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6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7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8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2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Ex9.xml" ContentType="application/vnd.ms-office.chartex+xml"/>
  <Override PartName="/xl/charts/style89.xml" ContentType="application/vnd.ms-office.chartstyle+xml"/>
  <Override PartName="/xl/charts/colors89.xml" ContentType="application/vnd.ms-office.chartcolorstyle+xml"/>
  <Override PartName="/xl/charts/chartEx10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1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84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85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Ex12.xml" ContentType="application/vnd.ms-office.chartex+xml"/>
  <Override PartName="/xl/charts/style94.xml" ContentType="application/vnd.ms-office.chartstyle+xml"/>
  <Override PartName="/xl/charts/colors94.xml" ContentType="application/vnd.ms-office.chartcolorstyle+xml"/>
  <Override PartName="/xl/charts/chartEx13.xml" ContentType="application/vnd.ms-office.chartex+xml"/>
  <Override PartName="/xl/charts/style95.xml" ContentType="application/vnd.ms-office.chartstyle+xml"/>
  <Override PartName="/xl/charts/colors95.xml" ContentType="application/vnd.ms-office.chartcolorstyle+xml"/>
  <Override PartName="/xl/charts/chartEx14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86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87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88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9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Ex15.xml" ContentType="application/vnd.ms-office.chartex+xml"/>
  <Override PartName="/xl/charts/style101.xml" ContentType="application/vnd.ms-office.chartstyle+xml"/>
  <Override PartName="/xl/charts/colors101.xml" ContentType="application/vnd.ms-office.chartcolorstyle+xml"/>
  <Override PartName="/xl/charts/chartEx16.xml" ContentType="application/vnd.ms-office.chartex+xml"/>
  <Override PartName="/xl/charts/style102.xml" ContentType="application/vnd.ms-office.chartstyle+xml"/>
  <Override PartName="/xl/charts/colors102.xml" ContentType="application/vnd.ms-office.chartcolorstyle+xml"/>
  <Override PartName="/xl/charts/chartEx17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8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9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90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3.xml" ContentType="application/vnd.openxmlformats-officedocument.drawingml.chartshapes+xml"/>
  <Override PartName="/xl/charts/chart91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E0486CB1-7640-4098-A225-E9E301B681E9}" xr6:coauthVersionLast="47" xr6:coauthVersionMax="47" xr10:uidLastSave="{00000000-0000-0000-0000-000000000000}"/>
  <bookViews>
    <workbookView xWindow="510" yWindow="975" windowWidth="26955" windowHeight="15420" tabRatio="597" firstSheet="2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Metrics!$AWE$25:$AWE$72</definedName>
    <definedName name="_xlchart.v1.0" hidden="1">Statistics!$KD$2</definedName>
    <definedName name="_xlchart.v1.1" hidden="1">Statistics!$KE$2</definedName>
    <definedName name="_xlchart.v1.10" hidden="1">Statistics!$KM$2:$KM$13</definedName>
    <definedName name="_xlchart.v1.11" hidden="1">Statistics!$KN$1</definedName>
    <definedName name="_xlchart.v1.12" hidden="1">Statistics!$KN$2:$KN$7</definedName>
    <definedName name="_xlchart.v1.13" hidden="1">Statistics!$KO$1</definedName>
    <definedName name="_xlchart.v1.14" hidden="1">Statistics!$KO$2:$KO$13</definedName>
    <definedName name="_xlchart.v1.15" hidden="1">Statistics!$JU$2</definedName>
    <definedName name="_xlchart.v1.16" hidden="1">Statistics!$JU$3</definedName>
    <definedName name="_xlchart.v1.17" hidden="1">Statistics!$JV$1:$KA$1</definedName>
    <definedName name="_xlchart.v1.18" hidden="1">Statistics!$JV$2:$JY$2</definedName>
    <definedName name="_xlchart.v1.19" hidden="1">Statistics!$JV$3:$KA$3</definedName>
    <definedName name="_xlchart.v1.2" hidden="1">Statistics!$KE$3:$KE$14</definedName>
    <definedName name="_xlchart.v1.20" hidden="1">Statistics!$KQ$2:$KQ$10</definedName>
    <definedName name="_xlchart.v1.21" hidden="1">Statistics!$KR$1</definedName>
    <definedName name="_xlchart.v1.22" hidden="1">Statistics!$KR$2:$KR$8</definedName>
    <definedName name="_xlchart.v1.23" hidden="1">Statistics!$KS$1</definedName>
    <definedName name="_xlchart.v1.24" hidden="1">Statistics!$KS$2:$KS$10</definedName>
    <definedName name="_xlchart.v1.25" hidden="1">Statistics!$LX$2:$LX$13</definedName>
    <definedName name="_xlchart.v1.26" hidden="1">Statistics!$LY$1</definedName>
    <definedName name="_xlchart.v1.27" hidden="1">Statistics!$LY$2:$LY$8</definedName>
    <definedName name="_xlchart.v1.28" hidden="1">Statistics!$LZ$1</definedName>
    <definedName name="_xlchart.v1.29" hidden="1">Statistics!$LZ$2:$LZ$13</definedName>
    <definedName name="_xlchart.v1.3" hidden="1">Statistics!$KF$3:$KF$8</definedName>
    <definedName name="_xlchart.v1.30" hidden="1">Statistics!$LX$2:$LX$10</definedName>
    <definedName name="_xlchart.v1.31" hidden="1">Statistics!$MO$1</definedName>
    <definedName name="_xlchart.v1.32" hidden="1">Statistics!$MO$2:$MO$8</definedName>
    <definedName name="_xlchart.v1.33" hidden="1">Statistics!$MP$1</definedName>
    <definedName name="_xlchart.v1.34" hidden="1">Statistics!$MP$2:$MP$10</definedName>
    <definedName name="_xlchart.v1.35" hidden="1">Statistics!$KI$2:$KI$10</definedName>
    <definedName name="_xlchart.v1.36" hidden="1">Statistics!$KJ$1</definedName>
    <definedName name="_xlchart.v1.37" hidden="1">Statistics!$KJ$2:$KJ$10</definedName>
    <definedName name="_xlchart.v1.38" hidden="1">Statistics!$KK$1</definedName>
    <definedName name="_xlchart.v1.39" hidden="1">Statistics!$KK$3:$KK$8</definedName>
    <definedName name="_xlchart.v1.4" hidden="1">Statistics!$KG$3:$KG$14</definedName>
    <definedName name="_xlchart.v1.40" hidden="1">Statistics!$LH$2:$LH$10</definedName>
    <definedName name="_xlchart.v1.41" hidden="1">Statistics!$LI$1</definedName>
    <definedName name="_xlchart.v1.42" hidden="1">Statistics!$LI$2:$LI$8</definedName>
    <definedName name="_xlchart.v1.43" hidden="1">Statistics!$LJ$1</definedName>
    <definedName name="_xlchart.v1.44" hidden="1">Statistics!$LJ$2:$LJ$10</definedName>
    <definedName name="_xlchart.v1.45" hidden="1">Statistics!$JU$7:$JU$12</definedName>
    <definedName name="_xlchart.v1.46" hidden="1">Statistics!$JV$6</definedName>
    <definedName name="_xlchart.v1.47" hidden="1">Statistics!$JV$7:$JV$12</definedName>
    <definedName name="_xlchart.v1.48" hidden="1">Statistics!$JW$6</definedName>
    <definedName name="_xlchart.v1.49" hidden="1">Statistics!$JW$7:$JW$12</definedName>
    <definedName name="_xlchart.v1.5" hidden="1">Statistics!$NS$2:$NS$13</definedName>
    <definedName name="_xlchart.v1.50" hidden="1">Statistics!$JX$6</definedName>
    <definedName name="_xlchart.v1.51" hidden="1">Statistics!$JX$7:$JX$10</definedName>
    <definedName name="_xlchart.v1.52" hidden="1">Statistics!$NS$2:$NS$12</definedName>
    <definedName name="_xlchart.v1.53" hidden="1">Statistics!$NT$1</definedName>
    <definedName name="_xlchart.v1.54" hidden="1">Statistics!$NT$2:$NT$12</definedName>
    <definedName name="_xlchart.v1.55" hidden="1">Statistics!$NV$1</definedName>
    <definedName name="_xlchart.v1.56" hidden="1">Statistics!$NV$2:$NV$8</definedName>
    <definedName name="_xlchart.v1.57" hidden="1">Statistics!$EM$3:$EM$14</definedName>
    <definedName name="_xlchart.v1.58" hidden="1">Statistics!$FH$2</definedName>
    <definedName name="_xlchart.v1.59" hidden="1">Statistics!$FH$3:$FH$14</definedName>
    <definedName name="_xlchart.v1.6" hidden="1">Statistics!$NT$1</definedName>
    <definedName name="_xlchart.v1.60" hidden="1">Statistics!$FI$2</definedName>
    <definedName name="_xlchart.v1.61" hidden="1">Statistics!$FI$3:$FI$14</definedName>
    <definedName name="_xlchart.v1.62" hidden="1">Statistics!$HW$3:$HW$14</definedName>
    <definedName name="_xlchart.v1.63" hidden="1">Statistics!$HX$2</definedName>
    <definedName name="_xlchart.v1.64" hidden="1">Statistics!$HX$3:$HX$14</definedName>
    <definedName name="_xlchart.v1.65" hidden="1">Statistics!$HY$2</definedName>
    <definedName name="_xlchart.v1.66" hidden="1">Statistics!$HY$3:$HY$14</definedName>
    <definedName name="_xlchart.v1.67" hidden="1">Statistics!$FO$3:$FO$14</definedName>
    <definedName name="_xlchart.v1.68" hidden="1">Statistics!$FP$2</definedName>
    <definedName name="_xlchart.v1.69" hidden="1">Statistics!$FP$3:$FP$14</definedName>
    <definedName name="_xlchart.v1.7" hidden="1">Statistics!$NT$2:$NT$13</definedName>
    <definedName name="_xlchart.v1.70" hidden="1">Statistics!$FQ$2</definedName>
    <definedName name="_xlchart.v1.71" hidden="1">Statistics!$FQ$3:$FQ$14</definedName>
    <definedName name="_xlchart.v1.72" hidden="1">Statistics!$HO$3:$HO$14</definedName>
    <definedName name="_xlchart.v1.73" hidden="1">Statistics!$HP$2</definedName>
    <definedName name="_xlchart.v1.74" hidden="1">Statistics!$HP$3:$HP$14</definedName>
    <definedName name="_xlchart.v1.75" hidden="1">Statistics!$HQ$2</definedName>
    <definedName name="_xlchart.v1.76" hidden="1">Statistics!$HQ$3:$HQ$14</definedName>
    <definedName name="_xlchart.v1.77" hidden="1">Statistics!$EM$3:$EM$14</definedName>
    <definedName name="_xlchart.v1.78" hidden="1">Statistics!$EN$2</definedName>
    <definedName name="_xlchart.v1.79" hidden="1">Statistics!$EN$3:$EN$14</definedName>
    <definedName name="_xlchart.v1.8" hidden="1">Statistics!$NU$1</definedName>
    <definedName name="_xlchart.v1.80" hidden="1">Statistics!$EO$2</definedName>
    <definedName name="_xlchart.v1.81" hidden="1">Statistics!$EO$3:$EO$14</definedName>
    <definedName name="_xlchart.v1.82" hidden="1">Statistics!$NN$2:$NN$13</definedName>
    <definedName name="_xlchart.v1.83" hidden="1">Statistics!$NP$1</definedName>
    <definedName name="_xlchart.v1.84" hidden="1">Statistics!$NP$2:$NP$13</definedName>
    <definedName name="_xlchart.v1.85" hidden="1">Statistics!$NQ$1</definedName>
    <definedName name="_xlchart.v1.86" hidden="1">Statistics!$NQ$2:$NQ$8</definedName>
    <definedName name="_xlchart.v1.87" hidden="1">Statistics!$HO$3:$HO$14</definedName>
    <definedName name="_xlchart.v1.88" hidden="1">Statistics!$HP$2</definedName>
    <definedName name="_xlchart.v1.89" hidden="1">Statistics!$HP$3:$HP$14</definedName>
    <definedName name="_xlchart.v1.9" hidden="1">Statistics!$NU$2:$NU$12</definedName>
    <definedName name="_xlchart.v1.90" hidden="1">Statistics!$HQ$2</definedName>
    <definedName name="_xlchart.v1.91" hidden="1">Statistics!$HQ$3:$HQ$14</definedName>
    <definedName name="_xlchart.v1.92" hidden="1">Statistics!$IV$3:$IV$14</definedName>
    <definedName name="_xlchart.v1.93" hidden="1">Statistics!$IW$2</definedName>
    <definedName name="_xlchart.v1.94" hidden="1">Statistics!$IW$3:$IW$14</definedName>
    <definedName name="_xlchart.v1.95" hidden="1">Statistics!$IX$2</definedName>
    <definedName name="_xlchart.v1.96" hidden="1">Statistics!$IX$3:$IX$9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Q2" i="5" l="1"/>
  <c r="CQ3" i="5"/>
  <c r="CQ6" i="5"/>
  <c r="CQ7" i="5"/>
  <c r="CQ8" i="5"/>
  <c r="CQ11" i="5"/>
  <c r="CQ12" i="5"/>
  <c r="CQ13" i="5"/>
  <c r="CQ14" i="5"/>
  <c r="CQ17" i="5"/>
  <c r="CQ18" i="5"/>
  <c r="CQ19" i="5"/>
  <c r="CP2" i="5"/>
  <c r="CP3" i="5"/>
  <c r="CP6" i="5"/>
  <c r="CP7" i="5"/>
  <c r="CP8" i="5"/>
  <c r="CP11" i="5"/>
  <c r="CP12" i="5"/>
  <c r="CP13" i="5"/>
  <c r="CP14" i="5"/>
  <c r="CP17" i="5"/>
  <c r="CP18" i="5"/>
  <c r="CP19" i="5"/>
  <c r="CP4" i="5"/>
  <c r="CP5" i="5"/>
  <c r="CP9" i="5"/>
  <c r="CP10" i="5"/>
  <c r="CP15" i="5"/>
  <c r="CP16" i="5"/>
  <c r="CP20" i="5"/>
  <c r="CP21" i="5"/>
  <c r="CP22" i="5"/>
  <c r="CP23" i="5"/>
  <c r="CP24" i="5"/>
  <c r="CP25" i="5"/>
  <c r="CO2" i="5"/>
  <c r="CO3" i="5"/>
  <c r="CO6" i="5"/>
  <c r="CO7" i="5"/>
  <c r="CO8" i="5"/>
  <c r="CO11" i="5"/>
  <c r="CO12" i="5"/>
  <c r="CO13" i="5"/>
  <c r="CO14" i="5"/>
  <c r="CO17" i="5"/>
  <c r="CO18" i="5"/>
  <c r="CO19" i="5"/>
  <c r="CO4" i="5"/>
  <c r="CO5" i="5"/>
  <c r="CO9" i="5"/>
  <c r="CO10" i="5"/>
  <c r="CO15" i="5"/>
  <c r="CO16" i="5"/>
  <c r="CO20" i="5"/>
  <c r="CO21" i="5"/>
  <c r="CO22" i="5"/>
  <c r="CO23" i="5"/>
  <c r="CO24" i="5"/>
  <c r="CO25" i="5"/>
  <c r="V4" i="5"/>
  <c r="V5" i="5"/>
  <c r="V7" i="5"/>
  <c r="V9" i="5"/>
  <c r="V10" i="5"/>
  <c r="V11" i="5"/>
  <c r="V12" i="5"/>
  <c r="V13" i="5"/>
  <c r="V14" i="5"/>
  <c r="V15" i="5"/>
  <c r="V16" i="5"/>
  <c r="V19" i="5"/>
  <c r="V20" i="5"/>
  <c r="V21" i="5"/>
  <c r="V22" i="5"/>
  <c r="V23" i="5"/>
  <c r="V24" i="5"/>
  <c r="V25" i="5"/>
  <c r="F4" i="29"/>
  <c r="F9" i="29"/>
  <c r="F18" i="29"/>
  <c r="F19" i="29"/>
  <c r="F3" i="29"/>
  <c r="I2" i="29"/>
  <c r="J2" i="29"/>
  <c r="F25" i="5"/>
  <c r="E26" i="29" s="1"/>
  <c r="F24" i="5"/>
  <c r="E25" i="29" s="1"/>
  <c r="F23" i="5"/>
  <c r="E24" i="29" s="1"/>
  <c r="G4" i="5"/>
  <c r="G5" i="5"/>
  <c r="G6" i="5"/>
  <c r="G7" i="5"/>
  <c r="G9" i="5"/>
  <c r="G10" i="5"/>
  <c r="G11" i="5"/>
  <c r="G12" i="5"/>
  <c r="G13" i="5"/>
  <c r="G14" i="5"/>
  <c r="G15" i="5"/>
  <c r="G16" i="5"/>
  <c r="G19" i="5"/>
  <c r="G20" i="5"/>
  <c r="G21" i="5"/>
  <c r="G22" i="5"/>
  <c r="G23" i="5"/>
  <c r="G24" i="5"/>
  <c r="G25" i="5"/>
  <c r="H4" i="5"/>
  <c r="H5" i="5"/>
  <c r="H7" i="5"/>
  <c r="H9" i="5"/>
  <c r="H10" i="5"/>
  <c r="H11" i="5"/>
  <c r="H12" i="5"/>
  <c r="H13" i="5"/>
  <c r="H14" i="5"/>
  <c r="H15" i="5"/>
  <c r="H16" i="5"/>
  <c r="H19" i="5"/>
  <c r="H20" i="5"/>
  <c r="H21" i="5"/>
  <c r="H22" i="5"/>
  <c r="H23" i="5"/>
  <c r="H24" i="5"/>
  <c r="H25" i="5"/>
  <c r="J4" i="5"/>
  <c r="J5" i="5"/>
  <c r="J7" i="5"/>
  <c r="J9" i="5"/>
  <c r="J10" i="5"/>
  <c r="J11" i="5"/>
  <c r="J12" i="5"/>
  <c r="J13" i="5"/>
  <c r="J14" i="5"/>
  <c r="J15" i="5"/>
  <c r="J16" i="5"/>
  <c r="J19" i="5"/>
  <c r="J20" i="5"/>
  <c r="J21" i="5"/>
  <c r="J22" i="5"/>
  <c r="J23" i="5"/>
  <c r="J24" i="5"/>
  <c r="J25" i="5"/>
  <c r="F22" i="5"/>
  <c r="E23" i="29" s="1"/>
  <c r="F21" i="5"/>
  <c r="E22" i="29" s="1"/>
  <c r="F20" i="5"/>
  <c r="E21" i="29" s="1"/>
  <c r="F19" i="5"/>
  <c r="E20" i="29" s="1"/>
  <c r="F16" i="5"/>
  <c r="E17" i="29" s="1"/>
  <c r="F15" i="5"/>
  <c r="E16" i="29" s="1"/>
  <c r="F14" i="5"/>
  <c r="E15" i="29" s="1"/>
  <c r="F13" i="5"/>
  <c r="E14" i="29" s="1"/>
  <c r="F12" i="5"/>
  <c r="E13" i="29" s="1"/>
  <c r="F11" i="5"/>
  <c r="E12" i="29" s="1"/>
  <c r="F10" i="5"/>
  <c r="E11" i="29" s="1"/>
  <c r="F9" i="5"/>
  <c r="E10" i="29" s="1"/>
  <c r="F7" i="5"/>
  <c r="E8" i="29" s="1"/>
  <c r="F6" i="5"/>
  <c r="E7" i="29" s="1"/>
  <c r="F5" i="5"/>
  <c r="E6" i="29" s="1"/>
  <c r="F4" i="5"/>
  <c r="E5" i="29" s="1"/>
  <c r="H291" i="9"/>
  <c r="H292" i="9"/>
  <c r="H293" i="9"/>
  <c r="NG7" i="5"/>
  <c r="BR290" i="9"/>
  <c r="BS290" i="9"/>
  <c r="BZ290" i="9"/>
  <c r="CA290" i="9"/>
  <c r="AW290" i="9"/>
  <c r="X292" i="9"/>
  <c r="X296" i="9"/>
  <c r="A291" i="9"/>
  <c r="A292" i="9"/>
  <c r="A293" i="9"/>
  <c r="A294" i="9"/>
  <c r="A295" i="9"/>
  <c r="A296" i="9"/>
  <c r="CG291" i="9"/>
  <c r="CG292" i="9"/>
  <c r="CG293" i="9"/>
  <c r="CG294" i="9"/>
  <c r="CG295" i="9"/>
  <c r="CG296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L290" i="9"/>
  <c r="BM290" i="9"/>
  <c r="BN290" i="9"/>
  <c r="BO290" i="9"/>
  <c r="BP290" i="9"/>
  <c r="BQ290" i="9"/>
  <c r="BT290" i="9"/>
  <c r="BU290" i="9"/>
  <c r="BV290" i="9"/>
  <c r="BW290" i="9"/>
  <c r="BX290" i="9"/>
  <c r="BY290" i="9"/>
  <c r="CB290" i="9"/>
  <c r="CC290" i="9"/>
  <c r="CD290" i="9"/>
  <c r="CE290" i="9"/>
  <c r="CG290" i="9"/>
  <c r="CH290" i="9"/>
  <c r="CI290" i="9"/>
  <c r="CJ290" i="9"/>
  <c r="CK290" i="9"/>
  <c r="CL290" i="9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Y290" i="9"/>
  <c r="CZ290" i="9"/>
  <c r="DA290" i="9"/>
  <c r="DB290" i="9"/>
  <c r="DC290" i="9"/>
  <c r="DD290" i="9"/>
  <c r="DE290" i="9"/>
  <c r="DF290" i="9"/>
  <c r="DG290" i="9"/>
  <c r="DH290" i="9"/>
  <c r="DI290" i="9"/>
  <c r="DJ290" i="9"/>
  <c r="DK290" i="9"/>
  <c r="DL290" i="9"/>
  <c r="DM290" i="9"/>
  <c r="DN290" i="9"/>
  <c r="DO290" i="9"/>
  <c r="DU290" i="9"/>
  <c r="DV290" i="9"/>
  <c r="DW290" i="9"/>
  <c r="EC290" i="9"/>
  <c r="ED290" i="9"/>
  <c r="EE290" i="9"/>
  <c r="EG290" i="9"/>
  <c r="EI290" i="9"/>
  <c r="EJ290" i="9"/>
  <c r="B291" i="9"/>
  <c r="C291" i="9"/>
  <c r="D291" i="9"/>
  <c r="E291" i="9"/>
  <c r="F291" i="9"/>
  <c r="G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L291" i="9"/>
  <c r="BM291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D291" i="9"/>
  <c r="CE291" i="9"/>
  <c r="CF291" i="9"/>
  <c r="CH291" i="9"/>
  <c r="CI291" i="9"/>
  <c r="CJ291" i="9"/>
  <c r="CK291" i="9"/>
  <c r="CL291" i="9"/>
  <c r="CM291" i="9"/>
  <c r="CN291" i="9"/>
  <c r="CO291" i="9"/>
  <c r="CP291" i="9"/>
  <c r="CQ291" i="9"/>
  <c r="CR291" i="9"/>
  <c r="CS291" i="9"/>
  <c r="CT291" i="9"/>
  <c r="CU291" i="9"/>
  <c r="CV291" i="9"/>
  <c r="CW291" i="9"/>
  <c r="CX291" i="9"/>
  <c r="CY291" i="9"/>
  <c r="CZ291" i="9"/>
  <c r="DA291" i="9"/>
  <c r="DB291" i="9"/>
  <c r="DC291" i="9"/>
  <c r="DD291" i="9"/>
  <c r="DE291" i="9"/>
  <c r="DF291" i="9"/>
  <c r="DG291" i="9"/>
  <c r="DH291" i="9"/>
  <c r="DI291" i="9"/>
  <c r="DJ291" i="9"/>
  <c r="DK291" i="9"/>
  <c r="DL291" i="9"/>
  <c r="DM291" i="9"/>
  <c r="DN291" i="9"/>
  <c r="DO291" i="9"/>
  <c r="DP291" i="9"/>
  <c r="DQ291" i="9"/>
  <c r="DR291" i="9"/>
  <c r="DS291" i="9"/>
  <c r="DT291" i="9"/>
  <c r="DU291" i="9"/>
  <c r="DV291" i="9"/>
  <c r="DW291" i="9"/>
  <c r="DX291" i="9"/>
  <c r="DY291" i="9"/>
  <c r="DZ291" i="9"/>
  <c r="EA291" i="9"/>
  <c r="EB291" i="9"/>
  <c r="EC291" i="9"/>
  <c r="ED291" i="9"/>
  <c r="EE291" i="9"/>
  <c r="EF291" i="9"/>
  <c r="EG291" i="9"/>
  <c r="EH291" i="9"/>
  <c r="EI291" i="9"/>
  <c r="EJ291" i="9"/>
  <c r="B292" i="9"/>
  <c r="C292" i="9"/>
  <c r="D292" i="9"/>
  <c r="E292" i="9"/>
  <c r="F292" i="9"/>
  <c r="G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H292" i="9"/>
  <c r="CI292" i="9"/>
  <c r="CJ292" i="9"/>
  <c r="CK292" i="9"/>
  <c r="CL292" i="9"/>
  <c r="CM292" i="9"/>
  <c r="CN292" i="9"/>
  <c r="CO292" i="9"/>
  <c r="CP292" i="9"/>
  <c r="CQ292" i="9"/>
  <c r="CR292" i="9"/>
  <c r="CS292" i="9"/>
  <c r="CT292" i="9"/>
  <c r="CU292" i="9"/>
  <c r="CV292" i="9"/>
  <c r="CW292" i="9"/>
  <c r="CX292" i="9"/>
  <c r="CY292" i="9"/>
  <c r="CZ292" i="9"/>
  <c r="DA292" i="9"/>
  <c r="DB292" i="9"/>
  <c r="DC292" i="9"/>
  <c r="DD292" i="9"/>
  <c r="DE292" i="9"/>
  <c r="DF292" i="9"/>
  <c r="DG292" i="9"/>
  <c r="DH292" i="9"/>
  <c r="DI292" i="9"/>
  <c r="DJ292" i="9"/>
  <c r="DK292" i="9"/>
  <c r="DL292" i="9"/>
  <c r="DM292" i="9"/>
  <c r="DN292" i="9"/>
  <c r="DO292" i="9"/>
  <c r="DP292" i="9"/>
  <c r="DQ292" i="9"/>
  <c r="DR292" i="9"/>
  <c r="DS292" i="9"/>
  <c r="DT292" i="9"/>
  <c r="DU292" i="9"/>
  <c r="DV292" i="9"/>
  <c r="DW292" i="9"/>
  <c r="DX292" i="9"/>
  <c r="DY292" i="9"/>
  <c r="DZ292" i="9"/>
  <c r="EA292" i="9"/>
  <c r="EB292" i="9"/>
  <c r="EC292" i="9"/>
  <c r="ED292" i="9"/>
  <c r="EE292" i="9"/>
  <c r="EF292" i="9"/>
  <c r="EG292" i="9"/>
  <c r="EH292" i="9"/>
  <c r="EI292" i="9"/>
  <c r="EJ292" i="9"/>
  <c r="B293" i="9"/>
  <c r="C293" i="9"/>
  <c r="D293" i="9"/>
  <c r="E293" i="9"/>
  <c r="F293" i="9"/>
  <c r="G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L293" i="9"/>
  <c r="BM293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D293" i="9"/>
  <c r="CE293" i="9"/>
  <c r="CF293" i="9"/>
  <c r="CH293" i="9"/>
  <c r="CI293" i="9"/>
  <c r="CJ293" i="9"/>
  <c r="CK293" i="9"/>
  <c r="CL293" i="9"/>
  <c r="CM293" i="9"/>
  <c r="CN293" i="9"/>
  <c r="CO293" i="9"/>
  <c r="CP293" i="9"/>
  <c r="CQ293" i="9"/>
  <c r="CR293" i="9"/>
  <c r="CS293" i="9"/>
  <c r="CT293" i="9"/>
  <c r="CU293" i="9"/>
  <c r="CV293" i="9"/>
  <c r="CW293" i="9"/>
  <c r="CX293" i="9"/>
  <c r="CY293" i="9"/>
  <c r="CZ293" i="9"/>
  <c r="DA293" i="9"/>
  <c r="DB293" i="9"/>
  <c r="DC293" i="9"/>
  <c r="DD293" i="9"/>
  <c r="DE293" i="9"/>
  <c r="DF293" i="9"/>
  <c r="DG293" i="9"/>
  <c r="DH293" i="9"/>
  <c r="DI293" i="9"/>
  <c r="DJ293" i="9"/>
  <c r="DK293" i="9"/>
  <c r="DL293" i="9"/>
  <c r="DM293" i="9"/>
  <c r="DN293" i="9"/>
  <c r="DO293" i="9"/>
  <c r="DP293" i="9"/>
  <c r="DQ293" i="9"/>
  <c r="DR293" i="9"/>
  <c r="DS293" i="9"/>
  <c r="DT293" i="9"/>
  <c r="DU293" i="9"/>
  <c r="DV293" i="9"/>
  <c r="DW293" i="9"/>
  <c r="DX293" i="9"/>
  <c r="DY293" i="9"/>
  <c r="DZ293" i="9"/>
  <c r="EA293" i="9"/>
  <c r="EB293" i="9"/>
  <c r="EC293" i="9"/>
  <c r="ED293" i="9"/>
  <c r="EE293" i="9"/>
  <c r="EF293" i="9"/>
  <c r="EG293" i="9"/>
  <c r="EH293" i="9"/>
  <c r="EI293" i="9"/>
  <c r="EJ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L294" i="9"/>
  <c r="BM294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D294" i="9"/>
  <c r="CE294" i="9"/>
  <c r="CF294" i="9"/>
  <c r="CH294" i="9"/>
  <c r="CI294" i="9"/>
  <c r="CJ294" i="9"/>
  <c r="CK294" i="9"/>
  <c r="CL294" i="9"/>
  <c r="CM294" i="9"/>
  <c r="CN294" i="9"/>
  <c r="CO294" i="9"/>
  <c r="CP294" i="9"/>
  <c r="CQ294" i="9"/>
  <c r="CR294" i="9"/>
  <c r="CS294" i="9"/>
  <c r="CT294" i="9"/>
  <c r="CU294" i="9"/>
  <c r="CV294" i="9"/>
  <c r="CW294" i="9"/>
  <c r="CX294" i="9"/>
  <c r="CY294" i="9"/>
  <c r="CZ294" i="9"/>
  <c r="DA294" i="9"/>
  <c r="DB294" i="9"/>
  <c r="DC294" i="9"/>
  <c r="DD294" i="9"/>
  <c r="DE294" i="9"/>
  <c r="DF294" i="9"/>
  <c r="DG294" i="9"/>
  <c r="DH294" i="9"/>
  <c r="DI294" i="9"/>
  <c r="DJ294" i="9"/>
  <c r="DK294" i="9"/>
  <c r="DL294" i="9"/>
  <c r="DM294" i="9"/>
  <c r="DN294" i="9"/>
  <c r="DO294" i="9"/>
  <c r="DP294" i="9"/>
  <c r="DQ294" i="9"/>
  <c r="DR294" i="9"/>
  <c r="DS294" i="9"/>
  <c r="DT294" i="9"/>
  <c r="DU294" i="9"/>
  <c r="DV294" i="9"/>
  <c r="DW294" i="9"/>
  <c r="DX294" i="9"/>
  <c r="DY294" i="9"/>
  <c r="DZ294" i="9"/>
  <c r="EA294" i="9"/>
  <c r="EB294" i="9"/>
  <c r="EC294" i="9"/>
  <c r="ED294" i="9"/>
  <c r="EE294" i="9"/>
  <c r="EF294" i="9"/>
  <c r="EG294" i="9"/>
  <c r="EH294" i="9"/>
  <c r="EI294" i="9"/>
  <c r="EJ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L295" i="9"/>
  <c r="BM295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D295" i="9"/>
  <c r="CE295" i="9"/>
  <c r="CF295" i="9"/>
  <c r="CH295" i="9"/>
  <c r="CI295" i="9"/>
  <c r="CJ295" i="9"/>
  <c r="CK295" i="9"/>
  <c r="CL295" i="9"/>
  <c r="CM295" i="9"/>
  <c r="CN295" i="9"/>
  <c r="CO295" i="9"/>
  <c r="CP295" i="9"/>
  <c r="CQ295" i="9"/>
  <c r="CR295" i="9"/>
  <c r="CS295" i="9"/>
  <c r="CT295" i="9"/>
  <c r="CU295" i="9"/>
  <c r="CV295" i="9"/>
  <c r="CW295" i="9"/>
  <c r="CX295" i="9"/>
  <c r="CY295" i="9"/>
  <c r="CZ295" i="9"/>
  <c r="DA295" i="9"/>
  <c r="DB295" i="9"/>
  <c r="DC295" i="9"/>
  <c r="DD295" i="9"/>
  <c r="DE295" i="9"/>
  <c r="DF295" i="9"/>
  <c r="DG295" i="9"/>
  <c r="DH295" i="9"/>
  <c r="DI295" i="9"/>
  <c r="DJ295" i="9"/>
  <c r="DK295" i="9"/>
  <c r="DL295" i="9"/>
  <c r="DM295" i="9"/>
  <c r="DN295" i="9"/>
  <c r="DO295" i="9"/>
  <c r="DP295" i="9"/>
  <c r="DQ295" i="9"/>
  <c r="DR295" i="9"/>
  <c r="DS295" i="9"/>
  <c r="DT295" i="9"/>
  <c r="DU295" i="9"/>
  <c r="DV295" i="9"/>
  <c r="DW295" i="9"/>
  <c r="DX295" i="9"/>
  <c r="DY295" i="9"/>
  <c r="DZ295" i="9"/>
  <c r="EA295" i="9"/>
  <c r="EB295" i="9"/>
  <c r="EC295" i="9"/>
  <c r="ED295" i="9"/>
  <c r="EE295" i="9"/>
  <c r="EF295" i="9"/>
  <c r="EG295" i="9"/>
  <c r="EH295" i="9"/>
  <c r="EI295" i="9"/>
  <c r="EJ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L296" i="9"/>
  <c r="BM296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D296" i="9"/>
  <c r="CE296" i="9"/>
  <c r="CF296" i="9"/>
  <c r="CH296" i="9"/>
  <c r="CI296" i="9"/>
  <c r="CJ296" i="9"/>
  <c r="CK296" i="9"/>
  <c r="CL296" i="9"/>
  <c r="CM296" i="9"/>
  <c r="CN296" i="9"/>
  <c r="CO296" i="9"/>
  <c r="CP296" i="9"/>
  <c r="CQ296" i="9"/>
  <c r="CR296" i="9"/>
  <c r="CS296" i="9"/>
  <c r="CT296" i="9"/>
  <c r="CU296" i="9"/>
  <c r="CV296" i="9"/>
  <c r="CW296" i="9"/>
  <c r="CX296" i="9"/>
  <c r="CY296" i="9"/>
  <c r="CZ296" i="9"/>
  <c r="DA296" i="9"/>
  <c r="DB296" i="9"/>
  <c r="DC296" i="9"/>
  <c r="DD296" i="9"/>
  <c r="DE296" i="9"/>
  <c r="DF296" i="9"/>
  <c r="DG296" i="9"/>
  <c r="DH296" i="9"/>
  <c r="DI296" i="9"/>
  <c r="DJ296" i="9"/>
  <c r="DK296" i="9"/>
  <c r="DL296" i="9"/>
  <c r="DM296" i="9"/>
  <c r="DN296" i="9"/>
  <c r="DO296" i="9"/>
  <c r="DP296" i="9"/>
  <c r="DQ296" i="9"/>
  <c r="DR296" i="9"/>
  <c r="DS296" i="9"/>
  <c r="DT296" i="9"/>
  <c r="DU296" i="9"/>
  <c r="DV296" i="9"/>
  <c r="DW296" i="9"/>
  <c r="DX296" i="9"/>
  <c r="DY296" i="9"/>
  <c r="DZ296" i="9"/>
  <c r="EA296" i="9"/>
  <c r="EB296" i="9"/>
  <c r="EC296" i="9"/>
  <c r="ED296" i="9"/>
  <c r="EE296" i="9"/>
  <c r="EF296" i="9"/>
  <c r="EG296" i="9"/>
  <c r="EH296" i="9"/>
  <c r="EI296" i="9"/>
  <c r="EJ296" i="9"/>
  <c r="EF290" i="9"/>
  <c r="EE2" i="5"/>
  <c r="EF2" i="5"/>
  <c r="EG2" i="5"/>
  <c r="EE3" i="5"/>
  <c r="EF3" i="5"/>
  <c r="EG3" i="5"/>
  <c r="EE4" i="5"/>
  <c r="EF4" i="5"/>
  <c r="EG4" i="5"/>
  <c r="EE5" i="5"/>
  <c r="EF5" i="5"/>
  <c r="EG5" i="5"/>
  <c r="EE6" i="5"/>
  <c r="EF6" i="5"/>
  <c r="EG6" i="5"/>
  <c r="EE7" i="5"/>
  <c r="EF7" i="5"/>
  <c r="EG7" i="5"/>
  <c r="EE8" i="5"/>
  <c r="EF8" i="5"/>
  <c r="EG8" i="5"/>
  <c r="EE9" i="5"/>
  <c r="EF9" i="5"/>
  <c r="EG9" i="5"/>
  <c r="EE10" i="5"/>
  <c r="EF10" i="5"/>
  <c r="EG10" i="5"/>
  <c r="EE11" i="5"/>
  <c r="EF11" i="5"/>
  <c r="EG11" i="5"/>
  <c r="EE12" i="5"/>
  <c r="EF12" i="5"/>
  <c r="EG12" i="5"/>
  <c r="EE13" i="5"/>
  <c r="EF13" i="5"/>
  <c r="EG13" i="5"/>
  <c r="EE14" i="5"/>
  <c r="EF14" i="5"/>
  <c r="EG14" i="5"/>
  <c r="EE15" i="5"/>
  <c r="EF15" i="5"/>
  <c r="EG15" i="5"/>
  <c r="EE16" i="5"/>
  <c r="EF16" i="5"/>
  <c r="EG16" i="5"/>
  <c r="EE17" i="5"/>
  <c r="EF17" i="5"/>
  <c r="EG17" i="5"/>
  <c r="EE18" i="5"/>
  <c r="EF18" i="5"/>
  <c r="EG18" i="5"/>
  <c r="EE19" i="5"/>
  <c r="EF19" i="5"/>
  <c r="EG19" i="5"/>
  <c r="EE20" i="5"/>
  <c r="EF20" i="5"/>
  <c r="EG20" i="5"/>
  <c r="EE21" i="5"/>
  <c r="EF21" i="5"/>
  <c r="EG21" i="5"/>
  <c r="EE22" i="5"/>
  <c r="EF22" i="5"/>
  <c r="EG22" i="5"/>
  <c r="EE23" i="5"/>
  <c r="EF23" i="5"/>
  <c r="EG23" i="5"/>
  <c r="EE24" i="5"/>
  <c r="EF24" i="5"/>
  <c r="EG24" i="5"/>
  <c r="EE25" i="5"/>
  <c r="EF25" i="5"/>
  <c r="EG25" i="5"/>
  <c r="DZ290" i="9"/>
  <c r="EA290" i="9"/>
  <c r="EB290" i="9"/>
  <c r="EC2" i="5"/>
  <c r="ED2" i="5"/>
  <c r="EC3" i="5"/>
  <c r="ED3" i="5"/>
  <c r="EC4" i="5"/>
  <c r="ED4" i="5"/>
  <c r="EC5" i="5"/>
  <c r="ED5" i="5"/>
  <c r="EC6" i="5"/>
  <c r="ED6" i="5"/>
  <c r="EC7" i="5"/>
  <c r="ED7" i="5"/>
  <c r="EC8" i="5"/>
  <c r="ED8" i="5"/>
  <c r="EC9" i="5"/>
  <c r="ED9" i="5"/>
  <c r="EC10" i="5"/>
  <c r="ED10" i="5"/>
  <c r="EC11" i="5"/>
  <c r="ED11" i="5"/>
  <c r="EC12" i="5"/>
  <c r="ED12" i="5"/>
  <c r="EC13" i="5"/>
  <c r="ED13" i="5"/>
  <c r="EC14" i="5"/>
  <c r="ED14" i="5"/>
  <c r="EC15" i="5"/>
  <c r="ED15" i="5"/>
  <c r="EC16" i="5"/>
  <c r="ED16" i="5"/>
  <c r="EC17" i="5"/>
  <c r="ED17" i="5"/>
  <c r="EC18" i="5"/>
  <c r="ED18" i="5"/>
  <c r="EC19" i="5"/>
  <c r="ED19" i="5"/>
  <c r="EC20" i="5"/>
  <c r="ED20" i="5"/>
  <c r="EC21" i="5"/>
  <c r="ED21" i="5"/>
  <c r="EC22" i="5"/>
  <c r="ED22" i="5"/>
  <c r="EC23" i="5"/>
  <c r="ED23" i="5"/>
  <c r="EC24" i="5"/>
  <c r="ED24" i="5"/>
  <c r="EC25" i="5"/>
  <c r="ED25" i="5"/>
  <c r="DP290" i="9"/>
  <c r="DQ290" i="9"/>
  <c r="DR290" i="9"/>
  <c r="DS290" i="9"/>
  <c r="DT290" i="9"/>
  <c r="DX290" i="9"/>
  <c r="DY290" i="9"/>
  <c r="DS2" i="5"/>
  <c r="DT2" i="5"/>
  <c r="DU2" i="5"/>
  <c r="DV2" i="5"/>
  <c r="DW2" i="5"/>
  <c r="EB2" i="5"/>
  <c r="DS3" i="5"/>
  <c r="DT3" i="5"/>
  <c r="DU3" i="5"/>
  <c r="DV3" i="5"/>
  <c r="DW3" i="5"/>
  <c r="DX3" i="5"/>
  <c r="DY3" i="5"/>
  <c r="DZ3" i="5"/>
  <c r="EA3" i="5"/>
  <c r="EB3" i="5"/>
  <c r="DS4" i="5"/>
  <c r="DT4" i="5"/>
  <c r="DU4" i="5"/>
  <c r="DV4" i="5"/>
  <c r="DW4" i="5"/>
  <c r="DX4" i="5"/>
  <c r="DY4" i="5"/>
  <c r="DZ4" i="5"/>
  <c r="EA4" i="5"/>
  <c r="EB4" i="5"/>
  <c r="DS5" i="5"/>
  <c r="DT5" i="5"/>
  <c r="DU5" i="5"/>
  <c r="DV5" i="5"/>
  <c r="DW5" i="5"/>
  <c r="DX5" i="5"/>
  <c r="DY5" i="5"/>
  <c r="DZ5" i="5"/>
  <c r="EA5" i="5"/>
  <c r="EB5" i="5"/>
  <c r="DS6" i="5"/>
  <c r="DT6" i="5"/>
  <c r="DU6" i="5"/>
  <c r="DV6" i="5"/>
  <c r="DW6" i="5"/>
  <c r="DX6" i="5"/>
  <c r="DY6" i="5"/>
  <c r="DZ6" i="5"/>
  <c r="EA6" i="5"/>
  <c r="EB6" i="5"/>
  <c r="DS7" i="5"/>
  <c r="DT7" i="5"/>
  <c r="DU7" i="5"/>
  <c r="DV7" i="5"/>
  <c r="DW7" i="5"/>
  <c r="DX7" i="5"/>
  <c r="DY7" i="5"/>
  <c r="DZ7" i="5"/>
  <c r="EA7" i="5"/>
  <c r="EB7" i="5"/>
  <c r="DS8" i="5"/>
  <c r="DT8" i="5"/>
  <c r="DU8" i="5"/>
  <c r="DV8" i="5"/>
  <c r="DW8" i="5"/>
  <c r="DX8" i="5"/>
  <c r="DY8" i="5"/>
  <c r="DZ8" i="5"/>
  <c r="EA8" i="5"/>
  <c r="EB8" i="5"/>
  <c r="DS9" i="5"/>
  <c r="DT9" i="5"/>
  <c r="DU9" i="5"/>
  <c r="DV9" i="5"/>
  <c r="DW9" i="5"/>
  <c r="DX9" i="5"/>
  <c r="DY9" i="5"/>
  <c r="DZ9" i="5"/>
  <c r="EA9" i="5"/>
  <c r="EB9" i="5"/>
  <c r="DS10" i="5"/>
  <c r="DT10" i="5"/>
  <c r="DU10" i="5"/>
  <c r="DV10" i="5"/>
  <c r="DW10" i="5"/>
  <c r="DX10" i="5"/>
  <c r="DY10" i="5"/>
  <c r="DZ10" i="5"/>
  <c r="EA10" i="5"/>
  <c r="EB10" i="5"/>
  <c r="DS11" i="5"/>
  <c r="DT11" i="5"/>
  <c r="DU11" i="5"/>
  <c r="DV11" i="5"/>
  <c r="DW11" i="5"/>
  <c r="DX11" i="5"/>
  <c r="DY11" i="5"/>
  <c r="DZ11" i="5"/>
  <c r="EA11" i="5"/>
  <c r="EB11" i="5"/>
  <c r="DS12" i="5"/>
  <c r="DT12" i="5"/>
  <c r="DU12" i="5"/>
  <c r="DV12" i="5"/>
  <c r="DW12" i="5"/>
  <c r="DX12" i="5"/>
  <c r="DY12" i="5"/>
  <c r="DZ12" i="5"/>
  <c r="EA12" i="5"/>
  <c r="EB12" i="5"/>
  <c r="DS13" i="5"/>
  <c r="DT13" i="5"/>
  <c r="DU13" i="5"/>
  <c r="DV13" i="5"/>
  <c r="DW13" i="5"/>
  <c r="DX13" i="5"/>
  <c r="DY13" i="5"/>
  <c r="DZ13" i="5"/>
  <c r="EA13" i="5"/>
  <c r="EB13" i="5"/>
  <c r="DS14" i="5"/>
  <c r="DT14" i="5"/>
  <c r="DU14" i="5"/>
  <c r="DV14" i="5"/>
  <c r="DW14" i="5"/>
  <c r="DX14" i="5"/>
  <c r="DY14" i="5"/>
  <c r="DZ14" i="5"/>
  <c r="EA14" i="5"/>
  <c r="EB14" i="5"/>
  <c r="DS15" i="5"/>
  <c r="DT15" i="5"/>
  <c r="DU15" i="5"/>
  <c r="DV15" i="5"/>
  <c r="DW15" i="5"/>
  <c r="DX15" i="5"/>
  <c r="DY15" i="5"/>
  <c r="DZ15" i="5"/>
  <c r="EA15" i="5"/>
  <c r="EB15" i="5"/>
  <c r="DS16" i="5"/>
  <c r="DT16" i="5"/>
  <c r="DU16" i="5"/>
  <c r="DV16" i="5"/>
  <c r="DW16" i="5"/>
  <c r="DX16" i="5"/>
  <c r="DY16" i="5"/>
  <c r="DZ16" i="5"/>
  <c r="EA16" i="5"/>
  <c r="EB16" i="5"/>
  <c r="DS17" i="5"/>
  <c r="DT17" i="5"/>
  <c r="DU17" i="5"/>
  <c r="DV17" i="5"/>
  <c r="DW17" i="5"/>
  <c r="DX17" i="5"/>
  <c r="DY17" i="5"/>
  <c r="DZ17" i="5"/>
  <c r="EA17" i="5"/>
  <c r="EB17" i="5"/>
  <c r="DS18" i="5"/>
  <c r="DT18" i="5"/>
  <c r="DU18" i="5"/>
  <c r="DV18" i="5"/>
  <c r="DW18" i="5"/>
  <c r="DX18" i="5"/>
  <c r="DY18" i="5"/>
  <c r="DZ18" i="5"/>
  <c r="EA18" i="5"/>
  <c r="EB18" i="5"/>
  <c r="DS19" i="5"/>
  <c r="DT19" i="5"/>
  <c r="DU19" i="5"/>
  <c r="DV19" i="5"/>
  <c r="DW19" i="5"/>
  <c r="DX19" i="5"/>
  <c r="DY19" i="5"/>
  <c r="DZ19" i="5"/>
  <c r="EA19" i="5"/>
  <c r="EB19" i="5"/>
  <c r="DS20" i="5"/>
  <c r="DT20" i="5"/>
  <c r="DU20" i="5"/>
  <c r="DV20" i="5"/>
  <c r="DW20" i="5"/>
  <c r="DX20" i="5"/>
  <c r="DY20" i="5"/>
  <c r="DZ20" i="5"/>
  <c r="EA20" i="5"/>
  <c r="EB20" i="5"/>
  <c r="DS21" i="5"/>
  <c r="DT21" i="5"/>
  <c r="DU21" i="5"/>
  <c r="DV21" i="5"/>
  <c r="DW21" i="5"/>
  <c r="DX21" i="5"/>
  <c r="DY21" i="5"/>
  <c r="DZ21" i="5"/>
  <c r="EA21" i="5"/>
  <c r="EB21" i="5"/>
  <c r="DS22" i="5"/>
  <c r="DT22" i="5"/>
  <c r="DU22" i="5"/>
  <c r="DV22" i="5"/>
  <c r="DW22" i="5"/>
  <c r="DX22" i="5"/>
  <c r="DY22" i="5"/>
  <c r="DZ22" i="5"/>
  <c r="EA22" i="5"/>
  <c r="EB22" i="5"/>
  <c r="DS23" i="5"/>
  <c r="DT23" i="5"/>
  <c r="DU23" i="5"/>
  <c r="DV23" i="5"/>
  <c r="DW23" i="5"/>
  <c r="DX23" i="5"/>
  <c r="DY23" i="5"/>
  <c r="DZ23" i="5"/>
  <c r="EA23" i="5"/>
  <c r="EB23" i="5"/>
  <c r="DS24" i="5"/>
  <c r="DT24" i="5"/>
  <c r="DU24" i="5"/>
  <c r="DV24" i="5"/>
  <c r="DW24" i="5"/>
  <c r="DX24" i="5"/>
  <c r="DY24" i="5"/>
  <c r="DZ24" i="5"/>
  <c r="EA24" i="5"/>
  <c r="EB24" i="5"/>
  <c r="DS25" i="5"/>
  <c r="DT25" i="5"/>
  <c r="DU25" i="5"/>
  <c r="DV25" i="5"/>
  <c r="DW25" i="5"/>
  <c r="DX25" i="5"/>
  <c r="DY25" i="5"/>
  <c r="DZ25" i="5"/>
  <c r="EA25" i="5"/>
  <c r="EB25" i="5"/>
  <c r="NA7" i="5"/>
  <c r="NA6" i="5"/>
  <c r="NA5" i="5"/>
  <c r="NA4" i="5"/>
  <c r="NA3" i="5"/>
  <c r="MY2" i="5"/>
  <c r="NB13" i="5"/>
  <c r="NB12" i="5"/>
  <c r="NB11" i="5"/>
  <c r="NB10" i="5"/>
  <c r="NB9" i="5"/>
  <c r="NB8" i="5"/>
  <c r="NB7" i="5"/>
  <c r="NB6" i="5"/>
  <c r="NB5" i="5"/>
  <c r="NB4" i="5"/>
  <c r="NB3" i="5"/>
  <c r="MZ2" i="5"/>
  <c r="AK19" i="5"/>
  <c r="MW7" i="5" s="1"/>
  <c r="AK14" i="5"/>
  <c r="MW6" i="5" s="1"/>
  <c r="AK13" i="5"/>
  <c r="MW5" i="5" s="1"/>
  <c r="AK12" i="5"/>
  <c r="MW4" i="5" s="1"/>
  <c r="AK11" i="5"/>
  <c r="MW3" i="5" s="1"/>
  <c r="AK7" i="5"/>
  <c r="MU2" i="5" s="1"/>
  <c r="AK25" i="5"/>
  <c r="MX13" i="5" s="1"/>
  <c r="AK24" i="5"/>
  <c r="MX12" i="5" s="1"/>
  <c r="AK23" i="5"/>
  <c r="MX11" i="5" s="1"/>
  <c r="AK22" i="5"/>
  <c r="MX10" i="5" s="1"/>
  <c r="AK21" i="5"/>
  <c r="MX9" i="5" s="1"/>
  <c r="AK20" i="5"/>
  <c r="MX8" i="5" s="1"/>
  <c r="AK16" i="5"/>
  <c r="MX7" i="5" s="1"/>
  <c r="AK15" i="5"/>
  <c r="MX6" i="5" s="1"/>
  <c r="AK10" i="5"/>
  <c r="MX5" i="5" s="1"/>
  <c r="AK9" i="5"/>
  <c r="MX4" i="5" s="1"/>
  <c r="AK5" i="5"/>
  <c r="MX3" i="5" s="1"/>
  <c r="AK4" i="5"/>
  <c r="MV2" i="5" s="1"/>
  <c r="AJ19" i="5"/>
  <c r="MS7" i="5" s="1"/>
  <c r="AJ14" i="5"/>
  <c r="MS6" i="5" s="1"/>
  <c r="AJ13" i="5"/>
  <c r="MS5" i="5" s="1"/>
  <c r="AJ12" i="5"/>
  <c r="MS4" i="5" s="1"/>
  <c r="AJ11" i="5"/>
  <c r="MS3" i="5" s="1"/>
  <c r="AJ7" i="5"/>
  <c r="MQ2" i="5" s="1"/>
  <c r="AJ25" i="5"/>
  <c r="MT13" i="5" s="1"/>
  <c r="AJ24" i="5"/>
  <c r="MT12" i="5" s="1"/>
  <c r="AJ23" i="5"/>
  <c r="MT11" i="5" s="1"/>
  <c r="AJ22" i="5"/>
  <c r="MT10" i="5" s="1"/>
  <c r="AJ21" i="5"/>
  <c r="MT9" i="5" s="1"/>
  <c r="AJ20" i="5"/>
  <c r="MT8" i="5" s="1"/>
  <c r="AJ16" i="5"/>
  <c r="MT7" i="5" s="1"/>
  <c r="AJ15" i="5"/>
  <c r="MT6" i="5" s="1"/>
  <c r="AJ10" i="5"/>
  <c r="MT5" i="5" s="1"/>
  <c r="AJ9" i="5"/>
  <c r="MT4" i="5" s="1"/>
  <c r="AJ5" i="5"/>
  <c r="MT3" i="5" s="1"/>
  <c r="AJ4" i="5"/>
  <c r="MR2" i="5" s="1"/>
  <c r="AI19" i="5"/>
  <c r="LQ8" i="5" s="1"/>
  <c r="AI14" i="5"/>
  <c r="LQ7" i="5" s="1"/>
  <c r="AI13" i="5"/>
  <c r="LQ6" i="5" s="1"/>
  <c r="AI12" i="5"/>
  <c r="LQ5" i="5" s="1"/>
  <c r="AI11" i="5"/>
  <c r="LQ4" i="5" s="1"/>
  <c r="AI7" i="5"/>
  <c r="LQ3" i="5" s="1"/>
  <c r="AI6" i="5"/>
  <c r="LO2" i="5" s="1"/>
  <c r="AI25" i="5"/>
  <c r="LR13" i="5" s="1"/>
  <c r="AI24" i="5"/>
  <c r="LR12" i="5" s="1"/>
  <c r="AI23" i="5"/>
  <c r="LR11" i="5" s="1"/>
  <c r="AI22" i="5"/>
  <c r="LR10" i="5" s="1"/>
  <c r="AI21" i="5"/>
  <c r="LR9" i="5" s="1"/>
  <c r="AI20" i="5"/>
  <c r="LR8" i="5" s="1"/>
  <c r="AI16" i="5"/>
  <c r="LR7" i="5" s="1"/>
  <c r="AI15" i="5"/>
  <c r="LR6" i="5" s="1"/>
  <c r="AI10" i="5"/>
  <c r="LR5" i="5" s="1"/>
  <c r="AI9" i="5"/>
  <c r="LR4" i="5" s="1"/>
  <c r="AI5" i="5"/>
  <c r="LR3" i="5" s="1"/>
  <c r="AI4" i="5"/>
  <c r="LP2" i="5" s="1"/>
  <c r="AH6" i="5"/>
  <c r="LK2" i="5" s="1"/>
  <c r="AH25" i="5"/>
  <c r="LN13" i="5" s="1"/>
  <c r="AH24" i="5"/>
  <c r="LN12" i="5" s="1"/>
  <c r="AH23" i="5"/>
  <c r="LN11" i="5" s="1"/>
  <c r="AH22" i="5"/>
  <c r="LN10" i="5" s="1"/>
  <c r="AH21" i="5"/>
  <c r="LN9" i="5" s="1"/>
  <c r="AH20" i="5"/>
  <c r="LN8" i="5" s="1"/>
  <c r="AH16" i="5"/>
  <c r="LN7" i="5" s="1"/>
  <c r="AH15" i="5"/>
  <c r="LN6" i="5" s="1"/>
  <c r="AH10" i="5"/>
  <c r="LN5" i="5" s="1"/>
  <c r="AH9" i="5"/>
  <c r="LN4" i="5" s="1"/>
  <c r="AH5" i="5"/>
  <c r="LN3" i="5" s="1"/>
  <c r="AH4" i="5"/>
  <c r="LL2" i="5" s="1"/>
  <c r="AH19" i="5"/>
  <c r="LM8" i="5" s="1"/>
  <c r="AH14" i="5"/>
  <c r="LM7" i="5" s="1"/>
  <c r="AH13" i="5"/>
  <c r="LM6" i="5" s="1"/>
  <c r="AH12" i="5"/>
  <c r="LM5" i="5" s="1"/>
  <c r="AH11" i="5"/>
  <c r="LM4" i="5" s="1"/>
  <c r="AH7" i="5"/>
  <c r="LM3" i="5" s="1"/>
  <c r="T5" i="5"/>
  <c r="J6" i="29" s="1"/>
  <c r="T6" i="5"/>
  <c r="J7" i="29" s="1"/>
  <c r="T7" i="5"/>
  <c r="J8" i="29" s="1"/>
  <c r="T9" i="5"/>
  <c r="J10" i="29" s="1"/>
  <c r="T10" i="5"/>
  <c r="J11" i="29" s="1"/>
  <c r="T11" i="5"/>
  <c r="J12" i="29" s="1"/>
  <c r="T12" i="5"/>
  <c r="J13" i="29" s="1"/>
  <c r="T13" i="5"/>
  <c r="J14" i="29" s="1"/>
  <c r="T14" i="5"/>
  <c r="J15" i="29" s="1"/>
  <c r="T15" i="5"/>
  <c r="J16" i="29" s="1"/>
  <c r="T16" i="5"/>
  <c r="J17" i="29" s="1"/>
  <c r="T19" i="5"/>
  <c r="J20" i="29" s="1"/>
  <c r="T20" i="5"/>
  <c r="J21" i="29" s="1"/>
  <c r="T21" i="5"/>
  <c r="J22" i="29" s="1"/>
  <c r="T22" i="5"/>
  <c r="J23" i="29" s="1"/>
  <c r="T23" i="5"/>
  <c r="J24" i="29" s="1"/>
  <c r="T24" i="5"/>
  <c r="J25" i="29" s="1"/>
  <c r="T25" i="5"/>
  <c r="J26" i="29" s="1"/>
  <c r="T4" i="5"/>
  <c r="J5" i="29" s="1"/>
  <c r="S5" i="5"/>
  <c r="I6" i="29" s="1"/>
  <c r="S6" i="5"/>
  <c r="I7" i="29" s="1"/>
  <c r="S7" i="5"/>
  <c r="I8" i="29" s="1"/>
  <c r="S9" i="5"/>
  <c r="I10" i="29" s="1"/>
  <c r="S10" i="5"/>
  <c r="I11" i="29" s="1"/>
  <c r="S11" i="5"/>
  <c r="I12" i="29" s="1"/>
  <c r="S12" i="5"/>
  <c r="I13" i="29" s="1"/>
  <c r="S13" i="5"/>
  <c r="I14" i="29" s="1"/>
  <c r="S14" i="5"/>
  <c r="I15" i="29" s="1"/>
  <c r="S15" i="5"/>
  <c r="I16" i="29" s="1"/>
  <c r="S16" i="5"/>
  <c r="I17" i="29" s="1"/>
  <c r="S19" i="5"/>
  <c r="I20" i="29" s="1"/>
  <c r="S20" i="5"/>
  <c r="I21" i="29" s="1"/>
  <c r="S21" i="5"/>
  <c r="I22" i="29" s="1"/>
  <c r="S22" i="5"/>
  <c r="I23" i="29" s="1"/>
  <c r="S23" i="5"/>
  <c r="I24" i="29" s="1"/>
  <c r="S24" i="5"/>
  <c r="I25" i="29" s="1"/>
  <c r="S25" i="5"/>
  <c r="I26" i="29" s="1"/>
  <c r="S4" i="5"/>
  <c r="I5" i="29" s="1"/>
  <c r="C2" i="5"/>
  <c r="C3" i="5"/>
  <c r="NG8" i="5"/>
  <c r="A101" i="9"/>
  <c r="NB42" i="5"/>
  <c r="NB43" i="5"/>
  <c r="NB44" i="5"/>
  <c r="NG3" i="5"/>
  <c r="NG14" i="5"/>
  <c r="NF14" i="5"/>
  <c r="AT3" i="29"/>
  <c r="AT4" i="29"/>
  <c r="AT5" i="29"/>
  <c r="AT6" i="29"/>
  <c r="AT7" i="29"/>
  <c r="AT8" i="29"/>
  <c r="AT9" i="29"/>
  <c r="AT10" i="29"/>
  <c r="AT11" i="29"/>
  <c r="AT12" i="29"/>
  <c r="AT13" i="29"/>
  <c r="AT14" i="29"/>
  <c r="AT15" i="29"/>
  <c r="AT16" i="29"/>
  <c r="AT17" i="29"/>
  <c r="AT18" i="29"/>
  <c r="AT19" i="29"/>
  <c r="AT20" i="29"/>
  <c r="AT21" i="29"/>
  <c r="AT22" i="29"/>
  <c r="AT23" i="29"/>
  <c r="AT24" i="29"/>
  <c r="AT25" i="29"/>
  <c r="AT26" i="29"/>
  <c r="R26" i="29"/>
  <c r="R25" i="29"/>
  <c r="R24" i="29"/>
  <c r="R23" i="29"/>
  <c r="R22" i="29"/>
  <c r="R21" i="29"/>
  <c r="R20" i="29"/>
  <c r="R17" i="29"/>
  <c r="R16" i="29"/>
  <c r="R15" i="29"/>
  <c r="R14" i="29"/>
  <c r="R13" i="29"/>
  <c r="R12" i="29"/>
  <c r="R11" i="29"/>
  <c r="R10" i="29"/>
  <c r="R8" i="29"/>
  <c r="R7" i="29"/>
  <c r="R6" i="29"/>
  <c r="R5" i="29"/>
  <c r="AA4" i="5"/>
  <c r="AA5" i="5"/>
  <c r="N6" i="29" s="1"/>
  <c r="AA7" i="5"/>
  <c r="N8" i="29" s="1"/>
  <c r="AA9" i="5"/>
  <c r="N10" i="29" s="1"/>
  <c r="AA10" i="5"/>
  <c r="N11" i="29" s="1"/>
  <c r="AA11" i="5"/>
  <c r="N12" i="29" s="1"/>
  <c r="AA12" i="5"/>
  <c r="N13" i="29" s="1"/>
  <c r="AA13" i="5"/>
  <c r="N14" i="29" s="1"/>
  <c r="AA14" i="5"/>
  <c r="N15" i="29" s="1"/>
  <c r="AA15" i="5"/>
  <c r="N16" i="29" s="1"/>
  <c r="AA16" i="5"/>
  <c r="N17" i="29" s="1"/>
  <c r="AA19" i="5"/>
  <c r="N20" i="29" s="1"/>
  <c r="AA20" i="5"/>
  <c r="N21" i="29" s="1"/>
  <c r="AA21" i="5"/>
  <c r="N22" i="29" s="1"/>
  <c r="AA22" i="5"/>
  <c r="N23" i="29" s="1"/>
  <c r="AA23" i="5"/>
  <c r="N24" i="29" s="1"/>
  <c r="AA24" i="5"/>
  <c r="N25" i="29" s="1"/>
  <c r="AA25" i="5"/>
  <c r="N26" i="29" s="1"/>
  <c r="X4" i="5"/>
  <c r="M5" i="29" s="1"/>
  <c r="X5" i="5"/>
  <c r="M6" i="29" s="1"/>
  <c r="X6" i="5"/>
  <c r="M7" i="29" s="1"/>
  <c r="X7" i="5"/>
  <c r="M8" i="29" s="1"/>
  <c r="X9" i="5"/>
  <c r="M10" i="29" s="1"/>
  <c r="X10" i="5"/>
  <c r="M11" i="29" s="1"/>
  <c r="X11" i="5"/>
  <c r="M12" i="29" s="1"/>
  <c r="X12" i="5"/>
  <c r="M13" i="29" s="1"/>
  <c r="X13" i="5"/>
  <c r="M14" i="29" s="1"/>
  <c r="X14" i="5"/>
  <c r="M15" i="29" s="1"/>
  <c r="X15" i="5"/>
  <c r="M16" i="29" s="1"/>
  <c r="X16" i="5"/>
  <c r="M17" i="29" s="1"/>
  <c r="X19" i="5"/>
  <c r="M20" i="29" s="1"/>
  <c r="X20" i="5"/>
  <c r="M21" i="29" s="1"/>
  <c r="X21" i="5"/>
  <c r="M22" i="29" s="1"/>
  <c r="X22" i="5"/>
  <c r="M23" i="29" s="1"/>
  <c r="X23" i="5"/>
  <c r="M24" i="29" s="1"/>
  <c r="AV24" i="29"/>
  <c r="AV25" i="29"/>
  <c r="AV26" i="29"/>
  <c r="AU24" i="29"/>
  <c r="AU25" i="29"/>
  <c r="AU26" i="29"/>
  <c r="A24" i="29"/>
  <c r="A25" i="29"/>
  <c r="A26" i="29"/>
  <c r="NF4" i="5"/>
  <c r="NF3" i="5"/>
  <c r="NF13" i="5" s="1"/>
  <c r="KI2" i="5"/>
  <c r="K23" i="5"/>
  <c r="JE12" i="5" s="1"/>
  <c r="K24" i="5"/>
  <c r="JE13" i="5" s="1"/>
  <c r="K25" i="5"/>
  <c r="JE14" i="5" s="1"/>
  <c r="I23" i="5"/>
  <c r="JA12" i="5" s="1"/>
  <c r="I24" i="5"/>
  <c r="JA13" i="5" s="1"/>
  <c r="I25" i="5"/>
  <c r="JA14" i="5" s="1"/>
  <c r="CS2" i="5"/>
  <c r="CS3" i="5"/>
  <c r="CS6" i="5"/>
  <c r="CS7" i="5"/>
  <c r="HY6" i="5" s="1"/>
  <c r="CS8" i="5"/>
  <c r="HY7" i="5" s="1"/>
  <c r="CS11" i="5"/>
  <c r="CS12" i="5"/>
  <c r="CS13" i="5"/>
  <c r="CS14" i="5"/>
  <c r="HY11" i="5" s="1"/>
  <c r="CS17" i="5"/>
  <c r="CS18" i="5"/>
  <c r="CS19" i="5"/>
  <c r="CS4" i="5"/>
  <c r="CS5" i="5"/>
  <c r="CS9" i="5"/>
  <c r="CS10" i="5"/>
  <c r="HX6" i="5" s="1"/>
  <c r="CS15" i="5"/>
  <c r="HX7" i="5" s="1"/>
  <c r="CS16" i="5"/>
  <c r="CS20" i="5"/>
  <c r="CS21" i="5"/>
  <c r="CS22" i="5"/>
  <c r="HX11" i="5" s="1"/>
  <c r="CS23" i="5"/>
  <c r="HX12" i="5" s="1"/>
  <c r="CS24" i="5"/>
  <c r="CS25" i="5"/>
  <c r="ASM8" i="28"/>
  <c r="ASL8" i="28"/>
  <c r="ASK8" i="28"/>
  <c r="ASJ8" i="28"/>
  <c r="ART8" i="28"/>
  <c r="ARS8" i="28"/>
  <c r="ARR8" i="28"/>
  <c r="ARQ8" i="28"/>
  <c r="ARB8" i="28"/>
  <c r="ARA8" i="28"/>
  <c r="AQZ8" i="28"/>
  <c r="AQY8" i="28"/>
  <c r="AQI8" i="28"/>
  <c r="AQH8" i="28"/>
  <c r="AQG8" i="28"/>
  <c r="AQF8" i="28"/>
  <c r="APQ8" i="28"/>
  <c r="APP8" i="28"/>
  <c r="APO8" i="28"/>
  <c r="APN8" i="28"/>
  <c r="AOX8" i="28"/>
  <c r="AOW8" i="28"/>
  <c r="AOV8" i="28"/>
  <c r="AOU8" i="28"/>
  <c r="WZ8" i="28"/>
  <c r="WY8" i="28"/>
  <c r="WX8" i="28"/>
  <c r="WW8" i="28"/>
  <c r="WV8" i="28"/>
  <c r="WU8" i="28"/>
  <c r="WT8" i="28"/>
  <c r="WS8" i="28"/>
  <c r="WR8" i="28"/>
  <c r="WQ8" i="28"/>
  <c r="WP8" i="28"/>
  <c r="WO8" i="28"/>
  <c r="XD8" i="28" s="1"/>
  <c r="WG8" i="28"/>
  <c r="WF8" i="28"/>
  <c r="WE8" i="28"/>
  <c r="WD8" i="28"/>
  <c r="WC8" i="28"/>
  <c r="WB8" i="28"/>
  <c r="WA8" i="28"/>
  <c r="VZ8" i="28"/>
  <c r="VY8" i="28"/>
  <c r="VX8" i="28"/>
  <c r="VW8" i="28"/>
  <c r="VV8" i="28"/>
  <c r="WK8" i="28" s="1"/>
  <c r="AF8" i="28"/>
  <c r="AE8" i="28"/>
  <c r="AD8" i="28"/>
  <c r="AC8" i="28"/>
  <c r="AB8" i="28"/>
  <c r="AA8" i="28"/>
  <c r="Z8" i="28"/>
  <c r="Y8" i="28"/>
  <c r="X8" i="28"/>
  <c r="W8" i="28"/>
  <c r="V8" i="28"/>
  <c r="U8" i="28"/>
  <c r="AJ8" i="28" s="1"/>
  <c r="M8" i="28"/>
  <c r="L8" i="28"/>
  <c r="K8" i="28"/>
  <c r="J8" i="28"/>
  <c r="I8" i="28"/>
  <c r="H8" i="28"/>
  <c r="G8" i="28"/>
  <c r="F8" i="28"/>
  <c r="E8" i="28"/>
  <c r="D8" i="28"/>
  <c r="C8" i="28"/>
  <c r="B8" i="28"/>
  <c r="Q8" i="28" s="1"/>
  <c r="AWT7" i="28"/>
  <c r="AWS7" i="28"/>
  <c r="AWR7" i="28"/>
  <c r="AWQ7" i="28"/>
  <c r="AWA7" i="28"/>
  <c r="AVZ7" i="28"/>
  <c r="AVY7" i="28"/>
  <c r="AVX7" i="28"/>
  <c r="AVI7" i="28"/>
  <c r="AVH7" i="28"/>
  <c r="AVG7" i="28"/>
  <c r="AVF7" i="28"/>
  <c r="AUP7" i="28"/>
  <c r="AUO7" i="28"/>
  <c r="AUN7" i="28"/>
  <c r="AUM7" i="28"/>
  <c r="ATX7" i="28"/>
  <c r="ATW7" i="28"/>
  <c r="ATV7" i="28"/>
  <c r="ATU7" i="28"/>
  <c r="ATE7" i="28"/>
  <c r="ATD7" i="28"/>
  <c r="ATC7" i="28"/>
  <c r="ATB7" i="28"/>
  <c r="ASM7" i="28"/>
  <c r="ASL7" i="28"/>
  <c r="ASK7" i="28"/>
  <c r="ASJ7" i="28"/>
  <c r="ART7" i="28"/>
  <c r="ARS7" i="28"/>
  <c r="ARR7" i="28"/>
  <c r="ARQ7" i="28"/>
  <c r="ARB7" i="28"/>
  <c r="ARA7" i="28"/>
  <c r="AQZ7" i="28"/>
  <c r="AQY7" i="28"/>
  <c r="AQI7" i="28"/>
  <c r="AQH7" i="28"/>
  <c r="AQG7" i="28"/>
  <c r="AQF7" i="28"/>
  <c r="APQ7" i="28"/>
  <c r="APP7" i="28"/>
  <c r="APO7" i="28"/>
  <c r="APN7" i="28"/>
  <c r="AOX7" i="28"/>
  <c r="AOW7" i="28"/>
  <c r="AOV7" i="28"/>
  <c r="AOU7" i="28"/>
  <c r="AOF7" i="28"/>
  <c r="AOE7" i="28"/>
  <c r="AOD7" i="28"/>
  <c r="AOC7" i="28"/>
  <c r="ANM7" i="28"/>
  <c r="ANL7" i="28"/>
  <c r="ANK7" i="28"/>
  <c r="ANJ7" i="28"/>
  <c r="AMU7" i="28"/>
  <c r="AMT7" i="28"/>
  <c r="AMS7" i="28"/>
  <c r="AMR7" i="28"/>
  <c r="AMB7" i="28"/>
  <c r="AMA7" i="28"/>
  <c r="ALZ7" i="28"/>
  <c r="ALY7" i="28"/>
  <c r="ALJ7" i="28"/>
  <c r="ALI7" i="28"/>
  <c r="ALH7" i="28"/>
  <c r="ALG7" i="28"/>
  <c r="AKQ7" i="28"/>
  <c r="AKP7" i="28"/>
  <c r="AKO7" i="28"/>
  <c r="AKN7" i="28"/>
  <c r="AFR7" i="28"/>
  <c r="AFQ7" i="28"/>
  <c r="AFP7" i="28"/>
  <c r="AFO7" i="28"/>
  <c r="AEY7" i="28"/>
  <c r="AEX7" i="28"/>
  <c r="AEW7" i="28"/>
  <c r="AEV7" i="28"/>
  <c r="AEG7" i="28"/>
  <c r="AEF7" i="28"/>
  <c r="AEE7" i="28"/>
  <c r="AED7" i="28"/>
  <c r="ADN7" i="28"/>
  <c r="ADM7" i="28"/>
  <c r="ADL7" i="28"/>
  <c r="ADK7" i="28"/>
  <c r="ACV7" i="28"/>
  <c r="ACU7" i="28"/>
  <c r="ACT7" i="28"/>
  <c r="ACS7" i="28"/>
  <c r="ACC7" i="28"/>
  <c r="ACB7" i="28"/>
  <c r="ACA7" i="28"/>
  <c r="ABZ7" i="28"/>
  <c r="ABK7" i="28"/>
  <c r="ABJ7" i="28"/>
  <c r="ABI7" i="28"/>
  <c r="ABH7" i="28"/>
  <c r="AAR7" i="28"/>
  <c r="AAQ7" i="28"/>
  <c r="AAP7" i="28"/>
  <c r="AAO7" i="28"/>
  <c r="ZZ7" i="28"/>
  <c r="ZY7" i="28"/>
  <c r="ZX7" i="28"/>
  <c r="ZW7" i="28"/>
  <c r="ZG7" i="28"/>
  <c r="ZF7" i="28"/>
  <c r="ZE7" i="28"/>
  <c r="ZD7" i="28"/>
  <c r="YO7" i="28"/>
  <c r="YN7" i="28"/>
  <c r="YM7" i="28"/>
  <c r="YL7" i="28"/>
  <c r="XV7" i="28"/>
  <c r="XU7" i="28"/>
  <c r="XT7" i="28"/>
  <c r="XS7" i="28"/>
  <c r="XD7" i="28"/>
  <c r="XC7" i="28"/>
  <c r="XB7" i="28"/>
  <c r="XA7" i="28"/>
  <c r="WK7" i="28"/>
  <c r="WJ7" i="28"/>
  <c r="WI7" i="28"/>
  <c r="WH7" i="28"/>
  <c r="RL7" i="28"/>
  <c r="RK7" i="28"/>
  <c r="RJ7" i="28"/>
  <c r="RI7" i="28"/>
  <c r="QS7" i="28"/>
  <c r="QR7" i="28"/>
  <c r="QQ7" i="28"/>
  <c r="QP7" i="28"/>
  <c r="QA7" i="28"/>
  <c r="PZ7" i="28"/>
  <c r="PY7" i="28"/>
  <c r="PX7" i="28"/>
  <c r="PH7" i="28"/>
  <c r="PG7" i="28"/>
  <c r="PF7" i="28"/>
  <c r="PE7" i="28"/>
  <c r="OP7" i="28"/>
  <c r="OO7" i="28"/>
  <c r="ON7" i="28"/>
  <c r="OM7" i="28"/>
  <c r="NW7" i="28"/>
  <c r="NV7" i="28"/>
  <c r="NU7" i="28"/>
  <c r="NT7" i="28"/>
  <c r="NE7" i="28"/>
  <c r="ND7" i="28"/>
  <c r="NC7" i="28"/>
  <c r="NB7" i="28"/>
  <c r="ML7" i="28"/>
  <c r="MK7" i="28"/>
  <c r="MJ7" i="28"/>
  <c r="MI7" i="28"/>
  <c r="LT7" i="28"/>
  <c r="LS7" i="28"/>
  <c r="LR7" i="28"/>
  <c r="LQ7" i="28"/>
  <c r="LA7" i="28"/>
  <c r="KZ7" i="28"/>
  <c r="KY7" i="28"/>
  <c r="KX7" i="28"/>
  <c r="KI7" i="28"/>
  <c r="KH7" i="28"/>
  <c r="KG7" i="28"/>
  <c r="KF7" i="28"/>
  <c r="JP7" i="28"/>
  <c r="JO7" i="28"/>
  <c r="JN7" i="28"/>
  <c r="JM7" i="28"/>
  <c r="IX7" i="28"/>
  <c r="IW7" i="28"/>
  <c r="IV7" i="28"/>
  <c r="IU7" i="28"/>
  <c r="IE7" i="28"/>
  <c r="ID7" i="28"/>
  <c r="IC7" i="28"/>
  <c r="IB7" i="28"/>
  <c r="HM7" i="28"/>
  <c r="HL7" i="28"/>
  <c r="HK7" i="28"/>
  <c r="HJ7" i="28"/>
  <c r="GT7" i="28"/>
  <c r="GS7" i="28"/>
  <c r="GR7" i="28"/>
  <c r="GQ7" i="28"/>
  <c r="GB7" i="28"/>
  <c r="GA7" i="28"/>
  <c r="FZ7" i="28"/>
  <c r="FY7" i="28"/>
  <c r="FI7" i="28"/>
  <c r="FH7" i="28"/>
  <c r="FG7" i="28"/>
  <c r="FF7" i="28"/>
  <c r="EQ7" i="28"/>
  <c r="EP7" i="28"/>
  <c r="EO7" i="28"/>
  <c r="EN7" i="28"/>
  <c r="DX7" i="28"/>
  <c r="DW7" i="28"/>
  <c r="DV7" i="28"/>
  <c r="DU7" i="28"/>
  <c r="DF7" i="28"/>
  <c r="DE7" i="28"/>
  <c r="DD7" i="28"/>
  <c r="DC7" i="28"/>
  <c r="CM7" i="28"/>
  <c r="CL7" i="28"/>
  <c r="CK7" i="28"/>
  <c r="CJ7" i="28"/>
  <c r="BU7" i="28"/>
  <c r="BT7" i="28"/>
  <c r="BS7" i="28"/>
  <c r="BR7" i="28"/>
  <c r="BB7" i="28"/>
  <c r="BA7" i="28"/>
  <c r="AZ7" i="28"/>
  <c r="AY7" i="28"/>
  <c r="AJ7" i="28"/>
  <c r="AI7" i="28"/>
  <c r="AH7" i="28"/>
  <c r="AG7" i="28"/>
  <c r="Q7" i="28"/>
  <c r="P7" i="28"/>
  <c r="O7" i="28"/>
  <c r="N7" i="28"/>
  <c r="AWT6" i="28"/>
  <c r="AWS6" i="28"/>
  <c r="AWR6" i="28"/>
  <c r="AWQ6" i="28"/>
  <c r="AWA6" i="28"/>
  <c r="AVZ6" i="28"/>
  <c r="AVY6" i="28"/>
  <c r="AVX6" i="28"/>
  <c r="AVI6" i="28"/>
  <c r="AVH6" i="28"/>
  <c r="AVG6" i="28"/>
  <c r="AVF6" i="28"/>
  <c r="AUP6" i="28"/>
  <c r="AUO6" i="28"/>
  <c r="AUN6" i="28"/>
  <c r="AUM6" i="28"/>
  <c r="ATX6" i="28"/>
  <c r="ATW6" i="28"/>
  <c r="ATV6" i="28"/>
  <c r="ATU6" i="28"/>
  <c r="ATE6" i="28"/>
  <c r="ATD6" i="28"/>
  <c r="ATC6" i="28"/>
  <c r="ATB6" i="28"/>
  <c r="ASM6" i="28"/>
  <c r="ASL6" i="28"/>
  <c r="ASK6" i="28"/>
  <c r="ASJ6" i="28"/>
  <c r="ART6" i="28"/>
  <c r="ARS6" i="28"/>
  <c r="ARR6" i="28"/>
  <c r="ARQ6" i="28"/>
  <c r="ARB6" i="28"/>
  <c r="ARA6" i="28"/>
  <c r="AQZ6" i="28"/>
  <c r="AQY6" i="28"/>
  <c r="AQI6" i="28"/>
  <c r="AQH6" i="28"/>
  <c r="AQG6" i="28"/>
  <c r="AQF6" i="28"/>
  <c r="APQ6" i="28"/>
  <c r="APP6" i="28"/>
  <c r="APO6" i="28"/>
  <c r="APN6" i="28"/>
  <c r="AOX6" i="28"/>
  <c r="AOW6" i="28"/>
  <c r="AOV6" i="28"/>
  <c r="AOU6" i="28"/>
  <c r="AOF6" i="28"/>
  <c r="AOE6" i="28"/>
  <c r="AOD6" i="28"/>
  <c r="AOC6" i="28"/>
  <c r="ANM6" i="28"/>
  <c r="ANL6" i="28"/>
  <c r="ANK6" i="28"/>
  <c r="ANJ6" i="28"/>
  <c r="AMU6" i="28"/>
  <c r="AMT6" i="28"/>
  <c r="AMS6" i="28"/>
  <c r="AMR6" i="28"/>
  <c r="AMB6" i="28"/>
  <c r="AMA6" i="28"/>
  <c r="ALZ6" i="28"/>
  <c r="ALY6" i="28"/>
  <c r="ALJ6" i="28"/>
  <c r="ALI6" i="28"/>
  <c r="ALH6" i="28"/>
  <c r="ALG6" i="28"/>
  <c r="AKQ6" i="28"/>
  <c r="AKP6" i="28"/>
  <c r="AKO6" i="28"/>
  <c r="AKN6" i="28"/>
  <c r="AJU6" i="28"/>
  <c r="AJT6" i="28"/>
  <c r="AJS6" i="28"/>
  <c r="AJR6" i="28"/>
  <c r="AJQ6" i="28"/>
  <c r="AJP6" i="28"/>
  <c r="AJO6" i="28"/>
  <c r="AJN6" i="28"/>
  <c r="AJM6" i="28"/>
  <c r="AJL6" i="28"/>
  <c r="AJK6" i="28"/>
  <c r="AJJ6" i="28"/>
  <c r="AJY6" i="28" s="1"/>
  <c r="AJB6" i="28"/>
  <c r="AJA6" i="28"/>
  <c r="AIZ6" i="28"/>
  <c r="AIY6" i="28"/>
  <c r="AIX6" i="28"/>
  <c r="AIW6" i="28"/>
  <c r="AIV6" i="28"/>
  <c r="AIU6" i="28"/>
  <c r="AIT6" i="28"/>
  <c r="AIS6" i="28"/>
  <c r="AIR6" i="28"/>
  <c r="AIQ6" i="28"/>
  <c r="AJF6" i="28" s="1"/>
  <c r="AIJ6" i="28"/>
  <c r="AII6" i="28"/>
  <c r="AIH6" i="28"/>
  <c r="AIG6" i="28"/>
  <c r="AIF6" i="28"/>
  <c r="AIE6" i="28"/>
  <c r="AID6" i="28"/>
  <c r="AIC6" i="28"/>
  <c r="AIB6" i="28"/>
  <c r="AIA6" i="28"/>
  <c r="AHZ6" i="28"/>
  <c r="AHY6" i="28"/>
  <c r="AIN6" i="28" s="1"/>
  <c r="AHQ6" i="28"/>
  <c r="AHP6" i="28"/>
  <c r="AHO6" i="28"/>
  <c r="AHN6" i="28"/>
  <c r="AHM6" i="28"/>
  <c r="AHL6" i="28"/>
  <c r="AHK6" i="28"/>
  <c r="AHJ6" i="28"/>
  <c r="AHI6" i="28"/>
  <c r="AHH6" i="28"/>
  <c r="AHG6" i="28"/>
  <c r="AHF6" i="28"/>
  <c r="AHU6" i="28" s="1"/>
  <c r="AGY6" i="28"/>
  <c r="AGX6" i="28"/>
  <c r="AGW6" i="28"/>
  <c r="AGV6" i="28"/>
  <c r="AGU6" i="28"/>
  <c r="AGT6" i="28"/>
  <c r="AGS6" i="28"/>
  <c r="AGR6" i="28"/>
  <c r="AGQ6" i="28"/>
  <c r="AGP6" i="28"/>
  <c r="AGO6" i="28"/>
  <c r="AGN6" i="28"/>
  <c r="AHC6" i="28" s="1"/>
  <c r="AGF6" i="28"/>
  <c r="AGE6" i="28"/>
  <c r="AGD6" i="28"/>
  <c r="AGC6" i="28"/>
  <c r="AGB6" i="28"/>
  <c r="AGA6" i="28"/>
  <c r="AFZ6" i="28"/>
  <c r="AFY6" i="28"/>
  <c r="AFX6" i="28"/>
  <c r="AFW6" i="28"/>
  <c r="AFV6" i="28"/>
  <c r="AFU6" i="28"/>
  <c r="AGJ6" i="28" s="1"/>
  <c r="AFR6" i="28"/>
  <c r="AFQ6" i="28"/>
  <c r="AFP6" i="28"/>
  <c r="AFO6" i="28"/>
  <c r="AEY6" i="28"/>
  <c r="AEX6" i="28"/>
  <c r="AEW6" i="28"/>
  <c r="AEV6" i="28"/>
  <c r="AEG6" i="28"/>
  <c r="AEF6" i="28"/>
  <c r="AEE6" i="28"/>
  <c r="AED6" i="28"/>
  <c r="ADN6" i="28"/>
  <c r="ADM6" i="28"/>
  <c r="ADL6" i="28"/>
  <c r="ADK6" i="28"/>
  <c r="ACV6" i="28"/>
  <c r="ACU6" i="28"/>
  <c r="ACT6" i="28"/>
  <c r="ACS6" i="28"/>
  <c r="ACC6" i="28"/>
  <c r="ACB6" i="28"/>
  <c r="ACA6" i="28"/>
  <c r="ABZ6" i="28"/>
  <c r="ABK6" i="28"/>
  <c r="ABJ6" i="28"/>
  <c r="ABI6" i="28"/>
  <c r="ABH6" i="28"/>
  <c r="AAR6" i="28"/>
  <c r="AAQ6" i="28"/>
  <c r="AAP6" i="28"/>
  <c r="AAO6" i="28"/>
  <c r="ZZ6" i="28"/>
  <c r="ZY6" i="28"/>
  <c r="ZX6" i="28"/>
  <c r="ZW6" i="28"/>
  <c r="ZG6" i="28"/>
  <c r="ZF6" i="28"/>
  <c r="ZE6" i="28"/>
  <c r="ZD6" i="28"/>
  <c r="YO6" i="28"/>
  <c r="YN6" i="28"/>
  <c r="YM6" i="28"/>
  <c r="YL6" i="28"/>
  <c r="XV6" i="28"/>
  <c r="XU6" i="28"/>
  <c r="XT6" i="28"/>
  <c r="XS6" i="28"/>
  <c r="XD6" i="28"/>
  <c r="XC6" i="28"/>
  <c r="XB6" i="28"/>
  <c r="XA6" i="28"/>
  <c r="WK6" i="28"/>
  <c r="WJ6" i="28"/>
  <c r="WI6" i="28"/>
  <c r="WH6" i="28"/>
  <c r="VO6" i="28"/>
  <c r="VN6" i="28"/>
  <c r="VM6" i="28"/>
  <c r="VL6" i="28"/>
  <c r="VK6" i="28"/>
  <c r="VJ6" i="28"/>
  <c r="VI6" i="28"/>
  <c r="VH6" i="28"/>
  <c r="VG6" i="28"/>
  <c r="VF6" i="28"/>
  <c r="VE6" i="28"/>
  <c r="VD6" i="28"/>
  <c r="VS6" i="28" s="1"/>
  <c r="UV6" i="28"/>
  <c r="UU6" i="28"/>
  <c r="UT6" i="28"/>
  <c r="US6" i="28"/>
  <c r="UR6" i="28"/>
  <c r="UQ6" i="28"/>
  <c r="UP6" i="28"/>
  <c r="UO6" i="28"/>
  <c r="UN6" i="28"/>
  <c r="UM6" i="28"/>
  <c r="UL6" i="28"/>
  <c r="UK6" i="28"/>
  <c r="UZ6" i="28" s="1"/>
  <c r="UD6" i="28"/>
  <c r="UC6" i="28"/>
  <c r="UB6" i="28"/>
  <c r="UA6" i="28"/>
  <c r="TZ6" i="28"/>
  <c r="TY6" i="28"/>
  <c r="TX6" i="28"/>
  <c r="TW6" i="28"/>
  <c r="TV6" i="28"/>
  <c r="TU6" i="28"/>
  <c r="TT6" i="28"/>
  <c r="TS6" i="28"/>
  <c r="UH6" i="28" s="1"/>
  <c r="TK6" i="28"/>
  <c r="TJ6" i="28"/>
  <c r="TI6" i="28"/>
  <c r="TH6" i="28"/>
  <c r="TG6" i="28"/>
  <c r="TF6" i="28"/>
  <c r="TE6" i="28"/>
  <c r="TD6" i="28"/>
  <c r="TC6" i="28"/>
  <c r="TB6" i="28"/>
  <c r="TA6" i="28"/>
  <c r="SZ6" i="28"/>
  <c r="TO6" i="28" s="1"/>
  <c r="SS6" i="28"/>
  <c r="SR6" i="28"/>
  <c r="SQ6" i="28"/>
  <c r="SP6" i="28"/>
  <c r="SO6" i="28"/>
  <c r="SN6" i="28"/>
  <c r="SM6" i="28"/>
  <c r="SL6" i="28"/>
  <c r="SK6" i="28"/>
  <c r="SJ6" i="28"/>
  <c r="SI6" i="28"/>
  <c r="SH6" i="28"/>
  <c r="SW6" i="28" s="1"/>
  <c r="RZ6" i="28"/>
  <c r="RY6" i="28"/>
  <c r="RX6" i="28"/>
  <c r="RW6" i="28"/>
  <c r="RV6" i="28"/>
  <c r="RU6" i="28"/>
  <c r="RT6" i="28"/>
  <c r="RS6" i="28"/>
  <c r="RR6" i="28"/>
  <c r="RQ6" i="28"/>
  <c r="RP6" i="28"/>
  <c r="RO6" i="28"/>
  <c r="SD6" i="28" s="1"/>
  <c r="RL6" i="28"/>
  <c r="RK6" i="28"/>
  <c r="RJ6" i="28"/>
  <c r="RI6" i="28"/>
  <c r="QS6" i="28"/>
  <c r="QR6" i="28"/>
  <c r="QQ6" i="28"/>
  <c r="QP6" i="28"/>
  <c r="QA6" i="28"/>
  <c r="PZ6" i="28"/>
  <c r="PY6" i="28"/>
  <c r="PX6" i="28"/>
  <c r="PH6" i="28"/>
  <c r="PG6" i="28"/>
  <c r="PF6" i="28"/>
  <c r="PE6" i="28"/>
  <c r="OP6" i="28"/>
  <c r="OO6" i="28"/>
  <c r="ON6" i="28"/>
  <c r="OM6" i="28"/>
  <c r="NW6" i="28"/>
  <c r="NV6" i="28"/>
  <c r="NU6" i="28"/>
  <c r="NT6" i="28"/>
  <c r="NE6" i="28"/>
  <c r="ND6" i="28"/>
  <c r="NC6" i="28"/>
  <c r="NB6" i="28"/>
  <c r="ML6" i="28"/>
  <c r="MK6" i="28"/>
  <c r="MJ6" i="28"/>
  <c r="MI6" i="28"/>
  <c r="LT6" i="28"/>
  <c r="LS6" i="28"/>
  <c r="LR6" i="28"/>
  <c r="LQ6" i="28"/>
  <c r="LA6" i="28"/>
  <c r="KZ6" i="28"/>
  <c r="KY6" i="28"/>
  <c r="KX6" i="28"/>
  <c r="KI6" i="28"/>
  <c r="KH6" i="28"/>
  <c r="KG6" i="28"/>
  <c r="KF6" i="28"/>
  <c r="JP6" i="28"/>
  <c r="JO6" i="28"/>
  <c r="JN6" i="28"/>
  <c r="JM6" i="28"/>
  <c r="IX6" i="28"/>
  <c r="IW6" i="28"/>
  <c r="IV6" i="28"/>
  <c r="IU6" i="28"/>
  <c r="IE6" i="28"/>
  <c r="ID6" i="28"/>
  <c r="IC6" i="28"/>
  <c r="IB6" i="28"/>
  <c r="HM6" i="28"/>
  <c r="HL6" i="28"/>
  <c r="HK6" i="28"/>
  <c r="HJ6" i="28"/>
  <c r="GT6" i="28"/>
  <c r="GS6" i="28"/>
  <c r="GR6" i="28"/>
  <c r="GQ6" i="28"/>
  <c r="GB6" i="28"/>
  <c r="GA6" i="28"/>
  <c r="FZ6" i="28"/>
  <c r="FY6" i="28"/>
  <c r="FI6" i="28"/>
  <c r="FH6" i="28"/>
  <c r="FG6" i="28"/>
  <c r="FF6" i="28"/>
  <c r="EQ6" i="28"/>
  <c r="EP6" i="28"/>
  <c r="EO6" i="28"/>
  <c r="EN6" i="28"/>
  <c r="DX6" i="28"/>
  <c r="DW6" i="28"/>
  <c r="DV6" i="28"/>
  <c r="DU6" i="28"/>
  <c r="DF6" i="28"/>
  <c r="DE6" i="28"/>
  <c r="DD6" i="28"/>
  <c r="DC6" i="28"/>
  <c r="CM6" i="28"/>
  <c r="CL6" i="28"/>
  <c r="CK6" i="28"/>
  <c r="CJ6" i="28"/>
  <c r="BU6" i="28"/>
  <c r="BT6" i="28"/>
  <c r="BS6" i="28"/>
  <c r="BR6" i="28"/>
  <c r="BB6" i="28"/>
  <c r="BA6" i="28"/>
  <c r="AZ6" i="28"/>
  <c r="AY6" i="28"/>
  <c r="AJ6" i="28"/>
  <c r="AI6" i="28"/>
  <c r="AH6" i="28"/>
  <c r="AG6" i="28"/>
  <c r="Q6" i="28"/>
  <c r="P6" i="28"/>
  <c r="O6" i="28"/>
  <c r="N6" i="28"/>
  <c r="AWT5" i="28"/>
  <c r="AWS5" i="28"/>
  <c r="AWR5" i="28"/>
  <c r="AWQ5" i="28"/>
  <c r="AWA5" i="28"/>
  <c r="AVZ5" i="28"/>
  <c r="AVY5" i="28"/>
  <c r="AVX5" i="28"/>
  <c r="AVI5" i="28"/>
  <c r="AVH5" i="28"/>
  <c r="AVG5" i="28"/>
  <c r="AVF5" i="28"/>
  <c r="AUP5" i="28"/>
  <c r="AUO5" i="28"/>
  <c r="AUN5" i="28"/>
  <c r="AUM5" i="28"/>
  <c r="ATX5" i="28"/>
  <c r="ATW5" i="28"/>
  <c r="ATV5" i="28"/>
  <c r="ATU5" i="28"/>
  <c r="ATE5" i="28"/>
  <c r="ATD5" i="28"/>
  <c r="ATC5" i="28"/>
  <c r="ATB5" i="28"/>
  <c r="ASM5" i="28"/>
  <c r="ASL5" i="28"/>
  <c r="ASK5" i="28"/>
  <c r="ASJ5" i="28"/>
  <c r="ART5" i="28"/>
  <c r="ARS5" i="28"/>
  <c r="ARR5" i="28"/>
  <c r="ARQ5" i="28"/>
  <c r="ARB5" i="28"/>
  <c r="ARA5" i="28"/>
  <c r="AQZ5" i="28"/>
  <c r="AQY5" i="28"/>
  <c r="AQI5" i="28"/>
  <c r="AQH5" i="28"/>
  <c r="AQG5" i="28"/>
  <c r="AQF5" i="28"/>
  <c r="APQ5" i="28"/>
  <c r="APP5" i="28"/>
  <c r="APO5" i="28"/>
  <c r="APN5" i="28"/>
  <c r="AOX5" i="28"/>
  <c r="AOW5" i="28"/>
  <c r="AOV5" i="28"/>
  <c r="AOU5" i="28"/>
  <c r="AOF5" i="28"/>
  <c r="AOE5" i="28"/>
  <c r="AOD5" i="28"/>
  <c r="AOC5" i="28"/>
  <c r="ANM5" i="28"/>
  <c r="ANL5" i="28"/>
  <c r="ANK5" i="28"/>
  <c r="ANJ5" i="28"/>
  <c r="AMU5" i="28"/>
  <c r="AMT5" i="28"/>
  <c r="AMS5" i="28"/>
  <c r="AMR5" i="28"/>
  <c r="AMB5" i="28"/>
  <c r="AMA5" i="28"/>
  <c r="ALZ5" i="28"/>
  <c r="ALY5" i="28"/>
  <c r="ALJ5" i="28"/>
  <c r="ALI5" i="28"/>
  <c r="ALH5" i="28"/>
  <c r="ALG5" i="28"/>
  <c r="AKQ5" i="28"/>
  <c r="AKP5" i="28"/>
  <c r="AKO5" i="28"/>
  <c r="AKN5" i="28"/>
  <c r="AJY5" i="28"/>
  <c r="AJX5" i="28"/>
  <c r="AJW5" i="28"/>
  <c r="AJV5" i="28"/>
  <c r="AJF5" i="28"/>
  <c r="AJE5" i="28"/>
  <c r="AJD5" i="28"/>
  <c r="AJC5" i="28"/>
  <c r="AIN5" i="28"/>
  <c r="AIM5" i="28"/>
  <c r="AIL5" i="28"/>
  <c r="AIK5" i="28"/>
  <c r="AHU5" i="28"/>
  <c r="AHT5" i="28"/>
  <c r="AHS5" i="28"/>
  <c r="AHR5" i="28"/>
  <c r="AHC5" i="28"/>
  <c r="AHB5" i="28"/>
  <c r="AHA5" i="28"/>
  <c r="AGZ5" i="28"/>
  <c r="AGJ5" i="28"/>
  <c r="AGI5" i="28"/>
  <c r="AGH5" i="28"/>
  <c r="AGG5" i="28"/>
  <c r="AFR5" i="28"/>
  <c r="AFQ5" i="28"/>
  <c r="AFP5" i="28"/>
  <c r="AFO5" i="28"/>
  <c r="AEY5" i="28"/>
  <c r="AEX5" i="28"/>
  <c r="AEW5" i="28"/>
  <c r="AEV5" i="28"/>
  <c r="AEG5" i="28"/>
  <c r="AEF5" i="28"/>
  <c r="AEE5" i="28"/>
  <c r="AED5" i="28"/>
  <c r="ADN5" i="28"/>
  <c r="ADM5" i="28"/>
  <c r="ADL5" i="28"/>
  <c r="ADK5" i="28"/>
  <c r="ACV5" i="28"/>
  <c r="ACU5" i="28"/>
  <c r="ACT5" i="28"/>
  <c r="ACS5" i="28"/>
  <c r="ACC5" i="28"/>
  <c r="ACB5" i="28"/>
  <c r="ACA5" i="28"/>
  <c r="ABZ5" i="28"/>
  <c r="ABK5" i="28"/>
  <c r="ABJ5" i="28"/>
  <c r="ABI5" i="28"/>
  <c r="ABH5" i="28"/>
  <c r="AAR5" i="28"/>
  <c r="AAQ5" i="28"/>
  <c r="AAP5" i="28"/>
  <c r="AAO5" i="28"/>
  <c r="ZZ5" i="28"/>
  <c r="ZY5" i="28"/>
  <c r="ZX5" i="28"/>
  <c r="ZW5" i="28"/>
  <c r="ZG5" i="28"/>
  <c r="ZF5" i="28"/>
  <c r="ZE5" i="28"/>
  <c r="ZD5" i="28"/>
  <c r="YO5" i="28"/>
  <c r="YN5" i="28"/>
  <c r="YM5" i="28"/>
  <c r="YL5" i="28"/>
  <c r="XV5" i="28"/>
  <c r="XU5" i="28"/>
  <c r="XT5" i="28"/>
  <c r="XS5" i="28"/>
  <c r="XD5" i="28"/>
  <c r="XC5" i="28"/>
  <c r="XB5" i="28"/>
  <c r="XA5" i="28"/>
  <c r="WK5" i="28"/>
  <c r="WJ5" i="28"/>
  <c r="WI5" i="28"/>
  <c r="WH5" i="28"/>
  <c r="VS5" i="28"/>
  <c r="VR5" i="28"/>
  <c r="VQ5" i="28"/>
  <c r="VP5" i="28"/>
  <c r="UZ5" i="28"/>
  <c r="UY5" i="28"/>
  <c r="UX5" i="28"/>
  <c r="UW5" i="28"/>
  <c r="UH5" i="28"/>
  <c r="UG5" i="28"/>
  <c r="UF5" i="28"/>
  <c r="UE5" i="28"/>
  <c r="TO5" i="28"/>
  <c r="TN5" i="28"/>
  <c r="TM5" i="28"/>
  <c r="TL5" i="28"/>
  <c r="SW5" i="28"/>
  <c r="SV5" i="28"/>
  <c r="SU5" i="28"/>
  <c r="ST5" i="28"/>
  <c r="SD5" i="28"/>
  <c r="SC5" i="28"/>
  <c r="SB5" i="28"/>
  <c r="SA5" i="28"/>
  <c r="RL5" i="28"/>
  <c r="RK5" i="28"/>
  <c r="RJ5" i="28"/>
  <c r="RI5" i="28"/>
  <c r="QS5" i="28"/>
  <c r="QR5" i="28"/>
  <c r="QQ5" i="28"/>
  <c r="QP5" i="28"/>
  <c r="QA5" i="28"/>
  <c r="PZ5" i="28"/>
  <c r="PY5" i="28"/>
  <c r="PX5" i="28"/>
  <c r="PH5" i="28"/>
  <c r="PG5" i="28"/>
  <c r="PF5" i="28"/>
  <c r="PE5" i="28"/>
  <c r="OP5" i="28"/>
  <c r="OO5" i="28"/>
  <c r="ON5" i="28"/>
  <c r="OM5" i="28"/>
  <c r="NW5" i="28"/>
  <c r="NV5" i="28"/>
  <c r="NU5" i="28"/>
  <c r="NT5" i="28"/>
  <c r="NE5" i="28"/>
  <c r="ND5" i="28"/>
  <c r="NC5" i="28"/>
  <c r="NB5" i="28"/>
  <c r="ML5" i="28"/>
  <c r="MK5" i="28"/>
  <c r="MJ5" i="28"/>
  <c r="MI5" i="28"/>
  <c r="LT5" i="28"/>
  <c r="LS5" i="28"/>
  <c r="LR5" i="28"/>
  <c r="LQ5" i="28"/>
  <c r="LA5" i="28"/>
  <c r="KZ5" i="28"/>
  <c r="KY5" i="28"/>
  <c r="KX5" i="28"/>
  <c r="KI5" i="28"/>
  <c r="KH5" i="28"/>
  <c r="KG5" i="28"/>
  <c r="KF5" i="28"/>
  <c r="JP5" i="28"/>
  <c r="JO5" i="28"/>
  <c r="JN5" i="28"/>
  <c r="JM5" i="28"/>
  <c r="IX5" i="28"/>
  <c r="IW5" i="28"/>
  <c r="IV5" i="28"/>
  <c r="IU5" i="28"/>
  <c r="IE5" i="28"/>
  <c r="ID5" i="28"/>
  <c r="IC5" i="28"/>
  <c r="IB5" i="28"/>
  <c r="HM5" i="28"/>
  <c r="HL5" i="28"/>
  <c r="HK5" i="28"/>
  <c r="HJ5" i="28"/>
  <c r="GT5" i="28"/>
  <c r="GS5" i="28"/>
  <c r="GR5" i="28"/>
  <c r="GQ5" i="28"/>
  <c r="GB5" i="28"/>
  <c r="GA5" i="28"/>
  <c r="FZ5" i="28"/>
  <c r="FY5" i="28"/>
  <c r="FI5" i="28"/>
  <c r="FH5" i="28"/>
  <c r="FG5" i="28"/>
  <c r="FF5" i="28"/>
  <c r="EQ5" i="28"/>
  <c r="EP5" i="28"/>
  <c r="EO5" i="28"/>
  <c r="EN5" i="28"/>
  <c r="DX5" i="28"/>
  <c r="DW5" i="28"/>
  <c r="DV5" i="28"/>
  <c r="DU5" i="28"/>
  <c r="DF5" i="28"/>
  <c r="DE5" i="28"/>
  <c r="DD5" i="28"/>
  <c r="DC5" i="28"/>
  <c r="CM5" i="28"/>
  <c r="CL5" i="28"/>
  <c r="CK5" i="28"/>
  <c r="CJ5" i="28"/>
  <c r="BU5" i="28"/>
  <c r="BT5" i="28"/>
  <c r="BS5" i="28"/>
  <c r="BR5" i="28"/>
  <c r="BB5" i="28"/>
  <c r="BA5" i="28"/>
  <c r="AZ5" i="28"/>
  <c r="AY5" i="28"/>
  <c r="AJ5" i="28"/>
  <c r="AI5" i="28"/>
  <c r="AH5" i="28"/>
  <c r="AG5" i="28"/>
  <c r="Q5" i="28"/>
  <c r="P5" i="28"/>
  <c r="O5" i="28"/>
  <c r="N5" i="28"/>
  <c r="NH7" i="5" l="1"/>
  <c r="NA14" i="5"/>
  <c r="NB14" i="5"/>
  <c r="NB16" i="5"/>
  <c r="MX16" i="5"/>
  <c r="MT16" i="5"/>
  <c r="LR16" i="5"/>
  <c r="LQ14" i="5"/>
  <c r="LN16" i="5"/>
  <c r="AD9" i="29"/>
  <c r="AD15" i="29"/>
  <c r="HX13" i="5"/>
  <c r="AD25" i="29"/>
  <c r="HX3" i="5"/>
  <c r="AD5" i="29"/>
  <c r="HX8" i="5"/>
  <c r="AD17" i="29"/>
  <c r="HY12" i="5"/>
  <c r="AD18" i="29"/>
  <c r="HY4" i="5"/>
  <c r="AD4" i="29"/>
  <c r="AD16" i="29"/>
  <c r="AD8" i="29"/>
  <c r="HY3" i="5"/>
  <c r="AD3" i="29"/>
  <c r="AD23" i="29"/>
  <c r="HX5" i="5"/>
  <c r="AD10" i="29"/>
  <c r="HY9" i="5"/>
  <c r="AD13" i="29"/>
  <c r="HX4" i="5"/>
  <c r="AD6" i="29"/>
  <c r="HY8" i="5"/>
  <c r="AD12" i="29"/>
  <c r="AD24" i="29"/>
  <c r="N5" i="29"/>
  <c r="HX10" i="5"/>
  <c r="AD22" i="29"/>
  <c r="HY14" i="5"/>
  <c r="AD20" i="29"/>
  <c r="HX9" i="5"/>
  <c r="AD21" i="29"/>
  <c r="HY13" i="5"/>
  <c r="AD19" i="29"/>
  <c r="HY5" i="5"/>
  <c r="AD7" i="29"/>
  <c r="HX14" i="5"/>
  <c r="AD26" i="29"/>
  <c r="HY10" i="5"/>
  <c r="AD14" i="29"/>
  <c r="SA6" i="28"/>
  <c r="ST6" i="28"/>
  <c r="TL6" i="28"/>
  <c r="UE6" i="28"/>
  <c r="UW6" i="28"/>
  <c r="VP6" i="28"/>
  <c r="AGG6" i="28"/>
  <c r="AGZ6" i="28"/>
  <c r="AHR6" i="28"/>
  <c r="AIK6" i="28"/>
  <c r="AJC6" i="28"/>
  <c r="AJV6" i="28"/>
  <c r="N8" i="28"/>
  <c r="AG8" i="28"/>
  <c r="WH8" i="28"/>
  <c r="XA8" i="28"/>
  <c r="SB6" i="28"/>
  <c r="SU6" i="28"/>
  <c r="TM6" i="28"/>
  <c r="UF6" i="28"/>
  <c r="UX6" i="28"/>
  <c r="VQ6" i="28"/>
  <c r="AGH6" i="28"/>
  <c r="AHA6" i="28"/>
  <c r="AHS6" i="28"/>
  <c r="AIL6" i="28"/>
  <c r="AJD6" i="28"/>
  <c r="AJW6" i="28"/>
  <c r="O8" i="28"/>
  <c r="AH8" i="28"/>
  <c r="WI8" i="28"/>
  <c r="XB8" i="28"/>
  <c r="SC6" i="28"/>
  <c r="SV6" i="28"/>
  <c r="TN6" i="28"/>
  <c r="UG6" i="28"/>
  <c r="UY6" i="28"/>
  <c r="VR6" i="28"/>
  <c r="AGI6" i="28"/>
  <c r="AHB6" i="28"/>
  <c r="AHT6" i="28"/>
  <c r="AIM6" i="28"/>
  <c r="AJE6" i="28"/>
  <c r="AJX6" i="28"/>
  <c r="P8" i="28"/>
  <c r="AI8" i="28"/>
  <c r="WJ8" i="28"/>
  <c r="XC8" i="28"/>
  <c r="HY17" i="5" l="1"/>
  <c r="HX15" i="5"/>
  <c r="HY15" i="5"/>
  <c r="AD11" i="29"/>
  <c r="FQ11" i="10"/>
  <c r="FP11" i="10"/>
  <c r="FO11" i="10"/>
  <c r="FN11" i="10"/>
  <c r="EJ11" i="10"/>
  <c r="EI11" i="10"/>
  <c r="EH11" i="10"/>
  <c r="EG11" i="10"/>
  <c r="CH11" i="10"/>
  <c r="CG11" i="10"/>
  <c r="CF11" i="10"/>
  <c r="CE11" i="10"/>
  <c r="BA11" i="10"/>
  <c r="AZ11" i="10"/>
  <c r="AY11" i="10"/>
  <c r="AX11" i="10"/>
  <c r="FQ10" i="10"/>
  <c r="FP10" i="10"/>
  <c r="FO10" i="10"/>
  <c r="FN10" i="10"/>
  <c r="EJ10" i="10"/>
  <c r="EI10" i="10"/>
  <c r="EH10" i="10"/>
  <c r="EG10" i="10"/>
  <c r="CH10" i="10"/>
  <c r="CG10" i="10"/>
  <c r="CF10" i="10"/>
  <c r="CE10" i="10"/>
  <c r="BA10" i="10"/>
  <c r="AZ10" i="10"/>
  <c r="AY10" i="10"/>
  <c r="AX10" i="10"/>
  <c r="FQ9" i="10"/>
  <c r="FP9" i="10"/>
  <c r="FO9" i="10"/>
  <c r="FN9" i="10"/>
  <c r="EJ9" i="10"/>
  <c r="EI9" i="10"/>
  <c r="EH9" i="10"/>
  <c r="EG9" i="10"/>
  <c r="CH9" i="10"/>
  <c r="CG9" i="10"/>
  <c r="CF9" i="10"/>
  <c r="CE9" i="10"/>
  <c r="BA9" i="10"/>
  <c r="AZ9" i="10"/>
  <c r="AY9" i="10"/>
  <c r="AX9" i="10"/>
  <c r="TA8" i="10"/>
  <c r="SZ8" i="10"/>
  <c r="SY8" i="10"/>
  <c r="SX8" i="10"/>
  <c r="RT8" i="10"/>
  <c r="RS8" i="10"/>
  <c r="RR8" i="10"/>
  <c r="RQ8" i="10"/>
  <c r="PR8" i="10"/>
  <c r="PQ8" i="10"/>
  <c r="PP8" i="10"/>
  <c r="PO8" i="10"/>
  <c r="OK8" i="10"/>
  <c r="OJ8" i="10"/>
  <c r="OI8" i="10"/>
  <c r="OH8" i="10"/>
  <c r="MI8" i="10"/>
  <c r="MH8" i="10"/>
  <c r="MG8" i="10"/>
  <c r="MF8" i="10"/>
  <c r="LB8" i="10"/>
  <c r="LA8" i="10"/>
  <c r="KZ8" i="10"/>
  <c r="KY8" i="10"/>
  <c r="IZ8" i="10"/>
  <c r="IY8" i="10"/>
  <c r="IX8" i="10"/>
  <c r="IW8" i="10"/>
  <c r="HS8" i="10"/>
  <c r="HR8" i="10"/>
  <c r="HQ8" i="10"/>
  <c r="HP8" i="10"/>
  <c r="FQ8" i="10"/>
  <c r="FP8" i="10"/>
  <c r="FO8" i="10"/>
  <c r="FN8" i="10"/>
  <c r="EJ8" i="10"/>
  <c r="EI8" i="10"/>
  <c r="EH8" i="10"/>
  <c r="EG8" i="10"/>
  <c r="CH8" i="10"/>
  <c r="CG8" i="10"/>
  <c r="CF8" i="10"/>
  <c r="CE8" i="10"/>
  <c r="BA8" i="10"/>
  <c r="AZ8" i="10"/>
  <c r="AY8" i="10"/>
  <c r="AX8" i="10"/>
  <c r="TA7" i="10"/>
  <c r="SZ7" i="10"/>
  <c r="SY7" i="10"/>
  <c r="SX7" i="10"/>
  <c r="RT7" i="10"/>
  <c r="RS7" i="10"/>
  <c r="RR7" i="10"/>
  <c r="RQ7" i="10"/>
  <c r="PR7" i="10"/>
  <c r="PQ7" i="10"/>
  <c r="PP7" i="10"/>
  <c r="PO7" i="10"/>
  <c r="OK7" i="10"/>
  <c r="OJ7" i="10"/>
  <c r="OI7" i="10"/>
  <c r="OH7" i="10"/>
  <c r="MI7" i="10"/>
  <c r="MH7" i="10"/>
  <c r="MG7" i="10"/>
  <c r="MF7" i="10"/>
  <c r="LB7" i="10"/>
  <c r="LA7" i="10"/>
  <c r="KZ7" i="10"/>
  <c r="KY7" i="10"/>
  <c r="IZ7" i="10"/>
  <c r="IY7" i="10"/>
  <c r="IX7" i="10"/>
  <c r="IW7" i="10"/>
  <c r="HS7" i="10"/>
  <c r="HR7" i="10"/>
  <c r="HQ7" i="10"/>
  <c r="HP7" i="10"/>
  <c r="FQ7" i="10"/>
  <c r="FP7" i="10"/>
  <c r="FO7" i="10"/>
  <c r="FN7" i="10"/>
  <c r="EJ7" i="10"/>
  <c r="EI7" i="10"/>
  <c r="EH7" i="10"/>
  <c r="EG7" i="10"/>
  <c r="CH7" i="10"/>
  <c r="CG7" i="10"/>
  <c r="CF7" i="10"/>
  <c r="CE7" i="10"/>
  <c r="BA7" i="10"/>
  <c r="AZ7" i="10"/>
  <c r="AY7" i="10"/>
  <c r="AX7" i="10"/>
  <c r="TA6" i="10"/>
  <c r="SZ6" i="10"/>
  <c r="SY6" i="10"/>
  <c r="SX6" i="10"/>
  <c r="RT6" i="10"/>
  <c r="RS6" i="10"/>
  <c r="RR6" i="10"/>
  <c r="RQ6" i="10"/>
  <c r="PR6" i="10"/>
  <c r="PQ6" i="10"/>
  <c r="PP6" i="10"/>
  <c r="PO6" i="10"/>
  <c r="OK6" i="10"/>
  <c r="OJ6" i="10"/>
  <c r="OI6" i="10"/>
  <c r="OH6" i="10"/>
  <c r="MI6" i="10"/>
  <c r="MH6" i="10"/>
  <c r="MG6" i="10"/>
  <c r="MF6" i="10"/>
  <c r="LB6" i="10"/>
  <c r="LA6" i="10"/>
  <c r="KZ6" i="10"/>
  <c r="KY6" i="10"/>
  <c r="IZ6" i="10"/>
  <c r="IY6" i="10"/>
  <c r="IX6" i="10"/>
  <c r="IW6" i="10"/>
  <c r="HS6" i="10"/>
  <c r="HR6" i="10"/>
  <c r="HQ6" i="10"/>
  <c r="HP6" i="10"/>
  <c r="FQ6" i="10"/>
  <c r="FP6" i="10"/>
  <c r="FO6" i="10"/>
  <c r="FN6" i="10"/>
  <c r="EJ6" i="10"/>
  <c r="EI6" i="10"/>
  <c r="EH6" i="10"/>
  <c r="EG6" i="10"/>
  <c r="CH6" i="10"/>
  <c r="CG6" i="10"/>
  <c r="CF6" i="10"/>
  <c r="CE6" i="10"/>
  <c r="BA6" i="10"/>
  <c r="AZ6" i="10"/>
  <c r="AY6" i="10"/>
  <c r="AX6" i="10"/>
  <c r="TA5" i="10"/>
  <c r="SZ5" i="10"/>
  <c r="SY5" i="10"/>
  <c r="SX5" i="10"/>
  <c r="RT5" i="10"/>
  <c r="RS5" i="10"/>
  <c r="RR5" i="10"/>
  <c r="RQ5" i="10"/>
  <c r="PR5" i="10"/>
  <c r="PQ5" i="10"/>
  <c r="PP5" i="10"/>
  <c r="PO5" i="10"/>
  <c r="OK5" i="10"/>
  <c r="OJ5" i="10"/>
  <c r="OI5" i="10"/>
  <c r="OH5" i="10"/>
  <c r="MI5" i="10"/>
  <c r="MH5" i="10"/>
  <c r="MG5" i="10"/>
  <c r="MF5" i="10"/>
  <c r="LB5" i="10"/>
  <c r="LA5" i="10"/>
  <c r="KZ5" i="10"/>
  <c r="KY5" i="10"/>
  <c r="IZ5" i="10"/>
  <c r="IY5" i="10"/>
  <c r="IX5" i="10"/>
  <c r="IW5" i="10"/>
  <c r="HS5" i="10"/>
  <c r="HR5" i="10"/>
  <c r="HQ5" i="10"/>
  <c r="HP5" i="10"/>
  <c r="FQ5" i="10"/>
  <c r="FP5" i="10"/>
  <c r="FO5" i="10"/>
  <c r="FN5" i="10"/>
  <c r="EJ5" i="10"/>
  <c r="EI5" i="10"/>
  <c r="EH5" i="10"/>
  <c r="EG5" i="10"/>
  <c r="CH5" i="10"/>
  <c r="CG5" i="10"/>
  <c r="CF5" i="10"/>
  <c r="CE5" i="10"/>
  <c r="BA5" i="10"/>
  <c r="AZ5" i="10"/>
  <c r="AY5" i="10"/>
  <c r="AX5" i="10"/>
  <c r="FP12" i="5" l="1"/>
  <c r="FP13" i="5"/>
  <c r="FP14" i="5"/>
  <c r="DH2" i="5"/>
  <c r="DH3" i="5"/>
  <c r="DH6" i="5"/>
  <c r="DH7" i="5"/>
  <c r="DH8" i="5"/>
  <c r="DH11" i="5"/>
  <c r="DH12" i="5"/>
  <c r="DH13" i="5"/>
  <c r="DH14" i="5"/>
  <c r="DH17" i="5"/>
  <c r="DH18" i="5"/>
  <c r="DH19" i="5"/>
  <c r="DH4" i="5"/>
  <c r="DH5" i="5"/>
  <c r="DH9" i="5"/>
  <c r="DH10" i="5"/>
  <c r="DH15" i="5"/>
  <c r="DH16" i="5"/>
  <c r="DH20" i="5"/>
  <c r="DH21" i="5"/>
  <c r="DH22" i="5"/>
  <c r="DH23" i="5"/>
  <c r="DH24" i="5"/>
  <c r="DH25" i="5"/>
  <c r="DG2" i="5"/>
  <c r="DG3" i="5"/>
  <c r="DG6" i="5"/>
  <c r="DG7" i="5"/>
  <c r="DG8" i="5"/>
  <c r="DG11" i="5"/>
  <c r="DG12" i="5"/>
  <c r="DG13" i="5"/>
  <c r="DG14" i="5"/>
  <c r="DG17" i="5"/>
  <c r="DG18" i="5"/>
  <c r="DG19" i="5"/>
  <c r="DG4" i="5"/>
  <c r="DG5" i="5"/>
  <c r="DG9" i="5"/>
  <c r="DG10" i="5"/>
  <c r="DG15" i="5"/>
  <c r="DG16" i="5"/>
  <c r="DG20" i="5"/>
  <c r="DG21" i="5"/>
  <c r="DG22" i="5"/>
  <c r="DG23" i="5"/>
  <c r="DG24" i="5"/>
  <c r="DG25" i="5"/>
  <c r="DF2" i="5"/>
  <c r="DF3" i="5"/>
  <c r="DF6" i="5"/>
  <c r="DF7" i="5"/>
  <c r="DF8" i="5"/>
  <c r="DF11" i="5"/>
  <c r="DF12" i="5"/>
  <c r="DF13" i="5"/>
  <c r="DF14" i="5"/>
  <c r="DF17" i="5"/>
  <c r="DF18" i="5"/>
  <c r="DF19" i="5"/>
  <c r="DF4" i="5"/>
  <c r="DF5" i="5"/>
  <c r="DF9" i="5"/>
  <c r="DF10" i="5"/>
  <c r="DF15" i="5"/>
  <c r="DF16" i="5"/>
  <c r="DF20" i="5"/>
  <c r="DF21" i="5"/>
  <c r="DF22" i="5"/>
  <c r="DF23" i="5"/>
  <c r="DF24" i="5"/>
  <c r="DF25" i="5"/>
  <c r="DE2" i="5"/>
  <c r="DE3" i="5"/>
  <c r="DE6" i="5"/>
  <c r="DE7" i="5"/>
  <c r="DE8" i="5"/>
  <c r="DE11" i="5"/>
  <c r="DE12" i="5"/>
  <c r="DE13" i="5"/>
  <c r="DE14" i="5"/>
  <c r="DE17" i="5"/>
  <c r="DE18" i="5"/>
  <c r="DE19" i="5"/>
  <c r="DE4" i="5"/>
  <c r="DE5" i="5"/>
  <c r="DE9" i="5"/>
  <c r="DE10" i="5"/>
  <c r="DE15" i="5"/>
  <c r="DE16" i="5"/>
  <c r="DE20" i="5"/>
  <c r="DE21" i="5"/>
  <c r="DE22" i="5"/>
  <c r="DE23" i="5"/>
  <c r="DE24" i="5"/>
  <c r="DE25" i="5"/>
  <c r="DD2" i="5"/>
  <c r="DD3" i="5"/>
  <c r="DD6" i="5"/>
  <c r="DD7" i="5"/>
  <c r="DD8" i="5"/>
  <c r="DD11" i="5"/>
  <c r="DD12" i="5"/>
  <c r="DD13" i="5"/>
  <c r="DD14" i="5"/>
  <c r="DD17" i="5"/>
  <c r="DD18" i="5"/>
  <c r="DD19" i="5"/>
  <c r="DD4" i="5"/>
  <c r="DD5" i="5"/>
  <c r="DD9" i="5"/>
  <c r="DD10" i="5"/>
  <c r="DD15" i="5"/>
  <c r="DD16" i="5"/>
  <c r="DD20" i="5"/>
  <c r="DD21" i="5"/>
  <c r="DD22" i="5"/>
  <c r="DD23" i="5"/>
  <c r="DD24" i="5"/>
  <c r="DD25" i="5"/>
  <c r="DC2" i="5"/>
  <c r="DC3" i="5"/>
  <c r="DC6" i="5"/>
  <c r="DC7" i="5"/>
  <c r="DC8" i="5"/>
  <c r="DC11" i="5"/>
  <c r="DC12" i="5"/>
  <c r="DC13" i="5"/>
  <c r="DC14" i="5"/>
  <c r="DC17" i="5"/>
  <c r="DC18" i="5"/>
  <c r="DC19" i="5"/>
  <c r="DC4" i="5"/>
  <c r="DC5" i="5"/>
  <c r="DC9" i="5"/>
  <c r="DC10" i="5"/>
  <c r="DC15" i="5"/>
  <c r="DC16" i="5"/>
  <c r="DC20" i="5"/>
  <c r="DC21" i="5"/>
  <c r="DC22" i="5"/>
  <c r="DC23" i="5"/>
  <c r="DC24" i="5"/>
  <c r="DC25" i="5"/>
  <c r="DB2" i="5"/>
  <c r="DB3" i="5"/>
  <c r="DB6" i="5"/>
  <c r="DB7" i="5"/>
  <c r="DB8" i="5"/>
  <c r="DB11" i="5"/>
  <c r="DB12" i="5"/>
  <c r="DB13" i="5"/>
  <c r="DB14" i="5"/>
  <c r="DB17" i="5"/>
  <c r="DB18" i="5"/>
  <c r="DB19" i="5"/>
  <c r="DB4" i="5"/>
  <c r="DB5" i="5"/>
  <c r="DB9" i="5"/>
  <c r="DB10" i="5"/>
  <c r="DB15" i="5"/>
  <c r="DB16" i="5"/>
  <c r="DB20" i="5"/>
  <c r="DB21" i="5"/>
  <c r="DB22" i="5"/>
  <c r="DB23" i="5"/>
  <c r="DB24" i="5"/>
  <c r="DB25" i="5"/>
  <c r="DA2" i="5"/>
  <c r="DA3" i="5"/>
  <c r="DA6" i="5"/>
  <c r="DA7" i="5"/>
  <c r="DA8" i="5"/>
  <c r="DA11" i="5"/>
  <c r="DA12" i="5"/>
  <c r="DA13" i="5"/>
  <c r="DA14" i="5"/>
  <c r="DA17" i="5"/>
  <c r="DA18" i="5"/>
  <c r="DA19" i="5"/>
  <c r="DA4" i="5"/>
  <c r="DA5" i="5"/>
  <c r="DA9" i="5"/>
  <c r="DA10" i="5"/>
  <c r="GB6" i="5" s="1"/>
  <c r="DA15" i="5"/>
  <c r="DA16" i="5"/>
  <c r="DA20" i="5"/>
  <c r="DA21" i="5"/>
  <c r="DA22" i="5"/>
  <c r="DA23" i="5"/>
  <c r="DA24" i="5"/>
  <c r="DA25" i="5"/>
  <c r="CZ2" i="5"/>
  <c r="CZ3" i="5"/>
  <c r="CZ6" i="5"/>
  <c r="CZ7" i="5"/>
  <c r="CZ8" i="5"/>
  <c r="CZ11" i="5"/>
  <c r="CZ12" i="5"/>
  <c r="CZ13" i="5"/>
  <c r="CZ14" i="5"/>
  <c r="CZ17" i="5"/>
  <c r="CZ18" i="5"/>
  <c r="CZ19" i="5"/>
  <c r="CZ4" i="5"/>
  <c r="CZ5" i="5"/>
  <c r="CZ9" i="5"/>
  <c r="CZ10" i="5"/>
  <c r="FX6" i="5" s="1"/>
  <c r="CZ15" i="5"/>
  <c r="CZ16" i="5"/>
  <c r="CZ20" i="5"/>
  <c r="CZ21" i="5"/>
  <c r="CZ22" i="5"/>
  <c r="CZ23" i="5"/>
  <c r="CZ24" i="5"/>
  <c r="CZ25" i="5"/>
  <c r="CY2" i="5"/>
  <c r="CY3" i="5"/>
  <c r="CY6" i="5"/>
  <c r="CY7" i="5"/>
  <c r="CY8" i="5"/>
  <c r="CY11" i="5"/>
  <c r="CY12" i="5"/>
  <c r="CY13" i="5"/>
  <c r="CY14" i="5"/>
  <c r="CY17" i="5"/>
  <c r="CY18" i="5"/>
  <c r="CY19" i="5"/>
  <c r="CY4" i="5"/>
  <c r="CY5" i="5"/>
  <c r="CY9" i="5"/>
  <c r="CY10" i="5"/>
  <c r="HD6" i="5" s="1"/>
  <c r="CY15" i="5"/>
  <c r="CY16" i="5"/>
  <c r="CY20" i="5"/>
  <c r="CY21" i="5"/>
  <c r="CY22" i="5"/>
  <c r="CY23" i="5"/>
  <c r="CY24" i="5"/>
  <c r="CY25" i="5"/>
  <c r="CX2" i="5"/>
  <c r="CX3" i="5"/>
  <c r="CX6" i="5"/>
  <c r="CX7" i="5"/>
  <c r="CX8" i="5"/>
  <c r="CX11" i="5"/>
  <c r="CX12" i="5"/>
  <c r="CX13" i="5"/>
  <c r="CX14" i="5"/>
  <c r="CX17" i="5"/>
  <c r="CX18" i="5"/>
  <c r="CX19" i="5"/>
  <c r="CX4" i="5"/>
  <c r="CX5" i="5"/>
  <c r="CX9" i="5"/>
  <c r="CX10" i="5"/>
  <c r="GZ6" i="5" s="1"/>
  <c r="CX15" i="5"/>
  <c r="CX16" i="5"/>
  <c r="CX20" i="5"/>
  <c r="CX21" i="5"/>
  <c r="CX22" i="5"/>
  <c r="CX23" i="5"/>
  <c r="CX24" i="5"/>
  <c r="CX25" i="5"/>
  <c r="CW2" i="5"/>
  <c r="CW3" i="5"/>
  <c r="CW6" i="5"/>
  <c r="CW7" i="5"/>
  <c r="CW8" i="5"/>
  <c r="CW11" i="5"/>
  <c r="CW12" i="5"/>
  <c r="CW13" i="5"/>
  <c r="CW14" i="5"/>
  <c r="CW17" i="5"/>
  <c r="CW18" i="5"/>
  <c r="CW19" i="5"/>
  <c r="CW4" i="5"/>
  <c r="CW5" i="5"/>
  <c r="CW9" i="5"/>
  <c r="CW10" i="5"/>
  <c r="HL6" i="5" s="1"/>
  <c r="CW15" i="5"/>
  <c r="CW16" i="5"/>
  <c r="CW20" i="5"/>
  <c r="CW21" i="5"/>
  <c r="CW22" i="5"/>
  <c r="CW23" i="5"/>
  <c r="CW24" i="5"/>
  <c r="CW25" i="5"/>
  <c r="CV2" i="5"/>
  <c r="CV3" i="5"/>
  <c r="CV6" i="5"/>
  <c r="CV7" i="5"/>
  <c r="CV8" i="5"/>
  <c r="CV11" i="5"/>
  <c r="CV12" i="5"/>
  <c r="CV13" i="5"/>
  <c r="CV14" i="5"/>
  <c r="CV17" i="5"/>
  <c r="CV18" i="5"/>
  <c r="CV19" i="5"/>
  <c r="CV4" i="5"/>
  <c r="CV5" i="5"/>
  <c r="CV9" i="5"/>
  <c r="CV10" i="5"/>
  <c r="HH6" i="5" s="1"/>
  <c r="CV15" i="5"/>
  <c r="CV16" i="5"/>
  <c r="CV20" i="5"/>
  <c r="CV21" i="5"/>
  <c r="CV22" i="5"/>
  <c r="CV23" i="5"/>
  <c r="CV24" i="5"/>
  <c r="CV25" i="5"/>
  <c r="CU2" i="5"/>
  <c r="CU3" i="5"/>
  <c r="CU6" i="5"/>
  <c r="CU7" i="5"/>
  <c r="CU8" i="5"/>
  <c r="CU11" i="5"/>
  <c r="CU12" i="5"/>
  <c r="CU13" i="5"/>
  <c r="CU14" i="5"/>
  <c r="CU17" i="5"/>
  <c r="CU18" i="5"/>
  <c r="CU19" i="5"/>
  <c r="CU4" i="5"/>
  <c r="CU5" i="5"/>
  <c r="CU9" i="5"/>
  <c r="CU10" i="5"/>
  <c r="HP6" i="5" s="1"/>
  <c r="CU15" i="5"/>
  <c r="CU16" i="5"/>
  <c r="CU20" i="5"/>
  <c r="CU21" i="5"/>
  <c r="CU22" i="5"/>
  <c r="CU23" i="5"/>
  <c r="CU24" i="5"/>
  <c r="CU25" i="5"/>
  <c r="CT21" i="5"/>
  <c r="CT2" i="5"/>
  <c r="CT3" i="5"/>
  <c r="CT6" i="5"/>
  <c r="CT7" i="5"/>
  <c r="CT8" i="5"/>
  <c r="CT11" i="5"/>
  <c r="CT12" i="5"/>
  <c r="CT13" i="5"/>
  <c r="CT14" i="5"/>
  <c r="CT17" i="5"/>
  <c r="CT18" i="5"/>
  <c r="CT19" i="5"/>
  <c r="CT4" i="5"/>
  <c r="CT5" i="5"/>
  <c r="CT9" i="5"/>
  <c r="CT10" i="5"/>
  <c r="HT6" i="5" s="1"/>
  <c r="CT15" i="5"/>
  <c r="CT16" i="5"/>
  <c r="CT20" i="5"/>
  <c r="CT22" i="5"/>
  <c r="CT23" i="5"/>
  <c r="CT24" i="5"/>
  <c r="CT25" i="5"/>
  <c r="CR2" i="5"/>
  <c r="CR3" i="5"/>
  <c r="CR6" i="5"/>
  <c r="CR7" i="5"/>
  <c r="CR8" i="5"/>
  <c r="CR11" i="5"/>
  <c r="CR12" i="5"/>
  <c r="CR13" i="5"/>
  <c r="CR14" i="5"/>
  <c r="CR17" i="5"/>
  <c r="CR18" i="5"/>
  <c r="CR19" i="5"/>
  <c r="CR4" i="5"/>
  <c r="CR5" i="5"/>
  <c r="CR9" i="5"/>
  <c r="CR10" i="5"/>
  <c r="CR15" i="5"/>
  <c r="CR16" i="5"/>
  <c r="CR20" i="5"/>
  <c r="CR21" i="5"/>
  <c r="CR22" i="5"/>
  <c r="CR23" i="5"/>
  <c r="CR24" i="5"/>
  <c r="CR25" i="5"/>
  <c r="CN2" i="5"/>
  <c r="CN3" i="5"/>
  <c r="CN6" i="5"/>
  <c r="CN7" i="5"/>
  <c r="CN8" i="5"/>
  <c r="CN11" i="5"/>
  <c r="CN12" i="5"/>
  <c r="CN13" i="5"/>
  <c r="CN14" i="5"/>
  <c r="CN17" i="5"/>
  <c r="CN18" i="5"/>
  <c r="CN19" i="5"/>
  <c r="CN4" i="5"/>
  <c r="CN5" i="5"/>
  <c r="CN9" i="5"/>
  <c r="CN10" i="5"/>
  <c r="CN15" i="5"/>
  <c r="CN16" i="5"/>
  <c r="CN20" i="5"/>
  <c r="CN21" i="5"/>
  <c r="CN22" i="5"/>
  <c r="CN23" i="5"/>
  <c r="CN24" i="5"/>
  <c r="CN25" i="5"/>
  <c r="CM2" i="5"/>
  <c r="CM3" i="5"/>
  <c r="CM6" i="5"/>
  <c r="CM7" i="5"/>
  <c r="CM8" i="5"/>
  <c r="CM11" i="5"/>
  <c r="CM12" i="5"/>
  <c r="CM13" i="5"/>
  <c r="CM14" i="5"/>
  <c r="CM17" i="5"/>
  <c r="CM18" i="5"/>
  <c r="CM19" i="5"/>
  <c r="CM4" i="5"/>
  <c r="CM5" i="5"/>
  <c r="CM9" i="5"/>
  <c r="CM10" i="5"/>
  <c r="CM15" i="5"/>
  <c r="CM16" i="5"/>
  <c r="CM20" i="5"/>
  <c r="CM21" i="5"/>
  <c r="CM22" i="5"/>
  <c r="CM23" i="5"/>
  <c r="CM24" i="5"/>
  <c r="CM25" i="5"/>
  <c r="CL2" i="5"/>
  <c r="CL3" i="5"/>
  <c r="CL6" i="5"/>
  <c r="CL7" i="5"/>
  <c r="CL8" i="5"/>
  <c r="CL11" i="5"/>
  <c r="CL12" i="5"/>
  <c r="CL13" i="5"/>
  <c r="CL14" i="5"/>
  <c r="CL17" i="5"/>
  <c r="CL18" i="5"/>
  <c r="CL19" i="5"/>
  <c r="CL4" i="5"/>
  <c r="CL5" i="5"/>
  <c r="CL9" i="5"/>
  <c r="CL10" i="5"/>
  <c r="CL15" i="5"/>
  <c r="CL16" i="5"/>
  <c r="CL20" i="5"/>
  <c r="CL21" i="5"/>
  <c r="CL22" i="5"/>
  <c r="CL23" i="5"/>
  <c r="CL24" i="5"/>
  <c r="CL25" i="5"/>
  <c r="CK2" i="5"/>
  <c r="CK3" i="5"/>
  <c r="CK6" i="5"/>
  <c r="CK7" i="5"/>
  <c r="CK8" i="5"/>
  <c r="CK11" i="5"/>
  <c r="CK12" i="5"/>
  <c r="CK13" i="5"/>
  <c r="CK14" i="5"/>
  <c r="CK17" i="5"/>
  <c r="CK18" i="5"/>
  <c r="CK19" i="5"/>
  <c r="CK4" i="5"/>
  <c r="CK5" i="5"/>
  <c r="CK9" i="5"/>
  <c r="CK10" i="5"/>
  <c r="CK15" i="5"/>
  <c r="CK16" i="5"/>
  <c r="CK20" i="5"/>
  <c r="CK21" i="5"/>
  <c r="CK22" i="5"/>
  <c r="CK23" i="5"/>
  <c r="CK24" i="5"/>
  <c r="CK25" i="5"/>
  <c r="CJ2" i="5"/>
  <c r="CJ3" i="5"/>
  <c r="CJ6" i="5"/>
  <c r="CJ7" i="5"/>
  <c r="CJ8" i="5"/>
  <c r="CJ11" i="5"/>
  <c r="CJ12" i="5"/>
  <c r="CJ13" i="5"/>
  <c r="CJ14" i="5"/>
  <c r="CJ17" i="5"/>
  <c r="CJ18" i="5"/>
  <c r="CJ19" i="5"/>
  <c r="CJ4" i="5"/>
  <c r="CJ5" i="5"/>
  <c r="CJ9" i="5"/>
  <c r="CJ10" i="5"/>
  <c r="CJ15" i="5"/>
  <c r="CJ16" i="5"/>
  <c r="CJ20" i="5"/>
  <c r="CJ21" i="5"/>
  <c r="CJ22" i="5"/>
  <c r="CJ23" i="5"/>
  <c r="CJ24" i="5"/>
  <c r="CJ25" i="5"/>
  <c r="AO19" i="5"/>
  <c r="V20" i="29" s="1"/>
  <c r="AO14" i="5"/>
  <c r="V15" i="29" s="1"/>
  <c r="AO13" i="5"/>
  <c r="V14" i="29" s="1"/>
  <c r="AO12" i="5"/>
  <c r="V13" i="29" s="1"/>
  <c r="AO11" i="5"/>
  <c r="V12" i="29" s="1"/>
  <c r="AO7" i="5"/>
  <c r="V8" i="29" s="1"/>
  <c r="AO25" i="5"/>
  <c r="V26" i="29" s="1"/>
  <c r="AO24" i="5"/>
  <c r="V25" i="29" s="1"/>
  <c r="AO23" i="5"/>
  <c r="V24" i="29" s="1"/>
  <c r="AO10" i="5"/>
  <c r="V11" i="29" s="1"/>
  <c r="AO9" i="5"/>
  <c r="V10" i="29" s="1"/>
  <c r="AO5" i="5"/>
  <c r="V6" i="29" s="1"/>
  <c r="AO4" i="5"/>
  <c r="V5" i="29" s="1"/>
  <c r="AN19" i="5"/>
  <c r="U20" i="29" s="1"/>
  <c r="AN14" i="5"/>
  <c r="U15" i="29" s="1"/>
  <c r="AN13" i="5"/>
  <c r="U14" i="29" s="1"/>
  <c r="AN12" i="5"/>
  <c r="U13" i="29" s="1"/>
  <c r="AN11" i="5"/>
  <c r="U12" i="29" s="1"/>
  <c r="AN7" i="5"/>
  <c r="U8" i="29" s="1"/>
  <c r="AN6" i="5"/>
  <c r="U7" i="29" s="1"/>
  <c r="AN25" i="5"/>
  <c r="U26" i="29" s="1"/>
  <c r="AN24" i="5"/>
  <c r="U25" i="29" s="1"/>
  <c r="AN23" i="5"/>
  <c r="U24" i="29" s="1"/>
  <c r="AN22" i="5"/>
  <c r="U23" i="29" s="1"/>
  <c r="AN21" i="5"/>
  <c r="U22" i="29" s="1"/>
  <c r="AN20" i="5"/>
  <c r="U21" i="29" s="1"/>
  <c r="AN16" i="5"/>
  <c r="U17" i="29" s="1"/>
  <c r="AN15" i="5"/>
  <c r="U16" i="29" s="1"/>
  <c r="AN10" i="5"/>
  <c r="U11" i="29" s="1"/>
  <c r="AN9" i="5"/>
  <c r="U10" i="29" s="1"/>
  <c r="AN5" i="5"/>
  <c r="U6" i="29" s="1"/>
  <c r="AN4" i="5"/>
  <c r="U5" i="29" s="1"/>
  <c r="AM19" i="5"/>
  <c r="AM14" i="5"/>
  <c r="AM13" i="5"/>
  <c r="AM12" i="5"/>
  <c r="AM11" i="5"/>
  <c r="AM7" i="5"/>
  <c r="AM6" i="5"/>
  <c r="AM16" i="5"/>
  <c r="AM15" i="5"/>
  <c r="AM10" i="5"/>
  <c r="AM9" i="5"/>
  <c r="AM5" i="5"/>
  <c r="AM4" i="5"/>
  <c r="AL19" i="5"/>
  <c r="LU8" i="5" s="1"/>
  <c r="AL14" i="5"/>
  <c r="LU7" i="5" s="1"/>
  <c r="AL13" i="5"/>
  <c r="LU6" i="5" s="1"/>
  <c r="AL12" i="5"/>
  <c r="LU5" i="5" s="1"/>
  <c r="AL11" i="5"/>
  <c r="LU4" i="5" s="1"/>
  <c r="AL7" i="5"/>
  <c r="LU3" i="5" s="1"/>
  <c r="AL6" i="5"/>
  <c r="LS2" i="5" s="1"/>
  <c r="AL25" i="5"/>
  <c r="LV13" i="5" s="1"/>
  <c r="AL24" i="5"/>
  <c r="LV12" i="5" s="1"/>
  <c r="AL23" i="5"/>
  <c r="LV11" i="5" s="1"/>
  <c r="AL22" i="5"/>
  <c r="LV10" i="5" s="1"/>
  <c r="AL21" i="5"/>
  <c r="LV9" i="5" s="1"/>
  <c r="AL20" i="5"/>
  <c r="LV8" i="5" s="1"/>
  <c r="AL16" i="5"/>
  <c r="LV7" i="5" s="1"/>
  <c r="AL15" i="5"/>
  <c r="LV6" i="5" s="1"/>
  <c r="AL10" i="5"/>
  <c r="LV5" i="5" s="1"/>
  <c r="AL9" i="5"/>
  <c r="LV4" i="5" s="1"/>
  <c r="AL5" i="5"/>
  <c r="LV3" i="5" s="1"/>
  <c r="AL4" i="5"/>
  <c r="AM25" i="5"/>
  <c r="AM24" i="5"/>
  <c r="AM23" i="5"/>
  <c r="AM22" i="5"/>
  <c r="AM21" i="5"/>
  <c r="AM20" i="5"/>
  <c r="AG19" i="5"/>
  <c r="AG14" i="5"/>
  <c r="AG13" i="5"/>
  <c r="AG12" i="5"/>
  <c r="AG11" i="5"/>
  <c r="AG7" i="5"/>
  <c r="AG6" i="5"/>
  <c r="AG25" i="5"/>
  <c r="AG24" i="5"/>
  <c r="AG23" i="5"/>
  <c r="AG22" i="5"/>
  <c r="AG21" i="5"/>
  <c r="AG20" i="5"/>
  <c r="AG16" i="5"/>
  <c r="AG15" i="5"/>
  <c r="AG10" i="5"/>
  <c r="AG9" i="5"/>
  <c r="AG5" i="5"/>
  <c r="AG4" i="5"/>
  <c r="AF19" i="5"/>
  <c r="AF14" i="5"/>
  <c r="AF13" i="5"/>
  <c r="AF12" i="5"/>
  <c r="AF11" i="5"/>
  <c r="AF7" i="5"/>
  <c r="AF25" i="5"/>
  <c r="AF24" i="5"/>
  <c r="AF23" i="5"/>
  <c r="AF22" i="5"/>
  <c r="AF21" i="5"/>
  <c r="AF20" i="5"/>
  <c r="AF16" i="5"/>
  <c r="AF15" i="5"/>
  <c r="AF10" i="5"/>
  <c r="AF9" i="5"/>
  <c r="AF5" i="5"/>
  <c r="AF4" i="5"/>
  <c r="Y25" i="5"/>
  <c r="KW13" i="5" s="1"/>
  <c r="Y24" i="5"/>
  <c r="KW12" i="5" s="1"/>
  <c r="Y23" i="5"/>
  <c r="KW11" i="5" s="1"/>
  <c r="Y22" i="5"/>
  <c r="KW10" i="5" s="1"/>
  <c r="Y21" i="5"/>
  <c r="KW9" i="5" s="1"/>
  <c r="Y20" i="5"/>
  <c r="KW8" i="5" s="1"/>
  <c r="Y16" i="5"/>
  <c r="KW7" i="5" s="1"/>
  <c r="Y15" i="5"/>
  <c r="KW6" i="5" s="1"/>
  <c r="Y10" i="5"/>
  <c r="KW5" i="5" s="1"/>
  <c r="Y9" i="5"/>
  <c r="KW4" i="5" s="1"/>
  <c r="Y5" i="5"/>
  <c r="KW3" i="5" s="1"/>
  <c r="Y4" i="5"/>
  <c r="KU2" i="5" s="1"/>
  <c r="AE19" i="5"/>
  <c r="MG8" i="5" s="1"/>
  <c r="AE14" i="5"/>
  <c r="MG7" i="5" s="1"/>
  <c r="AE13" i="5"/>
  <c r="MG6" i="5" s="1"/>
  <c r="AE12" i="5"/>
  <c r="MG5" i="5" s="1"/>
  <c r="AE11" i="5"/>
  <c r="MG4" i="5" s="1"/>
  <c r="AE7" i="5"/>
  <c r="MG3" i="5" s="1"/>
  <c r="AE6" i="5"/>
  <c r="ME2" i="5" s="1"/>
  <c r="AE25" i="5"/>
  <c r="MH13" i="5" s="1"/>
  <c r="AE24" i="5"/>
  <c r="MH12" i="5" s="1"/>
  <c r="AE23" i="5"/>
  <c r="MH11" i="5" s="1"/>
  <c r="AE22" i="5"/>
  <c r="MH10" i="5" s="1"/>
  <c r="AE21" i="5"/>
  <c r="MH9" i="5" s="1"/>
  <c r="AE20" i="5"/>
  <c r="MH8" i="5" s="1"/>
  <c r="AE16" i="5"/>
  <c r="MH7" i="5" s="1"/>
  <c r="AE15" i="5"/>
  <c r="MH6" i="5" s="1"/>
  <c r="AE10" i="5"/>
  <c r="MH5" i="5" s="1"/>
  <c r="AE9" i="5"/>
  <c r="MH4" i="5" s="1"/>
  <c r="AE5" i="5"/>
  <c r="MH3" i="5" s="1"/>
  <c r="AE4" i="5"/>
  <c r="MF2" i="5" s="1"/>
  <c r="AD19" i="5"/>
  <c r="MC8" i="5" s="1"/>
  <c r="AD14" i="5"/>
  <c r="MC7" i="5" s="1"/>
  <c r="AD13" i="5"/>
  <c r="MC6" i="5" s="1"/>
  <c r="AD12" i="5"/>
  <c r="MC5" i="5" s="1"/>
  <c r="AD11" i="5"/>
  <c r="MC4" i="5" s="1"/>
  <c r="AD7" i="5"/>
  <c r="MC3" i="5" s="1"/>
  <c r="AD6" i="5"/>
  <c r="MA2" i="5" s="1"/>
  <c r="AD22" i="5"/>
  <c r="MD10" i="5" s="1"/>
  <c r="AC19" i="5"/>
  <c r="P20" i="29" s="1"/>
  <c r="AC14" i="5"/>
  <c r="P15" i="29" s="1"/>
  <c r="AC13" i="5"/>
  <c r="P14" i="29" s="1"/>
  <c r="AC12" i="5"/>
  <c r="P13" i="29" s="1"/>
  <c r="AC11" i="5"/>
  <c r="P12" i="29" s="1"/>
  <c r="AC7" i="5"/>
  <c r="P8" i="29" s="1"/>
  <c r="AC6" i="5"/>
  <c r="P7" i="29" s="1"/>
  <c r="AD25" i="5"/>
  <c r="MD13" i="5" s="1"/>
  <c r="AD24" i="5"/>
  <c r="MD12" i="5" s="1"/>
  <c r="AD23" i="5"/>
  <c r="MD11" i="5" s="1"/>
  <c r="AD21" i="5"/>
  <c r="MD9" i="5" s="1"/>
  <c r="AD20" i="5"/>
  <c r="MD8" i="5" s="1"/>
  <c r="AD16" i="5"/>
  <c r="MD7" i="5" s="1"/>
  <c r="AD15" i="5"/>
  <c r="MD6" i="5" s="1"/>
  <c r="AD10" i="5"/>
  <c r="MD5" i="5" s="1"/>
  <c r="AD9" i="5"/>
  <c r="MD4" i="5" s="1"/>
  <c r="AD5" i="5"/>
  <c r="MD3" i="5" s="1"/>
  <c r="AD4" i="5"/>
  <c r="MB2" i="5" s="1"/>
  <c r="AC25" i="5"/>
  <c r="P26" i="29" s="1"/>
  <c r="AC24" i="5"/>
  <c r="P25" i="29" s="1"/>
  <c r="AC23" i="5"/>
  <c r="P24" i="29" s="1"/>
  <c r="AC22" i="5"/>
  <c r="P23" i="29" s="1"/>
  <c r="AC21" i="5"/>
  <c r="P22" i="29" s="1"/>
  <c r="AC20" i="5"/>
  <c r="P21" i="29" s="1"/>
  <c r="AC16" i="5"/>
  <c r="P17" i="29" s="1"/>
  <c r="AC15" i="5"/>
  <c r="P16" i="29" s="1"/>
  <c r="AC10" i="5"/>
  <c r="P11" i="29" s="1"/>
  <c r="AC9" i="5"/>
  <c r="P10" i="29" s="1"/>
  <c r="AC5" i="5"/>
  <c r="P6" i="29" s="1"/>
  <c r="AC4" i="5"/>
  <c r="P5" i="29" s="1"/>
  <c r="Z19" i="5"/>
  <c r="KZ8" i="5" s="1"/>
  <c r="Z14" i="5"/>
  <c r="KZ7" i="5" s="1"/>
  <c r="Z13" i="5"/>
  <c r="KZ6" i="5" s="1"/>
  <c r="Z12" i="5"/>
  <c r="KZ5" i="5" s="1"/>
  <c r="Z11" i="5"/>
  <c r="KZ4" i="5" s="1"/>
  <c r="Z7" i="5"/>
  <c r="KZ3" i="5" s="1"/>
  <c r="Z6" i="5"/>
  <c r="KX2" i="5" s="1"/>
  <c r="Z21" i="5"/>
  <c r="LA9" i="5" s="1"/>
  <c r="Z25" i="5"/>
  <c r="LA13" i="5" s="1"/>
  <c r="Z24" i="5"/>
  <c r="LA12" i="5" s="1"/>
  <c r="Z23" i="5"/>
  <c r="LA11" i="5" s="1"/>
  <c r="Z20" i="5"/>
  <c r="LA8" i="5" s="1"/>
  <c r="Z16" i="5"/>
  <c r="LA7" i="5" s="1"/>
  <c r="Z15" i="5"/>
  <c r="LA6" i="5" s="1"/>
  <c r="Z10" i="5"/>
  <c r="LA5" i="5" s="1"/>
  <c r="Z9" i="5"/>
  <c r="LA4" i="5" s="1"/>
  <c r="Z5" i="5"/>
  <c r="LA3" i="5" s="1"/>
  <c r="Z4" i="5"/>
  <c r="KY2" i="5" s="1"/>
  <c r="Y19" i="5"/>
  <c r="KV8" i="5" s="1"/>
  <c r="Y14" i="5"/>
  <c r="KV7" i="5" s="1"/>
  <c r="Y13" i="5"/>
  <c r="KV6" i="5" s="1"/>
  <c r="Y12" i="5"/>
  <c r="KV5" i="5" s="1"/>
  <c r="Y11" i="5"/>
  <c r="KV4" i="5" s="1"/>
  <c r="Y7" i="5"/>
  <c r="KV3" i="5" s="1"/>
  <c r="Y6" i="5"/>
  <c r="KT2" i="5" s="1"/>
  <c r="KR8" i="5"/>
  <c r="KR7" i="5"/>
  <c r="KR6" i="5"/>
  <c r="KR5" i="5"/>
  <c r="KR4" i="5"/>
  <c r="KR3" i="5"/>
  <c r="KP2" i="5"/>
  <c r="X25" i="5"/>
  <c r="X24" i="5"/>
  <c r="KS11" i="5"/>
  <c r="KS10" i="5"/>
  <c r="KS9" i="5"/>
  <c r="KS8" i="5"/>
  <c r="KS7" i="5"/>
  <c r="KS6" i="5"/>
  <c r="KS5" i="5"/>
  <c r="KS4" i="5"/>
  <c r="KS3" i="5"/>
  <c r="KQ2" i="5"/>
  <c r="AO22" i="5"/>
  <c r="V23" i="29" s="1"/>
  <c r="AO20" i="5"/>
  <c r="V21" i="29" s="1"/>
  <c r="U4" i="5"/>
  <c r="JM3" i="5" s="1"/>
  <c r="U5" i="5"/>
  <c r="JM4" i="5" s="1"/>
  <c r="U6" i="5"/>
  <c r="JN3" i="5" s="1"/>
  <c r="U7" i="5"/>
  <c r="JN4" i="5" s="1"/>
  <c r="U9" i="5"/>
  <c r="JM5" i="5" s="1"/>
  <c r="U10" i="5"/>
  <c r="JM6" i="5" s="1"/>
  <c r="U11" i="5"/>
  <c r="JN5" i="5" s="1"/>
  <c r="U12" i="5"/>
  <c r="JN6" i="5" s="1"/>
  <c r="U13" i="5"/>
  <c r="JN7" i="5" s="1"/>
  <c r="U14" i="5"/>
  <c r="JN8" i="5" s="1"/>
  <c r="U15" i="5"/>
  <c r="JM7" i="5" s="1"/>
  <c r="U16" i="5"/>
  <c r="JM8" i="5" s="1"/>
  <c r="U19" i="5"/>
  <c r="JN9" i="5" s="1"/>
  <c r="U20" i="5"/>
  <c r="JM9" i="5" s="1"/>
  <c r="U21" i="5"/>
  <c r="JM10" i="5" s="1"/>
  <c r="U22" i="5"/>
  <c r="JM11" i="5" s="1"/>
  <c r="U23" i="5"/>
  <c r="U24" i="5"/>
  <c r="U25" i="5"/>
  <c r="W4" i="5"/>
  <c r="W5" i="5"/>
  <c r="JR4" i="5" s="1"/>
  <c r="W6" i="5"/>
  <c r="JS3" i="5" s="1"/>
  <c r="W7" i="5"/>
  <c r="JS4" i="5" s="1"/>
  <c r="W9" i="5"/>
  <c r="JR5" i="5" s="1"/>
  <c r="W10" i="5"/>
  <c r="JR6" i="5" s="1"/>
  <c r="W11" i="5"/>
  <c r="JS5" i="5" s="1"/>
  <c r="W12" i="5"/>
  <c r="JS6" i="5" s="1"/>
  <c r="W13" i="5"/>
  <c r="JS7" i="5" s="1"/>
  <c r="W14" i="5"/>
  <c r="JS8" i="5" s="1"/>
  <c r="W15" i="5"/>
  <c r="JR7" i="5" s="1"/>
  <c r="W16" i="5"/>
  <c r="JR8" i="5" s="1"/>
  <c r="W19" i="5"/>
  <c r="JS9" i="5" s="1"/>
  <c r="W20" i="5"/>
  <c r="JR9" i="5" s="1"/>
  <c r="W21" i="5"/>
  <c r="JR10" i="5" s="1"/>
  <c r="W22" i="5"/>
  <c r="JR11" i="5" s="1"/>
  <c r="W23" i="5"/>
  <c r="W24" i="5"/>
  <c r="W25" i="5"/>
  <c r="ACQ7" i="10"/>
  <c r="ACQ5" i="10"/>
  <c r="ACQ6" i="10"/>
  <c r="KJ13" i="5" s="1"/>
  <c r="ACP7" i="10"/>
  <c r="ACP6" i="10"/>
  <c r="KJ12" i="5" s="1"/>
  <c r="ACP5" i="10"/>
  <c r="ACO7" i="10"/>
  <c r="ACO6" i="10"/>
  <c r="KJ11" i="5" s="1"/>
  <c r="ACO5" i="10"/>
  <c r="AAT5" i="10"/>
  <c r="AAT6" i="10"/>
  <c r="AAT7" i="10"/>
  <c r="AAT8" i="10"/>
  <c r="AAS8" i="10"/>
  <c r="AAS5" i="10"/>
  <c r="AAS6" i="10"/>
  <c r="AAS7" i="10"/>
  <c r="AAR8" i="10"/>
  <c r="AAQ5" i="10"/>
  <c r="AAR5" i="10"/>
  <c r="AAQ6" i="10"/>
  <c r="AAR6" i="10"/>
  <c r="AAQ7" i="10"/>
  <c r="AAR7" i="10"/>
  <c r="AAQ8" i="10"/>
  <c r="AAP8" i="10"/>
  <c r="AAP5" i="10"/>
  <c r="AAP6" i="10"/>
  <c r="AAP7" i="10"/>
  <c r="AAO8" i="10"/>
  <c r="AAN8" i="10"/>
  <c r="AAO5" i="10"/>
  <c r="AAO7" i="10"/>
  <c r="AAO6" i="10"/>
  <c r="AAN5" i="10"/>
  <c r="AAM5" i="10"/>
  <c r="AAM6" i="10"/>
  <c r="AAN6" i="10"/>
  <c r="AAM7" i="10"/>
  <c r="AAN7" i="10"/>
  <c r="AAM8" i="10"/>
  <c r="AAL5" i="10"/>
  <c r="AAL6" i="10"/>
  <c r="AAL7" i="10"/>
  <c r="AAL8" i="10"/>
  <c r="AAK8" i="10"/>
  <c r="AAJ5" i="10"/>
  <c r="AAK5" i="10"/>
  <c r="AAJ6" i="10"/>
  <c r="AAK6" i="10"/>
  <c r="AAJ7" i="10"/>
  <c r="AAK7" i="10"/>
  <c r="AAJ8" i="10"/>
  <c r="AAI8" i="10"/>
  <c r="AAI7" i="10"/>
  <c r="AAI6" i="10"/>
  <c r="AAI5" i="10"/>
  <c r="OB29" i="1"/>
  <c r="OA29" i="1"/>
  <c r="NZ29" i="1"/>
  <c r="NY29" i="1"/>
  <c r="NX29" i="1"/>
  <c r="NW29" i="1"/>
  <c r="NV29" i="1"/>
  <c r="NU29" i="1"/>
  <c r="OB28" i="1"/>
  <c r="OA28" i="1"/>
  <c r="NZ28" i="1"/>
  <c r="NY28" i="1"/>
  <c r="NX28" i="1"/>
  <c r="NW28" i="1"/>
  <c r="NV28" i="1"/>
  <c r="NU28" i="1"/>
  <c r="OB27" i="1"/>
  <c r="OA27" i="1"/>
  <c r="NZ27" i="1"/>
  <c r="NY27" i="1"/>
  <c r="NX27" i="1"/>
  <c r="NW27" i="1"/>
  <c r="NV27" i="1"/>
  <c r="NU27" i="1"/>
  <c r="TO6" i="10"/>
  <c r="TO5" i="10"/>
  <c r="TO4" i="10"/>
  <c r="TN6" i="10"/>
  <c r="TN5" i="10"/>
  <c r="TN4" i="10"/>
  <c r="TM6" i="10"/>
  <c r="TM5" i="10"/>
  <c r="TM4" i="10"/>
  <c r="XF7" i="10"/>
  <c r="OF28" i="1" s="1"/>
  <c r="XF6" i="10"/>
  <c r="XF5" i="10"/>
  <c r="XB7" i="10"/>
  <c r="E23" i="5"/>
  <c r="UT8" i="10"/>
  <c r="HP29" i="1" s="1"/>
  <c r="UT7" i="10"/>
  <c r="UT6" i="10"/>
  <c r="UT5" i="10"/>
  <c r="HQ29" i="1" s="1"/>
  <c r="US8" i="10"/>
  <c r="HP28" i="1" s="1"/>
  <c r="UR8" i="10"/>
  <c r="HP27" i="1" s="1"/>
  <c r="UQ8" i="10"/>
  <c r="E22" i="5" s="1"/>
  <c r="D24" i="29" s="1"/>
  <c r="ACN5" i="10"/>
  <c r="AAG7" i="10"/>
  <c r="AAH8" i="10"/>
  <c r="AAH7" i="10"/>
  <c r="XJ5" i="10"/>
  <c r="XD6" i="10"/>
  <c r="XD5" i="10"/>
  <c r="XC5" i="10"/>
  <c r="XE5" i="10"/>
  <c r="XG5" i="10"/>
  <c r="XH5" i="10"/>
  <c r="XI5" i="10"/>
  <c r="XC6" i="10"/>
  <c r="XE6" i="10"/>
  <c r="XG6" i="10"/>
  <c r="XH6" i="10"/>
  <c r="XI6" i="10"/>
  <c r="XJ6" i="10"/>
  <c r="XG7" i="10"/>
  <c r="OC29" i="1" s="1"/>
  <c r="XH7" i="10"/>
  <c r="OD29" i="1" s="1"/>
  <c r="XI7" i="10"/>
  <c r="OE29" i="1" s="1"/>
  <c r="XJ7" i="10"/>
  <c r="OF29" i="1" s="1"/>
  <c r="XC7" i="10"/>
  <c r="OC28" i="1" s="1"/>
  <c r="XD7" i="10"/>
  <c r="OD28" i="1" s="1"/>
  <c r="XE7" i="10"/>
  <c r="OE28" i="1" s="1"/>
  <c r="XA7" i="10"/>
  <c r="WZ7" i="10"/>
  <c r="WY7" i="10"/>
  <c r="WY6" i="10"/>
  <c r="OC27" i="1" s="1"/>
  <c r="XB6" i="10"/>
  <c r="OF27" i="1" s="1"/>
  <c r="XA6" i="10"/>
  <c r="OE27" i="1" s="1"/>
  <c r="WZ6" i="10"/>
  <c r="OD27" i="1" s="1"/>
  <c r="WY5" i="10"/>
  <c r="XB5" i="10"/>
  <c r="XA5" i="10"/>
  <c r="WZ5" i="10"/>
  <c r="WU5" i="10"/>
  <c r="UR7" i="10"/>
  <c r="US7" i="10"/>
  <c r="UR6" i="10"/>
  <c r="US6" i="10"/>
  <c r="UR5" i="10"/>
  <c r="HQ27" i="1" s="1"/>
  <c r="US5" i="10"/>
  <c r="HQ28" i="1" s="1"/>
  <c r="UQ5" i="10"/>
  <c r="HQ26" i="1" s="1"/>
  <c r="TO9" i="10"/>
  <c r="TN9" i="10"/>
  <c r="TM9" i="10"/>
  <c r="TO8" i="10"/>
  <c r="TN8" i="10"/>
  <c r="TM8" i="10"/>
  <c r="AP23" i="5"/>
  <c r="AP24" i="5"/>
  <c r="AP25" i="5"/>
  <c r="AQ23" i="5"/>
  <c r="AQ24" i="5"/>
  <c r="AQ25" i="5"/>
  <c r="AR23" i="5"/>
  <c r="AR24" i="5"/>
  <c r="AR25" i="5"/>
  <c r="AS23" i="5"/>
  <c r="AS24" i="5"/>
  <c r="AS25" i="5"/>
  <c r="AT23" i="5"/>
  <c r="AT24" i="5"/>
  <c r="AT25" i="5"/>
  <c r="AW23" i="5"/>
  <c r="NG42" i="5" s="1"/>
  <c r="AW24" i="5"/>
  <c r="NG43" i="5" s="1"/>
  <c r="AW25" i="5"/>
  <c r="NG44" i="5" s="1"/>
  <c r="AX23" i="5"/>
  <c r="AX24" i="5"/>
  <c r="AX25" i="5"/>
  <c r="AY23" i="5"/>
  <c r="AY24" i="5"/>
  <c r="AY25" i="5"/>
  <c r="AZ23" i="5"/>
  <c r="AZ24" i="5"/>
  <c r="AZ25" i="5"/>
  <c r="BA23" i="5"/>
  <c r="BA24" i="5"/>
  <c r="BA25" i="5"/>
  <c r="BB23" i="5"/>
  <c r="BB24" i="5"/>
  <c r="BB25" i="5"/>
  <c r="BC23" i="5"/>
  <c r="BC24" i="5"/>
  <c r="BC25" i="5"/>
  <c r="BD23" i="5"/>
  <c r="BD24" i="5"/>
  <c r="BD25" i="5"/>
  <c r="BE23" i="5"/>
  <c r="BE24" i="5"/>
  <c r="BE25" i="5"/>
  <c r="BF23" i="5"/>
  <c r="BF24" i="5"/>
  <c r="BF25" i="5"/>
  <c r="BG23" i="5"/>
  <c r="BG24" i="5"/>
  <c r="BG25" i="5"/>
  <c r="BI25" i="5"/>
  <c r="BJ24" i="5"/>
  <c r="BK25" i="5"/>
  <c r="BN22" i="5"/>
  <c r="BO22" i="5"/>
  <c r="BP22" i="5"/>
  <c r="BN23" i="5"/>
  <c r="BO23" i="5"/>
  <c r="BP23" i="5"/>
  <c r="BN24" i="5"/>
  <c r="BO24" i="5"/>
  <c r="BP24" i="5"/>
  <c r="BN25" i="5"/>
  <c r="BO25" i="5"/>
  <c r="BP25" i="5"/>
  <c r="BM23" i="5"/>
  <c r="BM24" i="5"/>
  <c r="BM25" i="5"/>
  <c r="BQ23" i="5"/>
  <c r="BQ24" i="5"/>
  <c r="BQ25" i="5"/>
  <c r="BR23" i="5"/>
  <c r="BR24" i="5"/>
  <c r="BR25" i="5"/>
  <c r="BS23" i="5"/>
  <c r="BS24" i="5"/>
  <c r="BS25" i="5"/>
  <c r="BT23" i="5"/>
  <c r="BT24" i="5"/>
  <c r="BT25" i="5"/>
  <c r="BU23" i="5"/>
  <c r="BU24" i="5"/>
  <c r="BU25" i="5"/>
  <c r="BV23" i="5"/>
  <c r="BV24" i="5"/>
  <c r="BV25" i="5"/>
  <c r="BW23" i="5"/>
  <c r="BW24" i="5"/>
  <c r="BW25" i="5"/>
  <c r="BX23" i="5"/>
  <c r="BX24" i="5"/>
  <c r="BX25" i="5"/>
  <c r="BY23" i="5"/>
  <c r="BY24" i="5"/>
  <c r="BY25" i="5"/>
  <c r="BZ23" i="5"/>
  <c r="BZ24" i="5"/>
  <c r="BZ25" i="5"/>
  <c r="CA23" i="5"/>
  <c r="CA24" i="5"/>
  <c r="CA25" i="5"/>
  <c r="CB23" i="5"/>
  <c r="CB24" i="5"/>
  <c r="CB25" i="5"/>
  <c r="CC23" i="5"/>
  <c r="CC24" i="5"/>
  <c r="CC25" i="5"/>
  <c r="CD23" i="5"/>
  <c r="CD24" i="5"/>
  <c r="CD25" i="5"/>
  <c r="CE23" i="5"/>
  <c r="CE24" i="5"/>
  <c r="CE25" i="5"/>
  <c r="CF23" i="5"/>
  <c r="CF24" i="5"/>
  <c r="CF25" i="5"/>
  <c r="CH23" i="5"/>
  <c r="CH24" i="5"/>
  <c r="CH25" i="5"/>
  <c r="CI25" i="5"/>
  <c r="W26" i="29" s="1"/>
  <c r="CI23" i="5"/>
  <c r="W24" i="29" s="1"/>
  <c r="CI24" i="5"/>
  <c r="W25" i="29" s="1"/>
  <c r="P25" i="5"/>
  <c r="O25" i="5"/>
  <c r="N25" i="5"/>
  <c r="M25" i="5"/>
  <c r="GR29" i="1"/>
  <c r="BL25" i="5" s="1"/>
  <c r="GQ29" i="1"/>
  <c r="GP29" i="1"/>
  <c r="BJ25" i="5" s="1"/>
  <c r="GO29" i="1"/>
  <c r="GN29" i="1"/>
  <c r="BH25" i="5" s="1"/>
  <c r="GO28" i="1"/>
  <c r="BI24" i="5" s="1"/>
  <c r="GP28" i="1"/>
  <c r="GQ28" i="1"/>
  <c r="BK24" i="5" s="1"/>
  <c r="GR28" i="1"/>
  <c r="BL24" i="5" s="1"/>
  <c r="P24" i="5"/>
  <c r="O23" i="5"/>
  <c r="O24" i="5"/>
  <c r="N23" i="5"/>
  <c r="N24" i="5"/>
  <c r="M23" i="5"/>
  <c r="M24" i="5"/>
  <c r="B24" i="5"/>
  <c r="NC43" i="5" s="1"/>
  <c r="B25" i="5"/>
  <c r="NC44" i="5" s="1"/>
  <c r="AVV6" i="12"/>
  <c r="AVT6" i="12"/>
  <c r="AVU6" i="12"/>
  <c r="AVW6" i="12"/>
  <c r="AVT7" i="12"/>
  <c r="AVU7" i="12"/>
  <c r="AVV7" i="12"/>
  <c r="AVW7" i="12"/>
  <c r="AVU5" i="12"/>
  <c r="AVV5" i="12"/>
  <c r="AVW5" i="12"/>
  <c r="AUI6" i="12"/>
  <c r="AUJ6" i="12"/>
  <c r="AUK6" i="12"/>
  <c r="AUL6" i="12"/>
  <c r="AUI7" i="12"/>
  <c r="AUJ7" i="12"/>
  <c r="AUK7" i="12"/>
  <c r="AUL7" i="12"/>
  <c r="AUJ5" i="12"/>
  <c r="AUK5" i="12"/>
  <c r="AUL5" i="12"/>
  <c r="ASX6" i="12"/>
  <c r="ASY6" i="12"/>
  <c r="ASZ6" i="12"/>
  <c r="ATA6" i="12"/>
  <c r="ASX7" i="12"/>
  <c r="ASY7" i="12"/>
  <c r="ASZ7" i="12"/>
  <c r="ATA7" i="12"/>
  <c r="ASY5" i="12"/>
  <c r="ASZ5" i="12"/>
  <c r="ATA5" i="12"/>
  <c r="ARM8" i="12"/>
  <c r="ARN8" i="12"/>
  <c r="ARO8" i="12"/>
  <c r="ARP8" i="12"/>
  <c r="ARM6" i="12"/>
  <c r="ARN6" i="12"/>
  <c r="ARO6" i="12"/>
  <c r="ARP6" i="12"/>
  <c r="ARM7" i="12"/>
  <c r="ARN7" i="12"/>
  <c r="ARO7" i="12"/>
  <c r="ARP7" i="12"/>
  <c r="ARN5" i="12"/>
  <c r="ARO5" i="12"/>
  <c r="ARP5" i="12"/>
  <c r="AQD8" i="12"/>
  <c r="AQB6" i="12"/>
  <c r="AQC6" i="12"/>
  <c r="AQD6" i="12"/>
  <c r="AQE6" i="12"/>
  <c r="AQB7" i="12"/>
  <c r="AQC7" i="12"/>
  <c r="AQD7" i="12"/>
  <c r="AQE7" i="12"/>
  <c r="AQB8" i="12"/>
  <c r="AQC8" i="12"/>
  <c r="AQE8" i="12"/>
  <c r="AQC5" i="12"/>
  <c r="AQD5" i="12"/>
  <c r="AQE5" i="12"/>
  <c r="AOQ6" i="12"/>
  <c r="AOR6" i="12"/>
  <c r="AOS6" i="12"/>
  <c r="AOT6" i="12"/>
  <c r="AOQ7" i="12"/>
  <c r="AOR7" i="12"/>
  <c r="AOS7" i="12"/>
  <c r="AOT7" i="12"/>
  <c r="AOQ8" i="12"/>
  <c r="AOR8" i="12"/>
  <c r="AOS8" i="12"/>
  <c r="AOT8" i="12"/>
  <c r="AOR5" i="12"/>
  <c r="AOS5" i="12"/>
  <c r="AOT5" i="12"/>
  <c r="ANH7" i="12"/>
  <c r="ANF6" i="12"/>
  <c r="ANG6" i="12"/>
  <c r="ANH6" i="12"/>
  <c r="ANI6" i="12"/>
  <c r="ANF7" i="12"/>
  <c r="ANG7" i="12"/>
  <c r="ANI7" i="12"/>
  <c r="ANG5" i="12"/>
  <c r="ANH5" i="12"/>
  <c r="ANI5" i="12"/>
  <c r="ALV7" i="12"/>
  <c r="ALU6" i="12"/>
  <c r="ALV6" i="12"/>
  <c r="ALW6" i="12"/>
  <c r="ALX6" i="12"/>
  <c r="ALU7" i="12"/>
  <c r="ALW7" i="12"/>
  <c r="ALX7" i="12"/>
  <c r="ALV5" i="12"/>
  <c r="ALW5" i="12"/>
  <c r="ALX5" i="12"/>
  <c r="AKK6" i="12"/>
  <c r="AKK7" i="12"/>
  <c r="AKL6" i="12"/>
  <c r="AKL7" i="12"/>
  <c r="AKM6" i="12"/>
  <c r="AKM7" i="12"/>
  <c r="AKK5" i="12"/>
  <c r="AKL5" i="12"/>
  <c r="AKM5" i="12"/>
  <c r="AIZ5" i="12"/>
  <c r="AJA5" i="12"/>
  <c r="AJB5" i="12"/>
  <c r="AHO5" i="12"/>
  <c r="AHP5" i="12"/>
  <c r="AHQ5" i="12"/>
  <c r="AGD5" i="12"/>
  <c r="AGE5" i="12"/>
  <c r="AGF5" i="12"/>
  <c r="AES7" i="12"/>
  <c r="AET7" i="12"/>
  <c r="AEU7" i="12"/>
  <c r="AES6" i="12"/>
  <c r="AET6" i="12"/>
  <c r="AEU6" i="12"/>
  <c r="AES5" i="12"/>
  <c r="AET5" i="12"/>
  <c r="AEU5" i="12"/>
  <c r="ADH6" i="12"/>
  <c r="ADH7" i="12"/>
  <c r="ADI6" i="12"/>
  <c r="ADI7" i="12"/>
  <c r="ADJ6" i="12"/>
  <c r="ADJ7" i="12"/>
  <c r="ADH5" i="12"/>
  <c r="ADI5" i="12"/>
  <c r="ADJ5" i="12"/>
  <c r="ABW6" i="12"/>
  <c r="ABW7" i="12"/>
  <c r="ABX6" i="12"/>
  <c r="ABX7" i="12"/>
  <c r="ABY6" i="12"/>
  <c r="ABY7" i="12"/>
  <c r="ABW5" i="12"/>
  <c r="ABX5" i="12"/>
  <c r="ABY5" i="12"/>
  <c r="AAL6" i="12"/>
  <c r="AAL7" i="12"/>
  <c r="AAM6" i="12"/>
  <c r="AAM7" i="12"/>
  <c r="AAN6" i="12"/>
  <c r="AAN7" i="12"/>
  <c r="AAL5" i="12"/>
  <c r="AAM5" i="12"/>
  <c r="AAN5" i="12"/>
  <c r="ZA6" i="12"/>
  <c r="ZA7" i="12"/>
  <c r="ZB6" i="12"/>
  <c r="ZB7" i="12"/>
  <c r="ZC6" i="12"/>
  <c r="ZC7" i="12"/>
  <c r="ZA5" i="12"/>
  <c r="ZB5" i="12"/>
  <c r="ZC5" i="12"/>
  <c r="XP6" i="12"/>
  <c r="XP7" i="12"/>
  <c r="XQ6" i="12"/>
  <c r="XQ7" i="12"/>
  <c r="AJA6" i="12" s="1"/>
  <c r="XR6" i="12"/>
  <c r="XR7" i="12"/>
  <c r="XP5" i="12"/>
  <c r="XQ5" i="12"/>
  <c r="XR5" i="12"/>
  <c r="WE7" i="12"/>
  <c r="WF7" i="12"/>
  <c r="WG7" i="12"/>
  <c r="WE6" i="12"/>
  <c r="WF6" i="12"/>
  <c r="WG6" i="12"/>
  <c r="WF5" i="12"/>
  <c r="WE5" i="12"/>
  <c r="WG5" i="12"/>
  <c r="UT5" i="12"/>
  <c r="UU5" i="12"/>
  <c r="UV5" i="12"/>
  <c r="TI5" i="12"/>
  <c r="TJ5" i="12"/>
  <c r="TK5" i="12"/>
  <c r="RY5" i="12"/>
  <c r="RX5" i="12"/>
  <c r="RZ5" i="12"/>
  <c r="QO6" i="12"/>
  <c r="QO7" i="12"/>
  <c r="QN6" i="12"/>
  <c r="QN7" i="12"/>
  <c r="QM6" i="12"/>
  <c r="QM7" i="12"/>
  <c r="QM5" i="12"/>
  <c r="QN5" i="12"/>
  <c r="QO5" i="12"/>
  <c r="PB6" i="12"/>
  <c r="PB7" i="12"/>
  <c r="PC6" i="12"/>
  <c r="PC7" i="12"/>
  <c r="PD6" i="12"/>
  <c r="PD7" i="12"/>
  <c r="PB5" i="12"/>
  <c r="PC5" i="12"/>
  <c r="PD5" i="12"/>
  <c r="NS6" i="12"/>
  <c r="NS7" i="12"/>
  <c r="NR6" i="12"/>
  <c r="NR7" i="12"/>
  <c r="NQ6" i="12"/>
  <c r="NQ7" i="12"/>
  <c r="NQ5" i="12"/>
  <c r="NR5" i="12"/>
  <c r="NS5" i="12"/>
  <c r="MF6" i="12"/>
  <c r="MF7" i="12"/>
  <c r="MG6" i="12"/>
  <c r="MG7" i="12"/>
  <c r="MH6" i="12"/>
  <c r="MH7" i="12"/>
  <c r="MF5" i="12"/>
  <c r="MG5" i="12"/>
  <c r="MH5" i="12"/>
  <c r="KW6" i="12"/>
  <c r="KW7" i="12"/>
  <c r="KV6" i="12"/>
  <c r="KV7" i="12"/>
  <c r="KU6" i="12"/>
  <c r="KU7" i="12"/>
  <c r="KU5" i="12"/>
  <c r="KV5" i="12"/>
  <c r="KW5" i="12"/>
  <c r="JJ7" i="12"/>
  <c r="JK7" i="12"/>
  <c r="JL7" i="12"/>
  <c r="JJ6" i="12"/>
  <c r="JK6" i="12"/>
  <c r="JL6" i="12"/>
  <c r="JJ5" i="12"/>
  <c r="JK5" i="12"/>
  <c r="JL5" i="12"/>
  <c r="HY7" i="12"/>
  <c r="HZ7" i="12"/>
  <c r="IA7" i="12"/>
  <c r="HY6" i="12"/>
  <c r="HZ6" i="12"/>
  <c r="IA6" i="12"/>
  <c r="HY5" i="12"/>
  <c r="HZ5" i="12"/>
  <c r="IA5" i="12"/>
  <c r="GN7" i="12"/>
  <c r="GO7" i="12"/>
  <c r="GP7" i="12"/>
  <c r="GN6" i="12"/>
  <c r="GO6" i="12"/>
  <c r="GP6" i="12"/>
  <c r="GN5" i="12"/>
  <c r="GO5" i="12"/>
  <c r="GP5" i="12"/>
  <c r="FC7" i="12"/>
  <c r="FD7" i="12"/>
  <c r="FE7" i="12"/>
  <c r="FC6" i="12"/>
  <c r="FD6" i="12"/>
  <c r="FE6" i="12"/>
  <c r="FC5" i="12"/>
  <c r="FD5" i="12"/>
  <c r="FE5" i="12"/>
  <c r="DS7" i="12"/>
  <c r="DR7" i="12"/>
  <c r="DT7" i="12"/>
  <c r="DR6" i="12"/>
  <c r="DS6" i="12"/>
  <c r="DT6" i="12"/>
  <c r="DR5" i="12"/>
  <c r="DS5" i="12"/>
  <c r="DT5" i="12"/>
  <c r="CG7" i="12"/>
  <c r="CH7" i="12"/>
  <c r="CI7" i="12"/>
  <c r="CG6" i="12"/>
  <c r="CH6" i="12"/>
  <c r="CI6" i="12"/>
  <c r="CG5" i="12"/>
  <c r="CH5" i="12"/>
  <c r="CI5" i="12"/>
  <c r="AV7" i="12"/>
  <c r="AW7" i="12"/>
  <c r="AX7" i="12"/>
  <c r="AV6" i="12"/>
  <c r="AW6" i="12"/>
  <c r="AX6" i="12"/>
  <c r="AV5" i="12"/>
  <c r="AW5" i="12"/>
  <c r="AX5" i="12"/>
  <c r="M7" i="12"/>
  <c r="TK6" i="12" s="1"/>
  <c r="K7" i="12"/>
  <c r="L7" i="12"/>
  <c r="K6" i="12"/>
  <c r="L6" i="12"/>
  <c r="M6" i="12"/>
  <c r="K5" i="12"/>
  <c r="L5" i="12"/>
  <c r="M5" i="12"/>
  <c r="AU8" i="30"/>
  <c r="ED8" i="30"/>
  <c r="KR7" i="30"/>
  <c r="RM6" i="30"/>
  <c r="RM7" i="30"/>
  <c r="RM8" i="30"/>
  <c r="RN6" i="30"/>
  <c r="RN7" i="30"/>
  <c r="RN8" i="30"/>
  <c r="RO6" i="30"/>
  <c r="RO7" i="30"/>
  <c r="RO8" i="30"/>
  <c r="RP6" i="30"/>
  <c r="RP7" i="30"/>
  <c r="RP8" i="30"/>
  <c r="RN5" i="30"/>
  <c r="RO5" i="30"/>
  <c r="RP5" i="30"/>
  <c r="RM5" i="30"/>
  <c r="RI6" i="30"/>
  <c r="RI7" i="30"/>
  <c r="RI8" i="30"/>
  <c r="RJ6" i="30"/>
  <c r="RJ7" i="30"/>
  <c r="RJ8" i="30"/>
  <c r="RK6" i="30"/>
  <c r="RK7" i="30"/>
  <c r="RK8" i="30"/>
  <c r="RL6" i="30"/>
  <c r="RL7" i="30"/>
  <c r="RL8" i="30"/>
  <c r="RJ5" i="30"/>
  <c r="RK5" i="30"/>
  <c r="RL5" i="30"/>
  <c r="RI5" i="30"/>
  <c r="RH5" i="30"/>
  <c r="RF7" i="30"/>
  <c r="RE6" i="30"/>
  <c r="RE7" i="30"/>
  <c r="RE8" i="30"/>
  <c r="RF6" i="30"/>
  <c r="RF8" i="30"/>
  <c r="RG6" i="30"/>
  <c r="RG7" i="30"/>
  <c r="RG8" i="30"/>
  <c r="RH6" i="30"/>
  <c r="RH7" i="30"/>
  <c r="RH8" i="30"/>
  <c r="RF5" i="30"/>
  <c r="RG5" i="30"/>
  <c r="RE5" i="30"/>
  <c r="OE7" i="30"/>
  <c r="OD6" i="30"/>
  <c r="OD7" i="30"/>
  <c r="OD8" i="30"/>
  <c r="OE6" i="30"/>
  <c r="OE8" i="30"/>
  <c r="OF6" i="30"/>
  <c r="OF7" i="30"/>
  <c r="OF8" i="30"/>
  <c r="OG6" i="30"/>
  <c r="OG7" i="30"/>
  <c r="OG8" i="30"/>
  <c r="OE5" i="30"/>
  <c r="OF5" i="30"/>
  <c r="OG5" i="30"/>
  <c r="OD5" i="30"/>
  <c r="NZ6" i="30"/>
  <c r="NZ7" i="30"/>
  <c r="NZ8" i="30"/>
  <c r="OA6" i="30"/>
  <c r="OA7" i="30"/>
  <c r="OA8" i="30"/>
  <c r="OB6" i="30"/>
  <c r="OB7" i="30"/>
  <c r="OB8" i="30"/>
  <c r="OC6" i="30"/>
  <c r="OC7" i="30"/>
  <c r="OC8" i="30"/>
  <c r="OA5" i="30"/>
  <c r="OB5" i="30"/>
  <c r="OC5" i="30"/>
  <c r="NZ5" i="30"/>
  <c r="NY5" i="30"/>
  <c r="NX6" i="30"/>
  <c r="NV6" i="30"/>
  <c r="NV7" i="30"/>
  <c r="NV8" i="30"/>
  <c r="NW6" i="30"/>
  <c r="NW7" i="30"/>
  <c r="NW8" i="30"/>
  <c r="NX7" i="30"/>
  <c r="NX8" i="30"/>
  <c r="NY6" i="30"/>
  <c r="NY7" i="30"/>
  <c r="NY8" i="30"/>
  <c r="NW5" i="30"/>
  <c r="NX5" i="30"/>
  <c r="NV5" i="30"/>
  <c r="KU6" i="30"/>
  <c r="KU7" i="30"/>
  <c r="KU8" i="30"/>
  <c r="KV6" i="30"/>
  <c r="KV7" i="30"/>
  <c r="KV8" i="30"/>
  <c r="KW6" i="30"/>
  <c r="KW7" i="30"/>
  <c r="KW8" i="30"/>
  <c r="KX6" i="30"/>
  <c r="KX7" i="30"/>
  <c r="KX8" i="30"/>
  <c r="KV5" i="30"/>
  <c r="KW5" i="30"/>
  <c r="KX5" i="30"/>
  <c r="KU5" i="30"/>
  <c r="KQ6" i="30"/>
  <c r="KQ7" i="30"/>
  <c r="KQ8" i="30"/>
  <c r="KR6" i="30"/>
  <c r="KR8" i="30"/>
  <c r="KS6" i="30"/>
  <c r="KS7" i="30"/>
  <c r="KS8" i="30"/>
  <c r="KT6" i="30"/>
  <c r="KT7" i="30"/>
  <c r="KT8" i="30"/>
  <c r="KR5" i="30"/>
  <c r="KS5" i="30"/>
  <c r="KT5" i="30"/>
  <c r="KQ5" i="30"/>
  <c r="KP5" i="30"/>
  <c r="KP6" i="30"/>
  <c r="KP7" i="30"/>
  <c r="KP8" i="30"/>
  <c r="KO6" i="30"/>
  <c r="KO7" i="30"/>
  <c r="KO8" i="30"/>
  <c r="KN6" i="30"/>
  <c r="KN7" i="30"/>
  <c r="KN8" i="30"/>
  <c r="KM6" i="30"/>
  <c r="KM7" i="30"/>
  <c r="KM8" i="30"/>
  <c r="KM5" i="30"/>
  <c r="KN5" i="30"/>
  <c r="KO5" i="30"/>
  <c r="HK7" i="30"/>
  <c r="HN7" i="30"/>
  <c r="HL6" i="30"/>
  <c r="HL7" i="30"/>
  <c r="HL8" i="30"/>
  <c r="HM6" i="30"/>
  <c r="HM7" i="30"/>
  <c r="HM8" i="30"/>
  <c r="HN6" i="30"/>
  <c r="HN8" i="30"/>
  <c r="HO6" i="30"/>
  <c r="HO7" i="30"/>
  <c r="HO8" i="30"/>
  <c r="HM5" i="30"/>
  <c r="HN5" i="30"/>
  <c r="HO5" i="30"/>
  <c r="HL5" i="30"/>
  <c r="HK5" i="30"/>
  <c r="HI6" i="30"/>
  <c r="HI7" i="30"/>
  <c r="HI8" i="30"/>
  <c r="HJ6" i="30"/>
  <c r="HJ7" i="30"/>
  <c r="HJ8" i="30"/>
  <c r="HK6" i="30"/>
  <c r="HK8" i="30"/>
  <c r="HI5" i="30"/>
  <c r="HJ5" i="30"/>
  <c r="HH6" i="30"/>
  <c r="HH7" i="30"/>
  <c r="HH8" i="30"/>
  <c r="HH5" i="30"/>
  <c r="HD6" i="30"/>
  <c r="HD7" i="30"/>
  <c r="HD8" i="30"/>
  <c r="HE6" i="30"/>
  <c r="HE7" i="30"/>
  <c r="HE8" i="30"/>
  <c r="HF6" i="30"/>
  <c r="HF7" i="30"/>
  <c r="HF8" i="30"/>
  <c r="HG6" i="30"/>
  <c r="HG7" i="30"/>
  <c r="HG8" i="30"/>
  <c r="HE5" i="30"/>
  <c r="HF5" i="30"/>
  <c r="HG5" i="30"/>
  <c r="HD5" i="30"/>
  <c r="ED9" i="30"/>
  <c r="EC6" i="30"/>
  <c r="EC7" i="30"/>
  <c r="EC8" i="30"/>
  <c r="EC9" i="30"/>
  <c r="EC10" i="30"/>
  <c r="EC11" i="30"/>
  <c r="ED6" i="30"/>
  <c r="ED7" i="30"/>
  <c r="ED10" i="30"/>
  <c r="ED11" i="30"/>
  <c r="EE6" i="30"/>
  <c r="EE7" i="30"/>
  <c r="EE8" i="30"/>
  <c r="EE9" i="30"/>
  <c r="EE10" i="30"/>
  <c r="EE11" i="30"/>
  <c r="EF6" i="30"/>
  <c r="EF7" i="30"/>
  <c r="EF8" i="30"/>
  <c r="EF9" i="30"/>
  <c r="EF10" i="30"/>
  <c r="EF11" i="30"/>
  <c r="ED5" i="30"/>
  <c r="EE5" i="30"/>
  <c r="EF5" i="30"/>
  <c r="EC5" i="30"/>
  <c r="DZ5" i="30"/>
  <c r="DY6" i="30"/>
  <c r="DY7" i="30"/>
  <c r="DY8" i="30"/>
  <c r="DY9" i="30"/>
  <c r="DY10" i="30"/>
  <c r="DY11" i="30"/>
  <c r="DZ6" i="30"/>
  <c r="DZ7" i="30"/>
  <c r="DZ8" i="30"/>
  <c r="DZ9" i="30"/>
  <c r="DZ10" i="30"/>
  <c r="DZ11" i="30"/>
  <c r="EA6" i="30"/>
  <c r="EA7" i="30"/>
  <c r="EA8" i="30"/>
  <c r="EA9" i="30"/>
  <c r="EA10" i="30"/>
  <c r="EA11" i="30"/>
  <c r="EB6" i="30"/>
  <c r="EB7" i="30"/>
  <c r="EB8" i="30"/>
  <c r="EB9" i="30"/>
  <c r="EB10" i="30"/>
  <c r="EB11" i="30"/>
  <c r="EA5" i="30"/>
  <c r="EB5" i="30"/>
  <c r="DY5" i="30"/>
  <c r="DU6" i="30"/>
  <c r="DU7" i="30"/>
  <c r="DU8" i="30"/>
  <c r="DU9" i="30"/>
  <c r="DU10" i="30"/>
  <c r="DU11" i="30"/>
  <c r="DV6" i="30"/>
  <c r="DV7" i="30"/>
  <c r="DV8" i="30"/>
  <c r="DV9" i="30"/>
  <c r="DV10" i="30"/>
  <c r="DV11" i="30"/>
  <c r="DW6" i="30"/>
  <c r="DW7" i="30"/>
  <c r="DW8" i="30"/>
  <c r="DW9" i="30"/>
  <c r="DW10" i="30"/>
  <c r="DW11" i="30"/>
  <c r="DX6" i="30"/>
  <c r="DX7" i="30"/>
  <c r="DX8" i="30"/>
  <c r="DX9" i="30"/>
  <c r="DX10" i="30"/>
  <c r="DX11" i="30"/>
  <c r="DV5" i="30"/>
  <c r="DW5" i="30"/>
  <c r="DX5" i="30"/>
  <c r="DU5" i="30"/>
  <c r="AV9" i="30"/>
  <c r="AT6" i="30"/>
  <c r="AT7" i="30"/>
  <c r="AT8" i="30"/>
  <c r="AT9" i="30"/>
  <c r="AT10" i="30"/>
  <c r="AT11" i="30"/>
  <c r="AU6" i="30"/>
  <c r="AU7" i="30"/>
  <c r="AU9" i="30"/>
  <c r="AU10" i="30"/>
  <c r="AU11" i="30"/>
  <c r="AV6" i="30"/>
  <c r="AV7" i="30"/>
  <c r="AV8" i="30"/>
  <c r="AV10" i="30"/>
  <c r="AV11" i="30"/>
  <c r="AW6" i="30"/>
  <c r="AW7" i="30"/>
  <c r="AW8" i="30"/>
  <c r="AW9" i="30"/>
  <c r="AW10" i="30"/>
  <c r="AW11" i="30"/>
  <c r="AU5" i="30"/>
  <c r="AV5" i="30"/>
  <c r="AW5" i="30"/>
  <c r="AT5" i="30"/>
  <c r="AP8" i="30"/>
  <c r="AP6" i="30"/>
  <c r="AP7" i="30"/>
  <c r="AP9" i="30"/>
  <c r="AP10" i="30"/>
  <c r="AP11" i="30"/>
  <c r="AQ6" i="30"/>
  <c r="AQ7" i="30"/>
  <c r="AQ8" i="30"/>
  <c r="AQ9" i="30"/>
  <c r="AQ10" i="30"/>
  <c r="AQ11" i="30"/>
  <c r="AR6" i="30"/>
  <c r="AR7" i="30"/>
  <c r="AR8" i="30"/>
  <c r="AR9" i="30"/>
  <c r="AR10" i="30"/>
  <c r="AR11" i="30"/>
  <c r="AS6" i="30"/>
  <c r="AS7" i="30"/>
  <c r="AS8" i="30"/>
  <c r="AS9" i="30"/>
  <c r="AS10" i="30"/>
  <c r="AS11" i="30"/>
  <c r="AQ5" i="30"/>
  <c r="AR5" i="30"/>
  <c r="AS5" i="30"/>
  <c r="AP5" i="30"/>
  <c r="AM5" i="30"/>
  <c r="AL5" i="30"/>
  <c r="AN9" i="30"/>
  <c r="AM11" i="30"/>
  <c r="AN11" i="30"/>
  <c r="AO11" i="30"/>
  <c r="AM10" i="30"/>
  <c r="AN10" i="30"/>
  <c r="AO10" i="30"/>
  <c r="AM9" i="30"/>
  <c r="AO9" i="30"/>
  <c r="AM8" i="30"/>
  <c r="AN8" i="30"/>
  <c r="AO8" i="30"/>
  <c r="AM7" i="30"/>
  <c r="AN7" i="30"/>
  <c r="AO7" i="30"/>
  <c r="AM6" i="30"/>
  <c r="AN6" i="30"/>
  <c r="AO6" i="30"/>
  <c r="AL8" i="30"/>
  <c r="AL6" i="30"/>
  <c r="AL7" i="30"/>
  <c r="AL9" i="30"/>
  <c r="AL10" i="30"/>
  <c r="AL11" i="30"/>
  <c r="AN5" i="30"/>
  <c r="AO5" i="30"/>
  <c r="GN28" i="1"/>
  <c r="BH24" i="5" s="1"/>
  <c r="ED11" i="1"/>
  <c r="EE11" i="1"/>
  <c r="EF11" i="1" s="1"/>
  <c r="EG11" i="1" s="1"/>
  <c r="EE10" i="1"/>
  <c r="ED10" i="1"/>
  <c r="EG8" i="1"/>
  <c r="EG9" i="1"/>
  <c r="EG13" i="1"/>
  <c r="EG14" i="1"/>
  <c r="EG19" i="1"/>
  <c r="EG20" i="1"/>
  <c r="ED6" i="1"/>
  <c r="EE6" i="1"/>
  <c r="W7" i="29"/>
  <c r="O19" i="29"/>
  <c r="W19" i="29"/>
  <c r="O18" i="29"/>
  <c r="W18" i="29"/>
  <c r="O9" i="29"/>
  <c r="W9" i="29"/>
  <c r="O7" i="29"/>
  <c r="O4" i="29"/>
  <c r="W4" i="29"/>
  <c r="O3" i="29"/>
  <c r="W3" i="29"/>
  <c r="L18" i="29"/>
  <c r="L19" i="29"/>
  <c r="L9" i="29"/>
  <c r="L3" i="29"/>
  <c r="H19" i="29"/>
  <c r="H18" i="29"/>
  <c r="H9" i="29"/>
  <c r="H4" i="29"/>
  <c r="H3" i="29"/>
  <c r="D19" i="29"/>
  <c r="D18" i="29"/>
  <c r="D9" i="29"/>
  <c r="D4" i="29"/>
  <c r="D3" i="29"/>
  <c r="C19" i="29"/>
  <c r="C18" i="29"/>
  <c r="C9" i="29"/>
  <c r="C7" i="29"/>
  <c r="C3" i="29"/>
  <c r="L4" i="29"/>
  <c r="K19" i="29"/>
  <c r="K18" i="29"/>
  <c r="K9" i="29"/>
  <c r="K4" i="29"/>
  <c r="K3" i="29"/>
  <c r="C4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R2" i="29"/>
  <c r="AS2" i="29"/>
  <c r="AT2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W2" i="29"/>
  <c r="AY2" i="29"/>
  <c r="AW5" i="29"/>
  <c r="AX5" i="29"/>
  <c r="AY5" i="29"/>
  <c r="AW6" i="29"/>
  <c r="AX6" i="29"/>
  <c r="AY6" i="29"/>
  <c r="AW10" i="29"/>
  <c r="AX10" i="29"/>
  <c r="AY10" i="29"/>
  <c r="AW11" i="29"/>
  <c r="AX11" i="29"/>
  <c r="AY11" i="29"/>
  <c r="AW16" i="29"/>
  <c r="AX16" i="29"/>
  <c r="AY16" i="29"/>
  <c r="AW17" i="29"/>
  <c r="AX17" i="29"/>
  <c r="AY17" i="29"/>
  <c r="AX20" i="29"/>
  <c r="AW21" i="29"/>
  <c r="AX21" i="29"/>
  <c r="AY21" i="29"/>
  <c r="AV2" i="29"/>
  <c r="AV5" i="29"/>
  <c r="AV6" i="29"/>
  <c r="AV10" i="29"/>
  <c r="AV11" i="29"/>
  <c r="AV16" i="29"/>
  <c r="AV17" i="29"/>
  <c r="AV20" i="29"/>
  <c r="AV21" i="29"/>
  <c r="AV22" i="29"/>
  <c r="AV23" i="29"/>
  <c r="AU2" i="29"/>
  <c r="AU5" i="29"/>
  <c r="AU6" i="29"/>
  <c r="AU10" i="29"/>
  <c r="AU11" i="29"/>
  <c r="AU16" i="29"/>
  <c r="AU17" i="29"/>
  <c r="AU21" i="29"/>
  <c r="AU22" i="29"/>
  <c r="AU23" i="29"/>
  <c r="DJ18" i="5"/>
  <c r="DJ2" i="5"/>
  <c r="DK2" i="5"/>
  <c r="DL2" i="5"/>
  <c r="DM2" i="5"/>
  <c r="DN2" i="5"/>
  <c r="DO2" i="5"/>
  <c r="DP2" i="5"/>
  <c r="DQ2" i="5"/>
  <c r="DR2" i="5"/>
  <c r="DJ3" i="5"/>
  <c r="DK3" i="5"/>
  <c r="DL3" i="5"/>
  <c r="DM3" i="5"/>
  <c r="DN3" i="5"/>
  <c r="DO3" i="5"/>
  <c r="DP3" i="5"/>
  <c r="DQ3" i="5"/>
  <c r="DR3" i="5"/>
  <c r="DJ6" i="5"/>
  <c r="DK6" i="5"/>
  <c r="DL6" i="5"/>
  <c r="DM6" i="5"/>
  <c r="DN6" i="5"/>
  <c r="DO6" i="5"/>
  <c r="DP6" i="5"/>
  <c r="DQ6" i="5"/>
  <c r="DR6" i="5"/>
  <c r="DJ7" i="5"/>
  <c r="DK7" i="5"/>
  <c r="DL7" i="5"/>
  <c r="DM7" i="5"/>
  <c r="DN7" i="5"/>
  <c r="DO7" i="5"/>
  <c r="DP7" i="5"/>
  <c r="DQ7" i="5"/>
  <c r="DR7" i="5"/>
  <c r="DJ8" i="5"/>
  <c r="DK8" i="5"/>
  <c r="DL8" i="5"/>
  <c r="DM8" i="5"/>
  <c r="DN8" i="5"/>
  <c r="DO8" i="5"/>
  <c r="DP8" i="5"/>
  <c r="DQ8" i="5"/>
  <c r="DR8" i="5"/>
  <c r="DJ11" i="5"/>
  <c r="DK11" i="5"/>
  <c r="DL11" i="5"/>
  <c r="DM11" i="5"/>
  <c r="DN11" i="5"/>
  <c r="DO11" i="5"/>
  <c r="DP11" i="5"/>
  <c r="DQ11" i="5"/>
  <c r="DR11" i="5"/>
  <c r="DJ12" i="5"/>
  <c r="DK12" i="5"/>
  <c r="DL12" i="5"/>
  <c r="DM12" i="5"/>
  <c r="DN12" i="5"/>
  <c r="DO12" i="5"/>
  <c r="DP12" i="5"/>
  <c r="DQ12" i="5"/>
  <c r="DR12" i="5"/>
  <c r="DJ13" i="5"/>
  <c r="DK13" i="5"/>
  <c r="DL13" i="5"/>
  <c r="DM13" i="5"/>
  <c r="DN13" i="5"/>
  <c r="DO13" i="5"/>
  <c r="DP13" i="5"/>
  <c r="DQ13" i="5"/>
  <c r="DR13" i="5"/>
  <c r="DJ14" i="5"/>
  <c r="DK14" i="5"/>
  <c r="DL14" i="5"/>
  <c r="DM14" i="5"/>
  <c r="DN14" i="5"/>
  <c r="DO14" i="5"/>
  <c r="DP14" i="5"/>
  <c r="DQ14" i="5"/>
  <c r="DR14" i="5"/>
  <c r="DJ17" i="5"/>
  <c r="DK17" i="5"/>
  <c r="DL17" i="5"/>
  <c r="DM17" i="5"/>
  <c r="DN17" i="5"/>
  <c r="DO17" i="5"/>
  <c r="DP17" i="5"/>
  <c r="DQ17" i="5"/>
  <c r="DR17" i="5"/>
  <c r="DK18" i="5"/>
  <c r="DL18" i="5"/>
  <c r="DM18" i="5"/>
  <c r="DN18" i="5"/>
  <c r="DO18" i="5"/>
  <c r="DP18" i="5"/>
  <c r="DQ18" i="5"/>
  <c r="DR18" i="5"/>
  <c r="DJ19" i="5"/>
  <c r="DK19" i="5"/>
  <c r="DL19" i="5"/>
  <c r="DM19" i="5"/>
  <c r="DN19" i="5"/>
  <c r="DO19" i="5"/>
  <c r="DP19" i="5"/>
  <c r="DQ19" i="5"/>
  <c r="DR19" i="5"/>
  <c r="G3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H2" i="29"/>
  <c r="G2" i="29"/>
  <c r="F2" i="29"/>
  <c r="D2" i="29"/>
  <c r="C2" i="29"/>
  <c r="B2" i="29"/>
  <c r="NH56" i="5"/>
  <c r="NB56" i="5"/>
  <c r="NB50" i="5"/>
  <c r="NB49" i="5"/>
  <c r="NB48" i="5"/>
  <c r="NB47" i="5"/>
  <c r="NB46" i="5"/>
  <c r="NB45" i="5"/>
  <c r="NB41" i="5"/>
  <c r="NB40" i="5"/>
  <c r="NB39" i="5"/>
  <c r="NB38" i="5"/>
  <c r="NB37" i="5"/>
  <c r="NB36" i="5"/>
  <c r="NB35" i="5"/>
  <c r="NB34" i="5"/>
  <c r="NB33" i="5"/>
  <c r="NG32" i="5"/>
  <c r="NF32" i="5"/>
  <c r="NE32" i="5"/>
  <c r="ND32" i="5"/>
  <c r="NC32" i="5"/>
  <c r="NB32" i="5"/>
  <c r="CI22" i="5"/>
  <c r="W23" i="29" s="1"/>
  <c r="CH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M22" i="5"/>
  <c r="BG22" i="5"/>
  <c r="BF22" i="5"/>
  <c r="BE22" i="5"/>
  <c r="BD22" i="5"/>
  <c r="BC22" i="5"/>
  <c r="BB22" i="5"/>
  <c r="BA22" i="5"/>
  <c r="AZ22" i="5"/>
  <c r="AY22" i="5"/>
  <c r="AX22" i="5"/>
  <c r="AW22" i="5"/>
  <c r="NG41" i="5" s="1"/>
  <c r="AT22" i="5"/>
  <c r="AS22" i="5"/>
  <c r="AR22" i="5"/>
  <c r="AQ22" i="5"/>
  <c r="AP22" i="5"/>
  <c r="Z22" i="5"/>
  <c r="LA10" i="5" s="1"/>
  <c r="O22" i="5"/>
  <c r="N22" i="5"/>
  <c r="M22" i="5"/>
  <c r="CI21" i="5"/>
  <c r="W22" i="29" s="1"/>
  <c r="CH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G21" i="5"/>
  <c r="BF21" i="5"/>
  <c r="BE21" i="5"/>
  <c r="BD21" i="5"/>
  <c r="BC21" i="5"/>
  <c r="BB21" i="5"/>
  <c r="BA21" i="5"/>
  <c r="AZ21" i="5"/>
  <c r="AY21" i="5"/>
  <c r="AX21" i="5"/>
  <c r="AW21" i="5"/>
  <c r="NG40" i="5" s="1"/>
  <c r="AT21" i="5"/>
  <c r="AS21" i="5"/>
  <c r="AR21" i="5"/>
  <c r="AQ21" i="5"/>
  <c r="AP21" i="5"/>
  <c r="AO21" i="5"/>
  <c r="V22" i="29" s="1"/>
  <c r="O21" i="5"/>
  <c r="N21" i="5"/>
  <c r="M21" i="5"/>
  <c r="CI20" i="5"/>
  <c r="CH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G20" i="5"/>
  <c r="BF20" i="5"/>
  <c r="BE20" i="5"/>
  <c r="BD20" i="5"/>
  <c r="BC20" i="5"/>
  <c r="BB20" i="5"/>
  <c r="BA20" i="5"/>
  <c r="AZ20" i="5"/>
  <c r="AY20" i="5"/>
  <c r="AX20" i="5"/>
  <c r="AW20" i="5"/>
  <c r="NG39" i="5" s="1"/>
  <c r="AT20" i="5"/>
  <c r="AS20" i="5"/>
  <c r="AR20" i="5"/>
  <c r="AQ20" i="5"/>
  <c r="AP20" i="5"/>
  <c r="O20" i="5"/>
  <c r="N20" i="5"/>
  <c r="M20" i="5"/>
  <c r="CI19" i="5"/>
  <c r="W20" i="29" s="1"/>
  <c r="CH19" i="5"/>
  <c r="JU40" i="5" s="1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G19" i="5"/>
  <c r="BF19" i="5"/>
  <c r="BE19" i="5"/>
  <c r="BD19" i="5"/>
  <c r="BC19" i="5"/>
  <c r="BB19" i="5"/>
  <c r="BA19" i="5"/>
  <c r="AZ19" i="5"/>
  <c r="AY19" i="5"/>
  <c r="AX19" i="5"/>
  <c r="AW19" i="5"/>
  <c r="NG56" i="5" s="1"/>
  <c r="AV19" i="5"/>
  <c r="NF56" i="5" s="1"/>
  <c r="AU19" i="5"/>
  <c r="NE56" i="5" s="1"/>
  <c r="AT19" i="5"/>
  <c r="AS19" i="5"/>
  <c r="AR19" i="5"/>
  <c r="AQ19" i="5"/>
  <c r="AP19" i="5"/>
  <c r="O19" i="5"/>
  <c r="N19" i="5"/>
  <c r="M19" i="5"/>
  <c r="C19" i="5"/>
  <c r="AU20" i="29" s="1"/>
  <c r="CH18" i="5"/>
  <c r="JW38" i="5" s="1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G18" i="5"/>
  <c r="BF18" i="5"/>
  <c r="BE18" i="5"/>
  <c r="BD18" i="5"/>
  <c r="BC18" i="5"/>
  <c r="BB18" i="5"/>
  <c r="BA18" i="5"/>
  <c r="AZ18" i="5"/>
  <c r="AY18" i="5"/>
  <c r="AX18" i="5"/>
  <c r="AW18" i="5"/>
  <c r="NG55" i="5" s="1"/>
  <c r="AV18" i="5"/>
  <c r="NF55" i="5" s="1"/>
  <c r="AU18" i="5"/>
  <c r="NE55" i="5" s="1"/>
  <c r="AT18" i="5"/>
  <c r="AR18" i="5"/>
  <c r="O18" i="5"/>
  <c r="N18" i="5"/>
  <c r="M18" i="5"/>
  <c r="C18" i="5"/>
  <c r="AU19" i="29" s="1"/>
  <c r="KB17" i="5"/>
  <c r="CH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G17" i="5"/>
  <c r="BF17" i="5"/>
  <c r="BE17" i="5"/>
  <c r="BD17" i="5"/>
  <c r="BC17" i="5"/>
  <c r="BB17" i="5"/>
  <c r="BA17" i="5"/>
  <c r="AZ17" i="5"/>
  <c r="AY17" i="5"/>
  <c r="AX17" i="5"/>
  <c r="AW17" i="5"/>
  <c r="NG54" i="5" s="1"/>
  <c r="AV17" i="5"/>
  <c r="NF54" i="5" s="1"/>
  <c r="AU17" i="5"/>
  <c r="NE54" i="5" s="1"/>
  <c r="AT17" i="5"/>
  <c r="O17" i="5"/>
  <c r="N17" i="5"/>
  <c r="M17" i="5"/>
  <c r="C17" i="5"/>
  <c r="AU18" i="29" s="1"/>
  <c r="KB16" i="5"/>
  <c r="CI16" i="5"/>
  <c r="W17" i="29" s="1"/>
  <c r="CH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G16" i="5"/>
  <c r="BF16" i="5"/>
  <c r="BE16" i="5"/>
  <c r="BD16" i="5"/>
  <c r="BC16" i="5"/>
  <c r="BB16" i="5"/>
  <c r="BA16" i="5"/>
  <c r="AZ16" i="5"/>
  <c r="AY16" i="5"/>
  <c r="AX16" i="5"/>
  <c r="AW16" i="5"/>
  <c r="NG38" i="5" s="1"/>
  <c r="AT16" i="5"/>
  <c r="AS16" i="5"/>
  <c r="AR16" i="5"/>
  <c r="AQ16" i="5"/>
  <c r="AP16" i="5"/>
  <c r="AO16" i="5"/>
  <c r="V17" i="29" s="1"/>
  <c r="O16" i="5"/>
  <c r="N16" i="5"/>
  <c r="M16" i="5"/>
  <c r="KB15" i="5"/>
  <c r="CI15" i="5"/>
  <c r="W16" i="29" s="1"/>
  <c r="CH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G15" i="5"/>
  <c r="BF15" i="5"/>
  <c r="BE15" i="5"/>
  <c r="BD15" i="5"/>
  <c r="BC15" i="5"/>
  <c r="BB15" i="5"/>
  <c r="BA15" i="5"/>
  <c r="AZ15" i="5"/>
  <c r="AY15" i="5"/>
  <c r="AX15" i="5"/>
  <c r="AW15" i="5"/>
  <c r="NG37" i="5" s="1"/>
  <c r="AT15" i="5"/>
  <c r="AS15" i="5"/>
  <c r="AR15" i="5"/>
  <c r="AQ15" i="5"/>
  <c r="AP15" i="5"/>
  <c r="AO15" i="5"/>
  <c r="V16" i="29" s="1"/>
  <c r="O15" i="5"/>
  <c r="N15" i="5"/>
  <c r="M15" i="5"/>
  <c r="KB14" i="5"/>
  <c r="FQ14" i="5"/>
  <c r="CI14" i="5"/>
  <c r="W15" i="29" s="1"/>
  <c r="CH14" i="5"/>
  <c r="JU39" i="5" s="1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G14" i="5"/>
  <c r="BF14" i="5"/>
  <c r="BE14" i="5"/>
  <c r="BD14" i="5"/>
  <c r="BC14" i="5"/>
  <c r="BB14" i="5"/>
  <c r="BA14" i="5"/>
  <c r="AZ14" i="5"/>
  <c r="AY14" i="5"/>
  <c r="AX14" i="5"/>
  <c r="AW14" i="5"/>
  <c r="NG50" i="5" s="1"/>
  <c r="AV14" i="5"/>
  <c r="NF50" i="5" s="1"/>
  <c r="AU14" i="5"/>
  <c r="NE50" i="5" s="1"/>
  <c r="AT14" i="5"/>
  <c r="AS14" i="5"/>
  <c r="AR14" i="5"/>
  <c r="AQ14" i="5"/>
  <c r="AP14" i="5"/>
  <c r="O14" i="5"/>
  <c r="N14" i="5"/>
  <c r="M14" i="5"/>
  <c r="C14" i="5"/>
  <c r="AU15" i="29" s="1"/>
  <c r="FQ13" i="5"/>
  <c r="CI13" i="5"/>
  <c r="W14" i="29" s="1"/>
  <c r="CH13" i="5"/>
  <c r="JU38" i="5" s="1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G13" i="5"/>
  <c r="BF13" i="5"/>
  <c r="BE13" i="5"/>
  <c r="BD13" i="5"/>
  <c r="BC13" i="5"/>
  <c r="BB13" i="5"/>
  <c r="BA13" i="5"/>
  <c r="AZ13" i="5"/>
  <c r="AY13" i="5"/>
  <c r="AX13" i="5"/>
  <c r="AW13" i="5"/>
  <c r="NG49" i="5" s="1"/>
  <c r="AV13" i="5"/>
  <c r="NF49" i="5" s="1"/>
  <c r="AU13" i="5"/>
  <c r="NE49" i="5" s="1"/>
  <c r="AT13" i="5"/>
  <c r="AS13" i="5"/>
  <c r="AR13" i="5"/>
  <c r="AQ13" i="5"/>
  <c r="AP13" i="5"/>
  <c r="O13" i="5"/>
  <c r="N13" i="5"/>
  <c r="M13" i="5"/>
  <c r="C13" i="5"/>
  <c r="AU14" i="29" s="1"/>
  <c r="FQ12" i="5"/>
  <c r="CI12" i="5"/>
  <c r="W13" i="29" s="1"/>
  <c r="CH12" i="5"/>
  <c r="JU37" i="5" s="1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G12" i="5"/>
  <c r="BF12" i="5"/>
  <c r="BE12" i="5"/>
  <c r="BD12" i="5"/>
  <c r="BC12" i="5"/>
  <c r="BB12" i="5"/>
  <c r="BA12" i="5"/>
  <c r="AZ12" i="5"/>
  <c r="AY12" i="5"/>
  <c r="AX12" i="5"/>
  <c r="AW12" i="5"/>
  <c r="NG48" i="5" s="1"/>
  <c r="AV12" i="5"/>
  <c r="NF48" i="5" s="1"/>
  <c r="AU12" i="5"/>
  <c r="NE48" i="5" s="1"/>
  <c r="AT12" i="5"/>
  <c r="AS12" i="5"/>
  <c r="AR12" i="5"/>
  <c r="AQ12" i="5"/>
  <c r="AP12" i="5"/>
  <c r="O12" i="5"/>
  <c r="N12" i="5"/>
  <c r="M12" i="5"/>
  <c r="C12" i="5"/>
  <c r="AU13" i="29" s="1"/>
  <c r="KB11" i="5"/>
  <c r="I22" i="5"/>
  <c r="JA11" i="5" s="1"/>
  <c r="FQ11" i="5"/>
  <c r="FP11" i="5"/>
  <c r="CI11" i="5"/>
  <c r="W12" i="29" s="1"/>
  <c r="CH11" i="5"/>
  <c r="JU36" i="5" s="1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G11" i="5"/>
  <c r="BF11" i="5"/>
  <c r="BE11" i="5"/>
  <c r="BD11" i="5"/>
  <c r="BC11" i="5"/>
  <c r="BB11" i="5"/>
  <c r="BA11" i="5"/>
  <c r="AZ11" i="5"/>
  <c r="AY11" i="5"/>
  <c r="AX11" i="5"/>
  <c r="AW11" i="5"/>
  <c r="NG47" i="5" s="1"/>
  <c r="AV11" i="5"/>
  <c r="NF47" i="5" s="1"/>
  <c r="AU11" i="5"/>
  <c r="NE47" i="5" s="1"/>
  <c r="AT11" i="5"/>
  <c r="AS11" i="5"/>
  <c r="AR11" i="5"/>
  <c r="AQ11" i="5"/>
  <c r="AP11" i="5"/>
  <c r="O11" i="5"/>
  <c r="N11" i="5"/>
  <c r="M11" i="5"/>
  <c r="C11" i="5"/>
  <c r="AU12" i="29" s="1"/>
  <c r="KB10" i="5"/>
  <c r="I21" i="5"/>
  <c r="JA10" i="5" s="1"/>
  <c r="FQ10" i="5"/>
  <c r="FP10" i="5"/>
  <c r="CI10" i="5"/>
  <c r="IB6" i="5" s="1"/>
  <c r="CH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G10" i="5"/>
  <c r="BF10" i="5"/>
  <c r="BE10" i="5"/>
  <c r="BD10" i="5"/>
  <c r="BC10" i="5"/>
  <c r="BB10" i="5"/>
  <c r="BA10" i="5"/>
  <c r="AZ10" i="5"/>
  <c r="AY10" i="5"/>
  <c r="AX10" i="5"/>
  <c r="AW10" i="5"/>
  <c r="NG36" i="5" s="1"/>
  <c r="AT10" i="5"/>
  <c r="AS10" i="5"/>
  <c r="AR10" i="5"/>
  <c r="AQ10" i="5"/>
  <c r="AP10" i="5"/>
  <c r="O10" i="5"/>
  <c r="N10" i="5"/>
  <c r="M10" i="5"/>
  <c r="KB9" i="5"/>
  <c r="I20" i="5"/>
  <c r="JA9" i="5" s="1"/>
  <c r="FQ9" i="5"/>
  <c r="FP9" i="5"/>
  <c r="CI9" i="5"/>
  <c r="W10" i="29" s="1"/>
  <c r="CH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G9" i="5"/>
  <c r="BF9" i="5"/>
  <c r="BE9" i="5"/>
  <c r="BD9" i="5"/>
  <c r="BC9" i="5"/>
  <c r="BB9" i="5"/>
  <c r="BA9" i="5"/>
  <c r="AZ9" i="5"/>
  <c r="AY9" i="5"/>
  <c r="AX9" i="5"/>
  <c r="AW9" i="5"/>
  <c r="NG35" i="5" s="1"/>
  <c r="AT9" i="5"/>
  <c r="AS9" i="5"/>
  <c r="AR9" i="5"/>
  <c r="AQ9" i="5"/>
  <c r="AP9" i="5"/>
  <c r="O9" i="5"/>
  <c r="N9" i="5"/>
  <c r="M9" i="5"/>
  <c r="KB8" i="5"/>
  <c r="I19" i="5"/>
  <c r="JB8" i="5" s="1"/>
  <c r="I16" i="5"/>
  <c r="JA8" i="5" s="1"/>
  <c r="FQ8" i="5"/>
  <c r="FP8" i="5"/>
  <c r="CH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G8" i="5"/>
  <c r="BF8" i="5"/>
  <c r="BE8" i="5"/>
  <c r="BD8" i="5"/>
  <c r="BC8" i="5"/>
  <c r="BB8" i="5"/>
  <c r="BA8" i="5"/>
  <c r="AZ8" i="5"/>
  <c r="AY8" i="5"/>
  <c r="AX8" i="5"/>
  <c r="AW8" i="5"/>
  <c r="NG53" i="5" s="1"/>
  <c r="AV8" i="5"/>
  <c r="NF53" i="5" s="1"/>
  <c r="AU8" i="5"/>
  <c r="NE53" i="5" s="1"/>
  <c r="AT8" i="5"/>
  <c r="O8" i="5"/>
  <c r="N8" i="5"/>
  <c r="M8" i="5"/>
  <c r="C8" i="5"/>
  <c r="AU9" i="29" s="1"/>
  <c r="I14" i="5"/>
  <c r="JB7" i="5" s="1"/>
  <c r="I15" i="5"/>
  <c r="JA7" i="5" s="1"/>
  <c r="FQ7" i="5"/>
  <c r="FP7" i="5"/>
  <c r="CI7" i="5"/>
  <c r="W8" i="29" s="1"/>
  <c r="CH7" i="5"/>
  <c r="JU35" i="5" s="1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G7" i="5"/>
  <c r="BF7" i="5"/>
  <c r="BE7" i="5"/>
  <c r="BD7" i="5"/>
  <c r="BC7" i="5"/>
  <c r="BB7" i="5"/>
  <c r="BA7" i="5"/>
  <c r="AZ7" i="5"/>
  <c r="AY7" i="5"/>
  <c r="AX7" i="5"/>
  <c r="AW7" i="5"/>
  <c r="NG46" i="5" s="1"/>
  <c r="AV7" i="5"/>
  <c r="NF46" i="5" s="1"/>
  <c r="AU7" i="5"/>
  <c r="NE46" i="5" s="1"/>
  <c r="AT7" i="5"/>
  <c r="AS7" i="5"/>
  <c r="AR7" i="5"/>
  <c r="AQ7" i="5"/>
  <c r="AP7" i="5"/>
  <c r="O7" i="5"/>
  <c r="N7" i="5"/>
  <c r="M7" i="5"/>
  <c r="C7" i="5"/>
  <c r="AU8" i="29" s="1"/>
  <c r="NG6" i="5"/>
  <c r="I13" i="5"/>
  <c r="JB6" i="5" s="1"/>
  <c r="I10" i="5"/>
  <c r="JA6" i="5" s="1"/>
  <c r="FQ6" i="5"/>
  <c r="FP6" i="5"/>
  <c r="CH6" i="5"/>
  <c r="JV35" i="5" s="1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G6" i="5"/>
  <c r="BF6" i="5"/>
  <c r="BE6" i="5"/>
  <c r="BD6" i="5"/>
  <c r="BC6" i="5"/>
  <c r="BB6" i="5"/>
  <c r="BA6" i="5"/>
  <c r="AZ6" i="5"/>
  <c r="AY6" i="5"/>
  <c r="AX6" i="5"/>
  <c r="AW6" i="5"/>
  <c r="NG45" i="5" s="1"/>
  <c r="AV6" i="5"/>
  <c r="NF45" i="5" s="1"/>
  <c r="AU6" i="5"/>
  <c r="NE45" i="5" s="1"/>
  <c r="AT6" i="5"/>
  <c r="AS6" i="5"/>
  <c r="AR6" i="5"/>
  <c r="AQ6" i="5"/>
  <c r="AP6" i="5"/>
  <c r="O6" i="5"/>
  <c r="N6" i="5"/>
  <c r="M6" i="5"/>
  <c r="C6" i="5"/>
  <c r="AU7" i="29" s="1"/>
  <c r="NG5" i="5"/>
  <c r="I12" i="5"/>
  <c r="JB5" i="5" s="1"/>
  <c r="I9" i="5"/>
  <c r="JA5" i="5" s="1"/>
  <c r="FQ5" i="5"/>
  <c r="FP5" i="5"/>
  <c r="CI5" i="5"/>
  <c r="W6" i="29" s="1"/>
  <c r="CH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G5" i="5"/>
  <c r="BF5" i="5"/>
  <c r="BE5" i="5"/>
  <c r="BD5" i="5"/>
  <c r="BC5" i="5"/>
  <c r="BB5" i="5"/>
  <c r="BA5" i="5"/>
  <c r="AZ5" i="5"/>
  <c r="AY5" i="5"/>
  <c r="AX5" i="5"/>
  <c r="AW5" i="5"/>
  <c r="NG34" i="5" s="1"/>
  <c r="AT5" i="5"/>
  <c r="AS5" i="5"/>
  <c r="AR5" i="5"/>
  <c r="AQ5" i="5"/>
  <c r="AP5" i="5"/>
  <c r="O5" i="5"/>
  <c r="N5" i="5"/>
  <c r="M5" i="5"/>
  <c r="NG4" i="5"/>
  <c r="I11" i="5"/>
  <c r="JB4" i="5" s="1"/>
  <c r="I5" i="5"/>
  <c r="JA4" i="5" s="1"/>
  <c r="FQ4" i="5"/>
  <c r="FP4" i="5"/>
  <c r="CI4" i="5"/>
  <c r="W5" i="29" s="1"/>
  <c r="CH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G4" i="5"/>
  <c r="BF4" i="5"/>
  <c r="BE4" i="5"/>
  <c r="BD4" i="5"/>
  <c r="BC4" i="5"/>
  <c r="BB4" i="5"/>
  <c r="BA4" i="5"/>
  <c r="AZ4" i="5"/>
  <c r="AY4" i="5"/>
  <c r="AX4" i="5"/>
  <c r="AW4" i="5"/>
  <c r="NG33" i="5" s="1"/>
  <c r="AT4" i="5"/>
  <c r="AS4" i="5"/>
  <c r="AR4" i="5"/>
  <c r="AQ4" i="5"/>
  <c r="AP4" i="5"/>
  <c r="O4" i="5"/>
  <c r="N4" i="5"/>
  <c r="M4" i="5"/>
  <c r="I7" i="5"/>
  <c r="JB3" i="5" s="1"/>
  <c r="I4" i="5"/>
  <c r="JA3" i="5" s="1"/>
  <c r="FQ3" i="5"/>
  <c r="FP3" i="5"/>
  <c r="CH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G3" i="5"/>
  <c r="BF3" i="5"/>
  <c r="BE3" i="5"/>
  <c r="BD3" i="5"/>
  <c r="BC3" i="5"/>
  <c r="BB3" i="5"/>
  <c r="BA3" i="5"/>
  <c r="AZ3" i="5"/>
  <c r="AY3" i="5"/>
  <c r="AX3" i="5"/>
  <c r="AW3" i="5"/>
  <c r="NG52" i="5" s="1"/>
  <c r="AV3" i="5"/>
  <c r="NF52" i="5" s="1"/>
  <c r="AU3" i="5"/>
  <c r="NE52" i="5" s="1"/>
  <c r="AT3" i="5"/>
  <c r="O3" i="5"/>
  <c r="N3" i="5"/>
  <c r="M3" i="5"/>
  <c r="AU4" i="29"/>
  <c r="CH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G2" i="5"/>
  <c r="BF2" i="5"/>
  <c r="BE2" i="5"/>
  <c r="BD2" i="5"/>
  <c r="BC2" i="5"/>
  <c r="BB2" i="5"/>
  <c r="BA2" i="5"/>
  <c r="AZ2" i="5"/>
  <c r="AY2" i="5"/>
  <c r="AX2" i="5"/>
  <c r="AW2" i="5"/>
  <c r="NG51" i="5" s="1"/>
  <c r="AV2" i="5"/>
  <c r="NF51" i="5" s="1"/>
  <c r="AU2" i="5"/>
  <c r="NE51" i="5" s="1"/>
  <c r="AT2" i="5"/>
  <c r="O2" i="5"/>
  <c r="N2" i="5"/>
  <c r="M2" i="5"/>
  <c r="AU3" i="29"/>
  <c r="CF290" i="9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L8" i="12"/>
  <c r="ARK8" i="12"/>
  <c r="ARJ8" i="12"/>
  <c r="ARI8" i="12"/>
  <c r="ARH8" i="12"/>
  <c r="ARG8" i="12"/>
  <c r="ARF8" i="12"/>
  <c r="ARE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A8" i="12"/>
  <c r="APZ8" i="12"/>
  <c r="APY8" i="12"/>
  <c r="APX8" i="12"/>
  <c r="APW8" i="12"/>
  <c r="APV8" i="12"/>
  <c r="APU8" i="12"/>
  <c r="APT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OP8" i="12"/>
  <c r="AOO8" i="12"/>
  <c r="AON8" i="12"/>
  <c r="AOM8" i="12"/>
  <c r="AOL8" i="12"/>
  <c r="AOK8" i="12"/>
  <c r="AOJ8" i="12"/>
  <c r="AOI8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VS7" i="12"/>
  <c r="AVR7" i="12"/>
  <c r="AVQ7" i="12"/>
  <c r="AVP7" i="12"/>
  <c r="AVO7" i="12"/>
  <c r="AVN7" i="12"/>
  <c r="AVM7" i="12"/>
  <c r="AVL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H7" i="12"/>
  <c r="AUG7" i="12"/>
  <c r="AUF7" i="12"/>
  <c r="AUE7" i="12"/>
  <c r="AUD7" i="12"/>
  <c r="AUC7" i="12"/>
  <c r="AUB7" i="12"/>
  <c r="AUA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SW7" i="12"/>
  <c r="ASV7" i="12"/>
  <c r="ASU7" i="12"/>
  <c r="AST7" i="12"/>
  <c r="ASS7" i="12"/>
  <c r="ASR7" i="12"/>
  <c r="ASQ7" i="12"/>
  <c r="ASP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L7" i="12"/>
  <c r="ARK7" i="12"/>
  <c r="ARJ7" i="12"/>
  <c r="ARI7" i="12"/>
  <c r="ARH7" i="12"/>
  <c r="ARG7" i="12"/>
  <c r="ARF7" i="12"/>
  <c r="ARE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A7" i="12"/>
  <c r="APZ7" i="12"/>
  <c r="APY7" i="12"/>
  <c r="APX7" i="12"/>
  <c r="APW7" i="12"/>
  <c r="APV7" i="12"/>
  <c r="APU7" i="12"/>
  <c r="APT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OP7" i="12"/>
  <c r="AOO7" i="12"/>
  <c r="AON7" i="12"/>
  <c r="AOM7" i="12"/>
  <c r="AOL7" i="12"/>
  <c r="AOK7" i="12"/>
  <c r="AOJ7" i="12"/>
  <c r="AOI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E7" i="12"/>
  <c r="AND7" i="12"/>
  <c r="ANC7" i="12"/>
  <c r="ANB7" i="12"/>
  <c r="ANA7" i="12"/>
  <c r="AMZ7" i="12"/>
  <c r="AMY7" i="12"/>
  <c r="AMX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LT7" i="12"/>
  <c r="ALS7" i="12"/>
  <c r="ALR7" i="12"/>
  <c r="ALQ7" i="12"/>
  <c r="ALP7" i="12"/>
  <c r="ALO7" i="12"/>
  <c r="ALN7" i="12"/>
  <c r="ALM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J7" i="12"/>
  <c r="AKI7" i="12"/>
  <c r="AKH7" i="12"/>
  <c r="AKG7" i="12"/>
  <c r="AKF7" i="12"/>
  <c r="AKE7" i="12"/>
  <c r="AKD7" i="12"/>
  <c r="AKC7" i="12"/>
  <c r="AKB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ER7" i="12"/>
  <c r="AEQ7" i="12"/>
  <c r="AEP7" i="12"/>
  <c r="AEO7" i="12"/>
  <c r="AEN7" i="12"/>
  <c r="AEM7" i="12"/>
  <c r="AEL7" i="12"/>
  <c r="AEK7" i="12"/>
  <c r="AEJ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G7" i="12"/>
  <c r="ADF7" i="12"/>
  <c r="ADE7" i="12"/>
  <c r="ADD7" i="12"/>
  <c r="ADC7" i="12"/>
  <c r="ADB7" i="12"/>
  <c r="ADA7" i="12"/>
  <c r="ACZ7" i="12"/>
  <c r="ACY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BV7" i="12"/>
  <c r="ABU7" i="12"/>
  <c r="ABT7" i="12"/>
  <c r="ABS7" i="12"/>
  <c r="ABR7" i="12"/>
  <c r="ABQ7" i="12"/>
  <c r="ABP7" i="12"/>
  <c r="ABO7" i="12"/>
  <c r="ABN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K7" i="12"/>
  <c r="AAJ7" i="12"/>
  <c r="AAI7" i="12"/>
  <c r="AAH7" i="12"/>
  <c r="AAG7" i="12"/>
  <c r="AAF7" i="12"/>
  <c r="AAE7" i="12"/>
  <c r="AAD7" i="12"/>
  <c r="AAC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YZ7" i="12"/>
  <c r="YY7" i="12"/>
  <c r="YX7" i="12"/>
  <c r="YW7" i="12"/>
  <c r="YV7" i="12"/>
  <c r="YU7" i="12"/>
  <c r="YT7" i="12"/>
  <c r="YS7" i="12"/>
  <c r="YR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O7" i="12"/>
  <c r="XN7" i="12"/>
  <c r="XM7" i="12"/>
  <c r="XL7" i="12"/>
  <c r="XK7" i="12"/>
  <c r="XJ7" i="12"/>
  <c r="XI7" i="12"/>
  <c r="XH7" i="12"/>
  <c r="XG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D7" i="12"/>
  <c r="WC7" i="12"/>
  <c r="WB7" i="12"/>
  <c r="WA7" i="12"/>
  <c r="VZ7" i="12"/>
  <c r="VY7" i="12"/>
  <c r="VX7" i="12"/>
  <c r="VW7" i="12"/>
  <c r="VV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L7" i="12"/>
  <c r="QK7" i="12"/>
  <c r="QJ7" i="12"/>
  <c r="QI7" i="12"/>
  <c r="QH7" i="12"/>
  <c r="QG7" i="12"/>
  <c r="QF7" i="12"/>
  <c r="QE7" i="12"/>
  <c r="QD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A7" i="12"/>
  <c r="OZ7" i="12"/>
  <c r="OY7" i="12"/>
  <c r="OX7" i="12"/>
  <c r="OW7" i="12"/>
  <c r="OV7" i="12"/>
  <c r="OU7" i="12"/>
  <c r="OT7" i="12"/>
  <c r="OS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P7" i="12"/>
  <c r="NO7" i="12"/>
  <c r="NN7" i="12"/>
  <c r="NM7" i="12"/>
  <c r="NL7" i="12"/>
  <c r="NK7" i="12"/>
  <c r="NJ7" i="12"/>
  <c r="NI7" i="12"/>
  <c r="NH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E7" i="12"/>
  <c r="MD7" i="12"/>
  <c r="MC7" i="12"/>
  <c r="MB7" i="12"/>
  <c r="MA7" i="12"/>
  <c r="LZ7" i="12"/>
  <c r="LY7" i="12"/>
  <c r="LX7" i="12"/>
  <c r="LW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KT7" i="12"/>
  <c r="KS7" i="12"/>
  <c r="KR7" i="12"/>
  <c r="KQ7" i="12"/>
  <c r="KP7" i="12"/>
  <c r="KO7" i="12"/>
  <c r="KN7" i="12"/>
  <c r="KM7" i="12"/>
  <c r="KL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I7" i="12"/>
  <c r="JH7" i="12"/>
  <c r="JG7" i="12"/>
  <c r="JF7" i="12"/>
  <c r="JE7" i="12"/>
  <c r="JD7" i="12"/>
  <c r="JC7" i="12"/>
  <c r="JB7" i="12"/>
  <c r="JA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HX7" i="12"/>
  <c r="HW7" i="12"/>
  <c r="HV7" i="12"/>
  <c r="HU7" i="12"/>
  <c r="HT7" i="12"/>
  <c r="HS7" i="12"/>
  <c r="HR7" i="12"/>
  <c r="HQ7" i="12"/>
  <c r="HP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M7" i="12"/>
  <c r="GL7" i="12"/>
  <c r="GK7" i="12"/>
  <c r="GJ7" i="12"/>
  <c r="GI7" i="12"/>
  <c r="GH7" i="12"/>
  <c r="GG7" i="12"/>
  <c r="GF7" i="12"/>
  <c r="GE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B7" i="12"/>
  <c r="FA7" i="12"/>
  <c r="EZ7" i="12"/>
  <c r="EY7" i="12"/>
  <c r="EX7" i="12"/>
  <c r="EW7" i="12"/>
  <c r="EV7" i="12"/>
  <c r="EU7" i="12"/>
  <c r="ET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DQ7" i="12"/>
  <c r="DP7" i="12"/>
  <c r="DO7" i="12"/>
  <c r="DN7" i="12"/>
  <c r="DM7" i="12"/>
  <c r="DL7" i="12"/>
  <c r="DK7" i="12"/>
  <c r="DJ7" i="12"/>
  <c r="DI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F7" i="12"/>
  <c r="CE7" i="12"/>
  <c r="CD7" i="12"/>
  <c r="CC7" i="12"/>
  <c r="CB7" i="12"/>
  <c r="CA7" i="12"/>
  <c r="BZ7" i="12"/>
  <c r="BY7" i="12"/>
  <c r="BX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AU7" i="12"/>
  <c r="AT7" i="12"/>
  <c r="AS7" i="12"/>
  <c r="AR7" i="12"/>
  <c r="AQ7" i="12"/>
  <c r="AP7" i="12"/>
  <c r="AO7" i="12"/>
  <c r="AN7" i="12"/>
  <c r="AM7" i="12"/>
  <c r="AF7" i="12"/>
  <c r="AE7" i="12"/>
  <c r="AD7" i="12"/>
  <c r="AC7" i="12"/>
  <c r="AB7" i="12"/>
  <c r="AA7" i="12"/>
  <c r="Z7" i="12"/>
  <c r="Y7" i="12"/>
  <c r="X7" i="12"/>
  <c r="W7" i="12"/>
  <c r="V7" i="12"/>
  <c r="U7" i="12"/>
  <c r="J7" i="12"/>
  <c r="I7" i="12"/>
  <c r="H7" i="12"/>
  <c r="G7" i="12"/>
  <c r="F7" i="12"/>
  <c r="E7" i="12"/>
  <c r="D7" i="12"/>
  <c r="C7" i="12"/>
  <c r="B7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VS6" i="12"/>
  <c r="AVR6" i="12"/>
  <c r="AVQ6" i="12"/>
  <c r="AVP6" i="12"/>
  <c r="AVO6" i="12"/>
  <c r="AVN6" i="12"/>
  <c r="AVM6" i="12"/>
  <c r="AVL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H6" i="12"/>
  <c r="AUG6" i="12"/>
  <c r="AUF6" i="12"/>
  <c r="AUE6" i="12"/>
  <c r="AUD6" i="12"/>
  <c r="AUC6" i="12"/>
  <c r="AUB6" i="12"/>
  <c r="AUA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SW6" i="12"/>
  <c r="ASV6" i="12"/>
  <c r="ASU6" i="12"/>
  <c r="AST6" i="12"/>
  <c r="ASS6" i="12"/>
  <c r="ASR6" i="12"/>
  <c r="ASQ6" i="12"/>
  <c r="ASP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L6" i="12"/>
  <c r="ARK6" i="12"/>
  <c r="ARJ6" i="12"/>
  <c r="ARI6" i="12"/>
  <c r="ARH6" i="12"/>
  <c r="ARG6" i="12"/>
  <c r="ARF6" i="12"/>
  <c r="ARE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A6" i="12"/>
  <c r="APZ6" i="12"/>
  <c r="APY6" i="12"/>
  <c r="APX6" i="12"/>
  <c r="APW6" i="12"/>
  <c r="APV6" i="12"/>
  <c r="APU6" i="12"/>
  <c r="APT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OP6" i="12"/>
  <c r="AOO6" i="12"/>
  <c r="AON6" i="12"/>
  <c r="AOM6" i="12"/>
  <c r="AOL6" i="12"/>
  <c r="AOK6" i="12"/>
  <c r="AOJ6" i="12"/>
  <c r="AOI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E6" i="12"/>
  <c r="AND6" i="12"/>
  <c r="ANC6" i="12"/>
  <c r="ANB6" i="12"/>
  <c r="ANA6" i="12"/>
  <c r="AMZ6" i="12"/>
  <c r="AMY6" i="12"/>
  <c r="AMX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LT6" i="12"/>
  <c r="ALS6" i="12"/>
  <c r="ALR6" i="12"/>
  <c r="ALQ6" i="12"/>
  <c r="ALP6" i="12"/>
  <c r="ALO6" i="12"/>
  <c r="ALN6" i="12"/>
  <c r="ALM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J6" i="12"/>
  <c r="AKI6" i="12"/>
  <c r="AKH6" i="12"/>
  <c r="AKG6" i="12"/>
  <c r="AKF6" i="12"/>
  <c r="AKE6" i="12"/>
  <c r="AKD6" i="12"/>
  <c r="AKC6" i="12"/>
  <c r="AKB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ER6" i="12"/>
  <c r="AEQ6" i="12"/>
  <c r="AEP6" i="12"/>
  <c r="AEO6" i="12"/>
  <c r="AEN6" i="12"/>
  <c r="AEM6" i="12"/>
  <c r="AEL6" i="12"/>
  <c r="AEK6" i="12"/>
  <c r="AEJ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G6" i="12"/>
  <c r="ADF6" i="12"/>
  <c r="ADE6" i="12"/>
  <c r="ADD6" i="12"/>
  <c r="ADC6" i="12"/>
  <c r="ADB6" i="12"/>
  <c r="ADA6" i="12"/>
  <c r="ACZ6" i="12"/>
  <c r="ACY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BV6" i="12"/>
  <c r="ABU6" i="12"/>
  <c r="ABT6" i="12"/>
  <c r="ABS6" i="12"/>
  <c r="ABR6" i="12"/>
  <c r="ABQ6" i="12"/>
  <c r="ABP6" i="12"/>
  <c r="ABO6" i="12"/>
  <c r="ABN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K6" i="12"/>
  <c r="AAJ6" i="12"/>
  <c r="AAI6" i="12"/>
  <c r="AAH6" i="12"/>
  <c r="AAG6" i="12"/>
  <c r="AAF6" i="12"/>
  <c r="AAE6" i="12"/>
  <c r="AAD6" i="12"/>
  <c r="AAC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YZ6" i="12"/>
  <c r="YY6" i="12"/>
  <c r="YX6" i="12"/>
  <c r="YW6" i="12"/>
  <c r="YV6" i="12"/>
  <c r="YU6" i="12"/>
  <c r="YT6" i="12"/>
  <c r="YS6" i="12"/>
  <c r="YR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O6" i="12"/>
  <c r="XN6" i="12"/>
  <c r="XM6" i="12"/>
  <c r="XL6" i="12"/>
  <c r="XK6" i="12"/>
  <c r="XJ6" i="12"/>
  <c r="XI6" i="12"/>
  <c r="XH6" i="12"/>
  <c r="XG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D6" i="12"/>
  <c r="WC6" i="12"/>
  <c r="WB6" i="12"/>
  <c r="WA6" i="12"/>
  <c r="VZ6" i="12"/>
  <c r="VY6" i="12"/>
  <c r="VX6" i="12"/>
  <c r="VW6" i="12"/>
  <c r="VV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L6" i="12"/>
  <c r="QK6" i="12"/>
  <c r="QJ6" i="12"/>
  <c r="QI6" i="12"/>
  <c r="QH6" i="12"/>
  <c r="QG6" i="12"/>
  <c r="QF6" i="12"/>
  <c r="QE6" i="12"/>
  <c r="QD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A6" i="12"/>
  <c r="OZ6" i="12"/>
  <c r="OY6" i="12"/>
  <c r="OX6" i="12"/>
  <c r="OW6" i="12"/>
  <c r="OV6" i="12"/>
  <c r="OU6" i="12"/>
  <c r="OT6" i="12"/>
  <c r="OS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P6" i="12"/>
  <c r="NO6" i="12"/>
  <c r="NN6" i="12"/>
  <c r="NM6" i="12"/>
  <c r="NL6" i="12"/>
  <c r="NK6" i="12"/>
  <c r="NJ6" i="12"/>
  <c r="NI6" i="12"/>
  <c r="NH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E6" i="12"/>
  <c r="MD6" i="12"/>
  <c r="MC6" i="12"/>
  <c r="MB6" i="12"/>
  <c r="MA6" i="12"/>
  <c r="LZ6" i="12"/>
  <c r="LY6" i="12"/>
  <c r="LX6" i="12"/>
  <c r="LW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KT6" i="12"/>
  <c r="KS6" i="12"/>
  <c r="KR6" i="12"/>
  <c r="KQ6" i="12"/>
  <c r="KP6" i="12"/>
  <c r="KO6" i="12"/>
  <c r="KN6" i="12"/>
  <c r="KM6" i="12"/>
  <c r="KL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I6" i="12"/>
  <c r="JH6" i="12"/>
  <c r="JG6" i="12"/>
  <c r="JF6" i="12"/>
  <c r="JE6" i="12"/>
  <c r="JD6" i="12"/>
  <c r="JC6" i="12"/>
  <c r="JB6" i="12"/>
  <c r="JA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HX6" i="12"/>
  <c r="HW6" i="12"/>
  <c r="HV6" i="12"/>
  <c r="HU6" i="12"/>
  <c r="HT6" i="12"/>
  <c r="HS6" i="12"/>
  <c r="HR6" i="12"/>
  <c r="HQ6" i="12"/>
  <c r="HP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M6" i="12"/>
  <c r="GL6" i="12"/>
  <c r="GK6" i="12"/>
  <c r="GJ6" i="12"/>
  <c r="GI6" i="12"/>
  <c r="GH6" i="12"/>
  <c r="GG6" i="12"/>
  <c r="GF6" i="12"/>
  <c r="GE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B6" i="12"/>
  <c r="FA6" i="12"/>
  <c r="EZ6" i="12"/>
  <c r="EY6" i="12"/>
  <c r="EX6" i="12"/>
  <c r="EW6" i="12"/>
  <c r="EV6" i="12"/>
  <c r="EU6" i="12"/>
  <c r="ET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DQ6" i="12"/>
  <c r="DP6" i="12"/>
  <c r="DO6" i="12"/>
  <c r="DN6" i="12"/>
  <c r="DM6" i="12"/>
  <c r="DL6" i="12"/>
  <c r="DK6" i="12"/>
  <c r="DJ6" i="12"/>
  <c r="DI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F6" i="12"/>
  <c r="CE6" i="12"/>
  <c r="CD6" i="12"/>
  <c r="CC6" i="12"/>
  <c r="CB6" i="12"/>
  <c r="CA6" i="12"/>
  <c r="BZ6" i="12"/>
  <c r="BY6" i="12"/>
  <c r="BX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AU6" i="12"/>
  <c r="AT6" i="12"/>
  <c r="AS6" i="12"/>
  <c r="AR6" i="12"/>
  <c r="AQ6" i="12"/>
  <c r="AP6" i="12"/>
  <c r="AO6" i="12"/>
  <c r="AN6" i="12"/>
  <c r="AM6" i="12"/>
  <c r="AF6" i="12"/>
  <c r="AE6" i="12"/>
  <c r="AD6" i="12"/>
  <c r="AC6" i="12"/>
  <c r="AB6" i="12"/>
  <c r="AA6" i="12"/>
  <c r="Z6" i="12"/>
  <c r="Y6" i="12"/>
  <c r="X6" i="12"/>
  <c r="W6" i="12"/>
  <c r="V6" i="12"/>
  <c r="U6" i="12"/>
  <c r="J6" i="12"/>
  <c r="I6" i="12"/>
  <c r="H6" i="12"/>
  <c r="G6" i="12"/>
  <c r="F6" i="12"/>
  <c r="E6" i="12"/>
  <c r="D6" i="12"/>
  <c r="C6" i="12"/>
  <c r="B6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VT5" i="12"/>
  <c r="AVS5" i="12"/>
  <c r="AVR5" i="12"/>
  <c r="AVQ5" i="12"/>
  <c r="AVP5" i="12"/>
  <c r="AVO5" i="12"/>
  <c r="AVN5" i="12"/>
  <c r="AVM5" i="12"/>
  <c r="AVL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I5" i="12"/>
  <c r="AUH5" i="12"/>
  <c r="AUG5" i="12"/>
  <c r="AUF5" i="12"/>
  <c r="AUE5" i="12"/>
  <c r="AUD5" i="12"/>
  <c r="AUC5" i="12"/>
  <c r="AUB5" i="12"/>
  <c r="AUA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SX5" i="12"/>
  <c r="ASW5" i="12"/>
  <c r="ASV5" i="12"/>
  <c r="ASU5" i="12"/>
  <c r="AST5" i="12"/>
  <c r="ASS5" i="12"/>
  <c r="ASR5" i="12"/>
  <c r="ASQ5" i="12"/>
  <c r="ASP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M5" i="12"/>
  <c r="ARL5" i="12"/>
  <c r="ARK5" i="12"/>
  <c r="ARJ5" i="12"/>
  <c r="ARI5" i="12"/>
  <c r="ARH5" i="12"/>
  <c r="ARG5" i="12"/>
  <c r="ARF5" i="12"/>
  <c r="ARE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B5" i="12"/>
  <c r="AQA5" i="12"/>
  <c r="APZ5" i="12"/>
  <c r="APY5" i="12"/>
  <c r="APX5" i="12"/>
  <c r="APW5" i="12"/>
  <c r="APV5" i="12"/>
  <c r="APU5" i="12"/>
  <c r="APT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OQ5" i="12"/>
  <c r="AOP5" i="12"/>
  <c r="AOO5" i="12"/>
  <c r="AON5" i="12"/>
  <c r="AOM5" i="12"/>
  <c r="AOL5" i="12"/>
  <c r="AOK5" i="12"/>
  <c r="AOJ5" i="12"/>
  <c r="AOI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F5" i="12"/>
  <c r="ANE5" i="12"/>
  <c r="AND5" i="12"/>
  <c r="ANC5" i="12"/>
  <c r="ANB5" i="12"/>
  <c r="ANA5" i="12"/>
  <c r="AMZ5" i="12"/>
  <c r="AMY5" i="12"/>
  <c r="AMX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LU5" i="12"/>
  <c r="ALT5" i="12"/>
  <c r="ALS5" i="12"/>
  <c r="ALR5" i="12"/>
  <c r="ALQ5" i="12"/>
  <c r="ALP5" i="12"/>
  <c r="ALO5" i="12"/>
  <c r="ALN5" i="12"/>
  <c r="ALM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J5" i="12"/>
  <c r="AKI5" i="12"/>
  <c r="AKH5" i="12"/>
  <c r="AKG5" i="12"/>
  <c r="AKF5" i="12"/>
  <c r="AKE5" i="12"/>
  <c r="AKD5" i="12"/>
  <c r="AKC5" i="12"/>
  <c r="AKB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IY5" i="12"/>
  <c r="AIX5" i="12"/>
  <c r="AIW5" i="12"/>
  <c r="AIV5" i="12"/>
  <c r="AIU5" i="12"/>
  <c r="AIT5" i="12"/>
  <c r="AIS5" i="12"/>
  <c r="AIR5" i="12"/>
  <c r="AIQ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N5" i="12"/>
  <c r="AHM5" i="12"/>
  <c r="AHL5" i="12"/>
  <c r="AHK5" i="12"/>
  <c r="AHJ5" i="12"/>
  <c r="AHI5" i="12"/>
  <c r="AHH5" i="12"/>
  <c r="AHG5" i="12"/>
  <c r="AHF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C5" i="12"/>
  <c r="AGB5" i="12"/>
  <c r="AGA5" i="12"/>
  <c r="AFZ5" i="12"/>
  <c r="AFY5" i="12"/>
  <c r="AFX5" i="12"/>
  <c r="AFW5" i="12"/>
  <c r="AFV5" i="12"/>
  <c r="AFU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ER5" i="12"/>
  <c r="AEQ5" i="12"/>
  <c r="AEP5" i="12"/>
  <c r="AEO5" i="12"/>
  <c r="AEN5" i="12"/>
  <c r="AEM5" i="12"/>
  <c r="AEL5" i="12"/>
  <c r="AEK5" i="12"/>
  <c r="AEJ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G5" i="12"/>
  <c r="ADF5" i="12"/>
  <c r="ADE5" i="12"/>
  <c r="ADD5" i="12"/>
  <c r="ADC5" i="12"/>
  <c r="ADB5" i="12"/>
  <c r="ADA5" i="12"/>
  <c r="ACZ5" i="12"/>
  <c r="ACY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BV5" i="12"/>
  <c r="ABU5" i="12"/>
  <c r="ABT5" i="12"/>
  <c r="ABS5" i="12"/>
  <c r="ABR5" i="12"/>
  <c r="ABQ5" i="12"/>
  <c r="ABP5" i="12"/>
  <c r="ABO5" i="12"/>
  <c r="ABN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K5" i="12"/>
  <c r="AAJ5" i="12"/>
  <c r="AAI5" i="12"/>
  <c r="AAH5" i="12"/>
  <c r="AAG5" i="12"/>
  <c r="AAF5" i="12"/>
  <c r="AAE5" i="12"/>
  <c r="AAD5" i="12"/>
  <c r="AAC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YZ5" i="12"/>
  <c r="YY5" i="12"/>
  <c r="YX5" i="12"/>
  <c r="YW5" i="12"/>
  <c r="YV5" i="12"/>
  <c r="YU5" i="12"/>
  <c r="YT5" i="12"/>
  <c r="YS5" i="12"/>
  <c r="YR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O5" i="12"/>
  <c r="XN5" i="12"/>
  <c r="XM5" i="12"/>
  <c r="XL5" i="12"/>
  <c r="XK5" i="12"/>
  <c r="XJ5" i="12"/>
  <c r="XI5" i="12"/>
  <c r="XH5" i="12"/>
  <c r="XG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D5" i="12"/>
  <c r="WC5" i="12"/>
  <c r="WB5" i="12"/>
  <c r="WA5" i="12"/>
  <c r="VZ5" i="12"/>
  <c r="VY5" i="12"/>
  <c r="VX5" i="12"/>
  <c r="VW5" i="12"/>
  <c r="VV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US5" i="12"/>
  <c r="UR5" i="12"/>
  <c r="UQ5" i="12"/>
  <c r="UP5" i="12"/>
  <c r="UO5" i="12"/>
  <c r="UN5" i="12"/>
  <c r="UM5" i="12"/>
  <c r="UL5" i="12"/>
  <c r="UK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H5" i="12"/>
  <c r="TG5" i="12"/>
  <c r="TF5" i="12"/>
  <c r="TE5" i="12"/>
  <c r="TD5" i="12"/>
  <c r="TC5" i="12"/>
  <c r="TB5" i="12"/>
  <c r="TA5" i="12"/>
  <c r="SZ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RW5" i="12"/>
  <c r="RV5" i="12"/>
  <c r="RU5" i="12"/>
  <c r="RT5" i="12"/>
  <c r="RS5" i="12"/>
  <c r="RR5" i="12"/>
  <c r="RQ5" i="12"/>
  <c r="RP5" i="12"/>
  <c r="RO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L5" i="12"/>
  <c r="QK5" i="12"/>
  <c r="QJ5" i="12"/>
  <c r="QI5" i="12"/>
  <c r="QH5" i="12"/>
  <c r="QG5" i="12"/>
  <c r="QF5" i="12"/>
  <c r="QE5" i="12"/>
  <c r="QD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A5" i="12"/>
  <c r="OZ5" i="12"/>
  <c r="OY5" i="12"/>
  <c r="OX5" i="12"/>
  <c r="OW5" i="12"/>
  <c r="OV5" i="12"/>
  <c r="OU5" i="12"/>
  <c r="OT5" i="12"/>
  <c r="OS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P5" i="12"/>
  <c r="NO5" i="12"/>
  <c r="NN5" i="12"/>
  <c r="NM5" i="12"/>
  <c r="NL5" i="12"/>
  <c r="NK5" i="12"/>
  <c r="NJ5" i="12"/>
  <c r="NI5" i="12"/>
  <c r="NH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E5" i="12"/>
  <c r="MD5" i="12"/>
  <c r="MC5" i="12"/>
  <c r="MB5" i="12"/>
  <c r="MA5" i="12"/>
  <c r="LZ5" i="12"/>
  <c r="LY5" i="12"/>
  <c r="LX5" i="12"/>
  <c r="LW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KT5" i="12"/>
  <c r="KS5" i="12"/>
  <c r="KR5" i="12"/>
  <c r="KQ5" i="12"/>
  <c r="KP5" i="12"/>
  <c r="KO5" i="12"/>
  <c r="KN5" i="12"/>
  <c r="KM5" i="12"/>
  <c r="KL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I5" i="12"/>
  <c r="JH5" i="12"/>
  <c r="JG5" i="12"/>
  <c r="JF5" i="12"/>
  <c r="JE5" i="12"/>
  <c r="JD5" i="12"/>
  <c r="JC5" i="12"/>
  <c r="JB5" i="12"/>
  <c r="JA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HX5" i="12"/>
  <c r="HW5" i="12"/>
  <c r="HV5" i="12"/>
  <c r="HU5" i="12"/>
  <c r="HT5" i="12"/>
  <c r="HS5" i="12"/>
  <c r="HR5" i="12"/>
  <c r="HQ5" i="12"/>
  <c r="HP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M5" i="12"/>
  <c r="GL5" i="12"/>
  <c r="GK5" i="12"/>
  <c r="GJ5" i="12"/>
  <c r="GI5" i="12"/>
  <c r="GH5" i="12"/>
  <c r="GG5" i="12"/>
  <c r="GF5" i="12"/>
  <c r="GE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B5" i="12"/>
  <c r="FA5" i="12"/>
  <c r="EZ5" i="12"/>
  <c r="EY5" i="12"/>
  <c r="EX5" i="12"/>
  <c r="EW5" i="12"/>
  <c r="EV5" i="12"/>
  <c r="EU5" i="12"/>
  <c r="ET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DQ5" i="12"/>
  <c r="DP5" i="12"/>
  <c r="DO5" i="12"/>
  <c r="DN5" i="12"/>
  <c r="DM5" i="12"/>
  <c r="DL5" i="12"/>
  <c r="DK5" i="12"/>
  <c r="DJ5" i="12"/>
  <c r="DI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F5" i="12"/>
  <c r="CE5" i="12"/>
  <c r="CD5" i="12"/>
  <c r="CC5" i="12"/>
  <c r="CB5" i="12"/>
  <c r="CA5" i="12"/>
  <c r="BZ5" i="12"/>
  <c r="BY5" i="12"/>
  <c r="BX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AU5" i="12"/>
  <c r="AT5" i="12"/>
  <c r="AS5" i="12"/>
  <c r="AR5" i="12"/>
  <c r="AQ5" i="12"/>
  <c r="AP5" i="12"/>
  <c r="AO5" i="12"/>
  <c r="AN5" i="12"/>
  <c r="AM5" i="12"/>
  <c r="AF5" i="12"/>
  <c r="AE5" i="12"/>
  <c r="AD5" i="12"/>
  <c r="AC5" i="12"/>
  <c r="AB5" i="12"/>
  <c r="AA5" i="12"/>
  <c r="Z5" i="12"/>
  <c r="Y5" i="12"/>
  <c r="X5" i="12"/>
  <c r="W5" i="12"/>
  <c r="V5" i="12"/>
  <c r="U5" i="12"/>
  <c r="J5" i="12"/>
  <c r="I5" i="12"/>
  <c r="H5" i="12"/>
  <c r="G5" i="12"/>
  <c r="F5" i="12"/>
  <c r="E5" i="12"/>
  <c r="D5" i="12"/>
  <c r="C5" i="12"/>
  <c r="B5" i="12"/>
  <c r="FM11" i="30"/>
  <c r="FL11" i="30"/>
  <c r="FK11" i="30"/>
  <c r="FJ11" i="30"/>
  <c r="FI11" i="30"/>
  <c r="FH11" i="30"/>
  <c r="FG11" i="30"/>
  <c r="FF11" i="30"/>
  <c r="FE11" i="30"/>
  <c r="FD11" i="30"/>
  <c r="FC11" i="30"/>
  <c r="FB11" i="30"/>
  <c r="FA11" i="30"/>
  <c r="EZ11" i="30"/>
  <c r="EY11" i="30"/>
  <c r="EX11" i="30"/>
  <c r="EW11" i="30"/>
  <c r="EV11" i="30"/>
  <c r="EU11" i="30"/>
  <c r="ET11" i="30"/>
  <c r="ES11" i="30"/>
  <c r="ER11" i="30"/>
  <c r="EQ11" i="30"/>
  <c r="EP11" i="30"/>
  <c r="EO11" i="30"/>
  <c r="EN11" i="30"/>
  <c r="EM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FM10" i="30"/>
  <c r="FL10" i="30"/>
  <c r="FK10" i="30"/>
  <c r="FJ10" i="30"/>
  <c r="FI10" i="30"/>
  <c r="FH10" i="30"/>
  <c r="FG10" i="30"/>
  <c r="FF10" i="30"/>
  <c r="FE10" i="30"/>
  <c r="FD10" i="30"/>
  <c r="FC10" i="30"/>
  <c r="FB10" i="30"/>
  <c r="FA10" i="30"/>
  <c r="EZ10" i="30"/>
  <c r="EY10" i="30"/>
  <c r="EX10" i="30"/>
  <c r="EW10" i="30"/>
  <c r="EV10" i="30"/>
  <c r="EU10" i="30"/>
  <c r="ET10" i="30"/>
  <c r="ES10" i="30"/>
  <c r="ER10" i="30"/>
  <c r="EQ10" i="30"/>
  <c r="EP10" i="30"/>
  <c r="EO10" i="30"/>
  <c r="EN10" i="30"/>
  <c r="EM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FM9" i="30"/>
  <c r="FL9" i="30"/>
  <c r="FK9" i="30"/>
  <c r="FJ9" i="30"/>
  <c r="FI9" i="30"/>
  <c r="FH9" i="30"/>
  <c r="FG9" i="30"/>
  <c r="FF9" i="30"/>
  <c r="FE9" i="30"/>
  <c r="FD9" i="30"/>
  <c r="FC9" i="30"/>
  <c r="FB9" i="30"/>
  <c r="FA9" i="30"/>
  <c r="EZ9" i="30"/>
  <c r="EY9" i="30"/>
  <c r="EX9" i="30"/>
  <c r="EW9" i="30"/>
  <c r="EV9" i="30"/>
  <c r="EU9" i="30"/>
  <c r="ET9" i="30"/>
  <c r="ES9" i="30"/>
  <c r="ER9" i="30"/>
  <c r="EQ9" i="30"/>
  <c r="EP9" i="30"/>
  <c r="EO9" i="30"/>
  <c r="EN9" i="30"/>
  <c r="EM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SW8" i="30"/>
  <c r="SV8" i="30"/>
  <c r="SU8" i="30"/>
  <c r="ST8" i="30"/>
  <c r="SS8" i="30"/>
  <c r="SR8" i="30"/>
  <c r="SQ8" i="30"/>
  <c r="SP8" i="30"/>
  <c r="SO8" i="30"/>
  <c r="SN8" i="30"/>
  <c r="SM8" i="30"/>
  <c r="SL8" i="30"/>
  <c r="SK8" i="30"/>
  <c r="SJ8" i="30"/>
  <c r="SI8" i="30"/>
  <c r="SH8" i="30"/>
  <c r="SG8" i="30"/>
  <c r="SF8" i="30"/>
  <c r="SE8" i="30"/>
  <c r="SD8" i="30"/>
  <c r="SC8" i="30"/>
  <c r="SB8" i="30"/>
  <c r="SA8" i="30"/>
  <c r="RZ8" i="30"/>
  <c r="RY8" i="30"/>
  <c r="RX8" i="30"/>
  <c r="RW8" i="30"/>
  <c r="RD8" i="30"/>
  <c r="RC8" i="30"/>
  <c r="RB8" i="30"/>
  <c r="RA8" i="30"/>
  <c r="QZ8" i="30"/>
  <c r="QY8" i="30"/>
  <c r="QX8" i="30"/>
  <c r="QW8" i="30"/>
  <c r="QV8" i="30"/>
  <c r="QU8" i="30"/>
  <c r="QT8" i="30"/>
  <c r="QS8" i="30"/>
  <c r="QR8" i="30"/>
  <c r="QQ8" i="30"/>
  <c r="QP8" i="30"/>
  <c r="QO8" i="30"/>
  <c r="QN8" i="30"/>
  <c r="QM8" i="30"/>
  <c r="QL8" i="30"/>
  <c r="QK8" i="30"/>
  <c r="QJ8" i="30"/>
  <c r="QI8" i="30"/>
  <c r="QH8" i="30"/>
  <c r="QG8" i="30"/>
  <c r="QF8" i="30"/>
  <c r="QE8" i="30"/>
  <c r="QD8" i="30"/>
  <c r="QC8" i="30"/>
  <c r="QB8" i="30"/>
  <c r="QA8" i="30"/>
  <c r="PZ8" i="30"/>
  <c r="PY8" i="30"/>
  <c r="PX8" i="30"/>
  <c r="PW8" i="30"/>
  <c r="PV8" i="30"/>
  <c r="PU8" i="30"/>
  <c r="PN8" i="30"/>
  <c r="PM8" i="30"/>
  <c r="PL8" i="30"/>
  <c r="PK8" i="30"/>
  <c r="PJ8" i="30"/>
  <c r="PI8" i="30"/>
  <c r="PH8" i="30"/>
  <c r="PG8" i="30"/>
  <c r="PF8" i="30"/>
  <c r="PE8" i="30"/>
  <c r="PD8" i="30"/>
  <c r="PC8" i="30"/>
  <c r="PB8" i="30"/>
  <c r="PA8" i="30"/>
  <c r="OZ8" i="30"/>
  <c r="OY8" i="30"/>
  <c r="OX8" i="30"/>
  <c r="OW8" i="30"/>
  <c r="OV8" i="30"/>
  <c r="OU8" i="30"/>
  <c r="OT8" i="30"/>
  <c r="OS8" i="30"/>
  <c r="OR8" i="30"/>
  <c r="OQ8" i="30"/>
  <c r="OP8" i="30"/>
  <c r="OO8" i="30"/>
  <c r="ON8" i="30"/>
  <c r="NU8" i="30"/>
  <c r="NT8" i="30"/>
  <c r="NS8" i="30"/>
  <c r="NR8" i="30"/>
  <c r="NQ8" i="30"/>
  <c r="NP8" i="30"/>
  <c r="NO8" i="30"/>
  <c r="NN8" i="30"/>
  <c r="NM8" i="30"/>
  <c r="NL8" i="30"/>
  <c r="NK8" i="30"/>
  <c r="NJ8" i="30"/>
  <c r="NI8" i="30"/>
  <c r="NH8" i="30"/>
  <c r="NG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ME8" i="30"/>
  <c r="MD8" i="30"/>
  <c r="MC8" i="30"/>
  <c r="MB8" i="30"/>
  <c r="MA8" i="30"/>
  <c r="LZ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KL8" i="30"/>
  <c r="KK8" i="30"/>
  <c r="KJ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H8" i="30"/>
  <c r="JG8" i="30"/>
  <c r="JF8" i="30"/>
  <c r="JE8" i="30"/>
  <c r="JD8" i="30"/>
  <c r="JC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HV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SW7" i="30"/>
  <c r="SV7" i="30"/>
  <c r="SU7" i="30"/>
  <c r="ST7" i="30"/>
  <c r="SS7" i="30"/>
  <c r="SR7" i="30"/>
  <c r="SQ7" i="30"/>
  <c r="SP7" i="30"/>
  <c r="SO7" i="30"/>
  <c r="SN7" i="30"/>
  <c r="SM7" i="30"/>
  <c r="SL7" i="30"/>
  <c r="SK7" i="30"/>
  <c r="SJ7" i="30"/>
  <c r="SI7" i="30"/>
  <c r="SH7" i="30"/>
  <c r="SG7" i="30"/>
  <c r="SF7" i="30"/>
  <c r="SE7" i="30"/>
  <c r="SD7" i="30"/>
  <c r="SC7" i="30"/>
  <c r="SB7" i="30"/>
  <c r="SA7" i="30"/>
  <c r="RZ7" i="30"/>
  <c r="RY7" i="30"/>
  <c r="RX7" i="30"/>
  <c r="RW7" i="30"/>
  <c r="RD7" i="30"/>
  <c r="RC7" i="30"/>
  <c r="RB7" i="30"/>
  <c r="RA7" i="30"/>
  <c r="QZ7" i="30"/>
  <c r="QY7" i="30"/>
  <c r="QX7" i="30"/>
  <c r="QW7" i="30"/>
  <c r="QV7" i="30"/>
  <c r="QU7" i="30"/>
  <c r="QT7" i="30"/>
  <c r="QS7" i="30"/>
  <c r="QR7" i="30"/>
  <c r="QQ7" i="30"/>
  <c r="QP7" i="30"/>
  <c r="QO7" i="30"/>
  <c r="QN7" i="30"/>
  <c r="QM7" i="30"/>
  <c r="QL7" i="30"/>
  <c r="QK7" i="30"/>
  <c r="QJ7" i="30"/>
  <c r="QI7" i="30"/>
  <c r="QH7" i="30"/>
  <c r="QG7" i="30"/>
  <c r="QF7" i="30"/>
  <c r="QE7" i="30"/>
  <c r="QD7" i="30"/>
  <c r="QC7" i="30"/>
  <c r="QB7" i="30"/>
  <c r="QA7" i="30"/>
  <c r="PZ7" i="30"/>
  <c r="PY7" i="30"/>
  <c r="PX7" i="30"/>
  <c r="PW7" i="30"/>
  <c r="PV7" i="30"/>
  <c r="PU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PB7" i="30"/>
  <c r="PA7" i="30"/>
  <c r="OZ7" i="30"/>
  <c r="OY7" i="30"/>
  <c r="OX7" i="30"/>
  <c r="OW7" i="30"/>
  <c r="OV7" i="30"/>
  <c r="OU7" i="30"/>
  <c r="OT7" i="30"/>
  <c r="OS7" i="30"/>
  <c r="OR7" i="30"/>
  <c r="OQ7" i="30"/>
  <c r="OP7" i="30"/>
  <c r="OO7" i="30"/>
  <c r="ON7" i="30"/>
  <c r="NU7" i="30"/>
  <c r="NT7" i="30"/>
  <c r="NS7" i="30"/>
  <c r="NR7" i="30"/>
  <c r="NQ7" i="30"/>
  <c r="NP7" i="30"/>
  <c r="NO7" i="30"/>
  <c r="NN7" i="30"/>
  <c r="NM7" i="30"/>
  <c r="NL7" i="30"/>
  <c r="NK7" i="30"/>
  <c r="NJ7" i="30"/>
  <c r="NI7" i="30"/>
  <c r="NH7" i="30"/>
  <c r="NG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E7" i="30"/>
  <c r="MD7" i="30"/>
  <c r="MC7" i="30"/>
  <c r="MB7" i="30"/>
  <c r="MA7" i="30"/>
  <c r="LZ7" i="30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KL7" i="30"/>
  <c r="KK7" i="30"/>
  <c r="KJ7" i="30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JM7" i="30"/>
  <c r="JL7" i="30"/>
  <c r="JK7" i="30"/>
  <c r="JJ7" i="30"/>
  <c r="JI7" i="30"/>
  <c r="JH7" i="30"/>
  <c r="JG7" i="30"/>
  <c r="JF7" i="30"/>
  <c r="JE7" i="30"/>
  <c r="JD7" i="30"/>
  <c r="JC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HX7" i="30"/>
  <c r="HW7" i="30"/>
  <c r="HV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GM7" i="30"/>
  <c r="GL7" i="30"/>
  <c r="GK7" i="30"/>
  <c r="GJ7" i="30"/>
  <c r="GI7" i="30"/>
  <c r="GH7" i="30"/>
  <c r="GG7" i="30"/>
  <c r="GF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EY7" i="30"/>
  <c r="EX7" i="30"/>
  <c r="EW7" i="30"/>
  <c r="EV7" i="30"/>
  <c r="EU7" i="30"/>
  <c r="ET7" i="30"/>
  <c r="ES7" i="30"/>
  <c r="ER7" i="30"/>
  <c r="EQ7" i="30"/>
  <c r="EP7" i="30"/>
  <c r="EO7" i="30"/>
  <c r="EN7" i="30"/>
  <c r="EM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SW6" i="30"/>
  <c r="SV6" i="30"/>
  <c r="SU6" i="30"/>
  <c r="ST6" i="30"/>
  <c r="SS6" i="30"/>
  <c r="SR6" i="30"/>
  <c r="SQ6" i="30"/>
  <c r="SP6" i="30"/>
  <c r="SO6" i="30"/>
  <c r="SN6" i="30"/>
  <c r="SM6" i="30"/>
  <c r="SL6" i="30"/>
  <c r="SK6" i="30"/>
  <c r="SJ6" i="30"/>
  <c r="SI6" i="30"/>
  <c r="SH6" i="30"/>
  <c r="SG6" i="30"/>
  <c r="SF6" i="30"/>
  <c r="SE6" i="30"/>
  <c r="SD6" i="30"/>
  <c r="SC6" i="30"/>
  <c r="SB6" i="30"/>
  <c r="SA6" i="30"/>
  <c r="RZ6" i="30"/>
  <c r="RY6" i="30"/>
  <c r="RX6" i="30"/>
  <c r="RW6" i="30"/>
  <c r="RD6" i="30"/>
  <c r="RC6" i="30"/>
  <c r="RB6" i="30"/>
  <c r="RA6" i="30"/>
  <c r="QZ6" i="30"/>
  <c r="QY6" i="30"/>
  <c r="QX6" i="30"/>
  <c r="QW6" i="30"/>
  <c r="QV6" i="30"/>
  <c r="QU6" i="30"/>
  <c r="QT6" i="30"/>
  <c r="QS6" i="30"/>
  <c r="QR6" i="30"/>
  <c r="QQ6" i="30"/>
  <c r="QP6" i="30"/>
  <c r="QO6" i="30"/>
  <c r="QN6" i="30"/>
  <c r="QM6" i="30"/>
  <c r="QL6" i="30"/>
  <c r="QK6" i="30"/>
  <c r="QJ6" i="30"/>
  <c r="QI6" i="30"/>
  <c r="QH6" i="30"/>
  <c r="QG6" i="30"/>
  <c r="QF6" i="30"/>
  <c r="QE6" i="30"/>
  <c r="QD6" i="30"/>
  <c r="QC6" i="30"/>
  <c r="QB6" i="30"/>
  <c r="QA6" i="30"/>
  <c r="PZ6" i="30"/>
  <c r="PY6" i="30"/>
  <c r="PX6" i="30"/>
  <c r="PW6" i="30"/>
  <c r="PV6" i="30"/>
  <c r="PU6" i="30"/>
  <c r="PN6" i="30"/>
  <c r="PM6" i="30"/>
  <c r="PL6" i="30"/>
  <c r="PK6" i="30"/>
  <c r="PJ6" i="30"/>
  <c r="PI6" i="30"/>
  <c r="PH6" i="30"/>
  <c r="PG6" i="30"/>
  <c r="PF6" i="30"/>
  <c r="PE6" i="30"/>
  <c r="PD6" i="30"/>
  <c r="PC6" i="30"/>
  <c r="PB6" i="30"/>
  <c r="PA6" i="30"/>
  <c r="OZ6" i="30"/>
  <c r="OY6" i="30"/>
  <c r="OX6" i="30"/>
  <c r="OW6" i="30"/>
  <c r="OV6" i="30"/>
  <c r="OU6" i="30"/>
  <c r="OT6" i="30"/>
  <c r="OS6" i="30"/>
  <c r="OR6" i="30"/>
  <c r="OQ6" i="30"/>
  <c r="OP6" i="30"/>
  <c r="OO6" i="30"/>
  <c r="ON6" i="30"/>
  <c r="NU6" i="30"/>
  <c r="NT6" i="30"/>
  <c r="NS6" i="30"/>
  <c r="NR6" i="30"/>
  <c r="NQ6" i="30"/>
  <c r="NP6" i="30"/>
  <c r="NO6" i="30"/>
  <c r="NN6" i="30"/>
  <c r="NM6" i="30"/>
  <c r="NL6" i="30"/>
  <c r="NK6" i="30"/>
  <c r="NJ6" i="30"/>
  <c r="NI6" i="30"/>
  <c r="NH6" i="30"/>
  <c r="NG6" i="30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ME6" i="30"/>
  <c r="MD6" i="30"/>
  <c r="MC6" i="30"/>
  <c r="MB6" i="30"/>
  <c r="MA6" i="30"/>
  <c r="LZ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KL6" i="30"/>
  <c r="KK6" i="30"/>
  <c r="KJ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H6" i="30"/>
  <c r="JG6" i="30"/>
  <c r="JF6" i="30"/>
  <c r="JE6" i="30"/>
  <c r="JD6" i="30"/>
  <c r="JC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HW6" i="30"/>
  <c r="HV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GK6" i="30"/>
  <c r="GJ6" i="30"/>
  <c r="GI6" i="30"/>
  <c r="GH6" i="30"/>
  <c r="GG6" i="30"/>
  <c r="GF6" i="30"/>
  <c r="GE6" i="30"/>
  <c r="GD6" i="30"/>
  <c r="GC6" i="30"/>
  <c r="GB6" i="30"/>
  <c r="GA6" i="30"/>
  <c r="FZ6" i="30"/>
  <c r="FY6" i="30"/>
  <c r="FX6" i="30"/>
  <c r="FW6" i="30"/>
  <c r="FV6" i="30"/>
  <c r="FU6" i="30"/>
  <c r="FT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FA6" i="30"/>
  <c r="EZ6" i="30"/>
  <c r="EY6" i="30"/>
  <c r="EX6" i="30"/>
  <c r="EW6" i="30"/>
  <c r="EV6" i="30"/>
  <c r="EU6" i="30"/>
  <c r="ET6" i="30"/>
  <c r="ES6" i="30"/>
  <c r="ER6" i="30"/>
  <c r="EQ6" i="30"/>
  <c r="EP6" i="30"/>
  <c r="EO6" i="30"/>
  <c r="EN6" i="30"/>
  <c r="EM6" i="30"/>
  <c r="DT6" i="30"/>
  <c r="DS6" i="30"/>
  <c r="DR6" i="30"/>
  <c r="DQ6" i="30"/>
  <c r="DP6" i="30"/>
  <c r="DO6" i="30"/>
  <c r="DN6" i="30"/>
  <c r="DM6" i="30"/>
  <c r="DL6" i="30"/>
  <c r="DK6" i="30"/>
  <c r="DJ6" i="30"/>
  <c r="DI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SW5" i="30"/>
  <c r="SV5" i="30"/>
  <c r="SU5" i="30"/>
  <c r="ST5" i="30"/>
  <c r="SS5" i="30"/>
  <c r="SR5" i="30"/>
  <c r="SQ5" i="30"/>
  <c r="SP5" i="30"/>
  <c r="SO5" i="30"/>
  <c r="SN5" i="30"/>
  <c r="SM5" i="30"/>
  <c r="SL5" i="30"/>
  <c r="SK5" i="30"/>
  <c r="SJ5" i="30"/>
  <c r="SI5" i="30"/>
  <c r="SH5" i="30"/>
  <c r="SG5" i="30"/>
  <c r="SF5" i="30"/>
  <c r="SE5" i="30"/>
  <c r="SD5" i="30"/>
  <c r="SC5" i="30"/>
  <c r="SB5" i="30"/>
  <c r="SA5" i="30"/>
  <c r="RZ5" i="30"/>
  <c r="RY5" i="30"/>
  <c r="RX5" i="30"/>
  <c r="RW5" i="30"/>
  <c r="RD5" i="30"/>
  <c r="RC5" i="30"/>
  <c r="RB5" i="30"/>
  <c r="RA5" i="30"/>
  <c r="QZ5" i="30"/>
  <c r="QY5" i="30"/>
  <c r="QX5" i="30"/>
  <c r="QW5" i="30"/>
  <c r="QV5" i="30"/>
  <c r="QU5" i="30"/>
  <c r="QT5" i="30"/>
  <c r="QS5" i="30"/>
  <c r="QR5" i="30"/>
  <c r="QQ5" i="30"/>
  <c r="QP5" i="30"/>
  <c r="QO5" i="30"/>
  <c r="QN5" i="30"/>
  <c r="QM5" i="30"/>
  <c r="QL5" i="30"/>
  <c r="QK5" i="30"/>
  <c r="QJ5" i="30"/>
  <c r="QI5" i="30"/>
  <c r="QH5" i="30"/>
  <c r="QG5" i="30"/>
  <c r="QF5" i="30"/>
  <c r="QE5" i="30"/>
  <c r="QD5" i="30"/>
  <c r="QC5" i="30"/>
  <c r="QB5" i="30"/>
  <c r="QA5" i="30"/>
  <c r="PZ5" i="30"/>
  <c r="PY5" i="30"/>
  <c r="PX5" i="30"/>
  <c r="PW5" i="30"/>
  <c r="PV5" i="30"/>
  <c r="PU5" i="30"/>
  <c r="PN5" i="30"/>
  <c r="PM5" i="30"/>
  <c r="PL5" i="30"/>
  <c r="PK5" i="30"/>
  <c r="PJ5" i="30"/>
  <c r="PI5" i="30"/>
  <c r="PH5" i="30"/>
  <c r="PG5" i="30"/>
  <c r="PF5" i="30"/>
  <c r="PE5" i="30"/>
  <c r="PD5" i="30"/>
  <c r="PC5" i="30"/>
  <c r="PB5" i="30"/>
  <c r="PA5" i="30"/>
  <c r="OZ5" i="30"/>
  <c r="OY5" i="30"/>
  <c r="OX5" i="30"/>
  <c r="OW5" i="30"/>
  <c r="OV5" i="30"/>
  <c r="OU5" i="30"/>
  <c r="OT5" i="30"/>
  <c r="OS5" i="30"/>
  <c r="OR5" i="30"/>
  <c r="OQ5" i="30"/>
  <c r="OP5" i="30"/>
  <c r="OO5" i="30"/>
  <c r="ON5" i="30"/>
  <c r="NU5" i="30"/>
  <c r="NT5" i="30"/>
  <c r="NS5" i="30"/>
  <c r="NR5" i="30"/>
  <c r="NQ5" i="30"/>
  <c r="NP5" i="30"/>
  <c r="NO5" i="30"/>
  <c r="NN5" i="30"/>
  <c r="NM5" i="30"/>
  <c r="NL5" i="30"/>
  <c r="NK5" i="30"/>
  <c r="NJ5" i="30"/>
  <c r="NI5" i="30"/>
  <c r="NH5" i="30"/>
  <c r="NG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E5" i="30"/>
  <c r="MD5" i="30"/>
  <c r="MC5" i="30"/>
  <c r="MB5" i="30"/>
  <c r="MA5" i="30"/>
  <c r="LZ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KL5" i="30"/>
  <c r="KK5" i="30"/>
  <c r="KJ5" i="30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JK5" i="30"/>
  <c r="JJ5" i="30"/>
  <c r="JI5" i="30"/>
  <c r="JH5" i="30"/>
  <c r="JG5" i="30"/>
  <c r="JF5" i="30"/>
  <c r="JE5" i="30"/>
  <c r="JD5" i="30"/>
  <c r="JC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GQ5" i="30"/>
  <c r="GP5" i="30"/>
  <c r="GO5" i="30"/>
  <c r="GN5" i="30"/>
  <c r="GM5" i="30"/>
  <c r="GL5" i="30"/>
  <c r="GK5" i="30"/>
  <c r="GJ5" i="30"/>
  <c r="GI5" i="30"/>
  <c r="GH5" i="30"/>
  <c r="GG5" i="30"/>
  <c r="GF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EV5" i="30"/>
  <c r="EU5" i="30"/>
  <c r="ET5" i="30"/>
  <c r="ES5" i="30"/>
  <c r="ER5" i="30"/>
  <c r="EQ5" i="30"/>
  <c r="EP5" i="30"/>
  <c r="EO5" i="30"/>
  <c r="EN5" i="30"/>
  <c r="EM5" i="30"/>
  <c r="DT5" i="30"/>
  <c r="DS5" i="30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UB9" i="10"/>
  <c r="UA9" i="10"/>
  <c r="TZ9" i="10"/>
  <c r="TY9" i="10"/>
  <c r="TX9" i="10"/>
  <c r="TW9" i="10"/>
  <c r="TV9" i="10"/>
  <c r="TJ9" i="10"/>
  <c r="TL9" i="10"/>
  <c r="TK9" i="10"/>
  <c r="TI9" i="10"/>
  <c r="TH9" i="10"/>
  <c r="TG9" i="10"/>
  <c r="TF9" i="10"/>
  <c r="TE9" i="10"/>
  <c r="TD9" i="10"/>
  <c r="ABX8" i="10"/>
  <c r="ABW8" i="10"/>
  <c r="ABV8" i="10"/>
  <c r="ABU8" i="10"/>
  <c r="ABT8" i="10"/>
  <c r="ABS8" i="10"/>
  <c r="ABR8" i="10"/>
  <c r="ABQ8" i="10"/>
  <c r="ABP8" i="10"/>
  <c r="ABO8" i="10"/>
  <c r="ABN8" i="10"/>
  <c r="ABM8" i="10"/>
  <c r="ABL8" i="10"/>
  <c r="ABK8" i="10"/>
  <c r="ABJ8" i="10"/>
  <c r="ABI8" i="10"/>
  <c r="ABH8" i="10"/>
  <c r="ABG8" i="10"/>
  <c r="ABF8" i="10"/>
  <c r="ABE8" i="10"/>
  <c r="ABD8" i="10"/>
  <c r="ABC8" i="10"/>
  <c r="ABB8" i="10"/>
  <c r="ABA8" i="10"/>
  <c r="AAG8" i="10"/>
  <c r="AAF8" i="10"/>
  <c r="AAE8" i="10"/>
  <c r="AAD8" i="10"/>
  <c r="AAC8" i="10"/>
  <c r="AAB8" i="10"/>
  <c r="AAA8" i="10"/>
  <c r="ZZ8" i="10"/>
  <c r="ZY8" i="10"/>
  <c r="ZX8" i="10"/>
  <c r="ZW8" i="10"/>
  <c r="ZV8" i="10"/>
  <c r="ZU8" i="10"/>
  <c r="ZT8" i="10"/>
  <c r="ZS8" i="10"/>
  <c r="ZR8" i="10"/>
  <c r="ZQ8" i="10"/>
  <c r="ZP8" i="10"/>
  <c r="ZO8" i="10"/>
  <c r="ZN8" i="10"/>
  <c r="ZM8" i="10"/>
  <c r="ZL8" i="10"/>
  <c r="ZK8" i="10"/>
  <c r="ZJ8" i="10"/>
  <c r="ZI8" i="10"/>
  <c r="ZH8" i="10"/>
  <c r="ZG8" i="10"/>
  <c r="ZF8" i="10"/>
  <c r="ZE8" i="10"/>
  <c r="ZD8" i="10"/>
  <c r="ZC8" i="10"/>
  <c r="ZB8" i="10"/>
  <c r="ZA8" i="10"/>
  <c r="YZ8" i="10"/>
  <c r="YY8" i="10"/>
  <c r="VH8" i="10"/>
  <c r="E19" i="5" s="1"/>
  <c r="VG8" i="10"/>
  <c r="E14" i="5" s="1"/>
  <c r="VF8" i="10"/>
  <c r="E13" i="5" s="1"/>
  <c r="VE8" i="10"/>
  <c r="E12" i="5" s="1"/>
  <c r="VD8" i="10"/>
  <c r="E11" i="5" s="1"/>
  <c r="VC8" i="10"/>
  <c r="E7" i="5" s="1"/>
  <c r="VB8" i="10"/>
  <c r="HP10" i="1" s="1"/>
  <c r="UP8" i="10"/>
  <c r="E21" i="5" s="1"/>
  <c r="UO8" i="10"/>
  <c r="E20" i="5" s="1"/>
  <c r="UN8" i="10"/>
  <c r="E16" i="5" s="1"/>
  <c r="UM8" i="10"/>
  <c r="E15" i="5" s="1"/>
  <c r="UL8" i="10"/>
  <c r="E10" i="5" s="1"/>
  <c r="UK8" i="10"/>
  <c r="E9" i="5" s="1"/>
  <c r="UJ8" i="10"/>
  <c r="E5" i="5" s="1"/>
  <c r="UI8" i="10"/>
  <c r="E4" i="5" s="1"/>
  <c r="IW3" i="5" s="1"/>
  <c r="UB8" i="10"/>
  <c r="UA8" i="10"/>
  <c r="TZ8" i="10"/>
  <c r="TY8" i="10"/>
  <c r="TX8" i="10"/>
  <c r="TW8" i="10"/>
  <c r="TV8" i="10"/>
  <c r="TJ8" i="10"/>
  <c r="TL8" i="10"/>
  <c r="TK8" i="10"/>
  <c r="TI8" i="10"/>
  <c r="TH8" i="10"/>
  <c r="TG8" i="10"/>
  <c r="TF8" i="10"/>
  <c r="TE8" i="10"/>
  <c r="TD8" i="10"/>
  <c r="ADE7" i="10"/>
  <c r="ADD7" i="10"/>
  <c r="ADC7" i="10"/>
  <c r="ADB7" i="10"/>
  <c r="ADA7" i="10"/>
  <c r="ACZ7" i="10"/>
  <c r="ACY7" i="10"/>
  <c r="ACN7" i="10"/>
  <c r="ACM7" i="10"/>
  <c r="ACL7" i="10"/>
  <c r="ACK7" i="10"/>
  <c r="ACJ7" i="10"/>
  <c r="ACI7" i="10"/>
  <c r="ACH7" i="10"/>
  <c r="ACG7" i="10"/>
  <c r="ACF7" i="10"/>
  <c r="ABX7" i="10"/>
  <c r="ABW7" i="10"/>
  <c r="ABV7" i="10"/>
  <c r="ABU7" i="10"/>
  <c r="ABT7" i="10"/>
  <c r="ABS7" i="10"/>
  <c r="ABR7" i="10"/>
  <c r="ABQ7" i="10"/>
  <c r="ABP7" i="10"/>
  <c r="ABO7" i="10"/>
  <c r="ABN7" i="10"/>
  <c r="ABM7" i="10"/>
  <c r="ABL7" i="10"/>
  <c r="ABK7" i="10"/>
  <c r="ABJ7" i="10"/>
  <c r="ABI7" i="10"/>
  <c r="ABH7" i="10"/>
  <c r="ABG7" i="10"/>
  <c r="ABF7" i="10"/>
  <c r="ABE7" i="10"/>
  <c r="ABD7" i="10"/>
  <c r="ABC7" i="10"/>
  <c r="ABB7" i="10"/>
  <c r="ABA7" i="10"/>
  <c r="AAF7" i="10"/>
  <c r="AAE7" i="10"/>
  <c r="AAD7" i="10"/>
  <c r="AAC7" i="10"/>
  <c r="AAB7" i="10"/>
  <c r="AAA7" i="10"/>
  <c r="ZZ7" i="10"/>
  <c r="ZY7" i="10"/>
  <c r="ZX7" i="10"/>
  <c r="ZW7" i="10"/>
  <c r="ZV7" i="10"/>
  <c r="ZU7" i="10"/>
  <c r="ZT7" i="10"/>
  <c r="ZS7" i="10"/>
  <c r="ZR7" i="10"/>
  <c r="ZQ7" i="10"/>
  <c r="ZP7" i="10"/>
  <c r="ZO7" i="10"/>
  <c r="ZN7" i="10"/>
  <c r="ZM7" i="10"/>
  <c r="ZL7" i="10"/>
  <c r="ZK7" i="10"/>
  <c r="ZJ7" i="10"/>
  <c r="ZI7" i="10"/>
  <c r="ZH7" i="10"/>
  <c r="ZG7" i="10"/>
  <c r="ZF7" i="10"/>
  <c r="ZE7" i="10"/>
  <c r="ZD7" i="10"/>
  <c r="ZC7" i="10"/>
  <c r="ZB7" i="10"/>
  <c r="ZA7" i="10"/>
  <c r="YZ7" i="10"/>
  <c r="YY7" i="10"/>
  <c r="YQ7" i="10"/>
  <c r="YP7" i="10"/>
  <c r="YO7" i="10"/>
  <c r="YN7" i="10"/>
  <c r="YM7" i="10"/>
  <c r="YL7" i="10"/>
  <c r="YK7" i="10"/>
  <c r="YJ7" i="10"/>
  <c r="YI7" i="10"/>
  <c r="YH7" i="10"/>
  <c r="YG7" i="10"/>
  <c r="YF7" i="10"/>
  <c r="YE7" i="10"/>
  <c r="YD7" i="10"/>
  <c r="YC7" i="10"/>
  <c r="YB7" i="10"/>
  <c r="YA7" i="10"/>
  <c r="XZ7" i="10"/>
  <c r="XY7" i="10"/>
  <c r="XX7" i="10"/>
  <c r="XW7" i="10"/>
  <c r="XV7" i="10"/>
  <c r="XU7" i="10"/>
  <c r="XT7" i="10"/>
  <c r="XS7" i="10"/>
  <c r="XR7" i="10"/>
  <c r="XQ7" i="10"/>
  <c r="WX7" i="10"/>
  <c r="WW7" i="10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VP7" i="10"/>
  <c r="VO7" i="10"/>
  <c r="VH7" i="10"/>
  <c r="VG7" i="10"/>
  <c r="VF7" i="10"/>
  <c r="VE7" i="10"/>
  <c r="VD7" i="10"/>
  <c r="VC7" i="10"/>
  <c r="VB7" i="10"/>
  <c r="UQ7" i="10"/>
  <c r="UP7" i="10"/>
  <c r="UO7" i="10"/>
  <c r="UN7" i="10"/>
  <c r="UM7" i="10"/>
  <c r="UL7" i="10"/>
  <c r="UK7" i="10"/>
  <c r="UJ7" i="10"/>
  <c r="UI7" i="10"/>
  <c r="ADE6" i="10"/>
  <c r="KK8" i="5" s="1"/>
  <c r="ADD6" i="10"/>
  <c r="KK7" i="5" s="1"/>
  <c r="ADC6" i="10"/>
  <c r="KK6" i="5" s="1"/>
  <c r="ADB6" i="10"/>
  <c r="ADA6" i="10"/>
  <c r="KK4" i="5" s="1"/>
  <c r="ACZ6" i="10"/>
  <c r="ACY6" i="10"/>
  <c r="ACN6" i="10"/>
  <c r="ACM6" i="10"/>
  <c r="ACL6" i="10"/>
  <c r="ACK6" i="10"/>
  <c r="ACJ6" i="10"/>
  <c r="ACI6" i="10"/>
  <c r="ACH6" i="10"/>
  <c r="ACG6" i="10"/>
  <c r="ACF6" i="10"/>
  <c r="ABX6" i="10"/>
  <c r="ABW6" i="10"/>
  <c r="ABV6" i="10"/>
  <c r="ABU6" i="10"/>
  <c r="ABT6" i="10"/>
  <c r="ABS6" i="10"/>
  <c r="ABR6" i="10"/>
  <c r="ABQ6" i="10"/>
  <c r="ABP6" i="10"/>
  <c r="ABO6" i="10"/>
  <c r="ABN6" i="10"/>
  <c r="ABM6" i="10"/>
  <c r="ABL6" i="10"/>
  <c r="ABK6" i="10"/>
  <c r="ABJ6" i="10"/>
  <c r="ABI6" i="10"/>
  <c r="ABH6" i="10"/>
  <c r="ABG6" i="10"/>
  <c r="ABF6" i="10"/>
  <c r="ABE6" i="10"/>
  <c r="ABD6" i="10"/>
  <c r="ABC6" i="10"/>
  <c r="ABB6" i="10"/>
  <c r="ABA6" i="10"/>
  <c r="AAH6" i="10"/>
  <c r="AAG6" i="10"/>
  <c r="AAF6" i="10"/>
  <c r="AAE6" i="10"/>
  <c r="AAD6" i="10"/>
  <c r="AAC6" i="10"/>
  <c r="AAB6" i="10"/>
  <c r="AAA6" i="10"/>
  <c r="ZZ6" i="10"/>
  <c r="ZY6" i="10"/>
  <c r="ZX6" i="10"/>
  <c r="ZW6" i="10"/>
  <c r="ZV6" i="10"/>
  <c r="ZU6" i="10"/>
  <c r="ZT6" i="10"/>
  <c r="ZS6" i="10"/>
  <c r="ZR6" i="10"/>
  <c r="ZQ6" i="10"/>
  <c r="ZP6" i="10"/>
  <c r="ZO6" i="10"/>
  <c r="ZN6" i="10"/>
  <c r="ZM6" i="10"/>
  <c r="ZL6" i="10"/>
  <c r="ZK6" i="10"/>
  <c r="ZJ6" i="10"/>
  <c r="ZI6" i="10"/>
  <c r="ZH6" i="10"/>
  <c r="ZG6" i="10"/>
  <c r="ZF6" i="10"/>
  <c r="ZE6" i="10"/>
  <c r="ZD6" i="10"/>
  <c r="ZC6" i="10"/>
  <c r="ZB6" i="10"/>
  <c r="ZA6" i="10"/>
  <c r="YZ6" i="10"/>
  <c r="YY6" i="10"/>
  <c r="YQ6" i="10"/>
  <c r="OF23" i="1" s="1"/>
  <c r="YP6" i="10"/>
  <c r="OE23" i="1" s="1"/>
  <c r="YO6" i="10"/>
  <c r="OD23" i="1" s="1"/>
  <c r="YN6" i="10"/>
  <c r="OC23" i="1" s="1"/>
  <c r="YM6" i="10"/>
  <c r="OF18" i="1" s="1"/>
  <c r="YL6" i="10"/>
  <c r="OE18" i="1" s="1"/>
  <c r="YK6" i="10"/>
  <c r="OD18" i="1" s="1"/>
  <c r="YJ6" i="10"/>
  <c r="OC18" i="1" s="1"/>
  <c r="YI6" i="10"/>
  <c r="OF17" i="1" s="1"/>
  <c r="YH6" i="10"/>
  <c r="OE17" i="1" s="1"/>
  <c r="YG6" i="10"/>
  <c r="OD17" i="1" s="1"/>
  <c r="YF6" i="10"/>
  <c r="OC17" i="1" s="1"/>
  <c r="YE6" i="10"/>
  <c r="OF16" i="1" s="1"/>
  <c r="YD6" i="10"/>
  <c r="OE16" i="1" s="1"/>
  <c r="YC6" i="10"/>
  <c r="OD16" i="1" s="1"/>
  <c r="YB6" i="10"/>
  <c r="OC16" i="1" s="1"/>
  <c r="YA6" i="10"/>
  <c r="OF15" i="1" s="1"/>
  <c r="XZ6" i="10"/>
  <c r="OE15" i="1" s="1"/>
  <c r="XY6" i="10"/>
  <c r="OD15" i="1" s="1"/>
  <c r="XX6" i="10"/>
  <c r="OC15" i="1" s="1"/>
  <c r="XW6" i="10"/>
  <c r="OF11" i="1" s="1"/>
  <c r="XV6" i="10"/>
  <c r="OE11" i="1" s="1"/>
  <c r="XU6" i="10"/>
  <c r="OD11" i="1" s="1"/>
  <c r="XT6" i="10"/>
  <c r="OC11" i="1" s="1"/>
  <c r="XS6" i="10"/>
  <c r="XR6" i="10"/>
  <c r="OD10" i="1" s="1"/>
  <c r="XQ6" i="10"/>
  <c r="WX6" i="10"/>
  <c r="OF26" i="1" s="1"/>
  <c r="WW6" i="10"/>
  <c r="OE26" i="1" s="1"/>
  <c r="WV6" i="10"/>
  <c r="OD26" i="1" s="1"/>
  <c r="WU6" i="10"/>
  <c r="OC26" i="1" s="1"/>
  <c r="WT6" i="10"/>
  <c r="OF25" i="1" s="1"/>
  <c r="WS6" i="10"/>
  <c r="OE25" i="1" s="1"/>
  <c r="WR6" i="10"/>
  <c r="OD25" i="1" s="1"/>
  <c r="WQ6" i="10"/>
  <c r="OC25" i="1" s="1"/>
  <c r="WP6" i="10"/>
  <c r="OF24" i="1" s="1"/>
  <c r="WO6" i="10"/>
  <c r="OE24" i="1" s="1"/>
  <c r="WN6" i="10"/>
  <c r="OD24" i="1" s="1"/>
  <c r="WM6" i="10"/>
  <c r="OC24" i="1" s="1"/>
  <c r="WL6" i="10"/>
  <c r="OF20" i="1" s="1"/>
  <c r="WK6" i="10"/>
  <c r="OE20" i="1" s="1"/>
  <c r="WJ6" i="10"/>
  <c r="OD20" i="1" s="1"/>
  <c r="WI6" i="10"/>
  <c r="OC20" i="1" s="1"/>
  <c r="WH6" i="10"/>
  <c r="OF19" i="1" s="1"/>
  <c r="WG6" i="10"/>
  <c r="OE19" i="1" s="1"/>
  <c r="WF6" i="10"/>
  <c r="OD19" i="1" s="1"/>
  <c r="WE6" i="10"/>
  <c r="OC19" i="1" s="1"/>
  <c r="WD6" i="10"/>
  <c r="OF14" i="1" s="1"/>
  <c r="WC6" i="10"/>
  <c r="OE14" i="1" s="1"/>
  <c r="WB6" i="10"/>
  <c r="OD14" i="1" s="1"/>
  <c r="WA6" i="10"/>
  <c r="OC14" i="1" s="1"/>
  <c r="VZ6" i="10"/>
  <c r="OF13" i="1" s="1"/>
  <c r="VY6" i="10"/>
  <c r="OE13" i="1" s="1"/>
  <c r="VX6" i="10"/>
  <c r="OD13" i="1" s="1"/>
  <c r="VW6" i="10"/>
  <c r="OC13" i="1" s="1"/>
  <c r="VV6" i="10"/>
  <c r="OF9" i="1" s="1"/>
  <c r="VU6" i="10"/>
  <c r="OE9" i="1" s="1"/>
  <c r="VT6" i="10"/>
  <c r="OD9" i="1" s="1"/>
  <c r="VS6" i="10"/>
  <c r="OC9" i="1" s="1"/>
  <c r="VR6" i="10"/>
  <c r="OF8" i="1" s="1"/>
  <c r="VQ6" i="10"/>
  <c r="OE8" i="1" s="1"/>
  <c r="VP6" i="10"/>
  <c r="OD8" i="1" s="1"/>
  <c r="VO6" i="10"/>
  <c r="VH6" i="10"/>
  <c r="VG6" i="10"/>
  <c r="VF6" i="10"/>
  <c r="VE6" i="10"/>
  <c r="VD6" i="10"/>
  <c r="VC6" i="10"/>
  <c r="VB6" i="10"/>
  <c r="UQ6" i="10"/>
  <c r="UP6" i="10"/>
  <c r="UO6" i="10"/>
  <c r="UN6" i="10"/>
  <c r="UM6" i="10"/>
  <c r="UL6" i="10"/>
  <c r="UK6" i="10"/>
  <c r="UJ6" i="10"/>
  <c r="UI6" i="10"/>
  <c r="UA6" i="10"/>
  <c r="TZ6" i="10"/>
  <c r="TY6" i="10"/>
  <c r="TX6" i="10"/>
  <c r="TW6" i="10"/>
  <c r="TV6" i="10"/>
  <c r="TJ6" i="10"/>
  <c r="TL6" i="10"/>
  <c r="TK6" i="10"/>
  <c r="TI6" i="10"/>
  <c r="TH6" i="10"/>
  <c r="TG6" i="10"/>
  <c r="TF6" i="10"/>
  <c r="TE6" i="10"/>
  <c r="TD6" i="10"/>
  <c r="ADE5" i="10"/>
  <c r="ADD5" i="10"/>
  <c r="ADC5" i="10"/>
  <c r="ADB5" i="10"/>
  <c r="ADA5" i="10"/>
  <c r="ACZ5" i="10"/>
  <c r="ACY5" i="10"/>
  <c r="ACM5" i="10"/>
  <c r="ACL5" i="10"/>
  <c r="ACK5" i="10"/>
  <c r="ACJ5" i="10"/>
  <c r="ACI5" i="10"/>
  <c r="ACH5" i="10"/>
  <c r="ACG5" i="10"/>
  <c r="ACF5" i="10"/>
  <c r="ABX5" i="10"/>
  <c r="ABW5" i="10"/>
  <c r="ABV5" i="10"/>
  <c r="ABU5" i="10"/>
  <c r="ABT5" i="10"/>
  <c r="ABS5" i="10"/>
  <c r="ABR5" i="10"/>
  <c r="ABQ5" i="10"/>
  <c r="ABP5" i="10"/>
  <c r="ABO5" i="10"/>
  <c r="ABN5" i="10"/>
  <c r="ABM5" i="10"/>
  <c r="ABL5" i="10"/>
  <c r="ABK5" i="10"/>
  <c r="ABJ5" i="10"/>
  <c r="ABI5" i="10"/>
  <c r="ABH5" i="10"/>
  <c r="ABG5" i="10"/>
  <c r="ABF5" i="10"/>
  <c r="ABE5" i="10"/>
  <c r="ABD5" i="10"/>
  <c r="ABC5" i="10"/>
  <c r="ABB5" i="10"/>
  <c r="ABA5" i="10"/>
  <c r="AAH5" i="10"/>
  <c r="AAG5" i="10"/>
  <c r="AAF5" i="10"/>
  <c r="AAE5" i="10"/>
  <c r="AAD5" i="10"/>
  <c r="AAC5" i="10"/>
  <c r="AAB5" i="10"/>
  <c r="AAA5" i="10"/>
  <c r="ZZ5" i="10"/>
  <c r="ZY5" i="10"/>
  <c r="ZX5" i="10"/>
  <c r="ZW5" i="10"/>
  <c r="ZV5" i="10"/>
  <c r="ZU5" i="10"/>
  <c r="ZT5" i="10"/>
  <c r="ZS5" i="10"/>
  <c r="ZR5" i="10"/>
  <c r="ZQ5" i="10"/>
  <c r="ZP5" i="10"/>
  <c r="ZO5" i="10"/>
  <c r="ZN5" i="10"/>
  <c r="ZM5" i="10"/>
  <c r="ZL5" i="10"/>
  <c r="ZK5" i="10"/>
  <c r="ZJ5" i="10"/>
  <c r="ZI5" i="10"/>
  <c r="ZH5" i="10"/>
  <c r="ZG5" i="10"/>
  <c r="ZF5" i="10"/>
  <c r="ZE5" i="10"/>
  <c r="ZD5" i="10"/>
  <c r="ZC5" i="10"/>
  <c r="ZB5" i="10"/>
  <c r="ZA5" i="10"/>
  <c r="YZ5" i="10"/>
  <c r="YY5" i="10"/>
  <c r="YQ5" i="10"/>
  <c r="YP5" i="10"/>
  <c r="YO5" i="10"/>
  <c r="YN5" i="10"/>
  <c r="YM5" i="10"/>
  <c r="YL5" i="10"/>
  <c r="YK5" i="10"/>
  <c r="YJ5" i="10"/>
  <c r="YI5" i="10"/>
  <c r="YH5" i="10"/>
  <c r="YG5" i="10"/>
  <c r="YF5" i="10"/>
  <c r="YE5" i="10"/>
  <c r="YD5" i="10"/>
  <c r="YC5" i="10"/>
  <c r="YB5" i="10"/>
  <c r="YA5" i="10"/>
  <c r="XZ5" i="10"/>
  <c r="XY5" i="10"/>
  <c r="XX5" i="10"/>
  <c r="XW5" i="10"/>
  <c r="XV5" i="10"/>
  <c r="XU5" i="10"/>
  <c r="XT5" i="10"/>
  <c r="XS5" i="10"/>
  <c r="XR5" i="10"/>
  <c r="XQ5" i="10"/>
  <c r="WX5" i="10"/>
  <c r="WW5" i="10"/>
  <c r="WV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H5" i="10"/>
  <c r="HQ23" i="1" s="1"/>
  <c r="VG5" i="10"/>
  <c r="HQ18" i="1" s="1"/>
  <c r="VF5" i="10"/>
  <c r="HQ17" i="1" s="1"/>
  <c r="VE5" i="10"/>
  <c r="HQ16" i="1" s="1"/>
  <c r="VD5" i="10"/>
  <c r="VC5" i="10"/>
  <c r="HQ11" i="1" s="1"/>
  <c r="VB5" i="10"/>
  <c r="UP5" i="10"/>
  <c r="HQ25" i="1" s="1"/>
  <c r="UO5" i="10"/>
  <c r="HQ24" i="1" s="1"/>
  <c r="UN5" i="10"/>
  <c r="HQ20" i="1" s="1"/>
  <c r="UM5" i="10"/>
  <c r="HQ19" i="1" s="1"/>
  <c r="UL5" i="10"/>
  <c r="HQ14" i="1" s="1"/>
  <c r="UK5" i="10"/>
  <c r="HQ13" i="1" s="1"/>
  <c r="UJ5" i="10"/>
  <c r="HQ9" i="1" s="1"/>
  <c r="UI5" i="10"/>
  <c r="HQ8" i="1" s="1"/>
  <c r="UA5" i="10"/>
  <c r="TZ5" i="10"/>
  <c r="TY5" i="10"/>
  <c r="TX5" i="10"/>
  <c r="TW5" i="10"/>
  <c r="TV5" i="10"/>
  <c r="TJ5" i="10"/>
  <c r="TL5" i="10"/>
  <c r="TK5" i="10"/>
  <c r="TI5" i="10"/>
  <c r="TH5" i="10"/>
  <c r="TG5" i="10"/>
  <c r="TF5" i="10"/>
  <c r="TE5" i="10"/>
  <c r="TD5" i="10"/>
  <c r="UA4" i="10"/>
  <c r="TZ4" i="10"/>
  <c r="TY4" i="10"/>
  <c r="TX4" i="10"/>
  <c r="TW4" i="10"/>
  <c r="TV4" i="10"/>
  <c r="TJ4" i="10"/>
  <c r="TL4" i="10"/>
  <c r="TK4" i="10"/>
  <c r="TI4" i="10"/>
  <c r="TH4" i="10"/>
  <c r="TG4" i="10"/>
  <c r="TF4" i="10"/>
  <c r="TE4" i="10"/>
  <c r="TD4" i="10"/>
  <c r="GF7" i="2"/>
  <c r="GF6" i="2"/>
  <c r="GF5" i="2"/>
  <c r="GF4" i="2"/>
  <c r="HK27" i="1"/>
  <c r="HJ27" i="1"/>
  <c r="GR27" i="1"/>
  <c r="BL23" i="5" s="1"/>
  <c r="GQ27" i="1"/>
  <c r="BK23" i="5" s="1"/>
  <c r="GP27" i="1"/>
  <c r="BJ23" i="5" s="1"/>
  <c r="GO27" i="1"/>
  <c r="BI23" i="5" s="1"/>
  <c r="GN27" i="1"/>
  <c r="BH23" i="5" s="1"/>
  <c r="AU27" i="1"/>
  <c r="OB26" i="1"/>
  <c r="OA26" i="1"/>
  <c r="NZ26" i="1"/>
  <c r="NY26" i="1"/>
  <c r="NX26" i="1"/>
  <c r="NW26" i="1"/>
  <c r="NV26" i="1"/>
  <c r="NU26" i="1"/>
  <c r="HK26" i="1"/>
  <c r="HJ26" i="1"/>
  <c r="GR26" i="1"/>
  <c r="BL22" i="5" s="1"/>
  <c r="GQ26" i="1"/>
  <c r="BK22" i="5" s="1"/>
  <c r="GP26" i="1"/>
  <c r="BJ22" i="5" s="1"/>
  <c r="GO26" i="1"/>
  <c r="BI22" i="5" s="1"/>
  <c r="GN26" i="1"/>
  <c r="BH22" i="5" s="1"/>
  <c r="AU26" i="1"/>
  <c r="B22" i="5" s="1"/>
  <c r="OB25" i="1"/>
  <c r="OA25" i="1"/>
  <c r="NZ25" i="1"/>
  <c r="NY25" i="1"/>
  <c r="NX25" i="1"/>
  <c r="NW25" i="1"/>
  <c r="NV25" i="1"/>
  <c r="NU25" i="1"/>
  <c r="HK25" i="1"/>
  <c r="HJ25" i="1"/>
  <c r="GR25" i="1"/>
  <c r="BL21" i="5" s="1"/>
  <c r="GQ25" i="1"/>
  <c r="BK21" i="5" s="1"/>
  <c r="GP25" i="1"/>
  <c r="BJ21" i="5" s="1"/>
  <c r="GO25" i="1"/>
  <c r="BI21" i="5" s="1"/>
  <c r="GN25" i="1"/>
  <c r="BH21" i="5" s="1"/>
  <c r="AU25" i="1"/>
  <c r="B21" i="5" s="1"/>
  <c r="OB24" i="1"/>
  <c r="OA24" i="1"/>
  <c r="NZ24" i="1"/>
  <c r="NY24" i="1"/>
  <c r="NX24" i="1"/>
  <c r="NW24" i="1"/>
  <c r="NV24" i="1"/>
  <c r="NU24" i="1"/>
  <c r="HP24" i="1"/>
  <c r="HK24" i="1"/>
  <c r="HJ24" i="1"/>
  <c r="GR24" i="1"/>
  <c r="BL20" i="5" s="1"/>
  <c r="GQ24" i="1"/>
  <c r="BK20" i="5" s="1"/>
  <c r="GP24" i="1"/>
  <c r="BJ20" i="5" s="1"/>
  <c r="GO24" i="1"/>
  <c r="BI20" i="5" s="1"/>
  <c r="GN24" i="1"/>
  <c r="BH20" i="5" s="1"/>
  <c r="AU24" i="1"/>
  <c r="B20" i="5" s="1"/>
  <c r="OB23" i="1"/>
  <c r="OA23" i="1"/>
  <c r="NZ23" i="1"/>
  <c r="NY23" i="1"/>
  <c r="NX23" i="1"/>
  <c r="NW23" i="1"/>
  <c r="NV23" i="1"/>
  <c r="NU23" i="1"/>
  <c r="HK23" i="1"/>
  <c r="HJ23" i="1"/>
  <c r="GR23" i="1"/>
  <c r="BL19" i="5" s="1"/>
  <c r="GQ23" i="1"/>
  <c r="BK19" i="5" s="1"/>
  <c r="GP23" i="1"/>
  <c r="BJ19" i="5" s="1"/>
  <c r="GO23" i="1"/>
  <c r="BI19" i="5" s="1"/>
  <c r="GN23" i="1"/>
  <c r="BH19" i="5" s="1"/>
  <c r="EE23" i="1"/>
  <c r="ED23" i="1"/>
  <c r="AU23" i="1"/>
  <c r="B19" i="5" s="1"/>
  <c r="HK22" i="1"/>
  <c r="HJ22" i="1"/>
  <c r="EE22" i="1"/>
  <c r="ED22" i="1"/>
  <c r="AU22" i="1"/>
  <c r="B18" i="5" s="1"/>
  <c r="HK21" i="1"/>
  <c r="HJ21" i="1"/>
  <c r="GR21" i="1"/>
  <c r="BL17" i="5" s="1"/>
  <c r="GQ21" i="1"/>
  <c r="BK17" i="5" s="1"/>
  <c r="GP21" i="1"/>
  <c r="BJ17" i="5" s="1"/>
  <c r="GO21" i="1"/>
  <c r="BI17" i="5" s="1"/>
  <c r="GN21" i="1"/>
  <c r="BH17" i="5" s="1"/>
  <c r="EE21" i="1"/>
  <c r="ED21" i="1"/>
  <c r="AU21" i="1"/>
  <c r="B17" i="5" s="1"/>
  <c r="OB20" i="1"/>
  <c r="OA20" i="1"/>
  <c r="NZ20" i="1"/>
  <c r="NY20" i="1"/>
  <c r="NX20" i="1"/>
  <c r="NW20" i="1"/>
  <c r="NV20" i="1"/>
  <c r="NU20" i="1"/>
  <c r="HK20" i="1"/>
  <c r="HJ20" i="1"/>
  <c r="GR20" i="1"/>
  <c r="BL16" i="5" s="1"/>
  <c r="GQ20" i="1"/>
  <c r="BK16" i="5" s="1"/>
  <c r="GP20" i="1"/>
  <c r="BJ16" i="5" s="1"/>
  <c r="GO20" i="1"/>
  <c r="BI16" i="5" s="1"/>
  <c r="GN20" i="1"/>
  <c r="BH16" i="5" s="1"/>
  <c r="AU20" i="1"/>
  <c r="OB19" i="1"/>
  <c r="OA19" i="1"/>
  <c r="NZ19" i="1"/>
  <c r="NY19" i="1"/>
  <c r="NX19" i="1"/>
  <c r="NW19" i="1"/>
  <c r="NV19" i="1"/>
  <c r="NU19" i="1"/>
  <c r="HK19" i="1"/>
  <c r="HJ19" i="1"/>
  <c r="GR19" i="1"/>
  <c r="BL15" i="5" s="1"/>
  <c r="GQ19" i="1"/>
  <c r="BK15" i="5" s="1"/>
  <c r="GP19" i="1"/>
  <c r="BJ15" i="5" s="1"/>
  <c r="GO19" i="1"/>
  <c r="BI15" i="5" s="1"/>
  <c r="GN19" i="1"/>
  <c r="BH15" i="5" s="1"/>
  <c r="AU19" i="1"/>
  <c r="B15" i="5" s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L14" i="5" s="1"/>
  <c r="GQ18" i="1"/>
  <c r="BK14" i="5" s="1"/>
  <c r="GP18" i="1"/>
  <c r="BJ14" i="5" s="1"/>
  <c r="GO18" i="1"/>
  <c r="BI14" i="5" s="1"/>
  <c r="GN18" i="1"/>
  <c r="BH14" i="5" s="1"/>
  <c r="EE18" i="1"/>
  <c r="ED18" i="1"/>
  <c r="AU18" i="1"/>
  <c r="B14" i="5" s="1"/>
  <c r="KA54" i="5" s="1"/>
  <c r="OB17" i="1"/>
  <c r="OA17" i="1"/>
  <c r="NZ17" i="1"/>
  <c r="NY17" i="1"/>
  <c r="NX17" i="1"/>
  <c r="NW17" i="1"/>
  <c r="NV17" i="1"/>
  <c r="NU17" i="1"/>
  <c r="HK17" i="1"/>
  <c r="HJ17" i="1"/>
  <c r="GR17" i="1"/>
  <c r="BL13" i="5" s="1"/>
  <c r="GQ17" i="1"/>
  <c r="BK13" i="5" s="1"/>
  <c r="GP17" i="1"/>
  <c r="BJ13" i="5" s="1"/>
  <c r="GO17" i="1"/>
  <c r="BI13" i="5" s="1"/>
  <c r="GN17" i="1"/>
  <c r="BH13" i="5" s="1"/>
  <c r="EE17" i="1"/>
  <c r="ED17" i="1"/>
  <c r="AU17" i="1"/>
  <c r="B13" i="5" s="1"/>
  <c r="KA53" i="5" s="1"/>
  <c r="OB16" i="1"/>
  <c r="OA16" i="1"/>
  <c r="NZ16" i="1"/>
  <c r="NY16" i="1"/>
  <c r="NX16" i="1"/>
  <c r="NW16" i="1"/>
  <c r="NV16" i="1"/>
  <c r="NU16" i="1"/>
  <c r="HK16" i="1"/>
  <c r="HJ16" i="1"/>
  <c r="GR16" i="1"/>
  <c r="BL12" i="5" s="1"/>
  <c r="GQ16" i="1"/>
  <c r="BK12" i="5" s="1"/>
  <c r="GP16" i="1"/>
  <c r="BJ12" i="5" s="1"/>
  <c r="GO16" i="1"/>
  <c r="BI12" i="5" s="1"/>
  <c r="GN16" i="1"/>
  <c r="BH12" i="5" s="1"/>
  <c r="EE16" i="1"/>
  <c r="ED16" i="1"/>
  <c r="AU16" i="1"/>
  <c r="B12" i="5" s="1"/>
  <c r="KA52" i="5" s="1"/>
  <c r="OB15" i="1"/>
  <c r="OA15" i="1"/>
  <c r="NZ15" i="1"/>
  <c r="NY15" i="1"/>
  <c r="NX15" i="1"/>
  <c r="NW15" i="1"/>
  <c r="NV15" i="1"/>
  <c r="NU15" i="1"/>
  <c r="HK15" i="1"/>
  <c r="HJ15" i="1"/>
  <c r="GR15" i="1"/>
  <c r="BL11" i="5" s="1"/>
  <c r="GQ15" i="1"/>
  <c r="BK11" i="5" s="1"/>
  <c r="GP15" i="1"/>
  <c r="BJ11" i="5" s="1"/>
  <c r="GO15" i="1"/>
  <c r="BI11" i="5" s="1"/>
  <c r="GN15" i="1"/>
  <c r="BH11" i="5" s="1"/>
  <c r="EE15" i="1"/>
  <c r="ED15" i="1"/>
  <c r="AU15" i="1"/>
  <c r="B11" i="5" s="1"/>
  <c r="KA51" i="5" s="1"/>
  <c r="OB14" i="1"/>
  <c r="OA14" i="1"/>
  <c r="NZ14" i="1"/>
  <c r="NY14" i="1"/>
  <c r="NX14" i="1"/>
  <c r="NW14" i="1"/>
  <c r="NV14" i="1"/>
  <c r="NU14" i="1"/>
  <c r="HK14" i="1"/>
  <c r="HJ14" i="1"/>
  <c r="GR14" i="1"/>
  <c r="BL10" i="5" s="1"/>
  <c r="GQ14" i="1"/>
  <c r="BK10" i="5" s="1"/>
  <c r="GP14" i="1"/>
  <c r="BJ10" i="5" s="1"/>
  <c r="GO14" i="1"/>
  <c r="BI10" i="5" s="1"/>
  <c r="GN14" i="1"/>
  <c r="BH10" i="5" s="1"/>
  <c r="AU14" i="1"/>
  <c r="B10" i="5" s="1"/>
  <c r="OB13" i="1"/>
  <c r="OA13" i="1"/>
  <c r="NZ13" i="1"/>
  <c r="NY13" i="1"/>
  <c r="NX13" i="1"/>
  <c r="NW13" i="1"/>
  <c r="NV13" i="1"/>
  <c r="NU13" i="1"/>
  <c r="HK13" i="1"/>
  <c r="HJ13" i="1"/>
  <c r="GR13" i="1"/>
  <c r="BL9" i="5" s="1"/>
  <c r="GQ13" i="1"/>
  <c r="BK9" i="5" s="1"/>
  <c r="GP13" i="1"/>
  <c r="BJ9" i="5" s="1"/>
  <c r="GO13" i="1"/>
  <c r="BI9" i="5" s="1"/>
  <c r="GN13" i="1"/>
  <c r="BH9" i="5" s="1"/>
  <c r="AU13" i="1"/>
  <c r="B9" i="5" s="1"/>
  <c r="HK12" i="1"/>
  <c r="HJ12" i="1"/>
  <c r="EE12" i="1"/>
  <c r="ED12" i="1"/>
  <c r="AU12" i="1"/>
  <c r="B8" i="5" s="1"/>
  <c r="OB11" i="1"/>
  <c r="OA11" i="1"/>
  <c r="NZ11" i="1"/>
  <c r="NY11" i="1"/>
  <c r="NX11" i="1"/>
  <c r="NW11" i="1"/>
  <c r="NV11" i="1"/>
  <c r="NU11" i="1"/>
  <c r="HK11" i="1"/>
  <c r="HJ11" i="1"/>
  <c r="GR11" i="1"/>
  <c r="BL7" i="5" s="1"/>
  <c r="GQ11" i="1"/>
  <c r="BK7" i="5" s="1"/>
  <c r="GP11" i="1"/>
  <c r="BJ7" i="5" s="1"/>
  <c r="GO11" i="1"/>
  <c r="BI7" i="5" s="1"/>
  <c r="GN11" i="1"/>
  <c r="BH7" i="5" s="1"/>
  <c r="AU11" i="1"/>
  <c r="B7" i="5" s="1"/>
  <c r="KA50" i="5" s="1"/>
  <c r="HK10" i="1"/>
  <c r="HJ10" i="1"/>
  <c r="GR10" i="1"/>
  <c r="BL6" i="5" s="1"/>
  <c r="GQ10" i="1"/>
  <c r="BK6" i="5" s="1"/>
  <c r="GP10" i="1"/>
  <c r="BJ6" i="5" s="1"/>
  <c r="GO10" i="1"/>
  <c r="BI6" i="5" s="1"/>
  <c r="GN10" i="1"/>
  <c r="BH6" i="5" s="1"/>
  <c r="AU10" i="1"/>
  <c r="B6" i="5" s="1"/>
  <c r="KB50" i="5" s="1"/>
  <c r="OB9" i="1"/>
  <c r="OA9" i="1"/>
  <c r="NZ9" i="1"/>
  <c r="NY9" i="1"/>
  <c r="NX9" i="1"/>
  <c r="NW9" i="1"/>
  <c r="NV9" i="1"/>
  <c r="NU9" i="1"/>
  <c r="HK9" i="1"/>
  <c r="HJ9" i="1"/>
  <c r="GR9" i="1"/>
  <c r="BL5" i="5" s="1"/>
  <c r="GQ9" i="1"/>
  <c r="BK5" i="5" s="1"/>
  <c r="GP9" i="1"/>
  <c r="BJ5" i="5" s="1"/>
  <c r="GO9" i="1"/>
  <c r="BI5" i="5" s="1"/>
  <c r="GN9" i="1"/>
  <c r="BH5" i="5" s="1"/>
  <c r="AU9" i="1"/>
  <c r="B5" i="5" s="1"/>
  <c r="OB8" i="1"/>
  <c r="OA8" i="1"/>
  <c r="NZ8" i="1"/>
  <c r="NY8" i="1"/>
  <c r="NX8" i="1"/>
  <c r="NW8" i="1"/>
  <c r="NV8" i="1"/>
  <c r="NU8" i="1"/>
  <c r="HK8" i="1"/>
  <c r="HJ8" i="1"/>
  <c r="GR8" i="1"/>
  <c r="BL4" i="5" s="1"/>
  <c r="GQ8" i="1"/>
  <c r="BK4" i="5" s="1"/>
  <c r="GP8" i="1"/>
  <c r="BJ4" i="5" s="1"/>
  <c r="GO8" i="1"/>
  <c r="BI4" i="5" s="1"/>
  <c r="GN8" i="1"/>
  <c r="BH4" i="5" s="1"/>
  <c r="AU8" i="1"/>
  <c r="HK7" i="1"/>
  <c r="HJ7" i="1"/>
  <c r="GR7" i="1"/>
  <c r="BL3" i="5" s="1"/>
  <c r="GQ7" i="1"/>
  <c r="BK3" i="5" s="1"/>
  <c r="GP7" i="1"/>
  <c r="BJ3" i="5" s="1"/>
  <c r="GO7" i="1"/>
  <c r="BI3" i="5" s="1"/>
  <c r="GN7" i="1"/>
  <c r="BH3" i="5" s="1"/>
  <c r="EE7" i="1"/>
  <c r="ED7" i="1"/>
  <c r="AU7" i="1"/>
  <c r="B3" i="5" s="1"/>
  <c r="AU6" i="1"/>
  <c r="TJ7" i="10" l="1"/>
  <c r="IO11" i="5" s="1"/>
  <c r="IS11" i="5" s="1"/>
  <c r="TN7" i="10"/>
  <c r="IO13" i="5" s="1"/>
  <c r="IS13" i="5" s="1"/>
  <c r="EJ3" i="5"/>
  <c r="NH32" i="5"/>
  <c r="EH290" i="9"/>
  <c r="A146" i="9" s="1" a="1"/>
  <c r="A146" i="9" s="1"/>
  <c r="JR3" i="5"/>
  <c r="P115" i="5"/>
  <c r="L63" i="5"/>
  <c r="LT2" i="5"/>
  <c r="LV15" i="5" s="1"/>
  <c r="JB16" i="5"/>
  <c r="E141" i="9" s="1"/>
  <c r="JB15" i="5"/>
  <c r="C141" i="9" s="1"/>
  <c r="JA16" i="5"/>
  <c r="D141" i="9" s="1"/>
  <c r="JB17" i="5"/>
  <c r="F141" i="9" s="1"/>
  <c r="JA15" i="5"/>
  <c r="B141" i="9" s="1"/>
  <c r="LU14" i="5"/>
  <c r="NG15" i="5"/>
  <c r="K25" i="29"/>
  <c r="JM13" i="5"/>
  <c r="KC51" i="5"/>
  <c r="KD51" i="5" s="1"/>
  <c r="NC52" i="5"/>
  <c r="KB51" i="5"/>
  <c r="KD54" i="5" s="1"/>
  <c r="NC54" i="5"/>
  <c r="L26" i="29"/>
  <c r="JR14" i="5"/>
  <c r="KW16" i="5"/>
  <c r="MD16" i="5"/>
  <c r="F135" i="9" s="1"/>
  <c r="AQ3" i="29"/>
  <c r="KC52" i="5"/>
  <c r="KD52" i="5" s="1"/>
  <c r="NC53" i="5"/>
  <c r="KC53" i="5"/>
  <c r="KD53" i="5" s="1"/>
  <c r="NC55" i="5"/>
  <c r="L25" i="29"/>
  <c r="JR13" i="5"/>
  <c r="NG16" i="5"/>
  <c r="L24" i="29"/>
  <c r="JR12" i="5"/>
  <c r="KZ15" i="5"/>
  <c r="E137" i="9" s="1"/>
  <c r="LA16" i="5"/>
  <c r="F137" i="9" s="1"/>
  <c r="K24" i="29"/>
  <c r="JM12" i="5"/>
  <c r="NG13" i="5"/>
  <c r="K26" i="29"/>
  <c r="JM14" i="5"/>
  <c r="B23" i="5"/>
  <c r="B24" i="29" s="1"/>
  <c r="NF7" i="5"/>
  <c r="NF17" i="5" s="1"/>
  <c r="EO7" i="5"/>
  <c r="AS9" i="29"/>
  <c r="EO6" i="5"/>
  <c r="AS8" i="29"/>
  <c r="EO5" i="5"/>
  <c r="AS7" i="29"/>
  <c r="LI5" i="5"/>
  <c r="S13" i="29"/>
  <c r="LE12" i="5"/>
  <c r="T25" i="29"/>
  <c r="G26" i="29"/>
  <c r="NT13" i="5"/>
  <c r="MP8" i="5"/>
  <c r="Q21" i="29"/>
  <c r="LJ6" i="5"/>
  <c r="S16" i="29"/>
  <c r="LD4" i="5"/>
  <c r="T12" i="29"/>
  <c r="ER11" i="5"/>
  <c r="X23" i="29"/>
  <c r="ES7" i="5"/>
  <c r="X9" i="29"/>
  <c r="EW7" i="5"/>
  <c r="Y9" i="29"/>
  <c r="FA7" i="5"/>
  <c r="Z9" i="29"/>
  <c r="FD11" i="5"/>
  <c r="AA23" i="29"/>
  <c r="FE7" i="5"/>
  <c r="AA9" i="29"/>
  <c r="FH11" i="5"/>
  <c r="AB23" i="29"/>
  <c r="FI7" i="5"/>
  <c r="AB9" i="29"/>
  <c r="FL11" i="5"/>
  <c r="AC23" i="29"/>
  <c r="FL3" i="5"/>
  <c r="AC5" i="29"/>
  <c r="HU14" i="5"/>
  <c r="AE20" i="29"/>
  <c r="HP11" i="5"/>
  <c r="AF23" i="29"/>
  <c r="HP3" i="5"/>
  <c r="AF5" i="29"/>
  <c r="HH11" i="5"/>
  <c r="AG23" i="29"/>
  <c r="HI7" i="5"/>
  <c r="AG9" i="29"/>
  <c r="HL11" i="5"/>
  <c r="AH23" i="29"/>
  <c r="HM7" i="5"/>
  <c r="AH9" i="29"/>
  <c r="GZ11" i="5"/>
  <c r="AI23" i="29"/>
  <c r="HA7" i="5"/>
  <c r="AI9" i="29"/>
  <c r="HD11" i="5"/>
  <c r="AJ23" i="29"/>
  <c r="HE7" i="5"/>
  <c r="AJ9" i="29"/>
  <c r="FX11" i="5"/>
  <c r="AK23" i="29"/>
  <c r="FY7" i="5"/>
  <c r="AK9" i="29"/>
  <c r="GB11" i="5"/>
  <c r="AL23" i="29"/>
  <c r="GB3" i="5"/>
  <c r="AL5" i="29"/>
  <c r="GV11" i="5"/>
  <c r="AM23" i="29"/>
  <c r="GV3" i="5"/>
  <c r="AM5" i="29"/>
  <c r="GW7" i="5"/>
  <c r="AM9" i="29"/>
  <c r="GN11" i="5"/>
  <c r="AN23" i="29"/>
  <c r="GN3" i="5"/>
  <c r="AN5" i="29"/>
  <c r="GO7" i="5"/>
  <c r="AN9" i="29"/>
  <c r="GR11" i="5"/>
  <c r="AO23" i="29"/>
  <c r="GR3" i="5"/>
  <c r="AO5" i="29"/>
  <c r="GS7" i="5"/>
  <c r="AO9" i="29"/>
  <c r="GF11" i="5"/>
  <c r="AP23" i="29"/>
  <c r="GF3" i="5"/>
  <c r="AP5" i="29"/>
  <c r="GG7" i="5"/>
  <c r="AP9" i="29"/>
  <c r="GJ11" i="5"/>
  <c r="AQ23" i="29"/>
  <c r="GJ3" i="5"/>
  <c r="AQ5" i="29"/>
  <c r="GK7" i="5"/>
  <c r="AQ9" i="29"/>
  <c r="FT11" i="5"/>
  <c r="AR23" i="29"/>
  <c r="FT3" i="5"/>
  <c r="AR5" i="29"/>
  <c r="FU7" i="5"/>
  <c r="AR9" i="29"/>
  <c r="EN3" i="5"/>
  <c r="AS5" i="29"/>
  <c r="MP9" i="5"/>
  <c r="Q22" i="29"/>
  <c r="MO5" i="5"/>
  <c r="Q14" i="29"/>
  <c r="LI3" i="5"/>
  <c r="S8" i="29"/>
  <c r="LE10" i="5"/>
  <c r="T23" i="29"/>
  <c r="LE3" i="5"/>
  <c r="T6" i="29"/>
  <c r="ER10" i="5"/>
  <c r="X22" i="29"/>
  <c r="EV10" i="5"/>
  <c r="Y22" i="29"/>
  <c r="EZ10" i="5"/>
  <c r="Z22" i="29"/>
  <c r="FD10" i="5"/>
  <c r="AA22" i="29"/>
  <c r="FH10" i="5"/>
  <c r="AB22" i="29"/>
  <c r="FI6" i="5"/>
  <c r="AB8" i="29"/>
  <c r="FM6" i="5"/>
  <c r="AC8" i="29"/>
  <c r="HU13" i="5"/>
  <c r="AE19" i="29"/>
  <c r="HP10" i="5"/>
  <c r="AF22" i="29"/>
  <c r="HQ14" i="5"/>
  <c r="AF20" i="29"/>
  <c r="HQ6" i="5"/>
  <c r="AF8" i="29"/>
  <c r="HI6" i="5"/>
  <c r="AG8" i="29"/>
  <c r="HM14" i="5"/>
  <c r="AH20" i="29"/>
  <c r="GZ10" i="5"/>
  <c r="AI22" i="29"/>
  <c r="HD10" i="5"/>
  <c r="AJ22" i="29"/>
  <c r="HE6" i="5"/>
  <c r="AJ8" i="29"/>
  <c r="FY14" i="5"/>
  <c r="AK20" i="29"/>
  <c r="GB10" i="5"/>
  <c r="AL22" i="29"/>
  <c r="GC6" i="5"/>
  <c r="AL8" i="29"/>
  <c r="GW14" i="5"/>
  <c r="AM20" i="29"/>
  <c r="GO14" i="5"/>
  <c r="AN20" i="29"/>
  <c r="GR10" i="5"/>
  <c r="AO22" i="29"/>
  <c r="GS6" i="5"/>
  <c r="AO8" i="29"/>
  <c r="GG14" i="5"/>
  <c r="AP20" i="29"/>
  <c r="GJ10" i="5"/>
  <c r="AQ22" i="29"/>
  <c r="GK14" i="5"/>
  <c r="AQ20" i="29"/>
  <c r="FT10" i="5"/>
  <c r="AR22" i="29"/>
  <c r="FU14" i="5"/>
  <c r="AR20" i="29"/>
  <c r="EO14" i="5"/>
  <c r="AS20" i="29"/>
  <c r="AB161" i="5"/>
  <c r="ES13" i="5"/>
  <c r="X19" i="29"/>
  <c r="EW13" i="5"/>
  <c r="Y19" i="29"/>
  <c r="FA13" i="5"/>
  <c r="Z19" i="29"/>
  <c r="FE13" i="5"/>
  <c r="AA19" i="29"/>
  <c r="FH9" i="5"/>
  <c r="AB21" i="29"/>
  <c r="FL9" i="5"/>
  <c r="AC21" i="29"/>
  <c r="HT8" i="5"/>
  <c r="AE17" i="29"/>
  <c r="HU4" i="5"/>
  <c r="AE4" i="29"/>
  <c r="HQ5" i="5"/>
  <c r="AF7" i="29"/>
  <c r="HH9" i="5"/>
  <c r="AG21" i="29"/>
  <c r="HL9" i="5"/>
  <c r="AH21" i="29"/>
  <c r="HM5" i="5"/>
  <c r="AH7" i="29"/>
  <c r="HA13" i="5"/>
  <c r="AI19" i="29"/>
  <c r="HE13" i="5"/>
  <c r="AJ19" i="29"/>
  <c r="FY13" i="5"/>
  <c r="AK19" i="29"/>
  <c r="GB9" i="5"/>
  <c r="AL21" i="29"/>
  <c r="GV9" i="5"/>
  <c r="AM21" i="29"/>
  <c r="GW5" i="5"/>
  <c r="AM7" i="29"/>
  <c r="GO13" i="5"/>
  <c r="AN19" i="29"/>
  <c r="GR9" i="5"/>
  <c r="AO21" i="29"/>
  <c r="GF9" i="5"/>
  <c r="AP21" i="29"/>
  <c r="GG13" i="5"/>
  <c r="AP19" i="29"/>
  <c r="GK5" i="5"/>
  <c r="AQ7" i="29"/>
  <c r="FT9" i="5"/>
  <c r="AR21" i="29"/>
  <c r="FU13" i="5"/>
  <c r="AR19" i="29"/>
  <c r="EO13" i="5"/>
  <c r="AS19" i="29"/>
  <c r="G25" i="29"/>
  <c r="NT12" i="5"/>
  <c r="KS12" i="5"/>
  <c r="M25" i="29"/>
  <c r="EO12" i="5"/>
  <c r="AS18" i="29"/>
  <c r="NL12" i="5"/>
  <c r="B25" i="29"/>
  <c r="KS13" i="5"/>
  <c r="M26" i="29"/>
  <c r="MP12" i="5"/>
  <c r="Q25" i="29"/>
  <c r="LJ10" i="5"/>
  <c r="S23" i="29"/>
  <c r="LI6" i="5"/>
  <c r="S14" i="29"/>
  <c r="LE6" i="5"/>
  <c r="T16" i="29"/>
  <c r="LD8" i="5"/>
  <c r="T20" i="29"/>
  <c r="ES11" i="5"/>
  <c r="X15" i="29"/>
  <c r="EW11" i="5"/>
  <c r="Y15" i="29"/>
  <c r="EZ7" i="5"/>
  <c r="Z16" i="29"/>
  <c r="FA3" i="5"/>
  <c r="Z3" i="29"/>
  <c r="FH7" i="5"/>
  <c r="AB16" i="29"/>
  <c r="FI3" i="5"/>
  <c r="AB3" i="29"/>
  <c r="FM11" i="5"/>
  <c r="AC15" i="29"/>
  <c r="HU10" i="5"/>
  <c r="AE14" i="29"/>
  <c r="HQ11" i="5"/>
  <c r="AF15" i="29"/>
  <c r="HI3" i="5"/>
  <c r="AG3" i="29"/>
  <c r="HM11" i="5"/>
  <c r="AH15" i="29"/>
  <c r="HA11" i="5"/>
  <c r="AI15" i="29"/>
  <c r="HD7" i="5"/>
  <c r="AJ16" i="29"/>
  <c r="FX7" i="5"/>
  <c r="AK16" i="29"/>
  <c r="FY11" i="5"/>
  <c r="AK15" i="29"/>
  <c r="GC11" i="5"/>
  <c r="AL15" i="29"/>
  <c r="GW11" i="5"/>
  <c r="AM15" i="29"/>
  <c r="GW3" i="5"/>
  <c r="AM3" i="29"/>
  <c r="GR7" i="5"/>
  <c r="AO16" i="29"/>
  <c r="FU11" i="5"/>
  <c r="AR15" i="29"/>
  <c r="EO3" i="5"/>
  <c r="AS3" i="29"/>
  <c r="IW12" i="5"/>
  <c r="D25" i="29"/>
  <c r="MP5" i="5"/>
  <c r="Q11" i="29"/>
  <c r="MP13" i="5"/>
  <c r="Q26" i="29"/>
  <c r="LJ3" i="5"/>
  <c r="S6" i="29"/>
  <c r="LJ11" i="5"/>
  <c r="S24" i="29"/>
  <c r="LI7" i="5"/>
  <c r="S15" i="29"/>
  <c r="LE7" i="5"/>
  <c r="T17" i="29"/>
  <c r="ER14" i="5"/>
  <c r="X26" i="29"/>
  <c r="ER6" i="5"/>
  <c r="X11" i="29"/>
  <c r="ES10" i="5"/>
  <c r="X14" i="29"/>
  <c r="EV14" i="5"/>
  <c r="Y26" i="29"/>
  <c r="EV6" i="5"/>
  <c r="Y11" i="29"/>
  <c r="EW10" i="5"/>
  <c r="Y14" i="29"/>
  <c r="EZ14" i="5"/>
  <c r="Z26" i="29"/>
  <c r="EZ6" i="5"/>
  <c r="Z11" i="29"/>
  <c r="FA10" i="5"/>
  <c r="Z14" i="29"/>
  <c r="FD14" i="5"/>
  <c r="AA26" i="29"/>
  <c r="FD6" i="5"/>
  <c r="AA11" i="29"/>
  <c r="FE10" i="5"/>
  <c r="AA14" i="29"/>
  <c r="FH14" i="5"/>
  <c r="AB26" i="29"/>
  <c r="FH6" i="5"/>
  <c r="AB11" i="29"/>
  <c r="FI10" i="5"/>
  <c r="AB14" i="29"/>
  <c r="FL14" i="5"/>
  <c r="AC26" i="29"/>
  <c r="FL6" i="5"/>
  <c r="AC11" i="29"/>
  <c r="FM10" i="5"/>
  <c r="AC14" i="29"/>
  <c r="HT14" i="5"/>
  <c r="AE26" i="29"/>
  <c r="HT5" i="5"/>
  <c r="AE10" i="29"/>
  <c r="HU9" i="5"/>
  <c r="AE13" i="29"/>
  <c r="HP14" i="5"/>
  <c r="AF26" i="29"/>
  <c r="HQ10" i="5"/>
  <c r="AF14" i="29"/>
  <c r="HH14" i="5"/>
  <c r="AG26" i="29"/>
  <c r="HI10" i="5"/>
  <c r="AG14" i="29"/>
  <c r="HL14" i="5"/>
  <c r="AH26" i="29"/>
  <c r="HM10" i="5"/>
  <c r="AH14" i="29"/>
  <c r="GZ14" i="5"/>
  <c r="AI26" i="29"/>
  <c r="HA10" i="5"/>
  <c r="AI14" i="29"/>
  <c r="HD14" i="5"/>
  <c r="AJ26" i="29"/>
  <c r="HE10" i="5"/>
  <c r="AJ14" i="29"/>
  <c r="FX14" i="5"/>
  <c r="AK26" i="29"/>
  <c r="FY10" i="5"/>
  <c r="AK14" i="29"/>
  <c r="GB14" i="5"/>
  <c r="AL26" i="29"/>
  <c r="GC10" i="5"/>
  <c r="AL14" i="29"/>
  <c r="GV14" i="5"/>
  <c r="AM26" i="29"/>
  <c r="GV6" i="5"/>
  <c r="AM11" i="29"/>
  <c r="GW10" i="5"/>
  <c r="AM14" i="29"/>
  <c r="GN14" i="5"/>
  <c r="AN26" i="29"/>
  <c r="GN6" i="5"/>
  <c r="AN11" i="29"/>
  <c r="GO10" i="5"/>
  <c r="AN14" i="29"/>
  <c r="GR14" i="5"/>
  <c r="AO26" i="29"/>
  <c r="GR6" i="5"/>
  <c r="AO11" i="29"/>
  <c r="GS10" i="5"/>
  <c r="AO14" i="29"/>
  <c r="GF14" i="5"/>
  <c r="AP26" i="29"/>
  <c r="GF6" i="5"/>
  <c r="AP11" i="29"/>
  <c r="GG10" i="5"/>
  <c r="AP14" i="29"/>
  <c r="GJ14" i="5"/>
  <c r="AQ26" i="29"/>
  <c r="GJ6" i="5"/>
  <c r="AQ11" i="29"/>
  <c r="GK10" i="5"/>
  <c r="AQ14" i="29"/>
  <c r="FT14" i="5"/>
  <c r="AR26" i="29"/>
  <c r="FT6" i="5"/>
  <c r="AR11" i="29"/>
  <c r="FU10" i="5"/>
  <c r="AR14" i="29"/>
  <c r="EN14" i="5"/>
  <c r="AS26" i="29"/>
  <c r="EN6" i="5"/>
  <c r="AS11" i="29"/>
  <c r="EO10" i="5"/>
  <c r="AS14" i="29"/>
  <c r="MO4" i="5"/>
  <c r="Q13" i="29"/>
  <c r="LG2" i="5"/>
  <c r="S7" i="29"/>
  <c r="LE9" i="5"/>
  <c r="T22" i="29"/>
  <c r="LC2" i="5"/>
  <c r="T5" i="29"/>
  <c r="ER3" i="5"/>
  <c r="X5" i="29"/>
  <c r="EV11" i="5"/>
  <c r="Y23" i="29"/>
  <c r="EV3" i="5"/>
  <c r="Y5" i="29"/>
  <c r="EZ11" i="5"/>
  <c r="Z23" i="29"/>
  <c r="EZ3" i="5"/>
  <c r="Z5" i="29"/>
  <c r="FD3" i="5"/>
  <c r="AA5" i="29"/>
  <c r="FH3" i="5"/>
  <c r="AB5" i="29"/>
  <c r="FM7" i="5"/>
  <c r="AC9" i="29"/>
  <c r="HT11" i="5"/>
  <c r="AE23" i="29"/>
  <c r="HU6" i="5"/>
  <c r="AE8" i="29"/>
  <c r="HQ7" i="5"/>
  <c r="AF9" i="29"/>
  <c r="HH3" i="5"/>
  <c r="AG5" i="29"/>
  <c r="HL3" i="5"/>
  <c r="AH5" i="29"/>
  <c r="GZ3" i="5"/>
  <c r="AI5" i="29"/>
  <c r="HD3" i="5"/>
  <c r="AJ5" i="29"/>
  <c r="FX3" i="5"/>
  <c r="AK5" i="29"/>
  <c r="GC7" i="5"/>
  <c r="AL9" i="29"/>
  <c r="EN11" i="5"/>
  <c r="AS23" i="29"/>
  <c r="LD5" i="5"/>
  <c r="T13" i="29"/>
  <c r="ES14" i="5"/>
  <c r="X20" i="29"/>
  <c r="EW14" i="5"/>
  <c r="Y20" i="29"/>
  <c r="FA14" i="5"/>
  <c r="Z20" i="29"/>
  <c r="FE14" i="5"/>
  <c r="AA20" i="29"/>
  <c r="FI14" i="5"/>
  <c r="AB20" i="29"/>
  <c r="FM14" i="5"/>
  <c r="AC20" i="29"/>
  <c r="HT9" i="5"/>
  <c r="AE21" i="29"/>
  <c r="HI14" i="5"/>
  <c r="AG20" i="29"/>
  <c r="HA6" i="5"/>
  <c r="AI8" i="29"/>
  <c r="EN10" i="5"/>
  <c r="AS22" i="29"/>
  <c r="MP10" i="5"/>
  <c r="Q23" i="29"/>
  <c r="LJ8" i="5"/>
  <c r="S21" i="29"/>
  <c r="LE11" i="5"/>
  <c r="T24" i="29"/>
  <c r="LE4" i="5"/>
  <c r="T10" i="29"/>
  <c r="ES5" i="5"/>
  <c r="X7" i="29"/>
  <c r="EW5" i="5"/>
  <c r="Y7" i="29"/>
  <c r="FA5" i="5"/>
  <c r="Z7" i="29"/>
  <c r="FE5" i="5"/>
  <c r="AA7" i="29"/>
  <c r="FI5" i="5"/>
  <c r="AB7" i="29"/>
  <c r="HU12" i="5"/>
  <c r="AE18" i="29"/>
  <c r="HQ13" i="5"/>
  <c r="AF19" i="29"/>
  <c r="HI13" i="5"/>
  <c r="AG19" i="29"/>
  <c r="HM13" i="5"/>
  <c r="AH19" i="29"/>
  <c r="HA5" i="5"/>
  <c r="AI7" i="29"/>
  <c r="HE5" i="5"/>
  <c r="AJ7" i="29"/>
  <c r="FY5" i="5"/>
  <c r="AK7" i="29"/>
  <c r="GC5" i="5"/>
  <c r="AL7" i="29"/>
  <c r="GN9" i="5"/>
  <c r="AN21" i="29"/>
  <c r="GS13" i="5"/>
  <c r="AO19" i="29"/>
  <c r="FU5" i="5"/>
  <c r="AR7" i="29"/>
  <c r="MP3" i="5"/>
  <c r="Q6" i="29"/>
  <c r="MP11" i="5"/>
  <c r="Q24" i="29"/>
  <c r="MO7" i="5"/>
  <c r="Q20" i="29"/>
  <c r="LJ9" i="5"/>
  <c r="S22" i="29"/>
  <c r="LE5" i="5"/>
  <c r="T11" i="29"/>
  <c r="LD7" i="5"/>
  <c r="T15" i="29"/>
  <c r="ER8" i="5"/>
  <c r="X17" i="29"/>
  <c r="ES12" i="5"/>
  <c r="X18" i="29"/>
  <c r="ES4" i="5"/>
  <c r="X4" i="29"/>
  <c r="EV8" i="5"/>
  <c r="Y17" i="29"/>
  <c r="EW12" i="5"/>
  <c r="Y18" i="29"/>
  <c r="EW4" i="5"/>
  <c r="Y4" i="29"/>
  <c r="EZ8" i="5"/>
  <c r="Z17" i="29"/>
  <c r="FA12" i="5"/>
  <c r="Z18" i="29"/>
  <c r="FA4" i="5"/>
  <c r="Z4" i="29"/>
  <c r="FD8" i="5"/>
  <c r="AA17" i="29"/>
  <c r="FE12" i="5"/>
  <c r="AA18" i="29"/>
  <c r="FE4" i="5"/>
  <c r="AA4" i="29"/>
  <c r="FH8" i="5"/>
  <c r="AB17" i="29"/>
  <c r="FI12" i="5"/>
  <c r="AB18" i="29"/>
  <c r="FI4" i="5"/>
  <c r="AB4" i="29"/>
  <c r="FL8" i="5"/>
  <c r="AC17" i="29"/>
  <c r="FM12" i="5"/>
  <c r="AC18" i="29"/>
  <c r="FM4" i="5"/>
  <c r="AC4" i="29"/>
  <c r="HT7" i="5"/>
  <c r="AE16" i="29"/>
  <c r="HU11" i="5"/>
  <c r="AE15" i="29"/>
  <c r="HU3" i="5"/>
  <c r="AE3" i="29"/>
  <c r="HP8" i="5"/>
  <c r="AF17" i="29"/>
  <c r="HQ12" i="5"/>
  <c r="AF18" i="29"/>
  <c r="HQ4" i="5"/>
  <c r="AF4" i="29"/>
  <c r="HH8" i="5"/>
  <c r="AG17" i="29"/>
  <c r="HI12" i="5"/>
  <c r="AG18" i="29"/>
  <c r="HI4" i="5"/>
  <c r="AG4" i="29"/>
  <c r="HL8" i="5"/>
  <c r="AH17" i="29"/>
  <c r="HM12" i="5"/>
  <c r="AH18" i="29"/>
  <c r="HM4" i="5"/>
  <c r="AH4" i="29"/>
  <c r="GZ8" i="5"/>
  <c r="AI17" i="29"/>
  <c r="HA12" i="5"/>
  <c r="AI18" i="29"/>
  <c r="HA4" i="5"/>
  <c r="AI4" i="29"/>
  <c r="HD8" i="5"/>
  <c r="AJ17" i="29"/>
  <c r="HE12" i="5"/>
  <c r="AJ18" i="29"/>
  <c r="HE4" i="5"/>
  <c r="AJ4" i="29"/>
  <c r="FX8" i="5"/>
  <c r="AK17" i="29"/>
  <c r="FY12" i="5"/>
  <c r="AK18" i="29"/>
  <c r="FY4" i="5"/>
  <c r="AK4" i="29"/>
  <c r="GB8" i="5"/>
  <c r="AL17" i="29"/>
  <c r="GC12" i="5"/>
  <c r="AL18" i="29"/>
  <c r="GC4" i="5"/>
  <c r="AL4" i="29"/>
  <c r="GV8" i="5"/>
  <c r="AM17" i="29"/>
  <c r="GW12" i="5"/>
  <c r="AM18" i="29"/>
  <c r="GW4" i="5"/>
  <c r="AM4" i="29"/>
  <c r="GN8" i="5"/>
  <c r="AN17" i="29"/>
  <c r="GO12" i="5"/>
  <c r="AN18" i="29"/>
  <c r="GO4" i="5"/>
  <c r="AN4" i="29"/>
  <c r="GR8" i="5"/>
  <c r="AO17" i="29"/>
  <c r="GS12" i="5"/>
  <c r="AO18" i="29"/>
  <c r="GS4" i="5"/>
  <c r="AO4" i="29"/>
  <c r="GF8" i="5"/>
  <c r="AP17" i="29"/>
  <c r="GG12" i="5"/>
  <c r="AP18" i="29"/>
  <c r="GG4" i="5"/>
  <c r="AP4" i="29"/>
  <c r="GJ8" i="5"/>
  <c r="AQ17" i="29"/>
  <c r="GK12" i="5"/>
  <c r="AQ18" i="29"/>
  <c r="GK4" i="5"/>
  <c r="AQ4" i="29"/>
  <c r="FT8" i="5"/>
  <c r="AR17" i="29"/>
  <c r="FU12" i="5"/>
  <c r="AR18" i="29"/>
  <c r="FU4" i="5"/>
  <c r="AR4" i="29"/>
  <c r="EO4" i="5"/>
  <c r="AS4" i="29"/>
  <c r="MP4" i="5"/>
  <c r="Q10" i="29"/>
  <c r="LH2" i="5"/>
  <c r="S5" i="29"/>
  <c r="ES3" i="5"/>
  <c r="X3" i="29"/>
  <c r="EW3" i="5"/>
  <c r="Y3" i="29"/>
  <c r="FA11" i="5"/>
  <c r="Z15" i="29"/>
  <c r="FD7" i="5"/>
  <c r="AA16" i="29"/>
  <c r="FE3" i="5"/>
  <c r="AA3" i="29"/>
  <c r="FI11" i="5"/>
  <c r="AB15" i="29"/>
  <c r="FL7" i="5"/>
  <c r="AC16" i="29"/>
  <c r="FM3" i="5"/>
  <c r="AC3" i="29"/>
  <c r="HT10" i="5"/>
  <c r="AE22" i="29"/>
  <c r="HQ3" i="5"/>
  <c r="AF3" i="29"/>
  <c r="HI11" i="5"/>
  <c r="AG15" i="29"/>
  <c r="HM3" i="5"/>
  <c r="AH3" i="29"/>
  <c r="HA3" i="5"/>
  <c r="AI3" i="29"/>
  <c r="HE3" i="5"/>
  <c r="AJ3" i="29"/>
  <c r="FY3" i="5"/>
  <c r="AK3" i="29"/>
  <c r="GC3" i="5"/>
  <c r="AL3" i="29"/>
  <c r="GV7" i="5"/>
  <c r="AM16" i="29"/>
  <c r="GN7" i="5"/>
  <c r="AN16" i="29"/>
  <c r="GO11" i="5"/>
  <c r="AN15" i="29"/>
  <c r="GO3" i="5"/>
  <c r="AN3" i="29"/>
  <c r="GS11" i="5"/>
  <c r="AO15" i="29"/>
  <c r="GS3" i="5"/>
  <c r="AO3" i="29"/>
  <c r="GF7" i="5"/>
  <c r="AP16" i="29"/>
  <c r="GG11" i="5"/>
  <c r="AP15" i="29"/>
  <c r="GG3" i="5"/>
  <c r="AP3" i="29"/>
  <c r="GJ7" i="5"/>
  <c r="AQ16" i="29"/>
  <c r="GK11" i="5"/>
  <c r="AQ15" i="29"/>
  <c r="FT7" i="5"/>
  <c r="AR16" i="29"/>
  <c r="FU3" i="5"/>
  <c r="AR3" i="29"/>
  <c r="EO11" i="5"/>
  <c r="AS15" i="29"/>
  <c r="AB54" i="5"/>
  <c r="AB53" i="5"/>
  <c r="MP6" i="5"/>
  <c r="Q16" i="29"/>
  <c r="MM2" i="5"/>
  <c r="Q8" i="29"/>
  <c r="LJ4" i="5"/>
  <c r="S10" i="29"/>
  <c r="LJ12" i="5"/>
  <c r="S25" i="29"/>
  <c r="LI8" i="5"/>
  <c r="S20" i="29"/>
  <c r="LB2" i="5"/>
  <c r="T7" i="29"/>
  <c r="ER13" i="5"/>
  <c r="X25" i="29"/>
  <c r="ER5" i="5"/>
  <c r="X10" i="29"/>
  <c r="ES9" i="5"/>
  <c r="X13" i="29"/>
  <c r="EV13" i="5"/>
  <c r="Y25" i="29"/>
  <c r="EV5" i="5"/>
  <c r="Y10" i="29"/>
  <c r="EW9" i="5"/>
  <c r="Y13" i="29"/>
  <c r="EZ13" i="5"/>
  <c r="Z25" i="29"/>
  <c r="EZ5" i="5"/>
  <c r="Z10" i="29"/>
  <c r="FA9" i="5"/>
  <c r="Z13" i="29"/>
  <c r="FD13" i="5"/>
  <c r="AA25" i="29"/>
  <c r="FD5" i="5"/>
  <c r="AA10" i="29"/>
  <c r="FE9" i="5"/>
  <c r="AA13" i="29"/>
  <c r="FH13" i="5"/>
  <c r="AB25" i="29"/>
  <c r="FH5" i="5"/>
  <c r="AB10" i="29"/>
  <c r="FI9" i="5"/>
  <c r="AB13" i="29"/>
  <c r="FL13" i="5"/>
  <c r="AC25" i="29"/>
  <c r="FL5" i="5"/>
  <c r="AC10" i="29"/>
  <c r="FM9" i="5"/>
  <c r="AC13" i="29"/>
  <c r="HT13" i="5"/>
  <c r="AE25" i="29"/>
  <c r="HT4" i="5"/>
  <c r="AE6" i="29"/>
  <c r="HU8" i="5"/>
  <c r="AE12" i="29"/>
  <c r="HP13" i="5"/>
  <c r="AF25" i="29"/>
  <c r="HP5" i="5"/>
  <c r="AF10" i="29"/>
  <c r="HQ9" i="5"/>
  <c r="AF13" i="29"/>
  <c r="HH13" i="5"/>
  <c r="AG25" i="29"/>
  <c r="HH5" i="5"/>
  <c r="AG10" i="29"/>
  <c r="HI9" i="5"/>
  <c r="AG13" i="29"/>
  <c r="HL13" i="5"/>
  <c r="AH25" i="29"/>
  <c r="HL5" i="5"/>
  <c r="AH10" i="29"/>
  <c r="HM9" i="5"/>
  <c r="AH13" i="29"/>
  <c r="GZ13" i="5"/>
  <c r="AI25" i="29"/>
  <c r="GZ5" i="5"/>
  <c r="AI10" i="29"/>
  <c r="HA9" i="5"/>
  <c r="AI13" i="29"/>
  <c r="HD13" i="5"/>
  <c r="AJ25" i="29"/>
  <c r="HD5" i="5"/>
  <c r="AJ10" i="29"/>
  <c r="HE9" i="5"/>
  <c r="AJ13" i="29"/>
  <c r="FX13" i="5"/>
  <c r="AK25" i="29"/>
  <c r="FX5" i="5"/>
  <c r="AK10" i="29"/>
  <c r="FY9" i="5"/>
  <c r="AK13" i="29"/>
  <c r="GB13" i="5"/>
  <c r="AL25" i="29"/>
  <c r="GB5" i="5"/>
  <c r="AL10" i="29"/>
  <c r="GC9" i="5"/>
  <c r="AL13" i="29"/>
  <c r="GV13" i="5"/>
  <c r="AM25" i="29"/>
  <c r="GV5" i="5"/>
  <c r="AM10" i="29"/>
  <c r="GW9" i="5"/>
  <c r="AM13" i="29"/>
  <c r="GN13" i="5"/>
  <c r="AN25" i="29"/>
  <c r="GN5" i="5"/>
  <c r="AN10" i="29"/>
  <c r="GO9" i="5"/>
  <c r="AN13" i="29"/>
  <c r="GR13" i="5"/>
  <c r="AO25" i="29"/>
  <c r="GR5" i="5"/>
  <c r="AO10" i="29"/>
  <c r="GS9" i="5"/>
  <c r="AO13" i="29"/>
  <c r="GF13" i="5"/>
  <c r="AP25" i="29"/>
  <c r="GF5" i="5"/>
  <c r="AP10" i="29"/>
  <c r="GG9" i="5"/>
  <c r="AP13" i="29"/>
  <c r="GJ13" i="5"/>
  <c r="AQ25" i="29"/>
  <c r="GJ5" i="5"/>
  <c r="AQ10" i="29"/>
  <c r="GK9" i="5"/>
  <c r="AQ13" i="29"/>
  <c r="FT13" i="5"/>
  <c r="AR25" i="29"/>
  <c r="FT5" i="5"/>
  <c r="AR10" i="29"/>
  <c r="FU9" i="5"/>
  <c r="AR13" i="29"/>
  <c r="EN13" i="5"/>
  <c r="AS25" i="29"/>
  <c r="EN5" i="5"/>
  <c r="AS10" i="29"/>
  <c r="EO9" i="5"/>
  <c r="AS13" i="29"/>
  <c r="LJ7" i="5"/>
  <c r="S17" i="29"/>
  <c r="ES6" i="5"/>
  <c r="X8" i="29"/>
  <c r="EW6" i="5"/>
  <c r="Y8" i="29"/>
  <c r="FA6" i="5"/>
  <c r="Z8" i="29"/>
  <c r="FE6" i="5"/>
  <c r="AA8" i="29"/>
  <c r="FL10" i="5"/>
  <c r="AC22" i="29"/>
  <c r="HU5" i="5"/>
  <c r="AE7" i="29"/>
  <c r="HH10" i="5"/>
  <c r="AG22" i="29"/>
  <c r="HL10" i="5"/>
  <c r="AH22" i="29"/>
  <c r="HM6" i="5"/>
  <c r="AH8" i="29"/>
  <c r="HA14" i="5"/>
  <c r="AI20" i="29"/>
  <c r="HE14" i="5"/>
  <c r="AJ20" i="29"/>
  <c r="FX10" i="5"/>
  <c r="AK22" i="29"/>
  <c r="FY6" i="5"/>
  <c r="AK8" i="29"/>
  <c r="GC14" i="5"/>
  <c r="AL20" i="29"/>
  <c r="GV10" i="5"/>
  <c r="AM22" i="29"/>
  <c r="GW6" i="5"/>
  <c r="AM8" i="29"/>
  <c r="GN10" i="5"/>
  <c r="AN22" i="29"/>
  <c r="GO6" i="5"/>
  <c r="AN8" i="29"/>
  <c r="GS14" i="5"/>
  <c r="AO20" i="29"/>
  <c r="GF10" i="5"/>
  <c r="AP22" i="29"/>
  <c r="GG6" i="5"/>
  <c r="AP8" i="29"/>
  <c r="GK6" i="5"/>
  <c r="AQ8" i="29"/>
  <c r="FU6" i="5"/>
  <c r="AR8" i="29"/>
  <c r="MN2" i="5"/>
  <c r="Q5" i="29"/>
  <c r="MO6" i="5"/>
  <c r="Q15" i="29"/>
  <c r="LI4" i="5"/>
  <c r="S12" i="29"/>
  <c r="LD6" i="5"/>
  <c r="T14" i="29"/>
  <c r="ER9" i="5"/>
  <c r="X21" i="29"/>
  <c r="EV9" i="5"/>
  <c r="Y21" i="29"/>
  <c r="EZ9" i="5"/>
  <c r="Z21" i="29"/>
  <c r="FD9" i="5"/>
  <c r="AA21" i="29"/>
  <c r="FI13" i="5"/>
  <c r="AB19" i="29"/>
  <c r="FM13" i="5"/>
  <c r="AC19" i="29"/>
  <c r="FM5" i="5"/>
  <c r="AC7" i="29"/>
  <c r="HP9" i="5"/>
  <c r="AF21" i="29"/>
  <c r="HI5" i="5"/>
  <c r="AG7" i="29"/>
  <c r="GZ9" i="5"/>
  <c r="AI21" i="29"/>
  <c r="HD9" i="5"/>
  <c r="AJ21" i="29"/>
  <c r="FX9" i="5"/>
  <c r="AK21" i="29"/>
  <c r="GC13" i="5"/>
  <c r="AL19" i="29"/>
  <c r="GW13" i="5"/>
  <c r="AM19" i="29"/>
  <c r="GO5" i="5"/>
  <c r="AN7" i="29"/>
  <c r="GS5" i="5"/>
  <c r="AO7" i="29"/>
  <c r="GG5" i="5"/>
  <c r="AP7" i="29"/>
  <c r="GJ9" i="5"/>
  <c r="AQ21" i="29"/>
  <c r="GK13" i="5"/>
  <c r="AQ19" i="29"/>
  <c r="EN9" i="5"/>
  <c r="AS21" i="29"/>
  <c r="NL13" i="5"/>
  <c r="B26" i="29"/>
  <c r="EN8" i="5"/>
  <c r="AS17" i="29"/>
  <c r="JS15" i="5"/>
  <c r="C124" i="9" s="1"/>
  <c r="LE13" i="5"/>
  <c r="T26" i="29"/>
  <c r="ER7" i="5"/>
  <c r="X16" i="29"/>
  <c r="EV7" i="5"/>
  <c r="Y16" i="29"/>
  <c r="FE11" i="5"/>
  <c r="AA15" i="29"/>
  <c r="HP7" i="5"/>
  <c r="AF16" i="29"/>
  <c r="HH7" i="5"/>
  <c r="AG16" i="29"/>
  <c r="HL7" i="5"/>
  <c r="AH16" i="29"/>
  <c r="GZ7" i="5"/>
  <c r="AI16" i="29"/>
  <c r="HE11" i="5"/>
  <c r="AJ15" i="29"/>
  <c r="GB7" i="5"/>
  <c r="AL16" i="29"/>
  <c r="EN7" i="5"/>
  <c r="AS16" i="29"/>
  <c r="MP7" i="5"/>
  <c r="Q17" i="29"/>
  <c r="MO3" i="5"/>
  <c r="Q12" i="29"/>
  <c r="LJ5" i="5"/>
  <c r="S11" i="29"/>
  <c r="LJ13" i="5"/>
  <c r="S26" i="29"/>
  <c r="LE8" i="5"/>
  <c r="T21" i="29"/>
  <c r="LD3" i="5"/>
  <c r="T8" i="29"/>
  <c r="ER12" i="5"/>
  <c r="X24" i="29"/>
  <c r="ER4" i="5"/>
  <c r="X6" i="29"/>
  <c r="ES8" i="5"/>
  <c r="X12" i="29"/>
  <c r="EV12" i="5"/>
  <c r="Y24" i="29"/>
  <c r="EV4" i="5"/>
  <c r="Y6" i="29"/>
  <c r="EW8" i="5"/>
  <c r="Y12" i="29"/>
  <c r="EZ12" i="5"/>
  <c r="Z24" i="29"/>
  <c r="EZ4" i="5"/>
  <c r="Z6" i="29"/>
  <c r="FA8" i="5"/>
  <c r="Z12" i="29"/>
  <c r="FD12" i="5"/>
  <c r="AA24" i="29"/>
  <c r="FD4" i="5"/>
  <c r="AA6" i="29"/>
  <c r="FE8" i="5"/>
  <c r="AA12" i="29"/>
  <c r="FH12" i="5"/>
  <c r="AB24" i="29"/>
  <c r="FH4" i="5"/>
  <c r="AB6" i="29"/>
  <c r="FI8" i="5"/>
  <c r="AB12" i="29"/>
  <c r="FL12" i="5"/>
  <c r="AC24" i="29"/>
  <c r="FL4" i="5"/>
  <c r="AC6" i="29"/>
  <c r="FM8" i="5"/>
  <c r="AC12" i="29"/>
  <c r="HT12" i="5"/>
  <c r="AE24" i="29"/>
  <c r="HT3" i="5"/>
  <c r="AE5" i="29"/>
  <c r="HU7" i="5"/>
  <c r="AE9" i="29"/>
  <c r="HP12" i="5"/>
  <c r="AF24" i="29"/>
  <c r="HP4" i="5"/>
  <c r="AF6" i="29"/>
  <c r="HQ8" i="5"/>
  <c r="AF12" i="29"/>
  <c r="HH12" i="5"/>
  <c r="AG24" i="29"/>
  <c r="HH4" i="5"/>
  <c r="AG6" i="29"/>
  <c r="HI8" i="5"/>
  <c r="AG12" i="29"/>
  <c r="HL12" i="5"/>
  <c r="AH24" i="29"/>
  <c r="HL4" i="5"/>
  <c r="AH6" i="29"/>
  <c r="HM8" i="5"/>
  <c r="AH12" i="29"/>
  <c r="GZ12" i="5"/>
  <c r="AI24" i="29"/>
  <c r="GZ4" i="5"/>
  <c r="AI6" i="29"/>
  <c r="HA8" i="5"/>
  <c r="AI12" i="29"/>
  <c r="HD12" i="5"/>
  <c r="AJ24" i="29"/>
  <c r="HD4" i="5"/>
  <c r="AJ6" i="29"/>
  <c r="HE8" i="5"/>
  <c r="AJ12" i="29"/>
  <c r="FX12" i="5"/>
  <c r="AK24" i="29"/>
  <c r="FX4" i="5"/>
  <c r="AK6" i="29"/>
  <c r="FY8" i="5"/>
  <c r="AK12" i="29"/>
  <c r="GB12" i="5"/>
  <c r="AL24" i="29"/>
  <c r="GB4" i="5"/>
  <c r="AL6" i="29"/>
  <c r="GC8" i="5"/>
  <c r="AL12" i="29"/>
  <c r="GV12" i="5"/>
  <c r="AM24" i="29"/>
  <c r="GV4" i="5"/>
  <c r="AM6" i="29"/>
  <c r="GW8" i="5"/>
  <c r="AM12" i="29"/>
  <c r="GN12" i="5"/>
  <c r="AN24" i="29"/>
  <c r="GN4" i="5"/>
  <c r="AN6" i="29"/>
  <c r="GO8" i="5"/>
  <c r="AN12" i="29"/>
  <c r="GR12" i="5"/>
  <c r="AO24" i="29"/>
  <c r="GR4" i="5"/>
  <c r="AO6" i="29"/>
  <c r="GS8" i="5"/>
  <c r="AO12" i="29"/>
  <c r="GF12" i="5"/>
  <c r="AP24" i="29"/>
  <c r="GF4" i="5"/>
  <c r="AP6" i="29"/>
  <c r="GG8" i="5"/>
  <c r="AP12" i="29"/>
  <c r="GJ12" i="5"/>
  <c r="AQ24" i="29"/>
  <c r="GJ4" i="5"/>
  <c r="AQ6" i="29"/>
  <c r="GK8" i="5"/>
  <c r="AQ12" i="29"/>
  <c r="FT12" i="5"/>
  <c r="AR24" i="29"/>
  <c r="FT4" i="5"/>
  <c r="AR6" i="29"/>
  <c r="FU8" i="5"/>
  <c r="AR12" i="29"/>
  <c r="EN12" i="5"/>
  <c r="AS24" i="29"/>
  <c r="EN4" i="5"/>
  <c r="AS6" i="29"/>
  <c r="EO8" i="5"/>
  <c r="AS12" i="29"/>
  <c r="JN15" i="5"/>
  <c r="C118" i="9" s="1"/>
  <c r="MX14" i="5"/>
  <c r="B128" i="9" s="1"/>
  <c r="MX15" i="5"/>
  <c r="D128" i="9" s="1"/>
  <c r="ML7" i="5"/>
  <c r="LZ7" i="5"/>
  <c r="MK3" i="5"/>
  <c r="LY3" i="5"/>
  <c r="LW2" i="5"/>
  <c r="MI2" i="5"/>
  <c r="LA14" i="5"/>
  <c r="B137" i="9" s="1"/>
  <c r="LA15" i="5"/>
  <c r="D137" i="9" s="1"/>
  <c r="MH14" i="5"/>
  <c r="B136" i="9" s="1"/>
  <c r="MH15" i="5"/>
  <c r="D136" i="9" s="1"/>
  <c r="ML8" i="5"/>
  <c r="LZ8" i="5"/>
  <c r="LY4" i="5"/>
  <c r="MK4" i="5"/>
  <c r="LZ13" i="5"/>
  <c r="ML13" i="5"/>
  <c r="MT14" i="5"/>
  <c r="B127" i="9" s="1"/>
  <c r="MT15" i="5"/>
  <c r="D127" i="9" s="1"/>
  <c r="KV14" i="5"/>
  <c r="KV15" i="5"/>
  <c r="ML9" i="5"/>
  <c r="LZ9" i="5"/>
  <c r="LY5" i="5"/>
  <c r="MK5" i="5"/>
  <c r="LV16" i="5"/>
  <c r="LX2" i="5"/>
  <c r="MJ2" i="5"/>
  <c r="LZ10" i="5"/>
  <c r="ML10" i="5"/>
  <c r="LY6" i="5"/>
  <c r="MK6" i="5"/>
  <c r="LR15" i="5"/>
  <c r="D133" i="9" s="1"/>
  <c r="LR14" i="5"/>
  <c r="B133" i="9" s="1"/>
  <c r="ML5" i="5"/>
  <c r="LZ5" i="5"/>
  <c r="MD14" i="5"/>
  <c r="B135" i="9" s="1"/>
  <c r="MD15" i="5"/>
  <c r="D135" i="9" s="1"/>
  <c r="ML6" i="5"/>
  <c r="LZ6" i="5"/>
  <c r="KZ14" i="5"/>
  <c r="C137" i="9" s="1"/>
  <c r="KW15" i="5"/>
  <c r="D134" i="9" s="1"/>
  <c r="KW14" i="5"/>
  <c r="LZ3" i="5"/>
  <c r="ML3" i="5"/>
  <c r="LZ11" i="5"/>
  <c r="ML11" i="5"/>
  <c r="LY7" i="5"/>
  <c r="MK7" i="5"/>
  <c r="LN15" i="5"/>
  <c r="D132" i="9" s="1"/>
  <c r="LN14" i="5"/>
  <c r="B132" i="9" s="1"/>
  <c r="MH16" i="5"/>
  <c r="F136" i="9" s="1"/>
  <c r="MG14" i="5"/>
  <c r="C136" i="9" s="1"/>
  <c r="MG15" i="5"/>
  <c r="E136" i="9" s="1"/>
  <c r="LZ4" i="5"/>
  <c r="ML4" i="5"/>
  <c r="ML12" i="5"/>
  <c r="LZ12" i="5"/>
  <c r="MK8" i="5"/>
  <c r="LY8" i="5"/>
  <c r="D10" i="29"/>
  <c r="IW5" i="5"/>
  <c r="D21" i="29"/>
  <c r="IW11" i="5"/>
  <c r="D13" i="29"/>
  <c r="IX6" i="5"/>
  <c r="D17" i="29"/>
  <c r="IW8" i="5"/>
  <c r="D15" i="29"/>
  <c r="IX8" i="5"/>
  <c r="D12" i="29"/>
  <c r="IX5" i="5"/>
  <c r="D22" i="29"/>
  <c r="IW9" i="5"/>
  <c r="D20" i="29"/>
  <c r="IX9" i="5"/>
  <c r="D14" i="29"/>
  <c r="IX7" i="5"/>
  <c r="D23" i="29"/>
  <c r="IW10" i="5"/>
  <c r="D11" i="29"/>
  <c r="IW6" i="5"/>
  <c r="D16" i="29"/>
  <c r="IW7" i="5"/>
  <c r="D6" i="29"/>
  <c r="IW4" i="5"/>
  <c r="D8" i="29"/>
  <c r="IX4" i="5"/>
  <c r="FP16" i="5"/>
  <c r="D91" i="9" s="1"/>
  <c r="DG91" i="5"/>
  <c r="C85" i="9" s="1"/>
  <c r="GK3" i="5"/>
  <c r="FP15" i="5"/>
  <c r="B91" i="9" s="1"/>
  <c r="L21" i="29"/>
  <c r="K16" i="29"/>
  <c r="K7" i="29"/>
  <c r="L13" i="29"/>
  <c r="L23" i="29"/>
  <c r="K8" i="29"/>
  <c r="L14" i="29"/>
  <c r="K17" i="29"/>
  <c r="K21" i="29"/>
  <c r="L6" i="29"/>
  <c r="HP8" i="1"/>
  <c r="L20" i="29"/>
  <c r="HP26" i="1"/>
  <c r="R23" i="5"/>
  <c r="KG12" i="5" s="1"/>
  <c r="AB4" i="5"/>
  <c r="KM2" i="5" s="1"/>
  <c r="AB9" i="5"/>
  <c r="KO4" i="5" s="1"/>
  <c r="AB15" i="5"/>
  <c r="KO6" i="5" s="1"/>
  <c r="AB20" i="5"/>
  <c r="KO8" i="5" s="1"/>
  <c r="AB22" i="5"/>
  <c r="KO10" i="5" s="1"/>
  <c r="L15" i="29"/>
  <c r="AB6" i="5"/>
  <c r="KL2" i="5" s="1"/>
  <c r="AB12" i="5"/>
  <c r="KN4" i="5" s="1"/>
  <c r="AB14" i="5"/>
  <c r="KN6" i="5" s="1"/>
  <c r="AB23" i="5"/>
  <c r="AB24" i="5"/>
  <c r="K23" i="29"/>
  <c r="AB25" i="5"/>
  <c r="AAX6" i="10"/>
  <c r="R4" i="5"/>
  <c r="KG3" i="5" s="1"/>
  <c r="R9" i="5"/>
  <c r="KG5" i="5" s="1"/>
  <c r="R15" i="5"/>
  <c r="KG7" i="5" s="1"/>
  <c r="R20" i="5"/>
  <c r="KG9" i="5" s="1"/>
  <c r="R22" i="5"/>
  <c r="KG11" i="5" s="1"/>
  <c r="R11" i="5"/>
  <c r="KF4" i="5" s="1"/>
  <c r="R13" i="5"/>
  <c r="KF6" i="5" s="1"/>
  <c r="R19" i="5"/>
  <c r="KF8" i="5" s="1"/>
  <c r="AB5" i="5"/>
  <c r="KO3" i="5" s="1"/>
  <c r="AB10" i="5"/>
  <c r="KO5" i="5" s="1"/>
  <c r="AB16" i="5"/>
  <c r="KO7" i="5" s="1"/>
  <c r="AB21" i="5"/>
  <c r="KO9" i="5" s="1"/>
  <c r="R24" i="5"/>
  <c r="KG13" i="5" s="1"/>
  <c r="R25" i="5"/>
  <c r="KG14" i="5" s="1"/>
  <c r="AAX5" i="10"/>
  <c r="AAX7" i="10"/>
  <c r="R5" i="5"/>
  <c r="KG4" i="5" s="1"/>
  <c r="R10" i="5"/>
  <c r="KG6" i="5" s="1"/>
  <c r="R16" i="5"/>
  <c r="KG8" i="5" s="1"/>
  <c r="R21" i="5"/>
  <c r="KG10" i="5" s="1"/>
  <c r="R7" i="5"/>
  <c r="KF3" i="5" s="1"/>
  <c r="R12" i="5"/>
  <c r="KF5" i="5" s="1"/>
  <c r="R14" i="5"/>
  <c r="KF7" i="5" s="1"/>
  <c r="AAX8" i="10"/>
  <c r="AB11" i="5"/>
  <c r="KN3" i="5" s="1"/>
  <c r="AB13" i="5"/>
  <c r="KN5" i="5" s="1"/>
  <c r="AB19" i="5"/>
  <c r="KN7" i="5" s="1"/>
  <c r="Q24" i="5"/>
  <c r="Q23" i="5"/>
  <c r="Q25" i="5"/>
  <c r="E25" i="5"/>
  <c r="IW14" i="5" s="1"/>
  <c r="AAU8" i="10"/>
  <c r="AAW8" i="10"/>
  <c r="AAU7" i="10"/>
  <c r="AAW7" i="10"/>
  <c r="AAU6" i="10"/>
  <c r="AAW6" i="10"/>
  <c r="AAU5" i="10"/>
  <c r="AAW5" i="10"/>
  <c r="AAV8" i="10"/>
  <c r="KH2" i="5"/>
  <c r="AAV7" i="10"/>
  <c r="AAV6" i="10"/>
  <c r="E24" i="5"/>
  <c r="AAV5" i="10"/>
  <c r="KK3" i="5"/>
  <c r="K15" i="29"/>
  <c r="K12" i="29"/>
  <c r="L17" i="29"/>
  <c r="K22" i="29"/>
  <c r="K6" i="29"/>
  <c r="L8" i="29"/>
  <c r="L10" i="29"/>
  <c r="K13" i="29"/>
  <c r="L22" i="29"/>
  <c r="K14" i="29"/>
  <c r="L12" i="29"/>
  <c r="K10" i="29"/>
  <c r="K11" i="29"/>
  <c r="L11" i="29"/>
  <c r="L16" i="29"/>
  <c r="TO7" i="10"/>
  <c r="IO14" i="5" s="1"/>
  <c r="IS14" i="5" s="1"/>
  <c r="TM7" i="10"/>
  <c r="GS29" i="1"/>
  <c r="CG25" i="5" s="1"/>
  <c r="NP13" i="5" s="1"/>
  <c r="GS28" i="1"/>
  <c r="CG24" i="5" s="1"/>
  <c r="NP12" i="5" s="1"/>
  <c r="TQ6" i="10"/>
  <c r="TO10" i="10"/>
  <c r="TS4" i="10"/>
  <c r="TS5" i="10"/>
  <c r="TR6" i="10"/>
  <c r="TR5" i="10"/>
  <c r="TR4" i="10"/>
  <c r="TP4" i="10"/>
  <c r="TK7" i="10"/>
  <c r="TP5" i="10"/>
  <c r="TQ5" i="10"/>
  <c r="TS6" i="10"/>
  <c r="TQ4" i="10"/>
  <c r="TP6" i="10"/>
  <c r="TN10" i="10"/>
  <c r="HP19" i="1"/>
  <c r="HP16" i="1"/>
  <c r="HP20" i="1"/>
  <c r="HP25" i="1"/>
  <c r="ADF5" i="10"/>
  <c r="YS7" i="10"/>
  <c r="ACB7" i="10"/>
  <c r="TL10" i="10"/>
  <c r="L22" i="5" s="1"/>
  <c r="F23" i="29" s="1"/>
  <c r="HP14" i="1"/>
  <c r="TM10" i="10"/>
  <c r="Q20" i="5"/>
  <c r="Q22" i="5"/>
  <c r="VK5" i="10"/>
  <c r="XK5" i="10"/>
  <c r="HP15" i="1"/>
  <c r="Q21" i="5"/>
  <c r="YU6" i="10"/>
  <c r="YU5" i="10"/>
  <c r="ACT5" i="10"/>
  <c r="ADG5" i="10"/>
  <c r="VK6" i="10"/>
  <c r="HQ10" i="1"/>
  <c r="YS5" i="10"/>
  <c r="ADH5" i="10"/>
  <c r="UV6" i="10"/>
  <c r="XM6" i="10"/>
  <c r="YR7" i="10"/>
  <c r="VL5" i="10"/>
  <c r="ABZ5" i="10"/>
  <c r="UX6" i="10"/>
  <c r="XK6" i="10"/>
  <c r="ACB6" i="10"/>
  <c r="TZ7" i="10"/>
  <c r="UX7" i="10"/>
  <c r="XK7" i="10"/>
  <c r="XN5" i="10"/>
  <c r="ACU5" i="10"/>
  <c r="YS6" i="10"/>
  <c r="HP13" i="1"/>
  <c r="HP11" i="1"/>
  <c r="XM5" i="10"/>
  <c r="UW7" i="10"/>
  <c r="XL7" i="10"/>
  <c r="ABY7" i="10"/>
  <c r="ACR7" i="10"/>
  <c r="ADI7" i="10"/>
  <c r="FQ15" i="5"/>
  <c r="C91" i="9" s="1"/>
  <c r="AIZ6" i="12"/>
  <c r="AGF6" i="12"/>
  <c r="AJB6" i="12"/>
  <c r="AGD6" i="12"/>
  <c r="AHP6" i="12"/>
  <c r="AHO6" i="12"/>
  <c r="AGE6" i="12"/>
  <c r="AHQ6" i="12"/>
  <c r="UU6" i="12"/>
  <c r="WF8" i="12"/>
  <c r="UV6" i="12"/>
  <c r="WE8" i="12"/>
  <c r="RY6" i="12"/>
  <c r="TJ6" i="12"/>
  <c r="WG8" i="12"/>
  <c r="UT6" i="12"/>
  <c r="TI6" i="12"/>
  <c r="RZ6" i="12"/>
  <c r="RW6" i="12"/>
  <c r="RX6" i="12"/>
  <c r="SL6" i="12"/>
  <c r="WS8" i="12"/>
  <c r="AHK6" i="12"/>
  <c r="AIC6" i="12"/>
  <c r="AIY6" i="12"/>
  <c r="AJQ6" i="12"/>
  <c r="VD6" i="12"/>
  <c r="VS6" i="12" s="1"/>
  <c r="VL6" i="12"/>
  <c r="AHI6" i="12"/>
  <c r="AIA6" i="12"/>
  <c r="AII6" i="12"/>
  <c r="AIW6" i="12"/>
  <c r="K8" i="12"/>
  <c r="TE6" i="12"/>
  <c r="TW6" i="12"/>
  <c r="UK6" i="12"/>
  <c r="UX6" i="12" s="1"/>
  <c r="US6" i="12"/>
  <c r="VK6" i="12"/>
  <c r="TF6" i="12"/>
  <c r="TX6" i="12"/>
  <c r="VZ8" i="12"/>
  <c r="AHJ6" i="12"/>
  <c r="AIB6" i="12"/>
  <c r="AIJ6" i="12"/>
  <c r="AIX6" i="12"/>
  <c r="AJP6" i="12"/>
  <c r="AA8" i="12"/>
  <c r="AHG6" i="12"/>
  <c r="AIG6" i="12"/>
  <c r="AIU6" i="12"/>
  <c r="AJM6" i="12"/>
  <c r="AJU6" i="12"/>
  <c r="L8" i="12"/>
  <c r="AGQ6" i="12"/>
  <c r="AGY6" i="12"/>
  <c r="TY6" i="12"/>
  <c r="VE6" i="12"/>
  <c r="VM6" i="12"/>
  <c r="AID6" i="12"/>
  <c r="AIR6" i="12"/>
  <c r="AJR6" i="12"/>
  <c r="TB6" i="12"/>
  <c r="TT6" i="12"/>
  <c r="UB6" i="12"/>
  <c r="UP6" i="12"/>
  <c r="VH6" i="12"/>
  <c r="VV8" i="12"/>
  <c r="WD8" i="12"/>
  <c r="WV8" i="12"/>
  <c r="AHN6" i="12"/>
  <c r="AIF6" i="12"/>
  <c r="AIT6" i="12"/>
  <c r="AJL6" i="12"/>
  <c r="AJT6" i="12"/>
  <c r="AHM6" i="12"/>
  <c r="AIS6" i="12"/>
  <c r="G8" i="12"/>
  <c r="TC6" i="12"/>
  <c r="UQ6" i="12"/>
  <c r="M8" i="12"/>
  <c r="SI6" i="12"/>
  <c r="SQ6" i="12"/>
  <c r="GT5" i="12"/>
  <c r="SD5" i="12"/>
  <c r="ADN5" i="12"/>
  <c r="AHZ6" i="12"/>
  <c r="AIH6" i="12"/>
  <c r="AIV6" i="12"/>
  <c r="AJN6" i="12"/>
  <c r="F8" i="12"/>
  <c r="TA6" i="12"/>
  <c r="TS6" i="12"/>
  <c r="UE6" i="12" s="1"/>
  <c r="UA6" i="12"/>
  <c r="UO6" i="12"/>
  <c r="VG6" i="12"/>
  <c r="VO6" i="12"/>
  <c r="E8" i="12"/>
  <c r="AWQ5" i="12"/>
  <c r="ACU6" i="12"/>
  <c r="AFO6" i="12"/>
  <c r="RK7" i="12"/>
  <c r="AQZ8" i="12"/>
  <c r="EP5" i="12"/>
  <c r="ABJ5" i="12"/>
  <c r="YM6" i="12"/>
  <c r="ZZ6" i="12"/>
  <c r="ASK6" i="12"/>
  <c r="RL7" i="12"/>
  <c r="ZY5" i="12"/>
  <c r="AOE6" i="12"/>
  <c r="LQ7" i="12"/>
  <c r="NE7" i="12"/>
  <c r="FG5" i="12"/>
  <c r="FZ5" i="12"/>
  <c r="TO5" i="12"/>
  <c r="TH6" i="12"/>
  <c r="TZ6" i="12"/>
  <c r="UN6" i="12"/>
  <c r="VN6" i="12"/>
  <c r="ACA5" i="12"/>
  <c r="ACT5" i="12"/>
  <c r="AEY5" i="12"/>
  <c r="AKQ6" i="12"/>
  <c r="IV7" i="12"/>
  <c r="JM7" i="12"/>
  <c r="ALJ7" i="12"/>
  <c r="DE5" i="12"/>
  <c r="IE5" i="12"/>
  <c r="GB7" i="12"/>
  <c r="QR7" i="12"/>
  <c r="AKQ7" i="12"/>
  <c r="AB8" i="12"/>
  <c r="PZ5" i="12"/>
  <c r="ACB7" i="12"/>
  <c r="ACU7" i="12"/>
  <c r="VW8" i="12"/>
  <c r="BR6" i="12"/>
  <c r="CK6" i="12"/>
  <c r="GA6" i="12"/>
  <c r="ASL6" i="12"/>
  <c r="FI7" i="12"/>
  <c r="ACC7" i="12"/>
  <c r="FF5" i="12"/>
  <c r="OM5" i="12"/>
  <c r="PG5" i="12"/>
  <c r="RI5" i="12"/>
  <c r="WU8" i="12"/>
  <c r="ABZ5" i="12"/>
  <c r="ALG5" i="12"/>
  <c r="AOD5" i="12"/>
  <c r="AVF5" i="12"/>
  <c r="QA6" i="12"/>
  <c r="YL6" i="12"/>
  <c r="AKO6" i="12"/>
  <c r="AMS6" i="12"/>
  <c r="AUN6" i="12"/>
  <c r="CM7" i="12"/>
  <c r="JN7" i="12"/>
  <c r="LT7" i="12"/>
  <c r="AHL6" i="12"/>
  <c r="XU7" i="12"/>
  <c r="AFO7" i="12"/>
  <c r="ANM7" i="12"/>
  <c r="AQG7" i="12"/>
  <c r="ATW7" i="12"/>
  <c r="AVI7" i="12"/>
  <c r="C8" i="12"/>
  <c r="AH5" i="12"/>
  <c r="AC8" i="12"/>
  <c r="EQ5" i="12"/>
  <c r="JO5" i="12"/>
  <c r="KY5" i="12"/>
  <c r="SW5" i="12"/>
  <c r="TD6" i="12"/>
  <c r="UH5" i="12"/>
  <c r="XB5" i="12"/>
  <c r="ABK5" i="12"/>
  <c r="AGI5" i="12"/>
  <c r="ATE5" i="12"/>
  <c r="BS6" i="12"/>
  <c r="IU6" i="12"/>
  <c r="KI6" i="12"/>
  <c r="NB6" i="12"/>
  <c r="NU6" i="12"/>
  <c r="RK6" i="12"/>
  <c r="AFY6" i="12"/>
  <c r="AQY6" i="12"/>
  <c r="ARQ6" i="12"/>
  <c r="AZ7" i="12"/>
  <c r="NW7" i="12"/>
  <c r="PX7" i="12"/>
  <c r="QQ7" i="12"/>
  <c r="ALH7" i="12"/>
  <c r="BR5" i="12"/>
  <c r="MI5" i="12"/>
  <c r="ON5" i="12"/>
  <c r="TV6" i="12"/>
  <c r="UD6" i="12"/>
  <c r="UR6" i="12"/>
  <c r="VJ6" i="12"/>
  <c r="YL5" i="12"/>
  <c r="AFX6" i="12"/>
  <c r="AJC5" i="12"/>
  <c r="ALH5" i="12"/>
  <c r="ANK5" i="12"/>
  <c r="AOX5" i="12"/>
  <c r="ARS5" i="12"/>
  <c r="AWA5" i="12"/>
  <c r="KF6" i="12"/>
  <c r="NC6" i="12"/>
  <c r="XV6" i="12"/>
  <c r="AGU6" i="12"/>
  <c r="ARS6" i="12"/>
  <c r="AJ7" i="12"/>
  <c r="ABJ7" i="12"/>
  <c r="AKP7" i="12"/>
  <c r="AMS7" i="12"/>
  <c r="ATU7" i="12"/>
  <c r="AWT7" i="12"/>
  <c r="AOW8" i="12"/>
  <c r="AQG8" i="12"/>
  <c r="ASM6" i="12"/>
  <c r="DC5" i="12"/>
  <c r="DW5" i="12"/>
  <c r="FY5" i="12"/>
  <c r="OO5" i="12"/>
  <c r="QP5" i="12"/>
  <c r="VY8" i="12"/>
  <c r="ZW5" i="12"/>
  <c r="AAQ5" i="12"/>
  <c r="ACS5" i="12"/>
  <c r="AIE6" i="12"/>
  <c r="AJK6" i="12"/>
  <c r="AJS6" i="12"/>
  <c r="ALI5" i="12"/>
  <c r="ARR5" i="12"/>
  <c r="AUM5" i="12"/>
  <c r="XT6" i="12"/>
  <c r="ZG6" i="12"/>
  <c r="AOX6" i="12"/>
  <c r="AVF6" i="12"/>
  <c r="AVY6" i="12"/>
  <c r="AG7" i="12"/>
  <c r="GA7" i="12"/>
  <c r="ID7" i="12"/>
  <c r="ZF7" i="12"/>
  <c r="AEV7" i="12"/>
  <c r="AFR7" i="12"/>
  <c r="AOW7" i="12"/>
  <c r="ATX7" i="12"/>
  <c r="AWS7" i="12"/>
  <c r="JP7" i="12"/>
  <c r="QQ5" i="12"/>
  <c r="RJ5" i="12"/>
  <c r="ARB5" i="12"/>
  <c r="AWS5" i="12"/>
  <c r="AZ6" i="12"/>
  <c r="CM6" i="12"/>
  <c r="FH6" i="12"/>
  <c r="JP6" i="12"/>
  <c r="ACA6" i="12"/>
  <c r="ANL6" i="12"/>
  <c r="ART6" i="12"/>
  <c r="AVG6" i="12"/>
  <c r="AWA6" i="12"/>
  <c r="BS7" i="12"/>
  <c r="QS7" i="12"/>
  <c r="AJO6" i="12"/>
  <c r="ZD7" i="12"/>
  <c r="ZG7" i="12"/>
  <c r="ABK7" i="12"/>
  <c r="AVH7" i="12"/>
  <c r="HM5" i="12"/>
  <c r="IX5" i="12"/>
  <c r="LR5" i="12"/>
  <c r="QA5" i="12"/>
  <c r="UY5" i="12"/>
  <c r="AFR5" i="12"/>
  <c r="MJ6" i="12"/>
  <c r="QR6" i="12"/>
  <c r="WK6" i="12"/>
  <c r="ANK6" i="12"/>
  <c r="EN7" i="12"/>
  <c r="FF7" i="12"/>
  <c r="MJ7" i="12"/>
  <c r="NB7" i="12"/>
  <c r="ACV7" i="12"/>
  <c r="AVF7" i="12"/>
  <c r="AEG5" i="12"/>
  <c r="AIL5" i="12"/>
  <c r="AWR5" i="12"/>
  <c r="AWT5" i="12"/>
  <c r="FG6" i="12"/>
  <c r="IB6" i="12"/>
  <c r="NW6" i="12"/>
  <c r="AY5" i="12"/>
  <c r="DD5" i="12"/>
  <c r="NB5" i="12"/>
  <c r="XS5" i="12"/>
  <c r="ZX5" i="12"/>
  <c r="AGT6" i="12"/>
  <c r="AOC5" i="12"/>
  <c r="ASL5" i="12"/>
  <c r="EQ6" i="12"/>
  <c r="KH6" i="12"/>
  <c r="QQ6" i="12"/>
  <c r="AMU6" i="12"/>
  <c r="AVZ6" i="12"/>
  <c r="FH7" i="12"/>
  <c r="LS7" i="12"/>
  <c r="ABZ7" i="12"/>
  <c r="AFP7" i="12"/>
  <c r="AOC7" i="12"/>
  <c r="AQH7" i="12"/>
  <c r="WR8" i="12"/>
  <c r="AY6" i="30"/>
  <c r="BA5" i="30"/>
  <c r="EH9" i="30"/>
  <c r="EH6" i="30"/>
  <c r="OI8" i="30"/>
  <c r="PR8" i="30"/>
  <c r="PR7" i="30"/>
  <c r="RR7" i="30"/>
  <c r="HP8" i="30"/>
  <c r="IX8" i="30"/>
  <c r="RS6" i="30"/>
  <c r="KZ7" i="30"/>
  <c r="LB5" i="30"/>
  <c r="HP7" i="30"/>
  <c r="AX9" i="30"/>
  <c r="AZ5" i="30"/>
  <c r="PO5" i="30"/>
  <c r="MF7" i="30"/>
  <c r="OJ7" i="30"/>
  <c r="CH8" i="30"/>
  <c r="BA9" i="30"/>
  <c r="BA10" i="30"/>
  <c r="SZ8" i="30"/>
  <c r="RQ5" i="30"/>
  <c r="HS6" i="30"/>
  <c r="CE7" i="30"/>
  <c r="EH5" i="30"/>
  <c r="MF5" i="30"/>
  <c r="AZ6" i="30"/>
  <c r="EI6" i="30"/>
  <c r="MI7" i="30"/>
  <c r="EJ10" i="30"/>
  <c r="EH11" i="30"/>
  <c r="FQ6" i="30"/>
  <c r="CH5" i="30"/>
  <c r="OH5" i="30"/>
  <c r="LA5" i="30"/>
  <c r="IZ6" i="30"/>
  <c r="KZ6" i="30"/>
  <c r="SX6" i="30"/>
  <c r="AX7" i="30"/>
  <c r="HR7" i="30"/>
  <c r="LA7" i="30"/>
  <c r="FN8" i="30"/>
  <c r="IW8" i="30"/>
  <c r="LB8" i="30"/>
  <c r="CH10" i="30"/>
  <c r="AZ10" i="30"/>
  <c r="EJ6" i="30"/>
  <c r="PQ8" i="30"/>
  <c r="IZ5" i="30"/>
  <c r="RR5" i="30"/>
  <c r="TA5" i="30"/>
  <c r="CE6" i="30"/>
  <c r="OJ6" i="30"/>
  <c r="RT6" i="30"/>
  <c r="EG7" i="30"/>
  <c r="LB7" i="30"/>
  <c r="OK7" i="30"/>
  <c r="FN10" i="30"/>
  <c r="CE11" i="30"/>
  <c r="EJ11" i="30"/>
  <c r="HR5" i="30"/>
  <c r="FN6" i="30"/>
  <c r="HR6" i="30"/>
  <c r="PR6" i="30"/>
  <c r="EH7" i="30"/>
  <c r="FQ7" i="30"/>
  <c r="IW7" i="30"/>
  <c r="AZ8" i="30"/>
  <c r="EJ8" i="30"/>
  <c r="KZ8" i="30"/>
  <c r="OJ8" i="30"/>
  <c r="AX11" i="30"/>
  <c r="EJ8" i="5"/>
  <c r="AY9" i="29" s="1"/>
  <c r="EJ18" i="5"/>
  <c r="AY19" i="29" s="1"/>
  <c r="EJ12" i="5"/>
  <c r="AY13" i="29" s="1"/>
  <c r="EJ14" i="5"/>
  <c r="AY15" i="29" s="1"/>
  <c r="EJ7" i="5"/>
  <c r="AY8" i="29" s="1"/>
  <c r="EJ19" i="5"/>
  <c r="AY20" i="29" s="1"/>
  <c r="EJ13" i="5"/>
  <c r="AY14" i="29" s="1"/>
  <c r="EJ6" i="5"/>
  <c r="AY7" i="29" s="1"/>
  <c r="EJ17" i="5"/>
  <c r="AY18" i="29" s="1"/>
  <c r="EJ11" i="5"/>
  <c r="AY12" i="29" s="1"/>
  <c r="EJ2" i="5"/>
  <c r="AY3" i="29" s="1"/>
  <c r="EF10" i="1"/>
  <c r="EG10" i="1" s="1"/>
  <c r="EF6" i="1"/>
  <c r="EG6" i="1" s="1"/>
  <c r="B129" i="9"/>
  <c r="AY4" i="29"/>
  <c r="AX2" i="29"/>
  <c r="TI10" i="10"/>
  <c r="TZ10" i="10"/>
  <c r="L14" i="5" s="1"/>
  <c r="F15" i="29" s="1"/>
  <c r="UA7" i="10"/>
  <c r="K4" i="5"/>
  <c r="JE3" i="5" s="1"/>
  <c r="HL12" i="1"/>
  <c r="P8" i="5" s="1"/>
  <c r="NU5" i="5" s="1"/>
  <c r="HL14" i="1"/>
  <c r="P10" i="5" s="1"/>
  <c r="G11" i="29" s="1"/>
  <c r="HL15" i="1"/>
  <c r="P11" i="5" s="1"/>
  <c r="G12" i="29" s="1"/>
  <c r="K20" i="5"/>
  <c r="JE9" i="5" s="1"/>
  <c r="K12" i="5"/>
  <c r="JF5" i="5" s="1"/>
  <c r="TF7" i="10"/>
  <c r="D9" i="5" s="1"/>
  <c r="TK10" i="10"/>
  <c r="L21" i="5" s="1"/>
  <c r="F22" i="29" s="1"/>
  <c r="UA10" i="10"/>
  <c r="IH8" i="5" s="1"/>
  <c r="IL8" i="5" s="1"/>
  <c r="TL7" i="10"/>
  <c r="IO10" i="5" s="1"/>
  <c r="IS10" i="5" s="1"/>
  <c r="HL21" i="1"/>
  <c r="P17" i="5" s="1"/>
  <c r="G18" i="29" s="1"/>
  <c r="HL9" i="1"/>
  <c r="P5" i="5" s="1"/>
  <c r="G6" i="29" s="1"/>
  <c r="HL13" i="1"/>
  <c r="P9" i="5" s="1"/>
  <c r="G10" i="29" s="1"/>
  <c r="HL17" i="1"/>
  <c r="P13" i="5" s="1"/>
  <c r="G14" i="29" s="1"/>
  <c r="HL19" i="1"/>
  <c r="P15" i="5" s="1"/>
  <c r="G16" i="29" s="1"/>
  <c r="EF23" i="1"/>
  <c r="EG23" i="1" s="1"/>
  <c r="UB10" i="10"/>
  <c r="HL27" i="1"/>
  <c r="P23" i="5" s="1"/>
  <c r="Q11" i="5"/>
  <c r="JJ5" i="5" s="1"/>
  <c r="HL11" i="1"/>
  <c r="P7" i="5" s="1"/>
  <c r="NV3" i="5" s="1"/>
  <c r="EI2" i="5"/>
  <c r="NH51" i="5" s="1"/>
  <c r="K16" i="5"/>
  <c r="JE8" i="5" s="1"/>
  <c r="K19" i="5"/>
  <c r="JF8" i="5" s="1"/>
  <c r="K21" i="5"/>
  <c r="JE10" i="5" s="1"/>
  <c r="K10" i="5"/>
  <c r="JE6" i="5" s="1"/>
  <c r="Q10" i="5"/>
  <c r="H11" i="29" s="1"/>
  <c r="EF16" i="1"/>
  <c r="HL18" i="1"/>
  <c r="P14" i="5" s="1"/>
  <c r="NV7" i="5" s="1"/>
  <c r="EF18" i="1"/>
  <c r="EF7" i="1"/>
  <c r="HL8" i="1"/>
  <c r="P4" i="5" s="1"/>
  <c r="G5" i="29" s="1"/>
  <c r="HL16" i="1"/>
  <c r="P12" i="5" s="1"/>
  <c r="G13" i="29" s="1"/>
  <c r="TE7" i="10"/>
  <c r="IO4" i="5" s="1"/>
  <c r="TV7" i="10"/>
  <c r="IP3" i="5" s="1"/>
  <c r="EF21" i="1"/>
  <c r="TF10" i="10"/>
  <c r="L9" i="5" s="1"/>
  <c r="F10" i="29" s="1"/>
  <c r="HL25" i="1"/>
  <c r="P21" i="5" s="1"/>
  <c r="G22" i="29" s="1"/>
  <c r="K6" i="5"/>
  <c r="JF3" i="5" s="1"/>
  <c r="HL22" i="1"/>
  <c r="P18" i="5" s="1"/>
  <c r="G19" i="29" s="1"/>
  <c r="GS13" i="1"/>
  <c r="CG9" i="5" s="1"/>
  <c r="NP4" i="5" s="1"/>
  <c r="HL7" i="1"/>
  <c r="P3" i="5" s="1"/>
  <c r="G4" i="29" s="1"/>
  <c r="HL23" i="1"/>
  <c r="P19" i="5" s="1"/>
  <c r="NU12" i="5" s="1"/>
  <c r="Q13" i="5"/>
  <c r="JJ7" i="5" s="1"/>
  <c r="GS27" i="1"/>
  <c r="CG23" i="5" s="1"/>
  <c r="NP11" i="5" s="1"/>
  <c r="HL24" i="1"/>
  <c r="P20" i="5" s="1"/>
  <c r="G21" i="29" s="1"/>
  <c r="K14" i="5"/>
  <c r="JF7" i="5" s="1"/>
  <c r="HL20" i="1"/>
  <c r="P16" i="5" s="1"/>
  <c r="NT7" i="5" s="1"/>
  <c r="HL26" i="1"/>
  <c r="P22" i="5" s="1"/>
  <c r="NT10" i="5" s="1"/>
  <c r="TW10" i="10"/>
  <c r="IH4" i="5" s="1"/>
  <c r="IL4" i="5" s="1"/>
  <c r="Q4" i="5"/>
  <c r="EI6" i="5"/>
  <c r="AX7" i="29" s="1"/>
  <c r="HL10" i="1"/>
  <c r="P6" i="5" s="1"/>
  <c r="G7" i="29" s="1"/>
  <c r="K22" i="5"/>
  <c r="JE11" i="5" s="1"/>
  <c r="TH10" i="10"/>
  <c r="L15" i="5" s="1"/>
  <c r="F16" i="29" s="1"/>
  <c r="TY10" i="10"/>
  <c r="IH6" i="5" s="1"/>
  <c r="IL6" i="5" s="1"/>
  <c r="UD6" i="10"/>
  <c r="TI7" i="10"/>
  <c r="TD10" i="10"/>
  <c r="IG3" i="5" s="1"/>
  <c r="TJ10" i="10"/>
  <c r="L20" i="5" s="1"/>
  <c r="F21" i="29" s="1"/>
  <c r="TG7" i="10"/>
  <c r="D10" i="5" s="1"/>
  <c r="TX7" i="10"/>
  <c r="IP5" i="5" s="1"/>
  <c r="IT5" i="5" s="1"/>
  <c r="TE10" i="10"/>
  <c r="IG4" i="5" s="1"/>
  <c r="IK4" i="5" s="1"/>
  <c r="TV10" i="10"/>
  <c r="IH3" i="5" s="1"/>
  <c r="UF4" i="10"/>
  <c r="TY7" i="10"/>
  <c r="UE6" i="10"/>
  <c r="UF5" i="10"/>
  <c r="UF6" i="10"/>
  <c r="TG10" i="10"/>
  <c r="L10" i="5" s="1"/>
  <c r="F11" i="29" s="1"/>
  <c r="TX10" i="10"/>
  <c r="IH5" i="5" s="1"/>
  <c r="IL5" i="5" s="1"/>
  <c r="IC7" i="5"/>
  <c r="IC5" i="5"/>
  <c r="IC4" i="5"/>
  <c r="IB11" i="5"/>
  <c r="IC3" i="5"/>
  <c r="IB5" i="5"/>
  <c r="IB8" i="5"/>
  <c r="IC8" i="5"/>
  <c r="IC6" i="5"/>
  <c r="KA57" i="5"/>
  <c r="KA56" i="5"/>
  <c r="JX38" i="5"/>
  <c r="IB10" i="5"/>
  <c r="IB7" i="5"/>
  <c r="JS16" i="5"/>
  <c r="E124" i="9" s="1"/>
  <c r="Q16" i="5"/>
  <c r="Q5" i="5"/>
  <c r="ACU6" i="10"/>
  <c r="TH7" i="10"/>
  <c r="VJ7" i="10"/>
  <c r="YT7" i="10"/>
  <c r="CF11" i="30"/>
  <c r="FN11" i="30"/>
  <c r="FQ11" i="30"/>
  <c r="KF5" i="12"/>
  <c r="KI5" i="12"/>
  <c r="VP5" i="12"/>
  <c r="VF6" i="12"/>
  <c r="VS5" i="12"/>
  <c r="AGZ5" i="12"/>
  <c r="AHC5" i="12"/>
  <c r="ANM5" i="12"/>
  <c r="AQI5" i="12"/>
  <c r="AQH5" i="12"/>
  <c r="AQG5" i="12"/>
  <c r="AQF5" i="12"/>
  <c r="BB6" i="12"/>
  <c r="DX6" i="12"/>
  <c r="DW6" i="12"/>
  <c r="DV6" i="12"/>
  <c r="DU6" i="12"/>
  <c r="ML6" i="12"/>
  <c r="PH6" i="12"/>
  <c r="PG6" i="12"/>
  <c r="PF6" i="12"/>
  <c r="PE6" i="12"/>
  <c r="SH6" i="12"/>
  <c r="ACB6" i="12"/>
  <c r="AEG6" i="12"/>
  <c r="AEF6" i="12"/>
  <c r="AEE6" i="12"/>
  <c r="AED6" i="12"/>
  <c r="AFR6" i="12"/>
  <c r="AMB6" i="12"/>
  <c r="AMA6" i="12"/>
  <c r="ALZ6" i="12"/>
  <c r="ALY6" i="12"/>
  <c r="AUP6" i="12"/>
  <c r="Q7" i="12"/>
  <c r="P7" i="12"/>
  <c r="O7" i="12"/>
  <c r="N7" i="12"/>
  <c r="EO7" i="12"/>
  <c r="IE7" i="12"/>
  <c r="LA7" i="12"/>
  <c r="KZ7" i="12"/>
  <c r="KY7" i="12"/>
  <c r="KX7" i="12"/>
  <c r="PY7" i="12"/>
  <c r="XV7" i="12"/>
  <c r="YM7" i="12"/>
  <c r="AEY7" i="12"/>
  <c r="ARA7" i="12"/>
  <c r="AQZ7" i="12"/>
  <c r="U8" i="12"/>
  <c r="GS9" i="1"/>
  <c r="CG5" i="5" s="1"/>
  <c r="NP3" i="5" s="1"/>
  <c r="B11" i="29"/>
  <c r="NC36" i="5"/>
  <c r="NL5" i="5"/>
  <c r="HQ15" i="1"/>
  <c r="GS19" i="1"/>
  <c r="CG15" i="5" s="1"/>
  <c r="NP6" i="5" s="1"/>
  <c r="CG6" i="30"/>
  <c r="RT7" i="30"/>
  <c r="SX8" i="30"/>
  <c r="CH9" i="30"/>
  <c r="CG9" i="30"/>
  <c r="CE9" i="30"/>
  <c r="CG2" i="5"/>
  <c r="B6" i="29"/>
  <c r="NC34" i="5"/>
  <c r="NL3" i="5"/>
  <c r="B16" i="29"/>
  <c r="NC37" i="5"/>
  <c r="NL6" i="5"/>
  <c r="GS23" i="1"/>
  <c r="CG19" i="5" s="1"/>
  <c r="GS24" i="1"/>
  <c r="CG20" i="5" s="1"/>
  <c r="NP8" i="5" s="1"/>
  <c r="GS25" i="1"/>
  <c r="CG21" i="5" s="1"/>
  <c r="NP9" i="5" s="1"/>
  <c r="UV5" i="10"/>
  <c r="ACB5" i="10"/>
  <c r="ACT7" i="10"/>
  <c r="UX8" i="10"/>
  <c r="CF5" i="30"/>
  <c r="FQ5" i="30"/>
  <c r="FO5" i="30"/>
  <c r="FN5" i="30"/>
  <c r="RT5" i="30"/>
  <c r="AX6" i="30"/>
  <c r="CH6" i="30"/>
  <c r="FO6" i="30"/>
  <c r="IX6" i="30"/>
  <c r="MI6" i="30"/>
  <c r="MG6" i="30"/>
  <c r="MF6" i="30"/>
  <c r="EJ7" i="30"/>
  <c r="IZ7" i="30"/>
  <c r="MG7" i="30"/>
  <c r="PP7" i="30"/>
  <c r="TA7" i="30"/>
  <c r="SY7" i="30"/>
  <c r="SX7" i="30"/>
  <c r="TA8" i="30"/>
  <c r="FQ9" i="30"/>
  <c r="FO9" i="30"/>
  <c r="FN9" i="30"/>
  <c r="WA8" i="12"/>
  <c r="AFZ6" i="12"/>
  <c r="AJV5" i="12"/>
  <c r="ANJ5" i="12"/>
  <c r="AY6" i="12"/>
  <c r="MI6" i="12"/>
  <c r="AAR6" i="12"/>
  <c r="AAQ6" i="12"/>
  <c r="AAP6" i="12"/>
  <c r="AAO6" i="12"/>
  <c r="AUM6" i="12"/>
  <c r="IB7" i="12"/>
  <c r="XS7" i="12"/>
  <c r="AUO7" i="12"/>
  <c r="AUP7" i="12"/>
  <c r="Q7" i="5"/>
  <c r="Q14" i="5"/>
  <c r="VJ6" i="10"/>
  <c r="XL6" i="10"/>
  <c r="TW7" i="10"/>
  <c r="B4" i="5"/>
  <c r="Q19" i="5"/>
  <c r="UU5" i="10"/>
  <c r="ACS7" i="10"/>
  <c r="UW8" i="10"/>
  <c r="EJ5" i="30"/>
  <c r="PP5" i="30"/>
  <c r="LB6" i="30"/>
  <c r="CF7" i="30"/>
  <c r="IY7" i="30"/>
  <c r="MF8" i="30"/>
  <c r="MI8" i="30"/>
  <c r="EH2" i="5"/>
  <c r="AW3" i="29" s="1"/>
  <c r="B9" i="29"/>
  <c r="NK6" i="5"/>
  <c r="NC47" i="5"/>
  <c r="B12" i="29"/>
  <c r="NK7" i="5"/>
  <c r="B14" i="29"/>
  <c r="NC49" i="5"/>
  <c r="NK9" i="5"/>
  <c r="GS20" i="1"/>
  <c r="CG16" i="5" s="1"/>
  <c r="NP7" i="5" s="1"/>
  <c r="B19" i="29"/>
  <c r="NK12" i="5"/>
  <c r="EH19" i="5"/>
  <c r="AW20" i="29" s="1"/>
  <c r="GS26" i="1"/>
  <c r="CG22" i="5" s="1"/>
  <c r="NP10" i="5" s="1"/>
  <c r="ADI5" i="10"/>
  <c r="ABZ6" i="10"/>
  <c r="ADG6" i="10"/>
  <c r="VK7" i="10"/>
  <c r="XM7" i="10"/>
  <c r="YU7" i="10"/>
  <c r="B4" i="29"/>
  <c r="NK3" i="5"/>
  <c r="B7" i="29"/>
  <c r="NC45" i="5"/>
  <c r="NK4" i="5"/>
  <c r="OC10" i="1"/>
  <c r="K11" i="5"/>
  <c r="JF4" i="5" s="1"/>
  <c r="K13" i="5"/>
  <c r="JF6" i="5" s="1"/>
  <c r="B16" i="5"/>
  <c r="UW5" i="10"/>
  <c r="YR5" i="10"/>
  <c r="UU6" i="10"/>
  <c r="ACA6" i="10"/>
  <c r="ADH6" i="10"/>
  <c r="VL7" i="10"/>
  <c r="XN7" i="10"/>
  <c r="ACU7" i="10"/>
  <c r="E6" i="5"/>
  <c r="VL8" i="10"/>
  <c r="VJ8" i="10"/>
  <c r="ABZ8" i="10"/>
  <c r="ABY8" i="10"/>
  <c r="IY5" i="30"/>
  <c r="IX5" i="30"/>
  <c r="IW5" i="30"/>
  <c r="RS5" i="30"/>
  <c r="SX5" i="30"/>
  <c r="EG6" i="30"/>
  <c r="PQ6" i="30"/>
  <c r="PP6" i="30"/>
  <c r="PO6" i="30"/>
  <c r="EI7" i="30"/>
  <c r="FN7" i="30"/>
  <c r="HQ7" i="30"/>
  <c r="KY7" i="30"/>
  <c r="CG8" i="30"/>
  <c r="LA8" i="30"/>
  <c r="MG8" i="30"/>
  <c r="RR8" i="30"/>
  <c r="AZ9" i="30"/>
  <c r="AY9" i="30"/>
  <c r="CG10" i="30"/>
  <c r="EI11" i="30"/>
  <c r="FO11" i="30"/>
  <c r="H8" i="12"/>
  <c r="CK5" i="12"/>
  <c r="CJ5" i="12"/>
  <c r="DF5" i="12"/>
  <c r="FI5" i="12"/>
  <c r="HJ5" i="12"/>
  <c r="KG5" i="12"/>
  <c r="NU5" i="12"/>
  <c r="NT5" i="12"/>
  <c r="OP5" i="12"/>
  <c r="QS5" i="12"/>
  <c r="ST5" i="12"/>
  <c r="VQ5" i="12"/>
  <c r="WB8" i="12"/>
  <c r="AGA6" i="12"/>
  <c r="ZE5" i="12"/>
  <c r="ZD5" i="12"/>
  <c r="ZZ5" i="12"/>
  <c r="ACC5" i="12"/>
  <c r="AED5" i="12"/>
  <c r="AHA5" i="12"/>
  <c r="AKO5" i="12"/>
  <c r="AKN5" i="12"/>
  <c r="ALJ5" i="12"/>
  <c r="AOU5" i="12"/>
  <c r="AQY5" i="12"/>
  <c r="AVX5" i="12"/>
  <c r="EP6" i="12"/>
  <c r="GT6" i="12"/>
  <c r="JM6" i="12"/>
  <c r="KG6" i="12"/>
  <c r="PZ6" i="12"/>
  <c r="SP6" i="12"/>
  <c r="XS6" i="12"/>
  <c r="ZE6" i="12"/>
  <c r="ABK6" i="12"/>
  <c r="IC7" i="12"/>
  <c r="XT7" i="12"/>
  <c r="ADG7" i="10"/>
  <c r="VK8" i="10"/>
  <c r="ACA8" i="10"/>
  <c r="AX5" i="30"/>
  <c r="EI5" i="30"/>
  <c r="EG5" i="30"/>
  <c r="MI5" i="30"/>
  <c r="SY5" i="30"/>
  <c r="HP6" i="30"/>
  <c r="LA6" i="30"/>
  <c r="KY6" i="30"/>
  <c r="TA6" i="30"/>
  <c r="FO7" i="30"/>
  <c r="OH7" i="30"/>
  <c r="RS7" i="30"/>
  <c r="RQ7" i="30"/>
  <c r="FQ8" i="30"/>
  <c r="MH8" i="30"/>
  <c r="RS8" i="30"/>
  <c r="CF9" i="30"/>
  <c r="FQ10" i="30"/>
  <c r="FP11" i="30"/>
  <c r="Z8" i="12"/>
  <c r="SM6" i="12"/>
  <c r="BB5" i="12"/>
  <c r="BA5" i="12"/>
  <c r="AZ5" i="12"/>
  <c r="CL5" i="12"/>
  <c r="DX5" i="12"/>
  <c r="KH5" i="12"/>
  <c r="ML5" i="12"/>
  <c r="MK5" i="12"/>
  <c r="MJ5" i="12"/>
  <c r="NV5" i="12"/>
  <c r="PH5" i="12"/>
  <c r="VR5" i="12"/>
  <c r="WT8" i="12"/>
  <c r="AGS6" i="12"/>
  <c r="XV5" i="12"/>
  <c r="XU5" i="12"/>
  <c r="XT5" i="12"/>
  <c r="ZF5" i="12"/>
  <c r="AAR5" i="12"/>
  <c r="AHB5" i="12"/>
  <c r="AIQ6" i="12"/>
  <c r="AJF5" i="12"/>
  <c r="AJE5" i="12"/>
  <c r="AJD5" i="12"/>
  <c r="AKP5" i="12"/>
  <c r="AMB5" i="12"/>
  <c r="AOF5" i="12"/>
  <c r="AOV5" i="12"/>
  <c r="APP5" i="12"/>
  <c r="APO5" i="12"/>
  <c r="APN5" i="12"/>
  <c r="AUP5" i="12"/>
  <c r="AUO5" i="12"/>
  <c r="AUN5" i="12"/>
  <c r="AVZ5" i="12"/>
  <c r="Q6" i="12"/>
  <c r="BU6" i="12"/>
  <c r="DE6" i="12"/>
  <c r="DD6" i="12"/>
  <c r="DC6" i="12"/>
  <c r="IE6" i="12"/>
  <c r="ID6" i="12"/>
  <c r="IC6" i="12"/>
  <c r="JO6" i="12"/>
  <c r="LA6" i="12"/>
  <c r="NE6" i="12"/>
  <c r="OO6" i="12"/>
  <c r="ON6" i="12"/>
  <c r="OM6" i="12"/>
  <c r="ABJ6" i="12"/>
  <c r="ADN6" i="12"/>
  <c r="ALI6" i="12"/>
  <c r="ALH6" i="12"/>
  <c r="ALG6" i="12"/>
  <c r="AQI6" i="12"/>
  <c r="AQH6" i="12"/>
  <c r="AQG6" i="12"/>
  <c r="ATE6" i="12"/>
  <c r="AVI6" i="12"/>
  <c r="AWS6" i="12"/>
  <c r="AWR6" i="12"/>
  <c r="AWQ6" i="12"/>
  <c r="TU6" i="12"/>
  <c r="UC6" i="12"/>
  <c r="DX7" i="12"/>
  <c r="DW7" i="12"/>
  <c r="DV7" i="12"/>
  <c r="GT7" i="12"/>
  <c r="IX7" i="12"/>
  <c r="KH7" i="12"/>
  <c r="KG7" i="12"/>
  <c r="KF7" i="12"/>
  <c r="PH7" i="12"/>
  <c r="PG7" i="12"/>
  <c r="PF7" i="12"/>
  <c r="WK7" i="12"/>
  <c r="YO7" i="12"/>
  <c r="ZY7" i="12"/>
  <c r="ZX7" i="12"/>
  <c r="ZW7" i="12"/>
  <c r="ZZ7" i="12"/>
  <c r="ADN7" i="12"/>
  <c r="AMR7" i="12"/>
  <c r="ACA5" i="10"/>
  <c r="VL6" i="10"/>
  <c r="XN6" i="10"/>
  <c r="ABY6" i="10"/>
  <c r="EH8" i="5"/>
  <c r="AW9" i="29" s="1"/>
  <c r="CG8" i="5"/>
  <c r="EH11" i="5"/>
  <c r="AW12" i="29" s="1"/>
  <c r="GS15" i="1"/>
  <c r="CG11" i="5" s="1"/>
  <c r="EH13" i="5"/>
  <c r="AW14" i="29" s="1"/>
  <c r="GS17" i="1"/>
  <c r="CG13" i="5" s="1"/>
  <c r="B18" i="29"/>
  <c r="NK11" i="5"/>
  <c r="EH18" i="5"/>
  <c r="AW19" i="29" s="1"/>
  <c r="CG18" i="5"/>
  <c r="B21" i="29"/>
  <c r="NC39" i="5"/>
  <c r="NL8" i="5"/>
  <c r="B22" i="29"/>
  <c r="NC40" i="5"/>
  <c r="NL9" i="5"/>
  <c r="B23" i="29"/>
  <c r="NC41" i="5"/>
  <c r="NL10" i="5"/>
  <c r="UC5" i="10"/>
  <c r="UX5" i="10"/>
  <c r="VI5" i="10"/>
  <c r="ACR5" i="10"/>
  <c r="ADI6" i="10"/>
  <c r="ABZ7" i="10"/>
  <c r="GS7" i="1"/>
  <c r="CG3" i="5" s="1"/>
  <c r="NM2" i="5" s="1"/>
  <c r="EH6" i="5"/>
  <c r="AW7" i="29" s="1"/>
  <c r="GS10" i="1"/>
  <c r="CG6" i="5" s="1"/>
  <c r="OE10" i="1"/>
  <c r="Q6" i="5" s="1"/>
  <c r="JJ3" i="5" s="1"/>
  <c r="UD5" i="10"/>
  <c r="UW6" i="10"/>
  <c r="YR6" i="10"/>
  <c r="TD7" i="10"/>
  <c r="IO3" i="5" s="1"/>
  <c r="UU7" i="10"/>
  <c r="ACA7" i="10"/>
  <c r="ADH7" i="10"/>
  <c r="ACB8" i="10"/>
  <c r="FP5" i="30"/>
  <c r="MG5" i="30"/>
  <c r="PR5" i="30"/>
  <c r="PQ5" i="30"/>
  <c r="SZ5" i="30"/>
  <c r="MH6" i="30"/>
  <c r="CH7" i="30"/>
  <c r="CG7" i="30"/>
  <c r="FP7" i="30"/>
  <c r="SZ7" i="30"/>
  <c r="FO8" i="30"/>
  <c r="IZ8" i="30"/>
  <c r="IY8" i="30"/>
  <c r="PP8" i="30"/>
  <c r="PO8" i="30"/>
  <c r="RT8" i="30"/>
  <c r="EJ9" i="30"/>
  <c r="EI9" i="30"/>
  <c r="EG9" i="30"/>
  <c r="FP9" i="30"/>
  <c r="FO10" i="30"/>
  <c r="CH11" i="30"/>
  <c r="CG11" i="30"/>
  <c r="CM5" i="12"/>
  <c r="GS5" i="12"/>
  <c r="GR5" i="12"/>
  <c r="GQ5" i="12"/>
  <c r="ID5" i="12"/>
  <c r="IC5" i="12"/>
  <c r="IB5" i="12"/>
  <c r="JM5" i="12"/>
  <c r="JN5" i="12"/>
  <c r="KX5" i="12"/>
  <c r="NW5" i="12"/>
  <c r="SC5" i="12"/>
  <c r="SB5" i="12"/>
  <c r="SA5" i="12"/>
  <c r="TN5" i="12"/>
  <c r="TM5" i="12"/>
  <c r="TL5" i="12"/>
  <c r="UW5" i="12"/>
  <c r="UX5" i="12"/>
  <c r="ZG5" i="12"/>
  <c r="ADM5" i="12"/>
  <c r="ADL5" i="12"/>
  <c r="ADK5" i="12"/>
  <c r="AEX5" i="12"/>
  <c r="AEW5" i="12"/>
  <c r="AEV5" i="12"/>
  <c r="AGG5" i="12"/>
  <c r="AGH5" i="12"/>
  <c r="AHR5" i="12"/>
  <c r="AKQ5" i="12"/>
  <c r="AMU5" i="12"/>
  <c r="AOW5" i="12"/>
  <c r="ASJ5" i="12"/>
  <c r="ASK5" i="12"/>
  <c r="AVY5" i="12"/>
  <c r="AJ6" i="12"/>
  <c r="CL6" i="12"/>
  <c r="FY6" i="12"/>
  <c r="FZ6" i="12"/>
  <c r="JN6" i="12"/>
  <c r="LT6" i="12"/>
  <c r="NV6" i="12"/>
  <c r="RI6" i="12"/>
  <c r="RJ6" i="12"/>
  <c r="SZ6" i="12"/>
  <c r="YO6" i="12"/>
  <c r="ZY6" i="12"/>
  <c r="ZX6" i="12"/>
  <c r="ZW6" i="12"/>
  <c r="AEY6" i="12"/>
  <c r="AEX6" i="12"/>
  <c r="AEW6" i="12"/>
  <c r="AKP6" i="12"/>
  <c r="AOC6" i="12"/>
  <c r="AOD6" i="12"/>
  <c r="AQF6" i="12"/>
  <c r="ARR6" i="12"/>
  <c r="ATX6" i="12"/>
  <c r="BR7" i="12"/>
  <c r="DU7" i="12"/>
  <c r="FG7" i="12"/>
  <c r="HM7" i="12"/>
  <c r="JO7" i="12"/>
  <c r="NC7" i="12"/>
  <c r="PE7" i="12"/>
  <c r="XD7" i="12"/>
  <c r="AEG7" i="12"/>
  <c r="APQ7" i="12"/>
  <c r="APP7" i="12"/>
  <c r="Q12" i="5"/>
  <c r="UE4" i="10"/>
  <c r="ABY5" i="10"/>
  <c r="YT6" i="10"/>
  <c r="ACS6" i="10"/>
  <c r="EH3" i="5"/>
  <c r="AW4" i="29" s="1"/>
  <c r="HP9" i="1"/>
  <c r="EF12" i="1"/>
  <c r="EG12" i="1" s="1"/>
  <c r="EF15" i="1"/>
  <c r="EG15" i="1" s="1"/>
  <c r="EF17" i="1"/>
  <c r="EG17" i="1" s="1"/>
  <c r="EF22" i="1"/>
  <c r="EG22" i="1" s="1"/>
  <c r="UC4" i="10"/>
  <c r="VJ5" i="10"/>
  <c r="XL5" i="10"/>
  <c r="YT5" i="10"/>
  <c r="ACS5" i="10"/>
  <c r="OC8" i="1"/>
  <c r="B8" i="29"/>
  <c r="NC46" i="5"/>
  <c r="NK5" i="5"/>
  <c r="K9" i="5"/>
  <c r="JE5" i="5" s="1"/>
  <c r="Q9" i="5"/>
  <c r="B13" i="29"/>
  <c r="NC48" i="5"/>
  <c r="NK8" i="5"/>
  <c r="B15" i="29"/>
  <c r="NC50" i="5"/>
  <c r="NK10" i="5"/>
  <c r="EH17" i="5"/>
  <c r="AW18" i="29" s="1"/>
  <c r="GS21" i="1"/>
  <c r="CG17" i="5" s="1"/>
  <c r="NO9" i="5" s="1"/>
  <c r="HP23" i="1"/>
  <c r="UD4" i="10"/>
  <c r="UE5" i="10"/>
  <c r="UC6" i="10"/>
  <c r="ACR6" i="10"/>
  <c r="UV7" i="10"/>
  <c r="D5" i="29"/>
  <c r="HS5" i="30"/>
  <c r="HQ5" i="30"/>
  <c r="HP5" i="30"/>
  <c r="FP6" i="30"/>
  <c r="OK6" i="30"/>
  <c r="OI6" i="30"/>
  <c r="OH6" i="30"/>
  <c r="MH7" i="30"/>
  <c r="BA8" i="30"/>
  <c r="KY8" i="30"/>
  <c r="SY8" i="30"/>
  <c r="EG11" i="30"/>
  <c r="O5" i="12"/>
  <c r="BU5" i="12"/>
  <c r="BT5" i="12"/>
  <c r="BS5" i="12"/>
  <c r="GB5" i="12"/>
  <c r="NE5" i="12"/>
  <c r="ND5" i="12"/>
  <c r="NC5" i="12"/>
  <c r="RL5" i="12"/>
  <c r="WI5" i="12"/>
  <c r="YO5" i="12"/>
  <c r="YN5" i="12"/>
  <c r="YM5" i="12"/>
  <c r="ACV5" i="12"/>
  <c r="AHS5" i="12"/>
  <c r="AJJ6" i="12"/>
  <c r="AJY5" i="12"/>
  <c r="AJX5" i="12"/>
  <c r="AJW5" i="12"/>
  <c r="XD6" i="12"/>
  <c r="ZF6" i="12"/>
  <c r="ACS6" i="12"/>
  <c r="ACT6" i="12"/>
  <c r="AEV6" i="12"/>
  <c r="ARA6" i="12"/>
  <c r="ASJ6" i="12"/>
  <c r="VI6" i="12"/>
  <c r="BT7" i="12"/>
  <c r="EQ7" i="12"/>
  <c r="FZ7" i="12"/>
  <c r="ND7" i="12"/>
  <c r="QA7" i="12"/>
  <c r="RJ7" i="12"/>
  <c r="ADL7" i="12"/>
  <c r="AOF7" i="12"/>
  <c r="AVZ7" i="12"/>
  <c r="AVY7" i="12"/>
  <c r="APQ8" i="12"/>
  <c r="APP8" i="12"/>
  <c r="EI8" i="30"/>
  <c r="OH8" i="30"/>
  <c r="OK8" i="30"/>
  <c r="EI10" i="30"/>
  <c r="D8" i="12"/>
  <c r="Q5" i="12"/>
  <c r="P5" i="12"/>
  <c r="RQ6" i="12"/>
  <c r="AJ5" i="12"/>
  <c r="AI5" i="12"/>
  <c r="AG5" i="12"/>
  <c r="GA5" i="12"/>
  <c r="HL5" i="12"/>
  <c r="HK5" i="12"/>
  <c r="IW5" i="12"/>
  <c r="LA5" i="12"/>
  <c r="KZ5" i="12"/>
  <c r="LT5" i="12"/>
  <c r="LS5" i="12"/>
  <c r="LQ5" i="12"/>
  <c r="RK5" i="12"/>
  <c r="SV5" i="12"/>
  <c r="SU5" i="12"/>
  <c r="VX8" i="12"/>
  <c r="AFW6" i="12"/>
  <c r="WK5" i="12"/>
  <c r="WJ5" i="12"/>
  <c r="WO8" i="12"/>
  <c r="XD5" i="12"/>
  <c r="XC5" i="12"/>
  <c r="XA5" i="12"/>
  <c r="AGN6" i="12"/>
  <c r="WW8" i="12"/>
  <c r="AGV6" i="12"/>
  <c r="ACU5" i="12"/>
  <c r="AEF5" i="12"/>
  <c r="AEE5" i="12"/>
  <c r="AFQ5" i="12"/>
  <c r="AHU5" i="12"/>
  <c r="AHT5" i="12"/>
  <c r="AHH6" i="12"/>
  <c r="AHY6" i="12"/>
  <c r="AIN5" i="12"/>
  <c r="AIM5" i="12"/>
  <c r="AIK5" i="12"/>
  <c r="AOE5" i="12"/>
  <c r="ARQ5" i="12"/>
  <c r="ATD5" i="12"/>
  <c r="BT6" i="12"/>
  <c r="FF6" i="12"/>
  <c r="GS6" i="12"/>
  <c r="ND6" i="12"/>
  <c r="QP6" i="12"/>
  <c r="RT6" i="12"/>
  <c r="ANJ6" i="12"/>
  <c r="AOW6" i="12"/>
  <c r="ARB6" i="12"/>
  <c r="AVH6" i="12"/>
  <c r="AY7" i="12"/>
  <c r="CL7" i="12"/>
  <c r="MI7" i="12"/>
  <c r="NV7" i="12"/>
  <c r="ACS7" i="12"/>
  <c r="W11" i="29"/>
  <c r="UU8" i="10"/>
  <c r="CG5" i="30"/>
  <c r="CE5" i="30"/>
  <c r="IY6" i="30"/>
  <c r="IW6" i="30"/>
  <c r="PQ7" i="30"/>
  <c r="PO7" i="30"/>
  <c r="B2" i="5"/>
  <c r="GS8" i="1"/>
  <c r="CG4" i="5" s="1"/>
  <c r="NN2" i="5" s="1"/>
  <c r="K5" i="5"/>
  <c r="JE4" i="5" s="1"/>
  <c r="EH7" i="5"/>
  <c r="AW8" i="29" s="1"/>
  <c r="GS11" i="1"/>
  <c r="CG7" i="5" s="1"/>
  <c r="B10" i="29"/>
  <c r="NC35" i="5"/>
  <c r="NL4" i="5"/>
  <c r="GS14" i="1"/>
  <c r="CG10" i="5" s="1"/>
  <c r="NP5" i="5" s="1"/>
  <c r="EH12" i="5"/>
  <c r="AW13" i="29" s="1"/>
  <c r="GS16" i="1"/>
  <c r="CG12" i="5" s="1"/>
  <c r="HP17" i="1"/>
  <c r="EH14" i="5"/>
  <c r="AW15" i="29" s="1"/>
  <c r="GS18" i="1"/>
  <c r="CG14" i="5" s="1"/>
  <c r="K15" i="5"/>
  <c r="JE7" i="5" s="1"/>
  <c r="Q15" i="5"/>
  <c r="B20" i="29"/>
  <c r="NK13" i="5"/>
  <c r="NC56" i="5"/>
  <c r="ACT6" i="10"/>
  <c r="UV8" i="10"/>
  <c r="AY5" i="30"/>
  <c r="KY5" i="30"/>
  <c r="OK5" i="30"/>
  <c r="OJ5" i="30"/>
  <c r="OI5" i="30"/>
  <c r="BA6" i="30"/>
  <c r="CF6" i="30"/>
  <c r="HQ6" i="30"/>
  <c r="BA7" i="30"/>
  <c r="AZ7" i="30"/>
  <c r="AY7" i="30"/>
  <c r="HS7" i="30"/>
  <c r="IX7" i="30"/>
  <c r="OI7" i="30"/>
  <c r="EG8" i="30"/>
  <c r="HS8" i="30"/>
  <c r="HR8" i="30"/>
  <c r="HQ8" i="30"/>
  <c r="RQ8" i="30"/>
  <c r="EG10" i="30"/>
  <c r="BA11" i="30"/>
  <c r="AZ11" i="30"/>
  <c r="AY11" i="30"/>
  <c r="V8" i="12"/>
  <c r="AD8" i="12"/>
  <c r="IU5" i="12"/>
  <c r="WP8" i="12"/>
  <c r="AGO6" i="12"/>
  <c r="WX8" i="12"/>
  <c r="AGW6" i="12"/>
  <c r="AFO5" i="12"/>
  <c r="APQ5" i="12"/>
  <c r="ATX5" i="12"/>
  <c r="ATW5" i="12"/>
  <c r="ATV5" i="12"/>
  <c r="ATU5" i="12"/>
  <c r="AVI5" i="12"/>
  <c r="DF6" i="12"/>
  <c r="HM6" i="12"/>
  <c r="HL6" i="12"/>
  <c r="HK6" i="12"/>
  <c r="HJ6" i="12"/>
  <c r="IX6" i="12"/>
  <c r="OP6" i="12"/>
  <c r="RU6" i="12"/>
  <c r="YN6" i="12"/>
  <c r="ABZ6" i="12"/>
  <c r="ADM6" i="12"/>
  <c r="ALJ6" i="12"/>
  <c r="APQ6" i="12"/>
  <c r="APP6" i="12"/>
  <c r="APO6" i="12"/>
  <c r="APN6" i="12"/>
  <c r="AQZ6" i="12"/>
  <c r="AWT6" i="12"/>
  <c r="TG6" i="12"/>
  <c r="UM6" i="12"/>
  <c r="BA7" i="12"/>
  <c r="DF7" i="12"/>
  <c r="DE7" i="12"/>
  <c r="DD7" i="12"/>
  <c r="DC7" i="12"/>
  <c r="IW7" i="12"/>
  <c r="IU7" i="12"/>
  <c r="KI7" i="12"/>
  <c r="ML7" i="12"/>
  <c r="MK7" i="12"/>
  <c r="OP7" i="12"/>
  <c r="OO7" i="12"/>
  <c r="ON7" i="12"/>
  <c r="OM7" i="12"/>
  <c r="YN7" i="12"/>
  <c r="YL7" i="12"/>
  <c r="AAR7" i="12"/>
  <c r="AAQ7" i="12"/>
  <c r="AAP7" i="12"/>
  <c r="AAO7" i="12"/>
  <c r="AKO7" i="12"/>
  <c r="ALI7" i="12"/>
  <c r="ALZ7" i="12"/>
  <c r="ACA7" i="12"/>
  <c r="ACT7" i="12"/>
  <c r="ARB7" i="12"/>
  <c r="ASL7" i="12"/>
  <c r="ASK7" i="12"/>
  <c r="ASM7" i="12"/>
  <c r="APN8" i="12"/>
  <c r="RQ6" i="30"/>
  <c r="SY6" i="30"/>
  <c r="CE8" i="30"/>
  <c r="CE10" i="30"/>
  <c r="I8" i="12"/>
  <c r="W8" i="12"/>
  <c r="AE8" i="12"/>
  <c r="FH5" i="12"/>
  <c r="JP5" i="12"/>
  <c r="QR5" i="12"/>
  <c r="UE5" i="12"/>
  <c r="UZ5" i="12"/>
  <c r="WC8" i="12"/>
  <c r="WQ8" i="12"/>
  <c r="WY8" i="12"/>
  <c r="ACB5" i="12"/>
  <c r="AGJ5" i="12"/>
  <c r="ANL5" i="12"/>
  <c r="ART5" i="12"/>
  <c r="ASM5" i="12"/>
  <c r="AVG5" i="12"/>
  <c r="BA6" i="12"/>
  <c r="EN6" i="12"/>
  <c r="FI6" i="12"/>
  <c r="GB6" i="12"/>
  <c r="IV6" i="12"/>
  <c r="MK6" i="12"/>
  <c r="PX6" i="12"/>
  <c r="QS6" i="12"/>
  <c r="RL6" i="12"/>
  <c r="RV6" i="12"/>
  <c r="SJ6" i="12"/>
  <c r="SR6" i="12"/>
  <c r="XU6" i="12"/>
  <c r="ABH6" i="12"/>
  <c r="ACC6" i="12"/>
  <c r="ACV6" i="12"/>
  <c r="AFP6" i="12"/>
  <c r="AHF6" i="12"/>
  <c r="AMR6" i="12"/>
  <c r="ANM6" i="12"/>
  <c r="AOF6" i="12"/>
  <c r="AUO6" i="12"/>
  <c r="BB7" i="12"/>
  <c r="BU7" i="12"/>
  <c r="ABH7" i="12"/>
  <c r="AEW7" i="12"/>
  <c r="AMB7" i="12"/>
  <c r="Y8" i="12"/>
  <c r="V207" i="5"/>
  <c r="C16" i="9" s="1"/>
  <c r="V206" i="5"/>
  <c r="B16" i="9" s="1"/>
  <c r="KZ5" i="30"/>
  <c r="MH5" i="30"/>
  <c r="RR6" i="30"/>
  <c r="SZ6" i="30"/>
  <c r="AX8" i="30"/>
  <c r="CF8" i="30"/>
  <c r="EH8" i="30"/>
  <c r="FP8" i="30"/>
  <c r="AX10" i="30"/>
  <c r="CF10" i="30"/>
  <c r="EH10" i="30"/>
  <c r="FP10" i="30"/>
  <c r="B8" i="12"/>
  <c r="J8" i="12"/>
  <c r="X8" i="12"/>
  <c r="AF8" i="12"/>
  <c r="DU5" i="12"/>
  <c r="EN5" i="12"/>
  <c r="IV5" i="12"/>
  <c r="PE5" i="12"/>
  <c r="PX5" i="12"/>
  <c r="UF5" i="12"/>
  <c r="AAO5" i="12"/>
  <c r="ABH5" i="12"/>
  <c r="AFP5" i="12"/>
  <c r="ALY5" i="12"/>
  <c r="AMR5" i="12"/>
  <c r="AQZ5" i="12"/>
  <c r="AVH5" i="12"/>
  <c r="N6" i="12"/>
  <c r="AG6" i="12"/>
  <c r="EO6" i="12"/>
  <c r="IW6" i="12"/>
  <c r="KX6" i="12"/>
  <c r="LQ6" i="12"/>
  <c r="PY6" i="12"/>
  <c r="RO6" i="12"/>
  <c r="SK6" i="12"/>
  <c r="SS6" i="12"/>
  <c r="WH6" i="12"/>
  <c r="XA6" i="12"/>
  <c r="ABI6" i="12"/>
  <c r="AFQ6" i="12"/>
  <c r="ATB6" i="12"/>
  <c r="ATU6" i="12"/>
  <c r="AH7" i="12"/>
  <c r="EP7" i="12"/>
  <c r="GQ7" i="12"/>
  <c r="HJ7" i="12"/>
  <c r="LR7" i="12"/>
  <c r="PZ7" i="12"/>
  <c r="WH7" i="12"/>
  <c r="XA7" i="12"/>
  <c r="ABI7" i="12"/>
  <c r="AEX7" i="12"/>
  <c r="AFQ7" i="12"/>
  <c r="ALY7" i="12"/>
  <c r="ANK7" i="12"/>
  <c r="ANL7" i="12"/>
  <c r="WZ8" i="12"/>
  <c r="ARS8" i="12"/>
  <c r="L7" i="29"/>
  <c r="AY8" i="30"/>
  <c r="AY10" i="30"/>
  <c r="N5" i="12"/>
  <c r="DV5" i="12"/>
  <c r="EO5" i="12"/>
  <c r="PF5" i="12"/>
  <c r="PY5" i="12"/>
  <c r="UG5" i="12"/>
  <c r="WH5" i="12"/>
  <c r="AAP5" i="12"/>
  <c r="ABI5" i="12"/>
  <c r="ALZ5" i="12"/>
  <c r="AMS5" i="12"/>
  <c r="ARA5" i="12"/>
  <c r="ATB5" i="12"/>
  <c r="O6" i="12"/>
  <c r="AH6" i="12"/>
  <c r="GQ6" i="12"/>
  <c r="KY6" i="12"/>
  <c r="LR6" i="12"/>
  <c r="RP6" i="12"/>
  <c r="WI6" i="12"/>
  <c r="XB6" i="12"/>
  <c r="ADK6" i="12"/>
  <c r="AGB6" i="12"/>
  <c r="AGP6" i="12"/>
  <c r="AGX6" i="12"/>
  <c r="AMT6" i="12"/>
  <c r="AOU6" i="12"/>
  <c r="ATC6" i="12"/>
  <c r="ATV6" i="12"/>
  <c r="AI7" i="12"/>
  <c r="CJ7" i="12"/>
  <c r="GR7" i="12"/>
  <c r="HK7" i="12"/>
  <c r="NT7" i="12"/>
  <c r="WI7" i="12"/>
  <c r="XB7" i="12"/>
  <c r="ADK7" i="12"/>
  <c r="AED7" i="12"/>
  <c r="ANJ7" i="12"/>
  <c r="AOV7" i="12"/>
  <c r="AOU7" i="12"/>
  <c r="ASJ7" i="12"/>
  <c r="ARR8" i="12"/>
  <c r="ART8" i="12"/>
  <c r="ARQ8" i="12"/>
  <c r="AMA5" i="12"/>
  <c r="AMT5" i="12"/>
  <c r="ATC5" i="12"/>
  <c r="P6" i="12"/>
  <c r="AI6" i="12"/>
  <c r="CJ6" i="12"/>
  <c r="GR6" i="12"/>
  <c r="KZ6" i="12"/>
  <c r="LS6" i="12"/>
  <c r="NT6" i="12"/>
  <c r="WJ6" i="12"/>
  <c r="XC6" i="12"/>
  <c r="ZD6" i="12"/>
  <c r="ADL6" i="12"/>
  <c r="AFU6" i="12"/>
  <c r="AGC6" i="12"/>
  <c r="AKN6" i="12"/>
  <c r="AOV6" i="12"/>
  <c r="ATD6" i="12"/>
  <c r="ATW6" i="12"/>
  <c r="AVX6" i="12"/>
  <c r="CK7" i="12"/>
  <c r="GS7" i="12"/>
  <c r="HL7" i="12"/>
  <c r="NU7" i="12"/>
  <c r="WJ7" i="12"/>
  <c r="XC7" i="12"/>
  <c r="AEE7" i="12"/>
  <c r="AMU7" i="12"/>
  <c r="AMT7" i="12"/>
  <c r="AQI7" i="12"/>
  <c r="ATD7" i="12"/>
  <c r="ATC7" i="12"/>
  <c r="AWR7" i="12"/>
  <c r="AOX8" i="12"/>
  <c r="AQI8" i="12"/>
  <c r="ASL8" i="12"/>
  <c r="ASK8" i="12"/>
  <c r="ASJ8" i="12"/>
  <c r="ASM8" i="12"/>
  <c r="RR6" i="12"/>
  <c r="SN6" i="12"/>
  <c r="UL6" i="12"/>
  <c r="AFV6" i="12"/>
  <c r="AGR6" i="12"/>
  <c r="FY7" i="12"/>
  <c r="QP7" i="12"/>
  <c r="RI7" i="12"/>
  <c r="ZE7" i="12"/>
  <c r="ADM7" i="12"/>
  <c r="AEF7" i="12"/>
  <c r="AKN7" i="12"/>
  <c r="ALG7" i="12"/>
  <c r="AOD7" i="12"/>
  <c r="AOE7" i="12"/>
  <c r="AOX7" i="12"/>
  <c r="ARS7" i="12"/>
  <c r="ATB7" i="12"/>
  <c r="AUM7" i="12"/>
  <c r="AQH8" i="12"/>
  <c r="RS6" i="12"/>
  <c r="SO6" i="12"/>
  <c r="APO7" i="12"/>
  <c r="ARR7" i="12"/>
  <c r="ARQ7" i="12"/>
  <c r="ATE7" i="12"/>
  <c r="AWA7" i="12"/>
  <c r="APO8" i="12"/>
  <c r="ARB8" i="12"/>
  <c r="ARA8" i="12"/>
  <c r="AQY8" i="12"/>
  <c r="AQF7" i="12"/>
  <c r="AQY7" i="12"/>
  <c r="ART7" i="12"/>
  <c r="AUN7" i="12"/>
  <c r="AVG7" i="12"/>
  <c r="AQF8" i="12"/>
  <c r="AC205" i="5"/>
  <c r="B68" i="9" s="1"/>
  <c r="AC206" i="5"/>
  <c r="C68" i="9" s="1"/>
  <c r="JX36" i="5"/>
  <c r="JW36" i="5"/>
  <c r="K5" i="29"/>
  <c r="C170" i="5"/>
  <c r="C18" i="9" s="1"/>
  <c r="C169" i="5"/>
  <c r="B18" i="9" s="1"/>
  <c r="L5" i="29"/>
  <c r="AMA7" i="12"/>
  <c r="APN7" i="12"/>
  <c r="ATV7" i="12"/>
  <c r="AOU8" i="12"/>
  <c r="V161" i="5"/>
  <c r="B29" i="9" s="1"/>
  <c r="V162" i="5"/>
  <c r="C29" i="9" s="1"/>
  <c r="W21" i="29"/>
  <c r="IB9" i="5"/>
  <c r="AVX7" i="12"/>
  <c r="AWQ7" i="12"/>
  <c r="AOV8" i="12"/>
  <c r="JX37" i="5"/>
  <c r="JW37" i="5"/>
  <c r="JX35" i="5"/>
  <c r="JW35" i="5"/>
  <c r="MC15" i="5"/>
  <c r="E135" i="9" s="1"/>
  <c r="MC14" i="5"/>
  <c r="C135" i="9" s="1"/>
  <c r="FQ17" i="5"/>
  <c r="F91" i="9" s="1"/>
  <c r="FQ16" i="5"/>
  <c r="E91" i="9" s="1"/>
  <c r="JN16" i="5"/>
  <c r="E118" i="9" s="1"/>
  <c r="K20" i="29"/>
  <c r="JU41" i="5"/>
  <c r="JU42" i="5"/>
  <c r="JX39" i="5"/>
  <c r="JV36" i="5"/>
  <c r="JV42" i="5" s="1"/>
  <c r="LV14" i="5" l="1"/>
  <c r="L25" i="5"/>
  <c r="F26" i="29" s="1"/>
  <c r="IG14" i="5"/>
  <c r="IK14" i="5" s="1"/>
  <c r="D23" i="5"/>
  <c r="C24" i="29" s="1"/>
  <c r="IO12" i="5"/>
  <c r="IS12" i="5" s="1"/>
  <c r="L23" i="5"/>
  <c r="F24" i="29" s="1"/>
  <c r="IG12" i="5"/>
  <c r="IK12" i="5" s="1"/>
  <c r="L24" i="5"/>
  <c r="F25" i="29" s="1"/>
  <c r="IG13" i="5"/>
  <c r="IK13" i="5" s="1"/>
  <c r="L16" i="5"/>
  <c r="F17" i="29" s="1"/>
  <c r="IG8" i="5"/>
  <c r="L6" i="5"/>
  <c r="F7" i="29" s="1"/>
  <c r="IH9" i="5"/>
  <c r="IL9" i="5" s="1"/>
  <c r="KA60" i="5"/>
  <c r="HP15" i="5"/>
  <c r="B97" i="9" s="1"/>
  <c r="NC51" i="5"/>
  <c r="NG17" i="5" s="1"/>
  <c r="C65" i="5"/>
  <c r="C54" i="9" s="1"/>
  <c r="O53" i="5"/>
  <c r="B2" i="9" s="1"/>
  <c r="KS15" i="5"/>
  <c r="D126" i="9" s="1"/>
  <c r="LM15" i="5"/>
  <c r="E132" i="9" s="1"/>
  <c r="JM16" i="5"/>
  <c r="D118" i="9" s="1"/>
  <c r="JF15" i="5"/>
  <c r="C143" i="9" s="1"/>
  <c r="JF16" i="5"/>
  <c r="E143" i="9" s="1"/>
  <c r="MP15" i="5"/>
  <c r="LE16" i="5"/>
  <c r="F129" i="9" s="1"/>
  <c r="MO14" i="5"/>
  <c r="C108" i="9" s="1"/>
  <c r="JM15" i="5"/>
  <c r="B118" i="9" s="1"/>
  <c r="JF17" i="5"/>
  <c r="F143" i="9" s="1"/>
  <c r="JE15" i="5"/>
  <c r="B143" i="9" s="1"/>
  <c r="JE16" i="5"/>
  <c r="D143" i="9" s="1"/>
  <c r="JN17" i="5"/>
  <c r="F118" i="9" s="1"/>
  <c r="NL11" i="5"/>
  <c r="LJ14" i="5"/>
  <c r="B123" i="9" s="1"/>
  <c r="FE15" i="5"/>
  <c r="C103" i="9" s="1"/>
  <c r="GG17" i="5"/>
  <c r="F112" i="9" s="1"/>
  <c r="JR15" i="5"/>
  <c r="B124" i="9" s="1"/>
  <c r="KG17" i="5"/>
  <c r="F142" i="9" s="1"/>
  <c r="KG15" i="5"/>
  <c r="B142" i="9" s="1"/>
  <c r="KN14" i="5"/>
  <c r="C122" i="9" s="1"/>
  <c r="KS14" i="5"/>
  <c r="B126" i="9" s="1"/>
  <c r="KA3" i="5"/>
  <c r="JW8" i="5" s="1"/>
  <c r="ND54" i="5"/>
  <c r="JW3" i="5"/>
  <c r="JY8" i="5" s="1"/>
  <c r="ND52" i="5"/>
  <c r="MP14" i="5"/>
  <c r="B108" i="9" s="1"/>
  <c r="LD14" i="5"/>
  <c r="C129" i="9" s="1"/>
  <c r="MO15" i="5"/>
  <c r="GB15" i="5"/>
  <c r="B106" i="9" s="1"/>
  <c r="JZ3" i="5"/>
  <c r="JW7" i="5" s="1"/>
  <c r="ND55" i="5"/>
  <c r="FE17" i="5"/>
  <c r="F103" i="9" s="1"/>
  <c r="JS17" i="5"/>
  <c r="F124" i="9" s="1"/>
  <c r="ND51" i="5"/>
  <c r="BM64" i="5"/>
  <c r="B46" i="9" s="1"/>
  <c r="KB57" i="5"/>
  <c r="KB56" i="5"/>
  <c r="JR16" i="5"/>
  <c r="D124" i="9" s="1"/>
  <c r="NP14" i="5"/>
  <c r="B110" i="9" s="1"/>
  <c r="JY3" i="5"/>
  <c r="JY10" i="5" s="1"/>
  <c r="ND53" i="5"/>
  <c r="GW17" i="5"/>
  <c r="F140" i="9" s="1"/>
  <c r="MP16" i="5"/>
  <c r="F108" i="9" s="1"/>
  <c r="LJ15" i="5"/>
  <c r="D123" i="9" s="1"/>
  <c r="FY17" i="5"/>
  <c r="F114" i="9" s="1"/>
  <c r="LE14" i="5"/>
  <c r="FU17" i="5"/>
  <c r="F113" i="9" s="1"/>
  <c r="KS16" i="5"/>
  <c r="F126" i="9" s="1"/>
  <c r="DN58" i="5"/>
  <c r="B84" i="9" s="1"/>
  <c r="DN59" i="5"/>
  <c r="C84" i="9" s="1"/>
  <c r="NC42" i="5"/>
  <c r="AK11" i="29"/>
  <c r="AE11" i="29"/>
  <c r="IW13" i="5"/>
  <c r="IW16" i="5" s="1"/>
  <c r="D111" i="9" s="1"/>
  <c r="D26" i="29"/>
  <c r="JI13" i="5"/>
  <c r="H25" i="29"/>
  <c r="KO11" i="5"/>
  <c r="O24" i="29"/>
  <c r="G24" i="29"/>
  <c r="NT11" i="5"/>
  <c r="GC17" i="5"/>
  <c r="F106" i="9" s="1"/>
  <c r="LE15" i="5"/>
  <c r="D129" i="9" s="1"/>
  <c r="AJ11" i="29"/>
  <c r="AG11" i="29"/>
  <c r="AL11" i="29"/>
  <c r="AF11" i="29"/>
  <c r="AD136" i="5"/>
  <c r="AI11" i="29"/>
  <c r="JI14" i="5"/>
  <c r="H26" i="29"/>
  <c r="LD15" i="5"/>
  <c r="E129" i="9" s="1"/>
  <c r="AD137" i="5"/>
  <c r="LJ16" i="5"/>
  <c r="F123" i="9" s="1"/>
  <c r="KO13" i="5"/>
  <c r="O26" i="29"/>
  <c r="JI12" i="5"/>
  <c r="H24" i="29"/>
  <c r="KO12" i="5"/>
  <c r="O25" i="29"/>
  <c r="GK17" i="5"/>
  <c r="F105" i="9" s="1"/>
  <c r="AH11" i="29"/>
  <c r="KJ9" i="5"/>
  <c r="LZ16" i="5"/>
  <c r="F131" i="9" s="1"/>
  <c r="LY14" i="5"/>
  <c r="C131" i="9" s="1"/>
  <c r="KJ7" i="5"/>
  <c r="IL3" i="5"/>
  <c r="F128" i="9"/>
  <c r="MW15" i="5"/>
  <c r="E128" i="9" s="1"/>
  <c r="MW14" i="5"/>
  <c r="C128" i="9" s="1"/>
  <c r="KN15" i="5"/>
  <c r="E122" i="9" s="1"/>
  <c r="KJ4" i="5"/>
  <c r="KJ8" i="5"/>
  <c r="NB15" i="5"/>
  <c r="D121" i="9" s="1"/>
  <c r="B121" i="9"/>
  <c r="KJ10" i="5"/>
  <c r="KJ5" i="5"/>
  <c r="ML16" i="5"/>
  <c r="F130" i="9" s="1"/>
  <c r="C133" i="9"/>
  <c r="KJ6" i="5"/>
  <c r="KK5" i="5"/>
  <c r="KK14" i="5" s="1"/>
  <c r="C107" i="9" s="1"/>
  <c r="KG16" i="5"/>
  <c r="D142" i="9" s="1"/>
  <c r="MS14" i="5"/>
  <c r="C127" i="9" s="1"/>
  <c r="MS15" i="5"/>
  <c r="E127" i="9" s="1"/>
  <c r="F127" i="9"/>
  <c r="F132" i="9"/>
  <c r="LZ15" i="5"/>
  <c r="D131" i="9" s="1"/>
  <c r="LZ14" i="5"/>
  <c r="B131" i="9" s="1"/>
  <c r="LQ15" i="5"/>
  <c r="E133" i="9" s="1"/>
  <c r="NP15" i="5"/>
  <c r="D110" i="9" s="1"/>
  <c r="IK3" i="5"/>
  <c r="IT3" i="5"/>
  <c r="KJ3" i="5"/>
  <c r="LM14" i="5"/>
  <c r="C132" i="9" s="1"/>
  <c r="F133" i="9"/>
  <c r="IS4" i="5"/>
  <c r="D7" i="29"/>
  <c r="IX3" i="5"/>
  <c r="O13" i="29"/>
  <c r="O15" i="29"/>
  <c r="HQ17" i="5"/>
  <c r="F97" i="9" s="1"/>
  <c r="DG90" i="5"/>
  <c r="B85" i="9" s="1"/>
  <c r="O10" i="29"/>
  <c r="HE17" i="5"/>
  <c r="F96" i="9" s="1"/>
  <c r="C125" i="5"/>
  <c r="C36" i="9" s="1"/>
  <c r="C124" i="5"/>
  <c r="B36" i="9" s="1"/>
  <c r="C134" i="9"/>
  <c r="E134" i="9"/>
  <c r="L64" i="5"/>
  <c r="C30" i="9" s="1"/>
  <c r="O191" i="5"/>
  <c r="C12" i="9" s="1"/>
  <c r="C231" i="5"/>
  <c r="C59" i="9" s="1"/>
  <c r="AC185" i="5"/>
  <c r="C21" i="9" s="1"/>
  <c r="AC184" i="5"/>
  <c r="B21" i="9" s="1"/>
  <c r="O190" i="5"/>
  <c r="B12" i="9" s="1"/>
  <c r="C230" i="5"/>
  <c r="B59" i="9" s="1"/>
  <c r="B30" i="9"/>
  <c r="O11" i="29"/>
  <c r="O22" i="29"/>
  <c r="O6" i="29"/>
  <c r="O14" i="29"/>
  <c r="O23" i="29"/>
  <c r="O21" i="29"/>
  <c r="O16" i="29"/>
  <c r="O20" i="29"/>
  <c r="O17" i="29"/>
  <c r="GR15" i="5"/>
  <c r="B139" i="9" s="1"/>
  <c r="B58" i="9"/>
  <c r="AB162" i="5"/>
  <c r="C34" i="9" s="1"/>
  <c r="EI3" i="5"/>
  <c r="EG7" i="1"/>
  <c r="EI14" i="5"/>
  <c r="AX15" i="29" s="1"/>
  <c r="EG18" i="1"/>
  <c r="EI17" i="5"/>
  <c r="EG21" i="1"/>
  <c r="EI12" i="5"/>
  <c r="JU52" i="5" s="1"/>
  <c r="EG16" i="1"/>
  <c r="EK12" i="5" s="1"/>
  <c r="AV13" i="29" s="1"/>
  <c r="D25" i="5"/>
  <c r="C26" i="29" s="1"/>
  <c r="D24" i="5"/>
  <c r="C25" i="29" s="1"/>
  <c r="C190" i="5"/>
  <c r="C25" i="9" s="1"/>
  <c r="JI3" i="5"/>
  <c r="S54" i="5"/>
  <c r="B44" i="9" s="1"/>
  <c r="AM161" i="5"/>
  <c r="B40" i="9" s="1"/>
  <c r="AM162" i="5"/>
  <c r="C40" i="9" s="1"/>
  <c r="U296" i="5"/>
  <c r="B83" i="9" s="1"/>
  <c r="O252" i="5"/>
  <c r="B55" i="9" s="1"/>
  <c r="U297" i="5"/>
  <c r="C83" i="9" s="1"/>
  <c r="B34" i="9"/>
  <c r="O253" i="5"/>
  <c r="C55" i="9" s="1"/>
  <c r="C189" i="5"/>
  <c r="B25" i="9" s="1"/>
  <c r="IP8" i="5"/>
  <c r="IT8" i="5" s="1"/>
  <c r="D21" i="5"/>
  <c r="C22" i="29" s="1"/>
  <c r="IK8" i="5"/>
  <c r="F134" i="9"/>
  <c r="B134" i="9"/>
  <c r="IO9" i="5"/>
  <c r="IS9" i="5" s="1"/>
  <c r="D19" i="5"/>
  <c r="IH7" i="5"/>
  <c r="IL7" i="5" s="1"/>
  <c r="IP7" i="5"/>
  <c r="IT7" i="5" s="1"/>
  <c r="D14" i="5"/>
  <c r="C64" i="5"/>
  <c r="B54" i="9" s="1"/>
  <c r="IP6" i="5"/>
  <c r="IT6" i="5" s="1"/>
  <c r="IC12" i="5"/>
  <c r="C109" i="9" s="1"/>
  <c r="GF15" i="5"/>
  <c r="B112" i="9" s="1"/>
  <c r="EV15" i="5"/>
  <c r="B101" i="9" s="1"/>
  <c r="GN15" i="5"/>
  <c r="B125" i="9" s="1"/>
  <c r="HH15" i="5"/>
  <c r="B92" i="9" s="1"/>
  <c r="ER15" i="5"/>
  <c r="B102" i="9" s="1"/>
  <c r="FT15" i="5"/>
  <c r="B113" i="9" s="1"/>
  <c r="EZ15" i="5"/>
  <c r="B104" i="9" s="1"/>
  <c r="GJ15" i="5"/>
  <c r="B105" i="9" s="1"/>
  <c r="FX15" i="5"/>
  <c r="B114" i="9" s="1"/>
  <c r="FD15" i="5"/>
  <c r="B103" i="9" s="1"/>
  <c r="GZ15" i="5"/>
  <c r="B93" i="9" s="1"/>
  <c r="GB16" i="5"/>
  <c r="D106" i="9" s="1"/>
  <c r="HD15" i="5"/>
  <c r="B96" i="9" s="1"/>
  <c r="O12" i="29"/>
  <c r="KF16" i="5"/>
  <c r="E142" i="9" s="1"/>
  <c r="KF15" i="5"/>
  <c r="C142" i="9" s="1"/>
  <c r="GV15" i="5"/>
  <c r="B140" i="9" s="1"/>
  <c r="EO17" i="5"/>
  <c r="F95" i="9" s="1"/>
  <c r="EO16" i="5"/>
  <c r="E95" i="9" s="1"/>
  <c r="EN15" i="5"/>
  <c r="B95" i="9" s="1"/>
  <c r="KC50" i="5"/>
  <c r="FH15" i="5"/>
  <c r="B99" i="9" s="1"/>
  <c r="EO15" i="5"/>
  <c r="C95" i="9" s="1"/>
  <c r="EN16" i="5"/>
  <c r="D95" i="9" s="1"/>
  <c r="VP6" i="12"/>
  <c r="VQ6" i="12"/>
  <c r="VR6" i="12"/>
  <c r="UY6" i="12"/>
  <c r="UW6" i="12"/>
  <c r="UZ6" i="12"/>
  <c r="UF6" i="12"/>
  <c r="UG6" i="12"/>
  <c r="UH6" i="12"/>
  <c r="WH8" i="12"/>
  <c r="BR131" i="5"/>
  <c r="B35" i="9" s="1"/>
  <c r="KR15" i="5"/>
  <c r="E126" i="9" s="1"/>
  <c r="LU15" i="5"/>
  <c r="E138" i="9" s="1"/>
  <c r="U226" i="5"/>
  <c r="B23" i="9" s="1"/>
  <c r="U227" i="5"/>
  <c r="C23" i="9" s="1"/>
  <c r="GN16" i="5"/>
  <c r="D125" i="9" s="1"/>
  <c r="FL15" i="5"/>
  <c r="B98" i="9" s="1"/>
  <c r="GR16" i="5"/>
  <c r="D139" i="9" s="1"/>
  <c r="GW15" i="5"/>
  <c r="C140" i="9" s="1"/>
  <c r="GK15" i="5"/>
  <c r="C105" i="9" s="1"/>
  <c r="GS15" i="5"/>
  <c r="C139" i="9" s="1"/>
  <c r="LI14" i="5"/>
  <c r="C123" i="9" s="1"/>
  <c r="FL16" i="5"/>
  <c r="D98" i="9" s="1"/>
  <c r="HA15" i="5"/>
  <c r="C93" i="9" s="1"/>
  <c r="GZ16" i="5"/>
  <c r="D93" i="9" s="1"/>
  <c r="HM16" i="5"/>
  <c r="E94" i="9" s="1"/>
  <c r="FH16" i="5"/>
  <c r="D99" i="9" s="1"/>
  <c r="MK15" i="5"/>
  <c r="E130" i="9" s="1"/>
  <c r="HL16" i="5"/>
  <c r="D94" i="9" s="1"/>
  <c r="EW15" i="5"/>
  <c r="C101" i="9" s="1"/>
  <c r="FE16" i="5"/>
  <c r="E103" i="9" s="1"/>
  <c r="GJ16" i="5"/>
  <c r="D105" i="9" s="1"/>
  <c r="ER16" i="5"/>
  <c r="D102" i="9" s="1"/>
  <c r="GG15" i="5"/>
  <c r="C112" i="9" s="1"/>
  <c r="HH16" i="5"/>
  <c r="D92" i="9" s="1"/>
  <c r="KR14" i="5"/>
  <c r="C126" i="9" s="1"/>
  <c r="GG16" i="5"/>
  <c r="E112" i="9" s="1"/>
  <c r="HL15" i="5"/>
  <c r="B94" i="9" s="1"/>
  <c r="ML14" i="5"/>
  <c r="B130" i="9" s="1"/>
  <c r="HI15" i="5"/>
  <c r="C92" i="9" s="1"/>
  <c r="FM17" i="5"/>
  <c r="F98" i="9" s="1"/>
  <c r="GC15" i="5"/>
  <c r="C106" i="9" s="1"/>
  <c r="FY16" i="5"/>
  <c r="E114" i="9" s="1"/>
  <c r="GO16" i="5"/>
  <c r="E125" i="9" s="1"/>
  <c r="HI17" i="5"/>
  <c r="F92" i="9" s="1"/>
  <c r="FI17" i="5"/>
  <c r="F99" i="9" s="1"/>
  <c r="GF16" i="5"/>
  <c r="D112" i="9" s="1"/>
  <c r="C138" i="9"/>
  <c r="EZ16" i="5"/>
  <c r="D104" i="9" s="1"/>
  <c r="HA17" i="5"/>
  <c r="F93" i="9" s="1"/>
  <c r="HU16" i="5"/>
  <c r="E100" i="9" s="1"/>
  <c r="FU16" i="5"/>
  <c r="E113" i="9" s="1"/>
  <c r="GS16" i="5"/>
  <c r="E139" i="9" s="1"/>
  <c r="GO17" i="5"/>
  <c r="F125" i="9" s="1"/>
  <c r="EV16" i="5"/>
  <c r="D101" i="9" s="1"/>
  <c r="EW16" i="5"/>
  <c r="E101" i="9" s="1"/>
  <c r="FI16" i="5"/>
  <c r="E99" i="9" s="1"/>
  <c r="FA15" i="5"/>
  <c r="C104" i="9" s="1"/>
  <c r="HM17" i="5"/>
  <c r="F94" i="9" s="1"/>
  <c r="GS17" i="5"/>
  <c r="F139" i="9" s="1"/>
  <c r="ES17" i="5"/>
  <c r="F102" i="9" s="1"/>
  <c r="HU17" i="5"/>
  <c r="F100" i="9" s="1"/>
  <c r="LI15" i="5"/>
  <c r="E123" i="9" s="1"/>
  <c r="GW16" i="5"/>
  <c r="E140" i="9" s="1"/>
  <c r="EI7" i="5"/>
  <c r="JU50" i="5" s="1"/>
  <c r="EK7" i="5"/>
  <c r="AV8" i="29" s="1"/>
  <c r="JW50" i="5"/>
  <c r="JX50" i="5" s="1"/>
  <c r="AX3" i="29"/>
  <c r="FI15" i="5"/>
  <c r="C99" i="9" s="1"/>
  <c r="ES15" i="5"/>
  <c r="C102" i="9" s="1"/>
  <c r="FU15" i="5"/>
  <c r="C113" i="9" s="1"/>
  <c r="HX16" i="5"/>
  <c r="D117" i="9" s="1"/>
  <c r="FA17" i="5"/>
  <c r="F104" i="9" s="1"/>
  <c r="LY15" i="5"/>
  <c r="E131" i="9" s="1"/>
  <c r="B138" i="9"/>
  <c r="FY15" i="5"/>
  <c r="C114" i="9" s="1"/>
  <c r="HT15" i="5"/>
  <c r="B100" i="9" s="1"/>
  <c r="FX16" i="5"/>
  <c r="D114" i="9" s="1"/>
  <c r="HU15" i="5"/>
  <c r="C100" i="9" s="1"/>
  <c r="HI16" i="5"/>
  <c r="E92" i="9" s="1"/>
  <c r="MK14" i="5"/>
  <c r="C130" i="9" s="1"/>
  <c r="D138" i="9"/>
  <c r="ML15" i="5"/>
  <c r="D130" i="9" s="1"/>
  <c r="ES16" i="5"/>
  <c r="E102" i="9" s="1"/>
  <c r="HM15" i="5"/>
  <c r="C94" i="9" s="1"/>
  <c r="HT16" i="5"/>
  <c r="D100" i="9" s="1"/>
  <c r="GC16" i="5"/>
  <c r="E106" i="9" s="1"/>
  <c r="F138" i="9"/>
  <c r="FM15" i="5"/>
  <c r="C98" i="9" s="1"/>
  <c r="FA16" i="5"/>
  <c r="E104" i="9" s="1"/>
  <c r="GK16" i="5"/>
  <c r="E105" i="9" s="1"/>
  <c r="EW17" i="5"/>
  <c r="F101" i="9" s="1"/>
  <c r="GO15" i="5"/>
  <c r="C125" i="9" s="1"/>
  <c r="HA16" i="5"/>
  <c r="E93" i="9" s="1"/>
  <c r="FT16" i="5"/>
  <c r="D113" i="9" s="1"/>
  <c r="GV16" i="5"/>
  <c r="D140" i="9" s="1"/>
  <c r="FM16" i="5"/>
  <c r="E98" i="9" s="1"/>
  <c r="FD16" i="5"/>
  <c r="D103" i="9" s="1"/>
  <c r="C105" i="5"/>
  <c r="C7" i="9" s="1"/>
  <c r="G23" i="29"/>
  <c r="G9" i="29"/>
  <c r="D22" i="5"/>
  <c r="C23" i="29" s="1"/>
  <c r="NV5" i="5"/>
  <c r="EK3" i="5"/>
  <c r="AV4" i="29" s="1"/>
  <c r="IG9" i="5"/>
  <c r="IK9" i="5" s="1"/>
  <c r="NT5" i="5"/>
  <c r="D20" i="5"/>
  <c r="C21" i="29" s="1"/>
  <c r="NU6" i="5"/>
  <c r="NV4" i="5"/>
  <c r="IO5" i="5"/>
  <c r="IS5" i="5" s="1"/>
  <c r="NT6" i="5"/>
  <c r="NT9" i="5"/>
  <c r="NU11" i="5"/>
  <c r="L19" i="5"/>
  <c r="F20" i="29" s="1"/>
  <c r="JI6" i="5"/>
  <c r="H12" i="29"/>
  <c r="IO6" i="5"/>
  <c r="IS6" i="5" s="1"/>
  <c r="NT3" i="5"/>
  <c r="H5" i="29"/>
  <c r="NU4" i="5"/>
  <c r="G8" i="29"/>
  <c r="NU10" i="5"/>
  <c r="NU7" i="5"/>
  <c r="EK2" i="5"/>
  <c r="NU8" i="5"/>
  <c r="NV6" i="5"/>
  <c r="NT4" i="5"/>
  <c r="NR2" i="5"/>
  <c r="IG10" i="5"/>
  <c r="IK10" i="5" s="1"/>
  <c r="D5" i="5"/>
  <c r="C6" i="29" s="1"/>
  <c r="NS2" i="5"/>
  <c r="L11" i="5"/>
  <c r="F12" i="29" s="1"/>
  <c r="NU9" i="5"/>
  <c r="G15" i="29"/>
  <c r="H14" i="29"/>
  <c r="NU3" i="5"/>
  <c r="D12" i="5"/>
  <c r="IG5" i="5"/>
  <c r="IK5" i="5" s="1"/>
  <c r="EK6" i="5"/>
  <c r="AV7" i="29" s="1"/>
  <c r="D7" i="5"/>
  <c r="C8" i="29" s="1"/>
  <c r="EK14" i="5"/>
  <c r="AV15" i="29" s="1"/>
  <c r="G20" i="29"/>
  <c r="EK17" i="5"/>
  <c r="AV18" i="29" s="1"/>
  <c r="NT2" i="5"/>
  <c r="G17" i="29"/>
  <c r="L13" i="5"/>
  <c r="F14" i="29" s="1"/>
  <c r="L7" i="5"/>
  <c r="F8" i="29" s="1"/>
  <c r="NT8" i="5"/>
  <c r="L5" i="5"/>
  <c r="F6" i="29" s="1"/>
  <c r="IG7" i="5"/>
  <c r="IK7" i="5" s="1"/>
  <c r="NV8" i="5"/>
  <c r="L12" i="5"/>
  <c r="F13" i="29" s="1"/>
  <c r="L4" i="5"/>
  <c r="F5" i="29" s="1"/>
  <c r="IG6" i="5"/>
  <c r="IK6" i="5" s="1"/>
  <c r="D13" i="5"/>
  <c r="C14" i="29" s="1"/>
  <c r="D16" i="5"/>
  <c r="IG11" i="5"/>
  <c r="IK11" i="5" s="1"/>
  <c r="IO8" i="5"/>
  <c r="IS8" i="5" s="1"/>
  <c r="AM53" i="5"/>
  <c r="C42" i="9" s="1"/>
  <c r="IC13" i="5"/>
  <c r="E109" i="9" s="1"/>
  <c r="AV54" i="5"/>
  <c r="B28" i="9" s="1"/>
  <c r="JU45" i="5"/>
  <c r="HP16" i="5"/>
  <c r="D97" i="9" s="1"/>
  <c r="AV55" i="5"/>
  <c r="C28" i="9" s="1"/>
  <c r="C58" i="9"/>
  <c r="AM52" i="5"/>
  <c r="B42" i="9" s="1"/>
  <c r="IB12" i="5"/>
  <c r="B109" i="9" s="1"/>
  <c r="IB13" i="5"/>
  <c r="D109" i="9" s="1"/>
  <c r="O210" i="5"/>
  <c r="B70" i="9" s="1"/>
  <c r="BM86" i="5"/>
  <c r="B39" i="9" s="1"/>
  <c r="V90" i="5"/>
  <c r="C43" i="9" s="1"/>
  <c r="V253" i="5"/>
  <c r="B5" i="9" s="1"/>
  <c r="O274" i="5"/>
  <c r="C79" i="9" s="1"/>
  <c r="S55" i="5"/>
  <c r="C44" i="9" s="1"/>
  <c r="C145" i="5"/>
  <c r="B8" i="9" s="1"/>
  <c r="JV41" i="5"/>
  <c r="P116" i="5"/>
  <c r="C78" i="9" s="1"/>
  <c r="C104" i="5"/>
  <c r="B7" i="9" s="1"/>
  <c r="JU44" i="5"/>
  <c r="L231" i="5"/>
  <c r="C67" i="9" s="1"/>
  <c r="JU46" i="5"/>
  <c r="WK8" i="12"/>
  <c r="B5" i="29"/>
  <c r="NC33" i="5"/>
  <c r="NJ2" i="5"/>
  <c r="JU43" i="5"/>
  <c r="WJ8" i="12"/>
  <c r="ND45" i="5"/>
  <c r="JX3" i="5"/>
  <c r="NO7" i="5"/>
  <c r="NQ6" i="5"/>
  <c r="IP4" i="5"/>
  <c r="IT4" i="5" s="1"/>
  <c r="D11" i="5"/>
  <c r="AJ8" i="12"/>
  <c r="AI8" i="12"/>
  <c r="AH8" i="12"/>
  <c r="AG8" i="12"/>
  <c r="C209" i="5"/>
  <c r="C62" i="9" s="1"/>
  <c r="ND49" i="5"/>
  <c r="JX2" i="5"/>
  <c r="JV11" i="5" s="1"/>
  <c r="B17" i="29"/>
  <c r="NC38" i="5"/>
  <c r="NL7" i="5"/>
  <c r="H17" i="29"/>
  <c r="JI8" i="5"/>
  <c r="L108" i="5"/>
  <c r="B75" i="9" s="1"/>
  <c r="L189" i="5"/>
  <c r="B11" i="9" s="1"/>
  <c r="BZ142" i="5"/>
  <c r="C48" i="9" s="1"/>
  <c r="L209" i="5"/>
  <c r="B26" i="9" s="1"/>
  <c r="NO8" i="5"/>
  <c r="NQ7" i="5"/>
  <c r="V109" i="5"/>
  <c r="B31" i="9" s="1"/>
  <c r="BM65" i="5"/>
  <c r="C46" i="9" s="1"/>
  <c r="EI8" i="5"/>
  <c r="EK8" i="5"/>
  <c r="AV9" i="29" s="1"/>
  <c r="H13" i="29"/>
  <c r="JJ6" i="5"/>
  <c r="WI8" i="12"/>
  <c r="H15" i="29"/>
  <c r="JJ8" i="5"/>
  <c r="V89" i="5"/>
  <c r="B43" i="9" s="1"/>
  <c r="C11" i="29"/>
  <c r="NO3" i="5"/>
  <c r="NO2" i="5"/>
  <c r="L210" i="5"/>
  <c r="C26" i="9" s="1"/>
  <c r="H16" i="29"/>
  <c r="JI7" i="5"/>
  <c r="EI11" i="5"/>
  <c r="AX12" i="29" s="1"/>
  <c r="EK11" i="5"/>
  <c r="AV12" i="29" s="1"/>
  <c r="P137" i="5"/>
  <c r="B4" i="9" s="1"/>
  <c r="B78" i="9"/>
  <c r="L190" i="5"/>
  <c r="C11" i="9" s="1"/>
  <c r="O8" i="29"/>
  <c r="SD6" i="12"/>
  <c r="SC6" i="12"/>
  <c r="SB6" i="12"/>
  <c r="SA6" i="12"/>
  <c r="Q8" i="12"/>
  <c r="P8" i="12"/>
  <c r="O8" i="12"/>
  <c r="N8" i="12"/>
  <c r="O230" i="5"/>
  <c r="B61" i="9" s="1"/>
  <c r="V110" i="5"/>
  <c r="C31" i="9" s="1"/>
  <c r="XB8" i="12"/>
  <c r="XA8" i="12"/>
  <c r="XC8" i="12"/>
  <c r="XD8" i="12"/>
  <c r="O75" i="5"/>
  <c r="C38" i="9" s="1"/>
  <c r="AC90" i="5"/>
  <c r="B33" i="9" s="1"/>
  <c r="NO5" i="5"/>
  <c r="NQ4" i="5"/>
  <c r="O171" i="5"/>
  <c r="C66" i="9" s="1"/>
  <c r="BV162" i="5"/>
  <c r="B45" i="9" s="1"/>
  <c r="BJ175" i="5"/>
  <c r="C19" i="9" s="1"/>
  <c r="BJ174" i="5"/>
  <c r="B19" i="9" s="1"/>
  <c r="BR154" i="5"/>
  <c r="B60" i="9" s="1"/>
  <c r="BZ141" i="5"/>
  <c r="B48" i="9" s="1"/>
  <c r="JV3" i="5"/>
  <c r="H21" i="29"/>
  <c r="JI9" i="5"/>
  <c r="C10" i="29"/>
  <c r="NQ8" i="5"/>
  <c r="NO10" i="5"/>
  <c r="D15" i="5"/>
  <c r="IO7" i="5"/>
  <c r="IS7" i="5" s="1"/>
  <c r="BV163" i="5"/>
  <c r="C45" i="9" s="1"/>
  <c r="H7" i="29"/>
  <c r="V254" i="5"/>
  <c r="C5" i="9" s="1"/>
  <c r="C208" i="5"/>
  <c r="B62" i="9" s="1"/>
  <c r="O231" i="5"/>
  <c r="C61" i="9" s="1"/>
  <c r="AHU6" i="12"/>
  <c r="AHT6" i="12"/>
  <c r="AHS6" i="12"/>
  <c r="AHR6" i="12"/>
  <c r="ND50" i="5"/>
  <c r="JY2" i="5"/>
  <c r="JV12" i="5" s="1"/>
  <c r="BQ175" i="5"/>
  <c r="B72" i="9" s="1"/>
  <c r="V185" i="5"/>
  <c r="C56" i="9" s="1"/>
  <c r="O170" i="5"/>
  <c r="B66" i="9" s="1"/>
  <c r="BQ176" i="5"/>
  <c r="C72" i="9" s="1"/>
  <c r="BZ163" i="5"/>
  <c r="C50" i="9" s="1"/>
  <c r="B3" i="29"/>
  <c r="BM113" i="5"/>
  <c r="C73" i="9" s="1"/>
  <c r="BR107" i="5"/>
  <c r="C51" i="9" s="1"/>
  <c r="L84" i="5"/>
  <c r="B80" i="9" s="1"/>
  <c r="BR66" i="5"/>
  <c r="C53" i="9" s="1"/>
  <c r="BZ162" i="5"/>
  <c r="B50" i="9" s="1"/>
  <c r="BV142" i="5"/>
  <c r="C47" i="9" s="1"/>
  <c r="BM112" i="5"/>
  <c r="B73" i="9" s="1"/>
  <c r="BR65" i="5"/>
  <c r="B53" i="9" s="1"/>
  <c r="BK153" i="5"/>
  <c r="C6" i="9" s="1"/>
  <c r="L170" i="5"/>
  <c r="C57" i="9" s="1"/>
  <c r="BK152" i="5"/>
  <c r="B6" i="9" s="1"/>
  <c r="BV141" i="5"/>
  <c r="B47" i="9" s="1"/>
  <c r="V184" i="5"/>
  <c r="B56" i="9" s="1"/>
  <c r="L169" i="5"/>
  <c r="B57" i="9" s="1"/>
  <c r="L85" i="5"/>
  <c r="C80" i="9" s="1"/>
  <c r="NI2" i="5"/>
  <c r="AC110" i="5"/>
  <c r="B37" i="9" s="1"/>
  <c r="C146" i="5"/>
  <c r="C8" i="9" s="1"/>
  <c r="AC91" i="5"/>
  <c r="C33" i="9" s="1"/>
  <c r="ND47" i="5"/>
  <c r="JV2" i="5"/>
  <c r="JV9" i="5" s="1"/>
  <c r="H22" i="29"/>
  <c r="JI10" i="5"/>
  <c r="SW6" i="12"/>
  <c r="SV6" i="12"/>
  <c r="SU6" i="12"/>
  <c r="ST6" i="12"/>
  <c r="H23" i="29"/>
  <c r="JI11" i="5"/>
  <c r="ND48" i="5"/>
  <c r="JW2" i="5"/>
  <c r="JV10" i="5" s="1"/>
  <c r="EI18" i="5"/>
  <c r="NH55" i="5" s="1"/>
  <c r="EK18" i="5"/>
  <c r="AV19" i="29" s="1"/>
  <c r="BR155" i="5"/>
  <c r="C60" i="9" s="1"/>
  <c r="BM87" i="5"/>
  <c r="C39" i="9" s="1"/>
  <c r="JW42" i="5"/>
  <c r="JW41" i="5"/>
  <c r="P138" i="5"/>
  <c r="C4" i="9" s="1"/>
  <c r="O54" i="5"/>
  <c r="C2" i="9" s="1"/>
  <c r="JX41" i="5"/>
  <c r="JX42" i="5"/>
  <c r="L230" i="5"/>
  <c r="B67" i="9" s="1"/>
  <c r="HD16" i="5"/>
  <c r="D96" i="9" s="1"/>
  <c r="HQ15" i="5"/>
  <c r="C97" i="9" s="1"/>
  <c r="NQ3" i="5"/>
  <c r="NO4" i="5"/>
  <c r="IC14" i="5"/>
  <c r="F109" i="9" s="1"/>
  <c r="AIN6" i="12"/>
  <c r="AIM6" i="12"/>
  <c r="AIL6" i="12"/>
  <c r="AIK6" i="12"/>
  <c r="AC111" i="5"/>
  <c r="C37" i="9" s="1"/>
  <c r="O74" i="5"/>
  <c r="B38" i="9" s="1"/>
  <c r="TO6" i="12"/>
  <c r="TN6" i="12"/>
  <c r="TM6" i="12"/>
  <c r="TL6" i="12"/>
  <c r="D4" i="5"/>
  <c r="IS3" i="5"/>
  <c r="H20" i="29"/>
  <c r="JJ9" i="5"/>
  <c r="NH45" i="5"/>
  <c r="JV50" i="5"/>
  <c r="H6" i="29"/>
  <c r="JI4" i="5"/>
  <c r="AHA6" i="12"/>
  <c r="AGZ6" i="12"/>
  <c r="AHC6" i="12"/>
  <c r="AHB6" i="12"/>
  <c r="EI13" i="5"/>
  <c r="AX14" i="29" s="1"/>
  <c r="EK13" i="5"/>
  <c r="AV14" i="29" s="1"/>
  <c r="BR132" i="5"/>
  <c r="C35" i="9" s="1"/>
  <c r="O211" i="5"/>
  <c r="C70" i="9" s="1"/>
  <c r="L109" i="5"/>
  <c r="C75" i="9" s="1"/>
  <c r="O273" i="5"/>
  <c r="B79" i="9" s="1"/>
  <c r="AGH6" i="12"/>
  <c r="AGG6" i="12"/>
  <c r="AGJ6" i="12"/>
  <c r="AGI6" i="12"/>
  <c r="D108" i="9"/>
  <c r="NQ5" i="5"/>
  <c r="NO6" i="5"/>
  <c r="ND46" i="5"/>
  <c r="JV8" i="5"/>
  <c r="AJY6" i="12"/>
  <c r="AJX6" i="12"/>
  <c r="AJV6" i="12"/>
  <c r="AJW6" i="12"/>
  <c r="H10" i="29"/>
  <c r="JI5" i="5"/>
  <c r="AJF6" i="12"/>
  <c r="AJE6" i="12"/>
  <c r="AJD6" i="12"/>
  <c r="AJC6" i="12"/>
  <c r="ND56" i="5"/>
  <c r="JV7" i="5"/>
  <c r="JV13" i="5" s="1"/>
  <c r="H8" i="29"/>
  <c r="JJ4" i="5"/>
  <c r="KD50" i="5" l="1"/>
  <c r="KA61" i="5" s="1"/>
  <c r="KA58" i="5"/>
  <c r="JX10" i="5"/>
  <c r="DA61" i="5"/>
  <c r="DF61" i="5"/>
  <c r="B32" i="9" s="1"/>
  <c r="C85" i="5"/>
  <c r="C13" i="9" s="1"/>
  <c r="KK16" i="5"/>
  <c r="F107" i="9" s="1"/>
  <c r="NP16" i="5"/>
  <c r="F110" i="9" s="1"/>
  <c r="NV17" i="5"/>
  <c r="NQ17" i="5"/>
  <c r="JW14" i="5"/>
  <c r="NL16" i="5"/>
  <c r="KK15" i="5"/>
  <c r="E107" i="9" s="1"/>
  <c r="JX8" i="5"/>
  <c r="KJ14" i="5"/>
  <c r="B107" i="9" s="1"/>
  <c r="KO16" i="5"/>
  <c r="F122" i="9" s="1"/>
  <c r="JW13" i="5"/>
  <c r="JW51" i="5"/>
  <c r="JX51" i="5" s="1"/>
  <c r="NH52" i="5"/>
  <c r="NU15" i="5"/>
  <c r="E115" i="9" s="1"/>
  <c r="NU14" i="5"/>
  <c r="C115" i="9" s="1"/>
  <c r="DF62" i="5"/>
  <c r="C32" i="9" s="1"/>
  <c r="IX17" i="5"/>
  <c r="F111" i="9" s="1"/>
  <c r="NV15" i="5"/>
  <c r="IS16" i="5"/>
  <c r="D119" i="9" s="1"/>
  <c r="JJ17" i="5"/>
  <c r="F116" i="9" s="1"/>
  <c r="KO15" i="5"/>
  <c r="D122" i="9" s="1"/>
  <c r="NH17" i="5"/>
  <c r="NH53" i="5"/>
  <c r="JW52" i="5"/>
  <c r="JX52" i="5" s="1"/>
  <c r="AX18" i="29"/>
  <c r="NH54" i="5"/>
  <c r="NT15" i="5"/>
  <c r="D115" i="9" s="1"/>
  <c r="NU16" i="5"/>
  <c r="F115" i="9" s="1"/>
  <c r="IL17" i="5"/>
  <c r="F120" i="9" s="1"/>
  <c r="IW15" i="5"/>
  <c r="B111" i="9" s="1"/>
  <c r="IP16" i="5"/>
  <c r="IP17" i="5"/>
  <c r="IH17" i="5"/>
  <c r="NV14" i="5"/>
  <c r="KO14" i="5"/>
  <c r="B122" i="9" s="1"/>
  <c r="JJ15" i="5"/>
  <c r="C116" i="9" s="1"/>
  <c r="KJ15" i="5"/>
  <c r="D107" i="9" s="1"/>
  <c r="BV66" i="5"/>
  <c r="B24" i="9" s="1"/>
  <c r="IH16" i="5"/>
  <c r="NT14" i="5"/>
  <c r="B115" i="9" s="1"/>
  <c r="BV69" i="5"/>
  <c r="B41" i="9" s="1"/>
  <c r="IG15" i="5"/>
  <c r="IK16" i="5"/>
  <c r="D120" i="9" s="1"/>
  <c r="BV70" i="5"/>
  <c r="C41" i="9" s="1"/>
  <c r="IK15" i="5"/>
  <c r="B120" i="9" s="1"/>
  <c r="IH15" i="5"/>
  <c r="IO16" i="5"/>
  <c r="IL15" i="5"/>
  <c r="C120" i="9" s="1"/>
  <c r="IL16" i="5"/>
  <c r="E120" i="9" s="1"/>
  <c r="JI15" i="5"/>
  <c r="B116" i="9" s="1"/>
  <c r="IP15" i="5"/>
  <c r="NO15" i="5"/>
  <c r="E110" i="9" s="1"/>
  <c r="IS15" i="5"/>
  <c r="B119" i="9" s="1"/>
  <c r="IT17" i="5"/>
  <c r="F119" i="9" s="1"/>
  <c r="IO15" i="5"/>
  <c r="IT16" i="5"/>
  <c r="E119" i="9" s="1"/>
  <c r="BV67" i="5"/>
  <c r="C24" i="9" s="1"/>
  <c r="IT15" i="5"/>
  <c r="C119" i="9" s="1"/>
  <c r="NL15" i="5"/>
  <c r="NL14" i="5"/>
  <c r="IG16" i="5"/>
  <c r="JJ16" i="5"/>
  <c r="E116" i="9" s="1"/>
  <c r="E108" i="9"/>
  <c r="IX16" i="5"/>
  <c r="E111" i="9" s="1"/>
  <c r="IX15" i="5"/>
  <c r="C111" i="9" s="1"/>
  <c r="JI16" i="5"/>
  <c r="D116" i="9" s="1"/>
  <c r="B71" i="9"/>
  <c r="HQ16" i="5"/>
  <c r="E97" i="9" s="1"/>
  <c r="HE16" i="5"/>
  <c r="E96" i="9" s="1"/>
  <c r="HE15" i="5"/>
  <c r="C96" i="9" s="1"/>
  <c r="JV51" i="5"/>
  <c r="JX54" i="5" s="1"/>
  <c r="NA15" i="5"/>
  <c r="E121" i="9" s="1"/>
  <c r="F121" i="9"/>
  <c r="C121" i="9"/>
  <c r="NH50" i="5"/>
  <c r="B117" i="9"/>
  <c r="JU54" i="5"/>
  <c r="NH48" i="5"/>
  <c r="AX13" i="29"/>
  <c r="AX4" i="29"/>
  <c r="AN93" i="5"/>
  <c r="B14" i="9" s="1"/>
  <c r="AS91" i="5"/>
  <c r="B10" i="9" s="1"/>
  <c r="AO118" i="5"/>
  <c r="AO117" i="5"/>
  <c r="C20" i="29"/>
  <c r="C15" i="29"/>
  <c r="C84" i="5"/>
  <c r="B13" i="9" s="1"/>
  <c r="KC56" i="5"/>
  <c r="KA59" i="5"/>
  <c r="KC57" i="5"/>
  <c r="NH46" i="5"/>
  <c r="AX8" i="29"/>
  <c r="CI56" i="5"/>
  <c r="B27" i="9" s="1"/>
  <c r="AV3" i="29"/>
  <c r="JW53" i="5"/>
  <c r="JX53" i="5" s="1"/>
  <c r="AX19" i="29"/>
  <c r="AX9" i="29"/>
  <c r="C13" i="29"/>
  <c r="BZ119" i="5"/>
  <c r="B20" i="9" s="1"/>
  <c r="C273" i="5"/>
  <c r="B63" i="9" s="1"/>
  <c r="BV119" i="5"/>
  <c r="B81" i="9" s="1"/>
  <c r="AS54" i="5"/>
  <c r="B3" i="9" s="1"/>
  <c r="AS55" i="5"/>
  <c r="C3" i="9" s="1"/>
  <c r="L150" i="5"/>
  <c r="C22" i="9" s="1"/>
  <c r="C17" i="29"/>
  <c r="P97" i="5"/>
  <c r="C82" i="9" s="1"/>
  <c r="C274" i="5"/>
  <c r="C63" i="9" s="1"/>
  <c r="L149" i="5"/>
  <c r="B22" i="9" s="1"/>
  <c r="BV120" i="5"/>
  <c r="C81" i="9" s="1"/>
  <c r="BZ120" i="5"/>
  <c r="C20" i="9" s="1"/>
  <c r="P96" i="5"/>
  <c r="B82" i="9" s="1"/>
  <c r="AN94" i="5"/>
  <c r="C14" i="9" s="1"/>
  <c r="AS92" i="5"/>
  <c r="C10" i="9" s="1"/>
  <c r="BV97" i="5"/>
  <c r="C52" i="9" s="1"/>
  <c r="NO14" i="5"/>
  <c r="C110" i="9" s="1"/>
  <c r="CI57" i="5"/>
  <c r="C27" i="9" s="1"/>
  <c r="BR106" i="5"/>
  <c r="B51" i="9" s="1"/>
  <c r="C5" i="29"/>
  <c r="W134" i="5"/>
  <c r="B15" i="9" s="1"/>
  <c r="JY7" i="5"/>
  <c r="JX7" i="5"/>
  <c r="JV14" i="5"/>
  <c r="JW17" i="5"/>
  <c r="O5" i="29"/>
  <c r="L130" i="5"/>
  <c r="C17" i="9" s="1"/>
  <c r="L129" i="5"/>
  <c r="B17" i="9" s="1"/>
  <c r="L296" i="5"/>
  <c r="C74" i="9" s="1"/>
  <c r="O297" i="5"/>
  <c r="C64" i="9" s="1"/>
  <c r="C250" i="5"/>
  <c r="B77" i="9" s="1"/>
  <c r="L295" i="5"/>
  <c r="B74" i="9" s="1"/>
  <c r="L251" i="5"/>
  <c r="B65" i="9" s="1"/>
  <c r="C294" i="5"/>
  <c r="B69" i="9" s="1"/>
  <c r="C9" i="9"/>
  <c r="C295" i="5"/>
  <c r="C69" i="9" s="1"/>
  <c r="L252" i="5"/>
  <c r="C65" i="9" s="1"/>
  <c r="B9" i="9"/>
  <c r="O296" i="5"/>
  <c r="B64" i="9" s="1"/>
  <c r="L274" i="5"/>
  <c r="C76" i="9" s="1"/>
  <c r="L273" i="5"/>
  <c r="B76" i="9" s="1"/>
  <c r="C251" i="5"/>
  <c r="C77" i="9" s="1"/>
  <c r="JU53" i="5"/>
  <c r="NH49" i="5"/>
  <c r="BZ96" i="5"/>
  <c r="B49" i="9" s="1"/>
  <c r="W135" i="5"/>
  <c r="C15" i="9" s="1"/>
  <c r="JX9" i="5"/>
  <c r="JY9" i="5"/>
  <c r="C16" i="29"/>
  <c r="BZ97" i="5"/>
  <c r="C49" i="9" s="1"/>
  <c r="NQ14" i="5"/>
  <c r="NQ15" i="5"/>
  <c r="BV96" i="5"/>
  <c r="B52" i="9" s="1"/>
  <c r="NK15" i="5"/>
  <c r="NK14" i="5"/>
  <c r="JU51" i="5"/>
  <c r="NH47" i="5"/>
  <c r="C117" i="9"/>
  <c r="F117" i="9"/>
  <c r="HY16" i="5"/>
  <c r="E117" i="9" s="1"/>
  <c r="DA62" i="5"/>
  <c r="C71" i="9" s="1"/>
  <c r="C12" i="29"/>
  <c r="KD56" i="5" l="1"/>
  <c r="KD57" i="5"/>
  <c r="NG18" i="5"/>
  <c r="JV56" i="5"/>
  <c r="JV57" i="5"/>
  <c r="JX57" i="5"/>
  <c r="JX56" i="5"/>
  <c r="JW57" i="5"/>
  <c r="JU59" i="5"/>
  <c r="JW56" i="5"/>
  <c r="JW15" i="5"/>
  <c r="JU57" i="5"/>
  <c r="JU56" i="5"/>
  <c r="JU61" i="5"/>
  <c r="JU58" i="5"/>
  <c r="JU60" i="5"/>
  <c r="JY14" i="5"/>
  <c r="JY13" i="5"/>
  <c r="JY18" i="5"/>
  <c r="JX16" i="5"/>
  <c r="JX14" i="5"/>
  <c r="JX13" i="5"/>
  <c r="VI7" i="10"/>
  <c r="VI8" i="10"/>
  <c r="ADF6" i="10"/>
  <c r="VI6" i="10"/>
  <c r="ADF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<sst xmlns="http://schemas.openxmlformats.org/spreadsheetml/2006/main" count="9281" uniqueCount="1073">
  <si>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</si>
  <si>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</si>
  <si>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</si>
  <si>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</si>
  <si>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</si>
  <si>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</si>
  <si>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</si>
  <si>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</si>
  <si>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</si>
  <si>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</si>
  <si>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</si>
  <si>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</si>
  <si>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</si>
  <si>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</si>
  <si>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</si>
  <si>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</si>
  <si>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</si>
  <si>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</si>
  <si>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</si>
  <si>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</si>
  <si>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</si>
  <si>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</si>
  <si>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</si>
  <si>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</si>
  <si>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</si>
  <si>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</si>
  <si>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</si>
  <si>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</si>
  <si>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</si>
  <si>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</si>
  <si>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</si>
  <si>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</si>
  <si>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</si>
  <si>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</si>
  <si>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</si>
  <si>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</si>
  <si>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</si>
  <si>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</si>
  <si>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</si>
  <si>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</si>
  <si>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</si>
  <si>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</si>
  <si>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</si>
  <si>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</si>
  <si>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</si>
  <si>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</si>
  <si>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</si>
  <si>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</si>
  <si>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</si>
  <si>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</si>
  <si>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</si>
  <si>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</si>
  <si>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</si>
  <si>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</si>
  <si>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</si>
  <si>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</si>
  <si>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</si>
  <si>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</si>
  <si>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</si>
  <si>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</si>
  <si>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</si>
  <si>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</si>
  <si>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</si>
  <si>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</si>
  <si>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</si>
  <si>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</si>
  <si>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</si>
  <si>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</si>
  <si>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</si>
  <si>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</si>
  <si>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</si>
  <si>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</si>
  <si>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</si>
  <si>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</si>
  <si>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</si>
  <si>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</si>
  <si>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</si>
  <si>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</si>
  <si>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</si>
  <si>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</si>
  <si>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</si>
  <si>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</si>
  <si>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</si>
  <si>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</si>
  <si>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</si>
  <si>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</si>
  <si>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</si>
  <si>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</si>
  <si>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</si>
  <si>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</si>
  <si>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</si>
  <si>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</si>
  <si>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</si>
  <si>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</si>
  <si>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</si>
  <si>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</si>
  <si>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</si>
  <si>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</si>
  <si>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</si>
  <si>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</si>
  <si>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</si>
  <si>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</si>
  <si>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</si>
  <si>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</si>
  <si>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</si>
  <si>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</si>
  <si>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</si>
  <si>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</si>
  <si>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</si>
  <si>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</si>
  <si>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</si>
  <si>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</si>
  <si>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</si>
  <si>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</si>
  <si>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</si>
  <si>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</si>
  <si>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</si>
  <si>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</si>
  <si>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</si>
  <si>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</si>
  <si>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</si>
  <si>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</si>
  <si>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</si>
  <si>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</si>
  <si>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</si>
  <si>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</si>
  <si>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</si>
  <si>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</si>
  <si>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</si>
  <si>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</si>
  <si>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</si>
  <si>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</si>
  <si>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</si>
  <si>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</si>
  <si>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</si>
  <si>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</si>
  <si>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</si>
  <si>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</si>
  <si>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</si>
  <si>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</si>
  <si>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</si>
  <si>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</si>
  <si>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</si>
  <si>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</si>
  <si>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</si>
  <si>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</si>
  <si>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</si>
  <si>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</si>
  <si>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</si>
  <si>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</si>
  <si>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</si>
  <si>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</si>
  <si>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</si>
  <si>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</si>
  <si>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</si>
  <si>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</si>
  <si>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</si>
  <si>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</si>
  <si>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</si>
  <si>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</si>
  <si>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</si>
  <si>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</si>
  <si>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</si>
  <si>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</si>
  <si>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</si>
  <si>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</si>
  <si>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</si>
  <si>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</si>
  <si>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</si>
  <si>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</si>
  <si>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</si>
  <si>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</si>
  <si>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</si>
  <si>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</si>
  <si>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</si>
  <si>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</si>
  <si>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</si>
  <si>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</si>
  <si>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</si>
  <si>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</si>
  <si>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</si>
  <si>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</si>
  <si>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</si>
  <si>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</si>
  <si>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</si>
  <si>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</si>
  <si>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</si>
  <si>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</si>
  <si>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</si>
  <si>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</si>
  <si>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</si>
  <si>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</si>
  <si>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</si>
  <si>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</si>
  <si>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</si>
  <si>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</si>
  <si>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</si>
  <si>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</si>
  <si>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</si>
  <si>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</si>
  <si>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</si>
  <si>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</si>
  <si>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</si>
  <si>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</si>
  <si>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</si>
  <si>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</si>
  <si>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</si>
  <si>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</si>
  <si>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</si>
  <si>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</si>
  <si>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</si>
  <si>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</si>
  <si>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</si>
  <si>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</si>
  <si>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</si>
  <si>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</si>
  <si>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</si>
  <si>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</si>
  <si>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</si>
  <si>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</si>
  <si>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</si>
  <si>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</si>
  <si>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</si>
  <si>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</si>
  <si>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</si>
  <si>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</si>
  <si>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</si>
  <si>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</si>
  <si>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</si>
  <si>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</si>
  <si>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</si>
  <si>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</si>
  <si>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</si>
  <si>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</si>
  <si>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</si>
  <si>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</si>
  <si>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</si>
  <si>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</si>
  <si>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</si>
  <si>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</si>
  <si>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</si>
  <si>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</si>
  <si>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</si>
  <si>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</si>
  <si>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</si>
  <si>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</si>
  <si>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</si>
  <si>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</si>
  <si>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</si>
  <si>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</si>
  <si>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</si>
  <si>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</si>
  <si>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</si>
  <si>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</si>
  <si>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</si>
  <si>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</si>
  <si>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</si>
  <si>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</si>
  <si>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</si>
  <si>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</si>
  <si>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</si>
  <si>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</si>
  <si>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</si>
  <si>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</si>
  <si>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</si>
  <si>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</si>
  <si>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</si>
  <si>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</si>
  <si>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</si>
  <si>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</si>
  <si>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</si>
  <si>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</si>
  <si>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</si>
  <si>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</si>
  <si>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</si>
  <si>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</si>
  <si>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</si>
  <si>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</si>
  <si>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</si>
  <si>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</si>
  <si>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</si>
  <si>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</si>
  <si>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</si>
  <si>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</si>
  <si>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</si>
  <si>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</si>
  <si>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</si>
  <si>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</si>
  <si>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</si>
  <si>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</si>
  <si>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</si>
  <si>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</si>
  <si>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</si>
  <si>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</si>
  <si>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</si>
  <si>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</si>
  <si>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</si>
  <si>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</si>
  <si>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</si>
  <si>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</si>
  <si>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</si>
  <si>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</si>
  <si>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</si>
  <si>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</si>
  <si>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</si>
  <si>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</si>
  <si>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</si>
  <si>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</si>
  <si>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</si>
  <si>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</si>
  <si>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</si>
  <si>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</si>
  <si>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</si>
  <si>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</si>
  <si>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</si>
  <si>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</si>
  <si>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</si>
  <si>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</si>
  <si>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</si>
  <si>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</si>
  <si>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</si>
  <si>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</si>
  <si>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</si>
  <si>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</si>
  <si>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</si>
  <si>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</si>
  <si>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</si>
  <si>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</si>
  <si>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</si>
  <si>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</si>
  <si>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</si>
  <si>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</si>
  <si>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</si>
  <si>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</si>
  <si>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</si>
  <si>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</si>
  <si>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</si>
  <si>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</si>
  <si>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</si>
  <si>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</si>
  <si>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</si>
  <si>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</si>
  <si>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</si>
  <si>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</si>
  <si>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</si>
  <si>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</si>
  <si>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</si>
  <si>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</si>
  <si>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</si>
  <si>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</si>
  <si>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</si>
  <si>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</si>
  <si>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</si>
  <si>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</si>
  <si>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</si>
  <si>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</si>
  <si>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</si>
  <si>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</si>
  <si>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</si>
  <si>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</si>
  <si>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</si>
  <si>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</si>
  <si>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</si>
  <si>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</si>
  <si>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</si>
  <si>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</si>
  <si>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</si>
  <si>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</si>
  <si>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</si>
  <si>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</si>
  <si>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</si>
  <si>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</si>
  <si>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</si>
  <si>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</si>
  <si>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</si>
  <si>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</si>
  <si>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</si>
  <si>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</si>
  <si>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</si>
  <si>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</si>
  <si>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</si>
  <si>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</si>
  <si>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</si>
  <si>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</si>
  <si>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</si>
  <si>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</si>
  <si>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</si>
  <si>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</si>
  <si>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</si>
  <si>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</si>
  <si>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</si>
  <si>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</si>
  <si>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</si>
  <si>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</si>
  <si>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</si>
  <si>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</si>
  <si>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</si>
  <si>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</si>
  <si>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</si>
  <si>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</si>
  <si>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</si>
  <si>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</si>
  <si>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</si>
  <si>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</si>
  <si>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</si>
  <si>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</si>
  <si>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</si>
  <si>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</si>
  <si>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</si>
  <si>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</si>
  <si>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</si>
  <si>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</si>
  <si>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</si>
  <si>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</si>
  <si>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</si>
  <si>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</si>
  <si>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</si>
  <si>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</si>
  <si>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</si>
  <si>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</si>
  <si>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</si>
  <si>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</si>
  <si>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</si>
  <si>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</si>
  <si>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</si>
  <si>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</si>
  <si>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</si>
  <si>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</si>
  <si>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</si>
  <si>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</si>
  <si>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</si>
  <si>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</si>
  <si>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</si>
  <si>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</si>
  <si>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</si>
  <si>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</si>
  <si>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</si>
  <si>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</si>
  <si>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</si>
  <si>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</si>
  <si>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</si>
  <si>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</si>
  <si>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</si>
  <si>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</si>
  <si>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</si>
  <si>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</si>
  <si>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</si>
  <si>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</si>
  <si>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</si>
  <si>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</si>
  <si>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</si>
  <si>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</si>
  <si>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</si>
  <si>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</si>
  <si>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</si>
  <si>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</si>
  <si>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</si>
  <si>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</si>
  <si>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</si>
  <si>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</si>
  <si>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</si>
  <si>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</si>
  <si>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</si>
  <si>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</si>
  <si>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</si>
  <si>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</si>
  <si>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</si>
  <si>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</si>
  <si>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</si>
  <si>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</si>
  <si>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</si>
  <si>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</si>
  <si>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</si>
  <si>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</si>
  <si>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</si>
  <si>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</si>
  <si>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</si>
  <si>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</si>
  <si>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</si>
  <si>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</si>
  <si>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</si>
  <si>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</si>
  <si>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</si>
  <si>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</si>
  <si>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</si>
  <si>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</si>
  <si>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</si>
  <si>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</si>
  <si>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</si>
  <si>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</si>
  <si>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</si>
  <si>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</si>
  <si>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</si>
  <si>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</si>
  <si>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</si>
  <si>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</si>
  <si>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</si>
  <si>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</si>
  <si>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</si>
  <si>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</si>
  <si>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</si>
  <si>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</si>
  <si>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</si>
  <si>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</si>
  <si>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</si>
  <si>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</si>
  <si>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</si>
  <si>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</si>
  <si>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</si>
  <si>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</si>
  <si>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</si>
  <si>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</si>
  <si>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</si>
  <si>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</si>
  <si>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</si>
  <si>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</si>
  <si>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</si>
  <si>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</si>
  <si>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</si>
  <si>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</si>
  <si>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</si>
  <si>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</si>
  <si>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</si>
  <si>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</si>
  <si>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</si>
  <si>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</si>
  <si>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</si>
  <si>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</si>
  <si>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</si>
  <si>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</si>
  <si>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</si>
  <si>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</si>
  <si>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</si>
  <si>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</si>
  <si>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</si>
  <si>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</si>
  <si>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</si>
  <si>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</si>
  <si>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</si>
  <si>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</si>
  <si>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</si>
  <si>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</si>
  <si>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</si>
  <si>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</si>
  <si>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</si>
  <si>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</si>
  <si>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</si>
  <si>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</si>
  <si>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</si>
  <si>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</si>
  <si>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</si>
  <si>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</si>
  <si>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</si>
  <si>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</si>
  <si>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</si>
  <si>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</si>
  <si>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</si>
  <si>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</si>
  <si>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</si>
  <si>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</si>
  <si>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</si>
  <si>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</si>
  <si>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</si>
  <si>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</si>
  <si>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</si>
  <si>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</si>
  <si>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</si>
  <si>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</si>
  <si>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</si>
  <si>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</si>
  <si>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</si>
  <si>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</si>
  <si>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</si>
  <si>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</si>
  <si>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</si>
  <si>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</si>
  <si>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</si>
  <si>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</si>
  <si>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</si>
  <si>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</si>
  <si>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</si>
  <si>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</si>
  <si>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</si>
  <si>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</si>
  <si>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</si>
  <si>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</si>
  <si>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</si>
  <si>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</si>
  <si>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</si>
  <si>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</si>
  <si>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</si>
  <si>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</si>
  <si>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</si>
  <si>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</si>
  <si>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</si>
  <si>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</si>
  <si>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</si>
  <si>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</si>
  <si>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</si>
  <si>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</si>
  <si>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</si>
  <si>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</si>
  <si>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</si>
  <si>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</si>
  <si>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</si>
  <si>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</si>
  <si>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</si>
  <si>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</si>
  <si>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</si>
  <si>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</si>
  <si>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</si>
  <si>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</si>
  <si>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</si>
  <si>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</si>
  <si>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</si>
  <si>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</si>
  <si>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</si>
  <si>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</si>
  <si>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</si>
  <si>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</si>
  <si>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</si>
  <si>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</si>
  <si>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</si>
  <si>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</si>
  <si>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</si>
  <si>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</si>
  <si>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</si>
  <si>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</si>
  <si>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</si>
  <si>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</si>
  <si>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</si>
  <si>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</si>
  <si>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</si>
  <si>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</si>
  <si>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</si>
  <si>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</si>
  <si>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</si>
  <si>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</si>
  <si>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</si>
  <si>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</si>
  <si>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</si>
  <si>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</si>
  <si>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</si>
  <si>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</si>
  <si>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</si>
  <si>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</si>
  <si>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</si>
  <si>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</si>
  <si>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</si>
  <si>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</si>
  <si>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</si>
  <si>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</si>
  <si>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</si>
  <si>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</si>
  <si>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</si>
  <si>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</si>
  <si>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</si>
  <si>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</si>
  <si>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</si>
  <si>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</si>
  <si>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</si>
  <si>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</si>
  <si>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</si>
  <si>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</si>
  <si>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</si>
  <si>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</si>
  <si>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</si>
  <si>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</si>
  <si>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</si>
  <si>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</si>
  <si>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</si>
  <si>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</si>
  <si>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</si>
  <si>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</si>
  <si>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</si>
  <si>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</si>
  <si>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</si>
  <si>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</si>
  <si>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</si>
  <si>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</si>
  <si>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</si>
  <si>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</si>
  <si>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</si>
  <si>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</si>
  <si>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</si>
  <si>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</si>
  <si>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</si>
  <si>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</si>
  <si>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</si>
  <si>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</si>
  <si>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</si>
  <si>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</si>
  <si>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</si>
  <si>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</si>
  <si>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</si>
  <si>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</si>
  <si>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</si>
  <si>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</si>
  <si>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</si>
  <si>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</si>
  <si>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</si>
  <si>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</si>
  <si>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</si>
  <si>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</si>
  <si>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</si>
  <si>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</si>
  <si>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</si>
  <si>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</si>
  <si>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</si>
  <si>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</si>
  <si>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</si>
  <si>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</si>
  <si>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</si>
  <si>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</si>
  <si>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</si>
  <si>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</si>
  <si>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</si>
  <si>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</si>
  <si>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</si>
  <si>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</si>
  <si>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</si>
  <si>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</si>
  <si>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</si>
  <si>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</si>
  <si>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</si>
  <si>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</si>
  <si>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</si>
  <si>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</si>
  <si>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</si>
  <si>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</si>
  <si>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</si>
  <si>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</si>
  <si>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</si>
  <si>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</si>
  <si>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</si>
  <si>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</si>
  <si>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</si>
  <si>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</si>
  <si>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</si>
  <si>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</si>
  <si>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</si>
  <si>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</si>
  <si>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</si>
  <si>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</si>
  <si>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</si>
  <si>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</si>
  <si>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</si>
  <si>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</si>
  <si>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</si>
  <si>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</si>
  <si>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</si>
  <si>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</si>
  <si>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</si>
  <si>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</si>
  <si>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</si>
  <si>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</si>
  <si>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</si>
  <si>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</si>
  <si>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</si>
  <si>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</si>
  <si>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</si>
  <si>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</si>
  <si>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</si>
  <si>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</si>
  <si>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</si>
  <si>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</si>
  <si>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</si>
  <si>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</si>
  <si>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</si>
  <si>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</si>
  <si>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</si>
  <si>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</si>
  <si>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</si>
  <si>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</si>
  <si>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</si>
  <si>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</si>
  <si>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</si>
  <si>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</si>
  <si>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</si>
  <si>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</si>
  <si>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</si>
  <si>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</si>
  <si>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</si>
  <si>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</si>
  <si>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</si>
  <si>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</si>
  <si>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</si>
  <si>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</si>
  <si>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</si>
  <si>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</si>
  <si>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</si>
  <si>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</si>
  <si>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</si>
  <si>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</si>
  <si>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</si>
  <si>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</si>
  <si>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</si>
  <si>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</si>
  <si>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</si>
  <si>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</si>
  <si>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</si>
  <si>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</si>
  <si>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</si>
  <si>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</si>
  <si>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</si>
  <si>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</si>
  <si>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</si>
  <si>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</si>
  <si>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</si>
  <si>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</si>
  <si>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</si>
  <si>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</si>
  <si>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</si>
  <si>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</si>
  <si>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</si>
  <si>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</si>
  <si>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</si>
  <si>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</si>
  <si>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</si>
  <si>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</si>
  <si>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</si>
  <si>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</si>
  <si>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</si>
  <si>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</si>
  <si>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</si>
  <si>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</si>
  <si>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</si>
  <si>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</si>
  <si>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</si>
  <si>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</si>
  <si>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</si>
  <si>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</si>
  <si>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</si>
  <si>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</si>
  <si>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</si>
  <si>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</si>
  <si>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</si>
  <si>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</si>
  <si>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</si>
  <si>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</si>
  <si>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</si>
  <si>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</si>
  <si>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</si>
  <si>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</si>
  <si>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</si>
  <si>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</si>
  <si>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</si>
  <si>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</si>
  <si>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</si>
  <si>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</si>
  <si>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</si>
  <si>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</si>
  <si>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</si>
  <si>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</si>
  <si>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</si>
  <si>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</si>
  <si>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</si>
  <si>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</si>
  <si>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</si>
  <si>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</si>
  <si>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</si>
  <si>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</si>
  <si>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</si>
  <si>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</si>
  <si>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</si>
  <si>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</si>
  <si>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</si>
  <si>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</si>
  <si>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</si>
  <si>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</si>
  <si>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</si>
  <si>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</si>
  <si>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</si>
  <si>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</si>
  <si>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</si>
  <si>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</si>
  <si>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</si>
  <si>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</si>
  <si>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</si>
  <si>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</si>
  <si>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</si>
  <si>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</si>
  <si>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</si>
  <si>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</si>
  <si>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</si>
  <si>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</si>
  <si>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</si>
  <si>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</si>
  <si>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</si>
  <si>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</si>
  <si>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</si>
  <si>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</si>
  <si>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</si>
  <si>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</si>
  <si>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</si>
  <si>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</si>
  <si>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</si>
  <si>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</si>
  <si>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</si>
  <si>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</si>
  <si>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</si>
  <si>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</si>
  <si>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</si>
  <si>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</si>
  <si>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</si>
  <si>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</si>
  <si>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</si>
  <si>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</si>
  <si>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</si>
  <si>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</si>
  <si>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</si>
  <si>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</si>
  <si>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</si>
  <si>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</si>
  <si>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</si>
  <si>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</si>
  <si>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</si>
  <si>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</si>
  <si>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</si>
  <si>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</si>
  <si>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</si>
  <si>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</si>
  <si>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</si>
  <si>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</si>
  <si>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</si>
  <si>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</si>
  <si>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</si>
  <si>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</si>
  <si>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</si>
  <si>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</si>
  <si>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</si>
  <si>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</si>
  <si>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</si>
  <si>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</si>
  <si>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</si>
  <si>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</si>
  <si>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</si>
  <si>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</si>
  <si>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</si>
  <si>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</si>
  <si>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</si>
  <si>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</si>
  <si>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</si>
  <si>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</si>
  <si>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</si>
  <si>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</si>
  <si>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</si>
  <si>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</si>
  <si>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</si>
  <si>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</si>
  <si>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</si>
  <si>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</si>
  <si>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</si>
  <si>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</si>
  <si>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</si>
  <si>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</si>
  <si>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</si>
  <si>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</si>
  <si>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</si>
  <si>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</si>
  <si>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</si>
  <si>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</si>
  <si>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</si>
  <si>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</si>
  <si>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</si>
  <si>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</si>
  <si>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</si>
  <si>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</si>
  <si>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</si>
  <si>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</si>
  <si>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</si>
  <si>
    <t>CHUM-RV-024</t>
  </si>
  <si>
    <t>Yanis</t>
  </si>
  <si>
    <t>Chalel</t>
  </si>
  <si>
    <t>16-03-2004</t>
  </si>
  <si>
    <t>été 2022</t>
  </si>
  <si>
    <t>Pas d'attentes</t>
  </si>
  <si>
    <t>J'ai apprécié le test d'opacité des lettres car c'était assez amusant.</t>
  </si>
  <si>
    <t>J'ai moins apprécié que le sensor du test des balles. Le sensor pour mettre les balles dans les trous n'était pas assez précis et donc les balles retombaient.</t>
  </si>
  <si>
    <t>13-03-2004</t>
  </si>
  <si>
    <t>21-09-2023
HTC: b7d3bcfd-f37a-46a3-a323-61d5051e7c54
Oculus: d524d961-c180-4ccb-9fd6-58378c7ed8ad</t>
  </si>
  <si>
    <t>Velocity Standard Deviation EyeTrackingFollow</t>
  </si>
  <si>
    <t>Average time pegboard (vr) ms</t>
  </si>
  <si>
    <t>Average time pegboard (vr) s</t>
  </si>
  <si>
    <t>Average time pegboard (physic) s</t>
  </si>
  <si>
    <t>Average time pegboard (physic) ms</t>
  </si>
  <si>
    <t>.</t>
  </si>
  <si>
    <t xml:space="preserve">Controls 
(N = 12) </t>
  </si>
  <si>
    <t>Correlation between Silhouette Coefficient Eyetrackingmultiple and mobility score</t>
  </si>
  <si>
    <t>Correlation between Silhouette Coefficient Eyetrackingmultiple and Velocities Median EyeTrackingMultiple</t>
  </si>
  <si>
    <t>Normality (1 or 0)</t>
  </si>
  <si>
    <t>p-value between groups</t>
  </si>
  <si>
    <t>Average controls</t>
  </si>
  <si>
    <t>Average patients</t>
  </si>
  <si>
    <t>Stdev controls</t>
  </si>
  <si>
    <t>Stdev patients</t>
  </si>
  <si>
    <t>Average time 9HPT (s)</t>
  </si>
  <si>
    <t>Delay before completing a cycle finger-nose-finger (s)</t>
  </si>
  <si>
    <t>Average time of completion Finger Follow task (s)</t>
  </si>
  <si>
    <t>Average time of completion Finger Nose task (s)</t>
  </si>
  <si>
    <t>Average time pegboard VR (ms)</t>
  </si>
  <si>
    <t>Average score in Pouring task</t>
  </si>
  <si>
    <t>Average time of completion (s) of Pouring task</t>
  </si>
  <si>
    <t>Pouring task low jerk instances</t>
  </si>
  <si>
    <t>Pouring task moderate jerk instances</t>
  </si>
  <si>
    <t>Pouring task high jerk instances</t>
  </si>
  <si>
    <t>Pegboard low jerk instances</t>
  </si>
  <si>
    <t>Pegboard moderate jerk instances</t>
  </si>
  <si>
    <t>Pegboard high jerk instances</t>
  </si>
  <si>
    <t>Finger-Nose high jerk instances</t>
  </si>
  <si>
    <t>Finger-Nose moderate jerk instances</t>
  </si>
  <si>
    <t>Finger-Nose low jerk instances</t>
  </si>
  <si>
    <t>Finger-Follow high jerk instances</t>
  </si>
  <si>
    <t>Finger-Follow moderate jerk instances</t>
  </si>
  <si>
    <t>Finger-Follow low jerk instances</t>
  </si>
  <si>
    <t>Average time Pegboard task (s)</t>
  </si>
  <si>
    <t>Dispositif d'assistance à la marche</t>
  </si>
  <si>
    <t>Âge</t>
  </si>
  <si>
    <t>Finger to Finger test Right hand (FARS)</t>
  </si>
  <si>
    <t>Finger to Finger test Left hand (FARS)</t>
  </si>
  <si>
    <t>Rapid Alternating Movement of Hands Right (FARS)</t>
  </si>
  <si>
    <t>Nose-Finger Test Right (FARS)</t>
  </si>
  <si>
    <t>Nose-Finger Test Left (FARS)</t>
  </si>
  <si>
    <t>Dysmetria Test Right (FARS)</t>
  </si>
  <si>
    <t>Dysmetria Test Left (FARS)</t>
  </si>
  <si>
    <t>Rapid Alternating Movement of Hands Left (FARS)</t>
  </si>
  <si>
    <t>Finger Taps Right (FARS)</t>
  </si>
  <si>
    <t>Finger Taps Left (FARS)</t>
  </si>
  <si>
    <t>Travaux habituels, ménager ou activités scolaires (UEFI)</t>
  </si>
  <si>
    <t>Passe-temps habituels, activités récréatives ou sportives (UEFI)</t>
  </si>
  <si>
    <t>Soulever un sac d'épicerie au niveau de la taille (UEFI)</t>
  </si>
  <si>
    <t>Soulever un sac d'épicerie au-dessus de la tête (UEFI)</t>
  </si>
  <si>
    <t>Laver les cheveux (UEFI)</t>
  </si>
  <si>
    <t>Pousser vos mains (depuis une baignoire ou une chaise) (UEFI)</t>
  </si>
  <si>
    <t>Préparation des aliments (UEFI)</t>
  </si>
  <si>
    <t>Conduire (UEFI)</t>
  </si>
  <si>
    <t>Passer l'aspirateur, balayer ou ratisser (UEFI)</t>
  </si>
  <si>
    <t>S'habiller (UEFI)</t>
  </si>
  <si>
    <t>Fermer des boutons (UEFI)</t>
  </si>
  <si>
    <t>Utiliser des outils ou des appareils électroménagers (UEFI)</t>
  </si>
  <si>
    <t>Ouvrir des portes (UEFI)</t>
  </si>
  <si>
    <t>Nettoyer (UEFI)</t>
  </si>
  <si>
    <t>Faire les lacets (UEFI)</t>
  </si>
  <si>
    <t>Dormir (UEFI)</t>
  </si>
  <si>
    <t>La lessive des vêtements (UEFI)</t>
  </si>
  <si>
    <t>Ouvrir un pot (UEFI)</t>
  </si>
  <si>
    <t>Lancer une balle (UEFI)</t>
  </si>
  <si>
    <t>Porter une petite valise avec votre membre affecté (UEFI)</t>
  </si>
  <si>
    <t>Finger-Nose average jerk</t>
  </si>
  <si>
    <t>Finger-Follow average jerk</t>
  </si>
  <si>
    <t>Pouring task average jerk</t>
  </si>
  <si>
    <t>Speech (FARS ADL)</t>
  </si>
  <si>
    <t>Swallowing (FARS ADL)</t>
  </si>
  <si>
    <t>Cutting Food and Handling Ustensils (FARS ADL)</t>
  </si>
  <si>
    <t>Dressing (FARS ADL)</t>
  </si>
  <si>
    <t>Personal Hygiene (FARS ADL)</t>
  </si>
  <si>
    <t>Falling (FARS ADL)</t>
  </si>
  <si>
    <t>Walking (FARS ADL)</t>
  </si>
  <si>
    <t>Quality of Sitting Position (FARS ADL)</t>
  </si>
  <si>
    <t>Bladder Function (FARS ADL)</t>
  </si>
  <si>
    <t>Âge au déclenchement</t>
  </si>
  <si>
    <t>9HPT main dominante essai 1</t>
  </si>
  <si>
    <t>9HPT main dominante essai 2</t>
  </si>
  <si>
    <t>9HPT main non-dominante essai 1</t>
  </si>
  <si>
    <t>9HPT main non-dominante essai 2</t>
  </si>
  <si>
    <t>Je suis satisfait du test en réalité virtuelle</t>
  </si>
  <si>
    <t>Vibration Strength</t>
  </si>
  <si>
    <t>Precision in rhythm</t>
  </si>
  <si>
    <t>NA</t>
  </si>
  <si>
    <t>Speech Perception success</t>
  </si>
  <si>
    <t>Saccade Duration EyeTrackingMultiple Average</t>
  </si>
  <si>
    <t>Saccade Duration EyeTrackingMultiple Median</t>
  </si>
  <si>
    <t>Saccade Rate EyeTrackingMultiple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</si>
</sst>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"/>
    <numFmt numFmtId="165" formatCode="0.0000000"/>
    <numFmt numFmtId="166" formatCode="0.000"/>
    <numFmt numFmtId="167" formatCode="0.000000"/>
    <numFmt numFmtId="168" formatCode="0E+00"/>
    <numFmt numFmtId="169" formatCode="0.0000"/>
    <numFmt numFmtId="170" formatCode="0.00000"/>
    <numFmt numFmtId="171" formatCode="0.00000000"/>
    <numFmt numFmtId="172" formatCode="0.0E+00"/>
    <numFmt numFmtId="173" formatCode="0.000000000"/>
    <numFmt numFmtId="174" formatCode="[$-F400]h:mm:ss\ AM/PM"/>
  </numFmts>
  <fonts count="44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rgb="FF595959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2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2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7" applyNumberFormat="0" applyFill="0" applyAlignment="0" applyProtection="0"/>
    <xf numFmtId="0" fontId="30" fillId="0" borderId="98" applyNumberFormat="0" applyFill="0" applyAlignment="0" applyProtection="0"/>
    <xf numFmtId="0" fontId="31" fillId="0" borderId="99" applyNumberFormat="0" applyFill="0" applyAlignment="0" applyProtection="0"/>
    <xf numFmtId="0" fontId="32" fillId="21" borderId="100" applyNumberFormat="0" applyAlignment="0" applyProtection="0"/>
    <xf numFmtId="0" fontId="33" fillId="22" borderId="101" applyNumberFormat="0" applyAlignment="0" applyProtection="0"/>
    <xf numFmtId="0" fontId="34" fillId="22" borderId="100" applyNumberFormat="0" applyAlignment="0" applyProtection="0"/>
    <xf numFmtId="0" fontId="35" fillId="0" borderId="102" applyNumberFormat="0" applyFill="0" applyAlignment="0" applyProtection="0"/>
    <xf numFmtId="0" fontId="36" fillId="23" borderId="103" applyNumberFormat="0" applyAlignment="0" applyProtection="0"/>
    <xf numFmtId="0" fontId="11" fillId="24" borderId="104" applyNumberFormat="0" applyFont="0" applyAlignment="0" applyProtection="0"/>
    <xf numFmtId="0" fontId="2" fillId="0" borderId="105" applyNumberFormat="0" applyFill="0" applyAlignment="0" applyProtection="0"/>
    <xf numFmtId="0" fontId="11" fillId="0" borderId="94"/>
    <xf numFmtId="0" fontId="28" fillId="0" borderId="94" applyNumberFormat="0" applyFill="0" applyBorder="0" applyAlignment="0" applyProtection="0"/>
    <xf numFmtId="0" fontId="31" fillId="0" borderId="94" applyNumberFormat="0" applyFill="0" applyBorder="0" applyAlignment="0" applyProtection="0"/>
    <xf numFmtId="0" fontId="6" fillId="10" borderId="94" applyNumberFormat="0" applyBorder="0" applyAlignment="0" applyProtection="0"/>
    <xf numFmtId="0" fontId="7" fillId="11" borderId="94" applyNumberFormat="0" applyBorder="0" applyAlignment="0" applyProtection="0"/>
    <xf numFmtId="0" fontId="8" fillId="12" borderId="94" applyNumberFormat="0" applyBorder="0" applyAlignment="0" applyProtection="0"/>
    <xf numFmtId="0" fontId="3" fillId="0" borderId="94" applyNumberFormat="0" applyFill="0" applyBorder="0" applyAlignment="0" applyProtection="0"/>
    <xf numFmtId="0" fontId="37" fillId="0" borderId="94" applyNumberFormat="0" applyFill="0" applyBorder="0" applyAlignment="0" applyProtection="0"/>
    <xf numFmtId="0" fontId="11" fillId="0" borderId="94"/>
    <xf numFmtId="0" fontId="38" fillId="25" borderId="94" applyNumberFormat="0" applyBorder="0" applyAlignment="0" applyProtection="0"/>
    <xf numFmtId="0" fontId="11" fillId="26" borderId="94" applyNumberFormat="0" applyBorder="0" applyAlignment="0" applyProtection="0"/>
    <xf numFmtId="0" fontId="11" fillId="27" borderId="94" applyNumberFormat="0" applyBorder="0" applyAlignment="0" applyProtection="0"/>
    <xf numFmtId="0" fontId="11" fillId="28" borderId="94" applyNumberFormat="0" applyBorder="0" applyAlignment="0" applyProtection="0"/>
    <xf numFmtId="0" fontId="38" fillId="29" borderId="94" applyNumberFormat="0" applyBorder="0" applyAlignment="0" applyProtection="0"/>
    <xf numFmtId="0" fontId="11" fillId="30" borderId="94" applyNumberFormat="0" applyBorder="0" applyAlignment="0" applyProtection="0"/>
    <xf numFmtId="0" fontId="11" fillId="31" borderId="94" applyNumberFormat="0" applyBorder="0" applyAlignment="0" applyProtection="0"/>
    <xf numFmtId="0" fontId="11" fillId="32" borderId="94" applyNumberFormat="0" applyBorder="0" applyAlignment="0" applyProtection="0"/>
    <xf numFmtId="0" fontId="38" fillId="33" borderId="94" applyNumberFormat="0" applyBorder="0" applyAlignment="0" applyProtection="0"/>
    <xf numFmtId="0" fontId="11" fillId="34" borderId="94" applyNumberFormat="0" applyBorder="0" applyAlignment="0" applyProtection="0"/>
    <xf numFmtId="0" fontId="11" fillId="35" borderId="94" applyNumberFormat="0" applyBorder="0" applyAlignment="0" applyProtection="0"/>
    <xf numFmtId="0" fontId="11" fillId="36" borderId="94" applyNumberFormat="0" applyBorder="0" applyAlignment="0" applyProtection="0"/>
    <xf numFmtId="0" fontId="38" fillId="37" borderId="94" applyNumberFormat="0" applyBorder="0" applyAlignment="0" applyProtection="0"/>
    <xf numFmtId="0" fontId="11" fillId="38" borderId="94" applyNumberFormat="0" applyBorder="0" applyAlignment="0" applyProtection="0"/>
    <xf numFmtId="0" fontId="11" fillId="39" borderId="94" applyNumberFormat="0" applyBorder="0" applyAlignment="0" applyProtection="0"/>
    <xf numFmtId="0" fontId="11" fillId="40" borderId="94" applyNumberFormat="0" applyBorder="0" applyAlignment="0" applyProtection="0"/>
    <xf numFmtId="0" fontId="38" fillId="41" borderId="94" applyNumberFormat="0" applyBorder="0" applyAlignment="0" applyProtection="0"/>
    <xf numFmtId="0" fontId="11" fillId="42" borderId="94" applyNumberFormat="0" applyBorder="0" applyAlignment="0" applyProtection="0"/>
    <xf numFmtId="0" fontId="11" fillId="43" borderId="94" applyNumberFormat="0" applyBorder="0" applyAlignment="0" applyProtection="0"/>
    <xf numFmtId="0" fontId="11" fillId="44" borderId="94" applyNumberFormat="0" applyBorder="0" applyAlignment="0" applyProtection="0"/>
    <xf numFmtId="0" fontId="38" fillId="45" borderId="94" applyNumberFormat="0" applyBorder="0" applyAlignment="0" applyProtection="0"/>
    <xf numFmtId="0" fontId="11" fillId="46" borderId="94" applyNumberFormat="0" applyBorder="0" applyAlignment="0" applyProtection="0"/>
    <xf numFmtId="0" fontId="11" fillId="20" borderId="94" applyNumberFormat="0" applyBorder="0" applyAlignment="0" applyProtection="0"/>
    <xf numFmtId="0" fontId="11" fillId="47" borderId="94" applyNumberFormat="0" applyBorder="0" applyAlignment="0" applyProtection="0"/>
    <xf numFmtId="0" fontId="11" fillId="0" borderId="94"/>
    <xf numFmtId="0" fontId="11" fillId="0" borderId="94"/>
    <xf numFmtId="0" fontId="11" fillId="0" borderId="94"/>
  </cellStyleXfs>
  <cellXfs count="772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/>
    <xf numFmtId="0" fontId="0" fillId="0" borderId="11" xfId="0" applyBorder="1"/>
    <xf numFmtId="0" fontId="0" fillId="0" borderId="5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3" borderId="19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3" borderId="20" xfId="0" applyFill="1" applyBorder="1" applyAlignment="1">
      <alignment horizontal="left" vertical="top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29" xfId="0" applyBorder="1" applyAlignment="1">
      <alignment horizontal="left" vertical="top"/>
    </xf>
    <xf numFmtId="0" fontId="0" fillId="0" borderId="31" xfId="0" applyBorder="1" applyAlignment="1">
      <alignment horizontal="left" vertical="top" wrapText="1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1" xfId="0" applyBorder="1" applyAlignment="1">
      <alignment horizontal="left" vertical="top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2" xfId="0" applyFont="1" applyBorder="1" applyAlignment="1">
      <alignment horizontal="center"/>
    </xf>
    <xf numFmtId="0" fontId="2" fillId="0" borderId="22" xfId="0" applyFont="1" applyBorder="1" applyAlignment="1">
      <alignment horizontal="left"/>
    </xf>
    <xf numFmtId="0" fontId="2" fillId="0" borderId="35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1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0" xfId="0" applyBorder="1"/>
    <xf numFmtId="1" fontId="7" fillId="11" borderId="41" xfId="2" applyNumberFormat="1" applyBorder="1"/>
    <xf numFmtId="1" fontId="7" fillId="11" borderId="42" xfId="2" applyNumberFormat="1" applyBorder="1"/>
    <xf numFmtId="1" fontId="7" fillId="11" borderId="43" xfId="2" applyNumberFormat="1" applyBorder="1"/>
    <xf numFmtId="1" fontId="2" fillId="0" borderId="12" xfId="0" applyNumberFormat="1" applyFont="1" applyBorder="1"/>
    <xf numFmtId="0" fontId="2" fillId="0" borderId="12" xfId="0" applyFont="1" applyBorder="1"/>
    <xf numFmtId="2" fontId="6" fillId="10" borderId="50" xfId="1" applyNumberFormat="1" applyBorder="1"/>
    <xf numFmtId="2" fontId="2" fillId="0" borderId="40" xfId="0" applyNumberFormat="1" applyFont="1" applyBorder="1"/>
    <xf numFmtId="2" fontId="2" fillId="0" borderId="50" xfId="0" applyNumberFormat="1" applyFont="1" applyBorder="1"/>
    <xf numFmtId="2" fontId="2" fillId="0" borderId="12" xfId="0" applyNumberFormat="1" applyFont="1" applyBorder="1"/>
    <xf numFmtId="2" fontId="7" fillId="11" borderId="48" xfId="2" applyNumberFormat="1" applyBorder="1"/>
    <xf numFmtId="2" fontId="7" fillId="11" borderId="49" xfId="2" applyNumberFormat="1" applyBorder="1"/>
    <xf numFmtId="2" fontId="7" fillId="11" borderId="50" xfId="2" applyNumberFormat="1" applyBorder="1"/>
    <xf numFmtId="2" fontId="6" fillId="10" borderId="51" xfId="1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7" fillId="11" borderId="54" xfId="2" applyNumberFormat="1" applyBorder="1"/>
    <xf numFmtId="2" fontId="2" fillId="0" borderId="52" xfId="0" applyNumberFormat="1" applyFon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1" fontId="0" fillId="0" borderId="40" xfId="0" applyNumberFormat="1" applyBorder="1"/>
    <xf numFmtId="164" fontId="0" fillId="0" borderId="40" xfId="0" applyNumberFormat="1" applyBorder="1"/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7" fillId="11" borderId="55" xfId="2" applyBorder="1"/>
    <xf numFmtId="0" fontId="7" fillId="11" borderId="46" xfId="2" applyBorder="1"/>
    <xf numFmtId="0" fontId="7" fillId="11" borderId="47" xfId="2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6" fillId="10" borderId="46" xfId="1" applyBorder="1"/>
    <xf numFmtId="0" fontId="6" fillId="10" borderId="45" xfId="1" applyBorder="1"/>
    <xf numFmtId="0" fontId="6" fillId="10" borderId="47" xfId="1" applyBorder="1"/>
    <xf numFmtId="0" fontId="0" fillId="0" borderId="36" xfId="0" applyBorder="1"/>
    <xf numFmtId="0" fontId="0" fillId="0" borderId="56" xfId="0" applyBorder="1"/>
    <xf numFmtId="1" fontId="0" fillId="0" borderId="0" xfId="0" applyNumberFormat="1"/>
    <xf numFmtId="0" fontId="2" fillId="0" borderId="0" xfId="0" applyFont="1"/>
    <xf numFmtId="1" fontId="0" fillId="0" borderId="14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0" fontId="6" fillId="10" borderId="40" xfId="1" applyBorder="1"/>
    <xf numFmtId="1" fontId="0" fillId="0" borderId="9" xfId="0" applyNumberFormat="1" applyBorder="1"/>
    <xf numFmtId="1" fontId="7" fillId="11" borderId="60" xfId="2" applyNumberFormat="1" applyBorder="1"/>
    <xf numFmtId="1" fontId="7" fillId="11" borderId="61" xfId="2" applyNumberFormat="1" applyBorder="1"/>
    <xf numFmtId="1" fontId="7" fillId="11" borderId="33" xfId="2" applyNumberFormat="1" applyBorder="1"/>
    <xf numFmtId="1" fontId="0" fillId="0" borderId="42" xfId="0" applyNumberFormat="1" applyBorder="1"/>
    <xf numFmtId="1" fontId="0" fillId="0" borderId="43" xfId="0" applyNumberFormat="1" applyBorder="1"/>
    <xf numFmtId="0" fontId="0" fillId="0" borderId="62" xfId="0" applyBorder="1"/>
    <xf numFmtId="1" fontId="7" fillId="11" borderId="48" xfId="2" applyNumberFormat="1" applyBorder="1"/>
    <xf numFmtId="1" fontId="7" fillId="11" borderId="49" xfId="2" applyNumberFormat="1" applyBorder="1"/>
    <xf numFmtId="1" fontId="7" fillId="11" borderId="63" xfId="2" applyNumberFormat="1" applyBorder="1"/>
    <xf numFmtId="1" fontId="0" fillId="0" borderId="50" xfId="0" applyNumberFormat="1" applyBorder="1"/>
    <xf numFmtId="0" fontId="0" fillId="0" borderId="65" xfId="0" applyBorder="1"/>
    <xf numFmtId="1" fontId="0" fillId="0" borderId="52" xfId="0" applyNumberFormat="1" applyBorder="1"/>
    <xf numFmtId="1" fontId="0" fillId="0" borderId="53" xfId="0" applyNumberFormat="1" applyBorder="1"/>
    <xf numFmtId="0" fontId="0" fillId="0" borderId="66" xfId="0" applyBorder="1"/>
    <xf numFmtId="0" fontId="0" fillId="0" borderId="13" xfId="0" applyBorder="1"/>
    <xf numFmtId="0" fontId="0" fillId="0" borderId="12" xfId="0" applyBorder="1"/>
    <xf numFmtId="0" fontId="0" fillId="0" borderId="68" xfId="0" applyBorder="1"/>
    <xf numFmtId="0" fontId="6" fillId="10" borderId="41" xfId="1" applyBorder="1"/>
    <xf numFmtId="0" fontId="6" fillId="10" borderId="42" xfId="1" applyBorder="1"/>
    <xf numFmtId="1" fontId="6" fillId="10" borderId="42" xfId="1" applyNumberFormat="1" applyBorder="1"/>
    <xf numFmtId="1" fontId="6" fillId="10" borderId="40" xfId="1" applyNumberFormat="1" applyBorder="1"/>
    <xf numFmtId="0" fontId="0" fillId="0" borderId="14" xfId="0" applyBorder="1"/>
    <xf numFmtId="0" fontId="0" fillId="0" borderId="17" xfId="0" applyBorder="1"/>
    <xf numFmtId="0" fontId="0" fillId="0" borderId="16" xfId="0" applyBorder="1"/>
    <xf numFmtId="2" fontId="0" fillId="0" borderId="40" xfId="0" applyNumberFormat="1" applyBorder="1"/>
    <xf numFmtId="0" fontId="0" fillId="2" borderId="21" xfId="0" applyFill="1" applyBorder="1"/>
    <xf numFmtId="1" fontId="0" fillId="0" borderId="18" xfId="0" applyNumberFormat="1" applyBorder="1"/>
    <xf numFmtId="0" fontId="0" fillId="0" borderId="26" xfId="0" applyBorder="1" applyAlignment="1">
      <alignment horizontal="left" vertical="top"/>
    </xf>
    <xf numFmtId="2" fontId="0" fillId="0" borderId="9" xfId="0" applyNumberFormat="1" applyBorder="1"/>
    <xf numFmtId="0" fontId="0" fillId="0" borderId="70" xfId="0" applyBorder="1"/>
    <xf numFmtId="10" fontId="0" fillId="0" borderId="18" xfId="0" applyNumberFormat="1" applyBorder="1"/>
    <xf numFmtId="10" fontId="0" fillId="0" borderId="0" xfId="0" applyNumberFormat="1"/>
    <xf numFmtId="9" fontId="0" fillId="0" borderId="0" xfId="0" applyNumberFormat="1"/>
    <xf numFmtId="9" fontId="0" fillId="0" borderId="18" xfId="0" applyNumberFormat="1" applyBorder="1"/>
    <xf numFmtId="0" fontId="0" fillId="0" borderId="71" xfId="0" applyBorder="1"/>
    <xf numFmtId="0" fontId="0" fillId="0" borderId="72" xfId="0" applyBorder="1"/>
    <xf numFmtId="2" fontId="0" fillId="0" borderId="0" xfId="0" applyNumberFormat="1"/>
    <xf numFmtId="0" fontId="0" fillId="0" borderId="74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0" fillId="0" borderId="15" xfId="0" applyBorder="1"/>
    <xf numFmtId="0" fontId="2" fillId="0" borderId="17" xfId="0" applyFont="1" applyBorder="1"/>
    <xf numFmtId="0" fontId="0" fillId="0" borderId="53" xfId="0" applyBorder="1"/>
    <xf numFmtId="0" fontId="0" fillId="0" borderId="52" xfId="0" applyBorder="1"/>
    <xf numFmtId="0" fontId="0" fillId="0" borderId="43" xfId="0" applyBorder="1"/>
    <xf numFmtId="0" fontId="0" fillId="0" borderId="42" xfId="0" applyBorder="1"/>
    <xf numFmtId="0" fontId="0" fillId="0" borderId="75" xfId="0" applyBorder="1"/>
    <xf numFmtId="1" fontId="0" fillId="0" borderId="67" xfId="0" applyNumberFormat="1" applyBorder="1"/>
    <xf numFmtId="0" fontId="0" fillId="0" borderId="44" xfId="0" applyBorder="1"/>
    <xf numFmtId="0" fontId="6" fillId="10" borderId="53" xfId="1" applyBorder="1"/>
    <xf numFmtId="1" fontId="6" fillId="10" borderId="52" xfId="1" applyNumberFormat="1" applyBorder="1"/>
    <xf numFmtId="0" fontId="6" fillId="10" borderId="52" xfId="1" applyBorder="1"/>
    <xf numFmtId="0" fontId="6" fillId="10" borderId="51" xfId="1" applyBorder="1"/>
    <xf numFmtId="0" fontId="6" fillId="10" borderId="50" xfId="1" applyBorder="1"/>
    <xf numFmtId="1" fontId="6" fillId="10" borderId="64" xfId="1" applyNumberFormat="1" applyBorder="1"/>
    <xf numFmtId="1" fontId="6" fillId="10" borderId="43" xfId="1" applyNumberFormat="1" applyBorder="1"/>
    <xf numFmtId="1" fontId="7" fillId="11" borderId="53" xfId="2" applyNumberFormat="1" applyBorder="1"/>
    <xf numFmtId="0" fontId="7" fillId="11" borderId="52" xfId="2" applyBorder="1"/>
    <xf numFmtId="0" fontId="7" fillId="11" borderId="51" xfId="2" applyBorder="1"/>
    <xf numFmtId="1" fontId="7" fillId="11" borderId="50" xfId="2" applyNumberFormat="1" applyBorder="1"/>
    <xf numFmtId="1" fontId="7" fillId="11" borderId="40" xfId="2" applyNumberFormat="1" applyBorder="1"/>
    <xf numFmtId="0" fontId="7" fillId="11" borderId="64" xfId="2" applyBorder="1"/>
    <xf numFmtId="0" fontId="7" fillId="11" borderId="42" xfId="2" applyBorder="1"/>
    <xf numFmtId="0" fontId="7" fillId="11" borderId="41" xfId="2" applyBorder="1"/>
    <xf numFmtId="9" fontId="0" fillId="0" borderId="18" xfId="4" applyFont="1" applyBorder="1"/>
    <xf numFmtId="9" fontId="0" fillId="0" borderId="0" xfId="4" applyFont="1" applyBorder="1"/>
    <xf numFmtId="9" fontId="0" fillId="0" borderId="19" xfId="4" applyFont="1" applyBorder="1"/>
    <xf numFmtId="9" fontId="0" fillId="0" borderId="11" xfId="4" applyFont="1" applyBorder="1"/>
    <xf numFmtId="9" fontId="0" fillId="0" borderId="72" xfId="4" applyFont="1" applyBorder="1"/>
    <xf numFmtId="9" fontId="0" fillId="0" borderId="73" xfId="4" applyFont="1" applyBorder="1"/>
    <xf numFmtId="0" fontId="0" fillId="0" borderId="76" xfId="0" applyBorder="1" applyAlignment="1">
      <alignment horizontal="left" vertical="top"/>
    </xf>
    <xf numFmtId="0" fontId="0" fillId="0" borderId="9" xfId="0" applyBorder="1" applyAlignment="1">
      <alignment horizontal="center"/>
    </xf>
    <xf numFmtId="0" fontId="2" fillId="0" borderId="9" xfId="0" applyFont="1" applyBorder="1"/>
    <xf numFmtId="0" fontId="0" fillId="0" borderId="40" xfId="0" applyBorder="1" applyAlignment="1">
      <alignment horizontal="center"/>
    </xf>
    <xf numFmtId="2" fontId="0" fillId="0" borderId="40" xfId="0" applyNumberFormat="1" applyBorder="1" applyAlignment="1">
      <alignment horizontal="center"/>
    </xf>
    <xf numFmtId="167" fontId="0" fillId="0" borderId="40" xfId="0" applyNumberFormat="1" applyBorder="1" applyAlignment="1">
      <alignment horizontal="center"/>
    </xf>
    <xf numFmtId="2" fontId="7" fillId="11" borderId="40" xfId="2" applyNumberFormat="1" applyBorder="1" applyAlignment="1">
      <alignment horizontal="center"/>
    </xf>
    <xf numFmtId="166" fontId="6" fillId="10" borderId="40" xfId="1" applyNumberFormat="1" applyBorder="1" applyAlignment="1">
      <alignment horizontal="center"/>
    </xf>
    <xf numFmtId="0" fontId="0" fillId="0" borderId="67" xfId="0" applyBorder="1"/>
    <xf numFmtId="0" fontId="2" fillId="0" borderId="40" xfId="0" applyFont="1" applyBorder="1"/>
    <xf numFmtId="0" fontId="2" fillId="0" borderId="40" xfId="0" applyFont="1" applyBorder="1" applyAlignment="1">
      <alignment vertical="center"/>
    </xf>
    <xf numFmtId="0" fontId="0" fillId="0" borderId="79" xfId="0" applyBorder="1"/>
    <xf numFmtId="0" fontId="0" fillId="0" borderId="80" xfId="0" applyBorder="1"/>
    <xf numFmtId="0" fontId="0" fillId="0" borderId="82" xfId="0" applyBorder="1"/>
    <xf numFmtId="0" fontId="0" fillId="0" borderId="77" xfId="0" applyBorder="1"/>
    <xf numFmtId="0" fontId="0" fillId="0" borderId="78" xfId="0" applyBorder="1" applyAlignment="1">
      <alignment horizontal="left" vertical="top" wrapText="1"/>
    </xf>
    <xf numFmtId="0" fontId="0" fillId="0" borderId="70" xfId="0" applyBorder="1" applyAlignment="1">
      <alignment horizontal="left"/>
    </xf>
    <xf numFmtId="0" fontId="2" fillId="0" borderId="67" xfId="0" applyFont="1" applyBorder="1"/>
    <xf numFmtId="1" fontId="7" fillId="11" borderId="52" xfId="2" applyNumberFormat="1" applyBorder="1"/>
    <xf numFmtId="1" fontId="7" fillId="11" borderId="51" xfId="2" applyNumberFormat="1" applyBorder="1"/>
    <xf numFmtId="1" fontId="7" fillId="11" borderId="64" xfId="2" applyNumberFormat="1" applyBorder="1"/>
    <xf numFmtId="1" fontId="6" fillId="10" borderId="53" xfId="1" applyNumberFormat="1" applyBorder="1"/>
    <xf numFmtId="1" fontId="6" fillId="10" borderId="51" xfId="1" applyNumberFormat="1" applyBorder="1"/>
    <xf numFmtId="1" fontId="6" fillId="10" borderId="50" xfId="1" applyNumberFormat="1" applyBorder="1"/>
    <xf numFmtId="1" fontId="6" fillId="10" borderId="41" xfId="1" applyNumberFormat="1" applyBorder="1"/>
    <xf numFmtId="0" fontId="2" fillId="0" borderId="0" xfId="0" applyFont="1" applyAlignment="1">
      <alignment horizontal="center"/>
    </xf>
    <xf numFmtId="1" fontId="0" fillId="0" borderId="83" xfId="0" applyNumberFormat="1" applyBorder="1"/>
    <xf numFmtId="1" fontId="0" fillId="0" borderId="69" xfId="0" applyNumberFormat="1" applyBorder="1"/>
    <xf numFmtId="1" fontId="0" fillId="0" borderId="84" xfId="0" applyNumberFormat="1" applyBorder="1"/>
    <xf numFmtId="1" fontId="0" fillId="0" borderId="64" xfId="0" applyNumberFormat="1" applyBorder="1"/>
    <xf numFmtId="1" fontId="6" fillId="10" borderId="84" xfId="1" applyNumberFormat="1" applyBorder="1"/>
    <xf numFmtId="0" fontId="2" fillId="0" borderId="14" xfId="0" applyFont="1" applyBorder="1"/>
    <xf numFmtId="1" fontId="0" fillId="0" borderId="41" xfId="0" applyNumberFormat="1" applyBorder="1"/>
    <xf numFmtId="1" fontId="0" fillId="0" borderId="51" xfId="0" applyNumberFormat="1" applyBorder="1"/>
    <xf numFmtId="1" fontId="8" fillId="12" borderId="64" xfId="3" applyNumberFormat="1" applyBorder="1"/>
    <xf numFmtId="1" fontId="8" fillId="12" borderId="40" xfId="3" applyNumberFormat="1" applyBorder="1"/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center" vertical="center" wrapText="1"/>
    </xf>
    <xf numFmtId="168" fontId="0" fillId="0" borderId="0" xfId="0" applyNumberFormat="1"/>
    <xf numFmtId="166" fontId="0" fillId="0" borderId="0" xfId="0" applyNumberFormat="1"/>
    <xf numFmtId="9" fontId="0" fillId="0" borderId="40" xfId="4" applyFont="1" applyBorder="1" applyAlignment="1">
      <alignment horizontal="center"/>
    </xf>
    <xf numFmtId="0" fontId="2" fillId="0" borderId="40" xfId="0" applyFont="1" applyBorder="1" applyAlignment="1">
      <alignment horizontal="center" vertical="top"/>
    </xf>
    <xf numFmtId="2" fontId="8" fillId="12" borderId="40" xfId="3" applyNumberFormat="1" applyBorder="1" applyAlignment="1">
      <alignment horizontal="center"/>
    </xf>
    <xf numFmtId="170" fontId="7" fillId="11" borderId="54" xfId="2" applyNumberFormat="1" applyBorder="1"/>
    <xf numFmtId="170" fontId="7" fillId="11" borderId="49" xfId="2" applyNumberFormat="1" applyBorder="1"/>
    <xf numFmtId="170" fontId="7" fillId="11" borderId="48" xfId="2" applyNumberFormat="1" applyBorder="1"/>
    <xf numFmtId="170" fontId="7" fillId="11" borderId="50" xfId="2" applyNumberFormat="1" applyBorder="1"/>
    <xf numFmtId="170" fontId="6" fillId="10" borderId="43" xfId="1" applyNumberFormat="1" applyBorder="1"/>
    <xf numFmtId="170" fontId="6" fillId="10" borderId="61" xfId="1" applyNumberFormat="1" applyBorder="1"/>
    <xf numFmtId="170" fontId="8" fillId="12" borderId="60" xfId="3" applyNumberFormat="1" applyBorder="1"/>
    <xf numFmtId="171" fontId="6" fillId="10" borderId="53" xfId="1" applyNumberFormat="1" applyBorder="1"/>
    <xf numFmtId="171" fontId="6" fillId="10" borderId="52" xfId="1" applyNumberFormat="1" applyBorder="1"/>
    <xf numFmtId="171" fontId="6" fillId="10" borderId="51" xfId="1" applyNumberFormat="1" applyBorder="1"/>
    <xf numFmtId="171" fontId="7" fillId="11" borderId="47" xfId="2" applyNumberFormat="1" applyBorder="1"/>
    <xf numFmtId="171" fontId="7" fillId="11" borderId="46" xfId="2" applyNumberFormat="1" applyBorder="1"/>
    <xf numFmtId="171" fontId="8" fillId="12" borderId="45" xfId="3" applyNumberFormat="1" applyBorder="1"/>
    <xf numFmtId="2" fontId="6" fillId="10" borderId="40" xfId="1" applyNumberFormat="1" applyBorder="1"/>
    <xf numFmtId="0" fontId="2" fillId="0" borderId="69" xfId="0" applyFont="1" applyBorder="1"/>
    <xf numFmtId="0" fontId="2" fillId="0" borderId="40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0" xfId="0" applyFont="1" applyBorder="1" applyAlignment="1">
      <alignment horizontal="left"/>
    </xf>
    <xf numFmtId="9" fontId="0" fillId="0" borderId="40" xfId="0" applyNumberFormat="1" applyBorder="1" applyAlignment="1">
      <alignment horizontal="center"/>
    </xf>
    <xf numFmtId="0" fontId="2" fillId="0" borderId="40" xfId="0" applyFont="1" applyBorder="1" applyAlignment="1">
      <alignment horizontal="left" vertical="center"/>
    </xf>
    <xf numFmtId="10" fontId="0" fillId="0" borderId="40" xfId="0" applyNumberFormat="1" applyBorder="1" applyAlignment="1">
      <alignment horizontal="center"/>
    </xf>
    <xf numFmtId="169" fontId="0" fillId="0" borderId="0" xfId="0" applyNumberFormat="1"/>
    <xf numFmtId="164" fontId="0" fillId="0" borderId="42" xfId="0" applyNumberFormat="1" applyBorder="1"/>
    <xf numFmtId="166" fontId="8" fillId="12" borderId="40" xfId="3" applyNumberFormat="1" applyBorder="1"/>
    <xf numFmtId="2" fontId="8" fillId="12" borderId="40" xfId="3" applyNumberFormat="1" applyBorder="1"/>
    <xf numFmtId="165" fontId="0" fillId="0" borderId="0" xfId="0" applyNumberFormat="1"/>
    <xf numFmtId="1" fontId="0" fillId="0" borderId="15" xfId="0" applyNumberFormat="1" applyBorder="1"/>
    <xf numFmtId="1" fontId="0" fillId="0" borderId="16" xfId="0" applyNumberFormat="1" applyBorder="1"/>
    <xf numFmtId="1" fontId="0" fillId="0" borderId="19" xfId="0" applyNumberFormat="1" applyBorder="1"/>
    <xf numFmtId="1" fontId="0" fillId="0" borderId="11" xfId="0" applyNumberFormat="1" applyBorder="1"/>
    <xf numFmtId="166" fontId="0" fillId="0" borderId="40" xfId="0" applyNumberFormat="1" applyBorder="1"/>
    <xf numFmtId="2" fontId="2" fillId="0" borderId="85" xfId="0" applyNumberFormat="1" applyFont="1" applyBorder="1"/>
    <xf numFmtId="1" fontId="2" fillId="0" borderId="47" xfId="0" applyNumberFormat="1" applyFont="1" applyBorder="1"/>
    <xf numFmtId="1" fontId="2" fillId="0" borderId="46" xfId="0" applyNumberFormat="1" applyFont="1" applyBorder="1"/>
    <xf numFmtId="1" fontId="2" fillId="0" borderId="55" xfId="0" applyNumberFormat="1" applyFont="1" applyBorder="1"/>
    <xf numFmtId="1" fontId="2" fillId="0" borderId="45" xfId="0" applyNumberFormat="1" applyFont="1" applyBorder="1"/>
    <xf numFmtId="2" fontId="2" fillId="0" borderId="68" xfId="0" applyNumberFormat="1" applyFont="1" applyBorder="1"/>
    <xf numFmtId="2" fontId="6" fillId="10" borderId="85" xfId="1" applyNumberFormat="1" applyBorder="1"/>
    <xf numFmtId="2" fontId="6" fillId="10" borderId="77" xfId="1" applyNumberFormat="1" applyBorder="1"/>
    <xf numFmtId="2" fontId="8" fillId="12" borderId="86" xfId="3" applyNumberFormat="1" applyBorder="1"/>
    <xf numFmtId="1" fontId="7" fillId="11" borderId="47" xfId="2" applyNumberFormat="1" applyBorder="1"/>
    <xf numFmtId="1" fontId="7" fillId="11" borderId="46" xfId="2" applyNumberFormat="1" applyBorder="1"/>
    <xf numFmtId="1" fontId="7" fillId="11" borderId="45" xfId="2" applyNumberFormat="1" applyBorder="1"/>
    <xf numFmtId="2" fontId="2" fillId="0" borderId="87" xfId="0" applyNumberFormat="1" applyFont="1" applyBorder="1"/>
    <xf numFmtId="2" fontId="2" fillId="0" borderId="88" xfId="0" applyNumberFormat="1" applyFont="1" applyBorder="1"/>
    <xf numFmtId="2" fontId="2" fillId="0" borderId="89" xfId="0" applyNumberFormat="1" applyFont="1" applyBorder="1"/>
    <xf numFmtId="1" fontId="6" fillId="10" borderId="81" xfId="1" applyNumberFormat="1" applyBorder="1"/>
    <xf numFmtId="1" fontId="6" fillId="10" borderId="61" xfId="1" applyNumberFormat="1" applyBorder="1"/>
    <xf numFmtId="1" fontId="6" fillId="10" borderId="60" xfId="1" applyNumberFormat="1" applyBorder="1"/>
    <xf numFmtId="2" fontId="6" fillId="10" borderId="64" xfId="1" applyNumberFormat="1" applyBorder="1"/>
    <xf numFmtId="2" fontId="7" fillId="11" borderId="43" xfId="2" applyNumberFormat="1" applyBorder="1"/>
    <xf numFmtId="2" fontId="7" fillId="11" borderId="42" xfId="2" applyNumberFormat="1" applyBorder="1"/>
    <xf numFmtId="2" fontId="8" fillId="12" borderId="41" xfId="3" applyNumberFormat="1" applyBorder="1"/>
    <xf numFmtId="171" fontId="0" fillId="0" borderId="0" xfId="0" applyNumberFormat="1"/>
    <xf numFmtId="2" fontId="6" fillId="10" borderId="0" xfId="1" applyNumberFormat="1"/>
    <xf numFmtId="170" fontId="6" fillId="10" borderId="0" xfId="1" applyNumberFormat="1"/>
    <xf numFmtId="2" fontId="8" fillId="12" borderId="0" xfId="3" applyNumberFormat="1"/>
    <xf numFmtId="168" fontId="6" fillId="10" borderId="0" xfId="1" applyNumberFormat="1"/>
    <xf numFmtId="166" fontId="6" fillId="10" borderId="0" xfId="1" applyNumberFormat="1"/>
    <xf numFmtId="169" fontId="6" fillId="10" borderId="0" xfId="1" applyNumberFormat="1"/>
    <xf numFmtId="172" fontId="6" fillId="10" borderId="0" xfId="1" applyNumberFormat="1"/>
    <xf numFmtId="166" fontId="6" fillId="10" borderId="40" xfId="1" applyNumberFormat="1" applyBorder="1"/>
    <xf numFmtId="9" fontId="0" fillId="0" borderId="40" xfId="0" applyNumberFormat="1" applyBorder="1"/>
    <xf numFmtId="0" fontId="14" fillId="0" borderId="40" xfId="0" applyFont="1" applyBorder="1" applyAlignment="1">
      <alignment horizontal="left" vertical="center" readingOrder="1"/>
    </xf>
    <xf numFmtId="0" fontId="15" fillId="0" borderId="40" xfId="0" applyFont="1" applyBorder="1"/>
    <xf numFmtId="0" fontId="16" fillId="0" borderId="40" xfId="0" applyFont="1" applyBorder="1" applyAlignment="1">
      <alignment horizontal="left"/>
    </xf>
    <xf numFmtId="0" fontId="17" fillId="0" borderId="40" xfId="0" applyFont="1" applyBorder="1"/>
    <xf numFmtId="0" fontId="18" fillId="0" borderId="40" xfId="0" applyFont="1" applyBorder="1" applyAlignment="1">
      <alignment horizontal="left" vertical="center" readingOrder="1"/>
    </xf>
    <xf numFmtId="0" fontId="14" fillId="0" borderId="50" xfId="0" applyFont="1" applyBorder="1" applyAlignment="1">
      <alignment horizontal="left" vertical="center" readingOrder="1"/>
    </xf>
    <xf numFmtId="0" fontId="17" fillId="0" borderId="56" xfId="0" applyFont="1" applyBorder="1"/>
    <xf numFmtId="0" fontId="14" fillId="7" borderId="50" xfId="0" applyFont="1" applyFill="1" applyBorder="1" applyAlignment="1">
      <alignment horizontal="left" vertical="center" readingOrder="1"/>
    </xf>
    <xf numFmtId="2" fontId="0" fillId="7" borderId="40" xfId="0" applyNumberFormat="1" applyFill="1" applyBorder="1"/>
    <xf numFmtId="2" fontId="7" fillId="11" borderId="40" xfId="2" applyNumberFormat="1" applyBorder="1"/>
    <xf numFmtId="10" fontId="6" fillId="10" borderId="40" xfId="1" applyNumberFormat="1" applyBorder="1"/>
    <xf numFmtId="10" fontId="7" fillId="11" borderId="40" xfId="2" applyNumberFormat="1" applyBorder="1"/>
    <xf numFmtId="0" fontId="7" fillId="11" borderId="40" xfId="2" applyBorder="1"/>
    <xf numFmtId="9" fontId="8" fillId="12" borderId="40" xfId="3" applyNumberFormat="1" applyBorder="1"/>
    <xf numFmtId="0" fontId="0" fillId="0" borderId="40" xfId="0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16" fontId="0" fillId="0" borderId="40" xfId="0" applyNumberFormat="1" applyBorder="1" applyAlignment="1">
      <alignment horizontal="center"/>
    </xf>
    <xf numFmtId="0" fontId="2" fillId="0" borderId="55" xfId="0" applyFont="1" applyBorder="1"/>
    <xf numFmtId="0" fontId="20" fillId="0" borderId="40" xfId="0" applyFont="1" applyBorder="1"/>
    <xf numFmtId="169" fontId="0" fillId="7" borderId="64" xfId="0" applyNumberFormat="1" applyFill="1" applyBorder="1"/>
    <xf numFmtId="0" fontId="21" fillId="7" borderId="50" xfId="0" applyFont="1" applyFill="1" applyBorder="1" applyAlignment="1">
      <alignment horizontal="left"/>
    </xf>
    <xf numFmtId="169" fontId="6" fillId="10" borderId="40" xfId="1" applyNumberFormat="1" applyBorder="1"/>
    <xf numFmtId="0" fontId="0" fillId="0" borderId="40" xfId="0" applyBorder="1" applyAlignment="1">
      <alignment horizontal="center" vertical="center" wrapText="1"/>
    </xf>
    <xf numFmtId="0" fontId="0" fillId="0" borderId="68" xfId="0" applyBorder="1" applyAlignment="1">
      <alignment horizontal="center"/>
    </xf>
    <xf numFmtId="0" fontId="0" fillId="0" borderId="49" xfId="0" applyBorder="1" applyAlignment="1">
      <alignment horizontal="center"/>
    </xf>
    <xf numFmtId="11" fontId="9" fillId="0" borderId="0" xfId="0" applyNumberFormat="1" applyFont="1"/>
    <xf numFmtId="170" fontId="0" fillId="0" borderId="0" xfId="0" applyNumberFormat="1"/>
    <xf numFmtId="171" fontId="0" fillId="0" borderId="54" xfId="0" applyNumberFormat="1" applyBorder="1"/>
    <xf numFmtId="171" fontId="0" fillId="0" borderId="50" xfId="0" applyNumberFormat="1" applyBorder="1"/>
    <xf numFmtId="171" fontId="0" fillId="0" borderId="43" xfId="0" applyNumberFormat="1" applyBorder="1"/>
    <xf numFmtId="165" fontId="0" fillId="0" borderId="54" xfId="0" applyNumberFormat="1" applyBorder="1"/>
    <xf numFmtId="165" fontId="0" fillId="0" borderId="50" xfId="0" applyNumberFormat="1" applyBorder="1"/>
    <xf numFmtId="165" fontId="0" fillId="0" borderId="43" xfId="0" applyNumberFormat="1" applyBorder="1"/>
    <xf numFmtId="0" fontId="2" fillId="0" borderId="19" xfId="0" applyFont="1" applyBorder="1"/>
    <xf numFmtId="0" fontId="2" fillId="0" borderId="22" xfId="0" applyFont="1" applyBorder="1"/>
    <xf numFmtId="0" fontId="7" fillId="11" borderId="81" xfId="2" applyBorder="1"/>
    <xf numFmtId="0" fontId="7" fillId="11" borderId="61" xfId="2" applyBorder="1"/>
    <xf numFmtId="0" fontId="7" fillId="11" borderId="60" xfId="2" applyBorder="1"/>
    <xf numFmtId="14" fontId="0" fillId="0" borderId="1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/>
    </xf>
    <xf numFmtId="164" fontId="0" fillId="0" borderId="52" xfId="0" applyNumberFormat="1" applyBorder="1"/>
    <xf numFmtId="174" fontId="0" fillId="0" borderId="0" xfId="0" applyNumberFormat="1"/>
    <xf numFmtId="0" fontId="0" fillId="0" borderId="90" xfId="0" applyBorder="1" applyAlignment="1">
      <alignment horizontal="left" vertical="top"/>
    </xf>
    <xf numFmtId="174" fontId="0" fillId="0" borderId="18" xfId="0" applyNumberFormat="1" applyBorder="1"/>
    <xf numFmtId="174" fontId="0" fillId="0" borderId="19" xfId="0" applyNumberFormat="1" applyBorder="1"/>
    <xf numFmtId="174" fontId="0" fillId="0" borderId="40" xfId="0" applyNumberFormat="1" applyBorder="1"/>
    <xf numFmtId="164" fontId="0" fillId="0" borderId="67" xfId="0" applyNumberFormat="1" applyBorder="1"/>
    <xf numFmtId="0" fontId="2" fillId="0" borderId="15" xfId="0" applyFont="1" applyBorder="1"/>
    <xf numFmtId="0" fontId="2" fillId="0" borderId="30" xfId="0" applyFont="1" applyBorder="1"/>
    <xf numFmtId="0" fontId="2" fillId="0" borderId="91" xfId="0" applyFont="1" applyBorder="1"/>
    <xf numFmtId="0" fontId="2" fillId="0" borderId="18" xfId="0" applyFont="1" applyBorder="1"/>
    <xf numFmtId="0" fontId="6" fillId="10" borderId="59" xfId="1" applyBorder="1"/>
    <xf numFmtId="0" fontId="6" fillId="10" borderId="58" xfId="1" applyBorder="1"/>
    <xf numFmtId="0" fontId="6" fillId="10" borderId="57" xfId="1" applyBorder="1"/>
    <xf numFmtId="0" fontId="7" fillId="11" borderId="58" xfId="2" applyBorder="1"/>
    <xf numFmtId="0" fontId="7" fillId="11" borderId="91" xfId="2" applyBorder="1"/>
    <xf numFmtId="0" fontId="7" fillId="11" borderId="57" xfId="2" applyBorder="1"/>
    <xf numFmtId="164" fontId="0" fillId="0" borderId="43" xfId="0" applyNumberFormat="1" applyBorder="1"/>
    <xf numFmtId="172" fontId="0" fillId="0" borderId="0" xfId="0" applyNumberFormat="1"/>
    <xf numFmtId="164" fontId="0" fillId="0" borderId="92" xfId="0" applyNumberFormat="1" applyBorder="1"/>
    <xf numFmtId="164" fontId="7" fillId="11" borderId="30" xfId="2" applyNumberFormat="1" applyBorder="1"/>
    <xf numFmtId="164" fontId="7" fillId="11" borderId="46" xfId="2" applyNumberFormat="1" applyBorder="1"/>
    <xf numFmtId="164" fontId="7" fillId="11" borderId="45" xfId="2" applyNumberFormat="1" applyBorder="1"/>
    <xf numFmtId="164" fontId="2" fillId="0" borderId="93" xfId="0" applyNumberFormat="1" applyFont="1" applyBorder="1"/>
    <xf numFmtId="164" fontId="6" fillId="10" borderId="30" xfId="1" applyNumberFormat="1" applyBorder="1"/>
    <xf numFmtId="164" fontId="6" fillId="10" borderId="46" xfId="1" applyNumberFormat="1" applyBorder="1"/>
    <xf numFmtId="164" fontId="6" fillId="10" borderId="45" xfId="1" applyNumberFormat="1" applyBorder="1"/>
    <xf numFmtId="164" fontId="0" fillId="0" borderId="93" xfId="0" applyNumberFormat="1" applyBorder="1"/>
    <xf numFmtId="164" fontId="8" fillId="12" borderId="45" xfId="3" applyNumberFormat="1" applyBorder="1"/>
    <xf numFmtId="164" fontId="2" fillId="0" borderId="12" xfId="0" applyNumberFormat="1" applyFont="1" applyBorder="1"/>
    <xf numFmtId="164" fontId="0" fillId="0" borderId="11" xfId="0" applyNumberFormat="1" applyBorder="1"/>
    <xf numFmtId="164" fontId="6" fillId="10" borderId="47" xfId="1" applyNumberFormat="1" applyBorder="1"/>
    <xf numFmtId="164" fontId="0" fillId="0" borderId="12" xfId="0" applyNumberFormat="1" applyBorder="1"/>
    <xf numFmtId="0" fontId="2" fillId="0" borderId="94" xfId="0" applyFont="1" applyBorder="1"/>
    <xf numFmtId="164" fontId="0" fillId="0" borderId="94" xfId="0" applyNumberFormat="1" applyBorder="1"/>
    <xf numFmtId="0" fontId="2" fillId="0" borderId="95" xfId="0" applyFont="1" applyBorder="1"/>
    <xf numFmtId="0" fontId="0" fillId="0" borderId="49" xfId="0" applyBorder="1"/>
    <xf numFmtId="164" fontId="0" fillId="0" borderId="69" xfId="0" applyNumberFormat="1" applyBorder="1"/>
    <xf numFmtId="0" fontId="0" fillId="0" borderId="69" xfId="0" applyBorder="1"/>
    <xf numFmtId="166" fontId="7" fillId="11" borderId="40" xfId="2" applyNumberFormat="1" applyBorder="1"/>
    <xf numFmtId="0" fontId="12" fillId="11" borderId="92" xfId="2" applyFont="1" applyBorder="1"/>
    <xf numFmtId="0" fontId="12" fillId="11" borderId="88" xfId="2" applyFont="1" applyBorder="1"/>
    <xf numFmtId="0" fontId="13" fillId="10" borderId="88" xfId="1" applyFont="1" applyBorder="1"/>
    <xf numFmtId="0" fontId="13" fillId="10" borderId="93" xfId="1" applyFont="1" applyBorder="1"/>
    <xf numFmtId="0" fontId="0" fillId="0" borderId="50" xfId="0" applyBorder="1"/>
    <xf numFmtId="0" fontId="2" fillId="0" borderId="56" xfId="0" applyFont="1" applyBorder="1" applyAlignment="1">
      <alignment vertical="top"/>
    </xf>
    <xf numFmtId="170" fontId="0" fillId="0" borderId="94" xfId="0" applyNumberFormat="1" applyBorder="1"/>
    <xf numFmtId="170" fontId="0" fillId="0" borderId="40" xfId="0" applyNumberFormat="1" applyBorder="1"/>
    <xf numFmtId="169" fontId="0" fillId="0" borderId="40" xfId="0" applyNumberFormat="1" applyBorder="1"/>
    <xf numFmtId="0" fontId="25" fillId="0" borderId="40" xfId="0" applyFont="1" applyBorder="1"/>
    <xf numFmtId="2" fontId="0" fillId="19" borderId="40" xfId="0" applyNumberFormat="1" applyFill="1" applyBorder="1"/>
    <xf numFmtId="0" fontId="25" fillId="19" borderId="50" xfId="0" applyFont="1" applyFill="1" applyBorder="1" applyAlignment="1">
      <alignment horizontal="left"/>
    </xf>
    <xf numFmtId="169" fontId="0" fillId="19" borderId="64" xfId="0" applyNumberFormat="1" applyFill="1" applyBorder="1"/>
    <xf numFmtId="0" fontId="10" fillId="0" borderId="94" xfId="0" applyFont="1" applyBorder="1" applyAlignment="1">
      <alignment horizontal="center"/>
    </xf>
    <xf numFmtId="0" fontId="0" fillId="0" borderId="94" xfId="0" applyBorder="1"/>
    <xf numFmtId="0" fontId="0" fillId="0" borderId="94" xfId="0" applyBorder="1" applyAlignment="1">
      <alignment horizontal="center"/>
    </xf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11" fillId="20" borderId="21" xfId="5" applyBorder="1"/>
    <xf numFmtId="1" fontId="0" fillId="0" borderId="94" xfId="0" applyNumberFormat="1" applyBorder="1"/>
    <xf numFmtId="0" fontId="0" fillId="0" borderId="96" xfId="0" applyBorder="1" applyAlignment="1">
      <alignment horizontal="left" vertical="top"/>
    </xf>
    <xf numFmtId="1" fontId="0" fillId="0" borderId="72" xfId="0" applyNumberFormat="1" applyBorder="1"/>
    <xf numFmtId="0" fontId="11" fillId="0" borderId="72" xfId="24" applyBorder="1"/>
    <xf numFmtId="0" fontId="11" fillId="0" borderId="94" xfId="50"/>
    <xf numFmtId="0" fontId="11" fillId="0" borderId="94" xfId="24"/>
    <xf numFmtId="0" fontId="2" fillId="0" borderId="59" xfId="0" applyFont="1" applyBorder="1" applyAlignment="1">
      <alignment vertical="top"/>
    </xf>
    <xf numFmtId="0" fontId="2" fillId="0" borderId="58" xfId="0" applyFont="1" applyBorder="1" applyAlignment="1">
      <alignment vertical="top"/>
    </xf>
    <xf numFmtId="0" fontId="2" fillId="0" borderId="58" xfId="0" applyFont="1" applyBorder="1" applyAlignment="1">
      <alignment horizontal="left" vertical="top"/>
    </xf>
    <xf numFmtId="0" fontId="2" fillId="0" borderId="106" xfId="0" applyFont="1" applyBorder="1"/>
    <xf numFmtId="11" fontId="6" fillId="10" borderId="0" xfId="1" applyNumberFormat="1"/>
    <xf numFmtId="171" fontId="0" fillId="0" borderId="40" xfId="0" applyNumberFormat="1" applyBorder="1"/>
    <xf numFmtId="173" fontId="0" fillId="0" borderId="40" xfId="0" applyNumberFormat="1" applyBorder="1"/>
    <xf numFmtId="0" fontId="0" fillId="0" borderId="96" xfId="0" applyBorder="1" applyAlignment="1">
      <alignment horizontal="left" vertical="top" wrapText="1"/>
    </xf>
    <xf numFmtId="0" fontId="0" fillId="3" borderId="12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0" borderId="64" xfId="0" applyBorder="1"/>
    <xf numFmtId="0" fontId="0" fillId="0" borderId="41" xfId="0" applyBorder="1"/>
    <xf numFmtId="0" fontId="2" fillId="0" borderId="68" xfId="0" applyFont="1" applyBorder="1" applyAlignment="1">
      <alignment horizontal="left"/>
    </xf>
    <xf numFmtId="0" fontId="2" fillId="0" borderId="107" xfId="0" applyFont="1" applyBorder="1" applyAlignment="1">
      <alignment horizontal="left"/>
    </xf>
    <xf numFmtId="0" fontId="0" fillId="0" borderId="51" xfId="0" applyBorder="1"/>
    <xf numFmtId="170" fontId="0" fillId="0" borderId="52" xfId="0" applyNumberFormat="1" applyBorder="1"/>
    <xf numFmtId="170" fontId="0" fillId="0" borderId="42" xfId="0" applyNumberFormat="1" applyBorder="1"/>
    <xf numFmtId="167" fontId="0" fillId="0" borderId="40" xfId="0" applyNumberFormat="1" applyBorder="1"/>
    <xf numFmtId="0" fontId="0" fillId="0" borderId="46" xfId="0" applyBorder="1"/>
    <xf numFmtId="0" fontId="0" fillId="0" borderId="45" xfId="0" applyBorder="1"/>
    <xf numFmtId="167" fontId="0" fillId="0" borderId="52" xfId="0" applyNumberFormat="1" applyBorder="1"/>
    <xf numFmtId="167" fontId="0" fillId="0" borderId="42" xfId="0" applyNumberFormat="1" applyBorder="1"/>
    <xf numFmtId="0" fontId="2" fillId="0" borderId="80" xfId="0" applyFont="1" applyBorder="1"/>
    <xf numFmtId="0" fontId="2" fillId="0" borderId="77" xfId="0" applyFont="1" applyBorder="1"/>
    <xf numFmtId="0" fontId="2" fillId="0" borderId="86" xfId="0" applyFont="1" applyBorder="1"/>
    <xf numFmtId="0" fontId="39" fillId="50" borderId="9" xfId="0" applyFont="1" applyFill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 wrapText="1"/>
    </xf>
    <xf numFmtId="0" fontId="39" fillId="0" borderId="21" xfId="0" applyFont="1" applyBorder="1"/>
    <xf numFmtId="0" fontId="39" fillId="50" borderId="21" xfId="0" applyFont="1" applyFill="1" applyBorder="1"/>
    <xf numFmtId="0" fontId="39" fillId="0" borderId="94" xfId="0" applyFont="1" applyBorder="1"/>
    <xf numFmtId="0" fontId="39" fillId="0" borderId="4" xfId="0" applyFont="1" applyBorder="1"/>
    <xf numFmtId="0" fontId="39" fillId="0" borderId="9" xfId="0" applyFont="1" applyBorder="1"/>
    <xf numFmtId="0" fontId="39" fillId="0" borderId="18" xfId="0" applyFont="1" applyBorder="1"/>
    <xf numFmtId="0" fontId="39" fillId="0" borderId="32" xfId="0" applyFont="1" applyBorder="1"/>
    <xf numFmtId="0" fontId="39" fillId="0" borderId="94" xfId="0" applyFont="1" applyBorder="1" applyAlignment="1">
      <alignment wrapText="1"/>
    </xf>
    <xf numFmtId="0" fontId="39" fillId="0" borderId="80" xfId="0" applyFont="1" applyBorder="1"/>
    <xf numFmtId="0" fontId="39" fillId="0" borderId="77" xfId="0" applyFont="1" applyBorder="1"/>
    <xf numFmtId="0" fontId="39" fillId="0" borderId="72" xfId="0" applyFont="1" applyBorder="1"/>
    <xf numFmtId="14" fontId="39" fillId="0" borderId="21" xfId="0" applyNumberFormat="1" applyFont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39" fillId="0" borderId="94" xfId="0" applyFont="1" applyBorder="1" applyAlignment="1">
      <alignment horizontal="right"/>
    </xf>
    <xf numFmtId="14" fontId="39" fillId="0" borderId="94" xfId="0" applyNumberFormat="1" applyFont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horizontal="left" vertical="center"/>
    </xf>
    <xf numFmtId="10" fontId="0" fillId="0" borderId="94" xfId="0" applyNumberFormat="1" applyBorder="1"/>
    <xf numFmtId="9" fontId="0" fillId="0" borderId="94" xfId="0" applyNumberFormat="1" applyBorder="1"/>
    <xf numFmtId="2" fontId="0" fillId="0" borderId="94" xfId="0" applyNumberFormat="1" applyBorder="1"/>
    <xf numFmtId="0" fontId="0" fillId="0" borderId="108" xfId="0" applyBorder="1" applyAlignment="1">
      <alignment horizontal="left" vertical="top"/>
    </xf>
    <xf numFmtId="174" fontId="0" fillId="0" borderId="86" xfId="0" applyNumberFormat="1" applyBorder="1"/>
    <xf numFmtId="0" fontId="0" fillId="0" borderId="109" xfId="0" applyBorder="1"/>
    <xf numFmtId="0" fontId="39" fillId="0" borderId="3" xfId="0" applyFont="1" applyBorder="1"/>
    <xf numFmtId="0" fontId="0" fillId="0" borderId="18" xfId="0" applyBorder="1" applyAlignment="1">
      <alignment horizontal="right"/>
    </xf>
    <xf numFmtId="0" fontId="0" fillId="0" borderId="9" xfId="0" applyBorder="1" applyAlignment="1">
      <alignment horizontal="right"/>
    </xf>
    <xf numFmtId="0" fontId="39" fillId="0" borderId="18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16" xfId="0" applyBorder="1" applyAlignment="1">
      <alignment horizontal="center"/>
    </xf>
    <xf numFmtId="0" fontId="0" fillId="0" borderId="72" xfId="0" applyBorder="1" applyAlignment="1">
      <alignment horizontal="right"/>
    </xf>
    <xf numFmtId="0" fontId="0" fillId="0" borderId="94" xfId="0" applyBorder="1" applyAlignment="1">
      <alignment horizontal="right"/>
    </xf>
    <xf numFmtId="0" fontId="12" fillId="11" borderId="110" xfId="2" applyFont="1" applyBorder="1"/>
    <xf numFmtId="0" fontId="12" fillId="11" borderId="65" xfId="2" applyFont="1" applyBorder="1"/>
    <xf numFmtId="0" fontId="13" fillId="10" borderId="65" xfId="1" applyFont="1" applyBorder="1"/>
    <xf numFmtId="0" fontId="13" fillId="10" borderId="62" xfId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39" fillId="0" borderId="1" xfId="0" applyFont="1" applyBorder="1"/>
    <xf numFmtId="0" fontId="39" fillId="0" borderId="111" xfId="0" applyFont="1" applyBorder="1"/>
    <xf numFmtId="0" fontId="39" fillId="0" borderId="11" xfId="0" applyFont="1" applyBorder="1"/>
    <xf numFmtId="0" fontId="39" fillId="0" borderId="2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20" xfId="0" applyFont="1" applyBorder="1"/>
    <xf numFmtId="0" fontId="39" fillId="0" borderId="22" xfId="0" applyFont="1" applyBorder="1"/>
    <xf numFmtId="0" fontId="39" fillId="0" borderId="33" xfId="0" applyFont="1" applyBorder="1"/>
    <xf numFmtId="0" fontId="39" fillId="0" borderId="11" xfId="0" applyFont="1" applyBorder="1" applyAlignment="1">
      <alignment wrapText="1"/>
    </xf>
    <xf numFmtId="0" fontId="39" fillId="0" borderId="81" xfId="0" applyFont="1" applyBorder="1"/>
    <xf numFmtId="0" fontId="39" fillId="0" borderId="61" xfId="0" applyFont="1" applyBorder="1"/>
    <xf numFmtId="0" fontId="39" fillId="0" borderId="73" xfId="0" applyFont="1" applyBorder="1"/>
    <xf numFmtId="0" fontId="0" fillId="0" borderId="94" xfId="0" applyBorder="1" applyAlignment="1">
      <alignment horizontal="left" vertical="top" wrapText="1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2" xfId="0" applyBorder="1" applyAlignment="1">
      <alignment horizontal="left" vertical="top" wrapText="1"/>
    </xf>
    <xf numFmtId="0" fontId="0" fillId="0" borderId="113" xfId="0" applyBorder="1" applyAlignment="1">
      <alignment horizontal="left" vertical="top" wrapText="1"/>
    </xf>
    <xf numFmtId="0" fontId="0" fillId="0" borderId="114" xfId="0" applyBorder="1" applyAlignment="1">
      <alignment horizontal="left" vertical="top" wrapText="1"/>
    </xf>
    <xf numFmtId="164" fontId="0" fillId="0" borderId="16" xfId="0" applyNumberFormat="1" applyBorder="1"/>
    <xf numFmtId="164" fontId="0" fillId="0" borderId="17" xfId="0" applyNumberFormat="1" applyBorder="1"/>
    <xf numFmtId="164" fontId="0" fillId="0" borderId="9" xfId="0" applyNumberFormat="1" applyBorder="1"/>
    <xf numFmtId="1" fontId="0" fillId="0" borderId="20" xfId="0" applyNumberFormat="1" applyBorder="1"/>
    <xf numFmtId="0" fontId="40" fillId="0" borderId="0" xfId="0" applyFont="1"/>
    <xf numFmtId="10" fontId="0" fillId="0" borderId="9" xfId="0" applyNumberFormat="1" applyBorder="1"/>
    <xf numFmtId="9" fontId="0" fillId="0" borderId="9" xfId="0" applyNumberFormat="1" applyBorder="1"/>
    <xf numFmtId="2" fontId="0" fillId="0" borderId="18" xfId="0" applyNumberFormat="1" applyBorder="1"/>
    <xf numFmtId="1" fontId="39" fillId="0" borderId="18" xfId="0" applyNumberFormat="1" applyFont="1" applyBorder="1"/>
    <xf numFmtId="1" fontId="39" fillId="0" borderId="19" xfId="0" applyNumberFormat="1" applyFont="1" applyBorder="1"/>
    <xf numFmtId="2" fontId="39" fillId="0" borderId="9" xfId="0" applyNumberFormat="1" applyFont="1" applyBorder="1"/>
    <xf numFmtId="2" fontId="39" fillId="0" borderId="20" xfId="0" applyNumberFormat="1" applyFont="1" applyBorder="1"/>
    <xf numFmtId="2" fontId="0" fillId="0" borderId="19" xfId="0" applyNumberFormat="1" applyBorder="1"/>
    <xf numFmtId="2" fontId="0" fillId="0" borderId="11" xfId="0" applyNumberFormat="1" applyBorder="1"/>
    <xf numFmtId="2" fontId="0" fillId="0" borderId="20" xfId="0" applyNumberFormat="1" applyBorder="1"/>
    <xf numFmtId="10" fontId="0" fillId="0" borderId="19" xfId="0" applyNumberFormat="1" applyBorder="1"/>
    <xf numFmtId="10" fontId="0" fillId="0" borderId="11" xfId="0" applyNumberFormat="1" applyBorder="1"/>
    <xf numFmtId="9" fontId="0" fillId="0" borderId="11" xfId="0" applyNumberFormat="1" applyBorder="1"/>
    <xf numFmtId="9" fontId="0" fillId="0" borderId="20" xfId="0" applyNumberFormat="1" applyBorder="1"/>
    <xf numFmtId="0" fontId="11" fillId="20" borderId="22" xfId="47" applyBorder="1"/>
    <xf numFmtId="174" fontId="0" fillId="0" borderId="9" xfId="0" applyNumberFormat="1" applyBorder="1"/>
    <xf numFmtId="174" fontId="0" fillId="0" borderId="20" xfId="0" applyNumberFormat="1" applyBorder="1"/>
    <xf numFmtId="0" fontId="11" fillId="0" borderId="94" xfId="49"/>
    <xf numFmtId="0" fontId="11" fillId="0" borderId="9" xfId="51" applyBorder="1"/>
    <xf numFmtId="10" fontId="0" fillId="0" borderId="52" xfId="0" applyNumberFormat="1" applyBorder="1"/>
    <xf numFmtId="1" fontId="6" fillId="10" borderId="53" xfId="19" applyNumberFormat="1" applyBorder="1"/>
    <xf numFmtId="1" fontId="6" fillId="10" borderId="52" xfId="19" applyNumberFormat="1" applyBorder="1"/>
    <xf numFmtId="1" fontId="6" fillId="10" borderId="51" xfId="19" applyNumberFormat="1" applyBorder="1"/>
    <xf numFmtId="1" fontId="7" fillId="11" borderId="53" xfId="20" applyNumberFormat="1" applyBorder="1"/>
    <xf numFmtId="1" fontId="7" fillId="11" borderId="52" xfId="20" applyNumberFormat="1" applyBorder="1"/>
    <xf numFmtId="1" fontId="7" fillId="11" borderId="51" xfId="20" applyNumberFormat="1" applyBorder="1"/>
    <xf numFmtId="2" fontId="6" fillId="10" borderId="53" xfId="19" applyNumberFormat="1" applyBorder="1"/>
    <xf numFmtId="2" fontId="6" fillId="10" borderId="52" xfId="19" applyNumberFormat="1" applyBorder="1"/>
    <xf numFmtId="2" fontId="6" fillId="10" borderId="51" xfId="19" applyNumberFormat="1" applyBorder="1"/>
    <xf numFmtId="2" fontId="7" fillId="11" borderId="53" xfId="20" applyNumberFormat="1" applyBorder="1"/>
    <xf numFmtId="2" fontId="7" fillId="11" borderId="52" xfId="20" applyNumberFormat="1" applyBorder="1"/>
    <xf numFmtId="2" fontId="7" fillId="11" borderId="51" xfId="20" applyNumberFormat="1" applyBorder="1"/>
    <xf numFmtId="1" fontId="6" fillId="10" borderId="50" xfId="19" applyNumberFormat="1" applyBorder="1"/>
    <xf numFmtId="1" fontId="6" fillId="10" borderId="40" xfId="19" applyNumberFormat="1" applyBorder="1"/>
    <xf numFmtId="1" fontId="6" fillId="10" borderId="64" xfId="19" applyNumberFormat="1" applyBorder="1"/>
    <xf numFmtId="1" fontId="7" fillId="11" borderId="50" xfId="20" applyNumberFormat="1" applyBorder="1"/>
    <xf numFmtId="1" fontId="7" fillId="11" borderId="40" xfId="20" applyNumberFormat="1" applyBorder="1"/>
    <xf numFmtId="1" fontId="7" fillId="11" borderId="64" xfId="20" applyNumberFormat="1" applyBorder="1"/>
    <xf numFmtId="2" fontId="6" fillId="10" borderId="50" xfId="19" applyNumberFormat="1" applyBorder="1"/>
    <xf numFmtId="2" fontId="6" fillId="10" borderId="40" xfId="19" applyNumberFormat="1" applyBorder="1"/>
    <xf numFmtId="2" fontId="6" fillId="10" borderId="64" xfId="19" applyNumberFormat="1" applyBorder="1"/>
    <xf numFmtId="2" fontId="7" fillId="11" borderId="50" xfId="20" applyNumberFormat="1" applyBorder="1"/>
    <xf numFmtId="2" fontId="7" fillId="11" borderId="40" xfId="20" applyNumberFormat="1" applyBorder="1"/>
    <xf numFmtId="2" fontId="7" fillId="11" borderId="64" xfId="20" applyNumberFormat="1" applyBorder="1"/>
    <xf numFmtId="1" fontId="8" fillId="12" borderId="40" xfId="21" applyNumberFormat="1" applyBorder="1"/>
    <xf numFmtId="1" fontId="8" fillId="12" borderId="64" xfId="21" applyNumberFormat="1" applyBorder="1"/>
    <xf numFmtId="1" fontId="6" fillId="10" borderId="43" xfId="19" applyNumberFormat="1" applyBorder="1"/>
    <xf numFmtId="1" fontId="6" fillId="10" borderId="42" xfId="19" applyNumberFormat="1" applyBorder="1"/>
    <xf numFmtId="1" fontId="6" fillId="10" borderId="41" xfId="19" applyNumberFormat="1" applyBorder="1"/>
    <xf numFmtId="1" fontId="7" fillId="11" borderId="43" xfId="20" applyNumberFormat="1" applyBorder="1"/>
    <xf numFmtId="1" fontId="7" fillId="11" borderId="42" xfId="20" applyNumberFormat="1" applyBorder="1"/>
    <xf numFmtId="1" fontId="7" fillId="11" borderId="41" xfId="20" applyNumberFormat="1" applyBorder="1"/>
    <xf numFmtId="0" fontId="6" fillId="10" borderId="59" xfId="19" applyBorder="1"/>
    <xf numFmtId="0" fontId="6" fillId="10" borderId="58" xfId="19" applyBorder="1"/>
    <xf numFmtId="0" fontId="6" fillId="10" borderId="57" xfId="19" applyBorder="1"/>
    <xf numFmtId="0" fontId="7" fillId="11" borderId="47" xfId="20" applyBorder="1"/>
    <xf numFmtId="0" fontId="7" fillId="11" borderId="46" xfId="20" applyBorder="1"/>
    <xf numFmtId="0" fontId="7" fillId="11" borderId="55" xfId="20" applyBorder="1"/>
    <xf numFmtId="0" fontId="7" fillId="11" borderId="91" xfId="20" applyBorder="1"/>
    <xf numFmtId="0" fontId="7" fillId="11" borderId="58" xfId="20" applyBorder="1"/>
    <xf numFmtId="0" fontId="7" fillId="11" borderId="57" xfId="20" applyBorder="1"/>
    <xf numFmtId="0" fontId="6" fillId="10" borderId="47" xfId="19" applyBorder="1"/>
    <xf numFmtId="0" fontId="6" fillId="10" borderId="46" xfId="19" applyBorder="1"/>
    <xf numFmtId="0" fontId="6" fillId="10" borderId="45" xfId="19" applyBorder="1"/>
    <xf numFmtId="164" fontId="6" fillId="10" borderId="47" xfId="19" applyNumberFormat="1" applyBorder="1"/>
    <xf numFmtId="164" fontId="6" fillId="10" borderId="46" xfId="19" applyNumberFormat="1" applyBorder="1"/>
    <xf numFmtId="164" fontId="6" fillId="10" borderId="45" xfId="19" applyNumberFormat="1" applyBorder="1"/>
    <xf numFmtId="164" fontId="7" fillId="11" borderId="30" xfId="20" applyNumberFormat="1" applyBorder="1"/>
    <xf numFmtId="164" fontId="7" fillId="11" borderId="46" xfId="20" applyNumberFormat="1" applyBorder="1"/>
    <xf numFmtId="164" fontId="7" fillId="11" borderId="45" xfId="20" applyNumberFormat="1" applyBorder="1"/>
    <xf numFmtId="164" fontId="6" fillId="10" borderId="30" xfId="19" applyNumberFormat="1" applyBorder="1"/>
    <xf numFmtId="164" fontId="8" fillId="12" borderId="45" xfId="21" applyNumberFormat="1" applyBorder="1"/>
    <xf numFmtId="169" fontId="7" fillId="11" borderId="40" xfId="2" applyNumberFormat="1" applyBorder="1"/>
    <xf numFmtId="0" fontId="2" fillId="0" borderId="94" xfId="0" applyFont="1" applyBorder="1" applyAlignment="1">
      <alignment horizontal="center"/>
    </xf>
    <xf numFmtId="167" fontId="0" fillId="0" borderId="83" xfId="0" applyNumberFormat="1" applyBorder="1"/>
    <xf numFmtId="167" fontId="0" fillId="0" borderId="69" xfId="0" applyNumberFormat="1" applyBorder="1"/>
    <xf numFmtId="167" fontId="0" fillId="0" borderId="84" xfId="0" applyNumberFormat="1" applyBorder="1"/>
    <xf numFmtId="0" fontId="14" fillId="7" borderId="85" xfId="0" applyFont="1" applyFill="1" applyBorder="1" applyAlignment="1">
      <alignment horizontal="left" vertical="center" readingOrder="1"/>
    </xf>
    <xf numFmtId="2" fontId="0" fillId="7" borderId="68" xfId="0" applyNumberFormat="1" applyFill="1" applyBorder="1"/>
    <xf numFmtId="10" fontId="0" fillId="0" borderId="40" xfId="0" applyNumberFormat="1" applyBorder="1"/>
    <xf numFmtId="2" fontId="0" fillId="0" borderId="42" xfId="0" applyNumberFormat="1" applyBorder="1"/>
    <xf numFmtId="10" fontId="0" fillId="0" borderId="42" xfId="0" applyNumberFormat="1" applyBorder="1"/>
    <xf numFmtId="169" fontId="0" fillId="0" borderId="64" xfId="0" applyNumberFormat="1" applyBorder="1"/>
    <xf numFmtId="169" fontId="0" fillId="7" borderId="95" xfId="0" applyNumberFormat="1" applyFill="1" applyBorder="1"/>
    <xf numFmtId="166" fontId="8" fillId="12" borderId="40" xfId="3" applyNumberFormat="1" applyBorder="1" applyAlignment="1">
      <alignment horizontal="center"/>
    </xf>
    <xf numFmtId="0" fontId="41" fillId="0" borderId="0" xfId="0" applyFont="1" applyAlignment="1">
      <alignment horizontal="center" vertical="center" readingOrder="1"/>
    </xf>
    <xf numFmtId="0" fontId="26" fillId="0" borderId="40" xfId="0" applyFont="1" applyBorder="1"/>
    <xf numFmtId="166" fontId="0" fillId="0" borderId="68" xfId="0" applyNumberFormat="1" applyBorder="1"/>
    <xf numFmtId="0" fontId="14" fillId="7" borderId="53" xfId="0" applyFont="1" applyFill="1" applyBorder="1" applyAlignment="1">
      <alignment horizontal="left" vertical="center" readingOrder="1"/>
    </xf>
    <xf numFmtId="2" fontId="0" fillId="7" borderId="52" xfId="0" applyNumberFormat="1" applyFill="1" applyBorder="1"/>
    <xf numFmtId="169" fontId="0" fillId="7" borderId="51" xfId="0" applyNumberFormat="1" applyFill="1" applyBorder="1"/>
    <xf numFmtId="0" fontId="25" fillId="20" borderId="50" xfId="47" applyFont="1" applyBorder="1" applyAlignment="1">
      <alignment horizontal="left" vertical="center" readingOrder="1"/>
    </xf>
    <xf numFmtId="0" fontId="19" fillId="0" borderId="43" xfId="0" applyFont="1" applyBorder="1" applyAlignment="1">
      <alignment horizontal="left" vertical="center" readingOrder="1"/>
    </xf>
    <xf numFmtId="169" fontId="0" fillId="0" borderId="41" xfId="0" applyNumberFormat="1" applyBorder="1"/>
    <xf numFmtId="0" fontId="12" fillId="11" borderId="40" xfId="2" applyFont="1" applyBorder="1"/>
    <xf numFmtId="166" fontId="0" fillId="0" borderId="40" xfId="0" applyNumberFormat="1" applyBorder="1" applyAlignment="1">
      <alignment horizontal="center"/>
    </xf>
    <xf numFmtId="0" fontId="11" fillId="0" borderId="94" xfId="51"/>
    <xf numFmtId="0" fontId="42" fillId="33" borderId="94" xfId="33" applyFont="1"/>
    <xf numFmtId="1" fontId="0" fillId="0" borderId="115" xfId="0" applyNumberFormat="1" applyBorder="1"/>
    <xf numFmtId="1" fontId="0" fillId="0" borderId="116" xfId="0" applyNumberFormat="1" applyBorder="1"/>
    <xf numFmtId="1" fontId="0" fillId="0" borderId="75" xfId="0" applyNumberFormat="1" applyBorder="1"/>
    <xf numFmtId="170" fontId="0" fillId="0" borderId="67" xfId="0" applyNumberFormat="1" applyBorder="1"/>
    <xf numFmtId="170" fontId="0" fillId="0" borderId="44" xfId="0" applyNumberFormat="1" applyBorder="1"/>
    <xf numFmtId="0" fontId="2" fillId="0" borderId="68" xfId="0" applyFont="1" applyBorder="1" applyAlignment="1">
      <alignment horizontal="center"/>
    </xf>
    <xf numFmtId="1" fontId="0" fillId="0" borderId="118" xfId="0" applyNumberFormat="1" applyBorder="1"/>
    <xf numFmtId="1" fontId="0" fillId="0" borderId="119" xfId="0" applyNumberFormat="1" applyBorder="1"/>
    <xf numFmtId="1" fontId="0" fillId="0" borderId="117" xfId="0" applyNumberFormat="1" applyBorder="1"/>
    <xf numFmtId="1" fontId="0" fillId="0" borderId="120" xfId="0" applyNumberFormat="1" applyBorder="1"/>
    <xf numFmtId="166" fontId="0" fillId="0" borderId="94" xfId="0" applyNumberFormat="1" applyBorder="1"/>
    <xf numFmtId="166" fontId="0" fillId="0" borderId="40" xfId="0" applyNumberFormat="1" applyBorder="1" applyAlignment="1">
      <alignment horizontal="center" vertical="center"/>
    </xf>
    <xf numFmtId="0" fontId="43" fillId="0" borderId="0" xfId="0" applyFont="1"/>
    <xf numFmtId="0" fontId="25" fillId="0" borderId="0" xfId="0" applyFont="1"/>
    <xf numFmtId="0" fontId="14" fillId="0" borderId="68" xfId="0" applyFont="1" applyBorder="1" applyAlignment="1">
      <alignment horizontal="left" vertical="center" readingOrder="1"/>
    </xf>
    <xf numFmtId="1" fontId="6" fillId="10" borderId="68" xfId="1" applyNumberFormat="1" applyBorder="1"/>
    <xf numFmtId="1" fontId="7" fillId="11" borderId="68" xfId="2" applyNumberFormat="1" applyBorder="1"/>
    <xf numFmtId="2" fontId="0" fillId="0" borderId="68" xfId="0" applyNumberFormat="1" applyBorder="1"/>
    <xf numFmtId="0" fontId="0" fillId="0" borderId="94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18" borderId="12" xfId="0" applyFont="1" applyFill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8" borderId="15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94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2" fillId="16" borderId="19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5" borderId="19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2" fillId="14" borderId="19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13" borderId="19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2" fillId="17" borderId="15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48" borderId="12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9" borderId="12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39" fillId="0" borderId="11" xfId="0" applyFont="1" applyBorder="1"/>
    <xf numFmtId="0" fontId="39" fillId="0" borderId="94" xfId="0" applyFont="1" applyBorder="1"/>
    <xf numFmtId="0" fontId="11" fillId="0" borderId="16" xfId="50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top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6" fillId="10" borderId="55" xfId="1" applyBorder="1" applyAlignment="1">
      <alignment horizontal="center"/>
    </xf>
    <xf numFmtId="0" fontId="6" fillId="10" borderId="13" xfId="1" applyBorder="1" applyAlignment="1">
      <alignment horizontal="center"/>
    </xf>
    <xf numFmtId="0" fontId="6" fillId="10" borderId="30" xfId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12" xfId="1" applyBorder="1" applyAlignment="1">
      <alignment horizontal="center"/>
    </xf>
    <xf numFmtId="0" fontId="7" fillId="11" borderId="55" xfId="2" applyBorder="1" applyAlignment="1">
      <alignment horizontal="center"/>
    </xf>
    <xf numFmtId="0" fontId="7" fillId="11" borderId="13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0" xfId="2" applyBorder="1" applyAlignment="1">
      <alignment horizontal="center"/>
    </xf>
    <xf numFmtId="0" fontId="7" fillId="11" borderId="12" xfId="2" applyBorder="1" applyAlignment="1">
      <alignment horizontal="center"/>
    </xf>
    <xf numFmtId="0" fontId="7" fillId="11" borderId="55" xfId="20" applyBorder="1" applyAlignment="1">
      <alignment horizontal="center"/>
    </xf>
    <xf numFmtId="0" fontId="7" fillId="11" borderId="13" xfId="20" applyBorder="1" applyAlignment="1">
      <alignment horizontal="center"/>
    </xf>
    <xf numFmtId="0" fontId="7" fillId="11" borderId="30" xfId="20" applyBorder="1" applyAlignment="1">
      <alignment horizontal="center"/>
    </xf>
    <xf numFmtId="0" fontId="6" fillId="10" borderId="55" xfId="19" applyBorder="1" applyAlignment="1">
      <alignment horizontal="center"/>
    </xf>
    <xf numFmtId="0" fontId="6" fillId="10" borderId="13" xfId="19" applyBorder="1" applyAlignment="1">
      <alignment horizontal="center"/>
    </xf>
    <xf numFmtId="0" fontId="6" fillId="10" borderId="30" xfId="19" applyBorder="1" applyAlignment="1">
      <alignment horizontal="center"/>
    </xf>
    <xf numFmtId="0" fontId="6" fillId="10" borderId="12" xfId="19" applyBorder="1" applyAlignment="1">
      <alignment horizontal="center"/>
    </xf>
    <xf numFmtId="0" fontId="7" fillId="11" borderId="14" xfId="20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7" fillId="11" borderId="12" xfId="20" applyBorder="1" applyAlignment="1">
      <alignment horizontal="center"/>
    </xf>
    <xf numFmtId="0" fontId="6" fillId="10" borderId="14" xfId="19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67" xfId="0" applyFont="1" applyBorder="1" applyAlignment="1">
      <alignment horizontal="center"/>
    </xf>
    <xf numFmtId="0" fontId="2" fillId="0" borderId="69" xfId="0" applyFont="1" applyBorder="1" applyAlignment="1">
      <alignment horizontal="center"/>
    </xf>
    <xf numFmtId="0" fontId="17" fillId="0" borderId="40" xfId="0" applyFont="1" applyBorder="1" applyAlignment="1">
      <alignment horizontal="center"/>
    </xf>
    <xf numFmtId="0" fontId="2" fillId="0" borderId="9" xfId="0" applyFont="1" applyBorder="1" applyAlignment="1">
      <alignment horizontal="left" vertical="top"/>
    </xf>
  </cellXfs>
  <cellStyles count="52">
    <cellStyle name="20% - Accent1 2" xfId="26" xr:uid="{C19E66F8-62CE-4047-83BB-C79F64DF2D9E}"/>
    <cellStyle name="20% - Accent2 2" xfId="30" xr:uid="{F40B075F-8A18-4C9C-89A2-1E6828A0EA29}"/>
    <cellStyle name="20% - Accent3 2" xfId="34" xr:uid="{ED4F9620-0AF5-4E60-8CF8-044EE88EDB3F}"/>
    <cellStyle name="20% - Accent4 2" xfId="38" xr:uid="{569C9B6D-2254-4FE4-A147-4D9EDA8C76E4}"/>
    <cellStyle name="20% - Accent5 2" xfId="42" xr:uid="{4F07A797-AD77-4929-ADFA-068700CCEBAB}"/>
    <cellStyle name="20% - Accent6 2" xfId="46" xr:uid="{0EF2F975-1E2D-4F63-AE59-C7B65D32EC20}"/>
    <cellStyle name="40% - Accent1 2" xfId="27" xr:uid="{ADEB0870-B510-42E5-9C33-739F446911A5}"/>
    <cellStyle name="40% - Accent2 2" xfId="31" xr:uid="{399D9136-5878-4FC9-B001-0FAE8CEBBC66}"/>
    <cellStyle name="40% - Accent3 2" xfId="35" xr:uid="{98EB336F-0F92-466D-926E-FA2AB5D45D38}"/>
    <cellStyle name="40% - Accent4 2" xfId="39" xr:uid="{D20B6D10-1C76-45D2-BF4E-CF5E28BC192B}"/>
    <cellStyle name="40% - Accent5 2" xfId="43" xr:uid="{DED548FA-A51F-475C-B2C5-5FE01830B62B}"/>
    <cellStyle name="40% - Accent6" xfId="5" builtinId="51"/>
    <cellStyle name="40% - Accent6 2" xfId="47" xr:uid="{DAD631E3-33C9-4C0D-B78A-9E6F5F084D72}"/>
    <cellStyle name="60% - Accent1 2" xfId="28" xr:uid="{F79209F9-419C-4CA4-AB5F-F946C3AD38B7}"/>
    <cellStyle name="60% - Accent2 2" xfId="32" xr:uid="{037AA89E-DBCA-4B05-BC38-9983900118C3}"/>
    <cellStyle name="60% - Accent3 2" xfId="36" xr:uid="{B112CEE4-3723-46F5-9F97-55B3C37EDF11}"/>
    <cellStyle name="60% - Accent4 2" xfId="40" xr:uid="{59E37879-B96F-478C-9F22-01AEC31929F8}"/>
    <cellStyle name="60% - Accent5 2" xfId="44" xr:uid="{460AC118-41D9-4324-9621-16D625D5F9AD}"/>
    <cellStyle name="60% - Accent6 2" xfId="48" xr:uid="{DDC3D6F7-DB9A-4B74-83A5-02775557409A}"/>
    <cellStyle name="Accent1 2" xfId="25" xr:uid="{7FC514C0-15D2-4D27-903A-EBC6F4F244DD}"/>
    <cellStyle name="Accent2 2" xfId="29" xr:uid="{48DE767E-F01D-40DB-ACD1-8836EB056D6C}"/>
    <cellStyle name="Accent3 2" xfId="33" xr:uid="{10B6204C-1634-4536-B312-97C19E93FAB4}"/>
    <cellStyle name="Accent4 2" xfId="37" xr:uid="{BCBB7997-7E1F-40A9-BA9A-0FBBFA8BB60A}"/>
    <cellStyle name="Accent5 2" xfId="41" xr:uid="{51938E19-E726-4473-9FE7-77294712C155}"/>
    <cellStyle name="Accent6 2" xfId="45" xr:uid="{6C1C9C51-F7C3-42FB-AC8A-AF2B85057A8D}"/>
    <cellStyle name="Bad" xfId="2" builtinId="27"/>
    <cellStyle name="Bad 2" xfId="20" xr:uid="{CBEEEBFA-2154-4C53-AAA6-38E0E63AC909}"/>
    <cellStyle name="Calculation" xfId="11" builtinId="22" customBuiltin="1"/>
    <cellStyle name="Check Cell" xfId="13" builtinId="23" customBuiltin="1"/>
    <cellStyle name="Explanatory Text 2" xfId="23" xr:uid="{537ADE23-4A94-4C9D-A07D-6AAB68C80F94}"/>
    <cellStyle name="Good" xfId="1" builtinId="26"/>
    <cellStyle name="Good 2" xfId="19" xr:uid="{E8B955BE-108C-4E43-9062-BCAC3C098D6F}"/>
    <cellStyle name="Heading 1" xfId="6" builtinId="16" customBuiltin="1"/>
    <cellStyle name="Heading 2" xfId="7" builtinId="17" customBuiltin="1"/>
    <cellStyle name="Heading 3" xfId="8" builtinId="18" customBuiltin="1"/>
    <cellStyle name="Heading 4 2" xfId="18" xr:uid="{44B7F4BE-29E4-436D-AE9A-9E6FC95A5C0B}"/>
    <cellStyle name="Input" xfId="9" builtinId="20" customBuiltin="1"/>
    <cellStyle name="Linked Cell" xfId="12" builtinId="24" customBuiltin="1"/>
    <cellStyle name="Neutral" xfId="3" builtinId="28"/>
    <cellStyle name="Neutral 2" xfId="21" xr:uid="{8A681AA8-0CF7-4B75-8C56-1045D7F8F3F0}"/>
    <cellStyle name="Normal" xfId="0" builtinId="0"/>
    <cellStyle name="Normal 2" xfId="16" xr:uid="{2F704C5F-BF43-4E0E-BD9D-5980CD6C425A}"/>
    <cellStyle name="Normal 3" xfId="24" xr:uid="{AD1B6892-E2FE-45D8-A367-73802985EC16}"/>
    <cellStyle name="Normal 4" xfId="50" xr:uid="{B4213B17-26AB-40DF-B853-17BA7F9C5F06}"/>
    <cellStyle name="Normal 5" xfId="49" xr:uid="{45DF200F-6A89-444F-9650-75B3C3ECE73B}"/>
    <cellStyle name="Normal 6" xfId="51" xr:uid="{FB68003A-E768-4E57-8406-9E3CEBC62559}"/>
    <cellStyle name="Note" xfId="14" builtinId="10" customBuiltin="1"/>
    <cellStyle name="Output" xfId="10" builtinId="21" customBuiltin="1"/>
    <cellStyle name="Percent" xfId="4" builtinId="5"/>
    <cellStyle name="Title 2" xfId="17" xr:uid="{AF9B6E3B-255A-4590-ADBA-C95B01764BF8}"/>
    <cellStyle name="Total" xfId="15" builtinId="25" customBuiltin="1"/>
    <cellStyle name="Warning Text 2" xfId="22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Statistics!$P$44:$P$50</c:f>
              <c:numCache>
                <c:formatCode>General</c:formatCode>
                <c:ptCount val="7"/>
              </c:numCache>
            </c:numRef>
          </c:xVal>
          <c:yVal>
            <c:numRef>
              <c:f>Statistics!$U$44:$U$50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Statistics!$P$44:$P$50</c:f>
              <c:numCache>
                <c:formatCode>General</c:formatCode>
                <c:ptCount val="7"/>
              </c:numCache>
            </c:numRef>
          </c:xVal>
          <c:yVal>
            <c:numRef>
              <c:f>Statistics!$U$44:$U$50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Statistics!$P$44:$P$50</c:f>
              <c:numCache>
                <c:formatCode>General</c:formatCode>
                <c:ptCount val="7"/>
              </c:numCache>
            </c:numRef>
          </c:xVal>
          <c:yVal>
            <c:numRef>
              <c:f>Statistics!$U$44:$U$50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(Statistics!$KB$8,Statistics!$KB$11)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(Statistics!$KC$8,Statistics!$KC$11)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(Statistics!$KB$8,Statistics!$KB$11)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(Statistics!$KC$8,Statistics!$KC$11)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Statistics!$KB$14:$KB$16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Statistics!$KC$14:$KC$16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Statistics!$IS$3:$IS$14</c:f>
              <c:numCache>
                <c:formatCode>0.00</c:formatCode>
                <c:ptCount val="12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  <c:pt idx="9">
                  <c:v>35.917499999999997</c:v>
                </c:pt>
                <c:pt idx="10">
                  <c:v>37.936999999999998</c:v>
                </c:pt>
                <c:pt idx="11">
                  <c:v>32.039000000000001</c:v>
                </c:pt>
              </c:numCache>
            </c:numRef>
          </c:xVal>
          <c:yVal>
            <c:numRef>
              <c:f>Statistics!$IK$3:$IK$14</c:f>
              <c:numCache>
                <c:formatCode>0.00</c:formatCode>
                <c:ptCount val="12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  <c:pt idx="9">
                  <c:v>24.25</c:v>
                </c:pt>
                <c:pt idx="10">
                  <c:v>20.95</c:v>
                </c:pt>
                <c:pt idx="11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Statistics!$IT$3:$IT$8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Statistics!$IL$3:$IL$8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(Statistics!$JI$15,Statistics!$JJ$15)</c:f>
              <c:numCache>
                <c:formatCode>0.00</c:formatCode>
                <c:ptCount val="2"/>
                <c:pt idx="0">
                  <c:v>1.4979567901234567</c:v>
                </c:pt>
                <c:pt idx="1">
                  <c:v>3.3794444444444443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(Statistics!$JR$15,Statistics!$JS$15)</c:f>
              <c:numCache>
                <c:formatCode>0.00%</c:formatCode>
                <c:ptCount val="2"/>
                <c:pt idx="0">
                  <c:v>0.94486111111111126</c:v>
                </c:pt>
                <c:pt idx="1">
                  <c:v>0.74976190476190474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(Statistics!$JM$15,Statistics!$JN$15)</c:f>
              <c:numCache>
                <c:formatCode>0.00</c:formatCode>
                <c:ptCount val="2"/>
                <c:pt idx="0">
                  <c:v>17.577681223551384</c:v>
                </c:pt>
                <c:pt idx="1">
                  <c:v>21.341115860711906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  <c:strCache>
                      <c:ptCount val="1"/>
                      <c:pt idx="0">
                        <c:v>Upper limb FARS subscore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  <c:pt idx="21" formatCode="0">
                  <c:v>35917.5</c:v>
                </c:pt>
                <c:pt idx="22" formatCode="0">
                  <c:v>37937</c:v>
                </c:pt>
                <c:pt idx="23" formatCode="0">
                  <c:v>32039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Statistics!#REF!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Statistics!$AA$2:$AA$25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Statistics!$AA$2:$AA$25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Statistics!$AF$2:$AF$25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Statistics!$AR$1</c:f>
              <c:strCache>
                <c:ptCount val="1"/>
                <c:pt idx="0">
                  <c:v>9HPT main non-dominante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Statistics!$AP$2:$AP$25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Statistics!$AG$2:$AG$25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9HPT main 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Statistics!$AP$2:$AP$25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Statistics!$AM$1</c:f>
              <c:strCache>
                <c:ptCount val="1"/>
                <c:pt idx="0">
                  <c:v>Finger-Follow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Statistics!$AM$2:$AM$25</c:f>
              <c:numCache>
                <c:formatCode>General</c:formatCode>
                <c:ptCount val="24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5.5592269578004601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  <c:pt idx="21">
                  <c:v>5.590454436230563</c:v>
                </c:pt>
                <c:pt idx="22">
                  <c:v>3.2513632310670015</c:v>
                </c:pt>
                <c:pt idx="23">
                  <c:v>1.9810203049187132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Statistics!$AA$1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Statistics!$AA$2:$AA$25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Statistics!$AF$2:$AF$25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Statistics!$AF$2:$AF$25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xVal>
          <c:yVal>
            <c:numRef>
              <c:f>Statistics!$AG$2:$AG$25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Statistics!$AF$2:$AF$25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Statistics!$W$1</c:f>
              <c:strCache>
                <c:ptCount val="1"/>
                <c:pt idx="0">
                  <c:v>Average score in Pouring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Statistics!$X$1</c:f>
              <c:strCache>
                <c:ptCount val="1"/>
                <c:pt idx="0">
                  <c:v>Finger-Follow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Statistics!$AG$2:$AG$25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Statistics!$AR$1</c:f>
              <c:strCache>
                <c:ptCount val="1"/>
                <c:pt idx="0">
                  <c:v>9HPT main non-dominante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Statistics!$AR$2:$AR$25</c:f>
              <c:numCache>
                <c:formatCode>General</c:formatCode>
                <c:ptCount val="24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  <c:pt idx="21">
                  <c:v>20.8</c:v>
                </c:pt>
                <c:pt idx="22">
                  <c:v>19.2</c:v>
                </c:pt>
                <c:pt idx="2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Statistics!$AQ$1</c:f>
              <c:strCache>
                <c:ptCount val="1"/>
                <c:pt idx="0">
                  <c:v>9HPT main dominante essai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Statistics!$AQ$2:$AQ$25</c:f>
              <c:numCache>
                <c:formatCode>General</c:formatCode>
                <c:ptCount val="24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  <c:pt idx="21">
                  <c:v>23.1</c:v>
                </c:pt>
                <c:pt idx="22">
                  <c:v>19.399999999999999</c:v>
                </c:pt>
                <c:pt idx="23">
                  <c:v>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Statistics!$BH$1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Statistics!$BH$2:$BH$25</c:f>
              <c:numCache>
                <c:formatCode>General</c:formatCode>
                <c:ptCount val="24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  <c:pt idx="21">
                  <c:v>39</c:v>
                </c:pt>
                <c:pt idx="22">
                  <c:v>49</c:v>
                </c:pt>
                <c:pt idx="2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Statistics!$BI$1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Statistics!$BI$2:$BI$25</c:f>
              <c:numCache>
                <c:formatCode>General</c:formatCode>
                <c:ptCount val="24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  <c:pt idx="21">
                  <c:v>25</c:v>
                </c:pt>
                <c:pt idx="22">
                  <c:v>27</c:v>
                </c:pt>
                <c:pt idx="2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  <c:pt idx="21">
                  <c:v>21</c:v>
                </c:pt>
                <c:pt idx="22">
                  <c:v>21</c:v>
                </c:pt>
                <c:pt idx="2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14</c:v>
                </c:pt>
                <c:pt idx="22">
                  <c:v>13</c:v>
                </c:pt>
                <c:pt idx="2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Statistics!$W$1</c:f>
              <c:strCache>
                <c:ptCount val="1"/>
                <c:pt idx="0">
                  <c:v>Average score in Pouring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Statistics!$AZ$1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Statistics!$AZ$2:$AZ$25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Statistics!$AZ$1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Statistics!$AZ$2:$AZ$25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Statistics!$AZ$1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Statistics!$AZ$2:$AZ$25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Statistics!$BF$1</c:f>
              <c:strCache>
                <c:ptCount val="1"/>
                <c:pt idx="0">
                  <c:v>Finger Taps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Statistics!$AM$2:$AM$25</c:f>
              <c:numCache>
                <c:formatCode>General</c:formatCode>
                <c:ptCount val="24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5.5592269578004601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  <c:pt idx="21">
                  <c:v>5.590454436230563</c:v>
                </c:pt>
                <c:pt idx="22">
                  <c:v>3.2513632310670015</c:v>
                </c:pt>
                <c:pt idx="23">
                  <c:v>1.9810203049187132</c:v>
                </c:pt>
              </c:numCache>
            </c:numRef>
          </c:xVal>
          <c:yVal>
            <c:numRef>
              <c:f>Statistics!$BF$2:$BF$25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Statistics!$BF$1</c:f>
              <c:strCache>
                <c:ptCount val="1"/>
                <c:pt idx="0">
                  <c:v>Finger Taps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Statistics!$BF$2:$BF$25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Statistics!$BG$1</c:f>
              <c:strCache>
                <c:ptCount val="1"/>
                <c:pt idx="0">
                  <c:v>Finger Taps Left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Statistics!$BG$2:$BG$25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Statistics!$BG$1</c:f>
              <c:strCache>
                <c:ptCount val="1"/>
                <c:pt idx="0">
                  <c:v>Finger Taps Left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Statistics!$AG$2:$AG$25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xVal>
          <c:yVal>
            <c:numRef>
              <c:f>Statistics!$BG$2:$BG$25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Travaux habituels, ménager ou activités scolaires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Travaux habituels, ménager ou activités scolaires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Statistics!$BN$1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Statistics!$BN$2:$BN$25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Statistics!$BN$1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Statistics!$BN$2:$BN$25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Statistics!$BN$1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Statistics!$BN$2:$BN$25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Statistics!$BN$1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Statistics!$AG$2:$AG$25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xVal>
          <c:yVal>
            <c:numRef>
              <c:f>Statistics!$BN$2:$BN$25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Statistics!$BO$1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Statistics!$W$2:$W$25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Statistics!$BO$2:$BO$25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61681467146E-2"/>
              <c:y val="0.138479812144903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Statistics!$BO$1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Statistics!$BO$2:$BO$25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Statistics!$BO$1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Statistics!$BO$2:$BO$25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Statistics!$BU$1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Statistics!$BU$2:$BU$25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Statistics!$BU$1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Statistics!$BU$2:$BU$25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Statistics!$BU$1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Statistics!$BU$2:$BU$25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Statistics!$BV$1</c:f>
              <c:strCache>
                <c:ptCount val="1"/>
                <c:pt idx="0">
                  <c:v>S'habiller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Statistics!$BV$2:$BV$25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Statistics!$BV$1</c:f>
              <c:strCache>
                <c:ptCount val="1"/>
                <c:pt idx="0">
                  <c:v>S'habiller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Statistics!$BV$2:$BV$25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Statistics!$BW$1</c:f>
              <c:strCache>
                <c:ptCount val="1"/>
                <c:pt idx="0">
                  <c:v>Fermer des boutons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Statistics!$BW$2:$BW$25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Statistics!$BW$1</c:f>
              <c:strCache>
                <c:ptCount val="1"/>
                <c:pt idx="0">
                  <c:v>Fermer des boutons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Statistics!$X$2:$X$25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Statistics!$BW$2:$BW$25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Statistics!$BZ$1</c:f>
              <c:strCache>
                <c:ptCount val="1"/>
                <c:pt idx="0">
                  <c:v>Nettoyer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Statistics!$BZ$2:$BZ$25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Statistics!$BZ$1</c:f>
              <c:strCache>
                <c:ptCount val="1"/>
                <c:pt idx="0">
                  <c:v>Nettoyer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Statistics!$BZ$2:$BZ$25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Average time 9HPT (s)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Statistics!$AB$2:$AB$25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Statistics!$CS$1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Statistics!$EK$2:$EK$19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Statistics!$CS$2:$CS$25</c:f>
              <c:numCache>
                <c:formatCode>General</c:formatCode>
                <c:ptCount val="24"/>
                <c:pt idx="0">
                  <c:v>25.688597117168548</c:v>
                </c:pt>
                <c:pt idx="1">
                  <c:v>16.510510349271119</c:v>
                </c:pt>
                <c:pt idx="2">
                  <c:v>8.5622547270781304</c:v>
                </c:pt>
                <c:pt idx="3">
                  <c:v>8.5628657057228494</c:v>
                </c:pt>
                <c:pt idx="4">
                  <c:v>20.189104613210404</c:v>
                </c:pt>
                <c:pt idx="5">
                  <c:v>14.671464002515108</c:v>
                </c:pt>
                <c:pt idx="6">
                  <c:v>16.905575317860034</c:v>
                </c:pt>
                <c:pt idx="7">
                  <c:v>10.527793374508704</c:v>
                </c:pt>
                <c:pt idx="8">
                  <c:v>0</c:v>
                </c:pt>
                <c:pt idx="9">
                  <c:v>6.3420477767599177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21.170742034508308</c:v>
                </c:pt>
                <c:pt idx="14">
                  <c:v>8.5622547270781304</c:v>
                </c:pt>
                <c:pt idx="15">
                  <c:v>16.149774202231061</c:v>
                </c:pt>
                <c:pt idx="16">
                  <c:v>36.288859320188706</c:v>
                </c:pt>
                <c:pt idx="17">
                  <c:v>21.073335206518685</c:v>
                </c:pt>
                <c:pt idx="18">
                  <c:v>6.4093433983762997</c:v>
                </c:pt>
                <c:pt idx="19">
                  <c:v>2.1054847878724074</c:v>
                </c:pt>
                <c:pt idx="20">
                  <c:v>4.2580370449222906</c:v>
                </c:pt>
                <c:pt idx="21">
                  <c:v>4.7206923682140047</c:v>
                </c:pt>
                <c:pt idx="22">
                  <c:v>4.2742653606411398</c:v>
                </c:pt>
                <c:pt idx="23">
                  <c:v>23.463329659781717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Statistics!$DI$1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Statistics!$EK$2:$EK$25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Statistics!$DI$2:$DI$25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Statistics!$DF$1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Statistics!$EK$2:$EK$25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Statistics!$DF$2:$DF$25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  <c:pt idx="21">
                  <c:v>2.033499869953431</c:v>
                </c:pt>
                <c:pt idx="22">
                  <c:v>2.394505927935799</c:v>
                </c:pt>
                <c:pt idx="23">
                  <c:v>2.6210186178892187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Statistics!$DI$1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Statistics!$DI$2:$DI$25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Statistics!$DI$1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Statistics!$DI$2:$DI$25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Statistics!$DF$2:$DF$25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  <c:pt idx="21">
                  <c:v>2.033499869953431</c:v>
                </c:pt>
                <c:pt idx="22">
                  <c:v>2.394505927935799</c:v>
                </c:pt>
                <c:pt idx="23">
                  <c:v>2.6210186178892187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Completion time of Pegboard</a:t>
            </a:r>
            <a:r>
              <a:rPr lang="en-US" sz="1600" baseline="0">
                <a:latin typeface="Century" panose="02040604050505020304" pitchFamily="18" charset="0"/>
              </a:rPr>
              <a:t> Physic (s)</a:t>
            </a: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DB-4059-AD47-7F2C38D60A10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DB-4059-AD47-7F2C38D60A10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Statistics!$IK$2:$IL$2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Statistics!$IK$15:$IL$15</c:f>
              <c:numCache>
                <c:formatCode>0</c:formatCode>
                <c:ptCount val="2"/>
                <c:pt idx="0">
                  <c:v>20.941666666666666</c:v>
                </c:pt>
                <c:pt idx="1">
                  <c:v>57.628571428571426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DB-4059-AD47-7F2C38D6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Completion time of Pegboard</a:t>
            </a:r>
            <a:r>
              <a:rPr lang="en-US" sz="1600" baseline="0">
                <a:latin typeface="Century" panose="02040604050505020304" pitchFamily="18" charset="0"/>
              </a:rPr>
              <a:t> VR (s)</a:t>
            </a: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59-44CB-81CB-0FEC2B15632A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59-44CB-81CB-0FEC2B15632A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Statistics!$IS$2:$IT$2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Statistics!$IS$15:$IT$15</c:f>
              <c:numCache>
                <c:formatCode>0</c:formatCode>
                <c:ptCount val="2"/>
                <c:pt idx="0">
                  <c:v>41.184041666666666</c:v>
                </c:pt>
                <c:pt idx="1">
                  <c:v>64.822499999999991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9-44CB-81CB-0FEC2B15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_xlchart.v1.17</cx:f>
      </cx:strDim>
      <cx:numDim type="val">
        <cx:f dir="row">_xlchart.v1.18</cx:f>
      </cx:numDim>
    </cx:data>
    <cx:data id="1">
      <cx:strDim type="cat">
        <cx:f dir="row">_xlchart.v1.17</cx:f>
      </cx:strDim>
      <cx:numDim type="val">
        <cx:f dir="row"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_xlchart.v1.15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_xlchart.v1.16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  <cx:data id="1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_xlchart.v1.24</cx:f>
      </cx:numDim>
    </cx:data>
    <cx:data id="1">
      <cx:strDim type="cat">
        <cx:f>_xlchart.v1.20</cx:f>
      </cx:strDim>
      <cx:numDim type="val">
        <cx:f>_xlchart.v1.22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_xlchart.v1.29</cx:f>
      </cx:numDim>
    </cx:data>
    <cx:data id="1">
      <cx:strDim type="cat">
        <cx:f>_xlchart.v1.25</cx:f>
      </cx:strDim>
      <cx:numDim type="val">
        <cx:f>_xlchart.v1.27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  <cx:data id="2">
      <cx:strDim type="cat">
        <cx:f>_xlchart.v1.45</cx:f>
      </cx:strDim>
      <cx:numDim type="val">
        <cx:f>_xlchart.v1.51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_xlchart.v1.46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_xlchart.v1.48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_xlchart.v1.50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_xlchart.v1.52</cx:f>
      </cx:strDim>
      <cx:numDim type="val">
        <cx:f>_xlchart.v1.54</cx:f>
      </cx:numDim>
    </cx:data>
    <cx:data id="1">
      <cx:strDim type="cat">
        <cx:f>_xlchart.v1.52</cx:f>
      </cx:strDim>
      <cx:numDim type="val">
        <cx:f>_xlchart.v1.56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_xlchart.v1.53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_xlchart.v1.55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_xlchart.v1.82</cx:f>
      </cx:strDim>
      <cx:numDim type="val">
        <cx:f>_xlchart.v1.84</cx:f>
      </cx:numDim>
    </cx:data>
    <cx:data id="1">
      <cx:strDim type="cat">
        <cx:f>_xlchart.v1.82</cx:f>
      </cx:strDim>
      <cx:numDim type="val">
        <cx:f>_xlchart.v1.86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_xlchart.v1.85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_xlchart.v1.64</cx:f>
      </cx:numDim>
    </cx:data>
    <cx:data id="1">
      <cx:strDim type="cat">
        <cx:f>_xlchart.v1.62</cx:f>
      </cx:strDim>
      <cx:numDim type="val">
        <cx:f>_xlchart.v1.66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_xlchart.v1.65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_xlchart.v1.87</cx:f>
      </cx:strDim>
      <cx:numDim type="val">
        <cx:f>_xlchart.v1.89</cx:f>
      </cx:numDim>
    </cx:data>
    <cx:data id="1">
      <cx:strDim type="cat">
        <cx:f>_xlchart.v1.87</cx:f>
      </cx:strDim>
      <cx:numDim type="val">
        <cx:f>_xlchart.v1.91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_xlchart.v1.90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_xlchart.v1.74</cx:f>
      </cx:numDim>
    </cx:data>
    <cx:data id="1">
      <cx:strDim type="cat">
        <cx:f>_xlchart.v1.72</cx:f>
      </cx:strDim>
      <cx:numDim type="val">
        <cx:f>_xlchart.v1.76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_xlchart.v1.75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_xlchart.v1.44</cx:f>
      </cx:numDim>
    </cx:data>
    <cx:data id="1">
      <cx:strDim type="cat">
        <cx:f>_xlchart.v1.40</cx:f>
      </cx:strDim>
      <cx:numDim type="val">
        <cx:f>_xlchart.v1.42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_xlchart.v1.57</cx:f>
      </cx:strDim>
      <cx:numDim type="val">
        <cx:f>_xlchart.v1.59</cx:f>
      </cx:numDim>
    </cx:data>
    <cx:data id="1">
      <cx:strDim type="cat">
        <cx:f>_xlchart.v1.57</cx:f>
      </cx:strDim>
      <cx:numDim type="val">
        <cx:f>_xlchart.v1.61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_xlchart.v1.58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_xlchart.v1.92</cx:f>
      </cx:strDim>
      <cx:numDim type="val">
        <cx:f>_xlchart.v1.94</cx:f>
      </cx:numDim>
    </cx:data>
    <cx:data id="1">
      <cx:strDim type="cat">
        <cx:f>_xlchart.v1.92</cx:f>
      </cx:strDim>
      <cx:numDim type="val">
        <cx:f>_xlchart.v1.96</cx:f>
      </cx:numDim>
    </cx:data>
  </cx:chartData>
  <cx:chart>
    <cx:title pos="t" align="ctr" overlay="0">
      <cx:tx>
        <cx:txData>
          <cx:v>Lost focus instances in Finger Follow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Lost focus instances in Finger Follow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_xlchart.v1.93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_xlchart.v1.95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Lost Focus Instances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Lost Focus Instances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7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16" Type="http://schemas.openxmlformats.org/officeDocument/2006/relationships/chart" Target="../charts/chart12.xml"/><Relationship Id="rId107" Type="http://schemas.microsoft.com/office/2014/relationships/chartEx" Target="../charts/chartEx18.xml"/><Relationship Id="rId11" Type="http://schemas.openxmlformats.org/officeDocument/2006/relationships/chart" Target="../charts/chart9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102" Type="http://schemas.openxmlformats.org/officeDocument/2006/relationships/chart" Target="../charts/chart88.xml"/><Relationship Id="rId5" Type="http://schemas.microsoft.com/office/2014/relationships/chartEx" Target="../charts/chartEx1.xml"/><Relationship Id="rId90" Type="http://schemas.openxmlformats.org/officeDocument/2006/relationships/chart" Target="../charts/chart82.xml"/><Relationship Id="rId95" Type="http://schemas.openxmlformats.org/officeDocument/2006/relationships/chart" Target="../charts/chart84.xml"/><Relationship Id="rId22" Type="http://schemas.openxmlformats.org/officeDocument/2006/relationships/chart" Target="../charts/chart15.xml"/><Relationship Id="rId27" Type="http://schemas.openxmlformats.org/officeDocument/2006/relationships/chart" Target="../charts/chart20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59" Type="http://schemas.openxmlformats.org/officeDocument/2006/relationships/chart" Target="../charts/chart51.xml"/><Relationship Id="rId103" Type="http://schemas.openxmlformats.org/officeDocument/2006/relationships/chart" Target="../charts/chart89.xml"/><Relationship Id="rId108" Type="http://schemas.microsoft.com/office/2014/relationships/chartEx" Target="../charts/chartEx19.xml"/><Relationship Id="rId54" Type="http://schemas.openxmlformats.org/officeDocument/2006/relationships/chart" Target="../charts/chart46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91" Type="http://schemas.openxmlformats.org/officeDocument/2006/relationships/chart" Target="../charts/chart83.xml"/><Relationship Id="rId96" Type="http://schemas.openxmlformats.org/officeDocument/2006/relationships/chart" Target="../charts/chart85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openxmlformats.org/officeDocument/2006/relationships/chart" Target="../charts/chart11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7.xml"/><Relationship Id="rId10" Type="http://schemas.openxmlformats.org/officeDocument/2006/relationships/chart" Target="../charts/chart8.xml"/><Relationship Id="rId31" Type="http://schemas.openxmlformats.org/officeDocument/2006/relationships/chart" Target="../charts/chart23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1.xml"/><Relationship Id="rId99" Type="http://schemas.microsoft.com/office/2014/relationships/chartEx" Target="../charts/chartEx14.xml"/><Relationship Id="rId101" Type="http://schemas.openxmlformats.org/officeDocument/2006/relationships/chart" Target="../charts/chart87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microsoft.com/office/2014/relationships/chartEx" Target="../charts/chartEx3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openxmlformats.org/officeDocument/2006/relationships/chart" Target="../charts/chart90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microsoft.com/office/2014/relationships/chartEx" Target="../charts/chartEx12.xml"/><Relationship Id="rId104" Type="http://schemas.microsoft.com/office/2014/relationships/chartEx" Target="../charts/chartEx15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microsoft.com/office/2014/relationships/chartEx" Target="../charts/chartEx9.xml"/><Relationship Id="rId2" Type="http://schemas.openxmlformats.org/officeDocument/2006/relationships/chart" Target="../charts/chart2.xml"/><Relationship Id="rId29" Type="http://schemas.openxmlformats.org/officeDocument/2006/relationships/chart" Target="../charts/chart22.xml"/><Relationship Id="rId24" Type="http://schemas.openxmlformats.org/officeDocument/2006/relationships/chart" Target="../charts/chart17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66" Type="http://schemas.openxmlformats.org/officeDocument/2006/relationships/chart" Target="../charts/chart58.xml"/><Relationship Id="rId87" Type="http://schemas.openxmlformats.org/officeDocument/2006/relationships/chart" Target="../charts/chart79.xml"/><Relationship Id="rId110" Type="http://schemas.openxmlformats.org/officeDocument/2006/relationships/chart" Target="../charts/chart9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19" Type="http://schemas.microsoft.com/office/2014/relationships/chartEx" Target="../charts/chartEx5.xml"/><Relationship Id="rId14" Type="http://schemas.microsoft.com/office/2014/relationships/chartEx" Target="../charts/chartEx4.xml"/><Relationship Id="rId30" Type="http://schemas.microsoft.com/office/2014/relationships/chartEx" Target="../charts/chartEx8.xml"/><Relationship Id="rId35" Type="http://schemas.openxmlformats.org/officeDocument/2006/relationships/chart" Target="../charts/chart27.xml"/><Relationship Id="rId56" Type="http://schemas.openxmlformats.org/officeDocument/2006/relationships/chart" Target="../charts/chart48.xml"/><Relationship Id="rId77" Type="http://schemas.openxmlformats.org/officeDocument/2006/relationships/chart" Target="../charts/chart69.xml"/><Relationship Id="rId100" Type="http://schemas.openxmlformats.org/officeDocument/2006/relationships/chart" Target="../charts/chart86.xml"/><Relationship Id="rId105" Type="http://schemas.microsoft.com/office/2014/relationships/chartEx" Target="../charts/chartEx16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93" Type="http://schemas.microsoft.com/office/2014/relationships/chartEx" Target="../charts/chartEx10.xml"/><Relationship Id="rId98" Type="http://schemas.microsoft.com/office/2014/relationships/chartEx" Target="../charts/chartEx13.xml"/><Relationship Id="rId3" Type="http://schemas.openxmlformats.org/officeDocument/2006/relationships/chart" Target="../charts/chart3.xml"/><Relationship Id="rId25" Type="http://schemas.openxmlformats.org/officeDocument/2006/relationships/chart" Target="../charts/chart18.xml"/><Relationship Id="rId46" Type="http://schemas.openxmlformats.org/officeDocument/2006/relationships/chart" Target="../charts/chart38.xml"/><Relationship Id="rId67" Type="http://schemas.openxmlformats.org/officeDocument/2006/relationships/chart" Target="../charts/chart59.xml"/><Relationship Id="rId20" Type="http://schemas.microsoft.com/office/2014/relationships/chartEx" Target="../charts/chartEx6.xml"/><Relationship Id="rId41" Type="http://schemas.openxmlformats.org/officeDocument/2006/relationships/chart" Target="../charts/chart33.xml"/><Relationship Id="rId62" Type="http://schemas.openxmlformats.org/officeDocument/2006/relationships/chart" Target="../charts/chart54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701302</xdr:colOff>
      <xdr:row>41</xdr:row>
      <xdr:rowOff>99455</xdr:rowOff>
    </xdr:from>
    <xdr:to>
      <xdr:col>70</xdr:col>
      <xdr:colOff>1329018</xdr:colOff>
      <xdr:row>62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318407</xdr:colOff>
      <xdr:row>41</xdr:row>
      <xdr:rowOff>116917</xdr:rowOff>
    </xdr:from>
    <xdr:to>
      <xdr:col>66</xdr:col>
      <xdr:colOff>301539</xdr:colOff>
      <xdr:row>62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1104532</xdr:colOff>
      <xdr:row>80</xdr:row>
      <xdr:rowOff>180553</xdr:rowOff>
    </xdr:from>
    <xdr:to>
      <xdr:col>81</xdr:col>
      <xdr:colOff>418068</xdr:colOff>
      <xdr:row>98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319157</xdr:colOff>
      <xdr:row>115</xdr:row>
      <xdr:rowOff>121398</xdr:rowOff>
    </xdr:from>
    <xdr:to>
      <xdr:col>65</xdr:col>
      <xdr:colOff>473485</xdr:colOff>
      <xdr:row>133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1013044</xdr:colOff>
      <xdr:row>53</xdr:row>
      <xdr:rowOff>123496</xdr:rowOff>
    </xdr:from>
    <xdr:to>
      <xdr:col>77</xdr:col>
      <xdr:colOff>381000</xdr:colOff>
      <xdr:row>71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85744" y="11010571"/>
              <a:ext cx="4676556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78</xdr:col>
      <xdr:colOff>1194664</xdr:colOff>
      <xdr:row>108</xdr:row>
      <xdr:rowOff>161016</xdr:rowOff>
    </xdr:from>
    <xdr:to>
      <xdr:col>82</xdr:col>
      <xdr:colOff>83343</xdr:colOff>
      <xdr:row>133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63489" y="21525591"/>
              <a:ext cx="5492679" cy="4730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71</xdr:col>
      <xdr:colOff>726909</xdr:colOff>
      <xdr:row>41</xdr:row>
      <xdr:rowOff>15656</xdr:rowOff>
    </xdr:from>
    <xdr:to>
      <xdr:col>74</xdr:col>
      <xdr:colOff>629490</xdr:colOff>
      <xdr:row>62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79</xdr:col>
      <xdr:colOff>1216053</xdr:colOff>
      <xdr:row>34</xdr:row>
      <xdr:rowOff>63033</xdr:rowOff>
    </xdr:from>
    <xdr:to>
      <xdr:col>84</xdr:col>
      <xdr:colOff>106893</xdr:colOff>
      <xdr:row>54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66</xdr:col>
      <xdr:colOff>1090005</xdr:colOff>
      <xdr:row>67</xdr:row>
      <xdr:rowOff>69794</xdr:rowOff>
    </xdr:from>
    <xdr:to>
      <xdr:col>71</xdr:col>
      <xdr:colOff>88058</xdr:colOff>
      <xdr:row>86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603484</xdr:colOff>
      <xdr:row>54</xdr:row>
      <xdr:rowOff>180318</xdr:rowOff>
    </xdr:from>
    <xdr:to>
      <xdr:col>80</xdr:col>
      <xdr:colOff>298363</xdr:colOff>
      <xdr:row>73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363505</xdr:colOff>
      <xdr:row>67</xdr:row>
      <xdr:rowOff>98572</xdr:rowOff>
    </xdr:from>
    <xdr:to>
      <xdr:col>66</xdr:col>
      <xdr:colOff>138574</xdr:colOff>
      <xdr:row>84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61</xdr:col>
      <xdr:colOff>449974</xdr:colOff>
      <xdr:row>88</xdr:row>
      <xdr:rowOff>101628</xdr:rowOff>
    </xdr:from>
    <xdr:to>
      <xdr:col>66</xdr:col>
      <xdr:colOff>588728</xdr:colOff>
      <xdr:row>110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1559219</xdr:colOff>
      <xdr:row>136</xdr:row>
      <xdr:rowOff>167288</xdr:rowOff>
    </xdr:from>
    <xdr:to>
      <xdr:col>82</xdr:col>
      <xdr:colOff>557893</xdr:colOff>
      <xdr:row>157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124869" y="26862688"/>
              <a:ext cx="5605849" cy="39452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51</xdr:col>
      <xdr:colOff>1401536</xdr:colOff>
      <xdr:row>41</xdr:row>
      <xdr:rowOff>27213</xdr:rowOff>
    </xdr:from>
    <xdr:to>
      <xdr:col>57</xdr:col>
      <xdr:colOff>904174</xdr:colOff>
      <xdr:row>60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3211" y="8628288"/>
              <a:ext cx="6436838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71</xdr:col>
      <xdr:colOff>785585</xdr:colOff>
      <xdr:row>74</xdr:row>
      <xdr:rowOff>178253</xdr:rowOff>
    </xdr:from>
    <xdr:to>
      <xdr:col>74</xdr:col>
      <xdr:colOff>1421492</xdr:colOff>
      <xdr:row>93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782729</xdr:colOff>
      <xdr:row>75</xdr:row>
      <xdr:rowOff>5761</xdr:rowOff>
    </xdr:from>
    <xdr:to>
      <xdr:col>78</xdr:col>
      <xdr:colOff>839880</xdr:colOff>
      <xdr:row>93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71</xdr:col>
      <xdr:colOff>832302</xdr:colOff>
      <xdr:row>99</xdr:row>
      <xdr:rowOff>115207</xdr:rowOff>
    </xdr:from>
    <xdr:to>
      <xdr:col>74</xdr:col>
      <xdr:colOff>1391103</xdr:colOff>
      <xdr:row>116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75</xdr:col>
      <xdr:colOff>876166</xdr:colOff>
      <xdr:row>99</xdr:row>
      <xdr:rowOff>163260</xdr:rowOff>
    </xdr:from>
    <xdr:to>
      <xdr:col>78</xdr:col>
      <xdr:colOff>764588</xdr:colOff>
      <xdr:row>116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52</xdr:col>
      <xdr:colOff>356988</xdr:colOff>
      <xdr:row>64</xdr:row>
      <xdr:rowOff>105655</xdr:rowOff>
    </xdr:from>
    <xdr:to>
      <xdr:col>58</xdr:col>
      <xdr:colOff>500063</xdr:colOff>
      <xdr:row>84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70613" y="13088230"/>
              <a:ext cx="635972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54</xdr:col>
      <xdr:colOff>104654</xdr:colOff>
      <xdr:row>113</xdr:row>
      <xdr:rowOff>9606</xdr:rowOff>
    </xdr:from>
    <xdr:to>
      <xdr:col>59</xdr:col>
      <xdr:colOff>745892</xdr:colOff>
      <xdr:row>132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36029" y="22326681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78</xdr:col>
      <xdr:colOff>463843</xdr:colOff>
      <xdr:row>183</xdr:row>
      <xdr:rowOff>52330</xdr:rowOff>
    </xdr:from>
    <xdr:to>
      <xdr:col>81</xdr:col>
      <xdr:colOff>234278</xdr:colOff>
      <xdr:row>202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032668" y="35704405"/>
              <a:ext cx="5117135" cy="3715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1358857</xdr:colOff>
      <xdr:row>123</xdr:row>
      <xdr:rowOff>170956</xdr:rowOff>
    </xdr:from>
    <xdr:to>
      <xdr:col>78</xdr:col>
      <xdr:colOff>911678</xdr:colOff>
      <xdr:row>139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1199903</xdr:colOff>
      <xdr:row>122</xdr:row>
      <xdr:rowOff>89311</xdr:rowOff>
    </xdr:from>
    <xdr:to>
      <xdr:col>74</xdr:col>
      <xdr:colOff>1537607</xdr:colOff>
      <xdr:row>138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66</xdr:col>
      <xdr:colOff>35872</xdr:colOff>
      <xdr:row>114</xdr:row>
      <xdr:rowOff>96733</xdr:rowOff>
    </xdr:from>
    <xdr:to>
      <xdr:col>71</xdr:col>
      <xdr:colOff>413161</xdr:colOff>
      <xdr:row>128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66</xdr:col>
      <xdr:colOff>1020536</xdr:colOff>
      <xdr:row>89</xdr:row>
      <xdr:rowOff>135081</xdr:rowOff>
    </xdr:from>
    <xdr:to>
      <xdr:col>71</xdr:col>
      <xdr:colOff>373579</xdr:colOff>
      <xdr:row>104</xdr:row>
      <xdr:rowOff>20781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66</xdr:col>
      <xdr:colOff>532907</xdr:colOff>
      <xdr:row>137</xdr:row>
      <xdr:rowOff>69519</xdr:rowOff>
    </xdr:from>
    <xdr:to>
      <xdr:col>70</xdr:col>
      <xdr:colOff>589686</xdr:colOff>
      <xdr:row>151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59</xdr:col>
      <xdr:colOff>663986</xdr:colOff>
      <xdr:row>135</xdr:row>
      <xdr:rowOff>182887</xdr:rowOff>
    </xdr:from>
    <xdr:to>
      <xdr:col>63</xdr:col>
      <xdr:colOff>1304759</xdr:colOff>
      <xdr:row>150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57</xdr:col>
      <xdr:colOff>886936</xdr:colOff>
      <xdr:row>157</xdr:row>
      <xdr:rowOff>151164</xdr:rowOff>
    </xdr:from>
    <xdr:to>
      <xdr:col>62</xdr:col>
      <xdr:colOff>1165265</xdr:colOff>
      <xdr:row>172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66</xdr:col>
      <xdr:colOff>162048</xdr:colOff>
      <xdr:row>158</xdr:row>
      <xdr:rowOff>83128</xdr:rowOff>
    </xdr:from>
    <xdr:to>
      <xdr:col>70</xdr:col>
      <xdr:colOff>259773</xdr:colOff>
      <xdr:row>172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80</xdr:col>
      <xdr:colOff>1054854</xdr:colOff>
      <xdr:row>58</xdr:row>
      <xdr:rowOff>48926</xdr:rowOff>
    </xdr:from>
    <xdr:to>
      <xdr:col>84</xdr:col>
      <xdr:colOff>1339759</xdr:colOff>
      <xdr:row>77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243179" y="11888501"/>
              <a:ext cx="5098205" cy="3715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71</xdr:col>
      <xdr:colOff>1297481</xdr:colOff>
      <xdr:row>145</xdr:row>
      <xdr:rowOff>57950</xdr:rowOff>
    </xdr:from>
    <xdr:to>
      <xdr:col>74</xdr:col>
      <xdr:colOff>1104579</xdr:colOff>
      <xdr:row>159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75</xdr:col>
      <xdr:colOff>1498386</xdr:colOff>
      <xdr:row>145</xdr:row>
      <xdr:rowOff>76361</xdr:rowOff>
    </xdr:from>
    <xdr:to>
      <xdr:col>78</xdr:col>
      <xdr:colOff>688360</xdr:colOff>
      <xdr:row>159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2026766</xdr:colOff>
      <xdr:row>35</xdr:row>
      <xdr:rowOff>18209</xdr:rowOff>
    </xdr:from>
    <xdr:to>
      <xdr:col>15</xdr:col>
      <xdr:colOff>741689</xdr:colOff>
      <xdr:row>51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35</xdr:col>
      <xdr:colOff>1455964</xdr:colOff>
      <xdr:row>35</xdr:row>
      <xdr:rowOff>107157</xdr:rowOff>
    </xdr:from>
    <xdr:to>
      <xdr:col>40</xdr:col>
      <xdr:colOff>662800</xdr:colOff>
      <xdr:row>50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2163535</xdr:colOff>
      <xdr:row>56</xdr:row>
      <xdr:rowOff>3500</xdr:rowOff>
    </xdr:from>
    <xdr:to>
      <xdr:col>15</xdr:col>
      <xdr:colOff>1074963</xdr:colOff>
      <xdr:row>72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42</xdr:col>
      <xdr:colOff>638235</xdr:colOff>
      <xdr:row>35</xdr:row>
      <xdr:rowOff>112260</xdr:rowOff>
    </xdr:from>
    <xdr:to>
      <xdr:col>45</xdr:col>
      <xdr:colOff>857250</xdr:colOff>
      <xdr:row>52</xdr:row>
      <xdr:rowOff>49939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862853</xdr:colOff>
      <xdr:row>45</xdr:row>
      <xdr:rowOff>33618</xdr:rowOff>
    </xdr:from>
    <xdr:to>
      <xdr:col>4</xdr:col>
      <xdr:colOff>343377</xdr:colOff>
      <xdr:row>61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1336303</xdr:colOff>
      <xdr:row>35</xdr:row>
      <xdr:rowOff>119763</xdr:rowOff>
    </xdr:from>
    <xdr:to>
      <xdr:col>19</xdr:col>
      <xdr:colOff>925287</xdr:colOff>
      <xdr:row>52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1026913</xdr:colOff>
      <xdr:row>97</xdr:row>
      <xdr:rowOff>172592</xdr:rowOff>
    </xdr:from>
    <xdr:to>
      <xdr:col>16</xdr:col>
      <xdr:colOff>435429</xdr:colOff>
      <xdr:row>113</xdr:row>
      <xdr:rowOff>144575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885263</xdr:colOff>
      <xdr:row>66</xdr:row>
      <xdr:rowOff>67236</xdr:rowOff>
    </xdr:from>
    <xdr:to>
      <xdr:col>4</xdr:col>
      <xdr:colOff>110030</xdr:colOff>
      <xdr:row>82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27</xdr:col>
      <xdr:colOff>1115786</xdr:colOff>
      <xdr:row>117</xdr:row>
      <xdr:rowOff>90349</xdr:rowOff>
    </xdr:from>
    <xdr:to>
      <xdr:col>29</xdr:col>
      <xdr:colOff>2326821</xdr:colOff>
      <xdr:row>134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</xdr:col>
      <xdr:colOff>1994648</xdr:colOff>
      <xdr:row>151</xdr:row>
      <xdr:rowOff>78441</xdr:rowOff>
    </xdr:from>
    <xdr:to>
      <xdr:col>15</xdr:col>
      <xdr:colOff>952501</xdr:colOff>
      <xdr:row>168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25</xdr:col>
      <xdr:colOff>756395</xdr:colOff>
      <xdr:row>34</xdr:row>
      <xdr:rowOff>54429</xdr:rowOff>
    </xdr:from>
    <xdr:to>
      <xdr:col>28</xdr:col>
      <xdr:colOff>1347107</xdr:colOff>
      <xdr:row>51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526677</xdr:colOff>
      <xdr:row>107</xdr:row>
      <xdr:rowOff>100853</xdr:rowOff>
    </xdr:from>
    <xdr:to>
      <xdr:col>3</xdr:col>
      <xdr:colOff>500158</xdr:colOff>
      <xdr:row>123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1306285</xdr:colOff>
      <xdr:row>44</xdr:row>
      <xdr:rowOff>136073</xdr:rowOff>
    </xdr:from>
    <xdr:to>
      <xdr:col>12</xdr:col>
      <xdr:colOff>965763</xdr:colOff>
      <xdr:row>61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46</xdr:col>
      <xdr:colOff>110659</xdr:colOff>
      <xdr:row>36</xdr:row>
      <xdr:rowOff>19611</xdr:rowOff>
    </xdr:from>
    <xdr:to>
      <xdr:col>47</xdr:col>
      <xdr:colOff>2344084</xdr:colOff>
      <xdr:row>52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20</xdr:col>
      <xdr:colOff>693965</xdr:colOff>
      <xdr:row>115</xdr:row>
      <xdr:rowOff>11907</xdr:rowOff>
    </xdr:from>
    <xdr:to>
      <xdr:col>23</xdr:col>
      <xdr:colOff>1456764</xdr:colOff>
      <xdr:row>132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834838</xdr:colOff>
      <xdr:row>77</xdr:row>
      <xdr:rowOff>59532</xdr:rowOff>
    </xdr:from>
    <xdr:to>
      <xdr:col>16</xdr:col>
      <xdr:colOff>642937</xdr:colOff>
      <xdr:row>94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13</xdr:col>
      <xdr:colOff>1130668</xdr:colOff>
      <xdr:row>118</xdr:row>
      <xdr:rowOff>71438</xdr:rowOff>
    </xdr:from>
    <xdr:to>
      <xdr:col>16</xdr:col>
      <xdr:colOff>634433</xdr:colOff>
      <xdr:row>135</xdr:row>
      <xdr:rowOff>130270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19</xdr:col>
      <xdr:colOff>381000</xdr:colOff>
      <xdr:row>164</xdr:row>
      <xdr:rowOff>39221</xdr:rowOff>
    </xdr:from>
    <xdr:to>
      <xdr:col>22</xdr:col>
      <xdr:colOff>659840</xdr:colOff>
      <xdr:row>182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26</xdr:col>
      <xdr:colOff>896472</xdr:colOff>
      <xdr:row>165</xdr:row>
      <xdr:rowOff>4903</xdr:rowOff>
    </xdr:from>
    <xdr:to>
      <xdr:col>29</xdr:col>
      <xdr:colOff>930090</xdr:colOff>
      <xdr:row>182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717549</xdr:colOff>
      <xdr:row>126</xdr:row>
      <xdr:rowOff>145678</xdr:rowOff>
    </xdr:from>
    <xdr:to>
      <xdr:col>3</xdr:col>
      <xdr:colOff>672353</xdr:colOff>
      <xdr:row>143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19</xdr:col>
      <xdr:colOff>911678</xdr:colOff>
      <xdr:row>188</xdr:row>
      <xdr:rowOff>44124</xdr:rowOff>
    </xdr:from>
    <xdr:to>
      <xdr:col>22</xdr:col>
      <xdr:colOff>656244</xdr:colOff>
      <xdr:row>204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616698</xdr:colOff>
      <xdr:row>151</xdr:row>
      <xdr:rowOff>78257</xdr:rowOff>
    </xdr:from>
    <xdr:to>
      <xdr:col>3</xdr:col>
      <xdr:colOff>896471</xdr:colOff>
      <xdr:row>167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68036</xdr:colOff>
      <xdr:row>130</xdr:row>
      <xdr:rowOff>89649</xdr:rowOff>
    </xdr:from>
    <xdr:to>
      <xdr:col>12</xdr:col>
      <xdr:colOff>851647</xdr:colOff>
      <xdr:row>147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81642</xdr:colOff>
      <xdr:row>151</xdr:row>
      <xdr:rowOff>123265</xdr:rowOff>
    </xdr:from>
    <xdr:to>
      <xdr:col>12</xdr:col>
      <xdr:colOff>683371</xdr:colOff>
      <xdr:row>167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26</xdr:col>
      <xdr:colOff>394606</xdr:colOff>
      <xdr:row>71</xdr:row>
      <xdr:rowOff>166688</xdr:rowOff>
    </xdr:from>
    <xdr:to>
      <xdr:col>29</xdr:col>
      <xdr:colOff>1415143</xdr:colOff>
      <xdr:row>88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26</xdr:col>
      <xdr:colOff>530678</xdr:colOff>
      <xdr:row>93</xdr:row>
      <xdr:rowOff>11906</xdr:rowOff>
    </xdr:from>
    <xdr:to>
      <xdr:col>29</xdr:col>
      <xdr:colOff>1064559</xdr:colOff>
      <xdr:row>108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612322</xdr:colOff>
      <xdr:row>90</xdr:row>
      <xdr:rowOff>178594</xdr:rowOff>
    </xdr:from>
    <xdr:to>
      <xdr:col>23</xdr:col>
      <xdr:colOff>352380</xdr:colOff>
      <xdr:row>107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19</xdr:col>
      <xdr:colOff>40821</xdr:colOff>
      <xdr:row>69</xdr:row>
      <xdr:rowOff>23812</xdr:rowOff>
    </xdr:from>
    <xdr:to>
      <xdr:col>23</xdr:col>
      <xdr:colOff>511968</xdr:colOff>
      <xdr:row>87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</xdr:col>
      <xdr:colOff>1292679</xdr:colOff>
      <xdr:row>65</xdr:row>
      <xdr:rowOff>22413</xdr:rowOff>
    </xdr:from>
    <xdr:to>
      <xdr:col>12</xdr:col>
      <xdr:colOff>1170214</xdr:colOff>
      <xdr:row>81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807196</xdr:colOff>
      <xdr:row>86</xdr:row>
      <xdr:rowOff>145675</xdr:rowOff>
    </xdr:from>
    <xdr:to>
      <xdr:col>3</xdr:col>
      <xdr:colOff>728382</xdr:colOff>
      <xdr:row>102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414991</xdr:colOff>
      <xdr:row>89</xdr:row>
      <xdr:rowOff>112061</xdr:rowOff>
    </xdr:from>
    <xdr:to>
      <xdr:col>12</xdr:col>
      <xdr:colOff>1276724</xdr:colOff>
      <xdr:row>106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</xdr:col>
      <xdr:colOff>370167</xdr:colOff>
      <xdr:row>110</xdr:row>
      <xdr:rowOff>179295</xdr:rowOff>
    </xdr:from>
    <xdr:to>
      <xdr:col>12</xdr:col>
      <xdr:colOff>1231900</xdr:colOff>
      <xdr:row>127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37</xdr:col>
      <xdr:colOff>166687</xdr:colOff>
      <xdr:row>74</xdr:row>
      <xdr:rowOff>59531</xdr:rowOff>
    </xdr:from>
    <xdr:to>
      <xdr:col>41</xdr:col>
      <xdr:colOff>816024</xdr:colOff>
      <xdr:row>91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19</xdr:col>
      <xdr:colOff>421822</xdr:colOff>
      <xdr:row>142</xdr:row>
      <xdr:rowOff>22412</xdr:rowOff>
    </xdr:from>
    <xdr:to>
      <xdr:col>22</xdr:col>
      <xdr:colOff>875553</xdr:colOff>
      <xdr:row>158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25</xdr:col>
      <xdr:colOff>1187824</xdr:colOff>
      <xdr:row>142</xdr:row>
      <xdr:rowOff>11206</xdr:rowOff>
    </xdr:from>
    <xdr:to>
      <xdr:col>28</xdr:col>
      <xdr:colOff>1086970</xdr:colOff>
      <xdr:row>158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37</xdr:col>
      <xdr:colOff>0</xdr:colOff>
      <xdr:row>142</xdr:row>
      <xdr:rowOff>112059</xdr:rowOff>
    </xdr:from>
    <xdr:to>
      <xdr:col>40</xdr:col>
      <xdr:colOff>715868</xdr:colOff>
      <xdr:row>159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19</xdr:col>
      <xdr:colOff>462643</xdr:colOff>
      <xdr:row>207</xdr:row>
      <xdr:rowOff>181395</xdr:rowOff>
    </xdr:from>
    <xdr:to>
      <xdr:col>22</xdr:col>
      <xdr:colOff>446134</xdr:colOff>
      <xdr:row>224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493058</xdr:colOff>
      <xdr:row>171</xdr:row>
      <xdr:rowOff>11206</xdr:rowOff>
    </xdr:from>
    <xdr:to>
      <xdr:col>3</xdr:col>
      <xdr:colOff>728382</xdr:colOff>
      <xdr:row>187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8</xdr:col>
      <xdr:colOff>54428</xdr:colOff>
      <xdr:row>170</xdr:row>
      <xdr:rowOff>78442</xdr:rowOff>
    </xdr:from>
    <xdr:to>
      <xdr:col>12</xdr:col>
      <xdr:colOff>885263</xdr:colOff>
      <xdr:row>187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</xdr:col>
      <xdr:colOff>1949823</xdr:colOff>
      <xdr:row>171</xdr:row>
      <xdr:rowOff>89647</xdr:rowOff>
    </xdr:from>
    <xdr:to>
      <xdr:col>15</xdr:col>
      <xdr:colOff>741643</xdr:colOff>
      <xdr:row>187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26</xdr:col>
      <xdr:colOff>2801</xdr:colOff>
      <xdr:row>187</xdr:row>
      <xdr:rowOff>126067</xdr:rowOff>
    </xdr:from>
    <xdr:to>
      <xdr:col>29</xdr:col>
      <xdr:colOff>918883</xdr:colOff>
      <xdr:row>204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481852</xdr:colOff>
      <xdr:row>190</xdr:row>
      <xdr:rowOff>67235</xdr:rowOff>
    </xdr:from>
    <xdr:to>
      <xdr:col>3</xdr:col>
      <xdr:colOff>795618</xdr:colOff>
      <xdr:row>206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8</xdr:col>
      <xdr:colOff>421821</xdr:colOff>
      <xdr:row>275</xdr:row>
      <xdr:rowOff>130269</xdr:rowOff>
    </xdr:from>
    <xdr:to>
      <xdr:col>12</xdr:col>
      <xdr:colOff>1245953</xdr:colOff>
      <xdr:row>292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</xdr:col>
      <xdr:colOff>2039472</xdr:colOff>
      <xdr:row>211</xdr:row>
      <xdr:rowOff>78441</xdr:rowOff>
    </xdr:from>
    <xdr:to>
      <xdr:col>15</xdr:col>
      <xdr:colOff>1187825</xdr:colOff>
      <xdr:row>228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8</xdr:col>
      <xdr:colOff>122464</xdr:colOff>
      <xdr:row>190</xdr:row>
      <xdr:rowOff>56030</xdr:rowOff>
    </xdr:from>
    <xdr:to>
      <xdr:col>12</xdr:col>
      <xdr:colOff>840440</xdr:colOff>
      <xdr:row>207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313765</xdr:colOff>
      <xdr:row>209</xdr:row>
      <xdr:rowOff>179295</xdr:rowOff>
    </xdr:from>
    <xdr:to>
      <xdr:col>3</xdr:col>
      <xdr:colOff>930089</xdr:colOff>
      <xdr:row>227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19</xdr:col>
      <xdr:colOff>775608</xdr:colOff>
      <xdr:row>233</xdr:row>
      <xdr:rowOff>3501</xdr:rowOff>
    </xdr:from>
    <xdr:to>
      <xdr:col>22</xdr:col>
      <xdr:colOff>912580</xdr:colOff>
      <xdr:row>250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112057</xdr:colOff>
      <xdr:row>231</xdr:row>
      <xdr:rowOff>100853</xdr:rowOff>
    </xdr:from>
    <xdr:to>
      <xdr:col>3</xdr:col>
      <xdr:colOff>930087</xdr:colOff>
      <xdr:row>248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8</xdr:col>
      <xdr:colOff>95250</xdr:colOff>
      <xdr:row>211</xdr:row>
      <xdr:rowOff>11207</xdr:rowOff>
    </xdr:from>
    <xdr:to>
      <xdr:col>12</xdr:col>
      <xdr:colOff>1120589</xdr:colOff>
      <xdr:row>228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18</xdr:col>
      <xdr:colOff>108857</xdr:colOff>
      <xdr:row>276</xdr:row>
      <xdr:rowOff>0</xdr:rowOff>
    </xdr:from>
    <xdr:to>
      <xdr:col>21</xdr:col>
      <xdr:colOff>1455964</xdr:colOff>
      <xdr:row>293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12</xdr:col>
      <xdr:colOff>2074490</xdr:colOff>
      <xdr:row>253</xdr:row>
      <xdr:rowOff>178594</xdr:rowOff>
    </xdr:from>
    <xdr:to>
      <xdr:col>15</xdr:col>
      <xdr:colOff>1637461</xdr:colOff>
      <xdr:row>271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8</xdr:col>
      <xdr:colOff>54428</xdr:colOff>
      <xdr:row>231</xdr:row>
      <xdr:rowOff>123268</xdr:rowOff>
    </xdr:from>
    <xdr:to>
      <xdr:col>12</xdr:col>
      <xdr:colOff>1467969</xdr:colOff>
      <xdr:row>249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1727481</xdr:colOff>
      <xdr:row>275</xdr:row>
      <xdr:rowOff>154782</xdr:rowOff>
    </xdr:from>
    <xdr:to>
      <xdr:col>15</xdr:col>
      <xdr:colOff>991019</xdr:colOff>
      <xdr:row>294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91048</xdr:colOff>
      <xdr:row>252</xdr:row>
      <xdr:rowOff>11906</xdr:rowOff>
    </xdr:from>
    <xdr:to>
      <xdr:col>3</xdr:col>
      <xdr:colOff>528078</xdr:colOff>
      <xdr:row>271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8</xdr:col>
      <xdr:colOff>530679</xdr:colOff>
      <xdr:row>252</xdr:row>
      <xdr:rowOff>166688</xdr:rowOff>
    </xdr:from>
    <xdr:to>
      <xdr:col>12</xdr:col>
      <xdr:colOff>1318793</xdr:colOff>
      <xdr:row>271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12</xdr:col>
      <xdr:colOff>2162736</xdr:colOff>
      <xdr:row>231</xdr:row>
      <xdr:rowOff>134472</xdr:rowOff>
    </xdr:from>
    <xdr:to>
      <xdr:col>15</xdr:col>
      <xdr:colOff>1490383</xdr:colOff>
      <xdr:row>250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12</xdr:col>
      <xdr:colOff>1905000</xdr:colOff>
      <xdr:row>191</xdr:row>
      <xdr:rowOff>100855</xdr:rowOff>
    </xdr:from>
    <xdr:to>
      <xdr:col>15</xdr:col>
      <xdr:colOff>874059</xdr:colOff>
      <xdr:row>208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129645</xdr:colOff>
      <xdr:row>274</xdr:row>
      <xdr:rowOff>140230</xdr:rowOff>
    </xdr:from>
    <xdr:to>
      <xdr:col>3</xdr:col>
      <xdr:colOff>598891</xdr:colOff>
      <xdr:row>292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37</xdr:col>
      <xdr:colOff>668352</xdr:colOff>
      <xdr:row>97</xdr:row>
      <xdr:rowOff>122465</xdr:rowOff>
    </xdr:from>
    <xdr:to>
      <xdr:col>42</xdr:col>
      <xdr:colOff>707571</xdr:colOff>
      <xdr:row>115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78</xdr:col>
      <xdr:colOff>767307</xdr:colOff>
      <xdr:row>160</xdr:row>
      <xdr:rowOff>68036</xdr:rowOff>
    </xdr:from>
    <xdr:to>
      <xdr:col>81</xdr:col>
      <xdr:colOff>702472</xdr:colOff>
      <xdr:row>180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336132" y="31338611"/>
              <a:ext cx="5278690" cy="391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654843</xdr:colOff>
      <xdr:row>165</xdr:row>
      <xdr:rowOff>44223</xdr:rowOff>
    </xdr:from>
    <xdr:to>
      <xdr:col>77</xdr:col>
      <xdr:colOff>1768017</xdr:colOff>
      <xdr:row>183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45218" y="32267298"/>
              <a:ext cx="4704099" cy="34768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46</xdr:col>
      <xdr:colOff>1896596</xdr:colOff>
      <xdr:row>135</xdr:row>
      <xdr:rowOff>97350</xdr:rowOff>
    </xdr:from>
    <xdr:to>
      <xdr:col>50</xdr:col>
      <xdr:colOff>589608</xdr:colOff>
      <xdr:row>155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34221" y="26602250"/>
              <a:ext cx="6824187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42</xdr:col>
      <xdr:colOff>295354</xdr:colOff>
      <xdr:row>73</xdr:row>
      <xdr:rowOff>27215</xdr:rowOff>
    </xdr:from>
    <xdr:to>
      <xdr:col>45</xdr:col>
      <xdr:colOff>394606</xdr:colOff>
      <xdr:row>89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85</xdr:col>
      <xdr:colOff>0</xdr:colOff>
      <xdr:row>35</xdr:row>
      <xdr:rowOff>68035</xdr:rowOff>
    </xdr:from>
    <xdr:to>
      <xdr:col>87</xdr:col>
      <xdr:colOff>1483179</xdr:colOff>
      <xdr:row>54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85</xdr:col>
      <xdr:colOff>0</xdr:colOff>
      <xdr:row>61</xdr:row>
      <xdr:rowOff>0</xdr:rowOff>
    </xdr:from>
    <xdr:to>
      <xdr:col>87</xdr:col>
      <xdr:colOff>1496786</xdr:colOff>
      <xdr:row>81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820900" y="12407900"/>
              <a:ext cx="5151211" cy="3843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97</xdr:col>
      <xdr:colOff>1187824</xdr:colOff>
      <xdr:row>35</xdr:row>
      <xdr:rowOff>156883</xdr:rowOff>
    </xdr:from>
    <xdr:to>
      <xdr:col>101</xdr:col>
      <xdr:colOff>447390</xdr:colOff>
      <xdr:row>55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271449" y="7611783"/>
              <a:ext cx="5285716" cy="3721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97</xdr:col>
      <xdr:colOff>1329018</xdr:colOff>
      <xdr:row>60</xdr:row>
      <xdr:rowOff>129989</xdr:rowOff>
    </xdr:from>
    <xdr:to>
      <xdr:col>101</xdr:col>
      <xdr:colOff>588584</xdr:colOff>
      <xdr:row>80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09468" y="12347389"/>
              <a:ext cx="528571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102</xdr:col>
      <xdr:colOff>639537</xdr:colOff>
      <xdr:row>36</xdr:row>
      <xdr:rowOff>149680</xdr:rowOff>
    </xdr:from>
    <xdr:to>
      <xdr:col>106</xdr:col>
      <xdr:colOff>598715</xdr:colOff>
      <xdr:row>58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107</xdr:col>
      <xdr:colOff>460374</xdr:colOff>
      <xdr:row>38</xdr:row>
      <xdr:rowOff>92983</xdr:rowOff>
    </xdr:from>
    <xdr:to>
      <xdr:col>112</xdr:col>
      <xdr:colOff>503464</xdr:colOff>
      <xdr:row>58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114</xdr:col>
      <xdr:colOff>938893</xdr:colOff>
      <xdr:row>34</xdr:row>
      <xdr:rowOff>176892</xdr:rowOff>
    </xdr:from>
    <xdr:to>
      <xdr:col>119</xdr:col>
      <xdr:colOff>503464</xdr:colOff>
      <xdr:row>56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107</xdr:col>
      <xdr:colOff>649942</xdr:colOff>
      <xdr:row>66</xdr:row>
      <xdr:rowOff>156882</xdr:rowOff>
    </xdr:from>
    <xdr:to>
      <xdr:col>112</xdr:col>
      <xdr:colOff>705971</xdr:colOff>
      <xdr:row>88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52</xdr:col>
      <xdr:colOff>679477</xdr:colOff>
      <xdr:row>87</xdr:row>
      <xdr:rowOff>22652</xdr:rowOff>
    </xdr:from>
    <xdr:to>
      <xdr:col>58</xdr:col>
      <xdr:colOff>822552</xdr:colOff>
      <xdr:row>106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93102" y="17383552"/>
              <a:ext cx="6356550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142</xdr:col>
      <xdr:colOff>2</xdr:colOff>
      <xdr:row>20</xdr:row>
      <xdr:rowOff>27214</xdr:rowOff>
    </xdr:from>
    <xdr:to>
      <xdr:col>145</xdr:col>
      <xdr:colOff>348139</xdr:colOff>
      <xdr:row>39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190052" y="4538889"/>
              <a:ext cx="4580412" cy="3711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162</xdr:col>
      <xdr:colOff>149679</xdr:colOff>
      <xdr:row>18</xdr:row>
      <xdr:rowOff>108859</xdr:rowOff>
    </xdr:from>
    <xdr:to>
      <xdr:col>165</xdr:col>
      <xdr:colOff>497816</xdr:colOff>
      <xdr:row>37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533729" y="4239534"/>
              <a:ext cx="4577237" cy="3695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169</xdr:col>
      <xdr:colOff>1347106</xdr:colOff>
      <xdr:row>19</xdr:row>
      <xdr:rowOff>13607</xdr:rowOff>
    </xdr:from>
    <xdr:to>
      <xdr:col>173</xdr:col>
      <xdr:colOff>280100</xdr:colOff>
      <xdr:row>38</xdr:row>
      <xdr:rowOff>17133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602231" y="4334782"/>
              <a:ext cx="4571794" cy="3708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76</xdr:col>
      <xdr:colOff>381000</xdr:colOff>
      <xdr:row>33</xdr:row>
      <xdr:rowOff>81643</xdr:rowOff>
    </xdr:from>
    <xdr:to>
      <xdr:col>78</xdr:col>
      <xdr:colOff>1876940</xdr:colOff>
      <xdr:row>52</xdr:row>
      <xdr:rowOff>180419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A7EA9C71-AB5B-4924-AE4E-DA9899B0E7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52550" y="7158718"/>
              <a:ext cx="5093215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89</xdr:col>
      <xdr:colOff>658092</xdr:colOff>
      <xdr:row>36</xdr:row>
      <xdr:rowOff>103909</xdr:rowOff>
    </xdr:from>
    <xdr:to>
      <xdr:col>91</xdr:col>
      <xdr:colOff>1834933</xdr:colOff>
      <xdr:row>56</xdr:row>
      <xdr:rowOff>130656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73BF2156-47BA-499A-AF57-C167B86AA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89</xdr:col>
      <xdr:colOff>848591</xdr:colOff>
      <xdr:row>62</xdr:row>
      <xdr:rowOff>86591</xdr:rowOff>
    </xdr:from>
    <xdr:to>
      <xdr:col>91</xdr:col>
      <xdr:colOff>2025432</xdr:colOff>
      <xdr:row>82</xdr:row>
      <xdr:rowOff>113338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D31C6218-EF67-4A8E-B75B-FD436EFB5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workbookViewId="0">
      <selection activeCell="L14" sqref="L14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619" t="s">
        <v>505</v>
      </c>
      <c r="B1" s="619"/>
      <c r="C1" s="619"/>
      <c r="D1" s="619"/>
      <c r="E1" s="619"/>
      <c r="F1" s="620" t="s">
        <v>506</v>
      </c>
      <c r="G1" s="620"/>
      <c r="H1" s="620"/>
      <c r="I1" s="620"/>
      <c r="J1" s="620"/>
    </row>
    <row r="2" spans="1:10" ht="15.75" thickBot="1" x14ac:dyDescent="0.3">
      <c r="A2" s="45" t="s">
        <v>507</v>
      </c>
      <c r="B2" s="46" t="s">
        <v>508</v>
      </c>
      <c r="C2" s="46" t="s">
        <v>509</v>
      </c>
      <c r="D2" s="46" t="s">
        <v>22</v>
      </c>
      <c r="E2" s="47" t="s">
        <v>510</v>
      </c>
      <c r="F2" s="48" t="s">
        <v>507</v>
      </c>
      <c r="G2" s="46" t="s">
        <v>508</v>
      </c>
      <c r="H2" s="46" t="s">
        <v>509</v>
      </c>
      <c r="I2" s="46" t="s">
        <v>22</v>
      </c>
      <c r="J2" s="45" t="s">
        <v>510</v>
      </c>
    </row>
    <row r="3" spans="1:10" ht="45" x14ac:dyDescent="0.25">
      <c r="A3" s="49" t="s">
        <v>511</v>
      </c>
      <c r="B3" s="49" t="s">
        <v>512</v>
      </c>
      <c r="C3" s="49" t="s">
        <v>513</v>
      </c>
      <c r="D3" s="325">
        <v>18732</v>
      </c>
      <c r="E3" s="326" t="s">
        <v>514</v>
      </c>
      <c r="F3" s="50" t="s">
        <v>515</v>
      </c>
      <c r="G3" s="49" t="s">
        <v>516</v>
      </c>
      <c r="H3" s="49" t="s">
        <v>517</v>
      </c>
      <c r="I3" s="325">
        <v>17255</v>
      </c>
      <c r="J3" s="327" t="s">
        <v>518</v>
      </c>
    </row>
    <row r="4" spans="1:10" ht="60" x14ac:dyDescent="0.25">
      <c r="A4" s="51" t="s">
        <v>519</v>
      </c>
      <c r="B4" s="51" t="s">
        <v>520</v>
      </c>
      <c r="C4" s="51" t="s">
        <v>521</v>
      </c>
      <c r="D4" s="52">
        <v>26445</v>
      </c>
      <c r="E4" s="328" t="s">
        <v>522</v>
      </c>
      <c r="F4" s="53" t="s">
        <v>523</v>
      </c>
      <c r="G4" s="51" t="s">
        <v>524</v>
      </c>
      <c r="H4" s="51" t="s">
        <v>525</v>
      </c>
      <c r="I4" s="52">
        <v>26168</v>
      </c>
      <c r="J4" s="58" t="s">
        <v>526</v>
      </c>
    </row>
    <row r="5" spans="1:10" ht="45" x14ac:dyDescent="0.25">
      <c r="A5" s="51" t="s">
        <v>527</v>
      </c>
      <c r="B5" s="51" t="s">
        <v>528</v>
      </c>
      <c r="C5" s="51" t="s">
        <v>529</v>
      </c>
      <c r="D5" s="52">
        <v>35281</v>
      </c>
      <c r="E5" s="54" t="s">
        <v>530</v>
      </c>
      <c r="F5" s="53" t="s">
        <v>531</v>
      </c>
      <c r="G5" s="51" t="s">
        <v>532</v>
      </c>
      <c r="H5" s="51" t="s">
        <v>533</v>
      </c>
      <c r="I5" s="52">
        <v>35620</v>
      </c>
      <c r="J5" s="58" t="s">
        <v>534</v>
      </c>
    </row>
    <row r="6" spans="1:10" ht="60" x14ac:dyDescent="0.25">
      <c r="A6" s="329" t="s">
        <v>535</v>
      </c>
      <c r="B6" s="51" t="s">
        <v>536</v>
      </c>
      <c r="C6" s="51" t="s">
        <v>537</v>
      </c>
      <c r="D6" s="52">
        <v>37606</v>
      </c>
      <c r="E6" s="54" t="s">
        <v>538</v>
      </c>
      <c r="F6" s="428" t="s">
        <v>963</v>
      </c>
      <c r="G6" s="429" t="s">
        <v>964</v>
      </c>
      <c r="H6" s="429" t="s">
        <v>965</v>
      </c>
      <c r="I6" s="442">
        <v>36000</v>
      </c>
      <c r="J6" s="430" t="s">
        <v>970</v>
      </c>
    </row>
    <row r="7" spans="1:10" ht="60" x14ac:dyDescent="0.25">
      <c r="A7" s="51" t="s">
        <v>539</v>
      </c>
      <c r="B7" s="51" t="s">
        <v>540</v>
      </c>
      <c r="C7" s="51" t="s">
        <v>541</v>
      </c>
      <c r="D7" s="52">
        <v>32165</v>
      </c>
      <c r="E7" s="54" t="s">
        <v>542</v>
      </c>
      <c r="F7" s="55" t="s">
        <v>543</v>
      </c>
      <c r="G7" s="51" t="s">
        <v>544</v>
      </c>
      <c r="H7" s="51" t="s">
        <v>545</v>
      </c>
      <c r="I7" s="52">
        <v>32953</v>
      </c>
      <c r="J7" s="58" t="s">
        <v>546</v>
      </c>
    </row>
    <row r="8" spans="1:10" ht="60" x14ac:dyDescent="0.25">
      <c r="A8" s="330" t="s">
        <v>547</v>
      </c>
      <c r="B8" s="51" t="s">
        <v>548</v>
      </c>
      <c r="C8" s="51" t="s">
        <v>549</v>
      </c>
      <c r="D8" s="52">
        <v>37897</v>
      </c>
      <c r="E8" s="54" t="s">
        <v>550</v>
      </c>
      <c r="F8" s="55" t="s">
        <v>551</v>
      </c>
      <c r="G8" s="51" t="s">
        <v>532</v>
      </c>
      <c r="H8" s="51" t="s">
        <v>552</v>
      </c>
      <c r="I8" s="52">
        <v>36251</v>
      </c>
      <c r="J8" s="58" t="s">
        <v>553</v>
      </c>
    </row>
    <row r="9" spans="1:10" ht="45" x14ac:dyDescent="0.25">
      <c r="A9" s="51" t="s">
        <v>554</v>
      </c>
      <c r="B9" s="51" t="s">
        <v>555</v>
      </c>
      <c r="C9" s="51" t="s">
        <v>556</v>
      </c>
      <c r="D9" s="52">
        <v>38525</v>
      </c>
      <c r="E9" s="54" t="s">
        <v>557</v>
      </c>
      <c r="F9" s="55" t="s">
        <v>558</v>
      </c>
      <c r="G9" s="51" t="s">
        <v>559</v>
      </c>
      <c r="H9" s="51" t="s">
        <v>560</v>
      </c>
      <c r="I9" s="52">
        <v>38551</v>
      </c>
      <c r="J9" s="58" t="s">
        <v>592</v>
      </c>
    </row>
    <row r="10" spans="1:10" ht="60" x14ac:dyDescent="0.25">
      <c r="A10" s="329" t="s">
        <v>561</v>
      </c>
      <c r="B10" s="51" t="s">
        <v>562</v>
      </c>
      <c r="C10" s="51" t="s">
        <v>563</v>
      </c>
      <c r="D10" s="52">
        <v>38314</v>
      </c>
      <c r="E10" s="54" t="s">
        <v>564</v>
      </c>
      <c r="F10" s="55" t="s">
        <v>971</v>
      </c>
      <c r="G10" s="51" t="s">
        <v>973</v>
      </c>
      <c r="H10" s="51" t="s">
        <v>972</v>
      </c>
      <c r="I10" s="429" t="s">
        <v>979</v>
      </c>
      <c r="J10" s="58" t="s">
        <v>980</v>
      </c>
    </row>
    <row r="11" spans="1:10" ht="45" x14ac:dyDescent="0.25">
      <c r="A11" s="51" t="s">
        <v>565</v>
      </c>
      <c r="B11" s="51" t="s">
        <v>562</v>
      </c>
      <c r="C11" s="51" t="s">
        <v>566</v>
      </c>
      <c r="D11" s="52">
        <v>39011</v>
      </c>
      <c r="E11" s="54" t="s">
        <v>567</v>
      </c>
      <c r="F11" s="55" t="s">
        <v>568</v>
      </c>
      <c r="G11" s="51" t="s">
        <v>569</v>
      </c>
      <c r="H11" s="51" t="s">
        <v>570</v>
      </c>
      <c r="I11" s="52">
        <v>38561</v>
      </c>
      <c r="J11" s="58" t="s">
        <v>571</v>
      </c>
    </row>
    <row r="12" spans="1:10" ht="53.25" customHeight="1" x14ac:dyDescent="0.25">
      <c r="A12" s="329" t="s">
        <v>572</v>
      </c>
      <c r="B12" s="51" t="s">
        <v>573</v>
      </c>
      <c r="C12" s="51" t="s">
        <v>574</v>
      </c>
      <c r="D12" s="51">
        <v>2001</v>
      </c>
      <c r="E12" s="54" t="s">
        <v>575</v>
      </c>
      <c r="F12" s="428" t="s">
        <v>959</v>
      </c>
      <c r="G12" s="429" t="s">
        <v>960</v>
      </c>
      <c r="H12" s="429" t="s">
        <v>961</v>
      </c>
      <c r="I12" s="442">
        <v>37054</v>
      </c>
      <c r="J12" s="430" t="s">
        <v>962</v>
      </c>
    </row>
    <row r="13" spans="1:10" ht="45" x14ac:dyDescent="0.25">
      <c r="A13" s="51" t="s">
        <v>576</v>
      </c>
      <c r="B13" s="51" t="s">
        <v>577</v>
      </c>
      <c r="C13" s="51" t="s">
        <v>578</v>
      </c>
      <c r="D13" s="51">
        <v>1993</v>
      </c>
      <c r="E13" s="54" t="s">
        <v>579</v>
      </c>
      <c r="F13" s="55" t="s">
        <v>580</v>
      </c>
      <c r="G13" s="51" t="s">
        <v>581</v>
      </c>
      <c r="H13" s="51" t="s">
        <v>582</v>
      </c>
      <c r="I13" s="52">
        <v>33785</v>
      </c>
      <c r="J13" s="58" t="s">
        <v>583</v>
      </c>
    </row>
    <row r="14" spans="1:10" ht="60.75" thickBot="1" x14ac:dyDescent="0.3">
      <c r="A14" s="331" t="s">
        <v>584</v>
      </c>
      <c r="B14" s="332" t="s">
        <v>585</v>
      </c>
      <c r="C14" s="332" t="s">
        <v>586</v>
      </c>
      <c r="D14" s="332">
        <v>1986</v>
      </c>
      <c r="E14" s="333" t="s">
        <v>587</v>
      </c>
      <c r="F14" s="334" t="s">
        <v>588</v>
      </c>
      <c r="G14" s="332" t="s">
        <v>589</v>
      </c>
      <c r="H14" s="332" t="s">
        <v>590</v>
      </c>
      <c r="I14" s="443">
        <v>30376</v>
      </c>
      <c r="J14" s="335" t="s">
        <v>591</v>
      </c>
    </row>
    <row r="15" spans="1:10" x14ac:dyDescent="0.25">
      <c r="B15" s="43"/>
      <c r="C15" s="43"/>
      <c r="D15" s="43"/>
      <c r="G15" s="56"/>
      <c r="H15" s="56"/>
      <c r="I15" s="56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AR1" activePane="topRight" state="frozen"/>
      <selection pane="topRight" activeCell="AW10" sqref="AW10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5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1" max="381" width="12" bestFit="1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1" max="391" width="12" bestFit="1" customWidth="1"/>
    <col min="393" max="393" width="14.42578125" bestFit="1" customWidth="1"/>
    <col min="397" max="397" width="14.140625" bestFit="1" customWidth="1"/>
    <col min="400" max="400" width="12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621" t="s">
        <v>0</v>
      </c>
      <c r="B1" s="669" t="s">
        <v>1</v>
      </c>
      <c r="C1" s="670"/>
      <c r="D1" s="670"/>
      <c r="E1" s="670"/>
      <c r="F1" s="671"/>
      <c r="G1" s="632" t="s">
        <v>2</v>
      </c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3"/>
      <c r="Y1" s="633"/>
      <c r="Z1" s="634"/>
      <c r="AA1" s="681" t="s">
        <v>3</v>
      </c>
      <c r="AB1" s="682"/>
      <c r="AC1" s="682"/>
      <c r="AD1" s="682"/>
      <c r="AE1" s="682"/>
      <c r="AF1" s="682"/>
      <c r="AG1" s="682"/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3"/>
      <c r="AV1" s="651" t="s">
        <v>4</v>
      </c>
      <c r="AW1" s="652"/>
      <c r="AX1" s="652"/>
      <c r="AY1" s="652"/>
      <c r="AZ1" s="652"/>
      <c r="BA1" s="652"/>
      <c r="BB1" s="652"/>
      <c r="BC1" s="652"/>
      <c r="BD1" s="653"/>
      <c r="BE1" s="678" t="s">
        <v>5</v>
      </c>
      <c r="BF1" s="669" t="s">
        <v>6</v>
      </c>
      <c r="BG1" s="670"/>
      <c r="BH1" s="670"/>
      <c r="BI1" s="670"/>
      <c r="BJ1" s="670"/>
      <c r="BK1" s="670"/>
      <c r="BL1" s="670"/>
      <c r="BM1" s="670"/>
      <c r="BN1" s="670"/>
      <c r="BO1" s="670"/>
      <c r="BP1" s="670"/>
      <c r="BQ1" s="670"/>
      <c r="BR1" s="670"/>
      <c r="BS1" s="670"/>
      <c r="BT1" s="670"/>
      <c r="BU1" s="670"/>
      <c r="BV1" s="670"/>
      <c r="BW1" s="670"/>
      <c r="BX1" s="670"/>
      <c r="BY1" s="670"/>
      <c r="BZ1" s="670"/>
      <c r="CA1" s="670"/>
      <c r="CB1" s="670"/>
      <c r="CC1" s="670"/>
      <c r="CD1" s="670"/>
      <c r="CE1" s="670"/>
      <c r="CF1" s="670"/>
      <c r="CG1" s="670"/>
      <c r="CH1" s="670"/>
      <c r="CI1" s="670"/>
      <c r="CJ1" s="670"/>
      <c r="CK1" s="670"/>
      <c r="CL1" s="670"/>
      <c r="CM1" s="670"/>
      <c r="CN1" s="670"/>
      <c r="CO1" s="670"/>
      <c r="CP1" s="670"/>
      <c r="CQ1" s="670"/>
      <c r="CR1" s="670"/>
      <c r="CS1" s="670"/>
      <c r="CT1" s="670"/>
      <c r="CU1" s="670"/>
      <c r="CV1" s="670"/>
      <c r="CW1" s="670"/>
      <c r="CX1" s="670"/>
      <c r="CY1" s="670"/>
      <c r="CZ1" s="670"/>
      <c r="DA1" s="670"/>
      <c r="DB1" s="670"/>
      <c r="DC1" s="670"/>
      <c r="DD1" s="670"/>
      <c r="DE1" s="670"/>
      <c r="DF1" s="670"/>
      <c r="DG1" s="670"/>
      <c r="DH1" s="670"/>
      <c r="DI1" s="670"/>
      <c r="DJ1" s="670"/>
      <c r="DK1" s="670"/>
      <c r="DL1" s="670"/>
      <c r="DM1" s="670"/>
      <c r="DN1" s="670"/>
      <c r="DO1" s="670"/>
      <c r="DP1" s="670"/>
      <c r="DQ1" s="670"/>
      <c r="DR1" s="670"/>
      <c r="DS1" s="670"/>
      <c r="DT1" s="670"/>
      <c r="DU1" s="670"/>
      <c r="DV1" s="670"/>
      <c r="DW1" s="670"/>
      <c r="DX1" s="670"/>
      <c r="DY1" s="670"/>
      <c r="DZ1" s="670"/>
      <c r="EA1" s="670"/>
      <c r="EB1" s="670"/>
      <c r="EC1" s="670"/>
      <c r="ED1" s="670"/>
      <c r="EE1" s="670"/>
      <c r="EF1" s="670"/>
      <c r="EG1" s="671"/>
      <c r="EH1" s="632" t="s">
        <v>7</v>
      </c>
      <c r="EI1" s="633"/>
      <c r="EJ1" s="634"/>
      <c r="EK1" s="660" t="s">
        <v>8</v>
      </c>
      <c r="EL1" s="661"/>
      <c r="EM1" s="661"/>
      <c r="EN1" s="661"/>
      <c r="EO1" s="661"/>
      <c r="EP1" s="661"/>
      <c r="EQ1" s="661"/>
      <c r="ER1" s="661"/>
      <c r="ES1" s="661"/>
      <c r="ET1" s="662"/>
      <c r="EU1" s="651" t="s">
        <v>9</v>
      </c>
      <c r="EV1" s="652"/>
      <c r="EW1" s="652"/>
      <c r="EX1" s="653"/>
      <c r="EY1" s="649" t="s">
        <v>10</v>
      </c>
      <c r="EZ1" s="649"/>
      <c r="FA1" s="649"/>
      <c r="FB1" s="649"/>
      <c r="FC1" s="649"/>
      <c r="FD1" s="649"/>
      <c r="FE1" s="649"/>
      <c r="FF1" s="649"/>
      <c r="FG1" s="649"/>
      <c r="FH1" s="649"/>
      <c r="FI1" s="649"/>
      <c r="FJ1" s="649"/>
      <c r="FK1" s="649"/>
      <c r="FL1" s="649"/>
      <c r="FM1" s="649"/>
      <c r="FN1" s="649"/>
      <c r="FO1" s="649"/>
      <c r="FP1" s="649"/>
      <c r="FQ1" s="649"/>
      <c r="FR1" s="649"/>
      <c r="FS1" s="649"/>
      <c r="FT1" s="649"/>
      <c r="FU1" s="641" t="s">
        <v>11</v>
      </c>
      <c r="FV1" s="642"/>
      <c r="FW1" s="642"/>
      <c r="FX1" s="642"/>
      <c r="FY1" s="642"/>
      <c r="FZ1" s="642"/>
      <c r="GA1" s="642"/>
      <c r="GB1" s="642"/>
      <c r="GC1" s="642"/>
      <c r="GD1" s="642"/>
      <c r="GE1" s="642"/>
      <c r="GF1" s="642"/>
      <c r="GG1" s="642"/>
      <c r="GH1" s="642"/>
      <c r="GI1" s="642"/>
      <c r="GJ1" s="642"/>
      <c r="GK1" s="642"/>
      <c r="GL1" s="642"/>
      <c r="GM1" s="642"/>
      <c r="GN1" s="642"/>
      <c r="GO1" s="642"/>
      <c r="GP1" s="642"/>
      <c r="GQ1" s="642"/>
      <c r="GR1" s="642"/>
      <c r="GS1" s="643"/>
      <c r="GT1" s="632" t="s">
        <v>12</v>
      </c>
      <c r="GU1" s="633"/>
      <c r="GV1" s="633"/>
      <c r="GW1" s="633"/>
      <c r="GX1" s="633"/>
      <c r="GY1" s="633"/>
      <c r="GZ1" s="633"/>
      <c r="HA1" s="633"/>
      <c r="HB1" s="633"/>
      <c r="HC1" s="633"/>
      <c r="HD1" s="633"/>
      <c r="HE1" s="633"/>
      <c r="HF1" s="633"/>
      <c r="HG1" s="633"/>
      <c r="HH1" s="633"/>
      <c r="HI1" s="633"/>
      <c r="HJ1" s="633"/>
      <c r="HK1" s="633"/>
      <c r="HL1" s="634"/>
      <c r="HM1" s="629" t="s">
        <v>840</v>
      </c>
      <c r="HN1" s="630"/>
      <c r="HO1" s="630"/>
      <c r="HP1" s="630"/>
      <c r="HQ1" s="630"/>
      <c r="HR1" s="630"/>
      <c r="HS1" s="630"/>
      <c r="HT1" s="630"/>
      <c r="HU1" s="630"/>
      <c r="HV1" s="630"/>
      <c r="HW1" s="630"/>
      <c r="HX1" s="630"/>
      <c r="HY1" s="630"/>
      <c r="HZ1" s="630"/>
      <c r="IA1" s="630"/>
      <c r="IB1" s="630"/>
      <c r="IC1" s="630"/>
      <c r="ID1" s="630"/>
      <c r="IE1" s="630"/>
      <c r="IF1" s="630"/>
      <c r="IG1" s="630"/>
      <c r="IH1" s="630"/>
      <c r="II1" s="630"/>
      <c r="IJ1" s="630"/>
      <c r="IK1" s="630"/>
      <c r="IL1" s="630"/>
      <c r="IM1" s="630"/>
      <c r="IN1" s="630"/>
      <c r="IO1" s="630"/>
      <c r="IP1" s="630"/>
      <c r="IQ1" s="630"/>
      <c r="IR1" s="630"/>
      <c r="IS1" s="630"/>
      <c r="IT1" s="630"/>
      <c r="IU1" s="630"/>
      <c r="IV1" s="630"/>
      <c r="IW1" s="630"/>
      <c r="IX1" s="630"/>
      <c r="IY1" s="630"/>
      <c r="IZ1" s="630"/>
      <c r="JA1" s="630"/>
      <c r="JB1" s="630"/>
      <c r="JC1" s="630"/>
      <c r="JD1" s="630"/>
      <c r="JE1" s="630"/>
      <c r="JF1" s="630"/>
      <c r="JG1" s="630"/>
      <c r="JH1" s="630"/>
      <c r="JI1" s="630"/>
      <c r="JJ1" s="630"/>
      <c r="JK1" s="630"/>
      <c r="JL1" s="630"/>
      <c r="JM1" s="630"/>
      <c r="JN1" s="630"/>
      <c r="JO1" s="630"/>
      <c r="JP1" s="630"/>
      <c r="JQ1" s="630"/>
      <c r="JR1" s="630"/>
      <c r="JS1" s="630"/>
      <c r="JT1" s="630"/>
      <c r="JU1" s="630"/>
      <c r="JV1" s="630"/>
      <c r="JW1" s="630"/>
      <c r="JX1" s="630"/>
      <c r="JY1" s="630"/>
      <c r="JZ1" s="630"/>
      <c r="KA1" s="630"/>
      <c r="KB1" s="630"/>
      <c r="KC1" s="630"/>
      <c r="KD1" s="630"/>
      <c r="KE1" s="630"/>
      <c r="KF1" s="630"/>
      <c r="KG1" s="630"/>
      <c r="KH1" s="630"/>
      <c r="KI1" s="630"/>
      <c r="KJ1" s="630"/>
      <c r="KK1" s="630"/>
      <c r="KL1" s="630"/>
      <c r="KM1" s="630"/>
      <c r="KN1" s="630"/>
      <c r="KO1" s="630"/>
      <c r="KP1" s="630"/>
      <c r="KQ1" s="630"/>
      <c r="KR1" s="630"/>
      <c r="KS1" s="630"/>
      <c r="KT1" s="630"/>
      <c r="KU1" s="630"/>
      <c r="KV1" s="630"/>
      <c r="KW1" s="630"/>
      <c r="KX1" s="630"/>
      <c r="KY1" s="630"/>
      <c r="KZ1" s="630"/>
      <c r="LA1" s="630"/>
      <c r="LB1" s="630"/>
      <c r="LC1" s="630"/>
      <c r="LD1" s="630"/>
      <c r="LE1" s="630"/>
      <c r="LF1" s="630"/>
      <c r="LG1" s="630"/>
      <c r="LH1" s="630"/>
      <c r="LI1" s="630"/>
      <c r="LJ1" s="630"/>
      <c r="LK1" s="630"/>
      <c r="LL1" s="630"/>
      <c r="LM1" s="630"/>
      <c r="LN1" s="630"/>
      <c r="LO1" s="630"/>
      <c r="LP1" s="630"/>
      <c r="LQ1" s="630"/>
      <c r="LR1" s="630"/>
      <c r="LS1" s="630"/>
      <c r="LT1" s="630"/>
      <c r="LU1" s="630"/>
      <c r="LV1" s="630"/>
      <c r="LW1" s="630"/>
      <c r="LX1" s="630"/>
      <c r="LY1" s="630"/>
      <c r="LZ1" s="630"/>
      <c r="MA1" s="630"/>
      <c r="MB1" s="630"/>
      <c r="MC1" s="630"/>
      <c r="MD1" s="630"/>
      <c r="ME1" s="630"/>
      <c r="MF1" s="630"/>
      <c r="MG1" s="630"/>
      <c r="MH1" s="630"/>
      <c r="MI1" s="630"/>
      <c r="MJ1" s="630"/>
      <c r="MK1" s="630"/>
      <c r="ML1" s="630"/>
      <c r="MM1" s="630"/>
      <c r="MN1" s="630"/>
      <c r="MO1" s="630"/>
      <c r="MP1" s="630"/>
      <c r="MQ1" s="630"/>
      <c r="MR1" s="630"/>
      <c r="MS1" s="630"/>
      <c r="MT1" s="630"/>
      <c r="MU1" s="630"/>
      <c r="MV1" s="630"/>
      <c r="MW1" s="630"/>
      <c r="MX1" s="630"/>
      <c r="MY1" s="630"/>
      <c r="MZ1" s="630"/>
      <c r="NA1" s="630"/>
      <c r="NB1" s="630"/>
      <c r="NC1" s="630"/>
      <c r="ND1" s="630"/>
      <c r="NE1" s="630"/>
      <c r="NF1" s="630"/>
      <c r="NG1" s="630"/>
      <c r="NH1" s="630"/>
      <c r="NI1" s="630"/>
      <c r="NJ1" s="630"/>
      <c r="NK1" s="630"/>
      <c r="NL1" s="630"/>
      <c r="NM1" s="630"/>
      <c r="NN1" s="630"/>
      <c r="NO1" s="630"/>
      <c r="NP1" s="630"/>
      <c r="NQ1" s="630"/>
      <c r="NR1" s="630"/>
      <c r="NS1" s="630"/>
      <c r="NT1" s="630"/>
      <c r="NU1" s="630"/>
      <c r="NV1" s="630"/>
      <c r="NW1" s="630"/>
      <c r="NX1" s="630"/>
      <c r="NY1" s="630"/>
      <c r="NZ1" s="630"/>
      <c r="OA1" s="630"/>
      <c r="OB1" s="630"/>
      <c r="OC1" s="630"/>
      <c r="OD1" s="630"/>
      <c r="OE1" s="630"/>
      <c r="OF1" s="630"/>
      <c r="OG1" s="630"/>
      <c r="OH1" s="630"/>
      <c r="OI1" s="630"/>
      <c r="OJ1" s="630"/>
      <c r="OK1" s="630"/>
      <c r="OL1" s="631"/>
    </row>
    <row r="2" spans="1:402" ht="15.75" thickBot="1" x14ac:dyDescent="0.3">
      <c r="A2" s="622"/>
      <c r="B2" s="672"/>
      <c r="C2" s="673"/>
      <c r="D2" s="673"/>
      <c r="E2" s="673"/>
      <c r="F2" s="674"/>
      <c r="G2" s="635"/>
      <c r="H2" s="636"/>
      <c r="I2" s="636"/>
      <c r="J2" s="636"/>
      <c r="K2" s="636"/>
      <c r="L2" s="636"/>
      <c r="M2" s="636"/>
      <c r="N2" s="636"/>
      <c r="O2" s="636"/>
      <c r="P2" s="636"/>
      <c r="Q2" s="636"/>
      <c r="R2" s="636"/>
      <c r="S2" s="636"/>
      <c r="T2" s="636"/>
      <c r="U2" s="636"/>
      <c r="V2" s="636"/>
      <c r="W2" s="636"/>
      <c r="X2" s="636"/>
      <c r="Y2" s="636"/>
      <c r="Z2" s="637"/>
      <c r="AA2" s="684"/>
      <c r="AB2" s="685"/>
      <c r="AC2" s="685"/>
      <c r="AD2" s="685"/>
      <c r="AE2" s="685"/>
      <c r="AF2" s="685"/>
      <c r="AG2" s="685"/>
      <c r="AH2" s="685"/>
      <c r="AI2" s="685"/>
      <c r="AJ2" s="685"/>
      <c r="AK2" s="685"/>
      <c r="AL2" s="685"/>
      <c r="AM2" s="685"/>
      <c r="AN2" s="685"/>
      <c r="AO2" s="685"/>
      <c r="AP2" s="685"/>
      <c r="AQ2" s="685"/>
      <c r="AR2" s="685"/>
      <c r="AS2" s="685"/>
      <c r="AT2" s="685"/>
      <c r="AU2" s="686"/>
      <c r="AV2" s="654"/>
      <c r="AW2" s="655"/>
      <c r="AX2" s="655"/>
      <c r="AY2" s="655"/>
      <c r="AZ2" s="655"/>
      <c r="BA2" s="655"/>
      <c r="BB2" s="655"/>
      <c r="BC2" s="655"/>
      <c r="BD2" s="656"/>
      <c r="BE2" s="679"/>
      <c r="BF2" s="672"/>
      <c r="BG2" s="673"/>
      <c r="BH2" s="673"/>
      <c r="BI2" s="673"/>
      <c r="BJ2" s="673"/>
      <c r="BK2" s="673"/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3"/>
      <c r="BW2" s="673"/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3"/>
      <c r="CI2" s="673"/>
      <c r="CJ2" s="673"/>
      <c r="CK2" s="673"/>
      <c r="CL2" s="673"/>
      <c r="CM2" s="673"/>
      <c r="CN2" s="673"/>
      <c r="CO2" s="673"/>
      <c r="CP2" s="673"/>
      <c r="CQ2" s="673"/>
      <c r="CR2" s="673"/>
      <c r="CS2" s="673"/>
      <c r="CT2" s="673"/>
      <c r="CU2" s="673"/>
      <c r="CV2" s="673"/>
      <c r="CW2" s="673"/>
      <c r="CX2" s="673"/>
      <c r="CY2" s="673"/>
      <c r="CZ2" s="673"/>
      <c r="DA2" s="673"/>
      <c r="DB2" s="673"/>
      <c r="DC2" s="673"/>
      <c r="DD2" s="673"/>
      <c r="DE2" s="673"/>
      <c r="DF2" s="673"/>
      <c r="DG2" s="673"/>
      <c r="DH2" s="673"/>
      <c r="DI2" s="673"/>
      <c r="DJ2" s="673"/>
      <c r="DK2" s="673"/>
      <c r="DL2" s="673"/>
      <c r="DM2" s="673"/>
      <c r="DN2" s="673"/>
      <c r="DO2" s="673"/>
      <c r="DP2" s="673"/>
      <c r="DQ2" s="673"/>
      <c r="DR2" s="673"/>
      <c r="DS2" s="673"/>
      <c r="DT2" s="673"/>
      <c r="DU2" s="673"/>
      <c r="DV2" s="673"/>
      <c r="DW2" s="673"/>
      <c r="DX2" s="673"/>
      <c r="DY2" s="673"/>
      <c r="DZ2" s="673"/>
      <c r="EA2" s="673"/>
      <c r="EB2" s="673"/>
      <c r="EC2" s="673"/>
      <c r="ED2" s="673"/>
      <c r="EE2" s="673"/>
      <c r="EF2" s="673"/>
      <c r="EG2" s="674"/>
      <c r="EH2" s="635"/>
      <c r="EI2" s="636"/>
      <c r="EJ2" s="637"/>
      <c r="EK2" s="663"/>
      <c r="EL2" s="664"/>
      <c r="EM2" s="664"/>
      <c r="EN2" s="664"/>
      <c r="EO2" s="664"/>
      <c r="EP2" s="664"/>
      <c r="EQ2" s="664"/>
      <c r="ER2" s="664"/>
      <c r="ES2" s="664"/>
      <c r="ET2" s="665"/>
      <c r="EU2" s="654"/>
      <c r="EV2" s="655"/>
      <c r="EW2" s="655"/>
      <c r="EX2" s="656"/>
      <c r="EY2" s="649"/>
      <c r="EZ2" s="649"/>
      <c r="FA2" s="649"/>
      <c r="FB2" s="649"/>
      <c r="FC2" s="649"/>
      <c r="FD2" s="649"/>
      <c r="FE2" s="649"/>
      <c r="FF2" s="649"/>
      <c r="FG2" s="649"/>
      <c r="FH2" s="649"/>
      <c r="FI2" s="649"/>
      <c r="FJ2" s="649"/>
      <c r="FK2" s="649"/>
      <c r="FL2" s="649"/>
      <c r="FM2" s="649"/>
      <c r="FN2" s="649"/>
      <c r="FO2" s="649"/>
      <c r="FP2" s="649"/>
      <c r="FQ2" s="649"/>
      <c r="FR2" s="649"/>
      <c r="FS2" s="649"/>
      <c r="FT2" s="649"/>
      <c r="FU2" s="644"/>
      <c r="FV2" s="645"/>
      <c r="FW2" s="645"/>
      <c r="FX2" s="645"/>
      <c r="FY2" s="645"/>
      <c r="FZ2" s="645"/>
      <c r="GA2" s="645"/>
      <c r="GB2" s="645"/>
      <c r="GC2" s="645"/>
      <c r="GD2" s="645"/>
      <c r="GE2" s="645"/>
      <c r="GF2" s="645"/>
      <c r="GG2" s="645"/>
      <c r="GH2" s="645"/>
      <c r="GI2" s="645"/>
      <c r="GJ2" s="645"/>
      <c r="GK2" s="645"/>
      <c r="GL2" s="645"/>
      <c r="GM2" s="645"/>
      <c r="GN2" s="645"/>
      <c r="GO2" s="645"/>
      <c r="GP2" s="645"/>
      <c r="GQ2" s="645"/>
      <c r="GR2" s="645"/>
      <c r="GS2" s="646"/>
      <c r="GT2" s="635"/>
      <c r="GU2" s="636"/>
      <c r="GV2" s="636"/>
      <c r="GW2" s="636"/>
      <c r="GX2" s="636"/>
      <c r="GY2" s="636"/>
      <c r="GZ2" s="636"/>
      <c r="HA2" s="636"/>
      <c r="HB2" s="636"/>
      <c r="HC2" s="636"/>
      <c r="HD2" s="636"/>
      <c r="HE2" s="636"/>
      <c r="HF2" s="636"/>
      <c r="HG2" s="636"/>
      <c r="HH2" s="636"/>
      <c r="HI2" s="636"/>
      <c r="HJ2" s="636"/>
      <c r="HK2" s="636"/>
      <c r="HL2" s="637"/>
      <c r="HM2" s="626" t="s">
        <v>841</v>
      </c>
      <c r="HN2" s="627"/>
      <c r="HO2" s="627"/>
      <c r="HP2" s="627"/>
      <c r="HQ2" s="627"/>
      <c r="HR2" s="627"/>
      <c r="HS2" s="627"/>
      <c r="HT2" s="627"/>
      <c r="HU2" s="627"/>
      <c r="HV2" s="627"/>
      <c r="HW2" s="627"/>
      <c r="HX2" s="627"/>
      <c r="HY2" s="627"/>
      <c r="HZ2" s="627"/>
      <c r="IA2" s="627"/>
      <c r="IB2" s="627"/>
      <c r="IC2" s="627"/>
      <c r="ID2" s="627"/>
      <c r="IE2" s="627"/>
      <c r="IF2" s="627"/>
      <c r="IG2" s="627"/>
      <c r="IH2" s="627"/>
      <c r="II2" s="627"/>
      <c r="IJ2" s="627"/>
      <c r="IK2" s="627"/>
      <c r="IL2" s="627"/>
      <c r="IM2" s="627"/>
      <c r="IN2" s="627"/>
      <c r="IO2" s="627"/>
      <c r="IP2" s="627"/>
      <c r="IQ2" s="627"/>
      <c r="IR2" s="627"/>
      <c r="IS2" s="627"/>
      <c r="IT2" s="627"/>
      <c r="IU2" s="627"/>
      <c r="IV2" s="627"/>
      <c r="IW2" s="627"/>
      <c r="IX2" s="627"/>
      <c r="IY2" s="627"/>
      <c r="IZ2" s="627"/>
      <c r="JA2" s="627"/>
      <c r="JB2" s="627"/>
      <c r="JC2" s="627"/>
      <c r="JD2" s="627"/>
      <c r="JE2" s="627"/>
      <c r="JF2" s="627"/>
      <c r="JG2" s="627"/>
      <c r="JH2" s="627"/>
      <c r="JI2" s="627"/>
      <c r="JJ2" s="627"/>
      <c r="JK2" s="627"/>
      <c r="JL2" s="627"/>
      <c r="JM2" s="627"/>
      <c r="JN2" s="627"/>
      <c r="JO2" s="627"/>
      <c r="JP2" s="627"/>
      <c r="JQ2" s="627"/>
      <c r="JR2" s="627"/>
      <c r="JS2" s="627"/>
      <c r="JT2" s="627"/>
      <c r="JU2" s="627"/>
      <c r="JV2" s="627"/>
      <c r="JW2" s="627"/>
      <c r="JX2" s="627"/>
      <c r="JY2" s="627"/>
      <c r="JZ2" s="627"/>
      <c r="KA2" s="627"/>
      <c r="KB2" s="627"/>
      <c r="KC2" s="627"/>
      <c r="KD2" s="627"/>
      <c r="KE2" s="627"/>
      <c r="KF2" s="627"/>
      <c r="KG2" s="627"/>
      <c r="KH2" s="627"/>
      <c r="KI2" s="627"/>
      <c r="KJ2" s="627"/>
      <c r="KK2" s="627"/>
      <c r="KL2" s="627"/>
      <c r="KM2" s="627"/>
      <c r="KN2" s="627"/>
      <c r="KO2" s="627"/>
      <c r="KP2" s="627"/>
      <c r="KQ2" s="627"/>
      <c r="KR2" s="627"/>
      <c r="KS2" s="627"/>
      <c r="KT2" s="627"/>
      <c r="KU2" s="627"/>
      <c r="KV2" s="627"/>
      <c r="KW2" s="627"/>
      <c r="KX2" s="627"/>
      <c r="KY2" s="627"/>
      <c r="KZ2" s="627"/>
      <c r="LA2" s="627"/>
      <c r="LB2" s="627"/>
      <c r="LC2" s="627"/>
      <c r="LD2" s="627"/>
      <c r="LE2" s="627"/>
      <c r="LF2" s="627"/>
      <c r="LG2" s="627"/>
      <c r="LH2" s="627"/>
      <c r="LI2" s="627"/>
      <c r="LJ2" s="627"/>
      <c r="LK2" s="627"/>
      <c r="LL2" s="627"/>
      <c r="LM2" s="627"/>
      <c r="LN2" s="627"/>
      <c r="LO2" s="627"/>
      <c r="LP2" s="627"/>
      <c r="LQ2" s="627"/>
      <c r="LR2" s="627"/>
      <c r="LS2" s="627"/>
      <c r="LT2" s="627"/>
      <c r="LU2" s="627"/>
      <c r="LV2" s="627"/>
      <c r="LW2" s="627"/>
      <c r="LX2" s="627"/>
      <c r="LY2" s="627"/>
      <c r="LZ2" s="627"/>
      <c r="MA2" s="627"/>
      <c r="MB2" s="627"/>
      <c r="MC2" s="627"/>
      <c r="MD2" s="627"/>
      <c r="ME2" s="627"/>
      <c r="MF2" s="627"/>
      <c r="MG2" s="627"/>
      <c r="MH2" s="627"/>
      <c r="MI2" s="627"/>
      <c r="MJ2" s="627"/>
      <c r="MK2" s="627"/>
      <c r="ML2" s="627"/>
      <c r="MM2" s="627"/>
      <c r="MN2" s="627"/>
      <c r="MO2" s="627"/>
      <c r="MP2" s="627"/>
      <c r="MQ2" s="627"/>
      <c r="MR2" s="627"/>
      <c r="MS2" s="627"/>
      <c r="MT2" s="627"/>
      <c r="MU2" s="627"/>
      <c r="MV2" s="627"/>
      <c r="MW2" s="627"/>
      <c r="MX2" s="627"/>
      <c r="MY2" s="627"/>
      <c r="MZ2" s="627"/>
      <c r="NA2" s="627"/>
      <c r="NB2" s="627"/>
      <c r="NC2" s="627"/>
      <c r="ND2" s="627"/>
      <c r="NE2" s="627"/>
      <c r="NF2" s="627"/>
      <c r="NG2" s="627"/>
      <c r="NH2" s="627"/>
      <c r="NI2" s="627"/>
      <c r="NJ2" s="627"/>
      <c r="NK2" s="627"/>
      <c r="NL2" s="627"/>
      <c r="NM2" s="627"/>
      <c r="NN2" s="627"/>
      <c r="NO2" s="627"/>
      <c r="NP2" s="627"/>
      <c r="NQ2" s="627"/>
      <c r="NR2" s="627"/>
      <c r="NS2" s="627"/>
      <c r="NT2" s="627"/>
      <c r="NU2" s="627"/>
      <c r="NV2" s="627"/>
      <c r="NW2" s="627"/>
      <c r="NX2" s="627"/>
      <c r="NY2" s="627"/>
      <c r="NZ2" s="627"/>
      <c r="OA2" s="627"/>
      <c r="OB2" s="627"/>
      <c r="OC2" s="627"/>
      <c r="OD2" s="627"/>
      <c r="OE2" s="627"/>
      <c r="OF2" s="627"/>
      <c r="OG2" s="627"/>
      <c r="OH2" s="627"/>
      <c r="OI2" s="627"/>
      <c r="OJ2" s="627"/>
      <c r="OK2" s="627"/>
      <c r="OL2" s="628"/>
    </row>
    <row r="3" spans="1:402" ht="27" customHeight="1" thickBot="1" x14ac:dyDescent="0.3">
      <c r="A3" s="622"/>
      <c r="B3" s="672"/>
      <c r="C3" s="673"/>
      <c r="D3" s="673"/>
      <c r="E3" s="673"/>
      <c r="F3" s="674"/>
      <c r="G3" s="635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636"/>
      <c r="Z3" s="637"/>
      <c r="AA3" s="684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/>
      <c r="AO3" s="685"/>
      <c r="AP3" s="685"/>
      <c r="AQ3" s="685"/>
      <c r="AR3" s="685"/>
      <c r="AS3" s="685"/>
      <c r="AT3" s="685"/>
      <c r="AU3" s="686"/>
      <c r="AV3" s="654"/>
      <c r="AW3" s="655"/>
      <c r="AX3" s="655"/>
      <c r="AY3" s="655"/>
      <c r="AZ3" s="655"/>
      <c r="BA3" s="655"/>
      <c r="BB3" s="655"/>
      <c r="BC3" s="655"/>
      <c r="BD3" s="656"/>
      <c r="BE3" s="679"/>
      <c r="BF3" s="675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  <c r="BX3" s="676"/>
      <c r="BY3" s="676"/>
      <c r="BZ3" s="676"/>
      <c r="CA3" s="676"/>
      <c r="CB3" s="676"/>
      <c r="CC3" s="676"/>
      <c r="CD3" s="676"/>
      <c r="CE3" s="676"/>
      <c r="CF3" s="676"/>
      <c r="CG3" s="676"/>
      <c r="CH3" s="676"/>
      <c r="CI3" s="676"/>
      <c r="CJ3" s="676"/>
      <c r="CK3" s="676"/>
      <c r="CL3" s="676"/>
      <c r="CM3" s="676"/>
      <c r="CN3" s="676"/>
      <c r="CO3" s="676"/>
      <c r="CP3" s="676"/>
      <c r="CQ3" s="676"/>
      <c r="CR3" s="676"/>
      <c r="CS3" s="676"/>
      <c r="CT3" s="676"/>
      <c r="CU3" s="676"/>
      <c r="CV3" s="676"/>
      <c r="CW3" s="676"/>
      <c r="CX3" s="676"/>
      <c r="CY3" s="676"/>
      <c r="CZ3" s="676"/>
      <c r="DA3" s="676"/>
      <c r="DB3" s="676"/>
      <c r="DC3" s="676"/>
      <c r="DD3" s="676"/>
      <c r="DE3" s="676"/>
      <c r="DF3" s="676"/>
      <c r="DG3" s="676"/>
      <c r="DH3" s="676"/>
      <c r="DI3" s="676"/>
      <c r="DJ3" s="676"/>
      <c r="DK3" s="676"/>
      <c r="DL3" s="676"/>
      <c r="DM3" s="676"/>
      <c r="DN3" s="676"/>
      <c r="DO3" s="676"/>
      <c r="DP3" s="676"/>
      <c r="DQ3" s="676"/>
      <c r="DR3" s="676"/>
      <c r="DS3" s="676"/>
      <c r="DT3" s="676"/>
      <c r="DU3" s="676"/>
      <c r="DV3" s="676"/>
      <c r="DW3" s="676"/>
      <c r="DX3" s="676"/>
      <c r="DY3" s="676"/>
      <c r="DZ3" s="676"/>
      <c r="EA3" s="676"/>
      <c r="EB3" s="676"/>
      <c r="EC3" s="676"/>
      <c r="ED3" s="676"/>
      <c r="EE3" s="676"/>
      <c r="EF3" s="676"/>
      <c r="EG3" s="677"/>
      <c r="EH3" s="635"/>
      <c r="EI3" s="636"/>
      <c r="EJ3" s="637"/>
      <c r="EK3" s="663"/>
      <c r="EL3" s="664"/>
      <c r="EM3" s="664"/>
      <c r="EN3" s="664"/>
      <c r="EO3" s="664"/>
      <c r="EP3" s="664"/>
      <c r="EQ3" s="664"/>
      <c r="ER3" s="664"/>
      <c r="ES3" s="664"/>
      <c r="ET3" s="665"/>
      <c r="EU3" s="654"/>
      <c r="EV3" s="655"/>
      <c r="EW3" s="655"/>
      <c r="EX3" s="656"/>
      <c r="EY3" s="650"/>
      <c r="EZ3" s="650"/>
      <c r="FA3" s="650"/>
      <c r="FB3" s="650"/>
      <c r="FC3" s="650"/>
      <c r="FD3" s="650"/>
      <c r="FE3" s="650"/>
      <c r="FF3" s="650"/>
      <c r="FG3" s="650"/>
      <c r="FH3" s="650"/>
      <c r="FI3" s="650"/>
      <c r="FJ3" s="650"/>
      <c r="FK3" s="650"/>
      <c r="FL3" s="650"/>
      <c r="FM3" s="650"/>
      <c r="FN3" s="650"/>
      <c r="FO3" s="650"/>
      <c r="FP3" s="650"/>
      <c r="FQ3" s="650"/>
      <c r="FR3" s="650"/>
      <c r="FS3" s="650"/>
      <c r="FT3" s="650"/>
      <c r="FU3" s="644"/>
      <c r="FV3" s="645"/>
      <c r="FW3" s="645"/>
      <c r="FX3" s="645"/>
      <c r="FY3" s="645"/>
      <c r="FZ3" s="645"/>
      <c r="GA3" s="645"/>
      <c r="GB3" s="645"/>
      <c r="GC3" s="645"/>
      <c r="GD3" s="645"/>
      <c r="GE3" s="645"/>
      <c r="GF3" s="645"/>
      <c r="GG3" s="645"/>
      <c r="GH3" s="645"/>
      <c r="GI3" s="645"/>
      <c r="GJ3" s="645"/>
      <c r="GK3" s="645"/>
      <c r="GL3" s="645"/>
      <c r="GM3" s="645"/>
      <c r="GN3" s="645"/>
      <c r="GO3" s="645"/>
      <c r="GP3" s="645"/>
      <c r="GQ3" s="645"/>
      <c r="GR3" s="645"/>
      <c r="GS3" s="646"/>
      <c r="GT3" s="635"/>
      <c r="GU3" s="636"/>
      <c r="GV3" s="636"/>
      <c r="GW3" s="636"/>
      <c r="GX3" s="636"/>
      <c r="GY3" s="636"/>
      <c r="GZ3" s="636"/>
      <c r="HA3" s="636"/>
      <c r="HB3" s="636"/>
      <c r="HC3" s="636"/>
      <c r="HD3" s="636"/>
      <c r="HE3" s="636"/>
      <c r="HF3" s="636"/>
      <c r="HG3" s="636"/>
      <c r="HH3" s="636"/>
      <c r="HI3" s="636"/>
      <c r="HJ3" s="636"/>
      <c r="HK3" s="636"/>
      <c r="HL3" s="637"/>
      <c r="HM3" s="708" t="s">
        <v>629</v>
      </c>
      <c r="HN3" s="709"/>
      <c r="HO3" s="710"/>
      <c r="HP3" s="660" t="s">
        <v>634</v>
      </c>
      <c r="HQ3" s="661"/>
      <c r="HR3" s="661"/>
      <c r="HS3" s="661"/>
      <c r="HT3" s="661"/>
      <c r="HU3" s="662"/>
      <c r="HV3" s="702" t="s">
        <v>637</v>
      </c>
      <c r="HW3" s="703"/>
      <c r="HX3" s="703"/>
      <c r="HY3" s="703"/>
      <c r="HZ3" s="703"/>
      <c r="IA3" s="703"/>
      <c r="IB3" s="703"/>
      <c r="IC3" s="704"/>
      <c r="ID3" s="696" t="s">
        <v>642</v>
      </c>
      <c r="IE3" s="697"/>
      <c r="IF3" s="697"/>
      <c r="IG3" s="697"/>
      <c r="IH3" s="697"/>
      <c r="II3" s="697"/>
      <c r="IJ3" s="697"/>
      <c r="IK3" s="697"/>
      <c r="IL3" s="697"/>
      <c r="IM3" s="697"/>
      <c r="IN3" s="697"/>
      <c r="IO3" s="697"/>
      <c r="IP3" s="697"/>
      <c r="IQ3" s="697"/>
      <c r="IR3" s="697"/>
      <c r="IS3" s="697"/>
      <c r="IT3" s="697"/>
      <c r="IU3" s="697"/>
      <c r="IV3" s="697"/>
      <c r="IW3" s="697"/>
      <c r="IX3" s="697"/>
      <c r="IY3" s="697"/>
      <c r="IZ3" s="697"/>
      <c r="JA3" s="698"/>
      <c r="JB3" s="720" t="s">
        <v>896</v>
      </c>
      <c r="JC3" s="721"/>
      <c r="JD3" s="721"/>
      <c r="JE3" s="721"/>
      <c r="JF3" s="721"/>
      <c r="JG3" s="721"/>
      <c r="JH3" s="721"/>
      <c r="JI3" s="721"/>
      <c r="JJ3" s="721"/>
      <c r="JK3" s="721"/>
      <c r="JL3" s="721"/>
      <c r="JM3" s="721"/>
      <c r="JN3" s="721"/>
      <c r="JO3" s="721"/>
      <c r="JP3" s="721"/>
      <c r="JQ3" s="721"/>
      <c r="JR3" s="721"/>
      <c r="JS3" s="721"/>
      <c r="JT3" s="721"/>
      <c r="JU3" s="721"/>
      <c r="JV3" s="721"/>
      <c r="JW3" s="721"/>
      <c r="JX3" s="721"/>
      <c r="JY3" s="721"/>
      <c r="JZ3" s="721"/>
      <c r="KA3" s="721"/>
      <c r="KB3" s="721"/>
      <c r="KC3" s="721"/>
      <c r="KD3" s="721"/>
      <c r="KE3" s="721"/>
      <c r="KF3" s="721"/>
      <c r="KG3" s="721"/>
      <c r="KH3" s="721"/>
      <c r="KI3" s="721"/>
      <c r="KJ3" s="721"/>
      <c r="KK3" s="721"/>
      <c r="KL3" s="721"/>
      <c r="KM3" s="721"/>
      <c r="KN3" s="721"/>
      <c r="KO3" s="721"/>
      <c r="KP3" s="721"/>
      <c r="KQ3" s="721"/>
      <c r="KR3" s="721"/>
      <c r="KS3" s="721"/>
      <c r="KT3" s="721"/>
      <c r="KU3" s="721"/>
      <c r="KV3" s="721"/>
      <c r="KW3" s="721"/>
      <c r="KX3" s="721"/>
      <c r="KY3" s="721"/>
      <c r="KZ3" s="721"/>
      <c r="LA3" s="721"/>
      <c r="LB3" s="721"/>
      <c r="LC3" s="721"/>
      <c r="LD3" s="721"/>
      <c r="LE3" s="721"/>
      <c r="LF3" s="721"/>
      <c r="LG3" s="721"/>
      <c r="LH3" s="721"/>
      <c r="LI3" s="721"/>
      <c r="LJ3" s="721"/>
      <c r="LK3" s="721"/>
      <c r="LL3" s="721"/>
      <c r="LM3" s="721"/>
      <c r="LN3" s="721"/>
      <c r="LO3" s="721"/>
      <c r="LP3" s="721"/>
      <c r="LQ3" s="721"/>
      <c r="LR3" s="721"/>
      <c r="LS3" s="721"/>
      <c r="LT3" s="721"/>
      <c r="LU3" s="721"/>
      <c r="LV3" s="721"/>
      <c r="LW3" s="721"/>
      <c r="LX3" s="721"/>
      <c r="LY3" s="721"/>
      <c r="LZ3" s="721"/>
      <c r="MA3" s="721"/>
      <c r="MB3" s="721"/>
      <c r="MC3" s="721"/>
      <c r="MD3" s="721"/>
      <c r="ME3" s="721"/>
      <c r="MF3" s="721"/>
      <c r="MG3" s="721"/>
      <c r="MH3" s="721"/>
      <c r="MI3" s="721"/>
      <c r="MJ3" s="721"/>
      <c r="MK3" s="721"/>
      <c r="ML3" s="721"/>
      <c r="MM3" s="721"/>
      <c r="MN3" s="721"/>
      <c r="MO3" s="721"/>
      <c r="MP3" s="721"/>
      <c r="MQ3" s="721"/>
      <c r="MR3" s="721"/>
      <c r="MS3" s="721"/>
      <c r="MT3" s="721"/>
      <c r="MU3" s="721"/>
      <c r="MV3" s="721"/>
      <c r="MW3" s="721"/>
      <c r="MX3" s="721"/>
      <c r="MY3" s="721"/>
      <c r="MZ3" s="721"/>
      <c r="NA3" s="721"/>
      <c r="NB3" s="721"/>
      <c r="NC3" s="721"/>
      <c r="ND3" s="721"/>
      <c r="NE3" s="721"/>
      <c r="NF3" s="722" t="s">
        <v>897</v>
      </c>
      <c r="NG3" s="723"/>
      <c r="NH3" s="723"/>
      <c r="NI3" s="723"/>
      <c r="NJ3" s="723"/>
      <c r="NK3" s="723"/>
      <c r="NL3" s="723"/>
      <c r="NM3" s="723"/>
      <c r="NN3" s="723"/>
      <c r="NO3" s="723"/>
      <c r="NP3" s="723"/>
      <c r="NQ3" s="723"/>
      <c r="NR3" s="723"/>
      <c r="NS3" s="723"/>
      <c r="NT3" s="724"/>
      <c r="NU3" s="693" t="s">
        <v>659</v>
      </c>
      <c r="NV3" s="694"/>
      <c r="NW3" s="694"/>
      <c r="NX3" s="694"/>
      <c r="NY3" s="694"/>
      <c r="NZ3" s="694"/>
      <c r="OA3" s="694"/>
      <c r="OB3" s="695"/>
      <c r="OC3" s="714" t="s">
        <v>663</v>
      </c>
      <c r="OD3" s="715"/>
      <c r="OE3" s="715"/>
      <c r="OF3" s="715"/>
      <c r="OG3" s="715"/>
      <c r="OH3" s="715"/>
      <c r="OI3" s="715"/>
      <c r="OJ3" s="716"/>
      <c r="OK3" s="624" t="s">
        <v>842</v>
      </c>
      <c r="OL3" s="624" t="s">
        <v>843</v>
      </c>
    </row>
    <row r="4" spans="1:402" s="3" customFormat="1" ht="13.5" customHeight="1" thickBot="1" x14ac:dyDescent="0.3">
      <c r="A4" s="622"/>
      <c r="B4" s="675"/>
      <c r="C4" s="676"/>
      <c r="D4" s="676"/>
      <c r="E4" s="676"/>
      <c r="F4" s="677"/>
      <c r="G4" s="638"/>
      <c r="H4" s="639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39"/>
      <c r="U4" s="639"/>
      <c r="V4" s="639"/>
      <c r="W4" s="639"/>
      <c r="X4" s="639"/>
      <c r="Y4" s="639"/>
      <c r="Z4" s="640"/>
      <c r="AA4" s="687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9"/>
      <c r="AV4" s="657"/>
      <c r="AW4" s="658"/>
      <c r="AX4" s="658"/>
      <c r="AY4" s="658"/>
      <c r="AZ4" s="658"/>
      <c r="BA4" s="658"/>
      <c r="BB4" s="658"/>
      <c r="BC4" s="658"/>
      <c r="BD4" s="659"/>
      <c r="BE4" s="680"/>
      <c r="BF4" s="411"/>
      <c r="BG4" s="412"/>
      <c r="BH4" s="729" t="s">
        <v>943</v>
      </c>
      <c r="BI4" s="729"/>
      <c r="BJ4" s="729"/>
      <c r="BK4" s="729"/>
      <c r="BL4" s="729"/>
      <c r="BM4" s="729"/>
      <c r="BN4" s="729"/>
      <c r="BO4" s="729"/>
      <c r="BP4" s="729"/>
      <c r="BQ4" s="690" t="s">
        <v>13</v>
      </c>
      <c r="BR4" s="691"/>
      <c r="BS4" s="691"/>
      <c r="BT4" s="692"/>
      <c r="BU4" s="699" t="s">
        <v>14</v>
      </c>
      <c r="BV4" s="700"/>
      <c r="BW4" s="700"/>
      <c r="BX4" s="700"/>
      <c r="BY4" s="700"/>
      <c r="BZ4" s="700"/>
      <c r="CA4" s="700"/>
      <c r="CB4" s="700"/>
      <c r="CC4" s="700"/>
      <c r="CD4" s="701"/>
      <c r="CE4" s="699" t="s">
        <v>15</v>
      </c>
      <c r="CF4" s="700"/>
      <c r="CG4" s="700"/>
      <c r="CH4" s="726"/>
      <c r="CI4" s="700" t="s">
        <v>16</v>
      </c>
      <c r="CJ4" s="700"/>
      <c r="CK4" s="700"/>
      <c r="CL4" s="700"/>
      <c r="CM4" s="700"/>
      <c r="CN4" s="700"/>
      <c r="CO4" s="700"/>
      <c r="CP4" s="700"/>
      <c r="CQ4" s="700"/>
      <c r="CR4" s="700"/>
      <c r="CS4" s="700"/>
      <c r="CT4" s="700"/>
      <c r="CU4" s="700"/>
      <c r="CV4" s="700"/>
      <c r="CW4" s="700"/>
      <c r="CX4" s="700"/>
      <c r="CY4" s="700"/>
      <c r="CZ4" s="700"/>
      <c r="DA4" s="700"/>
      <c r="DB4" s="700"/>
      <c r="DC4" s="700"/>
      <c r="DD4" s="700"/>
      <c r="DE4" s="701"/>
      <c r="DF4" s="699" t="s">
        <v>17</v>
      </c>
      <c r="DG4" s="700"/>
      <c r="DH4" s="700"/>
      <c r="DI4" s="700"/>
      <c r="DJ4" s="700"/>
      <c r="DK4" s="700"/>
      <c r="DL4" s="700"/>
      <c r="DM4" s="700"/>
      <c r="DN4" s="700"/>
      <c r="DO4" s="700"/>
      <c r="DP4" s="700"/>
      <c r="DQ4" s="700"/>
      <c r="DR4" s="700"/>
      <c r="DS4" s="700"/>
      <c r="DT4" s="700"/>
      <c r="DU4" s="700"/>
      <c r="DV4" s="700"/>
      <c r="DW4" s="700"/>
      <c r="DX4" s="700"/>
      <c r="DY4" s="700"/>
      <c r="DZ4" s="700"/>
      <c r="EA4" s="700"/>
      <c r="EB4" s="700"/>
      <c r="EC4" s="701"/>
      <c r="ED4" s="18"/>
      <c r="EE4" s="19"/>
      <c r="EF4" s="19"/>
      <c r="EG4" s="19"/>
      <c r="EH4" s="638"/>
      <c r="EI4" s="639"/>
      <c r="EJ4" s="640"/>
      <c r="EK4" s="666"/>
      <c r="EL4" s="667"/>
      <c r="EM4" s="667"/>
      <c r="EN4" s="667"/>
      <c r="EO4" s="667"/>
      <c r="EP4" s="667"/>
      <c r="EQ4" s="667"/>
      <c r="ER4" s="667"/>
      <c r="ES4" s="667"/>
      <c r="ET4" s="668"/>
      <c r="EU4" s="657"/>
      <c r="EV4" s="658"/>
      <c r="EW4" s="658"/>
      <c r="EX4" s="659"/>
      <c r="EY4" s="711" t="s">
        <v>18</v>
      </c>
      <c r="EZ4" s="711"/>
      <c r="FA4" s="711"/>
      <c r="FB4" s="711"/>
      <c r="FC4" s="711"/>
      <c r="FD4" s="711"/>
      <c r="FE4" s="711"/>
      <c r="FF4" s="711"/>
      <c r="FG4" s="711"/>
      <c r="FH4" s="711"/>
      <c r="FI4" s="712"/>
      <c r="FJ4" s="690" t="s">
        <v>19</v>
      </c>
      <c r="FK4" s="691"/>
      <c r="FL4" s="691"/>
      <c r="FM4" s="713"/>
      <c r="FN4" s="691" t="s">
        <v>20</v>
      </c>
      <c r="FO4" s="691"/>
      <c r="FP4" s="691"/>
      <c r="FQ4" s="691"/>
      <c r="FR4" s="713"/>
      <c r="FS4" s="691" t="s">
        <v>21</v>
      </c>
      <c r="FT4" s="691"/>
      <c r="FU4" s="644"/>
      <c r="FV4" s="647"/>
      <c r="FW4" s="647"/>
      <c r="FX4" s="647"/>
      <c r="FY4" s="647"/>
      <c r="FZ4" s="647"/>
      <c r="GA4" s="647"/>
      <c r="GB4" s="647"/>
      <c r="GC4" s="647"/>
      <c r="GD4" s="647"/>
      <c r="GE4" s="647"/>
      <c r="GF4" s="647"/>
      <c r="GG4" s="647"/>
      <c r="GH4" s="647"/>
      <c r="GI4" s="647"/>
      <c r="GJ4" s="647"/>
      <c r="GK4" s="647"/>
      <c r="GL4" s="647"/>
      <c r="GM4" s="647"/>
      <c r="GN4" s="647"/>
      <c r="GO4" s="647"/>
      <c r="GP4" s="647"/>
      <c r="GQ4" s="647"/>
      <c r="GR4" s="647"/>
      <c r="GS4" s="648"/>
      <c r="GT4" s="638"/>
      <c r="GU4" s="639"/>
      <c r="GV4" s="639"/>
      <c r="GW4" s="639"/>
      <c r="GX4" s="639"/>
      <c r="GY4" s="639"/>
      <c r="GZ4" s="639"/>
      <c r="HA4" s="639"/>
      <c r="HB4" s="639"/>
      <c r="HC4" s="639"/>
      <c r="HD4" s="639"/>
      <c r="HE4" s="639"/>
      <c r="HF4" s="639"/>
      <c r="HG4" s="639"/>
      <c r="HH4" s="639"/>
      <c r="HI4" s="639"/>
      <c r="HJ4" s="639"/>
      <c r="HK4" s="639"/>
      <c r="HL4" s="640"/>
      <c r="HM4" s="690" t="s">
        <v>630</v>
      </c>
      <c r="HN4" s="691"/>
      <c r="HO4" s="692"/>
      <c r="HP4" s="666"/>
      <c r="HQ4" s="668"/>
      <c r="HR4" s="717" t="s">
        <v>630</v>
      </c>
      <c r="HS4" s="718"/>
      <c r="HT4" s="718"/>
      <c r="HU4" s="719"/>
      <c r="HV4" s="705" t="s">
        <v>638</v>
      </c>
      <c r="HW4" s="706"/>
      <c r="HX4" s="706"/>
      <c r="HY4" s="707"/>
      <c r="HZ4" s="699" t="s">
        <v>641</v>
      </c>
      <c r="IA4" s="700"/>
      <c r="IB4" s="700"/>
      <c r="IC4" s="701"/>
      <c r="ID4" s="690" t="s">
        <v>652</v>
      </c>
      <c r="IE4" s="691"/>
      <c r="IF4" s="691"/>
      <c r="IG4" s="691"/>
      <c r="IH4" s="691"/>
      <c r="II4" s="691"/>
      <c r="IJ4" s="691"/>
      <c r="IK4" s="691"/>
      <c r="IL4" s="691"/>
      <c r="IM4" s="691"/>
      <c r="IN4" s="691"/>
      <c r="IO4" s="692"/>
      <c r="IP4" s="690" t="s">
        <v>653</v>
      </c>
      <c r="IQ4" s="691"/>
      <c r="IR4" s="691"/>
      <c r="IS4" s="691"/>
      <c r="IT4" s="691"/>
      <c r="IU4" s="691"/>
      <c r="IV4" s="691"/>
      <c r="IW4" s="691"/>
      <c r="IX4" s="691"/>
      <c r="IY4" s="691"/>
      <c r="IZ4" s="691"/>
      <c r="JA4" s="692"/>
      <c r="JB4" s="690" t="s">
        <v>898</v>
      </c>
      <c r="JC4" s="691"/>
      <c r="JD4" s="691"/>
      <c r="JE4" s="691"/>
      <c r="JF4" s="691"/>
      <c r="JG4" s="691"/>
      <c r="JH4" s="691"/>
      <c r="JI4" s="691"/>
      <c r="JJ4" s="691"/>
      <c r="JK4" s="691"/>
      <c r="JL4" s="691"/>
      <c r="JM4" s="691"/>
      <c r="JN4" s="691"/>
      <c r="JO4" s="691"/>
      <c r="JP4" s="691"/>
      <c r="JQ4" s="691"/>
      <c r="JR4" s="691"/>
      <c r="JS4" s="691"/>
      <c r="JT4" s="691"/>
      <c r="JU4" s="691"/>
      <c r="JV4" s="691"/>
      <c r="JW4" s="691"/>
      <c r="JX4" s="691"/>
      <c r="JY4" s="691"/>
      <c r="JZ4" s="691"/>
      <c r="KA4" s="691"/>
      <c r="KB4" s="691"/>
      <c r="KC4" s="691"/>
      <c r="KD4" s="691"/>
      <c r="KE4" s="691"/>
      <c r="KF4" s="691"/>
      <c r="KG4" s="691"/>
      <c r="KH4" s="691"/>
      <c r="KI4" s="691"/>
      <c r="KJ4" s="691"/>
      <c r="KK4" s="691"/>
      <c r="KL4" s="725" t="s">
        <v>653</v>
      </c>
      <c r="KM4" s="691"/>
      <c r="KN4" s="691"/>
      <c r="KO4" s="691"/>
      <c r="KP4" s="691"/>
      <c r="KQ4" s="691"/>
      <c r="KR4" s="691"/>
      <c r="KS4" s="691"/>
      <c r="KT4" s="691"/>
      <c r="KU4" s="691"/>
      <c r="KV4" s="691"/>
      <c r="KW4" s="691"/>
      <c r="KX4" s="691"/>
      <c r="KY4" s="691"/>
      <c r="KZ4" s="691"/>
      <c r="LA4" s="691"/>
      <c r="LB4" s="691"/>
      <c r="LC4" s="691"/>
      <c r="LD4" s="691"/>
      <c r="LE4" s="691"/>
      <c r="LF4" s="691"/>
      <c r="LG4" s="691"/>
      <c r="LH4" s="691"/>
      <c r="LI4" s="691"/>
      <c r="LJ4" s="691"/>
      <c r="LK4" s="691"/>
      <c r="LL4" s="691"/>
      <c r="LM4" s="691"/>
      <c r="LN4" s="691"/>
      <c r="LO4" s="691"/>
      <c r="LP4" s="691"/>
      <c r="LQ4" s="691"/>
      <c r="LR4" s="691"/>
      <c r="LS4" s="691"/>
      <c r="LT4" s="691"/>
      <c r="LU4" s="713"/>
      <c r="LV4" s="725" t="s">
        <v>899</v>
      </c>
      <c r="LW4" s="691"/>
      <c r="LX4" s="691"/>
      <c r="LY4" s="691"/>
      <c r="LZ4" s="691"/>
      <c r="MA4" s="691"/>
      <c r="MB4" s="691"/>
      <c r="MC4" s="691"/>
      <c r="MD4" s="691"/>
      <c r="ME4" s="691"/>
      <c r="MF4" s="691"/>
      <c r="MG4" s="691"/>
      <c r="MH4" s="691"/>
      <c r="MI4" s="691"/>
      <c r="MJ4" s="691"/>
      <c r="MK4" s="691"/>
      <c r="ML4" s="691"/>
      <c r="MM4" s="691"/>
      <c r="MN4" s="691"/>
      <c r="MO4" s="691"/>
      <c r="MP4" s="691"/>
      <c r="MQ4" s="691"/>
      <c r="MR4" s="691"/>
      <c r="MS4" s="691"/>
      <c r="MT4" s="691"/>
      <c r="MU4" s="691"/>
      <c r="MV4" s="691"/>
      <c r="MW4" s="691"/>
      <c r="MX4" s="691"/>
      <c r="MY4" s="691"/>
      <c r="MZ4" s="691"/>
      <c r="NA4" s="691"/>
      <c r="NB4" s="691"/>
      <c r="NC4" s="691"/>
      <c r="ND4" s="691"/>
      <c r="NE4" s="692"/>
      <c r="NF4" s="690" t="s">
        <v>924</v>
      </c>
      <c r="NG4" s="691"/>
      <c r="NH4" s="691"/>
      <c r="NI4" s="691"/>
      <c r="NJ4" s="691"/>
      <c r="NK4" s="691"/>
      <c r="NL4" s="691"/>
      <c r="NM4" s="691"/>
      <c r="NN4" s="691"/>
      <c r="NO4" s="691"/>
      <c r="NP4" s="691"/>
      <c r="NQ4" s="691"/>
      <c r="NR4" s="691"/>
      <c r="NS4" s="691"/>
      <c r="NT4" s="692"/>
      <c r="NU4" s="690" t="s">
        <v>660</v>
      </c>
      <c r="NV4" s="691"/>
      <c r="NW4" s="691"/>
      <c r="NX4" s="692"/>
      <c r="NY4" s="690" t="s">
        <v>661</v>
      </c>
      <c r="NZ4" s="691"/>
      <c r="OA4" s="691"/>
      <c r="OB4" s="692"/>
      <c r="OC4" s="690" t="s">
        <v>895</v>
      </c>
      <c r="OD4" s="691"/>
      <c r="OE4" s="691"/>
      <c r="OF4" s="692"/>
      <c r="OG4" s="717" t="s">
        <v>630</v>
      </c>
      <c r="OH4" s="718"/>
      <c r="OI4" s="718"/>
      <c r="OJ4" s="719"/>
      <c r="OK4" s="625"/>
      <c r="OL4" s="625"/>
    </row>
    <row r="5" spans="1:402" s="3" customFormat="1" ht="31.5" customHeight="1" thickBot="1" x14ac:dyDescent="0.3">
      <c r="A5" s="623"/>
      <c r="B5" s="5" t="s">
        <v>22</v>
      </c>
      <c r="C5" s="5" t="s">
        <v>23</v>
      </c>
      <c r="D5" s="5" t="s">
        <v>24</v>
      </c>
      <c r="E5" s="4" t="s">
        <v>25</v>
      </c>
      <c r="F5" s="10" t="s">
        <v>26</v>
      </c>
      <c r="G5" s="11" t="s">
        <v>27</v>
      </c>
      <c r="H5" s="4" t="s">
        <v>28</v>
      </c>
      <c r="I5" s="4" t="s">
        <v>29</v>
      </c>
      <c r="J5" s="4" t="s">
        <v>30</v>
      </c>
      <c r="K5" s="5" t="s">
        <v>31</v>
      </c>
      <c r="L5" s="5" t="s">
        <v>32</v>
      </c>
      <c r="M5" s="5" t="s">
        <v>33</v>
      </c>
      <c r="N5" s="5" t="s">
        <v>34</v>
      </c>
      <c r="O5" s="4" t="s">
        <v>35</v>
      </c>
      <c r="P5" s="5" t="s">
        <v>36</v>
      </c>
      <c r="Q5" s="4" t="s">
        <v>37</v>
      </c>
      <c r="R5" s="4" t="s">
        <v>38</v>
      </c>
      <c r="S5" s="5" t="s">
        <v>36</v>
      </c>
      <c r="T5" s="4" t="s">
        <v>37</v>
      </c>
      <c r="U5" s="4" t="s">
        <v>39</v>
      </c>
      <c r="V5" s="4" t="s">
        <v>40</v>
      </c>
      <c r="W5" s="4" t="s">
        <v>41</v>
      </c>
      <c r="X5" s="5" t="s">
        <v>42</v>
      </c>
      <c r="Y5" s="4" t="s">
        <v>43</v>
      </c>
      <c r="Z5" s="12" t="s">
        <v>44</v>
      </c>
      <c r="AA5" s="4" t="s">
        <v>45</v>
      </c>
      <c r="AB5" s="4" t="s">
        <v>46</v>
      </c>
      <c r="AC5" s="4" t="s">
        <v>47</v>
      </c>
      <c r="AD5" s="4" t="s">
        <v>48</v>
      </c>
      <c r="AE5" s="5" t="s">
        <v>49</v>
      </c>
      <c r="AF5" s="4" t="s">
        <v>50</v>
      </c>
      <c r="AG5" s="4" t="s">
        <v>51</v>
      </c>
      <c r="AH5" s="5" t="s">
        <v>52</v>
      </c>
      <c r="AI5" s="4" t="s">
        <v>53</v>
      </c>
      <c r="AJ5" s="5" t="s">
        <v>54</v>
      </c>
      <c r="AK5" s="4" t="s">
        <v>55</v>
      </c>
      <c r="AL5" s="4" t="s">
        <v>56</v>
      </c>
      <c r="AM5" s="5" t="s">
        <v>57</v>
      </c>
      <c r="AN5" s="5" t="s">
        <v>58</v>
      </c>
      <c r="AO5" s="5" t="s">
        <v>59</v>
      </c>
      <c r="AP5" s="5" t="s">
        <v>60</v>
      </c>
      <c r="AQ5" s="4" t="s">
        <v>61</v>
      </c>
      <c r="AR5" s="5" t="s">
        <v>62</v>
      </c>
      <c r="AS5" s="5" t="s">
        <v>63</v>
      </c>
      <c r="AT5" s="4" t="s">
        <v>64</v>
      </c>
      <c r="AU5" s="339" t="s">
        <v>65</v>
      </c>
      <c r="AV5" s="20" t="s">
        <v>66</v>
      </c>
      <c r="AW5" s="21" t="s">
        <v>67</v>
      </c>
      <c r="AX5" s="21" t="s">
        <v>68</v>
      </c>
      <c r="AY5" s="21" t="s">
        <v>69</v>
      </c>
      <c r="AZ5" s="21" t="s">
        <v>68</v>
      </c>
      <c r="BA5" s="21" t="s">
        <v>70</v>
      </c>
      <c r="BB5" s="21" t="s">
        <v>68</v>
      </c>
      <c r="BC5" s="21" t="s">
        <v>71</v>
      </c>
      <c r="BD5" s="22" t="s">
        <v>68</v>
      </c>
      <c r="BE5" s="23" t="s">
        <v>72</v>
      </c>
      <c r="BF5" s="24" t="s">
        <v>73</v>
      </c>
      <c r="BG5" s="37" t="s">
        <v>74</v>
      </c>
      <c r="BH5" s="37" t="s">
        <v>78</v>
      </c>
      <c r="BI5" s="37" t="s">
        <v>944</v>
      </c>
      <c r="BJ5" s="37" t="s">
        <v>945</v>
      </c>
      <c r="BK5" s="37" t="s">
        <v>946</v>
      </c>
      <c r="BL5" s="37" t="s">
        <v>947</v>
      </c>
      <c r="BM5" s="37" t="s">
        <v>948</v>
      </c>
      <c r="BN5" s="410" t="s">
        <v>949</v>
      </c>
      <c r="BO5" s="21" t="s">
        <v>950</v>
      </c>
      <c r="BP5" s="37" t="s">
        <v>951</v>
      </c>
      <c r="BQ5" s="21" t="s">
        <v>75</v>
      </c>
      <c r="BR5" s="21" t="s">
        <v>76</v>
      </c>
      <c r="BS5" s="25" t="s">
        <v>77</v>
      </c>
      <c r="BT5" s="25" t="s">
        <v>78</v>
      </c>
      <c r="BU5" s="21" t="s">
        <v>79</v>
      </c>
      <c r="BV5" s="21" t="s">
        <v>80</v>
      </c>
      <c r="BW5" s="21" t="s">
        <v>81</v>
      </c>
      <c r="BX5" s="21" t="s">
        <v>82</v>
      </c>
      <c r="BY5" s="21" t="s">
        <v>83</v>
      </c>
      <c r="BZ5" s="21" t="s">
        <v>84</v>
      </c>
      <c r="CA5" s="21" t="s">
        <v>85</v>
      </c>
      <c r="CB5" s="21" t="s">
        <v>86</v>
      </c>
      <c r="CC5" s="21" t="s">
        <v>87</v>
      </c>
      <c r="CD5" s="37" t="s">
        <v>88</v>
      </c>
      <c r="CE5" s="21" t="s">
        <v>89</v>
      </c>
      <c r="CF5" s="21" t="s">
        <v>90</v>
      </c>
      <c r="CG5" s="21" t="s">
        <v>91</v>
      </c>
      <c r="CH5" s="37" t="s">
        <v>92</v>
      </c>
      <c r="CI5" s="21" t="s">
        <v>93</v>
      </c>
      <c r="CJ5" s="21" t="s">
        <v>94</v>
      </c>
      <c r="CK5" s="21" t="s">
        <v>95</v>
      </c>
      <c r="CL5" s="21" t="s">
        <v>96</v>
      </c>
      <c r="CM5" s="21" t="s">
        <v>97</v>
      </c>
      <c r="CN5" s="21" t="s">
        <v>98</v>
      </c>
      <c r="CO5" s="21" t="s">
        <v>99</v>
      </c>
      <c r="CP5" s="21" t="s">
        <v>100</v>
      </c>
      <c r="CQ5" s="21" t="s">
        <v>101</v>
      </c>
      <c r="CR5" s="21" t="s">
        <v>102</v>
      </c>
      <c r="CS5" s="21" t="s">
        <v>103</v>
      </c>
      <c r="CT5" s="21" t="s">
        <v>104</v>
      </c>
      <c r="CU5" s="21" t="s">
        <v>105</v>
      </c>
      <c r="CV5" s="25" t="s">
        <v>106</v>
      </c>
      <c r="CW5" s="25" t="s">
        <v>107</v>
      </c>
      <c r="CX5" s="25" t="s">
        <v>108</v>
      </c>
      <c r="CY5" s="25" t="s">
        <v>109</v>
      </c>
      <c r="CZ5" s="25" t="s">
        <v>110</v>
      </c>
      <c r="DA5" s="25" t="s">
        <v>111</v>
      </c>
      <c r="DB5" s="25" t="s">
        <v>112</v>
      </c>
      <c r="DC5" s="25" t="s">
        <v>113</v>
      </c>
      <c r="DD5" s="25" t="s">
        <v>114</v>
      </c>
      <c r="DE5" s="41" t="s">
        <v>115</v>
      </c>
      <c r="DF5" s="398" t="s">
        <v>116</v>
      </c>
      <c r="DG5" s="21" t="s">
        <v>117</v>
      </c>
      <c r="DH5" s="21" t="s">
        <v>118</v>
      </c>
      <c r="DI5" s="25" t="s">
        <v>119</v>
      </c>
      <c r="DJ5" s="21" t="s">
        <v>120</v>
      </c>
      <c r="DK5" s="21" t="s">
        <v>121</v>
      </c>
      <c r="DL5" s="21" t="s">
        <v>122</v>
      </c>
      <c r="DM5" s="21" t="s">
        <v>123</v>
      </c>
      <c r="DN5" s="21" t="s">
        <v>124</v>
      </c>
      <c r="DO5" s="21" t="s">
        <v>125</v>
      </c>
      <c r="DP5" s="21" t="s">
        <v>126</v>
      </c>
      <c r="DQ5" s="21" t="s">
        <v>127</v>
      </c>
      <c r="DR5" s="21" t="s">
        <v>128</v>
      </c>
      <c r="DS5" s="21" t="s">
        <v>129</v>
      </c>
      <c r="DT5" s="21" t="s">
        <v>130</v>
      </c>
      <c r="DU5" s="21" t="s">
        <v>131</v>
      </c>
      <c r="DV5" s="21" t="s">
        <v>132</v>
      </c>
      <c r="DW5" s="21" t="s">
        <v>133</v>
      </c>
      <c r="DX5" s="21" t="s">
        <v>134</v>
      </c>
      <c r="DY5" s="21" t="s">
        <v>135</v>
      </c>
      <c r="DZ5" s="21" t="s">
        <v>136</v>
      </c>
      <c r="EA5" s="21" t="s">
        <v>137</v>
      </c>
      <c r="EB5" s="25" t="s">
        <v>138</v>
      </c>
      <c r="EC5" s="41" t="s">
        <v>139</v>
      </c>
      <c r="ED5" s="488" t="s">
        <v>140</v>
      </c>
      <c r="EE5" s="488" t="s">
        <v>598</v>
      </c>
      <c r="EF5" s="488" t="s">
        <v>593</v>
      </c>
      <c r="EG5" s="492" t="s">
        <v>141</v>
      </c>
      <c r="EH5" s="446" t="s">
        <v>142</v>
      </c>
      <c r="EI5" s="447" t="s">
        <v>143</v>
      </c>
      <c r="EJ5" s="448" t="s">
        <v>144</v>
      </c>
      <c r="EK5" s="20" t="s">
        <v>145</v>
      </c>
      <c r="EL5" s="25" t="s">
        <v>146</v>
      </c>
      <c r="EM5" s="25" t="s">
        <v>147</v>
      </c>
      <c r="EN5" s="25" t="s">
        <v>148</v>
      </c>
      <c r="EO5" s="21" t="s">
        <v>149</v>
      </c>
      <c r="EP5" s="25" t="s">
        <v>150</v>
      </c>
      <c r="EQ5" s="25" t="s">
        <v>151</v>
      </c>
      <c r="ER5" s="25" t="s">
        <v>152</v>
      </c>
      <c r="ES5" s="21" t="s">
        <v>153</v>
      </c>
      <c r="ET5" s="22" t="s">
        <v>154</v>
      </c>
      <c r="EU5" s="32" t="s">
        <v>155</v>
      </c>
      <c r="EV5" s="29" t="s">
        <v>156</v>
      </c>
      <c r="EW5" s="29" t="s">
        <v>157</v>
      </c>
      <c r="EX5" s="34" t="s">
        <v>158</v>
      </c>
      <c r="EY5" s="24" t="s">
        <v>159</v>
      </c>
      <c r="EZ5" s="21" t="s">
        <v>160</v>
      </c>
      <c r="FA5" s="21" t="s">
        <v>161</v>
      </c>
      <c r="FB5" s="21" t="s">
        <v>162</v>
      </c>
      <c r="FC5" s="21" t="s">
        <v>163</v>
      </c>
      <c r="FD5" s="21" t="s">
        <v>164</v>
      </c>
      <c r="FE5" s="21" t="s">
        <v>165</v>
      </c>
      <c r="FF5" s="21" t="s">
        <v>166</v>
      </c>
      <c r="FG5" s="21" t="s">
        <v>167</v>
      </c>
      <c r="FH5" s="21" t="s">
        <v>168</v>
      </c>
      <c r="FI5" s="41" t="s">
        <v>169</v>
      </c>
      <c r="FJ5" s="21" t="s">
        <v>170</v>
      </c>
      <c r="FK5" s="21" t="s">
        <v>171</v>
      </c>
      <c r="FL5" s="21" t="s">
        <v>172</v>
      </c>
      <c r="FM5" s="41" t="s">
        <v>169</v>
      </c>
      <c r="FN5" s="21" t="s">
        <v>173</v>
      </c>
      <c r="FO5" s="21" t="s">
        <v>174</v>
      </c>
      <c r="FP5" s="21" t="s">
        <v>175</v>
      </c>
      <c r="FQ5" s="21" t="s">
        <v>176</v>
      </c>
      <c r="FR5" s="41" t="s">
        <v>169</v>
      </c>
      <c r="FS5" s="21" t="s">
        <v>177</v>
      </c>
      <c r="FT5" s="22" t="s">
        <v>178</v>
      </c>
      <c r="FU5" s="493" t="s">
        <v>179</v>
      </c>
      <c r="FV5" s="494" t="s">
        <v>180</v>
      </c>
      <c r="FW5" s="494" t="s">
        <v>181</v>
      </c>
      <c r="FX5" s="494" t="s">
        <v>182</v>
      </c>
      <c r="FY5" s="494" t="s">
        <v>183</v>
      </c>
      <c r="FZ5" s="494" t="s">
        <v>184</v>
      </c>
      <c r="GA5" s="494" t="s">
        <v>185</v>
      </c>
      <c r="GB5" s="494" t="s">
        <v>186</v>
      </c>
      <c r="GC5" s="494" t="s">
        <v>187</v>
      </c>
      <c r="GD5" s="494" t="s">
        <v>188</v>
      </c>
      <c r="GE5" s="494" t="s">
        <v>189</v>
      </c>
      <c r="GF5" s="494" t="s">
        <v>190</v>
      </c>
      <c r="GG5" s="494" t="s">
        <v>191</v>
      </c>
      <c r="GH5" s="494" t="s">
        <v>192</v>
      </c>
      <c r="GI5" s="494" t="s">
        <v>193</v>
      </c>
      <c r="GJ5" s="494" t="s">
        <v>194</v>
      </c>
      <c r="GK5" s="494" t="s">
        <v>195</v>
      </c>
      <c r="GL5" s="494" t="s">
        <v>196</v>
      </c>
      <c r="GM5" s="494" t="s">
        <v>197</v>
      </c>
      <c r="GN5" s="494" t="s">
        <v>198</v>
      </c>
      <c r="GO5" s="494" t="s">
        <v>199</v>
      </c>
      <c r="GP5" s="494" t="s">
        <v>200</v>
      </c>
      <c r="GQ5" s="494" t="s">
        <v>201</v>
      </c>
      <c r="GR5" s="495" t="s">
        <v>202</v>
      </c>
      <c r="GS5" s="491" t="s">
        <v>824</v>
      </c>
      <c r="GT5" s="36" t="s">
        <v>628</v>
      </c>
      <c r="GU5" s="33" t="s">
        <v>204</v>
      </c>
      <c r="GV5" s="33" t="s">
        <v>205</v>
      </c>
      <c r="GW5" s="33" t="s">
        <v>206</v>
      </c>
      <c r="GX5" s="29" t="s">
        <v>207</v>
      </c>
      <c r="GY5" s="29" t="s">
        <v>208</v>
      </c>
      <c r="GZ5" s="33" t="s">
        <v>209</v>
      </c>
      <c r="HA5" s="33" t="s">
        <v>210</v>
      </c>
      <c r="HB5" s="29" t="s">
        <v>211</v>
      </c>
      <c r="HC5" s="29" t="s">
        <v>212</v>
      </c>
      <c r="HD5" s="29" t="s">
        <v>213</v>
      </c>
      <c r="HE5" s="29" t="s">
        <v>214</v>
      </c>
      <c r="HF5" s="29" t="s">
        <v>215</v>
      </c>
      <c r="HG5" s="33" t="s">
        <v>216</v>
      </c>
      <c r="HH5" s="29" t="s">
        <v>217</v>
      </c>
      <c r="HI5" s="34" t="s">
        <v>218</v>
      </c>
      <c r="HJ5" s="194" t="s">
        <v>671</v>
      </c>
      <c r="HK5" s="37" t="s">
        <v>672</v>
      </c>
      <c r="HL5" s="34" t="s">
        <v>594</v>
      </c>
      <c r="HM5" s="20" t="s">
        <v>616</v>
      </c>
      <c r="HN5" s="25" t="s">
        <v>615</v>
      </c>
      <c r="HO5" s="132" t="s">
        <v>614</v>
      </c>
      <c r="HP5" s="36" t="s">
        <v>635</v>
      </c>
      <c r="HQ5" s="34" t="s">
        <v>636</v>
      </c>
      <c r="HR5" s="20" t="s">
        <v>616</v>
      </c>
      <c r="HS5" s="25" t="s">
        <v>615</v>
      </c>
      <c r="HT5" s="25" t="s">
        <v>614</v>
      </c>
      <c r="HU5" s="132" t="s">
        <v>614</v>
      </c>
      <c r="HV5" s="20" t="s">
        <v>639</v>
      </c>
      <c r="HW5" s="25" t="s">
        <v>615</v>
      </c>
      <c r="HX5" s="25" t="s">
        <v>614</v>
      </c>
      <c r="HY5" s="25" t="s">
        <v>640</v>
      </c>
      <c r="HZ5" s="398" t="s">
        <v>639</v>
      </c>
      <c r="IA5" s="25" t="s">
        <v>615</v>
      </c>
      <c r="IB5" s="25" t="s">
        <v>614</v>
      </c>
      <c r="IC5" s="132" t="s">
        <v>640</v>
      </c>
      <c r="ID5" s="20" t="s">
        <v>643</v>
      </c>
      <c r="IE5" s="25" t="s">
        <v>615</v>
      </c>
      <c r="IF5" s="25" t="s">
        <v>614</v>
      </c>
      <c r="IG5" s="25" t="s">
        <v>640</v>
      </c>
      <c r="IH5" s="25" t="s">
        <v>644</v>
      </c>
      <c r="II5" s="25" t="s">
        <v>645</v>
      </c>
      <c r="IJ5" s="25" t="s">
        <v>646</v>
      </c>
      <c r="IK5" s="25" t="s">
        <v>647</v>
      </c>
      <c r="IL5" s="25" t="s">
        <v>648</v>
      </c>
      <c r="IM5" s="25" t="s">
        <v>649</v>
      </c>
      <c r="IN5" s="25" t="s">
        <v>650</v>
      </c>
      <c r="IO5" s="41" t="s">
        <v>651</v>
      </c>
      <c r="IP5" s="398" t="s">
        <v>643</v>
      </c>
      <c r="IQ5" s="25" t="s">
        <v>615</v>
      </c>
      <c r="IR5" s="25" t="s">
        <v>614</v>
      </c>
      <c r="IS5" s="25" t="s">
        <v>640</v>
      </c>
      <c r="IT5" s="25" t="s">
        <v>644</v>
      </c>
      <c r="IU5" s="25" t="s">
        <v>645</v>
      </c>
      <c r="IV5" s="25" t="s">
        <v>646</v>
      </c>
      <c r="IW5" s="25" t="s">
        <v>647</v>
      </c>
      <c r="IX5" s="25" t="s">
        <v>648</v>
      </c>
      <c r="IY5" s="25" t="s">
        <v>649</v>
      </c>
      <c r="IZ5" s="25" t="s">
        <v>650</v>
      </c>
      <c r="JA5" s="132" t="s">
        <v>651</v>
      </c>
      <c r="JB5" s="20" t="s">
        <v>643</v>
      </c>
      <c r="JC5" s="25" t="s">
        <v>615</v>
      </c>
      <c r="JD5" s="25" t="s">
        <v>614</v>
      </c>
      <c r="JE5" s="25" t="s">
        <v>640</v>
      </c>
      <c r="JF5" s="25" t="s">
        <v>644</v>
      </c>
      <c r="JG5" s="25" t="s">
        <v>645</v>
      </c>
      <c r="JH5" s="25" t="s">
        <v>646</v>
      </c>
      <c r="JI5" s="25" t="s">
        <v>647</v>
      </c>
      <c r="JJ5" s="25" t="s">
        <v>648</v>
      </c>
      <c r="JK5" s="25" t="s">
        <v>649</v>
      </c>
      <c r="JL5" s="25" t="s">
        <v>650</v>
      </c>
      <c r="JM5" s="25" t="s">
        <v>651</v>
      </c>
      <c r="JN5" s="25" t="s">
        <v>900</v>
      </c>
      <c r="JO5" s="25" t="s">
        <v>901</v>
      </c>
      <c r="JP5" s="25" t="s">
        <v>902</v>
      </c>
      <c r="JQ5" s="25" t="s">
        <v>903</v>
      </c>
      <c r="JR5" s="25" t="s">
        <v>904</v>
      </c>
      <c r="JS5" s="25" t="s">
        <v>905</v>
      </c>
      <c r="JT5" s="25" t="s">
        <v>906</v>
      </c>
      <c r="JU5" s="25" t="s">
        <v>907</v>
      </c>
      <c r="JV5" s="25" t="s">
        <v>908</v>
      </c>
      <c r="JW5" s="25" t="s">
        <v>909</v>
      </c>
      <c r="JX5" s="25" t="s">
        <v>910</v>
      </c>
      <c r="JY5" s="25" t="s">
        <v>911</v>
      </c>
      <c r="JZ5" s="25" t="s">
        <v>912</v>
      </c>
      <c r="KA5" s="25" t="s">
        <v>913</v>
      </c>
      <c r="KB5" s="25" t="s">
        <v>914</v>
      </c>
      <c r="KC5" s="25" t="s">
        <v>915</v>
      </c>
      <c r="KD5" s="25" t="s">
        <v>916</v>
      </c>
      <c r="KE5" s="25" t="s">
        <v>917</v>
      </c>
      <c r="KF5" s="25" t="s">
        <v>918</v>
      </c>
      <c r="KG5" s="25" t="s">
        <v>919</v>
      </c>
      <c r="KH5" s="25" t="s">
        <v>920</v>
      </c>
      <c r="KI5" s="25" t="s">
        <v>921</v>
      </c>
      <c r="KJ5" s="25" t="s">
        <v>922</v>
      </c>
      <c r="KK5" s="41" t="s">
        <v>923</v>
      </c>
      <c r="KL5" s="398" t="s">
        <v>643</v>
      </c>
      <c r="KM5" s="25" t="s">
        <v>615</v>
      </c>
      <c r="KN5" s="25" t="s">
        <v>614</v>
      </c>
      <c r="KO5" s="25" t="s">
        <v>640</v>
      </c>
      <c r="KP5" s="25" t="s">
        <v>644</v>
      </c>
      <c r="KQ5" s="25" t="s">
        <v>645</v>
      </c>
      <c r="KR5" s="25" t="s">
        <v>646</v>
      </c>
      <c r="KS5" s="25" t="s">
        <v>647</v>
      </c>
      <c r="KT5" s="25" t="s">
        <v>648</v>
      </c>
      <c r="KU5" s="25" t="s">
        <v>649</v>
      </c>
      <c r="KV5" s="25" t="s">
        <v>650</v>
      </c>
      <c r="KW5" s="25" t="s">
        <v>651</v>
      </c>
      <c r="KX5" s="25" t="s">
        <v>900</v>
      </c>
      <c r="KY5" s="25" t="s">
        <v>901</v>
      </c>
      <c r="KZ5" s="25" t="s">
        <v>902</v>
      </c>
      <c r="LA5" s="25" t="s">
        <v>903</v>
      </c>
      <c r="LB5" s="25" t="s">
        <v>904</v>
      </c>
      <c r="LC5" s="25" t="s">
        <v>905</v>
      </c>
      <c r="LD5" s="25" t="s">
        <v>906</v>
      </c>
      <c r="LE5" s="25" t="s">
        <v>907</v>
      </c>
      <c r="LF5" s="25" t="s">
        <v>908</v>
      </c>
      <c r="LG5" s="25" t="s">
        <v>909</v>
      </c>
      <c r="LH5" s="25" t="s">
        <v>910</v>
      </c>
      <c r="LI5" s="25" t="s">
        <v>911</v>
      </c>
      <c r="LJ5" s="25" t="s">
        <v>912</v>
      </c>
      <c r="LK5" s="25" t="s">
        <v>913</v>
      </c>
      <c r="LL5" s="25" t="s">
        <v>914</v>
      </c>
      <c r="LM5" s="25" t="s">
        <v>915</v>
      </c>
      <c r="LN5" s="25" t="s">
        <v>916</v>
      </c>
      <c r="LO5" s="25" t="s">
        <v>917</v>
      </c>
      <c r="LP5" s="25" t="s">
        <v>918</v>
      </c>
      <c r="LQ5" s="25" t="s">
        <v>919</v>
      </c>
      <c r="LR5" s="25" t="s">
        <v>920</v>
      </c>
      <c r="LS5" s="25" t="s">
        <v>921</v>
      </c>
      <c r="LT5" s="25" t="s">
        <v>922</v>
      </c>
      <c r="LU5" s="41" t="s">
        <v>923</v>
      </c>
      <c r="LV5" s="398" t="s">
        <v>643</v>
      </c>
      <c r="LW5" s="25" t="s">
        <v>615</v>
      </c>
      <c r="LX5" s="25" t="s">
        <v>614</v>
      </c>
      <c r="LY5" s="25" t="s">
        <v>640</v>
      </c>
      <c r="LZ5" s="25" t="s">
        <v>644</v>
      </c>
      <c r="MA5" s="25" t="s">
        <v>645</v>
      </c>
      <c r="MB5" s="25" t="s">
        <v>646</v>
      </c>
      <c r="MC5" s="25" t="s">
        <v>647</v>
      </c>
      <c r="MD5" s="25" t="s">
        <v>648</v>
      </c>
      <c r="ME5" s="25" t="s">
        <v>649</v>
      </c>
      <c r="MF5" s="25" t="s">
        <v>650</v>
      </c>
      <c r="MG5" s="25" t="s">
        <v>651</v>
      </c>
      <c r="MH5" s="25" t="s">
        <v>900</v>
      </c>
      <c r="MI5" s="25" t="s">
        <v>901</v>
      </c>
      <c r="MJ5" s="25" t="s">
        <v>902</v>
      </c>
      <c r="MK5" s="25" t="s">
        <v>903</v>
      </c>
      <c r="ML5" s="25" t="s">
        <v>904</v>
      </c>
      <c r="MM5" s="25" t="s">
        <v>905</v>
      </c>
      <c r="MN5" s="25" t="s">
        <v>906</v>
      </c>
      <c r="MO5" s="25" t="s">
        <v>907</v>
      </c>
      <c r="MP5" s="25" t="s">
        <v>908</v>
      </c>
      <c r="MQ5" s="25" t="s">
        <v>909</v>
      </c>
      <c r="MR5" s="25" t="s">
        <v>910</v>
      </c>
      <c r="MS5" s="25" t="s">
        <v>911</v>
      </c>
      <c r="MT5" s="25" t="s">
        <v>912</v>
      </c>
      <c r="MU5" s="25" t="s">
        <v>913</v>
      </c>
      <c r="MV5" s="25" t="s">
        <v>914</v>
      </c>
      <c r="MW5" s="25" t="s">
        <v>915</v>
      </c>
      <c r="MX5" s="25" t="s">
        <v>916</v>
      </c>
      <c r="MY5" s="25" t="s">
        <v>917</v>
      </c>
      <c r="MZ5" s="25" t="s">
        <v>918</v>
      </c>
      <c r="NA5" s="25" t="s">
        <v>919</v>
      </c>
      <c r="NB5" s="25" t="s">
        <v>920</v>
      </c>
      <c r="NC5" s="25" t="s">
        <v>921</v>
      </c>
      <c r="ND5" s="25" t="s">
        <v>922</v>
      </c>
      <c r="NE5" s="132" t="s">
        <v>923</v>
      </c>
      <c r="NF5" s="20" t="s">
        <v>643</v>
      </c>
      <c r="NG5" s="25" t="s">
        <v>615</v>
      </c>
      <c r="NH5" s="25" t="s">
        <v>614</v>
      </c>
      <c r="NI5" s="25" t="s">
        <v>640</v>
      </c>
      <c r="NJ5" s="25" t="s">
        <v>644</v>
      </c>
      <c r="NK5" s="25" t="s">
        <v>645</v>
      </c>
      <c r="NL5" s="25" t="s">
        <v>646</v>
      </c>
      <c r="NM5" s="25" t="s">
        <v>647</v>
      </c>
      <c r="NN5" s="25" t="s">
        <v>648</v>
      </c>
      <c r="NO5" s="25" t="s">
        <v>649</v>
      </c>
      <c r="NP5" s="25" t="s">
        <v>650</v>
      </c>
      <c r="NQ5" s="25" t="s">
        <v>651</v>
      </c>
      <c r="NR5" s="25" t="s">
        <v>900</v>
      </c>
      <c r="NS5" s="25" t="s">
        <v>901</v>
      </c>
      <c r="NT5" s="132" t="s">
        <v>902</v>
      </c>
      <c r="NU5" s="36" t="s">
        <v>616</v>
      </c>
      <c r="NV5" s="33" t="s">
        <v>615</v>
      </c>
      <c r="NW5" s="33" t="s">
        <v>614</v>
      </c>
      <c r="NX5" s="33" t="s">
        <v>640</v>
      </c>
      <c r="NY5" s="179" t="s">
        <v>616</v>
      </c>
      <c r="NZ5" s="33" t="s">
        <v>615</v>
      </c>
      <c r="OA5" s="33" t="s">
        <v>614</v>
      </c>
      <c r="OB5" s="34" t="s">
        <v>640</v>
      </c>
      <c r="OC5" s="20" t="s">
        <v>616</v>
      </c>
      <c r="OD5" s="25" t="s">
        <v>615</v>
      </c>
      <c r="OE5" s="25" t="s">
        <v>614</v>
      </c>
      <c r="OF5" s="25" t="s">
        <v>640</v>
      </c>
      <c r="OG5" s="398" t="s">
        <v>616</v>
      </c>
      <c r="OH5" s="25" t="s">
        <v>615</v>
      </c>
      <c r="OI5" s="25" t="s">
        <v>614</v>
      </c>
      <c r="OJ5" s="132" t="s">
        <v>640</v>
      </c>
      <c r="OK5" s="20"/>
      <c r="OL5" s="452"/>
    </row>
    <row r="6" spans="1:402" ht="15.75" thickTop="1" x14ac:dyDescent="0.25">
      <c r="A6" s="16" t="s">
        <v>219</v>
      </c>
      <c r="B6" s="44" t="s">
        <v>220</v>
      </c>
      <c r="C6">
        <v>71</v>
      </c>
      <c r="D6" t="s">
        <v>221</v>
      </c>
      <c r="E6" t="s">
        <v>222</v>
      </c>
      <c r="F6" t="s">
        <v>223</v>
      </c>
      <c r="G6" s="454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7">
        <f t="shared" ref="AU6:AU27" si="0">SUM(AA6:AT6)</f>
        <v>18</v>
      </c>
      <c r="AV6" s="13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7" t="s">
        <v>238</v>
      </c>
      <c r="BE6" s="16">
        <v>5</v>
      </c>
      <c r="BF6" s="13" t="s">
        <v>240</v>
      </c>
      <c r="BG6" s="38" t="s">
        <v>241</v>
      </c>
      <c r="BH6" s="139">
        <v>2</v>
      </c>
      <c r="BI6" s="134">
        <v>1</v>
      </c>
      <c r="BJ6" s="134">
        <v>3</v>
      </c>
      <c r="BK6" s="134">
        <v>3</v>
      </c>
      <c r="BL6" s="134">
        <v>4</v>
      </c>
      <c r="BM6" s="134">
        <v>4</v>
      </c>
      <c r="BN6" s="134">
        <v>4</v>
      </c>
      <c r="BO6" s="134">
        <v>4</v>
      </c>
      <c r="BP6" s="40">
        <v>0</v>
      </c>
      <c r="BQ6">
        <v>0</v>
      </c>
      <c r="BR6">
        <v>0</v>
      </c>
      <c r="BS6">
        <v>0</v>
      </c>
      <c r="BT6" s="40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38">
        <v>3</v>
      </c>
      <c r="CE6">
        <v>4</v>
      </c>
      <c r="CF6">
        <v>4</v>
      </c>
      <c r="CG6">
        <v>4</v>
      </c>
      <c r="CH6" s="38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391">
        <v>2</v>
      </c>
      <c r="DF6" s="140" t="s">
        <v>254</v>
      </c>
      <c r="DG6" s="391" t="s">
        <v>229</v>
      </c>
      <c r="DH6" s="391" t="s">
        <v>229</v>
      </c>
      <c r="DI6" s="391">
        <v>4</v>
      </c>
      <c r="DJ6" s="391">
        <v>4</v>
      </c>
      <c r="DK6" s="391">
        <v>4</v>
      </c>
      <c r="DL6" s="391">
        <v>4</v>
      </c>
      <c r="DM6" s="391">
        <v>4</v>
      </c>
      <c r="DN6" s="391">
        <v>4</v>
      </c>
      <c r="DO6" s="391">
        <v>4</v>
      </c>
      <c r="DP6" s="391">
        <v>4</v>
      </c>
      <c r="DQ6" s="391">
        <v>4</v>
      </c>
      <c r="DR6" s="391">
        <v>4</v>
      </c>
      <c r="DS6" s="391">
        <v>4</v>
      </c>
      <c r="DT6" s="391">
        <v>4</v>
      </c>
      <c r="DU6" s="391">
        <v>4</v>
      </c>
      <c r="DV6" s="391">
        <v>4</v>
      </c>
      <c r="DW6" s="391">
        <v>4</v>
      </c>
      <c r="DX6" s="391">
        <v>4</v>
      </c>
      <c r="DY6" s="391">
        <v>4</v>
      </c>
      <c r="DZ6" s="391">
        <v>4</v>
      </c>
      <c r="EA6" s="391">
        <v>4</v>
      </c>
      <c r="EB6" s="391">
        <v>3</v>
      </c>
      <c r="EC6" s="7">
        <v>5</v>
      </c>
      <c r="ED6" s="496">
        <f>EC6+EB6+AVERAGE(DY6:EA6)+AVERAGE(DV6:DX6)+AVERAGE(DS6:DU6)+AVERAGE(DP6:DR6)+AVERAGE(DM6:DO6)+AVERAGE(DJ6:DL6)+DI6</f>
        <v>36</v>
      </c>
      <c r="EE6" s="496">
        <f>SUM(BU6:CD6)</f>
        <v>27</v>
      </c>
      <c r="EF6" s="496">
        <f>ED6+EE6+SUM(CE6:CH6)+SUM(BS6:BT6)</f>
        <v>81</v>
      </c>
      <c r="EG6" s="497">
        <f>SUM(DD6:DE6,CT6:CU6,CR6:CS6,CL6:CM6,CI6:CJ6,BQ6:BR6) + EF6</f>
        <v>103</v>
      </c>
      <c r="EH6" s="149"/>
      <c r="EI6" s="128"/>
      <c r="EJ6" s="127"/>
      <c r="EK6" s="13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7" t="s">
        <v>229</v>
      </c>
      <c r="EU6" s="13" t="s">
        <v>261</v>
      </c>
      <c r="EX6" s="7" t="s">
        <v>262</v>
      </c>
      <c r="EY6" s="13">
        <v>1</v>
      </c>
      <c r="EZ6">
        <v>3</v>
      </c>
      <c r="FA6">
        <v>3</v>
      </c>
      <c r="FB6">
        <v>2</v>
      </c>
      <c r="FC6">
        <v>1</v>
      </c>
      <c r="FH6">
        <v>3</v>
      </c>
      <c r="FI6" s="38" t="s">
        <v>266</v>
      </c>
      <c r="FJ6">
        <v>2</v>
      </c>
      <c r="FK6">
        <v>1</v>
      </c>
      <c r="FL6">
        <v>1</v>
      </c>
      <c r="FM6" s="38" t="s">
        <v>267</v>
      </c>
      <c r="FN6">
        <v>1</v>
      </c>
      <c r="FO6">
        <v>0</v>
      </c>
      <c r="FP6">
        <v>1</v>
      </c>
      <c r="FQ6">
        <v>1</v>
      </c>
      <c r="FR6" s="38" t="s">
        <v>268</v>
      </c>
      <c r="FT6" s="7"/>
      <c r="FU6" s="456"/>
      <c r="FV6" s="463"/>
      <c r="FW6" s="463"/>
      <c r="FX6" s="463"/>
      <c r="FY6" s="463"/>
      <c r="FZ6" s="463"/>
      <c r="GA6" s="463"/>
      <c r="GB6" s="463"/>
      <c r="GC6" s="463"/>
      <c r="GD6" s="463"/>
      <c r="GE6" s="463"/>
      <c r="GF6" s="463"/>
      <c r="GG6" s="463"/>
      <c r="GH6" s="463"/>
      <c r="GI6" s="463"/>
      <c r="GJ6" s="463"/>
      <c r="GK6" s="463"/>
      <c r="GL6" s="463"/>
      <c r="GM6" s="463"/>
      <c r="GN6" s="463"/>
      <c r="GO6" s="463"/>
      <c r="GP6" s="463"/>
      <c r="GQ6" s="463"/>
      <c r="GR6" s="457"/>
      <c r="GS6" s="489"/>
      <c r="GT6" s="13"/>
      <c r="HI6" s="7"/>
      <c r="HJ6" s="190"/>
      <c r="HK6" s="192"/>
      <c r="HL6" s="142"/>
      <c r="HM6" s="13"/>
      <c r="HN6" s="391"/>
      <c r="HO6" s="7"/>
      <c r="HP6" s="13"/>
      <c r="HQ6" s="7"/>
      <c r="HR6" s="13"/>
      <c r="HS6" s="391"/>
      <c r="HT6" s="391"/>
      <c r="HU6" s="7"/>
      <c r="HV6" s="13"/>
      <c r="HW6" s="391"/>
      <c r="HX6" s="391"/>
      <c r="HY6" s="7"/>
      <c r="HZ6" s="13"/>
      <c r="IA6" s="391"/>
      <c r="IB6" s="391"/>
      <c r="IC6" s="7"/>
      <c r="ID6" s="13"/>
      <c r="IE6" s="391"/>
      <c r="IF6" s="391"/>
      <c r="IG6" s="391"/>
      <c r="IH6" s="391"/>
      <c r="II6" s="391"/>
      <c r="IJ6" s="391"/>
      <c r="IK6" s="391"/>
      <c r="IL6" s="391"/>
      <c r="IM6" s="391"/>
      <c r="IN6" s="391"/>
      <c r="IO6" s="391"/>
      <c r="IP6" s="140"/>
      <c r="IQ6" s="391"/>
      <c r="IR6" s="391"/>
      <c r="IS6" s="391"/>
      <c r="IT6" s="391"/>
      <c r="IU6" s="391"/>
      <c r="IV6" s="391"/>
      <c r="IW6" s="391"/>
      <c r="IX6" s="391"/>
      <c r="IY6" s="391"/>
      <c r="IZ6" s="391"/>
      <c r="JA6" s="7"/>
      <c r="JB6" s="13"/>
      <c r="JC6" s="391"/>
      <c r="JD6" s="391"/>
      <c r="JE6" s="391"/>
      <c r="JF6" s="391"/>
      <c r="JG6" s="391"/>
      <c r="JH6" s="391"/>
      <c r="JI6" s="391"/>
      <c r="JJ6" s="391"/>
      <c r="JK6" s="391"/>
      <c r="JL6" s="391"/>
      <c r="JM6" s="391"/>
      <c r="JN6" s="391"/>
      <c r="JO6" s="391"/>
      <c r="JP6" s="391"/>
      <c r="JQ6" s="391"/>
      <c r="JR6" s="391"/>
      <c r="JS6" s="391"/>
      <c r="JT6" s="391"/>
      <c r="JU6" s="391"/>
      <c r="JV6" s="391"/>
      <c r="JW6" s="391"/>
      <c r="JX6" s="391"/>
      <c r="JY6" s="391"/>
      <c r="JZ6" s="391"/>
      <c r="KA6" s="391"/>
      <c r="KB6" s="391"/>
      <c r="KC6" s="391"/>
      <c r="KD6" s="391"/>
      <c r="KE6" s="391"/>
      <c r="KF6" s="391"/>
      <c r="KG6" s="391"/>
      <c r="KH6" s="391"/>
      <c r="KI6" s="391"/>
      <c r="KJ6" s="391"/>
      <c r="KK6" s="38"/>
      <c r="KL6" s="391"/>
      <c r="KM6" s="391"/>
      <c r="KN6" s="391"/>
      <c r="KO6" s="391"/>
      <c r="KP6" s="391"/>
      <c r="KQ6" s="391"/>
      <c r="KR6" s="391"/>
      <c r="KS6" s="391"/>
      <c r="KT6" s="391"/>
      <c r="KU6" s="391"/>
      <c r="KV6" s="391"/>
      <c r="KW6" s="391"/>
      <c r="KX6" s="391"/>
      <c r="KY6" s="391"/>
      <c r="KZ6" s="391"/>
      <c r="LA6" s="391"/>
      <c r="LB6" s="391"/>
      <c r="LC6" s="391"/>
      <c r="LD6" s="391"/>
      <c r="LE6" s="391"/>
      <c r="LF6" s="391"/>
      <c r="LG6" s="391"/>
      <c r="LH6" s="391"/>
      <c r="LI6" s="391"/>
      <c r="LJ6" s="391"/>
      <c r="LK6" s="391"/>
      <c r="LL6" s="391"/>
      <c r="LM6" s="391"/>
      <c r="LN6" s="391"/>
      <c r="LO6" s="391"/>
      <c r="LP6" s="391"/>
      <c r="LQ6" s="391"/>
      <c r="LR6" s="391"/>
      <c r="LS6" s="391"/>
      <c r="LT6" s="391"/>
      <c r="LU6" s="7"/>
      <c r="LV6" s="391"/>
      <c r="LW6" s="391"/>
      <c r="LX6" s="391"/>
      <c r="LY6" s="391"/>
      <c r="LZ6" s="391"/>
      <c r="MA6" s="391"/>
      <c r="MB6" s="391"/>
      <c r="MC6" s="391"/>
      <c r="MD6" s="391"/>
      <c r="ME6" s="391"/>
      <c r="MF6" s="391"/>
      <c r="MG6" s="391"/>
      <c r="MH6" s="391"/>
      <c r="MI6" s="391"/>
      <c r="MJ6" s="391"/>
      <c r="MK6" s="391"/>
      <c r="ML6" s="391"/>
      <c r="MM6" s="391"/>
      <c r="MN6" s="391"/>
      <c r="MO6" s="391"/>
      <c r="MP6" s="391"/>
      <c r="MQ6" s="391"/>
      <c r="MR6" s="391"/>
      <c r="MS6" s="391"/>
      <c r="MT6" s="391"/>
      <c r="MU6" s="391"/>
      <c r="MV6" s="391"/>
      <c r="MW6" s="391"/>
      <c r="MX6" s="391"/>
      <c r="MY6" s="391"/>
      <c r="MZ6" s="391"/>
      <c r="NA6" s="391"/>
      <c r="NB6" s="391"/>
      <c r="NC6" s="391"/>
      <c r="ND6" s="391"/>
      <c r="NE6" s="7"/>
      <c r="NF6" s="13"/>
      <c r="NG6" s="391"/>
      <c r="NH6" s="391"/>
      <c r="NI6" s="391"/>
      <c r="NJ6" s="391"/>
      <c r="NK6" s="391"/>
      <c r="NL6" s="391"/>
      <c r="NM6" s="391"/>
      <c r="NN6" s="391"/>
      <c r="NO6" s="391"/>
      <c r="NP6" s="391"/>
      <c r="NQ6" s="391"/>
      <c r="NR6" s="391"/>
      <c r="NS6" s="391"/>
      <c r="NT6" s="7"/>
      <c r="NU6" s="173"/>
      <c r="NV6" s="174"/>
      <c r="NW6" s="174"/>
      <c r="NX6" s="174"/>
      <c r="NY6" s="177"/>
      <c r="NZ6" s="174"/>
      <c r="OA6" s="174"/>
      <c r="OB6" s="174"/>
      <c r="OC6" s="13"/>
      <c r="OD6" s="391"/>
      <c r="OE6" s="391"/>
      <c r="OF6" s="391"/>
      <c r="OG6" s="140"/>
      <c r="OH6" s="391"/>
      <c r="OI6" s="391"/>
      <c r="OJ6" s="7"/>
      <c r="OK6" s="340"/>
      <c r="OL6" s="453"/>
    </row>
    <row r="7" spans="1:402" x14ac:dyDescent="0.25">
      <c r="A7" s="16" t="s">
        <v>270</v>
      </c>
      <c r="B7" s="44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7">
        <f t="shared" si="0"/>
        <v>28</v>
      </c>
      <c r="AV7" s="13" t="s">
        <v>236</v>
      </c>
      <c r="BD7" s="7"/>
      <c r="BE7" s="16">
        <v>5</v>
      </c>
      <c r="BF7" s="13" t="s">
        <v>240</v>
      </c>
      <c r="BG7" s="38" t="s">
        <v>241</v>
      </c>
      <c r="BH7" s="140">
        <v>2</v>
      </c>
      <c r="BI7" s="391">
        <v>2</v>
      </c>
      <c r="BJ7" s="391">
        <v>3</v>
      </c>
      <c r="BK7" s="391">
        <v>3</v>
      </c>
      <c r="BL7" s="391">
        <v>3</v>
      </c>
      <c r="BM7" s="391">
        <v>4</v>
      </c>
      <c r="BN7" s="391">
        <v>4</v>
      </c>
      <c r="BO7" s="391">
        <v>1</v>
      </c>
      <c r="BP7" s="38">
        <v>3</v>
      </c>
      <c r="BQ7">
        <v>0</v>
      </c>
      <c r="BR7">
        <v>0</v>
      </c>
      <c r="BS7">
        <v>1</v>
      </c>
      <c r="BT7" s="38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38">
        <v>3</v>
      </c>
      <c r="CE7">
        <v>4</v>
      </c>
      <c r="CF7">
        <v>3</v>
      </c>
      <c r="CG7">
        <v>4</v>
      </c>
      <c r="CH7" s="38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391">
        <v>1</v>
      </c>
      <c r="DF7" s="140" t="s">
        <v>254</v>
      </c>
      <c r="DG7" s="391" t="s">
        <v>229</v>
      </c>
      <c r="DH7" s="391" t="s">
        <v>229</v>
      </c>
      <c r="DI7" s="391">
        <v>2</v>
      </c>
      <c r="DJ7" s="391">
        <v>4</v>
      </c>
      <c r="DK7" s="391">
        <v>4</v>
      </c>
      <c r="DL7" s="391">
        <v>4</v>
      </c>
      <c r="DM7" s="391">
        <v>4</v>
      </c>
      <c r="DN7" s="391">
        <v>4</v>
      </c>
      <c r="DO7" s="391">
        <v>4</v>
      </c>
      <c r="DP7" s="391">
        <v>4</v>
      </c>
      <c r="DQ7" s="391">
        <v>4</v>
      </c>
      <c r="DR7" s="391">
        <v>4</v>
      </c>
      <c r="DS7" s="391">
        <v>4</v>
      </c>
      <c r="DT7" s="391">
        <v>4</v>
      </c>
      <c r="DU7" s="391">
        <v>4</v>
      </c>
      <c r="DV7" s="391">
        <v>4</v>
      </c>
      <c r="DW7" s="391">
        <v>4</v>
      </c>
      <c r="DX7" s="391">
        <v>4</v>
      </c>
      <c r="DY7" s="391">
        <v>4</v>
      </c>
      <c r="DZ7" s="391">
        <v>4</v>
      </c>
      <c r="EA7" s="391">
        <v>4</v>
      </c>
      <c r="EB7" s="391">
        <v>3</v>
      </c>
      <c r="EC7" s="7">
        <v>5</v>
      </c>
      <c r="ED7" s="371">
        <f>EC7+EB7+AVERAGE(DY7:EA7)+AVERAGE(DV7:DX7)+AVERAGE(DS7:DU7)+AVERAGE(DP7:DR7)+AVERAGE(DM7:DO7)+AVERAGE(DJ7:DL7)+DI7</f>
        <v>34</v>
      </c>
      <c r="EE7" s="371">
        <f>SUM(BU7:CD7)</f>
        <v>21</v>
      </c>
      <c r="EF7" s="371">
        <f>ED7+EE7+SUM(CE7:CH7)+SUM(BS7:BT7)</f>
        <v>72</v>
      </c>
      <c r="EG7" s="498">
        <f t="shared" ref="EG7:EG22" si="1">SUM(DD7:DE7,CT7:CU7,CR7:CS7,CL7:CM7,CI7:CJ7,BQ7:BR7) + EF7</f>
        <v>88</v>
      </c>
      <c r="EH7" s="13"/>
      <c r="EI7" s="391"/>
      <c r="EJ7" s="7"/>
      <c r="EK7" s="13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7" t="s">
        <v>229</v>
      </c>
      <c r="EU7" s="13" t="s">
        <v>261</v>
      </c>
      <c r="EX7" s="7" t="s">
        <v>287</v>
      </c>
      <c r="EY7" s="13">
        <v>0</v>
      </c>
      <c r="EZ7">
        <v>3</v>
      </c>
      <c r="FA7">
        <v>0</v>
      </c>
      <c r="FB7">
        <v>4</v>
      </c>
      <c r="FC7">
        <v>0</v>
      </c>
      <c r="FD7">
        <v>4</v>
      </c>
      <c r="FE7">
        <v>4</v>
      </c>
      <c r="FF7">
        <v>4</v>
      </c>
      <c r="FG7">
        <v>3</v>
      </c>
      <c r="FH7">
        <v>0</v>
      </c>
      <c r="FI7" s="38" t="s">
        <v>290</v>
      </c>
      <c r="FJ7">
        <v>1</v>
      </c>
      <c r="FK7">
        <v>0</v>
      </c>
      <c r="FL7">
        <v>0</v>
      </c>
      <c r="FM7" s="38" t="s">
        <v>290</v>
      </c>
      <c r="FN7">
        <v>0</v>
      </c>
      <c r="FO7">
        <v>4</v>
      </c>
      <c r="FP7">
        <v>0</v>
      </c>
      <c r="FQ7">
        <v>4</v>
      </c>
      <c r="FR7" s="38" t="s">
        <v>290</v>
      </c>
      <c r="FS7" t="s">
        <v>291</v>
      </c>
      <c r="FT7" s="7" t="s">
        <v>292</v>
      </c>
      <c r="FU7" s="456">
        <v>7</v>
      </c>
      <c r="FV7" s="463">
        <v>6</v>
      </c>
      <c r="FW7" s="463">
        <v>6</v>
      </c>
      <c r="FX7" s="463">
        <v>6</v>
      </c>
      <c r="FY7" s="463">
        <v>4</v>
      </c>
      <c r="FZ7" s="463">
        <v>5</v>
      </c>
      <c r="GA7" s="463">
        <v>1</v>
      </c>
      <c r="GB7" s="463">
        <v>4</v>
      </c>
      <c r="GC7" s="463">
        <v>1</v>
      </c>
      <c r="GD7" s="463"/>
      <c r="GE7" s="463"/>
      <c r="GF7" s="463">
        <v>1</v>
      </c>
      <c r="GG7" s="463">
        <v>1</v>
      </c>
      <c r="GH7" s="463">
        <v>4</v>
      </c>
      <c r="GI7" s="463">
        <v>4</v>
      </c>
      <c r="GJ7" s="463">
        <v>7</v>
      </c>
      <c r="GK7" s="463"/>
      <c r="GL7" s="463">
        <v>4</v>
      </c>
      <c r="GM7" s="463">
        <v>4</v>
      </c>
      <c r="GN7" s="463">
        <f t="shared" ref="GN7:GN29" si="2">SUM(FW7,FX7,FY7,FZ7,GA7,GD7,GG7)</f>
        <v>23</v>
      </c>
      <c r="GO7" s="463">
        <f>SUM(FU7,FV7,GB7,GC7)</f>
        <v>18</v>
      </c>
      <c r="GP7" s="463">
        <f t="shared" ref="GP7:GP29" si="3">SUM(GH7,GK7,GL7)</f>
        <v>8</v>
      </c>
      <c r="GQ7" s="463">
        <f>SUM(GE7,GF7,GM7)</f>
        <v>5</v>
      </c>
      <c r="GR7" s="457">
        <f t="shared" ref="GR7:GR29" si="4">SUM(GI7,GJ7)</f>
        <v>11</v>
      </c>
      <c r="GS7" s="489">
        <f t="shared" ref="GS7:GS29" si="5">SUM(GN7:GR7)</f>
        <v>65</v>
      </c>
      <c r="GT7" s="13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5">
        <v>0</v>
      </c>
      <c r="HF7">
        <v>0</v>
      </c>
      <c r="HG7">
        <v>0</v>
      </c>
      <c r="HH7">
        <v>0</v>
      </c>
      <c r="HI7" s="7">
        <v>0</v>
      </c>
      <c r="HJ7" s="191">
        <f>SUM(GY7,GT7,GZ7,HA7,HE7,HF7:HI7)</f>
        <v>0</v>
      </c>
      <c r="HK7" s="193">
        <f>SUM(GU7,GV7,GW7,GX7,HB7,HC7,HD7)</f>
        <v>3</v>
      </c>
      <c r="HL7" s="104">
        <f>HJ7+HK7</f>
        <v>3</v>
      </c>
      <c r="HM7" s="13"/>
      <c r="HN7" s="391"/>
      <c r="HO7" s="7"/>
      <c r="HP7" s="13"/>
      <c r="HQ7" s="7"/>
      <c r="HR7" s="13"/>
      <c r="HS7" s="391"/>
      <c r="HT7" s="391"/>
      <c r="HU7" s="7"/>
      <c r="HV7" s="13"/>
      <c r="HW7" s="391"/>
      <c r="HX7" s="391"/>
      <c r="HY7" s="7"/>
      <c r="HZ7" s="13"/>
      <c r="IA7" s="391"/>
      <c r="IB7" s="391"/>
      <c r="IC7" s="7"/>
      <c r="ID7" s="13"/>
      <c r="IE7" s="391"/>
      <c r="IF7" s="391"/>
      <c r="IG7" s="391"/>
      <c r="IH7" s="391"/>
      <c r="II7" s="391"/>
      <c r="IJ7" s="391"/>
      <c r="IK7" s="391"/>
      <c r="IL7" s="391"/>
      <c r="IM7" s="391"/>
      <c r="IN7" s="391"/>
      <c r="IO7" s="391"/>
      <c r="IP7" s="140"/>
      <c r="IQ7" s="391"/>
      <c r="IR7" s="391"/>
      <c r="IS7" s="391"/>
      <c r="IT7" s="391"/>
      <c r="IU7" s="391"/>
      <c r="IV7" s="391"/>
      <c r="IW7" s="391"/>
      <c r="IX7" s="391"/>
      <c r="IY7" s="391"/>
      <c r="IZ7" s="391"/>
      <c r="JA7" s="7"/>
      <c r="JB7" s="13"/>
      <c r="JC7" s="391"/>
      <c r="JD7" s="391"/>
      <c r="JE7" s="391"/>
      <c r="JF7" s="391"/>
      <c r="JG7" s="391"/>
      <c r="JH7" s="391"/>
      <c r="JI7" s="391"/>
      <c r="JJ7" s="391"/>
      <c r="JK7" s="391"/>
      <c r="JL7" s="391"/>
      <c r="JM7" s="391"/>
      <c r="JN7" s="391"/>
      <c r="JO7" s="391"/>
      <c r="JP7" s="391"/>
      <c r="JQ7" s="391"/>
      <c r="JR7" s="391"/>
      <c r="JS7" s="391"/>
      <c r="JT7" s="391"/>
      <c r="JU7" s="391"/>
      <c r="JV7" s="391"/>
      <c r="JW7" s="391"/>
      <c r="JX7" s="391"/>
      <c r="JY7" s="391"/>
      <c r="JZ7" s="391"/>
      <c r="KA7" s="391"/>
      <c r="KB7" s="391"/>
      <c r="KC7" s="391"/>
      <c r="KD7" s="391"/>
      <c r="KE7" s="391"/>
      <c r="KF7" s="391"/>
      <c r="KG7" s="391"/>
      <c r="KH7" s="391"/>
      <c r="KI7" s="391"/>
      <c r="KJ7" s="391"/>
      <c r="KK7" s="38"/>
      <c r="KL7" s="391"/>
      <c r="KM7" s="391"/>
      <c r="KN7" s="391"/>
      <c r="KO7" s="391"/>
      <c r="KP7" s="391"/>
      <c r="KQ7" s="391"/>
      <c r="KR7" s="391"/>
      <c r="KS7" s="391"/>
      <c r="KT7" s="391"/>
      <c r="KU7" s="391"/>
      <c r="KV7" s="391"/>
      <c r="KW7" s="391"/>
      <c r="KX7" s="391"/>
      <c r="KY7" s="391"/>
      <c r="KZ7" s="391"/>
      <c r="LA7" s="391"/>
      <c r="LB7" s="391"/>
      <c r="LC7" s="391"/>
      <c r="LD7" s="391"/>
      <c r="LE7" s="391"/>
      <c r="LF7" s="391"/>
      <c r="LG7" s="391"/>
      <c r="LH7" s="391"/>
      <c r="LI7" s="391"/>
      <c r="LJ7" s="391"/>
      <c r="LK7" s="391"/>
      <c r="LL7" s="391"/>
      <c r="LM7" s="391"/>
      <c r="LN7" s="391"/>
      <c r="LO7" s="391"/>
      <c r="LP7" s="391"/>
      <c r="LQ7" s="391"/>
      <c r="LR7" s="391"/>
      <c r="LS7" s="391"/>
      <c r="LT7" s="391"/>
      <c r="LU7" s="7"/>
      <c r="LV7" s="391"/>
      <c r="LW7" s="391"/>
      <c r="LX7" s="391"/>
      <c r="LY7" s="391"/>
      <c r="LZ7" s="391"/>
      <c r="MA7" s="391"/>
      <c r="MB7" s="391"/>
      <c r="MC7" s="391"/>
      <c r="MD7" s="391"/>
      <c r="ME7" s="391"/>
      <c r="MF7" s="391"/>
      <c r="MG7" s="391"/>
      <c r="MH7" s="391"/>
      <c r="MI7" s="391"/>
      <c r="MJ7" s="391"/>
      <c r="MK7" s="391"/>
      <c r="ML7" s="391"/>
      <c r="MM7" s="391"/>
      <c r="MN7" s="391"/>
      <c r="MO7" s="391"/>
      <c r="MP7" s="391"/>
      <c r="MQ7" s="391"/>
      <c r="MR7" s="391"/>
      <c r="MS7" s="391"/>
      <c r="MT7" s="391"/>
      <c r="MU7" s="391"/>
      <c r="MV7" s="391"/>
      <c r="MW7" s="391"/>
      <c r="MX7" s="391"/>
      <c r="MY7" s="391"/>
      <c r="MZ7" s="391"/>
      <c r="NA7" s="391"/>
      <c r="NB7" s="391"/>
      <c r="NC7" s="391"/>
      <c r="ND7" s="391"/>
      <c r="NE7" s="7"/>
      <c r="NF7" s="13"/>
      <c r="NG7" s="391"/>
      <c r="NH7" s="391"/>
      <c r="NI7" s="391"/>
      <c r="NJ7" s="391"/>
      <c r="NK7" s="391"/>
      <c r="NL7" s="391"/>
      <c r="NM7" s="391"/>
      <c r="NN7" s="391"/>
      <c r="NO7" s="391"/>
      <c r="NP7" s="391"/>
      <c r="NQ7" s="391"/>
      <c r="NR7" s="391"/>
      <c r="NS7" s="391"/>
      <c r="NT7" s="7"/>
      <c r="NU7" s="173"/>
      <c r="NV7" s="174"/>
      <c r="NW7" s="174"/>
      <c r="NY7" s="177"/>
      <c r="NZ7" s="174"/>
      <c r="OA7" s="174"/>
      <c r="OB7" s="174"/>
      <c r="OC7" s="13"/>
      <c r="OD7" s="391"/>
      <c r="OE7" s="391"/>
      <c r="OF7" s="391"/>
      <c r="OG7" s="140"/>
      <c r="OH7" s="391"/>
      <c r="OI7" s="391"/>
      <c r="OJ7" s="7"/>
      <c r="OK7" s="340"/>
      <c r="OL7" s="453"/>
    </row>
    <row r="8" spans="1:402" x14ac:dyDescent="0.25">
      <c r="A8" s="130" t="s">
        <v>302</v>
      </c>
      <c r="B8" s="44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7">
        <f t="shared" si="0"/>
        <v>79</v>
      </c>
      <c r="AV8" s="13" t="s">
        <v>304</v>
      </c>
      <c r="AW8">
        <v>26.4</v>
      </c>
      <c r="AY8">
        <v>26.5</v>
      </c>
      <c r="BA8">
        <v>24.6</v>
      </c>
      <c r="BC8">
        <v>25.7</v>
      </c>
      <c r="BD8" s="7"/>
      <c r="BE8" s="16"/>
      <c r="BF8" s="13" t="s">
        <v>229</v>
      </c>
      <c r="BG8" s="38"/>
      <c r="BH8" s="140"/>
      <c r="BI8" s="391"/>
      <c r="BJ8" s="391"/>
      <c r="BK8" s="391"/>
      <c r="BL8" s="391"/>
      <c r="BM8" s="391"/>
      <c r="BN8" s="391"/>
      <c r="BO8" s="391"/>
      <c r="BP8" s="38"/>
      <c r="BT8" s="38"/>
      <c r="CD8" s="38"/>
      <c r="CH8" s="38"/>
      <c r="DE8" s="391"/>
      <c r="DF8" s="140"/>
      <c r="DG8" s="391"/>
      <c r="DH8" s="391"/>
      <c r="DI8" s="391"/>
      <c r="DJ8" s="391"/>
      <c r="DK8" s="391"/>
      <c r="DL8" s="391"/>
      <c r="DM8" s="391"/>
      <c r="DN8" s="391"/>
      <c r="DO8" s="391"/>
      <c r="DP8" s="391"/>
      <c r="DQ8" s="391"/>
      <c r="DR8" s="391"/>
      <c r="DS8" s="391"/>
      <c r="DT8" s="391"/>
      <c r="DU8" s="391"/>
      <c r="DV8" s="391"/>
      <c r="DW8" s="391"/>
      <c r="DX8" s="391"/>
      <c r="DY8" s="391"/>
      <c r="DZ8" s="391"/>
      <c r="EA8" s="391"/>
      <c r="EB8" s="391"/>
      <c r="EC8" s="7"/>
      <c r="ED8" s="371"/>
      <c r="EE8" s="371"/>
      <c r="EF8" s="371"/>
      <c r="EG8" s="498">
        <f t="shared" si="1"/>
        <v>0</v>
      </c>
      <c r="EH8" s="13"/>
      <c r="EI8" s="391"/>
      <c r="EJ8" s="7"/>
      <c r="EK8" s="13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7" t="s">
        <v>229</v>
      </c>
      <c r="EU8" s="13" t="s">
        <v>305</v>
      </c>
      <c r="EV8" t="s">
        <v>306</v>
      </c>
      <c r="EW8" s="44">
        <v>40917</v>
      </c>
      <c r="EX8" s="7" t="s">
        <v>287</v>
      </c>
      <c r="EY8" s="13">
        <v>1</v>
      </c>
      <c r="EZ8">
        <v>0</v>
      </c>
      <c r="FA8">
        <v>4</v>
      </c>
      <c r="FB8">
        <v>1</v>
      </c>
      <c r="FC8">
        <v>3</v>
      </c>
      <c r="FD8">
        <v>4</v>
      </c>
      <c r="FE8">
        <v>2</v>
      </c>
      <c r="FF8">
        <v>4</v>
      </c>
      <c r="FG8">
        <v>4</v>
      </c>
      <c r="FH8">
        <v>4</v>
      </c>
      <c r="FI8" s="38" t="s">
        <v>307</v>
      </c>
      <c r="FJ8">
        <v>4</v>
      </c>
      <c r="FK8">
        <v>4</v>
      </c>
      <c r="FL8">
        <v>4</v>
      </c>
      <c r="FM8" s="38" t="s">
        <v>290</v>
      </c>
      <c r="FN8">
        <v>1</v>
      </c>
      <c r="FO8">
        <v>3</v>
      </c>
      <c r="FP8">
        <v>1</v>
      </c>
      <c r="FQ8">
        <v>4</v>
      </c>
      <c r="FR8" s="38" t="s">
        <v>290</v>
      </c>
      <c r="FS8" t="s">
        <v>308</v>
      </c>
      <c r="FT8" s="7" t="s">
        <v>309</v>
      </c>
      <c r="FU8" s="456">
        <v>6</v>
      </c>
      <c r="FV8" s="463">
        <v>5</v>
      </c>
      <c r="FW8" s="463">
        <v>6</v>
      </c>
      <c r="FX8" s="463">
        <v>6</v>
      </c>
      <c r="FY8" s="463">
        <v>4</v>
      </c>
      <c r="FZ8" s="463">
        <v>4</v>
      </c>
      <c r="GA8" s="463">
        <v>4</v>
      </c>
      <c r="GB8" s="463">
        <v>4</v>
      </c>
      <c r="GC8" s="463">
        <v>4</v>
      </c>
      <c r="GD8" s="463">
        <v>4</v>
      </c>
      <c r="GE8" s="463">
        <v>6</v>
      </c>
      <c r="GF8" s="463">
        <v>5</v>
      </c>
      <c r="GG8" s="463">
        <v>7</v>
      </c>
      <c r="GH8" s="463">
        <v>2</v>
      </c>
      <c r="GI8" s="463">
        <v>5</v>
      </c>
      <c r="GJ8" s="463">
        <v>4</v>
      </c>
      <c r="GK8" s="463">
        <v>1</v>
      </c>
      <c r="GL8" s="463">
        <v>2</v>
      </c>
      <c r="GM8" s="463">
        <v>6</v>
      </c>
      <c r="GN8" s="463">
        <f t="shared" si="2"/>
        <v>35</v>
      </c>
      <c r="GO8" s="463">
        <f t="shared" ref="GO8:GO29" si="6">SUM(FU8,FV8,GB8,GC8)</f>
        <v>19</v>
      </c>
      <c r="GP8" s="463">
        <f t="shared" si="3"/>
        <v>5</v>
      </c>
      <c r="GQ8" s="463">
        <f t="shared" ref="GQ8:GQ29" si="7">SUM(GE8,GF8,GM8)</f>
        <v>17</v>
      </c>
      <c r="GR8" s="457">
        <f t="shared" si="4"/>
        <v>9</v>
      </c>
      <c r="GS8" s="489">
        <f t="shared" si="5"/>
        <v>85</v>
      </c>
      <c r="GT8" s="13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5">
        <v>0</v>
      </c>
      <c r="HF8">
        <v>0</v>
      </c>
      <c r="HG8">
        <v>0</v>
      </c>
      <c r="HH8">
        <v>0</v>
      </c>
      <c r="HI8" s="7">
        <v>0</v>
      </c>
      <c r="HJ8" s="191">
        <f t="shared" ref="HJ8:HJ27" si="8">SUM(GY8,GT8,GZ8,HA8,HE8,HF8:HI8)</f>
        <v>2</v>
      </c>
      <c r="HK8" s="193">
        <f t="shared" ref="HK8:HK27" si="9">SUM(GU8,GV8,GW8,GX8,HB8,HC8,HD8)</f>
        <v>0</v>
      </c>
      <c r="HL8" s="104">
        <f t="shared" ref="HL8:HL27" si="10">HJ8+HK8</f>
        <v>2</v>
      </c>
      <c r="HM8" s="13">
        <v>121468</v>
      </c>
      <c r="HN8" s="391">
        <v>77628</v>
      </c>
      <c r="HO8" s="7">
        <v>63552</v>
      </c>
      <c r="HP8" s="131">
        <f>Metrics!$UI$8</f>
        <v>256</v>
      </c>
      <c r="HQ8" s="133">
        <f>Metrics!$UI$5</f>
        <v>33.428386299870887</v>
      </c>
      <c r="HR8" s="131">
        <v>80023</v>
      </c>
      <c r="HS8" s="397">
        <v>47309</v>
      </c>
      <c r="HT8" s="397">
        <v>23153</v>
      </c>
      <c r="HU8" s="104">
        <v>21662</v>
      </c>
      <c r="HV8" s="135">
        <v>0.47749999999999998</v>
      </c>
      <c r="HW8" s="449">
        <v>0.98750000000000004</v>
      </c>
      <c r="HX8" s="450">
        <v>0.93</v>
      </c>
      <c r="HY8" s="501">
        <v>0.79249999999999998</v>
      </c>
      <c r="HZ8" s="503">
        <v>39.582901000976499</v>
      </c>
      <c r="IA8" s="451">
        <v>18.699886322021399</v>
      </c>
      <c r="IB8" s="451">
        <v>22.3998298645019</v>
      </c>
      <c r="IC8" s="133">
        <v>18.899883270263601</v>
      </c>
      <c r="ID8" s="13">
        <v>0.97379565238952603</v>
      </c>
      <c r="IE8" s="391">
        <v>0.97089517116546598</v>
      </c>
      <c r="IF8" s="391">
        <v>0.98359727859497004</v>
      </c>
      <c r="IG8" s="391">
        <v>0.98369729518890303</v>
      </c>
      <c r="IH8" s="391">
        <v>0.99979996681213301</v>
      </c>
      <c r="II8" s="391">
        <v>0.98369729518890303</v>
      </c>
      <c r="IJ8" s="391">
        <v>0.982197046279907</v>
      </c>
      <c r="IK8" s="391">
        <v>0.978296399116516</v>
      </c>
      <c r="IL8" s="391">
        <v>0.97999668121337802</v>
      </c>
      <c r="IM8" s="391">
        <v>0.984197378158569</v>
      </c>
      <c r="IN8" s="391">
        <v>0.98289716243743896</v>
      </c>
      <c r="IO8" s="391">
        <v>0.98349726200103704</v>
      </c>
      <c r="IP8" s="140" t="s">
        <v>654</v>
      </c>
      <c r="IQ8" s="391" t="s">
        <v>655</v>
      </c>
      <c r="IR8" s="391" t="s">
        <v>656</v>
      </c>
      <c r="IS8" s="391" t="s">
        <v>657</v>
      </c>
      <c r="IT8" s="391" t="s">
        <v>657</v>
      </c>
      <c r="IU8" s="391" t="s">
        <v>654</v>
      </c>
      <c r="IV8" s="391" t="s">
        <v>657</v>
      </c>
      <c r="IW8" s="391" t="s">
        <v>658</v>
      </c>
      <c r="IX8" s="391" t="s">
        <v>658</v>
      </c>
      <c r="IY8" s="391" t="s">
        <v>656</v>
      </c>
      <c r="IZ8" s="391" t="s">
        <v>656</v>
      </c>
      <c r="JA8" s="7" t="s">
        <v>656</v>
      </c>
      <c r="JB8" s="13">
        <v>1</v>
      </c>
      <c r="JC8" s="391">
        <v>0</v>
      </c>
      <c r="JD8" s="391">
        <v>1</v>
      </c>
      <c r="JE8" s="391">
        <v>1</v>
      </c>
      <c r="JF8" s="391">
        <v>1</v>
      </c>
      <c r="JG8" s="391">
        <v>1</v>
      </c>
      <c r="JH8" s="391">
        <v>1</v>
      </c>
      <c r="JI8" s="391">
        <v>1</v>
      </c>
      <c r="JJ8" s="391">
        <v>1</v>
      </c>
      <c r="JK8" s="391">
        <v>1</v>
      </c>
      <c r="JL8" s="391">
        <v>1</v>
      </c>
      <c r="JM8" s="391">
        <v>1</v>
      </c>
      <c r="JN8" s="391">
        <v>1</v>
      </c>
      <c r="JO8" s="391">
        <v>1</v>
      </c>
      <c r="JP8" s="391">
        <v>1</v>
      </c>
      <c r="JQ8" s="391">
        <v>1</v>
      </c>
      <c r="JR8" s="391">
        <v>1</v>
      </c>
      <c r="JS8" s="391">
        <v>1</v>
      </c>
      <c r="JT8" s="391">
        <v>1</v>
      </c>
      <c r="JU8" s="391">
        <v>1</v>
      </c>
      <c r="JV8" s="391">
        <v>1</v>
      </c>
      <c r="JW8" s="391">
        <v>1</v>
      </c>
      <c r="JX8" s="391">
        <v>1</v>
      </c>
      <c r="JY8" s="391">
        <v>1</v>
      </c>
      <c r="JZ8" s="391">
        <v>1</v>
      </c>
      <c r="KA8" s="391">
        <v>1</v>
      </c>
      <c r="KB8" s="391">
        <v>1</v>
      </c>
      <c r="KC8" s="391">
        <v>1</v>
      </c>
      <c r="KD8" s="391">
        <v>1</v>
      </c>
      <c r="KE8" s="391">
        <v>1</v>
      </c>
      <c r="KF8" s="391">
        <v>1</v>
      </c>
      <c r="KG8" s="391">
        <v>1</v>
      </c>
      <c r="KH8" s="391">
        <v>1</v>
      </c>
      <c r="KI8" s="391">
        <v>1</v>
      </c>
      <c r="KJ8" s="391">
        <v>1</v>
      </c>
      <c r="KK8" s="38">
        <v>0</v>
      </c>
      <c r="KL8" s="391" t="s">
        <v>655</v>
      </c>
      <c r="KM8" s="391" t="s">
        <v>654</v>
      </c>
      <c r="KN8" s="391" t="s">
        <v>657</v>
      </c>
      <c r="KO8" s="391" t="s">
        <v>654</v>
      </c>
      <c r="KP8" s="391" t="s">
        <v>656</v>
      </c>
      <c r="KQ8" s="391" t="s">
        <v>657</v>
      </c>
      <c r="KR8" s="391" t="s">
        <v>654</v>
      </c>
      <c r="KS8" s="391" t="s">
        <v>654</v>
      </c>
      <c r="KT8" s="391" t="s">
        <v>656</v>
      </c>
      <c r="KU8" s="391" t="s">
        <v>655</v>
      </c>
      <c r="KV8" s="391" t="s">
        <v>656</v>
      </c>
      <c r="KW8" s="391" t="s">
        <v>654</v>
      </c>
      <c r="KX8" s="391" t="s">
        <v>657</v>
      </c>
      <c r="KY8" s="391" t="s">
        <v>656</v>
      </c>
      <c r="KZ8" s="391" t="s">
        <v>656</v>
      </c>
      <c r="LA8" s="391" t="s">
        <v>655</v>
      </c>
      <c r="LB8" s="391" t="s">
        <v>656</v>
      </c>
      <c r="LC8" s="391" t="s">
        <v>655</v>
      </c>
      <c r="LD8" s="391" t="s">
        <v>654</v>
      </c>
      <c r="LE8" s="391" t="s">
        <v>657</v>
      </c>
      <c r="LF8" s="391" t="s">
        <v>657</v>
      </c>
      <c r="LG8" s="391" t="s">
        <v>654</v>
      </c>
      <c r="LH8" s="391" t="s">
        <v>655</v>
      </c>
      <c r="LI8" s="391" t="s">
        <v>657</v>
      </c>
      <c r="LJ8" s="391" t="s">
        <v>655</v>
      </c>
      <c r="LK8" s="391" t="s">
        <v>658</v>
      </c>
      <c r="LL8" s="391" t="s">
        <v>654</v>
      </c>
      <c r="LM8" s="391" t="s">
        <v>654</v>
      </c>
      <c r="LN8" s="391" t="s">
        <v>657</v>
      </c>
      <c r="LO8" s="391" t="s">
        <v>656</v>
      </c>
      <c r="LP8" s="391" t="s">
        <v>655</v>
      </c>
      <c r="LQ8" s="391" t="s">
        <v>658</v>
      </c>
      <c r="LR8" s="391" t="s">
        <v>656</v>
      </c>
      <c r="LS8" s="391" t="s">
        <v>656</v>
      </c>
      <c r="LT8" s="391" t="s">
        <v>656</v>
      </c>
      <c r="LU8" s="7" t="s">
        <v>657</v>
      </c>
      <c r="LV8" s="391">
        <v>0.10000000149011599</v>
      </c>
      <c r="LW8" s="391">
        <v>0.10000000149011599</v>
      </c>
      <c r="LX8" s="391">
        <v>0.40000000596046398</v>
      </c>
      <c r="LY8" s="391">
        <v>0.40000000596046398</v>
      </c>
      <c r="LZ8" s="391">
        <v>0.69999998807907104</v>
      </c>
      <c r="MA8" s="391">
        <v>0.69999998807907104</v>
      </c>
      <c r="MB8" s="391">
        <v>1</v>
      </c>
      <c r="MC8" s="391">
        <v>1</v>
      </c>
      <c r="MD8" s="391">
        <v>1.29999995231628</v>
      </c>
      <c r="ME8" s="391">
        <v>1.29999995231628</v>
      </c>
      <c r="MF8" s="391">
        <v>1.29999995231628</v>
      </c>
      <c r="MG8" s="391">
        <v>1.29999995231628</v>
      </c>
      <c r="MH8" s="391">
        <v>0.10000000149011599</v>
      </c>
      <c r="MI8" s="391">
        <v>0.10000000149011599</v>
      </c>
      <c r="MJ8" s="391">
        <v>0.40000000596046398</v>
      </c>
      <c r="MK8" s="391">
        <v>0.40000000596046398</v>
      </c>
      <c r="ML8" s="391">
        <v>0.69999998807907104</v>
      </c>
      <c r="MM8" s="391">
        <v>0.69999998807907104</v>
      </c>
      <c r="MN8" s="391">
        <v>1</v>
      </c>
      <c r="MO8" s="391">
        <v>1</v>
      </c>
      <c r="MP8" s="391">
        <v>1.29999995231628</v>
      </c>
      <c r="MQ8" s="391">
        <v>1.29999995231628</v>
      </c>
      <c r="MR8" s="391">
        <v>1.29999995231628</v>
      </c>
      <c r="MS8" s="391">
        <v>1.29999995231628</v>
      </c>
      <c r="MT8" s="391">
        <v>0.10000000149011599</v>
      </c>
      <c r="MU8" s="391">
        <v>0.10000000149011599</v>
      </c>
      <c r="MV8" s="391">
        <v>0.40000000596046398</v>
      </c>
      <c r="MW8" s="391">
        <v>0.40000000596046398</v>
      </c>
      <c r="MX8" s="391">
        <v>0.69999998807907104</v>
      </c>
      <c r="MY8" s="391">
        <v>0.69999998807907104</v>
      </c>
      <c r="MZ8" s="391">
        <v>1</v>
      </c>
      <c r="NA8" s="391">
        <v>1</v>
      </c>
      <c r="NB8" s="391">
        <v>1.29999995231628</v>
      </c>
      <c r="NC8" s="391">
        <v>1.29999995231628</v>
      </c>
      <c r="ND8" s="391">
        <v>1.29999995231628</v>
      </c>
      <c r="NE8" s="7">
        <v>1.29999995231628</v>
      </c>
      <c r="NF8" s="13">
        <v>5.0000003539025697E-3</v>
      </c>
      <c r="NG8" s="391">
        <v>4.5000002719461901E-3</v>
      </c>
      <c r="NH8" s="391">
        <v>0</v>
      </c>
      <c r="NI8" s="391">
        <v>4.5000002719461901E-3</v>
      </c>
      <c r="NJ8" s="391">
        <v>5.00000023748725E-4</v>
      </c>
      <c r="NK8" s="391">
        <v>5.0000003539025697E-3</v>
      </c>
      <c r="NL8" s="391">
        <v>0</v>
      </c>
      <c r="NM8" s="391">
        <v>5.0000003539025697E-3</v>
      </c>
      <c r="NN8" s="391">
        <v>0</v>
      </c>
      <c r="NO8" s="391">
        <v>4.5000002719461901E-3</v>
      </c>
      <c r="NP8" s="391">
        <v>5.0000003539025697E-3</v>
      </c>
      <c r="NQ8" s="391">
        <v>0</v>
      </c>
      <c r="NR8" s="391">
        <v>5.0000003539025697E-3</v>
      </c>
      <c r="NS8" s="391">
        <v>8.0000003799796104E-3</v>
      </c>
      <c r="NT8" s="7">
        <v>5.0000003539025697E-3</v>
      </c>
      <c r="NU8" s="173">
        <f>4/15</f>
        <v>0.26666666666666666</v>
      </c>
      <c r="NV8" s="174">
        <f>3/15</f>
        <v>0.2</v>
      </c>
      <c r="NW8" s="174">
        <f>8/15</f>
        <v>0.53333333333333333</v>
      </c>
      <c r="NX8" s="174">
        <f>10/15</f>
        <v>0.66666666666666663</v>
      </c>
      <c r="NY8" s="177">
        <f>4/(4+3)</f>
        <v>0.5714285714285714</v>
      </c>
      <c r="NZ8" s="174">
        <f>3/(3+12)</f>
        <v>0.2</v>
      </c>
      <c r="OA8" s="174">
        <f>8/(8+10)</f>
        <v>0.44444444444444442</v>
      </c>
      <c r="OB8" s="174">
        <f>10/(10+10)</f>
        <v>0.5</v>
      </c>
      <c r="OC8" s="131">
        <f>Metrics!VO6</f>
        <v>3311.7777777777778</v>
      </c>
      <c r="OD8" s="397">
        <f>Metrics!VP6</f>
        <v>2025.3333333333333</v>
      </c>
      <c r="OE8" s="397">
        <f>Metrics!VQ6</f>
        <v>1868.7777777777778</v>
      </c>
      <c r="OF8" s="397">
        <f>Metrics!VR6</f>
        <v>1733</v>
      </c>
      <c r="OG8" s="140">
        <v>32298</v>
      </c>
      <c r="OH8" s="391">
        <v>19663</v>
      </c>
      <c r="OI8" s="391">
        <v>19507</v>
      </c>
      <c r="OJ8" s="7">
        <v>17100</v>
      </c>
      <c r="OK8" s="340">
        <v>44832.452743055554</v>
      </c>
      <c r="OL8" s="453">
        <v>44832.469861111109</v>
      </c>
    </row>
    <row r="9" spans="1:402" x14ac:dyDescent="0.25">
      <c r="A9" s="130" t="s">
        <v>316</v>
      </c>
      <c r="B9" s="44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7">
        <f t="shared" si="0"/>
        <v>80</v>
      </c>
      <c r="AV9" s="13" t="s">
        <v>304</v>
      </c>
      <c r="AW9">
        <v>16.600000000000001</v>
      </c>
      <c r="AY9">
        <v>14.1</v>
      </c>
      <c r="BA9">
        <v>16.3</v>
      </c>
      <c r="BC9">
        <v>14.5</v>
      </c>
      <c r="BD9" s="7"/>
      <c r="BE9" s="16"/>
      <c r="BF9" s="13" t="s">
        <v>229</v>
      </c>
      <c r="BG9" s="38"/>
      <c r="BH9" s="140"/>
      <c r="BI9" s="391"/>
      <c r="BJ9" s="391"/>
      <c r="BK9" s="391"/>
      <c r="BL9" s="391"/>
      <c r="BM9" s="391"/>
      <c r="BN9" s="391"/>
      <c r="BO9" s="391"/>
      <c r="BP9" s="38"/>
      <c r="BT9" s="38"/>
      <c r="CD9" s="38"/>
      <c r="CH9" s="38"/>
      <c r="DE9" s="391"/>
      <c r="DF9" s="140"/>
      <c r="DG9" s="391"/>
      <c r="DH9" s="391"/>
      <c r="DI9" s="391"/>
      <c r="DJ9" s="391"/>
      <c r="DK9" s="391"/>
      <c r="DL9" s="391"/>
      <c r="DM9" s="391"/>
      <c r="DN9" s="391"/>
      <c r="DO9" s="391"/>
      <c r="DP9" s="391"/>
      <c r="DQ9" s="391"/>
      <c r="DR9" s="391"/>
      <c r="DS9" s="391"/>
      <c r="DT9" s="391"/>
      <c r="DU9" s="391"/>
      <c r="DV9" s="391"/>
      <c r="DW9" s="391"/>
      <c r="DX9" s="391"/>
      <c r="DY9" s="391"/>
      <c r="DZ9" s="391"/>
      <c r="EA9" s="391"/>
      <c r="EB9" s="391"/>
      <c r="EC9" s="7"/>
      <c r="ED9" s="371"/>
      <c r="EE9" s="371"/>
      <c r="EF9" s="371"/>
      <c r="EG9" s="498">
        <f t="shared" si="1"/>
        <v>0</v>
      </c>
      <c r="EH9" s="13"/>
      <c r="EI9" s="391"/>
      <c r="EJ9" s="7"/>
      <c r="EK9" s="13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7" t="s">
        <v>229</v>
      </c>
      <c r="EU9" s="13" t="s">
        <v>305</v>
      </c>
      <c r="EV9" t="s">
        <v>318</v>
      </c>
      <c r="EW9" s="44">
        <v>43476</v>
      </c>
      <c r="EX9" s="7" t="s">
        <v>287</v>
      </c>
      <c r="EY9" s="13">
        <v>0</v>
      </c>
      <c r="EZ9">
        <v>0</v>
      </c>
      <c r="FA9">
        <v>4</v>
      </c>
      <c r="FB9">
        <v>4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 s="38"/>
      <c r="FJ9">
        <v>0</v>
      </c>
      <c r="FK9">
        <v>0</v>
      </c>
      <c r="FL9">
        <v>4</v>
      </c>
      <c r="FM9" s="38" t="s">
        <v>319</v>
      </c>
      <c r="FN9">
        <v>0</v>
      </c>
      <c r="FO9">
        <v>4</v>
      </c>
      <c r="FP9">
        <v>0</v>
      </c>
      <c r="FQ9">
        <v>4</v>
      </c>
      <c r="FR9" s="38" t="s">
        <v>290</v>
      </c>
      <c r="FS9" t="s">
        <v>320</v>
      </c>
      <c r="FT9" s="7" t="s">
        <v>321</v>
      </c>
      <c r="FU9" s="456">
        <v>6</v>
      </c>
      <c r="FV9" s="463">
        <v>7</v>
      </c>
      <c r="FW9" s="463">
        <v>7</v>
      </c>
      <c r="FX9" s="463">
        <v>7</v>
      </c>
      <c r="FY9" s="463">
        <v>7</v>
      </c>
      <c r="FZ9" s="463">
        <v>7</v>
      </c>
      <c r="GA9" s="463">
        <v>7</v>
      </c>
      <c r="GB9" s="463">
        <v>6</v>
      </c>
      <c r="GC9" s="463">
        <v>7</v>
      </c>
      <c r="GD9" s="463">
        <v>7</v>
      </c>
      <c r="GE9" s="463">
        <v>7</v>
      </c>
      <c r="GF9" s="463">
        <v>7</v>
      </c>
      <c r="GG9" s="463">
        <v>7</v>
      </c>
      <c r="GH9" s="463">
        <v>1</v>
      </c>
      <c r="GI9" s="463">
        <v>7</v>
      </c>
      <c r="GJ9" s="463">
        <v>7</v>
      </c>
      <c r="GK9" s="463">
        <v>1</v>
      </c>
      <c r="GL9" s="463">
        <v>1</v>
      </c>
      <c r="GM9" s="463">
        <v>7</v>
      </c>
      <c r="GN9" s="463">
        <f t="shared" si="2"/>
        <v>49</v>
      </c>
      <c r="GO9" s="463">
        <f t="shared" si="6"/>
        <v>26</v>
      </c>
      <c r="GP9" s="463">
        <f t="shared" si="3"/>
        <v>3</v>
      </c>
      <c r="GQ9" s="463">
        <f t="shared" si="7"/>
        <v>21</v>
      </c>
      <c r="GR9" s="457">
        <f t="shared" si="4"/>
        <v>14</v>
      </c>
      <c r="GS9" s="489">
        <f t="shared" si="5"/>
        <v>113</v>
      </c>
      <c r="GT9" s="13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5">
        <v>0</v>
      </c>
      <c r="HF9">
        <v>0</v>
      </c>
      <c r="HG9">
        <v>0</v>
      </c>
      <c r="HH9">
        <v>0</v>
      </c>
      <c r="HI9" s="7">
        <v>0</v>
      </c>
      <c r="HJ9" s="191">
        <f t="shared" si="8"/>
        <v>0</v>
      </c>
      <c r="HK9" s="193">
        <f t="shared" si="9"/>
        <v>0</v>
      </c>
      <c r="HL9" s="104">
        <f t="shared" si="10"/>
        <v>0</v>
      </c>
      <c r="HM9" s="13">
        <v>70820</v>
      </c>
      <c r="HN9" s="391">
        <v>42169</v>
      </c>
      <c r="HO9" s="7">
        <v>36041</v>
      </c>
      <c r="HP9" s="131">
        <f>Metrics!$UJ$8</f>
        <v>123</v>
      </c>
      <c r="HQ9" s="133">
        <f>Metrics!$UJ$5</f>
        <v>20.050710048526501</v>
      </c>
      <c r="HR9" s="131">
        <v>51288</v>
      </c>
      <c r="HS9" s="397">
        <v>28140</v>
      </c>
      <c r="HT9" s="391">
        <v>25314</v>
      </c>
      <c r="HU9" s="7">
        <v>20594</v>
      </c>
      <c r="HV9" s="138">
        <v>0.28000000000000003</v>
      </c>
      <c r="HW9" s="450">
        <v>1</v>
      </c>
      <c r="HX9" s="449">
        <v>0.96750000000000003</v>
      </c>
      <c r="HY9" s="502">
        <v>0.94</v>
      </c>
      <c r="HZ9" s="503">
        <v>13.38330078125</v>
      </c>
      <c r="IA9" s="451">
        <v>19.6498718261718</v>
      </c>
      <c r="IB9" s="451">
        <v>15.033275604248001</v>
      </c>
      <c r="IC9" s="133">
        <v>15.566600799560501</v>
      </c>
      <c r="ID9" s="13">
        <v>0.98409736156463601</v>
      </c>
      <c r="IE9" s="391">
        <v>0.98489749431610096</v>
      </c>
      <c r="IF9" s="391">
        <v>0.98519754409789995</v>
      </c>
      <c r="IG9" s="391">
        <v>0.98729789257049505</v>
      </c>
      <c r="IH9" s="391">
        <v>0.98479747772216797</v>
      </c>
      <c r="II9" s="391">
        <v>0.98709785938262895</v>
      </c>
      <c r="IJ9" s="391">
        <v>0.988198041915893</v>
      </c>
      <c r="IK9" s="391">
        <v>0.98649775981902998</v>
      </c>
      <c r="IL9" s="391">
        <v>0.98509752750396695</v>
      </c>
      <c r="IM9" s="391">
        <v>0.98639774322509699</v>
      </c>
      <c r="IN9" s="391">
        <v>0.98899817466735795</v>
      </c>
      <c r="IO9" s="391">
        <v>0.98569762706756503</v>
      </c>
      <c r="IP9" s="140" t="s">
        <v>654</v>
      </c>
      <c r="IQ9" s="391" t="s">
        <v>655</v>
      </c>
      <c r="IR9" s="391" t="s">
        <v>655</v>
      </c>
      <c r="IS9" s="391" t="s">
        <v>657</v>
      </c>
      <c r="IT9" s="391" t="s">
        <v>657</v>
      </c>
      <c r="IU9" s="391" t="s">
        <v>657</v>
      </c>
      <c r="IV9" s="391" t="s">
        <v>655</v>
      </c>
      <c r="IW9" s="391" t="s">
        <v>655</v>
      </c>
      <c r="IX9" s="391" t="s">
        <v>657</v>
      </c>
      <c r="IY9" s="391" t="s">
        <v>657</v>
      </c>
      <c r="IZ9" s="391" t="s">
        <v>655</v>
      </c>
      <c r="JA9" s="7" t="s">
        <v>656</v>
      </c>
      <c r="JB9" s="13">
        <v>1</v>
      </c>
      <c r="JC9" s="391">
        <v>1</v>
      </c>
      <c r="JD9" s="391">
        <v>1</v>
      </c>
      <c r="JE9" s="391">
        <v>1</v>
      </c>
      <c r="JF9" s="391">
        <v>1</v>
      </c>
      <c r="JG9" s="391">
        <v>1</v>
      </c>
      <c r="JH9" s="391">
        <v>1</v>
      </c>
      <c r="JI9" s="391">
        <v>1</v>
      </c>
      <c r="JJ9" s="391">
        <v>1</v>
      </c>
      <c r="JK9" s="391">
        <v>1</v>
      </c>
      <c r="JL9" s="391">
        <v>1</v>
      </c>
      <c r="JM9" s="391">
        <v>1</v>
      </c>
      <c r="JN9" s="391">
        <v>1</v>
      </c>
      <c r="JO9" s="391">
        <v>1</v>
      </c>
      <c r="JP9" s="391">
        <v>1</v>
      </c>
      <c r="JQ9" s="391">
        <v>1</v>
      </c>
      <c r="JR9" s="391">
        <v>1</v>
      </c>
      <c r="JS9" s="391">
        <v>1</v>
      </c>
      <c r="JT9" s="391">
        <v>1</v>
      </c>
      <c r="JU9" s="391">
        <v>1</v>
      </c>
      <c r="JV9" s="391">
        <v>1</v>
      </c>
      <c r="JW9" s="391">
        <v>1</v>
      </c>
      <c r="JX9" s="391">
        <v>1</v>
      </c>
      <c r="JY9" s="391">
        <v>1</v>
      </c>
      <c r="JZ9" s="391">
        <v>1</v>
      </c>
      <c r="KA9" s="391">
        <v>1</v>
      </c>
      <c r="KB9" s="391">
        <v>1</v>
      </c>
      <c r="KC9" s="391">
        <v>1</v>
      </c>
      <c r="KD9" s="391">
        <v>1</v>
      </c>
      <c r="KE9" s="391">
        <v>1</v>
      </c>
      <c r="KF9" s="391">
        <v>1</v>
      </c>
      <c r="KG9" s="391">
        <v>1</v>
      </c>
      <c r="KH9" s="391">
        <v>1</v>
      </c>
      <c r="KI9" s="391">
        <v>1</v>
      </c>
      <c r="KJ9" s="391">
        <v>1</v>
      </c>
      <c r="KK9" s="38">
        <v>1</v>
      </c>
      <c r="KL9" s="391" t="s">
        <v>657</v>
      </c>
      <c r="KM9" s="391" t="s">
        <v>654</v>
      </c>
      <c r="KN9" s="391" t="s">
        <v>655</v>
      </c>
      <c r="KO9" s="391" t="s">
        <v>658</v>
      </c>
      <c r="KP9" s="391" t="s">
        <v>657</v>
      </c>
      <c r="KQ9" s="391" t="s">
        <v>657</v>
      </c>
      <c r="KR9" s="391" t="s">
        <v>655</v>
      </c>
      <c r="KS9" s="391" t="s">
        <v>654</v>
      </c>
      <c r="KT9" s="391" t="s">
        <v>658</v>
      </c>
      <c r="KU9" s="391" t="s">
        <v>658</v>
      </c>
      <c r="KV9" s="391" t="s">
        <v>654</v>
      </c>
      <c r="KW9" s="391" t="s">
        <v>654</v>
      </c>
      <c r="KX9" s="391" t="s">
        <v>654</v>
      </c>
      <c r="KY9" s="391" t="s">
        <v>655</v>
      </c>
      <c r="KZ9" s="391" t="s">
        <v>654</v>
      </c>
      <c r="LA9" s="391" t="s">
        <v>656</v>
      </c>
      <c r="LB9" s="391" t="s">
        <v>655</v>
      </c>
      <c r="LC9" s="391" t="s">
        <v>658</v>
      </c>
      <c r="LD9" s="391" t="s">
        <v>657</v>
      </c>
      <c r="LE9" s="391" t="s">
        <v>656</v>
      </c>
      <c r="LF9" s="391" t="s">
        <v>657</v>
      </c>
      <c r="LG9" s="391" t="s">
        <v>656</v>
      </c>
      <c r="LH9" s="391" t="s">
        <v>656</v>
      </c>
      <c r="LI9" s="391" t="s">
        <v>655</v>
      </c>
      <c r="LJ9" s="391" t="s">
        <v>654</v>
      </c>
      <c r="LK9" s="391" t="s">
        <v>655</v>
      </c>
      <c r="LL9" s="391" t="s">
        <v>656</v>
      </c>
      <c r="LM9" s="391" t="s">
        <v>657</v>
      </c>
      <c r="LN9" s="391" t="s">
        <v>658</v>
      </c>
      <c r="LO9" s="391" t="s">
        <v>657</v>
      </c>
      <c r="LP9" s="391" t="s">
        <v>655</v>
      </c>
      <c r="LQ9" s="391" t="s">
        <v>656</v>
      </c>
      <c r="LR9" s="391" t="s">
        <v>658</v>
      </c>
      <c r="LS9" s="391" t="s">
        <v>655</v>
      </c>
      <c r="LT9" s="391" t="s">
        <v>655</v>
      </c>
      <c r="LU9" s="7" t="s">
        <v>658</v>
      </c>
      <c r="LV9" s="391">
        <v>0.10000000149011599</v>
      </c>
      <c r="LW9" s="391">
        <v>0.10000000149011599</v>
      </c>
      <c r="LX9" s="391">
        <v>0.40000000596046398</v>
      </c>
      <c r="LY9" s="391">
        <v>0.40000000596046398</v>
      </c>
      <c r="LZ9" s="391">
        <v>0.69999998807907104</v>
      </c>
      <c r="MA9" s="391">
        <v>0.69999998807907104</v>
      </c>
      <c r="MB9" s="391">
        <v>1</v>
      </c>
      <c r="MC9" s="391">
        <v>1</v>
      </c>
      <c r="MD9" s="391">
        <v>1.29999995231628</v>
      </c>
      <c r="ME9" s="391">
        <v>1.29999995231628</v>
      </c>
      <c r="MF9" s="391">
        <v>1.29999995231628</v>
      </c>
      <c r="MG9" s="391">
        <v>1.29999995231628</v>
      </c>
      <c r="MH9" s="391">
        <v>0.10000000149011599</v>
      </c>
      <c r="MI9" s="391">
        <v>0.10000000149011599</v>
      </c>
      <c r="MJ9" s="391">
        <v>0.40000000596046398</v>
      </c>
      <c r="MK9" s="391">
        <v>0.40000000596046398</v>
      </c>
      <c r="ML9" s="391">
        <v>0.69999998807907104</v>
      </c>
      <c r="MM9" s="391">
        <v>0.69999998807907104</v>
      </c>
      <c r="MN9" s="391">
        <v>1</v>
      </c>
      <c r="MO9" s="391">
        <v>1</v>
      </c>
      <c r="MP9" s="391">
        <v>1.29999995231628</v>
      </c>
      <c r="MQ9" s="391">
        <v>1.29999995231628</v>
      </c>
      <c r="MR9" s="391">
        <v>1.29999995231628</v>
      </c>
      <c r="MS9" s="391">
        <v>1.29999995231628</v>
      </c>
      <c r="MT9" s="391">
        <v>0.10000000149011599</v>
      </c>
      <c r="MU9" s="391">
        <v>0.10000000149011599</v>
      </c>
      <c r="MV9" s="391">
        <v>0.40000000596046398</v>
      </c>
      <c r="MW9" s="391">
        <v>0.40000000596046398</v>
      </c>
      <c r="MX9" s="391">
        <v>0.69999998807907104</v>
      </c>
      <c r="MY9" s="391">
        <v>0.69999998807907104</v>
      </c>
      <c r="MZ9" s="391">
        <v>1</v>
      </c>
      <c r="NA9" s="391">
        <v>1</v>
      </c>
      <c r="NB9" s="391">
        <v>1.29999995231628</v>
      </c>
      <c r="NC9" s="391">
        <v>1.29999995231628</v>
      </c>
      <c r="ND9" s="391">
        <v>1.29999995231628</v>
      </c>
      <c r="NE9" s="7">
        <v>1.29999995231628</v>
      </c>
      <c r="NF9" s="13">
        <v>5.5000004358589597E-3</v>
      </c>
      <c r="NG9" s="391">
        <v>4.5000002719461901E-3</v>
      </c>
      <c r="NH9" s="391">
        <v>4.5000002719461901E-3</v>
      </c>
      <c r="NI9" s="391">
        <v>4.5000002719461901E-3</v>
      </c>
      <c r="NJ9" s="391">
        <v>5.0000003539025697E-3</v>
      </c>
      <c r="NK9" s="391">
        <v>5.5000004358589597E-3</v>
      </c>
      <c r="NL9" s="391">
        <v>0</v>
      </c>
      <c r="NM9" s="391">
        <v>4.5000002719461901E-3</v>
      </c>
      <c r="NN9" s="391">
        <v>5.00000023748725E-4</v>
      </c>
      <c r="NO9" s="391">
        <v>5.0000003539025697E-3</v>
      </c>
      <c r="NP9" s="391">
        <v>5.5000004358589597E-3</v>
      </c>
      <c r="NQ9" s="391">
        <v>1.00000004749745E-3</v>
      </c>
      <c r="NR9" s="391">
        <v>5.0000003539025697E-3</v>
      </c>
      <c r="NS9" s="391">
        <v>4.5000002719461901E-3</v>
      </c>
      <c r="NT9" s="7">
        <v>4.5000002719461901E-3</v>
      </c>
      <c r="NU9" s="173">
        <f>13/15</f>
        <v>0.8666666666666667</v>
      </c>
      <c r="NV9" s="174">
        <f>14/15</f>
        <v>0.93333333333333335</v>
      </c>
      <c r="NW9" s="174">
        <f>14/15</f>
        <v>0.93333333333333335</v>
      </c>
      <c r="NX9" s="174">
        <f>14/15</f>
        <v>0.93333333333333335</v>
      </c>
      <c r="NY9" s="177">
        <f>13/(13+2)</f>
        <v>0.8666666666666667</v>
      </c>
      <c r="NZ9" s="174">
        <f>14/15</f>
        <v>0.93333333333333335</v>
      </c>
      <c r="OA9" s="174">
        <f>14/(14+2)</f>
        <v>0.875</v>
      </c>
      <c r="OB9" s="174">
        <f>14/(14+1)</f>
        <v>0.93333333333333335</v>
      </c>
      <c r="OC9" s="131">
        <f>Metrics!VS6</f>
        <v>1752.4444444444443</v>
      </c>
      <c r="OD9" s="397">
        <f>Metrics!VT6</f>
        <v>1374.1111111111111</v>
      </c>
      <c r="OE9" s="397">
        <f>Metrics!VU6</f>
        <v>1347.8888888888889</v>
      </c>
      <c r="OF9" s="397">
        <f>Metrics!VV6</f>
        <v>1307.5555555555557</v>
      </c>
      <c r="OG9" s="140">
        <v>17930</v>
      </c>
      <c r="OH9" s="391">
        <v>13690</v>
      </c>
      <c r="OI9" s="391">
        <v>13356</v>
      </c>
      <c r="OJ9" s="7">
        <v>13188</v>
      </c>
      <c r="OK9" s="340">
        <v>44832.50371527778</v>
      </c>
      <c r="OL9" s="453">
        <v>44832.518067129633</v>
      </c>
    </row>
    <row r="10" spans="1:402" x14ac:dyDescent="0.25">
      <c r="A10" s="16" t="s">
        <v>331</v>
      </c>
      <c r="B10" s="44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7">
        <f t="shared" si="0"/>
        <v>34</v>
      </c>
      <c r="AV10" s="13" t="s">
        <v>304</v>
      </c>
      <c r="AW10">
        <v>178</v>
      </c>
      <c r="AY10">
        <v>161</v>
      </c>
      <c r="BA10">
        <v>220</v>
      </c>
      <c r="BC10">
        <v>200.3</v>
      </c>
      <c r="BD10" s="7"/>
      <c r="BE10" s="16">
        <v>5</v>
      </c>
      <c r="BF10" s="13" t="s">
        <v>240</v>
      </c>
      <c r="BG10" s="38" t="s">
        <v>241</v>
      </c>
      <c r="BH10" s="140">
        <v>1</v>
      </c>
      <c r="BI10" s="391">
        <v>1</v>
      </c>
      <c r="BJ10" s="391">
        <v>2</v>
      </c>
      <c r="BK10" s="391">
        <v>1</v>
      </c>
      <c r="BL10" s="391">
        <v>1</v>
      </c>
      <c r="BM10" s="391">
        <v>1</v>
      </c>
      <c r="BN10" s="391">
        <v>3</v>
      </c>
      <c r="BO10" s="391">
        <v>2</v>
      </c>
      <c r="BP10" s="38">
        <v>0</v>
      </c>
      <c r="BQ10">
        <v>0</v>
      </c>
      <c r="BR10">
        <v>0</v>
      </c>
      <c r="BS10">
        <v>1</v>
      </c>
      <c r="BT10" s="38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38">
        <v>4</v>
      </c>
      <c r="CE10">
        <v>2</v>
      </c>
      <c r="CF10">
        <v>3</v>
      </c>
      <c r="CG10">
        <v>2</v>
      </c>
      <c r="CH10" s="38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391">
        <v>2</v>
      </c>
      <c r="DF10" s="140" t="s">
        <v>254</v>
      </c>
      <c r="DG10" s="391" t="s">
        <v>229</v>
      </c>
      <c r="DH10" s="391" t="s">
        <v>229</v>
      </c>
      <c r="DI10" s="391">
        <v>2</v>
      </c>
      <c r="DJ10" s="391">
        <v>4</v>
      </c>
      <c r="DK10" s="391">
        <v>4</v>
      </c>
      <c r="DL10" s="391">
        <v>4</v>
      </c>
      <c r="DM10" s="391">
        <v>4</v>
      </c>
      <c r="DN10" s="391">
        <v>4</v>
      </c>
      <c r="DO10" s="391">
        <v>4</v>
      </c>
      <c r="DP10" s="391">
        <v>4</v>
      </c>
      <c r="DQ10" s="391">
        <v>4</v>
      </c>
      <c r="DR10" s="391">
        <v>4</v>
      </c>
      <c r="DS10" s="391">
        <v>4</v>
      </c>
      <c r="DT10" s="391">
        <v>4</v>
      </c>
      <c r="DU10" s="391">
        <v>4</v>
      </c>
      <c r="DV10" s="391">
        <v>4</v>
      </c>
      <c r="DW10" s="391">
        <v>4</v>
      </c>
      <c r="DX10" s="391">
        <v>4</v>
      </c>
      <c r="DY10" s="391">
        <v>4</v>
      </c>
      <c r="DZ10" s="391">
        <v>4</v>
      </c>
      <c r="EA10" s="391">
        <v>4</v>
      </c>
      <c r="EB10" s="391">
        <v>3</v>
      </c>
      <c r="EC10" s="7">
        <v>5</v>
      </c>
      <c r="ED10" s="371">
        <f>EC10+EB10+AVERAGE(DY10:EA10)+AVERAGE(DV10:DX10)+AVERAGE(DS10:DU10)+AVERAGE(DP10:DR10)+AVERAGE(DM10:DO10)+AVERAGE(DJ10:DL10)+DI10</f>
        <v>34</v>
      </c>
      <c r="EE10" s="371">
        <f>SUM(BU10:CD10)</f>
        <v>20</v>
      </c>
      <c r="EF10" s="371">
        <f>ED10+EE10+SUM(CE10:CH10)+SUM(BS10:BT10)</f>
        <v>65</v>
      </c>
      <c r="EG10" s="498">
        <f>SUM(DD10:DE10,CT10:CU10,CR10:CS10,CL10:CM10,CI10:CJ10,BQ10:BR10) + EF10</f>
        <v>87</v>
      </c>
      <c r="EH10" s="13"/>
      <c r="EI10" s="391"/>
      <c r="EJ10" s="7"/>
      <c r="EK10" s="13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7" t="s">
        <v>229</v>
      </c>
      <c r="EU10" s="13" t="s">
        <v>305</v>
      </c>
      <c r="EV10" t="s">
        <v>306</v>
      </c>
      <c r="EW10" s="44">
        <v>43831</v>
      </c>
      <c r="EX10" s="7" t="s">
        <v>287</v>
      </c>
      <c r="EY10" s="13">
        <v>1</v>
      </c>
      <c r="EZ10">
        <v>1</v>
      </c>
      <c r="FA10">
        <v>0</v>
      </c>
      <c r="FB10">
        <v>1</v>
      </c>
      <c r="FC10">
        <v>1</v>
      </c>
      <c r="FD10">
        <v>1</v>
      </c>
      <c r="FE10">
        <v>1</v>
      </c>
      <c r="FF10">
        <v>4</v>
      </c>
      <c r="FG10">
        <v>1</v>
      </c>
      <c r="FH10">
        <v>1</v>
      </c>
      <c r="FI10" s="38" t="s">
        <v>290</v>
      </c>
      <c r="FJ10">
        <v>1</v>
      </c>
      <c r="FK10">
        <v>1</v>
      </c>
      <c r="FL10">
        <v>1</v>
      </c>
      <c r="FM10" s="38" t="s">
        <v>339</v>
      </c>
      <c r="FN10">
        <v>1</v>
      </c>
      <c r="FO10">
        <v>1</v>
      </c>
      <c r="FP10">
        <v>1</v>
      </c>
      <c r="FQ10">
        <v>4</v>
      </c>
      <c r="FR10" s="38" t="s">
        <v>290</v>
      </c>
      <c r="FS10" t="s">
        <v>340</v>
      </c>
      <c r="FT10" s="7" t="s">
        <v>341</v>
      </c>
      <c r="FU10" s="456">
        <v>7</v>
      </c>
      <c r="FV10" s="463">
        <v>4</v>
      </c>
      <c r="FW10" s="463">
        <v>3</v>
      </c>
      <c r="FX10" s="463">
        <v>2</v>
      </c>
      <c r="FY10" s="463"/>
      <c r="FZ10" s="463">
        <v>4</v>
      </c>
      <c r="GA10" s="463">
        <v>3</v>
      </c>
      <c r="GB10" s="463">
        <v>6</v>
      </c>
      <c r="GC10" s="463">
        <v>5</v>
      </c>
      <c r="GD10" s="463">
        <v>3</v>
      </c>
      <c r="GE10" s="463">
        <v>4</v>
      </c>
      <c r="GF10" s="463">
        <v>6</v>
      </c>
      <c r="GG10" s="463">
        <v>5</v>
      </c>
      <c r="GH10" s="463">
        <v>3</v>
      </c>
      <c r="GI10" s="463">
        <v>6</v>
      </c>
      <c r="GJ10" s="463">
        <v>6</v>
      </c>
      <c r="GK10" s="463">
        <v>4</v>
      </c>
      <c r="GL10" s="463">
        <v>4</v>
      </c>
      <c r="GM10" s="463">
        <v>4</v>
      </c>
      <c r="GN10" s="463">
        <f t="shared" si="2"/>
        <v>20</v>
      </c>
      <c r="GO10" s="463">
        <f t="shared" si="6"/>
        <v>22</v>
      </c>
      <c r="GP10" s="463">
        <f t="shared" si="3"/>
        <v>11</v>
      </c>
      <c r="GQ10" s="463">
        <f t="shared" si="7"/>
        <v>14</v>
      </c>
      <c r="GR10" s="457">
        <f t="shared" si="4"/>
        <v>12</v>
      </c>
      <c r="GS10" s="489">
        <f t="shared" si="5"/>
        <v>79</v>
      </c>
      <c r="GT10" s="13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5">
        <v>0</v>
      </c>
      <c r="HF10">
        <v>0</v>
      </c>
      <c r="HG10">
        <v>0</v>
      </c>
      <c r="HH10">
        <v>0</v>
      </c>
      <c r="HI10" s="7">
        <v>0</v>
      </c>
      <c r="HJ10" s="191">
        <f t="shared" si="8"/>
        <v>0</v>
      </c>
      <c r="HK10" s="193">
        <f t="shared" si="9"/>
        <v>0</v>
      </c>
      <c r="HL10" s="104">
        <f t="shared" si="10"/>
        <v>0</v>
      </c>
      <c r="HM10" s="13"/>
      <c r="HN10" s="391"/>
      <c r="HO10" s="7"/>
      <c r="HP10" s="131">
        <f>Metrics!$VB$8</f>
        <v>549</v>
      </c>
      <c r="HQ10" s="133">
        <f>Metrics!$VB$5</f>
        <v>284.65165445581044</v>
      </c>
      <c r="HR10" s="13">
        <v>186789</v>
      </c>
      <c r="HS10" s="391">
        <v>224422</v>
      </c>
      <c r="HT10" s="391">
        <v>649771</v>
      </c>
      <c r="HU10" s="104"/>
      <c r="HV10" s="135">
        <v>6.5000000000000002E-2</v>
      </c>
      <c r="HW10" s="450">
        <v>0</v>
      </c>
      <c r="HX10" s="449">
        <v>5.2499999999999998E-2</v>
      </c>
      <c r="HY10" s="501">
        <v>2.5000000000000001E-3</v>
      </c>
      <c r="HZ10" s="503">
        <v>54.899333953857401</v>
      </c>
      <c r="IA10" s="451">
        <v>25.899776458740199</v>
      </c>
      <c r="IB10" s="451">
        <v>14.966609954833901</v>
      </c>
      <c r="IC10" s="133">
        <v>12.816642761230399</v>
      </c>
      <c r="ID10" s="13"/>
      <c r="IE10" s="391"/>
      <c r="IF10" s="391"/>
      <c r="IG10" s="391"/>
      <c r="IH10" s="391"/>
      <c r="II10" s="391"/>
      <c r="IJ10" s="391"/>
      <c r="IK10" s="391"/>
      <c r="IL10" s="391"/>
      <c r="IM10" s="391"/>
      <c r="IN10" s="391"/>
      <c r="IO10" s="391"/>
      <c r="IP10" s="140"/>
      <c r="IQ10" s="391"/>
      <c r="IR10" s="391"/>
      <c r="IS10" s="391"/>
      <c r="IT10" s="391"/>
      <c r="IU10" s="391"/>
      <c r="IV10" s="391"/>
      <c r="IW10" s="391"/>
      <c r="IX10" s="391"/>
      <c r="IY10" s="391"/>
      <c r="IZ10" s="391"/>
      <c r="JA10" s="7"/>
      <c r="JB10" s="13">
        <v>1</v>
      </c>
      <c r="JC10" s="391">
        <v>1</v>
      </c>
      <c r="JD10" s="391">
        <v>1</v>
      </c>
      <c r="JE10" s="391">
        <v>1</v>
      </c>
      <c r="JF10" s="391">
        <v>1</v>
      </c>
      <c r="JG10" s="391">
        <v>1</v>
      </c>
      <c r="JH10" s="391">
        <v>1</v>
      </c>
      <c r="JI10" s="391">
        <v>1</v>
      </c>
      <c r="JJ10" s="391">
        <v>1</v>
      </c>
      <c r="JK10" s="391">
        <v>1</v>
      </c>
      <c r="JL10" s="391">
        <v>1</v>
      </c>
      <c r="JM10" s="391">
        <v>1</v>
      </c>
      <c r="JN10" s="391">
        <v>1</v>
      </c>
      <c r="JO10" s="391">
        <v>1</v>
      </c>
      <c r="JP10" s="391">
        <v>1</v>
      </c>
      <c r="JQ10" s="391">
        <v>0</v>
      </c>
      <c r="JR10" s="38">
        <v>1</v>
      </c>
      <c r="JS10" s="38">
        <v>1</v>
      </c>
      <c r="JT10" s="38">
        <v>1</v>
      </c>
      <c r="JU10" s="38">
        <v>1</v>
      </c>
      <c r="JV10" s="38">
        <v>1</v>
      </c>
      <c r="JW10" s="38">
        <v>1</v>
      </c>
      <c r="JX10" s="38">
        <v>1</v>
      </c>
      <c r="JY10" s="38">
        <v>1</v>
      </c>
      <c r="JZ10" s="38">
        <v>1</v>
      </c>
      <c r="KA10" s="38">
        <v>1</v>
      </c>
      <c r="KB10" s="38">
        <v>1</v>
      </c>
      <c r="KC10" s="38">
        <v>1</v>
      </c>
      <c r="KD10" s="38">
        <v>1</v>
      </c>
      <c r="KE10" s="38">
        <v>1</v>
      </c>
      <c r="KF10" s="38">
        <v>1</v>
      </c>
      <c r="KG10" s="38">
        <v>1</v>
      </c>
      <c r="KH10" s="38">
        <v>1</v>
      </c>
      <c r="KI10" s="38">
        <v>1</v>
      </c>
      <c r="KJ10" s="38">
        <v>1</v>
      </c>
      <c r="KK10" s="38">
        <v>1</v>
      </c>
      <c r="KL10" s="391" t="s">
        <v>655</v>
      </c>
      <c r="KM10" s="391" t="s">
        <v>654</v>
      </c>
      <c r="KN10" s="391" t="s">
        <v>657</v>
      </c>
      <c r="KO10" s="391" t="s">
        <v>657</v>
      </c>
      <c r="KP10" s="391" t="s">
        <v>655</v>
      </c>
      <c r="KQ10" s="391" t="s">
        <v>656</v>
      </c>
      <c r="KR10" s="391" t="s">
        <v>654</v>
      </c>
      <c r="KS10" s="391" t="s">
        <v>654</v>
      </c>
      <c r="KT10" s="391" t="s">
        <v>658</v>
      </c>
      <c r="KU10" s="391" t="s">
        <v>658</v>
      </c>
      <c r="KV10" s="391" t="s">
        <v>654</v>
      </c>
      <c r="KW10" s="391" t="s">
        <v>654</v>
      </c>
      <c r="KX10" s="391" t="s">
        <v>655</v>
      </c>
      <c r="KY10" s="391" t="s">
        <v>654</v>
      </c>
      <c r="KZ10" s="391" t="s">
        <v>656</v>
      </c>
      <c r="LA10" s="391" t="s">
        <v>655</v>
      </c>
      <c r="LB10" s="391" t="s">
        <v>655</v>
      </c>
      <c r="LC10" s="391" t="s">
        <v>654</v>
      </c>
      <c r="LD10" s="391" t="s">
        <v>654</v>
      </c>
      <c r="LE10" s="391" t="s">
        <v>658</v>
      </c>
      <c r="LF10" s="391" t="s">
        <v>657</v>
      </c>
      <c r="LG10" s="391" t="s">
        <v>654</v>
      </c>
      <c r="LH10" s="391" t="s">
        <v>657</v>
      </c>
      <c r="LI10" s="391" t="s">
        <v>657</v>
      </c>
      <c r="LJ10" s="391" t="s">
        <v>658</v>
      </c>
      <c r="LK10" s="391" t="s">
        <v>656</v>
      </c>
      <c r="LL10" s="391" t="s">
        <v>656</v>
      </c>
      <c r="LM10" s="391" t="s">
        <v>655</v>
      </c>
      <c r="LN10" s="391" t="s">
        <v>657</v>
      </c>
      <c r="LO10" s="391" t="s">
        <v>655</v>
      </c>
      <c r="LP10" s="391" t="s">
        <v>657</v>
      </c>
      <c r="LQ10" s="391" t="s">
        <v>655</v>
      </c>
      <c r="LR10" s="391" t="s">
        <v>655</v>
      </c>
      <c r="LS10" s="391" t="s">
        <v>655</v>
      </c>
      <c r="LT10" s="391" t="s">
        <v>654</v>
      </c>
      <c r="LU10" s="7" t="s">
        <v>654</v>
      </c>
      <c r="LV10" s="391">
        <v>0.10000000149011599</v>
      </c>
      <c r="LW10" s="391">
        <v>0.10000000149011599</v>
      </c>
      <c r="LX10" s="391">
        <v>0.40000000596046398</v>
      </c>
      <c r="LY10" s="391">
        <v>0.40000000596046398</v>
      </c>
      <c r="LZ10" s="391">
        <v>0.69999998807907104</v>
      </c>
      <c r="MA10" s="391">
        <v>0.69999998807907104</v>
      </c>
      <c r="MB10" s="391">
        <v>1</v>
      </c>
      <c r="MC10" s="391">
        <v>1</v>
      </c>
      <c r="MD10" s="391">
        <v>1.29999995231628</v>
      </c>
      <c r="ME10" s="391">
        <v>1.29999995231628</v>
      </c>
      <c r="MF10" s="391">
        <v>1.29999995231628</v>
      </c>
      <c r="MG10" s="391">
        <v>1.29999995231628</v>
      </c>
      <c r="MH10" s="391">
        <v>0.10000000149011599</v>
      </c>
      <c r="MI10" s="391">
        <v>0.10000000149011599</v>
      </c>
      <c r="MJ10" s="391">
        <v>0.40000000596046398</v>
      </c>
      <c r="MK10" s="391">
        <v>0.40000000596046398</v>
      </c>
      <c r="ML10" s="391">
        <v>0.69999998807907104</v>
      </c>
      <c r="MM10" s="391">
        <v>0.69999998807907104</v>
      </c>
      <c r="MN10" s="391">
        <v>1</v>
      </c>
      <c r="MO10" s="391">
        <v>1</v>
      </c>
      <c r="MP10" s="391">
        <v>1.29999995231628</v>
      </c>
      <c r="MQ10" s="391">
        <v>1.29999995231628</v>
      </c>
      <c r="MR10" s="391">
        <v>1.29999995231628</v>
      </c>
      <c r="MS10" s="391">
        <v>1.29999995231628</v>
      </c>
      <c r="MT10" s="391">
        <v>0.10000000149011599</v>
      </c>
      <c r="MU10" s="391">
        <v>0.10000000149011599</v>
      </c>
      <c r="MV10" s="391">
        <v>0.40000000596046398</v>
      </c>
      <c r="MW10" s="391">
        <v>0.40000000596046398</v>
      </c>
      <c r="MX10" s="391">
        <v>0.69999998807907104</v>
      </c>
      <c r="MY10" s="391">
        <v>0.69999998807907104</v>
      </c>
      <c r="MZ10" s="391">
        <v>1</v>
      </c>
      <c r="NA10" s="391">
        <v>1</v>
      </c>
      <c r="NB10" s="391">
        <v>1.29999995231628</v>
      </c>
      <c r="NC10" s="391">
        <v>1.29999995231628</v>
      </c>
      <c r="ND10" s="391">
        <v>1.29999995231628</v>
      </c>
      <c r="NE10" s="7">
        <v>1.29999995231628</v>
      </c>
      <c r="NF10" s="13"/>
      <c r="NG10" s="391"/>
      <c r="NH10" s="391"/>
      <c r="NI10" s="391"/>
      <c r="NJ10" s="391"/>
      <c r="NK10" s="391"/>
      <c r="NL10" s="391"/>
      <c r="NM10" s="391"/>
      <c r="NN10" s="391"/>
      <c r="NO10" s="391"/>
      <c r="NP10" s="391"/>
      <c r="NQ10" s="391"/>
      <c r="NR10" s="391"/>
      <c r="NS10" s="391"/>
      <c r="NT10" s="7"/>
      <c r="OC10" s="131">
        <f>Metrics!XQ6</f>
        <v>27995.555555555555</v>
      </c>
      <c r="OD10" s="397">
        <f>Metrics!XR6</f>
        <v>8235.8888888888887</v>
      </c>
      <c r="OE10" s="397">
        <f>Metrics!XS6</f>
        <v>7284.333333333333</v>
      </c>
      <c r="OF10" s="391"/>
      <c r="OG10" s="140">
        <v>259769</v>
      </c>
      <c r="OH10" s="391">
        <v>81251</v>
      </c>
      <c r="OI10" s="391">
        <v>69556</v>
      </c>
      <c r="OJ10" s="7">
        <v>44637</v>
      </c>
      <c r="OK10" s="340"/>
      <c r="OL10" s="453"/>
    </row>
    <row r="11" spans="1:402" x14ac:dyDescent="0.25">
      <c r="A11" s="16" t="s">
        <v>344</v>
      </c>
      <c r="B11" s="44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7">
        <f t="shared" si="0"/>
        <v>75</v>
      </c>
      <c r="AV11" s="13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7"/>
      <c r="BE11" s="16">
        <v>2</v>
      </c>
      <c r="BF11" s="13" t="s">
        <v>240</v>
      </c>
      <c r="BG11" s="38" t="s">
        <v>241</v>
      </c>
      <c r="BH11" s="140">
        <v>1</v>
      </c>
      <c r="BI11" s="391">
        <v>0</v>
      </c>
      <c r="BJ11" s="391">
        <v>1</v>
      </c>
      <c r="BK11" s="391">
        <v>0</v>
      </c>
      <c r="BL11" s="391">
        <v>0</v>
      </c>
      <c r="BM11" s="391">
        <v>1</v>
      </c>
      <c r="BN11" s="391">
        <v>0</v>
      </c>
      <c r="BO11" s="391">
        <v>0</v>
      </c>
      <c r="BP11" s="38">
        <v>0</v>
      </c>
      <c r="BQ11">
        <v>0</v>
      </c>
      <c r="BR11">
        <v>0</v>
      </c>
      <c r="BS11">
        <v>0</v>
      </c>
      <c r="BT11" s="38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38">
        <v>2</v>
      </c>
      <c r="CE11">
        <v>0</v>
      </c>
      <c r="CF11">
        <v>0</v>
      </c>
      <c r="CG11">
        <v>0</v>
      </c>
      <c r="CH11" s="38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391">
        <v>0</v>
      </c>
      <c r="DF11" s="140" t="s">
        <v>254</v>
      </c>
      <c r="DG11" s="391" t="s">
        <v>229</v>
      </c>
      <c r="DH11" s="391" t="s">
        <v>229</v>
      </c>
      <c r="DI11" s="391">
        <v>0</v>
      </c>
      <c r="DJ11" s="391">
        <v>0</v>
      </c>
      <c r="DK11" s="391">
        <v>0</v>
      </c>
      <c r="DL11" s="391">
        <v>0</v>
      </c>
      <c r="DM11" s="391">
        <v>0</v>
      </c>
      <c r="DN11" s="391">
        <v>0</v>
      </c>
      <c r="DO11" s="391">
        <v>0</v>
      </c>
      <c r="DP11" s="391">
        <v>0</v>
      </c>
      <c r="DQ11" s="391">
        <v>0</v>
      </c>
      <c r="DR11" s="391">
        <v>0</v>
      </c>
      <c r="DS11" s="391">
        <v>4</v>
      </c>
      <c r="DT11" s="391">
        <v>4</v>
      </c>
      <c r="DU11" s="391">
        <v>4</v>
      </c>
      <c r="DV11" s="391">
        <v>0</v>
      </c>
      <c r="DW11" s="391"/>
      <c r="DX11" s="391"/>
      <c r="DY11" s="391">
        <v>4</v>
      </c>
      <c r="DZ11" s="391">
        <v>4</v>
      </c>
      <c r="EA11" s="391">
        <v>4</v>
      </c>
      <c r="EB11" s="391">
        <v>2</v>
      </c>
      <c r="EC11" s="7">
        <v>1</v>
      </c>
      <c r="ED11" s="371">
        <f>EC11+EB11+AVERAGE(DY11:EA11)+AVERAGE(DV11:DX11)+AVERAGE(DS11:DU11)+AVERAGE(DP11:DR11)+AVERAGE(DM11:DO11)+AVERAGE(DJ11:DL11)+DI11</f>
        <v>11</v>
      </c>
      <c r="EE11" s="371">
        <f>SUM(BU11:CD11)</f>
        <v>13</v>
      </c>
      <c r="EF11" s="371">
        <f>ED11+EE11+SUM(CE11:CH11)+SUM(BS11:BT11)</f>
        <v>25</v>
      </c>
      <c r="EG11" s="498">
        <f>SUM(DD11:DE11,CT11:CU11,CR11:CS11,CL11:CM11,CI11:CJ11,BQ11:BR11) + EF11</f>
        <v>31</v>
      </c>
      <c r="EH11" s="13"/>
      <c r="EI11" s="391"/>
      <c r="EJ11" s="7"/>
      <c r="EK11" s="13"/>
      <c r="ET11" s="7"/>
      <c r="EU11" s="13" t="s">
        <v>261</v>
      </c>
      <c r="EX11" s="7" t="s">
        <v>352</v>
      </c>
      <c r="EY11" s="13">
        <v>0</v>
      </c>
      <c r="EZ11">
        <v>0</v>
      </c>
      <c r="FA11">
        <v>3</v>
      </c>
      <c r="FB11">
        <v>4</v>
      </c>
      <c r="FC11">
        <v>4</v>
      </c>
      <c r="FD11">
        <v>4</v>
      </c>
      <c r="FE11">
        <v>1</v>
      </c>
      <c r="FF11">
        <v>0</v>
      </c>
      <c r="FG11">
        <v>0</v>
      </c>
      <c r="FH11">
        <v>0</v>
      </c>
      <c r="FI11" s="38" t="s">
        <v>290</v>
      </c>
      <c r="FJ11">
        <v>0</v>
      </c>
      <c r="FK11">
        <v>0</v>
      </c>
      <c r="FL11">
        <v>0</v>
      </c>
      <c r="FM11" s="38" t="s">
        <v>353</v>
      </c>
      <c r="FN11">
        <v>0</v>
      </c>
      <c r="FO11">
        <v>4</v>
      </c>
      <c r="FP11">
        <v>0</v>
      </c>
      <c r="FQ11">
        <v>4</v>
      </c>
      <c r="FR11" s="38" t="s">
        <v>290</v>
      </c>
      <c r="FS11" t="s">
        <v>354</v>
      </c>
      <c r="FT11" s="7" t="s">
        <v>355</v>
      </c>
      <c r="FU11" s="456">
        <v>7</v>
      </c>
      <c r="FV11" s="463">
        <v>7</v>
      </c>
      <c r="FW11" s="463">
        <v>6</v>
      </c>
      <c r="FX11" s="463">
        <v>4</v>
      </c>
      <c r="FY11" s="463">
        <v>6</v>
      </c>
      <c r="FZ11" s="463">
        <v>7</v>
      </c>
      <c r="GA11" s="463">
        <v>6</v>
      </c>
      <c r="GB11" s="463">
        <v>7</v>
      </c>
      <c r="GC11" s="463">
        <v>7</v>
      </c>
      <c r="GD11" s="463">
        <v>6</v>
      </c>
      <c r="GE11" s="463">
        <v>7</v>
      </c>
      <c r="GF11" s="463">
        <v>5</v>
      </c>
      <c r="GG11" s="463">
        <v>6</v>
      </c>
      <c r="GH11" s="463">
        <v>1</v>
      </c>
      <c r="GI11" s="463">
        <v>7</v>
      </c>
      <c r="GJ11" s="463">
        <v>7</v>
      </c>
      <c r="GK11" s="463">
        <v>1</v>
      </c>
      <c r="GL11" s="463">
        <v>1</v>
      </c>
      <c r="GM11" s="463">
        <v>2</v>
      </c>
      <c r="GN11" s="463">
        <f t="shared" si="2"/>
        <v>41</v>
      </c>
      <c r="GO11" s="463">
        <f t="shared" si="6"/>
        <v>28</v>
      </c>
      <c r="GP11" s="463">
        <f t="shared" si="3"/>
        <v>3</v>
      </c>
      <c r="GQ11" s="463">
        <f t="shared" si="7"/>
        <v>14</v>
      </c>
      <c r="GR11" s="457">
        <f t="shared" si="4"/>
        <v>14</v>
      </c>
      <c r="GS11" s="489">
        <f t="shared" si="5"/>
        <v>100</v>
      </c>
      <c r="GT11" s="13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5">
        <v>0</v>
      </c>
      <c r="HF11">
        <v>0</v>
      </c>
      <c r="HG11">
        <v>0</v>
      </c>
      <c r="HH11">
        <v>0</v>
      </c>
      <c r="HI11" s="7">
        <v>0</v>
      </c>
      <c r="HJ11" s="191">
        <f t="shared" si="8"/>
        <v>0</v>
      </c>
      <c r="HK11" s="193">
        <f t="shared" si="9"/>
        <v>0</v>
      </c>
      <c r="HL11" s="104">
        <f t="shared" si="10"/>
        <v>0</v>
      </c>
      <c r="HM11" s="131">
        <v>171973</v>
      </c>
      <c r="HN11" s="397">
        <v>40828</v>
      </c>
      <c r="HO11" s="104">
        <v>35191</v>
      </c>
      <c r="HP11" s="131">
        <f>Metrics!$VC$8</f>
        <v>224</v>
      </c>
      <c r="HQ11" s="133">
        <f>Metrics!$VC$5</f>
        <v>24.394405724480723</v>
      </c>
      <c r="HR11" s="13">
        <v>43575</v>
      </c>
      <c r="HS11" s="391">
        <v>27305</v>
      </c>
      <c r="HT11" s="391">
        <v>34348</v>
      </c>
      <c r="HU11" s="7">
        <v>28875</v>
      </c>
      <c r="HV11" s="138">
        <v>1</v>
      </c>
      <c r="HW11" s="449">
        <v>0.99750000000000005</v>
      </c>
      <c r="HX11" s="449">
        <v>0.91749999999999998</v>
      </c>
      <c r="HY11" s="502">
        <v>1</v>
      </c>
      <c r="HZ11" s="503">
        <v>25.349784851074201</v>
      </c>
      <c r="IA11" s="451">
        <v>23.183151245117099</v>
      </c>
      <c r="IB11" s="451">
        <v>34.766307830810497</v>
      </c>
      <c r="IC11" s="133">
        <v>20.649856567382798</v>
      </c>
      <c r="ID11" s="13">
        <v>0.97719621658325195</v>
      </c>
      <c r="IE11" s="391">
        <v>0.98459744453430098</v>
      </c>
      <c r="IF11" s="391">
        <v>0.98439741134643499</v>
      </c>
      <c r="IG11" s="391">
        <v>0.98279714584350497</v>
      </c>
      <c r="IH11" s="391">
        <v>0.98489749431610096</v>
      </c>
      <c r="II11" s="391">
        <v>0.984297394752502</v>
      </c>
      <c r="IJ11" s="391">
        <v>0.98509752750396695</v>
      </c>
      <c r="IK11" s="391">
        <v>0.98489749431610096</v>
      </c>
      <c r="IL11" s="391">
        <v>0.98379731178283603</v>
      </c>
      <c r="IM11" s="391">
        <v>0.98459744453430098</v>
      </c>
      <c r="IN11" s="391">
        <v>0.980296730995178</v>
      </c>
      <c r="IO11" s="391">
        <v>0.98349726200103704</v>
      </c>
      <c r="IP11" s="140" t="s">
        <v>656</v>
      </c>
      <c r="IQ11" s="391" t="s">
        <v>657</v>
      </c>
      <c r="IR11" s="391" t="s">
        <v>656</v>
      </c>
      <c r="IS11" s="391" t="s">
        <v>655</v>
      </c>
      <c r="IT11" s="391" t="s">
        <v>657</v>
      </c>
      <c r="IU11" s="391" t="s">
        <v>655</v>
      </c>
      <c r="IV11" s="391" t="s">
        <v>656</v>
      </c>
      <c r="IW11" s="391" t="s">
        <v>654</v>
      </c>
      <c r="IX11" s="391" t="s">
        <v>658</v>
      </c>
      <c r="IY11" s="391" t="s">
        <v>656</v>
      </c>
      <c r="IZ11" s="391" t="s">
        <v>657</v>
      </c>
      <c r="JA11" s="7" t="s">
        <v>657</v>
      </c>
      <c r="JB11" s="13">
        <v>1</v>
      </c>
      <c r="JC11" s="391">
        <v>1</v>
      </c>
      <c r="JD11" s="391">
        <v>1</v>
      </c>
      <c r="JE11" s="391">
        <v>1</v>
      </c>
      <c r="JF11" s="391">
        <v>1</v>
      </c>
      <c r="JG11" s="391">
        <v>1</v>
      </c>
      <c r="JH11" s="391">
        <v>1</v>
      </c>
      <c r="JI11" s="391">
        <v>1</v>
      </c>
      <c r="JJ11" s="391">
        <v>1</v>
      </c>
      <c r="JK11" s="391">
        <v>1</v>
      </c>
      <c r="JL11" s="391">
        <v>1</v>
      </c>
      <c r="JM11" s="391">
        <v>1</v>
      </c>
      <c r="JN11" s="391">
        <v>1</v>
      </c>
      <c r="JO11" s="391">
        <v>0</v>
      </c>
      <c r="JP11" s="391">
        <v>0</v>
      </c>
      <c r="JQ11" s="391">
        <v>1</v>
      </c>
      <c r="JR11" s="391">
        <v>1</v>
      </c>
      <c r="JS11" s="391">
        <v>1</v>
      </c>
      <c r="JT11" s="391">
        <v>1</v>
      </c>
      <c r="JU11" s="391">
        <v>1</v>
      </c>
      <c r="JV11" s="391">
        <v>1</v>
      </c>
      <c r="JW11" s="391">
        <v>1</v>
      </c>
      <c r="JX11" s="391">
        <v>1</v>
      </c>
      <c r="JY11" s="391">
        <v>1</v>
      </c>
      <c r="JZ11" s="391">
        <v>1</v>
      </c>
      <c r="KA11" s="391">
        <v>1</v>
      </c>
      <c r="KB11" s="391">
        <v>1</v>
      </c>
      <c r="KC11" s="391">
        <v>1</v>
      </c>
      <c r="KD11" s="391">
        <v>1</v>
      </c>
      <c r="KE11" s="391">
        <v>1</v>
      </c>
      <c r="KF11" s="391">
        <v>1</v>
      </c>
      <c r="KG11" s="391">
        <v>1</v>
      </c>
      <c r="KH11" s="391">
        <v>1</v>
      </c>
      <c r="KI11" s="391">
        <v>1</v>
      </c>
      <c r="KJ11" s="391">
        <v>1</v>
      </c>
      <c r="KK11" s="391">
        <v>1</v>
      </c>
      <c r="KL11" s="391" t="s">
        <v>654</v>
      </c>
      <c r="KM11" s="391" t="s">
        <v>655</v>
      </c>
      <c r="KN11" s="391" t="s">
        <v>657</v>
      </c>
      <c r="KO11" s="391" t="s">
        <v>658</v>
      </c>
      <c r="KP11" s="391" t="s">
        <v>658</v>
      </c>
      <c r="KQ11" s="391" t="s">
        <v>658</v>
      </c>
      <c r="KR11" s="391" t="s">
        <v>658</v>
      </c>
      <c r="KS11" s="391" t="s">
        <v>654</v>
      </c>
      <c r="KT11" s="391" t="s">
        <v>654</v>
      </c>
      <c r="KU11" s="391" t="s">
        <v>654</v>
      </c>
      <c r="KV11" s="391" t="s">
        <v>656</v>
      </c>
      <c r="KW11" s="391" t="s">
        <v>655</v>
      </c>
      <c r="KX11" s="391" t="s">
        <v>656</v>
      </c>
      <c r="KY11" s="391" t="s">
        <v>658</v>
      </c>
      <c r="KZ11" s="391" t="s">
        <v>654</v>
      </c>
      <c r="LA11" s="391" t="s">
        <v>655</v>
      </c>
      <c r="LB11" s="391" t="s">
        <v>654</v>
      </c>
      <c r="LC11" s="391" t="s">
        <v>655</v>
      </c>
      <c r="LD11" s="391" t="s">
        <v>658</v>
      </c>
      <c r="LE11" s="391" t="s">
        <v>658</v>
      </c>
      <c r="LF11" s="391" t="s">
        <v>656</v>
      </c>
      <c r="LG11" s="391" t="s">
        <v>656</v>
      </c>
      <c r="LH11" s="391" t="s">
        <v>657</v>
      </c>
      <c r="LI11" s="391" t="s">
        <v>654</v>
      </c>
      <c r="LJ11" s="391" t="s">
        <v>655</v>
      </c>
      <c r="LK11" s="391" t="s">
        <v>656</v>
      </c>
      <c r="LL11" s="391" t="s">
        <v>657</v>
      </c>
      <c r="LM11" s="391" t="s">
        <v>657</v>
      </c>
      <c r="LN11" s="391" t="s">
        <v>657</v>
      </c>
      <c r="LO11" s="391" t="s">
        <v>657</v>
      </c>
      <c r="LP11" s="391" t="s">
        <v>655</v>
      </c>
      <c r="LQ11" s="391" t="s">
        <v>656</v>
      </c>
      <c r="LR11" s="391" t="s">
        <v>658</v>
      </c>
      <c r="LS11" s="391" t="s">
        <v>658</v>
      </c>
      <c r="LT11" s="391" t="s">
        <v>657</v>
      </c>
      <c r="LU11" s="7" t="s">
        <v>658</v>
      </c>
      <c r="LV11" s="391">
        <v>0.10000000149011599</v>
      </c>
      <c r="LW11" s="391">
        <v>0.10000000149011599</v>
      </c>
      <c r="LX11" s="391">
        <v>0.40000000596046398</v>
      </c>
      <c r="LY11" s="391">
        <v>0.40000000596046398</v>
      </c>
      <c r="LZ11" s="391">
        <v>0.69999998807907104</v>
      </c>
      <c r="MA11" s="391">
        <v>0.69999998807907104</v>
      </c>
      <c r="MB11" s="391">
        <v>1</v>
      </c>
      <c r="MC11" s="391">
        <v>1</v>
      </c>
      <c r="MD11" s="391">
        <v>1.29999995231628</v>
      </c>
      <c r="ME11" s="391">
        <v>1.29999995231628</v>
      </c>
      <c r="MF11" s="391">
        <v>1.29999995231628</v>
      </c>
      <c r="MG11" s="391">
        <v>1.29999995231628</v>
      </c>
      <c r="MH11" s="391">
        <v>0.10000000149011599</v>
      </c>
      <c r="MI11" s="391">
        <v>0.10000000149011599</v>
      </c>
      <c r="MJ11" s="391">
        <v>0.40000000596046398</v>
      </c>
      <c r="MK11" s="391">
        <v>0.40000000596046398</v>
      </c>
      <c r="ML11" s="391">
        <v>0.69999998807907104</v>
      </c>
      <c r="MM11" s="391">
        <v>0.69999998807907104</v>
      </c>
      <c r="MN11" s="391">
        <v>1</v>
      </c>
      <c r="MO11" s="391">
        <v>1</v>
      </c>
      <c r="MP11" s="391">
        <v>1.29999995231628</v>
      </c>
      <c r="MQ11" s="391">
        <v>1.29999995231628</v>
      </c>
      <c r="MR11" s="391">
        <v>1.29999995231628</v>
      </c>
      <c r="MS11" s="391">
        <v>1.29999995231628</v>
      </c>
      <c r="MT11" s="391">
        <v>0.10000000149011599</v>
      </c>
      <c r="MU11" s="391">
        <v>0.10000000149011599</v>
      </c>
      <c r="MV11" s="391">
        <v>0.40000000596046398</v>
      </c>
      <c r="MW11" s="391">
        <v>0.40000000596046398</v>
      </c>
      <c r="MX11" s="391">
        <v>0.69999998807907104</v>
      </c>
      <c r="MY11" s="391">
        <v>0.69999998807907104</v>
      </c>
      <c r="MZ11" s="391">
        <v>1</v>
      </c>
      <c r="NA11" s="391">
        <v>1</v>
      </c>
      <c r="NB11" s="391">
        <v>1.29999995231628</v>
      </c>
      <c r="NC11" s="391">
        <v>1.29999995231628</v>
      </c>
      <c r="ND11" s="391">
        <v>1.29999995231628</v>
      </c>
      <c r="NE11" s="7">
        <v>1.29999995231628</v>
      </c>
      <c r="NF11" s="13">
        <v>6.0000005178153498E-3</v>
      </c>
      <c r="NG11" s="391">
        <v>7.5000007636845103E-3</v>
      </c>
      <c r="NH11" s="391">
        <v>5.0000003539025697E-3</v>
      </c>
      <c r="NI11" s="391">
        <v>5.00000023748725E-4</v>
      </c>
      <c r="NJ11" s="391">
        <v>5.0000003539025697E-3</v>
      </c>
      <c r="NK11" s="391">
        <v>5.0000003539025697E-3</v>
      </c>
      <c r="NL11" s="391">
        <v>0</v>
      </c>
      <c r="NM11" s="391">
        <v>5.0000003539025697E-3</v>
      </c>
      <c r="NN11" s="391">
        <v>5.0000003539025697E-3</v>
      </c>
      <c r="NO11" s="391">
        <v>5.0000003539025697E-3</v>
      </c>
      <c r="NP11" s="391">
        <v>5.0000003539025697E-3</v>
      </c>
      <c r="NQ11" s="391">
        <v>0</v>
      </c>
      <c r="NR11" s="391">
        <v>5.0000003539025697E-3</v>
      </c>
      <c r="NS11" s="391">
        <v>5.0000003539025697E-3</v>
      </c>
      <c r="NT11" s="7">
        <v>5.0000003539025697E-3</v>
      </c>
      <c r="NU11" s="173">
        <f>8/15</f>
        <v>0.53333333333333333</v>
      </c>
      <c r="NV11" s="174">
        <f>5/15</f>
        <v>0.33333333333333331</v>
      </c>
      <c r="NW11" s="174">
        <f>6/15</f>
        <v>0.4</v>
      </c>
      <c r="NX11" s="174">
        <f>7/15</f>
        <v>0.46666666666666667</v>
      </c>
      <c r="NY11" s="177">
        <f>8/(8+2)</f>
        <v>0.8</v>
      </c>
      <c r="NZ11" s="174">
        <f>5/(5+4)</f>
        <v>0.55555555555555558</v>
      </c>
      <c r="OA11" s="174">
        <f>6/(6+6)</f>
        <v>0.5</v>
      </c>
      <c r="OB11" s="174">
        <f>7/(7+5)</f>
        <v>0.58333333333333337</v>
      </c>
      <c r="OC11" s="131">
        <f>Metrics!XT6</f>
        <v>2752.7777777777778</v>
      </c>
      <c r="OD11" s="397">
        <f>Metrics!XU6</f>
        <v>2094.1111111111113</v>
      </c>
      <c r="OE11" s="397">
        <f>Metrics!XV6</f>
        <v>2279.6666666666665</v>
      </c>
      <c r="OF11" s="397">
        <f>Metrics!XW6</f>
        <v>1839.5555555555557</v>
      </c>
      <c r="OG11" s="140">
        <v>26715</v>
      </c>
      <c r="OH11" s="391">
        <v>20907</v>
      </c>
      <c r="OI11" s="391">
        <v>22494</v>
      </c>
      <c r="OJ11" s="7">
        <v>17753</v>
      </c>
      <c r="OK11" s="340">
        <v>44838.529861111114</v>
      </c>
      <c r="OL11" s="453">
        <v>44838.54583333333</v>
      </c>
    </row>
    <row r="12" spans="1:402" x14ac:dyDescent="0.25">
      <c r="A12" s="16" t="s">
        <v>356</v>
      </c>
      <c r="B12" s="44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7">
        <f t="shared" si="0"/>
        <v>11</v>
      </c>
      <c r="AV12" s="13" t="s">
        <v>304</v>
      </c>
      <c r="AX12" t="s">
        <v>238</v>
      </c>
      <c r="AZ12" t="s">
        <v>238</v>
      </c>
      <c r="BB12" t="s">
        <v>238</v>
      </c>
      <c r="BD12" s="7" t="s">
        <v>238</v>
      </c>
      <c r="BE12" s="16">
        <v>5.5</v>
      </c>
      <c r="BF12" s="13" t="s">
        <v>240</v>
      </c>
      <c r="BG12" s="38" t="s">
        <v>241</v>
      </c>
      <c r="BH12" s="140">
        <v>2</v>
      </c>
      <c r="BI12" s="391">
        <v>2</v>
      </c>
      <c r="BJ12" s="391">
        <v>3</v>
      </c>
      <c r="BK12" s="391">
        <v>4</v>
      </c>
      <c r="BL12" s="391">
        <v>3</v>
      </c>
      <c r="BM12" s="391">
        <v>4</v>
      </c>
      <c r="BN12" s="391">
        <v>4</v>
      </c>
      <c r="BO12" s="391">
        <v>4</v>
      </c>
      <c r="BP12" s="38">
        <v>0</v>
      </c>
      <c r="BQ12">
        <v>0</v>
      </c>
      <c r="BR12">
        <v>0</v>
      </c>
      <c r="BS12">
        <v>1</v>
      </c>
      <c r="BT12" s="38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38">
        <v>3</v>
      </c>
      <c r="CE12">
        <v>4</v>
      </c>
      <c r="CF12">
        <v>4</v>
      </c>
      <c r="CG12">
        <v>4</v>
      </c>
      <c r="CH12" s="38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391">
        <v>2</v>
      </c>
      <c r="DF12" s="140" t="s">
        <v>254</v>
      </c>
      <c r="DG12" s="391" t="s">
        <v>229</v>
      </c>
      <c r="DH12" s="391" t="s">
        <v>229</v>
      </c>
      <c r="DI12" s="391">
        <v>4</v>
      </c>
      <c r="DJ12" s="391">
        <v>4</v>
      </c>
      <c r="DK12" s="391">
        <v>4</v>
      </c>
      <c r="DL12" s="391">
        <v>4</v>
      </c>
      <c r="DM12" s="391">
        <v>4</v>
      </c>
      <c r="DN12" s="391">
        <v>4</v>
      </c>
      <c r="DO12" s="391">
        <v>4</v>
      </c>
      <c r="DP12" s="391">
        <v>4</v>
      </c>
      <c r="DQ12" s="391">
        <v>4</v>
      </c>
      <c r="DR12" s="391">
        <v>4</v>
      </c>
      <c r="DS12" s="391">
        <v>4</v>
      </c>
      <c r="DT12" s="391">
        <v>4</v>
      </c>
      <c r="DU12" s="391">
        <v>4</v>
      </c>
      <c r="DV12" s="391">
        <v>4</v>
      </c>
      <c r="DW12" s="391">
        <v>4</v>
      </c>
      <c r="DX12" s="391">
        <v>4</v>
      </c>
      <c r="DY12" s="391">
        <v>4</v>
      </c>
      <c r="DZ12" s="391">
        <v>4</v>
      </c>
      <c r="EA12" s="391">
        <v>4</v>
      </c>
      <c r="EB12" s="391">
        <v>3</v>
      </c>
      <c r="EC12" s="7">
        <v>5</v>
      </c>
      <c r="ED12" s="371">
        <f t="shared" ref="ED12:ED23" si="11">EC12+EB12+AVERAGE(DY12:EA12)+AVERAGE(DV12:DX12)+AVERAGE(DS12:DU12)+AVERAGE(DP12:DR12)+AVERAGE(DM12:DO12)+AVERAGE(DJ12:DL12)+DI12</f>
        <v>36</v>
      </c>
      <c r="EE12" s="371">
        <f>SUM(BU12:CD12)</f>
        <v>23</v>
      </c>
      <c r="EF12" s="371">
        <f t="shared" ref="EF12:EF23" si="12">ED12+EE12+SUM(CE12:CH12)+SUM(BS12:BT12)</f>
        <v>77</v>
      </c>
      <c r="EG12" s="498">
        <f t="shared" si="1"/>
        <v>95</v>
      </c>
      <c r="EH12" s="13"/>
      <c r="EI12" s="391"/>
      <c r="EJ12" s="7"/>
      <c r="EK12" s="13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7" t="s">
        <v>229</v>
      </c>
      <c r="EU12" s="13" t="s">
        <v>359</v>
      </c>
      <c r="EX12" s="7"/>
      <c r="EY12" s="13">
        <v>0</v>
      </c>
      <c r="EZ12">
        <v>0</v>
      </c>
      <c r="FA12">
        <v>3</v>
      </c>
      <c r="FB12">
        <v>0</v>
      </c>
      <c r="FC12">
        <v>0</v>
      </c>
      <c r="FD12">
        <v>0</v>
      </c>
      <c r="FE12">
        <v>4</v>
      </c>
      <c r="FF12">
        <v>4</v>
      </c>
      <c r="FG12">
        <v>0</v>
      </c>
      <c r="FH12">
        <v>0</v>
      </c>
      <c r="FI12" s="38" t="s">
        <v>290</v>
      </c>
      <c r="FJ12">
        <v>0</v>
      </c>
      <c r="FK12">
        <v>0</v>
      </c>
      <c r="FL12">
        <v>0</v>
      </c>
      <c r="FM12" s="38" t="s">
        <v>353</v>
      </c>
      <c r="FN12">
        <v>0</v>
      </c>
      <c r="FO12">
        <v>4</v>
      </c>
      <c r="FP12">
        <v>0</v>
      </c>
      <c r="FQ12">
        <v>4</v>
      </c>
      <c r="FR12" s="38" t="s">
        <v>360</v>
      </c>
      <c r="FS12" t="s">
        <v>361</v>
      </c>
      <c r="FT12" s="7" t="s">
        <v>362</v>
      </c>
      <c r="FU12" s="456"/>
      <c r="FV12" s="463"/>
      <c r="FW12" s="463"/>
      <c r="FX12" s="463"/>
      <c r="FY12" s="463"/>
      <c r="FZ12" s="463"/>
      <c r="GA12" s="463"/>
      <c r="GB12" s="463"/>
      <c r="GC12" s="463"/>
      <c r="GD12" s="463"/>
      <c r="GE12" s="463"/>
      <c r="GF12" s="463"/>
      <c r="GG12" s="463"/>
      <c r="GH12" s="463"/>
      <c r="GI12" s="463"/>
      <c r="GJ12" s="463"/>
      <c r="GK12" s="463"/>
      <c r="GL12" s="463"/>
      <c r="GM12" s="463"/>
      <c r="GN12" s="463"/>
      <c r="GO12" s="463"/>
      <c r="GP12" s="463"/>
      <c r="GQ12" s="463"/>
      <c r="GR12" s="457"/>
      <c r="GS12" s="489"/>
      <c r="GT12" s="13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5">
        <v>0</v>
      </c>
      <c r="HF12">
        <v>0</v>
      </c>
      <c r="HG12">
        <v>0</v>
      </c>
      <c r="HH12">
        <v>0</v>
      </c>
      <c r="HI12" s="7">
        <v>0</v>
      </c>
      <c r="HJ12" s="191">
        <f t="shared" si="8"/>
        <v>0</v>
      </c>
      <c r="HK12" s="193">
        <f t="shared" si="9"/>
        <v>4</v>
      </c>
      <c r="HL12" s="104">
        <f t="shared" si="10"/>
        <v>4</v>
      </c>
      <c r="HM12" s="13"/>
      <c r="HN12" s="391"/>
      <c r="HO12" s="7"/>
      <c r="HP12" s="13"/>
      <c r="HQ12" s="7"/>
      <c r="HR12" s="13"/>
      <c r="HS12" s="391"/>
      <c r="HT12" s="397"/>
      <c r="HU12" s="104"/>
      <c r="HV12" s="13"/>
      <c r="HW12" s="391"/>
      <c r="HX12" s="391"/>
      <c r="HY12" s="7"/>
      <c r="HZ12" s="13"/>
      <c r="IA12" s="391"/>
      <c r="IB12" s="391"/>
      <c r="IC12" s="7"/>
      <c r="ID12" s="13"/>
      <c r="IE12" s="391"/>
      <c r="IF12" s="391"/>
      <c r="IG12" s="391"/>
      <c r="IH12" s="391"/>
      <c r="II12" s="391"/>
      <c r="IJ12" s="391"/>
      <c r="IK12" s="391"/>
      <c r="IL12" s="391"/>
      <c r="IM12" s="391"/>
      <c r="IN12" s="391"/>
      <c r="IO12" s="391"/>
      <c r="IP12" s="140"/>
      <c r="IQ12" s="391"/>
      <c r="IR12" s="391"/>
      <c r="IS12" s="391"/>
      <c r="IT12" s="391"/>
      <c r="IU12" s="391"/>
      <c r="IV12" s="391"/>
      <c r="IW12" s="391"/>
      <c r="IX12" s="391"/>
      <c r="IY12" s="391"/>
      <c r="IZ12" s="391"/>
      <c r="JA12" s="7"/>
      <c r="JB12" s="13"/>
      <c r="JC12" s="391"/>
      <c r="JD12" s="391"/>
      <c r="JE12" s="391"/>
      <c r="JF12" s="391"/>
      <c r="JG12" s="391"/>
      <c r="JH12" s="391"/>
      <c r="JI12" s="391"/>
      <c r="JJ12" s="391"/>
      <c r="JK12" s="391"/>
      <c r="JL12" s="391"/>
      <c r="JM12" s="391"/>
      <c r="JN12" s="391"/>
      <c r="JO12" s="391"/>
      <c r="JP12" s="391"/>
      <c r="JQ12" s="391"/>
      <c r="JR12" s="391"/>
      <c r="JS12" s="391"/>
      <c r="JT12" s="391"/>
      <c r="JU12" s="391"/>
      <c r="JV12" s="391"/>
      <c r="JW12" s="391"/>
      <c r="JX12" s="391"/>
      <c r="JY12" s="391"/>
      <c r="JZ12" s="391"/>
      <c r="KA12" s="391"/>
      <c r="KB12" s="391"/>
      <c r="KC12" s="391"/>
      <c r="KD12" s="391"/>
      <c r="KE12" s="391"/>
      <c r="KF12" s="391"/>
      <c r="KG12" s="391"/>
      <c r="KH12" s="391"/>
      <c r="KI12" s="391"/>
      <c r="KJ12" s="391"/>
      <c r="KK12" s="38"/>
      <c r="KL12" s="391"/>
      <c r="KM12" s="391"/>
      <c r="KN12" s="391"/>
      <c r="KO12" s="391"/>
      <c r="KP12" s="391"/>
      <c r="KQ12" s="391"/>
      <c r="KR12" s="391"/>
      <c r="KS12" s="391"/>
      <c r="KT12" s="391"/>
      <c r="KU12" s="391"/>
      <c r="KV12" s="391"/>
      <c r="KW12" s="391"/>
      <c r="KX12" s="391"/>
      <c r="KY12" s="391"/>
      <c r="KZ12" s="391"/>
      <c r="LA12" s="391"/>
      <c r="LB12" s="391"/>
      <c r="LC12" s="391"/>
      <c r="LD12" s="391"/>
      <c r="LE12" s="391"/>
      <c r="LF12" s="391"/>
      <c r="LG12" s="391"/>
      <c r="LH12" s="391"/>
      <c r="LI12" s="391"/>
      <c r="LJ12" s="391"/>
      <c r="LK12" s="391"/>
      <c r="LL12" s="391"/>
      <c r="LM12" s="391"/>
      <c r="LN12" s="391"/>
      <c r="LO12" s="391"/>
      <c r="LP12" s="391"/>
      <c r="LQ12" s="391"/>
      <c r="LR12" s="391"/>
      <c r="LS12" s="391"/>
      <c r="LT12" s="391"/>
      <c r="LU12" s="7"/>
      <c r="LV12" s="391">
        <v>0.10000000149011599</v>
      </c>
      <c r="LW12" s="391">
        <v>0.10000000149011599</v>
      </c>
      <c r="LX12" s="391">
        <v>0.40000000596046398</v>
      </c>
      <c r="LY12" s="391">
        <v>0.40000000596046398</v>
      </c>
      <c r="LZ12" s="391">
        <v>0.69999998807907104</v>
      </c>
      <c r="MA12" s="391">
        <v>0.69999998807907104</v>
      </c>
      <c r="MB12" s="391">
        <v>1</v>
      </c>
      <c r="MC12" s="391">
        <v>1</v>
      </c>
      <c r="MD12" s="391">
        <v>1.29999995231628</v>
      </c>
      <c r="ME12" s="391">
        <v>1.29999995231628</v>
      </c>
      <c r="MF12" s="391">
        <v>1.29999995231628</v>
      </c>
      <c r="MG12" s="391">
        <v>1.29999995231628</v>
      </c>
      <c r="MH12" s="391">
        <v>0.10000000149011599</v>
      </c>
      <c r="MI12" s="391">
        <v>0.10000000149011599</v>
      </c>
      <c r="MJ12" s="391">
        <v>0.40000000596046398</v>
      </c>
      <c r="MK12" s="391">
        <v>0.40000000596046398</v>
      </c>
      <c r="ML12" s="391">
        <v>0.69999998807907104</v>
      </c>
      <c r="MM12" s="391">
        <v>0.69999998807907104</v>
      </c>
      <c r="MN12" s="391">
        <v>1</v>
      </c>
      <c r="MO12" s="391">
        <v>1</v>
      </c>
      <c r="MP12" s="391">
        <v>1.29999995231628</v>
      </c>
      <c r="MQ12" s="391">
        <v>1.29999995231628</v>
      </c>
      <c r="MR12" s="391">
        <v>1.29999995231628</v>
      </c>
      <c r="MS12" s="391">
        <v>1.29999995231628</v>
      </c>
      <c r="MT12" s="391">
        <v>0.10000000149011599</v>
      </c>
      <c r="MU12" s="391">
        <v>0.10000000149011599</v>
      </c>
      <c r="MV12" s="391">
        <v>0.40000000596046398</v>
      </c>
      <c r="MW12" s="391">
        <v>0.40000000596046398</v>
      </c>
      <c r="MX12" s="391">
        <v>0.69999998807907104</v>
      </c>
      <c r="MY12" s="391">
        <v>0.69999998807907104</v>
      </c>
      <c r="MZ12" s="391">
        <v>1</v>
      </c>
      <c r="NA12" s="391">
        <v>1</v>
      </c>
      <c r="NB12" s="391">
        <v>1.29999995231628</v>
      </c>
      <c r="NC12" s="391">
        <v>1.29999995231628</v>
      </c>
      <c r="ND12" s="391">
        <v>1.29999995231628</v>
      </c>
      <c r="NE12" s="7">
        <v>1.29999995231628</v>
      </c>
      <c r="NF12" s="13"/>
      <c r="NG12" s="391"/>
      <c r="NH12" s="391"/>
      <c r="NI12" s="391"/>
      <c r="NJ12" s="391"/>
      <c r="NK12" s="391"/>
      <c r="NL12" s="391"/>
      <c r="NM12" s="391"/>
      <c r="NN12" s="391"/>
      <c r="NO12" s="391"/>
      <c r="NP12" s="391"/>
      <c r="NQ12" s="391"/>
      <c r="NR12" s="391"/>
      <c r="NS12" s="391"/>
      <c r="NT12" s="7"/>
      <c r="NU12" s="173"/>
      <c r="NV12" s="174"/>
      <c r="NW12" s="174"/>
      <c r="NX12" s="174"/>
      <c r="NY12" s="177"/>
      <c r="NZ12" s="174"/>
      <c r="OA12" s="174"/>
      <c r="OB12" s="174"/>
      <c r="OC12" s="13"/>
      <c r="OD12" s="391"/>
      <c r="OE12" s="391"/>
      <c r="OF12" s="391"/>
      <c r="OG12" s="140"/>
      <c r="OH12" s="391"/>
      <c r="OI12" s="391"/>
      <c r="OJ12" s="7"/>
      <c r="OK12" s="340"/>
      <c r="OL12" s="453"/>
    </row>
    <row r="13" spans="1:402" x14ac:dyDescent="0.25">
      <c r="A13" s="130" t="s">
        <v>363</v>
      </c>
      <c r="B13" s="44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7">
        <f t="shared" si="0"/>
        <v>79</v>
      </c>
      <c r="AV13" s="13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7"/>
      <c r="BE13" s="16"/>
      <c r="BF13" s="13" t="s">
        <v>229</v>
      </c>
      <c r="BG13" s="38"/>
      <c r="BH13" s="140"/>
      <c r="BI13" s="391"/>
      <c r="BJ13" s="391"/>
      <c r="BK13" s="391"/>
      <c r="BL13" s="391"/>
      <c r="BM13" s="391"/>
      <c r="BN13" s="391"/>
      <c r="BO13" s="391"/>
      <c r="BP13" s="38"/>
      <c r="BT13" s="38"/>
      <c r="CD13" s="38"/>
      <c r="CH13" s="38"/>
      <c r="DE13" s="391"/>
      <c r="DF13" s="140"/>
      <c r="DG13" s="391"/>
      <c r="DH13" s="391"/>
      <c r="DI13" s="391"/>
      <c r="DJ13" s="391"/>
      <c r="DK13" s="391"/>
      <c r="DL13" s="391"/>
      <c r="DM13" s="391"/>
      <c r="DN13" s="391"/>
      <c r="DO13" s="391"/>
      <c r="DP13" s="391"/>
      <c r="DQ13" s="391"/>
      <c r="DR13" s="391"/>
      <c r="DS13" s="391"/>
      <c r="DT13" s="391"/>
      <c r="DU13" s="391"/>
      <c r="DV13" s="391"/>
      <c r="DW13" s="391"/>
      <c r="DX13" s="391"/>
      <c r="DY13" s="391"/>
      <c r="DZ13" s="391"/>
      <c r="EA13" s="391"/>
      <c r="EB13" s="391"/>
      <c r="EC13" s="7"/>
      <c r="ED13" s="371"/>
      <c r="EE13" s="371"/>
      <c r="EF13" s="371"/>
      <c r="EG13" s="498">
        <f t="shared" si="1"/>
        <v>0</v>
      </c>
      <c r="EH13" s="13"/>
      <c r="EI13" s="391"/>
      <c r="EJ13" s="7"/>
      <c r="EK13" s="13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7" t="s">
        <v>229</v>
      </c>
      <c r="EU13" s="13" t="s">
        <v>261</v>
      </c>
      <c r="EX13" s="7" t="s">
        <v>364</v>
      </c>
      <c r="EY13" s="13">
        <v>0</v>
      </c>
      <c r="EZ13">
        <v>0</v>
      </c>
      <c r="FA13">
        <v>0</v>
      </c>
      <c r="FB13">
        <v>4</v>
      </c>
      <c r="FC13">
        <v>1</v>
      </c>
      <c r="FD13">
        <v>4</v>
      </c>
      <c r="FE13">
        <v>4</v>
      </c>
      <c r="FF13">
        <v>4</v>
      </c>
      <c r="FG13">
        <v>0</v>
      </c>
      <c r="FH13">
        <v>0</v>
      </c>
      <c r="FI13" s="38" t="s">
        <v>290</v>
      </c>
      <c r="FJ13">
        <v>0</v>
      </c>
      <c r="FK13">
        <v>0</v>
      </c>
      <c r="FL13">
        <v>0</v>
      </c>
      <c r="FM13" s="38" t="s">
        <v>290</v>
      </c>
      <c r="FN13">
        <v>2</v>
      </c>
      <c r="FO13">
        <v>2</v>
      </c>
      <c r="FP13">
        <v>0</v>
      </c>
      <c r="FQ13">
        <v>4</v>
      </c>
      <c r="FR13" s="38" t="s">
        <v>290</v>
      </c>
      <c r="FS13" t="s">
        <v>365</v>
      </c>
      <c r="FT13" s="7" t="s">
        <v>366</v>
      </c>
      <c r="FU13" s="456">
        <v>7</v>
      </c>
      <c r="FV13" s="463">
        <v>7</v>
      </c>
      <c r="FW13" s="463">
        <v>7</v>
      </c>
      <c r="FX13" s="463">
        <v>7</v>
      </c>
      <c r="FY13" s="463">
        <v>6</v>
      </c>
      <c r="FZ13" s="463">
        <v>6</v>
      </c>
      <c r="GA13" s="463">
        <v>7</v>
      </c>
      <c r="GB13" s="463">
        <v>7</v>
      </c>
      <c r="GC13" s="463">
        <v>7</v>
      </c>
      <c r="GD13" s="463">
        <v>6</v>
      </c>
      <c r="GE13" s="463">
        <v>6</v>
      </c>
      <c r="GF13" s="463">
        <v>7</v>
      </c>
      <c r="GG13" s="463">
        <v>7</v>
      </c>
      <c r="GH13" s="463">
        <v>1</v>
      </c>
      <c r="GI13" s="463">
        <v>7</v>
      </c>
      <c r="GJ13" s="463">
        <v>7</v>
      </c>
      <c r="GK13" s="463">
        <v>6</v>
      </c>
      <c r="GL13" s="463">
        <v>1</v>
      </c>
      <c r="GM13" s="463">
        <v>7</v>
      </c>
      <c r="GN13" s="463">
        <f t="shared" si="2"/>
        <v>46</v>
      </c>
      <c r="GO13" s="463">
        <f t="shared" si="6"/>
        <v>28</v>
      </c>
      <c r="GP13" s="463">
        <f t="shared" si="3"/>
        <v>8</v>
      </c>
      <c r="GQ13" s="463">
        <f t="shared" si="7"/>
        <v>20</v>
      </c>
      <c r="GR13" s="457">
        <f t="shared" si="4"/>
        <v>14</v>
      </c>
      <c r="GS13" s="489">
        <f t="shared" si="5"/>
        <v>116</v>
      </c>
      <c r="GT13" s="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5">
        <v>0</v>
      </c>
      <c r="HF13">
        <v>0</v>
      </c>
      <c r="HG13">
        <v>0</v>
      </c>
      <c r="HH13">
        <v>0</v>
      </c>
      <c r="HI13" s="7">
        <v>0</v>
      </c>
      <c r="HJ13" s="191">
        <f t="shared" si="8"/>
        <v>0</v>
      </c>
      <c r="HK13" s="193">
        <f t="shared" si="9"/>
        <v>0</v>
      </c>
      <c r="HL13" s="104">
        <f t="shared" si="10"/>
        <v>0</v>
      </c>
      <c r="HM13" s="13">
        <v>36806</v>
      </c>
      <c r="HN13" s="391">
        <v>30725</v>
      </c>
      <c r="HO13" s="7">
        <v>29180</v>
      </c>
      <c r="HP13" s="131">
        <f>Metrics!$UK$8</f>
        <v>64</v>
      </c>
      <c r="HQ13" s="133">
        <f>Metrics!$UK$5</f>
        <v>7.0900187576189531</v>
      </c>
      <c r="HR13" s="13">
        <v>44159</v>
      </c>
      <c r="HS13" s="391">
        <v>30631</v>
      </c>
      <c r="HT13" s="391">
        <v>22990</v>
      </c>
      <c r="HU13" s="7">
        <v>17169</v>
      </c>
      <c r="HV13" s="135">
        <v>0.52249999999999996</v>
      </c>
      <c r="HW13" s="449">
        <v>0.98499999999999999</v>
      </c>
      <c r="HX13" s="449">
        <v>0.86750000000000005</v>
      </c>
      <c r="HY13" s="501">
        <v>0.96499999999999997</v>
      </c>
      <c r="HZ13" s="503">
        <v>11.1166687011718</v>
      </c>
      <c r="IA13" s="451">
        <v>15.6332664489746</v>
      </c>
      <c r="IB13" s="451">
        <v>15.233272552490201</v>
      </c>
      <c r="IC13" s="133">
        <v>15.749931335449199</v>
      </c>
      <c r="ID13" s="13">
        <v>0.97279548645019498</v>
      </c>
      <c r="IE13" s="391">
        <v>0.986197710037231</v>
      </c>
      <c r="IF13" s="391">
        <v>0.98729789257049505</v>
      </c>
      <c r="IG13" s="391">
        <v>0.98449742794036799</v>
      </c>
      <c r="IH13" s="391">
        <v>0.98339724540710405</v>
      </c>
      <c r="II13" s="391">
        <v>0.98539757728576605</v>
      </c>
      <c r="IJ13" s="391">
        <v>0.98009669780731201</v>
      </c>
      <c r="IK13" s="391">
        <v>0.98469746112823398</v>
      </c>
      <c r="IL13" s="391">
        <v>0.98499751091003396</v>
      </c>
      <c r="IM13" s="391">
        <v>0.98539757728576605</v>
      </c>
      <c r="IN13" s="391">
        <v>0.98559761047363204</v>
      </c>
      <c r="IO13" s="391">
        <v>0.98379731178283603</v>
      </c>
      <c r="IP13" s="140" t="s">
        <v>654</v>
      </c>
      <c r="IQ13" s="391" t="s">
        <v>655</v>
      </c>
      <c r="IR13" s="391" t="s">
        <v>656</v>
      </c>
      <c r="IS13" s="391" t="s">
        <v>657</v>
      </c>
      <c r="IT13" s="391" t="s">
        <v>654</v>
      </c>
      <c r="IU13" s="391" t="s">
        <v>654</v>
      </c>
      <c r="IV13" s="391" t="s">
        <v>658</v>
      </c>
      <c r="IW13" s="391" t="s">
        <v>654</v>
      </c>
      <c r="IX13" s="391" t="s">
        <v>654</v>
      </c>
      <c r="IY13" s="391" t="s">
        <v>654</v>
      </c>
      <c r="IZ13" s="391" t="s">
        <v>655</v>
      </c>
      <c r="JA13" s="7" t="s">
        <v>658</v>
      </c>
      <c r="JB13" s="13">
        <v>1</v>
      </c>
      <c r="JC13" s="391">
        <v>0</v>
      </c>
      <c r="JD13" s="391">
        <v>0</v>
      </c>
      <c r="JE13" s="391">
        <v>1</v>
      </c>
      <c r="JF13" s="391">
        <v>1</v>
      </c>
      <c r="JG13" s="391">
        <v>1</v>
      </c>
      <c r="JH13" s="391">
        <v>1</v>
      </c>
      <c r="JI13" s="391">
        <v>1</v>
      </c>
      <c r="JJ13" s="391">
        <v>1</v>
      </c>
      <c r="JK13" s="391">
        <v>1</v>
      </c>
      <c r="JL13" s="391">
        <v>1</v>
      </c>
      <c r="JM13" s="391">
        <v>1</v>
      </c>
      <c r="JN13" s="391">
        <v>1</v>
      </c>
      <c r="JO13" s="391">
        <v>1</v>
      </c>
      <c r="JP13" s="391">
        <v>1</v>
      </c>
      <c r="JQ13" s="391">
        <v>1</v>
      </c>
      <c r="JR13" s="38">
        <v>1</v>
      </c>
      <c r="JS13" s="38">
        <v>1</v>
      </c>
      <c r="JT13" s="38">
        <v>1</v>
      </c>
      <c r="JU13" s="38">
        <v>1</v>
      </c>
      <c r="JV13" s="38">
        <v>1</v>
      </c>
      <c r="JW13" s="38">
        <v>1</v>
      </c>
      <c r="JX13" s="38">
        <v>1</v>
      </c>
      <c r="JY13" s="38">
        <v>1</v>
      </c>
      <c r="JZ13" s="38">
        <v>1</v>
      </c>
      <c r="KA13" s="38">
        <v>1</v>
      </c>
      <c r="KB13" s="38">
        <v>1</v>
      </c>
      <c r="KC13" s="38">
        <v>1</v>
      </c>
      <c r="KD13" s="38">
        <v>1</v>
      </c>
      <c r="KE13" s="38">
        <v>1</v>
      </c>
      <c r="KF13" s="38">
        <v>1</v>
      </c>
      <c r="KG13" s="38">
        <v>1</v>
      </c>
      <c r="KH13" s="38">
        <v>1</v>
      </c>
      <c r="KI13" s="38">
        <v>1</v>
      </c>
      <c r="KJ13" s="38">
        <v>1</v>
      </c>
      <c r="KK13" s="38">
        <v>1</v>
      </c>
      <c r="KL13" s="391" t="s">
        <v>657</v>
      </c>
      <c r="KM13" s="391" t="s">
        <v>654</v>
      </c>
      <c r="KN13" s="391" t="s">
        <v>655</v>
      </c>
      <c r="KO13" s="391" t="s">
        <v>657</v>
      </c>
      <c r="KP13" s="391" t="s">
        <v>656</v>
      </c>
      <c r="KQ13" s="391" t="s">
        <v>655</v>
      </c>
      <c r="KR13" s="391" t="s">
        <v>657</v>
      </c>
      <c r="KS13" s="391" t="s">
        <v>655</v>
      </c>
      <c r="KT13" s="391" t="s">
        <v>654</v>
      </c>
      <c r="KU13" s="391" t="s">
        <v>654</v>
      </c>
      <c r="KV13" s="391" t="s">
        <v>654</v>
      </c>
      <c r="KW13" s="391" t="s">
        <v>655</v>
      </c>
      <c r="KX13" s="391" t="s">
        <v>654</v>
      </c>
      <c r="KY13" s="391" t="s">
        <v>657</v>
      </c>
      <c r="KZ13" s="391" t="s">
        <v>657</v>
      </c>
      <c r="LA13" s="391" t="s">
        <v>657</v>
      </c>
      <c r="LB13" s="391" t="s">
        <v>656</v>
      </c>
      <c r="LC13" s="391" t="s">
        <v>658</v>
      </c>
      <c r="LD13" s="391" t="s">
        <v>657</v>
      </c>
      <c r="LE13" s="391" t="s">
        <v>654</v>
      </c>
      <c r="LF13" s="391" t="s">
        <v>654</v>
      </c>
      <c r="LG13" s="391" t="s">
        <v>656</v>
      </c>
      <c r="LH13" s="391" t="s">
        <v>655</v>
      </c>
      <c r="LI13" s="391" t="s">
        <v>654</v>
      </c>
      <c r="LJ13" s="391" t="s">
        <v>658</v>
      </c>
      <c r="LK13" s="391" t="s">
        <v>658</v>
      </c>
      <c r="LL13" s="391" t="s">
        <v>658</v>
      </c>
      <c r="LM13" s="391" t="s">
        <v>655</v>
      </c>
      <c r="LN13" s="391" t="s">
        <v>654</v>
      </c>
      <c r="LO13" s="391" t="s">
        <v>656</v>
      </c>
      <c r="LP13" s="391" t="s">
        <v>658</v>
      </c>
      <c r="LQ13" s="391" t="s">
        <v>657</v>
      </c>
      <c r="LR13" s="391" t="s">
        <v>657</v>
      </c>
      <c r="LS13" s="391" t="s">
        <v>654</v>
      </c>
      <c r="LT13" s="391" t="s">
        <v>657</v>
      </c>
      <c r="LU13" s="7" t="s">
        <v>658</v>
      </c>
      <c r="LV13" s="391">
        <v>0.10000000149011599</v>
      </c>
      <c r="LW13" s="391">
        <v>0.10000000149011599</v>
      </c>
      <c r="LX13" s="391">
        <v>0.40000000596046398</v>
      </c>
      <c r="LY13" s="391">
        <v>0.40000000596046398</v>
      </c>
      <c r="LZ13" s="391">
        <v>0.69999998807907104</v>
      </c>
      <c r="MA13" s="391">
        <v>0.69999998807907104</v>
      </c>
      <c r="MB13" s="391">
        <v>1</v>
      </c>
      <c r="MC13" s="391">
        <v>1</v>
      </c>
      <c r="MD13" s="391">
        <v>1.29999995231628</v>
      </c>
      <c r="ME13" s="391">
        <v>1.29999995231628</v>
      </c>
      <c r="MF13" s="391">
        <v>1.29999995231628</v>
      </c>
      <c r="MG13" s="391">
        <v>1.29999995231628</v>
      </c>
      <c r="MH13" s="391">
        <v>0.10000000149011599</v>
      </c>
      <c r="MI13" s="391">
        <v>0.10000000149011599</v>
      </c>
      <c r="MJ13" s="391">
        <v>0.40000000596046398</v>
      </c>
      <c r="MK13" s="391">
        <v>0.40000000596046398</v>
      </c>
      <c r="ML13" s="391">
        <v>0.69999998807907104</v>
      </c>
      <c r="MM13" s="391">
        <v>0.69999998807907104</v>
      </c>
      <c r="MN13" s="391">
        <v>1</v>
      </c>
      <c r="MO13" s="391">
        <v>1</v>
      </c>
      <c r="MP13" s="391">
        <v>1.29999995231628</v>
      </c>
      <c r="MQ13" s="391">
        <v>1.29999995231628</v>
      </c>
      <c r="MR13" s="391">
        <v>1.29999995231628</v>
      </c>
      <c r="MS13" s="391">
        <v>1.29999995231628</v>
      </c>
      <c r="MT13" s="391">
        <v>0.10000000149011599</v>
      </c>
      <c r="MU13" s="391">
        <v>0.10000000149011599</v>
      </c>
      <c r="MV13" s="391">
        <v>0.40000000596046398</v>
      </c>
      <c r="MW13" s="391">
        <v>0.40000000596046398</v>
      </c>
      <c r="MX13" s="391">
        <v>0.69999998807907104</v>
      </c>
      <c r="MY13" s="391">
        <v>0.69999998807907104</v>
      </c>
      <c r="MZ13" s="391">
        <v>1</v>
      </c>
      <c r="NA13" s="391">
        <v>1</v>
      </c>
      <c r="NB13" s="391">
        <v>1.29999995231628</v>
      </c>
      <c r="NC13" s="391">
        <v>1.29999995231628</v>
      </c>
      <c r="ND13" s="391">
        <v>1.29999995231628</v>
      </c>
      <c r="NE13" s="7">
        <v>1.29999995231628</v>
      </c>
      <c r="NF13" s="13">
        <v>4.5000002719461901E-3</v>
      </c>
      <c r="NG13" s="391">
        <v>4.5000002719461901E-3</v>
      </c>
      <c r="NH13" s="391">
        <v>4.5000002719461901E-3</v>
      </c>
      <c r="NI13" s="391">
        <v>5.0000003539025697E-3</v>
      </c>
      <c r="NJ13" s="391">
        <v>5.0000003539025697E-3</v>
      </c>
      <c r="NK13" s="391">
        <v>4.5000002719461901E-3</v>
      </c>
      <c r="NL13" s="391">
        <v>4.5000002719461901E-3</v>
      </c>
      <c r="NM13" s="391">
        <v>5.00000023748725E-4</v>
      </c>
      <c r="NN13" s="391">
        <v>4.5000002719461901E-3</v>
      </c>
      <c r="NO13" s="391">
        <v>4.5000002719461901E-3</v>
      </c>
      <c r="NP13" s="391">
        <v>4.5000002719461901E-3</v>
      </c>
      <c r="NQ13" s="391">
        <v>4.5000002719461901E-3</v>
      </c>
      <c r="NR13" s="391">
        <v>8.5000004619359901E-3</v>
      </c>
      <c r="NS13" s="391">
        <v>4.5000002719461901E-3</v>
      </c>
      <c r="NT13" s="7">
        <v>4.5000002719461901E-3</v>
      </c>
      <c r="NU13" s="173">
        <f>12/15</f>
        <v>0.8</v>
      </c>
      <c r="NV13" s="174">
        <f>15/15</f>
        <v>1</v>
      </c>
      <c r="NW13" s="174">
        <f>15/15</f>
        <v>1</v>
      </c>
      <c r="NX13" s="174">
        <f>15/15</f>
        <v>1</v>
      </c>
      <c r="NY13" s="177">
        <f>12/(12+3)</f>
        <v>0.8</v>
      </c>
      <c r="NZ13" s="174">
        <f>15/15</f>
        <v>1</v>
      </c>
      <c r="OA13" s="174">
        <f>15/15</f>
        <v>1</v>
      </c>
      <c r="OB13" s="174">
        <f>15/15</f>
        <v>1</v>
      </c>
      <c r="OC13" s="131">
        <f>Metrics!VW6</f>
        <v>1962.8888888888889</v>
      </c>
      <c r="OD13" s="397">
        <f>Metrics!VX6</f>
        <v>1612.3333333333333</v>
      </c>
      <c r="OE13" s="397">
        <f>Metrics!VY6</f>
        <v>1322.6666666666667</v>
      </c>
      <c r="OF13" s="397">
        <f>Metrics!VZ6</f>
        <v>1148.2222222222222</v>
      </c>
      <c r="OG13" s="140">
        <v>18502</v>
      </c>
      <c r="OH13" s="391">
        <v>15347</v>
      </c>
      <c r="OI13" s="391">
        <v>12781</v>
      </c>
      <c r="OJ13" s="7">
        <v>11115</v>
      </c>
      <c r="OK13" s="340">
        <v>44839.441157407404</v>
      </c>
      <c r="OL13" s="453">
        <v>44839.452777777777</v>
      </c>
    </row>
    <row r="14" spans="1:402" x14ac:dyDescent="0.25">
      <c r="A14" s="130" t="s">
        <v>367</v>
      </c>
      <c r="B14" s="4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7">
        <f t="shared" si="0"/>
        <v>79</v>
      </c>
      <c r="AV14" s="13" t="s">
        <v>369</v>
      </c>
      <c r="AW14">
        <v>21.2</v>
      </c>
      <c r="AY14">
        <v>20.2</v>
      </c>
      <c r="BA14">
        <v>18.600000000000001</v>
      </c>
      <c r="BC14">
        <v>17</v>
      </c>
      <c r="BD14" s="7"/>
      <c r="BE14" s="16"/>
      <c r="BF14" s="13" t="s">
        <v>229</v>
      </c>
      <c r="BG14" s="38"/>
      <c r="BH14" s="140"/>
      <c r="BI14" s="391"/>
      <c r="BJ14" s="391"/>
      <c r="BK14" s="391"/>
      <c r="BL14" s="391"/>
      <c r="BM14" s="391"/>
      <c r="BN14" s="391"/>
      <c r="BO14" s="391"/>
      <c r="BP14" s="38"/>
      <c r="BT14" s="38"/>
      <c r="CD14" s="38"/>
      <c r="CH14" s="38"/>
      <c r="DE14" s="391"/>
      <c r="DF14" s="140"/>
      <c r="DG14" s="391"/>
      <c r="DH14" s="391"/>
      <c r="DI14" s="391"/>
      <c r="DJ14" s="391"/>
      <c r="DK14" s="391"/>
      <c r="DL14" s="391"/>
      <c r="DM14" s="391"/>
      <c r="DN14" s="391"/>
      <c r="DO14" s="391"/>
      <c r="DP14" s="391"/>
      <c r="DQ14" s="391"/>
      <c r="DR14" s="391"/>
      <c r="DS14" s="391"/>
      <c r="DT14" s="391"/>
      <c r="DU14" s="391"/>
      <c r="DV14" s="391"/>
      <c r="DW14" s="391"/>
      <c r="DX14" s="391"/>
      <c r="DY14" s="391"/>
      <c r="DZ14" s="391"/>
      <c r="EA14" s="391"/>
      <c r="EB14" s="391"/>
      <c r="EC14" s="7"/>
      <c r="ED14" s="371"/>
      <c r="EE14" s="371"/>
      <c r="EF14" s="371"/>
      <c r="EG14" s="498">
        <f t="shared" si="1"/>
        <v>0</v>
      </c>
      <c r="EH14" s="13"/>
      <c r="EI14" s="391"/>
      <c r="EJ14" s="7"/>
      <c r="EK14" s="13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7" t="s">
        <v>229</v>
      </c>
      <c r="EU14" s="13" t="s">
        <v>359</v>
      </c>
      <c r="EX14" s="7" t="s">
        <v>287</v>
      </c>
      <c r="EY14" s="13">
        <v>1</v>
      </c>
      <c r="EZ14">
        <v>1</v>
      </c>
      <c r="FA14">
        <v>1</v>
      </c>
      <c r="FB14">
        <v>4</v>
      </c>
      <c r="FC14">
        <v>4</v>
      </c>
      <c r="FD14">
        <v>4</v>
      </c>
      <c r="FE14">
        <v>3</v>
      </c>
      <c r="FF14">
        <v>4</v>
      </c>
      <c r="FG14">
        <v>0</v>
      </c>
      <c r="FH14">
        <v>0</v>
      </c>
      <c r="FI14" s="38" t="s">
        <v>290</v>
      </c>
      <c r="FJ14">
        <v>0</v>
      </c>
      <c r="FK14">
        <v>0</v>
      </c>
      <c r="FL14">
        <v>0</v>
      </c>
      <c r="FM14" s="38" t="s">
        <v>353</v>
      </c>
      <c r="FN14">
        <v>1</v>
      </c>
      <c r="FO14">
        <v>4</v>
      </c>
      <c r="FP14">
        <v>0</v>
      </c>
      <c r="FQ14">
        <v>4</v>
      </c>
      <c r="FR14" s="38" t="s">
        <v>370</v>
      </c>
      <c r="FS14" t="s">
        <v>371</v>
      </c>
      <c r="FT14" s="7" t="s">
        <v>372</v>
      </c>
      <c r="FU14" s="456">
        <v>6</v>
      </c>
      <c r="FV14" s="463">
        <v>6</v>
      </c>
      <c r="FW14" s="463">
        <v>6</v>
      </c>
      <c r="FX14" s="463">
        <v>6</v>
      </c>
      <c r="FY14" s="463">
        <v>5</v>
      </c>
      <c r="FZ14" s="463">
        <v>6</v>
      </c>
      <c r="GA14" s="463">
        <v>6</v>
      </c>
      <c r="GB14" s="463">
        <v>6</v>
      </c>
      <c r="GC14" s="463">
        <v>6</v>
      </c>
      <c r="GD14" s="463">
        <v>7</v>
      </c>
      <c r="GE14" s="463">
        <v>6</v>
      </c>
      <c r="GF14" s="463">
        <v>6</v>
      </c>
      <c r="GG14" s="463">
        <v>5</v>
      </c>
      <c r="GH14" s="463">
        <v>2</v>
      </c>
      <c r="GI14" s="463">
        <v>6</v>
      </c>
      <c r="GJ14" s="463">
        <v>6</v>
      </c>
      <c r="GK14" s="463">
        <v>2</v>
      </c>
      <c r="GL14" s="463">
        <v>2</v>
      </c>
      <c r="GM14" s="463">
        <v>6</v>
      </c>
      <c r="GN14" s="463">
        <f t="shared" si="2"/>
        <v>41</v>
      </c>
      <c r="GO14" s="463">
        <f t="shared" si="6"/>
        <v>24</v>
      </c>
      <c r="GP14" s="463">
        <f t="shared" si="3"/>
        <v>6</v>
      </c>
      <c r="GQ14" s="463">
        <f t="shared" si="7"/>
        <v>18</v>
      </c>
      <c r="GR14" s="457">
        <f t="shared" si="4"/>
        <v>12</v>
      </c>
      <c r="GS14" s="489">
        <f t="shared" si="5"/>
        <v>101</v>
      </c>
      <c r="GT14" s="13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5">
        <v>0</v>
      </c>
      <c r="HF14">
        <v>0</v>
      </c>
      <c r="HG14">
        <v>0</v>
      </c>
      <c r="HH14">
        <v>0</v>
      </c>
      <c r="HI14" s="7">
        <v>0</v>
      </c>
      <c r="HJ14" s="191">
        <f t="shared" si="8"/>
        <v>0</v>
      </c>
      <c r="HK14" s="193">
        <f t="shared" si="9"/>
        <v>1</v>
      </c>
      <c r="HL14" s="104">
        <f t="shared" si="10"/>
        <v>1</v>
      </c>
      <c r="HM14" s="13">
        <v>70215</v>
      </c>
      <c r="HN14" s="391">
        <v>44130</v>
      </c>
      <c r="HO14" s="7">
        <v>39979</v>
      </c>
      <c r="HP14" s="131">
        <f>Metrics!$UL$8</f>
        <v>109</v>
      </c>
      <c r="HQ14" s="133">
        <f>Metrics!$UL$5</f>
        <v>35.686148806475011</v>
      </c>
      <c r="HR14" s="13">
        <v>57510</v>
      </c>
      <c r="HS14" s="391">
        <v>31035</v>
      </c>
      <c r="HT14" s="391">
        <v>18937</v>
      </c>
      <c r="HU14" s="7">
        <v>25968</v>
      </c>
      <c r="HV14" s="135">
        <v>0.96499999999999997</v>
      </c>
      <c r="HW14" s="449">
        <v>0.26250000000000001</v>
      </c>
      <c r="HX14" s="450">
        <v>1</v>
      </c>
      <c r="HY14" s="502">
        <v>0.93</v>
      </c>
      <c r="HZ14" s="503">
        <v>16.499919891357401</v>
      </c>
      <c r="IA14" s="451">
        <v>18.416557312011701</v>
      </c>
      <c r="IB14" s="451">
        <v>27.0664253234863</v>
      </c>
      <c r="IC14" s="133">
        <v>18.199893951416001</v>
      </c>
      <c r="ID14" s="13">
        <v>0.984297394752502</v>
      </c>
      <c r="IE14" s="391">
        <v>0.98069679737090998</v>
      </c>
      <c r="IF14" s="391">
        <v>0.98309719562530495</v>
      </c>
      <c r="IG14" s="391">
        <v>0.97859644889831499</v>
      </c>
      <c r="IH14" s="391">
        <v>0.98279714584350497</v>
      </c>
      <c r="II14" s="391">
        <v>0.97949659824371305</v>
      </c>
      <c r="IJ14" s="391">
        <v>0.98369729518890303</v>
      </c>
      <c r="IK14" s="391">
        <v>0.97539591789245605</v>
      </c>
      <c r="IL14" s="391">
        <v>0.98309719562530495</v>
      </c>
      <c r="IM14" s="391">
        <v>0.96889483928680398</v>
      </c>
      <c r="IN14" s="391">
        <v>0.98369729518890303</v>
      </c>
      <c r="IO14" s="391">
        <v>0.98259711265563898</v>
      </c>
      <c r="IP14" s="140" t="s">
        <v>655</v>
      </c>
      <c r="IQ14" s="391" t="s">
        <v>655</v>
      </c>
      <c r="IR14" s="391" t="s">
        <v>654</v>
      </c>
      <c r="IS14" s="391" t="s">
        <v>655</v>
      </c>
      <c r="IT14" s="391" t="s">
        <v>658</v>
      </c>
      <c r="IU14" s="391" t="s">
        <v>655</v>
      </c>
      <c r="IV14" s="391" t="s">
        <v>657</v>
      </c>
      <c r="IW14" s="391" t="s">
        <v>655</v>
      </c>
      <c r="IX14" s="391" t="s">
        <v>654</v>
      </c>
      <c r="IY14" s="391" t="s">
        <v>658</v>
      </c>
      <c r="IZ14" s="391" t="s">
        <v>654</v>
      </c>
      <c r="JA14" s="7" t="s">
        <v>654</v>
      </c>
      <c r="JB14" s="13">
        <v>1</v>
      </c>
      <c r="JC14" s="391">
        <v>1</v>
      </c>
      <c r="JD14" s="391">
        <v>1</v>
      </c>
      <c r="JE14" s="391">
        <v>1</v>
      </c>
      <c r="JF14" s="391">
        <v>1</v>
      </c>
      <c r="JG14" s="391">
        <v>1</v>
      </c>
      <c r="JH14" s="391">
        <v>1</v>
      </c>
      <c r="JI14" s="391">
        <v>1</v>
      </c>
      <c r="JJ14" s="391">
        <v>1</v>
      </c>
      <c r="JK14" s="391">
        <v>1</v>
      </c>
      <c r="JL14" s="391">
        <v>1</v>
      </c>
      <c r="JM14" s="391">
        <v>1</v>
      </c>
      <c r="JN14" s="391">
        <v>1</v>
      </c>
      <c r="JO14" s="391">
        <v>1</v>
      </c>
      <c r="JP14" s="391">
        <v>1</v>
      </c>
      <c r="JQ14" s="391">
        <v>1</v>
      </c>
      <c r="JR14" s="391">
        <v>1</v>
      </c>
      <c r="JS14" s="391">
        <v>1</v>
      </c>
      <c r="JT14" s="391">
        <v>1</v>
      </c>
      <c r="JU14" s="391">
        <v>1</v>
      </c>
      <c r="JV14" s="391">
        <v>1</v>
      </c>
      <c r="JW14" s="391">
        <v>1</v>
      </c>
      <c r="JX14" s="391">
        <v>1</v>
      </c>
      <c r="JY14" s="391">
        <v>1</v>
      </c>
      <c r="JZ14" s="391">
        <v>1</v>
      </c>
      <c r="KA14" s="391">
        <v>1</v>
      </c>
      <c r="KB14" s="391">
        <v>1</v>
      </c>
      <c r="KC14" s="391">
        <v>1</v>
      </c>
      <c r="KD14" s="391">
        <v>1</v>
      </c>
      <c r="KE14" s="391">
        <v>1</v>
      </c>
      <c r="KF14" s="391">
        <v>1</v>
      </c>
      <c r="KG14" s="391">
        <v>1</v>
      </c>
      <c r="KH14" s="391">
        <v>1</v>
      </c>
      <c r="KI14" s="391">
        <v>1</v>
      </c>
      <c r="KJ14" s="391">
        <v>1</v>
      </c>
      <c r="KK14" s="391">
        <v>1</v>
      </c>
      <c r="KL14" s="391" t="s">
        <v>655</v>
      </c>
      <c r="KM14" s="391" t="s">
        <v>656</v>
      </c>
      <c r="KN14" s="391" t="s">
        <v>654</v>
      </c>
      <c r="KO14" s="391" t="s">
        <v>657</v>
      </c>
      <c r="KP14" s="391" t="s">
        <v>658</v>
      </c>
      <c r="KQ14" s="391" t="s">
        <v>656</v>
      </c>
      <c r="KR14" s="391" t="s">
        <v>654</v>
      </c>
      <c r="KS14" s="391" t="s">
        <v>655</v>
      </c>
      <c r="KT14" s="391" t="s">
        <v>656</v>
      </c>
      <c r="KU14" s="391" t="s">
        <v>655</v>
      </c>
      <c r="KV14" s="391" t="s">
        <v>654</v>
      </c>
      <c r="KW14" s="391" t="s">
        <v>656</v>
      </c>
      <c r="KX14" s="391" t="s">
        <v>658</v>
      </c>
      <c r="KY14" s="391" t="s">
        <v>657</v>
      </c>
      <c r="KZ14" s="391" t="s">
        <v>657</v>
      </c>
      <c r="LA14" s="391" t="s">
        <v>658</v>
      </c>
      <c r="LB14" s="391" t="s">
        <v>658</v>
      </c>
      <c r="LC14" s="391" t="s">
        <v>655</v>
      </c>
      <c r="LD14" s="391" t="s">
        <v>656</v>
      </c>
      <c r="LE14" s="391" t="s">
        <v>658</v>
      </c>
      <c r="LF14" s="391" t="s">
        <v>656</v>
      </c>
      <c r="LG14" s="391" t="s">
        <v>657</v>
      </c>
      <c r="LH14" s="391" t="s">
        <v>658</v>
      </c>
      <c r="LI14" s="391" t="s">
        <v>655</v>
      </c>
      <c r="LJ14" s="391" t="s">
        <v>655</v>
      </c>
      <c r="LK14" s="391" t="s">
        <v>656</v>
      </c>
      <c r="LL14" s="391" t="s">
        <v>658</v>
      </c>
      <c r="LM14" s="391" t="s">
        <v>655</v>
      </c>
      <c r="LN14" s="391" t="s">
        <v>654</v>
      </c>
      <c r="LO14" s="391" t="s">
        <v>657</v>
      </c>
      <c r="LP14" s="391" t="s">
        <v>655</v>
      </c>
      <c r="LQ14" s="391" t="s">
        <v>657</v>
      </c>
      <c r="LR14" s="391" t="s">
        <v>656</v>
      </c>
      <c r="LS14" s="391" t="s">
        <v>656</v>
      </c>
      <c r="LT14" s="391" t="s">
        <v>654</v>
      </c>
      <c r="LU14" s="7" t="s">
        <v>656</v>
      </c>
      <c r="LV14" s="391">
        <v>0.10000000149011599</v>
      </c>
      <c r="LW14" s="391">
        <v>0.10000000149011599</v>
      </c>
      <c r="LX14" s="391">
        <v>0.40000000596046398</v>
      </c>
      <c r="LY14" s="391">
        <v>0.40000000596046398</v>
      </c>
      <c r="LZ14" s="391">
        <v>0.69999998807907104</v>
      </c>
      <c r="MA14" s="391">
        <v>0.69999998807907104</v>
      </c>
      <c r="MB14" s="391">
        <v>1</v>
      </c>
      <c r="MC14" s="391">
        <v>1</v>
      </c>
      <c r="MD14" s="391">
        <v>1.29999995231628</v>
      </c>
      <c r="ME14" s="391">
        <v>1.29999995231628</v>
      </c>
      <c r="MF14" s="391">
        <v>1.29999995231628</v>
      </c>
      <c r="MG14" s="391">
        <v>1.29999995231628</v>
      </c>
      <c r="MH14" s="391">
        <v>0.10000000149011599</v>
      </c>
      <c r="MI14" s="391">
        <v>0.10000000149011599</v>
      </c>
      <c r="MJ14" s="391">
        <v>0.40000000596046398</v>
      </c>
      <c r="MK14" s="391">
        <v>0.40000000596046398</v>
      </c>
      <c r="ML14" s="391">
        <v>0.69999998807907104</v>
      </c>
      <c r="MM14" s="391">
        <v>0.69999998807907104</v>
      </c>
      <c r="MN14" s="391">
        <v>1</v>
      </c>
      <c r="MO14" s="391">
        <v>1</v>
      </c>
      <c r="MP14" s="391">
        <v>1.29999995231628</v>
      </c>
      <c r="MQ14" s="391">
        <v>1.29999995231628</v>
      </c>
      <c r="MR14" s="391">
        <v>1.29999995231628</v>
      </c>
      <c r="MS14" s="391">
        <v>1.29999995231628</v>
      </c>
      <c r="MT14" s="391">
        <v>0.10000000149011599</v>
      </c>
      <c r="MU14" s="391">
        <v>0.10000000149011599</v>
      </c>
      <c r="MV14" s="391">
        <v>0.40000000596046398</v>
      </c>
      <c r="MW14" s="391">
        <v>0.40000000596046398</v>
      </c>
      <c r="MX14" s="391">
        <v>0.69999998807907104</v>
      </c>
      <c r="MY14" s="391">
        <v>0.69999998807907104</v>
      </c>
      <c r="MZ14" s="391">
        <v>1</v>
      </c>
      <c r="NA14" s="391">
        <v>1</v>
      </c>
      <c r="NB14" s="391">
        <v>1.29999995231628</v>
      </c>
      <c r="NC14" s="391">
        <v>1.29999995231628</v>
      </c>
      <c r="ND14" s="391">
        <v>1.29999995231628</v>
      </c>
      <c r="NE14" s="7">
        <v>1.29999995231628</v>
      </c>
      <c r="NF14" s="13">
        <v>5.5000004358589597E-3</v>
      </c>
      <c r="NG14" s="391">
        <v>4.5000002719461901E-3</v>
      </c>
      <c r="NH14" s="391">
        <v>5.0000003539025697E-3</v>
      </c>
      <c r="NI14" s="391">
        <v>4.5000002719461901E-3</v>
      </c>
      <c r="NJ14" s="391">
        <v>4.5000002719461901E-3</v>
      </c>
      <c r="NK14" s="391">
        <v>4.5000002719461901E-3</v>
      </c>
      <c r="NL14" s="391">
        <v>4.5000002719461901E-3</v>
      </c>
      <c r="NM14" s="391">
        <v>4.5000002719461901E-3</v>
      </c>
      <c r="NN14" s="391">
        <v>4.5000002719461901E-3</v>
      </c>
      <c r="NO14" s="391">
        <v>4.5000002719461901E-3</v>
      </c>
      <c r="NP14" s="391">
        <v>5.0000003539025697E-3</v>
      </c>
      <c r="NQ14" s="391">
        <v>0</v>
      </c>
      <c r="NR14" s="391">
        <v>4.5000002719461901E-3</v>
      </c>
      <c r="NS14" s="391">
        <v>4.5000002719461901E-3</v>
      </c>
      <c r="NT14" s="7">
        <v>0</v>
      </c>
      <c r="NU14" s="173">
        <f>3/15</f>
        <v>0.2</v>
      </c>
      <c r="NV14" s="174">
        <f>8/15</f>
        <v>0.53333333333333333</v>
      </c>
      <c r="NW14" s="174">
        <f>7/15</f>
        <v>0.46666666666666667</v>
      </c>
      <c r="NX14" s="174">
        <f>10/15</f>
        <v>0.66666666666666663</v>
      </c>
      <c r="NY14" s="177">
        <f>3/3</f>
        <v>1</v>
      </c>
      <c r="NZ14" s="174">
        <f>8/(8+5)</f>
        <v>0.61538461538461542</v>
      </c>
      <c r="OA14" s="174">
        <f>7/(7+6)</f>
        <v>0.53846153846153844</v>
      </c>
      <c r="OB14" s="174">
        <f>10/(10+6)</f>
        <v>0.625</v>
      </c>
      <c r="OC14" s="131">
        <f>Metrics!WA6</f>
        <v>3254</v>
      </c>
      <c r="OD14" s="397">
        <f>Metrics!WB6</f>
        <v>2256.8888888888887</v>
      </c>
      <c r="OE14" s="397">
        <f>Metrics!WC6</f>
        <v>1815.7777777777778</v>
      </c>
      <c r="OF14" s="397">
        <f>Metrics!WD6</f>
        <v>1594.7777777777778</v>
      </c>
      <c r="OG14" s="140">
        <v>31291</v>
      </c>
      <c r="OH14" s="391">
        <v>21913</v>
      </c>
      <c r="OI14" s="391">
        <v>17586</v>
      </c>
      <c r="OJ14" s="7">
        <v>15514</v>
      </c>
      <c r="OK14" s="340">
        <v>44839.483391203707</v>
      </c>
      <c r="OL14" s="453">
        <v>44839.49827546296</v>
      </c>
    </row>
    <row r="15" spans="1:402" x14ac:dyDescent="0.25">
      <c r="A15" s="16" t="s">
        <v>373</v>
      </c>
      <c r="B15" s="44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7">
        <f t="shared" si="0"/>
        <v>72</v>
      </c>
      <c r="AV15" s="13" t="s">
        <v>304</v>
      </c>
      <c r="AW15">
        <v>37.700000000000003</v>
      </c>
      <c r="AY15">
        <v>41.4</v>
      </c>
      <c r="BA15">
        <v>45.6</v>
      </c>
      <c r="BC15">
        <v>42.1</v>
      </c>
      <c r="BD15" s="7"/>
      <c r="BE15" s="16">
        <v>2</v>
      </c>
      <c r="BF15" s="13" t="s">
        <v>240</v>
      </c>
      <c r="BG15" s="38" t="s">
        <v>241</v>
      </c>
      <c r="BH15" s="140">
        <v>1</v>
      </c>
      <c r="BI15" s="391">
        <v>1</v>
      </c>
      <c r="BJ15" s="391">
        <v>1</v>
      </c>
      <c r="BK15" s="391">
        <v>1</v>
      </c>
      <c r="BL15" s="391">
        <v>0</v>
      </c>
      <c r="BM15" s="391">
        <v>1</v>
      </c>
      <c r="BN15" s="391">
        <v>0</v>
      </c>
      <c r="BO15" s="391">
        <v>0</v>
      </c>
      <c r="BP15" s="38">
        <v>0</v>
      </c>
      <c r="BQ15">
        <v>0</v>
      </c>
      <c r="BR15">
        <v>0</v>
      </c>
      <c r="BS15">
        <v>1</v>
      </c>
      <c r="BT15" s="38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38">
        <v>1</v>
      </c>
      <c r="CE15">
        <v>1</v>
      </c>
      <c r="CF15">
        <v>2</v>
      </c>
      <c r="CG15">
        <v>0</v>
      </c>
      <c r="CH15" s="38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391">
        <v>2</v>
      </c>
      <c r="DF15" s="140" t="s">
        <v>376</v>
      </c>
      <c r="DG15" s="391" t="s">
        <v>229</v>
      </c>
      <c r="DH15" s="391" t="s">
        <v>229</v>
      </c>
      <c r="DI15" s="391">
        <v>0</v>
      </c>
      <c r="DJ15" s="391">
        <v>0</v>
      </c>
      <c r="DK15" s="391">
        <v>0</v>
      </c>
      <c r="DL15" s="391">
        <v>0</v>
      </c>
      <c r="DM15" s="391">
        <v>1</v>
      </c>
      <c r="DN15" s="391">
        <v>3</v>
      </c>
      <c r="DO15" s="391">
        <v>0</v>
      </c>
      <c r="DP15" s="391">
        <v>0</v>
      </c>
      <c r="DQ15" s="391">
        <v>0</v>
      </c>
      <c r="DR15" s="391">
        <v>0</v>
      </c>
      <c r="DS15" s="391">
        <v>4</v>
      </c>
      <c r="DT15" s="391">
        <v>4</v>
      </c>
      <c r="DU15" s="391">
        <v>4</v>
      </c>
      <c r="DV15" s="391">
        <v>4</v>
      </c>
      <c r="DW15" s="391">
        <v>4</v>
      </c>
      <c r="DX15" s="391">
        <v>4</v>
      </c>
      <c r="DY15" s="391">
        <v>4</v>
      </c>
      <c r="DZ15" s="391">
        <v>4</v>
      </c>
      <c r="EA15" s="391">
        <v>4</v>
      </c>
      <c r="EB15" s="391">
        <v>2</v>
      </c>
      <c r="EC15" s="7">
        <v>2</v>
      </c>
      <c r="ED15" s="371">
        <f>EC15+EB15+AVERAGE(DY15:EA15)+AVERAGE(DV15:DX15)+AVERAGE(DS15:DU15)+AVERAGE(DP15:DR15)+AVERAGE(DM15:DO15)+AVERAGE(DJ15:DL15)+DI15</f>
        <v>17.333333333333332</v>
      </c>
      <c r="EE15" s="371">
        <f t="shared" ref="EE15:EE23" si="13">SUM(BU15:CD15)</f>
        <v>10</v>
      </c>
      <c r="EF15" s="371">
        <f t="shared" si="12"/>
        <v>33.333333333333329</v>
      </c>
      <c r="EG15" s="498">
        <f t="shared" si="1"/>
        <v>39.333333333333329</v>
      </c>
      <c r="EH15" s="13"/>
      <c r="EI15" s="391"/>
      <c r="EJ15" s="7"/>
      <c r="EK15" s="13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7" t="s">
        <v>473</v>
      </c>
      <c r="EU15" s="13" t="s">
        <v>261</v>
      </c>
      <c r="EX15" s="7" t="s">
        <v>287</v>
      </c>
      <c r="EY15" s="13">
        <v>0</v>
      </c>
      <c r="EZ15">
        <v>0</v>
      </c>
      <c r="FA15">
        <v>4</v>
      </c>
      <c r="FB15">
        <v>4</v>
      </c>
      <c r="FC15">
        <v>3</v>
      </c>
      <c r="FD15">
        <v>4</v>
      </c>
      <c r="FE15">
        <v>4</v>
      </c>
      <c r="FF15">
        <v>4</v>
      </c>
      <c r="FG15">
        <v>0</v>
      </c>
      <c r="FH15">
        <v>0</v>
      </c>
      <c r="FI15" s="38" t="s">
        <v>290</v>
      </c>
      <c r="FJ15">
        <v>0</v>
      </c>
      <c r="FK15">
        <v>1</v>
      </c>
      <c r="FL15">
        <v>0</v>
      </c>
      <c r="FM15" s="38" t="s">
        <v>353</v>
      </c>
      <c r="FN15">
        <v>0</v>
      </c>
      <c r="FO15">
        <v>2</v>
      </c>
      <c r="FP15">
        <v>2</v>
      </c>
      <c r="FQ15">
        <v>4</v>
      </c>
      <c r="FR15" s="38" t="s">
        <v>380</v>
      </c>
      <c r="FS15" t="s">
        <v>381</v>
      </c>
      <c r="FT15" s="7" t="s">
        <v>382</v>
      </c>
      <c r="FU15" s="456">
        <v>5</v>
      </c>
      <c r="FV15" s="463">
        <v>6</v>
      </c>
      <c r="FW15" s="463">
        <v>4</v>
      </c>
      <c r="FX15" s="463">
        <v>5</v>
      </c>
      <c r="FY15" s="463">
        <v>6</v>
      </c>
      <c r="FZ15" s="463">
        <v>5</v>
      </c>
      <c r="GA15" s="463">
        <v>4</v>
      </c>
      <c r="GB15" s="463">
        <v>5</v>
      </c>
      <c r="GC15" s="463">
        <v>6</v>
      </c>
      <c r="GD15" s="463">
        <v>4</v>
      </c>
      <c r="GE15" s="463">
        <v>6</v>
      </c>
      <c r="GF15" s="463">
        <v>4</v>
      </c>
      <c r="GG15" s="463">
        <v>7</v>
      </c>
      <c r="GH15" s="463">
        <v>1</v>
      </c>
      <c r="GI15" s="463">
        <v>7</v>
      </c>
      <c r="GJ15" s="463">
        <v>5</v>
      </c>
      <c r="GK15" s="463">
        <v>2</v>
      </c>
      <c r="GL15" s="463">
        <v>3</v>
      </c>
      <c r="GM15" s="463">
        <v>6</v>
      </c>
      <c r="GN15" s="463">
        <f t="shared" si="2"/>
        <v>35</v>
      </c>
      <c r="GO15" s="463">
        <f t="shared" si="6"/>
        <v>22</v>
      </c>
      <c r="GP15" s="463">
        <f t="shared" si="3"/>
        <v>6</v>
      </c>
      <c r="GQ15" s="463">
        <f t="shared" si="7"/>
        <v>16</v>
      </c>
      <c r="GR15" s="457">
        <f t="shared" si="4"/>
        <v>12</v>
      </c>
      <c r="GS15" s="489">
        <f t="shared" si="5"/>
        <v>91</v>
      </c>
      <c r="GT15" s="13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5">
        <v>0</v>
      </c>
      <c r="HF15">
        <v>0</v>
      </c>
      <c r="HG15">
        <v>0</v>
      </c>
      <c r="HH15">
        <v>0</v>
      </c>
      <c r="HI15" s="7">
        <v>0</v>
      </c>
      <c r="HJ15" s="191">
        <f t="shared" si="8"/>
        <v>2</v>
      </c>
      <c r="HK15" s="193">
        <f t="shared" si="9"/>
        <v>5</v>
      </c>
      <c r="HL15" s="104">
        <f t="shared" si="10"/>
        <v>7</v>
      </c>
      <c r="HM15" s="131">
        <v>64847</v>
      </c>
      <c r="HN15" s="397">
        <v>41500</v>
      </c>
      <c r="HO15" s="104">
        <v>47388</v>
      </c>
      <c r="HP15" s="131">
        <f>Metrics!$VD$8</f>
        <v>186</v>
      </c>
      <c r="HQ15" s="133">
        <f>Metrics!$VD$5</f>
        <v>44.889606774000015</v>
      </c>
      <c r="HR15" s="13">
        <v>45885</v>
      </c>
      <c r="HS15" s="391">
        <v>41005</v>
      </c>
      <c r="HT15" s="391">
        <v>30953</v>
      </c>
      <c r="HU15" s="7">
        <v>37437</v>
      </c>
      <c r="HV15" s="138">
        <v>0.84</v>
      </c>
      <c r="HW15" s="449">
        <v>0.76749999999999996</v>
      </c>
      <c r="HX15" s="450">
        <v>0.83</v>
      </c>
      <c r="HY15" s="501">
        <v>0.98499999999999999</v>
      </c>
      <c r="HZ15" s="503">
        <v>21.216514587402301</v>
      </c>
      <c r="IA15" s="451">
        <v>18.7998847961425</v>
      </c>
      <c r="IB15" s="451">
        <v>16.899913787841701</v>
      </c>
      <c r="IC15" s="133">
        <v>15.683265686035099</v>
      </c>
      <c r="ID15" s="13">
        <v>0.98159694671630804</v>
      </c>
      <c r="IE15" s="391">
        <v>0.98489749431610096</v>
      </c>
      <c r="IF15" s="391">
        <v>0.98499751091003396</v>
      </c>
      <c r="IG15" s="391">
        <v>0.98329722881317105</v>
      </c>
      <c r="IH15" s="391">
        <v>0.98459744453430098</v>
      </c>
      <c r="II15" s="391">
        <v>0.98449742794036799</v>
      </c>
      <c r="IJ15" s="391">
        <v>0.984197378158569</v>
      </c>
      <c r="IK15" s="391">
        <v>0.98319721221923795</v>
      </c>
      <c r="IL15" s="391">
        <v>0.984197378158569</v>
      </c>
      <c r="IM15" s="391">
        <v>0.98389732837677002</v>
      </c>
      <c r="IN15" s="391">
        <v>0.98439741134643499</v>
      </c>
      <c r="IO15" s="391">
        <v>0.98399734497070301</v>
      </c>
      <c r="IP15" s="140" t="s">
        <v>657</v>
      </c>
      <c r="IQ15" s="391" t="s">
        <v>657</v>
      </c>
      <c r="IR15" s="391" t="s">
        <v>657</v>
      </c>
      <c r="IS15" s="391" t="s">
        <v>658</v>
      </c>
      <c r="IT15" s="391" t="s">
        <v>654</v>
      </c>
      <c r="IU15" s="391" t="s">
        <v>657</v>
      </c>
      <c r="IV15" s="391" t="s">
        <v>655</v>
      </c>
      <c r="IW15" s="391" t="s">
        <v>658</v>
      </c>
      <c r="IX15" s="391" t="s">
        <v>658</v>
      </c>
      <c r="IY15" s="391" t="s">
        <v>657</v>
      </c>
      <c r="IZ15" s="391" t="s">
        <v>657</v>
      </c>
      <c r="JA15" s="7" t="s">
        <v>658</v>
      </c>
      <c r="JB15" s="13">
        <v>1</v>
      </c>
      <c r="JC15" s="391">
        <v>1</v>
      </c>
      <c r="JD15" s="391">
        <v>1</v>
      </c>
      <c r="JE15" s="391">
        <v>1</v>
      </c>
      <c r="JF15" s="391">
        <v>1</v>
      </c>
      <c r="JG15" s="391">
        <v>1</v>
      </c>
      <c r="JH15" s="391">
        <v>1</v>
      </c>
      <c r="JI15" s="391">
        <v>1</v>
      </c>
      <c r="JJ15" s="391">
        <v>1</v>
      </c>
      <c r="JK15" s="391">
        <v>1</v>
      </c>
      <c r="JL15" s="391">
        <v>1</v>
      </c>
      <c r="JM15" s="391">
        <v>1</v>
      </c>
      <c r="JN15" s="391">
        <v>1</v>
      </c>
      <c r="JO15" s="391">
        <v>1</v>
      </c>
      <c r="JP15" s="391">
        <v>1</v>
      </c>
      <c r="JQ15" s="391">
        <v>1</v>
      </c>
      <c r="JR15" s="38">
        <v>1</v>
      </c>
      <c r="JS15" s="38">
        <v>1</v>
      </c>
      <c r="JT15" s="38">
        <v>1</v>
      </c>
      <c r="JU15" s="38">
        <v>1</v>
      </c>
      <c r="JV15" s="38">
        <v>1</v>
      </c>
      <c r="JW15" s="38">
        <v>1</v>
      </c>
      <c r="JX15" s="38">
        <v>1</v>
      </c>
      <c r="JY15" s="38">
        <v>1</v>
      </c>
      <c r="JZ15" s="38">
        <v>1</v>
      </c>
      <c r="KA15" s="38">
        <v>1</v>
      </c>
      <c r="KB15" s="38">
        <v>1</v>
      </c>
      <c r="KC15" s="38">
        <v>1</v>
      </c>
      <c r="KD15" s="38">
        <v>1</v>
      </c>
      <c r="KE15" s="38">
        <v>1</v>
      </c>
      <c r="KF15" s="38">
        <v>1</v>
      </c>
      <c r="KG15" s="38">
        <v>1</v>
      </c>
      <c r="KH15" s="38">
        <v>1</v>
      </c>
      <c r="KI15" s="38">
        <v>1</v>
      </c>
      <c r="KJ15" s="38">
        <v>1</v>
      </c>
      <c r="KK15" s="38">
        <v>1</v>
      </c>
      <c r="KL15" s="391" t="s">
        <v>655</v>
      </c>
      <c r="KM15" s="391" t="s">
        <v>655</v>
      </c>
      <c r="KN15" s="391" t="s">
        <v>655</v>
      </c>
      <c r="KO15" s="391" t="s">
        <v>654</v>
      </c>
      <c r="KP15" s="391" t="s">
        <v>655</v>
      </c>
      <c r="KQ15" s="391" t="s">
        <v>657</v>
      </c>
      <c r="KR15" s="391" t="s">
        <v>654</v>
      </c>
      <c r="KS15" s="391" t="s">
        <v>657</v>
      </c>
      <c r="KT15" s="391" t="s">
        <v>655</v>
      </c>
      <c r="KU15" s="391" t="s">
        <v>658</v>
      </c>
      <c r="KV15" s="391" t="s">
        <v>658</v>
      </c>
      <c r="KW15" s="391" t="s">
        <v>657</v>
      </c>
      <c r="KX15" s="391" t="s">
        <v>656</v>
      </c>
      <c r="KY15" s="391" t="s">
        <v>655</v>
      </c>
      <c r="KZ15" s="391" t="s">
        <v>654</v>
      </c>
      <c r="LA15" s="391" t="s">
        <v>658</v>
      </c>
      <c r="LB15" s="391" t="s">
        <v>656</v>
      </c>
      <c r="LC15" s="391" t="s">
        <v>656</v>
      </c>
      <c r="LD15" s="391" t="s">
        <v>658</v>
      </c>
      <c r="LE15" s="391" t="s">
        <v>654</v>
      </c>
      <c r="LF15" s="391" t="s">
        <v>658</v>
      </c>
      <c r="LG15" s="391" t="s">
        <v>657</v>
      </c>
      <c r="LH15" s="391" t="s">
        <v>657</v>
      </c>
      <c r="LI15" s="391" t="s">
        <v>657</v>
      </c>
      <c r="LJ15" s="391" t="s">
        <v>654</v>
      </c>
      <c r="LK15" s="391" t="s">
        <v>655</v>
      </c>
      <c r="LL15" s="391" t="s">
        <v>658</v>
      </c>
      <c r="LM15" s="391" t="s">
        <v>657</v>
      </c>
      <c r="LN15" s="391" t="s">
        <v>656</v>
      </c>
      <c r="LO15" s="391" t="s">
        <v>654</v>
      </c>
      <c r="LP15" s="391" t="s">
        <v>656</v>
      </c>
      <c r="LQ15" s="391" t="s">
        <v>654</v>
      </c>
      <c r="LR15" s="391" t="s">
        <v>656</v>
      </c>
      <c r="LS15" s="391" t="s">
        <v>658</v>
      </c>
      <c r="LT15" s="391" t="s">
        <v>658</v>
      </c>
      <c r="LU15" s="7" t="s">
        <v>654</v>
      </c>
      <c r="LV15" s="391">
        <v>0.10000000149011599</v>
      </c>
      <c r="LW15" s="391">
        <v>0.10000000149011599</v>
      </c>
      <c r="LX15" s="391">
        <v>0.40000000596046398</v>
      </c>
      <c r="LY15" s="391">
        <v>0.40000000596046398</v>
      </c>
      <c r="LZ15" s="391">
        <v>0.69999998807907104</v>
      </c>
      <c r="MA15" s="391">
        <v>0.69999998807907104</v>
      </c>
      <c r="MB15" s="391">
        <v>1</v>
      </c>
      <c r="MC15" s="391">
        <v>1</v>
      </c>
      <c r="MD15" s="391">
        <v>1.29999995231628</v>
      </c>
      <c r="ME15" s="391">
        <v>1.29999995231628</v>
      </c>
      <c r="MF15" s="391">
        <v>1.29999995231628</v>
      </c>
      <c r="MG15" s="391">
        <v>1.29999995231628</v>
      </c>
      <c r="MH15" s="391">
        <v>0.10000000149011599</v>
      </c>
      <c r="MI15" s="391">
        <v>0.10000000149011599</v>
      </c>
      <c r="MJ15" s="391">
        <v>0.40000000596046398</v>
      </c>
      <c r="MK15" s="391">
        <v>0.40000000596046398</v>
      </c>
      <c r="ML15" s="391">
        <v>0.69999998807907104</v>
      </c>
      <c r="MM15" s="391">
        <v>0.69999998807907104</v>
      </c>
      <c r="MN15" s="391">
        <v>1</v>
      </c>
      <c r="MO15" s="391">
        <v>1</v>
      </c>
      <c r="MP15" s="391">
        <v>1.29999995231628</v>
      </c>
      <c r="MQ15" s="391">
        <v>1.29999995231628</v>
      </c>
      <c r="MR15" s="391">
        <v>1.29999995231628</v>
      </c>
      <c r="MS15" s="391">
        <v>1.29999995231628</v>
      </c>
      <c r="MT15" s="391">
        <v>0.10000000149011599</v>
      </c>
      <c r="MU15" s="391">
        <v>0.10000000149011599</v>
      </c>
      <c r="MV15" s="391">
        <v>0.40000000596046398</v>
      </c>
      <c r="MW15" s="391">
        <v>0.40000000596046398</v>
      </c>
      <c r="MX15" s="391">
        <v>0.69999998807907104</v>
      </c>
      <c r="MY15" s="391">
        <v>0.69999998807907104</v>
      </c>
      <c r="MZ15" s="391">
        <v>1</v>
      </c>
      <c r="NA15" s="391">
        <v>1</v>
      </c>
      <c r="NB15" s="391">
        <v>1.29999995231628</v>
      </c>
      <c r="NC15" s="391">
        <v>1.29999995231628</v>
      </c>
      <c r="ND15" s="391">
        <v>1.29999995231628</v>
      </c>
      <c r="NE15" s="7">
        <v>1.29999995231628</v>
      </c>
      <c r="NF15" s="13">
        <v>5.0000003539025697E-3</v>
      </c>
      <c r="NG15" s="391">
        <v>5.5000004358589597E-3</v>
      </c>
      <c r="NH15" s="391">
        <v>5.0000003539025697E-3</v>
      </c>
      <c r="NI15" s="391">
        <v>5.00000023748725E-4</v>
      </c>
      <c r="NJ15" s="391">
        <v>5.0000003539025697E-3</v>
      </c>
      <c r="NK15" s="391">
        <v>5.5000004358589597E-3</v>
      </c>
      <c r="NL15" s="391">
        <v>0</v>
      </c>
      <c r="NM15" s="391">
        <v>5.0000003539025697E-3</v>
      </c>
      <c r="NN15" s="391">
        <v>5.0000003539025697E-3</v>
      </c>
      <c r="NO15" s="391">
        <v>5.0000003539025697E-3</v>
      </c>
      <c r="NP15" s="391">
        <v>5.0000003539025697E-3</v>
      </c>
      <c r="NQ15" s="391">
        <v>5.00000023748725E-4</v>
      </c>
      <c r="NR15" s="391">
        <v>5.0000003539025697E-3</v>
      </c>
      <c r="NS15" s="391">
        <v>5.0000003539025697E-3</v>
      </c>
      <c r="NT15" s="7">
        <v>5.0000003539025697E-3</v>
      </c>
      <c r="NU15" s="173">
        <f>4/15</f>
        <v>0.26666666666666666</v>
      </c>
      <c r="NV15" s="174">
        <f>12/15</f>
        <v>0.8</v>
      </c>
      <c r="NW15" s="174">
        <f>14/15</f>
        <v>0.93333333333333335</v>
      </c>
      <c r="NX15" s="174">
        <f>13/15</f>
        <v>0.8666666666666667</v>
      </c>
      <c r="NY15" s="177">
        <f>4/(4+10)</f>
        <v>0.2857142857142857</v>
      </c>
      <c r="NZ15" s="174">
        <f>12/(12+3)</f>
        <v>0.8</v>
      </c>
      <c r="OA15" s="174">
        <f>14/(14+1)</f>
        <v>0.93333333333333335</v>
      </c>
      <c r="OB15" s="174">
        <f>13/(13+2)</f>
        <v>0.8666666666666667</v>
      </c>
      <c r="OC15" s="131">
        <f>Metrics!XX6</f>
        <v>2382.1111111111113</v>
      </c>
      <c r="OD15" s="397">
        <f>Metrics!XY6</f>
        <v>1797.8888888888889</v>
      </c>
      <c r="OE15" s="397">
        <f>Metrics!XZ6</f>
        <v>1484</v>
      </c>
      <c r="OF15" s="397">
        <f>Metrics!YA6</f>
        <v>1643.3333333333333</v>
      </c>
      <c r="OG15" s="140">
        <v>22748</v>
      </c>
      <c r="OH15" s="391">
        <v>18018</v>
      </c>
      <c r="OI15" s="391">
        <v>15194</v>
      </c>
      <c r="OJ15" s="7">
        <v>16015</v>
      </c>
      <c r="OK15" s="340">
        <v>44845.476446759261</v>
      </c>
      <c r="OL15" s="453">
        <v>44845.490081018521</v>
      </c>
    </row>
    <row r="16" spans="1:402" x14ac:dyDescent="0.25">
      <c r="A16" s="16" t="s">
        <v>383</v>
      </c>
      <c r="B16" s="44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7">
        <f t="shared" si="0"/>
        <v>61</v>
      </c>
      <c r="AV16" s="13" t="s">
        <v>304</v>
      </c>
      <c r="AW16">
        <v>41.6</v>
      </c>
      <c r="AY16">
        <v>41.1</v>
      </c>
      <c r="BA16">
        <v>60.8</v>
      </c>
      <c r="BC16">
        <v>58.6</v>
      </c>
      <c r="BD16" s="7"/>
      <c r="BE16" s="16">
        <v>2</v>
      </c>
      <c r="BF16" s="13" t="s">
        <v>240</v>
      </c>
      <c r="BG16" s="38" t="s">
        <v>241</v>
      </c>
      <c r="BH16" s="140">
        <v>1</v>
      </c>
      <c r="BI16" s="391">
        <v>0</v>
      </c>
      <c r="BJ16" s="391">
        <v>1</v>
      </c>
      <c r="BK16" s="391">
        <v>2</v>
      </c>
      <c r="BL16" s="391">
        <v>1</v>
      </c>
      <c r="BM16" s="391">
        <v>2</v>
      </c>
      <c r="BN16" s="391">
        <v>2</v>
      </c>
      <c r="BO16" s="391">
        <v>0</v>
      </c>
      <c r="BP16" s="38">
        <v>0</v>
      </c>
      <c r="BQ16">
        <v>0</v>
      </c>
      <c r="BR16">
        <v>0</v>
      </c>
      <c r="BS16">
        <v>1</v>
      </c>
      <c r="BT16" s="38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38">
        <v>0</v>
      </c>
      <c r="CE16">
        <v>1</v>
      </c>
      <c r="CF16">
        <v>1</v>
      </c>
      <c r="CG16">
        <v>0</v>
      </c>
      <c r="CH16" s="38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391">
        <v>2</v>
      </c>
      <c r="DF16" s="140" t="s">
        <v>254</v>
      </c>
      <c r="DG16" s="391" t="s">
        <v>229</v>
      </c>
      <c r="DH16" s="391" t="s">
        <v>229</v>
      </c>
      <c r="DI16" s="391">
        <v>0</v>
      </c>
      <c r="DJ16" s="391">
        <v>0</v>
      </c>
      <c r="DK16" s="391">
        <v>0</v>
      </c>
      <c r="DL16" s="391">
        <v>0</v>
      </c>
      <c r="DM16" s="391">
        <v>4</v>
      </c>
      <c r="DN16" s="391">
        <v>4</v>
      </c>
      <c r="DO16" s="391">
        <v>4</v>
      </c>
      <c r="DP16" s="391">
        <v>0</v>
      </c>
      <c r="DQ16" s="391">
        <v>0</v>
      </c>
      <c r="DR16" s="391">
        <v>0</v>
      </c>
      <c r="DS16" s="391">
        <v>4</v>
      </c>
      <c r="DT16" s="391">
        <v>4</v>
      </c>
      <c r="DU16" s="391">
        <v>4</v>
      </c>
      <c r="DV16" s="391">
        <v>4</v>
      </c>
      <c r="DW16" s="391">
        <v>4</v>
      </c>
      <c r="DX16" s="391">
        <v>4</v>
      </c>
      <c r="DY16" s="391">
        <v>4</v>
      </c>
      <c r="DZ16" s="391">
        <v>4</v>
      </c>
      <c r="EA16" s="391">
        <v>4</v>
      </c>
      <c r="EB16" s="391">
        <v>2</v>
      </c>
      <c r="EC16" s="7">
        <v>2</v>
      </c>
      <c r="ED16" s="371">
        <f t="shared" si="11"/>
        <v>20</v>
      </c>
      <c r="EE16" s="371">
        <f t="shared" si="13"/>
        <v>5</v>
      </c>
      <c r="EF16" s="371">
        <f t="shared" si="12"/>
        <v>28</v>
      </c>
      <c r="EG16" s="498">
        <f t="shared" si="1"/>
        <v>38</v>
      </c>
      <c r="EH16" s="13"/>
      <c r="EI16" s="391"/>
      <c r="EJ16" s="7"/>
      <c r="EK16" s="13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7" t="s">
        <v>229</v>
      </c>
      <c r="EU16" s="13" t="s">
        <v>305</v>
      </c>
      <c r="EV16" t="s">
        <v>306</v>
      </c>
      <c r="EW16">
        <v>2020</v>
      </c>
      <c r="EX16" s="7" t="s">
        <v>287</v>
      </c>
      <c r="EY16" s="13">
        <v>0</v>
      </c>
      <c r="EZ16">
        <v>0</v>
      </c>
      <c r="FA16">
        <v>4</v>
      </c>
      <c r="FB16">
        <v>4</v>
      </c>
      <c r="FC16">
        <v>4</v>
      </c>
      <c r="FD16">
        <v>4</v>
      </c>
      <c r="FE16">
        <v>4</v>
      </c>
      <c r="FF16">
        <v>4</v>
      </c>
      <c r="FG16">
        <v>0</v>
      </c>
      <c r="FH16">
        <v>0</v>
      </c>
      <c r="FI16" s="38" t="s">
        <v>290</v>
      </c>
      <c r="FJ16">
        <v>0</v>
      </c>
      <c r="FK16">
        <v>0</v>
      </c>
      <c r="FL16">
        <v>0</v>
      </c>
      <c r="FM16" s="38" t="s">
        <v>387</v>
      </c>
      <c r="FN16">
        <v>0</v>
      </c>
      <c r="FO16">
        <v>1</v>
      </c>
      <c r="FP16">
        <v>0</v>
      </c>
      <c r="FQ16">
        <v>4</v>
      </c>
      <c r="FR16" s="38" t="s">
        <v>388</v>
      </c>
      <c r="FS16" t="s">
        <v>389</v>
      </c>
      <c r="FT16" s="7" t="s">
        <v>390</v>
      </c>
      <c r="FU16" s="456">
        <v>5</v>
      </c>
      <c r="FV16" s="463">
        <v>4</v>
      </c>
      <c r="FW16" s="463">
        <v>5</v>
      </c>
      <c r="FX16" s="463">
        <v>3</v>
      </c>
      <c r="FY16" s="463">
        <v>4</v>
      </c>
      <c r="FZ16" s="463">
        <v>5</v>
      </c>
      <c r="GA16" s="463">
        <v>2</v>
      </c>
      <c r="GB16" s="463">
        <v>4</v>
      </c>
      <c r="GC16" s="463">
        <v>5</v>
      </c>
      <c r="GD16" s="463">
        <v>5</v>
      </c>
      <c r="GE16" s="463">
        <v>5</v>
      </c>
      <c r="GF16" s="463">
        <v>5</v>
      </c>
      <c r="GG16" s="463">
        <v>5</v>
      </c>
      <c r="GH16" s="463">
        <v>3</v>
      </c>
      <c r="GI16" s="463">
        <v>6</v>
      </c>
      <c r="GJ16" s="463">
        <v>7</v>
      </c>
      <c r="GK16" s="463">
        <v>6</v>
      </c>
      <c r="GL16" s="463">
        <v>5</v>
      </c>
      <c r="GM16" s="463">
        <v>6</v>
      </c>
      <c r="GN16" s="463">
        <f t="shared" si="2"/>
        <v>29</v>
      </c>
      <c r="GO16" s="463">
        <f t="shared" si="6"/>
        <v>18</v>
      </c>
      <c r="GP16" s="463">
        <f t="shared" si="3"/>
        <v>14</v>
      </c>
      <c r="GQ16" s="463">
        <f t="shared" si="7"/>
        <v>16</v>
      </c>
      <c r="GR16" s="457">
        <f t="shared" si="4"/>
        <v>13</v>
      </c>
      <c r="GS16" s="489">
        <f t="shared" si="5"/>
        <v>90</v>
      </c>
      <c r="GT16" s="13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5">
        <v>0</v>
      </c>
      <c r="HF16">
        <v>0</v>
      </c>
      <c r="HG16">
        <v>0</v>
      </c>
      <c r="HH16">
        <v>0</v>
      </c>
      <c r="HI16" s="7">
        <v>0</v>
      </c>
      <c r="HJ16" s="191">
        <f t="shared" si="8"/>
        <v>0</v>
      </c>
      <c r="HK16" s="193">
        <f t="shared" si="9"/>
        <v>0</v>
      </c>
      <c r="HL16" s="104">
        <f t="shared" si="10"/>
        <v>0</v>
      </c>
      <c r="HM16" s="131">
        <v>100990</v>
      </c>
      <c r="HN16" s="397">
        <v>92343</v>
      </c>
      <c r="HO16" s="104">
        <v>107935</v>
      </c>
      <c r="HP16" s="131">
        <f>Metrics!$VE$8</f>
        <v>412</v>
      </c>
      <c r="HQ16" s="133">
        <f>Metrics!$VE$5</f>
        <v>91.301850221119665</v>
      </c>
      <c r="HR16" s="13">
        <v>121134</v>
      </c>
      <c r="HS16" s="391">
        <v>55690</v>
      </c>
      <c r="HT16" s="391">
        <v>29588</v>
      </c>
      <c r="HU16" s="7">
        <v>28280</v>
      </c>
      <c r="HV16" s="135">
        <v>0.59750000000000003</v>
      </c>
      <c r="HW16" s="449">
        <v>0.73250000000000004</v>
      </c>
      <c r="HX16" s="450">
        <v>0.86</v>
      </c>
      <c r="HY16" s="501">
        <v>0.82250000000000001</v>
      </c>
      <c r="HZ16" s="503">
        <v>29.766384124755799</v>
      </c>
      <c r="IA16" s="451">
        <v>38.299587249755803</v>
      </c>
      <c r="IB16" s="451">
        <v>21.616508483886701</v>
      </c>
      <c r="IC16" s="133">
        <v>19.449874877929599</v>
      </c>
      <c r="ID16" s="13">
        <v>0.97499585151672297</v>
      </c>
      <c r="IE16" s="391">
        <v>0.97659611701965299</v>
      </c>
      <c r="IF16" s="391">
        <v>0.98329722881317105</v>
      </c>
      <c r="IG16" s="391">
        <v>0.97779631614685003</v>
      </c>
      <c r="IH16" s="391">
        <v>0.97959661483764604</v>
      </c>
      <c r="II16" s="391">
        <v>0.978396415710449</v>
      </c>
      <c r="IJ16" s="391">
        <v>0.976296067237854</v>
      </c>
      <c r="IK16" s="391">
        <v>0.98189699649810702</v>
      </c>
      <c r="IL16" s="391">
        <v>0.98399734497070301</v>
      </c>
      <c r="IM16" s="391">
        <v>0.984197378158569</v>
      </c>
      <c r="IN16" s="391">
        <v>0.974395751953125</v>
      </c>
      <c r="IO16" s="391">
        <v>0.97549593448638905</v>
      </c>
      <c r="IP16" s="140" t="s">
        <v>657</v>
      </c>
      <c r="IQ16" s="391" t="s">
        <v>657</v>
      </c>
      <c r="IR16" s="391" t="s">
        <v>654</v>
      </c>
      <c r="IS16" s="391" t="s">
        <v>657</v>
      </c>
      <c r="IT16" s="391" t="s">
        <v>656</v>
      </c>
      <c r="IU16" s="391" t="s">
        <v>655</v>
      </c>
      <c r="IV16" s="391" t="s">
        <v>656</v>
      </c>
      <c r="IW16" s="391" t="s">
        <v>654</v>
      </c>
      <c r="IX16" s="391" t="s">
        <v>654</v>
      </c>
      <c r="IY16" s="391" t="s">
        <v>656</v>
      </c>
      <c r="IZ16" s="391" t="s">
        <v>657</v>
      </c>
      <c r="JA16" s="7" t="s">
        <v>657</v>
      </c>
      <c r="JB16" s="13">
        <v>1</v>
      </c>
      <c r="JC16" s="391">
        <v>1</v>
      </c>
      <c r="JD16" s="391">
        <v>1</v>
      </c>
      <c r="JE16" s="391">
        <v>1</v>
      </c>
      <c r="JF16" s="391">
        <v>1</v>
      </c>
      <c r="JG16" s="391">
        <v>1</v>
      </c>
      <c r="JH16" s="391">
        <v>1</v>
      </c>
      <c r="JI16" s="391">
        <v>1</v>
      </c>
      <c r="JJ16" s="391">
        <v>1</v>
      </c>
      <c r="JK16" s="391">
        <v>1</v>
      </c>
      <c r="JL16" s="391">
        <v>1</v>
      </c>
      <c r="JM16" s="391">
        <v>1</v>
      </c>
      <c r="JN16" s="391">
        <v>1</v>
      </c>
      <c r="JO16" s="391">
        <v>1</v>
      </c>
      <c r="JP16" s="391">
        <v>1</v>
      </c>
      <c r="JQ16" s="391">
        <v>1</v>
      </c>
      <c r="JR16" s="391">
        <v>1</v>
      </c>
      <c r="JS16" s="391">
        <v>1</v>
      </c>
      <c r="JT16" s="391">
        <v>1</v>
      </c>
      <c r="JU16" s="391">
        <v>1</v>
      </c>
      <c r="JV16" s="391">
        <v>1</v>
      </c>
      <c r="JW16" s="391">
        <v>1</v>
      </c>
      <c r="JX16" s="391">
        <v>1</v>
      </c>
      <c r="JY16" s="391">
        <v>1</v>
      </c>
      <c r="JZ16" s="391">
        <v>1</v>
      </c>
      <c r="KA16" s="391">
        <v>1</v>
      </c>
      <c r="KB16" s="391">
        <v>1</v>
      </c>
      <c r="KC16" s="391">
        <v>1</v>
      </c>
      <c r="KD16" s="391">
        <v>1</v>
      </c>
      <c r="KE16" s="391">
        <v>1</v>
      </c>
      <c r="KF16" s="391">
        <v>1</v>
      </c>
      <c r="KG16" s="391">
        <v>1</v>
      </c>
      <c r="KH16" s="391">
        <v>1</v>
      </c>
      <c r="KI16" s="391">
        <v>1</v>
      </c>
      <c r="KJ16" s="391">
        <v>1</v>
      </c>
      <c r="KK16" s="391">
        <v>1</v>
      </c>
      <c r="KL16" s="391" t="s">
        <v>655</v>
      </c>
      <c r="KM16" s="391" t="s">
        <v>658</v>
      </c>
      <c r="KN16" s="391" t="s">
        <v>657</v>
      </c>
      <c r="KO16" s="391" t="s">
        <v>658</v>
      </c>
      <c r="KP16" s="391" t="s">
        <v>654</v>
      </c>
      <c r="KQ16" s="391" t="s">
        <v>658</v>
      </c>
      <c r="KR16" s="391" t="s">
        <v>657</v>
      </c>
      <c r="KS16" s="391" t="s">
        <v>657</v>
      </c>
      <c r="KT16" s="391" t="s">
        <v>658</v>
      </c>
      <c r="KU16" s="391" t="s">
        <v>656</v>
      </c>
      <c r="KV16" s="391" t="s">
        <v>656</v>
      </c>
      <c r="KW16" s="391" t="s">
        <v>658</v>
      </c>
      <c r="KX16" s="391" t="s">
        <v>658</v>
      </c>
      <c r="KY16" s="391" t="s">
        <v>655</v>
      </c>
      <c r="KZ16" s="391" t="s">
        <v>654</v>
      </c>
      <c r="LA16" s="391" t="s">
        <v>658</v>
      </c>
      <c r="LB16" s="391" t="s">
        <v>657</v>
      </c>
      <c r="LC16" s="391" t="s">
        <v>654</v>
      </c>
      <c r="LD16" s="391" t="s">
        <v>657</v>
      </c>
      <c r="LE16" s="391" t="s">
        <v>656</v>
      </c>
      <c r="LF16" s="391" t="s">
        <v>654</v>
      </c>
      <c r="LG16" s="391" t="s">
        <v>654</v>
      </c>
      <c r="LH16" s="391" t="s">
        <v>657</v>
      </c>
      <c r="LI16" s="391" t="s">
        <v>656</v>
      </c>
      <c r="LJ16" s="391" t="s">
        <v>655</v>
      </c>
      <c r="LK16" s="391" t="s">
        <v>655</v>
      </c>
      <c r="LL16" s="391" t="s">
        <v>658</v>
      </c>
      <c r="LM16" s="391" t="s">
        <v>654</v>
      </c>
      <c r="LN16" s="391" t="s">
        <v>655</v>
      </c>
      <c r="LO16" s="391" t="s">
        <v>656</v>
      </c>
      <c r="LP16" s="391" t="s">
        <v>654</v>
      </c>
      <c r="LQ16" s="391" t="s">
        <v>654</v>
      </c>
      <c r="LR16" s="391" t="s">
        <v>656</v>
      </c>
      <c r="LS16" s="391" t="s">
        <v>656</v>
      </c>
      <c r="LT16" s="391" t="s">
        <v>655</v>
      </c>
      <c r="LU16" s="7" t="s">
        <v>658</v>
      </c>
      <c r="LV16" s="391">
        <v>0.10000000149011599</v>
      </c>
      <c r="LW16" s="391">
        <v>0.10000000149011599</v>
      </c>
      <c r="LX16" s="391">
        <v>0.40000000596046398</v>
      </c>
      <c r="LY16" s="391">
        <v>0.40000000596046398</v>
      </c>
      <c r="LZ16" s="391">
        <v>0.69999998807907104</v>
      </c>
      <c r="MA16" s="391">
        <v>0.69999998807907104</v>
      </c>
      <c r="MB16" s="391">
        <v>1</v>
      </c>
      <c r="MC16" s="391">
        <v>1</v>
      </c>
      <c r="MD16" s="391">
        <v>1.29999995231628</v>
      </c>
      <c r="ME16" s="391">
        <v>1.29999995231628</v>
      </c>
      <c r="MF16" s="391">
        <v>1.29999995231628</v>
      </c>
      <c r="MG16" s="391">
        <v>1.29999995231628</v>
      </c>
      <c r="MH16" s="391">
        <v>0.10000000149011599</v>
      </c>
      <c r="MI16" s="391">
        <v>0.10000000149011599</v>
      </c>
      <c r="MJ16" s="391">
        <v>0.40000000596046398</v>
      </c>
      <c r="MK16" s="391">
        <v>0.40000000596046398</v>
      </c>
      <c r="ML16" s="391">
        <v>0.69999998807907104</v>
      </c>
      <c r="MM16" s="391">
        <v>0.69999998807907104</v>
      </c>
      <c r="MN16" s="391">
        <v>1</v>
      </c>
      <c r="MO16" s="391">
        <v>1</v>
      </c>
      <c r="MP16" s="391">
        <v>1.29999995231628</v>
      </c>
      <c r="MQ16" s="391">
        <v>1.29999995231628</v>
      </c>
      <c r="MR16" s="391">
        <v>1.29999995231628</v>
      </c>
      <c r="MS16" s="391">
        <v>1.29999995231628</v>
      </c>
      <c r="MT16" s="391">
        <v>0.10000000149011599</v>
      </c>
      <c r="MU16" s="391">
        <v>0.10000000149011599</v>
      </c>
      <c r="MV16" s="391">
        <v>0.40000000596046398</v>
      </c>
      <c r="MW16" s="391">
        <v>0.40000000596046398</v>
      </c>
      <c r="MX16" s="391">
        <v>0.69999998807907104</v>
      </c>
      <c r="MY16" s="391">
        <v>0.69999998807907104</v>
      </c>
      <c r="MZ16" s="391">
        <v>1</v>
      </c>
      <c r="NA16" s="391">
        <v>1</v>
      </c>
      <c r="NB16" s="391">
        <v>1.29999995231628</v>
      </c>
      <c r="NC16" s="391">
        <v>1.29999995231628</v>
      </c>
      <c r="ND16" s="391">
        <v>1.29999995231628</v>
      </c>
      <c r="NE16" s="7">
        <v>1.29999995231628</v>
      </c>
      <c r="NF16" s="13">
        <v>1.4500001445412599E-2</v>
      </c>
      <c r="NG16" s="391">
        <v>6.5000005997717302E-3</v>
      </c>
      <c r="NH16" s="391">
        <v>5.5000004358589597E-3</v>
      </c>
      <c r="NI16" s="391">
        <v>4.0000001899898E-3</v>
      </c>
      <c r="NJ16" s="391">
        <v>1.00000004749745E-3</v>
      </c>
      <c r="NK16" s="391">
        <v>1.0000000707805099E-2</v>
      </c>
      <c r="NL16" s="391">
        <v>6.0000005178153498E-3</v>
      </c>
      <c r="NM16" s="391">
        <v>6.0000005178153498E-3</v>
      </c>
      <c r="NN16" s="391">
        <v>5.0000003539025697E-3</v>
      </c>
      <c r="NO16" s="391">
        <v>5.0000003539025697E-3</v>
      </c>
      <c r="NP16" s="391">
        <v>5.5000004358589597E-3</v>
      </c>
      <c r="NQ16" s="391">
        <v>5.5000004358589597E-3</v>
      </c>
      <c r="NR16" s="391">
        <v>6.0000005178153498E-3</v>
      </c>
      <c r="NS16" s="391">
        <v>6.0000005178153498E-3</v>
      </c>
      <c r="NT16" s="7">
        <v>5.5000004358589597E-3</v>
      </c>
      <c r="NU16" s="173">
        <f>2/15</f>
        <v>0.13333333333333333</v>
      </c>
      <c r="NV16" s="174">
        <f>15/15</f>
        <v>1</v>
      </c>
      <c r="NW16" s="174">
        <f>8/15</f>
        <v>0.53333333333333333</v>
      </c>
      <c r="NX16" s="174">
        <f>8/15</f>
        <v>0.53333333333333333</v>
      </c>
      <c r="NY16" s="177">
        <f>2/(2+10)</f>
        <v>0.16666666666666666</v>
      </c>
      <c r="NZ16" s="174">
        <f>15/15</f>
        <v>1</v>
      </c>
      <c r="OA16" s="174">
        <f>8/(8+5)</f>
        <v>0.61538461538461542</v>
      </c>
      <c r="OB16" s="174">
        <f>8/(8+4)</f>
        <v>0.66666666666666663</v>
      </c>
      <c r="OC16" s="131">
        <f>Metrics!YB6</f>
        <v>6077.5555555555557</v>
      </c>
      <c r="OD16" s="397">
        <f>Metrics!YC6</f>
        <v>3771.2222222222222</v>
      </c>
      <c r="OE16" s="397">
        <f>Metrics!YD6</f>
        <v>3480.6666666666665</v>
      </c>
      <c r="OF16" s="397">
        <f>Metrics!YE6</f>
        <v>2846.6666666666665</v>
      </c>
      <c r="OG16" s="140">
        <v>57678</v>
      </c>
      <c r="OH16" s="391">
        <v>37435</v>
      </c>
      <c r="OI16" s="391">
        <v>34111</v>
      </c>
      <c r="OJ16" s="7">
        <v>28306</v>
      </c>
      <c r="OK16" s="340">
        <v>44845.522222222222</v>
      </c>
      <c r="OL16" s="453">
        <v>44845.540972222225</v>
      </c>
    </row>
    <row r="17" spans="1:402" x14ac:dyDescent="0.25">
      <c r="A17" s="16" t="s">
        <v>391</v>
      </c>
      <c r="B17" s="44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7">
        <f t="shared" si="0"/>
        <v>61</v>
      </c>
      <c r="AV17" s="13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7"/>
      <c r="BE17" s="16">
        <v>2</v>
      </c>
      <c r="BF17" s="13" t="s">
        <v>240</v>
      </c>
      <c r="BG17" s="38" t="s">
        <v>241</v>
      </c>
      <c r="BH17" s="140">
        <v>1</v>
      </c>
      <c r="BI17" s="391">
        <v>2</v>
      </c>
      <c r="BJ17" s="391">
        <v>2</v>
      </c>
      <c r="BK17" s="391">
        <v>2</v>
      </c>
      <c r="BL17" s="391">
        <v>1</v>
      </c>
      <c r="BM17" s="391">
        <v>1</v>
      </c>
      <c r="BN17" s="391">
        <v>1</v>
      </c>
      <c r="BO17" s="391">
        <v>0</v>
      </c>
      <c r="BP17" s="38">
        <v>0</v>
      </c>
      <c r="BQ17">
        <v>0</v>
      </c>
      <c r="BR17">
        <v>0</v>
      </c>
      <c r="BS17">
        <v>0</v>
      </c>
      <c r="BT17" s="38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38">
        <v>0</v>
      </c>
      <c r="CE17">
        <v>1</v>
      </c>
      <c r="CF17">
        <v>1</v>
      </c>
      <c r="CG17">
        <v>0</v>
      </c>
      <c r="CH17" s="38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391">
        <v>2</v>
      </c>
      <c r="DF17" s="140" t="s">
        <v>254</v>
      </c>
      <c r="DG17" s="391" t="s">
        <v>229</v>
      </c>
      <c r="DH17" s="391" t="s">
        <v>229</v>
      </c>
      <c r="DI17" s="391">
        <v>1</v>
      </c>
      <c r="DJ17" s="391">
        <v>0</v>
      </c>
      <c r="DK17" s="391">
        <v>0</v>
      </c>
      <c r="DL17" s="391">
        <v>0</v>
      </c>
      <c r="DM17" s="391">
        <v>4</v>
      </c>
      <c r="DN17" s="391">
        <v>4</v>
      </c>
      <c r="DO17" s="391">
        <v>4</v>
      </c>
      <c r="DP17" s="391">
        <v>0</v>
      </c>
      <c r="DQ17" s="391">
        <v>0</v>
      </c>
      <c r="DR17" s="391">
        <v>0</v>
      </c>
      <c r="DS17" s="391">
        <v>4</v>
      </c>
      <c r="DT17" s="391">
        <v>4</v>
      </c>
      <c r="DU17" s="391">
        <v>4</v>
      </c>
      <c r="DV17" s="391">
        <v>4</v>
      </c>
      <c r="DW17" s="391">
        <v>4</v>
      </c>
      <c r="DX17" s="391">
        <v>4</v>
      </c>
      <c r="DY17" s="391">
        <v>4</v>
      </c>
      <c r="DZ17" s="391">
        <v>4</v>
      </c>
      <c r="EA17" s="391">
        <v>4</v>
      </c>
      <c r="EB17" s="391">
        <v>2</v>
      </c>
      <c r="EC17" s="7">
        <v>2</v>
      </c>
      <c r="ED17" s="371">
        <f t="shared" si="11"/>
        <v>21</v>
      </c>
      <c r="EE17" s="371">
        <f t="shared" si="13"/>
        <v>4</v>
      </c>
      <c r="EF17" s="371">
        <f t="shared" si="12"/>
        <v>28</v>
      </c>
      <c r="EG17" s="498">
        <f t="shared" si="1"/>
        <v>34</v>
      </c>
      <c r="EH17" s="13"/>
      <c r="EI17" s="391"/>
      <c r="EJ17" s="7"/>
      <c r="EK17" s="13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7" t="s">
        <v>229</v>
      </c>
      <c r="EU17" s="13" t="s">
        <v>305</v>
      </c>
      <c r="EV17" t="s">
        <v>306</v>
      </c>
      <c r="EW17" s="44">
        <v>44563</v>
      </c>
      <c r="EX17" s="7" t="s">
        <v>287</v>
      </c>
      <c r="EY17" s="13">
        <v>1</v>
      </c>
      <c r="EZ17">
        <v>1</v>
      </c>
      <c r="FA17">
        <v>1</v>
      </c>
      <c r="FB17">
        <v>4</v>
      </c>
      <c r="FC17">
        <v>4</v>
      </c>
      <c r="FD17">
        <v>4</v>
      </c>
      <c r="FE17">
        <v>2</v>
      </c>
      <c r="FF17">
        <v>4</v>
      </c>
      <c r="FG17">
        <v>0</v>
      </c>
      <c r="FH17">
        <v>0</v>
      </c>
      <c r="FI17" s="38" t="s">
        <v>290</v>
      </c>
      <c r="FJ17">
        <v>0</v>
      </c>
      <c r="FK17">
        <v>4</v>
      </c>
      <c r="FL17">
        <v>4</v>
      </c>
      <c r="FM17" s="38" t="s">
        <v>394</v>
      </c>
      <c r="FN17">
        <v>0</v>
      </c>
      <c r="FO17">
        <v>4</v>
      </c>
      <c r="FP17">
        <v>0</v>
      </c>
      <c r="FQ17">
        <v>2</v>
      </c>
      <c r="FR17" s="38" t="s">
        <v>290</v>
      </c>
      <c r="FS17" t="s">
        <v>389</v>
      </c>
      <c r="FT17" s="7" t="s">
        <v>395</v>
      </c>
      <c r="FU17" s="456">
        <v>6</v>
      </c>
      <c r="FV17" s="463">
        <v>5</v>
      </c>
      <c r="FW17" s="463">
        <v>4</v>
      </c>
      <c r="FX17" s="463">
        <v>5</v>
      </c>
      <c r="FY17" s="463">
        <v>3</v>
      </c>
      <c r="FZ17" s="463">
        <v>1</v>
      </c>
      <c r="GA17" s="463">
        <v>5</v>
      </c>
      <c r="GB17" s="463">
        <v>4</v>
      </c>
      <c r="GC17" s="463">
        <v>4</v>
      </c>
      <c r="GD17" s="463">
        <v>3</v>
      </c>
      <c r="GE17" s="463">
        <v>5</v>
      </c>
      <c r="GF17" s="463">
        <v>5</v>
      </c>
      <c r="GG17" s="463">
        <v>5</v>
      </c>
      <c r="GH17" s="463">
        <v>2</v>
      </c>
      <c r="GI17" s="463">
        <v>6</v>
      </c>
      <c r="GJ17" s="463">
        <v>4</v>
      </c>
      <c r="GK17" s="463">
        <v>4</v>
      </c>
      <c r="GL17" s="463">
        <v>5</v>
      </c>
      <c r="GM17" s="463">
        <v>6</v>
      </c>
      <c r="GN17" s="463">
        <f t="shared" si="2"/>
        <v>26</v>
      </c>
      <c r="GO17" s="463">
        <f t="shared" si="6"/>
        <v>19</v>
      </c>
      <c r="GP17" s="463">
        <f t="shared" si="3"/>
        <v>11</v>
      </c>
      <c r="GQ17" s="463">
        <f t="shared" si="7"/>
        <v>16</v>
      </c>
      <c r="GR17" s="457">
        <f t="shared" si="4"/>
        <v>10</v>
      </c>
      <c r="GS17" s="489">
        <f t="shared" si="5"/>
        <v>82</v>
      </c>
      <c r="GT17" s="13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5">
        <v>0</v>
      </c>
      <c r="HF17">
        <v>0</v>
      </c>
      <c r="HG17">
        <v>0</v>
      </c>
      <c r="HH17">
        <v>0</v>
      </c>
      <c r="HI17" s="7">
        <v>0</v>
      </c>
      <c r="HJ17" s="191">
        <f t="shared" si="8"/>
        <v>1</v>
      </c>
      <c r="HK17" s="193">
        <f t="shared" si="9"/>
        <v>1</v>
      </c>
      <c r="HL17" s="104">
        <f t="shared" si="10"/>
        <v>2</v>
      </c>
      <c r="HM17" s="131">
        <v>94738</v>
      </c>
      <c r="HN17" s="397">
        <v>44370</v>
      </c>
      <c r="HO17" s="104">
        <v>46289</v>
      </c>
      <c r="HP17" s="131">
        <f>Metrics!$VF$8</f>
        <v>590</v>
      </c>
      <c r="HQ17" s="133">
        <f>Metrics!$VF$5</f>
        <v>55.738033870235064</v>
      </c>
      <c r="HR17" s="13">
        <v>63998</v>
      </c>
      <c r="HS17" s="391">
        <v>56944</v>
      </c>
      <c r="HT17" s="391">
        <v>28308</v>
      </c>
      <c r="HU17" s="7">
        <v>38428</v>
      </c>
      <c r="HV17" s="135">
        <v>0.42499999999999999</v>
      </c>
      <c r="HW17" s="449">
        <v>0.99250000000000005</v>
      </c>
      <c r="HX17" s="449">
        <v>0.98499999999999999</v>
      </c>
      <c r="HY17" s="502">
        <v>1</v>
      </c>
      <c r="HZ17" s="503">
        <v>21.166515350341701</v>
      </c>
      <c r="IA17" s="451">
        <v>20.199863433837798</v>
      </c>
      <c r="IB17" s="451">
        <v>22.6664924621582</v>
      </c>
      <c r="IC17" s="133">
        <v>29.433055877685501</v>
      </c>
      <c r="ID17" s="13">
        <v>0.96319389343261697</v>
      </c>
      <c r="IE17" s="391">
        <v>0.98339724540710405</v>
      </c>
      <c r="IF17" s="391">
        <v>0.98409736156463601</v>
      </c>
      <c r="IG17" s="391">
        <v>0.98389732837677002</v>
      </c>
      <c r="IH17" s="391">
        <v>0.98389732837677002</v>
      </c>
      <c r="II17" s="391">
        <v>0.98319721221923795</v>
      </c>
      <c r="IJ17" s="391">
        <v>0.98309719562530495</v>
      </c>
      <c r="IK17" s="391">
        <v>0.98329722881317105</v>
      </c>
      <c r="IL17" s="391">
        <v>0.984297394752502</v>
      </c>
      <c r="IM17" s="391">
        <v>0.984197378158569</v>
      </c>
      <c r="IN17" s="391">
        <v>0.984197378158569</v>
      </c>
      <c r="IO17" s="391">
        <v>0.98469746112823398</v>
      </c>
      <c r="IP17" s="140" t="s">
        <v>658</v>
      </c>
      <c r="IQ17" s="391" t="s">
        <v>656</v>
      </c>
      <c r="IR17" s="391" t="s">
        <v>657</v>
      </c>
      <c r="IS17" s="391" t="s">
        <v>657</v>
      </c>
      <c r="IT17" s="391" t="s">
        <v>654</v>
      </c>
      <c r="IU17" s="391" t="s">
        <v>658</v>
      </c>
      <c r="IV17" s="391" t="s">
        <v>655</v>
      </c>
      <c r="IW17" s="391" t="s">
        <v>658</v>
      </c>
      <c r="IX17" s="391" t="s">
        <v>657</v>
      </c>
      <c r="IY17" s="391" t="s">
        <v>654</v>
      </c>
      <c r="IZ17" s="391" t="s">
        <v>658</v>
      </c>
      <c r="JA17" s="7" t="s">
        <v>654</v>
      </c>
      <c r="JB17" s="13">
        <v>1</v>
      </c>
      <c r="JC17" s="391">
        <v>1</v>
      </c>
      <c r="JD17" s="391">
        <v>1</v>
      </c>
      <c r="JE17" s="391">
        <v>1</v>
      </c>
      <c r="JF17" s="391">
        <v>1</v>
      </c>
      <c r="JG17" s="391">
        <v>1</v>
      </c>
      <c r="JH17" s="391">
        <v>1</v>
      </c>
      <c r="JI17" s="391">
        <v>1</v>
      </c>
      <c r="JJ17" s="391">
        <v>1</v>
      </c>
      <c r="JK17" s="391">
        <v>1</v>
      </c>
      <c r="JL17" s="391">
        <v>1</v>
      </c>
      <c r="JM17" s="391">
        <v>1</v>
      </c>
      <c r="JN17" s="391">
        <v>1</v>
      </c>
      <c r="JO17" s="391">
        <v>1</v>
      </c>
      <c r="JP17" s="391">
        <v>1</v>
      </c>
      <c r="JQ17" s="391">
        <v>1</v>
      </c>
      <c r="JR17" s="38">
        <v>1</v>
      </c>
      <c r="JS17" s="38">
        <v>1</v>
      </c>
      <c r="JT17" s="38">
        <v>1</v>
      </c>
      <c r="JU17" s="38">
        <v>1</v>
      </c>
      <c r="JV17" s="38">
        <v>1</v>
      </c>
      <c r="JW17" s="38">
        <v>1</v>
      </c>
      <c r="JX17" s="38">
        <v>1</v>
      </c>
      <c r="JY17" s="38">
        <v>1</v>
      </c>
      <c r="JZ17" s="38">
        <v>1</v>
      </c>
      <c r="KA17" s="38">
        <v>1</v>
      </c>
      <c r="KB17" s="38">
        <v>1</v>
      </c>
      <c r="KC17" s="38">
        <v>1</v>
      </c>
      <c r="KD17" s="38">
        <v>1</v>
      </c>
      <c r="KE17" s="38">
        <v>1</v>
      </c>
      <c r="KF17" s="38">
        <v>1</v>
      </c>
      <c r="KG17" s="38">
        <v>1</v>
      </c>
      <c r="KH17" s="38">
        <v>1</v>
      </c>
      <c r="KI17" s="38">
        <v>1</v>
      </c>
      <c r="KJ17" s="38">
        <v>1</v>
      </c>
      <c r="KK17" s="38">
        <v>1</v>
      </c>
      <c r="KL17" s="391" t="s">
        <v>657</v>
      </c>
      <c r="KM17" s="391" t="s">
        <v>658</v>
      </c>
      <c r="KN17" s="391" t="s">
        <v>654</v>
      </c>
      <c r="KO17" s="391" t="s">
        <v>657</v>
      </c>
      <c r="KP17" s="391" t="s">
        <v>655</v>
      </c>
      <c r="KQ17" s="391" t="s">
        <v>654</v>
      </c>
      <c r="KR17" s="391" t="s">
        <v>657</v>
      </c>
      <c r="KS17" s="391" t="s">
        <v>654</v>
      </c>
      <c r="KT17" s="391" t="s">
        <v>654</v>
      </c>
      <c r="KU17" s="391" t="s">
        <v>655</v>
      </c>
      <c r="KV17" s="391" t="s">
        <v>656</v>
      </c>
      <c r="KW17" s="391" t="s">
        <v>656</v>
      </c>
      <c r="KX17" s="391" t="s">
        <v>655</v>
      </c>
      <c r="KY17" s="391" t="s">
        <v>658</v>
      </c>
      <c r="KZ17" s="391" t="s">
        <v>657</v>
      </c>
      <c r="LA17" s="391" t="s">
        <v>655</v>
      </c>
      <c r="LB17" s="391" t="s">
        <v>654</v>
      </c>
      <c r="LC17" s="391" t="s">
        <v>654</v>
      </c>
      <c r="LD17" s="391" t="s">
        <v>655</v>
      </c>
      <c r="LE17" s="391" t="s">
        <v>655</v>
      </c>
      <c r="LF17" s="391" t="s">
        <v>655</v>
      </c>
      <c r="LG17" s="391" t="s">
        <v>655</v>
      </c>
      <c r="LH17" s="391" t="s">
        <v>654</v>
      </c>
      <c r="LI17" s="391" t="s">
        <v>657</v>
      </c>
      <c r="LJ17" s="391" t="s">
        <v>657</v>
      </c>
      <c r="LK17" s="391" t="s">
        <v>658</v>
      </c>
      <c r="LL17" s="391" t="s">
        <v>657</v>
      </c>
      <c r="LM17" s="391" t="s">
        <v>655</v>
      </c>
      <c r="LN17" s="391" t="s">
        <v>655</v>
      </c>
      <c r="LO17" s="391" t="s">
        <v>656</v>
      </c>
      <c r="LP17" s="391" t="s">
        <v>655</v>
      </c>
      <c r="LQ17" s="391" t="s">
        <v>658</v>
      </c>
      <c r="LR17" s="391" t="s">
        <v>654</v>
      </c>
      <c r="LS17" s="391" t="s">
        <v>658</v>
      </c>
      <c r="LT17" s="391" t="s">
        <v>656</v>
      </c>
      <c r="LU17" s="7" t="s">
        <v>655</v>
      </c>
      <c r="LV17" s="391">
        <v>0.10000000149011599</v>
      </c>
      <c r="LW17" s="391">
        <v>0.10000000149011599</v>
      </c>
      <c r="LX17" s="391">
        <v>0.40000000596046398</v>
      </c>
      <c r="LY17" s="391">
        <v>0.40000000596046398</v>
      </c>
      <c r="LZ17" s="391">
        <v>0.69999998807907104</v>
      </c>
      <c r="MA17" s="391">
        <v>0.69999998807907104</v>
      </c>
      <c r="MB17" s="391">
        <v>1</v>
      </c>
      <c r="MC17" s="391">
        <v>1</v>
      </c>
      <c r="MD17" s="391">
        <v>1.29999995231628</v>
      </c>
      <c r="ME17" s="391">
        <v>1.29999995231628</v>
      </c>
      <c r="MF17" s="391">
        <v>1.29999995231628</v>
      </c>
      <c r="MG17" s="391">
        <v>1.29999995231628</v>
      </c>
      <c r="MH17" s="391">
        <v>0.10000000149011599</v>
      </c>
      <c r="MI17" s="391">
        <v>0.10000000149011599</v>
      </c>
      <c r="MJ17" s="391">
        <v>0.40000000596046398</v>
      </c>
      <c r="MK17" s="391">
        <v>0.40000000596046398</v>
      </c>
      <c r="ML17" s="391">
        <v>0.69999998807907104</v>
      </c>
      <c r="MM17" s="391">
        <v>0.69999998807907104</v>
      </c>
      <c r="MN17" s="391">
        <v>1</v>
      </c>
      <c r="MO17" s="391">
        <v>1</v>
      </c>
      <c r="MP17" s="391">
        <v>1.29999995231628</v>
      </c>
      <c r="MQ17" s="391">
        <v>1.29999995231628</v>
      </c>
      <c r="MR17" s="391">
        <v>1.29999995231628</v>
      </c>
      <c r="MS17" s="391">
        <v>1.29999995231628</v>
      </c>
      <c r="MT17" s="391">
        <v>0.10000000149011599</v>
      </c>
      <c r="MU17" s="391">
        <v>0.10000000149011599</v>
      </c>
      <c r="MV17" s="391">
        <v>0.40000000596046398</v>
      </c>
      <c r="MW17" s="391">
        <v>0.40000000596046398</v>
      </c>
      <c r="MX17" s="391">
        <v>0.69999998807907104</v>
      </c>
      <c r="MY17" s="391">
        <v>0.69999998807907104</v>
      </c>
      <c r="MZ17" s="391">
        <v>1</v>
      </c>
      <c r="NA17" s="391">
        <v>1</v>
      </c>
      <c r="NB17" s="391">
        <v>1.29999995231628</v>
      </c>
      <c r="NC17" s="391">
        <v>1.29999995231628</v>
      </c>
      <c r="ND17" s="391">
        <v>1.29999995231628</v>
      </c>
      <c r="NE17" s="7">
        <v>1.29999995231628</v>
      </c>
      <c r="NF17" s="13">
        <v>5.5000004358589597E-3</v>
      </c>
      <c r="NG17" s="391">
        <v>4.5000002719461901E-3</v>
      </c>
      <c r="NH17" s="391">
        <v>4.5000002719461901E-3</v>
      </c>
      <c r="NI17" s="391">
        <v>6.0000005178153498E-3</v>
      </c>
      <c r="NJ17" s="391">
        <v>5.5000004358589597E-3</v>
      </c>
      <c r="NK17" s="391">
        <v>6.0000005178153498E-3</v>
      </c>
      <c r="NL17" s="391">
        <v>0</v>
      </c>
      <c r="NM17" s="391">
        <v>9.0000005438923801E-3</v>
      </c>
      <c r="NN17" s="391">
        <v>5.0000003539025697E-3</v>
      </c>
      <c r="NO17" s="391">
        <v>5.5000004358589597E-3</v>
      </c>
      <c r="NP17" s="391">
        <v>5.5000004358589597E-3</v>
      </c>
      <c r="NQ17" s="391">
        <v>0</v>
      </c>
      <c r="NR17" s="391">
        <v>1.0000000707805099E-2</v>
      </c>
      <c r="NS17" s="391">
        <v>0</v>
      </c>
      <c r="NT17" s="7">
        <v>5.00000023748725E-4</v>
      </c>
      <c r="NU17" s="173">
        <f>3/15</f>
        <v>0.2</v>
      </c>
      <c r="NV17" s="174">
        <f>9/15</f>
        <v>0.6</v>
      </c>
      <c r="NW17" s="174">
        <f>9/15</f>
        <v>0.6</v>
      </c>
      <c r="NX17" s="174">
        <f>13/15</f>
        <v>0.8666666666666667</v>
      </c>
      <c r="NY17" s="177">
        <f>3/(3+1)</f>
        <v>0.75</v>
      </c>
      <c r="NZ17" s="174">
        <f>9/(9+3)</f>
        <v>0.75</v>
      </c>
      <c r="OA17" s="174">
        <f>9/(9+5)</f>
        <v>0.6428571428571429</v>
      </c>
      <c r="OB17" s="174">
        <f>13/(13+3)</f>
        <v>0.8125</v>
      </c>
      <c r="OC17" s="131">
        <f>Metrics!YF6</f>
        <v>3546.8888888888887</v>
      </c>
      <c r="OD17" s="397">
        <f>Metrics!YG6</f>
        <v>2497.1111111111113</v>
      </c>
      <c r="OE17" s="397">
        <f>Metrics!YH6</f>
        <v>2503.3333333333335</v>
      </c>
      <c r="OF17" s="397">
        <f>Metrics!YI6</f>
        <v>2731.7777777777778</v>
      </c>
      <c r="OG17" s="140">
        <v>35026</v>
      </c>
      <c r="OH17" s="391">
        <v>23978</v>
      </c>
      <c r="OI17" s="391">
        <v>23978</v>
      </c>
      <c r="OJ17" s="7">
        <v>28304</v>
      </c>
      <c r="OK17" s="340">
        <v>44846.478645833333</v>
      </c>
      <c r="OL17" s="453">
        <v>44846.49459490741</v>
      </c>
    </row>
    <row r="18" spans="1:402" x14ac:dyDescent="0.25">
      <c r="A18" s="16" t="s">
        <v>396</v>
      </c>
      <c r="B18" s="44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7">
        <f t="shared" si="0"/>
        <v>64</v>
      </c>
      <c r="AV18" s="13" t="s">
        <v>304</v>
      </c>
      <c r="AW18">
        <v>43.1</v>
      </c>
      <c r="AY18">
        <v>39.6</v>
      </c>
      <c r="BA18">
        <v>41.9</v>
      </c>
      <c r="BC18">
        <v>35.4</v>
      </c>
      <c r="BD18" s="7"/>
      <c r="BE18" s="16">
        <v>2</v>
      </c>
      <c r="BF18" s="13" t="s">
        <v>240</v>
      </c>
      <c r="BG18" s="38" t="s">
        <v>241</v>
      </c>
      <c r="BH18" s="140">
        <v>1</v>
      </c>
      <c r="BI18" s="391">
        <v>2</v>
      </c>
      <c r="BJ18" s="391">
        <v>1</v>
      </c>
      <c r="BK18" s="391">
        <v>2</v>
      </c>
      <c r="BL18" s="391">
        <v>1</v>
      </c>
      <c r="BM18" s="391">
        <v>2</v>
      </c>
      <c r="BN18" s="391">
        <v>1</v>
      </c>
      <c r="BO18" s="391">
        <v>0</v>
      </c>
      <c r="BP18" s="38">
        <v>0</v>
      </c>
      <c r="BQ18">
        <v>0</v>
      </c>
      <c r="BR18">
        <v>0</v>
      </c>
      <c r="BS18">
        <v>0</v>
      </c>
      <c r="BT18" s="38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38">
        <v>0</v>
      </c>
      <c r="CE18">
        <v>2</v>
      </c>
      <c r="CF18">
        <v>1</v>
      </c>
      <c r="CG18">
        <v>1</v>
      </c>
      <c r="CH18" s="38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391">
        <v>2</v>
      </c>
      <c r="DF18" s="140" t="s">
        <v>254</v>
      </c>
      <c r="DG18" s="391" t="s">
        <v>229</v>
      </c>
      <c r="DH18" s="391" t="s">
        <v>229</v>
      </c>
      <c r="DI18" s="391">
        <v>1</v>
      </c>
      <c r="DJ18" s="391">
        <v>0</v>
      </c>
      <c r="DK18" s="391">
        <v>0</v>
      </c>
      <c r="DL18" s="391">
        <v>0</v>
      </c>
      <c r="DM18" s="391">
        <v>4</v>
      </c>
      <c r="DN18" s="391">
        <v>4</v>
      </c>
      <c r="DO18" s="391">
        <v>4</v>
      </c>
      <c r="DP18" s="391">
        <v>0</v>
      </c>
      <c r="DQ18" s="391">
        <v>0</v>
      </c>
      <c r="DR18" s="391">
        <v>0</v>
      </c>
      <c r="DS18" s="391">
        <v>4</v>
      </c>
      <c r="DT18" s="391">
        <v>4</v>
      </c>
      <c r="DU18" s="391">
        <v>4</v>
      </c>
      <c r="DV18" s="391">
        <v>4</v>
      </c>
      <c r="DW18" s="391">
        <v>4</v>
      </c>
      <c r="DX18" s="391">
        <v>4</v>
      </c>
      <c r="DY18" s="391">
        <v>4</v>
      </c>
      <c r="DZ18" s="391">
        <v>4</v>
      </c>
      <c r="EA18" s="391">
        <v>4</v>
      </c>
      <c r="EB18" s="391">
        <v>2</v>
      </c>
      <c r="EC18" s="7">
        <v>3</v>
      </c>
      <c r="ED18" s="371">
        <f t="shared" si="11"/>
        <v>22</v>
      </c>
      <c r="EE18" s="371">
        <f t="shared" si="13"/>
        <v>10</v>
      </c>
      <c r="EF18" s="371">
        <f t="shared" si="12"/>
        <v>36</v>
      </c>
      <c r="EG18" s="498">
        <f t="shared" si="1"/>
        <v>42</v>
      </c>
      <c r="EH18" s="13"/>
      <c r="EI18" s="391"/>
      <c r="EJ18" s="7"/>
      <c r="EK18" s="13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7" t="s">
        <v>229</v>
      </c>
      <c r="EU18" s="13" t="s">
        <v>261</v>
      </c>
      <c r="EV18" t="s">
        <v>306</v>
      </c>
      <c r="EW18" s="44">
        <v>44565</v>
      </c>
      <c r="EX18" s="7" t="s">
        <v>399</v>
      </c>
      <c r="EY18" s="13">
        <v>1</v>
      </c>
      <c r="EZ18">
        <v>1</v>
      </c>
      <c r="FA18">
        <v>4</v>
      </c>
      <c r="FB18">
        <v>4</v>
      </c>
      <c r="FC18">
        <v>3</v>
      </c>
      <c r="FD18">
        <v>4</v>
      </c>
      <c r="FE18">
        <v>3</v>
      </c>
      <c r="FF18">
        <v>2</v>
      </c>
      <c r="FG18">
        <v>0</v>
      </c>
      <c r="FH18">
        <v>0</v>
      </c>
      <c r="FI18" s="38" t="s">
        <v>400</v>
      </c>
      <c r="FJ18">
        <v>1</v>
      </c>
      <c r="FK18">
        <v>1</v>
      </c>
      <c r="FL18">
        <v>1</v>
      </c>
      <c r="FM18" s="38" t="s">
        <v>290</v>
      </c>
      <c r="FN18">
        <v>1</v>
      </c>
      <c r="FO18">
        <v>1</v>
      </c>
      <c r="FP18">
        <v>1</v>
      </c>
      <c r="FQ18">
        <v>4</v>
      </c>
      <c r="FR18" s="38" t="s">
        <v>401</v>
      </c>
      <c r="FS18" t="s">
        <v>402</v>
      </c>
      <c r="FT18" s="7" t="s">
        <v>403</v>
      </c>
      <c r="FU18" s="456">
        <v>5</v>
      </c>
      <c r="FV18" s="463">
        <v>6</v>
      </c>
      <c r="FW18" s="463">
        <v>5</v>
      </c>
      <c r="FX18" s="463">
        <v>4</v>
      </c>
      <c r="FY18" s="463">
        <v>5</v>
      </c>
      <c r="FZ18" s="463">
        <v>6</v>
      </c>
      <c r="GA18" s="463">
        <v>4</v>
      </c>
      <c r="GB18" s="463">
        <v>4</v>
      </c>
      <c r="GC18" s="463">
        <v>4</v>
      </c>
      <c r="GD18" s="463">
        <v>5</v>
      </c>
      <c r="GE18" s="463">
        <v>3</v>
      </c>
      <c r="GF18" s="463">
        <v>5</v>
      </c>
      <c r="GG18" s="463">
        <v>6</v>
      </c>
      <c r="GH18" s="463">
        <v>1</v>
      </c>
      <c r="GI18" s="463">
        <v>6</v>
      </c>
      <c r="GJ18" s="463">
        <v>7</v>
      </c>
      <c r="GK18" s="463">
        <v>5</v>
      </c>
      <c r="GL18" s="463">
        <v>4</v>
      </c>
      <c r="GM18" s="463">
        <v>6</v>
      </c>
      <c r="GN18" s="463">
        <f t="shared" si="2"/>
        <v>35</v>
      </c>
      <c r="GO18" s="463">
        <f t="shared" si="6"/>
        <v>19</v>
      </c>
      <c r="GP18" s="463">
        <f t="shared" si="3"/>
        <v>10</v>
      </c>
      <c r="GQ18" s="463">
        <f t="shared" si="7"/>
        <v>14</v>
      </c>
      <c r="GR18" s="457">
        <f t="shared" si="4"/>
        <v>13</v>
      </c>
      <c r="GS18" s="489">
        <f t="shared" si="5"/>
        <v>91</v>
      </c>
      <c r="GT18" s="13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5">
        <v>0</v>
      </c>
      <c r="HF18">
        <v>0</v>
      </c>
      <c r="HG18">
        <v>0</v>
      </c>
      <c r="HH18">
        <v>0</v>
      </c>
      <c r="HI18" s="7">
        <v>0</v>
      </c>
      <c r="HJ18" s="191">
        <f t="shared" si="8"/>
        <v>2</v>
      </c>
      <c r="HK18" s="193">
        <f t="shared" si="9"/>
        <v>5</v>
      </c>
      <c r="HL18" s="104">
        <f t="shared" si="10"/>
        <v>7</v>
      </c>
      <c r="HM18" s="131">
        <v>90380</v>
      </c>
      <c r="HN18" s="397">
        <v>72142</v>
      </c>
      <c r="HO18" s="104">
        <v>82613</v>
      </c>
      <c r="HP18" s="131">
        <f>Metrics!$VG$8</f>
        <v>309</v>
      </c>
      <c r="HQ18" s="133">
        <f>Metrics!$VG$5</f>
        <v>54.480531787499679</v>
      </c>
      <c r="HR18" s="13">
        <v>84574</v>
      </c>
      <c r="HS18" s="391">
        <v>30785</v>
      </c>
      <c r="HT18" s="391">
        <v>30798</v>
      </c>
      <c r="HU18" s="7">
        <v>23651</v>
      </c>
      <c r="HV18" s="135">
        <v>0.30499999999999999</v>
      </c>
      <c r="HW18" s="449">
        <v>0.76249999999999996</v>
      </c>
      <c r="HX18" s="449">
        <v>0.50249999999999995</v>
      </c>
      <c r="HY18" s="501">
        <v>0.65249999999999997</v>
      </c>
      <c r="HZ18" s="503">
        <v>20.033199310302699</v>
      </c>
      <c r="IA18" s="451">
        <v>17.849899291992099</v>
      </c>
      <c r="IB18" s="451">
        <v>15.616600036621</v>
      </c>
      <c r="IC18" s="133">
        <v>13.933292388916</v>
      </c>
      <c r="ID18" s="13">
        <v>0.98279714584350497</v>
      </c>
      <c r="IE18" s="391">
        <v>0.98799800872802701</v>
      </c>
      <c r="IF18" s="391">
        <v>0.98519754409789995</v>
      </c>
      <c r="IG18" s="391">
        <v>0.98449742794036799</v>
      </c>
      <c r="IH18" s="391">
        <v>0.98659777641296298</v>
      </c>
      <c r="II18" s="391">
        <v>0.98739790916442804</v>
      </c>
      <c r="IJ18" s="391">
        <v>0.98699784278869596</v>
      </c>
      <c r="IK18" s="391">
        <v>0.98479747772216797</v>
      </c>
      <c r="IL18" s="391">
        <v>0.98439741134643499</v>
      </c>
      <c r="IM18" s="391">
        <v>0.98679780960082997</v>
      </c>
      <c r="IN18" s="391">
        <v>0.98509752750396695</v>
      </c>
      <c r="IO18" s="391">
        <v>0.984197378158569</v>
      </c>
      <c r="IP18" s="140" t="s">
        <v>656</v>
      </c>
      <c r="IQ18" s="391" t="s">
        <v>656</v>
      </c>
      <c r="IR18" s="391" t="s">
        <v>656</v>
      </c>
      <c r="IS18" s="391" t="s">
        <v>658</v>
      </c>
      <c r="IT18" s="391" t="s">
        <v>655</v>
      </c>
      <c r="IU18" s="391" t="s">
        <v>656</v>
      </c>
      <c r="IV18" s="391" t="s">
        <v>656</v>
      </c>
      <c r="IW18" s="391" t="s">
        <v>654</v>
      </c>
      <c r="IX18" s="391" t="s">
        <v>655</v>
      </c>
      <c r="IY18" s="391" t="s">
        <v>654</v>
      </c>
      <c r="IZ18" s="391" t="s">
        <v>654</v>
      </c>
      <c r="JA18" s="7" t="s">
        <v>655</v>
      </c>
      <c r="JB18" s="13">
        <v>1</v>
      </c>
      <c r="JC18" s="391">
        <v>1</v>
      </c>
      <c r="JD18" s="391">
        <v>1</v>
      </c>
      <c r="JE18" s="391">
        <v>1</v>
      </c>
      <c r="JF18" s="391">
        <v>1</v>
      </c>
      <c r="JG18" s="391">
        <v>1</v>
      </c>
      <c r="JH18" s="391">
        <v>1</v>
      </c>
      <c r="JI18" s="391">
        <v>1</v>
      </c>
      <c r="JJ18" s="391">
        <v>1</v>
      </c>
      <c r="JK18" s="391">
        <v>1</v>
      </c>
      <c r="JL18" s="391">
        <v>1</v>
      </c>
      <c r="JM18" s="391">
        <v>1</v>
      </c>
      <c r="JN18" s="391">
        <v>1</v>
      </c>
      <c r="JO18" s="391">
        <v>1</v>
      </c>
      <c r="JP18" s="391">
        <v>1</v>
      </c>
      <c r="JQ18" s="391">
        <v>1</v>
      </c>
      <c r="JR18" s="391">
        <v>1</v>
      </c>
      <c r="JS18" s="391">
        <v>1</v>
      </c>
      <c r="JT18" s="391">
        <v>1</v>
      </c>
      <c r="JU18" s="391">
        <v>1</v>
      </c>
      <c r="JV18" s="391">
        <v>1</v>
      </c>
      <c r="JW18" s="391">
        <v>1</v>
      </c>
      <c r="JX18" s="391">
        <v>1</v>
      </c>
      <c r="JY18" s="391">
        <v>1</v>
      </c>
      <c r="JZ18" s="391">
        <v>1</v>
      </c>
      <c r="KA18" s="391">
        <v>1</v>
      </c>
      <c r="KB18" s="391">
        <v>1</v>
      </c>
      <c r="KC18" s="391">
        <v>1</v>
      </c>
      <c r="KD18" s="391">
        <v>1</v>
      </c>
      <c r="KE18" s="391">
        <v>1</v>
      </c>
      <c r="KF18" s="391">
        <v>1</v>
      </c>
      <c r="KG18" s="391">
        <v>1</v>
      </c>
      <c r="KH18" s="391">
        <v>1</v>
      </c>
      <c r="KI18" s="391">
        <v>1</v>
      </c>
      <c r="KJ18" s="391">
        <v>1</v>
      </c>
      <c r="KK18" s="391">
        <v>1</v>
      </c>
      <c r="KL18" s="391" t="s">
        <v>654</v>
      </c>
      <c r="KM18" s="391" t="s">
        <v>658</v>
      </c>
      <c r="KN18" s="391" t="s">
        <v>655</v>
      </c>
      <c r="KO18" s="391" t="s">
        <v>656</v>
      </c>
      <c r="KP18" s="391" t="s">
        <v>655</v>
      </c>
      <c r="KQ18" s="391" t="s">
        <v>658</v>
      </c>
      <c r="KR18" s="391" t="s">
        <v>658</v>
      </c>
      <c r="KS18" s="391" t="s">
        <v>654</v>
      </c>
      <c r="KT18" s="391" t="s">
        <v>655</v>
      </c>
      <c r="KU18" s="391" t="s">
        <v>656</v>
      </c>
      <c r="KV18" s="391" t="s">
        <v>657</v>
      </c>
      <c r="KW18" s="391" t="s">
        <v>656</v>
      </c>
      <c r="KX18" s="391" t="s">
        <v>656</v>
      </c>
      <c r="KY18" s="391" t="s">
        <v>657</v>
      </c>
      <c r="KZ18" s="391" t="s">
        <v>654</v>
      </c>
      <c r="LA18" s="391" t="s">
        <v>658</v>
      </c>
      <c r="LB18" s="391" t="s">
        <v>655</v>
      </c>
      <c r="LC18" s="391" t="s">
        <v>657</v>
      </c>
      <c r="LD18" s="391" t="s">
        <v>654</v>
      </c>
      <c r="LE18" s="391" t="s">
        <v>656</v>
      </c>
      <c r="LF18" s="391" t="s">
        <v>655</v>
      </c>
      <c r="LG18" s="391" t="s">
        <v>657</v>
      </c>
      <c r="LH18" s="391" t="s">
        <v>656</v>
      </c>
      <c r="LI18" s="391" t="s">
        <v>655</v>
      </c>
      <c r="LJ18" s="391" t="s">
        <v>657</v>
      </c>
      <c r="LK18" s="391" t="s">
        <v>658</v>
      </c>
      <c r="LL18" s="391" t="s">
        <v>657</v>
      </c>
      <c r="LM18" s="391" t="s">
        <v>657</v>
      </c>
      <c r="LN18" s="391" t="s">
        <v>658</v>
      </c>
      <c r="LO18" s="391" t="s">
        <v>656</v>
      </c>
      <c r="LP18" s="391" t="s">
        <v>654</v>
      </c>
      <c r="LQ18" s="391" t="s">
        <v>658</v>
      </c>
      <c r="LR18" s="391" t="s">
        <v>655</v>
      </c>
      <c r="LS18" s="391" t="s">
        <v>657</v>
      </c>
      <c r="LT18" s="391" t="s">
        <v>656</v>
      </c>
      <c r="LU18" s="7" t="s">
        <v>657</v>
      </c>
      <c r="LV18" s="391">
        <v>0.10000000149011599</v>
      </c>
      <c r="LW18" s="391">
        <v>0.10000000149011599</v>
      </c>
      <c r="LX18" s="391">
        <v>0.40000000596046398</v>
      </c>
      <c r="LY18" s="391">
        <v>0.40000000596046398</v>
      </c>
      <c r="LZ18" s="391">
        <v>0.69999998807907104</v>
      </c>
      <c r="MA18" s="391">
        <v>0.69999998807907104</v>
      </c>
      <c r="MB18" s="391">
        <v>1</v>
      </c>
      <c r="MC18" s="391">
        <v>1</v>
      </c>
      <c r="MD18" s="391">
        <v>1.29999995231628</v>
      </c>
      <c r="ME18" s="391">
        <v>1.29999995231628</v>
      </c>
      <c r="MF18" s="391">
        <v>1.29999995231628</v>
      </c>
      <c r="MG18" s="391">
        <v>1.29999995231628</v>
      </c>
      <c r="MH18" s="391">
        <v>0.10000000149011599</v>
      </c>
      <c r="MI18" s="391">
        <v>0.10000000149011599</v>
      </c>
      <c r="MJ18" s="391">
        <v>0.40000000596046398</v>
      </c>
      <c r="MK18" s="391">
        <v>0.40000000596046398</v>
      </c>
      <c r="ML18" s="391">
        <v>0.69999998807907104</v>
      </c>
      <c r="MM18" s="391">
        <v>0.69999998807907104</v>
      </c>
      <c r="MN18" s="391">
        <v>1</v>
      </c>
      <c r="MO18" s="391">
        <v>1</v>
      </c>
      <c r="MP18" s="391">
        <v>1.29999995231628</v>
      </c>
      <c r="MQ18" s="391">
        <v>1.29999995231628</v>
      </c>
      <c r="MR18" s="391">
        <v>1.29999995231628</v>
      </c>
      <c r="MS18" s="391">
        <v>1.29999995231628</v>
      </c>
      <c r="MT18" s="391">
        <v>0.10000000149011599</v>
      </c>
      <c r="MU18" s="391">
        <v>0.10000000149011599</v>
      </c>
      <c r="MV18" s="391">
        <v>0.40000000596046398</v>
      </c>
      <c r="MW18" s="391">
        <v>0.40000000596046398</v>
      </c>
      <c r="MX18" s="391">
        <v>0.69999998807907104</v>
      </c>
      <c r="MY18" s="391">
        <v>0.69999998807907104</v>
      </c>
      <c r="MZ18" s="391">
        <v>1</v>
      </c>
      <c r="NA18" s="391">
        <v>1</v>
      </c>
      <c r="NB18" s="391">
        <v>1.29999995231628</v>
      </c>
      <c r="NC18" s="391">
        <v>1.29999995231628</v>
      </c>
      <c r="ND18" s="391">
        <v>1.29999995231628</v>
      </c>
      <c r="NE18" s="7">
        <v>1.29999995231628</v>
      </c>
      <c r="NF18" s="13">
        <v>5.0000003539025697E-3</v>
      </c>
      <c r="NG18" s="391">
        <v>5.5000004358589597E-3</v>
      </c>
      <c r="NH18" s="391">
        <v>5.00000023748725E-4</v>
      </c>
      <c r="NI18" s="391">
        <v>5.5000004358589597E-3</v>
      </c>
      <c r="NJ18" s="391">
        <v>0</v>
      </c>
      <c r="NK18" s="391">
        <v>5.5000004358589597E-3</v>
      </c>
      <c r="NL18" s="391">
        <v>6.0000005178153498E-3</v>
      </c>
      <c r="NM18" s="391">
        <v>5.5000004358589597E-3</v>
      </c>
      <c r="NN18" s="391">
        <v>0</v>
      </c>
      <c r="NO18" s="391">
        <v>6.5000005997717302E-3</v>
      </c>
      <c r="NP18" s="391">
        <v>5.5000004358589597E-3</v>
      </c>
      <c r="NQ18" s="391">
        <v>6.5000005997717302E-3</v>
      </c>
      <c r="NR18" s="391">
        <v>0</v>
      </c>
      <c r="NS18" s="391">
        <v>6.0000005178153498E-3</v>
      </c>
      <c r="NT18" s="7">
        <v>6.0000005178153498E-3</v>
      </c>
      <c r="NU18" s="173">
        <f>8/15</f>
        <v>0.53333333333333333</v>
      </c>
      <c r="NV18" s="174">
        <f>9/15</f>
        <v>0.6</v>
      </c>
      <c r="NW18" s="174">
        <f>9/15</f>
        <v>0.6</v>
      </c>
      <c r="NX18" s="174">
        <f>11/15</f>
        <v>0.73333333333333328</v>
      </c>
      <c r="NY18" s="177">
        <f>8/(8+4)</f>
        <v>0.66666666666666663</v>
      </c>
      <c r="NZ18" s="174">
        <f>9/(9+5)</f>
        <v>0.6428571428571429</v>
      </c>
      <c r="OA18" s="174">
        <f>9/(9+5)</f>
        <v>0.6428571428571429</v>
      </c>
      <c r="OB18" s="174">
        <f>11/(11+3)</f>
        <v>0.7857142857142857</v>
      </c>
      <c r="OC18" s="131">
        <f>Metrics!YJ6</f>
        <v>2793.5555555555557</v>
      </c>
      <c r="OD18" s="397">
        <f>Metrics!YK6</f>
        <v>2637.6666666666665</v>
      </c>
      <c r="OE18" s="397">
        <f>Metrics!YL6</f>
        <v>2534.1111111111113</v>
      </c>
      <c r="OF18" s="397">
        <f>Metrics!YM6</f>
        <v>2387.3333333333335</v>
      </c>
      <c r="OG18" s="140">
        <v>27063</v>
      </c>
      <c r="OH18" s="391">
        <v>26232</v>
      </c>
      <c r="OI18" s="391">
        <v>25313</v>
      </c>
      <c r="OJ18" s="7">
        <v>23492</v>
      </c>
      <c r="OK18" s="340">
        <v>44846.450127314813</v>
      </c>
      <c r="OL18" s="453">
        <v>44846.467314814814</v>
      </c>
    </row>
    <row r="19" spans="1:402" x14ac:dyDescent="0.25">
      <c r="A19" s="130" t="s">
        <v>404</v>
      </c>
      <c r="B19" s="44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7">
        <f t="shared" si="0"/>
        <v>80</v>
      </c>
      <c r="AV19" s="13" t="s">
        <v>304</v>
      </c>
      <c r="AW19">
        <v>18.600000000000001</v>
      </c>
      <c r="AY19">
        <v>17.8</v>
      </c>
      <c r="BA19">
        <v>20.2</v>
      </c>
      <c r="BC19">
        <v>21.5</v>
      </c>
      <c r="BD19" s="7"/>
      <c r="BE19" s="16"/>
      <c r="BF19" s="13" t="s">
        <v>229</v>
      </c>
      <c r="BG19" s="38"/>
      <c r="BH19" s="140"/>
      <c r="BI19" s="391"/>
      <c r="BJ19" s="391"/>
      <c r="BK19" s="391"/>
      <c r="BL19" s="391"/>
      <c r="BM19" s="391"/>
      <c r="BN19" s="391"/>
      <c r="BO19" s="391"/>
      <c r="BP19" s="38"/>
      <c r="BT19" s="38"/>
      <c r="CD19" s="38"/>
      <c r="CH19" s="38"/>
      <c r="DE19" s="391"/>
      <c r="DF19" s="140"/>
      <c r="DG19" s="391"/>
      <c r="DH19" s="391"/>
      <c r="DI19" s="391"/>
      <c r="DJ19" s="391"/>
      <c r="DK19" s="391"/>
      <c r="DL19" s="391"/>
      <c r="DM19" s="391"/>
      <c r="DN19" s="391"/>
      <c r="DO19" s="391"/>
      <c r="DP19" s="391"/>
      <c r="DQ19" s="391"/>
      <c r="DR19" s="391"/>
      <c r="DS19" s="391"/>
      <c r="DT19" s="391"/>
      <c r="DU19" s="391"/>
      <c r="DV19" s="391"/>
      <c r="DW19" s="391"/>
      <c r="DX19" s="391"/>
      <c r="DY19" s="391"/>
      <c r="DZ19" s="391"/>
      <c r="EA19" s="391"/>
      <c r="EB19" s="391"/>
      <c r="EC19" s="7"/>
      <c r="ED19" s="371"/>
      <c r="EE19" s="371"/>
      <c r="EF19" s="371"/>
      <c r="EG19" s="498">
        <f t="shared" si="1"/>
        <v>0</v>
      </c>
      <c r="EH19" s="13"/>
      <c r="EI19" s="391"/>
      <c r="EJ19" s="7"/>
      <c r="EK19" s="13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7" t="s">
        <v>229</v>
      </c>
      <c r="EU19" s="13" t="s">
        <v>359</v>
      </c>
      <c r="EX19" s="7" t="s">
        <v>287</v>
      </c>
      <c r="EY19" s="13">
        <v>0</v>
      </c>
      <c r="EZ19">
        <v>0</v>
      </c>
      <c r="FA19">
        <v>4</v>
      </c>
      <c r="FB19">
        <v>4</v>
      </c>
      <c r="FC19">
        <v>4</v>
      </c>
      <c r="FD19">
        <v>4</v>
      </c>
      <c r="FE19">
        <v>4</v>
      </c>
      <c r="FF19">
        <v>4</v>
      </c>
      <c r="FG19">
        <v>0</v>
      </c>
      <c r="FH19">
        <v>0</v>
      </c>
      <c r="FI19" s="38" t="s">
        <v>290</v>
      </c>
      <c r="FJ19">
        <v>0</v>
      </c>
      <c r="FK19">
        <v>0</v>
      </c>
      <c r="FL19">
        <v>0</v>
      </c>
      <c r="FM19" s="38" t="s">
        <v>290</v>
      </c>
      <c r="FN19">
        <v>0</v>
      </c>
      <c r="FO19">
        <v>1</v>
      </c>
      <c r="FP19">
        <v>0</v>
      </c>
      <c r="FQ19">
        <v>4</v>
      </c>
      <c r="FR19" s="38" t="s">
        <v>290</v>
      </c>
      <c r="FS19" t="s">
        <v>406</v>
      </c>
      <c r="FT19" s="7" t="s">
        <v>407</v>
      </c>
      <c r="FU19" s="456">
        <v>7</v>
      </c>
      <c r="FV19" s="463">
        <v>7</v>
      </c>
      <c r="FW19" s="463">
        <v>6</v>
      </c>
      <c r="FX19" s="463">
        <v>6</v>
      </c>
      <c r="FY19" s="463">
        <v>6</v>
      </c>
      <c r="FZ19" s="463">
        <v>2</v>
      </c>
      <c r="GA19" s="463">
        <v>6</v>
      </c>
      <c r="GB19" s="463">
        <v>7</v>
      </c>
      <c r="GC19" s="463">
        <v>7</v>
      </c>
      <c r="GD19" s="463">
        <v>1</v>
      </c>
      <c r="GE19" s="463">
        <v>4</v>
      </c>
      <c r="GF19" s="463">
        <v>6</v>
      </c>
      <c r="GG19" s="463">
        <v>7</v>
      </c>
      <c r="GH19" s="463">
        <v>1</v>
      </c>
      <c r="GI19" s="463">
        <v>7</v>
      </c>
      <c r="GJ19" s="463">
        <v>6</v>
      </c>
      <c r="GK19" s="463">
        <v>1</v>
      </c>
      <c r="GL19" s="463">
        <v>1</v>
      </c>
      <c r="GM19" s="463">
        <v>7</v>
      </c>
      <c r="GN19" s="463">
        <f t="shared" si="2"/>
        <v>34</v>
      </c>
      <c r="GO19" s="463">
        <f t="shared" si="6"/>
        <v>28</v>
      </c>
      <c r="GP19" s="463">
        <f t="shared" si="3"/>
        <v>3</v>
      </c>
      <c r="GQ19" s="463">
        <f t="shared" si="7"/>
        <v>17</v>
      </c>
      <c r="GR19" s="457">
        <f t="shared" si="4"/>
        <v>13</v>
      </c>
      <c r="GS19" s="489">
        <f t="shared" si="5"/>
        <v>95</v>
      </c>
      <c r="GT19" s="13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5">
        <v>0</v>
      </c>
      <c r="HF19">
        <v>0</v>
      </c>
      <c r="HG19">
        <v>0</v>
      </c>
      <c r="HH19">
        <v>0</v>
      </c>
      <c r="HI19" s="7">
        <v>0</v>
      </c>
      <c r="HJ19" s="191">
        <f t="shared" si="8"/>
        <v>0</v>
      </c>
      <c r="HK19" s="193">
        <f t="shared" si="9"/>
        <v>1</v>
      </c>
      <c r="HL19" s="104">
        <f t="shared" si="10"/>
        <v>1</v>
      </c>
      <c r="HM19" s="13">
        <v>78337</v>
      </c>
      <c r="HN19" s="391">
        <v>59948</v>
      </c>
      <c r="HO19" s="7">
        <v>35779</v>
      </c>
      <c r="HP19" s="131">
        <f>Metrics!$UM$8</f>
        <v>83</v>
      </c>
      <c r="HQ19" s="133">
        <f>Metrics!$UM$5</f>
        <v>8.4528119722381092</v>
      </c>
      <c r="HR19" s="13">
        <v>22650</v>
      </c>
      <c r="HS19" s="391">
        <v>27053</v>
      </c>
      <c r="HT19" s="391">
        <v>19578</v>
      </c>
      <c r="HU19" s="7">
        <v>24479</v>
      </c>
      <c r="HV19" s="135">
        <v>0.84750000000000003</v>
      </c>
      <c r="HW19" s="450">
        <v>1</v>
      </c>
      <c r="HX19" s="450">
        <v>1</v>
      </c>
      <c r="HY19" s="502">
        <v>0.97</v>
      </c>
      <c r="HZ19" s="503">
        <v>14.7832794189453</v>
      </c>
      <c r="IA19" s="451">
        <v>13.4999656677246</v>
      </c>
      <c r="IB19" s="451">
        <v>13.566631317138601</v>
      </c>
      <c r="IC19" s="133">
        <v>12.816642761230399</v>
      </c>
      <c r="ID19" s="13">
        <v>0.98179697990417403</v>
      </c>
      <c r="IE19" s="391">
        <v>0.98579764366149902</v>
      </c>
      <c r="IF19" s="391">
        <v>0.98499751091003396</v>
      </c>
      <c r="IG19" s="391">
        <v>0.98479747772216797</v>
      </c>
      <c r="IH19" s="391">
        <v>0.98449742794036799</v>
      </c>
      <c r="II19" s="391">
        <v>0.98509752750396695</v>
      </c>
      <c r="IJ19" s="391">
        <v>0.98649775981902998</v>
      </c>
      <c r="IK19" s="391">
        <v>0.984297394752502</v>
      </c>
      <c r="IL19" s="391">
        <v>0.98509752750396695</v>
      </c>
      <c r="IM19" s="391">
        <v>0.98509752750396695</v>
      </c>
      <c r="IN19" s="391">
        <v>0.98539757728576605</v>
      </c>
      <c r="IO19" s="391">
        <v>0.98539757728576605</v>
      </c>
      <c r="IP19" s="140" t="s">
        <v>656</v>
      </c>
      <c r="IQ19" s="391" t="s">
        <v>656</v>
      </c>
      <c r="IR19" s="391" t="s">
        <v>657</v>
      </c>
      <c r="IS19" s="391" t="s">
        <v>655</v>
      </c>
      <c r="IT19" s="391" t="s">
        <v>656</v>
      </c>
      <c r="IU19" s="391" t="s">
        <v>658</v>
      </c>
      <c r="IV19" s="391" t="s">
        <v>655</v>
      </c>
      <c r="IW19" s="391" t="s">
        <v>658</v>
      </c>
      <c r="IX19" s="391" t="s">
        <v>657</v>
      </c>
      <c r="IY19" s="391" t="s">
        <v>657</v>
      </c>
      <c r="IZ19" s="391" t="s">
        <v>654</v>
      </c>
      <c r="JA19" s="7" t="s">
        <v>657</v>
      </c>
      <c r="JB19" s="13">
        <v>1</v>
      </c>
      <c r="JC19" s="391">
        <v>1</v>
      </c>
      <c r="JD19" s="391">
        <v>1</v>
      </c>
      <c r="JE19" s="391">
        <v>1</v>
      </c>
      <c r="JF19" s="391">
        <v>1</v>
      </c>
      <c r="JG19" s="391">
        <v>1</v>
      </c>
      <c r="JH19" s="391">
        <v>1</v>
      </c>
      <c r="JI19" s="391">
        <v>1</v>
      </c>
      <c r="JJ19" s="391">
        <v>1</v>
      </c>
      <c r="JK19" s="391">
        <v>1</v>
      </c>
      <c r="JL19" s="391">
        <v>1</v>
      </c>
      <c r="JM19" s="391">
        <v>1</v>
      </c>
      <c r="JN19" s="391">
        <v>1</v>
      </c>
      <c r="JO19" s="391">
        <v>1</v>
      </c>
      <c r="JP19" s="391">
        <v>1</v>
      </c>
      <c r="JQ19" s="391">
        <v>1</v>
      </c>
      <c r="JR19" s="38">
        <v>1</v>
      </c>
      <c r="JS19" s="38">
        <v>1</v>
      </c>
      <c r="JT19" s="38">
        <v>1</v>
      </c>
      <c r="JU19" s="38">
        <v>1</v>
      </c>
      <c r="JV19" s="38">
        <v>1</v>
      </c>
      <c r="JW19" s="38">
        <v>1</v>
      </c>
      <c r="JX19" s="38">
        <v>1</v>
      </c>
      <c r="JY19" s="38">
        <v>1</v>
      </c>
      <c r="JZ19" s="38">
        <v>1</v>
      </c>
      <c r="KA19" s="38">
        <v>1</v>
      </c>
      <c r="KB19" s="38">
        <v>1</v>
      </c>
      <c r="KC19" s="38">
        <v>1</v>
      </c>
      <c r="KD19" s="38">
        <v>1</v>
      </c>
      <c r="KE19" s="38">
        <v>1</v>
      </c>
      <c r="KF19" s="38">
        <v>1</v>
      </c>
      <c r="KG19" s="38">
        <v>1</v>
      </c>
      <c r="KH19" s="38">
        <v>1</v>
      </c>
      <c r="KI19" s="38">
        <v>1</v>
      </c>
      <c r="KJ19" s="38">
        <v>1</v>
      </c>
      <c r="KK19" s="38">
        <v>1</v>
      </c>
      <c r="KL19" s="391" t="s">
        <v>657</v>
      </c>
      <c r="KM19" s="391" t="s">
        <v>658</v>
      </c>
      <c r="KN19" s="391" t="s">
        <v>658</v>
      </c>
      <c r="KO19" s="391" t="s">
        <v>656</v>
      </c>
      <c r="KP19" s="391" t="s">
        <v>658</v>
      </c>
      <c r="KQ19" s="391" t="s">
        <v>658</v>
      </c>
      <c r="KR19" s="391" t="s">
        <v>654</v>
      </c>
      <c r="KS19" s="391" t="s">
        <v>656</v>
      </c>
      <c r="KT19" s="391" t="s">
        <v>658</v>
      </c>
      <c r="KU19" s="391" t="s">
        <v>658</v>
      </c>
      <c r="KV19" s="391" t="s">
        <v>656</v>
      </c>
      <c r="KW19" s="391" t="s">
        <v>658</v>
      </c>
      <c r="KX19" s="391" t="s">
        <v>658</v>
      </c>
      <c r="KY19" s="391" t="s">
        <v>658</v>
      </c>
      <c r="KZ19" s="391" t="s">
        <v>656</v>
      </c>
      <c r="LA19" s="391" t="s">
        <v>655</v>
      </c>
      <c r="LB19" s="391" t="s">
        <v>658</v>
      </c>
      <c r="LC19" s="391" t="s">
        <v>658</v>
      </c>
      <c r="LD19" s="391" t="s">
        <v>655</v>
      </c>
      <c r="LE19" s="391" t="s">
        <v>656</v>
      </c>
      <c r="LF19" s="391" t="s">
        <v>657</v>
      </c>
      <c r="LG19" s="391" t="s">
        <v>656</v>
      </c>
      <c r="LH19" s="391" t="s">
        <v>657</v>
      </c>
      <c r="LI19" s="391" t="s">
        <v>655</v>
      </c>
      <c r="LJ19" s="391" t="s">
        <v>654</v>
      </c>
      <c r="LK19" s="391" t="s">
        <v>657</v>
      </c>
      <c r="LL19" s="391" t="s">
        <v>654</v>
      </c>
      <c r="LM19" s="391" t="s">
        <v>655</v>
      </c>
      <c r="LN19" s="391" t="s">
        <v>656</v>
      </c>
      <c r="LO19" s="391" t="s">
        <v>658</v>
      </c>
      <c r="LP19" s="391" t="s">
        <v>657</v>
      </c>
      <c r="LQ19" s="391" t="s">
        <v>656</v>
      </c>
      <c r="LR19" s="391" t="s">
        <v>656</v>
      </c>
      <c r="LS19" s="391" t="s">
        <v>654</v>
      </c>
      <c r="LT19" s="391" t="s">
        <v>656</v>
      </c>
      <c r="LU19" s="7" t="s">
        <v>657</v>
      </c>
      <c r="LV19" s="391">
        <v>0.10000000149011599</v>
      </c>
      <c r="LW19" s="391">
        <v>0.10000000149011599</v>
      </c>
      <c r="LX19" s="391">
        <v>0.40000000596046398</v>
      </c>
      <c r="LY19" s="391">
        <v>0.40000000596046398</v>
      </c>
      <c r="LZ19" s="391">
        <v>0.69999998807907104</v>
      </c>
      <c r="MA19" s="391">
        <v>0.69999998807907104</v>
      </c>
      <c r="MB19" s="391">
        <v>1</v>
      </c>
      <c r="MC19" s="391">
        <v>1</v>
      </c>
      <c r="MD19" s="391">
        <v>1.29999995231628</v>
      </c>
      <c r="ME19" s="391">
        <v>1.29999995231628</v>
      </c>
      <c r="MF19" s="391">
        <v>1.29999995231628</v>
      </c>
      <c r="MG19" s="391">
        <v>1.29999995231628</v>
      </c>
      <c r="MH19" s="391">
        <v>0.10000000149011599</v>
      </c>
      <c r="MI19" s="391">
        <v>0.10000000149011599</v>
      </c>
      <c r="MJ19" s="391">
        <v>0.40000000596046398</v>
      </c>
      <c r="MK19" s="391">
        <v>0.40000000596046398</v>
      </c>
      <c r="ML19" s="391">
        <v>0.69999998807907104</v>
      </c>
      <c r="MM19" s="391">
        <v>0.69999998807907104</v>
      </c>
      <c r="MN19" s="391">
        <v>1</v>
      </c>
      <c r="MO19" s="391">
        <v>1</v>
      </c>
      <c r="MP19" s="391">
        <v>1.29999995231628</v>
      </c>
      <c r="MQ19" s="391">
        <v>1.29999995231628</v>
      </c>
      <c r="MR19" s="391">
        <v>1.29999995231628</v>
      </c>
      <c r="MS19" s="391">
        <v>1.29999995231628</v>
      </c>
      <c r="MT19" s="391">
        <v>0.10000000149011599</v>
      </c>
      <c r="MU19" s="391">
        <v>0.10000000149011599</v>
      </c>
      <c r="MV19" s="391">
        <v>0.40000000596046398</v>
      </c>
      <c r="MW19" s="391">
        <v>0.40000000596046398</v>
      </c>
      <c r="MX19" s="391">
        <v>0.69999998807907104</v>
      </c>
      <c r="MY19" s="391">
        <v>0.69999998807907104</v>
      </c>
      <c r="MZ19" s="391">
        <v>1</v>
      </c>
      <c r="NA19" s="391">
        <v>1</v>
      </c>
      <c r="NB19" s="391">
        <v>1.29999995231628</v>
      </c>
      <c r="NC19" s="391">
        <v>1.29999995231628</v>
      </c>
      <c r="ND19" s="391">
        <v>1.29999995231628</v>
      </c>
      <c r="NE19" s="7">
        <v>1.29999995231628</v>
      </c>
      <c r="NF19" s="13">
        <v>5.0000003539025697E-3</v>
      </c>
      <c r="NG19" s="391">
        <v>0</v>
      </c>
      <c r="NH19" s="391">
        <v>5.0000003539025697E-3</v>
      </c>
      <c r="NI19" s="391">
        <v>0</v>
      </c>
      <c r="NJ19" s="391">
        <v>4.5000002719461901E-3</v>
      </c>
      <c r="NK19" s="391">
        <v>5.5000004358589597E-3</v>
      </c>
      <c r="NL19" s="391">
        <v>4.5000002719461901E-3</v>
      </c>
      <c r="NM19" s="391">
        <v>5.00000023748725E-4</v>
      </c>
      <c r="NN19" s="391">
        <v>9.0000005438923801E-3</v>
      </c>
      <c r="NO19" s="391">
        <v>4.5000002719461901E-3</v>
      </c>
      <c r="NP19" s="391">
        <v>4.5000002719461901E-3</v>
      </c>
      <c r="NQ19" s="391">
        <v>4.5000002719461901E-3</v>
      </c>
      <c r="NR19" s="391">
        <v>4.5000002719461901E-3</v>
      </c>
      <c r="NS19" s="391">
        <v>0</v>
      </c>
      <c r="NT19" s="7">
        <v>4.5000002719461901E-3</v>
      </c>
      <c r="NU19" s="173">
        <f>11/15</f>
        <v>0.73333333333333328</v>
      </c>
      <c r="NV19" s="174">
        <f>9/15</f>
        <v>0.6</v>
      </c>
      <c r="NW19" s="174">
        <f>12/15</f>
        <v>0.8</v>
      </c>
      <c r="NX19" s="174">
        <f>8/15</f>
        <v>0.53333333333333333</v>
      </c>
      <c r="NY19" s="177">
        <f>11/(11+4)</f>
        <v>0.73333333333333328</v>
      </c>
      <c r="NZ19" s="174">
        <f>11/(11+6)</f>
        <v>0.6470588235294118</v>
      </c>
      <c r="OA19" s="174">
        <f>12/(12+3)</f>
        <v>0.8</v>
      </c>
      <c r="OB19" s="174">
        <f>8/(8+8)</f>
        <v>0.5</v>
      </c>
      <c r="OC19" s="131">
        <f>Metrics!WE6</f>
        <v>1604</v>
      </c>
      <c r="OD19" s="397">
        <f>Metrics!WF6</f>
        <v>1516.1111111111111</v>
      </c>
      <c r="OE19" s="397">
        <f>Metrics!WG6</f>
        <v>1384.7777777777778</v>
      </c>
      <c r="OF19" s="397">
        <f>Metrics!WH6</f>
        <v>1090.5555555555557</v>
      </c>
      <c r="OG19" s="140">
        <v>17095</v>
      </c>
      <c r="OH19" s="391">
        <v>15357</v>
      </c>
      <c r="OI19" s="391">
        <v>13522</v>
      </c>
      <c r="OJ19" s="7">
        <v>10790</v>
      </c>
      <c r="OK19" s="340">
        <v>44847.424143518518</v>
      </c>
      <c r="OL19" s="453">
        <v>44847.436805555553</v>
      </c>
    </row>
    <row r="20" spans="1:402" x14ac:dyDescent="0.25">
      <c r="A20" s="130" t="s">
        <v>409</v>
      </c>
      <c r="B20" s="44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7">
        <f t="shared" si="0"/>
        <v>80</v>
      </c>
      <c r="AV20" s="13" t="s">
        <v>304</v>
      </c>
      <c r="AW20">
        <v>17.2</v>
      </c>
      <c r="AY20">
        <v>18.5</v>
      </c>
      <c r="BA20">
        <v>19.600000000000001</v>
      </c>
      <c r="BC20">
        <v>22.3</v>
      </c>
      <c r="BD20" s="7"/>
      <c r="BE20" s="16"/>
      <c r="BF20" s="13" t="s">
        <v>229</v>
      </c>
      <c r="BG20" s="38"/>
      <c r="BH20" s="140"/>
      <c r="BI20" s="391"/>
      <c r="BJ20" s="391"/>
      <c r="BK20" s="391"/>
      <c r="BL20" s="391"/>
      <c r="BM20" s="391"/>
      <c r="BN20" s="391"/>
      <c r="BO20" s="391"/>
      <c r="BP20" s="38"/>
      <c r="BT20" s="38"/>
      <c r="CD20" s="38"/>
      <c r="CH20" s="38"/>
      <c r="DE20" s="391"/>
      <c r="DF20" s="140"/>
      <c r="DG20" s="391"/>
      <c r="DH20" s="391"/>
      <c r="DI20" s="391"/>
      <c r="DJ20" s="391"/>
      <c r="DK20" s="391"/>
      <c r="DL20" s="391"/>
      <c r="DM20" s="391"/>
      <c r="DN20" s="391"/>
      <c r="DO20" s="391"/>
      <c r="DP20" s="391"/>
      <c r="DQ20" s="391"/>
      <c r="DR20" s="391"/>
      <c r="DS20" s="391"/>
      <c r="DT20" s="391"/>
      <c r="DU20" s="391"/>
      <c r="DV20" s="391"/>
      <c r="DW20" s="391"/>
      <c r="DX20" s="391"/>
      <c r="DY20" s="391"/>
      <c r="DZ20" s="391"/>
      <c r="EA20" s="391"/>
      <c r="EB20" s="391"/>
      <c r="EC20" s="7"/>
      <c r="ED20" s="371"/>
      <c r="EE20" s="371"/>
      <c r="EF20" s="371"/>
      <c r="EG20" s="498">
        <f t="shared" si="1"/>
        <v>0</v>
      </c>
      <c r="EH20" s="13"/>
      <c r="EI20" s="391"/>
      <c r="EJ20" s="7"/>
      <c r="EK20" s="13"/>
      <c r="ET20" s="7"/>
      <c r="EU20" s="13" t="s">
        <v>305</v>
      </c>
      <c r="EV20" t="s">
        <v>411</v>
      </c>
      <c r="EW20" t="s">
        <v>412</v>
      </c>
      <c r="EX20" s="7" t="s">
        <v>413</v>
      </c>
      <c r="EY20" s="13">
        <v>0</v>
      </c>
      <c r="EZ20">
        <v>0</v>
      </c>
      <c r="FA20">
        <v>4</v>
      </c>
      <c r="FB20">
        <v>4</v>
      </c>
      <c r="FC20">
        <v>4</v>
      </c>
      <c r="FD20">
        <v>4</v>
      </c>
      <c r="FE20">
        <v>4</v>
      </c>
      <c r="FF20">
        <v>4</v>
      </c>
      <c r="FG20">
        <v>0</v>
      </c>
      <c r="FH20">
        <v>1</v>
      </c>
      <c r="FI20" s="38" t="s">
        <v>290</v>
      </c>
      <c r="FJ20">
        <v>0</v>
      </c>
      <c r="FK20">
        <v>0</v>
      </c>
      <c r="FL20">
        <v>0</v>
      </c>
      <c r="FM20" s="38" t="s">
        <v>290</v>
      </c>
      <c r="FN20">
        <v>0</v>
      </c>
      <c r="FO20">
        <v>3</v>
      </c>
      <c r="FP20">
        <v>0</v>
      </c>
      <c r="FQ20">
        <v>4</v>
      </c>
      <c r="FR20" s="38" t="s">
        <v>290</v>
      </c>
      <c r="FS20" t="s">
        <v>414</v>
      </c>
      <c r="FT20" s="7" t="s">
        <v>415</v>
      </c>
      <c r="FU20" s="456">
        <v>7</v>
      </c>
      <c r="FV20" s="463">
        <v>7</v>
      </c>
      <c r="FW20" s="463">
        <v>7</v>
      </c>
      <c r="FX20" s="463">
        <v>7</v>
      </c>
      <c r="FY20" s="463">
        <v>7</v>
      </c>
      <c r="FZ20" s="463">
        <v>6</v>
      </c>
      <c r="GA20" s="463">
        <v>7</v>
      </c>
      <c r="GB20" s="463">
        <v>6</v>
      </c>
      <c r="GC20" s="463">
        <v>6</v>
      </c>
      <c r="GD20" s="463">
        <v>7</v>
      </c>
      <c r="GE20" s="463">
        <v>5</v>
      </c>
      <c r="GF20" s="463">
        <v>7</v>
      </c>
      <c r="GG20" s="463">
        <v>7</v>
      </c>
      <c r="GH20" s="463">
        <v>2</v>
      </c>
      <c r="GI20" s="463">
        <v>7</v>
      </c>
      <c r="GJ20" s="463">
        <v>6</v>
      </c>
      <c r="GK20" s="463">
        <v>2</v>
      </c>
      <c r="GL20" s="463">
        <v>2</v>
      </c>
      <c r="GM20" s="463">
        <v>6</v>
      </c>
      <c r="GN20" s="463">
        <f t="shared" si="2"/>
        <v>48</v>
      </c>
      <c r="GO20" s="463">
        <f t="shared" si="6"/>
        <v>26</v>
      </c>
      <c r="GP20" s="463">
        <f t="shared" si="3"/>
        <v>6</v>
      </c>
      <c r="GQ20" s="463">
        <f t="shared" si="7"/>
        <v>18</v>
      </c>
      <c r="GR20" s="457">
        <f t="shared" si="4"/>
        <v>13</v>
      </c>
      <c r="GS20" s="489">
        <f t="shared" si="5"/>
        <v>111</v>
      </c>
      <c r="GT20" s="13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5">
        <v>0</v>
      </c>
      <c r="HF20">
        <v>0</v>
      </c>
      <c r="HG20">
        <v>0</v>
      </c>
      <c r="HH20">
        <v>0</v>
      </c>
      <c r="HI20" s="7">
        <v>0</v>
      </c>
      <c r="HJ20" s="191">
        <f t="shared" si="8"/>
        <v>0</v>
      </c>
      <c r="HK20" s="193">
        <f t="shared" si="9"/>
        <v>1</v>
      </c>
      <c r="HL20" s="104">
        <f t="shared" si="10"/>
        <v>1</v>
      </c>
      <c r="HM20" s="13">
        <v>23887</v>
      </c>
      <c r="HN20" s="391">
        <v>22442</v>
      </c>
      <c r="HO20" s="7">
        <v>24711</v>
      </c>
      <c r="HP20" s="131">
        <f>Metrics!$UN$8</f>
        <v>52</v>
      </c>
      <c r="HQ20" s="133">
        <f>Metrics!$UN$5</f>
        <v>6.8399046696722392</v>
      </c>
      <c r="HR20" s="13">
        <v>36099</v>
      </c>
      <c r="HS20" s="391">
        <v>19508</v>
      </c>
      <c r="HT20" s="391">
        <v>25482</v>
      </c>
      <c r="HU20" s="7">
        <v>16434</v>
      </c>
      <c r="HV20" s="138">
        <v>1</v>
      </c>
      <c r="HW20" s="450">
        <v>1</v>
      </c>
      <c r="HX20" s="449">
        <v>0.96499999999999997</v>
      </c>
      <c r="HY20" s="502">
        <v>0.98</v>
      </c>
      <c r="HZ20" s="503">
        <v>15.8665962219238</v>
      </c>
      <c r="IA20" s="451">
        <v>13.99995803833</v>
      </c>
      <c r="IB20" s="451">
        <v>12.7999763488769</v>
      </c>
      <c r="IC20" s="133">
        <v>13.99995803833</v>
      </c>
      <c r="ID20" s="13">
        <v>0.98529756069183305</v>
      </c>
      <c r="IE20" s="391">
        <v>0.98959827423095703</v>
      </c>
      <c r="IF20" s="391">
        <v>0.98519754409789995</v>
      </c>
      <c r="IG20" s="391">
        <v>0.98789799213409402</v>
      </c>
      <c r="IH20" s="391">
        <v>0.98529756069183305</v>
      </c>
      <c r="II20" s="391">
        <v>0.98489749431610096</v>
      </c>
      <c r="IJ20" s="391">
        <v>0.98479747772216797</v>
      </c>
      <c r="IK20" s="391">
        <v>0.98489749431610096</v>
      </c>
      <c r="IL20" s="391">
        <v>0.98499751091003396</v>
      </c>
      <c r="IM20" s="391">
        <v>0.98759794235229403</v>
      </c>
      <c r="IN20" s="391">
        <v>0.98529756069183305</v>
      </c>
      <c r="IO20" s="391">
        <v>0.98509752750396695</v>
      </c>
      <c r="IP20" s="140" t="s">
        <v>654</v>
      </c>
      <c r="IQ20" s="391" t="s">
        <v>656</v>
      </c>
      <c r="IR20" s="391" t="s">
        <v>655</v>
      </c>
      <c r="IS20" s="391" t="s">
        <v>654</v>
      </c>
      <c r="IT20" s="391" t="s">
        <v>655</v>
      </c>
      <c r="IU20" s="391" t="s">
        <v>658</v>
      </c>
      <c r="IV20" s="391" t="s">
        <v>658</v>
      </c>
      <c r="IW20" s="391" t="s">
        <v>654</v>
      </c>
      <c r="IX20" s="391" t="s">
        <v>657</v>
      </c>
      <c r="IY20" s="391" t="s">
        <v>655</v>
      </c>
      <c r="IZ20" s="391" t="s">
        <v>656</v>
      </c>
      <c r="JA20" s="7" t="s">
        <v>658</v>
      </c>
      <c r="JB20" s="13">
        <v>1</v>
      </c>
      <c r="JC20" s="391">
        <v>1</v>
      </c>
      <c r="JD20" s="391">
        <v>1</v>
      </c>
      <c r="JE20" s="391">
        <v>1</v>
      </c>
      <c r="JF20" s="391">
        <v>1</v>
      </c>
      <c r="JG20" s="391">
        <v>1</v>
      </c>
      <c r="JH20" s="391">
        <v>1</v>
      </c>
      <c r="JI20" s="391">
        <v>1</v>
      </c>
      <c r="JJ20" s="391">
        <v>1</v>
      </c>
      <c r="JK20" s="391">
        <v>1</v>
      </c>
      <c r="JL20" s="391">
        <v>1</v>
      </c>
      <c r="JM20" s="391">
        <v>1</v>
      </c>
      <c r="JN20" s="391">
        <v>1</v>
      </c>
      <c r="JO20" s="391">
        <v>1</v>
      </c>
      <c r="JP20" s="391">
        <v>1</v>
      </c>
      <c r="JQ20" s="391">
        <v>1</v>
      </c>
      <c r="JR20" s="391">
        <v>1</v>
      </c>
      <c r="JS20" s="391">
        <v>1</v>
      </c>
      <c r="JT20" s="391">
        <v>1</v>
      </c>
      <c r="JU20" s="391">
        <v>1</v>
      </c>
      <c r="JV20" s="391">
        <v>1</v>
      </c>
      <c r="JW20" s="391">
        <v>1</v>
      </c>
      <c r="JX20" s="391">
        <v>1</v>
      </c>
      <c r="JY20" s="391">
        <v>1</v>
      </c>
      <c r="JZ20" s="391">
        <v>1</v>
      </c>
      <c r="KA20" s="391">
        <v>1</v>
      </c>
      <c r="KB20" s="391">
        <v>1</v>
      </c>
      <c r="KC20" s="391">
        <v>1</v>
      </c>
      <c r="KD20" s="391">
        <v>1</v>
      </c>
      <c r="KE20" s="391">
        <v>1</v>
      </c>
      <c r="KF20" s="391">
        <v>1</v>
      </c>
      <c r="KG20" s="391">
        <v>1</v>
      </c>
      <c r="KH20" s="391">
        <v>1</v>
      </c>
      <c r="KI20" s="391">
        <v>1</v>
      </c>
      <c r="KJ20" s="391">
        <v>1</v>
      </c>
      <c r="KK20" s="391">
        <v>1</v>
      </c>
      <c r="KL20" s="391" t="s">
        <v>658</v>
      </c>
      <c r="KM20" s="391" t="s">
        <v>658</v>
      </c>
      <c r="KN20" s="391" t="s">
        <v>657</v>
      </c>
      <c r="KO20" s="391" t="s">
        <v>655</v>
      </c>
      <c r="KP20" s="391" t="s">
        <v>658</v>
      </c>
      <c r="KQ20" s="391" t="s">
        <v>655</v>
      </c>
      <c r="KR20" s="391" t="s">
        <v>658</v>
      </c>
      <c r="KS20" s="391" t="s">
        <v>658</v>
      </c>
      <c r="KT20" s="391" t="s">
        <v>656</v>
      </c>
      <c r="KU20" s="391" t="s">
        <v>657</v>
      </c>
      <c r="KV20" s="391" t="s">
        <v>654</v>
      </c>
      <c r="KW20" s="391" t="s">
        <v>655</v>
      </c>
      <c r="KX20" s="391" t="s">
        <v>656</v>
      </c>
      <c r="KY20" s="391" t="s">
        <v>658</v>
      </c>
      <c r="KZ20" s="391" t="s">
        <v>655</v>
      </c>
      <c r="LA20" s="391" t="s">
        <v>658</v>
      </c>
      <c r="LB20" s="391" t="s">
        <v>655</v>
      </c>
      <c r="LC20" s="391" t="s">
        <v>656</v>
      </c>
      <c r="LD20" s="391" t="s">
        <v>655</v>
      </c>
      <c r="LE20" s="391" t="s">
        <v>658</v>
      </c>
      <c r="LF20" s="391" t="s">
        <v>656</v>
      </c>
      <c r="LG20" s="391" t="s">
        <v>656</v>
      </c>
      <c r="LH20" s="391" t="s">
        <v>658</v>
      </c>
      <c r="LI20" s="391" t="s">
        <v>657</v>
      </c>
      <c r="LJ20" s="391" t="s">
        <v>654</v>
      </c>
      <c r="LK20" s="391" t="s">
        <v>658</v>
      </c>
      <c r="LL20" s="391" t="s">
        <v>654</v>
      </c>
      <c r="LM20" s="391" t="s">
        <v>655</v>
      </c>
      <c r="LN20" s="391" t="s">
        <v>657</v>
      </c>
      <c r="LO20" s="391" t="s">
        <v>657</v>
      </c>
      <c r="LP20" s="391" t="s">
        <v>656</v>
      </c>
      <c r="LQ20" s="391" t="s">
        <v>655</v>
      </c>
      <c r="LR20" s="391" t="s">
        <v>658</v>
      </c>
      <c r="LS20" s="391" t="s">
        <v>654</v>
      </c>
      <c r="LT20" s="391" t="s">
        <v>655</v>
      </c>
      <c r="LU20" s="7" t="s">
        <v>658</v>
      </c>
      <c r="LV20" s="391">
        <v>0.10000000149011599</v>
      </c>
      <c r="LW20" s="391">
        <v>0.10000000149011599</v>
      </c>
      <c r="LX20" s="391">
        <v>0.40000000596046398</v>
      </c>
      <c r="LY20" s="391">
        <v>0.40000000596046398</v>
      </c>
      <c r="LZ20" s="391">
        <v>0.69999998807907104</v>
      </c>
      <c r="MA20" s="391">
        <v>0.69999998807907104</v>
      </c>
      <c r="MB20" s="391">
        <v>1</v>
      </c>
      <c r="MC20" s="391">
        <v>1</v>
      </c>
      <c r="MD20" s="391">
        <v>1.29999995231628</v>
      </c>
      <c r="ME20" s="391">
        <v>1.29999995231628</v>
      </c>
      <c r="MF20" s="391">
        <v>1.29999995231628</v>
      </c>
      <c r="MG20" s="391">
        <v>1.29999995231628</v>
      </c>
      <c r="MH20" s="391">
        <v>0.10000000149011599</v>
      </c>
      <c r="MI20" s="391">
        <v>0.10000000149011599</v>
      </c>
      <c r="MJ20" s="391">
        <v>0.40000000596046398</v>
      </c>
      <c r="MK20" s="391">
        <v>0.40000000596046398</v>
      </c>
      <c r="ML20" s="391">
        <v>0.69999998807907104</v>
      </c>
      <c r="MM20" s="391">
        <v>0.69999998807907104</v>
      </c>
      <c r="MN20" s="391">
        <v>1</v>
      </c>
      <c r="MO20" s="391">
        <v>1</v>
      </c>
      <c r="MP20" s="391">
        <v>1.29999995231628</v>
      </c>
      <c r="MQ20" s="391">
        <v>1.29999995231628</v>
      </c>
      <c r="MR20" s="391">
        <v>1.29999995231628</v>
      </c>
      <c r="MS20" s="391">
        <v>1.29999995231628</v>
      </c>
      <c r="MT20" s="391">
        <v>0.10000000149011599</v>
      </c>
      <c r="MU20" s="391">
        <v>0.10000000149011599</v>
      </c>
      <c r="MV20" s="391">
        <v>0.40000000596046398</v>
      </c>
      <c r="MW20" s="391">
        <v>0.40000000596046398</v>
      </c>
      <c r="MX20" s="391">
        <v>0.69999998807907104</v>
      </c>
      <c r="MY20" s="391">
        <v>0.69999998807907104</v>
      </c>
      <c r="MZ20" s="391">
        <v>1</v>
      </c>
      <c r="NA20" s="391">
        <v>1</v>
      </c>
      <c r="NB20" s="391">
        <v>1.29999995231628</v>
      </c>
      <c r="NC20" s="391">
        <v>1.29999995231628</v>
      </c>
      <c r="ND20" s="391">
        <v>1.29999995231628</v>
      </c>
      <c r="NE20" s="7">
        <v>1.29999995231628</v>
      </c>
      <c r="NF20" s="13">
        <v>4.5000002719461901E-3</v>
      </c>
      <c r="NG20" s="391">
        <v>8.5000004619359901E-3</v>
      </c>
      <c r="NH20" s="391">
        <v>4.5000002719461901E-3</v>
      </c>
      <c r="NI20" s="391">
        <v>4.5000002719461901E-3</v>
      </c>
      <c r="NJ20" s="391">
        <v>5.0000003539025697E-3</v>
      </c>
      <c r="NK20" s="391">
        <v>4.5000002719461901E-3</v>
      </c>
      <c r="NL20" s="391">
        <v>4.5000002719461901E-3</v>
      </c>
      <c r="NM20" s="391">
        <v>1.00000004749745E-3</v>
      </c>
      <c r="NN20" s="391">
        <v>5.0000003539025697E-3</v>
      </c>
      <c r="NO20" s="391">
        <v>5.0000003539025697E-3</v>
      </c>
      <c r="NP20" s="391">
        <v>4.5000002719461901E-3</v>
      </c>
      <c r="NQ20" s="391">
        <v>4.5000002719461901E-3</v>
      </c>
      <c r="NR20" s="391">
        <v>4.5000002719461901E-3</v>
      </c>
      <c r="NS20" s="391">
        <v>4.5000002719461901E-3</v>
      </c>
      <c r="NT20" s="7">
        <v>4.5000002719461901E-3</v>
      </c>
      <c r="NU20" s="173">
        <f>11/15</f>
        <v>0.73333333333333328</v>
      </c>
      <c r="NV20" s="174">
        <f>9/15</f>
        <v>0.6</v>
      </c>
      <c r="NW20" s="174">
        <f>12/15</f>
        <v>0.8</v>
      </c>
      <c r="NX20" s="174">
        <f>8/15</f>
        <v>0.53333333333333333</v>
      </c>
      <c r="NY20" s="177">
        <f>11/(11+4)</f>
        <v>0.73333333333333328</v>
      </c>
      <c r="NZ20" s="174">
        <f>9/(9+6)</f>
        <v>0.6</v>
      </c>
      <c r="OA20" s="174">
        <f>12/(12+3)</f>
        <v>0.8</v>
      </c>
      <c r="OB20" s="174">
        <f>8/(8+8)</f>
        <v>0.5</v>
      </c>
      <c r="OC20" s="131">
        <f>Metrics!WI6</f>
        <v>1121.3333333333333</v>
      </c>
      <c r="OD20" s="397">
        <f>Metrics!WJ6</f>
        <v>981.11111111111109</v>
      </c>
      <c r="OE20" s="397">
        <f>Metrics!WK6</f>
        <v>993.66666666666663</v>
      </c>
      <c r="OF20" s="397">
        <f>Metrics!WL6</f>
        <v>941.11111111111109</v>
      </c>
      <c r="OG20" s="399">
        <v>11374</v>
      </c>
      <c r="OH20" s="391">
        <v>10209</v>
      </c>
      <c r="OI20" s="391">
        <v>9959</v>
      </c>
      <c r="OJ20" s="7">
        <v>9208</v>
      </c>
      <c r="OK20" s="340">
        <v>44847.443240740744</v>
      </c>
      <c r="OL20" s="453">
        <v>44847.453831018516</v>
      </c>
    </row>
    <row r="21" spans="1:402" x14ac:dyDescent="0.25">
      <c r="A21" s="16" t="s">
        <v>416</v>
      </c>
      <c r="B21" s="44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7">
        <f t="shared" si="0"/>
        <v>41</v>
      </c>
      <c r="AV21" s="13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7" t="s">
        <v>238</v>
      </c>
      <c r="BE21" s="16">
        <v>5</v>
      </c>
      <c r="BF21" s="13" t="s">
        <v>240</v>
      </c>
      <c r="BG21" s="38" t="s">
        <v>241</v>
      </c>
      <c r="BH21" s="140">
        <v>3</v>
      </c>
      <c r="BI21" s="391">
        <v>2</v>
      </c>
      <c r="BJ21" s="391">
        <v>3</v>
      </c>
      <c r="BK21" s="391">
        <v>3</v>
      </c>
      <c r="BL21" s="391">
        <v>3</v>
      </c>
      <c r="BM21" s="391">
        <v>4</v>
      </c>
      <c r="BN21" s="391">
        <v>4</v>
      </c>
      <c r="BO21" s="391">
        <v>0</v>
      </c>
      <c r="BP21" s="38">
        <v>0</v>
      </c>
      <c r="BQ21">
        <v>0</v>
      </c>
      <c r="BR21">
        <v>0</v>
      </c>
      <c r="BS21">
        <v>0</v>
      </c>
      <c r="BT21" s="38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38">
        <v>1</v>
      </c>
      <c r="CE21">
        <v>4</v>
      </c>
      <c r="CF21">
        <v>4</v>
      </c>
      <c r="CG21">
        <v>4</v>
      </c>
      <c r="CH21" s="38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391">
        <v>0</v>
      </c>
      <c r="DF21" s="140" t="s">
        <v>376</v>
      </c>
      <c r="DG21" s="391" t="s">
        <v>229</v>
      </c>
      <c r="DH21" s="391" t="s">
        <v>229</v>
      </c>
      <c r="DI21" s="391">
        <v>3</v>
      </c>
      <c r="DJ21" s="391">
        <v>4</v>
      </c>
      <c r="DK21" s="391">
        <v>4</v>
      </c>
      <c r="DL21" s="391">
        <v>4</v>
      </c>
      <c r="DM21" s="391">
        <v>4</v>
      </c>
      <c r="DN21" s="391">
        <v>4</v>
      </c>
      <c r="DO21" s="391">
        <v>4</v>
      </c>
      <c r="DP21" s="391">
        <v>4</v>
      </c>
      <c r="DQ21" s="391">
        <v>4</v>
      </c>
      <c r="DR21" s="391">
        <v>4</v>
      </c>
      <c r="DS21" s="391">
        <v>4</v>
      </c>
      <c r="DT21" s="391">
        <v>4</v>
      </c>
      <c r="DU21" s="391">
        <v>4</v>
      </c>
      <c r="DV21" s="391">
        <v>4</v>
      </c>
      <c r="DW21" s="391">
        <v>4</v>
      </c>
      <c r="DX21" s="391">
        <v>4</v>
      </c>
      <c r="DY21" s="391">
        <v>4</v>
      </c>
      <c r="DZ21" s="391">
        <v>4</v>
      </c>
      <c r="EA21" s="391">
        <v>4</v>
      </c>
      <c r="EB21" s="391">
        <v>3</v>
      </c>
      <c r="EC21" s="7">
        <v>5</v>
      </c>
      <c r="ED21" s="371">
        <f t="shared" si="11"/>
        <v>35</v>
      </c>
      <c r="EE21" s="371">
        <f t="shared" si="13"/>
        <v>18</v>
      </c>
      <c r="EF21" s="371">
        <f t="shared" si="12"/>
        <v>70.5</v>
      </c>
      <c r="EG21" s="498">
        <f t="shared" si="1"/>
        <v>88.5</v>
      </c>
      <c r="EH21" s="13"/>
      <c r="EI21" s="391"/>
      <c r="EJ21" s="7"/>
      <c r="EK21" s="13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7" t="s">
        <v>229</v>
      </c>
      <c r="EU21" s="13" t="s">
        <v>261</v>
      </c>
      <c r="EX21" s="7" t="s">
        <v>420</v>
      </c>
      <c r="EY21" s="13">
        <v>0</v>
      </c>
      <c r="EZ21">
        <v>0</v>
      </c>
      <c r="FA21">
        <v>2</v>
      </c>
      <c r="FB21">
        <v>4</v>
      </c>
      <c r="FC21">
        <v>4</v>
      </c>
      <c r="FD21">
        <v>4</v>
      </c>
      <c r="FE21">
        <v>1</v>
      </c>
      <c r="FF21">
        <v>4</v>
      </c>
      <c r="FG21">
        <v>0</v>
      </c>
      <c r="FH21">
        <v>0</v>
      </c>
      <c r="FI21" s="38"/>
      <c r="FJ21">
        <v>0</v>
      </c>
      <c r="FK21">
        <v>0</v>
      </c>
      <c r="FL21">
        <v>0</v>
      </c>
      <c r="FM21" s="38" t="s">
        <v>421</v>
      </c>
      <c r="FN21">
        <v>0</v>
      </c>
      <c r="FO21">
        <v>3</v>
      </c>
      <c r="FP21">
        <v>0</v>
      </c>
      <c r="FQ21">
        <v>4</v>
      </c>
      <c r="FR21" s="38"/>
      <c r="FS21" t="s">
        <v>422</v>
      </c>
      <c r="FT21" s="7" t="s">
        <v>423</v>
      </c>
      <c r="FU21" s="456">
        <v>7</v>
      </c>
      <c r="FV21" s="463">
        <v>7</v>
      </c>
      <c r="FW21" s="463">
        <v>4</v>
      </c>
      <c r="FX21" s="463">
        <v>7</v>
      </c>
      <c r="FY21" s="463">
        <v>7</v>
      </c>
      <c r="FZ21" s="463">
        <v>7</v>
      </c>
      <c r="GA21" s="463">
        <v>1</v>
      </c>
      <c r="GB21" s="463">
        <v>1</v>
      </c>
      <c r="GC21" s="463">
        <v>1</v>
      </c>
      <c r="GD21" s="463">
        <v>1</v>
      </c>
      <c r="GE21" s="463"/>
      <c r="GF21" s="463"/>
      <c r="GG21" s="463">
        <v>7</v>
      </c>
      <c r="GH21" s="463">
        <v>1</v>
      </c>
      <c r="GI21" s="463">
        <v>4</v>
      </c>
      <c r="GJ21" s="463">
        <v>5</v>
      </c>
      <c r="GK21" s="463">
        <v>1</v>
      </c>
      <c r="GL21" s="463">
        <v>6</v>
      </c>
      <c r="GM21" s="463">
        <v>7</v>
      </c>
      <c r="GN21" s="463">
        <f t="shared" si="2"/>
        <v>34</v>
      </c>
      <c r="GO21" s="463">
        <f t="shared" si="6"/>
        <v>16</v>
      </c>
      <c r="GP21" s="463">
        <f t="shared" si="3"/>
        <v>8</v>
      </c>
      <c r="GQ21" s="463">
        <f t="shared" si="7"/>
        <v>7</v>
      </c>
      <c r="GR21" s="457">
        <f t="shared" si="4"/>
        <v>9</v>
      </c>
      <c r="GS21" s="489">
        <f t="shared" si="5"/>
        <v>74</v>
      </c>
      <c r="GT21" s="13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5">
        <v>0</v>
      </c>
      <c r="HF21">
        <v>0</v>
      </c>
      <c r="HG21">
        <v>0</v>
      </c>
      <c r="HH21">
        <v>0</v>
      </c>
      <c r="HI21" s="7">
        <v>0</v>
      </c>
      <c r="HJ21" s="191">
        <f t="shared" si="8"/>
        <v>0</v>
      </c>
      <c r="HK21" s="193">
        <f t="shared" si="9"/>
        <v>2</v>
      </c>
      <c r="HL21" s="104">
        <f t="shared" si="10"/>
        <v>2</v>
      </c>
      <c r="HM21" s="13"/>
      <c r="HN21" s="391"/>
      <c r="HO21" s="7"/>
      <c r="HP21" s="13"/>
      <c r="HQ21" s="7"/>
      <c r="HR21" s="131"/>
      <c r="HS21" s="397"/>
      <c r="HT21" s="397"/>
      <c r="HU21" s="104"/>
      <c r="HV21" s="13"/>
      <c r="HW21" s="391"/>
      <c r="HX21" s="391"/>
      <c r="HY21" s="7"/>
      <c r="HZ21" s="13"/>
      <c r="IA21" s="391"/>
      <c r="IB21" s="391"/>
      <c r="IC21" s="7"/>
      <c r="ID21" s="13"/>
      <c r="IE21" s="391"/>
      <c r="IF21" s="391"/>
      <c r="IG21" s="391"/>
      <c r="IH21" s="391"/>
      <c r="II21" s="391"/>
      <c r="IJ21" s="391"/>
      <c r="IK21" s="391"/>
      <c r="IL21" s="391"/>
      <c r="IM21" s="391"/>
      <c r="IN21" s="391"/>
      <c r="IO21" s="391"/>
      <c r="IP21" s="140"/>
      <c r="IQ21" s="391"/>
      <c r="IR21" s="391"/>
      <c r="IS21" s="391"/>
      <c r="IT21" s="391"/>
      <c r="IU21" s="391"/>
      <c r="IV21" s="391"/>
      <c r="IW21" s="391"/>
      <c r="IX21" s="391"/>
      <c r="IY21" s="391"/>
      <c r="IZ21" s="391"/>
      <c r="JA21" s="7"/>
      <c r="JB21" s="13"/>
      <c r="JC21" s="391"/>
      <c r="JD21" s="391"/>
      <c r="JE21" s="391"/>
      <c r="JF21" s="391"/>
      <c r="JG21" s="391"/>
      <c r="JH21" s="391"/>
      <c r="JI21" s="391"/>
      <c r="JJ21" s="391"/>
      <c r="JK21" s="391"/>
      <c r="JL21" s="391"/>
      <c r="JM21" s="391"/>
      <c r="JN21" s="391"/>
      <c r="JO21" s="391"/>
      <c r="JP21" s="391"/>
      <c r="JQ21" s="391"/>
      <c r="JR21" s="391"/>
      <c r="JS21" s="391"/>
      <c r="JT21" s="391"/>
      <c r="JU21" s="391"/>
      <c r="JV21" s="391"/>
      <c r="JW21" s="391"/>
      <c r="JX21" s="391"/>
      <c r="JY21" s="391"/>
      <c r="JZ21" s="391"/>
      <c r="KA21" s="391"/>
      <c r="KB21" s="391"/>
      <c r="KC21" s="391"/>
      <c r="KD21" s="391"/>
      <c r="KE21" s="391"/>
      <c r="KF21" s="391"/>
      <c r="KG21" s="391"/>
      <c r="KH21" s="391"/>
      <c r="KI21" s="391"/>
      <c r="KJ21" s="391"/>
      <c r="KK21" s="38"/>
      <c r="KL21" s="391"/>
      <c r="KM21" s="391"/>
      <c r="KN21" s="391"/>
      <c r="KO21" s="391"/>
      <c r="KP21" s="391"/>
      <c r="KQ21" s="391"/>
      <c r="KR21" s="391"/>
      <c r="KS21" s="391"/>
      <c r="KT21" s="391"/>
      <c r="KU21" s="391"/>
      <c r="KV21" s="391"/>
      <c r="KW21" s="391"/>
      <c r="KX21" s="391"/>
      <c r="KY21" s="391"/>
      <c r="KZ21" s="391"/>
      <c r="LA21" s="391"/>
      <c r="LB21" s="391"/>
      <c r="LC21" s="391"/>
      <c r="LD21" s="391"/>
      <c r="LE21" s="391"/>
      <c r="LF21" s="391"/>
      <c r="LG21" s="391"/>
      <c r="LH21" s="391"/>
      <c r="LI21" s="391"/>
      <c r="LJ21" s="391"/>
      <c r="LK21" s="391"/>
      <c r="LL21" s="391"/>
      <c r="LM21" s="391"/>
      <c r="LN21" s="391"/>
      <c r="LO21" s="391"/>
      <c r="LP21" s="391"/>
      <c r="LQ21" s="391"/>
      <c r="LR21" s="391"/>
      <c r="LS21" s="391"/>
      <c r="LT21" s="391"/>
      <c r="LU21" s="7"/>
      <c r="LV21" s="391">
        <v>0.10000000149011599</v>
      </c>
      <c r="LW21" s="391">
        <v>0.10000000149011599</v>
      </c>
      <c r="LX21" s="391">
        <v>0.40000000596046398</v>
      </c>
      <c r="LY21" s="391">
        <v>0.40000000596046398</v>
      </c>
      <c r="LZ21" s="391">
        <v>0.69999998807907104</v>
      </c>
      <c r="MA21" s="391">
        <v>0.69999998807907104</v>
      </c>
      <c r="MB21" s="391">
        <v>1</v>
      </c>
      <c r="MC21" s="391">
        <v>1</v>
      </c>
      <c r="MD21" s="391">
        <v>1.29999995231628</v>
      </c>
      <c r="ME21" s="391">
        <v>1.29999995231628</v>
      </c>
      <c r="MF21" s="391">
        <v>1.29999995231628</v>
      </c>
      <c r="MG21" s="391">
        <v>1.29999995231628</v>
      </c>
      <c r="MH21" s="391">
        <v>0.10000000149011599</v>
      </c>
      <c r="MI21" s="391">
        <v>0.10000000149011599</v>
      </c>
      <c r="MJ21" s="391">
        <v>0.40000000596046398</v>
      </c>
      <c r="MK21" s="391">
        <v>0.40000000596046398</v>
      </c>
      <c r="ML21" s="391">
        <v>0.69999998807907104</v>
      </c>
      <c r="MM21" s="391">
        <v>0.69999998807907104</v>
      </c>
      <c r="MN21" s="391">
        <v>1</v>
      </c>
      <c r="MO21" s="391">
        <v>1</v>
      </c>
      <c r="MP21" s="391">
        <v>1.29999995231628</v>
      </c>
      <c r="MQ21" s="391">
        <v>1.29999995231628</v>
      </c>
      <c r="MR21" s="391">
        <v>1.29999995231628</v>
      </c>
      <c r="MS21" s="391">
        <v>1.29999995231628</v>
      </c>
      <c r="MT21" s="391">
        <v>0.10000000149011599</v>
      </c>
      <c r="MU21" s="391">
        <v>0.10000000149011599</v>
      </c>
      <c r="MV21" s="391">
        <v>0.40000000596046398</v>
      </c>
      <c r="MW21" s="391">
        <v>0.40000000596046398</v>
      </c>
      <c r="MX21" s="391">
        <v>0.69999998807907104</v>
      </c>
      <c r="MY21" s="391">
        <v>0.69999998807907104</v>
      </c>
      <c r="MZ21" s="391">
        <v>1</v>
      </c>
      <c r="NA21" s="391">
        <v>1</v>
      </c>
      <c r="NB21" s="391">
        <v>1.29999995231628</v>
      </c>
      <c r="NC21" s="391">
        <v>1.29999995231628</v>
      </c>
      <c r="ND21" s="391">
        <v>1.29999995231628</v>
      </c>
      <c r="NE21" s="7">
        <v>1.29999995231628</v>
      </c>
      <c r="NF21" s="13"/>
      <c r="NG21" s="391"/>
      <c r="NH21" s="391"/>
      <c r="NI21" s="391"/>
      <c r="NJ21" s="391"/>
      <c r="NK21" s="391"/>
      <c r="NL21" s="391"/>
      <c r="NM21" s="391"/>
      <c r="NN21" s="391"/>
      <c r="NO21" s="391"/>
      <c r="NP21" s="391"/>
      <c r="NQ21" s="391"/>
      <c r="NR21" s="391"/>
      <c r="NS21" s="391"/>
      <c r="NT21" s="7"/>
      <c r="NU21" s="173"/>
      <c r="NV21" s="174"/>
      <c r="NX21" s="174"/>
      <c r="NY21" s="177"/>
      <c r="NZ21" s="174"/>
      <c r="OA21" s="174"/>
      <c r="OB21" s="174"/>
      <c r="OC21" s="13"/>
      <c r="OD21" s="391"/>
      <c r="OE21" s="391"/>
      <c r="OF21" s="391"/>
      <c r="OG21" s="140"/>
      <c r="OH21" s="391"/>
      <c r="OI21" s="391"/>
      <c r="OJ21" s="7"/>
      <c r="OK21" s="340"/>
      <c r="OL21" s="453"/>
    </row>
    <row r="22" spans="1:402" x14ac:dyDescent="0.25">
      <c r="A22" s="16" t="s">
        <v>424</v>
      </c>
      <c r="B22" s="44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7">
        <f t="shared" si="0"/>
        <v>13</v>
      </c>
      <c r="AV22" s="13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7" t="s">
        <v>238</v>
      </c>
      <c r="BE22" s="16">
        <v>5</v>
      </c>
      <c r="BF22" s="13" t="s">
        <v>240</v>
      </c>
      <c r="BG22" s="38" t="s">
        <v>241</v>
      </c>
      <c r="BH22" s="140">
        <v>2</v>
      </c>
      <c r="BI22" s="391">
        <v>2</v>
      </c>
      <c r="BJ22" s="391">
        <v>1</v>
      </c>
      <c r="BK22" s="391">
        <v>0</v>
      </c>
      <c r="BL22" s="391">
        <v>4</v>
      </c>
      <c r="BM22" s="391">
        <v>4</v>
      </c>
      <c r="BN22" s="391">
        <v>4</v>
      </c>
      <c r="BO22" s="391">
        <v>3</v>
      </c>
      <c r="BP22" s="38">
        <v>2</v>
      </c>
      <c r="BQ22">
        <v>0</v>
      </c>
      <c r="BR22">
        <v>0</v>
      </c>
      <c r="BS22">
        <v>1</v>
      </c>
      <c r="BT22" s="38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38">
        <v>3</v>
      </c>
      <c r="CE22">
        <v>4</v>
      </c>
      <c r="CF22">
        <v>4</v>
      </c>
      <c r="CG22">
        <v>4</v>
      </c>
      <c r="CH22" s="38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391">
        <v>2</v>
      </c>
      <c r="DF22" s="140" t="s">
        <v>376</v>
      </c>
      <c r="DG22" s="391" t="s">
        <v>229</v>
      </c>
      <c r="DH22" s="391" t="s">
        <v>229</v>
      </c>
      <c r="DI22" s="391">
        <v>3</v>
      </c>
      <c r="DJ22" s="391">
        <v>4</v>
      </c>
      <c r="DK22" s="391">
        <v>4</v>
      </c>
      <c r="DL22" s="391">
        <v>4</v>
      </c>
      <c r="DM22" s="391">
        <v>4</v>
      </c>
      <c r="DN22" s="391">
        <v>4</v>
      </c>
      <c r="DO22" s="391">
        <v>4</v>
      </c>
      <c r="DP22" s="391">
        <v>4</v>
      </c>
      <c r="DQ22" s="391">
        <v>4</v>
      </c>
      <c r="DR22" s="391">
        <v>4</v>
      </c>
      <c r="DS22" s="391">
        <v>4</v>
      </c>
      <c r="DT22" s="391">
        <v>4</v>
      </c>
      <c r="DU22" s="391">
        <v>4</v>
      </c>
      <c r="DV22" s="391">
        <v>4</v>
      </c>
      <c r="DW22" s="391">
        <v>4</v>
      </c>
      <c r="DX22" s="391">
        <v>4</v>
      </c>
      <c r="DY22" s="391">
        <v>4</v>
      </c>
      <c r="DZ22" s="391">
        <v>4</v>
      </c>
      <c r="EA22" s="391">
        <v>4</v>
      </c>
      <c r="EB22" s="391">
        <v>3</v>
      </c>
      <c r="EC22" s="7">
        <v>5</v>
      </c>
      <c r="ED22" s="371">
        <f t="shared" si="11"/>
        <v>35</v>
      </c>
      <c r="EE22" s="371">
        <f t="shared" si="13"/>
        <v>20</v>
      </c>
      <c r="EF22" s="371">
        <f t="shared" si="12"/>
        <v>73</v>
      </c>
      <c r="EG22" s="498">
        <f t="shared" si="1"/>
        <v>95</v>
      </c>
      <c r="EH22" s="13"/>
      <c r="EI22" s="391"/>
      <c r="EJ22" s="7"/>
      <c r="EK22" s="13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7" t="s">
        <v>229</v>
      </c>
      <c r="EU22" s="13" t="s">
        <v>261</v>
      </c>
      <c r="EX22" s="7"/>
      <c r="EY22" s="13">
        <v>1</v>
      </c>
      <c r="EZ22">
        <v>1</v>
      </c>
      <c r="FA22">
        <v>4</v>
      </c>
      <c r="FB22">
        <v>1</v>
      </c>
      <c r="FC22">
        <v>2</v>
      </c>
      <c r="FD22">
        <v>2</v>
      </c>
      <c r="FE22">
        <v>3</v>
      </c>
      <c r="FF22">
        <v>4</v>
      </c>
      <c r="FG22">
        <v>1</v>
      </c>
      <c r="FH22">
        <v>1</v>
      </c>
      <c r="FI22" s="38"/>
      <c r="FJ22">
        <v>1</v>
      </c>
      <c r="FK22">
        <v>0</v>
      </c>
      <c r="FL22">
        <v>0</v>
      </c>
      <c r="FM22" s="38"/>
      <c r="FN22">
        <v>0</v>
      </c>
      <c r="FO22">
        <v>1</v>
      </c>
      <c r="FP22">
        <v>0</v>
      </c>
      <c r="FQ22">
        <v>1</v>
      </c>
      <c r="FR22" s="38"/>
      <c r="FS22" t="s">
        <v>427</v>
      </c>
      <c r="FT22" s="7" t="s">
        <v>428</v>
      </c>
      <c r="FU22" s="456"/>
      <c r="FV22" s="463"/>
      <c r="FW22" s="463"/>
      <c r="FX22" s="463"/>
      <c r="FY22" s="463"/>
      <c r="FZ22" s="463"/>
      <c r="GA22" s="463"/>
      <c r="GB22" s="463"/>
      <c r="GC22" s="463"/>
      <c r="GD22" s="463"/>
      <c r="GE22" s="463"/>
      <c r="GF22" s="463"/>
      <c r="GG22" s="463"/>
      <c r="GH22" s="463"/>
      <c r="GI22" s="463"/>
      <c r="GJ22" s="463"/>
      <c r="GK22" s="463"/>
      <c r="GL22" s="463"/>
      <c r="GM22" s="463"/>
      <c r="GN22" s="463"/>
      <c r="GO22" s="463"/>
      <c r="GP22" s="463"/>
      <c r="GQ22" s="463"/>
      <c r="GR22" s="457"/>
      <c r="GS22" s="489"/>
      <c r="GT22" s="13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5">
        <v>0</v>
      </c>
      <c r="HF22">
        <v>0</v>
      </c>
      <c r="HG22">
        <v>0</v>
      </c>
      <c r="HH22">
        <v>0</v>
      </c>
      <c r="HI22" s="7">
        <v>0</v>
      </c>
      <c r="HJ22" s="191">
        <f t="shared" si="8"/>
        <v>2</v>
      </c>
      <c r="HK22" s="193">
        <f t="shared" si="9"/>
        <v>3</v>
      </c>
      <c r="HL22" s="104">
        <f t="shared" si="10"/>
        <v>5</v>
      </c>
      <c r="HM22" s="13"/>
      <c r="HN22" s="391"/>
      <c r="HO22" s="7"/>
      <c r="HP22" s="13"/>
      <c r="HQ22" s="7"/>
      <c r="HR22" s="131"/>
      <c r="HS22" s="397"/>
      <c r="HT22" s="397"/>
      <c r="HU22" s="104"/>
      <c r="HV22" s="13"/>
      <c r="HW22" s="391"/>
      <c r="HX22" s="391"/>
      <c r="HY22" s="7"/>
      <c r="HZ22" s="13"/>
      <c r="IA22" s="391"/>
      <c r="IB22" s="391"/>
      <c r="IC22" s="7"/>
      <c r="ID22" s="13"/>
      <c r="IE22" s="391"/>
      <c r="IF22" s="391"/>
      <c r="IG22" s="391"/>
      <c r="IH22" s="391"/>
      <c r="II22" s="391"/>
      <c r="IJ22" s="391"/>
      <c r="IK22" s="391"/>
      <c r="IL22" s="391"/>
      <c r="IM22" s="391"/>
      <c r="IN22" s="391"/>
      <c r="IO22" s="391"/>
      <c r="IP22" s="140"/>
      <c r="IQ22" s="391"/>
      <c r="IR22" s="391"/>
      <c r="IS22" s="391"/>
      <c r="IT22" s="391"/>
      <c r="IU22" s="391"/>
      <c r="IV22" s="391"/>
      <c r="IW22" s="391"/>
      <c r="IX22" s="391"/>
      <c r="IY22" s="391"/>
      <c r="IZ22" s="391"/>
      <c r="JA22" s="7"/>
      <c r="JB22" s="13"/>
      <c r="JC22" s="391"/>
      <c r="JD22" s="391"/>
      <c r="JE22" s="391"/>
      <c r="JF22" s="391"/>
      <c r="JG22" s="391"/>
      <c r="JH22" s="391"/>
      <c r="JI22" s="391"/>
      <c r="JJ22" s="391"/>
      <c r="JK22" s="391"/>
      <c r="JL22" s="391"/>
      <c r="JM22" s="391"/>
      <c r="JN22" s="391"/>
      <c r="JO22" s="391"/>
      <c r="JP22" s="391"/>
      <c r="JQ22" s="391"/>
      <c r="JR22" s="391"/>
      <c r="JS22" s="391"/>
      <c r="JT22" s="391"/>
      <c r="JU22" s="391"/>
      <c r="JV22" s="391"/>
      <c r="JW22" s="391"/>
      <c r="JX22" s="391"/>
      <c r="JY22" s="391"/>
      <c r="JZ22" s="391"/>
      <c r="KA22" s="391"/>
      <c r="KB22" s="391"/>
      <c r="KC22" s="391"/>
      <c r="KD22" s="391"/>
      <c r="KE22" s="391"/>
      <c r="KF22" s="391"/>
      <c r="KG22" s="391"/>
      <c r="KH22" s="391"/>
      <c r="KI22" s="391"/>
      <c r="KJ22" s="391"/>
      <c r="KK22" s="38"/>
      <c r="KL22" s="391"/>
      <c r="KM22" s="391"/>
      <c r="KN22" s="391"/>
      <c r="KO22" s="391"/>
      <c r="KP22" s="391"/>
      <c r="KQ22" s="391"/>
      <c r="KR22" s="391"/>
      <c r="KS22" s="391"/>
      <c r="KT22" s="391"/>
      <c r="KU22" s="391"/>
      <c r="KV22" s="391"/>
      <c r="KW22" s="391"/>
      <c r="KX22" s="391"/>
      <c r="KY22" s="391"/>
      <c r="KZ22" s="391"/>
      <c r="LA22" s="391"/>
      <c r="LB22" s="391"/>
      <c r="LC22" s="391"/>
      <c r="LD22" s="391"/>
      <c r="LE22" s="391"/>
      <c r="LF22" s="391"/>
      <c r="LG22" s="391"/>
      <c r="LH22" s="391"/>
      <c r="LI22" s="391"/>
      <c r="LJ22" s="391"/>
      <c r="LK22" s="391"/>
      <c r="LL22" s="391"/>
      <c r="LM22" s="391"/>
      <c r="LN22" s="391"/>
      <c r="LO22" s="391"/>
      <c r="LP22" s="391"/>
      <c r="LQ22" s="391"/>
      <c r="LR22" s="391"/>
      <c r="LS22" s="391"/>
      <c r="LT22" s="391"/>
      <c r="LU22" s="7"/>
      <c r="LV22" s="391">
        <v>0.10000000149011599</v>
      </c>
      <c r="LW22" s="391">
        <v>0.10000000149011599</v>
      </c>
      <c r="LX22" s="391">
        <v>0.40000000596046398</v>
      </c>
      <c r="LY22" s="391">
        <v>0.40000000596046398</v>
      </c>
      <c r="LZ22" s="391">
        <v>0.69999998807907104</v>
      </c>
      <c r="MA22" s="391">
        <v>0.69999998807907104</v>
      </c>
      <c r="MB22" s="391">
        <v>1</v>
      </c>
      <c r="MC22" s="391">
        <v>1</v>
      </c>
      <c r="MD22" s="391">
        <v>1.29999995231628</v>
      </c>
      <c r="ME22" s="391">
        <v>1.29999995231628</v>
      </c>
      <c r="MF22" s="391">
        <v>1.29999995231628</v>
      </c>
      <c r="MG22" s="391">
        <v>1.29999995231628</v>
      </c>
      <c r="MH22" s="391">
        <v>0.10000000149011599</v>
      </c>
      <c r="MI22" s="391">
        <v>0.10000000149011599</v>
      </c>
      <c r="MJ22" s="391">
        <v>0.40000000596046398</v>
      </c>
      <c r="MK22" s="391">
        <v>0.40000000596046398</v>
      </c>
      <c r="ML22" s="391">
        <v>0.69999998807907104</v>
      </c>
      <c r="MM22" s="391">
        <v>0.69999998807907104</v>
      </c>
      <c r="MN22" s="391">
        <v>1</v>
      </c>
      <c r="MO22" s="391">
        <v>1</v>
      </c>
      <c r="MP22" s="391">
        <v>1.29999995231628</v>
      </c>
      <c r="MQ22" s="391">
        <v>1.29999995231628</v>
      </c>
      <c r="MR22" s="391">
        <v>1.29999995231628</v>
      </c>
      <c r="MS22" s="391">
        <v>1.29999995231628</v>
      </c>
      <c r="MT22" s="391">
        <v>0.10000000149011599</v>
      </c>
      <c r="MU22" s="391">
        <v>0.10000000149011599</v>
      </c>
      <c r="MV22" s="391">
        <v>0.40000000596046398</v>
      </c>
      <c r="MW22" s="391">
        <v>0.40000000596046398</v>
      </c>
      <c r="MX22" s="391">
        <v>0.69999998807907104</v>
      </c>
      <c r="MY22" s="391">
        <v>0.69999998807907104</v>
      </c>
      <c r="MZ22" s="391">
        <v>1</v>
      </c>
      <c r="NA22" s="391">
        <v>1</v>
      </c>
      <c r="NB22" s="391">
        <v>1.29999995231628</v>
      </c>
      <c r="NC22" s="391">
        <v>1.29999995231628</v>
      </c>
      <c r="ND22" s="391">
        <v>1.29999995231628</v>
      </c>
      <c r="NE22" s="7">
        <v>1.29999995231628</v>
      </c>
      <c r="NF22" s="13"/>
      <c r="NG22" s="391"/>
      <c r="NH22" s="391"/>
      <c r="NI22" s="391"/>
      <c r="NJ22" s="391"/>
      <c r="NK22" s="391"/>
      <c r="NL22" s="391"/>
      <c r="NM22" s="391"/>
      <c r="NN22" s="391"/>
      <c r="NO22" s="391"/>
      <c r="NP22" s="391"/>
      <c r="NQ22" s="391"/>
      <c r="NR22" s="391"/>
      <c r="NS22" s="391"/>
      <c r="NT22" s="7"/>
      <c r="NU22" s="173"/>
      <c r="NV22" s="174"/>
      <c r="NW22" s="174"/>
      <c r="NX22" s="174"/>
      <c r="NY22" s="177"/>
      <c r="NZ22" s="174"/>
      <c r="OA22" s="174"/>
      <c r="OB22" s="174"/>
      <c r="OC22" s="13"/>
      <c r="OD22" s="391"/>
      <c r="OE22" s="391"/>
      <c r="OF22" s="391"/>
      <c r="OG22" s="140"/>
      <c r="OH22" s="391"/>
      <c r="OI22" s="391"/>
      <c r="OJ22" s="7"/>
      <c r="OK22" s="340"/>
      <c r="OL22" s="453"/>
    </row>
    <row r="23" spans="1:402" x14ac:dyDescent="0.25">
      <c r="A23" s="16" t="s">
        <v>429</v>
      </c>
      <c r="B23" s="44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7">
        <f t="shared" si="0"/>
        <v>75</v>
      </c>
      <c r="AV23" s="13" t="s">
        <v>418</v>
      </c>
      <c r="AW23">
        <v>42</v>
      </c>
      <c r="AY23">
        <v>46</v>
      </c>
      <c r="BA23">
        <v>52.9</v>
      </c>
      <c r="BC23">
        <v>60</v>
      </c>
      <c r="BD23" s="7"/>
      <c r="BE23" s="16">
        <v>3</v>
      </c>
      <c r="BF23" s="13" t="s">
        <v>240</v>
      </c>
      <c r="BG23" s="38" t="s">
        <v>241</v>
      </c>
      <c r="BH23" s="140">
        <v>0</v>
      </c>
      <c r="BI23" s="391">
        <v>0</v>
      </c>
      <c r="BJ23" s="391">
        <v>0</v>
      </c>
      <c r="BK23" s="391">
        <v>1</v>
      </c>
      <c r="BL23" s="391">
        <v>1</v>
      </c>
      <c r="BM23" s="391">
        <v>1</v>
      </c>
      <c r="BN23" s="391">
        <v>2</v>
      </c>
      <c r="BO23" s="391">
        <v>0</v>
      </c>
      <c r="BP23" s="38">
        <v>0</v>
      </c>
      <c r="BQ23">
        <v>0</v>
      </c>
      <c r="BR23">
        <v>0</v>
      </c>
      <c r="BS23">
        <v>0</v>
      </c>
      <c r="BT23" s="38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38">
        <v>2</v>
      </c>
      <c r="CE23">
        <v>1</v>
      </c>
      <c r="CF23">
        <v>1</v>
      </c>
      <c r="CG23">
        <v>0</v>
      </c>
      <c r="CH23" s="38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391">
        <v>1</v>
      </c>
      <c r="DF23" s="140" t="s">
        <v>254</v>
      </c>
      <c r="DG23" s="391" t="s">
        <v>229</v>
      </c>
      <c r="DH23" s="391" t="s">
        <v>229</v>
      </c>
      <c r="DI23" s="391">
        <v>1</v>
      </c>
      <c r="DJ23" s="391"/>
      <c r="DK23" s="391"/>
      <c r="DL23" s="391"/>
      <c r="DM23" s="391"/>
      <c r="DN23" s="391"/>
      <c r="DO23" s="391"/>
      <c r="DP23" s="391"/>
      <c r="DQ23" s="391"/>
      <c r="DR23" s="391"/>
      <c r="DS23" s="391"/>
      <c r="DT23" s="391"/>
      <c r="DU23" s="391"/>
      <c r="DV23" s="391"/>
      <c r="DW23" s="391"/>
      <c r="DX23" s="391"/>
      <c r="DY23" s="391"/>
      <c r="DZ23" s="391"/>
      <c r="EA23" s="391"/>
      <c r="EB23" s="391"/>
      <c r="EC23" s="7"/>
      <c r="ED23" s="371" t="e">
        <f t="shared" si="11"/>
        <v>#DIV/0!</v>
      </c>
      <c r="EE23" s="371">
        <f t="shared" si="13"/>
        <v>7</v>
      </c>
      <c r="EF23" s="371" t="e">
        <f t="shared" si="12"/>
        <v>#DIV/0!</v>
      </c>
      <c r="EG23" s="498" t="e">
        <f>SUM(DD23:DE23,CT23:CU23,CR23:CS23,CL23:CM23,CI23:CJ23,BQ23:BR23) + EF23</f>
        <v>#DIV/0!</v>
      </c>
      <c r="EH23" s="13"/>
      <c r="EI23" s="391"/>
      <c r="EJ23" s="7"/>
      <c r="EK23" s="13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7" t="s">
        <v>473</v>
      </c>
      <c r="EU23" s="13" t="s">
        <v>305</v>
      </c>
      <c r="EV23" t="s">
        <v>306</v>
      </c>
      <c r="EW23" s="44">
        <v>44565</v>
      </c>
      <c r="EX23" s="7"/>
      <c r="EY23" s="13">
        <v>0</v>
      </c>
      <c r="EZ23">
        <v>0</v>
      </c>
      <c r="FA23">
        <v>4</v>
      </c>
      <c r="FB23">
        <v>4</v>
      </c>
      <c r="FC23">
        <v>4</v>
      </c>
      <c r="FD23">
        <v>4</v>
      </c>
      <c r="FE23">
        <v>4</v>
      </c>
      <c r="FF23">
        <v>4</v>
      </c>
      <c r="FG23">
        <v>0</v>
      </c>
      <c r="FH23">
        <v>0</v>
      </c>
      <c r="FI23" s="38"/>
      <c r="FJ23">
        <v>0</v>
      </c>
      <c r="FK23">
        <v>0</v>
      </c>
      <c r="FL23">
        <v>0</v>
      </c>
      <c r="FM23" s="38"/>
      <c r="FN23">
        <v>0</v>
      </c>
      <c r="FO23">
        <v>4</v>
      </c>
      <c r="FP23">
        <v>0</v>
      </c>
      <c r="FQ23">
        <v>4</v>
      </c>
      <c r="FR23" s="38"/>
      <c r="FS23" t="s">
        <v>435</v>
      </c>
      <c r="FT23" s="7" t="s">
        <v>436</v>
      </c>
      <c r="FU23" s="456">
        <v>7</v>
      </c>
      <c r="FV23" s="463">
        <v>7</v>
      </c>
      <c r="FW23" s="463">
        <v>7</v>
      </c>
      <c r="FX23" s="463">
        <v>7</v>
      </c>
      <c r="FY23" s="463">
        <v>7</v>
      </c>
      <c r="FZ23" s="463">
        <v>1</v>
      </c>
      <c r="GA23" s="463">
        <v>7</v>
      </c>
      <c r="GB23" s="463">
        <v>7</v>
      </c>
      <c r="GC23" s="463">
        <v>7</v>
      </c>
      <c r="GD23" s="463">
        <v>7</v>
      </c>
      <c r="GE23" s="463">
        <v>3</v>
      </c>
      <c r="GF23" s="463">
        <v>7</v>
      </c>
      <c r="GG23" s="463">
        <v>7</v>
      </c>
      <c r="GH23" s="463">
        <v>1</v>
      </c>
      <c r="GI23" s="463">
        <v>7</v>
      </c>
      <c r="GJ23" s="463">
        <v>7</v>
      </c>
      <c r="GK23" s="463">
        <v>1</v>
      </c>
      <c r="GL23" s="463">
        <v>1</v>
      </c>
      <c r="GM23" s="463">
        <v>7</v>
      </c>
      <c r="GN23" s="463">
        <f t="shared" si="2"/>
        <v>43</v>
      </c>
      <c r="GO23" s="463">
        <f t="shared" si="6"/>
        <v>28</v>
      </c>
      <c r="GP23" s="463">
        <f t="shared" si="3"/>
        <v>3</v>
      </c>
      <c r="GQ23" s="463">
        <f t="shared" si="7"/>
        <v>17</v>
      </c>
      <c r="GR23" s="457">
        <f t="shared" si="4"/>
        <v>14</v>
      </c>
      <c r="GS23" s="489">
        <f t="shared" si="5"/>
        <v>105</v>
      </c>
      <c r="GT23" s="1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5">
        <v>0</v>
      </c>
      <c r="HF23">
        <v>0</v>
      </c>
      <c r="HG23">
        <v>0</v>
      </c>
      <c r="HH23">
        <v>0</v>
      </c>
      <c r="HI23" s="7">
        <v>0</v>
      </c>
      <c r="HJ23" s="191">
        <f t="shared" si="8"/>
        <v>0</v>
      </c>
      <c r="HK23" s="193">
        <f t="shared" si="9"/>
        <v>0</v>
      </c>
      <c r="HL23" s="104">
        <f t="shared" si="10"/>
        <v>0</v>
      </c>
      <c r="HM23" s="13">
        <v>164405</v>
      </c>
      <c r="HN23" s="391">
        <v>84839</v>
      </c>
      <c r="HO23" s="7">
        <v>82432</v>
      </c>
      <c r="HP23" s="131">
        <f>Metrics!$VH$8</f>
        <v>400</v>
      </c>
      <c r="HQ23" s="133">
        <f>Metrics!$VH$5</f>
        <v>44.341506849043057</v>
      </c>
      <c r="HR23" s="13">
        <v>41027</v>
      </c>
      <c r="HS23" s="391">
        <v>38999</v>
      </c>
      <c r="HT23" s="391">
        <v>34683</v>
      </c>
      <c r="HU23" s="7">
        <v>33194</v>
      </c>
      <c r="HV23" s="135">
        <v>0.94750000000000001</v>
      </c>
      <c r="HW23" s="450">
        <v>0.98</v>
      </c>
      <c r="HX23" s="449">
        <v>0.9425</v>
      </c>
      <c r="HY23" s="502">
        <v>0.96</v>
      </c>
      <c r="HZ23" s="503">
        <v>35.316299438476499</v>
      </c>
      <c r="IA23" s="451">
        <v>24.383132934570298</v>
      </c>
      <c r="IB23" s="451">
        <v>20.683189392089801</v>
      </c>
      <c r="IC23" s="133">
        <v>20.366527557373001</v>
      </c>
      <c r="ID23" s="13">
        <v>0.97589600086212103</v>
      </c>
      <c r="IE23" s="391">
        <v>0.980296730995178</v>
      </c>
      <c r="IF23" s="391">
        <v>0.98469746112823398</v>
      </c>
      <c r="IG23" s="391">
        <v>0.98269712924957198</v>
      </c>
      <c r="IH23" s="391">
        <v>0.984297394752502</v>
      </c>
      <c r="II23" s="391">
        <v>0.98489749431610096</v>
      </c>
      <c r="IJ23" s="391">
        <v>0.98449742794036799</v>
      </c>
      <c r="IK23" s="391">
        <v>0.98449742794036799</v>
      </c>
      <c r="IL23" s="391">
        <v>0.98349726200103704</v>
      </c>
      <c r="IM23" s="391">
        <v>0.98349726200103704</v>
      </c>
      <c r="IN23" s="391">
        <v>0.98529756069183305</v>
      </c>
      <c r="IO23" s="391">
        <v>0.98389732837677002</v>
      </c>
      <c r="IP23" s="140" t="s">
        <v>658</v>
      </c>
      <c r="IQ23" s="391" t="s">
        <v>654</v>
      </c>
      <c r="IR23" s="391" t="s">
        <v>656</v>
      </c>
      <c r="IS23" s="391" t="s">
        <v>655</v>
      </c>
      <c r="IT23" s="391" t="s">
        <v>655</v>
      </c>
      <c r="IU23" s="391" t="s">
        <v>657</v>
      </c>
      <c r="IV23" s="391" t="s">
        <v>656</v>
      </c>
      <c r="IW23" s="391" t="s">
        <v>654</v>
      </c>
      <c r="IX23" s="391" t="s">
        <v>655</v>
      </c>
      <c r="IY23" s="391" t="s">
        <v>656</v>
      </c>
      <c r="IZ23" s="391" t="s">
        <v>655</v>
      </c>
      <c r="JA23" s="7" t="s">
        <v>657</v>
      </c>
      <c r="JB23" s="13">
        <v>1</v>
      </c>
      <c r="JC23" s="391">
        <v>1</v>
      </c>
      <c r="JD23" s="391">
        <v>1</v>
      </c>
      <c r="JE23" s="391">
        <v>1</v>
      </c>
      <c r="JF23" s="391">
        <v>1</v>
      </c>
      <c r="JG23" s="391">
        <v>1</v>
      </c>
      <c r="JH23" s="391">
        <v>1</v>
      </c>
      <c r="JI23" s="391">
        <v>1</v>
      </c>
      <c r="JJ23" s="391">
        <v>1</v>
      </c>
      <c r="JK23" s="391">
        <v>1</v>
      </c>
      <c r="JL23" s="391">
        <v>1</v>
      </c>
      <c r="JM23" s="391">
        <v>1</v>
      </c>
      <c r="JN23" s="391">
        <v>1</v>
      </c>
      <c r="JO23" s="391">
        <v>1</v>
      </c>
      <c r="JP23" s="391">
        <v>1</v>
      </c>
      <c r="JQ23" s="391">
        <v>1</v>
      </c>
      <c r="JR23" s="38">
        <v>1</v>
      </c>
      <c r="JS23" s="38">
        <v>1</v>
      </c>
      <c r="JT23" s="38">
        <v>1</v>
      </c>
      <c r="JU23" s="38">
        <v>1</v>
      </c>
      <c r="JV23" s="38">
        <v>1</v>
      </c>
      <c r="JW23" s="38">
        <v>1</v>
      </c>
      <c r="JX23" s="38">
        <v>1</v>
      </c>
      <c r="JY23" s="38">
        <v>1</v>
      </c>
      <c r="JZ23" s="38">
        <v>1</v>
      </c>
      <c r="KA23" s="38">
        <v>1</v>
      </c>
      <c r="KB23" s="38">
        <v>1</v>
      </c>
      <c r="KC23" s="38">
        <v>1</v>
      </c>
      <c r="KD23" s="38">
        <v>1</v>
      </c>
      <c r="KE23" s="38">
        <v>1</v>
      </c>
      <c r="KF23" s="38">
        <v>1</v>
      </c>
      <c r="KG23" s="38">
        <v>1</v>
      </c>
      <c r="KH23" s="38">
        <v>1</v>
      </c>
      <c r="KI23" s="38">
        <v>1</v>
      </c>
      <c r="KJ23" s="38">
        <v>1</v>
      </c>
      <c r="KK23" s="38">
        <v>1</v>
      </c>
      <c r="KL23" s="391" t="s">
        <v>656</v>
      </c>
      <c r="KM23" s="391" t="s">
        <v>656</v>
      </c>
      <c r="KN23" s="391" t="s">
        <v>657</v>
      </c>
      <c r="KO23" s="391" t="s">
        <v>655</v>
      </c>
      <c r="KP23" s="391" t="s">
        <v>658</v>
      </c>
      <c r="KQ23" s="391" t="s">
        <v>657</v>
      </c>
      <c r="KR23" s="391" t="s">
        <v>654</v>
      </c>
      <c r="KS23" s="391" t="s">
        <v>658</v>
      </c>
      <c r="KT23" s="391" t="s">
        <v>658</v>
      </c>
      <c r="KU23" s="391" t="s">
        <v>654</v>
      </c>
      <c r="KV23" s="391" t="s">
        <v>654</v>
      </c>
      <c r="KW23" s="391" t="s">
        <v>655</v>
      </c>
      <c r="KX23" s="391" t="s">
        <v>656</v>
      </c>
      <c r="KY23" s="391" t="s">
        <v>658</v>
      </c>
      <c r="KZ23" s="391" t="s">
        <v>657</v>
      </c>
      <c r="LA23" s="391" t="s">
        <v>654</v>
      </c>
      <c r="LB23" s="391" t="s">
        <v>658</v>
      </c>
      <c r="LC23" s="391" t="s">
        <v>656</v>
      </c>
      <c r="LD23" s="391" t="s">
        <v>654</v>
      </c>
      <c r="LE23" s="391" t="s">
        <v>658</v>
      </c>
      <c r="LF23" s="391" t="s">
        <v>658</v>
      </c>
      <c r="LG23" s="391" t="s">
        <v>654</v>
      </c>
      <c r="LH23" s="391" t="s">
        <v>656</v>
      </c>
      <c r="LI23" s="391" t="s">
        <v>655</v>
      </c>
      <c r="LJ23" s="391" t="s">
        <v>656</v>
      </c>
      <c r="LK23" s="391" t="s">
        <v>656</v>
      </c>
      <c r="LL23" s="391" t="s">
        <v>658</v>
      </c>
      <c r="LM23" s="391" t="s">
        <v>655</v>
      </c>
      <c r="LN23" s="391" t="s">
        <v>657</v>
      </c>
      <c r="LO23" s="391" t="s">
        <v>658</v>
      </c>
      <c r="LP23" s="391" t="s">
        <v>658</v>
      </c>
      <c r="LQ23" s="391" t="s">
        <v>658</v>
      </c>
      <c r="LR23" s="391" t="s">
        <v>658</v>
      </c>
      <c r="LS23" s="391" t="s">
        <v>658</v>
      </c>
      <c r="LT23" s="391" t="s">
        <v>658</v>
      </c>
      <c r="LU23" s="7" t="s">
        <v>655</v>
      </c>
      <c r="LV23" s="391">
        <v>0.10000000149011599</v>
      </c>
      <c r="LW23" s="391">
        <v>0.10000000149011599</v>
      </c>
      <c r="LX23" s="391">
        <v>0.40000000596046398</v>
      </c>
      <c r="LY23" s="391">
        <v>0.40000000596046398</v>
      </c>
      <c r="LZ23" s="391">
        <v>0.69999998807907104</v>
      </c>
      <c r="MA23" s="391">
        <v>0.69999998807907104</v>
      </c>
      <c r="MB23" s="391">
        <v>1</v>
      </c>
      <c r="MC23" s="391">
        <v>1</v>
      </c>
      <c r="MD23" s="391">
        <v>1.29999995231628</v>
      </c>
      <c r="ME23" s="391">
        <v>1.29999995231628</v>
      </c>
      <c r="MF23" s="391">
        <v>1.29999995231628</v>
      </c>
      <c r="MG23" s="391">
        <v>1.29999995231628</v>
      </c>
      <c r="MH23" s="391">
        <v>0.10000000149011599</v>
      </c>
      <c r="MI23" s="391">
        <v>0.10000000149011599</v>
      </c>
      <c r="MJ23" s="391">
        <v>0.40000000596046398</v>
      </c>
      <c r="MK23" s="391">
        <v>0.40000000596046398</v>
      </c>
      <c r="ML23" s="391">
        <v>0.69999998807907104</v>
      </c>
      <c r="MM23" s="391">
        <v>0.69999998807907104</v>
      </c>
      <c r="MN23" s="391">
        <v>1</v>
      </c>
      <c r="MO23" s="391">
        <v>1</v>
      </c>
      <c r="MP23" s="391">
        <v>1.29999995231628</v>
      </c>
      <c r="MQ23" s="391">
        <v>1.29999995231628</v>
      </c>
      <c r="MR23" s="391">
        <v>1.29999995231628</v>
      </c>
      <c r="MS23" s="391">
        <v>1.29999995231628</v>
      </c>
      <c r="MT23" s="391">
        <v>0.10000000149011599</v>
      </c>
      <c r="MU23" s="391">
        <v>0.10000000149011599</v>
      </c>
      <c r="MV23" s="391">
        <v>0.40000000596046398</v>
      </c>
      <c r="MW23" s="391">
        <v>0.40000000596046398</v>
      </c>
      <c r="MX23" s="391">
        <v>0.69999998807907104</v>
      </c>
      <c r="MY23" s="391">
        <v>0.69999998807907104</v>
      </c>
      <c r="MZ23" s="391">
        <v>1</v>
      </c>
      <c r="NA23" s="391">
        <v>1</v>
      </c>
      <c r="NB23" s="391">
        <v>1.29999995231628</v>
      </c>
      <c r="NC23" s="391">
        <v>1.29999995231628</v>
      </c>
      <c r="ND23" s="391">
        <v>1.29999995231628</v>
      </c>
      <c r="NE23" s="7">
        <v>1.29999995231628</v>
      </c>
      <c r="NF23" s="13">
        <v>6.5000005997717302E-3</v>
      </c>
      <c r="NG23" s="391">
        <v>0</v>
      </c>
      <c r="NH23" s="391">
        <v>4.5000002719461901E-3</v>
      </c>
      <c r="NI23" s="391">
        <v>0</v>
      </c>
      <c r="NJ23" s="391">
        <v>4.5000002719461901E-3</v>
      </c>
      <c r="NK23" s="391">
        <v>4.5000002719461901E-3</v>
      </c>
      <c r="NL23" s="391">
        <v>5.00000023748725E-4</v>
      </c>
      <c r="NM23" s="391">
        <v>5.0000003539025697E-3</v>
      </c>
      <c r="NN23" s="391">
        <v>5.0000003539025697E-3</v>
      </c>
      <c r="NO23" s="391">
        <v>4.5000002719461901E-3</v>
      </c>
      <c r="NP23" s="391">
        <v>9.0000005438923801E-3</v>
      </c>
      <c r="NQ23" s="391">
        <v>1.00000004749745E-3</v>
      </c>
      <c r="NR23" s="391">
        <v>5.0000003539025697E-3</v>
      </c>
      <c r="NS23" s="391">
        <v>5.0000003539025697E-3</v>
      </c>
      <c r="NT23" s="7">
        <v>5.00000023748725E-4</v>
      </c>
      <c r="NU23" s="173">
        <f>10/15</f>
        <v>0.66666666666666663</v>
      </c>
      <c r="NV23" s="174">
        <f>15/15</f>
        <v>1</v>
      </c>
      <c r="NW23" s="174">
        <f>15/15</f>
        <v>1</v>
      </c>
      <c r="NX23" s="174">
        <f>13/15</f>
        <v>0.8666666666666667</v>
      </c>
      <c r="NY23" s="177">
        <f>10/(10+2)</f>
        <v>0.83333333333333337</v>
      </c>
      <c r="NZ23" s="174">
        <f>15/15</f>
        <v>1</v>
      </c>
      <c r="OA23" s="174">
        <f>15/15</f>
        <v>1</v>
      </c>
      <c r="OB23" s="174">
        <f>13/13</f>
        <v>1</v>
      </c>
      <c r="OC23" s="131">
        <f>Metrics!YN6</f>
        <v>4654.4444444444443</v>
      </c>
      <c r="OD23" s="397">
        <f>Metrics!YO6</f>
        <v>3557.8888888888887</v>
      </c>
      <c r="OE23" s="397">
        <f>Metrics!YP6</f>
        <v>3350.7777777777778</v>
      </c>
      <c r="OF23" s="397">
        <f>Metrics!YQ6</f>
        <v>4250.8888888888887</v>
      </c>
      <c r="OG23" s="400">
        <v>47891</v>
      </c>
      <c r="OH23" s="401">
        <v>34109</v>
      </c>
      <c r="OI23" s="518">
        <v>32287</v>
      </c>
      <c r="OJ23" s="519">
        <v>40667</v>
      </c>
      <c r="OK23" s="340">
        <v>44853.676238425927</v>
      </c>
      <c r="OL23" s="453">
        <v>44853.697650462964</v>
      </c>
    </row>
    <row r="24" spans="1:402" x14ac:dyDescent="0.25">
      <c r="A24" s="130" t="s">
        <v>437</v>
      </c>
      <c r="B24" s="44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7">
        <f t="shared" si="0"/>
        <v>79</v>
      </c>
      <c r="AV24" s="13" t="s">
        <v>304</v>
      </c>
      <c r="AW24">
        <v>23</v>
      </c>
      <c r="AY24">
        <v>21</v>
      </c>
      <c r="BA24">
        <v>25.8</v>
      </c>
      <c r="BC24">
        <v>20.100000000000001</v>
      </c>
      <c r="BD24" s="7"/>
      <c r="BE24" s="16"/>
      <c r="BF24" s="13" t="s">
        <v>229</v>
      </c>
      <c r="BG24" s="38"/>
      <c r="BH24" s="140"/>
      <c r="BI24" s="391"/>
      <c r="BJ24" s="391"/>
      <c r="BK24" s="391"/>
      <c r="BL24" s="391"/>
      <c r="BM24" s="391"/>
      <c r="BN24" s="391"/>
      <c r="BO24" s="391"/>
      <c r="BP24" s="38"/>
      <c r="BT24" s="38"/>
      <c r="CD24" s="38"/>
      <c r="CH24" s="38"/>
      <c r="DE24" s="391"/>
      <c r="DF24" s="140"/>
      <c r="DG24" s="391"/>
      <c r="DH24" s="391"/>
      <c r="DI24" s="391"/>
      <c r="DJ24" s="391"/>
      <c r="DK24" s="391"/>
      <c r="DL24" s="391"/>
      <c r="DM24" s="391"/>
      <c r="DN24" s="391"/>
      <c r="DO24" s="391"/>
      <c r="DP24" s="391"/>
      <c r="DQ24" s="391"/>
      <c r="DR24" s="391"/>
      <c r="DS24" s="391"/>
      <c r="DT24" s="391"/>
      <c r="DU24" s="391"/>
      <c r="DV24" s="391"/>
      <c r="DW24" s="391"/>
      <c r="DX24" s="391"/>
      <c r="DY24" s="391"/>
      <c r="DZ24" s="391"/>
      <c r="EA24" s="391"/>
      <c r="EB24" s="391"/>
      <c r="EC24" s="7"/>
      <c r="ED24" s="391"/>
      <c r="EE24" s="391"/>
      <c r="EF24" s="391"/>
      <c r="EG24" s="7"/>
      <c r="EH24" s="13"/>
      <c r="EI24" s="391"/>
      <c r="EJ24" s="7"/>
      <c r="EK24" s="13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7" t="s">
        <v>229</v>
      </c>
      <c r="EU24" s="13" t="s">
        <v>261</v>
      </c>
      <c r="EX24" s="7" t="s">
        <v>438</v>
      </c>
      <c r="EY24" s="13">
        <v>0</v>
      </c>
      <c r="EZ24">
        <v>0</v>
      </c>
      <c r="FA24">
        <v>3</v>
      </c>
      <c r="FB24">
        <v>4</v>
      </c>
      <c r="FC24">
        <v>4</v>
      </c>
      <c r="FD24">
        <v>4</v>
      </c>
      <c r="FE24">
        <v>3</v>
      </c>
      <c r="FF24">
        <v>4</v>
      </c>
      <c r="FG24">
        <v>0</v>
      </c>
      <c r="FH24">
        <v>0</v>
      </c>
      <c r="FI24" s="38" t="s">
        <v>290</v>
      </c>
      <c r="FJ24">
        <v>0</v>
      </c>
      <c r="FK24">
        <v>0</v>
      </c>
      <c r="FL24">
        <v>0</v>
      </c>
      <c r="FM24" s="38" t="s">
        <v>353</v>
      </c>
      <c r="FN24">
        <v>1</v>
      </c>
      <c r="FO24">
        <v>2</v>
      </c>
      <c r="FP24">
        <v>0</v>
      </c>
      <c r="FQ24">
        <v>4</v>
      </c>
      <c r="FR24" s="38" t="s">
        <v>439</v>
      </c>
      <c r="FS24" t="s">
        <v>440</v>
      </c>
      <c r="FT24" s="7" t="s">
        <v>290</v>
      </c>
      <c r="FU24" s="456">
        <v>7</v>
      </c>
      <c r="FV24" s="463">
        <v>6</v>
      </c>
      <c r="FW24" s="463">
        <v>5</v>
      </c>
      <c r="FX24" s="463">
        <v>6</v>
      </c>
      <c r="FY24" s="463">
        <v>6</v>
      </c>
      <c r="FZ24" s="463">
        <v>2</v>
      </c>
      <c r="GA24" s="463">
        <v>4</v>
      </c>
      <c r="GB24" s="463">
        <v>7</v>
      </c>
      <c r="GC24" s="463">
        <v>5</v>
      </c>
      <c r="GD24" s="463">
        <v>6</v>
      </c>
      <c r="GE24" s="463">
        <v>6</v>
      </c>
      <c r="GF24" s="463">
        <v>4</v>
      </c>
      <c r="GG24" s="463">
        <v>6</v>
      </c>
      <c r="GH24" s="463">
        <v>1</v>
      </c>
      <c r="GI24" s="463">
        <v>7</v>
      </c>
      <c r="GJ24" s="463">
        <v>6</v>
      </c>
      <c r="GK24" s="463">
        <v>1</v>
      </c>
      <c r="GL24" s="463">
        <v>1</v>
      </c>
      <c r="GM24" s="463">
        <v>7</v>
      </c>
      <c r="GN24" s="463">
        <f t="shared" si="2"/>
        <v>35</v>
      </c>
      <c r="GO24" s="463">
        <f t="shared" si="6"/>
        <v>25</v>
      </c>
      <c r="GP24" s="463">
        <f t="shared" si="3"/>
        <v>3</v>
      </c>
      <c r="GQ24" s="463">
        <f t="shared" si="7"/>
        <v>17</v>
      </c>
      <c r="GR24" s="457">
        <f t="shared" si="4"/>
        <v>13</v>
      </c>
      <c r="GS24" s="489">
        <f t="shared" si="5"/>
        <v>93</v>
      </c>
      <c r="GT24" s="13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5">
        <v>0</v>
      </c>
      <c r="HF24">
        <v>0</v>
      </c>
      <c r="HG24">
        <v>0</v>
      </c>
      <c r="HH24">
        <v>0</v>
      </c>
      <c r="HI24" s="7">
        <v>0</v>
      </c>
      <c r="HJ24" s="191">
        <f t="shared" si="8"/>
        <v>0</v>
      </c>
      <c r="HK24" s="193">
        <f t="shared" si="9"/>
        <v>3</v>
      </c>
      <c r="HL24" s="104">
        <f t="shared" si="10"/>
        <v>3</v>
      </c>
      <c r="HM24" s="131">
        <v>76723</v>
      </c>
      <c r="HN24" s="397">
        <v>50090</v>
      </c>
      <c r="HO24" s="104">
        <v>45955</v>
      </c>
      <c r="HP24" s="131">
        <f>Metrics!$UO$8</f>
        <v>171</v>
      </c>
      <c r="HQ24" s="133">
        <f>Metrics!$UO$5</f>
        <v>14.230832892470049</v>
      </c>
      <c r="HR24" s="13">
        <v>48559</v>
      </c>
      <c r="HS24" s="391">
        <v>23654</v>
      </c>
      <c r="HT24" s="391">
        <v>17112</v>
      </c>
      <c r="HU24" s="7">
        <v>19008</v>
      </c>
      <c r="HV24" s="138">
        <v>1</v>
      </c>
      <c r="HW24" s="450">
        <v>1</v>
      </c>
      <c r="HX24" s="450">
        <v>1</v>
      </c>
      <c r="HY24" s="502">
        <v>1</v>
      </c>
      <c r="HZ24" s="503">
        <v>18.833217620849599</v>
      </c>
      <c r="IA24" s="451">
        <v>19.933200836181602</v>
      </c>
      <c r="IB24" s="451">
        <v>18.1832275390625</v>
      </c>
      <c r="IC24" s="133">
        <v>18.1332283020019</v>
      </c>
      <c r="ID24" s="13">
        <v>0.98139691352844205</v>
      </c>
      <c r="IE24" s="391">
        <v>0.98529756069183305</v>
      </c>
      <c r="IF24" s="391">
        <v>0.98459744453430098</v>
      </c>
      <c r="IG24" s="391">
        <v>0.98259711265563898</v>
      </c>
      <c r="IH24" s="391">
        <v>0.98479747772216797</v>
      </c>
      <c r="II24" s="391">
        <v>0.98359727859497004</v>
      </c>
      <c r="IJ24" s="391">
        <v>0.98519754409789995</v>
      </c>
      <c r="IK24" s="391">
        <v>0.98529756069183305</v>
      </c>
      <c r="IL24" s="391">
        <v>0.984297394752502</v>
      </c>
      <c r="IM24" s="391">
        <v>0.98799800872802701</v>
      </c>
      <c r="IN24" s="391">
        <v>0.98839807510375899</v>
      </c>
      <c r="IO24" s="391">
        <v>0.98889815807342496</v>
      </c>
      <c r="IP24" s="140" t="s">
        <v>658</v>
      </c>
      <c r="IQ24" s="391" t="s">
        <v>656</v>
      </c>
      <c r="IR24" s="391" t="s">
        <v>655</v>
      </c>
      <c r="IS24" s="391" t="s">
        <v>658</v>
      </c>
      <c r="IT24" s="391" t="s">
        <v>657</v>
      </c>
      <c r="IU24" s="391" t="s">
        <v>658</v>
      </c>
      <c r="IV24" s="391" t="s">
        <v>656</v>
      </c>
      <c r="IW24" s="391" t="s">
        <v>656</v>
      </c>
      <c r="IX24" s="391" t="s">
        <v>655</v>
      </c>
      <c r="IY24" s="391" t="s">
        <v>657</v>
      </c>
      <c r="IZ24" s="391" t="s">
        <v>656</v>
      </c>
      <c r="JA24" s="7" t="s">
        <v>656</v>
      </c>
      <c r="JB24" s="13">
        <v>1</v>
      </c>
      <c r="JC24" s="391">
        <v>1</v>
      </c>
      <c r="JD24" s="391">
        <v>1</v>
      </c>
      <c r="JE24" s="391">
        <v>1</v>
      </c>
      <c r="JF24" s="391">
        <v>1</v>
      </c>
      <c r="JG24" s="391">
        <v>1</v>
      </c>
      <c r="JH24" s="391">
        <v>1</v>
      </c>
      <c r="JI24" s="391">
        <v>1</v>
      </c>
      <c r="JJ24" s="391">
        <v>1</v>
      </c>
      <c r="JK24" s="391">
        <v>1</v>
      </c>
      <c r="JL24" s="391">
        <v>1</v>
      </c>
      <c r="JM24" s="391">
        <v>1</v>
      </c>
      <c r="JN24" s="391">
        <v>1</v>
      </c>
      <c r="JO24" s="391">
        <v>1</v>
      </c>
      <c r="JP24" s="391">
        <v>1</v>
      </c>
      <c r="JQ24" s="391">
        <v>1</v>
      </c>
      <c r="JR24" s="391">
        <v>1</v>
      </c>
      <c r="JS24" s="391">
        <v>1</v>
      </c>
      <c r="JT24" s="391">
        <v>1</v>
      </c>
      <c r="JU24" s="391">
        <v>1</v>
      </c>
      <c r="JV24" s="391">
        <v>1</v>
      </c>
      <c r="JW24" s="391">
        <v>1</v>
      </c>
      <c r="JX24" s="391">
        <v>1</v>
      </c>
      <c r="JY24" s="391">
        <v>1</v>
      </c>
      <c r="JZ24" s="391">
        <v>1</v>
      </c>
      <c r="KA24" s="391">
        <v>1</v>
      </c>
      <c r="KB24" s="391">
        <v>1</v>
      </c>
      <c r="KC24" s="391">
        <v>1</v>
      </c>
      <c r="KD24" s="391">
        <v>1</v>
      </c>
      <c r="KE24" s="391">
        <v>1</v>
      </c>
      <c r="KF24" s="391">
        <v>1</v>
      </c>
      <c r="KG24" s="391">
        <v>1</v>
      </c>
      <c r="KH24" s="391">
        <v>1</v>
      </c>
      <c r="KI24" s="391">
        <v>1</v>
      </c>
      <c r="KJ24" s="391">
        <v>1</v>
      </c>
      <c r="KK24" s="391">
        <v>1</v>
      </c>
      <c r="KL24" s="391" t="s">
        <v>656</v>
      </c>
      <c r="KM24" s="391" t="s">
        <v>658</v>
      </c>
      <c r="KN24" s="391" t="s">
        <v>655</v>
      </c>
      <c r="KO24" s="391" t="s">
        <v>657</v>
      </c>
      <c r="KP24" s="391" t="s">
        <v>658</v>
      </c>
      <c r="KQ24" s="391" t="s">
        <v>658</v>
      </c>
      <c r="KR24" s="391" t="s">
        <v>656</v>
      </c>
      <c r="KS24" s="391" t="s">
        <v>656</v>
      </c>
      <c r="KT24" s="391" t="s">
        <v>654</v>
      </c>
      <c r="KU24" s="391" t="s">
        <v>656</v>
      </c>
      <c r="KV24" s="391" t="s">
        <v>654</v>
      </c>
      <c r="KW24" s="391" t="s">
        <v>654</v>
      </c>
      <c r="KX24" s="391" t="s">
        <v>657</v>
      </c>
      <c r="KY24" s="391" t="s">
        <v>654</v>
      </c>
      <c r="KZ24" s="391" t="s">
        <v>654</v>
      </c>
      <c r="LA24" s="391" t="s">
        <v>658</v>
      </c>
      <c r="LB24" s="391" t="s">
        <v>658</v>
      </c>
      <c r="LC24" s="391" t="s">
        <v>658</v>
      </c>
      <c r="LD24" s="391" t="s">
        <v>656</v>
      </c>
      <c r="LE24" s="391" t="s">
        <v>658</v>
      </c>
      <c r="LF24" s="391" t="s">
        <v>658</v>
      </c>
      <c r="LG24" s="391" t="s">
        <v>657</v>
      </c>
      <c r="LH24" s="391" t="s">
        <v>655</v>
      </c>
      <c r="LI24" s="391" t="s">
        <v>658</v>
      </c>
      <c r="LJ24" s="391" t="s">
        <v>655</v>
      </c>
      <c r="LK24" s="391" t="s">
        <v>655</v>
      </c>
      <c r="LL24" s="391" t="s">
        <v>657</v>
      </c>
      <c r="LM24" s="391" t="s">
        <v>654</v>
      </c>
      <c r="LN24" s="391" t="s">
        <v>657</v>
      </c>
      <c r="LO24" s="391" t="s">
        <v>655</v>
      </c>
      <c r="LP24" s="391" t="s">
        <v>656</v>
      </c>
      <c r="LQ24" s="391" t="s">
        <v>656</v>
      </c>
      <c r="LR24" s="391" t="s">
        <v>657</v>
      </c>
      <c r="LS24" s="391" t="s">
        <v>658</v>
      </c>
      <c r="LT24" s="391" t="s">
        <v>657</v>
      </c>
      <c r="LU24" s="7" t="s">
        <v>655</v>
      </c>
      <c r="LV24" s="391">
        <v>0.10000000149011599</v>
      </c>
      <c r="LW24" s="391">
        <v>0.10000000149011599</v>
      </c>
      <c r="LX24" s="391">
        <v>0.40000000596046398</v>
      </c>
      <c r="LY24" s="391">
        <v>0.40000000596046398</v>
      </c>
      <c r="LZ24" s="391">
        <v>0.69999998807907104</v>
      </c>
      <c r="MA24" s="391">
        <v>0.69999998807907104</v>
      </c>
      <c r="MB24" s="391">
        <v>1</v>
      </c>
      <c r="MC24" s="391">
        <v>1</v>
      </c>
      <c r="MD24" s="391">
        <v>1.29999995231628</v>
      </c>
      <c r="ME24" s="391">
        <v>1.29999995231628</v>
      </c>
      <c r="MF24" s="391">
        <v>1.29999995231628</v>
      </c>
      <c r="MG24" s="391">
        <v>1.29999995231628</v>
      </c>
      <c r="MH24" s="391">
        <v>0.10000000149011599</v>
      </c>
      <c r="MI24" s="391">
        <v>0.10000000149011599</v>
      </c>
      <c r="MJ24" s="391">
        <v>0.40000000596046398</v>
      </c>
      <c r="MK24" s="391">
        <v>0.40000000596046398</v>
      </c>
      <c r="ML24" s="391">
        <v>0.69999998807907104</v>
      </c>
      <c r="MM24" s="391">
        <v>0.69999998807907104</v>
      </c>
      <c r="MN24" s="391">
        <v>1</v>
      </c>
      <c r="MO24" s="391">
        <v>1</v>
      </c>
      <c r="MP24" s="391">
        <v>1.29999995231628</v>
      </c>
      <c r="MQ24" s="391">
        <v>1.29999995231628</v>
      </c>
      <c r="MR24" s="391">
        <v>1.29999995231628</v>
      </c>
      <c r="MS24" s="391">
        <v>1.29999995231628</v>
      </c>
      <c r="MT24" s="391">
        <v>0.10000000149011599</v>
      </c>
      <c r="MU24" s="391">
        <v>0.10000000149011599</v>
      </c>
      <c r="MV24" s="391">
        <v>0.40000000596046398</v>
      </c>
      <c r="MW24" s="391">
        <v>0.40000000596046398</v>
      </c>
      <c r="MX24" s="391">
        <v>0.69999998807907104</v>
      </c>
      <c r="MY24" s="391">
        <v>0.69999998807907104</v>
      </c>
      <c r="MZ24" s="391">
        <v>1</v>
      </c>
      <c r="NA24" s="391">
        <v>1</v>
      </c>
      <c r="NB24" s="391">
        <v>1.29999995231628</v>
      </c>
      <c r="NC24" s="391">
        <v>1.29999995231628</v>
      </c>
      <c r="ND24" s="391">
        <v>1.29999995231628</v>
      </c>
      <c r="NE24" s="7">
        <v>1.29999995231628</v>
      </c>
      <c r="NF24" s="13">
        <v>4.5000002719461901E-3</v>
      </c>
      <c r="NG24" s="391">
        <v>4.5000002719461901E-3</v>
      </c>
      <c r="NH24" s="391">
        <v>4.5000002719461901E-3</v>
      </c>
      <c r="NI24" s="391">
        <v>4.5000002719461901E-3</v>
      </c>
      <c r="NJ24" s="391">
        <v>4.5000002719461901E-3</v>
      </c>
      <c r="NK24" s="391">
        <v>4.5000002719461901E-3</v>
      </c>
      <c r="NL24" s="391">
        <v>4.5000002719461901E-3</v>
      </c>
      <c r="NM24" s="391">
        <v>9.0000005438923801E-3</v>
      </c>
      <c r="NN24" s="391">
        <v>4.5000002719461901E-3</v>
      </c>
      <c r="NO24" s="391">
        <v>4.5000002719461901E-3</v>
      </c>
      <c r="NP24" s="391">
        <v>7.0000006817281203E-3</v>
      </c>
      <c r="NQ24" s="391">
        <v>4.5000002719461901E-3</v>
      </c>
      <c r="NR24" s="391">
        <v>4.5000002719461901E-3</v>
      </c>
      <c r="NS24" s="391">
        <v>4.5000002719461901E-3</v>
      </c>
      <c r="NT24" s="7">
        <v>5.0000003539025697E-3</v>
      </c>
      <c r="NU24" s="173">
        <f>9/15</f>
        <v>0.6</v>
      </c>
      <c r="NV24" s="174">
        <f>3/15</f>
        <v>0.2</v>
      </c>
      <c r="NW24" s="174">
        <f>14/15</f>
        <v>0.93333333333333335</v>
      </c>
      <c r="NX24" s="174">
        <f>15/15</f>
        <v>1</v>
      </c>
      <c r="NY24" s="177">
        <f>9/(9+2)</f>
        <v>0.81818181818181823</v>
      </c>
      <c r="NZ24" s="174">
        <f>3/(3+10)</f>
        <v>0.23076923076923078</v>
      </c>
      <c r="OA24" s="174">
        <f>14/(14+1)</f>
        <v>0.93333333333333335</v>
      </c>
      <c r="OB24" s="174">
        <f>15/15</f>
        <v>1</v>
      </c>
      <c r="OC24" s="131">
        <f>Metrics!WM6</f>
        <v>2314</v>
      </c>
      <c r="OD24" s="397">
        <f>Metrics!WN6</f>
        <v>1675.6666666666667</v>
      </c>
      <c r="OE24" s="397">
        <f>Metrics!WO6</f>
        <v>1838.1111111111111</v>
      </c>
      <c r="OF24" s="397">
        <f>Metrics!WP6</f>
        <v>1692.6666666666667</v>
      </c>
      <c r="OG24" s="140">
        <v>22330</v>
      </c>
      <c r="OH24" s="391">
        <v>16515</v>
      </c>
      <c r="OI24" s="391">
        <v>18004</v>
      </c>
      <c r="OJ24" s="7">
        <v>16765</v>
      </c>
      <c r="OK24" s="340">
        <v>44854.408703703702</v>
      </c>
      <c r="OL24" s="453">
        <v>44854.421527777777</v>
      </c>
    </row>
    <row r="25" spans="1:402" x14ac:dyDescent="0.25">
      <c r="A25" s="130" t="s">
        <v>441</v>
      </c>
      <c r="B25" s="44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7">
        <f t="shared" si="0"/>
        <v>80</v>
      </c>
      <c r="AV25" s="13" t="s">
        <v>369</v>
      </c>
      <c r="AW25">
        <v>22</v>
      </c>
      <c r="AY25">
        <v>21</v>
      </c>
      <c r="BA25">
        <v>19.2</v>
      </c>
      <c r="BC25">
        <v>20</v>
      </c>
      <c r="BD25" s="7"/>
      <c r="BE25" s="16"/>
      <c r="BF25" s="13" t="s">
        <v>229</v>
      </c>
      <c r="BG25" s="38"/>
      <c r="BH25" s="140"/>
      <c r="BI25" s="391"/>
      <c r="BJ25" s="391"/>
      <c r="BK25" s="391"/>
      <c r="BL25" s="391"/>
      <c r="BM25" s="391"/>
      <c r="BN25" s="391"/>
      <c r="BO25" s="391"/>
      <c r="BP25" s="391"/>
      <c r="BQ25" s="140"/>
      <c r="BT25" s="38"/>
      <c r="CD25" s="391"/>
      <c r="CE25" s="140"/>
      <c r="CH25" s="391"/>
      <c r="CI25" s="140"/>
      <c r="CV25" s="391"/>
      <c r="CW25" s="391"/>
      <c r="DE25" s="391"/>
      <c r="DF25" s="140"/>
      <c r="DG25" s="391"/>
      <c r="DH25" s="391"/>
      <c r="DI25" s="391"/>
      <c r="DJ25" s="391"/>
      <c r="DK25" s="391"/>
      <c r="DL25" s="391"/>
      <c r="DM25" s="391"/>
      <c r="DN25" s="391"/>
      <c r="DO25" s="391"/>
      <c r="DP25" s="391"/>
      <c r="DQ25" s="391"/>
      <c r="DR25" s="391"/>
      <c r="DS25" s="391"/>
      <c r="DT25" s="391"/>
      <c r="DU25" s="391"/>
      <c r="DV25" s="391"/>
      <c r="DW25" s="391"/>
      <c r="DX25" s="391"/>
      <c r="DY25" s="391"/>
      <c r="DZ25" s="391"/>
      <c r="EA25" s="391"/>
      <c r="EB25" s="391"/>
      <c r="EC25" s="7"/>
      <c r="ED25" s="391"/>
      <c r="EE25" s="391"/>
      <c r="EF25" s="391"/>
      <c r="EG25" s="7"/>
      <c r="EH25" s="13"/>
      <c r="EI25" s="391"/>
      <c r="EJ25" s="7"/>
      <c r="EK25" s="13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7" t="s">
        <v>229</v>
      </c>
      <c r="EU25" s="13" t="s">
        <v>305</v>
      </c>
      <c r="EV25" t="s">
        <v>306</v>
      </c>
      <c r="EW25" s="44">
        <v>42736</v>
      </c>
      <c r="EX25" s="7" t="s">
        <v>287</v>
      </c>
      <c r="EY25" s="13">
        <v>0</v>
      </c>
      <c r="EZ25">
        <v>0</v>
      </c>
      <c r="FA25">
        <v>0</v>
      </c>
      <c r="FB25">
        <v>4</v>
      </c>
      <c r="FC25">
        <v>1</v>
      </c>
      <c r="FD25">
        <v>4</v>
      </c>
      <c r="FE25">
        <v>4</v>
      </c>
      <c r="FF25">
        <v>4</v>
      </c>
      <c r="FG25">
        <v>0</v>
      </c>
      <c r="FH25">
        <v>0</v>
      </c>
      <c r="FI25" s="38" t="s">
        <v>443</v>
      </c>
      <c r="FJ25">
        <v>0</v>
      </c>
      <c r="FK25">
        <v>0</v>
      </c>
      <c r="FL25">
        <v>0</v>
      </c>
      <c r="FM25" s="38" t="s">
        <v>290</v>
      </c>
      <c r="FN25">
        <v>0</v>
      </c>
      <c r="FO25">
        <v>4</v>
      </c>
      <c r="FP25">
        <v>0</v>
      </c>
      <c r="FQ25">
        <v>4</v>
      </c>
      <c r="FR25" s="38" t="s">
        <v>290</v>
      </c>
      <c r="FS25" t="s">
        <v>444</v>
      </c>
      <c r="FT25" s="7" t="s">
        <v>445</v>
      </c>
      <c r="FU25" s="456">
        <v>6</v>
      </c>
      <c r="FV25" s="463">
        <v>6</v>
      </c>
      <c r="FW25" s="463">
        <v>4</v>
      </c>
      <c r="FX25" s="463">
        <v>6</v>
      </c>
      <c r="FY25" s="463">
        <v>5</v>
      </c>
      <c r="FZ25" s="463">
        <v>1</v>
      </c>
      <c r="GA25" s="463">
        <v>4</v>
      </c>
      <c r="GB25" s="463">
        <v>6</v>
      </c>
      <c r="GC25" s="463">
        <v>6</v>
      </c>
      <c r="GD25" s="463">
        <v>4</v>
      </c>
      <c r="GE25" s="463">
        <v>4</v>
      </c>
      <c r="GF25" s="463">
        <v>1</v>
      </c>
      <c r="GG25" s="463">
        <v>7</v>
      </c>
      <c r="GH25" s="463">
        <v>1</v>
      </c>
      <c r="GI25" s="463">
        <v>7</v>
      </c>
      <c r="GJ25" s="463">
        <v>7</v>
      </c>
      <c r="GK25" s="463">
        <v>7</v>
      </c>
      <c r="GL25" s="463">
        <v>3</v>
      </c>
      <c r="GM25" s="463">
        <v>6</v>
      </c>
      <c r="GN25" s="463">
        <f t="shared" si="2"/>
        <v>31</v>
      </c>
      <c r="GO25" s="463">
        <f t="shared" si="6"/>
        <v>24</v>
      </c>
      <c r="GP25" s="463">
        <f t="shared" si="3"/>
        <v>11</v>
      </c>
      <c r="GQ25" s="463">
        <f t="shared" si="7"/>
        <v>11</v>
      </c>
      <c r="GR25" s="457">
        <f t="shared" si="4"/>
        <v>14</v>
      </c>
      <c r="GS25" s="489">
        <f t="shared" si="5"/>
        <v>91</v>
      </c>
      <c r="GT25" s="13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5">
        <v>0</v>
      </c>
      <c r="HF25">
        <v>0</v>
      </c>
      <c r="HG25">
        <v>0</v>
      </c>
      <c r="HH25">
        <v>0</v>
      </c>
      <c r="HI25" s="7">
        <v>0</v>
      </c>
      <c r="HJ25" s="191">
        <f t="shared" si="8"/>
        <v>0</v>
      </c>
      <c r="HK25" s="193">
        <f t="shared" si="9"/>
        <v>0</v>
      </c>
      <c r="HL25" s="104">
        <f t="shared" si="10"/>
        <v>0</v>
      </c>
      <c r="HM25" s="131">
        <v>38827</v>
      </c>
      <c r="HN25" s="397">
        <v>28038</v>
      </c>
      <c r="HO25" s="104">
        <v>32409</v>
      </c>
      <c r="HP25" s="131">
        <f>Metrics!$UP$8</f>
        <v>312</v>
      </c>
      <c r="HQ25" s="133">
        <f>Metrics!$UP$5</f>
        <v>31.679472689516825</v>
      </c>
      <c r="HR25" s="13">
        <v>53696</v>
      </c>
      <c r="HS25" s="391">
        <v>33611</v>
      </c>
      <c r="HT25" s="391">
        <v>32706</v>
      </c>
      <c r="HU25" s="7">
        <v>35101</v>
      </c>
      <c r="HV25" s="135">
        <v>0.505</v>
      </c>
      <c r="HW25" s="450">
        <v>0.88</v>
      </c>
      <c r="HX25" s="450">
        <v>0.97</v>
      </c>
      <c r="HY25" s="502">
        <v>1</v>
      </c>
      <c r="HZ25" s="503">
        <v>14.616615295410099</v>
      </c>
      <c r="IA25" s="451">
        <v>17.716567993163999</v>
      </c>
      <c r="IB25" s="451">
        <v>15.366603851318301</v>
      </c>
      <c r="IC25" s="133">
        <v>14.949943542480399</v>
      </c>
      <c r="ID25" s="13">
        <v>0.97649610042571999</v>
      </c>
      <c r="IE25" s="391">
        <v>0.97689616680145197</v>
      </c>
      <c r="IF25" s="391">
        <v>0.97729623317718495</v>
      </c>
      <c r="IG25" s="391">
        <v>0.97789633274078303</v>
      </c>
      <c r="IH25" s="391">
        <v>0.97679615020751898</v>
      </c>
      <c r="II25" s="391">
        <v>0.98139691352844205</v>
      </c>
      <c r="IJ25" s="391">
        <v>0.98199701309204102</v>
      </c>
      <c r="IK25" s="391">
        <v>0.97729623317718495</v>
      </c>
      <c r="IL25" s="391">
        <v>0.97579598426818803</v>
      </c>
      <c r="IM25" s="391">
        <v>0.97689616680145197</v>
      </c>
      <c r="IN25" s="391">
        <v>0.97869646549224798</v>
      </c>
      <c r="IO25" s="391">
        <v>0.97579598426818803</v>
      </c>
      <c r="IP25" s="140" t="s">
        <v>656</v>
      </c>
      <c r="IQ25" s="391" t="s">
        <v>656</v>
      </c>
      <c r="IR25" s="391" t="s">
        <v>655</v>
      </c>
      <c r="IS25" s="391" t="s">
        <v>655</v>
      </c>
      <c r="IT25" s="391" t="s">
        <v>657</v>
      </c>
      <c r="IU25" s="391" t="s">
        <v>654</v>
      </c>
      <c r="IV25" s="391" t="s">
        <v>654</v>
      </c>
      <c r="IW25" s="391" t="s">
        <v>655</v>
      </c>
      <c r="IX25" s="391" t="s">
        <v>657</v>
      </c>
      <c r="IY25" s="391" t="s">
        <v>657</v>
      </c>
      <c r="IZ25" s="391" t="s">
        <v>656</v>
      </c>
      <c r="JA25" s="7" t="s">
        <v>656</v>
      </c>
      <c r="JB25" s="13">
        <v>1</v>
      </c>
      <c r="JC25" s="391">
        <v>1</v>
      </c>
      <c r="JD25" s="391">
        <v>1</v>
      </c>
      <c r="JE25" s="391">
        <v>1</v>
      </c>
      <c r="JF25" s="391">
        <v>1</v>
      </c>
      <c r="JG25" s="391">
        <v>1</v>
      </c>
      <c r="JH25" s="391">
        <v>1</v>
      </c>
      <c r="JI25" s="391">
        <v>1</v>
      </c>
      <c r="JJ25" s="391">
        <v>1</v>
      </c>
      <c r="JK25" s="391">
        <v>1</v>
      </c>
      <c r="JL25" s="391">
        <v>1</v>
      </c>
      <c r="JM25" s="391">
        <v>1</v>
      </c>
      <c r="JN25" s="391">
        <v>1</v>
      </c>
      <c r="JO25" s="391">
        <v>1</v>
      </c>
      <c r="JP25" s="391">
        <v>1</v>
      </c>
      <c r="JQ25" s="391">
        <v>1</v>
      </c>
      <c r="JR25" s="38">
        <v>1</v>
      </c>
      <c r="JS25" s="38">
        <v>1</v>
      </c>
      <c r="JT25" s="38">
        <v>1</v>
      </c>
      <c r="JU25" s="38">
        <v>1</v>
      </c>
      <c r="JV25" s="38">
        <v>1</v>
      </c>
      <c r="JW25" s="38">
        <v>1</v>
      </c>
      <c r="JX25" s="38">
        <v>1</v>
      </c>
      <c r="JY25" s="38">
        <v>1</v>
      </c>
      <c r="JZ25" s="38">
        <v>1</v>
      </c>
      <c r="KA25" s="38">
        <v>1</v>
      </c>
      <c r="KB25" s="38">
        <v>1</v>
      </c>
      <c r="KC25" s="38">
        <v>1</v>
      </c>
      <c r="KD25" s="38">
        <v>1</v>
      </c>
      <c r="KE25" s="38">
        <v>1</v>
      </c>
      <c r="KF25" s="38">
        <v>1</v>
      </c>
      <c r="KG25" s="38">
        <v>1</v>
      </c>
      <c r="KH25" s="38">
        <v>1</v>
      </c>
      <c r="KI25" s="38">
        <v>1</v>
      </c>
      <c r="KJ25" s="38">
        <v>1</v>
      </c>
      <c r="KK25" s="38">
        <v>1</v>
      </c>
      <c r="KL25" s="391" t="s">
        <v>656</v>
      </c>
      <c r="KM25" s="391" t="s">
        <v>657</v>
      </c>
      <c r="KN25" s="391" t="s">
        <v>656</v>
      </c>
      <c r="KO25" s="391" t="s">
        <v>657</v>
      </c>
      <c r="KP25" s="391" t="s">
        <v>657</v>
      </c>
      <c r="KQ25" s="391" t="s">
        <v>657</v>
      </c>
      <c r="KR25" s="391" t="s">
        <v>656</v>
      </c>
      <c r="KS25" s="391" t="s">
        <v>655</v>
      </c>
      <c r="KT25" s="391" t="s">
        <v>658</v>
      </c>
      <c r="KU25" s="391" t="s">
        <v>655</v>
      </c>
      <c r="KV25" s="391" t="s">
        <v>656</v>
      </c>
      <c r="KW25" s="391" t="s">
        <v>655</v>
      </c>
      <c r="KX25" s="391" t="s">
        <v>658</v>
      </c>
      <c r="KY25" s="391" t="s">
        <v>654</v>
      </c>
      <c r="KZ25" s="391" t="s">
        <v>655</v>
      </c>
      <c r="LA25" s="391" t="s">
        <v>656</v>
      </c>
      <c r="LB25" s="391" t="s">
        <v>654</v>
      </c>
      <c r="LC25" s="391" t="s">
        <v>657</v>
      </c>
      <c r="LD25" s="391" t="s">
        <v>657</v>
      </c>
      <c r="LE25" s="391" t="s">
        <v>658</v>
      </c>
      <c r="LF25" s="391" t="s">
        <v>654</v>
      </c>
      <c r="LG25" s="391" t="s">
        <v>655</v>
      </c>
      <c r="LH25" s="391" t="s">
        <v>655</v>
      </c>
      <c r="LI25" s="391" t="s">
        <v>655</v>
      </c>
      <c r="LJ25" s="391" t="s">
        <v>655</v>
      </c>
      <c r="LK25" s="391" t="s">
        <v>657</v>
      </c>
      <c r="LL25" s="391" t="s">
        <v>654</v>
      </c>
      <c r="LM25" s="391" t="s">
        <v>654</v>
      </c>
      <c r="LN25" s="391" t="s">
        <v>657</v>
      </c>
      <c r="LO25" s="391" t="s">
        <v>656</v>
      </c>
      <c r="LP25" s="391" t="s">
        <v>657</v>
      </c>
      <c r="LQ25" s="391" t="s">
        <v>654</v>
      </c>
      <c r="LR25" s="391" t="s">
        <v>657</v>
      </c>
      <c r="LS25" s="391" t="s">
        <v>657</v>
      </c>
      <c r="LT25" s="391" t="s">
        <v>656</v>
      </c>
      <c r="LU25" s="7" t="s">
        <v>656</v>
      </c>
      <c r="LV25" s="391">
        <v>0.10000000149011599</v>
      </c>
      <c r="LW25" s="391">
        <v>0.10000000149011599</v>
      </c>
      <c r="LX25" s="391">
        <v>0.40000000596046398</v>
      </c>
      <c r="LY25" s="391">
        <v>0.40000000596046398</v>
      </c>
      <c r="LZ25" s="391">
        <v>0.69999998807907104</v>
      </c>
      <c r="MA25" s="391">
        <v>0.69999998807907104</v>
      </c>
      <c r="MB25" s="391">
        <v>1</v>
      </c>
      <c r="MC25" s="391">
        <v>1</v>
      </c>
      <c r="MD25" s="391">
        <v>1.29999995231628</v>
      </c>
      <c r="ME25" s="391">
        <v>1.29999995231628</v>
      </c>
      <c r="MF25" s="391">
        <v>1.29999995231628</v>
      </c>
      <c r="MG25" s="391">
        <v>1.29999995231628</v>
      </c>
      <c r="MH25" s="391">
        <v>0.10000000149011599</v>
      </c>
      <c r="MI25" s="391">
        <v>0.10000000149011599</v>
      </c>
      <c r="MJ25" s="391">
        <v>0.40000000596046398</v>
      </c>
      <c r="MK25" s="391">
        <v>0.40000000596046398</v>
      </c>
      <c r="ML25" s="391">
        <v>0.69999998807907104</v>
      </c>
      <c r="MM25" s="391">
        <v>0.69999998807907104</v>
      </c>
      <c r="MN25" s="391">
        <v>1</v>
      </c>
      <c r="MO25" s="391">
        <v>1</v>
      </c>
      <c r="MP25" s="391">
        <v>1.29999995231628</v>
      </c>
      <c r="MQ25" s="391">
        <v>1.29999995231628</v>
      </c>
      <c r="MR25" s="391">
        <v>1.29999995231628</v>
      </c>
      <c r="MS25" s="391">
        <v>1.29999995231628</v>
      </c>
      <c r="MT25" s="391">
        <v>0.10000000149011599</v>
      </c>
      <c r="MU25" s="391">
        <v>0.10000000149011599</v>
      </c>
      <c r="MV25" s="391">
        <v>0.40000000596046398</v>
      </c>
      <c r="MW25" s="391">
        <v>0.40000000596046398</v>
      </c>
      <c r="MX25" s="391">
        <v>0.69999998807907104</v>
      </c>
      <c r="MY25" s="391">
        <v>0.69999998807907104</v>
      </c>
      <c r="MZ25" s="391">
        <v>1</v>
      </c>
      <c r="NA25" s="391">
        <v>1</v>
      </c>
      <c r="NB25" s="391">
        <v>1.29999995231628</v>
      </c>
      <c r="NC25" s="391">
        <v>1.29999995231628</v>
      </c>
      <c r="ND25" s="391">
        <v>1.29999995231628</v>
      </c>
      <c r="NE25" s="7">
        <v>1.29999995231628</v>
      </c>
      <c r="NF25" s="13">
        <v>6.0000005178153498E-3</v>
      </c>
      <c r="NG25" s="391">
        <v>0</v>
      </c>
      <c r="NH25" s="391">
        <v>6.0000005178153498E-3</v>
      </c>
      <c r="NI25" s="391">
        <v>5.00000023748725E-4</v>
      </c>
      <c r="NJ25" s="391">
        <v>5.0000003539025697E-3</v>
      </c>
      <c r="NK25" s="391">
        <v>5.5000004358589597E-3</v>
      </c>
      <c r="NL25" s="391">
        <v>1.00000004749745E-3</v>
      </c>
      <c r="NM25" s="391">
        <v>5.0000003539025697E-3</v>
      </c>
      <c r="NN25" s="391">
        <v>5.00000023748725E-4</v>
      </c>
      <c r="NO25" s="391">
        <v>5.0000003539025697E-3</v>
      </c>
      <c r="NP25" s="391">
        <v>5.0000003539025697E-3</v>
      </c>
      <c r="NQ25" s="391">
        <v>4.5000002719461901E-3</v>
      </c>
      <c r="NR25" s="391">
        <v>1.00000004749745E-3</v>
      </c>
      <c r="NS25" s="391">
        <v>5.0000003539025697E-3</v>
      </c>
      <c r="NT25" s="7">
        <v>0</v>
      </c>
      <c r="NU25" s="173">
        <f>5/15</f>
        <v>0.33333333333333331</v>
      </c>
      <c r="NV25" s="174">
        <f>15/15</f>
        <v>1</v>
      </c>
      <c r="NW25" s="174">
        <f>13/15</f>
        <v>0.8666666666666667</v>
      </c>
      <c r="NX25" s="174">
        <f>15/15</f>
        <v>1</v>
      </c>
      <c r="NY25" s="177">
        <f>5/(5+3)</f>
        <v>0.625</v>
      </c>
      <c r="NZ25" s="174">
        <f>15/15</f>
        <v>1</v>
      </c>
      <c r="OA25" s="174">
        <f>13/(13+1)</f>
        <v>0.9285714285714286</v>
      </c>
      <c r="OB25" s="174">
        <f>15/15</f>
        <v>1</v>
      </c>
      <c r="OC25" s="131">
        <f>Metrics!WQ6</f>
        <v>2310.8888888888887</v>
      </c>
      <c r="OD25" s="397">
        <f>Metrics!WR6</f>
        <v>1895.1111111111111</v>
      </c>
      <c r="OE25" s="397">
        <f>Metrics!WS6</f>
        <v>1845.8888888888889</v>
      </c>
      <c r="OF25" s="397">
        <f>Metrics!WT6</f>
        <v>1656.8888888888889</v>
      </c>
      <c r="OG25" s="140">
        <v>22330</v>
      </c>
      <c r="OH25" s="391">
        <v>18742</v>
      </c>
      <c r="OI25" s="391">
        <v>18088</v>
      </c>
      <c r="OJ25" s="7">
        <v>16361</v>
      </c>
      <c r="OK25" s="340">
        <v>44854.443460648145</v>
      </c>
      <c r="OL25" s="453">
        <v>44854.45853009259</v>
      </c>
    </row>
    <row r="26" spans="1:402" x14ac:dyDescent="0.25">
      <c r="A26" s="130" t="s">
        <v>447</v>
      </c>
      <c r="B26" s="44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7">
        <f t="shared" si="0"/>
        <v>80</v>
      </c>
      <c r="AV26" s="13" t="s">
        <v>450</v>
      </c>
      <c r="AW26">
        <v>24</v>
      </c>
      <c r="AY26">
        <v>22.7</v>
      </c>
      <c r="BA26">
        <v>21.7</v>
      </c>
      <c r="BC26">
        <v>20.7</v>
      </c>
      <c r="BD26" s="7"/>
      <c r="BE26" s="16"/>
      <c r="BF26" s="13" t="s">
        <v>229</v>
      </c>
      <c r="BG26" s="38"/>
      <c r="BH26" s="140"/>
      <c r="BI26" s="391"/>
      <c r="BJ26" s="391"/>
      <c r="BK26" s="391"/>
      <c r="BL26" s="391"/>
      <c r="BM26" s="391"/>
      <c r="BN26" s="391"/>
      <c r="BO26" s="391"/>
      <c r="BP26" s="391"/>
      <c r="BQ26" s="140"/>
      <c r="BT26" s="38"/>
      <c r="CD26" s="391"/>
      <c r="CE26" s="140"/>
      <c r="CH26" s="391"/>
      <c r="CI26" s="140"/>
      <c r="CV26" s="391"/>
      <c r="CW26" s="391"/>
      <c r="DE26" s="391"/>
      <c r="DF26" s="140"/>
      <c r="DG26" s="391"/>
      <c r="DH26" s="391"/>
      <c r="DI26" s="391"/>
      <c r="DJ26" s="391"/>
      <c r="DK26" s="391"/>
      <c r="DL26" s="391"/>
      <c r="DM26" s="391"/>
      <c r="DN26" s="391"/>
      <c r="DO26" s="391"/>
      <c r="DP26" s="391"/>
      <c r="DQ26" s="391"/>
      <c r="DR26" s="391"/>
      <c r="DS26" s="391"/>
      <c r="DT26" s="391"/>
      <c r="DU26" s="391"/>
      <c r="DV26" s="391"/>
      <c r="DW26" s="391"/>
      <c r="DX26" s="391"/>
      <c r="DY26" s="391"/>
      <c r="DZ26" s="391"/>
      <c r="EA26" s="391"/>
      <c r="EB26" s="391"/>
      <c r="EC26" s="7"/>
      <c r="ED26" s="391"/>
      <c r="EE26" s="391"/>
      <c r="EF26" s="391"/>
      <c r="EG26" s="7"/>
      <c r="EH26" s="13"/>
      <c r="EI26" s="391"/>
      <c r="EJ26" s="7"/>
      <c r="EK26" s="13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7" t="s">
        <v>229</v>
      </c>
      <c r="EU26" s="13" t="s">
        <v>359</v>
      </c>
      <c r="EX26" s="7" t="s">
        <v>287</v>
      </c>
      <c r="EY26" s="13">
        <v>0</v>
      </c>
      <c r="EZ26">
        <v>1</v>
      </c>
      <c r="FA26">
        <v>4</v>
      </c>
      <c r="FB26">
        <v>4</v>
      </c>
      <c r="FC26">
        <v>4</v>
      </c>
      <c r="FD26">
        <v>4</v>
      </c>
      <c r="FE26">
        <v>4</v>
      </c>
      <c r="FF26">
        <v>4</v>
      </c>
      <c r="FG26">
        <v>0</v>
      </c>
      <c r="FH26">
        <v>0</v>
      </c>
      <c r="FI26" s="38" t="s">
        <v>290</v>
      </c>
      <c r="FJ26">
        <v>0</v>
      </c>
      <c r="FK26">
        <v>1</v>
      </c>
      <c r="FL26">
        <v>1</v>
      </c>
      <c r="FM26" s="38" t="s">
        <v>290</v>
      </c>
      <c r="FN26">
        <v>0</v>
      </c>
      <c r="FO26">
        <v>3</v>
      </c>
      <c r="FP26">
        <v>0</v>
      </c>
      <c r="FQ26">
        <v>4</v>
      </c>
      <c r="FR26" s="38" t="s">
        <v>290</v>
      </c>
      <c r="FS26" t="s">
        <v>451</v>
      </c>
      <c r="FT26" s="7" t="s">
        <v>452</v>
      </c>
      <c r="FU26" s="456">
        <v>6</v>
      </c>
      <c r="FV26" s="463">
        <v>5</v>
      </c>
      <c r="FW26" s="463">
        <v>4</v>
      </c>
      <c r="FX26" s="463">
        <v>6</v>
      </c>
      <c r="FY26" s="463">
        <v>6</v>
      </c>
      <c r="FZ26" s="463">
        <v>4</v>
      </c>
      <c r="GA26" s="463">
        <v>2</v>
      </c>
      <c r="GB26" s="463">
        <v>5</v>
      </c>
      <c r="GC26" s="463">
        <v>4</v>
      </c>
      <c r="GD26" s="463">
        <v>1</v>
      </c>
      <c r="GE26" s="463">
        <v>4</v>
      </c>
      <c r="GF26" s="463">
        <v>4</v>
      </c>
      <c r="GG26" s="463">
        <v>4</v>
      </c>
      <c r="GH26" s="463">
        <v>4</v>
      </c>
      <c r="GI26" s="463">
        <v>7</v>
      </c>
      <c r="GJ26" s="463">
        <v>5</v>
      </c>
      <c r="GK26" s="463">
        <v>1</v>
      </c>
      <c r="GL26" s="463">
        <v>1</v>
      </c>
      <c r="GM26" s="463">
        <v>6</v>
      </c>
      <c r="GN26" s="463">
        <f t="shared" si="2"/>
        <v>27</v>
      </c>
      <c r="GO26" s="463">
        <f t="shared" si="6"/>
        <v>20</v>
      </c>
      <c r="GP26" s="463">
        <f t="shared" si="3"/>
        <v>6</v>
      </c>
      <c r="GQ26" s="463">
        <f t="shared" si="7"/>
        <v>14</v>
      </c>
      <c r="GR26" s="457">
        <f t="shared" si="4"/>
        <v>12</v>
      </c>
      <c r="GS26" s="489">
        <f t="shared" si="5"/>
        <v>79</v>
      </c>
      <c r="GT26" s="13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5">
        <v>0</v>
      </c>
      <c r="HF26">
        <v>0</v>
      </c>
      <c r="HG26">
        <v>0</v>
      </c>
      <c r="HH26">
        <v>0</v>
      </c>
      <c r="HI26" s="7">
        <v>0</v>
      </c>
      <c r="HJ26" s="191">
        <f t="shared" si="8"/>
        <v>0</v>
      </c>
      <c r="HK26" s="193">
        <f t="shared" si="9"/>
        <v>0</v>
      </c>
      <c r="HL26" s="104">
        <f t="shared" si="10"/>
        <v>0</v>
      </c>
      <c r="HM26" s="131">
        <v>64917</v>
      </c>
      <c r="HN26" s="397">
        <v>51609</v>
      </c>
      <c r="HO26" s="104">
        <v>62245</v>
      </c>
      <c r="HP26" s="131">
        <f>Metrics!$UQ$8</f>
        <v>121</v>
      </c>
      <c r="HQ26" s="133">
        <f>Metrics!$UQ$5</f>
        <v>26.036141964606923</v>
      </c>
      <c r="HR26" s="13">
        <v>32521</v>
      </c>
      <c r="HS26" s="391">
        <v>24396</v>
      </c>
      <c r="HT26" s="391">
        <v>21166</v>
      </c>
      <c r="HU26" s="7">
        <v>17435</v>
      </c>
      <c r="HV26" s="135">
        <v>0.79249999999999998</v>
      </c>
      <c r="HW26" s="450">
        <v>1</v>
      </c>
      <c r="HX26" s="449">
        <v>0.99750000000000005</v>
      </c>
      <c r="HY26" s="501">
        <v>0.99750000000000005</v>
      </c>
      <c r="HZ26" s="503">
        <v>21.166515350341701</v>
      </c>
      <c r="IA26" s="451">
        <v>18.199893951416001</v>
      </c>
      <c r="IB26" s="451">
        <v>16.0499267578125</v>
      </c>
      <c r="IC26" s="133">
        <v>16.8499145507812</v>
      </c>
      <c r="ID26" s="13">
        <v>0.97949659824371305</v>
      </c>
      <c r="IE26" s="391">
        <v>0.98179697990417403</v>
      </c>
      <c r="IF26" s="391">
        <v>0.98329722881317105</v>
      </c>
      <c r="IG26" s="391">
        <v>0.98139691352844205</v>
      </c>
      <c r="IH26" s="391">
        <v>0.97679615020751898</v>
      </c>
      <c r="II26" s="391">
        <v>0.98439741134643499</v>
      </c>
      <c r="IJ26" s="391">
        <v>0.98469746112823398</v>
      </c>
      <c r="IK26" s="391">
        <v>0.98749792575836104</v>
      </c>
      <c r="IL26" s="391">
        <v>0.98549759387969904</v>
      </c>
      <c r="IM26" s="391">
        <v>0.98599767684936501</v>
      </c>
      <c r="IN26" s="391">
        <v>0.98489749431610096</v>
      </c>
      <c r="IO26" s="391">
        <v>0.98879814147949197</v>
      </c>
      <c r="IP26" s="140" t="s">
        <v>654</v>
      </c>
      <c r="IQ26" s="391" t="s">
        <v>654</v>
      </c>
      <c r="IR26" s="391" t="s">
        <v>655</v>
      </c>
      <c r="IS26" s="391" t="s">
        <v>658</v>
      </c>
      <c r="IT26" s="391" t="s">
        <v>657</v>
      </c>
      <c r="IU26" s="391" t="s">
        <v>656</v>
      </c>
      <c r="IV26" s="391" t="s">
        <v>657</v>
      </c>
      <c r="IW26" s="391" t="s">
        <v>654</v>
      </c>
      <c r="IX26" s="391" t="s">
        <v>657</v>
      </c>
      <c r="IY26" s="391" t="s">
        <v>656</v>
      </c>
      <c r="IZ26" s="391" t="s">
        <v>657</v>
      </c>
      <c r="JA26" s="7" t="s">
        <v>656</v>
      </c>
      <c r="JB26" s="13">
        <v>1</v>
      </c>
      <c r="JC26" s="391">
        <v>1</v>
      </c>
      <c r="JD26" s="391">
        <v>1</v>
      </c>
      <c r="JE26" s="391">
        <v>1</v>
      </c>
      <c r="JF26" s="391">
        <v>1</v>
      </c>
      <c r="JG26" s="391">
        <v>1</v>
      </c>
      <c r="JH26" s="391">
        <v>1</v>
      </c>
      <c r="JI26" s="391">
        <v>1</v>
      </c>
      <c r="JJ26" s="391">
        <v>1</v>
      </c>
      <c r="JK26" s="391">
        <v>1</v>
      </c>
      <c r="JL26" s="391">
        <v>1</v>
      </c>
      <c r="JM26" s="391">
        <v>1</v>
      </c>
      <c r="JN26" s="391">
        <v>1</v>
      </c>
      <c r="JO26" s="391">
        <v>1</v>
      </c>
      <c r="JP26" s="391">
        <v>1</v>
      </c>
      <c r="JQ26" s="391">
        <v>1</v>
      </c>
      <c r="JR26" s="391">
        <v>1</v>
      </c>
      <c r="JS26" s="391">
        <v>1</v>
      </c>
      <c r="JT26" s="391">
        <v>1</v>
      </c>
      <c r="JU26" s="391">
        <v>1</v>
      </c>
      <c r="JV26" s="391">
        <v>1</v>
      </c>
      <c r="JW26" s="391">
        <v>1</v>
      </c>
      <c r="JX26" s="391">
        <v>1</v>
      </c>
      <c r="JY26" s="391">
        <v>1</v>
      </c>
      <c r="JZ26" s="391">
        <v>1</v>
      </c>
      <c r="KA26" s="391">
        <v>1</v>
      </c>
      <c r="KB26" s="391">
        <v>1</v>
      </c>
      <c r="KC26" s="391">
        <v>1</v>
      </c>
      <c r="KD26" s="391">
        <v>1</v>
      </c>
      <c r="KE26" s="391">
        <v>1</v>
      </c>
      <c r="KF26" s="391">
        <v>1</v>
      </c>
      <c r="KG26" s="391">
        <v>1</v>
      </c>
      <c r="KH26" s="391">
        <v>1</v>
      </c>
      <c r="KI26" s="391">
        <v>1</v>
      </c>
      <c r="KJ26" s="391">
        <v>1</v>
      </c>
      <c r="KK26" s="391">
        <v>1</v>
      </c>
      <c r="KL26" s="391" t="s">
        <v>656</v>
      </c>
      <c r="KM26" s="391" t="s">
        <v>656</v>
      </c>
      <c r="KN26" s="391" t="s">
        <v>658</v>
      </c>
      <c r="KO26" s="391" t="s">
        <v>658</v>
      </c>
      <c r="KP26" s="391" t="s">
        <v>658</v>
      </c>
      <c r="KQ26" s="391" t="s">
        <v>657</v>
      </c>
      <c r="KR26" s="391" t="s">
        <v>655</v>
      </c>
      <c r="KS26" s="391" t="s">
        <v>655</v>
      </c>
      <c r="KT26" s="391" t="s">
        <v>658</v>
      </c>
      <c r="KU26" s="391" t="s">
        <v>655</v>
      </c>
      <c r="KV26" s="391" t="s">
        <v>657</v>
      </c>
      <c r="KW26" s="391" t="s">
        <v>654</v>
      </c>
      <c r="KX26" s="391" t="s">
        <v>656</v>
      </c>
      <c r="KY26" s="391" t="s">
        <v>657</v>
      </c>
      <c r="KZ26" s="391" t="s">
        <v>656</v>
      </c>
      <c r="LA26" s="391" t="s">
        <v>658</v>
      </c>
      <c r="LB26" s="391" t="s">
        <v>654</v>
      </c>
      <c r="LC26" s="391" t="s">
        <v>656</v>
      </c>
      <c r="LD26" s="391" t="s">
        <v>657</v>
      </c>
      <c r="LE26" s="391" t="s">
        <v>655</v>
      </c>
      <c r="LF26" s="391" t="s">
        <v>654</v>
      </c>
      <c r="LG26" s="391" t="s">
        <v>658</v>
      </c>
      <c r="LH26" s="391" t="s">
        <v>657</v>
      </c>
      <c r="LI26" s="391" t="s">
        <v>655</v>
      </c>
      <c r="LJ26" s="391" t="s">
        <v>658</v>
      </c>
      <c r="LK26" s="391" t="s">
        <v>658</v>
      </c>
      <c r="LL26" s="391" t="s">
        <v>654</v>
      </c>
      <c r="LM26" s="391" t="s">
        <v>658</v>
      </c>
      <c r="LN26" s="391" t="s">
        <v>656</v>
      </c>
      <c r="LO26" s="391" t="s">
        <v>658</v>
      </c>
      <c r="LP26" s="391" t="s">
        <v>655</v>
      </c>
      <c r="LQ26" s="391" t="s">
        <v>655</v>
      </c>
      <c r="LR26" s="391" t="s">
        <v>657</v>
      </c>
      <c r="LS26" s="391" t="s">
        <v>657</v>
      </c>
      <c r="LT26" s="391" t="s">
        <v>656</v>
      </c>
      <c r="LU26" s="7" t="s">
        <v>658</v>
      </c>
      <c r="LV26" s="391">
        <v>0.10000000149011599</v>
      </c>
      <c r="LW26" s="391">
        <v>0.10000000149011599</v>
      </c>
      <c r="LX26" s="391">
        <v>0.40000000596046398</v>
      </c>
      <c r="LY26" s="391">
        <v>0.40000000596046398</v>
      </c>
      <c r="LZ26" s="391">
        <v>0.69999998807907104</v>
      </c>
      <c r="MA26" s="391">
        <v>0.69999998807907104</v>
      </c>
      <c r="MB26" s="391">
        <v>1</v>
      </c>
      <c r="MC26" s="391">
        <v>1</v>
      </c>
      <c r="MD26" s="391">
        <v>1.29999995231628</v>
      </c>
      <c r="ME26" s="391">
        <v>1.29999995231628</v>
      </c>
      <c r="MF26" s="391">
        <v>1.29999995231628</v>
      </c>
      <c r="MG26" s="391">
        <v>1.29999995231628</v>
      </c>
      <c r="MH26" s="391">
        <v>0.10000000149011599</v>
      </c>
      <c r="MI26" s="391">
        <v>0.10000000149011599</v>
      </c>
      <c r="MJ26" s="391">
        <v>0.40000000596046398</v>
      </c>
      <c r="MK26" s="391">
        <v>0.40000000596046398</v>
      </c>
      <c r="ML26" s="391">
        <v>0.69999998807907104</v>
      </c>
      <c r="MM26" s="391">
        <v>0.69999998807907104</v>
      </c>
      <c r="MN26" s="391">
        <v>1</v>
      </c>
      <c r="MO26" s="391">
        <v>1</v>
      </c>
      <c r="MP26" s="391">
        <v>1.29999995231628</v>
      </c>
      <c r="MQ26" s="391">
        <v>1.29999995231628</v>
      </c>
      <c r="MR26" s="391">
        <v>1.29999995231628</v>
      </c>
      <c r="MS26" s="391">
        <v>1.29999995231628</v>
      </c>
      <c r="MT26" s="391">
        <v>0.10000000149011599</v>
      </c>
      <c r="MU26" s="391">
        <v>0.10000000149011599</v>
      </c>
      <c r="MV26" s="391">
        <v>0.40000000596046398</v>
      </c>
      <c r="MW26" s="391">
        <v>0.40000000596046398</v>
      </c>
      <c r="MX26" s="391">
        <v>0.69999998807907104</v>
      </c>
      <c r="MY26" s="391">
        <v>0.69999998807907104</v>
      </c>
      <c r="MZ26" s="391">
        <v>1</v>
      </c>
      <c r="NA26" s="391">
        <v>1</v>
      </c>
      <c r="NB26" s="391">
        <v>1.29999995231628</v>
      </c>
      <c r="NC26" s="391">
        <v>1.29999995231628</v>
      </c>
      <c r="ND26" s="391">
        <v>1.29999995231628</v>
      </c>
      <c r="NE26" s="7">
        <v>1.29999995231628</v>
      </c>
      <c r="NF26" s="13">
        <v>5.0000003539025697E-3</v>
      </c>
      <c r="NG26" s="391">
        <v>4.5000002719461901E-3</v>
      </c>
      <c r="NH26" s="391">
        <v>4.5000002719461901E-3</v>
      </c>
      <c r="NI26" s="391">
        <v>5.00000023748725E-4</v>
      </c>
      <c r="NJ26" s="391">
        <v>0</v>
      </c>
      <c r="NK26" s="391">
        <v>5.0000003539025697E-3</v>
      </c>
      <c r="NL26" s="391">
        <v>0</v>
      </c>
      <c r="NM26" s="391">
        <v>5.0000003539025697E-3</v>
      </c>
      <c r="NN26" s="391">
        <v>0</v>
      </c>
      <c r="NO26" s="391">
        <v>4.5000002719461901E-3</v>
      </c>
      <c r="NP26" s="391">
        <v>5.0000003539025697E-3</v>
      </c>
      <c r="NQ26" s="391">
        <v>5.00000023748725E-4</v>
      </c>
      <c r="NR26" s="391">
        <v>4.5000002719461901E-3</v>
      </c>
      <c r="NS26" s="391">
        <v>4.5000002719461901E-3</v>
      </c>
      <c r="NT26" s="7">
        <v>4.5000002719461901E-3</v>
      </c>
      <c r="NU26" s="173">
        <f>5/15</f>
        <v>0.33333333333333331</v>
      </c>
      <c r="NV26" s="174">
        <f>7/15</f>
        <v>0.46666666666666667</v>
      </c>
      <c r="NW26" s="174">
        <f>7/15</f>
        <v>0.46666666666666667</v>
      </c>
      <c r="NX26" s="174">
        <f>6/15</f>
        <v>0.4</v>
      </c>
      <c r="NY26" s="177">
        <f>5/(5+5)</f>
        <v>0.5</v>
      </c>
      <c r="NZ26" s="174">
        <f>7/(7+7)</f>
        <v>0.5</v>
      </c>
      <c r="OA26" s="174">
        <f>7/(7+7)</f>
        <v>0.5</v>
      </c>
      <c r="OB26" s="174">
        <f>6/(6+7)</f>
        <v>0.46153846153846156</v>
      </c>
      <c r="OC26" s="131">
        <f>Metrics!WU6</f>
        <v>1966</v>
      </c>
      <c r="OD26" s="397">
        <f>Metrics!WV6</f>
        <v>1550.3333333333333</v>
      </c>
      <c r="OE26" s="397">
        <f>Metrics!WW6</f>
        <v>1405</v>
      </c>
      <c r="OF26" s="397">
        <f>Metrics!WX6</f>
        <v>1440.3333333333333</v>
      </c>
      <c r="OG26" s="140">
        <v>18836</v>
      </c>
      <c r="OH26" s="391">
        <v>15346</v>
      </c>
      <c r="OI26" s="391">
        <v>14023</v>
      </c>
      <c r="OJ26" s="7">
        <v>14607</v>
      </c>
      <c r="OK26" s="340">
        <v>44854.474039351851</v>
      </c>
      <c r="OL26" s="453">
        <v>44854.486226851855</v>
      </c>
    </row>
    <row r="27" spans="1:402" x14ac:dyDescent="0.25">
      <c r="A27" s="396" t="s">
        <v>454</v>
      </c>
      <c r="B27" s="44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7">
        <f t="shared" si="0"/>
        <v>80</v>
      </c>
      <c r="AV27" s="13" t="s">
        <v>450</v>
      </c>
      <c r="AW27">
        <v>25.4</v>
      </c>
      <c r="AY27">
        <v>23.1</v>
      </c>
      <c r="BA27">
        <v>20.8</v>
      </c>
      <c r="BC27">
        <v>21.95</v>
      </c>
      <c r="BD27" s="7"/>
      <c r="BE27" s="16"/>
      <c r="BF27" s="13" t="s">
        <v>229</v>
      </c>
      <c r="BG27" s="38"/>
      <c r="BH27" s="462"/>
      <c r="BI27" s="463"/>
      <c r="BJ27" s="463"/>
      <c r="BK27" s="463"/>
      <c r="BL27" s="463"/>
      <c r="BM27" s="463"/>
      <c r="BN27" s="463"/>
      <c r="BO27" s="463"/>
      <c r="BP27" s="463"/>
      <c r="BQ27" s="140"/>
      <c r="BT27" s="391"/>
      <c r="BU27" s="140"/>
      <c r="BV27" s="391"/>
      <c r="BY27" s="391"/>
      <c r="BZ27" s="391"/>
      <c r="CD27" s="391"/>
      <c r="CE27" s="140"/>
      <c r="CH27" s="391"/>
      <c r="CI27" s="140"/>
      <c r="CV27" s="391"/>
      <c r="CW27" s="391"/>
      <c r="DE27" s="391"/>
      <c r="DF27" s="140"/>
      <c r="DG27" s="391"/>
      <c r="DH27" s="391"/>
      <c r="DI27" s="391"/>
      <c r="DJ27" s="391"/>
      <c r="DK27" s="391"/>
      <c r="DL27" s="391"/>
      <c r="DM27" s="391"/>
      <c r="DN27" s="391"/>
      <c r="DO27" s="391"/>
      <c r="DP27" s="391"/>
      <c r="DQ27" s="391"/>
      <c r="DR27" s="391"/>
      <c r="DS27" s="391"/>
      <c r="DT27" s="391"/>
      <c r="DU27" s="391"/>
      <c r="DV27" s="391"/>
      <c r="DW27" s="391"/>
      <c r="DX27" s="391"/>
      <c r="DY27" s="391"/>
      <c r="DZ27" s="391"/>
      <c r="EA27" s="391"/>
      <c r="EB27" s="391"/>
      <c r="EC27" s="7"/>
      <c r="ED27" s="391"/>
      <c r="EE27" s="391"/>
      <c r="EF27" s="391"/>
      <c r="EG27" s="7"/>
      <c r="EH27" s="13"/>
      <c r="EI27" s="391"/>
      <c r="EJ27" s="7"/>
      <c r="EK27" s="13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7" t="s">
        <v>229</v>
      </c>
      <c r="EU27" s="13" t="s">
        <v>305</v>
      </c>
      <c r="EV27" t="s">
        <v>474</v>
      </c>
      <c r="EW27" s="44">
        <v>45089</v>
      </c>
      <c r="EX27" s="7" t="s">
        <v>287</v>
      </c>
      <c r="EY27" s="13">
        <v>0</v>
      </c>
      <c r="EZ27">
        <v>0</v>
      </c>
      <c r="FA27">
        <v>4</v>
      </c>
      <c r="FB27">
        <v>4</v>
      </c>
      <c r="FC27">
        <v>4</v>
      </c>
      <c r="FD27">
        <v>4</v>
      </c>
      <c r="FE27">
        <v>4</v>
      </c>
      <c r="FF27">
        <v>4</v>
      </c>
      <c r="FG27">
        <v>0</v>
      </c>
      <c r="FH27">
        <v>0</v>
      </c>
      <c r="FI27" s="38" t="s">
        <v>290</v>
      </c>
      <c r="FJ27">
        <v>0</v>
      </c>
      <c r="FK27">
        <v>0</v>
      </c>
      <c r="FL27">
        <v>0</v>
      </c>
      <c r="FM27" s="38" t="s">
        <v>290</v>
      </c>
      <c r="FN27">
        <v>0</v>
      </c>
      <c r="FO27">
        <v>4</v>
      </c>
      <c r="FP27">
        <v>0</v>
      </c>
      <c r="FQ27">
        <v>4</v>
      </c>
      <c r="FR27" s="38" t="s">
        <v>290</v>
      </c>
      <c r="FS27" t="s">
        <v>892</v>
      </c>
      <c r="FT27" s="7" t="s">
        <v>893</v>
      </c>
      <c r="FU27" s="456">
        <v>7</v>
      </c>
      <c r="FV27" s="463">
        <v>7</v>
      </c>
      <c r="FW27" s="463">
        <v>6</v>
      </c>
      <c r="FX27" s="463">
        <v>7</v>
      </c>
      <c r="FY27" s="463">
        <v>6</v>
      </c>
      <c r="FZ27" s="463">
        <v>4</v>
      </c>
      <c r="GA27" s="463">
        <v>5</v>
      </c>
      <c r="GB27" s="463">
        <v>6</v>
      </c>
      <c r="GC27" s="463">
        <v>5</v>
      </c>
      <c r="GD27" s="463">
        <v>5</v>
      </c>
      <c r="GE27" s="463">
        <v>7</v>
      </c>
      <c r="GF27" s="463">
        <v>7</v>
      </c>
      <c r="GG27" s="463">
        <v>6</v>
      </c>
      <c r="GH27" s="463">
        <v>2</v>
      </c>
      <c r="GI27" s="463">
        <v>7</v>
      </c>
      <c r="GJ27" s="463">
        <v>7</v>
      </c>
      <c r="GK27" s="463">
        <v>3</v>
      </c>
      <c r="GL27" s="463">
        <v>1</v>
      </c>
      <c r="GM27" s="463">
        <v>7</v>
      </c>
      <c r="GN27" s="463">
        <f t="shared" si="2"/>
        <v>39</v>
      </c>
      <c r="GO27" s="463">
        <f t="shared" si="6"/>
        <v>25</v>
      </c>
      <c r="GP27" s="463">
        <f t="shared" si="3"/>
        <v>6</v>
      </c>
      <c r="GQ27" s="463">
        <f t="shared" si="7"/>
        <v>21</v>
      </c>
      <c r="GR27" s="457">
        <f t="shared" si="4"/>
        <v>14</v>
      </c>
      <c r="GS27" s="489">
        <f t="shared" si="5"/>
        <v>105</v>
      </c>
      <c r="GT27" s="13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5">
        <v>0</v>
      </c>
      <c r="HF27">
        <v>0</v>
      </c>
      <c r="HG27">
        <v>0</v>
      </c>
      <c r="HH27">
        <v>0</v>
      </c>
      <c r="HI27" s="7">
        <v>0</v>
      </c>
      <c r="HJ27" s="191">
        <f t="shared" si="8"/>
        <v>0</v>
      </c>
      <c r="HK27" s="193">
        <f t="shared" si="9"/>
        <v>0</v>
      </c>
      <c r="HL27" s="104">
        <f t="shared" si="10"/>
        <v>0</v>
      </c>
      <c r="HM27" s="13">
        <v>50148</v>
      </c>
      <c r="HN27" s="391">
        <v>30295</v>
      </c>
      <c r="HO27" s="7">
        <v>41540</v>
      </c>
      <c r="HP27" s="131">
        <f>Metrics!UR8</f>
        <v>73</v>
      </c>
      <c r="HQ27" s="133">
        <f>Metrics!UR5</f>
        <v>11.808687836863092</v>
      </c>
      <c r="HR27" s="13">
        <v>30183</v>
      </c>
      <c r="HS27" s="391">
        <v>21064</v>
      </c>
      <c r="HT27" s="391">
        <v>17109</v>
      </c>
      <c r="HU27" s="7">
        <v>18693</v>
      </c>
      <c r="HV27" s="138">
        <v>0.76</v>
      </c>
      <c r="HW27" s="449">
        <v>0.95750000000000002</v>
      </c>
      <c r="HX27" s="450">
        <v>1</v>
      </c>
      <c r="HY27" s="502">
        <v>1</v>
      </c>
      <c r="HZ27" s="503">
        <v>18.066562652587798</v>
      </c>
      <c r="IA27" s="451">
        <v>22.549827575683501</v>
      </c>
      <c r="IB27" s="451">
        <v>21.1165161132812</v>
      </c>
      <c r="IC27" s="133">
        <v>19.5498733520507</v>
      </c>
      <c r="ID27" s="13">
        <v>0.98459744453430098</v>
      </c>
      <c r="IE27" s="391">
        <v>0.98479747772216797</v>
      </c>
      <c r="IF27" s="391">
        <v>0.98459744453430098</v>
      </c>
      <c r="IG27" s="391">
        <v>0.98499751091003396</v>
      </c>
      <c r="IH27" s="391">
        <v>0.98479747772216797</v>
      </c>
      <c r="II27" s="391">
        <v>0.98499751091003396</v>
      </c>
      <c r="IJ27" s="391">
        <v>0.98529756069183305</v>
      </c>
      <c r="IK27" s="391">
        <v>0.98519754409789995</v>
      </c>
      <c r="IL27" s="391">
        <v>0.98459744453430098</v>
      </c>
      <c r="IM27" s="391">
        <v>0.98739790916442804</v>
      </c>
      <c r="IN27" s="391">
        <v>0.98729789257049505</v>
      </c>
      <c r="IO27" s="391">
        <v>0.98519754409789995</v>
      </c>
      <c r="IP27" s="391" t="s">
        <v>656</v>
      </c>
      <c r="IQ27" s="391" t="s">
        <v>654</v>
      </c>
      <c r="IR27" s="391" t="s">
        <v>657</v>
      </c>
      <c r="IS27" s="391" t="s">
        <v>657</v>
      </c>
      <c r="IT27" s="391" t="s">
        <v>657</v>
      </c>
      <c r="IU27" s="391" t="s">
        <v>657</v>
      </c>
      <c r="IV27" s="391" t="s">
        <v>654</v>
      </c>
      <c r="IW27" s="391" t="s">
        <v>654</v>
      </c>
      <c r="IX27" s="391" t="s">
        <v>658</v>
      </c>
      <c r="IY27" s="391" t="s">
        <v>656</v>
      </c>
      <c r="IZ27" s="391" t="s">
        <v>657</v>
      </c>
      <c r="JA27" s="7" t="s">
        <v>658</v>
      </c>
      <c r="JB27" s="13">
        <v>1</v>
      </c>
      <c r="JC27" s="391">
        <v>0</v>
      </c>
      <c r="JD27" s="391">
        <v>1</v>
      </c>
      <c r="JE27" s="391">
        <v>1</v>
      </c>
      <c r="JF27" s="391">
        <v>1</v>
      </c>
      <c r="JG27" s="391">
        <v>1</v>
      </c>
      <c r="JH27" s="391">
        <v>1</v>
      </c>
      <c r="JI27" s="391">
        <v>1</v>
      </c>
      <c r="JJ27" s="391">
        <v>1</v>
      </c>
      <c r="JK27" s="391">
        <v>1</v>
      </c>
      <c r="JL27" s="391">
        <v>1</v>
      </c>
      <c r="JM27" s="391">
        <v>1</v>
      </c>
      <c r="JN27" s="391">
        <v>1</v>
      </c>
      <c r="JO27" s="391">
        <v>1</v>
      </c>
      <c r="JP27" s="391">
        <v>1</v>
      </c>
      <c r="JQ27" s="391">
        <v>1</v>
      </c>
      <c r="JR27" s="38">
        <v>1</v>
      </c>
      <c r="JS27" s="38">
        <v>1</v>
      </c>
      <c r="JT27" s="38">
        <v>1</v>
      </c>
      <c r="JU27" s="38">
        <v>1</v>
      </c>
      <c r="JV27" s="38">
        <v>1</v>
      </c>
      <c r="JW27" s="38">
        <v>1</v>
      </c>
      <c r="JX27" s="38">
        <v>1</v>
      </c>
      <c r="JY27" s="38">
        <v>1</v>
      </c>
      <c r="JZ27" s="38">
        <v>1</v>
      </c>
      <c r="KA27" s="38">
        <v>1</v>
      </c>
      <c r="KB27" s="38">
        <v>1</v>
      </c>
      <c r="KC27" s="38">
        <v>1</v>
      </c>
      <c r="KD27" s="38">
        <v>1</v>
      </c>
      <c r="KE27" s="38">
        <v>1</v>
      </c>
      <c r="KF27" s="38">
        <v>1</v>
      </c>
      <c r="KG27" s="38">
        <v>1</v>
      </c>
      <c r="KH27" s="38">
        <v>1</v>
      </c>
      <c r="KI27" s="38">
        <v>1</v>
      </c>
      <c r="KJ27" s="38">
        <v>1</v>
      </c>
      <c r="KK27" s="38">
        <v>1</v>
      </c>
      <c r="KL27" s="391" t="s">
        <v>654</v>
      </c>
      <c r="KM27" s="391" t="s">
        <v>657</v>
      </c>
      <c r="KN27" s="391" t="s">
        <v>658</v>
      </c>
      <c r="KO27" s="391" t="s">
        <v>655</v>
      </c>
      <c r="KP27" s="391" t="s">
        <v>658</v>
      </c>
      <c r="KQ27" s="391" t="s">
        <v>658</v>
      </c>
      <c r="KR27" s="391" t="s">
        <v>654</v>
      </c>
      <c r="KS27" s="391" t="s">
        <v>656</v>
      </c>
      <c r="KT27" s="391" t="s">
        <v>654</v>
      </c>
      <c r="KU27" s="391" t="s">
        <v>657</v>
      </c>
      <c r="KV27" s="391" t="s">
        <v>657</v>
      </c>
      <c r="KW27" s="391" t="s">
        <v>656</v>
      </c>
      <c r="KX27" s="391" t="s">
        <v>655</v>
      </c>
      <c r="KY27" s="391" t="s">
        <v>654</v>
      </c>
      <c r="KZ27" s="391" t="s">
        <v>658</v>
      </c>
      <c r="LA27" s="391" t="s">
        <v>656</v>
      </c>
      <c r="LB27" s="391" t="s">
        <v>656</v>
      </c>
      <c r="LC27" s="391" t="s">
        <v>657</v>
      </c>
      <c r="LD27" s="391" t="s">
        <v>655</v>
      </c>
      <c r="LE27" s="391" t="s">
        <v>655</v>
      </c>
      <c r="LF27" s="391" t="s">
        <v>657</v>
      </c>
      <c r="LG27" s="391" t="s">
        <v>654</v>
      </c>
      <c r="LH27" s="391" t="s">
        <v>654</v>
      </c>
      <c r="LI27" s="391" t="s">
        <v>658</v>
      </c>
      <c r="LJ27" s="391" t="s">
        <v>654</v>
      </c>
      <c r="LK27" s="391" t="s">
        <v>657</v>
      </c>
      <c r="LL27" s="391" t="s">
        <v>658</v>
      </c>
      <c r="LM27" s="391" t="s">
        <v>658</v>
      </c>
      <c r="LN27" s="391" t="s">
        <v>654</v>
      </c>
      <c r="LO27" s="391" t="s">
        <v>658</v>
      </c>
      <c r="LP27" s="391" t="s">
        <v>655</v>
      </c>
      <c r="LQ27" s="391" t="s">
        <v>655</v>
      </c>
      <c r="LR27" s="391" t="s">
        <v>658</v>
      </c>
      <c r="LS27" s="391" t="s">
        <v>654</v>
      </c>
      <c r="LT27" s="391" t="s">
        <v>654</v>
      </c>
      <c r="LU27" s="7" t="s">
        <v>658</v>
      </c>
      <c r="LV27" s="391">
        <v>0.10000000149011599</v>
      </c>
      <c r="LW27" s="391">
        <v>0.10000000149011599</v>
      </c>
      <c r="LX27" s="391">
        <v>0.40000000596046398</v>
      </c>
      <c r="LY27" s="391">
        <v>0.40000000596046398</v>
      </c>
      <c r="LZ27" s="391">
        <v>0.69999998807907104</v>
      </c>
      <c r="MA27" s="391">
        <v>0.69999998807907104</v>
      </c>
      <c r="MB27" s="391">
        <v>1</v>
      </c>
      <c r="MC27" s="391">
        <v>1</v>
      </c>
      <c r="MD27" s="391">
        <v>1.29999995231628</v>
      </c>
      <c r="ME27" s="391">
        <v>1.29999995231628</v>
      </c>
      <c r="MF27" s="391">
        <v>1.29999995231628</v>
      </c>
      <c r="MG27" s="391">
        <v>1.29999995231628</v>
      </c>
      <c r="MH27" s="391">
        <v>0.10000000149011599</v>
      </c>
      <c r="MI27" s="391">
        <v>0.10000000149011599</v>
      </c>
      <c r="MJ27" s="391">
        <v>0.40000000596046398</v>
      </c>
      <c r="MK27" s="391">
        <v>0.40000000596046398</v>
      </c>
      <c r="ML27" s="391">
        <v>0.69999998807907104</v>
      </c>
      <c r="MM27" s="391">
        <v>0.69999998807907104</v>
      </c>
      <c r="MN27" s="391">
        <v>1</v>
      </c>
      <c r="MO27" s="391">
        <v>1</v>
      </c>
      <c r="MP27" s="391">
        <v>1.29999995231628</v>
      </c>
      <c r="MQ27" s="391">
        <v>1.29999995231628</v>
      </c>
      <c r="MR27" s="391">
        <v>1.29999995231628</v>
      </c>
      <c r="MS27" s="391">
        <v>1.29999995231628</v>
      </c>
      <c r="MT27" s="391">
        <v>0.10000000149011599</v>
      </c>
      <c r="MU27" s="391">
        <v>0.10000000149011599</v>
      </c>
      <c r="MV27" s="391">
        <v>0.40000000596046398</v>
      </c>
      <c r="MW27" s="391">
        <v>0.40000000596046398</v>
      </c>
      <c r="MX27" s="391">
        <v>0.69999998807907104</v>
      </c>
      <c r="MY27" s="391">
        <v>0.69999998807907104</v>
      </c>
      <c r="MZ27" s="391">
        <v>1</v>
      </c>
      <c r="NA27" s="391">
        <v>1</v>
      </c>
      <c r="NB27" s="391">
        <v>1.29999995231628</v>
      </c>
      <c r="NC27" s="391">
        <v>1.29999995231628</v>
      </c>
      <c r="ND27" s="391">
        <v>1.29999995231628</v>
      </c>
      <c r="NE27" s="7">
        <v>1.29999995231628</v>
      </c>
      <c r="NF27" s="13">
        <v>7.5000007636845103E-3</v>
      </c>
      <c r="NG27" s="391">
        <v>0</v>
      </c>
      <c r="NH27" s="391">
        <v>5.5000004358589597E-3</v>
      </c>
      <c r="NI27" s="391">
        <v>5.0000003539025697E-3</v>
      </c>
      <c r="NJ27" s="391">
        <v>5.0000003539025697E-3</v>
      </c>
      <c r="NK27" s="391">
        <v>6.0000005178153498E-3</v>
      </c>
      <c r="NL27" s="391">
        <v>5.5000004358589597E-3</v>
      </c>
      <c r="NM27" s="391">
        <v>5.0000003539025697E-3</v>
      </c>
      <c r="NN27" s="391">
        <v>5.0000003539025697E-3</v>
      </c>
      <c r="NO27" s="391">
        <v>0</v>
      </c>
      <c r="NP27" s="391">
        <v>5.5000004358589597E-3</v>
      </c>
      <c r="NQ27" s="391">
        <v>5.0000003539025697E-3</v>
      </c>
      <c r="NR27" s="391">
        <v>5.0000003539025697E-3</v>
      </c>
      <c r="NS27" s="391">
        <v>5.0000003539025697E-3</v>
      </c>
      <c r="NT27" s="7">
        <v>5.0000003539025697E-3</v>
      </c>
      <c r="NU27" s="173">
        <f>6/15</f>
        <v>0.4</v>
      </c>
      <c r="NV27" s="174">
        <f>5/15</f>
        <v>0.33333333333333331</v>
      </c>
      <c r="NW27" s="174">
        <f>5/15</f>
        <v>0.33333333333333331</v>
      </c>
      <c r="NX27" s="174">
        <f>10/15</f>
        <v>0.66666666666666663</v>
      </c>
      <c r="NY27" s="177">
        <f>6/14</f>
        <v>0.42857142857142855</v>
      </c>
      <c r="NZ27" s="174">
        <f>5/14</f>
        <v>0.35714285714285715</v>
      </c>
      <c r="OA27" s="136">
        <f>5/14</f>
        <v>0.35714285714285715</v>
      </c>
      <c r="OB27" s="174">
        <f>10/14</f>
        <v>0.7142857142857143</v>
      </c>
      <c r="OC27" s="131">
        <f>Metrics!WY6</f>
        <v>1493.2222222222222</v>
      </c>
      <c r="OD27" s="397">
        <f>Metrics!WZ6</f>
        <v>1185.2222222222222</v>
      </c>
      <c r="OE27" s="397">
        <f>Metrics!XA6</f>
        <v>1413.6666666666667</v>
      </c>
      <c r="OF27" s="397">
        <f>Metrics!XB6</f>
        <v>1311.8888888888889</v>
      </c>
      <c r="OG27" s="391">
        <v>14772</v>
      </c>
      <c r="OH27" s="391">
        <v>11764</v>
      </c>
      <c r="OI27" s="391">
        <v>15263</v>
      </c>
      <c r="OJ27" s="7">
        <v>13042</v>
      </c>
      <c r="OK27" s="340">
        <v>45125.383518518516</v>
      </c>
      <c r="OL27" s="516">
        <v>45125.395127314812</v>
      </c>
    </row>
    <row r="28" spans="1:402" x14ac:dyDescent="0.25">
      <c r="A28" s="432" t="s">
        <v>455</v>
      </c>
      <c r="B28" s="445" t="s">
        <v>966</v>
      </c>
      <c r="C28" s="444">
        <v>25</v>
      </c>
      <c r="D28" s="433" t="s">
        <v>221</v>
      </c>
      <c r="E28" s="433" t="s">
        <v>223</v>
      </c>
      <c r="F28" s="433" t="s">
        <v>223</v>
      </c>
      <c r="G28" s="455" t="s">
        <v>291</v>
      </c>
      <c r="H28" s="433" t="s">
        <v>291</v>
      </c>
      <c r="I28" s="433" t="s">
        <v>229</v>
      </c>
      <c r="J28" s="433" t="s">
        <v>291</v>
      </c>
      <c r="K28" s="433" t="s">
        <v>291</v>
      </c>
      <c r="L28" s="433"/>
      <c r="M28" s="433" t="s">
        <v>291</v>
      </c>
      <c r="N28" s="433" t="s">
        <v>291</v>
      </c>
      <c r="O28" s="433">
        <v>0</v>
      </c>
      <c r="P28" s="433"/>
      <c r="Q28" s="433" t="s">
        <v>291</v>
      </c>
      <c r="R28" s="433">
        <v>0</v>
      </c>
      <c r="S28" s="433"/>
      <c r="T28" s="433" t="s">
        <v>291</v>
      </c>
      <c r="U28" s="433" t="s">
        <v>229</v>
      </c>
      <c r="V28" s="433" t="s">
        <v>290</v>
      </c>
      <c r="W28" s="433" t="s">
        <v>229</v>
      </c>
      <c r="X28" s="433"/>
      <c r="Y28" s="433" t="s">
        <v>290</v>
      </c>
      <c r="Z28" s="434" t="s">
        <v>223</v>
      </c>
      <c r="AA28" s="433">
        <v>4</v>
      </c>
      <c r="AB28" s="433">
        <v>3</v>
      </c>
      <c r="AC28" s="433">
        <v>4</v>
      </c>
      <c r="AD28" s="433">
        <v>4</v>
      </c>
      <c r="AE28" s="433">
        <v>4</v>
      </c>
      <c r="AF28" s="433">
        <v>4</v>
      </c>
      <c r="AG28" s="433">
        <v>4</v>
      </c>
      <c r="AH28" s="433">
        <v>4</v>
      </c>
      <c r="AI28" s="433">
        <v>4</v>
      </c>
      <c r="AJ28" s="433">
        <v>4</v>
      </c>
      <c r="AK28" s="433">
        <v>4</v>
      </c>
      <c r="AL28" s="433">
        <v>4</v>
      </c>
      <c r="AM28" s="433">
        <v>4</v>
      </c>
      <c r="AN28" s="433">
        <v>4</v>
      </c>
      <c r="AO28" s="433">
        <v>4</v>
      </c>
      <c r="AP28" s="433">
        <v>4</v>
      </c>
      <c r="AQ28" s="433">
        <v>4</v>
      </c>
      <c r="AR28" s="433">
        <v>4</v>
      </c>
      <c r="AS28" s="433">
        <v>4</v>
      </c>
      <c r="AT28" s="433">
        <v>4</v>
      </c>
      <c r="AU28" s="435">
        <v>80</v>
      </c>
      <c r="AV28" s="436" t="s">
        <v>450</v>
      </c>
      <c r="AW28" s="433">
        <v>22.5</v>
      </c>
      <c r="AX28" s="433"/>
      <c r="AY28" s="433">
        <v>19.399999999999999</v>
      </c>
      <c r="AZ28" s="433"/>
      <c r="BA28" s="433">
        <v>19.2</v>
      </c>
      <c r="BB28" s="433"/>
      <c r="BC28" s="433">
        <v>26.1</v>
      </c>
      <c r="BD28" s="435"/>
      <c r="BE28" s="431"/>
      <c r="BF28" s="436" t="s">
        <v>229</v>
      </c>
      <c r="BG28" s="437"/>
      <c r="BH28" s="444"/>
      <c r="BI28" s="444"/>
      <c r="BJ28" s="444"/>
      <c r="BK28" s="444"/>
      <c r="BL28" s="444"/>
      <c r="BM28" s="444"/>
      <c r="BN28" s="444"/>
      <c r="BO28" s="444"/>
      <c r="BP28" s="444"/>
      <c r="BQ28" s="441"/>
      <c r="BR28" s="433"/>
      <c r="BS28" s="433"/>
      <c r="BT28" s="433"/>
      <c r="BU28" s="441"/>
      <c r="BV28" s="433"/>
      <c r="BW28" s="433"/>
      <c r="BX28" s="433"/>
      <c r="BY28" s="433"/>
      <c r="BZ28" s="433"/>
      <c r="CA28" s="433"/>
      <c r="CB28" s="433"/>
      <c r="CC28" s="433"/>
      <c r="CD28" s="433"/>
      <c r="CE28" s="441"/>
      <c r="CF28" s="433"/>
      <c r="CG28" s="433"/>
      <c r="CH28" s="433"/>
      <c r="CI28" s="441"/>
      <c r="CJ28" s="433"/>
      <c r="CK28" s="433"/>
      <c r="CL28" s="433"/>
      <c r="CM28" s="433"/>
      <c r="CN28" s="433"/>
      <c r="CO28" s="433"/>
      <c r="CP28" s="433"/>
      <c r="CQ28" s="433"/>
      <c r="CR28" s="433"/>
      <c r="CS28" s="433"/>
      <c r="CT28" s="433"/>
      <c r="CU28" s="433"/>
      <c r="CV28" s="433"/>
      <c r="CW28" s="433"/>
      <c r="CX28" s="433"/>
      <c r="CY28" s="433"/>
      <c r="CZ28" s="433"/>
      <c r="DA28" s="433"/>
      <c r="DB28" s="433"/>
      <c r="DC28" s="433"/>
      <c r="DD28" s="433"/>
      <c r="DE28" s="433"/>
      <c r="DF28" s="441"/>
      <c r="DG28" s="433"/>
      <c r="DH28" s="433"/>
      <c r="DI28" s="433"/>
      <c r="DJ28" s="433"/>
      <c r="DK28" s="433"/>
      <c r="DL28" s="433"/>
      <c r="DM28" s="433"/>
      <c r="DN28" s="433"/>
      <c r="DO28" s="433"/>
      <c r="DP28" s="433"/>
      <c r="DQ28" s="433"/>
      <c r="DR28" s="433"/>
      <c r="DS28" s="433"/>
      <c r="DT28" s="433"/>
      <c r="DU28" s="433"/>
      <c r="DV28" s="433"/>
      <c r="DW28" s="433"/>
      <c r="DX28" s="433"/>
      <c r="DY28" s="728"/>
      <c r="DZ28" s="728"/>
      <c r="EA28" s="433"/>
      <c r="EB28" s="391"/>
      <c r="EC28" s="7"/>
      <c r="ED28" s="391"/>
      <c r="EE28" s="391"/>
      <c r="EF28" s="391"/>
      <c r="EG28" s="7"/>
      <c r="EH28" s="13"/>
      <c r="EI28" s="391"/>
      <c r="EJ28" s="7"/>
      <c r="EK28" s="436" t="s">
        <v>285</v>
      </c>
      <c r="EL28" s="433" t="s">
        <v>284</v>
      </c>
      <c r="EM28" s="433" t="s">
        <v>286</v>
      </c>
      <c r="EN28" s="433" t="s">
        <v>259</v>
      </c>
      <c r="EO28" s="433" t="s">
        <v>259</v>
      </c>
      <c r="EP28" s="433" t="s">
        <v>259</v>
      </c>
      <c r="EQ28" s="433" t="s">
        <v>259</v>
      </c>
      <c r="ER28" s="433" t="s">
        <v>284</v>
      </c>
      <c r="ES28" s="433" t="s">
        <v>285</v>
      </c>
      <c r="ET28" s="435" t="s">
        <v>229</v>
      </c>
      <c r="EU28" s="436" t="s">
        <v>305</v>
      </c>
      <c r="EV28" s="433" t="s">
        <v>474</v>
      </c>
      <c r="EW28" s="433" t="s">
        <v>967</v>
      </c>
      <c r="EX28" s="435" t="s">
        <v>968</v>
      </c>
      <c r="EY28" s="436">
        <v>0</v>
      </c>
      <c r="EZ28" s="433">
        <v>0</v>
      </c>
      <c r="FA28" s="433">
        <v>4</v>
      </c>
      <c r="FB28" s="433">
        <v>4</v>
      </c>
      <c r="FC28" s="433">
        <v>4</v>
      </c>
      <c r="FD28" s="433">
        <v>4</v>
      </c>
      <c r="FE28" s="433">
        <v>4</v>
      </c>
      <c r="FF28" s="433">
        <v>4</v>
      </c>
      <c r="FG28" s="433">
        <v>0</v>
      </c>
      <c r="FH28" s="433">
        <v>0</v>
      </c>
      <c r="FI28" s="437" t="s">
        <v>417</v>
      </c>
      <c r="FJ28" s="433">
        <v>0</v>
      </c>
      <c r="FK28" s="433">
        <v>0</v>
      </c>
      <c r="FL28" s="433">
        <v>0</v>
      </c>
      <c r="FM28" s="437" t="s">
        <v>290</v>
      </c>
      <c r="FN28" s="433">
        <v>0</v>
      </c>
      <c r="FO28" s="433">
        <v>4</v>
      </c>
      <c r="FP28" s="433">
        <v>0</v>
      </c>
      <c r="FQ28" s="433">
        <v>4</v>
      </c>
      <c r="FR28" s="437" t="s">
        <v>290</v>
      </c>
      <c r="FS28" s="433" t="s">
        <v>969</v>
      </c>
      <c r="FT28" s="435" t="s">
        <v>290</v>
      </c>
      <c r="FU28" s="458">
        <v>7</v>
      </c>
      <c r="FV28" s="444">
        <v>7</v>
      </c>
      <c r="FW28" s="444">
        <v>7</v>
      </c>
      <c r="FX28" s="444">
        <v>7</v>
      </c>
      <c r="FY28" s="444">
        <v>7</v>
      </c>
      <c r="FZ28" s="444">
        <v>7</v>
      </c>
      <c r="GA28" s="444">
        <v>7</v>
      </c>
      <c r="GB28" s="444">
        <v>6</v>
      </c>
      <c r="GC28" s="444">
        <v>7</v>
      </c>
      <c r="GD28" s="444">
        <v>7</v>
      </c>
      <c r="GE28" s="444">
        <v>7</v>
      </c>
      <c r="GF28" s="444">
        <v>7</v>
      </c>
      <c r="GG28" s="444">
        <v>7</v>
      </c>
      <c r="GH28" s="444">
        <v>1</v>
      </c>
      <c r="GI28" s="444">
        <v>7</v>
      </c>
      <c r="GJ28" s="444">
        <v>6</v>
      </c>
      <c r="GK28" s="444">
        <v>1</v>
      </c>
      <c r="GL28" s="444">
        <v>2</v>
      </c>
      <c r="GM28" s="444">
        <v>7</v>
      </c>
      <c r="GN28" s="463">
        <f t="shared" si="2"/>
        <v>49</v>
      </c>
      <c r="GO28" s="463">
        <f t="shared" si="6"/>
        <v>27</v>
      </c>
      <c r="GP28" s="463">
        <f t="shared" si="3"/>
        <v>4</v>
      </c>
      <c r="GQ28" s="463">
        <f t="shared" si="7"/>
        <v>21</v>
      </c>
      <c r="GR28" s="457">
        <f t="shared" si="4"/>
        <v>13</v>
      </c>
      <c r="GS28" s="489">
        <f t="shared" si="5"/>
        <v>114</v>
      </c>
      <c r="GT28" s="436">
        <v>0</v>
      </c>
      <c r="GU28" s="433">
        <v>0</v>
      </c>
      <c r="GV28" s="433">
        <v>0</v>
      </c>
      <c r="GW28" s="433">
        <v>0</v>
      </c>
      <c r="GX28" s="433">
        <v>0</v>
      </c>
      <c r="GY28" s="433">
        <v>0</v>
      </c>
      <c r="GZ28" s="433">
        <v>0</v>
      </c>
      <c r="HA28" s="433">
        <v>0</v>
      </c>
      <c r="HB28" s="433">
        <v>0</v>
      </c>
      <c r="HC28" s="433">
        <v>0</v>
      </c>
      <c r="HD28" s="433">
        <v>0</v>
      </c>
      <c r="HE28" s="438">
        <v>0</v>
      </c>
      <c r="HF28" s="433">
        <v>0</v>
      </c>
      <c r="HG28" s="433">
        <v>0</v>
      </c>
      <c r="HH28" s="433">
        <v>0</v>
      </c>
      <c r="HI28" s="435">
        <v>0</v>
      </c>
      <c r="HJ28" s="439">
        <v>0</v>
      </c>
      <c r="HK28" s="440">
        <v>0</v>
      </c>
      <c r="HL28" s="435">
        <v>0</v>
      </c>
      <c r="HM28" s="13">
        <v>61533</v>
      </c>
      <c r="HN28" s="391">
        <v>40094</v>
      </c>
      <c r="HO28" s="7">
        <v>35780</v>
      </c>
      <c r="HP28" s="504">
        <f>Metrics!US8</f>
        <v>289</v>
      </c>
      <c r="HQ28" s="506">
        <f>Metrics!US5</f>
        <v>66.916881862096361</v>
      </c>
      <c r="HR28" s="13">
        <v>70861</v>
      </c>
      <c r="HS28" s="391">
        <v>53836</v>
      </c>
      <c r="HT28" s="391">
        <v>23586</v>
      </c>
      <c r="HU28" s="7">
        <v>25329</v>
      </c>
      <c r="HV28" s="135">
        <v>0.87250000000000005</v>
      </c>
      <c r="HW28" s="449">
        <v>0.96250000000000002</v>
      </c>
      <c r="HX28" s="450">
        <v>1</v>
      </c>
      <c r="HY28" s="501">
        <v>0.96250000000000002</v>
      </c>
      <c r="HZ28" s="503">
        <v>16.5332527160644</v>
      </c>
      <c r="IA28" s="451">
        <v>17.9498977661132</v>
      </c>
      <c r="IB28" s="451">
        <v>16.583251953125</v>
      </c>
      <c r="IC28" s="133">
        <v>15.7332649230957</v>
      </c>
      <c r="ID28" s="13">
        <v>0.98389732837677002</v>
      </c>
      <c r="IE28" s="391">
        <v>0.984197378158569</v>
      </c>
      <c r="IF28" s="391">
        <v>0.98659777641296298</v>
      </c>
      <c r="IG28" s="391">
        <v>0.98509752750396695</v>
      </c>
      <c r="IH28" s="391">
        <v>0.98509752750396695</v>
      </c>
      <c r="II28" s="391">
        <v>0.98449742794036799</v>
      </c>
      <c r="IJ28" s="391">
        <v>0.98439741134643499</v>
      </c>
      <c r="IK28" s="391">
        <v>0.98529756069183305</v>
      </c>
      <c r="IL28" s="391">
        <v>0.98349726200103704</v>
      </c>
      <c r="IM28" s="391">
        <v>0.98719787597656194</v>
      </c>
      <c r="IN28" s="391">
        <v>0.98319721221923795</v>
      </c>
      <c r="IO28" s="391">
        <v>0.98599767684936501</v>
      </c>
      <c r="IP28" s="391" t="s">
        <v>658</v>
      </c>
      <c r="IQ28" s="391" t="s">
        <v>654</v>
      </c>
      <c r="IR28" s="391" t="s">
        <v>656</v>
      </c>
      <c r="IS28" s="391" t="s">
        <v>655</v>
      </c>
      <c r="IT28" s="391" t="s">
        <v>655</v>
      </c>
      <c r="IU28" s="391" t="s">
        <v>657</v>
      </c>
      <c r="IV28" s="391" t="s">
        <v>654</v>
      </c>
      <c r="IW28" s="391" t="s">
        <v>654</v>
      </c>
      <c r="IX28" s="391" t="s">
        <v>658</v>
      </c>
      <c r="IY28" s="391" t="s">
        <v>656</v>
      </c>
      <c r="IZ28" s="391" t="s">
        <v>654</v>
      </c>
      <c r="JA28" s="7" t="s">
        <v>655</v>
      </c>
      <c r="JB28" s="13">
        <v>1</v>
      </c>
      <c r="JC28" s="391">
        <v>1</v>
      </c>
      <c r="JD28" s="391">
        <v>1</v>
      </c>
      <c r="JE28" s="391">
        <v>1</v>
      </c>
      <c r="JF28" s="391">
        <v>1</v>
      </c>
      <c r="JG28" s="391">
        <v>1</v>
      </c>
      <c r="JH28" s="391">
        <v>1</v>
      </c>
      <c r="JI28" s="391">
        <v>1</v>
      </c>
      <c r="JJ28" s="391">
        <v>1</v>
      </c>
      <c r="JK28" s="391">
        <v>1</v>
      </c>
      <c r="JL28" s="391">
        <v>1</v>
      </c>
      <c r="JM28" s="391">
        <v>1</v>
      </c>
      <c r="JN28" s="391">
        <v>1</v>
      </c>
      <c r="JO28" s="391">
        <v>1</v>
      </c>
      <c r="JP28" s="391">
        <v>1</v>
      </c>
      <c r="JQ28" s="391">
        <v>1</v>
      </c>
      <c r="JR28" s="391">
        <v>1</v>
      </c>
      <c r="JS28" s="391">
        <v>1</v>
      </c>
      <c r="JT28" s="391">
        <v>1</v>
      </c>
      <c r="JU28" s="391">
        <v>1</v>
      </c>
      <c r="JV28" s="391">
        <v>1</v>
      </c>
      <c r="JW28" s="391">
        <v>1</v>
      </c>
      <c r="JX28" s="391">
        <v>1</v>
      </c>
      <c r="JY28" s="391">
        <v>1</v>
      </c>
      <c r="JZ28" s="391">
        <v>1</v>
      </c>
      <c r="KA28" s="391">
        <v>1</v>
      </c>
      <c r="KB28" s="391">
        <v>1</v>
      </c>
      <c r="KC28" s="391">
        <v>1</v>
      </c>
      <c r="KD28" s="391">
        <v>1</v>
      </c>
      <c r="KE28" s="391">
        <v>1</v>
      </c>
      <c r="KF28" s="391">
        <v>1</v>
      </c>
      <c r="KG28" s="391">
        <v>1</v>
      </c>
      <c r="KH28" s="391">
        <v>1</v>
      </c>
      <c r="KI28" s="391">
        <v>1</v>
      </c>
      <c r="KJ28" s="391">
        <v>1</v>
      </c>
      <c r="KK28" s="391">
        <v>1</v>
      </c>
      <c r="KL28" s="391" t="s">
        <v>654</v>
      </c>
      <c r="KM28" s="391" t="s">
        <v>655</v>
      </c>
      <c r="KN28" s="391" t="s">
        <v>656</v>
      </c>
      <c r="KO28" s="391" t="s">
        <v>657</v>
      </c>
      <c r="KP28" s="391" t="s">
        <v>657</v>
      </c>
      <c r="KQ28" s="391" t="s">
        <v>654</v>
      </c>
      <c r="KR28" s="391" t="s">
        <v>656</v>
      </c>
      <c r="KS28" s="391" t="s">
        <v>657</v>
      </c>
      <c r="KT28" s="391" t="s">
        <v>655</v>
      </c>
      <c r="KU28" s="391" t="s">
        <v>657</v>
      </c>
      <c r="KV28" s="391" t="s">
        <v>656</v>
      </c>
      <c r="KW28" s="391" t="s">
        <v>654</v>
      </c>
      <c r="KX28" s="391" t="s">
        <v>655</v>
      </c>
      <c r="KY28" s="391" t="s">
        <v>655</v>
      </c>
      <c r="KZ28" s="391" t="s">
        <v>655</v>
      </c>
      <c r="LA28" s="391" t="s">
        <v>658</v>
      </c>
      <c r="LB28" s="391" t="s">
        <v>656</v>
      </c>
      <c r="LC28" s="391" t="s">
        <v>656</v>
      </c>
      <c r="LD28" s="391" t="s">
        <v>654</v>
      </c>
      <c r="LE28" s="391" t="s">
        <v>655</v>
      </c>
      <c r="LF28" s="391" t="s">
        <v>655</v>
      </c>
      <c r="LG28" s="391" t="s">
        <v>657</v>
      </c>
      <c r="LH28" s="391" t="s">
        <v>658</v>
      </c>
      <c r="LI28" s="391" t="s">
        <v>654</v>
      </c>
      <c r="LJ28" s="391" t="s">
        <v>654</v>
      </c>
      <c r="LK28" s="391" t="s">
        <v>657</v>
      </c>
      <c r="LL28" s="391" t="s">
        <v>656</v>
      </c>
      <c r="LM28" s="391" t="s">
        <v>655</v>
      </c>
      <c r="LN28" s="391" t="s">
        <v>654</v>
      </c>
      <c r="LO28" s="391" t="s">
        <v>657</v>
      </c>
      <c r="LP28" s="391" t="s">
        <v>654</v>
      </c>
      <c r="LQ28" s="391" t="s">
        <v>658</v>
      </c>
      <c r="LR28" s="391" t="s">
        <v>654</v>
      </c>
      <c r="LS28" s="391" t="s">
        <v>658</v>
      </c>
      <c r="LT28" s="391" t="s">
        <v>657</v>
      </c>
      <c r="LU28" s="7" t="s">
        <v>656</v>
      </c>
      <c r="LV28" s="391">
        <v>0.10000000149011599</v>
      </c>
      <c r="LW28" s="391">
        <v>0.10000000149011599</v>
      </c>
      <c r="LX28" s="391">
        <v>0.40000000596046398</v>
      </c>
      <c r="LY28" s="391">
        <v>0.40000000596046398</v>
      </c>
      <c r="LZ28" s="391">
        <v>0.69999998807907104</v>
      </c>
      <c r="MA28" s="391">
        <v>0.69999998807907104</v>
      </c>
      <c r="MB28" s="391">
        <v>1</v>
      </c>
      <c r="MC28" s="391">
        <v>1</v>
      </c>
      <c r="MD28" s="391">
        <v>1.29999995231628</v>
      </c>
      <c r="ME28" s="391">
        <v>1.29999995231628</v>
      </c>
      <c r="MF28" s="391">
        <v>1.29999995231628</v>
      </c>
      <c r="MG28" s="391">
        <v>1.29999995231628</v>
      </c>
      <c r="MH28" s="391">
        <v>0.10000000149011599</v>
      </c>
      <c r="MI28" s="391">
        <v>0.10000000149011599</v>
      </c>
      <c r="MJ28" s="391">
        <v>0.40000000596046398</v>
      </c>
      <c r="MK28" s="391">
        <v>0.40000000596046398</v>
      </c>
      <c r="ML28" s="391">
        <v>0.69999998807907104</v>
      </c>
      <c r="MM28" s="391">
        <v>0.69999998807907104</v>
      </c>
      <c r="MN28" s="391">
        <v>1</v>
      </c>
      <c r="MO28" s="391">
        <v>1</v>
      </c>
      <c r="MP28" s="391">
        <v>1.29999995231628</v>
      </c>
      <c r="MQ28" s="391">
        <v>1.29999995231628</v>
      </c>
      <c r="MR28" s="391">
        <v>1.29999995231628</v>
      </c>
      <c r="MS28" s="391">
        <v>1.29999995231628</v>
      </c>
      <c r="MT28" s="391">
        <v>0.10000000149011599</v>
      </c>
      <c r="MU28" s="391">
        <v>0.10000000149011599</v>
      </c>
      <c r="MV28" s="391">
        <v>0.40000000596046398</v>
      </c>
      <c r="MW28" s="391">
        <v>0.40000000596046398</v>
      </c>
      <c r="MX28" s="391">
        <v>0.69999998807907104</v>
      </c>
      <c r="MY28" s="391">
        <v>0.69999998807907104</v>
      </c>
      <c r="MZ28" s="391">
        <v>1</v>
      </c>
      <c r="NA28" s="391">
        <v>1</v>
      </c>
      <c r="NB28" s="391">
        <v>1.29999995231628</v>
      </c>
      <c r="NC28" s="391">
        <v>1.29999995231628</v>
      </c>
      <c r="ND28" s="391">
        <v>1.29999995231628</v>
      </c>
      <c r="NE28" s="7">
        <v>1.29999995231628</v>
      </c>
      <c r="NF28" s="13">
        <v>5.0000003539025697E-3</v>
      </c>
      <c r="NG28" s="391">
        <v>4.5000002719461901E-3</v>
      </c>
      <c r="NH28" s="391">
        <v>4.5000002719461901E-3</v>
      </c>
      <c r="NI28" s="391">
        <v>4.5000002719461901E-3</v>
      </c>
      <c r="NJ28" s="391">
        <v>5.5000004358589597E-3</v>
      </c>
      <c r="NK28" s="391">
        <v>5.0000003539025697E-3</v>
      </c>
      <c r="NL28" s="391">
        <v>1.00000004749745E-3</v>
      </c>
      <c r="NM28" s="391">
        <v>5.0000003539025697E-3</v>
      </c>
      <c r="NN28" s="391">
        <v>0</v>
      </c>
      <c r="NO28" s="391">
        <v>4.5000002719461901E-3</v>
      </c>
      <c r="NP28" s="391">
        <v>5.0000003539025697E-3</v>
      </c>
      <c r="NQ28" s="391">
        <v>4.5000002719461901E-3</v>
      </c>
      <c r="NR28" s="391">
        <v>5.0000003539025697E-3</v>
      </c>
      <c r="NS28" s="391">
        <v>0</v>
      </c>
      <c r="NT28" s="7">
        <v>5.0000003539025697E-3</v>
      </c>
      <c r="NU28" s="173">
        <f>5/15</f>
        <v>0.33333333333333331</v>
      </c>
      <c r="NV28" s="174">
        <f>6/15</f>
        <v>0.4</v>
      </c>
      <c r="NW28" s="136">
        <f>2/15</f>
        <v>0.13333333333333333</v>
      </c>
      <c r="NX28" s="174">
        <f>12/15</f>
        <v>0.8</v>
      </c>
      <c r="NY28" s="177">
        <f>5/10</f>
        <v>0.5</v>
      </c>
      <c r="NZ28" s="174">
        <f>6/12</f>
        <v>0.5</v>
      </c>
      <c r="OA28" s="174">
        <f>2/14</f>
        <v>0.14285714285714285</v>
      </c>
      <c r="OB28" s="174">
        <f>12/15</f>
        <v>0.8</v>
      </c>
      <c r="OC28" s="13">
        <f>Metrics!XC7</f>
        <v>1963</v>
      </c>
      <c r="OD28" s="391">
        <f>Metrics!XD7</f>
        <v>1601</v>
      </c>
      <c r="OE28" s="391">
        <f>Metrics!XE7</f>
        <v>1601</v>
      </c>
      <c r="OF28" s="391">
        <f>Metrics!XF7</f>
        <v>1546</v>
      </c>
      <c r="OG28" s="391">
        <v>26437</v>
      </c>
      <c r="OH28" s="391">
        <v>18550</v>
      </c>
      <c r="OI28" s="391">
        <v>18799</v>
      </c>
      <c r="OJ28" s="7">
        <v>16684</v>
      </c>
      <c r="OK28" s="340">
        <v>45184.42019675926</v>
      </c>
      <c r="OL28" s="516">
        <v>45184.433344907404</v>
      </c>
    </row>
    <row r="29" spans="1:402" ht="15.75" thickBot="1" x14ac:dyDescent="0.3">
      <c r="A29" s="515" t="s">
        <v>456</v>
      </c>
      <c r="B29" s="475" t="s">
        <v>974</v>
      </c>
      <c r="C29" s="475">
        <v>19</v>
      </c>
      <c r="D29" s="475" t="s">
        <v>221</v>
      </c>
      <c r="E29" s="475" t="s">
        <v>223</v>
      </c>
      <c r="F29" s="475" t="s">
        <v>223</v>
      </c>
      <c r="G29" s="476" t="s">
        <v>291</v>
      </c>
      <c r="H29" s="477" t="s">
        <v>291</v>
      </c>
      <c r="I29" s="475" t="s">
        <v>229</v>
      </c>
      <c r="J29" s="475" t="s">
        <v>291</v>
      </c>
      <c r="K29" s="475" t="s">
        <v>291</v>
      </c>
      <c r="L29" s="475"/>
      <c r="M29" s="475" t="s">
        <v>291</v>
      </c>
      <c r="N29" s="475" t="s">
        <v>291</v>
      </c>
      <c r="O29" s="475">
        <v>0</v>
      </c>
      <c r="P29" s="475"/>
      <c r="Q29" s="475" t="s">
        <v>291</v>
      </c>
      <c r="R29" s="475">
        <v>0</v>
      </c>
      <c r="S29" s="475"/>
      <c r="T29" s="475" t="s">
        <v>291</v>
      </c>
      <c r="U29" s="475" t="s">
        <v>229</v>
      </c>
      <c r="V29" s="475" t="s">
        <v>290</v>
      </c>
      <c r="W29" s="475" t="s">
        <v>226</v>
      </c>
      <c r="X29" s="475" t="s">
        <v>230</v>
      </c>
      <c r="Y29" s="475" t="s">
        <v>290</v>
      </c>
      <c r="Z29" s="478" t="s">
        <v>223</v>
      </c>
      <c r="AA29" s="475">
        <v>4</v>
      </c>
      <c r="AB29" s="475">
        <v>4</v>
      </c>
      <c r="AC29" s="475">
        <v>4</v>
      </c>
      <c r="AD29" s="475">
        <v>4</v>
      </c>
      <c r="AE29" s="475">
        <v>4</v>
      </c>
      <c r="AF29" s="475">
        <v>4</v>
      </c>
      <c r="AG29" s="475">
        <v>4</v>
      </c>
      <c r="AH29" s="475">
        <v>4</v>
      </c>
      <c r="AI29" s="475">
        <v>4</v>
      </c>
      <c r="AJ29" s="475">
        <v>4</v>
      </c>
      <c r="AK29" s="475">
        <v>4</v>
      </c>
      <c r="AL29" s="475">
        <v>4</v>
      </c>
      <c r="AM29" s="475">
        <v>4</v>
      </c>
      <c r="AN29" s="475">
        <v>4</v>
      </c>
      <c r="AO29" s="475">
        <v>4</v>
      </c>
      <c r="AP29" s="475">
        <v>4</v>
      </c>
      <c r="AQ29" s="475">
        <v>4</v>
      </c>
      <c r="AR29" s="475">
        <v>4</v>
      </c>
      <c r="AS29" s="475">
        <v>4</v>
      </c>
      <c r="AT29" s="475">
        <v>4</v>
      </c>
      <c r="AU29" s="479">
        <v>80</v>
      </c>
      <c r="AV29" s="480" t="s">
        <v>450</v>
      </c>
      <c r="AW29" s="477">
        <v>22.9</v>
      </c>
      <c r="AX29" s="477"/>
      <c r="AY29" s="477">
        <v>21.5</v>
      </c>
      <c r="AZ29" s="477"/>
      <c r="BA29" s="477">
        <v>21.4</v>
      </c>
      <c r="BB29" s="477"/>
      <c r="BC29" s="477">
        <v>20.2</v>
      </c>
      <c r="BD29" s="481"/>
      <c r="BE29" s="482"/>
      <c r="BF29" s="480" t="s">
        <v>229</v>
      </c>
      <c r="BG29" s="483"/>
      <c r="BH29" s="477"/>
      <c r="BI29" s="477"/>
      <c r="BJ29" s="477"/>
      <c r="BK29" s="483"/>
      <c r="BL29" s="477"/>
      <c r="BM29" s="477"/>
      <c r="BN29" s="477"/>
      <c r="BO29" s="477"/>
      <c r="BP29" s="477"/>
      <c r="BQ29" s="477"/>
      <c r="BR29" s="477"/>
      <c r="BS29" s="477"/>
      <c r="BT29" s="477"/>
      <c r="BU29" s="486"/>
      <c r="BV29" s="477"/>
      <c r="BW29" s="477"/>
      <c r="BX29" s="477"/>
      <c r="BY29" s="483"/>
      <c r="BZ29" s="477"/>
      <c r="CA29" s="477"/>
      <c r="CB29" s="477"/>
      <c r="CC29" s="477"/>
      <c r="CD29" s="477"/>
      <c r="CE29" s="487"/>
      <c r="CF29" s="477"/>
      <c r="CG29" s="477"/>
      <c r="CH29" s="477"/>
      <c r="CI29" s="477"/>
      <c r="CJ29" s="477"/>
      <c r="CK29" s="477"/>
      <c r="CL29" s="477"/>
      <c r="CM29" s="477"/>
      <c r="CN29" s="477"/>
      <c r="CO29" s="477"/>
      <c r="CP29" s="477"/>
      <c r="CQ29" s="477"/>
      <c r="CR29" s="477"/>
      <c r="CS29" s="477"/>
      <c r="CT29" s="477"/>
      <c r="CU29" s="477"/>
      <c r="CV29" s="483"/>
      <c r="CW29" s="477"/>
      <c r="CX29" s="477"/>
      <c r="CY29" s="477"/>
      <c r="CZ29" s="477"/>
      <c r="DA29" s="477"/>
      <c r="DB29" s="477"/>
      <c r="DC29" s="477"/>
      <c r="DD29" s="477"/>
      <c r="DE29" s="477"/>
      <c r="DF29" s="487"/>
      <c r="DG29" s="477"/>
      <c r="DH29" s="477"/>
      <c r="DI29" s="477"/>
      <c r="DJ29" s="477"/>
      <c r="DK29" s="477"/>
      <c r="DL29" s="477"/>
      <c r="DM29" s="477"/>
      <c r="DN29" s="477"/>
      <c r="DO29" s="477"/>
      <c r="DP29" s="477"/>
      <c r="DQ29" s="477"/>
      <c r="DR29" s="477"/>
      <c r="DS29" s="477"/>
      <c r="DT29" s="477"/>
      <c r="DU29" s="477"/>
      <c r="DV29" s="477"/>
      <c r="DW29" s="477"/>
      <c r="DX29" s="477"/>
      <c r="DY29" s="727"/>
      <c r="DZ29" s="727"/>
      <c r="EA29" s="477"/>
      <c r="EB29" s="8"/>
      <c r="EC29" s="15"/>
      <c r="ED29" s="8"/>
      <c r="EE29" s="8"/>
      <c r="EF29" s="8"/>
      <c r="EG29" s="15"/>
      <c r="EH29" s="14"/>
      <c r="EI29" s="8"/>
      <c r="EJ29" s="15"/>
      <c r="EK29" s="480" t="s">
        <v>259</v>
      </c>
      <c r="EL29" s="477" t="s">
        <v>259</v>
      </c>
      <c r="EM29" s="477" t="s">
        <v>259</v>
      </c>
      <c r="EN29" s="477" t="s">
        <v>259</v>
      </c>
      <c r="EO29" s="477" t="s">
        <v>259</v>
      </c>
      <c r="EP29" s="477" t="s">
        <v>259</v>
      </c>
      <c r="EQ29" s="477" t="s">
        <v>259</v>
      </c>
      <c r="ER29" s="477" t="s">
        <v>259</v>
      </c>
      <c r="ES29" s="477" t="s">
        <v>259</v>
      </c>
      <c r="ET29" s="481" t="s">
        <v>229</v>
      </c>
      <c r="EU29" s="480" t="s">
        <v>305</v>
      </c>
      <c r="EV29" s="477" t="s">
        <v>306</v>
      </c>
      <c r="EW29" s="477" t="s">
        <v>975</v>
      </c>
      <c r="EX29" s="481" t="s">
        <v>976</v>
      </c>
      <c r="EY29" s="480">
        <v>0</v>
      </c>
      <c r="EZ29" s="477">
        <v>0</v>
      </c>
      <c r="FA29" s="477">
        <v>4</v>
      </c>
      <c r="FB29" s="477">
        <v>4</v>
      </c>
      <c r="FC29" s="477">
        <v>4</v>
      </c>
      <c r="FD29" s="477">
        <v>4</v>
      </c>
      <c r="FE29" s="477">
        <v>4</v>
      </c>
      <c r="FF29" s="477">
        <v>4</v>
      </c>
      <c r="FG29" s="477">
        <v>0</v>
      </c>
      <c r="FH29" s="477">
        <v>0</v>
      </c>
      <c r="FI29" s="483" t="s">
        <v>417</v>
      </c>
      <c r="FJ29" s="477">
        <v>0</v>
      </c>
      <c r="FK29" s="477">
        <v>0</v>
      </c>
      <c r="FL29" s="477">
        <v>0</v>
      </c>
      <c r="FM29" s="483" t="s">
        <v>290</v>
      </c>
      <c r="FN29" s="477">
        <v>0</v>
      </c>
      <c r="FO29" s="477">
        <v>2</v>
      </c>
      <c r="FP29" s="477">
        <v>0</v>
      </c>
      <c r="FQ29" s="477">
        <v>4</v>
      </c>
      <c r="FR29" s="483" t="s">
        <v>290</v>
      </c>
      <c r="FS29" s="477" t="s">
        <v>977</v>
      </c>
      <c r="FT29" s="481" t="s">
        <v>978</v>
      </c>
      <c r="FU29" s="480">
        <v>7</v>
      </c>
      <c r="FV29" s="477">
        <v>7</v>
      </c>
      <c r="FW29" s="477">
        <v>6</v>
      </c>
      <c r="FX29" s="477">
        <v>7</v>
      </c>
      <c r="FY29" s="477">
        <v>6</v>
      </c>
      <c r="FZ29" s="477">
        <v>5</v>
      </c>
      <c r="GA29" s="477">
        <v>6</v>
      </c>
      <c r="GB29" s="477">
        <v>7</v>
      </c>
      <c r="GC29" s="477">
        <v>7</v>
      </c>
      <c r="GD29" s="477">
        <v>7</v>
      </c>
      <c r="GE29" s="477">
        <v>4</v>
      </c>
      <c r="GF29" s="477">
        <v>2</v>
      </c>
      <c r="GG29" s="477">
        <v>6</v>
      </c>
      <c r="GH29" s="477">
        <v>1</v>
      </c>
      <c r="GI29" s="477">
        <v>7</v>
      </c>
      <c r="GJ29" s="477">
        <v>5</v>
      </c>
      <c r="GK29" s="477">
        <v>1</v>
      </c>
      <c r="GL29" s="477">
        <v>2</v>
      </c>
      <c r="GM29" s="477">
        <v>7</v>
      </c>
      <c r="GN29" s="459">
        <f t="shared" si="2"/>
        <v>43</v>
      </c>
      <c r="GO29" s="459">
        <f t="shared" si="6"/>
        <v>28</v>
      </c>
      <c r="GP29" s="459">
        <f t="shared" si="3"/>
        <v>4</v>
      </c>
      <c r="GQ29" s="459">
        <f t="shared" si="7"/>
        <v>13</v>
      </c>
      <c r="GR29" s="460">
        <f t="shared" si="4"/>
        <v>12</v>
      </c>
      <c r="GS29" s="490">
        <f t="shared" si="5"/>
        <v>100</v>
      </c>
      <c r="GT29" s="480">
        <v>0</v>
      </c>
      <c r="GU29" s="477">
        <v>0</v>
      </c>
      <c r="GV29" s="477">
        <v>0</v>
      </c>
      <c r="GW29" s="477">
        <v>0</v>
      </c>
      <c r="GX29" s="477">
        <v>0</v>
      </c>
      <c r="GY29" s="477">
        <v>0</v>
      </c>
      <c r="GZ29" s="477">
        <v>0</v>
      </c>
      <c r="HA29" s="477">
        <v>0</v>
      </c>
      <c r="HB29" s="477">
        <v>0</v>
      </c>
      <c r="HC29" s="477">
        <v>0</v>
      </c>
      <c r="HD29" s="477">
        <v>0</v>
      </c>
      <c r="HE29" s="484">
        <v>0</v>
      </c>
      <c r="HF29" s="477">
        <v>0</v>
      </c>
      <c r="HG29" s="477">
        <v>0</v>
      </c>
      <c r="HH29" s="477">
        <v>0</v>
      </c>
      <c r="HI29" s="481">
        <v>0</v>
      </c>
      <c r="HJ29" s="485">
        <v>0</v>
      </c>
      <c r="HK29" s="486">
        <v>0</v>
      </c>
      <c r="HL29" s="481">
        <v>0</v>
      </c>
      <c r="HM29" s="14">
        <v>39005</v>
      </c>
      <c r="HN29" s="8">
        <v>28231</v>
      </c>
      <c r="HO29" s="15">
        <v>35847</v>
      </c>
      <c r="HP29" s="505">
        <f>Metrics!UT8</f>
        <v>600</v>
      </c>
      <c r="HQ29" s="507">
        <f>Metrics!UT5</f>
        <v>52.433910145424285</v>
      </c>
      <c r="HR29" s="14">
        <v>59070</v>
      </c>
      <c r="HS29" s="8">
        <v>37548</v>
      </c>
      <c r="HT29" s="8">
        <v>34473</v>
      </c>
      <c r="HU29" s="15">
        <v>24242</v>
      </c>
      <c r="HV29" s="511">
        <v>0.99750000000000005</v>
      </c>
      <c r="HW29" s="512">
        <v>0.78500000000000003</v>
      </c>
      <c r="HX29" s="513">
        <v>1</v>
      </c>
      <c r="HY29" s="514">
        <v>0.96</v>
      </c>
      <c r="HZ29" s="508">
        <v>20.949851989746001</v>
      </c>
      <c r="IA29" s="509">
        <v>15.299938201904199</v>
      </c>
      <c r="IB29" s="509">
        <v>16.966579437255799</v>
      </c>
      <c r="IC29" s="510">
        <v>30.433040618896399</v>
      </c>
      <c r="ID29" s="14">
        <v>0.98349726200103704</v>
      </c>
      <c r="IE29" s="8">
        <v>0.98479747772216797</v>
      </c>
      <c r="IF29" s="8">
        <v>0.98529756069183305</v>
      </c>
      <c r="IG29" s="8">
        <v>0.98879814147949197</v>
      </c>
      <c r="IH29" s="8">
        <v>0.984297394752502</v>
      </c>
      <c r="II29" s="8">
        <v>0.984297394752502</v>
      </c>
      <c r="IJ29" s="8">
        <v>0.98299717903137196</v>
      </c>
      <c r="IK29" s="8">
        <v>0.98449742794036799</v>
      </c>
      <c r="IL29" s="8">
        <v>0.98859810829162598</v>
      </c>
      <c r="IM29" s="8">
        <v>0.98849809169769198</v>
      </c>
      <c r="IN29" s="8">
        <v>0.98609769344329801</v>
      </c>
      <c r="IO29" s="8">
        <v>0.98689782619476296</v>
      </c>
      <c r="IP29" s="8" t="s">
        <v>654</v>
      </c>
      <c r="IQ29" s="8" t="s">
        <v>656</v>
      </c>
      <c r="IR29" s="8" t="s">
        <v>656</v>
      </c>
      <c r="IS29" s="8" t="s">
        <v>654</v>
      </c>
      <c r="IT29" s="8" t="s">
        <v>658</v>
      </c>
      <c r="IU29" s="8" t="s">
        <v>657</v>
      </c>
      <c r="IV29" s="8" t="s">
        <v>657</v>
      </c>
      <c r="IW29" s="8" t="s">
        <v>654</v>
      </c>
      <c r="IX29" s="8" t="s">
        <v>656</v>
      </c>
      <c r="IY29" s="8" t="s">
        <v>654</v>
      </c>
      <c r="IZ29" s="8" t="s">
        <v>657</v>
      </c>
      <c r="JA29" s="15" t="s">
        <v>656</v>
      </c>
      <c r="JB29" s="14">
        <v>1</v>
      </c>
      <c r="JC29" s="8">
        <v>1</v>
      </c>
      <c r="JD29" s="8">
        <v>1</v>
      </c>
      <c r="JE29" s="8">
        <v>1</v>
      </c>
      <c r="JF29" s="8">
        <v>1</v>
      </c>
      <c r="JG29" s="8">
        <v>1</v>
      </c>
      <c r="JH29" s="8">
        <v>1</v>
      </c>
      <c r="JI29" s="8">
        <v>1</v>
      </c>
      <c r="JJ29" s="8">
        <v>1</v>
      </c>
      <c r="JK29" s="8">
        <v>1</v>
      </c>
      <c r="JL29" s="8">
        <v>1</v>
      </c>
      <c r="JM29" s="8">
        <v>1</v>
      </c>
      <c r="JN29" s="8">
        <v>1</v>
      </c>
      <c r="JO29" s="8">
        <v>1</v>
      </c>
      <c r="JP29" s="8">
        <v>1</v>
      </c>
      <c r="JQ29" s="8">
        <v>1</v>
      </c>
      <c r="JR29" s="39">
        <v>1</v>
      </c>
      <c r="JS29" s="39">
        <v>1</v>
      </c>
      <c r="JT29" s="39">
        <v>1</v>
      </c>
      <c r="JU29" s="39">
        <v>1</v>
      </c>
      <c r="JV29" s="39">
        <v>1</v>
      </c>
      <c r="JW29" s="39">
        <v>1</v>
      </c>
      <c r="JX29" s="39">
        <v>1</v>
      </c>
      <c r="JY29" s="39">
        <v>1</v>
      </c>
      <c r="JZ29" s="39">
        <v>1</v>
      </c>
      <c r="KA29" s="39">
        <v>1</v>
      </c>
      <c r="KB29" s="39">
        <v>1</v>
      </c>
      <c r="KC29" s="39">
        <v>1</v>
      </c>
      <c r="KD29" s="39">
        <v>1</v>
      </c>
      <c r="KE29" s="39">
        <v>1</v>
      </c>
      <c r="KF29" s="39">
        <v>1</v>
      </c>
      <c r="KG29" s="39">
        <v>1</v>
      </c>
      <c r="KH29" s="39">
        <v>1</v>
      </c>
      <c r="KI29" s="39">
        <v>1</v>
      </c>
      <c r="KJ29" s="39">
        <v>1</v>
      </c>
      <c r="KK29" s="39">
        <v>1</v>
      </c>
      <c r="KL29" s="8" t="s">
        <v>657</v>
      </c>
      <c r="KM29" s="8" t="s">
        <v>657</v>
      </c>
      <c r="KN29" s="8" t="s">
        <v>654</v>
      </c>
      <c r="KO29" s="8" t="s">
        <v>658</v>
      </c>
      <c r="KP29" s="8" t="s">
        <v>656</v>
      </c>
      <c r="KQ29" s="8" t="s">
        <v>658</v>
      </c>
      <c r="KR29" s="8" t="s">
        <v>658</v>
      </c>
      <c r="KS29" s="8" t="s">
        <v>658</v>
      </c>
      <c r="KT29" s="8" t="s">
        <v>656</v>
      </c>
      <c r="KU29" s="8" t="s">
        <v>658</v>
      </c>
      <c r="KV29" s="8" t="s">
        <v>656</v>
      </c>
      <c r="KW29" s="8" t="s">
        <v>656</v>
      </c>
      <c r="KX29" s="8" t="s">
        <v>657</v>
      </c>
      <c r="KY29" s="8" t="s">
        <v>657</v>
      </c>
      <c r="KZ29" s="8" t="s">
        <v>656</v>
      </c>
      <c r="LA29" s="8" t="s">
        <v>654</v>
      </c>
      <c r="LB29" s="8" t="s">
        <v>655</v>
      </c>
      <c r="LC29" s="8" t="s">
        <v>654</v>
      </c>
      <c r="LD29" s="8" t="s">
        <v>658</v>
      </c>
      <c r="LE29" s="8" t="s">
        <v>656</v>
      </c>
      <c r="LF29" s="8" t="s">
        <v>657</v>
      </c>
      <c r="LG29" s="8" t="s">
        <v>657</v>
      </c>
      <c r="LH29" s="8" t="s">
        <v>656</v>
      </c>
      <c r="LI29" s="8" t="s">
        <v>656</v>
      </c>
      <c r="LJ29" s="8" t="s">
        <v>654</v>
      </c>
      <c r="LK29" s="8" t="s">
        <v>654</v>
      </c>
      <c r="LL29" s="8" t="s">
        <v>657</v>
      </c>
      <c r="LM29" s="8" t="s">
        <v>655</v>
      </c>
      <c r="LN29" s="8" t="s">
        <v>657</v>
      </c>
      <c r="LO29" s="8" t="s">
        <v>654</v>
      </c>
      <c r="LP29" s="8" t="s">
        <v>654</v>
      </c>
      <c r="LQ29" s="8" t="s">
        <v>656</v>
      </c>
      <c r="LR29" s="8" t="s">
        <v>658</v>
      </c>
      <c r="LS29" s="8" t="s">
        <v>657</v>
      </c>
      <c r="LT29" s="8" t="s">
        <v>654</v>
      </c>
      <c r="LU29" s="15" t="s">
        <v>656</v>
      </c>
      <c r="LV29" s="8">
        <v>0.10000000149011599</v>
      </c>
      <c r="LW29" s="8">
        <v>0.10000000149011599</v>
      </c>
      <c r="LX29" s="8">
        <v>0.40000000596046398</v>
      </c>
      <c r="LY29" s="8">
        <v>0.40000000596046398</v>
      </c>
      <c r="LZ29" s="8">
        <v>0.69999998807907104</v>
      </c>
      <c r="MA29" s="8">
        <v>0.69999998807907104</v>
      </c>
      <c r="MB29" s="8">
        <v>1</v>
      </c>
      <c r="MC29" s="8">
        <v>1</v>
      </c>
      <c r="MD29" s="8">
        <v>1.29999995231628</v>
      </c>
      <c r="ME29" s="8">
        <v>1.29999995231628</v>
      </c>
      <c r="MF29" s="8">
        <v>1.29999995231628</v>
      </c>
      <c r="MG29" s="8">
        <v>1.29999995231628</v>
      </c>
      <c r="MH29" s="8">
        <v>0.10000000149011599</v>
      </c>
      <c r="MI29" s="8">
        <v>0.10000000149011599</v>
      </c>
      <c r="MJ29" s="8">
        <v>0.40000000596046398</v>
      </c>
      <c r="MK29" s="8">
        <v>0.40000000596046398</v>
      </c>
      <c r="ML29" s="8">
        <v>0.69999998807907104</v>
      </c>
      <c r="MM29" s="8">
        <v>0.69999998807907104</v>
      </c>
      <c r="MN29" s="8">
        <v>1</v>
      </c>
      <c r="MO29" s="8">
        <v>1</v>
      </c>
      <c r="MP29" s="8">
        <v>1.29999995231628</v>
      </c>
      <c r="MQ29" s="8">
        <v>1.29999995231628</v>
      </c>
      <c r="MR29" s="8">
        <v>1.29999995231628</v>
      </c>
      <c r="MS29" s="8">
        <v>1.29999995231628</v>
      </c>
      <c r="MT29" s="8">
        <v>0.10000000149011599</v>
      </c>
      <c r="MU29" s="8">
        <v>0.10000000149011599</v>
      </c>
      <c r="MV29" s="8">
        <v>0.40000000596046398</v>
      </c>
      <c r="MW29" s="8">
        <v>0.40000000596046398</v>
      </c>
      <c r="MX29" s="8">
        <v>0.69999998807907104</v>
      </c>
      <c r="MY29" s="8">
        <v>0.69999998807907104</v>
      </c>
      <c r="MZ29" s="8">
        <v>1</v>
      </c>
      <c r="NA29" s="8">
        <v>1</v>
      </c>
      <c r="NB29" s="8">
        <v>1.29999995231628</v>
      </c>
      <c r="NC29" s="8">
        <v>1.29999995231628</v>
      </c>
      <c r="ND29" s="8">
        <v>1.29999995231628</v>
      </c>
      <c r="NE29" s="15">
        <v>1.29999995231628</v>
      </c>
      <c r="NF29" s="14">
        <v>4.5000002719461901E-3</v>
      </c>
      <c r="NG29" s="8">
        <v>4.5000002719461901E-3</v>
      </c>
      <c r="NH29" s="8">
        <v>4.5000002719461901E-3</v>
      </c>
      <c r="NI29" s="8">
        <v>5.0000003539025697E-3</v>
      </c>
      <c r="NJ29" s="8">
        <v>1.00000004749745E-3</v>
      </c>
      <c r="NK29" s="8">
        <v>5.0000003539025697E-3</v>
      </c>
      <c r="NL29" s="8">
        <v>9.0000005438923801E-3</v>
      </c>
      <c r="NM29" s="8">
        <v>4.5000002719461901E-3</v>
      </c>
      <c r="NN29" s="8">
        <v>4.5000002719461901E-3</v>
      </c>
      <c r="NO29" s="8">
        <v>9.0000005438923801E-3</v>
      </c>
      <c r="NP29" s="8">
        <v>9.0000005438923801E-3</v>
      </c>
      <c r="NQ29" s="8">
        <v>5.0000003539025697E-3</v>
      </c>
      <c r="NR29" s="8">
        <v>4.5000002719461901E-3</v>
      </c>
      <c r="NS29" s="8">
        <v>4.5000002719461901E-3</v>
      </c>
      <c r="NT29" s="15">
        <v>4.5000002719461901E-3</v>
      </c>
      <c r="NU29" s="175">
        <f>2/15</f>
        <v>0.13333333333333333</v>
      </c>
      <c r="NV29" s="176">
        <f>0/15</f>
        <v>0</v>
      </c>
      <c r="NW29" s="176">
        <f>0/15</f>
        <v>0</v>
      </c>
      <c r="NX29" s="176">
        <f>9/15</f>
        <v>0.6</v>
      </c>
      <c r="NY29" s="178">
        <f>2/8</f>
        <v>0.25</v>
      </c>
      <c r="NZ29" s="176">
        <f>0/15</f>
        <v>0</v>
      </c>
      <c r="OA29" s="176">
        <f>0/15</f>
        <v>0</v>
      </c>
      <c r="OB29" s="176">
        <f>9/14</f>
        <v>0.6428571428571429</v>
      </c>
      <c r="OC29" s="14">
        <f>Metrics!XG7</f>
        <v>1712</v>
      </c>
      <c r="OD29" s="8">
        <f>Metrics!XH7</f>
        <v>1337</v>
      </c>
      <c r="OE29" s="8">
        <f>Metrics!XI7</f>
        <v>1336</v>
      </c>
      <c r="OF29" s="8">
        <f>Metrics!XJ7</f>
        <v>1280</v>
      </c>
      <c r="OG29" s="8">
        <v>24126</v>
      </c>
      <c r="OH29" s="8">
        <v>16765</v>
      </c>
      <c r="OI29" s="8">
        <v>15109</v>
      </c>
      <c r="OJ29" s="15">
        <v>13523</v>
      </c>
      <c r="OK29" s="341">
        <v>45190.407199074078</v>
      </c>
      <c r="OL29" s="517">
        <v>45190.419606481482</v>
      </c>
    </row>
  </sheetData>
  <mergeCells count="52">
    <mergeCell ref="DY29:DZ29"/>
    <mergeCell ref="DY28:DZ28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  <mergeCell ref="OC3:OJ3"/>
    <mergeCell ref="OG4:OJ4"/>
    <mergeCell ref="JB3:NE3"/>
    <mergeCell ref="NF3:NT3"/>
    <mergeCell ref="JB4:KK4"/>
    <mergeCell ref="KL4:LU4"/>
    <mergeCell ref="LV4:NE4"/>
    <mergeCell ref="NF4:NT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O6:O27 R6:R27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BB6:BB27 AZ6:AZ27 AX6:AX27 BD6:BD27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FJ6:FL27 EY6:FB27 FC6:FC22 FC24:FC27 FD6:FH27 FN6:FQ27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GF6:GF27 GC6:GC27 FU6:FU27 GM6:GM27 FX6:FX27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EG1" workbookViewId="0">
      <selection activeCell="EO11" sqref="EO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673" t="s">
        <v>1</v>
      </c>
      <c r="B1" s="673"/>
      <c r="C1" s="673"/>
      <c r="D1" s="673"/>
      <c r="E1" s="673"/>
      <c r="F1" s="632" t="s">
        <v>2</v>
      </c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3"/>
      <c r="Y1" s="634"/>
      <c r="Z1" s="685" t="s">
        <v>3</v>
      </c>
      <c r="AA1" s="685"/>
      <c r="AB1" s="685"/>
      <c r="AC1" s="685"/>
      <c r="AD1" s="685"/>
      <c r="AE1" s="685"/>
      <c r="AF1" s="685"/>
      <c r="AG1" s="685"/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51" t="s">
        <v>4</v>
      </c>
      <c r="AV1" s="652"/>
      <c r="AW1" s="652"/>
      <c r="AX1" s="652"/>
      <c r="AY1" s="652"/>
      <c r="AZ1" s="652"/>
      <c r="BA1" s="652"/>
      <c r="BB1" s="652"/>
      <c r="BC1" s="653"/>
      <c r="BD1" s="649" t="s">
        <v>5</v>
      </c>
      <c r="BE1" s="672" t="s">
        <v>6</v>
      </c>
      <c r="BF1" s="673"/>
      <c r="BG1" s="673"/>
      <c r="BH1" s="673"/>
      <c r="BI1" s="673"/>
      <c r="BJ1" s="673"/>
      <c r="BK1" s="673"/>
      <c r="BL1" s="673"/>
      <c r="BM1" s="673"/>
      <c r="BN1" s="673"/>
      <c r="BO1" s="673"/>
      <c r="BP1" s="673"/>
      <c r="BQ1" s="673"/>
      <c r="BR1" s="673"/>
      <c r="BS1" s="673"/>
      <c r="BT1" s="673"/>
      <c r="BU1" s="673"/>
      <c r="BV1" s="673"/>
      <c r="BW1" s="673"/>
      <c r="BX1" s="673"/>
      <c r="BY1" s="673"/>
      <c r="BZ1" s="673"/>
      <c r="CA1" s="673"/>
      <c r="CB1" s="673"/>
      <c r="CC1" s="673"/>
      <c r="CD1" s="673"/>
      <c r="CE1" s="673"/>
      <c r="CF1" s="673"/>
      <c r="CG1" s="673"/>
      <c r="CH1" s="673"/>
      <c r="CI1" s="673"/>
      <c r="CJ1" s="673"/>
      <c r="CK1" s="673"/>
      <c r="CL1" s="673"/>
      <c r="CM1" s="673"/>
      <c r="CN1" s="673"/>
      <c r="CO1" s="673"/>
      <c r="CP1" s="673"/>
      <c r="CQ1" s="673"/>
      <c r="CR1" s="673"/>
      <c r="CS1" s="673"/>
      <c r="CT1" s="673"/>
      <c r="CU1" s="673"/>
      <c r="CV1" s="673"/>
      <c r="CW1" s="673"/>
      <c r="CX1" s="673"/>
      <c r="CY1" s="673"/>
      <c r="CZ1" s="673"/>
      <c r="DA1" s="673"/>
      <c r="DB1" s="673"/>
      <c r="DC1" s="673"/>
      <c r="DD1" s="673"/>
      <c r="DE1" s="673"/>
      <c r="DF1" s="673"/>
      <c r="DG1" s="673"/>
      <c r="DH1" s="673"/>
      <c r="DI1" s="673"/>
      <c r="DJ1" s="673"/>
      <c r="DK1" s="673"/>
      <c r="DL1" s="673"/>
      <c r="DM1" s="673"/>
      <c r="DN1" s="673"/>
      <c r="DO1" s="673"/>
      <c r="DP1" s="673"/>
      <c r="DQ1" s="673"/>
      <c r="DR1" s="673"/>
      <c r="DS1" s="673"/>
      <c r="DT1" s="674"/>
      <c r="DU1" s="632" t="s">
        <v>7</v>
      </c>
      <c r="DV1" s="633"/>
      <c r="DW1" s="634"/>
      <c r="DX1" s="660" t="s">
        <v>8</v>
      </c>
      <c r="DY1" s="661"/>
      <c r="DZ1" s="661"/>
      <c r="EA1" s="661"/>
      <c r="EB1" s="661"/>
      <c r="EC1" s="661"/>
      <c r="ED1" s="661"/>
      <c r="EE1" s="661"/>
      <c r="EF1" s="661"/>
      <c r="EG1" s="662"/>
      <c r="EH1" s="651" t="s">
        <v>9</v>
      </c>
      <c r="EI1" s="652"/>
      <c r="EJ1" s="652"/>
      <c r="EK1" s="653"/>
      <c r="EL1" s="733" t="s">
        <v>10</v>
      </c>
      <c r="EM1" s="734"/>
      <c r="EN1" s="734"/>
      <c r="EO1" s="734"/>
      <c r="EP1" s="734"/>
      <c r="EQ1" s="734"/>
      <c r="ER1" s="734"/>
      <c r="ES1" s="734"/>
      <c r="ET1" s="734"/>
      <c r="EU1" s="734"/>
      <c r="EV1" s="734"/>
      <c r="EW1" s="734"/>
      <c r="EX1" s="734"/>
      <c r="EY1" s="734"/>
      <c r="EZ1" s="734"/>
      <c r="FA1" s="734"/>
      <c r="FB1" s="734"/>
      <c r="FC1" s="734"/>
      <c r="FD1" s="734"/>
      <c r="FE1" s="734"/>
      <c r="FF1" s="734"/>
      <c r="FG1" s="735"/>
      <c r="FH1" s="641" t="s">
        <v>11</v>
      </c>
      <c r="FI1" s="642"/>
      <c r="FJ1" s="642"/>
      <c r="FK1" s="642"/>
      <c r="FL1" s="642"/>
      <c r="FM1" s="642"/>
      <c r="FN1" s="642"/>
      <c r="FO1" s="642"/>
      <c r="FP1" s="642"/>
      <c r="FQ1" s="642"/>
      <c r="FR1" s="642"/>
      <c r="FS1" s="642"/>
      <c r="FT1" s="642"/>
      <c r="FU1" s="642"/>
      <c r="FV1" s="642"/>
      <c r="FW1" s="642"/>
      <c r="FX1" s="642"/>
      <c r="FY1" s="642"/>
      <c r="FZ1" s="642"/>
      <c r="GA1" s="642"/>
      <c r="GB1" s="642"/>
      <c r="GC1" s="642"/>
      <c r="GD1" s="642"/>
      <c r="GE1" s="643"/>
      <c r="GF1" s="632" t="s">
        <v>12</v>
      </c>
      <c r="GG1" s="633"/>
      <c r="GH1" s="633"/>
      <c r="GI1" s="633"/>
      <c r="GJ1" s="633"/>
      <c r="GK1" s="633"/>
      <c r="GL1" s="633"/>
      <c r="GM1" s="633"/>
      <c r="GN1" s="633"/>
      <c r="GO1" s="633"/>
      <c r="GP1" s="633"/>
      <c r="GQ1" s="633"/>
      <c r="GR1" s="633"/>
      <c r="GS1" s="633"/>
      <c r="GT1" s="633"/>
      <c r="GU1" s="634"/>
    </row>
    <row r="2" spans="1:203" s="3" customFormat="1" ht="13.5" customHeight="1" thickBot="1" x14ac:dyDescent="0.3">
      <c r="A2" s="730"/>
      <c r="B2" s="730"/>
      <c r="C2" s="730"/>
      <c r="D2" s="730"/>
      <c r="E2" s="730"/>
      <c r="F2" s="638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40"/>
      <c r="Z2" s="731"/>
      <c r="AA2" s="731"/>
      <c r="AB2" s="731"/>
      <c r="AC2" s="731"/>
      <c r="AD2" s="731"/>
      <c r="AE2" s="731"/>
      <c r="AF2" s="731"/>
      <c r="AG2" s="731"/>
      <c r="AH2" s="731"/>
      <c r="AI2" s="731"/>
      <c r="AJ2" s="731"/>
      <c r="AK2" s="731"/>
      <c r="AL2" s="731"/>
      <c r="AM2" s="731"/>
      <c r="AN2" s="731"/>
      <c r="AO2" s="731"/>
      <c r="AP2" s="731"/>
      <c r="AQ2" s="731"/>
      <c r="AR2" s="731"/>
      <c r="AS2" s="731"/>
      <c r="AT2" s="731"/>
      <c r="AU2" s="657"/>
      <c r="AV2" s="658"/>
      <c r="AW2" s="658"/>
      <c r="AX2" s="658"/>
      <c r="AY2" s="658"/>
      <c r="AZ2" s="658"/>
      <c r="BA2" s="658"/>
      <c r="BB2" s="658"/>
      <c r="BC2" s="659"/>
      <c r="BD2" s="650"/>
      <c r="BE2" s="18"/>
      <c r="BF2" s="19"/>
      <c r="BG2" s="690" t="s">
        <v>13</v>
      </c>
      <c r="BH2" s="691"/>
      <c r="BI2" s="691"/>
      <c r="BJ2" s="692"/>
      <c r="BK2" s="690" t="s">
        <v>14</v>
      </c>
      <c r="BL2" s="691"/>
      <c r="BM2" s="691"/>
      <c r="BN2" s="691"/>
      <c r="BO2" s="691"/>
      <c r="BP2" s="691"/>
      <c r="BQ2" s="691"/>
      <c r="BR2" s="691"/>
      <c r="BS2" s="691"/>
      <c r="BT2" s="692"/>
      <c r="BU2" s="690" t="s">
        <v>457</v>
      </c>
      <c r="BV2" s="691"/>
      <c r="BW2" s="691"/>
      <c r="BX2" s="713"/>
      <c r="BY2" s="691" t="s">
        <v>16</v>
      </c>
      <c r="BZ2" s="691"/>
      <c r="CA2" s="691"/>
      <c r="CB2" s="691"/>
      <c r="CC2" s="691"/>
      <c r="CD2" s="691"/>
      <c r="CE2" s="691"/>
      <c r="CF2" s="691"/>
      <c r="CG2" s="691"/>
      <c r="CH2" s="691"/>
      <c r="CI2" s="691"/>
      <c r="CJ2" s="691"/>
      <c r="CK2" s="691"/>
      <c r="CL2" s="691"/>
      <c r="CM2" s="691"/>
      <c r="CN2" s="691"/>
      <c r="CO2" s="691"/>
      <c r="CP2" s="691"/>
      <c r="CQ2" s="691"/>
      <c r="CR2" s="691"/>
      <c r="CS2" s="691"/>
      <c r="CT2" s="692"/>
      <c r="CU2" s="690" t="s">
        <v>17</v>
      </c>
      <c r="CV2" s="691"/>
      <c r="CW2" s="691"/>
      <c r="CX2" s="691"/>
      <c r="CY2" s="691"/>
      <c r="CZ2" s="691"/>
      <c r="DA2" s="691"/>
      <c r="DB2" s="691"/>
      <c r="DC2" s="691"/>
      <c r="DD2" s="691"/>
      <c r="DE2" s="691"/>
      <c r="DF2" s="691"/>
      <c r="DG2" s="691"/>
      <c r="DH2" s="691"/>
      <c r="DI2" s="691"/>
      <c r="DJ2" s="691"/>
      <c r="DK2" s="691"/>
      <c r="DL2" s="691"/>
      <c r="DM2" s="691"/>
      <c r="DN2" s="691"/>
      <c r="DO2" s="691"/>
      <c r="DP2" s="691"/>
      <c r="DQ2" s="691"/>
      <c r="DR2" s="692"/>
      <c r="DS2" s="18"/>
      <c r="DT2" s="31"/>
      <c r="DU2" s="638"/>
      <c r="DV2" s="639"/>
      <c r="DW2" s="640"/>
      <c r="DX2" s="666"/>
      <c r="DY2" s="667"/>
      <c r="DZ2" s="667"/>
      <c r="EA2" s="667"/>
      <c r="EB2" s="667"/>
      <c r="EC2" s="667"/>
      <c r="ED2" s="667"/>
      <c r="EE2" s="667"/>
      <c r="EF2" s="667"/>
      <c r="EG2" s="668"/>
      <c r="EH2" s="657"/>
      <c r="EI2" s="658"/>
      <c r="EJ2" s="658"/>
      <c r="EK2" s="659"/>
      <c r="EL2" s="732" t="s">
        <v>18</v>
      </c>
      <c r="EM2" s="711"/>
      <c r="EN2" s="711"/>
      <c r="EO2" s="711"/>
      <c r="EP2" s="711"/>
      <c r="EQ2" s="711"/>
      <c r="ER2" s="711"/>
      <c r="ES2" s="711"/>
      <c r="ET2" s="711"/>
      <c r="EU2" s="711"/>
      <c r="EV2" s="712"/>
      <c r="EW2" s="690" t="s">
        <v>19</v>
      </c>
      <c r="EX2" s="691"/>
      <c r="EY2" s="691"/>
      <c r="EZ2" s="713"/>
      <c r="FA2" s="691" t="s">
        <v>20</v>
      </c>
      <c r="FB2" s="691"/>
      <c r="FC2" s="691"/>
      <c r="FD2" s="691"/>
      <c r="FE2" s="713"/>
      <c r="FF2" s="691" t="s">
        <v>21</v>
      </c>
      <c r="FG2" s="692"/>
      <c r="FH2" s="736"/>
      <c r="FI2" s="737"/>
      <c r="FJ2" s="737"/>
      <c r="FK2" s="737"/>
      <c r="FL2" s="737"/>
      <c r="FM2" s="737"/>
      <c r="FN2" s="737"/>
      <c r="FO2" s="737"/>
      <c r="FP2" s="737"/>
      <c r="FQ2" s="737"/>
      <c r="FR2" s="737"/>
      <c r="FS2" s="737"/>
      <c r="FT2" s="737"/>
      <c r="FU2" s="737"/>
      <c r="FV2" s="737"/>
      <c r="FW2" s="737"/>
      <c r="FX2" s="737"/>
      <c r="FY2" s="737"/>
      <c r="FZ2" s="737"/>
      <c r="GA2" s="737"/>
      <c r="GB2" s="737"/>
      <c r="GC2" s="737"/>
      <c r="GD2" s="737"/>
      <c r="GE2" s="648"/>
      <c r="GF2" s="638"/>
      <c r="GG2" s="639"/>
      <c r="GH2" s="639"/>
      <c r="GI2" s="639"/>
      <c r="GJ2" s="639"/>
      <c r="GK2" s="639"/>
      <c r="GL2" s="639"/>
      <c r="GM2" s="639"/>
      <c r="GN2" s="639"/>
      <c r="GO2" s="639"/>
      <c r="GP2" s="639"/>
      <c r="GQ2" s="639"/>
      <c r="GR2" s="639"/>
      <c r="GS2" s="639"/>
      <c r="GT2" s="639"/>
      <c r="GU2" s="640"/>
    </row>
    <row r="3" spans="1:203" s="3" customFormat="1" ht="31.5" customHeight="1" thickBot="1" x14ac:dyDescent="0.3">
      <c r="A3" s="9" t="s">
        <v>22</v>
      </c>
      <c r="B3" s="5" t="s">
        <v>23</v>
      </c>
      <c r="C3" s="5" t="s">
        <v>24</v>
      </c>
      <c r="D3" s="4" t="s">
        <v>25</v>
      </c>
      <c r="E3" s="10" t="s">
        <v>26</v>
      </c>
      <c r="F3" s="11" t="s">
        <v>27</v>
      </c>
      <c r="G3" s="4" t="s">
        <v>28</v>
      </c>
      <c r="H3" s="4" t="s">
        <v>29</v>
      </c>
      <c r="I3" s="4" t="s">
        <v>30</v>
      </c>
      <c r="J3" s="5" t="s">
        <v>31</v>
      </c>
      <c r="K3" s="5" t="s">
        <v>32</v>
      </c>
      <c r="L3" s="5" t="s">
        <v>33</v>
      </c>
      <c r="M3" s="5" t="s">
        <v>34</v>
      </c>
      <c r="N3" s="4" t="s">
        <v>35</v>
      </c>
      <c r="O3" s="5" t="s">
        <v>36</v>
      </c>
      <c r="P3" s="4" t="s">
        <v>37</v>
      </c>
      <c r="Q3" s="4" t="s">
        <v>38</v>
      </c>
      <c r="R3" s="5" t="s">
        <v>36</v>
      </c>
      <c r="S3" s="4" t="s">
        <v>37</v>
      </c>
      <c r="T3" s="4" t="s">
        <v>39</v>
      </c>
      <c r="U3" s="4" t="s">
        <v>40</v>
      </c>
      <c r="V3" s="4" t="s">
        <v>41</v>
      </c>
      <c r="W3" s="5" t="s">
        <v>42</v>
      </c>
      <c r="X3" s="4" t="s">
        <v>43</v>
      </c>
      <c r="Y3" s="12" t="s">
        <v>44</v>
      </c>
      <c r="Z3" s="4" t="s">
        <v>45</v>
      </c>
      <c r="AA3" s="4" t="s">
        <v>46</v>
      </c>
      <c r="AB3" s="4" t="s">
        <v>47</v>
      </c>
      <c r="AC3" s="4" t="s">
        <v>48</v>
      </c>
      <c r="AD3" s="5" t="s">
        <v>49</v>
      </c>
      <c r="AE3" s="4" t="s">
        <v>50</v>
      </c>
      <c r="AF3" s="4" t="s">
        <v>51</v>
      </c>
      <c r="AG3" s="5" t="s">
        <v>52</v>
      </c>
      <c r="AH3" s="4" t="s">
        <v>53</v>
      </c>
      <c r="AI3" s="5" t="s">
        <v>54</v>
      </c>
      <c r="AJ3" s="4" t="s">
        <v>55</v>
      </c>
      <c r="AK3" s="4" t="s">
        <v>56</v>
      </c>
      <c r="AL3" s="5" t="s">
        <v>57</v>
      </c>
      <c r="AM3" s="5" t="s">
        <v>58</v>
      </c>
      <c r="AN3" s="5" t="s">
        <v>59</v>
      </c>
      <c r="AO3" s="5" t="s">
        <v>60</v>
      </c>
      <c r="AP3" s="4" t="s">
        <v>61</v>
      </c>
      <c r="AQ3" s="5" t="s">
        <v>62</v>
      </c>
      <c r="AR3" s="5" t="s">
        <v>63</v>
      </c>
      <c r="AS3" s="4" t="s">
        <v>64</v>
      </c>
      <c r="AT3" s="6" t="s">
        <v>65</v>
      </c>
      <c r="AU3" s="20" t="s">
        <v>66</v>
      </c>
      <c r="AV3" s="21" t="s">
        <v>67</v>
      </c>
      <c r="AW3" s="21" t="s">
        <v>68</v>
      </c>
      <c r="AX3" s="21" t="s">
        <v>69</v>
      </c>
      <c r="AY3" s="21" t="s">
        <v>68</v>
      </c>
      <c r="AZ3" s="21" t="s">
        <v>70</v>
      </c>
      <c r="BA3" s="21" t="s">
        <v>68</v>
      </c>
      <c r="BB3" s="21" t="s">
        <v>71</v>
      </c>
      <c r="BC3" s="22" t="s">
        <v>68</v>
      </c>
      <c r="BD3" s="23" t="s">
        <v>72</v>
      </c>
      <c r="BE3" s="24" t="s">
        <v>73</v>
      </c>
      <c r="BF3" s="37" t="s">
        <v>74</v>
      </c>
      <c r="BG3" s="21" t="s">
        <v>75</v>
      </c>
      <c r="BH3" s="21" t="s">
        <v>76</v>
      </c>
      <c r="BI3" s="25" t="s">
        <v>77</v>
      </c>
      <c r="BJ3" s="25" t="s">
        <v>78</v>
      </c>
      <c r="BK3" s="21" t="s">
        <v>79</v>
      </c>
      <c r="BL3" s="21" t="s">
        <v>80</v>
      </c>
      <c r="BM3" s="21" t="s">
        <v>81</v>
      </c>
      <c r="BN3" s="21" t="s">
        <v>82</v>
      </c>
      <c r="BO3" s="21" t="s">
        <v>83</v>
      </c>
      <c r="BP3" s="21" t="s">
        <v>84</v>
      </c>
      <c r="BQ3" s="21" t="s">
        <v>85</v>
      </c>
      <c r="BR3" s="21" t="s">
        <v>86</v>
      </c>
      <c r="BS3" s="21" t="s">
        <v>87</v>
      </c>
      <c r="BT3" s="37" t="s">
        <v>88</v>
      </c>
      <c r="BU3" s="21" t="s">
        <v>89</v>
      </c>
      <c r="BV3" s="21" t="s">
        <v>90</v>
      </c>
      <c r="BW3" s="21" t="s">
        <v>91</v>
      </c>
      <c r="BX3" s="37" t="s">
        <v>92</v>
      </c>
      <c r="BY3" s="21" t="s">
        <v>93</v>
      </c>
      <c r="BZ3" s="21" t="s">
        <v>94</v>
      </c>
      <c r="CA3" s="21" t="s">
        <v>96</v>
      </c>
      <c r="CB3" s="21" t="s">
        <v>97</v>
      </c>
      <c r="CC3" s="21" t="s">
        <v>98</v>
      </c>
      <c r="CD3" s="21" t="s">
        <v>99</v>
      </c>
      <c r="CE3" s="21" t="s">
        <v>100</v>
      </c>
      <c r="CF3" s="21" t="s">
        <v>101</v>
      </c>
      <c r="CG3" s="21" t="s">
        <v>102</v>
      </c>
      <c r="CH3" s="21" t="s">
        <v>103</v>
      </c>
      <c r="CI3" s="21" t="s">
        <v>104</v>
      </c>
      <c r="CJ3" s="21" t="s">
        <v>105</v>
      </c>
      <c r="CK3" s="25" t="s">
        <v>106</v>
      </c>
      <c r="CL3" s="25" t="s">
        <v>107</v>
      </c>
      <c r="CM3" s="25" t="s">
        <v>108</v>
      </c>
      <c r="CN3" s="25" t="s">
        <v>109</v>
      </c>
      <c r="CO3" s="25" t="s">
        <v>110</v>
      </c>
      <c r="CP3" s="25" t="s">
        <v>111</v>
      </c>
      <c r="CQ3" s="25" t="s">
        <v>112</v>
      </c>
      <c r="CR3" s="25" t="s">
        <v>113</v>
      </c>
      <c r="CS3" s="25" t="s">
        <v>114</v>
      </c>
      <c r="CT3" s="41" t="s">
        <v>115</v>
      </c>
      <c r="CU3" s="25" t="s">
        <v>116</v>
      </c>
      <c r="CV3" s="21" t="s">
        <v>117</v>
      </c>
      <c r="CW3" s="21" t="s">
        <v>118</v>
      </c>
      <c r="CX3" s="25" t="s">
        <v>119</v>
      </c>
      <c r="CY3" s="21" t="s">
        <v>120</v>
      </c>
      <c r="CZ3" s="21" t="s">
        <v>121</v>
      </c>
      <c r="DA3" s="21" t="s">
        <v>122</v>
      </c>
      <c r="DB3" s="21" t="s">
        <v>123</v>
      </c>
      <c r="DC3" s="21" t="s">
        <v>124</v>
      </c>
      <c r="DD3" s="21" t="s">
        <v>125</v>
      </c>
      <c r="DE3" s="21" t="s">
        <v>126</v>
      </c>
      <c r="DF3" s="21" t="s">
        <v>127</v>
      </c>
      <c r="DG3" s="21" t="s">
        <v>128</v>
      </c>
      <c r="DH3" s="21" t="s">
        <v>129</v>
      </c>
      <c r="DI3" s="21" t="s">
        <v>130</v>
      </c>
      <c r="DJ3" s="21" t="s">
        <v>131</v>
      </c>
      <c r="DK3" s="21" t="s">
        <v>132</v>
      </c>
      <c r="DL3" s="21" t="s">
        <v>133</v>
      </c>
      <c r="DM3" s="21" t="s">
        <v>133</v>
      </c>
      <c r="DN3" s="21" t="s">
        <v>135</v>
      </c>
      <c r="DO3" s="21" t="s">
        <v>136</v>
      </c>
      <c r="DP3" s="21" t="s">
        <v>136</v>
      </c>
      <c r="DQ3" s="25" t="s">
        <v>138</v>
      </c>
      <c r="DR3" s="41" t="s">
        <v>139</v>
      </c>
      <c r="DS3" s="29" t="s">
        <v>140</v>
      </c>
      <c r="DT3" s="30" t="s">
        <v>141</v>
      </c>
      <c r="DU3" s="26" t="s">
        <v>142</v>
      </c>
      <c r="DV3" s="27" t="s">
        <v>143</v>
      </c>
      <c r="DW3" s="28" t="s">
        <v>144</v>
      </c>
      <c r="DX3" s="20" t="s">
        <v>145</v>
      </c>
      <c r="DY3" s="25" t="s">
        <v>146</v>
      </c>
      <c r="DZ3" s="25" t="s">
        <v>147</v>
      </c>
      <c r="EA3" s="25" t="s">
        <v>148</v>
      </c>
      <c r="EB3" s="21" t="s">
        <v>149</v>
      </c>
      <c r="EC3" s="25" t="s">
        <v>150</v>
      </c>
      <c r="ED3" s="25" t="s">
        <v>151</v>
      </c>
      <c r="EE3" s="25" t="s">
        <v>152</v>
      </c>
      <c r="EF3" s="21" t="s">
        <v>153</v>
      </c>
      <c r="EG3" s="22" t="s">
        <v>154</v>
      </c>
      <c r="EH3" s="32" t="s">
        <v>155</v>
      </c>
      <c r="EI3" s="29" t="s">
        <v>156</v>
      </c>
      <c r="EJ3" s="29" t="s">
        <v>157</v>
      </c>
      <c r="EK3" s="34" t="s">
        <v>158</v>
      </c>
      <c r="EL3" s="24" t="s">
        <v>159</v>
      </c>
      <c r="EM3" s="21" t="s">
        <v>160</v>
      </c>
      <c r="EN3" s="21" t="s">
        <v>161</v>
      </c>
      <c r="EO3" s="21" t="s">
        <v>162</v>
      </c>
      <c r="EP3" s="21" t="s">
        <v>163</v>
      </c>
      <c r="EQ3" s="21" t="s">
        <v>164</v>
      </c>
      <c r="ER3" s="21" t="s">
        <v>165</v>
      </c>
      <c r="ES3" s="21" t="s">
        <v>166</v>
      </c>
      <c r="ET3" s="21" t="s">
        <v>167</v>
      </c>
      <c r="EU3" s="21" t="s">
        <v>168</v>
      </c>
      <c r="EV3" s="41" t="s">
        <v>169</v>
      </c>
      <c r="EW3" s="21" t="s">
        <v>170</v>
      </c>
      <c r="EX3" s="21" t="s">
        <v>171</v>
      </c>
      <c r="EY3" s="21" t="s">
        <v>172</v>
      </c>
      <c r="EZ3" s="41" t="s">
        <v>169</v>
      </c>
      <c r="FA3" s="21" t="s">
        <v>173</v>
      </c>
      <c r="FB3" s="21" t="s">
        <v>174</v>
      </c>
      <c r="FC3" s="21" t="s">
        <v>175</v>
      </c>
      <c r="FD3" s="21" t="s">
        <v>176</v>
      </c>
      <c r="FE3" s="41" t="s">
        <v>169</v>
      </c>
      <c r="FF3" s="21" t="s">
        <v>177</v>
      </c>
      <c r="FG3" s="22" t="s">
        <v>178</v>
      </c>
      <c r="FH3" s="32" t="s">
        <v>179</v>
      </c>
      <c r="FI3" s="29" t="s">
        <v>180</v>
      </c>
      <c r="FJ3" s="29" t="s">
        <v>181</v>
      </c>
      <c r="FK3" s="29" t="s">
        <v>182</v>
      </c>
      <c r="FL3" s="29" t="s">
        <v>183</v>
      </c>
      <c r="FM3" s="29" t="s">
        <v>184</v>
      </c>
      <c r="FN3" s="29" t="s">
        <v>185</v>
      </c>
      <c r="FO3" s="29" t="s">
        <v>186</v>
      </c>
      <c r="FP3" s="29" t="s">
        <v>187</v>
      </c>
      <c r="FQ3" s="29" t="s">
        <v>188</v>
      </c>
      <c r="FR3" s="29" t="s">
        <v>189</v>
      </c>
      <c r="FS3" s="29" t="s">
        <v>190</v>
      </c>
      <c r="FT3" s="29" t="s">
        <v>191</v>
      </c>
      <c r="FU3" s="29" t="s">
        <v>192</v>
      </c>
      <c r="FV3" s="29" t="s">
        <v>193</v>
      </c>
      <c r="FW3" s="29" t="s">
        <v>194</v>
      </c>
      <c r="FX3" s="29" t="s">
        <v>195</v>
      </c>
      <c r="FY3" s="29" t="s">
        <v>196</v>
      </c>
      <c r="FZ3" s="29" t="s">
        <v>197</v>
      </c>
      <c r="GA3" s="21" t="s">
        <v>198</v>
      </c>
      <c r="GB3" s="29" t="s">
        <v>199</v>
      </c>
      <c r="GC3" s="29" t="s">
        <v>200</v>
      </c>
      <c r="GD3" s="29" t="s">
        <v>201</v>
      </c>
      <c r="GE3" s="30" t="s">
        <v>202</v>
      </c>
      <c r="GF3" s="36" t="s">
        <v>203</v>
      </c>
      <c r="GG3" s="33" t="s">
        <v>204</v>
      </c>
      <c r="GH3" s="33" t="s">
        <v>205</v>
      </c>
      <c r="GI3" s="33" t="s">
        <v>206</v>
      </c>
      <c r="GJ3" s="29" t="s">
        <v>207</v>
      </c>
      <c r="GK3" s="29" t="s">
        <v>208</v>
      </c>
      <c r="GL3" s="33" t="s">
        <v>209</v>
      </c>
      <c r="GM3" s="33" t="s">
        <v>210</v>
      </c>
      <c r="GN3" s="29" t="s">
        <v>211</v>
      </c>
      <c r="GO3" s="29" t="s">
        <v>212</v>
      </c>
      <c r="GP3" s="29" t="s">
        <v>213</v>
      </c>
      <c r="GQ3" s="29" t="s">
        <v>214</v>
      </c>
      <c r="GR3" s="29" t="s">
        <v>215</v>
      </c>
      <c r="GS3" s="33" t="s">
        <v>216</v>
      </c>
      <c r="GT3" s="29" t="s">
        <v>217</v>
      </c>
      <c r="GU3" s="34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38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38">
        <v>0</v>
      </c>
      <c r="DU4" s="13"/>
      <c r="DW4" s="7"/>
      <c r="DX4" s="13" t="s">
        <v>260</v>
      </c>
      <c r="EG4" s="7" t="s">
        <v>229</v>
      </c>
      <c r="EH4" s="13" t="s">
        <v>359</v>
      </c>
      <c r="EI4" t="s">
        <v>411</v>
      </c>
      <c r="EK4" s="7"/>
      <c r="EL4" s="13">
        <v>0</v>
      </c>
      <c r="EV4" s="38"/>
      <c r="EZ4" s="38"/>
      <c r="FE4" s="38"/>
      <c r="FG4" s="7"/>
      <c r="FH4" s="42">
        <v>1</v>
      </c>
      <c r="FI4" s="195">
        <v>1</v>
      </c>
      <c r="FJ4" s="195">
        <v>1</v>
      </c>
      <c r="FL4" s="195">
        <v>1</v>
      </c>
      <c r="FM4" s="195">
        <v>1</v>
      </c>
      <c r="FN4" s="195">
        <v>1</v>
      </c>
      <c r="FO4" s="195">
        <v>1</v>
      </c>
      <c r="FQ4" s="195">
        <v>1</v>
      </c>
      <c r="FR4" s="195">
        <v>1</v>
      </c>
      <c r="FT4" s="195">
        <v>1</v>
      </c>
      <c r="FU4" s="195">
        <v>1</v>
      </c>
      <c r="FV4" s="195">
        <v>1</v>
      </c>
      <c r="FW4" s="195">
        <v>1</v>
      </c>
      <c r="FX4" s="195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38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38">
        <v>1</v>
      </c>
      <c r="DU5" s="13"/>
      <c r="DW5" s="7"/>
      <c r="DX5" s="13" t="s">
        <v>259</v>
      </c>
      <c r="EG5" s="7" t="s">
        <v>473</v>
      </c>
      <c r="EH5" s="13" t="s">
        <v>261</v>
      </c>
      <c r="EI5" t="s">
        <v>474</v>
      </c>
      <c r="EK5" s="7"/>
      <c r="EL5" s="13">
        <v>1</v>
      </c>
      <c r="EV5" s="38"/>
      <c r="EZ5" s="38"/>
      <c r="FE5" s="38"/>
      <c r="FG5" s="7"/>
      <c r="FH5" s="42">
        <v>2</v>
      </c>
      <c r="FI5" s="43">
        <v>2</v>
      </c>
      <c r="FJ5" s="43">
        <v>2</v>
      </c>
      <c r="FL5" s="43">
        <v>2</v>
      </c>
      <c r="FM5" s="43">
        <v>2</v>
      </c>
      <c r="FN5" s="43">
        <v>2</v>
      </c>
      <c r="FO5" s="43">
        <v>2</v>
      </c>
      <c r="FQ5" s="43">
        <v>2</v>
      </c>
      <c r="FR5" s="43">
        <v>2</v>
      </c>
      <c r="FT5" s="43">
        <v>2</v>
      </c>
      <c r="FU5" s="43">
        <v>2</v>
      </c>
      <c r="FV5" s="43">
        <v>2</v>
      </c>
      <c r="FW5" s="43">
        <v>2</v>
      </c>
      <c r="FX5" s="43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38"/>
      <c r="CX6">
        <v>2</v>
      </c>
      <c r="CY6">
        <v>2</v>
      </c>
      <c r="DQ6">
        <v>2</v>
      </c>
      <c r="DR6" s="38">
        <v>2</v>
      </c>
      <c r="DU6" s="13"/>
      <c r="DW6" s="7"/>
      <c r="DX6" s="13" t="s">
        <v>285</v>
      </c>
      <c r="EG6" s="7" t="s">
        <v>484</v>
      </c>
      <c r="EH6" s="13" t="s">
        <v>305</v>
      </c>
      <c r="EI6" t="s">
        <v>306</v>
      </c>
      <c r="EK6" s="7"/>
      <c r="EL6" s="13">
        <v>2</v>
      </c>
      <c r="EV6" s="38"/>
      <c r="EZ6" s="38"/>
      <c r="FE6" s="38"/>
      <c r="FG6" s="7"/>
      <c r="FH6" s="42">
        <v>3</v>
      </c>
      <c r="FI6" s="43">
        <v>3</v>
      </c>
      <c r="FJ6" s="43">
        <v>3</v>
      </c>
      <c r="FL6" s="43">
        <v>3</v>
      </c>
      <c r="FM6" s="43">
        <v>3</v>
      </c>
      <c r="FN6" s="43">
        <v>3</v>
      </c>
      <c r="FO6" s="43">
        <v>3</v>
      </c>
      <c r="FQ6" s="43">
        <v>3</v>
      </c>
      <c r="FR6" s="43">
        <v>3</v>
      </c>
      <c r="FT6" s="43">
        <v>3</v>
      </c>
      <c r="FU6" s="43">
        <v>3</v>
      </c>
      <c r="FV6" s="43">
        <v>3</v>
      </c>
      <c r="FW6" s="43">
        <v>3</v>
      </c>
      <c r="FX6" s="43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38"/>
      <c r="CX7">
        <v>3</v>
      </c>
      <c r="CY7">
        <v>3</v>
      </c>
      <c r="DQ7">
        <v>3</v>
      </c>
      <c r="DR7" s="38">
        <v>3</v>
      </c>
      <c r="DU7" s="13"/>
      <c r="DW7" s="7"/>
      <c r="DX7" s="13" t="s">
        <v>286</v>
      </c>
      <c r="EG7" s="7"/>
      <c r="EH7" s="13"/>
      <c r="EI7" t="s">
        <v>318</v>
      </c>
      <c r="EK7" s="7"/>
      <c r="EL7" s="13">
        <v>3</v>
      </c>
      <c r="EV7" s="38"/>
      <c r="EZ7" s="38"/>
      <c r="FE7" s="38"/>
      <c r="FG7" s="7"/>
      <c r="FH7" s="42">
        <v>4</v>
      </c>
      <c r="FI7" s="43">
        <v>4</v>
      </c>
      <c r="FJ7" s="43">
        <v>4</v>
      </c>
      <c r="FL7" s="43">
        <v>4</v>
      </c>
      <c r="FM7" s="43">
        <v>4</v>
      </c>
      <c r="FN7" s="43">
        <v>4</v>
      </c>
      <c r="FO7" s="43">
        <v>4</v>
      </c>
      <c r="FQ7" s="43">
        <v>4</v>
      </c>
      <c r="FR7" s="43">
        <v>4</v>
      </c>
      <c r="FT7" s="43">
        <v>4</v>
      </c>
      <c r="FU7" s="43">
        <v>4</v>
      </c>
      <c r="FV7" s="43">
        <v>4</v>
      </c>
      <c r="FW7" s="43">
        <v>4</v>
      </c>
      <c r="FX7" s="43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38"/>
      <c r="CX8">
        <v>4</v>
      </c>
      <c r="CY8">
        <v>4</v>
      </c>
      <c r="DR8" s="38">
        <v>4</v>
      </c>
      <c r="DU8" s="13"/>
      <c r="DW8" s="7"/>
      <c r="DX8" s="13" t="s">
        <v>284</v>
      </c>
      <c r="EG8" s="7"/>
      <c r="EH8" s="13"/>
      <c r="EK8" s="7"/>
      <c r="EL8" s="13">
        <v>4</v>
      </c>
      <c r="EV8" s="38"/>
      <c r="EZ8" s="38"/>
      <c r="FE8" s="38"/>
      <c r="FG8" s="7"/>
      <c r="FH8" s="42">
        <v>5</v>
      </c>
      <c r="FI8" s="43">
        <v>5</v>
      </c>
      <c r="FJ8" s="43">
        <v>5</v>
      </c>
      <c r="FL8" s="43">
        <v>5</v>
      </c>
      <c r="FM8" s="43">
        <v>5</v>
      </c>
      <c r="FN8" s="43">
        <v>5</v>
      </c>
      <c r="FO8" s="43">
        <v>5</v>
      </c>
      <c r="FQ8" s="43">
        <v>5</v>
      </c>
      <c r="FR8" s="43">
        <v>5</v>
      </c>
      <c r="FT8" s="43">
        <v>5</v>
      </c>
      <c r="FU8" s="43">
        <v>5</v>
      </c>
      <c r="FV8" s="43">
        <v>5</v>
      </c>
      <c r="FW8" s="43">
        <v>5</v>
      </c>
      <c r="FX8" s="43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38">
        <v>5</v>
      </c>
      <c r="DU9" s="13"/>
      <c r="DW9" s="7"/>
      <c r="DX9" s="13"/>
      <c r="EG9" s="7"/>
      <c r="EH9" s="13"/>
      <c r="EK9" s="7"/>
      <c r="EL9" s="13"/>
      <c r="EV9" s="38"/>
      <c r="EZ9" s="38"/>
      <c r="FE9" s="38"/>
      <c r="FG9" s="7"/>
      <c r="FH9" s="42">
        <v>6</v>
      </c>
      <c r="FI9" s="43">
        <v>6</v>
      </c>
      <c r="FJ9" s="43">
        <v>6</v>
      </c>
      <c r="FL9" s="43">
        <v>6</v>
      </c>
      <c r="FM9" s="43">
        <v>6</v>
      </c>
      <c r="FN9" s="43">
        <v>6</v>
      </c>
      <c r="FO9" s="43">
        <v>6</v>
      </c>
      <c r="FQ9" s="43">
        <v>6</v>
      </c>
      <c r="FR9" s="43">
        <v>6</v>
      </c>
      <c r="FT9" s="43">
        <v>6</v>
      </c>
      <c r="FU9" s="43">
        <v>6</v>
      </c>
      <c r="FV9" s="43">
        <v>6</v>
      </c>
      <c r="FW9" s="43">
        <v>6</v>
      </c>
      <c r="FX9" s="43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7"/>
      <c r="EH10" s="13"/>
      <c r="EK10" s="7"/>
      <c r="EL10" s="13" t="s">
        <v>288</v>
      </c>
      <c r="EV10" s="38"/>
      <c r="EZ10" s="38"/>
      <c r="FE10" s="38"/>
      <c r="FG10" s="7"/>
      <c r="FH10" s="42">
        <v>7</v>
      </c>
      <c r="FI10" s="43">
        <v>7</v>
      </c>
      <c r="FJ10" s="43">
        <v>7</v>
      </c>
      <c r="FL10" s="43">
        <v>7</v>
      </c>
      <c r="FM10" s="43">
        <v>7</v>
      </c>
      <c r="FN10" s="43">
        <v>7</v>
      </c>
      <c r="FO10" s="43">
        <v>7</v>
      </c>
      <c r="FQ10" s="43">
        <v>7</v>
      </c>
      <c r="FR10" s="43">
        <v>7</v>
      </c>
      <c r="FT10" s="43">
        <v>7</v>
      </c>
      <c r="FU10" s="43">
        <v>7</v>
      </c>
      <c r="FV10" s="43">
        <v>7</v>
      </c>
      <c r="FW10" s="43">
        <v>7</v>
      </c>
      <c r="FX10" s="43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38" t="s">
        <v>243</v>
      </c>
      <c r="EL11" s="13" t="s">
        <v>263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38" t="s">
        <v>351</v>
      </c>
      <c r="EL12" s="13" t="s">
        <v>265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38" t="s">
        <v>379</v>
      </c>
      <c r="EL13" s="13" t="s">
        <v>264</v>
      </c>
      <c r="FH13" s="43">
        <v>2</v>
      </c>
      <c r="FI13" s="43">
        <v>2</v>
      </c>
      <c r="FJ13" s="43">
        <v>2</v>
      </c>
      <c r="FK13" s="43">
        <v>2</v>
      </c>
      <c r="FL13" s="43">
        <v>2</v>
      </c>
      <c r="FM13" s="43">
        <v>2</v>
      </c>
      <c r="FN13" s="43">
        <v>2</v>
      </c>
      <c r="FO13" s="43">
        <v>2</v>
      </c>
      <c r="FP13" s="43">
        <v>2</v>
      </c>
      <c r="FQ13" s="43">
        <v>2</v>
      </c>
      <c r="FR13" s="43">
        <v>2</v>
      </c>
      <c r="FS13" s="43">
        <v>2</v>
      </c>
      <c r="FT13" s="43">
        <v>2</v>
      </c>
      <c r="FU13" s="43">
        <v>2</v>
      </c>
      <c r="FV13" s="43">
        <v>2</v>
      </c>
      <c r="FW13" s="43">
        <v>2</v>
      </c>
      <c r="FX13" s="43">
        <v>2</v>
      </c>
      <c r="FY13" s="43">
        <v>2</v>
      </c>
      <c r="FZ13" s="43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38" t="s">
        <v>398</v>
      </c>
      <c r="EL14" s="13" t="s">
        <v>289</v>
      </c>
      <c r="FH14" s="43">
        <v>3</v>
      </c>
      <c r="FI14" s="43">
        <v>3</v>
      </c>
      <c r="FJ14" s="43">
        <v>3</v>
      </c>
      <c r="FK14" s="43">
        <v>3</v>
      </c>
      <c r="FL14" s="43">
        <v>3</v>
      </c>
      <c r="FM14" s="43">
        <v>3</v>
      </c>
      <c r="FN14" s="43">
        <v>3</v>
      </c>
      <c r="FO14" s="43">
        <v>3</v>
      </c>
      <c r="FP14" s="43">
        <v>3</v>
      </c>
      <c r="FQ14" s="43">
        <v>3</v>
      </c>
      <c r="FR14" s="43">
        <v>3</v>
      </c>
      <c r="FS14" s="43">
        <v>3</v>
      </c>
      <c r="FT14" s="43">
        <v>3</v>
      </c>
      <c r="FU14" s="43">
        <v>3</v>
      </c>
      <c r="FV14" s="43">
        <v>3</v>
      </c>
      <c r="FW14" s="43">
        <v>3</v>
      </c>
      <c r="FX14" s="43">
        <v>3</v>
      </c>
      <c r="FY14" s="43">
        <v>3</v>
      </c>
      <c r="FZ14" s="43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38" t="s">
        <v>494</v>
      </c>
      <c r="DS15" s="38"/>
      <c r="FH15" t="s">
        <v>295</v>
      </c>
      <c r="FI15" s="43" t="s">
        <v>342</v>
      </c>
      <c r="FJ15" s="43" t="s">
        <v>293</v>
      </c>
      <c r="FK15" t="s">
        <v>295</v>
      </c>
      <c r="FL15" s="43" t="s">
        <v>293</v>
      </c>
      <c r="FM15" t="s">
        <v>310</v>
      </c>
      <c r="FN15" s="43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38" t="s">
        <v>258</v>
      </c>
      <c r="DS16" s="38"/>
      <c r="FH16" s="43">
        <v>5</v>
      </c>
      <c r="FI16" s="43">
        <v>5</v>
      </c>
      <c r="FJ16" s="43">
        <v>5</v>
      </c>
      <c r="FK16" s="43">
        <v>5</v>
      </c>
      <c r="FL16" s="43">
        <v>5</v>
      </c>
      <c r="FM16" s="43">
        <v>5</v>
      </c>
      <c r="FN16" s="43">
        <v>5</v>
      </c>
      <c r="FO16" s="43">
        <v>5</v>
      </c>
      <c r="FP16" s="43">
        <v>5</v>
      </c>
      <c r="FQ16" s="43">
        <v>5</v>
      </c>
      <c r="FR16" s="43">
        <v>5</v>
      </c>
      <c r="FS16" s="43">
        <v>5</v>
      </c>
      <c r="FT16" s="43">
        <v>5</v>
      </c>
      <c r="FU16" s="43">
        <v>5</v>
      </c>
      <c r="FV16" s="43">
        <v>5</v>
      </c>
      <c r="FW16" s="43">
        <v>5</v>
      </c>
      <c r="FX16" s="43">
        <v>5</v>
      </c>
      <c r="FY16" s="43">
        <v>5</v>
      </c>
      <c r="FZ16" s="43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38"/>
      <c r="FH17" s="43">
        <v>6</v>
      </c>
      <c r="FI17" s="43">
        <v>6</v>
      </c>
      <c r="FJ17" s="43">
        <v>6</v>
      </c>
      <c r="FK17" s="43">
        <v>6</v>
      </c>
      <c r="FL17" s="43">
        <v>6</v>
      </c>
      <c r="FM17" s="43">
        <v>6</v>
      </c>
      <c r="FN17" s="43">
        <v>6</v>
      </c>
      <c r="FO17" s="43">
        <v>6</v>
      </c>
      <c r="FP17" s="43">
        <v>6</v>
      </c>
      <c r="FQ17" s="43">
        <v>6</v>
      </c>
      <c r="FR17" s="43">
        <v>6</v>
      </c>
      <c r="FS17" s="43">
        <v>6</v>
      </c>
      <c r="FT17" s="43">
        <v>6</v>
      </c>
      <c r="FU17" s="43">
        <v>6</v>
      </c>
      <c r="FV17" s="43">
        <v>6</v>
      </c>
      <c r="FW17" s="43">
        <v>6</v>
      </c>
      <c r="FX17" s="43">
        <v>6</v>
      </c>
      <c r="FY17" s="43">
        <v>6</v>
      </c>
      <c r="FZ17" s="43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38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38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38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ADI19746"/>
  <sheetViews>
    <sheetView topLeftCell="VA1" zoomScaleNormal="100" workbookViewId="0">
      <selection activeCell="UR6" sqref="UR6"/>
    </sheetView>
  </sheetViews>
  <sheetFormatPr defaultRowHeight="15" x14ac:dyDescent="0.25"/>
  <cols>
    <col min="1" max="1" width="22.7109375" customWidth="1"/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4.14062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6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30.855468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520" max="520" width="9.28515625" customWidth="1"/>
    <col min="523" max="523" width="14.140625" bestFit="1" customWidth="1"/>
    <col min="524" max="532" width="13.42578125" bestFit="1" customWidth="1"/>
    <col min="533" max="535" width="13.42578125" customWidth="1"/>
    <col min="541" max="541" width="14.140625" bestFit="1" customWidth="1"/>
    <col min="542" max="548" width="13.42578125" bestFit="1" customWidth="1"/>
    <col min="549" max="549" width="8.28515625" bestFit="1" customWidth="1"/>
    <col min="551" max="551" width="10" bestFit="1" customWidth="1"/>
    <col min="552" max="552" width="9.7109375" bestFit="1" customWidth="1"/>
    <col min="553" max="559" width="13.42578125" bestFit="1" customWidth="1"/>
    <col min="560" max="562" width="13.42578125" customWidth="1"/>
    <col min="570" max="576" width="13.42578125" bestFit="1" customWidth="1"/>
    <col min="626" max="626" width="11.5703125" customWidth="1"/>
    <col min="756" max="764" width="13.42578125" bestFit="1" customWidth="1"/>
    <col min="765" max="767" width="13.42578125" customWidth="1"/>
    <col min="768" max="769" width="10.85546875" bestFit="1" customWidth="1"/>
    <col min="770" max="770" width="12" bestFit="1" customWidth="1"/>
    <col min="771" max="771" width="10.85546875" bestFit="1" customWidth="1"/>
    <col min="775" max="775" width="13.7109375" bestFit="1" customWidth="1"/>
    <col min="776" max="781" width="13.42578125" bestFit="1" customWidth="1"/>
    <col min="782" max="782" width="10.5703125" bestFit="1" customWidth="1"/>
    <col min="784" max="784" width="11.5703125" bestFit="1" customWidth="1"/>
    <col min="800" max="800" width="15" customWidth="1"/>
    <col min="801" max="801" width="13.85546875" bestFit="1" customWidth="1"/>
    <col min="802" max="803" width="13.42578125" bestFit="1" customWidth="1"/>
    <col min="804" max="804" width="12.28515625" bestFit="1" customWidth="1"/>
    <col min="817" max="817" width="13.42578125" bestFit="1" customWidth="1"/>
    <col min="818" max="825" width="13.5703125" bestFit="1" customWidth="1"/>
    <col min="826" max="826" width="10.5703125" bestFit="1" customWidth="1"/>
    <col min="827" max="828" width="11.7109375" bestFit="1" customWidth="1"/>
    <col min="829" max="829" width="12.85546875" bestFit="1" customWidth="1"/>
    <col min="830" max="830" width="10.5703125" bestFit="1" customWidth="1"/>
    <col min="833" max="836" width="13.42578125" bestFit="1" customWidth="1"/>
    <col min="837" max="837" width="12.28515625" bestFit="1" customWidth="1"/>
    <col min="838" max="844" width="13.42578125" bestFit="1" customWidth="1"/>
    <col min="886" max="887" width="11.7109375" bestFit="1" customWidth="1"/>
    <col min="888" max="888" width="12.85546875" bestFit="1" customWidth="1"/>
    <col min="889" max="890" width="13.5703125" bestFit="1" customWidth="1"/>
    <col min="891" max="891" width="10.5703125" bestFit="1" customWidth="1"/>
    <col min="892" max="893" width="11.7109375" bestFit="1" customWidth="1"/>
    <col min="894" max="894" width="10.5703125" bestFit="1" customWidth="1"/>
    <col min="895" max="896" width="11.7109375" bestFit="1" customWidth="1"/>
    <col min="897" max="897" width="12.85546875" bestFit="1" customWidth="1"/>
    <col min="898" max="898" width="10.5703125" bestFit="1" customWidth="1"/>
    <col min="902" max="903" width="13.42578125" bestFit="1" customWidth="1"/>
    <col min="906" max="906" width="12.28515625" bestFit="1" customWidth="1"/>
    <col min="907" max="908" width="13.42578125" bestFit="1" customWidth="1"/>
    <col min="910" max="910" width="13.42578125" bestFit="1" customWidth="1"/>
    <col min="922" max="922" width="13.42578125" bestFit="1" customWidth="1"/>
    <col min="936" max="936" width="13" customWidth="1"/>
    <col min="940" max="940" width="12.28515625" bestFit="1" customWidth="1"/>
    <col min="954" max="955" width="13.5703125" bestFit="1" customWidth="1"/>
    <col min="956" max="956" width="12.85546875" bestFit="1" customWidth="1"/>
    <col min="957" max="957" width="10.5703125" bestFit="1" customWidth="1"/>
    <col min="958" max="958" width="12.85546875" bestFit="1" customWidth="1"/>
    <col min="959" max="959" width="10.5703125" bestFit="1" customWidth="1"/>
    <col min="960" max="960" width="14" bestFit="1" customWidth="1"/>
    <col min="961" max="961" width="12.85546875" bestFit="1" customWidth="1"/>
    <col min="962" max="962" width="10.5703125" bestFit="1" customWidth="1"/>
    <col min="963" max="963" width="12.85546875" bestFit="1" customWidth="1"/>
    <col min="964" max="964" width="11.7109375" bestFit="1" customWidth="1"/>
    <col min="965" max="965" width="14" bestFit="1" customWidth="1"/>
    <col min="966" max="966" width="10.5703125" bestFit="1" customWidth="1"/>
    <col min="970" max="970" width="13.5703125" bestFit="1" customWidth="1"/>
    <col min="971" max="971" width="13.85546875" bestFit="1" customWidth="1"/>
    <col min="972" max="972" width="10.5703125" bestFit="1" customWidth="1"/>
    <col min="973" max="973" width="13.5703125" bestFit="1" customWidth="1"/>
    <col min="974" max="974" width="12.42578125" bestFit="1" customWidth="1"/>
    <col min="975" max="975" width="13.5703125" bestFit="1" customWidth="1"/>
    <col min="976" max="976" width="9.42578125" bestFit="1" customWidth="1"/>
    <col min="977" max="980" width="13.5703125" bestFit="1" customWidth="1"/>
    <col min="981" max="984" width="10.5703125" bestFit="1" customWidth="1"/>
    <col min="985" max="985" width="9.28515625" bestFit="1" customWidth="1"/>
    <col min="986" max="1019" width="9.28515625" customWidth="1"/>
    <col min="1021" max="1021" width="12.140625" bestFit="1" customWidth="1"/>
    <col min="1022" max="1022" width="13.42578125" bestFit="1" customWidth="1"/>
    <col min="1023" max="1023" width="17.5703125" customWidth="1"/>
    <col min="1024" max="1024" width="13.42578125" bestFit="1" customWidth="1"/>
    <col min="1025" max="1025" width="15.140625" customWidth="1"/>
    <col min="1026" max="1030" width="13.42578125" bestFit="1" customWidth="1"/>
    <col min="1031" max="1031" width="12.5703125" customWidth="1"/>
    <col min="1032" max="1032" width="14.42578125" customWidth="1"/>
    <col min="1033" max="1033" width="13.140625" customWidth="1"/>
    <col min="1034" max="1034" width="14.5703125" customWidth="1"/>
    <col min="1037" max="1037" width="12.140625" bestFit="1" customWidth="1"/>
    <col min="1038" max="1038" width="14.140625" customWidth="1"/>
    <col min="1039" max="1039" width="16.140625" customWidth="1"/>
    <col min="1040" max="1040" width="15.28515625" customWidth="1"/>
    <col min="1041" max="1041" width="13.42578125" bestFit="1" customWidth="1"/>
    <col min="1042" max="1042" width="12.28515625" bestFit="1" customWidth="1"/>
    <col min="1043" max="1049" width="13.42578125" bestFit="1" customWidth="1"/>
    <col min="1052" max="1052" width="12.140625" customWidth="1"/>
    <col min="1089" max="1089" width="20.5703125" bestFit="1" customWidth="1"/>
    <col min="1090" max="1092" width="18.5703125" bestFit="1" customWidth="1"/>
    <col min="1093" max="1093" width="17.42578125" bestFit="1" customWidth="1"/>
    <col min="1094" max="1094" width="18.5703125" bestFit="1" customWidth="1"/>
    <col min="1095" max="1095" width="17.42578125" bestFit="1" customWidth="1"/>
    <col min="1096" max="1096" width="18.5703125" bestFit="1" customWidth="1"/>
    <col min="1097" max="1097" width="17.42578125" bestFit="1" customWidth="1"/>
    <col min="1098" max="1101" width="18.5703125" bestFit="1" customWidth="1"/>
    <col min="1102" max="1102" width="17.42578125" bestFit="1" customWidth="1"/>
    <col min="1106" max="1106" width="14.140625" customWidth="1"/>
    <col min="1107" max="1107" width="15.85546875" customWidth="1"/>
    <col min="1108" max="1108" width="16.28515625" customWidth="1"/>
    <col min="1109" max="1109" width="17" customWidth="1"/>
    <col min="1110" max="1110" width="12.28515625" bestFit="1" customWidth="1"/>
    <col min="1111" max="1111" width="13.42578125" bestFit="1" customWidth="1"/>
    <col min="1112" max="1112" width="10.5703125" bestFit="1" customWidth="1"/>
    <col min="1113" max="1113" width="13.42578125" bestFit="1" customWidth="1"/>
    <col min="1114" max="1114" width="9.5703125" bestFit="1" customWidth="1"/>
    <col min="1115" max="1115" width="10.5703125" bestFit="1" customWidth="1"/>
    <col min="1116" max="1116" width="11.5703125" bestFit="1" customWidth="1"/>
    <col min="1117" max="1117" width="10.5703125" bestFit="1" customWidth="1"/>
    <col min="1124" max="1124" width="14" bestFit="1" customWidth="1"/>
    <col min="1125" max="1126" width="12.85546875" bestFit="1" customWidth="1"/>
    <col min="1127" max="1127" width="13.5703125" bestFit="1" customWidth="1"/>
    <col min="1128" max="1128" width="12.85546875" bestFit="1" customWidth="1"/>
    <col min="1129" max="1129" width="10.5703125" bestFit="1" customWidth="1"/>
    <col min="1130" max="1134" width="12.85546875" bestFit="1" customWidth="1"/>
    <col min="1135" max="1135" width="14" bestFit="1" customWidth="1"/>
    <col min="1136" max="1136" width="10.5703125" bestFit="1" customWidth="1"/>
    <col min="1140" max="1141" width="13.5703125" bestFit="1" customWidth="1"/>
    <col min="1142" max="1143" width="10.5703125" bestFit="1" customWidth="1"/>
    <col min="1144" max="1144" width="12.42578125" bestFit="1" customWidth="1"/>
    <col min="1145" max="1145" width="13.5703125" bestFit="1" customWidth="1"/>
    <col min="1146" max="1146" width="10.5703125" bestFit="1" customWidth="1"/>
    <col min="1147" max="1148" width="13.5703125" bestFit="1" customWidth="1"/>
    <col min="1149" max="1154" width="10.5703125" bestFit="1" customWidth="1"/>
    <col min="1155" max="1155" width="9.42578125" bestFit="1" customWidth="1"/>
    <col min="1156" max="1176" width="9.42578125" customWidth="1"/>
    <col min="1177" max="1177" width="12.7109375" customWidth="1"/>
    <col min="1178" max="1189" width="9.42578125" customWidth="1"/>
    <col min="1192" max="1192" width="14" bestFit="1" customWidth="1"/>
    <col min="1193" max="1193" width="12.85546875" bestFit="1" customWidth="1"/>
    <col min="1194" max="1194" width="14" bestFit="1" customWidth="1"/>
    <col min="1195" max="1195" width="13.5703125" bestFit="1" customWidth="1"/>
    <col min="1196" max="1196" width="12.85546875" bestFit="1" customWidth="1"/>
    <col min="1197" max="1197" width="10.5703125" bestFit="1" customWidth="1"/>
    <col min="1198" max="1202" width="12.85546875" bestFit="1" customWidth="1"/>
    <col min="1203" max="1203" width="14" bestFit="1" customWidth="1"/>
    <col min="1204" max="1204" width="10.5703125" bestFit="1" customWidth="1"/>
    <col min="1208" max="1208" width="13.5703125" bestFit="1" customWidth="1"/>
    <col min="1209" max="1209" width="13.85546875" bestFit="1" customWidth="1"/>
    <col min="1210" max="1211" width="10.5703125" bestFit="1" customWidth="1"/>
    <col min="1212" max="1212" width="12.42578125" bestFit="1" customWidth="1"/>
    <col min="1213" max="1213" width="13.5703125" bestFit="1" customWidth="1"/>
    <col min="1214" max="1214" width="10.5703125" bestFit="1" customWidth="1"/>
    <col min="1215" max="1215" width="9.42578125" bestFit="1" customWidth="1"/>
    <col min="1216" max="1216" width="13.5703125" bestFit="1" customWidth="1"/>
    <col min="1217" max="1217" width="10.5703125" bestFit="1" customWidth="1"/>
    <col min="1218" max="1218" width="11.7109375" bestFit="1" customWidth="1"/>
    <col min="1219" max="1221" width="10.5703125" bestFit="1" customWidth="1"/>
    <col min="1222" max="1222" width="11.7109375" bestFit="1" customWidth="1"/>
    <col min="1223" max="1223" width="9.42578125" bestFit="1" customWidth="1"/>
    <col min="1258" max="1258" width="20.5703125" bestFit="1" customWidth="1"/>
    <col min="1259" max="1260" width="10.7109375" bestFit="1" customWidth="1"/>
    <col min="1261" max="1261" width="13.5703125" bestFit="1" customWidth="1"/>
    <col min="1262" max="1263" width="10.5703125" bestFit="1" customWidth="1"/>
    <col min="1264" max="1264" width="9.28515625" bestFit="1" customWidth="1"/>
    <col min="1265" max="1271" width="10.5703125" bestFit="1" customWidth="1"/>
    <col min="1274" max="1274" width="20.5703125" bestFit="1" customWidth="1"/>
    <col min="1277" max="1277" width="13.42578125" bestFit="1" customWidth="1"/>
    <col min="1280" max="1280" width="11.5703125" customWidth="1"/>
    <col min="1292" max="1292" width="12.7109375" bestFit="1" customWidth="1"/>
    <col min="1293" max="1293" width="10.7109375" bestFit="1" customWidth="1"/>
    <col min="1294" max="1301" width="13.5703125" bestFit="1" customWidth="1"/>
    <col min="1302" max="1304" width="10.5703125" bestFit="1" customWidth="1"/>
    <col min="1305" max="1305" width="9.42578125" bestFit="1" customWidth="1"/>
    <col min="1308" max="1308" width="12.140625" bestFit="1" customWidth="1"/>
    <col min="1309" max="1309" width="11.7109375" bestFit="1" customWidth="1"/>
    <col min="1310" max="1312" width="13.5703125" bestFit="1" customWidth="1"/>
    <col min="1313" max="1313" width="13" customWidth="1"/>
    <col min="1314" max="1314" width="14.42578125" customWidth="1"/>
    <col min="1315" max="1317" width="13.5703125" bestFit="1" customWidth="1"/>
    <col min="1318" max="1318" width="13.5703125" customWidth="1"/>
    <col min="1319" max="1320" width="13.5703125" bestFit="1" customWidth="1"/>
    <col min="1321" max="1322" width="10.5703125" bestFit="1" customWidth="1"/>
    <col min="1323" max="1323" width="11.7109375" bestFit="1" customWidth="1"/>
    <col min="1324" max="1324" width="10.5703125" bestFit="1" customWidth="1"/>
  </cols>
  <sheetData>
    <row r="1" spans="1:789" ht="15.75" thickBot="1" x14ac:dyDescent="0.3">
      <c r="A1" s="741" t="s">
        <v>927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2"/>
      <c r="AA1" s="742"/>
      <c r="AB1" s="742"/>
      <c r="AC1" s="742"/>
      <c r="AD1" s="742"/>
      <c r="AE1" s="742"/>
      <c r="AF1" s="742"/>
      <c r="AG1" s="742"/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2"/>
      <c r="AW1" s="742"/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2"/>
      <c r="BI1" s="742"/>
      <c r="BJ1" s="742"/>
      <c r="BK1" s="742"/>
      <c r="BL1" s="742"/>
      <c r="BM1" s="742"/>
      <c r="BN1" s="742"/>
      <c r="BO1" s="742"/>
      <c r="BP1" s="742"/>
      <c r="BQ1" s="742"/>
      <c r="BR1" s="742"/>
      <c r="BS1" s="742"/>
      <c r="BT1" s="742"/>
      <c r="BU1" s="742"/>
      <c r="BV1" s="742"/>
      <c r="BW1" s="742"/>
      <c r="BX1" s="742"/>
      <c r="BY1" s="742"/>
      <c r="BZ1" s="742"/>
      <c r="CA1" s="742"/>
      <c r="CB1" s="742"/>
      <c r="CC1" s="742"/>
      <c r="CD1" s="742"/>
      <c r="CE1" s="742"/>
      <c r="CF1" s="742"/>
      <c r="CG1" s="742"/>
      <c r="CH1" s="743"/>
      <c r="CJ1" s="741" t="s">
        <v>928</v>
      </c>
      <c r="CK1" s="742"/>
      <c r="CL1" s="742"/>
      <c r="CM1" s="742"/>
      <c r="CN1" s="742"/>
      <c r="CO1" s="742"/>
      <c r="CP1" s="742"/>
      <c r="CQ1" s="742"/>
      <c r="CR1" s="742"/>
      <c r="CS1" s="742"/>
      <c r="CT1" s="742"/>
      <c r="CU1" s="742"/>
      <c r="CV1" s="742"/>
      <c r="CW1" s="742"/>
      <c r="CX1" s="742"/>
      <c r="CY1" s="742"/>
      <c r="CZ1" s="742"/>
      <c r="DA1" s="742"/>
      <c r="DB1" s="742"/>
      <c r="DC1" s="742"/>
      <c r="DD1" s="742"/>
      <c r="DE1" s="742"/>
      <c r="DF1" s="742"/>
      <c r="DG1" s="742"/>
      <c r="DH1" s="742"/>
      <c r="DI1" s="742"/>
      <c r="DJ1" s="742"/>
      <c r="DK1" s="742"/>
      <c r="DL1" s="742"/>
      <c r="DM1" s="742"/>
      <c r="DN1" s="742"/>
      <c r="DO1" s="742"/>
      <c r="DP1" s="742"/>
      <c r="DQ1" s="742"/>
      <c r="DR1" s="742"/>
      <c r="DS1" s="742"/>
      <c r="DT1" s="742"/>
      <c r="DU1" s="742"/>
      <c r="DV1" s="742"/>
      <c r="DW1" s="742"/>
      <c r="DX1" s="742"/>
      <c r="DY1" s="742"/>
      <c r="DZ1" s="742"/>
      <c r="EA1" s="742"/>
      <c r="EB1" s="742"/>
      <c r="EC1" s="742"/>
      <c r="ED1" s="742"/>
      <c r="EE1" s="742"/>
      <c r="EF1" s="742"/>
      <c r="EG1" s="742"/>
      <c r="EH1" s="742"/>
      <c r="EI1" s="742"/>
      <c r="EJ1" s="742"/>
      <c r="EK1" s="742"/>
      <c r="EL1" s="742"/>
      <c r="EM1" s="742"/>
      <c r="EN1" s="742"/>
      <c r="EO1" s="742"/>
      <c r="EP1" s="742"/>
      <c r="EQ1" s="742"/>
      <c r="ER1" s="742"/>
      <c r="ES1" s="742"/>
      <c r="ET1" s="742"/>
      <c r="EU1" s="742"/>
      <c r="EV1" s="742"/>
      <c r="EW1" s="742"/>
      <c r="EX1" s="742"/>
      <c r="EY1" s="742"/>
      <c r="EZ1" s="742"/>
      <c r="FA1" s="742"/>
      <c r="FB1" s="742"/>
      <c r="FC1" s="742"/>
      <c r="FD1" s="742"/>
      <c r="FE1" s="742"/>
      <c r="FF1" s="742"/>
      <c r="FG1" s="742"/>
      <c r="FH1" s="742"/>
      <c r="FI1" s="742"/>
      <c r="FJ1" s="742"/>
      <c r="FK1" s="742"/>
      <c r="FL1" s="742"/>
      <c r="FM1" s="742"/>
      <c r="FN1" s="742"/>
      <c r="FO1" s="742"/>
      <c r="FP1" s="742"/>
      <c r="FQ1" s="743"/>
      <c r="FS1" s="741" t="s">
        <v>927</v>
      </c>
      <c r="FT1" s="742"/>
      <c r="FU1" s="742"/>
      <c r="FV1" s="742"/>
      <c r="FW1" s="742"/>
      <c r="FX1" s="742"/>
      <c r="FY1" s="742"/>
      <c r="FZ1" s="742"/>
      <c r="GA1" s="742"/>
      <c r="GB1" s="742"/>
      <c r="GC1" s="742"/>
      <c r="GD1" s="742"/>
      <c r="GE1" s="742"/>
      <c r="GF1" s="742"/>
      <c r="GG1" s="742"/>
      <c r="GH1" s="742"/>
      <c r="GI1" s="742"/>
      <c r="GJ1" s="742"/>
      <c r="GK1" s="742"/>
      <c r="GL1" s="742"/>
      <c r="GM1" s="742"/>
      <c r="GN1" s="742"/>
      <c r="GO1" s="742"/>
      <c r="GP1" s="742"/>
      <c r="GQ1" s="742"/>
      <c r="GR1" s="742"/>
      <c r="GS1" s="742"/>
      <c r="GT1" s="742"/>
      <c r="GU1" s="742"/>
      <c r="GV1" s="742"/>
      <c r="GW1" s="742"/>
      <c r="GX1" s="742"/>
      <c r="GY1" s="742"/>
      <c r="GZ1" s="742"/>
      <c r="HA1" s="742"/>
      <c r="HB1" s="742"/>
      <c r="HC1" s="742"/>
      <c r="HD1" s="742"/>
      <c r="HE1" s="742"/>
      <c r="HF1" s="742"/>
      <c r="HG1" s="742"/>
      <c r="HH1" s="742"/>
      <c r="HI1" s="742"/>
      <c r="HJ1" s="742"/>
      <c r="HK1" s="742"/>
      <c r="HL1" s="742"/>
      <c r="HM1" s="742"/>
      <c r="HN1" s="742"/>
      <c r="HO1" s="742"/>
      <c r="HP1" s="742"/>
      <c r="HQ1" s="742"/>
      <c r="HR1" s="742"/>
      <c r="HS1" s="742"/>
      <c r="HT1" s="742"/>
      <c r="HU1" s="742"/>
      <c r="HV1" s="742"/>
      <c r="HW1" s="742"/>
      <c r="HX1" s="742"/>
      <c r="HY1" s="742"/>
      <c r="HZ1" s="742"/>
      <c r="IA1" s="742"/>
      <c r="IB1" s="742"/>
      <c r="IC1" s="742"/>
      <c r="ID1" s="742"/>
      <c r="IE1" s="742"/>
      <c r="IF1" s="742"/>
      <c r="IG1" s="742"/>
      <c r="IH1" s="742"/>
      <c r="II1" s="742"/>
      <c r="IJ1" s="742"/>
      <c r="IK1" s="742"/>
      <c r="IL1" s="742"/>
      <c r="IM1" s="742"/>
      <c r="IN1" s="742"/>
      <c r="IO1" s="742"/>
      <c r="IP1" s="742"/>
      <c r="IQ1" s="742"/>
      <c r="IR1" s="742"/>
      <c r="IS1" s="742"/>
      <c r="IT1" s="742"/>
      <c r="IU1" s="742"/>
      <c r="IV1" s="742"/>
      <c r="IW1" s="742"/>
      <c r="IX1" s="742"/>
      <c r="IY1" s="742"/>
      <c r="IZ1" s="743"/>
      <c r="JB1" s="741" t="s">
        <v>928</v>
      </c>
      <c r="JC1" s="742"/>
      <c r="JD1" s="742"/>
      <c r="JE1" s="742"/>
      <c r="JF1" s="742"/>
      <c r="JG1" s="742"/>
      <c r="JH1" s="742"/>
      <c r="JI1" s="742"/>
      <c r="JJ1" s="742"/>
      <c r="JK1" s="742"/>
      <c r="JL1" s="742"/>
      <c r="JM1" s="742"/>
      <c r="JN1" s="742"/>
      <c r="JO1" s="742"/>
      <c r="JP1" s="742"/>
      <c r="JQ1" s="742"/>
      <c r="JR1" s="742"/>
      <c r="JS1" s="742"/>
      <c r="JT1" s="742"/>
      <c r="JU1" s="742"/>
      <c r="JV1" s="742"/>
      <c r="JW1" s="742"/>
      <c r="JX1" s="742"/>
      <c r="JY1" s="742"/>
      <c r="JZ1" s="742"/>
      <c r="KA1" s="742"/>
      <c r="KB1" s="742"/>
      <c r="KC1" s="742"/>
      <c r="KD1" s="742"/>
      <c r="KE1" s="742"/>
      <c r="KF1" s="742"/>
      <c r="KG1" s="742"/>
      <c r="KH1" s="742"/>
      <c r="KI1" s="742"/>
      <c r="KJ1" s="742"/>
      <c r="KK1" s="742"/>
      <c r="KL1" s="742"/>
      <c r="KM1" s="742"/>
      <c r="KN1" s="742"/>
      <c r="KO1" s="742"/>
      <c r="KP1" s="742"/>
      <c r="KQ1" s="742"/>
      <c r="KR1" s="742"/>
      <c r="KS1" s="742"/>
      <c r="KT1" s="742"/>
      <c r="KU1" s="742"/>
      <c r="KV1" s="742"/>
      <c r="KW1" s="742"/>
      <c r="KX1" s="742"/>
      <c r="KY1" s="742"/>
      <c r="KZ1" s="742"/>
      <c r="LA1" s="742"/>
      <c r="LB1" s="742"/>
      <c r="LC1" s="742"/>
      <c r="LD1" s="742"/>
      <c r="LE1" s="742"/>
      <c r="LF1" s="742"/>
      <c r="LG1" s="742"/>
      <c r="LH1" s="742"/>
      <c r="LI1" s="742"/>
      <c r="LJ1" s="742"/>
      <c r="LK1" s="742"/>
      <c r="LL1" s="742"/>
      <c r="LM1" s="742"/>
      <c r="LN1" s="742"/>
      <c r="LO1" s="742"/>
      <c r="LP1" s="742"/>
      <c r="LQ1" s="742"/>
      <c r="LR1" s="742"/>
      <c r="LS1" s="742"/>
      <c r="LT1" s="742"/>
      <c r="LU1" s="742"/>
      <c r="LV1" s="742"/>
      <c r="LW1" s="742"/>
      <c r="LX1" s="742"/>
      <c r="LY1" s="742"/>
      <c r="LZ1" s="742"/>
      <c r="MA1" s="742"/>
      <c r="MB1" s="742"/>
      <c r="MC1" s="742"/>
      <c r="MD1" s="742"/>
      <c r="ME1" s="742"/>
      <c r="MF1" s="742"/>
      <c r="MG1" s="742"/>
      <c r="MH1" s="742"/>
      <c r="MI1" s="743"/>
      <c r="MK1" s="741" t="s">
        <v>927</v>
      </c>
      <c r="ML1" s="742"/>
      <c r="MM1" s="742"/>
      <c r="MN1" s="742"/>
      <c r="MO1" s="742"/>
      <c r="MP1" s="742"/>
      <c r="MQ1" s="742"/>
      <c r="MR1" s="742"/>
      <c r="MS1" s="742"/>
      <c r="MT1" s="742"/>
      <c r="MU1" s="742"/>
      <c r="MV1" s="742"/>
      <c r="MW1" s="742"/>
      <c r="MX1" s="742"/>
      <c r="MY1" s="742"/>
      <c r="MZ1" s="742"/>
      <c r="NA1" s="742"/>
      <c r="NB1" s="742"/>
      <c r="NC1" s="742"/>
      <c r="ND1" s="742"/>
      <c r="NE1" s="742"/>
      <c r="NF1" s="742"/>
      <c r="NG1" s="742"/>
      <c r="NH1" s="742"/>
      <c r="NI1" s="742"/>
      <c r="NJ1" s="742"/>
      <c r="NK1" s="742"/>
      <c r="NL1" s="742"/>
      <c r="NM1" s="742"/>
      <c r="NN1" s="742"/>
      <c r="NO1" s="742"/>
      <c r="NP1" s="742"/>
      <c r="NQ1" s="742"/>
      <c r="NR1" s="742"/>
      <c r="NS1" s="742"/>
      <c r="NT1" s="742"/>
      <c r="NU1" s="742"/>
      <c r="NV1" s="742"/>
      <c r="NW1" s="742"/>
      <c r="NX1" s="742"/>
      <c r="NY1" s="742"/>
      <c r="NZ1" s="742"/>
      <c r="OA1" s="742"/>
      <c r="OB1" s="742"/>
      <c r="OC1" s="742"/>
      <c r="OD1" s="742"/>
      <c r="OE1" s="742"/>
      <c r="OF1" s="742"/>
      <c r="OG1" s="742"/>
      <c r="OH1" s="742"/>
      <c r="OI1" s="742"/>
      <c r="OJ1" s="742"/>
      <c r="OK1" s="742"/>
      <c r="OL1" s="742"/>
      <c r="OM1" s="742"/>
      <c r="ON1" s="742"/>
      <c r="OO1" s="742"/>
      <c r="OP1" s="742"/>
      <c r="OQ1" s="742"/>
      <c r="OR1" s="742"/>
      <c r="OS1" s="742"/>
      <c r="OT1" s="742"/>
      <c r="OU1" s="742"/>
      <c r="OV1" s="742"/>
      <c r="OW1" s="742"/>
      <c r="OX1" s="742"/>
      <c r="OY1" s="742"/>
      <c r="OZ1" s="742"/>
      <c r="PA1" s="742"/>
      <c r="PB1" s="742"/>
      <c r="PC1" s="742"/>
      <c r="PD1" s="742"/>
      <c r="PE1" s="742"/>
      <c r="PF1" s="742"/>
      <c r="PG1" s="742"/>
      <c r="PH1" s="742"/>
      <c r="PI1" s="742"/>
      <c r="PJ1" s="742"/>
      <c r="PK1" s="742"/>
      <c r="PL1" s="742"/>
      <c r="PM1" s="742"/>
      <c r="PN1" s="742"/>
      <c r="PO1" s="742"/>
      <c r="PP1" s="742"/>
      <c r="PQ1" s="742"/>
      <c r="PR1" s="743"/>
      <c r="PT1" s="741" t="s">
        <v>928</v>
      </c>
      <c r="PU1" s="742"/>
      <c r="PV1" s="742"/>
      <c r="PW1" s="742"/>
      <c r="PX1" s="742"/>
      <c r="PY1" s="742"/>
      <c r="PZ1" s="742"/>
      <c r="QA1" s="742"/>
      <c r="QB1" s="742"/>
      <c r="QC1" s="742"/>
      <c r="QD1" s="742"/>
      <c r="QE1" s="742"/>
      <c r="QF1" s="742"/>
      <c r="QG1" s="742"/>
      <c r="QH1" s="742"/>
      <c r="QI1" s="742"/>
      <c r="QJ1" s="742"/>
      <c r="QK1" s="742"/>
      <c r="QL1" s="742"/>
      <c r="QM1" s="742"/>
      <c r="QN1" s="742"/>
      <c r="QO1" s="742"/>
      <c r="QP1" s="742"/>
      <c r="QQ1" s="742"/>
      <c r="QR1" s="742"/>
      <c r="QS1" s="742"/>
      <c r="QT1" s="742"/>
      <c r="QU1" s="742"/>
      <c r="QV1" s="742"/>
      <c r="QW1" s="742"/>
      <c r="QX1" s="742"/>
      <c r="QY1" s="742"/>
      <c r="QZ1" s="742"/>
      <c r="RA1" s="742"/>
      <c r="RB1" s="742"/>
      <c r="RC1" s="742"/>
      <c r="RD1" s="742"/>
      <c r="RE1" s="742"/>
      <c r="RF1" s="742"/>
      <c r="RG1" s="742"/>
      <c r="RH1" s="742"/>
      <c r="RI1" s="742"/>
      <c r="RJ1" s="742"/>
      <c r="RK1" s="742"/>
      <c r="RL1" s="742"/>
      <c r="RM1" s="742"/>
      <c r="RN1" s="742"/>
      <c r="RO1" s="742"/>
      <c r="RP1" s="742"/>
      <c r="RQ1" s="742"/>
      <c r="RR1" s="742"/>
      <c r="RS1" s="742"/>
      <c r="RT1" s="742"/>
      <c r="RU1" s="742"/>
      <c r="RV1" s="742"/>
      <c r="RW1" s="742"/>
      <c r="RX1" s="742"/>
      <c r="RY1" s="742"/>
      <c r="RZ1" s="742"/>
      <c r="SA1" s="742"/>
      <c r="SB1" s="742"/>
      <c r="SC1" s="742"/>
      <c r="SD1" s="742"/>
      <c r="SE1" s="742"/>
      <c r="SF1" s="742"/>
      <c r="SG1" s="742"/>
      <c r="SH1" s="742"/>
      <c r="SI1" s="742"/>
      <c r="SJ1" s="742"/>
      <c r="SK1" s="742"/>
      <c r="SL1" s="742"/>
      <c r="SM1" s="742"/>
      <c r="SN1" s="742"/>
      <c r="SO1" s="742"/>
      <c r="SP1" s="742"/>
      <c r="SQ1" s="742"/>
      <c r="SR1" s="742"/>
      <c r="SS1" s="742"/>
      <c r="ST1" s="742"/>
      <c r="SU1" s="742"/>
      <c r="SV1" s="742"/>
      <c r="SW1" s="742"/>
      <c r="SX1" s="742"/>
      <c r="SY1" s="742"/>
      <c r="SZ1" s="742"/>
      <c r="TA1" s="743"/>
      <c r="TC1" s="741" t="s">
        <v>625</v>
      </c>
      <c r="TD1" s="759"/>
      <c r="TE1" s="759"/>
      <c r="TF1" s="759"/>
      <c r="TG1" s="759"/>
      <c r="TH1" s="759"/>
      <c r="TI1" s="759"/>
      <c r="TJ1" s="759"/>
      <c r="TK1" s="759"/>
      <c r="TL1" s="759"/>
      <c r="TM1" s="759"/>
      <c r="TN1" s="759"/>
      <c r="TO1" s="759"/>
      <c r="TP1" s="742"/>
      <c r="TQ1" s="742"/>
      <c r="TR1" s="742"/>
      <c r="TS1" s="742"/>
      <c r="TT1" s="742"/>
      <c r="TU1" s="742"/>
      <c r="TV1" s="742"/>
      <c r="TW1" s="742"/>
      <c r="TX1" s="742"/>
      <c r="TY1" s="742"/>
      <c r="TZ1" s="742"/>
      <c r="UA1" s="742"/>
      <c r="UB1" s="742"/>
      <c r="UC1" s="742"/>
      <c r="UD1" s="742"/>
      <c r="UE1" s="742"/>
      <c r="UF1" s="743"/>
      <c r="UH1" s="741" t="s">
        <v>611</v>
      </c>
      <c r="UI1" s="742"/>
      <c r="UJ1" s="742"/>
      <c r="UK1" s="742"/>
      <c r="UL1" s="742"/>
      <c r="UM1" s="742"/>
      <c r="UN1" s="742"/>
      <c r="UO1" s="742"/>
      <c r="UP1" s="742"/>
      <c r="UQ1" s="742"/>
      <c r="UR1" s="742"/>
      <c r="US1" s="742"/>
      <c r="UT1" s="742"/>
      <c r="UU1" s="742"/>
      <c r="UV1" s="742"/>
      <c r="UW1" s="742"/>
      <c r="UX1" s="742"/>
      <c r="UY1" s="742"/>
      <c r="UZ1" s="742"/>
      <c r="VA1" s="742"/>
      <c r="VB1" s="742"/>
      <c r="VC1" s="742"/>
      <c r="VD1" s="742"/>
      <c r="VE1" s="742"/>
      <c r="VF1" s="742"/>
      <c r="VG1" s="742"/>
      <c r="VH1" s="742"/>
      <c r="VI1" s="742"/>
      <c r="VJ1" s="742"/>
      <c r="VK1" s="742"/>
      <c r="VL1" s="743"/>
      <c r="VN1" s="741" t="s">
        <v>662</v>
      </c>
      <c r="VO1" s="742"/>
      <c r="VP1" s="742"/>
      <c r="VQ1" s="742"/>
      <c r="VR1" s="742"/>
      <c r="VS1" s="742"/>
      <c r="VT1" s="742"/>
      <c r="VU1" s="742"/>
      <c r="VV1" s="742"/>
      <c r="VW1" s="742"/>
      <c r="VX1" s="742"/>
      <c r="VY1" s="742"/>
      <c r="VZ1" s="742"/>
      <c r="WA1" s="742"/>
      <c r="WB1" s="742"/>
      <c r="WC1" s="742"/>
      <c r="WD1" s="742"/>
      <c r="WE1" s="742"/>
      <c r="WF1" s="742"/>
      <c r="WG1" s="742"/>
      <c r="WH1" s="742"/>
      <c r="WI1" s="742"/>
      <c r="WJ1" s="742"/>
      <c r="WK1" s="742"/>
      <c r="WL1" s="742"/>
      <c r="WM1" s="742"/>
      <c r="WN1" s="742"/>
      <c r="WO1" s="742"/>
      <c r="WP1" s="742"/>
      <c r="WQ1" s="742"/>
      <c r="WR1" s="742"/>
      <c r="WS1" s="742"/>
      <c r="WT1" s="742"/>
      <c r="WU1" s="742"/>
      <c r="WV1" s="742"/>
      <c r="WW1" s="742"/>
      <c r="WX1" s="742"/>
      <c r="WY1" s="742"/>
      <c r="WZ1" s="742"/>
      <c r="XA1" s="742"/>
      <c r="XB1" s="742"/>
      <c r="XC1" s="742"/>
      <c r="XD1" s="742"/>
      <c r="XE1" s="742"/>
      <c r="XF1" s="742"/>
      <c r="XG1" s="742"/>
      <c r="XH1" s="742"/>
      <c r="XI1" s="742"/>
      <c r="XJ1" s="742"/>
      <c r="XK1" s="742"/>
      <c r="XL1" s="742"/>
      <c r="XM1" s="742"/>
      <c r="XN1" s="742"/>
      <c r="XO1" s="742"/>
      <c r="XP1" s="742"/>
      <c r="XQ1" s="742"/>
      <c r="XR1" s="742"/>
      <c r="XS1" s="742"/>
      <c r="XT1" s="742"/>
      <c r="XU1" s="742"/>
      <c r="XV1" s="742"/>
      <c r="XW1" s="742"/>
      <c r="XX1" s="742"/>
      <c r="XY1" s="742"/>
      <c r="XZ1" s="742"/>
      <c r="YA1" s="742"/>
      <c r="YB1" s="742"/>
      <c r="YC1" s="742"/>
      <c r="YD1" s="742"/>
      <c r="YE1" s="742"/>
      <c r="YF1" s="742"/>
      <c r="YG1" s="742"/>
      <c r="YH1" s="742"/>
      <c r="YI1" s="742"/>
      <c r="YJ1" s="742"/>
      <c r="YK1" s="742"/>
      <c r="YL1" s="742"/>
      <c r="YM1" s="742"/>
      <c r="YN1" s="742"/>
      <c r="YO1" s="742"/>
      <c r="YP1" s="742"/>
      <c r="YQ1" s="742"/>
      <c r="YR1" s="742"/>
      <c r="YS1" s="742"/>
      <c r="YT1" s="742"/>
      <c r="YU1" s="742"/>
      <c r="YV1" s="743"/>
      <c r="YX1" s="741" t="s">
        <v>677</v>
      </c>
      <c r="YY1" s="742"/>
      <c r="YZ1" s="742"/>
      <c r="ZA1" s="742"/>
      <c r="ZB1" s="742"/>
      <c r="ZC1" s="742"/>
      <c r="ZD1" s="742"/>
      <c r="ZE1" s="742"/>
      <c r="ZF1" s="742"/>
      <c r="ZG1" s="742"/>
      <c r="ZH1" s="742"/>
      <c r="ZI1" s="742"/>
      <c r="ZJ1" s="742"/>
      <c r="ZK1" s="742"/>
      <c r="ZL1" s="742"/>
      <c r="ZM1" s="742"/>
      <c r="ZN1" s="742"/>
      <c r="ZO1" s="742"/>
      <c r="ZP1" s="742"/>
      <c r="ZQ1" s="742"/>
      <c r="ZR1" s="742"/>
      <c r="ZS1" s="742"/>
      <c r="ZT1" s="742"/>
      <c r="ZU1" s="742"/>
      <c r="ZV1" s="742"/>
      <c r="ZW1" s="742"/>
      <c r="ZX1" s="742"/>
      <c r="ZY1" s="742"/>
      <c r="ZZ1" s="742"/>
      <c r="AAA1" s="742"/>
      <c r="AAB1" s="742"/>
      <c r="AAC1" s="742"/>
      <c r="AAD1" s="742"/>
      <c r="AAE1" s="742"/>
      <c r="AAF1" s="742"/>
      <c r="AAG1" s="742"/>
      <c r="AAH1" s="742"/>
      <c r="AAI1" s="742"/>
      <c r="AAJ1" s="742"/>
      <c r="AAK1" s="742"/>
      <c r="AAL1" s="742"/>
      <c r="AAM1" s="742"/>
      <c r="AAN1" s="742"/>
      <c r="AAO1" s="742"/>
      <c r="AAP1" s="742"/>
      <c r="AAQ1" s="742"/>
      <c r="AAR1" s="742"/>
      <c r="AAS1" s="742"/>
      <c r="AAT1" s="742"/>
      <c r="AAU1" s="742"/>
      <c r="AAV1" s="742"/>
      <c r="AAW1" s="742"/>
      <c r="AAX1" s="742"/>
      <c r="AAY1" s="742"/>
      <c r="AAZ1" s="742"/>
      <c r="ABA1" s="742"/>
      <c r="ABB1" s="742"/>
      <c r="ABC1" s="742"/>
      <c r="ABD1" s="742"/>
      <c r="ABE1" s="742"/>
      <c r="ABF1" s="742"/>
      <c r="ABG1" s="742"/>
      <c r="ABH1" s="742"/>
      <c r="ABI1" s="742"/>
      <c r="ABJ1" s="742"/>
      <c r="ABK1" s="742"/>
      <c r="ABL1" s="742"/>
      <c r="ABM1" s="742"/>
      <c r="ABN1" s="742"/>
      <c r="ABO1" s="742"/>
      <c r="ABP1" s="742"/>
      <c r="ABQ1" s="742"/>
      <c r="ABR1" s="742"/>
      <c r="ABS1" s="742"/>
      <c r="ABT1" s="742"/>
      <c r="ABU1" s="742"/>
      <c r="ABV1" s="742"/>
      <c r="ABW1" s="742"/>
      <c r="ABX1" s="742"/>
      <c r="ABY1" s="742"/>
      <c r="ABZ1" s="742"/>
      <c r="ACA1" s="742"/>
      <c r="ACB1" s="742"/>
      <c r="ACC1" s="743"/>
      <c r="ACE1" s="741" t="s">
        <v>611</v>
      </c>
      <c r="ACF1" s="742"/>
      <c r="ACG1" s="742"/>
      <c r="ACH1" s="742"/>
      <c r="ACI1" s="742"/>
      <c r="ACJ1" s="742"/>
      <c r="ACK1" s="742"/>
      <c r="ACL1" s="742"/>
      <c r="ACM1" s="742"/>
      <c r="ACN1" s="742"/>
      <c r="ACO1" s="742"/>
      <c r="ACP1" s="742"/>
      <c r="ACQ1" s="742"/>
      <c r="ACR1" s="742"/>
      <c r="ACS1" s="742"/>
      <c r="ACT1" s="742"/>
      <c r="ACU1" s="742"/>
      <c r="ACV1" s="742"/>
      <c r="ACW1" s="742"/>
      <c r="ACX1" s="742"/>
      <c r="ACY1" s="742"/>
      <c r="ACZ1" s="742"/>
      <c r="ADA1" s="742"/>
      <c r="ADB1" s="742"/>
      <c r="ADC1" s="742"/>
      <c r="ADD1" s="742"/>
      <c r="ADE1" s="742"/>
      <c r="ADF1" s="742"/>
      <c r="ADG1" s="742"/>
      <c r="ADH1" s="742"/>
      <c r="ADI1" s="743"/>
    </row>
    <row r="2" spans="1:789" ht="15.75" thickBot="1" x14ac:dyDescent="0.3">
      <c r="A2" s="149"/>
      <c r="B2" s="717" t="s">
        <v>683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  <c r="W2" s="718"/>
      <c r="X2" s="718"/>
      <c r="Y2" s="718"/>
      <c r="Z2" s="718"/>
      <c r="AA2" s="718"/>
      <c r="AB2" s="718"/>
      <c r="AC2" s="718"/>
      <c r="AD2" s="718"/>
      <c r="AE2" s="718"/>
      <c r="AF2" s="718"/>
      <c r="AG2" s="718"/>
      <c r="AH2" s="718"/>
      <c r="AI2" s="718"/>
      <c r="AJ2" s="718"/>
      <c r="AK2" s="718"/>
      <c r="AL2" s="718"/>
      <c r="AM2" s="718"/>
      <c r="AN2" s="718"/>
      <c r="AO2" s="718"/>
      <c r="AP2" s="718"/>
      <c r="AQ2" s="718"/>
      <c r="AR2" s="718"/>
      <c r="AS2" s="718"/>
      <c r="AT2" s="718"/>
      <c r="AU2" s="718"/>
      <c r="AV2" s="718"/>
      <c r="AW2" s="719"/>
      <c r="AX2" s="128"/>
      <c r="AY2" s="128"/>
      <c r="AZ2" s="128"/>
      <c r="BA2" s="128"/>
      <c r="BB2" s="128"/>
      <c r="BC2" s="128"/>
      <c r="BD2" s="717" t="s">
        <v>683</v>
      </c>
      <c r="BE2" s="718"/>
      <c r="BF2" s="718"/>
      <c r="BG2" s="718"/>
      <c r="BH2" s="718"/>
      <c r="BI2" s="718"/>
      <c r="BJ2" s="718"/>
      <c r="BK2" s="718"/>
      <c r="BL2" s="718"/>
      <c r="BM2" s="718"/>
      <c r="BN2" s="718"/>
      <c r="BO2" s="718"/>
      <c r="BP2" s="718"/>
      <c r="BQ2" s="718"/>
      <c r="BR2" s="718"/>
      <c r="BS2" s="718"/>
      <c r="BT2" s="718"/>
      <c r="BU2" s="718"/>
      <c r="BV2" s="718"/>
      <c r="BW2" s="718"/>
      <c r="BX2" s="718"/>
      <c r="BY2" s="718"/>
      <c r="BZ2" s="718"/>
      <c r="CA2" s="718"/>
      <c r="CB2" s="718"/>
      <c r="CC2" s="718"/>
      <c r="CD2" s="719"/>
      <c r="CE2" s="120"/>
      <c r="CF2" s="119"/>
      <c r="CG2" s="119"/>
      <c r="CH2" s="126"/>
      <c r="CJ2" s="149"/>
      <c r="CK2" s="717" t="s">
        <v>683</v>
      </c>
      <c r="CL2" s="718"/>
      <c r="CM2" s="718"/>
      <c r="CN2" s="718"/>
      <c r="CO2" s="718"/>
      <c r="CP2" s="718"/>
      <c r="CQ2" s="718"/>
      <c r="CR2" s="718"/>
      <c r="CS2" s="718"/>
      <c r="CT2" s="718"/>
      <c r="CU2" s="718"/>
      <c r="CV2" s="718"/>
      <c r="CW2" s="718"/>
      <c r="CX2" s="718"/>
      <c r="CY2" s="718"/>
      <c r="CZ2" s="718"/>
      <c r="DA2" s="718"/>
      <c r="DB2" s="718"/>
      <c r="DC2" s="718"/>
      <c r="DD2" s="718"/>
      <c r="DE2" s="718"/>
      <c r="DF2" s="718"/>
      <c r="DG2" s="718"/>
      <c r="DH2" s="718"/>
      <c r="DI2" s="718"/>
      <c r="DJ2" s="718"/>
      <c r="DK2" s="718"/>
      <c r="DL2" s="718"/>
      <c r="DM2" s="718"/>
      <c r="DN2" s="718"/>
      <c r="DO2" s="718"/>
      <c r="DP2" s="718"/>
      <c r="DQ2" s="718"/>
      <c r="DR2" s="718"/>
      <c r="DS2" s="718"/>
      <c r="DT2" s="718"/>
      <c r="DU2" s="718"/>
      <c r="DV2" s="718"/>
      <c r="DW2" s="718"/>
      <c r="DX2" s="718"/>
      <c r="DY2" s="718"/>
      <c r="DZ2" s="718"/>
      <c r="EA2" s="718"/>
      <c r="EB2" s="718"/>
      <c r="EC2" s="718"/>
      <c r="ED2" s="718"/>
      <c r="EE2" s="718"/>
      <c r="EF2" s="719"/>
      <c r="EG2" s="128"/>
      <c r="EH2" s="128"/>
      <c r="EI2" s="128"/>
      <c r="EJ2" s="128"/>
      <c r="EK2" s="128"/>
      <c r="EL2" s="128"/>
      <c r="EM2" s="717" t="s">
        <v>683</v>
      </c>
      <c r="EN2" s="718"/>
      <c r="EO2" s="718"/>
      <c r="EP2" s="718"/>
      <c r="EQ2" s="718"/>
      <c r="ER2" s="718"/>
      <c r="ES2" s="718"/>
      <c r="ET2" s="718"/>
      <c r="EU2" s="718"/>
      <c r="EV2" s="718"/>
      <c r="EW2" s="718"/>
      <c r="EX2" s="718"/>
      <c r="EY2" s="718"/>
      <c r="EZ2" s="718"/>
      <c r="FA2" s="718"/>
      <c r="FB2" s="718"/>
      <c r="FC2" s="718"/>
      <c r="FD2" s="718"/>
      <c r="FE2" s="718"/>
      <c r="FF2" s="718"/>
      <c r="FG2" s="718"/>
      <c r="FH2" s="718"/>
      <c r="FI2" s="718"/>
      <c r="FJ2" s="718"/>
      <c r="FK2" s="718"/>
      <c r="FL2" s="718"/>
      <c r="FM2" s="719"/>
      <c r="FN2" s="120"/>
      <c r="FO2" s="119"/>
      <c r="FP2" s="119"/>
      <c r="FQ2" s="126"/>
      <c r="FS2" s="149"/>
      <c r="FT2" s="717" t="s">
        <v>929</v>
      </c>
      <c r="FU2" s="718"/>
      <c r="FV2" s="718"/>
      <c r="FW2" s="718"/>
      <c r="FX2" s="718"/>
      <c r="FY2" s="718"/>
      <c r="FZ2" s="718"/>
      <c r="GA2" s="718"/>
      <c r="GB2" s="718"/>
      <c r="GC2" s="718"/>
      <c r="GD2" s="718"/>
      <c r="GE2" s="718"/>
      <c r="GF2" s="718"/>
      <c r="GG2" s="718"/>
      <c r="GH2" s="718"/>
      <c r="GI2" s="718"/>
      <c r="GJ2" s="718"/>
      <c r="GK2" s="718"/>
      <c r="GL2" s="718"/>
      <c r="GM2" s="718"/>
      <c r="GN2" s="718"/>
      <c r="GO2" s="718"/>
      <c r="GP2" s="718"/>
      <c r="GQ2" s="718"/>
      <c r="GR2" s="718"/>
      <c r="GS2" s="718"/>
      <c r="GT2" s="718"/>
      <c r="GU2" s="718"/>
      <c r="GV2" s="718"/>
      <c r="GW2" s="718"/>
      <c r="GX2" s="718"/>
      <c r="GY2" s="718"/>
      <c r="GZ2" s="718"/>
      <c r="HA2" s="718"/>
      <c r="HB2" s="718"/>
      <c r="HC2" s="718"/>
      <c r="HD2" s="718"/>
      <c r="HE2" s="718"/>
      <c r="HF2" s="718"/>
      <c r="HG2" s="718"/>
      <c r="HH2" s="718"/>
      <c r="HI2" s="718"/>
      <c r="HJ2" s="718"/>
      <c r="HK2" s="718"/>
      <c r="HL2" s="718"/>
      <c r="HM2" s="718"/>
      <c r="HN2" s="718"/>
      <c r="HO2" s="719"/>
      <c r="HP2" s="128"/>
      <c r="HQ2" s="128"/>
      <c r="HR2" s="128"/>
      <c r="HS2" s="128"/>
      <c r="HT2" s="128"/>
      <c r="HU2" s="128"/>
      <c r="HV2" s="717" t="s">
        <v>929</v>
      </c>
      <c r="HW2" s="718"/>
      <c r="HX2" s="718"/>
      <c r="HY2" s="718"/>
      <c r="HZ2" s="718"/>
      <c r="IA2" s="718"/>
      <c r="IB2" s="718"/>
      <c r="IC2" s="718"/>
      <c r="ID2" s="718"/>
      <c r="IE2" s="718"/>
      <c r="IF2" s="718"/>
      <c r="IG2" s="718"/>
      <c r="IH2" s="718"/>
      <c r="II2" s="718"/>
      <c r="IJ2" s="718"/>
      <c r="IK2" s="718"/>
      <c r="IL2" s="718"/>
      <c r="IM2" s="718"/>
      <c r="IN2" s="718"/>
      <c r="IO2" s="718"/>
      <c r="IP2" s="718"/>
      <c r="IQ2" s="718"/>
      <c r="IR2" s="718"/>
      <c r="IS2" s="718"/>
      <c r="IT2" s="718"/>
      <c r="IU2" s="718"/>
      <c r="IV2" s="719"/>
      <c r="IW2" s="120"/>
      <c r="IX2" s="119"/>
      <c r="IY2" s="119"/>
      <c r="IZ2" s="126"/>
      <c r="JB2" s="149"/>
      <c r="JC2" s="717" t="s">
        <v>929</v>
      </c>
      <c r="JD2" s="718"/>
      <c r="JE2" s="718"/>
      <c r="JF2" s="718"/>
      <c r="JG2" s="718"/>
      <c r="JH2" s="718"/>
      <c r="JI2" s="718"/>
      <c r="JJ2" s="718"/>
      <c r="JK2" s="718"/>
      <c r="JL2" s="718"/>
      <c r="JM2" s="718"/>
      <c r="JN2" s="718"/>
      <c r="JO2" s="718"/>
      <c r="JP2" s="718"/>
      <c r="JQ2" s="718"/>
      <c r="JR2" s="718"/>
      <c r="JS2" s="718"/>
      <c r="JT2" s="718"/>
      <c r="JU2" s="718"/>
      <c r="JV2" s="718"/>
      <c r="JW2" s="718"/>
      <c r="JX2" s="718"/>
      <c r="JY2" s="718"/>
      <c r="JZ2" s="718"/>
      <c r="KA2" s="718"/>
      <c r="KB2" s="718"/>
      <c r="KC2" s="718"/>
      <c r="KD2" s="718"/>
      <c r="KE2" s="718"/>
      <c r="KF2" s="718"/>
      <c r="KG2" s="718"/>
      <c r="KH2" s="718"/>
      <c r="KI2" s="718"/>
      <c r="KJ2" s="718"/>
      <c r="KK2" s="718"/>
      <c r="KL2" s="718"/>
      <c r="KM2" s="718"/>
      <c r="KN2" s="718"/>
      <c r="KO2" s="718"/>
      <c r="KP2" s="718"/>
      <c r="KQ2" s="718"/>
      <c r="KR2" s="718"/>
      <c r="KS2" s="718"/>
      <c r="KT2" s="718"/>
      <c r="KU2" s="718"/>
      <c r="KV2" s="718"/>
      <c r="KW2" s="718"/>
      <c r="KX2" s="719"/>
      <c r="KY2" s="128"/>
      <c r="KZ2" s="128"/>
      <c r="LA2" s="128"/>
      <c r="LB2" s="128"/>
      <c r="LC2" s="128"/>
      <c r="LD2" s="128"/>
      <c r="LE2" s="717" t="s">
        <v>929</v>
      </c>
      <c r="LF2" s="718"/>
      <c r="LG2" s="718"/>
      <c r="LH2" s="718"/>
      <c r="LI2" s="718"/>
      <c r="LJ2" s="718"/>
      <c r="LK2" s="718"/>
      <c r="LL2" s="718"/>
      <c r="LM2" s="718"/>
      <c r="LN2" s="718"/>
      <c r="LO2" s="718"/>
      <c r="LP2" s="718"/>
      <c r="LQ2" s="718"/>
      <c r="LR2" s="718"/>
      <c r="LS2" s="718"/>
      <c r="LT2" s="718"/>
      <c r="LU2" s="718"/>
      <c r="LV2" s="718"/>
      <c r="LW2" s="718"/>
      <c r="LX2" s="718"/>
      <c r="LY2" s="718"/>
      <c r="LZ2" s="718"/>
      <c r="MA2" s="718"/>
      <c r="MB2" s="718"/>
      <c r="MC2" s="718"/>
      <c r="MD2" s="718"/>
      <c r="ME2" s="719"/>
      <c r="MF2" s="120"/>
      <c r="MG2" s="119"/>
      <c r="MH2" s="119"/>
      <c r="MI2" s="126"/>
      <c r="MK2" s="149"/>
      <c r="ML2" s="717" t="s">
        <v>930</v>
      </c>
      <c r="MM2" s="718"/>
      <c r="MN2" s="718"/>
      <c r="MO2" s="718"/>
      <c r="MP2" s="718"/>
      <c r="MQ2" s="718"/>
      <c r="MR2" s="718"/>
      <c r="MS2" s="718"/>
      <c r="MT2" s="718"/>
      <c r="MU2" s="718"/>
      <c r="MV2" s="718"/>
      <c r="MW2" s="718"/>
      <c r="MX2" s="718"/>
      <c r="MY2" s="718"/>
      <c r="MZ2" s="718"/>
      <c r="NA2" s="718"/>
      <c r="NB2" s="718"/>
      <c r="NC2" s="718"/>
      <c r="ND2" s="718"/>
      <c r="NE2" s="718"/>
      <c r="NF2" s="718"/>
      <c r="NG2" s="718"/>
      <c r="NH2" s="718"/>
      <c r="NI2" s="718"/>
      <c r="NJ2" s="718"/>
      <c r="NK2" s="718"/>
      <c r="NL2" s="718"/>
      <c r="NM2" s="718"/>
      <c r="NN2" s="718"/>
      <c r="NO2" s="718"/>
      <c r="NP2" s="718"/>
      <c r="NQ2" s="718"/>
      <c r="NR2" s="718"/>
      <c r="NS2" s="718"/>
      <c r="NT2" s="718"/>
      <c r="NU2" s="718"/>
      <c r="NV2" s="718"/>
      <c r="NW2" s="718"/>
      <c r="NX2" s="718"/>
      <c r="NY2" s="718"/>
      <c r="NZ2" s="718"/>
      <c r="OA2" s="718"/>
      <c r="OB2" s="718"/>
      <c r="OC2" s="718"/>
      <c r="OD2" s="718"/>
      <c r="OE2" s="718"/>
      <c r="OF2" s="718"/>
      <c r="OG2" s="719"/>
      <c r="OH2" s="128"/>
      <c r="OI2" s="128"/>
      <c r="OJ2" s="128"/>
      <c r="OK2" s="128"/>
      <c r="OL2" s="128"/>
      <c r="OM2" s="128"/>
      <c r="ON2" s="717" t="s">
        <v>930</v>
      </c>
      <c r="OO2" s="718"/>
      <c r="OP2" s="718"/>
      <c r="OQ2" s="718"/>
      <c r="OR2" s="718"/>
      <c r="OS2" s="718"/>
      <c r="OT2" s="718"/>
      <c r="OU2" s="718"/>
      <c r="OV2" s="718"/>
      <c r="OW2" s="718"/>
      <c r="OX2" s="718"/>
      <c r="OY2" s="718"/>
      <c r="OZ2" s="718"/>
      <c r="PA2" s="718"/>
      <c r="PB2" s="718"/>
      <c r="PC2" s="718"/>
      <c r="PD2" s="718"/>
      <c r="PE2" s="718"/>
      <c r="PF2" s="718"/>
      <c r="PG2" s="718"/>
      <c r="PH2" s="718"/>
      <c r="PI2" s="718"/>
      <c r="PJ2" s="718"/>
      <c r="PK2" s="718"/>
      <c r="PL2" s="718"/>
      <c r="PM2" s="718"/>
      <c r="PN2" s="719"/>
      <c r="PO2" s="120"/>
      <c r="PP2" s="119"/>
      <c r="PQ2" s="119"/>
      <c r="PR2" s="126"/>
      <c r="PT2" s="149"/>
      <c r="PU2" s="717" t="s">
        <v>930</v>
      </c>
      <c r="PV2" s="718"/>
      <c r="PW2" s="718"/>
      <c r="PX2" s="718"/>
      <c r="PY2" s="718"/>
      <c r="PZ2" s="718"/>
      <c r="QA2" s="718"/>
      <c r="QB2" s="718"/>
      <c r="QC2" s="718"/>
      <c r="QD2" s="718"/>
      <c r="QE2" s="718"/>
      <c r="QF2" s="718"/>
      <c r="QG2" s="718"/>
      <c r="QH2" s="718"/>
      <c r="QI2" s="718"/>
      <c r="QJ2" s="718"/>
      <c r="QK2" s="718"/>
      <c r="QL2" s="718"/>
      <c r="QM2" s="718"/>
      <c r="QN2" s="718"/>
      <c r="QO2" s="718"/>
      <c r="QP2" s="718"/>
      <c r="QQ2" s="718"/>
      <c r="QR2" s="718"/>
      <c r="QS2" s="718"/>
      <c r="QT2" s="718"/>
      <c r="QU2" s="718"/>
      <c r="QV2" s="718"/>
      <c r="QW2" s="718"/>
      <c r="QX2" s="718"/>
      <c r="QY2" s="718"/>
      <c r="QZ2" s="718"/>
      <c r="RA2" s="718"/>
      <c r="RB2" s="718"/>
      <c r="RC2" s="718"/>
      <c r="RD2" s="718"/>
      <c r="RE2" s="718"/>
      <c r="RF2" s="718"/>
      <c r="RG2" s="718"/>
      <c r="RH2" s="718"/>
      <c r="RI2" s="718"/>
      <c r="RJ2" s="718"/>
      <c r="RK2" s="718"/>
      <c r="RL2" s="718"/>
      <c r="RM2" s="718"/>
      <c r="RN2" s="718"/>
      <c r="RO2" s="718"/>
      <c r="RP2" s="719"/>
      <c r="RQ2" s="128"/>
      <c r="RR2" s="128"/>
      <c r="RS2" s="128"/>
      <c r="RT2" s="128"/>
      <c r="RU2" s="128"/>
      <c r="RV2" s="128"/>
      <c r="RW2" s="717" t="s">
        <v>930</v>
      </c>
      <c r="RX2" s="718"/>
      <c r="RY2" s="718"/>
      <c r="RZ2" s="718"/>
      <c r="SA2" s="718"/>
      <c r="SB2" s="718"/>
      <c r="SC2" s="718"/>
      <c r="SD2" s="718"/>
      <c r="SE2" s="718"/>
      <c r="SF2" s="718"/>
      <c r="SG2" s="718"/>
      <c r="SH2" s="718"/>
      <c r="SI2" s="718"/>
      <c r="SJ2" s="718"/>
      <c r="SK2" s="718"/>
      <c r="SL2" s="718"/>
      <c r="SM2" s="718"/>
      <c r="SN2" s="718"/>
      <c r="SO2" s="718"/>
      <c r="SP2" s="718"/>
      <c r="SQ2" s="718"/>
      <c r="SR2" s="718"/>
      <c r="SS2" s="718"/>
      <c r="ST2" s="718"/>
      <c r="SU2" s="718"/>
      <c r="SV2" s="718"/>
      <c r="SW2" s="719"/>
      <c r="SX2" s="120"/>
      <c r="SY2" s="119"/>
      <c r="SZ2" s="119"/>
      <c r="TA2" s="126"/>
      <c r="TC2" s="320" t="s">
        <v>602</v>
      </c>
      <c r="TD2" s="95" t="s">
        <v>515</v>
      </c>
      <c r="TE2" s="93" t="s">
        <v>523</v>
      </c>
      <c r="TF2" s="93" t="s">
        <v>531</v>
      </c>
      <c r="TG2" s="93" t="s">
        <v>543</v>
      </c>
      <c r="TH2" s="93" t="s">
        <v>558</v>
      </c>
      <c r="TI2" s="93" t="s">
        <v>568</v>
      </c>
      <c r="TJ2" s="93" t="s">
        <v>551</v>
      </c>
      <c r="TK2" s="93" t="s">
        <v>580</v>
      </c>
      <c r="TL2" s="93" t="s">
        <v>588</v>
      </c>
      <c r="TM2" s="93" t="s">
        <v>959</v>
      </c>
      <c r="TN2" s="93" t="s">
        <v>963</v>
      </c>
      <c r="TO2" s="94" t="s">
        <v>971</v>
      </c>
      <c r="TU2" s="321" t="s">
        <v>505</v>
      </c>
      <c r="TV2" s="322" t="s">
        <v>535</v>
      </c>
      <c r="TW2" s="323" t="s">
        <v>547</v>
      </c>
      <c r="TX2" s="323" t="s">
        <v>554</v>
      </c>
      <c r="TY2" s="323" t="s">
        <v>561</v>
      </c>
      <c r="TZ2" s="323" t="s">
        <v>565</v>
      </c>
      <c r="UA2" s="323" t="s">
        <v>584</v>
      </c>
      <c r="UB2" s="324" t="s">
        <v>527</v>
      </c>
      <c r="UC2" s="99"/>
      <c r="UD2" s="99"/>
      <c r="UE2" s="99"/>
      <c r="UF2" s="7"/>
      <c r="UH2" s="13"/>
      <c r="VL2" s="7"/>
      <c r="VN2" s="149"/>
      <c r="VO2" s="717" t="s">
        <v>682</v>
      </c>
      <c r="VP2" s="718"/>
      <c r="VQ2" s="718"/>
      <c r="VR2" s="718"/>
      <c r="VS2" s="718"/>
      <c r="VT2" s="718"/>
      <c r="VU2" s="718"/>
      <c r="VV2" s="718"/>
      <c r="VW2" s="718"/>
      <c r="VX2" s="718"/>
      <c r="VY2" s="718"/>
      <c r="VZ2" s="718"/>
      <c r="WA2" s="718"/>
      <c r="WB2" s="718"/>
      <c r="WC2" s="718"/>
      <c r="WD2" s="718"/>
      <c r="WE2" s="718"/>
      <c r="WF2" s="718"/>
      <c r="WG2" s="718"/>
      <c r="WH2" s="718"/>
      <c r="WI2" s="718"/>
      <c r="WJ2" s="718"/>
      <c r="WK2" s="718"/>
      <c r="WL2" s="718"/>
      <c r="WM2" s="718"/>
      <c r="WN2" s="718"/>
      <c r="WO2" s="718"/>
      <c r="WP2" s="718"/>
      <c r="WQ2" s="718"/>
      <c r="WR2" s="718"/>
      <c r="WS2" s="718"/>
      <c r="WT2" s="718"/>
      <c r="WU2" s="718"/>
      <c r="WV2" s="718"/>
      <c r="WW2" s="718"/>
      <c r="WX2" s="718"/>
      <c r="WY2" s="718"/>
      <c r="WZ2" s="718"/>
      <c r="XA2" s="718"/>
      <c r="XB2" s="718"/>
      <c r="XC2" s="718"/>
      <c r="XD2" s="718"/>
      <c r="XE2" s="718"/>
      <c r="XF2" s="718"/>
      <c r="XG2" s="718"/>
      <c r="XH2" s="718"/>
      <c r="XI2" s="718"/>
      <c r="XJ2" s="718"/>
      <c r="XK2" s="128"/>
      <c r="XL2" s="128"/>
      <c r="XM2" s="128"/>
      <c r="XN2" s="128"/>
      <c r="XO2" s="128"/>
      <c r="XP2" s="128"/>
      <c r="XQ2" s="717" t="s">
        <v>682</v>
      </c>
      <c r="XR2" s="718"/>
      <c r="XS2" s="718"/>
      <c r="XT2" s="718"/>
      <c r="XU2" s="718"/>
      <c r="XV2" s="718"/>
      <c r="XW2" s="718"/>
      <c r="XX2" s="718"/>
      <c r="XY2" s="718"/>
      <c r="XZ2" s="718"/>
      <c r="YA2" s="718"/>
      <c r="YB2" s="718"/>
      <c r="YC2" s="718"/>
      <c r="YD2" s="718"/>
      <c r="YE2" s="718"/>
      <c r="YF2" s="718"/>
      <c r="YG2" s="718"/>
      <c r="YH2" s="718"/>
      <c r="YI2" s="718"/>
      <c r="YJ2" s="718"/>
      <c r="YK2" s="718"/>
      <c r="YL2" s="718"/>
      <c r="YM2" s="718"/>
      <c r="YN2" s="718"/>
      <c r="YO2" s="718"/>
      <c r="YP2" s="718"/>
      <c r="YQ2" s="719"/>
      <c r="YR2" s="128"/>
      <c r="YS2" s="128"/>
      <c r="YT2" s="128"/>
      <c r="YU2" s="128"/>
      <c r="YV2" s="127"/>
      <c r="YX2" s="149"/>
      <c r="YY2" s="717" t="s">
        <v>678</v>
      </c>
      <c r="YZ2" s="718"/>
      <c r="ZA2" s="718"/>
      <c r="ZB2" s="718"/>
      <c r="ZC2" s="718"/>
      <c r="ZD2" s="718"/>
      <c r="ZE2" s="718"/>
      <c r="ZF2" s="718"/>
      <c r="ZG2" s="718"/>
      <c r="ZH2" s="718"/>
      <c r="ZI2" s="718"/>
      <c r="ZJ2" s="718"/>
      <c r="ZK2" s="718"/>
      <c r="ZL2" s="718"/>
      <c r="ZM2" s="718"/>
      <c r="ZN2" s="718"/>
      <c r="ZO2" s="718"/>
      <c r="ZP2" s="718"/>
      <c r="ZQ2" s="718"/>
      <c r="ZR2" s="718"/>
      <c r="ZS2" s="718"/>
      <c r="ZT2" s="718"/>
      <c r="ZU2" s="718"/>
      <c r="ZV2" s="718"/>
      <c r="ZW2" s="718"/>
      <c r="ZX2" s="718"/>
      <c r="ZY2" s="718"/>
      <c r="ZZ2" s="718"/>
      <c r="AAA2" s="718"/>
      <c r="AAB2" s="718"/>
      <c r="AAC2" s="718"/>
      <c r="AAD2" s="718"/>
      <c r="AAE2" s="718"/>
      <c r="AAF2" s="718"/>
      <c r="AAG2" s="718"/>
      <c r="AAH2" s="718"/>
      <c r="AAI2" s="718"/>
      <c r="AAJ2" s="718"/>
      <c r="AAK2" s="718"/>
      <c r="AAL2" s="718"/>
      <c r="AAM2" s="718"/>
      <c r="AAN2" s="718"/>
      <c r="AAO2" s="718"/>
      <c r="AAP2" s="718"/>
      <c r="AAQ2" s="718"/>
      <c r="AAR2" s="718"/>
      <c r="AAS2" s="718"/>
      <c r="AAT2" s="718"/>
      <c r="AAU2" s="128"/>
      <c r="AAV2" s="128"/>
      <c r="AAW2" s="128"/>
      <c r="AAX2" s="128"/>
      <c r="AAY2" s="128"/>
      <c r="AAZ2" s="128"/>
      <c r="ABA2" s="717" t="s">
        <v>678</v>
      </c>
      <c r="ABB2" s="718"/>
      <c r="ABC2" s="718"/>
      <c r="ABD2" s="718"/>
      <c r="ABE2" s="718"/>
      <c r="ABF2" s="718"/>
      <c r="ABG2" s="718"/>
      <c r="ABH2" s="718"/>
      <c r="ABI2" s="718"/>
      <c r="ABJ2" s="718"/>
      <c r="ABK2" s="718"/>
      <c r="ABL2" s="718"/>
      <c r="ABM2" s="718"/>
      <c r="ABN2" s="718"/>
      <c r="ABO2" s="718"/>
      <c r="ABP2" s="718"/>
      <c r="ABQ2" s="718"/>
      <c r="ABR2" s="718"/>
      <c r="ABS2" s="718"/>
      <c r="ABT2" s="718"/>
      <c r="ABU2" s="718"/>
      <c r="ABV2" s="718"/>
      <c r="ABW2" s="718"/>
      <c r="ABX2" s="719"/>
      <c r="ABY2" s="128"/>
      <c r="ABZ2" s="128"/>
      <c r="ACA2" s="128"/>
      <c r="ACB2" s="128"/>
      <c r="ACC2" s="127"/>
      <c r="ACE2" s="13"/>
      <c r="ADI2" s="7"/>
    </row>
    <row r="3" spans="1:789" ht="15.75" thickBot="1" x14ac:dyDescent="0.3">
      <c r="A3" s="145" t="s">
        <v>602</v>
      </c>
      <c r="B3" s="757" t="s">
        <v>515</v>
      </c>
      <c r="C3" s="755"/>
      <c r="D3" s="755"/>
      <c r="E3" s="756"/>
      <c r="F3" s="754" t="s">
        <v>523</v>
      </c>
      <c r="G3" s="755"/>
      <c r="H3" s="755"/>
      <c r="I3" s="756"/>
      <c r="J3" s="754" t="s">
        <v>531</v>
      </c>
      <c r="K3" s="755"/>
      <c r="L3" s="755"/>
      <c r="M3" s="756"/>
      <c r="N3" s="754" t="s">
        <v>543</v>
      </c>
      <c r="O3" s="755"/>
      <c r="P3" s="755"/>
      <c r="Q3" s="756"/>
      <c r="R3" s="754" t="s">
        <v>558</v>
      </c>
      <c r="S3" s="755"/>
      <c r="T3" s="755"/>
      <c r="U3" s="756"/>
      <c r="V3" s="754" t="s">
        <v>568</v>
      </c>
      <c r="W3" s="755"/>
      <c r="X3" s="755"/>
      <c r="Y3" s="756"/>
      <c r="Z3" s="754" t="s">
        <v>551</v>
      </c>
      <c r="AA3" s="755"/>
      <c r="AB3" s="755"/>
      <c r="AC3" s="756"/>
      <c r="AD3" s="754" t="s">
        <v>580</v>
      </c>
      <c r="AE3" s="755"/>
      <c r="AF3" s="755"/>
      <c r="AG3" s="756"/>
      <c r="AH3" s="754" t="s">
        <v>588</v>
      </c>
      <c r="AI3" s="755"/>
      <c r="AJ3" s="755"/>
      <c r="AK3" s="756"/>
      <c r="AL3" s="754" t="s">
        <v>959</v>
      </c>
      <c r="AM3" s="755"/>
      <c r="AN3" s="755"/>
      <c r="AO3" s="756"/>
      <c r="AP3" s="754" t="s">
        <v>963</v>
      </c>
      <c r="AQ3" s="755"/>
      <c r="AR3" s="755"/>
      <c r="AS3" s="756"/>
      <c r="AT3" s="754" t="s">
        <v>971</v>
      </c>
      <c r="AU3" s="755"/>
      <c r="AV3" s="755"/>
      <c r="AW3" s="761"/>
      <c r="AX3" s="147" t="s">
        <v>606</v>
      </c>
      <c r="AY3" s="148" t="s">
        <v>605</v>
      </c>
      <c r="AZ3" s="148" t="s">
        <v>609</v>
      </c>
      <c r="BA3" s="146" t="s">
        <v>608</v>
      </c>
      <c r="BB3" s="204"/>
      <c r="BC3" s="145" t="s">
        <v>505</v>
      </c>
      <c r="BD3" s="760" t="s">
        <v>527</v>
      </c>
      <c r="BE3" s="752"/>
      <c r="BF3" s="753"/>
      <c r="BG3" s="751" t="s">
        <v>535</v>
      </c>
      <c r="BH3" s="752"/>
      <c r="BI3" s="752"/>
      <c r="BJ3" s="753"/>
      <c r="BK3" s="751" t="s">
        <v>547</v>
      </c>
      <c r="BL3" s="752"/>
      <c r="BM3" s="752"/>
      <c r="BN3" s="753"/>
      <c r="BO3" s="751" t="s">
        <v>554</v>
      </c>
      <c r="BP3" s="752"/>
      <c r="BQ3" s="752"/>
      <c r="BR3" s="753"/>
      <c r="BS3" s="751" t="s">
        <v>561</v>
      </c>
      <c r="BT3" s="752"/>
      <c r="BU3" s="752"/>
      <c r="BV3" s="753"/>
      <c r="BW3" s="751" t="s">
        <v>565</v>
      </c>
      <c r="BX3" s="752"/>
      <c r="BY3" s="752"/>
      <c r="BZ3" s="753"/>
      <c r="CA3" s="751" t="s">
        <v>584</v>
      </c>
      <c r="CB3" s="752"/>
      <c r="CC3" s="752"/>
      <c r="CD3" s="758"/>
      <c r="CE3" s="85" t="s">
        <v>606</v>
      </c>
      <c r="CF3" s="84" t="s">
        <v>605</v>
      </c>
      <c r="CG3" s="84" t="s">
        <v>609</v>
      </c>
      <c r="CH3" s="83" t="s">
        <v>608</v>
      </c>
      <c r="CJ3" s="145" t="s">
        <v>602</v>
      </c>
      <c r="CK3" s="757" t="s">
        <v>515</v>
      </c>
      <c r="CL3" s="755"/>
      <c r="CM3" s="755"/>
      <c r="CN3" s="756"/>
      <c r="CO3" s="754" t="s">
        <v>523</v>
      </c>
      <c r="CP3" s="755"/>
      <c r="CQ3" s="755"/>
      <c r="CR3" s="756"/>
      <c r="CS3" s="754" t="s">
        <v>531</v>
      </c>
      <c r="CT3" s="755"/>
      <c r="CU3" s="755"/>
      <c r="CV3" s="756"/>
      <c r="CW3" s="754" t="s">
        <v>543</v>
      </c>
      <c r="CX3" s="755"/>
      <c r="CY3" s="755"/>
      <c r="CZ3" s="756"/>
      <c r="DA3" s="754" t="s">
        <v>558</v>
      </c>
      <c r="DB3" s="755"/>
      <c r="DC3" s="755"/>
      <c r="DD3" s="756"/>
      <c r="DE3" s="754" t="s">
        <v>568</v>
      </c>
      <c r="DF3" s="755"/>
      <c r="DG3" s="755"/>
      <c r="DH3" s="756"/>
      <c r="DI3" s="754" t="s">
        <v>551</v>
      </c>
      <c r="DJ3" s="755"/>
      <c r="DK3" s="755"/>
      <c r="DL3" s="756"/>
      <c r="DM3" s="754" t="s">
        <v>580</v>
      </c>
      <c r="DN3" s="755"/>
      <c r="DO3" s="755"/>
      <c r="DP3" s="756"/>
      <c r="DQ3" s="754" t="s">
        <v>588</v>
      </c>
      <c r="DR3" s="755"/>
      <c r="DS3" s="755"/>
      <c r="DT3" s="756"/>
      <c r="DU3" s="754" t="s">
        <v>959</v>
      </c>
      <c r="DV3" s="755"/>
      <c r="DW3" s="755"/>
      <c r="DX3" s="756"/>
      <c r="DY3" s="754" t="s">
        <v>963</v>
      </c>
      <c r="DZ3" s="755"/>
      <c r="EA3" s="755"/>
      <c r="EB3" s="756"/>
      <c r="EC3" s="754" t="s">
        <v>971</v>
      </c>
      <c r="ED3" s="755"/>
      <c r="EE3" s="755"/>
      <c r="EF3" s="761"/>
      <c r="EG3" s="147" t="s">
        <v>606</v>
      </c>
      <c r="EH3" s="148" t="s">
        <v>605</v>
      </c>
      <c r="EI3" s="148" t="s">
        <v>609</v>
      </c>
      <c r="EJ3" s="146" t="s">
        <v>608</v>
      </c>
      <c r="EK3" s="204"/>
      <c r="EL3" s="145" t="s">
        <v>505</v>
      </c>
      <c r="EM3" s="760" t="s">
        <v>527</v>
      </c>
      <c r="EN3" s="752"/>
      <c r="EO3" s="753"/>
      <c r="EP3" s="751" t="s">
        <v>535</v>
      </c>
      <c r="EQ3" s="752"/>
      <c r="ER3" s="752"/>
      <c r="ES3" s="753"/>
      <c r="ET3" s="751" t="s">
        <v>547</v>
      </c>
      <c r="EU3" s="752"/>
      <c r="EV3" s="752"/>
      <c r="EW3" s="753"/>
      <c r="EX3" s="751" t="s">
        <v>554</v>
      </c>
      <c r="EY3" s="752"/>
      <c r="EZ3" s="752"/>
      <c r="FA3" s="753"/>
      <c r="FB3" s="751" t="s">
        <v>561</v>
      </c>
      <c r="FC3" s="752"/>
      <c r="FD3" s="752"/>
      <c r="FE3" s="753"/>
      <c r="FF3" s="751" t="s">
        <v>565</v>
      </c>
      <c r="FG3" s="752"/>
      <c r="FH3" s="752"/>
      <c r="FI3" s="753"/>
      <c r="FJ3" s="751" t="s">
        <v>584</v>
      </c>
      <c r="FK3" s="752"/>
      <c r="FL3" s="752"/>
      <c r="FM3" s="758"/>
      <c r="FN3" s="85" t="s">
        <v>606</v>
      </c>
      <c r="FO3" s="84" t="s">
        <v>605</v>
      </c>
      <c r="FP3" s="84" t="s">
        <v>609</v>
      </c>
      <c r="FQ3" s="83" t="s">
        <v>608</v>
      </c>
      <c r="FS3" s="145" t="s">
        <v>602</v>
      </c>
      <c r="FT3" s="757" t="s">
        <v>515</v>
      </c>
      <c r="FU3" s="755"/>
      <c r="FV3" s="755"/>
      <c r="FW3" s="756"/>
      <c r="FX3" s="754" t="s">
        <v>523</v>
      </c>
      <c r="FY3" s="755"/>
      <c r="FZ3" s="755"/>
      <c r="GA3" s="756"/>
      <c r="GB3" s="754" t="s">
        <v>531</v>
      </c>
      <c r="GC3" s="755"/>
      <c r="GD3" s="755"/>
      <c r="GE3" s="756"/>
      <c r="GF3" s="754" t="s">
        <v>543</v>
      </c>
      <c r="GG3" s="755"/>
      <c r="GH3" s="755"/>
      <c r="GI3" s="756"/>
      <c r="GJ3" s="754" t="s">
        <v>558</v>
      </c>
      <c r="GK3" s="755"/>
      <c r="GL3" s="755"/>
      <c r="GM3" s="756"/>
      <c r="GN3" s="754" t="s">
        <v>568</v>
      </c>
      <c r="GO3" s="755"/>
      <c r="GP3" s="755"/>
      <c r="GQ3" s="756"/>
      <c r="GR3" s="754" t="s">
        <v>551</v>
      </c>
      <c r="GS3" s="755"/>
      <c r="GT3" s="755"/>
      <c r="GU3" s="756"/>
      <c r="GV3" s="754" t="s">
        <v>580</v>
      </c>
      <c r="GW3" s="755"/>
      <c r="GX3" s="755"/>
      <c r="GY3" s="756"/>
      <c r="GZ3" s="754" t="s">
        <v>588</v>
      </c>
      <c r="HA3" s="755"/>
      <c r="HB3" s="755"/>
      <c r="HC3" s="756"/>
      <c r="HD3" s="754" t="s">
        <v>959</v>
      </c>
      <c r="HE3" s="755"/>
      <c r="HF3" s="755"/>
      <c r="HG3" s="756"/>
      <c r="HH3" s="754" t="s">
        <v>963</v>
      </c>
      <c r="HI3" s="755"/>
      <c r="HJ3" s="755"/>
      <c r="HK3" s="756"/>
      <c r="HL3" s="754" t="s">
        <v>971</v>
      </c>
      <c r="HM3" s="755"/>
      <c r="HN3" s="755"/>
      <c r="HO3" s="761"/>
      <c r="HP3" s="147" t="s">
        <v>606</v>
      </c>
      <c r="HQ3" s="148" t="s">
        <v>605</v>
      </c>
      <c r="HR3" s="148" t="s">
        <v>609</v>
      </c>
      <c r="HS3" s="146" t="s">
        <v>608</v>
      </c>
      <c r="HT3" s="204"/>
      <c r="HU3" s="145" t="s">
        <v>505</v>
      </c>
      <c r="HV3" s="760" t="s">
        <v>527</v>
      </c>
      <c r="HW3" s="752"/>
      <c r="HX3" s="753"/>
      <c r="HY3" s="751" t="s">
        <v>535</v>
      </c>
      <c r="HZ3" s="752"/>
      <c r="IA3" s="752"/>
      <c r="IB3" s="753"/>
      <c r="IC3" s="751" t="s">
        <v>547</v>
      </c>
      <c r="ID3" s="752"/>
      <c r="IE3" s="752"/>
      <c r="IF3" s="753"/>
      <c r="IG3" s="751" t="s">
        <v>554</v>
      </c>
      <c r="IH3" s="752"/>
      <c r="II3" s="752"/>
      <c r="IJ3" s="753"/>
      <c r="IK3" s="751" t="s">
        <v>561</v>
      </c>
      <c r="IL3" s="752"/>
      <c r="IM3" s="752"/>
      <c r="IN3" s="753"/>
      <c r="IO3" s="751" t="s">
        <v>565</v>
      </c>
      <c r="IP3" s="752"/>
      <c r="IQ3" s="752"/>
      <c r="IR3" s="753"/>
      <c r="IS3" s="751" t="s">
        <v>584</v>
      </c>
      <c r="IT3" s="752"/>
      <c r="IU3" s="752"/>
      <c r="IV3" s="758"/>
      <c r="IW3" s="85" t="s">
        <v>606</v>
      </c>
      <c r="IX3" s="84" t="s">
        <v>605</v>
      </c>
      <c r="IY3" s="84" t="s">
        <v>609</v>
      </c>
      <c r="IZ3" s="83" t="s">
        <v>608</v>
      </c>
      <c r="JB3" s="145" t="s">
        <v>602</v>
      </c>
      <c r="JC3" s="757" t="s">
        <v>515</v>
      </c>
      <c r="JD3" s="755"/>
      <c r="JE3" s="755"/>
      <c r="JF3" s="756"/>
      <c r="JG3" s="754" t="s">
        <v>523</v>
      </c>
      <c r="JH3" s="755"/>
      <c r="JI3" s="755"/>
      <c r="JJ3" s="756"/>
      <c r="JK3" s="754" t="s">
        <v>531</v>
      </c>
      <c r="JL3" s="755"/>
      <c r="JM3" s="755"/>
      <c r="JN3" s="756"/>
      <c r="JO3" s="754" t="s">
        <v>543</v>
      </c>
      <c r="JP3" s="755"/>
      <c r="JQ3" s="755"/>
      <c r="JR3" s="756"/>
      <c r="JS3" s="754" t="s">
        <v>558</v>
      </c>
      <c r="JT3" s="755"/>
      <c r="JU3" s="755"/>
      <c r="JV3" s="756"/>
      <c r="JW3" s="754" t="s">
        <v>568</v>
      </c>
      <c r="JX3" s="755"/>
      <c r="JY3" s="755"/>
      <c r="JZ3" s="756"/>
      <c r="KA3" s="754" t="s">
        <v>551</v>
      </c>
      <c r="KB3" s="755"/>
      <c r="KC3" s="755"/>
      <c r="KD3" s="756"/>
      <c r="KE3" s="754" t="s">
        <v>580</v>
      </c>
      <c r="KF3" s="755"/>
      <c r="KG3" s="755"/>
      <c r="KH3" s="756"/>
      <c r="KI3" s="754" t="s">
        <v>588</v>
      </c>
      <c r="KJ3" s="755"/>
      <c r="KK3" s="755"/>
      <c r="KL3" s="756"/>
      <c r="KM3" s="754" t="s">
        <v>959</v>
      </c>
      <c r="KN3" s="755"/>
      <c r="KO3" s="755"/>
      <c r="KP3" s="756"/>
      <c r="KQ3" s="754" t="s">
        <v>963</v>
      </c>
      <c r="KR3" s="755"/>
      <c r="KS3" s="755"/>
      <c r="KT3" s="756"/>
      <c r="KU3" s="754" t="s">
        <v>971</v>
      </c>
      <c r="KV3" s="755"/>
      <c r="KW3" s="755"/>
      <c r="KX3" s="761"/>
      <c r="KY3" s="147" t="s">
        <v>606</v>
      </c>
      <c r="KZ3" s="148" t="s">
        <v>605</v>
      </c>
      <c r="LA3" s="148" t="s">
        <v>609</v>
      </c>
      <c r="LB3" s="146" t="s">
        <v>608</v>
      </c>
      <c r="LC3" s="204"/>
      <c r="LD3" s="145" t="s">
        <v>505</v>
      </c>
      <c r="LE3" s="760" t="s">
        <v>527</v>
      </c>
      <c r="LF3" s="752"/>
      <c r="LG3" s="753"/>
      <c r="LH3" s="751" t="s">
        <v>535</v>
      </c>
      <c r="LI3" s="752"/>
      <c r="LJ3" s="752"/>
      <c r="LK3" s="753"/>
      <c r="LL3" s="751" t="s">
        <v>547</v>
      </c>
      <c r="LM3" s="752"/>
      <c r="LN3" s="752"/>
      <c r="LO3" s="753"/>
      <c r="LP3" s="751" t="s">
        <v>554</v>
      </c>
      <c r="LQ3" s="752"/>
      <c r="LR3" s="752"/>
      <c r="LS3" s="753"/>
      <c r="LT3" s="751" t="s">
        <v>561</v>
      </c>
      <c r="LU3" s="752"/>
      <c r="LV3" s="752"/>
      <c r="LW3" s="753"/>
      <c r="LX3" s="751" t="s">
        <v>565</v>
      </c>
      <c r="LY3" s="752"/>
      <c r="LZ3" s="752"/>
      <c r="MA3" s="753"/>
      <c r="MB3" s="751" t="s">
        <v>584</v>
      </c>
      <c r="MC3" s="752"/>
      <c r="MD3" s="752"/>
      <c r="ME3" s="758"/>
      <c r="MF3" s="85" t="s">
        <v>606</v>
      </c>
      <c r="MG3" s="84" t="s">
        <v>605</v>
      </c>
      <c r="MH3" s="84" t="s">
        <v>609</v>
      </c>
      <c r="MI3" s="83" t="s">
        <v>608</v>
      </c>
      <c r="MK3" s="145" t="s">
        <v>602</v>
      </c>
      <c r="ML3" s="757" t="s">
        <v>515</v>
      </c>
      <c r="MM3" s="755"/>
      <c r="MN3" s="755"/>
      <c r="MO3" s="756"/>
      <c r="MP3" s="754" t="s">
        <v>523</v>
      </c>
      <c r="MQ3" s="755"/>
      <c r="MR3" s="755"/>
      <c r="MS3" s="756"/>
      <c r="MT3" s="754" t="s">
        <v>531</v>
      </c>
      <c r="MU3" s="755"/>
      <c r="MV3" s="755"/>
      <c r="MW3" s="756"/>
      <c r="MX3" s="754" t="s">
        <v>543</v>
      </c>
      <c r="MY3" s="755"/>
      <c r="MZ3" s="755"/>
      <c r="NA3" s="756"/>
      <c r="NB3" s="754" t="s">
        <v>558</v>
      </c>
      <c r="NC3" s="755"/>
      <c r="ND3" s="755"/>
      <c r="NE3" s="756"/>
      <c r="NF3" s="754" t="s">
        <v>568</v>
      </c>
      <c r="NG3" s="755"/>
      <c r="NH3" s="755"/>
      <c r="NI3" s="756"/>
      <c r="NJ3" s="754" t="s">
        <v>551</v>
      </c>
      <c r="NK3" s="755"/>
      <c r="NL3" s="755"/>
      <c r="NM3" s="756"/>
      <c r="NN3" s="754" t="s">
        <v>580</v>
      </c>
      <c r="NO3" s="755"/>
      <c r="NP3" s="755"/>
      <c r="NQ3" s="756"/>
      <c r="NR3" s="754" t="s">
        <v>588</v>
      </c>
      <c r="NS3" s="755"/>
      <c r="NT3" s="755"/>
      <c r="NU3" s="756"/>
      <c r="NV3" s="754" t="s">
        <v>959</v>
      </c>
      <c r="NW3" s="755"/>
      <c r="NX3" s="755"/>
      <c r="NY3" s="756"/>
      <c r="NZ3" s="754" t="s">
        <v>963</v>
      </c>
      <c r="OA3" s="755"/>
      <c r="OB3" s="755"/>
      <c r="OC3" s="756"/>
      <c r="OD3" s="754" t="s">
        <v>971</v>
      </c>
      <c r="OE3" s="755"/>
      <c r="OF3" s="755"/>
      <c r="OG3" s="761"/>
      <c r="OH3" s="147" t="s">
        <v>606</v>
      </c>
      <c r="OI3" s="148" t="s">
        <v>605</v>
      </c>
      <c r="OJ3" s="148" t="s">
        <v>609</v>
      </c>
      <c r="OK3" s="146" t="s">
        <v>608</v>
      </c>
      <c r="OL3" s="204"/>
      <c r="OM3" s="145" t="s">
        <v>505</v>
      </c>
      <c r="ON3" s="760" t="s">
        <v>527</v>
      </c>
      <c r="OO3" s="752"/>
      <c r="OP3" s="753"/>
      <c r="OQ3" s="751" t="s">
        <v>535</v>
      </c>
      <c r="OR3" s="752"/>
      <c r="OS3" s="752"/>
      <c r="OT3" s="753"/>
      <c r="OU3" s="751" t="s">
        <v>547</v>
      </c>
      <c r="OV3" s="752"/>
      <c r="OW3" s="752"/>
      <c r="OX3" s="753"/>
      <c r="OY3" s="751" t="s">
        <v>554</v>
      </c>
      <c r="OZ3" s="752"/>
      <c r="PA3" s="752"/>
      <c r="PB3" s="753"/>
      <c r="PC3" s="751" t="s">
        <v>561</v>
      </c>
      <c r="PD3" s="752"/>
      <c r="PE3" s="752"/>
      <c r="PF3" s="753"/>
      <c r="PG3" s="751" t="s">
        <v>565</v>
      </c>
      <c r="PH3" s="752"/>
      <c r="PI3" s="752"/>
      <c r="PJ3" s="753"/>
      <c r="PK3" s="751" t="s">
        <v>584</v>
      </c>
      <c r="PL3" s="752"/>
      <c r="PM3" s="752"/>
      <c r="PN3" s="758"/>
      <c r="PO3" s="85" t="s">
        <v>606</v>
      </c>
      <c r="PP3" s="84" t="s">
        <v>605</v>
      </c>
      <c r="PQ3" s="84" t="s">
        <v>609</v>
      </c>
      <c r="PR3" s="83" t="s">
        <v>608</v>
      </c>
      <c r="PT3" s="145" t="s">
        <v>602</v>
      </c>
      <c r="PU3" s="757" t="s">
        <v>515</v>
      </c>
      <c r="PV3" s="755"/>
      <c r="PW3" s="755"/>
      <c r="PX3" s="756"/>
      <c r="PY3" s="754" t="s">
        <v>523</v>
      </c>
      <c r="PZ3" s="755"/>
      <c r="QA3" s="755"/>
      <c r="QB3" s="756"/>
      <c r="QC3" s="754" t="s">
        <v>531</v>
      </c>
      <c r="QD3" s="755"/>
      <c r="QE3" s="755"/>
      <c r="QF3" s="756"/>
      <c r="QG3" s="754" t="s">
        <v>543</v>
      </c>
      <c r="QH3" s="755"/>
      <c r="QI3" s="755"/>
      <c r="QJ3" s="756"/>
      <c r="QK3" s="754" t="s">
        <v>558</v>
      </c>
      <c r="QL3" s="755"/>
      <c r="QM3" s="755"/>
      <c r="QN3" s="756"/>
      <c r="QO3" s="754" t="s">
        <v>568</v>
      </c>
      <c r="QP3" s="755"/>
      <c r="QQ3" s="755"/>
      <c r="QR3" s="756"/>
      <c r="QS3" s="754" t="s">
        <v>551</v>
      </c>
      <c r="QT3" s="755"/>
      <c r="QU3" s="755"/>
      <c r="QV3" s="756"/>
      <c r="QW3" s="754" t="s">
        <v>580</v>
      </c>
      <c r="QX3" s="755"/>
      <c r="QY3" s="755"/>
      <c r="QZ3" s="756"/>
      <c r="RA3" s="754" t="s">
        <v>588</v>
      </c>
      <c r="RB3" s="755"/>
      <c r="RC3" s="755"/>
      <c r="RD3" s="756"/>
      <c r="RE3" s="754" t="s">
        <v>959</v>
      </c>
      <c r="RF3" s="755"/>
      <c r="RG3" s="755"/>
      <c r="RH3" s="756"/>
      <c r="RI3" s="754" t="s">
        <v>963</v>
      </c>
      <c r="RJ3" s="755"/>
      <c r="RK3" s="755"/>
      <c r="RL3" s="756"/>
      <c r="RM3" s="754" t="s">
        <v>971</v>
      </c>
      <c r="RN3" s="755"/>
      <c r="RO3" s="755"/>
      <c r="RP3" s="761"/>
      <c r="RQ3" s="147" t="s">
        <v>606</v>
      </c>
      <c r="RR3" s="148" t="s">
        <v>605</v>
      </c>
      <c r="RS3" s="148" t="s">
        <v>609</v>
      </c>
      <c r="RT3" s="146" t="s">
        <v>608</v>
      </c>
      <c r="RU3" s="204"/>
      <c r="RV3" s="145" t="s">
        <v>505</v>
      </c>
      <c r="RW3" s="760" t="s">
        <v>527</v>
      </c>
      <c r="RX3" s="752"/>
      <c r="RY3" s="753"/>
      <c r="RZ3" s="751" t="s">
        <v>535</v>
      </c>
      <c r="SA3" s="752"/>
      <c r="SB3" s="752"/>
      <c r="SC3" s="753"/>
      <c r="SD3" s="751" t="s">
        <v>547</v>
      </c>
      <c r="SE3" s="752"/>
      <c r="SF3" s="752"/>
      <c r="SG3" s="753"/>
      <c r="SH3" s="751" t="s">
        <v>554</v>
      </c>
      <c r="SI3" s="752"/>
      <c r="SJ3" s="752"/>
      <c r="SK3" s="753"/>
      <c r="SL3" s="751" t="s">
        <v>561</v>
      </c>
      <c r="SM3" s="752"/>
      <c r="SN3" s="752"/>
      <c r="SO3" s="753"/>
      <c r="SP3" s="751" t="s">
        <v>565</v>
      </c>
      <c r="SQ3" s="752"/>
      <c r="SR3" s="752"/>
      <c r="SS3" s="753"/>
      <c r="ST3" s="751" t="s">
        <v>584</v>
      </c>
      <c r="SU3" s="752"/>
      <c r="SV3" s="752"/>
      <c r="SW3" s="758"/>
      <c r="SX3" s="85" t="s">
        <v>606</v>
      </c>
      <c r="SY3" s="84" t="s">
        <v>605</v>
      </c>
      <c r="SZ3" s="84" t="s">
        <v>609</v>
      </c>
      <c r="TA3" s="83" t="s">
        <v>608</v>
      </c>
      <c r="TC3" s="120"/>
      <c r="TD3" s="14" t="s">
        <v>617</v>
      </c>
      <c r="TE3" s="8"/>
      <c r="TF3" s="8"/>
      <c r="TG3" s="8"/>
      <c r="TH3" s="8"/>
      <c r="TI3" s="8"/>
      <c r="TJ3" s="8"/>
      <c r="TK3" s="8"/>
      <c r="TL3" s="8"/>
      <c r="TM3" s="8"/>
      <c r="TN3" s="8"/>
      <c r="TO3" s="15"/>
      <c r="TP3" s="345" t="s">
        <v>606</v>
      </c>
      <c r="TQ3" s="84" t="s">
        <v>605</v>
      </c>
      <c r="TR3" s="84" t="s">
        <v>609</v>
      </c>
      <c r="TS3" s="83" t="s">
        <v>608</v>
      </c>
      <c r="TU3" s="97"/>
      <c r="TV3" s="120" t="s">
        <v>617</v>
      </c>
      <c r="TW3" s="119"/>
      <c r="TX3" s="119"/>
      <c r="TY3" s="119"/>
      <c r="TZ3" s="119"/>
      <c r="UA3" s="119"/>
      <c r="UB3" s="126"/>
      <c r="UC3" s="85" t="s">
        <v>606</v>
      </c>
      <c r="UD3" s="84" t="s">
        <v>605</v>
      </c>
      <c r="UE3" s="84" t="s">
        <v>609</v>
      </c>
      <c r="UF3" s="83" t="s">
        <v>608</v>
      </c>
      <c r="UH3" s="97"/>
      <c r="UI3" s="717" t="s">
        <v>610</v>
      </c>
      <c r="UJ3" s="718"/>
      <c r="UK3" s="718"/>
      <c r="UL3" s="718"/>
      <c r="UM3" s="718"/>
      <c r="UN3" s="718"/>
      <c r="UO3" s="718"/>
      <c r="UP3" s="718"/>
      <c r="UQ3" s="718"/>
      <c r="UR3" s="718"/>
      <c r="US3" s="718"/>
      <c r="UT3" s="718"/>
      <c r="UU3" s="718"/>
      <c r="UV3" s="718"/>
      <c r="UW3" s="718"/>
      <c r="UX3" s="719"/>
      <c r="VA3" s="96"/>
      <c r="VB3" s="717" t="s">
        <v>610</v>
      </c>
      <c r="VC3" s="718"/>
      <c r="VD3" s="718"/>
      <c r="VE3" s="718"/>
      <c r="VF3" s="718"/>
      <c r="VG3" s="718"/>
      <c r="VH3" s="718"/>
      <c r="VI3" s="718"/>
      <c r="VJ3" s="718"/>
      <c r="VK3" s="718"/>
      <c r="VL3" s="719"/>
      <c r="VN3" s="145" t="s">
        <v>602</v>
      </c>
      <c r="VO3" s="745" t="s">
        <v>515</v>
      </c>
      <c r="VP3" s="739"/>
      <c r="VQ3" s="739"/>
      <c r="VR3" s="740"/>
      <c r="VS3" s="738" t="s">
        <v>523</v>
      </c>
      <c r="VT3" s="739"/>
      <c r="VU3" s="739"/>
      <c r="VV3" s="740"/>
      <c r="VW3" s="738" t="s">
        <v>531</v>
      </c>
      <c r="VX3" s="739"/>
      <c r="VY3" s="739"/>
      <c r="VZ3" s="740"/>
      <c r="WA3" s="738" t="s">
        <v>543</v>
      </c>
      <c r="WB3" s="739"/>
      <c r="WC3" s="739"/>
      <c r="WD3" s="740"/>
      <c r="WE3" s="738" t="s">
        <v>558</v>
      </c>
      <c r="WF3" s="739"/>
      <c r="WG3" s="739"/>
      <c r="WH3" s="740"/>
      <c r="WI3" s="738" t="s">
        <v>568</v>
      </c>
      <c r="WJ3" s="739"/>
      <c r="WK3" s="739"/>
      <c r="WL3" s="740"/>
      <c r="WM3" s="738" t="s">
        <v>551</v>
      </c>
      <c r="WN3" s="739"/>
      <c r="WO3" s="739"/>
      <c r="WP3" s="740"/>
      <c r="WQ3" s="738" t="s">
        <v>580</v>
      </c>
      <c r="WR3" s="739"/>
      <c r="WS3" s="739"/>
      <c r="WT3" s="740"/>
      <c r="WU3" s="738" t="s">
        <v>588</v>
      </c>
      <c r="WV3" s="739"/>
      <c r="WW3" s="739"/>
      <c r="WX3" s="744"/>
      <c r="WY3" s="745" t="s">
        <v>959</v>
      </c>
      <c r="WZ3" s="739"/>
      <c r="XA3" s="739"/>
      <c r="XB3" s="744"/>
      <c r="XC3" s="745" t="s">
        <v>963</v>
      </c>
      <c r="XD3" s="739"/>
      <c r="XE3" s="739"/>
      <c r="XF3" s="744"/>
      <c r="XG3" s="745" t="s">
        <v>971</v>
      </c>
      <c r="XH3" s="739"/>
      <c r="XI3" s="739"/>
      <c r="XJ3" s="744"/>
      <c r="XK3" s="147" t="s">
        <v>606</v>
      </c>
      <c r="XL3" s="148" t="s">
        <v>605</v>
      </c>
      <c r="XM3" s="148" t="s">
        <v>609</v>
      </c>
      <c r="XN3" s="146" t="s">
        <v>608</v>
      </c>
      <c r="XO3" s="144"/>
      <c r="XP3" s="89" t="s">
        <v>505</v>
      </c>
      <c r="XQ3" s="750" t="s">
        <v>527</v>
      </c>
      <c r="XR3" s="747"/>
      <c r="XS3" s="749"/>
      <c r="XT3" s="746" t="s">
        <v>535</v>
      </c>
      <c r="XU3" s="747"/>
      <c r="XV3" s="747"/>
      <c r="XW3" s="749"/>
      <c r="XX3" s="746" t="s">
        <v>547</v>
      </c>
      <c r="XY3" s="747"/>
      <c r="XZ3" s="747"/>
      <c r="YA3" s="749"/>
      <c r="YB3" s="746" t="s">
        <v>554</v>
      </c>
      <c r="YC3" s="747"/>
      <c r="YD3" s="747"/>
      <c r="YE3" s="749"/>
      <c r="YF3" s="746" t="s">
        <v>561</v>
      </c>
      <c r="YG3" s="747"/>
      <c r="YH3" s="747"/>
      <c r="YI3" s="749"/>
      <c r="YJ3" s="746" t="s">
        <v>565</v>
      </c>
      <c r="YK3" s="747"/>
      <c r="YL3" s="747"/>
      <c r="YM3" s="749"/>
      <c r="YN3" s="746" t="s">
        <v>584</v>
      </c>
      <c r="YO3" s="747"/>
      <c r="YP3" s="747"/>
      <c r="YQ3" s="748"/>
      <c r="YR3" s="85" t="s">
        <v>606</v>
      </c>
      <c r="YS3" s="84" t="s">
        <v>605</v>
      </c>
      <c r="YT3" s="84" t="s">
        <v>609</v>
      </c>
      <c r="YU3" s="83" t="s">
        <v>608</v>
      </c>
      <c r="YV3" s="180"/>
      <c r="YX3" s="145" t="s">
        <v>602</v>
      </c>
      <c r="YY3" s="745" t="s">
        <v>515</v>
      </c>
      <c r="YZ3" s="739"/>
      <c r="ZA3" s="739"/>
      <c r="ZB3" s="740"/>
      <c r="ZC3" s="738" t="s">
        <v>523</v>
      </c>
      <c r="ZD3" s="739"/>
      <c r="ZE3" s="739"/>
      <c r="ZF3" s="740"/>
      <c r="ZG3" s="738" t="s">
        <v>531</v>
      </c>
      <c r="ZH3" s="739"/>
      <c r="ZI3" s="739"/>
      <c r="ZJ3" s="740"/>
      <c r="ZK3" s="738" t="s">
        <v>543</v>
      </c>
      <c r="ZL3" s="739"/>
      <c r="ZM3" s="739"/>
      <c r="ZN3" s="740"/>
      <c r="ZO3" s="738" t="s">
        <v>558</v>
      </c>
      <c r="ZP3" s="739"/>
      <c r="ZQ3" s="739"/>
      <c r="ZR3" s="740"/>
      <c r="ZS3" s="738" t="s">
        <v>568</v>
      </c>
      <c r="ZT3" s="739"/>
      <c r="ZU3" s="739"/>
      <c r="ZV3" s="740"/>
      <c r="ZW3" s="738" t="s">
        <v>551</v>
      </c>
      <c r="ZX3" s="739"/>
      <c r="ZY3" s="739"/>
      <c r="ZZ3" s="740"/>
      <c r="AAA3" s="738" t="s">
        <v>580</v>
      </c>
      <c r="AAB3" s="739"/>
      <c r="AAC3" s="739"/>
      <c r="AAD3" s="740"/>
      <c r="AAE3" s="738" t="s">
        <v>588</v>
      </c>
      <c r="AAF3" s="739"/>
      <c r="AAG3" s="739"/>
      <c r="AAH3" s="744"/>
      <c r="AAI3" s="745" t="s">
        <v>959</v>
      </c>
      <c r="AAJ3" s="739"/>
      <c r="AAK3" s="739"/>
      <c r="AAL3" s="744"/>
      <c r="AAM3" s="745" t="s">
        <v>963</v>
      </c>
      <c r="AAN3" s="739"/>
      <c r="AAO3" s="739"/>
      <c r="AAP3" s="744"/>
      <c r="AAQ3" s="745" t="s">
        <v>971</v>
      </c>
      <c r="AAR3" s="739"/>
      <c r="AAS3" s="739"/>
      <c r="AAT3" s="744"/>
      <c r="AAU3" s="147" t="s">
        <v>606</v>
      </c>
      <c r="AAV3" s="148" t="s">
        <v>605</v>
      </c>
      <c r="AAW3" s="148" t="s">
        <v>609</v>
      </c>
      <c r="AAX3" s="146" t="s">
        <v>608</v>
      </c>
      <c r="AAY3" s="204"/>
      <c r="AAZ3" s="145" t="s">
        <v>505</v>
      </c>
      <c r="ABA3" s="750" t="s">
        <v>535</v>
      </c>
      <c r="ABB3" s="747"/>
      <c r="ABC3" s="747"/>
      <c r="ABD3" s="749"/>
      <c r="ABE3" s="746" t="s">
        <v>547</v>
      </c>
      <c r="ABF3" s="747"/>
      <c r="ABG3" s="747"/>
      <c r="ABH3" s="749"/>
      <c r="ABI3" s="746" t="s">
        <v>554</v>
      </c>
      <c r="ABJ3" s="747"/>
      <c r="ABK3" s="747"/>
      <c r="ABL3" s="749"/>
      <c r="ABM3" s="746" t="s">
        <v>561</v>
      </c>
      <c r="ABN3" s="747"/>
      <c r="ABO3" s="747"/>
      <c r="ABP3" s="749"/>
      <c r="ABQ3" s="746" t="s">
        <v>565</v>
      </c>
      <c r="ABR3" s="747"/>
      <c r="ABS3" s="747"/>
      <c r="ABT3" s="749"/>
      <c r="ABU3" s="746" t="s">
        <v>584</v>
      </c>
      <c r="ABV3" s="747"/>
      <c r="ABW3" s="747"/>
      <c r="ABX3" s="748"/>
      <c r="ABY3" s="85" t="s">
        <v>606</v>
      </c>
      <c r="ABZ3" s="84" t="s">
        <v>605</v>
      </c>
      <c r="ACA3" s="84" t="s">
        <v>609</v>
      </c>
      <c r="ACB3" s="83" t="s">
        <v>608</v>
      </c>
      <c r="ACC3" s="180"/>
      <c r="ACE3" s="97"/>
      <c r="ACF3" s="717" t="s">
        <v>706</v>
      </c>
      <c r="ACG3" s="718"/>
      <c r="ACH3" s="718"/>
      <c r="ACI3" s="718"/>
      <c r="ACJ3" s="718"/>
      <c r="ACK3" s="718"/>
      <c r="ACL3" s="718"/>
      <c r="ACM3" s="718"/>
      <c r="ACN3" s="718"/>
      <c r="ACO3" s="718"/>
      <c r="ACP3" s="718"/>
      <c r="ACQ3" s="718"/>
      <c r="ACR3" s="718"/>
      <c r="ACS3" s="718"/>
      <c r="ACT3" s="718"/>
      <c r="ACU3" s="719"/>
      <c r="ACX3" s="96"/>
      <c r="ACY3" s="717" t="s">
        <v>706</v>
      </c>
      <c r="ACZ3" s="718"/>
      <c r="ADA3" s="718"/>
      <c r="ADB3" s="718"/>
      <c r="ADC3" s="718"/>
      <c r="ADD3" s="718"/>
      <c r="ADE3" s="718"/>
      <c r="ADF3" s="718"/>
      <c r="ADG3" s="718"/>
      <c r="ADH3" s="718"/>
      <c r="ADI3" s="719"/>
    </row>
    <row r="4" spans="1:789" ht="15.75" thickBot="1" x14ac:dyDescent="0.3">
      <c r="A4" s="89"/>
      <c r="B4" s="85" t="s">
        <v>684</v>
      </c>
      <c r="C4" s="84" t="s">
        <v>685</v>
      </c>
      <c r="D4" s="84" t="s">
        <v>931</v>
      </c>
      <c r="E4" s="210" t="s">
        <v>686</v>
      </c>
      <c r="F4" s="85" t="s">
        <v>684</v>
      </c>
      <c r="G4" s="84" t="s">
        <v>685</v>
      </c>
      <c r="H4" s="84" t="s">
        <v>931</v>
      </c>
      <c r="I4" s="210" t="s">
        <v>686</v>
      </c>
      <c r="J4" s="85" t="s">
        <v>684</v>
      </c>
      <c r="K4" s="84" t="s">
        <v>685</v>
      </c>
      <c r="L4" s="84" t="s">
        <v>931</v>
      </c>
      <c r="M4" s="210" t="s">
        <v>686</v>
      </c>
      <c r="N4" s="85" t="s">
        <v>684</v>
      </c>
      <c r="O4" s="84" t="s">
        <v>685</v>
      </c>
      <c r="P4" s="84" t="s">
        <v>931</v>
      </c>
      <c r="Q4" s="210" t="s">
        <v>686</v>
      </c>
      <c r="R4" s="85" t="s">
        <v>684</v>
      </c>
      <c r="S4" s="84" t="s">
        <v>685</v>
      </c>
      <c r="T4" s="84" t="s">
        <v>931</v>
      </c>
      <c r="U4" s="210" t="s">
        <v>686</v>
      </c>
      <c r="V4" s="85" t="s">
        <v>684</v>
      </c>
      <c r="W4" s="84" t="s">
        <v>685</v>
      </c>
      <c r="X4" s="84" t="s">
        <v>931</v>
      </c>
      <c r="Y4" s="210" t="s">
        <v>686</v>
      </c>
      <c r="Z4" s="85" t="s">
        <v>684</v>
      </c>
      <c r="AA4" s="84" t="s">
        <v>685</v>
      </c>
      <c r="AB4" s="84" t="s">
        <v>931</v>
      </c>
      <c r="AC4" s="210" t="s">
        <v>686</v>
      </c>
      <c r="AD4" s="85" t="s">
        <v>684</v>
      </c>
      <c r="AE4" s="84" t="s">
        <v>685</v>
      </c>
      <c r="AF4" s="84" t="s">
        <v>931</v>
      </c>
      <c r="AG4" s="210" t="s">
        <v>686</v>
      </c>
      <c r="AH4" s="85" t="s">
        <v>684</v>
      </c>
      <c r="AI4" s="84" t="s">
        <v>685</v>
      </c>
      <c r="AJ4" s="84" t="s">
        <v>931</v>
      </c>
      <c r="AK4" s="210" t="s">
        <v>686</v>
      </c>
      <c r="AL4" s="85" t="s">
        <v>684</v>
      </c>
      <c r="AM4" s="84" t="s">
        <v>685</v>
      </c>
      <c r="AN4" s="84" t="s">
        <v>931</v>
      </c>
      <c r="AO4" s="210" t="s">
        <v>686</v>
      </c>
      <c r="AP4" s="85" t="s">
        <v>684</v>
      </c>
      <c r="AQ4" s="84" t="s">
        <v>685</v>
      </c>
      <c r="AR4" s="84" t="s">
        <v>931</v>
      </c>
      <c r="AS4" s="210" t="s">
        <v>686</v>
      </c>
      <c r="AT4" s="85" t="s">
        <v>684</v>
      </c>
      <c r="AU4" s="84" t="s">
        <v>685</v>
      </c>
      <c r="AV4" s="84" t="s">
        <v>931</v>
      </c>
      <c r="AW4" s="210" t="s">
        <v>686</v>
      </c>
      <c r="AX4" s="626"/>
      <c r="AY4" s="627"/>
      <c r="AZ4" s="627"/>
      <c r="BA4" s="628"/>
      <c r="BB4" s="204"/>
      <c r="BC4" s="89"/>
      <c r="BD4" s="92" t="s">
        <v>684</v>
      </c>
      <c r="BE4" s="91" t="s">
        <v>685</v>
      </c>
      <c r="BF4" s="84" t="s">
        <v>931</v>
      </c>
      <c r="BG4" s="92" t="s">
        <v>684</v>
      </c>
      <c r="BH4" s="91" t="s">
        <v>685</v>
      </c>
      <c r="BI4" s="84" t="s">
        <v>931</v>
      </c>
      <c r="BJ4" s="150" t="s">
        <v>686</v>
      </c>
      <c r="BK4" s="92" t="s">
        <v>684</v>
      </c>
      <c r="BL4" s="91" t="s">
        <v>685</v>
      </c>
      <c r="BM4" s="84" t="s">
        <v>931</v>
      </c>
      <c r="BN4" s="150" t="s">
        <v>686</v>
      </c>
      <c r="BO4" s="92" t="s">
        <v>684</v>
      </c>
      <c r="BP4" s="91" t="s">
        <v>685</v>
      </c>
      <c r="BQ4" s="84" t="s">
        <v>931</v>
      </c>
      <c r="BR4" s="150" t="s">
        <v>686</v>
      </c>
      <c r="BS4" s="92" t="s">
        <v>684</v>
      </c>
      <c r="BT4" s="91" t="s">
        <v>685</v>
      </c>
      <c r="BU4" s="84" t="s">
        <v>931</v>
      </c>
      <c r="BV4" s="150" t="s">
        <v>686</v>
      </c>
      <c r="BW4" s="92" t="s">
        <v>684</v>
      </c>
      <c r="BX4" s="91" t="s">
        <v>685</v>
      </c>
      <c r="BY4" s="84" t="s">
        <v>931</v>
      </c>
      <c r="BZ4" s="150" t="s">
        <v>686</v>
      </c>
      <c r="CA4" s="92" t="s">
        <v>684</v>
      </c>
      <c r="CB4" s="91" t="s">
        <v>685</v>
      </c>
      <c r="CC4" s="84" t="s">
        <v>931</v>
      </c>
      <c r="CD4" s="150" t="s">
        <v>686</v>
      </c>
      <c r="CE4" s="717"/>
      <c r="CF4" s="718"/>
      <c r="CG4" s="718"/>
      <c r="CH4" s="719"/>
      <c r="CJ4" s="89"/>
      <c r="CK4" s="85" t="s">
        <v>684</v>
      </c>
      <c r="CL4" s="84" t="s">
        <v>685</v>
      </c>
      <c r="CM4" s="84" t="s">
        <v>931</v>
      </c>
      <c r="CN4" s="210" t="s">
        <v>686</v>
      </c>
      <c r="CO4" s="85" t="s">
        <v>684</v>
      </c>
      <c r="CP4" s="84" t="s">
        <v>685</v>
      </c>
      <c r="CQ4" s="84" t="s">
        <v>931</v>
      </c>
      <c r="CR4" s="210" t="s">
        <v>686</v>
      </c>
      <c r="CS4" s="85" t="s">
        <v>684</v>
      </c>
      <c r="CT4" s="84" t="s">
        <v>685</v>
      </c>
      <c r="CU4" s="84" t="s">
        <v>931</v>
      </c>
      <c r="CV4" s="210" t="s">
        <v>686</v>
      </c>
      <c r="CW4" s="85" t="s">
        <v>684</v>
      </c>
      <c r="CX4" s="84" t="s">
        <v>685</v>
      </c>
      <c r="CY4" s="84" t="s">
        <v>931</v>
      </c>
      <c r="CZ4" s="210" t="s">
        <v>686</v>
      </c>
      <c r="DA4" s="85" t="s">
        <v>684</v>
      </c>
      <c r="DB4" s="84" t="s">
        <v>685</v>
      </c>
      <c r="DC4" s="84" t="s">
        <v>931</v>
      </c>
      <c r="DD4" s="210" t="s">
        <v>686</v>
      </c>
      <c r="DE4" s="85" t="s">
        <v>684</v>
      </c>
      <c r="DF4" s="84" t="s">
        <v>685</v>
      </c>
      <c r="DG4" s="84" t="s">
        <v>931</v>
      </c>
      <c r="DH4" s="210" t="s">
        <v>686</v>
      </c>
      <c r="DI4" s="85" t="s">
        <v>684</v>
      </c>
      <c r="DJ4" s="84" t="s">
        <v>685</v>
      </c>
      <c r="DK4" s="84" t="s">
        <v>931</v>
      </c>
      <c r="DL4" s="210" t="s">
        <v>686</v>
      </c>
      <c r="DM4" s="85" t="s">
        <v>684</v>
      </c>
      <c r="DN4" s="84" t="s">
        <v>685</v>
      </c>
      <c r="DO4" s="84" t="s">
        <v>931</v>
      </c>
      <c r="DP4" s="210" t="s">
        <v>686</v>
      </c>
      <c r="DQ4" s="85" t="s">
        <v>684</v>
      </c>
      <c r="DR4" s="84" t="s">
        <v>685</v>
      </c>
      <c r="DS4" s="84" t="s">
        <v>931</v>
      </c>
      <c r="DT4" s="210" t="s">
        <v>686</v>
      </c>
      <c r="DU4" s="85" t="s">
        <v>684</v>
      </c>
      <c r="DV4" s="84" t="s">
        <v>685</v>
      </c>
      <c r="DW4" s="84" t="s">
        <v>931</v>
      </c>
      <c r="DX4" s="210" t="s">
        <v>686</v>
      </c>
      <c r="DY4" s="85" t="s">
        <v>684</v>
      </c>
      <c r="DZ4" s="84" t="s">
        <v>685</v>
      </c>
      <c r="EA4" s="84" t="s">
        <v>931</v>
      </c>
      <c r="EB4" s="210" t="s">
        <v>686</v>
      </c>
      <c r="EC4" s="85" t="s">
        <v>684</v>
      </c>
      <c r="ED4" s="84" t="s">
        <v>685</v>
      </c>
      <c r="EE4" s="84" t="s">
        <v>931</v>
      </c>
      <c r="EF4" s="210" t="s">
        <v>686</v>
      </c>
      <c r="EG4" s="626"/>
      <c r="EH4" s="627"/>
      <c r="EI4" s="627"/>
      <c r="EJ4" s="628"/>
      <c r="EK4" s="204"/>
      <c r="EL4" s="89"/>
      <c r="EM4" s="92" t="s">
        <v>684</v>
      </c>
      <c r="EN4" s="91" t="s">
        <v>685</v>
      </c>
      <c r="EO4" s="84" t="s">
        <v>931</v>
      </c>
      <c r="EP4" s="92" t="s">
        <v>684</v>
      </c>
      <c r="EQ4" s="91" t="s">
        <v>685</v>
      </c>
      <c r="ER4" s="84" t="s">
        <v>931</v>
      </c>
      <c r="ES4" s="150" t="s">
        <v>686</v>
      </c>
      <c r="ET4" s="92" t="s">
        <v>684</v>
      </c>
      <c r="EU4" s="91" t="s">
        <v>685</v>
      </c>
      <c r="EV4" s="84" t="s">
        <v>931</v>
      </c>
      <c r="EW4" s="150" t="s">
        <v>686</v>
      </c>
      <c r="EX4" s="92" t="s">
        <v>684</v>
      </c>
      <c r="EY4" s="91" t="s">
        <v>685</v>
      </c>
      <c r="EZ4" s="84" t="s">
        <v>931</v>
      </c>
      <c r="FA4" s="150" t="s">
        <v>686</v>
      </c>
      <c r="FB4" s="92" t="s">
        <v>684</v>
      </c>
      <c r="FC4" s="91" t="s">
        <v>685</v>
      </c>
      <c r="FD4" s="84" t="s">
        <v>931</v>
      </c>
      <c r="FE4" s="150" t="s">
        <v>686</v>
      </c>
      <c r="FF4" s="92" t="s">
        <v>684</v>
      </c>
      <c r="FG4" s="91" t="s">
        <v>685</v>
      </c>
      <c r="FH4" s="84" t="s">
        <v>931</v>
      </c>
      <c r="FI4" s="150" t="s">
        <v>686</v>
      </c>
      <c r="FJ4" s="92" t="s">
        <v>684</v>
      </c>
      <c r="FK4" s="91" t="s">
        <v>685</v>
      </c>
      <c r="FL4" s="84" t="s">
        <v>931</v>
      </c>
      <c r="FM4" s="150" t="s">
        <v>686</v>
      </c>
      <c r="FN4" s="717"/>
      <c r="FO4" s="718"/>
      <c r="FP4" s="718"/>
      <c r="FQ4" s="719"/>
      <c r="FS4" s="89"/>
      <c r="FT4" s="85" t="s">
        <v>684</v>
      </c>
      <c r="FU4" s="84" t="s">
        <v>685</v>
      </c>
      <c r="FV4" s="84" t="s">
        <v>931</v>
      </c>
      <c r="FW4" s="210" t="s">
        <v>686</v>
      </c>
      <c r="FX4" s="85" t="s">
        <v>684</v>
      </c>
      <c r="FY4" s="84" t="s">
        <v>685</v>
      </c>
      <c r="FZ4" s="84" t="s">
        <v>931</v>
      </c>
      <c r="GA4" s="210" t="s">
        <v>686</v>
      </c>
      <c r="GB4" s="85" t="s">
        <v>684</v>
      </c>
      <c r="GC4" s="84" t="s">
        <v>685</v>
      </c>
      <c r="GD4" s="84" t="s">
        <v>931</v>
      </c>
      <c r="GE4" s="210" t="s">
        <v>686</v>
      </c>
      <c r="GF4" s="85" t="s">
        <v>684</v>
      </c>
      <c r="GG4" s="84" t="s">
        <v>685</v>
      </c>
      <c r="GH4" s="84" t="s">
        <v>931</v>
      </c>
      <c r="GI4" s="210" t="s">
        <v>686</v>
      </c>
      <c r="GJ4" s="85" t="s">
        <v>684</v>
      </c>
      <c r="GK4" s="84" t="s">
        <v>685</v>
      </c>
      <c r="GL4" s="84" t="s">
        <v>931</v>
      </c>
      <c r="GM4" s="210" t="s">
        <v>686</v>
      </c>
      <c r="GN4" s="85" t="s">
        <v>684</v>
      </c>
      <c r="GO4" s="84" t="s">
        <v>685</v>
      </c>
      <c r="GP4" s="84" t="s">
        <v>931</v>
      </c>
      <c r="GQ4" s="210" t="s">
        <v>686</v>
      </c>
      <c r="GR4" s="85" t="s">
        <v>684</v>
      </c>
      <c r="GS4" s="84" t="s">
        <v>685</v>
      </c>
      <c r="GT4" s="84" t="s">
        <v>931</v>
      </c>
      <c r="GU4" s="210" t="s">
        <v>686</v>
      </c>
      <c r="GV4" s="85" t="s">
        <v>684</v>
      </c>
      <c r="GW4" s="84" t="s">
        <v>685</v>
      </c>
      <c r="GX4" s="84" t="s">
        <v>931</v>
      </c>
      <c r="GY4" s="210" t="s">
        <v>686</v>
      </c>
      <c r="GZ4" s="85" t="s">
        <v>684</v>
      </c>
      <c r="HA4" s="84" t="s">
        <v>685</v>
      </c>
      <c r="HB4" s="84" t="s">
        <v>931</v>
      </c>
      <c r="HC4" s="210" t="s">
        <v>686</v>
      </c>
      <c r="HD4" s="85" t="s">
        <v>684</v>
      </c>
      <c r="HE4" s="84" t="s">
        <v>685</v>
      </c>
      <c r="HF4" s="84" t="s">
        <v>931</v>
      </c>
      <c r="HG4" s="210" t="s">
        <v>686</v>
      </c>
      <c r="HH4" s="85" t="s">
        <v>684</v>
      </c>
      <c r="HI4" s="84" t="s">
        <v>685</v>
      </c>
      <c r="HJ4" s="84" t="s">
        <v>931</v>
      </c>
      <c r="HK4" s="210" t="s">
        <v>686</v>
      </c>
      <c r="HL4" s="85" t="s">
        <v>684</v>
      </c>
      <c r="HM4" s="84" t="s">
        <v>685</v>
      </c>
      <c r="HN4" s="84" t="s">
        <v>931</v>
      </c>
      <c r="HO4" s="210" t="s">
        <v>686</v>
      </c>
      <c r="HP4" s="626"/>
      <c r="HQ4" s="627"/>
      <c r="HR4" s="627"/>
      <c r="HS4" s="628"/>
      <c r="HT4" s="204"/>
      <c r="HU4" s="89"/>
      <c r="HV4" s="92" t="s">
        <v>684</v>
      </c>
      <c r="HW4" s="91" t="s">
        <v>685</v>
      </c>
      <c r="HX4" s="84" t="s">
        <v>931</v>
      </c>
      <c r="HY4" s="92" t="s">
        <v>684</v>
      </c>
      <c r="HZ4" s="91" t="s">
        <v>685</v>
      </c>
      <c r="IA4" s="84" t="s">
        <v>931</v>
      </c>
      <c r="IB4" s="150" t="s">
        <v>686</v>
      </c>
      <c r="IC4" s="92" t="s">
        <v>684</v>
      </c>
      <c r="ID4" s="91" t="s">
        <v>685</v>
      </c>
      <c r="IE4" s="84" t="s">
        <v>931</v>
      </c>
      <c r="IF4" s="150" t="s">
        <v>686</v>
      </c>
      <c r="IG4" s="92" t="s">
        <v>684</v>
      </c>
      <c r="IH4" s="91" t="s">
        <v>685</v>
      </c>
      <c r="II4" s="84" t="s">
        <v>931</v>
      </c>
      <c r="IJ4" s="150" t="s">
        <v>686</v>
      </c>
      <c r="IK4" s="92" t="s">
        <v>684</v>
      </c>
      <c r="IL4" s="91" t="s">
        <v>685</v>
      </c>
      <c r="IM4" s="84" t="s">
        <v>931</v>
      </c>
      <c r="IN4" s="150" t="s">
        <v>686</v>
      </c>
      <c r="IO4" s="92" t="s">
        <v>684</v>
      </c>
      <c r="IP4" s="91" t="s">
        <v>685</v>
      </c>
      <c r="IQ4" s="84" t="s">
        <v>931</v>
      </c>
      <c r="IR4" s="150" t="s">
        <v>686</v>
      </c>
      <c r="IS4" s="92" t="s">
        <v>684</v>
      </c>
      <c r="IT4" s="91" t="s">
        <v>685</v>
      </c>
      <c r="IU4" s="84" t="s">
        <v>931</v>
      </c>
      <c r="IV4" s="150" t="s">
        <v>686</v>
      </c>
      <c r="IW4" s="717"/>
      <c r="IX4" s="718"/>
      <c r="IY4" s="718"/>
      <c r="IZ4" s="719"/>
      <c r="JB4" s="89"/>
      <c r="JC4" s="85" t="s">
        <v>684</v>
      </c>
      <c r="JD4" s="84" t="s">
        <v>685</v>
      </c>
      <c r="JE4" s="84" t="s">
        <v>931</v>
      </c>
      <c r="JF4" s="210" t="s">
        <v>686</v>
      </c>
      <c r="JG4" s="85" t="s">
        <v>684</v>
      </c>
      <c r="JH4" s="84" t="s">
        <v>685</v>
      </c>
      <c r="JI4" s="84" t="s">
        <v>931</v>
      </c>
      <c r="JJ4" s="210" t="s">
        <v>686</v>
      </c>
      <c r="JK4" s="85" t="s">
        <v>684</v>
      </c>
      <c r="JL4" s="84" t="s">
        <v>685</v>
      </c>
      <c r="JM4" s="84" t="s">
        <v>931</v>
      </c>
      <c r="JN4" s="210" t="s">
        <v>686</v>
      </c>
      <c r="JO4" s="85" t="s">
        <v>684</v>
      </c>
      <c r="JP4" s="84" t="s">
        <v>685</v>
      </c>
      <c r="JQ4" s="84" t="s">
        <v>931</v>
      </c>
      <c r="JR4" s="210" t="s">
        <v>686</v>
      </c>
      <c r="JS4" s="85" t="s">
        <v>684</v>
      </c>
      <c r="JT4" s="84" t="s">
        <v>685</v>
      </c>
      <c r="JU4" s="84" t="s">
        <v>931</v>
      </c>
      <c r="JV4" s="210" t="s">
        <v>686</v>
      </c>
      <c r="JW4" s="85" t="s">
        <v>684</v>
      </c>
      <c r="JX4" s="84" t="s">
        <v>685</v>
      </c>
      <c r="JY4" s="84" t="s">
        <v>931</v>
      </c>
      <c r="JZ4" s="210" t="s">
        <v>686</v>
      </c>
      <c r="KA4" s="85" t="s">
        <v>684</v>
      </c>
      <c r="KB4" s="84" t="s">
        <v>685</v>
      </c>
      <c r="KC4" s="84" t="s">
        <v>931</v>
      </c>
      <c r="KD4" s="210" t="s">
        <v>686</v>
      </c>
      <c r="KE4" s="85" t="s">
        <v>684</v>
      </c>
      <c r="KF4" s="84" t="s">
        <v>685</v>
      </c>
      <c r="KG4" s="84" t="s">
        <v>931</v>
      </c>
      <c r="KH4" s="210" t="s">
        <v>686</v>
      </c>
      <c r="KI4" s="85" t="s">
        <v>684</v>
      </c>
      <c r="KJ4" s="84" t="s">
        <v>685</v>
      </c>
      <c r="KK4" s="84" t="s">
        <v>931</v>
      </c>
      <c r="KL4" s="210" t="s">
        <v>686</v>
      </c>
      <c r="KM4" s="85" t="s">
        <v>684</v>
      </c>
      <c r="KN4" s="84" t="s">
        <v>685</v>
      </c>
      <c r="KO4" s="84" t="s">
        <v>931</v>
      </c>
      <c r="KP4" s="210" t="s">
        <v>686</v>
      </c>
      <c r="KQ4" s="85" t="s">
        <v>684</v>
      </c>
      <c r="KR4" s="84" t="s">
        <v>685</v>
      </c>
      <c r="KS4" s="84" t="s">
        <v>931</v>
      </c>
      <c r="KT4" s="210" t="s">
        <v>686</v>
      </c>
      <c r="KU4" s="85" t="s">
        <v>684</v>
      </c>
      <c r="KV4" s="84" t="s">
        <v>685</v>
      </c>
      <c r="KW4" s="84" t="s">
        <v>931</v>
      </c>
      <c r="KX4" s="210" t="s">
        <v>686</v>
      </c>
      <c r="KY4" s="626"/>
      <c r="KZ4" s="627"/>
      <c r="LA4" s="627"/>
      <c r="LB4" s="628"/>
      <c r="LC4" s="204"/>
      <c r="LD4" s="89"/>
      <c r="LE4" s="92" t="s">
        <v>684</v>
      </c>
      <c r="LF4" s="91" t="s">
        <v>685</v>
      </c>
      <c r="LG4" s="84" t="s">
        <v>931</v>
      </c>
      <c r="LH4" s="92" t="s">
        <v>684</v>
      </c>
      <c r="LI4" s="91" t="s">
        <v>685</v>
      </c>
      <c r="LJ4" s="84" t="s">
        <v>931</v>
      </c>
      <c r="LK4" s="150" t="s">
        <v>686</v>
      </c>
      <c r="LL4" s="92" t="s">
        <v>684</v>
      </c>
      <c r="LM4" s="91" t="s">
        <v>685</v>
      </c>
      <c r="LN4" s="84" t="s">
        <v>931</v>
      </c>
      <c r="LO4" s="150" t="s">
        <v>686</v>
      </c>
      <c r="LP4" s="92" t="s">
        <v>684</v>
      </c>
      <c r="LQ4" s="91" t="s">
        <v>685</v>
      </c>
      <c r="LR4" s="84" t="s">
        <v>931</v>
      </c>
      <c r="LS4" s="150" t="s">
        <v>686</v>
      </c>
      <c r="LT4" s="92" t="s">
        <v>684</v>
      </c>
      <c r="LU4" s="91" t="s">
        <v>685</v>
      </c>
      <c r="LV4" s="84" t="s">
        <v>931</v>
      </c>
      <c r="LW4" s="150" t="s">
        <v>686</v>
      </c>
      <c r="LX4" s="92" t="s">
        <v>684</v>
      </c>
      <c r="LY4" s="91" t="s">
        <v>685</v>
      </c>
      <c r="LZ4" s="84" t="s">
        <v>931</v>
      </c>
      <c r="MA4" s="150" t="s">
        <v>686</v>
      </c>
      <c r="MB4" s="92" t="s">
        <v>684</v>
      </c>
      <c r="MC4" s="91" t="s">
        <v>685</v>
      </c>
      <c r="MD4" s="84" t="s">
        <v>931</v>
      </c>
      <c r="ME4" s="150" t="s">
        <v>686</v>
      </c>
      <c r="MF4" s="717"/>
      <c r="MG4" s="718"/>
      <c r="MH4" s="718"/>
      <c r="MI4" s="719"/>
      <c r="MK4" s="89"/>
      <c r="ML4" s="85" t="s">
        <v>684</v>
      </c>
      <c r="MM4" s="84" t="s">
        <v>685</v>
      </c>
      <c r="MN4" s="84" t="s">
        <v>931</v>
      </c>
      <c r="MO4" s="210" t="s">
        <v>686</v>
      </c>
      <c r="MP4" s="85" t="s">
        <v>684</v>
      </c>
      <c r="MQ4" s="84" t="s">
        <v>685</v>
      </c>
      <c r="MR4" s="84" t="s">
        <v>931</v>
      </c>
      <c r="MS4" s="210" t="s">
        <v>686</v>
      </c>
      <c r="MT4" s="85" t="s">
        <v>684</v>
      </c>
      <c r="MU4" s="84" t="s">
        <v>685</v>
      </c>
      <c r="MV4" s="84" t="s">
        <v>931</v>
      </c>
      <c r="MW4" s="210" t="s">
        <v>686</v>
      </c>
      <c r="MX4" s="85" t="s">
        <v>684</v>
      </c>
      <c r="MY4" s="84" t="s">
        <v>685</v>
      </c>
      <c r="MZ4" s="84" t="s">
        <v>931</v>
      </c>
      <c r="NA4" s="210" t="s">
        <v>686</v>
      </c>
      <c r="NB4" s="85" t="s">
        <v>684</v>
      </c>
      <c r="NC4" s="84" t="s">
        <v>685</v>
      </c>
      <c r="ND4" s="84" t="s">
        <v>931</v>
      </c>
      <c r="NE4" s="210" t="s">
        <v>686</v>
      </c>
      <c r="NF4" s="85" t="s">
        <v>684</v>
      </c>
      <c r="NG4" s="84" t="s">
        <v>685</v>
      </c>
      <c r="NH4" s="84" t="s">
        <v>931</v>
      </c>
      <c r="NI4" s="210" t="s">
        <v>686</v>
      </c>
      <c r="NJ4" s="85" t="s">
        <v>684</v>
      </c>
      <c r="NK4" s="84" t="s">
        <v>685</v>
      </c>
      <c r="NL4" s="84" t="s">
        <v>931</v>
      </c>
      <c r="NM4" s="210" t="s">
        <v>686</v>
      </c>
      <c r="NN4" s="85" t="s">
        <v>684</v>
      </c>
      <c r="NO4" s="84" t="s">
        <v>685</v>
      </c>
      <c r="NP4" s="84" t="s">
        <v>931</v>
      </c>
      <c r="NQ4" s="210" t="s">
        <v>686</v>
      </c>
      <c r="NR4" s="85" t="s">
        <v>684</v>
      </c>
      <c r="NS4" s="84" t="s">
        <v>685</v>
      </c>
      <c r="NT4" s="84" t="s">
        <v>931</v>
      </c>
      <c r="NU4" s="210" t="s">
        <v>686</v>
      </c>
      <c r="NV4" s="85" t="s">
        <v>684</v>
      </c>
      <c r="NW4" s="84" t="s">
        <v>685</v>
      </c>
      <c r="NX4" s="84" t="s">
        <v>931</v>
      </c>
      <c r="NY4" s="210" t="s">
        <v>686</v>
      </c>
      <c r="NZ4" s="85" t="s">
        <v>684</v>
      </c>
      <c r="OA4" s="84" t="s">
        <v>685</v>
      </c>
      <c r="OB4" s="84" t="s">
        <v>931</v>
      </c>
      <c r="OC4" s="210" t="s">
        <v>686</v>
      </c>
      <c r="OD4" s="85" t="s">
        <v>684</v>
      </c>
      <c r="OE4" s="84" t="s">
        <v>685</v>
      </c>
      <c r="OF4" s="84" t="s">
        <v>931</v>
      </c>
      <c r="OG4" s="210" t="s">
        <v>686</v>
      </c>
      <c r="OH4" s="626"/>
      <c r="OI4" s="627"/>
      <c r="OJ4" s="627"/>
      <c r="OK4" s="628"/>
      <c r="OL4" s="204"/>
      <c r="OM4" s="89"/>
      <c r="ON4" s="92" t="s">
        <v>684</v>
      </c>
      <c r="OO4" s="91" t="s">
        <v>685</v>
      </c>
      <c r="OP4" s="84" t="s">
        <v>931</v>
      </c>
      <c r="OQ4" s="92" t="s">
        <v>684</v>
      </c>
      <c r="OR4" s="91" t="s">
        <v>685</v>
      </c>
      <c r="OS4" s="84" t="s">
        <v>931</v>
      </c>
      <c r="OT4" s="150" t="s">
        <v>686</v>
      </c>
      <c r="OU4" s="92" t="s">
        <v>684</v>
      </c>
      <c r="OV4" s="91" t="s">
        <v>685</v>
      </c>
      <c r="OW4" s="84" t="s">
        <v>931</v>
      </c>
      <c r="OX4" s="150" t="s">
        <v>686</v>
      </c>
      <c r="OY4" s="92" t="s">
        <v>684</v>
      </c>
      <c r="OZ4" s="91" t="s">
        <v>685</v>
      </c>
      <c r="PA4" s="84" t="s">
        <v>931</v>
      </c>
      <c r="PB4" s="150" t="s">
        <v>686</v>
      </c>
      <c r="PC4" s="92" t="s">
        <v>684</v>
      </c>
      <c r="PD4" s="91" t="s">
        <v>685</v>
      </c>
      <c r="PE4" s="84" t="s">
        <v>931</v>
      </c>
      <c r="PF4" s="150" t="s">
        <v>686</v>
      </c>
      <c r="PG4" s="92" t="s">
        <v>684</v>
      </c>
      <c r="PH4" s="91" t="s">
        <v>685</v>
      </c>
      <c r="PI4" s="84" t="s">
        <v>931</v>
      </c>
      <c r="PJ4" s="150" t="s">
        <v>686</v>
      </c>
      <c r="PK4" s="92" t="s">
        <v>684</v>
      </c>
      <c r="PL4" s="91" t="s">
        <v>685</v>
      </c>
      <c r="PM4" s="84" t="s">
        <v>931</v>
      </c>
      <c r="PN4" s="150" t="s">
        <v>686</v>
      </c>
      <c r="PO4" s="717"/>
      <c r="PP4" s="718"/>
      <c r="PQ4" s="718"/>
      <c r="PR4" s="719"/>
      <c r="PT4" s="89"/>
      <c r="PU4" s="85" t="s">
        <v>684</v>
      </c>
      <c r="PV4" s="84" t="s">
        <v>685</v>
      </c>
      <c r="PW4" s="84" t="s">
        <v>931</v>
      </c>
      <c r="PX4" s="210" t="s">
        <v>686</v>
      </c>
      <c r="PY4" s="85" t="s">
        <v>684</v>
      </c>
      <c r="PZ4" s="84" t="s">
        <v>685</v>
      </c>
      <c r="QA4" s="84" t="s">
        <v>931</v>
      </c>
      <c r="QB4" s="210" t="s">
        <v>686</v>
      </c>
      <c r="QC4" s="85" t="s">
        <v>684</v>
      </c>
      <c r="QD4" s="84" t="s">
        <v>685</v>
      </c>
      <c r="QE4" s="84" t="s">
        <v>931</v>
      </c>
      <c r="QF4" s="210" t="s">
        <v>686</v>
      </c>
      <c r="QG4" s="85" t="s">
        <v>684</v>
      </c>
      <c r="QH4" s="84" t="s">
        <v>685</v>
      </c>
      <c r="QI4" s="84" t="s">
        <v>931</v>
      </c>
      <c r="QJ4" s="210" t="s">
        <v>686</v>
      </c>
      <c r="QK4" s="85" t="s">
        <v>684</v>
      </c>
      <c r="QL4" s="84" t="s">
        <v>685</v>
      </c>
      <c r="QM4" s="84" t="s">
        <v>931</v>
      </c>
      <c r="QN4" s="210" t="s">
        <v>686</v>
      </c>
      <c r="QO4" s="85" t="s">
        <v>684</v>
      </c>
      <c r="QP4" s="84" t="s">
        <v>685</v>
      </c>
      <c r="QQ4" s="84" t="s">
        <v>931</v>
      </c>
      <c r="QR4" s="210" t="s">
        <v>686</v>
      </c>
      <c r="QS4" s="85" t="s">
        <v>684</v>
      </c>
      <c r="QT4" s="84" t="s">
        <v>685</v>
      </c>
      <c r="QU4" s="84" t="s">
        <v>931</v>
      </c>
      <c r="QV4" s="210" t="s">
        <v>686</v>
      </c>
      <c r="QW4" s="85" t="s">
        <v>684</v>
      </c>
      <c r="QX4" s="84" t="s">
        <v>685</v>
      </c>
      <c r="QY4" s="84" t="s">
        <v>931</v>
      </c>
      <c r="QZ4" s="210" t="s">
        <v>686</v>
      </c>
      <c r="RA4" s="85" t="s">
        <v>684</v>
      </c>
      <c r="RB4" s="84" t="s">
        <v>685</v>
      </c>
      <c r="RC4" s="84" t="s">
        <v>931</v>
      </c>
      <c r="RD4" s="210" t="s">
        <v>686</v>
      </c>
      <c r="RE4" s="85" t="s">
        <v>684</v>
      </c>
      <c r="RF4" s="84" t="s">
        <v>685</v>
      </c>
      <c r="RG4" s="84" t="s">
        <v>931</v>
      </c>
      <c r="RH4" s="210" t="s">
        <v>686</v>
      </c>
      <c r="RI4" s="85" t="s">
        <v>684</v>
      </c>
      <c r="RJ4" s="84" t="s">
        <v>685</v>
      </c>
      <c r="RK4" s="84" t="s">
        <v>931</v>
      </c>
      <c r="RL4" s="210" t="s">
        <v>686</v>
      </c>
      <c r="RM4" s="85" t="s">
        <v>684</v>
      </c>
      <c r="RN4" s="84" t="s">
        <v>685</v>
      </c>
      <c r="RO4" s="84" t="s">
        <v>931</v>
      </c>
      <c r="RP4" s="210" t="s">
        <v>686</v>
      </c>
      <c r="RQ4" s="626"/>
      <c r="RR4" s="627"/>
      <c r="RS4" s="627"/>
      <c r="RT4" s="628"/>
      <c r="RU4" s="204"/>
      <c r="RV4" s="89"/>
      <c r="RW4" s="92" t="s">
        <v>684</v>
      </c>
      <c r="RX4" s="91" t="s">
        <v>685</v>
      </c>
      <c r="RY4" s="84" t="s">
        <v>931</v>
      </c>
      <c r="RZ4" s="92" t="s">
        <v>684</v>
      </c>
      <c r="SA4" s="91" t="s">
        <v>685</v>
      </c>
      <c r="SB4" s="84" t="s">
        <v>931</v>
      </c>
      <c r="SC4" s="150" t="s">
        <v>686</v>
      </c>
      <c r="SD4" s="92" t="s">
        <v>684</v>
      </c>
      <c r="SE4" s="91" t="s">
        <v>685</v>
      </c>
      <c r="SF4" s="84" t="s">
        <v>931</v>
      </c>
      <c r="SG4" s="150" t="s">
        <v>686</v>
      </c>
      <c r="SH4" s="92" t="s">
        <v>684</v>
      </c>
      <c r="SI4" s="91" t="s">
        <v>685</v>
      </c>
      <c r="SJ4" s="84" t="s">
        <v>931</v>
      </c>
      <c r="SK4" s="150" t="s">
        <v>686</v>
      </c>
      <c r="SL4" s="92" t="s">
        <v>684</v>
      </c>
      <c r="SM4" s="91" t="s">
        <v>685</v>
      </c>
      <c r="SN4" s="84" t="s">
        <v>931</v>
      </c>
      <c r="SO4" s="150" t="s">
        <v>686</v>
      </c>
      <c r="SP4" s="92" t="s">
        <v>684</v>
      </c>
      <c r="SQ4" s="91" t="s">
        <v>685</v>
      </c>
      <c r="SR4" s="84" t="s">
        <v>931</v>
      </c>
      <c r="SS4" s="150" t="s">
        <v>686</v>
      </c>
      <c r="ST4" s="92" t="s">
        <v>684</v>
      </c>
      <c r="SU4" s="91" t="s">
        <v>685</v>
      </c>
      <c r="SV4" s="84" t="s">
        <v>931</v>
      </c>
      <c r="SW4" s="150" t="s">
        <v>686</v>
      </c>
      <c r="SX4" s="717"/>
      <c r="SY4" s="718"/>
      <c r="SZ4" s="718"/>
      <c r="TA4" s="719"/>
      <c r="TC4" s="118" t="s">
        <v>616</v>
      </c>
      <c r="TD4" s="98">
        <f>Data!HM8</f>
        <v>121468</v>
      </c>
      <c r="TE4" s="98">
        <f>Data!HM9</f>
        <v>70820</v>
      </c>
      <c r="TF4" s="98">
        <f>Data!HM13</f>
        <v>36806</v>
      </c>
      <c r="TG4" s="98">
        <f>Data!HM14</f>
        <v>70215</v>
      </c>
      <c r="TH4" s="98">
        <f>Data!HM19</f>
        <v>78337</v>
      </c>
      <c r="TI4" s="98">
        <f>Data!HM20</f>
        <v>23887</v>
      </c>
      <c r="TJ4" s="98">
        <f>Data!HM24</f>
        <v>76723</v>
      </c>
      <c r="TK4" s="98">
        <f>Data!HM25</f>
        <v>38827</v>
      </c>
      <c r="TL4" s="98">
        <f>Data!HM26</f>
        <v>64917</v>
      </c>
      <c r="TM4" s="98">
        <f>Data!HM27</f>
        <v>50148</v>
      </c>
      <c r="TN4" s="98">
        <f>Data!HM28</f>
        <v>61533</v>
      </c>
      <c r="TO4" s="98">
        <f>Data!HM29</f>
        <v>39005</v>
      </c>
      <c r="TP4" s="164">
        <f>AVERAGE(TD4:TN4)</f>
        <v>63061.909090909088</v>
      </c>
      <c r="TQ4" s="124">
        <f>MEDIAN(TD4:TN4)</f>
        <v>64917</v>
      </c>
      <c r="TR4" s="124">
        <f>MAX(TD4:TN4)</f>
        <v>121468</v>
      </c>
      <c r="TS4" s="203">
        <f>MIN(TD4:TN4)</f>
        <v>23887</v>
      </c>
      <c r="TU4" s="118" t="s">
        <v>616</v>
      </c>
      <c r="TV4" s="250">
        <f>Data!HM11</f>
        <v>171973</v>
      </c>
      <c r="TW4" s="251">
        <f>Data!HM15</f>
        <v>64847</v>
      </c>
      <c r="TX4" s="251">
        <f>Data!HM16</f>
        <v>100990</v>
      </c>
      <c r="TY4" s="251">
        <f>Data!HM17</f>
        <v>94738</v>
      </c>
      <c r="TZ4" s="251">
        <f>Data!HM18</f>
        <v>90380</v>
      </c>
      <c r="UA4" s="251">
        <f>Data!HM23</f>
        <v>164405</v>
      </c>
      <c r="UB4" s="127"/>
      <c r="UC4" s="113">
        <f>AVERAGE(TV4:UA4)</f>
        <v>114555.5</v>
      </c>
      <c r="UD4" s="112">
        <f>MEDIAN(TV4:UA4)</f>
        <v>97864</v>
      </c>
      <c r="UE4" s="112">
        <f>MAX(TV4:UA4)</f>
        <v>171973</v>
      </c>
      <c r="UF4" s="111">
        <f>MIN(TV4:UA4)</f>
        <v>64847</v>
      </c>
      <c r="UH4" s="66" t="s">
        <v>602</v>
      </c>
      <c r="UI4" s="95" t="s">
        <v>515</v>
      </c>
      <c r="UJ4" s="93" t="s">
        <v>523</v>
      </c>
      <c r="UK4" s="93" t="s">
        <v>531</v>
      </c>
      <c r="UL4" s="93" t="s">
        <v>543</v>
      </c>
      <c r="UM4" s="93" t="s">
        <v>558</v>
      </c>
      <c r="UN4" s="94" t="s">
        <v>568</v>
      </c>
      <c r="UO4" s="93" t="s">
        <v>551</v>
      </c>
      <c r="UP4" s="93" t="s">
        <v>580</v>
      </c>
      <c r="UQ4" s="93" t="s">
        <v>588</v>
      </c>
      <c r="UR4" s="93" t="s">
        <v>959</v>
      </c>
      <c r="US4" s="93" t="s">
        <v>963</v>
      </c>
      <c r="UT4" s="93" t="s">
        <v>971</v>
      </c>
      <c r="UU4" s="92" t="s">
        <v>606</v>
      </c>
      <c r="UV4" s="91" t="s">
        <v>605</v>
      </c>
      <c r="UW4" s="91" t="s">
        <v>609</v>
      </c>
      <c r="UX4" s="90" t="s">
        <v>608</v>
      </c>
      <c r="VA4" s="89" t="s">
        <v>505</v>
      </c>
      <c r="VB4" s="88" t="s">
        <v>527</v>
      </c>
      <c r="VC4" s="87" t="s">
        <v>535</v>
      </c>
      <c r="VD4" s="87" t="s">
        <v>547</v>
      </c>
      <c r="VE4" s="87" t="s">
        <v>554</v>
      </c>
      <c r="VF4" s="87" t="s">
        <v>561</v>
      </c>
      <c r="VG4" s="87" t="s">
        <v>565</v>
      </c>
      <c r="VH4" s="86" t="s">
        <v>584</v>
      </c>
      <c r="VI4" s="85" t="s">
        <v>606</v>
      </c>
      <c r="VJ4" s="84" t="s">
        <v>605</v>
      </c>
      <c r="VK4" s="84" t="s">
        <v>609</v>
      </c>
      <c r="VL4" s="83" t="s">
        <v>608</v>
      </c>
      <c r="VN4" s="89"/>
      <c r="VO4" s="92" t="s">
        <v>616</v>
      </c>
      <c r="VP4" s="91" t="s">
        <v>615</v>
      </c>
      <c r="VQ4" s="91" t="s">
        <v>614</v>
      </c>
      <c r="VR4" s="150" t="s">
        <v>640</v>
      </c>
      <c r="VS4" s="92" t="s">
        <v>616</v>
      </c>
      <c r="VT4" s="91" t="s">
        <v>615</v>
      </c>
      <c r="VU4" s="91" t="s">
        <v>614</v>
      </c>
      <c r="VV4" s="150" t="s">
        <v>640</v>
      </c>
      <c r="VW4" s="92" t="s">
        <v>616</v>
      </c>
      <c r="VX4" s="91" t="s">
        <v>615</v>
      </c>
      <c r="VY4" s="91" t="s">
        <v>614</v>
      </c>
      <c r="VZ4" s="150" t="s">
        <v>640</v>
      </c>
      <c r="WA4" s="92" t="s">
        <v>616</v>
      </c>
      <c r="WB4" s="91" t="s">
        <v>615</v>
      </c>
      <c r="WC4" s="91" t="s">
        <v>614</v>
      </c>
      <c r="WD4" s="150" t="s">
        <v>640</v>
      </c>
      <c r="WE4" s="92" t="s">
        <v>616</v>
      </c>
      <c r="WF4" s="91" t="s">
        <v>615</v>
      </c>
      <c r="WG4" s="91" t="s">
        <v>614</v>
      </c>
      <c r="WH4" s="150" t="s">
        <v>640</v>
      </c>
      <c r="WI4" s="92" t="s">
        <v>616</v>
      </c>
      <c r="WJ4" s="91" t="s">
        <v>615</v>
      </c>
      <c r="WK4" s="91" t="s">
        <v>614</v>
      </c>
      <c r="WL4" s="150" t="s">
        <v>640</v>
      </c>
      <c r="WM4" s="92" t="s">
        <v>616</v>
      </c>
      <c r="WN4" s="91" t="s">
        <v>615</v>
      </c>
      <c r="WO4" s="91" t="s">
        <v>614</v>
      </c>
      <c r="WP4" s="150" t="s">
        <v>640</v>
      </c>
      <c r="WQ4" s="92" t="s">
        <v>616</v>
      </c>
      <c r="WR4" s="91" t="s">
        <v>615</v>
      </c>
      <c r="WS4" s="91" t="s">
        <v>614</v>
      </c>
      <c r="WT4" s="150" t="s">
        <v>640</v>
      </c>
      <c r="WU4" s="92" t="s">
        <v>616</v>
      </c>
      <c r="WV4" s="91" t="s">
        <v>615</v>
      </c>
      <c r="WW4" s="91" t="s">
        <v>614</v>
      </c>
      <c r="WX4" s="150" t="s">
        <v>640</v>
      </c>
      <c r="WY4" s="92" t="s">
        <v>616</v>
      </c>
      <c r="WZ4" s="91" t="s">
        <v>615</v>
      </c>
      <c r="XA4" s="91" t="s">
        <v>614</v>
      </c>
      <c r="XB4" s="150" t="s">
        <v>640</v>
      </c>
      <c r="XC4" s="92" t="s">
        <v>616</v>
      </c>
      <c r="XD4" s="91" t="s">
        <v>615</v>
      </c>
      <c r="XE4" s="91" t="s">
        <v>614</v>
      </c>
      <c r="XF4" s="150" t="s">
        <v>640</v>
      </c>
      <c r="XG4" s="92" t="s">
        <v>616</v>
      </c>
      <c r="XH4" s="91" t="s">
        <v>615</v>
      </c>
      <c r="XI4" s="91" t="s">
        <v>614</v>
      </c>
      <c r="XJ4" s="150" t="s">
        <v>640</v>
      </c>
      <c r="XK4" s="468"/>
      <c r="XL4" s="469"/>
      <c r="XM4" s="469"/>
      <c r="XN4" s="146"/>
      <c r="XO4" s="99"/>
      <c r="XP4" s="97"/>
      <c r="XQ4" s="92" t="s">
        <v>616</v>
      </c>
      <c r="XR4" s="91" t="s">
        <v>615</v>
      </c>
      <c r="XS4" s="91" t="s">
        <v>614</v>
      </c>
      <c r="XT4" s="92" t="s">
        <v>616</v>
      </c>
      <c r="XU4" s="91" t="s">
        <v>615</v>
      </c>
      <c r="XV4" s="91" t="s">
        <v>614</v>
      </c>
      <c r="XW4" s="150" t="s">
        <v>640</v>
      </c>
      <c r="XX4" s="92" t="s">
        <v>616</v>
      </c>
      <c r="XY4" s="91" t="s">
        <v>615</v>
      </c>
      <c r="XZ4" s="91" t="s">
        <v>614</v>
      </c>
      <c r="YA4" s="150" t="s">
        <v>640</v>
      </c>
      <c r="YB4" s="92" t="s">
        <v>616</v>
      </c>
      <c r="YC4" s="91" t="s">
        <v>615</v>
      </c>
      <c r="YD4" s="91" t="s">
        <v>614</v>
      </c>
      <c r="YE4" s="150" t="s">
        <v>640</v>
      </c>
      <c r="YF4" s="92" t="s">
        <v>616</v>
      </c>
      <c r="YG4" s="91" t="s">
        <v>615</v>
      </c>
      <c r="YH4" s="91" t="s">
        <v>614</v>
      </c>
      <c r="YI4" s="150" t="s">
        <v>640</v>
      </c>
      <c r="YJ4" s="92" t="s">
        <v>616</v>
      </c>
      <c r="YK4" s="91" t="s">
        <v>615</v>
      </c>
      <c r="YL4" s="91" t="s">
        <v>614</v>
      </c>
      <c r="YM4" s="150" t="s">
        <v>640</v>
      </c>
      <c r="YN4" s="92" t="s">
        <v>616</v>
      </c>
      <c r="YO4" s="91" t="s">
        <v>615</v>
      </c>
      <c r="YP4" s="91" t="s">
        <v>614</v>
      </c>
      <c r="YQ4" s="150" t="s">
        <v>640</v>
      </c>
      <c r="YR4" s="473"/>
      <c r="YS4" s="461"/>
      <c r="YT4" s="461"/>
      <c r="YU4" s="474"/>
      <c r="YV4" s="181"/>
      <c r="YX4" s="89"/>
      <c r="YY4" s="92" t="s">
        <v>616</v>
      </c>
      <c r="YZ4" s="91" t="s">
        <v>615</v>
      </c>
      <c r="ZA4" s="91" t="s">
        <v>614</v>
      </c>
      <c r="ZB4" s="150" t="s">
        <v>640</v>
      </c>
      <c r="ZC4" s="92" t="s">
        <v>616</v>
      </c>
      <c r="ZD4" s="91" t="s">
        <v>615</v>
      </c>
      <c r="ZE4" s="91" t="s">
        <v>614</v>
      </c>
      <c r="ZF4" s="150" t="s">
        <v>640</v>
      </c>
      <c r="ZG4" s="92" t="s">
        <v>616</v>
      </c>
      <c r="ZH4" s="91" t="s">
        <v>615</v>
      </c>
      <c r="ZI4" s="91" t="s">
        <v>614</v>
      </c>
      <c r="ZJ4" s="150" t="s">
        <v>640</v>
      </c>
      <c r="ZK4" s="92" t="s">
        <v>616</v>
      </c>
      <c r="ZL4" s="91" t="s">
        <v>615</v>
      </c>
      <c r="ZM4" s="91" t="s">
        <v>614</v>
      </c>
      <c r="ZN4" s="150" t="s">
        <v>640</v>
      </c>
      <c r="ZO4" s="92" t="s">
        <v>616</v>
      </c>
      <c r="ZP4" s="91" t="s">
        <v>615</v>
      </c>
      <c r="ZQ4" s="91" t="s">
        <v>614</v>
      </c>
      <c r="ZR4" s="150" t="s">
        <v>640</v>
      </c>
      <c r="ZS4" s="92" t="s">
        <v>616</v>
      </c>
      <c r="ZT4" s="91" t="s">
        <v>615</v>
      </c>
      <c r="ZU4" s="91" t="s">
        <v>614</v>
      </c>
      <c r="ZV4" s="150" t="s">
        <v>640</v>
      </c>
      <c r="ZW4" s="92" t="s">
        <v>616</v>
      </c>
      <c r="ZX4" s="91" t="s">
        <v>615</v>
      </c>
      <c r="ZY4" s="91" t="s">
        <v>614</v>
      </c>
      <c r="ZZ4" s="150" t="s">
        <v>640</v>
      </c>
      <c r="AAA4" s="92" t="s">
        <v>616</v>
      </c>
      <c r="AAB4" s="91" t="s">
        <v>615</v>
      </c>
      <c r="AAC4" s="91" t="s">
        <v>614</v>
      </c>
      <c r="AAD4" s="150" t="s">
        <v>640</v>
      </c>
      <c r="AAE4" s="92" t="s">
        <v>616</v>
      </c>
      <c r="AAF4" s="91" t="s">
        <v>615</v>
      </c>
      <c r="AAG4" s="91" t="s">
        <v>614</v>
      </c>
      <c r="AAH4" s="150" t="s">
        <v>640</v>
      </c>
      <c r="AAI4" s="92" t="s">
        <v>616</v>
      </c>
      <c r="AAJ4" s="91" t="s">
        <v>615</v>
      </c>
      <c r="AAK4" s="91" t="s">
        <v>614</v>
      </c>
      <c r="AAL4" s="150" t="s">
        <v>640</v>
      </c>
      <c r="AAM4" s="92" t="s">
        <v>616</v>
      </c>
      <c r="AAN4" s="91" t="s">
        <v>615</v>
      </c>
      <c r="AAO4" s="91" t="s">
        <v>614</v>
      </c>
      <c r="AAP4" s="150" t="s">
        <v>640</v>
      </c>
      <c r="AAQ4" s="92" t="s">
        <v>616</v>
      </c>
      <c r="AAR4" s="91" t="s">
        <v>615</v>
      </c>
      <c r="AAS4" s="91" t="s">
        <v>614</v>
      </c>
      <c r="AAT4" s="150" t="s">
        <v>640</v>
      </c>
      <c r="AAU4" s="470"/>
      <c r="AAV4" s="471"/>
      <c r="AAW4" s="471"/>
      <c r="AAX4" s="472"/>
      <c r="AAY4" s="204"/>
      <c r="AAZ4" s="89"/>
      <c r="ABA4" s="92" t="s">
        <v>616</v>
      </c>
      <c r="ABB4" s="91" t="s">
        <v>615</v>
      </c>
      <c r="ABC4" s="91" t="s">
        <v>614</v>
      </c>
      <c r="ABD4" s="150" t="s">
        <v>640</v>
      </c>
      <c r="ABE4" s="92" t="s">
        <v>616</v>
      </c>
      <c r="ABF4" s="91" t="s">
        <v>615</v>
      </c>
      <c r="ABG4" s="91" t="s">
        <v>614</v>
      </c>
      <c r="ABH4" s="150" t="s">
        <v>640</v>
      </c>
      <c r="ABI4" s="92" t="s">
        <v>616</v>
      </c>
      <c r="ABJ4" s="91" t="s">
        <v>615</v>
      </c>
      <c r="ABK4" s="91" t="s">
        <v>614</v>
      </c>
      <c r="ABL4" s="150" t="s">
        <v>640</v>
      </c>
      <c r="ABM4" s="92" t="s">
        <v>616</v>
      </c>
      <c r="ABN4" s="91" t="s">
        <v>615</v>
      </c>
      <c r="ABO4" s="91" t="s">
        <v>614</v>
      </c>
      <c r="ABP4" s="150" t="s">
        <v>640</v>
      </c>
      <c r="ABQ4" s="92" t="s">
        <v>616</v>
      </c>
      <c r="ABR4" s="91" t="s">
        <v>615</v>
      </c>
      <c r="ABS4" s="91" t="s">
        <v>614</v>
      </c>
      <c r="ABT4" s="150" t="s">
        <v>640</v>
      </c>
      <c r="ABU4" s="92" t="s">
        <v>616</v>
      </c>
      <c r="ABV4" s="91" t="s">
        <v>615</v>
      </c>
      <c r="ABW4" s="91" t="s">
        <v>614</v>
      </c>
      <c r="ABX4" s="150" t="s">
        <v>640</v>
      </c>
      <c r="ABY4" s="473"/>
      <c r="ABZ4" s="461"/>
      <c r="ACA4" s="461"/>
      <c r="ACB4" s="474"/>
      <c r="ACC4" s="181"/>
      <c r="ACE4" s="66" t="s">
        <v>602</v>
      </c>
      <c r="ACF4" s="95" t="s">
        <v>515</v>
      </c>
      <c r="ACG4" s="93" t="s">
        <v>523</v>
      </c>
      <c r="ACH4" s="93" t="s">
        <v>531</v>
      </c>
      <c r="ACI4" s="93" t="s">
        <v>543</v>
      </c>
      <c r="ACJ4" s="93" t="s">
        <v>558</v>
      </c>
      <c r="ACK4" s="94" t="s">
        <v>568</v>
      </c>
      <c r="ACL4" s="93" t="s">
        <v>551</v>
      </c>
      <c r="ACM4" s="93" t="s">
        <v>580</v>
      </c>
      <c r="ACN4" s="93" t="s">
        <v>588</v>
      </c>
      <c r="ACO4" s="93" t="s">
        <v>959</v>
      </c>
      <c r="ACP4" s="93" t="s">
        <v>963</v>
      </c>
      <c r="ACQ4" s="93" t="s">
        <v>971</v>
      </c>
      <c r="ACR4" s="92" t="s">
        <v>606</v>
      </c>
      <c r="ACS4" s="91" t="s">
        <v>605</v>
      </c>
      <c r="ACT4" s="91" t="s">
        <v>609</v>
      </c>
      <c r="ACU4" s="90" t="s">
        <v>608</v>
      </c>
      <c r="ACX4" s="89" t="s">
        <v>505</v>
      </c>
      <c r="ACY4" s="88" t="s">
        <v>527</v>
      </c>
      <c r="ACZ4" s="87" t="s">
        <v>535</v>
      </c>
      <c r="ADA4" s="87" t="s">
        <v>547</v>
      </c>
      <c r="ADB4" s="87" t="s">
        <v>554</v>
      </c>
      <c r="ADC4" s="87" t="s">
        <v>561</v>
      </c>
      <c r="ADD4" s="87" t="s">
        <v>565</v>
      </c>
      <c r="ADE4" s="86" t="s">
        <v>584</v>
      </c>
      <c r="ADF4" s="85" t="s">
        <v>606</v>
      </c>
      <c r="ADG4" s="84" t="s">
        <v>605</v>
      </c>
      <c r="ADH4" s="84" t="s">
        <v>609</v>
      </c>
      <c r="ADI4" s="83" t="s">
        <v>608</v>
      </c>
    </row>
    <row r="5" spans="1:789" ht="15.75" thickBot="1" x14ac:dyDescent="0.3">
      <c r="A5" s="97" t="s">
        <v>607</v>
      </c>
      <c r="B5" s="356">
        <v>8399.0722735564996</v>
      </c>
      <c r="C5" s="356">
        <v>14332.434606441035</v>
      </c>
      <c r="D5" s="356">
        <v>5494.1871562700444</v>
      </c>
      <c r="E5" s="356">
        <v>24851.485913306446</v>
      </c>
      <c r="F5" s="356">
        <v>5479.5920797602739</v>
      </c>
      <c r="G5" s="356">
        <v>15762.79606367427</v>
      </c>
      <c r="H5" s="356">
        <v>3206.6559505764471</v>
      </c>
      <c r="I5" s="356">
        <v>323285.17525955656</v>
      </c>
      <c r="J5" s="356">
        <v>5670.748003695152</v>
      </c>
      <c r="K5" s="356">
        <v>13173.828250082173</v>
      </c>
      <c r="L5" s="356">
        <v>5216.9425919518762</v>
      </c>
      <c r="M5" s="356">
        <v>23614.460938457923</v>
      </c>
      <c r="N5" s="356">
        <v>8366.6365714896929</v>
      </c>
      <c r="O5" s="356">
        <v>13165.490072699173</v>
      </c>
      <c r="P5" s="356">
        <v>1763.8254216219991</v>
      </c>
      <c r="Q5" s="356">
        <v>7109.7070300985933</v>
      </c>
      <c r="R5" s="356">
        <v>5454.6910575899292</v>
      </c>
      <c r="S5" s="356">
        <v>22538.941095811981</v>
      </c>
      <c r="T5" s="356">
        <v>4209.1731570504026</v>
      </c>
      <c r="U5" s="356">
        <v>32723.161147210096</v>
      </c>
      <c r="V5" s="356">
        <v>6193.9605892084883</v>
      </c>
      <c r="W5" s="356">
        <v>22008.512265284277</v>
      </c>
      <c r="X5" s="356">
        <v>4256.0954825037952</v>
      </c>
      <c r="Y5" s="356">
        <v>32999.730455184086</v>
      </c>
      <c r="Z5" s="356">
        <v>6747.2053430390788</v>
      </c>
      <c r="AA5" s="356">
        <v>22347.78916845156</v>
      </c>
      <c r="AB5" s="356">
        <v>4728.7857467880922</v>
      </c>
      <c r="AC5" s="356">
        <v>23373.648777438546</v>
      </c>
      <c r="AD5" s="356">
        <v>8468.4875458158276</v>
      </c>
      <c r="AE5" s="356">
        <v>12425.868474596626</v>
      </c>
      <c r="AF5" s="356">
        <v>4126.4902040813049</v>
      </c>
      <c r="AG5" s="356">
        <v>24269.271847562497</v>
      </c>
      <c r="AH5" s="356">
        <v>7869.3087266407601</v>
      </c>
      <c r="AI5" s="356">
        <v>14499.861909274936</v>
      </c>
      <c r="AJ5" s="356">
        <v>4588.0836539892107</v>
      </c>
      <c r="AK5" s="356">
        <v>26836.388259013933</v>
      </c>
      <c r="AL5" s="356">
        <v>5478.6453475059516</v>
      </c>
      <c r="AM5" s="356">
        <v>17458.84596807768</v>
      </c>
      <c r="AN5" s="356">
        <v>5142.6867644667145</v>
      </c>
      <c r="AO5" s="356">
        <v>21904.861977762284</v>
      </c>
      <c r="AP5" s="356">
        <v>6057.2896994778239</v>
      </c>
      <c r="AQ5" s="356">
        <v>14328.971122334444</v>
      </c>
      <c r="AR5" s="356">
        <v>3871.9307660065451</v>
      </c>
      <c r="AS5" s="356">
        <v>17145.731618154914</v>
      </c>
      <c r="AT5" s="356">
        <v>3108.2208584174609</v>
      </c>
      <c r="AU5" s="356">
        <v>10420.926977190184</v>
      </c>
      <c r="AV5" s="356">
        <v>5684.7067290995228</v>
      </c>
      <c r="AW5" s="356">
        <v>27891.208879659825</v>
      </c>
      <c r="AX5" s="521">
        <f t="shared" ref="AX5:AX11" si="0">AVERAGE(B5:AK5)</f>
        <v>21376.624808049273</v>
      </c>
      <c r="AY5" s="522">
        <f t="shared" ref="AY5:AY10" si="1">MEDIAN(B5:AK5)</f>
        <v>8433.7799096861636</v>
      </c>
      <c r="AZ5" s="522">
        <f t="shared" ref="AZ5:AZ11" si="2">MAX(B5:AK5)</f>
        <v>323285.17525955656</v>
      </c>
      <c r="BA5" s="523">
        <f t="shared" ref="BA5:BA11" si="3">MIN(B5:AK5)</f>
        <v>1763.8254216219991</v>
      </c>
      <c r="BC5" s="97" t="s">
        <v>607</v>
      </c>
      <c r="BD5" s="356">
        <v>34079447.058968529</v>
      </c>
      <c r="BE5" s="356">
        <v>86221025.502081573</v>
      </c>
      <c r="BF5" s="356">
        <v>7437235.9538264899</v>
      </c>
      <c r="BG5" s="356">
        <v>7758.3401293551833</v>
      </c>
      <c r="BH5" s="356">
        <v>11743.812602453851</v>
      </c>
      <c r="BI5" s="356">
        <v>4955.9337695806917</v>
      </c>
      <c r="BJ5" s="356">
        <v>26291.171206695515</v>
      </c>
      <c r="BK5" s="356">
        <v>11770.405558060713</v>
      </c>
      <c r="BL5" s="356">
        <v>16610.563285085434</v>
      </c>
      <c r="BM5" s="356">
        <v>6667.2813541347605</v>
      </c>
      <c r="BN5" s="356">
        <v>30169.316919101344</v>
      </c>
      <c r="BO5" s="356">
        <v>12990.056938824062</v>
      </c>
      <c r="BP5" s="356">
        <v>18841.163593463421</v>
      </c>
      <c r="BQ5" s="356">
        <v>6444.5369963979429</v>
      </c>
      <c r="BR5" s="356">
        <v>31617.059585429266</v>
      </c>
      <c r="BS5" s="356">
        <v>12134.469241815767</v>
      </c>
      <c r="BT5" s="356">
        <v>21587.709436667494</v>
      </c>
      <c r="BU5" s="356">
        <v>6182.0496020133014</v>
      </c>
      <c r="BV5" s="356">
        <v>25999.778044110411</v>
      </c>
      <c r="BW5" s="356">
        <v>15394.351580359964</v>
      </c>
      <c r="BX5" s="356">
        <v>16957.26240133118</v>
      </c>
      <c r="BY5" s="356">
        <v>6496.862844504205</v>
      </c>
      <c r="BZ5" s="356">
        <v>29006.026071700566</v>
      </c>
      <c r="CA5" s="356">
        <v>8040.4569726653954</v>
      </c>
      <c r="CB5" s="356">
        <v>22316.156905720389</v>
      </c>
      <c r="CC5" s="356">
        <v>4148.0723732490133</v>
      </c>
      <c r="CD5" s="356">
        <v>22969.976938150885</v>
      </c>
      <c r="CE5" s="524">
        <f t="shared" ref="CE5:CE11" si="4">AVERAGE(BD5:CD5)</f>
        <v>4744992.6418232396</v>
      </c>
      <c r="CF5" s="525">
        <f t="shared" ref="CF5:CF11" si="5">MEDIAN(BD5:CD5)</f>
        <v>16610.563285085434</v>
      </c>
      <c r="CG5" s="525">
        <f>MAX(BD5:CD5)</f>
        <v>86221025.502081573</v>
      </c>
      <c r="CH5" s="526">
        <f t="shared" ref="CH5:CH11" si="6">MIN(BD5:CD5)</f>
        <v>4148.0723732490133</v>
      </c>
      <c r="CJ5" s="97" t="s">
        <v>607</v>
      </c>
      <c r="CK5" s="356">
        <v>1.9433021226523708</v>
      </c>
      <c r="CL5" s="356">
        <v>0</v>
      </c>
      <c r="CM5" s="356">
        <v>18.62078766976315</v>
      </c>
      <c r="CN5" s="356">
        <v>0</v>
      </c>
      <c r="CO5" s="356">
        <v>587.66200725209069</v>
      </c>
      <c r="CP5" s="356">
        <v>5.9956269519521349E-2</v>
      </c>
      <c r="CQ5" s="356">
        <v>3697.7074007277911</v>
      </c>
      <c r="CR5" s="356">
        <v>2091.6734802589099</v>
      </c>
      <c r="CS5" s="356">
        <v>714.1171949683993</v>
      </c>
      <c r="CT5" s="356">
        <v>2002.1700213848167</v>
      </c>
      <c r="CU5" s="356">
        <v>1240.4579436345575</v>
      </c>
      <c r="CV5" s="356">
        <v>1621.4776763687742</v>
      </c>
      <c r="CW5" s="356">
        <v>1452.1736887140169</v>
      </c>
      <c r="CX5" s="356">
        <v>5608.8603886160417</v>
      </c>
      <c r="CY5" s="356">
        <v>4094.6541844510152</v>
      </c>
      <c r="CZ5" s="356">
        <v>23295.308088607373</v>
      </c>
      <c r="DA5" s="356">
        <v>4.711460377826817E-2</v>
      </c>
      <c r="DB5" s="356">
        <v>0</v>
      </c>
      <c r="DC5" s="356">
        <v>0</v>
      </c>
      <c r="DD5" s="356">
        <v>0</v>
      </c>
      <c r="DE5" s="356">
        <v>0.14920212054022344</v>
      </c>
      <c r="DF5" s="356">
        <v>0</v>
      </c>
      <c r="DG5" s="356">
        <v>0</v>
      </c>
      <c r="DH5" s="356">
        <v>0</v>
      </c>
      <c r="DI5" s="356">
        <v>97.724530004949273</v>
      </c>
      <c r="DJ5" s="356">
        <v>139.13171850528579</v>
      </c>
      <c r="DK5" s="356">
        <v>32.153255823879682</v>
      </c>
      <c r="DL5" s="356">
        <v>0</v>
      </c>
      <c r="DM5" s="356">
        <v>0</v>
      </c>
      <c r="DN5" s="356">
        <v>0</v>
      </c>
      <c r="DO5" s="356">
        <v>0</v>
      </c>
      <c r="DP5" s="356">
        <v>0</v>
      </c>
      <c r="DQ5" s="356">
        <v>936.80769691923638</v>
      </c>
      <c r="DR5" s="356">
        <v>0</v>
      </c>
      <c r="DS5" s="356">
        <v>0</v>
      </c>
      <c r="DT5" s="356">
        <v>0</v>
      </c>
      <c r="DU5" s="356">
        <v>554.09851550863618</v>
      </c>
      <c r="DV5" s="356">
        <v>1992.8287366744537</v>
      </c>
      <c r="DW5" s="356">
        <v>2122.4010897723761</v>
      </c>
      <c r="DX5" s="356">
        <v>1255.1599531314012</v>
      </c>
      <c r="DY5" s="356">
        <v>9882.3612452170437</v>
      </c>
      <c r="DZ5" s="356">
        <v>823.05768780054643</v>
      </c>
      <c r="EA5" s="356">
        <v>36.959854745215125</v>
      </c>
      <c r="EB5" s="356">
        <v>383.44884899708683</v>
      </c>
      <c r="EC5" s="356">
        <v>0</v>
      </c>
      <c r="ED5" s="356">
        <v>0</v>
      </c>
      <c r="EE5" s="356">
        <v>1037.6013849805029</v>
      </c>
      <c r="EF5" s="356">
        <v>9.186193522473117E-2</v>
      </c>
      <c r="EG5" s="521">
        <f t="shared" ref="EG5:EG11" si="7">AVERAGE(CK5:DT5)</f>
        <v>1323.1361010839832</v>
      </c>
      <c r="EH5" s="522">
        <f t="shared" ref="EH5:EH10" si="8">MEDIAN(CK5:DT5)</f>
        <v>0.1045791950298724</v>
      </c>
      <c r="EI5" s="522">
        <f t="shared" ref="EI5:EI11" si="9">MAX(CK5:DT5)</f>
        <v>23295.308088607373</v>
      </c>
      <c r="EJ5" s="523">
        <f t="shared" ref="EJ5:EJ11" si="10">MIN(CK5:DT5)</f>
        <v>0</v>
      </c>
      <c r="EL5" s="97" t="s">
        <v>607</v>
      </c>
      <c r="EM5" s="356">
        <v>5224215.6629281603</v>
      </c>
      <c r="EN5" s="356">
        <v>63115.233287252078</v>
      </c>
      <c r="EO5" s="356">
        <v>0</v>
      </c>
      <c r="EP5" s="356">
        <v>1706.5458935727497</v>
      </c>
      <c r="EQ5" s="356">
        <v>2478.8177376622971</v>
      </c>
      <c r="ER5" s="356">
        <v>1223.2456273338428</v>
      </c>
      <c r="ES5" s="356">
        <v>7001.0270195085486</v>
      </c>
      <c r="ET5" s="356">
        <v>0</v>
      </c>
      <c r="EU5" s="356">
        <v>0</v>
      </c>
      <c r="EV5" s="356">
        <v>0</v>
      </c>
      <c r="EW5" s="356">
        <v>0</v>
      </c>
      <c r="EX5" s="356">
        <v>141.46457106924024</v>
      </c>
      <c r="EY5" s="356">
        <v>0</v>
      </c>
      <c r="EZ5" s="356">
        <v>17159.13398929932</v>
      </c>
      <c r="FA5" s="356">
        <v>1140.3950776847196</v>
      </c>
      <c r="FB5" s="356">
        <v>1027.0372441689635</v>
      </c>
      <c r="FC5" s="356">
        <v>1406.7943212055116</v>
      </c>
      <c r="FD5" s="356">
        <v>44.241630658097584</v>
      </c>
      <c r="FE5" s="356">
        <v>30.378292583609099</v>
      </c>
      <c r="FF5" s="356">
        <v>12354.253933909464</v>
      </c>
      <c r="FG5" s="356">
        <v>1076.4091235161786</v>
      </c>
      <c r="FH5" s="356">
        <v>3565.6828542624462</v>
      </c>
      <c r="FI5" s="356">
        <v>1221.6114781522353</v>
      </c>
      <c r="FJ5" s="356">
        <v>0</v>
      </c>
      <c r="FK5" s="356">
        <v>0</v>
      </c>
      <c r="FL5" s="356">
        <v>5505.9368142203812</v>
      </c>
      <c r="FM5" s="356">
        <v>0.19195797823423252</v>
      </c>
      <c r="FN5" s="524">
        <f t="shared" ref="FN5:FN11" si="11">AVERAGE(EM5:FM5)</f>
        <v>197941.26162156297</v>
      </c>
      <c r="FO5" s="525">
        <f t="shared" ref="FO5:FO11" si="12">MEDIAN(EM5:FM5)</f>
        <v>1076.4091235161786</v>
      </c>
      <c r="FP5" s="525">
        <f t="shared" ref="FP5:FP11" si="13">MAX(EM5:FM5)</f>
        <v>5224215.6629281603</v>
      </c>
      <c r="FQ5" s="526">
        <f t="shared" ref="FQ5:FQ11" si="14">MIN(EM5:FM5)</f>
        <v>0</v>
      </c>
      <c r="FS5" s="97" t="s">
        <v>607</v>
      </c>
      <c r="FT5" s="356">
        <v>166.50790482052179</v>
      </c>
      <c r="FU5" s="356">
        <v>399.40151556201192</v>
      </c>
      <c r="FV5" s="356">
        <v>169.43809566678027</v>
      </c>
      <c r="FW5" s="356">
        <v>796.69569274499145</v>
      </c>
      <c r="FX5" s="356">
        <v>152.39873098638731</v>
      </c>
      <c r="FY5" s="356">
        <v>399.36527770171568</v>
      </c>
      <c r="FZ5" s="356">
        <v>105.07281903985348</v>
      </c>
      <c r="GA5" s="356">
        <v>884.81863330062242</v>
      </c>
      <c r="GB5" s="356">
        <v>132.55793735280909</v>
      </c>
      <c r="GC5" s="356">
        <v>273.10014836774519</v>
      </c>
      <c r="GD5" s="356">
        <v>140.37374637712617</v>
      </c>
      <c r="GE5" s="356">
        <v>554.10915712985047</v>
      </c>
      <c r="GF5" s="356">
        <v>182.01663140194728</v>
      </c>
      <c r="GG5" s="356">
        <v>306.8155443623188</v>
      </c>
      <c r="GH5" s="356">
        <v>40.911100111184496</v>
      </c>
      <c r="GI5" s="356">
        <v>134.00788065578985</v>
      </c>
      <c r="GJ5" s="356">
        <v>129.43643483745993</v>
      </c>
      <c r="GK5" s="356">
        <v>482.09659009152494</v>
      </c>
      <c r="GL5" s="356">
        <v>112.34577499575974</v>
      </c>
      <c r="GM5" s="356">
        <v>876.10662302620017</v>
      </c>
      <c r="GN5" s="356">
        <v>142.66572365343416</v>
      </c>
      <c r="GO5" s="356">
        <v>428.6109453248381</v>
      </c>
      <c r="GP5" s="356">
        <v>118.85181743709403</v>
      </c>
      <c r="GQ5" s="356">
        <v>684.11503961285598</v>
      </c>
      <c r="GR5" s="356">
        <v>141.42673090891464</v>
      </c>
      <c r="GS5" s="356">
        <v>457.90232462796831</v>
      </c>
      <c r="GT5" s="356">
        <v>158.89835418333797</v>
      </c>
      <c r="GU5" s="356">
        <v>793.04487288631094</v>
      </c>
      <c r="GV5" s="356">
        <v>162.51128531392177</v>
      </c>
      <c r="GW5" s="356">
        <v>414.1034655274903</v>
      </c>
      <c r="GX5" s="356">
        <v>125.89474448012206</v>
      </c>
      <c r="GY5" s="356">
        <v>603.96678779803767</v>
      </c>
      <c r="GZ5" s="356">
        <v>133.50834483985727</v>
      </c>
      <c r="HA5" s="356">
        <v>326.82799804512558</v>
      </c>
      <c r="HB5" s="356">
        <v>183.70321000506959</v>
      </c>
      <c r="HC5" s="356">
        <v>770.11970083367567</v>
      </c>
      <c r="HD5" s="356">
        <v>126.99048621577842</v>
      </c>
      <c r="HE5" s="356">
        <v>409.88107658574421</v>
      </c>
      <c r="HF5" s="356">
        <v>161.29094795511003</v>
      </c>
      <c r="HG5" s="356">
        <v>654.89922791133927</v>
      </c>
      <c r="HH5" s="356">
        <v>154.46573760833607</v>
      </c>
      <c r="HI5" s="356">
        <v>373.69453322063197</v>
      </c>
      <c r="HJ5" s="356">
        <v>132.6885808840415</v>
      </c>
      <c r="HK5" s="356">
        <v>632.78540386785221</v>
      </c>
      <c r="HL5" s="356">
        <v>115.90962037035109</v>
      </c>
      <c r="HM5" s="356">
        <v>436.02889989199002</v>
      </c>
      <c r="HN5" s="356">
        <v>175.19158829216966</v>
      </c>
      <c r="HO5" s="356">
        <v>604.7077869777338</v>
      </c>
      <c r="HP5" s="521">
        <f>AVERAGE(FT5:HC5)</f>
        <v>335.65909955585153</v>
      </c>
      <c r="HQ5" s="522">
        <f>MEDIAN(FT5:HC5)</f>
        <v>182.85992070350844</v>
      </c>
      <c r="HR5" s="522">
        <f>MAX(FT5:HC5)</f>
        <v>884.81863330062242</v>
      </c>
      <c r="HS5" s="523">
        <f>MIN(FT5:HC5)</f>
        <v>40.911100111184496</v>
      </c>
      <c r="HU5" s="97" t="s">
        <v>607</v>
      </c>
      <c r="HV5" s="356">
        <v>1588.5358574853713</v>
      </c>
      <c r="HW5" s="356">
        <v>1264.0594547746641</v>
      </c>
      <c r="HX5" s="356">
        <v>260.00886248668087</v>
      </c>
      <c r="HY5" s="356">
        <v>156.64953519643427</v>
      </c>
      <c r="HZ5" s="356">
        <v>248.119575525676</v>
      </c>
      <c r="IA5" s="356">
        <v>129.77134133950042</v>
      </c>
      <c r="IB5" s="356">
        <v>686.42932595920877</v>
      </c>
      <c r="IC5" s="356">
        <v>225.26751703587345</v>
      </c>
      <c r="ID5" s="356">
        <v>357.55556115251466</v>
      </c>
      <c r="IE5" s="356">
        <v>165.28517862961212</v>
      </c>
      <c r="IF5" s="356">
        <v>808.82025858587019</v>
      </c>
      <c r="IG5" s="356">
        <v>224.42300226442114</v>
      </c>
      <c r="IH5" s="356">
        <v>492.02098847169026</v>
      </c>
      <c r="II5" s="356">
        <v>179.71561009413756</v>
      </c>
      <c r="IJ5" s="356">
        <v>840.25332270196077</v>
      </c>
      <c r="IK5" s="356">
        <v>207.94115018512468</v>
      </c>
      <c r="IL5" s="356">
        <v>434.32115395652909</v>
      </c>
      <c r="IM5" s="356">
        <v>167.12468000646001</v>
      </c>
      <c r="IN5" s="356">
        <v>763.22711002361279</v>
      </c>
      <c r="IO5" s="356">
        <v>316.90023470855704</v>
      </c>
      <c r="IP5" s="356">
        <v>431.34603099358435</v>
      </c>
      <c r="IQ5" s="356">
        <v>168.24158263306782</v>
      </c>
      <c r="IR5" s="356">
        <v>868.43316494516614</v>
      </c>
      <c r="IS5" s="356">
        <v>162.91659176258366</v>
      </c>
      <c r="IT5" s="356">
        <v>424.62513109846122</v>
      </c>
      <c r="IU5" s="356">
        <v>116.6292410285415</v>
      </c>
      <c r="IV5" s="356">
        <v>676.42553247508363</v>
      </c>
      <c r="IW5" s="524">
        <f>AVERAGE(HV5:IV5)</f>
        <v>457.96470353779199</v>
      </c>
      <c r="IX5" s="525">
        <f>MEDIAN(HV5:IV5)</f>
        <v>316.90023470855704</v>
      </c>
      <c r="IY5" s="525">
        <f>MAX(HV5:IV5)</f>
        <v>1588.5358574853713</v>
      </c>
      <c r="IZ5" s="526">
        <f>MIN(HV5:IV5)</f>
        <v>116.6292410285415</v>
      </c>
      <c r="JB5" s="97" t="s">
        <v>607</v>
      </c>
      <c r="JC5" s="356">
        <v>7.1020949854429761E-3</v>
      </c>
      <c r="JD5" s="356">
        <v>0</v>
      </c>
      <c r="JE5" s="356">
        <v>0.10451350980021289</v>
      </c>
      <c r="JF5" s="356">
        <v>0</v>
      </c>
      <c r="JG5" s="356">
        <v>2.638522749155999</v>
      </c>
      <c r="JH5" s="356">
        <v>7.1905816362523897E-4</v>
      </c>
      <c r="JI5" s="356">
        <v>40.672417383006014</v>
      </c>
      <c r="JJ5" s="356">
        <v>17.292480248226109</v>
      </c>
      <c r="JK5" s="356">
        <v>13.167784221350178</v>
      </c>
      <c r="JL5" s="356">
        <v>20.376737238680555</v>
      </c>
      <c r="JM5" s="356">
        <v>22.914563867579957</v>
      </c>
      <c r="JN5" s="356">
        <v>25.304672491643984</v>
      </c>
      <c r="JO5" s="356">
        <v>17.772570394574426</v>
      </c>
      <c r="JP5" s="356">
        <v>45.216259821861563</v>
      </c>
      <c r="JQ5" s="356">
        <v>135.28820101577367</v>
      </c>
      <c r="JR5" s="356">
        <v>666.45452027792658</v>
      </c>
      <c r="JS5" s="356">
        <v>5.9122769987597461E-4</v>
      </c>
      <c r="JT5" s="356">
        <v>0</v>
      </c>
      <c r="JU5" s="356">
        <v>0</v>
      </c>
      <c r="JV5" s="356">
        <v>0</v>
      </c>
      <c r="JW5" s="356">
        <v>1.4113558899008965E-3</v>
      </c>
      <c r="JX5" s="356">
        <v>0</v>
      </c>
      <c r="JY5" s="356">
        <v>0</v>
      </c>
      <c r="JZ5" s="356">
        <v>0</v>
      </c>
      <c r="KA5" s="356">
        <v>0.95430956374818887</v>
      </c>
      <c r="KB5" s="356">
        <v>1.078301461271461</v>
      </c>
      <c r="KC5" s="356">
        <v>0.32614615204979225</v>
      </c>
      <c r="KD5" s="356">
        <v>0</v>
      </c>
      <c r="KE5" s="356">
        <v>0</v>
      </c>
      <c r="KF5" s="356">
        <v>0</v>
      </c>
      <c r="KG5" s="356">
        <v>0</v>
      </c>
      <c r="KH5" s="356">
        <v>0</v>
      </c>
      <c r="KI5" s="356">
        <v>3.5142626121689222</v>
      </c>
      <c r="KJ5" s="356">
        <v>0</v>
      </c>
      <c r="KK5" s="356">
        <v>0</v>
      </c>
      <c r="KL5" s="356">
        <v>0</v>
      </c>
      <c r="KM5" s="356">
        <v>5.1404033254867727</v>
      </c>
      <c r="KN5" s="356">
        <v>12.590466408258546</v>
      </c>
      <c r="KO5" s="356">
        <v>12.49378626083287</v>
      </c>
      <c r="KP5" s="356">
        <v>17.695789107933749</v>
      </c>
      <c r="KQ5" s="356">
        <v>35.650128289174006</v>
      </c>
      <c r="KR5" s="356">
        <v>5.8222895320760113</v>
      </c>
      <c r="KS5" s="356">
        <v>0.58730954190825946</v>
      </c>
      <c r="KT5" s="356">
        <v>3.3591532751067481</v>
      </c>
      <c r="KU5" s="356">
        <v>0</v>
      </c>
      <c r="KV5" s="356">
        <v>0</v>
      </c>
      <c r="KW5" s="356">
        <v>17.527104813530425</v>
      </c>
      <c r="KX5" s="356">
        <v>1.0895600531562522E-3</v>
      </c>
      <c r="KY5" s="521">
        <f t="shared" ref="KY5:KY8" si="15">AVERAGE(JC5:KL5)</f>
        <v>28.141280187376569</v>
      </c>
      <c r="KZ5" s="522">
        <f t="shared" ref="KZ5:KZ7" si="16">MEDIAN(JC5:KL5)</f>
        <v>1.0652070267630678E-3</v>
      </c>
      <c r="LA5" s="522">
        <f t="shared" ref="LA5:LA8" si="17">MAX(JC5:KL5)</f>
        <v>666.45452027792658</v>
      </c>
      <c r="LB5" s="523">
        <f t="shared" ref="LB5:LB8" si="18">MIN(JC5:KL5)</f>
        <v>0</v>
      </c>
      <c r="LD5" s="97" t="s">
        <v>607</v>
      </c>
      <c r="LE5" s="356">
        <v>162.21602988091729</v>
      </c>
      <c r="LF5" s="356">
        <v>0.64017733748966044</v>
      </c>
      <c r="LG5" s="356">
        <v>0</v>
      </c>
      <c r="LH5" s="356">
        <v>24.530280176604776</v>
      </c>
      <c r="LI5" s="356">
        <v>35.498152390320818</v>
      </c>
      <c r="LJ5" s="356">
        <v>18.47812392864779</v>
      </c>
      <c r="LK5" s="356">
        <v>125.11588692812477</v>
      </c>
      <c r="LL5" s="356">
        <v>0</v>
      </c>
      <c r="LM5" s="356">
        <v>0</v>
      </c>
      <c r="LN5" s="356">
        <v>0</v>
      </c>
      <c r="LO5" s="356">
        <v>0</v>
      </c>
      <c r="LP5" s="356">
        <v>0.51208357243616465</v>
      </c>
      <c r="LQ5" s="356">
        <v>0</v>
      </c>
      <c r="LR5" s="356">
        <v>105.90105914247647</v>
      </c>
      <c r="LS5" s="356">
        <v>6.994148721034021</v>
      </c>
      <c r="LT5" s="356">
        <v>9.5832503935826239</v>
      </c>
      <c r="LU5" s="356">
        <v>9.2649150821825259</v>
      </c>
      <c r="LV5" s="356">
        <v>0.21414537296359143</v>
      </c>
      <c r="LW5" s="356">
        <v>0.19099342069920028</v>
      </c>
      <c r="LX5" s="356">
        <v>102.6402383243706</v>
      </c>
      <c r="LY5" s="356">
        <v>18.515734068787673</v>
      </c>
      <c r="LZ5" s="356">
        <v>67.578895479186102</v>
      </c>
      <c r="MA5" s="356">
        <v>23.048364128345344</v>
      </c>
      <c r="MB5" s="356">
        <v>0</v>
      </c>
      <c r="MC5" s="356">
        <v>0</v>
      </c>
      <c r="MD5" s="356">
        <v>18.070394475214638</v>
      </c>
      <c r="ME5" s="356">
        <v>2.9750835911855605E-3</v>
      </c>
      <c r="MF5" s="524">
        <f>AVERAGE(LE5:ME5)</f>
        <v>26.99984621877686</v>
      </c>
      <c r="MG5" s="525">
        <f>MEDIAN(LE5:ME5)</f>
        <v>6.994148721034021</v>
      </c>
      <c r="MH5" s="525">
        <f>MAX(LE5:ME5)</f>
        <v>162.21602988091729</v>
      </c>
      <c r="MI5" s="526">
        <f>MIN(LE5:ME5)</f>
        <v>0</v>
      </c>
      <c r="MK5" s="97" t="s">
        <v>607</v>
      </c>
      <c r="ML5" s="356">
        <v>812.35651147285739</v>
      </c>
      <c r="MM5" s="356">
        <v>1568.890977199279</v>
      </c>
      <c r="MN5" s="356">
        <v>609.94812654633961</v>
      </c>
      <c r="MO5" s="356">
        <v>2653.6224494789044</v>
      </c>
      <c r="MP5" s="356">
        <v>510.85645748839994</v>
      </c>
      <c r="MQ5" s="356">
        <v>1891.9069899826109</v>
      </c>
      <c r="MR5" s="356">
        <v>361.06587339783869</v>
      </c>
      <c r="MS5" s="356">
        <v>5686.8544159892517</v>
      </c>
      <c r="MT5" s="356">
        <v>515.9207625201675</v>
      </c>
      <c r="MU5" s="356">
        <v>1376.6587583091771</v>
      </c>
      <c r="MV5" s="356">
        <v>556.82334871230535</v>
      </c>
      <c r="MW5" s="356">
        <v>2758.3331537327313</v>
      </c>
      <c r="MX5" s="356">
        <v>793.87318879115162</v>
      </c>
      <c r="MY5" s="356">
        <v>1397.7357642897928</v>
      </c>
      <c r="MZ5" s="356">
        <v>178.58592771408826</v>
      </c>
      <c r="NA5" s="356">
        <v>688.23712393180335</v>
      </c>
      <c r="NB5" s="356">
        <v>519.93741435590277</v>
      </c>
      <c r="NC5" s="356">
        <v>2624.5792653132048</v>
      </c>
      <c r="ND5" s="356">
        <v>412.76192900119776</v>
      </c>
      <c r="NE5" s="356">
        <v>3556.6083880489837</v>
      </c>
      <c r="NF5" s="356">
        <v>557.62760902019284</v>
      </c>
      <c r="NG5" s="356">
        <v>2605.8403653843789</v>
      </c>
      <c r="NH5" s="356">
        <v>427.41297911949107</v>
      </c>
      <c r="NI5" s="356">
        <v>3457.2314716491032</v>
      </c>
      <c r="NJ5" s="356">
        <v>639.92504920488159</v>
      </c>
      <c r="NK5" s="356">
        <v>2547.4235675587834</v>
      </c>
      <c r="NL5" s="356">
        <v>500.74164086141769</v>
      </c>
      <c r="NM5" s="356">
        <v>2796.0898886406162</v>
      </c>
      <c r="NN5" s="356">
        <v>760.20664166742358</v>
      </c>
      <c r="NO5" s="356">
        <v>1533.5953882685303</v>
      </c>
      <c r="NP5" s="356">
        <v>408.69562681462821</v>
      </c>
      <c r="NQ5" s="356">
        <v>2751.3105998625733</v>
      </c>
      <c r="NR5" s="356">
        <v>700.44547624623999</v>
      </c>
      <c r="NS5" s="356">
        <v>1711.94511038975</v>
      </c>
      <c r="NT5" s="356">
        <v>501.94990537190938</v>
      </c>
      <c r="NU5" s="356">
        <v>3281.2209538301399</v>
      </c>
      <c r="NV5" s="356">
        <v>521.25320839197934</v>
      </c>
      <c r="NW5" s="356">
        <v>1955.0298064644937</v>
      </c>
      <c r="NX5" s="356">
        <v>534.70662523506337</v>
      </c>
      <c r="NY5" s="356">
        <v>2521.960773590924</v>
      </c>
      <c r="NZ5" s="356">
        <v>584.01269889554396</v>
      </c>
      <c r="OA5" s="356">
        <v>1824.6350002000993</v>
      </c>
      <c r="OB5" s="356">
        <v>414.18037398704496</v>
      </c>
      <c r="OC5" s="356">
        <v>2266.1256689984561</v>
      </c>
      <c r="OD5" s="356">
        <v>410.24920667510082</v>
      </c>
      <c r="OE5" s="356">
        <v>2034.0114194370558</v>
      </c>
      <c r="OF5" s="356">
        <v>618.27567676225567</v>
      </c>
      <c r="OG5" s="356">
        <v>3079.5391851694826</v>
      </c>
      <c r="OH5" s="527">
        <f t="shared" ref="OH5:OH8" si="19">AVERAGE(ML5:NU5)</f>
        <v>1518.2560861157235</v>
      </c>
      <c r="OI5" s="528">
        <f t="shared" ref="OI5:OI7" si="20">MEDIAN(ML5:NU5)</f>
        <v>803.11485013200445</v>
      </c>
      <c r="OJ5" s="528">
        <f t="shared" ref="OJ5:OJ8" si="21">MAX(ML5:NU5)</f>
        <v>5686.8544159892517</v>
      </c>
      <c r="OK5" s="529">
        <f t="shared" ref="OK5:OK8" si="22">MIN(ML5:NU5)</f>
        <v>178.58592771408826</v>
      </c>
      <c r="OM5" s="97" t="s">
        <v>607</v>
      </c>
      <c r="ON5" s="356">
        <v>46225.877006474933</v>
      </c>
      <c r="OO5" s="356">
        <v>98309.57422995432</v>
      </c>
      <c r="OP5" s="356">
        <v>9866.0336015955618</v>
      </c>
      <c r="OQ5" s="356">
        <v>726.02363388703202</v>
      </c>
      <c r="OR5" s="356">
        <v>1142.618218666129</v>
      </c>
      <c r="OS5" s="356">
        <v>501.33912823015686</v>
      </c>
      <c r="OT5" s="356">
        <v>2755.1630111843656</v>
      </c>
      <c r="OU5" s="356">
        <v>1128.5847723877935</v>
      </c>
      <c r="OV5" s="356">
        <v>1696.9608034028429</v>
      </c>
      <c r="OW5" s="356">
        <v>664.20104479953352</v>
      </c>
      <c r="OX5" s="356">
        <v>3059.5619700433463</v>
      </c>
      <c r="OY5" s="356">
        <v>1147.5895814232117</v>
      </c>
      <c r="OZ5" s="356">
        <v>1991.8117103400405</v>
      </c>
      <c r="PA5" s="356">
        <v>669.36957368566254</v>
      </c>
      <c r="PB5" s="356">
        <v>3298.9180471524651</v>
      </c>
      <c r="PC5" s="356">
        <v>1136.6061396419313</v>
      </c>
      <c r="PD5" s="356">
        <v>2305.9712497888386</v>
      </c>
      <c r="PE5" s="356">
        <v>653.54891030497856</v>
      </c>
      <c r="PF5" s="356">
        <v>2782.8165936186306</v>
      </c>
      <c r="PG5" s="356">
        <v>1447.648985783143</v>
      </c>
      <c r="PH5" s="356">
        <v>1706.5888495298946</v>
      </c>
      <c r="PI5" s="356">
        <v>669.47336060514124</v>
      </c>
      <c r="PJ5" s="356">
        <v>3082.4919340356796</v>
      </c>
      <c r="PK5" s="356">
        <v>736.56726649912184</v>
      </c>
      <c r="PL5" s="356">
        <v>2228.450681698635</v>
      </c>
      <c r="PM5" s="356">
        <v>449.08474916822365</v>
      </c>
      <c r="PN5" s="356">
        <v>2494.7821725412014</v>
      </c>
      <c r="PO5" s="530">
        <f>AVERAGE(ON5:PN5)</f>
        <v>7143.6169343126921</v>
      </c>
      <c r="PP5" s="531">
        <f>MEDIAN(ON5:PN5)</f>
        <v>1696.9608034028429</v>
      </c>
      <c r="PQ5" s="531">
        <f>MAX(ON5:PN5)</f>
        <v>98309.57422995432</v>
      </c>
      <c r="PR5" s="532">
        <f>MIN(ON5:PN5)</f>
        <v>449.08474916822365</v>
      </c>
      <c r="PT5" s="97" t="s">
        <v>607</v>
      </c>
      <c r="PU5" s="356">
        <v>0.16071939242706559</v>
      </c>
      <c r="PV5" s="356">
        <v>0</v>
      </c>
      <c r="PW5" s="356">
        <v>1.4346595047273953</v>
      </c>
      <c r="PX5" s="356">
        <v>0</v>
      </c>
      <c r="PY5" s="356">
        <v>49.134618690360199</v>
      </c>
      <c r="PZ5" s="356">
        <v>5.3629168444183431E-3</v>
      </c>
      <c r="QA5" s="356">
        <v>252.82005726881982</v>
      </c>
      <c r="QB5" s="356">
        <v>175.19490768614153</v>
      </c>
      <c r="QC5" s="356">
        <v>78.831437346748231</v>
      </c>
      <c r="QD5" s="356">
        <v>194.57111611094115</v>
      </c>
      <c r="QE5" s="356">
        <v>126.75936957643408</v>
      </c>
      <c r="QF5" s="356">
        <v>164.74557290385764</v>
      </c>
      <c r="QG5" s="356">
        <v>145.93326116446556</v>
      </c>
      <c r="QH5" s="356">
        <v>489.37759061320759</v>
      </c>
      <c r="QI5" s="356">
        <v>449.371814101849</v>
      </c>
      <c r="QJ5" s="356">
        <v>2704.798259514434</v>
      </c>
      <c r="QK5" s="356">
        <v>4.2548500857584898E-3</v>
      </c>
      <c r="QL5" s="356">
        <v>0</v>
      </c>
      <c r="QM5" s="356">
        <v>0</v>
      </c>
      <c r="QN5" s="356">
        <v>0</v>
      </c>
      <c r="QO5" s="356">
        <v>1.2524714262976673E-2</v>
      </c>
      <c r="QP5" s="356">
        <v>0</v>
      </c>
      <c r="QQ5" s="356">
        <v>0</v>
      </c>
      <c r="QR5" s="356">
        <v>0</v>
      </c>
      <c r="QS5" s="356">
        <v>7.5020244186601683</v>
      </c>
      <c r="QT5" s="356">
        <v>12.705830826193893</v>
      </c>
      <c r="QU5" s="356">
        <v>3.2390943115293043</v>
      </c>
      <c r="QV5" s="356">
        <v>0</v>
      </c>
      <c r="QW5" s="356">
        <v>0</v>
      </c>
      <c r="QX5" s="356">
        <v>0</v>
      </c>
      <c r="QY5" s="356">
        <v>0</v>
      </c>
      <c r="QZ5" s="356">
        <v>0</v>
      </c>
      <c r="RA5" s="356">
        <v>72.361348965534859</v>
      </c>
      <c r="RB5" s="356">
        <v>0</v>
      </c>
      <c r="RC5" s="356">
        <v>0</v>
      </c>
      <c r="RD5" s="356">
        <v>0</v>
      </c>
      <c r="RE5" s="356">
        <v>48.109597449981912</v>
      </c>
      <c r="RF5" s="356">
        <v>173.50245034489308</v>
      </c>
      <c r="RG5" s="356">
        <v>169.04836760540286</v>
      </c>
      <c r="RH5" s="356">
        <v>128.08803525458808</v>
      </c>
      <c r="RI5" s="356">
        <v>843.69786068486371</v>
      </c>
      <c r="RJ5" s="356">
        <v>68.649806541574932</v>
      </c>
      <c r="RK5" s="356">
        <v>4.3930522472949622</v>
      </c>
      <c r="RL5" s="356">
        <v>31.732677293608155</v>
      </c>
      <c r="RM5" s="356">
        <v>0</v>
      </c>
      <c r="RN5" s="356">
        <v>0</v>
      </c>
      <c r="RO5" s="356">
        <v>83.74479368661811</v>
      </c>
      <c r="RP5" s="356">
        <v>7.9265163838480798E-3</v>
      </c>
      <c r="RQ5" s="521">
        <f t="shared" ref="RQ5:RQ8" si="23">AVERAGE(PU5:RD5)</f>
        <v>136.91566180215347</v>
      </c>
      <c r="RR5" s="522">
        <f t="shared" ref="RR5:RR7" si="24">MEDIAN(PU5:RD5)</f>
        <v>8.9438155536975088E-3</v>
      </c>
      <c r="RS5" s="522">
        <f t="shared" ref="RS5:RS8" si="25">MAX(PU5:RD5)</f>
        <v>2704.798259514434</v>
      </c>
      <c r="RT5" s="523">
        <f t="shared" ref="RT5:RT8" si="26">MIN(PU5:RD5)</f>
        <v>0</v>
      </c>
      <c r="RV5" s="97" t="s">
        <v>607</v>
      </c>
      <c r="RW5" s="356">
        <v>8621.1402284222277</v>
      </c>
      <c r="RX5" s="356">
        <v>81.112480541216584</v>
      </c>
      <c r="RY5" s="356">
        <v>0</v>
      </c>
      <c r="RZ5" s="356">
        <v>170.15238617960978</v>
      </c>
      <c r="SA5" s="356">
        <v>230.87033086502339</v>
      </c>
      <c r="SB5" s="356">
        <v>122.68083932858042</v>
      </c>
      <c r="SC5" s="356">
        <v>689.52895128416833</v>
      </c>
      <c r="SD5" s="356">
        <v>0</v>
      </c>
      <c r="SE5" s="356">
        <v>0</v>
      </c>
      <c r="SF5" s="356">
        <v>0</v>
      </c>
      <c r="SG5" s="356">
        <v>0</v>
      </c>
      <c r="SH5" s="356">
        <v>11.828493243451675</v>
      </c>
      <c r="SI5" s="356">
        <v>0</v>
      </c>
      <c r="SJ5" s="356">
        <v>1482.4415136382063</v>
      </c>
      <c r="SK5" s="356">
        <v>86.666073030733386</v>
      </c>
      <c r="SL5" s="356">
        <v>92.677349658312124</v>
      </c>
      <c r="SM5" s="356">
        <v>123.4593457950057</v>
      </c>
      <c r="SN5" s="356">
        <v>3.3620169919659952</v>
      </c>
      <c r="SO5" s="356">
        <v>1.8807434680796957</v>
      </c>
      <c r="SP5" s="356">
        <v>1057.4740719850306</v>
      </c>
      <c r="SQ5" s="356">
        <v>100.79405827245569</v>
      </c>
      <c r="SR5" s="356">
        <v>352.87561421343077</v>
      </c>
      <c r="SS5" s="356">
        <v>128.36069035202019</v>
      </c>
      <c r="ST5" s="356">
        <v>0</v>
      </c>
      <c r="SU5" s="356">
        <v>0</v>
      </c>
      <c r="SV5" s="356">
        <v>384.01505940091738</v>
      </c>
      <c r="SW5" s="356">
        <v>1.9128232484508931E-2</v>
      </c>
      <c r="SX5" s="524">
        <f>AVERAGE(RW5:SW5)</f>
        <v>508.93849536677487</v>
      </c>
      <c r="SY5" s="525">
        <f>MEDIAN(RW5:SW5)</f>
        <v>86.666073030733386</v>
      </c>
      <c r="SZ5" s="525">
        <f>MAX(RW5:SW5)</f>
        <v>8621.1402284222277</v>
      </c>
      <c r="TA5" s="526">
        <f>MIN(RW5:SW5)</f>
        <v>0</v>
      </c>
      <c r="TC5" s="115" t="s">
        <v>615</v>
      </c>
      <c r="TD5" s="98">
        <f>Data!HN8</f>
        <v>77628</v>
      </c>
      <c r="TE5" s="98">
        <f>Data!HN9</f>
        <v>42169</v>
      </c>
      <c r="TF5" s="98">
        <f>Data!HN13</f>
        <v>30725</v>
      </c>
      <c r="TG5" s="98">
        <f>Data!HN14</f>
        <v>44130</v>
      </c>
      <c r="TH5" s="98">
        <f>Data!HN19</f>
        <v>59948</v>
      </c>
      <c r="TI5" s="98">
        <f>Data!HN20</f>
        <v>22442</v>
      </c>
      <c r="TJ5" s="98">
        <f>Data!HN24</f>
        <v>50090</v>
      </c>
      <c r="TK5" s="98">
        <f>Data!HN25</f>
        <v>28038</v>
      </c>
      <c r="TL5" s="98">
        <f>Data!HN26</f>
        <v>51609</v>
      </c>
      <c r="TM5" s="98">
        <f>Data!HN27</f>
        <v>30295</v>
      </c>
      <c r="TN5" s="98">
        <f>Data!HN28</f>
        <v>40094</v>
      </c>
      <c r="TO5" s="98">
        <f>Data!HN29</f>
        <v>28231</v>
      </c>
      <c r="TP5" s="164">
        <f>AVERAGE(TD5:TN5)</f>
        <v>43378.909090909088</v>
      </c>
      <c r="TQ5" s="124">
        <f>MEDIAN(TD5:TN5)</f>
        <v>42169</v>
      </c>
      <c r="TR5" s="124">
        <f>MAX(TD5:TN5)</f>
        <v>77628</v>
      </c>
      <c r="TS5" s="203">
        <f>MIN(TD5:TN5)</f>
        <v>22442</v>
      </c>
      <c r="TU5" s="115" t="s">
        <v>615</v>
      </c>
      <c r="TV5" s="131">
        <f>Data!HN11</f>
        <v>40828</v>
      </c>
      <c r="TW5" s="98">
        <f>Data!HN15</f>
        <v>41500</v>
      </c>
      <c r="TX5" s="98">
        <f>Data!HN16</f>
        <v>92343</v>
      </c>
      <c r="TY5" s="98">
        <f>Data!HN17</f>
        <v>44370</v>
      </c>
      <c r="TZ5" s="98">
        <f>Data!HN18</f>
        <v>72142</v>
      </c>
      <c r="UA5" s="98">
        <f>Data!HN23</f>
        <v>84839</v>
      </c>
      <c r="UB5" s="7"/>
      <c r="UC5" s="113">
        <f>AVERAGE(TV5:UA5)</f>
        <v>62670.333333333336</v>
      </c>
      <c r="UD5" s="112">
        <f>MEDIAN(TV5:UA5)</f>
        <v>58256</v>
      </c>
      <c r="UE5" s="112">
        <f>MAX(TV5:UA5)</f>
        <v>92343</v>
      </c>
      <c r="UF5" s="111">
        <f>MIN(TV5:UA5)</f>
        <v>40828</v>
      </c>
      <c r="UH5" s="66" t="s">
        <v>607</v>
      </c>
      <c r="UI5" s="80">
        <f t="shared" ref="UI5:UP5" si="27">SUM(UI9:UI598)</f>
        <v>33.428386299870887</v>
      </c>
      <c r="UJ5" s="80">
        <f t="shared" si="27"/>
        <v>20.050710048526501</v>
      </c>
      <c r="UK5" s="80">
        <f t="shared" si="27"/>
        <v>7.0900187576189531</v>
      </c>
      <c r="UL5" s="80">
        <f t="shared" si="27"/>
        <v>35.686148806475011</v>
      </c>
      <c r="UM5" s="80">
        <f t="shared" si="27"/>
        <v>8.4528119722381092</v>
      </c>
      <c r="UN5" s="80">
        <f t="shared" si="27"/>
        <v>6.8399046696722392</v>
      </c>
      <c r="UO5" s="80">
        <f t="shared" si="27"/>
        <v>14.230832892470049</v>
      </c>
      <c r="UP5" s="80">
        <f t="shared" si="27"/>
        <v>31.679472689516825</v>
      </c>
      <c r="UQ5" s="267">
        <f>SUM(UQ9:UQ598)</f>
        <v>26.036141964606923</v>
      </c>
      <c r="UR5" s="267">
        <f t="shared" ref="UR5:US5" si="28">SUM(UR9:UR598)</f>
        <v>11.808687836863092</v>
      </c>
      <c r="US5" s="267">
        <f t="shared" si="28"/>
        <v>66.916881862096361</v>
      </c>
      <c r="UT5" s="267">
        <f>SUM(UT9:UT608)</f>
        <v>52.433910145424285</v>
      </c>
      <c r="UU5" s="76">
        <f>AVERAGE(UI5:UQ5)</f>
        <v>20.388269788999498</v>
      </c>
      <c r="UV5" s="75">
        <f>MEDIAN(UI5:UQ5)</f>
        <v>20.050710048526501</v>
      </c>
      <c r="UW5" s="75">
        <f>MAX(UI5:UQ5)</f>
        <v>35.686148806475011</v>
      </c>
      <c r="UX5" s="74">
        <f>MIN(UI5:UQ5)</f>
        <v>6.8399046696722392</v>
      </c>
      <c r="VA5" s="70" t="s">
        <v>607</v>
      </c>
      <c r="VB5" s="79">
        <f t="shared" ref="VB5:VH5" si="29">SUM(VB9:VB598)</f>
        <v>284.65165445581044</v>
      </c>
      <c r="VC5" s="78">
        <f t="shared" si="29"/>
        <v>24.394405724480723</v>
      </c>
      <c r="VD5" s="78">
        <f t="shared" si="29"/>
        <v>44.889606774000015</v>
      </c>
      <c r="VE5" s="78">
        <f t="shared" si="29"/>
        <v>91.301850221119665</v>
      </c>
      <c r="VF5" s="78">
        <f t="shared" si="29"/>
        <v>55.738033870235064</v>
      </c>
      <c r="VG5" s="78">
        <f t="shared" si="29"/>
        <v>54.480531787499679</v>
      </c>
      <c r="VH5" s="78">
        <f t="shared" si="29"/>
        <v>44.341506849043057</v>
      </c>
      <c r="VI5" s="77">
        <f>AVERAGE(VB5:VH5)</f>
        <v>85.685369954598386</v>
      </c>
      <c r="VJ5" s="72">
        <f>MEDIAN(VB5:VH5)</f>
        <v>54.480531787499679</v>
      </c>
      <c r="VK5" s="72">
        <f>MAX(VB5:VH5)</f>
        <v>284.65165445581044</v>
      </c>
      <c r="VL5" s="71">
        <f>MIN(VB5:VH5)</f>
        <v>24.394405724480723</v>
      </c>
      <c r="VN5" s="120" t="s">
        <v>607</v>
      </c>
      <c r="VO5" s="151">
        <f t="shared" ref="VO5:XI5" si="30">SUM(VO8:VO16)</f>
        <v>29806</v>
      </c>
      <c r="VP5" s="152">
        <f t="shared" si="30"/>
        <v>18228</v>
      </c>
      <c r="VQ5" s="152">
        <f t="shared" si="30"/>
        <v>16819</v>
      </c>
      <c r="VR5" s="155">
        <f t="shared" si="30"/>
        <v>15597</v>
      </c>
      <c r="VS5" s="151">
        <f t="shared" si="30"/>
        <v>15772</v>
      </c>
      <c r="VT5" s="152">
        <f t="shared" si="30"/>
        <v>12367</v>
      </c>
      <c r="VU5" s="152">
        <f t="shared" si="30"/>
        <v>12131</v>
      </c>
      <c r="VV5" s="155">
        <f t="shared" si="30"/>
        <v>11768</v>
      </c>
      <c r="VW5" s="151">
        <f t="shared" si="30"/>
        <v>17666</v>
      </c>
      <c r="VX5" s="152">
        <f t="shared" si="30"/>
        <v>14511</v>
      </c>
      <c r="VY5" s="152">
        <f t="shared" si="30"/>
        <v>11904</v>
      </c>
      <c r="VZ5" s="155">
        <f t="shared" si="30"/>
        <v>10334</v>
      </c>
      <c r="WA5" s="151">
        <f t="shared" si="30"/>
        <v>29286</v>
      </c>
      <c r="WB5" s="152">
        <f t="shared" si="30"/>
        <v>20312</v>
      </c>
      <c r="WC5" s="152">
        <f t="shared" si="30"/>
        <v>16342</v>
      </c>
      <c r="WD5" s="155">
        <f t="shared" si="30"/>
        <v>14353</v>
      </c>
      <c r="WE5" s="151">
        <f t="shared" si="30"/>
        <v>14436</v>
      </c>
      <c r="WF5" s="152">
        <f t="shared" si="30"/>
        <v>13645</v>
      </c>
      <c r="WG5" s="152">
        <f t="shared" si="30"/>
        <v>12463</v>
      </c>
      <c r="WH5" s="155">
        <f t="shared" si="30"/>
        <v>9815</v>
      </c>
      <c r="WI5" s="151">
        <f t="shared" si="30"/>
        <v>10092</v>
      </c>
      <c r="WJ5" s="152">
        <f t="shared" si="30"/>
        <v>8830</v>
      </c>
      <c r="WK5" s="152">
        <f t="shared" si="30"/>
        <v>8943</v>
      </c>
      <c r="WL5" s="155">
        <f t="shared" si="30"/>
        <v>8470</v>
      </c>
      <c r="WM5" s="151">
        <f t="shared" si="30"/>
        <v>20826</v>
      </c>
      <c r="WN5" s="152">
        <f t="shared" si="30"/>
        <v>15081</v>
      </c>
      <c r="WO5" s="152">
        <f t="shared" si="30"/>
        <v>16543</v>
      </c>
      <c r="WP5" s="155">
        <f t="shared" si="30"/>
        <v>15234</v>
      </c>
      <c r="WQ5" s="151">
        <f t="shared" si="30"/>
        <v>20798</v>
      </c>
      <c r="WR5" s="152">
        <f t="shared" si="30"/>
        <v>17056</v>
      </c>
      <c r="WS5" s="152">
        <f t="shared" si="30"/>
        <v>16613</v>
      </c>
      <c r="WT5" s="155">
        <f t="shared" si="30"/>
        <v>14912</v>
      </c>
      <c r="WU5" s="151">
        <f>SUM(WU8:WU16)</f>
        <v>17694</v>
      </c>
      <c r="WV5" s="152">
        <f t="shared" si="30"/>
        <v>13953</v>
      </c>
      <c r="WW5" s="152">
        <f t="shared" si="30"/>
        <v>12645</v>
      </c>
      <c r="WX5" s="155">
        <f t="shared" si="30"/>
        <v>12963</v>
      </c>
      <c r="WY5" s="151">
        <f>SUM(WY8:WY16)</f>
        <v>13439</v>
      </c>
      <c r="WZ5" s="152">
        <f t="shared" si="30"/>
        <v>10667</v>
      </c>
      <c r="XA5" s="152">
        <f t="shared" si="30"/>
        <v>12723</v>
      </c>
      <c r="XB5" s="155">
        <f t="shared" si="30"/>
        <v>11807</v>
      </c>
      <c r="XC5" s="155">
        <f t="shared" si="30"/>
        <v>24502</v>
      </c>
      <c r="XD5" s="155">
        <f>SUM(XD8:XD16)</f>
        <v>16879</v>
      </c>
      <c r="XE5" s="155">
        <f t="shared" si="30"/>
        <v>16850</v>
      </c>
      <c r="XF5" s="155">
        <f>SUM(XF8:XF16)</f>
        <v>15195</v>
      </c>
      <c r="XG5" s="155">
        <f t="shared" si="30"/>
        <v>21703</v>
      </c>
      <c r="XH5" s="155">
        <f t="shared" si="30"/>
        <v>14356</v>
      </c>
      <c r="XI5" s="155">
        <f t="shared" si="30"/>
        <v>13703</v>
      </c>
      <c r="XJ5" s="155">
        <f>SUM(XJ8:XJ16)</f>
        <v>12130</v>
      </c>
      <c r="XK5" s="158">
        <f>AVERAGE(VO5:WX5)</f>
        <v>15228</v>
      </c>
      <c r="XL5" s="159">
        <f>MEDIAN(VO5:WX5)</f>
        <v>14711.5</v>
      </c>
      <c r="XM5" s="160">
        <f>MAX(VO5:WX5)</f>
        <v>29806</v>
      </c>
      <c r="XN5" s="161">
        <f>MIN(VO5:WX5)</f>
        <v>8470</v>
      </c>
      <c r="XP5" s="120" t="s">
        <v>607</v>
      </c>
      <c r="XQ5" s="151">
        <f t="shared" ref="XQ5:YQ5" si="31">SUM(XQ8:XQ16)</f>
        <v>251960</v>
      </c>
      <c r="XR5" s="152">
        <f t="shared" si="31"/>
        <v>74123</v>
      </c>
      <c r="XS5" s="155">
        <f t="shared" si="31"/>
        <v>65559</v>
      </c>
      <c r="XT5" s="151">
        <f t="shared" si="31"/>
        <v>24775</v>
      </c>
      <c r="XU5" s="152">
        <f t="shared" si="31"/>
        <v>18847</v>
      </c>
      <c r="XV5" s="152">
        <f t="shared" si="31"/>
        <v>20517</v>
      </c>
      <c r="XW5" s="155">
        <f t="shared" si="31"/>
        <v>16556</v>
      </c>
      <c r="XX5" s="151">
        <f t="shared" si="31"/>
        <v>21439</v>
      </c>
      <c r="XY5" s="152">
        <f t="shared" si="31"/>
        <v>16181</v>
      </c>
      <c r="XZ5" s="152">
        <f t="shared" si="31"/>
        <v>13356</v>
      </c>
      <c r="YA5" s="155">
        <f t="shared" si="31"/>
        <v>14790</v>
      </c>
      <c r="YB5" s="151">
        <f t="shared" si="31"/>
        <v>54698</v>
      </c>
      <c r="YC5" s="152">
        <f t="shared" si="31"/>
        <v>33941</v>
      </c>
      <c r="YD5" s="152">
        <f t="shared" si="31"/>
        <v>31326</v>
      </c>
      <c r="YE5" s="155">
        <f t="shared" si="31"/>
        <v>25620</v>
      </c>
      <c r="YF5" s="151">
        <f t="shared" si="31"/>
        <v>31922</v>
      </c>
      <c r="YG5" s="152">
        <f t="shared" si="31"/>
        <v>22474</v>
      </c>
      <c r="YH5" s="152">
        <f t="shared" si="31"/>
        <v>22530</v>
      </c>
      <c r="YI5" s="155">
        <f t="shared" si="31"/>
        <v>24586</v>
      </c>
      <c r="YJ5" s="151">
        <f t="shared" si="31"/>
        <v>25142</v>
      </c>
      <c r="YK5" s="152">
        <f t="shared" si="31"/>
        <v>23739</v>
      </c>
      <c r="YL5" s="152">
        <f t="shared" si="31"/>
        <v>22807</v>
      </c>
      <c r="YM5" s="155">
        <f t="shared" si="31"/>
        <v>21486</v>
      </c>
      <c r="YN5" s="151">
        <f t="shared" si="31"/>
        <v>41890</v>
      </c>
      <c r="YO5" s="152">
        <f t="shared" si="31"/>
        <v>32021</v>
      </c>
      <c r="YP5" s="152">
        <f t="shared" si="31"/>
        <v>30157</v>
      </c>
      <c r="YQ5" s="155">
        <f t="shared" si="31"/>
        <v>38258</v>
      </c>
      <c r="YR5" s="165">
        <f>AVERAGE(XQ5:YQ5)</f>
        <v>37803.703703703701</v>
      </c>
      <c r="YS5" s="166">
        <f>MEDIAN(XQ5:YQ5)</f>
        <v>24775</v>
      </c>
      <c r="YT5" s="166">
        <f>MAX(XQ5:YQ5)</f>
        <v>251960</v>
      </c>
      <c r="YU5" s="167">
        <f>MIN(XQ5:YQ5)</f>
        <v>13356</v>
      </c>
      <c r="YV5" s="7"/>
      <c r="YX5" s="120" t="s">
        <v>607</v>
      </c>
      <c r="YY5" s="117">
        <f>SUM(YY9:YY14)</f>
        <v>1747</v>
      </c>
      <c r="YZ5" s="116">
        <f>SUM(YZ9:YZ22)</f>
        <v>1484</v>
      </c>
      <c r="ZA5" s="116">
        <f>SUM(ZA9:ZA26)</f>
        <v>2484</v>
      </c>
      <c r="ZB5" s="116">
        <f>SUM(ZB9:ZB28)</f>
        <v>3437</v>
      </c>
      <c r="ZC5" s="116">
        <f t="shared" ref="ZC5:ZJ5" si="32">SUM(ZC9:ZC22)</f>
        <v>760</v>
      </c>
      <c r="ZD5" s="116">
        <f t="shared" si="32"/>
        <v>533</v>
      </c>
      <c r="ZE5" s="116">
        <f t="shared" si="32"/>
        <v>652</v>
      </c>
      <c r="ZF5" s="116">
        <f t="shared" si="32"/>
        <v>632</v>
      </c>
      <c r="ZG5" s="116">
        <f t="shared" si="32"/>
        <v>571</v>
      </c>
      <c r="ZH5" s="116">
        <f t="shared" si="32"/>
        <v>340</v>
      </c>
      <c r="ZI5" s="116">
        <f t="shared" si="32"/>
        <v>259</v>
      </c>
      <c r="ZJ5" s="116">
        <f t="shared" si="32"/>
        <v>396</v>
      </c>
      <c r="ZK5" s="116">
        <f>SUM(ZK9:ZK10)</f>
        <v>135</v>
      </c>
      <c r="ZL5" s="116">
        <f>SUM(ZL9:ZL20)</f>
        <v>1534</v>
      </c>
      <c r="ZM5" s="116">
        <f>SUM(ZM9:ZM20)</f>
        <v>719</v>
      </c>
      <c r="ZN5" s="116">
        <f>SUM(ZN9:ZN23)</f>
        <v>986</v>
      </c>
      <c r="ZO5" s="116">
        <f>SUM(ZO9:ZO23)</f>
        <v>997</v>
      </c>
      <c r="ZP5" s="116">
        <f>SUM(ZP9:ZP26)</f>
        <v>2097</v>
      </c>
      <c r="ZQ5" s="116">
        <f>SUM(ZQ9:ZQ26)</f>
        <v>2112</v>
      </c>
      <c r="ZR5" s="116">
        <f>SUM(ZR9:ZR26)</f>
        <v>2391</v>
      </c>
      <c r="ZS5" s="116">
        <f>SUM(ZS9:ZS22)</f>
        <v>978</v>
      </c>
      <c r="ZT5" s="116">
        <f>SUM(ZT9:ZT22)</f>
        <v>712</v>
      </c>
      <c r="ZU5" s="116">
        <f>SUM(ZU9:ZU22)</f>
        <v>910</v>
      </c>
      <c r="ZV5" s="116">
        <f>SUM(ZV9:ZV23)</f>
        <v>1342</v>
      </c>
      <c r="ZW5" s="116">
        <f>SUM(ZW9:ZW17)</f>
        <v>3028</v>
      </c>
      <c r="ZX5" s="116">
        <f>SUM(ZX9:ZX20)</f>
        <v>2173</v>
      </c>
      <c r="ZY5" s="116">
        <f>SUM(ZY9:ZY22)</f>
        <v>344</v>
      </c>
      <c r="ZZ5" s="116">
        <f>SUM(ZZ9:ZZ22)</f>
        <v>313</v>
      </c>
      <c r="AAA5" s="116">
        <f>SUM(AAA9:AAA15)</f>
        <v>2740</v>
      </c>
      <c r="AAB5" s="116">
        <f>SUM(AAB9:AAB22)</f>
        <v>364</v>
      </c>
      <c r="AAC5" s="116">
        <f>SUM(AAC9:AAC21)</f>
        <v>421</v>
      </c>
      <c r="AAD5" s="116">
        <f>SUM(AAD9:AAD22)</f>
        <v>382</v>
      </c>
      <c r="AAE5" s="116">
        <f>SUM(AAE9:AAE17)</f>
        <v>2945</v>
      </c>
      <c r="AAF5" s="116">
        <f>SUM(AAF9:AAF21)</f>
        <v>611</v>
      </c>
      <c r="AAG5" s="116">
        <f>SUM(AAG9:AAG21)</f>
        <v>486</v>
      </c>
      <c r="AAH5" s="212">
        <f>SUM(AAH9:AAH20)</f>
        <v>1108</v>
      </c>
      <c r="AAI5" s="212">
        <f>SUM(AAI9:AAI21)</f>
        <v>825</v>
      </c>
      <c r="AAJ5" s="212">
        <f t="shared" ref="AAJ5:AAM5" si="33">SUM(AAJ9:AAJ21)</f>
        <v>805</v>
      </c>
      <c r="AAK5" s="212">
        <f t="shared" si="33"/>
        <v>543</v>
      </c>
      <c r="AAL5" s="212">
        <f t="shared" si="33"/>
        <v>586</v>
      </c>
      <c r="AAM5" s="212">
        <f t="shared" si="33"/>
        <v>3252</v>
      </c>
      <c r="AAN5" s="212">
        <f>SUM(AAN9:AAN21)</f>
        <v>1745</v>
      </c>
      <c r="AAO5" s="212">
        <f>SUM(AAO9:AAO21)</f>
        <v>1012</v>
      </c>
      <c r="AAP5" s="212">
        <f>SUM(AAP9:AAP22)</f>
        <v>861</v>
      </c>
      <c r="AAQ5" s="212">
        <f t="shared" ref="AAQ5:AAT5" si="34">SUM(AAQ9:AAQ22)</f>
        <v>3812</v>
      </c>
      <c r="AAR5" s="212">
        <f t="shared" si="34"/>
        <v>336</v>
      </c>
      <c r="AAS5" s="212">
        <f t="shared" si="34"/>
        <v>248</v>
      </c>
      <c r="AAT5" s="212">
        <f t="shared" si="34"/>
        <v>584</v>
      </c>
      <c r="AAU5" s="209">
        <f t="shared" ref="AAU5:AAU7" si="35">AVERAGE(YY5:AAT5)</f>
        <v>1202.75</v>
      </c>
      <c r="AAV5" s="124">
        <f t="shared" ref="AAV5:AAV7" si="36">MEDIAN(YY5:AAT5)</f>
        <v>815</v>
      </c>
      <c r="AAW5" s="63">
        <f t="shared" ref="AAW5:AAW7" si="37">MAX(YY5:AAT5)</f>
        <v>3812</v>
      </c>
      <c r="AAX5" s="203">
        <f t="shared" ref="AAX5:AAX7" si="38">MIN(YY5:AAT5)</f>
        <v>135</v>
      </c>
      <c r="AAZ5" s="97" t="s">
        <v>607</v>
      </c>
      <c r="ABA5" s="205">
        <f>SUM(ABA9:ABA17)</f>
        <v>1838</v>
      </c>
      <c r="ABB5" s="116">
        <f>SUM(ABB9:ABB16)</f>
        <v>3793</v>
      </c>
      <c r="ABC5" s="116">
        <f>SUM(ABC9:ABC19)</f>
        <v>2439</v>
      </c>
      <c r="ABD5" s="116">
        <f>SUM(ABD9:ABD19)</f>
        <v>1953</v>
      </c>
      <c r="ABE5" s="116">
        <f>SUM(ABE9:ABE21)</f>
        <v>1556</v>
      </c>
      <c r="ABF5" s="116">
        <f>SUM(ABF9:ABF22)</f>
        <v>741</v>
      </c>
      <c r="ABG5" s="116">
        <f>SUM(ABG9:ABG22)</f>
        <v>470</v>
      </c>
      <c r="ABH5" s="116">
        <f>SUM(ABH9:ABH22)</f>
        <v>688</v>
      </c>
      <c r="ABI5" s="116">
        <f>SUM(ABI9:ABI19)</f>
        <v>2785</v>
      </c>
      <c r="ABJ5" s="116">
        <f>SUM(ABJ9:ABJ22)</f>
        <v>383</v>
      </c>
      <c r="ABK5" s="116">
        <f>SUM(ABK9:ABK20)</f>
        <v>1577</v>
      </c>
      <c r="ABL5" s="116">
        <f>SUM(ABL9:ABL22)</f>
        <v>639</v>
      </c>
      <c r="ABM5" s="116">
        <f>SUM(ABM9:ABM11)</f>
        <v>324</v>
      </c>
      <c r="ABN5" s="116">
        <f>SUM(ABN9:ABN19)</f>
        <v>1217</v>
      </c>
      <c r="ABO5" s="116">
        <f>SUM(ABO9:ABO21)</f>
        <v>706</v>
      </c>
      <c r="ABP5" s="116">
        <f>SUM(ABP9:ABP23)</f>
        <v>824</v>
      </c>
      <c r="ABQ5" s="116">
        <f>SUM(ABQ9:ABQ19)</f>
        <v>2036</v>
      </c>
      <c r="ABR5" s="116">
        <f>SUM(ABR9:ABR21)</f>
        <v>1833</v>
      </c>
      <c r="ABS5" s="116">
        <f>SUM(ABS9:ABS21)</f>
        <v>1410</v>
      </c>
      <c r="ABT5" s="116">
        <f>SUM(ABT9:ABT21)</f>
        <v>1211</v>
      </c>
      <c r="ABU5" s="116">
        <f>SUM(ABU9:ABU19)</f>
        <v>2103</v>
      </c>
      <c r="ABV5" s="116">
        <f>SUM(ABV9:ABV22)</f>
        <v>511</v>
      </c>
      <c r="ABW5" s="116">
        <f>SUM(ABW9:ABW22)</f>
        <v>331</v>
      </c>
      <c r="ABX5" s="116">
        <f>SUM(ABX9:ABX20)</f>
        <v>329</v>
      </c>
      <c r="ABY5" s="165">
        <f>AVERAGE(ABA5:ABX5)</f>
        <v>1320.7083333333333</v>
      </c>
      <c r="ABZ5" s="197">
        <f>MEDIAN(ABA5:ABX5)</f>
        <v>1214</v>
      </c>
      <c r="ACA5" s="197">
        <f>MAX(ABA5:ABX5)</f>
        <v>3793</v>
      </c>
      <c r="ACB5" s="198">
        <f>MIN(ABA5:ABX5)</f>
        <v>324</v>
      </c>
      <c r="ACC5" s="7"/>
      <c r="ACE5" s="66" t="s">
        <v>607</v>
      </c>
      <c r="ACF5" s="314">
        <f>SUM(ACF8:ACF880)</f>
        <v>7.1565425480054161</v>
      </c>
      <c r="ACG5" s="314">
        <f t="shared" ref="ACG5:ACM5" si="39">SUM(ACG8:ACG1036)</f>
        <v>6.2529241844780836</v>
      </c>
      <c r="ACH5" s="314">
        <f t="shared" si="39"/>
        <v>4.946658757597171</v>
      </c>
      <c r="ACI5" s="314">
        <f t="shared" si="39"/>
        <v>15.634771630722945</v>
      </c>
      <c r="ACJ5" s="314">
        <f t="shared" si="39"/>
        <v>7.0496485735656726</v>
      </c>
      <c r="ACK5" s="314">
        <f t="shared" si="39"/>
        <v>4.5803973441020593</v>
      </c>
      <c r="ACL5" s="314">
        <f t="shared" si="39"/>
        <v>3.2546517506316213</v>
      </c>
      <c r="ACM5" s="314">
        <f t="shared" si="39"/>
        <v>11.02482001306057</v>
      </c>
      <c r="ACN5" s="314">
        <f>SUM(ACN8:ACN880)</f>
        <v>4.5316822801693224</v>
      </c>
      <c r="ACO5" s="314">
        <f>SUM(ACO8:ACO880)</f>
        <v>4.0130729492644539</v>
      </c>
      <c r="ACP5" s="314">
        <f>SUM(ACP8:ACP1143)</f>
        <v>11.705319525611348</v>
      </c>
      <c r="ACQ5" s="314">
        <f>SUM(ACQ8:ACQ1143)</f>
        <v>9.8998632062591909</v>
      </c>
      <c r="ACR5" s="229">
        <f>AVERAGE(ACF5:ACN5)</f>
        <v>7.1591218980369842</v>
      </c>
      <c r="ACS5" s="230">
        <f>MEDIAN(ACF5:ACN5)</f>
        <v>6.2529241844780836</v>
      </c>
      <c r="ACT5" s="230">
        <f>MAX(ACF5:ACN5)</f>
        <v>15.634771630722945</v>
      </c>
      <c r="ACU5" s="231">
        <f>MIN(ACF5:ACN5)</f>
        <v>3.2546517506316213</v>
      </c>
      <c r="ACX5" s="70" t="s">
        <v>607</v>
      </c>
      <c r="ACY5" s="317">
        <f t="shared" ref="ACY5:ADE5" si="40">SUM(ACY8:ACY19746)</f>
        <v>14541.177011692207</v>
      </c>
      <c r="ACZ5" s="317">
        <f t="shared" si="40"/>
        <v>7.1257294867703669</v>
      </c>
      <c r="ADA5" s="317">
        <f t="shared" si="40"/>
        <v>13.324092566187263</v>
      </c>
      <c r="ADB5" s="317">
        <f t="shared" si="40"/>
        <v>12.544291178570115</v>
      </c>
      <c r="ADC5" s="317">
        <f t="shared" si="40"/>
        <v>10.468505636011159</v>
      </c>
      <c r="ADD5" s="317">
        <f t="shared" si="40"/>
        <v>12.894054299422772</v>
      </c>
      <c r="ADE5" s="317">
        <f t="shared" si="40"/>
        <v>11.892985844814346</v>
      </c>
      <c r="ADF5" s="222">
        <f>AVERAGE(ACY5:ADE5)</f>
        <v>2087.0609529577114</v>
      </c>
      <c r="ADG5" s="223">
        <f>MEDIAN(ACY5:ADE5)</f>
        <v>12.544291178570115</v>
      </c>
      <c r="ADH5" s="223">
        <f>MAX(ACY5:ADE5)</f>
        <v>14541.177011692207</v>
      </c>
      <c r="ADI5" s="224">
        <f>MIN(ACY5:ADE5)</f>
        <v>7.1257294867703669</v>
      </c>
    </row>
    <row r="6" spans="1:789" ht="15.75" thickBot="1" x14ac:dyDescent="0.3">
      <c r="A6" s="97" t="s">
        <v>606</v>
      </c>
      <c r="B6" s="356">
        <v>4.5671953635435019</v>
      </c>
      <c r="C6" s="356">
        <v>13.901488464055319</v>
      </c>
      <c r="D6" s="356">
        <v>3.949811039734036</v>
      </c>
      <c r="E6" s="356">
        <v>7.8569351607039035</v>
      </c>
      <c r="F6" s="356">
        <v>3.8862355175604781</v>
      </c>
      <c r="G6" s="356">
        <v>23.703452727329729</v>
      </c>
      <c r="H6" s="356">
        <v>3.3507376704038112</v>
      </c>
      <c r="I6" s="356">
        <v>99.441764152432043</v>
      </c>
      <c r="J6" s="356">
        <v>4.2960212149205699</v>
      </c>
      <c r="K6" s="356">
        <v>19.96034583345784</v>
      </c>
      <c r="L6" s="356">
        <v>5.8881970563790924</v>
      </c>
      <c r="M6" s="356">
        <v>20.28733757599478</v>
      </c>
      <c r="N6" s="356">
        <v>5.5592269578004601</v>
      </c>
      <c r="O6" s="356">
        <v>13.113037921015112</v>
      </c>
      <c r="P6" s="356">
        <v>1.5244817818686249</v>
      </c>
      <c r="Q6" s="356">
        <v>4.335187213474752</v>
      </c>
      <c r="R6" s="356">
        <v>5.1752287073908247</v>
      </c>
      <c r="S6" s="356">
        <v>34.782316505882683</v>
      </c>
      <c r="T6" s="356">
        <v>4.9578011272678477</v>
      </c>
      <c r="U6" s="356">
        <v>15.619647325637278</v>
      </c>
      <c r="V6" s="356">
        <v>5.5155481649229641</v>
      </c>
      <c r="W6" s="356">
        <v>48.370356626998408</v>
      </c>
      <c r="X6" s="356">
        <v>4.8752525572781158</v>
      </c>
      <c r="Y6" s="356">
        <v>38.641370556421649</v>
      </c>
      <c r="Z6" s="356">
        <v>5.7619174577618093</v>
      </c>
      <c r="AA6" s="356">
        <v>26.260621819567049</v>
      </c>
      <c r="AB6" s="356">
        <v>4.3145855353905951</v>
      </c>
      <c r="AC6" s="356">
        <v>11.357458103711636</v>
      </c>
      <c r="AD6" s="356">
        <v>5.2468943902204632</v>
      </c>
      <c r="AE6" s="356">
        <v>14.217240817616277</v>
      </c>
      <c r="AF6" s="356">
        <v>4.3620403848639588</v>
      </c>
      <c r="AG6" s="356">
        <v>20.326023322916665</v>
      </c>
      <c r="AH6" s="356">
        <v>7.5232397004213771</v>
      </c>
      <c r="AI6" s="356">
        <v>20.110765477496443</v>
      </c>
      <c r="AJ6" s="356">
        <v>4.3202294293683714</v>
      </c>
      <c r="AK6" s="356">
        <v>12.47044064080573</v>
      </c>
      <c r="AL6" s="356">
        <v>5.590454436230563</v>
      </c>
      <c r="AM6" s="356">
        <v>28.068884193050931</v>
      </c>
      <c r="AN6" s="356">
        <v>4.3992187891075405</v>
      </c>
      <c r="AO6" s="356">
        <v>14.9215681047427</v>
      </c>
      <c r="AP6" s="356">
        <v>3.2513632310670015</v>
      </c>
      <c r="AQ6" s="356">
        <v>15.390946425708318</v>
      </c>
      <c r="AR6" s="356">
        <v>3.8913877045291909</v>
      </c>
      <c r="AS6" s="356">
        <v>10.359958681664601</v>
      </c>
      <c r="AT6" s="356">
        <v>1.9810203049187132</v>
      </c>
      <c r="AU6" s="356">
        <v>13.124593170264715</v>
      </c>
      <c r="AV6" s="356">
        <v>4.7491284286545721</v>
      </c>
      <c r="AW6" s="356">
        <v>22.492910386822441</v>
      </c>
      <c r="AX6" s="533">
        <f t="shared" si="0"/>
        <v>14.717512063961502</v>
      </c>
      <c r="AY6" s="534">
        <f t="shared" si="1"/>
        <v>6.7057183784002348</v>
      </c>
      <c r="AZ6" s="534">
        <f t="shared" si="2"/>
        <v>99.441764152432043</v>
      </c>
      <c r="BA6" s="535">
        <f t="shared" si="3"/>
        <v>1.5244817818686249</v>
      </c>
      <c r="BC6" s="97" t="s">
        <v>606</v>
      </c>
      <c r="BD6" s="356">
        <v>1677.9639123076577</v>
      </c>
      <c r="BE6" s="356">
        <v>9136.4867544857025</v>
      </c>
      <c r="BF6" s="356">
        <v>3386.7194689555963</v>
      </c>
      <c r="BG6" s="356">
        <v>5.3989840844503707</v>
      </c>
      <c r="BH6" s="356">
        <v>11.479777715008652</v>
      </c>
      <c r="BI6" s="356">
        <v>3.4344655367849559</v>
      </c>
      <c r="BJ6" s="356">
        <v>8.804812862255698</v>
      </c>
      <c r="BK6" s="356">
        <v>6.8994170914775577</v>
      </c>
      <c r="BL6" s="356">
        <v>19.988644145710509</v>
      </c>
      <c r="BM6" s="356">
        <v>6.2603580789997748</v>
      </c>
      <c r="BN6" s="356">
        <v>16.307738875189916</v>
      </c>
      <c r="BO6" s="356">
        <v>5.1773841924368522</v>
      </c>
      <c r="BP6" s="356">
        <v>10.118777440098508</v>
      </c>
      <c r="BQ6" s="356">
        <v>4.2820843829886668</v>
      </c>
      <c r="BR6" s="356">
        <v>8.7147352771304476</v>
      </c>
      <c r="BS6" s="356">
        <v>6.627236068714236</v>
      </c>
      <c r="BT6" s="356">
        <v>16.542306081737543</v>
      </c>
      <c r="BU6" s="356">
        <v>4.6940391814831441</v>
      </c>
      <c r="BV6" s="356">
        <v>11.648646077110399</v>
      </c>
      <c r="BW6" s="356">
        <v>8.6001964136089182</v>
      </c>
      <c r="BX6" s="356">
        <v>14.20206231267268</v>
      </c>
      <c r="BY6" s="356">
        <v>6.4709789287890489</v>
      </c>
      <c r="BZ6" s="356">
        <v>9.8258895906844739</v>
      </c>
      <c r="CA6" s="356">
        <v>5.4108054997748285</v>
      </c>
      <c r="CB6" s="356">
        <v>12.446267097445839</v>
      </c>
      <c r="CC6" s="356">
        <v>2.9544675023141118</v>
      </c>
      <c r="CD6" s="356">
        <v>5.7496813362079813</v>
      </c>
      <c r="CE6" s="536">
        <f t="shared" si="4"/>
        <v>533.82258857489001</v>
      </c>
      <c r="CF6" s="537">
        <f t="shared" si="5"/>
        <v>8.7147352771304476</v>
      </c>
      <c r="CG6" s="537">
        <f>MAX(BD6:CD6)</f>
        <v>9136.4867544857025</v>
      </c>
      <c r="CH6" s="538">
        <f t="shared" si="6"/>
        <v>2.9544675023141118</v>
      </c>
      <c r="CJ6" s="97" t="s">
        <v>606</v>
      </c>
      <c r="CK6" s="356">
        <v>3.5204748598774835E-3</v>
      </c>
      <c r="CL6" s="356"/>
      <c r="CM6" s="356">
        <v>1.3396250122131763E-2</v>
      </c>
      <c r="CN6" s="356"/>
      <c r="CO6" s="356">
        <v>0.41856268322798484</v>
      </c>
      <c r="CP6" s="356">
        <v>9.0295586625785168E-5</v>
      </c>
      <c r="CQ6" s="356">
        <v>5.6110886202242654</v>
      </c>
      <c r="CR6" s="356">
        <v>0.64378992928867651</v>
      </c>
      <c r="CS6" s="356">
        <v>0.54099787497606011</v>
      </c>
      <c r="CT6" s="356">
        <v>3.0335909414921463</v>
      </c>
      <c r="CU6" s="356">
        <v>1.4000653991360694</v>
      </c>
      <c r="CV6" s="356">
        <v>1.3930220587360602</v>
      </c>
      <c r="CW6" s="356">
        <v>0.97200380770683859</v>
      </c>
      <c r="CX6" s="356">
        <v>6.1299020640612474</v>
      </c>
      <c r="CY6" s="356">
        <v>3.5698815906286097</v>
      </c>
      <c r="CZ6" s="356">
        <v>12.60568619513386</v>
      </c>
      <c r="DA6" s="356">
        <v>2.2982733550374717E-4</v>
      </c>
      <c r="DB6" s="356"/>
      <c r="DC6" s="356"/>
      <c r="DD6" s="356"/>
      <c r="DE6" s="356">
        <v>1.4075671749077683E-4</v>
      </c>
      <c r="DF6" s="356"/>
      <c r="DG6" s="356"/>
      <c r="DH6" s="356"/>
      <c r="DI6" s="356">
        <v>8.3525239320469458E-2</v>
      </c>
      <c r="DJ6" s="356">
        <v>0.16349203114604677</v>
      </c>
      <c r="DK6" s="356">
        <v>5.7212198974874881E-2</v>
      </c>
      <c r="DL6" s="356"/>
      <c r="DM6" s="356"/>
      <c r="DN6" s="356"/>
      <c r="DO6" s="356"/>
      <c r="DP6" s="356"/>
      <c r="DQ6" s="356">
        <v>0.89818571133196201</v>
      </c>
      <c r="DR6" s="356"/>
      <c r="DS6" s="356"/>
      <c r="DT6" s="356"/>
      <c r="DU6" s="356">
        <v>0.56656289929308401</v>
      </c>
      <c r="DV6" s="356">
        <v>3.2403719295519573</v>
      </c>
      <c r="DW6" s="356">
        <v>1.8186813108589341</v>
      </c>
      <c r="DX6" s="356">
        <v>0.85969859803520632</v>
      </c>
      <c r="DY6" s="356">
        <v>8.367791062842544</v>
      </c>
      <c r="DZ6" s="356">
        <v>0.88405766681046882</v>
      </c>
      <c r="EA6" s="356">
        <v>6.4615130673453022E-2</v>
      </c>
      <c r="EB6" s="356">
        <v>0.23239324181641627</v>
      </c>
      <c r="EC6" s="356">
        <v>0</v>
      </c>
      <c r="ED6" s="356">
        <v>0</v>
      </c>
      <c r="EE6" s="356">
        <v>0.9305842017762358</v>
      </c>
      <c r="EF6" s="356">
        <v>7.438213378520742E-5</v>
      </c>
      <c r="EG6" s="533">
        <f t="shared" si="7"/>
        <v>1.8769191975003405</v>
      </c>
      <c r="EH6" s="534">
        <f t="shared" si="8"/>
        <v>0.59239390213236831</v>
      </c>
      <c r="EI6" s="534">
        <f t="shared" si="9"/>
        <v>12.60568619513386</v>
      </c>
      <c r="EJ6" s="535">
        <f t="shared" si="10"/>
        <v>9.0295586625785168E-5</v>
      </c>
      <c r="EL6" s="97" t="s">
        <v>606</v>
      </c>
      <c r="EM6" s="356">
        <v>337.89636264977429</v>
      </c>
      <c r="EN6" s="356">
        <v>8.6530344512273203</v>
      </c>
      <c r="EO6" s="356"/>
      <c r="EP6" s="356">
        <v>1.1875754304612036</v>
      </c>
      <c r="EQ6" s="356">
        <v>2.4230867425828908</v>
      </c>
      <c r="ER6" s="356">
        <v>0.8477100674524205</v>
      </c>
      <c r="ES6" s="356">
        <v>2.3564547356137826</v>
      </c>
      <c r="ET6" s="356"/>
      <c r="EU6" s="356"/>
      <c r="EV6" s="356"/>
      <c r="EW6" s="356"/>
      <c r="EX6" s="356">
        <v>5.6608471816422666E-2</v>
      </c>
      <c r="EY6" s="356"/>
      <c r="EZ6" s="356">
        <v>16.67554323547067</v>
      </c>
      <c r="FA6" s="356">
        <v>0.42552055137489536</v>
      </c>
      <c r="FB6" s="356">
        <v>0.56091602630746229</v>
      </c>
      <c r="FC6" s="356">
        <v>1.0804871898659842</v>
      </c>
      <c r="FD6" s="356">
        <v>3.3643825595511469E-2</v>
      </c>
      <c r="FE6" s="356">
        <v>1.3616446698166338E-2</v>
      </c>
      <c r="FF6" s="356">
        <v>6.936695077995207</v>
      </c>
      <c r="FG6" s="356">
        <v>0.92000779787707576</v>
      </c>
      <c r="FH6" s="356">
        <v>3.5836008585552221</v>
      </c>
      <c r="FI6" s="356">
        <v>0.68552832668475605</v>
      </c>
      <c r="FJ6" s="356"/>
      <c r="FK6" s="356"/>
      <c r="FL6" s="356">
        <v>18.47629803429658</v>
      </c>
      <c r="FM6" s="356">
        <v>1.9331115632853225E-4</v>
      </c>
      <c r="FN6" s="536">
        <f t="shared" si="11"/>
        <v>21.200678064779272</v>
      </c>
      <c r="FO6" s="537">
        <f t="shared" si="12"/>
        <v>1.0804871898659842</v>
      </c>
      <c r="FP6" s="537">
        <f t="shared" si="13"/>
        <v>337.89636264977429</v>
      </c>
      <c r="FQ6" s="538">
        <f t="shared" si="14"/>
        <v>1.9331115632853225E-4</v>
      </c>
      <c r="FS6" s="97" t="s">
        <v>606</v>
      </c>
      <c r="FT6" s="356">
        <v>9.05426344864175E-2</v>
      </c>
      <c r="FU6" s="356">
        <v>0.38739235263046745</v>
      </c>
      <c r="FV6" s="356">
        <v>0.12181027725864865</v>
      </c>
      <c r="FW6" s="356">
        <v>0.25187976375118287</v>
      </c>
      <c r="FX6" s="356">
        <v>0.10808420637332433</v>
      </c>
      <c r="FY6" s="356">
        <v>0.60054928977701605</v>
      </c>
      <c r="FZ6" s="356">
        <v>0.10979395928929309</v>
      </c>
      <c r="GA6" s="356">
        <v>0.27225188716942228</v>
      </c>
      <c r="GB6" s="356">
        <v>0.10042267981273416</v>
      </c>
      <c r="GC6" s="356">
        <v>0.41378810358749274</v>
      </c>
      <c r="GD6" s="356">
        <v>0.15843537965815593</v>
      </c>
      <c r="GE6" s="356">
        <v>0.47603879478509492</v>
      </c>
      <c r="GF6" s="356">
        <v>0.12094128332355301</v>
      </c>
      <c r="GG6" s="356">
        <v>0.30559317167561634</v>
      </c>
      <c r="GH6" s="356">
        <v>3.5359637088318491E-2</v>
      </c>
      <c r="GI6" s="356">
        <v>8.3131439612772862E-2</v>
      </c>
      <c r="GJ6" s="356">
        <v>0.12280496663895629</v>
      </c>
      <c r="GK6" s="356">
        <v>0.74512610524192413</v>
      </c>
      <c r="GL6" s="356">
        <v>0.13232717902916341</v>
      </c>
      <c r="GM6" s="356">
        <v>0.41818931886692134</v>
      </c>
      <c r="GN6" s="356">
        <v>0.12703982515889062</v>
      </c>
      <c r="GO6" s="356">
        <v>0.94200207763700683</v>
      </c>
      <c r="GP6" s="356">
        <v>0.13614182982484999</v>
      </c>
      <c r="GQ6" s="356">
        <v>0.80107147495650588</v>
      </c>
      <c r="GR6" s="356">
        <v>0.12077432186926955</v>
      </c>
      <c r="GS6" s="356">
        <v>0.53807558710689574</v>
      </c>
      <c r="GT6" s="356">
        <v>0.14498025016727917</v>
      </c>
      <c r="GU6" s="356">
        <v>0.38572221443886717</v>
      </c>
      <c r="GV6" s="356">
        <v>0.10068852869511882</v>
      </c>
      <c r="GW6" s="356">
        <v>0.4738025921367166</v>
      </c>
      <c r="GX6" s="356">
        <v>0.13308112524325799</v>
      </c>
      <c r="GY6" s="356">
        <v>0.50583483065162282</v>
      </c>
      <c r="GZ6" s="356">
        <v>0.12763704095588649</v>
      </c>
      <c r="HA6" s="356">
        <v>0.4532981942373448</v>
      </c>
      <c r="HB6" s="356">
        <v>0.1729785404944158</v>
      </c>
      <c r="HC6" s="356">
        <v>0.3578623145137898</v>
      </c>
      <c r="HD6" s="356">
        <v>0.12958212879161063</v>
      </c>
      <c r="HE6" s="356">
        <v>0.65897279193849556</v>
      </c>
      <c r="HF6" s="356">
        <v>0.13797343708734819</v>
      </c>
      <c r="HG6" s="356">
        <v>0.44611664026657988</v>
      </c>
      <c r="HH6" s="356">
        <v>8.2912365865988227E-2</v>
      </c>
      <c r="HI6" s="356">
        <v>0.40139047606942208</v>
      </c>
      <c r="HJ6" s="356">
        <v>0.13335535767240353</v>
      </c>
      <c r="HK6" s="356">
        <v>0.3823476760530829</v>
      </c>
      <c r="HL6" s="356">
        <v>7.3874837712142191E-2</v>
      </c>
      <c r="HM6" s="356">
        <v>0.54915478575817378</v>
      </c>
      <c r="HN6" s="356">
        <v>0.14635888746213005</v>
      </c>
      <c r="HO6" s="356">
        <v>0.48766757014333373</v>
      </c>
      <c r="HP6" s="533">
        <f>AVERAGE(FT6:HC6)</f>
        <v>0.29376258828178314</v>
      </c>
      <c r="HQ6" s="534">
        <f>MEDIAN(FT6:HC6)</f>
        <v>0.16570696007628588</v>
      </c>
      <c r="HR6" s="534">
        <f>MAX(FT6:HC6)</f>
        <v>0.94200207763700683</v>
      </c>
      <c r="HS6" s="535">
        <f>MIN(FT6:HC6)</f>
        <v>3.5359637088318491E-2</v>
      </c>
      <c r="HU6" s="97" t="s">
        <v>606</v>
      </c>
      <c r="HV6" s="356">
        <v>7.9201069825266548E-2</v>
      </c>
      <c r="HW6" s="356">
        <v>0.14305788306639478</v>
      </c>
      <c r="HX6" s="356">
        <v>0.12121625290754352</v>
      </c>
      <c r="HY6" s="356">
        <v>0.10901150674769261</v>
      </c>
      <c r="HZ6" s="356">
        <v>0.24254112954611534</v>
      </c>
      <c r="IA6" s="356">
        <v>8.9931629479903269E-2</v>
      </c>
      <c r="IB6" s="356">
        <v>0.22988256060254814</v>
      </c>
      <c r="IC6" s="356">
        <v>0.13204426555443929</v>
      </c>
      <c r="ID6" s="356">
        <v>0.43130948269302127</v>
      </c>
      <c r="IE6" s="356">
        <v>0.15519735082592687</v>
      </c>
      <c r="IF6" s="356">
        <v>0.43720013977614602</v>
      </c>
      <c r="IG6" s="356">
        <v>8.9447191018103292E-2</v>
      </c>
      <c r="IH6" s="356">
        <v>0.26424328059704094</v>
      </c>
      <c r="II6" s="356">
        <v>0.11941236551105486</v>
      </c>
      <c r="IJ6" s="356">
        <v>0.23160234914607519</v>
      </c>
      <c r="IK6" s="356">
        <v>0.11356698535506536</v>
      </c>
      <c r="IL6" s="356">
        <v>0.33281314479427515</v>
      </c>
      <c r="IM6" s="356">
        <v>0.12689801063512529</v>
      </c>
      <c r="IN6" s="356">
        <v>0.3419476299388946</v>
      </c>
      <c r="IO6" s="356">
        <v>0.1770392372673503</v>
      </c>
      <c r="IP6" s="356">
        <v>0.36126133249043918</v>
      </c>
      <c r="IQ6" s="356">
        <v>0.16757129744329463</v>
      </c>
      <c r="IR6" s="356">
        <v>0.29418467647193974</v>
      </c>
      <c r="IS6" s="356">
        <v>0.109634314779666</v>
      </c>
      <c r="IT6" s="356">
        <v>0.23841950089750771</v>
      </c>
      <c r="IU6" s="356">
        <v>8.3069259991838673E-2</v>
      </c>
      <c r="IV6" s="356">
        <v>0.16931803065709228</v>
      </c>
      <c r="IW6" s="536">
        <f>AVERAGE(HV6:IV6)</f>
        <v>0.19966747696369486</v>
      </c>
      <c r="IX6" s="537">
        <f>MEDIAN(HV6:IV6)</f>
        <v>0.16757129744329463</v>
      </c>
      <c r="IY6" s="537">
        <f>MAX(HV6:IV6)</f>
        <v>0.43720013977614602</v>
      </c>
      <c r="IZ6" s="538">
        <f>MIN(HV6:IV6)</f>
        <v>7.9201069825266548E-2</v>
      </c>
      <c r="JB6" s="97" t="s">
        <v>606</v>
      </c>
      <c r="JC6" s="356">
        <v>1.3657874972005724E-5</v>
      </c>
      <c r="JD6" s="356"/>
      <c r="JE6" s="356">
        <v>7.8759238734146868E-5</v>
      </c>
      <c r="JF6" s="356"/>
      <c r="JG6" s="356">
        <v>1.9943482608888881E-3</v>
      </c>
      <c r="JH6" s="356">
        <v>1.1270504132057036E-6</v>
      </c>
      <c r="JI6" s="356">
        <v>6.3749870506279019E-2</v>
      </c>
      <c r="JJ6" s="356">
        <v>5.4931639924479378E-3</v>
      </c>
      <c r="JK6" s="356">
        <v>9.9755941070834679E-3</v>
      </c>
      <c r="JL6" s="356">
        <v>3.1014820759026718E-2</v>
      </c>
      <c r="JM6" s="356">
        <v>2.5862938902460449E-2</v>
      </c>
      <c r="JN6" s="356">
        <v>2.1739409357082462E-2</v>
      </c>
      <c r="JO6" s="356">
        <v>1.1903931945461773E-2</v>
      </c>
      <c r="JP6" s="356">
        <v>5.0296173327988393E-2</v>
      </c>
      <c r="JQ6" s="356">
        <v>0.11794960855778</v>
      </c>
      <c r="JR6" s="356">
        <v>0.36063556292095594</v>
      </c>
      <c r="JS6" s="356">
        <v>3.0319369224408955E-6</v>
      </c>
      <c r="JT6" s="356"/>
      <c r="JU6" s="356"/>
      <c r="JV6" s="356"/>
      <c r="JW6" s="356">
        <v>1.8094306280780724E-6</v>
      </c>
      <c r="JX6" s="356"/>
      <c r="JY6" s="356"/>
      <c r="JZ6" s="356"/>
      <c r="KA6" s="356">
        <v>8.3128010779458966E-4</v>
      </c>
      <c r="KB6" s="356">
        <v>1.2867559203716718E-3</v>
      </c>
      <c r="KC6" s="356">
        <v>6.0397435564776337E-4</v>
      </c>
      <c r="KD6" s="356"/>
      <c r="KE6" s="356"/>
      <c r="KF6" s="356"/>
      <c r="KG6" s="356"/>
      <c r="KH6" s="356"/>
      <c r="KI6" s="356">
        <v>3.5213052226141504E-3</v>
      </c>
      <c r="KJ6" s="356"/>
      <c r="KK6" s="356"/>
      <c r="KL6" s="356"/>
      <c r="KM6" s="356">
        <v>5.5511914962060177E-3</v>
      </c>
      <c r="KN6" s="356">
        <v>2.098411068043091E-2</v>
      </c>
      <c r="KO6" s="356">
        <v>1.0988378417619059E-2</v>
      </c>
      <c r="KP6" s="356">
        <v>1.2648884280152787E-2</v>
      </c>
      <c r="KQ6" s="356">
        <v>3.0574724090200692E-2</v>
      </c>
      <c r="KR6" s="356">
        <v>6.3011791472684106E-3</v>
      </c>
      <c r="KS6" s="356">
        <v>1.0321784567807724E-3</v>
      </c>
      <c r="KT6" s="356">
        <v>2.1671956613591925E-3</v>
      </c>
      <c r="KU6" s="356">
        <v>0</v>
      </c>
      <c r="KV6" s="356">
        <v>0</v>
      </c>
      <c r="KW6" s="356">
        <v>1.605046228345277E-2</v>
      </c>
      <c r="KX6" s="356">
        <v>9.4089814607621095E-7</v>
      </c>
      <c r="KY6" s="533">
        <f t="shared" si="15"/>
        <v>3.5347856188777657E-2</v>
      </c>
      <c r="KZ6" s="534">
        <f t="shared" si="16"/>
        <v>4.5072346075310443E-3</v>
      </c>
      <c r="LA6" s="534">
        <f t="shared" si="17"/>
        <v>0.36063556292095594</v>
      </c>
      <c r="LB6" s="535">
        <f t="shared" si="18"/>
        <v>1.1270504132057036E-6</v>
      </c>
      <c r="LD6" s="97" t="s">
        <v>606</v>
      </c>
      <c r="LE6" s="356">
        <v>1.1305828678625403E-2</v>
      </c>
      <c r="LF6" s="356">
        <v>9.7976329582133529E-5</v>
      </c>
      <c r="LG6" s="356"/>
      <c r="LH6" s="356">
        <v>1.7070480289912857E-2</v>
      </c>
      <c r="LI6" s="356">
        <v>3.4700051212434815E-2</v>
      </c>
      <c r="LJ6" s="356">
        <v>1.2805352687905606E-2</v>
      </c>
      <c r="LK6" s="356">
        <v>4.2140750059994868E-2</v>
      </c>
      <c r="LL6" s="356"/>
      <c r="LM6" s="356"/>
      <c r="LN6" s="356"/>
      <c r="LO6" s="356"/>
      <c r="LP6" s="356">
        <v>2.1239467956705294E-4</v>
      </c>
      <c r="LQ6" s="356"/>
      <c r="LR6" s="356">
        <v>0.10413083494835444</v>
      </c>
      <c r="LS6" s="356">
        <v>2.6674861636285358E-3</v>
      </c>
      <c r="LT6" s="356">
        <v>5.3063401957821835E-3</v>
      </c>
      <c r="LU6" s="356">
        <v>7.2156659518555497E-3</v>
      </c>
      <c r="LV6" s="356">
        <v>1.696873002881073E-4</v>
      </c>
      <c r="LW6" s="356">
        <v>8.9416395458427099E-5</v>
      </c>
      <c r="LX6" s="356">
        <v>5.9261107577581178E-2</v>
      </c>
      <c r="LY6" s="356">
        <v>1.7583793037785064E-2</v>
      </c>
      <c r="LZ6" s="356">
        <v>7.2199674657250107E-2</v>
      </c>
      <c r="MA6" s="356">
        <v>1.402821918949808E-2</v>
      </c>
      <c r="MB6" s="356"/>
      <c r="MC6" s="356"/>
      <c r="MD6" s="356">
        <v>6.4307453648450669E-2</v>
      </c>
      <c r="ME6" s="356">
        <v>3.0861862979103325E-6</v>
      </c>
      <c r="MF6" s="536">
        <f>AVERAGE(LE6:ME6)</f>
        <v>2.4489242062644891E-2</v>
      </c>
      <c r="MG6" s="537">
        <f>MEDIAN(LE6:ME6)</f>
        <v>1.2805352687905606E-2</v>
      </c>
      <c r="MH6" s="537">
        <f>MAX(LE6:ME6)</f>
        <v>0.10413083494835444</v>
      </c>
      <c r="MI6" s="538">
        <f>MIN(LE6:ME6)</f>
        <v>3.0861862979103325E-6</v>
      </c>
      <c r="MK6" s="97" t="s">
        <v>606</v>
      </c>
      <c r="ML6" s="356">
        <v>0.44173817915870439</v>
      </c>
      <c r="MM6" s="356">
        <v>1.5217177276423657</v>
      </c>
      <c r="MN6" s="356">
        <v>0.43849613698514711</v>
      </c>
      <c r="MO6" s="356">
        <v>0.83895746110619807</v>
      </c>
      <c r="MP6" s="356">
        <v>0.36230954431801415</v>
      </c>
      <c r="MQ6" s="356">
        <v>2.8449729172670839</v>
      </c>
      <c r="MR6" s="356">
        <v>0.37728931389533821</v>
      </c>
      <c r="MS6" s="356">
        <v>1.7492631239585517</v>
      </c>
      <c r="MT6" s="356">
        <v>0.3908490625152784</v>
      </c>
      <c r="MU6" s="356">
        <v>2.0858466034987533</v>
      </c>
      <c r="MV6" s="356">
        <v>0.62846879087167651</v>
      </c>
      <c r="MW6" s="356">
        <v>2.3697020221071576</v>
      </c>
      <c r="MX6" s="356">
        <v>0.52749049089113065</v>
      </c>
      <c r="MY6" s="356">
        <v>1.3921670959061681</v>
      </c>
      <c r="MZ6" s="356">
        <v>0.15435257365089736</v>
      </c>
      <c r="NA6" s="356">
        <v>0.42327006391869826</v>
      </c>
      <c r="NB6" s="356">
        <v>0.49329925460711838</v>
      </c>
      <c r="NC6" s="356">
        <v>4.0502766440018592</v>
      </c>
      <c r="ND6" s="356">
        <v>0.48617423910623997</v>
      </c>
      <c r="NE6" s="356">
        <v>1.6976651016940256</v>
      </c>
      <c r="NF6" s="356">
        <v>0.49655174445253147</v>
      </c>
      <c r="NG6" s="356">
        <v>5.7271216821634701</v>
      </c>
      <c r="NH6" s="356">
        <v>0.48959104137398746</v>
      </c>
      <c r="NI6" s="356">
        <v>4.0482804117670996</v>
      </c>
      <c r="NJ6" s="356">
        <v>0.54647741178896803</v>
      </c>
      <c r="NK6" s="356">
        <v>2.9934472004216022</v>
      </c>
      <c r="NL6" s="356">
        <v>0.45688105918012561</v>
      </c>
      <c r="NM6" s="356">
        <v>1.3593047586974314</v>
      </c>
      <c r="NN6" s="356">
        <v>0.4710078325076974</v>
      </c>
      <c r="NO6" s="356">
        <v>1.7546857989342453</v>
      </c>
      <c r="NP6" s="356">
        <v>0.43202497549115032</v>
      </c>
      <c r="NQ6" s="356">
        <v>2.3042802343907649</v>
      </c>
      <c r="NR6" s="356">
        <v>0.66964194669812616</v>
      </c>
      <c r="NS6" s="356">
        <v>2.3744037592090845</v>
      </c>
      <c r="NT6" s="356">
        <v>0.47264586193211805</v>
      </c>
      <c r="NU6" s="356">
        <v>1.5247309265009943</v>
      </c>
      <c r="NV6" s="356">
        <v>0.5318910289714075</v>
      </c>
      <c r="NW6" s="356">
        <v>3.1431347370811795</v>
      </c>
      <c r="NX6" s="356">
        <v>0.45740515417883948</v>
      </c>
      <c r="NY6" s="356">
        <v>1.7179569302390489</v>
      </c>
      <c r="NZ6" s="356">
        <v>0.31347970955209015</v>
      </c>
      <c r="OA6" s="356">
        <v>1.9598657359829208</v>
      </c>
      <c r="OB6" s="356">
        <v>0.41626168239904016</v>
      </c>
      <c r="OC6" s="356">
        <v>1.3692602229597923</v>
      </c>
      <c r="OD6" s="356">
        <v>0.26147176971007063</v>
      </c>
      <c r="OE6" s="356">
        <v>2.5617272285101458</v>
      </c>
      <c r="OF6" s="356">
        <v>0.51652103321825871</v>
      </c>
      <c r="OG6" s="356">
        <v>2.483499342878615</v>
      </c>
      <c r="OH6" s="539">
        <f t="shared" si="19"/>
        <v>1.3720939720169392</v>
      </c>
      <c r="OI6" s="540">
        <f t="shared" si="20"/>
        <v>0.64905536878490133</v>
      </c>
      <c r="OJ6" s="540">
        <f t="shared" si="21"/>
        <v>5.7271216821634701</v>
      </c>
      <c r="OK6" s="541">
        <f t="shared" si="22"/>
        <v>0.15435257365089736</v>
      </c>
      <c r="OM6" s="97" t="s">
        <v>606</v>
      </c>
      <c r="ON6" s="356">
        <v>2.2763518494349206</v>
      </c>
      <c r="OO6" s="356">
        <v>10.429617465516053</v>
      </c>
      <c r="OP6" s="356">
        <v>4.4927293267739357</v>
      </c>
      <c r="OQ6" s="356">
        <v>0.50523565336606269</v>
      </c>
      <c r="OR6" s="356">
        <v>1.1169288550011036</v>
      </c>
      <c r="OS6" s="356">
        <v>0.347428363291862</v>
      </c>
      <c r="OT6" s="356">
        <v>0.92269357373890337</v>
      </c>
      <c r="OU6" s="356">
        <v>0.66153855356846036</v>
      </c>
      <c r="OV6" s="356">
        <v>2.0420707622176208</v>
      </c>
      <c r="OW6" s="356">
        <v>0.62366295286341178</v>
      </c>
      <c r="OX6" s="356">
        <v>1.6538172811045115</v>
      </c>
      <c r="OY6" s="356">
        <v>0.45738923133647336</v>
      </c>
      <c r="OZ6" s="356">
        <v>1.0697162783781098</v>
      </c>
      <c r="PA6" s="356">
        <v>0.44476383633598843</v>
      </c>
      <c r="PB6" s="356">
        <v>0.9092938387961591</v>
      </c>
      <c r="PC6" s="356">
        <v>0.62075703967336504</v>
      </c>
      <c r="PD6" s="356">
        <v>1.7670277776159682</v>
      </c>
      <c r="PE6" s="356">
        <v>0.49624063045176808</v>
      </c>
      <c r="PF6" s="356">
        <v>1.2467816279653363</v>
      </c>
      <c r="PG6" s="356">
        <v>0.80874245015818047</v>
      </c>
      <c r="PH6" s="356">
        <v>1.4293038940786387</v>
      </c>
      <c r="PI6" s="356">
        <v>0.66680613606089767</v>
      </c>
      <c r="PJ6" s="356">
        <v>1.0442045847004335</v>
      </c>
      <c r="PK6" s="356">
        <v>0.49567110800748443</v>
      </c>
      <c r="PL6" s="356">
        <v>1.2470345168990682</v>
      </c>
      <c r="PM6" s="356">
        <v>0.31986093245599972</v>
      </c>
      <c r="PN6" s="356">
        <v>0.6244761383081856</v>
      </c>
      <c r="PO6" s="542">
        <f>AVERAGE(ON6:PN6)</f>
        <v>1.4340794317814405</v>
      </c>
      <c r="PP6" s="543">
        <f>MEDIAN(ON6:PN6)</f>
        <v>0.9092938387961591</v>
      </c>
      <c r="PQ6" s="543">
        <f>MAX(ON6:PN6)</f>
        <v>10.429617465516053</v>
      </c>
      <c r="PR6" s="544">
        <f>MIN(ON6:PN6)</f>
        <v>0.31986093245599972</v>
      </c>
      <c r="PT6" s="97" t="s">
        <v>606</v>
      </c>
      <c r="PU6" s="356">
        <v>2.9489796775608368E-4</v>
      </c>
      <c r="PV6" s="356"/>
      <c r="PW6" s="356">
        <v>1.0449085977621234E-3</v>
      </c>
      <c r="PX6" s="356"/>
      <c r="PY6" s="356">
        <v>3.5476258982209533E-2</v>
      </c>
      <c r="PZ6" s="356">
        <v>8.0888640187305323E-6</v>
      </c>
      <c r="QA6" s="356">
        <v>0.38716700960003037</v>
      </c>
      <c r="QB6" s="356">
        <v>5.3989185727624511E-2</v>
      </c>
      <c r="QC6" s="356">
        <v>5.9720785868748662E-2</v>
      </c>
      <c r="QD6" s="356">
        <v>0.2952520730059805</v>
      </c>
      <c r="QE6" s="356">
        <v>0.14306926588762311</v>
      </c>
      <c r="QF6" s="356">
        <v>0.14153399734008387</v>
      </c>
      <c r="QG6" s="356">
        <v>9.7679559012359821E-2</v>
      </c>
      <c r="QH6" s="356">
        <v>0.5389621041995678</v>
      </c>
      <c r="QI6" s="356">
        <v>0.39178013435209152</v>
      </c>
      <c r="QJ6" s="356">
        <v>1.4636354218151699</v>
      </c>
      <c r="QK6" s="356">
        <v>2.0959852639204382E-5</v>
      </c>
      <c r="QL6" s="356"/>
      <c r="QM6" s="356"/>
      <c r="QN6" s="356"/>
      <c r="QO6" s="356">
        <v>1.280645630161214E-5</v>
      </c>
      <c r="QP6" s="356"/>
      <c r="QQ6" s="356"/>
      <c r="QR6" s="356"/>
      <c r="QS6" s="356">
        <v>6.4174717011635319E-3</v>
      </c>
      <c r="QT6" s="356">
        <v>1.4948036266110461E-2</v>
      </c>
      <c r="QU6" s="356">
        <v>5.815250110465537E-3</v>
      </c>
      <c r="QV6" s="356"/>
      <c r="QW6" s="356"/>
      <c r="QX6" s="356"/>
      <c r="QY6" s="356"/>
      <c r="QZ6" s="356"/>
      <c r="RA6" s="356">
        <v>6.977950719916573E-2</v>
      </c>
      <c r="RB6" s="356"/>
      <c r="RC6" s="356"/>
      <c r="RD6" s="356"/>
      <c r="RE6" s="356">
        <v>4.975139343328016E-2</v>
      </c>
      <c r="RF6" s="356">
        <v>0.28303825504876523</v>
      </c>
      <c r="RG6" s="356">
        <v>0.1456058291174874</v>
      </c>
      <c r="RH6" s="356">
        <v>8.8397539858238838E-2</v>
      </c>
      <c r="RI6" s="356">
        <v>0.71439276941986762</v>
      </c>
      <c r="RJ6" s="356">
        <v>7.381699628126337E-2</v>
      </c>
      <c r="RK6" s="356">
        <v>7.693611641497307E-3</v>
      </c>
      <c r="RL6" s="356">
        <v>1.9503796738542196E-2</v>
      </c>
      <c r="RM6" s="356">
        <v>0</v>
      </c>
      <c r="RN6" s="356">
        <v>0</v>
      </c>
      <c r="RO6" s="356">
        <v>7.5242402234158234E-2</v>
      </c>
      <c r="RP6" s="356">
        <v>6.5346384038318877E-6</v>
      </c>
      <c r="RQ6" s="533">
        <f t="shared" si="23"/>
        <v>0.18533038614034364</v>
      </c>
      <c r="RR6" s="534">
        <f t="shared" si="24"/>
        <v>5.6854985798186583E-2</v>
      </c>
      <c r="RS6" s="534">
        <f t="shared" si="25"/>
        <v>1.4636354218151699</v>
      </c>
      <c r="RT6" s="535">
        <f t="shared" si="26"/>
        <v>8.0888640187305323E-6</v>
      </c>
      <c r="RV6" s="97" t="s">
        <v>606</v>
      </c>
      <c r="RW6" s="356">
        <v>0.56387862047368875</v>
      </c>
      <c r="RX6" s="356">
        <v>1.117559665764902E-2</v>
      </c>
      <c r="RY6" s="356"/>
      <c r="RZ6" s="356">
        <v>0.11840806275546957</v>
      </c>
      <c r="SA6" s="356">
        <v>0.22567969781527214</v>
      </c>
      <c r="SB6" s="356">
        <v>8.50179066726129E-2</v>
      </c>
      <c r="SC6" s="356">
        <v>0.23216463006200955</v>
      </c>
      <c r="SD6" s="356"/>
      <c r="SE6" s="356"/>
      <c r="SF6" s="356"/>
      <c r="SG6" s="356"/>
      <c r="SH6" s="356">
        <v>4.7542175415802553E-3</v>
      </c>
      <c r="SI6" s="356"/>
      <c r="SJ6" s="356">
        <v>1.4448747696278814</v>
      </c>
      <c r="SK6" s="356">
        <v>3.2434907571382253E-2</v>
      </c>
      <c r="SL6" s="356">
        <v>5.064336046902302E-2</v>
      </c>
      <c r="SM6" s="356">
        <v>9.5041836639727248E-2</v>
      </c>
      <c r="SN6" s="356">
        <v>2.5723159846717638E-3</v>
      </c>
      <c r="SO6" s="356">
        <v>8.4832813174546488E-4</v>
      </c>
      <c r="SP6" s="356">
        <v>0.5947548211389373</v>
      </c>
      <c r="SQ6" s="356">
        <v>8.8260996735950684E-2</v>
      </c>
      <c r="SR6" s="356">
        <v>0.36155288341540037</v>
      </c>
      <c r="SS6" s="356">
        <v>7.3181693473215612E-2</v>
      </c>
      <c r="ST6" s="356"/>
      <c r="SU6" s="356"/>
      <c r="SV6" s="356">
        <v>1.3061736714316918</v>
      </c>
      <c r="SW6" s="356">
        <v>1.9340983300817927E-5</v>
      </c>
      <c r="SX6" s="536">
        <f>AVERAGE(RW6:SW6)</f>
        <v>0.27849671882006372</v>
      </c>
      <c r="SY6" s="537">
        <f>MEDIAN(RW6:SW6)</f>
        <v>8.8260996735950684E-2</v>
      </c>
      <c r="SZ6" s="537">
        <f>MAX(RW6:SW6)</f>
        <v>1.4448747696278814</v>
      </c>
      <c r="TA6" s="538">
        <f>MIN(RW6:SW6)</f>
        <v>1.9340983300817927E-5</v>
      </c>
      <c r="TC6" s="110" t="s">
        <v>614</v>
      </c>
      <c r="TD6" s="98">
        <f>Data!HO8</f>
        <v>63552</v>
      </c>
      <c r="TE6" s="98">
        <f>Data!HO9</f>
        <v>36041</v>
      </c>
      <c r="TF6" s="98">
        <f>Data!HO13</f>
        <v>29180</v>
      </c>
      <c r="TG6" s="98">
        <f>Data!HO14</f>
        <v>39979</v>
      </c>
      <c r="TH6" s="98">
        <f>Data!HO19</f>
        <v>35779</v>
      </c>
      <c r="TI6" s="98">
        <f>Data!HO20</f>
        <v>24711</v>
      </c>
      <c r="TJ6" s="98">
        <f>Data!HO24</f>
        <v>45955</v>
      </c>
      <c r="TK6" s="98">
        <f>Data!HO25</f>
        <v>32409</v>
      </c>
      <c r="TL6" s="98">
        <f>Data!HO26</f>
        <v>62245</v>
      </c>
      <c r="TM6" s="98">
        <f>Data!HO27</f>
        <v>41540</v>
      </c>
      <c r="TN6" s="98">
        <f>Data!HO28</f>
        <v>35780</v>
      </c>
      <c r="TO6" s="98">
        <f>Data!HO29</f>
        <v>35847</v>
      </c>
      <c r="TP6" s="164">
        <f>AVERAGE(TD6:TN6)</f>
        <v>40651.909090909088</v>
      </c>
      <c r="TQ6" s="124">
        <f>MEDIAN(TD6:TN6)</f>
        <v>36041</v>
      </c>
      <c r="TR6" s="124">
        <f>MAX(TD6:TN6)</f>
        <v>63552</v>
      </c>
      <c r="TS6" s="203">
        <f>MIN(TD6:TN6)</f>
        <v>24711</v>
      </c>
      <c r="TU6" s="110" t="s">
        <v>614</v>
      </c>
      <c r="TV6" s="252">
        <f>Data!HO11</f>
        <v>35191</v>
      </c>
      <c r="TW6" s="253">
        <f>Data!HO15</f>
        <v>47388</v>
      </c>
      <c r="TX6" s="253">
        <f>Data!HO16</f>
        <v>107935</v>
      </c>
      <c r="TY6" s="253">
        <f>Data!HO17</f>
        <v>46289</v>
      </c>
      <c r="TZ6" s="253">
        <f>Data!HO18</f>
        <v>82613</v>
      </c>
      <c r="UA6" s="253">
        <f>Data!HO23</f>
        <v>82432</v>
      </c>
      <c r="UB6" s="15"/>
      <c r="UC6" s="107">
        <f>AVERAGE(TV6:UA6)</f>
        <v>66974.666666666672</v>
      </c>
      <c r="UD6" s="106">
        <f>MEDIAN(TV6:UA6)</f>
        <v>64910</v>
      </c>
      <c r="UE6" s="106">
        <f>MAX(TV6:UA6)</f>
        <v>107935</v>
      </c>
      <c r="UF6" s="105">
        <f>MIN(TV6:UA6)</f>
        <v>35191</v>
      </c>
      <c r="UH6" s="66" t="s">
        <v>606</v>
      </c>
      <c r="UI6" s="69">
        <f t="shared" ref="UI6:US6" si="41">AVERAGE(UI9:UI598)</f>
        <v>0.13057963398387065</v>
      </c>
      <c r="UJ6" s="69">
        <f t="shared" si="41"/>
        <v>0.16301390283354877</v>
      </c>
      <c r="UK6" s="69">
        <f t="shared" si="41"/>
        <v>0.11078154308779614</v>
      </c>
      <c r="UL6" s="69">
        <f t="shared" si="41"/>
        <v>0.32739586060986248</v>
      </c>
      <c r="UM6" s="69">
        <f t="shared" si="41"/>
        <v>0.10184110809925433</v>
      </c>
      <c r="UN6" s="69">
        <f t="shared" si="41"/>
        <v>0.13153662826292767</v>
      </c>
      <c r="UO6" s="69">
        <f t="shared" si="41"/>
        <v>8.3221244985204973E-2</v>
      </c>
      <c r="UP6" s="69">
        <f t="shared" si="41"/>
        <v>0.10153677144075905</v>
      </c>
      <c r="UQ6" s="268">
        <f t="shared" si="41"/>
        <v>0.2151747269802225</v>
      </c>
      <c r="UR6" s="268">
        <f t="shared" si="41"/>
        <v>0.16176284708031632</v>
      </c>
      <c r="US6" s="268">
        <f t="shared" si="41"/>
        <v>0.23154630402109466</v>
      </c>
      <c r="UT6" s="268">
        <f>AVERAGE(UT9:UT608)</f>
        <v>8.7389850242373807E-2</v>
      </c>
      <c r="UU6" s="67">
        <f>AVERAGE(UI6:UQ6)</f>
        <v>0.15167571336482738</v>
      </c>
      <c r="UV6" s="235">
        <f>MEDIAN(UI6:UQ6)</f>
        <v>0.13057963398387065</v>
      </c>
      <c r="UW6" s="235">
        <f>MAX(UI6:UQ6)</f>
        <v>0.32739586060986248</v>
      </c>
      <c r="UX6" s="273">
        <f>MIN(UI6:UQ6)</f>
        <v>8.3221244985204973E-2</v>
      </c>
      <c r="VA6" s="70" t="s">
        <v>606</v>
      </c>
      <c r="VB6" s="69">
        <f t="shared" ref="VB6:VH6" si="42">AVERAGE(VB9:VB598)</f>
        <v>0.51849117387215016</v>
      </c>
      <c r="VC6" s="68">
        <f t="shared" si="42"/>
        <v>0.10890359698428895</v>
      </c>
      <c r="VD6" s="68">
        <f t="shared" si="42"/>
        <v>0.2413419719032259</v>
      </c>
      <c r="VE6" s="68">
        <f t="shared" si="42"/>
        <v>0.22160643257553317</v>
      </c>
      <c r="VF6" s="68">
        <f t="shared" si="42"/>
        <v>9.4471243847856046E-2</v>
      </c>
      <c r="VG6" s="68">
        <f t="shared" si="42"/>
        <v>0.17631240060679507</v>
      </c>
      <c r="VH6" s="68">
        <f t="shared" si="42"/>
        <v>0.11085376712260764</v>
      </c>
      <c r="VI6" s="73">
        <f ca="1">AVERAGE(VB6:VK6)</f>
        <v>0.24075379571015582</v>
      </c>
      <c r="VJ6" s="72">
        <f>MEDIAN(VB6:VH6)</f>
        <v>0.17631240060679507</v>
      </c>
      <c r="VK6" s="72">
        <f>MAX(VB6:VH6)</f>
        <v>0.51849117387215016</v>
      </c>
      <c r="VL6" s="71">
        <f>MIN(VB6:VH6)</f>
        <v>9.4471243847856046E-2</v>
      </c>
      <c r="VN6" s="120" t="s">
        <v>606</v>
      </c>
      <c r="VO6" s="114">
        <f t="shared" ref="VO6:XJ6" si="43">AVERAGE(VO8:VO16)</f>
        <v>3311.7777777777778</v>
      </c>
      <c r="VP6" s="81">
        <f t="shared" si="43"/>
        <v>2025.3333333333333</v>
      </c>
      <c r="VQ6" s="81">
        <f t="shared" si="43"/>
        <v>1868.7777777777778</v>
      </c>
      <c r="VR6" s="156">
        <f t="shared" si="43"/>
        <v>1733</v>
      </c>
      <c r="VS6" s="114">
        <f t="shared" si="43"/>
        <v>1752.4444444444443</v>
      </c>
      <c r="VT6" s="81">
        <f t="shared" si="43"/>
        <v>1374.1111111111111</v>
      </c>
      <c r="VU6" s="81">
        <f t="shared" si="43"/>
        <v>1347.8888888888889</v>
      </c>
      <c r="VV6" s="156">
        <f t="shared" si="43"/>
        <v>1307.5555555555557</v>
      </c>
      <c r="VW6" s="114">
        <f t="shared" si="43"/>
        <v>1962.8888888888889</v>
      </c>
      <c r="VX6" s="81">
        <f t="shared" si="43"/>
        <v>1612.3333333333333</v>
      </c>
      <c r="VY6" s="81">
        <f t="shared" si="43"/>
        <v>1322.6666666666667</v>
      </c>
      <c r="VZ6" s="156">
        <f t="shared" si="43"/>
        <v>1148.2222222222222</v>
      </c>
      <c r="WA6" s="114">
        <f t="shared" si="43"/>
        <v>3254</v>
      </c>
      <c r="WB6" s="81">
        <f t="shared" si="43"/>
        <v>2256.8888888888887</v>
      </c>
      <c r="WC6" s="81">
        <f t="shared" si="43"/>
        <v>1815.7777777777778</v>
      </c>
      <c r="WD6" s="156">
        <f t="shared" si="43"/>
        <v>1594.7777777777778</v>
      </c>
      <c r="WE6" s="114">
        <f t="shared" si="43"/>
        <v>1604</v>
      </c>
      <c r="WF6" s="81">
        <f t="shared" si="43"/>
        <v>1516.1111111111111</v>
      </c>
      <c r="WG6" s="81">
        <f t="shared" si="43"/>
        <v>1384.7777777777778</v>
      </c>
      <c r="WH6" s="156">
        <f t="shared" si="43"/>
        <v>1090.5555555555557</v>
      </c>
      <c r="WI6" s="114">
        <f t="shared" si="43"/>
        <v>1121.3333333333333</v>
      </c>
      <c r="WJ6" s="81">
        <f t="shared" si="43"/>
        <v>981.11111111111109</v>
      </c>
      <c r="WK6" s="81">
        <f t="shared" si="43"/>
        <v>993.66666666666663</v>
      </c>
      <c r="WL6" s="156">
        <f t="shared" si="43"/>
        <v>941.11111111111109</v>
      </c>
      <c r="WM6" s="114">
        <f t="shared" si="43"/>
        <v>2314</v>
      </c>
      <c r="WN6" s="81">
        <f t="shared" si="43"/>
        <v>1675.6666666666667</v>
      </c>
      <c r="WO6" s="81">
        <f t="shared" si="43"/>
        <v>1838.1111111111111</v>
      </c>
      <c r="WP6" s="156">
        <f t="shared" si="43"/>
        <v>1692.6666666666667</v>
      </c>
      <c r="WQ6" s="114">
        <f t="shared" si="43"/>
        <v>2310.8888888888887</v>
      </c>
      <c r="WR6" s="81">
        <f t="shared" si="43"/>
        <v>1895.1111111111111</v>
      </c>
      <c r="WS6" s="81">
        <f t="shared" si="43"/>
        <v>1845.8888888888889</v>
      </c>
      <c r="WT6" s="156">
        <f t="shared" si="43"/>
        <v>1656.8888888888889</v>
      </c>
      <c r="WU6" s="114">
        <f t="shared" si="43"/>
        <v>1966</v>
      </c>
      <c r="WV6" s="81">
        <f t="shared" si="43"/>
        <v>1550.3333333333333</v>
      </c>
      <c r="WW6" s="81">
        <f t="shared" si="43"/>
        <v>1405</v>
      </c>
      <c r="WX6" s="156">
        <f t="shared" si="43"/>
        <v>1440.3333333333333</v>
      </c>
      <c r="WY6" s="114">
        <f>AVERAGE(WY8:WY16)</f>
        <v>1493.2222222222222</v>
      </c>
      <c r="WZ6" s="81">
        <f t="shared" si="43"/>
        <v>1185.2222222222222</v>
      </c>
      <c r="XA6" s="81">
        <f t="shared" si="43"/>
        <v>1413.6666666666667</v>
      </c>
      <c r="XB6" s="156">
        <f t="shared" si="43"/>
        <v>1311.8888888888889</v>
      </c>
      <c r="XC6" s="156">
        <f t="shared" si="43"/>
        <v>2722.4444444444443</v>
      </c>
      <c r="XD6" s="156">
        <f>AVERAGE(XD8:XD16)</f>
        <v>1875.4444444444443</v>
      </c>
      <c r="XE6" s="156">
        <f t="shared" si="43"/>
        <v>1872.2222222222222</v>
      </c>
      <c r="XF6" s="156">
        <f t="shared" si="43"/>
        <v>1688.3333333333333</v>
      </c>
      <c r="XG6" s="156">
        <f t="shared" si="43"/>
        <v>2411.4444444444443</v>
      </c>
      <c r="XH6" s="156">
        <f t="shared" si="43"/>
        <v>1595.1111111111111</v>
      </c>
      <c r="XI6" s="156">
        <f t="shared" si="43"/>
        <v>1522.5555555555557</v>
      </c>
      <c r="XJ6" s="156">
        <f t="shared" si="43"/>
        <v>1347.7777777777778</v>
      </c>
      <c r="XK6" s="162">
        <f>AVERAGE(VO6:WX6)</f>
        <v>1692</v>
      </c>
      <c r="XL6" s="125">
        <f>MEDIAN(VO6:WX6)</f>
        <v>1634.6111111111111</v>
      </c>
      <c r="XM6" s="125">
        <f>MAX(VO6:WX6)</f>
        <v>3311.7777777777778</v>
      </c>
      <c r="XN6" s="163">
        <f>MIN(VO6:WX6)</f>
        <v>941.11111111111109</v>
      </c>
      <c r="XP6" s="120" t="s">
        <v>606</v>
      </c>
      <c r="XQ6" s="114">
        <f t="shared" ref="XQ6:YQ6" si="44">AVERAGE(XQ8:XQ16)</f>
        <v>27995.555555555555</v>
      </c>
      <c r="XR6" s="81">
        <f t="shared" si="44"/>
        <v>8235.8888888888887</v>
      </c>
      <c r="XS6" s="156">
        <f t="shared" si="44"/>
        <v>7284.333333333333</v>
      </c>
      <c r="XT6" s="114">
        <f t="shared" si="44"/>
        <v>2752.7777777777778</v>
      </c>
      <c r="XU6" s="81">
        <f t="shared" si="44"/>
        <v>2094.1111111111113</v>
      </c>
      <c r="XV6" s="81">
        <f t="shared" si="44"/>
        <v>2279.6666666666665</v>
      </c>
      <c r="XW6" s="156">
        <f t="shared" si="44"/>
        <v>1839.5555555555557</v>
      </c>
      <c r="XX6" s="114">
        <f t="shared" si="44"/>
        <v>2382.1111111111113</v>
      </c>
      <c r="XY6" s="81">
        <f t="shared" si="44"/>
        <v>1797.8888888888889</v>
      </c>
      <c r="XZ6" s="81">
        <f t="shared" si="44"/>
        <v>1484</v>
      </c>
      <c r="YA6" s="156">
        <f t="shared" si="44"/>
        <v>1643.3333333333333</v>
      </c>
      <c r="YB6" s="114">
        <f t="shared" si="44"/>
        <v>6077.5555555555557</v>
      </c>
      <c r="YC6" s="81">
        <f t="shared" si="44"/>
        <v>3771.2222222222222</v>
      </c>
      <c r="YD6" s="81">
        <f t="shared" si="44"/>
        <v>3480.6666666666665</v>
      </c>
      <c r="YE6" s="156">
        <f t="shared" si="44"/>
        <v>2846.6666666666665</v>
      </c>
      <c r="YF6" s="114">
        <f t="shared" si="44"/>
        <v>3546.8888888888887</v>
      </c>
      <c r="YG6" s="81">
        <f t="shared" si="44"/>
        <v>2497.1111111111113</v>
      </c>
      <c r="YH6" s="81">
        <f t="shared" si="44"/>
        <v>2503.3333333333335</v>
      </c>
      <c r="YI6" s="156">
        <f t="shared" si="44"/>
        <v>2731.7777777777778</v>
      </c>
      <c r="YJ6" s="114">
        <f t="shared" si="44"/>
        <v>2793.5555555555557</v>
      </c>
      <c r="YK6" s="81">
        <f t="shared" si="44"/>
        <v>2637.6666666666665</v>
      </c>
      <c r="YL6" s="81">
        <f t="shared" si="44"/>
        <v>2534.1111111111113</v>
      </c>
      <c r="YM6" s="156">
        <f t="shared" si="44"/>
        <v>2387.3333333333335</v>
      </c>
      <c r="YN6" s="114">
        <f t="shared" si="44"/>
        <v>4654.4444444444443</v>
      </c>
      <c r="YO6" s="81">
        <f t="shared" si="44"/>
        <v>3557.8888888888887</v>
      </c>
      <c r="YP6" s="81">
        <f t="shared" si="44"/>
        <v>3350.7777777777778</v>
      </c>
      <c r="YQ6" s="156">
        <f t="shared" si="44"/>
        <v>4250.8888888888887</v>
      </c>
      <c r="YR6" s="168">
        <f>AVERAGE(XQ6:YQ6)</f>
        <v>4200.4115226337453</v>
      </c>
      <c r="YS6" s="169">
        <f>MEDIAN(XQ6:YQ6)</f>
        <v>2752.7777777777778</v>
      </c>
      <c r="YT6" s="169">
        <f>MAX(XQ6:YQ6)</f>
        <v>27995.555555555555</v>
      </c>
      <c r="YU6" s="170">
        <f>MIN(XQ6:YQ6)</f>
        <v>1484</v>
      </c>
      <c r="YV6" s="7"/>
      <c r="YX6" s="120" t="s">
        <v>606</v>
      </c>
      <c r="YY6" s="114">
        <f>AVERAGE(YY9:YY14)</f>
        <v>291.16666666666669</v>
      </c>
      <c r="YZ6" s="81">
        <f>AVERAGE(YZ9:YZ22)</f>
        <v>106</v>
      </c>
      <c r="ZA6" s="81">
        <f>AVERAGE(ZA9:ZA26)</f>
        <v>138</v>
      </c>
      <c r="ZB6" s="81">
        <f>AVERAGE(ZB9:ZB28)</f>
        <v>171.85</v>
      </c>
      <c r="ZC6" s="81">
        <f t="shared" ref="ZC6:ZJ6" si="45">AVERAGE(ZC9:ZC22)</f>
        <v>54.285714285714285</v>
      </c>
      <c r="ZD6" s="81">
        <f t="shared" si="45"/>
        <v>38.071428571428569</v>
      </c>
      <c r="ZE6" s="81">
        <f t="shared" si="45"/>
        <v>46.571428571428569</v>
      </c>
      <c r="ZF6" s="81">
        <f t="shared" si="45"/>
        <v>45.142857142857146</v>
      </c>
      <c r="ZG6" s="81">
        <f t="shared" si="45"/>
        <v>40.785714285714285</v>
      </c>
      <c r="ZH6" s="81">
        <f t="shared" si="45"/>
        <v>24.285714285714285</v>
      </c>
      <c r="ZI6" s="81">
        <f t="shared" si="45"/>
        <v>18.5</v>
      </c>
      <c r="ZJ6" s="81">
        <f t="shared" si="45"/>
        <v>28.285714285714285</v>
      </c>
      <c r="ZK6" s="81">
        <f>AVERAGE(ZK9:ZK10)</f>
        <v>67.5</v>
      </c>
      <c r="ZL6" s="81">
        <f>AVERAGE(ZL9:ZL20)</f>
        <v>127.83333333333333</v>
      </c>
      <c r="ZM6" s="81">
        <f>AVERAGE(ZM9:ZM20)</f>
        <v>59.916666666666664</v>
      </c>
      <c r="ZN6" s="81">
        <f>AVERAGE(ZN9:ZN23)</f>
        <v>65.733333333333334</v>
      </c>
      <c r="ZO6" s="81">
        <f>AVERAGE(ZO9:ZO23)</f>
        <v>66.466666666666669</v>
      </c>
      <c r="ZP6" s="81">
        <f>AVERAGE(ZP9:ZP26)</f>
        <v>116.5</v>
      </c>
      <c r="ZQ6" s="81">
        <f>AVERAGE(ZQ9:ZQ26)</f>
        <v>117.33333333333333</v>
      </c>
      <c r="ZR6" s="81">
        <f>AVERAGE(ZR9:ZR26)</f>
        <v>132.83333333333334</v>
      </c>
      <c r="ZS6" s="81">
        <f>AVERAGE(ZS9:ZS22)</f>
        <v>69.857142857142861</v>
      </c>
      <c r="ZT6" s="81">
        <f>AVERAGE(ZT9:ZT22)</f>
        <v>50.857142857142854</v>
      </c>
      <c r="ZU6" s="81">
        <f>AVERAGE(ZU9:ZU22)</f>
        <v>65</v>
      </c>
      <c r="ZV6" s="81">
        <f>AVERAGE(ZV9:ZV23)</f>
        <v>89.466666666666669</v>
      </c>
      <c r="ZW6" s="81">
        <f>AVERAGE(ZW9:ZW17)</f>
        <v>336.44444444444446</v>
      </c>
      <c r="ZX6" s="81">
        <f>AVERAGE(ZX9:ZX20)</f>
        <v>181.08333333333334</v>
      </c>
      <c r="ZY6" s="81">
        <f>AVERAGE(ZY9:ZY22)</f>
        <v>24.571428571428573</v>
      </c>
      <c r="ZZ6" s="81">
        <f>AVERAGE(ZZ9:ZZ22)</f>
        <v>22.357142857142858</v>
      </c>
      <c r="AAA6" s="81">
        <f>AVERAGE(AAA9:AAA15)</f>
        <v>391.42857142857144</v>
      </c>
      <c r="AAB6" s="81">
        <f>AVERAGE(AAB9:AAB22)</f>
        <v>26</v>
      </c>
      <c r="AAC6" s="81">
        <f>AVERAGE(AAC9:AAC21)</f>
        <v>32.384615384615387</v>
      </c>
      <c r="AAD6" s="81">
        <f>AVERAGE(AAD9:AAD22)</f>
        <v>27.285714285714285</v>
      </c>
      <c r="AAE6" s="81">
        <f>AVERAGE(AAE9:AAE17)</f>
        <v>327.22222222222223</v>
      </c>
      <c r="AAF6" s="81">
        <f>AVERAGE(AAF9:AAF21)</f>
        <v>47</v>
      </c>
      <c r="AAG6" s="81">
        <f>AVERAGE(AAG9:AAG21)</f>
        <v>37.384615384615387</v>
      </c>
      <c r="AAH6" s="208">
        <f>AVERAGE(AAH9:AAH20)</f>
        <v>92.333333333333329</v>
      </c>
      <c r="AAI6" s="208">
        <f>AVERAGE(AAI9:AAI21)</f>
        <v>63.46153846153846</v>
      </c>
      <c r="AAJ6" s="208">
        <f t="shared" ref="AAJ6:AAN6" si="46">AVERAGE(AAJ9:AAJ21)</f>
        <v>61.92307692307692</v>
      </c>
      <c r="AAK6" s="208">
        <f t="shared" si="46"/>
        <v>41.769230769230766</v>
      </c>
      <c r="AAL6" s="208">
        <f t="shared" si="46"/>
        <v>45.07692307692308</v>
      </c>
      <c r="AAM6" s="208">
        <f t="shared" si="46"/>
        <v>361.33333333333331</v>
      </c>
      <c r="AAN6" s="208">
        <f t="shared" si="46"/>
        <v>158.63636363636363</v>
      </c>
      <c r="AAO6" s="208">
        <f>AVERAGE(AAO9:AAO21)</f>
        <v>77.84615384615384</v>
      </c>
      <c r="AAP6" s="208">
        <f>AVERAGE(AAP9:AAP22)</f>
        <v>61.5</v>
      </c>
      <c r="AAQ6" s="208">
        <f t="shared" ref="AAQ6:AAT6" si="47">AVERAGE(AAQ9:AAQ22)</f>
        <v>544.57142857142856</v>
      </c>
      <c r="AAR6" s="208">
        <f t="shared" si="47"/>
        <v>24</v>
      </c>
      <c r="AAS6" s="208">
        <f t="shared" si="47"/>
        <v>17.714285714285715</v>
      </c>
      <c r="AAT6" s="208">
        <f t="shared" si="47"/>
        <v>44.92307692307692</v>
      </c>
      <c r="AAU6" s="209">
        <f t="shared" si="35"/>
        <v>105.84361853424355</v>
      </c>
      <c r="AAV6" s="124">
        <f t="shared" si="36"/>
        <v>62.692307692307693</v>
      </c>
      <c r="AAW6" s="63">
        <f t="shared" si="37"/>
        <v>544.57142857142856</v>
      </c>
      <c r="AAX6" s="203">
        <f t="shared" si="38"/>
        <v>17.714285714285715</v>
      </c>
      <c r="AAZ6" s="97" t="s">
        <v>606</v>
      </c>
      <c r="ABA6" s="206">
        <f>AVERAGE(ABA9:ABA17)</f>
        <v>204.22222222222223</v>
      </c>
      <c r="ABB6" s="81">
        <f>AVERAGE(ABB9:ABB16)</f>
        <v>474.125</v>
      </c>
      <c r="ABC6" s="81">
        <f>AVERAGE(ABC9:ABC19)</f>
        <v>221.72727272727272</v>
      </c>
      <c r="ABD6" s="81">
        <f>AVERAGE(ABD9:ABD19)</f>
        <v>177.54545454545453</v>
      </c>
      <c r="ABE6" s="81">
        <f>AVERAGE(ABE9:ABE21)</f>
        <v>119.69230769230769</v>
      </c>
      <c r="ABF6" s="81">
        <f>AVERAGE(ABF9:ABF22)</f>
        <v>52.928571428571431</v>
      </c>
      <c r="ABG6" s="81">
        <f>AVERAGE(ABG9:ABG22)</f>
        <v>33.571428571428569</v>
      </c>
      <c r="ABH6" s="81">
        <f>AVERAGE(ABH9:ABH22)</f>
        <v>49.142857142857146</v>
      </c>
      <c r="ABI6" s="81">
        <f>AVERAGE(ABI9:ABI19)</f>
        <v>253.18181818181819</v>
      </c>
      <c r="ABJ6" s="81">
        <f>AVERAGE(ABJ9:ABJ22)</f>
        <v>27.357142857142858</v>
      </c>
      <c r="ABK6" s="81">
        <f>AVERAGE(ABK9:ABK20)</f>
        <v>131.41666666666666</v>
      </c>
      <c r="ABL6" s="81">
        <f>AVERAGE(ABL9:ABL22)</f>
        <v>45.642857142857146</v>
      </c>
      <c r="ABM6" s="81">
        <f>AVERAGE(ABM9:ABM11)</f>
        <v>108</v>
      </c>
      <c r="ABN6" s="81">
        <f>AVERAGE(ABN9:ABN19)</f>
        <v>110.63636363636364</v>
      </c>
      <c r="ABO6" s="81">
        <f>AVERAGE(ABO9:ABO21)</f>
        <v>54.307692307692307</v>
      </c>
      <c r="ABP6" s="81">
        <f>AVERAGE(ABP9:ABP23)</f>
        <v>54.93333333333333</v>
      </c>
      <c r="ABQ6" s="81">
        <f>AVERAGE(ABQ9:ABQ19)</f>
        <v>185.09090909090909</v>
      </c>
      <c r="ABR6" s="81">
        <f>AVERAGE(ABR9:ABR21)</f>
        <v>141</v>
      </c>
      <c r="ABS6" s="81">
        <f>AVERAGE(ABS9:ABS21)</f>
        <v>108.46153846153847</v>
      </c>
      <c r="ABT6" s="81">
        <f>AVERAGE(ABT9:ABT21)</f>
        <v>93.15384615384616</v>
      </c>
      <c r="ABU6" s="81">
        <f>AVERAGE(ABU9:ABU19)</f>
        <v>191.18181818181819</v>
      </c>
      <c r="ABV6" s="81">
        <f>AVERAGE(ABV9:ABV22)</f>
        <v>36.5</v>
      </c>
      <c r="ABW6" s="81">
        <f>AVERAGE(ABW9:ABW22)</f>
        <v>23.642857142857142</v>
      </c>
      <c r="ABX6" s="81">
        <f>AVERAGE(ABX9:ABX20)</f>
        <v>27.416666666666668</v>
      </c>
      <c r="ABY6" s="168">
        <f>AVERAGE(ABA6:ABX6)</f>
        <v>121.86994267306767</v>
      </c>
      <c r="ABZ6" s="169">
        <f>MEDIAN(ABA6:ABX6)</f>
        <v>108.23076923076923</v>
      </c>
      <c r="ACA6" s="169">
        <f>MAX(ABA6:ABX6)</f>
        <v>474.125</v>
      </c>
      <c r="ACB6" s="199">
        <f>MIN(ABA6:ABX6)</f>
        <v>23.642857142857142</v>
      </c>
      <c r="ACC6" s="7"/>
      <c r="ACE6" s="66" t="s">
        <v>606</v>
      </c>
      <c r="ACF6" s="315">
        <f t="shared" ref="ACF6:ACN6" si="48">AVERAGE(ACF8:ACF19746)</f>
        <v>8.1976432394105566E-3</v>
      </c>
      <c r="ACG6" s="315">
        <f t="shared" si="48"/>
        <v>7.7387675550471329E-3</v>
      </c>
      <c r="ACH6" s="315">
        <f t="shared" si="48"/>
        <v>7.6102442424571858E-3</v>
      </c>
      <c r="ACI6" s="315">
        <f t="shared" si="48"/>
        <v>1.5268331670627876E-2</v>
      </c>
      <c r="ACJ6" s="315">
        <f t="shared" si="48"/>
        <v>9.1553877578774978E-3</v>
      </c>
      <c r="ACK6" s="315">
        <f t="shared" si="48"/>
        <v>6.9610901886049533E-3</v>
      </c>
      <c r="ACL6" s="315">
        <f t="shared" si="48"/>
        <v>5.5825930542566403E-3</v>
      </c>
      <c r="ACM6" s="315">
        <f t="shared" si="48"/>
        <v>1.1013806206853716E-2</v>
      </c>
      <c r="ACN6" s="315">
        <f t="shared" si="48"/>
        <v>7.4534248029100693E-3</v>
      </c>
      <c r="ACO6" s="315">
        <f>AVERAGE(ACO8:ACO19746)</f>
        <v>6.733343874604788E-3</v>
      </c>
      <c r="ACP6" s="315">
        <f>AVERAGE(ACP8:ACP1143)</f>
        <v>1.0848303545515614E-2</v>
      </c>
      <c r="ACQ6" s="315">
        <f>AVERAGE(ACQ8:ACQ1143)</f>
        <v>9.7439598486803065E-3</v>
      </c>
      <c r="ACR6" s="229">
        <f>AVERAGE(ACF6:ACN6)</f>
        <v>8.7756987464495135E-3</v>
      </c>
      <c r="ACS6" s="230">
        <f>MEDIAN(ACF6:ACN6)</f>
        <v>7.7387675550471329E-3</v>
      </c>
      <c r="ACT6" s="230">
        <f>MAX(ACF6:ACN6)</f>
        <v>1.5268331670627876E-2</v>
      </c>
      <c r="ACU6" s="231">
        <f>MIN(ACF6:ACN6)</f>
        <v>5.5825930542566403E-3</v>
      </c>
      <c r="ACX6" s="70" t="s">
        <v>606</v>
      </c>
      <c r="ACY6" s="318">
        <f t="shared" ref="ACY6:ADE6" si="49">AVERAGE(ACY8:ACY19746)</f>
        <v>0.73667242574052416</v>
      </c>
      <c r="ACZ6" s="318">
        <f t="shared" si="49"/>
        <v>8.9971331903666244E-3</v>
      </c>
      <c r="ADA6" s="318">
        <f t="shared" si="49"/>
        <v>1.3050041690682921E-2</v>
      </c>
      <c r="ADB6" s="318">
        <f t="shared" si="49"/>
        <v>1.2262259216588578E-2</v>
      </c>
      <c r="ADC6" s="318">
        <f t="shared" si="49"/>
        <v>1.0114498199044598E-2</v>
      </c>
      <c r="ADD6" s="318">
        <f t="shared" si="49"/>
        <v>1.5187343108860744E-2</v>
      </c>
      <c r="ADE6" s="318">
        <f t="shared" si="49"/>
        <v>1.3288252340574689E-2</v>
      </c>
      <c r="ADF6" s="225">
        <f ca="1">AVERAGE(ACY6:ADH6)</f>
        <v>0.17325493565753886</v>
      </c>
      <c r="ADG6" s="223">
        <f>MEDIAN(ACY6:ADE6)</f>
        <v>1.3050041690682921E-2</v>
      </c>
      <c r="ADH6" s="223">
        <f>MAX(ACY6:ADE6)</f>
        <v>0.73667242574052416</v>
      </c>
      <c r="ADI6" s="224">
        <f>MIN(ACY6:ADE6)</f>
        <v>8.9971331903666244E-3</v>
      </c>
    </row>
    <row r="7" spans="1:789" ht="15.75" thickBot="1" x14ac:dyDescent="0.3">
      <c r="A7" s="97" t="s">
        <v>605</v>
      </c>
      <c r="B7" s="356">
        <v>2.6228484784073411</v>
      </c>
      <c r="C7" s="356">
        <v>10.044979023408233</v>
      </c>
      <c r="D7" s="356">
        <v>2.382830175520755</v>
      </c>
      <c r="E7" s="356">
        <v>5.0928635823315087</v>
      </c>
      <c r="F7" s="356">
        <v>2.0536348891161165</v>
      </c>
      <c r="G7" s="356">
        <v>17.825074573160098</v>
      </c>
      <c r="H7" s="356">
        <v>1.5349104218276561</v>
      </c>
      <c r="I7" s="356">
        <v>8.9873862666151201</v>
      </c>
      <c r="J7" s="356">
        <v>2.5095252684050613</v>
      </c>
      <c r="K7" s="356">
        <v>13.566101982499212</v>
      </c>
      <c r="L7" s="356">
        <v>2.3705870106010218</v>
      </c>
      <c r="M7" s="356">
        <v>12.549327594095615</v>
      </c>
      <c r="N7" s="356">
        <v>3.0389621319860751</v>
      </c>
      <c r="O7" s="356">
        <v>7.248409187553098</v>
      </c>
      <c r="P7" s="356">
        <v>0.48383907675502003</v>
      </c>
      <c r="Q7" s="356">
        <v>1.7773250091818396</v>
      </c>
      <c r="R7" s="356">
        <v>2.7467679059752084</v>
      </c>
      <c r="S7" s="356">
        <v>26.319164509328697</v>
      </c>
      <c r="T7" s="356">
        <v>2.1590743442459464</v>
      </c>
      <c r="U7" s="356">
        <v>9.121950582858787</v>
      </c>
      <c r="V7" s="356">
        <v>2.6782987123321087</v>
      </c>
      <c r="W7" s="356">
        <v>41.4986255334125</v>
      </c>
      <c r="X7" s="356">
        <v>2.1412209337345436</v>
      </c>
      <c r="Y7" s="356">
        <v>27.576324020688123</v>
      </c>
      <c r="Z7" s="356">
        <v>2.7006874863705388</v>
      </c>
      <c r="AA7" s="356">
        <v>16.063502486125053</v>
      </c>
      <c r="AB7" s="356">
        <v>1.9726626080350997</v>
      </c>
      <c r="AC7" s="356">
        <v>6.9284696344924264</v>
      </c>
      <c r="AD7" s="356">
        <v>2.718484593029987</v>
      </c>
      <c r="AE7" s="356">
        <v>10.605652882669734</v>
      </c>
      <c r="AF7" s="356">
        <v>2.16428435363225</v>
      </c>
      <c r="AG7" s="356">
        <v>14.187067359532012</v>
      </c>
      <c r="AH7" s="356">
        <v>3.8998284896295652</v>
      </c>
      <c r="AI7" s="356">
        <v>13.791262078139301</v>
      </c>
      <c r="AJ7" s="356">
        <v>1.5635572061117613</v>
      </c>
      <c r="AK7" s="356">
        <v>8.0680459869877286</v>
      </c>
      <c r="AL7" s="356">
        <v>2.8307474724469981</v>
      </c>
      <c r="AM7" s="356">
        <v>22.29066977968597</v>
      </c>
      <c r="AN7" s="356">
        <v>1.5940657689268336</v>
      </c>
      <c r="AO7" s="356">
        <v>9.1089023567885157</v>
      </c>
      <c r="AP7" s="356">
        <v>1.5530032824993172</v>
      </c>
      <c r="AQ7" s="356">
        <v>11.036605509374466</v>
      </c>
      <c r="AR7" s="356">
        <v>1.2065303188334369</v>
      </c>
      <c r="AS7" s="356">
        <v>7.4643327919355311</v>
      </c>
      <c r="AT7" s="356">
        <v>1.059084994958353</v>
      </c>
      <c r="AU7" s="356">
        <v>10.940077074020518</v>
      </c>
      <c r="AV7" s="356">
        <v>1.4080371965082321</v>
      </c>
      <c r="AW7" s="356">
        <v>13.024621193996209</v>
      </c>
      <c r="AX7" s="536">
        <f t="shared" si="0"/>
        <v>8.1387093438554192</v>
      </c>
      <c r="AY7" s="534">
        <f t="shared" si="1"/>
        <v>3.4693953108078199</v>
      </c>
      <c r="AZ7" s="537">
        <f t="shared" si="2"/>
        <v>41.4986255334125</v>
      </c>
      <c r="BA7" s="535">
        <f t="shared" si="3"/>
        <v>0.48383907675502003</v>
      </c>
      <c r="BC7" s="97" t="s">
        <v>605</v>
      </c>
      <c r="BD7" s="356">
        <v>4.6054910806906442</v>
      </c>
      <c r="BE7" s="356">
        <v>23.489110414915746</v>
      </c>
      <c r="BF7" s="356">
        <v>11.531690022299715</v>
      </c>
      <c r="BG7" s="356">
        <v>3.2063627229387746</v>
      </c>
      <c r="BH7" s="356">
        <v>8.1535503157201212</v>
      </c>
      <c r="BI7" s="356">
        <v>1.7293816732671456</v>
      </c>
      <c r="BJ7" s="356">
        <v>4.3836586198976892</v>
      </c>
      <c r="BK7" s="356">
        <v>4.5178336798093834</v>
      </c>
      <c r="BL7" s="356">
        <v>15.579928444062061</v>
      </c>
      <c r="BM7" s="356">
        <v>3.2675769653376361</v>
      </c>
      <c r="BN7" s="356">
        <v>11.126166686685005</v>
      </c>
      <c r="BO7" s="356">
        <v>2.8881566564620296</v>
      </c>
      <c r="BP7" s="356">
        <v>6.2287681951524396</v>
      </c>
      <c r="BQ7" s="356">
        <v>2.6644483829373038</v>
      </c>
      <c r="BR7" s="356">
        <v>5.83653136996592</v>
      </c>
      <c r="BS7" s="356">
        <v>3.7797708610642573</v>
      </c>
      <c r="BT7" s="356">
        <v>11.284164479072034</v>
      </c>
      <c r="BU7" s="356">
        <v>2.4041930079766156</v>
      </c>
      <c r="BV7" s="356">
        <v>8.1410775315832566</v>
      </c>
      <c r="BW7" s="356">
        <v>5.3787223586565354</v>
      </c>
      <c r="BX7" s="356">
        <v>10.880829864928762</v>
      </c>
      <c r="BY7" s="356">
        <v>3.7626150949502386</v>
      </c>
      <c r="BZ7" s="356">
        <v>6.9203491590780599</v>
      </c>
      <c r="CA7" s="356">
        <v>3.0180435097148282</v>
      </c>
      <c r="CB7" s="356">
        <v>6.2482253959198149</v>
      </c>
      <c r="CC7" s="356">
        <v>1.4234815735461916</v>
      </c>
      <c r="CD7" s="356">
        <v>3.6718210273244618</v>
      </c>
      <c r="CE7" s="533">
        <f t="shared" si="4"/>
        <v>6.5230351516280241</v>
      </c>
      <c r="CF7" s="537">
        <f t="shared" si="5"/>
        <v>4.6054910806906442</v>
      </c>
      <c r="CG7" s="534">
        <f>MAX(BD7:CD7)</f>
        <v>23.489110414915746</v>
      </c>
      <c r="CH7" s="538">
        <f t="shared" si="6"/>
        <v>1.4234815735461916</v>
      </c>
      <c r="CJ7" s="97" t="s">
        <v>605</v>
      </c>
      <c r="CK7" s="356">
        <v>5.8202017045742214E-5</v>
      </c>
      <c r="CL7" s="356"/>
      <c r="CM7" s="356">
        <v>4.8570104229442884E-5</v>
      </c>
      <c r="CN7" s="356"/>
      <c r="CO7" s="356">
        <v>7.4178817243440557E-5</v>
      </c>
      <c r="CP7" s="356">
        <v>6.7561594269422055E-5</v>
      </c>
      <c r="CQ7" s="356">
        <v>7.4054409527524854E-5</v>
      </c>
      <c r="CR7" s="356">
        <v>2.5549871286130145E-4</v>
      </c>
      <c r="CS7" s="356">
        <v>0.25982010293313096</v>
      </c>
      <c r="CT7" s="356">
        <v>1.0519329143730021</v>
      </c>
      <c r="CU7" s="356">
        <v>0.33911676759185483</v>
      </c>
      <c r="CV7" s="356">
        <v>0.86033056399760621</v>
      </c>
      <c r="CW7" s="356">
        <v>0.36677132927609279</v>
      </c>
      <c r="CX7" s="356">
        <v>1.695330973829303</v>
      </c>
      <c r="CY7" s="356">
        <v>1.7609197622233363</v>
      </c>
      <c r="CZ7" s="356">
        <v>6.7333216474889461</v>
      </c>
      <c r="DA7" s="356">
        <v>1.5460193165232398E-4</v>
      </c>
      <c r="DB7" s="356"/>
      <c r="DC7" s="356"/>
      <c r="DD7" s="356"/>
      <c r="DE7" s="356">
        <v>1.6434425675754949E-4</v>
      </c>
      <c r="DF7" s="356"/>
      <c r="DG7" s="356"/>
      <c r="DH7" s="356"/>
      <c r="DI7" s="356">
        <v>2.0013260560499188E-4</v>
      </c>
      <c r="DJ7" s="356">
        <v>2.3686909588283123E-4</v>
      </c>
      <c r="DK7" s="356">
        <v>1.4835901636840759E-4</v>
      </c>
      <c r="DL7" s="356"/>
      <c r="DM7" s="356"/>
      <c r="DN7" s="356"/>
      <c r="DO7" s="356"/>
      <c r="DP7" s="356"/>
      <c r="DQ7" s="356">
        <v>1.4138611130987396E-4</v>
      </c>
      <c r="DR7" s="356"/>
      <c r="DS7" s="356"/>
      <c r="DT7" s="356"/>
      <c r="DU7" s="356">
        <v>1.3200323986057888E-4</v>
      </c>
      <c r="DV7" s="356">
        <v>1.9805689626986134E-4</v>
      </c>
      <c r="DW7" s="356">
        <v>1.8754956395237733E-4</v>
      </c>
      <c r="DX7" s="356">
        <v>1.7279672173503384E-4</v>
      </c>
      <c r="DY7" s="356">
        <v>3.7938029112330788E-4</v>
      </c>
      <c r="DZ7" s="356">
        <v>3.2198106626224297E-4</v>
      </c>
      <c r="EA7" s="356">
        <v>4.4514769772870084E-4</v>
      </c>
      <c r="EB7" s="356">
        <v>8.789609956545263E-5</v>
      </c>
      <c r="EC7" s="356">
        <v>0</v>
      </c>
      <c r="ED7" s="356">
        <v>0</v>
      </c>
      <c r="EE7" s="356">
        <v>9.9854301527859576E-5</v>
      </c>
      <c r="EF7" s="356">
        <v>5.2137010641695606E-5</v>
      </c>
      <c r="EG7" s="536">
        <f t="shared" si="7"/>
        <v>0.65345839101930125</v>
      </c>
      <c r="EH7" s="534">
        <f t="shared" si="8"/>
        <v>2.1850085074391157E-4</v>
      </c>
      <c r="EI7" s="537">
        <f t="shared" si="9"/>
        <v>6.7333216474889461</v>
      </c>
      <c r="EJ7" s="535">
        <f t="shared" si="10"/>
        <v>4.8570104229442884E-5</v>
      </c>
      <c r="EL7" s="97" t="s">
        <v>605</v>
      </c>
      <c r="EM7" s="356">
        <v>1.6510952251486315E-3</v>
      </c>
      <c r="EN7" s="356">
        <v>5.7926515622372735E-3</v>
      </c>
      <c r="EO7" s="356"/>
      <c r="EP7" s="356">
        <v>0.75243988356400249</v>
      </c>
      <c r="EQ7" s="356">
        <v>1.4069481791891754</v>
      </c>
      <c r="ER7" s="356">
        <v>0.40304590184700217</v>
      </c>
      <c r="ES7" s="356">
        <v>1.2014695955462711</v>
      </c>
      <c r="ET7" s="356"/>
      <c r="EU7" s="356"/>
      <c r="EV7" s="356"/>
      <c r="EW7" s="356"/>
      <c r="EX7" s="356">
        <v>2.5940297645285726E-4</v>
      </c>
      <c r="EY7" s="356"/>
      <c r="EZ7" s="356">
        <v>0.55863720504593628</v>
      </c>
      <c r="FA7" s="356">
        <v>1.434016999570631E-4</v>
      </c>
      <c r="FB7" s="356">
        <v>3.0455402270737766E-4</v>
      </c>
      <c r="FC7" s="356">
        <v>2.0208549580492377E-4</v>
      </c>
      <c r="FD7" s="356">
        <v>1.2699675729235444E-4</v>
      </c>
      <c r="FE7" s="356">
        <v>1.044118785717182E-4</v>
      </c>
      <c r="FF7" s="356">
        <v>2.5762457896796957E-4</v>
      </c>
      <c r="FG7" s="356">
        <v>8.8230374005383101E-5</v>
      </c>
      <c r="FH7" s="356">
        <v>1.3718942512855572E-4</v>
      </c>
      <c r="FI7" s="356">
        <v>6.9060435297462944E-5</v>
      </c>
      <c r="FJ7" s="356"/>
      <c r="FK7" s="356"/>
      <c r="FL7" s="356">
        <v>1.6091150345818231E-4</v>
      </c>
      <c r="FM7" s="356">
        <v>1.5989217660732018E-4</v>
      </c>
      <c r="FN7" s="533">
        <f t="shared" si="11"/>
        <v>0.22799990912126439</v>
      </c>
      <c r="FO7" s="537">
        <f t="shared" si="12"/>
        <v>2.5762457896796957E-4</v>
      </c>
      <c r="FP7" s="534">
        <f t="shared" si="13"/>
        <v>1.4069481791891754</v>
      </c>
      <c r="FQ7" s="538">
        <f t="shared" si="14"/>
        <v>6.9060435297462944E-5</v>
      </c>
      <c r="FS7" s="97" t="s">
        <v>605</v>
      </c>
      <c r="FT7" s="356">
        <v>7.603289521943643E-2</v>
      </c>
      <c r="FU7" s="356">
        <v>0.32497406121241756</v>
      </c>
      <c r="FV7" s="356">
        <v>6.6772172553566614E-2</v>
      </c>
      <c r="FW7" s="356">
        <v>0.15942766167515623</v>
      </c>
      <c r="FX7" s="356">
        <v>9.4701120532940664E-2</v>
      </c>
      <c r="FY7" s="356">
        <v>0.56583261105842597</v>
      </c>
      <c r="FZ7" s="356">
        <v>3.6377835769998076E-2</v>
      </c>
      <c r="GA7" s="356">
        <v>0.17259228810874888</v>
      </c>
      <c r="GB7" s="356">
        <v>8.9761998045940761E-2</v>
      </c>
      <c r="GC7" s="356">
        <v>0.32983062361105758</v>
      </c>
      <c r="GD7" s="356">
        <v>6.4773367152378691E-2</v>
      </c>
      <c r="GE7" s="356">
        <v>0.3501773409292388</v>
      </c>
      <c r="GF7" s="356">
        <v>9.4430671444642247E-2</v>
      </c>
      <c r="GG7" s="356">
        <v>0.24208458645910286</v>
      </c>
      <c r="GH7" s="356">
        <v>1.1478148237697468E-2</v>
      </c>
      <c r="GI7" s="356">
        <v>4.3074195336702009E-2</v>
      </c>
      <c r="GJ7" s="356">
        <v>9.6881858634836809E-2</v>
      </c>
      <c r="GK7" s="356">
        <v>0.71362710164099608</v>
      </c>
      <c r="GL7" s="356">
        <v>5.1141254853292926E-2</v>
      </c>
      <c r="GM7" s="356">
        <v>0.30694357418419571</v>
      </c>
      <c r="GN7" s="356">
        <v>9.7959075798297643E-2</v>
      </c>
      <c r="GO7" s="356">
        <v>0.91935320909518692</v>
      </c>
      <c r="GP7" s="356">
        <v>5.6037433195978974E-2</v>
      </c>
      <c r="GQ7" s="356">
        <v>0.74074344005967152</v>
      </c>
      <c r="GR7" s="356">
        <v>8.4620137291069819E-2</v>
      </c>
      <c r="GS7" s="356">
        <v>0.37955075497849278</v>
      </c>
      <c r="GT7" s="356">
        <v>5.8638651757297294E-2</v>
      </c>
      <c r="GU7" s="356">
        <v>0.26260485326885752</v>
      </c>
      <c r="GV7" s="356">
        <v>8.687008920224655E-2</v>
      </c>
      <c r="GW7" s="356">
        <v>0.45057629891286483</v>
      </c>
      <c r="GX7" s="356">
        <v>5.7976988905751287E-2</v>
      </c>
      <c r="GY7" s="356">
        <v>0.42235888827349594</v>
      </c>
      <c r="GZ7" s="356">
        <v>9.7326716732919247E-2</v>
      </c>
      <c r="HA7" s="356">
        <v>0.38471177204015372</v>
      </c>
      <c r="HB7" s="356">
        <v>5.5645456744773891E-2</v>
      </c>
      <c r="HC7" s="356">
        <v>0.22116164817512401</v>
      </c>
      <c r="HD7" s="356">
        <v>9.6697666779113206E-2</v>
      </c>
      <c r="HE7" s="356">
        <v>0.66651991860259485</v>
      </c>
      <c r="HF7" s="356">
        <v>4.7530533067102747E-2</v>
      </c>
      <c r="HG7" s="356">
        <v>0.39854440074970887</v>
      </c>
      <c r="HH7" s="356">
        <v>6.8850573257933506E-2</v>
      </c>
      <c r="HI7" s="356">
        <v>0.2915418358128542</v>
      </c>
      <c r="HJ7" s="356">
        <v>3.7305620934650174E-2</v>
      </c>
      <c r="HK7" s="356">
        <v>0.29716049584956367</v>
      </c>
      <c r="HL7" s="356">
        <v>6.8429069000588996E-2</v>
      </c>
      <c r="HM7" s="356">
        <v>0.4922995572375094</v>
      </c>
      <c r="HN7" s="356">
        <v>4.3918623756154747E-2</v>
      </c>
      <c r="HO7" s="356">
        <v>0.36307559307693993</v>
      </c>
      <c r="HP7" s="536">
        <f>AVERAGE(FT7:HC7)</f>
        <v>0.2296402994748043</v>
      </c>
      <c r="HQ7" s="534">
        <f>MEDIAN(FT7:HC7)</f>
        <v>9.7642896265608445E-2</v>
      </c>
      <c r="HR7" s="537">
        <f>MAX(FT7:HC7)</f>
        <v>0.91935320909518692</v>
      </c>
      <c r="HS7" s="535">
        <f>MIN(FT7:HC7)</f>
        <v>1.1478148237697468E-2</v>
      </c>
      <c r="HU7" s="97" t="s">
        <v>605</v>
      </c>
      <c r="HV7" s="356">
        <v>2.8817226353529329E-2</v>
      </c>
      <c r="HW7" s="356">
        <v>9.6119645759569744E-2</v>
      </c>
      <c r="HX7" s="356">
        <v>9.1859598261034958E-2</v>
      </c>
      <c r="HY7" s="356">
        <v>8.302457148736378E-2</v>
      </c>
      <c r="HZ7" s="356">
        <v>0.20756938128207297</v>
      </c>
      <c r="IA7" s="356">
        <v>5.0147434700837559E-2</v>
      </c>
      <c r="IB7" s="356">
        <v>0.1275702635848352</v>
      </c>
      <c r="IC7" s="356">
        <v>0.1082026831589554</v>
      </c>
      <c r="ID7" s="356">
        <v>0.37110649104403148</v>
      </c>
      <c r="IE7" s="356">
        <v>8.1647929020065402E-2</v>
      </c>
      <c r="IF7" s="356">
        <v>0.36806987041526951</v>
      </c>
      <c r="IG7" s="356">
        <v>7.1656480517784629E-2</v>
      </c>
      <c r="IH7" s="356">
        <v>0.16303792826373065</v>
      </c>
      <c r="II7" s="356">
        <v>7.5905787546140635E-2</v>
      </c>
      <c r="IJ7" s="356">
        <v>0.16288587882490985</v>
      </c>
      <c r="IK7" s="356">
        <v>8.5469058102766185E-2</v>
      </c>
      <c r="IL7" s="356">
        <v>0.22734263852848149</v>
      </c>
      <c r="IM7" s="356">
        <v>7.6986217475028415E-2</v>
      </c>
      <c r="IN7" s="356">
        <v>0.28214512826199356</v>
      </c>
      <c r="IO7" s="356">
        <v>0.11402016544807539</v>
      </c>
      <c r="IP7" s="356">
        <v>0.33877414902802716</v>
      </c>
      <c r="IQ7" s="356">
        <v>0.10799752100785082</v>
      </c>
      <c r="IR7" s="356">
        <v>0.23787794010878061</v>
      </c>
      <c r="IS7" s="356">
        <v>8.6551388289815387E-2</v>
      </c>
      <c r="IT7" s="356">
        <v>0.15204694226151003</v>
      </c>
      <c r="IU7" s="356">
        <v>4.6329499259532614E-2</v>
      </c>
      <c r="IV7" s="356">
        <v>0.12594710976059892</v>
      </c>
      <c r="IW7" s="533">
        <f>AVERAGE(HV7:IV7)</f>
        <v>0.1470040343612071</v>
      </c>
      <c r="IX7" s="537">
        <f>MEDIAN(HV7:IV7)</f>
        <v>0.1082026831589554</v>
      </c>
      <c r="IY7" s="534">
        <f>MAX(HV7:IV7)</f>
        <v>0.37110649104403148</v>
      </c>
      <c r="IZ7" s="538">
        <f>MIN(HV7:IV7)</f>
        <v>2.8817226353529329E-2</v>
      </c>
      <c r="JB7" s="97" t="s">
        <v>605</v>
      </c>
      <c r="JC7" s="356">
        <v>8.3545647895241737E-7</v>
      </c>
      <c r="JD7" s="356"/>
      <c r="JE7" s="356">
        <v>7.095791044689391E-7</v>
      </c>
      <c r="JF7" s="356"/>
      <c r="JG7" s="356">
        <v>9.5305035969925583E-7</v>
      </c>
      <c r="JH7" s="356">
        <v>1.003496393116529E-6</v>
      </c>
      <c r="JI7" s="356">
        <v>1.1246644791053984E-6</v>
      </c>
      <c r="JJ7" s="356">
        <v>2.6252594440273786E-6</v>
      </c>
      <c r="JK7" s="356">
        <v>5.2221115160534957E-3</v>
      </c>
      <c r="JL7" s="356">
        <v>1.7903245831364201E-2</v>
      </c>
      <c r="JM7" s="356">
        <v>6.6113414755872447E-3</v>
      </c>
      <c r="JN7" s="356">
        <v>1.7100231536715933E-2</v>
      </c>
      <c r="JO7" s="356">
        <v>6.7162143169173924E-3</v>
      </c>
      <c r="JP7" s="356">
        <v>2.4570549758399618E-2</v>
      </c>
      <c r="JQ7" s="356">
        <v>4.9569688704071073E-2</v>
      </c>
      <c r="JR7" s="356">
        <v>0.21956950486149679</v>
      </c>
      <c r="JS7" s="356">
        <v>2.6434185224308709E-6</v>
      </c>
      <c r="JT7" s="356"/>
      <c r="JU7" s="356"/>
      <c r="JV7" s="356"/>
      <c r="JW7" s="356">
        <v>1.4337349406764007E-6</v>
      </c>
      <c r="JX7" s="356"/>
      <c r="JY7" s="356"/>
      <c r="JZ7" s="356"/>
      <c r="KA7" s="356">
        <v>2.8452380947317558E-6</v>
      </c>
      <c r="KB7" s="356">
        <v>3.150774911007299E-6</v>
      </c>
      <c r="KC7" s="356">
        <v>2.487669231760784E-6</v>
      </c>
      <c r="KD7" s="356"/>
      <c r="KE7" s="356"/>
      <c r="KF7" s="356"/>
      <c r="KG7" s="356"/>
      <c r="KH7" s="356"/>
      <c r="KI7" s="356">
        <v>2.1606732914583305E-6</v>
      </c>
      <c r="KJ7" s="356"/>
      <c r="KK7" s="356"/>
      <c r="KL7" s="356"/>
      <c r="KM7" s="356">
        <v>2.1487675349866374E-6</v>
      </c>
      <c r="KN7" s="356">
        <v>2.9826106303133364E-6</v>
      </c>
      <c r="KO7" s="356">
        <v>3.4626890237765619E-6</v>
      </c>
      <c r="KP7" s="356">
        <v>2.0559438297997128E-6</v>
      </c>
      <c r="KQ7" s="356">
        <v>5.8222564606668302E-6</v>
      </c>
      <c r="KR7" s="356">
        <v>5.5872314558226468E-6</v>
      </c>
      <c r="KS7" s="356">
        <v>7.5262229483739276E-6</v>
      </c>
      <c r="KT7" s="356">
        <v>1.2792119225803165E-6</v>
      </c>
      <c r="KU7" s="356">
        <v>0</v>
      </c>
      <c r="KV7" s="356">
        <v>0</v>
      </c>
      <c r="KW7" s="356">
        <v>1.5342859994196091E-6</v>
      </c>
      <c r="KX7" s="356">
        <v>7.7524032420743727E-7</v>
      </c>
      <c r="KY7" s="536">
        <f t="shared" si="15"/>
        <v>1.7364243050792861E-2</v>
      </c>
      <c r="KZ7" s="534">
        <f t="shared" si="16"/>
        <v>2.7443283085813135E-6</v>
      </c>
      <c r="LA7" s="537">
        <f t="shared" si="17"/>
        <v>0.21956950486149679</v>
      </c>
      <c r="LB7" s="535">
        <f t="shared" si="18"/>
        <v>7.095791044689391E-7</v>
      </c>
      <c r="LD7" s="97" t="s">
        <v>605</v>
      </c>
      <c r="LE7" s="356">
        <v>3.3881546366252325E-6</v>
      </c>
      <c r="LF7" s="356">
        <v>6.6805037617338916E-6</v>
      </c>
      <c r="LG7" s="356"/>
      <c r="LH7" s="356">
        <v>1.2335503810359427E-2</v>
      </c>
      <c r="LI7" s="356">
        <v>2.1490792980288415E-2</v>
      </c>
      <c r="LJ7" s="356">
        <v>7.0559908415612294E-3</v>
      </c>
      <c r="LK7" s="356">
        <v>2.5560009218485176E-2</v>
      </c>
      <c r="LL7" s="356"/>
      <c r="LM7" s="356"/>
      <c r="LN7" s="356"/>
      <c r="LO7" s="356"/>
      <c r="LP7" s="356">
        <v>4.0119939202600669E-6</v>
      </c>
      <c r="LQ7" s="356"/>
      <c r="LR7" s="356">
        <v>1.2297775281665663E-2</v>
      </c>
      <c r="LS7" s="356">
        <v>1.691137949703281E-6</v>
      </c>
      <c r="LT7" s="356">
        <v>2.8765927576567567E-6</v>
      </c>
      <c r="LU7" s="356">
        <v>2.866458908870647E-6</v>
      </c>
      <c r="LV7" s="356">
        <v>2.2495302963942003E-6</v>
      </c>
      <c r="LW7" s="356">
        <v>1.6454385328565142E-6</v>
      </c>
      <c r="LX7" s="356">
        <v>2.9248669952015883E-6</v>
      </c>
      <c r="LY7" s="356">
        <v>1.0155867111058999E-6</v>
      </c>
      <c r="LZ7" s="356">
        <v>1.7278825808070451E-6</v>
      </c>
      <c r="MA7" s="356">
        <v>1.0276662892308759E-6</v>
      </c>
      <c r="MB7" s="356"/>
      <c r="MC7" s="356"/>
      <c r="MD7" s="356">
        <v>3.0308500499851836E-6</v>
      </c>
      <c r="ME7" s="356">
        <v>2.8948675251505117E-6</v>
      </c>
      <c r="MF7" s="533">
        <f>AVERAGE(LE7:ME7)</f>
        <v>4.1462159822776585E-3</v>
      </c>
      <c r="MG7" s="537">
        <f>MEDIAN(LE7:ME7)</f>
        <v>2.9248669952015883E-6</v>
      </c>
      <c r="MH7" s="534">
        <f>MAX(LE7:ME7)</f>
        <v>2.5560009218485176E-2</v>
      </c>
      <c r="MI7" s="538">
        <f>MIN(LE7:ME7)</f>
        <v>1.0155867111058999E-6</v>
      </c>
      <c r="MK7" s="97" t="s">
        <v>605</v>
      </c>
      <c r="ML7" s="356">
        <v>0.27830771464582993</v>
      </c>
      <c r="MM7" s="356">
        <v>1.1517072663177057</v>
      </c>
      <c r="MN7" s="356">
        <v>0.27980102348400349</v>
      </c>
      <c r="MO7" s="356">
        <v>0.54175423390504629</v>
      </c>
      <c r="MP7" s="356">
        <v>0.2048367057991278</v>
      </c>
      <c r="MQ7" s="356">
        <v>2.4458473845422057</v>
      </c>
      <c r="MR7" s="356">
        <v>0.16626108443047247</v>
      </c>
      <c r="MS7" s="356">
        <v>0.73275731741166028</v>
      </c>
      <c r="MT7" s="356">
        <v>0.245184404516537</v>
      </c>
      <c r="MU7" s="356">
        <v>1.4108525920731265</v>
      </c>
      <c r="MV7" s="356">
        <v>0.23968805754415962</v>
      </c>
      <c r="MW7" s="356">
        <v>1.5910470591586359</v>
      </c>
      <c r="MX7" s="356">
        <v>0.31745692380396645</v>
      </c>
      <c r="MY7" s="356">
        <v>0.78959638347083461</v>
      </c>
      <c r="MZ7" s="356">
        <v>4.8789778708860899E-2</v>
      </c>
      <c r="NA7" s="356">
        <v>0.17579800619946034</v>
      </c>
      <c r="NB7" s="356">
        <v>0.27986162989499941</v>
      </c>
      <c r="NC7" s="356">
        <v>3.5483944241983822</v>
      </c>
      <c r="ND7" s="356">
        <v>0.24085806535544077</v>
      </c>
      <c r="NE7" s="356">
        <v>1.0062973753994129</v>
      </c>
      <c r="NF7" s="356">
        <v>0.26533734170337037</v>
      </c>
      <c r="NG7" s="356">
        <v>5.7025082313744315</v>
      </c>
      <c r="NH7" s="356">
        <v>0.20442122291794004</v>
      </c>
      <c r="NI7" s="356">
        <v>3.1628594314221639</v>
      </c>
      <c r="NJ7" s="356">
        <v>0.25652346458875086</v>
      </c>
      <c r="NK7" s="356">
        <v>2.1986346091046869</v>
      </c>
      <c r="NL7" s="356">
        <v>0.18821757870960454</v>
      </c>
      <c r="NM7" s="356">
        <v>0.87246423882547308</v>
      </c>
      <c r="NN7" s="356">
        <v>0.26172988606807918</v>
      </c>
      <c r="NO7" s="356">
        <v>1.5169562983822242</v>
      </c>
      <c r="NP7" s="356">
        <v>0.23866094404241442</v>
      </c>
      <c r="NQ7" s="356">
        <v>1.744947215618585</v>
      </c>
      <c r="NR7" s="356">
        <v>0.35040696742259403</v>
      </c>
      <c r="NS7" s="356">
        <v>1.9660949691579506</v>
      </c>
      <c r="NT7" s="356">
        <v>0.16991979370134341</v>
      </c>
      <c r="NU7" s="356">
        <v>1.0641050538083254</v>
      </c>
      <c r="NV7" s="356">
        <v>0.29302096948421497</v>
      </c>
      <c r="NW7" s="356">
        <v>2.7619904812784211</v>
      </c>
      <c r="NX7" s="356">
        <v>0.18297266604705512</v>
      </c>
      <c r="NY7" s="356">
        <v>1.1832950825877877</v>
      </c>
      <c r="NZ7" s="356">
        <v>0.15851457043403855</v>
      </c>
      <c r="OA7" s="356">
        <v>1.5829501307450227</v>
      </c>
      <c r="OB7" s="356">
        <v>0.13307732262097291</v>
      </c>
      <c r="OC7" s="356">
        <v>1.0492179196978535</v>
      </c>
      <c r="OD7" s="356">
        <v>0.16429316791214127</v>
      </c>
      <c r="OE7" s="356">
        <v>2.3669015034363721</v>
      </c>
      <c r="OF7" s="356">
        <v>0.16041260460636877</v>
      </c>
      <c r="OG7" s="356">
        <v>1.5846965568841493</v>
      </c>
      <c r="OH7" s="542">
        <f t="shared" si="19"/>
        <v>0.996080129936328</v>
      </c>
      <c r="OI7" s="540">
        <f t="shared" si="20"/>
        <v>0.33393194561328021</v>
      </c>
      <c r="OJ7" s="543">
        <f t="shared" si="21"/>
        <v>5.7025082313744315</v>
      </c>
      <c r="OK7" s="541">
        <f t="shared" si="22"/>
        <v>4.8789778708860899E-2</v>
      </c>
      <c r="OM7" s="97" t="s">
        <v>605</v>
      </c>
      <c r="ON7" s="356">
        <v>0.21119951509936175</v>
      </c>
      <c r="OO7" s="356">
        <v>0.75094059904080435</v>
      </c>
      <c r="OP7" s="356">
        <v>0.47388815567310183</v>
      </c>
      <c r="OQ7" s="356">
        <v>0.33515682516983575</v>
      </c>
      <c r="OR7" s="356">
        <v>0.76825365729528028</v>
      </c>
      <c r="OS7" s="356">
        <v>0.18207681691093469</v>
      </c>
      <c r="OT7" s="356">
        <v>0.45440710322708083</v>
      </c>
      <c r="OU7" s="356">
        <v>0.45094379366022536</v>
      </c>
      <c r="OV7" s="356">
        <v>1.5857248811618321</v>
      </c>
      <c r="OW7" s="356">
        <v>0.34276456308503495</v>
      </c>
      <c r="OX7" s="356">
        <v>1.2525980405956609</v>
      </c>
      <c r="OY7" s="356">
        <v>0.28832528639514382</v>
      </c>
      <c r="OZ7" s="356">
        <v>0.63579337368001432</v>
      </c>
      <c r="PA7" s="356">
        <v>0.29685161313650654</v>
      </c>
      <c r="PB7" s="356">
        <v>0.62726955246633964</v>
      </c>
      <c r="PC7" s="356">
        <v>0.37712471205220099</v>
      </c>
      <c r="PD7" s="356">
        <v>1.237115669513609</v>
      </c>
      <c r="PE7" s="356">
        <v>0.23848092405998556</v>
      </c>
      <c r="PF7" s="356">
        <v>0.87173697892095647</v>
      </c>
      <c r="PG7" s="356">
        <v>0.50278269446236745</v>
      </c>
      <c r="PH7" s="356">
        <v>1.1317975950331403</v>
      </c>
      <c r="PI7" s="356">
        <v>0.40210307455165328</v>
      </c>
      <c r="PJ7" s="356">
        <v>0.73804459595177363</v>
      </c>
      <c r="PK7" s="356">
        <v>0.31065888380560913</v>
      </c>
      <c r="PL7" s="356">
        <v>0.6486575137644478</v>
      </c>
      <c r="PM7" s="356">
        <v>0.15034434949656411</v>
      </c>
      <c r="PN7" s="356">
        <v>0.41510659972708785</v>
      </c>
      <c r="PO7" s="539">
        <f>AVERAGE(ON7:PN7)</f>
        <v>0.58074619881246492</v>
      </c>
      <c r="PP7" s="543">
        <f>MEDIAN(ON7:PN7)</f>
        <v>0.45440710322708083</v>
      </c>
      <c r="PQ7" s="540">
        <f>MAX(ON7:PN7)</f>
        <v>1.5857248811618321</v>
      </c>
      <c r="PR7" s="544">
        <f>MIN(ON7:PN7)</f>
        <v>0.15034434949656411</v>
      </c>
      <c r="PT7" s="97" t="s">
        <v>605</v>
      </c>
      <c r="PU7" s="356">
        <v>6.1424854961246053E-6</v>
      </c>
      <c r="PV7" s="356"/>
      <c r="PW7" s="356">
        <v>4.1954708407599173E-6</v>
      </c>
      <c r="PX7" s="356"/>
      <c r="PY7" s="356">
        <v>7.3241012823698155E-6</v>
      </c>
      <c r="PZ7" s="356">
        <v>6.3355277184726991E-6</v>
      </c>
      <c r="QA7" s="356">
        <v>6.7445872819008048E-6</v>
      </c>
      <c r="QB7" s="356">
        <v>2.3976435697142727E-5</v>
      </c>
      <c r="QC7" s="356">
        <v>2.787184377344603E-2</v>
      </c>
      <c r="QD7" s="356">
        <v>0.10150261163703042</v>
      </c>
      <c r="QE7" s="356">
        <v>3.5249893877354027E-2</v>
      </c>
      <c r="QF7" s="356">
        <v>9.203034844455546E-2</v>
      </c>
      <c r="QG7" s="356">
        <v>4.1011185667806871E-2</v>
      </c>
      <c r="QH7" s="356">
        <v>0.14543899509905533</v>
      </c>
      <c r="QI7" s="356">
        <v>0.18520208420338569</v>
      </c>
      <c r="QJ7" s="356">
        <v>0.82441077998550205</v>
      </c>
      <c r="QK7" s="356">
        <v>1.6564728116912848E-5</v>
      </c>
      <c r="QL7" s="356"/>
      <c r="QM7" s="356"/>
      <c r="QN7" s="356"/>
      <c r="QO7" s="356">
        <v>1.6865079375869835E-5</v>
      </c>
      <c r="QP7" s="356"/>
      <c r="QQ7" s="356"/>
      <c r="QR7" s="356"/>
      <c r="QS7" s="356">
        <v>1.929456134522804E-5</v>
      </c>
      <c r="QT7" s="356">
        <v>2.1020622549753335E-5</v>
      </c>
      <c r="QU7" s="356">
        <v>1.4637250716798075E-5</v>
      </c>
      <c r="QV7" s="356"/>
      <c r="QW7" s="356"/>
      <c r="QX7" s="356"/>
      <c r="QY7" s="356"/>
      <c r="QZ7" s="356"/>
      <c r="RA7" s="356">
        <v>1.4207748719882351E-5</v>
      </c>
      <c r="RB7" s="356"/>
      <c r="RC7" s="356"/>
      <c r="RD7" s="356"/>
      <c r="RE7" s="356">
        <v>1.4454876631864411E-5</v>
      </c>
      <c r="RF7" s="356">
        <v>1.8886152310421015E-5</v>
      </c>
      <c r="RG7" s="356">
        <v>2.0692631076275151E-5</v>
      </c>
      <c r="RH7" s="356">
        <v>1.3497683343401358E-5</v>
      </c>
      <c r="RI7" s="356">
        <v>3.638729579249674E-5</v>
      </c>
      <c r="RJ7" s="356">
        <v>3.2278947584766585E-5</v>
      </c>
      <c r="RK7" s="356">
        <v>4.2809964081276403E-5</v>
      </c>
      <c r="RL7" s="356">
        <v>8.4473702912951433E-6</v>
      </c>
      <c r="RM7" s="356">
        <v>0</v>
      </c>
      <c r="RN7" s="356">
        <v>0</v>
      </c>
      <c r="RO7" s="356">
        <v>1.0146284323044449E-5</v>
      </c>
      <c r="RP7" s="356">
        <v>4.779117810258842E-6</v>
      </c>
      <c r="RQ7" s="536">
        <f t="shared" si="23"/>
        <v>7.2643752564363867E-2</v>
      </c>
      <c r="RR7" s="534">
        <f t="shared" si="24"/>
        <v>2.0157591947490689E-5</v>
      </c>
      <c r="RS7" s="537">
        <f t="shared" si="25"/>
        <v>0.82441077998550205</v>
      </c>
      <c r="RT7" s="535">
        <f t="shared" si="26"/>
        <v>4.1954708407599173E-6</v>
      </c>
      <c r="RV7" s="97" t="s">
        <v>605</v>
      </c>
      <c r="RW7" s="356">
        <v>6.5513950191578368E-5</v>
      </c>
      <c r="RX7" s="356">
        <v>1.5223784299457833E-4</v>
      </c>
      <c r="RY7" s="356"/>
      <c r="RZ7" s="356">
        <v>7.9864089054478615E-2</v>
      </c>
      <c r="SA7" s="356">
        <v>0.14171975513028226</v>
      </c>
      <c r="SB7" s="356">
        <v>4.2269276350226398E-2</v>
      </c>
      <c r="SC7" s="356">
        <v>0.12594748602301559</v>
      </c>
      <c r="SD7" s="356"/>
      <c r="SE7" s="356"/>
      <c r="SF7" s="356"/>
      <c r="SG7" s="356"/>
      <c r="SH7" s="356">
        <v>2.7678609451337007E-5</v>
      </c>
      <c r="SI7" s="356"/>
      <c r="SJ7" s="356">
        <v>6.1183611115434237E-2</v>
      </c>
      <c r="SK7" s="356">
        <v>1.1300268047363992E-5</v>
      </c>
      <c r="SL7" s="356">
        <v>2.4117333163092715E-5</v>
      </c>
      <c r="SM7" s="356">
        <v>1.7713248723486934E-5</v>
      </c>
      <c r="SN7" s="356">
        <v>1.2978221391070624E-5</v>
      </c>
      <c r="SO7" s="356">
        <v>9.9784754165314378E-6</v>
      </c>
      <c r="SP7" s="356">
        <v>2.3145054325827768E-5</v>
      </c>
      <c r="SQ7" s="356">
        <v>7.9614115526675561E-6</v>
      </c>
      <c r="SR7" s="356">
        <v>1.2823718755462592E-5</v>
      </c>
      <c r="SS7" s="356">
        <v>5.9731928161694634E-6</v>
      </c>
      <c r="ST7" s="356"/>
      <c r="SU7" s="356"/>
      <c r="SV7" s="356">
        <v>1.805837781581008E-5</v>
      </c>
      <c r="SW7" s="356">
        <v>1.653731514609982E-5</v>
      </c>
      <c r="SX7" s="533">
        <f>AVERAGE(RW7:SW7)</f>
        <v>2.3757380773327796E-2</v>
      </c>
      <c r="SY7" s="537">
        <f>MEDIAN(RW7:SW7)</f>
        <v>2.3145054325827768E-5</v>
      </c>
      <c r="SZ7" s="534">
        <f>MAX(RW7:SW7)</f>
        <v>0.14171975513028226</v>
      </c>
      <c r="TA7" s="538">
        <f>MIN(RW7:SW7)</f>
        <v>5.9731928161694634E-6</v>
      </c>
      <c r="TC7" s="66" t="s">
        <v>606</v>
      </c>
      <c r="TD7" s="102">
        <f t="shared" ref="TD7:TI7" si="50">AVERAGE(TD5:TD6)</f>
        <v>70590</v>
      </c>
      <c r="TE7" s="101">
        <f t="shared" si="50"/>
        <v>39105</v>
      </c>
      <c r="TF7" s="101">
        <f t="shared" si="50"/>
        <v>29952.5</v>
      </c>
      <c r="TG7" s="101">
        <f t="shared" si="50"/>
        <v>42054.5</v>
      </c>
      <c r="TH7" s="101">
        <f t="shared" si="50"/>
        <v>47863.5</v>
      </c>
      <c r="TI7" s="101">
        <f t="shared" si="50"/>
        <v>23576.5</v>
      </c>
      <c r="TJ7" s="101">
        <f>AVERAGE(TJ5:TJ6)</f>
        <v>48022.5</v>
      </c>
      <c r="TK7" s="101">
        <f>AVERAGE(TK5:TK6)</f>
        <v>30223.5</v>
      </c>
      <c r="TL7" s="101">
        <f>AVERAGE(TL5:TL6)</f>
        <v>56927</v>
      </c>
      <c r="TM7" s="101">
        <f t="shared" ref="TM7:TO7" si="51">AVERAGE(TM5:TM6)</f>
        <v>35917.5</v>
      </c>
      <c r="TN7" s="101">
        <f>AVERAGE(TN5:TN6)</f>
        <v>37937</v>
      </c>
      <c r="TO7" s="101">
        <f t="shared" si="51"/>
        <v>32039</v>
      </c>
      <c r="TU7" s="66" t="s">
        <v>606</v>
      </c>
      <c r="TV7" s="102">
        <f t="shared" ref="TV7:UA7" si="52">AVERAGE(TV5:TV6)</f>
        <v>38009.5</v>
      </c>
      <c r="TW7" s="101">
        <f t="shared" si="52"/>
        <v>44444</v>
      </c>
      <c r="TX7" s="101">
        <f t="shared" si="52"/>
        <v>100139</v>
      </c>
      <c r="TY7" s="101">
        <f t="shared" si="52"/>
        <v>45329.5</v>
      </c>
      <c r="TZ7" s="101">
        <f t="shared" si="52"/>
        <v>77377.5</v>
      </c>
      <c r="UA7" s="101">
        <f t="shared" si="52"/>
        <v>83635.5</v>
      </c>
      <c r="UB7" s="126"/>
      <c r="UF7" s="7"/>
      <c r="UH7" s="66" t="s">
        <v>605</v>
      </c>
      <c r="UI7" s="255">
        <f t="shared" ref="UI7:US7" si="53">MEDIAN(UI9:UI598)</f>
        <v>6.9689050316810608E-2</v>
      </c>
      <c r="UJ7" s="255">
        <f t="shared" si="53"/>
        <v>2.7946799993515001E-2</v>
      </c>
      <c r="UK7" s="255">
        <f t="shared" si="53"/>
        <v>5.57137001305818E-2</v>
      </c>
      <c r="UL7" s="255">
        <f t="shared" si="53"/>
        <v>5.5549196898937198E-2</v>
      </c>
      <c r="UM7" s="255">
        <f t="shared" si="53"/>
        <v>4.1776597499847398E-2</v>
      </c>
      <c r="UN7" s="255">
        <f t="shared" si="53"/>
        <v>0.10436384752392719</v>
      </c>
      <c r="UO7" s="255">
        <f t="shared" si="53"/>
        <v>2.7841700240969599E-2</v>
      </c>
      <c r="UP7" s="255">
        <f t="shared" si="53"/>
        <v>2.8036749921739049E-2</v>
      </c>
      <c r="UQ7" s="269">
        <f t="shared" si="53"/>
        <v>5.5258300155401202E-2</v>
      </c>
      <c r="UR7" s="269">
        <f t="shared" si="53"/>
        <v>4.1691601276397698E-2</v>
      </c>
      <c r="US7" s="269">
        <f t="shared" si="53"/>
        <v>4.1514199227094602E-2</v>
      </c>
      <c r="UT7" s="269">
        <f>MEDIAN(UT9:UT608)</f>
        <v>2.7951850555837099E-2</v>
      </c>
      <c r="UU7" s="274">
        <f>AVERAGE(UI7:UQ7)</f>
        <v>5.1797326964636556E-2</v>
      </c>
      <c r="UV7" s="275">
        <f>MEDIAN(UI7:UQ7)</f>
        <v>5.5258300155401202E-2</v>
      </c>
      <c r="UW7" s="275">
        <f>MAX(UI7:UQ7)</f>
        <v>0.10436384752392719</v>
      </c>
      <c r="UX7" s="276">
        <f>MIN(UI7:UQ7)</f>
        <v>2.7841700240969599E-2</v>
      </c>
      <c r="VA7" s="70" t="s">
        <v>605</v>
      </c>
      <c r="VB7" s="255">
        <f t="shared" ref="VB7:VH7" si="54">MEDIAN(VB9:VB598)</f>
        <v>4.1774000972509301E-2</v>
      </c>
      <c r="VC7" s="260">
        <f t="shared" si="54"/>
        <v>4.1725251823663649E-2</v>
      </c>
      <c r="VD7" s="260">
        <f t="shared" si="54"/>
        <v>6.9122299500000012E-2</v>
      </c>
      <c r="VE7" s="260">
        <f t="shared" si="54"/>
        <v>2.794235013425345E-2</v>
      </c>
      <c r="VF7" s="260">
        <f t="shared" si="54"/>
        <v>2.7868749573826748E-2</v>
      </c>
      <c r="VG7" s="260">
        <f t="shared" si="54"/>
        <v>4.1375700384378399E-2</v>
      </c>
      <c r="VH7" s="260">
        <f t="shared" si="54"/>
        <v>2.7853650040924501E-2</v>
      </c>
      <c r="VI7" s="261">
        <f ca="1">AVERAGE(VB7:VK7)</f>
        <v>4.3128889145992721E-2</v>
      </c>
      <c r="VJ7" s="262">
        <f>MEDIAN(VB7:VH7)</f>
        <v>4.1375700384378399E-2</v>
      </c>
      <c r="VK7" s="262">
        <f>MAX(VB7:VH7)</f>
        <v>6.9122299500000012E-2</v>
      </c>
      <c r="VL7" s="263">
        <f>MIN(VB7:VH7)</f>
        <v>2.7853650040924501E-2</v>
      </c>
      <c r="VN7" s="120" t="s">
        <v>605</v>
      </c>
      <c r="VO7" s="153">
        <f t="shared" ref="VO7:XA7" si="55">MEDIAN(VO8:VO16)</f>
        <v>3132</v>
      </c>
      <c r="VP7" s="154">
        <f t="shared" si="55"/>
        <v>1936</v>
      </c>
      <c r="VQ7" s="154">
        <f t="shared" si="55"/>
        <v>1866</v>
      </c>
      <c r="VR7" s="157">
        <f t="shared" si="55"/>
        <v>1657</v>
      </c>
      <c r="VS7" s="153">
        <f t="shared" si="55"/>
        <v>1739</v>
      </c>
      <c r="VT7" s="154">
        <f t="shared" si="55"/>
        <v>1337</v>
      </c>
      <c r="VU7" s="154">
        <f t="shared" si="55"/>
        <v>1351</v>
      </c>
      <c r="VV7" s="157">
        <f t="shared" si="55"/>
        <v>1323</v>
      </c>
      <c r="VW7" s="153">
        <f t="shared" si="55"/>
        <v>1211</v>
      </c>
      <c r="VX7" s="154">
        <f t="shared" si="55"/>
        <v>960</v>
      </c>
      <c r="VY7" s="154">
        <f t="shared" si="55"/>
        <v>946</v>
      </c>
      <c r="VZ7" s="157">
        <f t="shared" si="55"/>
        <v>960</v>
      </c>
      <c r="WA7" s="153">
        <f t="shared" si="55"/>
        <v>1963</v>
      </c>
      <c r="WB7" s="154">
        <f t="shared" si="55"/>
        <v>1796</v>
      </c>
      <c r="WC7" s="154">
        <f t="shared" si="55"/>
        <v>1531</v>
      </c>
      <c r="WD7" s="157">
        <f t="shared" si="55"/>
        <v>1283</v>
      </c>
      <c r="WE7" s="153">
        <f t="shared" si="55"/>
        <v>1531</v>
      </c>
      <c r="WF7" s="154">
        <f t="shared" si="55"/>
        <v>1086</v>
      </c>
      <c r="WG7" s="154">
        <f t="shared" si="55"/>
        <v>1268</v>
      </c>
      <c r="WH7" s="157">
        <f t="shared" si="55"/>
        <v>1030</v>
      </c>
      <c r="WI7" s="153">
        <f t="shared" si="55"/>
        <v>1002</v>
      </c>
      <c r="WJ7" s="154">
        <f t="shared" si="55"/>
        <v>905</v>
      </c>
      <c r="WK7" s="154">
        <f t="shared" si="55"/>
        <v>975</v>
      </c>
      <c r="WL7" s="157">
        <f t="shared" si="55"/>
        <v>850</v>
      </c>
      <c r="WM7" s="153">
        <f t="shared" si="55"/>
        <v>1866</v>
      </c>
      <c r="WN7" s="154">
        <f t="shared" si="55"/>
        <v>1587</v>
      </c>
      <c r="WO7" s="154">
        <f t="shared" si="55"/>
        <v>1698</v>
      </c>
      <c r="WP7" s="157">
        <f t="shared" si="55"/>
        <v>1685</v>
      </c>
      <c r="WQ7" s="153">
        <f t="shared" si="55"/>
        <v>1963</v>
      </c>
      <c r="WR7" s="154">
        <f t="shared" si="55"/>
        <v>1712</v>
      </c>
      <c r="WS7" s="154">
        <f t="shared" si="55"/>
        <v>1601</v>
      </c>
      <c r="WT7" s="157">
        <f t="shared" si="55"/>
        <v>1406</v>
      </c>
      <c r="WU7" s="153">
        <f t="shared" si="55"/>
        <v>1852</v>
      </c>
      <c r="WV7" s="154">
        <f t="shared" si="55"/>
        <v>1253</v>
      </c>
      <c r="WW7" s="154">
        <f t="shared" si="55"/>
        <v>1253</v>
      </c>
      <c r="WX7" s="157">
        <f t="shared" si="55"/>
        <v>1267</v>
      </c>
      <c r="WY7" s="153">
        <f t="shared" si="55"/>
        <v>1194</v>
      </c>
      <c r="WZ7" s="154">
        <f t="shared" si="55"/>
        <v>1180</v>
      </c>
      <c r="XA7" s="154">
        <f t="shared" si="55"/>
        <v>1250</v>
      </c>
      <c r="XB7" s="157">
        <f>MEDIAN(XB8:XB16)</f>
        <v>1292</v>
      </c>
      <c r="XC7" s="157">
        <f>MEDIAN(XC8:XC16)</f>
        <v>1963</v>
      </c>
      <c r="XD7" s="157">
        <f t="shared" ref="XD7:XF7" si="56">MEDIAN(XD8:XD16)</f>
        <v>1601</v>
      </c>
      <c r="XE7" s="157">
        <f t="shared" si="56"/>
        <v>1601</v>
      </c>
      <c r="XF7" s="157">
        <f t="shared" si="56"/>
        <v>1546</v>
      </c>
      <c r="XG7" s="157">
        <f t="shared" ref="XG7" si="57">MEDIAN(XG8:XG16)</f>
        <v>1712</v>
      </c>
      <c r="XH7" s="157">
        <f t="shared" ref="XH7" si="58">MEDIAN(XH8:XH16)</f>
        <v>1337</v>
      </c>
      <c r="XI7" s="157">
        <f t="shared" ref="XI7" si="59">MEDIAN(XI8:XI16)</f>
        <v>1336</v>
      </c>
      <c r="XJ7" s="157">
        <f t="shared" ref="XJ7" si="60">MEDIAN(XJ8:XJ16)</f>
        <v>1280</v>
      </c>
      <c r="XK7" s="164">
        <f>AVERAGE(VO7:WX7)</f>
        <v>1466.1388888888889</v>
      </c>
      <c r="XL7" s="124">
        <f>MEDIAN(VO7:WX7)</f>
        <v>1378.5</v>
      </c>
      <c r="XM7" s="123">
        <f>MAX(VO7:WX7)</f>
        <v>3132</v>
      </c>
      <c r="XN7" s="122">
        <f>MIN(VO7:WX7)</f>
        <v>850</v>
      </c>
      <c r="XO7" s="8"/>
      <c r="XP7" s="120" t="s">
        <v>605</v>
      </c>
      <c r="XQ7" s="153">
        <f t="shared" ref="XQ7:YQ7" si="61">MEDIAN(XQ8:XQ16)</f>
        <v>13184</v>
      </c>
      <c r="XR7" s="154">
        <f t="shared" si="61"/>
        <v>6265</v>
      </c>
      <c r="XS7" s="157">
        <f t="shared" si="61"/>
        <v>7128</v>
      </c>
      <c r="XT7" s="153">
        <f t="shared" si="61"/>
        <v>2645</v>
      </c>
      <c r="XU7" s="154">
        <f t="shared" si="61"/>
        <v>2046</v>
      </c>
      <c r="XV7" s="154">
        <f t="shared" si="61"/>
        <v>1935</v>
      </c>
      <c r="XW7" s="157">
        <f t="shared" si="61"/>
        <v>1531</v>
      </c>
      <c r="XX7" s="153">
        <f t="shared" si="61"/>
        <v>2200</v>
      </c>
      <c r="XY7" s="154">
        <f t="shared" si="61"/>
        <v>1796</v>
      </c>
      <c r="XZ7" s="154">
        <f t="shared" si="61"/>
        <v>1490</v>
      </c>
      <c r="YA7" s="157">
        <f t="shared" si="61"/>
        <v>1587</v>
      </c>
      <c r="YB7" s="153">
        <f t="shared" si="61"/>
        <v>4302</v>
      </c>
      <c r="YC7" s="154">
        <f t="shared" si="61"/>
        <v>2993</v>
      </c>
      <c r="YD7" s="154">
        <f t="shared" si="61"/>
        <v>2923</v>
      </c>
      <c r="YE7" s="157">
        <f t="shared" si="61"/>
        <v>2700</v>
      </c>
      <c r="YF7" s="153">
        <f t="shared" si="61"/>
        <v>2645</v>
      </c>
      <c r="YG7" s="154">
        <f t="shared" si="61"/>
        <v>2102</v>
      </c>
      <c r="YH7" s="154">
        <f t="shared" si="61"/>
        <v>1990</v>
      </c>
      <c r="YI7" s="157">
        <f t="shared" si="61"/>
        <v>2200</v>
      </c>
      <c r="YJ7" s="153">
        <f t="shared" si="61"/>
        <v>2255</v>
      </c>
      <c r="YK7" s="154">
        <f t="shared" si="61"/>
        <v>2576</v>
      </c>
      <c r="YL7" s="154">
        <f t="shared" si="61"/>
        <v>2548</v>
      </c>
      <c r="YM7" s="157">
        <f t="shared" si="61"/>
        <v>2366</v>
      </c>
      <c r="YN7" s="153">
        <f t="shared" si="61"/>
        <v>4051</v>
      </c>
      <c r="YO7" s="154">
        <f t="shared" si="61"/>
        <v>2799</v>
      </c>
      <c r="YP7" s="154">
        <f t="shared" si="61"/>
        <v>2826</v>
      </c>
      <c r="YQ7" s="157">
        <f t="shared" si="61"/>
        <v>3648</v>
      </c>
      <c r="YR7" s="64">
        <f>AVERAGE(XQ7:YQ7)</f>
        <v>3212.2592592592591</v>
      </c>
      <c r="YS7" s="171">
        <f>MEDIAN(XQ7:YQ7)</f>
        <v>2576</v>
      </c>
      <c r="YT7" s="171">
        <f>MAX(XQ7:YQ7)</f>
        <v>13184</v>
      </c>
      <c r="YU7" s="172">
        <f>MIN(XQ7:YQ7)</f>
        <v>1490</v>
      </c>
      <c r="YV7" s="15"/>
      <c r="YX7" s="120" t="s">
        <v>605</v>
      </c>
      <c r="YY7" s="114">
        <f>MEDIAN(YY9:YY14)</f>
        <v>138</v>
      </c>
      <c r="YZ7" s="81">
        <f>MEDIAN(YZ9:YZ22)</f>
        <v>71</v>
      </c>
      <c r="ZA7" s="81">
        <f>MEDIAN(ZA9:ZA26)</f>
        <v>141</v>
      </c>
      <c r="ZB7" s="81">
        <f>MEDIAN(ZB9:ZB28)</f>
        <v>154.5</v>
      </c>
      <c r="ZC7" s="81">
        <f t="shared" ref="ZC7:ZJ7" si="62">MEDIAN(ZC9:ZC22)</f>
        <v>54</v>
      </c>
      <c r="ZD7" s="81">
        <f t="shared" si="62"/>
        <v>33</v>
      </c>
      <c r="ZE7" s="81">
        <f t="shared" si="62"/>
        <v>35</v>
      </c>
      <c r="ZF7" s="81">
        <f t="shared" si="62"/>
        <v>48.5</v>
      </c>
      <c r="ZG7" s="81">
        <f t="shared" si="62"/>
        <v>26.5</v>
      </c>
      <c r="ZH7" s="81">
        <f t="shared" si="62"/>
        <v>26.5</v>
      </c>
      <c r="ZI7" s="81">
        <f t="shared" si="62"/>
        <v>13</v>
      </c>
      <c r="ZJ7" s="81">
        <f t="shared" si="62"/>
        <v>26.5</v>
      </c>
      <c r="ZK7" s="81">
        <f>MEDIAN(ZK9:ZK10)</f>
        <v>67.5</v>
      </c>
      <c r="ZL7" s="81">
        <f>MEDIAN(ZL9:ZL20)</f>
        <v>75</v>
      </c>
      <c r="ZM7" s="81">
        <f>MEDIAN(ZM9:ZM20)</f>
        <v>42</v>
      </c>
      <c r="ZN7" s="81">
        <f>MEDIAN(ZN9:ZN23)</f>
        <v>57</v>
      </c>
      <c r="ZO7" s="81">
        <f>MEDIAN(ZO9:ZO23)</f>
        <v>42</v>
      </c>
      <c r="ZP7" s="81">
        <f>MEDIAN(ZP9:ZP26)</f>
        <v>126.5</v>
      </c>
      <c r="ZQ7" s="81">
        <f>MEDIAN(ZQ9:ZQ26)</f>
        <v>99</v>
      </c>
      <c r="ZR7" s="81">
        <f>MEDIAN(ZR9:ZR26)</f>
        <v>140</v>
      </c>
      <c r="ZS7" s="81">
        <f>MEDIAN(ZS9:ZS22)</f>
        <v>49</v>
      </c>
      <c r="ZT7" s="81">
        <f>MEDIAN(ZT9:ZT22)</f>
        <v>43</v>
      </c>
      <c r="ZU7" s="81">
        <f>MEDIAN(ZU9:ZU22)</f>
        <v>43</v>
      </c>
      <c r="ZV7" s="81">
        <f>MEDIAN(ZV9:ZV23)</f>
        <v>82</v>
      </c>
      <c r="ZW7" s="81">
        <f>MEDIAN(ZW9:ZW17)</f>
        <v>57</v>
      </c>
      <c r="ZX7" s="81">
        <f>MEDIAN(ZX9:ZX20)</f>
        <v>146.5</v>
      </c>
      <c r="ZY7" s="81">
        <f>MEDIAN(ZY9:ZY22)</f>
        <v>15</v>
      </c>
      <c r="ZZ7" s="81">
        <f>MEDIAN(ZZ9:ZZ22)</f>
        <v>26.5</v>
      </c>
      <c r="AAA7" s="81">
        <f>MEDIAN(AAA9:AAA15)</f>
        <v>68</v>
      </c>
      <c r="AAB7" s="81">
        <f>MEDIAN(AAB9:AAB22)</f>
        <v>21</v>
      </c>
      <c r="AAC7" s="81">
        <f>MEDIAN(AAC9:AAC21)</f>
        <v>27</v>
      </c>
      <c r="AAD7" s="81">
        <f>MEDIAN(AAD9:AAD22)</f>
        <v>21</v>
      </c>
      <c r="AAE7" s="81">
        <f>MEDIAN(AAE9:AAE17)</f>
        <v>54</v>
      </c>
      <c r="AAF7" s="81">
        <f>MEDIAN(AAF9:AAF21)</f>
        <v>40</v>
      </c>
      <c r="AAG7" s="81">
        <f>MEDIAN(AAG9:AAG21)</f>
        <v>40</v>
      </c>
      <c r="AAH7" s="208">
        <f>MEDIAN(AAH9:AAH20)</f>
        <v>54.5</v>
      </c>
      <c r="AAI7" s="208">
        <f>MEDIAN(AAI9:AAI21)</f>
        <v>53</v>
      </c>
      <c r="AAJ7" s="208">
        <f t="shared" ref="AAJ7:AAN7" si="63">MEDIAN(AAJ9:AAJ21)</f>
        <v>53</v>
      </c>
      <c r="AAK7" s="208">
        <f t="shared" si="63"/>
        <v>52</v>
      </c>
      <c r="AAL7" s="208">
        <f t="shared" si="63"/>
        <v>44</v>
      </c>
      <c r="AAM7" s="208">
        <f t="shared" si="63"/>
        <v>221</v>
      </c>
      <c r="AAN7" s="208">
        <f t="shared" si="63"/>
        <v>54</v>
      </c>
      <c r="AAO7" s="208">
        <f>MEDIAN(AAO9:AAO21)</f>
        <v>55</v>
      </c>
      <c r="AAP7" s="208">
        <f>MEDIAN(AAP9:AAP22)</f>
        <v>49</v>
      </c>
      <c r="AAQ7" s="208">
        <f t="shared" ref="AAQ7:AAT7" si="64">MEDIAN(AAQ9:AAQ22)</f>
        <v>555</v>
      </c>
      <c r="AAR7" s="208">
        <f t="shared" si="64"/>
        <v>15</v>
      </c>
      <c r="AAS7" s="208">
        <f t="shared" si="64"/>
        <v>14</v>
      </c>
      <c r="AAT7" s="208">
        <f t="shared" si="64"/>
        <v>41</v>
      </c>
      <c r="AAU7" s="209">
        <f t="shared" si="35"/>
        <v>71.041666666666671</v>
      </c>
      <c r="AAV7" s="124">
        <f t="shared" si="36"/>
        <v>50.5</v>
      </c>
      <c r="AAW7" s="63">
        <f t="shared" si="37"/>
        <v>555</v>
      </c>
      <c r="AAX7" s="203">
        <f t="shared" si="38"/>
        <v>13</v>
      </c>
      <c r="AAZ7" s="97" t="s">
        <v>605</v>
      </c>
      <c r="ABA7" s="207">
        <f>MEDIAN(ABA9:ABA17)</f>
        <v>41</v>
      </c>
      <c r="ABB7" s="108">
        <f>MEDIAN(ABB9:ABB16)</f>
        <v>284.5</v>
      </c>
      <c r="ABC7" s="108">
        <f>MEDIAN(ABC9:ABC19)</f>
        <v>82</v>
      </c>
      <c r="ABD7" s="108">
        <f>MEDIAN(ABD9:ABD19)</f>
        <v>69</v>
      </c>
      <c r="ABE7" s="108">
        <f>MEDIAN(ABE9:ABE21)</f>
        <v>41</v>
      </c>
      <c r="ABF7" s="108">
        <f>MEDIAN(ABF9:ABF22)</f>
        <v>48.5</v>
      </c>
      <c r="ABG7" s="108">
        <f>MEDIAN(ABG9:ABG22)</f>
        <v>14</v>
      </c>
      <c r="ABH7" s="108">
        <f>MEDIAN(ABH9:ABH22)</f>
        <v>26.5</v>
      </c>
      <c r="ABI7" s="108">
        <f>MEDIAN(ABI9:ABI19)</f>
        <v>71</v>
      </c>
      <c r="ABJ7" s="108">
        <f>MEDIAN(ABJ9:ABJ22)</f>
        <v>21</v>
      </c>
      <c r="ABK7" s="108">
        <f>MEDIAN(ABK9:ABK20)</f>
        <v>34.5</v>
      </c>
      <c r="ABL7" s="108">
        <f>MEDIAN(ABL9:ABL22)</f>
        <v>29</v>
      </c>
      <c r="ABM7" s="108">
        <f>MEDIAN(ABM9:ABM11)</f>
        <v>58</v>
      </c>
      <c r="ABN7" s="108">
        <f>MEDIAN(ABN9:ABN19)</f>
        <v>69</v>
      </c>
      <c r="ABO7" s="108">
        <f>MEDIAN(ABO9:ABO21)</f>
        <v>55</v>
      </c>
      <c r="ABP7" s="108">
        <f>MEDIAN(ABP9:ABP23)</f>
        <v>30</v>
      </c>
      <c r="ABQ7" s="108">
        <f>MEDIAN(ABQ9:ABQ19)</f>
        <v>41</v>
      </c>
      <c r="ABR7" s="108">
        <f>MEDIAN(ABR9:ABR21)</f>
        <v>55</v>
      </c>
      <c r="ABS7" s="108">
        <f>MEDIAN(ABS9:ABS21)</f>
        <v>54</v>
      </c>
      <c r="ABT7" s="108">
        <f>MEDIAN(ABT9:ABT21)</f>
        <v>43</v>
      </c>
      <c r="ABU7" s="108">
        <f>MEDIAN(ABU9:ABU19)</f>
        <v>27</v>
      </c>
      <c r="ABV7" s="108">
        <f>MEDIAN(ABV9:ABV22)</f>
        <v>33.5</v>
      </c>
      <c r="ABW7" s="108">
        <f>MEDIAN(ABW9:ABW22)</f>
        <v>20.5</v>
      </c>
      <c r="ABX7" s="108">
        <f>MEDIAN(ABX9:ABX20)</f>
        <v>15.5</v>
      </c>
      <c r="ABY7" s="164">
        <f>AVERAGE(ABA7:ABX7)</f>
        <v>52.645833333333336</v>
      </c>
      <c r="ABZ7" s="124">
        <f>MEDIAN(ABA7:ABX7)</f>
        <v>41</v>
      </c>
      <c r="ACA7" s="63">
        <f>MAX(ABA7:ABX7)</f>
        <v>284.5</v>
      </c>
      <c r="ACB7" s="62">
        <f>MIN(ABA7:ABX7)</f>
        <v>14</v>
      </c>
      <c r="ACC7" s="15"/>
      <c r="ACE7" s="66" t="s">
        <v>605</v>
      </c>
      <c r="ACF7" s="316">
        <f t="shared" ref="ACF7:ACN7" si="65">MEDIAN(ACF8:ACF19746)</f>
        <v>6.7019033937899602E-3</v>
      </c>
      <c r="ACG7" s="316">
        <f t="shared" si="65"/>
        <v>6.1906240570259053E-3</v>
      </c>
      <c r="ACH7" s="316">
        <f t="shared" si="65"/>
        <v>5.8472630865344299E-3</v>
      </c>
      <c r="ACI7" s="316">
        <f t="shared" si="65"/>
        <v>1.3518569477780251E-2</v>
      </c>
      <c r="ACJ7" s="316">
        <f t="shared" si="65"/>
        <v>7.0232019272095303E-3</v>
      </c>
      <c r="ACK7" s="316">
        <f t="shared" si="65"/>
        <v>5.5110729313074648E-3</v>
      </c>
      <c r="ACL7" s="316">
        <f t="shared" si="65"/>
        <v>4.17477567444079E-3</v>
      </c>
      <c r="ACM7" s="316">
        <f t="shared" si="65"/>
        <v>9.5033241128299195E-3</v>
      </c>
      <c r="ACN7" s="316">
        <f t="shared" si="65"/>
        <v>6.2312761644621201E-3</v>
      </c>
      <c r="ACO7" s="316">
        <f>MEDIAN(ACO8:ACO19746)</f>
        <v>5.1031682051518798E-3</v>
      </c>
      <c r="ACP7" s="316">
        <f>MEDIAN(ACP8:ACP1143)</f>
        <v>8.7328272861567705E-3</v>
      </c>
      <c r="ACQ7" s="316">
        <f>MEDIAN(ACQ8:ACQ1143)</f>
        <v>8.5731002341222547E-3</v>
      </c>
      <c r="ACR7" s="232">
        <f>AVERAGE(ACF7:ACN7)</f>
        <v>7.1891123139311529E-3</v>
      </c>
      <c r="ACS7" s="233">
        <f>MEDIAN(ACF7:ACN7)</f>
        <v>6.2312761644621201E-3</v>
      </c>
      <c r="ACT7" s="233">
        <f>MAX(ACF7:ACN7)</f>
        <v>1.3518569477780251E-2</v>
      </c>
      <c r="ACU7" s="234">
        <f>MIN(ACF7:ACN7)</f>
        <v>4.17477567444079E-3</v>
      </c>
      <c r="ACV7" s="8"/>
      <c r="ACW7" s="8"/>
      <c r="ACX7" s="70" t="s">
        <v>605</v>
      </c>
      <c r="ACY7" s="319">
        <f t="shared" ref="ACY7:ADE7" si="66">MEDIAN(ACY8:ACY19746)</f>
        <v>0.95642546119002103</v>
      </c>
      <c r="ACZ7" s="319">
        <f t="shared" si="66"/>
        <v>7.2510910758054603E-3</v>
      </c>
      <c r="ADA7" s="319">
        <f t="shared" si="66"/>
        <v>1.1962018294119499E-2</v>
      </c>
      <c r="ADB7" s="319">
        <f t="shared" si="66"/>
        <v>1.06992203020734E-2</v>
      </c>
      <c r="ADC7" s="319">
        <f t="shared" si="66"/>
        <v>8.5166807362477108E-3</v>
      </c>
      <c r="ADD7" s="319">
        <f t="shared" si="66"/>
        <v>1.20379479419047E-2</v>
      </c>
      <c r="ADE7" s="319">
        <f t="shared" si="66"/>
        <v>1.03209052636775E-2</v>
      </c>
      <c r="ADF7" s="226">
        <f ca="1">AVERAGE(ACY7:ADH7)</f>
        <v>0.22048200069954929</v>
      </c>
      <c r="ADG7" s="227">
        <f>MEDIAN(ACY7:ADE7)</f>
        <v>1.06992203020734E-2</v>
      </c>
      <c r="ADH7" s="227">
        <f>MAX(ACY7:ADE7)</f>
        <v>0.95642546119002103</v>
      </c>
      <c r="ADI7" s="228">
        <f>MIN(ACY7:ADE7)</f>
        <v>7.2510910758054603E-3</v>
      </c>
    </row>
    <row r="8" spans="1:789" ht="15.75" thickBot="1" x14ac:dyDescent="0.3">
      <c r="A8" s="97" t="s">
        <v>926</v>
      </c>
      <c r="B8" s="356">
        <v>5.3536379379874948</v>
      </c>
      <c r="C8" s="356">
        <v>14.048706234045973</v>
      </c>
      <c r="D8" s="356">
        <v>5.5234851681087216</v>
      </c>
      <c r="E8" s="356">
        <v>8.5233233260647552</v>
      </c>
      <c r="F8" s="356">
        <v>5.5522757579973163</v>
      </c>
      <c r="G8" s="356">
        <v>21.769633649161214</v>
      </c>
      <c r="H8" s="356">
        <v>5.4172614465062123</v>
      </c>
      <c r="I8" s="356">
        <v>1362.1064919343021</v>
      </c>
      <c r="J8" s="356">
        <v>5.4881632155598199</v>
      </c>
      <c r="K8" s="356">
        <v>19.550200171684992</v>
      </c>
      <c r="L8" s="356">
        <v>10.896146834500195</v>
      </c>
      <c r="M8" s="356">
        <v>21.41607355659675</v>
      </c>
      <c r="N8" s="356">
        <v>7.2428599814638925</v>
      </c>
      <c r="O8" s="356">
        <v>16.564797547977776</v>
      </c>
      <c r="P8" s="356">
        <v>2.976256193003</v>
      </c>
      <c r="Q8" s="356">
        <v>9.6273931984547634</v>
      </c>
      <c r="R8" s="356">
        <v>7.7150713357812828</v>
      </c>
      <c r="S8" s="356">
        <v>30.734305757927789</v>
      </c>
      <c r="T8" s="356">
        <v>8.304198134690596</v>
      </c>
      <c r="U8" s="356">
        <v>17.444119068012728</v>
      </c>
      <c r="V8" s="356">
        <v>7.7739722979926027</v>
      </c>
      <c r="W8" s="356">
        <v>40.523821261003199</v>
      </c>
      <c r="X8" s="356">
        <v>7.4857449567920664</v>
      </c>
      <c r="Y8" s="356">
        <v>36.041062139414642</v>
      </c>
      <c r="Z8" s="356">
        <v>8.2192793069163272</v>
      </c>
      <c r="AA8" s="356">
        <v>33.504230410601735</v>
      </c>
      <c r="AB8" s="356">
        <v>7.1892575460222439</v>
      </c>
      <c r="AC8" s="356">
        <v>24.534423773745996</v>
      </c>
      <c r="AD8" s="356">
        <v>7.4331525180290798</v>
      </c>
      <c r="AE8" s="356">
        <v>12.591686963195555</v>
      </c>
      <c r="AF8" s="356">
        <v>6.3836602498808732</v>
      </c>
      <c r="AG8" s="356">
        <v>19.78151673130591</v>
      </c>
      <c r="AH8" s="356">
        <v>10.99024661538898</v>
      </c>
      <c r="AI8" s="356">
        <v>19.088211599122996</v>
      </c>
      <c r="AJ8" s="356">
        <v>7.2437536693022642</v>
      </c>
      <c r="AK8" s="356">
        <v>12.958658754352751</v>
      </c>
      <c r="AL8" s="356">
        <v>7.616159904006377</v>
      </c>
      <c r="AM8" s="356">
        <v>24.176969820627136</v>
      </c>
      <c r="AN8" s="356">
        <v>7.7666588902912146</v>
      </c>
      <c r="AO8" s="356">
        <v>16.369441770178515</v>
      </c>
      <c r="AP8" s="356">
        <v>5.3147159060520233</v>
      </c>
      <c r="AQ8" s="356">
        <v>14.673150473205046</v>
      </c>
      <c r="AR8" s="356">
        <v>8.1006882642868856</v>
      </c>
      <c r="AS8" s="356">
        <v>9.9538674446453665</v>
      </c>
      <c r="AT8" s="356">
        <v>2.5501796191248221</v>
      </c>
      <c r="AU8" s="356">
        <v>10.906173765428418</v>
      </c>
      <c r="AV8" s="356">
        <v>8.507628607930501</v>
      </c>
      <c r="AW8" s="356">
        <v>25.346544462512476</v>
      </c>
      <c r="AX8" s="536">
        <f t="shared" si="0"/>
        <v>51.33325220119152</v>
      </c>
      <c r="AY8" s="534">
        <f t="shared" si="1"/>
        <v>10.261770016477479</v>
      </c>
      <c r="AZ8" s="537">
        <f t="shared" si="2"/>
        <v>1362.1064919343021</v>
      </c>
      <c r="BA8" s="535">
        <f t="shared" si="3"/>
        <v>2.976256193003</v>
      </c>
      <c r="BC8" s="97" t="s">
        <v>926</v>
      </c>
      <c r="BD8" s="356">
        <v>22393.754084642434</v>
      </c>
      <c r="BE8" s="356">
        <v>49813.945369237168</v>
      </c>
      <c r="BF8" s="356">
        <v>19222.668005614196</v>
      </c>
      <c r="BG8" s="356">
        <v>6.6135580662640949</v>
      </c>
      <c r="BH8" s="356">
        <v>11.388026819159956</v>
      </c>
      <c r="BI8" s="356">
        <v>4.9730144923516502</v>
      </c>
      <c r="BJ8" s="356">
        <v>11.887880991989599</v>
      </c>
      <c r="BK8" s="356">
        <v>7.5127418113438784</v>
      </c>
      <c r="BL8" s="356">
        <v>19.513346755973068</v>
      </c>
      <c r="BM8" s="356">
        <v>8.7620478161225037</v>
      </c>
      <c r="BN8" s="356">
        <v>15.741076683471803</v>
      </c>
      <c r="BO8" s="356">
        <v>7.041981940971338</v>
      </c>
      <c r="BP8" s="356">
        <v>11.483787759836087</v>
      </c>
      <c r="BQ8" s="356">
        <v>5.0737997212539883</v>
      </c>
      <c r="BR8" s="356">
        <v>9.2169358915126605</v>
      </c>
      <c r="BS8" s="356">
        <v>9.1439108716727215</v>
      </c>
      <c r="BT8" s="356">
        <v>17.388184910312752</v>
      </c>
      <c r="BU8" s="356">
        <v>6.8925008580583889</v>
      </c>
      <c r="BV8" s="356">
        <v>11.626280298620502</v>
      </c>
      <c r="BW8" s="356">
        <v>9.9791272481830138</v>
      </c>
      <c r="BX8" s="356">
        <v>12.198186885663953</v>
      </c>
      <c r="BY8" s="356">
        <v>7.9121219518944299</v>
      </c>
      <c r="BZ8" s="356">
        <v>9.6416765824641697</v>
      </c>
      <c r="CA8" s="356">
        <v>6.468782269938365</v>
      </c>
      <c r="CB8" s="356">
        <v>20.330681233898417</v>
      </c>
      <c r="CC8" s="356">
        <v>4.5951238059616788</v>
      </c>
      <c r="CD8" s="356">
        <v>6.2816230581434311</v>
      </c>
      <c r="CE8" s="533">
        <f t="shared" si="4"/>
        <v>3395.2605132673652</v>
      </c>
      <c r="CF8" s="537">
        <f t="shared" si="5"/>
        <v>9.6416765824641697</v>
      </c>
      <c r="CG8" s="534">
        <f t="shared" ref="CG8:CG9" si="67">MAX(BD8:CD8)</f>
        <v>49813.945369237168</v>
      </c>
      <c r="CH8" s="538">
        <f t="shared" si="6"/>
        <v>4.5951238059616788</v>
      </c>
      <c r="CJ8" s="97" t="s">
        <v>926</v>
      </c>
      <c r="CK8" s="356">
        <v>5.6798336269791437E-2</v>
      </c>
      <c r="CL8" s="356"/>
      <c r="CM8" s="356">
        <v>0.14421201855353166</v>
      </c>
      <c r="CN8" s="356"/>
      <c r="CO8" s="356">
        <v>6.088081031939363</v>
      </c>
      <c r="CP8" s="356">
        <v>8.1230010755313815E-5</v>
      </c>
      <c r="CQ8" s="356">
        <v>50.253300039909874</v>
      </c>
      <c r="CR8" s="356">
        <v>10.580523654225306</v>
      </c>
      <c r="CS8" s="356">
        <v>1.2856218017906351</v>
      </c>
      <c r="CT8" s="356">
        <v>6.496846082780106</v>
      </c>
      <c r="CU8" s="356">
        <v>3.1556766447926976</v>
      </c>
      <c r="CV8" s="356">
        <v>1.5681634301423626</v>
      </c>
      <c r="CW8" s="356">
        <v>3.4099887609500246</v>
      </c>
      <c r="CX8" s="356">
        <v>13.073957907509765</v>
      </c>
      <c r="CY8" s="356">
        <v>5.7897890474052192</v>
      </c>
      <c r="CZ8" s="356">
        <v>16.522481090454839</v>
      </c>
      <c r="DA8" s="356">
        <v>1.9764861922484068E-4</v>
      </c>
      <c r="DB8" s="356"/>
      <c r="DC8" s="356"/>
      <c r="DD8" s="356"/>
      <c r="DE8" s="356">
        <v>1.2015449879446152E-4</v>
      </c>
      <c r="DF8" s="356"/>
      <c r="DG8" s="356"/>
      <c r="DH8" s="356"/>
      <c r="DI8" s="356">
        <v>0.57120199165257735</v>
      </c>
      <c r="DJ8" s="356">
        <v>1.0946689839709405</v>
      </c>
      <c r="DK8" s="356">
        <v>0.42524908749796775</v>
      </c>
      <c r="DL8" s="356"/>
      <c r="DM8" s="356"/>
      <c r="DN8" s="356"/>
      <c r="DO8" s="356"/>
      <c r="DP8" s="356"/>
      <c r="DQ8" s="356">
        <v>10.759850641574511</v>
      </c>
      <c r="DR8" s="356"/>
      <c r="DS8" s="356"/>
      <c r="DT8" s="356"/>
      <c r="DU8" s="356">
        <v>4.6369930562018329</v>
      </c>
      <c r="DV8" s="356">
        <v>47.315073062970939</v>
      </c>
      <c r="DW8" s="356">
        <v>19.911007873167385</v>
      </c>
      <c r="DX8" s="356">
        <v>1.9820183056114131</v>
      </c>
      <c r="DY8" s="356">
        <v>194.18504452718966</v>
      </c>
      <c r="DZ8" s="356">
        <v>11.511451054407964</v>
      </c>
      <c r="EA8" s="356">
        <v>0.59659439603386633</v>
      </c>
      <c r="EB8" s="356">
        <v>1.8667268370630901</v>
      </c>
      <c r="EC8" s="356">
        <v>0</v>
      </c>
      <c r="ED8" s="356">
        <v>0</v>
      </c>
      <c r="EE8" s="356">
        <v>10.328679569824837</v>
      </c>
      <c r="EF8" s="356">
        <v>7.7701032346532035E-5</v>
      </c>
      <c r="EG8" s="536">
        <f t="shared" si="7"/>
        <v>6.5638404792274132</v>
      </c>
      <c r="EH8" s="534">
        <f t="shared" si="8"/>
        <v>2.36192003746753</v>
      </c>
      <c r="EI8" s="537">
        <f t="shared" si="9"/>
        <v>50.253300039909874</v>
      </c>
      <c r="EJ8" s="535">
        <f t="shared" si="10"/>
        <v>8.1230010755313815E-5</v>
      </c>
      <c r="EL8" s="97" t="s">
        <v>926</v>
      </c>
      <c r="EM8" s="356">
        <v>19403.803008148872</v>
      </c>
      <c r="EN8" s="356">
        <v>321.41115819782186</v>
      </c>
      <c r="EO8" s="356"/>
      <c r="EP8" s="356">
        <v>1.3253109713585427</v>
      </c>
      <c r="EQ8" s="356">
        <v>2.9867972142986097</v>
      </c>
      <c r="ER8" s="356">
        <v>1.3415647585900745</v>
      </c>
      <c r="ES8" s="356">
        <v>3.8495001901753585</v>
      </c>
      <c r="ET8" s="356"/>
      <c r="EU8" s="356"/>
      <c r="EV8" s="356"/>
      <c r="EW8" s="356"/>
      <c r="EX8" s="356">
        <v>1.4823861511684033</v>
      </c>
      <c r="EY8" s="356"/>
      <c r="EZ8" s="356">
        <v>218.58062992264706</v>
      </c>
      <c r="FA8" s="356">
        <v>6.9732816595533462</v>
      </c>
      <c r="FB8" s="356">
        <v>2.7956348228406402</v>
      </c>
      <c r="FC8" s="356">
        <v>6.630326128466443</v>
      </c>
      <c r="FD8" s="356">
        <v>0.38167094087738157</v>
      </c>
      <c r="FE8" s="356">
        <v>0.18444653762401264</v>
      </c>
      <c r="FF8" s="356">
        <v>42.546594737122163</v>
      </c>
      <c r="FG8" s="356">
        <v>4.0348027667708042</v>
      </c>
      <c r="FH8" s="356">
        <v>10.857835562833873</v>
      </c>
      <c r="FI8" s="356">
        <v>4.3975926329707482</v>
      </c>
      <c r="FJ8" s="356"/>
      <c r="FK8" s="356"/>
      <c r="FL8" s="356">
        <v>129.78322639857876</v>
      </c>
      <c r="FM8" s="356">
        <v>1.7226504348696615E-4</v>
      </c>
      <c r="FN8" s="533">
        <f t="shared" si="11"/>
        <v>1061.2297863161905</v>
      </c>
      <c r="FO8" s="537">
        <f t="shared" si="12"/>
        <v>4.0348027667708042</v>
      </c>
      <c r="FP8" s="534">
        <f t="shared" si="13"/>
        <v>19403.803008148872</v>
      </c>
      <c r="FQ8" s="538">
        <f t="shared" si="14"/>
        <v>1.7226504348696615E-4</v>
      </c>
      <c r="FS8" s="97" t="s">
        <v>926</v>
      </c>
      <c r="FT8" s="356">
        <v>8.8216391128413216E-2</v>
      </c>
      <c r="FU8" s="356">
        <v>0.27849379633226767</v>
      </c>
      <c r="FV8" s="356">
        <v>0.16426807174571503</v>
      </c>
      <c r="FW8" s="356">
        <v>0.23999970215656807</v>
      </c>
      <c r="FX8" s="356">
        <v>9.7979469746134293E-2</v>
      </c>
      <c r="FY8" s="356">
        <v>0.38183478242799879</v>
      </c>
      <c r="FZ8" s="356">
        <v>0.17520326548705986</v>
      </c>
      <c r="GA8" s="356">
        <v>0.2913108861887368</v>
      </c>
      <c r="GB8" s="356">
        <v>7.5815347838923811E-2</v>
      </c>
      <c r="GC8" s="356">
        <v>0.3332054075263482</v>
      </c>
      <c r="GD8" s="356">
        <v>0.2132988370529241</v>
      </c>
      <c r="GE8" s="356">
        <v>0.41635839524709184</v>
      </c>
      <c r="GF8" s="356">
        <v>0.13101093553052148</v>
      </c>
      <c r="GG8" s="356">
        <v>0.25939571465898859</v>
      </c>
      <c r="GH8" s="356">
        <v>7.1228203923485653E-2</v>
      </c>
      <c r="GI8" s="356">
        <v>0.11197659432533966</v>
      </c>
      <c r="GJ8" s="356">
        <v>0.14919884318663379</v>
      </c>
      <c r="GK8" s="356">
        <v>0.5003512446639321</v>
      </c>
      <c r="GL8" s="356">
        <v>0.16949362287104733</v>
      </c>
      <c r="GM8" s="356">
        <v>0.37386533015653534</v>
      </c>
      <c r="GN8" s="356">
        <v>0.1314826775834213</v>
      </c>
      <c r="GO8" s="356">
        <v>0.56652108869662055</v>
      </c>
      <c r="GP8" s="356">
        <v>0.18874997213843286</v>
      </c>
      <c r="GQ8" s="356">
        <v>0.52169717076638122</v>
      </c>
      <c r="GR8" s="356">
        <v>0.1608355894812456</v>
      </c>
      <c r="GS8" s="356">
        <v>0.47922236188559841</v>
      </c>
      <c r="GT8" s="356">
        <v>0.19909669909257988</v>
      </c>
      <c r="GU8" s="356">
        <v>0.35583752845981315</v>
      </c>
      <c r="GV8" s="356">
        <v>0.1010829049820966</v>
      </c>
      <c r="GW8" s="356">
        <v>0.33132495993837613</v>
      </c>
      <c r="GX8" s="356">
        <v>0.15816143818242462</v>
      </c>
      <c r="GY8" s="356">
        <v>0.39230632223642281</v>
      </c>
      <c r="GZ8" s="356">
        <v>0.12635672908734605</v>
      </c>
      <c r="HA8" s="356">
        <v>0.32916527148682329</v>
      </c>
      <c r="HB8" s="356">
        <v>0.24328209537879336</v>
      </c>
      <c r="HC8" s="356">
        <v>0.35215835619593738</v>
      </c>
      <c r="HD8" s="356">
        <v>0.15924300708277311</v>
      </c>
      <c r="HE8" s="356">
        <v>0.40967061728559934</v>
      </c>
      <c r="HF8" s="356">
        <v>0.19476539883615673</v>
      </c>
      <c r="HG8" s="356">
        <v>0.31509100286869074</v>
      </c>
      <c r="HH8" s="356">
        <v>0.12030254117964624</v>
      </c>
      <c r="HI8" s="356">
        <v>0.35972101914426724</v>
      </c>
      <c r="HJ8" s="356">
        <v>0.24361306661429016</v>
      </c>
      <c r="HK8" s="356">
        <v>0.31280655651435657</v>
      </c>
      <c r="HL8" s="356">
        <v>5.9510009411809381E-2</v>
      </c>
      <c r="HM8" s="356">
        <v>0.39891861100174308</v>
      </c>
      <c r="HN8" s="356">
        <v>0.22351223339124698</v>
      </c>
      <c r="HO8" s="356">
        <v>0.43649678944317111</v>
      </c>
      <c r="HP8" s="536">
        <f>AVERAGE(FT8:HC8)</f>
        <v>0.25443850021630499</v>
      </c>
      <c r="HQ8" s="534">
        <f>MEDIAN(FT8:HC8)</f>
        <v>0.22664926960474607</v>
      </c>
      <c r="HR8" s="537">
        <f>MAX(FT8:HC8)</f>
        <v>0.56652108869662055</v>
      </c>
      <c r="HS8" s="535">
        <f>MIN(FT8:HC8)</f>
        <v>7.1228203923485653E-2</v>
      </c>
      <c r="HU8" s="97" t="s">
        <v>926</v>
      </c>
      <c r="HV8" s="356">
        <v>0.16704811622382032</v>
      </c>
      <c r="HW8" s="356">
        <v>0.15289663129258754</v>
      </c>
      <c r="HX8" s="356">
        <v>0.10143589991418374</v>
      </c>
      <c r="HY8" s="356">
        <v>0.10613381808210325</v>
      </c>
      <c r="HZ8" s="356">
        <v>0.16806036592893722</v>
      </c>
      <c r="IA8" s="356">
        <v>0.10668721102588638</v>
      </c>
      <c r="IB8" s="356">
        <v>0.26092041546095762</v>
      </c>
      <c r="IC8" s="356">
        <v>0.12861603324992765</v>
      </c>
      <c r="ID8" s="356">
        <v>0.30032331919374256</v>
      </c>
      <c r="IE8" s="356">
        <v>0.17785480642958923</v>
      </c>
      <c r="IF8" s="356">
        <v>0.30542058891319079</v>
      </c>
      <c r="IG8" s="356">
        <v>8.5772518618609628E-2</v>
      </c>
      <c r="IH8" s="356">
        <v>0.25633407990773394</v>
      </c>
      <c r="II8" s="356">
        <v>0.13036525378729086</v>
      </c>
      <c r="IJ8" s="356">
        <v>0.20329538794849256</v>
      </c>
      <c r="IK8" s="356">
        <v>0.13390677111876759</v>
      </c>
      <c r="IL8" s="356">
        <v>0.28457200530239962</v>
      </c>
      <c r="IM8" s="356">
        <v>0.14640040689443257</v>
      </c>
      <c r="IN8" s="356">
        <v>0.26161065826390306</v>
      </c>
      <c r="IO8" s="356">
        <v>0.19546715707552892</v>
      </c>
      <c r="IP8" s="356">
        <v>0.21851711728470877</v>
      </c>
      <c r="IQ8" s="356">
        <v>0.17544750771294707</v>
      </c>
      <c r="IR8" s="356">
        <v>0.21797150758422051</v>
      </c>
      <c r="IS8" s="356">
        <v>0.10957413170144288</v>
      </c>
      <c r="IT8" s="356">
        <v>0.24164410492348382</v>
      </c>
      <c r="IU8" s="356">
        <v>9.8828540753934782E-2</v>
      </c>
      <c r="IV8" s="356">
        <v>0.14555947740536798</v>
      </c>
      <c r="IW8" s="533">
        <f>AVERAGE(HV8:IV8)</f>
        <v>0.18076532711104415</v>
      </c>
      <c r="IX8" s="537">
        <f>MEDIAN(HV8:IV8)</f>
        <v>0.16806036592893722</v>
      </c>
      <c r="IY8" s="534">
        <f>MAX(HV8:IV8)</f>
        <v>0.30542058891319079</v>
      </c>
      <c r="IZ8" s="538">
        <f>MIN(HV8:IV8)</f>
        <v>8.5772518618609628E-2</v>
      </c>
      <c r="JB8" s="97" t="s">
        <v>926</v>
      </c>
      <c r="JC8" s="356">
        <v>2.8710111614941349E-4</v>
      </c>
      <c r="JD8" s="356"/>
      <c r="JE8" s="356">
        <v>9.1102522608884349E-4</v>
      </c>
      <c r="JF8" s="356"/>
      <c r="JG8" s="356">
        <v>3.2162735296388939E-2</v>
      </c>
      <c r="JH8" s="356">
        <v>6.9512452063013251E-7</v>
      </c>
      <c r="JI8" s="356">
        <v>0.34687037552508909</v>
      </c>
      <c r="JJ8" s="356">
        <v>8.6115433450868986E-2</v>
      </c>
      <c r="JK8" s="356">
        <v>3.4866535150575605E-2</v>
      </c>
      <c r="JL8" s="356">
        <v>4.617082205746912E-2</v>
      </c>
      <c r="JM8" s="356">
        <v>8.9245043577693348E-2</v>
      </c>
      <c r="JN8" s="356">
        <v>1.707661151976075E-2</v>
      </c>
      <c r="JO8" s="356">
        <v>2.3024851499089897E-2</v>
      </c>
      <c r="JP8" s="356">
        <v>8.3162633509018216E-2</v>
      </c>
      <c r="JQ8" s="356">
        <v>0.15590543865202125</v>
      </c>
      <c r="JR8" s="356">
        <v>0.36316024034241717</v>
      </c>
      <c r="JS8" s="356">
        <v>1.7344556331846349E-6</v>
      </c>
      <c r="JT8" s="356"/>
      <c r="JU8" s="356"/>
      <c r="JV8" s="356"/>
      <c r="JW8" s="356">
        <v>6.9099194904661587E-7</v>
      </c>
      <c r="JX8" s="356"/>
      <c r="JY8" s="356"/>
      <c r="JZ8" s="356"/>
      <c r="KA8" s="356">
        <v>5.4353917321800947E-3</v>
      </c>
      <c r="KB8" s="356">
        <v>7.409361832194118E-3</v>
      </c>
      <c r="KC8" s="356">
        <v>4.6302652678656851E-3</v>
      </c>
      <c r="KD8" s="356"/>
      <c r="KE8" s="356"/>
      <c r="KF8" s="356"/>
      <c r="KG8" s="356"/>
      <c r="KH8" s="356"/>
      <c r="KI8" s="356">
        <v>5.2300572871701041E-2</v>
      </c>
      <c r="KJ8" s="356"/>
      <c r="KK8" s="356"/>
      <c r="KL8" s="356"/>
      <c r="KM8" s="356">
        <v>3.0379065585249443E-2</v>
      </c>
      <c r="KN8" s="356">
        <v>0.26028166834954297</v>
      </c>
      <c r="KO8" s="356">
        <v>0.11484747277771984</v>
      </c>
      <c r="KP8" s="356">
        <v>2.5834299765555478E-2</v>
      </c>
      <c r="KQ8" s="356">
        <v>0.97006247066807305</v>
      </c>
      <c r="KR8" s="356">
        <v>8.5732542557733396E-2</v>
      </c>
      <c r="KS8" s="356">
        <v>8.9058478980759102E-3</v>
      </c>
      <c r="KT8" s="356">
        <v>1.7552366286511984E-2</v>
      </c>
      <c r="KU8" s="356">
        <v>0</v>
      </c>
      <c r="KV8" s="356">
        <v>0</v>
      </c>
      <c r="KW8" s="356">
        <v>0.14248314578845747</v>
      </c>
      <c r="KX8" s="356">
        <v>6.7517261249589097E-7</v>
      </c>
      <c r="KY8" s="536">
        <f t="shared" si="15"/>
        <v>6.7436877959933722E-2</v>
      </c>
      <c r="KZ8" s="534">
        <f>MEDIAN(JC8:KL8)</f>
        <v>2.7593793397739416E-2</v>
      </c>
      <c r="LA8" s="537">
        <f t="shared" si="17"/>
        <v>0.36316024034241717</v>
      </c>
      <c r="LB8" s="535">
        <f t="shared" si="18"/>
        <v>6.9099194904661587E-7</v>
      </c>
      <c r="LD8" s="97" t="s">
        <v>926</v>
      </c>
      <c r="LE8" s="356">
        <v>0.20641088487296222</v>
      </c>
      <c r="LF8" s="356">
        <v>1.2629392900605997E-3</v>
      </c>
      <c r="LG8" s="356"/>
      <c r="LH8" s="356">
        <v>1.5005356471617159E-2</v>
      </c>
      <c r="LI8" s="356">
        <v>4.2557486909722227E-2</v>
      </c>
      <c r="LJ8" s="356">
        <v>1.6353578139899561E-2</v>
      </c>
      <c r="LK8" s="356">
        <v>4.6649369568823755E-2</v>
      </c>
      <c r="LL8" s="356"/>
      <c r="LM8" s="356"/>
      <c r="LN8" s="356"/>
      <c r="LO8" s="356"/>
      <c r="LP8" s="356">
        <v>7.6489866570868337E-3</v>
      </c>
      <c r="LQ8" s="356"/>
      <c r="LR8" s="356">
        <v>1.1228972263782677</v>
      </c>
      <c r="LS8" s="356">
        <v>4.4014911174864141E-2</v>
      </c>
      <c r="LT8" s="356">
        <v>1.9199311040167706E-2</v>
      </c>
      <c r="LU8" s="356">
        <v>3.9031164238825231E-2</v>
      </c>
      <c r="LV8" s="356">
        <v>2.0760498642238986E-3</v>
      </c>
      <c r="LW8" s="356">
        <v>1.3657921780812338E-3</v>
      </c>
      <c r="LX8" s="356">
        <v>0.26573302583724601</v>
      </c>
      <c r="LY8" s="356">
        <v>6.4342250933610026E-2</v>
      </c>
      <c r="LZ8" s="356">
        <v>0.17716432419903677</v>
      </c>
      <c r="MA8" s="356">
        <v>7.1123186631784421E-2</v>
      </c>
      <c r="MB8" s="356"/>
      <c r="MC8" s="356"/>
      <c r="MD8" s="356">
        <v>0.63426540062691528</v>
      </c>
      <c r="ME8" s="356">
        <v>1.639429921732711E-6</v>
      </c>
      <c r="MF8" s="533">
        <f>AVERAGE(LE8:ME8)</f>
        <v>0.14616330970753244</v>
      </c>
      <c r="MG8" s="537">
        <f>MEDIAN(LE8:ME8)</f>
        <v>4.2557486909722227E-2</v>
      </c>
      <c r="MH8" s="534">
        <f>MAX(LE8:ME8)</f>
        <v>1.1228972263782677</v>
      </c>
      <c r="MI8" s="538">
        <f>MIN(LE8:ME8)</f>
        <v>1.639429921732711E-6</v>
      </c>
      <c r="MK8" s="97" t="s">
        <v>926</v>
      </c>
      <c r="ML8" s="356">
        <v>0.48866640333379457</v>
      </c>
      <c r="MM8" s="356">
        <v>1.3576420368080548</v>
      </c>
      <c r="MN8" s="356">
        <v>0.64281960824965922</v>
      </c>
      <c r="MO8" s="356">
        <v>0.86606002781085156</v>
      </c>
      <c r="MP8" s="356">
        <v>0.4933022630336717</v>
      </c>
      <c r="MQ8" s="356">
        <v>2.0896422250151421</v>
      </c>
      <c r="MR8" s="356">
        <v>0.6257057908609136</v>
      </c>
      <c r="MS8" s="356">
        <v>3.5596362296393957</v>
      </c>
      <c r="MT8" s="356">
        <v>0.46673891689525931</v>
      </c>
      <c r="MU8" s="356">
        <v>1.9956934801162742</v>
      </c>
      <c r="MV8" s="356">
        <v>1.1150787321825455</v>
      </c>
      <c r="MW8" s="356">
        <v>2.2726706641352883</v>
      </c>
      <c r="MX8" s="356">
        <v>0.66497386707116202</v>
      </c>
      <c r="MY8" s="356">
        <v>1.5601487191518646</v>
      </c>
      <c r="MZ8" s="356">
        <v>0.30907407194746261</v>
      </c>
      <c r="NA8" s="356">
        <v>0.86448296288233706</v>
      </c>
      <c r="NB8" s="356">
        <v>0.73805012472579712</v>
      </c>
      <c r="NC8" s="356">
        <v>3.016476012951351</v>
      </c>
      <c r="ND8" s="356">
        <v>0.75858420702679308</v>
      </c>
      <c r="NE8" s="356">
        <v>1.8386145352173049</v>
      </c>
      <c r="NF8" s="356">
        <v>0.69046558771734146</v>
      </c>
      <c r="NG8" s="356">
        <v>3.7542370935557172</v>
      </c>
      <c r="NH8" s="356">
        <v>0.79067213663851499</v>
      </c>
      <c r="NI8" s="356">
        <v>3.4077832836803879</v>
      </c>
      <c r="NJ8" s="356">
        <v>0.8203472973856345</v>
      </c>
      <c r="NK8" s="356">
        <v>3.3713331541885707</v>
      </c>
      <c r="NL8" s="356">
        <v>0.76136213318635626</v>
      </c>
      <c r="NM8" s="356">
        <v>1.9665618970082439</v>
      </c>
      <c r="NN8" s="356">
        <v>0.64493591292196228</v>
      </c>
      <c r="NO8" s="356">
        <v>1.413984648583968</v>
      </c>
      <c r="NP8" s="356">
        <v>0.57939514734055064</v>
      </c>
      <c r="NQ8" s="356">
        <v>2.0587215051479895</v>
      </c>
      <c r="NR8" s="356">
        <v>0.94424883309900753</v>
      </c>
      <c r="NS8" s="356">
        <v>1.9325192705278389</v>
      </c>
      <c r="NT8" s="356">
        <v>0.75349271709563925</v>
      </c>
      <c r="NU8" s="356">
        <v>1.4871018895798067</v>
      </c>
      <c r="NV8" s="356">
        <v>0.75329668643010073</v>
      </c>
      <c r="NW8" s="356">
        <v>2.3218121480903116</v>
      </c>
      <c r="NX8" s="356">
        <v>0.77656446034358684</v>
      </c>
      <c r="NY8" s="356">
        <v>1.6767795865953286</v>
      </c>
      <c r="NZ8" s="356">
        <v>0.55445398418723646</v>
      </c>
      <c r="OA8" s="356">
        <v>1.7076449945827348</v>
      </c>
      <c r="OB8" s="356">
        <v>0.87133389113546555</v>
      </c>
      <c r="OC8" s="356">
        <v>1.1811810328844614</v>
      </c>
      <c r="OD8" s="356">
        <v>0.28456285577666557</v>
      </c>
      <c r="OE8" s="356">
        <v>1.9037774569738284</v>
      </c>
      <c r="OF8" s="356">
        <v>0.89380961907921819</v>
      </c>
      <c r="OG8" s="356">
        <v>2.5836226029766878</v>
      </c>
      <c r="OH8" s="542">
        <f t="shared" si="19"/>
        <v>1.4194784274086794</v>
      </c>
      <c r="OI8" s="540">
        <f>MEDIAN(ML8:NU8)</f>
        <v>0.90515443045492949</v>
      </c>
      <c r="OJ8" s="543">
        <f t="shared" si="21"/>
        <v>3.7542370935557172</v>
      </c>
      <c r="OK8" s="541">
        <f t="shared" si="22"/>
        <v>0.30907407194746261</v>
      </c>
      <c r="OM8" s="97" t="s">
        <v>926</v>
      </c>
      <c r="ON8" s="356">
        <v>22.783895663399978</v>
      </c>
      <c r="OO8" s="356">
        <v>50.153423139581953</v>
      </c>
      <c r="OP8" s="356">
        <v>19.891240249860139</v>
      </c>
      <c r="OQ8" s="356">
        <v>0.56838331886237359</v>
      </c>
      <c r="OR8" s="356">
        <v>1.0971219122059752</v>
      </c>
      <c r="OS8" s="356">
        <v>0.49124973465702532</v>
      </c>
      <c r="OT8" s="356">
        <v>1.2301253980863949</v>
      </c>
      <c r="OU8" s="356">
        <v>0.72303711287843409</v>
      </c>
      <c r="OV8" s="356">
        <v>1.8700307936225025</v>
      </c>
      <c r="OW8" s="356">
        <v>0.82267864160241799</v>
      </c>
      <c r="OX8" s="356">
        <v>1.4752543903768234</v>
      </c>
      <c r="OY8" s="356">
        <v>0.5545066517752183</v>
      </c>
      <c r="OZ8" s="356">
        <v>1.1619253490665609</v>
      </c>
      <c r="PA8" s="356">
        <v>0.51209408288186131</v>
      </c>
      <c r="PB8" s="356">
        <v>0.90779671904090453</v>
      </c>
      <c r="PC8" s="356">
        <v>0.80725190965047855</v>
      </c>
      <c r="PD8" s="356">
        <v>1.7362786462182651</v>
      </c>
      <c r="PE8" s="356">
        <v>0.69939976363220691</v>
      </c>
      <c r="PF8" s="356">
        <v>1.1971587377656079</v>
      </c>
      <c r="PG8" s="356">
        <v>0.90683810478492721</v>
      </c>
      <c r="PH8" s="356">
        <v>1.1686330285312028</v>
      </c>
      <c r="PI8" s="356">
        <v>0.79520962210574597</v>
      </c>
      <c r="PJ8" s="356">
        <v>1.0053521801822964</v>
      </c>
      <c r="PK8" s="356">
        <v>0.55481490735001737</v>
      </c>
      <c r="PL8" s="356">
        <v>1.869770078243574</v>
      </c>
      <c r="PM8" s="356">
        <v>0.503909909310013</v>
      </c>
      <c r="PN8" s="356">
        <v>0.65957115812328615</v>
      </c>
      <c r="PO8" s="539">
        <f>AVERAGE(ON8:PN8)</f>
        <v>4.3017389334739331</v>
      </c>
      <c r="PP8" s="543">
        <f>MEDIAN(ON8:PN8)</f>
        <v>0.90779671904090453</v>
      </c>
      <c r="PQ8" s="540">
        <f>MAX(ON8:PN8)</f>
        <v>50.153423139581953</v>
      </c>
      <c r="PR8" s="544">
        <f>MIN(ON8:PN8)</f>
        <v>0.49124973465702532</v>
      </c>
      <c r="PT8" s="97" t="s">
        <v>926</v>
      </c>
      <c r="PU8" s="356">
        <v>4.744581502857087E-3</v>
      </c>
      <c r="PV8" s="356"/>
      <c r="PW8" s="356">
        <v>1.1827163270114798E-2</v>
      </c>
      <c r="PX8" s="356"/>
      <c r="PY8" s="356">
        <v>0.51891501195782574</v>
      </c>
      <c r="PZ8" s="356">
        <v>7.0525192054791266E-6</v>
      </c>
      <c r="QA8" s="356">
        <v>3.76394530440803</v>
      </c>
      <c r="QB8" s="356">
        <v>0.9327911959020051</v>
      </c>
      <c r="QC8" s="356">
        <v>0.16284922928797774</v>
      </c>
      <c r="QD8" s="356">
        <v>0.59758234512732022</v>
      </c>
      <c r="QE8" s="356">
        <v>0.3469778052499331</v>
      </c>
      <c r="QF8" s="356">
        <v>0.1538425915000976</v>
      </c>
      <c r="QG8" s="356">
        <v>0.31205123422863013</v>
      </c>
      <c r="QH8" s="356">
        <v>1.1138338465436275</v>
      </c>
      <c r="QI8" s="356">
        <v>0.59867640433275482</v>
      </c>
      <c r="QJ8" s="356">
        <v>1.7833315742738975</v>
      </c>
      <c r="QK8" s="356">
        <v>1.8619098849746296E-5</v>
      </c>
      <c r="QL8" s="356"/>
      <c r="QM8" s="356"/>
      <c r="QN8" s="356"/>
      <c r="QO8" s="356">
        <v>1.0384619141312991E-5</v>
      </c>
      <c r="QP8" s="356"/>
      <c r="QQ8" s="356"/>
      <c r="QR8" s="356"/>
      <c r="QS8" s="356">
        <v>4.7157904625407587E-2</v>
      </c>
      <c r="QT8" s="356">
        <v>9.9186505078473222E-2</v>
      </c>
      <c r="QU8" s="356">
        <v>4.1961378764621991E-2</v>
      </c>
      <c r="QV8" s="356"/>
      <c r="QW8" s="356"/>
      <c r="QX8" s="356"/>
      <c r="QY8" s="356"/>
      <c r="QZ8" s="356"/>
      <c r="RA8" s="356">
        <v>0.87686670003200262</v>
      </c>
      <c r="RB8" s="356"/>
      <c r="RC8" s="356"/>
      <c r="RD8" s="356"/>
      <c r="RE8" s="356">
        <v>0.39337175707303373</v>
      </c>
      <c r="RF8" s="356">
        <v>4.1937238414196507</v>
      </c>
      <c r="RG8" s="356">
        <v>1.7106628553191323</v>
      </c>
      <c r="RH8" s="356">
        <v>0.19727441294596842</v>
      </c>
      <c r="RI8" s="356">
        <v>16.315911248208842</v>
      </c>
      <c r="RJ8" s="356">
        <v>1.0220861997931296</v>
      </c>
      <c r="RK8" s="356">
        <v>5.9988962736230438E-2</v>
      </c>
      <c r="RL8" s="356">
        <v>0.16967245164849104</v>
      </c>
      <c r="RM8" s="356">
        <v>0</v>
      </c>
      <c r="RN8" s="356">
        <v>0</v>
      </c>
      <c r="RO8" s="356">
        <v>0.83009420672349687</v>
      </c>
      <c r="RP8" s="356">
        <v>6.5912028231997213E-6</v>
      </c>
      <c r="RQ8" s="536">
        <f t="shared" si="23"/>
        <v>0.56832884161613861</v>
      </c>
      <c r="RR8" s="534">
        <f>MEDIAN(PU8:RD8)</f>
        <v>0.23745023175830393</v>
      </c>
      <c r="RS8" s="537">
        <f t="shared" si="25"/>
        <v>3.76394530440803</v>
      </c>
      <c r="RT8" s="535">
        <f t="shared" si="26"/>
        <v>7.0525192054791266E-6</v>
      </c>
      <c r="RV8" s="97" t="s">
        <v>926</v>
      </c>
      <c r="RW8" s="356">
        <v>20.474851403162607</v>
      </c>
      <c r="RX8" s="356">
        <v>0.33167173429383373</v>
      </c>
      <c r="RY8" s="356"/>
      <c r="RZ8" s="356">
        <v>0.11785325808238654</v>
      </c>
      <c r="SA8" s="356">
        <v>0.26241554574569576</v>
      </c>
      <c r="SB8" s="356">
        <v>0.13003322592759736</v>
      </c>
      <c r="SC8" s="356">
        <v>0.35277270114686804</v>
      </c>
      <c r="SD8" s="356"/>
      <c r="SE8" s="356"/>
      <c r="SF8" s="356"/>
      <c r="SG8" s="356"/>
      <c r="SH8" s="356">
        <v>0.12549550222096192</v>
      </c>
      <c r="SI8" s="356"/>
      <c r="SJ8" s="356">
        <v>18.458593386550437</v>
      </c>
      <c r="SK8" s="356">
        <v>0.57364218304350112</v>
      </c>
      <c r="SL8" s="356">
        <v>0.24852695568683639</v>
      </c>
      <c r="SM8" s="356">
        <v>0.56192578443192831</v>
      </c>
      <c r="SN8" s="356">
        <v>3.0333830464979877E-2</v>
      </c>
      <c r="SO8" s="356">
        <v>1.2970124302160213E-2</v>
      </c>
      <c r="SP8" s="356">
        <v>3.6777950853653882</v>
      </c>
      <c r="SQ8" s="356">
        <v>0.38125607004307427</v>
      </c>
      <c r="SR8" s="356">
        <v>1.0349003445315046</v>
      </c>
      <c r="SS8" s="356">
        <v>0.42935987864233094</v>
      </c>
      <c r="ST8" s="356"/>
      <c r="SU8" s="356"/>
      <c r="SV8" s="356">
        <v>10.148629976273702</v>
      </c>
      <c r="SW8" s="356">
        <v>1.6274650444072444E-5</v>
      </c>
      <c r="SX8" s="533">
        <f>AVERAGE(RW8:SW8)</f>
        <v>3.0185812244508545</v>
      </c>
      <c r="SY8" s="537">
        <f>MEDIAN(RW8:SW8)</f>
        <v>0.35277270114686804</v>
      </c>
      <c r="SZ8" s="534">
        <f>MAX(RW8:SW8)</f>
        <v>20.474851403162607</v>
      </c>
      <c r="TA8" s="538">
        <f>MIN(RW8:SW8)</f>
        <v>1.6274650444072444E-5</v>
      </c>
      <c r="TC8" s="149" t="s">
        <v>613</v>
      </c>
      <c r="TD8" s="13">
        <f>(Data!AW8)*1000</f>
        <v>26400</v>
      </c>
      <c r="TE8" s="391">
        <f>(Data!AW9)*1000</f>
        <v>16600</v>
      </c>
      <c r="TF8" s="391">
        <f>(Data!AW13)*1000</f>
        <v>18900</v>
      </c>
      <c r="TG8" s="391">
        <f>(Data!AW14)*1000</f>
        <v>21200</v>
      </c>
      <c r="TH8" s="391">
        <f>(Data!AW19)*1000</f>
        <v>18600</v>
      </c>
      <c r="TI8" s="391">
        <f>(Data!AW20)*1000</f>
        <v>17200</v>
      </c>
      <c r="TJ8" s="391">
        <f>(Data!AW24)*1000</f>
        <v>23000</v>
      </c>
      <c r="TK8" s="391">
        <f>(Data!AW25)*1000</f>
        <v>22000</v>
      </c>
      <c r="TL8" s="391">
        <f>(Data!AW26)*1000</f>
        <v>24000</v>
      </c>
      <c r="TM8" s="391">
        <f>(Data!AW27)*1000</f>
        <v>25400</v>
      </c>
      <c r="TN8" s="391">
        <f>(Data!AW28)*1000</f>
        <v>22500</v>
      </c>
      <c r="TO8" s="7">
        <f>(Data!AW29)*1000</f>
        <v>22900</v>
      </c>
      <c r="TU8" s="96" t="s">
        <v>613</v>
      </c>
      <c r="TV8">
        <f>(Data!AW11)*1000</f>
        <v>29600</v>
      </c>
      <c r="TW8">
        <f>(Data!AW15)*1000</f>
        <v>37700</v>
      </c>
      <c r="TX8">
        <f>(Data!AW16)*1000</f>
        <v>41600</v>
      </c>
      <c r="TY8">
        <f>(Data!AW17)*1000</f>
        <v>38300</v>
      </c>
      <c r="TZ8">
        <f>(Data!AW18)*1000</f>
        <v>43100</v>
      </c>
      <c r="UA8">
        <f>(Data!AW23)*1000</f>
        <v>42000</v>
      </c>
      <c r="UB8" s="7">
        <f>(Data!AW10)*1000</f>
        <v>178000</v>
      </c>
      <c r="UF8" s="7"/>
      <c r="UH8" s="66" t="s">
        <v>603</v>
      </c>
      <c r="UI8" s="256">
        <f>ROWS($UI$9:$UI$264)</f>
        <v>256</v>
      </c>
      <c r="UJ8" s="257">
        <f>ROWS($UJ$9:$UJ$131)</f>
        <v>123</v>
      </c>
      <c r="UK8" s="257">
        <f>ROWS($UK$9:$UK$72)</f>
        <v>64</v>
      </c>
      <c r="UL8" s="257">
        <f>ROWS($UL$9:$UL$117)</f>
        <v>109</v>
      </c>
      <c r="UM8" s="257">
        <f>ROWS($UM$9:$UM$91)</f>
        <v>83</v>
      </c>
      <c r="UN8" s="258">
        <f>ROWS($UN$9:$UN$60)</f>
        <v>52</v>
      </c>
      <c r="UO8" s="257">
        <f>ROWS($UO$9:$UO$179)</f>
        <v>171</v>
      </c>
      <c r="UP8" s="258">
        <f>ROWS($UP$9:$UP$320)</f>
        <v>312</v>
      </c>
      <c r="UQ8" s="259">
        <f>ROWS($UQ$9:$UQ$129)</f>
        <v>121</v>
      </c>
      <c r="UR8" s="259">
        <f>ROWS($UR$9:$UR$81)</f>
        <v>73</v>
      </c>
      <c r="US8" s="259">
        <f>ROWS($US$9:$US$297)</f>
        <v>289</v>
      </c>
      <c r="UT8" s="259">
        <f>ROWS($UT$9:$UT$608)</f>
        <v>600</v>
      </c>
      <c r="UU8" s="270">
        <f>AVERAGE(UI8:UQ8)</f>
        <v>143.44444444444446</v>
      </c>
      <c r="UV8" s="271">
        <f>MEDIAN(UI8:UQ8)</f>
        <v>121</v>
      </c>
      <c r="UW8" s="271">
        <f>MAX(UI8:UQ8)</f>
        <v>312</v>
      </c>
      <c r="UX8" s="272">
        <f>MIN(UI8:UQ8)</f>
        <v>52</v>
      </c>
      <c r="UY8" s="8"/>
      <c r="UZ8" s="8"/>
      <c r="VA8" s="65" t="s">
        <v>603</v>
      </c>
      <c r="VB8" s="256">
        <f>ROWS(VB9:VB557)</f>
        <v>549</v>
      </c>
      <c r="VC8" s="257">
        <f>ROWS(VC9:VC232)</f>
        <v>224</v>
      </c>
      <c r="VD8" s="257">
        <f>ROWS(VD9:VD194)</f>
        <v>186</v>
      </c>
      <c r="VE8" s="257">
        <f>ROWS(VE9:VE420)</f>
        <v>412</v>
      </c>
      <c r="VF8" s="257">
        <f>ROWS(VF9:VF598)</f>
        <v>590</v>
      </c>
      <c r="VG8" s="257">
        <f>ROWS($VG$9:$VG$317)</f>
        <v>309</v>
      </c>
      <c r="VH8" s="259">
        <f>ROWS(VH9:VH408)</f>
        <v>400</v>
      </c>
      <c r="VI8" s="264">
        <f ca="1">AVERAGE(VB8:VK8)</f>
        <v>406.66666666666663</v>
      </c>
      <c r="VJ8" s="265">
        <f>MEDIAN(VB8:VH8)</f>
        <v>400</v>
      </c>
      <c r="VK8" s="265">
        <f>MAX(VB8:VH8)</f>
        <v>590</v>
      </c>
      <c r="VL8" s="266">
        <f>MIN(VB8:VH8)</f>
        <v>186</v>
      </c>
      <c r="VO8" s="60">
        <v>4816</v>
      </c>
      <c r="VP8" s="60">
        <v>1854</v>
      </c>
      <c r="VQ8" s="60">
        <v>1934</v>
      </c>
      <c r="VR8" s="60">
        <v>1937</v>
      </c>
      <c r="VS8" s="60">
        <v>1739</v>
      </c>
      <c r="VT8" s="60">
        <v>1547</v>
      </c>
      <c r="VU8" s="60">
        <v>1492</v>
      </c>
      <c r="VV8" s="60">
        <v>1504</v>
      </c>
      <c r="VW8" s="60">
        <v>6835</v>
      </c>
      <c r="VX8" s="60">
        <v>6520</v>
      </c>
      <c r="VY8" s="60">
        <v>4038</v>
      </c>
      <c r="VZ8" s="60">
        <v>2662</v>
      </c>
      <c r="WA8" s="60">
        <v>6246</v>
      </c>
      <c r="WB8" s="60">
        <v>5847</v>
      </c>
      <c r="WC8" s="60">
        <v>4285</v>
      </c>
      <c r="WD8" s="60">
        <v>1794</v>
      </c>
      <c r="WE8" s="60">
        <v>1698</v>
      </c>
      <c r="WF8" s="60">
        <v>1365</v>
      </c>
      <c r="WG8" s="60">
        <v>1268</v>
      </c>
      <c r="WH8" s="60">
        <v>1364</v>
      </c>
      <c r="WI8" s="60">
        <v>1419</v>
      </c>
      <c r="WJ8" s="60">
        <v>1184</v>
      </c>
      <c r="WK8" s="60">
        <v>1199</v>
      </c>
      <c r="WL8" s="60">
        <v>1339</v>
      </c>
      <c r="WM8" s="60">
        <v>4287</v>
      </c>
      <c r="WN8" s="60">
        <v>2397</v>
      </c>
      <c r="WO8" s="60">
        <v>2842</v>
      </c>
      <c r="WP8" s="60">
        <v>2285</v>
      </c>
      <c r="WQ8" s="60">
        <v>4636</v>
      </c>
      <c r="WR8" s="60">
        <v>2995</v>
      </c>
      <c r="WS8" s="60">
        <v>3233</v>
      </c>
      <c r="WT8" s="60">
        <v>2479</v>
      </c>
      <c r="WU8" s="60">
        <v>3396</v>
      </c>
      <c r="WV8" s="60">
        <v>2592</v>
      </c>
      <c r="WW8" s="60">
        <v>2620</v>
      </c>
      <c r="WX8" s="60">
        <v>2702</v>
      </c>
      <c r="WY8" s="500">
        <v>1734</v>
      </c>
      <c r="WZ8">
        <v>1418</v>
      </c>
      <c r="XA8">
        <v>1529</v>
      </c>
      <c r="XB8">
        <v>1738</v>
      </c>
      <c r="XC8">
        <v>7322</v>
      </c>
      <c r="XD8">
        <v>3945</v>
      </c>
      <c r="XE8">
        <v>3957</v>
      </c>
      <c r="XF8">
        <v>2858</v>
      </c>
      <c r="XG8">
        <v>2519</v>
      </c>
      <c r="XH8">
        <v>1881</v>
      </c>
      <c r="XI8">
        <v>2007</v>
      </c>
      <c r="XJ8">
        <v>1756</v>
      </c>
      <c r="XQ8" s="60">
        <v>102257</v>
      </c>
      <c r="XR8" s="60">
        <v>21136</v>
      </c>
      <c r="XS8" s="60">
        <v>14452</v>
      </c>
      <c r="XT8" s="60">
        <v>4700</v>
      </c>
      <c r="XU8" s="60">
        <v>2613</v>
      </c>
      <c r="XV8" s="60">
        <v>4785</v>
      </c>
      <c r="XW8" s="60">
        <v>2367</v>
      </c>
      <c r="XX8" s="60">
        <v>4079</v>
      </c>
      <c r="XY8" s="60">
        <v>1853</v>
      </c>
      <c r="XZ8" s="60">
        <v>1533</v>
      </c>
      <c r="YA8" s="60">
        <v>2230</v>
      </c>
      <c r="YB8" s="60">
        <v>5178</v>
      </c>
      <c r="YC8" s="60">
        <v>9438</v>
      </c>
      <c r="YD8" s="60">
        <v>5598</v>
      </c>
      <c r="YE8" s="60">
        <v>4542</v>
      </c>
      <c r="YF8" s="60">
        <v>7127</v>
      </c>
      <c r="YG8" s="60">
        <v>5712</v>
      </c>
      <c r="YH8" s="60">
        <v>6937</v>
      </c>
      <c r="YI8" s="60">
        <v>7045</v>
      </c>
      <c r="YJ8" s="60">
        <v>7114</v>
      </c>
      <c r="YK8" s="60">
        <v>2493</v>
      </c>
      <c r="YL8" s="60">
        <v>2926</v>
      </c>
      <c r="YM8" s="60">
        <v>2453</v>
      </c>
      <c r="YN8" s="60">
        <v>7155</v>
      </c>
      <c r="YO8" s="60">
        <v>8312</v>
      </c>
      <c r="YP8" s="60">
        <v>4999</v>
      </c>
      <c r="YQ8" s="60">
        <v>9494</v>
      </c>
      <c r="YX8" s="120" t="s">
        <v>680</v>
      </c>
      <c r="YY8" s="109">
        <f>_xlfn.STDEV.S(YY9:YY15)</f>
        <v>337.55142818045761</v>
      </c>
      <c r="YZ8" s="108">
        <f>_xlfn.STDEV.S(YZ9:YZ22)</f>
        <v>108.83438370718638</v>
      </c>
      <c r="ZA8" s="108">
        <f>_xlfn.STDEV.S(ZA9:ZA26)</f>
        <v>88.990415875233765</v>
      </c>
      <c r="ZB8" s="108">
        <f>_xlfn.STDEV.S(ZB9:ZB28)</f>
        <v>97.908805582165684</v>
      </c>
      <c r="ZC8" s="108">
        <f t="shared" ref="ZC8:ZJ8" si="68">_xlfn.STDEV.S(ZC9:ZC22)</f>
        <v>34.905209158141808</v>
      </c>
      <c r="ZD8" s="108">
        <f t="shared" si="68"/>
        <v>28.55349712035634</v>
      </c>
      <c r="ZE8" s="108">
        <f t="shared" si="68"/>
        <v>37.725148285816097</v>
      </c>
      <c r="ZF8" s="108">
        <f t="shared" si="68"/>
        <v>21.876777792751078</v>
      </c>
      <c r="ZG8" s="108">
        <f t="shared" si="68"/>
        <v>54.307073588605768</v>
      </c>
      <c r="ZH8" s="108">
        <f t="shared" si="68"/>
        <v>13.708103001950633</v>
      </c>
      <c r="ZI8" s="108">
        <f t="shared" si="68"/>
        <v>16.402391945641998</v>
      </c>
      <c r="ZJ8" s="108">
        <f t="shared" si="68"/>
        <v>14.242021093762109</v>
      </c>
      <c r="ZK8" s="108">
        <f>_xlfn.STDEV.S(ZK9:ZK10)</f>
        <v>38.890872965260115</v>
      </c>
      <c r="ZL8" s="108">
        <f>_xlfn.STDEV.S(ZL10:ZL20)</f>
        <v>177.50836087863067</v>
      </c>
      <c r="ZM8" s="108">
        <f>_xlfn.STDEV.S(ZM9:ZM20)</f>
        <v>55.831659857326848</v>
      </c>
      <c r="ZN8" s="108">
        <f>_xlfn.STDEV.S(ZN9:ZN23)</f>
        <v>52.826490468685272</v>
      </c>
      <c r="ZO8" s="108">
        <f>_xlfn.STDEV.S(ZO9:ZO23)</f>
        <v>51.368231798410569</v>
      </c>
      <c r="ZP8" s="108">
        <f>_xlfn.STDEV.S(ZP9:ZP26)</f>
        <v>52.40593814579772</v>
      </c>
      <c r="ZQ8" s="108">
        <f>_xlfn.STDEV.S(ZQ9:ZQ26)</f>
        <v>69.422830623395839</v>
      </c>
      <c r="ZR8" s="108">
        <f>_xlfn.STDEV.S(ZR9:ZR26)</f>
        <v>48.316663792112138</v>
      </c>
      <c r="ZS8" s="108">
        <f>_xlfn.STDEV.S(ZS9:ZS22)</f>
        <v>64.760929749178416</v>
      </c>
      <c r="ZT8" s="108">
        <f>_xlfn.STDEV.S(ZT9:ZT22)</f>
        <v>54.517262111480505</v>
      </c>
      <c r="ZU8" s="108">
        <f>_xlfn.STDEV.S(ZU9:ZU22)</f>
        <v>61.230962504526815</v>
      </c>
      <c r="ZV8" s="108">
        <f>_xlfn.STDEV.S(ZV9:ZV23)</f>
        <v>62.433812572843514</v>
      </c>
      <c r="ZW8" s="108">
        <f>_xlfn.STDEV.S(ZW9:ZW17)</f>
        <v>508.20323471794018</v>
      </c>
      <c r="ZX8" s="108">
        <f>_xlfn.STDEV.S(ZX9:ZX22)</f>
        <v>222.99386796841557</v>
      </c>
      <c r="ZY8" s="108">
        <f>_xlfn.STDEV.S(ZY9:ZY22)</f>
        <v>20.612596170281918</v>
      </c>
      <c r="ZZ8" s="108">
        <f>_xlfn.STDEV.S(ZZ9:ZZ22)</f>
        <v>11.842603292657097</v>
      </c>
      <c r="AAA8" s="108">
        <f>_xlfn.STDEV.S(AAA9:AAA15)</f>
        <v>473.08239491757922</v>
      </c>
      <c r="AAB8" s="108">
        <f>_xlfn.STDEV.S(AAB9:AAB22)</f>
        <v>25.845695966640172</v>
      </c>
      <c r="AAC8" s="108">
        <f>_xlfn.STDEV.S(AAC9:AAC21)</f>
        <v>18.719590725309061</v>
      </c>
      <c r="AAD8" s="108">
        <f>_xlfn.STDEV.S(AAD9:AAD22)</f>
        <v>19.072447188503151</v>
      </c>
      <c r="AAE8" s="108">
        <f>_xlfn.STDEV.S(AAE9:AAE17)</f>
        <v>817.49262653827316</v>
      </c>
      <c r="AAF8" s="108">
        <f>_xlfn.STDEV.S(AAF9:AAF21)</f>
        <v>33.630343441600473</v>
      </c>
      <c r="AAG8" s="108">
        <f>_xlfn.STDEV.S(AAG9:AAG21)</f>
        <v>25.207599586693629</v>
      </c>
      <c r="AAH8" s="211">
        <f>_xlfn.STDEV.S(AAH9:AAH20)</f>
        <v>151.48497275207521</v>
      </c>
      <c r="AAI8" s="211">
        <f>_xlfn.STDEV.S(AAI9:AAI21)</f>
        <v>51.364085028054674</v>
      </c>
      <c r="AAJ8" s="211">
        <f t="shared" ref="AAJ8" si="69">_xlfn.STDEV.S(AAJ9:AAJ21)</f>
        <v>43.446253268572228</v>
      </c>
      <c r="AAK8" s="211">
        <f>_xlfn.STDEV.S(AAK9:AAK21)</f>
        <v>25.749284281813367</v>
      </c>
      <c r="AAL8" s="211">
        <f>_xlfn.STDEV.S(AAL9:AAL21)</f>
        <v>34.417683290380296</v>
      </c>
      <c r="AAM8" s="211">
        <f t="shared" ref="AAM8" si="70">_xlfn.STDEV.S(AAM9:AAM21)</f>
        <v>358.58680957335838</v>
      </c>
      <c r="AAN8" s="211">
        <f>_xlfn.STDEV.S(AAN9:AAN21)</f>
        <v>206.63120419107696</v>
      </c>
      <c r="AAO8" s="211">
        <f>_xlfn.STDEV.S(AAO9:AAO21)</f>
        <v>112.94382538371761</v>
      </c>
      <c r="AAP8" s="211">
        <f>_xlfn.STDEV.S(AAP9:AAP22)</f>
        <v>50.033450349202923</v>
      </c>
      <c r="AAQ8" s="211">
        <f t="shared" ref="AAQ8" si="71">_xlfn.STDEV.S(AAQ9:AAQ22)</f>
        <v>641.18298405963571</v>
      </c>
      <c r="AAR8" s="211">
        <f>_xlfn.STDEV.S(AAR9:AAR22)</f>
        <v>31.102807194602473</v>
      </c>
      <c r="AAS8" s="211">
        <f>_xlfn.STDEV.S(AAS9:AAS22)</f>
        <v>12.03474822483482</v>
      </c>
      <c r="AAT8" s="211">
        <f>_xlfn.STDEV.S(AAT9:AAT22)</f>
        <v>30.559945294621464</v>
      </c>
      <c r="AAU8" s="209">
        <f>AVERAGE(YY8:AAT8)</f>
        <v>116.05750675428243</v>
      </c>
      <c r="AAV8" s="124">
        <f>MEDIAN(YY8:AAT8)</f>
        <v>51.366158413232625</v>
      </c>
      <c r="AAW8" s="63">
        <f>MAX(YY8:AAT8)</f>
        <v>817.49262653827316</v>
      </c>
      <c r="AAX8" s="203">
        <f>MIN(YY8:AAT8)</f>
        <v>11.842603292657097</v>
      </c>
      <c r="AAY8" s="8"/>
      <c r="AAZ8" s="97" t="s">
        <v>680</v>
      </c>
      <c r="ABA8" s="102">
        <f>_xlfn.STDEV.S(ABA9:ABA17)</f>
        <v>279.36212063278094</v>
      </c>
      <c r="ABB8" s="101">
        <f>_xlfn.STDEV.S(ABB9:ABB16)</f>
        <v>463.84093255585555</v>
      </c>
      <c r="ABC8" s="101">
        <f>_xlfn.STDEV.S(ABC9:ABC19)</f>
        <v>294.26759621442892</v>
      </c>
      <c r="ABD8" s="101">
        <f>_xlfn.STDEV.S(ABD9:ABD19)</f>
        <v>217.28385289126462</v>
      </c>
      <c r="ABE8" s="101">
        <f>_xlfn.STDEV.S(ABE9:ABE21)</f>
        <v>218.35345376071058</v>
      </c>
      <c r="ABF8" s="101">
        <f>_xlfn.STDEV.S(ABF9:ABF22)</f>
        <v>46.696177220763659</v>
      </c>
      <c r="ABG8" s="101">
        <f>_xlfn.STDEV.S(ABG9:ABG22)</f>
        <v>74.799952988173501</v>
      </c>
      <c r="ABH8" s="101">
        <f>_xlfn.STDEV.S(ABH9:ABH22)</f>
        <v>69.763178675438084</v>
      </c>
      <c r="ABI8" s="101">
        <f>_xlfn.STDEV.S(ABI9:ABI19)</f>
        <v>633.45967798776553</v>
      </c>
      <c r="ABJ8" s="101">
        <f>_xlfn.STDEV.S(ABJ9:ABJ22)</f>
        <v>24.062761344377822</v>
      </c>
      <c r="ABK8" s="101">
        <f>_xlfn.STDEV.S(ABK9:ABK20)</f>
        <v>312.58699395188984</v>
      </c>
      <c r="ABL8" s="101">
        <f>_xlfn.STDEV.S(ABL9:ABL22)</f>
        <v>66.924305281135631</v>
      </c>
      <c r="ABM8" s="101">
        <f>_xlfn.STDEV.S(ABM9:ABM11)</f>
        <v>87.469994855378829</v>
      </c>
      <c r="ABN8" s="101">
        <f>_xlfn.STDEV.S(ABN9:ABN19)</f>
        <v>211.25968509267105</v>
      </c>
      <c r="ABO8" s="101">
        <f>_xlfn.STDEV.S(ABO9:ABO21)</f>
        <v>36.079506222103007</v>
      </c>
      <c r="ABP8" s="101">
        <f>_xlfn.STDEV.S(ABP9:ABP23)</f>
        <v>67.799564544183852</v>
      </c>
      <c r="ABQ8" s="101">
        <f>_xlfn.STDEV.S(ABQ9:ABQ19)</f>
        <v>269.82307334453611</v>
      </c>
      <c r="ABR8" s="101">
        <f>_xlfn.STDEV.S(ABR9:ABR21)</f>
        <v>213.26353024681302</v>
      </c>
      <c r="ABS8" s="101">
        <f>_xlfn.STDEV.S(ABS9:ABS21)</f>
        <v>133.85478162584468</v>
      </c>
      <c r="ABT8" s="101">
        <f>_xlfn.STDEV.S(ABT9:ABT21)</f>
        <v>179.66999663913754</v>
      </c>
      <c r="ABU8" s="101">
        <f>_xlfn.STDEV.S(ABU9:ABU19)</f>
        <v>518.64627988289249</v>
      </c>
      <c r="ABV8" s="101">
        <f>_xlfn.STDEV.S(ABV9:ABV22)</f>
        <v>20.11792159321557</v>
      </c>
      <c r="ABW8" s="101">
        <f>_xlfn.STDEV.S(ABW9:ABW22)</f>
        <v>16.378255485467697</v>
      </c>
      <c r="ABX8" s="100">
        <f>_xlfn.STDEV.S(ABX9:ABX20)</f>
        <v>19.851532266637083</v>
      </c>
      <c r="ABY8" s="64">
        <f>AVERAGE(ABA8:ABX8)</f>
        <v>186.48396355431109</v>
      </c>
      <c r="ABZ8" s="63">
        <f>MEDIAN(ABA8:ABX8)</f>
        <v>156.76238913249111</v>
      </c>
      <c r="ACA8" s="124">
        <f>MAX(ABA8:ABX8)</f>
        <v>633.45967798776553</v>
      </c>
      <c r="ACB8" s="62">
        <f>MIN(ABA8:ABX8)</f>
        <v>16.378255485467697</v>
      </c>
      <c r="ACC8" s="15"/>
      <c r="ACE8" s="60"/>
      <c r="ACF8" s="60">
        <v>4.7378233446202102E-2</v>
      </c>
      <c r="ACG8" s="60">
        <v>3.4157386524878902E-2</v>
      </c>
      <c r="ACH8" s="60">
        <v>3.3421541723614098E-2</v>
      </c>
      <c r="ACI8" s="60">
        <v>9.6481070975989403E-2</v>
      </c>
      <c r="ACJ8" s="60">
        <v>8.0725666167502097E-2</v>
      </c>
      <c r="ACK8" s="60">
        <v>3.2424334814731802E-2</v>
      </c>
      <c r="ACL8" s="60">
        <v>2.43173873591736E-2</v>
      </c>
      <c r="ACM8" s="60">
        <v>4.5790746266258502E-2</v>
      </c>
      <c r="ACN8" s="60">
        <v>3.5003835644254903E-2</v>
      </c>
      <c r="ACO8" s="60">
        <v>3.4672103945690001E-2</v>
      </c>
      <c r="ACP8" s="60">
        <v>5.6551531862513597E-2</v>
      </c>
      <c r="ACQ8" s="60">
        <v>4.4647576762597202E-2</v>
      </c>
      <c r="ACR8" s="60"/>
      <c r="ACS8" s="60"/>
      <c r="ACT8" s="60"/>
      <c r="ACU8" s="60"/>
      <c r="ACV8" s="60"/>
      <c r="ACW8" s="60"/>
      <c r="ACX8" s="60"/>
      <c r="ACY8" s="60">
        <v>1.18283435834041</v>
      </c>
      <c r="ACZ8" s="60">
        <v>3.7582553596828001E-2</v>
      </c>
      <c r="ADA8" s="60">
        <v>9.9774269652075406E-2</v>
      </c>
      <c r="ADB8" s="60">
        <v>5.0278428210350799E-2</v>
      </c>
      <c r="ADC8" s="60">
        <v>4.7654222985790799E-2</v>
      </c>
      <c r="ADD8" s="60">
        <v>0.10785351856528599</v>
      </c>
      <c r="ADE8" s="60">
        <v>6.7757051290393902E-2</v>
      </c>
    </row>
    <row r="9" spans="1:789" ht="15.75" thickBot="1" x14ac:dyDescent="0.3">
      <c r="A9" s="97" t="s">
        <v>689</v>
      </c>
      <c r="B9" s="356">
        <v>0</v>
      </c>
      <c r="C9" s="356">
        <v>0</v>
      </c>
      <c r="D9" s="356">
        <v>0</v>
      </c>
      <c r="E9" s="356">
        <v>0</v>
      </c>
      <c r="F9" s="356">
        <v>0</v>
      </c>
      <c r="G9" s="356">
        <v>0</v>
      </c>
      <c r="H9" s="356">
        <v>0</v>
      </c>
      <c r="I9" s="356">
        <v>38</v>
      </c>
      <c r="J9" s="356">
        <v>0</v>
      </c>
      <c r="K9" s="356">
        <v>0</v>
      </c>
      <c r="L9" s="356">
        <v>0</v>
      </c>
      <c r="M9" s="356">
        <v>0</v>
      </c>
      <c r="N9" s="356">
        <v>0</v>
      </c>
      <c r="O9" s="356">
        <v>0</v>
      </c>
      <c r="P9" s="356">
        <v>0</v>
      </c>
      <c r="Q9" s="356">
        <v>0</v>
      </c>
      <c r="R9" s="356">
        <v>0</v>
      </c>
      <c r="S9" s="356">
        <v>0</v>
      </c>
      <c r="T9" s="356">
        <v>0</v>
      </c>
      <c r="U9" s="356">
        <v>0</v>
      </c>
      <c r="V9" s="356">
        <v>0</v>
      </c>
      <c r="W9" s="356">
        <v>0</v>
      </c>
      <c r="X9" s="356">
        <v>0</v>
      </c>
      <c r="Y9" s="356">
        <v>0</v>
      </c>
      <c r="Z9" s="356">
        <v>0</v>
      </c>
      <c r="AA9" s="356">
        <v>0</v>
      </c>
      <c r="AB9" s="356">
        <v>0</v>
      </c>
      <c r="AC9" s="356">
        <v>0</v>
      </c>
      <c r="AD9" s="356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>
        <v>0</v>
      </c>
      <c r="AN9" s="356">
        <v>0</v>
      </c>
      <c r="AO9" s="356">
        <v>0</v>
      </c>
      <c r="AP9" s="356">
        <v>0</v>
      </c>
      <c r="AQ9" s="356">
        <v>0</v>
      </c>
      <c r="AR9" s="356">
        <v>0</v>
      </c>
      <c r="AS9" s="356">
        <v>0</v>
      </c>
      <c r="AT9" s="356">
        <v>0</v>
      </c>
      <c r="AU9" s="356">
        <v>0</v>
      </c>
      <c r="AV9" s="356">
        <v>0</v>
      </c>
      <c r="AW9" s="356">
        <v>0</v>
      </c>
      <c r="AX9" s="533">
        <f t="shared" si="0"/>
        <v>1.0555555555555556</v>
      </c>
      <c r="AY9" s="545">
        <f t="shared" si="1"/>
        <v>0</v>
      </c>
      <c r="AZ9" s="534">
        <f t="shared" si="2"/>
        <v>38</v>
      </c>
      <c r="BA9" s="546">
        <f t="shared" si="3"/>
        <v>0</v>
      </c>
      <c r="BC9" s="97" t="s">
        <v>689</v>
      </c>
      <c r="BD9" s="356">
        <v>367</v>
      </c>
      <c r="BE9" s="356">
        <v>997</v>
      </c>
      <c r="BF9" s="356">
        <v>156</v>
      </c>
      <c r="BG9" s="356">
        <v>0</v>
      </c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356">
        <v>0</v>
      </c>
      <c r="BT9" s="356">
        <v>0</v>
      </c>
      <c r="BU9" s="356">
        <v>0</v>
      </c>
      <c r="BV9" s="356">
        <v>0</v>
      </c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536">
        <f t="shared" si="4"/>
        <v>56.296296296296298</v>
      </c>
      <c r="CF9" s="545">
        <f t="shared" si="5"/>
        <v>0</v>
      </c>
      <c r="CG9" s="534">
        <f t="shared" si="67"/>
        <v>997</v>
      </c>
      <c r="CH9" s="546">
        <f t="shared" si="6"/>
        <v>0</v>
      </c>
      <c r="CJ9" s="97" t="s">
        <v>689</v>
      </c>
      <c r="CK9" s="356">
        <v>0</v>
      </c>
      <c r="CL9" s="356">
        <v>0</v>
      </c>
      <c r="CM9" s="356">
        <v>0</v>
      </c>
      <c r="CN9" s="356">
        <v>0</v>
      </c>
      <c r="CO9" s="356">
        <v>0</v>
      </c>
      <c r="CP9" s="356">
        <v>0</v>
      </c>
      <c r="CQ9" s="356">
        <v>0</v>
      </c>
      <c r="CR9" s="356">
        <v>0</v>
      </c>
      <c r="CS9" s="356">
        <v>0</v>
      </c>
      <c r="CT9" s="356">
        <v>0</v>
      </c>
      <c r="CU9" s="356">
        <v>0</v>
      </c>
      <c r="CV9" s="356">
        <v>0</v>
      </c>
      <c r="CW9" s="356">
        <v>0</v>
      </c>
      <c r="CX9" s="356">
        <v>0</v>
      </c>
      <c r="CY9" s="356">
        <v>0</v>
      </c>
      <c r="CZ9" s="356">
        <v>0</v>
      </c>
      <c r="DA9" s="356">
        <v>0</v>
      </c>
      <c r="DB9" s="356">
        <v>0</v>
      </c>
      <c r="DC9" s="356">
        <v>0</v>
      </c>
      <c r="DD9" s="356">
        <v>0</v>
      </c>
      <c r="DE9" s="356">
        <v>0</v>
      </c>
      <c r="DF9" s="356">
        <v>0</v>
      </c>
      <c r="DG9" s="356">
        <v>0</v>
      </c>
      <c r="DH9" s="356">
        <v>0</v>
      </c>
      <c r="DI9" s="356">
        <v>0</v>
      </c>
      <c r="DJ9" s="356">
        <v>0</v>
      </c>
      <c r="DK9" s="356">
        <v>0</v>
      </c>
      <c r="DL9" s="356">
        <v>0</v>
      </c>
      <c r="DM9" s="356">
        <v>0</v>
      </c>
      <c r="DN9" s="356">
        <v>0</v>
      </c>
      <c r="DO9" s="356">
        <v>0</v>
      </c>
      <c r="DP9" s="356">
        <v>0</v>
      </c>
      <c r="DQ9" s="356">
        <v>0</v>
      </c>
      <c r="DR9" s="356">
        <v>0</v>
      </c>
      <c r="DS9" s="356">
        <v>0</v>
      </c>
      <c r="DT9" s="356">
        <v>0</v>
      </c>
      <c r="DU9" s="356">
        <v>0</v>
      </c>
      <c r="DV9" s="356">
        <v>0</v>
      </c>
      <c r="DW9" s="356">
        <v>0</v>
      </c>
      <c r="DX9" s="356">
        <v>0</v>
      </c>
      <c r="DY9" s="356">
        <v>2</v>
      </c>
      <c r="DZ9" s="356">
        <v>0</v>
      </c>
      <c r="EA9" s="356">
        <v>0</v>
      </c>
      <c r="EB9" s="356">
        <v>0</v>
      </c>
      <c r="EC9" s="356">
        <v>0</v>
      </c>
      <c r="ED9" s="356">
        <v>0</v>
      </c>
      <c r="EE9" s="356">
        <v>0</v>
      </c>
      <c r="EF9" s="356">
        <v>0</v>
      </c>
      <c r="EG9" s="533">
        <f t="shared" si="7"/>
        <v>0</v>
      </c>
      <c r="EH9" s="545">
        <f t="shared" si="8"/>
        <v>0</v>
      </c>
      <c r="EI9" s="534">
        <f t="shared" si="9"/>
        <v>0</v>
      </c>
      <c r="EJ9" s="546">
        <f t="shared" si="10"/>
        <v>0</v>
      </c>
      <c r="EL9" s="97" t="s">
        <v>689</v>
      </c>
      <c r="EM9" s="356">
        <v>55</v>
      </c>
      <c r="EN9" s="356">
        <v>5</v>
      </c>
      <c r="EO9" s="356">
        <v>0</v>
      </c>
      <c r="EP9" s="356">
        <v>0</v>
      </c>
      <c r="EQ9" s="356">
        <v>0</v>
      </c>
      <c r="ER9" s="356">
        <v>0</v>
      </c>
      <c r="ES9" s="356">
        <v>0</v>
      </c>
      <c r="ET9" s="356">
        <v>0</v>
      </c>
      <c r="EU9" s="356">
        <v>0</v>
      </c>
      <c r="EV9" s="356">
        <v>0</v>
      </c>
      <c r="EW9" s="356">
        <v>0</v>
      </c>
      <c r="EX9" s="356">
        <v>0</v>
      </c>
      <c r="EY9" s="356">
        <v>0</v>
      </c>
      <c r="EZ9" s="356">
        <v>4</v>
      </c>
      <c r="FA9" s="356">
        <v>0</v>
      </c>
      <c r="FB9" s="356">
        <v>0</v>
      </c>
      <c r="FC9" s="356">
        <v>0</v>
      </c>
      <c r="FD9" s="356">
        <v>0</v>
      </c>
      <c r="FE9" s="356">
        <v>0</v>
      </c>
      <c r="FF9" s="356">
        <v>0</v>
      </c>
      <c r="FG9" s="356">
        <v>0</v>
      </c>
      <c r="FH9" s="356">
        <v>0</v>
      </c>
      <c r="FI9" s="356">
        <v>0</v>
      </c>
      <c r="FJ9" s="356">
        <v>0</v>
      </c>
      <c r="FK9" s="356">
        <v>0</v>
      </c>
      <c r="FL9" s="356">
        <v>3</v>
      </c>
      <c r="FM9" s="356">
        <v>0</v>
      </c>
      <c r="FN9" s="536">
        <f t="shared" si="11"/>
        <v>2.4814814814814814</v>
      </c>
      <c r="FO9" s="545">
        <f t="shared" si="12"/>
        <v>0</v>
      </c>
      <c r="FP9" s="537">
        <f t="shared" si="13"/>
        <v>55</v>
      </c>
      <c r="FQ9" s="546">
        <f t="shared" si="14"/>
        <v>0</v>
      </c>
      <c r="TC9" s="13" t="s">
        <v>612</v>
      </c>
      <c r="TD9" s="14">
        <f>(Data!AY8)*1000</f>
        <v>26500</v>
      </c>
      <c r="TE9" s="8">
        <f>(Data!AY9)*1000</f>
        <v>14100</v>
      </c>
      <c r="TF9" s="8">
        <f>(Data!AY13)*1000</f>
        <v>18100</v>
      </c>
      <c r="TG9" s="8">
        <f>(Data!AY14)*1000</f>
        <v>20200</v>
      </c>
      <c r="TH9" s="8">
        <f>(Data!AY19)*1000</f>
        <v>17800</v>
      </c>
      <c r="TI9" s="8">
        <f>(Data!AY20)*1000</f>
        <v>18500</v>
      </c>
      <c r="TJ9" s="8">
        <f>(Data!AY24)*1000</f>
        <v>21000</v>
      </c>
      <c r="TK9" s="8">
        <f>(Data!AY25)*1000</f>
        <v>21000</v>
      </c>
      <c r="TL9" s="8">
        <f>(Data!AY26)*1000</f>
        <v>22700</v>
      </c>
      <c r="TM9" s="8">
        <f>(Data!AY27)*1000</f>
        <v>23100</v>
      </c>
      <c r="TN9" s="8">
        <f>(Data!AY28)*1000</f>
        <v>19400</v>
      </c>
      <c r="TO9" s="15">
        <f>(Data!AY29)*1000</f>
        <v>21500</v>
      </c>
      <c r="TU9" s="16" t="s">
        <v>612</v>
      </c>
      <c r="TV9">
        <f>(Data!AY11)*1000</f>
        <v>33700</v>
      </c>
      <c r="TW9">
        <f>(Data!AY15)*1000</f>
        <v>41400</v>
      </c>
      <c r="TX9">
        <f>(Data!AY16)*1000</f>
        <v>41100</v>
      </c>
      <c r="TY9">
        <f>(Data!AY17)*1000</f>
        <v>33700</v>
      </c>
      <c r="TZ9">
        <f>(Data!AY18)*1000</f>
        <v>39600</v>
      </c>
      <c r="UA9">
        <f>(Data!AY23)*1000</f>
        <v>46000</v>
      </c>
      <c r="UB9" s="7">
        <f>(Data!AY10)*1000</f>
        <v>161000</v>
      </c>
      <c r="UF9" s="7"/>
      <c r="UH9" s="60"/>
      <c r="UI9" s="59">
        <v>1.3469600118696599E-2</v>
      </c>
      <c r="UJ9" s="59">
        <v>1.35222002863883E-2</v>
      </c>
      <c r="UK9" s="59">
        <v>0.54317939281463601</v>
      </c>
      <c r="UL9" s="59">
        <v>12.7526788711547</v>
      </c>
      <c r="UM9" s="59">
        <v>0.64068681001663197</v>
      </c>
      <c r="UN9" s="59">
        <v>0.76590490341186501</v>
      </c>
      <c r="UO9" s="59">
        <v>0.71033620834350497</v>
      </c>
      <c r="UP9" s="59">
        <v>2.4503395557403498</v>
      </c>
      <c r="UQ9" s="59">
        <v>8.1584959030151296</v>
      </c>
      <c r="UR9" s="60">
        <v>4.1251111030578604</v>
      </c>
      <c r="US9" s="60">
        <v>17.180139541625898</v>
      </c>
      <c r="UT9" s="60">
        <v>8.4156904220581001</v>
      </c>
      <c r="UV9" s="59"/>
      <c r="UW9" s="59"/>
      <c r="VA9" s="59"/>
      <c r="VB9" s="59">
        <v>54.115055084228501</v>
      </c>
      <c r="VC9" s="59">
        <v>1.1277105808257999</v>
      </c>
      <c r="VD9" s="59">
        <v>9.5510854720000005</v>
      </c>
      <c r="VE9" s="59">
        <v>22.9992351531982</v>
      </c>
      <c r="VF9" s="59">
        <v>7.3223562240600497</v>
      </c>
      <c r="VG9" s="59">
        <v>10.037562370300201</v>
      </c>
      <c r="VH9" s="59">
        <v>7.5462465286254803</v>
      </c>
      <c r="VO9" s="60">
        <v>3286</v>
      </c>
      <c r="VP9" s="60">
        <v>2271</v>
      </c>
      <c r="VQ9" s="60">
        <v>1951</v>
      </c>
      <c r="VR9" s="60">
        <v>2229</v>
      </c>
      <c r="VS9" s="60">
        <v>2381</v>
      </c>
      <c r="VT9" s="60">
        <v>1282</v>
      </c>
      <c r="VU9" s="60">
        <v>1310</v>
      </c>
      <c r="VV9" s="60">
        <v>1366</v>
      </c>
      <c r="VW9" s="60">
        <v>1378</v>
      </c>
      <c r="VX9" s="60">
        <v>1113</v>
      </c>
      <c r="VY9" s="60">
        <v>1030</v>
      </c>
      <c r="VZ9" s="60">
        <v>989</v>
      </c>
      <c r="WA9" s="60">
        <v>9327</v>
      </c>
      <c r="WB9" s="60">
        <v>2005</v>
      </c>
      <c r="WC9" s="60">
        <v>1518</v>
      </c>
      <c r="WD9" s="60">
        <v>3868</v>
      </c>
      <c r="WE9" s="60">
        <v>2394</v>
      </c>
      <c r="WF9" s="60">
        <v>1031</v>
      </c>
      <c r="WG9" s="60">
        <v>1532</v>
      </c>
      <c r="WH9" s="60">
        <v>1127</v>
      </c>
      <c r="WI9" s="60">
        <v>1629</v>
      </c>
      <c r="WJ9" s="60">
        <v>864</v>
      </c>
      <c r="WK9" s="60">
        <v>920</v>
      </c>
      <c r="WL9" s="60">
        <v>1254</v>
      </c>
      <c r="WM9" s="60">
        <v>4107</v>
      </c>
      <c r="WN9" s="60">
        <v>1782</v>
      </c>
      <c r="WO9" s="60">
        <v>1672</v>
      </c>
      <c r="WP9" s="60">
        <v>1783</v>
      </c>
      <c r="WQ9" s="60">
        <v>2477</v>
      </c>
      <c r="WR9" s="60">
        <v>1963</v>
      </c>
      <c r="WS9" s="60">
        <v>1657</v>
      </c>
      <c r="WT9" s="60">
        <v>1393</v>
      </c>
      <c r="WU9" s="60">
        <v>2283</v>
      </c>
      <c r="WV9" s="60">
        <v>2312</v>
      </c>
      <c r="WW9" s="60">
        <v>1225</v>
      </c>
      <c r="WX9" s="60">
        <v>1184</v>
      </c>
      <c r="WY9" s="500">
        <v>2611</v>
      </c>
      <c r="WZ9">
        <v>987</v>
      </c>
      <c r="XA9">
        <v>2585</v>
      </c>
      <c r="XB9">
        <v>1320</v>
      </c>
      <c r="XC9">
        <v>3508</v>
      </c>
      <c r="XD9">
        <v>1754</v>
      </c>
      <c r="XE9">
        <v>1699</v>
      </c>
      <c r="XF9">
        <v>1546</v>
      </c>
      <c r="XG9">
        <v>7030</v>
      </c>
      <c r="XH9">
        <v>2075</v>
      </c>
      <c r="XI9">
        <v>1212</v>
      </c>
      <c r="XJ9">
        <v>1408</v>
      </c>
      <c r="XQ9" s="60">
        <v>52819</v>
      </c>
      <c r="XR9" s="60">
        <v>6265</v>
      </c>
      <c r="XS9" s="60">
        <v>6933</v>
      </c>
      <c r="XT9" s="60">
        <v>3035</v>
      </c>
      <c r="XU9" s="60">
        <v>2033</v>
      </c>
      <c r="XV9" s="60">
        <v>1713</v>
      </c>
      <c r="XW9" s="60">
        <v>1143</v>
      </c>
      <c r="XX9" s="60">
        <v>2881</v>
      </c>
      <c r="XY9" s="60">
        <v>1547</v>
      </c>
      <c r="XZ9" s="60">
        <v>1575</v>
      </c>
      <c r="YA9" s="60">
        <v>1756</v>
      </c>
      <c r="YB9" s="60">
        <v>4301</v>
      </c>
      <c r="YC9" s="60">
        <v>3244</v>
      </c>
      <c r="YD9" s="60">
        <v>2826</v>
      </c>
      <c r="YE9" s="60">
        <v>2742</v>
      </c>
      <c r="YF9" s="60">
        <v>5499</v>
      </c>
      <c r="YG9" s="60">
        <v>2687</v>
      </c>
      <c r="YH9" s="60">
        <v>2395</v>
      </c>
      <c r="YI9" s="60">
        <v>2519</v>
      </c>
      <c r="YJ9" s="60">
        <v>2394</v>
      </c>
      <c r="YK9" s="60">
        <v>3092</v>
      </c>
      <c r="YL9" s="60">
        <v>3119</v>
      </c>
      <c r="YM9" s="60">
        <v>2201</v>
      </c>
      <c r="YN9" s="60">
        <v>6501</v>
      </c>
      <c r="YO9" s="60">
        <v>1920</v>
      </c>
      <c r="YP9" s="60">
        <v>4052</v>
      </c>
      <c r="YQ9" s="60">
        <v>5235</v>
      </c>
      <c r="YY9" s="60">
        <v>124</v>
      </c>
      <c r="YZ9" s="60">
        <v>68</v>
      </c>
      <c r="ZA9" s="60">
        <v>13</v>
      </c>
      <c r="ZB9" s="60">
        <v>183</v>
      </c>
      <c r="ZC9" s="60">
        <v>71</v>
      </c>
      <c r="ZD9" s="60">
        <v>26</v>
      </c>
      <c r="ZE9" s="60">
        <v>12</v>
      </c>
      <c r="ZF9" s="60">
        <v>55</v>
      </c>
      <c r="ZG9" s="60">
        <v>2</v>
      </c>
      <c r="ZH9" s="60">
        <v>26</v>
      </c>
      <c r="ZI9" s="60">
        <v>1</v>
      </c>
      <c r="ZJ9" s="60">
        <v>16</v>
      </c>
      <c r="ZK9" s="60">
        <v>40</v>
      </c>
      <c r="ZL9" s="60">
        <v>68</v>
      </c>
      <c r="ZM9" s="60">
        <v>68</v>
      </c>
      <c r="ZN9" s="60">
        <v>113</v>
      </c>
      <c r="ZO9" s="60">
        <v>30</v>
      </c>
      <c r="ZP9" s="60">
        <v>71</v>
      </c>
      <c r="ZQ9" s="60">
        <v>29</v>
      </c>
      <c r="ZR9" s="60">
        <v>85</v>
      </c>
      <c r="ZS9" s="60">
        <v>2</v>
      </c>
      <c r="ZT9" s="60">
        <v>15</v>
      </c>
      <c r="ZU9" s="60">
        <v>57</v>
      </c>
      <c r="ZV9" s="60">
        <v>43</v>
      </c>
      <c r="ZW9" s="60">
        <v>45</v>
      </c>
      <c r="ZX9" s="60">
        <v>30</v>
      </c>
      <c r="ZY9" s="60">
        <v>12</v>
      </c>
      <c r="ZZ9" s="60">
        <v>12</v>
      </c>
      <c r="AAA9" s="60">
        <v>3</v>
      </c>
      <c r="AAB9" s="60">
        <v>30</v>
      </c>
      <c r="AAC9" s="60">
        <v>27</v>
      </c>
      <c r="AAD9" s="60">
        <v>29</v>
      </c>
      <c r="AAE9" s="60">
        <v>30</v>
      </c>
      <c r="AAF9" s="60">
        <v>1</v>
      </c>
      <c r="AAG9" s="60">
        <v>1</v>
      </c>
      <c r="AAH9" s="60">
        <v>29</v>
      </c>
      <c r="AAI9" s="60">
        <v>25</v>
      </c>
      <c r="AAJ9" s="60">
        <v>3</v>
      </c>
      <c r="AAK9" s="60">
        <v>11</v>
      </c>
      <c r="AAL9" s="60">
        <v>16</v>
      </c>
      <c r="AAM9" s="60">
        <v>2</v>
      </c>
      <c r="AAN9" s="60">
        <v>13</v>
      </c>
      <c r="AAO9" s="60">
        <v>70</v>
      </c>
      <c r="AAP9" s="60">
        <v>15</v>
      </c>
      <c r="AAQ9" s="60">
        <v>30</v>
      </c>
      <c r="AAR9" s="60">
        <v>12</v>
      </c>
      <c r="AAS9" s="60">
        <v>2</v>
      </c>
      <c r="AAT9" s="60">
        <v>13</v>
      </c>
      <c r="ABA9" s="60">
        <v>41</v>
      </c>
      <c r="ABB9" s="60">
        <v>43</v>
      </c>
      <c r="ABC9" s="60">
        <v>2</v>
      </c>
      <c r="ABD9" s="60">
        <v>29</v>
      </c>
      <c r="ABE9" s="60">
        <v>59</v>
      </c>
      <c r="ABF9" s="60">
        <v>27</v>
      </c>
      <c r="ABG9" s="60">
        <v>27</v>
      </c>
      <c r="ABH9" s="60">
        <v>124</v>
      </c>
      <c r="ABI9" s="60">
        <v>71</v>
      </c>
      <c r="ABJ9" s="60">
        <v>57</v>
      </c>
      <c r="ABK9" s="60">
        <v>43</v>
      </c>
      <c r="ABL9" s="60">
        <v>30</v>
      </c>
      <c r="ABM9" s="60">
        <v>209</v>
      </c>
      <c r="ABN9" s="60">
        <v>71</v>
      </c>
      <c r="ABO9" s="60">
        <v>2</v>
      </c>
      <c r="ABP9" s="60">
        <v>54</v>
      </c>
      <c r="ABQ9" s="60">
        <v>3</v>
      </c>
      <c r="ABR9" s="60">
        <v>43</v>
      </c>
      <c r="ABS9" s="60">
        <v>82</v>
      </c>
      <c r="ABT9" s="60">
        <v>43</v>
      </c>
      <c r="ABU9" s="60">
        <v>11</v>
      </c>
      <c r="ABV9" s="60">
        <v>69</v>
      </c>
      <c r="ABW9" s="60">
        <v>1</v>
      </c>
      <c r="ABX9" s="60">
        <v>29</v>
      </c>
      <c r="ACE9" s="60"/>
      <c r="ACF9" s="60">
        <v>4.6996803854398798E-2</v>
      </c>
      <c r="ACG9" s="60">
        <v>3.34094354646206E-2</v>
      </c>
      <c r="ACH9" s="60">
        <v>3.2590785563131802E-2</v>
      </c>
      <c r="ACI9" s="60">
        <v>9.5500565418720804E-2</v>
      </c>
      <c r="ACJ9" s="60">
        <v>7.9002810800807594E-2</v>
      </c>
      <c r="ACK9" s="60">
        <v>3.1453833537083503E-2</v>
      </c>
      <c r="ACL9" s="60">
        <v>2.4046187457261999E-2</v>
      </c>
      <c r="ACM9" s="60">
        <v>4.0434031595835897E-2</v>
      </c>
      <c r="ACN9" s="60">
        <v>3.1337218919864199E-2</v>
      </c>
      <c r="ACO9" s="60">
        <v>3.26679266523889E-2</v>
      </c>
      <c r="ACP9" s="60">
        <v>5.6223099533861197E-2</v>
      </c>
      <c r="ACQ9" s="60">
        <v>4.4446148645383703E-2</v>
      </c>
      <c r="ACR9" s="60"/>
      <c r="ACS9" s="60"/>
      <c r="ACT9" s="60"/>
      <c r="ACU9" s="60"/>
      <c r="ACV9" s="60"/>
      <c r="ACW9" s="60"/>
      <c r="ACX9" s="60"/>
      <c r="ACY9" s="60">
        <v>1.1827157831228601</v>
      </c>
      <c r="ACZ9" s="60">
        <v>3.7396456194494401E-2</v>
      </c>
      <c r="ADA9" s="60">
        <v>9.8462740688481598E-2</v>
      </c>
      <c r="ADB9" s="60">
        <v>4.8440113502321101E-2</v>
      </c>
      <c r="ADC9" s="60">
        <v>4.5660306249651797E-2</v>
      </c>
      <c r="ADD9" s="60">
        <v>0.100738974490465</v>
      </c>
      <c r="ADE9" s="60">
        <v>6.6865580157317694E-2</v>
      </c>
    </row>
    <row r="10" spans="1:789" ht="15.75" thickBot="1" x14ac:dyDescent="0.3">
      <c r="A10" s="97" t="s">
        <v>690</v>
      </c>
      <c r="B10" s="356">
        <v>0</v>
      </c>
      <c r="C10" s="356">
        <v>0</v>
      </c>
      <c r="D10" s="356">
        <v>0</v>
      </c>
      <c r="E10" s="356">
        <v>0</v>
      </c>
      <c r="F10" s="356">
        <v>0</v>
      </c>
      <c r="G10" s="356">
        <v>0</v>
      </c>
      <c r="H10" s="356">
        <v>0</v>
      </c>
      <c r="I10" s="356">
        <v>84</v>
      </c>
      <c r="J10" s="356">
        <v>0</v>
      </c>
      <c r="K10" s="356">
        <v>0</v>
      </c>
      <c r="L10" s="356">
        <v>0</v>
      </c>
      <c r="M10" s="356">
        <v>0</v>
      </c>
      <c r="N10" s="356">
        <v>0</v>
      </c>
      <c r="O10" s="356">
        <v>0</v>
      </c>
      <c r="P10" s="356">
        <v>0</v>
      </c>
      <c r="Q10" s="356">
        <v>0</v>
      </c>
      <c r="R10" s="356">
        <v>0</v>
      </c>
      <c r="S10" s="356">
        <v>0</v>
      </c>
      <c r="T10" s="356">
        <v>0</v>
      </c>
      <c r="U10" s="356">
        <v>0</v>
      </c>
      <c r="V10" s="356">
        <v>0</v>
      </c>
      <c r="W10" s="356">
        <v>0</v>
      </c>
      <c r="X10" s="356">
        <v>0</v>
      </c>
      <c r="Y10" s="356">
        <v>0</v>
      </c>
      <c r="Z10" s="356">
        <v>0</v>
      </c>
      <c r="AA10" s="356">
        <v>0</v>
      </c>
      <c r="AB10" s="356">
        <v>0</v>
      </c>
      <c r="AC10" s="356">
        <v>1</v>
      </c>
      <c r="AD10" s="356">
        <v>0</v>
      </c>
      <c r="AE10" s="356">
        <v>0</v>
      </c>
      <c r="AF10" s="356">
        <v>0</v>
      </c>
      <c r="AG10" s="356">
        <v>0</v>
      </c>
      <c r="AH10" s="356">
        <v>0</v>
      </c>
      <c r="AI10" s="356">
        <v>0</v>
      </c>
      <c r="AJ10" s="356">
        <v>0</v>
      </c>
      <c r="AK10" s="356">
        <v>0</v>
      </c>
      <c r="AL10" s="356">
        <v>0</v>
      </c>
      <c r="AM10" s="356">
        <v>0</v>
      </c>
      <c r="AN10" s="356">
        <v>0</v>
      </c>
      <c r="AO10" s="356">
        <v>0</v>
      </c>
      <c r="AP10" s="356">
        <v>0</v>
      </c>
      <c r="AQ10" s="356">
        <v>0</v>
      </c>
      <c r="AR10" s="356">
        <v>0</v>
      </c>
      <c r="AS10" s="356">
        <v>0</v>
      </c>
      <c r="AT10" s="356">
        <v>0</v>
      </c>
      <c r="AU10" s="356">
        <v>0</v>
      </c>
      <c r="AV10" s="356">
        <v>0</v>
      </c>
      <c r="AW10" s="356">
        <v>0</v>
      </c>
      <c r="AX10" s="533">
        <f t="shared" si="0"/>
        <v>2.3611111111111112</v>
      </c>
      <c r="AY10" s="545">
        <f t="shared" si="1"/>
        <v>0</v>
      </c>
      <c r="AZ10" s="534">
        <f t="shared" si="2"/>
        <v>84</v>
      </c>
      <c r="BA10" s="546">
        <f t="shared" si="3"/>
        <v>0</v>
      </c>
      <c r="BC10" s="97" t="s">
        <v>690</v>
      </c>
      <c r="BD10" s="356">
        <v>49</v>
      </c>
      <c r="BE10" s="356">
        <v>124</v>
      </c>
      <c r="BF10" s="356">
        <v>54</v>
      </c>
      <c r="BG10" s="356">
        <v>0</v>
      </c>
      <c r="BH10" s="356">
        <v>0</v>
      </c>
      <c r="BI10" s="356">
        <v>0</v>
      </c>
      <c r="BJ10" s="356">
        <v>0</v>
      </c>
      <c r="BK10" s="356">
        <v>0</v>
      </c>
      <c r="BL10" s="356">
        <v>0</v>
      </c>
      <c r="BM10" s="356">
        <v>0</v>
      </c>
      <c r="BN10" s="356">
        <v>0</v>
      </c>
      <c r="BO10" s="356">
        <v>0</v>
      </c>
      <c r="BP10" s="356">
        <v>0</v>
      </c>
      <c r="BQ10" s="356">
        <v>0</v>
      </c>
      <c r="BR10" s="356">
        <v>0</v>
      </c>
      <c r="BS10" s="356">
        <v>0</v>
      </c>
      <c r="BT10" s="356">
        <v>0</v>
      </c>
      <c r="BU10" s="356">
        <v>0</v>
      </c>
      <c r="BV10" s="356">
        <v>0</v>
      </c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536">
        <f t="shared" si="4"/>
        <v>8.4074074074074066</v>
      </c>
      <c r="CF10" s="545">
        <f t="shared" si="5"/>
        <v>0</v>
      </c>
      <c r="CG10" s="537">
        <f>MAX(BD10:CD10)</f>
        <v>124</v>
      </c>
      <c r="CH10" s="546">
        <f t="shared" si="6"/>
        <v>0</v>
      </c>
      <c r="CJ10" s="97" t="s">
        <v>690</v>
      </c>
      <c r="CK10" s="356">
        <v>0</v>
      </c>
      <c r="CL10" s="356">
        <v>0</v>
      </c>
      <c r="CM10" s="356">
        <v>0</v>
      </c>
      <c r="CN10" s="356">
        <v>0</v>
      </c>
      <c r="CO10" s="356">
        <v>0</v>
      </c>
      <c r="CP10" s="356">
        <v>0</v>
      </c>
      <c r="CQ10" s="356">
        <v>2</v>
      </c>
      <c r="CR10" s="356">
        <v>0</v>
      </c>
      <c r="CS10" s="356">
        <v>0</v>
      </c>
      <c r="CT10" s="356">
        <v>0</v>
      </c>
      <c r="CU10" s="356">
        <v>0</v>
      </c>
      <c r="CV10" s="356">
        <v>0</v>
      </c>
      <c r="CW10" s="356">
        <v>0</v>
      </c>
      <c r="CX10" s="356">
        <v>0</v>
      </c>
      <c r="CY10" s="356">
        <v>0</v>
      </c>
      <c r="CZ10" s="356">
        <v>0</v>
      </c>
      <c r="DA10" s="356">
        <v>0</v>
      </c>
      <c r="DB10" s="356">
        <v>0</v>
      </c>
      <c r="DC10" s="356">
        <v>0</v>
      </c>
      <c r="DD10" s="356">
        <v>0</v>
      </c>
      <c r="DE10" s="356">
        <v>0</v>
      </c>
      <c r="DF10" s="356">
        <v>0</v>
      </c>
      <c r="DG10" s="356">
        <v>0</v>
      </c>
      <c r="DH10" s="356">
        <v>0</v>
      </c>
      <c r="DI10" s="356">
        <v>0</v>
      </c>
      <c r="DJ10" s="356">
        <v>0</v>
      </c>
      <c r="DK10" s="356">
        <v>0</v>
      </c>
      <c r="DL10" s="356">
        <v>0</v>
      </c>
      <c r="DM10" s="356">
        <v>0</v>
      </c>
      <c r="DN10" s="356">
        <v>0</v>
      </c>
      <c r="DO10" s="356">
        <v>0</v>
      </c>
      <c r="DP10" s="356">
        <v>0</v>
      </c>
      <c r="DQ10" s="356">
        <v>0</v>
      </c>
      <c r="DR10" s="356">
        <v>0</v>
      </c>
      <c r="DS10" s="356">
        <v>0</v>
      </c>
      <c r="DT10" s="356">
        <v>0</v>
      </c>
      <c r="DU10" s="356">
        <v>0</v>
      </c>
      <c r="DV10" s="356">
        <v>2</v>
      </c>
      <c r="DW10" s="356">
        <v>0</v>
      </c>
      <c r="DX10" s="356">
        <v>0</v>
      </c>
      <c r="DY10" s="356">
        <v>0</v>
      </c>
      <c r="DZ10" s="356">
        <v>0</v>
      </c>
      <c r="EA10" s="356">
        <v>0</v>
      </c>
      <c r="EB10" s="356">
        <v>0</v>
      </c>
      <c r="EC10" s="356">
        <v>0</v>
      </c>
      <c r="ED10" s="356">
        <v>0</v>
      </c>
      <c r="EE10" s="356">
        <v>0</v>
      </c>
      <c r="EF10" s="356">
        <v>0</v>
      </c>
      <c r="EG10" s="533">
        <f t="shared" si="7"/>
        <v>5.5555555555555552E-2</v>
      </c>
      <c r="EH10" s="545">
        <f t="shared" si="8"/>
        <v>0</v>
      </c>
      <c r="EI10" s="534">
        <f t="shared" si="9"/>
        <v>2</v>
      </c>
      <c r="EJ10" s="546">
        <f t="shared" si="10"/>
        <v>0</v>
      </c>
      <c r="EL10" s="97" t="s">
        <v>690</v>
      </c>
      <c r="EM10" s="356">
        <v>14</v>
      </c>
      <c r="EN10" s="356">
        <v>1</v>
      </c>
      <c r="EO10" s="356">
        <v>0</v>
      </c>
      <c r="EP10" s="356">
        <v>0</v>
      </c>
      <c r="EQ10" s="356">
        <v>0</v>
      </c>
      <c r="ER10" s="356">
        <v>0</v>
      </c>
      <c r="ES10" s="356">
        <v>0</v>
      </c>
      <c r="ET10" s="356">
        <v>0</v>
      </c>
      <c r="EU10" s="356">
        <v>0</v>
      </c>
      <c r="EV10" s="356">
        <v>0</v>
      </c>
      <c r="EW10" s="356">
        <v>0</v>
      </c>
      <c r="EX10" s="356">
        <v>0</v>
      </c>
      <c r="EY10" s="356">
        <v>0</v>
      </c>
      <c r="EZ10" s="356">
        <v>0</v>
      </c>
      <c r="FA10" s="356">
        <v>0</v>
      </c>
      <c r="FB10" s="356">
        <v>0</v>
      </c>
      <c r="FC10" s="356">
        <v>0</v>
      </c>
      <c r="FD10" s="356">
        <v>0</v>
      </c>
      <c r="FE10" s="356">
        <v>0</v>
      </c>
      <c r="FF10" s="356">
        <v>5</v>
      </c>
      <c r="FG10" s="356">
        <v>0</v>
      </c>
      <c r="FH10" s="356">
        <v>0</v>
      </c>
      <c r="FI10" s="356">
        <v>0</v>
      </c>
      <c r="FJ10" s="356">
        <v>0</v>
      </c>
      <c r="FK10" s="356">
        <v>0</v>
      </c>
      <c r="FL10" s="356">
        <v>1</v>
      </c>
      <c r="FM10" s="356">
        <v>0</v>
      </c>
      <c r="FN10" s="536">
        <f t="shared" si="11"/>
        <v>0.77777777777777779</v>
      </c>
      <c r="FO10" s="545">
        <f t="shared" si="12"/>
        <v>0</v>
      </c>
      <c r="FP10" s="537">
        <f t="shared" si="13"/>
        <v>14</v>
      </c>
      <c r="FQ10" s="546">
        <f t="shared" si="14"/>
        <v>0</v>
      </c>
      <c r="TC10" s="66" t="s">
        <v>606</v>
      </c>
      <c r="TD10" s="252">
        <f t="shared" ref="TD10:TI10" si="72">AVERAGE(TD8:TD9)</f>
        <v>26450</v>
      </c>
      <c r="TE10" s="253">
        <f t="shared" si="72"/>
        <v>15350</v>
      </c>
      <c r="TF10" s="253">
        <f t="shared" si="72"/>
        <v>18500</v>
      </c>
      <c r="TG10" s="253">
        <f t="shared" si="72"/>
        <v>20700</v>
      </c>
      <c r="TH10" s="253">
        <f t="shared" si="72"/>
        <v>18200</v>
      </c>
      <c r="TI10" s="253">
        <f t="shared" si="72"/>
        <v>17850</v>
      </c>
      <c r="TJ10" s="253">
        <f>AVERAGE(TJ8:TJ9)</f>
        <v>22000</v>
      </c>
      <c r="TK10" s="253">
        <f>AVERAGE(TK8:TK9)</f>
        <v>21500</v>
      </c>
      <c r="TL10" s="253">
        <f>AVERAGE(TL8:TL9)</f>
        <v>23350</v>
      </c>
      <c r="TM10" s="253">
        <f t="shared" ref="TM10:TO10" si="73">AVERAGE(TM8:TM9)</f>
        <v>24250</v>
      </c>
      <c r="TN10" s="253">
        <f t="shared" si="73"/>
        <v>20950</v>
      </c>
      <c r="TO10" s="499">
        <f t="shared" si="73"/>
        <v>22200</v>
      </c>
      <c r="TP10" s="8"/>
      <c r="TQ10" s="8"/>
      <c r="TR10" s="8"/>
      <c r="TS10" s="8"/>
      <c r="TT10" s="8"/>
      <c r="TU10" s="66" t="s">
        <v>606</v>
      </c>
      <c r="TV10" s="102">
        <f t="shared" ref="TV10:UB10" si="74">AVERAGE(TV8:TV9)</f>
        <v>31650</v>
      </c>
      <c r="TW10" s="101">
        <f t="shared" si="74"/>
        <v>39550</v>
      </c>
      <c r="TX10" s="101">
        <f t="shared" si="74"/>
        <v>41350</v>
      </c>
      <c r="TY10" s="101">
        <f t="shared" si="74"/>
        <v>36000</v>
      </c>
      <c r="TZ10" s="101">
        <f t="shared" si="74"/>
        <v>41350</v>
      </c>
      <c r="UA10" s="101">
        <f t="shared" si="74"/>
        <v>44000</v>
      </c>
      <c r="UB10" s="126">
        <f t="shared" si="74"/>
        <v>169500</v>
      </c>
      <c r="UC10" s="8"/>
      <c r="UD10" s="8"/>
      <c r="UE10" s="8"/>
      <c r="UF10" s="15"/>
      <c r="UH10" s="60"/>
      <c r="UI10" s="59">
        <v>1.3494599610566999E-2</v>
      </c>
      <c r="UJ10" s="59">
        <v>1.3587799854576499E-2</v>
      </c>
      <c r="UK10" s="59">
        <v>0.44544267654418901</v>
      </c>
      <c r="UL10" s="59">
        <v>3.3139667510986301</v>
      </c>
      <c r="UM10" s="59">
        <v>0.57047647237777699</v>
      </c>
      <c r="UN10" s="59">
        <v>0.45985597372054998</v>
      </c>
      <c r="UO10" s="59">
        <v>0.65405261516571001</v>
      </c>
      <c r="UP10" s="59">
        <v>0.93283563852310103</v>
      </c>
      <c r="UQ10" s="59">
        <v>2.5342028141021702</v>
      </c>
      <c r="UR10" s="60">
        <v>0.62528401613235396</v>
      </c>
      <c r="US10" s="60">
        <v>12.8500356674194</v>
      </c>
      <c r="UT10" s="60">
        <v>2.2134540081024099</v>
      </c>
      <c r="UV10" s="59"/>
      <c r="UW10" s="59"/>
      <c r="VA10" s="59"/>
      <c r="VB10" s="59">
        <v>37.7704467773437</v>
      </c>
      <c r="VC10" s="59">
        <v>1.0026170015335001</v>
      </c>
      <c r="VD10" s="59">
        <v>1.9076232909999999</v>
      </c>
      <c r="VE10" s="59">
        <v>13.991721153259199</v>
      </c>
      <c r="VF10" s="59">
        <v>4.4830369949340803</v>
      </c>
      <c r="VG10" s="59">
        <v>1.60024762153625</v>
      </c>
      <c r="VH10" s="59">
        <v>1.01624107360839</v>
      </c>
      <c r="VO10" s="60">
        <v>5638</v>
      </c>
      <c r="VP10" s="60">
        <v>1893</v>
      </c>
      <c r="VQ10" s="60">
        <v>1894</v>
      </c>
      <c r="VR10" s="60">
        <v>2061</v>
      </c>
      <c r="VS10" s="60">
        <v>1754</v>
      </c>
      <c r="VT10" s="60">
        <v>1337</v>
      </c>
      <c r="VU10" s="60">
        <v>1309</v>
      </c>
      <c r="VV10" s="60">
        <v>1365</v>
      </c>
      <c r="VW10" s="60">
        <v>1211</v>
      </c>
      <c r="VX10" s="60">
        <v>1031</v>
      </c>
      <c r="VY10" s="60">
        <v>766</v>
      </c>
      <c r="VZ10" s="60">
        <v>1017</v>
      </c>
      <c r="WA10" s="60">
        <v>2465</v>
      </c>
      <c r="WB10" s="60">
        <v>1768</v>
      </c>
      <c r="WC10" s="60">
        <v>1657</v>
      </c>
      <c r="WD10" s="60">
        <v>1322</v>
      </c>
      <c r="WE10" s="60">
        <v>1531</v>
      </c>
      <c r="WF10" s="60">
        <v>1086</v>
      </c>
      <c r="WG10" s="60">
        <v>1226</v>
      </c>
      <c r="WH10" s="60">
        <v>1017</v>
      </c>
      <c r="WI10" s="60">
        <v>1239</v>
      </c>
      <c r="WJ10" s="60">
        <v>1366</v>
      </c>
      <c r="WK10" s="60">
        <v>794</v>
      </c>
      <c r="WL10" s="60">
        <v>892</v>
      </c>
      <c r="WM10" s="60">
        <v>2200</v>
      </c>
      <c r="WN10" s="60">
        <v>1699</v>
      </c>
      <c r="WO10" s="60">
        <v>1433</v>
      </c>
      <c r="WP10" s="60">
        <v>1406</v>
      </c>
      <c r="WQ10" s="60">
        <v>2172</v>
      </c>
      <c r="WR10" s="60">
        <v>1754</v>
      </c>
      <c r="WS10" s="60">
        <v>2534</v>
      </c>
      <c r="WT10" s="60">
        <v>2728</v>
      </c>
      <c r="WU10" s="60">
        <v>1852</v>
      </c>
      <c r="WV10" s="60">
        <v>1225</v>
      </c>
      <c r="WW10" s="60">
        <v>1226</v>
      </c>
      <c r="WX10" s="60">
        <v>1267</v>
      </c>
      <c r="WY10" s="500">
        <v>1194</v>
      </c>
      <c r="WZ10">
        <v>1208</v>
      </c>
      <c r="XA10">
        <v>1222</v>
      </c>
      <c r="XB10">
        <v>1306</v>
      </c>
      <c r="XC10">
        <v>1963</v>
      </c>
      <c r="XD10">
        <v>1574</v>
      </c>
      <c r="XE10">
        <v>1601</v>
      </c>
      <c r="XF10">
        <v>1365</v>
      </c>
      <c r="XG10">
        <v>1504</v>
      </c>
      <c r="XH10">
        <v>1281</v>
      </c>
      <c r="XI10">
        <v>1351</v>
      </c>
      <c r="XJ10">
        <v>1183</v>
      </c>
      <c r="XQ10" s="60">
        <v>13045</v>
      </c>
      <c r="XR10" s="60">
        <v>5944</v>
      </c>
      <c r="XS10" s="60">
        <v>8367</v>
      </c>
      <c r="XT10" s="60">
        <v>1670</v>
      </c>
      <c r="XU10" s="60">
        <v>2325</v>
      </c>
      <c r="XV10" s="60">
        <v>2408</v>
      </c>
      <c r="XW10" s="60">
        <v>1351</v>
      </c>
      <c r="XX10" s="60">
        <v>3244</v>
      </c>
      <c r="XY10" s="60">
        <v>1782</v>
      </c>
      <c r="XZ10" s="60">
        <v>1699</v>
      </c>
      <c r="YA10" s="60">
        <v>1587</v>
      </c>
      <c r="YB10" s="60">
        <v>16930</v>
      </c>
      <c r="YC10" s="60">
        <v>2659</v>
      </c>
      <c r="YD10" s="60">
        <v>4567</v>
      </c>
      <c r="YE10" s="60">
        <v>2673</v>
      </c>
      <c r="YF10" s="60">
        <v>5277</v>
      </c>
      <c r="YG10" s="60">
        <v>2381</v>
      </c>
      <c r="YH10" s="60">
        <v>1990</v>
      </c>
      <c r="YI10" s="60">
        <v>2005</v>
      </c>
      <c r="YJ10" s="60">
        <v>1712</v>
      </c>
      <c r="YK10" s="60">
        <v>2923</v>
      </c>
      <c r="YL10" s="60">
        <v>2631</v>
      </c>
      <c r="YM10" s="60">
        <v>2603</v>
      </c>
      <c r="YN10" s="60">
        <v>3523</v>
      </c>
      <c r="YO10" s="60">
        <v>2799</v>
      </c>
      <c r="YP10" s="60">
        <v>5318</v>
      </c>
      <c r="YQ10" s="60">
        <v>3606</v>
      </c>
      <c r="YY10" s="60">
        <v>152</v>
      </c>
      <c r="YZ10" s="60">
        <v>154</v>
      </c>
      <c r="ZA10" s="60">
        <v>169</v>
      </c>
      <c r="ZB10" s="60">
        <v>84</v>
      </c>
      <c r="ZC10" s="60">
        <v>29</v>
      </c>
      <c r="ZD10" s="60">
        <v>13</v>
      </c>
      <c r="ZE10" s="60">
        <v>15</v>
      </c>
      <c r="ZF10" s="60">
        <v>13</v>
      </c>
      <c r="ZG10" s="60">
        <v>27</v>
      </c>
      <c r="ZH10" s="60">
        <v>13</v>
      </c>
      <c r="ZI10" s="60">
        <v>2</v>
      </c>
      <c r="ZJ10" s="60">
        <v>55</v>
      </c>
      <c r="ZK10" s="60">
        <v>95</v>
      </c>
      <c r="ZL10" s="60">
        <v>82</v>
      </c>
      <c r="ZM10" s="60">
        <v>13</v>
      </c>
      <c r="ZN10" s="60">
        <v>2</v>
      </c>
      <c r="ZO10" s="60">
        <v>13</v>
      </c>
      <c r="ZP10" s="60">
        <v>29</v>
      </c>
      <c r="ZQ10" s="60">
        <v>15</v>
      </c>
      <c r="ZR10" s="60">
        <v>140</v>
      </c>
      <c r="ZS10" s="60">
        <v>12</v>
      </c>
      <c r="ZT10" s="60">
        <v>1</v>
      </c>
      <c r="ZU10" s="60">
        <v>152</v>
      </c>
      <c r="ZV10" s="60">
        <v>15</v>
      </c>
      <c r="ZW10" s="60">
        <v>29</v>
      </c>
      <c r="ZX10" s="60">
        <v>27</v>
      </c>
      <c r="ZY10" s="60">
        <v>27</v>
      </c>
      <c r="ZZ10" s="60">
        <v>27</v>
      </c>
      <c r="AAA10" s="60">
        <v>1</v>
      </c>
      <c r="AAB10" s="60">
        <v>1</v>
      </c>
      <c r="AAC10" s="60">
        <v>15</v>
      </c>
      <c r="AAD10" s="60">
        <v>40</v>
      </c>
      <c r="AAE10" s="60">
        <v>82</v>
      </c>
      <c r="AAF10" s="60">
        <v>54</v>
      </c>
      <c r="AAG10" s="60">
        <v>26</v>
      </c>
      <c r="AAH10" s="60">
        <v>41</v>
      </c>
      <c r="AAI10" s="60">
        <v>53</v>
      </c>
      <c r="AAJ10" s="60">
        <v>53</v>
      </c>
      <c r="AAK10" s="60">
        <v>38</v>
      </c>
      <c r="AAL10" s="60">
        <v>3</v>
      </c>
      <c r="AAM10" s="60">
        <v>43</v>
      </c>
      <c r="AAN10" s="60">
        <v>71</v>
      </c>
      <c r="AAO10" s="60">
        <v>58</v>
      </c>
      <c r="AAP10" s="60">
        <v>71</v>
      </c>
      <c r="AAQ10" s="60">
        <v>13</v>
      </c>
      <c r="AAR10" s="60">
        <v>13</v>
      </c>
      <c r="AAS10" s="60">
        <v>29</v>
      </c>
      <c r="AAT10" s="60">
        <v>15</v>
      </c>
      <c r="ABA10" s="60">
        <v>15</v>
      </c>
      <c r="ABB10" s="60">
        <v>40</v>
      </c>
      <c r="ABC10" s="60">
        <v>55</v>
      </c>
      <c r="ABD10" s="60">
        <v>15</v>
      </c>
      <c r="ABE10" s="60">
        <v>41</v>
      </c>
      <c r="ABF10" s="60">
        <v>54</v>
      </c>
      <c r="ABG10" s="60">
        <v>29</v>
      </c>
      <c r="ABH10" s="60">
        <v>71</v>
      </c>
      <c r="ABI10" s="60">
        <v>140</v>
      </c>
      <c r="ABJ10" s="60">
        <v>1</v>
      </c>
      <c r="ABK10" s="60">
        <v>29</v>
      </c>
      <c r="ABL10" s="60">
        <v>15</v>
      </c>
      <c r="ABM10" s="60">
        <v>58</v>
      </c>
      <c r="ABN10" s="60">
        <v>13</v>
      </c>
      <c r="ABO10" s="60">
        <v>27</v>
      </c>
      <c r="ABP10" s="60">
        <v>13</v>
      </c>
      <c r="ABQ10" s="60">
        <v>29</v>
      </c>
      <c r="ABR10" s="60">
        <v>43</v>
      </c>
      <c r="ABS10" s="60">
        <v>27</v>
      </c>
      <c r="ABT10" s="60">
        <v>13</v>
      </c>
      <c r="ABU10" s="60">
        <v>55</v>
      </c>
      <c r="ABV10" s="60">
        <v>71</v>
      </c>
      <c r="ABW10" s="60">
        <v>15</v>
      </c>
      <c r="ABX10" s="60">
        <v>15</v>
      </c>
      <c r="ACE10" s="60"/>
      <c r="ACF10" s="60">
        <v>3.7318693277227102E-2</v>
      </c>
      <c r="ACG10" s="60">
        <v>3.1627264653779498E-2</v>
      </c>
      <c r="ACH10" s="60">
        <v>2.9805026780366499E-2</v>
      </c>
      <c r="ACI10" s="60">
        <v>9.0071211764947701E-2</v>
      </c>
      <c r="ACJ10" s="60">
        <v>7.63523607306099E-2</v>
      </c>
      <c r="ACK10" s="60">
        <v>3.08249233033243E-2</v>
      </c>
      <c r="ACL10" s="60">
        <v>2.3023653896645201E-2</v>
      </c>
      <c r="ACM10" s="60">
        <v>3.5968307382737902E-2</v>
      </c>
      <c r="ACN10" s="60">
        <v>3.0607386096079402E-2</v>
      </c>
      <c r="ACO10" s="60">
        <v>3.2393902256710003E-2</v>
      </c>
      <c r="ACP10" s="60">
        <v>5.1864966494958399E-2</v>
      </c>
      <c r="ACQ10" s="60">
        <v>4.1079179460721503E-2</v>
      </c>
      <c r="ACR10" s="60"/>
      <c r="ACS10" s="60"/>
      <c r="ACT10" s="60"/>
      <c r="ACU10" s="60"/>
      <c r="ACV10" s="60"/>
      <c r="ACW10" s="60"/>
      <c r="ACX10" s="60"/>
      <c r="ACY10" s="60">
        <v>1.18214581169426</v>
      </c>
      <c r="ACZ10" s="60">
        <v>3.7240542209541802E-2</v>
      </c>
      <c r="ADA10" s="60">
        <v>9.2209618096929805E-2</v>
      </c>
      <c r="ADB10" s="60">
        <v>4.7624507640877702E-2</v>
      </c>
      <c r="ADC10" s="60">
        <v>4.1941402678344397E-2</v>
      </c>
      <c r="ADD10" s="60">
        <v>9.1890672518745997E-2</v>
      </c>
      <c r="ADE10" s="60">
        <v>6.4528619792636494E-2</v>
      </c>
    </row>
    <row r="11" spans="1:789" ht="15.75" thickBot="1" x14ac:dyDescent="0.3">
      <c r="A11" s="17" t="s">
        <v>691</v>
      </c>
      <c r="B11" s="356">
        <v>1839</v>
      </c>
      <c r="C11" s="356">
        <v>1031</v>
      </c>
      <c r="D11" s="356">
        <v>1391</v>
      </c>
      <c r="E11" s="356">
        <v>3163</v>
      </c>
      <c r="F11" s="356">
        <v>1410</v>
      </c>
      <c r="G11" s="356">
        <v>665</v>
      </c>
      <c r="H11" s="356">
        <v>957</v>
      </c>
      <c r="I11" s="356">
        <v>3129</v>
      </c>
      <c r="J11" s="356">
        <v>1320</v>
      </c>
      <c r="K11" s="356">
        <v>660</v>
      </c>
      <c r="L11" s="356">
        <v>886</v>
      </c>
      <c r="M11" s="356">
        <v>1164</v>
      </c>
      <c r="N11" s="356">
        <v>1505</v>
      </c>
      <c r="O11" s="356">
        <v>1004</v>
      </c>
      <c r="P11" s="356">
        <v>1157</v>
      </c>
      <c r="Q11" s="356">
        <v>1640</v>
      </c>
      <c r="R11" s="356">
        <v>1054</v>
      </c>
      <c r="S11" s="356">
        <v>648</v>
      </c>
      <c r="T11" s="356">
        <v>849</v>
      </c>
      <c r="U11" s="356">
        <v>2095</v>
      </c>
      <c r="V11" s="356">
        <v>1123</v>
      </c>
      <c r="W11" s="356">
        <v>455</v>
      </c>
      <c r="X11" s="356">
        <v>873</v>
      </c>
      <c r="Y11" s="356">
        <v>854</v>
      </c>
      <c r="Z11" s="356">
        <v>1171</v>
      </c>
      <c r="AA11" s="356">
        <v>851</v>
      </c>
      <c r="AB11" s="356">
        <v>1096</v>
      </c>
      <c r="AC11" s="356">
        <v>2057</v>
      </c>
      <c r="AD11" s="356">
        <v>1614</v>
      </c>
      <c r="AE11" s="356">
        <v>874</v>
      </c>
      <c r="AF11" s="356">
        <v>946</v>
      </c>
      <c r="AG11" s="356">
        <v>1194</v>
      </c>
      <c r="AH11" s="356">
        <v>1046</v>
      </c>
      <c r="AI11" s="356">
        <v>721</v>
      </c>
      <c r="AJ11" s="356">
        <v>1062</v>
      </c>
      <c r="AK11" s="356">
        <v>2152</v>
      </c>
      <c r="AL11" s="356">
        <v>980</v>
      </c>
      <c r="AM11" s="356">
        <v>622</v>
      </c>
      <c r="AN11" s="356">
        <v>1169</v>
      </c>
      <c r="AO11" s="356">
        <v>1468</v>
      </c>
      <c r="AP11" s="356">
        <v>1863</v>
      </c>
      <c r="AQ11" s="356">
        <v>931</v>
      </c>
      <c r="AR11" s="356">
        <v>995</v>
      </c>
      <c r="AS11" s="356">
        <v>1655</v>
      </c>
      <c r="AT11" s="356">
        <v>1569</v>
      </c>
      <c r="AU11" s="356">
        <v>794</v>
      </c>
      <c r="AV11" s="356">
        <v>1197</v>
      </c>
      <c r="AW11" s="356">
        <v>1240</v>
      </c>
      <c r="AX11" s="547">
        <f t="shared" si="0"/>
        <v>1268.2222222222222</v>
      </c>
      <c r="AY11" s="548">
        <f>MEDIAN(B11:AK11)</f>
        <v>1079</v>
      </c>
      <c r="AZ11" s="548">
        <f t="shared" si="2"/>
        <v>3163</v>
      </c>
      <c r="BA11" s="549">
        <f t="shared" si="3"/>
        <v>455</v>
      </c>
      <c r="BB11" s="8"/>
      <c r="BC11" s="97" t="s">
        <v>691</v>
      </c>
      <c r="BD11" s="356">
        <v>19894</v>
      </c>
      <c r="BE11" s="356">
        <v>8316</v>
      </c>
      <c r="BF11" s="356">
        <v>1986</v>
      </c>
      <c r="BG11" s="356">
        <v>1437</v>
      </c>
      <c r="BH11" s="356">
        <v>1023</v>
      </c>
      <c r="BI11" s="356">
        <v>1443</v>
      </c>
      <c r="BJ11" s="356">
        <v>2986</v>
      </c>
      <c r="BK11" s="356">
        <v>1706</v>
      </c>
      <c r="BL11" s="356">
        <v>831</v>
      </c>
      <c r="BM11" s="356">
        <v>1065</v>
      </c>
      <c r="BN11" s="356">
        <v>1850</v>
      </c>
      <c r="BO11" s="356">
        <v>2509</v>
      </c>
      <c r="BP11" s="356">
        <v>1862</v>
      </c>
      <c r="BQ11" s="356">
        <v>1505</v>
      </c>
      <c r="BR11" s="356">
        <v>3628</v>
      </c>
      <c r="BS11" s="356">
        <v>1831</v>
      </c>
      <c r="BT11" s="356">
        <v>1305</v>
      </c>
      <c r="BU11" s="356">
        <v>1317</v>
      </c>
      <c r="BV11" s="356">
        <v>2232</v>
      </c>
      <c r="BW11" s="356">
        <v>1790</v>
      </c>
      <c r="BX11" s="356">
        <v>1194</v>
      </c>
      <c r="BY11" s="356">
        <v>1004</v>
      </c>
      <c r="BZ11" s="356">
        <v>2952</v>
      </c>
      <c r="CA11" s="356">
        <v>1486</v>
      </c>
      <c r="CB11" s="356">
        <v>1793</v>
      </c>
      <c r="CC11" s="356">
        <v>1404</v>
      </c>
      <c r="CD11" s="356">
        <v>3995</v>
      </c>
      <c r="CE11" s="550">
        <f t="shared" si="4"/>
        <v>2753.4814814814813</v>
      </c>
      <c r="CF11" s="551">
        <f t="shared" si="5"/>
        <v>1790</v>
      </c>
      <c r="CG11" s="551">
        <f>MAX(BD11:CD11)</f>
        <v>19894</v>
      </c>
      <c r="CH11" s="552">
        <f t="shared" si="6"/>
        <v>831</v>
      </c>
      <c r="CJ11" s="17" t="s">
        <v>691</v>
      </c>
      <c r="CK11" s="356">
        <v>552</v>
      </c>
      <c r="CL11" s="356">
        <v>0</v>
      </c>
      <c r="CM11" s="356">
        <v>1390</v>
      </c>
      <c r="CN11" s="356">
        <v>0</v>
      </c>
      <c r="CO11" s="356">
        <v>1404</v>
      </c>
      <c r="CP11" s="356">
        <v>664</v>
      </c>
      <c r="CQ11" s="356">
        <v>657</v>
      </c>
      <c r="CR11" s="356">
        <v>3249</v>
      </c>
      <c r="CS11" s="356">
        <v>1320</v>
      </c>
      <c r="CT11" s="356">
        <v>660</v>
      </c>
      <c r="CU11" s="356">
        <v>886</v>
      </c>
      <c r="CV11" s="356">
        <v>1164</v>
      </c>
      <c r="CW11" s="356">
        <v>1494</v>
      </c>
      <c r="CX11" s="356">
        <v>915</v>
      </c>
      <c r="CY11" s="356">
        <v>1147</v>
      </c>
      <c r="CZ11" s="356">
        <v>1848</v>
      </c>
      <c r="DA11" s="356">
        <v>205</v>
      </c>
      <c r="DB11" s="356">
        <v>0</v>
      </c>
      <c r="DC11" s="356">
        <v>0</v>
      </c>
      <c r="DD11" s="356">
        <v>0</v>
      </c>
      <c r="DE11" s="356">
        <v>1060</v>
      </c>
      <c r="DF11" s="356">
        <v>0</v>
      </c>
      <c r="DG11" s="356">
        <v>0</v>
      </c>
      <c r="DH11" s="356">
        <v>0</v>
      </c>
      <c r="DI11" s="356">
        <v>1170</v>
      </c>
      <c r="DJ11" s="356">
        <v>851</v>
      </c>
      <c r="DK11" s="356">
        <v>562</v>
      </c>
      <c r="DL11" s="356">
        <v>0</v>
      </c>
      <c r="DM11" s="356">
        <v>0</v>
      </c>
      <c r="DN11" s="356">
        <v>0</v>
      </c>
      <c r="DO11" s="356">
        <v>0</v>
      </c>
      <c r="DP11" s="356">
        <v>0</v>
      </c>
      <c r="DQ11" s="356">
        <v>1043</v>
      </c>
      <c r="DR11" s="356">
        <v>0</v>
      </c>
      <c r="DS11" s="356">
        <v>0</v>
      </c>
      <c r="DT11" s="356">
        <v>0</v>
      </c>
      <c r="DU11" s="356">
        <v>978</v>
      </c>
      <c r="DV11" s="356">
        <v>613</v>
      </c>
      <c r="DW11" s="356">
        <v>1167</v>
      </c>
      <c r="DX11" s="356">
        <v>1460</v>
      </c>
      <c r="DY11" s="356">
        <v>1179</v>
      </c>
      <c r="DZ11" s="356">
        <v>931</v>
      </c>
      <c r="EA11" s="356">
        <v>572</v>
      </c>
      <c r="EB11" s="356">
        <v>1650</v>
      </c>
      <c r="EC11" s="356">
        <v>0</v>
      </c>
      <c r="ED11" s="356">
        <v>0</v>
      </c>
      <c r="EE11" s="356">
        <v>1115</v>
      </c>
      <c r="EF11" s="356">
        <v>1235</v>
      </c>
      <c r="EG11" s="547">
        <f t="shared" si="7"/>
        <v>617.80555555555554</v>
      </c>
      <c r="EH11" s="548">
        <f>MEDIAN(CK11:DT11)</f>
        <v>557</v>
      </c>
      <c r="EI11" s="548">
        <f t="shared" si="9"/>
        <v>3249</v>
      </c>
      <c r="EJ11" s="549">
        <f t="shared" si="10"/>
        <v>0</v>
      </c>
      <c r="EK11" s="8"/>
      <c r="EL11" s="97" t="s">
        <v>691</v>
      </c>
      <c r="EM11" s="356">
        <v>15392</v>
      </c>
      <c r="EN11" s="356">
        <v>7288</v>
      </c>
      <c r="EO11" s="356">
        <v>0</v>
      </c>
      <c r="EP11" s="356">
        <v>1437</v>
      </c>
      <c r="EQ11" s="356">
        <v>1023</v>
      </c>
      <c r="ER11" s="356">
        <v>1443</v>
      </c>
      <c r="ES11" s="356">
        <v>2971</v>
      </c>
      <c r="ET11" s="356">
        <v>0</v>
      </c>
      <c r="EU11" s="356">
        <v>0</v>
      </c>
      <c r="EV11" s="356">
        <v>0</v>
      </c>
      <c r="EW11" s="356">
        <v>0</v>
      </c>
      <c r="EX11" s="356">
        <v>2499</v>
      </c>
      <c r="EY11" s="356">
        <v>0</v>
      </c>
      <c r="EZ11" s="356">
        <v>1025</v>
      </c>
      <c r="FA11" s="356">
        <v>2680</v>
      </c>
      <c r="FB11" s="356">
        <v>1831</v>
      </c>
      <c r="FC11" s="356">
        <v>1302</v>
      </c>
      <c r="FD11" s="356">
        <v>1315</v>
      </c>
      <c r="FE11" s="356">
        <v>2231</v>
      </c>
      <c r="FF11" s="356">
        <v>1776</v>
      </c>
      <c r="FG11" s="356">
        <v>1170</v>
      </c>
      <c r="FH11" s="356">
        <v>995</v>
      </c>
      <c r="FI11" s="356">
        <v>1782</v>
      </c>
      <c r="FJ11" s="356">
        <v>0</v>
      </c>
      <c r="FK11" s="356">
        <v>0</v>
      </c>
      <c r="FL11" s="356">
        <v>294</v>
      </c>
      <c r="FM11" s="356">
        <v>993</v>
      </c>
      <c r="FN11" s="550">
        <f t="shared" si="11"/>
        <v>1831.3703703703704</v>
      </c>
      <c r="FO11" s="551">
        <f t="shared" si="12"/>
        <v>1170</v>
      </c>
      <c r="FP11" s="551">
        <f t="shared" si="13"/>
        <v>15392</v>
      </c>
      <c r="FQ11" s="552">
        <f t="shared" si="14"/>
        <v>0</v>
      </c>
      <c r="UH11" s="60"/>
      <c r="UI11" s="59">
        <v>1.3574999757111E-2</v>
      </c>
      <c r="UJ11" s="59">
        <v>1.3589099980890701E-2</v>
      </c>
      <c r="UK11" s="59">
        <v>0.39007607102394098</v>
      </c>
      <c r="UL11" s="59">
        <v>1.4487327337264999</v>
      </c>
      <c r="UM11" s="59">
        <v>0.48708781599998402</v>
      </c>
      <c r="UN11" s="59">
        <v>0.41789925098419101</v>
      </c>
      <c r="UO11" s="59">
        <v>0.64025020599365201</v>
      </c>
      <c r="UP11" s="59">
        <v>0.82151609659194902</v>
      </c>
      <c r="UQ11" s="59">
        <v>1.47670137882232</v>
      </c>
      <c r="UR11" s="60">
        <v>0.54161465167999201</v>
      </c>
      <c r="US11" s="60">
        <v>4.66424465179443</v>
      </c>
      <c r="UT11" s="60">
        <v>1.26671755313873</v>
      </c>
      <c r="UV11" s="59"/>
      <c r="UW11" s="59"/>
      <c r="VA11" s="59"/>
      <c r="VB11" s="59">
        <v>25.477300643920898</v>
      </c>
      <c r="VC11" s="59">
        <v>0.62631332874298096</v>
      </c>
      <c r="VD11" s="59">
        <v>1.8094245200000001</v>
      </c>
      <c r="VE11" s="59">
        <v>3.75899338722229</v>
      </c>
      <c r="VF11" s="59">
        <v>1.2255390882492001</v>
      </c>
      <c r="VG11" s="59">
        <v>1.3093618154525699</v>
      </c>
      <c r="VH11" s="59">
        <v>0.91877442598342896</v>
      </c>
      <c r="VO11" s="60">
        <v>3202</v>
      </c>
      <c r="VP11" s="60">
        <v>1936</v>
      </c>
      <c r="VQ11" s="60">
        <v>1977</v>
      </c>
      <c r="VR11" s="60">
        <v>1197</v>
      </c>
      <c r="VS11" s="60">
        <v>1782</v>
      </c>
      <c r="VT11" s="60">
        <v>1309</v>
      </c>
      <c r="VU11" s="60">
        <v>1295</v>
      </c>
      <c r="VV11" s="60">
        <v>1267</v>
      </c>
      <c r="VW11" s="60">
        <v>1211</v>
      </c>
      <c r="VX11" s="60">
        <v>960</v>
      </c>
      <c r="VY11" s="60">
        <v>946</v>
      </c>
      <c r="VZ11" s="60">
        <v>947</v>
      </c>
      <c r="WA11" s="60">
        <v>1698</v>
      </c>
      <c r="WB11" s="60">
        <v>1614</v>
      </c>
      <c r="WC11" s="60">
        <v>1531</v>
      </c>
      <c r="WD11" s="60">
        <v>1283</v>
      </c>
      <c r="WE11" s="60">
        <v>1532</v>
      </c>
      <c r="WF11" s="60">
        <v>988</v>
      </c>
      <c r="WG11" s="60">
        <v>1393</v>
      </c>
      <c r="WH11" s="60">
        <v>1100</v>
      </c>
      <c r="WI11" s="60">
        <v>1100</v>
      </c>
      <c r="WJ11" s="60">
        <v>849</v>
      </c>
      <c r="WK11" s="60">
        <v>1393</v>
      </c>
      <c r="WL11" s="60">
        <v>849</v>
      </c>
      <c r="WM11" s="60">
        <v>1976</v>
      </c>
      <c r="WN11" s="60">
        <v>1587</v>
      </c>
      <c r="WO11" s="60">
        <v>1769</v>
      </c>
      <c r="WP11" s="60">
        <v>1685</v>
      </c>
      <c r="WQ11" s="60">
        <v>2436</v>
      </c>
      <c r="WR11" s="60">
        <v>2242</v>
      </c>
      <c r="WS11" s="60">
        <v>1406</v>
      </c>
      <c r="WT11" s="60">
        <v>1351</v>
      </c>
      <c r="WU11" s="60">
        <v>2506</v>
      </c>
      <c r="WV11" s="60">
        <v>1699</v>
      </c>
      <c r="WW11" s="60">
        <v>1308</v>
      </c>
      <c r="WX11" s="60">
        <v>1281</v>
      </c>
      <c r="WY11" s="500">
        <v>1194</v>
      </c>
      <c r="WZ11">
        <v>1125</v>
      </c>
      <c r="XA11">
        <v>1305</v>
      </c>
      <c r="XB11">
        <v>1250</v>
      </c>
      <c r="XC11">
        <v>1880</v>
      </c>
      <c r="XD11">
        <v>1921</v>
      </c>
      <c r="XE11">
        <v>1490</v>
      </c>
      <c r="XF11">
        <v>1602</v>
      </c>
      <c r="XG11">
        <v>1406</v>
      </c>
      <c r="XH11">
        <v>1337</v>
      </c>
      <c r="XI11">
        <v>2353</v>
      </c>
      <c r="XJ11">
        <v>1588</v>
      </c>
      <c r="XQ11" s="60">
        <v>12238</v>
      </c>
      <c r="XR11" s="60">
        <v>6307</v>
      </c>
      <c r="XS11" s="60">
        <v>5597</v>
      </c>
      <c r="XT11" s="60">
        <v>2214</v>
      </c>
      <c r="XU11" s="60">
        <v>2046</v>
      </c>
      <c r="XV11" s="60">
        <v>1894</v>
      </c>
      <c r="XW11" s="60">
        <v>1531</v>
      </c>
      <c r="XX11" s="60">
        <v>2395</v>
      </c>
      <c r="XY11" s="60">
        <v>1824</v>
      </c>
      <c r="XZ11" s="60">
        <v>1183</v>
      </c>
      <c r="YA11" s="60">
        <v>1448</v>
      </c>
      <c r="YB11" s="60">
        <v>6543</v>
      </c>
      <c r="YC11" s="60">
        <v>2826</v>
      </c>
      <c r="YD11" s="60">
        <v>3745</v>
      </c>
      <c r="YE11" s="60">
        <v>2479</v>
      </c>
      <c r="YF11" s="60">
        <v>2993</v>
      </c>
      <c r="YG11" s="60">
        <v>2520</v>
      </c>
      <c r="YH11" s="60">
        <v>1643</v>
      </c>
      <c r="YI11" s="60">
        <v>2075</v>
      </c>
      <c r="YJ11" s="60">
        <v>1378</v>
      </c>
      <c r="YK11" s="60">
        <v>2228</v>
      </c>
      <c r="YL11" s="60">
        <v>2130</v>
      </c>
      <c r="YM11" s="60">
        <v>2158</v>
      </c>
      <c r="YN11" s="60">
        <v>3132</v>
      </c>
      <c r="YO11" s="60">
        <v>4010</v>
      </c>
      <c r="YP11" s="60">
        <v>2617</v>
      </c>
      <c r="YQ11" s="60">
        <v>2506</v>
      </c>
      <c r="YY11" s="60">
        <v>13</v>
      </c>
      <c r="YZ11" s="60">
        <v>141</v>
      </c>
      <c r="ZA11" s="60">
        <v>168</v>
      </c>
      <c r="ZB11" s="60">
        <v>169</v>
      </c>
      <c r="ZC11" s="60">
        <v>96</v>
      </c>
      <c r="ZD11" s="60">
        <v>96</v>
      </c>
      <c r="ZE11" s="60">
        <v>68</v>
      </c>
      <c r="ZF11" s="60">
        <v>40</v>
      </c>
      <c r="ZG11" s="60">
        <v>85</v>
      </c>
      <c r="ZH11" s="60">
        <v>2</v>
      </c>
      <c r="ZI11" s="60">
        <v>27</v>
      </c>
      <c r="ZJ11" s="60">
        <v>16</v>
      </c>
      <c r="ZK11" s="60"/>
      <c r="ZL11" s="60">
        <v>85</v>
      </c>
      <c r="ZM11" s="60">
        <v>83</v>
      </c>
      <c r="ZN11" s="60">
        <v>96</v>
      </c>
      <c r="ZO11" s="60">
        <v>16</v>
      </c>
      <c r="ZP11" s="60">
        <v>169</v>
      </c>
      <c r="ZQ11" s="60">
        <v>57</v>
      </c>
      <c r="ZR11" s="60">
        <v>280</v>
      </c>
      <c r="ZS11" s="60">
        <v>29</v>
      </c>
      <c r="ZT11" s="60">
        <v>16</v>
      </c>
      <c r="ZU11" s="60">
        <v>26</v>
      </c>
      <c r="ZV11" s="60">
        <v>29</v>
      </c>
      <c r="ZW11" s="60">
        <v>542</v>
      </c>
      <c r="ZX11" s="60">
        <v>388</v>
      </c>
      <c r="ZY11" s="60">
        <v>12</v>
      </c>
      <c r="ZZ11" s="60">
        <v>29</v>
      </c>
      <c r="AAA11" s="60">
        <v>779</v>
      </c>
      <c r="AAB11" s="60">
        <v>1</v>
      </c>
      <c r="AAC11" s="60">
        <v>2</v>
      </c>
      <c r="AAD11" s="60">
        <v>15</v>
      </c>
      <c r="AAE11" s="60">
        <v>2505</v>
      </c>
      <c r="AAF11" s="60">
        <v>13</v>
      </c>
      <c r="AAG11" s="60">
        <v>68</v>
      </c>
      <c r="AAH11" s="60">
        <v>68</v>
      </c>
      <c r="AAI11" s="60">
        <v>38</v>
      </c>
      <c r="AAJ11" s="60">
        <v>3</v>
      </c>
      <c r="AAK11" s="60">
        <v>53</v>
      </c>
      <c r="AAL11" s="60">
        <v>66</v>
      </c>
      <c r="AAM11" s="60">
        <v>1057</v>
      </c>
      <c r="AAN11" s="60">
        <v>570</v>
      </c>
      <c r="AAO11" s="60">
        <v>444</v>
      </c>
      <c r="AAP11" s="60">
        <v>96</v>
      </c>
      <c r="AAQ11" s="60">
        <v>1836</v>
      </c>
      <c r="AAR11" s="60">
        <v>15</v>
      </c>
      <c r="AAS11" s="60">
        <v>29</v>
      </c>
      <c r="AAT11" s="60">
        <v>124</v>
      </c>
      <c r="ABA11" s="60">
        <v>583</v>
      </c>
      <c r="ABB11" s="60">
        <v>834</v>
      </c>
      <c r="ABC11" s="60">
        <v>472</v>
      </c>
      <c r="ABD11" s="60">
        <v>472</v>
      </c>
      <c r="ABE11" s="60">
        <v>807</v>
      </c>
      <c r="ABF11" s="60">
        <v>83</v>
      </c>
      <c r="ABG11" s="60">
        <v>291</v>
      </c>
      <c r="ABH11" s="60">
        <v>264</v>
      </c>
      <c r="ABI11" s="60">
        <v>127</v>
      </c>
      <c r="ABJ11" s="60">
        <v>30</v>
      </c>
      <c r="ABK11" s="60">
        <v>43</v>
      </c>
      <c r="ABL11" s="60">
        <v>29</v>
      </c>
      <c r="ABM11" s="60">
        <v>57</v>
      </c>
      <c r="ABN11" s="60">
        <v>26</v>
      </c>
      <c r="ABO11" s="60">
        <v>54</v>
      </c>
      <c r="ABP11" s="60">
        <v>30</v>
      </c>
      <c r="ABQ11" s="60">
        <v>708</v>
      </c>
      <c r="ABR11" s="60">
        <v>1</v>
      </c>
      <c r="ABS11" s="60">
        <v>30</v>
      </c>
      <c r="ABT11" s="60">
        <v>44</v>
      </c>
      <c r="ABU11" s="60">
        <v>12</v>
      </c>
      <c r="ABV11" s="60">
        <v>43</v>
      </c>
      <c r="ABW11" s="60">
        <v>12</v>
      </c>
      <c r="ABX11" s="60">
        <v>54</v>
      </c>
      <c r="ACE11" s="60"/>
      <c r="ACF11" s="60">
        <v>3.6969612006834601E-2</v>
      </c>
      <c r="ACG11" s="60">
        <v>3.0430179308170598E-2</v>
      </c>
      <c r="ACH11" s="60">
        <v>2.8356792892686101E-2</v>
      </c>
      <c r="ACI11" s="60">
        <v>8.4306356122772597E-2</v>
      </c>
      <c r="ACJ11" s="60">
        <v>7.0901409420002698E-2</v>
      </c>
      <c r="ACK11" s="60">
        <v>2.9875692695391601E-2</v>
      </c>
      <c r="ACL11" s="60">
        <v>2.3002680298664299E-2</v>
      </c>
      <c r="ACM11" s="60">
        <v>3.4586992301698101E-2</v>
      </c>
      <c r="ACN11" s="60">
        <v>2.9088332546310099E-2</v>
      </c>
      <c r="ACO11" s="60">
        <v>3.0996540555840901E-2</v>
      </c>
      <c r="ACP11" s="60">
        <v>5.0124739822237099E-2</v>
      </c>
      <c r="ACQ11" s="60">
        <v>3.8716391708727302E-2</v>
      </c>
      <c r="ACR11" s="60"/>
      <c r="ACS11" s="60"/>
      <c r="ACT11" s="60"/>
      <c r="ACU11" s="60"/>
      <c r="ACV11" s="60"/>
      <c r="ACW11" s="60"/>
      <c r="ACX11" s="60"/>
      <c r="ACY11" s="60">
        <v>1.1818457375076701</v>
      </c>
      <c r="ACZ11" s="60">
        <v>3.59385346954912E-2</v>
      </c>
      <c r="ADA11" s="60">
        <v>7.5230681799281801E-2</v>
      </c>
      <c r="ADB11" s="60">
        <v>4.2493433897593497E-2</v>
      </c>
      <c r="ADC11" s="60">
        <v>4.1256621730086797E-2</v>
      </c>
      <c r="ADD11" s="60">
        <v>8.8855845692567104E-2</v>
      </c>
      <c r="ADE11" s="60">
        <v>6.0781928941845302E-2</v>
      </c>
    </row>
    <row r="12" spans="1:789" x14ac:dyDescent="0.25">
      <c r="UH12" s="60"/>
      <c r="UI12" s="59">
        <v>1.36337997391819E-2</v>
      </c>
      <c r="UJ12" s="59">
        <v>1.36216003447771E-2</v>
      </c>
      <c r="UK12" s="59">
        <v>0.30654692649841297</v>
      </c>
      <c r="UL12" s="59">
        <v>1.4202018976211499</v>
      </c>
      <c r="UM12" s="59">
        <v>0.362271517515182</v>
      </c>
      <c r="UN12" s="59">
        <v>0.376237273216247</v>
      </c>
      <c r="UO12" s="59">
        <v>0.54322475194930997</v>
      </c>
      <c r="UP12" s="59">
        <v>0.77998435497283902</v>
      </c>
      <c r="UQ12" s="59">
        <v>0.61273169517517001</v>
      </c>
      <c r="UR12" s="60">
        <v>0.47239011526107699</v>
      </c>
      <c r="US12" s="60">
        <v>2.5201387405395499</v>
      </c>
      <c r="UT12" s="60">
        <v>0.79379713535308805</v>
      </c>
      <c r="UV12" s="59"/>
      <c r="UW12" s="59"/>
      <c r="VA12" s="59"/>
      <c r="VB12" s="59">
        <v>23.1942825317382</v>
      </c>
      <c r="VC12" s="59">
        <v>0.58479285240173295</v>
      </c>
      <c r="VD12" s="59">
        <v>0.98855972299999995</v>
      </c>
      <c r="VE12" s="59">
        <v>1.8236286640167201</v>
      </c>
      <c r="VF12" s="59">
        <v>0.96120285987854004</v>
      </c>
      <c r="VG12" s="59">
        <v>0.960879147052764</v>
      </c>
      <c r="VH12" s="59">
        <v>0.90519446134567205</v>
      </c>
      <c r="VO12" s="60">
        <v>2228</v>
      </c>
      <c r="VP12" s="60">
        <v>2241</v>
      </c>
      <c r="VQ12" s="60">
        <v>1824</v>
      </c>
      <c r="VR12" s="60">
        <v>1657</v>
      </c>
      <c r="VS12" s="60">
        <v>1767</v>
      </c>
      <c r="VT12" s="60">
        <v>1337</v>
      </c>
      <c r="VU12" s="60">
        <v>1351</v>
      </c>
      <c r="VV12" s="60">
        <v>1184</v>
      </c>
      <c r="VW12" s="60">
        <v>3049</v>
      </c>
      <c r="VX12" s="60">
        <v>863</v>
      </c>
      <c r="VY12" s="60">
        <v>919</v>
      </c>
      <c r="VZ12" s="60">
        <v>1127</v>
      </c>
      <c r="WA12" s="60">
        <v>1810</v>
      </c>
      <c r="WB12" s="60">
        <v>2117</v>
      </c>
      <c r="WC12" s="60">
        <v>1337</v>
      </c>
      <c r="WD12" s="60">
        <v>1296</v>
      </c>
      <c r="WE12" s="60">
        <v>1211</v>
      </c>
      <c r="WF12" s="60">
        <v>989</v>
      </c>
      <c r="WG12" s="60">
        <v>1225</v>
      </c>
      <c r="WH12" s="60">
        <v>1030</v>
      </c>
      <c r="WI12" s="60">
        <v>1002</v>
      </c>
      <c r="WJ12" s="60">
        <v>836</v>
      </c>
      <c r="WK12" s="60">
        <v>1017</v>
      </c>
      <c r="WL12" s="60">
        <v>864</v>
      </c>
      <c r="WM12" s="60">
        <v>1866</v>
      </c>
      <c r="WN12" s="60">
        <v>1629</v>
      </c>
      <c r="WO12" s="60">
        <v>1573</v>
      </c>
      <c r="WP12" s="60">
        <v>1768</v>
      </c>
      <c r="WQ12" s="60">
        <v>1852</v>
      </c>
      <c r="WR12" s="60">
        <v>1643</v>
      </c>
      <c r="WS12" s="60">
        <v>1601</v>
      </c>
      <c r="WT12" s="60">
        <v>1336</v>
      </c>
      <c r="WU12" s="60">
        <v>1866</v>
      </c>
      <c r="WV12" s="60">
        <v>1225</v>
      </c>
      <c r="WW12" s="60">
        <v>1240</v>
      </c>
      <c r="WX12" s="60">
        <v>1100</v>
      </c>
      <c r="WY12" s="500">
        <v>986</v>
      </c>
      <c r="WZ12">
        <v>1278</v>
      </c>
      <c r="XA12">
        <v>1278</v>
      </c>
      <c r="XB12">
        <v>1361</v>
      </c>
      <c r="XC12">
        <v>1851</v>
      </c>
      <c r="XD12">
        <v>1490</v>
      </c>
      <c r="XE12">
        <v>1475</v>
      </c>
      <c r="XF12">
        <v>1698</v>
      </c>
      <c r="XG12">
        <v>1712</v>
      </c>
      <c r="XH12">
        <v>1768</v>
      </c>
      <c r="XI12">
        <v>1336</v>
      </c>
      <c r="XJ12">
        <v>1392</v>
      </c>
      <c r="XQ12" s="60">
        <v>13184</v>
      </c>
      <c r="XR12" s="60">
        <v>7518</v>
      </c>
      <c r="XS12" s="60">
        <v>7128</v>
      </c>
      <c r="XT12" s="60">
        <v>2143</v>
      </c>
      <c r="XU12" s="60">
        <v>1727</v>
      </c>
      <c r="XV12" s="60">
        <v>1782</v>
      </c>
      <c r="XW12" s="60">
        <v>2033</v>
      </c>
      <c r="XX12" s="60">
        <v>1767</v>
      </c>
      <c r="XY12" s="60">
        <v>1768</v>
      </c>
      <c r="XZ12" s="60">
        <v>1462</v>
      </c>
      <c r="YA12" s="60">
        <v>1225</v>
      </c>
      <c r="YB12" s="60">
        <v>4302</v>
      </c>
      <c r="YC12" s="60">
        <v>3077</v>
      </c>
      <c r="YD12" s="60">
        <v>2520</v>
      </c>
      <c r="YE12" s="60">
        <v>2700</v>
      </c>
      <c r="YF12" s="60">
        <v>2436</v>
      </c>
      <c r="YG12" s="60">
        <v>2102</v>
      </c>
      <c r="YH12" s="60">
        <v>2158</v>
      </c>
      <c r="YI12" s="60">
        <v>2004</v>
      </c>
      <c r="YJ12" s="60">
        <v>2687</v>
      </c>
      <c r="YK12" s="60">
        <v>2436</v>
      </c>
      <c r="YL12" s="60">
        <v>2256</v>
      </c>
      <c r="YM12" s="60">
        <v>2757</v>
      </c>
      <c r="YN12" s="60">
        <v>4051</v>
      </c>
      <c r="YO12" s="60">
        <v>3981</v>
      </c>
      <c r="YP12" s="60">
        <v>3481</v>
      </c>
      <c r="YQ12" s="60">
        <v>3648</v>
      </c>
      <c r="YY12" s="60">
        <v>110</v>
      </c>
      <c r="YZ12" s="60">
        <v>43</v>
      </c>
      <c r="ZA12" s="60">
        <v>166</v>
      </c>
      <c r="ZB12" s="60">
        <v>84</v>
      </c>
      <c r="ZC12" s="60">
        <v>54</v>
      </c>
      <c r="ZD12" s="60">
        <v>13</v>
      </c>
      <c r="ZE12" s="60">
        <v>15</v>
      </c>
      <c r="ZF12" s="60">
        <v>54</v>
      </c>
      <c r="ZG12" s="60">
        <v>110</v>
      </c>
      <c r="ZH12" s="60">
        <v>41</v>
      </c>
      <c r="ZI12" s="60">
        <v>13</v>
      </c>
      <c r="ZJ12" s="60">
        <v>27</v>
      </c>
      <c r="ZK12" s="60"/>
      <c r="ZL12" s="60">
        <v>138</v>
      </c>
      <c r="ZM12" s="60">
        <v>138</v>
      </c>
      <c r="ZN12" s="60">
        <v>27</v>
      </c>
      <c r="ZO12" s="60">
        <v>138</v>
      </c>
      <c r="ZP12" s="60">
        <v>71</v>
      </c>
      <c r="ZQ12" s="60">
        <v>99</v>
      </c>
      <c r="ZR12" s="60">
        <v>182</v>
      </c>
      <c r="ZS12" s="60">
        <v>57</v>
      </c>
      <c r="ZT12" s="60">
        <v>69</v>
      </c>
      <c r="ZU12" s="60">
        <v>43</v>
      </c>
      <c r="ZV12" s="60">
        <v>82</v>
      </c>
      <c r="ZW12" s="60">
        <v>71</v>
      </c>
      <c r="ZX12" s="60">
        <v>15</v>
      </c>
      <c r="ZY12" s="60">
        <v>41</v>
      </c>
      <c r="ZZ12" s="60">
        <v>29</v>
      </c>
      <c r="AAA12" s="60">
        <v>40</v>
      </c>
      <c r="AAB12" s="60">
        <v>82</v>
      </c>
      <c r="AAC12" s="60">
        <v>55</v>
      </c>
      <c r="AAD12" s="60">
        <v>68</v>
      </c>
      <c r="AAE12" s="60">
        <v>54</v>
      </c>
      <c r="AAF12" s="60">
        <v>96</v>
      </c>
      <c r="AAG12" s="60">
        <v>41</v>
      </c>
      <c r="AAH12" s="60">
        <v>68</v>
      </c>
      <c r="AAI12" s="60">
        <v>94</v>
      </c>
      <c r="AAJ12" s="60">
        <v>136</v>
      </c>
      <c r="AAK12" s="60">
        <v>80</v>
      </c>
      <c r="AAL12" s="60">
        <v>53</v>
      </c>
      <c r="AAM12" s="60">
        <v>179</v>
      </c>
      <c r="AAN12" s="60">
        <v>29</v>
      </c>
      <c r="AAO12" s="60">
        <v>56</v>
      </c>
      <c r="AAP12" s="60">
        <v>110</v>
      </c>
      <c r="AAQ12" s="60">
        <v>71</v>
      </c>
      <c r="AAR12" s="60">
        <v>13</v>
      </c>
      <c r="AAS12" s="60">
        <v>26</v>
      </c>
      <c r="AAT12" s="60">
        <v>68</v>
      </c>
      <c r="ABA12" s="60">
        <v>2</v>
      </c>
      <c r="ABB12" s="60">
        <v>1127</v>
      </c>
      <c r="ABC12" s="60">
        <v>43</v>
      </c>
      <c r="ABD12" s="60">
        <v>141</v>
      </c>
      <c r="ABE12" s="60">
        <v>280</v>
      </c>
      <c r="ABF12" s="60">
        <v>137</v>
      </c>
      <c r="ABG12" s="60">
        <v>1</v>
      </c>
      <c r="ABH12" s="60">
        <v>44</v>
      </c>
      <c r="ABI12" s="60">
        <v>2157</v>
      </c>
      <c r="ABJ12" s="60">
        <v>15</v>
      </c>
      <c r="ABK12" s="60">
        <v>1</v>
      </c>
      <c r="ABL12" s="60">
        <v>15</v>
      </c>
      <c r="ABM12" s="60"/>
      <c r="ABN12" s="60">
        <v>69</v>
      </c>
      <c r="ABO12" s="60">
        <v>68</v>
      </c>
      <c r="ABP12" s="60">
        <v>13</v>
      </c>
      <c r="ABQ12" s="60">
        <v>112</v>
      </c>
      <c r="ABR12" s="60">
        <v>26</v>
      </c>
      <c r="ABS12" s="60">
        <v>43</v>
      </c>
      <c r="ABT12" s="60">
        <v>29</v>
      </c>
      <c r="ABU12" s="60">
        <v>27</v>
      </c>
      <c r="ABV12" s="60">
        <v>26</v>
      </c>
      <c r="ABW12" s="60">
        <v>55</v>
      </c>
      <c r="ABX12" s="60">
        <v>13</v>
      </c>
      <c r="ACE12" s="60"/>
      <c r="ACF12" s="60">
        <v>3.21377235420542E-2</v>
      </c>
      <c r="ACG12" s="60">
        <v>2.9513109410914701E-2</v>
      </c>
      <c r="ACH12" s="60">
        <v>2.7765972427862998E-2</v>
      </c>
      <c r="ACI12" s="60">
        <v>8.4174171581013202E-2</v>
      </c>
      <c r="ACJ12" s="60">
        <v>6.5508150741012794E-2</v>
      </c>
      <c r="ACK12" s="60">
        <v>2.91341028307808E-2</v>
      </c>
      <c r="ACL12" s="60">
        <v>2.2938503475154502E-2</v>
      </c>
      <c r="ACM12" s="60">
        <v>3.4132603210647497E-2</v>
      </c>
      <c r="ACN12" s="60">
        <v>2.8888489704767501E-2</v>
      </c>
      <c r="ACO12" s="60">
        <v>3.0516577987535001E-2</v>
      </c>
      <c r="ACP12" s="60">
        <v>4.5782869823261699E-2</v>
      </c>
      <c r="ACQ12" s="60">
        <v>3.4668783490872997E-2</v>
      </c>
      <c r="ACR12" s="60"/>
      <c r="ACS12" s="60"/>
      <c r="ACT12" s="60"/>
      <c r="ACU12" s="60"/>
      <c r="ACV12" s="60"/>
      <c r="ACW12" s="60"/>
      <c r="ACX12" s="60"/>
      <c r="ACY12" s="60">
        <v>1.1810822898775899</v>
      </c>
      <c r="ACZ12" s="60">
        <v>3.3367881875897801E-2</v>
      </c>
      <c r="ADA12" s="60">
        <v>7.34729490757208E-2</v>
      </c>
      <c r="ADB12" s="60">
        <v>4.2002054439084099E-2</v>
      </c>
      <c r="ADC12" s="60">
        <v>3.7808533104859203E-2</v>
      </c>
      <c r="ADD12" s="60">
        <v>8.4825527822428595E-2</v>
      </c>
      <c r="ADE12" s="60">
        <v>5.6693624668181397E-2</v>
      </c>
    </row>
    <row r="13" spans="1:789" x14ac:dyDescent="0.25">
      <c r="UH13" s="60"/>
      <c r="UI13" s="59">
        <v>1.3699900358915299E-2</v>
      </c>
      <c r="UJ13" s="59">
        <v>1.36930998414754E-2</v>
      </c>
      <c r="UK13" s="59">
        <v>0.30630689859390198</v>
      </c>
      <c r="UL13" s="59">
        <v>1.1403620243072501</v>
      </c>
      <c r="UM13" s="59">
        <v>0.36224535107612599</v>
      </c>
      <c r="UN13" s="59">
        <v>0.27892959117889399</v>
      </c>
      <c r="UO13" s="59">
        <v>0.50120753049850397</v>
      </c>
      <c r="UP13" s="59">
        <v>0.73788172006607</v>
      </c>
      <c r="UQ13" s="59">
        <v>0.54309189319610596</v>
      </c>
      <c r="UR13" s="60">
        <v>0.458271414041519</v>
      </c>
      <c r="US13" s="60">
        <v>1.4341083765029901</v>
      </c>
      <c r="UT13" s="60">
        <v>0.6819429397583</v>
      </c>
      <c r="UV13" s="59"/>
      <c r="UW13" s="59"/>
      <c r="VA13" s="59"/>
      <c r="VB13" s="59">
        <v>11.917246818542401</v>
      </c>
      <c r="VC13" s="59">
        <v>0.57081586122512795</v>
      </c>
      <c r="VD13" s="59">
        <v>0.80752533699999995</v>
      </c>
      <c r="VE13" s="59">
        <v>1.69862568378448</v>
      </c>
      <c r="VF13" s="59">
        <v>0.69593101739883401</v>
      </c>
      <c r="VG13" s="59">
        <v>0.82131695747375399</v>
      </c>
      <c r="VH13" s="59">
        <v>0.89092957973480202</v>
      </c>
      <c r="VO13" s="60">
        <v>2269</v>
      </c>
      <c r="VP13" s="60">
        <v>1810</v>
      </c>
      <c r="VQ13" s="60">
        <v>1726</v>
      </c>
      <c r="VR13" s="60">
        <v>1587</v>
      </c>
      <c r="VS13" s="60">
        <v>1490</v>
      </c>
      <c r="VT13" s="60">
        <v>1434</v>
      </c>
      <c r="VU13" s="60">
        <v>1378</v>
      </c>
      <c r="VV13" s="60">
        <v>1114</v>
      </c>
      <c r="VW13" s="60">
        <v>1044</v>
      </c>
      <c r="VX13" s="60">
        <v>1281</v>
      </c>
      <c r="VY13" s="60">
        <v>1351</v>
      </c>
      <c r="VZ13" s="60">
        <v>878</v>
      </c>
      <c r="WA13" s="60">
        <v>1782</v>
      </c>
      <c r="WB13" s="60">
        <v>1949</v>
      </c>
      <c r="WC13" s="60">
        <v>1406</v>
      </c>
      <c r="WD13" s="60">
        <v>1156</v>
      </c>
      <c r="WE13" s="60">
        <v>1156</v>
      </c>
      <c r="WF13" s="60">
        <v>960</v>
      </c>
      <c r="WG13" s="60">
        <v>1267</v>
      </c>
      <c r="WH13" s="60">
        <v>1253</v>
      </c>
      <c r="WI13" s="60">
        <v>947</v>
      </c>
      <c r="WJ13" s="60">
        <v>905</v>
      </c>
      <c r="WK13" s="60">
        <v>835</v>
      </c>
      <c r="WL13" s="60">
        <v>835</v>
      </c>
      <c r="WM13" s="60">
        <v>1448</v>
      </c>
      <c r="WN13" s="60">
        <v>1462</v>
      </c>
      <c r="WO13" s="60">
        <v>2228</v>
      </c>
      <c r="WP13" s="60">
        <v>1698</v>
      </c>
      <c r="WQ13" s="60">
        <v>1963</v>
      </c>
      <c r="WR13" s="60">
        <v>1712</v>
      </c>
      <c r="WS13" s="60">
        <v>1490</v>
      </c>
      <c r="WT13" s="60">
        <v>1337</v>
      </c>
      <c r="WU13" s="60">
        <v>1517</v>
      </c>
      <c r="WV13" s="60">
        <v>1113</v>
      </c>
      <c r="WW13" s="60">
        <v>1253</v>
      </c>
      <c r="WX13" s="60">
        <v>1378</v>
      </c>
      <c r="WY13" s="500">
        <v>1083</v>
      </c>
      <c r="WZ13">
        <v>1180</v>
      </c>
      <c r="XA13">
        <v>1194</v>
      </c>
      <c r="XB13">
        <v>1208</v>
      </c>
      <c r="XC13">
        <v>2019</v>
      </c>
      <c r="XD13">
        <v>1601</v>
      </c>
      <c r="XE13">
        <v>1351</v>
      </c>
      <c r="XF13">
        <v>1601</v>
      </c>
      <c r="XG13">
        <v>2854</v>
      </c>
      <c r="XH13">
        <v>2214</v>
      </c>
      <c r="XI13">
        <v>1295</v>
      </c>
      <c r="XJ13">
        <v>1211</v>
      </c>
      <c r="XQ13" s="60">
        <v>8116</v>
      </c>
      <c r="XR13" s="60">
        <v>10414</v>
      </c>
      <c r="XS13" s="60">
        <v>3508</v>
      </c>
      <c r="XT13" s="60">
        <v>2061</v>
      </c>
      <c r="XU13" s="60">
        <v>2548</v>
      </c>
      <c r="XV13" s="60">
        <v>1698</v>
      </c>
      <c r="XW13" s="60">
        <v>1379</v>
      </c>
      <c r="XX13" s="60">
        <v>1977</v>
      </c>
      <c r="XY13" s="60">
        <v>1671</v>
      </c>
      <c r="XZ13" s="60">
        <v>1434</v>
      </c>
      <c r="YA13" s="60">
        <v>1392</v>
      </c>
      <c r="YB13" s="60">
        <v>4093</v>
      </c>
      <c r="YC13" s="60">
        <v>2840</v>
      </c>
      <c r="YD13" s="60">
        <v>2923</v>
      </c>
      <c r="YE13" s="60">
        <v>2785</v>
      </c>
      <c r="YF13" s="60">
        <v>2102</v>
      </c>
      <c r="YG13" s="60">
        <v>1712</v>
      </c>
      <c r="YH13" s="60">
        <v>1351</v>
      </c>
      <c r="YI13" s="60">
        <v>2242</v>
      </c>
      <c r="YJ13" s="60">
        <v>1866</v>
      </c>
      <c r="YK13" s="60">
        <v>2047</v>
      </c>
      <c r="YL13" s="60">
        <v>2951</v>
      </c>
      <c r="YM13" s="60">
        <v>2618</v>
      </c>
      <c r="YN13" s="60">
        <v>5374</v>
      </c>
      <c r="YO13" s="60">
        <v>3049</v>
      </c>
      <c r="YP13" s="60">
        <v>2534</v>
      </c>
      <c r="YQ13" s="60">
        <v>3912</v>
      </c>
      <c r="YY13" s="60">
        <v>430</v>
      </c>
      <c r="YZ13" s="60">
        <v>43</v>
      </c>
      <c r="ZA13" s="60">
        <v>2</v>
      </c>
      <c r="ZB13" s="60">
        <v>2</v>
      </c>
      <c r="ZC13" s="60">
        <v>41</v>
      </c>
      <c r="ZD13" s="60">
        <v>82</v>
      </c>
      <c r="ZE13" s="60">
        <v>110</v>
      </c>
      <c r="ZF13" s="60">
        <v>41</v>
      </c>
      <c r="ZG13" s="60">
        <v>27</v>
      </c>
      <c r="ZH13" s="60">
        <v>27</v>
      </c>
      <c r="ZI13" s="60">
        <v>26</v>
      </c>
      <c r="ZJ13" s="60">
        <v>40</v>
      </c>
      <c r="ZK13" s="60"/>
      <c r="ZL13" s="60">
        <v>15</v>
      </c>
      <c r="ZM13" s="60">
        <v>30</v>
      </c>
      <c r="ZN13" s="60">
        <v>57</v>
      </c>
      <c r="ZO13" s="60">
        <v>27</v>
      </c>
      <c r="ZP13" s="60">
        <v>154</v>
      </c>
      <c r="ZQ13" s="60">
        <v>210</v>
      </c>
      <c r="ZR13" s="60">
        <v>71</v>
      </c>
      <c r="ZS13" s="60">
        <v>222</v>
      </c>
      <c r="ZT13" s="60">
        <v>12</v>
      </c>
      <c r="ZU13" s="60">
        <v>15</v>
      </c>
      <c r="ZV13" s="60">
        <v>71</v>
      </c>
      <c r="ZW13" s="60">
        <v>1474</v>
      </c>
      <c r="ZX13" s="60">
        <v>127</v>
      </c>
      <c r="ZY13" s="60">
        <v>12</v>
      </c>
      <c r="ZZ13" s="60">
        <v>12</v>
      </c>
      <c r="AAA13" s="60">
        <v>68</v>
      </c>
      <c r="AAB13" s="60">
        <v>29</v>
      </c>
      <c r="AAC13" s="60">
        <v>40</v>
      </c>
      <c r="AAD13" s="60">
        <v>15</v>
      </c>
      <c r="AAE13" s="60">
        <v>124</v>
      </c>
      <c r="AAF13" s="60">
        <v>54</v>
      </c>
      <c r="AAG13" s="60">
        <v>96</v>
      </c>
      <c r="AAH13" s="60">
        <v>1</v>
      </c>
      <c r="AAI13" s="60">
        <v>81</v>
      </c>
      <c r="AAJ13" s="60">
        <v>94</v>
      </c>
      <c r="AAK13" s="60">
        <v>81</v>
      </c>
      <c r="AAL13" s="60">
        <v>17</v>
      </c>
      <c r="AAM13" s="60">
        <v>125</v>
      </c>
      <c r="AAN13" s="60">
        <v>12</v>
      </c>
      <c r="AAO13" s="60">
        <v>40</v>
      </c>
      <c r="AAP13" s="60">
        <v>29</v>
      </c>
      <c r="AAQ13" s="60">
        <v>555</v>
      </c>
      <c r="AAR13" s="60">
        <v>44</v>
      </c>
      <c r="AAS13" s="60">
        <v>13</v>
      </c>
      <c r="AAT13" s="60">
        <v>26</v>
      </c>
      <c r="ABA13" s="60">
        <v>55</v>
      </c>
      <c r="ABB13" s="60">
        <v>110</v>
      </c>
      <c r="ABC13" s="60">
        <v>43</v>
      </c>
      <c r="ABD13" s="60">
        <v>15</v>
      </c>
      <c r="ABE13" s="60">
        <v>113</v>
      </c>
      <c r="ABF13" s="60">
        <v>110</v>
      </c>
      <c r="ABG13" s="60">
        <v>12</v>
      </c>
      <c r="ABH13" s="60">
        <v>15</v>
      </c>
      <c r="ABI13" s="60">
        <v>99</v>
      </c>
      <c r="ABJ13" s="60">
        <v>27</v>
      </c>
      <c r="ABK13" s="60">
        <v>26</v>
      </c>
      <c r="ABL13" s="60">
        <v>40</v>
      </c>
      <c r="ABM13" s="60"/>
      <c r="ABN13" s="60">
        <v>12</v>
      </c>
      <c r="ABO13" s="60">
        <v>55</v>
      </c>
      <c r="ABP13" s="60">
        <v>15</v>
      </c>
      <c r="ABQ13" s="60">
        <v>44</v>
      </c>
      <c r="ABR13" s="60">
        <v>71</v>
      </c>
      <c r="ABS13" s="60">
        <v>29</v>
      </c>
      <c r="ABT13" s="60">
        <v>15</v>
      </c>
      <c r="ABU13" s="60">
        <v>12</v>
      </c>
      <c r="ABV13" s="60">
        <v>41</v>
      </c>
      <c r="ABW13" s="60">
        <v>40</v>
      </c>
      <c r="ABX13" s="60">
        <v>13</v>
      </c>
      <c r="ACE13" s="60"/>
      <c r="ACF13" s="60">
        <v>2.88058874166672E-2</v>
      </c>
      <c r="ACG13" s="60">
        <v>2.84363802069654E-2</v>
      </c>
      <c r="ACH13" s="60">
        <v>2.5206637465849599E-2</v>
      </c>
      <c r="ACI13" s="60">
        <v>8.0082470062286901E-2</v>
      </c>
      <c r="ACJ13" s="60">
        <v>6.4779071943320596E-2</v>
      </c>
      <c r="ACK13" s="60">
        <v>2.77053465005817E-2</v>
      </c>
      <c r="ACL13" s="60">
        <v>2.2412440103086999E-2</v>
      </c>
      <c r="ACM13" s="60">
        <v>3.3526354089658102E-2</v>
      </c>
      <c r="ACN13" s="60">
        <v>2.6874242150160599E-2</v>
      </c>
      <c r="ACO13" s="60">
        <v>3.0253553029851402E-2</v>
      </c>
      <c r="ACP13" s="60">
        <v>4.31884046103845E-2</v>
      </c>
      <c r="ACQ13" s="60">
        <v>3.0031111398358099E-2</v>
      </c>
      <c r="ACR13" s="60"/>
      <c r="ACS13" s="60"/>
      <c r="ACT13" s="60"/>
      <c r="ACU13" s="60"/>
      <c r="ACV13" s="60"/>
      <c r="ACW13" s="60"/>
      <c r="ACX13" s="60"/>
      <c r="ACY13" s="60">
        <v>1.1809279754317701</v>
      </c>
      <c r="ACZ13" s="60">
        <v>3.1619119500846997E-2</v>
      </c>
      <c r="ADA13" s="60">
        <v>4.8506225735616998E-2</v>
      </c>
      <c r="ADB13" s="60">
        <v>4.1421314685998502E-2</v>
      </c>
      <c r="ADC13" s="60">
        <v>3.5660586921619102E-2</v>
      </c>
      <c r="ADD13" s="60">
        <v>8.0865966596177202E-2</v>
      </c>
      <c r="ADE13" s="60">
        <v>5.4491599128417202E-2</v>
      </c>
    </row>
    <row r="14" spans="1:789" x14ac:dyDescent="0.25">
      <c r="UH14" s="60"/>
      <c r="UI14" s="59">
        <v>1.37384999543428E-2</v>
      </c>
      <c r="UJ14" s="59">
        <v>1.3740099966526E-2</v>
      </c>
      <c r="UK14" s="59">
        <v>0.30628567934036199</v>
      </c>
      <c r="UL14" s="59">
        <v>0.90518409013748102</v>
      </c>
      <c r="UM14" s="59">
        <v>0.361710935831069</v>
      </c>
      <c r="UN14" s="59">
        <v>0.26434558629989602</v>
      </c>
      <c r="UO14" s="59">
        <v>0.48715150356292702</v>
      </c>
      <c r="UP14" s="59">
        <v>0.64039415121078402</v>
      </c>
      <c r="UQ14" s="59">
        <v>0.51537758111953702</v>
      </c>
      <c r="UR14" s="60">
        <v>0.44441562891006398</v>
      </c>
      <c r="US14" s="60">
        <v>1.3503314256668</v>
      </c>
      <c r="UT14" s="60">
        <v>0.54345333576202304</v>
      </c>
      <c r="UV14" s="59"/>
      <c r="UW14" s="59"/>
      <c r="VA14" s="59"/>
      <c r="VB14" s="59">
        <v>11.2070655822753</v>
      </c>
      <c r="VC14" s="59">
        <v>0.55723953247070301</v>
      </c>
      <c r="VD14" s="59">
        <v>0.76593851999999996</v>
      </c>
      <c r="VE14" s="59">
        <v>1.26681172847747</v>
      </c>
      <c r="VF14" s="59">
        <v>0.68219286203384399</v>
      </c>
      <c r="VG14" s="59">
        <v>0.76600444316864003</v>
      </c>
      <c r="VH14" s="59">
        <v>0.79400575160980202</v>
      </c>
      <c r="VO14" s="60">
        <v>3132</v>
      </c>
      <c r="VP14" s="60">
        <v>2158</v>
      </c>
      <c r="VQ14" s="60">
        <v>1866</v>
      </c>
      <c r="VR14" s="60">
        <v>1629</v>
      </c>
      <c r="VS14" s="60">
        <v>1573</v>
      </c>
      <c r="VT14" s="60">
        <v>1462</v>
      </c>
      <c r="VU14" s="60">
        <v>1379</v>
      </c>
      <c r="VV14" s="60">
        <v>1364</v>
      </c>
      <c r="VW14" s="60">
        <v>989</v>
      </c>
      <c r="VX14" s="60">
        <v>933</v>
      </c>
      <c r="VY14" s="60">
        <v>919</v>
      </c>
      <c r="VZ14" s="60">
        <v>877</v>
      </c>
      <c r="WA14" s="60">
        <v>1963</v>
      </c>
      <c r="WB14" s="60">
        <v>1796</v>
      </c>
      <c r="WC14" s="60">
        <v>1448</v>
      </c>
      <c r="WD14" s="60">
        <v>1239</v>
      </c>
      <c r="WE14" s="60">
        <v>2380</v>
      </c>
      <c r="WF14" s="60">
        <v>4706</v>
      </c>
      <c r="WG14" s="60">
        <v>2005</v>
      </c>
      <c r="WH14" s="60">
        <v>961</v>
      </c>
      <c r="WI14" s="60">
        <v>835</v>
      </c>
      <c r="WJ14" s="60">
        <v>988</v>
      </c>
      <c r="WK14" s="60">
        <v>975</v>
      </c>
      <c r="WL14" s="60">
        <v>850</v>
      </c>
      <c r="WM14" s="60">
        <v>1670</v>
      </c>
      <c r="WN14" s="60">
        <v>1448</v>
      </c>
      <c r="WO14" s="60">
        <v>1698</v>
      </c>
      <c r="WP14" s="60">
        <v>1560</v>
      </c>
      <c r="WQ14" s="60">
        <v>1824</v>
      </c>
      <c r="WR14" s="60">
        <v>1671</v>
      </c>
      <c r="WS14" s="60">
        <v>1601</v>
      </c>
      <c r="WT14" s="60">
        <v>1462</v>
      </c>
      <c r="WU14" s="60">
        <v>1531</v>
      </c>
      <c r="WV14" s="60">
        <v>1225</v>
      </c>
      <c r="WW14" s="60">
        <v>1225</v>
      </c>
      <c r="WX14" s="60">
        <v>1253</v>
      </c>
      <c r="WY14" s="500">
        <v>1582</v>
      </c>
      <c r="WZ14">
        <v>1139</v>
      </c>
      <c r="XA14">
        <v>1166</v>
      </c>
      <c r="XB14">
        <v>1263</v>
      </c>
      <c r="XC14">
        <v>2311</v>
      </c>
      <c r="XD14">
        <v>1476</v>
      </c>
      <c r="XE14">
        <v>1643</v>
      </c>
      <c r="XF14">
        <v>1531</v>
      </c>
      <c r="XG14">
        <v>1838</v>
      </c>
      <c r="XH14">
        <v>1197</v>
      </c>
      <c r="XI14">
        <v>1183</v>
      </c>
      <c r="XJ14">
        <v>1212</v>
      </c>
      <c r="XQ14" s="60">
        <v>22192</v>
      </c>
      <c r="XR14" s="60">
        <v>5206</v>
      </c>
      <c r="XS14" s="60">
        <v>7490</v>
      </c>
      <c r="XT14" s="60">
        <v>2645</v>
      </c>
      <c r="XU14" s="60">
        <v>1921</v>
      </c>
      <c r="XV14" s="60">
        <v>2158</v>
      </c>
      <c r="XW14" s="60">
        <v>1433</v>
      </c>
      <c r="XX14" s="60">
        <v>2200</v>
      </c>
      <c r="XY14" s="60">
        <v>1810</v>
      </c>
      <c r="XZ14" s="60">
        <v>1448</v>
      </c>
      <c r="YA14" s="60">
        <v>1685</v>
      </c>
      <c r="YB14" s="60">
        <v>6627</v>
      </c>
      <c r="YC14" s="60">
        <v>3940</v>
      </c>
      <c r="YD14" s="60">
        <v>2618</v>
      </c>
      <c r="YE14" s="60">
        <v>2311</v>
      </c>
      <c r="YF14" s="60">
        <v>2645</v>
      </c>
      <c r="YG14" s="60">
        <v>1935</v>
      </c>
      <c r="YH14" s="60">
        <v>2172</v>
      </c>
      <c r="YI14" s="60">
        <v>2352</v>
      </c>
      <c r="YJ14" s="60">
        <v>2255</v>
      </c>
      <c r="YK14" s="60">
        <v>2951</v>
      </c>
      <c r="YL14" s="60">
        <v>2548</v>
      </c>
      <c r="YM14" s="60">
        <v>2366</v>
      </c>
      <c r="YN14" s="60">
        <v>5792</v>
      </c>
      <c r="YO14" s="60">
        <v>2478</v>
      </c>
      <c r="YP14" s="60">
        <v>2297</v>
      </c>
      <c r="YQ14" s="60">
        <v>4274</v>
      </c>
      <c r="YY14" s="60">
        <v>918</v>
      </c>
      <c r="YZ14" s="60">
        <v>85</v>
      </c>
      <c r="ZA14" s="60">
        <v>140</v>
      </c>
      <c r="ZB14" s="60">
        <v>140</v>
      </c>
      <c r="ZC14" s="60">
        <v>68</v>
      </c>
      <c r="ZD14" s="60">
        <v>40</v>
      </c>
      <c r="ZE14" s="60">
        <v>55</v>
      </c>
      <c r="ZF14" s="60">
        <v>68</v>
      </c>
      <c r="ZG14" s="60">
        <v>1</v>
      </c>
      <c r="ZH14" s="60">
        <v>40</v>
      </c>
      <c r="ZI14" s="60">
        <v>1</v>
      </c>
      <c r="ZJ14" s="60">
        <v>41</v>
      </c>
      <c r="ZK14" s="60"/>
      <c r="ZL14" s="60">
        <v>68</v>
      </c>
      <c r="ZM14" s="60">
        <v>1</v>
      </c>
      <c r="ZN14" s="60">
        <v>82</v>
      </c>
      <c r="ZO14" s="60">
        <v>96</v>
      </c>
      <c r="ZP14" s="60">
        <v>113</v>
      </c>
      <c r="ZQ14" s="60">
        <v>308</v>
      </c>
      <c r="ZR14" s="60">
        <v>155</v>
      </c>
      <c r="ZS14" s="60">
        <v>127</v>
      </c>
      <c r="ZT14" s="60">
        <v>43</v>
      </c>
      <c r="ZU14" s="60">
        <v>29</v>
      </c>
      <c r="ZV14" s="60">
        <v>124</v>
      </c>
      <c r="ZW14" s="60">
        <v>15</v>
      </c>
      <c r="ZX14" s="60">
        <v>222</v>
      </c>
      <c r="ZY14" s="60">
        <v>83</v>
      </c>
      <c r="ZZ14" s="60">
        <v>27</v>
      </c>
      <c r="AAA14" s="60">
        <v>709</v>
      </c>
      <c r="AAB14" s="60">
        <v>54</v>
      </c>
      <c r="AAC14" s="60">
        <v>54</v>
      </c>
      <c r="AAD14" s="60">
        <v>12</v>
      </c>
      <c r="AAE14" s="60">
        <v>82</v>
      </c>
      <c r="AAF14" s="60">
        <v>96</v>
      </c>
      <c r="AAG14" s="60">
        <v>12</v>
      </c>
      <c r="AAH14" s="60">
        <v>110</v>
      </c>
      <c r="AAI14" s="60">
        <v>80</v>
      </c>
      <c r="AAJ14" s="60">
        <v>25</v>
      </c>
      <c r="AAK14" s="60">
        <v>52</v>
      </c>
      <c r="AAL14" s="60">
        <v>44</v>
      </c>
      <c r="AAM14" s="60">
        <v>443</v>
      </c>
      <c r="AAN14" s="60">
        <v>430</v>
      </c>
      <c r="AAO14" s="60">
        <v>96</v>
      </c>
      <c r="AAP14" s="60">
        <v>124</v>
      </c>
      <c r="AAQ14" s="60">
        <v>695</v>
      </c>
      <c r="AAR14" s="60">
        <v>1</v>
      </c>
      <c r="AAS14" s="60">
        <v>40</v>
      </c>
      <c r="AAT14" s="60">
        <v>41</v>
      </c>
      <c r="ABA14" s="60">
        <v>458</v>
      </c>
      <c r="ABB14" s="60">
        <v>194</v>
      </c>
      <c r="ABC14" s="60">
        <v>764</v>
      </c>
      <c r="ABD14" s="60">
        <v>374</v>
      </c>
      <c r="ABE14" s="60">
        <v>1</v>
      </c>
      <c r="ABF14" s="60">
        <v>41</v>
      </c>
      <c r="ABG14" s="60">
        <v>1</v>
      </c>
      <c r="ABH14" s="60">
        <v>15</v>
      </c>
      <c r="ABI14" s="60">
        <v>26</v>
      </c>
      <c r="ABJ14" s="60">
        <v>40</v>
      </c>
      <c r="ABK14" s="60">
        <v>1</v>
      </c>
      <c r="ABL14" s="60">
        <v>29</v>
      </c>
      <c r="ABM14" s="60"/>
      <c r="ABN14" s="60">
        <v>69</v>
      </c>
      <c r="ABO14" s="60">
        <v>16</v>
      </c>
      <c r="ABP14" s="60">
        <v>13</v>
      </c>
      <c r="ABQ14" s="60">
        <v>681</v>
      </c>
      <c r="ABR14" s="60">
        <v>85</v>
      </c>
      <c r="ABS14" s="60">
        <v>15</v>
      </c>
      <c r="ABT14" s="60">
        <v>54</v>
      </c>
      <c r="ABU14" s="60">
        <v>41</v>
      </c>
      <c r="ABV14" s="60">
        <v>26</v>
      </c>
      <c r="ABW14" s="60">
        <v>27</v>
      </c>
      <c r="ABX14" s="60">
        <v>54</v>
      </c>
      <c r="ACE14" s="60"/>
      <c r="ACF14" s="60">
        <v>2.86079456460871E-2</v>
      </c>
      <c r="ACG14" s="60">
        <v>2.7712971660809899E-2</v>
      </c>
      <c r="ACH14" s="60">
        <v>2.4586355423225199E-2</v>
      </c>
      <c r="ACI14" s="60">
        <v>7.7483581222862405E-2</v>
      </c>
      <c r="ACJ14" s="60">
        <v>6.3467940266537501E-2</v>
      </c>
      <c r="ACK14" s="60">
        <v>2.72271372782018E-2</v>
      </c>
      <c r="ACL14" s="60">
        <v>2.0046968545308401E-2</v>
      </c>
      <c r="ACM14" s="60">
        <v>3.3455685280949297E-2</v>
      </c>
      <c r="ACN14" s="60">
        <v>2.4632805595968602E-2</v>
      </c>
      <c r="ACO14" s="60">
        <v>3.0106177053650301E-2</v>
      </c>
      <c r="ACP14" s="60">
        <v>4.27036527687105E-2</v>
      </c>
      <c r="ACQ14" s="60">
        <v>2.96322239081795E-2</v>
      </c>
      <c r="ACR14" s="60"/>
      <c r="ACS14" s="60"/>
      <c r="ACT14" s="60"/>
      <c r="ACU14" s="60"/>
      <c r="ACV14" s="60"/>
      <c r="ACW14" s="60"/>
      <c r="ACX14" s="60"/>
      <c r="ACY14" s="60">
        <v>1.17857768785316</v>
      </c>
      <c r="ACZ14" s="60">
        <v>3.1450434694691103E-2</v>
      </c>
      <c r="ADA14" s="60">
        <v>4.4173369200086902E-2</v>
      </c>
      <c r="ADB14" s="60">
        <v>3.9941210544984701E-2</v>
      </c>
      <c r="ADC14" s="60">
        <v>3.4812879088863699E-2</v>
      </c>
      <c r="ADD14" s="60">
        <v>7.2710419483576802E-2</v>
      </c>
      <c r="ADE14" s="60">
        <v>5.0570468536717303E-2</v>
      </c>
    </row>
    <row r="15" spans="1:789" x14ac:dyDescent="0.25">
      <c r="UH15" s="60"/>
      <c r="UI15" s="59">
        <v>1.3738799840211801E-2</v>
      </c>
      <c r="UJ15" s="59">
        <v>1.37429004535079E-2</v>
      </c>
      <c r="UK15" s="59">
        <v>0.27854597568511902</v>
      </c>
      <c r="UL15" s="59">
        <v>0.891063272953033</v>
      </c>
      <c r="UM15" s="59">
        <v>0.30621200799942</v>
      </c>
      <c r="UN15" s="59">
        <v>0.23704281449317899</v>
      </c>
      <c r="UO15" s="59">
        <v>0.41781803965568498</v>
      </c>
      <c r="UP15" s="59">
        <v>0.61240112781524603</v>
      </c>
      <c r="UQ15" s="59">
        <v>0.51533621549606301</v>
      </c>
      <c r="UR15" s="60">
        <v>0.31939071416854797</v>
      </c>
      <c r="US15" s="60">
        <v>0.83525604009628296</v>
      </c>
      <c r="UT15" s="60">
        <v>0.54309147596359197</v>
      </c>
      <c r="UV15" s="59"/>
      <c r="UW15" s="249"/>
      <c r="VA15" s="59"/>
      <c r="VB15" s="59">
        <v>8.0887384414672798</v>
      </c>
      <c r="VC15" s="59">
        <v>0.557103931903839</v>
      </c>
      <c r="VD15" s="59">
        <v>0.75173425699999996</v>
      </c>
      <c r="VE15" s="59">
        <v>1.0444794893264699</v>
      </c>
      <c r="VF15" s="59">
        <v>0.68219232559204102</v>
      </c>
      <c r="VG15" s="59">
        <v>0.69669514894485396</v>
      </c>
      <c r="VH15" s="59">
        <v>0.79346406459808305</v>
      </c>
      <c r="VO15" s="60">
        <v>3007</v>
      </c>
      <c r="VP15" s="60">
        <v>1796</v>
      </c>
      <c r="VQ15" s="60">
        <v>1865</v>
      </c>
      <c r="VR15" s="60">
        <v>1768</v>
      </c>
      <c r="VS15" s="60">
        <v>1685</v>
      </c>
      <c r="VT15" s="60">
        <v>1225</v>
      </c>
      <c r="VU15" s="60">
        <v>1378</v>
      </c>
      <c r="VV15" s="60">
        <v>1281</v>
      </c>
      <c r="VW15" s="60">
        <v>933</v>
      </c>
      <c r="VX15" s="60">
        <v>877</v>
      </c>
      <c r="VY15" s="60">
        <v>1030</v>
      </c>
      <c r="VZ15" s="60">
        <v>960</v>
      </c>
      <c r="WA15" s="60">
        <v>2394</v>
      </c>
      <c r="WB15" s="60">
        <v>1587</v>
      </c>
      <c r="WC15" s="60">
        <v>1628</v>
      </c>
      <c r="WD15" s="60">
        <v>1253</v>
      </c>
      <c r="WE15" s="60">
        <v>1337</v>
      </c>
      <c r="WF15" s="60">
        <v>1225</v>
      </c>
      <c r="WG15" s="60">
        <v>1448</v>
      </c>
      <c r="WH15" s="60">
        <v>988</v>
      </c>
      <c r="WI15" s="60">
        <v>1002</v>
      </c>
      <c r="WJ15" s="60">
        <v>863</v>
      </c>
      <c r="WK15" s="60">
        <v>807</v>
      </c>
      <c r="WL15" s="60">
        <v>835</v>
      </c>
      <c r="WM15" s="60">
        <v>1671</v>
      </c>
      <c r="WN15" s="60">
        <v>1573</v>
      </c>
      <c r="WO15" s="60">
        <v>1699</v>
      </c>
      <c r="WP15" s="60">
        <v>1448</v>
      </c>
      <c r="WQ15" s="60">
        <v>1768</v>
      </c>
      <c r="WR15" s="60">
        <v>1489</v>
      </c>
      <c r="WS15" s="60">
        <v>1531</v>
      </c>
      <c r="WT15" s="60">
        <v>1406</v>
      </c>
      <c r="WU15" s="60">
        <v>1601</v>
      </c>
      <c r="WV15" s="60">
        <v>1309</v>
      </c>
      <c r="WW15" s="60">
        <v>1267</v>
      </c>
      <c r="WX15" s="60">
        <v>1239</v>
      </c>
      <c r="WY15" s="500">
        <v>1181</v>
      </c>
      <c r="WZ15">
        <v>1194</v>
      </c>
      <c r="XA15">
        <v>1250</v>
      </c>
      <c r="XB15">
        <v>1292</v>
      </c>
      <c r="XC15">
        <v>1922</v>
      </c>
      <c r="XD15">
        <v>1489</v>
      </c>
      <c r="XE15">
        <v>1532</v>
      </c>
      <c r="XF15">
        <v>1504</v>
      </c>
      <c r="XG15">
        <v>1643</v>
      </c>
      <c r="XH15">
        <v>1267</v>
      </c>
      <c r="XI15">
        <v>1197</v>
      </c>
      <c r="XJ15">
        <v>1100</v>
      </c>
      <c r="XQ15" s="60">
        <v>16205</v>
      </c>
      <c r="XR15" s="60">
        <v>6098</v>
      </c>
      <c r="XS15" s="60">
        <v>4692</v>
      </c>
      <c r="XT15" s="60">
        <v>2701</v>
      </c>
      <c r="XU15" s="60">
        <v>1434</v>
      </c>
      <c r="XV15" s="60">
        <v>1935</v>
      </c>
      <c r="XW15" s="60">
        <v>3314</v>
      </c>
      <c r="XX15" s="60">
        <v>1546</v>
      </c>
      <c r="XY15" s="60">
        <v>2130</v>
      </c>
      <c r="XZ15" s="60">
        <v>1532</v>
      </c>
      <c r="YA15" s="60">
        <v>1949</v>
      </c>
      <c r="YB15" s="60">
        <v>3954</v>
      </c>
      <c r="YC15" s="60">
        <v>2993</v>
      </c>
      <c r="YD15" s="60">
        <v>2812</v>
      </c>
      <c r="YE15" s="60">
        <v>2756</v>
      </c>
      <c r="YF15" s="60">
        <v>2200</v>
      </c>
      <c r="YG15" s="60">
        <v>1824</v>
      </c>
      <c r="YH15" s="60">
        <v>1935</v>
      </c>
      <c r="YI15" s="60">
        <v>2200</v>
      </c>
      <c r="YJ15" s="60">
        <v>3718</v>
      </c>
      <c r="YK15" s="60">
        <v>2576</v>
      </c>
      <c r="YL15" s="60">
        <v>2136</v>
      </c>
      <c r="YM15" s="60">
        <v>2311</v>
      </c>
      <c r="YN15" s="60">
        <v>3077</v>
      </c>
      <c r="YO15" s="60">
        <v>2757</v>
      </c>
      <c r="YP15" s="60">
        <v>2826</v>
      </c>
      <c r="YQ15" s="60">
        <v>2088</v>
      </c>
      <c r="YY15" s="60"/>
      <c r="YZ15" s="60">
        <v>1</v>
      </c>
      <c r="ZA15" s="60">
        <v>57</v>
      </c>
      <c r="ZB15" s="60">
        <v>127</v>
      </c>
      <c r="ZC15" s="60">
        <v>12</v>
      </c>
      <c r="ZD15" s="60">
        <v>1</v>
      </c>
      <c r="ZE15" s="60">
        <v>30</v>
      </c>
      <c r="ZF15" s="60">
        <v>54</v>
      </c>
      <c r="ZG15" s="60">
        <v>12</v>
      </c>
      <c r="ZH15" s="60">
        <v>40</v>
      </c>
      <c r="ZI15" s="60">
        <v>26</v>
      </c>
      <c r="ZJ15" s="60">
        <v>26</v>
      </c>
      <c r="ZK15" s="60"/>
      <c r="ZL15" s="60">
        <v>40</v>
      </c>
      <c r="ZM15" s="60">
        <v>54</v>
      </c>
      <c r="ZN15" s="60">
        <v>16</v>
      </c>
      <c r="ZO15" s="60">
        <v>82</v>
      </c>
      <c r="ZP15" s="60">
        <v>43</v>
      </c>
      <c r="ZQ15" s="60">
        <v>196</v>
      </c>
      <c r="ZR15" s="60">
        <v>140</v>
      </c>
      <c r="ZS15" s="60">
        <v>12</v>
      </c>
      <c r="ZT15" s="60">
        <v>68</v>
      </c>
      <c r="ZU15" s="60">
        <v>207</v>
      </c>
      <c r="ZV15" s="60">
        <v>43</v>
      </c>
      <c r="ZW15" s="60">
        <v>16</v>
      </c>
      <c r="ZX15" s="60">
        <v>2</v>
      </c>
      <c r="ZY15" s="60">
        <v>26</v>
      </c>
      <c r="ZZ15" s="60">
        <v>43</v>
      </c>
      <c r="AAA15" s="60">
        <v>1140</v>
      </c>
      <c r="AAB15" s="60">
        <v>13</v>
      </c>
      <c r="AAC15" s="60">
        <v>27</v>
      </c>
      <c r="AAD15" s="60">
        <v>41</v>
      </c>
      <c r="AAE15" s="60">
        <v>41</v>
      </c>
      <c r="AAF15" s="60">
        <v>40</v>
      </c>
      <c r="AAG15" s="60">
        <v>27</v>
      </c>
      <c r="AAH15" s="60">
        <v>124</v>
      </c>
      <c r="AAI15" s="60">
        <v>177</v>
      </c>
      <c r="AAJ15" s="60">
        <v>122</v>
      </c>
      <c r="AAK15" s="60">
        <v>3</v>
      </c>
      <c r="AAL15" s="60">
        <v>108</v>
      </c>
      <c r="AAM15" s="60">
        <v>375</v>
      </c>
      <c r="AAN15" s="60">
        <v>13</v>
      </c>
      <c r="AAO15" s="60">
        <v>29</v>
      </c>
      <c r="AAP15" s="60">
        <v>2</v>
      </c>
      <c r="AAQ15" s="60">
        <v>612</v>
      </c>
      <c r="AAR15" s="60">
        <v>1</v>
      </c>
      <c r="AAS15" s="60">
        <v>27</v>
      </c>
      <c r="AAT15" s="60">
        <v>26</v>
      </c>
      <c r="ABA15" s="60">
        <v>667</v>
      </c>
      <c r="ABB15" s="60">
        <v>1070</v>
      </c>
      <c r="ABC15" s="60">
        <v>82</v>
      </c>
      <c r="ABD15" s="60">
        <v>15</v>
      </c>
      <c r="ABE15" s="60">
        <v>12</v>
      </c>
      <c r="ABF15" s="60">
        <v>43</v>
      </c>
      <c r="ABG15" s="60">
        <v>26</v>
      </c>
      <c r="ABH15" s="60">
        <v>30</v>
      </c>
      <c r="ABI15" s="60">
        <v>41</v>
      </c>
      <c r="ABJ15" s="60">
        <v>57</v>
      </c>
      <c r="ABK15" s="60">
        <v>15</v>
      </c>
      <c r="ABL15" s="60">
        <v>29</v>
      </c>
      <c r="ABM15" s="60"/>
      <c r="ABN15" s="60">
        <v>2</v>
      </c>
      <c r="ABO15" s="60">
        <v>83</v>
      </c>
      <c r="ABP15" s="60">
        <v>2</v>
      </c>
      <c r="ABQ15" s="60">
        <v>41</v>
      </c>
      <c r="ABR15" s="60">
        <v>55</v>
      </c>
      <c r="ABS15" s="60">
        <v>54</v>
      </c>
      <c r="ABT15" s="60">
        <v>41</v>
      </c>
      <c r="ABU15" s="60">
        <v>15</v>
      </c>
      <c r="ABV15" s="60">
        <v>55</v>
      </c>
      <c r="ABW15" s="60">
        <v>26</v>
      </c>
      <c r="ABX15" s="60">
        <v>26</v>
      </c>
      <c r="ACE15" s="60"/>
      <c r="ACF15" s="60">
        <v>2.6015770017471601E-2</v>
      </c>
      <c r="ACG15" s="60">
        <v>2.7628592826922899E-2</v>
      </c>
      <c r="ACH15" s="60">
        <v>2.4171502551392499E-2</v>
      </c>
      <c r="ACI15" s="60">
        <v>7.6007884774977302E-2</v>
      </c>
      <c r="ACJ15" s="60">
        <v>5.7499314448464699E-2</v>
      </c>
      <c r="ACK15" s="60">
        <v>2.38238655049063E-2</v>
      </c>
      <c r="ACL15" s="60">
        <v>1.9900446846197802E-2</v>
      </c>
      <c r="ACM15" s="60">
        <v>3.3436796765108599E-2</v>
      </c>
      <c r="ACN15" s="60">
        <v>2.4601468057756801E-2</v>
      </c>
      <c r="ACO15" s="60">
        <v>2.9515474095266701E-2</v>
      </c>
      <c r="ACP15" s="60">
        <v>4.2519835424576498E-2</v>
      </c>
      <c r="ACQ15" s="60">
        <v>2.94683030694846E-2</v>
      </c>
      <c r="ACR15" s="60"/>
      <c r="ACS15" s="60"/>
      <c r="ACT15" s="60"/>
      <c r="ACU15" s="60"/>
      <c r="ACV15" s="60"/>
      <c r="ACW15" s="60"/>
      <c r="ACX15" s="60"/>
      <c r="ACY15" s="60">
        <v>1.1772815670222101</v>
      </c>
      <c r="ACZ15" s="60">
        <v>3.1285769066698499E-2</v>
      </c>
      <c r="ADA15" s="60">
        <v>3.72915910370255E-2</v>
      </c>
      <c r="ADB15" s="60">
        <v>3.9764829119109203E-2</v>
      </c>
      <c r="ADC15" s="60">
        <v>3.4559349165053301E-2</v>
      </c>
      <c r="ADD15" s="60">
        <v>7.2488194388998894E-2</v>
      </c>
      <c r="ADE15" s="60">
        <v>4.91612477746819E-2</v>
      </c>
    </row>
    <row r="16" spans="1:789" x14ac:dyDescent="0.25">
      <c r="UH16" s="60"/>
      <c r="UI16" s="59">
        <v>1.37526001781225E-2</v>
      </c>
      <c r="UJ16" s="59">
        <v>1.37636000290513E-2</v>
      </c>
      <c r="UK16" s="59">
        <v>0.27849704027175898</v>
      </c>
      <c r="UL16" s="59">
        <v>0.82139396667480402</v>
      </c>
      <c r="UM16" s="59">
        <v>0.26481541991233798</v>
      </c>
      <c r="UN16" s="59">
        <v>0.223282620310783</v>
      </c>
      <c r="UO16" s="59">
        <v>0.403965473175048</v>
      </c>
      <c r="UP16" s="59">
        <v>0.54340398311614901</v>
      </c>
      <c r="UQ16" s="59">
        <v>0.51502698659896795</v>
      </c>
      <c r="UR16" s="60">
        <v>0.27773249149322499</v>
      </c>
      <c r="US16" s="60">
        <v>0.79366254806518499</v>
      </c>
      <c r="UT16" s="60">
        <v>0.52902048826217596</v>
      </c>
      <c r="UV16" s="59"/>
      <c r="VA16" s="59"/>
      <c r="VB16" s="59">
        <v>6.66810703277587</v>
      </c>
      <c r="VC16" s="59">
        <v>0.54293996095657304</v>
      </c>
      <c r="VD16" s="59">
        <v>0.73837333900000002</v>
      </c>
      <c r="VE16" s="59">
        <v>1.04377925395965</v>
      </c>
      <c r="VF16" s="59">
        <v>0.66804808378219604</v>
      </c>
      <c r="VG16" s="59">
        <v>0.68233746290206898</v>
      </c>
      <c r="VH16" s="59">
        <v>0.738026142120361</v>
      </c>
      <c r="VO16" s="60">
        <v>2228</v>
      </c>
      <c r="VP16" s="60">
        <v>2269</v>
      </c>
      <c r="VQ16" s="60">
        <v>1782</v>
      </c>
      <c r="VR16" s="60">
        <v>1532</v>
      </c>
      <c r="VS16" s="60">
        <v>1601</v>
      </c>
      <c r="VT16" s="60">
        <v>1434</v>
      </c>
      <c r="VU16" s="60">
        <v>1239</v>
      </c>
      <c r="VV16" s="60">
        <v>1323</v>
      </c>
      <c r="VW16" s="60">
        <v>1016</v>
      </c>
      <c r="VX16" s="60">
        <v>933</v>
      </c>
      <c r="VY16" s="60">
        <v>905</v>
      </c>
      <c r="VZ16" s="60">
        <v>877</v>
      </c>
      <c r="WA16" s="60">
        <v>1601</v>
      </c>
      <c r="WB16" s="60">
        <v>1629</v>
      </c>
      <c r="WC16" s="60">
        <v>1532</v>
      </c>
      <c r="WD16" s="60">
        <v>1142</v>
      </c>
      <c r="WE16" s="60">
        <v>1197</v>
      </c>
      <c r="WF16" s="60">
        <v>1295</v>
      </c>
      <c r="WG16" s="60">
        <v>1099</v>
      </c>
      <c r="WH16" s="60">
        <v>975</v>
      </c>
      <c r="WI16" s="60">
        <v>919</v>
      </c>
      <c r="WJ16" s="60">
        <v>975</v>
      </c>
      <c r="WK16" s="60">
        <v>1003</v>
      </c>
      <c r="WL16" s="60">
        <v>752</v>
      </c>
      <c r="WM16" s="60">
        <v>1601</v>
      </c>
      <c r="WN16" s="60">
        <v>1504</v>
      </c>
      <c r="WO16" s="60">
        <v>1629</v>
      </c>
      <c r="WP16" s="60">
        <v>1601</v>
      </c>
      <c r="WQ16" s="60">
        <v>1670</v>
      </c>
      <c r="WR16" s="60">
        <v>1587</v>
      </c>
      <c r="WS16" s="60">
        <v>1560</v>
      </c>
      <c r="WT16" s="60">
        <v>1420</v>
      </c>
      <c r="WU16" s="60">
        <v>1142</v>
      </c>
      <c r="WV16" s="60">
        <v>1253</v>
      </c>
      <c r="WW16" s="60">
        <v>1281</v>
      </c>
      <c r="WX16" s="60">
        <v>1559</v>
      </c>
      <c r="WY16" s="500">
        <v>1874</v>
      </c>
      <c r="WZ16">
        <v>1138</v>
      </c>
      <c r="XA16">
        <v>1194</v>
      </c>
      <c r="XB16">
        <v>1069</v>
      </c>
      <c r="XC16">
        <v>1726</v>
      </c>
      <c r="XD16">
        <v>1629</v>
      </c>
      <c r="XE16">
        <v>2102</v>
      </c>
      <c r="XF16">
        <v>1490</v>
      </c>
      <c r="XG16">
        <v>1197</v>
      </c>
      <c r="XH16">
        <v>1336</v>
      </c>
      <c r="XI16">
        <v>1769</v>
      </c>
      <c r="XJ16">
        <v>1280</v>
      </c>
      <c r="XQ16" s="60">
        <v>11904</v>
      </c>
      <c r="XR16" s="60">
        <v>5235</v>
      </c>
      <c r="XS16" s="60">
        <v>7392</v>
      </c>
      <c r="XT16" s="60">
        <v>3606</v>
      </c>
      <c r="XU16" s="60">
        <v>2200</v>
      </c>
      <c r="XV16" s="60">
        <v>2144</v>
      </c>
      <c r="XW16" s="60">
        <v>2005</v>
      </c>
      <c r="XX16" s="60">
        <v>1350</v>
      </c>
      <c r="XY16" s="60">
        <v>1796</v>
      </c>
      <c r="XZ16" s="60">
        <v>1490</v>
      </c>
      <c r="YA16" s="60">
        <v>1518</v>
      </c>
      <c r="YB16" s="60">
        <v>2770</v>
      </c>
      <c r="YC16" s="60">
        <v>2924</v>
      </c>
      <c r="YD16" s="60">
        <v>3717</v>
      </c>
      <c r="YE16" s="60">
        <v>2632</v>
      </c>
      <c r="YF16" s="60">
        <v>1643</v>
      </c>
      <c r="YG16" s="60">
        <v>1601</v>
      </c>
      <c r="YH16" s="60">
        <v>1949</v>
      </c>
      <c r="YI16" s="60">
        <v>2144</v>
      </c>
      <c r="YJ16" s="60">
        <v>2018</v>
      </c>
      <c r="YK16" s="60">
        <v>2993</v>
      </c>
      <c r="YL16" s="60">
        <v>2110</v>
      </c>
      <c r="YM16" s="60">
        <v>2019</v>
      </c>
      <c r="YN16" s="60">
        <v>3285</v>
      </c>
      <c r="YO16" s="60">
        <v>2715</v>
      </c>
      <c r="YP16" s="60">
        <v>2033</v>
      </c>
      <c r="YQ16" s="60">
        <v>3495</v>
      </c>
      <c r="YY16" s="60"/>
      <c r="YZ16" s="60">
        <v>71</v>
      </c>
      <c r="ZA16" s="60">
        <v>141</v>
      </c>
      <c r="ZB16" s="60">
        <v>308</v>
      </c>
      <c r="ZC16" s="60">
        <v>13</v>
      </c>
      <c r="ZD16" s="60">
        <v>68</v>
      </c>
      <c r="ZE16" s="60">
        <v>83</v>
      </c>
      <c r="ZF16" s="60">
        <v>13</v>
      </c>
      <c r="ZG16" s="60">
        <v>27</v>
      </c>
      <c r="ZH16" s="60">
        <v>15</v>
      </c>
      <c r="ZI16" s="60">
        <v>13</v>
      </c>
      <c r="ZJ16" s="60">
        <v>1</v>
      </c>
      <c r="ZK16" s="60"/>
      <c r="ZL16" s="60">
        <v>153</v>
      </c>
      <c r="ZM16" s="60">
        <v>96</v>
      </c>
      <c r="ZN16" s="60">
        <v>43</v>
      </c>
      <c r="ZO16" s="60">
        <v>29</v>
      </c>
      <c r="ZP16" s="60">
        <v>168</v>
      </c>
      <c r="ZQ16" s="60">
        <v>71</v>
      </c>
      <c r="ZR16" s="60">
        <v>141</v>
      </c>
      <c r="ZS16" s="60">
        <v>98</v>
      </c>
      <c r="ZT16" s="60">
        <v>43</v>
      </c>
      <c r="ZU16" s="60">
        <v>71</v>
      </c>
      <c r="ZV16" s="60">
        <v>96</v>
      </c>
      <c r="ZW16" s="60">
        <v>779</v>
      </c>
      <c r="ZX16" s="60">
        <v>182</v>
      </c>
      <c r="ZY16" s="60">
        <v>13</v>
      </c>
      <c r="ZZ16" s="60">
        <v>26</v>
      </c>
      <c r="AAA16" s="60"/>
      <c r="AAB16" s="60">
        <v>26</v>
      </c>
      <c r="AAC16" s="60">
        <v>26</v>
      </c>
      <c r="AAD16" s="60">
        <v>54</v>
      </c>
      <c r="AAE16" s="60">
        <v>26</v>
      </c>
      <c r="AAF16" s="60">
        <v>82</v>
      </c>
      <c r="AAG16" s="60">
        <v>54</v>
      </c>
      <c r="AAH16" s="60">
        <v>82</v>
      </c>
      <c r="AAI16" s="60">
        <v>141</v>
      </c>
      <c r="AAJ16" s="60">
        <v>94</v>
      </c>
      <c r="AAK16" s="60">
        <v>53</v>
      </c>
      <c r="AAL16" s="60">
        <v>38</v>
      </c>
      <c r="AAM16" s="60">
        <v>221</v>
      </c>
      <c r="AAN16" s="60">
        <v>96</v>
      </c>
      <c r="AAO16" s="60">
        <v>13</v>
      </c>
      <c r="AAP16" s="60">
        <v>43</v>
      </c>
      <c r="AAQ16" s="60"/>
      <c r="AAR16" s="60">
        <v>16</v>
      </c>
      <c r="AAS16" s="60">
        <v>2</v>
      </c>
      <c r="AAT16" s="60">
        <v>55</v>
      </c>
      <c r="ABA16" s="60">
        <v>2</v>
      </c>
      <c r="ABB16" s="60">
        <v>375</v>
      </c>
      <c r="ABC16" s="60">
        <v>15</v>
      </c>
      <c r="ABD16" s="60">
        <v>43</v>
      </c>
      <c r="ABE16" s="60">
        <v>41</v>
      </c>
      <c r="ABF16" s="60">
        <v>127</v>
      </c>
      <c r="ABG16" s="60">
        <v>15</v>
      </c>
      <c r="ABH16" s="60">
        <v>13</v>
      </c>
      <c r="ABI16" s="60">
        <v>110</v>
      </c>
      <c r="ABJ16" s="60">
        <v>13</v>
      </c>
      <c r="ABK16" s="60">
        <v>183</v>
      </c>
      <c r="ABL16" s="60">
        <v>99</v>
      </c>
      <c r="ABM16" s="60"/>
      <c r="ABN16" s="60">
        <v>69</v>
      </c>
      <c r="ABO16" s="60">
        <v>26</v>
      </c>
      <c r="ABP16" s="60">
        <v>15</v>
      </c>
      <c r="ABQ16" s="60">
        <v>40</v>
      </c>
      <c r="ABR16" s="60">
        <v>444</v>
      </c>
      <c r="ABS16" s="60">
        <v>29</v>
      </c>
      <c r="ABT16" s="60">
        <v>43</v>
      </c>
      <c r="ABU16" s="60">
        <v>96</v>
      </c>
      <c r="ABV16" s="60">
        <v>16</v>
      </c>
      <c r="ABW16" s="60">
        <v>15</v>
      </c>
      <c r="ABX16" s="60">
        <v>13</v>
      </c>
      <c r="ACE16" s="60"/>
      <c r="ACF16" s="60">
        <v>2.4763050336239E-2</v>
      </c>
      <c r="ACG16" s="60">
        <v>2.6172433155211099E-2</v>
      </c>
      <c r="ACH16" s="60">
        <v>2.3980613067172401E-2</v>
      </c>
      <c r="ACI16" s="60">
        <v>7.3477379370353701E-2</v>
      </c>
      <c r="ACJ16" s="60">
        <v>5.4792164498004801E-2</v>
      </c>
      <c r="ACK16" s="60">
        <v>2.3090792997149001E-2</v>
      </c>
      <c r="ACL16" s="60">
        <v>1.9889465681930899E-2</v>
      </c>
      <c r="ACM16" s="60">
        <v>3.3400057918448203E-2</v>
      </c>
      <c r="ACN16" s="60">
        <v>2.17857370399815E-2</v>
      </c>
      <c r="ACO16" s="60">
        <v>2.8957550778707802E-2</v>
      </c>
      <c r="ACP16" s="60">
        <v>4.1280216394785303E-2</v>
      </c>
      <c r="ACQ16" s="60">
        <v>2.8727158905108099E-2</v>
      </c>
      <c r="ACR16" s="60"/>
      <c r="ACS16" s="60"/>
      <c r="ACT16" s="60"/>
      <c r="ACU16" s="60"/>
      <c r="ACV16" s="60"/>
      <c r="ACW16" s="60"/>
      <c r="ACX16" s="60"/>
      <c r="ACY16" s="60">
        <v>1.1770088811883499</v>
      </c>
      <c r="ACZ16" s="60">
        <v>3.0708177766532001E-2</v>
      </c>
      <c r="ADA16" s="60">
        <v>3.7071282337100601E-2</v>
      </c>
      <c r="ADB16" s="60">
        <v>3.95996859533174E-2</v>
      </c>
      <c r="ADC16" s="60">
        <v>3.4435854252293598E-2</v>
      </c>
      <c r="ADD16" s="60">
        <v>6.4859414777979699E-2</v>
      </c>
      <c r="ADE16" s="60">
        <v>4.8891075970478898E-2</v>
      </c>
    </row>
    <row r="17" spans="554:785" x14ac:dyDescent="0.25">
      <c r="UH17" s="60"/>
      <c r="UI17" s="59">
        <v>1.3754099607467599E-2</v>
      </c>
      <c r="UJ17" s="59">
        <v>1.3774000108242E-2</v>
      </c>
      <c r="UK17" s="59">
        <v>0.26471289992332397</v>
      </c>
      <c r="UL17" s="59">
        <v>0.66723197698593095</v>
      </c>
      <c r="UM17" s="59">
        <v>0.264465421438217</v>
      </c>
      <c r="UN17" s="59">
        <v>0.22267818450927701</v>
      </c>
      <c r="UO17" s="59">
        <v>0.40386703610420199</v>
      </c>
      <c r="UP17" s="59">
        <v>0.52918827533721902</v>
      </c>
      <c r="UQ17" s="59">
        <v>0.51456934213638295</v>
      </c>
      <c r="UR17" s="60">
        <v>0.27770799398422202</v>
      </c>
      <c r="US17" s="60">
        <v>0.73744493722915605</v>
      </c>
      <c r="UT17" s="60">
        <v>0.50147467851638705</v>
      </c>
      <c r="UV17" s="59"/>
      <c r="VA17" s="59"/>
      <c r="VB17" s="59">
        <v>4.3434982299804599</v>
      </c>
      <c r="VC17" s="59">
        <v>0.52918243408203103</v>
      </c>
      <c r="VD17" s="59">
        <v>0.68226915600000004</v>
      </c>
      <c r="VE17" s="59">
        <v>0.988259136676788</v>
      </c>
      <c r="VF17" s="59">
        <v>0.61278063058853105</v>
      </c>
      <c r="VG17" s="59">
        <v>0.682153940200805</v>
      </c>
      <c r="VH17" s="59">
        <v>0.66855746507644598</v>
      </c>
      <c r="YY17" s="60"/>
      <c r="YZ17" s="60">
        <v>152</v>
      </c>
      <c r="ZA17" s="60">
        <v>349</v>
      </c>
      <c r="ZB17" s="60">
        <v>224</v>
      </c>
      <c r="ZC17" s="60">
        <v>96</v>
      </c>
      <c r="ZD17" s="60">
        <v>13</v>
      </c>
      <c r="ZE17" s="60">
        <v>26</v>
      </c>
      <c r="ZF17" s="60">
        <v>82</v>
      </c>
      <c r="ZG17" s="60">
        <v>16</v>
      </c>
      <c r="ZH17" s="60">
        <v>13</v>
      </c>
      <c r="ZI17" s="60">
        <v>1</v>
      </c>
      <c r="ZJ17" s="60">
        <v>40</v>
      </c>
      <c r="ZK17" s="60"/>
      <c r="ZL17" s="60">
        <v>124</v>
      </c>
      <c r="ZM17" s="60">
        <v>12</v>
      </c>
      <c r="ZN17" s="60">
        <v>69</v>
      </c>
      <c r="ZO17" s="60">
        <v>155</v>
      </c>
      <c r="ZP17" s="60">
        <v>127</v>
      </c>
      <c r="ZQ17" s="60">
        <v>98</v>
      </c>
      <c r="ZR17" s="60">
        <v>141</v>
      </c>
      <c r="ZS17" s="60">
        <v>96</v>
      </c>
      <c r="ZT17" s="60">
        <v>15</v>
      </c>
      <c r="ZU17" s="60">
        <v>43</v>
      </c>
      <c r="ZV17" s="60">
        <v>168</v>
      </c>
      <c r="ZW17" s="60">
        <v>57</v>
      </c>
      <c r="ZX17" s="60">
        <v>40</v>
      </c>
      <c r="ZY17" s="60">
        <v>15</v>
      </c>
      <c r="ZZ17" s="60">
        <v>15</v>
      </c>
      <c r="AAA17" s="60"/>
      <c r="AAB17" s="60">
        <v>69</v>
      </c>
      <c r="AAC17" s="60">
        <v>13</v>
      </c>
      <c r="AAD17" s="60">
        <v>13</v>
      </c>
      <c r="AAE17" s="60">
        <v>1</v>
      </c>
      <c r="AAF17" s="60">
        <v>27</v>
      </c>
      <c r="AAG17" s="60">
        <v>13</v>
      </c>
      <c r="AAH17" s="60">
        <v>1</v>
      </c>
      <c r="AAI17" s="60">
        <v>4</v>
      </c>
      <c r="AAJ17" s="60">
        <v>52</v>
      </c>
      <c r="AAK17" s="60">
        <v>11</v>
      </c>
      <c r="AAL17" s="60">
        <v>108</v>
      </c>
      <c r="AAM17" s="60">
        <v>807</v>
      </c>
      <c r="AAN17" s="60">
        <v>417</v>
      </c>
      <c r="AAO17" s="60">
        <v>82</v>
      </c>
      <c r="AAP17" s="60">
        <v>55</v>
      </c>
      <c r="AAR17" s="60">
        <v>124</v>
      </c>
      <c r="AAS17" s="60">
        <v>15</v>
      </c>
      <c r="AAT17" s="60">
        <v>54</v>
      </c>
      <c r="ABA17" s="60">
        <v>15</v>
      </c>
      <c r="ABB17" s="60"/>
      <c r="ABC17" s="60">
        <v>113</v>
      </c>
      <c r="ABD17" s="60">
        <v>639</v>
      </c>
      <c r="ABE17" s="60">
        <v>26</v>
      </c>
      <c r="ABF17" s="60">
        <v>57</v>
      </c>
      <c r="ABG17" s="60">
        <v>13</v>
      </c>
      <c r="ABH17" s="60">
        <v>13</v>
      </c>
      <c r="ABI17" s="60">
        <v>12</v>
      </c>
      <c r="ABJ17" s="60">
        <v>2</v>
      </c>
      <c r="ABK17" s="60">
        <v>15</v>
      </c>
      <c r="ABL17" s="60">
        <v>263</v>
      </c>
      <c r="ABM17" s="60"/>
      <c r="ABN17" s="60">
        <v>736</v>
      </c>
      <c r="ABO17" s="60">
        <v>55</v>
      </c>
      <c r="ABP17" s="60">
        <v>43</v>
      </c>
      <c r="ABQ17" s="60">
        <v>347</v>
      </c>
      <c r="ABR17" s="60">
        <v>57</v>
      </c>
      <c r="ABS17" s="60">
        <v>71</v>
      </c>
      <c r="ABT17" s="60">
        <v>71</v>
      </c>
      <c r="ABU17" s="60">
        <v>26</v>
      </c>
      <c r="ABV17" s="60">
        <v>55</v>
      </c>
      <c r="ABW17" s="60">
        <v>43</v>
      </c>
      <c r="ABX17" s="60">
        <v>15</v>
      </c>
      <c r="ACE17" s="60"/>
      <c r="ACF17" s="60">
        <v>2.4080440625562801E-2</v>
      </c>
      <c r="ACG17" s="60">
        <v>2.5296338311807699E-2</v>
      </c>
      <c r="ACH17" s="60">
        <v>2.3878877166762701E-2</v>
      </c>
      <c r="ACI17" s="60">
        <v>7.2972036410192107E-2</v>
      </c>
      <c r="ACJ17" s="60">
        <v>5.2214140623065397E-2</v>
      </c>
      <c r="ACK17" s="60">
        <v>2.0922162743137102E-2</v>
      </c>
      <c r="ACL17" s="60">
        <v>1.9869574544249501E-2</v>
      </c>
      <c r="ACM17" s="60">
        <v>3.3119400702028998E-2</v>
      </c>
      <c r="ACN17" s="60">
        <v>2.03821221104525E-2</v>
      </c>
      <c r="ACO17" s="60">
        <v>2.8106222187627199E-2</v>
      </c>
      <c r="ACP17" s="60">
        <v>4.0872518256632899E-2</v>
      </c>
      <c r="ACQ17" s="60">
        <v>2.8619419365006001E-2</v>
      </c>
      <c r="ACR17" s="60"/>
      <c r="ACS17" s="60"/>
      <c r="ACT17" s="60"/>
      <c r="ACU17" s="60"/>
      <c r="ACV17" s="60"/>
      <c r="ACW17" s="60"/>
      <c r="ACX17" s="60"/>
      <c r="ACY17" s="60">
        <v>1.1750790616892299</v>
      </c>
      <c r="ACZ17" s="60">
        <v>3.0635148584263701E-2</v>
      </c>
      <c r="ADA17" s="60">
        <v>3.5197598799695501E-2</v>
      </c>
      <c r="ADB17" s="60">
        <v>3.8490692635924903E-2</v>
      </c>
      <c r="ADC17" s="60">
        <v>3.4157991128092403E-2</v>
      </c>
      <c r="ADD17" s="60">
        <v>5.9972214493478497E-2</v>
      </c>
      <c r="ADE17" s="60">
        <v>4.7391775164022799E-2</v>
      </c>
    </row>
    <row r="18" spans="554:785" x14ac:dyDescent="0.25">
      <c r="UH18" s="60"/>
      <c r="UI18" s="59">
        <v>1.3760400004684901E-2</v>
      </c>
      <c r="UJ18" s="59">
        <v>1.3803100213408401E-2</v>
      </c>
      <c r="UK18" s="59">
        <v>0.264645725488662</v>
      </c>
      <c r="UL18" s="59">
        <v>0.63837915658950795</v>
      </c>
      <c r="UM18" s="59">
        <v>0.25078201293945301</v>
      </c>
      <c r="UN18" s="59">
        <v>0.194770127534866</v>
      </c>
      <c r="UO18" s="59">
        <v>0.38928991556167603</v>
      </c>
      <c r="UP18" s="59">
        <v>0.52864974737167303</v>
      </c>
      <c r="UQ18" s="59">
        <v>0.50148761272430398</v>
      </c>
      <c r="UR18" s="60">
        <v>0.236088082194328</v>
      </c>
      <c r="US18" s="60">
        <v>0.66799271106719904</v>
      </c>
      <c r="UT18" s="60">
        <v>0.48726406693458502</v>
      </c>
      <c r="VA18" s="59"/>
      <c r="VB18" s="59">
        <v>4.1210684776306099</v>
      </c>
      <c r="VC18" s="59">
        <v>0.52910375595092696</v>
      </c>
      <c r="VD18" s="59">
        <v>0.66831010599999996</v>
      </c>
      <c r="VE18" s="59">
        <v>0.90475237369537298</v>
      </c>
      <c r="VF18" s="59">
        <v>0.59908890724182096</v>
      </c>
      <c r="VG18" s="59">
        <v>0.682101130485534</v>
      </c>
      <c r="VH18" s="59">
        <v>0.64027756452560403</v>
      </c>
      <c r="YY18" s="60"/>
      <c r="YZ18" s="60">
        <v>444</v>
      </c>
      <c r="ZA18" s="60">
        <v>168</v>
      </c>
      <c r="ZB18" s="60">
        <v>335</v>
      </c>
      <c r="ZC18" s="60">
        <v>15</v>
      </c>
      <c r="ZD18" s="60">
        <v>15</v>
      </c>
      <c r="ZE18" s="60">
        <v>1</v>
      </c>
      <c r="ZF18" s="60">
        <v>43</v>
      </c>
      <c r="ZG18" s="60">
        <v>1</v>
      </c>
      <c r="ZH18" s="60">
        <v>40</v>
      </c>
      <c r="ZI18" s="60">
        <v>26</v>
      </c>
      <c r="ZJ18" s="60">
        <v>27</v>
      </c>
      <c r="ZK18" s="60"/>
      <c r="ZL18" s="60">
        <v>53</v>
      </c>
      <c r="ZM18" s="60">
        <v>15</v>
      </c>
      <c r="ZN18" s="60">
        <v>58</v>
      </c>
      <c r="ZO18" s="60">
        <v>85</v>
      </c>
      <c r="ZP18" s="60">
        <v>113</v>
      </c>
      <c r="ZQ18" s="60">
        <v>113</v>
      </c>
      <c r="ZR18" s="60">
        <v>57</v>
      </c>
      <c r="ZS18" s="60">
        <v>166</v>
      </c>
      <c r="ZT18" s="60">
        <v>68</v>
      </c>
      <c r="ZU18" s="60">
        <v>15</v>
      </c>
      <c r="ZV18" s="60">
        <v>152</v>
      </c>
      <c r="ZW18" s="60"/>
      <c r="ZX18" s="60">
        <v>166</v>
      </c>
      <c r="ZY18" s="60">
        <v>44</v>
      </c>
      <c r="ZZ18" s="60">
        <v>12</v>
      </c>
      <c r="AAA18" s="60"/>
      <c r="AAB18" s="60">
        <v>2</v>
      </c>
      <c r="AAC18" s="60">
        <v>54</v>
      </c>
      <c r="AAD18" s="60">
        <v>2</v>
      </c>
      <c r="AAE18" s="60"/>
      <c r="AAF18" s="60">
        <v>12</v>
      </c>
      <c r="AAG18" s="60">
        <v>40</v>
      </c>
      <c r="AAH18" s="60">
        <v>2</v>
      </c>
      <c r="AAI18" s="60">
        <v>25</v>
      </c>
      <c r="AAJ18" s="60">
        <v>100</v>
      </c>
      <c r="AAK18" s="60">
        <v>53</v>
      </c>
      <c r="AAL18" s="60">
        <v>53</v>
      </c>
      <c r="AAN18" s="60">
        <v>40</v>
      </c>
      <c r="AAO18" s="60">
        <v>30</v>
      </c>
      <c r="AAP18" s="60">
        <v>40</v>
      </c>
      <c r="AAQ18" s="60"/>
      <c r="AAR18" s="60">
        <v>27</v>
      </c>
      <c r="AAS18" s="60">
        <v>1</v>
      </c>
      <c r="AAT18" s="60">
        <v>41</v>
      </c>
      <c r="ABA18" s="60"/>
      <c r="ABB18" s="60"/>
      <c r="ABC18" s="60">
        <v>751</v>
      </c>
      <c r="ABD18" s="60">
        <v>141</v>
      </c>
      <c r="ABE18" s="60">
        <v>55</v>
      </c>
      <c r="ABF18" s="60">
        <v>57</v>
      </c>
      <c r="ABG18" s="60">
        <v>26</v>
      </c>
      <c r="ABH18" s="60">
        <v>44</v>
      </c>
      <c r="ABI18" s="60">
        <v>1</v>
      </c>
      <c r="ABJ18" s="60">
        <v>55</v>
      </c>
      <c r="ABK18" s="60">
        <v>1112</v>
      </c>
      <c r="ABL18" s="60">
        <v>1</v>
      </c>
      <c r="ABM18" s="60"/>
      <c r="ABN18" s="60">
        <v>13</v>
      </c>
      <c r="ABO18" s="60">
        <v>113</v>
      </c>
      <c r="ABP18" s="60">
        <v>40</v>
      </c>
      <c r="ABQ18" s="60">
        <v>29</v>
      </c>
      <c r="ABR18" s="60">
        <v>280</v>
      </c>
      <c r="ABS18" s="60">
        <v>57</v>
      </c>
      <c r="ABT18" s="60">
        <v>12</v>
      </c>
      <c r="ABU18" s="60">
        <v>55</v>
      </c>
      <c r="ABV18" s="60">
        <v>16</v>
      </c>
      <c r="ABW18" s="60">
        <v>2</v>
      </c>
      <c r="ABX18" s="60">
        <v>16</v>
      </c>
      <c r="ACE18" s="60"/>
      <c r="ACF18" s="60">
        <v>2.4060466525375999E-2</v>
      </c>
      <c r="ACG18" s="60">
        <v>2.45580565602691E-2</v>
      </c>
      <c r="ACH18" s="60">
        <v>2.32888793773019E-2</v>
      </c>
      <c r="ACI18" s="60">
        <v>6.8951974340803399E-2</v>
      </c>
      <c r="ACJ18" s="60">
        <v>4.6822221717092598E-2</v>
      </c>
      <c r="ACK18" s="60">
        <v>2.0034764374262701E-2</v>
      </c>
      <c r="ACL18" s="60">
        <v>1.97037049827406E-2</v>
      </c>
      <c r="ACM18" s="60">
        <v>3.2782580722139097E-2</v>
      </c>
      <c r="ACN18" s="60">
        <v>2.0249675364055999E-2</v>
      </c>
      <c r="ACO18" s="60">
        <v>2.6055915309361601E-2</v>
      </c>
      <c r="ACP18" s="60">
        <v>4.0804142964869797E-2</v>
      </c>
      <c r="ACQ18" s="60">
        <v>2.8411785862896801E-2</v>
      </c>
      <c r="ACR18" s="60"/>
      <c r="ACS18" s="60"/>
      <c r="ACT18" s="60"/>
      <c r="ACU18" s="60"/>
      <c r="ACV18" s="60"/>
      <c r="ACW18" s="60"/>
      <c r="ACX18" s="60"/>
      <c r="ACY18" s="60">
        <v>1.17440519523516</v>
      </c>
      <c r="ACZ18" s="60">
        <v>3.0212140413973101E-2</v>
      </c>
      <c r="ADA18" s="60">
        <v>3.4509368950082102E-2</v>
      </c>
      <c r="ADB18" s="60">
        <v>3.8106716482002499E-2</v>
      </c>
      <c r="ADC18" s="60">
        <v>3.3329408890071001E-2</v>
      </c>
      <c r="ADD18" s="60">
        <v>5.8657144689725098E-2</v>
      </c>
      <c r="ADE18" s="60">
        <v>4.5150363854285898E-2</v>
      </c>
    </row>
    <row r="19" spans="554:785" x14ac:dyDescent="0.25">
      <c r="UH19" s="60"/>
      <c r="UI19" s="59">
        <v>1.38341002166271E-2</v>
      </c>
      <c r="UJ19" s="59">
        <v>1.38208996504545E-2</v>
      </c>
      <c r="UK19" s="59">
        <v>0.237168699502944</v>
      </c>
      <c r="UL19" s="59">
        <v>0.52970433235168402</v>
      </c>
      <c r="UM19" s="59">
        <v>0.23710100352764099</v>
      </c>
      <c r="UN19" s="59">
        <v>0.19446109235286699</v>
      </c>
      <c r="UO19" s="59">
        <v>0.37592417001724199</v>
      </c>
      <c r="UP19" s="59">
        <v>0.51523971557617099</v>
      </c>
      <c r="UQ19" s="59">
        <v>0.50143724679946899</v>
      </c>
      <c r="UR19" s="60">
        <v>0.22181999683380099</v>
      </c>
      <c r="US19" s="60">
        <v>0.62676197290420499</v>
      </c>
      <c r="UT19" s="60">
        <v>0.47357851266860901</v>
      </c>
      <c r="VA19" s="59"/>
      <c r="VB19" s="59">
        <v>3.7312312126159601</v>
      </c>
      <c r="VC19" s="59">
        <v>0.48724323511123602</v>
      </c>
      <c r="VD19" s="59">
        <v>0.64069414099999999</v>
      </c>
      <c r="VE19" s="59">
        <v>0.849345803260803</v>
      </c>
      <c r="VF19" s="59">
        <v>0.59875679016113204</v>
      </c>
      <c r="VG19" s="59">
        <v>0.66844797134399403</v>
      </c>
      <c r="VH19" s="59">
        <v>0.62672108411788896</v>
      </c>
      <c r="YY19" s="60"/>
      <c r="YZ19" s="60">
        <v>71</v>
      </c>
      <c r="ZA19" s="60">
        <v>155</v>
      </c>
      <c r="ZB19" s="60">
        <v>57</v>
      </c>
      <c r="ZC19" s="60">
        <v>127</v>
      </c>
      <c r="ZD19" s="60">
        <v>44</v>
      </c>
      <c r="ZE19" s="60">
        <v>40</v>
      </c>
      <c r="ZF19" s="60">
        <v>57</v>
      </c>
      <c r="ZG19" s="60">
        <v>13</v>
      </c>
      <c r="ZH19" s="60">
        <v>1</v>
      </c>
      <c r="ZI19" s="60">
        <v>13</v>
      </c>
      <c r="ZJ19" s="60">
        <v>26</v>
      </c>
      <c r="ZK19" s="60"/>
      <c r="ZL19" s="60">
        <v>55</v>
      </c>
      <c r="ZM19" s="60">
        <v>180</v>
      </c>
      <c r="ZN19" s="60">
        <v>43</v>
      </c>
      <c r="ZO19" s="60">
        <v>15</v>
      </c>
      <c r="ZP19" s="60">
        <v>71</v>
      </c>
      <c r="ZQ19" s="60">
        <v>85</v>
      </c>
      <c r="ZR19" s="60">
        <v>154</v>
      </c>
      <c r="ZS19" s="60">
        <v>30</v>
      </c>
      <c r="ZT19" s="60">
        <v>57</v>
      </c>
      <c r="ZU19" s="60">
        <v>43</v>
      </c>
      <c r="ZV19" s="60">
        <v>127</v>
      </c>
      <c r="ZW19" s="60"/>
      <c r="ZX19" s="60">
        <v>182</v>
      </c>
      <c r="ZY19" s="60">
        <v>13</v>
      </c>
      <c r="ZZ19" s="60">
        <v>13</v>
      </c>
      <c r="AAA19" s="60"/>
      <c r="AAB19" s="60">
        <v>13</v>
      </c>
      <c r="AAC19" s="60">
        <v>41</v>
      </c>
      <c r="AAD19" s="60">
        <v>27</v>
      </c>
      <c r="AAE19" s="60"/>
      <c r="AAF19" s="60">
        <v>83</v>
      </c>
      <c r="AAG19" s="60">
        <v>41</v>
      </c>
      <c r="AAH19" s="60">
        <v>27</v>
      </c>
      <c r="AAI19" s="60">
        <v>30</v>
      </c>
      <c r="AAJ19" s="60">
        <v>53</v>
      </c>
      <c r="AAK19" s="60">
        <v>45</v>
      </c>
      <c r="AAL19" s="60">
        <v>3</v>
      </c>
      <c r="AAM19" s="60"/>
      <c r="AAN19" s="60">
        <v>54</v>
      </c>
      <c r="AAO19" s="60">
        <v>55</v>
      </c>
      <c r="AAP19" s="60">
        <v>57</v>
      </c>
      <c r="AAR19" s="60">
        <v>26</v>
      </c>
      <c r="AAS19" s="60">
        <v>12</v>
      </c>
      <c r="AAT19" s="60">
        <v>40</v>
      </c>
      <c r="ABA19" s="60"/>
      <c r="ABB19" s="60"/>
      <c r="ABC19" s="60">
        <v>99</v>
      </c>
      <c r="ABD19" s="60">
        <v>69</v>
      </c>
      <c r="ABE19" s="60">
        <v>26</v>
      </c>
      <c r="ABF19" s="60">
        <v>1</v>
      </c>
      <c r="ABG19" s="60">
        <v>12</v>
      </c>
      <c r="ABH19" s="60">
        <v>1</v>
      </c>
      <c r="ABI19" s="60">
        <v>1</v>
      </c>
      <c r="ABJ19" s="60">
        <v>2</v>
      </c>
      <c r="ABK19" s="60">
        <v>69</v>
      </c>
      <c r="ABL19" s="60">
        <v>43</v>
      </c>
      <c r="ABM19" s="60"/>
      <c r="ABN19" s="60">
        <v>137</v>
      </c>
      <c r="ABO19" s="60">
        <v>110</v>
      </c>
      <c r="ABP19" s="60">
        <v>98</v>
      </c>
      <c r="ABQ19" s="60">
        <v>2</v>
      </c>
      <c r="ABR19" s="60">
        <v>1</v>
      </c>
      <c r="ABS19" s="60">
        <v>458</v>
      </c>
      <c r="ABT19" s="60">
        <v>681</v>
      </c>
      <c r="ABU19" s="60">
        <v>1753</v>
      </c>
      <c r="ABV19" s="60">
        <v>13</v>
      </c>
      <c r="ABW19" s="60">
        <v>13</v>
      </c>
      <c r="ABX19" s="60">
        <v>13</v>
      </c>
      <c r="ACE19" s="60"/>
      <c r="ACF19" s="60">
        <v>2.3918007243354501E-2</v>
      </c>
      <c r="ACG19" s="60">
        <v>2.42821836669131E-2</v>
      </c>
      <c r="ACH19" s="60">
        <v>2.3131816207023901E-2</v>
      </c>
      <c r="ACI19" s="60">
        <v>6.4516323541644396E-2</v>
      </c>
      <c r="ACJ19" s="60">
        <v>4.64659606629233E-2</v>
      </c>
      <c r="ACK19" s="60">
        <v>1.9864231368161501E-2</v>
      </c>
      <c r="ACL19" s="60">
        <v>1.96133959735597E-2</v>
      </c>
      <c r="ACM19" s="60">
        <v>3.2438250214373902E-2</v>
      </c>
      <c r="ACN19" s="60">
        <v>2.0111185809036199E-2</v>
      </c>
      <c r="ACO19" s="60">
        <v>2.58351076717812E-2</v>
      </c>
      <c r="ACP19" s="60">
        <v>4.0687278145869199E-2</v>
      </c>
      <c r="ACQ19" s="60">
        <v>2.8044014378215298E-2</v>
      </c>
      <c r="ACR19" s="60"/>
      <c r="ACS19" s="60"/>
      <c r="ACT19" s="60"/>
      <c r="ACU19" s="60"/>
      <c r="ACV19" s="60"/>
      <c r="ACW19" s="60"/>
      <c r="ACX19" s="60"/>
      <c r="ACY19" s="60">
        <v>1.17375158416902</v>
      </c>
      <c r="ACZ19" s="60">
        <v>2.89016784190314E-2</v>
      </c>
      <c r="ADA19" s="60">
        <v>3.4277033471257802E-2</v>
      </c>
      <c r="ADB19" s="60">
        <v>3.7682611352222901E-2</v>
      </c>
      <c r="ADC19" s="60">
        <v>3.32827500509148E-2</v>
      </c>
      <c r="ADD19" s="60">
        <v>5.7362385937783103E-2</v>
      </c>
      <c r="ADE19" s="60">
        <v>4.4811611152798303E-2</v>
      </c>
    </row>
    <row r="20" spans="554:785" x14ac:dyDescent="0.25">
      <c r="UH20" s="60"/>
      <c r="UI20" s="59">
        <v>1.38515001162886E-2</v>
      </c>
      <c r="UJ20" s="59">
        <v>1.3848500326275799E-2</v>
      </c>
      <c r="UK20" s="59">
        <v>0.23705729842185899</v>
      </c>
      <c r="UL20" s="59">
        <v>0.515966236591339</v>
      </c>
      <c r="UM20" s="59">
        <v>0.209474802017211</v>
      </c>
      <c r="UN20" s="59">
        <v>0.16709151864051799</v>
      </c>
      <c r="UO20" s="59">
        <v>0.34822869300842202</v>
      </c>
      <c r="UP20" s="59">
        <v>0.48701545596122697</v>
      </c>
      <c r="UQ20" s="59">
        <v>0.50122213363647405</v>
      </c>
      <c r="UR20" s="60">
        <v>0.19388909637928001</v>
      </c>
      <c r="US20" s="60">
        <v>0.58522814512252797</v>
      </c>
      <c r="UT20" s="60">
        <v>0.47345829010009699</v>
      </c>
      <c r="UV20" s="98"/>
      <c r="VA20" s="59"/>
      <c r="VB20" s="59">
        <v>3.59192943572998</v>
      </c>
      <c r="VC20" s="59">
        <v>0.47332808375358498</v>
      </c>
      <c r="VD20" s="59">
        <v>0.62667715499999999</v>
      </c>
      <c r="VE20" s="59">
        <v>0.80738252401351895</v>
      </c>
      <c r="VF20" s="59">
        <v>0.58477908372878995</v>
      </c>
      <c r="VG20" s="59">
        <v>0.65447223186492898</v>
      </c>
      <c r="VH20" s="59">
        <v>0.58504718542098999</v>
      </c>
      <c r="YY20" s="60"/>
      <c r="YZ20" s="60">
        <v>138</v>
      </c>
      <c r="ZA20" s="60">
        <v>294</v>
      </c>
      <c r="ZB20" s="60">
        <v>238</v>
      </c>
      <c r="ZC20" s="60">
        <v>57</v>
      </c>
      <c r="ZD20" s="60">
        <v>55</v>
      </c>
      <c r="ZE20" s="60">
        <v>41</v>
      </c>
      <c r="ZF20" s="60">
        <v>13</v>
      </c>
      <c r="ZG20" s="60">
        <v>29</v>
      </c>
      <c r="ZH20" s="60">
        <v>26</v>
      </c>
      <c r="ZI20" s="60">
        <v>43</v>
      </c>
      <c r="ZJ20" s="60">
        <v>13</v>
      </c>
      <c r="ZK20" s="60"/>
      <c r="ZL20" s="60">
        <v>653</v>
      </c>
      <c r="ZM20" s="60">
        <v>29</v>
      </c>
      <c r="ZN20" s="60">
        <v>70</v>
      </c>
      <c r="ZO20" s="60">
        <v>29</v>
      </c>
      <c r="ZP20" s="60">
        <v>29</v>
      </c>
      <c r="ZQ20" s="60">
        <v>141</v>
      </c>
      <c r="ZR20" s="60">
        <v>113</v>
      </c>
      <c r="ZS20" s="60">
        <v>57</v>
      </c>
      <c r="ZT20" s="60">
        <v>54</v>
      </c>
      <c r="ZU20" s="60">
        <v>152</v>
      </c>
      <c r="ZV20" s="60">
        <v>82</v>
      </c>
      <c r="ZW20" s="60"/>
      <c r="ZX20" s="60">
        <v>792</v>
      </c>
      <c r="ZY20" s="60">
        <v>15</v>
      </c>
      <c r="ZZ20" s="60">
        <v>1</v>
      </c>
      <c r="AAA20" s="60"/>
      <c r="AAB20" s="60">
        <v>16</v>
      </c>
      <c r="AAC20" s="60">
        <v>12</v>
      </c>
      <c r="AAD20" s="60">
        <v>13</v>
      </c>
      <c r="AAE20" s="60"/>
      <c r="AAF20" s="60">
        <v>40</v>
      </c>
      <c r="AAG20" s="60">
        <v>26</v>
      </c>
      <c r="AAH20" s="60">
        <v>555</v>
      </c>
      <c r="AAI20" s="60">
        <v>10</v>
      </c>
      <c r="AAJ20" s="60">
        <v>31</v>
      </c>
      <c r="AAK20" s="60">
        <v>52</v>
      </c>
      <c r="AAL20" s="60">
        <v>53</v>
      </c>
      <c r="AAN20" s="60"/>
      <c r="AAO20" s="60">
        <v>26</v>
      </c>
      <c r="AAP20" s="60">
        <v>179</v>
      </c>
      <c r="AAQ20" s="60"/>
      <c r="AAR20" s="60">
        <v>27</v>
      </c>
      <c r="AAS20" s="60">
        <v>13</v>
      </c>
      <c r="AAT20" s="60">
        <v>68</v>
      </c>
      <c r="ABA20" s="60"/>
      <c r="ABB20" s="60"/>
      <c r="ABC20" s="60"/>
      <c r="ABD20" s="60"/>
      <c r="ABE20" s="60">
        <v>41</v>
      </c>
      <c r="ABF20" s="60">
        <v>2</v>
      </c>
      <c r="ABG20" s="60">
        <v>1</v>
      </c>
      <c r="ABH20" s="60">
        <v>1</v>
      </c>
      <c r="ABI20" s="60"/>
      <c r="ABJ20" s="60">
        <v>1</v>
      </c>
      <c r="ABK20" s="60">
        <v>40</v>
      </c>
      <c r="ABL20" s="60">
        <v>16</v>
      </c>
      <c r="ABM20" s="60"/>
      <c r="ABN20" s="60"/>
      <c r="ABO20" s="60">
        <v>82</v>
      </c>
      <c r="ABP20" s="60">
        <v>211</v>
      </c>
      <c r="ABQ20" s="60"/>
      <c r="ABR20" s="60">
        <v>16</v>
      </c>
      <c r="ABS20" s="60">
        <v>291</v>
      </c>
      <c r="ABT20" s="60">
        <v>27</v>
      </c>
      <c r="ABU20" s="60"/>
      <c r="ABV20" s="60">
        <v>40</v>
      </c>
      <c r="ABW20" s="60">
        <v>29</v>
      </c>
      <c r="ABX20" s="60">
        <v>68</v>
      </c>
      <c r="ACE20" s="60"/>
      <c r="ACF20" s="60">
        <v>2.3887125984131698E-2</v>
      </c>
      <c r="ACG20" s="60">
        <v>2.4068879645286399E-2</v>
      </c>
      <c r="ACH20" s="60">
        <v>2.2742253252152501E-2</v>
      </c>
      <c r="ACI20" s="60">
        <v>6.3171569797677699E-2</v>
      </c>
      <c r="ACJ20" s="60">
        <v>4.1956470961623499E-2</v>
      </c>
      <c r="ACK20" s="60">
        <v>1.9488919000462301E-2</v>
      </c>
      <c r="ACL20" s="60">
        <v>1.8783423753143801E-2</v>
      </c>
      <c r="ACM20" s="60">
        <v>3.2021555755770703E-2</v>
      </c>
      <c r="ACN20" s="60">
        <v>1.9919145563043798E-2</v>
      </c>
      <c r="ACO20" s="60">
        <v>2.47922240061316E-2</v>
      </c>
      <c r="ACP20" s="60">
        <v>4.0205829494711E-2</v>
      </c>
      <c r="ACQ20" s="60">
        <v>2.7711729001789798E-2</v>
      </c>
      <c r="ACR20" s="60"/>
      <c r="ACS20" s="60"/>
      <c r="ACT20" s="60"/>
      <c r="ACU20" s="60"/>
      <c r="ACV20" s="60"/>
      <c r="ACW20" s="60"/>
      <c r="ACX20" s="60"/>
      <c r="ACY20" s="60">
        <v>1.17005044507856</v>
      </c>
      <c r="ACZ20" s="60">
        <v>2.86415770787403E-2</v>
      </c>
      <c r="ADA20" s="60">
        <v>3.3050630428700399E-2</v>
      </c>
      <c r="ADB20" s="60">
        <v>3.7673032285946498E-2</v>
      </c>
      <c r="ADC20" s="60">
        <v>3.2470655721767903E-2</v>
      </c>
      <c r="ADD20" s="60">
        <v>5.6710526465481997E-2</v>
      </c>
      <c r="ADE20" s="60">
        <v>4.4615780194236399E-2</v>
      </c>
    </row>
    <row r="21" spans="554:785" x14ac:dyDescent="0.25">
      <c r="UH21" s="60"/>
      <c r="UI21" s="59">
        <v>1.38787999749183E-2</v>
      </c>
      <c r="UJ21" s="59">
        <v>1.386300008744E-2</v>
      </c>
      <c r="UK21" s="59">
        <v>0.22290407121181399</v>
      </c>
      <c r="UL21" s="59">
        <v>0.51487648487090998</v>
      </c>
      <c r="UM21" s="59">
        <v>0.20912879705428999</v>
      </c>
      <c r="UN21" s="59">
        <v>0.16705280542373599</v>
      </c>
      <c r="UO21" s="59">
        <v>0.34789693355560303</v>
      </c>
      <c r="UP21" s="59">
        <v>0.4719820022583</v>
      </c>
      <c r="UQ21" s="59">
        <v>0.48722031712531999</v>
      </c>
      <c r="UR21" s="60">
        <v>0.180657893419265</v>
      </c>
      <c r="US21" s="60">
        <v>0.57162147760391202</v>
      </c>
      <c r="UT21" s="60">
        <v>0.47332417964935303</v>
      </c>
      <c r="VA21" s="59"/>
      <c r="VB21" s="59">
        <v>3.5641801357269198</v>
      </c>
      <c r="VC21" s="59">
        <v>0.45952987670898399</v>
      </c>
      <c r="VD21" s="59">
        <v>0.62626308200000003</v>
      </c>
      <c r="VE21" s="59">
        <v>0.75182843208312899</v>
      </c>
      <c r="VF21" s="59">
        <v>0.57101553678512496</v>
      </c>
      <c r="VG21" s="59">
        <v>0.65414077043533303</v>
      </c>
      <c r="VH21" s="59">
        <v>0.52885091304778997</v>
      </c>
      <c r="YY21" s="60"/>
      <c r="YZ21" s="60">
        <v>29</v>
      </c>
      <c r="ZA21" s="60">
        <v>140</v>
      </c>
      <c r="ZB21" s="60">
        <v>308</v>
      </c>
      <c r="ZC21" s="60">
        <v>54</v>
      </c>
      <c r="ZD21" s="60">
        <v>26</v>
      </c>
      <c r="ZE21" s="60">
        <v>30</v>
      </c>
      <c r="ZF21" s="60">
        <v>30</v>
      </c>
      <c r="ZG21" s="60">
        <v>26</v>
      </c>
      <c r="ZH21" s="60">
        <v>27</v>
      </c>
      <c r="ZI21" s="60">
        <v>12</v>
      </c>
      <c r="ZJ21" s="60">
        <v>26</v>
      </c>
      <c r="ZK21" s="60"/>
      <c r="ZL21" s="60"/>
      <c r="ZM21" s="60"/>
      <c r="ZN21" s="60">
        <v>30</v>
      </c>
      <c r="ZO21" s="60">
        <v>85</v>
      </c>
      <c r="ZP21" s="60">
        <v>169</v>
      </c>
      <c r="ZQ21" s="60">
        <v>112</v>
      </c>
      <c r="ZR21" s="60">
        <v>141</v>
      </c>
      <c r="ZS21" s="60">
        <v>29</v>
      </c>
      <c r="ZT21" s="60">
        <v>222</v>
      </c>
      <c r="ZU21" s="60">
        <v>2</v>
      </c>
      <c r="ZV21" s="60">
        <v>29</v>
      </c>
      <c r="ZW21" s="60"/>
      <c r="ZX21" s="60"/>
      <c r="ZY21" s="60">
        <v>2</v>
      </c>
      <c r="ZZ21" s="60">
        <v>40</v>
      </c>
      <c r="AAA21" s="60"/>
      <c r="AAB21" s="60">
        <v>1</v>
      </c>
      <c r="AAC21" s="60">
        <v>55</v>
      </c>
      <c r="AAD21" s="60">
        <v>12</v>
      </c>
      <c r="AAE21" s="60"/>
      <c r="AAF21" s="60">
        <v>13</v>
      </c>
      <c r="AAG21" s="60">
        <v>41</v>
      </c>
      <c r="AAH21" s="60"/>
      <c r="AAI21" s="60">
        <v>67</v>
      </c>
      <c r="AAJ21" s="60">
        <v>39</v>
      </c>
      <c r="AAK21" s="60">
        <v>11</v>
      </c>
      <c r="AAL21" s="60">
        <v>24</v>
      </c>
      <c r="AAM21" s="60"/>
      <c r="AAO21" s="60">
        <v>13</v>
      </c>
      <c r="AAP21" s="60">
        <v>28</v>
      </c>
      <c r="AAQ21" s="60"/>
      <c r="AAR21" s="60">
        <v>2</v>
      </c>
      <c r="AAS21" s="60">
        <v>12</v>
      </c>
      <c r="AAT21" s="60">
        <v>13</v>
      </c>
      <c r="ABA21" s="60"/>
      <c r="ABB21" s="60"/>
      <c r="ABC21" s="60"/>
      <c r="ABD21" s="60"/>
      <c r="ABE21" s="60">
        <v>54</v>
      </c>
      <c r="ABF21" s="60">
        <v>1</v>
      </c>
      <c r="ABG21" s="60">
        <v>15</v>
      </c>
      <c r="ABH21" s="60">
        <v>26</v>
      </c>
      <c r="ABI21" s="60"/>
      <c r="ABJ21" s="60">
        <v>15</v>
      </c>
      <c r="ABK21" s="60"/>
      <c r="ABL21" s="60">
        <v>1</v>
      </c>
      <c r="ABM21" s="60"/>
      <c r="ABN21" s="60"/>
      <c r="ABO21" s="60">
        <v>15</v>
      </c>
      <c r="ABP21" s="60">
        <v>210</v>
      </c>
      <c r="ABQ21" s="60"/>
      <c r="ABR21" s="60">
        <v>711</v>
      </c>
      <c r="ABS21" s="60">
        <v>224</v>
      </c>
      <c r="ABT21" s="60">
        <v>138</v>
      </c>
      <c r="ABU21" s="60"/>
      <c r="ABV21" s="60">
        <v>13</v>
      </c>
      <c r="ABW21" s="60">
        <v>12</v>
      </c>
      <c r="ABX21" s="60"/>
      <c r="ACE21" s="60"/>
      <c r="ACF21" s="60">
        <v>2.34301687158797E-2</v>
      </c>
      <c r="ACG21" s="60">
        <v>2.3990406861099701E-2</v>
      </c>
      <c r="ACH21" s="60">
        <v>2.2034454333097399E-2</v>
      </c>
      <c r="ACI21" s="60">
        <v>5.9637706386146398E-2</v>
      </c>
      <c r="ACJ21" s="60">
        <v>3.7852470393226902E-2</v>
      </c>
      <c r="ACK21" s="60">
        <v>1.9244853575467898E-2</v>
      </c>
      <c r="ACL21" s="60">
        <v>1.8657558416334201E-2</v>
      </c>
      <c r="ACM21" s="60">
        <v>3.1927784576725599E-2</v>
      </c>
      <c r="ACN21" s="60">
        <v>1.96702451909763E-2</v>
      </c>
      <c r="ACO21" s="60">
        <v>2.4503168114171602E-2</v>
      </c>
      <c r="ACP21" s="60">
        <v>3.91998606911955E-2</v>
      </c>
      <c r="ACQ21" s="60">
        <v>2.7709483858170701E-2</v>
      </c>
      <c r="ACR21" s="60"/>
      <c r="ACS21" s="60"/>
      <c r="ACT21" s="60"/>
      <c r="ACU21" s="60"/>
      <c r="ACV21" s="60"/>
      <c r="ACW21" s="60"/>
      <c r="ACX21" s="60"/>
      <c r="ACY21" s="60">
        <v>1.16823284101719</v>
      </c>
      <c r="ACZ21" s="60">
        <v>2.8465635421963599E-2</v>
      </c>
      <c r="ADA21" s="60">
        <v>3.3016713368711197E-2</v>
      </c>
      <c r="ADB21" s="60">
        <v>3.7431415283184499E-2</v>
      </c>
      <c r="ADC21" s="60">
        <v>3.19997348310435E-2</v>
      </c>
      <c r="ADD21" s="60">
        <v>5.4173352028193102E-2</v>
      </c>
      <c r="ADE21" s="60">
        <v>4.4314352060358497E-2</v>
      </c>
    </row>
    <row r="22" spans="554:785" x14ac:dyDescent="0.25">
      <c r="UH22" s="60"/>
      <c r="UI22" s="59">
        <v>1.3889299705624501E-2</v>
      </c>
      <c r="UJ22" s="59">
        <v>1.3887699693441301E-2</v>
      </c>
      <c r="UK22" s="59">
        <v>0.20883020758628801</v>
      </c>
      <c r="UL22" s="59">
        <v>0.44528874754905701</v>
      </c>
      <c r="UM22" s="59">
        <v>0.20883710682392101</v>
      </c>
      <c r="UN22" s="59">
        <v>0.16699470579624101</v>
      </c>
      <c r="UO22" s="59">
        <v>0.278668522834777</v>
      </c>
      <c r="UP22" s="59">
        <v>0.459981769323349</v>
      </c>
      <c r="UQ22" s="59">
        <v>0.47322151064872697</v>
      </c>
      <c r="UR22" s="60">
        <v>0.180574610829353</v>
      </c>
      <c r="US22" s="60">
        <v>0.487732023000717</v>
      </c>
      <c r="UT22" s="60">
        <v>0.45982965826988198</v>
      </c>
      <c r="UV22" s="98"/>
      <c r="VA22" s="59"/>
      <c r="VB22" s="59">
        <v>3.5083487033843901</v>
      </c>
      <c r="VC22" s="59">
        <v>0.45927679538726801</v>
      </c>
      <c r="VD22" s="59">
        <v>0.59832847099999997</v>
      </c>
      <c r="VE22" s="59">
        <v>0.73808687925338701</v>
      </c>
      <c r="VF22" s="59">
        <v>0.54340875148773105</v>
      </c>
      <c r="VG22" s="59">
        <v>0.64035844802856401</v>
      </c>
      <c r="VH22" s="59">
        <v>0.51507508754730202</v>
      </c>
      <c r="YY22" s="60"/>
      <c r="YZ22" s="60">
        <v>44</v>
      </c>
      <c r="ZA22" s="60">
        <v>85</v>
      </c>
      <c r="ZB22" s="60">
        <v>113</v>
      </c>
      <c r="ZC22" s="60">
        <v>27</v>
      </c>
      <c r="ZD22" s="60">
        <v>41</v>
      </c>
      <c r="ZE22" s="60">
        <v>126</v>
      </c>
      <c r="ZF22" s="60">
        <v>69</v>
      </c>
      <c r="ZG22" s="60">
        <v>195</v>
      </c>
      <c r="ZH22" s="60">
        <v>29</v>
      </c>
      <c r="ZI22" s="60">
        <v>55</v>
      </c>
      <c r="ZJ22" s="60">
        <v>42</v>
      </c>
      <c r="ZK22" s="60"/>
      <c r="ZL22" s="60"/>
      <c r="ZM22" s="60"/>
      <c r="ZN22" s="60">
        <v>224</v>
      </c>
      <c r="ZO22" s="60">
        <v>155</v>
      </c>
      <c r="ZP22" s="60">
        <v>182</v>
      </c>
      <c r="ZQ22" s="60">
        <v>99</v>
      </c>
      <c r="ZR22" s="60">
        <v>126</v>
      </c>
      <c r="ZS22" s="60">
        <v>41</v>
      </c>
      <c r="ZT22" s="60">
        <v>29</v>
      </c>
      <c r="ZU22" s="60">
        <v>55</v>
      </c>
      <c r="ZV22" s="60">
        <v>43</v>
      </c>
      <c r="ZW22" s="60"/>
      <c r="ZX22" s="60"/>
      <c r="ZY22" s="60">
        <v>29</v>
      </c>
      <c r="ZZ22" s="60">
        <v>27</v>
      </c>
      <c r="AAA22" s="60"/>
      <c r="AAB22" s="60">
        <v>27</v>
      </c>
      <c r="AAC22" s="60"/>
      <c r="AAD22" s="60">
        <v>41</v>
      </c>
      <c r="AAE22" s="60"/>
      <c r="AAF22" s="60"/>
      <c r="AAG22" s="60"/>
      <c r="AAH22" s="60"/>
      <c r="AAI22" s="60"/>
      <c r="AAJ22" s="60"/>
      <c r="AAL22" s="60"/>
      <c r="AAN22" s="60"/>
      <c r="AAP22" s="60">
        <v>12</v>
      </c>
      <c r="AAR22" s="60">
        <v>15</v>
      </c>
      <c r="AAS22" s="60">
        <v>27</v>
      </c>
      <c r="ABA22" s="60"/>
      <c r="ABB22" s="60"/>
      <c r="ABC22" s="60"/>
      <c r="ABD22" s="60"/>
      <c r="ABE22" s="60"/>
      <c r="ABF22" s="60">
        <v>1</v>
      </c>
      <c r="ABG22" s="60">
        <v>1</v>
      </c>
      <c r="ABH22" s="60">
        <v>27</v>
      </c>
      <c r="ABI22" s="60"/>
      <c r="ABJ22" s="60">
        <v>68</v>
      </c>
      <c r="ABK22" s="60"/>
      <c r="ABL22" s="60">
        <v>29</v>
      </c>
      <c r="ABM22" s="60"/>
      <c r="ABN22" s="60"/>
      <c r="ABO22" s="60"/>
      <c r="ABP22" s="60">
        <v>55</v>
      </c>
      <c r="ABQ22" s="60"/>
      <c r="ABR22" s="60"/>
      <c r="ABS22" s="60"/>
      <c r="ABT22" s="60"/>
      <c r="ABU22" s="60"/>
      <c r="ABV22" s="60">
        <v>27</v>
      </c>
      <c r="ABW22" s="60">
        <v>41</v>
      </c>
      <c r="ABX22" s="60"/>
      <c r="ACE22" s="60"/>
      <c r="ACF22" s="60">
        <v>2.3369482384623101E-2</v>
      </c>
      <c r="ACG22" s="60">
        <v>2.3836586030353501E-2</v>
      </c>
      <c r="ACH22" s="60">
        <v>2.1961234730738799E-2</v>
      </c>
      <c r="ACI22" s="60">
        <v>5.69211344513487E-2</v>
      </c>
      <c r="ACJ22" s="60">
        <v>3.6864752352080199E-2</v>
      </c>
      <c r="ACK22" s="60">
        <v>1.91964007043651E-2</v>
      </c>
      <c r="ACL22" s="60">
        <v>1.8164382452524701E-2</v>
      </c>
      <c r="ACM22" s="60">
        <v>3.1902969141923102E-2</v>
      </c>
      <c r="ACN22" s="60">
        <v>1.9618380613228199E-2</v>
      </c>
      <c r="ACO22" s="60">
        <v>2.34468275117992E-2</v>
      </c>
      <c r="ACP22" s="60">
        <v>3.91919152558017E-2</v>
      </c>
      <c r="ACQ22" s="60">
        <v>2.7448700720433501E-2</v>
      </c>
      <c r="ACR22" s="60"/>
      <c r="ACS22" s="60"/>
      <c r="ACT22" s="60"/>
      <c r="ACU22" s="60"/>
      <c r="ACV22" s="60"/>
      <c r="ACW22" s="60"/>
      <c r="ACX22" s="60"/>
      <c r="ACY22" s="60">
        <v>1.1680487844259699</v>
      </c>
      <c r="ACZ22" s="60">
        <v>2.80897064292043E-2</v>
      </c>
      <c r="ADA22" s="60">
        <v>3.2025123833153001E-2</v>
      </c>
      <c r="ADB22" s="60">
        <v>3.7396285504495398E-2</v>
      </c>
      <c r="ADC22" s="60">
        <v>2.9902735047859799E-2</v>
      </c>
      <c r="ADD22" s="60">
        <v>5.3234017630833901E-2</v>
      </c>
      <c r="ADE22" s="60">
        <v>4.3907259680360203E-2</v>
      </c>
    </row>
    <row r="23" spans="554:785" x14ac:dyDescent="0.25">
      <c r="UH23" s="60"/>
      <c r="UI23" s="59">
        <v>1.3901200145483E-2</v>
      </c>
      <c r="UJ23" s="59">
        <v>1.39162996783852E-2</v>
      </c>
      <c r="UK23" s="59">
        <v>0.20861108601093201</v>
      </c>
      <c r="UL23" s="59">
        <v>0.420035511255264</v>
      </c>
      <c r="UM23" s="59">
        <v>0.16717278957366899</v>
      </c>
      <c r="UN23" s="59">
        <v>0.15327279269695199</v>
      </c>
      <c r="UO23" s="59">
        <v>0.27847009897232</v>
      </c>
      <c r="UP23" s="59">
        <v>0.44596895575523299</v>
      </c>
      <c r="UQ23" s="59">
        <v>0.45923453569412198</v>
      </c>
      <c r="UR23" s="60">
        <v>0.18048548698425201</v>
      </c>
      <c r="US23" s="60">
        <v>0.487633347511291</v>
      </c>
      <c r="UT23" s="60">
        <v>0.45954820513725197</v>
      </c>
      <c r="VA23" s="59"/>
      <c r="VB23" s="59">
        <v>3.3270230293273899</v>
      </c>
      <c r="VC23" s="59">
        <v>0.43170806765556302</v>
      </c>
      <c r="VD23" s="59">
        <v>0.58489519400000001</v>
      </c>
      <c r="VE23" s="59">
        <v>0.73806869983673096</v>
      </c>
      <c r="VF23" s="59">
        <v>0.543099045753479</v>
      </c>
      <c r="VG23" s="59">
        <v>0.61278700828552202</v>
      </c>
      <c r="VH23" s="59">
        <v>0.50181841850280695</v>
      </c>
      <c r="YY23" s="60"/>
      <c r="YZ23" s="60"/>
      <c r="ZA23" s="60">
        <v>16</v>
      </c>
      <c r="ZB23" s="60">
        <v>85</v>
      </c>
      <c r="ZC23" s="60"/>
      <c r="ZD23" s="60"/>
      <c r="ZE23" s="60"/>
      <c r="ZF23" s="60"/>
      <c r="ZG23" s="60"/>
      <c r="ZH23" s="60"/>
      <c r="ZI23" s="60"/>
      <c r="ZJ23" s="60"/>
      <c r="ZK23" s="60"/>
      <c r="ZL23" s="60"/>
      <c r="ZM23" s="60"/>
      <c r="ZN23" s="60">
        <v>56</v>
      </c>
      <c r="ZO23" s="60">
        <v>42</v>
      </c>
      <c r="ZP23" s="60">
        <v>126</v>
      </c>
      <c r="ZQ23" s="60">
        <v>99</v>
      </c>
      <c r="ZR23" s="60">
        <v>113</v>
      </c>
      <c r="ZS23" s="60"/>
      <c r="ZT23" s="60"/>
      <c r="ZU23" s="60"/>
      <c r="ZV23" s="60">
        <v>238</v>
      </c>
      <c r="ZW23" s="60"/>
      <c r="ZX23" s="60"/>
      <c r="ZY23" s="60"/>
      <c r="ZZ23" s="60"/>
      <c r="AAA23" s="60"/>
      <c r="AAB23" s="60"/>
      <c r="AAC23" s="60"/>
      <c r="AAD23" s="60"/>
      <c r="AAE23" s="60"/>
      <c r="AAF23" s="60"/>
      <c r="AAG23" s="60"/>
      <c r="AAH23" s="60"/>
      <c r="AAJ23" s="60"/>
      <c r="AAK23" s="60"/>
      <c r="AAM23" s="60"/>
      <c r="AAO23" s="60"/>
      <c r="AAP23" s="60"/>
      <c r="AAQ23" s="60"/>
      <c r="AAS23" s="60"/>
      <c r="AAT23" s="60"/>
      <c r="ABA23" s="60"/>
      <c r="ABB23" s="60"/>
      <c r="ABC23" s="60"/>
      <c r="ABD23" s="60"/>
      <c r="ABE23" s="60"/>
      <c r="ABF23" s="60"/>
      <c r="ABG23" s="60"/>
      <c r="ABH23" s="60"/>
      <c r="ABI23" s="60"/>
      <c r="ABJ23" s="60"/>
      <c r="ABK23" s="60"/>
      <c r="ABL23" s="60"/>
      <c r="ABM23" s="60"/>
      <c r="ABN23" s="60"/>
      <c r="ABO23" s="60"/>
      <c r="ABP23" s="60">
        <v>12</v>
      </c>
      <c r="ABQ23" s="60"/>
      <c r="ABR23" s="60"/>
      <c r="ABS23" s="60"/>
      <c r="ABT23" s="60"/>
      <c r="ABU23" s="60"/>
      <c r="ABV23" s="60"/>
      <c r="ABW23" s="60"/>
      <c r="ABX23" s="60"/>
      <c r="ACE23" s="60"/>
      <c r="ACF23" s="60">
        <v>2.3136843792159099E-2</v>
      </c>
      <c r="ACG23" s="60">
        <v>2.32167658133824E-2</v>
      </c>
      <c r="ACH23" s="60">
        <v>2.1847635373731002E-2</v>
      </c>
      <c r="ACI23" s="60">
        <v>5.6689900933986397E-2</v>
      </c>
      <c r="ACJ23" s="60">
        <v>3.07967752172414E-2</v>
      </c>
      <c r="ACK23" s="60">
        <v>1.90492444438933E-2</v>
      </c>
      <c r="ACL23" s="60">
        <v>1.7347672803852701E-2</v>
      </c>
      <c r="ACM23" s="60">
        <v>3.1397268881009799E-2</v>
      </c>
      <c r="ACN23" s="60">
        <v>1.9592681774437602E-2</v>
      </c>
      <c r="ACO23" s="60">
        <v>2.34465835345447E-2</v>
      </c>
      <c r="ACP23" s="60">
        <v>3.9089251258308803E-2</v>
      </c>
      <c r="ACQ23" s="60">
        <v>2.7307616113266701E-2</v>
      </c>
      <c r="ACR23" s="60"/>
      <c r="ACS23" s="60"/>
      <c r="ACT23" s="60"/>
      <c r="ACU23" s="60"/>
      <c r="ACV23" s="60"/>
      <c r="ACW23" s="60"/>
      <c r="ACX23" s="60"/>
      <c r="ACY23" s="60">
        <v>1.1679719177476</v>
      </c>
      <c r="ACZ23" s="60">
        <v>2.8010689092972101E-2</v>
      </c>
      <c r="ADA23" s="60">
        <v>3.1539601935140903E-2</v>
      </c>
      <c r="ADB23" s="60">
        <v>3.7391323133949599E-2</v>
      </c>
      <c r="ADC23" s="60">
        <v>2.9762623855941001E-2</v>
      </c>
      <c r="ADD23" s="60">
        <v>5.3223183357699301E-2</v>
      </c>
      <c r="ADE23" s="60">
        <v>4.3692111616920201E-2</v>
      </c>
    </row>
    <row r="24" spans="554:785" x14ac:dyDescent="0.25">
      <c r="UH24" s="60"/>
      <c r="UI24" s="59">
        <v>1.39014003798365E-2</v>
      </c>
      <c r="UJ24" s="59">
        <v>1.391869969666E-2</v>
      </c>
      <c r="UK24" s="59">
        <v>0.194216698408126</v>
      </c>
      <c r="UL24" s="59">
        <v>0.41795146465301503</v>
      </c>
      <c r="UM24" s="59">
        <v>0.16701751947402901</v>
      </c>
      <c r="UN24" s="59">
        <v>0.153205811977386</v>
      </c>
      <c r="UO24" s="59">
        <v>0.27805298566818198</v>
      </c>
      <c r="UP24" s="59">
        <v>0.44552126526832497</v>
      </c>
      <c r="UQ24" s="59">
        <v>0.40385979413986201</v>
      </c>
      <c r="UR24" s="60">
        <v>0.166723698377609</v>
      </c>
      <c r="US24" s="60">
        <v>0.48727944493293701</v>
      </c>
      <c r="UT24" s="60">
        <v>0.44562399387359602</v>
      </c>
      <c r="VA24" s="59"/>
      <c r="VB24" s="59">
        <v>2.8821308612823402</v>
      </c>
      <c r="VC24" s="59">
        <v>0.39019978046417197</v>
      </c>
      <c r="VD24" s="59">
        <v>0.55715459599999995</v>
      </c>
      <c r="VE24" s="59">
        <v>0.73801726102828902</v>
      </c>
      <c r="VF24" s="59">
        <v>0.529185831546783</v>
      </c>
      <c r="VG24" s="59">
        <v>0.58512121438980103</v>
      </c>
      <c r="VH24" s="59">
        <v>0.50154370069503695</v>
      </c>
      <c r="YY24" s="60"/>
      <c r="YZ24" s="60"/>
      <c r="ZA24" s="60">
        <v>98</v>
      </c>
      <c r="ZB24" s="60">
        <v>98</v>
      </c>
      <c r="ZC24" s="60"/>
      <c r="ZD24" s="60"/>
      <c r="ZE24" s="60"/>
      <c r="ZF24" s="60"/>
      <c r="ZG24" s="60"/>
      <c r="ZH24" s="60"/>
      <c r="ZI24" s="60"/>
      <c r="ZJ24" s="60"/>
      <c r="ZK24" s="60"/>
      <c r="ZL24" s="60"/>
      <c r="ZM24" s="60"/>
      <c r="ZN24" s="60"/>
      <c r="ZO24" s="60"/>
      <c r="ZP24" s="60">
        <v>127</v>
      </c>
      <c r="ZQ24" s="60">
        <v>85</v>
      </c>
      <c r="ZR24" s="60">
        <v>141</v>
      </c>
      <c r="ZS24" s="60"/>
      <c r="ZT24" s="60"/>
      <c r="ZU24" s="60"/>
      <c r="ZV24" s="60"/>
      <c r="ZW24" s="60"/>
      <c r="ZX24" s="60"/>
      <c r="ZY24" s="60"/>
      <c r="ZZ24" s="60"/>
      <c r="AAA24" s="60"/>
      <c r="AAB24" s="60"/>
      <c r="AAC24" s="60"/>
      <c r="AAD24" s="60"/>
      <c r="AAE24" s="60"/>
      <c r="AAF24" s="60"/>
      <c r="AAG24" s="60"/>
      <c r="AAH24" s="60"/>
      <c r="AAI24" s="60"/>
      <c r="AAJ24" s="60"/>
      <c r="AAL24" s="60"/>
      <c r="AAN24" s="60"/>
      <c r="AAQ24" s="60"/>
      <c r="AAR24" s="60"/>
      <c r="ABM24" s="60"/>
      <c r="ACE24" s="60"/>
      <c r="ACF24" s="60">
        <v>2.3106364008990899E-2</v>
      </c>
      <c r="ACG24" s="60">
        <v>2.3042517099343102E-2</v>
      </c>
      <c r="ACH24" s="60">
        <v>2.1795928300052499E-2</v>
      </c>
      <c r="ACI24" s="60">
        <v>5.5404457670522801E-2</v>
      </c>
      <c r="ACJ24" s="60">
        <v>2.9609245818142602E-2</v>
      </c>
      <c r="ACK24" s="60">
        <v>1.9005445117720302E-2</v>
      </c>
      <c r="ACL24" s="60">
        <v>1.7135801420395998E-2</v>
      </c>
      <c r="ACM24" s="60">
        <v>3.1380712266064002E-2</v>
      </c>
      <c r="ACN24" s="60">
        <v>1.9591918479629201E-2</v>
      </c>
      <c r="ACO24" s="60">
        <v>2.3264959540792999E-2</v>
      </c>
      <c r="ACP24" s="60">
        <v>3.8615887240549401E-2</v>
      </c>
      <c r="ACQ24" s="60">
        <v>2.6710249481271101E-2</v>
      </c>
      <c r="ACR24" s="60"/>
      <c r="ACS24" s="60"/>
      <c r="ACT24" s="60"/>
      <c r="ACU24" s="60"/>
      <c r="ACV24" s="60"/>
      <c r="ACW24" s="60"/>
      <c r="ACX24" s="60"/>
      <c r="ACY24" s="60">
        <v>1.1679369066767</v>
      </c>
      <c r="ACZ24" s="60">
        <v>2.7946136738722399E-2</v>
      </c>
      <c r="ADA24" s="60">
        <v>3.1389335578781097E-2</v>
      </c>
      <c r="ADB24" s="60">
        <v>3.71905994089195E-2</v>
      </c>
      <c r="ADC24" s="60">
        <v>2.9693970551049501E-2</v>
      </c>
      <c r="ADD24" s="60">
        <v>5.2425259827135598E-2</v>
      </c>
      <c r="ADE24" s="60">
        <v>4.2516003392812703E-2</v>
      </c>
    </row>
    <row r="25" spans="554:785" x14ac:dyDescent="0.25">
      <c r="UH25" s="60"/>
      <c r="UI25" s="59">
        <v>1.39065003022551E-2</v>
      </c>
      <c r="UJ25" s="59">
        <v>1.39448996633291E-2</v>
      </c>
      <c r="UK25" s="59">
        <v>0.16697639226913399</v>
      </c>
      <c r="UL25" s="59">
        <v>0.40398728847503601</v>
      </c>
      <c r="UM25" s="59">
        <v>0.15332259237766199</v>
      </c>
      <c r="UN25" s="59">
        <v>0.13949398696422499</v>
      </c>
      <c r="UO25" s="59">
        <v>0.26448246836662198</v>
      </c>
      <c r="UP25" s="59">
        <v>0.44551596045494002</v>
      </c>
      <c r="UQ25" s="59">
        <v>0.34802153706550598</v>
      </c>
      <c r="UR25" s="60">
        <v>0.16660979390144301</v>
      </c>
      <c r="US25" s="60">
        <v>0.48724281787872298</v>
      </c>
      <c r="UT25" s="60">
        <v>0.44552770256996099</v>
      </c>
      <c r="VA25" s="59"/>
      <c r="VB25" s="59">
        <v>2.8682541847228999</v>
      </c>
      <c r="VC25" s="59">
        <v>0.37587285041808999</v>
      </c>
      <c r="VD25" s="59">
        <v>0.54320585700000001</v>
      </c>
      <c r="VE25" s="59">
        <v>0.72387909889221103</v>
      </c>
      <c r="VF25" s="59">
        <v>0.51516503095626798</v>
      </c>
      <c r="VG25" s="59">
        <v>0.571191847324371</v>
      </c>
      <c r="VH25" s="59">
        <v>0.50110822916030795</v>
      </c>
      <c r="YY25" s="60"/>
      <c r="YZ25" s="60"/>
      <c r="ZA25" s="60">
        <v>141</v>
      </c>
      <c r="ZB25" s="60">
        <v>113</v>
      </c>
      <c r="ZC25" s="60"/>
      <c r="ZD25" s="60"/>
      <c r="ZE25" s="60"/>
      <c r="ZF25" s="60"/>
      <c r="ZG25" s="60"/>
      <c r="ZH25" s="60"/>
      <c r="ZI25" s="60"/>
      <c r="ZJ25" s="60"/>
      <c r="ZK25" s="60"/>
      <c r="ZL25" s="60"/>
      <c r="ZM25" s="60"/>
      <c r="ZN25" s="60"/>
      <c r="ZO25" s="60"/>
      <c r="ZP25" s="60">
        <v>154</v>
      </c>
      <c r="ZQ25" s="60">
        <v>168</v>
      </c>
      <c r="ZR25" s="60">
        <v>98</v>
      </c>
      <c r="ZS25" s="60"/>
      <c r="ZT25" s="60"/>
      <c r="ZU25" s="60"/>
      <c r="ZV25" s="60"/>
      <c r="ZW25" s="60"/>
      <c r="ZX25" s="60"/>
      <c r="ZY25" s="60"/>
      <c r="ZZ25" s="60"/>
      <c r="AAA25" s="60"/>
      <c r="AAB25" s="60"/>
      <c r="AAC25" s="60"/>
      <c r="AAD25" s="60"/>
      <c r="AAE25" s="60"/>
      <c r="AAF25" s="60"/>
      <c r="AAG25" s="60"/>
      <c r="AAH25" s="60"/>
      <c r="AAK25" s="60"/>
      <c r="AAM25" s="60"/>
      <c r="AAO25" s="60"/>
      <c r="AAP25" s="60"/>
      <c r="AAS25" s="60"/>
      <c r="AAT25" s="60"/>
      <c r="ABM25" s="60"/>
      <c r="ACE25" s="60"/>
      <c r="ACF25" s="60">
        <v>2.2924875407287298E-2</v>
      </c>
      <c r="ACG25" s="60">
        <v>2.2111619292799201E-2</v>
      </c>
      <c r="ACH25" s="60">
        <v>2.1760671615961701E-2</v>
      </c>
      <c r="ACI25" s="60">
        <v>5.4622277906480401E-2</v>
      </c>
      <c r="ACJ25" s="60">
        <v>2.8365540068481101E-2</v>
      </c>
      <c r="ACK25" s="60">
        <v>1.8910499398921501E-2</v>
      </c>
      <c r="ACL25" s="60">
        <v>1.7095865763532999E-2</v>
      </c>
      <c r="ACM25" s="60">
        <v>3.1361277036171198E-2</v>
      </c>
      <c r="ACN25" s="60">
        <v>1.9526693694855098E-2</v>
      </c>
      <c r="ACO25" s="60">
        <v>2.2093202256499401E-2</v>
      </c>
      <c r="ACP25" s="60">
        <v>3.7813490805154303E-2</v>
      </c>
      <c r="ACQ25" s="60">
        <v>2.60973398920759E-2</v>
      </c>
      <c r="ACR25" s="60"/>
      <c r="ACS25" s="60"/>
      <c r="ACT25" s="60"/>
      <c r="ACU25" s="60"/>
      <c r="ACV25" s="60"/>
      <c r="ACW25" s="60"/>
      <c r="ACX25" s="60"/>
      <c r="ACY25" s="60">
        <v>1.16770951697315</v>
      </c>
      <c r="ACZ25" s="60">
        <v>2.7520536276010601E-2</v>
      </c>
      <c r="ADA25" s="60">
        <v>3.12624522623959E-2</v>
      </c>
      <c r="ADB25" s="60">
        <v>3.6808404635258501E-2</v>
      </c>
      <c r="ADC25" s="60">
        <v>2.9311176359722E-2</v>
      </c>
      <c r="ADD25" s="60">
        <v>5.1757894998153198E-2</v>
      </c>
      <c r="ADE25" s="60">
        <v>4.2427683622442501E-2</v>
      </c>
    </row>
    <row r="26" spans="554:785" x14ac:dyDescent="0.25">
      <c r="UH26" s="60"/>
      <c r="UI26" s="59">
        <v>1.39169003814458E-2</v>
      </c>
      <c r="UJ26" s="59">
        <v>1.39512997120618E-2</v>
      </c>
      <c r="UK26" s="59">
        <v>0.166829094290733</v>
      </c>
      <c r="UL26" s="59">
        <v>0.376052916049957</v>
      </c>
      <c r="UM26" s="59">
        <v>0.15326879918575201</v>
      </c>
      <c r="UN26" s="59">
        <v>0.13932029902935</v>
      </c>
      <c r="UO26" s="59">
        <v>0.26441112160682601</v>
      </c>
      <c r="UP26" s="59">
        <v>0.43179154396057101</v>
      </c>
      <c r="UQ26" s="59">
        <v>0.30609944462776101</v>
      </c>
      <c r="UR26" s="60">
        <v>0.15306058526039101</v>
      </c>
      <c r="US26" s="60">
        <v>0.45955377817153897</v>
      </c>
      <c r="UT26" s="60">
        <v>0.44550696015357899</v>
      </c>
      <c r="VA26" s="59"/>
      <c r="VB26" s="59">
        <v>2.8264997005462602</v>
      </c>
      <c r="VC26" s="59">
        <v>0.34821453690528797</v>
      </c>
      <c r="VD26" s="59">
        <v>0.54312759600000005</v>
      </c>
      <c r="VE26" s="59">
        <v>0.71035426855087203</v>
      </c>
      <c r="VF26" s="59">
        <v>0.51485872268676702</v>
      </c>
      <c r="VG26" s="59">
        <v>0.55673009157180697</v>
      </c>
      <c r="VH26" s="59">
        <v>0.48712080717086698</v>
      </c>
      <c r="YY26" s="60"/>
      <c r="YZ26" s="60"/>
      <c r="ZA26" s="60">
        <v>182</v>
      </c>
      <c r="ZB26" s="60">
        <v>224</v>
      </c>
      <c r="ZC26" s="60"/>
      <c r="ZD26" s="60"/>
      <c r="ZE26" s="60"/>
      <c r="ZF26" s="60"/>
      <c r="ZG26" s="60"/>
      <c r="ZH26" s="60"/>
      <c r="ZI26" s="60"/>
      <c r="ZJ26" s="60"/>
      <c r="ZK26" s="60"/>
      <c r="ZL26" s="60"/>
      <c r="ZM26" s="60"/>
      <c r="ZN26" s="60"/>
      <c r="ZO26" s="60"/>
      <c r="ZP26" s="60">
        <v>181</v>
      </c>
      <c r="ZQ26" s="60">
        <v>127</v>
      </c>
      <c r="ZR26" s="60">
        <v>113</v>
      </c>
      <c r="ZS26" s="60"/>
      <c r="ZT26" s="60"/>
      <c r="ZU26" s="60"/>
      <c r="ZV26" s="60"/>
      <c r="ZW26" s="60"/>
      <c r="ZX26" s="60"/>
      <c r="ZY26" s="60"/>
      <c r="ZZ26" s="60"/>
      <c r="AAA26" s="60"/>
      <c r="AAB26" s="60"/>
      <c r="AAC26" s="60"/>
      <c r="AAD26" s="60"/>
      <c r="AAE26" s="60"/>
      <c r="AAF26" s="60"/>
      <c r="AAG26" s="60"/>
      <c r="AAH26" s="60"/>
      <c r="AAL26" s="60"/>
      <c r="AAQ26" s="60"/>
      <c r="AAR26" s="60"/>
      <c r="ABM26" s="60"/>
      <c r="ACE26" s="60"/>
      <c r="ACF26" s="60">
        <v>2.2824457847386501E-2</v>
      </c>
      <c r="ACG26" s="60">
        <v>2.1906334010031801E-2</v>
      </c>
      <c r="ACH26" s="60">
        <v>2.1727098765175999E-2</v>
      </c>
      <c r="ACI26" s="60">
        <v>5.2104636608220199E-2</v>
      </c>
      <c r="ACJ26" s="60">
        <v>2.81447028365901E-2</v>
      </c>
      <c r="ACK26" s="60">
        <v>1.86543447503827E-2</v>
      </c>
      <c r="ACL26" s="60">
        <v>1.7095109444191101E-2</v>
      </c>
      <c r="ACM26" s="60">
        <v>3.0823710352155E-2</v>
      </c>
      <c r="ACN26" s="60">
        <v>1.9182118218609202E-2</v>
      </c>
      <c r="ACO26" s="60">
        <v>2.1364514536702701E-2</v>
      </c>
      <c r="ACP26" s="60">
        <v>3.6697921872633397E-2</v>
      </c>
      <c r="ACQ26" s="60">
        <v>2.6005176558019798E-2</v>
      </c>
      <c r="ACR26" s="60"/>
      <c r="ACS26" s="60"/>
      <c r="ACT26" s="60"/>
      <c r="ACU26" s="60"/>
      <c r="ACV26" s="60"/>
      <c r="ACW26" s="60"/>
      <c r="ACX26" s="60"/>
      <c r="ACY26" s="60">
        <v>1.16763731940923</v>
      </c>
      <c r="ACZ26" s="60">
        <v>2.6717279286071399E-2</v>
      </c>
      <c r="ADA26" s="60">
        <v>3.1112095916431898E-2</v>
      </c>
      <c r="ADB26" s="60">
        <v>3.6787616520180297E-2</v>
      </c>
      <c r="ADC26" s="60">
        <v>2.8557395260745001E-2</v>
      </c>
      <c r="ADD26" s="60">
        <v>5.06140026347369E-2</v>
      </c>
      <c r="ADE26" s="60">
        <v>4.2007385415214898E-2</v>
      </c>
    </row>
    <row r="27" spans="554:785" x14ac:dyDescent="0.25">
      <c r="UH27" s="60"/>
      <c r="UI27" s="59">
        <v>1.39332003891468E-2</v>
      </c>
      <c r="UJ27" s="59">
        <v>1.39515995979309E-2</v>
      </c>
      <c r="UK27" s="59">
        <v>0.12536670267581901</v>
      </c>
      <c r="UL27" s="59">
        <v>0.34943971037864602</v>
      </c>
      <c r="UM27" s="59">
        <v>0.139169201254844</v>
      </c>
      <c r="UN27" s="59">
        <v>0.13929149508476199</v>
      </c>
      <c r="UO27" s="59">
        <v>0.26432198286056502</v>
      </c>
      <c r="UP27" s="59">
        <v>0.41802090406417802</v>
      </c>
      <c r="UQ27" s="59">
        <v>0.250668615102767</v>
      </c>
      <c r="UR27" s="60">
        <v>0.15286979079246499</v>
      </c>
      <c r="US27" s="60">
        <v>0.44453802704811002</v>
      </c>
      <c r="UT27" s="60">
        <v>0.43158060312271102</v>
      </c>
      <c r="VA27" s="59"/>
      <c r="VB27" s="59">
        <v>2.78438067436218</v>
      </c>
      <c r="VC27" s="59">
        <v>0.34805363416671697</v>
      </c>
      <c r="VD27" s="59">
        <v>0.52893656499999997</v>
      </c>
      <c r="VE27" s="59">
        <v>0.69646614789962702</v>
      </c>
      <c r="VF27" s="59">
        <v>0.50139462947845403</v>
      </c>
      <c r="VG27" s="59">
        <v>0.52931183576583796</v>
      </c>
      <c r="VH27" s="59">
        <v>0.47358059883117598</v>
      </c>
      <c r="YY27" s="60"/>
      <c r="YZ27" s="60"/>
      <c r="ZA27" s="60"/>
      <c r="ZB27" s="60">
        <v>335</v>
      </c>
      <c r="ZC27" s="60"/>
      <c r="ZD27" s="60"/>
      <c r="ZE27" s="60"/>
      <c r="ZF27" s="60"/>
      <c r="ZG27" s="60"/>
      <c r="ZH27" s="60"/>
      <c r="ZI27" s="60"/>
      <c r="ZJ27" s="60"/>
      <c r="ZK27" s="60"/>
      <c r="ZL27" s="60"/>
      <c r="ZM27" s="60"/>
      <c r="ZN27" s="60"/>
      <c r="ZO27" s="60"/>
      <c r="ZP27" s="60"/>
      <c r="ZQ27" s="60"/>
      <c r="ZR27" s="60"/>
      <c r="ZS27" s="60"/>
      <c r="ZT27" s="60"/>
      <c r="ZU27" s="60"/>
      <c r="ZV27" s="60"/>
      <c r="ZW27" s="60"/>
      <c r="ZX27" s="60"/>
      <c r="ZY27" s="60"/>
      <c r="ZZ27" s="60"/>
      <c r="AAA27" s="60"/>
      <c r="AAB27" s="60"/>
      <c r="AAC27" s="60"/>
      <c r="AAD27" s="60"/>
      <c r="AAE27" s="60"/>
      <c r="AAF27" s="60"/>
      <c r="AAG27" s="60"/>
      <c r="AAH27" s="60"/>
      <c r="AAK27" s="60"/>
      <c r="AAL27" s="60"/>
      <c r="AAM27" s="60"/>
      <c r="AAO27" s="60"/>
      <c r="AAP27" s="60"/>
      <c r="AAQ27" s="60"/>
      <c r="AAS27" s="60"/>
      <c r="AAT27" s="60"/>
      <c r="ABM27" s="60"/>
      <c r="ACE27" s="60"/>
      <c r="ACF27" s="60">
        <v>2.2708984981956601E-2</v>
      </c>
      <c r="ACG27" s="60">
        <v>2.1823631155581599E-2</v>
      </c>
      <c r="ACH27" s="60">
        <v>2.1714338729394399E-2</v>
      </c>
      <c r="ACI27" s="60">
        <v>5.20750791254199E-2</v>
      </c>
      <c r="ACJ27" s="60">
        <v>2.8015995056973799E-2</v>
      </c>
      <c r="ACK27" s="60">
        <v>1.8635525429033899E-2</v>
      </c>
      <c r="ACL27" s="60">
        <v>1.7078840487595601E-2</v>
      </c>
      <c r="ACM27" s="60">
        <v>3.0637589323914201E-2</v>
      </c>
      <c r="ACN27" s="60">
        <v>1.9153387921697001E-2</v>
      </c>
      <c r="ACO27" s="60">
        <v>2.1341933147903901E-2</v>
      </c>
      <c r="ACP27" s="60">
        <v>3.66191768035641E-2</v>
      </c>
      <c r="ACQ27" s="60">
        <v>2.5816515256238799E-2</v>
      </c>
      <c r="ACR27" s="60"/>
      <c r="ACS27" s="60"/>
      <c r="ACT27" s="60"/>
      <c r="ACU27" s="60"/>
      <c r="ACV27" s="60"/>
      <c r="ACW27" s="60"/>
      <c r="ACX27" s="60"/>
      <c r="ACY27" s="60">
        <v>1.1675953107179</v>
      </c>
      <c r="ACZ27" s="60">
        <v>2.6669477433417799E-2</v>
      </c>
      <c r="ADA27" s="60">
        <v>3.0892562017904801E-2</v>
      </c>
      <c r="ADB27" s="60">
        <v>3.6771817640728399E-2</v>
      </c>
      <c r="ADC27" s="60">
        <v>2.8444525046439E-2</v>
      </c>
      <c r="ADD27" s="60">
        <v>4.8576246850223603E-2</v>
      </c>
      <c r="ADE27" s="60">
        <v>4.1892932370875498E-2</v>
      </c>
    </row>
    <row r="28" spans="554:785" x14ac:dyDescent="0.25">
      <c r="UH28" s="60"/>
      <c r="UI28" s="59">
        <v>1.39680998399853E-2</v>
      </c>
      <c r="UJ28" s="59">
        <v>1.39560997486114E-2</v>
      </c>
      <c r="UK28" s="59">
        <v>0.12533339858055101</v>
      </c>
      <c r="UL28" s="59">
        <v>0.34871149063110302</v>
      </c>
      <c r="UM28" s="59">
        <v>0.13916800916194899</v>
      </c>
      <c r="UN28" s="59">
        <v>0.12579441070556599</v>
      </c>
      <c r="UO28" s="59">
        <v>0.250495314598083</v>
      </c>
      <c r="UP28" s="59">
        <v>0.41776368021964999</v>
      </c>
      <c r="UQ28" s="59">
        <v>0.22311277687549499</v>
      </c>
      <c r="UR28" s="60">
        <v>0.138710796833038</v>
      </c>
      <c r="US28" s="60">
        <v>0.43198379874229398</v>
      </c>
      <c r="UT28" s="60">
        <v>0.41757732629776001</v>
      </c>
      <c r="VA28" s="59"/>
      <c r="VB28" s="59">
        <v>2.6172392368316602</v>
      </c>
      <c r="VC28" s="59">
        <v>0.33424133062362599</v>
      </c>
      <c r="VD28" s="59">
        <v>0.51474899100000004</v>
      </c>
      <c r="VE28" s="59">
        <v>0.696336150169372</v>
      </c>
      <c r="VF28" s="59">
        <v>0.50123429298400801</v>
      </c>
      <c r="VG28" s="59">
        <v>0.51532500982284501</v>
      </c>
      <c r="VH28" s="59">
        <v>0.47342920303344699</v>
      </c>
      <c r="YY28" s="60"/>
      <c r="YZ28" s="60"/>
      <c r="ZA28" s="60"/>
      <c r="ZB28" s="60">
        <v>210</v>
      </c>
      <c r="ZC28" s="60"/>
      <c r="ZD28" s="60"/>
      <c r="ZE28" s="60"/>
      <c r="ZF28" s="60"/>
      <c r="ZG28" s="60"/>
      <c r="ZH28" s="60"/>
      <c r="ZI28" s="60"/>
      <c r="ZJ28" s="60"/>
      <c r="ZK28" s="60"/>
      <c r="ZL28" s="60"/>
      <c r="ZM28" s="60"/>
      <c r="ZN28" s="60"/>
      <c r="ZO28" s="60"/>
      <c r="ZP28" s="60"/>
      <c r="ZQ28" s="60"/>
      <c r="ZR28" s="60"/>
      <c r="ZS28" s="60"/>
      <c r="ZT28" s="60"/>
      <c r="ZU28" s="60"/>
      <c r="ZV28" s="60"/>
      <c r="ZW28" s="60"/>
      <c r="ZX28" s="60"/>
      <c r="ZY28" s="60"/>
      <c r="ZZ28" s="60"/>
      <c r="AAA28" s="60"/>
      <c r="AAB28" s="60"/>
      <c r="AAC28" s="60"/>
      <c r="AAD28" s="60"/>
      <c r="AAE28" s="60"/>
      <c r="AAF28" s="60"/>
      <c r="AAG28" s="60"/>
      <c r="AAH28" s="60"/>
      <c r="AAL28" s="60"/>
      <c r="AAM28" s="60"/>
      <c r="AAN28" s="60"/>
      <c r="AAP28" s="60"/>
      <c r="AAR28" s="60"/>
      <c r="ABM28" s="60"/>
      <c r="ACE28" s="60"/>
      <c r="ACF28" s="60">
        <v>2.2676191438107899E-2</v>
      </c>
      <c r="ACG28" s="60">
        <v>2.1638274897778999E-2</v>
      </c>
      <c r="ACH28" s="60">
        <v>2.1612010492514599E-2</v>
      </c>
      <c r="ACI28" s="60">
        <v>5.0139148366928302E-2</v>
      </c>
      <c r="ACJ28" s="60">
        <v>2.7107577172132101E-2</v>
      </c>
      <c r="ACK28" s="60">
        <v>1.8618270468570199E-2</v>
      </c>
      <c r="ACL28" s="60">
        <v>1.6762463477281799E-2</v>
      </c>
      <c r="ACM28" s="60">
        <v>3.0417252228089799E-2</v>
      </c>
      <c r="ACN28" s="60">
        <v>1.9077323081547599E-2</v>
      </c>
      <c r="ACO28" s="60">
        <v>2.07183549637814E-2</v>
      </c>
      <c r="ACP28" s="60">
        <v>3.6054863006541801E-2</v>
      </c>
      <c r="ACQ28" s="60">
        <v>2.5717257766026999E-2</v>
      </c>
      <c r="ACR28" s="60"/>
      <c r="ACS28" s="60"/>
      <c r="ACT28" s="60"/>
      <c r="ACU28" s="60"/>
      <c r="ACV28" s="60"/>
      <c r="ACW28" s="60"/>
      <c r="ACX28" s="60"/>
      <c r="ACY28" s="60">
        <v>1.16739609450605</v>
      </c>
      <c r="ACZ28" s="60">
        <v>2.65332933256908E-2</v>
      </c>
      <c r="ADA28" s="60">
        <v>3.0804747653080899E-2</v>
      </c>
      <c r="ADB28" s="60">
        <v>3.6401194602264299E-2</v>
      </c>
      <c r="ADC28" s="60">
        <v>2.84384468852679E-2</v>
      </c>
      <c r="ADD28" s="60">
        <v>4.8166953048861698E-2</v>
      </c>
      <c r="ADE28" s="60">
        <v>4.1573936566287398E-2</v>
      </c>
    </row>
    <row r="29" spans="554:785" x14ac:dyDescent="0.25">
      <c r="UH29" s="60"/>
      <c r="UI29" s="59">
        <v>1.3972099870443301E-2</v>
      </c>
      <c r="UJ29" s="59">
        <v>1.39787998050451E-2</v>
      </c>
      <c r="UK29" s="59">
        <v>0.111885502934455</v>
      </c>
      <c r="UL29" s="59">
        <v>0.34788605570793102</v>
      </c>
      <c r="UM29" s="59">
        <v>0.139157488942146</v>
      </c>
      <c r="UN29" s="59">
        <v>0.125745594501495</v>
      </c>
      <c r="UO29" s="59">
        <v>0.23690491914749101</v>
      </c>
      <c r="UP29" s="59">
        <v>0.41770559549331598</v>
      </c>
      <c r="UQ29" s="59">
        <v>0.22293700277805301</v>
      </c>
      <c r="UR29" s="60">
        <v>0.12555889785289701</v>
      </c>
      <c r="US29" s="60">
        <v>0.41800746321678101</v>
      </c>
      <c r="UT29" s="60">
        <v>0.41725909709930398</v>
      </c>
      <c r="VA29" s="59"/>
      <c r="VB29" s="59">
        <v>1.8100453615188501</v>
      </c>
      <c r="VC29" s="59">
        <v>0.33405441045761097</v>
      </c>
      <c r="VD29" s="59">
        <v>0.50121504100000003</v>
      </c>
      <c r="VE29" s="59">
        <v>0.69630491733551003</v>
      </c>
      <c r="VF29" s="59">
        <v>0.47318539023399298</v>
      </c>
      <c r="VG29" s="59">
        <v>0.51501077413558904</v>
      </c>
      <c r="VH29" s="59">
        <v>0.47340863943099898</v>
      </c>
      <c r="ACE29" s="60"/>
      <c r="ACF29" s="60">
        <v>2.2660985661068798E-2</v>
      </c>
      <c r="ACG29" s="60">
        <v>2.14563417630169E-2</v>
      </c>
      <c r="ACH29" s="60">
        <v>2.14371182449445E-2</v>
      </c>
      <c r="ACI29" s="60">
        <v>4.9365822862859197E-2</v>
      </c>
      <c r="ACJ29" s="60">
        <v>2.6633115841734702E-2</v>
      </c>
      <c r="ACK29" s="60">
        <v>1.8475574689586698E-2</v>
      </c>
      <c r="ACL29" s="60">
        <v>1.66599003105775E-2</v>
      </c>
      <c r="ACM29" s="60">
        <v>3.0374045761872699E-2</v>
      </c>
      <c r="ACN29" s="60">
        <v>1.8777214235219501E-2</v>
      </c>
      <c r="ACO29" s="60">
        <v>2.04794264127038E-2</v>
      </c>
      <c r="ACP29" s="60">
        <v>3.5312792961038501E-2</v>
      </c>
      <c r="ACQ29" s="60">
        <v>2.5643396535514298E-2</v>
      </c>
      <c r="ACR29" s="60"/>
      <c r="ACS29" s="60"/>
      <c r="ACT29" s="60"/>
      <c r="ACU29" s="60"/>
      <c r="ACV29" s="60"/>
      <c r="ACW29" s="60"/>
      <c r="ACX29" s="60"/>
      <c r="ACY29" s="60">
        <v>1.16729800777494</v>
      </c>
      <c r="ACZ29" s="60">
        <v>2.62467133122446E-2</v>
      </c>
      <c r="ADA29" s="60">
        <v>3.06936039206217E-2</v>
      </c>
      <c r="ADB29" s="60">
        <v>3.6314279174373403E-2</v>
      </c>
      <c r="ADC29" s="60">
        <v>2.79688568488425E-2</v>
      </c>
      <c r="ADD29" s="60">
        <v>4.72013866575779E-2</v>
      </c>
      <c r="ADE29" s="60">
        <v>4.0897247638075E-2</v>
      </c>
    </row>
    <row r="30" spans="554:785" x14ac:dyDescent="0.25">
      <c r="UH30" s="60"/>
      <c r="UI30" s="59">
        <v>1.3976300135254799E-2</v>
      </c>
      <c r="UJ30" s="59">
        <v>1.3990799896419E-2</v>
      </c>
      <c r="UK30" s="59">
        <v>0.111376404762268</v>
      </c>
      <c r="UL30" s="59">
        <v>0.33408772945403997</v>
      </c>
      <c r="UM30" s="59">
        <v>0.13883128762245101</v>
      </c>
      <c r="UN30" s="59">
        <v>0.125517502427101</v>
      </c>
      <c r="UO30" s="59">
        <v>0.236273303627967</v>
      </c>
      <c r="UP30" s="59">
        <v>0.38980340957641602</v>
      </c>
      <c r="UQ30" s="59">
        <v>0.19510731101036</v>
      </c>
      <c r="UR30" s="60">
        <v>0.12516459822654699</v>
      </c>
      <c r="US30" s="60">
        <v>0.40394151210784901</v>
      </c>
      <c r="UT30" s="60">
        <v>0.417221128940582</v>
      </c>
      <c r="VA30" s="59"/>
      <c r="VB30" s="59">
        <v>1.3647338151931701</v>
      </c>
      <c r="VC30" s="59">
        <v>0.32043108344077997</v>
      </c>
      <c r="VD30" s="59">
        <v>0.50107544699999995</v>
      </c>
      <c r="VE30" s="59">
        <v>0.65434736013412398</v>
      </c>
      <c r="VF30" s="59">
        <v>0.45925885438919001</v>
      </c>
      <c r="VG30" s="59">
        <v>0.48762062191963101</v>
      </c>
      <c r="VH30" s="59">
        <v>0.47307851910591098</v>
      </c>
      <c r="ACE30" s="60"/>
      <c r="ACF30" s="60">
        <v>2.2598935799671802E-2</v>
      </c>
      <c r="ACG30" s="60">
        <v>2.1211923983758599E-2</v>
      </c>
      <c r="ACH30" s="60">
        <v>2.13396223700924E-2</v>
      </c>
      <c r="ACI30" s="60">
        <v>4.9041049407594503E-2</v>
      </c>
      <c r="ACJ30" s="60">
        <v>2.6630791250729698E-2</v>
      </c>
      <c r="ACK30" s="60">
        <v>1.8426528061098901E-2</v>
      </c>
      <c r="ACL30" s="60">
        <v>1.6442561327607502E-2</v>
      </c>
      <c r="ACM30" s="60">
        <v>3.0371463987017702E-2</v>
      </c>
      <c r="ACN30" s="60">
        <v>1.8752434824204502E-2</v>
      </c>
      <c r="ACO30" s="60">
        <v>1.9812214916125202E-2</v>
      </c>
      <c r="ACP30" s="60">
        <v>3.4926499419465101E-2</v>
      </c>
      <c r="ACQ30" s="60">
        <v>2.5537920849885501E-2</v>
      </c>
      <c r="ACR30" s="60"/>
      <c r="ACS30" s="60"/>
      <c r="ACT30" s="60"/>
      <c r="ACU30" s="60"/>
      <c r="ACV30" s="60"/>
      <c r="ACW30" s="60"/>
      <c r="ACX30" s="60"/>
      <c r="ACY30" s="60">
        <v>1.1672870738466701</v>
      </c>
      <c r="ACZ30" s="60">
        <v>2.5967098345799602E-2</v>
      </c>
      <c r="ADA30" s="60">
        <v>3.0637466674588301E-2</v>
      </c>
      <c r="ADB30" s="60">
        <v>3.6209317992458301E-2</v>
      </c>
      <c r="ADC30" s="60">
        <v>2.7867657775275601E-2</v>
      </c>
      <c r="ADD30" s="60">
        <v>4.63752588690899E-2</v>
      </c>
      <c r="ADE30" s="60">
        <v>3.9808274456689399E-2</v>
      </c>
    </row>
    <row r="31" spans="554:785" x14ac:dyDescent="0.25">
      <c r="UH31" s="60"/>
      <c r="UI31" s="59">
        <v>1.40139004215598E-2</v>
      </c>
      <c r="UJ31" s="59">
        <v>1.39910001307725E-2</v>
      </c>
      <c r="UK31" s="59">
        <v>0.11090830713510499</v>
      </c>
      <c r="UL31" s="59">
        <v>0.30681881308555597</v>
      </c>
      <c r="UM31" s="59">
        <v>0.12553758919239</v>
      </c>
      <c r="UN31" s="59">
        <v>0.12533341348171201</v>
      </c>
      <c r="UO31" s="59">
        <v>0.222714602947235</v>
      </c>
      <c r="UP31" s="59">
        <v>0.37650904059410001</v>
      </c>
      <c r="UQ31" s="59">
        <v>0.19489409029483701</v>
      </c>
      <c r="UR31" s="60">
        <v>0.125113695859909</v>
      </c>
      <c r="US31" s="60">
        <v>0.403744757175445</v>
      </c>
      <c r="UT31" s="60">
        <v>0.39049389958381597</v>
      </c>
      <c r="UV31" s="98"/>
      <c r="VA31" s="59"/>
      <c r="VB31" s="59">
        <v>1.3646835088729801</v>
      </c>
      <c r="VC31" s="59">
        <v>0.30638417601585299</v>
      </c>
      <c r="VD31" s="59">
        <v>0.500857055</v>
      </c>
      <c r="VE31" s="59">
        <v>0.64040148258209195</v>
      </c>
      <c r="VF31" s="59">
        <v>0.44553983211517301</v>
      </c>
      <c r="VG31" s="59">
        <v>0.487386435270309</v>
      </c>
      <c r="VH31" s="59">
        <v>0.45934453606605502</v>
      </c>
      <c r="ACE31" s="60"/>
      <c r="ACF31" s="60">
        <v>2.25594623827402E-2</v>
      </c>
      <c r="ACG31" s="60">
        <v>2.0599496569775399E-2</v>
      </c>
      <c r="ACH31" s="60">
        <v>2.1158908750528099E-2</v>
      </c>
      <c r="ACI31" s="60">
        <v>4.5970017376323703E-2</v>
      </c>
      <c r="ACJ31" s="60">
        <v>2.6515718001188099E-2</v>
      </c>
      <c r="ACK31" s="60">
        <v>1.8412610604477402E-2</v>
      </c>
      <c r="ACL31" s="60">
        <v>1.6262206271890799E-2</v>
      </c>
      <c r="ACM31" s="60">
        <v>3.0063475953438501E-2</v>
      </c>
      <c r="ACN31" s="60">
        <v>1.8728991333086299E-2</v>
      </c>
      <c r="ACO31" s="60">
        <v>1.95543199567586E-2</v>
      </c>
      <c r="ACP31" s="60">
        <v>3.4890705985700397E-2</v>
      </c>
      <c r="ACQ31" s="60">
        <v>2.5516887813649001E-2</v>
      </c>
      <c r="ACR31" s="60"/>
      <c r="ACS31" s="60"/>
      <c r="ACT31" s="60"/>
      <c r="ACU31" s="60"/>
      <c r="ACV31" s="60"/>
      <c r="ACW31" s="60"/>
      <c r="ACX31" s="60"/>
      <c r="ACY31" s="60">
        <v>1.1672377703894401</v>
      </c>
      <c r="ACZ31" s="60">
        <v>2.5571523817639601E-2</v>
      </c>
      <c r="ADA31" s="60">
        <v>3.0621336239879799E-2</v>
      </c>
      <c r="ADB31" s="60">
        <v>3.6031153456776203E-2</v>
      </c>
      <c r="ADC31" s="60">
        <v>2.76819419477871E-2</v>
      </c>
      <c r="ADD31" s="60">
        <v>4.4805258668136103E-2</v>
      </c>
      <c r="ADE31" s="60">
        <v>3.8417671235169301E-2</v>
      </c>
    </row>
    <row r="32" spans="554:785" x14ac:dyDescent="0.25">
      <c r="UH32" s="60"/>
      <c r="UI32" s="59">
        <v>1.4020499773323499E-2</v>
      </c>
      <c r="UJ32" s="59">
        <v>1.40022998675704E-2</v>
      </c>
      <c r="UK32" s="59">
        <v>9.8094597458839403E-2</v>
      </c>
      <c r="UL32" s="59">
        <v>0.30617669224739003</v>
      </c>
      <c r="UM32" s="59">
        <v>0.12519060075283001</v>
      </c>
      <c r="UN32" s="59">
        <v>0.125029206275939</v>
      </c>
      <c r="UO32" s="59">
        <v>0.208640396595001</v>
      </c>
      <c r="UP32" s="59">
        <v>0.37600639462471003</v>
      </c>
      <c r="UQ32" s="59">
        <v>0.19469541311263999</v>
      </c>
      <c r="UR32" s="60">
        <v>0.12506429851055101</v>
      </c>
      <c r="US32" s="60">
        <v>0.39025431871414101</v>
      </c>
      <c r="UT32" s="60">
        <v>0.38995689153671198</v>
      </c>
      <c r="UV32" s="98"/>
      <c r="VA32" s="59"/>
      <c r="VB32" s="59">
        <v>1.35038745403289</v>
      </c>
      <c r="VC32" s="59">
        <v>0.30606469511985701</v>
      </c>
      <c r="VD32" s="59">
        <v>0.48783850699999998</v>
      </c>
      <c r="VE32" s="59">
        <v>0.62671828269958496</v>
      </c>
      <c r="VF32" s="59">
        <v>0.44542446732521002</v>
      </c>
      <c r="VG32" s="59">
        <v>0.48688814043998702</v>
      </c>
      <c r="VH32" s="59">
        <v>0.44528910517692499</v>
      </c>
      <c r="ACE32" s="60"/>
      <c r="ACF32" s="60">
        <v>2.25064857839904E-2</v>
      </c>
      <c r="ACG32" s="60">
        <v>2.0304457025852499E-2</v>
      </c>
      <c r="ACH32" s="60">
        <v>2.1111306543946901E-2</v>
      </c>
      <c r="ACI32" s="60">
        <v>4.5775627438934999E-2</v>
      </c>
      <c r="ACJ32" s="60">
        <v>2.6315293980603099E-2</v>
      </c>
      <c r="ACK32" s="60">
        <v>1.8377099550845401E-2</v>
      </c>
      <c r="ACL32" s="60">
        <v>1.6144597424721598E-2</v>
      </c>
      <c r="ACM32" s="60">
        <v>2.99111470537438E-2</v>
      </c>
      <c r="ACN32" s="60">
        <v>1.86133253760793E-2</v>
      </c>
      <c r="ACO32" s="60">
        <v>1.8815863616537299E-2</v>
      </c>
      <c r="ACP32" s="60">
        <v>3.4181944670798298E-2</v>
      </c>
      <c r="ACQ32" s="60">
        <v>2.5334308680721899E-2</v>
      </c>
      <c r="ACR32" s="60"/>
      <c r="ACS32" s="60"/>
      <c r="ACT32" s="60"/>
      <c r="ACU32" s="60"/>
      <c r="ACV32" s="60"/>
      <c r="ACW32" s="60"/>
      <c r="ACX32" s="60"/>
      <c r="ACY32" s="60">
        <v>1.1671200310027801</v>
      </c>
      <c r="ACZ32" s="60">
        <v>2.5336110966621798E-2</v>
      </c>
      <c r="ADA32" s="60">
        <v>2.9961970899902501E-2</v>
      </c>
      <c r="ADB32" s="60">
        <v>3.5319713352962398E-2</v>
      </c>
      <c r="ADC32" s="60">
        <v>2.75288250103853E-2</v>
      </c>
      <c r="ADD32" s="60">
        <v>4.4464907099455497E-2</v>
      </c>
      <c r="ADE32" s="60">
        <v>3.7610624371184502E-2</v>
      </c>
    </row>
    <row r="33" spans="554:785" x14ac:dyDescent="0.25">
      <c r="UH33" s="60"/>
      <c r="UI33" s="59">
        <v>1.4023300260305399E-2</v>
      </c>
      <c r="UJ33" s="59">
        <v>1.4006299898028301E-2</v>
      </c>
      <c r="UK33" s="59">
        <v>8.3720296621322604E-2</v>
      </c>
      <c r="UL33" s="59">
        <v>0.29261130094528198</v>
      </c>
      <c r="UM33" s="59">
        <v>0.12504041194915699</v>
      </c>
      <c r="UN33" s="59">
        <v>0.111730404198169</v>
      </c>
      <c r="UO33" s="59">
        <v>0.180815309286117</v>
      </c>
      <c r="UP33" s="59">
        <v>0.37548339366912797</v>
      </c>
      <c r="UQ33" s="59">
        <v>0.181391611695289</v>
      </c>
      <c r="UR33" s="60">
        <v>0.124483697116374</v>
      </c>
      <c r="US33" s="60">
        <v>0.38978421688079801</v>
      </c>
      <c r="UT33" s="60">
        <v>0.389888525009155</v>
      </c>
      <c r="VA33" s="59"/>
      <c r="VB33" s="59">
        <v>1.1137559413909901</v>
      </c>
      <c r="VC33" s="59">
        <v>0.30555680394172602</v>
      </c>
      <c r="VD33" s="59">
        <v>0.48766812700000001</v>
      </c>
      <c r="VE33" s="59">
        <v>0.62639671564102095</v>
      </c>
      <c r="VF33" s="59">
        <v>0.44527393579482999</v>
      </c>
      <c r="VG33" s="59">
        <v>0.47348499298095698</v>
      </c>
      <c r="VH33" s="59">
        <v>0.431856930255889</v>
      </c>
      <c r="ACE33" s="60"/>
      <c r="ACF33" s="60">
        <v>2.2174656487996301E-2</v>
      </c>
      <c r="ACG33" s="60">
        <v>2.0300293781172998E-2</v>
      </c>
      <c r="ACH33" s="60">
        <v>2.0993173759584999E-2</v>
      </c>
      <c r="ACI33" s="60">
        <v>4.23134463058236E-2</v>
      </c>
      <c r="ACJ33" s="60">
        <v>2.6221253188836301E-2</v>
      </c>
      <c r="ACK33" s="60">
        <v>1.8338993416326301E-2</v>
      </c>
      <c r="ACL33" s="60">
        <v>1.6073284591298399E-2</v>
      </c>
      <c r="ACM33" s="60">
        <v>2.9739482397714401E-2</v>
      </c>
      <c r="ACN33" s="60">
        <v>1.85876750166401E-2</v>
      </c>
      <c r="ACO33" s="60">
        <v>1.85919584275594E-2</v>
      </c>
      <c r="ACP33" s="60">
        <v>3.3395121274703399E-2</v>
      </c>
      <c r="ACQ33" s="60">
        <v>2.5332387542698901E-2</v>
      </c>
      <c r="ACR33" s="60"/>
      <c r="ACS33" s="60"/>
      <c r="ACT33" s="60"/>
      <c r="ACU33" s="60"/>
      <c r="ACV33" s="60"/>
      <c r="ACW33" s="60"/>
      <c r="ACX33" s="60"/>
      <c r="ACY33" s="60">
        <v>1.1671040657329299</v>
      </c>
      <c r="ACZ33" s="60">
        <v>2.4872120311600701E-2</v>
      </c>
      <c r="ADA33" s="60">
        <v>2.9817578567440699E-2</v>
      </c>
      <c r="ADB33" s="60">
        <v>3.5180562990975203E-2</v>
      </c>
      <c r="ADC33" s="60">
        <v>2.7324993836431E-2</v>
      </c>
      <c r="ADD33" s="60">
        <v>4.3433730783917802E-2</v>
      </c>
      <c r="ADE33" s="60">
        <v>3.7581192332198497E-2</v>
      </c>
    </row>
    <row r="34" spans="554:785" x14ac:dyDescent="0.25">
      <c r="UH34" s="60"/>
      <c r="UI34" s="59">
        <v>1.40270004048943E-2</v>
      </c>
      <c r="UJ34" s="59">
        <v>1.40161998569965E-2</v>
      </c>
      <c r="UK34" s="59">
        <v>8.3510100841522203E-2</v>
      </c>
      <c r="UL34" s="59">
        <v>0.29255029559135398</v>
      </c>
      <c r="UM34" s="59">
        <v>0.111375398933887</v>
      </c>
      <c r="UN34" s="59">
        <v>0.111235298216342</v>
      </c>
      <c r="UO34" s="59">
        <v>0.180581495165824</v>
      </c>
      <c r="UP34" s="59">
        <v>0.36197489500045699</v>
      </c>
      <c r="UQ34" s="59">
        <v>0.18090009689330999</v>
      </c>
      <c r="UR34" s="60">
        <v>0.110966801643371</v>
      </c>
      <c r="US34" s="60">
        <v>0.38966068625450101</v>
      </c>
      <c r="UT34" s="60">
        <v>0.38981989026069602</v>
      </c>
      <c r="VA34" s="59"/>
      <c r="VB34" s="59">
        <v>1.08594250679016</v>
      </c>
      <c r="VC34" s="59">
        <v>0.29200240969657898</v>
      </c>
      <c r="VD34" s="59">
        <v>0.48741343599999998</v>
      </c>
      <c r="VE34" s="59">
        <v>0.59880745410919101</v>
      </c>
      <c r="VF34" s="59">
        <v>0.43158173561096103</v>
      </c>
      <c r="VG34" s="59">
        <v>0.47312158346176098</v>
      </c>
      <c r="VH34" s="59">
        <v>0.41788569092750499</v>
      </c>
      <c r="ACE34" s="60"/>
      <c r="ACF34" s="60">
        <v>2.2163988664074701E-2</v>
      </c>
      <c r="ACG34" s="60">
        <v>2.0089564841975001E-2</v>
      </c>
      <c r="ACH34" s="60">
        <v>2.0974496792951498E-2</v>
      </c>
      <c r="ACI34" s="60">
        <v>4.1211568227916398E-2</v>
      </c>
      <c r="ACJ34" s="60">
        <v>2.5801491539828102E-2</v>
      </c>
      <c r="ACK34" s="60">
        <v>1.8330915250382E-2</v>
      </c>
      <c r="ACL34" s="60">
        <v>1.6051027757798101E-2</v>
      </c>
      <c r="ACM34" s="60">
        <v>2.96622965979987E-2</v>
      </c>
      <c r="ACN34" s="60">
        <v>1.8465255165303601E-2</v>
      </c>
      <c r="ACO34" s="60">
        <v>1.8270458659101999E-2</v>
      </c>
      <c r="ACP34" s="60">
        <v>3.3274016251757001E-2</v>
      </c>
      <c r="ACQ34" s="60">
        <v>2.5226255801194399E-2</v>
      </c>
      <c r="ACR34" s="60"/>
      <c r="ACS34" s="60"/>
      <c r="ACT34" s="60"/>
      <c r="ACU34" s="60"/>
      <c r="ACV34" s="60"/>
      <c r="ACW34" s="60"/>
      <c r="ACX34" s="60"/>
      <c r="ACY34" s="60">
        <v>1.16709134387686</v>
      </c>
      <c r="ACZ34" s="60">
        <v>2.4602386517959901E-2</v>
      </c>
      <c r="ADA34" s="60">
        <v>2.9713433998849601E-2</v>
      </c>
      <c r="ADB34" s="60">
        <v>3.5111972908633902E-2</v>
      </c>
      <c r="ADC34" s="60">
        <v>2.6896450423705E-2</v>
      </c>
      <c r="ADD34" s="60">
        <v>4.3204380361835902E-2</v>
      </c>
      <c r="ADE34" s="60">
        <v>3.6346351765654303E-2</v>
      </c>
    </row>
    <row r="35" spans="554:785" x14ac:dyDescent="0.25">
      <c r="UH35" s="60"/>
      <c r="UI35" s="59">
        <v>1.40576995909214E-2</v>
      </c>
      <c r="UJ35" s="59">
        <v>1.40215000137686E-2</v>
      </c>
      <c r="UK35" s="59">
        <v>8.32369029521942E-2</v>
      </c>
      <c r="UL35" s="59">
        <v>0.27843800187110901</v>
      </c>
      <c r="UM35" s="59">
        <v>9.7648896276950795E-2</v>
      </c>
      <c r="UN35" s="59">
        <v>9.7492396831512396E-2</v>
      </c>
      <c r="UO35" s="59">
        <v>0.16734509170055301</v>
      </c>
      <c r="UP35" s="59">
        <v>0.36192503571510298</v>
      </c>
      <c r="UQ35" s="59">
        <v>0.16733020544052099</v>
      </c>
      <c r="UR35" s="60">
        <v>0.110950604081153</v>
      </c>
      <c r="US35" s="60">
        <v>0.37608733773231501</v>
      </c>
      <c r="UT35" s="60">
        <v>0.37616062164306602</v>
      </c>
      <c r="VA35" s="59"/>
      <c r="VB35" s="59">
        <v>1.07190418243408</v>
      </c>
      <c r="VC35" s="59">
        <v>0.27835407853126498</v>
      </c>
      <c r="VD35" s="59">
        <v>0.47324344499999998</v>
      </c>
      <c r="VE35" s="59">
        <v>0.59869015216827304</v>
      </c>
      <c r="VF35" s="59">
        <v>0.43141639232635498</v>
      </c>
      <c r="VG35" s="59">
        <v>0.45941624045371998</v>
      </c>
      <c r="VH35" s="59">
        <v>0.41779729723930298</v>
      </c>
      <c r="ACE35" s="60"/>
      <c r="ACF35" s="60">
        <v>2.1959199865254998E-2</v>
      </c>
      <c r="ACG35" s="60">
        <v>1.99197052883314E-2</v>
      </c>
      <c r="ACH35" s="60">
        <v>2.0942061463926399E-2</v>
      </c>
      <c r="ACI35" s="60">
        <v>4.1101667761971203E-2</v>
      </c>
      <c r="ACJ35" s="60">
        <v>2.5312511757151501E-2</v>
      </c>
      <c r="ACK35" s="60">
        <v>1.8317387582445398E-2</v>
      </c>
      <c r="ACL35" s="60">
        <v>1.6016649085143501E-2</v>
      </c>
      <c r="ACM35" s="60">
        <v>2.9604935032689399E-2</v>
      </c>
      <c r="ACN35" s="60">
        <v>1.8385211128870999E-2</v>
      </c>
      <c r="ACO35" s="60">
        <v>1.8041473046365601E-2</v>
      </c>
      <c r="ACP35" s="60">
        <v>3.2935900904106703E-2</v>
      </c>
      <c r="ACQ35" s="60">
        <v>2.51474843677446E-2</v>
      </c>
      <c r="ACR35" s="60"/>
      <c r="ACS35" s="60"/>
      <c r="ACT35" s="60"/>
      <c r="ACU35" s="60"/>
      <c r="ACV35" s="60"/>
      <c r="ACW35" s="60"/>
      <c r="ACX35" s="60"/>
      <c r="ACY35" s="60">
        <v>1.16698169802957</v>
      </c>
      <c r="ACZ35" s="60">
        <v>2.44990963619337E-2</v>
      </c>
      <c r="ADA35" s="60">
        <v>2.9586358868775999E-2</v>
      </c>
      <c r="ADB35" s="60">
        <v>3.5008969975775101E-2</v>
      </c>
      <c r="ADC35" s="60">
        <v>2.6426470861437401E-2</v>
      </c>
      <c r="ADD35" s="60">
        <v>4.2669255812947497E-2</v>
      </c>
      <c r="ADE35" s="60">
        <v>3.633915691128E-2</v>
      </c>
    </row>
    <row r="36" spans="554:785" x14ac:dyDescent="0.25">
      <c r="UH36" s="60"/>
      <c r="UI36" s="59">
        <v>1.4059199951589101E-2</v>
      </c>
      <c r="UJ36" s="59">
        <v>1.40365995466709E-2</v>
      </c>
      <c r="UK36" s="59">
        <v>6.9708101451396901E-2</v>
      </c>
      <c r="UL36" s="59">
        <v>0.25065571069717402</v>
      </c>
      <c r="UM36" s="59">
        <v>9.7155600786209106E-2</v>
      </c>
      <c r="UN36" s="59">
        <v>9.7403503954410497E-2</v>
      </c>
      <c r="UO36" s="59">
        <v>0.167303502559661</v>
      </c>
      <c r="UP36" s="59">
        <v>0.34842181205749501</v>
      </c>
      <c r="UQ36" s="59">
        <v>0.16724638640880499</v>
      </c>
      <c r="UR36" s="60">
        <v>8.3469197154045105E-2</v>
      </c>
      <c r="US36" s="60">
        <v>0.37604230642318698</v>
      </c>
      <c r="UT36" s="60">
        <v>0.37605410814285201</v>
      </c>
      <c r="VA36" s="59"/>
      <c r="VB36" s="59">
        <v>1.01656782627105</v>
      </c>
      <c r="VC36" s="59">
        <v>0.26419159770011902</v>
      </c>
      <c r="VD36" s="59">
        <v>0.459726721</v>
      </c>
      <c r="VE36" s="59">
        <v>0.59853994846343905</v>
      </c>
      <c r="VF36" s="59">
        <v>0.39133426547050398</v>
      </c>
      <c r="VG36" s="59">
        <v>0.45923602581024098</v>
      </c>
      <c r="VH36" s="59">
        <v>0.41771408915519698</v>
      </c>
      <c r="ACE36" s="60"/>
      <c r="ACF36" s="60">
        <v>2.1941601815374901E-2</v>
      </c>
      <c r="ACG36" s="60">
        <v>1.98886783311885E-2</v>
      </c>
      <c r="ACH36" s="60">
        <v>2.07501074744483E-2</v>
      </c>
      <c r="ACI36" s="60">
        <v>3.9240464337238601E-2</v>
      </c>
      <c r="ACJ36" s="60">
        <v>2.4814421987277801E-2</v>
      </c>
      <c r="ACK36" s="60">
        <v>1.8226313612084599E-2</v>
      </c>
      <c r="ACL36" s="60">
        <v>1.5782836008774601E-2</v>
      </c>
      <c r="ACM36" s="60">
        <v>2.9329014287940599E-2</v>
      </c>
      <c r="ACN36" s="60">
        <v>1.8137933316722501E-2</v>
      </c>
      <c r="ACO36" s="60">
        <v>1.7943481303103099E-2</v>
      </c>
      <c r="ACP36" s="60">
        <v>3.2684893012702103E-2</v>
      </c>
      <c r="ACQ36" s="60">
        <v>2.50856470071961E-2</v>
      </c>
      <c r="ACR36" s="60"/>
      <c r="ACS36" s="60"/>
      <c r="ACT36" s="60"/>
      <c r="ACU36" s="60"/>
      <c r="ACV36" s="60"/>
      <c r="ACW36" s="60"/>
      <c r="ACX36" s="60"/>
      <c r="ACY36" s="60">
        <v>1.1665670776133299</v>
      </c>
      <c r="ACZ36" s="60">
        <v>2.4401814054980899E-2</v>
      </c>
      <c r="ADA36" s="60">
        <v>2.9543583604839802E-2</v>
      </c>
      <c r="ADB36" s="60">
        <v>3.4655145970803498E-2</v>
      </c>
      <c r="ADC36" s="60">
        <v>2.62932940590937E-2</v>
      </c>
      <c r="ADD36" s="60">
        <v>4.2623571685528598E-2</v>
      </c>
      <c r="ADE36" s="60">
        <v>3.6200107509984703E-2</v>
      </c>
    </row>
    <row r="37" spans="554:785" x14ac:dyDescent="0.25">
      <c r="UH37" s="60"/>
      <c r="UI37" s="59">
        <v>1.41057996079325E-2</v>
      </c>
      <c r="UJ37" s="59">
        <v>1.4051299542188599E-2</v>
      </c>
      <c r="UK37" s="59">
        <v>6.9504104554653098E-2</v>
      </c>
      <c r="UL37" s="59">
        <v>0.25021058320999101</v>
      </c>
      <c r="UM37" s="59">
        <v>9.7136400640010806E-2</v>
      </c>
      <c r="UN37" s="59">
        <v>9.7059100866317694E-2</v>
      </c>
      <c r="UO37" s="59">
        <v>0.15330959856510101</v>
      </c>
      <c r="UP37" s="59">
        <v>0.34814769029617298</v>
      </c>
      <c r="UQ37" s="59">
        <v>0.16714669764041901</v>
      </c>
      <c r="UR37" s="60">
        <v>8.3431497216224601E-2</v>
      </c>
      <c r="US37" s="60">
        <v>0.33394339680671598</v>
      </c>
      <c r="UT37" s="60">
        <v>0.376030564308166</v>
      </c>
      <c r="UV37" s="59"/>
      <c r="UW37" s="59"/>
      <c r="VA37" s="59"/>
      <c r="VB37" s="59">
        <v>1.0025819540023799</v>
      </c>
      <c r="VC37" s="59">
        <v>0.25110459327697698</v>
      </c>
      <c r="VD37" s="59">
        <v>0.445554167</v>
      </c>
      <c r="VE37" s="59">
        <v>0.59847962856292702</v>
      </c>
      <c r="VF37" s="59">
        <v>0.38985395431518499</v>
      </c>
      <c r="VG37" s="59">
        <v>0.44578608870506198</v>
      </c>
      <c r="VH37" s="59">
        <v>0.41757249832153298</v>
      </c>
      <c r="ACE37" s="60"/>
      <c r="ACF37" s="60">
        <v>2.1732409492664299E-2</v>
      </c>
      <c r="ACG37" s="60">
        <v>1.9877304013673401E-2</v>
      </c>
      <c r="ACH37" s="60">
        <v>2.07201723666596E-2</v>
      </c>
      <c r="ACI37" s="60">
        <v>3.8780595094113503E-2</v>
      </c>
      <c r="ACJ37" s="60">
        <v>2.4041529303515E-2</v>
      </c>
      <c r="ACK37" s="60">
        <v>1.8216757844338499E-2</v>
      </c>
      <c r="ACL37" s="60">
        <v>1.5737012870222999E-2</v>
      </c>
      <c r="ACM37" s="60">
        <v>2.93064115715857E-2</v>
      </c>
      <c r="ACN37" s="60">
        <v>1.8090509809841199E-2</v>
      </c>
      <c r="ACO37" s="60">
        <v>1.7289514624603802E-2</v>
      </c>
      <c r="ACP37" s="60">
        <v>3.1836071967570802E-2</v>
      </c>
      <c r="ACQ37" s="60">
        <v>2.4635231061226899E-2</v>
      </c>
      <c r="ACR37" s="60"/>
      <c r="ACS37" s="60"/>
      <c r="ACT37" s="60"/>
      <c r="ACU37" s="60"/>
      <c r="ACV37" s="60"/>
      <c r="ACW37" s="60"/>
      <c r="ACX37" s="60"/>
      <c r="ACY37" s="60">
        <v>1.16649685988838</v>
      </c>
      <c r="ACZ37" s="60">
        <v>2.4216683073238199E-2</v>
      </c>
      <c r="ADA37" s="60">
        <v>2.95034767896914E-2</v>
      </c>
      <c r="ADB37" s="60">
        <v>3.44950072457045E-2</v>
      </c>
      <c r="ADC37" s="60">
        <v>2.6048468568378499E-2</v>
      </c>
      <c r="ADD37" s="60">
        <v>4.23822048893229E-2</v>
      </c>
      <c r="ADE37" s="60">
        <v>3.58766452479252E-2</v>
      </c>
    </row>
    <row r="38" spans="554:785" x14ac:dyDescent="0.25">
      <c r="UH38" s="60"/>
      <c r="UI38" s="59">
        <v>1.41144003719091E-2</v>
      </c>
      <c r="UJ38" s="59">
        <v>1.40514997765421E-2</v>
      </c>
      <c r="UK38" s="59">
        <v>6.9344200193881905E-2</v>
      </c>
      <c r="UL38" s="59">
        <v>0.22284118831157601</v>
      </c>
      <c r="UM38" s="59">
        <v>9.71067994832992E-2</v>
      </c>
      <c r="UN38" s="59">
        <v>8.3770103752612998E-2</v>
      </c>
      <c r="UO38" s="59">
        <v>0.125373199582099</v>
      </c>
      <c r="UP38" s="59">
        <v>0.334349244832992</v>
      </c>
      <c r="UQ38" s="59">
        <v>0.167062208056449</v>
      </c>
      <c r="UR38" s="60">
        <v>6.9677598774433094E-2</v>
      </c>
      <c r="US38" s="60">
        <v>0.32028877735137901</v>
      </c>
      <c r="UT38" s="60">
        <v>0.375893384218215</v>
      </c>
      <c r="UV38" s="59"/>
      <c r="UW38" s="59"/>
      <c r="VA38" s="59"/>
      <c r="VB38" s="59">
        <v>1.0016909837722701</v>
      </c>
      <c r="VC38" s="59">
        <v>0.25086033344268799</v>
      </c>
      <c r="VD38" s="59">
        <v>0.44546881300000002</v>
      </c>
      <c r="VE38" s="59">
        <v>0.57055634260177601</v>
      </c>
      <c r="VF38" s="59">
        <v>0.38985222578048701</v>
      </c>
      <c r="VG38" s="59">
        <v>0.44543755054473799</v>
      </c>
      <c r="VH38" s="59">
        <v>0.40389394760131803</v>
      </c>
      <c r="ACE38" s="60"/>
      <c r="ACF38" s="60">
        <v>2.1401951020852801E-2</v>
      </c>
      <c r="ACG38" s="60">
        <v>1.9710164498040202E-2</v>
      </c>
      <c r="ACH38" s="60">
        <v>2.0661997456345699E-2</v>
      </c>
      <c r="ACI38" s="60">
        <v>3.8619974649448899E-2</v>
      </c>
      <c r="ACJ38" s="60">
        <v>2.3366365371194499E-2</v>
      </c>
      <c r="ACK38" s="60">
        <v>1.8211760786203301E-2</v>
      </c>
      <c r="ACL38" s="60">
        <v>1.56858742875393E-2</v>
      </c>
      <c r="ACM38" s="60">
        <v>2.9228078310404498E-2</v>
      </c>
      <c r="ACN38" s="60">
        <v>1.80650360058607E-2</v>
      </c>
      <c r="ACO38" s="60">
        <v>1.7255590182419601E-2</v>
      </c>
      <c r="ACP38" s="60">
        <v>3.18091908011486E-2</v>
      </c>
      <c r="ACQ38" s="60">
        <v>2.4436975368100099E-2</v>
      </c>
      <c r="ACR38" s="60"/>
      <c r="ACS38" s="60"/>
      <c r="ACT38" s="60"/>
      <c r="ACU38" s="60"/>
      <c r="ACV38" s="60"/>
      <c r="ACW38" s="60"/>
      <c r="ACX38" s="60"/>
      <c r="ACY38" s="60">
        <v>1.1664519534191</v>
      </c>
      <c r="ACZ38" s="60">
        <v>2.3681598209502198E-2</v>
      </c>
      <c r="ADA38" s="60">
        <v>2.9379832495227701E-2</v>
      </c>
      <c r="ADB38" s="60">
        <v>3.4362044280630201E-2</v>
      </c>
      <c r="ADC38" s="60">
        <v>2.6015323507069001E-2</v>
      </c>
      <c r="ADD38" s="60">
        <v>4.2188533148199203E-2</v>
      </c>
      <c r="ADE38" s="60">
        <v>3.5173005875891103E-2</v>
      </c>
    </row>
    <row r="39" spans="554:785" x14ac:dyDescent="0.25">
      <c r="UH39" s="60"/>
      <c r="UI39" s="59">
        <v>1.4181099832057901E-2</v>
      </c>
      <c r="UJ39" s="59">
        <v>1.4054100029170499E-2</v>
      </c>
      <c r="UK39" s="59">
        <v>6.9144099950790405E-2</v>
      </c>
      <c r="UL39" s="59">
        <v>0.22094671428203499</v>
      </c>
      <c r="UM39" s="59">
        <v>8.3630695939063998E-2</v>
      </c>
      <c r="UN39" s="59">
        <v>8.3489701151847798E-2</v>
      </c>
      <c r="UO39" s="59">
        <v>0.12525959312915799</v>
      </c>
      <c r="UP39" s="59">
        <v>0.33431619405746399</v>
      </c>
      <c r="UQ39" s="59">
        <v>0.16700498759746499</v>
      </c>
      <c r="UR39" s="60">
        <v>6.9343298673629705E-2</v>
      </c>
      <c r="US39" s="60">
        <v>0.29222548007964999</v>
      </c>
      <c r="UT39" s="60">
        <v>0.37582391500473</v>
      </c>
      <c r="UV39" s="59"/>
      <c r="UW39" s="59"/>
      <c r="VA39" s="59"/>
      <c r="VB39" s="59">
        <v>0.974598169326782</v>
      </c>
      <c r="VC39" s="59">
        <v>0.25032976269721902</v>
      </c>
      <c r="VD39" s="59">
        <v>0.43200582300000001</v>
      </c>
      <c r="VE39" s="59">
        <v>0.55726265907287598</v>
      </c>
      <c r="VF39" s="59">
        <v>0.37609970569610501</v>
      </c>
      <c r="VG39" s="59">
        <v>0.43170762062072698</v>
      </c>
      <c r="VH39" s="59">
        <v>0.39028459787368702</v>
      </c>
      <c r="ACE39" s="60"/>
      <c r="ACF39" s="60">
        <v>2.1351592200854301E-2</v>
      </c>
      <c r="ACG39" s="60">
        <v>1.9709129819514601E-2</v>
      </c>
      <c r="ACH39" s="60">
        <v>2.0549383954766801E-2</v>
      </c>
      <c r="ACI39" s="60">
        <v>3.7079536007663602E-2</v>
      </c>
      <c r="ACJ39" s="60">
        <v>2.3359195307463301E-2</v>
      </c>
      <c r="ACK39" s="60">
        <v>1.81491634564282E-2</v>
      </c>
      <c r="ACL39" s="60">
        <v>1.5677642184963401E-2</v>
      </c>
      <c r="ACM39" s="60">
        <v>2.9208674531807401E-2</v>
      </c>
      <c r="ACN39" s="60">
        <v>1.7947379852780599E-2</v>
      </c>
      <c r="ACO39" s="60">
        <v>1.7236249284636799E-2</v>
      </c>
      <c r="ACP39" s="60">
        <v>3.1486073008863899E-2</v>
      </c>
      <c r="ACQ39" s="60">
        <v>2.4211932695196999E-2</v>
      </c>
      <c r="ACR39" s="60"/>
      <c r="ACS39" s="60"/>
      <c r="ACT39" s="60"/>
      <c r="ACU39" s="60"/>
      <c r="ACV39" s="60"/>
      <c r="ACW39" s="60"/>
      <c r="ACX39" s="60"/>
      <c r="ACY39" s="60">
        <v>1.16558784700621</v>
      </c>
      <c r="ACZ39" s="60">
        <v>2.34615502056836E-2</v>
      </c>
      <c r="ADA39" s="60">
        <v>2.93291993107795E-2</v>
      </c>
      <c r="ADB39" s="60">
        <v>3.4237150164641697E-2</v>
      </c>
      <c r="ADC39" s="60">
        <v>2.56686857283881E-2</v>
      </c>
      <c r="ADD39" s="60">
        <v>4.2084360109417698E-2</v>
      </c>
      <c r="ADE39" s="60">
        <v>3.5108130199745603E-2</v>
      </c>
    </row>
    <row r="40" spans="554:785" x14ac:dyDescent="0.25">
      <c r="UH40" s="60"/>
      <c r="UI40" s="59">
        <v>1.43084004521369E-2</v>
      </c>
      <c r="UJ40" s="59">
        <v>1.40680996701121E-2</v>
      </c>
      <c r="UK40" s="59">
        <v>5.5758800357580102E-2</v>
      </c>
      <c r="UL40" s="59">
        <v>0.195336192846298</v>
      </c>
      <c r="UM40" s="59">
        <v>8.3604007959365803E-2</v>
      </c>
      <c r="UN40" s="59">
        <v>8.3270594477653503E-2</v>
      </c>
      <c r="UO40" s="59">
        <v>0.125233799219131</v>
      </c>
      <c r="UP40" s="59">
        <v>0.33418482542037897</v>
      </c>
      <c r="UQ40" s="59">
        <v>0.15331931412220001</v>
      </c>
      <c r="UR40" s="60">
        <v>6.9208800792693995E-2</v>
      </c>
      <c r="US40" s="60">
        <v>0.29220890998840299</v>
      </c>
      <c r="UT40" s="60">
        <v>0.37571418285369801</v>
      </c>
      <c r="UV40" s="59"/>
      <c r="UW40" s="59"/>
      <c r="VA40" s="59"/>
      <c r="VB40" s="59">
        <v>0.94678890705108598</v>
      </c>
      <c r="VC40" s="59">
        <v>0.237145289778709</v>
      </c>
      <c r="VD40" s="59">
        <v>0.41778165099999998</v>
      </c>
      <c r="VE40" s="59">
        <v>0.54355365037918002</v>
      </c>
      <c r="VF40" s="59">
        <v>0.37602126598358099</v>
      </c>
      <c r="VG40" s="59">
        <v>0.43168333172798101</v>
      </c>
      <c r="VH40" s="59">
        <v>0.37582874298095698</v>
      </c>
      <c r="ACE40" s="60"/>
      <c r="ACF40" s="60">
        <v>2.1053710220757599E-2</v>
      </c>
      <c r="ACG40" s="60">
        <v>1.9489537025830402E-2</v>
      </c>
      <c r="ACH40" s="60">
        <v>2.0485442811764999E-2</v>
      </c>
      <c r="ACI40" s="60">
        <v>3.6050867952001499E-2</v>
      </c>
      <c r="ACJ40" s="60">
        <v>2.3318265304312899E-2</v>
      </c>
      <c r="ACK40" s="60">
        <v>1.7926944454962599E-2</v>
      </c>
      <c r="ACL40" s="60">
        <v>1.5576121884647401E-2</v>
      </c>
      <c r="ACM40" s="60">
        <v>2.9159155112309799E-2</v>
      </c>
      <c r="ACN40" s="60">
        <v>1.7829918716475799E-2</v>
      </c>
      <c r="ACO40" s="60">
        <v>1.7132097325116401E-2</v>
      </c>
      <c r="ACP40" s="60">
        <v>3.0822422553245601E-2</v>
      </c>
      <c r="ACQ40" s="60">
        <v>2.41999857136663E-2</v>
      </c>
      <c r="ACR40" s="60"/>
      <c r="ACS40" s="60"/>
      <c r="ACT40" s="60"/>
      <c r="ACU40" s="60"/>
      <c r="ACV40" s="60"/>
      <c r="ACW40" s="60"/>
      <c r="ACX40" s="60"/>
      <c r="ACY40" s="60">
        <v>1.1653214726852501</v>
      </c>
      <c r="ACZ40" s="60">
        <v>2.3261785681745899E-2</v>
      </c>
      <c r="ADA40" s="60">
        <v>2.9057073644554499E-2</v>
      </c>
      <c r="ADB40" s="60">
        <v>3.3712890275531898E-2</v>
      </c>
      <c r="ADC40" s="60">
        <v>2.5603080306352E-2</v>
      </c>
      <c r="ADD40" s="60">
        <v>4.1920234497821902E-2</v>
      </c>
      <c r="ADE40" s="60">
        <v>3.4965074774192001E-2</v>
      </c>
    </row>
    <row r="41" spans="554:785" x14ac:dyDescent="0.25">
      <c r="UH41" s="60"/>
      <c r="UI41" s="59">
        <v>1.4348199591040601E-2</v>
      </c>
      <c r="UJ41" s="59">
        <v>1.40731995925307E-2</v>
      </c>
      <c r="UK41" s="59">
        <v>5.5668599903583499E-2</v>
      </c>
      <c r="UL41" s="59">
        <v>0.194933205842971</v>
      </c>
      <c r="UM41" s="59">
        <v>8.3381898701190907E-2</v>
      </c>
      <c r="UN41" s="59">
        <v>5.5882498621940599E-2</v>
      </c>
      <c r="UO41" s="59">
        <v>0.12504900991916601</v>
      </c>
      <c r="UP41" s="59">
        <v>0.32034680247306802</v>
      </c>
      <c r="UQ41" s="59">
        <v>0.153122708201408</v>
      </c>
      <c r="UR41" s="60">
        <v>5.5625099688768297E-2</v>
      </c>
      <c r="US41" s="60">
        <v>0.27882361412048301</v>
      </c>
      <c r="UT41" s="60">
        <v>0.36208918690681402</v>
      </c>
      <c r="UV41" s="59"/>
      <c r="UW41" s="59"/>
      <c r="VA41" s="59"/>
      <c r="VB41" s="59">
        <v>0.87757986783981301</v>
      </c>
      <c r="VC41" s="59">
        <v>0.23700338602066001</v>
      </c>
      <c r="VD41" s="59">
        <v>0.40388038799999998</v>
      </c>
      <c r="VE41" s="59">
        <v>0.54320764541625899</v>
      </c>
      <c r="VF41" s="59">
        <v>0.375936299562454</v>
      </c>
      <c r="VG41" s="59">
        <v>0.389949470758438</v>
      </c>
      <c r="VH41" s="59">
        <v>0.361863613128662</v>
      </c>
      <c r="ACE41" s="60"/>
      <c r="ACF41" s="60">
        <v>2.0939408450760699E-2</v>
      </c>
      <c r="ACG41" s="60">
        <v>1.9458313891073199E-2</v>
      </c>
      <c r="ACH41" s="60">
        <v>2.0473601667292701E-2</v>
      </c>
      <c r="ACI41" s="60">
        <v>3.5994212540443597E-2</v>
      </c>
      <c r="ACJ41" s="60">
        <v>2.32736275748264E-2</v>
      </c>
      <c r="ACK41" s="60">
        <v>1.79021133683652E-2</v>
      </c>
      <c r="ACL41" s="60">
        <v>1.5251391853606701E-2</v>
      </c>
      <c r="ACM41" s="60">
        <v>2.8906185158145699E-2</v>
      </c>
      <c r="ACN41" s="60">
        <v>1.7780585692269299E-2</v>
      </c>
      <c r="ACO41" s="60">
        <v>1.6997817082309401E-2</v>
      </c>
      <c r="ACP41" s="60">
        <v>3.0697174718357399E-2</v>
      </c>
      <c r="ACQ41" s="60">
        <v>2.4186577674687799E-2</v>
      </c>
      <c r="ACR41" s="60"/>
      <c r="ACS41" s="60"/>
      <c r="ACT41" s="60"/>
      <c r="ACU41" s="60"/>
      <c r="ACV41" s="60"/>
      <c r="ACW41" s="60"/>
      <c r="ACX41" s="60"/>
      <c r="ACY41" s="60">
        <v>1.16453218888801</v>
      </c>
      <c r="ACZ41" s="60">
        <v>2.3163695768565199E-2</v>
      </c>
      <c r="ADA41" s="60">
        <v>2.90467455607827E-2</v>
      </c>
      <c r="ADB41" s="60">
        <v>3.3393969469155897E-2</v>
      </c>
      <c r="ADC41" s="60">
        <v>2.54438464466583E-2</v>
      </c>
      <c r="ADD41" s="60">
        <v>4.1207858470154297E-2</v>
      </c>
      <c r="ADE41" s="60">
        <v>3.4909664886964002E-2</v>
      </c>
    </row>
    <row r="42" spans="554:785" x14ac:dyDescent="0.25">
      <c r="UH42" s="60"/>
      <c r="UI42" s="59">
        <v>2.7322199195623301E-2</v>
      </c>
      <c r="UJ42" s="59">
        <v>1.40744997188448E-2</v>
      </c>
      <c r="UK42" s="59">
        <v>5.5599197745323098E-2</v>
      </c>
      <c r="UL42" s="59">
        <v>0.18147438764572099</v>
      </c>
      <c r="UM42" s="59">
        <v>6.9736801087856196E-2</v>
      </c>
      <c r="UN42" s="59">
        <v>5.5734902620315503E-2</v>
      </c>
      <c r="UO42" s="59">
        <v>8.37581977248191E-2</v>
      </c>
      <c r="UP42" s="59">
        <v>0.32026308774948098</v>
      </c>
      <c r="UQ42" s="59">
        <v>0.15278990566730499</v>
      </c>
      <c r="UR42" s="60">
        <v>4.1936598718166303E-2</v>
      </c>
      <c r="US42" s="60">
        <v>0.25059559941291798</v>
      </c>
      <c r="UT42" s="60">
        <v>0.361987113952636</v>
      </c>
      <c r="UV42" s="59"/>
      <c r="UW42" s="59"/>
      <c r="VA42" s="59"/>
      <c r="VB42" s="59">
        <v>0.87686109542846602</v>
      </c>
      <c r="VC42" s="59">
        <v>0.222760409116745</v>
      </c>
      <c r="VD42" s="59">
        <v>0.40375080699999999</v>
      </c>
      <c r="VE42" s="59">
        <v>0.54287362098693803</v>
      </c>
      <c r="VF42" s="59">
        <v>0.37575018405914301</v>
      </c>
      <c r="VG42" s="59">
        <v>0.38983127474784801</v>
      </c>
      <c r="VH42" s="59">
        <v>0.348238825798034</v>
      </c>
      <c r="ACE42" s="60"/>
      <c r="ACF42" s="60">
        <v>2.0694270557623701E-2</v>
      </c>
      <c r="ACG42" s="60">
        <v>1.9430563671214499E-2</v>
      </c>
      <c r="ACH42" s="60">
        <v>2.04614501470065E-2</v>
      </c>
      <c r="ACI42" s="60">
        <v>3.5595706960550998E-2</v>
      </c>
      <c r="ACJ42" s="60">
        <v>2.30927883231903E-2</v>
      </c>
      <c r="ACK42" s="60">
        <v>1.78823013217978E-2</v>
      </c>
      <c r="ACL42" s="60">
        <v>1.5021850344649401E-2</v>
      </c>
      <c r="ACM42" s="60">
        <v>2.87880300982674E-2</v>
      </c>
      <c r="ACN42" s="60">
        <v>1.7483263338296501E-2</v>
      </c>
      <c r="ACO42" s="60">
        <v>1.6916169246737601E-2</v>
      </c>
      <c r="ACP42" s="60">
        <v>3.0383788726877699E-2</v>
      </c>
      <c r="ACQ42" s="60">
        <v>2.4168946956223E-2</v>
      </c>
      <c r="ACR42" s="60"/>
      <c r="ACS42" s="60"/>
      <c r="ACT42" s="60"/>
      <c r="ACU42" s="60"/>
      <c r="ACV42" s="60"/>
      <c r="ACW42" s="60"/>
      <c r="ACX42" s="60"/>
      <c r="ACY42" s="60">
        <v>1.16448760851947</v>
      </c>
      <c r="ACZ42" s="60">
        <v>2.3122269848251199E-2</v>
      </c>
      <c r="ADA42" s="60">
        <v>2.88971434254666E-2</v>
      </c>
      <c r="ADB42" s="60">
        <v>3.3310851399446097E-2</v>
      </c>
      <c r="ADC42" s="60">
        <v>2.5378207761409598E-2</v>
      </c>
      <c r="ADD42" s="60">
        <v>4.0843645894128998E-2</v>
      </c>
      <c r="ADE42" s="60">
        <v>3.45262936045206E-2</v>
      </c>
    </row>
    <row r="43" spans="554:785" x14ac:dyDescent="0.25">
      <c r="UH43" s="60"/>
      <c r="UI43" s="59">
        <v>2.73857004940509E-2</v>
      </c>
      <c r="UJ43" s="59">
        <v>1.41062997281551E-2</v>
      </c>
      <c r="UK43" s="59">
        <v>5.5264700204133897E-2</v>
      </c>
      <c r="UL43" s="59">
        <v>0.18077309429645499</v>
      </c>
      <c r="UM43" s="59">
        <v>6.9727398455142905E-2</v>
      </c>
      <c r="UN43" s="59">
        <v>5.57192005217075E-2</v>
      </c>
      <c r="UO43" s="59">
        <v>8.3652101457118905E-2</v>
      </c>
      <c r="UP43" s="59">
        <v>0.32022619247436501</v>
      </c>
      <c r="UQ43" s="59">
        <v>0.13901340961456299</v>
      </c>
      <c r="UR43" s="60">
        <v>4.1861198842525399E-2</v>
      </c>
      <c r="US43" s="60">
        <v>0.23682160675525599</v>
      </c>
      <c r="UT43" s="60">
        <v>0.36184880137443498</v>
      </c>
      <c r="UV43" s="59"/>
      <c r="UW43" s="59"/>
      <c r="VA43" s="59"/>
      <c r="VB43" s="59">
        <v>0.86302894353866499</v>
      </c>
      <c r="VC43" s="59">
        <v>0.22274240851402199</v>
      </c>
      <c r="VD43" s="59">
        <v>0.38978275699999998</v>
      </c>
      <c r="VE43" s="59">
        <v>0.52899885177612305</v>
      </c>
      <c r="VF43" s="59">
        <v>0.36234003305435097</v>
      </c>
      <c r="VG43" s="59">
        <v>0.37603813409805298</v>
      </c>
      <c r="VH43" s="59">
        <v>0.34801799058914101</v>
      </c>
      <c r="ACE43" s="60"/>
      <c r="ACF43" s="60">
        <v>2.0688050198856799E-2</v>
      </c>
      <c r="ACG43" s="60">
        <v>1.91590782037468E-2</v>
      </c>
      <c r="ACH43" s="60">
        <v>2.0461014059323601E-2</v>
      </c>
      <c r="ACI43" s="60">
        <v>3.4543844741957298E-2</v>
      </c>
      <c r="ACJ43" s="60">
        <v>2.2794476026396698E-2</v>
      </c>
      <c r="ACK43" s="60">
        <v>1.7807883093450699E-2</v>
      </c>
      <c r="ACL43" s="60">
        <v>1.4887340689138001E-2</v>
      </c>
      <c r="ACM43" s="60">
        <v>2.8753232838907999E-2</v>
      </c>
      <c r="ACN43" s="60">
        <v>1.73107426972673E-2</v>
      </c>
      <c r="ACO43" s="60">
        <v>1.6896450633757099E-2</v>
      </c>
      <c r="ACP43" s="60">
        <v>2.9814718847391699E-2</v>
      </c>
      <c r="ACQ43" s="60">
        <v>2.3893300810633102E-2</v>
      </c>
      <c r="ACR43" s="60"/>
      <c r="ACS43" s="60"/>
      <c r="ACT43" s="60"/>
      <c r="ACU43" s="60"/>
      <c r="ACV43" s="60"/>
      <c r="ACW43" s="60"/>
      <c r="ACX43" s="60"/>
      <c r="ACY43" s="60">
        <v>1.16434542739392</v>
      </c>
      <c r="ACZ43" s="60">
        <v>2.3061600714873301E-2</v>
      </c>
      <c r="ADA43" s="60">
        <v>2.8785027054447201E-2</v>
      </c>
      <c r="ADB43" s="60">
        <v>3.28711628135002E-2</v>
      </c>
      <c r="ADC43" s="60">
        <v>2.4943853613507198E-2</v>
      </c>
      <c r="ADD43" s="60">
        <v>4.0812254628229697E-2</v>
      </c>
      <c r="ADE43" s="60">
        <v>3.4422124472040197E-2</v>
      </c>
    </row>
    <row r="44" spans="554:785" x14ac:dyDescent="0.25">
      <c r="UH44" s="60"/>
      <c r="UI44" s="59">
        <v>2.74946987628936E-2</v>
      </c>
      <c r="UJ44" s="59">
        <v>1.4119200408458699E-2</v>
      </c>
      <c r="UK44" s="59">
        <v>4.1732799261808298E-2</v>
      </c>
      <c r="UL44" s="59">
        <v>0.179811596870422</v>
      </c>
      <c r="UM44" s="59">
        <v>6.9638006389140999E-2</v>
      </c>
      <c r="UN44" s="59">
        <v>4.2036801576614297E-2</v>
      </c>
      <c r="UO44" s="59">
        <v>8.3533599972724901E-2</v>
      </c>
      <c r="UP44" s="59">
        <v>0.30617001652717502</v>
      </c>
      <c r="UQ44" s="59">
        <v>0.138867497444152</v>
      </c>
      <c r="UR44" s="60">
        <v>4.1799098253250101E-2</v>
      </c>
      <c r="US44" s="60">
        <v>0.23677530884742701</v>
      </c>
      <c r="UT44" s="60">
        <v>0.34865480661392201</v>
      </c>
      <c r="UV44" s="59"/>
      <c r="UW44" s="59"/>
      <c r="VA44" s="59"/>
      <c r="VB44" s="59">
        <v>0.84914004802703802</v>
      </c>
      <c r="VC44" s="59">
        <v>0.208849787712097</v>
      </c>
      <c r="VD44" s="59">
        <v>0.38920944899999999</v>
      </c>
      <c r="VE44" s="59">
        <v>0.52898675203323298</v>
      </c>
      <c r="VF44" s="59">
        <v>0.333000779151916</v>
      </c>
      <c r="VG44" s="59">
        <v>0.37586760520934998</v>
      </c>
      <c r="VH44" s="59">
        <v>0.34792172908782898</v>
      </c>
      <c r="ACE44" s="60"/>
      <c r="ACF44" s="60">
        <v>2.06524582691811E-2</v>
      </c>
      <c r="ACG44" s="60">
        <v>1.9146379821709299E-2</v>
      </c>
      <c r="ACH44" s="60">
        <v>2.0259329499541401E-2</v>
      </c>
      <c r="ACI44" s="60">
        <v>3.4274601046909499E-2</v>
      </c>
      <c r="ACJ44" s="60">
        <v>2.2686073191330199E-2</v>
      </c>
      <c r="ACK44" s="60">
        <v>1.7787684835640302E-2</v>
      </c>
      <c r="ACL44" s="60">
        <v>1.48530328879092E-2</v>
      </c>
      <c r="ACM44" s="60">
        <v>2.8610724964524398E-2</v>
      </c>
      <c r="ACN44" s="60">
        <v>1.7294901917754499E-2</v>
      </c>
      <c r="ACO44" s="60">
        <v>1.6745518446624801E-2</v>
      </c>
      <c r="ACP44" s="60">
        <v>2.97109067730787E-2</v>
      </c>
      <c r="ACQ44" s="60">
        <v>2.38701552027141E-2</v>
      </c>
      <c r="ACR44" s="60"/>
      <c r="ACS44" s="60"/>
      <c r="ACT44" s="60"/>
      <c r="ACU44" s="60"/>
      <c r="ACV44" s="60"/>
      <c r="ACW44" s="60"/>
      <c r="ACX44" s="60"/>
      <c r="ACY44" s="60">
        <v>1.1642191487759499</v>
      </c>
      <c r="ACZ44" s="60">
        <v>2.3020442363411501E-2</v>
      </c>
      <c r="ADA44" s="60">
        <v>2.8752451004364299E-2</v>
      </c>
      <c r="ADB44" s="60">
        <v>3.2624854273074502E-2</v>
      </c>
      <c r="ADC44" s="60">
        <v>2.4883736989475401E-2</v>
      </c>
      <c r="ADD44" s="60">
        <v>3.9404012450037301E-2</v>
      </c>
      <c r="ADE44" s="60">
        <v>3.42533374340789E-2</v>
      </c>
    </row>
    <row r="45" spans="554:785" x14ac:dyDescent="0.25">
      <c r="UH45" s="60"/>
      <c r="UI45" s="59">
        <v>2.7643099427223199E-2</v>
      </c>
      <c r="UJ45" s="59">
        <v>1.41371004283428E-2</v>
      </c>
      <c r="UK45" s="59">
        <v>4.1602801531553199E-2</v>
      </c>
      <c r="UL45" s="59">
        <v>0.15300570428371399</v>
      </c>
      <c r="UM45" s="59">
        <v>5.5850803852081299E-2</v>
      </c>
      <c r="UN45" s="59">
        <v>4.2007401585578898E-2</v>
      </c>
      <c r="UO45" s="59">
        <v>8.3445698022842393E-2</v>
      </c>
      <c r="UP45" s="59">
        <v>0.27842772006988498</v>
      </c>
      <c r="UQ45" s="59">
        <v>0.125479996204376</v>
      </c>
      <c r="UR45" s="60">
        <v>4.1691601276397698E-2</v>
      </c>
      <c r="US45" s="60">
        <v>0.236705407500267</v>
      </c>
      <c r="UT45" s="60">
        <v>0.34816640615463201</v>
      </c>
      <c r="UV45" s="59"/>
      <c r="UW45" s="59"/>
      <c r="VA45" s="59"/>
      <c r="VB45" s="59">
        <v>0.83535522222518899</v>
      </c>
      <c r="VC45" s="59">
        <v>0.208697900176048</v>
      </c>
      <c r="VD45" s="59">
        <v>0.36229053100000003</v>
      </c>
      <c r="VE45" s="59">
        <v>0.515355944633483</v>
      </c>
      <c r="VF45" s="59">
        <v>0.320129305124282</v>
      </c>
      <c r="VG45" s="59">
        <v>0.37534651160240101</v>
      </c>
      <c r="VH45" s="59">
        <v>0.33409520983695901</v>
      </c>
      <c r="ACE45" s="60"/>
      <c r="ACF45" s="60">
        <v>2.0646962102300499E-2</v>
      </c>
      <c r="ACG45" s="60">
        <v>1.9121868092435299E-2</v>
      </c>
      <c r="ACH45" s="60">
        <v>2.01967059469884E-2</v>
      </c>
      <c r="ACI45" s="60">
        <v>3.3669991402204801E-2</v>
      </c>
      <c r="ACJ45" s="60">
        <v>2.25513499458481E-2</v>
      </c>
      <c r="ACK45" s="60">
        <v>1.7731597614673099E-2</v>
      </c>
      <c r="ACL45" s="60">
        <v>1.47720754569199E-2</v>
      </c>
      <c r="ACM45" s="60">
        <v>2.86056453055968E-2</v>
      </c>
      <c r="ACN45" s="60">
        <v>1.7112251656121302E-2</v>
      </c>
      <c r="ACO45" s="60">
        <v>1.6533072052422999E-2</v>
      </c>
      <c r="ACP45" s="60">
        <v>2.9451543669729598E-2</v>
      </c>
      <c r="ACQ45" s="60">
        <v>2.3832899652153398E-2</v>
      </c>
      <c r="ACR45" s="60"/>
      <c r="ACS45" s="60"/>
      <c r="ACT45" s="60"/>
      <c r="ACU45" s="60"/>
      <c r="ACV45" s="60"/>
      <c r="ACW45" s="60"/>
      <c r="ACX45" s="60"/>
      <c r="ACY45" s="60">
        <v>1.16381534888251</v>
      </c>
      <c r="ACZ45" s="60">
        <v>2.2755362408400499E-2</v>
      </c>
      <c r="ADA45" s="60">
        <v>2.8684393440717E-2</v>
      </c>
      <c r="ADB45" s="60">
        <v>3.2622292180755699E-2</v>
      </c>
      <c r="ADC45" s="60">
        <v>2.4750603555977899E-2</v>
      </c>
      <c r="ADD45" s="60">
        <v>3.9229405040090697E-2</v>
      </c>
      <c r="ADE45" s="60">
        <v>3.4184815504211402E-2</v>
      </c>
    </row>
    <row r="46" spans="554:785" x14ac:dyDescent="0.25">
      <c r="UH46" s="60"/>
      <c r="UI46" s="59">
        <v>2.7677200734615302E-2</v>
      </c>
      <c r="UJ46" s="59">
        <v>1.41478003934025E-2</v>
      </c>
      <c r="UK46" s="59">
        <v>4.1541598737239803E-2</v>
      </c>
      <c r="UL46" s="59">
        <v>0.152775898575782</v>
      </c>
      <c r="UM46" s="59">
        <v>5.5825900286435998E-2</v>
      </c>
      <c r="UN46" s="59">
        <v>4.1838202625513E-2</v>
      </c>
      <c r="UO46" s="59">
        <v>6.9795995950698797E-2</v>
      </c>
      <c r="UP46" s="59">
        <v>0.26479920744895902</v>
      </c>
      <c r="UQ46" s="59">
        <v>0.12538300454616499</v>
      </c>
      <c r="UR46" s="60">
        <v>4.1668698191642699E-2</v>
      </c>
      <c r="US46" s="60">
        <v>0.236456498503685</v>
      </c>
      <c r="UT46" s="60">
        <v>0.33409860730171198</v>
      </c>
      <c r="UV46" s="59"/>
      <c r="UW46" s="59"/>
      <c r="VA46" s="59"/>
      <c r="VB46" s="59">
        <v>0.766132831573486</v>
      </c>
      <c r="VC46" s="59">
        <v>0.18125469982624001</v>
      </c>
      <c r="VD46" s="59">
        <v>0.36211279000000002</v>
      </c>
      <c r="VE46" s="59">
        <v>0.51490849256515503</v>
      </c>
      <c r="VF46" s="59">
        <v>0.30636650323867798</v>
      </c>
      <c r="VG46" s="59">
        <v>0.36225119233131398</v>
      </c>
      <c r="VH46" s="59">
        <v>0.33390599489211997</v>
      </c>
      <c r="ACE46" s="60"/>
      <c r="ACF46" s="60">
        <v>2.0602850962934901E-2</v>
      </c>
      <c r="ACG46" s="60">
        <v>1.9103024645649301E-2</v>
      </c>
      <c r="ACH46" s="60">
        <v>2.0099589246359802E-2</v>
      </c>
      <c r="ACI46" s="60">
        <v>3.3519197011295902E-2</v>
      </c>
      <c r="ACJ46" s="60">
        <v>2.2478069629495698E-2</v>
      </c>
      <c r="ACK46" s="60">
        <v>1.7704598667231002E-2</v>
      </c>
      <c r="ACL46" s="60">
        <v>1.46645516186318E-2</v>
      </c>
      <c r="ACM46" s="60">
        <v>2.79352455084152E-2</v>
      </c>
      <c r="ACN46" s="60">
        <v>1.7012814736972699E-2</v>
      </c>
      <c r="ACO46" s="60">
        <v>1.64201150554798E-2</v>
      </c>
      <c r="ACP46" s="60">
        <v>2.9017365104706799E-2</v>
      </c>
      <c r="ACQ46" s="60">
        <v>2.3815059908035102E-2</v>
      </c>
      <c r="ACR46" s="60"/>
      <c r="ACS46" s="60"/>
      <c r="ACT46" s="60"/>
      <c r="ACU46" s="60"/>
      <c r="ACV46" s="60"/>
      <c r="ACW46" s="60"/>
      <c r="ACX46" s="60"/>
      <c r="ACY46" s="60">
        <v>1.1637301872422601</v>
      </c>
      <c r="ACZ46" s="60">
        <v>2.25936066657055E-2</v>
      </c>
      <c r="ADA46" s="60">
        <v>2.83644966425688E-2</v>
      </c>
      <c r="ADB46" s="60">
        <v>3.2463720901877401E-2</v>
      </c>
      <c r="ADC46" s="60">
        <v>2.46368442258364E-2</v>
      </c>
      <c r="ADD46" s="60">
        <v>3.8650774898275002E-2</v>
      </c>
      <c r="ADE46" s="60">
        <v>3.4127964454047303E-2</v>
      </c>
    </row>
    <row r="47" spans="554:785" x14ac:dyDescent="0.25">
      <c r="UH47" s="60"/>
      <c r="UI47" s="59">
        <v>2.7680300176143601E-2</v>
      </c>
      <c r="UJ47" s="59">
        <v>1.4149099588394101E-2</v>
      </c>
      <c r="UK47" s="59">
        <v>2.80840005725622E-2</v>
      </c>
      <c r="UL47" s="59">
        <v>0.14006710052490201</v>
      </c>
      <c r="UM47" s="59">
        <v>4.2116198688745499E-2</v>
      </c>
      <c r="UN47" s="59">
        <v>4.1762597858905702E-2</v>
      </c>
      <c r="UO47" s="59">
        <v>6.9619402289390495E-2</v>
      </c>
      <c r="UP47" s="59">
        <v>0.26450893282890298</v>
      </c>
      <c r="UQ47" s="59">
        <v>0.125323891639709</v>
      </c>
      <c r="UR47" s="60">
        <v>4.1656099259853301E-2</v>
      </c>
      <c r="US47" s="60">
        <v>0.222951099276542</v>
      </c>
      <c r="UT47" s="60">
        <v>0.32030045986175498</v>
      </c>
      <c r="UV47" s="59"/>
      <c r="UW47" s="59"/>
      <c r="VA47" s="59"/>
      <c r="VB47" s="59">
        <v>0.75204902887344305</v>
      </c>
      <c r="VC47" s="59">
        <v>0.18101830780506101</v>
      </c>
      <c r="VD47" s="59">
        <v>0.36201354899999999</v>
      </c>
      <c r="VE47" s="59">
        <v>0.50115758180618197</v>
      </c>
      <c r="VF47" s="59">
        <v>0.29251891374588002</v>
      </c>
      <c r="VG47" s="59">
        <v>0.36211639642715399</v>
      </c>
      <c r="VH47" s="59">
        <v>0.32026344537734902</v>
      </c>
      <c r="ACE47" s="60"/>
      <c r="ACF47" s="60">
        <v>2.04313211832211E-2</v>
      </c>
      <c r="ACG47" s="60">
        <v>1.8814899410397198E-2</v>
      </c>
      <c r="ACH47" s="60">
        <v>1.9868435929435602E-2</v>
      </c>
      <c r="ACI47" s="60">
        <v>3.3349898113712098E-2</v>
      </c>
      <c r="ACJ47" s="60">
        <v>2.2187566916608899E-2</v>
      </c>
      <c r="ACK47" s="60">
        <v>1.7651528077908998E-2</v>
      </c>
      <c r="ACL47" s="60">
        <v>1.45355626468199E-2</v>
      </c>
      <c r="ACM47" s="60">
        <v>2.7903621768189502E-2</v>
      </c>
      <c r="ACN47" s="60">
        <v>1.695400897784E-2</v>
      </c>
      <c r="ACO47" s="60">
        <v>1.6406965483581198E-2</v>
      </c>
      <c r="ACP47" s="60">
        <v>2.8892358290991401E-2</v>
      </c>
      <c r="ACQ47" s="60">
        <v>2.37710161605349E-2</v>
      </c>
      <c r="ACR47" s="60"/>
      <c r="ACS47" s="60"/>
      <c r="ACT47" s="60"/>
      <c r="ACU47" s="60"/>
      <c r="ACV47" s="60"/>
      <c r="ACW47" s="60"/>
      <c r="ACX47" s="60"/>
      <c r="ACY47" s="60">
        <v>1.1636930940303001</v>
      </c>
      <c r="ACZ47" s="60">
        <v>2.2560382782664201E-2</v>
      </c>
      <c r="ADA47" s="60">
        <v>2.82183023659906E-2</v>
      </c>
      <c r="ADB47" s="60">
        <v>3.2397930734713601E-2</v>
      </c>
      <c r="ADC47" s="60">
        <v>2.45808452898095E-2</v>
      </c>
      <c r="ADD47" s="60">
        <v>3.8110292400243599E-2</v>
      </c>
      <c r="ADE47" s="60">
        <v>3.4110467635788899E-2</v>
      </c>
    </row>
    <row r="48" spans="554:785" x14ac:dyDescent="0.25">
      <c r="UH48" s="60"/>
      <c r="UI48" s="59">
        <v>2.7689900249242699E-2</v>
      </c>
      <c r="UJ48" s="59">
        <v>1.4156199991703E-2</v>
      </c>
      <c r="UK48" s="59">
        <v>2.8026200830936401E-2</v>
      </c>
      <c r="UL48" s="59">
        <v>0.13960999250411901</v>
      </c>
      <c r="UM48" s="59">
        <v>4.2060401290655101E-2</v>
      </c>
      <c r="UN48" s="59">
        <v>4.1375499218702302E-2</v>
      </c>
      <c r="UO48" s="59">
        <v>6.9483503699302604E-2</v>
      </c>
      <c r="UP48" s="59">
        <v>0.25065392255782998</v>
      </c>
      <c r="UQ48" s="59">
        <v>0.12505780160426999</v>
      </c>
      <c r="UR48" s="60">
        <v>4.1383299976587198E-2</v>
      </c>
      <c r="US48" s="60">
        <v>0.22284129261970501</v>
      </c>
      <c r="UT48" s="60">
        <v>0.30615967512130698</v>
      </c>
      <c r="UV48" s="59"/>
      <c r="UW48" s="59"/>
      <c r="VA48" s="59"/>
      <c r="VB48" s="59">
        <v>0.66869986057281405</v>
      </c>
      <c r="VC48" s="59">
        <v>0.180550903081893</v>
      </c>
      <c r="VD48" s="59">
        <v>0.36168640899999999</v>
      </c>
      <c r="VE48" s="59">
        <v>0.45937222242355302</v>
      </c>
      <c r="VF48" s="59">
        <v>0.292498409748077</v>
      </c>
      <c r="VG48" s="59">
        <v>0.36181947588920499</v>
      </c>
      <c r="VH48" s="59">
        <v>0.32006239891052202</v>
      </c>
      <c r="ACE48" s="60"/>
      <c r="ACF48" s="60">
        <v>2.0298906397221698E-2</v>
      </c>
      <c r="ACG48" s="60">
        <v>1.8811612010948602E-2</v>
      </c>
      <c r="ACH48" s="60">
        <v>1.9859930925426799E-2</v>
      </c>
      <c r="ACI48" s="60">
        <v>3.3314190163942103E-2</v>
      </c>
      <c r="ACJ48" s="60">
        <v>2.21132279320456E-2</v>
      </c>
      <c r="ACK48" s="60">
        <v>1.75642961690206E-2</v>
      </c>
      <c r="ACL48" s="60">
        <v>1.45143435874971E-2</v>
      </c>
      <c r="ACM48" s="60">
        <v>2.7840157400893899E-2</v>
      </c>
      <c r="ACN48" s="60">
        <v>1.6917031012218701E-2</v>
      </c>
      <c r="ACO48" s="60">
        <v>1.63865013911988E-2</v>
      </c>
      <c r="ACP48" s="60">
        <v>2.85642841887182E-2</v>
      </c>
      <c r="ACQ48" s="60">
        <v>2.36994815182206E-2</v>
      </c>
      <c r="ACR48" s="60"/>
      <c r="ACS48" s="60"/>
      <c r="ACT48" s="60"/>
      <c r="ACU48" s="60"/>
      <c r="ACV48" s="60"/>
      <c r="ACW48" s="60"/>
      <c r="ACX48" s="60"/>
      <c r="ACY48" s="60">
        <v>1.16345879926923</v>
      </c>
      <c r="ACZ48" s="60">
        <v>2.2401702694950398E-2</v>
      </c>
      <c r="ADA48" s="60">
        <v>2.7896814699914799E-2</v>
      </c>
      <c r="ADB48" s="60">
        <v>3.1892647571109503E-2</v>
      </c>
      <c r="ADC48" s="60">
        <v>2.4530283318114101E-2</v>
      </c>
      <c r="ADD48" s="60">
        <v>3.7006866073423302E-2</v>
      </c>
      <c r="ADE48" s="60">
        <v>3.3696857355455002E-2</v>
      </c>
    </row>
    <row r="49" spans="554:785" x14ac:dyDescent="0.25">
      <c r="UH49" s="60"/>
      <c r="UI49" s="59">
        <v>2.7702599763870201E-2</v>
      </c>
      <c r="UJ49" s="59">
        <v>1.41947995871305E-2</v>
      </c>
      <c r="UK49" s="59">
        <v>2.7949100360274301E-2</v>
      </c>
      <c r="UL49" s="59">
        <v>0.13894081115722601</v>
      </c>
      <c r="UM49" s="59">
        <v>4.2059998959302902E-2</v>
      </c>
      <c r="UN49" s="59">
        <v>2.80939005315303E-2</v>
      </c>
      <c r="UO49" s="59">
        <v>5.58881014585495E-2</v>
      </c>
      <c r="UP49" s="59">
        <v>0.25058019161224299</v>
      </c>
      <c r="UQ49" s="59">
        <v>0.111512996256351</v>
      </c>
      <c r="UR49" s="60">
        <v>4.1370600461959797E-2</v>
      </c>
      <c r="US49" s="60">
        <v>0.2226243019104</v>
      </c>
      <c r="UT49" s="60">
        <v>0.29255399107933</v>
      </c>
      <c r="UV49" s="59"/>
      <c r="UW49" s="59"/>
      <c r="VA49" s="59"/>
      <c r="VB49" s="59">
        <v>0.66835010051727295</v>
      </c>
      <c r="VC49" s="59">
        <v>0.167037308216094</v>
      </c>
      <c r="VD49" s="59">
        <v>0.34761223200000002</v>
      </c>
      <c r="VE49" s="59">
        <v>0.45936000347137401</v>
      </c>
      <c r="VF49" s="59">
        <v>0.29247692227363498</v>
      </c>
      <c r="VG49" s="59">
        <v>0.34834396839141801</v>
      </c>
      <c r="VH49" s="59">
        <v>0.30661207437515198</v>
      </c>
      <c r="ACE49" s="60"/>
      <c r="ACF49" s="60">
        <v>2.0222384293774001E-2</v>
      </c>
      <c r="ACG49" s="60">
        <v>1.87769372137036E-2</v>
      </c>
      <c r="ACH49" s="60">
        <v>1.95827444075347E-2</v>
      </c>
      <c r="ACI49" s="60">
        <v>3.3260050463433603E-2</v>
      </c>
      <c r="ACJ49" s="60">
        <v>2.2016949701732E-2</v>
      </c>
      <c r="ACK49" s="60">
        <v>1.7539904785886701E-2</v>
      </c>
      <c r="ACL49" s="60">
        <v>1.44133094807975E-2</v>
      </c>
      <c r="ACM49" s="60">
        <v>2.7814377958742802E-2</v>
      </c>
      <c r="ACN49" s="60">
        <v>1.68999429959538E-2</v>
      </c>
      <c r="ACO49" s="60">
        <v>1.62748382359637E-2</v>
      </c>
      <c r="ACP49" s="60">
        <v>2.8445411537805599E-2</v>
      </c>
      <c r="ACQ49" s="60">
        <v>2.3612559145032502E-2</v>
      </c>
      <c r="ACR49" s="60"/>
      <c r="ACS49" s="60"/>
      <c r="ACT49" s="60"/>
      <c r="ACU49" s="60"/>
      <c r="ACV49" s="60"/>
      <c r="ACW49" s="60"/>
      <c r="ACX49" s="60"/>
      <c r="ACY49" s="60">
        <v>1.16323643453246</v>
      </c>
      <c r="ACZ49" s="60">
        <v>2.2328617913557201E-2</v>
      </c>
      <c r="ADA49" s="60">
        <v>2.77504310805986E-2</v>
      </c>
      <c r="ADB49" s="60">
        <v>3.1889179051021899E-2</v>
      </c>
      <c r="ADC49" s="60">
        <v>2.4397592529681201E-2</v>
      </c>
      <c r="ADD49" s="60">
        <v>3.68327237770983E-2</v>
      </c>
      <c r="ADE49" s="60">
        <v>3.3197543261772697E-2</v>
      </c>
    </row>
    <row r="50" spans="554:785" x14ac:dyDescent="0.25">
      <c r="UH50" s="60"/>
      <c r="UI50" s="59">
        <v>2.7714699506759598E-2</v>
      </c>
      <c r="UJ50" s="59">
        <v>1.4205800369381899E-2</v>
      </c>
      <c r="UK50" s="59">
        <v>2.7885701507329899E-2</v>
      </c>
      <c r="UL50" s="59">
        <v>0.13828259706497101</v>
      </c>
      <c r="UM50" s="59">
        <v>4.1776597499847398E-2</v>
      </c>
      <c r="UN50" s="59">
        <v>2.8081400319933801E-2</v>
      </c>
      <c r="UO50" s="59">
        <v>5.5874597281217499E-2</v>
      </c>
      <c r="UP50" s="59">
        <v>0.250421702861785</v>
      </c>
      <c r="UQ50" s="59">
        <v>0.110003806650638</v>
      </c>
      <c r="UR50" s="60">
        <v>2.8266699984669599E-2</v>
      </c>
      <c r="US50" s="60">
        <v>0.22256509959697701</v>
      </c>
      <c r="UT50" s="60">
        <v>0.29253479838371199</v>
      </c>
      <c r="UV50" s="59"/>
      <c r="UW50" s="59"/>
      <c r="VA50" s="59"/>
      <c r="VB50" s="59">
        <v>0.65445822477340698</v>
      </c>
      <c r="VC50" s="59">
        <v>0.16691470146179199</v>
      </c>
      <c r="VD50" s="59">
        <v>0.33449658799999998</v>
      </c>
      <c r="VE50" s="59">
        <v>0.45896446704864502</v>
      </c>
      <c r="VF50" s="59">
        <v>0.29220426082611001</v>
      </c>
      <c r="VG50" s="59">
        <v>0.34812059998512201</v>
      </c>
      <c r="VH50" s="59">
        <v>0.306393712759017</v>
      </c>
      <c r="ACE50" s="60"/>
      <c r="ACF50" s="60">
        <v>2.01592303733539E-2</v>
      </c>
      <c r="ACG50" s="60">
        <v>1.8745428241390898E-2</v>
      </c>
      <c r="ACH50" s="60">
        <v>1.9535811040464E-2</v>
      </c>
      <c r="ACI50" s="60">
        <v>3.3160553437265101E-2</v>
      </c>
      <c r="ACJ50" s="60">
        <v>2.2012059427716599E-2</v>
      </c>
      <c r="ACK50" s="60">
        <v>1.7429651554435599E-2</v>
      </c>
      <c r="ACL50" s="60">
        <v>1.43134957265127E-2</v>
      </c>
      <c r="ACM50" s="60">
        <v>2.7808394351909401E-2</v>
      </c>
      <c r="ACN50" s="60">
        <v>1.6891184633436099E-2</v>
      </c>
      <c r="ACO50" s="60">
        <v>1.6192158314086501E-2</v>
      </c>
      <c r="ACP50" s="60">
        <v>2.84021474128997E-2</v>
      </c>
      <c r="ACQ50" s="60">
        <v>2.35121828854492E-2</v>
      </c>
      <c r="ACR50" s="60"/>
      <c r="ACS50" s="60"/>
      <c r="ACT50" s="60"/>
      <c r="ACU50" s="60"/>
      <c r="ACV50" s="60"/>
      <c r="ACW50" s="60"/>
      <c r="ACX50" s="60"/>
      <c r="ACY50" s="60">
        <v>1.1627275528743299</v>
      </c>
      <c r="ACZ50" s="60">
        <v>2.21495037978689E-2</v>
      </c>
      <c r="ADA50" s="60">
        <v>2.7496702208508601E-2</v>
      </c>
      <c r="ADB50" s="60">
        <v>3.16478706554367E-2</v>
      </c>
      <c r="ADC50" s="60">
        <v>2.4387121514444499E-2</v>
      </c>
      <c r="ADD50" s="60">
        <v>3.6525345823366702E-2</v>
      </c>
      <c r="ADE50" s="60">
        <v>3.3002819064087398E-2</v>
      </c>
    </row>
    <row r="51" spans="554:785" x14ac:dyDescent="0.25">
      <c r="UH51" s="60"/>
      <c r="UI51" s="59">
        <v>2.7719501405954299E-2</v>
      </c>
      <c r="UJ51" s="59">
        <v>1.4262299984693499E-2</v>
      </c>
      <c r="UK51" s="59">
        <v>2.78260000050067E-2</v>
      </c>
      <c r="UL51" s="59">
        <v>0.125698402523994</v>
      </c>
      <c r="UM51" s="59">
        <v>4.1649900376796702E-2</v>
      </c>
      <c r="UN51" s="59">
        <v>2.7769099920988E-2</v>
      </c>
      <c r="UO51" s="59">
        <v>5.5844098329543998E-2</v>
      </c>
      <c r="UP51" s="59">
        <v>0.236926615238189</v>
      </c>
      <c r="UQ51" s="59">
        <v>9.7720302641391699E-2</v>
      </c>
      <c r="UR51" s="60">
        <v>2.8181198984384499E-2</v>
      </c>
      <c r="US51" s="60">
        <v>0.22223560512065799</v>
      </c>
      <c r="UT51" s="60">
        <v>0.29253354668617199</v>
      </c>
      <c r="UV51" s="59"/>
      <c r="UW51" s="59"/>
      <c r="VA51" s="59"/>
      <c r="VB51" s="59">
        <v>0.62696886062622004</v>
      </c>
      <c r="VC51" s="59">
        <v>0.16680449247360199</v>
      </c>
      <c r="VD51" s="59">
        <v>0.33420249800000001</v>
      </c>
      <c r="VE51" s="59">
        <v>0.44526413083076399</v>
      </c>
      <c r="VF51" s="59">
        <v>0.27867230772972101</v>
      </c>
      <c r="VG51" s="59">
        <v>0.347817093133926</v>
      </c>
      <c r="VH51" s="59">
        <v>0.30614849925041199</v>
      </c>
      <c r="ACE51" s="60"/>
      <c r="ACF51" s="60">
        <v>2.0109044344658201E-2</v>
      </c>
      <c r="ACG51" s="60">
        <v>1.8720938567598398E-2</v>
      </c>
      <c r="ACH51" s="60">
        <v>1.9246090871334699E-2</v>
      </c>
      <c r="ACI51" s="60">
        <v>3.2537958216149902E-2</v>
      </c>
      <c r="ACJ51" s="60">
        <v>2.1743394821993601E-2</v>
      </c>
      <c r="ACK51" s="60">
        <v>1.7392564526728899E-2</v>
      </c>
      <c r="ACL51" s="60">
        <v>1.43016391268821E-2</v>
      </c>
      <c r="ACM51" s="60">
        <v>2.73250763139752E-2</v>
      </c>
      <c r="ACN51" s="60">
        <v>1.6852948182448198E-2</v>
      </c>
      <c r="ACO51" s="60">
        <v>1.6150560063279799E-2</v>
      </c>
      <c r="ACP51" s="60">
        <v>2.8391603970055398E-2</v>
      </c>
      <c r="ACQ51" s="60">
        <v>2.3501870071753399E-2</v>
      </c>
      <c r="ACR51" s="60"/>
      <c r="ACS51" s="60"/>
      <c r="ACT51" s="60"/>
      <c r="ACU51" s="60"/>
      <c r="ACV51" s="60"/>
      <c r="ACW51" s="60"/>
      <c r="ACX51" s="60"/>
      <c r="ACY51" s="60">
        <v>1.16235533849867</v>
      </c>
      <c r="ACZ51" s="60">
        <v>2.2071706453757899E-2</v>
      </c>
      <c r="ADA51" s="60">
        <v>2.73591748594742E-2</v>
      </c>
      <c r="ADB51" s="60">
        <v>3.1518301259370503E-2</v>
      </c>
      <c r="ADC51" s="60">
        <v>2.4339934820363101E-2</v>
      </c>
      <c r="ADD51" s="60">
        <v>3.65118600361585E-2</v>
      </c>
      <c r="ADE51" s="60">
        <v>3.2989958280199801E-2</v>
      </c>
    </row>
    <row r="52" spans="554:785" x14ac:dyDescent="0.25">
      <c r="UH52" s="60"/>
      <c r="UI52" s="59">
        <v>2.7723200619220699E-2</v>
      </c>
      <c r="UJ52" s="59">
        <v>1.43696004524827E-2</v>
      </c>
      <c r="UK52" s="59">
        <v>2.7799800038337701E-2</v>
      </c>
      <c r="UL52" s="59">
        <v>0.124966003000736</v>
      </c>
      <c r="UM52" s="59">
        <v>4.1632801294326699E-2</v>
      </c>
      <c r="UN52" s="59">
        <v>1.41385002061724E-2</v>
      </c>
      <c r="UO52" s="59">
        <v>5.5842801928520203E-2</v>
      </c>
      <c r="UP52" s="59">
        <v>0.20910272002220101</v>
      </c>
      <c r="UQ52" s="59">
        <v>8.3629295229911804E-2</v>
      </c>
      <c r="UR52" s="60">
        <v>2.8169300407171201E-2</v>
      </c>
      <c r="US52" s="60">
        <v>0.20897690951824099</v>
      </c>
      <c r="UT52" s="60">
        <v>0.27843040227889998</v>
      </c>
      <c r="UV52" s="59"/>
      <c r="UW52" s="59"/>
      <c r="VA52" s="59"/>
      <c r="VB52" s="59">
        <v>0.62640202045440596</v>
      </c>
      <c r="VC52" s="59">
        <v>0.16678290069103199</v>
      </c>
      <c r="VD52" s="59">
        <v>0.32069772499999999</v>
      </c>
      <c r="VE52" s="59">
        <v>0.43190118670463501</v>
      </c>
      <c r="VF52" s="59">
        <v>0.278242588043212</v>
      </c>
      <c r="VG52" s="59">
        <v>0.334290981292724</v>
      </c>
      <c r="VH52" s="59">
        <v>0.29207667708396901</v>
      </c>
      <c r="ACE52" s="60"/>
      <c r="ACF52" s="60">
        <v>2.0064286962455099E-2</v>
      </c>
      <c r="ACG52" s="60">
        <v>1.85466254792362E-2</v>
      </c>
      <c r="ACH52" s="60">
        <v>1.9208841993807901E-2</v>
      </c>
      <c r="ACI52" s="60">
        <v>3.2416745564217801E-2</v>
      </c>
      <c r="ACJ52" s="60">
        <v>2.12436645356621E-2</v>
      </c>
      <c r="ACK52" s="60">
        <v>1.7302681647868998E-2</v>
      </c>
      <c r="ACL52" s="60">
        <v>1.4182519126711601E-2</v>
      </c>
      <c r="ACM52" s="60">
        <v>2.7291083550183198E-2</v>
      </c>
      <c r="ACN52" s="60">
        <v>1.6690671016726999E-2</v>
      </c>
      <c r="ACO52" s="60">
        <v>1.61398334210997E-2</v>
      </c>
      <c r="ACP52" s="60">
        <v>2.8340933677883401E-2</v>
      </c>
      <c r="ACQ52" s="60">
        <v>2.3450155235183599E-2</v>
      </c>
      <c r="ACR52" s="60"/>
      <c r="ACS52" s="60"/>
      <c r="ACT52" s="60"/>
      <c r="ACU52" s="60"/>
      <c r="ACV52" s="60"/>
      <c r="ACW52" s="60"/>
      <c r="ACX52" s="60"/>
      <c r="ACY52" s="60">
        <v>1.1621436792059601</v>
      </c>
      <c r="ACZ52" s="60">
        <v>2.1921929632657999E-2</v>
      </c>
      <c r="ADA52" s="60">
        <v>2.7280882292988601E-2</v>
      </c>
      <c r="ADB52" s="60">
        <v>3.1375155991173798E-2</v>
      </c>
      <c r="ADC52" s="60">
        <v>2.4265946829781199E-2</v>
      </c>
      <c r="ADD52" s="60">
        <v>3.5922729227790502E-2</v>
      </c>
      <c r="ADE52" s="60">
        <v>3.2954041269139499E-2</v>
      </c>
    </row>
    <row r="53" spans="554:785" x14ac:dyDescent="0.25">
      <c r="UH53" s="60"/>
      <c r="UI53" s="59">
        <v>2.7727300301194101E-2</v>
      </c>
      <c r="UJ53" s="59">
        <v>1.4449100010097001E-2</v>
      </c>
      <c r="UK53" s="59">
        <v>2.77507007122039E-2</v>
      </c>
      <c r="UL53" s="59">
        <v>0.11140180379152199</v>
      </c>
      <c r="UM53" s="59">
        <v>4.1593499481678002E-2</v>
      </c>
      <c r="UN53" s="59">
        <v>1.4117499813437399E-2</v>
      </c>
      <c r="UO53" s="59">
        <v>5.5713798850774703E-2</v>
      </c>
      <c r="UP53" s="59">
        <v>0.20893812179565399</v>
      </c>
      <c r="UQ53" s="59">
        <v>8.3475500345230103E-2</v>
      </c>
      <c r="UR53" s="60">
        <v>2.79345996677875E-2</v>
      </c>
      <c r="US53" s="60">
        <v>0.20870262384414601</v>
      </c>
      <c r="UT53" s="60">
        <v>0.27832570672035201</v>
      </c>
      <c r="UV53" s="59"/>
      <c r="UW53" s="59"/>
      <c r="VA53" s="59"/>
      <c r="VB53" s="59">
        <v>0.62632709741592396</v>
      </c>
      <c r="VC53" s="59">
        <v>0.15350010991096399</v>
      </c>
      <c r="VD53" s="59">
        <v>0.31900680100000001</v>
      </c>
      <c r="VE53" s="59">
        <v>0.43171140551567</v>
      </c>
      <c r="VF53" s="59">
        <v>0.26458498835563599</v>
      </c>
      <c r="VG53" s="59">
        <v>0.33429074287414501</v>
      </c>
      <c r="VH53" s="59">
        <v>0.26471021771430903</v>
      </c>
      <c r="ACE53" s="60"/>
      <c r="ACF53" s="60">
        <v>1.9762233760625501E-2</v>
      </c>
      <c r="ACG53" s="60">
        <v>1.8533073867019901E-2</v>
      </c>
      <c r="ACH53" s="60">
        <v>1.91269469239564E-2</v>
      </c>
      <c r="ACI53" s="60">
        <v>3.2334966415403898E-2</v>
      </c>
      <c r="ACJ53" s="60">
        <v>2.1129196297484502E-2</v>
      </c>
      <c r="ACK53" s="60">
        <v>1.71823141977775E-2</v>
      </c>
      <c r="ACL53" s="60">
        <v>1.4049176765268E-2</v>
      </c>
      <c r="ACM53" s="60">
        <v>2.7253872371328602E-2</v>
      </c>
      <c r="ACN53" s="60">
        <v>1.6627678402988899E-2</v>
      </c>
      <c r="ACO53" s="60">
        <v>1.6026728172074699E-2</v>
      </c>
      <c r="ACP53" s="60">
        <v>2.8309308578989199E-2</v>
      </c>
      <c r="ACQ53" s="60">
        <v>2.33806548674164E-2</v>
      </c>
      <c r="ACR53" s="60"/>
      <c r="ACS53" s="60"/>
      <c r="ACT53" s="60"/>
      <c r="ACU53" s="60"/>
      <c r="ACV53" s="60"/>
      <c r="ACW53" s="60"/>
      <c r="ACX53" s="60"/>
      <c r="ACY53" s="60">
        <v>1.16190088146311</v>
      </c>
      <c r="ACZ53" s="60">
        <v>2.1861256717441799E-2</v>
      </c>
      <c r="ADA53" s="60">
        <v>2.7187995745947501E-2</v>
      </c>
      <c r="ADB53" s="60">
        <v>3.1318898702938802E-2</v>
      </c>
      <c r="ADC53" s="60">
        <v>2.4198073940158198E-2</v>
      </c>
      <c r="ADD53" s="60">
        <v>3.5654805769464899E-2</v>
      </c>
      <c r="ADE53" s="60">
        <v>3.2944331545914002E-2</v>
      </c>
    </row>
    <row r="54" spans="554:785" x14ac:dyDescent="0.25">
      <c r="UH54" s="60"/>
      <c r="UI54" s="59">
        <v>2.775140106678E-2</v>
      </c>
      <c r="UJ54" s="59">
        <v>1.50785995647311E-2</v>
      </c>
      <c r="UK54" s="59">
        <v>2.77150999754667E-2</v>
      </c>
      <c r="UL54" s="59">
        <v>9.7610801458358695E-2</v>
      </c>
      <c r="UM54" s="59">
        <v>4.1571501642465501E-2</v>
      </c>
      <c r="UN54" s="59">
        <v>1.40856001526117E-2</v>
      </c>
      <c r="UO54" s="59">
        <v>5.5673498660325997E-2</v>
      </c>
      <c r="UP54" s="59">
        <v>0.19508528709411599</v>
      </c>
      <c r="UQ54" s="59">
        <v>8.3171695470809895E-2</v>
      </c>
      <c r="UR54" s="60">
        <v>2.7887599542737E-2</v>
      </c>
      <c r="US54" s="60">
        <v>0.19566661119461001</v>
      </c>
      <c r="UT54" s="60">
        <v>0.25073999166488598</v>
      </c>
      <c r="UV54" s="59"/>
      <c r="UW54" s="59"/>
      <c r="VA54" s="59"/>
      <c r="VB54" s="59">
        <v>0.612884521484375</v>
      </c>
      <c r="VC54" s="59">
        <v>0.15341340005397699</v>
      </c>
      <c r="VD54" s="59">
        <v>0.30641752500000002</v>
      </c>
      <c r="VE54" s="59">
        <v>0.43143841624259899</v>
      </c>
      <c r="VF54" s="59">
        <v>0.26439923048019398</v>
      </c>
      <c r="VG54" s="59">
        <v>0.33423456549644398</v>
      </c>
      <c r="VH54" s="59">
        <v>0.26457110047340299</v>
      </c>
      <c r="ACE54" s="60"/>
      <c r="ACF54" s="60">
        <v>1.9516658920257599E-2</v>
      </c>
      <c r="ACG54" s="60">
        <v>1.8472819399205E-2</v>
      </c>
      <c r="ACH54" s="60">
        <v>1.9114864844581199E-2</v>
      </c>
      <c r="ACI54" s="60">
        <v>3.2129736580441597E-2</v>
      </c>
      <c r="ACJ54" s="60">
        <v>2.0874298327251298E-2</v>
      </c>
      <c r="ACK54" s="60">
        <v>1.7049844645240501E-2</v>
      </c>
      <c r="ACL54" s="60">
        <v>1.40145049860126E-2</v>
      </c>
      <c r="ACM54" s="60">
        <v>2.7144364835925999E-2</v>
      </c>
      <c r="ACN54" s="60">
        <v>1.6610275297918701E-2</v>
      </c>
      <c r="ACO54" s="60">
        <v>1.5788821114682099E-2</v>
      </c>
      <c r="ACP54" s="60">
        <v>2.8252599887725102E-2</v>
      </c>
      <c r="ACQ54" s="60">
        <v>2.3317736720293601E-2</v>
      </c>
      <c r="ACR54" s="60"/>
      <c r="ACS54" s="60"/>
      <c r="ACT54" s="60"/>
      <c r="ACU54" s="60"/>
      <c r="ACV54" s="60"/>
      <c r="ACW54" s="60"/>
      <c r="ACX54" s="60"/>
      <c r="ACY54" s="60">
        <v>1.1615412181973599</v>
      </c>
      <c r="ACZ54" s="60">
        <v>2.1661328801189299E-2</v>
      </c>
      <c r="ADA54" s="60">
        <v>2.7158626923321601E-2</v>
      </c>
      <c r="ADB54" s="60">
        <v>3.1316196668983998E-2</v>
      </c>
      <c r="ADC54" s="60">
        <v>2.4109938390702201E-2</v>
      </c>
      <c r="ADD54" s="60">
        <v>3.5553125591031E-2</v>
      </c>
      <c r="ADE54" s="60">
        <v>3.2921349343041702E-2</v>
      </c>
    </row>
    <row r="55" spans="554:785" x14ac:dyDescent="0.25">
      <c r="UH55" s="60"/>
      <c r="UI55" s="59">
        <v>2.7775801718234999E-2</v>
      </c>
      <c r="UJ55" s="59">
        <v>2.6269398629665298E-2</v>
      </c>
      <c r="UK55" s="59">
        <v>2.7705401182174599E-2</v>
      </c>
      <c r="UL55" s="59">
        <v>8.3761997520923601E-2</v>
      </c>
      <c r="UM55" s="59">
        <v>4.1529998183250399E-2</v>
      </c>
      <c r="UN55" s="59">
        <v>1.4079499989747999E-2</v>
      </c>
      <c r="UO55" s="59">
        <v>5.5626399815082501E-2</v>
      </c>
      <c r="UP55" s="59">
        <v>0.18090181052684701</v>
      </c>
      <c r="UQ55" s="59">
        <v>7.0199206471443107E-2</v>
      </c>
      <c r="UR55" s="60">
        <v>2.7842100709676701E-2</v>
      </c>
      <c r="US55" s="60">
        <v>0.19513450562953899</v>
      </c>
      <c r="UT55" s="60">
        <v>0.250602126121521</v>
      </c>
      <c r="UV55" s="59"/>
      <c r="UW55" s="59"/>
      <c r="VA55" s="59"/>
      <c r="VB55" s="59">
        <v>0.61241990327835005</v>
      </c>
      <c r="VC55" s="59">
        <v>0.153198212385177</v>
      </c>
      <c r="VD55" s="59">
        <v>0.27847248299999999</v>
      </c>
      <c r="VE55" s="59">
        <v>0.41786497831344599</v>
      </c>
      <c r="VF55" s="59">
        <v>0.264289289712905</v>
      </c>
      <c r="VG55" s="59">
        <v>0.334055215120315</v>
      </c>
      <c r="VH55" s="59">
        <v>0.26440548896789501</v>
      </c>
      <c r="ACE55" s="60"/>
      <c r="ACF55" s="60">
        <v>1.9491960465705199E-2</v>
      </c>
      <c r="ACG55" s="60">
        <v>1.8380260264416699E-2</v>
      </c>
      <c r="ACH55" s="60">
        <v>1.90931732523738E-2</v>
      </c>
      <c r="ACI55" s="60">
        <v>3.2066331312831799E-2</v>
      </c>
      <c r="ACJ55" s="60">
        <v>2.0557125615886601E-2</v>
      </c>
      <c r="ACK55" s="60">
        <v>1.6983093361366001E-2</v>
      </c>
      <c r="ACL55" s="60">
        <v>1.4007672831508699E-2</v>
      </c>
      <c r="ACM55" s="60">
        <v>2.71409353098051E-2</v>
      </c>
      <c r="ACN55" s="60">
        <v>1.65192450703339E-2</v>
      </c>
      <c r="ACO55" s="60">
        <v>1.5774825068358402E-2</v>
      </c>
      <c r="ACP55" s="60">
        <v>2.82243254025163E-2</v>
      </c>
      <c r="ACQ55" s="60">
        <v>2.3306206733945099E-2</v>
      </c>
      <c r="ACR55" s="60"/>
      <c r="ACS55" s="60"/>
      <c r="ACT55" s="60"/>
      <c r="ACU55" s="60"/>
      <c r="ACV55" s="60"/>
      <c r="ACW55" s="60"/>
      <c r="ACX55" s="60"/>
      <c r="ACY55" s="60">
        <v>1.1612816243373101</v>
      </c>
      <c r="ACZ55" s="60">
        <v>2.14988411762938E-2</v>
      </c>
      <c r="ADA55" s="60">
        <v>2.7091052987963101E-2</v>
      </c>
      <c r="ADB55" s="60">
        <v>3.1296831560765001E-2</v>
      </c>
      <c r="ADC55" s="60">
        <v>2.4088559071484699E-2</v>
      </c>
      <c r="ADD55" s="60">
        <v>3.5364139245164697E-2</v>
      </c>
      <c r="ADE55" s="60">
        <v>3.2790763970724501E-2</v>
      </c>
    </row>
    <row r="56" spans="554:785" x14ac:dyDescent="0.25">
      <c r="UH56" s="60"/>
      <c r="UI56" s="59">
        <v>2.7780300006270402E-2</v>
      </c>
      <c r="UJ56" s="59">
        <v>2.63279005885124E-2</v>
      </c>
      <c r="UK56" s="59">
        <v>2.7333900332450801E-2</v>
      </c>
      <c r="UL56" s="59">
        <v>8.3674296736717196E-2</v>
      </c>
      <c r="UM56" s="59">
        <v>2.8176799416542001E-2</v>
      </c>
      <c r="UN56" s="59">
        <v>1.3956899754703E-2</v>
      </c>
      <c r="UO56" s="59">
        <v>5.5613201111555099E-2</v>
      </c>
      <c r="UP56" s="59">
        <v>0.18087869882583599</v>
      </c>
      <c r="UQ56" s="59">
        <v>6.9724395871162401E-2</v>
      </c>
      <c r="UR56" s="60">
        <v>2.78141982853412E-2</v>
      </c>
      <c r="US56" s="60">
        <v>0.19512400031089699</v>
      </c>
      <c r="UT56" s="60">
        <v>0.23704759776592199</v>
      </c>
      <c r="UV56" s="59"/>
      <c r="UW56" s="59"/>
      <c r="VA56" s="59"/>
      <c r="VB56" s="59">
        <v>0.58497679233551003</v>
      </c>
      <c r="VC56" s="59">
        <v>0.153193295001983</v>
      </c>
      <c r="VD56" s="59">
        <v>0.26482471800000001</v>
      </c>
      <c r="VE56" s="59">
        <v>0.37619861960411</v>
      </c>
      <c r="VF56" s="59">
        <v>0.25066879391670199</v>
      </c>
      <c r="VG56" s="59">
        <v>0.33404883742332397</v>
      </c>
      <c r="VH56" s="59">
        <v>0.23642329871654499</v>
      </c>
      <c r="ACE56" s="60"/>
      <c r="ACF56" s="60">
        <v>1.9470090065778298E-2</v>
      </c>
      <c r="ACG56" s="60">
        <v>1.8380254790082599E-2</v>
      </c>
      <c r="ACH56" s="60">
        <v>1.90688913179284E-2</v>
      </c>
      <c r="ACI56" s="60">
        <v>3.2042835112047301E-2</v>
      </c>
      <c r="ACJ56" s="60">
        <v>2.0353535264124301E-2</v>
      </c>
      <c r="ACK56" s="60">
        <v>1.6962824715292601E-2</v>
      </c>
      <c r="ACL56" s="60">
        <v>1.3791968407006101E-2</v>
      </c>
      <c r="ACM56" s="60">
        <v>2.7023137813274499E-2</v>
      </c>
      <c r="ACN56" s="60">
        <v>1.65166280847149E-2</v>
      </c>
      <c r="ACO56" s="60">
        <v>1.5504577556914201E-2</v>
      </c>
      <c r="ACP56" s="60">
        <v>2.81412343918819E-2</v>
      </c>
      <c r="ACQ56" s="60">
        <v>2.32602725579341E-2</v>
      </c>
      <c r="ACR56" s="60"/>
      <c r="ACS56" s="60"/>
      <c r="ACT56" s="60"/>
      <c r="ACU56" s="60"/>
      <c r="ACV56" s="60"/>
      <c r="ACW56" s="60"/>
      <c r="ACX56" s="60"/>
      <c r="ACY56" s="60">
        <v>1.16121123932314</v>
      </c>
      <c r="ACZ56" s="60">
        <v>2.1486371578391599E-2</v>
      </c>
      <c r="ADA56" s="60">
        <v>2.70402039274069E-2</v>
      </c>
      <c r="ADB56" s="60">
        <v>3.1188467340267801E-2</v>
      </c>
      <c r="ADC56" s="60">
        <v>2.4022544321258599E-2</v>
      </c>
      <c r="ADD56" s="60">
        <v>3.5342552197124497E-2</v>
      </c>
      <c r="ADE56" s="60">
        <v>3.2293718621873899E-2</v>
      </c>
    </row>
    <row r="57" spans="554:785" x14ac:dyDescent="0.25">
      <c r="UH57" s="60"/>
      <c r="UI57" s="59">
        <v>2.7782000601291601E-2</v>
      </c>
      <c r="UJ57" s="59">
        <v>2.7561999857425599E-2</v>
      </c>
      <c r="UK57" s="59">
        <v>1.5313399955630301E-2</v>
      </c>
      <c r="UL57" s="59">
        <v>7.0002302527427604E-2</v>
      </c>
      <c r="UM57" s="59">
        <v>2.8095200657844498E-2</v>
      </c>
      <c r="UN57" s="59">
        <v>1.38598997145891E-2</v>
      </c>
      <c r="UO57" s="59">
        <v>5.5554099380970001E-2</v>
      </c>
      <c r="UP57" s="59">
        <v>0.16708201169967599</v>
      </c>
      <c r="UQ57" s="59">
        <v>6.9696202874183599E-2</v>
      </c>
      <c r="UR57" s="60">
        <v>2.7804899960756298E-2</v>
      </c>
      <c r="US57" s="60">
        <v>0.194827109575271</v>
      </c>
      <c r="UT57" s="60">
        <v>0.237043291330337</v>
      </c>
      <c r="UV57" s="59"/>
      <c r="UW57" s="59"/>
      <c r="VA57" s="59"/>
      <c r="VB57" s="59">
        <v>0.55676513910293501</v>
      </c>
      <c r="VC57" s="59">
        <v>0.15303680300712499</v>
      </c>
      <c r="VD57" s="59">
        <v>0.26449331599999998</v>
      </c>
      <c r="VE57" s="59">
        <v>0.375980824232101</v>
      </c>
      <c r="VF57" s="59">
        <v>0.25066140294075001</v>
      </c>
      <c r="VG57" s="59">
        <v>0.333957999944686</v>
      </c>
      <c r="VH57" s="59">
        <v>0.224347099661827</v>
      </c>
      <c r="ACE57" s="60"/>
      <c r="ACF57" s="60">
        <v>1.94309060331469E-2</v>
      </c>
      <c r="ACG57" s="60">
        <v>1.8373524736062199E-2</v>
      </c>
      <c r="ACH57" s="60">
        <v>1.8613512856205799E-2</v>
      </c>
      <c r="ACI57" s="60">
        <v>3.1942663591748598E-2</v>
      </c>
      <c r="ACJ57" s="60">
        <v>2.03405948716593E-2</v>
      </c>
      <c r="ACK57" s="60">
        <v>1.68833585044115E-2</v>
      </c>
      <c r="ACL57" s="60">
        <v>1.3763970284122601E-2</v>
      </c>
      <c r="ACM57" s="60">
        <v>2.7005116487233999E-2</v>
      </c>
      <c r="ACN57" s="60">
        <v>1.6374051971122999E-2</v>
      </c>
      <c r="ACO57" s="60">
        <v>1.5491745205640299E-2</v>
      </c>
      <c r="ACP57" s="60">
        <v>2.7525922532928699E-2</v>
      </c>
      <c r="ACQ57" s="60">
        <v>2.3260057808016502E-2</v>
      </c>
      <c r="ACR57" s="60"/>
      <c r="ACS57" s="60"/>
      <c r="ACT57" s="60"/>
      <c r="ACU57" s="60"/>
      <c r="ACV57" s="60"/>
      <c r="ACW57" s="60"/>
      <c r="ACX57" s="60"/>
      <c r="ACY57" s="60">
        <v>1.16076851897481</v>
      </c>
      <c r="ACZ57" s="60">
        <v>2.1388476817561199E-2</v>
      </c>
      <c r="ADA57" s="60">
        <v>2.68667748564251E-2</v>
      </c>
      <c r="ADB57" s="60">
        <v>3.11352875840884E-2</v>
      </c>
      <c r="ADC57" s="60">
        <v>2.3957647669636001E-2</v>
      </c>
      <c r="ADD57" s="60">
        <v>3.52045703827054E-2</v>
      </c>
      <c r="ADE57" s="60">
        <v>3.2052006086532303E-2</v>
      </c>
    </row>
    <row r="58" spans="554:785" x14ac:dyDescent="0.25">
      <c r="UH58" s="60"/>
      <c r="UI58" s="59">
        <v>2.78012994676828E-2</v>
      </c>
      <c r="UJ58" s="59">
        <v>2.77019999921321E-2</v>
      </c>
      <c r="UK58" s="59">
        <v>1.51888001710176E-2</v>
      </c>
      <c r="UL58" s="59">
        <v>6.9864600896835299E-2</v>
      </c>
      <c r="UM58" s="59">
        <v>2.7984300628304402E-2</v>
      </c>
      <c r="UN58" s="59">
        <v>1.38432998210191E-2</v>
      </c>
      <c r="UO58" s="59">
        <v>5.5533796548843301E-2</v>
      </c>
      <c r="UP58" s="59">
        <v>0.16707569360732999</v>
      </c>
      <c r="UQ58" s="59">
        <v>6.9665998220443698E-2</v>
      </c>
      <c r="UR58" s="60">
        <v>2.7803000062704E-2</v>
      </c>
      <c r="US58" s="60">
        <v>0.194793090224266</v>
      </c>
      <c r="UT58" s="60">
        <v>0.23676268756389601</v>
      </c>
      <c r="UV58" s="59"/>
      <c r="UW58" s="59"/>
      <c r="VA58" s="59"/>
      <c r="VB58" s="59">
        <v>0.55661416053771895</v>
      </c>
      <c r="VC58" s="59">
        <v>0.152923688292503</v>
      </c>
      <c r="VD58" s="59">
        <v>0.26385849700000003</v>
      </c>
      <c r="VE58" s="59">
        <v>0.37568330764770502</v>
      </c>
      <c r="VF58" s="59">
        <v>0.236913591623306</v>
      </c>
      <c r="VG58" s="59">
        <v>0.32033288478851302</v>
      </c>
      <c r="VH58" s="59">
        <v>0.22296658158302299</v>
      </c>
      <c r="ACE58" s="60"/>
      <c r="ACF58" s="60">
        <v>1.9418914823832002E-2</v>
      </c>
      <c r="ACG58" s="60">
        <v>1.8182854840795001E-2</v>
      </c>
      <c r="ACH58" s="60">
        <v>1.86070631849806E-2</v>
      </c>
      <c r="ACI58" s="60">
        <v>3.1617940934118599E-2</v>
      </c>
      <c r="ACJ58" s="60">
        <v>2.03240854638547E-2</v>
      </c>
      <c r="ACK58" s="60">
        <v>1.68083895508612E-2</v>
      </c>
      <c r="ACL58" s="60">
        <v>1.3614890972492501E-2</v>
      </c>
      <c r="ACM58" s="60">
        <v>2.70005996871691E-2</v>
      </c>
      <c r="ACN58" s="60">
        <v>1.62318494713188E-2</v>
      </c>
      <c r="ACO58" s="60">
        <v>1.5478290186499301E-2</v>
      </c>
      <c r="ACP58" s="60">
        <v>2.74735934180304E-2</v>
      </c>
      <c r="ACQ58" s="60">
        <v>2.3255218361254701E-2</v>
      </c>
      <c r="ACR58" s="60"/>
      <c r="ACS58" s="60"/>
      <c r="ACT58" s="60"/>
      <c r="ACU58" s="60"/>
      <c r="ACV58" s="60"/>
      <c r="ACW58" s="60"/>
      <c r="ACX58" s="60"/>
      <c r="ACY58" s="60">
        <v>1.16072272674861</v>
      </c>
      <c r="ACZ58" s="60">
        <v>2.13445194259629E-2</v>
      </c>
      <c r="ADA58" s="60">
        <v>2.6853211279852799E-2</v>
      </c>
      <c r="ADB58" s="60">
        <v>3.1082350018673599E-2</v>
      </c>
      <c r="ADC58" s="60">
        <v>2.3921992848258501E-2</v>
      </c>
      <c r="ADD58" s="60">
        <v>3.49404272365944E-2</v>
      </c>
      <c r="ADE58" s="60">
        <v>3.2043846228749603E-2</v>
      </c>
    </row>
    <row r="59" spans="554:785" x14ac:dyDescent="0.25">
      <c r="UH59" s="60"/>
      <c r="UI59" s="59">
        <v>2.78252996504306E-2</v>
      </c>
      <c r="UJ59" s="59">
        <v>2.77313999831676E-2</v>
      </c>
      <c r="UK59" s="59">
        <v>1.4233199879527E-2</v>
      </c>
      <c r="UL59" s="59">
        <v>5.5827304720878601E-2</v>
      </c>
      <c r="UM59" s="59">
        <v>2.79546007513999E-2</v>
      </c>
      <c r="UN59" s="59">
        <v>1.38432001695036E-2</v>
      </c>
      <c r="UO59" s="59">
        <v>5.55122010409832E-2</v>
      </c>
      <c r="UP59" s="59">
        <v>0.16701000928878701</v>
      </c>
      <c r="UQ59" s="59">
        <v>6.9641098380088806E-2</v>
      </c>
      <c r="UR59" s="60">
        <v>2.7777198702096901E-2</v>
      </c>
      <c r="US59" s="60">
        <v>0.19476009905338201</v>
      </c>
      <c r="UT59" s="60">
        <v>0.22300200164317999</v>
      </c>
      <c r="UV59" s="59"/>
      <c r="UW59" s="59"/>
      <c r="VA59" s="59"/>
      <c r="VB59" s="59">
        <v>0.54332220554351796</v>
      </c>
      <c r="VC59" s="59">
        <v>0.15282329916953999</v>
      </c>
      <c r="VD59" s="59">
        <v>0.25077938999999999</v>
      </c>
      <c r="VE59" s="59">
        <v>0.37560918927192599</v>
      </c>
      <c r="VF59" s="59">
        <v>0.23689228296279899</v>
      </c>
      <c r="VG59" s="59">
        <v>0.32029211521148598</v>
      </c>
      <c r="VH59" s="59">
        <v>0.22291329503059301</v>
      </c>
      <c r="ACE59" s="60"/>
      <c r="ACF59" s="60">
        <v>1.9081246724312599E-2</v>
      </c>
      <c r="ACG59" s="60">
        <v>1.81151379359509E-2</v>
      </c>
      <c r="ACH59" s="60">
        <v>1.8437169125274398E-2</v>
      </c>
      <c r="ACI59" s="60">
        <v>3.1442670539081098E-2</v>
      </c>
      <c r="ACJ59" s="60">
        <v>2.0224608786171001E-2</v>
      </c>
      <c r="ACK59" s="60">
        <v>1.6630868764572301E-2</v>
      </c>
      <c r="ACL59" s="60">
        <v>1.33257444735062E-2</v>
      </c>
      <c r="ACM59" s="60">
        <v>2.6906341165187898E-2</v>
      </c>
      <c r="ACN59" s="60">
        <v>1.6154429376616999E-2</v>
      </c>
      <c r="ACO59" s="60">
        <v>1.5302352732530101E-2</v>
      </c>
      <c r="ACP59" s="60">
        <v>2.7133226567114001E-2</v>
      </c>
      <c r="ACQ59" s="60">
        <v>2.32443565948551E-2</v>
      </c>
      <c r="ACR59" s="60"/>
      <c r="ACS59" s="60"/>
      <c r="ACT59" s="60"/>
      <c r="ACU59" s="60"/>
      <c r="ACV59" s="60"/>
      <c r="ACW59" s="60"/>
      <c r="ACX59" s="60"/>
      <c r="ACY59" s="60">
        <v>1.16004438024723</v>
      </c>
      <c r="ACZ59" s="60">
        <v>2.13312304839476E-2</v>
      </c>
      <c r="ADA59" s="60">
        <v>2.6831824641013201E-2</v>
      </c>
      <c r="ADB59" s="60">
        <v>3.1003615319775499E-2</v>
      </c>
      <c r="ADC59" s="60">
        <v>2.36028832088781E-2</v>
      </c>
      <c r="ADD59" s="60">
        <v>3.48884261515102E-2</v>
      </c>
      <c r="ADE59" s="60">
        <v>3.1425484426989302E-2</v>
      </c>
    </row>
    <row r="60" spans="554:785" x14ac:dyDescent="0.25">
      <c r="UH60" s="60"/>
      <c r="UI60" s="59">
        <v>2.7842801064252801E-2</v>
      </c>
      <c r="UJ60" s="59">
        <v>2.7756899595260599E-2</v>
      </c>
      <c r="UK60" s="59">
        <v>1.4180400408804399E-2</v>
      </c>
      <c r="UL60" s="59">
        <v>5.57760000228881E-2</v>
      </c>
      <c r="UM60" s="59">
        <v>2.7928698807954701E-2</v>
      </c>
      <c r="UN60" s="59">
        <v>1.3676700182259E-2</v>
      </c>
      <c r="UO60" s="59">
        <v>5.44858016073703E-2</v>
      </c>
      <c r="UP60" s="59">
        <v>0.16699901223182601</v>
      </c>
      <c r="UQ60" s="59">
        <v>6.9486394524574197E-2</v>
      </c>
      <c r="UR60" s="60">
        <v>2.7758698910474701E-2</v>
      </c>
      <c r="US60" s="60">
        <v>0.194684088230133</v>
      </c>
      <c r="UT60" s="60">
        <v>0.22292640805244399</v>
      </c>
      <c r="UV60" s="59"/>
      <c r="UW60" s="59"/>
      <c r="VA60" s="59"/>
      <c r="VB60" s="59">
        <v>0.543235182762146</v>
      </c>
      <c r="VC60" s="59">
        <v>0.13949069380760101</v>
      </c>
      <c r="VD60" s="59">
        <v>0.25077739399999999</v>
      </c>
      <c r="VE60" s="59">
        <v>0.34828698635101302</v>
      </c>
      <c r="VF60" s="59">
        <v>0.22324740886688199</v>
      </c>
      <c r="VG60" s="59">
        <v>0.32027298212051297</v>
      </c>
      <c r="VH60" s="59">
        <v>0.20917887985706299</v>
      </c>
      <c r="ACE60" s="60"/>
      <c r="ACF60" s="60">
        <v>1.90131321095269E-2</v>
      </c>
      <c r="ACG60" s="60">
        <v>1.8028183093540599E-2</v>
      </c>
      <c r="ACH60" s="60">
        <v>1.8278336378122199E-2</v>
      </c>
      <c r="ACI60" s="60">
        <v>3.1389335578781097E-2</v>
      </c>
      <c r="ACJ60" s="60">
        <v>2.0177152139738599E-2</v>
      </c>
      <c r="ACK60" s="60">
        <v>1.66250111246905E-2</v>
      </c>
      <c r="ACL60" s="60">
        <v>1.29269845097946E-2</v>
      </c>
      <c r="ACM60" s="60">
        <v>2.6609755897844499E-2</v>
      </c>
      <c r="ACN60" s="60">
        <v>1.61489268039085E-2</v>
      </c>
      <c r="ACO60" s="60">
        <v>1.5138815978445E-2</v>
      </c>
      <c r="ACP60" s="60">
        <v>2.6886563284835501E-2</v>
      </c>
      <c r="ACQ60" s="60">
        <v>2.3213392054830601E-2</v>
      </c>
      <c r="ACR60" s="60"/>
      <c r="ACS60" s="60"/>
      <c r="ACT60" s="60"/>
      <c r="ACU60" s="60"/>
      <c r="ACV60" s="60"/>
      <c r="ACW60" s="60"/>
      <c r="ACX60" s="60"/>
      <c r="ACY60" s="60">
        <v>1.1599076374483399</v>
      </c>
      <c r="ACZ60" s="60">
        <v>2.1282509407083001E-2</v>
      </c>
      <c r="ADA60" s="60">
        <v>2.6822396471402901E-2</v>
      </c>
      <c r="ADB60" s="60">
        <v>3.09878255093229E-2</v>
      </c>
      <c r="ADC60" s="60">
        <v>2.3583772115002798E-2</v>
      </c>
      <c r="ADD60" s="60">
        <v>3.4595044616225902E-2</v>
      </c>
      <c r="ADE60" s="60">
        <v>3.1386567161986401E-2</v>
      </c>
    </row>
    <row r="61" spans="554:785" x14ac:dyDescent="0.25">
      <c r="UH61" s="60"/>
      <c r="UI61" s="59">
        <v>2.7861200273036901E-2</v>
      </c>
      <c r="UJ61" s="59">
        <v>2.7763199061155298E-2</v>
      </c>
      <c r="UK61" s="59">
        <v>1.41615997999906E-2</v>
      </c>
      <c r="UL61" s="59">
        <v>5.5740900337695999E-2</v>
      </c>
      <c r="UM61" s="59">
        <v>2.7913300320505999E-2</v>
      </c>
      <c r="UN61" s="59"/>
      <c r="UO61" s="59">
        <v>4.2322900146245901E-2</v>
      </c>
      <c r="UP61" s="59">
        <v>0.16698308289051</v>
      </c>
      <c r="UQ61" s="59">
        <v>6.9468997418880393E-2</v>
      </c>
      <c r="UR61" s="60">
        <v>2.7727700769901199E-2</v>
      </c>
      <c r="US61" s="60">
        <v>0.181057393550872</v>
      </c>
      <c r="UT61" s="60">
        <v>0.222821310162544</v>
      </c>
      <c r="UV61" s="59"/>
      <c r="UW61" s="59"/>
      <c r="VA61" s="59"/>
      <c r="VB61" s="59">
        <v>0.54307508468627896</v>
      </c>
      <c r="VC61" s="59">
        <v>0.13947039842605499</v>
      </c>
      <c r="VD61" s="59">
        <v>0.25046220400000002</v>
      </c>
      <c r="VE61" s="59">
        <v>0.34826970100402799</v>
      </c>
      <c r="VF61" s="59">
        <v>0.223007276654243</v>
      </c>
      <c r="VG61" s="59">
        <v>0.32012841105461098</v>
      </c>
      <c r="VH61" s="59">
        <v>0.20908249914646099</v>
      </c>
      <c r="ACE61" s="60"/>
      <c r="ACF61" s="60">
        <v>1.8793923347818198E-2</v>
      </c>
      <c r="ACG61" s="60">
        <v>1.8000943537941901E-2</v>
      </c>
      <c r="ACH61" s="60">
        <v>1.8101476576028699E-2</v>
      </c>
      <c r="ACI61" s="60">
        <v>3.1112095916431898E-2</v>
      </c>
      <c r="ACJ61" s="60">
        <v>2.0031815804155299E-2</v>
      </c>
      <c r="ACK61" s="60">
        <v>1.6507188188223901E-2</v>
      </c>
      <c r="ACL61" s="60">
        <v>1.29100979802297E-2</v>
      </c>
      <c r="ACM61" s="60">
        <v>2.6534007864457101E-2</v>
      </c>
      <c r="ACN61" s="60">
        <v>1.5885272761020901E-2</v>
      </c>
      <c r="ACO61" s="60">
        <v>1.50333977750214E-2</v>
      </c>
      <c r="ACP61" s="60">
        <v>2.68764740672938E-2</v>
      </c>
      <c r="ACQ61" s="60">
        <v>2.3173145951940501E-2</v>
      </c>
      <c r="ACR61" s="60"/>
      <c r="ACS61" s="60"/>
      <c r="ACT61" s="60"/>
      <c r="ACU61" s="60"/>
      <c r="ACV61" s="60"/>
      <c r="ACW61" s="60"/>
      <c r="ACX61" s="60"/>
      <c r="ACY61" s="60">
        <v>1.1597803883094</v>
      </c>
      <c r="ACZ61" s="60">
        <v>2.1277231624141101E-2</v>
      </c>
      <c r="ADA61" s="60">
        <v>2.67638774666254E-2</v>
      </c>
      <c r="ADB61" s="60">
        <v>3.0985359283496001E-2</v>
      </c>
      <c r="ADC61" s="60">
        <v>2.3495837584058599E-2</v>
      </c>
      <c r="ADD61" s="60">
        <v>3.4452755817619703E-2</v>
      </c>
      <c r="ADE61" s="60">
        <v>3.1300565145219499E-2</v>
      </c>
    </row>
    <row r="62" spans="554:785" x14ac:dyDescent="0.25">
      <c r="UH62" s="60"/>
      <c r="UI62" s="59">
        <v>2.7903700247406901E-2</v>
      </c>
      <c r="UJ62" s="59">
        <v>2.7764599770307499E-2</v>
      </c>
      <c r="UK62" s="59">
        <v>1.4154500328004299E-2</v>
      </c>
      <c r="UL62" s="59">
        <v>5.5718898773193297E-2</v>
      </c>
      <c r="UM62" s="59">
        <v>2.7906700968742301E-2</v>
      </c>
      <c r="UN62" s="59"/>
      <c r="UO62" s="59">
        <v>4.2085900902748101E-2</v>
      </c>
      <c r="UP62" s="59">
        <v>0.15309669077396301</v>
      </c>
      <c r="UQ62" s="59">
        <v>5.5883303284644997E-2</v>
      </c>
      <c r="UR62" s="60">
        <v>2.77182999998331E-2</v>
      </c>
      <c r="US62" s="60">
        <v>0.16716259717941201</v>
      </c>
      <c r="UT62" s="60">
        <v>0.22268210351467099</v>
      </c>
      <c r="UV62" s="59"/>
      <c r="UW62" s="59"/>
      <c r="VA62" s="59"/>
      <c r="VB62" s="59">
        <v>0.51468688249588002</v>
      </c>
      <c r="VC62" s="59">
        <v>0.12542480230331399</v>
      </c>
      <c r="VD62" s="59">
        <v>0.23650349700000001</v>
      </c>
      <c r="VE62" s="59">
        <v>0.30628654360771101</v>
      </c>
      <c r="VF62" s="59">
        <v>0.22299039363861001</v>
      </c>
      <c r="VG62" s="59">
        <v>0.30619332194328303</v>
      </c>
      <c r="VH62" s="59">
        <v>0.208975315093994</v>
      </c>
      <c r="ACE62" s="60"/>
      <c r="ACF62" s="60">
        <v>1.8540046326029298E-2</v>
      </c>
      <c r="ACG62" s="60">
        <v>1.79946232911825E-2</v>
      </c>
      <c r="ACH62" s="60">
        <v>1.8035108562823501E-2</v>
      </c>
      <c r="ACI62" s="60">
        <v>3.0949928548331999E-2</v>
      </c>
      <c r="ACJ62" s="60">
        <v>1.9866690204450501E-2</v>
      </c>
      <c r="ACK62" s="60">
        <v>1.6273895172249701E-2</v>
      </c>
      <c r="ACL62" s="60">
        <v>1.28332037774486E-2</v>
      </c>
      <c r="ACM62" s="60">
        <v>2.6526469619367301E-2</v>
      </c>
      <c r="ACN62" s="60">
        <v>1.5866055597652601E-2</v>
      </c>
      <c r="ACO62" s="60">
        <v>1.5026422136399001E-2</v>
      </c>
      <c r="ACP62" s="60">
        <v>2.6584142397099799E-2</v>
      </c>
      <c r="ACQ62" s="60">
        <v>2.31459807067908E-2</v>
      </c>
      <c r="ACR62" s="60"/>
      <c r="ACS62" s="60"/>
      <c r="ACT62" s="60"/>
      <c r="ACU62" s="60"/>
      <c r="ACV62" s="60"/>
      <c r="ACW62" s="60"/>
      <c r="ACX62" s="60"/>
      <c r="ACY62" s="60">
        <v>1.15872770751382</v>
      </c>
      <c r="ACZ62" s="60">
        <v>2.12186400250132E-2</v>
      </c>
      <c r="ADA62" s="60">
        <v>2.6537985121707599E-2</v>
      </c>
      <c r="ADB62" s="60">
        <v>3.0954265753103598E-2</v>
      </c>
      <c r="ADC62" s="60">
        <v>2.30122263591102E-2</v>
      </c>
      <c r="ADD62" s="60">
        <v>3.4012074778915199E-2</v>
      </c>
      <c r="ADE62" s="60">
        <v>3.1109557105240201E-2</v>
      </c>
    </row>
    <row r="63" spans="554:785" x14ac:dyDescent="0.25">
      <c r="UH63" s="60"/>
      <c r="UI63" s="59">
        <v>2.7912501245736999E-2</v>
      </c>
      <c r="UJ63" s="59">
        <v>2.7774900197982701E-2</v>
      </c>
      <c r="UK63" s="59">
        <v>1.4098299667239101E-2</v>
      </c>
      <c r="UL63" s="59">
        <v>5.5549196898937198E-2</v>
      </c>
      <c r="UM63" s="59">
        <v>2.78932005167007E-2</v>
      </c>
      <c r="UN63" s="59"/>
      <c r="UO63" s="59">
        <v>4.2047198861837297E-2</v>
      </c>
      <c r="UP63" s="59">
        <v>0.15304169058799699</v>
      </c>
      <c r="UQ63" s="59">
        <v>5.5830799043178503E-2</v>
      </c>
      <c r="UR63" s="60">
        <v>2.76958998292684E-2</v>
      </c>
      <c r="US63" s="60">
        <v>0.16700360178947399</v>
      </c>
      <c r="UT63" s="60">
        <v>0.20921158790588301</v>
      </c>
      <c r="UV63" s="59"/>
      <c r="UW63" s="59"/>
      <c r="VA63" s="59"/>
      <c r="VB63" s="59">
        <v>0.50123977661132801</v>
      </c>
      <c r="VC63" s="59">
        <v>0.12508849799633001</v>
      </c>
      <c r="VD63" s="59">
        <v>0.23617649099999999</v>
      </c>
      <c r="VE63" s="59">
        <v>0.30614647269248901</v>
      </c>
      <c r="VF63" s="59">
        <v>0.22291477024555201</v>
      </c>
      <c r="VG63" s="59">
        <v>0.29278415441513</v>
      </c>
      <c r="VH63" s="59">
        <v>0.20855258405208499</v>
      </c>
      <c r="ACE63" s="60"/>
      <c r="ACF63" s="60">
        <v>1.84044860807972E-2</v>
      </c>
      <c r="ACG63" s="60">
        <v>1.7953838809904098E-2</v>
      </c>
      <c r="ACH63" s="60">
        <v>1.7851800207462101E-2</v>
      </c>
      <c r="ACI63" s="60">
        <v>3.07086278487664E-2</v>
      </c>
      <c r="ACJ63" s="60">
        <v>1.9645975683113999E-2</v>
      </c>
      <c r="ACK63" s="60">
        <v>1.62375010906919E-2</v>
      </c>
      <c r="ACL63" s="60">
        <v>1.2558396061043701E-2</v>
      </c>
      <c r="ACM63" s="60">
        <v>2.6300670131486001E-2</v>
      </c>
      <c r="ACN63" s="60">
        <v>1.58605570279142E-2</v>
      </c>
      <c r="ACO63" s="60">
        <v>1.49258561258533E-2</v>
      </c>
      <c r="ACP63" s="60">
        <v>2.6529420978556501E-2</v>
      </c>
      <c r="ACQ63" s="60">
        <v>2.2985416387415799E-2</v>
      </c>
      <c r="ACR63" s="60"/>
      <c r="ACS63" s="60"/>
      <c r="ACT63" s="60"/>
      <c r="ACU63" s="60"/>
      <c r="ACV63" s="60"/>
      <c r="ACW63" s="60"/>
      <c r="ACX63" s="60"/>
      <c r="ACY63" s="60">
        <v>1.15856750421462</v>
      </c>
      <c r="ACZ63" s="60">
        <v>2.1149287293893398E-2</v>
      </c>
      <c r="ADA63" s="60">
        <v>2.6449139792195799E-2</v>
      </c>
      <c r="ADB63" s="60">
        <v>3.09520720757895E-2</v>
      </c>
      <c r="ADC63" s="60">
        <v>2.29291861599667E-2</v>
      </c>
      <c r="ADD63" s="60">
        <v>3.3600442629351197E-2</v>
      </c>
      <c r="ADE63" s="60">
        <v>3.1088852712169199E-2</v>
      </c>
    </row>
    <row r="64" spans="554:785" x14ac:dyDescent="0.25">
      <c r="UH64" s="60"/>
      <c r="UI64" s="59">
        <v>2.7913499623537001E-2</v>
      </c>
      <c r="UJ64" s="59">
        <v>2.7780899778008399E-2</v>
      </c>
      <c r="UK64" s="59">
        <v>1.4042099937796501E-2</v>
      </c>
      <c r="UL64" s="59">
        <v>5.5539797991514199E-2</v>
      </c>
      <c r="UM64" s="59">
        <v>2.7891699224710399E-2</v>
      </c>
      <c r="UN64" s="59"/>
      <c r="UO64" s="59">
        <v>4.19863983988761E-2</v>
      </c>
      <c r="UP64" s="59">
        <v>0.15292251110076899</v>
      </c>
      <c r="UQ64" s="59">
        <v>5.5761698633432298E-2</v>
      </c>
      <c r="UR64" s="60">
        <v>2.7637001127004599E-2</v>
      </c>
      <c r="US64" s="60">
        <v>0.16698549687862299</v>
      </c>
      <c r="UT64" s="60">
        <v>0.208865106105804</v>
      </c>
      <c r="UV64" s="59"/>
      <c r="UW64" s="59"/>
      <c r="VA64" s="59"/>
      <c r="VB64" s="59">
        <v>0.501170873641967</v>
      </c>
      <c r="VC64" s="59">
        <v>0.12508419156074499</v>
      </c>
      <c r="VD64" s="59">
        <v>0.208953798</v>
      </c>
      <c r="VE64" s="59">
        <v>0.29241481423377902</v>
      </c>
      <c r="VF64" s="59">
        <v>0.22261221706867201</v>
      </c>
      <c r="VG64" s="59">
        <v>0.292538672685623</v>
      </c>
      <c r="VH64" s="59">
        <v>0.19495920836925501</v>
      </c>
      <c r="ACE64" s="60"/>
      <c r="ACF64" s="60">
        <v>1.8400885461834899E-2</v>
      </c>
      <c r="ACG64" s="60">
        <v>1.78689509217798E-2</v>
      </c>
      <c r="ACH64" s="60">
        <v>1.7659334444585499E-2</v>
      </c>
      <c r="ACI64" s="60">
        <v>3.06936039206217E-2</v>
      </c>
      <c r="ACJ64" s="60">
        <v>1.9444666515938399E-2</v>
      </c>
      <c r="ACK64" s="60">
        <v>1.6233829741418401E-2</v>
      </c>
      <c r="ACL64" s="60">
        <v>1.25128109487114E-2</v>
      </c>
      <c r="ACM64" s="60">
        <v>2.6211044112526598E-2</v>
      </c>
      <c r="ACN64" s="60">
        <v>1.5794884441275799E-2</v>
      </c>
      <c r="ACO64" s="60">
        <v>1.4599020102439599E-2</v>
      </c>
      <c r="ACP64" s="60">
        <v>2.6452974436157801E-2</v>
      </c>
      <c r="ACQ64" s="60">
        <v>2.29167067245164E-2</v>
      </c>
      <c r="ACR64" s="60"/>
      <c r="ACS64" s="60"/>
      <c r="ACT64" s="60"/>
      <c r="ACU64" s="60"/>
      <c r="ACV64" s="60"/>
      <c r="ACW64" s="60"/>
      <c r="ACX64" s="60"/>
      <c r="ACY64" s="60">
        <v>1.1568330243771701</v>
      </c>
      <c r="ACZ64" s="60">
        <v>2.1088092770759799E-2</v>
      </c>
      <c r="ADA64" s="60">
        <v>2.6093855524174502E-2</v>
      </c>
      <c r="ADB64" s="60">
        <v>3.08556074026641E-2</v>
      </c>
      <c r="ADC64" s="60">
        <v>2.2872570304221899E-2</v>
      </c>
      <c r="ADD64" s="60">
        <v>3.34879734280411E-2</v>
      </c>
      <c r="ADE64" s="60">
        <v>3.1034691025037999E-2</v>
      </c>
    </row>
    <row r="65" spans="554:785" x14ac:dyDescent="0.25">
      <c r="UH65" s="60"/>
      <c r="UI65" s="59">
        <v>2.7992699295282301E-2</v>
      </c>
      <c r="UJ65" s="59">
        <v>2.7847599238157199E-2</v>
      </c>
      <c r="UK65" s="59">
        <v>1.40218995511531E-2</v>
      </c>
      <c r="UL65" s="59">
        <v>5.5024601519107798E-2</v>
      </c>
      <c r="UM65" s="59">
        <v>2.78782993555068E-2</v>
      </c>
      <c r="UN65" s="59"/>
      <c r="UO65" s="59">
        <v>4.1874099522829E-2</v>
      </c>
      <c r="UP65" s="59">
        <v>0.15290440618991799</v>
      </c>
      <c r="UQ65" s="59">
        <v>5.57450987398624E-2</v>
      </c>
      <c r="UR65" s="60">
        <v>2.7589898556470802E-2</v>
      </c>
      <c r="US65" s="60">
        <v>0.16677838563919001</v>
      </c>
      <c r="UT65" s="60">
        <v>0.20871090888977001</v>
      </c>
      <c r="UV65" s="59"/>
      <c r="UW65" s="59"/>
      <c r="VA65" s="59"/>
      <c r="VB65" s="59">
        <v>0.48695746064186002</v>
      </c>
      <c r="VC65" s="59">
        <v>0.12504050135612399</v>
      </c>
      <c r="VD65" s="59">
        <v>0.208787695</v>
      </c>
      <c r="VE65" s="59">
        <v>0.27889421582221902</v>
      </c>
      <c r="VF65" s="59">
        <v>0.20887149870395599</v>
      </c>
      <c r="VG65" s="59">
        <v>0.29237166047096202</v>
      </c>
      <c r="VH65" s="59">
        <v>0.19487741589546201</v>
      </c>
      <c r="ACE65" s="60"/>
      <c r="ACF65" s="60">
        <v>1.8192790434142601E-2</v>
      </c>
      <c r="ACG65" s="60">
        <v>1.7772533457288801E-2</v>
      </c>
      <c r="ACH65" s="60">
        <v>1.76412045589333E-2</v>
      </c>
      <c r="ACI65" s="60">
        <v>3.0621336239879799E-2</v>
      </c>
      <c r="ACJ65" s="60">
        <v>1.9384471184437702E-2</v>
      </c>
      <c r="ACK65" s="60">
        <v>1.59597916469186E-2</v>
      </c>
      <c r="ACL65" s="60">
        <v>1.22647029930533E-2</v>
      </c>
      <c r="ACM65" s="60">
        <v>2.60283679132054E-2</v>
      </c>
      <c r="ACN65" s="60">
        <v>1.5683182568623898E-2</v>
      </c>
      <c r="ACO65" s="60">
        <v>1.44563527235145E-2</v>
      </c>
      <c r="ACP65" s="60">
        <v>2.6418287330113099E-2</v>
      </c>
      <c r="ACQ65" s="60">
        <v>2.29138219454296E-2</v>
      </c>
      <c r="ACR65" s="60"/>
      <c r="ACS65" s="60"/>
      <c r="ACT65" s="60"/>
      <c r="ACU65" s="60"/>
      <c r="ACV65" s="60"/>
      <c r="ACW65" s="60"/>
      <c r="ACX65" s="60"/>
      <c r="ACY65" s="60">
        <v>1.1559429812697299</v>
      </c>
      <c r="ACZ65" s="60">
        <v>2.09976544469485E-2</v>
      </c>
      <c r="ADA65" s="60">
        <v>2.5870721954699499E-2</v>
      </c>
      <c r="ADB65" s="60">
        <v>3.0769923111519399E-2</v>
      </c>
      <c r="ADC65" s="60">
        <v>2.2715226064271399E-2</v>
      </c>
      <c r="ADD65" s="60">
        <v>3.3395935687740602E-2</v>
      </c>
      <c r="ADE65" s="60">
        <v>3.0834912636529099E-2</v>
      </c>
    </row>
    <row r="66" spans="554:785" x14ac:dyDescent="0.25">
      <c r="UH66" s="60"/>
      <c r="UI66" s="59">
        <v>2.80031003057956E-2</v>
      </c>
      <c r="UJ66" s="59">
        <v>2.7865201234817501E-2</v>
      </c>
      <c r="UK66" s="59">
        <v>1.40137998387217E-2</v>
      </c>
      <c r="UL66" s="59">
        <v>5.4695703089237199E-2</v>
      </c>
      <c r="UM66" s="59">
        <v>2.7856400236487298E-2</v>
      </c>
      <c r="UN66" s="59"/>
      <c r="UO66" s="59">
        <v>4.1866701096296297E-2</v>
      </c>
      <c r="UP66" s="59">
        <v>0.13932409882545399</v>
      </c>
      <c r="UQ66" s="59">
        <v>5.5732399225234902E-2</v>
      </c>
      <c r="UR66" s="60">
        <v>2.74871997535228E-2</v>
      </c>
      <c r="US66" s="60">
        <v>0.15356689691543501</v>
      </c>
      <c r="UT66" s="60">
        <v>0.208659693598747</v>
      </c>
      <c r="UV66" s="59"/>
      <c r="UW66" s="59"/>
      <c r="VA66" s="59"/>
      <c r="VB66" s="59">
        <v>0.47338679432868902</v>
      </c>
      <c r="VC66" s="59">
        <v>0.124975398182868</v>
      </c>
      <c r="VD66" s="59">
        <v>0.20874317000000001</v>
      </c>
      <c r="VE66" s="59">
        <v>0.27864989638328502</v>
      </c>
      <c r="VF66" s="59">
        <v>0.20884169638156799</v>
      </c>
      <c r="VG66" s="59">
        <v>0.27877178788185097</v>
      </c>
      <c r="VH66" s="59">
        <v>0.181292325258255</v>
      </c>
      <c r="ACE66" s="60"/>
      <c r="ACF66" s="60">
        <v>1.80193117994343E-2</v>
      </c>
      <c r="ACG66" s="60">
        <v>1.75477540537658E-2</v>
      </c>
      <c r="ACH66" s="60">
        <v>1.75405114470376E-2</v>
      </c>
      <c r="ACI66" s="60">
        <v>3.0530888105897502E-2</v>
      </c>
      <c r="ACJ66" s="60">
        <v>1.9342246541319701E-2</v>
      </c>
      <c r="ACK66" s="60">
        <v>1.5825457134796099E-2</v>
      </c>
      <c r="ACL66" s="60">
        <v>1.22284533561183E-2</v>
      </c>
      <c r="ACM66" s="60">
        <v>2.60200666525407E-2</v>
      </c>
      <c r="ACN66" s="60">
        <v>1.5644501305285202E-2</v>
      </c>
      <c r="ACO66" s="60">
        <v>1.4433011090739901E-2</v>
      </c>
      <c r="ACP66" s="60">
        <v>2.6359148046279299E-2</v>
      </c>
      <c r="ACQ66" s="60">
        <v>2.2853472758060701E-2</v>
      </c>
      <c r="ACR66" s="60"/>
      <c r="ACS66" s="60"/>
      <c r="ACT66" s="60"/>
      <c r="ACU66" s="60"/>
      <c r="ACV66" s="60"/>
      <c r="ACW66" s="60"/>
      <c r="ACX66" s="60"/>
      <c r="ACY66" s="60">
        <v>1.15548728688157</v>
      </c>
      <c r="ACZ66" s="60">
        <v>2.0969145778107399E-2</v>
      </c>
      <c r="ADA66" s="60">
        <v>2.5742574441045801E-2</v>
      </c>
      <c r="ADB66" s="60">
        <v>3.05733357252654E-2</v>
      </c>
      <c r="ADC66" s="60">
        <v>2.2576335378023799E-2</v>
      </c>
      <c r="ADD66" s="60">
        <v>3.3190231734860999E-2</v>
      </c>
      <c r="ADE66" s="60">
        <v>3.0671508124151502E-2</v>
      </c>
    </row>
    <row r="67" spans="554:785" x14ac:dyDescent="0.25">
      <c r="UH67" s="60"/>
      <c r="UI67" s="59">
        <v>2.8048500418663001E-2</v>
      </c>
      <c r="UJ67" s="59">
        <v>2.78855003416538E-2</v>
      </c>
      <c r="UK67" s="59">
        <v>1.39843001961708E-2</v>
      </c>
      <c r="UL67" s="59">
        <v>4.2359001934528302E-2</v>
      </c>
      <c r="UM67" s="59">
        <v>2.78060995042324E-2</v>
      </c>
      <c r="UN67" s="59"/>
      <c r="UO67" s="59">
        <v>4.1841302067041397E-2</v>
      </c>
      <c r="UP67" s="59">
        <v>0.12548398971557601</v>
      </c>
      <c r="UQ67" s="59">
        <v>5.5694401264190598E-2</v>
      </c>
      <c r="UR67" s="60">
        <v>1.4323599636554701E-2</v>
      </c>
      <c r="US67" s="60">
        <v>0.15353269875049499</v>
      </c>
      <c r="UT67" s="60">
        <v>0.208614706993103</v>
      </c>
      <c r="UV67" s="59"/>
      <c r="UW67" s="59"/>
      <c r="VA67" s="59"/>
      <c r="VB67" s="59">
        <v>0.47328582406044001</v>
      </c>
      <c r="VC67" s="59">
        <v>0.11170969903469</v>
      </c>
      <c r="VD67" s="59">
        <v>0.19517099900000001</v>
      </c>
      <c r="VE67" s="59">
        <v>0.23708051443099901</v>
      </c>
      <c r="VF67" s="59">
        <v>0.20866778492927501</v>
      </c>
      <c r="VG67" s="59">
        <v>0.27860397100448597</v>
      </c>
      <c r="VH67" s="59">
        <v>0.18120190501212999</v>
      </c>
      <c r="ACE67" s="60"/>
      <c r="ACF67" s="60">
        <v>1.8003200368579501E-2</v>
      </c>
      <c r="ACG67" s="60">
        <v>1.75087390878578E-2</v>
      </c>
      <c r="ACH67" s="60">
        <v>1.7260901776080299E-2</v>
      </c>
      <c r="ACI67" s="60">
        <v>3.0421130732541799E-2</v>
      </c>
      <c r="ACJ67" s="60">
        <v>1.92492676732752E-2</v>
      </c>
      <c r="ACK67" s="60">
        <v>1.5757485162046E-2</v>
      </c>
      <c r="ACL67" s="60">
        <v>1.19852261465224E-2</v>
      </c>
      <c r="ACM67" s="60">
        <v>2.5835212153025401E-2</v>
      </c>
      <c r="ACN67" s="60">
        <v>1.56117105797165E-2</v>
      </c>
      <c r="ACO67" s="60">
        <v>1.43704478405914E-2</v>
      </c>
      <c r="ACP67" s="60">
        <v>2.6159796783788498E-2</v>
      </c>
      <c r="ACQ67" s="60">
        <v>2.2849567791323501E-2</v>
      </c>
      <c r="ACR67" s="60"/>
      <c r="ACS67" s="60"/>
      <c r="ACT67" s="60"/>
      <c r="ACU67" s="60"/>
      <c r="ACV67" s="60"/>
      <c r="ACW67" s="60"/>
      <c r="ACX67" s="60"/>
      <c r="ACY67" s="60">
        <v>1.1535901065705401</v>
      </c>
      <c r="ACZ67" s="60">
        <v>2.09022388278528E-2</v>
      </c>
      <c r="ADA67" s="60">
        <v>2.5686407760008901E-2</v>
      </c>
      <c r="ADB67" s="60">
        <v>3.0327802363433999E-2</v>
      </c>
      <c r="ADC67" s="60">
        <v>2.2252725294947401E-2</v>
      </c>
      <c r="ADD67" s="60">
        <v>3.3104638543481703E-2</v>
      </c>
      <c r="ADE67" s="60">
        <v>3.0536807919884001E-2</v>
      </c>
    </row>
    <row r="68" spans="554:785" x14ac:dyDescent="0.25">
      <c r="UH68" s="60"/>
      <c r="UI68" s="59">
        <v>2.8068900108337399E-2</v>
      </c>
      <c r="UJ68" s="59">
        <v>2.7913000434637E-2</v>
      </c>
      <c r="UK68" s="59">
        <v>1.3969300314784E-2</v>
      </c>
      <c r="UL68" s="59">
        <v>4.2257599532604197E-2</v>
      </c>
      <c r="UM68" s="59">
        <v>2.77360007166862E-2</v>
      </c>
      <c r="UN68" s="59"/>
      <c r="UO68" s="59">
        <v>4.1838999837636899E-2</v>
      </c>
      <c r="UP68" s="59">
        <v>0.125375300645828</v>
      </c>
      <c r="UQ68" s="59">
        <v>5.5632203817367498E-2</v>
      </c>
      <c r="UR68" s="60">
        <v>1.4264999888837299E-2</v>
      </c>
      <c r="US68" s="60">
        <v>0.15329419076442699</v>
      </c>
      <c r="UT68" s="60">
        <v>0.19536709785461401</v>
      </c>
      <c r="UV68" s="59"/>
      <c r="UW68" s="59"/>
      <c r="VA68" s="59"/>
      <c r="VB68" s="59">
        <v>0.45966178178787198</v>
      </c>
      <c r="VC68" s="59">
        <v>0.111697196960449</v>
      </c>
      <c r="VD68" s="59">
        <v>0.19472529</v>
      </c>
      <c r="VE68" s="59">
        <v>0.23671561479568401</v>
      </c>
      <c r="VF68" s="59">
        <v>0.19505970180034601</v>
      </c>
      <c r="VG68" s="59">
        <v>0.278260588645935</v>
      </c>
      <c r="VH68" s="59">
        <v>0.16762240231037101</v>
      </c>
      <c r="ACE68" s="60"/>
      <c r="ACF68" s="60">
        <v>1.7977477679213601E-2</v>
      </c>
      <c r="ACG68" s="60">
        <v>1.7455298316406E-2</v>
      </c>
      <c r="ACH68" s="60">
        <v>1.7171407234839599E-2</v>
      </c>
      <c r="ACI68" s="60">
        <v>3.0416077340563199E-2</v>
      </c>
      <c r="ACJ68" s="60">
        <v>1.9241093244672498E-2</v>
      </c>
      <c r="ACK68" s="60">
        <v>1.5739006442744001E-2</v>
      </c>
      <c r="ACL68" s="60">
        <v>1.19743951235307E-2</v>
      </c>
      <c r="ACM68" s="60">
        <v>2.5812332779982398E-2</v>
      </c>
      <c r="ACN68" s="60">
        <v>1.55306093427239E-2</v>
      </c>
      <c r="ACO68" s="60">
        <v>1.43365365214313E-2</v>
      </c>
      <c r="ACP68" s="60">
        <v>2.6132067680046299E-2</v>
      </c>
      <c r="ACQ68" s="60">
        <v>2.2726384619314002E-2</v>
      </c>
      <c r="ACR68" s="60"/>
      <c r="ACS68" s="60"/>
      <c r="ACT68" s="60"/>
      <c r="ACU68" s="60"/>
      <c r="ACV68" s="60"/>
      <c r="ACW68" s="60"/>
      <c r="ACX68" s="60"/>
      <c r="ACY68" s="60">
        <v>1.1535152649365199</v>
      </c>
      <c r="ACZ68" s="60">
        <v>2.0893117484881998E-2</v>
      </c>
      <c r="ADA68" s="60">
        <v>2.5610250829883899E-2</v>
      </c>
      <c r="ADB68" s="60">
        <v>3.02841092494508E-2</v>
      </c>
      <c r="ADC68" s="60">
        <v>2.2156437116119799E-2</v>
      </c>
      <c r="ADD68" s="60">
        <v>3.259707818898E-2</v>
      </c>
      <c r="ADE68" s="60">
        <v>3.0263348497902E-2</v>
      </c>
    </row>
    <row r="69" spans="554:785" x14ac:dyDescent="0.25">
      <c r="UH69" s="60"/>
      <c r="UI69" s="59">
        <v>2.80783995985984E-2</v>
      </c>
      <c r="UJ69" s="59">
        <v>2.7916800230741501E-2</v>
      </c>
      <c r="UK69" s="59">
        <v>1.39373000711202E-2</v>
      </c>
      <c r="UL69" s="59">
        <v>4.2080499231815303E-2</v>
      </c>
      <c r="UM69" s="59">
        <v>2.7649300172924898E-2</v>
      </c>
      <c r="UN69" s="59"/>
      <c r="UO69" s="59">
        <v>4.1828799992799703E-2</v>
      </c>
      <c r="UP69" s="59">
        <v>0.12533549964427901</v>
      </c>
      <c r="UQ69" s="59">
        <v>5.5258300155401202E-2</v>
      </c>
      <c r="UR69" s="60">
        <v>1.42206000164151E-2</v>
      </c>
      <c r="US69" s="60">
        <v>0.152997195720672</v>
      </c>
      <c r="UT69" s="60">
        <v>0.19458179175853699</v>
      </c>
      <c r="UV69" s="59"/>
      <c r="UW69" s="59"/>
      <c r="VA69" s="59"/>
      <c r="VB69" s="59">
        <v>0.45938581228256198</v>
      </c>
      <c r="VC69" s="59">
        <v>0.111036896705627</v>
      </c>
      <c r="VD69" s="59">
        <v>0.194457203</v>
      </c>
      <c r="VE69" s="59">
        <v>0.223227873444557</v>
      </c>
      <c r="VF69" s="59">
        <v>0.181106686592102</v>
      </c>
      <c r="VG69" s="59">
        <v>0.26457199454307501</v>
      </c>
      <c r="VH69" s="59">
        <v>0.16705581545829701</v>
      </c>
      <c r="ACE69" s="60"/>
      <c r="ACF69" s="60">
        <v>1.7951766312219002E-2</v>
      </c>
      <c r="ACG69" s="60">
        <v>1.74339121116815E-2</v>
      </c>
      <c r="ACH69" s="60">
        <v>1.7123011448319899E-2</v>
      </c>
      <c r="ACI69" s="60">
        <v>3.0375350112045799E-2</v>
      </c>
      <c r="ACJ69" s="60">
        <v>1.9009265074525699E-2</v>
      </c>
      <c r="ACK69" s="60">
        <v>1.56001949587897E-2</v>
      </c>
      <c r="ACL69" s="60">
        <v>1.19020924388933E-2</v>
      </c>
      <c r="ACM69" s="60">
        <v>2.5767210195618801E-2</v>
      </c>
      <c r="ACN69" s="60">
        <v>1.5481355646660601E-2</v>
      </c>
      <c r="ACO69" s="60">
        <v>1.42352797822798E-2</v>
      </c>
      <c r="ACP69" s="60">
        <v>2.60832672467197E-2</v>
      </c>
      <c r="ACQ69" s="60">
        <v>2.2581426099016401E-2</v>
      </c>
      <c r="ACR69" s="60"/>
      <c r="ACS69" s="60"/>
      <c r="ACT69" s="60"/>
      <c r="ACU69" s="60"/>
      <c r="ACV69" s="60"/>
      <c r="ACW69" s="60"/>
      <c r="ACX69" s="60"/>
      <c r="ACY69" s="60">
        <v>1.1521762332135299</v>
      </c>
      <c r="ACZ69" s="60">
        <v>2.07991303193743E-2</v>
      </c>
      <c r="ADA69" s="60">
        <v>2.55314966499798E-2</v>
      </c>
      <c r="ADB69" s="60">
        <v>3.02475370255837E-2</v>
      </c>
      <c r="ADC69" s="60">
        <v>2.2071022697149299E-2</v>
      </c>
      <c r="ADD69" s="60">
        <v>3.2580350534184802E-2</v>
      </c>
      <c r="ADE69" s="60">
        <v>3.01601422825311E-2</v>
      </c>
    </row>
    <row r="70" spans="554:785" x14ac:dyDescent="0.25">
      <c r="UH70" s="60"/>
      <c r="UI70" s="59">
        <v>2.8086800128221501E-2</v>
      </c>
      <c r="UJ70" s="59">
        <v>2.7946799993515001E-2</v>
      </c>
      <c r="UK70" s="59">
        <v>1.3894000090658601E-2</v>
      </c>
      <c r="UL70" s="59">
        <v>4.2025800794363001E-2</v>
      </c>
      <c r="UM70" s="59">
        <v>1.4268999919295301E-2</v>
      </c>
      <c r="UN70" s="59"/>
      <c r="UO70" s="59">
        <v>4.1781697422266E-2</v>
      </c>
      <c r="UP70" s="59">
        <v>0.12520170211791901</v>
      </c>
      <c r="UQ70" s="59">
        <v>5.5160500109195702E-2</v>
      </c>
      <c r="UR70" s="60">
        <v>1.4103800058364801E-2</v>
      </c>
      <c r="US70" s="60">
        <v>0.13953149318694999</v>
      </c>
      <c r="UT70" s="60">
        <v>0.181117594242095</v>
      </c>
      <c r="UV70" s="59"/>
      <c r="UW70" s="59"/>
      <c r="VA70" s="59"/>
      <c r="VB70" s="59">
        <v>0.45937538146972601</v>
      </c>
      <c r="VC70" s="59">
        <v>9.77065935730934E-2</v>
      </c>
      <c r="VD70" s="59">
        <v>0.18136739700000001</v>
      </c>
      <c r="VE70" s="59">
        <v>0.22262123227119399</v>
      </c>
      <c r="VF70" s="59">
        <v>0.18109300732612599</v>
      </c>
      <c r="VG70" s="59">
        <v>0.26443177461624101</v>
      </c>
      <c r="VH70" s="59">
        <v>0.16696779429912501</v>
      </c>
      <c r="ACE70" s="60"/>
      <c r="ACF70" s="60">
        <v>1.7940956341193401E-2</v>
      </c>
      <c r="ACG70" s="60">
        <v>1.73614656034678E-2</v>
      </c>
      <c r="ACH70" s="60">
        <v>1.6986835752179599E-2</v>
      </c>
      <c r="ACI70" s="60">
        <v>3.0283092766126399E-2</v>
      </c>
      <c r="ACJ70" s="60">
        <v>1.8946442570964499E-2</v>
      </c>
      <c r="ACK70" s="60">
        <v>1.5554129578909099E-2</v>
      </c>
      <c r="ACL70" s="60">
        <v>1.17055439990769E-2</v>
      </c>
      <c r="ACM70" s="60">
        <v>2.55159402429616E-2</v>
      </c>
      <c r="ACN70" s="60">
        <v>1.54197420374409E-2</v>
      </c>
      <c r="ACO70" s="60">
        <v>1.4056883394075599E-2</v>
      </c>
      <c r="ACP70" s="60">
        <v>2.5876123600077201E-2</v>
      </c>
      <c r="ACQ70" s="60">
        <v>2.2417654284690398E-2</v>
      </c>
      <c r="ACR70" s="60"/>
      <c r="ACS70" s="60"/>
      <c r="ACT70" s="60"/>
      <c r="ACU70" s="60"/>
      <c r="ACV70" s="60"/>
      <c r="ACW70" s="60"/>
      <c r="ACX70" s="60"/>
      <c r="ACY70" s="60">
        <v>1.1507045230438799</v>
      </c>
      <c r="ACZ70" s="60">
        <v>2.05891695384002E-2</v>
      </c>
      <c r="ADA70" s="60">
        <v>2.5526870203007201E-2</v>
      </c>
      <c r="ADB70" s="60">
        <v>3.0118703247559699E-2</v>
      </c>
      <c r="ADC70" s="60">
        <v>2.20231916383699E-2</v>
      </c>
      <c r="ADD70" s="60">
        <v>3.2505002614036403E-2</v>
      </c>
      <c r="ADE70" s="60">
        <v>3.0023978145419999E-2</v>
      </c>
    </row>
    <row r="71" spans="554:785" x14ac:dyDescent="0.25">
      <c r="UH71" s="60"/>
      <c r="UI71" s="59">
        <v>2.8207100927829701E-2</v>
      </c>
      <c r="UJ71" s="59">
        <v>2.7947099879383999E-2</v>
      </c>
      <c r="UK71" s="59">
        <v>1.38710997998714E-2</v>
      </c>
      <c r="UL71" s="59">
        <v>4.1866101324558203E-2</v>
      </c>
      <c r="UM71" s="59">
        <v>1.42042003571987E-2</v>
      </c>
      <c r="UN71" s="59"/>
      <c r="UO71" s="59">
        <v>4.17378991842269E-2</v>
      </c>
      <c r="UP71" s="59">
        <v>0.111198797821998</v>
      </c>
      <c r="UQ71" s="59">
        <v>4.2269900441169697E-2</v>
      </c>
      <c r="UR71" s="60">
        <v>1.40773002058267E-2</v>
      </c>
      <c r="US71" s="60">
        <v>0.13937340676784499</v>
      </c>
      <c r="UT71" s="60">
        <v>0.18082720041274999</v>
      </c>
      <c r="UV71" s="59"/>
      <c r="UW71" s="59"/>
      <c r="VA71" s="59"/>
      <c r="VB71" s="59">
        <v>0.45831459760665799</v>
      </c>
      <c r="VC71" s="59">
        <v>9.7613900899887002E-2</v>
      </c>
      <c r="VD71" s="59">
        <v>0.18102109399999999</v>
      </c>
      <c r="VE71" s="59">
        <v>0.22260299324989299</v>
      </c>
      <c r="VF71" s="59">
        <v>0.181053787469863</v>
      </c>
      <c r="VG71" s="59">
        <v>0.25089859962463301</v>
      </c>
      <c r="VH71" s="59">
        <v>0.153547778725624</v>
      </c>
      <c r="ACE71" s="60"/>
      <c r="ACF71" s="60">
        <v>1.7902872302093701E-2</v>
      </c>
      <c r="ACG71" s="60">
        <v>1.7345226064747601E-2</v>
      </c>
      <c r="ACH71" s="60">
        <v>1.69108576209493E-2</v>
      </c>
      <c r="ACI71" s="60">
        <v>2.9961970899902501E-2</v>
      </c>
      <c r="ACJ71" s="60">
        <v>1.88348877585089E-2</v>
      </c>
      <c r="ACK71" s="60">
        <v>1.54807905869E-2</v>
      </c>
      <c r="ACL71" s="60">
        <v>1.16349358165638E-2</v>
      </c>
      <c r="ACM71" s="60">
        <v>2.5396443849291E-2</v>
      </c>
      <c r="ACN71" s="60">
        <v>1.54167720296936E-2</v>
      </c>
      <c r="ACO71" s="60">
        <v>1.40545169028442E-2</v>
      </c>
      <c r="ACP71" s="60">
        <v>2.5655634011703898E-2</v>
      </c>
      <c r="ACQ71" s="60">
        <v>2.2243610226320501E-2</v>
      </c>
      <c r="ACR71" s="60"/>
      <c r="ACS71" s="60"/>
      <c r="ACT71" s="60"/>
      <c r="ACU71" s="60"/>
      <c r="ACV71" s="60"/>
      <c r="ACW71" s="60"/>
      <c r="ACX71" s="60"/>
      <c r="ACY71" s="60">
        <v>1.1502171089880699</v>
      </c>
      <c r="ACZ71" s="60">
        <v>2.0493894330855699E-2</v>
      </c>
      <c r="ADA71" s="60">
        <v>2.5383015977465801E-2</v>
      </c>
      <c r="ADB71" s="60">
        <v>2.94137668592451E-2</v>
      </c>
      <c r="ADC71" s="60">
        <v>2.1999186631342101E-2</v>
      </c>
      <c r="ADD71" s="60">
        <v>3.2465179537018503E-2</v>
      </c>
      <c r="ADE71" s="60">
        <v>2.9746406253337299E-2</v>
      </c>
    </row>
    <row r="72" spans="554:785" x14ac:dyDescent="0.25">
      <c r="UH72" s="60"/>
      <c r="UI72" s="59">
        <v>2.9036100953817302E-2</v>
      </c>
      <c r="UJ72" s="59">
        <v>2.8000298887491198E-2</v>
      </c>
      <c r="UK72" s="59">
        <v>1.37448003515601E-2</v>
      </c>
      <c r="UL72" s="59">
        <v>4.1785400360822601E-2</v>
      </c>
      <c r="UM72" s="59">
        <v>1.40819996595382E-2</v>
      </c>
      <c r="UN72" s="59"/>
      <c r="UO72" s="59">
        <v>4.1731700301170301E-2</v>
      </c>
      <c r="UP72" s="59">
        <v>9.7536407411098397E-2</v>
      </c>
      <c r="UQ72" s="59">
        <v>4.1953001171350403E-2</v>
      </c>
      <c r="UR72" s="60">
        <v>1.40648996457457E-2</v>
      </c>
      <c r="US72" s="60">
        <v>0.13927990198135301</v>
      </c>
      <c r="UT72" s="60">
        <v>0.16715431213378901</v>
      </c>
      <c r="UV72" s="59"/>
      <c r="UW72" s="59"/>
      <c r="VA72" s="59"/>
      <c r="VB72" s="59">
        <v>0.445723086595535</v>
      </c>
      <c r="VC72" s="59">
        <v>9.7418799996375996E-2</v>
      </c>
      <c r="VD72" s="59">
        <v>0.16728921199999999</v>
      </c>
      <c r="VE72" s="59">
        <v>0.22229878604412001</v>
      </c>
      <c r="VF72" s="59">
        <v>0.18092040717601701</v>
      </c>
      <c r="VG72" s="59">
        <v>0.250496685504913</v>
      </c>
      <c r="VH72" s="59">
        <v>0.15346831083297699</v>
      </c>
      <c r="ACE72" s="60"/>
      <c r="ACF72" s="60">
        <v>1.7825476670362599E-2</v>
      </c>
      <c r="ACG72" s="60">
        <v>1.7286919792263301E-2</v>
      </c>
      <c r="ACH72" s="60">
        <v>1.68954855926975E-2</v>
      </c>
      <c r="ACI72" s="60">
        <v>2.99529102864774E-2</v>
      </c>
      <c r="ACJ72" s="60">
        <v>1.8728381923074001E-2</v>
      </c>
      <c r="ACK72" s="60">
        <v>1.5443866564522599E-2</v>
      </c>
      <c r="ACL72" s="60">
        <v>1.1602681424002999E-2</v>
      </c>
      <c r="ACM72" s="60">
        <v>2.5382718776604699E-2</v>
      </c>
      <c r="ACN72" s="60">
        <v>1.5267921627761799E-2</v>
      </c>
      <c r="ACO72" s="60">
        <v>1.3997895333113901E-2</v>
      </c>
      <c r="ACP72" s="60">
        <v>2.54312771145065E-2</v>
      </c>
      <c r="ACQ72" s="60">
        <v>2.2234423762426798E-2</v>
      </c>
      <c r="ACR72" s="60"/>
      <c r="ACS72" s="60"/>
      <c r="ACT72" s="60"/>
      <c r="ACU72" s="60"/>
      <c r="ACV72" s="60"/>
      <c r="ACW72" s="60"/>
      <c r="ACX72" s="60"/>
      <c r="ACY72" s="60">
        <v>1.1497697128533799</v>
      </c>
      <c r="ACZ72" s="60">
        <v>2.0274980324376201E-2</v>
      </c>
      <c r="ADA72" s="60">
        <v>2.5331338326453401E-2</v>
      </c>
      <c r="ADB72" s="60">
        <v>2.9224688596435299E-2</v>
      </c>
      <c r="ADC72" s="60">
        <v>2.18829741392681E-2</v>
      </c>
      <c r="ADD72" s="60">
        <v>3.2191650841282199E-2</v>
      </c>
      <c r="ADE72" s="60">
        <v>2.9743147999840801E-2</v>
      </c>
    </row>
    <row r="73" spans="554:785" x14ac:dyDescent="0.25">
      <c r="UH73" s="60"/>
      <c r="UI73" s="59">
        <v>4.1210200637578902E-2</v>
      </c>
      <c r="UJ73" s="59">
        <v>2.8254400938749299E-2</v>
      </c>
      <c r="UK73" s="59"/>
      <c r="UL73" s="59">
        <v>4.1719801723956999E-2</v>
      </c>
      <c r="UM73" s="59">
        <v>1.40773998573422E-2</v>
      </c>
      <c r="UN73" s="59"/>
      <c r="UO73" s="59">
        <v>4.1716501116752597E-2</v>
      </c>
      <c r="UP73" s="59">
        <v>9.7519196569919503E-2</v>
      </c>
      <c r="UQ73" s="59">
        <v>4.1926100850105202E-2</v>
      </c>
      <c r="UR73" s="60">
        <v>1.4060700312256799E-2</v>
      </c>
      <c r="US73" s="60">
        <v>0.139069989323616</v>
      </c>
      <c r="UT73" s="60">
        <v>0.16708490252494801</v>
      </c>
      <c r="UV73" s="59"/>
      <c r="UW73" s="59"/>
      <c r="VA73" s="59"/>
      <c r="VB73" s="59">
        <v>0.43182334303855802</v>
      </c>
      <c r="VC73" s="59">
        <v>9.7365699708461706E-2</v>
      </c>
      <c r="VD73" s="59">
        <v>0.167276904</v>
      </c>
      <c r="VE73" s="59">
        <v>0.20905759930610601</v>
      </c>
      <c r="VF73" s="59">
        <v>0.180858209729194</v>
      </c>
      <c r="VG73" s="59">
        <v>0.25048729777336098</v>
      </c>
      <c r="VH73" s="59">
        <v>0.15315090119838701</v>
      </c>
      <c r="ACE73" s="60"/>
      <c r="ACF73" s="60">
        <v>1.7807149815038899E-2</v>
      </c>
      <c r="ACG73" s="60">
        <v>1.7265424546559899E-2</v>
      </c>
      <c r="ACH73" s="60">
        <v>1.6801793394141801E-2</v>
      </c>
      <c r="ACI73" s="60">
        <v>2.9850828866313302E-2</v>
      </c>
      <c r="ACJ73" s="60">
        <v>1.8714845659392399E-2</v>
      </c>
      <c r="ACK73" s="60">
        <v>1.5321238715126501E-2</v>
      </c>
      <c r="ACL73" s="60">
        <v>1.1447782771293E-2</v>
      </c>
      <c r="ACM73" s="60">
        <v>2.5162533815083099E-2</v>
      </c>
      <c r="ACN73" s="60">
        <v>1.52580872767054E-2</v>
      </c>
      <c r="ACO73" s="60">
        <v>1.3986780802030099E-2</v>
      </c>
      <c r="ACP73" s="60">
        <v>2.51184762273634E-2</v>
      </c>
      <c r="ACQ73" s="60">
        <v>2.2150996712739499E-2</v>
      </c>
      <c r="ACR73" s="60"/>
      <c r="ACS73" s="60"/>
      <c r="ACT73" s="60"/>
      <c r="ACU73" s="60"/>
      <c r="ACV73" s="60"/>
      <c r="ACW73" s="60"/>
      <c r="ACX73" s="60"/>
      <c r="ACY73" s="60">
        <v>1.14957858428905</v>
      </c>
      <c r="ACZ73" s="60">
        <v>2.0249888816550699E-2</v>
      </c>
      <c r="ADA73" s="60">
        <v>2.52439019269927E-2</v>
      </c>
      <c r="ADB73" s="60">
        <v>2.8973434574927199E-2</v>
      </c>
      <c r="ADC73" s="60">
        <v>2.1762256444104101E-2</v>
      </c>
      <c r="ADD73" s="60">
        <v>3.2049535493223903E-2</v>
      </c>
      <c r="ADE73" s="60">
        <v>2.96927100004084E-2</v>
      </c>
    </row>
    <row r="74" spans="554:785" x14ac:dyDescent="0.25">
      <c r="UH74" s="60"/>
      <c r="UI74" s="59">
        <v>4.1267700493335703E-2</v>
      </c>
      <c r="UJ74" s="59">
        <v>4.13252003490924E-2</v>
      </c>
      <c r="UK74" s="59"/>
      <c r="UL74" s="59">
        <v>4.1654299944639199E-2</v>
      </c>
      <c r="UM74" s="59">
        <v>1.40588004142045E-2</v>
      </c>
      <c r="UN74" s="59"/>
      <c r="UO74" s="59">
        <v>4.1674401611089699E-2</v>
      </c>
      <c r="UP74" s="59">
        <v>9.7435496747493702E-2</v>
      </c>
      <c r="UQ74" s="59">
        <v>4.1910000145435299E-2</v>
      </c>
      <c r="UR74" s="60">
        <v>1.40573000535368E-2</v>
      </c>
      <c r="US74" s="60">
        <v>0.13894900679588301</v>
      </c>
      <c r="UT74" s="60">
        <v>0.16700579226016901</v>
      </c>
      <c r="UV74" s="59"/>
      <c r="UW74" s="59"/>
      <c r="VA74" s="59"/>
      <c r="VB74" s="59">
        <v>0.43161687254905701</v>
      </c>
      <c r="VC74" s="59">
        <v>9.72577929496765E-2</v>
      </c>
      <c r="VD74" s="59">
        <v>0.167268887</v>
      </c>
      <c r="VE74" s="59">
        <v>0.20901378989219599</v>
      </c>
      <c r="VF74" s="59">
        <v>0.18083930015563901</v>
      </c>
      <c r="VG74" s="59">
        <v>0.23704162240028301</v>
      </c>
      <c r="VH74" s="59">
        <v>0.15292380750179199</v>
      </c>
      <c r="ACE74" s="60"/>
      <c r="ACF74" s="60">
        <v>1.7792643655972998E-2</v>
      </c>
      <c r="ACG74" s="60">
        <v>1.7172548110654998E-2</v>
      </c>
      <c r="ACH74" s="60">
        <v>1.66677764203002E-2</v>
      </c>
      <c r="ACI74" s="60">
        <v>2.9713433998849601E-2</v>
      </c>
      <c r="ACJ74" s="60">
        <v>1.86891390107989E-2</v>
      </c>
      <c r="ACK74" s="60">
        <v>1.5295784601479E-2</v>
      </c>
      <c r="ACL74" s="60">
        <v>1.1359638151522199E-2</v>
      </c>
      <c r="ACM74" s="60">
        <v>2.4982930167880901E-2</v>
      </c>
      <c r="ACN74" s="60">
        <v>1.5136873417966301E-2</v>
      </c>
      <c r="ACO74" s="60">
        <v>1.39284462754432E-2</v>
      </c>
      <c r="ACP74" s="60">
        <v>2.5049261595389099E-2</v>
      </c>
      <c r="ACQ74" s="60">
        <v>2.2096909217006602E-2</v>
      </c>
      <c r="ACR74" s="60"/>
      <c r="ACS74" s="60"/>
      <c r="ACT74" s="60"/>
      <c r="ACU74" s="60"/>
      <c r="ACV74" s="60"/>
      <c r="ACW74" s="60"/>
      <c r="ACX74" s="60"/>
      <c r="ACY74" s="60">
        <v>1.14942563244707</v>
      </c>
      <c r="ACZ74" s="60">
        <v>2.0024848756685001E-2</v>
      </c>
      <c r="ADA74" s="60">
        <v>2.5026407992263099E-2</v>
      </c>
      <c r="ADB74" s="60">
        <v>2.8646792872778101E-2</v>
      </c>
      <c r="ADC74" s="60">
        <v>2.1625462649127299E-2</v>
      </c>
      <c r="ADD74" s="60">
        <v>3.2005186458630402E-2</v>
      </c>
      <c r="ADE74" s="60">
        <v>2.9390243466525599E-2</v>
      </c>
    </row>
    <row r="75" spans="554:785" x14ac:dyDescent="0.25">
      <c r="UH75" s="60"/>
      <c r="UI75" s="59">
        <v>4.1344400495290701E-2</v>
      </c>
      <c r="UJ75" s="59">
        <v>4.1379701346158898E-2</v>
      </c>
      <c r="UK75" s="59"/>
      <c r="UL75" s="59">
        <v>4.1494298726320197E-2</v>
      </c>
      <c r="UM75" s="59">
        <v>1.4009799808263701E-2</v>
      </c>
      <c r="UN75" s="59"/>
      <c r="UO75" s="59">
        <v>4.1602101176977102E-2</v>
      </c>
      <c r="UP75" s="59">
        <v>9.7311101853847504E-2</v>
      </c>
      <c r="UQ75" s="59">
        <v>4.1908197104930801E-2</v>
      </c>
      <c r="UR75" s="60">
        <v>1.4032499864697401E-2</v>
      </c>
      <c r="US75" s="60">
        <v>0.12560719251632599</v>
      </c>
      <c r="UT75" s="60">
        <v>0.153379902243614</v>
      </c>
      <c r="UV75" s="59"/>
      <c r="UW75" s="59"/>
      <c r="VA75" s="59"/>
      <c r="VB75" s="59">
        <v>0.41768875718116699</v>
      </c>
      <c r="VC75" s="59">
        <v>9.7237505018711007E-2</v>
      </c>
      <c r="VD75" s="59">
        <v>0.167239994</v>
      </c>
      <c r="VE75" s="59">
        <v>0.20880389213562001</v>
      </c>
      <c r="VF75" s="59">
        <v>0.18083868920803001</v>
      </c>
      <c r="VG75" s="59">
        <v>0.236871302127838</v>
      </c>
      <c r="VH75" s="59">
        <v>0.152736395597457</v>
      </c>
      <c r="ACE75" s="60"/>
      <c r="ACF75" s="60">
        <v>1.75595835549348E-2</v>
      </c>
      <c r="ACG75" s="60">
        <v>1.7092027751131101E-2</v>
      </c>
      <c r="ACH75" s="60">
        <v>1.6634243519630301E-2</v>
      </c>
      <c r="ACI75" s="60">
        <v>2.9559596551168799E-2</v>
      </c>
      <c r="ACJ75" s="60">
        <v>1.86387882055454E-2</v>
      </c>
      <c r="ACK75" s="60">
        <v>1.5262130196335899E-2</v>
      </c>
      <c r="ACL75" s="60">
        <v>1.1206293465741901E-2</v>
      </c>
      <c r="ACM75" s="60">
        <v>2.4594996058211901E-2</v>
      </c>
      <c r="ACN75" s="60">
        <v>1.5130670600650299E-2</v>
      </c>
      <c r="ACO75" s="60">
        <v>1.38173884655023E-2</v>
      </c>
      <c r="ACP75" s="60">
        <v>2.5028163851918899E-2</v>
      </c>
      <c r="ACQ75" s="60">
        <v>2.19462787810468E-2</v>
      </c>
      <c r="ACR75" s="60"/>
      <c r="ACS75" s="60"/>
      <c r="ACT75" s="60"/>
      <c r="ACU75" s="60"/>
      <c r="ACV75" s="60"/>
      <c r="ACW75" s="60"/>
      <c r="ACX75" s="60"/>
      <c r="ACY75" s="60">
        <v>1.14865292166373</v>
      </c>
      <c r="ACZ75" s="60">
        <v>1.9918179873411299E-2</v>
      </c>
      <c r="ADA75" s="60">
        <v>2.4997121045154301E-2</v>
      </c>
      <c r="ADB75" s="60">
        <v>2.8569190351918301E-2</v>
      </c>
      <c r="ADC75" s="60">
        <v>2.1585210778554999E-2</v>
      </c>
      <c r="ADD75" s="60">
        <v>3.16773613125177E-2</v>
      </c>
      <c r="ADE75" s="60">
        <v>2.90975210961519E-2</v>
      </c>
    </row>
    <row r="76" spans="554:785" x14ac:dyDescent="0.25">
      <c r="UH76" s="60"/>
      <c r="UI76" s="59">
        <v>4.1417602449655498E-2</v>
      </c>
      <c r="UJ76" s="59">
        <v>4.1602700948715203E-2</v>
      </c>
      <c r="UK76" s="59"/>
      <c r="UL76" s="59">
        <v>4.1473101824521998E-2</v>
      </c>
      <c r="UM76" s="59">
        <v>1.40044996514916E-2</v>
      </c>
      <c r="UN76" s="59"/>
      <c r="UO76" s="59">
        <v>4.15954999625682E-2</v>
      </c>
      <c r="UP76" s="59">
        <v>9.7160801291465704E-2</v>
      </c>
      <c r="UQ76" s="59">
        <v>4.1779700666666003E-2</v>
      </c>
      <c r="UR76" s="60">
        <v>1.4026000164449199E-2</v>
      </c>
      <c r="US76" s="60">
        <v>0.12550030648708299</v>
      </c>
      <c r="UT76" s="60">
        <v>0.153196096420288</v>
      </c>
      <c r="UV76" s="59"/>
      <c r="UW76" s="59"/>
      <c r="VA76" s="59"/>
      <c r="VB76" s="59">
        <v>0.41755169630050598</v>
      </c>
      <c r="VC76" s="59">
        <v>8.3515495061874306E-2</v>
      </c>
      <c r="VD76" s="59">
        <v>0.16718670699999999</v>
      </c>
      <c r="VE76" s="59">
        <v>0.20873208343982599</v>
      </c>
      <c r="VF76" s="59">
        <v>0.18083247542381201</v>
      </c>
      <c r="VG76" s="59">
        <v>0.23678719997406</v>
      </c>
      <c r="VH76" s="59">
        <v>0.139391005039215</v>
      </c>
      <c r="ACE76" s="60"/>
      <c r="ACF76" s="60">
        <v>1.7258391913280598E-2</v>
      </c>
      <c r="ACG76" s="60">
        <v>1.7056397379891401E-2</v>
      </c>
      <c r="ACH76" s="60">
        <v>1.6455833483439399E-2</v>
      </c>
      <c r="ACI76" s="60">
        <v>2.95034767896914E-2</v>
      </c>
      <c r="ACJ76" s="60">
        <v>1.85879139531708E-2</v>
      </c>
      <c r="ACK76" s="60">
        <v>1.5041865242104E-2</v>
      </c>
      <c r="ACL76" s="60">
        <v>1.1028371367166201E-2</v>
      </c>
      <c r="ACM76" s="60">
        <v>2.4495218638204998E-2</v>
      </c>
      <c r="ACN76" s="60">
        <v>1.5090048061054699E-2</v>
      </c>
      <c r="ACO76" s="60">
        <v>1.38046840269302E-2</v>
      </c>
      <c r="ACP76" s="60">
        <v>2.4999858504220901E-2</v>
      </c>
      <c r="ACQ76" s="60">
        <v>2.1909472652846901E-2</v>
      </c>
      <c r="ACR76" s="60"/>
      <c r="ACS76" s="60"/>
      <c r="ACT76" s="60"/>
      <c r="ACU76" s="60"/>
      <c r="ACV76" s="60"/>
      <c r="ACW76" s="60"/>
      <c r="ACX76" s="60"/>
      <c r="ACY76" s="60">
        <v>1.14864981425294</v>
      </c>
      <c r="ACZ76" s="60">
        <v>1.9915723813898101E-2</v>
      </c>
      <c r="ADA76" s="60">
        <v>2.4978912395290001E-2</v>
      </c>
      <c r="ADB76" s="60">
        <v>2.8444583298033201E-2</v>
      </c>
      <c r="ADC76" s="60">
        <v>2.1239611336522302E-2</v>
      </c>
      <c r="ADD76" s="60">
        <v>3.1613025948566902E-2</v>
      </c>
      <c r="ADE76" s="60">
        <v>2.8995521313663699E-2</v>
      </c>
    </row>
    <row r="77" spans="554:785" x14ac:dyDescent="0.25">
      <c r="UH77" s="60"/>
      <c r="UI77" s="59">
        <v>4.1442099958658198E-2</v>
      </c>
      <c r="UJ77" s="59">
        <v>4.1729200631379998E-2</v>
      </c>
      <c r="UK77" s="59"/>
      <c r="UL77" s="59">
        <v>4.0855899453163098E-2</v>
      </c>
      <c r="UM77" s="59">
        <v>1.40008004382252E-2</v>
      </c>
      <c r="UN77" s="59"/>
      <c r="UO77" s="59">
        <v>4.1550200432538903E-2</v>
      </c>
      <c r="UP77" s="59">
        <v>8.3746202290058094E-2</v>
      </c>
      <c r="UQ77" s="59">
        <v>4.1728999465703902E-2</v>
      </c>
      <c r="UR77" s="60">
        <v>1.39926001429557E-2</v>
      </c>
      <c r="US77" s="60">
        <v>0.12520420551299999</v>
      </c>
      <c r="UT77" s="60">
        <v>0.15310360491275701</v>
      </c>
      <c r="UV77" s="59"/>
      <c r="UW77" s="59"/>
      <c r="VA77" s="59"/>
      <c r="VB77" s="59">
        <v>0.41744366288185097</v>
      </c>
      <c r="VC77" s="59">
        <v>8.3491802215576102E-2</v>
      </c>
      <c r="VD77" s="59">
        <v>0.16709211500000001</v>
      </c>
      <c r="VE77" s="59">
        <v>0.19501449167728399</v>
      </c>
      <c r="VF77" s="59">
        <v>0.16731369495391801</v>
      </c>
      <c r="VG77" s="59">
        <v>0.23678682744502999</v>
      </c>
      <c r="VH77" s="59">
        <v>0.13933388888835899</v>
      </c>
      <c r="ACE77" s="60"/>
      <c r="ACF77" s="60">
        <v>1.71439624915188E-2</v>
      </c>
      <c r="ACG77" s="60">
        <v>1.6979927800414799E-2</v>
      </c>
      <c r="ACH77" s="60">
        <v>1.63933597654474E-2</v>
      </c>
      <c r="ACI77" s="60">
        <v>2.94388470744993E-2</v>
      </c>
      <c r="ACJ77" s="60">
        <v>1.8580600725889199E-2</v>
      </c>
      <c r="ACK77" s="60">
        <v>1.4973713744053501E-2</v>
      </c>
      <c r="ACL77" s="60">
        <v>1.09580189775052E-2</v>
      </c>
      <c r="ACM77" s="60">
        <v>2.42789967686978E-2</v>
      </c>
      <c r="ACN77" s="60">
        <v>1.5035734125080301E-2</v>
      </c>
      <c r="ACO77" s="60">
        <v>1.37553619301472E-2</v>
      </c>
      <c r="ACP77" s="60">
        <v>2.4974047155260699E-2</v>
      </c>
      <c r="ACQ77" s="60">
        <v>2.1751460924206899E-2</v>
      </c>
      <c r="ACR77" s="60"/>
      <c r="ACS77" s="60"/>
      <c r="ACT77" s="60"/>
      <c r="ACU77" s="60"/>
      <c r="ACV77" s="60"/>
      <c r="ACW77" s="60"/>
      <c r="ACX77" s="60"/>
      <c r="ACY77" s="60">
        <v>1.1483668594557801</v>
      </c>
      <c r="ACZ77" s="60">
        <v>1.99005836793383E-2</v>
      </c>
      <c r="ADA77" s="60">
        <v>2.4872069354241199E-2</v>
      </c>
      <c r="ADB77" s="60">
        <v>2.84153850844166E-2</v>
      </c>
      <c r="ADC77" s="60">
        <v>2.12085274833952E-2</v>
      </c>
      <c r="ADD77" s="60">
        <v>3.1508450594187998E-2</v>
      </c>
      <c r="ADE77" s="60">
        <v>2.87509008628168E-2</v>
      </c>
    </row>
    <row r="78" spans="554:785" x14ac:dyDescent="0.25">
      <c r="UH78" s="60"/>
      <c r="UI78" s="59">
        <v>4.1493400931358303E-2</v>
      </c>
      <c r="UJ78" s="59">
        <v>4.1780199855565997E-2</v>
      </c>
      <c r="UK78" s="59"/>
      <c r="UL78" s="59">
        <v>2.8328899294137899E-2</v>
      </c>
      <c r="UM78" s="59">
        <v>1.3998700305819499E-2</v>
      </c>
      <c r="UN78" s="59"/>
      <c r="UO78" s="59">
        <v>4.1545599699020302E-2</v>
      </c>
      <c r="UP78" s="59">
        <v>8.3623901009559604E-2</v>
      </c>
      <c r="UQ78" s="59">
        <v>4.1632197797298397E-2</v>
      </c>
      <c r="UR78" s="60">
        <v>1.39581002295017E-2</v>
      </c>
      <c r="US78" s="60">
        <v>0.12502209842205</v>
      </c>
      <c r="UT78" s="60">
        <v>0.15303841233253401</v>
      </c>
      <c r="UV78" s="59"/>
      <c r="UW78" s="59"/>
      <c r="VA78" s="59"/>
      <c r="VB78" s="59">
        <v>0.40384912490844699</v>
      </c>
      <c r="VC78" s="59">
        <v>8.3471596240997301E-2</v>
      </c>
      <c r="VD78" s="59">
        <v>0.153102294</v>
      </c>
      <c r="VE78" s="59">
        <v>0.19489169120788499</v>
      </c>
      <c r="VF78" s="59">
        <v>0.16717690229415799</v>
      </c>
      <c r="VG78" s="59">
        <v>0.23671901226043701</v>
      </c>
      <c r="VH78" s="59">
        <v>0.125502109527587</v>
      </c>
      <c r="ACE78" s="60"/>
      <c r="ACF78" s="60">
        <v>1.7095045959250099E-2</v>
      </c>
      <c r="ACG78" s="60">
        <v>1.67813979947961E-2</v>
      </c>
      <c r="ACH78" s="60">
        <v>1.61954060883658E-2</v>
      </c>
      <c r="ACI78" s="60">
        <v>2.9413404598865101E-2</v>
      </c>
      <c r="ACJ78" s="60">
        <v>1.8407567349487799E-2</v>
      </c>
      <c r="ACK78" s="60">
        <v>1.4895822493948699E-2</v>
      </c>
      <c r="ACL78" s="60">
        <v>1.08276411470976E-2</v>
      </c>
      <c r="ACM78" s="60">
        <v>2.41869772533886E-2</v>
      </c>
      <c r="ACN78" s="60">
        <v>1.49902378608081E-2</v>
      </c>
      <c r="ACO78" s="60">
        <v>1.36528012363343E-2</v>
      </c>
      <c r="ACP78" s="60">
        <v>2.4833546225676201E-2</v>
      </c>
      <c r="ACQ78" s="60">
        <v>2.1747679561923101E-2</v>
      </c>
      <c r="ACR78" s="60"/>
      <c r="ACS78" s="60"/>
      <c r="ACT78" s="60"/>
      <c r="ACU78" s="60"/>
      <c r="ACV78" s="60"/>
      <c r="ACW78" s="60"/>
      <c r="ACX78" s="60"/>
      <c r="ACY78" s="60">
        <v>1.14719171724049</v>
      </c>
      <c r="ACZ78" s="60">
        <v>1.9820308549555299E-2</v>
      </c>
      <c r="ADA78" s="60">
        <v>2.4789068733670001E-2</v>
      </c>
      <c r="ADB78" s="60">
        <v>2.8380828066165899E-2</v>
      </c>
      <c r="ADC78" s="60">
        <v>2.1173298321311099E-2</v>
      </c>
      <c r="ADD78" s="60">
        <v>3.1495189718184997E-2</v>
      </c>
      <c r="ADE78" s="60">
        <v>2.8575946652257E-2</v>
      </c>
    </row>
    <row r="79" spans="554:785" x14ac:dyDescent="0.25">
      <c r="UH79" s="60"/>
      <c r="UI79" s="59">
        <v>4.14999984204769E-2</v>
      </c>
      <c r="UJ79" s="59">
        <v>4.1987799108028398E-2</v>
      </c>
      <c r="UK79" s="59"/>
      <c r="UL79" s="59">
        <v>2.8265900909900599E-2</v>
      </c>
      <c r="UM79" s="59">
        <v>1.3932899571955201E-2</v>
      </c>
      <c r="UN79" s="59"/>
      <c r="UO79" s="59">
        <v>4.1535299271345097E-2</v>
      </c>
      <c r="UP79" s="59">
        <v>8.3438403904438005E-2</v>
      </c>
      <c r="UQ79" s="59">
        <v>4.1541200131177902E-2</v>
      </c>
      <c r="UR79" s="60">
        <v>1.3919300399720599E-2</v>
      </c>
      <c r="US79" s="60">
        <v>0.12418350577354401</v>
      </c>
      <c r="UT79" s="60">
        <v>0.139510303735733</v>
      </c>
      <c r="UV79" s="59"/>
      <c r="UW79" s="59"/>
      <c r="VA79" s="59"/>
      <c r="VB79" s="59">
        <v>0.40380513668060303</v>
      </c>
      <c r="VC79" s="59">
        <v>8.34233984351158E-2</v>
      </c>
      <c r="VD79" s="59">
        <v>0.15301010000000001</v>
      </c>
      <c r="VE79" s="59">
        <v>0.194789499044418</v>
      </c>
      <c r="VF79" s="59">
        <v>0.16712288558483099</v>
      </c>
      <c r="VG79" s="59">
        <v>0.23657341301441101</v>
      </c>
      <c r="VH79" s="59">
        <v>0.12548801302909801</v>
      </c>
      <c r="ACE79" s="60"/>
      <c r="ACF79" s="60">
        <v>1.7061478784640299E-2</v>
      </c>
      <c r="ACG79" s="60">
        <v>1.67637337323433E-2</v>
      </c>
      <c r="ACH79" s="60">
        <v>1.5789010857994001E-2</v>
      </c>
      <c r="ACI79" s="60">
        <v>2.9379832495227701E-2</v>
      </c>
      <c r="ACJ79" s="60">
        <v>1.79331633441067E-2</v>
      </c>
      <c r="ACK79" s="60">
        <v>1.48506011257014E-2</v>
      </c>
      <c r="ACL79" s="60">
        <v>1.07989922958247E-2</v>
      </c>
      <c r="ACM79" s="60">
        <v>2.4060825158034298E-2</v>
      </c>
      <c r="ACN79" s="60">
        <v>1.48899472307834E-2</v>
      </c>
      <c r="ACO79" s="60">
        <v>1.36176407006988E-2</v>
      </c>
      <c r="ACP79" s="60">
        <v>2.47407742814214E-2</v>
      </c>
      <c r="ACQ79" s="60">
        <v>2.1678628399249399E-2</v>
      </c>
      <c r="ACR79" s="60"/>
      <c r="ACS79" s="60"/>
      <c r="ACT79" s="60"/>
      <c r="ACU79" s="60"/>
      <c r="ACV79" s="60"/>
      <c r="ACW79" s="60"/>
      <c r="ACX79" s="60"/>
      <c r="ACY79" s="60">
        <v>1.1468487654161601</v>
      </c>
      <c r="ACZ79" s="60">
        <v>1.9813507836001401E-2</v>
      </c>
      <c r="ADA79" s="60">
        <v>2.47406519568029E-2</v>
      </c>
      <c r="ADB79" s="60">
        <v>2.83786599914637E-2</v>
      </c>
      <c r="ADC79" s="60">
        <v>2.11066796542034E-2</v>
      </c>
      <c r="ADD79" s="60">
        <v>3.1328072529801701E-2</v>
      </c>
      <c r="ADE79" s="60">
        <v>2.85496745639519E-2</v>
      </c>
    </row>
    <row r="80" spans="554:785" x14ac:dyDescent="0.25">
      <c r="UH80" s="60"/>
      <c r="UI80" s="59">
        <v>4.1520401835441499E-2</v>
      </c>
      <c r="UJ80" s="59">
        <v>5.5405400693416498E-2</v>
      </c>
      <c r="UK80" s="59"/>
      <c r="UL80" s="59">
        <v>2.8148399665951701E-2</v>
      </c>
      <c r="UM80" s="59">
        <v>1.3911600224673699E-2</v>
      </c>
      <c r="UN80" s="59"/>
      <c r="UO80" s="59">
        <v>4.1371501982211997E-2</v>
      </c>
      <c r="UP80" s="59">
        <v>8.3415299654006902E-2</v>
      </c>
      <c r="UQ80" s="59">
        <v>4.1528202593326499E-2</v>
      </c>
      <c r="UR80" s="60">
        <v>1.3858200050890401E-2</v>
      </c>
      <c r="US80" s="60">
        <v>0.11150029301643299</v>
      </c>
      <c r="UT80" s="60">
        <v>0.13923689723014801</v>
      </c>
      <c r="UV80" s="59"/>
      <c r="UW80" s="59"/>
      <c r="VA80" s="59"/>
      <c r="VB80" s="59">
        <v>0.40353623032569802</v>
      </c>
      <c r="VC80" s="59">
        <v>7.0202901959419195E-2</v>
      </c>
      <c r="VD80" s="59">
        <v>0.152773991</v>
      </c>
      <c r="VE80" s="59">
        <v>0.181349396705627</v>
      </c>
      <c r="VF80" s="59">
        <v>0.16706331074237801</v>
      </c>
      <c r="VG80" s="59">
        <v>0.236373290419578</v>
      </c>
      <c r="VH80" s="59">
        <v>0.12548589706420801</v>
      </c>
      <c r="ACE80" s="60"/>
      <c r="ACF80" s="60">
        <v>1.69983564551404E-2</v>
      </c>
      <c r="ACG80" s="60">
        <v>1.6748362925597102E-2</v>
      </c>
      <c r="ACH80" s="60">
        <v>1.5762735734026201E-2</v>
      </c>
      <c r="ACI80" s="60">
        <v>2.93317185035817E-2</v>
      </c>
      <c r="ACJ80" s="60">
        <v>1.789130305604E-2</v>
      </c>
      <c r="ACK80" s="60">
        <v>1.48180641707181E-2</v>
      </c>
      <c r="ACL80" s="60">
        <v>1.07034304348274E-2</v>
      </c>
      <c r="ACM80" s="60">
        <v>2.3984395868795898E-2</v>
      </c>
      <c r="ACN80" s="60">
        <v>1.48013930099121E-2</v>
      </c>
      <c r="ACO80" s="60">
        <v>1.3372608295784899E-2</v>
      </c>
      <c r="ACP80" s="60">
        <v>2.47403037359437E-2</v>
      </c>
      <c r="ACQ80" s="60">
        <v>2.1657769777590399E-2</v>
      </c>
      <c r="ACR80" s="60"/>
      <c r="ACS80" s="60"/>
      <c r="ACT80" s="60"/>
      <c r="ACU80" s="60"/>
      <c r="ACV80" s="60"/>
      <c r="ACW80" s="60"/>
      <c r="ACX80" s="60"/>
      <c r="ACY80" s="60">
        <v>1.14673654450186</v>
      </c>
      <c r="ACZ80" s="60">
        <v>1.98125287649514E-2</v>
      </c>
      <c r="ADA80" s="60">
        <v>2.4583696135557699E-2</v>
      </c>
      <c r="ADB80" s="60">
        <v>2.8144629196116301E-2</v>
      </c>
      <c r="ADC80" s="60">
        <v>2.1103014362643498E-2</v>
      </c>
      <c r="ADD80" s="60">
        <v>3.0970541591253498E-2</v>
      </c>
      <c r="ADE80" s="60">
        <v>2.8545631721027399E-2</v>
      </c>
    </row>
    <row r="81" spans="554:785" x14ac:dyDescent="0.25">
      <c r="UH81" s="60"/>
      <c r="UI81" s="59">
        <v>4.15711030364036E-2</v>
      </c>
      <c r="UJ81" s="59">
        <v>5.5557798594236298E-2</v>
      </c>
      <c r="UK81" s="59"/>
      <c r="UL81" s="59">
        <v>2.8145199641585301E-2</v>
      </c>
      <c r="UM81" s="59">
        <v>1.3896900229156E-2</v>
      </c>
      <c r="UN81" s="59"/>
      <c r="UO81" s="59">
        <v>4.1193000972270903E-2</v>
      </c>
      <c r="UP81" s="59">
        <v>8.3318904042243902E-2</v>
      </c>
      <c r="UQ81" s="59">
        <v>4.1476499289274202E-2</v>
      </c>
      <c r="UR81" s="60">
        <v>1.3799199834465901E-2</v>
      </c>
      <c r="US81" s="60">
        <v>9.7774296998977606E-2</v>
      </c>
      <c r="UT81" s="60">
        <v>0.13921479880809701</v>
      </c>
      <c r="UV81" s="59"/>
      <c r="UW81" s="59"/>
      <c r="VA81" s="59"/>
      <c r="VB81" s="59">
        <v>0.39027300477027799</v>
      </c>
      <c r="VC81" s="59">
        <v>7.0168703794479301E-2</v>
      </c>
      <c r="VD81" s="59">
        <v>0.139670193</v>
      </c>
      <c r="VE81" s="59">
        <v>0.167295917868614</v>
      </c>
      <c r="VF81" s="59">
        <v>0.15333999693393699</v>
      </c>
      <c r="VG81" s="59">
        <v>0.222765922546386</v>
      </c>
      <c r="VH81" s="59">
        <v>0.125439703464508</v>
      </c>
      <c r="ACE81" s="60"/>
      <c r="ACF81" s="60">
        <v>1.6932033783064099E-2</v>
      </c>
      <c r="ACG81" s="60">
        <v>1.67162772263665E-2</v>
      </c>
      <c r="ACH81" s="60">
        <v>1.5614853761100099E-2</v>
      </c>
      <c r="ACI81" s="60">
        <v>2.9299928414669999E-2</v>
      </c>
      <c r="ACJ81" s="60">
        <v>1.78240408665113E-2</v>
      </c>
      <c r="ACK81" s="60">
        <v>1.4772641414382399E-2</v>
      </c>
      <c r="ACL81" s="60">
        <v>1.0664080252245099E-2</v>
      </c>
      <c r="ACM81" s="60">
        <v>2.3906430520745901E-2</v>
      </c>
      <c r="ACN81" s="60">
        <v>1.47812589008029E-2</v>
      </c>
      <c r="ACO81" s="60">
        <v>1.3347712100732E-2</v>
      </c>
      <c r="ACP81" s="60">
        <v>2.4720448117038999E-2</v>
      </c>
      <c r="ACQ81" s="60">
        <v>2.1657392428834701E-2</v>
      </c>
      <c r="ACR81" s="60"/>
      <c r="ACS81" s="60"/>
      <c r="ACT81" s="60"/>
      <c r="ACU81" s="60"/>
      <c r="ACV81" s="60"/>
      <c r="ACW81" s="60"/>
      <c r="ACX81" s="60"/>
      <c r="ACY81" s="60">
        <v>1.14625256213497</v>
      </c>
      <c r="ACZ81" s="60">
        <v>1.9504773429453399E-2</v>
      </c>
      <c r="ADA81" s="60">
        <v>2.45038897338908E-2</v>
      </c>
      <c r="ADB81" s="60">
        <v>2.8126431157447399E-2</v>
      </c>
      <c r="ADC81" s="60">
        <v>2.1027191007217599E-2</v>
      </c>
      <c r="ADD81" s="60">
        <v>3.0826204056156499E-2</v>
      </c>
      <c r="ADE81" s="60">
        <v>2.85058139560832E-2</v>
      </c>
    </row>
    <row r="82" spans="554:785" x14ac:dyDescent="0.25">
      <c r="UH82" s="60"/>
      <c r="UI82" s="59">
        <v>4.15956005454063E-2</v>
      </c>
      <c r="UJ82" s="59">
        <v>5.56244999170303E-2</v>
      </c>
      <c r="UK82" s="59"/>
      <c r="UL82" s="59">
        <v>2.8137499466538402E-2</v>
      </c>
      <c r="UM82" s="59">
        <v>1.38705000281333E-2</v>
      </c>
      <c r="UN82" s="59"/>
      <c r="UO82" s="59">
        <v>2.8372701257467201E-2</v>
      </c>
      <c r="UP82" s="59">
        <v>8.3269990980625097E-2</v>
      </c>
      <c r="UQ82" s="59">
        <v>2.8342299163341501E-2</v>
      </c>
      <c r="UR82" s="59"/>
      <c r="US82" s="60">
        <v>9.7481399774551294E-2</v>
      </c>
      <c r="UT82" s="60">
        <v>0.139006212353706</v>
      </c>
      <c r="UV82" s="59"/>
      <c r="UW82" s="59"/>
      <c r="VA82" s="59"/>
      <c r="VB82" s="59">
        <v>0.389899432659149</v>
      </c>
      <c r="VC82" s="59">
        <v>6.98253959417343E-2</v>
      </c>
      <c r="VD82" s="59">
        <v>0.13949389800000001</v>
      </c>
      <c r="VE82" s="59">
        <v>0.16723209619522</v>
      </c>
      <c r="VF82" s="59">
        <v>0.153296709060668</v>
      </c>
      <c r="VG82" s="59">
        <v>0.22274300456047</v>
      </c>
      <c r="VH82" s="59">
        <v>0.12533269822597501</v>
      </c>
      <c r="ACE82" s="60"/>
      <c r="ACF82" s="60">
        <v>1.6882510026505201E-2</v>
      </c>
      <c r="ACG82" s="60">
        <v>1.6506856967431101E-2</v>
      </c>
      <c r="ACH82" s="60">
        <v>1.55635403838795E-2</v>
      </c>
      <c r="ACI82" s="60">
        <v>2.9261136140482698E-2</v>
      </c>
      <c r="ACJ82" s="60">
        <v>1.7688337568973599E-2</v>
      </c>
      <c r="ACK82" s="60">
        <v>1.4767784103360901E-2</v>
      </c>
      <c r="ACL82" s="60">
        <v>1.06551776621376E-2</v>
      </c>
      <c r="ACM82" s="60">
        <v>2.3428194720781299E-2</v>
      </c>
      <c r="ACN82" s="60">
        <v>1.4646666770760401E-2</v>
      </c>
      <c r="ACO82" s="60">
        <v>1.3308804109716001E-2</v>
      </c>
      <c r="ACP82" s="60">
        <v>2.4283328488525199E-2</v>
      </c>
      <c r="ACQ82" s="60">
        <v>2.1630003308963801E-2</v>
      </c>
      <c r="ACR82" s="60"/>
      <c r="ACS82" s="60"/>
      <c r="ACT82" s="60"/>
      <c r="ACU82" s="60"/>
      <c r="ACV82" s="60"/>
      <c r="ACW82" s="60"/>
      <c r="ACX82" s="60"/>
      <c r="ACY82" s="60">
        <v>1.14609150537506</v>
      </c>
      <c r="ACZ82" s="60">
        <v>1.9402356828945901E-2</v>
      </c>
      <c r="ADA82" s="60">
        <v>2.4470238820421101E-2</v>
      </c>
      <c r="ADB82" s="60">
        <v>2.80483662047144E-2</v>
      </c>
      <c r="ADC82" s="60">
        <v>2.0991653141778401E-2</v>
      </c>
      <c r="ADD82" s="60">
        <v>3.0821190985455899E-2</v>
      </c>
      <c r="ADE82" s="60">
        <v>2.8493600953270599E-2</v>
      </c>
    </row>
    <row r="83" spans="554:785" x14ac:dyDescent="0.25">
      <c r="UH83" s="60"/>
      <c r="UI83" s="59">
        <v>4.1627299040555898E-2</v>
      </c>
      <c r="UJ83" s="59">
        <v>5.5721301585435798E-2</v>
      </c>
      <c r="UK83" s="59"/>
      <c r="UL83" s="59">
        <v>2.8108099475502898E-2</v>
      </c>
      <c r="UM83" s="59">
        <v>1.3864000327885101E-2</v>
      </c>
      <c r="UN83" s="59"/>
      <c r="UO83" s="59">
        <v>2.81956009566783E-2</v>
      </c>
      <c r="UP83" s="59">
        <v>7.0766203105449593E-2</v>
      </c>
      <c r="UQ83" s="59">
        <v>2.8139699250459602E-2</v>
      </c>
      <c r="UR83" s="59"/>
      <c r="US83" s="60">
        <v>9.7155697643756797E-2</v>
      </c>
      <c r="UT83" s="60">
        <v>0.125652596354484</v>
      </c>
      <c r="UV83" s="59"/>
      <c r="UW83" s="59"/>
      <c r="VA83" s="59"/>
      <c r="VB83" s="59">
        <v>0.38988503813743502</v>
      </c>
      <c r="VC83" s="59">
        <v>6.9759994745254503E-2</v>
      </c>
      <c r="VD83" s="59">
        <v>0.13927020100000001</v>
      </c>
      <c r="VE83" s="59">
        <v>0.16721931099891599</v>
      </c>
      <c r="VF83" s="59">
        <v>0.15313309431076</v>
      </c>
      <c r="VG83" s="59">
        <v>0.222702115774154</v>
      </c>
      <c r="VH83" s="59">
        <v>0.12527780234813601</v>
      </c>
      <c r="ACE83" s="60"/>
      <c r="ACF83" s="60">
        <v>1.68434777025546E-2</v>
      </c>
      <c r="ACG83" s="60">
        <v>1.65056601265198E-2</v>
      </c>
      <c r="ACH83" s="60">
        <v>1.54455239958055E-2</v>
      </c>
      <c r="ACI83" s="60">
        <v>2.90655473194389E-2</v>
      </c>
      <c r="ACJ83" s="60">
        <v>1.75959766267367E-2</v>
      </c>
      <c r="ACK83" s="60">
        <v>1.47491282954648E-2</v>
      </c>
      <c r="ACL83" s="60">
        <v>1.06516772295335E-2</v>
      </c>
      <c r="ACM83" s="60">
        <v>2.3332530510466298E-2</v>
      </c>
      <c r="ACN83" s="60">
        <v>1.4482751282568899E-2</v>
      </c>
      <c r="ACO83" s="60">
        <v>1.3134785179935901E-2</v>
      </c>
      <c r="ACP83" s="60">
        <v>2.41549752375179E-2</v>
      </c>
      <c r="ACQ83" s="60">
        <v>2.1521205728663399E-2</v>
      </c>
      <c r="ACR83" s="60"/>
      <c r="ACS83" s="60"/>
      <c r="ACT83" s="60"/>
      <c r="ACU83" s="60"/>
      <c r="ACV83" s="60"/>
      <c r="ACW83" s="60"/>
      <c r="ACX83" s="60"/>
      <c r="ACY83" s="60">
        <v>1.14606797784115</v>
      </c>
      <c r="ACZ83" s="60">
        <v>1.9284153470398802E-2</v>
      </c>
      <c r="ADA83" s="60">
        <v>2.4228790330614699E-2</v>
      </c>
      <c r="ADB83" s="60">
        <v>2.7962733183522201E-2</v>
      </c>
      <c r="ADC83" s="60">
        <v>2.0978514668700699E-2</v>
      </c>
      <c r="ADD83" s="60">
        <v>3.0783185412827801E-2</v>
      </c>
      <c r="ADE83" s="60">
        <v>2.8302392875791199E-2</v>
      </c>
    </row>
    <row r="84" spans="554:785" x14ac:dyDescent="0.25">
      <c r="UH84" s="60"/>
      <c r="UI84" s="59">
        <v>4.1650000959634698E-2</v>
      </c>
      <c r="UJ84" s="59">
        <v>5.5923104286193799E-2</v>
      </c>
      <c r="UK84" s="59"/>
      <c r="UL84" s="59">
        <v>2.8069199994206401E-2</v>
      </c>
      <c r="UM84" s="59">
        <v>1.38557003811001E-2</v>
      </c>
      <c r="UN84" s="59"/>
      <c r="UO84" s="59">
        <v>2.81901992857456E-2</v>
      </c>
      <c r="UP84" s="59">
        <v>6.9928504526615101E-2</v>
      </c>
      <c r="UQ84" s="59">
        <v>2.8094898909330299E-2</v>
      </c>
      <c r="UR84" s="59"/>
      <c r="US84" s="60">
        <v>9.6948295831680298E-2</v>
      </c>
      <c r="UT84" s="60">
        <v>0.12556929886341001</v>
      </c>
      <c r="UV84" s="59"/>
      <c r="UW84" s="59"/>
      <c r="VA84" s="59"/>
      <c r="VB84" s="59">
        <v>0.38986399769782998</v>
      </c>
      <c r="VC84" s="59">
        <v>6.9706998765468597E-2</v>
      </c>
      <c r="VD84" s="59">
        <v>0.125443205</v>
      </c>
      <c r="VE84" s="59">
        <v>0.167155086994171</v>
      </c>
      <c r="VF84" s="59">
        <v>0.139511004090309</v>
      </c>
      <c r="VG84" s="59">
        <v>0.22228761017322499</v>
      </c>
      <c r="VH84" s="59">
        <v>0.12504118680953899</v>
      </c>
      <c r="ACE84" s="60"/>
      <c r="ACF84" s="60">
        <v>1.6640439866596499E-2</v>
      </c>
      <c r="ACG84" s="60">
        <v>1.6318788850800701E-2</v>
      </c>
      <c r="ACH84" s="60">
        <v>1.5426190880726999E-2</v>
      </c>
      <c r="ACI84" s="60">
        <v>2.90467455607827E-2</v>
      </c>
      <c r="ACJ84" s="60">
        <v>1.7476409147651799E-2</v>
      </c>
      <c r="ACK84" s="60">
        <v>1.47035116175314E-2</v>
      </c>
      <c r="ACL84" s="60">
        <v>1.05712787794742E-2</v>
      </c>
      <c r="ACM84" s="60">
        <v>2.3181428992074399E-2</v>
      </c>
      <c r="ACN84" s="60">
        <v>1.4437349979371799E-2</v>
      </c>
      <c r="ACO84" s="60">
        <v>1.30930108939342E-2</v>
      </c>
      <c r="ACP84" s="60">
        <v>2.4132086287748499E-2</v>
      </c>
      <c r="ACQ84" s="60">
        <v>2.1340329763345899E-2</v>
      </c>
      <c r="ACR84" s="60"/>
      <c r="ACS84" s="60"/>
      <c r="ACT84" s="60"/>
      <c r="ACU84" s="60"/>
      <c r="ACV84" s="60"/>
      <c r="ACW84" s="60"/>
      <c r="ACX84" s="60"/>
      <c r="ACY84" s="60">
        <v>1.1459675166735299</v>
      </c>
      <c r="ACZ84" s="60">
        <v>1.9165886418491498E-2</v>
      </c>
      <c r="ADA84" s="60">
        <v>2.39919692947013E-2</v>
      </c>
      <c r="ADB84" s="60">
        <v>2.78584477201455E-2</v>
      </c>
      <c r="ADC84" s="60">
        <v>2.0884186329530499E-2</v>
      </c>
      <c r="ADD84" s="60">
        <v>3.0667388306191399E-2</v>
      </c>
      <c r="ADE84" s="60">
        <v>2.82990231992893E-2</v>
      </c>
    </row>
    <row r="85" spans="554:785" x14ac:dyDescent="0.25">
      <c r="UH85" s="60"/>
      <c r="UI85" s="59">
        <v>4.1656397283077198E-2</v>
      </c>
      <c r="UJ85" s="59">
        <v>6.9373100996017401E-2</v>
      </c>
      <c r="UK85" s="59"/>
      <c r="UL85" s="59">
        <v>2.8028300032019601E-2</v>
      </c>
      <c r="UM85" s="59">
        <v>1.38448998332023E-2</v>
      </c>
      <c r="UN85" s="59"/>
      <c r="UO85" s="59">
        <v>2.8075199574232101E-2</v>
      </c>
      <c r="UP85" s="59">
        <v>6.9807998836040497E-2</v>
      </c>
      <c r="UQ85" s="59">
        <v>2.8004400432109802E-2</v>
      </c>
      <c r="UR85" s="59"/>
      <c r="US85" s="60">
        <v>8.3857998251914895E-2</v>
      </c>
      <c r="UT85" s="60">
        <v>0.125480085611343</v>
      </c>
      <c r="UV85" s="59"/>
      <c r="UW85" s="59"/>
      <c r="VA85" s="59"/>
      <c r="VB85" s="59">
        <v>0.38975632190704301</v>
      </c>
      <c r="VC85" s="59">
        <v>6.9479204714298207E-2</v>
      </c>
      <c r="VD85" s="59">
        <v>0.12539120000000001</v>
      </c>
      <c r="VE85" s="59">
        <v>0.16707628965377799</v>
      </c>
      <c r="VF85" s="59">
        <v>0.13933320343494399</v>
      </c>
      <c r="VG85" s="59">
        <v>0.20877419412136</v>
      </c>
      <c r="VH85" s="59">
        <v>0.124973699450492</v>
      </c>
      <c r="ACE85" s="60"/>
      <c r="ACF85" s="60">
        <v>1.6621136837858999E-2</v>
      </c>
      <c r="ACG85" s="60">
        <v>1.6297708684094199E-2</v>
      </c>
      <c r="ACH85" s="60">
        <v>1.53218114564737E-2</v>
      </c>
      <c r="ACI85" s="60">
        <v>2.88577101386687E-2</v>
      </c>
      <c r="ACJ85" s="60">
        <v>1.7357212165365801E-2</v>
      </c>
      <c r="ACK85" s="60">
        <v>1.463883328146E-2</v>
      </c>
      <c r="ACL85" s="60">
        <v>1.0321943068518601E-2</v>
      </c>
      <c r="ACM85" s="60">
        <v>2.3100712439793399E-2</v>
      </c>
      <c r="ACN85" s="60">
        <v>1.4435103791877501E-2</v>
      </c>
      <c r="ACO85" s="60">
        <v>1.3050365741040199E-2</v>
      </c>
      <c r="ACP85" s="60">
        <v>2.4079975027154799E-2</v>
      </c>
      <c r="ACQ85" s="60">
        <v>2.1302120169594499E-2</v>
      </c>
      <c r="ACR85" s="60"/>
      <c r="ACS85" s="60"/>
      <c r="ACT85" s="60"/>
      <c r="ACU85" s="60"/>
      <c r="ACV85" s="60"/>
      <c r="ACW85" s="60"/>
      <c r="ACX85" s="60"/>
      <c r="ACY85" s="60">
        <v>1.1459588160231</v>
      </c>
      <c r="ACZ85" s="60">
        <v>1.9162757688252201E-2</v>
      </c>
      <c r="ADA85" s="60">
        <v>2.39317715077513E-2</v>
      </c>
      <c r="ADB85" s="60">
        <v>2.76262564612683E-2</v>
      </c>
      <c r="ADC85" s="60">
        <v>2.0827996359101101E-2</v>
      </c>
      <c r="ADD85" s="60">
        <v>3.0591744307448598E-2</v>
      </c>
      <c r="ADE85" s="60">
        <v>2.8232595413306701E-2</v>
      </c>
    </row>
    <row r="86" spans="554:785" x14ac:dyDescent="0.25">
      <c r="UH86" s="60"/>
      <c r="UI86" s="59">
        <v>4.1657797992229399E-2</v>
      </c>
      <c r="UJ86" s="59">
        <v>6.9465100765228202E-2</v>
      </c>
      <c r="UK86" s="59"/>
      <c r="UL86" s="59">
        <v>2.79578007757663E-2</v>
      </c>
      <c r="UM86" s="59">
        <v>1.38004999607801E-2</v>
      </c>
      <c r="UN86" s="59"/>
      <c r="UO86" s="59">
        <v>2.7998300269246101E-2</v>
      </c>
      <c r="UP86" s="59">
        <v>6.9801397621631595E-2</v>
      </c>
      <c r="UQ86" s="59">
        <v>2.7995899319648701E-2</v>
      </c>
      <c r="UR86" s="59"/>
      <c r="US86" s="60">
        <v>8.3756498992443001E-2</v>
      </c>
      <c r="UT86" s="60">
        <v>0.12542909383773801</v>
      </c>
      <c r="UV86" s="59"/>
      <c r="UW86" s="59"/>
      <c r="VA86" s="59"/>
      <c r="VB86" s="59">
        <v>0.37614127993583601</v>
      </c>
      <c r="VC86" s="59">
        <v>6.9322101771831499E-2</v>
      </c>
      <c r="VD86" s="59">
        <v>0.12500050700000001</v>
      </c>
      <c r="VE86" s="59">
        <v>0.167003199458122</v>
      </c>
      <c r="VF86" s="59">
        <v>0.1393314152956</v>
      </c>
      <c r="VG86" s="59">
        <v>0.20860798656940399</v>
      </c>
      <c r="VH86" s="59">
        <v>0.113182999193668</v>
      </c>
      <c r="ACE86" s="60"/>
      <c r="ACF86" s="60">
        <v>1.66044335906732E-2</v>
      </c>
      <c r="ACG86" s="60">
        <v>1.62804198090204E-2</v>
      </c>
      <c r="ACH86" s="60">
        <v>1.5304998999249E-2</v>
      </c>
      <c r="ACI86" s="60">
        <v>2.8832804255495201E-2</v>
      </c>
      <c r="ACJ86" s="60">
        <v>1.72583388328462E-2</v>
      </c>
      <c r="ACK86" s="60">
        <v>1.45617118258168E-2</v>
      </c>
      <c r="ACL86" s="60">
        <v>1.0310635134385199E-2</v>
      </c>
      <c r="ACM86" s="60">
        <v>2.2857649399262499E-2</v>
      </c>
      <c r="ACN86" s="60">
        <v>1.44213769846418E-2</v>
      </c>
      <c r="ACO86" s="60">
        <v>1.29394452726906E-2</v>
      </c>
      <c r="ACP86" s="60">
        <v>2.3694477085810999E-2</v>
      </c>
      <c r="ACQ86" s="60">
        <v>2.1269419710298401E-2</v>
      </c>
      <c r="ACR86" s="60"/>
      <c r="ACS86" s="60"/>
      <c r="ACT86" s="60"/>
      <c r="ACU86" s="60"/>
      <c r="ACV86" s="60"/>
      <c r="ACW86" s="60"/>
      <c r="ACX86" s="60"/>
      <c r="ACY86" s="60">
        <v>1.14570377822932</v>
      </c>
      <c r="ACZ86" s="60">
        <v>1.9090981149580501E-2</v>
      </c>
      <c r="ADA86" s="60">
        <v>2.38019994526345E-2</v>
      </c>
      <c r="ADB86" s="60">
        <v>2.75358634651241E-2</v>
      </c>
      <c r="ADC86" s="60">
        <v>2.0788886244490101E-2</v>
      </c>
      <c r="ADD86" s="60">
        <v>3.0510140056713601E-2</v>
      </c>
      <c r="ADE86" s="60">
        <v>2.8207188493642101E-2</v>
      </c>
    </row>
    <row r="87" spans="554:785" x14ac:dyDescent="0.25">
      <c r="UH87" s="60"/>
      <c r="UI87" s="59">
        <v>4.1680596768856E-2</v>
      </c>
      <c r="UJ87" s="59">
        <v>6.9483600556850406E-2</v>
      </c>
      <c r="UK87" s="59"/>
      <c r="UL87" s="59">
        <v>2.7938300743699001E-2</v>
      </c>
      <c r="UM87" s="59">
        <v>1.3794999569654401E-2</v>
      </c>
      <c r="UN87" s="59"/>
      <c r="UO87" s="59">
        <v>2.7989000082015901E-2</v>
      </c>
      <c r="UP87" s="59">
        <v>6.9730497896671295E-2</v>
      </c>
      <c r="UQ87" s="59">
        <v>2.79414001852273E-2</v>
      </c>
      <c r="UR87" s="59"/>
      <c r="US87" s="60">
        <v>8.3691507577896104E-2</v>
      </c>
      <c r="UT87" s="60">
        <v>0.11159740388393399</v>
      </c>
      <c r="UV87" s="59"/>
      <c r="UW87" s="59"/>
      <c r="VA87" s="59"/>
      <c r="VB87" s="59">
        <v>0.36220327019691401</v>
      </c>
      <c r="VC87" s="59">
        <v>6.9295503199100494E-2</v>
      </c>
      <c r="VD87" s="59">
        <v>0.111476995</v>
      </c>
      <c r="VE87" s="59">
        <v>0.166901409626007</v>
      </c>
      <c r="VF87" s="59">
        <v>0.13931329548358901</v>
      </c>
      <c r="VG87" s="59">
        <v>0.19524282217025701</v>
      </c>
      <c r="VH87" s="59">
        <v>0.11153420060873</v>
      </c>
      <c r="ACE87" s="60"/>
      <c r="ACF87" s="60">
        <v>1.6591030478748599E-2</v>
      </c>
      <c r="ACG87" s="60">
        <v>1.6262711809761701E-2</v>
      </c>
      <c r="ACH87" s="60">
        <v>1.530333637879E-2</v>
      </c>
      <c r="ACI87" s="60">
        <v>2.8823365014509598E-2</v>
      </c>
      <c r="ACJ87" s="60">
        <v>1.7250657468102702E-2</v>
      </c>
      <c r="ACK87" s="60">
        <v>1.4518573451441801E-2</v>
      </c>
      <c r="ACL87" s="60">
        <v>1.0301770265812801E-2</v>
      </c>
      <c r="ACM87" s="60">
        <v>2.2659755198906301E-2</v>
      </c>
      <c r="ACN87" s="60">
        <v>1.4363238050690799E-2</v>
      </c>
      <c r="ACO87" s="60">
        <v>1.28665744565097E-2</v>
      </c>
      <c r="ACP87" s="60">
        <v>2.3637124259737598E-2</v>
      </c>
      <c r="ACQ87" s="60">
        <v>2.1264494887141699E-2</v>
      </c>
      <c r="ACR87" s="60"/>
      <c r="ACS87" s="60"/>
      <c r="ACT87" s="60"/>
      <c r="ACU87" s="60"/>
      <c r="ACV87" s="60"/>
      <c r="ACW87" s="60"/>
      <c r="ACX87" s="60"/>
      <c r="ACY87" s="60">
        <v>1.1457005109007801</v>
      </c>
      <c r="ACZ87" s="60">
        <v>1.9060700523806099E-2</v>
      </c>
      <c r="ADA87" s="60">
        <v>2.3683505865399999E-2</v>
      </c>
      <c r="ADB87" s="60">
        <v>2.74638728039035E-2</v>
      </c>
      <c r="ADC87" s="60">
        <v>2.0775388257865401E-2</v>
      </c>
      <c r="ADD87" s="60">
        <v>3.0300306546845301E-2</v>
      </c>
      <c r="ADE87" s="60">
        <v>2.82021935903157E-2</v>
      </c>
    </row>
    <row r="88" spans="554:785" x14ac:dyDescent="0.25">
      <c r="UH88" s="60"/>
      <c r="UI88" s="59">
        <v>4.1690599173307398E-2</v>
      </c>
      <c r="UJ88" s="59">
        <v>6.9492802023887607E-2</v>
      </c>
      <c r="UK88" s="59"/>
      <c r="UL88" s="59">
        <v>2.7889199554920099E-2</v>
      </c>
      <c r="UM88" s="59">
        <v>1.3723500072956E-2</v>
      </c>
      <c r="UN88" s="59"/>
      <c r="UO88" s="59">
        <v>2.7970198541879598E-2</v>
      </c>
      <c r="UP88" s="59">
        <v>6.9643199443817097E-2</v>
      </c>
      <c r="UQ88" s="59">
        <v>2.7926100417971601E-2</v>
      </c>
      <c r="UR88" s="59"/>
      <c r="US88" s="60">
        <v>8.3622105419635703E-2</v>
      </c>
      <c r="UT88" s="60">
        <v>0.111530408263206</v>
      </c>
      <c r="UV88" s="59"/>
      <c r="UW88" s="59"/>
      <c r="VA88" s="59"/>
      <c r="VB88" s="59">
        <v>0.36156296730041498</v>
      </c>
      <c r="VC88" s="59">
        <v>6.9216899573802906E-2</v>
      </c>
      <c r="VD88" s="59">
        <v>9.7476601999999996E-2</v>
      </c>
      <c r="VE88" s="59">
        <v>0.166638404130935</v>
      </c>
      <c r="VF88" s="59">
        <v>0.13924589753150901</v>
      </c>
      <c r="VG88" s="59">
        <v>0.195028901100158</v>
      </c>
      <c r="VH88" s="59">
        <v>0.111454799771308</v>
      </c>
      <c r="ACE88" s="60"/>
      <c r="ACF88" s="60">
        <v>1.65834391944574E-2</v>
      </c>
      <c r="ACG88" s="60">
        <v>1.6218050672058601E-2</v>
      </c>
      <c r="ACH88" s="60">
        <v>1.4981042544316101E-2</v>
      </c>
      <c r="ACI88" s="60">
        <v>2.8785027054447201E-2</v>
      </c>
      <c r="ACJ88" s="60">
        <v>1.7193836667487E-2</v>
      </c>
      <c r="ACK88" s="60">
        <v>1.45015278667673E-2</v>
      </c>
      <c r="ACL88" s="60">
        <v>1.0231851397107901E-2</v>
      </c>
      <c r="ACM88" s="60">
        <v>2.2594584328720298E-2</v>
      </c>
      <c r="ACN88" s="60">
        <v>1.42673835090122E-2</v>
      </c>
      <c r="ACO88" s="60">
        <v>1.28237381282585E-2</v>
      </c>
      <c r="ACP88" s="60">
        <v>2.3588921642577199E-2</v>
      </c>
      <c r="ACQ88" s="60">
        <v>2.1209083037062201E-2</v>
      </c>
      <c r="ACR88" s="60"/>
      <c r="ACS88" s="60"/>
      <c r="ACT88" s="60"/>
      <c r="ACU88" s="60"/>
      <c r="ACV88" s="60"/>
      <c r="ACW88" s="60"/>
      <c r="ACX88" s="60"/>
      <c r="ACY88" s="60">
        <v>1.1455416940593901</v>
      </c>
      <c r="ACZ88" s="60">
        <v>1.9019931688912001E-2</v>
      </c>
      <c r="ADA88" s="60">
        <v>2.3516674001881E-2</v>
      </c>
      <c r="ADB88" s="60">
        <v>2.7193049386604301E-2</v>
      </c>
      <c r="ADC88" s="60">
        <v>2.0643585486796599E-2</v>
      </c>
      <c r="ADD88" s="60">
        <v>3.0146939436338002E-2</v>
      </c>
      <c r="ADE88" s="60">
        <v>2.81461666739794E-2</v>
      </c>
    </row>
    <row r="89" spans="554:785" x14ac:dyDescent="0.25">
      <c r="UH89" s="60"/>
      <c r="UI89" s="59">
        <v>4.1694700717925998E-2</v>
      </c>
      <c r="UJ89" s="59">
        <v>6.9495595991611397E-2</v>
      </c>
      <c r="UK89" s="59"/>
      <c r="UL89" s="59">
        <v>2.7796199545264199E-2</v>
      </c>
      <c r="UM89" s="59">
        <v>1.36716002598404E-2</v>
      </c>
      <c r="UN89" s="59"/>
      <c r="UO89" s="59">
        <v>2.79700998216867E-2</v>
      </c>
      <c r="UP89" s="59">
        <v>6.9576099514961201E-2</v>
      </c>
      <c r="UQ89" s="59">
        <v>2.79139000922441E-2</v>
      </c>
      <c r="UR89" s="59"/>
      <c r="US89" s="60">
        <v>8.3545103669166496E-2</v>
      </c>
      <c r="UT89" s="60">
        <v>0.111431501805782</v>
      </c>
      <c r="UV89" s="59"/>
      <c r="UW89" s="59"/>
      <c r="VA89" s="59"/>
      <c r="VB89" s="59">
        <v>0.33445647358894298</v>
      </c>
      <c r="VC89" s="59">
        <v>6.9210499525070093E-2</v>
      </c>
      <c r="VD89" s="59">
        <v>8.3637803999999996E-2</v>
      </c>
      <c r="VE89" s="59">
        <v>0.15356670320033999</v>
      </c>
      <c r="VF89" s="59">
        <v>0.1392412930727</v>
      </c>
      <c r="VG89" s="59">
        <v>0.19490382075309701</v>
      </c>
      <c r="VH89" s="59">
        <v>0.111254692077636</v>
      </c>
      <c r="ACE89" s="60"/>
      <c r="ACF89" s="60">
        <v>1.6550857174133699E-2</v>
      </c>
      <c r="ACG89" s="60">
        <v>1.6141382284940199E-2</v>
      </c>
      <c r="ACH89" s="60">
        <v>1.48242125127259E-2</v>
      </c>
      <c r="ACI89" s="60">
        <v>2.8766132589307301E-2</v>
      </c>
      <c r="ACJ89" s="60">
        <v>1.7168961172736599E-2</v>
      </c>
      <c r="ACK89" s="60">
        <v>1.44525193381608E-2</v>
      </c>
      <c r="ACL89" s="60">
        <v>1.01687713755738E-2</v>
      </c>
      <c r="ACM89" s="60">
        <v>2.2550541949060698E-2</v>
      </c>
      <c r="ACN89" s="60">
        <v>1.4247473186442599E-2</v>
      </c>
      <c r="ACO89" s="60">
        <v>1.2782484690816101E-2</v>
      </c>
      <c r="ACP89" s="60">
        <v>2.3538156823884999E-2</v>
      </c>
      <c r="ACQ89" s="60">
        <v>2.1178643366228499E-2</v>
      </c>
      <c r="ACR89" s="60"/>
      <c r="ACS89" s="60"/>
      <c r="ACT89" s="60"/>
      <c r="ACU89" s="60"/>
      <c r="ACV89" s="60"/>
      <c r="ACW89" s="60"/>
      <c r="ACX89" s="60"/>
      <c r="ACY89" s="60">
        <v>1.14543678063872</v>
      </c>
      <c r="ACZ89" s="60">
        <v>1.8801695981581299E-2</v>
      </c>
      <c r="ADA89" s="60">
        <v>2.3406043101751501E-2</v>
      </c>
      <c r="ADB89" s="60">
        <v>2.71621199302397E-2</v>
      </c>
      <c r="ADC89" s="60">
        <v>2.0603664176211501E-2</v>
      </c>
      <c r="ADD89" s="60">
        <v>3.0091168799722099E-2</v>
      </c>
      <c r="ADE89" s="60">
        <v>2.7981026155631101E-2</v>
      </c>
    </row>
    <row r="90" spans="554:785" x14ac:dyDescent="0.25">
      <c r="UH90" s="60"/>
      <c r="UI90" s="59">
        <v>4.1724000126123401E-2</v>
      </c>
      <c r="UJ90" s="59">
        <v>6.9515503942966406E-2</v>
      </c>
      <c r="UK90" s="59"/>
      <c r="UL90" s="59">
        <v>2.77789998799562E-2</v>
      </c>
      <c r="UM90" s="59">
        <v>1.36604998260736E-2</v>
      </c>
      <c r="UN90" s="59"/>
      <c r="UO90" s="59">
        <v>2.7936298400163598E-2</v>
      </c>
      <c r="UP90" s="59">
        <v>6.95523992180824E-2</v>
      </c>
      <c r="UQ90" s="59">
        <v>2.7892701327800699E-2</v>
      </c>
      <c r="UR90" s="59"/>
      <c r="US90" s="60">
        <v>8.3416201174259103E-2</v>
      </c>
      <c r="UT90" s="60">
        <v>0.11120070517063101</v>
      </c>
      <c r="UV90" s="59"/>
      <c r="UW90" s="59"/>
      <c r="VA90" s="59"/>
      <c r="VB90" s="59">
        <v>0.306664228439331</v>
      </c>
      <c r="VC90" s="59">
        <v>5.5969499051570802E-2</v>
      </c>
      <c r="VD90" s="59">
        <v>8.3341299999999993E-2</v>
      </c>
      <c r="VE90" s="59">
        <v>0.153438210487365</v>
      </c>
      <c r="VF90" s="59">
        <v>0.139002010226249</v>
      </c>
      <c r="VG90" s="59">
        <v>0.19487790763378099</v>
      </c>
      <c r="VH90" s="59">
        <v>9.7688101232051794E-2</v>
      </c>
      <c r="ACE90" s="60"/>
      <c r="ACF90" s="60">
        <v>1.64025300250158E-2</v>
      </c>
      <c r="ACG90" s="60">
        <v>1.60975131515513E-2</v>
      </c>
      <c r="ACH90" s="60">
        <v>1.48071749732693E-2</v>
      </c>
      <c r="ACI90" s="60">
        <v>2.8760015675443101E-2</v>
      </c>
      <c r="ACJ90" s="60">
        <v>1.7089494372787301E-2</v>
      </c>
      <c r="ACK90" s="60">
        <v>1.4287261103568E-2</v>
      </c>
      <c r="ACL90" s="60">
        <v>1.0134919258910901E-2</v>
      </c>
      <c r="ACM90" s="60">
        <v>2.2418231921172999E-2</v>
      </c>
      <c r="ACN90" s="60">
        <v>1.42010890853091E-2</v>
      </c>
      <c r="ACO90" s="60">
        <v>1.26906676271944E-2</v>
      </c>
      <c r="ACP90" s="60">
        <v>2.3534057024788699E-2</v>
      </c>
      <c r="ACQ90" s="60">
        <v>2.1177960342801699E-2</v>
      </c>
      <c r="ACR90" s="60"/>
      <c r="ACS90" s="60"/>
      <c r="ACT90" s="60"/>
      <c r="ACU90" s="60"/>
      <c r="ACV90" s="60"/>
      <c r="ACW90" s="60"/>
      <c r="ACX90" s="60"/>
      <c r="ACY90" s="60">
        <v>1.1453788660414399</v>
      </c>
      <c r="ACZ90" s="60">
        <v>1.8701246808846699E-2</v>
      </c>
      <c r="ADA90" s="60">
        <v>2.32370074434411E-2</v>
      </c>
      <c r="ADB90" s="60">
        <v>2.7033922590644299E-2</v>
      </c>
      <c r="ADC90" s="60">
        <v>2.0359748254866201E-2</v>
      </c>
      <c r="ADD90" s="60">
        <v>2.9907245317157799E-2</v>
      </c>
      <c r="ADE90" s="60">
        <v>2.79367130131674E-2</v>
      </c>
    </row>
    <row r="91" spans="554:785" x14ac:dyDescent="0.25">
      <c r="UH91" s="60"/>
      <c r="UI91" s="59">
        <v>4.1764497756958001E-2</v>
      </c>
      <c r="UJ91" s="59">
        <v>6.9713801145553506E-2</v>
      </c>
      <c r="UK91" s="59"/>
      <c r="UL91" s="59">
        <v>2.7700299397110901E-2</v>
      </c>
      <c r="UM91" s="59">
        <v>1.36273000389337E-2</v>
      </c>
      <c r="UN91" s="59"/>
      <c r="UO91" s="59">
        <v>2.7911599725484799E-2</v>
      </c>
      <c r="UP91" s="59">
        <v>6.9416299462318407E-2</v>
      </c>
      <c r="UQ91" s="59">
        <v>2.7878999710083001E-2</v>
      </c>
      <c r="UR91" s="59"/>
      <c r="US91" s="60">
        <v>8.3399705588817596E-2</v>
      </c>
      <c r="UT91" s="60">
        <v>0.111163295805454</v>
      </c>
      <c r="UV91" s="59"/>
      <c r="UW91" s="59"/>
      <c r="VA91" s="59"/>
      <c r="VB91" s="59">
        <v>0.29276931285858099</v>
      </c>
      <c r="VC91" s="59">
        <v>5.5864401161670602E-2</v>
      </c>
      <c r="VD91" s="59">
        <v>8.3271995000000001E-2</v>
      </c>
      <c r="VE91" s="59">
        <v>0.153377890586853</v>
      </c>
      <c r="VF91" s="59">
        <v>0.13888251781463601</v>
      </c>
      <c r="VG91" s="59">
        <v>0.18130700290203</v>
      </c>
      <c r="VH91" s="59">
        <v>9.7456097602844197E-2</v>
      </c>
      <c r="ACE91" s="60"/>
      <c r="ACF91" s="60">
        <v>1.63989497138868E-2</v>
      </c>
      <c r="ACG91" s="60">
        <v>1.60609942495046E-2</v>
      </c>
      <c r="ACH91" s="60">
        <v>1.4619667591462099E-2</v>
      </c>
      <c r="ACI91" s="60">
        <v>2.8752451004364299E-2</v>
      </c>
      <c r="ACJ91" s="60">
        <v>1.7022789429032299E-2</v>
      </c>
      <c r="ACK91" s="60">
        <v>1.42719093021117E-2</v>
      </c>
      <c r="ACL91" s="60">
        <v>1.00927154757785E-2</v>
      </c>
      <c r="ACM91" s="60">
        <v>2.2237002427079398E-2</v>
      </c>
      <c r="ACN91" s="60">
        <v>1.4119111463476801E-2</v>
      </c>
      <c r="ACO91" s="60">
        <v>1.257119494884E-2</v>
      </c>
      <c r="ACP91" s="60">
        <v>2.3472168616214501E-2</v>
      </c>
      <c r="ACQ91" s="60">
        <v>2.1119758306350201E-2</v>
      </c>
      <c r="ACR91" s="60"/>
      <c r="ACS91" s="60"/>
      <c r="ACT91" s="60"/>
      <c r="ACU91" s="60"/>
      <c r="ACV91" s="60"/>
      <c r="ACW91" s="60"/>
      <c r="ACX91" s="60"/>
      <c r="ACY91" s="60">
        <v>1.1453450024223699</v>
      </c>
      <c r="ACZ91" s="60">
        <v>1.86891755883122E-2</v>
      </c>
      <c r="ADA91" s="60">
        <v>2.32361457578616E-2</v>
      </c>
      <c r="ADB91" s="60">
        <v>2.7012776575996E-2</v>
      </c>
      <c r="ADC91" s="60">
        <v>2.0349440059314099E-2</v>
      </c>
      <c r="ADD91" s="60">
        <v>2.9822904275156999E-2</v>
      </c>
      <c r="ADE91" s="60">
        <v>2.79207255940838E-2</v>
      </c>
    </row>
    <row r="92" spans="554:785" x14ac:dyDescent="0.25">
      <c r="UH92" s="60"/>
      <c r="UI92" s="59">
        <v>4.17761988937854E-2</v>
      </c>
      <c r="UJ92" s="59">
        <v>8.3401598036289201E-2</v>
      </c>
      <c r="UK92" s="59"/>
      <c r="UL92" s="59">
        <v>2.7616400271654101E-2</v>
      </c>
      <c r="UM92" s="59"/>
      <c r="UN92" s="59"/>
      <c r="UO92" s="59">
        <v>2.7905099093914001E-2</v>
      </c>
      <c r="UP92" s="59">
        <v>6.9380000233650194E-2</v>
      </c>
      <c r="UQ92" s="59">
        <v>2.78730001300573E-2</v>
      </c>
      <c r="UR92" s="59"/>
      <c r="US92" s="60">
        <v>8.3308301866054493E-2</v>
      </c>
      <c r="UT92" s="60">
        <v>0.111133903264999</v>
      </c>
      <c r="UV92" s="59"/>
      <c r="UW92" s="59"/>
      <c r="VA92" s="59"/>
      <c r="VB92" s="59">
        <v>0.29270762205123901</v>
      </c>
      <c r="VC92" s="59">
        <v>5.58293014764785E-2</v>
      </c>
      <c r="VD92" s="59">
        <v>8.3088501999999995E-2</v>
      </c>
      <c r="VE92" s="59">
        <v>0.15334498882293701</v>
      </c>
      <c r="VF92" s="59">
        <v>0.13878250122070299</v>
      </c>
      <c r="VG92" s="59">
        <v>0.181072682142257</v>
      </c>
      <c r="VH92" s="59">
        <v>9.73709002137184E-2</v>
      </c>
      <c r="ACE92" s="60"/>
      <c r="ACF92" s="60">
        <v>1.6382797990201502E-2</v>
      </c>
      <c r="ACG92" s="60">
        <v>1.6048057489219999E-2</v>
      </c>
      <c r="ACH92" s="60">
        <v>1.4611865907668199E-2</v>
      </c>
      <c r="ACI92" s="60">
        <v>2.8740076916069501E-2</v>
      </c>
      <c r="ACJ92" s="60">
        <v>1.7022027300509501E-2</v>
      </c>
      <c r="ACK92" s="60">
        <v>1.4232311260454E-2</v>
      </c>
      <c r="ACL92" s="60">
        <v>9.9513673815085097E-3</v>
      </c>
      <c r="ACM92" s="60">
        <v>2.22068901606177E-2</v>
      </c>
      <c r="ACN92" s="60">
        <v>1.39289600221176E-2</v>
      </c>
      <c r="ACO92" s="60">
        <v>1.2437157185967E-2</v>
      </c>
      <c r="ACP92" s="60">
        <v>2.3293629845627599E-2</v>
      </c>
      <c r="ACQ92" s="60">
        <v>2.0801031477625801E-2</v>
      </c>
      <c r="ACR92" s="60"/>
      <c r="ACS92" s="60"/>
      <c r="ACT92" s="60"/>
      <c r="ACU92" s="60"/>
      <c r="ACV92" s="60"/>
      <c r="ACW92" s="60"/>
      <c r="ACX92" s="60"/>
      <c r="ACY92" s="60">
        <v>1.14528449570103</v>
      </c>
      <c r="ACZ92" s="60">
        <v>1.86881290088311E-2</v>
      </c>
      <c r="ADA92" s="60">
        <v>2.3122627745611499E-2</v>
      </c>
      <c r="ADB92" s="60">
        <v>2.68717205890452E-2</v>
      </c>
      <c r="ADC92" s="60">
        <v>2.0338366577871501E-2</v>
      </c>
      <c r="ADD92" s="60">
        <v>2.9805843517346099E-2</v>
      </c>
      <c r="ADE92" s="60">
        <v>2.79054620217081E-2</v>
      </c>
    </row>
    <row r="93" spans="554:785" x14ac:dyDescent="0.25">
      <c r="UH93" s="60"/>
      <c r="UI93" s="59">
        <v>4.1787501424551003E-2</v>
      </c>
      <c r="UJ93" s="59">
        <v>8.3421699702739702E-2</v>
      </c>
      <c r="UK93" s="59"/>
      <c r="UL93" s="59">
        <v>2.7405999600887299E-2</v>
      </c>
      <c r="UM93" s="59"/>
      <c r="UN93" s="59"/>
      <c r="UO93" s="59">
        <v>2.78829000890254E-2</v>
      </c>
      <c r="UP93" s="59">
        <v>6.9325901567935902E-2</v>
      </c>
      <c r="UQ93" s="59">
        <v>2.7813099324703199E-2</v>
      </c>
      <c r="UR93" s="59"/>
      <c r="US93" s="60">
        <v>8.3251699805259705E-2</v>
      </c>
      <c r="UT93" s="60">
        <v>0.110797598958015</v>
      </c>
      <c r="UV93" s="59"/>
      <c r="UW93" s="59"/>
      <c r="VA93" s="59"/>
      <c r="VB93" s="59">
        <v>0.292480587959289</v>
      </c>
      <c r="VC93" s="59">
        <v>5.57860992848873E-2</v>
      </c>
      <c r="VD93" s="59">
        <v>6.9979503999999998E-2</v>
      </c>
      <c r="VE93" s="59">
        <v>0.15306830406188901</v>
      </c>
      <c r="VF93" s="59">
        <v>0.13877910375595001</v>
      </c>
      <c r="VG93" s="59">
        <v>0.18104791641235299</v>
      </c>
      <c r="VH93" s="59">
        <v>9.7334705293178503E-2</v>
      </c>
      <c r="ACE93" s="60"/>
      <c r="ACF93" s="60">
        <v>1.63675341429875E-2</v>
      </c>
      <c r="ACG93" s="60">
        <v>1.5982863544964799E-2</v>
      </c>
      <c r="ACH93" s="60">
        <v>1.4500829042952801E-2</v>
      </c>
      <c r="ACI93" s="60">
        <v>2.8585904204885899E-2</v>
      </c>
      <c r="ACJ93" s="60">
        <v>1.6883987076755199E-2</v>
      </c>
      <c r="ACK93" s="60">
        <v>1.40521359626856E-2</v>
      </c>
      <c r="ACL93" s="60">
        <v>9.9427673480131304E-3</v>
      </c>
      <c r="ACM93" s="60">
        <v>2.2187768702196301E-2</v>
      </c>
      <c r="ACN93" s="60">
        <v>1.3902266949203899E-2</v>
      </c>
      <c r="ACO93" s="60">
        <v>1.24215974212667E-2</v>
      </c>
      <c r="ACP93" s="60">
        <v>2.31135665615648E-2</v>
      </c>
      <c r="ACQ93" s="60">
        <v>2.0682077815167999E-2</v>
      </c>
      <c r="ACR93" s="60"/>
      <c r="ACS93" s="60"/>
      <c r="ACT93" s="60"/>
      <c r="ACU93" s="60"/>
      <c r="ACV93" s="60"/>
      <c r="ACW93" s="60"/>
      <c r="ACX93" s="60"/>
      <c r="ACY93" s="60">
        <v>1.14511705574564</v>
      </c>
      <c r="ACZ93" s="60">
        <v>1.8593500701421E-2</v>
      </c>
      <c r="ADA93" s="60">
        <v>2.29599971197623E-2</v>
      </c>
      <c r="ADB93" s="60">
        <v>2.6695957824331901E-2</v>
      </c>
      <c r="ADC93" s="60">
        <v>1.9997457174944701E-2</v>
      </c>
      <c r="ADD93" s="60">
        <v>2.94163231935522E-2</v>
      </c>
      <c r="ADE93" s="60">
        <v>2.77680725057428E-2</v>
      </c>
    </row>
    <row r="94" spans="554:785" x14ac:dyDescent="0.25">
      <c r="UH94" s="60"/>
      <c r="UI94" s="59">
        <v>4.1824199259281103E-2</v>
      </c>
      <c r="UJ94" s="59">
        <v>8.3442099392413996E-2</v>
      </c>
      <c r="UK94" s="59"/>
      <c r="UL94" s="59">
        <v>2.7057301253080299E-2</v>
      </c>
      <c r="UM94" s="59"/>
      <c r="UN94" s="59"/>
      <c r="UO94" s="59">
        <v>2.7841700240969599E-2</v>
      </c>
      <c r="UP94" s="59">
        <v>6.8135596811771296E-2</v>
      </c>
      <c r="UQ94" s="59">
        <v>2.77811996638774E-2</v>
      </c>
      <c r="UR94" s="59"/>
      <c r="US94" s="60">
        <v>7.01131001114845E-2</v>
      </c>
      <c r="UT94" s="60">
        <v>9.7782105207443196E-2</v>
      </c>
      <c r="UV94" s="59"/>
      <c r="UW94" s="59"/>
      <c r="VA94" s="59"/>
      <c r="VB94" s="59">
        <v>0.29228466749191201</v>
      </c>
      <c r="VC94" s="59">
        <v>5.5779896676540298E-2</v>
      </c>
      <c r="VD94" s="59">
        <v>6.9978803000000006E-2</v>
      </c>
      <c r="VE94" s="59">
        <v>0.15289899706840501</v>
      </c>
      <c r="VF94" s="59">
        <v>0.12606230378150901</v>
      </c>
      <c r="VG94" s="59">
        <v>0.180996417999267</v>
      </c>
      <c r="VH94" s="59">
        <v>9.7319401800632394E-2</v>
      </c>
      <c r="ACE94" s="60"/>
      <c r="ACF94" s="60">
        <v>1.6338390278338898E-2</v>
      </c>
      <c r="ACG94" s="60">
        <v>1.5833660134715499E-2</v>
      </c>
      <c r="ACH94" s="60">
        <v>1.44985546419017E-2</v>
      </c>
      <c r="ACI94" s="60">
        <v>2.8249864375694898E-2</v>
      </c>
      <c r="ACJ94" s="60">
        <v>1.6856039850861801E-2</v>
      </c>
      <c r="ACK94" s="60">
        <v>1.40257580292733E-2</v>
      </c>
      <c r="ACL94" s="60">
        <v>9.8312650222535294E-3</v>
      </c>
      <c r="ACM94" s="60">
        <v>2.2108452075837101E-2</v>
      </c>
      <c r="ACN94" s="60">
        <v>1.38612928757004E-2</v>
      </c>
      <c r="ACO94" s="60">
        <v>1.23662360331298E-2</v>
      </c>
      <c r="ACP94" s="60">
        <v>2.3105621361169101E-2</v>
      </c>
      <c r="ACQ94" s="60">
        <v>2.0618695608363099E-2</v>
      </c>
      <c r="ACR94" s="60"/>
      <c r="ACS94" s="60"/>
      <c r="ACT94" s="60"/>
      <c r="ACU94" s="60"/>
      <c r="ACV94" s="60"/>
      <c r="ACW94" s="60"/>
      <c r="ACX94" s="60"/>
      <c r="ACY94" s="60">
        <v>1.1450513963284801</v>
      </c>
      <c r="ACZ94" s="60">
        <v>1.8551876773267102E-2</v>
      </c>
      <c r="ADA94" s="60">
        <v>2.29445602736209E-2</v>
      </c>
      <c r="ADB94" s="60">
        <v>2.6548154292991E-2</v>
      </c>
      <c r="ADC94" s="60">
        <v>1.9980983495672199E-2</v>
      </c>
      <c r="ADD94" s="60">
        <v>2.93745264268441E-2</v>
      </c>
      <c r="ADE94" s="60">
        <v>2.77610459773198E-2</v>
      </c>
    </row>
    <row r="95" spans="554:785" x14ac:dyDescent="0.25">
      <c r="UH95" s="60"/>
      <c r="UI95" s="59">
        <v>4.18405011296272E-2</v>
      </c>
      <c r="UJ95" s="59">
        <v>8.3514004945755005E-2</v>
      </c>
      <c r="UK95" s="59"/>
      <c r="UL95" s="59">
        <v>1.53396995738148E-2</v>
      </c>
      <c r="UM95" s="59"/>
      <c r="UN95" s="59"/>
      <c r="UO95" s="59">
        <v>2.7838800102472298E-2</v>
      </c>
      <c r="UP95" s="59">
        <v>5.60686998069286E-2</v>
      </c>
      <c r="UQ95" s="59">
        <v>2.7750998735427801E-2</v>
      </c>
      <c r="UR95" s="59"/>
      <c r="US95" s="60">
        <v>6.9939196109771701E-2</v>
      </c>
      <c r="UT95" s="60">
        <v>9.77509915828704E-2</v>
      </c>
      <c r="UV95" s="59"/>
      <c r="UW95" s="59"/>
      <c r="VA95" s="59"/>
      <c r="VB95" s="59">
        <v>0.27894762158393799</v>
      </c>
      <c r="VC95" s="59">
        <v>5.57684004306793E-2</v>
      </c>
      <c r="VD95" s="59">
        <v>6.9822899999999993E-2</v>
      </c>
      <c r="VE95" s="59">
        <v>0.13929149508476199</v>
      </c>
      <c r="VF95" s="59">
        <v>0.12568689882755199</v>
      </c>
      <c r="VG95" s="59">
        <v>0.18090729415416701</v>
      </c>
      <c r="VH95" s="59">
        <v>9.7294598817825304E-2</v>
      </c>
      <c r="ACE95" s="60"/>
      <c r="ACF95" s="60">
        <v>1.6188003533616699E-2</v>
      </c>
      <c r="ACG95" s="60">
        <v>1.5678837561198099E-2</v>
      </c>
      <c r="ACH95" s="60">
        <v>1.4281384035501801E-2</v>
      </c>
      <c r="ACI95" s="60">
        <v>2.82183023659906E-2</v>
      </c>
      <c r="ACJ95" s="60">
        <v>1.6731775603329401E-2</v>
      </c>
      <c r="ACK95" s="60">
        <v>1.4005672219652999E-2</v>
      </c>
      <c r="ACL95" s="60">
        <v>9.8127109343377796E-3</v>
      </c>
      <c r="ACM95" s="60">
        <v>2.2014105065515099E-2</v>
      </c>
      <c r="ACN95" s="60">
        <v>1.38214385039056E-2</v>
      </c>
      <c r="ACO95" s="60">
        <v>1.23545693939061E-2</v>
      </c>
      <c r="ACP95" s="60">
        <v>2.2985040005399901E-2</v>
      </c>
      <c r="ACQ95" s="60">
        <v>2.0451689156275699E-2</v>
      </c>
      <c r="ACR95" s="60"/>
      <c r="ACS95" s="60"/>
      <c r="ACT95" s="60"/>
      <c r="ACU95" s="60"/>
      <c r="ACV95" s="60"/>
      <c r="ACW95" s="60"/>
      <c r="ACX95" s="60"/>
      <c r="ACY95" s="60">
        <v>1.1446225300937001</v>
      </c>
      <c r="ACZ95" s="60">
        <v>1.8425450954005801E-2</v>
      </c>
      <c r="ADA95" s="60">
        <v>2.29122822903279E-2</v>
      </c>
      <c r="ADB95" s="60">
        <v>2.64885300774849E-2</v>
      </c>
      <c r="ADC95" s="60">
        <v>1.9922207389629101E-2</v>
      </c>
      <c r="ADD95" s="60">
        <v>2.9116356017430099E-2</v>
      </c>
      <c r="ADE95" s="60">
        <v>2.7754148018727599E-2</v>
      </c>
    </row>
    <row r="96" spans="554:785" x14ac:dyDescent="0.25">
      <c r="UH96" s="60"/>
      <c r="UI96" s="59">
        <v>4.1847500950098003E-2</v>
      </c>
      <c r="UJ96" s="59">
        <v>9.7571402788162204E-2</v>
      </c>
      <c r="UK96" s="59"/>
      <c r="UL96" s="59">
        <v>1.44562004134058E-2</v>
      </c>
      <c r="UM96" s="59"/>
      <c r="UN96" s="59"/>
      <c r="UO96" s="59">
        <v>2.7808599174022602E-2</v>
      </c>
      <c r="UP96" s="59">
        <v>5.6032102555036503E-2</v>
      </c>
      <c r="UQ96" s="59">
        <v>2.7732599526643701E-2</v>
      </c>
      <c r="UR96" s="59"/>
      <c r="US96" s="60">
        <v>6.9810196757316506E-2</v>
      </c>
      <c r="UT96" s="60">
        <v>9.7356095910072299E-2</v>
      </c>
      <c r="UV96" s="59"/>
      <c r="UW96" s="59"/>
      <c r="VA96" s="59"/>
      <c r="VB96" s="59">
        <v>0.27845999598503102</v>
      </c>
      <c r="VC96" s="59">
        <v>5.57493008673191E-2</v>
      </c>
      <c r="VD96" s="59">
        <v>6.9789499000000005E-2</v>
      </c>
      <c r="VE96" s="59">
        <v>0.13922020792961101</v>
      </c>
      <c r="VF96" s="59">
        <v>0.12551090121269201</v>
      </c>
      <c r="VG96" s="59">
        <v>0.18059776723384799</v>
      </c>
      <c r="VH96" s="59">
        <v>9.7210302948951693E-2</v>
      </c>
      <c r="ACE96" s="60"/>
      <c r="ACF96" s="60">
        <v>1.6120406313827201E-2</v>
      </c>
      <c r="ACG96" s="60">
        <v>1.5647744273825301E-2</v>
      </c>
      <c r="ACH96" s="60">
        <v>1.42496804898975E-2</v>
      </c>
      <c r="ACI96" s="60">
        <v>2.7896814699914799E-2</v>
      </c>
      <c r="ACJ96" s="60">
        <v>1.6571232954653001E-2</v>
      </c>
      <c r="ACK96" s="60">
        <v>1.3900685987605599E-2</v>
      </c>
      <c r="ACL96" s="60">
        <v>9.7836747303096903E-3</v>
      </c>
      <c r="ACM96" s="60">
        <v>2.1945720373947899E-2</v>
      </c>
      <c r="ACN96" s="60">
        <v>1.37969289571898E-2</v>
      </c>
      <c r="ACO96" s="60">
        <v>1.21685459143565E-2</v>
      </c>
      <c r="ACP96" s="60">
        <v>2.2983269889963499E-2</v>
      </c>
      <c r="ACQ96" s="60">
        <v>2.0397828319455701E-2</v>
      </c>
      <c r="ACR96" s="60"/>
      <c r="ACS96" s="60"/>
      <c r="ACT96" s="60"/>
      <c r="ACU96" s="60"/>
      <c r="ACV96" s="60"/>
      <c r="ACW96" s="60"/>
      <c r="ACX96" s="60"/>
      <c r="ACY96" s="60">
        <v>1.1444868659719301</v>
      </c>
      <c r="ACZ96" s="60">
        <v>1.8302402629139101E-2</v>
      </c>
      <c r="ADA96" s="60">
        <v>2.2897621430511599E-2</v>
      </c>
      <c r="ADB96" s="60">
        <v>2.64290271484726E-2</v>
      </c>
      <c r="ADC96" s="60">
        <v>1.9918758662523801E-2</v>
      </c>
      <c r="ADD96" s="60">
        <v>2.89936517694914E-2</v>
      </c>
      <c r="ADE96" s="60">
        <v>2.7695354781907499E-2</v>
      </c>
    </row>
    <row r="97" spans="554:785" x14ac:dyDescent="0.25">
      <c r="UH97" s="60"/>
      <c r="UI97" s="59">
        <v>4.1856698691844899E-2</v>
      </c>
      <c r="UJ97" s="59">
        <v>9.7599498927593203E-2</v>
      </c>
      <c r="UK97" s="59"/>
      <c r="UL97" s="59">
        <v>1.43422000110149E-2</v>
      </c>
      <c r="UM97" s="59"/>
      <c r="UN97" s="59"/>
      <c r="UO97" s="59">
        <v>2.7807200327515599E-2</v>
      </c>
      <c r="UP97" s="59">
        <v>5.5934801697730997E-2</v>
      </c>
      <c r="UQ97" s="59">
        <v>2.7664098888635601E-2</v>
      </c>
      <c r="UR97" s="59"/>
      <c r="US97" s="60">
        <v>6.9736003875732394E-2</v>
      </c>
      <c r="UT97" s="60">
        <v>9.7064606845378806E-2</v>
      </c>
      <c r="UV97" s="59"/>
      <c r="UW97" s="59"/>
      <c r="VA97" s="59"/>
      <c r="VB97" s="59">
        <v>0.27821180224418601</v>
      </c>
      <c r="VC97" s="59">
        <v>5.5712800472974701E-2</v>
      </c>
      <c r="VD97" s="59">
        <v>6.9759696999999996E-2</v>
      </c>
      <c r="VE97" s="59">
        <v>0.13905151188373499</v>
      </c>
      <c r="VF97" s="59">
        <v>0.125389203429222</v>
      </c>
      <c r="VG97" s="59">
        <v>0.17966549098491599</v>
      </c>
      <c r="VH97" s="59">
        <v>8.38910937309265E-2</v>
      </c>
      <c r="ACE97" s="60"/>
      <c r="ACF97" s="60">
        <v>1.6032216209141501E-2</v>
      </c>
      <c r="ACG97" s="60">
        <v>1.5619472413645299E-2</v>
      </c>
      <c r="ACH97" s="60">
        <v>1.4175413250748E-2</v>
      </c>
      <c r="ACI97" s="60">
        <v>2.77930235754958E-2</v>
      </c>
      <c r="ACJ97" s="60">
        <v>1.6568806396028798E-2</v>
      </c>
      <c r="ACK97" s="60">
        <v>1.3874578565471401E-2</v>
      </c>
      <c r="ACL97" s="60">
        <v>9.6940000766436406E-3</v>
      </c>
      <c r="ACM97" s="60">
        <v>2.1914872053078099E-2</v>
      </c>
      <c r="ACN97" s="60">
        <v>1.37151638353808E-2</v>
      </c>
      <c r="ACO97" s="60">
        <v>1.19397457012431E-2</v>
      </c>
      <c r="ACP97" s="60">
        <v>2.27906481086208E-2</v>
      </c>
      <c r="ACQ97" s="60">
        <v>2.0381645958886498E-2</v>
      </c>
      <c r="ACR97" s="60"/>
      <c r="ACS97" s="60"/>
      <c r="ACT97" s="60"/>
      <c r="ACU97" s="60"/>
      <c r="ACV97" s="60"/>
      <c r="ACW97" s="60"/>
      <c r="ACX97" s="60"/>
      <c r="ACY97" s="60">
        <v>1.1442977095165501</v>
      </c>
      <c r="ACZ97" s="60">
        <v>1.8105961533933401E-2</v>
      </c>
      <c r="ADA97" s="60">
        <v>2.28887592027965E-2</v>
      </c>
      <c r="ADB97" s="60">
        <v>2.64035747568547E-2</v>
      </c>
      <c r="ADC97" s="60">
        <v>1.9814690692761899E-2</v>
      </c>
      <c r="ADD97" s="60">
        <v>2.8937719268703602E-2</v>
      </c>
      <c r="ADE97" s="60">
        <v>2.7669686613344999E-2</v>
      </c>
    </row>
    <row r="98" spans="554:785" x14ac:dyDescent="0.25">
      <c r="UH98" s="60"/>
      <c r="UI98" s="59">
        <v>4.1858300566673202E-2</v>
      </c>
      <c r="UJ98" s="59">
        <v>0.11160120368003799</v>
      </c>
      <c r="UK98" s="59"/>
      <c r="UL98" s="59">
        <v>1.41887003555893E-2</v>
      </c>
      <c r="UM98" s="59"/>
      <c r="UN98" s="59"/>
      <c r="UO98" s="59">
        <v>2.7806401252746499E-2</v>
      </c>
      <c r="UP98" s="59">
        <v>5.5909402668476098E-2</v>
      </c>
      <c r="UQ98" s="59">
        <v>2.76082009077072E-2</v>
      </c>
      <c r="UR98" s="59"/>
      <c r="US98" s="60">
        <v>6.9559298455715096E-2</v>
      </c>
      <c r="UT98" s="60">
        <v>9.7010403871536199E-2</v>
      </c>
      <c r="UV98" s="59"/>
      <c r="UW98" s="59"/>
      <c r="VA98" s="59"/>
      <c r="VB98" s="59">
        <v>0.27820909023284901</v>
      </c>
      <c r="VC98" s="59">
        <v>5.5706597864627803E-2</v>
      </c>
      <c r="VD98" s="59">
        <v>6.9725901000000007E-2</v>
      </c>
      <c r="VE98" s="59">
        <v>0.13898919522762199</v>
      </c>
      <c r="VF98" s="59">
        <v>0.12537719309329901</v>
      </c>
      <c r="VG98" s="59">
        <v>0.16763199865817999</v>
      </c>
      <c r="VH98" s="59">
        <v>8.3424299955368E-2</v>
      </c>
      <c r="ACE98" s="60"/>
      <c r="ACF98" s="60">
        <v>1.5988332814877701E-2</v>
      </c>
      <c r="ACG98" s="60">
        <v>1.5482568335146401E-2</v>
      </c>
      <c r="ACH98" s="60">
        <v>1.4143352597700099E-2</v>
      </c>
      <c r="ACI98" s="60">
        <v>2.77620246835984E-2</v>
      </c>
      <c r="ACJ98" s="60">
        <v>1.6459250503314499E-2</v>
      </c>
      <c r="ACK98" s="60">
        <v>1.3737464499705299E-2</v>
      </c>
      <c r="ACL98" s="60">
        <v>9.6250007636774805E-3</v>
      </c>
      <c r="ACM98" s="60">
        <v>2.1880032035702601E-2</v>
      </c>
      <c r="ACN98" s="60">
        <v>1.3702366754789599E-2</v>
      </c>
      <c r="ACO98" s="60">
        <v>1.18542794163192E-2</v>
      </c>
      <c r="ACP98" s="60">
        <v>2.2756711898404801E-2</v>
      </c>
      <c r="ACQ98" s="60">
        <v>2.03661255113173E-2</v>
      </c>
      <c r="ACR98" s="60"/>
      <c r="ACS98" s="60"/>
      <c r="ACT98" s="60"/>
      <c r="ACU98" s="60"/>
      <c r="ACV98" s="60"/>
      <c r="ACW98" s="60"/>
      <c r="ACX98" s="60"/>
      <c r="ACY98" s="60">
        <v>1.14409025999999</v>
      </c>
      <c r="ACZ98" s="60">
        <v>1.8103786808761499E-2</v>
      </c>
      <c r="ADA98" s="60">
        <v>2.28564919607743E-2</v>
      </c>
      <c r="ADB98" s="60">
        <v>2.6402694667561601E-2</v>
      </c>
      <c r="ADC98" s="60">
        <v>1.9708753740420099E-2</v>
      </c>
      <c r="ADD98" s="60">
        <v>2.88194631485219E-2</v>
      </c>
      <c r="ADE98" s="60">
        <v>2.76149010885972E-2</v>
      </c>
    </row>
    <row r="99" spans="554:785" x14ac:dyDescent="0.25">
      <c r="UH99" s="60"/>
      <c r="UI99" s="59">
        <v>4.18824031949043E-2</v>
      </c>
      <c r="UJ99" s="59">
        <v>0.111651793122291</v>
      </c>
      <c r="UK99" s="59"/>
      <c r="UL99" s="59">
        <v>1.4176099561154801E-2</v>
      </c>
      <c r="UM99" s="59"/>
      <c r="UN99" s="59"/>
      <c r="UO99" s="59">
        <v>2.7789400890469499E-2</v>
      </c>
      <c r="UP99" s="59">
        <v>5.5904399603605201E-2</v>
      </c>
      <c r="UQ99" s="59">
        <v>2.7355300262570301E-2</v>
      </c>
      <c r="UR99" s="59"/>
      <c r="US99" s="60">
        <v>6.9511897861957495E-2</v>
      </c>
      <c r="UT99" s="60">
        <v>9.6751101315021501E-2</v>
      </c>
      <c r="UV99" s="59"/>
      <c r="UW99" s="59"/>
      <c r="VA99" s="59"/>
      <c r="VB99" s="59">
        <v>0.278157979249954</v>
      </c>
      <c r="VC99" s="59">
        <v>5.5595599114894798E-2</v>
      </c>
      <c r="VD99" s="59">
        <v>6.9596200999999996E-2</v>
      </c>
      <c r="VE99" s="59">
        <v>0.125604793429374</v>
      </c>
      <c r="VF99" s="59">
        <v>0.12518909573554901</v>
      </c>
      <c r="VG99" s="59">
        <v>0.16739988327026301</v>
      </c>
      <c r="VH99" s="59">
        <v>8.3413295447826302E-2</v>
      </c>
      <c r="ACE99" s="60"/>
      <c r="ACF99" s="60">
        <v>1.5967624091395599E-2</v>
      </c>
      <c r="ACG99" s="60">
        <v>1.5476411022252201E-2</v>
      </c>
      <c r="ACH99" s="60">
        <v>1.41414368007767E-2</v>
      </c>
      <c r="ACI99" s="60">
        <v>2.77504310805986E-2</v>
      </c>
      <c r="ACJ99" s="60">
        <v>1.6419250659947499E-2</v>
      </c>
      <c r="ACK99" s="60">
        <v>1.37201942235551E-2</v>
      </c>
      <c r="ACL99" s="60">
        <v>9.6172923172186293E-3</v>
      </c>
      <c r="ACM99" s="60">
        <v>2.1849348242140899E-2</v>
      </c>
      <c r="ACN99" s="60">
        <v>1.3638992106984099E-2</v>
      </c>
      <c r="ACO99" s="60">
        <v>1.18225761515755E-2</v>
      </c>
      <c r="ACP99" s="60">
        <v>2.2644669212760701E-2</v>
      </c>
      <c r="ACQ99" s="60">
        <v>2.03386442759016E-2</v>
      </c>
      <c r="ACR99" s="60"/>
      <c r="ACS99" s="60"/>
      <c r="ACT99" s="60"/>
      <c r="ACU99" s="60"/>
      <c r="ACV99" s="60"/>
      <c r="ACW99" s="60"/>
      <c r="ACX99" s="60"/>
      <c r="ACY99" s="60">
        <v>1.1439797626274</v>
      </c>
      <c r="ACZ99" s="60">
        <v>1.8031958826784499E-2</v>
      </c>
      <c r="ADA99" s="60">
        <v>2.2787174107021201E-2</v>
      </c>
      <c r="ADB99" s="60">
        <v>2.60790731307881E-2</v>
      </c>
      <c r="ADC99" s="60">
        <v>1.96584443796931E-2</v>
      </c>
      <c r="ADD99" s="60">
        <v>2.8791197461436199E-2</v>
      </c>
      <c r="ADE99" s="60">
        <v>2.7464817292421902E-2</v>
      </c>
    </row>
    <row r="100" spans="554:785" x14ac:dyDescent="0.25">
      <c r="UH100" s="60"/>
      <c r="UI100" s="59">
        <v>4.1887201368808698E-2</v>
      </c>
      <c r="UJ100" s="59">
        <v>0.12511821091174999</v>
      </c>
      <c r="UK100" s="59"/>
      <c r="UL100" s="59">
        <v>1.4136799611151199E-2</v>
      </c>
      <c r="UM100" s="59"/>
      <c r="UN100" s="59"/>
      <c r="UO100" s="59">
        <v>2.7788599953055299E-2</v>
      </c>
      <c r="UP100" s="59">
        <v>5.5853702127933502E-2</v>
      </c>
      <c r="UQ100" s="59">
        <v>2.7258899062871898E-2</v>
      </c>
      <c r="UR100" s="59"/>
      <c r="US100" s="60">
        <v>6.9494299590587602E-2</v>
      </c>
      <c r="UT100" s="60">
        <v>8.3926707506179796E-2</v>
      </c>
      <c r="UV100" s="59"/>
      <c r="UW100" s="59"/>
      <c r="VA100" s="59"/>
      <c r="VB100" s="59">
        <v>0.26458832621574402</v>
      </c>
      <c r="VC100" s="59">
        <v>5.5576797574758502E-2</v>
      </c>
      <c r="VD100" s="59">
        <v>6.9473199999999999E-2</v>
      </c>
      <c r="VE100" s="59">
        <v>0.12540870904922399</v>
      </c>
      <c r="VF100" s="59">
        <v>0.124806202948093</v>
      </c>
      <c r="VG100" s="59">
        <v>0.167235612869262</v>
      </c>
      <c r="VH100" s="59">
        <v>8.3326898515224401E-2</v>
      </c>
      <c r="ACE100" s="60"/>
      <c r="ACF100" s="60">
        <v>1.5886029500302198E-2</v>
      </c>
      <c r="ACG100" s="60">
        <v>1.54616312568515E-2</v>
      </c>
      <c r="ACH100" s="60">
        <v>1.400220976471E-2</v>
      </c>
      <c r="ACI100" s="60">
        <v>2.7626074432616301E-2</v>
      </c>
      <c r="ACJ100" s="60">
        <v>1.6379569483210302E-2</v>
      </c>
      <c r="ACK100" s="60">
        <v>1.37174471508783E-2</v>
      </c>
      <c r="ACL100" s="60">
        <v>9.5833821934201407E-3</v>
      </c>
      <c r="ACM100" s="60">
        <v>2.1837209998891501E-2</v>
      </c>
      <c r="ACN100" s="60">
        <v>1.3541588156969099E-2</v>
      </c>
      <c r="ACO100" s="60">
        <v>1.17566271551084E-2</v>
      </c>
      <c r="ACP100" s="60">
        <v>2.2580065370945299E-2</v>
      </c>
      <c r="ACQ100" s="60">
        <v>2.0196093425932898E-2</v>
      </c>
      <c r="ACR100" s="60"/>
      <c r="ACS100" s="60"/>
      <c r="ACT100" s="60"/>
      <c r="ACU100" s="60"/>
      <c r="ACV100" s="60"/>
      <c r="ACW100" s="60"/>
      <c r="ACX100" s="60"/>
      <c r="ACY100" s="60">
        <v>1.1439103256241301</v>
      </c>
      <c r="ACZ100" s="60">
        <v>1.8005459183304401E-2</v>
      </c>
      <c r="ADA100" s="60">
        <v>2.2753486549719999E-2</v>
      </c>
      <c r="ADB100" s="60">
        <v>2.6067430654580798E-2</v>
      </c>
      <c r="ADC100" s="60">
        <v>1.9607457995396201E-2</v>
      </c>
      <c r="ADD100" s="60">
        <v>2.8750078947730798E-2</v>
      </c>
      <c r="ADE100" s="60">
        <v>2.7415581451645601E-2</v>
      </c>
    </row>
    <row r="101" spans="554:785" x14ac:dyDescent="0.25">
      <c r="UH101" s="60"/>
      <c r="UI101" s="59">
        <v>4.1888002306222902E-2</v>
      </c>
      <c r="UJ101" s="59">
        <v>0.12539869546890201</v>
      </c>
      <c r="UK101" s="59"/>
      <c r="UL101" s="59">
        <v>1.41356997191905E-2</v>
      </c>
      <c r="UM101" s="59"/>
      <c r="UN101" s="59"/>
      <c r="UO101" s="59">
        <v>2.7782000601291601E-2</v>
      </c>
      <c r="UP101" s="59">
        <v>5.5796001106500598E-2</v>
      </c>
      <c r="UQ101" s="59">
        <v>1.53377000242471E-2</v>
      </c>
      <c r="UR101" s="59"/>
      <c r="US101" s="60">
        <v>5.6720796972513199E-2</v>
      </c>
      <c r="UT101" s="60">
        <v>8.3908796310424805E-2</v>
      </c>
      <c r="UV101" s="59"/>
      <c r="UW101" s="59"/>
      <c r="VA101" s="59"/>
      <c r="VB101" s="59">
        <v>0.26458781957626298</v>
      </c>
      <c r="VC101" s="59">
        <v>5.5565297603607101E-2</v>
      </c>
      <c r="VD101" s="59">
        <v>6.9228597000000003E-2</v>
      </c>
      <c r="VE101" s="59">
        <v>0.12539830803871099</v>
      </c>
      <c r="VF101" s="59">
        <v>0.111472003161907</v>
      </c>
      <c r="VG101" s="59">
        <v>0.167147606611251</v>
      </c>
      <c r="VH101" s="59">
        <v>8.3278901875019004E-2</v>
      </c>
      <c r="ACE101" s="60"/>
      <c r="ACF101" s="60">
        <v>1.5874490749804401E-2</v>
      </c>
      <c r="ACG101" s="60">
        <v>1.5374972578805501E-2</v>
      </c>
      <c r="ACH101" s="60">
        <v>1.35268918402411E-2</v>
      </c>
      <c r="ACI101" s="60">
        <v>2.75709546558623E-2</v>
      </c>
      <c r="ACJ101" s="60">
        <v>1.63704295895096E-2</v>
      </c>
      <c r="ACK101" s="60">
        <v>1.3605745270876801E-2</v>
      </c>
      <c r="ACL101" s="60">
        <v>9.4745000263878106E-3</v>
      </c>
      <c r="ACM101" s="60">
        <v>2.1753249293646099E-2</v>
      </c>
      <c r="ACN101" s="60">
        <v>1.35051852474372E-2</v>
      </c>
      <c r="ACO101" s="60">
        <v>1.17552254126025E-2</v>
      </c>
      <c r="ACP101" s="60">
        <v>2.2523143788693401E-2</v>
      </c>
      <c r="ACQ101" s="60">
        <v>2.0052477159230302E-2</v>
      </c>
      <c r="ACR101" s="60"/>
      <c r="ACS101" s="60"/>
      <c r="ACT101" s="60"/>
      <c r="ACU101" s="60"/>
      <c r="ACV101" s="60"/>
      <c r="ACW101" s="60"/>
      <c r="ACX101" s="60"/>
      <c r="ACY101" s="60">
        <v>1.1438843344856</v>
      </c>
      <c r="ACZ101" s="60">
        <v>1.78135164233309E-2</v>
      </c>
      <c r="ADA101" s="60">
        <v>2.27413899977243E-2</v>
      </c>
      <c r="ADB101" s="60">
        <v>2.60351537019817E-2</v>
      </c>
      <c r="ADC101" s="60">
        <v>1.95798179728832E-2</v>
      </c>
      <c r="ADD101" s="60">
        <v>2.8642953481910701E-2</v>
      </c>
      <c r="ADE101" s="60">
        <v>2.7308799109135699E-2</v>
      </c>
    </row>
    <row r="102" spans="554:785" x14ac:dyDescent="0.25">
      <c r="UH102" s="60"/>
      <c r="UI102" s="59">
        <v>4.1969798505306202E-2</v>
      </c>
      <c r="UJ102" s="59">
        <v>0.13879230618476801</v>
      </c>
      <c r="UK102" s="59"/>
      <c r="UL102" s="59">
        <v>1.41292996704578E-2</v>
      </c>
      <c r="UM102" s="59"/>
      <c r="UN102" s="59"/>
      <c r="UO102" s="59">
        <v>2.7780000120401299E-2</v>
      </c>
      <c r="UP102" s="59">
        <v>5.5792704224586397E-2</v>
      </c>
      <c r="UQ102" s="59">
        <v>1.4302399940788701E-2</v>
      </c>
      <c r="UR102" s="59"/>
      <c r="US102" s="60">
        <v>5.6234497576951897E-2</v>
      </c>
      <c r="UT102" s="60">
        <v>8.3788901567459106E-2</v>
      </c>
      <c r="UV102" s="59"/>
      <c r="UW102" s="59"/>
      <c r="VA102" s="59"/>
      <c r="VB102" s="59">
        <v>0.26371571421623202</v>
      </c>
      <c r="VC102" s="59">
        <v>5.5563498288393E-2</v>
      </c>
      <c r="VD102" s="59">
        <v>6.9016002000000007E-2</v>
      </c>
      <c r="VE102" s="59">
        <v>0.125364199280738</v>
      </c>
      <c r="VF102" s="59">
        <v>0.11146180331706999</v>
      </c>
      <c r="VG102" s="59">
        <v>0.16712850332260101</v>
      </c>
      <c r="VH102" s="59">
        <v>7.0219598710536901E-2</v>
      </c>
      <c r="ACE102" s="60"/>
      <c r="ACF102" s="60">
        <v>1.5857027715011601E-2</v>
      </c>
      <c r="ACG102" s="60">
        <v>1.5340260330569899E-2</v>
      </c>
      <c r="ACH102" s="60">
        <v>1.34405738730188E-2</v>
      </c>
      <c r="ACI102" s="60">
        <v>2.7554837215657799E-2</v>
      </c>
      <c r="ACJ102" s="60">
        <v>1.6269518806172702E-2</v>
      </c>
      <c r="ACK102" s="60">
        <v>1.33073462976583E-2</v>
      </c>
      <c r="ACL102" s="60">
        <v>9.4239135660654002E-3</v>
      </c>
      <c r="ACM102" s="60">
        <v>2.1665428147807801E-2</v>
      </c>
      <c r="ACN102" s="60">
        <v>1.3377494596527499E-2</v>
      </c>
      <c r="ACO102" s="60">
        <v>1.17536356278283E-2</v>
      </c>
      <c r="ACP102" s="60">
        <v>2.25118953575714E-2</v>
      </c>
      <c r="ACQ102" s="60">
        <v>2.0011636097960601E-2</v>
      </c>
      <c r="ACR102" s="60"/>
      <c r="ACS102" s="60"/>
      <c r="ACT102" s="60"/>
      <c r="ACU102" s="60"/>
      <c r="ACV102" s="60"/>
      <c r="ACW102" s="60"/>
      <c r="ACX102" s="60"/>
      <c r="ACY102" s="60">
        <v>1.14374049688301</v>
      </c>
      <c r="ACZ102" s="60">
        <v>1.77972664177776E-2</v>
      </c>
      <c r="ADA102" s="60">
        <v>2.2662043255626398E-2</v>
      </c>
      <c r="ADB102" s="60">
        <v>2.5836987941535602E-2</v>
      </c>
      <c r="ADC102" s="60">
        <v>1.9551277339454502E-2</v>
      </c>
      <c r="ADD102" s="60">
        <v>2.8337879959458401E-2</v>
      </c>
      <c r="ADE102" s="60">
        <v>2.7121293962770399E-2</v>
      </c>
    </row>
    <row r="103" spans="554:785" x14ac:dyDescent="0.25">
      <c r="UH103" s="60"/>
      <c r="UI103" s="59">
        <v>4.2092800140380797E-2</v>
      </c>
      <c r="UJ103" s="59">
        <v>0.13907320797443301</v>
      </c>
      <c r="UK103" s="59"/>
      <c r="UL103" s="59">
        <v>1.4113999903202E-2</v>
      </c>
      <c r="UM103" s="59"/>
      <c r="UN103" s="59"/>
      <c r="UO103" s="59">
        <v>2.7771800756454398E-2</v>
      </c>
      <c r="UP103" s="59">
        <v>5.5765401571988997E-2</v>
      </c>
      <c r="UQ103" s="59">
        <v>1.4255399815738199E-2</v>
      </c>
      <c r="UR103" s="59"/>
      <c r="US103" s="60">
        <v>5.5954199284315102E-2</v>
      </c>
      <c r="UT103" s="60">
        <v>8.3761602640151894E-2</v>
      </c>
      <c r="UV103" s="59"/>
      <c r="UW103" s="59"/>
      <c r="VA103" s="59"/>
      <c r="VB103" s="59">
        <v>0.25072768330574002</v>
      </c>
      <c r="VC103" s="59">
        <v>5.5510900914669002E-2</v>
      </c>
      <c r="VD103" s="59">
        <v>5.5986597999999999E-2</v>
      </c>
      <c r="VE103" s="59">
        <v>0.12533968687057401</v>
      </c>
      <c r="VF103" s="59">
        <v>0.11140979826450299</v>
      </c>
      <c r="VG103" s="59">
        <v>0.16710241138935</v>
      </c>
      <c r="VH103" s="59">
        <v>6.9881796836853E-2</v>
      </c>
      <c r="ACE103" s="60"/>
      <c r="ACF103" s="60">
        <v>1.5846260410385799E-2</v>
      </c>
      <c r="ACG103" s="60">
        <v>1.53212712537083E-2</v>
      </c>
      <c r="ACH103" s="60">
        <v>1.33778460409439E-2</v>
      </c>
      <c r="ACI103" s="60">
        <v>2.7466748130537299E-2</v>
      </c>
      <c r="ACJ103" s="60">
        <v>1.60653493030752E-2</v>
      </c>
      <c r="ACK103" s="60">
        <v>1.3239056239064699E-2</v>
      </c>
      <c r="ACL103" s="60">
        <v>9.4218988561404707E-3</v>
      </c>
      <c r="ACM103" s="60">
        <v>2.1623307003499799E-2</v>
      </c>
      <c r="ACN103" s="60">
        <v>1.3276050425035799E-2</v>
      </c>
      <c r="ACO103" s="60">
        <v>1.17182834071216E-2</v>
      </c>
      <c r="ACP103" s="60">
        <v>2.25059439493966E-2</v>
      </c>
      <c r="ACQ103" s="60">
        <v>1.99992817176909E-2</v>
      </c>
      <c r="ACR103" s="60"/>
      <c r="ACS103" s="60"/>
      <c r="ACT103" s="60"/>
      <c r="ACU103" s="60"/>
      <c r="ACV103" s="60"/>
      <c r="ACW103" s="60"/>
      <c r="ACX103" s="60"/>
      <c r="ACY103" s="60">
        <v>1.14360860189108</v>
      </c>
      <c r="ACZ103" s="60">
        <v>1.7710388514626401E-2</v>
      </c>
      <c r="ADA103" s="60">
        <v>2.2618064937737499E-2</v>
      </c>
      <c r="ADB103" s="60">
        <v>2.5783680502586101E-2</v>
      </c>
      <c r="ADC103" s="60">
        <v>1.9538421390797998E-2</v>
      </c>
      <c r="ADD103" s="60">
        <v>2.8327623035607499E-2</v>
      </c>
      <c r="ADE103" s="60">
        <v>2.7086227537534299E-2</v>
      </c>
    </row>
    <row r="104" spans="554:785" x14ac:dyDescent="0.25">
      <c r="UH104" s="60"/>
      <c r="UI104" s="59">
        <v>4.2214799672365098E-2</v>
      </c>
      <c r="UJ104" s="59">
        <v>0.13926859200000699</v>
      </c>
      <c r="UK104" s="59"/>
      <c r="UL104" s="59">
        <v>1.4108000323176301E-2</v>
      </c>
      <c r="UM104" s="59"/>
      <c r="UN104" s="59"/>
      <c r="UO104" s="59">
        <v>2.7761101722717198E-2</v>
      </c>
      <c r="UP104" s="59">
        <v>5.5760301649570403E-2</v>
      </c>
      <c r="UQ104" s="59">
        <v>1.41885997727513E-2</v>
      </c>
      <c r="UR104" s="59"/>
      <c r="US104" s="60">
        <v>5.5880501866340603E-2</v>
      </c>
      <c r="UT104" s="60">
        <v>8.3721294999122606E-2</v>
      </c>
      <c r="UV104" s="59"/>
      <c r="UW104" s="59"/>
      <c r="VA104" s="59"/>
      <c r="VB104" s="59">
        <v>0.23700881004333399</v>
      </c>
      <c r="VC104" s="59">
        <v>5.54691962897777E-2</v>
      </c>
      <c r="VD104" s="59">
        <v>5.5844799000000001E-2</v>
      </c>
      <c r="VE104" s="59">
        <v>0.11199969798326399</v>
      </c>
      <c r="VF104" s="59">
        <v>0.111317001283168</v>
      </c>
      <c r="VG104" s="59">
        <v>0.167079508304595</v>
      </c>
      <c r="VH104" s="59">
        <v>6.9780506193637806E-2</v>
      </c>
      <c r="ACE104" s="60"/>
      <c r="ACF104" s="60">
        <v>1.5833479277717499E-2</v>
      </c>
      <c r="ACG104" s="60">
        <v>1.5132331407337499E-2</v>
      </c>
      <c r="ACH104" s="60">
        <v>1.3374596601694801E-2</v>
      </c>
      <c r="ACI104" s="60">
        <v>2.74630033296452E-2</v>
      </c>
      <c r="ACJ104" s="60">
        <v>1.60430116029627E-2</v>
      </c>
      <c r="ACK104" s="60">
        <v>1.3172196564765599E-2</v>
      </c>
      <c r="ACL104" s="60">
        <v>9.4062302568635597E-3</v>
      </c>
      <c r="ACM104" s="60">
        <v>2.1579009740129201E-2</v>
      </c>
      <c r="ACN104" s="60">
        <v>1.3228442636409699E-2</v>
      </c>
      <c r="ACO104" s="60">
        <v>1.15087102694202E-2</v>
      </c>
      <c r="ACP104" s="60">
        <v>2.2294771192397901E-2</v>
      </c>
      <c r="ACQ104" s="60">
        <v>1.9969239485823399E-2</v>
      </c>
      <c r="ACR104" s="60"/>
      <c r="ACS104" s="60"/>
      <c r="ACT104" s="60"/>
      <c r="ACU104" s="60"/>
      <c r="ACV104" s="60"/>
      <c r="ACW104" s="60"/>
      <c r="ACX104" s="60"/>
      <c r="ACY104" s="60">
        <v>1.1431053808218701</v>
      </c>
      <c r="ACZ104" s="60">
        <v>1.7656628782025601E-2</v>
      </c>
      <c r="ADA104" s="60">
        <v>2.2582204301013799E-2</v>
      </c>
      <c r="ADB104" s="60">
        <v>2.5679609554092198E-2</v>
      </c>
      <c r="ADC104" s="60">
        <v>1.9476875011436599E-2</v>
      </c>
      <c r="ADD104" s="60">
        <v>2.8306027696708699E-2</v>
      </c>
      <c r="ADE104" s="60">
        <v>2.70635807883195E-2</v>
      </c>
    </row>
    <row r="105" spans="554:785" x14ac:dyDescent="0.25">
      <c r="UH105" s="60"/>
      <c r="UI105" s="59">
        <v>5.5212497711181599E-2</v>
      </c>
      <c r="UJ105" s="59">
        <v>0.15332210063934301</v>
      </c>
      <c r="UK105" s="59"/>
      <c r="UL105" s="59">
        <v>1.40565000474452E-2</v>
      </c>
      <c r="UM105" s="59"/>
      <c r="UN105" s="59"/>
      <c r="UO105" s="59">
        <v>2.7721200138330401E-2</v>
      </c>
      <c r="UP105" s="59">
        <v>5.5755302309989901E-2</v>
      </c>
      <c r="UQ105" s="59">
        <v>1.4159600250422901E-2</v>
      </c>
      <c r="UR105" s="59"/>
      <c r="US105" s="60">
        <v>5.5775299668312003E-2</v>
      </c>
      <c r="UT105" s="60">
        <v>8.3687797188758795E-2</v>
      </c>
      <c r="UV105" s="59"/>
      <c r="UW105" s="59"/>
      <c r="VA105" s="59"/>
      <c r="VB105" s="59">
        <v>0.23679649829864499</v>
      </c>
      <c r="VC105" s="59">
        <v>5.5441699922084801E-2</v>
      </c>
      <c r="VD105" s="59">
        <v>5.5781096000000002E-2</v>
      </c>
      <c r="VE105" s="59">
        <v>0.111817203462123</v>
      </c>
      <c r="VF105" s="59">
        <v>9.7629494965076405E-2</v>
      </c>
      <c r="VG105" s="59">
        <v>0.15327550470828999</v>
      </c>
      <c r="VH105" s="59">
        <v>6.9619998335838304E-2</v>
      </c>
      <c r="ACE105" s="60"/>
      <c r="ACF105" s="60">
        <v>1.57961767716721E-2</v>
      </c>
      <c r="ACG105" s="60">
        <v>1.50999070591158E-2</v>
      </c>
      <c r="ACH105" s="60">
        <v>1.33365967509846E-2</v>
      </c>
      <c r="ACI105" s="60">
        <v>2.7363417620831901E-2</v>
      </c>
      <c r="ACJ105" s="60">
        <v>1.5997173753880999E-2</v>
      </c>
      <c r="ACK105" s="60">
        <v>1.31011011522071E-2</v>
      </c>
      <c r="ACL105" s="60">
        <v>9.4042578548132107E-3</v>
      </c>
      <c r="ACM105" s="60">
        <v>2.1553802417977799E-2</v>
      </c>
      <c r="ACN105" s="60">
        <v>1.3181217092529601E-2</v>
      </c>
      <c r="ACO105" s="60">
        <v>1.1365966259885601E-2</v>
      </c>
      <c r="ACP105" s="60">
        <v>2.2134924071186599E-2</v>
      </c>
      <c r="ACQ105" s="60">
        <v>1.9812900676537602E-2</v>
      </c>
      <c r="ACR105" s="60"/>
      <c r="ACS105" s="60"/>
      <c r="ACT105" s="60"/>
      <c r="ACU105" s="60"/>
      <c r="ACV105" s="60"/>
      <c r="ACW105" s="60"/>
      <c r="ACX105" s="60"/>
      <c r="ACY105" s="60">
        <v>1.1430488679669999</v>
      </c>
      <c r="ACZ105" s="60">
        <v>1.76395120927967E-2</v>
      </c>
      <c r="ADA105" s="60">
        <v>2.2560606142288098E-2</v>
      </c>
      <c r="ADB105" s="60">
        <v>2.5660260795978902E-2</v>
      </c>
      <c r="ADC105" s="60">
        <v>1.9391972319522301E-2</v>
      </c>
      <c r="ADD105" s="60">
        <v>2.81557140935885E-2</v>
      </c>
      <c r="ADE105" s="60">
        <v>2.6950356987723599E-2</v>
      </c>
    </row>
    <row r="106" spans="554:785" x14ac:dyDescent="0.25">
      <c r="UH106" s="60"/>
      <c r="UI106" s="59">
        <v>5.5480498820543199E-2</v>
      </c>
      <c r="UJ106" s="59">
        <v>0.15340380370616899</v>
      </c>
      <c r="UK106" s="59"/>
      <c r="UL106" s="59">
        <v>1.3995599932968599E-2</v>
      </c>
      <c r="UM106" s="59"/>
      <c r="UN106" s="59"/>
      <c r="UO106" s="59">
        <v>2.7712300419807399E-2</v>
      </c>
      <c r="UP106" s="59">
        <v>5.57542033493518E-2</v>
      </c>
      <c r="UQ106" s="59">
        <v>1.4156400226056499E-2</v>
      </c>
      <c r="UR106" s="59"/>
      <c r="US106" s="60">
        <v>5.5760398507118197E-2</v>
      </c>
      <c r="UT106" s="60">
        <v>8.3676494657993303E-2</v>
      </c>
      <c r="UV106" s="59"/>
      <c r="UW106" s="59"/>
      <c r="VA106" s="59"/>
      <c r="VB106" s="59">
        <v>0.23678781092166901</v>
      </c>
      <c r="VC106" s="59">
        <v>5.5393800139427102E-2</v>
      </c>
      <c r="VD106" s="59">
        <v>5.5756897E-2</v>
      </c>
      <c r="VE106" s="59">
        <v>0.111784800887107</v>
      </c>
      <c r="VF106" s="59">
        <v>9.76001992821693E-2</v>
      </c>
      <c r="VG106" s="59">
        <v>0.153141304850578</v>
      </c>
      <c r="VH106" s="59">
        <v>6.9581896066665594E-2</v>
      </c>
      <c r="ACE106" s="60"/>
      <c r="ACF106" s="60">
        <v>1.5775610446697699E-2</v>
      </c>
      <c r="ACG106" s="60">
        <v>1.5058355691331E-2</v>
      </c>
      <c r="ACH106" s="60">
        <v>1.33270597494095E-2</v>
      </c>
      <c r="ACI106" s="60">
        <v>2.7353328651248399E-2</v>
      </c>
      <c r="ACJ106" s="60">
        <v>1.5744071552382999E-2</v>
      </c>
      <c r="ACK106" s="60">
        <v>1.30157292263351E-2</v>
      </c>
      <c r="ACL106" s="60">
        <v>9.3940751270295796E-3</v>
      </c>
      <c r="ACM106" s="60">
        <v>2.1487205870677401E-2</v>
      </c>
      <c r="ACN106" s="60">
        <v>1.3122918990165501E-2</v>
      </c>
      <c r="ACO106" s="60">
        <v>1.13631909960775E-2</v>
      </c>
      <c r="ACP106" s="60">
        <v>2.2068872909223498E-2</v>
      </c>
      <c r="ACQ106" s="60">
        <v>1.97897856942701E-2</v>
      </c>
      <c r="ACR106" s="60"/>
      <c r="ACS106" s="60"/>
      <c r="ACT106" s="60"/>
      <c r="ACU106" s="60"/>
      <c r="ACV106" s="60"/>
      <c r="ACW106" s="60"/>
      <c r="ACX106" s="60"/>
      <c r="ACY106" s="60">
        <v>1.1429258545026499</v>
      </c>
      <c r="ACZ106" s="60">
        <v>1.7438791951583502E-2</v>
      </c>
      <c r="ADA106" s="60">
        <v>2.2527883486057901E-2</v>
      </c>
      <c r="ADB106" s="60">
        <v>2.5660169990097799E-2</v>
      </c>
      <c r="ADC106" s="60">
        <v>1.9375539079683E-2</v>
      </c>
      <c r="ADD106" s="60">
        <v>2.8141963263297001E-2</v>
      </c>
      <c r="ADE106" s="60">
        <v>2.6578766676206799E-2</v>
      </c>
    </row>
    <row r="107" spans="554:785" x14ac:dyDescent="0.25">
      <c r="UH107" s="60"/>
      <c r="UI107" s="59">
        <v>5.5502701550722101E-2</v>
      </c>
      <c r="UJ107" s="59">
        <v>0.16689038276672299</v>
      </c>
      <c r="UK107" s="59"/>
      <c r="UL107" s="59">
        <v>1.3962100259959601E-2</v>
      </c>
      <c r="UM107" s="59"/>
      <c r="UN107" s="59"/>
      <c r="UO107" s="59">
        <v>2.7705399319529499E-2</v>
      </c>
      <c r="UP107" s="59">
        <v>5.5729702115058899E-2</v>
      </c>
      <c r="UQ107" s="59">
        <v>1.41420997679233E-2</v>
      </c>
      <c r="UR107" s="59"/>
      <c r="US107" s="60">
        <v>5.5735297501087099E-2</v>
      </c>
      <c r="UT107" s="60">
        <v>8.3545602858066503E-2</v>
      </c>
      <c r="UV107" s="59"/>
      <c r="UW107" s="59"/>
      <c r="VA107" s="59"/>
      <c r="VB107" s="59">
        <v>0.23650974035263</v>
      </c>
      <c r="VC107" s="59">
        <v>4.2252801358699799E-2</v>
      </c>
      <c r="VD107" s="59">
        <v>5.5736898999999999E-2</v>
      </c>
      <c r="VE107" s="59">
        <v>0.111757092177867</v>
      </c>
      <c r="VF107" s="59">
        <v>9.7544401884078896E-2</v>
      </c>
      <c r="VG107" s="59">
        <v>0.153026193380355</v>
      </c>
      <c r="VH107" s="59">
        <v>6.9386899471282903E-2</v>
      </c>
      <c r="ACE107" s="60"/>
      <c r="ACF107" s="60">
        <v>1.5518526254334E-2</v>
      </c>
      <c r="ACG107" s="60">
        <v>1.49149233462091E-2</v>
      </c>
      <c r="ACH107" s="60">
        <v>1.33061358062708E-2</v>
      </c>
      <c r="ACI107" s="60">
        <v>2.7282768596142998E-2</v>
      </c>
      <c r="ACJ107" s="60">
        <v>1.56166519698936E-2</v>
      </c>
      <c r="ACK107" s="60">
        <v>1.2926597018480099E-2</v>
      </c>
      <c r="ACL107" s="60">
        <v>9.3160931138538995E-3</v>
      </c>
      <c r="ACM107" s="60">
        <v>2.1410594758191102E-2</v>
      </c>
      <c r="ACN107" s="60">
        <v>1.31197142733319E-2</v>
      </c>
      <c r="ACO107" s="60">
        <v>1.13454422629814E-2</v>
      </c>
      <c r="ACP107" s="60">
        <v>2.1853828210370099E-2</v>
      </c>
      <c r="ACQ107" s="60">
        <v>1.9469768944919499E-2</v>
      </c>
      <c r="ACR107" s="60"/>
      <c r="ACS107" s="60"/>
      <c r="ACT107" s="60"/>
      <c r="ACU107" s="60"/>
      <c r="ACV107" s="60"/>
      <c r="ACW107" s="60"/>
      <c r="ACX107" s="60"/>
      <c r="ACY107" s="60">
        <v>1.1428701314270699</v>
      </c>
      <c r="ACZ107" s="60">
        <v>1.7110429399502199E-2</v>
      </c>
      <c r="ADA107" s="60">
        <v>2.2447520565627099E-2</v>
      </c>
      <c r="ADB107" s="60">
        <v>2.5627821869557501E-2</v>
      </c>
      <c r="ADC107" s="60">
        <v>1.9350658969462298E-2</v>
      </c>
      <c r="ADD107" s="60">
        <v>2.8021225081439002E-2</v>
      </c>
      <c r="ADE107" s="60">
        <v>2.6505400044292901E-2</v>
      </c>
    </row>
    <row r="108" spans="554:785" x14ac:dyDescent="0.25">
      <c r="UH108" s="60"/>
      <c r="UI108" s="59">
        <v>5.55220991373062E-2</v>
      </c>
      <c r="UJ108" s="59">
        <v>0.16704259812831801</v>
      </c>
      <c r="UK108" s="59"/>
      <c r="UL108" s="59">
        <v>1.3926300220191401E-2</v>
      </c>
      <c r="UM108" s="59"/>
      <c r="UN108" s="59"/>
      <c r="UO108" s="59">
        <v>2.7571700513362801E-2</v>
      </c>
      <c r="UP108" s="59">
        <v>5.5673301219940102E-2</v>
      </c>
      <c r="UQ108" s="59">
        <v>1.4082199893891799E-2</v>
      </c>
      <c r="UR108" s="59"/>
      <c r="US108" s="60">
        <v>5.5725201964378301E-2</v>
      </c>
      <c r="UT108" s="60">
        <v>8.3451502025127397E-2</v>
      </c>
      <c r="UV108" s="59"/>
      <c r="UW108" s="59"/>
      <c r="VA108" s="59"/>
      <c r="VB108" s="59">
        <v>0.22302478551864599</v>
      </c>
      <c r="VC108" s="59">
        <v>4.2072501033544499E-2</v>
      </c>
      <c r="VD108" s="59">
        <v>5.5708702999999998E-2</v>
      </c>
      <c r="VE108" s="59">
        <v>0.11126239597797299</v>
      </c>
      <c r="VF108" s="59">
        <v>9.7447507083415902E-2</v>
      </c>
      <c r="VG108" s="59">
        <v>0.152861803770065</v>
      </c>
      <c r="VH108" s="59">
        <v>6.9044798612594604E-2</v>
      </c>
      <c r="ACE108" s="60"/>
      <c r="ACF108" s="60">
        <v>1.54899753339762E-2</v>
      </c>
      <c r="ACG108" s="60">
        <v>1.4843754734076099E-2</v>
      </c>
      <c r="ACH108" s="60">
        <v>1.32865497547195E-2</v>
      </c>
      <c r="ACI108" s="60">
        <v>2.7280882292988601E-2</v>
      </c>
      <c r="ACJ108" s="60">
        <v>1.55341705387453E-2</v>
      </c>
      <c r="ACK108" s="60">
        <v>1.2826196698120001E-2</v>
      </c>
      <c r="ACL108" s="60">
        <v>9.3083440920855107E-3</v>
      </c>
      <c r="ACM108" s="60">
        <v>2.1316797228745799E-2</v>
      </c>
      <c r="ACN108" s="60">
        <v>1.3118586440506799E-2</v>
      </c>
      <c r="ACO108" s="60">
        <v>1.12095775576139E-2</v>
      </c>
      <c r="ACP108" s="60">
        <v>2.1753813831276999E-2</v>
      </c>
      <c r="ACQ108" s="60">
        <v>1.9429300289860101E-2</v>
      </c>
      <c r="ACR108" s="60"/>
      <c r="ACS108" s="60"/>
      <c r="ACT108" s="60"/>
      <c r="ACU108" s="60"/>
      <c r="ACV108" s="60"/>
      <c r="ACW108" s="60"/>
      <c r="ACX108" s="60"/>
      <c r="ACY108" s="60">
        <v>1.14284127270439</v>
      </c>
      <c r="ACZ108" s="60">
        <v>1.70785363277744E-2</v>
      </c>
      <c r="ADA108" s="60">
        <v>2.2431208930669699E-2</v>
      </c>
      <c r="ADB108" s="60">
        <v>2.5453493969033101E-2</v>
      </c>
      <c r="ADC108" s="60">
        <v>1.9322495371486802E-2</v>
      </c>
      <c r="ADD108" s="60">
        <v>2.7971309653431399E-2</v>
      </c>
      <c r="ADE108" s="60">
        <v>2.6504717913769401E-2</v>
      </c>
    </row>
    <row r="109" spans="554:785" x14ac:dyDescent="0.25">
      <c r="UH109" s="60"/>
      <c r="UI109" s="59">
        <v>5.5535599589347798E-2</v>
      </c>
      <c r="UJ109" s="59">
        <v>0.167057499289512</v>
      </c>
      <c r="UK109" s="59"/>
      <c r="UL109" s="59">
        <v>1.39049002900719E-2</v>
      </c>
      <c r="UM109" s="59"/>
      <c r="UN109" s="59"/>
      <c r="UO109" s="59">
        <v>2.7463201433420101E-2</v>
      </c>
      <c r="UP109" s="59">
        <v>5.5630199611186898E-2</v>
      </c>
      <c r="UQ109" s="59">
        <v>1.4076800085604101E-2</v>
      </c>
      <c r="UR109" s="59"/>
      <c r="US109" s="60">
        <v>5.5711600929498603E-2</v>
      </c>
      <c r="UT109" s="60">
        <v>8.3345800638198797E-2</v>
      </c>
      <c r="UV109" s="59"/>
      <c r="UW109" s="59"/>
      <c r="VA109" s="59"/>
      <c r="VB109" s="59">
        <v>0.209103599190711</v>
      </c>
      <c r="VC109" s="59">
        <v>4.1992098093032802E-2</v>
      </c>
      <c r="VD109" s="59">
        <v>5.5615399000000003E-2</v>
      </c>
      <c r="VE109" s="59">
        <v>0.11121129989624</v>
      </c>
      <c r="VF109" s="59">
        <v>9.7201295197009999E-2</v>
      </c>
      <c r="VG109" s="59">
        <v>0.13953799009323101</v>
      </c>
      <c r="VH109" s="59">
        <v>5.6023500859737299E-2</v>
      </c>
      <c r="ACE109" s="60"/>
      <c r="ACF109" s="60">
        <v>1.5488656786560201E-2</v>
      </c>
      <c r="ACG109" s="60">
        <v>1.4838352888898201E-2</v>
      </c>
      <c r="ACH109" s="60">
        <v>1.3283639991322101E-2</v>
      </c>
      <c r="ACI109" s="60">
        <v>2.7217678635672898E-2</v>
      </c>
      <c r="ACJ109" s="60">
        <v>1.55189124060282E-2</v>
      </c>
      <c r="ACK109" s="60">
        <v>1.28116662886988E-2</v>
      </c>
      <c r="ACL109" s="60">
        <v>9.3069958848686091E-3</v>
      </c>
      <c r="ACM109" s="60">
        <v>2.1260339700820901E-2</v>
      </c>
      <c r="ACN109" s="60">
        <v>1.3013690448761901E-2</v>
      </c>
      <c r="ACO109" s="60">
        <v>1.11851905968394E-2</v>
      </c>
      <c r="ACP109" s="60">
        <v>2.1722566109172E-2</v>
      </c>
      <c r="ACQ109" s="60">
        <v>1.9409249502556101E-2</v>
      </c>
      <c r="ACR109" s="60"/>
      <c r="ACS109" s="60"/>
      <c r="ACT109" s="60"/>
      <c r="ACU109" s="60"/>
      <c r="ACV109" s="60"/>
      <c r="ACW109" s="60"/>
      <c r="ACX109" s="60"/>
      <c r="ACY109" s="60">
        <v>1.14268622617459</v>
      </c>
      <c r="ACZ109" s="60">
        <v>1.7008184145575499E-2</v>
      </c>
      <c r="ADA109" s="60">
        <v>2.2417566340252701E-2</v>
      </c>
      <c r="ADB109" s="60">
        <v>2.5291024118691101E-2</v>
      </c>
      <c r="ADC109" s="60">
        <v>1.9318364480278499E-2</v>
      </c>
      <c r="ADD109" s="60">
        <v>2.79586332939574E-2</v>
      </c>
      <c r="ADE109" s="60">
        <v>2.6482265587486498E-2</v>
      </c>
    </row>
    <row r="110" spans="554:785" x14ac:dyDescent="0.25">
      <c r="UH110" s="60"/>
      <c r="UI110" s="59">
        <v>5.5547501891851397E-2</v>
      </c>
      <c r="UJ110" s="59">
        <v>0.16709519922733301</v>
      </c>
      <c r="UK110" s="59"/>
      <c r="UL110" s="59">
        <v>1.3856899924576199E-2</v>
      </c>
      <c r="UM110" s="59"/>
      <c r="UN110" s="59"/>
      <c r="UO110" s="59">
        <v>2.74097006767988E-2</v>
      </c>
      <c r="UP110" s="59">
        <v>5.5624000728130299E-2</v>
      </c>
      <c r="UQ110" s="59">
        <v>1.40174003317952E-2</v>
      </c>
      <c r="UR110" s="59"/>
      <c r="US110" s="60">
        <v>5.56648969650268E-2</v>
      </c>
      <c r="UT110" s="60">
        <v>8.3203494548797594E-2</v>
      </c>
      <c r="UV110" s="59"/>
      <c r="UW110" s="59"/>
      <c r="VA110" s="59"/>
      <c r="VB110" s="59">
        <v>0.195137798786163</v>
      </c>
      <c r="VC110" s="59">
        <v>4.1984800249338101E-2</v>
      </c>
      <c r="VD110" s="59">
        <v>5.5474795E-2</v>
      </c>
      <c r="VE110" s="59">
        <v>9.7789198160171495E-2</v>
      </c>
      <c r="VF110" s="59">
        <v>9.7095102071762002E-2</v>
      </c>
      <c r="VG110" s="59">
        <v>0.139506191015243</v>
      </c>
      <c r="VH110" s="59">
        <v>5.5902600288391099E-2</v>
      </c>
      <c r="ACE110" s="60"/>
      <c r="ACF110" s="60">
        <v>1.54281879270592E-2</v>
      </c>
      <c r="ACG110" s="60">
        <v>1.47877781502388E-2</v>
      </c>
      <c r="ACH110" s="60">
        <v>1.32392345119315E-2</v>
      </c>
      <c r="ACI110" s="60">
        <v>2.7187995745947501E-2</v>
      </c>
      <c r="ACJ110" s="60">
        <v>1.53145832416875E-2</v>
      </c>
      <c r="ACK110" s="60">
        <v>1.27546481650461E-2</v>
      </c>
      <c r="ACL110" s="60">
        <v>9.2985623787734898E-3</v>
      </c>
      <c r="ACM110" s="60">
        <v>2.1258055991461699E-2</v>
      </c>
      <c r="ACN110" s="60">
        <v>1.2993807464266399E-2</v>
      </c>
      <c r="ACO110" s="60">
        <v>1.1167011548272101E-2</v>
      </c>
      <c r="ACP110" s="60">
        <v>2.1651712820693999E-2</v>
      </c>
      <c r="ACQ110" s="60">
        <v>1.92719682773889E-2</v>
      </c>
      <c r="ACR110" s="60"/>
      <c r="ACS110" s="60"/>
      <c r="ACT110" s="60"/>
      <c r="ACU110" s="60"/>
      <c r="ACV110" s="60"/>
      <c r="ACW110" s="60"/>
      <c r="ACX110" s="60"/>
      <c r="ACY110" s="60">
        <v>1.14261893169213</v>
      </c>
      <c r="ACZ110" s="60">
        <v>1.6937750143663499E-2</v>
      </c>
      <c r="ADA110" s="60">
        <v>2.2287098154569401E-2</v>
      </c>
      <c r="ADB110" s="60">
        <v>2.5068512210046599E-2</v>
      </c>
      <c r="ADC110" s="60">
        <v>1.9244954317089599E-2</v>
      </c>
      <c r="ADD110" s="60">
        <v>2.7852564595057899E-2</v>
      </c>
      <c r="ADE110" s="60">
        <v>2.63370550974335E-2</v>
      </c>
    </row>
    <row r="111" spans="554:785" x14ac:dyDescent="0.25">
      <c r="UH111" s="60"/>
      <c r="UI111" s="59">
        <v>5.5560901761054902E-2</v>
      </c>
      <c r="UJ111" s="59">
        <v>0.18113069236278501</v>
      </c>
      <c r="UK111" s="59"/>
      <c r="UL111" s="59">
        <v>1.3850900344550599E-2</v>
      </c>
      <c r="UM111" s="59"/>
      <c r="UN111" s="59"/>
      <c r="UO111" s="59">
        <v>2.72493995726108E-2</v>
      </c>
      <c r="UP111" s="59">
        <v>5.5623300373554202E-2</v>
      </c>
      <c r="UQ111" s="59">
        <v>1.40011003240942E-2</v>
      </c>
      <c r="UR111" s="59"/>
      <c r="US111" s="60">
        <v>5.5642601102590498E-2</v>
      </c>
      <c r="UT111" s="60">
        <v>8.3098106086254106E-2</v>
      </c>
      <c r="UV111" s="59"/>
      <c r="UW111" s="59"/>
      <c r="VA111" s="59"/>
      <c r="VB111" s="59">
        <v>0.19495940208435</v>
      </c>
      <c r="VC111" s="59">
        <v>4.19692024588584E-2</v>
      </c>
      <c r="VD111" s="59">
        <v>5.5440999999999997E-2</v>
      </c>
      <c r="VE111" s="59">
        <v>9.7702801227569497E-2</v>
      </c>
      <c r="VF111" s="59">
        <v>8.4200799465179402E-2</v>
      </c>
      <c r="VG111" s="59">
        <v>0.13948659598827301</v>
      </c>
      <c r="VH111" s="59">
        <v>5.5874597281217499E-2</v>
      </c>
      <c r="ACE111" s="60"/>
      <c r="ACF111" s="60">
        <v>1.53657432631159E-2</v>
      </c>
      <c r="ACG111" s="60">
        <v>1.4762076418948E-2</v>
      </c>
      <c r="ACH111" s="60">
        <v>1.3157298194567299E-2</v>
      </c>
      <c r="ACI111" s="60">
        <v>2.7181338834430201E-2</v>
      </c>
      <c r="ACJ111" s="60">
        <v>1.52752628725694E-2</v>
      </c>
      <c r="ACK111" s="60">
        <v>1.26869206219739E-2</v>
      </c>
      <c r="ACL111" s="60">
        <v>9.2714997967513306E-3</v>
      </c>
      <c r="ACM111" s="60">
        <v>2.12565434393297E-2</v>
      </c>
      <c r="ACN111" s="60">
        <v>1.29459267196411E-2</v>
      </c>
      <c r="ACO111" s="60">
        <v>1.11273608587403E-2</v>
      </c>
      <c r="ACP111" s="60">
        <v>2.1643674685082399E-2</v>
      </c>
      <c r="ACQ111" s="60">
        <v>1.9170890594877501E-2</v>
      </c>
      <c r="ACR111" s="60"/>
      <c r="ACS111" s="60"/>
      <c r="ACT111" s="60"/>
      <c r="ACU111" s="60"/>
      <c r="ACV111" s="60"/>
      <c r="ACW111" s="60"/>
      <c r="ACX111" s="60"/>
      <c r="ACY111" s="60">
        <v>1.1424097758455001</v>
      </c>
      <c r="ACZ111" s="60">
        <v>1.6786502874549199E-2</v>
      </c>
      <c r="ADA111" s="60">
        <v>2.2278910485197201E-2</v>
      </c>
      <c r="ADB111" s="60">
        <v>2.5043904436406899E-2</v>
      </c>
      <c r="ADC111" s="60">
        <v>1.9203685913204201E-2</v>
      </c>
      <c r="ADD111" s="60">
        <v>2.7698078785164101E-2</v>
      </c>
      <c r="ADE111" s="60">
        <v>2.63155690790054E-2</v>
      </c>
    </row>
    <row r="112" spans="554:785" x14ac:dyDescent="0.25">
      <c r="UH112" s="60"/>
      <c r="UI112" s="59">
        <v>5.5576000362634603E-2</v>
      </c>
      <c r="UJ112" s="59">
        <v>0.181469216942787</v>
      </c>
      <c r="UK112" s="59"/>
      <c r="UL112" s="59">
        <v>1.3774000108242E-2</v>
      </c>
      <c r="UM112" s="59"/>
      <c r="UN112" s="59"/>
      <c r="UO112" s="59">
        <v>1.5490399673581101E-2</v>
      </c>
      <c r="UP112" s="59">
        <v>5.5615998804569203E-2</v>
      </c>
      <c r="UQ112" s="59">
        <v>1.3969999738037499E-2</v>
      </c>
      <c r="UR112" s="59"/>
      <c r="US112" s="60">
        <v>5.5626999586820602E-2</v>
      </c>
      <c r="UT112" s="60">
        <v>7.00886026024818E-2</v>
      </c>
      <c r="UV112" s="59"/>
      <c r="UW112" s="59"/>
      <c r="VA112" s="59"/>
      <c r="VB112" s="59">
        <v>0.19495499134063701</v>
      </c>
      <c r="VC112" s="59">
        <v>4.1954301297664601E-2</v>
      </c>
      <c r="VD112" s="59">
        <v>5.5172697E-2</v>
      </c>
      <c r="VE112" s="59">
        <v>9.7674310207366902E-2</v>
      </c>
      <c r="VF112" s="59">
        <v>8.3703696727752602E-2</v>
      </c>
      <c r="VG112" s="59">
        <v>0.13940618932247101</v>
      </c>
      <c r="VH112" s="59">
        <v>5.5789701640605899E-2</v>
      </c>
      <c r="ACE112" s="60"/>
      <c r="ACF112" s="60">
        <v>1.52665254983147E-2</v>
      </c>
      <c r="ACG112" s="60">
        <v>1.47554022814258E-2</v>
      </c>
      <c r="ACH112" s="60">
        <v>1.30757672901576E-2</v>
      </c>
      <c r="ACI112" s="60">
        <v>2.7158626923321601E-2</v>
      </c>
      <c r="ACJ112" s="60">
        <v>1.52288655721983E-2</v>
      </c>
      <c r="ACK112" s="60">
        <v>1.25953682990465E-2</v>
      </c>
      <c r="ACL112" s="60">
        <v>9.1736967528685907E-3</v>
      </c>
      <c r="ACM112" s="60">
        <v>2.1252990149059899E-2</v>
      </c>
      <c r="ACN112" s="60">
        <v>1.29283210430587E-2</v>
      </c>
      <c r="ACO112" s="60">
        <v>1.10650445297406E-2</v>
      </c>
      <c r="ACP112" s="60">
        <v>2.15635794199154E-2</v>
      </c>
      <c r="ACQ112" s="60">
        <v>1.91595856006221E-2</v>
      </c>
      <c r="ACR112" s="60"/>
      <c r="ACS112" s="60"/>
      <c r="ACT112" s="60"/>
      <c r="ACU112" s="60"/>
      <c r="ACV112" s="60"/>
      <c r="ACW112" s="60"/>
      <c r="ACX112" s="60"/>
      <c r="ACY112" s="60">
        <v>1.14207461255487</v>
      </c>
      <c r="ACZ112" s="60">
        <v>1.6728958423667201E-2</v>
      </c>
      <c r="ADA112" s="60">
        <v>2.2268651052324898E-2</v>
      </c>
      <c r="ADB112" s="60">
        <v>2.4987041886885199E-2</v>
      </c>
      <c r="ADC112" s="60">
        <v>1.9197312060348599E-2</v>
      </c>
      <c r="ADD112" s="60">
        <v>2.7695184790743201E-2</v>
      </c>
      <c r="ADE112" s="60">
        <v>2.60945248848795E-2</v>
      </c>
    </row>
    <row r="113" spans="554:785" x14ac:dyDescent="0.25">
      <c r="UH113" s="60"/>
      <c r="UI113" s="59">
        <v>5.5635299533605499E-2</v>
      </c>
      <c r="UJ113" s="59">
        <v>0.194865897297859</v>
      </c>
      <c r="UK113" s="59"/>
      <c r="UL113" s="59">
        <v>1.36888995766639E-2</v>
      </c>
      <c r="UM113" s="59"/>
      <c r="UN113" s="59"/>
      <c r="UO113" s="59">
        <v>1.4535699971020199E-2</v>
      </c>
      <c r="UP113" s="59">
        <v>5.5541601032018599E-2</v>
      </c>
      <c r="UQ113" s="59">
        <v>1.3965499587357001E-2</v>
      </c>
      <c r="UR113" s="59"/>
      <c r="US113" s="60">
        <v>5.5498801171779598E-2</v>
      </c>
      <c r="UT113" s="60">
        <v>7.0036098361015306E-2</v>
      </c>
      <c r="UV113" s="59"/>
      <c r="UW113" s="59"/>
      <c r="VA113" s="59"/>
      <c r="VB113" s="59">
        <v>0.18125879764556799</v>
      </c>
      <c r="VC113" s="59">
        <v>4.1929099708795499E-2</v>
      </c>
      <c r="VD113" s="59">
        <v>4.2199599999999997E-2</v>
      </c>
      <c r="VE113" s="59">
        <v>9.7567901015281594E-2</v>
      </c>
      <c r="VF113" s="59">
        <v>8.3590701222419697E-2</v>
      </c>
      <c r="VG113" s="59">
        <v>0.13930390775203699</v>
      </c>
      <c r="VH113" s="59">
        <v>5.5724900215864098E-2</v>
      </c>
      <c r="ACE113" s="60"/>
      <c r="ACF113" s="60">
        <v>1.5232826594702001E-2</v>
      </c>
      <c r="ACG113" s="60">
        <v>1.47238938000743E-2</v>
      </c>
      <c r="ACH113" s="60">
        <v>1.29383694875211E-2</v>
      </c>
      <c r="ACI113" s="60">
        <v>2.71233457997106E-2</v>
      </c>
      <c r="ACJ113" s="60">
        <v>1.51866394329494E-2</v>
      </c>
      <c r="ACK113" s="60">
        <v>1.23663214838368E-2</v>
      </c>
      <c r="ACL113" s="60">
        <v>9.1582282434671605E-3</v>
      </c>
      <c r="ACM113" s="60">
        <v>2.12451264912643E-2</v>
      </c>
      <c r="ACN113" s="60">
        <v>1.2914102864553099E-2</v>
      </c>
      <c r="ACO113" s="60">
        <v>1.10230216397884E-2</v>
      </c>
      <c r="ACP113" s="60">
        <v>2.14955123065451E-2</v>
      </c>
      <c r="ACQ113" s="60">
        <v>1.9117011587191701E-2</v>
      </c>
      <c r="ACR113" s="60"/>
      <c r="ACS113" s="60"/>
      <c r="ACT113" s="60"/>
      <c r="ACU113" s="60"/>
      <c r="ACV113" s="60"/>
      <c r="ACW113" s="60"/>
      <c r="ACX113" s="60"/>
      <c r="ACY113" s="60">
        <v>1.14205406932063</v>
      </c>
      <c r="ACZ113" s="60">
        <v>1.6710188937062199E-2</v>
      </c>
      <c r="ADA113" s="60">
        <v>2.2198419794387299E-2</v>
      </c>
      <c r="ADB113" s="60">
        <v>2.4891029194216499E-2</v>
      </c>
      <c r="ADC113" s="60">
        <v>1.9134041089258699E-2</v>
      </c>
      <c r="ADD113" s="60">
        <v>2.75930289506091E-2</v>
      </c>
      <c r="ADE113" s="60">
        <v>2.60861778237239E-2</v>
      </c>
    </row>
    <row r="114" spans="554:785" x14ac:dyDescent="0.25">
      <c r="UH114" s="60"/>
      <c r="UI114" s="59">
        <v>5.5650200694799402E-2</v>
      </c>
      <c r="UJ114" s="59">
        <v>0.19571879506111101</v>
      </c>
      <c r="UK114" s="59"/>
      <c r="UL114" s="59">
        <v>1.35949999094009E-2</v>
      </c>
      <c r="UM114" s="59"/>
      <c r="UN114" s="59"/>
      <c r="UO114" s="59">
        <v>1.4331899583339599E-2</v>
      </c>
      <c r="UP114" s="59">
        <v>5.5496603250503498E-2</v>
      </c>
      <c r="UQ114" s="59">
        <v>1.3958999887108799E-2</v>
      </c>
      <c r="UR114" s="59"/>
      <c r="US114" s="60">
        <v>5.5468302220106097E-2</v>
      </c>
      <c r="UT114" s="60">
        <v>6.9853998720645905E-2</v>
      </c>
      <c r="UV114" s="59"/>
      <c r="UW114" s="59"/>
      <c r="VA114" s="59"/>
      <c r="VB114" s="59">
        <v>0.18084399402141499</v>
      </c>
      <c r="VC114" s="59">
        <v>4.1874598711729001E-2</v>
      </c>
      <c r="VD114" s="59">
        <v>4.1964199000000001E-2</v>
      </c>
      <c r="VE114" s="59">
        <v>9.72772017121315E-2</v>
      </c>
      <c r="VF114" s="59">
        <v>8.3564490079879705E-2</v>
      </c>
      <c r="VG114" s="59">
        <v>0.13927859067916801</v>
      </c>
      <c r="VH114" s="59">
        <v>5.56849986314773E-2</v>
      </c>
      <c r="ACE114" s="60"/>
      <c r="ACF114" s="60">
        <v>1.5161734043851099E-2</v>
      </c>
      <c r="ACG114" s="60">
        <v>1.46827727856731E-2</v>
      </c>
      <c r="ACH114" s="60">
        <v>1.2933207354601999E-2</v>
      </c>
      <c r="ACI114" s="60">
        <v>2.7109593020514099E-2</v>
      </c>
      <c r="ACJ114" s="60">
        <v>1.51489277555723E-2</v>
      </c>
      <c r="ACK114" s="60">
        <v>1.23632317781529E-2</v>
      </c>
      <c r="ACL114" s="60">
        <v>9.1189337641134401E-3</v>
      </c>
      <c r="ACM114" s="60">
        <v>2.1226989654293201E-2</v>
      </c>
      <c r="ACN114" s="60">
        <v>1.2884447223891701E-2</v>
      </c>
      <c r="ACO114" s="60">
        <v>1.09557605724445E-2</v>
      </c>
      <c r="ACP114" s="60">
        <v>2.1414812978410799E-2</v>
      </c>
      <c r="ACQ114" s="60">
        <v>1.9093375109241899E-2</v>
      </c>
      <c r="ACR114" s="60"/>
      <c r="ACS114" s="60"/>
      <c r="ACT114" s="60"/>
      <c r="ACU114" s="60"/>
      <c r="ACV114" s="60"/>
      <c r="ACW114" s="60"/>
      <c r="ACX114" s="60"/>
      <c r="ACY114" s="60">
        <v>1.14178442095988</v>
      </c>
      <c r="ACZ114" s="60">
        <v>1.6667350028470099E-2</v>
      </c>
      <c r="ADA114" s="60">
        <v>2.2170424136682298E-2</v>
      </c>
      <c r="ADB114" s="60">
        <v>2.4855806089706899E-2</v>
      </c>
      <c r="ADC114" s="60">
        <v>1.9131301399755399E-2</v>
      </c>
      <c r="ADD114" s="60">
        <v>2.75819308569718E-2</v>
      </c>
      <c r="ADE114" s="60">
        <v>2.5992206918131599E-2</v>
      </c>
    </row>
    <row r="115" spans="554:785" x14ac:dyDescent="0.25">
      <c r="UH115" s="60"/>
      <c r="UI115" s="59">
        <v>5.5677000433206503E-2</v>
      </c>
      <c r="UJ115" s="59">
        <v>0.208783313632011</v>
      </c>
      <c r="UK115" s="59"/>
      <c r="UL115" s="59">
        <v>1.35369999334216E-2</v>
      </c>
      <c r="UM115" s="59"/>
      <c r="UN115" s="59"/>
      <c r="UO115" s="59">
        <v>1.4321999624371499E-2</v>
      </c>
      <c r="UP115" s="59">
        <v>5.5475700646638801E-2</v>
      </c>
      <c r="UQ115" s="59">
        <v>1.38816004619002E-2</v>
      </c>
      <c r="UR115" s="59"/>
      <c r="US115" s="60">
        <v>5.5462196469306897E-2</v>
      </c>
      <c r="UT115" s="60">
        <v>6.9812193512916496E-2</v>
      </c>
      <c r="UV115" s="59"/>
      <c r="UW115" s="59"/>
      <c r="VA115" s="59"/>
      <c r="VB115" s="59">
        <v>0.167270988225936</v>
      </c>
      <c r="VC115" s="59">
        <v>4.1871301829814897E-2</v>
      </c>
      <c r="VD115" s="59">
        <v>4.1872199999999998E-2</v>
      </c>
      <c r="VE115" s="59">
        <v>9.70766991376876E-2</v>
      </c>
      <c r="VF115" s="59">
        <v>8.3564199507236397E-2</v>
      </c>
      <c r="VG115" s="59">
        <v>0.13924250006675701</v>
      </c>
      <c r="VH115" s="59">
        <v>5.56840971112251E-2</v>
      </c>
      <c r="ACE115" s="60"/>
      <c r="ACF115" s="60">
        <v>1.51596028428603E-2</v>
      </c>
      <c r="ACG115" s="60">
        <v>1.4665958807305699E-2</v>
      </c>
      <c r="ACH115" s="60">
        <v>1.2832680976000601E-2</v>
      </c>
      <c r="ACI115" s="60">
        <v>2.69575486276841E-2</v>
      </c>
      <c r="ACJ115" s="60">
        <v>1.51474077066598E-2</v>
      </c>
      <c r="ACK115" s="60">
        <v>1.2352248432473499E-2</v>
      </c>
      <c r="ACL115" s="60">
        <v>9.10522288985725E-3</v>
      </c>
      <c r="ACM115" s="60">
        <v>2.1216605299013602E-2</v>
      </c>
      <c r="ACN115" s="60">
        <v>1.27986514312027E-2</v>
      </c>
      <c r="ACO115" s="60">
        <v>1.0942974463501599E-2</v>
      </c>
      <c r="ACP115" s="60">
        <v>2.1361807304109699E-2</v>
      </c>
      <c r="ACQ115" s="60">
        <v>1.9069367740424701E-2</v>
      </c>
      <c r="ACR115" s="60"/>
      <c r="ACS115" s="60"/>
      <c r="ACT115" s="60"/>
      <c r="ACU115" s="60"/>
      <c r="ACV115" s="60"/>
      <c r="ACW115" s="60"/>
      <c r="ACX115" s="60"/>
      <c r="ACY115" s="60">
        <v>1.14152182884467</v>
      </c>
      <c r="ACZ115" s="60">
        <v>1.66037778429333E-2</v>
      </c>
      <c r="ADA115" s="60">
        <v>2.2124208085618598E-2</v>
      </c>
      <c r="ADB115" s="60">
        <v>2.4839495973948099E-2</v>
      </c>
      <c r="ADC115" s="60">
        <v>1.90582804463395E-2</v>
      </c>
      <c r="ADD115" s="60">
        <v>2.7321745224893099E-2</v>
      </c>
      <c r="ADE115" s="60">
        <v>2.5931039760416399E-2</v>
      </c>
    </row>
    <row r="116" spans="554:785" x14ac:dyDescent="0.25">
      <c r="UH116" s="60"/>
      <c r="UI116" s="59">
        <v>5.57149983942508E-2</v>
      </c>
      <c r="UJ116" s="59">
        <v>0.20879688858985901</v>
      </c>
      <c r="UK116" s="59"/>
      <c r="UL116" s="59">
        <v>1.34405996650457E-2</v>
      </c>
      <c r="UM116" s="59"/>
      <c r="UN116" s="59"/>
      <c r="UO116" s="59">
        <v>1.4271300286054601E-2</v>
      </c>
      <c r="UP116" s="59">
        <v>5.5472597479820203E-2</v>
      </c>
      <c r="UQ116" s="59">
        <v>1.38787999749183E-2</v>
      </c>
      <c r="UR116" s="59"/>
      <c r="US116" s="60">
        <v>5.54232969880104E-2</v>
      </c>
      <c r="UT116" s="60">
        <v>6.9811001420021002E-2</v>
      </c>
      <c r="UV116" s="59"/>
      <c r="UW116" s="59"/>
      <c r="VA116" s="59"/>
      <c r="VB116" s="59">
        <v>0.16727061569690699</v>
      </c>
      <c r="VC116" s="59">
        <v>4.1851300746202399E-2</v>
      </c>
      <c r="VD116" s="59">
        <v>4.1806698000000003E-2</v>
      </c>
      <c r="VE116" s="59">
        <v>8.3780497312545693E-2</v>
      </c>
      <c r="VF116" s="59">
        <v>8.3558499813079806E-2</v>
      </c>
      <c r="VG116" s="59">
        <v>0.13915620744228299</v>
      </c>
      <c r="VH116" s="59">
        <v>5.5677201598882599E-2</v>
      </c>
      <c r="ACE116" s="60"/>
      <c r="ACF116" s="60">
        <v>1.5102563169457E-2</v>
      </c>
      <c r="ACG116" s="60">
        <v>1.4485254440899899E-2</v>
      </c>
      <c r="ACH116" s="60">
        <v>1.28289721579419E-2</v>
      </c>
      <c r="ACI116" s="60">
        <v>2.6954405686774902E-2</v>
      </c>
      <c r="ACJ116" s="60">
        <v>1.50623411474868E-2</v>
      </c>
      <c r="ACK116" s="60">
        <v>1.2324357050613599E-2</v>
      </c>
      <c r="ACL116" s="60">
        <v>9.1013919622556401E-3</v>
      </c>
      <c r="ACM116" s="60">
        <v>2.11973785980702E-2</v>
      </c>
      <c r="ACN116" s="60">
        <v>1.27816263277754E-2</v>
      </c>
      <c r="ACO116" s="60">
        <v>1.09369253360451E-2</v>
      </c>
      <c r="ACP116" s="60">
        <v>2.1305272450256499E-2</v>
      </c>
      <c r="ACQ116" s="60">
        <v>1.8960878049783001E-2</v>
      </c>
      <c r="ACR116" s="60"/>
      <c r="ACS116" s="60"/>
      <c r="ACT116" s="60"/>
      <c r="ACU116" s="60"/>
      <c r="ACV116" s="60"/>
      <c r="ACW116" s="60"/>
      <c r="ACX116" s="60"/>
      <c r="ACY116" s="60">
        <v>1.1412647109378</v>
      </c>
      <c r="ACZ116" s="60">
        <v>1.6593716226136802E-2</v>
      </c>
      <c r="ADA116" s="60">
        <v>2.2087688359305101E-2</v>
      </c>
      <c r="ADB116" s="60">
        <v>2.4787344479259701E-2</v>
      </c>
      <c r="ADC116" s="60">
        <v>1.9024562002272202E-2</v>
      </c>
      <c r="ADD116" s="60">
        <v>2.7151664178575799E-2</v>
      </c>
      <c r="ADE116" s="60">
        <v>2.5817102762523601E-2</v>
      </c>
    </row>
    <row r="117" spans="554:785" x14ac:dyDescent="0.25">
      <c r="UH117" s="60"/>
      <c r="UI117" s="59">
        <v>5.5730402469635003E-2</v>
      </c>
      <c r="UJ117" s="59">
        <v>0.20882779359817499</v>
      </c>
      <c r="UK117" s="59"/>
      <c r="UL117" s="59">
        <v>1.3194399885833199E-2</v>
      </c>
      <c r="UM117" s="59"/>
      <c r="UN117" s="59"/>
      <c r="UO117" s="59">
        <v>1.4248900115489901E-2</v>
      </c>
      <c r="UP117" s="59">
        <v>5.5444601923227303E-2</v>
      </c>
      <c r="UQ117" s="59">
        <v>1.3848899863660301E-2</v>
      </c>
      <c r="UR117" s="59"/>
      <c r="US117" s="60">
        <v>5.5377300828695297E-2</v>
      </c>
      <c r="UT117" s="60">
        <v>6.9797001779079396E-2</v>
      </c>
      <c r="UV117" s="59"/>
      <c r="UW117" s="59"/>
      <c r="VA117" s="59"/>
      <c r="VB117" s="59">
        <v>0.167066499590873</v>
      </c>
      <c r="VC117" s="59">
        <v>4.18171994388103E-2</v>
      </c>
      <c r="VD117" s="59">
        <v>4.1788000999999998E-2</v>
      </c>
      <c r="VE117" s="59">
        <v>8.3743505179881994E-2</v>
      </c>
      <c r="VF117" s="59">
        <v>8.3552800118923104E-2</v>
      </c>
      <c r="VG117" s="59">
        <v>0.13901799917221</v>
      </c>
      <c r="VH117" s="59">
        <v>5.56768998503685E-2</v>
      </c>
      <c r="ACE117" s="60"/>
      <c r="ACF117" s="60">
        <v>1.48886803393405E-2</v>
      </c>
      <c r="ACG117" s="60">
        <v>1.44359863026053E-2</v>
      </c>
      <c r="ACH117" s="60">
        <v>1.27804509137249E-2</v>
      </c>
      <c r="ACI117" s="60">
        <v>2.6938765608393901E-2</v>
      </c>
      <c r="ACJ117" s="60">
        <v>1.49896958992881E-2</v>
      </c>
      <c r="ACK117" s="60">
        <v>1.22671400316973E-2</v>
      </c>
      <c r="ACL117" s="60">
        <v>9.0430587499799892E-3</v>
      </c>
      <c r="ACM117" s="60">
        <v>2.1176427687976802E-2</v>
      </c>
      <c r="ACN117" s="60">
        <v>1.2776485076599901E-2</v>
      </c>
      <c r="ACO117" s="60">
        <v>1.09038503904457E-2</v>
      </c>
      <c r="ACP117" s="60">
        <v>2.1277583647448299E-2</v>
      </c>
      <c r="ACQ117" s="60">
        <v>1.89504679845225E-2</v>
      </c>
      <c r="ACR117" s="60"/>
      <c r="ACS117" s="60"/>
      <c r="ACT117" s="60"/>
      <c r="ACU117" s="60"/>
      <c r="ACV117" s="60"/>
      <c r="ACW117" s="60"/>
      <c r="ACX117" s="60"/>
      <c r="ACY117" s="60">
        <v>1.1409778995706501</v>
      </c>
      <c r="ACZ117" s="60">
        <v>1.63631150539644E-2</v>
      </c>
      <c r="ADA117" s="60">
        <v>2.20814049755278E-2</v>
      </c>
      <c r="ADB117" s="60">
        <v>2.4729306504317101E-2</v>
      </c>
      <c r="ADC117" s="60">
        <v>1.89833516933983E-2</v>
      </c>
      <c r="ADD117" s="60">
        <v>2.71251098882112E-2</v>
      </c>
      <c r="ADE117" s="60">
        <v>2.56469733876949E-2</v>
      </c>
    </row>
    <row r="118" spans="554:785" x14ac:dyDescent="0.25">
      <c r="UH118" s="60"/>
      <c r="UI118" s="59">
        <v>5.5732496082782697E-2</v>
      </c>
      <c r="UJ118" s="59">
        <v>0.20936389267444599</v>
      </c>
      <c r="UK118" s="59"/>
      <c r="UL118" s="59"/>
      <c r="UM118" s="59"/>
      <c r="UN118" s="59"/>
      <c r="UO118" s="59">
        <v>1.42339998856186E-2</v>
      </c>
      <c r="UP118" s="59">
        <v>5.5387899279594401E-2</v>
      </c>
      <c r="UQ118" s="59">
        <v>1.3819999992847399E-2</v>
      </c>
      <c r="UR118" s="59"/>
      <c r="US118" s="60">
        <v>5.5376298725604997E-2</v>
      </c>
      <c r="UT118" s="60">
        <v>6.9783098995685494E-2</v>
      </c>
      <c r="UV118" s="59"/>
      <c r="UW118" s="59"/>
      <c r="VA118" s="59"/>
      <c r="VB118" s="59">
        <v>0.16706168651580799</v>
      </c>
      <c r="VC118" s="59">
        <v>4.1779696941375698E-2</v>
      </c>
      <c r="VD118" s="59">
        <v>4.1732698999999998E-2</v>
      </c>
      <c r="VE118" s="59">
        <v>8.3733804523944799E-2</v>
      </c>
      <c r="VF118" s="59">
        <v>8.3550594747066498E-2</v>
      </c>
      <c r="VG118" s="59">
        <v>0.125704109668731</v>
      </c>
      <c r="VH118" s="59">
        <v>5.5639602243900299E-2</v>
      </c>
      <c r="ACE118" s="60"/>
      <c r="ACF118" s="60">
        <v>1.48347285526765E-2</v>
      </c>
      <c r="ACG118" s="60">
        <v>1.4372169142048599E-2</v>
      </c>
      <c r="ACH118" s="60">
        <v>1.2693508108410601E-2</v>
      </c>
      <c r="ACI118" s="60">
        <v>2.68667748564251E-2</v>
      </c>
      <c r="ACJ118" s="60">
        <v>1.4921796916084799E-2</v>
      </c>
      <c r="ACK118" s="60">
        <v>1.21729322756164E-2</v>
      </c>
      <c r="ACL118" s="60">
        <v>9.0098448665696593E-3</v>
      </c>
      <c r="ACM118" s="60">
        <v>2.11537137487725E-2</v>
      </c>
      <c r="ACN118" s="60">
        <v>1.2711217010131099E-2</v>
      </c>
      <c r="ACO118" s="60">
        <v>1.08547761642142E-2</v>
      </c>
      <c r="ACP118" s="60">
        <v>2.1272950993325199E-2</v>
      </c>
      <c r="ACQ118" s="60">
        <v>1.8880267727252702E-2</v>
      </c>
      <c r="ACR118" s="60"/>
      <c r="ACS118" s="60"/>
      <c r="ACT118" s="60"/>
      <c r="ACU118" s="60"/>
      <c r="ACV118" s="60"/>
      <c r="ACW118" s="60"/>
      <c r="ACX118" s="60"/>
      <c r="ACY118" s="60">
        <v>1.1406645826460799</v>
      </c>
      <c r="ACZ118" s="60">
        <v>1.6267873474588499E-2</v>
      </c>
      <c r="ADA118" s="60">
        <v>2.2073774966711399E-2</v>
      </c>
      <c r="ADB118" s="60">
        <v>2.4706311119825099E-2</v>
      </c>
      <c r="ADC118" s="60">
        <v>1.8939355647135801E-2</v>
      </c>
      <c r="ADD118" s="60">
        <v>2.70591630743304E-2</v>
      </c>
      <c r="ADE118" s="60">
        <v>2.5592423728714699E-2</v>
      </c>
    </row>
    <row r="119" spans="554:785" x14ac:dyDescent="0.25">
      <c r="UH119" s="60"/>
      <c r="UI119" s="59">
        <v>5.5851001292467103E-2</v>
      </c>
      <c r="UJ119" s="59">
        <v>0.222702011466026</v>
      </c>
      <c r="UK119" s="59"/>
      <c r="UL119" s="59"/>
      <c r="UM119" s="59"/>
      <c r="UN119" s="59"/>
      <c r="UO119" s="59">
        <v>1.42246996983885E-2</v>
      </c>
      <c r="UP119" s="59">
        <v>4.2164899408817201E-2</v>
      </c>
      <c r="UQ119" s="59">
        <v>1.37902004644274E-2</v>
      </c>
      <c r="UR119" s="59"/>
      <c r="US119" s="60">
        <v>5.5373501032590797E-2</v>
      </c>
      <c r="UT119" s="60">
        <v>6.97751939296722E-2</v>
      </c>
      <c r="UV119" s="59"/>
      <c r="UW119" s="59"/>
      <c r="VA119" s="59"/>
      <c r="VB119" s="59">
        <v>0.154366999864578</v>
      </c>
      <c r="VC119" s="59">
        <v>4.17793989181518E-2</v>
      </c>
      <c r="VD119" s="59">
        <v>4.1671700999999998E-2</v>
      </c>
      <c r="VE119" s="59">
        <v>8.35589990019798E-2</v>
      </c>
      <c r="VF119" s="59">
        <v>8.3538800477981498E-2</v>
      </c>
      <c r="VG119" s="59">
        <v>0.125577196478843</v>
      </c>
      <c r="VH119" s="59">
        <v>5.5622398853302002E-2</v>
      </c>
      <c r="ACE119" s="60"/>
      <c r="ACF119" s="60">
        <v>1.47075605445692E-2</v>
      </c>
      <c r="ACG119" s="60">
        <v>1.4343877365042499E-2</v>
      </c>
      <c r="ACH119" s="60">
        <v>1.2673496858735299E-2</v>
      </c>
      <c r="ACI119" s="60">
        <v>2.68565417364151E-2</v>
      </c>
      <c r="ACJ119" s="60">
        <v>1.4909842835353E-2</v>
      </c>
      <c r="ACK119" s="60">
        <v>1.2156389136120899E-2</v>
      </c>
      <c r="ACL119" s="60">
        <v>8.9851456185756698E-3</v>
      </c>
      <c r="ACM119" s="60">
        <v>2.1128510864138202E-2</v>
      </c>
      <c r="ACN119" s="60">
        <v>1.2685068970176299E-2</v>
      </c>
      <c r="ACO119" s="60">
        <v>1.0712808021552099E-2</v>
      </c>
      <c r="ACP119" s="60">
        <v>2.1188558356669801E-2</v>
      </c>
      <c r="ACQ119" s="60">
        <v>1.88318709192387E-2</v>
      </c>
      <c r="ACR119" s="60"/>
      <c r="ACS119" s="60"/>
      <c r="ACT119" s="60"/>
      <c r="ACU119" s="60"/>
      <c r="ACV119" s="60"/>
      <c r="ACW119" s="60"/>
      <c r="ACX119" s="60"/>
      <c r="ACY119" s="60">
        <v>1.14064348113817</v>
      </c>
      <c r="ACZ119" s="60">
        <v>1.6188198815086201E-2</v>
      </c>
      <c r="ADA119" s="60">
        <v>2.19538135799268E-2</v>
      </c>
      <c r="ADB119" s="60">
        <v>2.4705875905687302E-2</v>
      </c>
      <c r="ADC119" s="60">
        <v>1.89388922787238E-2</v>
      </c>
      <c r="ADD119" s="60">
        <v>2.6944827721754001E-2</v>
      </c>
      <c r="ADE119" s="60">
        <v>2.55429153277093E-2</v>
      </c>
    </row>
    <row r="120" spans="554:785" x14ac:dyDescent="0.25">
      <c r="UH120" s="60"/>
      <c r="UI120" s="59">
        <v>5.5884398519992801E-2</v>
      </c>
      <c r="UJ120" s="59">
        <v>0.26462921500205899</v>
      </c>
      <c r="UK120" s="59"/>
      <c r="UL120" s="59"/>
      <c r="UM120" s="59"/>
      <c r="UN120" s="59"/>
      <c r="UO120" s="59">
        <v>1.42040001228451E-2</v>
      </c>
      <c r="UP120" s="59">
        <v>4.2078200727701097E-2</v>
      </c>
      <c r="UQ120" s="59">
        <v>1.3761100359260999E-2</v>
      </c>
      <c r="UR120" s="59"/>
      <c r="US120" s="60">
        <v>5.5069599300622898E-2</v>
      </c>
      <c r="UT120" s="60">
        <v>6.9735802710056305E-2</v>
      </c>
      <c r="UV120" s="59"/>
      <c r="UW120" s="59"/>
      <c r="VA120" s="59"/>
      <c r="VB120" s="59">
        <v>0.153572797775268</v>
      </c>
      <c r="VC120" s="59">
        <v>4.1743002831935799E-2</v>
      </c>
      <c r="VD120" s="59">
        <v>4.1671600000000003E-2</v>
      </c>
      <c r="VE120" s="59">
        <v>8.3478495478629997E-2</v>
      </c>
      <c r="VF120" s="59">
        <v>8.3528503775596605E-2</v>
      </c>
      <c r="VG120" s="59">
        <v>0.125443994998931</v>
      </c>
      <c r="VH120" s="59">
        <v>5.5611599236726698E-2</v>
      </c>
      <c r="ACE120" s="60"/>
      <c r="ACF120" s="60">
        <v>1.46501158099167E-2</v>
      </c>
      <c r="ACG120" s="60">
        <v>1.42955131121788E-2</v>
      </c>
      <c r="ACH120" s="60">
        <v>1.2598012186995401E-2</v>
      </c>
      <c r="ACI120" s="60">
        <v>2.6837415412925E-2</v>
      </c>
      <c r="ACJ120" s="60">
        <v>1.4851358967877501E-2</v>
      </c>
      <c r="ACK120" s="60">
        <v>1.20760374763688E-2</v>
      </c>
      <c r="ACL120" s="60">
        <v>8.9332443810201407E-3</v>
      </c>
      <c r="ACM120" s="60">
        <v>2.1123946768265098E-2</v>
      </c>
      <c r="ACN120" s="60">
        <v>1.2649295635006301E-2</v>
      </c>
      <c r="ACO120" s="60">
        <v>1.05625733266106E-2</v>
      </c>
      <c r="ACP120" s="60">
        <v>2.1159922534836201E-2</v>
      </c>
      <c r="ACQ120" s="60">
        <v>1.8827656544845198E-2</v>
      </c>
      <c r="ACR120" s="60"/>
      <c r="ACS120" s="60"/>
      <c r="ACT120" s="60"/>
      <c r="ACU120" s="60"/>
      <c r="ACV120" s="60"/>
      <c r="ACW120" s="60"/>
      <c r="ACX120" s="60"/>
      <c r="ACY120" s="60">
        <v>1.1405995075325801</v>
      </c>
      <c r="ACZ120" s="60">
        <v>1.6141972014638E-2</v>
      </c>
      <c r="ADA120" s="60">
        <v>2.1947054330811799E-2</v>
      </c>
      <c r="ADB120" s="60">
        <v>2.4681336833353301E-2</v>
      </c>
      <c r="ADC120" s="60">
        <v>1.8925229590032899E-2</v>
      </c>
      <c r="ADD120" s="60">
        <v>2.6486072627724601E-2</v>
      </c>
      <c r="ADE120" s="60">
        <v>2.5531450292727301E-2</v>
      </c>
    </row>
    <row r="121" spans="554:785" x14ac:dyDescent="0.25">
      <c r="UH121" s="60"/>
      <c r="UI121" s="59">
        <v>5.5886700749397202E-2</v>
      </c>
      <c r="UJ121" s="59">
        <v>0.26481980085372903</v>
      </c>
      <c r="UK121" s="59"/>
      <c r="UL121" s="59"/>
      <c r="UM121" s="59"/>
      <c r="UN121" s="59"/>
      <c r="UO121" s="59">
        <v>1.41909997910261E-2</v>
      </c>
      <c r="UP121" s="59">
        <v>4.2064800858497599E-2</v>
      </c>
      <c r="UQ121" s="59">
        <v>1.37484995648264E-2</v>
      </c>
      <c r="UR121" s="59"/>
      <c r="US121" s="60">
        <v>5.4453596472740097E-2</v>
      </c>
      <c r="UT121" s="60">
        <v>6.9729298353195093E-2</v>
      </c>
      <c r="UV121" s="59"/>
      <c r="UW121" s="59"/>
      <c r="VA121" s="59"/>
      <c r="VB121" s="59">
        <v>0.153487414121627</v>
      </c>
      <c r="VC121" s="59">
        <v>4.1707500815391499E-2</v>
      </c>
      <c r="VD121" s="59">
        <v>4.1645798999999997E-2</v>
      </c>
      <c r="VE121" s="59">
        <v>8.3474203944206196E-2</v>
      </c>
      <c r="VF121" s="59">
        <v>8.3385795354843098E-2</v>
      </c>
      <c r="VG121" s="59">
        <v>0.12540830671787201</v>
      </c>
      <c r="VH121" s="59">
        <v>5.55953010916709E-2</v>
      </c>
      <c r="ACE121" s="60"/>
      <c r="ACF121" s="60">
        <v>1.4463030429026099E-2</v>
      </c>
      <c r="ACG121" s="60">
        <v>1.42948614813723E-2</v>
      </c>
      <c r="ACH121" s="60">
        <v>1.2558646577702301E-2</v>
      </c>
      <c r="ACI121" s="60">
        <v>2.6822396471402901E-2</v>
      </c>
      <c r="ACJ121" s="60">
        <v>1.47506157120236E-2</v>
      </c>
      <c r="ACK121" s="60">
        <v>1.2058682795697599E-2</v>
      </c>
      <c r="ACL121" s="60">
        <v>8.9042844541386106E-3</v>
      </c>
      <c r="ACM121" s="60">
        <v>2.1076990843195999E-2</v>
      </c>
      <c r="ACN121" s="60">
        <v>1.26257416263097E-2</v>
      </c>
      <c r="ACO121" s="60">
        <v>1.0539357938061201E-2</v>
      </c>
      <c r="ACP121" s="60">
        <v>2.11445583930569E-2</v>
      </c>
      <c r="ACQ121" s="60">
        <v>1.88048509939279E-2</v>
      </c>
      <c r="ACR121" s="60"/>
      <c r="ACS121" s="60"/>
      <c r="ACT121" s="60"/>
      <c r="ACU121" s="60"/>
      <c r="ACV121" s="60"/>
      <c r="ACW121" s="60"/>
      <c r="ACX121" s="60"/>
      <c r="ACY121" s="60">
        <v>1.1404596912437801</v>
      </c>
      <c r="ACZ121" s="60">
        <v>1.60867168007446E-2</v>
      </c>
      <c r="ADA121" s="60">
        <v>2.1842841436411999E-2</v>
      </c>
      <c r="ADB121" s="60">
        <v>2.44743359903292E-2</v>
      </c>
      <c r="ADC121" s="60">
        <v>1.8920100494051999E-2</v>
      </c>
      <c r="ADD121" s="60">
        <v>2.64670283241028E-2</v>
      </c>
      <c r="ADE121" s="60">
        <v>2.5530742067995001E-2</v>
      </c>
    </row>
    <row r="122" spans="554:785" x14ac:dyDescent="0.25">
      <c r="UH122" s="60"/>
      <c r="UI122" s="59">
        <v>5.5908098816871601E-2</v>
      </c>
      <c r="UJ122" s="59">
        <v>0.29375424981117199</v>
      </c>
      <c r="UK122" s="59"/>
      <c r="UL122" s="59"/>
      <c r="UM122" s="59"/>
      <c r="UN122" s="59"/>
      <c r="UO122" s="59">
        <v>1.41888996586203E-2</v>
      </c>
      <c r="UP122" s="59">
        <v>4.2059998959302902E-2</v>
      </c>
      <c r="UQ122" s="59">
        <v>1.37339998036623E-2</v>
      </c>
      <c r="UR122" s="59"/>
      <c r="US122" s="60">
        <v>4.2396202683448701E-2</v>
      </c>
      <c r="UT122" s="60">
        <v>6.9726005196571295E-2</v>
      </c>
      <c r="UV122" s="59"/>
      <c r="UW122" s="59"/>
      <c r="VA122" s="59"/>
      <c r="VB122" s="59">
        <v>0.15331238508224401</v>
      </c>
      <c r="VC122" s="59">
        <v>4.1677601635456002E-2</v>
      </c>
      <c r="VD122" s="59">
        <v>4.1594698999999999E-2</v>
      </c>
      <c r="VE122" s="59">
        <v>8.3460196852683993E-2</v>
      </c>
      <c r="VF122" s="59">
        <v>7.0072002708911896E-2</v>
      </c>
      <c r="VG122" s="59">
        <v>0.111477605998516</v>
      </c>
      <c r="VH122" s="59">
        <v>5.5540300905704498E-2</v>
      </c>
      <c r="ACE122" s="60"/>
      <c r="ACF122" s="60">
        <v>1.4424694163428E-2</v>
      </c>
      <c r="ACG122" s="60">
        <v>1.4175478079373E-2</v>
      </c>
      <c r="ACH122" s="60">
        <v>1.24140810442108E-2</v>
      </c>
      <c r="ACI122" s="60">
        <v>2.66804330545235E-2</v>
      </c>
      <c r="ACJ122" s="60">
        <v>1.4601172458381601E-2</v>
      </c>
      <c r="ACK122" s="60">
        <v>1.20257445304726E-2</v>
      </c>
      <c r="ACL122" s="60">
        <v>8.8789889349722307E-3</v>
      </c>
      <c r="ACM122" s="60">
        <v>2.1048507813963301E-2</v>
      </c>
      <c r="ACN122" s="60">
        <v>1.25895523866491E-2</v>
      </c>
      <c r="ACO122" s="60">
        <v>1.0432719666158099E-2</v>
      </c>
      <c r="ACP122" s="60">
        <v>2.1063604737667701E-2</v>
      </c>
      <c r="ACQ122" s="60">
        <v>1.8650571725731702E-2</v>
      </c>
      <c r="ACR122" s="60"/>
      <c r="ACS122" s="60"/>
      <c r="ACT122" s="60"/>
      <c r="ACU122" s="60"/>
      <c r="ACV122" s="60"/>
      <c r="ACW122" s="60"/>
      <c r="ACX122" s="60"/>
      <c r="ACY122" s="60">
        <v>1.1402860532308601</v>
      </c>
      <c r="ACZ122" s="60">
        <v>1.6011870890982199E-2</v>
      </c>
      <c r="ADA122" s="60">
        <v>2.17344490972597E-2</v>
      </c>
      <c r="ADB122" s="60">
        <v>2.4263338525798699E-2</v>
      </c>
      <c r="ADC122" s="60">
        <v>1.8826399194535302E-2</v>
      </c>
      <c r="ADD122" s="60">
        <v>2.6328751971321201E-2</v>
      </c>
      <c r="ADE122" s="60">
        <v>2.5397057490398601E-2</v>
      </c>
    </row>
    <row r="123" spans="554:785" x14ac:dyDescent="0.25">
      <c r="UH123" s="60"/>
      <c r="UI123" s="59">
        <v>6.9223403930663993E-2</v>
      </c>
      <c r="UJ123" s="59">
        <v>0.30611929297447199</v>
      </c>
      <c r="UK123" s="59"/>
      <c r="UL123" s="59"/>
      <c r="UM123" s="59"/>
      <c r="UN123" s="59"/>
      <c r="UO123" s="59">
        <v>1.41869997605681E-2</v>
      </c>
      <c r="UP123" s="59">
        <v>4.2015001177787697E-2</v>
      </c>
      <c r="UQ123" s="59">
        <v>1.3707200065255099E-2</v>
      </c>
      <c r="UR123" s="59"/>
      <c r="US123" s="60">
        <v>4.2244698852300602E-2</v>
      </c>
      <c r="UT123" s="60">
        <v>6.9709002971649101E-2</v>
      </c>
      <c r="UV123" s="59"/>
      <c r="UW123" s="59"/>
      <c r="VA123" s="59"/>
      <c r="VB123" s="59">
        <v>0.15324209630489299</v>
      </c>
      <c r="VC123" s="59">
        <v>4.1633099317550597E-2</v>
      </c>
      <c r="VD123" s="59">
        <v>4.1494198000000003E-2</v>
      </c>
      <c r="VE123" s="59">
        <v>8.3447597920894595E-2</v>
      </c>
      <c r="VF123" s="59">
        <v>7.0008598268032005E-2</v>
      </c>
      <c r="VG123" s="59">
        <v>0.11145349591970399</v>
      </c>
      <c r="VH123" s="59">
        <v>5.5511597543954801E-2</v>
      </c>
      <c r="ACE123" s="60"/>
      <c r="ACF123" s="60">
        <v>1.43428243874054E-2</v>
      </c>
      <c r="ACG123" s="60">
        <v>1.41639366965658E-2</v>
      </c>
      <c r="ACH123" s="60">
        <v>1.2367347336435E-2</v>
      </c>
      <c r="ACI123" s="60">
        <v>2.66738027781259E-2</v>
      </c>
      <c r="ACJ123" s="60">
        <v>1.45850100130643E-2</v>
      </c>
      <c r="ACK123" s="60">
        <v>1.1931970396110001E-2</v>
      </c>
      <c r="ACL123" s="60">
        <v>8.8374287167904703E-3</v>
      </c>
      <c r="ACM123" s="60">
        <v>2.1014348929192399E-2</v>
      </c>
      <c r="ACN123" s="60">
        <v>1.2550090945736E-2</v>
      </c>
      <c r="ACO123" s="60">
        <v>1.0385009638868599E-2</v>
      </c>
      <c r="ACP123" s="60">
        <v>2.1057571390036799E-2</v>
      </c>
      <c r="ACQ123" s="60">
        <v>1.8595693373251398E-2</v>
      </c>
      <c r="ACR123" s="60"/>
      <c r="ACS123" s="60"/>
      <c r="ACT123" s="60"/>
      <c r="ACU123" s="60"/>
      <c r="ACV123" s="60"/>
      <c r="ACW123" s="60"/>
      <c r="ACX123" s="60"/>
      <c r="ACY123" s="60">
        <v>1.1400438594086399</v>
      </c>
      <c r="ACZ123" s="60">
        <v>1.5995472917551101E-2</v>
      </c>
      <c r="ADA123" s="60">
        <v>2.1700273289784099E-2</v>
      </c>
      <c r="ADB123" s="60">
        <v>2.4262285972678599E-2</v>
      </c>
      <c r="ADC123" s="60">
        <v>1.8807791352247302E-2</v>
      </c>
      <c r="ADD123" s="60">
        <v>2.62929761038358E-2</v>
      </c>
      <c r="ADE123" s="60">
        <v>2.53624943945925E-2</v>
      </c>
    </row>
    <row r="124" spans="554:785" x14ac:dyDescent="0.25">
      <c r="UH124" s="60"/>
      <c r="UI124" s="59">
        <v>6.9338902831077506E-2</v>
      </c>
      <c r="UJ124" s="59">
        <v>0.33392271399497903</v>
      </c>
      <c r="UK124" s="59"/>
      <c r="UL124" s="59"/>
      <c r="UM124" s="59"/>
      <c r="UN124" s="59"/>
      <c r="UO124" s="59">
        <v>1.4176799915730899E-2</v>
      </c>
      <c r="UP124" s="59">
        <v>4.1995897889137199E-2</v>
      </c>
      <c r="UQ124" s="59">
        <v>1.36740002781152E-2</v>
      </c>
      <c r="UR124" s="59"/>
      <c r="US124" s="60">
        <v>4.2178798466920797E-2</v>
      </c>
      <c r="UT124" s="60">
        <v>6.9701701402664101E-2</v>
      </c>
      <c r="UV124" s="59"/>
      <c r="UW124" s="59"/>
      <c r="VA124" s="59"/>
      <c r="VB124" s="59">
        <v>0.15309390425682001</v>
      </c>
      <c r="VC124" s="59">
        <v>4.15877997875213E-2</v>
      </c>
      <c r="VD124" s="59">
        <v>4.1114099000000001E-2</v>
      </c>
      <c r="VE124" s="59">
        <v>8.3443395793437902E-2</v>
      </c>
      <c r="VF124" s="59">
        <v>7.0007801055908203E-2</v>
      </c>
      <c r="VG124" s="59">
        <v>9.7660496830940205E-2</v>
      </c>
      <c r="VH124" s="59">
        <v>5.5511400103569003E-2</v>
      </c>
      <c r="ACE124" s="60"/>
      <c r="ACF124" s="60">
        <v>1.43426049012723E-2</v>
      </c>
      <c r="ACG124" s="60">
        <v>1.4094308186486401E-2</v>
      </c>
      <c r="ACH124" s="60">
        <v>1.2337578178176999E-2</v>
      </c>
      <c r="ACI124" s="60">
        <v>2.6629820548939701E-2</v>
      </c>
      <c r="ACJ124" s="60">
        <v>1.4550222445313401E-2</v>
      </c>
      <c r="ACK124" s="60">
        <v>1.17295864039236E-2</v>
      </c>
      <c r="ACL124" s="60">
        <v>8.8325817387217408E-3</v>
      </c>
      <c r="ACM124" s="60">
        <v>2.1005807669282402E-2</v>
      </c>
      <c r="ACN124" s="60">
        <v>1.24641273769278E-2</v>
      </c>
      <c r="ACO124" s="60">
        <v>1.03817383412924E-2</v>
      </c>
      <c r="ACP124" s="60">
        <v>2.09846135994314E-2</v>
      </c>
      <c r="ACQ124" s="60">
        <v>1.84868141463265E-2</v>
      </c>
      <c r="ACR124" s="60"/>
      <c r="ACS124" s="60"/>
      <c r="ACT124" s="60"/>
      <c r="ACU124" s="60"/>
      <c r="ACV124" s="60"/>
      <c r="ACW124" s="60"/>
      <c r="ACX124" s="60"/>
      <c r="ACY124" s="60">
        <v>1.1400005459323199</v>
      </c>
      <c r="ACZ124" s="60">
        <v>1.5907574642317301E-2</v>
      </c>
      <c r="ADA124" s="60">
        <v>2.1602794008871901E-2</v>
      </c>
      <c r="ADB124" s="60">
        <v>2.4169310427994899E-2</v>
      </c>
      <c r="ADC124" s="60">
        <v>1.87229738042398E-2</v>
      </c>
      <c r="ADD124" s="60">
        <v>2.6247565479938801E-2</v>
      </c>
      <c r="ADE124" s="60">
        <v>2.52733616564139E-2</v>
      </c>
    </row>
    <row r="125" spans="554:785" x14ac:dyDescent="0.25">
      <c r="UH125" s="60"/>
      <c r="UI125" s="59">
        <v>6.9346800446510301E-2</v>
      </c>
      <c r="UJ125" s="59">
        <v>0.375932097434997</v>
      </c>
      <c r="UK125" s="59"/>
      <c r="UL125" s="59"/>
      <c r="UM125" s="59"/>
      <c r="UN125" s="59"/>
      <c r="UO125" s="59">
        <v>1.41652002930641E-2</v>
      </c>
      <c r="UP125" s="59">
        <v>4.1957497596740702E-2</v>
      </c>
      <c r="UQ125" s="59">
        <v>1.3673299923539099E-2</v>
      </c>
      <c r="UR125" s="59"/>
      <c r="US125" s="60">
        <v>4.2172599583864198E-2</v>
      </c>
      <c r="UT125" s="60">
        <v>6.9693498313426902E-2</v>
      </c>
      <c r="UV125" s="59"/>
      <c r="UW125" s="59"/>
      <c r="VA125" s="59"/>
      <c r="VB125" s="59">
        <v>0.15305030345916701</v>
      </c>
      <c r="VC125" s="59">
        <v>4.1568301618099199E-2</v>
      </c>
      <c r="VD125" s="59">
        <v>2.8214999000000001E-2</v>
      </c>
      <c r="VE125" s="59">
        <v>8.3440303802490207E-2</v>
      </c>
      <c r="VF125" s="59">
        <v>6.9959998130798298E-2</v>
      </c>
      <c r="VG125" s="59">
        <v>9.7224198281764901E-2</v>
      </c>
      <c r="VH125" s="59">
        <v>5.5471699684858301E-2</v>
      </c>
      <c r="ACE125" s="60"/>
      <c r="ACF125" s="60">
        <v>1.42022362790564E-2</v>
      </c>
      <c r="ACG125" s="60">
        <v>1.4060740676856601E-2</v>
      </c>
      <c r="ACH125" s="60">
        <v>1.22566027363164E-2</v>
      </c>
      <c r="ACI125" s="60">
        <v>2.6608362829856E-2</v>
      </c>
      <c r="ACJ125" s="60">
        <v>1.45198973242829E-2</v>
      </c>
      <c r="ACK125" s="60">
        <v>1.1642306572780699E-2</v>
      </c>
      <c r="ACL125" s="60">
        <v>8.8056061429621704E-3</v>
      </c>
      <c r="ACM125" s="60">
        <v>2.0948906499712601E-2</v>
      </c>
      <c r="ACN125" s="60">
        <v>1.24420259821745E-2</v>
      </c>
      <c r="ACO125" s="60">
        <v>1.0330765127306501E-2</v>
      </c>
      <c r="ACP125" s="60">
        <v>2.0938548836292498E-2</v>
      </c>
      <c r="ACQ125" s="60">
        <v>1.8430859680493801E-2</v>
      </c>
      <c r="ACR125" s="60"/>
      <c r="ACS125" s="60"/>
      <c r="ACT125" s="60"/>
      <c r="ACU125" s="60"/>
      <c r="ACV125" s="60"/>
      <c r="ACW125" s="60"/>
      <c r="ACX125" s="60"/>
      <c r="ACY125" s="60">
        <v>1.13976866795482</v>
      </c>
      <c r="ACZ125" s="60">
        <v>1.5803624693434801E-2</v>
      </c>
      <c r="ADA125" s="60">
        <v>2.15699143506379E-2</v>
      </c>
      <c r="ADB125" s="60">
        <v>2.3866528805192699E-2</v>
      </c>
      <c r="ADC125" s="60">
        <v>1.8567044528330402E-2</v>
      </c>
      <c r="ADD125" s="60">
        <v>2.6202780576511799E-2</v>
      </c>
      <c r="ADE125" s="60">
        <v>2.51838566474199E-2</v>
      </c>
    </row>
    <row r="126" spans="554:785" x14ac:dyDescent="0.25">
      <c r="UH126" s="60"/>
      <c r="UI126" s="59">
        <v>6.9402404129505102E-2</v>
      </c>
      <c r="UJ126" s="59">
        <v>0.41779911518096902</v>
      </c>
      <c r="UK126" s="59"/>
      <c r="UL126" s="59"/>
      <c r="UM126" s="59"/>
      <c r="UN126" s="59"/>
      <c r="UO126" s="59">
        <v>1.41642997041344E-2</v>
      </c>
      <c r="UP126" s="59">
        <v>4.1922401636838899E-2</v>
      </c>
      <c r="UQ126" s="59">
        <v>1.35479997843503E-2</v>
      </c>
      <c r="UR126" s="59"/>
      <c r="US126" s="60">
        <v>4.2105998843908303E-2</v>
      </c>
      <c r="UT126" s="60">
        <v>6.9674901664256994E-2</v>
      </c>
      <c r="UV126" s="59"/>
      <c r="UW126" s="59"/>
      <c r="VA126" s="59"/>
      <c r="VB126" s="59">
        <v>0.13970619440078699</v>
      </c>
      <c r="VC126" s="59">
        <v>4.1565097868442501E-2</v>
      </c>
      <c r="VD126" s="59">
        <v>2.8161200000000001E-2</v>
      </c>
      <c r="VE126" s="59">
        <v>8.3330206573009394E-2</v>
      </c>
      <c r="VF126" s="59">
        <v>6.9943204522132804E-2</v>
      </c>
      <c r="VG126" s="59">
        <v>8.3626203238963998E-2</v>
      </c>
      <c r="VH126" s="59">
        <v>5.52894994616508E-2</v>
      </c>
      <c r="ACE126" s="60"/>
      <c r="ACF126" s="60">
        <v>1.41281837311488E-2</v>
      </c>
      <c r="ACG126" s="60">
        <v>1.3985614471622399E-2</v>
      </c>
      <c r="ACH126" s="60">
        <v>1.2155524833799201E-2</v>
      </c>
      <c r="ACI126" s="60">
        <v>2.6550402211573999E-2</v>
      </c>
      <c r="ACJ126" s="60">
        <v>1.44881855554711E-2</v>
      </c>
      <c r="ACK126" s="60">
        <v>1.15076696195429E-2</v>
      </c>
      <c r="ACL126" s="60">
        <v>8.7687070202586408E-3</v>
      </c>
      <c r="ACM126" s="60">
        <v>2.0901662249102899E-2</v>
      </c>
      <c r="ACN126" s="60">
        <v>1.23962301435388E-2</v>
      </c>
      <c r="ACO126" s="60">
        <v>1.03293118740384E-2</v>
      </c>
      <c r="ACP126" s="60">
        <v>2.0874716509067699E-2</v>
      </c>
      <c r="ACQ126" s="60">
        <v>1.8393955653464699E-2</v>
      </c>
      <c r="ACR126" s="60"/>
      <c r="ACS126" s="60"/>
      <c r="ACT126" s="60"/>
      <c r="ACU126" s="60"/>
      <c r="ACV126" s="60"/>
      <c r="ACW126" s="60"/>
      <c r="ACX126" s="60"/>
      <c r="ACY126" s="60">
        <v>1.1397527576142501</v>
      </c>
      <c r="ACZ126" s="60">
        <v>1.5780389119844099E-2</v>
      </c>
      <c r="ADA126" s="60">
        <v>2.1558749953561902E-2</v>
      </c>
      <c r="ADB126" s="60">
        <v>2.3838572718258601E-2</v>
      </c>
      <c r="ADC126" s="60">
        <v>1.8557998684621501E-2</v>
      </c>
      <c r="ADD126" s="60">
        <v>2.61230985020342E-2</v>
      </c>
      <c r="ADE126" s="60">
        <v>2.5056243004376502E-2</v>
      </c>
    </row>
    <row r="127" spans="554:785" x14ac:dyDescent="0.25">
      <c r="UH127" s="60"/>
      <c r="UI127" s="59">
        <v>6.94114044308662E-2</v>
      </c>
      <c r="UJ127" s="59">
        <v>0.44574651122093201</v>
      </c>
      <c r="UK127" s="59"/>
      <c r="UL127" s="59"/>
      <c r="UM127" s="59"/>
      <c r="UN127" s="59"/>
      <c r="UO127" s="59">
        <v>1.4154200442135299E-2</v>
      </c>
      <c r="UP127" s="59">
        <v>4.1921600699424702E-2</v>
      </c>
      <c r="UQ127" s="59">
        <v>1.35372001677751E-2</v>
      </c>
      <c r="UR127" s="59"/>
      <c r="US127" s="60">
        <v>4.2041599750518799E-2</v>
      </c>
      <c r="UT127" s="60">
        <v>6.9651603698730399E-2</v>
      </c>
      <c r="UV127" s="59"/>
      <c r="UW127" s="59"/>
      <c r="VA127" s="59"/>
      <c r="VB127" s="59">
        <v>0.139275908470153</v>
      </c>
      <c r="VC127" s="59">
        <v>4.14899997413158E-2</v>
      </c>
      <c r="VD127" s="59">
        <v>2.8144599999999999E-2</v>
      </c>
      <c r="VE127" s="59">
        <v>6.9942705333232796E-2</v>
      </c>
      <c r="VF127" s="59">
        <v>6.9907404482364599E-2</v>
      </c>
      <c r="VG127" s="59">
        <v>8.3568699657916995E-2</v>
      </c>
      <c r="VH127" s="59">
        <v>4.2096499353647197E-2</v>
      </c>
      <c r="ACE127" s="60"/>
      <c r="ACF127" s="60">
        <v>1.4045172963118999E-2</v>
      </c>
      <c r="ACG127" s="60">
        <v>1.39694614667943E-2</v>
      </c>
      <c r="ACH127" s="60">
        <v>1.2120520012190701E-2</v>
      </c>
      <c r="ACI127" s="60">
        <v>2.6537985121707599E-2</v>
      </c>
      <c r="ACJ127" s="60">
        <v>1.4454736848932901E-2</v>
      </c>
      <c r="ACK127" s="60">
        <v>1.1473365800617001E-2</v>
      </c>
      <c r="ACL127" s="60">
        <v>8.7060513682241207E-3</v>
      </c>
      <c r="ACM127" s="60">
        <v>2.08885268705267E-2</v>
      </c>
      <c r="ACN127" s="60">
        <v>1.2271188194347899E-2</v>
      </c>
      <c r="ACO127" s="60">
        <v>1.03280541794162E-2</v>
      </c>
      <c r="ACP127" s="60">
        <v>2.0784024312653599E-2</v>
      </c>
      <c r="ACQ127" s="60">
        <v>1.8364120437468601E-2</v>
      </c>
      <c r="ACR127" s="60"/>
      <c r="ACS127" s="60"/>
      <c r="ACT127" s="60"/>
      <c r="ACU127" s="60"/>
      <c r="ACV127" s="60"/>
      <c r="ACW127" s="60"/>
      <c r="ACX127" s="60"/>
      <c r="ACY127" s="60">
        <v>1.1395919826064</v>
      </c>
      <c r="ACZ127" s="60">
        <v>1.5718713677822502E-2</v>
      </c>
      <c r="ADA127" s="60">
        <v>2.1494179129924101E-2</v>
      </c>
      <c r="ADB127" s="60">
        <v>2.3531307760017502E-2</v>
      </c>
      <c r="ADC127" s="60">
        <v>1.8549899671905502E-2</v>
      </c>
      <c r="ADD127" s="60">
        <v>2.60878244447325E-2</v>
      </c>
      <c r="ADE127" s="60">
        <v>2.50207676508582E-2</v>
      </c>
    </row>
    <row r="128" spans="554:785" x14ac:dyDescent="0.25">
      <c r="UH128" s="60"/>
      <c r="UI128" s="59">
        <v>6.9466196000576005E-2</v>
      </c>
      <c r="UJ128" s="59">
        <v>0.459569692611694</v>
      </c>
      <c r="UK128" s="59"/>
      <c r="UL128" s="59"/>
      <c r="UM128" s="59"/>
      <c r="UN128" s="59"/>
      <c r="UO128" s="59">
        <v>1.4151900075376001E-2</v>
      </c>
      <c r="UP128" s="59">
        <v>4.1912600398063597E-2</v>
      </c>
      <c r="UQ128" s="59">
        <v>1.35088004171848E-2</v>
      </c>
      <c r="UR128" s="59"/>
      <c r="US128" s="60">
        <v>4.2027197778224903E-2</v>
      </c>
      <c r="UT128" s="60">
        <v>6.9633699953556005E-2</v>
      </c>
      <c r="UV128" s="59"/>
      <c r="UW128" s="59"/>
      <c r="VA128" s="59"/>
      <c r="VB128" s="59">
        <v>0.139178097248077</v>
      </c>
      <c r="VC128" s="59">
        <v>4.1480600833892801E-2</v>
      </c>
      <c r="VD128" s="59">
        <v>2.8137098999999999E-2</v>
      </c>
      <c r="VE128" s="59">
        <v>6.9873303174972506E-2</v>
      </c>
      <c r="VF128" s="59">
        <v>6.9865100085735293E-2</v>
      </c>
      <c r="VG128" s="59">
        <v>8.3555698394775293E-2</v>
      </c>
      <c r="VH128" s="59">
        <v>4.2046699672937303E-2</v>
      </c>
      <c r="ACE128" s="60"/>
      <c r="ACF128" s="60">
        <v>1.39085796669038E-2</v>
      </c>
      <c r="ACG128" s="60">
        <v>1.38360796654961E-2</v>
      </c>
      <c r="ACH128" s="60">
        <v>1.2055367022285801E-2</v>
      </c>
      <c r="ACI128" s="60">
        <v>2.6449139792195799E-2</v>
      </c>
      <c r="ACJ128" s="60">
        <v>1.43959412560332E-2</v>
      </c>
      <c r="ACK128" s="60">
        <v>1.1433399386755499E-2</v>
      </c>
      <c r="ACL128" s="60">
        <v>8.7037271613248698E-3</v>
      </c>
      <c r="ACM128" s="60">
        <v>2.08726637539688E-2</v>
      </c>
      <c r="ACN128" s="60">
        <v>1.22404137943337E-2</v>
      </c>
      <c r="ACO128" s="60">
        <v>1.03021169630264E-2</v>
      </c>
      <c r="ACP128" s="60">
        <v>2.0729664042384299E-2</v>
      </c>
      <c r="ACQ128" s="60">
        <v>1.8359429207673701E-2</v>
      </c>
      <c r="ACR128" s="60"/>
      <c r="ACS128" s="60"/>
      <c r="ACT128" s="60"/>
      <c r="ACU128" s="60"/>
      <c r="ACV128" s="60"/>
      <c r="ACW128" s="60"/>
      <c r="ACX128" s="60"/>
      <c r="ACY128" s="60">
        <v>1.13957543765221</v>
      </c>
      <c r="ACZ128" s="60">
        <v>1.5633680119216901E-2</v>
      </c>
      <c r="ADA128" s="60">
        <v>2.14525591525416E-2</v>
      </c>
      <c r="ADB128" s="60">
        <v>2.3448652066022899E-2</v>
      </c>
      <c r="ADC128" s="60">
        <v>1.84637843965768E-2</v>
      </c>
      <c r="ADD128" s="60">
        <v>2.5906276610486698E-2</v>
      </c>
      <c r="ADE128" s="60">
        <v>2.5018456998969801E-2</v>
      </c>
    </row>
    <row r="129" spans="554:785" x14ac:dyDescent="0.25">
      <c r="UH129" s="60"/>
      <c r="UI129" s="59">
        <v>6.95204958319664E-2</v>
      </c>
      <c r="UJ129" s="59">
        <v>0.93257921934127797</v>
      </c>
      <c r="UK129" s="59"/>
      <c r="UL129" s="59"/>
      <c r="UM129" s="59"/>
      <c r="UN129" s="59"/>
      <c r="UO129" s="59">
        <v>1.41423000022768E-2</v>
      </c>
      <c r="UP129" s="59">
        <v>4.1880801320075899E-2</v>
      </c>
      <c r="UQ129" s="59">
        <v>1.3507000170648001E-2</v>
      </c>
      <c r="UR129" s="59"/>
      <c r="US129" s="60">
        <v>4.20210994780063E-2</v>
      </c>
      <c r="UT129" s="60">
        <v>6.9594800472259494E-2</v>
      </c>
      <c r="UV129" s="59"/>
      <c r="UW129" s="59"/>
      <c r="VA129" s="59"/>
      <c r="VB129" s="59">
        <v>0.139151096343994</v>
      </c>
      <c r="VC129" s="59">
        <v>4.1407696902751902E-2</v>
      </c>
      <c r="VD129" s="59">
        <v>2.80474E-2</v>
      </c>
      <c r="VE129" s="59">
        <v>6.9812498986720997E-2</v>
      </c>
      <c r="VF129" s="59">
        <v>6.9863401353359195E-2</v>
      </c>
      <c r="VG129" s="59">
        <v>8.2974106073379503E-2</v>
      </c>
      <c r="VH129" s="59">
        <v>4.2041100561618798E-2</v>
      </c>
      <c r="ACE129" s="60"/>
      <c r="ACF129" s="60">
        <v>1.3899866553602E-2</v>
      </c>
      <c r="ACG129" s="60">
        <v>1.37148563333006E-2</v>
      </c>
      <c r="ACH129" s="60">
        <v>1.20224084616458E-2</v>
      </c>
      <c r="ACI129" s="60">
        <v>2.6421497835601802E-2</v>
      </c>
      <c r="ACJ129" s="60">
        <v>1.43378536969042E-2</v>
      </c>
      <c r="ACK129" s="60">
        <v>1.13519014155079E-2</v>
      </c>
      <c r="ACL129" s="60">
        <v>8.6903831696458107E-3</v>
      </c>
      <c r="ACM129" s="60">
        <v>2.0865311420225699E-2</v>
      </c>
      <c r="ACN129" s="60">
        <v>1.2168643850194699E-2</v>
      </c>
      <c r="ACO129" s="60">
        <v>1.02988262852436E-2</v>
      </c>
      <c r="ACP129" s="60">
        <v>2.06591113691071E-2</v>
      </c>
      <c r="ACQ129" s="60">
        <v>1.8208627545536898E-2</v>
      </c>
      <c r="ACR129" s="60"/>
      <c r="ACS129" s="60"/>
      <c r="ACT129" s="60"/>
      <c r="ACU129" s="60"/>
      <c r="ACV129" s="60"/>
      <c r="ACW129" s="60"/>
      <c r="ACX129" s="60"/>
      <c r="ACY129" s="60">
        <v>1.1392880750233501</v>
      </c>
      <c r="ACZ129" s="60">
        <v>1.5598210463745101E-2</v>
      </c>
      <c r="ADA129" s="60">
        <v>2.1396869199867E-2</v>
      </c>
      <c r="ADB129" s="60">
        <v>2.3395805240862901E-2</v>
      </c>
      <c r="ADC129" s="60">
        <v>1.8438980445710101E-2</v>
      </c>
      <c r="ADD129" s="60">
        <v>2.5894553270141001E-2</v>
      </c>
      <c r="ADE129" s="60">
        <v>2.4966936082089799E-2</v>
      </c>
    </row>
    <row r="130" spans="554:785" x14ac:dyDescent="0.25">
      <c r="UH130" s="60"/>
      <c r="UI130" s="59">
        <v>6.9535300135612405E-2</v>
      </c>
      <c r="UJ130" s="59">
        <v>1.0863798856735201</v>
      </c>
      <c r="UK130" s="59"/>
      <c r="UL130" s="59"/>
      <c r="UM130" s="59"/>
      <c r="UN130" s="59"/>
      <c r="UO130" s="59">
        <v>1.41401002183556E-2</v>
      </c>
      <c r="UP130" s="59">
        <v>4.1875500231981201E-2</v>
      </c>
      <c r="UQ130" s="59"/>
      <c r="UR130" s="59"/>
      <c r="US130" s="60">
        <v>4.1985400021076202E-2</v>
      </c>
      <c r="UT130" s="60">
        <v>6.9577299058437306E-2</v>
      </c>
      <c r="UV130" s="59"/>
      <c r="UW130" s="59"/>
      <c r="VA130" s="59"/>
      <c r="VB130" s="59">
        <v>0.13914990425109799</v>
      </c>
      <c r="VC130" s="59">
        <v>4.1396800428628901E-2</v>
      </c>
      <c r="VD130" s="59">
        <v>2.8000901000000002E-2</v>
      </c>
      <c r="VE130" s="59">
        <v>6.9772303104400593E-2</v>
      </c>
      <c r="VF130" s="59">
        <v>6.9757401943206704E-2</v>
      </c>
      <c r="VG130" s="59">
        <v>6.9798000156879397E-2</v>
      </c>
      <c r="VH130" s="59">
        <v>4.2015999555587699E-2</v>
      </c>
      <c r="ACE130" s="60"/>
      <c r="ACF130" s="60">
        <v>1.38814148710157E-2</v>
      </c>
      <c r="ACG130" s="60">
        <v>1.36718562213208E-2</v>
      </c>
      <c r="ACH130" s="60">
        <v>1.19233017251427E-2</v>
      </c>
      <c r="ACI130" s="60">
        <v>2.62987163987464E-2</v>
      </c>
      <c r="ACJ130" s="60">
        <v>1.4262729344703899E-2</v>
      </c>
      <c r="ACK130" s="60">
        <v>1.1332477051993001E-2</v>
      </c>
      <c r="ACL130" s="60">
        <v>8.6476879058673805E-3</v>
      </c>
      <c r="ACM130" s="60">
        <v>2.07420740357756E-2</v>
      </c>
      <c r="ACN130" s="60">
        <v>1.21340042867256E-2</v>
      </c>
      <c r="ACO130" s="60">
        <v>1.01222961929326E-2</v>
      </c>
      <c r="ACP130" s="60">
        <v>2.06521839374527E-2</v>
      </c>
      <c r="ACQ130" s="60">
        <v>1.8171282861995201E-2</v>
      </c>
      <c r="ACR130" s="60"/>
      <c r="ACS130" s="60"/>
      <c r="ACT130" s="60"/>
      <c r="ACU130" s="60"/>
      <c r="ACV130" s="60"/>
      <c r="ACW130" s="60"/>
      <c r="ACX130" s="60"/>
      <c r="ACY130" s="60">
        <v>1.1392671229748901</v>
      </c>
      <c r="ACZ130" s="60">
        <v>1.55935198253002E-2</v>
      </c>
      <c r="ADA130" s="60">
        <v>2.1380165833115299E-2</v>
      </c>
      <c r="ADB130" s="60">
        <v>2.3017013859356599E-2</v>
      </c>
      <c r="ADC130" s="60">
        <v>1.8438298327536001E-2</v>
      </c>
      <c r="ADD130" s="60">
        <v>2.5717423861727502E-2</v>
      </c>
      <c r="ADE130" s="60">
        <v>2.4916813088365099E-2</v>
      </c>
    </row>
    <row r="131" spans="554:785" x14ac:dyDescent="0.25">
      <c r="UH131" s="60"/>
      <c r="UI131" s="59">
        <v>6.9587498903274494E-2</v>
      </c>
      <c r="UJ131" s="59">
        <v>8.4788589477538991</v>
      </c>
      <c r="UK131" s="59"/>
      <c r="UL131" s="59"/>
      <c r="UM131" s="59"/>
      <c r="UN131" s="59"/>
      <c r="UO131" s="59">
        <v>1.41363004222512E-2</v>
      </c>
      <c r="UP131" s="59">
        <v>4.1874099522829E-2</v>
      </c>
      <c r="UQ131" s="59"/>
      <c r="UR131" s="59"/>
      <c r="US131" s="60">
        <v>4.1971698403358397E-2</v>
      </c>
      <c r="UT131" s="60">
        <v>6.95689022541046E-2</v>
      </c>
      <c r="UV131" s="59"/>
      <c r="UW131" s="59"/>
      <c r="VA131" s="59"/>
      <c r="VB131" s="59">
        <v>0.13910080492496399</v>
      </c>
      <c r="VC131" s="59">
        <v>4.12673987448215E-2</v>
      </c>
      <c r="VD131" s="59">
        <v>2.7983401000000001E-2</v>
      </c>
      <c r="VE131" s="59">
        <v>6.9629400968551594E-2</v>
      </c>
      <c r="VF131" s="59">
        <v>6.9751702249050099E-2</v>
      </c>
      <c r="VG131" s="59">
        <v>6.9778300821781103E-2</v>
      </c>
      <c r="VH131" s="59">
        <v>4.1928999125957399E-2</v>
      </c>
      <c r="ACE131" s="60"/>
      <c r="ACF131" s="60">
        <v>1.3874336230272E-2</v>
      </c>
      <c r="ACG131" s="60">
        <v>1.3623037912637999E-2</v>
      </c>
      <c r="ACH131" s="60">
        <v>1.1881224169219801E-2</v>
      </c>
      <c r="ACI131" s="60">
        <v>2.6232925923530999E-2</v>
      </c>
      <c r="ACJ131" s="60">
        <v>1.4244635250074E-2</v>
      </c>
      <c r="ACK131" s="60">
        <v>1.11299085368913E-2</v>
      </c>
      <c r="ACL131" s="60">
        <v>8.6200513209415408E-3</v>
      </c>
      <c r="ACM131" s="60">
        <v>2.06985956379859E-2</v>
      </c>
      <c r="ACN131" s="60">
        <v>1.21004765883278E-2</v>
      </c>
      <c r="ACO131" s="60">
        <v>1.01128293009074E-2</v>
      </c>
      <c r="ACP131" s="60">
        <v>2.0576663741269201E-2</v>
      </c>
      <c r="ACQ131" s="60">
        <v>1.8162853538054101E-2</v>
      </c>
      <c r="ACR131" s="60"/>
      <c r="ACS131" s="60"/>
      <c r="ACT131" s="60"/>
      <c r="ACU131" s="60"/>
      <c r="ACV131" s="60"/>
      <c r="ACW131" s="60"/>
      <c r="ACX131" s="60"/>
      <c r="ACY131" s="60">
        <v>1.1391109603738201</v>
      </c>
      <c r="ACZ131" s="60">
        <v>1.55263936152531E-2</v>
      </c>
      <c r="ADA131" s="60">
        <v>2.12671044503757E-2</v>
      </c>
      <c r="ADB131" s="60">
        <v>2.2942201028016401E-2</v>
      </c>
      <c r="ADC131" s="60">
        <v>1.8387801305875501E-2</v>
      </c>
      <c r="ADD131" s="60">
        <v>2.5681171428113499E-2</v>
      </c>
      <c r="ADE131" s="60">
        <v>2.48234107603095E-2</v>
      </c>
    </row>
    <row r="132" spans="554:785" x14ac:dyDescent="0.25">
      <c r="UH132" s="60"/>
      <c r="UI132" s="59">
        <v>6.9599702954292297E-2</v>
      </c>
      <c r="UJ132" s="59"/>
      <c r="UK132" s="59"/>
      <c r="UL132" s="59"/>
      <c r="UM132" s="59"/>
      <c r="UN132" s="59"/>
      <c r="UO132" s="59">
        <v>1.41316996887326E-2</v>
      </c>
      <c r="UP132" s="59">
        <v>4.1851699352264397E-2</v>
      </c>
      <c r="UQ132" s="59"/>
      <c r="UR132" s="59"/>
      <c r="US132" s="60">
        <v>4.1918601840734399E-2</v>
      </c>
      <c r="UT132" s="60">
        <v>6.9551199674606295E-2</v>
      </c>
      <c r="UV132" s="59"/>
      <c r="UW132" s="59"/>
      <c r="VA132" s="59"/>
      <c r="VB132" s="59">
        <v>0.13908089697360901</v>
      </c>
      <c r="VC132" s="59">
        <v>2.89354994893074E-2</v>
      </c>
      <c r="VD132" s="59">
        <v>2.7977699000000002E-2</v>
      </c>
      <c r="VE132" s="59">
        <v>6.9553494453430106E-2</v>
      </c>
      <c r="VF132" s="59">
        <v>6.9740206003189004E-2</v>
      </c>
      <c r="VG132" s="59">
        <v>6.9720700383186299E-2</v>
      </c>
      <c r="VH132" s="59">
        <v>4.19120006263256E-2</v>
      </c>
      <c r="ACE132" s="60"/>
      <c r="ACF132" s="60">
        <v>1.3833456730264201E-2</v>
      </c>
      <c r="ACG132" s="60">
        <v>1.3606076614507299E-2</v>
      </c>
      <c r="ACH132" s="60">
        <v>1.1867224028555E-2</v>
      </c>
      <c r="ACI132" s="60">
        <v>2.6141308184939299E-2</v>
      </c>
      <c r="ACJ132" s="60">
        <v>1.42243284857357E-2</v>
      </c>
      <c r="ACK132" s="60">
        <v>1.11148800877889E-2</v>
      </c>
      <c r="ACL132" s="60">
        <v>8.5521096677935501E-3</v>
      </c>
      <c r="ACM132" s="60">
        <v>2.0696089708423099E-2</v>
      </c>
      <c r="ACN132" s="60">
        <v>1.2068053944234601E-2</v>
      </c>
      <c r="ACO132" s="60">
        <v>1.01108996364772E-2</v>
      </c>
      <c r="ACP132" s="60">
        <v>2.0467691137617601E-2</v>
      </c>
      <c r="ACQ132" s="60">
        <v>1.8117646228995501E-2</v>
      </c>
      <c r="ACR132" s="60"/>
      <c r="ACS132" s="60"/>
      <c r="ACT132" s="60"/>
      <c r="ACU132" s="60"/>
      <c r="ACV132" s="60"/>
      <c r="ACW132" s="60"/>
      <c r="ACX132" s="60"/>
      <c r="ACY132" s="60">
        <v>1.1388031049463001</v>
      </c>
      <c r="ACZ132" s="60">
        <v>1.54941611312887E-2</v>
      </c>
      <c r="ADA132" s="60">
        <v>2.1259140287835501E-2</v>
      </c>
      <c r="ADB132" s="60">
        <v>2.2614710355675301E-2</v>
      </c>
      <c r="ADC132" s="60">
        <v>1.83826569165518E-2</v>
      </c>
      <c r="ADD132" s="60">
        <v>2.5648574880217798E-2</v>
      </c>
      <c r="ADE132" s="60">
        <v>2.4815187441608998E-2</v>
      </c>
    </row>
    <row r="133" spans="554:785" x14ac:dyDescent="0.25">
      <c r="UH133" s="60"/>
      <c r="UI133" s="59">
        <v>6.9608099758625003E-2</v>
      </c>
      <c r="UJ133" s="59"/>
      <c r="UK133" s="59"/>
      <c r="UL133" s="59"/>
      <c r="UM133" s="59"/>
      <c r="UN133" s="59"/>
      <c r="UO133" s="59">
        <v>1.4123500324785701E-2</v>
      </c>
      <c r="UP133" s="59">
        <v>4.17939983308315E-2</v>
      </c>
      <c r="UQ133" s="59"/>
      <c r="UR133" s="59"/>
      <c r="US133" s="60">
        <v>4.1906300932168898E-2</v>
      </c>
      <c r="UT133" s="60">
        <v>6.95341005921363E-2</v>
      </c>
      <c r="UV133" s="59"/>
      <c r="UW133" s="59"/>
      <c r="VA133" s="59"/>
      <c r="VB133" s="59">
        <v>0.13907781243324199</v>
      </c>
      <c r="VC133" s="59">
        <v>2.8432499617338101E-2</v>
      </c>
      <c r="VD133" s="59">
        <v>2.7923401E-2</v>
      </c>
      <c r="VE133" s="59">
        <v>6.9485701620578696E-2</v>
      </c>
      <c r="VF133" s="59">
        <v>6.9737300276756203E-2</v>
      </c>
      <c r="VG133" s="59">
        <v>6.9535404443740803E-2</v>
      </c>
      <c r="VH133" s="59">
        <v>4.1891500353813102E-2</v>
      </c>
      <c r="ACE133" s="60"/>
      <c r="ACF133" s="60">
        <v>1.38160735923352E-2</v>
      </c>
      <c r="ACG133" s="60">
        <v>1.36007208625079E-2</v>
      </c>
      <c r="ACH133" s="60">
        <v>1.17981486932649E-2</v>
      </c>
      <c r="ACI133" s="60">
        <v>2.6093855524174502E-2</v>
      </c>
      <c r="ACJ133" s="60">
        <v>1.40829277560496E-2</v>
      </c>
      <c r="ACK133" s="60">
        <v>1.10660206535344E-2</v>
      </c>
      <c r="ACL133" s="60">
        <v>8.5305066036741508E-3</v>
      </c>
      <c r="ACM133" s="60">
        <v>2.0686744748737902E-2</v>
      </c>
      <c r="ACN133" s="60">
        <v>1.1981418292155301E-2</v>
      </c>
      <c r="ACO133" s="60">
        <v>1.0098327078011201E-2</v>
      </c>
      <c r="ACP133" s="60">
        <v>2.03948099326491E-2</v>
      </c>
      <c r="ACQ133" s="60">
        <v>1.8092367607841501E-2</v>
      </c>
      <c r="ACR133" s="60"/>
      <c r="ACS133" s="60"/>
      <c r="ACT133" s="60"/>
      <c r="ACU133" s="60"/>
      <c r="ACV133" s="60"/>
      <c r="ACW133" s="60"/>
      <c r="ACX133" s="60"/>
      <c r="ACY133" s="60">
        <v>1.1387038390620501</v>
      </c>
      <c r="ACZ133" s="60">
        <v>1.54737044961194E-2</v>
      </c>
      <c r="ADA133" s="60">
        <v>2.1238539722727899E-2</v>
      </c>
      <c r="ADB133" s="60">
        <v>2.2338215203407001E-2</v>
      </c>
      <c r="ADC133" s="60">
        <v>1.8365120727438199E-2</v>
      </c>
      <c r="ADD133" s="60">
        <v>2.5578900966265899E-2</v>
      </c>
      <c r="ADE133" s="60">
        <v>2.4753615428450601E-2</v>
      </c>
    </row>
    <row r="134" spans="554:785" x14ac:dyDescent="0.25">
      <c r="UH134" s="60"/>
      <c r="UI134" s="59">
        <v>6.9611899554729406E-2</v>
      </c>
      <c r="UJ134" s="59"/>
      <c r="UK134" s="59"/>
      <c r="UL134" s="59"/>
      <c r="UM134" s="59"/>
      <c r="UN134" s="59"/>
      <c r="UO134" s="59">
        <v>1.4111099764704701E-2</v>
      </c>
      <c r="UP134" s="59">
        <v>4.1749700903892503E-2</v>
      </c>
      <c r="UQ134" s="59"/>
      <c r="UR134" s="59"/>
      <c r="US134" s="60">
        <v>4.1891999542713103E-2</v>
      </c>
      <c r="UT134" s="60">
        <v>6.9529898464679704E-2</v>
      </c>
      <c r="UV134" s="59"/>
      <c r="UW134" s="59"/>
      <c r="VA134" s="59"/>
      <c r="VB134" s="59">
        <v>0.13902179896831501</v>
      </c>
      <c r="VC134" s="59">
        <v>2.82693989574909E-2</v>
      </c>
      <c r="VD134" s="59">
        <v>2.7903199E-2</v>
      </c>
      <c r="VE134" s="59">
        <v>6.9452300667762701E-2</v>
      </c>
      <c r="VF134" s="59">
        <v>6.9733701646327903E-2</v>
      </c>
      <c r="VG134" s="59">
        <v>6.9502398371696403E-2</v>
      </c>
      <c r="VH134" s="59">
        <v>4.1883099824190098E-2</v>
      </c>
      <c r="ACE134" s="60"/>
      <c r="ACF134" s="60">
        <v>1.37985199169982E-2</v>
      </c>
      <c r="ACG134" s="60">
        <v>1.35306773169807E-2</v>
      </c>
      <c r="ACH134" s="60">
        <v>1.1758175812092E-2</v>
      </c>
      <c r="ACI134" s="60">
        <v>2.5870721954699499E-2</v>
      </c>
      <c r="ACJ134" s="60">
        <v>1.4029688437547301E-2</v>
      </c>
      <c r="ACK134" s="60">
        <v>1.10441662400737E-2</v>
      </c>
      <c r="ACL134" s="60">
        <v>8.5012952825276392E-3</v>
      </c>
      <c r="ACM134" s="60">
        <v>2.06450677540502E-2</v>
      </c>
      <c r="ACN134" s="60">
        <v>1.1885898361469501E-2</v>
      </c>
      <c r="ACO134" s="60">
        <v>1.0066255425726501E-2</v>
      </c>
      <c r="ACP134" s="60">
        <v>2.0326732403311901E-2</v>
      </c>
      <c r="ACQ134" s="60">
        <v>1.8022666237679098E-2</v>
      </c>
      <c r="ACR134" s="60"/>
      <c r="ACS134" s="60"/>
      <c r="ACT134" s="60"/>
      <c r="ACU134" s="60"/>
      <c r="ACV134" s="60"/>
      <c r="ACW134" s="60"/>
      <c r="ACX134" s="60"/>
      <c r="ACY134" s="60">
        <v>1.1384116427556901</v>
      </c>
      <c r="ACZ134" s="60">
        <v>1.54573655836301E-2</v>
      </c>
      <c r="ADA134" s="60">
        <v>2.12021785172361E-2</v>
      </c>
      <c r="ADB134" s="60">
        <v>2.2238858741596701E-2</v>
      </c>
      <c r="ADC134" s="60">
        <v>1.8355159349658499E-2</v>
      </c>
      <c r="ADD134" s="60">
        <v>2.5542721994379299E-2</v>
      </c>
      <c r="ADE134" s="60">
        <v>2.4670881682305398E-2</v>
      </c>
    </row>
    <row r="135" spans="554:785" x14ac:dyDescent="0.25">
      <c r="UH135" s="60"/>
      <c r="UI135" s="59">
        <v>6.9665998220443698E-2</v>
      </c>
      <c r="UJ135" s="59"/>
      <c r="UK135" s="59"/>
      <c r="UL135" s="59"/>
      <c r="UM135" s="59"/>
      <c r="UN135" s="59"/>
      <c r="UO135" s="59">
        <v>1.41038997098803E-2</v>
      </c>
      <c r="UP135" s="59">
        <v>4.1729200631379998E-2</v>
      </c>
      <c r="UQ135" s="59"/>
      <c r="UR135" s="59"/>
      <c r="US135" s="60">
        <v>4.18523028492927E-2</v>
      </c>
      <c r="UT135" s="60">
        <v>6.9509401917457497E-2</v>
      </c>
      <c r="UV135" s="59"/>
      <c r="UW135" s="59"/>
      <c r="VA135" s="59"/>
      <c r="VB135" s="59">
        <v>0.13889370858669201</v>
      </c>
      <c r="VC135" s="59">
        <v>2.8251599520444801E-2</v>
      </c>
      <c r="VD135" s="59">
        <v>2.7867000999999999E-2</v>
      </c>
      <c r="VE135" s="59">
        <v>6.94259032607078E-2</v>
      </c>
      <c r="VF135" s="59">
        <v>6.9718301296234103E-2</v>
      </c>
      <c r="VG135" s="59">
        <v>6.9350399076938601E-2</v>
      </c>
      <c r="VH135" s="59">
        <v>4.1870802640914903E-2</v>
      </c>
      <c r="ACE135" s="60"/>
      <c r="ACF135" s="60">
        <v>1.37116664684169E-2</v>
      </c>
      <c r="ACG135" s="60">
        <v>1.34841449597593E-2</v>
      </c>
      <c r="ACH135" s="60">
        <v>1.1633484828319E-2</v>
      </c>
      <c r="ACI135" s="60">
        <v>2.57508784868897E-2</v>
      </c>
      <c r="ACJ135" s="60">
        <v>1.39854125325074E-2</v>
      </c>
      <c r="ACK135" s="60">
        <v>1.10037291499508E-2</v>
      </c>
      <c r="ACL135" s="60">
        <v>8.4891600179961401E-3</v>
      </c>
      <c r="ACM135" s="60">
        <v>2.0576476036050301E-2</v>
      </c>
      <c r="ACN135" s="60">
        <v>1.17170663935511E-2</v>
      </c>
      <c r="ACO135" s="60">
        <v>9.7353336429007904E-3</v>
      </c>
      <c r="ACP135" s="60">
        <v>2.0308111935540201E-2</v>
      </c>
      <c r="ACQ135" s="60">
        <v>1.7817047814576801E-2</v>
      </c>
      <c r="ACR135" s="60"/>
      <c r="ACS135" s="60"/>
      <c r="ACT135" s="60"/>
      <c r="ACU135" s="60"/>
      <c r="ACV135" s="60"/>
      <c r="ACW135" s="60"/>
      <c r="ACX135" s="60"/>
      <c r="ACY135" s="60">
        <v>1.13835021871369</v>
      </c>
      <c r="ACZ135" s="60">
        <v>1.5432897019672299E-2</v>
      </c>
      <c r="ADA135" s="60">
        <v>2.11910740426253E-2</v>
      </c>
      <c r="ADB135" s="60">
        <v>2.2229755963191301E-2</v>
      </c>
      <c r="ADC135" s="60">
        <v>1.8322950812886998E-2</v>
      </c>
      <c r="ADD135" s="60">
        <v>2.5525286276089298E-2</v>
      </c>
      <c r="ADE135" s="60">
        <v>2.4565203875959399E-2</v>
      </c>
    </row>
    <row r="136" spans="554:785" x14ac:dyDescent="0.25">
      <c r="UH136" s="60"/>
      <c r="UI136" s="59">
        <v>6.9672800600528703E-2</v>
      </c>
      <c r="UJ136" s="59"/>
      <c r="UK136" s="59"/>
      <c r="UL136" s="59"/>
      <c r="UM136" s="59"/>
      <c r="UN136" s="59"/>
      <c r="UO136" s="59">
        <v>1.4094199985265701E-2</v>
      </c>
      <c r="UP136" s="59">
        <v>4.1725799441337502E-2</v>
      </c>
      <c r="UQ136" s="59"/>
      <c r="UR136" s="59"/>
      <c r="US136" s="60">
        <v>4.18442003428936E-2</v>
      </c>
      <c r="UT136" s="60">
        <v>6.9486901164054801E-2</v>
      </c>
      <c r="UV136" s="59"/>
      <c r="UW136" s="59"/>
      <c r="VA136" s="59"/>
      <c r="VB136" s="59">
        <v>0.12545320391654899</v>
      </c>
      <c r="VC136" s="59">
        <v>2.82001998275518E-2</v>
      </c>
      <c r="VD136" s="59">
        <v>2.7860999000000001E-2</v>
      </c>
      <c r="VE136" s="59">
        <v>6.9341704249382005E-2</v>
      </c>
      <c r="VF136" s="59">
        <v>6.9698601961135795E-2</v>
      </c>
      <c r="VG136" s="59">
        <v>5.5902600288391099E-2</v>
      </c>
      <c r="VH136" s="59">
        <v>4.1854299604892703E-2</v>
      </c>
      <c r="ACE136" s="60"/>
      <c r="ACF136" s="60">
        <v>1.3709412879049599E-2</v>
      </c>
      <c r="ACG136" s="60">
        <v>1.34499140220786E-2</v>
      </c>
      <c r="ACH136" s="60">
        <v>1.1564748611105499E-2</v>
      </c>
      <c r="ACI136" s="60">
        <v>2.5742574441045801E-2</v>
      </c>
      <c r="ACJ136" s="60">
        <v>1.39675211172791E-2</v>
      </c>
      <c r="ACK136" s="60">
        <v>1.09238059364052E-2</v>
      </c>
      <c r="ACL136" s="60">
        <v>8.4766117176515096E-3</v>
      </c>
      <c r="ACM136" s="60">
        <v>2.0567191813525398E-2</v>
      </c>
      <c r="ACN136" s="60">
        <v>1.1709197341178699E-2</v>
      </c>
      <c r="ACO136" s="60">
        <v>9.7009230325878805E-3</v>
      </c>
      <c r="ACP136" s="60">
        <v>2.0277536915465199E-2</v>
      </c>
      <c r="ACQ136" s="60">
        <v>1.7781579531703898E-2</v>
      </c>
      <c r="ACR136" s="60"/>
      <c r="ACS136" s="60"/>
      <c r="ACT136" s="60"/>
      <c r="ACU136" s="60"/>
      <c r="ACV136" s="60"/>
      <c r="ACW136" s="60"/>
      <c r="ACX136" s="60"/>
      <c r="ACY136" s="60">
        <v>1.1382581797311799</v>
      </c>
      <c r="ACZ136" s="60">
        <v>1.53977567462286E-2</v>
      </c>
      <c r="ADA136" s="60">
        <v>2.1085012016401498E-2</v>
      </c>
      <c r="ADB136" s="60">
        <v>2.2212825186458202E-2</v>
      </c>
      <c r="ADC136" s="60">
        <v>1.8295844104812199E-2</v>
      </c>
      <c r="ADD136" s="60">
        <v>2.5439919920682799E-2</v>
      </c>
      <c r="ADE136" s="60">
        <v>2.4396033215665101E-2</v>
      </c>
    </row>
    <row r="137" spans="554:785" x14ac:dyDescent="0.25">
      <c r="UH137" s="60"/>
      <c r="UI137" s="59">
        <v>6.9705300033092499E-2</v>
      </c>
      <c r="UJ137" s="59"/>
      <c r="UK137" s="59"/>
      <c r="UL137" s="59"/>
      <c r="UM137" s="59"/>
      <c r="UN137" s="59"/>
      <c r="UO137" s="59">
        <v>1.4089499600231601E-2</v>
      </c>
      <c r="UP137" s="59">
        <v>4.1723199188709197E-2</v>
      </c>
      <c r="UQ137" s="59"/>
      <c r="UR137" s="59"/>
      <c r="US137" s="60">
        <v>4.1786100715398698E-2</v>
      </c>
      <c r="UT137" s="60">
        <v>6.9458402693271595E-2</v>
      </c>
      <c r="UV137" s="59"/>
      <c r="UW137" s="59"/>
      <c r="VA137" s="59"/>
      <c r="VB137" s="59">
        <v>0.12533059716224601</v>
      </c>
      <c r="VC137" s="59">
        <v>2.8200000524520801E-2</v>
      </c>
      <c r="VD137" s="59">
        <v>2.7850300000000001E-2</v>
      </c>
      <c r="VE137" s="59">
        <v>6.8484693765640203E-2</v>
      </c>
      <c r="VF137" s="59">
        <v>6.9680303335189805E-2</v>
      </c>
      <c r="VG137" s="59">
        <v>5.5868498980998903E-2</v>
      </c>
      <c r="VH137" s="59">
        <v>4.1832797229290002E-2</v>
      </c>
      <c r="ACE137" s="60"/>
      <c r="ACF137" s="60">
        <v>1.3704625445946099E-2</v>
      </c>
      <c r="ACG137" s="60">
        <v>1.34247719702838E-2</v>
      </c>
      <c r="ACH137" s="60">
        <v>1.1547148078201E-2</v>
      </c>
      <c r="ACI137" s="60">
        <v>2.5686407760008901E-2</v>
      </c>
      <c r="ACJ137" s="60">
        <v>1.39526726780196E-2</v>
      </c>
      <c r="ACK137" s="60">
        <v>1.08396865644774E-2</v>
      </c>
      <c r="ACL137" s="60">
        <v>8.4485954121088901E-3</v>
      </c>
      <c r="ACM137" s="60">
        <v>2.05566691255165E-2</v>
      </c>
      <c r="ACN137" s="60">
        <v>1.1638159256958399E-2</v>
      </c>
      <c r="ACO137" s="60">
        <v>9.6178464318443808E-3</v>
      </c>
      <c r="ACP137" s="60">
        <v>2.0247515311898601E-2</v>
      </c>
      <c r="ACQ137" s="60">
        <v>1.7767084158157399E-2</v>
      </c>
      <c r="ACR137" s="60"/>
      <c r="ACS137" s="60"/>
      <c r="ACT137" s="60"/>
      <c r="ACU137" s="60"/>
      <c r="ACV137" s="60"/>
      <c r="ACW137" s="60"/>
      <c r="ACX137" s="60"/>
      <c r="ACY137" s="60">
        <v>1.1381437320433401</v>
      </c>
      <c r="ACZ137" s="60">
        <v>1.53532756394388E-2</v>
      </c>
      <c r="ADA137" s="60">
        <v>2.10573206104358E-2</v>
      </c>
      <c r="ADB137" s="60">
        <v>2.21486300343837E-2</v>
      </c>
      <c r="ADC137" s="60">
        <v>1.82819769290824E-2</v>
      </c>
      <c r="ADD137" s="60">
        <v>2.5386439593513999E-2</v>
      </c>
      <c r="ADE137" s="60">
        <v>2.4336957112176399E-2</v>
      </c>
    </row>
    <row r="138" spans="554:785" x14ac:dyDescent="0.25">
      <c r="UH138" s="60"/>
      <c r="UI138" s="59">
        <v>6.9715104997157995E-2</v>
      </c>
      <c r="UJ138" s="59"/>
      <c r="UK138" s="59"/>
      <c r="UL138" s="59"/>
      <c r="UM138" s="59"/>
      <c r="UN138" s="59"/>
      <c r="UO138" s="59">
        <v>1.4062900096177999E-2</v>
      </c>
      <c r="UP138" s="59">
        <v>4.1717600077390601E-2</v>
      </c>
      <c r="UQ138" s="59"/>
      <c r="UR138" s="59"/>
      <c r="US138" s="60">
        <v>4.1785001754760701E-2</v>
      </c>
      <c r="UT138" s="60">
        <v>6.9338299334049197E-2</v>
      </c>
      <c r="UV138" s="59"/>
      <c r="UW138" s="59"/>
      <c r="VA138" s="59"/>
      <c r="VB138" s="59">
        <v>0.125270500779151</v>
      </c>
      <c r="VC138" s="59">
        <v>2.81458012759685E-2</v>
      </c>
      <c r="VD138" s="59">
        <v>2.7845900999999999E-2</v>
      </c>
      <c r="VE138" s="59">
        <v>5.5837899446487399E-2</v>
      </c>
      <c r="VF138" s="59">
        <v>6.9660402834415394E-2</v>
      </c>
      <c r="VG138" s="59">
        <v>5.57190999388694E-2</v>
      </c>
      <c r="VH138" s="59">
        <v>4.1811998933553599E-2</v>
      </c>
      <c r="ACE138" s="60"/>
      <c r="ACF138" s="60">
        <v>1.36890479061517E-2</v>
      </c>
      <c r="ACG138" s="60">
        <v>1.3380444999245599E-2</v>
      </c>
      <c r="ACH138" s="60">
        <v>1.15145979010508E-2</v>
      </c>
      <c r="ACI138" s="60">
        <v>2.56759255368341E-2</v>
      </c>
      <c r="ACJ138" s="60">
        <v>1.38719239998351E-2</v>
      </c>
      <c r="ACK138" s="60">
        <v>1.0801762328040599E-2</v>
      </c>
      <c r="ACL138" s="60">
        <v>8.4451610320475205E-3</v>
      </c>
      <c r="ACM138" s="60">
        <v>2.0518747382515599E-2</v>
      </c>
      <c r="ACN138" s="60">
        <v>1.16019659801339E-2</v>
      </c>
      <c r="ACO138" s="60">
        <v>9.5426792303328501E-3</v>
      </c>
      <c r="ACP138" s="60">
        <v>2.0241882789764298E-2</v>
      </c>
      <c r="ACQ138" s="60">
        <v>1.7738823891707001E-2</v>
      </c>
      <c r="ACR138" s="60"/>
      <c r="ACS138" s="60"/>
      <c r="ACT138" s="60"/>
      <c r="ACU138" s="60"/>
      <c r="ACV138" s="60"/>
      <c r="ACW138" s="60"/>
      <c r="ACX138" s="60"/>
      <c r="ACY138" s="60">
        <v>1.1379461170661</v>
      </c>
      <c r="ACZ138" s="60">
        <v>1.5180895807613601E-2</v>
      </c>
      <c r="ADA138" s="60">
        <v>2.1054907067975099E-2</v>
      </c>
      <c r="ADB138" s="60">
        <v>2.2066562674906198E-2</v>
      </c>
      <c r="ADC138" s="60">
        <v>1.8148265727669099E-2</v>
      </c>
      <c r="ADD138" s="60">
        <v>2.5240767075522998E-2</v>
      </c>
      <c r="ADE138" s="60">
        <v>2.4259577893288E-2</v>
      </c>
    </row>
    <row r="139" spans="554:785" x14ac:dyDescent="0.25">
      <c r="UH139" s="60"/>
      <c r="UI139" s="59">
        <v>6.9738797843456199E-2</v>
      </c>
      <c r="UJ139" s="59"/>
      <c r="UK139" s="59"/>
      <c r="UL139" s="59"/>
      <c r="UM139" s="59"/>
      <c r="UN139" s="59"/>
      <c r="UO139" s="59">
        <v>1.4052099548280199E-2</v>
      </c>
      <c r="UP139" s="59">
        <v>4.1664998978376298E-2</v>
      </c>
      <c r="UQ139" s="59"/>
      <c r="UR139" s="59"/>
      <c r="US139" s="60">
        <v>4.1742101311683599E-2</v>
      </c>
      <c r="UT139" s="60">
        <v>6.9215200841426794E-2</v>
      </c>
      <c r="UV139" s="59"/>
      <c r="UW139" s="59"/>
      <c r="VA139" s="59"/>
      <c r="VB139" s="59">
        <v>0.12523260712623499</v>
      </c>
      <c r="VC139" s="59">
        <v>2.8106700628995802E-2</v>
      </c>
      <c r="VD139" s="59">
        <v>2.7841000000000001E-2</v>
      </c>
      <c r="VE139" s="59">
        <v>5.5773299187421799E-2</v>
      </c>
      <c r="VF139" s="59">
        <v>6.96159973740577E-2</v>
      </c>
      <c r="VG139" s="59">
        <v>5.5668298155069303E-2</v>
      </c>
      <c r="VH139" s="59">
        <v>4.1756700724363299E-2</v>
      </c>
      <c r="ACE139" s="60"/>
      <c r="ACF139" s="60">
        <v>1.3660868226941901E-2</v>
      </c>
      <c r="ACG139" s="60">
        <v>1.3324872849899701E-2</v>
      </c>
      <c r="ACH139" s="60">
        <v>1.14630125065042E-2</v>
      </c>
      <c r="ACI139" s="60">
        <v>2.5623472817918699E-2</v>
      </c>
      <c r="ACJ139" s="60">
        <v>1.3789536168141801E-2</v>
      </c>
      <c r="ACK139" s="60">
        <v>1.0798338851617699E-2</v>
      </c>
      <c r="ACL139" s="60">
        <v>8.4321192697681402E-3</v>
      </c>
      <c r="ACM139" s="60">
        <v>2.05042159706329E-2</v>
      </c>
      <c r="ACN139" s="60">
        <v>1.15963383488661E-2</v>
      </c>
      <c r="ACO139" s="60">
        <v>9.4650510129520096E-3</v>
      </c>
      <c r="ACP139" s="60">
        <v>2.0131121450820501E-2</v>
      </c>
      <c r="ACQ139" s="60">
        <v>1.76297865600323E-2</v>
      </c>
      <c r="ACR139" s="60"/>
      <c r="ACS139" s="60"/>
      <c r="ACT139" s="60"/>
      <c r="ACU139" s="60"/>
      <c r="ACV139" s="60"/>
      <c r="ACW139" s="60"/>
      <c r="ACX139" s="60"/>
      <c r="ACY139" s="60">
        <v>1.1378684050676799</v>
      </c>
      <c r="ACZ139" s="60">
        <v>1.51662497893718E-2</v>
      </c>
      <c r="ADA139" s="60">
        <v>2.10461581882385E-2</v>
      </c>
      <c r="ADB139" s="60">
        <v>2.2028247546925599E-2</v>
      </c>
      <c r="ADC139" s="60">
        <v>1.8111672234255E-2</v>
      </c>
      <c r="ADD139" s="60">
        <v>2.5196177175007901E-2</v>
      </c>
      <c r="ADE139" s="60">
        <v>2.4125568604819798E-2</v>
      </c>
    </row>
    <row r="140" spans="554:785" x14ac:dyDescent="0.25">
      <c r="UH140" s="60"/>
      <c r="UI140" s="59">
        <v>6.9739297032356207E-2</v>
      </c>
      <c r="UJ140" s="59"/>
      <c r="UK140" s="59"/>
      <c r="UL140" s="59"/>
      <c r="UM140" s="59"/>
      <c r="UN140" s="59"/>
      <c r="UO140" s="59">
        <v>1.40519002452492E-2</v>
      </c>
      <c r="UP140" s="59">
        <v>4.1656598448753301E-2</v>
      </c>
      <c r="UQ140" s="59"/>
      <c r="UR140" s="59"/>
      <c r="US140" s="60">
        <v>4.1732199490070301E-2</v>
      </c>
      <c r="UT140" s="60">
        <v>6.9162204861640902E-2</v>
      </c>
      <c r="UV140" s="59"/>
      <c r="UW140" s="59"/>
      <c r="VA140" s="59"/>
      <c r="VB140" s="59">
        <v>0.12516979873180301</v>
      </c>
      <c r="VC140" s="59">
        <v>2.8096700087189602E-2</v>
      </c>
      <c r="VD140" s="59">
        <v>2.7835701000000001E-2</v>
      </c>
      <c r="VE140" s="59">
        <v>5.5759899318218203E-2</v>
      </c>
      <c r="VF140" s="59">
        <v>6.9588601589202798E-2</v>
      </c>
      <c r="VG140" s="59">
        <v>5.5509500205516801E-2</v>
      </c>
      <c r="VH140" s="59">
        <v>4.1749801486730499E-2</v>
      </c>
      <c r="ACE140" s="60"/>
      <c r="ACF140" s="60">
        <v>1.35827559264172E-2</v>
      </c>
      <c r="ACG140" s="60">
        <v>1.33247499340779E-2</v>
      </c>
      <c r="ACH140" s="60">
        <v>1.1425535327133E-2</v>
      </c>
      <c r="ACI140" s="60">
        <v>2.5493223382887901E-2</v>
      </c>
      <c r="ACJ140" s="60">
        <v>1.35382899769359E-2</v>
      </c>
      <c r="ACK140" s="60">
        <v>1.0711718024816901E-2</v>
      </c>
      <c r="ACL140" s="60">
        <v>8.4195661312907906E-3</v>
      </c>
      <c r="ACM140" s="60">
        <v>2.04699602200662E-2</v>
      </c>
      <c r="ACN140" s="60">
        <v>1.15266846515384E-2</v>
      </c>
      <c r="ACO140" s="60">
        <v>9.4362918620788105E-3</v>
      </c>
      <c r="ACP140" s="60">
        <v>2.0096516355902299E-2</v>
      </c>
      <c r="ACQ140" s="60">
        <v>1.7602955798096301E-2</v>
      </c>
      <c r="ACR140" s="60"/>
      <c r="ACS140" s="60"/>
      <c r="ACT140" s="60"/>
      <c r="ACU140" s="60"/>
      <c r="ACV140" s="60"/>
      <c r="ACW140" s="60"/>
      <c r="ACX140" s="60"/>
      <c r="ACY140" s="60">
        <v>1.13740179886027</v>
      </c>
      <c r="ACZ140" s="60">
        <v>1.5157535877004399E-2</v>
      </c>
      <c r="ADA140" s="60">
        <v>2.0963991140444199E-2</v>
      </c>
      <c r="ADB140" s="60">
        <v>2.20026790799219E-2</v>
      </c>
      <c r="ADC140" s="60">
        <v>1.8092135976776998E-2</v>
      </c>
      <c r="ADD140" s="60">
        <v>2.5096129203198699E-2</v>
      </c>
      <c r="ADE140" s="60">
        <v>2.4084532345021201E-2</v>
      </c>
    </row>
    <row r="141" spans="554:785" x14ac:dyDescent="0.25">
      <c r="UH141" s="60"/>
      <c r="UI141" s="59">
        <v>6.9750204682350103E-2</v>
      </c>
      <c r="UJ141" s="59"/>
      <c r="UK141" s="59"/>
      <c r="UL141" s="59"/>
      <c r="UM141" s="59"/>
      <c r="UN141" s="59"/>
      <c r="UO141" s="59">
        <v>1.4047600328922201E-2</v>
      </c>
      <c r="UP141" s="59">
        <v>4.1632898151874501E-2</v>
      </c>
      <c r="UQ141" s="59"/>
      <c r="UR141" s="59"/>
      <c r="US141" s="60">
        <v>4.1707400232553399E-2</v>
      </c>
      <c r="UT141" s="60">
        <v>6.9159403443336404E-2</v>
      </c>
      <c r="UV141" s="59"/>
      <c r="UW141" s="59"/>
      <c r="VA141" s="59"/>
      <c r="VB141" s="59">
        <v>0.112538799643516</v>
      </c>
      <c r="VC141" s="59">
        <v>2.8075199574232101E-2</v>
      </c>
      <c r="VD141" s="59">
        <v>2.7831299E-2</v>
      </c>
      <c r="VE141" s="59">
        <v>5.5729798972606603E-2</v>
      </c>
      <c r="VF141" s="59">
        <v>6.9537602365016896E-2</v>
      </c>
      <c r="VG141" s="59">
        <v>5.5374100804328898E-2</v>
      </c>
      <c r="VH141" s="59">
        <v>4.1740998625755303E-2</v>
      </c>
      <c r="ACE141" s="60"/>
      <c r="ACF141" s="60">
        <v>1.3564756762262599E-2</v>
      </c>
      <c r="ACG141" s="60">
        <v>1.3286374408667499E-2</v>
      </c>
      <c r="ACH141" s="60">
        <v>1.13928641591863E-2</v>
      </c>
      <c r="ACI141" s="60">
        <v>2.53888499110143E-2</v>
      </c>
      <c r="ACJ141" s="60">
        <v>1.3493480824474701E-2</v>
      </c>
      <c r="ACK141" s="60">
        <v>1.06528888230744E-2</v>
      </c>
      <c r="ACL141" s="60">
        <v>8.3385706471871407E-3</v>
      </c>
      <c r="ACM141" s="60">
        <v>2.0440842339203399E-2</v>
      </c>
      <c r="ACN141" s="60">
        <v>1.1424619249119699E-2</v>
      </c>
      <c r="ACO141" s="60">
        <v>9.4298675698631703E-3</v>
      </c>
      <c r="ACP141" s="60">
        <v>2.0047306088704898E-2</v>
      </c>
      <c r="ACQ141" s="60">
        <v>1.7598077504371201E-2</v>
      </c>
      <c r="ACR141" s="60"/>
      <c r="ACS141" s="60"/>
      <c r="ACT141" s="60"/>
      <c r="ACU141" s="60"/>
      <c r="ACV141" s="60"/>
      <c r="ACW141" s="60"/>
      <c r="ACX141" s="60"/>
      <c r="ACY141" s="60">
        <v>1.1373899104445</v>
      </c>
      <c r="ACZ141" s="60">
        <v>1.5119246447681201E-2</v>
      </c>
      <c r="ADA141" s="60">
        <v>2.0897497212972599E-2</v>
      </c>
      <c r="ADB141" s="60">
        <v>2.1985708670810501E-2</v>
      </c>
      <c r="ADC141" s="60">
        <v>1.80237574333699E-2</v>
      </c>
      <c r="ADD141" s="60">
        <v>2.48843088165237E-2</v>
      </c>
      <c r="ADE141" s="60">
        <v>2.39723344329895E-2</v>
      </c>
    </row>
    <row r="142" spans="554:785" x14ac:dyDescent="0.25">
      <c r="UH142" s="60"/>
      <c r="UI142" s="59">
        <v>6.9753102958202307E-2</v>
      </c>
      <c r="UJ142" s="59"/>
      <c r="UK142" s="59"/>
      <c r="UL142" s="59"/>
      <c r="UM142" s="59"/>
      <c r="UN142" s="59"/>
      <c r="UO142" s="59">
        <v>1.40402996912598E-2</v>
      </c>
      <c r="UP142" s="59">
        <v>4.1630901396274497E-2</v>
      </c>
      <c r="UQ142" s="59"/>
      <c r="UR142" s="59"/>
      <c r="US142" s="60">
        <v>4.1706301271915401E-2</v>
      </c>
      <c r="UT142" s="60">
        <v>6.8831399083137498E-2</v>
      </c>
      <c r="UV142" s="59"/>
      <c r="UW142" s="59"/>
      <c r="VA142" s="59"/>
      <c r="VB142" s="59">
        <v>0.111848302185535</v>
      </c>
      <c r="VC142" s="59">
        <v>2.8065599501132899E-2</v>
      </c>
      <c r="VD142" s="59">
        <v>2.7813099000000001E-2</v>
      </c>
      <c r="VE142" s="59">
        <v>5.5709101259708398E-2</v>
      </c>
      <c r="VF142" s="59">
        <v>6.9509804248809801E-2</v>
      </c>
      <c r="VG142" s="59">
        <v>4.2096000164747203E-2</v>
      </c>
      <c r="VH142" s="59">
        <v>4.17272001504898E-2</v>
      </c>
      <c r="ACE142" s="60"/>
      <c r="ACF142" s="60">
        <v>1.35544768490786E-2</v>
      </c>
      <c r="ACG142" s="60">
        <v>1.32410943306788E-2</v>
      </c>
      <c r="ACH142" s="60">
        <v>1.1213284660379E-2</v>
      </c>
      <c r="ACI142" s="60">
        <v>2.53703419183261E-2</v>
      </c>
      <c r="ACJ142" s="60">
        <v>1.3490288177674999E-2</v>
      </c>
      <c r="ACK142" s="60">
        <v>1.0622329462500101E-2</v>
      </c>
      <c r="ACL142" s="60">
        <v>8.2116255550364198E-3</v>
      </c>
      <c r="ACM142" s="60">
        <v>2.0439608649305101E-2</v>
      </c>
      <c r="ACN142" s="60">
        <v>1.1327168361367001E-2</v>
      </c>
      <c r="ACO142" s="60">
        <v>9.3477871213607493E-3</v>
      </c>
      <c r="ACP142" s="60">
        <v>2.0020664954519402E-2</v>
      </c>
      <c r="ACQ142" s="60">
        <v>1.7514629860399301E-2</v>
      </c>
      <c r="ACR142" s="60"/>
      <c r="ACS142" s="60"/>
      <c r="ACT142" s="60"/>
      <c r="ACU142" s="60"/>
      <c r="ACV142" s="60"/>
      <c r="ACW142" s="60"/>
      <c r="ACX142" s="60"/>
      <c r="ACY142" s="60">
        <v>1.13733170275061</v>
      </c>
      <c r="ACZ142" s="60">
        <v>1.5108405709534501E-2</v>
      </c>
      <c r="ADA142" s="60">
        <v>2.0888381914338599E-2</v>
      </c>
      <c r="ADB142" s="60">
        <v>2.1888385534804201E-2</v>
      </c>
      <c r="ADC142" s="60">
        <v>1.8010346112767799E-2</v>
      </c>
      <c r="ADD142" s="60">
        <v>2.4553630322760402E-2</v>
      </c>
      <c r="ADE142" s="60">
        <v>2.3934831897212398E-2</v>
      </c>
    </row>
    <row r="143" spans="554:785" x14ac:dyDescent="0.25">
      <c r="UH143" s="60"/>
      <c r="UI143" s="59">
        <v>6.9768697023391696E-2</v>
      </c>
      <c r="UJ143" s="59"/>
      <c r="UK143" s="59"/>
      <c r="UL143" s="59"/>
      <c r="UM143" s="59"/>
      <c r="UN143" s="59"/>
      <c r="UO143" s="59">
        <v>1.40270004048943E-2</v>
      </c>
      <c r="UP143" s="59">
        <v>4.1613198816776199E-2</v>
      </c>
      <c r="UQ143" s="59"/>
      <c r="UR143" s="59"/>
      <c r="US143" s="60">
        <v>4.1705600917339297E-2</v>
      </c>
      <c r="UT143" s="60">
        <v>5.61140999197959E-2</v>
      </c>
      <c r="UV143" s="59"/>
      <c r="UW143" s="59"/>
      <c r="VA143" s="59"/>
      <c r="VB143" s="59">
        <v>0.111520200967788</v>
      </c>
      <c r="VC143" s="59">
        <v>2.8042498975992199E-2</v>
      </c>
      <c r="VD143" s="59">
        <v>2.7808800000000002E-2</v>
      </c>
      <c r="VE143" s="59">
        <v>5.5694602429866701E-2</v>
      </c>
      <c r="VF143" s="59">
        <v>6.9506101310253102E-2</v>
      </c>
      <c r="VG143" s="59">
        <v>4.2004499584436403E-2</v>
      </c>
      <c r="VH143" s="59">
        <v>4.1710700839757898E-2</v>
      </c>
      <c r="ACE143" s="60"/>
      <c r="ACF143" s="60">
        <v>1.35202906905652E-2</v>
      </c>
      <c r="ACG143" s="60">
        <v>1.3195290457537499E-2</v>
      </c>
      <c r="ACH143" s="60">
        <v>1.12093101782553E-2</v>
      </c>
      <c r="ACI143" s="60">
        <v>2.5331338326453401E-2</v>
      </c>
      <c r="ACJ143" s="60">
        <v>1.33528354261052E-2</v>
      </c>
      <c r="ACK143" s="60">
        <v>1.0606718291881799E-2</v>
      </c>
      <c r="ACL143" s="60">
        <v>8.1745183352658693E-3</v>
      </c>
      <c r="ACM143" s="60">
        <v>2.0429688744771801E-2</v>
      </c>
      <c r="ACN143" s="60">
        <v>1.12406966218452E-2</v>
      </c>
      <c r="ACO143" s="60">
        <v>9.3438167454319293E-3</v>
      </c>
      <c r="ACP143" s="60">
        <v>1.99325453462115E-2</v>
      </c>
      <c r="ACQ143" s="60">
        <v>1.7508489784111E-2</v>
      </c>
      <c r="ACR143" s="60"/>
      <c r="ACS143" s="60"/>
      <c r="ACT143" s="60"/>
      <c r="ACU143" s="60"/>
      <c r="ACV143" s="60"/>
      <c r="ACW143" s="60"/>
      <c r="ACX143" s="60"/>
      <c r="ACY143" s="60">
        <v>1.13725777314554</v>
      </c>
      <c r="ACZ143" s="60">
        <v>1.50976628265619E-2</v>
      </c>
      <c r="ADA143" s="60">
        <v>2.08501411022705E-2</v>
      </c>
      <c r="ADB143" s="60">
        <v>2.18809886550125E-2</v>
      </c>
      <c r="ADC143" s="60">
        <v>1.7857888305891498E-2</v>
      </c>
      <c r="ADD143" s="60">
        <v>2.4409197233986601E-2</v>
      </c>
      <c r="ADE143" s="60">
        <v>2.3905382664538899E-2</v>
      </c>
    </row>
    <row r="144" spans="554:785" x14ac:dyDescent="0.25">
      <c r="UH144" s="60"/>
      <c r="UI144" s="59">
        <v>6.97735995054245E-2</v>
      </c>
      <c r="UJ144" s="59"/>
      <c r="UK144" s="59"/>
      <c r="UL144" s="59"/>
      <c r="UM144" s="59"/>
      <c r="UN144" s="59"/>
      <c r="UO144" s="59">
        <v>1.4023199677467299E-2</v>
      </c>
      <c r="UP144" s="59">
        <v>4.1611999273300102E-2</v>
      </c>
      <c r="UQ144" s="59"/>
      <c r="UR144" s="59"/>
      <c r="US144" s="60">
        <v>4.1701398789882597E-2</v>
      </c>
      <c r="UT144" s="60">
        <v>5.6107498705387102E-2</v>
      </c>
      <c r="UV144" s="59"/>
      <c r="UW144" s="59"/>
      <c r="VA144" s="59"/>
      <c r="VB144" s="59">
        <v>0.11149719357490501</v>
      </c>
      <c r="VC144" s="59">
        <v>2.8011899441480598E-2</v>
      </c>
      <c r="VD144" s="59">
        <v>2.7792399999999998E-2</v>
      </c>
      <c r="VE144" s="59">
        <v>5.5647499859332997E-2</v>
      </c>
      <c r="VF144" s="59">
        <v>6.9169096648693001E-2</v>
      </c>
      <c r="VG144" s="59">
        <v>4.1983000934123903E-2</v>
      </c>
      <c r="VH144" s="59">
        <v>4.1709501296281801E-2</v>
      </c>
      <c r="ACE144" s="60"/>
      <c r="ACF144" s="60">
        <v>1.3500666072004199E-2</v>
      </c>
      <c r="ACG144" s="60">
        <v>1.3171019803020399E-2</v>
      </c>
      <c r="ACH144" s="60">
        <v>1.11818539720659E-2</v>
      </c>
      <c r="ACI144" s="60">
        <v>2.52439019269927E-2</v>
      </c>
      <c r="ACJ144" s="60">
        <v>1.33424832335018E-2</v>
      </c>
      <c r="ACK144" s="60">
        <v>1.05688684481016E-2</v>
      </c>
      <c r="ACL144" s="60">
        <v>8.1583686885206407E-3</v>
      </c>
      <c r="ACM144" s="60">
        <v>2.0341672710436898E-2</v>
      </c>
      <c r="ACN144" s="60">
        <v>1.1197081981622401E-2</v>
      </c>
      <c r="ACO144" s="60">
        <v>9.3414218048848505E-3</v>
      </c>
      <c r="ACP144" s="60">
        <v>1.9899629389353701E-2</v>
      </c>
      <c r="ACQ144" s="60">
        <v>1.7463673247026301E-2</v>
      </c>
      <c r="ACR144" s="60"/>
      <c r="ACS144" s="60"/>
      <c r="ACT144" s="60"/>
      <c r="ACU144" s="60"/>
      <c r="ACV144" s="60"/>
      <c r="ACW144" s="60"/>
      <c r="ACX144" s="60"/>
      <c r="ACY144" s="60">
        <v>1.1372294471644699</v>
      </c>
      <c r="ACZ144" s="60">
        <v>1.5026256278895899E-2</v>
      </c>
      <c r="ADA144" s="60">
        <v>2.0779441650312699E-2</v>
      </c>
      <c r="ADB144" s="60">
        <v>2.1692093932378E-2</v>
      </c>
      <c r="ADC144" s="60">
        <v>1.7824803726412299E-2</v>
      </c>
      <c r="ADD144" s="60">
        <v>2.4400838434609801E-2</v>
      </c>
      <c r="ADE144" s="60">
        <v>2.3722139502937299E-2</v>
      </c>
    </row>
    <row r="145" spans="554:785" x14ac:dyDescent="0.25">
      <c r="UH145" s="60"/>
      <c r="UI145" s="59">
        <v>6.9781795144081102E-2</v>
      </c>
      <c r="UJ145" s="59"/>
      <c r="UK145" s="59"/>
      <c r="UL145" s="59"/>
      <c r="UM145" s="59"/>
      <c r="UN145" s="59"/>
      <c r="UO145" s="59">
        <v>1.4021299779415099E-2</v>
      </c>
      <c r="UP145" s="59">
        <v>4.1611596941947902E-2</v>
      </c>
      <c r="UQ145" s="59"/>
      <c r="UR145" s="59"/>
      <c r="US145" s="60">
        <v>4.1676700115203802E-2</v>
      </c>
      <c r="UT145" s="60">
        <v>5.60941994190216E-2</v>
      </c>
      <c r="UV145" s="59"/>
      <c r="UW145" s="59"/>
      <c r="VA145" s="59"/>
      <c r="VB145" s="59">
        <v>0.11144340783357599</v>
      </c>
      <c r="VC145" s="59">
        <v>2.79914997518062E-2</v>
      </c>
      <c r="VD145" s="59">
        <v>2.7789799E-2</v>
      </c>
      <c r="VE145" s="59">
        <v>5.5628299713134703E-2</v>
      </c>
      <c r="VF145" s="59">
        <v>5.5954098701477002E-2</v>
      </c>
      <c r="VG145" s="59">
        <v>4.1953302919864599E-2</v>
      </c>
      <c r="VH145" s="59">
        <v>4.1693300008773797E-2</v>
      </c>
      <c r="ACE145" s="60"/>
      <c r="ACF145" s="60">
        <v>1.34819511551944E-2</v>
      </c>
      <c r="ACG145" s="60">
        <v>1.31004062911321E-2</v>
      </c>
      <c r="ACH145" s="60">
        <v>1.11567175070718E-2</v>
      </c>
      <c r="ACI145" s="60">
        <v>2.5219846221466499E-2</v>
      </c>
      <c r="ACJ145" s="60">
        <v>1.3332700436017E-2</v>
      </c>
      <c r="ACK145" s="60">
        <v>1.0566095663653701E-2</v>
      </c>
      <c r="ACL145" s="60">
        <v>8.15440750097105E-3</v>
      </c>
      <c r="ACM145" s="60">
        <v>2.03278476475993E-2</v>
      </c>
      <c r="ACN145" s="60">
        <v>1.1121137244469999E-2</v>
      </c>
      <c r="ACO145" s="60">
        <v>9.2950825564303598E-3</v>
      </c>
      <c r="ACP145" s="60">
        <v>1.9876523468856301E-2</v>
      </c>
      <c r="ACQ145" s="60">
        <v>1.7285272241645801E-2</v>
      </c>
      <c r="ACR145" s="60"/>
      <c r="ACS145" s="60"/>
      <c r="ACT145" s="60"/>
      <c r="ACU145" s="60"/>
      <c r="ACV145" s="60"/>
      <c r="ACW145" s="60"/>
      <c r="ACX145" s="60"/>
      <c r="ACY145" s="60">
        <v>1.1371705796384399</v>
      </c>
      <c r="ACZ145" s="60">
        <v>1.49854488105188E-2</v>
      </c>
      <c r="ADA145" s="60">
        <v>2.0743449677007898E-2</v>
      </c>
      <c r="ADB145" s="60">
        <v>2.1665393067366399E-2</v>
      </c>
      <c r="ADC145" s="60">
        <v>1.78096583449808E-2</v>
      </c>
      <c r="ADD145" s="60">
        <v>2.4351027828572298E-2</v>
      </c>
      <c r="ADE145" s="60">
        <v>2.36807055066207E-2</v>
      </c>
    </row>
    <row r="146" spans="554:785" x14ac:dyDescent="0.25">
      <c r="UH146" s="60"/>
      <c r="UI146" s="59">
        <v>6.9783896207809407E-2</v>
      </c>
      <c r="UJ146" s="59"/>
      <c r="UK146" s="59"/>
      <c r="UL146" s="59"/>
      <c r="UM146" s="59"/>
      <c r="UN146" s="59"/>
      <c r="UO146" s="59">
        <v>1.4020999893546099E-2</v>
      </c>
      <c r="UP146" s="59">
        <v>4.1576601564884103E-2</v>
      </c>
      <c r="UQ146" s="59"/>
      <c r="UR146" s="59"/>
      <c r="US146" s="60">
        <v>4.1662901639938299E-2</v>
      </c>
      <c r="UT146" s="60">
        <v>5.6049101054668399E-2</v>
      </c>
      <c r="UV146" s="59"/>
      <c r="UW146" s="59"/>
      <c r="VA146" s="59"/>
      <c r="VB146" s="59">
        <v>0.111407086253166</v>
      </c>
      <c r="VC146" s="59">
        <v>2.7988899499177902E-2</v>
      </c>
      <c r="VD146" s="59">
        <v>2.7767900000000002E-2</v>
      </c>
      <c r="VE146" s="59">
        <v>5.56177012622356E-2</v>
      </c>
      <c r="VF146" s="59">
        <v>5.5907301604747703E-2</v>
      </c>
      <c r="VG146" s="59">
        <v>4.1928101330995497E-2</v>
      </c>
      <c r="VH146" s="59">
        <v>4.1680499911308198E-2</v>
      </c>
      <c r="ACE146" s="60"/>
      <c r="ACF146" s="60">
        <v>1.34562274058152E-2</v>
      </c>
      <c r="ACG146" s="60">
        <v>1.3099329664383199E-2</v>
      </c>
      <c r="ACH146" s="60">
        <v>1.1148632976079801E-2</v>
      </c>
      <c r="ACI146" s="60">
        <v>2.5154442594508001E-2</v>
      </c>
      <c r="ACJ146" s="60">
        <v>1.3242273412772201E-2</v>
      </c>
      <c r="ACK146" s="60">
        <v>1.05578753107929E-2</v>
      </c>
      <c r="ACL146" s="60">
        <v>8.1424016349835801E-3</v>
      </c>
      <c r="ACM146" s="60">
        <v>2.0258358141351102E-2</v>
      </c>
      <c r="ACN146" s="60">
        <v>1.10891516458643E-2</v>
      </c>
      <c r="ACO146" s="60">
        <v>9.1982803954266008E-3</v>
      </c>
      <c r="ACP146" s="60">
        <v>1.9859614297003399E-2</v>
      </c>
      <c r="ACQ146" s="60">
        <v>1.7203057217032799E-2</v>
      </c>
      <c r="ACR146" s="60"/>
      <c r="ACS146" s="60"/>
      <c r="ACT146" s="60"/>
      <c r="ACU146" s="60"/>
      <c r="ACV146" s="60"/>
      <c r="ACW146" s="60"/>
      <c r="ACX146" s="60"/>
      <c r="ACY146" s="60">
        <v>1.1371441572682</v>
      </c>
      <c r="ACZ146" s="60">
        <v>1.4948606527966399E-2</v>
      </c>
      <c r="ADA146" s="60">
        <v>2.0735786587764499E-2</v>
      </c>
      <c r="ADB146" s="60">
        <v>2.1522438709530099E-2</v>
      </c>
      <c r="ADC146" s="60">
        <v>1.77907548565974E-2</v>
      </c>
      <c r="ADD146" s="60">
        <v>2.4301781954059999E-2</v>
      </c>
      <c r="ADE146" s="60">
        <v>2.3644079055103101E-2</v>
      </c>
    </row>
    <row r="147" spans="554:785" x14ac:dyDescent="0.25">
      <c r="UH147" s="60"/>
      <c r="UI147" s="59">
        <v>6.9792799651622703E-2</v>
      </c>
      <c r="UJ147" s="59"/>
      <c r="UK147" s="59"/>
      <c r="UL147" s="59"/>
      <c r="UM147" s="59"/>
      <c r="UN147" s="59"/>
      <c r="UO147" s="59">
        <v>1.40113998204469E-2</v>
      </c>
      <c r="UP147" s="59">
        <v>4.1576199233531903E-2</v>
      </c>
      <c r="UQ147" s="59"/>
      <c r="UR147" s="59"/>
      <c r="US147" s="60">
        <v>4.1653301566839197E-2</v>
      </c>
      <c r="UT147" s="60">
        <v>5.5976197123527499E-2</v>
      </c>
      <c r="UV147" s="59"/>
      <c r="UW147" s="59"/>
      <c r="VA147" s="59"/>
      <c r="VB147" s="59">
        <v>0.111386097967624</v>
      </c>
      <c r="VC147" s="59">
        <v>2.79830992221832E-2</v>
      </c>
      <c r="VD147" s="59">
        <v>2.7755201E-2</v>
      </c>
      <c r="VE147" s="59">
        <v>5.5598199367523103E-2</v>
      </c>
      <c r="VF147" s="59">
        <v>5.5906601250171599E-2</v>
      </c>
      <c r="VG147" s="59">
        <v>4.1923202574252999E-2</v>
      </c>
      <c r="VH147" s="59">
        <v>4.1676498949527699E-2</v>
      </c>
      <c r="ACE147" s="60"/>
      <c r="ACF147" s="60">
        <v>1.3454262154826299E-2</v>
      </c>
      <c r="ACG147" s="60">
        <v>1.30954411418743E-2</v>
      </c>
      <c r="ACH147" s="60">
        <v>1.1103308795905899E-2</v>
      </c>
      <c r="ACI147" s="60">
        <v>2.5026407992263099E-2</v>
      </c>
      <c r="ACJ147" s="60">
        <v>1.31897667255459E-2</v>
      </c>
      <c r="ACK147" s="60">
        <v>1.0515689030814001E-2</v>
      </c>
      <c r="ACL147" s="60">
        <v>8.0923239062650996E-3</v>
      </c>
      <c r="ACM147" s="60">
        <v>2.01840175460299E-2</v>
      </c>
      <c r="ACN147" s="60">
        <v>1.1064792274449601E-2</v>
      </c>
      <c r="ACO147" s="60">
        <v>9.1930742555910907E-3</v>
      </c>
      <c r="ACP147" s="60">
        <v>1.98556161445975E-2</v>
      </c>
      <c r="ACQ147" s="60">
        <v>1.71053075652879E-2</v>
      </c>
      <c r="ACR147" s="60"/>
      <c r="ACS147" s="60"/>
      <c r="ACT147" s="60"/>
      <c r="ACU147" s="60"/>
      <c r="ACV147" s="60"/>
      <c r="ACW147" s="60"/>
      <c r="ACX147" s="60"/>
      <c r="ACY147" s="60">
        <v>1.1369828319375801</v>
      </c>
      <c r="ACZ147" s="60">
        <v>1.4894599668565199E-2</v>
      </c>
      <c r="ADA147" s="60">
        <v>2.0727349688933E-2</v>
      </c>
      <c r="ADB147" s="60">
        <v>2.13797969734923E-2</v>
      </c>
      <c r="ADC147" s="60">
        <v>1.7784433316286399E-2</v>
      </c>
      <c r="ADD147" s="60">
        <v>2.4290154589646E-2</v>
      </c>
      <c r="ADE147" s="60">
        <v>2.35509032850106E-2</v>
      </c>
    </row>
    <row r="148" spans="554:785" x14ac:dyDescent="0.25">
      <c r="UH148" s="60"/>
      <c r="UI148" s="59">
        <v>6.9837696850299794E-2</v>
      </c>
      <c r="UJ148" s="59"/>
      <c r="UK148" s="59"/>
      <c r="UL148" s="59"/>
      <c r="UM148" s="59"/>
      <c r="UN148" s="59"/>
      <c r="UO148" s="59">
        <v>1.4000300318002701E-2</v>
      </c>
      <c r="UP148" s="59">
        <v>4.15422990918159E-2</v>
      </c>
      <c r="UQ148" s="59"/>
      <c r="UR148" s="59"/>
      <c r="US148" s="60">
        <v>4.1631001979112597E-2</v>
      </c>
      <c r="UT148" s="60">
        <v>5.5976197123527499E-2</v>
      </c>
      <c r="UV148" s="59"/>
      <c r="UW148" s="59"/>
      <c r="VA148" s="59"/>
      <c r="VB148" s="59">
        <v>0.111352391541004</v>
      </c>
      <c r="VC148" s="59">
        <v>2.7977399528026501E-2</v>
      </c>
      <c r="VD148" s="59">
        <v>2.77419E-2</v>
      </c>
      <c r="VE148" s="59">
        <v>5.5589102208614301E-2</v>
      </c>
      <c r="VF148" s="59">
        <v>5.5890001356601701E-2</v>
      </c>
      <c r="VG148" s="59">
        <v>4.1869297623634297E-2</v>
      </c>
      <c r="VH148" s="59">
        <v>4.1672497987747102E-2</v>
      </c>
      <c r="ACE148" s="60"/>
      <c r="ACF148" s="60">
        <v>1.33820670111019E-2</v>
      </c>
      <c r="ACG148" s="60">
        <v>1.3073190193847801E-2</v>
      </c>
      <c r="ACH148" s="60">
        <v>1.1068763268351701E-2</v>
      </c>
      <c r="ACI148" s="60">
        <v>2.4978912395290001E-2</v>
      </c>
      <c r="ACJ148" s="60">
        <v>1.3187298701072299E-2</v>
      </c>
      <c r="ACK148" s="60">
        <v>1.05043743245536E-2</v>
      </c>
      <c r="ACL148" s="60">
        <v>7.8937680450178495E-3</v>
      </c>
      <c r="ACM148" s="60">
        <v>2.0150239473830701E-2</v>
      </c>
      <c r="ACN148" s="60">
        <v>1.1061354793301101E-2</v>
      </c>
      <c r="ACO148" s="60">
        <v>9.1891292676756602E-3</v>
      </c>
      <c r="ACP148" s="60">
        <v>1.9835191108395201E-2</v>
      </c>
      <c r="ACQ148" s="60">
        <v>1.70713398317585E-2</v>
      </c>
      <c r="ACR148" s="60"/>
      <c r="ACS148" s="60"/>
      <c r="ACT148" s="60"/>
      <c r="ACU148" s="60"/>
      <c r="ACV148" s="60"/>
      <c r="ACW148" s="60"/>
      <c r="ACX148" s="60"/>
      <c r="ACY148" s="60">
        <v>1.13692361228053</v>
      </c>
      <c r="ACZ148" s="60">
        <v>1.4843383137430499E-2</v>
      </c>
      <c r="ADA148" s="60">
        <v>2.07166416409479E-2</v>
      </c>
      <c r="ADB148" s="60">
        <v>2.1363605796737701E-2</v>
      </c>
      <c r="ADC148" s="60">
        <v>1.77622508671199E-2</v>
      </c>
      <c r="ADD148" s="60">
        <v>2.4191488528097899E-2</v>
      </c>
      <c r="ADE148" s="60">
        <v>2.3538740259099501E-2</v>
      </c>
    </row>
    <row r="149" spans="554:785" x14ac:dyDescent="0.25">
      <c r="UH149" s="60"/>
      <c r="UI149" s="59">
        <v>6.9876201450824696E-2</v>
      </c>
      <c r="UJ149" s="59"/>
      <c r="UK149" s="59"/>
      <c r="UL149" s="59"/>
      <c r="UM149" s="59"/>
      <c r="UN149" s="59"/>
      <c r="UO149" s="59">
        <v>1.39945996925234E-2</v>
      </c>
      <c r="UP149" s="59">
        <v>4.1534699499607003E-2</v>
      </c>
      <c r="UQ149" s="59"/>
      <c r="UR149" s="59"/>
      <c r="US149" s="60">
        <v>4.1560500860214199E-2</v>
      </c>
      <c r="UT149" s="60">
        <v>5.5975701659917797E-2</v>
      </c>
      <c r="UV149" s="59"/>
      <c r="UW149" s="59"/>
      <c r="VA149" s="59"/>
      <c r="VB149" s="59">
        <v>0.11134290695190401</v>
      </c>
      <c r="VC149" s="59">
        <v>2.79732011258602E-2</v>
      </c>
      <c r="VD149" s="59">
        <v>2.7695800999999999E-2</v>
      </c>
      <c r="VE149" s="59">
        <v>5.5559497326612403E-2</v>
      </c>
      <c r="VF149" s="59">
        <v>5.5886298418045002E-2</v>
      </c>
      <c r="VG149" s="59">
        <v>4.1830200701951897E-2</v>
      </c>
      <c r="VH149" s="59">
        <v>4.1659601032733903E-2</v>
      </c>
      <c r="ACE149" s="60"/>
      <c r="ACF149" s="60">
        <v>1.33747045123378E-2</v>
      </c>
      <c r="ACG149" s="60">
        <v>1.30619548797128E-2</v>
      </c>
      <c r="ACH149" s="60">
        <v>1.1035818723488E-2</v>
      </c>
      <c r="ACI149" s="60">
        <v>2.47406519568029E-2</v>
      </c>
      <c r="ACJ149" s="60">
        <v>1.3177915473068199E-2</v>
      </c>
      <c r="ACK149" s="60">
        <v>1.04489936101582E-2</v>
      </c>
      <c r="ACL149" s="60">
        <v>7.8717094614069102E-3</v>
      </c>
      <c r="ACM149" s="60">
        <v>2.0146835299481001E-2</v>
      </c>
      <c r="ACN149" s="60">
        <v>1.10164797307563E-2</v>
      </c>
      <c r="ACO149" s="60">
        <v>9.1858547757748508E-3</v>
      </c>
      <c r="ACP149" s="60">
        <v>1.9807924317516101E-2</v>
      </c>
      <c r="ACQ149" s="60">
        <v>1.70193461367436E-2</v>
      </c>
      <c r="ACR149" s="60"/>
      <c r="ACS149" s="60"/>
      <c r="ACT149" s="60"/>
      <c r="ACU149" s="60"/>
      <c r="ACV149" s="60"/>
      <c r="ACW149" s="60"/>
      <c r="ACX149" s="60"/>
      <c r="ACY149" s="60">
        <v>1.13685650098415</v>
      </c>
      <c r="ACZ149" s="60">
        <v>1.4778008543291501E-2</v>
      </c>
      <c r="ADA149" s="60">
        <v>2.0686843208690599E-2</v>
      </c>
      <c r="ADB149" s="60">
        <v>2.13140787645241E-2</v>
      </c>
      <c r="ADC149" s="60">
        <v>1.7751296972471801E-2</v>
      </c>
      <c r="ADD149" s="60">
        <v>2.4137627412151301E-2</v>
      </c>
      <c r="ADE149" s="60">
        <v>2.34446678031477E-2</v>
      </c>
    </row>
    <row r="150" spans="554:785" x14ac:dyDescent="0.25">
      <c r="UH150" s="60"/>
      <c r="UI150" s="59">
        <v>6.9886103272437994E-2</v>
      </c>
      <c r="UJ150" s="59"/>
      <c r="UK150" s="59"/>
      <c r="UL150" s="59"/>
      <c r="UM150" s="59"/>
      <c r="UN150" s="59"/>
      <c r="UO150" s="59">
        <v>1.39869004487991E-2</v>
      </c>
      <c r="UP150" s="59">
        <v>4.1532799601554801E-2</v>
      </c>
      <c r="UQ150" s="59"/>
      <c r="UR150" s="59"/>
      <c r="US150" s="60">
        <v>4.1542902588844299E-2</v>
      </c>
      <c r="UT150" s="60">
        <v>5.5826600641012102E-2</v>
      </c>
      <c r="UV150" s="59"/>
      <c r="UW150" s="59"/>
      <c r="VA150" s="59"/>
      <c r="VB150" s="59">
        <v>9.8015703260898507E-2</v>
      </c>
      <c r="VC150" s="59">
        <v>2.79714986681938E-2</v>
      </c>
      <c r="VD150" s="59">
        <v>2.7663800999999998E-2</v>
      </c>
      <c r="VE150" s="59">
        <v>5.5531002581119503E-2</v>
      </c>
      <c r="VF150" s="59">
        <v>5.58681041002273E-2</v>
      </c>
      <c r="VG150" s="59">
        <v>4.1827999055385499E-2</v>
      </c>
      <c r="VH150" s="59">
        <v>4.1654601693153298E-2</v>
      </c>
      <c r="ACE150" s="60"/>
      <c r="ACF150" s="60">
        <v>1.3366443348747E-2</v>
      </c>
      <c r="ACG150" s="60">
        <v>1.30187700312001E-2</v>
      </c>
      <c r="ACH150" s="60">
        <v>1.10123153114592E-2</v>
      </c>
      <c r="ACI150" s="60">
        <v>2.4640650924263E-2</v>
      </c>
      <c r="ACJ150" s="60">
        <v>1.3140107055716501E-2</v>
      </c>
      <c r="ACK150" s="60">
        <v>1.03976104090929E-2</v>
      </c>
      <c r="ACL150" s="60">
        <v>7.8666443442861195E-3</v>
      </c>
      <c r="ACM150" s="60">
        <v>2.0145602028221101E-2</v>
      </c>
      <c r="ACN150" s="60">
        <v>1.0986544130461099E-2</v>
      </c>
      <c r="ACO150" s="60">
        <v>9.1189755761468105E-3</v>
      </c>
      <c r="ACP150" s="60">
        <v>1.9803352444759201E-2</v>
      </c>
      <c r="ACQ150" s="60">
        <v>1.70004484029328E-2</v>
      </c>
      <c r="ACR150" s="60"/>
      <c r="ACS150" s="60"/>
      <c r="ACT150" s="60"/>
      <c r="ACU150" s="60"/>
      <c r="ACV150" s="60"/>
      <c r="ACW150" s="60"/>
      <c r="ACX150" s="60"/>
      <c r="ACY150" s="60">
        <v>1.13677949272069</v>
      </c>
      <c r="ACZ150" s="60">
        <v>1.4581717329945299E-2</v>
      </c>
      <c r="ADA150" s="60">
        <v>2.0591086965011399E-2</v>
      </c>
      <c r="ADB150" s="60">
        <v>2.1280327568714501E-2</v>
      </c>
      <c r="ADC150" s="60">
        <v>1.77396389513109E-2</v>
      </c>
      <c r="ADD150" s="60">
        <v>2.40425645649513E-2</v>
      </c>
      <c r="ADE150" s="60">
        <v>2.3294214329178199E-2</v>
      </c>
    </row>
    <row r="151" spans="554:785" x14ac:dyDescent="0.25">
      <c r="UH151" s="60"/>
      <c r="UI151" s="59">
        <v>6.9914303719997406E-2</v>
      </c>
      <c r="UJ151" s="59"/>
      <c r="UK151" s="59"/>
      <c r="UL151" s="59"/>
      <c r="UM151" s="59"/>
      <c r="UN151" s="59"/>
      <c r="UO151" s="59">
        <v>1.39833996072411E-2</v>
      </c>
      <c r="UP151" s="59">
        <v>4.1499700397253002E-2</v>
      </c>
      <c r="UQ151" s="59"/>
      <c r="UR151" s="59"/>
      <c r="US151" s="60">
        <v>4.15396019816398E-2</v>
      </c>
      <c r="UT151" s="60">
        <v>5.5804099887609399E-2</v>
      </c>
      <c r="UV151" s="59"/>
      <c r="UW151" s="59"/>
      <c r="VA151" s="59"/>
      <c r="VB151" s="59">
        <v>9.7990497946739197E-2</v>
      </c>
      <c r="VC151" s="59">
        <v>2.7959100902080501E-2</v>
      </c>
      <c r="VD151" s="59">
        <v>2.75812E-2</v>
      </c>
      <c r="VE151" s="59">
        <v>5.55225983262062E-2</v>
      </c>
      <c r="VF151" s="59">
        <v>5.5857896804809501E-2</v>
      </c>
      <c r="VG151" s="59">
        <v>4.1819300502538598E-2</v>
      </c>
      <c r="VH151" s="59">
        <v>4.1647400707006399E-2</v>
      </c>
      <c r="ACE151" s="60"/>
      <c r="ACF151" s="60">
        <v>1.32980986380083E-2</v>
      </c>
      <c r="ACG151" s="60">
        <v>1.3012080913683499E-2</v>
      </c>
      <c r="ACH151" s="60">
        <v>1.09316502008406E-2</v>
      </c>
      <c r="ACI151" s="60">
        <v>2.4599630040385598E-2</v>
      </c>
      <c r="ACJ151" s="60">
        <v>1.31237665840393E-2</v>
      </c>
      <c r="ACK151" s="60">
        <v>1.03349223631721E-2</v>
      </c>
      <c r="ACL151" s="60">
        <v>7.8381910151059508E-3</v>
      </c>
      <c r="ACM151" s="60">
        <v>2.0087922431316799E-2</v>
      </c>
      <c r="ACN151" s="60">
        <v>1.09827239676379E-2</v>
      </c>
      <c r="ACO151" s="60">
        <v>9.0669916523891704E-3</v>
      </c>
      <c r="ACP151" s="60">
        <v>1.97469786880368E-2</v>
      </c>
      <c r="ACQ151" s="60">
        <v>1.6922256129378099E-2</v>
      </c>
      <c r="ACR151" s="60"/>
      <c r="ACS151" s="60"/>
      <c r="ACT151" s="60"/>
      <c r="ACU151" s="60"/>
      <c r="ACV151" s="60"/>
      <c r="ACW151" s="60"/>
      <c r="ACX151" s="60"/>
      <c r="ACY151" s="60">
        <v>1.13658263181646</v>
      </c>
      <c r="ACZ151" s="60">
        <v>1.4502420626842901E-2</v>
      </c>
      <c r="ADA151" s="60">
        <v>2.04804779018628E-2</v>
      </c>
      <c r="ADB151" s="60">
        <v>2.1181813432816301E-2</v>
      </c>
      <c r="ADC151" s="60">
        <v>1.7728008513199001E-2</v>
      </c>
      <c r="ADD151" s="60">
        <v>2.3975228402396201E-2</v>
      </c>
      <c r="ADE151" s="60">
        <v>2.3174010564626701E-2</v>
      </c>
    </row>
    <row r="152" spans="554:785" x14ac:dyDescent="0.25">
      <c r="UH152" s="60"/>
      <c r="UI152" s="59">
        <v>6.9918595254421206E-2</v>
      </c>
      <c r="UJ152" s="59"/>
      <c r="UK152" s="59"/>
      <c r="UL152" s="59"/>
      <c r="UM152" s="59"/>
      <c r="UN152" s="59"/>
      <c r="UO152" s="59">
        <v>1.3983200304210099E-2</v>
      </c>
      <c r="UP152" s="59">
        <v>4.0701501071452997E-2</v>
      </c>
      <c r="UQ152" s="59"/>
      <c r="UR152" s="59"/>
      <c r="US152" s="60">
        <v>4.1534900665283203E-2</v>
      </c>
      <c r="UT152" s="60">
        <v>5.5762600153684602E-2</v>
      </c>
      <c r="UV152" s="59"/>
      <c r="UW152" s="59"/>
      <c r="VA152" s="59"/>
      <c r="VB152" s="59">
        <v>9.7615994513034807E-2</v>
      </c>
      <c r="VC152" s="59">
        <v>2.7933098375797199E-2</v>
      </c>
      <c r="VD152" s="59">
        <v>2.7563299999999999E-2</v>
      </c>
      <c r="VE152" s="59">
        <v>5.55179975926876E-2</v>
      </c>
      <c r="VF152" s="59">
        <v>5.5834300816059099E-2</v>
      </c>
      <c r="VG152" s="59">
        <v>4.1793197393417303E-2</v>
      </c>
      <c r="VH152" s="59">
        <v>4.1639100760221398E-2</v>
      </c>
      <c r="ACE152" s="60"/>
      <c r="ACF152" s="60">
        <v>1.32431823792578E-2</v>
      </c>
      <c r="ACG152" s="60">
        <v>1.29980200919316E-2</v>
      </c>
      <c r="ACH152" s="60">
        <v>1.0904920028166599E-2</v>
      </c>
      <c r="ACI152" s="60">
        <v>2.4583696135557699E-2</v>
      </c>
      <c r="ACJ152" s="60">
        <v>1.3120048011907399E-2</v>
      </c>
      <c r="ACK152" s="60">
        <v>1.02985074576034E-2</v>
      </c>
      <c r="ACL152" s="60">
        <v>7.7880996965474297E-3</v>
      </c>
      <c r="ACM152" s="60">
        <v>2.00612238695622E-2</v>
      </c>
      <c r="ACN152" s="60">
        <v>1.0959624167688999E-2</v>
      </c>
      <c r="ACO152" s="60">
        <v>8.9743696505698006E-3</v>
      </c>
      <c r="ACP152" s="60">
        <v>1.9744315816732499E-2</v>
      </c>
      <c r="ACQ152" s="60">
        <v>1.6839861119345299E-2</v>
      </c>
      <c r="ACR152" s="60"/>
      <c r="ACS152" s="60"/>
      <c r="ACT152" s="60"/>
      <c r="ACU152" s="60"/>
      <c r="ACV152" s="60"/>
      <c r="ACW152" s="60"/>
      <c r="ACX152" s="60"/>
      <c r="ACY152" s="60">
        <v>1.13657086248221</v>
      </c>
      <c r="ACZ152" s="60">
        <v>1.4421010305582601E-2</v>
      </c>
      <c r="ADA152" s="60">
        <v>2.0457834182693702E-2</v>
      </c>
      <c r="ADB152" s="60">
        <v>2.1129447701472698E-2</v>
      </c>
      <c r="ADC152" s="60">
        <v>1.7676769677351201E-2</v>
      </c>
      <c r="ADD152" s="60">
        <v>2.3973443545535201E-2</v>
      </c>
      <c r="ADE152" s="60">
        <v>2.3148128591603701E-2</v>
      </c>
    </row>
    <row r="153" spans="554:785" x14ac:dyDescent="0.25">
      <c r="UH153" s="60"/>
      <c r="UI153" s="59">
        <v>7.0010095834732E-2</v>
      </c>
      <c r="UJ153" s="59"/>
      <c r="UK153" s="59"/>
      <c r="UL153" s="59"/>
      <c r="UM153" s="59"/>
      <c r="UN153" s="59"/>
      <c r="UO153" s="59">
        <v>1.3972899876534901E-2</v>
      </c>
      <c r="UP153" s="59">
        <v>4.0029697120189597E-2</v>
      </c>
      <c r="UQ153" s="59"/>
      <c r="UR153" s="59"/>
      <c r="US153" s="60">
        <v>4.1514199227094602E-2</v>
      </c>
      <c r="UT153" s="60">
        <v>5.5746700614690697E-2</v>
      </c>
      <c r="UV153" s="59"/>
      <c r="UW153" s="59"/>
      <c r="VA153" s="59"/>
      <c r="VB153" s="59">
        <v>9.7563400864601094E-2</v>
      </c>
      <c r="VC153" s="59">
        <v>2.7870099991559899E-2</v>
      </c>
      <c r="VD153" s="59">
        <v>2.7562201000000001E-2</v>
      </c>
      <c r="VE153" s="59">
        <v>5.5418398231267901E-2</v>
      </c>
      <c r="VF153" s="59">
        <v>5.5811699479818302E-2</v>
      </c>
      <c r="VG153" s="59">
        <v>4.1760899126529603E-2</v>
      </c>
      <c r="VH153" s="59">
        <v>4.1626598685979802E-2</v>
      </c>
      <c r="ACE153" s="60"/>
      <c r="ACF153" s="60">
        <v>1.32300619696251E-2</v>
      </c>
      <c r="ACG153" s="60">
        <v>1.29365006284556E-2</v>
      </c>
      <c r="ACH153" s="60">
        <v>1.08827170317681E-2</v>
      </c>
      <c r="ACI153" s="60">
        <v>2.45092785057049E-2</v>
      </c>
      <c r="ACJ153" s="60">
        <v>1.3088561213894401E-2</v>
      </c>
      <c r="ACK153" s="60">
        <v>1.0269514945482901E-2</v>
      </c>
      <c r="ACL153" s="60">
        <v>7.7843462673414503E-3</v>
      </c>
      <c r="ACM153" s="60">
        <v>2.0055620785551599E-2</v>
      </c>
      <c r="ACN153" s="60">
        <v>1.0925939924048901E-2</v>
      </c>
      <c r="ACO153" s="60">
        <v>8.9234796617146499E-3</v>
      </c>
      <c r="ACP153" s="60">
        <v>1.9679771596159201E-2</v>
      </c>
      <c r="ACQ153" s="60">
        <v>1.68296322678303E-2</v>
      </c>
      <c r="ACR153" s="60"/>
      <c r="ACS153" s="60"/>
      <c r="ACT153" s="60"/>
      <c r="ACU153" s="60"/>
      <c r="ACV153" s="60"/>
      <c r="ACW153" s="60"/>
      <c r="ACX153" s="60"/>
      <c r="ACY153" s="60">
        <v>1.13655848594307</v>
      </c>
      <c r="ACZ153" s="60">
        <v>1.4378149629346301E-2</v>
      </c>
      <c r="ADA153" s="60">
        <v>2.0454358848745999E-2</v>
      </c>
      <c r="ADB153" s="60">
        <v>2.10846823308499E-2</v>
      </c>
      <c r="ADC153" s="60">
        <v>1.75713792837244E-2</v>
      </c>
      <c r="ADD153" s="60">
        <v>2.3889890238206202E-2</v>
      </c>
      <c r="ADE153" s="60">
        <v>2.3007434370430301E-2</v>
      </c>
    </row>
    <row r="154" spans="554:785" x14ac:dyDescent="0.25">
      <c r="UH154" s="60"/>
      <c r="UI154" s="59">
        <v>8.3108998835086795E-2</v>
      </c>
      <c r="UJ154" s="59"/>
      <c r="UK154" s="59"/>
      <c r="UL154" s="59"/>
      <c r="UM154" s="59"/>
      <c r="UN154" s="59"/>
      <c r="UO154" s="59">
        <v>1.3965300284326E-2</v>
      </c>
      <c r="UP154" s="59">
        <v>2.8479300439357699E-2</v>
      </c>
      <c r="UQ154" s="59"/>
      <c r="UR154" s="59"/>
      <c r="US154" s="60">
        <v>4.1334599256515503E-2</v>
      </c>
      <c r="UT154" s="60">
        <v>5.5711898952722501E-2</v>
      </c>
      <c r="UV154" s="59"/>
      <c r="UW154" s="59"/>
      <c r="VA154" s="59"/>
      <c r="VB154" s="59">
        <v>9.7460903227329199E-2</v>
      </c>
      <c r="VC154" s="59">
        <v>2.7860900387167899E-2</v>
      </c>
      <c r="VD154" s="59">
        <v>2.7417799E-2</v>
      </c>
      <c r="VE154" s="59">
        <v>5.5390000343322698E-2</v>
      </c>
      <c r="VF154" s="59">
        <v>5.5807199329137802E-2</v>
      </c>
      <c r="VG154" s="59">
        <v>4.1691999882459599E-2</v>
      </c>
      <c r="VH154" s="59">
        <v>4.1597902774810701E-2</v>
      </c>
      <c r="ACE154" s="60"/>
      <c r="ACF154" s="60">
        <v>1.32149371391491E-2</v>
      </c>
      <c r="ACG154" s="60">
        <v>1.2893186620999E-2</v>
      </c>
      <c r="ACH154" s="60">
        <v>1.0700577836138E-2</v>
      </c>
      <c r="ACI154" s="60">
        <v>2.4451587515218799E-2</v>
      </c>
      <c r="ACJ154" s="60">
        <v>1.30188320575818E-2</v>
      </c>
      <c r="ACK154" s="60">
        <v>1.0253404045101999E-2</v>
      </c>
      <c r="ACL154" s="60">
        <v>7.7838307896506203E-3</v>
      </c>
      <c r="ACM154" s="60">
        <v>1.99305768304298E-2</v>
      </c>
      <c r="ACN154" s="60">
        <v>1.08174500228728E-2</v>
      </c>
      <c r="ACO154" s="60">
        <v>8.8763656991934607E-3</v>
      </c>
      <c r="ACP154" s="60">
        <v>1.9649501705932999E-2</v>
      </c>
      <c r="ACQ154" s="60">
        <v>1.6781036793196001E-2</v>
      </c>
      <c r="ACR154" s="60"/>
      <c r="ACS154" s="60"/>
      <c r="ACT154" s="60"/>
      <c r="ACU154" s="60"/>
      <c r="ACV154" s="60"/>
      <c r="ACW154" s="60"/>
      <c r="ACX154" s="60"/>
      <c r="ACY154" s="60">
        <v>1.1365402288890001</v>
      </c>
      <c r="ACZ154" s="60">
        <v>1.43561387527802E-2</v>
      </c>
      <c r="ADA154" s="60">
        <v>2.0440096427290999E-2</v>
      </c>
      <c r="ADB154" s="60">
        <v>2.1047168571774799E-2</v>
      </c>
      <c r="ADC154" s="60">
        <v>1.75401316085258E-2</v>
      </c>
      <c r="ADD154" s="60">
        <v>2.3884809230292799E-2</v>
      </c>
      <c r="ADE154" s="60">
        <v>2.2838929625038501E-2</v>
      </c>
    </row>
    <row r="155" spans="554:785" x14ac:dyDescent="0.25">
      <c r="UH155" s="60"/>
      <c r="UI155" s="59">
        <v>8.3251595497131306E-2</v>
      </c>
      <c r="UJ155" s="59"/>
      <c r="UK155" s="59"/>
      <c r="UL155" s="59"/>
      <c r="UM155" s="59"/>
      <c r="UN155" s="59"/>
      <c r="UO155" s="59">
        <v>1.3915400020778099E-2</v>
      </c>
      <c r="UP155" s="59">
        <v>2.8285399079322801E-2</v>
      </c>
      <c r="UQ155" s="59"/>
      <c r="UR155" s="59"/>
      <c r="US155" s="60">
        <v>4.1237100958824102E-2</v>
      </c>
      <c r="UT155" s="60">
        <v>5.5693600326776498E-2</v>
      </c>
      <c r="UV155" s="59"/>
      <c r="UW155" s="59"/>
      <c r="VA155" s="59"/>
      <c r="VB155" s="59">
        <v>9.7435802221298204E-2</v>
      </c>
      <c r="VC155" s="59">
        <v>2.7853101491928101E-2</v>
      </c>
      <c r="VD155" s="59">
        <v>1.49859E-2</v>
      </c>
      <c r="VE155" s="59">
        <v>4.2384997010230997E-2</v>
      </c>
      <c r="VF155" s="59">
        <v>5.57974986732006E-2</v>
      </c>
      <c r="VG155" s="59">
        <v>4.1687399148940998E-2</v>
      </c>
      <c r="VH155" s="59">
        <v>4.1565198451280497E-2</v>
      </c>
      <c r="ACE155" s="60"/>
      <c r="ACF155" s="60">
        <v>1.32143040689854E-2</v>
      </c>
      <c r="ACG155" s="60">
        <v>1.28453895227723E-2</v>
      </c>
      <c r="ACH155" s="60">
        <v>1.05859625354029E-2</v>
      </c>
      <c r="ACI155" s="60">
        <v>2.4310435991674598E-2</v>
      </c>
      <c r="ACJ155" s="60">
        <v>1.29886660118596E-2</v>
      </c>
      <c r="ACK155" s="60">
        <v>1.0215194738872301E-2</v>
      </c>
      <c r="ACL155" s="60">
        <v>7.7830521436924602E-3</v>
      </c>
      <c r="ACM155" s="60">
        <v>1.9868708713402398E-2</v>
      </c>
      <c r="ACN155" s="60">
        <v>1.0756686192718299E-2</v>
      </c>
      <c r="ACO155" s="60">
        <v>8.8075597421526704E-3</v>
      </c>
      <c r="ACP155" s="60">
        <v>1.9619800318201801E-2</v>
      </c>
      <c r="ACQ155" s="60">
        <v>1.6778792837528901E-2</v>
      </c>
      <c r="ACR155" s="60"/>
      <c r="ACS155" s="60"/>
      <c r="ACT155" s="60"/>
      <c r="ACU155" s="60"/>
      <c r="ACV155" s="60"/>
      <c r="ACW155" s="60"/>
      <c r="ACX155" s="60"/>
      <c r="ACY155" s="60">
        <v>1.13636948613948</v>
      </c>
      <c r="ACZ155" s="60">
        <v>1.42924692445917E-2</v>
      </c>
      <c r="ADA155" s="60">
        <v>2.03439731490958E-2</v>
      </c>
      <c r="ADB155" s="60">
        <v>2.0996611722899398E-2</v>
      </c>
      <c r="ADC155" s="60">
        <v>1.7518807882107901E-2</v>
      </c>
      <c r="ADD155" s="60">
        <v>2.3855270874379199E-2</v>
      </c>
      <c r="ADE155" s="60">
        <v>2.28375895877416E-2</v>
      </c>
    </row>
    <row r="156" spans="554:785" x14ac:dyDescent="0.25">
      <c r="UH156" s="60"/>
      <c r="UI156" s="59">
        <v>8.3307802677154499E-2</v>
      </c>
      <c r="UJ156" s="59"/>
      <c r="UK156" s="59"/>
      <c r="UL156" s="59"/>
      <c r="UM156" s="59"/>
      <c r="UN156" s="59"/>
      <c r="UO156" s="59">
        <v>1.39141995459795E-2</v>
      </c>
      <c r="UP156" s="59">
        <v>2.8171500191092401E-2</v>
      </c>
      <c r="UQ156" s="59"/>
      <c r="UR156" s="59"/>
      <c r="US156" s="60">
        <v>4.09132987260818E-2</v>
      </c>
      <c r="UT156" s="60">
        <v>5.5692702531814499E-2</v>
      </c>
      <c r="UV156" s="59"/>
      <c r="UW156" s="59"/>
      <c r="VA156" s="59"/>
      <c r="VB156" s="59">
        <v>9.7398504614830003E-2</v>
      </c>
      <c r="VC156" s="59">
        <v>2.78468001633882E-2</v>
      </c>
      <c r="VD156" s="59">
        <v>1.47397E-2</v>
      </c>
      <c r="VE156" s="59">
        <v>4.2231999337673097E-2</v>
      </c>
      <c r="VF156" s="59">
        <v>5.5794000625610303E-2</v>
      </c>
      <c r="VG156" s="59">
        <v>4.1672199964523302E-2</v>
      </c>
      <c r="VH156" s="59">
        <v>4.15588021278381E-2</v>
      </c>
      <c r="ACE156" s="60"/>
      <c r="ACF156" s="60">
        <v>1.31844780992469E-2</v>
      </c>
      <c r="ACG156" s="60">
        <v>1.2790195008966001E-2</v>
      </c>
      <c r="ACH156" s="60">
        <v>1.057805185845E-2</v>
      </c>
      <c r="ACI156" s="60">
        <v>2.4143458013738101E-2</v>
      </c>
      <c r="ACJ156" s="60">
        <v>1.29044547798359E-2</v>
      </c>
      <c r="ACK156" s="60">
        <v>1.0173205070461501E-2</v>
      </c>
      <c r="ACL156" s="60">
        <v>7.7003241020589999E-3</v>
      </c>
      <c r="ACM156" s="60">
        <v>1.9865037650960701E-2</v>
      </c>
      <c r="ACN156" s="60">
        <v>1.0450639345961099E-2</v>
      </c>
      <c r="ACO156" s="60">
        <v>8.8054958115547192E-3</v>
      </c>
      <c r="ACP156" s="60">
        <v>1.96061444462052E-2</v>
      </c>
      <c r="ACQ156" s="60">
        <v>1.6667587818416901E-2</v>
      </c>
      <c r="ACR156" s="60"/>
      <c r="ACS156" s="60"/>
      <c r="ACT156" s="60"/>
      <c r="ACU156" s="60"/>
      <c r="ACV156" s="60"/>
      <c r="ACW156" s="60"/>
      <c r="ACX156" s="60"/>
      <c r="ACY156" s="60">
        <v>1.13635854864513</v>
      </c>
      <c r="ACZ156" s="60">
        <v>1.4222188374215501E-2</v>
      </c>
      <c r="ADA156" s="60">
        <v>2.0335173370708198E-2</v>
      </c>
      <c r="ADB156" s="60">
        <v>2.0805590056389899E-2</v>
      </c>
      <c r="ADC156" s="60">
        <v>1.7489275391800198E-2</v>
      </c>
      <c r="ADD156" s="60">
        <v>2.38387857739943E-2</v>
      </c>
      <c r="ADE156" s="60">
        <v>2.2494514307365199E-2</v>
      </c>
    </row>
    <row r="157" spans="554:785" x14ac:dyDescent="0.25">
      <c r="UH157" s="60"/>
      <c r="UI157" s="59">
        <v>8.3408400416374207E-2</v>
      </c>
      <c r="UJ157" s="59"/>
      <c r="UK157" s="59"/>
      <c r="UL157" s="59"/>
      <c r="UM157" s="59"/>
      <c r="UN157" s="59"/>
      <c r="UO157" s="59">
        <v>1.39133995398879E-2</v>
      </c>
      <c r="UP157" s="59">
        <v>2.8149200603365801E-2</v>
      </c>
      <c r="UQ157" s="59"/>
      <c r="UR157" s="59"/>
      <c r="US157" s="60">
        <v>2.9708098620176301E-2</v>
      </c>
      <c r="UT157" s="60">
        <v>5.5675201117992401E-2</v>
      </c>
      <c r="UV157" s="59"/>
      <c r="UW157" s="59"/>
      <c r="VA157" s="59"/>
      <c r="VB157" s="59">
        <v>9.7106695175170898E-2</v>
      </c>
      <c r="VC157" s="59">
        <v>2.78409011662006E-2</v>
      </c>
      <c r="VD157" s="59">
        <v>1.45296E-2</v>
      </c>
      <c r="VE157" s="59">
        <v>4.2079500854015302E-2</v>
      </c>
      <c r="VF157" s="59">
        <v>5.5791698396205902E-2</v>
      </c>
      <c r="VG157" s="59">
        <v>4.1649401187896701E-2</v>
      </c>
      <c r="VH157" s="59">
        <v>4.1553899645805303E-2</v>
      </c>
      <c r="ACE157" s="60"/>
      <c r="ACF157" s="60">
        <v>1.3163019171673101E-2</v>
      </c>
      <c r="ACG157" s="60">
        <v>1.27497081294085E-2</v>
      </c>
      <c r="ACH157" s="60">
        <v>1.05455839194464E-2</v>
      </c>
      <c r="ACI157" s="60">
        <v>2.4114479085023101E-2</v>
      </c>
      <c r="ACJ157" s="60">
        <v>1.2866964152687401E-2</v>
      </c>
      <c r="ACK157" s="60">
        <v>1.0065628333431E-2</v>
      </c>
      <c r="ACL157" s="60">
        <v>7.69671547756053E-3</v>
      </c>
      <c r="ACM157" s="60">
        <v>1.9850323050707001E-2</v>
      </c>
      <c r="ACN157" s="60">
        <v>1.04031471245958E-2</v>
      </c>
      <c r="ACO157" s="60">
        <v>8.7839472251153104E-3</v>
      </c>
      <c r="ACP157" s="60">
        <v>1.9579565075432102E-2</v>
      </c>
      <c r="ACQ157" s="60">
        <v>1.66571481408277E-2</v>
      </c>
      <c r="ACR157" s="60"/>
      <c r="ACS157" s="60"/>
      <c r="ACT157" s="60"/>
      <c r="ACU157" s="60"/>
      <c r="ACV157" s="60"/>
      <c r="ACW157" s="60"/>
      <c r="ACX157" s="60"/>
      <c r="ACY157" s="60">
        <v>1.1363193313145601</v>
      </c>
      <c r="ACZ157" s="60">
        <v>1.42075318546892E-2</v>
      </c>
      <c r="ADA157" s="60">
        <v>2.02873619092695E-2</v>
      </c>
      <c r="ADB157" s="60">
        <v>2.0760104617107301E-2</v>
      </c>
      <c r="ADC157" s="60">
        <v>1.7438502014942299E-2</v>
      </c>
      <c r="ADD157" s="60">
        <v>2.3818603641309999E-2</v>
      </c>
      <c r="ADE157" s="60">
        <v>2.24785853968133E-2</v>
      </c>
    </row>
    <row r="158" spans="554:785" x14ac:dyDescent="0.25">
      <c r="UH158" s="60"/>
      <c r="UI158" s="59">
        <v>8.3412498235702501E-2</v>
      </c>
      <c r="UJ158" s="59"/>
      <c r="UK158" s="59"/>
      <c r="UL158" s="59"/>
      <c r="UM158" s="59"/>
      <c r="UN158" s="59"/>
      <c r="UO158" s="59">
        <v>1.3896999880671499E-2</v>
      </c>
      <c r="UP158" s="59">
        <v>2.80992984771728E-2</v>
      </c>
      <c r="UQ158" s="59"/>
      <c r="UR158" s="59"/>
      <c r="US158" s="60">
        <v>2.8568100184202101E-2</v>
      </c>
      <c r="UT158" s="60">
        <v>5.5675100535154301E-2</v>
      </c>
      <c r="UV158" s="59"/>
      <c r="UW158" s="59"/>
      <c r="VA158" s="59"/>
      <c r="VB158" s="59">
        <v>8.4152199327945695E-2</v>
      </c>
      <c r="VC158" s="59">
        <v>2.78066992759704E-2</v>
      </c>
      <c r="VD158" s="59">
        <v>1.42875E-2</v>
      </c>
      <c r="VE158" s="59">
        <v>4.20776009559631E-2</v>
      </c>
      <c r="VF158" s="59">
        <v>5.5729299783706603E-2</v>
      </c>
      <c r="VG158" s="59">
        <v>4.1551299393176998E-2</v>
      </c>
      <c r="VH158" s="59">
        <v>4.15308997035026E-2</v>
      </c>
      <c r="ACE158" s="60"/>
      <c r="ACF158" s="60">
        <v>1.30995725153693E-2</v>
      </c>
      <c r="ACG158" s="60">
        <v>1.27409666516586E-2</v>
      </c>
      <c r="ACH158" s="60">
        <v>1.0491831678893299E-2</v>
      </c>
      <c r="ACI158" s="60">
        <v>2.4047925451484198E-2</v>
      </c>
      <c r="ACJ158" s="60">
        <v>1.2821062196555801E-2</v>
      </c>
      <c r="ACK158" s="60">
        <v>1.0011308780265399E-2</v>
      </c>
      <c r="ACL158" s="60">
        <v>7.6581391560833698E-3</v>
      </c>
      <c r="ACM158" s="60">
        <v>1.9807322829912401E-2</v>
      </c>
      <c r="ACN158" s="60">
        <v>1.03987685731131E-2</v>
      </c>
      <c r="ACO158" s="60">
        <v>8.6907574069148095E-3</v>
      </c>
      <c r="ACP158" s="60">
        <v>1.9526491422713899E-2</v>
      </c>
      <c r="ACQ158" s="60">
        <v>1.6645742645729999E-2</v>
      </c>
      <c r="ACR158" s="60"/>
      <c r="ACS158" s="60"/>
      <c r="ACT158" s="60"/>
      <c r="ACU158" s="60"/>
      <c r="ACV158" s="60"/>
      <c r="ACW158" s="60"/>
      <c r="ACX158" s="60"/>
      <c r="ACY158" s="60">
        <v>1.13627937125205</v>
      </c>
      <c r="ACZ158" s="60">
        <v>1.41370898791535E-2</v>
      </c>
      <c r="ADA158" s="60">
        <v>2.0232180040892798E-2</v>
      </c>
      <c r="ADB158" s="60">
        <v>2.07291387173026E-2</v>
      </c>
      <c r="ADC158" s="60">
        <v>1.74285646313132E-2</v>
      </c>
      <c r="ADD158" s="60">
        <v>2.3659960425499501E-2</v>
      </c>
      <c r="ADE158" s="60">
        <v>2.24039846370243E-2</v>
      </c>
    </row>
    <row r="159" spans="554:785" x14ac:dyDescent="0.25">
      <c r="UH159" s="60"/>
      <c r="UI159" s="59">
        <v>8.3455197513103402E-2</v>
      </c>
      <c r="UJ159" s="59"/>
      <c r="UK159" s="59"/>
      <c r="UL159" s="59"/>
      <c r="UM159" s="59"/>
      <c r="UN159" s="59"/>
      <c r="UO159" s="59">
        <v>1.38966999948024E-2</v>
      </c>
      <c r="UP159" s="59">
        <v>2.8086598962545301E-2</v>
      </c>
      <c r="UQ159" s="59"/>
      <c r="UR159" s="59"/>
      <c r="US159" s="60">
        <v>2.8526900336146299E-2</v>
      </c>
      <c r="UT159" s="60">
        <v>5.5670604109764099E-2</v>
      </c>
      <c r="UV159" s="59"/>
      <c r="UW159" s="59"/>
      <c r="VA159" s="59"/>
      <c r="VB159" s="59">
        <v>8.3721600472927094E-2</v>
      </c>
      <c r="VC159" s="59">
        <v>2.7782499790191598E-2</v>
      </c>
      <c r="VD159" s="59">
        <v>1.42696E-2</v>
      </c>
      <c r="VE159" s="59">
        <v>4.2027100920677102E-2</v>
      </c>
      <c r="VF159" s="59">
        <v>5.5720698088407503E-2</v>
      </c>
      <c r="VG159" s="59">
        <v>4.1518699377775102E-2</v>
      </c>
      <c r="VH159" s="59">
        <v>4.1500099003314903E-2</v>
      </c>
      <c r="ACE159" s="60"/>
      <c r="ACF159" s="60">
        <v>1.3078113320541099E-2</v>
      </c>
      <c r="ACG159" s="60">
        <v>1.27163037605579E-2</v>
      </c>
      <c r="ACH159" s="60">
        <v>1.04787838847914E-2</v>
      </c>
      <c r="ACI159" s="60">
        <v>2.4004943300195199E-2</v>
      </c>
      <c r="ACJ159" s="60">
        <v>1.2797269404292299E-2</v>
      </c>
      <c r="ACK159" s="60">
        <v>9.7374871253493398E-3</v>
      </c>
      <c r="ACL159" s="60">
        <v>7.64999001749498E-3</v>
      </c>
      <c r="ACM159" s="60">
        <v>1.9781178732811499E-2</v>
      </c>
      <c r="ACN159" s="60">
        <v>1.03407937741085E-2</v>
      </c>
      <c r="ACO159" s="60">
        <v>8.6762667203368407E-3</v>
      </c>
      <c r="ACP159" s="60">
        <v>1.95123880905624E-2</v>
      </c>
      <c r="ACQ159" s="60">
        <v>1.6585475318821302E-2</v>
      </c>
      <c r="ACR159" s="60"/>
      <c r="ACS159" s="60"/>
      <c r="ACT159" s="60"/>
      <c r="ACU159" s="60"/>
      <c r="ACV159" s="60"/>
      <c r="ACW159" s="60"/>
      <c r="ACX159" s="60"/>
      <c r="ACY159" s="60">
        <v>1.1362468624923101</v>
      </c>
      <c r="ACZ159" s="60">
        <v>1.4032831028726401E-2</v>
      </c>
      <c r="ADA159" s="60">
        <v>2.0182929563246799E-2</v>
      </c>
      <c r="ADB159" s="60">
        <v>2.0500793014540799E-2</v>
      </c>
      <c r="ADC159" s="60">
        <v>1.7301213737317099E-2</v>
      </c>
      <c r="ADD159" s="60">
        <v>2.36331810837517E-2</v>
      </c>
      <c r="ADE159" s="60">
        <v>2.23196731264221E-2</v>
      </c>
    </row>
    <row r="160" spans="554:785" x14ac:dyDescent="0.25">
      <c r="UH160" s="60"/>
      <c r="UI160" s="59">
        <v>8.34851935505867E-2</v>
      </c>
      <c r="UJ160" s="59"/>
      <c r="UK160" s="59"/>
      <c r="UL160" s="59"/>
      <c r="UM160" s="59"/>
      <c r="UN160" s="59"/>
      <c r="UO160" s="59">
        <v>1.38704003766179E-2</v>
      </c>
      <c r="UP160" s="59">
        <v>2.8084499761462201E-2</v>
      </c>
      <c r="UQ160" s="59"/>
      <c r="UR160" s="59"/>
      <c r="US160" s="60">
        <v>2.8392400592565498E-2</v>
      </c>
      <c r="UT160" s="60">
        <v>5.5639401078224099E-2</v>
      </c>
      <c r="UV160" s="59"/>
      <c r="UW160" s="59"/>
      <c r="VA160" s="59"/>
      <c r="VB160" s="59">
        <v>8.3658300340175601E-2</v>
      </c>
      <c r="VC160" s="59">
        <v>2.7766998857259698E-2</v>
      </c>
      <c r="VD160" s="59">
        <v>1.42025E-2</v>
      </c>
      <c r="VE160" s="59">
        <v>4.2006798088550498E-2</v>
      </c>
      <c r="VF160" s="59">
        <v>5.5716600269079201E-2</v>
      </c>
      <c r="VG160" s="59">
        <v>4.1511800140142399E-2</v>
      </c>
      <c r="VH160" s="59">
        <v>4.1468098759651101E-2</v>
      </c>
      <c r="ACE160" s="60"/>
      <c r="ACF160" s="60">
        <v>1.30709770661619E-2</v>
      </c>
      <c r="ACG160" s="60">
        <v>1.27123472220821E-2</v>
      </c>
      <c r="ACH160" s="60">
        <v>1.0393227503752401E-2</v>
      </c>
      <c r="ACI160" s="60">
        <v>2.39616989101069E-2</v>
      </c>
      <c r="ACJ160" s="60">
        <v>1.2662572800292701E-2</v>
      </c>
      <c r="ACK160" s="60">
        <v>9.7148587413070902E-3</v>
      </c>
      <c r="ACL160" s="60">
        <v>7.6446640006642896E-3</v>
      </c>
      <c r="ACM160" s="60">
        <v>1.9634830640347802E-2</v>
      </c>
      <c r="ACN160" s="60">
        <v>1.0318667183569099E-2</v>
      </c>
      <c r="ACO160" s="60">
        <v>8.6761055109078906E-3</v>
      </c>
      <c r="ACP160" s="60">
        <v>1.94938445040902E-2</v>
      </c>
      <c r="ACQ160" s="60">
        <v>1.6470903085105699E-2</v>
      </c>
      <c r="ACR160" s="60"/>
      <c r="ACS160" s="60"/>
      <c r="ACT160" s="60"/>
      <c r="ACU160" s="60"/>
      <c r="ACV160" s="60"/>
      <c r="ACW160" s="60"/>
      <c r="ACX160" s="60"/>
      <c r="ACY160" s="60">
        <v>1.1362301283212699</v>
      </c>
      <c r="ACZ160" s="60">
        <v>1.4017241648183699E-2</v>
      </c>
      <c r="ADA160" s="60">
        <v>2.0157719598590699E-2</v>
      </c>
      <c r="ADB160" s="60">
        <v>2.0454451012256E-2</v>
      </c>
      <c r="ADC160" s="60">
        <v>1.7288108269035998E-2</v>
      </c>
      <c r="ADD160" s="60">
        <v>2.3385635349456001E-2</v>
      </c>
      <c r="ADE160" s="60">
        <v>2.2232216041247099E-2</v>
      </c>
    </row>
    <row r="161" spans="554:785" x14ac:dyDescent="0.25">
      <c r="UH161" s="60"/>
      <c r="UI161" s="59">
        <v>8.3521500229835496E-2</v>
      </c>
      <c r="UJ161" s="59"/>
      <c r="UK161" s="59"/>
      <c r="UL161" s="59"/>
      <c r="UM161" s="59"/>
      <c r="UN161" s="59"/>
      <c r="UO161" s="59">
        <v>1.38617996126413E-2</v>
      </c>
      <c r="UP161" s="59">
        <v>2.8082698583602898E-2</v>
      </c>
      <c r="UQ161" s="59"/>
      <c r="UR161" s="59"/>
      <c r="US161" s="60">
        <v>2.83752009272575E-2</v>
      </c>
      <c r="UT161" s="60">
        <v>5.5632900446653297E-2</v>
      </c>
      <c r="UV161" s="59"/>
      <c r="UW161" s="59"/>
      <c r="VA161" s="59"/>
      <c r="VB161" s="59">
        <v>8.3649195730686104E-2</v>
      </c>
      <c r="VC161" s="59">
        <v>2.7766199782490699E-2</v>
      </c>
      <c r="VD161" s="59">
        <v>1.4194500000000001E-2</v>
      </c>
      <c r="VE161" s="59">
        <v>4.1990201920270899E-2</v>
      </c>
      <c r="VF161" s="59">
        <v>5.56690990924835E-2</v>
      </c>
      <c r="VG161" s="59">
        <v>4.1507601737975998E-2</v>
      </c>
      <c r="VH161" s="59">
        <v>4.1435599327087402E-2</v>
      </c>
      <c r="ACE161" s="60"/>
      <c r="ACF161" s="60">
        <v>1.3059345390498999E-2</v>
      </c>
      <c r="ACG161" s="60">
        <v>1.26610428237843E-2</v>
      </c>
      <c r="ACH161" s="60">
        <v>1.03367573001216E-2</v>
      </c>
      <c r="ACI161" s="60">
        <v>2.3891580040343498E-2</v>
      </c>
      <c r="ACJ161" s="60">
        <v>1.2584150932864699E-2</v>
      </c>
      <c r="ACK161" s="60">
        <v>9.7058415809259807E-3</v>
      </c>
      <c r="ACL161" s="60">
        <v>7.6046646772659999E-3</v>
      </c>
      <c r="ACM161" s="60">
        <v>1.96068763029193E-2</v>
      </c>
      <c r="ACN161" s="60">
        <v>1.0267122110182899E-2</v>
      </c>
      <c r="ACO161" s="60">
        <v>8.66254424352653E-3</v>
      </c>
      <c r="ACP161" s="60">
        <v>1.94840984223262E-2</v>
      </c>
      <c r="ACQ161" s="60">
        <v>1.6466849512760201E-2</v>
      </c>
      <c r="ACR161" s="60"/>
      <c r="ACS161" s="60"/>
      <c r="ACT161" s="60"/>
      <c r="ACU161" s="60"/>
      <c r="ACV161" s="60"/>
      <c r="ACW161" s="60"/>
      <c r="ACX161" s="60"/>
      <c r="ACY161" s="60">
        <v>1.1360395987779599</v>
      </c>
      <c r="ACZ161" s="60">
        <v>1.39990518550828E-2</v>
      </c>
      <c r="ADA161" s="60">
        <v>2.0107310441594601E-2</v>
      </c>
      <c r="ADB161" s="60">
        <v>2.04542175477853E-2</v>
      </c>
      <c r="ADC161" s="60">
        <v>1.72622652952082E-2</v>
      </c>
      <c r="ADD161" s="60">
        <v>2.33560183263616E-2</v>
      </c>
      <c r="ADE161" s="60">
        <v>2.22281880746142E-2</v>
      </c>
    </row>
    <row r="162" spans="554:785" x14ac:dyDescent="0.25">
      <c r="UH162" s="60"/>
      <c r="UI162" s="59">
        <v>8.3532199263572596E-2</v>
      </c>
      <c r="UJ162" s="59"/>
      <c r="UK162" s="59"/>
      <c r="UL162" s="59"/>
      <c r="UM162" s="59"/>
      <c r="UN162" s="59"/>
      <c r="UO162" s="59">
        <v>1.38603001832962E-2</v>
      </c>
      <c r="UP162" s="59">
        <v>2.8059000149369202E-2</v>
      </c>
      <c r="UQ162" s="59"/>
      <c r="UR162" s="59"/>
      <c r="US162" s="60">
        <v>2.83636003732681E-2</v>
      </c>
      <c r="UT162" s="60">
        <v>5.5625598877668297E-2</v>
      </c>
      <c r="UV162" s="59"/>
      <c r="UW162" s="59"/>
      <c r="VA162" s="59"/>
      <c r="VB162" s="59">
        <v>8.3616502583026803E-2</v>
      </c>
      <c r="VC162" s="59">
        <v>2.77466997504234E-2</v>
      </c>
      <c r="VD162" s="59">
        <v>1.41773E-2</v>
      </c>
      <c r="VE162" s="59">
        <v>4.1978899389505303E-2</v>
      </c>
      <c r="VF162" s="59">
        <v>5.5658899247646297E-2</v>
      </c>
      <c r="VG162" s="59">
        <v>4.14640009403228E-2</v>
      </c>
      <c r="VH162" s="59">
        <v>4.14109006524086E-2</v>
      </c>
      <c r="ACE162" s="60"/>
      <c r="ACF162" s="60">
        <v>1.29173608998646E-2</v>
      </c>
      <c r="ACG162" s="60">
        <v>1.2563202787481799E-2</v>
      </c>
      <c r="ACH162" s="60">
        <v>1.03270239991327E-2</v>
      </c>
      <c r="ACI162" s="60">
        <v>2.3803887838166501E-2</v>
      </c>
      <c r="ACJ162" s="60">
        <v>1.2573083394896999E-2</v>
      </c>
      <c r="ACK162" s="60">
        <v>9.6469308160308295E-3</v>
      </c>
      <c r="ACL162" s="60">
        <v>7.5986157652838497E-3</v>
      </c>
      <c r="ACM162" s="60">
        <v>1.9594900688697701E-2</v>
      </c>
      <c r="ACN162" s="60">
        <v>1.02460217703488E-2</v>
      </c>
      <c r="ACO162" s="60">
        <v>8.6233402198973401E-3</v>
      </c>
      <c r="ACP162" s="60">
        <v>1.94733114462384E-2</v>
      </c>
      <c r="ACQ162" s="60">
        <v>1.6465777992970301E-2</v>
      </c>
      <c r="ACR162" s="60"/>
      <c r="ACS162" s="60"/>
      <c r="ACT162" s="60"/>
      <c r="ACU162" s="60"/>
      <c r="ACV162" s="60"/>
      <c r="ACW162" s="60"/>
      <c r="ACX162" s="60"/>
      <c r="ACY162" s="60">
        <v>1.1360188880686799</v>
      </c>
      <c r="ACZ162" s="60">
        <v>1.39820143316129E-2</v>
      </c>
      <c r="ADA162" s="60">
        <v>2.0085678401260899E-2</v>
      </c>
      <c r="ADB162" s="60">
        <v>2.03301319161611E-2</v>
      </c>
      <c r="ADC162" s="60">
        <v>1.7217619995525801E-2</v>
      </c>
      <c r="ADD162" s="60">
        <v>2.3272025560768302E-2</v>
      </c>
      <c r="ADE162" s="60">
        <v>2.21694603339978E-2</v>
      </c>
    </row>
    <row r="163" spans="554:785" x14ac:dyDescent="0.25">
      <c r="UH163" s="60"/>
      <c r="UI163" s="59">
        <v>8.3558596670627594E-2</v>
      </c>
      <c r="UJ163" s="59"/>
      <c r="UK163" s="59"/>
      <c r="UL163" s="59"/>
      <c r="UM163" s="59"/>
      <c r="UN163" s="59"/>
      <c r="UO163" s="59">
        <v>1.38346999883651E-2</v>
      </c>
      <c r="UP163" s="59">
        <v>2.8039200231432901E-2</v>
      </c>
      <c r="UQ163" s="59"/>
      <c r="UR163" s="59"/>
      <c r="US163" s="60">
        <v>2.8350099921226501E-2</v>
      </c>
      <c r="UT163" s="60">
        <v>5.56254014372825E-2</v>
      </c>
      <c r="UV163" s="59"/>
      <c r="UW163" s="59"/>
      <c r="VA163" s="59"/>
      <c r="VB163" s="59">
        <v>8.3551503717899295E-2</v>
      </c>
      <c r="VC163" s="59">
        <v>2.77458988130092E-2</v>
      </c>
      <c r="VD163" s="59">
        <v>1.41589E-2</v>
      </c>
      <c r="VE163" s="59">
        <v>4.1977599263191202E-2</v>
      </c>
      <c r="VF163" s="59">
        <v>5.5633097887039101E-2</v>
      </c>
      <c r="VG163" s="59">
        <v>4.1375700384378399E-2</v>
      </c>
      <c r="VH163" s="59">
        <v>4.0493499487638397E-2</v>
      </c>
      <c r="ACE163" s="60"/>
      <c r="ACF163" s="60">
        <v>1.28914063799964E-2</v>
      </c>
      <c r="ACG163" s="60">
        <v>1.25540801341982E-2</v>
      </c>
      <c r="ACH163" s="60">
        <v>1.03233619517045E-2</v>
      </c>
      <c r="ACI163" s="60">
        <v>2.37394515368257E-2</v>
      </c>
      <c r="ACJ163" s="60">
        <v>1.25638953409939E-2</v>
      </c>
      <c r="ACK163" s="60">
        <v>9.6219644000958802E-3</v>
      </c>
      <c r="ACL163" s="60">
        <v>7.5537355718019398E-3</v>
      </c>
      <c r="ACM163" s="60">
        <v>1.9574054575220899E-2</v>
      </c>
      <c r="ACN163" s="60">
        <v>1.02396109771978E-2</v>
      </c>
      <c r="ACO163" s="60">
        <v>8.5460809555336099E-3</v>
      </c>
      <c r="ACP163" s="60">
        <v>1.9454772591347199E-2</v>
      </c>
      <c r="ACQ163" s="60">
        <v>1.6348646477046602E-2</v>
      </c>
      <c r="ACR163" s="60"/>
      <c r="ACS163" s="60"/>
      <c r="ACT163" s="60"/>
      <c r="ACU163" s="60"/>
      <c r="ACV163" s="60"/>
      <c r="ACW163" s="60"/>
      <c r="ACX163" s="60"/>
      <c r="ACY163" s="60">
        <v>1.1359516877006299</v>
      </c>
      <c r="ACZ163" s="60">
        <v>1.3950943631547801E-2</v>
      </c>
      <c r="ADA163" s="60">
        <v>2.0067024846935299E-2</v>
      </c>
      <c r="ADB163" s="60">
        <v>2.0221008306354701E-2</v>
      </c>
      <c r="ADC163" s="60">
        <v>1.7203330751511699E-2</v>
      </c>
      <c r="ADD163" s="60">
        <v>2.2982800197803601E-2</v>
      </c>
      <c r="ADE163" s="60">
        <v>2.2090182324798899E-2</v>
      </c>
    </row>
    <row r="164" spans="554:785" x14ac:dyDescent="0.25">
      <c r="UH164" s="60"/>
      <c r="UI164" s="59">
        <v>8.3570197224617004E-2</v>
      </c>
      <c r="UJ164" s="59"/>
      <c r="UK164" s="59"/>
      <c r="UL164" s="59"/>
      <c r="UM164" s="59"/>
      <c r="UN164" s="59"/>
      <c r="UO164" s="59">
        <v>1.3821899890899599E-2</v>
      </c>
      <c r="UP164" s="59">
        <v>2.80383992940187E-2</v>
      </c>
      <c r="UQ164" s="59"/>
      <c r="UR164" s="59"/>
      <c r="US164" s="60">
        <v>2.83179990947246E-2</v>
      </c>
      <c r="UT164" s="60">
        <v>5.5594798177480698E-2</v>
      </c>
      <c r="UV164" s="59"/>
      <c r="UW164" s="59"/>
      <c r="VA164" s="59"/>
      <c r="VB164" s="59">
        <v>8.3523802459239904E-2</v>
      </c>
      <c r="VC164" s="59">
        <v>2.7721699327230401E-2</v>
      </c>
      <c r="VD164" s="59">
        <v>1.41157E-2</v>
      </c>
      <c r="VE164" s="59">
        <v>4.1946399956941598E-2</v>
      </c>
      <c r="VF164" s="59">
        <v>5.5616099387407303E-2</v>
      </c>
      <c r="VG164" s="59">
        <v>4.1249603033065699E-2</v>
      </c>
      <c r="VH164" s="59">
        <v>2.8326999396085701E-2</v>
      </c>
      <c r="ACE164" s="60"/>
      <c r="ACF164" s="60">
        <v>1.28738729605298E-2</v>
      </c>
      <c r="ACG164" s="60">
        <v>1.25395583446993E-2</v>
      </c>
      <c r="ACH164" s="60">
        <v>1.0298391999200599E-2</v>
      </c>
      <c r="ACI164" s="60">
        <v>2.3683505865399999E-2</v>
      </c>
      <c r="ACJ164" s="60">
        <v>1.24697003645227E-2</v>
      </c>
      <c r="ACK164" s="60">
        <v>9.6022848872771294E-3</v>
      </c>
      <c r="ACL164" s="60">
        <v>7.53473308177158E-3</v>
      </c>
      <c r="ACM164" s="60">
        <v>1.9573336343507601E-2</v>
      </c>
      <c r="ACN164" s="60">
        <v>1.02324635243631E-2</v>
      </c>
      <c r="ACO164" s="60">
        <v>8.5111335136297105E-3</v>
      </c>
      <c r="ACP164" s="60">
        <v>1.9446040381039299E-2</v>
      </c>
      <c r="ACQ164" s="60">
        <v>1.6341384915450199E-2</v>
      </c>
      <c r="ACR164" s="60"/>
      <c r="ACS164" s="60"/>
      <c r="ACT164" s="60"/>
      <c r="ACU164" s="60"/>
      <c r="ACV164" s="60"/>
      <c r="ACW164" s="60"/>
      <c r="ACX164" s="60"/>
      <c r="ACY164" s="60">
        <v>1.1358308090261999</v>
      </c>
      <c r="ACZ164" s="60">
        <v>1.39271472271611E-2</v>
      </c>
      <c r="ADA164" s="60">
        <v>2.0064661359509298E-2</v>
      </c>
      <c r="ADB164" s="60">
        <v>2.01868232865106E-2</v>
      </c>
      <c r="ADC164" s="60">
        <v>1.71976867008969E-2</v>
      </c>
      <c r="ADD164" s="60">
        <v>2.27736461180751E-2</v>
      </c>
      <c r="ADE164" s="60">
        <v>2.2073374846706201E-2</v>
      </c>
    </row>
    <row r="165" spans="554:785" x14ac:dyDescent="0.25">
      <c r="UH165" s="60"/>
      <c r="UI165" s="59">
        <v>8.3576500415802002E-2</v>
      </c>
      <c r="UJ165" s="59"/>
      <c r="UK165" s="59"/>
      <c r="UL165" s="59"/>
      <c r="UM165" s="59"/>
      <c r="UN165" s="59"/>
      <c r="UO165" s="59">
        <v>1.38117996975779E-2</v>
      </c>
      <c r="UP165" s="59">
        <v>2.8035100549459398E-2</v>
      </c>
      <c r="UQ165" s="59"/>
      <c r="UR165" s="59"/>
      <c r="US165" s="60">
        <v>2.8312198817729901E-2</v>
      </c>
      <c r="UT165" s="60">
        <v>5.5593300610780702E-2</v>
      </c>
      <c r="UV165" s="59"/>
      <c r="UW165" s="59"/>
      <c r="VA165" s="59"/>
      <c r="VB165" s="59">
        <v>8.3518803119659396E-2</v>
      </c>
      <c r="VC165" s="59">
        <v>2.76714004576206E-2</v>
      </c>
      <c r="VD165" s="59">
        <v>1.41063E-2</v>
      </c>
      <c r="VE165" s="59">
        <v>4.1914001107215798E-2</v>
      </c>
      <c r="VF165" s="59">
        <v>5.56126981973648E-2</v>
      </c>
      <c r="VG165" s="59">
        <v>2.8358198702335299E-2</v>
      </c>
      <c r="VH165" s="59">
        <v>2.83005014061927E-2</v>
      </c>
      <c r="ACE165" s="60"/>
      <c r="ACF165" s="60">
        <v>1.28560375265466E-2</v>
      </c>
      <c r="ACG165" s="60">
        <v>1.2532553625219701E-2</v>
      </c>
      <c r="ACH165" s="60">
        <v>1.02387732079833E-2</v>
      </c>
      <c r="ACI165" s="60">
        <v>2.3516674001881E-2</v>
      </c>
      <c r="ACJ165" s="60">
        <v>1.2369778331787099E-2</v>
      </c>
      <c r="ACK165" s="60">
        <v>9.5253203725820801E-3</v>
      </c>
      <c r="ACL165" s="60">
        <v>7.5179003216316199E-3</v>
      </c>
      <c r="ACM165" s="60">
        <v>1.9514676919570598E-2</v>
      </c>
      <c r="ACN165" s="60">
        <v>1.0207939819035601E-2</v>
      </c>
      <c r="ACO165" s="60">
        <v>8.4304535182290492E-3</v>
      </c>
      <c r="ACP165" s="60">
        <v>1.94381584041333E-2</v>
      </c>
      <c r="ACQ165" s="60">
        <v>1.62977625134876E-2</v>
      </c>
      <c r="ACR165" s="60"/>
      <c r="ACS165" s="60"/>
      <c r="ACT165" s="60"/>
      <c r="ACU165" s="60"/>
      <c r="ACV165" s="60"/>
      <c r="ACW165" s="60"/>
      <c r="ACX165" s="60"/>
      <c r="ACY165" s="60">
        <v>1.13569459392762</v>
      </c>
      <c r="ACZ165" s="60">
        <v>1.39130670818932E-2</v>
      </c>
      <c r="ADA165" s="60">
        <v>2.0041027013635498E-2</v>
      </c>
      <c r="ADB165" s="60">
        <v>1.9999641481307E-2</v>
      </c>
      <c r="ADC165" s="60">
        <v>1.7195501790067E-2</v>
      </c>
      <c r="ADD165" s="60">
        <v>2.2759519675294999E-2</v>
      </c>
      <c r="ADE165" s="60">
        <v>2.20720738332136E-2</v>
      </c>
    </row>
    <row r="166" spans="554:785" x14ac:dyDescent="0.25">
      <c r="UH166" s="60"/>
      <c r="UI166" s="59">
        <v>8.3616904914379106E-2</v>
      </c>
      <c r="UJ166" s="59"/>
      <c r="UK166" s="59"/>
      <c r="UL166" s="59"/>
      <c r="UM166" s="59"/>
      <c r="UN166" s="59"/>
      <c r="UO166" s="59">
        <v>1.37959998100996E-2</v>
      </c>
      <c r="UP166" s="59">
        <v>2.8033399954438199E-2</v>
      </c>
      <c r="UQ166" s="59"/>
      <c r="UR166" s="59"/>
      <c r="US166" s="60">
        <v>2.8311301022768E-2</v>
      </c>
      <c r="UT166" s="60">
        <v>5.55686019361019E-2</v>
      </c>
      <c r="UV166" s="59"/>
      <c r="UW166" s="59"/>
      <c r="VA166" s="59"/>
      <c r="VB166" s="59">
        <v>8.3510398864746094E-2</v>
      </c>
      <c r="VC166" s="59">
        <v>2.76296995580196E-2</v>
      </c>
      <c r="VD166" s="59">
        <v>1.40953E-2</v>
      </c>
      <c r="VE166" s="59">
        <v>4.1886698454618398E-2</v>
      </c>
      <c r="VF166" s="59">
        <v>5.55688999593257E-2</v>
      </c>
      <c r="VG166" s="59">
        <v>2.81533002853393E-2</v>
      </c>
      <c r="VH166" s="59">
        <v>2.8242699801921799E-2</v>
      </c>
      <c r="ACE166" s="60"/>
      <c r="ACF166" s="60">
        <v>1.27720253977375E-2</v>
      </c>
      <c r="ACG166" s="60">
        <v>1.2530131609613899E-2</v>
      </c>
      <c r="ACH166" s="60">
        <v>1.0217987943289901E-2</v>
      </c>
      <c r="ACI166" s="60">
        <v>2.34489735318089E-2</v>
      </c>
      <c r="ACJ166" s="60">
        <v>1.2335621754538E-2</v>
      </c>
      <c r="ACK166" s="60">
        <v>9.5187743242477005E-3</v>
      </c>
      <c r="ACL166" s="60">
        <v>7.34097258263465E-3</v>
      </c>
      <c r="ACM166" s="60">
        <v>1.9468345500693301E-2</v>
      </c>
      <c r="ACN166" s="60">
        <v>9.9201738637580902E-3</v>
      </c>
      <c r="ACO166" s="60">
        <v>8.3824373154561607E-3</v>
      </c>
      <c r="ACP166" s="60">
        <v>1.9424817806887401E-2</v>
      </c>
      <c r="ACQ166" s="60">
        <v>1.6256718742025601E-2</v>
      </c>
      <c r="ACR166" s="60"/>
      <c r="ACS166" s="60"/>
      <c r="ACT166" s="60"/>
      <c r="ACU166" s="60"/>
      <c r="ACV166" s="60"/>
      <c r="ACW166" s="60"/>
      <c r="ACX166" s="60"/>
      <c r="ACY166" s="60">
        <v>1.1356821069393901</v>
      </c>
      <c r="ACZ166" s="60">
        <v>1.38307528960758E-2</v>
      </c>
      <c r="ADA166" s="60">
        <v>2.0035946577253199E-2</v>
      </c>
      <c r="ADB166" s="60">
        <v>1.99406709347318E-2</v>
      </c>
      <c r="ADC166" s="60">
        <v>1.7157654166603399E-2</v>
      </c>
      <c r="ADD166" s="60">
        <v>2.26219139556319E-2</v>
      </c>
      <c r="ADE166" s="60">
        <v>2.1871552960411201E-2</v>
      </c>
    </row>
    <row r="167" spans="554:785" x14ac:dyDescent="0.25">
      <c r="UH167" s="60"/>
      <c r="UI167" s="59">
        <v>8.3630301058292306E-2</v>
      </c>
      <c r="UJ167" s="59"/>
      <c r="UK167" s="59"/>
      <c r="UL167" s="59"/>
      <c r="UM167" s="59"/>
      <c r="UN167" s="59"/>
      <c r="UO167" s="59">
        <v>1.3790899887681E-2</v>
      </c>
      <c r="UP167" s="59">
        <v>2.8014600276947001E-2</v>
      </c>
      <c r="UQ167" s="59"/>
      <c r="UR167" s="59"/>
      <c r="US167" s="60">
        <v>2.8268501162528901E-2</v>
      </c>
      <c r="UT167" s="60">
        <v>5.5557802319526603E-2</v>
      </c>
      <c r="UV167" s="59"/>
      <c r="UW167" s="59"/>
      <c r="VA167" s="59"/>
      <c r="VB167" s="59">
        <v>8.3499297499656594E-2</v>
      </c>
      <c r="VC167" s="59">
        <v>2.7628898620605399E-2</v>
      </c>
      <c r="VD167" s="59">
        <v>1.4094600000000001E-2</v>
      </c>
      <c r="VE167" s="59">
        <v>4.18527014553546E-2</v>
      </c>
      <c r="VF167" s="59">
        <v>5.5563498288393E-2</v>
      </c>
      <c r="VG167" s="59">
        <v>2.8114199638366699E-2</v>
      </c>
      <c r="VH167" s="59">
        <v>2.8225600719451901E-2</v>
      </c>
      <c r="ACE167" s="60"/>
      <c r="ACF167" s="60">
        <v>1.2723962258235501E-2</v>
      </c>
      <c r="ACG167" s="60">
        <v>1.2457381862387099E-2</v>
      </c>
      <c r="ACH167" s="60">
        <v>1.0203599990850101E-2</v>
      </c>
      <c r="ACI167" s="60">
        <v>2.3415679220193299E-2</v>
      </c>
      <c r="ACJ167" s="60">
        <v>1.2270276229832899E-2</v>
      </c>
      <c r="ACK167" s="60">
        <v>9.5116979883411203E-3</v>
      </c>
      <c r="ACL167" s="60">
        <v>7.3372280766922796E-3</v>
      </c>
      <c r="ACM167" s="60">
        <v>1.9464889229495599E-2</v>
      </c>
      <c r="ACN167" s="60">
        <v>9.9097375484745506E-3</v>
      </c>
      <c r="ACO167" s="60">
        <v>8.3759302007429502E-3</v>
      </c>
      <c r="ACP167" s="60">
        <v>1.9423190559655499E-2</v>
      </c>
      <c r="ACQ167" s="60">
        <v>1.6158034079148401E-2</v>
      </c>
      <c r="ACR167" s="60"/>
      <c r="ACS167" s="60"/>
      <c r="ACT167" s="60"/>
      <c r="ACU167" s="60"/>
      <c r="ACV167" s="60"/>
      <c r="ACW167" s="60"/>
      <c r="ACX167" s="60"/>
      <c r="ACY167" s="60">
        <v>1.1355425015874301</v>
      </c>
      <c r="ACZ167" s="60">
        <v>1.38304814410341E-2</v>
      </c>
      <c r="ADA167" s="60">
        <v>1.9946097167364001E-2</v>
      </c>
      <c r="ADB167" s="60">
        <v>1.9939211944622E-2</v>
      </c>
      <c r="ADC167" s="60">
        <v>1.7081419426911899E-2</v>
      </c>
      <c r="ADD167" s="60">
        <v>2.2607790035811599E-2</v>
      </c>
      <c r="ADE167" s="60">
        <v>2.1835984816281899E-2</v>
      </c>
    </row>
    <row r="168" spans="554:785" x14ac:dyDescent="0.25">
      <c r="UH168" s="60"/>
      <c r="UI168" s="59">
        <v>8.3632096648216206E-2</v>
      </c>
      <c r="UJ168" s="59"/>
      <c r="UK168" s="59"/>
      <c r="UL168" s="59"/>
      <c r="UM168" s="59"/>
      <c r="UN168" s="59"/>
      <c r="UO168" s="59">
        <v>1.37804998084902E-2</v>
      </c>
      <c r="UP168" s="59">
        <v>2.8011500835418701E-2</v>
      </c>
      <c r="UQ168" s="59"/>
      <c r="UR168" s="59"/>
      <c r="US168" s="60">
        <v>2.8201799839735E-2</v>
      </c>
      <c r="UT168" s="60">
        <v>5.5544700473546899E-2</v>
      </c>
      <c r="UV168" s="59"/>
      <c r="UW168" s="59"/>
      <c r="VA168" s="59"/>
      <c r="VB168" s="59">
        <v>8.3493001759052193E-2</v>
      </c>
      <c r="VC168" s="59">
        <v>2.7625199407338999E-2</v>
      </c>
      <c r="VD168" s="59">
        <v>1.4093899999999999E-2</v>
      </c>
      <c r="VE168" s="59">
        <v>4.1838299483060802E-2</v>
      </c>
      <c r="VF168" s="59">
        <v>5.5559895932674401E-2</v>
      </c>
      <c r="VG168" s="59">
        <v>2.8101300820708199E-2</v>
      </c>
      <c r="VH168" s="59">
        <v>2.8189800679683599E-2</v>
      </c>
      <c r="ACE168" s="60"/>
      <c r="ACF168" s="60">
        <v>1.2721545410495499E-2</v>
      </c>
      <c r="ACG168" s="60">
        <v>1.24399920548974E-2</v>
      </c>
      <c r="ACH168" s="60">
        <v>1.02015316642948E-2</v>
      </c>
      <c r="ACI168" s="60">
        <v>2.32254131183065E-2</v>
      </c>
      <c r="ACJ168" s="60">
        <v>1.22694552369542E-2</v>
      </c>
      <c r="ACK168" s="60">
        <v>9.4669615902546293E-3</v>
      </c>
      <c r="ACL168" s="60">
        <v>7.2783406547009899E-3</v>
      </c>
      <c r="ACM168" s="60">
        <v>1.9371934435079001E-2</v>
      </c>
      <c r="ACN168" s="60">
        <v>9.7627045060047005E-3</v>
      </c>
      <c r="ACO168" s="60">
        <v>8.3249296485405598E-3</v>
      </c>
      <c r="ACP168" s="60">
        <v>1.9422000374350299E-2</v>
      </c>
      <c r="ACQ168" s="60">
        <v>1.6115269386370701E-2</v>
      </c>
      <c r="ACR168" s="60"/>
      <c r="ACS168" s="60"/>
      <c r="ACT168" s="60"/>
      <c r="ACU168" s="60"/>
      <c r="ACV168" s="60"/>
      <c r="ACW168" s="60"/>
      <c r="ACX168" s="60"/>
      <c r="ACY168" s="60">
        <v>1.1355271152620601</v>
      </c>
      <c r="ACZ168" s="60">
        <v>1.37928299009743E-2</v>
      </c>
      <c r="ADA168" s="60">
        <v>1.99436190278818E-2</v>
      </c>
      <c r="ADB168" s="60">
        <v>1.9898657019409401E-2</v>
      </c>
      <c r="ADC168" s="60">
        <v>1.7047647723352901E-2</v>
      </c>
      <c r="ADD168" s="60">
        <v>2.2463329352284098E-2</v>
      </c>
      <c r="ADE168" s="60">
        <v>2.1777619146651599E-2</v>
      </c>
    </row>
    <row r="169" spans="554:785" x14ac:dyDescent="0.25">
      <c r="UH169" s="60"/>
      <c r="UI169" s="59">
        <v>8.3643697202205602E-2</v>
      </c>
      <c r="UJ169" s="59"/>
      <c r="UK169" s="59"/>
      <c r="UL169" s="59"/>
      <c r="UM169" s="59"/>
      <c r="UN169" s="59"/>
      <c r="UO169" s="59">
        <v>1.3768799602985301E-2</v>
      </c>
      <c r="UP169" s="59">
        <v>2.8009001165628399E-2</v>
      </c>
      <c r="UQ169" s="59"/>
      <c r="UR169" s="59"/>
      <c r="US169" s="60">
        <v>2.8177000582218101E-2</v>
      </c>
      <c r="UT169" s="60">
        <v>5.5536102503538097E-2</v>
      </c>
      <c r="UV169" s="59"/>
      <c r="UW169" s="59"/>
      <c r="VA169" s="59"/>
      <c r="VB169" s="59">
        <v>8.3470605313777896E-2</v>
      </c>
      <c r="VC169" s="59">
        <v>2.76186987757682E-2</v>
      </c>
      <c r="VD169" s="59">
        <v>1.4092E-2</v>
      </c>
      <c r="VE169" s="59">
        <v>4.173019900918E-2</v>
      </c>
      <c r="VF169" s="59">
        <v>5.55380992591381E-2</v>
      </c>
      <c r="VG169" s="59">
        <v>2.80738994479179E-2</v>
      </c>
      <c r="VH169" s="59">
        <v>2.8174899518489799E-2</v>
      </c>
      <c r="ACE169" s="60"/>
      <c r="ACF169" s="60">
        <v>1.26742415505233E-2</v>
      </c>
      <c r="ACG169" s="60">
        <v>1.24388405765485E-2</v>
      </c>
      <c r="ACH169" s="60">
        <v>1.0125953053968901E-2</v>
      </c>
      <c r="ACI169" s="60">
        <v>2.32042427513258E-2</v>
      </c>
      <c r="ACJ169" s="60">
        <v>1.2250021424839601E-2</v>
      </c>
      <c r="ACK169" s="60">
        <v>9.4501212690977898E-3</v>
      </c>
      <c r="ACL169" s="60">
        <v>7.2541056059444303E-3</v>
      </c>
      <c r="ACM169" s="60">
        <v>1.9319940312682599E-2</v>
      </c>
      <c r="ACN169" s="60">
        <v>9.7209111541573107E-3</v>
      </c>
      <c r="ACO169" s="60">
        <v>8.2827928122834998E-3</v>
      </c>
      <c r="ACP169" s="60">
        <v>1.9418587221037099E-2</v>
      </c>
      <c r="ACQ169" s="60">
        <v>1.60786431415448E-2</v>
      </c>
      <c r="ACR169" s="60"/>
      <c r="ACS169" s="60"/>
      <c r="ACT169" s="60"/>
      <c r="ACU169" s="60"/>
      <c r="ACV169" s="60"/>
      <c r="ACW169" s="60"/>
      <c r="ACX169" s="60"/>
      <c r="ACY169" s="60">
        <v>1.13550208309887</v>
      </c>
      <c r="ACZ169" s="60">
        <v>1.3772235040128899E-2</v>
      </c>
      <c r="ADA169" s="60">
        <v>1.9903238576301802E-2</v>
      </c>
      <c r="ADB169" s="60">
        <v>1.9776446659690899E-2</v>
      </c>
      <c r="ADC169" s="60">
        <v>1.7001853555513299E-2</v>
      </c>
      <c r="ADD169" s="60">
        <v>2.23090545852631E-2</v>
      </c>
      <c r="ADE169" s="60">
        <v>2.1721507198139499E-2</v>
      </c>
    </row>
    <row r="170" spans="554:785" x14ac:dyDescent="0.25">
      <c r="UH170" s="60"/>
      <c r="UI170" s="59">
        <v>8.3644494414329501E-2</v>
      </c>
      <c r="UJ170" s="59"/>
      <c r="UK170" s="59"/>
      <c r="UL170" s="59"/>
      <c r="UM170" s="59"/>
      <c r="UN170" s="59"/>
      <c r="UO170" s="59">
        <v>1.3745299540460099E-2</v>
      </c>
      <c r="UP170" s="59">
        <v>2.8006900101900101E-2</v>
      </c>
      <c r="UQ170" s="59"/>
      <c r="UR170" s="59"/>
      <c r="US170" s="60">
        <v>2.8176799416542001E-2</v>
      </c>
      <c r="UT170" s="60">
        <v>5.5531799793243401E-2</v>
      </c>
      <c r="UV170" s="59"/>
      <c r="UW170" s="59"/>
      <c r="VA170" s="59"/>
      <c r="VB170" s="59">
        <v>8.3466596901416695E-2</v>
      </c>
      <c r="VC170" s="59">
        <v>2.7513001114129999E-2</v>
      </c>
      <c r="VD170" s="59">
        <v>1.40518E-2</v>
      </c>
      <c r="VE170" s="59">
        <v>4.1713200509548097E-2</v>
      </c>
      <c r="VF170" s="59">
        <v>5.55225983262062E-2</v>
      </c>
      <c r="VG170" s="59">
        <v>2.80405990779399E-2</v>
      </c>
      <c r="VH170" s="59">
        <v>2.8170399367809199E-2</v>
      </c>
      <c r="ACE170" s="60"/>
      <c r="ACF170" s="60">
        <v>1.26282302956653E-2</v>
      </c>
      <c r="ACG170" s="60">
        <v>1.23695107166087E-2</v>
      </c>
      <c r="ACH170" s="60">
        <v>1.0114399159396799E-2</v>
      </c>
      <c r="ACI170" s="60">
        <v>2.3164204171671001E-2</v>
      </c>
      <c r="ACJ170" s="60">
        <v>1.2193072892616501E-2</v>
      </c>
      <c r="ACK170" s="60">
        <v>9.3369230824935194E-3</v>
      </c>
      <c r="ACL170" s="60">
        <v>7.2494472378314603E-3</v>
      </c>
      <c r="ACM170" s="60">
        <v>1.92969461654794E-2</v>
      </c>
      <c r="ACN170" s="60">
        <v>9.7097527354910104E-3</v>
      </c>
      <c r="ACO170" s="60">
        <v>8.2469600963308801E-3</v>
      </c>
      <c r="ACP170" s="60">
        <v>1.9414784137936202E-2</v>
      </c>
      <c r="ACQ170" s="60">
        <v>1.6041781627745201E-2</v>
      </c>
      <c r="ACR170" s="60"/>
      <c r="ACS170" s="60"/>
      <c r="ACT170" s="60"/>
      <c r="ACU170" s="60"/>
      <c r="ACV170" s="60"/>
      <c r="ACW170" s="60"/>
      <c r="ACX170" s="60"/>
      <c r="ACY170" s="60">
        <v>1.13549870098943</v>
      </c>
      <c r="ACZ170" s="60">
        <v>1.37560665288961E-2</v>
      </c>
      <c r="ADA170" s="60">
        <v>1.9867054886482001E-2</v>
      </c>
      <c r="ADB170" s="60">
        <v>1.97386992663794E-2</v>
      </c>
      <c r="ADC170" s="60">
        <v>1.6948281852534001E-2</v>
      </c>
      <c r="ADD170" s="60">
        <v>2.2303694710009599E-2</v>
      </c>
      <c r="ADE170" s="60">
        <v>2.16216637006009E-2</v>
      </c>
    </row>
    <row r="171" spans="554:785" x14ac:dyDescent="0.25">
      <c r="UH171" s="60"/>
      <c r="UI171" s="59">
        <v>8.3652496337890597E-2</v>
      </c>
      <c r="UJ171" s="59"/>
      <c r="UK171" s="59"/>
      <c r="UL171" s="59"/>
      <c r="UM171" s="59"/>
      <c r="UN171" s="59"/>
      <c r="UO171" s="59">
        <v>1.37122999876737E-2</v>
      </c>
      <c r="UP171" s="59">
        <v>2.80031003057956E-2</v>
      </c>
      <c r="UQ171" s="59"/>
      <c r="UR171" s="59"/>
      <c r="US171" s="60">
        <v>2.8174500912427899E-2</v>
      </c>
      <c r="UT171" s="60">
        <v>5.5514503270387601E-2</v>
      </c>
      <c r="UV171" s="59"/>
      <c r="UW171" s="59"/>
      <c r="VA171" s="59"/>
      <c r="VB171" s="59">
        <v>8.3463899791240595E-2</v>
      </c>
      <c r="VC171" s="59">
        <v>2.7474399656057299E-2</v>
      </c>
      <c r="VD171" s="59">
        <v>1.40512E-2</v>
      </c>
      <c r="VE171" s="59">
        <v>4.16934005916118E-2</v>
      </c>
      <c r="VF171" s="59">
        <v>5.54793030023574E-2</v>
      </c>
      <c r="VG171" s="59">
        <v>2.8024598956108E-2</v>
      </c>
      <c r="VH171" s="59">
        <v>2.81638987362384E-2</v>
      </c>
      <c r="ACE171" s="60"/>
      <c r="ACF171" s="60">
        <v>1.26062765908264E-2</v>
      </c>
      <c r="ACG171" s="60">
        <v>1.23476051642734E-2</v>
      </c>
      <c r="ACH171" s="60">
        <v>1.00897438642049E-2</v>
      </c>
      <c r="ACI171" s="60">
        <v>2.3151266893412101E-2</v>
      </c>
      <c r="ACJ171" s="60">
        <v>1.20286503502193E-2</v>
      </c>
      <c r="ACK171" s="60">
        <v>9.2160490047390603E-3</v>
      </c>
      <c r="ACL171" s="60">
        <v>7.2416318582257102E-3</v>
      </c>
      <c r="ACM171" s="60">
        <v>1.9278951258649001E-2</v>
      </c>
      <c r="ACN171" s="60">
        <v>9.6983928500802199E-3</v>
      </c>
      <c r="ACO171" s="60">
        <v>8.2352159397393199E-3</v>
      </c>
      <c r="ACP171" s="60">
        <v>1.9406806143368999E-2</v>
      </c>
      <c r="ACQ171" s="60">
        <v>1.6030580971310899E-2</v>
      </c>
      <c r="ACR171" s="60"/>
      <c r="ACS171" s="60"/>
      <c r="ACT171" s="60"/>
      <c r="ACU171" s="60"/>
      <c r="ACV171" s="60"/>
      <c r="ACW171" s="60"/>
      <c r="ACX171" s="60"/>
      <c r="ACY171" s="60">
        <v>1.13549348047954</v>
      </c>
      <c r="ACZ171" s="60">
        <v>1.36892576228254E-2</v>
      </c>
      <c r="ADA171" s="60">
        <v>1.9833333267596402E-2</v>
      </c>
      <c r="ADB171" s="60">
        <v>1.9737293040052901E-2</v>
      </c>
      <c r="ADC171" s="60">
        <v>1.6887924579589101E-2</v>
      </c>
      <c r="ADD171" s="60">
        <v>2.20863961639962E-2</v>
      </c>
      <c r="ADE171" s="60">
        <v>2.1599354763453101E-2</v>
      </c>
    </row>
    <row r="172" spans="554:785" x14ac:dyDescent="0.25">
      <c r="UH172" s="60"/>
      <c r="UI172" s="59">
        <v>8.3746701478958102E-2</v>
      </c>
      <c r="UJ172" s="59"/>
      <c r="UK172" s="59"/>
      <c r="UL172" s="59"/>
      <c r="UM172" s="59"/>
      <c r="UN172" s="59"/>
      <c r="UO172" s="59">
        <v>1.37101002037525E-2</v>
      </c>
      <c r="UP172" s="59">
        <v>2.7997300028800898E-2</v>
      </c>
      <c r="UQ172" s="59"/>
      <c r="UR172" s="59"/>
      <c r="US172" s="60">
        <v>2.8159899637103001E-2</v>
      </c>
      <c r="UT172" s="60">
        <v>5.5513899773359299E-2</v>
      </c>
      <c r="UV172" s="59"/>
      <c r="UW172" s="59"/>
      <c r="VA172" s="59"/>
      <c r="VB172" s="59">
        <v>8.3458401262760107E-2</v>
      </c>
      <c r="VC172" s="59">
        <v>2.7393799275159801E-2</v>
      </c>
      <c r="VD172" s="59">
        <v>1.40492E-2</v>
      </c>
      <c r="VE172" s="59">
        <v>4.1675999760627698E-2</v>
      </c>
      <c r="VF172" s="59">
        <v>5.5448103696107802E-2</v>
      </c>
      <c r="VG172" s="59">
        <v>2.8017999604344299E-2</v>
      </c>
      <c r="VH172" s="59">
        <v>2.8159299865365001E-2</v>
      </c>
      <c r="ACE172" s="60"/>
      <c r="ACF172" s="60">
        <v>1.2580838077462801E-2</v>
      </c>
      <c r="ACG172" s="60">
        <v>1.22288977804976E-2</v>
      </c>
      <c r="ACH172" s="60">
        <v>1.00781605666678E-2</v>
      </c>
      <c r="ACI172" s="60">
        <v>2.3127927734056201E-2</v>
      </c>
      <c r="ACJ172" s="60">
        <v>1.2017210506226301E-2</v>
      </c>
      <c r="ACK172" s="60">
        <v>9.1424958891877604E-3</v>
      </c>
      <c r="ACL172" s="60">
        <v>7.1624578747279E-3</v>
      </c>
      <c r="ACM172" s="60">
        <v>1.9242434607670701E-2</v>
      </c>
      <c r="ACN172" s="60">
        <v>9.6924057805341402E-3</v>
      </c>
      <c r="ACO172" s="60">
        <v>8.1562441067258296E-3</v>
      </c>
      <c r="ACP172" s="60">
        <v>1.9384022122076201E-2</v>
      </c>
      <c r="ACQ172" s="60">
        <v>1.6012889083051901E-2</v>
      </c>
      <c r="ACR172" s="60"/>
      <c r="ACS172" s="60"/>
      <c r="ACT172" s="60"/>
      <c r="ACU172" s="60"/>
      <c r="ACV172" s="60"/>
      <c r="ACW172" s="60"/>
      <c r="ACX172" s="60"/>
      <c r="ACY172" s="60">
        <v>1.1354519130042</v>
      </c>
      <c r="ACZ172" s="60">
        <v>1.36745460028857E-2</v>
      </c>
      <c r="ADA172" s="60">
        <v>1.9774988123443402E-2</v>
      </c>
      <c r="ADB172" s="60">
        <v>1.9706710037058098E-2</v>
      </c>
      <c r="ADC172" s="60">
        <v>1.68867865174397E-2</v>
      </c>
      <c r="ADD172" s="60">
        <v>2.2049347924255901E-2</v>
      </c>
      <c r="ADE172" s="60">
        <v>2.15770495355126E-2</v>
      </c>
    </row>
    <row r="173" spans="554:785" x14ac:dyDescent="0.25">
      <c r="UH173" s="60"/>
      <c r="UI173" s="59">
        <v>8.3881005644798196E-2</v>
      </c>
      <c r="UJ173" s="59"/>
      <c r="UK173" s="59"/>
      <c r="UL173" s="59"/>
      <c r="UM173" s="59"/>
      <c r="UN173" s="59"/>
      <c r="UO173" s="59">
        <v>1.36588998138904E-2</v>
      </c>
      <c r="UP173" s="59">
        <v>2.7992499992251299E-2</v>
      </c>
      <c r="UQ173" s="59"/>
      <c r="UR173" s="59"/>
      <c r="US173" s="60">
        <v>2.8103100135922401E-2</v>
      </c>
      <c r="UT173" s="60">
        <v>5.5507197976112303E-2</v>
      </c>
      <c r="UV173" s="59"/>
      <c r="UW173" s="59"/>
      <c r="VA173" s="59"/>
      <c r="VB173" s="59">
        <v>8.34352001547813E-2</v>
      </c>
      <c r="VC173" s="59">
        <v>2.7179200202226601E-2</v>
      </c>
      <c r="VD173" s="59">
        <v>1.40445E-2</v>
      </c>
      <c r="VE173" s="59">
        <v>4.1672799736261298E-2</v>
      </c>
      <c r="VF173" s="59">
        <v>5.5438302457332597E-2</v>
      </c>
      <c r="VG173" s="59">
        <v>2.8011100366711599E-2</v>
      </c>
      <c r="VH173" s="59">
        <v>2.8148500248789701E-2</v>
      </c>
      <c r="ACE173" s="60"/>
      <c r="ACF173" s="60">
        <v>1.25527194330629E-2</v>
      </c>
      <c r="ACG173" s="60">
        <v>1.2199624477416101E-2</v>
      </c>
      <c r="ACH173" s="60">
        <v>1.0027686599135799E-2</v>
      </c>
      <c r="ACI173" s="60">
        <v>2.3000659728500201E-2</v>
      </c>
      <c r="ACJ173" s="60">
        <v>1.20164223307683E-2</v>
      </c>
      <c r="ACK173" s="60">
        <v>9.1073135896823192E-3</v>
      </c>
      <c r="ACL173" s="60">
        <v>7.1477468779947099E-3</v>
      </c>
      <c r="ACM173" s="60">
        <v>1.92278440683194E-2</v>
      </c>
      <c r="ACN173" s="60">
        <v>9.6896519483363908E-3</v>
      </c>
      <c r="ACO173" s="60">
        <v>8.0442018219273898E-3</v>
      </c>
      <c r="ACP173" s="60">
        <v>1.9347374744136399E-2</v>
      </c>
      <c r="ACQ173" s="60">
        <v>1.59903710726794E-2</v>
      </c>
      <c r="ACR173" s="60"/>
      <c r="ACS173" s="60"/>
      <c r="ACT173" s="60"/>
      <c r="ACU173" s="60"/>
      <c r="ACV173" s="60"/>
      <c r="ACW173" s="60"/>
      <c r="ACX173" s="60"/>
      <c r="ACY173" s="60">
        <v>1.13541629677598</v>
      </c>
      <c r="ACZ173" s="60">
        <v>1.3668443269688E-2</v>
      </c>
      <c r="ADA173" s="60">
        <v>1.9769023232304998E-2</v>
      </c>
      <c r="ADB173" s="60">
        <v>1.9699386749714901E-2</v>
      </c>
      <c r="ADC173" s="60">
        <v>1.68645949546379E-2</v>
      </c>
      <c r="ADD173" s="60">
        <v>2.2047039184721E-2</v>
      </c>
      <c r="ADE173" s="60">
        <v>2.1419040854581101E-2</v>
      </c>
    </row>
    <row r="174" spans="554:785" x14ac:dyDescent="0.25">
      <c r="UH174" s="60"/>
      <c r="UI174" s="59">
        <v>9.7140997648239094E-2</v>
      </c>
      <c r="UJ174" s="59"/>
      <c r="UK174" s="59"/>
      <c r="UL174" s="59"/>
      <c r="UM174" s="59"/>
      <c r="UN174" s="59"/>
      <c r="UO174" s="59">
        <v>1.3649100437760299E-2</v>
      </c>
      <c r="UP174" s="59">
        <v>2.7991300448775201E-2</v>
      </c>
      <c r="UQ174" s="59"/>
      <c r="UR174" s="59"/>
      <c r="US174" s="60">
        <v>2.8093500062823198E-2</v>
      </c>
      <c r="UT174" s="60">
        <v>5.5501300841569901E-2</v>
      </c>
      <c r="UV174" s="59"/>
      <c r="UW174" s="59"/>
      <c r="VA174" s="59"/>
      <c r="VB174" s="59">
        <v>8.3434596657752894E-2</v>
      </c>
      <c r="VC174" s="59">
        <v>2.69377008080482E-2</v>
      </c>
      <c r="VD174" s="59">
        <v>1.4040800000000001E-2</v>
      </c>
      <c r="VE174" s="59">
        <v>4.1665498167276299E-2</v>
      </c>
      <c r="VF174" s="59">
        <v>5.5345997214317301E-2</v>
      </c>
      <c r="VG174" s="59">
        <v>2.8004400432109802E-2</v>
      </c>
      <c r="VH174" s="59">
        <v>2.8146799653768501E-2</v>
      </c>
      <c r="ACE174" s="60"/>
      <c r="ACF174" s="60">
        <v>1.25348064325525E-2</v>
      </c>
      <c r="ACG174" s="60">
        <v>1.21267098529248E-2</v>
      </c>
      <c r="ACH174" s="60">
        <v>1.00228681448015E-2</v>
      </c>
      <c r="ACI174" s="60">
        <v>2.29599971197623E-2</v>
      </c>
      <c r="ACJ174" s="60">
        <v>1.1991610085744E-2</v>
      </c>
      <c r="ACK174" s="60">
        <v>9.1054047813156607E-3</v>
      </c>
      <c r="ACL174" s="60">
        <v>7.0870913451546603E-3</v>
      </c>
      <c r="ACM174" s="60">
        <v>1.92271875447367E-2</v>
      </c>
      <c r="ACN174" s="60">
        <v>9.6867671518426502E-3</v>
      </c>
      <c r="ACO174" s="60">
        <v>8.0379670656914905E-3</v>
      </c>
      <c r="ACP174" s="60">
        <v>1.9343771218288699E-2</v>
      </c>
      <c r="ACQ174" s="60">
        <v>1.59827290293173E-2</v>
      </c>
      <c r="ACR174" s="60"/>
      <c r="ACS174" s="60"/>
      <c r="ACT174" s="60"/>
      <c r="ACU174" s="60"/>
      <c r="ACV174" s="60"/>
      <c r="ACW174" s="60"/>
      <c r="ACX174" s="60"/>
      <c r="ACY174" s="60">
        <v>1.1353391748427699</v>
      </c>
      <c r="ACZ174" s="60">
        <v>1.3661042654437201E-2</v>
      </c>
      <c r="ADA174" s="60">
        <v>1.9734355605523699E-2</v>
      </c>
      <c r="ADB174" s="60">
        <v>1.9690737280892701E-2</v>
      </c>
      <c r="ADC174" s="60">
        <v>1.6847745634259802E-2</v>
      </c>
      <c r="ADD174" s="60">
        <v>2.20146623367386E-2</v>
      </c>
      <c r="ADE174" s="60">
        <v>2.1416447556318999E-2</v>
      </c>
    </row>
    <row r="175" spans="554:785" x14ac:dyDescent="0.25">
      <c r="UH175" s="60"/>
      <c r="UI175" s="59">
        <v>9.7202196717262199E-2</v>
      </c>
      <c r="UJ175" s="59"/>
      <c r="UK175" s="59"/>
      <c r="UL175" s="59"/>
      <c r="UM175" s="59"/>
      <c r="UN175" s="59"/>
      <c r="UO175" s="59">
        <v>1.3621100224554501E-2</v>
      </c>
      <c r="UP175" s="59">
        <v>2.7983300387859299E-2</v>
      </c>
      <c r="UQ175" s="59"/>
      <c r="UR175" s="59"/>
      <c r="US175" s="60">
        <v>2.8092199936509101E-2</v>
      </c>
      <c r="UT175" s="60">
        <v>5.5477201938629102E-2</v>
      </c>
      <c r="UV175" s="59"/>
      <c r="UW175" s="59"/>
      <c r="VA175" s="59"/>
      <c r="VB175" s="59">
        <v>8.3369202911853693E-2</v>
      </c>
      <c r="VC175" s="59">
        <v>2.6684500277042299E-2</v>
      </c>
      <c r="VD175" s="59">
        <v>1.40397E-2</v>
      </c>
      <c r="VE175" s="59">
        <v>4.1646800935268402E-2</v>
      </c>
      <c r="VF175" s="59">
        <v>5.5345103144645601E-2</v>
      </c>
      <c r="VG175" s="59">
        <v>2.7989899739623E-2</v>
      </c>
      <c r="VH175" s="59">
        <v>2.8138900175690599E-2</v>
      </c>
      <c r="ACE175" s="60"/>
      <c r="ACF175" s="60">
        <v>1.24928800962576E-2</v>
      </c>
      <c r="ACG175" s="60">
        <v>1.2113258244159099E-2</v>
      </c>
      <c r="ACH175" s="60">
        <v>9.97204474680876E-3</v>
      </c>
      <c r="ACI175" s="60">
        <v>2.28887592027965E-2</v>
      </c>
      <c r="ACJ175" s="60">
        <v>1.1990672076781001E-2</v>
      </c>
      <c r="ACK175" s="60">
        <v>9.0870807860592897E-3</v>
      </c>
      <c r="ACL175" s="60">
        <v>7.0841236654313102E-3</v>
      </c>
      <c r="ACM175" s="60">
        <v>1.9210050677587701E-2</v>
      </c>
      <c r="ACN175" s="60">
        <v>9.6782892047141793E-3</v>
      </c>
      <c r="ACO175" s="60">
        <v>7.9713659930512396E-3</v>
      </c>
      <c r="ACP175" s="60">
        <v>1.9327112882004401E-2</v>
      </c>
      <c r="ACQ175" s="60">
        <v>1.59804981417624E-2</v>
      </c>
      <c r="ACR175" s="60"/>
      <c r="ACS175" s="60"/>
      <c r="ACT175" s="60"/>
      <c r="ACU175" s="60"/>
      <c r="ACV175" s="60"/>
      <c r="ACW175" s="60"/>
      <c r="ACX175" s="60"/>
      <c r="ACY175" s="60">
        <v>1.13518858373353</v>
      </c>
      <c r="ACZ175" s="60">
        <v>1.36454408524035E-2</v>
      </c>
      <c r="ADA175" s="60">
        <v>1.9687241885951001E-2</v>
      </c>
      <c r="ADB175" s="60">
        <v>1.963250619575E-2</v>
      </c>
      <c r="ADC175" s="60">
        <v>1.6788714228683201E-2</v>
      </c>
      <c r="ADD175" s="60">
        <v>2.19504685247181E-2</v>
      </c>
      <c r="ADE175" s="60">
        <v>2.1322233047573701E-2</v>
      </c>
    </row>
    <row r="176" spans="554:785" x14ac:dyDescent="0.25">
      <c r="UH176" s="60"/>
      <c r="UI176" s="59">
        <v>9.7240403294563293E-2</v>
      </c>
      <c r="UJ176" s="59"/>
      <c r="UK176" s="59"/>
      <c r="UL176" s="59"/>
      <c r="UM176" s="59"/>
      <c r="UN176" s="59"/>
      <c r="UO176" s="59">
        <v>1.3585600070655301E-2</v>
      </c>
      <c r="UP176" s="59">
        <v>2.7976401150226499E-2</v>
      </c>
      <c r="UQ176" s="59"/>
      <c r="UR176" s="59"/>
      <c r="US176" s="60">
        <v>2.8078198432922301E-2</v>
      </c>
      <c r="UT176" s="60">
        <v>5.5466897785663598E-2</v>
      </c>
      <c r="UV176" s="59"/>
      <c r="UW176" s="59"/>
      <c r="VA176" s="59"/>
      <c r="VB176" s="59">
        <v>8.3366900682449299E-2</v>
      </c>
      <c r="VC176" s="59">
        <v>2.5737900286912901E-2</v>
      </c>
      <c r="VD176" s="59">
        <v>1.40321E-2</v>
      </c>
      <c r="VE176" s="59">
        <v>4.1644200682639999E-2</v>
      </c>
      <c r="VF176" s="59">
        <v>5.5232901126146303E-2</v>
      </c>
      <c r="VG176" s="59">
        <v>2.7982499450445099E-2</v>
      </c>
      <c r="VH176" s="59">
        <v>2.81342007219791E-2</v>
      </c>
      <c r="ACE176" s="60"/>
      <c r="ACF176" s="60">
        <v>1.24754573276356E-2</v>
      </c>
      <c r="ACG176" s="60">
        <v>1.2100706951057799E-2</v>
      </c>
      <c r="ACH176" s="60">
        <v>9.9710784645282591E-3</v>
      </c>
      <c r="ACI176" s="60">
        <v>2.2787174107021201E-2</v>
      </c>
      <c r="ACJ176" s="60">
        <v>1.1990199847903799E-2</v>
      </c>
      <c r="ACK176" s="60">
        <v>9.0568666434152605E-3</v>
      </c>
      <c r="ACL176" s="60">
        <v>7.0646526244213101E-3</v>
      </c>
      <c r="ACM176" s="60">
        <v>1.9207469923560299E-2</v>
      </c>
      <c r="ACN176" s="60">
        <v>9.6705601616817599E-3</v>
      </c>
      <c r="ACO176" s="60">
        <v>7.9471157102286201E-3</v>
      </c>
      <c r="ACP176" s="60">
        <v>1.9321645062705499E-2</v>
      </c>
      <c r="ACQ176" s="60">
        <v>1.5911458116831399E-2</v>
      </c>
      <c r="ACR176" s="60"/>
      <c r="ACS176" s="60"/>
      <c r="ACT176" s="60"/>
      <c r="ACU176" s="60"/>
      <c r="ACV176" s="60"/>
      <c r="ACW176" s="60"/>
      <c r="ACX176" s="60"/>
      <c r="ACY176" s="60">
        <v>1.13518138459035</v>
      </c>
      <c r="ACZ176" s="60">
        <v>1.36297941731463E-2</v>
      </c>
      <c r="ADA176" s="60">
        <v>1.9674616082495301E-2</v>
      </c>
      <c r="ADB176" s="60">
        <v>1.9591386801492201E-2</v>
      </c>
      <c r="ADC176" s="60">
        <v>1.6766493392611902E-2</v>
      </c>
      <c r="ADD176" s="60">
        <v>2.19102347471107E-2</v>
      </c>
      <c r="ADE176" s="60">
        <v>2.13209698634905E-2</v>
      </c>
    </row>
    <row r="177" spans="554:785" x14ac:dyDescent="0.25">
      <c r="UH177" s="60"/>
      <c r="UI177" s="59">
        <v>9.7288593649864197E-2</v>
      </c>
      <c r="UJ177" s="59"/>
      <c r="UK177" s="59"/>
      <c r="UL177" s="59"/>
      <c r="UM177" s="59"/>
      <c r="UN177" s="59"/>
      <c r="UO177" s="59">
        <v>1.34455999359488E-2</v>
      </c>
      <c r="UP177" s="59">
        <v>2.7967300266027399E-2</v>
      </c>
      <c r="UQ177" s="59"/>
      <c r="UR177" s="59"/>
      <c r="US177" s="60">
        <v>2.80517004430294E-2</v>
      </c>
      <c r="UT177" s="60">
        <v>5.54510988295078E-2</v>
      </c>
      <c r="UV177" s="59"/>
      <c r="UW177" s="59"/>
      <c r="VA177" s="59"/>
      <c r="VB177" s="59">
        <v>8.3312399685382801E-2</v>
      </c>
      <c r="VC177" s="59">
        <v>1.51140997186303E-2</v>
      </c>
      <c r="VD177" s="59">
        <v>1.40313E-2</v>
      </c>
      <c r="VE177" s="59">
        <v>4.1584499180316897E-2</v>
      </c>
      <c r="VF177" s="59">
        <v>4.2242500931024503E-2</v>
      </c>
      <c r="VG177" s="59">
        <v>2.7961200103163698E-2</v>
      </c>
      <c r="VH177" s="59">
        <v>2.8117600828409101E-2</v>
      </c>
      <c r="ACE177" s="60"/>
      <c r="ACF177" s="60">
        <v>1.24080295535308E-2</v>
      </c>
      <c r="ACG177" s="60">
        <v>1.2072228317725101E-2</v>
      </c>
      <c r="ACH177" s="60">
        <v>9.9172842555074001E-3</v>
      </c>
      <c r="ACI177" s="60">
        <v>2.2777247725657899E-2</v>
      </c>
      <c r="ACJ177" s="60">
        <v>1.1969144618629199E-2</v>
      </c>
      <c r="ACK177" s="60">
        <v>9.0326202321221894E-3</v>
      </c>
      <c r="ACL177" s="60">
        <v>7.0520230512008796E-3</v>
      </c>
      <c r="ACM177" s="60">
        <v>1.9114770548075401E-2</v>
      </c>
      <c r="ACN177" s="60">
        <v>9.6438104379312495E-3</v>
      </c>
      <c r="ACO177" s="60">
        <v>7.9320057285700105E-3</v>
      </c>
      <c r="ACP177" s="60">
        <v>1.9316647949729301E-2</v>
      </c>
      <c r="ACQ177" s="60">
        <v>1.5873102994942899E-2</v>
      </c>
      <c r="ACR177" s="60"/>
      <c r="ACS177" s="60"/>
      <c r="ACT177" s="60"/>
      <c r="ACU177" s="60"/>
      <c r="ACV177" s="60"/>
      <c r="ACW177" s="60"/>
      <c r="ACX177" s="60"/>
      <c r="ACY177" s="60">
        <v>1.13516879799888</v>
      </c>
      <c r="ACZ177" s="60">
        <v>1.36262683981066E-2</v>
      </c>
      <c r="ADA177" s="60">
        <v>1.96710383267674E-2</v>
      </c>
      <c r="ADB177" s="60">
        <v>1.95885936970056E-2</v>
      </c>
      <c r="ADC177" s="60">
        <v>1.6687368525538301E-2</v>
      </c>
      <c r="ADD177" s="60">
        <v>2.1910013819983101E-2</v>
      </c>
      <c r="ADE177" s="60">
        <v>2.12194851005373E-2</v>
      </c>
    </row>
    <row r="178" spans="554:785" x14ac:dyDescent="0.25">
      <c r="UH178" s="60"/>
      <c r="UI178" s="59">
        <v>9.7297303378582001E-2</v>
      </c>
      <c r="UJ178" s="59"/>
      <c r="UK178" s="59"/>
      <c r="UL178" s="59"/>
      <c r="UM178" s="59"/>
      <c r="UN178" s="59"/>
      <c r="UO178" s="59">
        <v>1.3324200175702501E-2</v>
      </c>
      <c r="UP178" s="59">
        <v>2.7964200824499099E-2</v>
      </c>
      <c r="UQ178" s="59"/>
      <c r="UR178" s="59"/>
      <c r="US178" s="60">
        <v>2.8030298650264698E-2</v>
      </c>
      <c r="UT178" s="60">
        <v>5.5434301495552001E-2</v>
      </c>
      <c r="UV178" s="59"/>
      <c r="UW178" s="59"/>
      <c r="VA178" s="59"/>
      <c r="VB178" s="59">
        <v>8.3310395479202201E-2</v>
      </c>
      <c r="VC178" s="59">
        <v>1.47185996174812E-2</v>
      </c>
      <c r="VD178" s="59">
        <v>1.4025299999999999E-2</v>
      </c>
      <c r="VE178" s="59">
        <v>4.1550599038600901E-2</v>
      </c>
      <c r="VF178" s="59">
        <v>4.21557985246181E-2</v>
      </c>
      <c r="VG178" s="59">
        <v>2.7915399521589199E-2</v>
      </c>
      <c r="VH178" s="59">
        <v>2.8099600225686999E-2</v>
      </c>
      <c r="ACE178" s="60"/>
      <c r="ACF178" s="60">
        <v>1.23544651510467E-2</v>
      </c>
      <c r="ACG178" s="60">
        <v>1.20112827174643E-2</v>
      </c>
      <c r="ACH178" s="60">
        <v>9.9099566782133997E-3</v>
      </c>
      <c r="ACI178" s="60">
        <v>2.2738953379834E-2</v>
      </c>
      <c r="ACJ178" s="60">
        <v>1.19485066679016E-2</v>
      </c>
      <c r="ACK178" s="60">
        <v>8.9915872313697798E-3</v>
      </c>
      <c r="ACL178" s="60">
        <v>7.0093416866041603E-3</v>
      </c>
      <c r="ACM178" s="60">
        <v>1.90970782336903E-2</v>
      </c>
      <c r="ACN178" s="60">
        <v>9.6246293770777397E-3</v>
      </c>
      <c r="ACO178" s="60">
        <v>7.9318675027534799E-3</v>
      </c>
      <c r="ACP178" s="60">
        <v>1.9296277563094599E-2</v>
      </c>
      <c r="ACQ178" s="60">
        <v>1.5764887073548801E-2</v>
      </c>
      <c r="ACR178" s="60"/>
      <c r="ACS178" s="60"/>
      <c r="ACT178" s="60"/>
      <c r="ACU178" s="60"/>
      <c r="ACV178" s="60"/>
      <c r="ACW178" s="60"/>
      <c r="ACX178" s="60"/>
      <c r="ACY178" s="60">
        <v>1.13510234483605</v>
      </c>
      <c r="ACZ178" s="60">
        <v>1.34926712841563E-2</v>
      </c>
      <c r="ADA178" s="60">
        <v>1.96710317131569E-2</v>
      </c>
      <c r="ADB178" s="60">
        <v>1.95807479617802E-2</v>
      </c>
      <c r="ADC178" s="60">
        <v>1.6677288714687301E-2</v>
      </c>
      <c r="ADD178" s="60">
        <v>2.1815691073481799E-2</v>
      </c>
      <c r="ADE178" s="60">
        <v>2.1186106211250499E-2</v>
      </c>
    </row>
    <row r="179" spans="554:785" x14ac:dyDescent="0.25">
      <c r="UH179" s="60"/>
      <c r="UI179" s="59">
        <v>9.73052978515625E-2</v>
      </c>
      <c r="UJ179" s="59"/>
      <c r="UK179" s="59"/>
      <c r="UL179" s="59"/>
      <c r="UM179" s="59"/>
      <c r="UN179" s="59"/>
      <c r="UO179" s="59">
        <v>1.2983099557459301E-2</v>
      </c>
      <c r="UP179" s="59">
        <v>2.7960401028394699E-2</v>
      </c>
      <c r="UQ179" s="59"/>
      <c r="UR179" s="59"/>
      <c r="US179" s="60">
        <v>2.80083995312452E-2</v>
      </c>
      <c r="UT179" s="60">
        <v>5.5425398051738697E-2</v>
      </c>
      <c r="UV179" s="59"/>
      <c r="UW179" s="59"/>
      <c r="VA179" s="59"/>
      <c r="VB179" s="59">
        <v>8.3237998187541906E-2</v>
      </c>
      <c r="VC179" s="59">
        <v>1.46163003519177E-2</v>
      </c>
      <c r="VD179" s="59">
        <v>1.39776E-2</v>
      </c>
      <c r="VE179" s="59">
        <v>4.1526198387145899E-2</v>
      </c>
      <c r="VF179" s="59">
        <v>4.2126499116420697E-2</v>
      </c>
      <c r="VG179" s="59">
        <v>2.7912501245736999E-2</v>
      </c>
      <c r="VH179" s="59">
        <v>2.8097499161958601E-2</v>
      </c>
      <c r="ACE179" s="60"/>
      <c r="ACF179" s="60">
        <v>1.23452391732593E-2</v>
      </c>
      <c r="ACG179" s="60">
        <v>1.17783411618758E-2</v>
      </c>
      <c r="ACH179" s="60">
        <v>9.9069740490614899E-3</v>
      </c>
      <c r="ACI179" s="60">
        <v>2.2662043255626398E-2</v>
      </c>
      <c r="ACJ179" s="60">
        <v>1.1924502389682E-2</v>
      </c>
      <c r="ACK179" s="60">
        <v>8.9414735868077102E-3</v>
      </c>
      <c r="ACL179" s="60">
        <v>6.9912339519725801E-3</v>
      </c>
      <c r="ACM179" s="60">
        <v>1.90813078268041E-2</v>
      </c>
      <c r="ACN179" s="60">
        <v>9.6181203762064401E-3</v>
      </c>
      <c r="ACO179" s="60">
        <v>7.8846803114643593E-3</v>
      </c>
      <c r="ACP179" s="60">
        <v>1.92339040582848E-2</v>
      </c>
      <c r="ACQ179" s="60">
        <v>1.57408143471712E-2</v>
      </c>
      <c r="ACR179" s="60"/>
      <c r="ACS179" s="60"/>
      <c r="ACT179" s="60"/>
      <c r="ACU179" s="60"/>
      <c r="ACV179" s="60"/>
      <c r="ACW179" s="60"/>
      <c r="ACX179" s="60"/>
      <c r="ACY179" s="60">
        <v>1.13501049716022</v>
      </c>
      <c r="ACZ179" s="60">
        <v>1.32849557555897E-2</v>
      </c>
      <c r="ADA179" s="60">
        <v>1.9647654082815501E-2</v>
      </c>
      <c r="ADB179" s="60">
        <v>1.9550000766389901E-2</v>
      </c>
      <c r="ADC179" s="60">
        <v>1.6650856915168401E-2</v>
      </c>
      <c r="ADD179" s="60">
        <v>2.1773830009390899E-2</v>
      </c>
      <c r="ADE179" s="60">
        <v>2.1185170726806701E-2</v>
      </c>
    </row>
    <row r="180" spans="554:785" x14ac:dyDescent="0.25">
      <c r="UH180" s="60"/>
      <c r="UI180" s="59">
        <v>9.7338005900382996E-2</v>
      </c>
      <c r="UJ180" s="59"/>
      <c r="UK180" s="59"/>
      <c r="UL180" s="59"/>
      <c r="UM180" s="59"/>
      <c r="UN180" s="59"/>
      <c r="UO180" s="59"/>
      <c r="UP180" s="59">
        <v>2.7954299002885801E-2</v>
      </c>
      <c r="UQ180" s="59"/>
      <c r="UR180" s="59"/>
      <c r="US180" s="60">
        <v>2.7993500232696499E-2</v>
      </c>
      <c r="UT180" s="60">
        <v>5.5388998240232398E-2</v>
      </c>
      <c r="UV180" s="59"/>
      <c r="UW180" s="59"/>
      <c r="VA180" s="59"/>
      <c r="VB180" s="59">
        <v>8.3152502775192205E-2</v>
      </c>
      <c r="VC180" s="59">
        <v>1.44725004211068E-2</v>
      </c>
      <c r="VD180" s="59">
        <v>1.39258E-2</v>
      </c>
      <c r="VE180" s="59">
        <v>4.1510701179504297E-2</v>
      </c>
      <c r="VF180" s="59">
        <v>4.2125299572944599E-2</v>
      </c>
      <c r="VG180" s="59">
        <v>2.7910999953746699E-2</v>
      </c>
      <c r="VH180" s="59">
        <v>2.80740000307559E-2</v>
      </c>
      <c r="ACE180" s="60"/>
      <c r="ACF180" s="60">
        <v>1.23135143507541E-2</v>
      </c>
      <c r="ACG180" s="60">
        <v>1.17234327156271E-2</v>
      </c>
      <c r="ACH180" s="60">
        <v>9.8959771530034504E-3</v>
      </c>
      <c r="ACI180" s="60">
        <v>2.2623502965687901E-2</v>
      </c>
      <c r="ACJ180" s="60">
        <v>1.19164215436537E-2</v>
      </c>
      <c r="ACK180" s="60">
        <v>8.9378090281358093E-3</v>
      </c>
      <c r="ACL180" s="60">
        <v>6.9609666824673299E-3</v>
      </c>
      <c r="ACM180" s="60">
        <v>1.8952883645440899E-2</v>
      </c>
      <c r="ACN180" s="60">
        <v>9.5430267495242495E-3</v>
      </c>
      <c r="ACO180" s="60">
        <v>7.8084837747644702E-3</v>
      </c>
      <c r="ACP180" s="60">
        <v>1.9227225738250499E-2</v>
      </c>
      <c r="ACQ180" s="60">
        <v>1.5718816597977501E-2</v>
      </c>
      <c r="ACR180" s="60"/>
      <c r="ACS180" s="60"/>
      <c r="ACT180" s="60"/>
      <c r="ACU180" s="60"/>
      <c r="ACV180" s="60"/>
      <c r="ACW180" s="60"/>
      <c r="ACX180" s="60"/>
      <c r="ACY180" s="60">
        <v>1.1349927269487701</v>
      </c>
      <c r="ACZ180" s="60">
        <v>1.3249599980734E-2</v>
      </c>
      <c r="ADA180" s="60">
        <v>1.9639317369529199E-2</v>
      </c>
      <c r="ADB180" s="60">
        <v>1.94594320664685E-2</v>
      </c>
      <c r="ADC180" s="60">
        <v>1.66326268454659E-2</v>
      </c>
      <c r="ADD180" s="60">
        <v>2.1760976036298899E-2</v>
      </c>
      <c r="ADE180" s="60">
        <v>2.11542763803283E-2</v>
      </c>
    </row>
    <row r="181" spans="554:785" x14ac:dyDescent="0.25">
      <c r="UH181" s="60"/>
      <c r="UI181" s="59">
        <v>9.7369499504566095E-2</v>
      </c>
      <c r="UJ181" s="59"/>
      <c r="UK181" s="59"/>
      <c r="UL181" s="59"/>
      <c r="UM181" s="59"/>
      <c r="UN181" s="59"/>
      <c r="UO181" s="59"/>
      <c r="UP181" s="59">
        <v>2.79339998960495E-2</v>
      </c>
      <c r="UQ181" s="59"/>
      <c r="UR181" s="59"/>
      <c r="US181" s="60">
        <v>2.79546007513999E-2</v>
      </c>
      <c r="UT181" s="60">
        <v>5.5382300168275798E-2</v>
      </c>
      <c r="UV181" s="59"/>
      <c r="UW181" s="59"/>
      <c r="VA181" s="59"/>
      <c r="VB181" s="59">
        <v>8.27305987477302E-2</v>
      </c>
      <c r="VC181" s="59">
        <v>1.43985003232955E-2</v>
      </c>
      <c r="VD181" s="59">
        <v>1.3877499999999999E-2</v>
      </c>
      <c r="VE181" s="59">
        <v>4.1501898318529101E-2</v>
      </c>
      <c r="VF181" s="59">
        <v>4.2095098644495003E-2</v>
      </c>
      <c r="VG181" s="59">
        <v>2.7902498841285699E-2</v>
      </c>
      <c r="VH181" s="59">
        <v>2.80737988650798E-2</v>
      </c>
      <c r="ACE181" s="60"/>
      <c r="ACF181" s="60">
        <v>1.2275234598822401E-2</v>
      </c>
      <c r="ACG181" s="60">
        <v>1.1706677219444E-2</v>
      </c>
      <c r="ACH181" s="60">
        <v>9.8153263982657599E-3</v>
      </c>
      <c r="ACI181" s="60">
        <v>2.2618064937737499E-2</v>
      </c>
      <c r="ACJ181" s="60">
        <v>1.1879923760305E-2</v>
      </c>
      <c r="ACK181" s="60">
        <v>8.9375162076074707E-3</v>
      </c>
      <c r="ACL181" s="60">
        <v>6.8989489493887597E-3</v>
      </c>
      <c r="ACM181" s="60">
        <v>1.8935355928075701E-2</v>
      </c>
      <c r="ACN181" s="60">
        <v>9.54281744302749E-3</v>
      </c>
      <c r="ACO181" s="60">
        <v>7.7986562195455902E-3</v>
      </c>
      <c r="ACP181" s="60">
        <v>1.9225712985606599E-2</v>
      </c>
      <c r="ACQ181" s="60">
        <v>1.5703940747775199E-2</v>
      </c>
      <c r="ACR181" s="60"/>
      <c r="ACS181" s="60"/>
      <c r="ACT181" s="60"/>
      <c r="ACU181" s="60"/>
      <c r="ACV181" s="60"/>
      <c r="ACW181" s="60"/>
      <c r="ACX181" s="60"/>
      <c r="ACY181" s="60">
        <v>1.13498659918955</v>
      </c>
      <c r="ACZ181" s="60">
        <v>1.3216960622672899E-2</v>
      </c>
      <c r="ADA181" s="60">
        <v>1.9631089353616502E-2</v>
      </c>
      <c r="ADB181" s="60">
        <v>1.9382567455767101E-2</v>
      </c>
      <c r="ADC181" s="60">
        <v>1.6586482000433E-2</v>
      </c>
      <c r="ADD181" s="60">
        <v>2.1649459724522199E-2</v>
      </c>
      <c r="ADE181" s="60">
        <v>2.1011739132298701E-2</v>
      </c>
    </row>
    <row r="182" spans="554:785" x14ac:dyDescent="0.25">
      <c r="UH182" s="60"/>
      <c r="UI182" s="59">
        <v>9.7385101020336096E-2</v>
      </c>
      <c r="UJ182" s="59"/>
      <c r="UK182" s="59"/>
      <c r="UL182" s="59"/>
      <c r="UM182" s="59"/>
      <c r="UN182" s="59"/>
      <c r="UO182" s="59"/>
      <c r="UP182" s="59">
        <v>2.7928099036216701E-2</v>
      </c>
      <c r="UQ182" s="59"/>
      <c r="UR182" s="59"/>
      <c r="US182" s="60">
        <v>2.7941599488258299E-2</v>
      </c>
      <c r="UT182" s="60">
        <v>5.5380698293447397E-2</v>
      </c>
      <c r="UV182" s="59"/>
      <c r="UW182" s="59"/>
      <c r="VA182" s="59"/>
      <c r="VB182" s="59">
        <v>8.2371696829795796E-2</v>
      </c>
      <c r="VC182" s="59">
        <v>1.43163995817303E-2</v>
      </c>
      <c r="VD182" s="59">
        <v>1.3872199999999999E-2</v>
      </c>
      <c r="VE182" s="59">
        <v>4.1490599513053797E-2</v>
      </c>
      <c r="VF182" s="59">
        <v>4.20287996530532E-2</v>
      </c>
      <c r="VG182" s="59">
        <v>2.7899399399757299E-2</v>
      </c>
      <c r="VH182" s="59">
        <v>2.8068099170923198E-2</v>
      </c>
      <c r="ACE182" s="60"/>
      <c r="ACF182" s="60">
        <v>1.22732350815939E-2</v>
      </c>
      <c r="ACG182" s="60">
        <v>1.16769260503482E-2</v>
      </c>
      <c r="ACH182" s="60">
        <v>9.7442947077607395E-3</v>
      </c>
      <c r="ACI182" s="60">
        <v>2.2589469860084799E-2</v>
      </c>
      <c r="ACJ182" s="60">
        <v>1.17631729206617E-2</v>
      </c>
      <c r="ACK182" s="60">
        <v>8.8368090786887492E-3</v>
      </c>
      <c r="ACL182" s="60">
        <v>6.84447027243447E-3</v>
      </c>
      <c r="ACM182" s="60">
        <v>1.8916706260784399E-2</v>
      </c>
      <c r="ACN182" s="60">
        <v>9.5248765479503204E-3</v>
      </c>
      <c r="ACO182" s="60">
        <v>7.7941974507829198E-3</v>
      </c>
      <c r="ACP182" s="60">
        <v>1.9213541771933199E-2</v>
      </c>
      <c r="ACQ182" s="60">
        <v>1.5692396166970699E-2</v>
      </c>
      <c r="ACR182" s="60"/>
      <c r="ACS182" s="60"/>
      <c r="ACT182" s="60"/>
      <c r="ACU182" s="60"/>
      <c r="ACV182" s="60"/>
      <c r="ACW182" s="60"/>
      <c r="ACX182" s="60"/>
      <c r="ACY182" s="60">
        <v>1.13479137731749</v>
      </c>
      <c r="ACZ182" s="60">
        <v>1.3207159949162099E-2</v>
      </c>
      <c r="ADA182" s="60">
        <v>1.95917545604711E-2</v>
      </c>
      <c r="ADB182" s="60">
        <v>1.9269725796575599E-2</v>
      </c>
      <c r="ADC182" s="60">
        <v>1.65194261768663E-2</v>
      </c>
      <c r="ADD182" s="60">
        <v>2.1621913886728E-2</v>
      </c>
      <c r="ADE182" s="60">
        <v>2.0977167370456899E-2</v>
      </c>
    </row>
    <row r="183" spans="554:785" x14ac:dyDescent="0.25">
      <c r="UH183" s="60"/>
      <c r="UI183" s="59">
        <v>9.7402602434158297E-2</v>
      </c>
      <c r="UJ183" s="59"/>
      <c r="UK183" s="59"/>
      <c r="UL183" s="59"/>
      <c r="UM183" s="59"/>
      <c r="UN183" s="59"/>
      <c r="UO183" s="59"/>
      <c r="UP183" s="59">
        <v>2.79139000922441E-2</v>
      </c>
      <c r="UQ183" s="59"/>
      <c r="UR183" s="59"/>
      <c r="US183" s="60">
        <v>2.7939900755882201E-2</v>
      </c>
      <c r="UT183" s="60">
        <v>5.5378600955009398E-2</v>
      </c>
      <c r="UV183" s="59"/>
      <c r="UW183" s="59"/>
      <c r="VA183" s="59"/>
      <c r="VB183" s="59">
        <v>7.1160003542900002E-2</v>
      </c>
      <c r="VC183" s="59">
        <v>1.4292599633336E-2</v>
      </c>
      <c r="VD183" s="59">
        <v>1.3827300000000001E-2</v>
      </c>
      <c r="VE183" s="59">
        <v>4.1480697691440499E-2</v>
      </c>
      <c r="VF183" s="59">
        <v>4.2026799172163003E-2</v>
      </c>
      <c r="VG183" s="59">
        <v>2.7883300557732499E-2</v>
      </c>
      <c r="VH183" s="59">
        <v>2.80628986656665E-2</v>
      </c>
      <c r="ACE183" s="60"/>
      <c r="ACF183" s="60">
        <v>1.2256042764857899E-2</v>
      </c>
      <c r="ACG183" s="60">
        <v>1.16601722058913E-2</v>
      </c>
      <c r="ACH183" s="60">
        <v>9.7054909505651498E-3</v>
      </c>
      <c r="ACI183" s="60">
        <v>2.2569037359043399E-2</v>
      </c>
      <c r="ACJ183" s="60">
        <v>1.1717901517192601E-2</v>
      </c>
      <c r="ACK183" s="60">
        <v>8.7927002741563405E-3</v>
      </c>
      <c r="ACL183" s="60">
        <v>6.8187262589155103E-3</v>
      </c>
      <c r="ACM183" s="60">
        <v>1.8886665059500801E-2</v>
      </c>
      <c r="ACN183" s="60">
        <v>9.4957368528402405E-3</v>
      </c>
      <c r="ACO183" s="60">
        <v>7.7757562409446297E-3</v>
      </c>
      <c r="ACP183" s="60">
        <v>1.91967734703186E-2</v>
      </c>
      <c r="ACQ183" s="60">
        <v>1.5650367556962301E-2</v>
      </c>
      <c r="ACR183" s="60"/>
      <c r="ACS183" s="60"/>
      <c r="ACT183" s="60"/>
      <c r="ACU183" s="60"/>
      <c r="ACV183" s="60"/>
      <c r="ACW183" s="60"/>
      <c r="ACX183" s="60"/>
      <c r="ACY183" s="60">
        <v>1.1347389057883099</v>
      </c>
      <c r="ACZ183" s="60">
        <v>1.3151026018001199E-2</v>
      </c>
      <c r="ADA183" s="60">
        <v>1.9589330587534499E-2</v>
      </c>
      <c r="ADB183" s="60">
        <v>1.9047019694001001E-2</v>
      </c>
      <c r="ADC183" s="60">
        <v>1.6495322940619301E-2</v>
      </c>
      <c r="ADD183" s="60">
        <v>2.1569348413860299E-2</v>
      </c>
      <c r="ADE183" s="60">
        <v>2.09604941794371E-2</v>
      </c>
    </row>
    <row r="184" spans="554:785" x14ac:dyDescent="0.25">
      <c r="UH184" s="60"/>
      <c r="UI184" s="59">
        <v>9.7408801317214896E-2</v>
      </c>
      <c r="UJ184" s="59"/>
      <c r="UK184" s="59"/>
      <c r="UL184" s="59"/>
      <c r="UM184" s="59"/>
      <c r="UN184" s="59"/>
      <c r="UO184" s="59"/>
      <c r="UP184" s="59">
        <v>2.7885099872946701E-2</v>
      </c>
      <c r="UQ184" s="59"/>
      <c r="UR184" s="59"/>
      <c r="US184" s="60">
        <v>2.7926599606871601E-2</v>
      </c>
      <c r="UT184" s="60">
        <v>5.5377200245857197E-2</v>
      </c>
      <c r="UV184" s="59"/>
      <c r="UW184" s="59"/>
      <c r="VA184" s="59"/>
      <c r="VB184" s="59">
        <v>7.0192694664001395E-2</v>
      </c>
      <c r="VC184" s="59">
        <v>1.4276900328695699E-2</v>
      </c>
      <c r="VD184" s="59">
        <v>1.3793700000000001E-2</v>
      </c>
      <c r="VE184" s="59">
        <v>4.1467398405074997E-2</v>
      </c>
      <c r="VF184" s="59">
        <v>4.2011499404907199E-2</v>
      </c>
      <c r="VG184" s="59">
        <v>2.7878601104021E-2</v>
      </c>
      <c r="VH184" s="59">
        <v>2.80594006180763E-2</v>
      </c>
      <c r="ACE184" s="60"/>
      <c r="ACF184" s="60">
        <v>1.22530671499935E-2</v>
      </c>
      <c r="ACG184" s="60">
        <v>1.16224250286009E-2</v>
      </c>
      <c r="ACH184" s="60">
        <v>9.6466319852819699E-3</v>
      </c>
      <c r="ACI184" s="60">
        <v>2.2560606142288098E-2</v>
      </c>
      <c r="ACJ184" s="60">
        <v>1.1698921595026101E-2</v>
      </c>
      <c r="ACK184" s="60">
        <v>8.6876918388798501E-3</v>
      </c>
      <c r="ACL184" s="60">
        <v>6.7845678753988099E-3</v>
      </c>
      <c r="ACM184" s="60">
        <v>1.8860892856170999E-2</v>
      </c>
      <c r="ACN184" s="60">
        <v>9.4474721245074392E-3</v>
      </c>
      <c r="ACO184" s="60">
        <v>7.7515330087645799E-3</v>
      </c>
      <c r="ACP184" s="60">
        <v>1.9181029733065999E-2</v>
      </c>
      <c r="ACQ184" s="60">
        <v>1.5643362407234001E-2</v>
      </c>
      <c r="ACR184" s="60"/>
      <c r="ACS184" s="60"/>
      <c r="ACT184" s="60"/>
      <c r="ACU184" s="60"/>
      <c r="ACV184" s="60"/>
      <c r="ACW184" s="60"/>
      <c r="ACX184" s="60"/>
      <c r="ACY184" s="60">
        <v>1.1347084164147201</v>
      </c>
      <c r="ACZ184" s="60">
        <v>1.2921854379177301E-2</v>
      </c>
      <c r="ADA184" s="60">
        <v>1.9550065263052901E-2</v>
      </c>
      <c r="ADB184" s="60">
        <v>1.9036690423405399E-2</v>
      </c>
      <c r="ADC184" s="60">
        <v>1.6471118676574699E-2</v>
      </c>
      <c r="ADD184" s="60">
        <v>2.1536360722897701E-2</v>
      </c>
      <c r="ADE184" s="60">
        <v>2.0895775917311999E-2</v>
      </c>
    </row>
    <row r="185" spans="554:785" x14ac:dyDescent="0.25">
      <c r="UH185" s="60"/>
      <c r="UI185" s="59">
        <v>9.7465500235557501E-2</v>
      </c>
      <c r="UJ185" s="59"/>
      <c r="UK185" s="59"/>
      <c r="UL185" s="59"/>
      <c r="UM185" s="59"/>
      <c r="UN185" s="59"/>
      <c r="UO185" s="59"/>
      <c r="UP185" s="59">
        <v>2.7883701026439601E-2</v>
      </c>
      <c r="UQ185" s="59"/>
      <c r="UR185" s="59"/>
      <c r="US185" s="60">
        <v>2.79235988855361E-2</v>
      </c>
      <c r="UT185" s="60">
        <v>4.2097698897123302E-2</v>
      </c>
      <c r="UV185" s="59"/>
      <c r="UW185" s="59"/>
      <c r="VA185" s="59"/>
      <c r="VB185" s="59">
        <v>6.9972798228263799E-2</v>
      </c>
      <c r="VC185" s="59">
        <v>1.42726004123687E-2</v>
      </c>
      <c r="VD185" s="59">
        <v>1.37828E-2</v>
      </c>
      <c r="VE185" s="59">
        <v>4.1430398821830701E-2</v>
      </c>
      <c r="VF185" s="59">
        <v>4.19538021087646E-2</v>
      </c>
      <c r="VG185" s="59">
        <v>2.7865499258041299E-2</v>
      </c>
      <c r="VH185" s="59">
        <v>2.8051398694515201E-2</v>
      </c>
      <c r="ACE185" s="60"/>
      <c r="ACF185" s="60">
        <v>1.2224897178592301E-2</v>
      </c>
      <c r="ACG185" s="60">
        <v>1.15068256282906E-2</v>
      </c>
      <c r="ACH185" s="60">
        <v>9.6063592174747692E-3</v>
      </c>
      <c r="ACI185" s="60">
        <v>2.2517073531461301E-2</v>
      </c>
      <c r="ACJ185" s="60">
        <v>1.1680661615734399E-2</v>
      </c>
      <c r="ACK185" s="60">
        <v>8.6602320244908802E-3</v>
      </c>
      <c r="ACL185" s="60">
        <v>6.7622344665598799E-3</v>
      </c>
      <c r="ACM185" s="60">
        <v>1.88173628103387E-2</v>
      </c>
      <c r="ACN185" s="60">
        <v>9.3830744591533906E-3</v>
      </c>
      <c r="ACO185" s="60">
        <v>7.7240686571337898E-3</v>
      </c>
      <c r="ACP185" s="60">
        <v>1.91808685283213E-2</v>
      </c>
      <c r="ACQ185" s="60">
        <v>1.5568683169125999E-2</v>
      </c>
      <c r="ACR185" s="60"/>
      <c r="ACS185" s="60"/>
      <c r="ACT185" s="60"/>
      <c r="ACU185" s="60"/>
      <c r="ACV185" s="60"/>
      <c r="ACW185" s="60"/>
      <c r="ACX185" s="60"/>
      <c r="ACY185" s="60">
        <v>1.1346517339758799</v>
      </c>
      <c r="ACZ185" s="60">
        <v>1.2906664221873001E-2</v>
      </c>
      <c r="ADA185" s="60">
        <v>1.9543199745772202E-2</v>
      </c>
      <c r="ADB185" s="60">
        <v>1.9022072438578601E-2</v>
      </c>
      <c r="ADC185" s="60">
        <v>1.6470554686987399E-2</v>
      </c>
      <c r="ADD185" s="60">
        <v>2.15182323406715E-2</v>
      </c>
      <c r="ADE185" s="60">
        <v>2.0890401871335E-2</v>
      </c>
    </row>
    <row r="186" spans="554:785" x14ac:dyDescent="0.25">
      <c r="UH186" s="60"/>
      <c r="UI186" s="59">
        <v>9.7501903772354098E-2</v>
      </c>
      <c r="UJ186" s="59"/>
      <c r="UK186" s="59"/>
      <c r="UL186" s="59"/>
      <c r="UM186" s="59"/>
      <c r="UN186" s="59"/>
      <c r="UO186" s="59"/>
      <c r="UP186" s="59">
        <v>2.7878200635313901E-2</v>
      </c>
      <c r="UQ186" s="59"/>
      <c r="UR186" s="59"/>
      <c r="US186" s="60">
        <v>2.7923500165343201E-2</v>
      </c>
      <c r="UT186" s="60">
        <v>4.2090199887752498E-2</v>
      </c>
      <c r="UV186" s="59"/>
      <c r="UW186" s="59"/>
      <c r="VA186" s="59"/>
      <c r="VB186" s="59">
        <v>6.9893799722194602E-2</v>
      </c>
      <c r="VC186" s="59">
        <v>1.4186399988829999E-2</v>
      </c>
      <c r="VD186" s="59">
        <v>1.3754000000000001E-2</v>
      </c>
      <c r="VE186" s="59">
        <v>4.1416898369789103E-2</v>
      </c>
      <c r="VF186" s="59">
        <v>4.1948400437831802E-2</v>
      </c>
      <c r="VG186" s="59">
        <v>2.7856700122356401E-2</v>
      </c>
      <c r="VH186" s="59">
        <v>2.8041299432516001E-2</v>
      </c>
      <c r="ACE186" s="60"/>
      <c r="ACF186" s="60">
        <v>1.2116142813856499E-2</v>
      </c>
      <c r="ACG186" s="60">
        <v>1.15060026700329E-2</v>
      </c>
      <c r="ACH186" s="60">
        <v>9.58634713584571E-3</v>
      </c>
      <c r="ACI186" s="60">
        <v>2.2431208930669699E-2</v>
      </c>
      <c r="ACJ186" s="60">
        <v>1.16275818571814E-2</v>
      </c>
      <c r="ACK186" s="60">
        <v>8.6536922982847504E-3</v>
      </c>
      <c r="ACL186" s="60">
        <v>6.7247163933329603E-3</v>
      </c>
      <c r="ACM186" s="60">
        <v>1.8763104506489901E-2</v>
      </c>
      <c r="ACN186" s="60">
        <v>9.3755873478947992E-3</v>
      </c>
      <c r="ACO186" s="60">
        <v>7.7004362976282603E-3</v>
      </c>
      <c r="ACP186" s="60">
        <v>1.9146628952671801E-2</v>
      </c>
      <c r="ACQ186" s="60">
        <v>1.55514391954239E-2</v>
      </c>
      <c r="ACR186" s="60"/>
      <c r="ACS186" s="60"/>
      <c r="ACT186" s="60"/>
      <c r="ACU186" s="60"/>
      <c r="ACV186" s="60"/>
      <c r="ACW186" s="60"/>
      <c r="ACX186" s="60"/>
      <c r="ACY186" s="60">
        <v>1.1346389770981899</v>
      </c>
      <c r="ACZ186" s="60">
        <v>1.28182454914699E-2</v>
      </c>
      <c r="ADA186" s="60">
        <v>1.95227994646896E-2</v>
      </c>
      <c r="ADB186" s="60">
        <v>1.8992280748561401E-2</v>
      </c>
      <c r="ADC186" s="60">
        <v>1.64622630441317E-2</v>
      </c>
      <c r="ADD186" s="60">
        <v>2.1465525634251501E-2</v>
      </c>
      <c r="ADE186" s="60">
        <v>2.0847820305688599E-2</v>
      </c>
    </row>
    <row r="187" spans="554:785" x14ac:dyDescent="0.25">
      <c r="UH187" s="60"/>
      <c r="UI187" s="59">
        <v>9.7705602645873996E-2</v>
      </c>
      <c r="UJ187" s="59"/>
      <c r="UK187" s="59"/>
      <c r="UL187" s="59"/>
      <c r="UM187" s="59"/>
      <c r="UN187" s="59"/>
      <c r="UO187" s="59"/>
      <c r="UP187" s="59">
        <v>2.78722997754812E-2</v>
      </c>
      <c r="UQ187" s="59"/>
      <c r="UR187" s="59"/>
      <c r="US187" s="60">
        <v>2.7922200039029101E-2</v>
      </c>
      <c r="UT187" s="60">
        <v>4.2064800858497599E-2</v>
      </c>
      <c r="UV187" s="59"/>
      <c r="UW187" s="59"/>
      <c r="VA187" s="59"/>
      <c r="VB187" s="59">
        <v>6.9892503321170807E-2</v>
      </c>
      <c r="VC187" s="59">
        <v>1.4181899838149501E-2</v>
      </c>
      <c r="VD187" s="59">
        <v>1.3741400000000001E-2</v>
      </c>
      <c r="VE187" s="59">
        <v>4.1393902152776697E-2</v>
      </c>
      <c r="VF187" s="59">
        <v>4.1935499757528298E-2</v>
      </c>
      <c r="VG187" s="59">
        <v>2.7848899364471401E-2</v>
      </c>
      <c r="VH187" s="59">
        <v>2.8040498495101901E-2</v>
      </c>
      <c r="ACE187" s="60"/>
      <c r="ACF187" s="60">
        <v>1.20524911063406E-2</v>
      </c>
      <c r="ACG187" s="60">
        <v>1.14649100923236E-2</v>
      </c>
      <c r="ACH187" s="60">
        <v>9.5795396991756598E-3</v>
      </c>
      <c r="ACI187" s="60">
        <v>2.2389574616098602E-2</v>
      </c>
      <c r="ACJ187" s="60">
        <v>1.1543426645336301E-2</v>
      </c>
      <c r="ACK187" s="60">
        <v>8.6496832708876596E-3</v>
      </c>
      <c r="ACL187" s="60">
        <v>6.6721000015499601E-3</v>
      </c>
      <c r="ACM187" s="60">
        <v>1.8735224576940601E-2</v>
      </c>
      <c r="ACN187" s="60">
        <v>9.3593940689008694E-3</v>
      </c>
      <c r="ACO187" s="60">
        <v>7.6476423507056699E-3</v>
      </c>
      <c r="ACP187" s="60">
        <v>1.9142880033264399E-2</v>
      </c>
      <c r="ACQ187" s="60">
        <v>1.55392792427157E-2</v>
      </c>
      <c r="ACR187" s="60"/>
      <c r="ACS187" s="60"/>
      <c r="ACT187" s="60"/>
      <c r="ACU187" s="60"/>
      <c r="ACV187" s="60"/>
      <c r="ACW187" s="60"/>
      <c r="ACX187" s="60"/>
      <c r="ACY187" s="60">
        <v>1.13459469223904</v>
      </c>
      <c r="ACZ187" s="60">
        <v>1.28049703416191E-2</v>
      </c>
      <c r="ADA187" s="60">
        <v>1.9509076242373399E-2</v>
      </c>
      <c r="ADB187" s="60">
        <v>1.8983016960757201E-2</v>
      </c>
      <c r="ADC187" s="60">
        <v>1.6456247844001098E-2</v>
      </c>
      <c r="ADD187" s="60">
        <v>2.13846711877634E-2</v>
      </c>
      <c r="ADE187" s="60">
        <v>2.0834874905790699E-2</v>
      </c>
    </row>
    <row r="188" spans="554:785" x14ac:dyDescent="0.25">
      <c r="UH188" s="60"/>
      <c r="UI188" s="59">
        <v>9.7736202180385506E-2</v>
      </c>
      <c r="UJ188" s="59"/>
      <c r="UK188" s="59"/>
      <c r="UL188" s="59"/>
      <c r="UM188" s="59"/>
      <c r="UN188" s="59"/>
      <c r="UO188" s="59"/>
      <c r="UP188" s="59">
        <v>2.7864798903465202E-2</v>
      </c>
      <c r="UQ188" s="59"/>
      <c r="UR188" s="59"/>
      <c r="US188" s="60">
        <v>2.79190987348556E-2</v>
      </c>
      <c r="UT188" s="60">
        <v>4.2027801275253199E-2</v>
      </c>
      <c r="UV188" s="59"/>
      <c r="UW188" s="59"/>
      <c r="VA188" s="59"/>
      <c r="VB188" s="59">
        <v>6.9869905710220295E-2</v>
      </c>
      <c r="VC188" s="59">
        <v>1.41764003783464E-2</v>
      </c>
      <c r="VD188" s="59">
        <v>1.37039E-2</v>
      </c>
      <c r="VE188" s="59">
        <v>4.1349299252033199E-2</v>
      </c>
      <c r="VF188" s="59">
        <v>4.1931502521038E-2</v>
      </c>
      <c r="VG188" s="59">
        <v>2.7847800403833299E-2</v>
      </c>
      <c r="VH188" s="59">
        <v>2.80276983976364E-2</v>
      </c>
      <c r="ACE188" s="60"/>
      <c r="ACF188" s="60">
        <v>1.2040165308337999E-2</v>
      </c>
      <c r="ACG188" s="60">
        <v>1.1432967934370901E-2</v>
      </c>
      <c r="ACH188" s="60">
        <v>9.5376918384349405E-3</v>
      </c>
      <c r="ACI188" s="60">
        <v>2.2278910485197201E-2</v>
      </c>
      <c r="ACJ188" s="60">
        <v>1.1531276463622399E-2</v>
      </c>
      <c r="ACK188" s="60">
        <v>8.6350194533215009E-3</v>
      </c>
      <c r="ACL188" s="60">
        <v>6.6706514463980597E-3</v>
      </c>
      <c r="ACM188" s="60">
        <v>1.8695691321188999E-2</v>
      </c>
      <c r="ACN188" s="60">
        <v>9.3240689099458804E-3</v>
      </c>
      <c r="ACO188" s="60">
        <v>7.6448559118531198E-3</v>
      </c>
      <c r="ACP188" s="60">
        <v>1.91277610095834E-2</v>
      </c>
      <c r="ACQ188" s="60">
        <v>1.55146528654013E-2</v>
      </c>
      <c r="ACR188" s="60"/>
      <c r="ACS188" s="60"/>
      <c r="ACT188" s="60"/>
      <c r="ACU188" s="60"/>
      <c r="ACV188" s="60"/>
      <c r="ACW188" s="60"/>
      <c r="ACX188" s="60"/>
      <c r="ACY188" s="60">
        <v>1.13455002586339</v>
      </c>
      <c r="ACZ188" s="60">
        <v>1.2798037257459901E-2</v>
      </c>
      <c r="ADA188" s="60">
        <v>1.9484858751616801E-2</v>
      </c>
      <c r="ADB188" s="60">
        <v>1.8950870043293402E-2</v>
      </c>
      <c r="ADC188" s="60">
        <v>1.6434264760107401E-2</v>
      </c>
      <c r="ADD188" s="60">
        <v>2.1381319185722902E-2</v>
      </c>
      <c r="ADE188" s="60">
        <v>2.0684738931561399E-2</v>
      </c>
    </row>
    <row r="189" spans="554:785" x14ac:dyDescent="0.25">
      <c r="UH189" s="60"/>
      <c r="UI189" s="59">
        <v>9.8035901784896795E-2</v>
      </c>
      <c r="UJ189" s="59"/>
      <c r="UK189" s="59"/>
      <c r="UL189" s="59"/>
      <c r="UM189" s="59"/>
      <c r="UN189" s="59"/>
      <c r="UO189" s="59"/>
      <c r="UP189" s="59">
        <v>2.7860801666975001E-2</v>
      </c>
      <c r="UQ189" s="59"/>
      <c r="UR189" s="59"/>
      <c r="US189" s="60">
        <v>2.7915101498365399E-2</v>
      </c>
      <c r="UT189" s="60">
        <v>4.19663973152637E-2</v>
      </c>
      <c r="UV189" s="59"/>
      <c r="UW189" s="59"/>
      <c r="VA189" s="59"/>
      <c r="VB189" s="59">
        <v>6.9844901561737005E-2</v>
      </c>
      <c r="VC189" s="59">
        <v>1.41721004620194E-2</v>
      </c>
      <c r="VD189" s="59">
        <v>1.36738E-2</v>
      </c>
      <c r="VE189" s="59">
        <v>4.1285201907157898E-2</v>
      </c>
      <c r="VF189" s="59">
        <v>4.1916299611329998E-2</v>
      </c>
      <c r="VG189" s="59">
        <v>2.78407000005245E-2</v>
      </c>
      <c r="VH189" s="59">
        <v>2.80186012387275E-2</v>
      </c>
      <c r="ACE189" s="60"/>
      <c r="ACF189" s="60">
        <v>1.19525369286698E-2</v>
      </c>
      <c r="ACG189" s="60">
        <v>1.14205528479124E-2</v>
      </c>
      <c r="ACH189" s="60">
        <v>9.5098607938316898E-3</v>
      </c>
      <c r="ACI189" s="60">
        <v>2.2262556584989799E-2</v>
      </c>
      <c r="ACJ189" s="60">
        <v>1.1516743831086499E-2</v>
      </c>
      <c r="ACK189" s="60">
        <v>8.6014424201739693E-3</v>
      </c>
      <c r="ACL189" s="60">
        <v>6.6261266575234198E-3</v>
      </c>
      <c r="ACM189" s="60">
        <v>1.8687911496225701E-2</v>
      </c>
      <c r="ACN189" s="60">
        <v>9.3149062320799295E-3</v>
      </c>
      <c r="ACO189" s="60">
        <v>7.6249408550786999E-3</v>
      </c>
      <c r="ACP189" s="60">
        <v>1.91215186314579E-2</v>
      </c>
      <c r="ACQ189" s="60">
        <v>1.54655493913308E-2</v>
      </c>
      <c r="ACR189" s="60"/>
      <c r="ACS189" s="60"/>
      <c r="ACT189" s="60"/>
      <c r="ACU189" s="60"/>
      <c r="ACV189" s="60"/>
      <c r="ACW189" s="60"/>
      <c r="ACX189" s="60"/>
      <c r="ACY189" s="60">
        <v>1.1345469415853899</v>
      </c>
      <c r="ACZ189" s="60">
        <v>1.2789774820552E-2</v>
      </c>
      <c r="ADA189" s="60">
        <v>1.9415247450888101E-2</v>
      </c>
      <c r="ADB189" s="60">
        <v>1.8941909591936899E-2</v>
      </c>
      <c r="ADC189" s="60">
        <v>1.6404207470408699E-2</v>
      </c>
      <c r="ADD189" s="60">
        <v>2.1350596016553001E-2</v>
      </c>
      <c r="ADE189" s="60">
        <v>2.0656589057345302E-2</v>
      </c>
    </row>
    <row r="190" spans="554:785" x14ac:dyDescent="0.25">
      <c r="UH190" s="60"/>
      <c r="UI190" s="59">
        <v>0.11124800145626</v>
      </c>
      <c r="UJ190" s="59"/>
      <c r="UK190" s="59"/>
      <c r="UL190" s="59"/>
      <c r="UM190" s="59"/>
      <c r="UN190" s="59"/>
      <c r="UO190" s="59"/>
      <c r="UP190" s="59">
        <v>2.7854900807142199E-2</v>
      </c>
      <c r="UQ190" s="59"/>
      <c r="UR190" s="59"/>
      <c r="US190" s="60">
        <v>2.79043987393379E-2</v>
      </c>
      <c r="UT190" s="60">
        <v>4.1957497596740702E-2</v>
      </c>
      <c r="UV190" s="59"/>
      <c r="UW190" s="59"/>
      <c r="VA190" s="59"/>
      <c r="VB190" s="59">
        <v>6.9841198623180306E-2</v>
      </c>
      <c r="VC190" s="59">
        <v>1.41551000997424E-2</v>
      </c>
      <c r="VD190" s="59">
        <v>1.36738E-2</v>
      </c>
      <c r="VE190" s="59">
        <v>4.1206300258636398E-2</v>
      </c>
      <c r="VF190" s="59">
        <v>4.1898898780345903E-2</v>
      </c>
      <c r="VG190" s="59">
        <v>2.7840500697493501E-2</v>
      </c>
      <c r="VH190" s="59">
        <v>2.8011500835418701E-2</v>
      </c>
      <c r="ACE190" s="60"/>
      <c r="ACF190" s="60">
        <v>1.1948728256594701E-2</v>
      </c>
      <c r="ACG190" s="60">
        <v>1.13863510912559E-2</v>
      </c>
      <c r="ACH190" s="60">
        <v>9.5035092488081896E-3</v>
      </c>
      <c r="ACI190" s="60">
        <v>2.2124208085618598E-2</v>
      </c>
      <c r="ACJ190" s="60">
        <v>1.14830795371923E-2</v>
      </c>
      <c r="ACK190" s="60">
        <v>8.5959234108878794E-3</v>
      </c>
      <c r="ACL190" s="60">
        <v>6.6012201838507104E-3</v>
      </c>
      <c r="ACM190" s="60">
        <v>1.8649515335094201E-2</v>
      </c>
      <c r="ACN190" s="60">
        <v>9.2896521024772895E-3</v>
      </c>
      <c r="ACO190" s="60">
        <v>7.6207976400611901E-3</v>
      </c>
      <c r="ACP190" s="60">
        <v>1.91174933042156E-2</v>
      </c>
      <c r="ACQ190" s="60">
        <v>1.54453596296074E-2</v>
      </c>
      <c r="ACR190" s="60"/>
      <c r="ACS190" s="60"/>
      <c r="ACT190" s="60"/>
      <c r="ACU190" s="60"/>
      <c r="ACV190" s="60"/>
      <c r="ACW190" s="60"/>
      <c r="ACX190" s="60"/>
      <c r="ACY190" s="60">
        <v>1.1344067959083901</v>
      </c>
      <c r="ACZ190" s="60">
        <v>1.27840543768315E-2</v>
      </c>
      <c r="ADA190" s="60">
        <v>1.9407301944220998E-2</v>
      </c>
      <c r="ADB190" s="60">
        <v>1.8939325838141501E-2</v>
      </c>
      <c r="ADC190" s="60">
        <v>1.6401410838500999E-2</v>
      </c>
      <c r="ADD190" s="60">
        <v>2.1318740176221301E-2</v>
      </c>
      <c r="ADE190" s="60">
        <v>2.0625174568488301E-2</v>
      </c>
    </row>
    <row r="191" spans="554:785" x14ac:dyDescent="0.25">
      <c r="UH191" s="60"/>
      <c r="UI191" s="59">
        <v>0.11124920099973599</v>
      </c>
      <c r="UJ191" s="59"/>
      <c r="UK191" s="59"/>
      <c r="UL191" s="59"/>
      <c r="UM191" s="59"/>
      <c r="UN191" s="59"/>
      <c r="UO191" s="59"/>
      <c r="UP191" s="59">
        <v>2.7853500097990001E-2</v>
      </c>
      <c r="UQ191" s="59"/>
      <c r="UR191" s="59"/>
      <c r="US191" s="60">
        <v>2.7902901172637901E-2</v>
      </c>
      <c r="UT191" s="60">
        <v>4.1945300996303503E-2</v>
      </c>
      <c r="UV191" s="59"/>
      <c r="UW191" s="59"/>
      <c r="VA191" s="59"/>
      <c r="VB191" s="59">
        <v>6.9835700094699804E-2</v>
      </c>
      <c r="VC191" s="59">
        <v>1.4147499576210899E-2</v>
      </c>
      <c r="VD191" s="59">
        <v>1.36636E-2</v>
      </c>
      <c r="VE191" s="59">
        <v>4.1105397045612301E-2</v>
      </c>
      <c r="VF191" s="59">
        <v>4.1878800839185701E-2</v>
      </c>
      <c r="VG191" s="59">
        <v>2.7838500216603199E-2</v>
      </c>
      <c r="VH191" s="59">
        <v>2.80032008886337E-2</v>
      </c>
      <c r="ACE191" s="60"/>
      <c r="ACF191" s="60">
        <v>1.1941917013561201E-2</v>
      </c>
      <c r="ACG191" s="60">
        <v>1.13482133055684E-2</v>
      </c>
      <c r="ACH191" s="60">
        <v>9.3980364572461093E-3</v>
      </c>
      <c r="ACI191" s="60">
        <v>2.2124016816783901E-2</v>
      </c>
      <c r="ACJ191" s="60">
        <v>1.1415948888339E-2</v>
      </c>
      <c r="ACK191" s="60">
        <v>8.5674043580879107E-3</v>
      </c>
      <c r="ACL191" s="60">
        <v>6.5826363291379602E-3</v>
      </c>
      <c r="ACM191" s="60">
        <v>1.86220371532121E-2</v>
      </c>
      <c r="ACN191" s="60">
        <v>9.2640821727514398E-3</v>
      </c>
      <c r="ACO191" s="60">
        <v>7.6083202185898303E-3</v>
      </c>
      <c r="ACP191" s="60">
        <v>1.9085418962896401E-2</v>
      </c>
      <c r="ACQ191" s="60">
        <v>1.5443284537439501E-2</v>
      </c>
      <c r="ACR191" s="60"/>
      <c r="ACS191" s="60"/>
      <c r="ACT191" s="60"/>
      <c r="ACU191" s="60"/>
      <c r="ACV191" s="60"/>
      <c r="ACW191" s="60"/>
      <c r="ACX191" s="60"/>
      <c r="ACY191" s="60">
        <v>1.13429952502035</v>
      </c>
      <c r="ACZ191" s="60">
        <v>1.27715584366066E-2</v>
      </c>
      <c r="ADA191" s="60">
        <v>1.93966059043587E-2</v>
      </c>
      <c r="ADB191" s="60">
        <v>1.8913830003379501E-2</v>
      </c>
      <c r="ADC191" s="60">
        <v>1.63913479616269E-2</v>
      </c>
      <c r="ADD191" s="60">
        <v>2.1214863072975799E-2</v>
      </c>
      <c r="ADE191" s="60">
        <v>2.0608513411989101E-2</v>
      </c>
    </row>
    <row r="192" spans="554:785" x14ac:dyDescent="0.25">
      <c r="UH192" s="60"/>
      <c r="UI192" s="59">
        <v>0.11126210540533001</v>
      </c>
      <c r="UJ192" s="59"/>
      <c r="UK192" s="59"/>
      <c r="UL192" s="59"/>
      <c r="UM192" s="59"/>
      <c r="UN192" s="59"/>
      <c r="UO192" s="59"/>
      <c r="UP192" s="59">
        <v>2.7851700782775799E-2</v>
      </c>
      <c r="UQ192" s="59"/>
      <c r="UR192" s="59"/>
      <c r="US192" s="60">
        <v>2.7895200997591001E-2</v>
      </c>
      <c r="UT192" s="60">
        <v>4.1936799883842399E-2</v>
      </c>
      <c r="UV192" s="59"/>
      <c r="UW192" s="59"/>
      <c r="VA192" s="59"/>
      <c r="VB192" s="59">
        <v>6.9826096296310397E-2</v>
      </c>
      <c r="VC192" s="59">
        <v>1.41473999246954E-2</v>
      </c>
      <c r="VD192" s="59">
        <v>1.36046E-2</v>
      </c>
      <c r="VE192" s="59">
        <v>2.87276003509759E-2</v>
      </c>
      <c r="VF192" s="59">
        <v>4.1863597929477601E-2</v>
      </c>
      <c r="VG192" s="59">
        <v>2.7834799140691702E-2</v>
      </c>
      <c r="VH192" s="59">
        <v>2.7983400970697399E-2</v>
      </c>
      <c r="ACE192" s="60"/>
      <c r="ACF192" s="60">
        <v>1.19339588790002E-2</v>
      </c>
      <c r="ACG192" s="60">
        <v>1.12946339536891E-2</v>
      </c>
      <c r="ACH192" s="60">
        <v>9.3124653618335308E-3</v>
      </c>
      <c r="ACI192" s="60">
        <v>2.20814049755278E-2</v>
      </c>
      <c r="ACJ192" s="60">
        <v>1.13928566186061E-2</v>
      </c>
      <c r="ACK192" s="60">
        <v>8.5624645835652591E-3</v>
      </c>
      <c r="ACL192" s="60">
        <v>6.56043776896188E-3</v>
      </c>
      <c r="ACM192" s="60">
        <v>1.8610430213729299E-2</v>
      </c>
      <c r="ACN192" s="60">
        <v>9.2557913389538504E-3</v>
      </c>
      <c r="ACO192" s="60">
        <v>7.5565235546173597E-3</v>
      </c>
      <c r="ACP192" s="60">
        <v>1.90751286422036E-2</v>
      </c>
      <c r="ACQ192" s="60">
        <v>1.54276865980695E-2</v>
      </c>
      <c r="ACR192" s="60"/>
      <c r="ACS192" s="60"/>
      <c r="ACT192" s="60"/>
      <c r="ACU192" s="60"/>
      <c r="ACV192" s="60"/>
      <c r="ACW192" s="60"/>
      <c r="ACX192" s="60"/>
      <c r="ACY192" s="60">
        <v>1.1342814214059</v>
      </c>
      <c r="ACZ192" s="60">
        <v>1.27103219452799E-2</v>
      </c>
      <c r="ADA192" s="60">
        <v>1.9349901301446999E-2</v>
      </c>
      <c r="ADB192" s="60">
        <v>1.8820377419758699E-2</v>
      </c>
      <c r="ADC192" s="60">
        <v>1.63710546612745E-2</v>
      </c>
      <c r="ADD192" s="60">
        <v>2.1195200428152199E-2</v>
      </c>
      <c r="ADE192" s="60">
        <v>2.05647335404965E-2</v>
      </c>
    </row>
    <row r="193" spans="554:785" x14ac:dyDescent="0.25">
      <c r="UH193" s="60"/>
      <c r="UI193" s="59">
        <v>0.111303403973579</v>
      </c>
      <c r="UJ193" s="59"/>
      <c r="UK193" s="59"/>
      <c r="UL193" s="59"/>
      <c r="UM193" s="59"/>
      <c r="UN193" s="59"/>
      <c r="UO193" s="59"/>
      <c r="UP193" s="59">
        <v>2.78408005833625E-2</v>
      </c>
      <c r="UQ193" s="59"/>
      <c r="UR193" s="59"/>
      <c r="US193" s="60">
        <v>2.7880899608135199E-2</v>
      </c>
      <c r="UT193" s="60">
        <v>4.1924200952053001E-2</v>
      </c>
      <c r="UV193" s="59"/>
      <c r="UW193" s="59"/>
      <c r="VA193" s="59"/>
      <c r="VB193" s="59">
        <v>6.9822102785110404E-2</v>
      </c>
      <c r="VC193" s="59">
        <v>1.4133100397884801E-2</v>
      </c>
      <c r="VD193" s="59">
        <v>1.3588299999999999E-2</v>
      </c>
      <c r="VE193" s="59">
        <v>2.8177700936794201E-2</v>
      </c>
      <c r="VF193" s="59">
        <v>4.18540984392166E-2</v>
      </c>
      <c r="VG193" s="59">
        <v>2.7830500155687301E-2</v>
      </c>
      <c r="VH193" s="59">
        <v>2.7978699654340699E-2</v>
      </c>
      <c r="ACE193" s="60"/>
      <c r="ACF193" s="60">
        <v>1.190759040254E-2</v>
      </c>
      <c r="ACG193" s="60">
        <v>1.12421087724581E-2</v>
      </c>
      <c r="ACH193" s="60">
        <v>9.2920249946628394E-3</v>
      </c>
      <c r="ACI193" s="60">
        <v>2.2073774966711399E-2</v>
      </c>
      <c r="ACJ193" s="60">
        <v>1.13526383146349E-2</v>
      </c>
      <c r="ACK193" s="60">
        <v>8.5230835791780795E-3</v>
      </c>
      <c r="ACL193" s="60">
        <v>6.5263700858638604E-3</v>
      </c>
      <c r="ACM193" s="60">
        <v>1.8529681300919601E-2</v>
      </c>
      <c r="ACN193" s="60">
        <v>9.2394550432654699E-3</v>
      </c>
      <c r="ACO193" s="60">
        <v>7.5537088861996997E-3</v>
      </c>
      <c r="ACP193" s="60">
        <v>1.9069123018222299E-2</v>
      </c>
      <c r="ACQ193" s="60">
        <v>1.54060249120092E-2</v>
      </c>
      <c r="ACR193" s="60"/>
      <c r="ACS193" s="60"/>
      <c r="ACT193" s="60"/>
      <c r="ACU193" s="60"/>
      <c r="ACV193" s="60"/>
      <c r="ACW193" s="60"/>
      <c r="ACX193" s="60"/>
      <c r="ACY193" s="60">
        <v>1.13415575791457</v>
      </c>
      <c r="ACZ193" s="60">
        <v>1.2706834211762601E-2</v>
      </c>
      <c r="ADA193" s="60">
        <v>1.9315403174998001E-2</v>
      </c>
      <c r="ADB193" s="60">
        <v>1.8810757850789301E-2</v>
      </c>
      <c r="ADC193" s="60">
        <v>1.6172740084821599E-2</v>
      </c>
      <c r="ADD193" s="60">
        <v>2.1193305677383398E-2</v>
      </c>
      <c r="ADE193" s="60">
        <v>2.0561290158283198E-2</v>
      </c>
    </row>
    <row r="194" spans="554:785" x14ac:dyDescent="0.25">
      <c r="UH194" s="60"/>
      <c r="UI194" s="59">
        <v>0.111314304172992</v>
      </c>
      <c r="UJ194" s="59"/>
      <c r="UK194" s="59"/>
      <c r="UL194" s="59"/>
      <c r="UM194" s="59"/>
      <c r="UN194" s="59"/>
      <c r="UO194" s="59"/>
      <c r="UP194" s="59">
        <v>2.7815200388431501E-2</v>
      </c>
      <c r="UQ194" s="59"/>
      <c r="UR194" s="59"/>
      <c r="US194" s="60">
        <v>2.78673991560935E-2</v>
      </c>
      <c r="UT194" s="60">
        <v>4.1915301233530003E-2</v>
      </c>
      <c r="UV194" s="59"/>
      <c r="UW194" s="59"/>
      <c r="VA194" s="59"/>
      <c r="VB194" s="59">
        <v>6.9763004779815604E-2</v>
      </c>
      <c r="VC194" s="59">
        <v>1.4080099761486E-2</v>
      </c>
      <c r="VD194" s="59">
        <v>1.3552399999999999E-2</v>
      </c>
      <c r="VE194" s="59">
        <v>2.8149999678134901E-2</v>
      </c>
      <c r="VF194" s="59">
        <v>4.1846100240945802E-2</v>
      </c>
      <c r="VG194" s="59">
        <v>2.7825100347399701E-2</v>
      </c>
      <c r="VH194" s="59">
        <v>2.7972700074315002E-2</v>
      </c>
      <c r="ACE194" s="60"/>
      <c r="ACF194" s="60">
        <v>1.18642015099426E-2</v>
      </c>
      <c r="ACG194" s="60">
        <v>1.12114251081379E-2</v>
      </c>
      <c r="ACH194" s="60">
        <v>9.2808536105221905E-3</v>
      </c>
      <c r="ACI194" s="60">
        <v>2.2047995056629001E-2</v>
      </c>
      <c r="ACJ194" s="60">
        <v>1.1331299402477599E-2</v>
      </c>
      <c r="ACK194" s="60">
        <v>8.5127431900095703E-3</v>
      </c>
      <c r="ACL194" s="60">
        <v>6.5034727077606302E-3</v>
      </c>
      <c r="ACM194" s="60">
        <v>1.84676677186764E-2</v>
      </c>
      <c r="ACN194" s="60">
        <v>9.2209595940130704E-3</v>
      </c>
      <c r="ACO194" s="60">
        <v>7.5265177094392902E-3</v>
      </c>
      <c r="ACP194" s="60">
        <v>1.9059206783635999E-2</v>
      </c>
      <c r="ACQ194" s="60">
        <v>1.5400697528616201E-2</v>
      </c>
      <c r="ACR194" s="60"/>
      <c r="ACS194" s="60"/>
      <c r="ACT194" s="60"/>
      <c r="ACU194" s="60"/>
      <c r="ACV194" s="60"/>
      <c r="ACW194" s="60"/>
      <c r="ACX194" s="60"/>
      <c r="ACY194" s="60">
        <v>1.13414962428582</v>
      </c>
      <c r="ACZ194" s="60">
        <v>1.2701339989517601E-2</v>
      </c>
      <c r="ADA194" s="60">
        <v>1.93142568324975E-2</v>
      </c>
      <c r="ADB194" s="60">
        <v>1.87641010222253E-2</v>
      </c>
      <c r="ADC194" s="60">
        <v>1.6142147688118599E-2</v>
      </c>
      <c r="ADD194" s="60">
        <v>2.11520382099648E-2</v>
      </c>
      <c r="ADE194" s="60">
        <v>2.0556278567728299E-2</v>
      </c>
    </row>
    <row r="195" spans="554:785" x14ac:dyDescent="0.25">
      <c r="UH195" s="60"/>
      <c r="UI195" s="59">
        <v>0.111314497888088</v>
      </c>
      <c r="UJ195" s="59"/>
      <c r="UK195" s="59"/>
      <c r="UL195" s="59"/>
      <c r="UM195" s="59"/>
      <c r="UN195" s="59"/>
      <c r="UO195" s="59"/>
      <c r="UP195" s="59">
        <v>2.78150998055934E-2</v>
      </c>
      <c r="UQ195" s="59"/>
      <c r="UR195" s="59"/>
      <c r="US195" s="60">
        <v>2.78439000248909E-2</v>
      </c>
      <c r="UT195" s="60">
        <v>4.1910499334335299E-2</v>
      </c>
      <c r="UV195" s="59"/>
      <c r="UW195" s="59"/>
      <c r="VA195" s="59"/>
      <c r="VB195" s="59">
        <v>6.9742098450660706E-2</v>
      </c>
      <c r="VC195" s="59">
        <v>1.4069899916648801E-2</v>
      </c>
      <c r="VD195" s="59"/>
      <c r="VE195" s="59">
        <v>2.81493999063968E-2</v>
      </c>
      <c r="VF195" s="59">
        <v>4.1829798370599698E-2</v>
      </c>
      <c r="VG195" s="59">
        <v>2.7823500335216501E-2</v>
      </c>
      <c r="VH195" s="59">
        <v>2.7964400127530001E-2</v>
      </c>
      <c r="ACE195" s="60"/>
      <c r="ACF195" s="60">
        <v>1.18640768082801E-2</v>
      </c>
      <c r="ACG195" s="60">
        <v>1.12069764746048E-2</v>
      </c>
      <c r="ACH195" s="60">
        <v>9.2333902113597606E-3</v>
      </c>
      <c r="ACI195" s="60">
        <v>2.1988232007163998E-2</v>
      </c>
      <c r="ACJ195" s="60">
        <v>1.13226990992117E-2</v>
      </c>
      <c r="ACK195" s="60">
        <v>8.5111991688329794E-3</v>
      </c>
      <c r="ACL195" s="60">
        <v>6.5021371517821397E-3</v>
      </c>
      <c r="ACM195" s="60">
        <v>1.8464841017830299E-2</v>
      </c>
      <c r="ACN195" s="60">
        <v>9.1989318240697296E-3</v>
      </c>
      <c r="ACO195" s="60">
        <v>7.5151892334789699E-3</v>
      </c>
      <c r="ACP195" s="60">
        <v>1.9007638681779501E-2</v>
      </c>
      <c r="ACQ195" s="60">
        <v>1.5342968180804E-2</v>
      </c>
      <c r="ACR195" s="60"/>
      <c r="ACS195" s="60"/>
      <c r="ACT195" s="60"/>
      <c r="ACU195" s="60"/>
      <c r="ACV195" s="60"/>
      <c r="ACW195" s="60"/>
      <c r="ACX195" s="60"/>
      <c r="ACY195" s="60">
        <v>1.1339823077786899</v>
      </c>
      <c r="ACZ195" s="60">
        <v>1.2602415375842901E-2</v>
      </c>
      <c r="ADA195" s="60">
        <v>1.92971127157772E-2</v>
      </c>
      <c r="ADB195" s="60">
        <v>1.87333273709906E-2</v>
      </c>
      <c r="ADC195" s="60">
        <v>1.61221433649479E-2</v>
      </c>
      <c r="ADD195" s="60">
        <v>2.11514929138331E-2</v>
      </c>
      <c r="ADE195" s="60">
        <v>2.04813069972829E-2</v>
      </c>
    </row>
    <row r="196" spans="554:785" x14ac:dyDescent="0.25">
      <c r="UH196" s="60"/>
      <c r="UI196" s="59">
        <v>0.111356891691684</v>
      </c>
      <c r="UJ196" s="59"/>
      <c r="UK196" s="59"/>
      <c r="UL196" s="59"/>
      <c r="UM196" s="59"/>
      <c r="UN196" s="59"/>
      <c r="UO196" s="59"/>
      <c r="UP196" s="59">
        <v>2.7808599174022602E-2</v>
      </c>
      <c r="UQ196" s="59"/>
      <c r="UR196" s="59"/>
      <c r="US196" s="60">
        <v>2.7832001447677598E-2</v>
      </c>
      <c r="UT196" s="60">
        <v>4.1893500834703397E-2</v>
      </c>
      <c r="UV196" s="59"/>
      <c r="UW196" s="59"/>
      <c r="VA196" s="59"/>
      <c r="VB196" s="59">
        <v>6.9677501916885307E-2</v>
      </c>
      <c r="VC196" s="59">
        <v>1.4065899886190799E-2</v>
      </c>
      <c r="VD196" s="59"/>
      <c r="VE196" s="59">
        <v>2.81231999397277E-2</v>
      </c>
      <c r="VF196" s="59">
        <v>4.1827000677585602E-2</v>
      </c>
      <c r="VG196" s="59">
        <v>2.7823099866509399E-2</v>
      </c>
      <c r="VH196" s="59">
        <v>2.7947198599576902E-2</v>
      </c>
      <c r="ACE196" s="60"/>
      <c r="ACF196" s="60">
        <v>1.18531148271355E-2</v>
      </c>
      <c r="ACG196" s="60">
        <v>1.11761143739584E-2</v>
      </c>
      <c r="ACH196" s="60">
        <v>9.2300624419437496E-3</v>
      </c>
      <c r="ACI196" s="60">
        <v>2.19088200220721E-2</v>
      </c>
      <c r="ACJ196" s="60">
        <v>1.12622678280346E-2</v>
      </c>
      <c r="ACK196" s="60">
        <v>8.4911087994701106E-3</v>
      </c>
      <c r="ACL196" s="60">
        <v>6.4933704072999698E-3</v>
      </c>
      <c r="ACM196" s="60">
        <v>1.8459929842542699E-2</v>
      </c>
      <c r="ACN196" s="60">
        <v>9.0932021390144092E-3</v>
      </c>
      <c r="ACO196" s="60">
        <v>7.5083401015807599E-3</v>
      </c>
      <c r="ACP196" s="60">
        <v>1.90048310960928E-2</v>
      </c>
      <c r="ACQ196" s="60">
        <v>1.53260514067502E-2</v>
      </c>
      <c r="ACR196" s="60"/>
      <c r="ACS196" s="60"/>
      <c r="ACT196" s="60"/>
      <c r="ACU196" s="60"/>
      <c r="ACV196" s="60"/>
      <c r="ACW196" s="60"/>
      <c r="ACX196" s="60"/>
      <c r="ACY196" s="60">
        <v>1.1339675840357599</v>
      </c>
      <c r="ACZ196" s="60">
        <v>1.2598227091801599E-2</v>
      </c>
      <c r="ADA196" s="60">
        <v>1.92777950788743E-2</v>
      </c>
      <c r="ADB196" s="60">
        <v>1.8675937567512901E-2</v>
      </c>
      <c r="ADC196" s="60">
        <v>1.6103767736276899E-2</v>
      </c>
      <c r="ADD196" s="60">
        <v>2.1040481153444798E-2</v>
      </c>
      <c r="ADE196" s="60">
        <v>2.0463823658895101E-2</v>
      </c>
    </row>
    <row r="197" spans="554:785" x14ac:dyDescent="0.25">
      <c r="UH197" s="60"/>
      <c r="UI197" s="59">
        <v>0.111412800848484</v>
      </c>
      <c r="UJ197" s="59"/>
      <c r="UK197" s="59"/>
      <c r="UL197" s="59"/>
      <c r="UM197" s="59"/>
      <c r="UN197" s="59"/>
      <c r="UO197" s="59"/>
      <c r="UP197" s="59">
        <v>2.78069004416465E-2</v>
      </c>
      <c r="UQ197" s="59"/>
      <c r="UR197" s="59"/>
      <c r="US197" s="60">
        <v>2.7820300310850098E-2</v>
      </c>
      <c r="UT197" s="60">
        <v>4.1874900460243197E-2</v>
      </c>
      <c r="UV197" s="59"/>
      <c r="UW197" s="59"/>
      <c r="VA197" s="59"/>
      <c r="VB197" s="59">
        <v>6.9661796092987005E-2</v>
      </c>
      <c r="VC197" s="59">
        <v>1.40503998845815E-2</v>
      </c>
      <c r="VD197" s="59"/>
      <c r="VE197" s="59">
        <v>2.8100499883294099E-2</v>
      </c>
      <c r="VF197" s="59">
        <v>4.1815601289272301E-2</v>
      </c>
      <c r="VG197" s="59">
        <v>2.78223007917404E-2</v>
      </c>
      <c r="VH197" s="59">
        <v>2.7943300083279599E-2</v>
      </c>
      <c r="ACE197" s="60"/>
      <c r="ACF197" s="60">
        <v>1.18434601520789E-2</v>
      </c>
      <c r="ACG197" s="60">
        <v>1.1137006684054099E-2</v>
      </c>
      <c r="ACH197" s="60">
        <v>9.1804036333010298E-3</v>
      </c>
      <c r="ACI197" s="60">
        <v>2.1746090480798799E-2</v>
      </c>
      <c r="ACJ197" s="60">
        <v>1.1242246608755399E-2</v>
      </c>
      <c r="ACK197" s="60">
        <v>8.4825742872731806E-3</v>
      </c>
      <c r="ACL197" s="60">
        <v>6.43918936959504E-3</v>
      </c>
      <c r="ACM197" s="60">
        <v>1.8419203547152201E-2</v>
      </c>
      <c r="ACN197" s="60">
        <v>9.0819337365056693E-3</v>
      </c>
      <c r="ACO197" s="60">
        <v>7.4828181806814E-3</v>
      </c>
      <c r="ACP197" s="60">
        <v>1.8999175871307099E-2</v>
      </c>
      <c r="ACQ197" s="60">
        <v>1.5235175516568399E-2</v>
      </c>
      <c r="ACR197" s="60"/>
      <c r="ACS197" s="60"/>
      <c r="ACT197" s="60"/>
      <c r="ACU197" s="60"/>
      <c r="ACV197" s="60"/>
      <c r="ACW197" s="60"/>
      <c r="ACX197" s="60"/>
      <c r="ACY197" s="60">
        <v>1.13390584798903</v>
      </c>
      <c r="ACZ197" s="60">
        <v>1.2591360302714599E-2</v>
      </c>
      <c r="ADA197" s="60">
        <v>1.9232689565935102E-2</v>
      </c>
      <c r="ADB197" s="60">
        <v>1.8673567034125801E-2</v>
      </c>
      <c r="ADC197" s="60">
        <v>1.6092466920721402E-2</v>
      </c>
      <c r="ADD197" s="60">
        <v>2.0904563821235199E-2</v>
      </c>
      <c r="ADE197" s="60">
        <v>2.0441256660661399E-2</v>
      </c>
    </row>
    <row r="198" spans="554:785" x14ac:dyDescent="0.25">
      <c r="UH198" s="60"/>
      <c r="UI198" s="59">
        <v>0.111429005861282</v>
      </c>
      <c r="UJ198" s="59"/>
      <c r="UK198" s="59"/>
      <c r="UL198" s="59"/>
      <c r="UM198" s="59"/>
      <c r="UN198" s="59"/>
      <c r="UO198" s="59"/>
      <c r="UP198" s="59">
        <v>2.7806499972939401E-2</v>
      </c>
      <c r="UQ198" s="59"/>
      <c r="UR198" s="59"/>
      <c r="US198" s="60">
        <v>2.7819300070404999E-2</v>
      </c>
      <c r="UT198" s="60">
        <v>4.1872199624776799E-2</v>
      </c>
      <c r="UV198" s="59"/>
      <c r="UW198" s="59"/>
      <c r="VA198" s="59"/>
      <c r="VB198" s="59">
        <v>6.9660998880863106E-2</v>
      </c>
      <c r="VC198" s="59">
        <v>1.40482001006603E-2</v>
      </c>
      <c r="VD198" s="59"/>
      <c r="VE198" s="59">
        <v>2.8092900291085202E-2</v>
      </c>
      <c r="VF198" s="59">
        <v>4.18126992881298E-2</v>
      </c>
      <c r="VG198" s="59">
        <v>2.7822099626064301E-2</v>
      </c>
      <c r="VH198" s="59">
        <v>2.7942599728703499E-2</v>
      </c>
      <c r="ACE198" s="60"/>
      <c r="ACF198" s="60">
        <v>1.1766014879245799E-2</v>
      </c>
      <c r="ACG198" s="60">
        <v>1.11235631664535E-2</v>
      </c>
      <c r="ACH198" s="60">
        <v>9.1200455923777408E-3</v>
      </c>
      <c r="ACI198" s="60">
        <v>2.17100944509785E-2</v>
      </c>
      <c r="ACJ198" s="60">
        <v>1.1231811878190801E-2</v>
      </c>
      <c r="ACK198" s="60">
        <v>8.4789040961855307E-3</v>
      </c>
      <c r="ACL198" s="60">
        <v>6.4275390010125697E-3</v>
      </c>
      <c r="ACM198" s="60">
        <v>1.8413685578816001E-2</v>
      </c>
      <c r="ACN198" s="60">
        <v>9.0616564635485307E-3</v>
      </c>
      <c r="ACO198" s="60">
        <v>7.4552711758416801E-3</v>
      </c>
      <c r="ACP198" s="60">
        <v>1.8982376110242099E-2</v>
      </c>
      <c r="ACQ198" s="60">
        <v>1.52175584307801E-2</v>
      </c>
      <c r="ACR198" s="60"/>
      <c r="ACS198" s="60"/>
      <c r="ACT198" s="60"/>
      <c r="ACU198" s="60"/>
      <c r="ACV198" s="60"/>
      <c r="ACW198" s="60"/>
      <c r="ACX198" s="60"/>
      <c r="ACY198" s="60">
        <v>1.1337366948482399</v>
      </c>
      <c r="ACZ198" s="60">
        <v>1.2578586620054601E-2</v>
      </c>
      <c r="ADA198" s="60">
        <v>1.9203040227360801E-2</v>
      </c>
      <c r="ADB198" s="60">
        <v>1.86325929059727E-2</v>
      </c>
      <c r="ADC198" s="60">
        <v>1.6089497085761399E-2</v>
      </c>
      <c r="ADD198" s="60">
        <v>2.0900206377063201E-2</v>
      </c>
      <c r="ADE198" s="60">
        <v>2.0363924203465202E-2</v>
      </c>
    </row>
    <row r="199" spans="554:785" x14ac:dyDescent="0.25">
      <c r="UH199" s="60"/>
      <c r="UI199" s="59">
        <v>0.111442297697067</v>
      </c>
      <c r="UJ199" s="59"/>
      <c r="UK199" s="59"/>
      <c r="UL199" s="59"/>
      <c r="UM199" s="59"/>
      <c r="UN199" s="59"/>
      <c r="UO199" s="59"/>
      <c r="UP199" s="59">
        <v>2.77974996715784E-2</v>
      </c>
      <c r="UQ199" s="59"/>
      <c r="UR199" s="59"/>
      <c r="US199" s="60">
        <v>2.7811098843812901E-2</v>
      </c>
      <c r="UT199" s="60">
        <v>4.1857797652482903E-2</v>
      </c>
      <c r="UV199" s="59"/>
      <c r="UW199" s="59"/>
      <c r="VA199" s="59"/>
      <c r="VB199" s="59">
        <v>6.9657996296882602E-2</v>
      </c>
      <c r="VC199" s="59">
        <v>1.40463002026081E-2</v>
      </c>
      <c r="VD199" s="59"/>
      <c r="VE199" s="59">
        <v>2.8086598962545301E-2</v>
      </c>
      <c r="VF199" s="59">
        <v>4.1801299899816499E-2</v>
      </c>
      <c r="VG199" s="59">
        <v>2.7819899842143E-2</v>
      </c>
      <c r="VH199" s="59">
        <v>2.79408004134893E-2</v>
      </c>
      <c r="ACE199" s="60"/>
      <c r="ACF199" s="60">
        <v>1.1728295329276699E-2</v>
      </c>
      <c r="ACG199" s="60">
        <v>1.1108637348638799E-2</v>
      </c>
      <c r="ACH199" s="60">
        <v>9.09439857248707E-3</v>
      </c>
      <c r="ACI199" s="60">
        <v>2.1674644578669199E-2</v>
      </c>
      <c r="ACJ199" s="60">
        <v>1.1220187237303199E-2</v>
      </c>
      <c r="ACK199" s="60">
        <v>8.4487158011399503E-3</v>
      </c>
      <c r="ACL199" s="60">
        <v>6.3818371223550597E-3</v>
      </c>
      <c r="ACM199" s="60">
        <v>1.8397353629660301E-2</v>
      </c>
      <c r="ACN199" s="60">
        <v>9.0050368619394496E-3</v>
      </c>
      <c r="ACO199" s="60">
        <v>7.4135160892948599E-3</v>
      </c>
      <c r="ACP199" s="60">
        <v>1.89670132628416E-2</v>
      </c>
      <c r="ACQ199" s="60">
        <v>1.51535298934983E-2</v>
      </c>
      <c r="ACR199" s="60"/>
      <c r="ACS199" s="60"/>
      <c r="ACT199" s="60"/>
      <c r="ACU199" s="60"/>
      <c r="ACV199" s="60"/>
      <c r="ACW199" s="60"/>
      <c r="ACX199" s="60"/>
      <c r="ACY199" s="60">
        <v>1.13367274835714</v>
      </c>
      <c r="ACZ199" s="60">
        <v>1.2379749257986499E-2</v>
      </c>
      <c r="ADA199" s="60">
        <v>1.91852681879736E-2</v>
      </c>
      <c r="ADB199" s="60">
        <v>1.8606862212627199E-2</v>
      </c>
      <c r="ADC199" s="60">
        <v>1.6078622609575099E-2</v>
      </c>
      <c r="ADD199" s="60">
        <v>2.08977082939035E-2</v>
      </c>
      <c r="ADE199" s="60">
        <v>2.0333683069073401E-2</v>
      </c>
    </row>
    <row r="200" spans="554:785" x14ac:dyDescent="0.25">
      <c r="UH200" s="60"/>
      <c r="UI200" s="59">
        <v>0.111460298299789</v>
      </c>
      <c r="UJ200" s="59"/>
      <c r="UK200" s="59"/>
      <c r="UL200" s="59"/>
      <c r="UM200" s="59"/>
      <c r="UN200" s="59"/>
      <c r="UO200" s="59"/>
      <c r="UP200" s="59">
        <v>2.77967005968093E-2</v>
      </c>
      <c r="UQ200" s="59"/>
      <c r="UR200" s="59"/>
      <c r="US200" s="60">
        <v>2.7801200747489901E-2</v>
      </c>
      <c r="UT200" s="60">
        <v>4.1848897933959898E-2</v>
      </c>
      <c r="UV200" s="59"/>
      <c r="UW200" s="59"/>
      <c r="VA200" s="59"/>
      <c r="VB200" s="59">
        <v>6.9646500051021507E-2</v>
      </c>
      <c r="VC200" s="59">
        <v>1.4036700129508899E-2</v>
      </c>
      <c r="VD200" s="59"/>
      <c r="VE200" s="59">
        <v>2.80808992683887E-2</v>
      </c>
      <c r="VF200" s="59">
        <v>4.17971983551979E-2</v>
      </c>
      <c r="VG200" s="59">
        <v>2.7816601097583701E-2</v>
      </c>
      <c r="VH200" s="59">
        <v>2.79363002628088E-2</v>
      </c>
      <c r="ACE200" s="60"/>
      <c r="ACF200" s="60">
        <v>1.17093583170759E-2</v>
      </c>
      <c r="ACG200" s="60">
        <v>1.1029583188389799E-2</v>
      </c>
      <c r="ACH200" s="60">
        <v>8.9777505564617392E-3</v>
      </c>
      <c r="ACI200" s="60">
        <v>2.1602794008871901E-2</v>
      </c>
      <c r="ACJ200" s="60">
        <v>1.1166280564768E-2</v>
      </c>
      <c r="ACK200" s="60">
        <v>8.4367694184964599E-3</v>
      </c>
      <c r="ACL200" s="60">
        <v>6.3399061726127403E-3</v>
      </c>
      <c r="ACM200" s="60">
        <v>1.8202582768843401E-2</v>
      </c>
      <c r="ACN200" s="60">
        <v>9.0047923847037196E-3</v>
      </c>
      <c r="ACO200" s="60">
        <v>7.3896709848820501E-3</v>
      </c>
      <c r="ACP200" s="60">
        <v>1.8956380493699E-2</v>
      </c>
      <c r="ACQ200" s="60">
        <v>1.5125650236773E-2</v>
      </c>
      <c r="ACR200" s="60"/>
      <c r="ACS200" s="60"/>
      <c r="ACT200" s="60"/>
      <c r="ACU200" s="60"/>
      <c r="ACV200" s="60"/>
      <c r="ACW200" s="60"/>
      <c r="ACX200" s="60"/>
      <c r="ACY200" s="60">
        <v>1.1335921302851699</v>
      </c>
      <c r="ACZ200" s="60">
        <v>1.23768666810077E-2</v>
      </c>
      <c r="ADA200" s="60">
        <v>1.91290050648515E-2</v>
      </c>
      <c r="ADB200" s="60">
        <v>1.8606513611889201E-2</v>
      </c>
      <c r="ADC200" s="60">
        <v>1.6065526537520702E-2</v>
      </c>
      <c r="ADD200" s="60">
        <v>2.0884719737897801E-2</v>
      </c>
      <c r="ADE200" s="60">
        <v>2.0248312979815698E-2</v>
      </c>
    </row>
    <row r="201" spans="554:785" x14ac:dyDescent="0.25">
      <c r="UH201" s="60"/>
      <c r="UI201" s="59">
        <v>0.11146599799394601</v>
      </c>
      <c r="UJ201" s="59"/>
      <c r="UK201" s="59"/>
      <c r="UL201" s="59"/>
      <c r="UM201" s="59"/>
      <c r="UN201" s="59"/>
      <c r="UO201" s="59"/>
      <c r="UP201" s="59">
        <v>2.7795899659395201E-2</v>
      </c>
      <c r="UQ201" s="59"/>
      <c r="UR201" s="59"/>
      <c r="US201" s="60">
        <v>2.77720987796783E-2</v>
      </c>
      <c r="UT201" s="60">
        <v>4.1834000498056398E-2</v>
      </c>
      <c r="UV201" s="59"/>
      <c r="UW201" s="59"/>
      <c r="VA201" s="59"/>
      <c r="VB201" s="59">
        <v>6.9634698331355993E-2</v>
      </c>
      <c r="VC201" s="59">
        <v>1.4031100086867801E-2</v>
      </c>
      <c r="VD201" s="59"/>
      <c r="VE201" s="59">
        <v>2.8074299916624999E-2</v>
      </c>
      <c r="VF201" s="59">
        <v>4.1788898408412899E-2</v>
      </c>
      <c r="VG201" s="59">
        <v>2.7816198766231499E-2</v>
      </c>
      <c r="VH201" s="59">
        <v>2.7930499985814001E-2</v>
      </c>
      <c r="ACE201" s="60"/>
      <c r="ACF201" s="60">
        <v>1.1668129151108301E-2</v>
      </c>
      <c r="ACG201" s="60">
        <v>1.10236167990223E-2</v>
      </c>
      <c r="ACH201" s="60">
        <v>8.9601979195572008E-3</v>
      </c>
      <c r="ACI201" s="60">
        <v>2.1600793385415401E-2</v>
      </c>
      <c r="ACJ201" s="60">
        <v>1.11538353237655E-2</v>
      </c>
      <c r="ACK201" s="60">
        <v>8.3799009667052792E-3</v>
      </c>
      <c r="ACL201" s="60">
        <v>6.3068160108108798E-3</v>
      </c>
      <c r="ACM201" s="60">
        <v>1.8159836224203401E-2</v>
      </c>
      <c r="ACN201" s="60">
        <v>8.9487244706179993E-3</v>
      </c>
      <c r="ACO201" s="60">
        <v>7.3721538300380697E-3</v>
      </c>
      <c r="ACP201" s="60">
        <v>1.8914385878859699E-2</v>
      </c>
      <c r="ACQ201" s="60">
        <v>1.5065164002667299E-2</v>
      </c>
      <c r="ACR201" s="60"/>
      <c r="ACS201" s="60"/>
      <c r="ACT201" s="60"/>
      <c r="ACU201" s="60"/>
      <c r="ACV201" s="60"/>
      <c r="ACW201" s="60"/>
      <c r="ACX201" s="60"/>
      <c r="ACY201" s="60">
        <v>1.1335580740570399</v>
      </c>
      <c r="ACZ201" s="60">
        <v>1.2365407471768701E-2</v>
      </c>
      <c r="ADA201" s="60">
        <v>1.9105119251789E-2</v>
      </c>
      <c r="ADB201" s="60">
        <v>1.8591419198475501E-2</v>
      </c>
      <c r="ADC201" s="60">
        <v>1.6061731468554701E-2</v>
      </c>
      <c r="ADD201" s="60">
        <v>2.0855842315274601E-2</v>
      </c>
      <c r="ADE201" s="60">
        <v>2.0226711369341701E-2</v>
      </c>
    </row>
    <row r="202" spans="554:785" x14ac:dyDescent="0.25">
      <c r="UH202" s="60"/>
      <c r="UI202" s="59">
        <v>0.11147129535675</v>
      </c>
      <c r="UJ202" s="59"/>
      <c r="UK202" s="59"/>
      <c r="UL202" s="59"/>
      <c r="UM202" s="59"/>
      <c r="UN202" s="59"/>
      <c r="UO202" s="59"/>
      <c r="UP202" s="59">
        <v>2.7790799736976599E-2</v>
      </c>
      <c r="UQ202" s="59"/>
      <c r="UR202" s="59"/>
      <c r="US202" s="60">
        <v>2.7766300365328699E-2</v>
      </c>
      <c r="UT202" s="60">
        <v>4.1830498725175802E-2</v>
      </c>
      <c r="UV202" s="59"/>
      <c r="UW202" s="59"/>
      <c r="VA202" s="59"/>
      <c r="VB202" s="59">
        <v>6.9627098739147103E-2</v>
      </c>
      <c r="VC202" s="59">
        <v>1.4020999893546099E-2</v>
      </c>
      <c r="VD202" s="59"/>
      <c r="VE202" s="59">
        <v>2.8072999790310801E-2</v>
      </c>
      <c r="VF202" s="59">
        <v>4.17871996760368E-2</v>
      </c>
      <c r="VG202" s="59">
        <v>2.7812700718641201E-2</v>
      </c>
      <c r="VH202" s="59">
        <v>2.7925100177526401E-2</v>
      </c>
      <c r="ACE202" s="60"/>
      <c r="ACF202" s="60">
        <v>1.1666445427030599E-2</v>
      </c>
      <c r="ACG202" s="60">
        <v>1.09899523928446E-2</v>
      </c>
      <c r="ACH202" s="60">
        <v>8.89137987990451E-3</v>
      </c>
      <c r="ACI202" s="60">
        <v>2.1558749953561902E-2</v>
      </c>
      <c r="ACJ202" s="60">
        <v>1.11217192804719E-2</v>
      </c>
      <c r="ACK202" s="60">
        <v>8.3460950912465706E-3</v>
      </c>
      <c r="ACL202" s="60">
        <v>6.3005337490427997E-3</v>
      </c>
      <c r="ACM202" s="60">
        <v>1.8126065182103E-2</v>
      </c>
      <c r="ACN202" s="60">
        <v>8.8929422252657202E-3</v>
      </c>
      <c r="ACO202" s="60">
        <v>7.3620095244074299E-3</v>
      </c>
      <c r="ACP202" s="60">
        <v>1.8874105944997201E-2</v>
      </c>
      <c r="ACQ202" s="60">
        <v>1.5034859143308699E-2</v>
      </c>
      <c r="ACR202" s="60"/>
      <c r="ACS202" s="60"/>
      <c r="ACT202" s="60"/>
      <c r="ACU202" s="60"/>
      <c r="ACV202" s="60"/>
      <c r="ACW202" s="60"/>
      <c r="ACX202" s="60"/>
      <c r="ACY202" s="60">
        <v>1.13345937764184</v>
      </c>
      <c r="ACZ202" s="60">
        <v>1.2258661265545E-2</v>
      </c>
      <c r="ADA202" s="60">
        <v>1.9084863825805098E-2</v>
      </c>
      <c r="ADB202" s="60">
        <v>1.85479723788382E-2</v>
      </c>
      <c r="ADC202" s="60">
        <v>1.6047180761203299E-2</v>
      </c>
      <c r="ADD202" s="60">
        <v>2.08524200723906E-2</v>
      </c>
      <c r="ADE202" s="60">
        <v>2.0156134890400901E-2</v>
      </c>
    </row>
    <row r="203" spans="554:785" x14ac:dyDescent="0.25">
      <c r="UH203" s="60"/>
      <c r="UI203" s="59">
        <v>0.11148919910192399</v>
      </c>
      <c r="UJ203" s="59"/>
      <c r="UK203" s="59"/>
      <c r="UL203" s="59"/>
      <c r="UM203" s="59"/>
      <c r="UN203" s="59"/>
      <c r="UO203" s="59"/>
      <c r="UP203" s="59">
        <v>2.7789101004600501E-2</v>
      </c>
      <c r="UQ203" s="59"/>
      <c r="UR203" s="59"/>
      <c r="US203" s="60">
        <v>2.7766199782490699E-2</v>
      </c>
      <c r="UT203" s="60">
        <v>4.1830401867628098E-2</v>
      </c>
      <c r="UV203" s="59"/>
      <c r="UW203" s="59"/>
      <c r="VA203" s="59"/>
      <c r="VB203" s="59">
        <v>6.9617196917533805E-2</v>
      </c>
      <c r="VC203" s="59">
        <v>1.40147004276514E-2</v>
      </c>
      <c r="VD203" s="59"/>
      <c r="VE203" s="59">
        <v>2.8054900467395699E-2</v>
      </c>
      <c r="VF203" s="59">
        <v>4.1772499680519097E-2</v>
      </c>
      <c r="VG203" s="59">
        <v>2.7812000364065101E-2</v>
      </c>
      <c r="VH203" s="59">
        <v>2.7906700968742301E-2</v>
      </c>
      <c r="ACE203" s="60"/>
      <c r="ACF203" s="60">
        <v>1.16524010213568E-2</v>
      </c>
      <c r="ACG203" s="60">
        <v>1.08875594712567E-2</v>
      </c>
      <c r="ACH203" s="60">
        <v>8.8867855209739596E-3</v>
      </c>
      <c r="ACI203" s="60">
        <v>2.1494179129924101E-2</v>
      </c>
      <c r="ACJ203" s="60">
        <v>1.1120368802681401E-2</v>
      </c>
      <c r="ACK203" s="60">
        <v>8.3247230281417398E-3</v>
      </c>
      <c r="ACL203" s="60">
        <v>6.2505671757661103E-3</v>
      </c>
      <c r="ACM203" s="60">
        <v>1.8083417189218399E-2</v>
      </c>
      <c r="ACN203" s="60">
        <v>8.8745516278254891E-3</v>
      </c>
      <c r="ACO203" s="60">
        <v>7.3600416640720702E-3</v>
      </c>
      <c r="ACP203" s="60">
        <v>1.8859374941845801E-2</v>
      </c>
      <c r="ACQ203" s="60">
        <v>1.50133455189715E-2</v>
      </c>
      <c r="ACR203" s="60"/>
      <c r="ACS203" s="60"/>
      <c r="ACT203" s="60"/>
      <c r="ACU203" s="60"/>
      <c r="ACV203" s="60"/>
      <c r="ACW203" s="60"/>
      <c r="ACX203" s="60"/>
      <c r="ACY203" s="60">
        <v>1.13343799996021</v>
      </c>
      <c r="ACZ203" s="60">
        <v>1.21748135016552E-2</v>
      </c>
      <c r="ADA203" s="60">
        <v>1.9083844930105901E-2</v>
      </c>
      <c r="ADB203" s="60">
        <v>1.8488264584685402E-2</v>
      </c>
      <c r="ADC203" s="60">
        <v>1.6011443404895E-2</v>
      </c>
      <c r="ADD203" s="60">
        <v>2.0760134409782499E-2</v>
      </c>
      <c r="ADE203" s="60">
        <v>2.0149463339595199E-2</v>
      </c>
    </row>
    <row r="204" spans="554:785" x14ac:dyDescent="0.25">
      <c r="UH204" s="60"/>
      <c r="UI204" s="59">
        <v>0.111607603728771</v>
      </c>
      <c r="UJ204" s="59"/>
      <c r="UK204" s="59"/>
      <c r="UL204" s="59"/>
      <c r="UM204" s="59"/>
      <c r="UN204" s="59"/>
      <c r="UO204" s="59"/>
      <c r="UP204" s="59">
        <v>2.7775499969720799E-2</v>
      </c>
      <c r="UQ204" s="59"/>
      <c r="UR204" s="59"/>
      <c r="US204" s="60">
        <v>2.77621001005172E-2</v>
      </c>
      <c r="UT204" s="60">
        <v>4.1830301284789997E-2</v>
      </c>
      <c r="UV204" s="59"/>
      <c r="UW204" s="59"/>
      <c r="VA204" s="59"/>
      <c r="VB204" s="59">
        <v>6.9614000618457794E-2</v>
      </c>
      <c r="VC204" s="59">
        <v>1.4009100385010201E-2</v>
      </c>
      <c r="VD204" s="59"/>
      <c r="VE204" s="59">
        <v>2.8045400977134701E-2</v>
      </c>
      <c r="VF204" s="59">
        <v>4.1757300496101303E-2</v>
      </c>
      <c r="VG204" s="59">
        <v>2.7791999280452701E-2</v>
      </c>
      <c r="VH204" s="59">
        <v>2.7904599905014E-2</v>
      </c>
      <c r="ACE204" s="60"/>
      <c r="ACF204" s="60">
        <v>1.1649522279635E-2</v>
      </c>
      <c r="ACG204" s="60">
        <v>1.07605671018679E-2</v>
      </c>
      <c r="ACH204" s="60">
        <v>8.8372997935069805E-3</v>
      </c>
      <c r="ACI204" s="60">
        <v>2.14525591525416E-2</v>
      </c>
      <c r="ACJ204" s="60">
        <v>1.10997797638131E-2</v>
      </c>
      <c r="ACK204" s="60">
        <v>8.3137906251330405E-3</v>
      </c>
      <c r="ACL204" s="60">
        <v>6.2231426179791601E-3</v>
      </c>
      <c r="ACM204" s="60">
        <v>1.8059862768369201E-2</v>
      </c>
      <c r="ACN204" s="60">
        <v>8.8576803365837207E-3</v>
      </c>
      <c r="ACO204" s="60">
        <v>7.3131991745450002E-3</v>
      </c>
      <c r="ACP204" s="60">
        <v>1.8855529156481698E-2</v>
      </c>
      <c r="ACQ204" s="60">
        <v>1.4930357431214901E-2</v>
      </c>
      <c r="ACR204" s="60"/>
      <c r="ACS204" s="60"/>
      <c r="ACT204" s="60"/>
      <c r="ACU204" s="60"/>
      <c r="ACV204" s="60"/>
      <c r="ACW204" s="60"/>
      <c r="ACX204" s="60"/>
      <c r="ACY204" s="60">
        <v>1.13336571724612</v>
      </c>
      <c r="ACZ204" s="60">
        <v>1.2159254551659201E-2</v>
      </c>
      <c r="ADA204" s="60">
        <v>1.9019753140855598E-2</v>
      </c>
      <c r="ADB204" s="60">
        <v>1.8382362943215901E-2</v>
      </c>
      <c r="ADC204" s="60">
        <v>1.5980189380837902E-2</v>
      </c>
      <c r="ADD204" s="60">
        <v>2.0730731061447499E-2</v>
      </c>
      <c r="ADE204" s="60">
        <v>2.01470968380635E-2</v>
      </c>
    </row>
    <row r="205" spans="554:785" x14ac:dyDescent="0.25">
      <c r="UH205" s="60"/>
      <c r="UI205" s="59">
        <v>0.111671209335327</v>
      </c>
      <c r="UJ205" s="59"/>
      <c r="UK205" s="59"/>
      <c r="UL205" s="59"/>
      <c r="UM205" s="59"/>
      <c r="UN205" s="59"/>
      <c r="UO205" s="59"/>
      <c r="UP205" s="59">
        <v>2.7774401009082701E-2</v>
      </c>
      <c r="UQ205" s="59"/>
      <c r="UR205" s="59"/>
      <c r="US205" s="60">
        <v>2.77427993714809E-2</v>
      </c>
      <c r="UT205" s="60">
        <v>4.1817799210548401E-2</v>
      </c>
      <c r="UV205" s="59"/>
      <c r="UW205" s="59"/>
      <c r="VA205" s="59"/>
      <c r="VB205" s="59">
        <v>6.9610305130481706E-2</v>
      </c>
      <c r="VC205" s="59">
        <v>1.39809995889663E-2</v>
      </c>
      <c r="VD205" s="59"/>
      <c r="VE205" s="59">
        <v>2.8030399233102798E-2</v>
      </c>
      <c r="VF205" s="59">
        <v>4.1746001690626103E-2</v>
      </c>
      <c r="VG205" s="59">
        <v>2.7791099622845601E-2</v>
      </c>
      <c r="VH205" s="59">
        <v>2.7901299297809601E-2</v>
      </c>
      <c r="ACE205" s="60"/>
      <c r="ACF205" s="60">
        <v>1.1639898237085999E-2</v>
      </c>
      <c r="ACG205" s="60">
        <v>1.0756812248672599E-2</v>
      </c>
      <c r="ACH205" s="60">
        <v>8.8244664520340296E-3</v>
      </c>
      <c r="ACI205" s="60">
        <v>2.1424889247590999E-2</v>
      </c>
      <c r="ACJ205" s="60">
        <v>1.10859759414499E-2</v>
      </c>
      <c r="ACK205" s="60">
        <v>8.3011367770161291E-3</v>
      </c>
      <c r="ACL205" s="60">
        <v>6.1583274427471704E-3</v>
      </c>
      <c r="ACM205" s="60">
        <v>1.8054614438464501E-2</v>
      </c>
      <c r="ACN205" s="60">
        <v>8.8251868384095593E-3</v>
      </c>
      <c r="ACO205" s="60">
        <v>7.2913822190008599E-3</v>
      </c>
      <c r="ACP205" s="60">
        <v>1.88359063667435E-2</v>
      </c>
      <c r="ACQ205" s="60">
        <v>1.49193383853289E-2</v>
      </c>
      <c r="ACR205" s="60"/>
      <c r="ACS205" s="60"/>
      <c r="ACT205" s="60"/>
      <c r="ACU205" s="60"/>
      <c r="ACV205" s="60"/>
      <c r="ACW205" s="60"/>
      <c r="ACX205" s="60"/>
      <c r="ACY205" s="60">
        <v>1.13327744855985</v>
      </c>
      <c r="ACZ205" s="60">
        <v>1.2158753086449399E-2</v>
      </c>
      <c r="ADA205" s="60">
        <v>1.9004334503881101E-2</v>
      </c>
      <c r="ADB205" s="60">
        <v>1.8342941098051398E-2</v>
      </c>
      <c r="ADC205" s="60">
        <v>1.5959312620984101E-2</v>
      </c>
      <c r="ADD205" s="60">
        <v>2.0701238236391702E-2</v>
      </c>
      <c r="ADE205" s="60">
        <v>2.0126188003981599E-2</v>
      </c>
    </row>
    <row r="206" spans="554:785" x14ac:dyDescent="0.25">
      <c r="UH206" s="60"/>
      <c r="UI206" s="59">
        <v>0.113542005419731</v>
      </c>
      <c r="UJ206" s="59"/>
      <c r="UK206" s="59"/>
      <c r="UL206" s="59"/>
      <c r="UM206" s="59"/>
      <c r="UN206" s="59"/>
      <c r="UO206" s="59"/>
      <c r="UP206" s="59">
        <v>2.7771200984716402E-2</v>
      </c>
      <c r="UQ206" s="59"/>
      <c r="UR206" s="59"/>
      <c r="US206" s="60">
        <v>2.7739999815821599E-2</v>
      </c>
      <c r="UT206" s="60">
        <v>4.1814200580120003E-2</v>
      </c>
      <c r="UV206" s="59"/>
      <c r="UW206" s="59"/>
      <c r="VA206" s="59"/>
      <c r="VB206" s="59">
        <v>6.9607995450496604E-2</v>
      </c>
      <c r="VC206" s="59">
        <v>1.3975500129163199E-2</v>
      </c>
      <c r="VD206" s="59"/>
      <c r="VE206" s="59">
        <v>2.8029698878526601E-2</v>
      </c>
      <c r="VF206" s="59">
        <v>4.1741300374269402E-2</v>
      </c>
      <c r="VG206" s="59">
        <v>2.77904998511075E-2</v>
      </c>
      <c r="VH206" s="59">
        <v>2.7898300439119301E-2</v>
      </c>
      <c r="ACE206" s="60"/>
      <c r="ACF206" s="60">
        <v>1.16398333625488E-2</v>
      </c>
      <c r="ACG206" s="60">
        <v>1.0692229683308199E-2</v>
      </c>
      <c r="ACH206" s="60">
        <v>8.82067848886069E-3</v>
      </c>
      <c r="ACI206" s="60">
        <v>2.1415623476092799E-2</v>
      </c>
      <c r="ACJ206" s="60">
        <v>1.10497356525915E-2</v>
      </c>
      <c r="ACK206" s="60">
        <v>8.2832703080620799E-3</v>
      </c>
      <c r="ACL206" s="60">
        <v>6.0667391786532396E-3</v>
      </c>
      <c r="ACM206" s="60">
        <v>1.79748679479152E-2</v>
      </c>
      <c r="ACN206" s="60">
        <v>8.8131493807595898E-3</v>
      </c>
      <c r="ACO206" s="60">
        <v>7.2610403950547396E-3</v>
      </c>
      <c r="ACP206" s="60">
        <v>1.8824018835143501E-2</v>
      </c>
      <c r="ACQ206" s="60">
        <v>1.48519067588116E-2</v>
      </c>
      <c r="ACR206" s="60"/>
      <c r="ACS206" s="60"/>
      <c r="ACT206" s="60"/>
      <c r="ACU206" s="60"/>
      <c r="ACV206" s="60"/>
      <c r="ACW206" s="60"/>
      <c r="ACX206" s="60"/>
      <c r="ACY206" s="60">
        <v>1.1331610976370401</v>
      </c>
      <c r="ACZ206" s="60">
        <v>1.21529650853882E-2</v>
      </c>
      <c r="ADA206" s="60">
        <v>1.89983275889021E-2</v>
      </c>
      <c r="ADB206" s="60">
        <v>1.83220062258376E-2</v>
      </c>
      <c r="ADC206" s="60">
        <v>1.59215087447E-2</v>
      </c>
      <c r="ADD206" s="60">
        <v>2.0699312878547E-2</v>
      </c>
      <c r="ADE206" s="60">
        <v>2.0124906853722899E-2</v>
      </c>
    </row>
    <row r="207" spans="554:785" x14ac:dyDescent="0.25">
      <c r="UH207" s="60"/>
      <c r="UI207" s="59">
        <v>0.124830089509487</v>
      </c>
      <c r="UJ207" s="59"/>
      <c r="UK207" s="59"/>
      <c r="UL207" s="59"/>
      <c r="UM207" s="59"/>
      <c r="UN207" s="59"/>
      <c r="UO207" s="59"/>
      <c r="UP207" s="59">
        <v>2.7757201343774698E-2</v>
      </c>
      <c r="UQ207" s="59"/>
      <c r="UR207" s="59"/>
      <c r="US207" s="60">
        <v>2.7728900313377301E-2</v>
      </c>
      <c r="UT207" s="60">
        <v>4.1810601949691703E-2</v>
      </c>
      <c r="UV207" s="59"/>
      <c r="UW207" s="59"/>
      <c r="VA207" s="59"/>
      <c r="VB207" s="59">
        <v>6.9589197635650593E-2</v>
      </c>
      <c r="VC207" s="59">
        <v>1.3956700451672001E-2</v>
      </c>
      <c r="VD207" s="59"/>
      <c r="VE207" s="59">
        <v>2.8027899563312499E-2</v>
      </c>
      <c r="VF207" s="59">
        <v>4.1740898042917203E-2</v>
      </c>
      <c r="VG207" s="59">
        <v>2.7790099382400499E-2</v>
      </c>
      <c r="VH207" s="59">
        <v>2.78690997511148E-2</v>
      </c>
      <c r="ACE207" s="60"/>
      <c r="ACF207" s="60">
        <v>1.16327251791372E-2</v>
      </c>
      <c r="ACG207" s="60">
        <v>1.06739534381428E-2</v>
      </c>
      <c r="ACH207" s="60">
        <v>8.7793083046862098E-3</v>
      </c>
      <c r="ACI207" s="60">
        <v>2.1380165833115299E-2</v>
      </c>
      <c r="ACJ207" s="60">
        <v>1.10459938726401E-2</v>
      </c>
      <c r="ACK207" s="60">
        <v>8.20668981606568E-3</v>
      </c>
      <c r="ACL207" s="60">
        <v>6.0401391532894002E-3</v>
      </c>
      <c r="ACM207" s="60">
        <v>1.7925245306520898E-2</v>
      </c>
      <c r="ACN207" s="60">
        <v>8.81212255982281E-3</v>
      </c>
      <c r="ACO207" s="60">
        <v>7.2289357106086602E-3</v>
      </c>
      <c r="ACP207" s="60">
        <v>1.8823000697701601E-2</v>
      </c>
      <c r="ACQ207" s="60">
        <v>1.4848918391499001E-2</v>
      </c>
      <c r="ACR207" s="60"/>
      <c r="ACS207" s="60"/>
      <c r="ACT207" s="60"/>
      <c r="ACU207" s="60"/>
      <c r="ACV207" s="60"/>
      <c r="ACW207" s="60"/>
      <c r="ACX207" s="60"/>
      <c r="ACY207" s="60">
        <v>1.13315967485435</v>
      </c>
      <c r="ACZ207" s="60">
        <v>1.21418241367656E-2</v>
      </c>
      <c r="ADA207" s="60">
        <v>1.8982537061381002E-2</v>
      </c>
      <c r="ADB207" s="60">
        <v>1.83211656475816E-2</v>
      </c>
      <c r="ADC207" s="60">
        <v>1.5886810757649601E-2</v>
      </c>
      <c r="ADD207" s="60">
        <v>2.0636335624884199E-2</v>
      </c>
      <c r="ADE207" s="60">
        <v>2.0118339767178601E-2</v>
      </c>
    </row>
    <row r="208" spans="554:785" x14ac:dyDescent="0.25">
      <c r="UH208" s="60"/>
      <c r="UI208" s="59">
        <v>0.125081792473793</v>
      </c>
      <c r="UJ208" s="59"/>
      <c r="UK208" s="59"/>
      <c r="UL208" s="59"/>
      <c r="UM208" s="59"/>
      <c r="UN208" s="59"/>
      <c r="UO208" s="59"/>
      <c r="UP208" s="59">
        <v>2.7747798711061401E-2</v>
      </c>
      <c r="UQ208" s="59"/>
      <c r="UR208" s="59"/>
      <c r="US208" s="60">
        <v>2.7722299098968499E-2</v>
      </c>
      <c r="UT208" s="60">
        <v>4.1801199316978399E-2</v>
      </c>
      <c r="UV208" s="59"/>
      <c r="UW208" s="59"/>
      <c r="VA208" s="59"/>
      <c r="VB208" s="59">
        <v>6.9545298814773504E-2</v>
      </c>
      <c r="VC208" s="59">
        <v>1.39535004273056E-2</v>
      </c>
      <c r="VD208" s="59"/>
      <c r="VE208" s="59">
        <v>2.8026200830936401E-2</v>
      </c>
      <c r="VF208" s="59">
        <v>4.1739199310541097E-2</v>
      </c>
      <c r="VG208" s="59">
        <v>2.7785200625658001E-2</v>
      </c>
      <c r="VH208" s="59">
        <v>2.7857299894094401E-2</v>
      </c>
      <c r="ACE208" s="60"/>
      <c r="ACF208" s="60">
        <v>1.1552269498590499E-2</v>
      </c>
      <c r="ACG208" s="60">
        <v>1.0613623189518501E-2</v>
      </c>
      <c r="ACH208" s="60">
        <v>8.7510837440364E-3</v>
      </c>
      <c r="ACI208" s="60">
        <v>2.1365377053926899E-2</v>
      </c>
      <c r="ACJ208" s="60">
        <v>1.0963423965447999E-2</v>
      </c>
      <c r="ACK208" s="60">
        <v>8.1105521210755194E-3</v>
      </c>
      <c r="ACL208" s="60">
        <v>5.9709907913602202E-3</v>
      </c>
      <c r="ACM208" s="60">
        <v>1.7902348219349599E-2</v>
      </c>
      <c r="ACN208" s="60">
        <v>8.79057542466085E-3</v>
      </c>
      <c r="ACO208" s="60">
        <v>7.2098916065821599E-3</v>
      </c>
      <c r="ACP208" s="60">
        <v>1.88093704704047E-2</v>
      </c>
      <c r="ACQ208" s="60">
        <v>1.4766267389860701E-2</v>
      </c>
      <c r="ACR208" s="60"/>
      <c r="ACS208" s="60"/>
      <c r="ACT208" s="60"/>
      <c r="ACU208" s="60"/>
      <c r="ACV208" s="60"/>
      <c r="ACW208" s="60"/>
      <c r="ACX208" s="60"/>
      <c r="ACY208" s="60">
        <v>1.13313134501725</v>
      </c>
      <c r="ACZ208" s="60">
        <v>1.21107968688454E-2</v>
      </c>
      <c r="ADA208" s="60">
        <v>1.8967393656744599E-2</v>
      </c>
      <c r="ADB208" s="60">
        <v>1.8303954472697899E-2</v>
      </c>
      <c r="ADC208" s="60">
        <v>1.5856035716746601E-2</v>
      </c>
      <c r="ADD208" s="60">
        <v>2.06246135505995E-2</v>
      </c>
      <c r="ADE208" s="60">
        <v>1.9929309484876801E-2</v>
      </c>
    </row>
    <row r="209" spans="554:785" x14ac:dyDescent="0.25">
      <c r="UH209" s="60"/>
      <c r="UI209" s="59">
        <v>0.12513500452041601</v>
      </c>
      <c r="UJ209" s="59"/>
      <c r="UK209" s="59"/>
      <c r="UL209" s="59"/>
      <c r="UM209" s="59"/>
      <c r="UN209" s="59"/>
      <c r="UO209" s="59"/>
      <c r="UP209" s="59">
        <v>2.7744900435209201E-2</v>
      </c>
      <c r="UQ209" s="59"/>
      <c r="UR209" s="59"/>
      <c r="US209" s="60">
        <v>2.7693800628185199E-2</v>
      </c>
      <c r="UT209" s="60">
        <v>4.1787602007388999E-2</v>
      </c>
      <c r="UV209" s="59"/>
      <c r="UW209" s="59"/>
      <c r="VA209" s="59"/>
      <c r="VB209" s="59">
        <v>6.9533601403236306E-2</v>
      </c>
      <c r="VC209" s="59">
        <v>1.3915600255131701E-2</v>
      </c>
      <c r="VD209" s="59"/>
      <c r="VE209" s="59">
        <v>2.8011199086904501E-2</v>
      </c>
      <c r="VF209" s="59">
        <v>4.1735701262950897E-2</v>
      </c>
      <c r="VG209" s="59">
        <v>2.7766399085521601E-2</v>
      </c>
      <c r="VH209" s="59">
        <v>2.78500001877546E-2</v>
      </c>
      <c r="ACE209" s="60"/>
      <c r="ACF209" s="60">
        <v>1.15152633862155E-2</v>
      </c>
      <c r="ACG209" s="60">
        <v>1.0609592331424901E-2</v>
      </c>
      <c r="ACH209" s="60">
        <v>8.7312201972268595E-3</v>
      </c>
      <c r="ACI209" s="60">
        <v>2.1328690749368402E-2</v>
      </c>
      <c r="ACJ209" s="60">
        <v>1.09474133361532E-2</v>
      </c>
      <c r="ACK209" s="60">
        <v>8.0199896780895497E-3</v>
      </c>
      <c r="ACL209" s="60">
        <v>5.9220889367721397E-3</v>
      </c>
      <c r="ACM209" s="60">
        <v>1.7872437021612699E-2</v>
      </c>
      <c r="ACN209" s="60">
        <v>8.77882248331841E-3</v>
      </c>
      <c r="ACO209" s="60">
        <v>7.2078446790000096E-3</v>
      </c>
      <c r="ACP209" s="60">
        <v>1.8780275266971701E-2</v>
      </c>
      <c r="ACQ209" s="60">
        <v>1.47481729202039E-2</v>
      </c>
      <c r="ACR209" s="60"/>
      <c r="ACS209" s="60"/>
      <c r="ACT209" s="60"/>
      <c r="ACU209" s="60"/>
      <c r="ACV209" s="60"/>
      <c r="ACW209" s="60"/>
      <c r="ACX209" s="60"/>
      <c r="ACY209" s="60">
        <v>1.1331305263333</v>
      </c>
      <c r="ACZ209" s="60">
        <v>1.20701455005291E-2</v>
      </c>
      <c r="ADA209" s="60">
        <v>1.8943374480177001E-2</v>
      </c>
      <c r="ADB209" s="60">
        <v>1.8297067264679799E-2</v>
      </c>
      <c r="ADC209" s="60">
        <v>1.5833538549955499E-2</v>
      </c>
      <c r="ADD209" s="60">
        <v>2.0601764127892601E-2</v>
      </c>
      <c r="ADE209" s="60">
        <v>1.9921909086165701E-2</v>
      </c>
    </row>
    <row r="210" spans="554:785" x14ac:dyDescent="0.25">
      <c r="UH210" s="60"/>
      <c r="UI210" s="59">
        <v>0.12525060772895799</v>
      </c>
      <c r="UJ210" s="59"/>
      <c r="UK210" s="59"/>
      <c r="UL210" s="59"/>
      <c r="UM210" s="59"/>
      <c r="UN210" s="59"/>
      <c r="UO210" s="59"/>
      <c r="UP210" s="59">
        <v>2.7741599828004799E-2</v>
      </c>
      <c r="UQ210" s="59"/>
      <c r="UR210" s="59"/>
      <c r="US210" s="60">
        <v>2.7678100392222401E-2</v>
      </c>
      <c r="UT210" s="60">
        <v>4.17845025658607E-2</v>
      </c>
      <c r="UV210" s="59"/>
      <c r="UW210" s="59"/>
      <c r="VA210" s="59"/>
      <c r="VB210" s="59">
        <v>6.9517403841018593E-2</v>
      </c>
      <c r="VC210" s="59">
        <v>1.3903600163757799E-2</v>
      </c>
      <c r="VD210" s="59"/>
      <c r="VE210" s="59">
        <v>2.80086006969213E-2</v>
      </c>
      <c r="VF210" s="59">
        <v>4.1735298931598601E-2</v>
      </c>
      <c r="VG210" s="59">
        <v>2.77575999498367E-2</v>
      </c>
      <c r="VH210" s="59">
        <v>2.78491005301475E-2</v>
      </c>
      <c r="ACE210" s="60"/>
      <c r="ACF210" s="60">
        <v>1.1444472697846E-2</v>
      </c>
      <c r="ACG210" s="60">
        <v>1.05524155964029E-2</v>
      </c>
      <c r="ACH210" s="60">
        <v>8.6904216108909908E-3</v>
      </c>
      <c r="ACI210" s="60">
        <v>2.1316322238124599E-2</v>
      </c>
      <c r="ACJ210" s="60">
        <v>1.0936714412997201E-2</v>
      </c>
      <c r="ACK210" s="60">
        <v>7.98896093095363E-3</v>
      </c>
      <c r="ACL210" s="60">
        <v>5.8864876067029797E-3</v>
      </c>
      <c r="ACM210" s="60">
        <v>1.7871440083463599E-2</v>
      </c>
      <c r="ACN210" s="60">
        <v>8.7547614732597003E-3</v>
      </c>
      <c r="ACO210" s="60">
        <v>7.1972931755658097E-3</v>
      </c>
      <c r="ACP210" s="60">
        <v>1.87414643497372E-2</v>
      </c>
      <c r="ACQ210" s="60">
        <v>1.46900921486604E-2</v>
      </c>
      <c r="ACR210" s="60"/>
      <c r="ACS210" s="60"/>
      <c r="ACT210" s="60"/>
      <c r="ACU210" s="60"/>
      <c r="ACV210" s="60"/>
      <c r="ACW210" s="60"/>
      <c r="ACX210" s="60"/>
      <c r="ACY210" s="60">
        <v>1.13310384490577</v>
      </c>
      <c r="ACZ210" s="60">
        <v>1.2046767606138299E-2</v>
      </c>
      <c r="ADA210" s="60">
        <v>1.89327986237579E-2</v>
      </c>
      <c r="ADB210" s="60">
        <v>1.8262590284115501E-2</v>
      </c>
      <c r="ADC210" s="60">
        <v>1.5833296850077401E-2</v>
      </c>
      <c r="ADD210" s="60">
        <v>2.0597891117705599E-2</v>
      </c>
      <c r="ADE210" s="60">
        <v>1.9904434779589801E-2</v>
      </c>
    </row>
    <row r="211" spans="554:785" x14ac:dyDescent="0.25">
      <c r="UH211" s="60"/>
      <c r="UI211" s="59">
        <v>0.12525600194931</v>
      </c>
      <c r="UJ211" s="59"/>
      <c r="UK211" s="59"/>
      <c r="UL211" s="59"/>
      <c r="UM211" s="59"/>
      <c r="UN211" s="59"/>
      <c r="UO211" s="59"/>
      <c r="UP211" s="59">
        <v>2.7730699628591499E-2</v>
      </c>
      <c r="UQ211" s="59"/>
      <c r="UR211" s="59"/>
      <c r="US211" s="60">
        <v>2.76574995368719E-2</v>
      </c>
      <c r="UT211" s="60">
        <v>4.1769601404666901E-2</v>
      </c>
      <c r="UV211" s="59"/>
      <c r="UW211" s="59"/>
      <c r="VA211" s="59"/>
      <c r="VB211" s="59">
        <v>6.9501601159572601E-2</v>
      </c>
      <c r="VC211" s="59">
        <v>1.3888799585402E-2</v>
      </c>
      <c r="VD211" s="59"/>
      <c r="VE211" s="59">
        <v>2.79876999557018E-2</v>
      </c>
      <c r="VF211" s="59">
        <v>4.1730999946594197E-2</v>
      </c>
      <c r="VG211" s="59">
        <v>2.77574993669986E-2</v>
      </c>
      <c r="VH211" s="59">
        <v>2.78476998209953E-2</v>
      </c>
      <c r="ACE211" s="60"/>
      <c r="ACF211" s="60">
        <v>1.14194950618417E-2</v>
      </c>
      <c r="ACG211" s="60">
        <v>1.0525333320582799E-2</v>
      </c>
      <c r="ACH211" s="60">
        <v>8.6194143861306593E-3</v>
      </c>
      <c r="ACI211" s="60">
        <v>2.1271913868294901E-2</v>
      </c>
      <c r="ACJ211" s="60">
        <v>1.0849623340052499E-2</v>
      </c>
      <c r="ACK211" s="60">
        <v>7.9349604198059795E-3</v>
      </c>
      <c r="ACL211" s="60">
        <v>5.8802278459285703E-3</v>
      </c>
      <c r="ACM211" s="60">
        <v>1.7844786325014E-2</v>
      </c>
      <c r="ACN211" s="60">
        <v>8.6565936092196597E-3</v>
      </c>
      <c r="ACO211" s="60">
        <v>7.16589345229282E-3</v>
      </c>
      <c r="ACP211" s="60">
        <v>1.8736853066357199E-2</v>
      </c>
      <c r="ACQ211" s="60">
        <v>1.46752782381497E-2</v>
      </c>
      <c r="ACR211" s="60"/>
      <c r="ACS211" s="60"/>
      <c r="ACT211" s="60"/>
      <c r="ACU211" s="60"/>
      <c r="ACV211" s="60"/>
      <c r="ACW211" s="60"/>
      <c r="ACX211" s="60"/>
      <c r="ACY211" s="60">
        <v>1.13305984788419</v>
      </c>
      <c r="ACZ211" s="60">
        <v>1.19033209539312E-2</v>
      </c>
      <c r="ADA211" s="60">
        <v>1.88981246515223E-2</v>
      </c>
      <c r="ADB211" s="60">
        <v>1.8104433359890499E-2</v>
      </c>
      <c r="ADC211" s="60">
        <v>1.5804912570945701E-2</v>
      </c>
      <c r="ADD211" s="60">
        <v>2.0585954830132099E-2</v>
      </c>
      <c r="ADE211" s="60">
        <v>1.95747864891864E-2</v>
      </c>
    </row>
    <row r="212" spans="554:785" x14ac:dyDescent="0.25">
      <c r="UH212" s="60"/>
      <c r="UI212" s="59">
        <v>0.125290691852569</v>
      </c>
      <c r="UJ212" s="59"/>
      <c r="UK212" s="59"/>
      <c r="UL212" s="59"/>
      <c r="UM212" s="59"/>
      <c r="UN212" s="59"/>
      <c r="UO212" s="59"/>
      <c r="UP212" s="59">
        <v>2.7695100754499401E-2</v>
      </c>
      <c r="UQ212" s="59"/>
      <c r="UR212" s="59"/>
      <c r="US212" s="60">
        <v>2.7639999985694799E-2</v>
      </c>
      <c r="UT212" s="60">
        <v>4.1765101253986303E-2</v>
      </c>
      <c r="UV212" s="59"/>
      <c r="UW212" s="59"/>
      <c r="VA212" s="59"/>
      <c r="VB212" s="59">
        <v>6.9455303251743303E-2</v>
      </c>
      <c r="VC212" s="59">
        <v>1.3882299885153699E-2</v>
      </c>
      <c r="VD212" s="59"/>
      <c r="VE212" s="59">
        <v>2.7962699532508802E-2</v>
      </c>
      <c r="VF212" s="59">
        <v>4.1703399270772899E-2</v>
      </c>
      <c r="VG212" s="59">
        <v>2.775140106678E-2</v>
      </c>
      <c r="VH212" s="59">
        <v>2.78468001633882E-2</v>
      </c>
      <c r="ACE212" s="60"/>
      <c r="ACF212" s="60">
        <v>1.1398158622882E-2</v>
      </c>
      <c r="ACG212" s="60">
        <v>1.0470763088883599E-2</v>
      </c>
      <c r="ACH212" s="60">
        <v>8.6161774111993498E-3</v>
      </c>
      <c r="ACI212" s="60">
        <v>2.1259140287835501E-2</v>
      </c>
      <c r="ACJ212" s="60">
        <v>1.0836576171709199E-2</v>
      </c>
      <c r="ACK212" s="60">
        <v>7.9279253382757205E-3</v>
      </c>
      <c r="ACL212" s="60">
        <v>5.8575305432424698E-3</v>
      </c>
      <c r="ACM212" s="60">
        <v>1.77819926444048E-2</v>
      </c>
      <c r="ACN212" s="60">
        <v>8.6381600915983892E-3</v>
      </c>
      <c r="ACO212" s="60">
        <v>7.15593941220338E-3</v>
      </c>
      <c r="ACP212" s="60">
        <v>1.87124675571754E-2</v>
      </c>
      <c r="ACQ212" s="60">
        <v>1.4671361464403E-2</v>
      </c>
      <c r="ACR212" s="60"/>
      <c r="ACS212" s="60"/>
      <c r="ACT212" s="60"/>
      <c r="ACU212" s="60"/>
      <c r="ACV212" s="60"/>
      <c r="ACW212" s="60"/>
      <c r="ACX212" s="60"/>
      <c r="ACY212" s="60">
        <v>1.13290872086414</v>
      </c>
      <c r="ACZ212" s="60">
        <v>1.1889605529969999E-2</v>
      </c>
      <c r="ADA212" s="60">
        <v>1.8882036668986898E-2</v>
      </c>
      <c r="ADB212" s="60">
        <v>1.8054888673524502E-2</v>
      </c>
      <c r="ADC212" s="60">
        <v>1.5784573677713899E-2</v>
      </c>
      <c r="ADD212" s="60">
        <v>2.0546771117048699E-2</v>
      </c>
      <c r="ADE212" s="60">
        <v>1.9560526202462399E-2</v>
      </c>
    </row>
    <row r="213" spans="554:785" x14ac:dyDescent="0.25">
      <c r="UH213" s="60"/>
      <c r="UI213" s="59">
        <v>0.12532620131969399</v>
      </c>
      <c r="UJ213" s="59"/>
      <c r="UK213" s="59"/>
      <c r="UL213" s="59"/>
      <c r="UM213" s="59"/>
      <c r="UN213" s="59"/>
      <c r="UO213" s="59"/>
      <c r="UP213" s="59">
        <v>2.76897996664047E-2</v>
      </c>
      <c r="UQ213" s="59"/>
      <c r="UR213" s="59"/>
      <c r="US213" s="60">
        <v>2.76359003037214E-2</v>
      </c>
      <c r="UT213" s="60">
        <v>4.1753601282835E-2</v>
      </c>
      <c r="UV213" s="59"/>
      <c r="UW213" s="59"/>
      <c r="VA213" s="59"/>
      <c r="VB213" s="59">
        <v>6.9429099559783894E-2</v>
      </c>
      <c r="VC213" s="59">
        <v>1.38737000524997E-2</v>
      </c>
      <c r="VD213" s="59"/>
      <c r="VE213" s="59">
        <v>2.79530994594097E-2</v>
      </c>
      <c r="VF213" s="59">
        <v>4.1689597070217098E-2</v>
      </c>
      <c r="VG213" s="59">
        <v>2.77468003332614E-2</v>
      </c>
      <c r="VH213" s="59">
        <v>2.7840999886393498E-2</v>
      </c>
      <c r="ACE213" s="60"/>
      <c r="ACF213" s="60">
        <v>1.13083294155298E-2</v>
      </c>
      <c r="ACG213" s="60">
        <v>1.0463420989937499E-2</v>
      </c>
      <c r="ACH213" s="60">
        <v>8.4719285600564197E-3</v>
      </c>
      <c r="ACI213" s="60">
        <v>2.1238847336563199E-2</v>
      </c>
      <c r="ACJ213" s="60">
        <v>1.08277218739953E-2</v>
      </c>
      <c r="ACK213" s="60">
        <v>7.92624730023315E-3</v>
      </c>
      <c r="ACL213" s="60">
        <v>5.8530108506698302E-3</v>
      </c>
      <c r="ACM213" s="60">
        <v>1.77816901478886E-2</v>
      </c>
      <c r="ACN213" s="60">
        <v>8.6062488101448596E-3</v>
      </c>
      <c r="ACO213" s="60">
        <v>7.1382234354608496E-3</v>
      </c>
      <c r="ACP213" s="60">
        <v>1.8697502641591701E-2</v>
      </c>
      <c r="ACQ213" s="60">
        <v>1.46288070193057E-2</v>
      </c>
      <c r="ACR213" s="60"/>
      <c r="ACS213" s="60"/>
      <c r="ACT213" s="60"/>
      <c r="ACU213" s="60"/>
      <c r="ACV213" s="60"/>
      <c r="ACW213" s="60"/>
      <c r="ACX213" s="60"/>
      <c r="ACY213" s="60">
        <v>1.1328500011039999</v>
      </c>
      <c r="ACZ213" s="60">
        <v>1.18057573062671E-2</v>
      </c>
      <c r="ADA213" s="60">
        <v>1.8872963237419601E-2</v>
      </c>
      <c r="ADB213" s="60">
        <v>1.8002666640676099E-2</v>
      </c>
      <c r="ADC213" s="60">
        <v>1.57616537627259E-2</v>
      </c>
      <c r="ADD213" s="60">
        <v>2.0488106016979001E-2</v>
      </c>
      <c r="ADE213" s="60">
        <v>1.9523925987247798E-2</v>
      </c>
    </row>
    <row r="214" spans="554:785" x14ac:dyDescent="0.25">
      <c r="UH214" s="60"/>
      <c r="UI214" s="59">
        <v>0.12538950145244501</v>
      </c>
      <c r="UJ214" s="59"/>
      <c r="UK214" s="59"/>
      <c r="UL214" s="59"/>
      <c r="UM214" s="59"/>
      <c r="UN214" s="59"/>
      <c r="UO214" s="59"/>
      <c r="UP214" s="59">
        <v>2.7684301137924101E-2</v>
      </c>
      <c r="UQ214" s="59"/>
      <c r="UR214" s="59"/>
      <c r="US214" s="60">
        <v>2.7633998543024001E-2</v>
      </c>
      <c r="UT214" s="60">
        <v>4.1749000549316399E-2</v>
      </c>
      <c r="UV214" s="59"/>
      <c r="UW214" s="59"/>
      <c r="VA214" s="59"/>
      <c r="VB214" s="59">
        <v>6.9420702755451202E-2</v>
      </c>
      <c r="VC214" s="59">
        <v>1.3873600400984201E-2</v>
      </c>
      <c r="VD214" s="59"/>
      <c r="VE214" s="59">
        <v>2.79424004256725E-2</v>
      </c>
      <c r="VF214" s="59">
        <v>4.1687499731779099E-2</v>
      </c>
      <c r="VG214" s="59">
        <v>2.7743998914957001E-2</v>
      </c>
      <c r="VH214" s="59">
        <v>2.7839399874210299E-2</v>
      </c>
      <c r="ACE214" s="60"/>
      <c r="ACF214" s="60">
        <v>1.12875172192347E-2</v>
      </c>
      <c r="ACG214" s="60">
        <v>1.04261667833981E-2</v>
      </c>
      <c r="ACH214" s="60">
        <v>8.4590268625126305E-3</v>
      </c>
      <c r="ACI214" s="60">
        <v>2.12021785172361E-2</v>
      </c>
      <c r="ACJ214" s="60">
        <v>1.08129035864689E-2</v>
      </c>
      <c r="ACK214" s="60">
        <v>7.9105371305211707E-3</v>
      </c>
      <c r="ACL214" s="60">
        <v>5.8470643514206399E-3</v>
      </c>
      <c r="ACM214" s="60">
        <v>1.77561602323691E-2</v>
      </c>
      <c r="ACN214" s="60">
        <v>8.5683821454600809E-3</v>
      </c>
      <c r="ACO214" s="60">
        <v>7.1271425709441699E-3</v>
      </c>
      <c r="ACP214" s="60">
        <v>1.8685278551380601E-2</v>
      </c>
      <c r="ACQ214" s="60">
        <v>1.44443065290855E-2</v>
      </c>
      <c r="ACR214" s="60"/>
      <c r="ACS214" s="60"/>
      <c r="ACT214" s="60"/>
      <c r="ACU214" s="60"/>
      <c r="ACV214" s="60"/>
      <c r="ACW214" s="60"/>
      <c r="ACX214" s="60"/>
      <c r="ACY214" s="60">
        <v>1.1325927447759101</v>
      </c>
      <c r="ACZ214" s="60">
        <v>1.17841017313277E-2</v>
      </c>
      <c r="ADA214" s="60">
        <v>1.88722891537167E-2</v>
      </c>
      <c r="ADB214" s="60">
        <v>1.7919501897364101E-2</v>
      </c>
      <c r="ADC214" s="60">
        <v>1.57257792100466E-2</v>
      </c>
      <c r="ADD214" s="60">
        <v>2.0450491113950801E-2</v>
      </c>
      <c r="ADE214" s="60">
        <v>1.9497644413276598E-2</v>
      </c>
    </row>
    <row r="215" spans="554:785" x14ac:dyDescent="0.25">
      <c r="UH215" s="60"/>
      <c r="UI215" s="59">
        <v>0.125394091010093</v>
      </c>
      <c r="UJ215" s="59"/>
      <c r="UK215" s="59"/>
      <c r="UL215" s="59"/>
      <c r="UM215" s="59"/>
      <c r="UN215" s="59"/>
      <c r="UO215" s="59"/>
      <c r="UP215" s="59">
        <v>2.7671698480844401E-2</v>
      </c>
      <c r="UQ215" s="59"/>
      <c r="UR215" s="59"/>
      <c r="US215" s="60">
        <v>2.7616500854492101E-2</v>
      </c>
      <c r="UT215" s="60">
        <v>4.1747201234102201E-2</v>
      </c>
      <c r="UV215" s="59"/>
      <c r="UW215" s="59"/>
      <c r="VA215" s="59"/>
      <c r="VB215" s="59">
        <v>6.9401398301124503E-2</v>
      </c>
      <c r="VC215" s="59">
        <v>1.38710997998714E-2</v>
      </c>
      <c r="VD215" s="59"/>
      <c r="VE215" s="59">
        <v>2.79422998428344E-2</v>
      </c>
      <c r="VF215" s="59">
        <v>4.16866019368171E-2</v>
      </c>
      <c r="VG215" s="59">
        <v>2.7733400464057902E-2</v>
      </c>
      <c r="VH215" s="59">
        <v>2.78254002332687E-2</v>
      </c>
      <c r="ACE215" s="60"/>
      <c r="ACF215" s="60">
        <v>1.12701335981195E-2</v>
      </c>
      <c r="ACG215" s="60">
        <v>1.0424041986200399E-2</v>
      </c>
      <c r="ACH215" s="60">
        <v>8.4503309116424601E-3</v>
      </c>
      <c r="ACI215" s="60">
        <v>2.11910740426253E-2</v>
      </c>
      <c r="ACJ215" s="60">
        <v>1.07981890123767E-2</v>
      </c>
      <c r="ACK215" s="60">
        <v>7.8989454315745809E-3</v>
      </c>
      <c r="ACL215" s="60">
        <v>5.8253976191654398E-3</v>
      </c>
      <c r="ACM215" s="60">
        <v>1.7742516773318201E-2</v>
      </c>
      <c r="ACN215" s="60">
        <v>8.5544416175636906E-3</v>
      </c>
      <c r="ACO215" s="60">
        <v>7.1153079943826096E-3</v>
      </c>
      <c r="ACP215" s="60">
        <v>1.8680471050189301E-2</v>
      </c>
      <c r="ACQ215" s="60">
        <v>1.44286715317041E-2</v>
      </c>
      <c r="ACR215" s="60"/>
      <c r="ACS215" s="60"/>
      <c r="ACT215" s="60"/>
      <c r="ACU215" s="60"/>
      <c r="ACV215" s="60"/>
      <c r="ACW215" s="60"/>
      <c r="ACX215" s="60"/>
      <c r="ACY215" s="60">
        <v>1.13256640053144</v>
      </c>
      <c r="ACZ215" s="60">
        <v>1.1771672527286401E-2</v>
      </c>
      <c r="ADA215" s="60">
        <v>1.8871773993671501E-2</v>
      </c>
      <c r="ADB215" s="60">
        <v>1.7741485154484801E-2</v>
      </c>
      <c r="ADC215" s="60">
        <v>1.5724672499276199E-2</v>
      </c>
      <c r="ADD215" s="60">
        <v>2.0445611165130901E-2</v>
      </c>
      <c r="ADE215" s="60">
        <v>1.9427272693470998E-2</v>
      </c>
    </row>
    <row r="216" spans="554:785" x14ac:dyDescent="0.25">
      <c r="UH216" s="60"/>
      <c r="UI216" s="59">
        <v>0.12539499998092599</v>
      </c>
      <c r="UJ216" s="59"/>
      <c r="UK216" s="59"/>
      <c r="UL216" s="59"/>
      <c r="UM216" s="59"/>
      <c r="UN216" s="59"/>
      <c r="UO216" s="59"/>
      <c r="UP216" s="59">
        <v>2.76557989418506E-2</v>
      </c>
      <c r="UQ216" s="59"/>
      <c r="UR216" s="59"/>
      <c r="US216" s="60">
        <v>2.75363996624946E-2</v>
      </c>
      <c r="UT216" s="60">
        <v>4.1726902127265902E-2</v>
      </c>
      <c r="UV216" s="59"/>
      <c r="UW216" s="59"/>
      <c r="VA216" s="59"/>
      <c r="VB216" s="59">
        <v>6.9290399551391602E-2</v>
      </c>
      <c r="VC216" s="59">
        <v>1.3849300332367399E-2</v>
      </c>
      <c r="VD216" s="59"/>
      <c r="VE216" s="59">
        <v>2.7941800653934399E-2</v>
      </c>
      <c r="VF216" s="59">
        <v>4.1681099683046299E-2</v>
      </c>
      <c r="VG216" s="59">
        <v>2.77284011244773E-2</v>
      </c>
      <c r="VH216" s="59">
        <v>2.7821799740195201E-2</v>
      </c>
      <c r="ACE216" s="60"/>
      <c r="ACF216" s="60">
        <v>1.12501758421913E-2</v>
      </c>
      <c r="ACG216" s="60">
        <v>1.03725002651541E-2</v>
      </c>
      <c r="ACH216" s="60">
        <v>8.4373818832066093E-3</v>
      </c>
      <c r="ACI216" s="60">
        <v>2.1184662517799699E-2</v>
      </c>
      <c r="ACJ216" s="60">
        <v>1.07699909473025E-2</v>
      </c>
      <c r="ACK216" s="60">
        <v>7.8797045326713007E-3</v>
      </c>
      <c r="ACL216" s="60">
        <v>5.7876949191450599E-3</v>
      </c>
      <c r="ACM216" s="60">
        <v>1.7729942274330199E-2</v>
      </c>
      <c r="ACN216" s="60">
        <v>8.5099096158647806E-3</v>
      </c>
      <c r="ACO216" s="60">
        <v>7.09925938683649E-3</v>
      </c>
      <c r="ACP216" s="60">
        <v>1.8662829828430101E-2</v>
      </c>
      <c r="ACQ216" s="60">
        <v>1.44111968495126E-2</v>
      </c>
      <c r="ACR216" s="60"/>
      <c r="ACS216" s="60"/>
      <c r="ACT216" s="60"/>
      <c r="ACU216" s="60"/>
      <c r="ACV216" s="60"/>
      <c r="ACW216" s="60"/>
      <c r="ACX216" s="60"/>
      <c r="ACY216" s="60">
        <v>1.13248487253679</v>
      </c>
      <c r="ACZ216" s="60">
        <v>1.17418575315009E-2</v>
      </c>
      <c r="ADA216" s="60">
        <v>1.8855943762774101E-2</v>
      </c>
      <c r="ADB216" s="60">
        <v>1.7669499790536999E-2</v>
      </c>
      <c r="ADC216" s="60">
        <v>1.5724496373204899E-2</v>
      </c>
      <c r="ADD216" s="60">
        <v>2.03970274260626E-2</v>
      </c>
      <c r="ADE216" s="60">
        <v>1.9389775482280901E-2</v>
      </c>
    </row>
    <row r="217" spans="554:785" x14ac:dyDescent="0.25">
      <c r="UH217" s="60"/>
      <c r="UI217" s="59">
        <v>0.12541779875755299</v>
      </c>
      <c r="UJ217" s="59"/>
      <c r="UK217" s="59"/>
      <c r="UL217" s="59"/>
      <c r="UM217" s="59"/>
      <c r="UN217" s="59"/>
      <c r="UO217" s="59"/>
      <c r="UP217" s="59">
        <v>2.7654100209474501E-2</v>
      </c>
      <c r="UQ217" s="59"/>
      <c r="UR217" s="59"/>
      <c r="US217" s="60">
        <v>2.74766013026237E-2</v>
      </c>
      <c r="UT217" s="60">
        <v>4.17235009372234E-2</v>
      </c>
      <c r="UV217" s="59"/>
      <c r="UW217" s="59"/>
      <c r="VA217" s="59"/>
      <c r="VB217" s="59">
        <v>6.9283202290534904E-2</v>
      </c>
      <c r="VC217" s="59">
        <v>1.3847299851477099E-2</v>
      </c>
      <c r="VD217" s="59"/>
      <c r="VE217" s="59">
        <v>2.7924798429012299E-2</v>
      </c>
      <c r="VF217" s="59">
        <v>4.1680000722408198E-2</v>
      </c>
      <c r="VG217" s="59">
        <v>2.7695400640368399E-2</v>
      </c>
      <c r="VH217" s="59">
        <v>2.78141982853412E-2</v>
      </c>
      <c r="ACE217" s="60"/>
      <c r="ACF217" s="60">
        <v>1.12256969463421E-2</v>
      </c>
      <c r="ACG217" s="60">
        <v>1.03169213569556E-2</v>
      </c>
      <c r="ACH217" s="60">
        <v>8.3936734920072101E-3</v>
      </c>
      <c r="ACI217" s="60">
        <v>2.1167175530268E-2</v>
      </c>
      <c r="ACJ217" s="60">
        <v>1.0714035032933399E-2</v>
      </c>
      <c r="ACK217" s="60">
        <v>7.8709263241777804E-3</v>
      </c>
      <c r="ACL217" s="60">
        <v>5.7672393341157303E-3</v>
      </c>
      <c r="ACM217" s="60">
        <v>1.7478724015189202E-2</v>
      </c>
      <c r="ACN217" s="60">
        <v>8.4847321593418193E-3</v>
      </c>
      <c r="ACO217" s="60">
        <v>7.0852904020851197E-3</v>
      </c>
      <c r="ACP217" s="60">
        <v>1.8642880317205401E-2</v>
      </c>
      <c r="ACQ217" s="60">
        <v>1.43341634028075E-2</v>
      </c>
      <c r="ACR217" s="60"/>
      <c r="ACS217" s="60"/>
      <c r="ACT217" s="60"/>
      <c r="ACU217" s="60"/>
      <c r="ACV217" s="60"/>
      <c r="ACW217" s="60"/>
      <c r="ACX217" s="60"/>
      <c r="ACY217" s="60">
        <v>1.1323737306586601</v>
      </c>
      <c r="ACZ217" s="60">
        <v>1.1726652077372101E-2</v>
      </c>
      <c r="ADA217" s="60">
        <v>1.8846467285319201E-2</v>
      </c>
      <c r="ADB217" s="60">
        <v>1.7544624700969999E-2</v>
      </c>
      <c r="ADC217" s="60">
        <v>1.5715031474929999E-2</v>
      </c>
      <c r="ADD217" s="60">
        <v>2.03825638529882E-2</v>
      </c>
      <c r="ADE217" s="60">
        <v>1.9307287767695601E-2</v>
      </c>
    </row>
    <row r="218" spans="554:785" x14ac:dyDescent="0.25">
      <c r="UH218" s="60"/>
      <c r="UI218" s="59">
        <v>0.12543229758739399</v>
      </c>
      <c r="UJ218" s="59"/>
      <c r="UK218" s="59"/>
      <c r="UL218" s="59"/>
      <c r="UM218" s="59"/>
      <c r="UN218" s="59"/>
      <c r="UO218" s="59"/>
      <c r="UP218" s="59">
        <v>2.76274010539054E-2</v>
      </c>
      <c r="UQ218" s="59"/>
      <c r="UR218" s="59"/>
      <c r="US218" s="60">
        <v>2.7464499697089102E-2</v>
      </c>
      <c r="UT218" s="60">
        <v>4.1721500456333098E-2</v>
      </c>
      <c r="UV218" s="59"/>
      <c r="UW218" s="59"/>
      <c r="VA218" s="59"/>
      <c r="VB218" s="59">
        <v>6.9270096719264901E-2</v>
      </c>
      <c r="VC218" s="59">
        <v>1.3842400163412E-2</v>
      </c>
      <c r="VD218" s="59"/>
      <c r="VE218" s="59">
        <v>2.79239006340503E-2</v>
      </c>
      <c r="VF218" s="59">
        <v>4.1668999940156902E-2</v>
      </c>
      <c r="VG218" s="59">
        <v>2.7640700340270899E-2</v>
      </c>
      <c r="VH218" s="59">
        <v>2.7813401073217298E-2</v>
      </c>
      <c r="ACE218" s="60"/>
      <c r="ACF218" s="60">
        <v>1.1159064098124999E-2</v>
      </c>
      <c r="ACG218" s="60">
        <v>1.0276283227301E-2</v>
      </c>
      <c r="ACH218" s="60">
        <v>8.3533458919280105E-3</v>
      </c>
      <c r="ACI218" s="60">
        <v>2.1124537570422899E-2</v>
      </c>
      <c r="ACJ218" s="60">
        <v>1.06893774970098E-2</v>
      </c>
      <c r="ACK218" s="60">
        <v>7.8538804366162108E-3</v>
      </c>
      <c r="ACL218" s="60">
        <v>5.7642577312610301E-3</v>
      </c>
      <c r="ACM218" s="60">
        <v>1.7437576982288799E-2</v>
      </c>
      <c r="ACN218" s="60">
        <v>8.4837809132195102E-3</v>
      </c>
      <c r="ACO218" s="60">
        <v>7.03457713313815E-3</v>
      </c>
      <c r="ACP218" s="60">
        <v>1.85984153258183E-2</v>
      </c>
      <c r="ACQ218" s="60">
        <v>1.4281400020467299E-2</v>
      </c>
      <c r="ACR218" s="60"/>
      <c r="ACS218" s="60"/>
      <c r="ACT218" s="60"/>
      <c r="ACU218" s="60"/>
      <c r="ACV218" s="60"/>
      <c r="ACW218" s="60"/>
      <c r="ACX218" s="60"/>
      <c r="ACY218" s="60">
        <v>1.1323643109291399</v>
      </c>
      <c r="ACZ218" s="60">
        <v>1.17061411946999E-2</v>
      </c>
      <c r="ADA218" s="60">
        <v>1.8811525381496899E-2</v>
      </c>
      <c r="ADB218" s="60">
        <v>1.75433673704023E-2</v>
      </c>
      <c r="ADC218" s="60">
        <v>1.56951129310158E-2</v>
      </c>
      <c r="ADD218" s="60">
        <v>2.0340467391598099E-2</v>
      </c>
      <c r="ADE218" s="60">
        <v>1.93042150003075E-2</v>
      </c>
    </row>
    <row r="219" spans="554:785" x14ac:dyDescent="0.25">
      <c r="UH219" s="60"/>
      <c r="UI219" s="59">
        <v>0.12545549869537301</v>
      </c>
      <c r="UJ219" s="59"/>
      <c r="UK219" s="59"/>
      <c r="UL219" s="59"/>
      <c r="UM219" s="59"/>
      <c r="UN219" s="59"/>
      <c r="UO219" s="59"/>
      <c r="UP219" s="59">
        <v>2.76219993829727E-2</v>
      </c>
      <c r="UQ219" s="59"/>
      <c r="UR219" s="59"/>
      <c r="US219" s="60">
        <v>2.73086000233888E-2</v>
      </c>
      <c r="UT219" s="60">
        <v>4.1716199368238401E-2</v>
      </c>
      <c r="UV219" s="59"/>
      <c r="UW219" s="59"/>
      <c r="VA219" s="59"/>
      <c r="VB219" s="59">
        <v>6.9185599684715202E-2</v>
      </c>
      <c r="VC219" s="59">
        <v>1.3841199688613399E-2</v>
      </c>
      <c r="VD219" s="59"/>
      <c r="VE219" s="59">
        <v>2.7923401445150299E-2</v>
      </c>
      <c r="VF219" s="59">
        <v>4.1667997837066602E-2</v>
      </c>
      <c r="VG219" s="59">
        <v>2.7617000043392102E-2</v>
      </c>
      <c r="VH219" s="59">
        <v>2.78098993003368E-2</v>
      </c>
      <c r="ACE219" s="60"/>
      <c r="ACF219" s="60">
        <v>1.1130780072665001E-2</v>
      </c>
      <c r="ACG219" s="60">
        <v>1.0263442305643E-2</v>
      </c>
      <c r="ACH219" s="60">
        <v>8.3397323206875606E-3</v>
      </c>
      <c r="ACI219" s="60">
        <v>2.1114464596408901E-2</v>
      </c>
      <c r="ACJ219" s="60">
        <v>1.0608605549024199E-2</v>
      </c>
      <c r="ACK219" s="60">
        <v>7.8279172220229194E-3</v>
      </c>
      <c r="ACL219" s="60">
        <v>5.7487758826884599E-3</v>
      </c>
      <c r="ACM219" s="60">
        <v>1.7436923239590299E-2</v>
      </c>
      <c r="ACN219" s="60">
        <v>8.4423862384259696E-3</v>
      </c>
      <c r="ACO219" s="60">
        <v>7.0004647028666898E-3</v>
      </c>
      <c r="ACP219" s="60">
        <v>1.8594308113949101E-2</v>
      </c>
      <c r="ACQ219" s="60">
        <v>1.42444678835984E-2</v>
      </c>
      <c r="ACR219" s="60"/>
      <c r="ACS219" s="60"/>
      <c r="ACT219" s="60"/>
      <c r="ACU219" s="60"/>
      <c r="ACV219" s="60"/>
      <c r="ACW219" s="60"/>
      <c r="ACX219" s="60"/>
      <c r="ACY219" s="60">
        <v>1.1321954512048</v>
      </c>
      <c r="ACZ219" s="60">
        <v>1.1670371384154899E-2</v>
      </c>
      <c r="ADA219" s="60">
        <v>1.87913142535471E-2</v>
      </c>
      <c r="ADB219" s="60">
        <v>1.7499433209552499E-2</v>
      </c>
      <c r="ADC219" s="60">
        <v>1.56089294294251E-2</v>
      </c>
      <c r="ADD219" s="60">
        <v>2.0333097883391001E-2</v>
      </c>
      <c r="ADE219" s="60">
        <v>1.9244609188249301E-2</v>
      </c>
    </row>
    <row r="220" spans="554:785" x14ac:dyDescent="0.25">
      <c r="UH220" s="60"/>
      <c r="UI220" s="59">
        <v>0.13895049691200201</v>
      </c>
      <c r="UJ220" s="59"/>
      <c r="UK220" s="59"/>
      <c r="UL220" s="59"/>
      <c r="UM220" s="59"/>
      <c r="UN220" s="59"/>
      <c r="UO220" s="59"/>
      <c r="UP220" s="59">
        <v>2.7615699917078001E-2</v>
      </c>
      <c r="UQ220" s="59"/>
      <c r="UR220" s="59"/>
      <c r="US220" s="60">
        <v>2.7281299233436501E-2</v>
      </c>
      <c r="UT220" s="60">
        <v>4.1703101247549001E-2</v>
      </c>
      <c r="UV220" s="59"/>
      <c r="UW220" s="59"/>
      <c r="VA220" s="59"/>
      <c r="VB220" s="59">
        <v>5.6322898715734399E-2</v>
      </c>
      <c r="VC220" s="59">
        <v>1.38344001024961E-2</v>
      </c>
      <c r="VD220" s="59"/>
      <c r="VE220" s="59">
        <v>2.7917400002479501E-2</v>
      </c>
      <c r="VF220" s="59">
        <v>4.16478998959064E-2</v>
      </c>
      <c r="VG220" s="59">
        <v>2.7614099904894801E-2</v>
      </c>
      <c r="VH220" s="59">
        <v>2.78067998588085E-2</v>
      </c>
      <c r="ACE220" s="60"/>
      <c r="ACF220" s="60">
        <v>1.10997434810137E-2</v>
      </c>
      <c r="ACG220" s="60">
        <v>1.02629489888733E-2</v>
      </c>
      <c r="ACH220" s="60">
        <v>8.2856996451612496E-3</v>
      </c>
      <c r="ACI220" s="60">
        <v>2.10573206104358E-2</v>
      </c>
      <c r="ACJ220" s="60">
        <v>1.05712674668437E-2</v>
      </c>
      <c r="ACK220" s="60">
        <v>7.8142873545205306E-3</v>
      </c>
      <c r="ACL220" s="60">
        <v>5.7155671969825496E-3</v>
      </c>
      <c r="ACM220" s="60">
        <v>1.7410114026510101E-2</v>
      </c>
      <c r="ACN220" s="60">
        <v>8.4073975175291502E-3</v>
      </c>
      <c r="ACO220" s="60">
        <v>6.9560951539415798E-3</v>
      </c>
      <c r="ACP220" s="60">
        <v>1.8581522852700899E-2</v>
      </c>
      <c r="ACQ220" s="60">
        <v>1.42202534364288E-2</v>
      </c>
      <c r="ACR220" s="60"/>
      <c r="ACS220" s="60"/>
      <c r="ACT220" s="60"/>
      <c r="ACU220" s="60"/>
      <c r="ACV220" s="60"/>
      <c r="ACW220" s="60"/>
      <c r="ACX220" s="60"/>
      <c r="ACY220" s="60">
        <v>1.1320223836215599</v>
      </c>
      <c r="ACZ220" s="60">
        <v>1.1650323248822E-2</v>
      </c>
      <c r="ADA220" s="60">
        <v>1.8787401992969199E-2</v>
      </c>
      <c r="ADB220" s="60">
        <v>1.7492295105100801E-2</v>
      </c>
      <c r="ADC220" s="60">
        <v>1.55572782174565E-2</v>
      </c>
      <c r="ADD220" s="60">
        <v>2.0323026748219199E-2</v>
      </c>
      <c r="ADE220" s="60">
        <v>1.9240023221487899E-2</v>
      </c>
    </row>
    <row r="221" spans="554:785" x14ac:dyDescent="0.25">
      <c r="UH221" s="60"/>
      <c r="UI221" s="59">
        <v>0.13914521038532199</v>
      </c>
      <c r="UJ221" s="59"/>
      <c r="UK221" s="59"/>
      <c r="UL221" s="59"/>
      <c r="UM221" s="59"/>
      <c r="UN221" s="59"/>
      <c r="UO221" s="59"/>
      <c r="UP221" s="59">
        <v>2.7614099904894801E-2</v>
      </c>
      <c r="UQ221" s="59"/>
      <c r="UR221" s="59"/>
      <c r="US221" s="60">
        <v>2.7216099202632901E-2</v>
      </c>
      <c r="UT221" s="60">
        <v>4.1702501475810998E-2</v>
      </c>
      <c r="UV221" s="59"/>
      <c r="UW221" s="59"/>
      <c r="VA221" s="59"/>
      <c r="VB221" s="59">
        <v>5.6225899606943103E-2</v>
      </c>
      <c r="VC221" s="59">
        <v>1.3824299909174401E-2</v>
      </c>
      <c r="VD221" s="59"/>
      <c r="VE221" s="59">
        <v>2.79160998761653E-2</v>
      </c>
      <c r="VF221" s="59">
        <v>4.1647002100944498E-2</v>
      </c>
      <c r="VG221" s="59">
        <v>2.7599599212408E-2</v>
      </c>
      <c r="VH221" s="59">
        <v>2.7806300669908499E-2</v>
      </c>
      <c r="ACE221" s="60"/>
      <c r="ACF221" s="60">
        <v>1.1076921626645E-2</v>
      </c>
      <c r="ACG221" s="60">
        <v>1.02428115227745E-2</v>
      </c>
      <c r="ACH221" s="60">
        <v>8.27412580353349E-3</v>
      </c>
      <c r="ACI221" s="60">
        <v>2.10461581882385E-2</v>
      </c>
      <c r="ACJ221" s="60">
        <v>1.0526829491674701E-2</v>
      </c>
      <c r="ACK221" s="60">
        <v>7.8061243731748602E-3</v>
      </c>
      <c r="ACL221" s="60">
        <v>5.7064028374425703E-3</v>
      </c>
      <c r="ACM221" s="60">
        <v>1.73766703715263E-2</v>
      </c>
      <c r="ACN221" s="60">
        <v>8.3220734107925399E-3</v>
      </c>
      <c r="ACO221" s="60">
        <v>6.9435181856888403E-3</v>
      </c>
      <c r="ACP221" s="60">
        <v>1.85743162403035E-2</v>
      </c>
      <c r="ACQ221" s="60">
        <v>1.4215052228752099E-2</v>
      </c>
      <c r="ACR221" s="60"/>
      <c r="ACS221" s="60"/>
      <c r="ACT221" s="60"/>
      <c r="ACU221" s="60"/>
      <c r="ACV221" s="60"/>
      <c r="ACW221" s="60"/>
      <c r="ACX221" s="60"/>
      <c r="ACY221" s="60">
        <v>1.13195670067855</v>
      </c>
      <c r="ACZ221" s="60">
        <v>1.1623173844773099E-2</v>
      </c>
      <c r="ADA221" s="60">
        <v>1.8773208389757799E-2</v>
      </c>
      <c r="ADB221" s="60">
        <v>1.7457907038685199E-2</v>
      </c>
      <c r="ADC221" s="60">
        <v>1.5546969634489399E-2</v>
      </c>
      <c r="ADD221" s="60">
        <v>2.0160024452438401E-2</v>
      </c>
      <c r="ADE221" s="60">
        <v>1.9229707862877199E-2</v>
      </c>
    </row>
    <row r="222" spans="554:785" x14ac:dyDescent="0.25">
      <c r="UH222" s="60"/>
      <c r="UI222" s="59">
        <v>0.13923530280589999</v>
      </c>
      <c r="UJ222" s="59"/>
      <c r="UK222" s="59"/>
      <c r="UL222" s="59"/>
      <c r="UM222" s="59"/>
      <c r="UN222" s="59"/>
      <c r="UO222" s="59"/>
      <c r="UP222" s="59">
        <v>2.7612499892711601E-2</v>
      </c>
      <c r="UQ222" s="59"/>
      <c r="UR222" s="59"/>
      <c r="US222" s="60">
        <v>2.64557003974914E-2</v>
      </c>
      <c r="UT222" s="60">
        <v>4.1696898639202097E-2</v>
      </c>
      <c r="UV222" s="59"/>
      <c r="UW222" s="59"/>
      <c r="VA222" s="59"/>
      <c r="VB222" s="59">
        <v>5.5977001786231897E-2</v>
      </c>
      <c r="VC222" s="59">
        <v>1.3819999992847399E-2</v>
      </c>
      <c r="VD222" s="59"/>
      <c r="VE222" s="59">
        <v>2.7911499142646699E-2</v>
      </c>
      <c r="VF222" s="59">
        <v>4.1637800633907297E-2</v>
      </c>
      <c r="VG222" s="59">
        <v>2.7591198682784999E-2</v>
      </c>
      <c r="VH222" s="59">
        <v>2.7799999341368599E-2</v>
      </c>
      <c r="ACE222" s="60"/>
      <c r="ACF222" s="60">
        <v>1.1073521021110399E-2</v>
      </c>
      <c r="ACG222" s="60">
        <v>1.0207073102785701E-2</v>
      </c>
      <c r="ACH222" s="60">
        <v>8.2694396049639695E-3</v>
      </c>
      <c r="ACI222" s="60">
        <v>2.10377540773845E-2</v>
      </c>
      <c r="ACJ222" s="60">
        <v>1.05101947404236E-2</v>
      </c>
      <c r="ACK222" s="60">
        <v>7.7950856136393097E-3</v>
      </c>
      <c r="ACL222" s="60">
        <v>5.6988562972680899E-3</v>
      </c>
      <c r="ACM222" s="60">
        <v>1.73615884540812E-2</v>
      </c>
      <c r="ACN222" s="60">
        <v>8.31669010845126E-3</v>
      </c>
      <c r="ACO222" s="60">
        <v>6.9133684435222203E-3</v>
      </c>
      <c r="ACP222" s="60">
        <v>1.8571955259306099E-2</v>
      </c>
      <c r="ACQ222" s="60">
        <v>1.41894954882368E-2</v>
      </c>
      <c r="ACR222" s="60"/>
      <c r="ACS222" s="60"/>
      <c r="ACT222" s="60"/>
      <c r="ACU222" s="60"/>
      <c r="ACV222" s="60"/>
      <c r="ACW222" s="60"/>
      <c r="ACX222" s="60"/>
      <c r="ACY222" s="60">
        <v>1.1319084506810699</v>
      </c>
      <c r="ACZ222" s="60">
        <v>1.16172991077502E-2</v>
      </c>
      <c r="ADA222" s="60">
        <v>1.8719476549509399E-2</v>
      </c>
      <c r="ADB222" s="60">
        <v>1.7434474073452801E-2</v>
      </c>
      <c r="ADC222" s="60">
        <v>1.55202977312722E-2</v>
      </c>
      <c r="ADD222" s="60">
        <v>2.00720404793709E-2</v>
      </c>
      <c r="ADE222" s="60">
        <v>1.9120316051499602E-2</v>
      </c>
    </row>
    <row r="223" spans="554:785" x14ac:dyDescent="0.25">
      <c r="UH223" s="60"/>
      <c r="UI223" s="59">
        <v>0.13930609822273199</v>
      </c>
      <c r="UJ223" s="59"/>
      <c r="UK223" s="59"/>
      <c r="UL223" s="59"/>
      <c r="UM223" s="59"/>
      <c r="UN223" s="59"/>
      <c r="UO223" s="59"/>
      <c r="UP223" s="59">
        <v>2.7610499411821299E-2</v>
      </c>
      <c r="UQ223" s="59"/>
      <c r="UR223" s="59"/>
      <c r="US223" s="60">
        <v>2.6297999545931799E-2</v>
      </c>
      <c r="UT223" s="60">
        <v>4.1686899960040998E-2</v>
      </c>
      <c r="UV223" s="59"/>
      <c r="UW223" s="59"/>
      <c r="VA223" s="59"/>
      <c r="VB223" s="59">
        <v>5.5878300219774198E-2</v>
      </c>
      <c r="VC223" s="59">
        <v>1.3776499778032299E-2</v>
      </c>
      <c r="VD223" s="59"/>
      <c r="VE223" s="59">
        <v>2.7900099754333399E-2</v>
      </c>
      <c r="VF223" s="59">
        <v>4.1624400764703702E-2</v>
      </c>
      <c r="VG223" s="59">
        <v>2.75557003915309E-2</v>
      </c>
      <c r="VH223" s="59">
        <v>2.7799999341368599E-2</v>
      </c>
      <c r="ACE223" s="60"/>
      <c r="ACF223" s="60">
        <v>1.1027035568173599E-2</v>
      </c>
      <c r="ACG223" s="60">
        <v>1.02039556871315E-2</v>
      </c>
      <c r="ACH223" s="60">
        <v>8.2198679355152907E-3</v>
      </c>
      <c r="ACI223" s="60">
        <v>2.10236521544079E-2</v>
      </c>
      <c r="ACJ223" s="60">
        <v>1.05010814639228E-2</v>
      </c>
      <c r="ACK223" s="60">
        <v>7.7948210468996E-3</v>
      </c>
      <c r="ACL223" s="60">
        <v>5.68939853844276E-3</v>
      </c>
      <c r="ACM223" s="60">
        <v>1.7333683205463701E-2</v>
      </c>
      <c r="ACN223" s="60">
        <v>8.3114756955740606E-3</v>
      </c>
      <c r="ACO223" s="60">
        <v>6.91011244528404E-3</v>
      </c>
      <c r="ACP223" s="60">
        <v>1.85562084345503E-2</v>
      </c>
      <c r="ACQ223" s="60">
        <v>1.41498843202351E-2</v>
      </c>
      <c r="ACR223" s="60"/>
      <c r="ACS223" s="60"/>
      <c r="ACT223" s="60"/>
      <c r="ACU223" s="60"/>
      <c r="ACV223" s="60"/>
      <c r="ACW223" s="60"/>
      <c r="ACX223" s="60"/>
      <c r="ACY223" s="60">
        <v>1.1317797972185799</v>
      </c>
      <c r="ACZ223" s="60">
        <v>1.16138111948104E-2</v>
      </c>
      <c r="ADA223" s="60">
        <v>1.86877992909164E-2</v>
      </c>
      <c r="ADB223" s="60">
        <v>1.7375728765579E-2</v>
      </c>
      <c r="ADC223" s="60">
        <v>1.5502544526673699E-2</v>
      </c>
      <c r="ADD223" s="60">
        <v>2.00620440876049E-2</v>
      </c>
      <c r="ADE223" s="60">
        <v>1.9118408785562899E-2</v>
      </c>
    </row>
    <row r="224" spans="554:785" x14ac:dyDescent="0.25">
      <c r="UH224" s="60"/>
      <c r="UI224" s="59">
        <v>0.139377906918525</v>
      </c>
      <c r="UJ224" s="59"/>
      <c r="UK224" s="59"/>
      <c r="UL224" s="59"/>
      <c r="UM224" s="59"/>
      <c r="UN224" s="59"/>
      <c r="UO224" s="59"/>
      <c r="UP224" s="59">
        <v>2.7451299130916498E-2</v>
      </c>
      <c r="UQ224" s="59"/>
      <c r="UR224" s="59"/>
      <c r="US224" s="60">
        <v>1.54000995680689E-2</v>
      </c>
      <c r="UT224" s="60">
        <v>4.1685000061988803E-2</v>
      </c>
      <c r="UV224" s="59"/>
      <c r="UW224" s="59"/>
      <c r="VA224" s="59"/>
      <c r="VB224" s="59">
        <v>5.5875897407531697E-2</v>
      </c>
      <c r="VC224" s="59">
        <v>1.37748001143336E-2</v>
      </c>
      <c r="VD224" s="59"/>
      <c r="VE224" s="59">
        <v>2.7895100414752901E-2</v>
      </c>
      <c r="VF224" s="59">
        <v>4.1620299220085102E-2</v>
      </c>
      <c r="VG224" s="59">
        <v>2.7516201138496399E-2</v>
      </c>
      <c r="VH224" s="59">
        <v>2.7793299406766801E-2</v>
      </c>
      <c r="ACE224" s="60"/>
      <c r="ACF224" s="60">
        <v>1.1007308782167101E-2</v>
      </c>
      <c r="ACG224" s="60">
        <v>1.01932028742445E-2</v>
      </c>
      <c r="ACH224" s="60">
        <v>8.1639468559359298E-3</v>
      </c>
      <c r="ACI224" s="60">
        <v>2.0999934719527599E-2</v>
      </c>
      <c r="ACJ224" s="60">
        <v>1.0499771787703701E-2</v>
      </c>
      <c r="ACK224" s="60">
        <v>7.7877764352314296E-3</v>
      </c>
      <c r="ACL224" s="60">
        <v>5.6467184021753002E-3</v>
      </c>
      <c r="ACM224" s="60">
        <v>1.7249382401370601E-2</v>
      </c>
      <c r="ACN224" s="60">
        <v>8.2955719721405901E-3</v>
      </c>
      <c r="ACO224" s="60">
        <v>6.9077441472882401E-3</v>
      </c>
      <c r="ACP224" s="60">
        <v>1.8528210424449701E-2</v>
      </c>
      <c r="ACQ224" s="60">
        <v>1.41004663774646E-2</v>
      </c>
      <c r="ACR224" s="60"/>
      <c r="ACS224" s="60"/>
      <c r="ACT224" s="60"/>
      <c r="ACU224" s="60"/>
      <c r="ACV224" s="60"/>
      <c r="ACW224" s="60"/>
      <c r="ACX224" s="60"/>
      <c r="ACY224" s="60">
        <v>1.13162366712743</v>
      </c>
      <c r="ACZ224" s="60">
        <v>1.15385590897433E-2</v>
      </c>
      <c r="ADA224" s="60">
        <v>1.8658169782714399E-2</v>
      </c>
      <c r="ADB224" s="60">
        <v>1.7367838875099701E-2</v>
      </c>
      <c r="ADC224" s="60">
        <v>1.55004629344447E-2</v>
      </c>
      <c r="ADD224" s="60">
        <v>1.9957379728634001E-2</v>
      </c>
      <c r="ADE224" s="60">
        <v>1.9114445176915199E-2</v>
      </c>
    </row>
    <row r="225" spans="554:785" x14ac:dyDescent="0.25">
      <c r="UH225" s="60"/>
      <c r="UI225" s="59">
        <v>0.139378681778907</v>
      </c>
      <c r="UJ225" s="59"/>
      <c r="UK225" s="59"/>
      <c r="UL225" s="59"/>
      <c r="UM225" s="59"/>
      <c r="UN225" s="59"/>
      <c r="UO225" s="59"/>
      <c r="UP225" s="59">
        <v>2.73400992155075E-2</v>
      </c>
      <c r="UQ225" s="59"/>
      <c r="UR225" s="59"/>
      <c r="US225" s="60">
        <v>1.5069999732077099E-2</v>
      </c>
      <c r="UT225" s="60">
        <v>4.1676599532365799E-2</v>
      </c>
      <c r="UV225" s="59"/>
      <c r="UW225" s="59"/>
      <c r="VA225" s="59"/>
      <c r="VB225" s="59">
        <v>5.58739006519317E-2</v>
      </c>
      <c r="VC225" s="59">
        <v>1.3768699951469799E-2</v>
      </c>
      <c r="VD225" s="59"/>
      <c r="VE225" s="59">
        <v>2.78932005167007E-2</v>
      </c>
      <c r="VF225" s="59">
        <v>4.1602797806262901E-2</v>
      </c>
      <c r="VG225" s="59">
        <v>2.7452901005744899E-2</v>
      </c>
      <c r="VH225" s="59">
        <v>2.7792699635028801E-2</v>
      </c>
      <c r="ACE225" s="60"/>
      <c r="ACF225" s="60">
        <v>1.0978917614343201E-2</v>
      </c>
      <c r="ACG225" s="60">
        <v>1.01779736685028E-2</v>
      </c>
      <c r="ACH225" s="60">
        <v>8.1355619480581402E-3</v>
      </c>
      <c r="ACI225" s="60">
        <v>2.09897278558656E-2</v>
      </c>
      <c r="ACJ225" s="60">
        <v>1.04743062680992E-2</v>
      </c>
      <c r="ACK225" s="60">
        <v>7.7656927784463797E-3</v>
      </c>
      <c r="ACL225" s="60">
        <v>5.6125232001573303E-3</v>
      </c>
      <c r="ACM225" s="60">
        <v>1.7244307728045999E-2</v>
      </c>
      <c r="ACN225" s="60">
        <v>8.2920059290899194E-3</v>
      </c>
      <c r="ACO225" s="60">
        <v>6.8925255635510904E-3</v>
      </c>
      <c r="ACP225" s="60">
        <v>1.84928818363361E-2</v>
      </c>
      <c r="ACQ225" s="60">
        <v>1.4068080310649701E-2</v>
      </c>
      <c r="ACR225" s="60"/>
      <c r="ACS225" s="60"/>
      <c r="ACT225" s="60"/>
      <c r="ACU225" s="60"/>
      <c r="ACV225" s="60"/>
      <c r="ACW225" s="60"/>
      <c r="ACX225" s="60"/>
      <c r="ACY225" s="60">
        <v>1.13157735013411</v>
      </c>
      <c r="ACZ225" s="60">
        <v>1.14877337304657E-2</v>
      </c>
      <c r="ADA225" s="60">
        <v>1.86365721461411E-2</v>
      </c>
      <c r="ADB225" s="60">
        <v>1.7347334347744998E-2</v>
      </c>
      <c r="ADC225" s="60">
        <v>1.54876645799035E-2</v>
      </c>
      <c r="ADD225" s="60">
        <v>1.98946861709395E-2</v>
      </c>
      <c r="ADE225" s="60">
        <v>1.9106968038968698E-2</v>
      </c>
    </row>
    <row r="226" spans="554:785" x14ac:dyDescent="0.25">
      <c r="UH226" s="60"/>
      <c r="UI226" s="59">
        <v>0.139459803700447</v>
      </c>
      <c r="UJ226" s="59"/>
      <c r="UK226" s="59"/>
      <c r="UL226" s="59"/>
      <c r="UM226" s="59"/>
      <c r="UN226" s="59"/>
      <c r="UO226" s="59"/>
      <c r="UP226" s="59">
        <v>2.7220699936151501E-2</v>
      </c>
      <c r="UQ226" s="59"/>
      <c r="UR226" s="59"/>
      <c r="US226" s="60">
        <v>1.46720996126532E-2</v>
      </c>
      <c r="UT226" s="60">
        <v>4.1675299406051601E-2</v>
      </c>
      <c r="UV226" s="59"/>
      <c r="UW226" s="59"/>
      <c r="VA226" s="59"/>
      <c r="VB226" s="59">
        <v>5.5866397917270598E-2</v>
      </c>
      <c r="VC226" s="59">
        <v>1.37577997520565E-2</v>
      </c>
      <c r="VD226" s="59"/>
      <c r="VE226" s="59">
        <v>2.7890600264072401E-2</v>
      </c>
      <c r="VF226" s="59">
        <v>4.1592799127101898E-2</v>
      </c>
      <c r="VG226" s="59">
        <v>2.6687700301408698E-2</v>
      </c>
      <c r="VH226" s="59">
        <v>2.7790399268269501E-2</v>
      </c>
      <c r="ACE226" s="60"/>
      <c r="ACF226" s="60">
        <v>1.09104604153767E-2</v>
      </c>
      <c r="ACG226" s="60">
        <v>1.01726977628907E-2</v>
      </c>
      <c r="ACH226" s="60">
        <v>8.0907161608003795E-3</v>
      </c>
      <c r="ACI226" s="60">
        <v>2.0963991140444199E-2</v>
      </c>
      <c r="ACJ226" s="60">
        <v>1.04263806146033E-2</v>
      </c>
      <c r="ACK226" s="60">
        <v>7.6619804830738497E-3</v>
      </c>
      <c r="ACL226" s="60">
        <v>5.6088586131259601E-3</v>
      </c>
      <c r="ACM226" s="60">
        <v>1.7127061172288498E-2</v>
      </c>
      <c r="ACN226" s="60">
        <v>8.2881164530594995E-3</v>
      </c>
      <c r="ACO226" s="60">
        <v>6.8856088451016498E-3</v>
      </c>
      <c r="ACP226" s="60">
        <v>1.8423626278954799E-2</v>
      </c>
      <c r="ACQ226" s="60">
        <v>1.4060074285674899E-2</v>
      </c>
      <c r="ACR226" s="60"/>
      <c r="ACS226" s="60"/>
      <c r="ACT226" s="60"/>
      <c r="ACU226" s="60"/>
      <c r="ACV226" s="60"/>
      <c r="ACW226" s="60"/>
      <c r="ACX226" s="60"/>
      <c r="ACY226" s="60">
        <v>1.1315679849984699</v>
      </c>
      <c r="ACZ226" s="60">
        <v>1.14871373330714E-2</v>
      </c>
      <c r="ADA226" s="60">
        <v>1.8572882335444602E-2</v>
      </c>
      <c r="ADB226" s="60">
        <v>1.7342226764029401E-2</v>
      </c>
      <c r="ADC226" s="60">
        <v>1.5481362794021699E-2</v>
      </c>
      <c r="ADD226" s="60">
        <v>1.9883689914132901E-2</v>
      </c>
      <c r="ADE226" s="60">
        <v>1.90784110442698E-2</v>
      </c>
    </row>
    <row r="227" spans="554:785" x14ac:dyDescent="0.25">
      <c r="UH227" s="60"/>
      <c r="UI227" s="59">
        <v>0.13953649997711101</v>
      </c>
      <c r="UJ227" s="59"/>
      <c r="UK227" s="59"/>
      <c r="UL227" s="59"/>
      <c r="UM227" s="59"/>
      <c r="UN227" s="59"/>
      <c r="UO227" s="59"/>
      <c r="UP227" s="59">
        <v>1.52254002168774E-2</v>
      </c>
      <c r="UQ227" s="59"/>
      <c r="UR227" s="59"/>
      <c r="US227" s="60">
        <v>1.46682998165488E-2</v>
      </c>
      <c r="UT227" s="60">
        <v>4.1672199964523302E-2</v>
      </c>
      <c r="UV227" s="59"/>
      <c r="UW227" s="59"/>
      <c r="VA227" s="59"/>
      <c r="VB227" s="59">
        <v>5.5848300457000698E-2</v>
      </c>
      <c r="VC227" s="59">
        <v>1.3753799721598599E-2</v>
      </c>
      <c r="VD227" s="59"/>
      <c r="VE227" s="59">
        <v>2.7884900569915699E-2</v>
      </c>
      <c r="VF227" s="59">
        <v>4.1573397815227502E-2</v>
      </c>
      <c r="VG227" s="59">
        <v>2.6622200384735999E-2</v>
      </c>
      <c r="VH227" s="59">
        <v>2.7769599109888E-2</v>
      </c>
      <c r="ACE227" s="60"/>
      <c r="ACF227" s="60">
        <v>1.0901553059094101E-2</v>
      </c>
      <c r="ACG227" s="60">
        <v>1.01108796086235E-2</v>
      </c>
      <c r="ACH227" s="60">
        <v>8.0902014472098004E-3</v>
      </c>
      <c r="ACI227" s="60">
        <v>2.0907192124159299E-2</v>
      </c>
      <c r="ACJ227" s="60">
        <v>1.0387894537349E-2</v>
      </c>
      <c r="ACK227" s="60">
        <v>7.6181476508848699E-3</v>
      </c>
      <c r="ACL227" s="60">
        <v>5.60377814753555E-3</v>
      </c>
      <c r="ACM227" s="60">
        <v>1.7040189543905699E-2</v>
      </c>
      <c r="ACN227" s="60">
        <v>8.2346992784125897E-3</v>
      </c>
      <c r="ACO227" s="60">
        <v>6.8813041830464898E-3</v>
      </c>
      <c r="ACP227" s="60">
        <v>1.8341019670475699E-2</v>
      </c>
      <c r="ACQ227" s="60">
        <v>1.4031233014796999E-2</v>
      </c>
      <c r="ACR227" s="60"/>
      <c r="ACS227" s="60"/>
      <c r="ACT227" s="60"/>
      <c r="ACU227" s="60"/>
      <c r="ACV227" s="60"/>
      <c r="ACW227" s="60"/>
      <c r="ACX227" s="60"/>
      <c r="ACY227" s="60">
        <v>1.1315579880362301</v>
      </c>
      <c r="ACZ227" s="60">
        <v>1.1448843532147601E-2</v>
      </c>
      <c r="ADA227" s="60">
        <v>1.85566645083774E-2</v>
      </c>
      <c r="ADB227" s="60">
        <v>1.7263185060596601E-2</v>
      </c>
      <c r="ADC227" s="60">
        <v>1.5412210241706401E-2</v>
      </c>
      <c r="ADD227" s="60">
        <v>1.9800889303237E-2</v>
      </c>
      <c r="ADE227" s="60">
        <v>1.9006657622321201E-2</v>
      </c>
    </row>
    <row r="228" spans="554:785" x14ac:dyDescent="0.25">
      <c r="UH228" s="60"/>
      <c r="UI228" s="59">
        <v>0.15287120640277799</v>
      </c>
      <c r="UJ228" s="59"/>
      <c r="UK228" s="59"/>
      <c r="UL228" s="59"/>
      <c r="UM228" s="59"/>
      <c r="UN228" s="59"/>
      <c r="UO228" s="59"/>
      <c r="UP228" s="59">
        <v>1.44055997952818E-2</v>
      </c>
      <c r="UQ228" s="59"/>
      <c r="UR228" s="59"/>
      <c r="US228" s="60">
        <v>1.45073002204298E-2</v>
      </c>
      <c r="UT228" s="60">
        <v>4.1662700474262203E-2</v>
      </c>
      <c r="UV228" s="59"/>
      <c r="UW228" s="59"/>
      <c r="VA228" s="59"/>
      <c r="VB228" s="59">
        <v>5.5838495492935097E-2</v>
      </c>
      <c r="VC228" s="59">
        <v>1.37149998918175E-2</v>
      </c>
      <c r="VD228" s="59"/>
      <c r="VE228" s="59">
        <v>2.7881899848580301E-2</v>
      </c>
      <c r="VF228" s="59">
        <v>4.15712967514991E-2</v>
      </c>
      <c r="VG228" s="59">
        <v>2.54399999976158E-2</v>
      </c>
      <c r="VH228" s="59">
        <v>2.7744300663471201E-2</v>
      </c>
      <c r="ACE228" s="60"/>
      <c r="ACF228" s="60">
        <v>1.0884649973396599E-2</v>
      </c>
      <c r="ACG228" s="60">
        <v>1.0089379619912501E-2</v>
      </c>
      <c r="ACH228" s="60">
        <v>8.0492968487312407E-3</v>
      </c>
      <c r="ACI228" s="60">
        <v>2.0897497212972599E-2</v>
      </c>
      <c r="ACJ228" s="60">
        <v>1.03546191252217E-2</v>
      </c>
      <c r="ACK228" s="60">
        <v>7.5879802351692203E-3</v>
      </c>
      <c r="ACL228" s="60">
        <v>5.5860886638959498E-3</v>
      </c>
      <c r="ACM228" s="60">
        <v>1.6963640476093299E-2</v>
      </c>
      <c r="ACN228" s="60">
        <v>8.1361663799016208E-3</v>
      </c>
      <c r="ACO228" s="60">
        <v>6.8670903664731801E-3</v>
      </c>
      <c r="ACP228" s="60">
        <v>1.83311014213067E-2</v>
      </c>
      <c r="ACQ228" s="60">
        <v>1.40299533403455E-2</v>
      </c>
      <c r="ACR228" s="60"/>
      <c r="ACS228" s="60"/>
      <c r="ACT228" s="60"/>
      <c r="ACU228" s="60"/>
      <c r="ACV228" s="60"/>
      <c r="ACW228" s="60"/>
      <c r="ACX228" s="60"/>
      <c r="ACY228" s="60">
        <v>1.1314011316811099</v>
      </c>
      <c r="ACZ228" s="60">
        <v>1.1420172690033601E-2</v>
      </c>
      <c r="ADA228" s="60">
        <v>1.8533403845648801E-2</v>
      </c>
      <c r="ADB228" s="60">
        <v>1.7259887353847599E-2</v>
      </c>
      <c r="ADC228" s="60">
        <v>1.5410427507223601E-2</v>
      </c>
      <c r="ADD228" s="60">
        <v>1.9736713732639001E-2</v>
      </c>
      <c r="ADE228" s="60">
        <v>1.89978326559553E-2</v>
      </c>
    </row>
    <row r="229" spans="554:785" x14ac:dyDescent="0.25">
      <c r="UH229" s="60"/>
      <c r="UI229" s="59">
        <v>0.15305979549884699</v>
      </c>
      <c r="UJ229" s="59"/>
      <c r="UK229" s="59"/>
      <c r="UL229" s="59"/>
      <c r="UM229" s="59"/>
      <c r="UN229" s="59"/>
      <c r="UO229" s="59"/>
      <c r="UP229" s="59">
        <v>1.43533004447817E-2</v>
      </c>
      <c r="UQ229" s="59"/>
      <c r="UR229" s="59"/>
      <c r="US229" s="60">
        <v>1.44830998033285E-2</v>
      </c>
      <c r="UT229" s="60">
        <v>4.1656401008367497E-2</v>
      </c>
      <c r="UV229" s="59"/>
      <c r="UW229" s="59"/>
      <c r="VA229" s="59"/>
      <c r="VB229" s="59">
        <v>5.5830899626016603E-2</v>
      </c>
      <c r="VC229" s="59">
        <v>1.36369997635483E-2</v>
      </c>
      <c r="VD229" s="59"/>
      <c r="VE229" s="59">
        <v>2.7872398495674099E-2</v>
      </c>
      <c r="VF229" s="59">
        <v>4.15546000003814E-2</v>
      </c>
      <c r="VG229" s="59">
        <v>1.54656004160642E-2</v>
      </c>
      <c r="VH229" s="59">
        <v>2.7736600488424301E-2</v>
      </c>
      <c r="ACE229" s="60"/>
      <c r="ACF229" s="60">
        <v>1.08546314015698E-2</v>
      </c>
      <c r="ACG229" s="60">
        <v>1.0005785299581399E-2</v>
      </c>
      <c r="ACH229" s="60">
        <v>7.9775166823620805E-3</v>
      </c>
      <c r="ACI229" s="60">
        <v>2.0890907060297201E-2</v>
      </c>
      <c r="ACJ229" s="60">
        <v>1.03442497105912E-2</v>
      </c>
      <c r="ACK229" s="60">
        <v>7.57534374322356E-3</v>
      </c>
      <c r="ACL229" s="60">
        <v>5.5701189553432097E-3</v>
      </c>
      <c r="ACM229" s="60">
        <v>1.69447506586488E-2</v>
      </c>
      <c r="ACN229" s="60">
        <v>8.1327403722027299E-3</v>
      </c>
      <c r="ACO229" s="60">
        <v>6.8635083978064899E-3</v>
      </c>
      <c r="ACP229" s="60">
        <v>1.8265865410256502E-2</v>
      </c>
      <c r="ACQ229" s="60">
        <v>1.4020814274618199E-2</v>
      </c>
      <c r="ACR229" s="60"/>
      <c r="ACS229" s="60"/>
      <c r="ACT229" s="60"/>
      <c r="ACU229" s="60"/>
      <c r="ACV229" s="60"/>
      <c r="ACW229" s="60"/>
      <c r="ACX229" s="60"/>
      <c r="ACY229" s="60">
        <v>1.13139169311149</v>
      </c>
      <c r="ACZ229" s="60">
        <v>1.1388146287276101E-2</v>
      </c>
      <c r="ADA229" s="60">
        <v>1.84882218134629E-2</v>
      </c>
      <c r="ADB229" s="60">
        <v>1.7259713371551098E-2</v>
      </c>
      <c r="ADC229" s="60">
        <v>1.54024100775769E-2</v>
      </c>
      <c r="ADD229" s="60">
        <v>1.9719882557580001E-2</v>
      </c>
      <c r="ADE229" s="60">
        <v>1.8933711061812599E-2</v>
      </c>
    </row>
    <row r="230" spans="554:785" x14ac:dyDescent="0.25">
      <c r="UH230" s="60"/>
      <c r="UI230" s="59">
        <v>0.15309399366378701</v>
      </c>
      <c r="UJ230" s="59"/>
      <c r="UK230" s="59"/>
      <c r="UL230" s="59"/>
      <c r="UM230" s="59"/>
      <c r="UN230" s="59"/>
      <c r="UO230" s="59"/>
      <c r="UP230" s="59">
        <v>1.42965000122785E-2</v>
      </c>
      <c r="UQ230" s="59"/>
      <c r="UR230" s="59"/>
      <c r="US230" s="60">
        <v>1.43849002197384E-2</v>
      </c>
      <c r="UT230" s="60">
        <v>4.1655801236629403E-2</v>
      </c>
      <c r="UV230" s="59"/>
      <c r="UW230" s="59"/>
      <c r="VA230" s="59"/>
      <c r="VB230" s="59">
        <v>5.5828098207712097E-2</v>
      </c>
      <c r="VC230" s="59">
        <v>1.3591400347650001E-2</v>
      </c>
      <c r="VD230" s="59"/>
      <c r="VE230" s="59">
        <v>2.7871999889612101E-2</v>
      </c>
      <c r="VF230" s="59">
        <v>4.15465012192726E-2</v>
      </c>
      <c r="VG230" s="59">
        <v>1.5268700197339001E-2</v>
      </c>
      <c r="VH230" s="59">
        <v>2.7735698968172001E-2</v>
      </c>
      <c r="ACE230" s="60"/>
      <c r="ACF230" s="60">
        <v>1.08519370524591E-2</v>
      </c>
      <c r="ACG230" s="60">
        <v>9.9955961164351608E-3</v>
      </c>
      <c r="ACH230" s="60">
        <v>7.8664000333037894E-3</v>
      </c>
      <c r="ACI230" s="60">
        <v>2.0839944194362501E-2</v>
      </c>
      <c r="ACJ230" s="60">
        <v>1.03281268835689E-2</v>
      </c>
      <c r="ACK230" s="60">
        <v>7.5609414849888597E-3</v>
      </c>
      <c r="ACL230" s="60">
        <v>5.5307015864221798E-3</v>
      </c>
      <c r="ACM230" s="60">
        <v>1.6919584812560701E-2</v>
      </c>
      <c r="ACN230" s="60">
        <v>8.1096319436803205E-3</v>
      </c>
      <c r="ACO230" s="60">
        <v>6.8444833205415596E-3</v>
      </c>
      <c r="ACP230" s="60">
        <v>1.8204132250658801E-2</v>
      </c>
      <c r="ACQ230" s="60">
        <v>1.3930476397227901E-2</v>
      </c>
      <c r="ACR230" s="60"/>
      <c r="ACS230" s="60"/>
      <c r="ACT230" s="60"/>
      <c r="ACU230" s="60"/>
      <c r="ACV230" s="60"/>
      <c r="ACW230" s="60"/>
      <c r="ACX230" s="60"/>
      <c r="ACY230" s="60">
        <v>1.1312959280574699</v>
      </c>
      <c r="ACZ230" s="60">
        <v>1.1312992784431699E-2</v>
      </c>
      <c r="ADA230" s="60">
        <v>1.84590053033661E-2</v>
      </c>
      <c r="ADB230" s="60">
        <v>1.7245377659941601E-2</v>
      </c>
      <c r="ADC230" s="60">
        <v>1.5398230444157101E-2</v>
      </c>
      <c r="ADD230" s="60">
        <v>1.9715549270216001E-2</v>
      </c>
      <c r="ADE230" s="60">
        <v>1.89092583934065E-2</v>
      </c>
    </row>
    <row r="231" spans="554:785" x14ac:dyDescent="0.25">
      <c r="UH231" s="60"/>
      <c r="UI231" s="59">
        <v>0.15310299396514801</v>
      </c>
      <c r="UJ231" s="59"/>
      <c r="UK231" s="59"/>
      <c r="UL231" s="59"/>
      <c r="UM231" s="59"/>
      <c r="UN231" s="59"/>
      <c r="UO231" s="59"/>
      <c r="UP231" s="59">
        <v>1.42754996195435E-2</v>
      </c>
      <c r="UQ231" s="59"/>
      <c r="UR231" s="59"/>
      <c r="US231" s="60">
        <v>1.43502997234463E-2</v>
      </c>
      <c r="UT231" s="60">
        <v>4.1650000959634698E-2</v>
      </c>
      <c r="UV231" s="59"/>
      <c r="UW231" s="59"/>
      <c r="VA231" s="59"/>
      <c r="VB231" s="59">
        <v>5.5759098380803999E-2</v>
      </c>
      <c r="VC231" s="59">
        <v>1.35287996381521E-2</v>
      </c>
      <c r="VD231" s="59"/>
      <c r="VE231" s="59">
        <v>2.7864899486303302E-2</v>
      </c>
      <c r="VF231" s="59">
        <v>4.1542798280715901E-2</v>
      </c>
      <c r="VG231" s="59">
        <v>1.4754699543118401E-2</v>
      </c>
      <c r="VH231" s="59">
        <v>2.7726400643587099E-2</v>
      </c>
      <c r="ACE231" s="60"/>
      <c r="ACF231" s="60">
        <v>1.0818658159848E-2</v>
      </c>
      <c r="ACG231" s="60">
        <v>9.9767830254582305E-3</v>
      </c>
      <c r="ACH231" s="60">
        <v>7.7812058094089403E-3</v>
      </c>
      <c r="ACI231" s="60">
        <v>2.08108824718224E-2</v>
      </c>
      <c r="ACJ231" s="60">
        <v>1.03159682306304E-2</v>
      </c>
      <c r="ACK231" s="60">
        <v>7.5490662883572002E-3</v>
      </c>
      <c r="ACL231" s="60">
        <v>5.4829448758025303E-3</v>
      </c>
      <c r="ACM231" s="60">
        <v>1.6890571751068301E-2</v>
      </c>
      <c r="ACN231" s="60">
        <v>8.0778270269682793E-3</v>
      </c>
      <c r="ACO231" s="60">
        <v>6.8083814754417498E-3</v>
      </c>
      <c r="ACP231" s="60">
        <v>1.82022454400587E-2</v>
      </c>
      <c r="ACQ231" s="60">
        <v>1.39259494031484E-2</v>
      </c>
      <c r="ACR231" s="60"/>
      <c r="ACS231" s="60"/>
      <c r="ACT231" s="60"/>
      <c r="ACU231" s="60"/>
      <c r="ACV231" s="60"/>
      <c r="ACW231" s="60"/>
      <c r="ACX231" s="60"/>
      <c r="ACY231" s="60">
        <v>1.1310257724113399</v>
      </c>
      <c r="ACZ231" s="60">
        <v>1.12846128789431E-2</v>
      </c>
      <c r="ADA231" s="60">
        <v>1.8410530153716902E-2</v>
      </c>
      <c r="ADB231" s="60">
        <v>1.7182212420944101E-2</v>
      </c>
      <c r="ADC231" s="60">
        <v>1.53459731142044E-2</v>
      </c>
      <c r="ADD231" s="60">
        <v>1.9699953735965298E-2</v>
      </c>
      <c r="ADE231" s="60">
        <v>1.8862709442493499E-2</v>
      </c>
    </row>
    <row r="232" spans="554:785" x14ac:dyDescent="0.25">
      <c r="UH232" s="60"/>
      <c r="UI232" s="59">
        <v>0.15313209593296001</v>
      </c>
      <c r="UJ232" s="59"/>
      <c r="UK232" s="59"/>
      <c r="UL232" s="59"/>
      <c r="UM232" s="59"/>
      <c r="UN232" s="59"/>
      <c r="UO232" s="59"/>
      <c r="UP232" s="59">
        <v>1.42644997686147E-2</v>
      </c>
      <c r="UQ232" s="59"/>
      <c r="UR232" s="59"/>
      <c r="US232" s="60">
        <v>1.4328599907457801E-2</v>
      </c>
      <c r="UT232" s="60">
        <v>4.1645500808954197E-2</v>
      </c>
      <c r="UV232" s="59"/>
      <c r="UW232" s="59"/>
      <c r="VA232" s="59"/>
      <c r="VB232" s="59">
        <v>5.5757701396942097E-2</v>
      </c>
      <c r="VC232" s="59">
        <v>1.34835001081228E-2</v>
      </c>
      <c r="VD232" s="59"/>
      <c r="VE232" s="59">
        <v>2.7839699760079301E-2</v>
      </c>
      <c r="VF232" s="59">
        <v>4.1532900184392901E-2</v>
      </c>
      <c r="VG232" s="59">
        <v>1.4369900338351701E-2</v>
      </c>
      <c r="VH232" s="59">
        <v>2.7721799910068502E-2</v>
      </c>
      <c r="ACE232" s="60"/>
      <c r="ACF232" s="60">
        <v>1.0816225998296999E-2</v>
      </c>
      <c r="ACG232" s="60">
        <v>9.97135233030522E-3</v>
      </c>
      <c r="ACH232" s="60">
        <v>7.7642134264311801E-3</v>
      </c>
      <c r="ACI232" s="60">
        <v>2.0779441650312699E-2</v>
      </c>
      <c r="ACJ232" s="60">
        <v>1.0274487199062101E-2</v>
      </c>
      <c r="ACK232" s="60">
        <v>7.5465870238484497E-3</v>
      </c>
      <c r="ACL232" s="60">
        <v>5.4429060418239002E-3</v>
      </c>
      <c r="ACM232" s="60">
        <v>1.6875281292039801E-2</v>
      </c>
      <c r="ACN232" s="60">
        <v>8.0130870717407803E-3</v>
      </c>
      <c r="ACO232" s="60">
        <v>6.77914361858849E-3</v>
      </c>
      <c r="ACP232" s="60">
        <v>1.8176196398279498E-2</v>
      </c>
      <c r="ACQ232" s="60">
        <v>1.3824297906478499E-2</v>
      </c>
      <c r="ACR232" s="60"/>
      <c r="ACS232" s="60"/>
      <c r="ACT232" s="60"/>
      <c r="ACU232" s="60"/>
      <c r="ACV232" s="60"/>
      <c r="ACW232" s="60"/>
      <c r="ACX232" s="60"/>
      <c r="ACY232" s="60">
        <v>1.1310135526829299</v>
      </c>
      <c r="ACZ232" s="60">
        <v>1.12727487252503E-2</v>
      </c>
      <c r="ADA232" s="60">
        <v>1.8401637013474401E-2</v>
      </c>
      <c r="ADB232" s="60">
        <v>1.71278968672984E-2</v>
      </c>
      <c r="ADC232" s="60">
        <v>1.53450339313704E-2</v>
      </c>
      <c r="ADD232" s="60">
        <v>1.9679788910576399E-2</v>
      </c>
      <c r="ADE232" s="60">
        <v>1.8766071451603E-2</v>
      </c>
    </row>
    <row r="233" spans="554:785" x14ac:dyDescent="0.25">
      <c r="UH233" s="60"/>
      <c r="UI233" s="59">
        <v>0.153148412704467</v>
      </c>
      <c r="UJ233" s="59"/>
      <c r="UK233" s="59"/>
      <c r="UL233" s="59"/>
      <c r="UM233" s="59"/>
      <c r="UN233" s="59"/>
      <c r="UO233" s="59"/>
      <c r="UP233" s="59">
        <v>1.4262200333178E-2</v>
      </c>
      <c r="UQ233" s="59"/>
      <c r="UR233" s="59"/>
      <c r="US233" s="60">
        <v>1.43160996958613E-2</v>
      </c>
      <c r="UT233" s="60">
        <v>4.1638601571321397E-2</v>
      </c>
      <c r="UV233" s="59"/>
      <c r="UW233" s="59"/>
      <c r="VA233" s="59"/>
      <c r="VB233" s="59">
        <v>5.5757697671651799E-2</v>
      </c>
      <c r="VC233" s="59"/>
      <c r="VD233" s="59"/>
      <c r="VE233" s="59">
        <v>2.7839001268148401E-2</v>
      </c>
      <c r="VF233" s="59">
        <v>4.1515000164508799E-2</v>
      </c>
      <c r="VG233" s="59">
        <v>1.4246899634599601E-2</v>
      </c>
      <c r="VH233" s="59">
        <v>2.7717899531126002E-2</v>
      </c>
      <c r="ACE233" s="60"/>
      <c r="ACF233" s="60">
        <v>1.07837533819665E-2</v>
      </c>
      <c r="ACG233" s="60">
        <v>9.9620595660359201E-3</v>
      </c>
      <c r="ACH233" s="60">
        <v>7.7238603593342897E-3</v>
      </c>
      <c r="ACI233" s="60">
        <v>2.0743449677007898E-2</v>
      </c>
      <c r="ACJ233" s="60">
        <v>1.02713588623755E-2</v>
      </c>
      <c r="ACK233" s="60">
        <v>7.5358564308437501E-3</v>
      </c>
      <c r="ACL233" s="60">
        <v>5.42030808953777E-3</v>
      </c>
      <c r="ACM233" s="60">
        <v>1.68499677312553E-2</v>
      </c>
      <c r="ACN233" s="60">
        <v>7.9609415423393896E-3</v>
      </c>
      <c r="ACO233" s="60">
        <v>6.7655686073769799E-3</v>
      </c>
      <c r="ACP233" s="60">
        <v>1.8169068847474899E-2</v>
      </c>
      <c r="ACQ233" s="60">
        <v>1.3625672598920001E-2</v>
      </c>
      <c r="ACR233" s="60"/>
      <c r="ACS233" s="60"/>
      <c r="ACT233" s="60"/>
      <c r="ACU233" s="60"/>
      <c r="ACV233" s="60"/>
      <c r="ACW233" s="60"/>
      <c r="ACX233" s="60"/>
      <c r="ACY233" s="60">
        <v>1.13100598443136</v>
      </c>
      <c r="ACZ233" s="60">
        <v>1.1243920696892101E-2</v>
      </c>
      <c r="ADA233" s="60">
        <v>1.83205430490446E-2</v>
      </c>
      <c r="ADB233" s="60">
        <v>1.7102488398673101E-2</v>
      </c>
      <c r="ADC233" s="60">
        <v>1.5334689473611499E-2</v>
      </c>
      <c r="ADD233" s="60">
        <v>1.9672655348907098E-2</v>
      </c>
      <c r="ADE233" s="60">
        <v>1.8605084388986799E-2</v>
      </c>
    </row>
    <row r="234" spans="554:785" x14ac:dyDescent="0.25">
      <c r="UH234" s="60"/>
      <c r="UI234" s="59">
        <v>0.153157398104667</v>
      </c>
      <c r="UJ234" s="59"/>
      <c r="UK234" s="59"/>
      <c r="UL234" s="59"/>
      <c r="UM234" s="59"/>
      <c r="UN234" s="59"/>
      <c r="UO234" s="59"/>
      <c r="UP234" s="59">
        <v>1.4237199909985E-2</v>
      </c>
      <c r="UQ234" s="59"/>
      <c r="UR234" s="59"/>
      <c r="US234" s="60">
        <v>1.43157001584768E-2</v>
      </c>
      <c r="UT234" s="60">
        <v>4.16380017995834E-2</v>
      </c>
      <c r="UV234" s="59"/>
      <c r="UW234" s="59"/>
      <c r="VA234" s="59"/>
      <c r="VB234" s="59">
        <v>5.5712200701236697E-2</v>
      </c>
      <c r="VC234" s="59"/>
      <c r="VD234" s="59"/>
      <c r="VE234" s="59">
        <v>2.7828499674796999E-2</v>
      </c>
      <c r="VF234" s="59">
        <v>4.15100008249282E-2</v>
      </c>
      <c r="VG234" s="59">
        <v>1.42280999571084E-2</v>
      </c>
      <c r="VH234" s="59">
        <v>2.7715500444173799E-2</v>
      </c>
      <c r="ACE234" s="60"/>
      <c r="ACF234" s="60">
        <v>1.0754931663722701E-2</v>
      </c>
      <c r="ACG234" s="60">
        <v>9.9590455583832092E-3</v>
      </c>
      <c r="ACH234" s="60">
        <v>7.6772913578141699E-3</v>
      </c>
      <c r="ACI234" s="60">
        <v>2.0727349688933E-2</v>
      </c>
      <c r="ACJ234" s="60">
        <v>1.0240010260563599E-2</v>
      </c>
      <c r="ACK234" s="60">
        <v>7.5114641786279204E-3</v>
      </c>
      <c r="ACL234" s="60">
        <v>5.4179166319822097E-3</v>
      </c>
      <c r="ACM234" s="60">
        <v>1.6826790190089199E-2</v>
      </c>
      <c r="ACN234" s="60">
        <v>7.9589508268311099E-3</v>
      </c>
      <c r="ACO234" s="60">
        <v>6.70316840948021E-3</v>
      </c>
      <c r="ACP234" s="60">
        <v>1.8154676295200199E-2</v>
      </c>
      <c r="ACQ234" s="60">
        <v>1.3524230851453699E-2</v>
      </c>
      <c r="ACR234" s="60"/>
      <c r="ACS234" s="60"/>
      <c r="ACT234" s="60"/>
      <c r="ACU234" s="60"/>
      <c r="ACV234" s="60"/>
      <c r="ACW234" s="60"/>
      <c r="ACX234" s="60"/>
      <c r="ACY234" s="60">
        <v>1.1303607997458101</v>
      </c>
      <c r="ACZ234" s="60">
        <v>1.12222161141496E-2</v>
      </c>
      <c r="ADA234" s="60">
        <v>1.83138579266445E-2</v>
      </c>
      <c r="ADB234" s="60">
        <v>1.7069486958724501E-2</v>
      </c>
      <c r="ADC234" s="60">
        <v>1.52334815116599E-2</v>
      </c>
      <c r="ADD234" s="60">
        <v>1.9649725921049199E-2</v>
      </c>
      <c r="ADE234" s="60">
        <v>1.8494980544576399E-2</v>
      </c>
    </row>
    <row r="235" spans="554:785" x14ac:dyDescent="0.25">
      <c r="UH235" s="60"/>
      <c r="UI235" s="59">
        <v>0.15329419076442699</v>
      </c>
      <c r="UJ235" s="59"/>
      <c r="UK235" s="59"/>
      <c r="UL235" s="59"/>
      <c r="UM235" s="59"/>
      <c r="UN235" s="59"/>
      <c r="UO235" s="59"/>
      <c r="UP235" s="59">
        <v>1.4236199669539901E-2</v>
      </c>
      <c r="UQ235" s="59"/>
      <c r="UR235" s="59"/>
      <c r="US235" s="60">
        <v>1.4301099814474499E-2</v>
      </c>
      <c r="UT235" s="60">
        <v>4.1620500385761199E-2</v>
      </c>
      <c r="UV235" s="59"/>
      <c r="UW235" s="59"/>
      <c r="VA235" s="59"/>
      <c r="VB235" s="59">
        <v>5.5702202022075598E-2</v>
      </c>
      <c r="VC235" s="59"/>
      <c r="VD235" s="59"/>
      <c r="VE235" s="59">
        <v>2.78229005634784E-2</v>
      </c>
      <c r="VF235" s="59">
        <v>4.1494701057672501E-2</v>
      </c>
      <c r="VG235" s="59">
        <v>1.4215700328349999E-2</v>
      </c>
      <c r="VH235" s="59">
        <v>2.7704499661922399E-2</v>
      </c>
      <c r="ACE235" s="60"/>
      <c r="ACF235" s="60">
        <v>1.0753309942572601E-2</v>
      </c>
      <c r="ACG235" s="60">
        <v>9.9575647885019793E-3</v>
      </c>
      <c r="ACH235" s="60">
        <v>7.6743064718914102E-3</v>
      </c>
      <c r="ACI235" s="60">
        <v>2.07166416409479E-2</v>
      </c>
      <c r="ACJ235" s="60">
        <v>1.02335305579822E-2</v>
      </c>
      <c r="ACK235" s="60">
        <v>7.4915284697273802E-3</v>
      </c>
      <c r="ACL235" s="60">
        <v>5.3720720329317401E-3</v>
      </c>
      <c r="ACM235" s="60">
        <v>1.68257125149338E-2</v>
      </c>
      <c r="ACN235" s="60">
        <v>7.9465669225912503E-3</v>
      </c>
      <c r="ACO235" s="60">
        <v>6.6164746904564999E-3</v>
      </c>
      <c r="ACP235" s="60">
        <v>1.8139021558605702E-2</v>
      </c>
      <c r="ACQ235" s="60">
        <v>1.35227242218226E-2</v>
      </c>
      <c r="ACR235" s="60"/>
      <c r="ACS235" s="60"/>
      <c r="ACT235" s="60"/>
      <c r="ACU235" s="60"/>
      <c r="ACV235" s="60"/>
      <c r="ACW235" s="60"/>
      <c r="ACX235" s="60"/>
      <c r="ACY235" s="60">
        <v>1.13012447809351</v>
      </c>
      <c r="ACZ235" s="60">
        <v>1.12211438652924E-2</v>
      </c>
      <c r="ADA235" s="60">
        <v>1.8283947708528699E-2</v>
      </c>
      <c r="ADB235" s="60">
        <v>1.7068872515069899E-2</v>
      </c>
      <c r="ADC235" s="60">
        <v>1.5218968220454101E-2</v>
      </c>
      <c r="ADD235" s="60">
        <v>1.95710976543296E-2</v>
      </c>
      <c r="ADE235" s="60">
        <v>1.8416731531977901E-2</v>
      </c>
    </row>
    <row r="236" spans="554:785" x14ac:dyDescent="0.25">
      <c r="UH236" s="60"/>
      <c r="UI236" s="59">
        <v>0.18113860487937899</v>
      </c>
      <c r="UJ236" s="59"/>
      <c r="UK236" s="59"/>
      <c r="UL236" s="59"/>
      <c r="UM236" s="59"/>
      <c r="UN236" s="59"/>
      <c r="UO236" s="59"/>
      <c r="UP236" s="59">
        <v>1.4221900142729201E-2</v>
      </c>
      <c r="UQ236" s="59"/>
      <c r="UR236" s="59"/>
      <c r="US236" s="60">
        <v>1.4296400360763E-2</v>
      </c>
      <c r="UT236" s="60">
        <v>4.1618499904870897E-2</v>
      </c>
      <c r="UV236" s="59"/>
      <c r="UW236" s="59"/>
      <c r="VA236" s="59"/>
      <c r="VB236" s="59">
        <v>5.5682901293039301E-2</v>
      </c>
      <c r="VC236" s="59"/>
      <c r="VD236" s="59"/>
      <c r="VE236" s="59">
        <v>2.7819998562335899E-2</v>
      </c>
      <c r="VF236" s="59">
        <v>4.1488699615001602E-2</v>
      </c>
      <c r="VG236" s="59">
        <v>1.4209199696779201E-2</v>
      </c>
      <c r="VH236" s="59">
        <v>2.7699898928403799E-2</v>
      </c>
      <c r="ACE236" s="60"/>
      <c r="ACF236" s="60">
        <v>1.0753001810313899E-2</v>
      </c>
      <c r="ACG236" s="60">
        <v>9.9423123581266395E-3</v>
      </c>
      <c r="ACH236" s="60">
        <v>7.6548378738048404E-3</v>
      </c>
      <c r="ACI236" s="60">
        <v>2.0706847691550501E-2</v>
      </c>
      <c r="ACJ236" s="60">
        <v>1.02274711878288E-2</v>
      </c>
      <c r="ACK236" s="60">
        <v>7.48387288796674E-3</v>
      </c>
      <c r="ACL236" s="60">
        <v>5.3185050891749602E-3</v>
      </c>
      <c r="ACM236" s="60">
        <v>1.6803009040488402E-2</v>
      </c>
      <c r="ACN236" s="60">
        <v>7.85015269938002E-3</v>
      </c>
      <c r="ACO236" s="60">
        <v>6.6102183926594104E-3</v>
      </c>
      <c r="ACP236" s="60">
        <v>1.81354599418969E-2</v>
      </c>
      <c r="ACQ236" s="60">
        <v>1.35014257777719E-2</v>
      </c>
      <c r="ACR236" s="60"/>
      <c r="ACS236" s="60"/>
      <c r="ACT236" s="60"/>
      <c r="ACU236" s="60"/>
      <c r="ACV236" s="60"/>
      <c r="ACW236" s="60"/>
      <c r="ACX236" s="60"/>
      <c r="ACY236" s="60">
        <v>1.13004822860635</v>
      </c>
      <c r="ACZ236" s="60">
        <v>1.11888573682212E-2</v>
      </c>
      <c r="ADA236" s="60">
        <v>1.8233497292034499E-2</v>
      </c>
      <c r="ADB236" s="60">
        <v>1.7067823882324001E-2</v>
      </c>
      <c r="ADC236" s="60">
        <v>1.5201441415871399E-2</v>
      </c>
      <c r="ADD236" s="60">
        <v>1.9570469398867599E-2</v>
      </c>
      <c r="ADE236" s="60">
        <v>1.8404105216376698E-2</v>
      </c>
    </row>
    <row r="237" spans="554:785" x14ac:dyDescent="0.25">
      <c r="UH237" s="60"/>
      <c r="UI237" s="59">
        <v>0.18115837872028301</v>
      </c>
      <c r="UJ237" s="59"/>
      <c r="UK237" s="59"/>
      <c r="UL237" s="59"/>
      <c r="UM237" s="59"/>
      <c r="UN237" s="59"/>
      <c r="UO237" s="59"/>
      <c r="UP237" s="59">
        <v>1.4212800189852701E-2</v>
      </c>
      <c r="UQ237" s="59"/>
      <c r="UR237" s="59"/>
      <c r="US237" s="60">
        <v>1.42320999875664E-2</v>
      </c>
      <c r="UT237" s="60">
        <v>4.1612900793552399E-2</v>
      </c>
      <c r="UV237" s="59"/>
      <c r="UW237" s="59"/>
      <c r="VA237" s="59"/>
      <c r="VB237" s="59">
        <v>5.5682100355625097E-2</v>
      </c>
      <c r="VC237" s="59"/>
      <c r="VD237" s="59"/>
      <c r="VE237" s="59">
        <v>2.7817400172352701E-2</v>
      </c>
      <c r="VF237" s="59">
        <v>4.1476801037788301E-2</v>
      </c>
      <c r="VG237" s="59">
        <v>1.4206900261342499E-2</v>
      </c>
      <c r="VH237" s="59">
        <v>2.7692100033164E-2</v>
      </c>
      <c r="ACE237" s="60"/>
      <c r="ACF237" s="60">
        <v>1.07300556856609E-2</v>
      </c>
      <c r="ACG237" s="60">
        <v>9.8885574990998908E-3</v>
      </c>
      <c r="ACH237" s="60">
        <v>7.64348261399273E-3</v>
      </c>
      <c r="ACI237" s="60">
        <v>2.05673755862497E-2</v>
      </c>
      <c r="ACJ237" s="60">
        <v>1.0185570366363301E-2</v>
      </c>
      <c r="ACK237" s="60">
        <v>7.4560479891546197E-3</v>
      </c>
      <c r="ACL237" s="60">
        <v>5.2955726353082402E-3</v>
      </c>
      <c r="ACM237" s="60">
        <v>1.67817629217328E-2</v>
      </c>
      <c r="ACN237" s="60">
        <v>7.8133484227942696E-3</v>
      </c>
      <c r="ACO237" s="60">
        <v>6.5480056656093298E-3</v>
      </c>
      <c r="ACP237" s="60">
        <v>1.8120647981643E-2</v>
      </c>
      <c r="ACQ237" s="60">
        <v>1.34973346577263E-2</v>
      </c>
      <c r="ACR237" s="60"/>
      <c r="ACS237" s="60"/>
      <c r="ACT237" s="60"/>
      <c r="ACU237" s="60"/>
      <c r="ACV237" s="60"/>
      <c r="ACW237" s="60"/>
      <c r="ACX237" s="60"/>
      <c r="ACY237" s="60">
        <v>1.1299351547824199</v>
      </c>
      <c r="ACZ237" s="60">
        <v>1.1167809871139999E-2</v>
      </c>
      <c r="ADA237" s="60">
        <v>1.82112202469666E-2</v>
      </c>
      <c r="ADB237" s="60">
        <v>1.6958242014087299E-2</v>
      </c>
      <c r="ADC237" s="60">
        <v>1.51250288106731E-2</v>
      </c>
      <c r="ADD237" s="60">
        <v>1.9570242963987999E-2</v>
      </c>
      <c r="ADE237" s="60">
        <v>1.8251664446307998E-2</v>
      </c>
    </row>
    <row r="238" spans="554:785" x14ac:dyDescent="0.25">
      <c r="UH238" s="60"/>
      <c r="UI238" s="59">
        <v>0.19493430852890001</v>
      </c>
      <c r="UJ238" s="59"/>
      <c r="UK238" s="59"/>
      <c r="UL238" s="59"/>
      <c r="UM238" s="59"/>
      <c r="UN238" s="59"/>
      <c r="UO238" s="59"/>
      <c r="UP238" s="59">
        <v>1.42016997560858E-2</v>
      </c>
      <c r="UQ238" s="59"/>
      <c r="UR238" s="59"/>
      <c r="US238" s="60">
        <v>1.41923995688557E-2</v>
      </c>
      <c r="UT238" s="60">
        <v>4.1581198573112398E-2</v>
      </c>
      <c r="UV238" s="59"/>
      <c r="UW238" s="59"/>
      <c r="VA238" s="59"/>
      <c r="VB238" s="59">
        <v>5.5656198412179898E-2</v>
      </c>
      <c r="VC238" s="59"/>
      <c r="VD238" s="59"/>
      <c r="VE238" s="59">
        <v>2.7817100286483699E-2</v>
      </c>
      <c r="VF238" s="59">
        <v>4.1368201375007602E-2</v>
      </c>
      <c r="VG238" s="59">
        <v>1.42008000984787E-2</v>
      </c>
      <c r="VH238" s="59">
        <v>2.76883002370595E-2</v>
      </c>
      <c r="ACE238" s="60"/>
      <c r="ACF238" s="60">
        <v>1.06750536647562E-2</v>
      </c>
      <c r="ACG238" s="60">
        <v>9.8598213345769507E-3</v>
      </c>
      <c r="ACH238" s="60">
        <v>7.6424104661219402E-3</v>
      </c>
      <c r="ACI238" s="60">
        <v>2.0558068784065801E-2</v>
      </c>
      <c r="ACJ238" s="60">
        <v>1.01432044482185E-2</v>
      </c>
      <c r="ACK238" s="60">
        <v>7.4538343863062503E-3</v>
      </c>
      <c r="ACL238" s="60">
        <v>5.28421619834798E-3</v>
      </c>
      <c r="ACM238" s="60">
        <v>1.6774257801398199E-2</v>
      </c>
      <c r="ACN238" s="60">
        <v>7.7890027153122796E-3</v>
      </c>
      <c r="ACO238" s="60">
        <v>6.5277919593943797E-3</v>
      </c>
      <c r="ACP238" s="60">
        <v>1.81105847251012E-2</v>
      </c>
      <c r="ACQ238" s="60">
        <v>1.3424450946503901E-2</v>
      </c>
      <c r="ACR238" s="60"/>
      <c r="ACS238" s="60"/>
      <c r="ACT238" s="60"/>
      <c r="ACU238" s="60"/>
      <c r="ACV238" s="60"/>
      <c r="ACW238" s="60"/>
      <c r="ACX238" s="60"/>
      <c r="ACY238" s="60">
        <v>1.12991561026844</v>
      </c>
      <c r="ACZ238" s="60">
        <v>1.1142049140285999E-2</v>
      </c>
      <c r="ADA238" s="60">
        <v>1.81945508111457E-2</v>
      </c>
      <c r="ADB238" s="60">
        <v>1.69148202864953E-2</v>
      </c>
      <c r="ADC238" s="60">
        <v>1.51124067502261E-2</v>
      </c>
      <c r="ADD238" s="60">
        <v>1.9492355131748199E-2</v>
      </c>
      <c r="ADE238" s="60">
        <v>1.8213113502111501E-2</v>
      </c>
    </row>
    <row r="239" spans="554:785" x14ac:dyDescent="0.25">
      <c r="UH239" s="60"/>
      <c r="UI239" s="59">
        <v>0.208969101309776</v>
      </c>
      <c r="UJ239" s="59"/>
      <c r="UK239" s="59"/>
      <c r="UL239" s="59"/>
      <c r="UM239" s="59"/>
      <c r="UN239" s="59"/>
      <c r="UO239" s="59"/>
      <c r="UP239" s="59">
        <v>1.4178399927914099E-2</v>
      </c>
      <c r="UQ239" s="59"/>
      <c r="UR239" s="59"/>
      <c r="US239" s="60">
        <v>1.4165399596095E-2</v>
      </c>
      <c r="UT239" s="60">
        <v>4.1578199714422198E-2</v>
      </c>
      <c r="UV239" s="59"/>
      <c r="UW239" s="59"/>
      <c r="VA239" s="59"/>
      <c r="VB239" s="59">
        <v>5.56458979845047E-2</v>
      </c>
      <c r="VC239" s="59"/>
      <c r="VD239" s="59"/>
      <c r="VE239" s="59">
        <v>2.78136990964412E-2</v>
      </c>
      <c r="VF239" s="59">
        <v>4.13663014769554E-2</v>
      </c>
      <c r="VG239" s="59">
        <v>1.4188800007104801E-2</v>
      </c>
      <c r="VH239" s="59">
        <v>2.7683099731802899E-2</v>
      </c>
      <c r="ACE239" s="60"/>
      <c r="ACF239" s="60">
        <v>1.06255878551141E-2</v>
      </c>
      <c r="ACG239" s="60">
        <v>9.8393578695379503E-3</v>
      </c>
      <c r="ACH239" s="60">
        <v>7.6322081644107096E-3</v>
      </c>
      <c r="ACI239" s="60">
        <v>2.05430344309823E-2</v>
      </c>
      <c r="ACJ239" s="60">
        <v>1.0105009586362901E-2</v>
      </c>
      <c r="ACK239" s="60">
        <v>7.4454495365773796E-3</v>
      </c>
      <c r="ACL239" s="60">
        <v>5.2834357037926999E-3</v>
      </c>
      <c r="ACM239" s="60">
        <v>1.6758099698678398E-2</v>
      </c>
      <c r="ACN239" s="60">
        <v>7.7737496874784196E-3</v>
      </c>
      <c r="ACO239" s="60">
        <v>6.5248100070314698E-3</v>
      </c>
      <c r="ACP239" s="60">
        <v>1.81057260731259E-2</v>
      </c>
      <c r="ACQ239" s="60">
        <v>1.3385693936123599E-2</v>
      </c>
      <c r="ACR239" s="60"/>
      <c r="ACS239" s="60"/>
      <c r="ACT239" s="60"/>
      <c r="ACU239" s="60"/>
      <c r="ACV239" s="60"/>
      <c r="ACW239" s="60"/>
      <c r="ACX239" s="60"/>
      <c r="ACY239" s="60">
        <v>1.12988020758781</v>
      </c>
      <c r="ACZ239" s="60">
        <v>1.1123945845955399E-2</v>
      </c>
      <c r="ADA239" s="60">
        <v>1.8186503438222101E-2</v>
      </c>
      <c r="ADB239" s="60">
        <v>1.6852312612442799E-2</v>
      </c>
      <c r="ADC239" s="60">
        <v>1.50898644220762E-2</v>
      </c>
      <c r="ADD239" s="60">
        <v>1.9422094666626099E-2</v>
      </c>
      <c r="ADE239" s="60">
        <v>1.8160847133470999E-2</v>
      </c>
    </row>
    <row r="240" spans="554:785" x14ac:dyDescent="0.25">
      <c r="UH240" s="60"/>
      <c r="UI240" s="59">
        <v>0.22244928777217801</v>
      </c>
      <c r="UJ240" s="59"/>
      <c r="UK240" s="59"/>
      <c r="UL240" s="59"/>
      <c r="UM240" s="59"/>
      <c r="UN240" s="59"/>
      <c r="UO240" s="59"/>
      <c r="UP240" s="59">
        <v>1.41781996935606E-2</v>
      </c>
      <c r="UQ240" s="59"/>
      <c r="UR240" s="59"/>
      <c r="US240" s="60">
        <v>1.41644002869725E-2</v>
      </c>
      <c r="UT240" s="60">
        <v>4.1578099131584098E-2</v>
      </c>
      <c r="UV240" s="59"/>
      <c r="UW240" s="59"/>
      <c r="VA240" s="59"/>
      <c r="VB240" s="59">
        <v>5.5623698979616103E-2</v>
      </c>
      <c r="VC240" s="59"/>
      <c r="VD240" s="59"/>
      <c r="VE240" s="59">
        <v>2.7813401073217298E-2</v>
      </c>
      <c r="VF240" s="59">
        <v>4.1345499455928802E-2</v>
      </c>
      <c r="VG240" s="59">
        <v>1.4163100160658301E-2</v>
      </c>
      <c r="VH240" s="59">
        <v>2.76696998625993E-2</v>
      </c>
      <c r="ACE240" s="60"/>
      <c r="ACF240" s="60">
        <v>1.0576344579361E-2</v>
      </c>
      <c r="ACG240" s="60">
        <v>9.7662066234879396E-3</v>
      </c>
      <c r="ACH240" s="60">
        <v>7.6081448207507901E-3</v>
      </c>
      <c r="ACI240" s="60">
        <v>2.0538061241631898E-2</v>
      </c>
      <c r="ACJ240" s="60">
        <v>1.01023656697217E-2</v>
      </c>
      <c r="ACK240" s="60">
        <v>7.4265699388036399E-3</v>
      </c>
      <c r="ACL240" s="60">
        <v>5.1947177151627196E-3</v>
      </c>
      <c r="ACM240" s="60">
        <v>1.67341771130507E-2</v>
      </c>
      <c r="ACN240" s="60">
        <v>7.7661444406212097E-3</v>
      </c>
      <c r="ACO240" s="60">
        <v>6.5041323811572396E-3</v>
      </c>
      <c r="ACP240" s="60">
        <v>1.8083747411621699E-2</v>
      </c>
      <c r="ACQ240" s="60">
        <v>1.32564908870558E-2</v>
      </c>
      <c r="ACR240" s="60"/>
      <c r="ACS240" s="60"/>
      <c r="ACT240" s="60"/>
      <c r="ACU240" s="60"/>
      <c r="ACV240" s="60"/>
      <c r="ACW240" s="60"/>
      <c r="ACX240" s="60"/>
      <c r="ACY240" s="60">
        <v>1.1298228465143501</v>
      </c>
      <c r="ACZ240" s="60">
        <v>1.11181080802027E-2</v>
      </c>
      <c r="ADA240" s="60">
        <v>1.8183312065095499E-2</v>
      </c>
      <c r="ADB240" s="60">
        <v>1.6845587994329898E-2</v>
      </c>
      <c r="ADC240" s="60">
        <v>1.5057506339111701E-2</v>
      </c>
      <c r="ADD240" s="60">
        <v>1.9219988474262002E-2</v>
      </c>
      <c r="ADE240" s="60">
        <v>1.8145645083996E-2</v>
      </c>
    </row>
    <row r="241" spans="554:785" x14ac:dyDescent="0.25">
      <c r="UH241" s="60"/>
      <c r="UI241" s="59">
        <v>0.222905188798904</v>
      </c>
      <c r="UJ241" s="59"/>
      <c r="UK241" s="59"/>
      <c r="UL241" s="59"/>
      <c r="UM241" s="59"/>
      <c r="UN241" s="59"/>
      <c r="UO241" s="59"/>
      <c r="UP241" s="59">
        <v>1.4175299555063201E-2</v>
      </c>
      <c r="UQ241" s="59"/>
      <c r="UR241" s="59"/>
      <c r="US241" s="60">
        <v>1.4161500148475101E-2</v>
      </c>
      <c r="UT241" s="60">
        <v>4.1577599942684097E-2</v>
      </c>
      <c r="UV241" s="59"/>
      <c r="UW241" s="59"/>
      <c r="VA241" s="59"/>
      <c r="VB241" s="59">
        <v>5.5619798600673599E-2</v>
      </c>
      <c r="VC241" s="59"/>
      <c r="VD241" s="59"/>
      <c r="VE241" s="59">
        <v>2.7808599174022602E-2</v>
      </c>
      <c r="VF241" s="59">
        <v>4.02941033244133E-2</v>
      </c>
      <c r="VG241" s="59">
        <v>1.41586996614933E-2</v>
      </c>
      <c r="VH241" s="59">
        <v>2.7669601142406401E-2</v>
      </c>
      <c r="ACE241" s="60"/>
      <c r="ACF241" s="60">
        <v>1.05612295946555E-2</v>
      </c>
      <c r="ACG241" s="60">
        <v>9.7488674274438507E-3</v>
      </c>
      <c r="ACH241" s="60">
        <v>7.6079639577496302E-3</v>
      </c>
      <c r="ACI241" s="60">
        <v>2.04900220459521E-2</v>
      </c>
      <c r="ACJ241" s="60">
        <v>1.00997868467382E-2</v>
      </c>
      <c r="ACK241" s="60">
        <v>7.4004665659640496E-3</v>
      </c>
      <c r="ACL241" s="60">
        <v>5.1792346712777803E-3</v>
      </c>
      <c r="ACM241" s="60">
        <v>1.6690943638976202E-2</v>
      </c>
      <c r="ACN241" s="60">
        <v>7.7504947187215199E-3</v>
      </c>
      <c r="ACO241" s="60">
        <v>6.4726731745443E-3</v>
      </c>
      <c r="ACP241" s="60">
        <v>1.80240983829426E-2</v>
      </c>
      <c r="ACQ241" s="60">
        <v>1.3246718988231401E-2</v>
      </c>
      <c r="ACR241" s="60"/>
      <c r="ACS241" s="60"/>
      <c r="ACT241" s="60"/>
      <c r="ACU241" s="60"/>
      <c r="ACV241" s="60"/>
      <c r="ACW241" s="60"/>
      <c r="ACX241" s="60"/>
      <c r="ACY241" s="60">
        <v>1.12981097436388</v>
      </c>
      <c r="ACZ241" s="60">
        <v>1.1106897024009001E-2</v>
      </c>
      <c r="ADA241" s="60">
        <v>1.8148304685798901E-2</v>
      </c>
      <c r="ADB241" s="60">
        <v>1.68268489239028E-2</v>
      </c>
      <c r="ADC241" s="60">
        <v>1.5033803876464901E-2</v>
      </c>
      <c r="ADD241" s="60">
        <v>1.9193146132614199E-2</v>
      </c>
      <c r="ADE241" s="60">
        <v>1.8138628464977401E-2</v>
      </c>
    </row>
    <row r="242" spans="554:785" x14ac:dyDescent="0.25">
      <c r="UH242" s="60"/>
      <c r="UI242" s="59">
        <v>0.23671188950538599</v>
      </c>
      <c r="UJ242" s="59"/>
      <c r="UK242" s="59"/>
      <c r="UL242" s="59"/>
      <c r="UM242" s="59"/>
      <c r="UN242" s="59"/>
      <c r="UO242" s="59"/>
      <c r="UP242" s="59">
        <v>1.4163400046527301E-2</v>
      </c>
      <c r="UQ242" s="59"/>
      <c r="UR242" s="59"/>
      <c r="US242" s="60">
        <v>1.41505002975463E-2</v>
      </c>
      <c r="UT242" s="60">
        <v>4.1577003896236399E-2</v>
      </c>
      <c r="UV242" s="59"/>
      <c r="UW242" s="59"/>
      <c r="VA242" s="59"/>
      <c r="VB242" s="59">
        <v>5.5607102811336503E-2</v>
      </c>
      <c r="VC242" s="59"/>
      <c r="VD242" s="59"/>
      <c r="VE242" s="59">
        <v>2.78067998588085E-2</v>
      </c>
      <c r="VF242" s="59">
        <v>2.9526401311159099E-2</v>
      </c>
      <c r="VG242" s="59">
        <v>1.4155699871480401E-2</v>
      </c>
      <c r="VH242" s="59">
        <v>2.76635996997356E-2</v>
      </c>
      <c r="ACE242" s="60"/>
      <c r="ACF242" s="60">
        <v>1.04821033639683E-2</v>
      </c>
      <c r="ACG242" s="60">
        <v>9.7337534430144996E-3</v>
      </c>
      <c r="ACH242" s="60">
        <v>7.5913844694886004E-3</v>
      </c>
      <c r="ACI242" s="60">
        <v>2.0350850766665901E-2</v>
      </c>
      <c r="ACJ242" s="60">
        <v>1.00961258342568E-2</v>
      </c>
      <c r="ACK242" s="60">
        <v>7.37299602517528E-3</v>
      </c>
      <c r="ACL242" s="60">
        <v>5.1527771308749401E-3</v>
      </c>
      <c r="ACM242" s="60">
        <v>1.6654403726992E-2</v>
      </c>
      <c r="ACN242" s="60">
        <v>7.7374899314196898E-3</v>
      </c>
      <c r="ACO242" s="60">
        <v>6.4504111679724299E-3</v>
      </c>
      <c r="ACP242" s="60">
        <v>1.7991814630832301E-2</v>
      </c>
      <c r="ACQ242" s="60">
        <v>1.3215402890216801E-2</v>
      </c>
      <c r="ACR242" s="60"/>
      <c r="ACS242" s="60"/>
      <c r="ACT242" s="60"/>
      <c r="ACU242" s="60"/>
      <c r="ACV242" s="60"/>
      <c r="ACW242" s="60"/>
      <c r="ACX242" s="60"/>
      <c r="ACY242" s="60">
        <v>1.1297524479877501</v>
      </c>
      <c r="ACZ242" s="60">
        <v>1.1040717696896799E-2</v>
      </c>
      <c r="ADA242" s="60">
        <v>1.80871498270096E-2</v>
      </c>
      <c r="ADB242" s="60">
        <v>1.6821404037852199E-2</v>
      </c>
      <c r="ADC242" s="60">
        <v>1.5020772811450599E-2</v>
      </c>
      <c r="ADD242" s="60">
        <v>1.91604487919649E-2</v>
      </c>
      <c r="ADE242" s="60">
        <v>1.8081443844118E-2</v>
      </c>
    </row>
    <row r="243" spans="554:785" x14ac:dyDescent="0.25">
      <c r="UH243" s="60"/>
      <c r="UI243" s="59">
        <v>0.23676250874996099</v>
      </c>
      <c r="UJ243" s="59"/>
      <c r="UK243" s="59"/>
      <c r="UL243" s="59"/>
      <c r="UM243" s="59"/>
      <c r="UN243" s="59"/>
      <c r="UO243" s="59"/>
      <c r="UP243" s="59">
        <v>1.416049990803E-2</v>
      </c>
      <c r="UQ243" s="59"/>
      <c r="UR243" s="59"/>
      <c r="US243" s="60">
        <v>1.4119200408458699E-2</v>
      </c>
      <c r="UT243" s="60">
        <v>4.1552498936653103E-2</v>
      </c>
      <c r="UV243" s="59"/>
      <c r="UW243" s="59"/>
      <c r="VA243" s="59"/>
      <c r="VB243" s="59">
        <v>5.55991008877754E-2</v>
      </c>
      <c r="VC243" s="59"/>
      <c r="VD243" s="59"/>
      <c r="VE243" s="59">
        <v>2.7806499972939401E-2</v>
      </c>
      <c r="VF243" s="59">
        <v>2.8368499130010601E-2</v>
      </c>
      <c r="VG243" s="59">
        <v>1.41462003812193E-2</v>
      </c>
      <c r="VH243" s="59">
        <v>2.7656398713588701E-2</v>
      </c>
      <c r="ACE243" s="60"/>
      <c r="ACF243" s="60">
        <v>1.04800048190142E-2</v>
      </c>
      <c r="ACG243" s="60">
        <v>9.6955397905331992E-3</v>
      </c>
      <c r="ACH243" s="60">
        <v>7.5819480502052304E-3</v>
      </c>
      <c r="ACI243" s="60">
        <v>2.03439731490958E-2</v>
      </c>
      <c r="ACJ243" s="60">
        <v>9.9775222737005006E-3</v>
      </c>
      <c r="ACK243" s="60">
        <v>7.36068954245786E-3</v>
      </c>
      <c r="ACL243" s="60">
        <v>5.13973337706414E-3</v>
      </c>
      <c r="ACM243" s="60">
        <v>1.6646309061847199E-2</v>
      </c>
      <c r="ACN243" s="60">
        <v>7.7374764005532998E-3</v>
      </c>
      <c r="ACO243" s="60">
        <v>6.4410299752601799E-3</v>
      </c>
      <c r="ACP243" s="60">
        <v>1.79841551701353E-2</v>
      </c>
      <c r="ACQ243" s="60">
        <v>1.3204422925772801E-2</v>
      </c>
      <c r="ACR243" s="60"/>
      <c r="ACS243" s="60"/>
      <c r="ACT243" s="60"/>
      <c r="ACU243" s="60"/>
      <c r="ACV243" s="60"/>
      <c r="ACW243" s="60"/>
      <c r="ACX243" s="60"/>
      <c r="ACY243" s="60">
        <v>1.1297311837866399</v>
      </c>
      <c r="ACZ243" s="60">
        <v>1.1040664024175801E-2</v>
      </c>
      <c r="ADA243" s="60">
        <v>1.8060698077972299E-2</v>
      </c>
      <c r="ADB243" s="60">
        <v>1.6802836555988899E-2</v>
      </c>
      <c r="ADC243" s="60">
        <v>1.4987398372804999E-2</v>
      </c>
      <c r="ADD243" s="60">
        <v>1.9098635542616899E-2</v>
      </c>
      <c r="ADE243" s="60">
        <v>1.8079859097948701E-2</v>
      </c>
    </row>
    <row r="244" spans="554:785" x14ac:dyDescent="0.25">
      <c r="UH244" s="60"/>
      <c r="UI244" s="59">
        <v>0.25066751241683899</v>
      </c>
      <c r="UJ244" s="59"/>
      <c r="UK244" s="59"/>
      <c r="UL244" s="59"/>
      <c r="UM244" s="59"/>
      <c r="UN244" s="59"/>
      <c r="UO244" s="59"/>
      <c r="UP244" s="59">
        <v>1.4159100130200299E-2</v>
      </c>
      <c r="UQ244" s="59"/>
      <c r="UR244" s="59"/>
      <c r="US244" s="60">
        <v>1.41153996810317E-2</v>
      </c>
      <c r="UT244" s="60">
        <v>4.1529402136802597E-2</v>
      </c>
      <c r="UV244" s="59"/>
      <c r="UW244" s="59"/>
      <c r="VA244" s="59"/>
      <c r="VB244" s="59">
        <v>5.5584598332643502E-2</v>
      </c>
      <c r="VC244" s="59"/>
      <c r="VD244" s="59"/>
      <c r="VE244" s="59">
        <v>2.7798101305961598E-2</v>
      </c>
      <c r="VF244" s="59">
        <v>2.8312100097536999E-2</v>
      </c>
      <c r="VG244" s="59">
        <v>1.4133900403976401E-2</v>
      </c>
      <c r="VH244" s="59">
        <v>2.7655700221657701E-2</v>
      </c>
      <c r="ACE244" s="60"/>
      <c r="ACF244" s="60">
        <v>1.0437316779586399E-2</v>
      </c>
      <c r="ACG244" s="60">
        <v>9.6935141487299592E-3</v>
      </c>
      <c r="ACH244" s="60">
        <v>7.5671939734860199E-3</v>
      </c>
      <c r="ACI244" s="60">
        <v>2.02873619092695E-2</v>
      </c>
      <c r="ACJ244" s="60">
        <v>9.9201825317308395E-3</v>
      </c>
      <c r="ACK244" s="60">
        <v>7.3252756043621602E-3</v>
      </c>
      <c r="ACL244" s="60">
        <v>5.12739496248296E-3</v>
      </c>
      <c r="ACM244" s="60">
        <v>1.6490136298511801E-2</v>
      </c>
      <c r="ACN244" s="60">
        <v>7.7350552767879296E-3</v>
      </c>
      <c r="ACO244" s="60">
        <v>6.4352523472787299E-3</v>
      </c>
      <c r="ACP244" s="60">
        <v>1.7983329332881302E-2</v>
      </c>
      <c r="ACQ244" s="60">
        <v>1.3133123875163501E-2</v>
      </c>
      <c r="ACR244" s="60"/>
      <c r="ACS244" s="60"/>
      <c r="ACT244" s="60"/>
      <c r="ACU244" s="60"/>
      <c r="ACV244" s="60"/>
      <c r="ACW244" s="60"/>
      <c r="ACX244" s="60"/>
      <c r="ACY244" s="60">
        <v>1.1295693313913999</v>
      </c>
      <c r="ACZ244" s="60">
        <v>1.1036429647327E-2</v>
      </c>
      <c r="ADA244" s="60">
        <v>1.80206135381627E-2</v>
      </c>
      <c r="ADB244" s="60">
        <v>1.67904721151509E-2</v>
      </c>
      <c r="ADC244" s="60">
        <v>1.49626728076589E-2</v>
      </c>
      <c r="ADD244" s="60">
        <v>1.8959980864218299E-2</v>
      </c>
      <c r="ADE244" s="60">
        <v>1.8062784940746101E-2</v>
      </c>
    </row>
    <row r="245" spans="554:785" x14ac:dyDescent="0.25">
      <c r="UH245" s="60"/>
      <c r="UI245" s="59">
        <v>0.26445499062538103</v>
      </c>
      <c r="UJ245" s="59"/>
      <c r="UK245" s="59"/>
      <c r="UL245" s="59"/>
      <c r="UM245" s="59"/>
      <c r="UN245" s="59"/>
      <c r="UO245" s="59"/>
      <c r="UP245" s="59">
        <v>1.4155800454318501E-2</v>
      </c>
      <c r="UQ245" s="59"/>
      <c r="UR245" s="59"/>
      <c r="US245" s="60">
        <v>1.41131998971104E-2</v>
      </c>
      <c r="UT245" s="60">
        <v>4.1503697633743203E-2</v>
      </c>
      <c r="UV245" s="59"/>
      <c r="UW245" s="59"/>
      <c r="VA245" s="59"/>
      <c r="VB245" s="59">
        <v>5.5566299706697402E-2</v>
      </c>
      <c r="VC245" s="59"/>
      <c r="VD245" s="59"/>
      <c r="VE245" s="59">
        <v>2.7794901281595199E-2</v>
      </c>
      <c r="VF245" s="59">
        <v>2.82295010983943E-2</v>
      </c>
      <c r="VG245" s="59">
        <v>1.41308000311255E-2</v>
      </c>
      <c r="VH245" s="59">
        <v>2.76450999081134E-2</v>
      </c>
      <c r="ACE245" s="60"/>
      <c r="ACF245" s="60">
        <v>1.04335160468232E-2</v>
      </c>
      <c r="ACG245" s="60">
        <v>9.6273850811076003E-3</v>
      </c>
      <c r="ACH245" s="60">
        <v>7.5036631599526803E-3</v>
      </c>
      <c r="ACI245" s="60">
        <v>2.0282861819566501E-2</v>
      </c>
      <c r="ACJ245" s="60">
        <v>9.9182942949063799E-3</v>
      </c>
      <c r="ACK245" s="60">
        <v>7.3096894661175303E-3</v>
      </c>
      <c r="ACL245" s="60">
        <v>5.0889711568556997E-3</v>
      </c>
      <c r="ACM245" s="60">
        <v>1.6436527632652399E-2</v>
      </c>
      <c r="ACN245" s="60">
        <v>7.7295435295736802E-3</v>
      </c>
      <c r="ACO245" s="60">
        <v>6.4315334911371697E-3</v>
      </c>
      <c r="ACP245" s="60">
        <v>1.78658628658451E-2</v>
      </c>
      <c r="ACQ245" s="60">
        <v>1.30802562022031E-2</v>
      </c>
      <c r="ACR245" s="60"/>
      <c r="ACS245" s="60"/>
      <c r="ACT245" s="60"/>
      <c r="ACU245" s="60"/>
      <c r="ACV245" s="60"/>
      <c r="ACW245" s="60"/>
      <c r="ACX245" s="60"/>
      <c r="ACY245" s="60">
        <v>1.1295064360903799</v>
      </c>
      <c r="ACZ245" s="60">
        <v>1.1033851607162399E-2</v>
      </c>
      <c r="ADA245" s="60">
        <v>1.8010076942157199E-2</v>
      </c>
      <c r="ADB245" s="60">
        <v>1.6777932670673502E-2</v>
      </c>
      <c r="ADC245" s="60">
        <v>1.49273721406288E-2</v>
      </c>
      <c r="ADD245" s="60">
        <v>1.8926000941362899E-2</v>
      </c>
      <c r="ADE245" s="60">
        <v>1.8054003469499501E-2</v>
      </c>
    </row>
    <row r="246" spans="554:785" x14ac:dyDescent="0.25">
      <c r="UH246" s="60"/>
      <c r="UI246" s="59">
        <v>0.26492241024971003</v>
      </c>
      <c r="UJ246" s="59"/>
      <c r="UK246" s="59"/>
      <c r="UL246" s="59"/>
      <c r="UM246" s="59"/>
      <c r="UN246" s="59"/>
      <c r="UO246" s="59"/>
      <c r="UP246" s="59">
        <v>1.41409998759627E-2</v>
      </c>
      <c r="UQ246" s="59"/>
      <c r="UR246" s="59"/>
      <c r="US246" s="60">
        <v>1.410480029881E-2</v>
      </c>
      <c r="UT246" s="60">
        <v>4.1500698775052997E-2</v>
      </c>
      <c r="UV246" s="59"/>
      <c r="UW246" s="59"/>
      <c r="VA246" s="59"/>
      <c r="VB246" s="59">
        <v>5.55488988757133E-2</v>
      </c>
      <c r="VC246" s="59"/>
      <c r="VD246" s="59"/>
      <c r="VE246" s="59">
        <v>2.7780100703239399E-2</v>
      </c>
      <c r="VF246" s="59">
        <v>2.8201799839735E-2</v>
      </c>
      <c r="VG246" s="59">
        <v>1.4103800058364801E-2</v>
      </c>
      <c r="VH246" s="59">
        <v>2.7643099427223199E-2</v>
      </c>
      <c r="ACE246" s="60"/>
      <c r="ACF246" s="60">
        <v>1.0398460893921701E-2</v>
      </c>
      <c r="ACG246" s="60">
        <v>9.6060252765615695E-3</v>
      </c>
      <c r="ACH246" s="60">
        <v>7.4956062552336902E-3</v>
      </c>
      <c r="ACI246" s="60">
        <v>2.0232180040892798E-2</v>
      </c>
      <c r="ACJ246" s="60">
        <v>9.8525246835093408E-3</v>
      </c>
      <c r="ACK246" s="60">
        <v>7.2516875554427896E-3</v>
      </c>
      <c r="ACL246" s="60">
        <v>5.0858139529314896E-3</v>
      </c>
      <c r="ACM246" s="60">
        <v>1.6259624418088099E-2</v>
      </c>
      <c r="ACN246" s="60">
        <v>7.6577920643537004E-3</v>
      </c>
      <c r="ACO246" s="60">
        <v>6.4241563784735202E-3</v>
      </c>
      <c r="ACP246" s="60">
        <v>1.7865060252772801E-2</v>
      </c>
      <c r="ACQ246" s="60">
        <v>1.30782331157438E-2</v>
      </c>
      <c r="ACR246" s="60"/>
      <c r="ACS246" s="60"/>
      <c r="ACT246" s="60"/>
      <c r="ACU246" s="60"/>
      <c r="ACV246" s="60"/>
      <c r="ACW246" s="60"/>
      <c r="ACX246" s="60"/>
      <c r="ACY246" s="60">
        <v>1.1295057389533301</v>
      </c>
      <c r="ACZ246" s="60">
        <v>1.09957918989225E-2</v>
      </c>
      <c r="ADA246" s="60">
        <v>1.79567581054965E-2</v>
      </c>
      <c r="ADB246" s="60">
        <v>1.6716133843889001E-2</v>
      </c>
      <c r="ADC246" s="60">
        <v>1.48500740610351E-2</v>
      </c>
      <c r="ADD246" s="60">
        <v>1.88985314364933E-2</v>
      </c>
      <c r="ADE246" s="60">
        <v>1.8037061497109999E-2</v>
      </c>
    </row>
    <row r="247" spans="554:785" x14ac:dyDescent="0.25">
      <c r="UH247" s="60"/>
      <c r="UI247" s="59">
        <v>0.27829727530479398</v>
      </c>
      <c r="UJ247" s="59"/>
      <c r="UK247" s="59"/>
      <c r="UL247" s="59"/>
      <c r="UM247" s="59"/>
      <c r="UN247" s="59"/>
      <c r="UO247" s="59"/>
      <c r="UP247" s="59">
        <v>1.4126500114798501E-2</v>
      </c>
      <c r="UQ247" s="59"/>
      <c r="UR247" s="59"/>
      <c r="US247" s="60">
        <v>1.4081699773669199E-2</v>
      </c>
      <c r="UT247" s="60">
        <v>4.1472099721431697E-2</v>
      </c>
      <c r="UV247" s="59"/>
      <c r="UW247" s="59"/>
      <c r="VA247" s="59"/>
      <c r="VB247" s="59">
        <v>5.5543698370456598E-2</v>
      </c>
      <c r="VC247" s="59"/>
      <c r="VD247" s="59"/>
      <c r="VE247" s="59">
        <v>2.77797989547252E-2</v>
      </c>
      <c r="VF247" s="59">
        <v>2.8176300227642E-2</v>
      </c>
      <c r="VG247" s="59">
        <v>1.41019998118281E-2</v>
      </c>
      <c r="VH247" s="59">
        <v>2.7636200189590399E-2</v>
      </c>
      <c r="ACE247" s="60"/>
      <c r="ACF247" s="60">
        <v>1.03767208748228E-2</v>
      </c>
      <c r="ACG247" s="60">
        <v>9.5862439648338408E-3</v>
      </c>
      <c r="ACH247" s="60">
        <v>7.4768785388623898E-3</v>
      </c>
      <c r="ACI247" s="60">
        <v>2.0085678401260899E-2</v>
      </c>
      <c r="ACJ247" s="60">
        <v>9.8077475662435402E-3</v>
      </c>
      <c r="ACK247" s="60">
        <v>7.2263625304578999E-3</v>
      </c>
      <c r="ACL247" s="60">
        <v>5.0813561456337104E-3</v>
      </c>
      <c r="ACM247" s="60">
        <v>1.6243793380313998E-2</v>
      </c>
      <c r="ACN247" s="60">
        <v>7.6400297060431697E-3</v>
      </c>
      <c r="ACO247" s="60">
        <v>6.4230648251768297E-3</v>
      </c>
      <c r="ACP247" s="60">
        <v>1.7809598761385902E-2</v>
      </c>
      <c r="ACQ247" s="60">
        <v>1.30610052079616E-2</v>
      </c>
      <c r="ACR247" s="60"/>
      <c r="ACS247" s="60"/>
      <c r="ACT247" s="60"/>
      <c r="ACU247" s="60"/>
      <c r="ACV247" s="60"/>
      <c r="ACW247" s="60"/>
      <c r="ACX247" s="60"/>
      <c r="ACY247" s="60">
        <v>1.12890830026083</v>
      </c>
      <c r="ACZ247" s="60">
        <v>1.09408732211199E-2</v>
      </c>
      <c r="ADA247" s="60">
        <v>1.7925183348490501E-2</v>
      </c>
      <c r="ADB247" s="60">
        <v>1.6676948647076001E-2</v>
      </c>
      <c r="ADC247" s="60">
        <v>1.4827151324999399E-2</v>
      </c>
      <c r="ADD247" s="60">
        <v>1.8816943896877901E-2</v>
      </c>
      <c r="ADE247" s="60">
        <v>1.80199862836724E-2</v>
      </c>
    </row>
    <row r="248" spans="554:785" x14ac:dyDescent="0.25">
      <c r="UH248" s="60"/>
      <c r="UI248" s="59">
        <v>0.27843177318572998</v>
      </c>
      <c r="UJ248" s="59"/>
      <c r="UK248" s="59"/>
      <c r="UL248" s="59"/>
      <c r="UM248" s="59"/>
      <c r="UN248" s="59"/>
      <c r="UO248" s="59"/>
      <c r="UP248" s="59">
        <v>1.4122899621725001E-2</v>
      </c>
      <c r="UQ248" s="59"/>
      <c r="UR248" s="59"/>
      <c r="US248" s="60">
        <v>1.4063400216400601E-2</v>
      </c>
      <c r="UT248" s="60">
        <v>4.1470099240541403E-2</v>
      </c>
      <c r="UV248" s="59"/>
      <c r="UW248" s="59"/>
      <c r="VA248" s="59"/>
      <c r="VB248" s="59">
        <v>5.5486302822828203E-2</v>
      </c>
      <c r="VC248" s="59"/>
      <c r="VD248" s="59"/>
      <c r="VE248" s="59">
        <v>2.7774600312113699E-2</v>
      </c>
      <c r="VF248" s="59">
        <v>2.8159700334072099E-2</v>
      </c>
      <c r="VG248" s="59">
        <v>1.4093999750912099E-2</v>
      </c>
      <c r="VH248" s="59">
        <v>2.7624299749732E-2</v>
      </c>
      <c r="ACE248" s="60"/>
      <c r="ACF248" s="60">
        <v>1.03416834664541E-2</v>
      </c>
      <c r="ACG248" s="60">
        <v>9.5654335819259396E-3</v>
      </c>
      <c r="ACH248" s="60">
        <v>7.4088222174158802E-3</v>
      </c>
      <c r="ACI248" s="60">
        <v>2.0067024846935299E-2</v>
      </c>
      <c r="ACJ248" s="60">
        <v>9.8013176226072595E-3</v>
      </c>
      <c r="ACK248" s="60">
        <v>7.1857213107519597E-3</v>
      </c>
      <c r="ACL248" s="60">
        <v>5.0661268246268596E-3</v>
      </c>
      <c r="ACM248" s="60">
        <v>1.6216996980555301E-2</v>
      </c>
      <c r="ACN248" s="60">
        <v>7.6392856210524803E-3</v>
      </c>
      <c r="ACO248" s="60">
        <v>6.4212712236529903E-3</v>
      </c>
      <c r="ACP248" s="60">
        <v>1.78017608555361E-2</v>
      </c>
      <c r="ACQ248" s="60">
        <v>1.30406205457819E-2</v>
      </c>
      <c r="ACR248" s="60"/>
      <c r="ACS248" s="60"/>
      <c r="ACT248" s="60"/>
      <c r="ACU248" s="60"/>
      <c r="ACV248" s="60"/>
      <c r="ACW248" s="60"/>
      <c r="ACX248" s="60"/>
      <c r="ACY248" s="60">
        <v>1.1288155990876401</v>
      </c>
      <c r="ACZ248" s="60">
        <v>1.0931113992509201E-2</v>
      </c>
      <c r="ADA248" s="60">
        <v>1.7910919852533701E-2</v>
      </c>
      <c r="ADB248" s="60">
        <v>1.6667147757632499E-2</v>
      </c>
      <c r="ADC248" s="60">
        <v>1.4818305095370099E-2</v>
      </c>
      <c r="ADD248" s="60">
        <v>1.8791965613643401E-2</v>
      </c>
      <c r="ADE248" s="60">
        <v>1.8010904731954901E-2</v>
      </c>
    </row>
    <row r="249" spans="554:785" x14ac:dyDescent="0.25">
      <c r="UH249" s="60"/>
      <c r="UI249" s="59">
        <v>0.27859732508659302</v>
      </c>
      <c r="UJ249" s="59"/>
      <c r="UK249" s="59"/>
      <c r="UL249" s="59"/>
      <c r="UM249" s="59"/>
      <c r="UN249" s="59"/>
      <c r="UO249" s="59"/>
      <c r="UP249" s="59">
        <v>1.41161996871232E-2</v>
      </c>
      <c r="UQ249" s="59"/>
      <c r="UR249" s="59"/>
      <c r="US249" s="60">
        <v>1.40557996928691E-2</v>
      </c>
      <c r="UT249" s="60">
        <v>4.14186008274555E-2</v>
      </c>
      <c r="UV249" s="59"/>
      <c r="UW249" s="59"/>
      <c r="VA249" s="59"/>
      <c r="VB249" s="59">
        <v>5.5468901991844101E-2</v>
      </c>
      <c r="VC249" s="59"/>
      <c r="VD249" s="59"/>
      <c r="VE249" s="59">
        <v>2.77712997049093E-2</v>
      </c>
      <c r="VF249" s="59">
        <v>2.8138998895883501E-2</v>
      </c>
      <c r="VG249" s="59">
        <v>1.4092399738729E-2</v>
      </c>
      <c r="VH249" s="59">
        <v>2.7622299268841698E-2</v>
      </c>
      <c r="ACE249" s="60"/>
      <c r="ACF249" s="60">
        <v>1.02792048957678E-2</v>
      </c>
      <c r="ACG249" s="60">
        <v>9.54597447785532E-3</v>
      </c>
      <c r="ACH249" s="60">
        <v>7.39382436565276E-3</v>
      </c>
      <c r="ACI249" s="60">
        <v>2.0064661359509298E-2</v>
      </c>
      <c r="ACJ249" s="60">
        <v>9.7691255173536998E-3</v>
      </c>
      <c r="ACK249" s="60">
        <v>7.1662492417571503E-3</v>
      </c>
      <c r="ACL249" s="60">
        <v>5.0443706136401902E-3</v>
      </c>
      <c r="ACM249" s="60">
        <v>1.6201506252653999E-2</v>
      </c>
      <c r="ACN249" s="60">
        <v>7.63309905260508E-3</v>
      </c>
      <c r="ACO249" s="60">
        <v>6.4028614505189096E-3</v>
      </c>
      <c r="ACP249" s="60">
        <v>1.77563985346504E-2</v>
      </c>
      <c r="ACQ249" s="60">
        <v>1.30285635120956E-2</v>
      </c>
      <c r="ACR249" s="60"/>
      <c r="ACS249" s="60"/>
      <c r="ACT249" s="60"/>
      <c r="ACU249" s="60"/>
      <c r="ACV249" s="60"/>
      <c r="ACW249" s="60"/>
      <c r="ACX249" s="60"/>
      <c r="ACY249" s="60">
        <v>1.1286914816584199</v>
      </c>
      <c r="ACZ249" s="60">
        <v>1.08934731523122E-2</v>
      </c>
      <c r="ADA249" s="60">
        <v>1.78976671557677E-2</v>
      </c>
      <c r="ADB249" s="60">
        <v>1.66009241371456E-2</v>
      </c>
      <c r="ADC249" s="60">
        <v>1.4750392016620199E-2</v>
      </c>
      <c r="ADD249" s="60">
        <v>1.8728297469971601E-2</v>
      </c>
      <c r="ADE249" s="60">
        <v>1.8006842669743901E-2</v>
      </c>
    </row>
    <row r="250" spans="554:785" x14ac:dyDescent="0.25">
      <c r="UH250" s="60"/>
      <c r="UI250" s="59">
        <v>0.36182287335395802</v>
      </c>
      <c r="UJ250" s="59"/>
      <c r="UK250" s="59"/>
      <c r="UL250" s="59"/>
      <c r="UM250" s="59"/>
      <c r="UN250" s="59"/>
      <c r="UO250" s="59"/>
      <c r="UP250" s="59">
        <v>1.4111399650573699E-2</v>
      </c>
      <c r="UQ250" s="59"/>
      <c r="UR250" s="59"/>
      <c r="US250" s="60">
        <v>1.40498997643589E-2</v>
      </c>
      <c r="UT250" s="60">
        <v>4.1415899991989101E-2</v>
      </c>
      <c r="UV250" s="59"/>
      <c r="UW250" s="59"/>
      <c r="VA250" s="59"/>
      <c r="VB250" s="59">
        <v>5.5428098887205103E-2</v>
      </c>
      <c r="VC250" s="59"/>
      <c r="VD250" s="59"/>
      <c r="VE250" s="59">
        <v>2.7740899473428698E-2</v>
      </c>
      <c r="VF250" s="59">
        <v>2.8133600950240999E-2</v>
      </c>
      <c r="VG250" s="59">
        <v>1.4080099761486E-2</v>
      </c>
      <c r="VH250" s="59">
        <v>2.76219993829727E-2</v>
      </c>
      <c r="ACE250" s="60"/>
      <c r="ACF250" s="60">
        <v>1.0266618495514499E-2</v>
      </c>
      <c r="ACG250" s="60">
        <v>9.5265107647869302E-3</v>
      </c>
      <c r="ACH250" s="60">
        <v>7.3854866729762998E-3</v>
      </c>
      <c r="ACI250" s="60">
        <v>2.0055470001036298E-2</v>
      </c>
      <c r="ACJ250" s="60">
        <v>9.7666574333814E-3</v>
      </c>
      <c r="ACK250" s="60">
        <v>7.1218356848876197E-3</v>
      </c>
      <c r="ACL250" s="60">
        <v>5.0043365156023402E-3</v>
      </c>
      <c r="ACM250" s="60">
        <v>1.6191410494621399E-2</v>
      </c>
      <c r="ACN250" s="60">
        <v>7.6261955420753001E-3</v>
      </c>
      <c r="ACO250" s="60">
        <v>6.3750802796756299E-3</v>
      </c>
      <c r="ACP250" s="60">
        <v>1.7743008377468401E-2</v>
      </c>
      <c r="ACQ250" s="60">
        <v>1.3025882835528101E-2</v>
      </c>
      <c r="ACR250" s="60"/>
      <c r="ACS250" s="60"/>
      <c r="ACT250" s="60"/>
      <c r="ACU250" s="60"/>
      <c r="ACV250" s="60"/>
      <c r="ACW250" s="60"/>
      <c r="ACX250" s="60"/>
      <c r="ACY250" s="60">
        <v>1.1285821163879</v>
      </c>
      <c r="ACZ250" s="60">
        <v>1.0877265115831199E-2</v>
      </c>
      <c r="ADA250" s="60">
        <v>1.7892962290742401E-2</v>
      </c>
      <c r="ADB250" s="60">
        <v>1.6523178466711499E-2</v>
      </c>
      <c r="ADC250" s="60">
        <v>1.47254568526138E-2</v>
      </c>
      <c r="ADD250" s="60">
        <v>1.8704714246239099E-2</v>
      </c>
      <c r="ADE250" s="60">
        <v>1.7989145039141102E-2</v>
      </c>
    </row>
    <row r="251" spans="554:785" x14ac:dyDescent="0.25">
      <c r="UH251" s="60"/>
      <c r="UI251" s="59">
        <v>0.37591907382011402</v>
      </c>
      <c r="UJ251" s="59"/>
      <c r="UK251" s="59"/>
      <c r="UL251" s="59"/>
      <c r="UM251" s="59"/>
      <c r="UN251" s="59"/>
      <c r="UO251" s="59"/>
      <c r="UP251" s="59">
        <v>1.40963001176714E-2</v>
      </c>
      <c r="UQ251" s="59"/>
      <c r="UR251" s="59"/>
      <c r="US251" s="60">
        <v>1.40468999743461E-2</v>
      </c>
      <c r="UT251" s="60">
        <v>4.1398100554943001E-2</v>
      </c>
      <c r="UV251" s="59"/>
      <c r="UW251" s="59"/>
      <c r="VA251" s="59"/>
      <c r="VB251" s="59">
        <v>5.5371999740600503E-2</v>
      </c>
      <c r="VC251" s="59"/>
      <c r="VD251" s="59"/>
      <c r="VE251" s="59">
        <v>2.7737598866224199E-2</v>
      </c>
      <c r="VF251" s="59">
        <v>2.8126001358032199E-2</v>
      </c>
      <c r="VG251" s="59">
        <v>1.4071400277316499E-2</v>
      </c>
      <c r="VH251" s="59">
        <v>2.7611400932073499E-2</v>
      </c>
      <c r="ACE251" s="60"/>
      <c r="ACF251" s="60">
        <v>1.01961151398308E-2</v>
      </c>
      <c r="ACG251" s="60">
        <v>9.5257510030526699E-3</v>
      </c>
      <c r="ACH251" s="60">
        <v>7.3374040245485304E-3</v>
      </c>
      <c r="ACI251" s="60">
        <v>2.0041027013635498E-2</v>
      </c>
      <c r="ACJ251" s="60">
        <v>9.7499484653494096E-3</v>
      </c>
      <c r="ACK251" s="60">
        <v>7.1084915628007901E-3</v>
      </c>
      <c r="ACL251" s="60">
        <v>4.9945748163953496E-3</v>
      </c>
      <c r="ACM251" s="60">
        <v>1.61302138146018E-2</v>
      </c>
      <c r="ACN251" s="60">
        <v>7.6027164563504902E-3</v>
      </c>
      <c r="ACO251" s="60">
        <v>6.3584980072549698E-3</v>
      </c>
      <c r="ACP251" s="60">
        <v>1.7687441935919E-2</v>
      </c>
      <c r="ACQ251" s="60">
        <v>1.30185308008102E-2</v>
      </c>
      <c r="ACR251" s="60"/>
      <c r="ACS251" s="60"/>
      <c r="ACT251" s="60"/>
      <c r="ACU251" s="60"/>
      <c r="ACV251" s="60"/>
      <c r="ACW251" s="60"/>
      <c r="ACX251" s="60"/>
      <c r="ACY251" s="60">
        <v>1.12857087704313</v>
      </c>
      <c r="ACZ251" s="60">
        <v>1.0807651178131501E-2</v>
      </c>
      <c r="ADA251" s="60">
        <v>1.7830299244791601E-2</v>
      </c>
      <c r="ADB251" s="60">
        <v>1.64915595423493E-2</v>
      </c>
      <c r="ADC251" s="60">
        <v>1.4725190038571E-2</v>
      </c>
      <c r="ADD251" s="60">
        <v>1.8642390460020399E-2</v>
      </c>
      <c r="ADE251" s="60">
        <v>1.7854663067535199E-2</v>
      </c>
    </row>
    <row r="252" spans="554:785" x14ac:dyDescent="0.25">
      <c r="UH252" s="60"/>
      <c r="UI252" s="59">
        <v>0.41754809021949701</v>
      </c>
      <c r="UJ252" s="59"/>
      <c r="UK252" s="59"/>
      <c r="UL252" s="59"/>
      <c r="UM252" s="59"/>
      <c r="UN252" s="59"/>
      <c r="UO252" s="59"/>
      <c r="UP252" s="59">
        <v>1.4075799845159E-2</v>
      </c>
      <c r="UQ252" s="59"/>
      <c r="UR252" s="59"/>
      <c r="US252" s="60">
        <v>1.40314996242523E-2</v>
      </c>
      <c r="UT252" s="60">
        <v>4.13920991122722E-2</v>
      </c>
      <c r="UV252" s="59"/>
      <c r="UW252" s="59"/>
      <c r="VA252" s="59"/>
      <c r="VB252" s="59">
        <v>5.53574003279209E-2</v>
      </c>
      <c r="VC252" s="59"/>
      <c r="VD252" s="59"/>
      <c r="VE252" s="59">
        <v>2.77296993881464E-2</v>
      </c>
      <c r="VF252" s="59">
        <v>2.8124600648880001E-2</v>
      </c>
      <c r="VG252" s="59">
        <v>1.4061000198125799E-2</v>
      </c>
      <c r="VH252" s="59">
        <v>2.7600700035691199E-2</v>
      </c>
      <c r="ACE252" s="60"/>
      <c r="ACF252" s="60">
        <v>1.01687773285794E-2</v>
      </c>
      <c r="ACG252" s="60">
        <v>9.5116568556787E-3</v>
      </c>
      <c r="ACH252" s="60">
        <v>7.3324488658507601E-3</v>
      </c>
      <c r="ACI252" s="60">
        <v>1.9946097167364001E-2</v>
      </c>
      <c r="ACJ252" s="60">
        <v>9.7351188283628497E-3</v>
      </c>
      <c r="ACK252" s="60">
        <v>7.0866297948612503E-3</v>
      </c>
      <c r="ACL252" s="60">
        <v>4.98982102267179E-3</v>
      </c>
      <c r="ACM252" s="60">
        <v>1.6072312974243601E-2</v>
      </c>
      <c r="ACN252" s="60">
        <v>7.5614628771413298E-3</v>
      </c>
      <c r="ACO252" s="60">
        <v>6.3400363907565298E-3</v>
      </c>
      <c r="ACP252" s="60">
        <v>1.76246673785019E-2</v>
      </c>
      <c r="ACQ252" s="60">
        <v>1.30118352155657E-2</v>
      </c>
      <c r="ACR252" s="60"/>
      <c r="ACS252" s="60"/>
      <c r="ACT252" s="60"/>
      <c r="ACU252" s="60"/>
      <c r="ACV252" s="60"/>
      <c r="ACW252" s="60"/>
      <c r="ACX252" s="60"/>
      <c r="ACY252" s="60">
        <v>1.12835002002396</v>
      </c>
      <c r="ACZ252" s="60">
        <v>1.0778938753005099E-2</v>
      </c>
      <c r="ADA252" s="60">
        <v>1.78279980629245E-2</v>
      </c>
      <c r="ADB252" s="60">
        <v>1.6457583978230099E-2</v>
      </c>
      <c r="ADC252" s="60">
        <v>1.4716092142407799E-2</v>
      </c>
      <c r="ADD252" s="60">
        <v>1.85890032225976E-2</v>
      </c>
      <c r="ADE252" s="60">
        <v>1.7821477354317401E-2</v>
      </c>
    </row>
    <row r="253" spans="554:785" x14ac:dyDescent="0.25">
      <c r="UH253" s="60"/>
      <c r="UI253" s="59">
        <v>0.41759464144706698</v>
      </c>
      <c r="UJ253" s="59"/>
      <c r="UK253" s="59"/>
      <c r="UL253" s="59"/>
      <c r="UM253" s="59"/>
      <c r="UN253" s="59"/>
      <c r="UO253" s="59"/>
      <c r="UP253" s="59">
        <v>1.4071799814701001E-2</v>
      </c>
      <c r="UQ253" s="59"/>
      <c r="UR253" s="59"/>
      <c r="US253" s="60">
        <v>1.4029500074684601E-2</v>
      </c>
      <c r="UT253" s="60">
        <v>4.1311699897050802E-2</v>
      </c>
      <c r="UV253" s="59"/>
      <c r="UW253" s="59"/>
      <c r="VA253" s="59"/>
      <c r="VB253" s="59">
        <v>5.5305801331996897E-2</v>
      </c>
      <c r="VC253" s="59"/>
      <c r="VD253" s="59"/>
      <c r="VE253" s="59">
        <v>2.7728499844670199E-2</v>
      </c>
      <c r="VF253" s="59">
        <v>2.81203016638755E-2</v>
      </c>
      <c r="VG253" s="59">
        <v>1.40557996928691E-2</v>
      </c>
      <c r="VH253" s="59">
        <v>2.7567900717258401E-2</v>
      </c>
      <c r="ACE253" s="60"/>
      <c r="ACF253" s="60">
        <v>1.01680965008317E-2</v>
      </c>
      <c r="ACG253" s="60">
        <v>9.4913622892921403E-3</v>
      </c>
      <c r="ACH253" s="60">
        <v>7.2735612698872302E-3</v>
      </c>
      <c r="ACI253" s="60">
        <v>1.99436190278818E-2</v>
      </c>
      <c r="ACJ253" s="60">
        <v>9.6259770863904703E-3</v>
      </c>
      <c r="ACK253" s="60">
        <v>7.0815471971842096E-3</v>
      </c>
      <c r="ACL253" s="60">
        <v>4.97822641354105E-3</v>
      </c>
      <c r="ACM253" s="60">
        <v>1.60611660167689E-2</v>
      </c>
      <c r="ACN253" s="60">
        <v>7.5305604164729398E-3</v>
      </c>
      <c r="ACO253" s="60">
        <v>6.3200237492703204E-3</v>
      </c>
      <c r="ACP253" s="60">
        <v>1.7619502772730101E-2</v>
      </c>
      <c r="ACQ253" s="60">
        <v>1.2998930555814799E-2</v>
      </c>
      <c r="ACR253" s="60"/>
      <c r="ACS253" s="60"/>
      <c r="ACT253" s="60"/>
      <c r="ACU253" s="60"/>
      <c r="ACV253" s="60"/>
      <c r="ACW253" s="60"/>
      <c r="ACX253" s="60"/>
      <c r="ACY253" s="60">
        <v>1.1283233792395599</v>
      </c>
      <c r="ACZ253" s="60">
        <v>1.07665077913224E-2</v>
      </c>
      <c r="ADA253" s="60">
        <v>1.7803829557987101E-2</v>
      </c>
      <c r="ADB253" s="60">
        <v>1.63633323108398E-2</v>
      </c>
      <c r="ADC253" s="60">
        <v>1.47078407647628E-2</v>
      </c>
      <c r="ADD253" s="60">
        <v>1.8538650632779399E-2</v>
      </c>
      <c r="ADE253" s="60">
        <v>1.7818155979292601E-2</v>
      </c>
    </row>
    <row r="254" spans="554:785" x14ac:dyDescent="0.25">
      <c r="UH254" s="60"/>
      <c r="UI254" s="59">
        <v>0.41793084144592202</v>
      </c>
      <c r="UJ254" s="59"/>
      <c r="UK254" s="59"/>
      <c r="UL254" s="59"/>
      <c r="UM254" s="59"/>
      <c r="UN254" s="59"/>
      <c r="UO254" s="59"/>
      <c r="UP254" s="59">
        <v>1.4063400216400601E-2</v>
      </c>
      <c r="UQ254" s="59"/>
      <c r="UR254" s="59"/>
      <c r="US254" s="60">
        <v>1.4002799987792899E-2</v>
      </c>
      <c r="UT254" s="60">
        <v>4.1216701269149697E-2</v>
      </c>
      <c r="UV254" s="59"/>
      <c r="UW254" s="59"/>
      <c r="VA254" s="59"/>
      <c r="VB254" s="59">
        <v>5.5294699966907501E-2</v>
      </c>
      <c r="VC254" s="59"/>
      <c r="VD254" s="59"/>
      <c r="VE254" s="59">
        <v>2.7710000053048099E-2</v>
      </c>
      <c r="VF254" s="59">
        <v>2.81188003718853E-2</v>
      </c>
      <c r="VG254" s="59">
        <v>1.40495998784899E-2</v>
      </c>
      <c r="VH254" s="59">
        <v>2.7567500248551299E-2</v>
      </c>
      <c r="ACE254" s="60"/>
      <c r="ACF254" s="60">
        <v>1.01448955173934E-2</v>
      </c>
      <c r="ACG254" s="60">
        <v>9.4380202530209602E-3</v>
      </c>
      <c r="ACH254" s="60">
        <v>7.2733646426473399E-3</v>
      </c>
      <c r="ACI254" s="60">
        <v>1.9918997082598301E-2</v>
      </c>
      <c r="ACJ254" s="60">
        <v>9.6253895182948999E-3</v>
      </c>
      <c r="ACK254" s="60">
        <v>7.07190164531756E-3</v>
      </c>
      <c r="ACL254" s="60">
        <v>4.9772645697472601E-3</v>
      </c>
      <c r="ACM254" s="60">
        <v>1.60366158246232E-2</v>
      </c>
      <c r="ACN254" s="60">
        <v>7.4396743939132903E-3</v>
      </c>
      <c r="ACO254" s="60">
        <v>6.31583426607411E-3</v>
      </c>
      <c r="ACP254" s="60">
        <v>1.75369635914807E-2</v>
      </c>
      <c r="ACQ254" s="60">
        <v>1.29972074968465E-2</v>
      </c>
      <c r="ACR254" s="60"/>
      <c r="ACS254" s="60"/>
      <c r="ACT254" s="60"/>
      <c r="ACU254" s="60"/>
      <c r="ACV254" s="60"/>
      <c r="ACW254" s="60"/>
      <c r="ACX254" s="60"/>
      <c r="ACY254" s="60">
        <v>1.1283161763711</v>
      </c>
      <c r="ACZ254" s="60">
        <v>1.07657167652508E-2</v>
      </c>
      <c r="ADA254" s="60">
        <v>1.7761994601176698E-2</v>
      </c>
      <c r="ADB254" s="60">
        <v>1.6355798608180701E-2</v>
      </c>
      <c r="ADC254" s="60">
        <v>1.4702903370839199E-2</v>
      </c>
      <c r="ADD254" s="60">
        <v>1.8522194408305302E-2</v>
      </c>
      <c r="ADE254" s="60">
        <v>1.7806489519193801E-2</v>
      </c>
    </row>
    <row r="255" spans="554:785" x14ac:dyDescent="0.25">
      <c r="UH255" s="60"/>
      <c r="UI255" s="59">
        <v>0.52876627445220903</v>
      </c>
      <c r="UJ255" s="59"/>
      <c r="UK255" s="59"/>
      <c r="UL255" s="59"/>
      <c r="UM255" s="59"/>
      <c r="UN255" s="59"/>
      <c r="UO255" s="59"/>
      <c r="UP255" s="59">
        <v>1.40626998618245E-2</v>
      </c>
      <c r="UQ255" s="59"/>
      <c r="UR255" s="59"/>
      <c r="US255" s="60">
        <v>1.3999699614941999E-2</v>
      </c>
      <c r="UT255" s="60">
        <v>4.1051600128412198E-2</v>
      </c>
      <c r="UV255" s="59"/>
      <c r="UW255" s="59"/>
      <c r="VA255" s="59"/>
      <c r="VB255" s="59">
        <v>5.5079102516174303E-2</v>
      </c>
      <c r="VC255" s="59"/>
      <c r="VD255" s="59"/>
      <c r="VE255" s="59">
        <v>2.7697199955582601E-2</v>
      </c>
      <c r="VF255" s="59">
        <v>2.8118399903178201E-2</v>
      </c>
      <c r="VG255" s="59">
        <v>1.4046000316739001E-2</v>
      </c>
      <c r="VH255" s="59">
        <v>2.75628007948398E-2</v>
      </c>
      <c r="ACE255" s="60"/>
      <c r="ACF255" s="60">
        <v>1.0126737551777501E-2</v>
      </c>
      <c r="ACG255" s="60">
        <v>9.4302235515637198E-3</v>
      </c>
      <c r="ACH255" s="60">
        <v>7.2728699772177602E-3</v>
      </c>
      <c r="ACI255" s="60">
        <v>1.9903238576301802E-2</v>
      </c>
      <c r="ACJ255" s="60">
        <v>9.5723716332372401E-3</v>
      </c>
      <c r="ACK255" s="60">
        <v>7.0666845067646799E-3</v>
      </c>
      <c r="ACL255" s="60">
        <v>4.9600544272678003E-3</v>
      </c>
      <c r="ACM255" s="60">
        <v>1.59912729134126E-2</v>
      </c>
      <c r="ACN255" s="60">
        <v>7.4376483419796198E-3</v>
      </c>
      <c r="ACO255" s="60">
        <v>6.2900958384375198E-3</v>
      </c>
      <c r="ACP255" s="60">
        <v>1.75279859937559E-2</v>
      </c>
      <c r="ACQ255" s="60">
        <v>1.29788510130662E-2</v>
      </c>
      <c r="ACR255" s="60"/>
      <c r="ACS255" s="60"/>
      <c r="ACT255" s="60"/>
      <c r="ACU255" s="60"/>
      <c r="ACV255" s="60"/>
      <c r="ACW255" s="60"/>
      <c r="ACX255" s="60"/>
      <c r="ACY255" s="60">
        <v>1.12822058382151</v>
      </c>
      <c r="ACZ255" s="60">
        <v>1.07275065599032E-2</v>
      </c>
      <c r="ADA255" s="60">
        <v>1.7703364210283699E-2</v>
      </c>
      <c r="ADB255" s="60">
        <v>1.63180235821467E-2</v>
      </c>
      <c r="ADC255" s="60">
        <v>1.46521079713371E-2</v>
      </c>
      <c r="ADD255" s="60">
        <v>1.8502946215964999E-2</v>
      </c>
      <c r="ADE255" s="60">
        <v>1.7760915989188799E-2</v>
      </c>
    </row>
    <row r="256" spans="554:785" x14ac:dyDescent="0.25">
      <c r="UH256" s="60"/>
      <c r="UI256" s="59">
        <v>0.52895390987396196</v>
      </c>
      <c r="UJ256" s="59"/>
      <c r="UK256" s="59"/>
      <c r="UL256" s="59"/>
      <c r="UM256" s="59"/>
      <c r="UN256" s="59"/>
      <c r="UO256" s="59"/>
      <c r="UP256" s="59">
        <v>1.40612004324793E-2</v>
      </c>
      <c r="UQ256" s="59"/>
      <c r="UR256" s="59"/>
      <c r="US256" s="60">
        <v>1.39891998842358E-2</v>
      </c>
      <c r="UT256" s="60">
        <v>3.98679003119468E-2</v>
      </c>
      <c r="UV256" s="59"/>
      <c r="UW256" s="59"/>
      <c r="VA256" s="59"/>
      <c r="VB256" s="59">
        <v>4.3254598975181503E-2</v>
      </c>
      <c r="VC256" s="59"/>
      <c r="VD256" s="59"/>
      <c r="VE256" s="59">
        <v>2.7695499360561301E-2</v>
      </c>
      <c r="VF256" s="59">
        <v>2.81154997646808E-2</v>
      </c>
      <c r="VG256" s="59">
        <v>1.40404002740979E-2</v>
      </c>
      <c r="VH256" s="59">
        <v>2.75467000901699E-2</v>
      </c>
      <c r="ACE256" s="60"/>
      <c r="ACF256" s="60">
        <v>1.01091986289856E-2</v>
      </c>
      <c r="ACG256" s="60">
        <v>9.3555445879709102E-3</v>
      </c>
      <c r="ACH256" s="60">
        <v>7.2494076681274703E-3</v>
      </c>
      <c r="ACI256" s="60">
        <v>1.9868621368423999E-2</v>
      </c>
      <c r="ACJ256" s="60">
        <v>9.5581708822056501E-3</v>
      </c>
      <c r="ACK256" s="60">
        <v>7.05739615401708E-3</v>
      </c>
      <c r="ACL256" s="60">
        <v>4.95477925980853E-3</v>
      </c>
      <c r="ACM256" s="60">
        <v>1.59388150896572E-2</v>
      </c>
      <c r="ACN256" s="60">
        <v>7.4259385094245399E-3</v>
      </c>
      <c r="ACO256" s="60">
        <v>6.23118027532447E-3</v>
      </c>
      <c r="ACP256" s="60">
        <v>1.7483267596553002E-2</v>
      </c>
      <c r="ACQ256" s="60">
        <v>1.2976115098702E-2</v>
      </c>
      <c r="ACR256" s="60"/>
      <c r="ACS256" s="60"/>
      <c r="ACT256" s="60"/>
      <c r="ACU256" s="60"/>
      <c r="ACV256" s="60"/>
      <c r="ACW256" s="60"/>
      <c r="ACX256" s="60"/>
      <c r="ACY256" s="60">
        <v>1.12821511143013</v>
      </c>
      <c r="ACZ256" s="60">
        <v>1.07015861473523E-2</v>
      </c>
      <c r="ADA256" s="60">
        <v>1.7687998661714999E-2</v>
      </c>
      <c r="ADB256" s="60">
        <v>1.6304297357677602E-2</v>
      </c>
      <c r="ADC256" s="60">
        <v>1.4623471612068501E-2</v>
      </c>
      <c r="ADD256" s="60">
        <v>1.8481817064477501E-2</v>
      </c>
      <c r="ADE256" s="60">
        <v>1.7699981626021401E-2</v>
      </c>
    </row>
    <row r="257" spans="554:785" x14ac:dyDescent="0.25">
      <c r="UH257" s="60"/>
      <c r="UI257" s="59">
        <v>0.57069069147109897</v>
      </c>
      <c r="UJ257" s="59"/>
      <c r="UK257" s="59"/>
      <c r="UL257" s="59"/>
      <c r="UM257" s="59"/>
      <c r="UN257" s="59"/>
      <c r="UO257" s="59"/>
      <c r="UP257" s="59">
        <v>1.40578001737594E-2</v>
      </c>
      <c r="UQ257" s="59"/>
      <c r="UR257" s="59"/>
      <c r="US257" s="60">
        <v>1.3981600292026899E-2</v>
      </c>
      <c r="UT257" s="60">
        <v>3.03367003798484E-2</v>
      </c>
      <c r="UV257" s="59"/>
      <c r="UW257" s="59"/>
      <c r="VA257" s="59"/>
      <c r="VB257" s="59">
        <v>4.3110299855470602E-2</v>
      </c>
      <c r="VC257" s="59"/>
      <c r="VD257" s="59"/>
      <c r="VE257" s="59">
        <v>2.76942998170852E-2</v>
      </c>
      <c r="VF257" s="59">
        <v>2.81075984239578E-2</v>
      </c>
      <c r="VG257" s="59">
        <v>1.4038300141692101E-2</v>
      </c>
      <c r="VH257" s="59">
        <v>2.74793989956378E-2</v>
      </c>
      <c r="ACE257" s="60"/>
      <c r="ACF257" s="60">
        <v>1.00101407211234E-2</v>
      </c>
      <c r="ACG257" s="60">
        <v>9.3373144447374597E-3</v>
      </c>
      <c r="ACH257" s="60">
        <v>7.24894346092837E-3</v>
      </c>
      <c r="ACI257" s="60">
        <v>1.9833333267596402E-2</v>
      </c>
      <c r="ACJ257" s="60">
        <v>9.55307344221357E-3</v>
      </c>
      <c r="ACK257" s="60">
        <v>7.0199886513715301E-3</v>
      </c>
      <c r="ACL257" s="60">
        <v>4.9327488455090203E-3</v>
      </c>
      <c r="ACM257" s="60">
        <v>1.5913854433736899E-2</v>
      </c>
      <c r="ACN257" s="60">
        <v>7.4223307963740496E-3</v>
      </c>
      <c r="ACO257" s="60">
        <v>6.216919018071E-3</v>
      </c>
      <c r="ACP257" s="60">
        <v>1.7464140432861801E-2</v>
      </c>
      <c r="ACQ257" s="60">
        <v>1.29423364684593E-2</v>
      </c>
      <c r="ACR257" s="60"/>
      <c r="ACS257" s="60"/>
      <c r="ACT257" s="60"/>
      <c r="ACU257" s="60"/>
      <c r="ACV257" s="60"/>
      <c r="ACW257" s="60"/>
      <c r="ACX257" s="60"/>
      <c r="ACY257" s="60">
        <v>1.1280813875206099</v>
      </c>
      <c r="ACZ257" s="60">
        <v>1.06750149333836E-2</v>
      </c>
      <c r="ADA257" s="60">
        <v>1.7677517555120599E-2</v>
      </c>
      <c r="ADB257" s="60">
        <v>1.6299126019634898E-2</v>
      </c>
      <c r="ADC257" s="60">
        <v>1.4597338962812401E-2</v>
      </c>
      <c r="ADD257" s="60">
        <v>1.8480488512891101E-2</v>
      </c>
      <c r="ADE257" s="60">
        <v>1.76834542655314E-2</v>
      </c>
    </row>
    <row r="258" spans="554:785" x14ac:dyDescent="0.25">
      <c r="UH258" s="60"/>
      <c r="UI258" s="59">
        <v>0.57082343101501398</v>
      </c>
      <c r="UJ258" s="59"/>
      <c r="UK258" s="59"/>
      <c r="UL258" s="59"/>
      <c r="UM258" s="59"/>
      <c r="UN258" s="59"/>
      <c r="UO258" s="59"/>
      <c r="UP258" s="59">
        <v>1.4053699560463401E-2</v>
      </c>
      <c r="UQ258" s="59"/>
      <c r="UR258" s="59"/>
      <c r="US258" s="60">
        <v>1.3969399966299499E-2</v>
      </c>
      <c r="UT258" s="60">
        <v>2.9272200539708099E-2</v>
      </c>
      <c r="UV258" s="59"/>
      <c r="UW258" s="59"/>
      <c r="VA258" s="59"/>
      <c r="VB258" s="59">
        <v>4.2505599558353403E-2</v>
      </c>
      <c r="VC258" s="59"/>
      <c r="VD258" s="59"/>
      <c r="VE258" s="59">
        <v>2.7692001312971101E-2</v>
      </c>
      <c r="VF258" s="59">
        <v>2.8097700327634801E-2</v>
      </c>
      <c r="VG258" s="59">
        <v>1.4032600447535499E-2</v>
      </c>
      <c r="VH258" s="59">
        <v>2.7437899261713E-2</v>
      </c>
      <c r="ACE258" s="60"/>
      <c r="ACF258" s="60">
        <v>1.00081890850939E-2</v>
      </c>
      <c r="ACG258" s="60">
        <v>9.3307015390291306E-3</v>
      </c>
      <c r="ACH258" s="60">
        <v>7.2459034292693897E-3</v>
      </c>
      <c r="ACI258" s="60">
        <v>1.9774988123443402E-2</v>
      </c>
      <c r="ACJ258" s="60">
        <v>9.5289623799570192E-3</v>
      </c>
      <c r="ACK258" s="60">
        <v>7.0169323751092701E-3</v>
      </c>
      <c r="ACL258" s="60">
        <v>4.9254698055560099E-3</v>
      </c>
      <c r="ACM258" s="60">
        <v>1.5904125827011999E-2</v>
      </c>
      <c r="ACN258" s="60">
        <v>7.3894239978760604E-3</v>
      </c>
      <c r="ACO258" s="60">
        <v>6.2141815568600703E-3</v>
      </c>
      <c r="ACP258" s="60">
        <v>1.7424910241940698E-2</v>
      </c>
      <c r="ACQ258" s="60">
        <v>1.2881887167076901E-2</v>
      </c>
      <c r="ACR258" s="60"/>
      <c r="ACS258" s="60"/>
      <c r="ACT258" s="60"/>
      <c r="ACU258" s="60"/>
      <c r="ACV258" s="60"/>
      <c r="ACW258" s="60"/>
      <c r="ACX258" s="60"/>
      <c r="ACY258" s="60">
        <v>1.1280521092395599</v>
      </c>
      <c r="ACZ258" s="60">
        <v>1.0673619598004299E-2</v>
      </c>
      <c r="ADA258" s="60">
        <v>1.76621530338417E-2</v>
      </c>
      <c r="ADB258" s="60">
        <v>1.6219781579940699E-2</v>
      </c>
      <c r="ADC258" s="60">
        <v>1.45641173920819E-2</v>
      </c>
      <c r="ADD258" s="60">
        <v>1.8378082908946901E-2</v>
      </c>
      <c r="ADE258" s="60">
        <v>1.7462366885389598E-2</v>
      </c>
    </row>
    <row r="259" spans="554:785" x14ac:dyDescent="0.25">
      <c r="UH259" s="60"/>
      <c r="UI259" s="59">
        <v>0.58465319871902399</v>
      </c>
      <c r="UJ259" s="59"/>
      <c r="UK259" s="59"/>
      <c r="UL259" s="59"/>
      <c r="UM259" s="59"/>
      <c r="UN259" s="59"/>
      <c r="UO259" s="59"/>
      <c r="UP259" s="59">
        <v>1.40530001372098E-2</v>
      </c>
      <c r="UQ259" s="59"/>
      <c r="UR259" s="59"/>
      <c r="US259" s="60">
        <v>1.39632001519203E-2</v>
      </c>
      <c r="UT259" s="60">
        <v>2.90786996483802E-2</v>
      </c>
      <c r="UV259" s="59"/>
      <c r="UW259" s="59"/>
      <c r="VA259" s="59"/>
      <c r="VB259" s="59">
        <v>4.2342800647020298E-2</v>
      </c>
      <c r="VC259" s="59"/>
      <c r="VD259" s="59"/>
      <c r="VE259" s="59">
        <v>2.7663899585604598E-2</v>
      </c>
      <c r="VF259" s="59">
        <v>2.80923992395401E-2</v>
      </c>
      <c r="VG259" s="59">
        <v>1.40265002846717E-2</v>
      </c>
      <c r="VH259" s="59">
        <v>2.7317401021718899E-2</v>
      </c>
      <c r="ACE259" s="60"/>
      <c r="ACF259" s="60">
        <v>9.8874014770133894E-3</v>
      </c>
      <c r="ACG259" s="60">
        <v>9.3154048806977797E-3</v>
      </c>
      <c r="ACH259" s="60">
        <v>7.1740342939462303E-3</v>
      </c>
      <c r="ACI259" s="60">
        <v>1.9769023232304998E-2</v>
      </c>
      <c r="ACJ259" s="60">
        <v>9.4620560605434105E-3</v>
      </c>
      <c r="ACK259" s="60">
        <v>6.9778732002604496E-3</v>
      </c>
      <c r="ACL259" s="60">
        <v>4.9149924368338798E-3</v>
      </c>
      <c r="ACM259" s="60">
        <v>1.58971981614731E-2</v>
      </c>
      <c r="ACN259" s="60">
        <v>7.38085135912433E-3</v>
      </c>
      <c r="ACO259" s="60">
        <v>6.2021269739372499E-3</v>
      </c>
      <c r="ACP259" s="60">
        <v>1.7423845729049401E-2</v>
      </c>
      <c r="ACQ259" s="60">
        <v>1.28771221086378E-2</v>
      </c>
      <c r="ACR259" s="60"/>
      <c r="ACS259" s="60"/>
      <c r="ACT259" s="60"/>
      <c r="ACU259" s="60"/>
      <c r="ACV259" s="60"/>
      <c r="ACW259" s="60"/>
      <c r="ACX259" s="60"/>
      <c r="ACY259" s="60">
        <v>1.1280500206359301</v>
      </c>
      <c r="ACZ259" s="60">
        <v>1.06582362122958E-2</v>
      </c>
      <c r="ADA259" s="60">
        <v>1.76073729486926E-2</v>
      </c>
      <c r="ADB259" s="60">
        <v>1.6218860443128501E-2</v>
      </c>
      <c r="ADC259" s="60">
        <v>1.45376218007424E-2</v>
      </c>
      <c r="ADD259" s="60">
        <v>1.8341188278180199E-2</v>
      </c>
      <c r="ADE259" s="60">
        <v>1.73520702958593E-2</v>
      </c>
    </row>
    <row r="260" spans="554:785" x14ac:dyDescent="0.25">
      <c r="UH260" s="60"/>
      <c r="UI260" s="59">
        <v>0.59883034229278498</v>
      </c>
      <c r="UJ260" s="59"/>
      <c r="UK260" s="59"/>
      <c r="UL260" s="59"/>
      <c r="UM260" s="59"/>
      <c r="UN260" s="59"/>
      <c r="UO260" s="59"/>
      <c r="UP260" s="59">
        <v>1.40503998845815E-2</v>
      </c>
      <c r="UQ260" s="59"/>
      <c r="UR260" s="59"/>
      <c r="US260" s="60">
        <v>1.3953199610114E-2</v>
      </c>
      <c r="UT260" s="60">
        <v>2.8677700087427999E-2</v>
      </c>
      <c r="UV260" s="59"/>
      <c r="UW260" s="59"/>
      <c r="VA260" s="59"/>
      <c r="VB260" s="59">
        <v>4.2334601283073398E-2</v>
      </c>
      <c r="VC260" s="59"/>
      <c r="VD260" s="59"/>
      <c r="VE260" s="59">
        <v>2.7657199651002801E-2</v>
      </c>
      <c r="VF260" s="59">
        <v>2.8084099292755099E-2</v>
      </c>
      <c r="VG260" s="59">
        <v>1.4023699797689901E-2</v>
      </c>
      <c r="VH260" s="59">
        <v>2.68697999417781E-2</v>
      </c>
      <c r="ACE260" s="60"/>
      <c r="ACF260" s="60">
        <v>9.8665201163299198E-3</v>
      </c>
      <c r="ACG260" s="60">
        <v>9.23143488620266E-3</v>
      </c>
      <c r="ACH260" s="60">
        <v>7.1173893555277904E-3</v>
      </c>
      <c r="ACI260" s="60">
        <v>1.97375076261221E-2</v>
      </c>
      <c r="ACJ260" s="60">
        <v>9.4454990623577505E-3</v>
      </c>
      <c r="ACK260" s="60">
        <v>6.9651500403177802E-3</v>
      </c>
      <c r="ACL260" s="60">
        <v>4.8964575333532096E-3</v>
      </c>
      <c r="ACM260" s="60">
        <v>1.5836878598089101E-2</v>
      </c>
      <c r="ACN260" s="60">
        <v>7.3382293641366799E-3</v>
      </c>
      <c r="ACO260" s="60">
        <v>6.14618137063802E-3</v>
      </c>
      <c r="ACP260" s="60">
        <v>1.7353804893174E-2</v>
      </c>
      <c r="ACQ260" s="60">
        <v>1.2872726316977501E-2</v>
      </c>
      <c r="ACR260" s="60"/>
      <c r="ACS260" s="60"/>
      <c r="ACT260" s="60"/>
      <c r="ACU260" s="60"/>
      <c r="ACV260" s="60"/>
      <c r="ACW260" s="60"/>
      <c r="ACX260" s="60"/>
      <c r="ACY260" s="60">
        <v>1.1280102364253699</v>
      </c>
      <c r="ACZ260" s="60">
        <v>1.06280795955968E-2</v>
      </c>
      <c r="ADA260" s="60">
        <v>1.7598871503504698E-2</v>
      </c>
      <c r="ADB260" s="60">
        <v>1.612568208045E-2</v>
      </c>
      <c r="ADC260" s="60">
        <v>1.4512849498923799E-2</v>
      </c>
      <c r="ADD260" s="60">
        <v>1.82828972259464E-2</v>
      </c>
      <c r="ADE260" s="60">
        <v>1.7229907709015099E-2</v>
      </c>
    </row>
    <row r="261" spans="554:785" x14ac:dyDescent="0.25">
      <c r="UH261" s="60"/>
      <c r="UI261" s="59">
        <v>0.61304193735122603</v>
      </c>
      <c r="UJ261" s="59"/>
      <c r="UK261" s="59"/>
      <c r="UL261" s="59"/>
      <c r="UM261" s="59"/>
      <c r="UN261" s="59"/>
      <c r="UO261" s="59"/>
      <c r="UP261" s="59">
        <v>1.40444999560713E-2</v>
      </c>
      <c r="UQ261" s="59"/>
      <c r="UR261" s="59"/>
      <c r="US261" s="60">
        <v>1.39472000300884E-2</v>
      </c>
      <c r="UT261" s="60">
        <v>2.8445001691579801E-2</v>
      </c>
      <c r="UV261" s="59"/>
      <c r="UW261" s="59"/>
      <c r="VA261" s="59"/>
      <c r="VB261" s="59">
        <v>4.2228300124406801E-2</v>
      </c>
      <c r="VC261" s="59"/>
      <c r="VD261" s="59"/>
      <c r="VE261" s="59">
        <v>2.76480987668037E-2</v>
      </c>
      <c r="VF261" s="59">
        <v>2.80822999775409E-2</v>
      </c>
      <c r="VG261" s="59">
        <v>1.40230003744363E-2</v>
      </c>
      <c r="VH261" s="59">
        <v>1.57558005303144E-2</v>
      </c>
      <c r="ACE261" s="60"/>
      <c r="ACF261" s="60">
        <v>9.8631082056632804E-3</v>
      </c>
      <c r="ACG261" s="60">
        <v>9.2266140364892207E-3</v>
      </c>
      <c r="ACH261" s="60">
        <v>7.0229576825438199E-3</v>
      </c>
      <c r="ACI261" s="60">
        <v>1.9734355605523699E-2</v>
      </c>
      <c r="ACJ261" s="60">
        <v>9.4341939258645608E-3</v>
      </c>
      <c r="ACK261" s="60">
        <v>6.9622442256347498E-3</v>
      </c>
      <c r="ACL261" s="60">
        <v>4.8754120088546999E-3</v>
      </c>
      <c r="ACM261" s="60">
        <v>1.5794132811251301E-2</v>
      </c>
      <c r="ACN261" s="60">
        <v>7.2936313360435099E-3</v>
      </c>
      <c r="ACO261" s="60">
        <v>6.1151071532232603E-3</v>
      </c>
      <c r="ACP261" s="60">
        <v>1.73354213136773E-2</v>
      </c>
      <c r="ACQ261" s="60">
        <v>1.2872425506355799E-2</v>
      </c>
      <c r="ACR261" s="60"/>
      <c r="ACS261" s="60"/>
      <c r="ACT261" s="60"/>
      <c r="ACU261" s="60"/>
      <c r="ACV261" s="60"/>
      <c r="ACW261" s="60"/>
      <c r="ACX261" s="60"/>
      <c r="ACY261" s="60">
        <v>1.12797151754414</v>
      </c>
      <c r="ACZ261" s="60">
        <v>1.06249127171198E-2</v>
      </c>
      <c r="ADA261" s="60">
        <v>1.7534361691163701E-2</v>
      </c>
      <c r="ADB261" s="60">
        <v>1.6098710669024099E-2</v>
      </c>
      <c r="ADC261" s="60">
        <v>1.4506798233664599E-2</v>
      </c>
      <c r="ADD261" s="60">
        <v>1.8238580130120599E-2</v>
      </c>
      <c r="ADE261" s="60">
        <v>1.7161152989622001E-2</v>
      </c>
    </row>
    <row r="262" spans="554:785" x14ac:dyDescent="0.25">
      <c r="UH262" s="60"/>
      <c r="UI262" s="59">
        <v>0.64090275764465299</v>
      </c>
      <c r="UJ262" s="59"/>
      <c r="UK262" s="59"/>
      <c r="UL262" s="59"/>
      <c r="UM262" s="59"/>
      <c r="UN262" s="59"/>
      <c r="UO262" s="59"/>
      <c r="UP262" s="59">
        <v>1.4035600237548299E-2</v>
      </c>
      <c r="UQ262" s="59"/>
      <c r="UR262" s="59"/>
      <c r="US262" s="60">
        <v>1.3935900293290599E-2</v>
      </c>
      <c r="UT262" s="60">
        <v>2.83305011689662E-2</v>
      </c>
      <c r="UV262" s="59"/>
      <c r="UW262" s="59"/>
      <c r="VA262" s="59"/>
      <c r="VB262" s="59">
        <v>4.2146600782871198E-2</v>
      </c>
      <c r="VC262" s="59"/>
      <c r="VD262" s="59"/>
      <c r="VE262" s="59">
        <v>2.75169983506202E-2</v>
      </c>
      <c r="VF262" s="59">
        <v>2.8065301477909001E-2</v>
      </c>
      <c r="VG262" s="59">
        <v>1.4006000012159301E-2</v>
      </c>
      <c r="VH262" s="59">
        <v>1.51786999776959E-2</v>
      </c>
      <c r="ACE262" s="60"/>
      <c r="ACF262" s="60">
        <v>9.7993812365416502E-3</v>
      </c>
      <c r="ACG262" s="60">
        <v>9.2251760906365901E-3</v>
      </c>
      <c r="ACH262" s="60">
        <v>7.0217078230099504E-3</v>
      </c>
      <c r="ACI262" s="60">
        <v>1.9702085322021199E-2</v>
      </c>
      <c r="ACJ262" s="60">
        <v>9.4126299819999697E-3</v>
      </c>
      <c r="ACK262" s="60">
        <v>6.9524113923614501E-3</v>
      </c>
      <c r="ACL262" s="60">
        <v>4.8655768342459197E-3</v>
      </c>
      <c r="ACM262" s="60">
        <v>1.5762920553000499E-2</v>
      </c>
      <c r="ACN262" s="60">
        <v>7.2741060870413401E-3</v>
      </c>
      <c r="ACO262" s="60">
        <v>6.1106579375101297E-3</v>
      </c>
      <c r="ACP262" s="60">
        <v>1.7273116722145199E-2</v>
      </c>
      <c r="ACQ262" s="60">
        <v>1.2814188086440401E-2</v>
      </c>
      <c r="ACR262" s="60"/>
      <c r="ACS262" s="60"/>
      <c r="ACT262" s="60"/>
      <c r="ACU262" s="60"/>
      <c r="ACV262" s="60"/>
      <c r="ACW262" s="60"/>
      <c r="ACX262" s="60"/>
      <c r="ACY262" s="60">
        <v>1.1279596518041899</v>
      </c>
      <c r="ACZ262" s="60">
        <v>1.05815504458094E-2</v>
      </c>
      <c r="ADA262" s="60">
        <v>1.75149202338938E-2</v>
      </c>
      <c r="ADB262" s="60">
        <v>1.6057570688598598E-2</v>
      </c>
      <c r="ADC262" s="60">
        <v>1.4434539049623199E-2</v>
      </c>
      <c r="ADD262" s="60">
        <v>1.81633198375644E-2</v>
      </c>
      <c r="ADE262" s="60">
        <v>1.70535041778728E-2</v>
      </c>
    </row>
    <row r="263" spans="554:785" x14ac:dyDescent="0.25">
      <c r="UH263" s="60"/>
      <c r="UI263" s="59">
        <v>1.6705685853958101</v>
      </c>
      <c r="UJ263" s="59"/>
      <c r="UK263" s="59"/>
      <c r="UL263" s="59"/>
      <c r="UM263" s="59"/>
      <c r="UN263" s="59"/>
      <c r="UO263" s="59"/>
      <c r="UP263" s="59">
        <v>1.40289003029465E-2</v>
      </c>
      <c r="UQ263" s="59"/>
      <c r="UR263" s="59"/>
      <c r="US263" s="60">
        <v>1.39268999919295E-2</v>
      </c>
      <c r="UT263" s="60">
        <v>2.8309401124715802E-2</v>
      </c>
      <c r="UV263" s="59"/>
      <c r="UW263" s="59"/>
      <c r="VA263" s="59"/>
      <c r="VB263" s="59">
        <v>4.2145602405071203E-2</v>
      </c>
      <c r="VC263" s="59"/>
      <c r="VD263" s="59"/>
      <c r="VE263" s="59">
        <v>2.7496099472045898E-2</v>
      </c>
      <c r="VF263" s="59">
        <v>2.80479006469249E-2</v>
      </c>
      <c r="VG263" s="59">
        <v>1.39953000470995E-2</v>
      </c>
      <c r="VH263" s="59">
        <v>1.50656001642346E-2</v>
      </c>
      <c r="ACE263" s="60"/>
      <c r="ACF263" s="60">
        <v>9.7533350829536094E-3</v>
      </c>
      <c r="ACG263" s="60">
        <v>9.1863375637684305E-3</v>
      </c>
      <c r="ACH263" s="60">
        <v>7.0139397097274602E-3</v>
      </c>
      <c r="ACI263" s="60">
        <v>1.96774021438176E-2</v>
      </c>
      <c r="ACJ263" s="60">
        <v>9.3722252886550908E-3</v>
      </c>
      <c r="ACK263" s="60">
        <v>6.9448148821911401E-3</v>
      </c>
      <c r="ACL263" s="60">
        <v>4.8031050882146901E-3</v>
      </c>
      <c r="ACM263" s="60">
        <v>1.5709973150683901E-2</v>
      </c>
      <c r="ACN263" s="60">
        <v>7.2610367449926E-3</v>
      </c>
      <c r="ACO263" s="60">
        <v>6.1036661712473798E-3</v>
      </c>
      <c r="ACP263" s="60">
        <v>1.7218538792015702E-2</v>
      </c>
      <c r="ACQ263" s="60">
        <v>1.2799502999008601E-2</v>
      </c>
      <c r="ACR263" s="60"/>
      <c r="ACS263" s="60"/>
      <c r="ACT263" s="60"/>
      <c r="ACU263" s="60"/>
      <c r="ACV263" s="60"/>
      <c r="ACW263" s="60"/>
      <c r="ACX263" s="60"/>
      <c r="ACY263" s="60">
        <v>1.1279008106512201</v>
      </c>
      <c r="ACZ263" s="60">
        <v>1.05299110930253E-2</v>
      </c>
      <c r="ADA263" s="60">
        <v>1.7508882925240402E-2</v>
      </c>
      <c r="ADB263" s="60">
        <v>1.6052805813610498E-2</v>
      </c>
      <c r="ADC263" s="60">
        <v>1.4383679402858699E-2</v>
      </c>
      <c r="ADD263" s="60">
        <v>1.8062157750155398E-2</v>
      </c>
      <c r="ADE263" s="60">
        <v>1.7008084774858899E-2</v>
      </c>
    </row>
    <row r="264" spans="554:785" x14ac:dyDescent="0.25">
      <c r="UH264" s="60"/>
      <c r="UI264" s="59">
        <v>6.9189968109130797</v>
      </c>
      <c r="UJ264" s="59"/>
      <c r="UK264" s="59"/>
      <c r="UL264" s="59"/>
      <c r="UM264" s="59"/>
      <c r="UN264" s="59"/>
      <c r="UO264" s="59"/>
      <c r="UP264" s="59">
        <v>1.40127995982766E-2</v>
      </c>
      <c r="UQ264" s="59"/>
      <c r="UR264" s="59"/>
      <c r="US264" s="60">
        <v>1.39250000938773E-2</v>
      </c>
      <c r="UT264" s="60">
        <v>2.82994993031024E-2</v>
      </c>
      <c r="UV264" s="59"/>
      <c r="UW264" s="59"/>
      <c r="VA264" s="59"/>
      <c r="VB264" s="59">
        <v>4.2072299867868403E-2</v>
      </c>
      <c r="VC264" s="59"/>
      <c r="VD264" s="59"/>
      <c r="VE264" s="59">
        <v>2.7477800846099801E-2</v>
      </c>
      <c r="VF264" s="59">
        <v>2.8045000508427599E-2</v>
      </c>
      <c r="VG264" s="59">
        <v>1.39859998598694E-2</v>
      </c>
      <c r="VH264" s="59">
        <v>1.4390000142157E-2</v>
      </c>
      <c r="ACE264" s="60"/>
      <c r="ACF264" s="60">
        <v>9.7418239374095304E-3</v>
      </c>
      <c r="ACG264" s="60">
        <v>9.1667189924708892E-3</v>
      </c>
      <c r="ACH264" s="60">
        <v>7.0065124118232798E-3</v>
      </c>
      <c r="ACI264" s="60">
        <v>1.9647654082815501E-2</v>
      </c>
      <c r="ACJ264" s="60">
        <v>9.3104104392825304E-3</v>
      </c>
      <c r="ACK264" s="60">
        <v>6.9352729326334801E-3</v>
      </c>
      <c r="ACL264" s="60">
        <v>4.7605646095754397E-3</v>
      </c>
      <c r="ACM264" s="60">
        <v>1.56716008762476E-2</v>
      </c>
      <c r="ACN264" s="60">
        <v>7.24928102268841E-3</v>
      </c>
      <c r="ACO264" s="60">
        <v>6.0993632719917399E-3</v>
      </c>
      <c r="ACP264" s="60">
        <v>1.72147471925139E-2</v>
      </c>
      <c r="ACQ264" s="60">
        <v>1.27417588609812E-2</v>
      </c>
      <c r="ACR264" s="60"/>
      <c r="ACS264" s="60"/>
      <c r="ACT264" s="60"/>
      <c r="ACU264" s="60"/>
      <c r="ACV264" s="60"/>
      <c r="ACW264" s="60"/>
      <c r="ACX264" s="60"/>
      <c r="ACY264" s="60">
        <v>1.1277532698425701</v>
      </c>
      <c r="ACZ264" s="60">
        <v>1.04553768602195E-2</v>
      </c>
      <c r="ADA264" s="60">
        <v>1.7461419206729299E-2</v>
      </c>
      <c r="ADB264" s="60">
        <v>1.6025087731791499E-2</v>
      </c>
      <c r="ADC264" s="60">
        <v>1.4291446704709301E-2</v>
      </c>
      <c r="ADD264" s="60">
        <v>1.80300190139298E-2</v>
      </c>
      <c r="ADE264" s="60">
        <v>1.7004878036315899E-2</v>
      </c>
    </row>
    <row r="265" spans="554:785" x14ac:dyDescent="0.25">
      <c r="UH265" s="60"/>
      <c r="UI265" s="59"/>
      <c r="UJ265" s="59"/>
      <c r="UK265" s="59"/>
      <c r="UL265" s="59"/>
      <c r="UM265" s="59"/>
      <c r="UN265" s="59"/>
      <c r="UO265" s="59"/>
      <c r="UP265" s="59">
        <v>1.4010599814355301E-2</v>
      </c>
      <c r="UQ265" s="59"/>
      <c r="UR265" s="59"/>
      <c r="US265" s="60">
        <v>1.3882800005376301E-2</v>
      </c>
      <c r="UT265" s="60">
        <v>2.82851010560989E-2</v>
      </c>
      <c r="UV265" s="59"/>
      <c r="UW265" s="59"/>
      <c r="VA265" s="59"/>
      <c r="VB265" s="59">
        <v>4.2054601013660403E-2</v>
      </c>
      <c r="VC265" s="59"/>
      <c r="VD265" s="59"/>
      <c r="VE265" s="59">
        <v>2.7427699416875801E-2</v>
      </c>
      <c r="VF265" s="59">
        <v>2.8044398874044401E-2</v>
      </c>
      <c r="VG265" s="59">
        <v>1.39840999618172E-2</v>
      </c>
      <c r="VH265" s="59">
        <v>1.4378700405359201E-2</v>
      </c>
      <c r="ACE265" s="60"/>
      <c r="ACF265" s="60">
        <v>9.7193330657804802E-3</v>
      </c>
      <c r="ACG265" s="60">
        <v>9.1649256177211407E-3</v>
      </c>
      <c r="ACH265" s="60">
        <v>6.9907647537404902E-3</v>
      </c>
      <c r="ACI265" s="60">
        <v>1.9566371979330199E-2</v>
      </c>
      <c r="ACJ265" s="60">
        <v>9.2704314958125308E-3</v>
      </c>
      <c r="ACK265" s="60">
        <v>6.8721455283793304E-3</v>
      </c>
      <c r="ACL265" s="60">
        <v>4.7574409665782202E-3</v>
      </c>
      <c r="ACM265" s="60">
        <v>1.5667418654896102E-2</v>
      </c>
      <c r="ACN265" s="60">
        <v>7.2115345422778497E-3</v>
      </c>
      <c r="ACO265" s="60">
        <v>6.0768699492364398E-3</v>
      </c>
      <c r="ACP265" s="60">
        <v>1.71776825644246E-2</v>
      </c>
      <c r="ACQ265" s="60">
        <v>1.27290335444862E-2</v>
      </c>
      <c r="ACR265" s="60"/>
      <c r="ACS265" s="60"/>
      <c r="ACT265" s="60"/>
      <c r="ACU265" s="60"/>
      <c r="ACV265" s="60"/>
      <c r="ACW265" s="60"/>
      <c r="ACX265" s="60"/>
      <c r="ACY265" s="60">
        <v>1.1277266819053</v>
      </c>
      <c r="ACZ265" s="60">
        <v>1.04262133541041E-2</v>
      </c>
      <c r="ADA265" s="60">
        <v>1.73163684709834E-2</v>
      </c>
      <c r="ADB265" s="60">
        <v>1.5989129451210199E-2</v>
      </c>
      <c r="ADC265" s="60">
        <v>1.42240360158903E-2</v>
      </c>
      <c r="ADD265" s="60">
        <v>1.8017621396036E-2</v>
      </c>
      <c r="ADE265" s="60">
        <v>1.6947943966917699E-2</v>
      </c>
    </row>
    <row r="266" spans="554:785" x14ac:dyDescent="0.25">
      <c r="UH266" s="60"/>
      <c r="UI266" s="59"/>
      <c r="UJ266" s="59"/>
      <c r="UK266" s="59"/>
      <c r="UL266" s="59"/>
      <c r="UM266" s="59"/>
      <c r="UN266" s="59"/>
      <c r="UO266" s="59"/>
      <c r="UP266" s="59">
        <v>1.40084996819496E-2</v>
      </c>
      <c r="UQ266" s="59"/>
      <c r="UR266" s="59"/>
      <c r="US266" s="60">
        <v>1.3864000327885101E-2</v>
      </c>
      <c r="UT266" s="60">
        <v>2.8268199414014799E-2</v>
      </c>
      <c r="UV266" s="59"/>
      <c r="UW266" s="59"/>
      <c r="VA266" s="59"/>
      <c r="VB266" s="59">
        <v>4.2045000940561197E-2</v>
      </c>
      <c r="VC266" s="59"/>
      <c r="VD266" s="59"/>
      <c r="VE266" s="59">
        <v>2.7425900101661599E-2</v>
      </c>
      <c r="VF266" s="59">
        <v>2.8023399412631898E-2</v>
      </c>
      <c r="VG266" s="59">
        <v>1.3978599570691501E-2</v>
      </c>
      <c r="VH266" s="59">
        <v>1.43459998071193E-2</v>
      </c>
      <c r="ACE266" s="60"/>
      <c r="ACF266" s="60">
        <v>9.7125888676187992E-3</v>
      </c>
      <c r="ACG266" s="60">
        <v>9.1402478580470195E-3</v>
      </c>
      <c r="ACH266" s="60">
        <v>6.9489635357404102E-3</v>
      </c>
      <c r="ACI266" s="60">
        <v>1.95572887394308E-2</v>
      </c>
      <c r="ACJ266" s="60">
        <v>9.2131389209613706E-3</v>
      </c>
      <c r="ACK266" s="60">
        <v>6.8374482561483997E-3</v>
      </c>
      <c r="ACL266" s="60">
        <v>4.7531966457555102E-3</v>
      </c>
      <c r="ACM266" s="60">
        <v>1.5634449287936801E-2</v>
      </c>
      <c r="ACN266" s="60">
        <v>7.1977914902737897E-3</v>
      </c>
      <c r="ACO266" s="60">
        <v>6.00637351726762E-3</v>
      </c>
      <c r="ACP266" s="60">
        <v>1.71522030286618E-2</v>
      </c>
      <c r="ACQ266" s="60">
        <v>1.2692033208955599E-2</v>
      </c>
      <c r="ACR266" s="60"/>
      <c r="ACS266" s="60"/>
      <c r="ACT266" s="60"/>
      <c r="ACU266" s="60"/>
      <c r="ACV266" s="60"/>
      <c r="ACW266" s="60"/>
      <c r="ACX266" s="60"/>
      <c r="ACY266" s="60">
        <v>1.12767193393425</v>
      </c>
      <c r="ACZ266" s="60">
        <v>1.03747380690376E-2</v>
      </c>
      <c r="ADA266" s="60">
        <v>1.7309685175328299E-2</v>
      </c>
      <c r="ADB266" s="60">
        <v>1.59662962598228E-2</v>
      </c>
      <c r="ADC266" s="60">
        <v>1.42236887741829E-2</v>
      </c>
      <c r="ADD266" s="60">
        <v>1.7970924023979502E-2</v>
      </c>
      <c r="ADE266" s="60">
        <v>1.68420176245558E-2</v>
      </c>
    </row>
    <row r="267" spans="554:785" x14ac:dyDescent="0.25">
      <c r="UH267" s="60"/>
      <c r="UI267" s="59"/>
      <c r="UJ267" s="59"/>
      <c r="UK267" s="59"/>
      <c r="UL267" s="59"/>
      <c r="UM267" s="59"/>
      <c r="UN267" s="59"/>
      <c r="UO267" s="59"/>
      <c r="UP267" s="59">
        <v>1.39942001551389E-2</v>
      </c>
      <c r="UQ267" s="59"/>
      <c r="UR267" s="59"/>
      <c r="US267" s="60">
        <v>1.3852699659764701E-2</v>
      </c>
      <c r="UT267" s="60">
        <v>2.8197199106216399E-2</v>
      </c>
      <c r="UV267" s="59"/>
      <c r="UW267" s="59"/>
      <c r="VA267" s="59"/>
      <c r="VB267" s="59">
        <v>4.2025599628686898E-2</v>
      </c>
      <c r="VC267" s="59"/>
      <c r="VD267" s="59"/>
      <c r="VE267" s="59">
        <v>2.7397498488426202E-2</v>
      </c>
      <c r="VF267" s="59">
        <v>2.8020299971103599E-2</v>
      </c>
      <c r="VG267" s="59">
        <v>1.39658004045486E-2</v>
      </c>
      <c r="VH267" s="59">
        <v>1.4333199709653801E-2</v>
      </c>
      <c r="ACE267" s="60"/>
      <c r="ACF267" s="60">
        <v>9.7024092247355604E-3</v>
      </c>
      <c r="ACG267" s="60">
        <v>9.1213052559040303E-3</v>
      </c>
      <c r="ACH267" s="60">
        <v>6.9328981436470498E-3</v>
      </c>
      <c r="ACI267" s="60">
        <v>1.9543199745772202E-2</v>
      </c>
      <c r="ACJ267" s="60">
        <v>9.1931941737494697E-3</v>
      </c>
      <c r="ACK267" s="60">
        <v>6.8319437328087798E-3</v>
      </c>
      <c r="ACL267" s="60">
        <v>4.7486700565111499E-3</v>
      </c>
      <c r="ACM267" s="60">
        <v>1.5584061312710401E-2</v>
      </c>
      <c r="ACN267" s="60">
        <v>7.1938836415429098E-3</v>
      </c>
      <c r="ACO267" s="60">
        <v>5.9967069106428798E-3</v>
      </c>
      <c r="ACP267" s="60">
        <v>1.70795032018294E-2</v>
      </c>
      <c r="ACQ267" s="60">
        <v>1.2673295188730499E-2</v>
      </c>
      <c r="ACR267" s="60"/>
      <c r="ACS267" s="60"/>
      <c r="ACT267" s="60"/>
      <c r="ACU267" s="60"/>
      <c r="ACV267" s="60"/>
      <c r="ACW267" s="60"/>
      <c r="ACX267" s="60"/>
      <c r="ACY267" s="60">
        <v>1.127652551101</v>
      </c>
      <c r="ACZ267" s="60">
        <v>1.03240163397012E-2</v>
      </c>
      <c r="ADA267" s="60">
        <v>1.7296353826492999E-2</v>
      </c>
      <c r="ADB267" s="60">
        <v>1.5961344865614902E-2</v>
      </c>
      <c r="ADC267" s="60">
        <v>1.42011216424715E-2</v>
      </c>
      <c r="ADD267" s="60">
        <v>1.7961390200395499E-2</v>
      </c>
      <c r="ADE267" s="60">
        <v>1.67543891472621E-2</v>
      </c>
    </row>
    <row r="268" spans="554:785" x14ac:dyDescent="0.25">
      <c r="UH268" s="60"/>
      <c r="UI268" s="59"/>
      <c r="UJ268" s="59"/>
      <c r="UK268" s="59"/>
      <c r="UL268" s="59"/>
      <c r="UM268" s="59"/>
      <c r="UN268" s="59"/>
      <c r="UO268" s="59"/>
      <c r="UP268" s="59">
        <v>1.39838000759482E-2</v>
      </c>
      <c r="UQ268" s="59"/>
      <c r="UR268" s="59"/>
      <c r="US268" s="60">
        <v>1.3851200230419599E-2</v>
      </c>
      <c r="UT268" s="60">
        <v>2.81795002520084E-2</v>
      </c>
      <c r="UV268" s="59"/>
      <c r="UW268" s="59"/>
      <c r="VA268" s="59"/>
      <c r="VB268" s="59">
        <v>4.2017199099063797E-2</v>
      </c>
      <c r="VC268" s="59"/>
      <c r="VD268" s="59"/>
      <c r="VE268" s="59">
        <v>2.73326002061367E-2</v>
      </c>
      <c r="VF268" s="59">
        <v>2.8017200529575299E-2</v>
      </c>
      <c r="VG268" s="59">
        <v>1.39603996649384E-2</v>
      </c>
      <c r="VH268" s="59">
        <v>1.43197001889348E-2</v>
      </c>
      <c r="ACE268" s="60"/>
      <c r="ACF268" s="60">
        <v>9.6571206864538104E-3</v>
      </c>
      <c r="ACG268" s="60">
        <v>9.1199702644818702E-3</v>
      </c>
      <c r="ACH268" s="60">
        <v>6.9268948673627904E-3</v>
      </c>
      <c r="ACI268" s="60">
        <v>1.95227994646896E-2</v>
      </c>
      <c r="ACJ268" s="60">
        <v>9.1889721963036401E-3</v>
      </c>
      <c r="ACK268" s="60">
        <v>6.8177630189720203E-3</v>
      </c>
      <c r="ACL268" s="60">
        <v>4.7411279435944399E-3</v>
      </c>
      <c r="ACM268" s="60">
        <v>1.5566108338594901E-2</v>
      </c>
      <c r="ACN268" s="60">
        <v>7.1397737735475302E-3</v>
      </c>
      <c r="ACO268" s="60">
        <v>5.9681907847084796E-3</v>
      </c>
      <c r="ACP268" s="60">
        <v>1.70368587382996E-2</v>
      </c>
      <c r="ACQ268" s="60">
        <v>1.26442485940168E-2</v>
      </c>
      <c r="ACR268" s="60"/>
      <c r="ACS268" s="60"/>
      <c r="ACT268" s="60"/>
      <c r="ACU268" s="60"/>
      <c r="ACV268" s="60"/>
      <c r="ACW268" s="60"/>
      <c r="ACX268" s="60"/>
      <c r="ACY268" s="60">
        <v>1.1275510541606899</v>
      </c>
      <c r="ACZ268" s="60">
        <v>1.02934379413759E-2</v>
      </c>
      <c r="ADA268" s="60">
        <v>1.7262214116095E-2</v>
      </c>
      <c r="ADB268" s="60">
        <v>1.5930697685055801E-2</v>
      </c>
      <c r="ADC268" s="60">
        <v>1.41952504395581E-2</v>
      </c>
      <c r="ADD268" s="60">
        <v>1.7870563224257001E-2</v>
      </c>
      <c r="ADE268" s="60">
        <v>1.6741030664038599E-2</v>
      </c>
    </row>
    <row r="269" spans="554:785" x14ac:dyDescent="0.25">
      <c r="UH269" s="60"/>
      <c r="UI269" s="59"/>
      <c r="UJ269" s="59"/>
      <c r="UK269" s="59"/>
      <c r="UL269" s="59"/>
      <c r="UM269" s="59"/>
      <c r="UN269" s="59"/>
      <c r="UO269" s="59"/>
      <c r="UP269" s="59">
        <v>1.3981900177896E-2</v>
      </c>
      <c r="UQ269" s="59"/>
      <c r="UR269" s="59"/>
      <c r="US269" s="60">
        <v>1.38448998332023E-2</v>
      </c>
      <c r="UT269" s="60">
        <v>2.8170499950647299E-2</v>
      </c>
      <c r="UV269" s="59"/>
      <c r="UW269" s="59"/>
      <c r="VA269" s="59"/>
      <c r="VB269" s="59">
        <v>4.2014200240373598E-2</v>
      </c>
      <c r="VC269" s="59"/>
      <c r="VD269" s="59"/>
      <c r="VE269" s="59">
        <v>2.72348001599311E-2</v>
      </c>
      <c r="VF269" s="59">
        <v>2.80138999223709E-2</v>
      </c>
      <c r="VG269" s="59">
        <v>1.3958600349724201E-2</v>
      </c>
      <c r="VH269" s="59">
        <v>1.42785999923944E-2</v>
      </c>
      <c r="ACE269" s="60"/>
      <c r="ACF269" s="60">
        <v>9.5886873627603203E-3</v>
      </c>
      <c r="ACG269" s="60">
        <v>9.0326918847084305E-3</v>
      </c>
      <c r="ACH269" s="60">
        <v>6.9244921800461299E-3</v>
      </c>
      <c r="ACI269" s="60">
        <v>1.9509076242373399E-2</v>
      </c>
      <c r="ACJ269" s="60">
        <v>9.1866750625127398E-3</v>
      </c>
      <c r="ACK269" s="60">
        <v>6.8160144417343501E-3</v>
      </c>
      <c r="ACL269" s="60">
        <v>4.7368047674435903E-3</v>
      </c>
      <c r="ACM269" s="60">
        <v>1.55655616139957E-2</v>
      </c>
      <c r="ACN269" s="60">
        <v>7.0734274243139904E-3</v>
      </c>
      <c r="ACO269" s="60">
        <v>5.9456521699401601E-3</v>
      </c>
      <c r="ACP269" s="60">
        <v>1.7035547378634198E-2</v>
      </c>
      <c r="ACQ269" s="60">
        <v>1.2610369521167E-2</v>
      </c>
      <c r="ACR269" s="60"/>
      <c r="ACS269" s="60"/>
      <c r="ACT269" s="60"/>
      <c r="ACU269" s="60"/>
      <c r="ACV269" s="60"/>
      <c r="ACW269" s="60"/>
      <c r="ACX269" s="60"/>
      <c r="ACY269" s="60">
        <v>1.1275382445072</v>
      </c>
      <c r="ACZ269" s="60">
        <v>1.02823719190647E-2</v>
      </c>
      <c r="ADA269" s="60">
        <v>1.7250191755413601E-2</v>
      </c>
      <c r="ADB269" s="60">
        <v>1.59221089637691E-2</v>
      </c>
      <c r="ADC269" s="60">
        <v>1.4165371548957599E-2</v>
      </c>
      <c r="ADD269" s="60">
        <v>1.7857883089242101E-2</v>
      </c>
      <c r="ADE269" s="60">
        <v>1.66774656759472E-2</v>
      </c>
    </row>
    <row r="270" spans="554:785" x14ac:dyDescent="0.25">
      <c r="UH270" s="60"/>
      <c r="UI270" s="59"/>
      <c r="UJ270" s="59"/>
      <c r="UK270" s="59"/>
      <c r="UL270" s="59"/>
      <c r="UM270" s="59"/>
      <c r="UN270" s="59"/>
      <c r="UO270" s="59"/>
      <c r="UP270" s="59">
        <v>1.3977100141346401E-2</v>
      </c>
      <c r="UQ270" s="59"/>
      <c r="UR270" s="59"/>
      <c r="US270" s="60">
        <v>1.38392001390457E-2</v>
      </c>
      <c r="UT270" s="60">
        <v>2.81624998897314E-2</v>
      </c>
      <c r="UV270" s="59"/>
      <c r="UW270" s="59"/>
      <c r="VA270" s="59"/>
      <c r="VB270" s="59">
        <v>4.1988197714090299E-2</v>
      </c>
      <c r="VC270" s="59"/>
      <c r="VD270" s="59"/>
      <c r="VE270" s="59">
        <v>2.6606000959873199E-2</v>
      </c>
      <c r="VF270" s="59">
        <v>2.80092991888523E-2</v>
      </c>
      <c r="VG270" s="59">
        <v>1.39568001031875E-2</v>
      </c>
      <c r="VH270" s="59">
        <v>1.42750004306435E-2</v>
      </c>
      <c r="ACE270" s="60"/>
      <c r="ACF270" s="60">
        <v>9.5822327694018907E-3</v>
      </c>
      <c r="ACG270" s="60">
        <v>9.0057670499889605E-3</v>
      </c>
      <c r="ACH270" s="60">
        <v>6.9072933894697604E-3</v>
      </c>
      <c r="ACI270" s="60">
        <v>1.9507985172015501E-2</v>
      </c>
      <c r="ACJ270" s="60">
        <v>9.1808871901976601E-3</v>
      </c>
      <c r="ACK270" s="60">
        <v>6.8037045256250997E-3</v>
      </c>
      <c r="ACL270" s="60">
        <v>4.7120335161399199E-3</v>
      </c>
      <c r="ACM270" s="60">
        <v>1.5546971728934799E-2</v>
      </c>
      <c r="ACN270" s="60">
        <v>7.0569112848458604E-3</v>
      </c>
      <c r="ACO270" s="60">
        <v>5.9235186031675897E-3</v>
      </c>
      <c r="ACP270" s="60">
        <v>1.70036745113912E-2</v>
      </c>
      <c r="ACQ270" s="60">
        <v>1.2582318085097501E-2</v>
      </c>
      <c r="ACR270" s="60"/>
      <c r="ACS270" s="60"/>
      <c r="ACT270" s="60"/>
      <c r="ACU270" s="60"/>
      <c r="ACV270" s="60"/>
      <c r="ACW270" s="60"/>
      <c r="ACX270" s="60"/>
      <c r="ACY270" s="60">
        <v>1.1274979749852401</v>
      </c>
      <c r="ACZ270" s="60">
        <v>1.02732480964671E-2</v>
      </c>
      <c r="ADA270" s="60">
        <v>1.7212568824583E-2</v>
      </c>
      <c r="ADB270" s="60">
        <v>1.5915442012581601E-2</v>
      </c>
      <c r="ADC270" s="60">
        <v>1.41259531870886E-2</v>
      </c>
      <c r="ADD270" s="60">
        <v>1.7790025632991199E-2</v>
      </c>
      <c r="ADE270" s="60">
        <v>1.6652780732810801E-2</v>
      </c>
    </row>
    <row r="271" spans="554:785" x14ac:dyDescent="0.25">
      <c r="UH271" s="60"/>
      <c r="UI271" s="59"/>
      <c r="UJ271" s="59"/>
      <c r="UK271" s="59"/>
      <c r="UL271" s="59"/>
      <c r="UM271" s="59"/>
      <c r="UN271" s="59"/>
      <c r="UO271" s="59"/>
      <c r="UP271" s="59">
        <v>1.3971700333058799E-2</v>
      </c>
      <c r="UQ271" s="59"/>
      <c r="UR271" s="59"/>
      <c r="US271" s="60">
        <v>1.38090997934341E-2</v>
      </c>
      <c r="UT271" s="60">
        <v>2.8131600469350801E-2</v>
      </c>
      <c r="UV271" s="59"/>
      <c r="UW271" s="59"/>
      <c r="VA271" s="59"/>
      <c r="VB271" s="59">
        <v>4.1958201676607097E-2</v>
      </c>
      <c r="VC271" s="59"/>
      <c r="VD271" s="59"/>
      <c r="VE271" s="59">
        <v>2.6524299755692399E-2</v>
      </c>
      <c r="VF271" s="59">
        <v>2.80071012675762E-2</v>
      </c>
      <c r="VG271" s="59">
        <v>1.39549002051353E-2</v>
      </c>
      <c r="VH271" s="59">
        <v>1.42567995935678E-2</v>
      </c>
      <c r="ACE271" s="60"/>
      <c r="ACF271" s="60">
        <v>9.5613196386984695E-3</v>
      </c>
      <c r="ACG271" s="60">
        <v>8.9939186045872605E-3</v>
      </c>
      <c r="ACH271" s="60">
        <v>6.8394105461596902E-3</v>
      </c>
      <c r="ACI271" s="60">
        <v>1.9446164178102798E-2</v>
      </c>
      <c r="ACJ271" s="60">
        <v>9.1349057886572996E-3</v>
      </c>
      <c r="ACK271" s="60">
        <v>6.7692759287769902E-3</v>
      </c>
      <c r="ACL271" s="60">
        <v>4.7069273986209102E-3</v>
      </c>
      <c r="ACM271" s="60">
        <v>1.5541204076200001E-2</v>
      </c>
      <c r="ACN271" s="60">
        <v>7.0498087202924701E-3</v>
      </c>
      <c r="ACO271" s="60">
        <v>5.8614709043537496E-3</v>
      </c>
      <c r="ACP271" s="60">
        <v>1.6971939197299401E-2</v>
      </c>
      <c r="ACQ271" s="60">
        <v>1.25783947696399E-2</v>
      </c>
      <c r="ACR271" s="60"/>
      <c r="ACS271" s="60"/>
      <c r="ACT271" s="60"/>
      <c r="ACU271" s="60"/>
      <c r="ACV271" s="60"/>
      <c r="ACW271" s="60"/>
      <c r="ACX271" s="60"/>
      <c r="ACY271" s="60">
        <v>1.12747024678972</v>
      </c>
      <c r="ACZ271" s="60">
        <v>1.0226400168146599E-2</v>
      </c>
      <c r="ADA271" s="60">
        <v>1.7088969571617599E-2</v>
      </c>
      <c r="ADB271" s="60">
        <v>1.5889180412045401E-2</v>
      </c>
      <c r="ADC271" s="60">
        <v>1.40282288129978E-2</v>
      </c>
      <c r="ADD271" s="60">
        <v>1.76730407312191E-2</v>
      </c>
      <c r="ADE271" s="60">
        <v>1.6605744165331698E-2</v>
      </c>
    </row>
    <row r="272" spans="554:785" x14ac:dyDescent="0.25">
      <c r="UH272" s="60"/>
      <c r="UI272" s="59"/>
      <c r="UJ272" s="59"/>
      <c r="UK272" s="59"/>
      <c r="UL272" s="59"/>
      <c r="UM272" s="59"/>
      <c r="UN272" s="59"/>
      <c r="UO272" s="59"/>
      <c r="UP272" s="59">
        <v>1.3965199701488001E-2</v>
      </c>
      <c r="UQ272" s="59"/>
      <c r="UR272" s="59"/>
      <c r="US272" s="60">
        <v>1.3804599642753599E-2</v>
      </c>
      <c r="UT272" s="60">
        <v>2.8114300221204699E-2</v>
      </c>
      <c r="UV272" s="59"/>
      <c r="UW272" s="59"/>
      <c r="VA272" s="59"/>
      <c r="VB272" s="59">
        <v>4.1951298713683999E-2</v>
      </c>
      <c r="VC272" s="59"/>
      <c r="VD272" s="59"/>
      <c r="VE272" s="59">
        <v>1.5442599542438901E-2</v>
      </c>
      <c r="VF272" s="59">
        <v>2.8002699837088502E-2</v>
      </c>
      <c r="VG272" s="59">
        <v>1.39530999585986E-2</v>
      </c>
      <c r="VH272" s="59">
        <v>1.4238500036299199E-2</v>
      </c>
      <c r="ACE272" s="60"/>
      <c r="ACF272" s="60">
        <v>9.5231755333197703E-3</v>
      </c>
      <c r="ACG272" s="60">
        <v>8.9767053351038108E-3</v>
      </c>
      <c r="ACH272" s="60">
        <v>6.83113369300714E-3</v>
      </c>
      <c r="ACI272" s="60">
        <v>1.9443248715113999E-2</v>
      </c>
      <c r="ACJ272" s="60">
        <v>9.1273313831650698E-3</v>
      </c>
      <c r="ACK272" s="60">
        <v>6.7125487928241696E-3</v>
      </c>
      <c r="ACL272" s="60">
        <v>4.6819147357810998E-3</v>
      </c>
      <c r="ACM272" s="60">
        <v>1.54915146181102E-2</v>
      </c>
      <c r="ACN272" s="60">
        <v>6.9582392214670901E-3</v>
      </c>
      <c r="ACO272" s="60">
        <v>5.8477583099054197E-3</v>
      </c>
      <c r="ACP272" s="60">
        <v>1.69630086568421E-2</v>
      </c>
      <c r="ACQ272" s="60">
        <v>1.25668238493198E-2</v>
      </c>
      <c r="ACR272" s="60"/>
      <c r="ACS272" s="60"/>
      <c r="ACT272" s="60"/>
      <c r="ACU272" s="60"/>
      <c r="ACV272" s="60"/>
      <c r="ACW272" s="60"/>
      <c r="ACX272" s="60"/>
      <c r="ACY272" s="60">
        <v>1.12745225102808</v>
      </c>
      <c r="ACZ272" s="60">
        <v>1.02190486339842E-2</v>
      </c>
      <c r="ADA272" s="60">
        <v>1.7035850936997301E-2</v>
      </c>
      <c r="ADB272" s="60">
        <v>1.5867962758546E-2</v>
      </c>
      <c r="ADC272" s="60">
        <v>1.39577712010104E-2</v>
      </c>
      <c r="ADD272" s="60">
        <v>1.7621664458584901E-2</v>
      </c>
      <c r="ADE272" s="60">
        <v>1.65376776118259E-2</v>
      </c>
    </row>
    <row r="273" spans="554:785" x14ac:dyDescent="0.25">
      <c r="UH273" s="60"/>
      <c r="UI273" s="59"/>
      <c r="UJ273" s="59"/>
      <c r="UK273" s="59"/>
      <c r="UL273" s="59"/>
      <c r="UM273" s="59"/>
      <c r="UN273" s="59"/>
      <c r="UO273" s="59"/>
      <c r="UP273" s="59">
        <v>1.3965100049972499E-2</v>
      </c>
      <c r="UQ273" s="59"/>
      <c r="UR273" s="59"/>
      <c r="US273" s="60">
        <v>1.38031998649239E-2</v>
      </c>
      <c r="UT273" s="60">
        <v>2.8105199337005601E-2</v>
      </c>
      <c r="UV273" s="59"/>
      <c r="UW273" s="59"/>
      <c r="VA273" s="59"/>
      <c r="VB273" s="59">
        <v>4.1921500116586602E-2</v>
      </c>
      <c r="VC273" s="59"/>
      <c r="VD273" s="59"/>
      <c r="VE273" s="59">
        <v>1.47105995565652E-2</v>
      </c>
      <c r="VF273" s="59">
        <v>2.80022993683815E-2</v>
      </c>
      <c r="VG273" s="59">
        <v>1.3931299559772001E-2</v>
      </c>
      <c r="VH273" s="59">
        <v>1.4229999855160699E-2</v>
      </c>
      <c r="ACE273" s="60"/>
      <c r="ACF273" s="60">
        <v>9.4964739323695705E-3</v>
      </c>
      <c r="ACG273" s="60">
        <v>8.9393447014192006E-3</v>
      </c>
      <c r="ACH273" s="60">
        <v>6.8291876723167097E-3</v>
      </c>
      <c r="ACI273" s="60">
        <v>1.9440402630672E-2</v>
      </c>
      <c r="ACJ273" s="60">
        <v>9.1197531899620803E-3</v>
      </c>
      <c r="ACK273" s="60">
        <v>6.71005974957147E-3</v>
      </c>
      <c r="ACL273" s="60">
        <v>4.6619048091206001E-3</v>
      </c>
      <c r="ACM273" s="60">
        <v>1.53549016567409E-2</v>
      </c>
      <c r="ACN273" s="60">
        <v>6.9386175634026702E-3</v>
      </c>
      <c r="ACO273" s="60">
        <v>5.8476966659267004E-3</v>
      </c>
      <c r="ACP273" s="60">
        <v>1.69569628752132E-2</v>
      </c>
      <c r="ACQ273" s="60">
        <v>1.25638918322426E-2</v>
      </c>
      <c r="ACR273" s="60"/>
      <c r="ACS273" s="60"/>
      <c r="ACT273" s="60"/>
      <c r="ACU273" s="60"/>
      <c r="ACV273" s="60"/>
      <c r="ACW273" s="60"/>
      <c r="ACX273" s="60"/>
      <c r="ACY273" s="60">
        <v>1.1274424884930401</v>
      </c>
      <c r="ACZ273" s="60">
        <v>1.01055986946136E-2</v>
      </c>
      <c r="ADA273" s="60">
        <v>1.6962719159819301E-2</v>
      </c>
      <c r="ADB273" s="60">
        <v>1.5859379176361502E-2</v>
      </c>
      <c r="ADC273" s="60">
        <v>1.39495001927251E-2</v>
      </c>
      <c r="ADD273" s="60">
        <v>1.76182568219946E-2</v>
      </c>
      <c r="ADE273" s="60">
        <v>1.6425516206533999E-2</v>
      </c>
    </row>
    <row r="274" spans="554:785" x14ac:dyDescent="0.25">
      <c r="UH274" s="60"/>
      <c r="UI274" s="59"/>
      <c r="UJ274" s="59"/>
      <c r="UK274" s="59"/>
      <c r="UL274" s="59"/>
      <c r="UM274" s="59"/>
      <c r="UN274" s="59"/>
      <c r="UO274" s="59"/>
      <c r="UP274" s="59">
        <v>1.39637999236583E-2</v>
      </c>
      <c r="UQ274" s="59"/>
      <c r="UR274" s="59"/>
      <c r="US274" s="60">
        <v>1.3794899918138899E-2</v>
      </c>
      <c r="UT274" s="60">
        <v>2.8095699846744499E-2</v>
      </c>
      <c r="UV274" s="59"/>
      <c r="UW274" s="59"/>
      <c r="VA274" s="59"/>
      <c r="VB274" s="59">
        <v>4.1912399232387501E-2</v>
      </c>
      <c r="VC274" s="59"/>
      <c r="VD274" s="59"/>
      <c r="VE274" s="59">
        <v>1.4686799608170899E-2</v>
      </c>
      <c r="VF274" s="59">
        <v>2.8000000864267301E-2</v>
      </c>
      <c r="VG274" s="59">
        <v>1.39258000999689E-2</v>
      </c>
      <c r="VH274" s="59">
        <v>1.4216200448572599E-2</v>
      </c>
      <c r="ACE274" s="60"/>
      <c r="ACF274" s="60">
        <v>9.4861658821659492E-3</v>
      </c>
      <c r="ACG274" s="60">
        <v>8.89642885524599E-3</v>
      </c>
      <c r="ACH274" s="60">
        <v>6.8146961420777899E-3</v>
      </c>
      <c r="ACI274" s="60">
        <v>1.9428049381036799E-2</v>
      </c>
      <c r="ACJ274" s="60">
        <v>9.0585787856421792E-3</v>
      </c>
      <c r="ACK274" s="60">
        <v>6.7013947888823703E-3</v>
      </c>
      <c r="ACL274" s="60">
        <v>4.65994544471603E-3</v>
      </c>
      <c r="ACM274" s="60">
        <v>1.5313150897798699E-2</v>
      </c>
      <c r="ACN274" s="60">
        <v>6.9051152090222803E-3</v>
      </c>
      <c r="ACO274" s="60">
        <v>5.8203011776604401E-3</v>
      </c>
      <c r="ACP274" s="60">
        <v>1.6954323024686701E-2</v>
      </c>
      <c r="ACQ274" s="60">
        <v>1.25044793203083E-2</v>
      </c>
      <c r="ACR274" s="60"/>
      <c r="ACS274" s="60"/>
      <c r="ACT274" s="60"/>
      <c r="ACU274" s="60"/>
      <c r="ACV274" s="60"/>
      <c r="ACW274" s="60"/>
      <c r="ACX274" s="60"/>
      <c r="ACY274" s="60">
        <v>1.1273248039955199</v>
      </c>
      <c r="ACZ274" s="60">
        <v>1.0101939392094E-2</v>
      </c>
      <c r="ADA274" s="60">
        <v>1.6908721941920699E-2</v>
      </c>
      <c r="ADB274" s="60">
        <v>1.5793676195499502E-2</v>
      </c>
      <c r="ADC274" s="60">
        <v>1.3917265850366499E-2</v>
      </c>
      <c r="ADD274" s="60">
        <v>1.7593159212804601E-2</v>
      </c>
      <c r="ADE274" s="60">
        <v>1.63863755028766E-2</v>
      </c>
    </row>
    <row r="275" spans="554:785" x14ac:dyDescent="0.25">
      <c r="UH275" s="60"/>
      <c r="UI275" s="59"/>
      <c r="UJ275" s="59"/>
      <c r="UK275" s="59"/>
      <c r="UL275" s="59"/>
      <c r="UM275" s="59"/>
      <c r="UN275" s="59"/>
      <c r="UO275" s="59"/>
      <c r="UP275" s="59">
        <v>1.39637002721428E-2</v>
      </c>
      <c r="UQ275" s="59"/>
      <c r="UR275" s="59"/>
      <c r="US275" s="60">
        <v>1.3791799545287999E-2</v>
      </c>
      <c r="UT275" s="60">
        <v>2.8088301420211698E-2</v>
      </c>
      <c r="UV275" s="59"/>
      <c r="UW275" s="59"/>
      <c r="VA275" s="59"/>
      <c r="VB275" s="59">
        <v>4.1899301111698102E-2</v>
      </c>
      <c r="VC275" s="59"/>
      <c r="VD275" s="59"/>
      <c r="VE275" s="59">
        <v>1.46589996293187E-2</v>
      </c>
      <c r="VF275" s="59">
        <v>2.7996400371193799E-2</v>
      </c>
      <c r="VG275" s="59">
        <v>1.39162996783852E-2</v>
      </c>
      <c r="VH275" s="59">
        <v>1.4215899631381E-2</v>
      </c>
      <c r="ACE275" s="60"/>
      <c r="ACF275" s="60">
        <v>9.4821700699242398E-3</v>
      </c>
      <c r="ACG275" s="60">
        <v>8.8470835794821102E-3</v>
      </c>
      <c r="ACH275" s="60">
        <v>6.7935296132811398E-3</v>
      </c>
      <c r="ACI275" s="60">
        <v>1.9407301944220998E-2</v>
      </c>
      <c r="ACJ275" s="60">
        <v>9.0574121329334307E-3</v>
      </c>
      <c r="ACK275" s="60">
        <v>6.6957345650259601E-3</v>
      </c>
      <c r="ACL275" s="60">
        <v>4.6489418307342802E-3</v>
      </c>
      <c r="ACM275" s="60">
        <v>1.530455901019E-2</v>
      </c>
      <c r="ACN275" s="60">
        <v>6.8832962202638997E-3</v>
      </c>
      <c r="ACO275" s="60">
        <v>5.7824027048264696E-3</v>
      </c>
      <c r="ACP275" s="60">
        <v>1.69156029693436E-2</v>
      </c>
      <c r="ACQ275" s="60">
        <v>1.24985288392365E-2</v>
      </c>
      <c r="ACR275" s="60"/>
      <c r="ACS275" s="60"/>
      <c r="ACT275" s="60"/>
      <c r="ACU275" s="60"/>
      <c r="ACV275" s="60"/>
      <c r="ACW275" s="60"/>
      <c r="ACX275" s="60"/>
      <c r="ACY275" s="60">
        <v>1.1272958190198801</v>
      </c>
      <c r="ACZ275" s="60">
        <v>1.0070063848272699E-2</v>
      </c>
      <c r="ADA275" s="60">
        <v>1.68769975347525E-2</v>
      </c>
      <c r="ADB275" s="60">
        <v>1.5792856006646601E-2</v>
      </c>
      <c r="ADC275" s="60">
        <v>1.3902294679128799E-2</v>
      </c>
      <c r="ADD275" s="60">
        <v>1.7569123257730902E-2</v>
      </c>
      <c r="ADE275" s="60">
        <v>1.6357192481517902E-2</v>
      </c>
    </row>
    <row r="276" spans="554:785" x14ac:dyDescent="0.25">
      <c r="UH276" s="60"/>
      <c r="UI276" s="59"/>
      <c r="UJ276" s="59"/>
      <c r="UK276" s="59"/>
      <c r="UL276" s="59"/>
      <c r="UM276" s="59"/>
      <c r="UN276" s="59"/>
      <c r="UO276" s="59"/>
      <c r="UP276" s="59">
        <v>1.39576997607946E-2</v>
      </c>
      <c r="UQ276" s="59"/>
      <c r="UR276" s="59"/>
      <c r="US276" s="60">
        <v>1.37905003502964E-2</v>
      </c>
      <c r="UT276" s="60">
        <v>2.8087999671697599E-2</v>
      </c>
      <c r="UV276" s="59"/>
      <c r="UW276" s="59"/>
      <c r="VA276" s="59"/>
      <c r="VB276" s="59">
        <v>4.1886299848556498E-2</v>
      </c>
      <c r="VC276" s="59"/>
      <c r="VD276" s="59"/>
      <c r="VE276" s="59">
        <v>1.45714003592729E-2</v>
      </c>
      <c r="VF276" s="59">
        <v>2.7982000261545101E-2</v>
      </c>
      <c r="VG276" s="59">
        <v>1.3914099894464E-2</v>
      </c>
      <c r="VH276" s="59">
        <v>1.4215400442480999E-2</v>
      </c>
      <c r="ACE276" s="60"/>
      <c r="ACF276" s="60">
        <v>9.4799158961374995E-3</v>
      </c>
      <c r="ACG276" s="60">
        <v>8.81577688957552E-3</v>
      </c>
      <c r="ACH276" s="60">
        <v>6.76906194536025E-3</v>
      </c>
      <c r="ACI276" s="60">
        <v>1.93966059043587E-2</v>
      </c>
      <c r="ACJ276" s="60">
        <v>9.0319042640405901E-3</v>
      </c>
      <c r="ACK276" s="60">
        <v>6.6816975241671102E-3</v>
      </c>
      <c r="ACL276" s="60">
        <v>4.6395249680837997E-3</v>
      </c>
      <c r="ACM276" s="60">
        <v>1.53035840461993E-2</v>
      </c>
      <c r="ACN276" s="60">
        <v>6.8748599438042098E-3</v>
      </c>
      <c r="ACO276" s="60">
        <v>5.7623939145198099E-3</v>
      </c>
      <c r="ACP276" s="60">
        <v>1.6888100698057899E-2</v>
      </c>
      <c r="ACQ276" s="60">
        <v>1.2482914187972999E-2</v>
      </c>
      <c r="ACR276" s="60"/>
      <c r="ACS276" s="60"/>
      <c r="ACT276" s="60"/>
      <c r="ACU276" s="60"/>
      <c r="ACV276" s="60"/>
      <c r="ACW276" s="60"/>
      <c r="ACX276" s="60"/>
      <c r="ACY276" s="60">
        <v>1.1272065876633801</v>
      </c>
      <c r="ACZ276" s="60">
        <v>1.0055474295064501E-2</v>
      </c>
      <c r="ADA276" s="60">
        <v>1.68611261317578E-2</v>
      </c>
      <c r="ADB276" s="60">
        <v>1.5785053717602599E-2</v>
      </c>
      <c r="ADC276" s="60">
        <v>1.3884005669586001E-2</v>
      </c>
      <c r="ADD276" s="60">
        <v>1.75632999004291E-2</v>
      </c>
      <c r="ADE276" s="60">
        <v>1.63329492195372E-2</v>
      </c>
    </row>
    <row r="277" spans="554:785" x14ac:dyDescent="0.25">
      <c r="UH277" s="60"/>
      <c r="UI277" s="59"/>
      <c r="UJ277" s="59"/>
      <c r="UK277" s="59"/>
      <c r="UL277" s="59"/>
      <c r="UM277" s="59"/>
      <c r="UN277" s="59"/>
      <c r="UO277" s="59"/>
      <c r="UP277" s="59">
        <v>1.3954400084912701E-2</v>
      </c>
      <c r="UQ277" s="59"/>
      <c r="UR277" s="59"/>
      <c r="US277" s="60">
        <v>1.37804998084902E-2</v>
      </c>
      <c r="UT277" s="60">
        <v>2.80783995985984E-2</v>
      </c>
      <c r="UV277" s="59"/>
      <c r="UW277" s="59"/>
      <c r="VA277" s="59"/>
      <c r="VB277" s="59">
        <v>4.18815016746521E-2</v>
      </c>
      <c r="VC277" s="59"/>
      <c r="VD277" s="59"/>
      <c r="VE277" s="59">
        <v>1.4570999890565799E-2</v>
      </c>
      <c r="VF277" s="59">
        <v>2.7978900820016799E-2</v>
      </c>
      <c r="VG277" s="59">
        <v>1.39098996296525E-2</v>
      </c>
      <c r="VH277" s="59">
        <v>1.4199299737811E-2</v>
      </c>
      <c r="ACE277" s="60"/>
      <c r="ACF277" s="60">
        <v>9.4667057102403394E-3</v>
      </c>
      <c r="ACG277" s="60">
        <v>8.7984483632221507E-3</v>
      </c>
      <c r="ACH277" s="60">
        <v>6.74694160170512E-3</v>
      </c>
      <c r="ACI277" s="60">
        <v>1.9379885567439501E-2</v>
      </c>
      <c r="ACJ277" s="60">
        <v>8.9771870874321407E-3</v>
      </c>
      <c r="ACK277" s="60">
        <v>6.6806917211984602E-3</v>
      </c>
      <c r="ACL277" s="60">
        <v>4.5296639112513103E-3</v>
      </c>
      <c r="ACM277" s="60">
        <v>1.5287297204713E-2</v>
      </c>
      <c r="ACN277" s="60">
        <v>6.8683945118967896E-3</v>
      </c>
      <c r="ACO277" s="60">
        <v>5.7346434950500697E-3</v>
      </c>
      <c r="ACP277" s="60">
        <v>1.6769436942449201E-2</v>
      </c>
      <c r="ACQ277" s="60">
        <v>1.2480571086987399E-2</v>
      </c>
      <c r="ACR277" s="60"/>
      <c r="ACS277" s="60"/>
      <c r="ACT277" s="60"/>
      <c r="ACU277" s="60"/>
      <c r="ACV277" s="60"/>
      <c r="ACW277" s="60"/>
      <c r="ACX277" s="60"/>
      <c r="ACY277" s="60">
        <v>1.1270257980825</v>
      </c>
      <c r="ACZ277" s="60">
        <v>9.9895284874012003E-3</v>
      </c>
      <c r="ADA277" s="60">
        <v>1.6858118859626101E-2</v>
      </c>
      <c r="ADB277" s="60">
        <v>1.5777918812074802E-2</v>
      </c>
      <c r="ADC277" s="60">
        <v>1.3858583148006001E-2</v>
      </c>
      <c r="ADD277" s="60">
        <v>1.75121917870504E-2</v>
      </c>
      <c r="ADE277" s="60">
        <v>1.6316191670063099E-2</v>
      </c>
    </row>
    <row r="278" spans="554:785" x14ac:dyDescent="0.25">
      <c r="UH278" s="60"/>
      <c r="UI278" s="59"/>
      <c r="UJ278" s="59"/>
      <c r="UK278" s="59"/>
      <c r="UL278" s="59"/>
      <c r="UM278" s="59"/>
      <c r="UN278" s="59"/>
      <c r="UO278" s="59"/>
      <c r="UP278" s="59">
        <v>1.39512997120618E-2</v>
      </c>
      <c r="UQ278" s="59"/>
      <c r="UR278" s="59"/>
      <c r="US278" s="60">
        <v>1.3754599727690201E-2</v>
      </c>
      <c r="UT278" s="60">
        <v>2.80770994722843E-2</v>
      </c>
      <c r="UV278" s="59"/>
      <c r="UW278" s="59"/>
      <c r="VA278" s="59"/>
      <c r="VB278" s="59">
        <v>4.1866999119520097E-2</v>
      </c>
      <c r="VC278" s="59"/>
      <c r="VD278" s="59"/>
      <c r="VE278" s="59">
        <v>1.4470100402832E-2</v>
      </c>
      <c r="VF278" s="59">
        <v>2.79777999967336E-2</v>
      </c>
      <c r="VG278" s="59">
        <v>1.39090996235609E-2</v>
      </c>
      <c r="VH278" s="59">
        <v>1.41887003555893E-2</v>
      </c>
      <c r="ACE278" s="60"/>
      <c r="ACF278" s="60">
        <v>9.3439780318336808E-3</v>
      </c>
      <c r="ACG278" s="60">
        <v>8.7384929731916892E-3</v>
      </c>
      <c r="ACH278" s="60">
        <v>6.7249125226907002E-3</v>
      </c>
      <c r="ACI278" s="60">
        <v>1.9315403174998001E-2</v>
      </c>
      <c r="ACJ278" s="60">
        <v>8.9598973215412395E-3</v>
      </c>
      <c r="ACK278" s="60">
        <v>6.6347551127797196E-3</v>
      </c>
      <c r="ACL278" s="60">
        <v>4.5268960806285003E-3</v>
      </c>
      <c r="ACM278" s="60">
        <v>1.5226343278038E-2</v>
      </c>
      <c r="ACN278" s="60">
        <v>6.8566657082267703E-3</v>
      </c>
      <c r="ACO278" s="60">
        <v>5.7321387127207499E-3</v>
      </c>
      <c r="ACP278" s="60">
        <v>1.6684623804206801E-2</v>
      </c>
      <c r="ACQ278" s="60">
        <v>1.24631907254119E-2</v>
      </c>
      <c r="ACR278" s="60"/>
      <c r="ACS278" s="60"/>
      <c r="ACT278" s="60"/>
      <c r="ACU278" s="60"/>
      <c r="ACV278" s="60"/>
      <c r="ACW278" s="60"/>
      <c r="ACX278" s="60"/>
      <c r="ACY278" s="60">
        <v>1.1269203610473599</v>
      </c>
      <c r="ACZ278" s="60">
        <v>9.9483632630559503E-3</v>
      </c>
      <c r="ADA278" s="60">
        <v>1.6839461342660102E-2</v>
      </c>
      <c r="ADB278" s="60">
        <v>1.57762762739313E-2</v>
      </c>
      <c r="ADC278" s="60">
        <v>1.3819389550679E-2</v>
      </c>
      <c r="ADD278" s="60">
        <v>1.7510359574320601E-2</v>
      </c>
      <c r="ADE278" s="60">
        <v>1.6272423984459401E-2</v>
      </c>
    </row>
    <row r="279" spans="554:785" x14ac:dyDescent="0.25">
      <c r="UH279" s="60"/>
      <c r="UI279" s="59"/>
      <c r="UJ279" s="59"/>
      <c r="UK279" s="59"/>
      <c r="UL279" s="59"/>
      <c r="UM279" s="59"/>
      <c r="UN279" s="59"/>
      <c r="UO279" s="59"/>
      <c r="UP279" s="59">
        <v>1.3949800282716701E-2</v>
      </c>
      <c r="UQ279" s="59"/>
      <c r="UR279" s="59"/>
      <c r="US279" s="60">
        <v>1.37505000457167E-2</v>
      </c>
      <c r="UT279" s="60">
        <v>2.8076101094484301E-2</v>
      </c>
      <c r="UV279" s="59"/>
      <c r="UW279" s="59"/>
      <c r="VA279" s="59"/>
      <c r="VB279" s="59">
        <v>4.1860498487949302E-2</v>
      </c>
      <c r="VC279" s="59"/>
      <c r="VD279" s="59"/>
      <c r="VE279" s="59">
        <v>1.4461699873209E-2</v>
      </c>
      <c r="VF279" s="59">
        <v>2.79684998095035E-2</v>
      </c>
      <c r="VG279" s="59">
        <v>1.39071997255086E-2</v>
      </c>
      <c r="VH279" s="59">
        <v>1.41716999933123E-2</v>
      </c>
      <c r="ACE279" s="60"/>
      <c r="ACF279" s="60">
        <v>9.3163857752673E-3</v>
      </c>
      <c r="ACG279" s="60">
        <v>8.6005630047443007E-3</v>
      </c>
      <c r="ACH279" s="60">
        <v>6.7234128312894503E-3</v>
      </c>
      <c r="ACI279" s="60">
        <v>1.92971127157772E-2</v>
      </c>
      <c r="ACJ279" s="60">
        <v>8.9292053957825603E-3</v>
      </c>
      <c r="ACK279" s="60">
        <v>6.6339567766765702E-3</v>
      </c>
      <c r="ACL279" s="60">
        <v>4.5158732883820501E-3</v>
      </c>
      <c r="ACM279" s="60">
        <v>1.5177084296290499E-2</v>
      </c>
      <c r="ACN279" s="60">
        <v>6.8336200229146098E-3</v>
      </c>
      <c r="ACO279" s="60">
        <v>5.7179663437641696E-3</v>
      </c>
      <c r="ACP279" s="60">
        <v>1.6654460201971501E-2</v>
      </c>
      <c r="ACQ279" s="60">
        <v>1.24627397752211E-2</v>
      </c>
      <c r="ACR279" s="60"/>
      <c r="ACS279" s="60"/>
      <c r="ACT279" s="60"/>
      <c r="ACU279" s="60"/>
      <c r="ACV279" s="60"/>
      <c r="ACW279" s="60"/>
      <c r="ACX279" s="60"/>
      <c r="ACY279" s="60">
        <v>1.12669072668215</v>
      </c>
      <c r="ACZ279" s="60">
        <v>9.9006040208107701E-3</v>
      </c>
      <c r="ADA279" s="60">
        <v>1.68270538886213E-2</v>
      </c>
      <c r="ADB279" s="60">
        <v>1.57570527164312E-2</v>
      </c>
      <c r="ADC279" s="60">
        <v>1.38073747382841E-2</v>
      </c>
      <c r="ADD279" s="60">
        <v>1.7477397076799999E-2</v>
      </c>
      <c r="ADE279" s="60">
        <v>1.6256214863260902E-2</v>
      </c>
    </row>
    <row r="280" spans="554:785" x14ac:dyDescent="0.25">
      <c r="UH280" s="60"/>
      <c r="UI280" s="59"/>
      <c r="UJ280" s="59"/>
      <c r="UK280" s="59"/>
      <c r="UL280" s="59"/>
      <c r="UM280" s="59"/>
      <c r="UN280" s="59"/>
      <c r="UO280" s="59"/>
      <c r="UP280" s="59">
        <v>1.3942399993538799E-2</v>
      </c>
      <c r="UQ280" s="59"/>
      <c r="UR280" s="59"/>
      <c r="US280" s="60">
        <v>1.37294000014662E-2</v>
      </c>
      <c r="UT280" s="60">
        <v>2.8068900108337399E-2</v>
      </c>
      <c r="UV280" s="59"/>
      <c r="UW280" s="59"/>
      <c r="VA280" s="59"/>
      <c r="VB280" s="59">
        <v>4.1822999715804998E-2</v>
      </c>
      <c r="VC280" s="59"/>
      <c r="VD280" s="59"/>
      <c r="VE280" s="59">
        <v>1.44229996949434E-2</v>
      </c>
      <c r="VF280" s="59">
        <v>2.7967501431703502E-2</v>
      </c>
      <c r="VG280" s="59">
        <v>1.3901899568736499E-2</v>
      </c>
      <c r="VH280" s="59">
        <v>1.4171499758958799E-2</v>
      </c>
      <c r="ACE280" s="60"/>
      <c r="ACF280" s="60">
        <v>9.3042812507181105E-3</v>
      </c>
      <c r="ACG280" s="60">
        <v>8.4968654567326093E-3</v>
      </c>
      <c r="ACH280" s="60">
        <v>6.7035528391375604E-3</v>
      </c>
      <c r="ACI280" s="60">
        <v>1.92777950788743E-2</v>
      </c>
      <c r="ACJ280" s="60">
        <v>8.9116911024398095E-3</v>
      </c>
      <c r="ACK280" s="60">
        <v>6.6230384064628802E-3</v>
      </c>
      <c r="ACL280" s="60">
        <v>4.4945300643840901E-3</v>
      </c>
      <c r="ACM280" s="60">
        <v>1.51637807681469E-2</v>
      </c>
      <c r="ACN280" s="60">
        <v>6.8253113041864101E-3</v>
      </c>
      <c r="ACO280" s="60">
        <v>5.6258003304885803E-3</v>
      </c>
      <c r="ACP280" s="60">
        <v>1.6505278833444499E-2</v>
      </c>
      <c r="ACQ280" s="60">
        <v>1.24467961514107E-2</v>
      </c>
      <c r="ACR280" s="60"/>
      <c r="ACS280" s="60"/>
      <c r="ACT280" s="60"/>
      <c r="ACU280" s="60"/>
      <c r="ACV280" s="60"/>
      <c r="ACW280" s="60"/>
      <c r="ACX280" s="60"/>
      <c r="ACY280" s="60">
        <v>1.1266705707564799</v>
      </c>
      <c r="ACZ280" s="60">
        <v>9.8731610126784695E-3</v>
      </c>
      <c r="ADA280" s="60">
        <v>1.67933347895802E-2</v>
      </c>
      <c r="ADB280" s="60">
        <v>1.5740580471182899E-2</v>
      </c>
      <c r="ADC280" s="60">
        <v>1.37308530813244E-2</v>
      </c>
      <c r="ADD280" s="60">
        <v>1.7461289295382799E-2</v>
      </c>
      <c r="ADE280" s="60">
        <v>1.6207770765541099E-2</v>
      </c>
    </row>
    <row r="281" spans="554:785" x14ac:dyDescent="0.25">
      <c r="UH281" s="60"/>
      <c r="UI281" s="59"/>
      <c r="UJ281" s="59"/>
      <c r="UK281" s="59"/>
      <c r="UL281" s="59"/>
      <c r="UM281" s="59"/>
      <c r="UN281" s="59"/>
      <c r="UO281" s="59"/>
      <c r="UP281" s="59">
        <v>1.39391003176569E-2</v>
      </c>
      <c r="UQ281" s="59"/>
      <c r="UR281" s="59"/>
      <c r="US281" s="60">
        <v>1.3701600022614E-2</v>
      </c>
      <c r="UT281" s="60">
        <v>2.8067398816347101E-2</v>
      </c>
      <c r="UV281" s="59"/>
      <c r="UW281" s="59"/>
      <c r="VA281" s="59"/>
      <c r="VB281" s="59">
        <v>4.1808299720287302E-2</v>
      </c>
      <c r="VC281" s="59"/>
      <c r="VD281" s="59"/>
      <c r="VE281" s="59">
        <v>1.43865002319216E-2</v>
      </c>
      <c r="VF281" s="59">
        <v>2.7959600090980499E-2</v>
      </c>
      <c r="VG281" s="59">
        <v>1.3896600343286899E-2</v>
      </c>
      <c r="VH281" s="59">
        <v>1.41711998730897E-2</v>
      </c>
      <c r="ACE281" s="60"/>
      <c r="ACF281" s="60">
        <v>9.2854383140412201E-3</v>
      </c>
      <c r="ACG281" s="60">
        <v>8.4639750076580707E-3</v>
      </c>
      <c r="ACH281" s="60">
        <v>6.7029711973742804E-3</v>
      </c>
      <c r="ACI281" s="60">
        <v>1.91150422776055E-2</v>
      </c>
      <c r="ACJ281" s="60">
        <v>8.8944031542971397E-3</v>
      </c>
      <c r="ACK281" s="60">
        <v>6.5483152115075804E-3</v>
      </c>
      <c r="ACL281" s="60">
        <v>4.4898262418784996E-3</v>
      </c>
      <c r="ACM281" s="60">
        <v>1.51002403512703E-2</v>
      </c>
      <c r="ACN281" s="60">
        <v>6.7907935074431802E-3</v>
      </c>
      <c r="ACO281" s="60">
        <v>5.5994005681651599E-3</v>
      </c>
      <c r="ACP281" s="60">
        <v>1.6469302505176302E-2</v>
      </c>
      <c r="ACQ281" s="60">
        <v>1.2437073065551999E-2</v>
      </c>
      <c r="ACR281" s="60"/>
      <c r="ACS281" s="60"/>
      <c r="ACT281" s="60"/>
      <c r="ACU281" s="60"/>
      <c r="ACV281" s="60"/>
      <c r="ACW281" s="60"/>
      <c r="ACX281" s="60"/>
      <c r="ACY281" s="60">
        <v>1.1264537880791701</v>
      </c>
      <c r="ACZ281" s="60">
        <v>9.8595843777471905E-3</v>
      </c>
      <c r="ADA281" s="60">
        <v>1.6765871685621402E-2</v>
      </c>
      <c r="ADB281" s="60">
        <v>1.5729877730181599E-2</v>
      </c>
      <c r="ADC281" s="60">
        <v>1.3707671722716299E-2</v>
      </c>
      <c r="ADD281" s="60">
        <v>1.74537792502031E-2</v>
      </c>
      <c r="ADE281" s="60">
        <v>1.60837438090361E-2</v>
      </c>
    </row>
    <row r="282" spans="554:785" x14ac:dyDescent="0.25">
      <c r="UH282" s="60"/>
      <c r="UI282" s="59"/>
      <c r="UJ282" s="59"/>
      <c r="UK282" s="59"/>
      <c r="UL282" s="59"/>
      <c r="UM282" s="59"/>
      <c r="UN282" s="59"/>
      <c r="UO282" s="59"/>
      <c r="UP282" s="59">
        <v>1.39375999569892E-2</v>
      </c>
      <c r="UQ282" s="59"/>
      <c r="UR282" s="59"/>
      <c r="US282" s="60">
        <v>1.36970998719334E-2</v>
      </c>
      <c r="UT282" s="60">
        <v>2.80646998435258E-2</v>
      </c>
      <c r="UV282" s="59"/>
      <c r="UW282" s="59"/>
      <c r="VA282" s="59"/>
      <c r="VB282" s="59">
        <v>4.1806600987911197E-2</v>
      </c>
      <c r="VC282" s="59"/>
      <c r="VD282" s="59"/>
      <c r="VE282" s="59">
        <v>1.4358599670231301E-2</v>
      </c>
      <c r="VF282" s="59">
        <v>2.7956699952483101E-2</v>
      </c>
      <c r="VG282" s="59">
        <v>1.3894700445234699E-2</v>
      </c>
      <c r="VH282" s="59">
        <v>1.41705004498362E-2</v>
      </c>
      <c r="ACE282" s="60"/>
      <c r="ACF282" s="60">
        <v>9.2821260338215895E-3</v>
      </c>
      <c r="ACG282" s="60">
        <v>8.45922521387895E-3</v>
      </c>
      <c r="ACH282" s="60">
        <v>6.6903339105281101E-3</v>
      </c>
      <c r="ACI282" s="60">
        <v>1.9033030499052601E-2</v>
      </c>
      <c r="ACJ282" s="60">
        <v>8.88203097599757E-3</v>
      </c>
      <c r="ACK282" s="60">
        <v>6.5408126887331599E-3</v>
      </c>
      <c r="ACL282" s="60">
        <v>4.4876972845071996E-3</v>
      </c>
      <c r="ACM282" s="60">
        <v>1.50851637186331E-2</v>
      </c>
      <c r="ACN282" s="60">
        <v>6.71605472355112E-3</v>
      </c>
      <c r="ACO282" s="60">
        <v>5.5822643070585201E-3</v>
      </c>
      <c r="ACP282" s="60">
        <v>1.63451364438029E-2</v>
      </c>
      <c r="ACQ282" s="60">
        <v>1.23658546412412E-2</v>
      </c>
      <c r="ACR282" s="60"/>
      <c r="ACS282" s="60"/>
      <c r="ACT282" s="60"/>
      <c r="ACU282" s="60"/>
      <c r="ACV282" s="60"/>
      <c r="ACW282" s="60"/>
      <c r="ACX282" s="60"/>
      <c r="ACY282" s="60">
        <v>1.12643033077574</v>
      </c>
      <c r="ACZ282" s="60">
        <v>9.8347652763992807E-3</v>
      </c>
      <c r="ADA282" s="60">
        <v>1.6757797185694E-2</v>
      </c>
      <c r="ADB282" s="60">
        <v>1.5716179955966299E-2</v>
      </c>
      <c r="ADC282" s="60">
        <v>1.36960625240251E-2</v>
      </c>
      <c r="ADD282" s="60">
        <v>1.7432056499958101E-2</v>
      </c>
      <c r="ADE282" s="60">
        <v>1.60545142085614E-2</v>
      </c>
    </row>
    <row r="283" spans="554:785" x14ac:dyDescent="0.25">
      <c r="UH283" s="60"/>
      <c r="UI283" s="59"/>
      <c r="UJ283" s="59"/>
      <c r="UK283" s="59"/>
      <c r="UL283" s="59"/>
      <c r="UM283" s="59"/>
      <c r="UN283" s="59"/>
      <c r="UO283" s="59"/>
      <c r="UP283" s="59">
        <v>1.39327002689242E-2</v>
      </c>
      <c r="UQ283" s="59"/>
      <c r="UR283" s="59"/>
      <c r="US283" s="60">
        <v>1.3683300465345299E-2</v>
      </c>
      <c r="UT283" s="60">
        <v>2.8063800185918801E-2</v>
      </c>
      <c r="UV283" s="59"/>
      <c r="UW283" s="59"/>
      <c r="VA283" s="59"/>
      <c r="VB283" s="59">
        <v>4.1774000972509301E-2</v>
      </c>
      <c r="VC283" s="59"/>
      <c r="VD283" s="59"/>
      <c r="VE283" s="59">
        <v>1.43171995878219E-2</v>
      </c>
      <c r="VF283" s="59">
        <v>2.7954701334238E-2</v>
      </c>
      <c r="VG283" s="59">
        <v>1.3892400078475401E-2</v>
      </c>
      <c r="VH283" s="59">
        <v>1.41682997345924E-2</v>
      </c>
      <c r="ACE283" s="60"/>
      <c r="ACF283" s="60">
        <v>9.28009094042004E-3</v>
      </c>
      <c r="ACG283" s="60">
        <v>8.4402702589340094E-3</v>
      </c>
      <c r="ACH283" s="60">
        <v>6.6683371482114196E-3</v>
      </c>
      <c r="ACI283" s="60">
        <v>1.9019578701484401E-2</v>
      </c>
      <c r="ACJ283" s="60">
        <v>8.8745804503703798E-3</v>
      </c>
      <c r="ACK283" s="60">
        <v>6.5093894178395E-3</v>
      </c>
      <c r="ACL283" s="60">
        <v>4.4864555113027097E-3</v>
      </c>
      <c r="ACM283" s="60">
        <v>1.5046366596663399E-2</v>
      </c>
      <c r="ACN283" s="60">
        <v>6.7062961083722396E-3</v>
      </c>
      <c r="ACO283" s="60">
        <v>5.5684008127058803E-3</v>
      </c>
      <c r="ACP283" s="60">
        <v>1.6326981646436801E-2</v>
      </c>
      <c r="ACQ283" s="60">
        <v>1.23373329618728E-2</v>
      </c>
      <c r="ACR283" s="60"/>
      <c r="ACS283" s="60"/>
      <c r="ACT283" s="60"/>
      <c r="ACU283" s="60"/>
      <c r="ACV283" s="60"/>
      <c r="ACW283" s="60"/>
      <c r="ACX283" s="60"/>
      <c r="ACY283" s="60">
        <v>1.1263516614454501</v>
      </c>
      <c r="ACZ283" s="60">
        <v>9.8303049486978007E-3</v>
      </c>
      <c r="ADA283" s="60">
        <v>1.67451587605826E-2</v>
      </c>
      <c r="ADB283" s="60">
        <v>1.5693576392547801E-2</v>
      </c>
      <c r="ADC283" s="60">
        <v>1.3687952865325301E-2</v>
      </c>
      <c r="ADD283" s="60">
        <v>1.74221529701661E-2</v>
      </c>
      <c r="ADE283" s="60">
        <v>1.6043015087994199E-2</v>
      </c>
    </row>
    <row r="284" spans="554:785" x14ac:dyDescent="0.25">
      <c r="UH284" s="60"/>
      <c r="UI284" s="59"/>
      <c r="UJ284" s="59"/>
      <c r="UK284" s="59"/>
      <c r="UL284" s="59"/>
      <c r="UM284" s="59"/>
      <c r="UN284" s="59"/>
      <c r="UO284" s="59"/>
      <c r="UP284" s="59">
        <v>1.39119001105427E-2</v>
      </c>
      <c r="UQ284" s="59"/>
      <c r="UR284" s="59"/>
      <c r="US284" s="60">
        <v>1.36684998869895E-2</v>
      </c>
      <c r="UT284" s="60">
        <v>2.80628986656665E-2</v>
      </c>
      <c r="UV284" s="59"/>
      <c r="UW284" s="59"/>
      <c r="VA284" s="59"/>
      <c r="VB284" s="59">
        <v>4.17694002389907E-2</v>
      </c>
      <c r="VC284" s="59"/>
      <c r="VD284" s="59"/>
      <c r="VE284" s="59">
        <v>1.42810996621847E-2</v>
      </c>
      <c r="VF284" s="59">
        <v>2.7939699590206101E-2</v>
      </c>
      <c r="VG284" s="59">
        <v>1.38886999338865E-2</v>
      </c>
      <c r="VH284" s="59">
        <v>1.41615997999906E-2</v>
      </c>
      <c r="ACE284" s="60"/>
      <c r="ACF284" s="60">
        <v>9.2711461853455992E-3</v>
      </c>
      <c r="ACG284" s="60">
        <v>8.3995820727058596E-3</v>
      </c>
      <c r="ACH284" s="60">
        <v>6.6651456653682804E-3</v>
      </c>
      <c r="ACI284" s="60">
        <v>1.89983275889021E-2</v>
      </c>
      <c r="ACJ284" s="60">
        <v>8.8683172929634405E-3</v>
      </c>
      <c r="ACK284" s="60">
        <v>6.5023959034854403E-3</v>
      </c>
      <c r="ACL284" s="60">
        <v>4.4131350716696402E-3</v>
      </c>
      <c r="ACM284" s="60">
        <v>1.50060534619716E-2</v>
      </c>
      <c r="ACN284" s="60">
        <v>6.7033688638190097E-3</v>
      </c>
      <c r="ACO284" s="60">
        <v>5.5520023043822298E-3</v>
      </c>
      <c r="ACP284" s="60">
        <v>1.6281769314189499E-2</v>
      </c>
      <c r="ACQ284" s="60">
        <v>1.2336386494367401E-2</v>
      </c>
      <c r="ACR284" s="60"/>
      <c r="ACS284" s="60"/>
      <c r="ACT284" s="60"/>
      <c r="ACU284" s="60"/>
      <c r="ACV284" s="60"/>
      <c r="ACW284" s="60"/>
      <c r="ACX284" s="60"/>
      <c r="ACY284" s="60">
        <v>1.12634963844664</v>
      </c>
      <c r="ACZ284" s="60">
        <v>9.7930968535269707E-3</v>
      </c>
      <c r="ADA284" s="60">
        <v>1.6733592677403999E-2</v>
      </c>
      <c r="ADB284" s="60">
        <v>1.5658677495543099E-2</v>
      </c>
      <c r="ADC284" s="60">
        <v>1.36481538290222E-2</v>
      </c>
      <c r="ADD284" s="60">
        <v>1.74218161480603E-2</v>
      </c>
      <c r="ADE284" s="60">
        <v>1.6002182307892601E-2</v>
      </c>
    </row>
    <row r="285" spans="554:785" x14ac:dyDescent="0.25">
      <c r="UH285" s="60"/>
      <c r="UI285" s="59"/>
      <c r="UJ285" s="59"/>
      <c r="UK285" s="59"/>
      <c r="UL285" s="59"/>
      <c r="UM285" s="59"/>
      <c r="UN285" s="59"/>
      <c r="UO285" s="59"/>
      <c r="UP285" s="59">
        <v>1.39095000922679E-2</v>
      </c>
      <c r="UQ285" s="59"/>
      <c r="UR285" s="59"/>
      <c r="US285" s="60">
        <v>1.3667999766767001E-2</v>
      </c>
      <c r="UT285" s="60">
        <v>2.8062000870704599E-2</v>
      </c>
      <c r="UV285" s="59"/>
      <c r="UW285" s="59"/>
      <c r="VA285" s="59"/>
      <c r="VB285" s="59">
        <v>4.1764400899410199E-2</v>
      </c>
      <c r="VC285" s="59"/>
      <c r="VD285" s="59"/>
      <c r="VE285" s="59">
        <v>1.42754996195435E-2</v>
      </c>
      <c r="VF285" s="59">
        <v>2.793850004673E-2</v>
      </c>
      <c r="VG285" s="59">
        <v>1.3888499699532901E-2</v>
      </c>
      <c r="VH285" s="59">
        <v>1.4155800454318501E-2</v>
      </c>
      <c r="ACE285" s="60"/>
      <c r="ACF285" s="60">
        <v>9.2697997470930701E-3</v>
      </c>
      <c r="ACG285" s="60">
        <v>8.3861189230429196E-3</v>
      </c>
      <c r="ACH285" s="60">
        <v>6.6595509309590297E-3</v>
      </c>
      <c r="ACI285" s="60">
        <v>1.8982537061381002E-2</v>
      </c>
      <c r="ACJ285" s="60">
        <v>8.8318346800245594E-3</v>
      </c>
      <c r="ACK285" s="60">
        <v>6.4937197309236404E-3</v>
      </c>
      <c r="ACL285" s="60">
        <v>4.4130558100284904E-3</v>
      </c>
      <c r="ACM285" s="60">
        <v>1.4992739058413E-2</v>
      </c>
      <c r="ACN285" s="60">
        <v>6.6677026907871898E-3</v>
      </c>
      <c r="ACO285" s="60">
        <v>5.5200323382585403E-3</v>
      </c>
      <c r="ACP285" s="60">
        <v>1.6224297184043401E-2</v>
      </c>
      <c r="ACQ285" s="60">
        <v>1.2309619510243E-2</v>
      </c>
      <c r="ACR285" s="60"/>
      <c r="ACS285" s="60"/>
      <c r="ACT285" s="60"/>
      <c r="ACU285" s="60"/>
      <c r="ACV285" s="60"/>
      <c r="ACW285" s="60"/>
      <c r="ACX285" s="60"/>
      <c r="ACY285" s="60">
        <v>1.1263375293765301</v>
      </c>
      <c r="ACZ285" s="60">
        <v>9.7889070798685904E-3</v>
      </c>
      <c r="ADA285" s="60">
        <v>1.6732387564610901E-2</v>
      </c>
      <c r="ADB285" s="60">
        <v>1.5652754964243201E-2</v>
      </c>
      <c r="ADC285" s="60">
        <v>1.3617582629339001E-2</v>
      </c>
      <c r="ADD285" s="60">
        <v>1.7394488243349802E-2</v>
      </c>
      <c r="ADE285" s="60">
        <v>1.5986743525138802E-2</v>
      </c>
    </row>
    <row r="286" spans="554:785" x14ac:dyDescent="0.25">
      <c r="UH286" s="60"/>
      <c r="UI286" s="59"/>
      <c r="UJ286" s="59"/>
      <c r="UK286" s="59"/>
      <c r="UL286" s="59"/>
      <c r="UM286" s="59"/>
      <c r="UN286" s="59"/>
      <c r="UO286" s="59"/>
      <c r="UP286" s="59">
        <v>1.3908999972045401E-2</v>
      </c>
      <c r="UQ286" s="59"/>
      <c r="UR286" s="59"/>
      <c r="US286" s="60">
        <v>1.3643199577927499E-2</v>
      </c>
      <c r="UT286" s="60">
        <v>2.80615985393524E-2</v>
      </c>
      <c r="UV286" s="59"/>
      <c r="UW286" s="59"/>
      <c r="VA286" s="59"/>
      <c r="VB286" s="59">
        <v>4.1757501661777399E-2</v>
      </c>
      <c r="VC286" s="59"/>
      <c r="VD286" s="59"/>
      <c r="VE286" s="59">
        <v>1.4270500279962999E-2</v>
      </c>
      <c r="VF286" s="59">
        <v>2.7933500707149499E-2</v>
      </c>
      <c r="VG286" s="59">
        <v>1.3888300396502001E-2</v>
      </c>
      <c r="VH286" s="59">
        <v>1.4153400436043699E-2</v>
      </c>
      <c r="ACE286" s="60"/>
      <c r="ACF286" s="60">
        <v>9.2549877338365099E-3</v>
      </c>
      <c r="ACG286" s="60">
        <v>8.3073920960102798E-3</v>
      </c>
      <c r="ACH286" s="60">
        <v>6.6305651138821101E-3</v>
      </c>
      <c r="ACI286" s="60">
        <v>1.8943374480177001E-2</v>
      </c>
      <c r="ACJ286" s="60">
        <v>8.804212274901E-3</v>
      </c>
      <c r="ACK286" s="60">
        <v>6.4874467402156501E-3</v>
      </c>
      <c r="ACL286" s="60">
        <v>4.3950213589963004E-3</v>
      </c>
      <c r="ACM286" s="60">
        <v>1.49673313810626E-2</v>
      </c>
      <c r="ACN286" s="60">
        <v>6.6335335172016301E-3</v>
      </c>
      <c r="ACO286" s="60">
        <v>5.5180385859223899E-3</v>
      </c>
      <c r="ACP286" s="60">
        <v>1.6205171411016701E-2</v>
      </c>
      <c r="ACQ286" s="60">
        <v>1.2297951634431901E-2</v>
      </c>
      <c r="ACR286" s="60"/>
      <c r="ACS286" s="60"/>
      <c r="ACT286" s="60"/>
      <c r="ACU286" s="60"/>
      <c r="ACV286" s="60"/>
      <c r="ACW286" s="60"/>
      <c r="ACX286" s="60"/>
      <c r="ACY286" s="60">
        <v>1.12623800333373</v>
      </c>
      <c r="ACZ286" s="60">
        <v>9.7788809177529398E-3</v>
      </c>
      <c r="ADA286" s="60">
        <v>1.6714646931199301E-2</v>
      </c>
      <c r="ADB286" s="60">
        <v>1.5624090794088901E-2</v>
      </c>
      <c r="ADC286" s="60">
        <v>1.36103930955737E-2</v>
      </c>
      <c r="ADD286" s="60">
        <v>1.73819609299539E-2</v>
      </c>
      <c r="ADE286" s="60">
        <v>1.5974576318416599E-2</v>
      </c>
    </row>
    <row r="287" spans="554:785" x14ac:dyDescent="0.25">
      <c r="UH287" s="60"/>
      <c r="UI287" s="59"/>
      <c r="UJ287" s="59"/>
      <c r="UK287" s="59"/>
      <c r="UL287" s="59"/>
      <c r="UM287" s="59"/>
      <c r="UN287" s="59"/>
      <c r="UO287" s="59"/>
      <c r="UP287" s="59">
        <v>1.39004001393914E-2</v>
      </c>
      <c r="UQ287" s="59"/>
      <c r="UR287" s="59"/>
      <c r="US287" s="60">
        <v>1.3606799766421301E-2</v>
      </c>
      <c r="UT287" s="60">
        <v>2.80553996562957E-2</v>
      </c>
      <c r="UV287" s="59"/>
      <c r="UW287" s="59"/>
      <c r="VA287" s="59"/>
      <c r="VB287" s="59">
        <v>4.1756000369787202E-2</v>
      </c>
      <c r="VC287" s="59"/>
      <c r="VD287" s="59"/>
      <c r="VE287" s="59">
        <v>1.42692001536488E-2</v>
      </c>
      <c r="VF287" s="59">
        <v>2.7931800112128199E-2</v>
      </c>
      <c r="VG287" s="59">
        <v>1.3881499879062099E-2</v>
      </c>
      <c r="VH287" s="59">
        <v>1.41460001468658E-2</v>
      </c>
      <c r="ACE287" s="60"/>
      <c r="ACF287" s="60">
        <v>9.2418385238302106E-3</v>
      </c>
      <c r="ACG287" s="60">
        <v>8.2884996202634807E-3</v>
      </c>
      <c r="ACH287" s="60">
        <v>6.6164857550745498E-3</v>
      </c>
      <c r="ACI287" s="60">
        <v>1.89327986237579E-2</v>
      </c>
      <c r="ACJ287" s="60">
        <v>8.7631912803419892E-3</v>
      </c>
      <c r="ACK287" s="60">
        <v>6.4863975109013296E-3</v>
      </c>
      <c r="ACL287" s="60">
        <v>4.3714764914682402E-3</v>
      </c>
      <c r="ACM287" s="60">
        <v>1.4948061367494899E-2</v>
      </c>
      <c r="ACN287" s="60">
        <v>6.5584413129844803E-3</v>
      </c>
      <c r="ACO287" s="60">
        <v>5.5092788004428399E-3</v>
      </c>
      <c r="ACP287" s="60">
        <v>1.6182016696193499E-2</v>
      </c>
      <c r="ACQ287" s="60">
        <v>1.22895454740758E-2</v>
      </c>
      <c r="ACR287" s="60"/>
      <c r="ACS287" s="60"/>
      <c r="ACT287" s="60"/>
      <c r="ACU287" s="60"/>
      <c r="ACV287" s="60"/>
      <c r="ACW287" s="60"/>
      <c r="ACX287" s="60"/>
      <c r="ACY287" s="60">
        <v>1.12618605485698</v>
      </c>
      <c r="ACZ287" s="60">
        <v>9.7665511314965307E-3</v>
      </c>
      <c r="ADA287" s="60">
        <v>1.66707486847118E-2</v>
      </c>
      <c r="ADB287" s="60">
        <v>1.5609508675592E-2</v>
      </c>
      <c r="ADC287" s="60">
        <v>1.35458271990799E-2</v>
      </c>
      <c r="ADD287" s="60">
        <v>1.73598480563498E-2</v>
      </c>
      <c r="ADE287" s="60">
        <v>1.59664994063765E-2</v>
      </c>
    </row>
    <row r="288" spans="554:785" x14ac:dyDescent="0.25">
      <c r="UH288" s="60"/>
      <c r="UI288" s="59"/>
      <c r="UJ288" s="59"/>
      <c r="UK288" s="59"/>
      <c r="UL288" s="59"/>
      <c r="UM288" s="59"/>
      <c r="UN288" s="59"/>
      <c r="UO288" s="59"/>
      <c r="UP288" s="59">
        <v>1.38996001332998E-2</v>
      </c>
      <c r="UQ288" s="59"/>
      <c r="UR288" s="59"/>
      <c r="US288" s="60">
        <v>1.36021003127098E-2</v>
      </c>
      <c r="UT288" s="60">
        <v>2.80521996319293E-2</v>
      </c>
      <c r="UV288" s="59"/>
      <c r="UW288" s="59"/>
      <c r="VA288" s="59"/>
      <c r="VB288" s="59">
        <v>4.1755996644496897E-2</v>
      </c>
      <c r="VC288" s="59"/>
      <c r="VD288" s="59"/>
      <c r="VE288" s="59">
        <v>1.4263199642300601E-2</v>
      </c>
      <c r="VF288" s="59">
        <v>2.7931699529290199E-2</v>
      </c>
      <c r="VG288" s="59">
        <v>1.3880100101232499E-2</v>
      </c>
      <c r="VH288" s="59">
        <v>1.41454003751277E-2</v>
      </c>
      <c r="ACE288" s="60"/>
      <c r="ACF288" s="60">
        <v>9.2395217669897604E-3</v>
      </c>
      <c r="ACG288" s="60">
        <v>8.2754856319147904E-3</v>
      </c>
      <c r="ACH288" s="60">
        <v>6.56077074889427E-3</v>
      </c>
      <c r="ACI288" s="60">
        <v>1.8930778738302099E-2</v>
      </c>
      <c r="ACJ288" s="60">
        <v>8.7413060796619306E-3</v>
      </c>
      <c r="ACK288" s="60">
        <v>6.4544203028400696E-3</v>
      </c>
      <c r="ACL288" s="60">
        <v>4.3567087541790603E-3</v>
      </c>
      <c r="ACM288" s="60">
        <v>1.49435600171978E-2</v>
      </c>
      <c r="ACN288" s="60">
        <v>6.5480402989792899E-3</v>
      </c>
      <c r="ACO288" s="60">
        <v>5.5000075615462404E-3</v>
      </c>
      <c r="ACP288" s="60">
        <v>1.6077020611549999E-2</v>
      </c>
      <c r="ACQ288" s="60">
        <v>1.2232490078576999E-2</v>
      </c>
      <c r="ACR288" s="60"/>
      <c r="ACS288" s="60"/>
      <c r="ACT288" s="60"/>
      <c r="ACU288" s="60"/>
      <c r="ACV288" s="60"/>
      <c r="ACW288" s="60"/>
      <c r="ACX288" s="60"/>
      <c r="ACY288" s="60">
        <v>1.12580463013189</v>
      </c>
      <c r="ACZ288" s="60">
        <v>9.7304450606191303E-3</v>
      </c>
      <c r="ADA288" s="60">
        <v>1.6659067758478901E-2</v>
      </c>
      <c r="ADB288" s="60">
        <v>1.55952963254703E-2</v>
      </c>
      <c r="ADC288" s="60">
        <v>1.34811325981296E-2</v>
      </c>
      <c r="ADD288" s="60">
        <v>1.73545130402082E-2</v>
      </c>
      <c r="ADE288" s="60">
        <v>1.58994349117265E-2</v>
      </c>
    </row>
    <row r="289" spans="554:785" x14ac:dyDescent="0.25">
      <c r="UH289" s="60"/>
      <c r="UI289" s="59"/>
      <c r="UJ289" s="59"/>
      <c r="UK289" s="59"/>
      <c r="UL289" s="59"/>
      <c r="UM289" s="59"/>
      <c r="UN289" s="59"/>
      <c r="UO289" s="59"/>
      <c r="UP289" s="59">
        <v>1.3895099982619201E-2</v>
      </c>
      <c r="UQ289" s="59"/>
      <c r="UR289" s="59"/>
      <c r="US289" s="60">
        <v>1.3574999757111E-2</v>
      </c>
      <c r="UT289" s="60">
        <v>2.8040699660778001E-2</v>
      </c>
      <c r="UV289" s="59"/>
      <c r="UW289" s="59"/>
      <c r="VA289" s="59"/>
      <c r="VB289" s="59">
        <v>4.1747599840164101E-2</v>
      </c>
      <c r="VC289" s="59"/>
      <c r="VD289" s="59"/>
      <c r="VE289" s="59">
        <v>1.4248399995267299E-2</v>
      </c>
      <c r="VF289" s="59">
        <v>2.7931101620197199E-2</v>
      </c>
      <c r="VG289" s="59">
        <v>1.38659998774528E-2</v>
      </c>
      <c r="VH289" s="59">
        <v>1.41355004161596E-2</v>
      </c>
      <c r="ACE289" s="60"/>
      <c r="ACF289" s="60">
        <v>9.2370399076507105E-3</v>
      </c>
      <c r="ACG289" s="60">
        <v>8.2728178354294808E-3</v>
      </c>
      <c r="ACH289" s="60">
        <v>6.5438654642365496E-3</v>
      </c>
      <c r="ACI289" s="60">
        <v>1.8912694259668399E-2</v>
      </c>
      <c r="ACJ289" s="60">
        <v>8.7343397787127304E-3</v>
      </c>
      <c r="ACK289" s="60">
        <v>6.454309580236E-3</v>
      </c>
      <c r="ACL289" s="60">
        <v>4.3060523448296903E-3</v>
      </c>
      <c r="ACM289" s="60">
        <v>1.4943520840493199E-2</v>
      </c>
      <c r="ACN289" s="60">
        <v>6.5305776280559598E-3</v>
      </c>
      <c r="ACO289" s="60">
        <v>5.4566875768557897E-3</v>
      </c>
      <c r="ACP289" s="60">
        <v>1.6049259839937401E-2</v>
      </c>
      <c r="ACQ289" s="60">
        <v>1.21494921742992E-2</v>
      </c>
      <c r="ACR289" s="60"/>
      <c r="ACS289" s="60"/>
      <c r="ACT289" s="60"/>
      <c r="ACU289" s="60"/>
      <c r="ACV289" s="60"/>
      <c r="ACW289" s="60"/>
      <c r="ACX289" s="60"/>
      <c r="ACY289" s="60">
        <v>1.1257466687722499</v>
      </c>
      <c r="ACZ289" s="60">
        <v>9.7239736093186792E-3</v>
      </c>
      <c r="ADA289" s="60">
        <v>1.6642207691808401E-2</v>
      </c>
      <c r="ADB289" s="60">
        <v>1.5585216077621601E-2</v>
      </c>
      <c r="ADC289" s="60">
        <v>1.3455619137804201E-2</v>
      </c>
      <c r="ADD289" s="60">
        <v>1.7304806834364399E-2</v>
      </c>
      <c r="ADE289" s="60">
        <v>1.58781615477381E-2</v>
      </c>
    </row>
    <row r="290" spans="554:785" x14ac:dyDescent="0.25">
      <c r="UH290" s="60"/>
      <c r="UI290" s="59"/>
      <c r="UJ290" s="59"/>
      <c r="UK290" s="59"/>
      <c r="UL290" s="59"/>
      <c r="UM290" s="59"/>
      <c r="UN290" s="59"/>
      <c r="UO290" s="59"/>
      <c r="UP290" s="59">
        <v>1.38942003250122E-2</v>
      </c>
      <c r="UQ290" s="59"/>
      <c r="UR290" s="59"/>
      <c r="US290" s="60">
        <v>1.350689958781E-2</v>
      </c>
      <c r="UT290" s="60">
        <v>2.80403010547161E-2</v>
      </c>
      <c r="UV290" s="59"/>
      <c r="UW290" s="59"/>
      <c r="VA290" s="59"/>
      <c r="VB290" s="59">
        <v>4.1720598936080898E-2</v>
      </c>
      <c r="VC290" s="59"/>
      <c r="VD290" s="59"/>
      <c r="VE290" s="59">
        <v>1.42478998750448E-2</v>
      </c>
      <c r="VF290" s="59">
        <v>2.79258992522954E-2</v>
      </c>
      <c r="VG290" s="59">
        <v>1.38641996309161E-2</v>
      </c>
      <c r="VH290" s="59">
        <v>1.41332000494003E-2</v>
      </c>
      <c r="ACE290" s="60"/>
      <c r="ACF290" s="60">
        <v>9.1992634195193594E-3</v>
      </c>
      <c r="ACG290" s="60">
        <v>8.2440789978326708E-3</v>
      </c>
      <c r="ACH290" s="60">
        <v>6.5334808495359203E-3</v>
      </c>
      <c r="ACI290" s="60">
        <v>1.88981246515223E-2</v>
      </c>
      <c r="ACJ290" s="60">
        <v>8.7316508998451208E-3</v>
      </c>
      <c r="ACK290" s="60">
        <v>6.4331674367475201E-3</v>
      </c>
      <c r="ACL290" s="60">
        <v>4.2799352325441197E-3</v>
      </c>
      <c r="ACM290" s="60">
        <v>1.49366699160828E-2</v>
      </c>
      <c r="ACN290" s="60">
        <v>6.5163393383518399E-3</v>
      </c>
      <c r="ACO290" s="60">
        <v>5.4292068623618397E-3</v>
      </c>
      <c r="ACP290" s="60">
        <v>1.5945232834052001E-2</v>
      </c>
      <c r="ACQ290" s="60">
        <v>1.21175837457215E-2</v>
      </c>
      <c r="ACR290" s="60"/>
      <c r="ACS290" s="60"/>
      <c r="ACT290" s="60"/>
      <c r="ACU290" s="60"/>
      <c r="ACV290" s="60"/>
      <c r="ACW290" s="60"/>
      <c r="ACX290" s="60"/>
      <c r="ACY290" s="60">
        <v>1.12563329128</v>
      </c>
      <c r="ACZ290" s="60">
        <v>9.7068849606222595E-3</v>
      </c>
      <c r="ADA290" s="60">
        <v>1.6608489323707499E-2</v>
      </c>
      <c r="ADB290" s="60">
        <v>1.55759374001871E-2</v>
      </c>
      <c r="ADC290" s="60">
        <v>1.3419554996341501E-2</v>
      </c>
      <c r="ADD290" s="60">
        <v>1.73020950814037E-2</v>
      </c>
      <c r="ADE290" s="60">
        <v>1.58655802566787E-2</v>
      </c>
    </row>
    <row r="291" spans="554:785" x14ac:dyDescent="0.25">
      <c r="UH291" s="60"/>
      <c r="UI291" s="59"/>
      <c r="UJ291" s="59"/>
      <c r="UK291" s="59"/>
      <c r="UL291" s="59"/>
      <c r="UM291" s="59"/>
      <c r="UN291" s="59"/>
      <c r="UO291" s="59"/>
      <c r="UP291" s="59">
        <v>1.38935996219515E-2</v>
      </c>
      <c r="UQ291" s="59"/>
      <c r="UR291" s="59"/>
      <c r="US291" s="60">
        <v>1.3474700041115201E-2</v>
      </c>
      <c r="UT291" s="60">
        <v>2.8036899864673601E-2</v>
      </c>
      <c r="UV291" s="59"/>
      <c r="UW291" s="59"/>
      <c r="VA291" s="59"/>
      <c r="VB291" s="59">
        <v>4.1714999824762303E-2</v>
      </c>
      <c r="VC291" s="59"/>
      <c r="VD291" s="59"/>
      <c r="VE291" s="59">
        <v>1.42470998689532E-2</v>
      </c>
      <c r="VF291" s="59">
        <v>2.7922701090574199E-2</v>
      </c>
      <c r="VG291" s="59">
        <v>1.38637004420161E-2</v>
      </c>
      <c r="VH291" s="59">
        <v>1.41329001635313E-2</v>
      </c>
      <c r="ACE291" s="60"/>
      <c r="ACF291" s="60">
        <v>9.1829318778967103E-3</v>
      </c>
      <c r="ACG291" s="60">
        <v>8.2338572095094608E-3</v>
      </c>
      <c r="ACH291" s="60">
        <v>6.5327140729847201E-3</v>
      </c>
      <c r="ACI291" s="60">
        <v>1.8872963237419601E-2</v>
      </c>
      <c r="ACJ291" s="60">
        <v>8.7134104680161601E-3</v>
      </c>
      <c r="ACK291" s="60">
        <v>6.4046760913932504E-3</v>
      </c>
      <c r="ACL291" s="60">
        <v>4.2737858389793803E-3</v>
      </c>
      <c r="ACM291" s="60">
        <v>1.49188522810301E-2</v>
      </c>
      <c r="ACN291" s="60">
        <v>6.5122070049787404E-3</v>
      </c>
      <c r="ACO291" s="60">
        <v>5.4286649565755997E-3</v>
      </c>
      <c r="ACP291" s="60">
        <v>1.58619966671272E-2</v>
      </c>
      <c r="ACQ291" s="60">
        <v>1.20994338109388E-2</v>
      </c>
      <c r="ACR291" s="60"/>
      <c r="ACS291" s="60"/>
      <c r="ACT291" s="60"/>
      <c r="ACU291" s="60"/>
      <c r="ACV291" s="60"/>
      <c r="ACW291" s="60"/>
      <c r="ACX291" s="60"/>
      <c r="ACY291" s="60">
        <v>1.1253875255453201</v>
      </c>
      <c r="ACZ291" s="60">
        <v>9.6894907718990606E-3</v>
      </c>
      <c r="ADA291" s="60">
        <v>1.66074279759468E-2</v>
      </c>
      <c r="ADB291" s="60">
        <v>1.54959097144274E-2</v>
      </c>
      <c r="ADC291" s="60">
        <v>1.33884788637987E-2</v>
      </c>
      <c r="ADD291" s="60">
        <v>1.7286780962141202E-2</v>
      </c>
      <c r="ADE291" s="60">
        <v>1.5849823833036701E-2</v>
      </c>
    </row>
    <row r="292" spans="554:785" x14ac:dyDescent="0.25">
      <c r="UH292" s="60"/>
      <c r="UI292" s="59"/>
      <c r="UJ292" s="59"/>
      <c r="UK292" s="59"/>
      <c r="UL292" s="59"/>
      <c r="UM292" s="59"/>
      <c r="UN292" s="59"/>
      <c r="UO292" s="59"/>
      <c r="UP292" s="59">
        <v>1.38921998441219E-2</v>
      </c>
      <c r="UQ292" s="59"/>
      <c r="UR292" s="59"/>
      <c r="US292" s="60">
        <v>1.34715000167489E-2</v>
      </c>
      <c r="UT292" s="60">
        <v>2.8030999004840799E-2</v>
      </c>
      <c r="UV292" s="59"/>
      <c r="UW292" s="59"/>
      <c r="VA292" s="59"/>
      <c r="VB292" s="59">
        <v>4.1712798178195898E-2</v>
      </c>
      <c r="VC292" s="59"/>
      <c r="VD292" s="59"/>
      <c r="VE292" s="59">
        <v>1.4240800403058499E-2</v>
      </c>
      <c r="VF292" s="59">
        <v>2.7915399521589199E-2</v>
      </c>
      <c r="VG292" s="59">
        <v>1.3863299973309E-2</v>
      </c>
      <c r="VH292" s="59">
        <v>1.4127899892628099E-2</v>
      </c>
      <c r="ACE292" s="60"/>
      <c r="ACF292" s="60">
        <v>9.1765119673651602E-3</v>
      </c>
      <c r="ACG292" s="60">
        <v>8.2170870443389697E-3</v>
      </c>
      <c r="ACH292" s="60">
        <v>6.5171596306391397E-3</v>
      </c>
      <c r="ACI292" s="60">
        <v>1.8811525381496899E-2</v>
      </c>
      <c r="ACJ292" s="60">
        <v>8.6623795561059595E-3</v>
      </c>
      <c r="ACK292" s="60">
        <v>6.40153208368144E-3</v>
      </c>
      <c r="ACL292" s="60">
        <v>4.2690701516640596E-3</v>
      </c>
      <c r="ACM292" s="60">
        <v>1.49178458718721E-2</v>
      </c>
      <c r="ACN292" s="60">
        <v>6.5020990863580898E-3</v>
      </c>
      <c r="ACO292" s="60">
        <v>5.4157802031593099E-3</v>
      </c>
      <c r="ACP292" s="60">
        <v>1.5748772752044601E-2</v>
      </c>
      <c r="ACQ292" s="60">
        <v>1.2083245607045399E-2</v>
      </c>
      <c r="ACR292" s="60"/>
      <c r="ACS292" s="60"/>
      <c r="ACT292" s="60"/>
      <c r="ACU292" s="60"/>
      <c r="ACV292" s="60"/>
      <c r="ACW292" s="60"/>
      <c r="ACX292" s="60"/>
      <c r="ACY292" s="60">
        <v>1.1253815181132401</v>
      </c>
      <c r="ACZ292" s="60">
        <v>9.6809815259692594E-3</v>
      </c>
      <c r="ADA292" s="60">
        <v>1.66003392837018E-2</v>
      </c>
      <c r="ADB292" s="60">
        <v>1.54348711109431E-2</v>
      </c>
      <c r="ADC292" s="60">
        <v>1.33828012630379E-2</v>
      </c>
      <c r="ADD292" s="60">
        <v>1.7277176990429799E-2</v>
      </c>
      <c r="ADE292" s="60">
        <v>1.5839853341950701E-2</v>
      </c>
    </row>
    <row r="293" spans="554:785" x14ac:dyDescent="0.25">
      <c r="UH293" s="60"/>
      <c r="UI293" s="59"/>
      <c r="UJ293" s="59"/>
      <c r="UK293" s="59"/>
      <c r="UL293" s="59"/>
      <c r="UM293" s="59"/>
      <c r="UN293" s="59"/>
      <c r="UO293" s="59"/>
      <c r="UP293" s="59">
        <v>1.3885100372135599E-2</v>
      </c>
      <c r="UQ293" s="59"/>
      <c r="UR293" s="59"/>
      <c r="US293" s="60">
        <v>1.3468200340866999E-2</v>
      </c>
      <c r="UT293" s="60">
        <v>2.8027199208736399E-2</v>
      </c>
      <c r="UV293" s="59"/>
      <c r="UW293" s="59"/>
      <c r="VA293" s="59"/>
      <c r="VB293" s="59">
        <v>4.1706897318363099E-2</v>
      </c>
      <c r="VC293" s="59"/>
      <c r="VD293" s="59"/>
      <c r="VE293" s="59">
        <v>1.4233799651265099E-2</v>
      </c>
      <c r="VF293" s="59">
        <v>2.7909900993108701E-2</v>
      </c>
      <c r="VG293" s="59">
        <v>1.3855500146746601E-2</v>
      </c>
      <c r="VH293" s="59">
        <v>1.4121400192379899E-2</v>
      </c>
      <c r="ACE293" s="60"/>
      <c r="ACF293" s="60">
        <v>9.1401521240540105E-3</v>
      </c>
      <c r="ACG293" s="60">
        <v>8.1937939970216991E-3</v>
      </c>
      <c r="ACH293" s="60">
        <v>6.5035655662248996E-3</v>
      </c>
      <c r="ACI293" s="60">
        <v>1.8810546815826799E-2</v>
      </c>
      <c r="ACJ293" s="60">
        <v>8.6545546035274295E-3</v>
      </c>
      <c r="ACK293" s="60">
        <v>6.3612559697055404E-3</v>
      </c>
      <c r="ACL293" s="60">
        <v>4.2643808070490299E-3</v>
      </c>
      <c r="ACM293" s="60">
        <v>1.49091091424693E-2</v>
      </c>
      <c r="ACN293" s="60">
        <v>6.4969956079754202E-3</v>
      </c>
      <c r="ACO293" s="60">
        <v>5.3502314862686803E-3</v>
      </c>
      <c r="ACP293" s="60">
        <v>1.57276034473437E-2</v>
      </c>
      <c r="ACQ293" s="60">
        <v>1.2056971290173401E-2</v>
      </c>
      <c r="ACR293" s="60"/>
      <c r="ACS293" s="60"/>
      <c r="ACT293" s="60"/>
      <c r="ACU293" s="60"/>
      <c r="ACV293" s="60"/>
      <c r="ACW293" s="60"/>
      <c r="ACX293" s="60"/>
      <c r="ACY293" s="60">
        <v>1.125271727831</v>
      </c>
      <c r="ACZ293" s="60">
        <v>9.6348138559044592E-3</v>
      </c>
      <c r="ADA293" s="60">
        <v>1.6596021276477801E-2</v>
      </c>
      <c r="ADB293" s="60">
        <v>1.54301328463551E-2</v>
      </c>
      <c r="ADC293" s="60">
        <v>1.33792381472112E-2</v>
      </c>
      <c r="ADD293" s="60">
        <v>1.7227207872293E-2</v>
      </c>
      <c r="ADE293" s="60">
        <v>1.5828489573516302E-2</v>
      </c>
    </row>
    <row r="294" spans="554:785" x14ac:dyDescent="0.25">
      <c r="UH294" s="60"/>
      <c r="UI294" s="59"/>
      <c r="UJ294" s="59"/>
      <c r="UK294" s="59"/>
      <c r="UL294" s="59"/>
      <c r="UM294" s="59"/>
      <c r="UN294" s="59"/>
      <c r="UO294" s="59"/>
      <c r="UP294" s="59">
        <v>1.3884400017559501E-2</v>
      </c>
      <c r="UQ294" s="59"/>
      <c r="UR294" s="59"/>
      <c r="US294" s="60">
        <v>1.3459900394082E-2</v>
      </c>
      <c r="UT294" s="60">
        <v>2.8021199628710702E-2</v>
      </c>
      <c r="UV294" s="59"/>
      <c r="UW294" s="59"/>
      <c r="VA294" s="59"/>
      <c r="VB294" s="59">
        <v>4.1705399751663201E-2</v>
      </c>
      <c r="VC294" s="59"/>
      <c r="VD294" s="59"/>
      <c r="VE294" s="59">
        <v>1.4233199879527E-2</v>
      </c>
      <c r="VF294" s="59">
        <v>2.7899499982595399E-2</v>
      </c>
      <c r="VG294" s="59">
        <v>1.384640019387E-2</v>
      </c>
      <c r="VH294" s="59">
        <v>1.41123002395033E-2</v>
      </c>
      <c r="ACE294" s="60"/>
      <c r="ACF294" s="60">
        <v>9.0683187989104592E-3</v>
      </c>
      <c r="ACG294" s="60">
        <v>8.1833836238373696E-3</v>
      </c>
      <c r="ACH294" s="60">
        <v>6.5026642807204096E-3</v>
      </c>
      <c r="ACI294" s="60">
        <v>1.87647114923323E-2</v>
      </c>
      <c r="ACJ294" s="60">
        <v>8.6406419988573398E-3</v>
      </c>
      <c r="ACK294" s="60">
        <v>6.3521074034602601E-3</v>
      </c>
      <c r="ACL294" s="60">
        <v>4.2301276694988602E-3</v>
      </c>
      <c r="ACM294" s="60">
        <v>1.4903679866216501E-2</v>
      </c>
      <c r="ACN294" s="60">
        <v>6.4934163118688104E-3</v>
      </c>
      <c r="ACO294" s="60">
        <v>5.3213824121234E-3</v>
      </c>
      <c r="ACP294" s="60">
        <v>1.55566488477158E-2</v>
      </c>
      <c r="ACQ294" s="60">
        <v>1.2052023459091499E-2</v>
      </c>
      <c r="ACR294" s="60"/>
      <c r="ACS294" s="60"/>
      <c r="ACT294" s="60"/>
      <c r="ACU294" s="60"/>
      <c r="ACV294" s="60"/>
      <c r="ACW294" s="60"/>
      <c r="ACX294" s="60"/>
      <c r="ACY294" s="60">
        <v>1.12525816543832</v>
      </c>
      <c r="ACZ294" s="60">
        <v>9.6214332562971593E-3</v>
      </c>
      <c r="ADA294" s="60">
        <v>1.6581315200618701E-2</v>
      </c>
      <c r="ADB294" s="60">
        <v>1.5410277245498E-2</v>
      </c>
      <c r="ADC294" s="60">
        <v>1.33573363219736E-2</v>
      </c>
      <c r="ADD294" s="60">
        <v>1.7187325235849499E-2</v>
      </c>
      <c r="ADE294" s="60">
        <v>1.5750167217473299E-2</v>
      </c>
    </row>
    <row r="295" spans="554:785" x14ac:dyDescent="0.25">
      <c r="UH295" s="60"/>
      <c r="UI295" s="59"/>
      <c r="UJ295" s="59"/>
      <c r="UK295" s="59"/>
      <c r="UL295" s="59"/>
      <c r="UM295" s="59"/>
      <c r="UN295" s="59"/>
      <c r="UO295" s="59"/>
      <c r="UP295" s="59">
        <v>1.38779999688267E-2</v>
      </c>
      <c r="UQ295" s="59"/>
      <c r="UR295" s="59"/>
      <c r="US295" s="60">
        <v>1.3052400201559001E-2</v>
      </c>
      <c r="UT295" s="60">
        <v>2.80101001262664E-2</v>
      </c>
      <c r="UV295" s="59"/>
      <c r="UW295" s="59"/>
      <c r="VA295" s="59"/>
      <c r="VB295" s="59">
        <v>4.1700601577758699E-2</v>
      </c>
      <c r="VC295" s="59"/>
      <c r="VD295" s="59"/>
      <c r="VE295" s="59">
        <v>1.42253004014492E-2</v>
      </c>
      <c r="VF295" s="59">
        <v>2.78984997421503E-2</v>
      </c>
      <c r="VG295" s="59">
        <v>1.38371000066399E-2</v>
      </c>
      <c r="VH295" s="59">
        <v>1.41043001785874E-2</v>
      </c>
      <c r="ACE295" s="60"/>
      <c r="ACF295" s="60">
        <v>9.0654618735834195E-3</v>
      </c>
      <c r="ACG295" s="60">
        <v>8.1774735073524094E-3</v>
      </c>
      <c r="ACH295" s="60">
        <v>6.4869337417600703E-3</v>
      </c>
      <c r="ACI295" s="60">
        <v>1.8724526731985901E-2</v>
      </c>
      <c r="ACJ295" s="60">
        <v>8.6265304439258703E-3</v>
      </c>
      <c r="ACK295" s="60">
        <v>6.3162913667746496E-3</v>
      </c>
      <c r="ACL295" s="60">
        <v>4.2251140462722502E-3</v>
      </c>
      <c r="ACM295" s="60">
        <v>1.48949454141986E-2</v>
      </c>
      <c r="ACN295" s="60">
        <v>6.4893696010698901E-3</v>
      </c>
      <c r="ACO295" s="60">
        <v>5.3005814047834198E-3</v>
      </c>
      <c r="ACP295" s="60">
        <v>1.55509575496876E-2</v>
      </c>
      <c r="ACQ295" s="60">
        <v>1.19814420103726E-2</v>
      </c>
      <c r="ACR295" s="60"/>
      <c r="ACS295" s="60"/>
      <c r="ACT295" s="60"/>
      <c r="ACU295" s="60"/>
      <c r="ACV295" s="60"/>
      <c r="ACW295" s="60"/>
      <c r="ACX295" s="60"/>
      <c r="ACY295" s="60">
        <v>1.1251914815802999</v>
      </c>
      <c r="ACZ295" s="60">
        <v>9.5990291613322603E-3</v>
      </c>
      <c r="ADA295" s="60">
        <v>1.6533004548038001E-2</v>
      </c>
      <c r="ADB295" s="60">
        <v>1.53993640339397E-2</v>
      </c>
      <c r="ADC295" s="60">
        <v>1.33439568748491E-2</v>
      </c>
      <c r="ADD295" s="60">
        <v>1.71326021324603E-2</v>
      </c>
      <c r="ADE295" s="60">
        <v>1.57331803898541E-2</v>
      </c>
    </row>
    <row r="296" spans="554:785" x14ac:dyDescent="0.25">
      <c r="UH296" s="60"/>
      <c r="UI296" s="59"/>
      <c r="UJ296" s="59"/>
      <c r="UK296" s="59"/>
      <c r="UL296" s="59"/>
      <c r="UM296" s="59"/>
      <c r="UN296" s="59"/>
      <c r="UO296" s="59"/>
      <c r="UP296" s="59">
        <v>1.38779003173112E-2</v>
      </c>
      <c r="UQ296" s="59"/>
      <c r="UR296" s="59"/>
      <c r="US296" s="60">
        <v>1.28808002918958E-2</v>
      </c>
      <c r="UT296" s="60">
        <v>2.8002601116895599E-2</v>
      </c>
      <c r="UV296" s="59"/>
      <c r="UW296" s="59"/>
      <c r="VA296" s="59"/>
      <c r="VB296" s="59">
        <v>4.1688501834869301E-2</v>
      </c>
      <c r="VC296" s="59"/>
      <c r="VD296" s="59"/>
      <c r="VE296" s="59">
        <v>1.4213100075721701E-2</v>
      </c>
      <c r="VF296" s="59">
        <v>2.78974995017051E-2</v>
      </c>
      <c r="VG296" s="59">
        <v>1.3798800297081399E-2</v>
      </c>
      <c r="VH296" s="59">
        <v>1.41032999381423E-2</v>
      </c>
      <c r="ACE296" s="60"/>
      <c r="ACF296" s="60">
        <v>9.0651521321633392E-3</v>
      </c>
      <c r="ACG296" s="60">
        <v>8.1223301332947907E-3</v>
      </c>
      <c r="ACH296" s="60">
        <v>6.4394602307790497E-3</v>
      </c>
      <c r="ACI296" s="60">
        <v>1.8722145780964899E-2</v>
      </c>
      <c r="ACJ296" s="60">
        <v>8.6185981967774796E-3</v>
      </c>
      <c r="ACK296" s="60">
        <v>6.2820969307945101E-3</v>
      </c>
      <c r="ACL296" s="60">
        <v>4.2184226487116698E-3</v>
      </c>
      <c r="ACM296" s="60">
        <v>1.48740340284044E-2</v>
      </c>
      <c r="ACN296" s="60">
        <v>6.4664463975740898E-3</v>
      </c>
      <c r="ACO296" s="60">
        <v>5.2837967471900697E-3</v>
      </c>
      <c r="ACP296" s="60">
        <v>1.5457488928996999E-2</v>
      </c>
      <c r="ACQ296" s="60">
        <v>1.19689008679961E-2</v>
      </c>
      <c r="ACR296" s="60"/>
      <c r="ACS296" s="60"/>
      <c r="ACT296" s="60"/>
      <c r="ACU296" s="60"/>
      <c r="ACV296" s="60"/>
      <c r="ACW296" s="60"/>
      <c r="ACX296" s="60"/>
      <c r="ACY296" s="60">
        <v>1.1251050199536301</v>
      </c>
      <c r="ACZ296" s="60">
        <v>9.5910808810057892E-3</v>
      </c>
      <c r="ADA296" s="60">
        <v>1.6530606196017698E-2</v>
      </c>
      <c r="ADB296" s="60">
        <v>1.53740276749347E-2</v>
      </c>
      <c r="ADC296" s="60">
        <v>1.3338021957223899E-2</v>
      </c>
      <c r="ADD296" s="60">
        <v>1.71313474656003E-2</v>
      </c>
      <c r="ADE296" s="60">
        <v>1.57159985047539E-2</v>
      </c>
    </row>
    <row r="297" spans="554:785" x14ac:dyDescent="0.25">
      <c r="UH297" s="60"/>
      <c r="UI297" s="59"/>
      <c r="UJ297" s="59"/>
      <c r="UK297" s="59"/>
      <c r="UL297" s="59"/>
      <c r="UM297" s="59"/>
      <c r="UN297" s="59"/>
      <c r="UO297" s="59"/>
      <c r="UP297" s="59">
        <v>1.3865400105714701E-2</v>
      </c>
      <c r="UQ297" s="59"/>
      <c r="UR297" s="59"/>
      <c r="US297" s="60">
        <v>1.17217004299163E-2</v>
      </c>
      <c r="UT297" s="60">
        <v>2.7998998761177001E-2</v>
      </c>
      <c r="UV297" s="59"/>
      <c r="UW297" s="59"/>
      <c r="VA297" s="59"/>
      <c r="VB297" s="59">
        <v>4.1669301688671098E-2</v>
      </c>
      <c r="VC297" s="59"/>
      <c r="VD297" s="59"/>
      <c r="VE297" s="59">
        <v>1.42040001228451E-2</v>
      </c>
      <c r="VF297" s="59">
        <v>2.7892500162124599E-2</v>
      </c>
      <c r="VG297" s="59">
        <v>1.3798000290989799E-2</v>
      </c>
      <c r="VH297" s="59">
        <v>1.4100000262260401E-2</v>
      </c>
      <c r="ACE297" s="60"/>
      <c r="ACF297" s="60">
        <v>9.0646995775027998E-3</v>
      </c>
      <c r="ACG297" s="60">
        <v>8.1167748227848596E-3</v>
      </c>
      <c r="ACH297" s="60">
        <v>6.4313490863490896E-3</v>
      </c>
      <c r="ACI297" s="60">
        <v>1.8710943474848401E-2</v>
      </c>
      <c r="ACJ297" s="60">
        <v>8.6107183048061108E-3</v>
      </c>
      <c r="ACK297" s="60">
        <v>6.2801623018090601E-3</v>
      </c>
      <c r="ACL297" s="60">
        <v>4.2018405983232096E-3</v>
      </c>
      <c r="ACM297" s="60">
        <v>1.48688095263465E-2</v>
      </c>
      <c r="ACN297" s="60">
        <v>6.4443827360298502E-3</v>
      </c>
      <c r="ACO297" s="60">
        <v>5.2627654252424402E-3</v>
      </c>
      <c r="ACP297" s="60">
        <v>1.5446044246753001E-2</v>
      </c>
      <c r="ACQ297" s="60">
        <v>1.19614882929113E-2</v>
      </c>
      <c r="ACR297" s="60"/>
      <c r="ACS297" s="60"/>
      <c r="ACT297" s="60"/>
      <c r="ACU297" s="60"/>
      <c r="ACV297" s="60"/>
      <c r="ACW297" s="60"/>
      <c r="ACX297" s="60"/>
      <c r="ACY297" s="60">
        <v>1.1250832807254101</v>
      </c>
      <c r="ACZ297" s="60">
        <v>9.5894033234534201E-3</v>
      </c>
      <c r="ADA297" s="60">
        <v>1.64992810612687E-2</v>
      </c>
      <c r="ADB297" s="60">
        <v>1.5373658555808301E-2</v>
      </c>
      <c r="ADC297" s="60">
        <v>1.33169341069594E-2</v>
      </c>
      <c r="ADD297" s="60">
        <v>1.7123153300183502E-2</v>
      </c>
      <c r="ADE297" s="60">
        <v>1.5686774511481101E-2</v>
      </c>
    </row>
    <row r="298" spans="554:785" x14ac:dyDescent="0.25">
      <c r="UH298" s="60"/>
      <c r="UI298" s="59"/>
      <c r="UJ298" s="59"/>
      <c r="UK298" s="59"/>
      <c r="UL298" s="59"/>
      <c r="UM298" s="59"/>
      <c r="UN298" s="59"/>
      <c r="UO298" s="59"/>
      <c r="UP298" s="59">
        <v>1.38653004541993E-2</v>
      </c>
      <c r="UQ298" s="59"/>
      <c r="UR298" s="59"/>
      <c r="US298" s="59"/>
      <c r="UT298" s="60">
        <v>2.7998000383376999E-2</v>
      </c>
      <c r="UV298" s="59"/>
      <c r="UW298" s="59"/>
      <c r="VA298" s="59"/>
      <c r="VB298" s="59">
        <v>4.1661698371171903E-2</v>
      </c>
      <c r="VC298" s="59"/>
      <c r="VD298" s="59"/>
      <c r="VE298" s="59">
        <v>1.4203599654138E-2</v>
      </c>
      <c r="VF298" s="59">
        <v>2.7890199795365299E-2</v>
      </c>
      <c r="VG298" s="59">
        <v>1.3786599971354001E-2</v>
      </c>
      <c r="VH298" s="59">
        <v>1.4090700075030301E-2</v>
      </c>
      <c r="ACE298" s="60"/>
      <c r="ACF298" s="60">
        <v>9.0532022160971296E-3</v>
      </c>
      <c r="ACG298" s="60">
        <v>8.1163604193385808E-3</v>
      </c>
      <c r="ACH298" s="60">
        <v>6.4182573885645001E-3</v>
      </c>
      <c r="ACI298" s="60">
        <v>1.8709967328237698E-2</v>
      </c>
      <c r="ACJ298" s="60">
        <v>8.5971142856672705E-3</v>
      </c>
      <c r="ACK298" s="60">
        <v>6.2762089210645798E-3</v>
      </c>
      <c r="ACL298" s="60">
        <v>4.1978893610569298E-3</v>
      </c>
      <c r="ACM298" s="60">
        <v>1.4697935496870901E-2</v>
      </c>
      <c r="ACN298" s="60">
        <v>6.4420802367568097E-3</v>
      </c>
      <c r="ACO298" s="60">
        <v>5.2527474452460504E-3</v>
      </c>
      <c r="ACP298" s="60">
        <v>1.5433471442338999E-2</v>
      </c>
      <c r="ACQ298" s="60">
        <v>1.19009945648876E-2</v>
      </c>
      <c r="ACR298" s="60"/>
      <c r="ACS298" s="60"/>
      <c r="ACT298" s="60"/>
      <c r="ACU298" s="60"/>
      <c r="ACV298" s="60"/>
      <c r="ACW298" s="60"/>
      <c r="ACX298" s="60"/>
      <c r="ACY298" s="60">
        <v>1.1248489352439199</v>
      </c>
      <c r="ACZ298" s="60">
        <v>9.5013108835946703E-3</v>
      </c>
      <c r="ADA298" s="60">
        <v>1.6498753863572701E-2</v>
      </c>
      <c r="ADB298" s="60">
        <v>1.5357877542943699E-2</v>
      </c>
      <c r="ADC298" s="60">
        <v>1.32871893775238E-2</v>
      </c>
      <c r="ADD298" s="60">
        <v>1.70831167650854E-2</v>
      </c>
      <c r="ADE298" s="60">
        <v>1.5623326732881099E-2</v>
      </c>
    </row>
    <row r="299" spans="554:785" x14ac:dyDescent="0.25">
      <c r="UH299" s="60"/>
      <c r="UI299" s="59"/>
      <c r="UJ299" s="59"/>
      <c r="UK299" s="59"/>
      <c r="UL299" s="59"/>
      <c r="UM299" s="59"/>
      <c r="UN299" s="59"/>
      <c r="UO299" s="59"/>
      <c r="UP299" s="59">
        <v>1.38496002182364E-2</v>
      </c>
      <c r="UQ299" s="59"/>
      <c r="UR299" s="59"/>
      <c r="US299" s="59"/>
      <c r="UT299" s="60">
        <v>2.7993399649858398E-2</v>
      </c>
      <c r="UV299" s="59"/>
      <c r="UW299" s="59"/>
      <c r="VA299" s="59"/>
      <c r="VB299" s="59">
        <v>4.1655398905277197E-2</v>
      </c>
      <c r="VC299" s="59"/>
      <c r="VD299" s="59"/>
      <c r="VE299" s="59">
        <v>1.41928996890783E-2</v>
      </c>
      <c r="VF299" s="59">
        <v>2.7887400239706001E-2</v>
      </c>
      <c r="VG299" s="59">
        <v>1.37775000184774E-2</v>
      </c>
      <c r="VH299" s="59">
        <v>1.40904998406767E-2</v>
      </c>
      <c r="ACE299" s="60"/>
      <c r="ACF299" s="60">
        <v>9.0396818075517901E-3</v>
      </c>
      <c r="ACG299" s="60">
        <v>8.0904707441471907E-3</v>
      </c>
      <c r="ACH299" s="60">
        <v>6.41000007995192E-3</v>
      </c>
      <c r="ACI299" s="60">
        <v>1.86831124545319E-2</v>
      </c>
      <c r="ACJ299" s="60">
        <v>8.5861355083838107E-3</v>
      </c>
      <c r="ACK299" s="60">
        <v>6.2547554625374197E-3</v>
      </c>
      <c r="ACL299" s="60">
        <v>4.17477567444079E-3</v>
      </c>
      <c r="ACM299" s="60">
        <v>1.4690810085551899E-2</v>
      </c>
      <c r="ACN299" s="60">
        <v>6.4310466518152703E-3</v>
      </c>
      <c r="ACO299" s="60">
        <v>5.2417854121189402E-3</v>
      </c>
      <c r="ACP299" s="60">
        <v>1.53976941595172E-2</v>
      </c>
      <c r="ACQ299" s="60">
        <v>1.1887040352852801E-2</v>
      </c>
      <c r="ACR299" s="60"/>
      <c r="ACS299" s="60"/>
      <c r="ACT299" s="60"/>
      <c r="ACU299" s="60"/>
      <c r="ACV299" s="60"/>
      <c r="ACW299" s="60"/>
      <c r="ACX299" s="60"/>
      <c r="ACY299" s="60">
        <v>1.12482850538782</v>
      </c>
      <c r="ACZ299" s="60">
        <v>9.4503512865482895E-3</v>
      </c>
      <c r="ADA299" s="60">
        <v>1.6480612545208901E-2</v>
      </c>
      <c r="ADB299" s="60">
        <v>1.52441750524199E-2</v>
      </c>
      <c r="ADC299" s="60">
        <v>1.3249860099931799E-2</v>
      </c>
      <c r="ADD299" s="60">
        <v>1.6975410235747598E-2</v>
      </c>
      <c r="ADE299" s="60">
        <v>1.5605556889190001E-2</v>
      </c>
    </row>
    <row r="300" spans="554:785" x14ac:dyDescent="0.25">
      <c r="UH300" s="60"/>
      <c r="UI300" s="59"/>
      <c r="UJ300" s="59"/>
      <c r="UK300" s="59"/>
      <c r="UL300" s="59"/>
      <c r="UM300" s="59"/>
      <c r="UN300" s="59"/>
      <c r="UO300" s="59"/>
      <c r="UP300" s="59">
        <v>1.38453003019094E-2</v>
      </c>
      <c r="UQ300" s="59"/>
      <c r="UR300" s="59"/>
      <c r="US300" s="59"/>
      <c r="UT300" s="60">
        <v>2.79885008931159E-2</v>
      </c>
      <c r="UV300" s="59"/>
      <c r="UW300" s="59"/>
      <c r="VA300" s="59"/>
      <c r="VB300" s="59">
        <v>4.1629798710346201E-2</v>
      </c>
      <c r="VC300" s="59"/>
      <c r="VD300" s="59"/>
      <c r="VE300" s="59">
        <v>1.41923995688557E-2</v>
      </c>
      <c r="VF300" s="59">
        <v>2.7878200635313901E-2</v>
      </c>
      <c r="VG300" s="59">
        <v>1.3776499778032299E-2</v>
      </c>
      <c r="VH300" s="59">
        <v>1.4088099822402E-2</v>
      </c>
      <c r="ACE300" s="60"/>
      <c r="ACF300" s="60">
        <v>8.9857278763984701E-3</v>
      </c>
      <c r="ACG300" s="60">
        <v>8.0894010357049802E-3</v>
      </c>
      <c r="ACH300" s="60">
        <v>6.3741617813052103E-3</v>
      </c>
      <c r="ACI300" s="60">
        <v>1.86743290567358E-2</v>
      </c>
      <c r="ACJ300" s="60">
        <v>8.5534220476212799E-3</v>
      </c>
      <c r="ACK300" s="60">
        <v>6.2216440122145498E-3</v>
      </c>
      <c r="ACL300" s="60">
        <v>4.1736314746391601E-3</v>
      </c>
      <c r="ACM300" s="60">
        <v>1.46762606011538E-2</v>
      </c>
      <c r="ACN300" s="60">
        <v>6.3959864750086203E-3</v>
      </c>
      <c r="ACO300" s="60">
        <v>5.2131237422501798E-3</v>
      </c>
      <c r="ACP300" s="60">
        <v>1.53497640323325E-2</v>
      </c>
      <c r="ACQ300" s="60">
        <v>1.18691091596909E-2</v>
      </c>
      <c r="ACR300" s="60"/>
      <c r="ACS300" s="60"/>
      <c r="ACT300" s="60"/>
      <c r="ACU300" s="60"/>
      <c r="ACV300" s="60"/>
      <c r="ACW300" s="60"/>
      <c r="ACX300" s="60"/>
      <c r="ACY300" s="60">
        <v>1.12480647677732</v>
      </c>
      <c r="ACZ300" s="60">
        <v>9.4467085232844607E-3</v>
      </c>
      <c r="ADA300" s="60">
        <v>1.6460647416562099E-2</v>
      </c>
      <c r="ADB300" s="60">
        <v>1.52391077989528E-2</v>
      </c>
      <c r="ADC300" s="60">
        <v>1.3249608039353201E-2</v>
      </c>
      <c r="ADD300" s="60">
        <v>1.6967967601049499E-2</v>
      </c>
      <c r="ADE300" s="60">
        <v>1.5595231556931301E-2</v>
      </c>
    </row>
    <row r="301" spans="554:785" x14ac:dyDescent="0.25">
      <c r="UH301" s="60"/>
      <c r="UI301" s="59"/>
      <c r="UJ301" s="59"/>
      <c r="UK301" s="59"/>
      <c r="UL301" s="59"/>
      <c r="UM301" s="59"/>
      <c r="UN301" s="59"/>
      <c r="UO301" s="59"/>
      <c r="UP301" s="59">
        <v>1.38448998332023E-2</v>
      </c>
      <c r="UQ301" s="59"/>
      <c r="UR301" s="59"/>
      <c r="US301" s="59"/>
      <c r="UT301" s="60">
        <v>2.7986001223325702E-2</v>
      </c>
      <c r="UV301" s="59"/>
      <c r="UW301" s="59"/>
      <c r="VA301" s="59"/>
      <c r="VB301" s="59">
        <v>4.16245982050895E-2</v>
      </c>
      <c r="VC301" s="59"/>
      <c r="VD301" s="59"/>
      <c r="VE301" s="59">
        <v>1.4188500121235801E-2</v>
      </c>
      <c r="VF301" s="59">
        <v>2.7878100052475902E-2</v>
      </c>
      <c r="VG301" s="59">
        <v>1.3766000047325999E-2</v>
      </c>
      <c r="VH301" s="59">
        <v>1.4087899588048401E-2</v>
      </c>
      <c r="ACE301" s="60"/>
      <c r="ACF301" s="60">
        <v>8.9696338257270608E-3</v>
      </c>
      <c r="ACG301" s="60">
        <v>8.0721056219523902E-3</v>
      </c>
      <c r="ACH301" s="60">
        <v>6.3551811174926802E-3</v>
      </c>
      <c r="ACI301" s="60">
        <v>1.8656772355407501E-2</v>
      </c>
      <c r="ACJ301" s="60">
        <v>8.5264173714741497E-3</v>
      </c>
      <c r="ACK301" s="60">
        <v>6.2050321734842002E-3</v>
      </c>
      <c r="ACL301" s="60">
        <v>4.1613774199831203E-3</v>
      </c>
      <c r="ACM301" s="60">
        <v>1.4621262559376401E-2</v>
      </c>
      <c r="ACN301" s="60">
        <v>6.3609148843653098E-3</v>
      </c>
      <c r="ACO301" s="60">
        <v>5.2107869609289998E-3</v>
      </c>
      <c r="ACP301" s="60">
        <v>1.5323226195296099E-2</v>
      </c>
      <c r="ACQ301" s="60">
        <v>1.1857097552304199E-2</v>
      </c>
      <c r="ACR301" s="60"/>
      <c r="ACS301" s="60"/>
      <c r="ACT301" s="60"/>
      <c r="ACU301" s="60"/>
      <c r="ACV301" s="60"/>
      <c r="ACW301" s="60"/>
      <c r="ACX301" s="60"/>
      <c r="ACY301" s="60">
        <v>1.12474227226248</v>
      </c>
      <c r="ACZ301" s="60">
        <v>9.3720013721640301E-3</v>
      </c>
      <c r="ADA301" s="60">
        <v>1.6450844537594801E-2</v>
      </c>
      <c r="ADB301" s="60">
        <v>1.5228540541167899E-2</v>
      </c>
      <c r="ADC301" s="60">
        <v>1.32455180093936E-2</v>
      </c>
      <c r="ADD301" s="60">
        <v>1.6932946322202901E-2</v>
      </c>
      <c r="ADE301" s="60">
        <v>1.5593450124893099E-2</v>
      </c>
    </row>
    <row r="302" spans="554:785" x14ac:dyDescent="0.25">
      <c r="UH302" s="60"/>
      <c r="UI302" s="59"/>
      <c r="UJ302" s="59"/>
      <c r="UK302" s="59"/>
      <c r="UL302" s="59"/>
      <c r="UM302" s="59"/>
      <c r="UN302" s="59"/>
      <c r="UO302" s="59"/>
      <c r="UP302" s="59">
        <v>1.3835400342941199E-2</v>
      </c>
      <c r="UQ302" s="59"/>
      <c r="UR302" s="59"/>
      <c r="US302" s="59"/>
      <c r="UT302" s="60">
        <v>2.7983499690890298E-2</v>
      </c>
      <c r="UV302" s="59"/>
      <c r="UW302" s="59"/>
      <c r="VA302" s="59"/>
      <c r="VB302" s="59">
        <v>4.1611801832914297E-2</v>
      </c>
      <c r="VC302" s="59"/>
      <c r="VD302" s="59"/>
      <c r="VE302" s="59">
        <v>1.4184500090777799E-2</v>
      </c>
      <c r="VF302" s="59">
        <v>2.7874100953340499E-2</v>
      </c>
      <c r="VG302" s="59">
        <v>1.3761700130999E-2</v>
      </c>
      <c r="VH302" s="59">
        <v>1.4083599671721399E-2</v>
      </c>
      <c r="ACE302" s="60"/>
      <c r="ACF302" s="60">
        <v>8.9516337412417907E-3</v>
      </c>
      <c r="ACG302" s="60">
        <v>8.0526603457985197E-3</v>
      </c>
      <c r="ACH302" s="60">
        <v>6.3456888139948797E-3</v>
      </c>
      <c r="ACI302" s="60">
        <v>1.86409479968042E-2</v>
      </c>
      <c r="ACJ302" s="60">
        <v>8.4934882421933804E-3</v>
      </c>
      <c r="ACK302" s="60">
        <v>6.1921263618753301E-3</v>
      </c>
      <c r="ACL302" s="60">
        <v>4.1133163382518802E-3</v>
      </c>
      <c r="ACM302" s="60">
        <v>1.46188004007897E-2</v>
      </c>
      <c r="ACN302" s="60">
        <v>6.3522834800031E-3</v>
      </c>
      <c r="ACO302" s="60">
        <v>5.1671406471016004E-3</v>
      </c>
      <c r="ACP302" s="60">
        <v>1.51805063090501E-2</v>
      </c>
      <c r="ACQ302" s="60">
        <v>1.1843031998886399E-2</v>
      </c>
      <c r="ACR302" s="60"/>
      <c r="ACS302" s="60"/>
      <c r="ACT302" s="60"/>
      <c r="ACU302" s="60"/>
      <c r="ACV302" s="60"/>
      <c r="ACW302" s="60"/>
      <c r="ACX302" s="60"/>
      <c r="ACY302" s="60">
        <v>1.1247355597853499</v>
      </c>
      <c r="ACZ302" s="60">
        <v>9.3067498240512504E-3</v>
      </c>
      <c r="ADA302" s="60">
        <v>1.6423602540354999E-2</v>
      </c>
      <c r="ADB302" s="60">
        <v>1.51691368012734E-2</v>
      </c>
      <c r="ADC302" s="60">
        <v>1.3146556440048101E-2</v>
      </c>
      <c r="ADD302" s="60">
        <v>1.68874973045136E-2</v>
      </c>
      <c r="ADE302" s="60">
        <v>1.55907167389298E-2</v>
      </c>
    </row>
    <row r="303" spans="554:785" x14ac:dyDescent="0.25">
      <c r="UH303" s="60"/>
      <c r="UI303" s="59"/>
      <c r="UJ303" s="59"/>
      <c r="UK303" s="59"/>
      <c r="UL303" s="59"/>
      <c r="UM303" s="59"/>
      <c r="UN303" s="59"/>
      <c r="UO303" s="59"/>
      <c r="UP303" s="59">
        <v>1.38196004554629E-2</v>
      </c>
      <c r="UQ303" s="59"/>
      <c r="UR303" s="59"/>
      <c r="US303" s="59"/>
      <c r="UT303" s="60">
        <v>2.79792007058858E-2</v>
      </c>
      <c r="UV303" s="59"/>
      <c r="UW303" s="59"/>
      <c r="VA303" s="59"/>
      <c r="VB303" s="59">
        <v>4.1610799729823997E-2</v>
      </c>
      <c r="VC303" s="59"/>
      <c r="VD303" s="59"/>
      <c r="VE303" s="59">
        <v>1.41839999705553E-2</v>
      </c>
      <c r="VF303" s="59">
        <v>2.78738997876644E-2</v>
      </c>
      <c r="VG303" s="59">
        <v>1.37577997520565E-2</v>
      </c>
      <c r="VH303" s="59">
        <v>1.40797002241015E-2</v>
      </c>
      <c r="ACE303" s="60"/>
      <c r="ACF303" s="60">
        <v>8.91226811272482E-3</v>
      </c>
      <c r="ACG303" s="60">
        <v>8.0346026946297999E-3</v>
      </c>
      <c r="ACH303" s="60">
        <v>6.32237400652966E-3</v>
      </c>
      <c r="ACI303" s="60">
        <v>1.86365721461411E-2</v>
      </c>
      <c r="ACJ303" s="60">
        <v>8.4919533647152597E-3</v>
      </c>
      <c r="ACK303" s="60">
        <v>6.1815024837315897E-3</v>
      </c>
      <c r="ACL303" s="60">
        <v>4.0541690796791997E-3</v>
      </c>
      <c r="ACM303" s="60">
        <v>1.4572929668524101E-2</v>
      </c>
      <c r="ACN303" s="60">
        <v>6.3506321286361297E-3</v>
      </c>
      <c r="ACO303" s="60">
        <v>5.16238799540781E-3</v>
      </c>
      <c r="ACP303" s="60">
        <v>1.5153683577191501E-2</v>
      </c>
      <c r="ACQ303" s="60">
        <v>1.18404516076816E-2</v>
      </c>
      <c r="ACR303" s="60"/>
      <c r="ACS303" s="60"/>
      <c r="ACT303" s="60"/>
      <c r="ACU303" s="60"/>
      <c r="ACV303" s="60"/>
      <c r="ACW303" s="60"/>
      <c r="ACX303" s="60"/>
      <c r="ACY303" s="60">
        <v>1.12471967126695</v>
      </c>
      <c r="ACZ303" s="60">
        <v>9.2839368432074496E-3</v>
      </c>
      <c r="ADA303" s="60">
        <v>1.6403953752182499E-2</v>
      </c>
      <c r="ADB303" s="60">
        <v>1.51596258487093E-2</v>
      </c>
      <c r="ADC303" s="60">
        <v>1.3121675218402001E-2</v>
      </c>
      <c r="ADD303" s="60">
        <v>1.6851462442652301E-2</v>
      </c>
      <c r="ADE303" s="60">
        <v>1.55629847056372E-2</v>
      </c>
    </row>
    <row r="304" spans="554:785" x14ac:dyDescent="0.25">
      <c r="UH304" s="60"/>
      <c r="UI304" s="59"/>
      <c r="UJ304" s="59"/>
      <c r="UK304" s="59"/>
      <c r="UL304" s="59"/>
      <c r="UM304" s="59"/>
      <c r="UN304" s="59"/>
      <c r="UO304" s="59"/>
      <c r="UP304" s="59">
        <v>1.3818399980664199E-2</v>
      </c>
      <c r="UQ304" s="59"/>
      <c r="UR304" s="59"/>
      <c r="US304" s="59"/>
      <c r="UT304" s="60">
        <v>2.7971800416707899E-2</v>
      </c>
      <c r="UV304" s="59"/>
      <c r="UW304" s="59"/>
      <c r="VA304" s="59"/>
      <c r="VB304" s="59">
        <v>4.1560400277376099E-2</v>
      </c>
      <c r="VC304" s="59"/>
      <c r="VD304" s="59"/>
      <c r="VE304" s="59">
        <v>1.41829000785946E-2</v>
      </c>
      <c r="VF304" s="59">
        <v>2.78635993599891E-2</v>
      </c>
      <c r="VG304" s="59">
        <v>1.3751099817454799E-2</v>
      </c>
      <c r="VH304" s="59">
        <v>1.4069500379264299E-2</v>
      </c>
      <c r="ACE304" s="60"/>
      <c r="ACF304" s="60">
        <v>8.9011667695849898E-3</v>
      </c>
      <c r="ACG304" s="60">
        <v>8.0323121735011507E-3</v>
      </c>
      <c r="ACH304" s="60">
        <v>6.2809607654604402E-3</v>
      </c>
      <c r="ACI304" s="60">
        <v>1.8577175530071498E-2</v>
      </c>
      <c r="ACJ304" s="60">
        <v>8.4862351643661092E-3</v>
      </c>
      <c r="ACK304" s="60">
        <v>6.1615791807602899E-3</v>
      </c>
      <c r="ACL304" s="60">
        <v>4.0498777256371297E-3</v>
      </c>
      <c r="ACM304" s="60">
        <v>1.45083595316113E-2</v>
      </c>
      <c r="ACN304" s="60">
        <v>6.3464414280647698E-3</v>
      </c>
      <c r="ACO304" s="60">
        <v>5.1350562085038104E-3</v>
      </c>
      <c r="ACP304" s="60">
        <v>1.49443027752043E-2</v>
      </c>
      <c r="ACQ304" s="60">
        <v>1.18334789279286E-2</v>
      </c>
      <c r="ACR304" s="60"/>
      <c r="ACS304" s="60"/>
      <c r="ACT304" s="60"/>
      <c r="ACU304" s="60"/>
      <c r="ACV304" s="60"/>
      <c r="ACW304" s="60"/>
      <c r="ACX304" s="60"/>
      <c r="ACY304" s="60">
        <v>1.12468775894853</v>
      </c>
      <c r="ACZ304" s="60">
        <v>9.2363684130095693E-3</v>
      </c>
      <c r="ADA304" s="60">
        <v>1.63938566029454E-2</v>
      </c>
      <c r="ADB304" s="60">
        <v>1.51560344012773E-2</v>
      </c>
      <c r="ADC304" s="60">
        <v>1.3119395770803901E-2</v>
      </c>
      <c r="ADD304" s="60">
        <v>1.6843233622077999E-2</v>
      </c>
      <c r="ADE304" s="60">
        <v>1.54892728185757E-2</v>
      </c>
    </row>
    <row r="305" spans="554:785" x14ac:dyDescent="0.25">
      <c r="UH305" s="60"/>
      <c r="UI305" s="59"/>
      <c r="UJ305" s="59"/>
      <c r="UK305" s="59"/>
      <c r="UL305" s="59"/>
      <c r="UM305" s="59"/>
      <c r="UN305" s="59"/>
      <c r="UO305" s="59"/>
      <c r="UP305" s="59">
        <v>1.38162998482584E-2</v>
      </c>
      <c r="UQ305" s="59"/>
      <c r="UR305" s="59"/>
      <c r="US305" s="59"/>
      <c r="UT305" s="60">
        <v>2.7963500469922999E-2</v>
      </c>
      <c r="UV305" s="59"/>
      <c r="UW305" s="59"/>
      <c r="VA305" s="59"/>
      <c r="VB305" s="59">
        <v>4.14958968758583E-2</v>
      </c>
      <c r="VC305" s="59"/>
      <c r="VD305" s="59"/>
      <c r="VE305" s="59">
        <v>1.41751999035477E-2</v>
      </c>
      <c r="VF305" s="59">
        <v>2.7862800285220101E-2</v>
      </c>
      <c r="VG305" s="59">
        <v>1.3742599636316299E-2</v>
      </c>
      <c r="VH305" s="59">
        <v>1.4068000018596601E-2</v>
      </c>
      <c r="ACE305" s="60"/>
      <c r="ACF305" s="60">
        <v>8.8945560594541808E-3</v>
      </c>
      <c r="ACG305" s="60">
        <v>8.0223624776710797E-3</v>
      </c>
      <c r="ACH305" s="60">
        <v>6.2600821326527396E-3</v>
      </c>
      <c r="ACI305" s="60">
        <v>1.85566645083774E-2</v>
      </c>
      <c r="ACJ305" s="60">
        <v>8.4739321093699107E-3</v>
      </c>
      <c r="ACK305" s="60">
        <v>6.1554942390692202E-3</v>
      </c>
      <c r="ACL305" s="60">
        <v>4.0348390803212298E-3</v>
      </c>
      <c r="ACM305" s="60">
        <v>1.44777205207834E-2</v>
      </c>
      <c r="ACN305" s="60">
        <v>6.3411878916384903E-3</v>
      </c>
      <c r="ACO305" s="60">
        <v>5.1085374362243403E-3</v>
      </c>
      <c r="ACP305" s="60">
        <v>1.4893697032467601E-2</v>
      </c>
      <c r="ACQ305" s="60">
        <v>1.18331088583932E-2</v>
      </c>
      <c r="ACR305" s="60"/>
      <c r="ACS305" s="60"/>
      <c r="ACT305" s="60"/>
      <c r="ACU305" s="60"/>
      <c r="ACV305" s="60"/>
      <c r="ACW305" s="60"/>
      <c r="ACX305" s="60"/>
      <c r="ACY305" s="60">
        <v>1.1246298152912</v>
      </c>
      <c r="ACZ305" s="60">
        <v>9.2355499762112308E-3</v>
      </c>
      <c r="ADA305" s="60">
        <v>1.63663218792942E-2</v>
      </c>
      <c r="ADB305" s="60">
        <v>1.50989814500224E-2</v>
      </c>
      <c r="ADC305" s="60">
        <v>1.3058972518572E-2</v>
      </c>
      <c r="ADD305" s="60">
        <v>1.6825285764502099E-2</v>
      </c>
      <c r="ADE305" s="60">
        <v>1.54757438930858E-2</v>
      </c>
    </row>
    <row r="306" spans="554:785" x14ac:dyDescent="0.25">
      <c r="UH306" s="60"/>
      <c r="UI306" s="59"/>
      <c r="UJ306" s="59"/>
      <c r="UK306" s="59"/>
      <c r="UL306" s="59"/>
      <c r="UM306" s="59"/>
      <c r="UN306" s="59"/>
      <c r="UO306" s="59"/>
      <c r="UP306" s="59">
        <v>1.38106001541018E-2</v>
      </c>
      <c r="UQ306" s="59"/>
      <c r="UR306" s="59"/>
      <c r="US306" s="59"/>
      <c r="UT306" s="60">
        <v>2.7958299964666301E-2</v>
      </c>
      <c r="UV306" s="59"/>
      <c r="UW306" s="59"/>
      <c r="VA306" s="59"/>
      <c r="VB306" s="59">
        <v>4.1485100984573302E-2</v>
      </c>
      <c r="VC306" s="59"/>
      <c r="VD306" s="59"/>
      <c r="VE306" s="59">
        <v>1.4173800125718099E-2</v>
      </c>
      <c r="VF306" s="59">
        <v>2.78559997677803E-2</v>
      </c>
      <c r="VG306" s="59">
        <v>1.37409996241331E-2</v>
      </c>
      <c r="VH306" s="59">
        <v>1.4065099880099199E-2</v>
      </c>
      <c r="ACE306" s="60"/>
      <c r="ACF306" s="60">
        <v>8.8940823299757804E-3</v>
      </c>
      <c r="ACG306" s="60">
        <v>7.9993945885216793E-3</v>
      </c>
      <c r="ACH306" s="60">
        <v>6.2566193182840802E-3</v>
      </c>
      <c r="ACI306" s="60">
        <v>1.8468960679595699E-2</v>
      </c>
      <c r="ACJ306" s="60">
        <v>8.4625087245930701E-3</v>
      </c>
      <c r="ACK306" s="60">
        <v>6.1082184664834104E-3</v>
      </c>
      <c r="ACL306" s="60">
        <v>4.0199858653734901E-3</v>
      </c>
      <c r="ACM306" s="60">
        <v>1.44544188172689E-2</v>
      </c>
      <c r="ACN306" s="60">
        <v>6.3191316607580797E-3</v>
      </c>
      <c r="ACO306" s="60">
        <v>5.0977989740794202E-3</v>
      </c>
      <c r="ACP306" s="60">
        <v>1.48823125422441E-2</v>
      </c>
      <c r="ACQ306" s="60">
        <v>1.1828156568448499E-2</v>
      </c>
      <c r="ACR306" s="60"/>
      <c r="ACS306" s="60"/>
      <c r="ACT306" s="60"/>
      <c r="ACU306" s="60"/>
      <c r="ACV306" s="60"/>
      <c r="ACW306" s="60"/>
      <c r="ACX306" s="60"/>
      <c r="ACY306" s="60">
        <v>1.1241644206416499</v>
      </c>
      <c r="ACZ306" s="60">
        <v>9.2135900464925605E-3</v>
      </c>
      <c r="ADA306" s="60">
        <v>1.63337280780574E-2</v>
      </c>
      <c r="ADB306" s="60">
        <v>1.5076484679816799E-2</v>
      </c>
      <c r="ADC306" s="60">
        <v>1.30537966942929E-2</v>
      </c>
      <c r="ADD306" s="60">
        <v>1.67988082148148E-2</v>
      </c>
      <c r="ADE306" s="60">
        <v>1.54368419810229E-2</v>
      </c>
    </row>
    <row r="307" spans="554:785" x14ac:dyDescent="0.25">
      <c r="UH307" s="60"/>
      <c r="UI307" s="59"/>
      <c r="UJ307" s="59"/>
      <c r="UK307" s="59"/>
      <c r="UL307" s="59"/>
      <c r="UM307" s="59"/>
      <c r="UN307" s="59"/>
      <c r="UO307" s="59"/>
      <c r="UP307" s="59">
        <v>1.3792299665510601E-2</v>
      </c>
      <c r="UQ307" s="59"/>
      <c r="UR307" s="59"/>
      <c r="US307" s="59"/>
      <c r="UT307" s="60">
        <v>2.7958199381828301E-2</v>
      </c>
      <c r="UV307" s="59"/>
      <c r="UW307" s="59"/>
      <c r="VA307" s="59"/>
      <c r="VB307" s="59">
        <v>4.1475098580121897E-2</v>
      </c>
      <c r="VC307" s="59"/>
      <c r="VD307" s="59"/>
      <c r="VE307" s="59">
        <v>1.41677996143698E-2</v>
      </c>
      <c r="VF307" s="59">
        <v>2.78520993888378E-2</v>
      </c>
      <c r="VG307" s="59">
        <v>1.3738799840211801E-2</v>
      </c>
      <c r="VH307" s="59">
        <v>1.4060200192034199E-2</v>
      </c>
      <c r="ACE307" s="60"/>
      <c r="ACF307" s="60">
        <v>8.8280778641550098E-3</v>
      </c>
      <c r="ACG307" s="60">
        <v>7.9575129134459299E-3</v>
      </c>
      <c r="ACH307" s="60">
        <v>6.2439435311385204E-3</v>
      </c>
      <c r="ACI307" s="60">
        <v>1.84590053033661E-2</v>
      </c>
      <c r="ACJ307" s="60">
        <v>8.4191121718646799E-3</v>
      </c>
      <c r="ACK307" s="60">
        <v>6.1074317449633297E-3</v>
      </c>
      <c r="ACL307" s="60">
        <v>3.9943765024452798E-3</v>
      </c>
      <c r="ACM307" s="60">
        <v>1.44485059453365E-2</v>
      </c>
      <c r="ACN307" s="60">
        <v>6.3136949139688901E-3</v>
      </c>
      <c r="ACO307" s="60">
        <v>5.0849611290378601E-3</v>
      </c>
      <c r="ACP307" s="60">
        <v>1.48674116388201E-2</v>
      </c>
      <c r="ACQ307" s="60">
        <v>1.17989963547795E-2</v>
      </c>
      <c r="ACR307" s="60"/>
      <c r="ACS307" s="60"/>
      <c r="ACT307" s="60"/>
      <c r="ACU307" s="60"/>
      <c r="ACV307" s="60"/>
      <c r="ACW307" s="60"/>
      <c r="ACX307" s="60"/>
      <c r="ACY307" s="60">
        <v>1.1240958714906699</v>
      </c>
      <c r="ACZ307" s="60">
        <v>9.2016703999824399E-3</v>
      </c>
      <c r="ADA307" s="60">
        <v>1.6304618194269999E-2</v>
      </c>
      <c r="ADB307" s="60">
        <v>1.50613677637885E-2</v>
      </c>
      <c r="ADC307" s="60">
        <v>1.30318816399772E-2</v>
      </c>
      <c r="ADD307" s="60">
        <v>1.6793811942912899E-2</v>
      </c>
      <c r="ADE307" s="60">
        <v>1.5426019457909E-2</v>
      </c>
    </row>
    <row r="308" spans="554:785" x14ac:dyDescent="0.25">
      <c r="UH308" s="60"/>
      <c r="UI308" s="59"/>
      <c r="UJ308" s="59"/>
      <c r="UK308" s="59"/>
      <c r="UL308" s="59"/>
      <c r="UM308" s="59"/>
      <c r="UN308" s="59"/>
      <c r="UO308" s="59"/>
      <c r="UP308" s="59">
        <v>1.3784999959170799E-2</v>
      </c>
      <c r="UQ308" s="59"/>
      <c r="UR308" s="59"/>
      <c r="US308" s="59"/>
      <c r="UT308" s="60">
        <v>2.7956100180745101E-2</v>
      </c>
      <c r="UV308" s="59"/>
      <c r="UW308" s="59"/>
      <c r="VA308" s="59"/>
      <c r="VB308" s="59">
        <v>4.1473500430583898E-2</v>
      </c>
      <c r="VC308" s="59"/>
      <c r="VD308" s="59"/>
      <c r="VE308" s="59">
        <v>1.41628002747893E-2</v>
      </c>
      <c r="VF308" s="59">
        <v>2.7851300314068701E-2</v>
      </c>
      <c r="VG308" s="59">
        <v>1.3732600025832599E-2</v>
      </c>
      <c r="VH308" s="59">
        <v>1.40596004202961E-2</v>
      </c>
      <c r="ACE308" s="60"/>
      <c r="ACF308" s="60">
        <v>8.8165608902067791E-3</v>
      </c>
      <c r="ACG308" s="60">
        <v>7.9235643357444298E-3</v>
      </c>
      <c r="ACH308" s="60">
        <v>6.23652855783837E-3</v>
      </c>
      <c r="ACI308" s="60">
        <v>1.8449556049169001E-2</v>
      </c>
      <c r="ACJ308" s="60">
        <v>8.3818190122915397E-3</v>
      </c>
      <c r="ACK308" s="60">
        <v>6.0613462278250596E-3</v>
      </c>
      <c r="ACL308" s="60">
        <v>3.9920583817916596E-3</v>
      </c>
      <c r="ACM308" s="60">
        <v>1.4439762743632401E-2</v>
      </c>
      <c r="ACN308" s="60">
        <v>6.2953317777444603E-3</v>
      </c>
      <c r="ACO308" s="60">
        <v>5.0798553439622097E-3</v>
      </c>
      <c r="ACP308" s="60">
        <v>1.47692319465429E-2</v>
      </c>
      <c r="ACQ308" s="60">
        <v>1.17778585611404E-2</v>
      </c>
      <c r="ACR308" s="60"/>
      <c r="ACS308" s="60"/>
      <c r="ACT308" s="60"/>
      <c r="ACU308" s="60"/>
      <c r="ACV308" s="60"/>
      <c r="ACW308" s="60"/>
      <c r="ACX308" s="60"/>
      <c r="ACY308" s="60">
        <v>1.12386780856976</v>
      </c>
      <c r="ACZ308" s="60">
        <v>9.1987310227046697E-3</v>
      </c>
      <c r="ADA308" s="60">
        <v>1.62864235692038E-2</v>
      </c>
      <c r="ADB308" s="60">
        <v>1.50277295118636E-2</v>
      </c>
      <c r="ADC308" s="60">
        <v>1.3014847356695799E-2</v>
      </c>
      <c r="ADD308" s="60">
        <v>1.66862026663291E-2</v>
      </c>
      <c r="ADE308" s="60">
        <v>1.5425633024574699E-2</v>
      </c>
    </row>
    <row r="309" spans="554:785" x14ac:dyDescent="0.25">
      <c r="UH309" s="60"/>
      <c r="UI309" s="59"/>
      <c r="UJ309" s="59"/>
      <c r="UK309" s="59"/>
      <c r="UL309" s="59"/>
      <c r="UM309" s="59"/>
      <c r="UN309" s="59"/>
      <c r="UO309" s="59"/>
      <c r="UP309" s="59">
        <v>1.3776100240647699E-2</v>
      </c>
      <c r="UQ309" s="59"/>
      <c r="UR309" s="59"/>
      <c r="US309" s="59"/>
      <c r="UT309" s="60">
        <v>2.7947600930929101E-2</v>
      </c>
      <c r="UV309" s="59"/>
      <c r="UW309" s="59"/>
      <c r="VA309" s="59"/>
      <c r="VB309" s="59">
        <v>4.1464701294898897E-2</v>
      </c>
      <c r="VC309" s="59"/>
      <c r="VD309" s="59"/>
      <c r="VE309" s="59">
        <v>1.41625003889203E-2</v>
      </c>
      <c r="VF309" s="59">
        <v>2.78437994420528E-2</v>
      </c>
      <c r="VG309" s="59">
        <v>1.3728099875152101E-2</v>
      </c>
      <c r="VH309" s="59">
        <v>1.40535002574324E-2</v>
      </c>
      <c r="ACE309" s="60"/>
      <c r="ACF309" s="60">
        <v>8.7590322317953606E-3</v>
      </c>
      <c r="ACG309" s="60">
        <v>7.8413030760060894E-3</v>
      </c>
      <c r="ACH309" s="60">
        <v>6.2288921347289604E-3</v>
      </c>
      <c r="ACI309" s="60">
        <v>1.8410530153716902E-2</v>
      </c>
      <c r="ACJ309" s="60">
        <v>8.3730194914207398E-3</v>
      </c>
      <c r="ACK309" s="60">
        <v>6.0142547600064303E-3</v>
      </c>
      <c r="ACL309" s="60">
        <v>3.9825747117867996E-3</v>
      </c>
      <c r="ACM309" s="60">
        <v>1.44281160503939E-2</v>
      </c>
      <c r="ACN309" s="60">
        <v>6.2902176937371101E-3</v>
      </c>
      <c r="ACO309" s="60">
        <v>5.0784416511380596E-3</v>
      </c>
      <c r="ACP309" s="60">
        <v>1.47436741758461E-2</v>
      </c>
      <c r="ACQ309" s="60">
        <v>1.17627026062402E-2</v>
      </c>
      <c r="ACR309" s="60"/>
      <c r="ACS309" s="60"/>
      <c r="ACT309" s="60"/>
      <c r="ACU309" s="60"/>
      <c r="ACV309" s="60"/>
      <c r="ACW309" s="60"/>
      <c r="ACX309" s="60"/>
      <c r="ACY309" s="60">
        <v>1.1237496648802501</v>
      </c>
      <c r="ACZ309" s="60">
        <v>9.1864350819503299E-3</v>
      </c>
      <c r="ADA309" s="60">
        <v>1.6274639439265201E-2</v>
      </c>
      <c r="ADB309" s="60">
        <v>1.50216908776649E-2</v>
      </c>
      <c r="ADC309" s="60">
        <v>1.3000053708846699E-2</v>
      </c>
      <c r="ADD309" s="60">
        <v>1.66065175020472E-2</v>
      </c>
      <c r="ADE309" s="60">
        <v>1.5415965404566301E-2</v>
      </c>
    </row>
    <row r="310" spans="554:785" x14ac:dyDescent="0.25">
      <c r="UH310" s="60"/>
      <c r="UI310" s="59"/>
      <c r="UJ310" s="59"/>
      <c r="UK310" s="59"/>
      <c r="UL310" s="59"/>
      <c r="UM310" s="59"/>
      <c r="UN310" s="59"/>
      <c r="UO310" s="59"/>
      <c r="UP310" s="59">
        <v>1.37756001204252E-2</v>
      </c>
      <c r="UQ310" s="59"/>
      <c r="UR310" s="59"/>
      <c r="US310" s="59"/>
      <c r="UT310" s="60">
        <v>2.79438998550176E-2</v>
      </c>
      <c r="UV310" s="59"/>
      <c r="UW310" s="59"/>
      <c r="VA310" s="59"/>
      <c r="VB310" s="59">
        <v>4.1443996131420101E-2</v>
      </c>
      <c r="VC310" s="59"/>
      <c r="VD310" s="59"/>
      <c r="VE310" s="59">
        <v>1.41620999202132E-2</v>
      </c>
      <c r="VF310" s="59">
        <v>2.7842901647090901E-2</v>
      </c>
      <c r="VG310" s="59">
        <v>1.37264002114534E-2</v>
      </c>
      <c r="VH310" s="59">
        <v>1.40492999926209E-2</v>
      </c>
      <c r="ACE310" s="60"/>
      <c r="ACF310" s="60">
        <v>8.7509415513945497E-3</v>
      </c>
      <c r="ACG310" s="60">
        <v>7.8391779772060792E-3</v>
      </c>
      <c r="ACH310" s="60">
        <v>6.2138741848772397E-3</v>
      </c>
      <c r="ACI310" s="60">
        <v>1.8401637013474401E-2</v>
      </c>
      <c r="ACJ310" s="60">
        <v>8.3079240386854103E-3</v>
      </c>
      <c r="ACK310" s="60">
        <v>5.9492635582498602E-3</v>
      </c>
      <c r="ACL310" s="60">
        <v>3.9450908687220102E-3</v>
      </c>
      <c r="ACM310" s="60">
        <v>1.43822893128151E-2</v>
      </c>
      <c r="ACN310" s="60">
        <v>6.2600941743862102E-3</v>
      </c>
      <c r="ACO310" s="60">
        <v>5.0740644434816504E-3</v>
      </c>
      <c r="ACP310" s="60">
        <v>1.4674836493491401E-2</v>
      </c>
      <c r="ACQ310" s="60">
        <v>1.1745577345840801E-2</v>
      </c>
      <c r="ACR310" s="60"/>
      <c r="ACS310" s="60"/>
      <c r="ACT310" s="60"/>
      <c r="ACU310" s="60"/>
      <c r="ACV310" s="60"/>
      <c r="ACW310" s="60"/>
      <c r="ACX310" s="60"/>
      <c r="ACY310" s="60">
        <v>1.12331984089366</v>
      </c>
      <c r="ACZ310" s="60">
        <v>9.1554754819959602E-3</v>
      </c>
      <c r="ADA310" s="60">
        <v>1.62559418363269E-2</v>
      </c>
      <c r="ADB310" s="60">
        <v>1.50213313258339E-2</v>
      </c>
      <c r="ADC310" s="60">
        <v>1.2985478311160099E-2</v>
      </c>
      <c r="ADD310" s="60">
        <v>1.6588968971808001E-2</v>
      </c>
      <c r="ADE310" s="60">
        <v>1.5392039150985399E-2</v>
      </c>
    </row>
    <row r="311" spans="554:785" x14ac:dyDescent="0.25">
      <c r="UH311" s="60"/>
      <c r="UI311" s="59"/>
      <c r="UJ311" s="59"/>
      <c r="UK311" s="59"/>
      <c r="UL311" s="59"/>
      <c r="UM311" s="59"/>
      <c r="UN311" s="59"/>
      <c r="UO311" s="59"/>
      <c r="UP311" s="59">
        <v>1.37724997475743E-2</v>
      </c>
      <c r="UQ311" s="59"/>
      <c r="UR311" s="59"/>
      <c r="US311" s="59"/>
      <c r="UT311" s="60">
        <v>2.7943599969148601E-2</v>
      </c>
      <c r="UV311" s="59"/>
      <c r="UW311" s="59"/>
      <c r="VA311" s="59"/>
      <c r="VB311" s="59">
        <v>4.1429501026868799E-2</v>
      </c>
      <c r="VC311" s="59"/>
      <c r="VD311" s="59"/>
      <c r="VE311" s="59">
        <v>1.41526004299521E-2</v>
      </c>
      <c r="VF311" s="59">
        <v>2.7840299531817402E-2</v>
      </c>
      <c r="VG311" s="59">
        <v>1.36924004182219E-2</v>
      </c>
      <c r="VH311" s="59">
        <v>1.4041899703443E-2</v>
      </c>
      <c r="ACE311" s="60"/>
      <c r="ACF311" s="60">
        <v>8.7460403256543005E-3</v>
      </c>
      <c r="ACG311" s="60">
        <v>7.8021637690952102E-3</v>
      </c>
      <c r="ACH311" s="60">
        <v>6.2114274410765002E-3</v>
      </c>
      <c r="ACI311" s="60">
        <v>1.8381473320005101E-2</v>
      </c>
      <c r="ACJ311" s="60">
        <v>8.3026059378085593E-3</v>
      </c>
      <c r="ACK311" s="60">
        <v>5.9385088413078197E-3</v>
      </c>
      <c r="ACL311" s="60">
        <v>3.8956859441640602E-3</v>
      </c>
      <c r="ACM311" s="60">
        <v>1.43568774941476E-2</v>
      </c>
      <c r="ACN311" s="60">
        <v>6.2320231441354498E-3</v>
      </c>
      <c r="ACO311" s="60">
        <v>5.0640815330825198E-3</v>
      </c>
      <c r="ACP311" s="60">
        <v>1.46314252321878E-2</v>
      </c>
      <c r="ACQ311" s="60">
        <v>1.17411055221259E-2</v>
      </c>
      <c r="ACR311" s="60"/>
      <c r="ACS311" s="60"/>
      <c r="ACT311" s="60"/>
      <c r="ACU311" s="60"/>
      <c r="ACV311" s="60"/>
      <c r="ACW311" s="60"/>
      <c r="ACX311" s="60"/>
      <c r="ACY311" s="60">
        <v>1.1233105421721401</v>
      </c>
      <c r="ACZ311" s="60">
        <v>9.1270412484177003E-3</v>
      </c>
      <c r="ADA311" s="60">
        <v>1.62512004648495E-2</v>
      </c>
      <c r="ADB311" s="60">
        <v>1.5014183161343401E-2</v>
      </c>
      <c r="ADC311" s="60">
        <v>1.29846322619798E-2</v>
      </c>
      <c r="ADD311" s="60">
        <v>1.65672978124696E-2</v>
      </c>
      <c r="ADE311" s="60">
        <v>1.53240503689729E-2</v>
      </c>
    </row>
    <row r="312" spans="554:785" x14ac:dyDescent="0.25">
      <c r="UH312" s="60"/>
      <c r="UI312" s="59"/>
      <c r="UJ312" s="59"/>
      <c r="UK312" s="59"/>
      <c r="UL312" s="59"/>
      <c r="UM312" s="59"/>
      <c r="UN312" s="59"/>
      <c r="UO312" s="59"/>
      <c r="UP312" s="59">
        <v>1.3755699619650801E-2</v>
      </c>
      <c r="UQ312" s="59"/>
      <c r="UR312" s="59"/>
      <c r="US312" s="59"/>
      <c r="UT312" s="60">
        <v>2.7943398803472502E-2</v>
      </c>
      <c r="UV312" s="59"/>
      <c r="UW312" s="59"/>
      <c r="VA312" s="59"/>
      <c r="VB312" s="59">
        <v>4.1427999734878498E-2</v>
      </c>
      <c r="VC312" s="59"/>
      <c r="VD312" s="59"/>
      <c r="VE312" s="59">
        <v>1.4145599678158699E-2</v>
      </c>
      <c r="VF312" s="59">
        <v>2.7839699760079301E-2</v>
      </c>
      <c r="VG312" s="59">
        <v>1.3678399845957701E-2</v>
      </c>
      <c r="VH312" s="59">
        <v>1.40409003943204E-2</v>
      </c>
      <c r="ACE312" s="60"/>
      <c r="ACF312" s="60">
        <v>8.6810880559684191E-3</v>
      </c>
      <c r="ACG312" s="60">
        <v>7.7908237923472196E-3</v>
      </c>
      <c r="ACH312" s="60">
        <v>6.1851542913446802E-3</v>
      </c>
      <c r="ACI312" s="60">
        <v>1.8361925715152199E-2</v>
      </c>
      <c r="ACJ312" s="60">
        <v>8.2998970159023806E-3</v>
      </c>
      <c r="ACK312" s="60">
        <v>5.9049712867664701E-3</v>
      </c>
      <c r="ACL312" s="60">
        <v>3.8774515724136001E-3</v>
      </c>
      <c r="ACM312" s="60">
        <v>1.4323037403187E-2</v>
      </c>
      <c r="ACN312" s="60">
        <v>6.2305291847887896E-3</v>
      </c>
      <c r="ACO312" s="60">
        <v>5.0600926941706597E-3</v>
      </c>
      <c r="ACP312" s="60">
        <v>1.4620633426256999E-2</v>
      </c>
      <c r="ACQ312" s="60">
        <v>1.17390855541426E-2</v>
      </c>
      <c r="ACR312" s="60"/>
      <c r="ACS312" s="60"/>
      <c r="ACT312" s="60"/>
      <c r="ACU312" s="60"/>
      <c r="ACV312" s="60"/>
      <c r="ACW312" s="60"/>
      <c r="ACX312" s="60"/>
      <c r="ACY312" s="60">
        <v>1.1228484533802301</v>
      </c>
      <c r="ACZ312" s="60">
        <v>9.1260245825470591E-3</v>
      </c>
      <c r="ADA312" s="60">
        <v>1.6199896826745198E-2</v>
      </c>
      <c r="ADB312" s="60">
        <v>1.5012080092513799E-2</v>
      </c>
      <c r="ADC312" s="60">
        <v>1.29476162940601E-2</v>
      </c>
      <c r="ADD312" s="60">
        <v>1.65497178724246E-2</v>
      </c>
      <c r="ADE312" s="60">
        <v>1.5304782813462399E-2</v>
      </c>
    </row>
    <row r="313" spans="554:785" x14ac:dyDescent="0.25">
      <c r="UH313" s="60"/>
      <c r="UI313" s="59"/>
      <c r="UJ313" s="59"/>
      <c r="UK313" s="59"/>
      <c r="UL313" s="59"/>
      <c r="UM313" s="59"/>
      <c r="UN313" s="59"/>
      <c r="UO313" s="59"/>
      <c r="UP313" s="59">
        <v>1.37096997350454E-2</v>
      </c>
      <c r="UQ313" s="59"/>
      <c r="UR313" s="59"/>
      <c r="US313" s="59"/>
      <c r="UT313" s="60">
        <v>2.7935599908232599E-2</v>
      </c>
      <c r="UV313" s="59"/>
      <c r="UW313" s="59"/>
      <c r="VA313" s="59"/>
      <c r="VB313" s="59">
        <v>4.1394598782062503E-2</v>
      </c>
      <c r="VC313" s="59"/>
      <c r="VD313" s="59"/>
      <c r="VE313" s="59">
        <v>1.4138399623334401E-2</v>
      </c>
      <c r="VF313" s="59">
        <v>2.7837200090289099E-2</v>
      </c>
      <c r="VG313" s="59">
        <v>1.3663699850439999E-2</v>
      </c>
      <c r="VH313" s="59">
        <v>1.4037299901247E-2</v>
      </c>
      <c r="ACE313" s="60"/>
      <c r="ACF313" s="60">
        <v>8.6731325320761592E-3</v>
      </c>
      <c r="ACG313" s="60">
        <v>7.7824251322525396E-3</v>
      </c>
      <c r="ACH313" s="60">
        <v>6.1803948141684597E-3</v>
      </c>
      <c r="ACI313" s="60">
        <v>1.8342996138729702E-2</v>
      </c>
      <c r="ACJ313" s="60">
        <v>8.2567829848185399E-3</v>
      </c>
      <c r="ACK313" s="60">
        <v>5.8868966346403298E-3</v>
      </c>
      <c r="ACL313" s="60">
        <v>3.87711740486322E-3</v>
      </c>
      <c r="ACM313" s="60">
        <v>1.4320377110596499E-2</v>
      </c>
      <c r="ACN313" s="60">
        <v>6.1922370167268696E-3</v>
      </c>
      <c r="ACO313" s="60">
        <v>5.0519673556665701E-3</v>
      </c>
      <c r="ACP313" s="60">
        <v>1.46068959590731E-2</v>
      </c>
      <c r="ACQ313" s="60">
        <v>1.17347442336858E-2</v>
      </c>
      <c r="ACR313" s="60"/>
      <c r="ACS313" s="60"/>
      <c r="ACT313" s="60"/>
      <c r="ACU313" s="60"/>
      <c r="ACV313" s="60"/>
      <c r="ACW313" s="60"/>
      <c r="ACX313" s="60"/>
      <c r="ACY313" s="60">
        <v>1.1222693827428201</v>
      </c>
      <c r="ACZ313" s="60">
        <v>9.07152014884096E-3</v>
      </c>
      <c r="ADA313" s="60">
        <v>1.6193981913710999E-2</v>
      </c>
      <c r="ADB313" s="60">
        <v>1.49854325977394E-2</v>
      </c>
      <c r="ADC313" s="60">
        <v>1.28758683499212E-2</v>
      </c>
      <c r="ADD313" s="60">
        <v>1.65288864898144E-2</v>
      </c>
      <c r="ADE313" s="60">
        <v>1.52726969816472E-2</v>
      </c>
    </row>
    <row r="314" spans="554:785" x14ac:dyDescent="0.25">
      <c r="UH314" s="60"/>
      <c r="UI314" s="59"/>
      <c r="UJ314" s="59"/>
      <c r="UK314" s="59"/>
      <c r="UL314" s="59"/>
      <c r="UM314" s="59"/>
      <c r="UN314" s="59"/>
      <c r="UO314" s="59"/>
      <c r="UP314" s="59">
        <v>1.3698399998247599E-2</v>
      </c>
      <c r="UQ314" s="59"/>
      <c r="UR314" s="59"/>
      <c r="US314" s="59"/>
      <c r="UT314" s="60">
        <v>2.7928099036216701E-2</v>
      </c>
      <c r="UV314" s="59"/>
      <c r="UW314" s="59"/>
      <c r="VA314" s="59"/>
      <c r="VB314" s="59">
        <v>4.1318200528621597E-2</v>
      </c>
      <c r="VC314" s="59"/>
      <c r="VD314" s="59"/>
      <c r="VE314" s="59">
        <v>1.4133700169622799E-2</v>
      </c>
      <c r="VF314" s="59">
        <v>2.7837099507450998E-2</v>
      </c>
      <c r="VG314" s="59">
        <v>1.3639699667692099E-2</v>
      </c>
      <c r="VH314" s="59">
        <v>1.40327000990509E-2</v>
      </c>
      <c r="ACE314" s="60"/>
      <c r="ACF314" s="60">
        <v>8.6553965094639303E-3</v>
      </c>
      <c r="ACG314" s="60">
        <v>7.7752225017199902E-3</v>
      </c>
      <c r="ACH314" s="60">
        <v>6.1780322644452799E-3</v>
      </c>
      <c r="ACI314" s="60">
        <v>1.83411242071152E-2</v>
      </c>
      <c r="ACJ314" s="60">
        <v>8.2432930805607599E-3</v>
      </c>
      <c r="ACK314" s="60">
        <v>5.8720431201240101E-3</v>
      </c>
      <c r="ACL314" s="60">
        <v>3.817649500434E-3</v>
      </c>
      <c r="ACM314" s="60">
        <v>1.4308696256317401E-2</v>
      </c>
      <c r="ACN314" s="60">
        <v>6.1663011933600596E-3</v>
      </c>
      <c r="ACO314" s="60">
        <v>5.0257761507599696E-3</v>
      </c>
      <c r="ACP314" s="60">
        <v>1.45266435178939E-2</v>
      </c>
      <c r="ACQ314" s="60">
        <v>1.1717572875772899E-2</v>
      </c>
      <c r="ACR314" s="60"/>
      <c r="ACS314" s="60"/>
      <c r="ACT314" s="60"/>
      <c r="ACU314" s="60"/>
      <c r="ACV314" s="60"/>
      <c r="ACW314" s="60"/>
      <c r="ACX314" s="60"/>
      <c r="ACY314" s="60">
        <v>1.12195394872566</v>
      </c>
      <c r="ACZ314" s="60">
        <v>9.0162382229555492E-3</v>
      </c>
      <c r="ADA314" s="60">
        <v>1.61694180690902E-2</v>
      </c>
      <c r="ADB314" s="60">
        <v>1.48974484444067E-2</v>
      </c>
      <c r="ADC314" s="60">
        <v>1.28100958120691E-2</v>
      </c>
      <c r="ADD314" s="60">
        <v>1.6485880587602302E-2</v>
      </c>
      <c r="ADE314" s="60">
        <v>1.5266896159499801E-2</v>
      </c>
    </row>
    <row r="315" spans="554:785" x14ac:dyDescent="0.25">
      <c r="UH315" s="60"/>
      <c r="UI315" s="59"/>
      <c r="UJ315" s="59"/>
      <c r="UK315" s="59"/>
      <c r="UL315" s="59"/>
      <c r="UM315" s="59"/>
      <c r="UN315" s="59"/>
      <c r="UO315" s="59"/>
      <c r="UP315" s="59">
        <v>1.36574003845453E-2</v>
      </c>
      <c r="UQ315" s="59"/>
      <c r="UR315" s="59"/>
      <c r="US315" s="59"/>
      <c r="UT315" s="60">
        <v>2.79239006340503E-2</v>
      </c>
      <c r="UV315" s="59"/>
      <c r="UW315" s="59"/>
      <c r="VA315" s="59"/>
      <c r="VB315" s="59">
        <v>4.1308902204036699E-2</v>
      </c>
      <c r="VC315" s="59"/>
      <c r="VD315" s="59"/>
      <c r="VE315" s="59">
        <v>1.41318999230861E-2</v>
      </c>
      <c r="VF315" s="59">
        <v>2.7831800282001402E-2</v>
      </c>
      <c r="VG315" s="59">
        <v>1.35767003521323E-2</v>
      </c>
      <c r="VH315" s="59">
        <v>1.40322996303439E-2</v>
      </c>
      <c r="ACE315" s="60"/>
      <c r="ACF315" s="60">
        <v>8.6405276153403501E-3</v>
      </c>
      <c r="ACG315" s="60">
        <v>7.7660802806001402E-3</v>
      </c>
      <c r="ACH315" s="60">
        <v>6.0843495487247004E-3</v>
      </c>
      <c r="ACI315" s="60">
        <v>1.8244679694611701E-2</v>
      </c>
      <c r="ACJ315" s="60">
        <v>8.2281057061964393E-3</v>
      </c>
      <c r="ACK315" s="60">
        <v>5.8480645658215103E-3</v>
      </c>
      <c r="ACL315" s="60">
        <v>3.8143641951932702E-3</v>
      </c>
      <c r="ACM315" s="60">
        <v>1.43008588035985E-2</v>
      </c>
      <c r="ACN315" s="60">
        <v>6.13857242438378E-3</v>
      </c>
      <c r="ACO315" s="60">
        <v>5.0115074144935204E-3</v>
      </c>
      <c r="ACP315" s="60">
        <v>1.4387951534234901E-2</v>
      </c>
      <c r="ACQ315" s="60">
        <v>1.1717094797869801E-2</v>
      </c>
      <c r="ACR315" s="60"/>
      <c r="ACS315" s="60"/>
      <c r="ACT315" s="60"/>
      <c r="ACU315" s="60"/>
      <c r="ACV315" s="60"/>
      <c r="ACW315" s="60"/>
      <c r="ACX315" s="60"/>
      <c r="ACY315" s="60">
        <v>1.12106198315688</v>
      </c>
      <c r="ACZ315" s="60">
        <v>9.0119361844650404E-3</v>
      </c>
      <c r="ADA315" s="60">
        <v>1.60632568983664E-2</v>
      </c>
      <c r="ADB315" s="60">
        <v>1.48583149865335E-2</v>
      </c>
      <c r="ADC315" s="60">
        <v>1.2808229543425E-2</v>
      </c>
      <c r="ADD315" s="60">
        <v>1.6436066967468198E-2</v>
      </c>
      <c r="ADE315" s="60">
        <v>1.52418407763701E-2</v>
      </c>
    </row>
    <row r="316" spans="554:785" x14ac:dyDescent="0.25">
      <c r="UH316" s="60"/>
      <c r="UI316" s="59"/>
      <c r="UJ316" s="59"/>
      <c r="UK316" s="59"/>
      <c r="UL316" s="59"/>
      <c r="UM316" s="59"/>
      <c r="UN316" s="59"/>
      <c r="UO316" s="59"/>
      <c r="UP316" s="59">
        <v>1.36569999158382E-2</v>
      </c>
      <c r="UQ316" s="59"/>
      <c r="UR316" s="59"/>
      <c r="US316" s="59"/>
      <c r="UT316" s="60">
        <v>2.7921598404645899E-2</v>
      </c>
      <c r="UV316" s="59"/>
      <c r="UW316" s="59"/>
      <c r="VA316" s="59"/>
      <c r="VB316" s="59">
        <v>4.0524899959564202E-2</v>
      </c>
      <c r="VC316" s="59"/>
      <c r="VD316" s="59"/>
      <c r="VE316" s="59">
        <v>1.4129499904811301E-2</v>
      </c>
      <c r="VF316" s="59">
        <v>2.7828399091959E-2</v>
      </c>
      <c r="VG316" s="59">
        <v>1.3516699895262701E-2</v>
      </c>
      <c r="VH316" s="59">
        <v>1.4030899852514199E-2</v>
      </c>
      <c r="ACE316" s="60"/>
      <c r="ACF316" s="60">
        <v>8.6205866984039193E-3</v>
      </c>
      <c r="ACG316" s="60">
        <v>7.7565437084597903E-3</v>
      </c>
      <c r="ACH316" s="60">
        <v>6.0528476010588798E-3</v>
      </c>
      <c r="ACI316" s="60">
        <v>1.8233497292034499E-2</v>
      </c>
      <c r="ACJ316" s="60">
        <v>8.2154092816352602E-3</v>
      </c>
      <c r="ACK316" s="60">
        <v>5.8232714177999098E-3</v>
      </c>
      <c r="ACL316" s="60">
        <v>3.8100324349816502E-3</v>
      </c>
      <c r="ACM316" s="60">
        <v>1.4297391784096501E-2</v>
      </c>
      <c r="ACN316" s="60">
        <v>6.1374974342837101E-3</v>
      </c>
      <c r="ACO316" s="60">
        <v>4.9968189220638204E-3</v>
      </c>
      <c r="ACP316" s="60">
        <v>1.4340252867003E-2</v>
      </c>
      <c r="ACQ316" s="60">
        <v>1.1700439990131701E-2</v>
      </c>
      <c r="ACR316" s="60"/>
      <c r="ACS316" s="60"/>
      <c r="ACT316" s="60"/>
      <c r="ACU316" s="60"/>
      <c r="ACV316" s="60"/>
      <c r="ACW316" s="60"/>
      <c r="ACX316" s="60"/>
      <c r="ACY316" s="60">
        <v>1.12011174946379</v>
      </c>
      <c r="ACZ316" s="60">
        <v>9.0069773558717099E-3</v>
      </c>
      <c r="ADA316" s="60">
        <v>1.6063104643550302E-2</v>
      </c>
      <c r="ADB316" s="60">
        <v>1.48538952130969E-2</v>
      </c>
      <c r="ADC316" s="60">
        <v>1.27220103139655E-2</v>
      </c>
      <c r="ADD316" s="60">
        <v>1.6422399220797902E-2</v>
      </c>
      <c r="ADE316" s="60">
        <v>1.51614891279155E-2</v>
      </c>
    </row>
    <row r="317" spans="554:785" x14ac:dyDescent="0.25">
      <c r="UH317" s="60"/>
      <c r="UI317" s="59"/>
      <c r="UJ317" s="59"/>
      <c r="UK317" s="59"/>
      <c r="UL317" s="59"/>
      <c r="UM317" s="59"/>
      <c r="UN317" s="59"/>
      <c r="UO317" s="59"/>
      <c r="UP317" s="59">
        <v>1.3646200299263E-2</v>
      </c>
      <c r="UQ317" s="59"/>
      <c r="UR317" s="59"/>
      <c r="US317" s="59"/>
      <c r="UT317" s="60">
        <v>2.7919499203562698E-2</v>
      </c>
      <c r="UV317" s="59"/>
      <c r="UW317" s="59"/>
      <c r="VA317" s="59"/>
      <c r="VB317" s="59">
        <v>2.99072004854679E-2</v>
      </c>
      <c r="VC317" s="59"/>
      <c r="VD317" s="59"/>
      <c r="VE317" s="59">
        <v>1.41292996704578E-2</v>
      </c>
      <c r="VF317" s="59">
        <v>2.7827899903058999E-2</v>
      </c>
      <c r="VG317" s="59">
        <v>1.33127998560667E-2</v>
      </c>
      <c r="VH317" s="59">
        <v>1.4029799960553599E-2</v>
      </c>
      <c r="ACE317" s="60"/>
      <c r="ACF317" s="60">
        <v>8.5883081604110293E-3</v>
      </c>
      <c r="ACG317" s="60">
        <v>7.7098007960590201E-3</v>
      </c>
      <c r="ACH317" s="60">
        <v>6.0494840170049304E-3</v>
      </c>
      <c r="ACI317" s="60">
        <v>1.8222809036238699E-2</v>
      </c>
      <c r="ACJ317" s="60">
        <v>8.1911893506312599E-3</v>
      </c>
      <c r="ACK317" s="60">
        <v>5.8171441833356902E-3</v>
      </c>
      <c r="ACL317" s="60">
        <v>3.8050080424046201E-3</v>
      </c>
      <c r="ACM317" s="60">
        <v>1.4277923795709101E-2</v>
      </c>
      <c r="ACN317" s="60">
        <v>6.1349202749524804E-3</v>
      </c>
      <c r="ACO317" s="60">
        <v>4.98990281478738E-3</v>
      </c>
      <c r="ACP317" s="60">
        <v>1.43158327993882E-2</v>
      </c>
      <c r="ACQ317" s="60">
        <v>1.16989481081067E-2</v>
      </c>
      <c r="ACR317" s="60"/>
      <c r="ACS317" s="60"/>
      <c r="ACT317" s="60"/>
      <c r="ACU317" s="60"/>
      <c r="ACV317" s="60"/>
      <c r="ACW317" s="60"/>
      <c r="ACX317" s="60"/>
      <c r="ACY317" s="60">
        <v>1.1189097451627601</v>
      </c>
      <c r="ACZ317" s="60">
        <v>8.9613872036615801E-3</v>
      </c>
      <c r="ADA317" s="60">
        <v>1.6049984688804302E-2</v>
      </c>
      <c r="ADB317" s="60">
        <v>1.4832422642595801E-2</v>
      </c>
      <c r="ADC317" s="60">
        <v>1.2702976076565399E-2</v>
      </c>
      <c r="ADD317" s="60">
        <v>1.63942647044233E-2</v>
      </c>
      <c r="ADE317" s="60">
        <v>1.50772787603647E-2</v>
      </c>
    </row>
    <row r="318" spans="554:785" x14ac:dyDescent="0.25">
      <c r="UH318" s="60"/>
      <c r="UI318" s="59"/>
      <c r="UJ318" s="59"/>
      <c r="UK318" s="59"/>
      <c r="UL318" s="59"/>
      <c r="UM318" s="59"/>
      <c r="UN318" s="59"/>
      <c r="UO318" s="59"/>
      <c r="UP318" s="59">
        <v>1.36307999491691E-2</v>
      </c>
      <c r="UQ318" s="59"/>
      <c r="UR318" s="59"/>
      <c r="US318" s="59"/>
      <c r="UT318" s="60">
        <v>2.7917899191379499E-2</v>
      </c>
      <c r="UV318" s="59"/>
      <c r="UW318" s="59"/>
      <c r="VA318" s="59"/>
      <c r="VB318" s="59">
        <v>2.8485199436545299E-2</v>
      </c>
      <c r="VC318" s="59"/>
      <c r="VD318" s="59"/>
      <c r="VE318" s="59">
        <v>1.41279995441436E-2</v>
      </c>
      <c r="VF318" s="59">
        <v>2.7827698737382799E-2</v>
      </c>
      <c r="VG318" s="59"/>
      <c r="VH318" s="59">
        <v>1.40230003744363E-2</v>
      </c>
      <c r="ACE318" s="60"/>
      <c r="ACF318" s="60">
        <v>8.5846796559045403E-3</v>
      </c>
      <c r="ACG318" s="60">
        <v>7.7061352388321201E-3</v>
      </c>
      <c r="ACH318" s="60">
        <v>6.0492847203776103E-3</v>
      </c>
      <c r="ACI318" s="60">
        <v>1.82112202469666E-2</v>
      </c>
      <c r="ACJ318" s="60">
        <v>8.1872895011509197E-3</v>
      </c>
      <c r="ACK318" s="60">
        <v>5.7960583241760903E-3</v>
      </c>
      <c r="ACL318" s="60">
        <v>3.7868030607839001E-3</v>
      </c>
      <c r="ACM318" s="60">
        <v>1.42729380091454E-2</v>
      </c>
      <c r="ACN318" s="60">
        <v>6.1338745985923902E-3</v>
      </c>
      <c r="ACO318" s="60">
        <v>4.98430439199653E-3</v>
      </c>
      <c r="ACP318" s="60">
        <v>1.41084771756735E-2</v>
      </c>
      <c r="ACQ318" s="60">
        <v>1.16767818283773E-2</v>
      </c>
      <c r="ACR318" s="60"/>
      <c r="ACS318" s="60"/>
      <c r="ACT318" s="60"/>
      <c r="ACU318" s="60"/>
      <c r="ACV318" s="60"/>
      <c r="ACW318" s="60"/>
      <c r="ACX318" s="60"/>
      <c r="ACY318" s="60">
        <v>1.11888201093633</v>
      </c>
      <c r="ACZ318" s="60">
        <v>8.9481980965362608E-3</v>
      </c>
      <c r="ADA318" s="60">
        <v>1.6048058751144401E-2</v>
      </c>
      <c r="ADB318" s="60">
        <v>1.48313269383592E-2</v>
      </c>
      <c r="ADC318" s="60">
        <v>1.2680087962159499E-2</v>
      </c>
      <c r="ADD318" s="60">
        <v>1.63411680436183E-2</v>
      </c>
      <c r="ADE318" s="60">
        <v>1.5076376118743099E-2</v>
      </c>
    </row>
    <row r="319" spans="554:785" x14ac:dyDescent="0.25">
      <c r="UH319" s="60"/>
      <c r="UI319" s="59"/>
      <c r="UJ319" s="59"/>
      <c r="UK319" s="59"/>
      <c r="UL319" s="59"/>
      <c r="UM319" s="59"/>
      <c r="UN319" s="59"/>
      <c r="UO319" s="59"/>
      <c r="UP319" s="59">
        <v>1.35971996933221E-2</v>
      </c>
      <c r="UQ319" s="59"/>
      <c r="UR319" s="59"/>
      <c r="US319" s="59"/>
      <c r="UT319" s="60">
        <v>2.7913600206375101E-2</v>
      </c>
      <c r="UV319" s="59"/>
      <c r="UW319" s="59"/>
      <c r="VA319" s="59"/>
      <c r="VB319" s="59">
        <v>2.8351400047540599E-2</v>
      </c>
      <c r="VC319" s="59"/>
      <c r="VD319" s="59"/>
      <c r="VE319" s="59">
        <v>1.4126700349152E-2</v>
      </c>
      <c r="VF319" s="59">
        <v>2.7825100347399701E-2</v>
      </c>
      <c r="VG319" s="59"/>
      <c r="VH319" s="59">
        <v>1.4022099785506699E-2</v>
      </c>
      <c r="ACE319" s="60"/>
      <c r="ACF319" s="60">
        <v>8.5845974339680605E-3</v>
      </c>
      <c r="ACG319" s="60">
        <v>7.6812120732726898E-3</v>
      </c>
      <c r="ACH319" s="60">
        <v>6.0416855855815899E-3</v>
      </c>
      <c r="ACI319" s="60">
        <v>1.8187468154966899E-2</v>
      </c>
      <c r="ACJ319" s="60">
        <v>8.1670415745787508E-3</v>
      </c>
      <c r="ACK319" s="60">
        <v>5.7865450579998199E-3</v>
      </c>
      <c r="ACL319" s="60">
        <v>3.7835973092890801E-3</v>
      </c>
      <c r="ACM319" s="60">
        <v>1.4259936869148599E-2</v>
      </c>
      <c r="ACN319" s="60">
        <v>6.07861371096809E-3</v>
      </c>
      <c r="ACO319" s="60">
        <v>4.9715839510574601E-3</v>
      </c>
      <c r="ACP319" s="60">
        <v>1.40711398141476E-2</v>
      </c>
      <c r="ACQ319" s="60">
        <v>1.1674457356023699E-2</v>
      </c>
      <c r="ACR319" s="60"/>
      <c r="ACS319" s="60"/>
      <c r="ACT319" s="60"/>
      <c r="ACU319" s="60"/>
      <c r="ACV319" s="60"/>
      <c r="ACW319" s="60"/>
      <c r="ACX319" s="60"/>
      <c r="ACY319" s="60">
        <v>1.1179492924013199</v>
      </c>
      <c r="ACZ319" s="60">
        <v>8.9166234526700892E-3</v>
      </c>
      <c r="ADA319" s="60">
        <v>1.60123353826091E-2</v>
      </c>
      <c r="ADB319" s="60">
        <v>1.4807772302326799E-2</v>
      </c>
      <c r="ADC319" s="60">
        <v>1.26599045968692E-2</v>
      </c>
      <c r="ADD319" s="60">
        <v>1.6300279387598302E-2</v>
      </c>
      <c r="ADE319" s="60">
        <v>1.5066638739811501E-2</v>
      </c>
    </row>
    <row r="320" spans="554:785" x14ac:dyDescent="0.25">
      <c r="UH320" s="60"/>
      <c r="UI320" s="59"/>
      <c r="UJ320" s="59"/>
      <c r="UK320" s="59"/>
      <c r="UL320" s="59"/>
      <c r="UM320" s="59"/>
      <c r="UN320" s="59"/>
      <c r="UO320" s="59"/>
      <c r="UP320" s="59">
        <v>1.3587400317192E-2</v>
      </c>
      <c r="UQ320" s="59"/>
      <c r="UR320" s="59"/>
      <c r="US320" s="59"/>
      <c r="UT320" s="60">
        <v>2.7912698686122801E-2</v>
      </c>
      <c r="UV320" s="59"/>
      <c r="UW320" s="59"/>
      <c r="VA320" s="59"/>
      <c r="VB320" s="59">
        <v>2.8281299397349299E-2</v>
      </c>
      <c r="VC320" s="59"/>
      <c r="VD320" s="59"/>
      <c r="VE320" s="59">
        <v>1.41259003430604E-2</v>
      </c>
      <c r="VF320" s="59">
        <v>2.78244987130165E-2</v>
      </c>
      <c r="VG320" s="59"/>
      <c r="VH320" s="59">
        <v>1.40182999894022E-2</v>
      </c>
      <c r="ACE320" s="60"/>
      <c r="ACF320" s="60">
        <v>8.5686249218285895E-3</v>
      </c>
      <c r="ACG320" s="60">
        <v>7.6662635841730801E-3</v>
      </c>
      <c r="ACH320" s="60">
        <v>6.0154061910386598E-3</v>
      </c>
      <c r="ACI320" s="60">
        <v>1.80871498270096E-2</v>
      </c>
      <c r="ACJ320" s="60">
        <v>8.1479259475389799E-3</v>
      </c>
      <c r="ACK320" s="60">
        <v>5.7764464660643904E-3</v>
      </c>
      <c r="ACL320" s="60">
        <v>3.7820181734091198E-3</v>
      </c>
      <c r="ACM320" s="60">
        <v>1.42451551654235E-2</v>
      </c>
      <c r="ACN320" s="60">
        <v>6.0064248438434697E-3</v>
      </c>
      <c r="ACO320" s="60">
        <v>4.9670237791303402E-3</v>
      </c>
      <c r="ACP320" s="60">
        <v>1.4059600873313901E-2</v>
      </c>
      <c r="ACQ320" s="60">
        <v>1.16532932502354E-2</v>
      </c>
      <c r="ACR320" s="60"/>
      <c r="ACS320" s="60"/>
      <c r="ACT320" s="60"/>
      <c r="ACU320" s="60"/>
      <c r="ACV320" s="60"/>
      <c r="ACW320" s="60"/>
      <c r="ACX320" s="60"/>
      <c r="ACY320" s="60">
        <v>1.11775446725183</v>
      </c>
      <c r="ACZ320" s="60">
        <v>8.9052294488981693E-3</v>
      </c>
      <c r="ADA320" s="60">
        <v>1.5978022164958802E-2</v>
      </c>
      <c r="ADB320" s="60">
        <v>1.4721277436931701E-2</v>
      </c>
      <c r="ADC320" s="60">
        <v>1.2633370754532001E-2</v>
      </c>
      <c r="ADD320" s="60">
        <v>1.6229672772190801E-2</v>
      </c>
      <c r="ADE320" s="60">
        <v>1.49085511232695E-2</v>
      </c>
    </row>
    <row r="321" spans="554:785" x14ac:dyDescent="0.25">
      <c r="UH321" s="60"/>
      <c r="UI321" s="59"/>
      <c r="UJ321" s="59"/>
      <c r="UK321" s="59"/>
      <c r="UL321" s="59"/>
      <c r="UM321" s="59"/>
      <c r="UN321" s="59"/>
      <c r="UO321" s="59"/>
      <c r="UP321" s="59"/>
      <c r="UQ321" s="59"/>
      <c r="UR321" s="59"/>
      <c r="US321" s="59"/>
      <c r="UT321" s="60">
        <v>2.7911201119422899E-2</v>
      </c>
      <c r="UV321" s="59"/>
      <c r="UW321" s="59"/>
      <c r="VA321" s="59"/>
      <c r="VB321" s="59">
        <v>2.8223300352692601E-2</v>
      </c>
      <c r="VC321" s="59"/>
      <c r="VD321" s="59"/>
      <c r="VE321" s="59">
        <v>1.41139002516865E-2</v>
      </c>
      <c r="VF321" s="59">
        <v>2.7822799980640401E-2</v>
      </c>
      <c r="VG321" s="59"/>
      <c r="VH321" s="59">
        <v>1.40164997428655E-2</v>
      </c>
      <c r="ACE321" s="60"/>
      <c r="ACF321" s="60">
        <v>8.5321828978125302E-3</v>
      </c>
      <c r="ACG321" s="60">
        <v>7.6605608881394399E-3</v>
      </c>
      <c r="ACH321" s="60">
        <v>5.9583530833779604E-3</v>
      </c>
      <c r="ACI321" s="60">
        <v>1.7985289882672499E-2</v>
      </c>
      <c r="ACJ321" s="60">
        <v>8.1353714970398196E-3</v>
      </c>
      <c r="ACK321" s="60">
        <v>5.7208064880984203E-3</v>
      </c>
      <c r="ACL321" s="60">
        <v>3.7699508308297802E-3</v>
      </c>
      <c r="ACM321" s="60">
        <v>1.4221594159745299E-2</v>
      </c>
      <c r="ACN321" s="60">
        <v>5.9848682994891904E-3</v>
      </c>
      <c r="ACO321" s="60">
        <v>4.94353372418521E-3</v>
      </c>
      <c r="ACP321" s="60">
        <v>1.40037754615674E-2</v>
      </c>
      <c r="ACQ321" s="60">
        <v>1.16492595819448E-2</v>
      </c>
      <c r="ACR321" s="60"/>
      <c r="ACS321" s="60"/>
      <c r="ACT321" s="60"/>
      <c r="ACU321" s="60"/>
      <c r="ACV321" s="60"/>
      <c r="ACW321" s="60"/>
      <c r="ACX321" s="60"/>
      <c r="ACY321" s="60">
        <v>1.11745382946093</v>
      </c>
      <c r="ACZ321" s="60">
        <v>8.8841797694726304E-3</v>
      </c>
      <c r="ADA321" s="60">
        <v>1.5976581590039701E-2</v>
      </c>
      <c r="ADB321" s="60">
        <v>1.4710870417773201E-2</v>
      </c>
      <c r="ADC321" s="60">
        <v>1.2585578538842601E-2</v>
      </c>
      <c r="ADD321" s="60">
        <v>1.61341969996915E-2</v>
      </c>
      <c r="ADE321" s="60">
        <v>1.48722996251658E-2</v>
      </c>
    </row>
    <row r="322" spans="554:785" x14ac:dyDescent="0.25">
      <c r="UH322" s="60"/>
      <c r="UI322" s="59"/>
      <c r="UJ322" s="59"/>
      <c r="UK322" s="59"/>
      <c r="UL322" s="59"/>
      <c r="UM322" s="59"/>
      <c r="UN322" s="59"/>
      <c r="UO322" s="59"/>
      <c r="UP322" s="59"/>
      <c r="UQ322" s="59"/>
      <c r="UR322" s="59"/>
      <c r="US322" s="59"/>
      <c r="UT322" s="60">
        <v>2.79067996889352E-2</v>
      </c>
      <c r="UV322" s="59"/>
      <c r="UW322" s="59"/>
      <c r="VA322" s="59"/>
      <c r="VB322" s="59">
        <v>2.8161298483610101E-2</v>
      </c>
      <c r="VC322" s="59"/>
      <c r="VD322" s="59"/>
      <c r="VE322" s="59">
        <v>1.4109999872744E-2</v>
      </c>
      <c r="VF322" s="59">
        <v>2.7822399511933299E-2</v>
      </c>
      <c r="VG322" s="59"/>
      <c r="VH322" s="59">
        <v>1.4011699706315901E-2</v>
      </c>
      <c r="ACE322" s="60"/>
      <c r="ACF322" s="60">
        <v>8.5165701636915007E-3</v>
      </c>
      <c r="ACG322" s="60">
        <v>7.6206689739570397E-3</v>
      </c>
      <c r="ACH322" s="60">
        <v>5.9477965277257103E-3</v>
      </c>
      <c r="ACI322" s="60">
        <v>1.7973051725016401E-2</v>
      </c>
      <c r="ACJ322" s="60">
        <v>8.1279180507798608E-3</v>
      </c>
      <c r="ACK322" s="60">
        <v>5.7172344297284298E-3</v>
      </c>
      <c r="ACL322" s="60">
        <v>3.7671552265259702E-3</v>
      </c>
      <c r="ACM322" s="60">
        <v>1.42129579859751E-2</v>
      </c>
      <c r="ACN322" s="60">
        <v>5.9509758036432698E-3</v>
      </c>
      <c r="ACO322" s="60">
        <v>4.9335216334060999E-3</v>
      </c>
      <c r="ACP322" s="60">
        <v>1.39652349341759E-2</v>
      </c>
      <c r="ACQ322" s="60">
        <v>1.16176964930511E-2</v>
      </c>
      <c r="ACR322" s="60"/>
      <c r="ACS322" s="60"/>
      <c r="ACT322" s="60"/>
      <c r="ACU322" s="60"/>
      <c r="ACV322" s="60"/>
      <c r="ACW322" s="60"/>
      <c r="ACX322" s="60"/>
      <c r="ACY322" s="60">
        <v>1.116189232909</v>
      </c>
      <c r="ACZ322" s="60">
        <v>8.8824298697533204E-3</v>
      </c>
      <c r="ADA322" s="60">
        <v>1.5971854088006599E-2</v>
      </c>
      <c r="ADB322" s="60">
        <v>1.4691768482025001E-2</v>
      </c>
      <c r="ADC322" s="60">
        <v>1.2575777536197401E-2</v>
      </c>
      <c r="ADD322" s="60">
        <v>1.6108951933315099E-2</v>
      </c>
      <c r="ADE322" s="60">
        <v>1.4835565087944799E-2</v>
      </c>
    </row>
    <row r="323" spans="554:785" x14ac:dyDescent="0.25">
      <c r="UH323" s="60"/>
      <c r="UI323" s="59"/>
      <c r="UJ323" s="59"/>
      <c r="UK323" s="59"/>
      <c r="UL323" s="59"/>
      <c r="UM323" s="59"/>
      <c r="UN323" s="59"/>
      <c r="UO323" s="59"/>
      <c r="UP323" s="59"/>
      <c r="UQ323" s="59"/>
      <c r="UR323" s="59"/>
      <c r="US323" s="59"/>
      <c r="UT323" s="60">
        <v>2.7903500944375902E-2</v>
      </c>
      <c r="UV323" s="59"/>
      <c r="UW323" s="59"/>
      <c r="VA323" s="59"/>
      <c r="VB323" s="59">
        <v>2.8160300105810099E-2</v>
      </c>
      <c r="VC323" s="59"/>
      <c r="VD323" s="59"/>
      <c r="VE323" s="59">
        <v>1.4107899740338299E-2</v>
      </c>
      <c r="VF323" s="59">
        <v>2.78223007917404E-2</v>
      </c>
      <c r="VG323" s="59"/>
      <c r="VH323" s="59">
        <v>1.4004799537360601E-2</v>
      </c>
      <c r="ACE323" s="60"/>
      <c r="ACF323" s="60">
        <v>8.4959782533931098E-3</v>
      </c>
      <c r="ACG323" s="60">
        <v>7.6195308578911403E-3</v>
      </c>
      <c r="ACH323" s="60">
        <v>5.9392892906482003E-3</v>
      </c>
      <c r="ACI323" s="60">
        <v>1.7944378102875198E-2</v>
      </c>
      <c r="ACJ323" s="60">
        <v>7.9644177304718598E-3</v>
      </c>
      <c r="ACK323" s="60">
        <v>5.7163313474522899E-3</v>
      </c>
      <c r="ACL323" s="60">
        <v>3.76379465120863E-3</v>
      </c>
      <c r="ACM323" s="60">
        <v>1.4210397272422799E-2</v>
      </c>
      <c r="ACN323" s="60">
        <v>5.8495056153894604E-3</v>
      </c>
      <c r="ACO323" s="60">
        <v>4.9292282503712002E-3</v>
      </c>
      <c r="ACP323" s="60">
        <v>1.39538906633367E-2</v>
      </c>
      <c r="ACQ323" s="60">
        <v>1.16106711408882E-2</v>
      </c>
      <c r="ACR323" s="60"/>
      <c r="ACS323" s="60"/>
      <c r="ACT323" s="60"/>
      <c r="ACU323" s="60"/>
      <c r="ACV323" s="60"/>
      <c r="ACW323" s="60"/>
      <c r="ACX323" s="60"/>
      <c r="ACY323" s="60">
        <v>1.1155984289576499</v>
      </c>
      <c r="ACZ323" s="60">
        <v>8.8704933686929305E-3</v>
      </c>
      <c r="ADA323" s="60">
        <v>1.5964952289747501E-2</v>
      </c>
      <c r="ADB323" s="60">
        <v>1.46909622931222E-2</v>
      </c>
      <c r="ADC323" s="60">
        <v>1.25701124929673E-2</v>
      </c>
      <c r="ADD323" s="60">
        <v>1.6074175447832101E-2</v>
      </c>
      <c r="ADE323" s="60">
        <v>1.4806657778282399E-2</v>
      </c>
    </row>
    <row r="324" spans="554:785" x14ac:dyDescent="0.25">
      <c r="UH324" s="60"/>
      <c r="UI324" s="59"/>
      <c r="UJ324" s="59"/>
      <c r="UK324" s="59"/>
      <c r="UL324" s="59"/>
      <c r="UM324" s="59"/>
      <c r="UN324" s="59"/>
      <c r="UO324" s="59"/>
      <c r="UP324" s="59"/>
      <c r="UQ324" s="59"/>
      <c r="UR324" s="59"/>
      <c r="US324" s="59"/>
      <c r="UT324" s="60">
        <v>2.7901899069547601E-2</v>
      </c>
      <c r="UV324" s="59"/>
      <c r="UW324" s="59"/>
      <c r="VA324" s="59"/>
      <c r="VB324" s="59">
        <v>2.8155300766229598E-2</v>
      </c>
      <c r="VC324" s="59"/>
      <c r="VD324" s="59"/>
      <c r="VE324" s="59">
        <v>1.4106900431215701E-2</v>
      </c>
      <c r="VF324" s="59">
        <v>2.7820799499750099E-2</v>
      </c>
      <c r="VG324" s="59"/>
      <c r="VH324" s="59">
        <v>1.4004399999976099E-2</v>
      </c>
      <c r="ACE324" s="60"/>
      <c r="ACF324" s="60">
        <v>8.48409895424178E-3</v>
      </c>
      <c r="ACG324" s="60">
        <v>7.61178018131728E-3</v>
      </c>
      <c r="ACH324" s="60">
        <v>5.9116798576472999E-3</v>
      </c>
      <c r="ACI324" s="60">
        <v>1.7910919852533701E-2</v>
      </c>
      <c r="ACJ324" s="60">
        <v>7.9319848793034092E-3</v>
      </c>
      <c r="ACK324" s="60">
        <v>5.6646986605126204E-3</v>
      </c>
      <c r="ACL324" s="60">
        <v>3.74566177824434E-3</v>
      </c>
      <c r="ACM324" s="60">
        <v>1.41769138222263E-2</v>
      </c>
      <c r="ACN324" s="60">
        <v>5.8246394342755603E-3</v>
      </c>
      <c r="ACO324" s="60">
        <v>4.9162142736048301E-3</v>
      </c>
      <c r="ACP324" s="60">
        <v>1.3930940872552E-2</v>
      </c>
      <c r="ACQ324" s="60">
        <v>1.16060218371778E-2</v>
      </c>
      <c r="ACR324" s="60"/>
      <c r="ACS324" s="60"/>
      <c r="ACT324" s="60"/>
      <c r="ACU324" s="60"/>
      <c r="ACV324" s="60"/>
      <c r="ACW324" s="60"/>
      <c r="ACX324" s="60"/>
      <c r="ACY324" s="60">
        <v>1.1151799822955599</v>
      </c>
      <c r="ACZ324" s="60">
        <v>8.8643803118386693E-3</v>
      </c>
      <c r="ADA324" s="60">
        <v>1.5958345239056201E-2</v>
      </c>
      <c r="ADB324" s="60">
        <v>1.46855220306349E-2</v>
      </c>
      <c r="ADC324" s="60">
        <v>1.2567079122668899E-2</v>
      </c>
      <c r="ADD324" s="60">
        <v>1.6073802488248301E-2</v>
      </c>
      <c r="ADE324" s="60">
        <v>1.47937638523795E-2</v>
      </c>
    </row>
    <row r="325" spans="554:785" x14ac:dyDescent="0.25">
      <c r="UH325" s="60"/>
      <c r="UI325" s="59"/>
      <c r="UJ325" s="59"/>
      <c r="UK325" s="59"/>
      <c r="UL325" s="59"/>
      <c r="UM325" s="59"/>
      <c r="UN325" s="59"/>
      <c r="UO325" s="59"/>
      <c r="UP325" s="59"/>
      <c r="UQ325" s="59"/>
      <c r="UR325" s="59"/>
      <c r="US325" s="59"/>
      <c r="UT325" s="60">
        <v>2.7901200577616601E-2</v>
      </c>
      <c r="UV325" s="59"/>
      <c r="UW325" s="59"/>
      <c r="VA325" s="59"/>
      <c r="VB325" s="59">
        <v>2.8152899816632201E-2</v>
      </c>
      <c r="VC325" s="59"/>
      <c r="VD325" s="59"/>
      <c r="VE325" s="59">
        <v>1.41014996916055E-2</v>
      </c>
      <c r="VF325" s="59">
        <v>2.7816500514745698E-2</v>
      </c>
      <c r="VG325" s="59"/>
      <c r="VH325" s="59">
        <v>1.4003500342369E-2</v>
      </c>
      <c r="ACE325" s="60"/>
      <c r="ACF325" s="60">
        <v>8.4816802896311196E-3</v>
      </c>
      <c r="ACG325" s="60">
        <v>7.5739122517196099E-3</v>
      </c>
      <c r="ACH325" s="60">
        <v>5.89072246547872E-3</v>
      </c>
      <c r="ACI325" s="60">
        <v>1.7892962290742401E-2</v>
      </c>
      <c r="ACJ325" s="60">
        <v>7.9278986196097499E-3</v>
      </c>
      <c r="ACK325" s="60">
        <v>5.6644662057925904E-3</v>
      </c>
      <c r="ACL325" s="60">
        <v>3.7390870027086301E-3</v>
      </c>
      <c r="ACM325" s="60">
        <v>1.4173601322883001E-2</v>
      </c>
      <c r="ACN325" s="60">
        <v>5.7742086757414397E-3</v>
      </c>
      <c r="ACO325" s="60">
        <v>4.9104814692563703E-3</v>
      </c>
      <c r="ACP325" s="60">
        <v>1.39245993352932E-2</v>
      </c>
      <c r="ACQ325" s="60">
        <v>1.15757677820376E-2</v>
      </c>
      <c r="ACR325" s="60"/>
      <c r="ACS325" s="60"/>
      <c r="ACT325" s="60"/>
      <c r="ACU325" s="60"/>
      <c r="ACV325" s="60"/>
      <c r="ACW325" s="60"/>
      <c r="ACX325" s="60"/>
      <c r="ACY325" s="60">
        <v>1.11498998846347</v>
      </c>
      <c r="ACZ325" s="60">
        <v>8.8243074698180508E-3</v>
      </c>
      <c r="ADA325" s="60">
        <v>1.59488674781652E-2</v>
      </c>
      <c r="ADB325" s="60">
        <v>1.46747575892298E-2</v>
      </c>
      <c r="ADC325" s="60">
        <v>1.25668498476432E-2</v>
      </c>
      <c r="ADD325" s="60">
        <v>1.5909982196531999E-2</v>
      </c>
      <c r="ADE325" s="60">
        <v>1.47822644934902E-2</v>
      </c>
    </row>
    <row r="326" spans="554:785" x14ac:dyDescent="0.25">
      <c r="UH326" s="60"/>
      <c r="UI326" s="59"/>
      <c r="UJ326" s="59"/>
      <c r="UK326" s="59"/>
      <c r="UL326" s="59"/>
      <c r="UM326" s="59"/>
      <c r="UN326" s="59"/>
      <c r="UO326" s="59"/>
      <c r="UP326" s="59"/>
      <c r="UQ326" s="59"/>
      <c r="UR326" s="59"/>
      <c r="US326" s="59"/>
      <c r="UT326" s="60">
        <v>2.78985016047954E-2</v>
      </c>
      <c r="UV326" s="59"/>
      <c r="UW326" s="59"/>
      <c r="VA326" s="59"/>
      <c r="VB326" s="59">
        <v>2.8124701231718001E-2</v>
      </c>
      <c r="VC326" s="59"/>
      <c r="VD326" s="59"/>
      <c r="VE326" s="59">
        <v>1.41006996855139E-2</v>
      </c>
      <c r="VF326" s="59">
        <v>2.7816399931907598E-2</v>
      </c>
      <c r="VG326" s="59"/>
      <c r="VH326" s="59">
        <v>1.3999099843204001E-2</v>
      </c>
      <c r="ACE326" s="60"/>
      <c r="ACF326" s="60">
        <v>8.4795172508907203E-3</v>
      </c>
      <c r="ACG326" s="60">
        <v>7.5630190442756897E-3</v>
      </c>
      <c r="ACH326" s="60">
        <v>5.8903264825438699E-3</v>
      </c>
      <c r="ACI326" s="60">
        <v>1.78843067141044E-2</v>
      </c>
      <c r="ACJ326" s="60">
        <v>7.9248972423198207E-3</v>
      </c>
      <c r="ACK326" s="60">
        <v>5.6636105894280501E-3</v>
      </c>
      <c r="ACL326" s="60">
        <v>3.7333653583708601E-3</v>
      </c>
      <c r="ACM326" s="60">
        <v>1.41426116701321E-2</v>
      </c>
      <c r="ACN326" s="60">
        <v>5.7686484040543702E-3</v>
      </c>
      <c r="ACO326" s="60">
        <v>4.8842095047012604E-3</v>
      </c>
      <c r="ACP326" s="60">
        <v>1.39052703312158E-2</v>
      </c>
      <c r="ACQ326" s="60">
        <v>1.15525193174148E-2</v>
      </c>
      <c r="ACR326" s="60"/>
      <c r="ACS326" s="60"/>
      <c r="ACT326" s="60"/>
      <c r="ACU326" s="60"/>
      <c r="ACV326" s="60"/>
      <c r="ACW326" s="60"/>
      <c r="ACX326" s="60"/>
      <c r="ACY326" s="60">
        <v>1.1149403149094701</v>
      </c>
      <c r="ACZ326" s="60">
        <v>8.7723434091666191E-3</v>
      </c>
      <c r="ADA326" s="60">
        <v>1.59435700809329E-2</v>
      </c>
      <c r="ADB326" s="60">
        <v>1.4669395460829701E-2</v>
      </c>
      <c r="ADC326" s="60">
        <v>1.2459514965999801E-2</v>
      </c>
      <c r="ADD326" s="60">
        <v>1.5886280122524101E-2</v>
      </c>
      <c r="ADE326" s="60">
        <v>1.47515051416881E-2</v>
      </c>
    </row>
    <row r="327" spans="554:785" x14ac:dyDescent="0.25">
      <c r="UH327" s="60"/>
      <c r="UI327" s="59"/>
      <c r="UJ327" s="59"/>
      <c r="UK327" s="59"/>
      <c r="UL327" s="59"/>
      <c r="UM327" s="59"/>
      <c r="UN327" s="59"/>
      <c r="UO327" s="59"/>
      <c r="UP327" s="59"/>
      <c r="UQ327" s="59"/>
      <c r="UR327" s="59"/>
      <c r="US327" s="59"/>
      <c r="UT327" s="60">
        <v>2.7895901352167098E-2</v>
      </c>
      <c r="UV327" s="59"/>
      <c r="UW327" s="59"/>
      <c r="VA327" s="59"/>
      <c r="VB327" s="59">
        <v>2.8103500604629499E-2</v>
      </c>
      <c r="VC327" s="59"/>
      <c r="VD327" s="59"/>
      <c r="VE327" s="59">
        <v>1.4097600243985599E-2</v>
      </c>
      <c r="VF327" s="59">
        <v>2.7804799377918198E-2</v>
      </c>
      <c r="VG327" s="59"/>
      <c r="VH327" s="59">
        <v>1.3991399668157101E-2</v>
      </c>
      <c r="ACE327" s="60"/>
      <c r="ACF327" s="60">
        <v>8.4763522749335997E-3</v>
      </c>
      <c r="ACG327" s="60">
        <v>7.4934869391815803E-3</v>
      </c>
      <c r="ACH327" s="60">
        <v>5.88955794510195E-3</v>
      </c>
      <c r="ACI327" s="60">
        <v>1.7866819042502601E-2</v>
      </c>
      <c r="ACJ327" s="60">
        <v>7.9185243401734204E-3</v>
      </c>
      <c r="ACK327" s="60">
        <v>5.6628446642186699E-3</v>
      </c>
      <c r="ACL327" s="60">
        <v>3.7312736623102299E-3</v>
      </c>
      <c r="ACM327" s="60">
        <v>1.4137577772225801E-2</v>
      </c>
      <c r="ACN327" s="60">
        <v>5.7639897998546701E-3</v>
      </c>
      <c r="ACO327" s="60">
        <v>4.8824036908198002E-3</v>
      </c>
      <c r="ACP327" s="60">
        <v>1.3780677917082601E-2</v>
      </c>
      <c r="ACQ327" s="60">
        <v>1.1520188407295099E-2</v>
      </c>
      <c r="ACR327" s="60"/>
      <c r="ACS327" s="60"/>
      <c r="ACT327" s="60"/>
      <c r="ACU327" s="60"/>
      <c r="ACV327" s="60"/>
      <c r="ACW327" s="60"/>
      <c r="ACX327" s="60"/>
      <c r="ACY327" s="60">
        <v>1.11485874937463</v>
      </c>
      <c r="ACZ327" s="60">
        <v>8.7682429035340105E-3</v>
      </c>
      <c r="ADA327" s="60">
        <v>1.5939960346007798E-2</v>
      </c>
      <c r="ADB327" s="60">
        <v>1.4652486524858999E-2</v>
      </c>
      <c r="ADC327" s="60">
        <v>1.2452151613692701E-2</v>
      </c>
      <c r="ADD327" s="60">
        <v>1.58138889573784E-2</v>
      </c>
      <c r="ADE327" s="60">
        <v>1.47497471410479E-2</v>
      </c>
    </row>
    <row r="328" spans="554:785" x14ac:dyDescent="0.25">
      <c r="UH328" s="60"/>
      <c r="UI328" s="59"/>
      <c r="UJ328" s="59"/>
      <c r="UK328" s="59"/>
      <c r="UL328" s="59"/>
      <c r="UM328" s="59"/>
      <c r="UN328" s="59"/>
      <c r="UO328" s="59"/>
      <c r="UP328" s="59"/>
      <c r="UQ328" s="59"/>
      <c r="UR328" s="59"/>
      <c r="US328" s="59"/>
      <c r="UT328" s="60">
        <v>2.7891300618648501E-2</v>
      </c>
      <c r="UV328" s="59"/>
      <c r="UW328" s="59"/>
      <c r="VA328" s="59"/>
      <c r="VB328" s="59">
        <v>2.8095800429582499E-2</v>
      </c>
      <c r="VC328" s="59"/>
      <c r="VD328" s="59"/>
      <c r="VE328" s="59">
        <v>1.4092599973082501E-2</v>
      </c>
      <c r="VF328" s="59">
        <v>2.7800699695944699E-2</v>
      </c>
      <c r="VG328" s="59"/>
      <c r="VH328" s="59">
        <v>1.39899002388119E-2</v>
      </c>
      <c r="ACE328" s="60"/>
      <c r="ACF328" s="60">
        <v>8.46554439521029E-3</v>
      </c>
      <c r="ACG328" s="60">
        <v>7.4679752601772903E-3</v>
      </c>
      <c r="ACH328" s="60">
        <v>5.8855702983125497E-3</v>
      </c>
      <c r="ACI328" s="60">
        <v>1.78279980629245E-2</v>
      </c>
      <c r="ACJ328" s="60">
        <v>7.9131401419943494E-3</v>
      </c>
      <c r="ACK328" s="60">
        <v>5.6211909169383003E-3</v>
      </c>
      <c r="ACL328" s="60">
        <v>3.7292054354277101E-3</v>
      </c>
      <c r="ACM328" s="60">
        <v>1.41161719559093E-2</v>
      </c>
      <c r="ACN328" s="60">
        <v>5.7617086334770199E-3</v>
      </c>
      <c r="ACO328" s="60">
        <v>4.8369431762724201E-3</v>
      </c>
      <c r="ACP328" s="60">
        <v>1.36940189409584E-2</v>
      </c>
      <c r="ACQ328" s="60">
        <v>1.14936196816527E-2</v>
      </c>
      <c r="ACR328" s="60"/>
      <c r="ACS328" s="60"/>
      <c r="ACT328" s="60"/>
      <c r="ACU328" s="60"/>
      <c r="ACV328" s="60"/>
      <c r="ACW328" s="60"/>
      <c r="ACX328" s="60"/>
      <c r="ACY328" s="60">
        <v>1.1145312380849499</v>
      </c>
      <c r="ACZ328" s="60">
        <v>8.7637074659883997E-3</v>
      </c>
      <c r="ADA328" s="60">
        <v>1.5928441877987001E-2</v>
      </c>
      <c r="ADB328" s="60">
        <v>1.4611428038309801E-2</v>
      </c>
      <c r="ADC328" s="60">
        <v>1.24045071191561E-2</v>
      </c>
      <c r="ADD328" s="60">
        <v>1.5786157530330101E-2</v>
      </c>
      <c r="ADE328" s="60">
        <v>1.47097595795193E-2</v>
      </c>
    </row>
    <row r="329" spans="554:785" x14ac:dyDescent="0.25">
      <c r="UH329" s="60"/>
      <c r="UI329" s="59"/>
      <c r="UJ329" s="59"/>
      <c r="UK329" s="59"/>
      <c r="UL329" s="59"/>
      <c r="UM329" s="59"/>
      <c r="UN329" s="59"/>
      <c r="UO329" s="59"/>
      <c r="UP329" s="59"/>
      <c r="UQ329" s="59"/>
      <c r="UR329" s="59"/>
      <c r="US329" s="59"/>
      <c r="UT329" s="60">
        <v>2.7891300618648501E-2</v>
      </c>
      <c r="UV329" s="59"/>
      <c r="UW329" s="59"/>
      <c r="VA329" s="59"/>
      <c r="VB329" s="59">
        <v>2.8088999912142702E-2</v>
      </c>
      <c r="VC329" s="59"/>
      <c r="VD329" s="59"/>
      <c r="VE329" s="59">
        <v>1.4092300087213501E-2</v>
      </c>
      <c r="VF329" s="59">
        <v>2.7796801179647401E-2</v>
      </c>
      <c r="VG329" s="59"/>
      <c r="VH329" s="59">
        <v>1.3987099751830099E-2</v>
      </c>
      <c r="ACE329" s="60"/>
      <c r="ACF329" s="60">
        <v>8.46150847647913E-3</v>
      </c>
      <c r="ACG329" s="60">
        <v>7.4656502591537201E-3</v>
      </c>
      <c r="ACH329" s="60">
        <v>5.8624730546713699E-3</v>
      </c>
      <c r="ACI329" s="60">
        <v>1.7803829557987101E-2</v>
      </c>
      <c r="ACJ329" s="60">
        <v>7.8957328931579408E-3</v>
      </c>
      <c r="ACK329" s="60">
        <v>5.6136132977805302E-3</v>
      </c>
      <c r="ACL329" s="60">
        <v>3.69389053915283E-3</v>
      </c>
      <c r="ACM329" s="60">
        <v>1.40965380307418E-2</v>
      </c>
      <c r="ACN329" s="60">
        <v>5.75523280218318E-3</v>
      </c>
      <c r="ACO329" s="60">
        <v>4.7364064120482803E-3</v>
      </c>
      <c r="ACP329" s="60">
        <v>1.35578836217709E-2</v>
      </c>
      <c r="ACQ329" s="60">
        <v>1.14764460277492E-2</v>
      </c>
      <c r="ACR329" s="60"/>
      <c r="ACS329" s="60"/>
      <c r="ACT329" s="60"/>
      <c r="ACU329" s="60"/>
      <c r="ACV329" s="60"/>
      <c r="ACW329" s="60"/>
      <c r="ACX329" s="60"/>
      <c r="ACY329" s="60">
        <v>1.11428717677476</v>
      </c>
      <c r="ACZ329" s="60">
        <v>8.7006781317941102E-3</v>
      </c>
      <c r="ADA329" s="60">
        <v>1.59198420252755E-2</v>
      </c>
      <c r="ADB329" s="60">
        <v>1.46093286797493E-2</v>
      </c>
      <c r="ADC329" s="60">
        <v>1.24003933888127E-2</v>
      </c>
      <c r="ADD329" s="60">
        <v>1.57421806267849E-2</v>
      </c>
      <c r="ADE329" s="60">
        <v>1.46275095017422E-2</v>
      </c>
    </row>
    <row r="330" spans="554:785" x14ac:dyDescent="0.25">
      <c r="UH330" s="60"/>
      <c r="UI330" s="59"/>
      <c r="UJ330" s="59"/>
      <c r="UK330" s="59"/>
      <c r="UL330" s="59"/>
      <c r="UM330" s="59"/>
      <c r="UN330" s="59"/>
      <c r="UO330" s="59"/>
      <c r="UP330" s="59"/>
      <c r="UQ330" s="59"/>
      <c r="UR330" s="59"/>
      <c r="US330" s="59"/>
      <c r="UT330" s="60">
        <v>2.7886301279067899E-2</v>
      </c>
      <c r="UV330" s="59"/>
      <c r="UW330" s="59"/>
      <c r="VA330" s="59"/>
      <c r="VB330" s="59">
        <v>2.8088200837373699E-2</v>
      </c>
      <c r="VC330" s="59"/>
      <c r="VD330" s="59"/>
      <c r="VE330" s="59">
        <v>1.40917003154754E-2</v>
      </c>
      <c r="VF330" s="59">
        <v>2.7795000001788101E-2</v>
      </c>
      <c r="VG330" s="59"/>
      <c r="VH330" s="59">
        <v>1.39861004427075E-2</v>
      </c>
      <c r="ACE330" s="60"/>
      <c r="ACF330" s="60">
        <v>8.4587637124774497E-3</v>
      </c>
      <c r="ACG330" s="60">
        <v>7.4564453852675704E-3</v>
      </c>
      <c r="ACH330" s="60">
        <v>5.8596409131343999E-3</v>
      </c>
      <c r="ACI330" s="60">
        <v>1.7742122194638801E-2</v>
      </c>
      <c r="ACJ330" s="60">
        <v>7.8667756733312097E-3</v>
      </c>
      <c r="ACK330" s="60">
        <v>5.6037590674454796E-3</v>
      </c>
      <c r="ACL330" s="60">
        <v>3.6926726563572599E-3</v>
      </c>
      <c r="ACM330" s="60">
        <v>1.40578157546627E-2</v>
      </c>
      <c r="ACN330" s="60">
        <v>5.7541506696956396E-3</v>
      </c>
      <c r="ACO330" s="60">
        <v>4.7266234156549698E-3</v>
      </c>
      <c r="ACP330" s="60">
        <v>1.35423242783092E-2</v>
      </c>
      <c r="ACQ330" s="60">
        <v>1.14702591426817E-2</v>
      </c>
      <c r="ACR330" s="60"/>
      <c r="ACS330" s="60"/>
      <c r="ACT330" s="60"/>
      <c r="ACU330" s="60"/>
      <c r="ACV330" s="60"/>
      <c r="ACW330" s="60"/>
      <c r="ACX330" s="60"/>
      <c r="ACY330" s="60">
        <v>1.1142086287048001</v>
      </c>
      <c r="ACZ330" s="60">
        <v>8.6226297457781906E-3</v>
      </c>
      <c r="ADA330" s="60">
        <v>1.59111306369938E-2</v>
      </c>
      <c r="ADB330" s="60">
        <v>1.4574557517903101E-2</v>
      </c>
      <c r="ADC330" s="60">
        <v>1.2368096780057699E-2</v>
      </c>
      <c r="ADD330" s="60">
        <v>1.5704758385287201E-2</v>
      </c>
      <c r="ADE330" s="60">
        <v>1.4564576443584601E-2</v>
      </c>
    </row>
    <row r="331" spans="554:785" x14ac:dyDescent="0.25">
      <c r="UH331" s="60"/>
      <c r="UI331" s="59"/>
      <c r="UJ331" s="59"/>
      <c r="UK331" s="59"/>
      <c r="UL331" s="59"/>
      <c r="UM331" s="59"/>
      <c r="UN331" s="59"/>
      <c r="UO331" s="59"/>
      <c r="UP331" s="59"/>
      <c r="UQ331" s="59"/>
      <c r="UR331" s="59"/>
      <c r="US331" s="59"/>
      <c r="UT331" s="60">
        <v>2.78813987970352E-2</v>
      </c>
      <c r="UV331" s="59"/>
      <c r="UW331" s="59"/>
      <c r="VA331" s="59"/>
      <c r="VB331" s="59">
        <v>2.80793998390436E-2</v>
      </c>
      <c r="VC331" s="59"/>
      <c r="VD331" s="59"/>
      <c r="VE331" s="59">
        <v>1.4091299846768299E-2</v>
      </c>
      <c r="VF331" s="59">
        <v>2.7794299647212001E-2</v>
      </c>
      <c r="VG331" s="59"/>
      <c r="VH331" s="59">
        <v>1.3977900147438001E-2</v>
      </c>
      <c r="ACE331" s="60"/>
      <c r="ACF331" s="60">
        <v>8.4528613856590801E-3</v>
      </c>
      <c r="ACG331" s="60">
        <v>7.4466880783295598E-3</v>
      </c>
      <c r="ACH331" s="60">
        <v>5.8523086450235299E-3</v>
      </c>
      <c r="ACI331" s="60">
        <v>1.7677517555120599E-2</v>
      </c>
      <c r="ACJ331" s="60">
        <v>7.8628023847435793E-3</v>
      </c>
      <c r="ACK331" s="60">
        <v>5.6021385258447198E-3</v>
      </c>
      <c r="ACL331" s="60">
        <v>3.6649691997752802E-3</v>
      </c>
      <c r="ACM331" s="60">
        <v>1.4050172180695999E-2</v>
      </c>
      <c r="ACN331" s="60">
        <v>5.74268807509405E-3</v>
      </c>
      <c r="ACO331" s="60">
        <v>4.6875587995458302E-3</v>
      </c>
      <c r="ACP331" s="60">
        <v>1.3527364445855001E-2</v>
      </c>
      <c r="ACQ331" s="60">
        <v>1.1465734191990699E-2</v>
      </c>
      <c r="ACR331" s="60"/>
      <c r="ACS331" s="60"/>
      <c r="ACT331" s="60"/>
      <c r="ACU331" s="60"/>
      <c r="ACV331" s="60"/>
      <c r="ACW331" s="60"/>
      <c r="ACX331" s="60"/>
      <c r="ACY331" s="60">
        <v>1.1141713818733801</v>
      </c>
      <c r="ACZ331" s="60">
        <v>8.5711965339497608E-3</v>
      </c>
      <c r="ADA331" s="60">
        <v>1.58933190793525E-2</v>
      </c>
      <c r="ADB331" s="60">
        <v>1.45561415456493E-2</v>
      </c>
      <c r="ADC331" s="60">
        <v>1.2367101569432101E-2</v>
      </c>
      <c r="ADD331" s="60">
        <v>1.5698321604468001E-2</v>
      </c>
      <c r="ADE331" s="60">
        <v>1.4528798707458501E-2</v>
      </c>
    </row>
    <row r="332" spans="554:785" x14ac:dyDescent="0.25">
      <c r="UH332" s="60"/>
      <c r="UI332" s="59"/>
      <c r="UJ332" s="59"/>
      <c r="UK332" s="59"/>
      <c r="UL332" s="59"/>
      <c r="UM332" s="59"/>
      <c r="UN332" s="59"/>
      <c r="UO332" s="59"/>
      <c r="UP332" s="59"/>
      <c r="UQ332" s="59"/>
      <c r="UR332" s="59"/>
      <c r="US332" s="59"/>
      <c r="UT332" s="60">
        <v>2.7875799685716601E-2</v>
      </c>
      <c r="UV332" s="59"/>
      <c r="UW332" s="59"/>
      <c r="VA332" s="59"/>
      <c r="VB332" s="59">
        <v>2.8075799345970098E-2</v>
      </c>
      <c r="VC332" s="59"/>
      <c r="VD332" s="59"/>
      <c r="VE332" s="59">
        <v>1.40906004235148E-2</v>
      </c>
      <c r="VF332" s="59">
        <v>2.77846008539199E-2</v>
      </c>
      <c r="VG332" s="59"/>
      <c r="VH332" s="59">
        <v>1.39773003756999E-2</v>
      </c>
      <c r="ACE332" s="60"/>
      <c r="ACF332" s="60">
        <v>8.4507209174916696E-3</v>
      </c>
      <c r="ACG332" s="60">
        <v>7.41255227364691E-3</v>
      </c>
      <c r="ACH332" s="60">
        <v>5.8498573300612196E-3</v>
      </c>
      <c r="ACI332" s="60">
        <v>1.76621530338417E-2</v>
      </c>
      <c r="ACJ332" s="60">
        <v>7.8431281374956204E-3</v>
      </c>
      <c r="ACK332" s="60">
        <v>5.5901901026224098E-3</v>
      </c>
      <c r="ACL332" s="60">
        <v>3.6520055802061499E-3</v>
      </c>
      <c r="ACM332" s="60">
        <v>1.4044716295151201E-2</v>
      </c>
      <c r="ACN332" s="60">
        <v>5.7026293957003499E-3</v>
      </c>
      <c r="ACO332" s="60">
        <v>4.6144624133746702E-3</v>
      </c>
      <c r="ACP332" s="60">
        <v>1.35194815518331E-2</v>
      </c>
      <c r="ACQ332" s="60">
        <v>1.1430488330370501E-2</v>
      </c>
      <c r="ACR332" s="60"/>
      <c r="ACS332" s="60"/>
      <c r="ACT332" s="60"/>
      <c r="ACU332" s="60"/>
      <c r="ACV332" s="60"/>
      <c r="ACW332" s="60"/>
      <c r="ACX332" s="60"/>
      <c r="ACY332" s="60">
        <v>1.1141426957828999</v>
      </c>
      <c r="ACZ332" s="60">
        <v>8.5561977453003906E-3</v>
      </c>
      <c r="ADA332" s="60">
        <v>1.5888191129808001E-2</v>
      </c>
      <c r="ADB332" s="60">
        <v>1.4543125648221401E-2</v>
      </c>
      <c r="ADC332" s="60">
        <v>1.2338050457354401E-2</v>
      </c>
      <c r="ADD332" s="60">
        <v>1.5673846132112E-2</v>
      </c>
      <c r="ADE332" s="60">
        <v>1.44909460531797E-2</v>
      </c>
    </row>
    <row r="333" spans="554:785" x14ac:dyDescent="0.25">
      <c r="UH333" s="60"/>
      <c r="UI333" s="59"/>
      <c r="UJ333" s="59"/>
      <c r="UK333" s="59"/>
      <c r="UL333" s="59"/>
      <c r="UM333" s="59"/>
      <c r="UN333" s="59"/>
      <c r="UO333" s="59"/>
      <c r="UP333" s="59"/>
      <c r="UQ333" s="59"/>
      <c r="UR333" s="59"/>
      <c r="US333" s="59"/>
      <c r="UT333" s="60">
        <v>2.7870399877429002E-2</v>
      </c>
      <c r="UV333" s="59"/>
      <c r="UW333" s="59"/>
      <c r="VA333" s="59"/>
      <c r="VB333" s="59">
        <v>2.80722994357347E-2</v>
      </c>
      <c r="VC333" s="59"/>
      <c r="VD333" s="59"/>
      <c r="VE333" s="59">
        <v>1.40808001160621E-2</v>
      </c>
      <c r="VF333" s="59">
        <v>2.7782998979091599E-2</v>
      </c>
      <c r="VG333" s="59"/>
      <c r="VH333" s="59">
        <v>1.3975700363516801E-2</v>
      </c>
      <c r="ACE333" s="60"/>
      <c r="ACF333" s="60">
        <v>8.4477918960824093E-3</v>
      </c>
      <c r="ACG333" s="60">
        <v>7.4075810983819301E-3</v>
      </c>
      <c r="ACH333" s="60">
        <v>5.8446688430076402E-3</v>
      </c>
      <c r="ACI333" s="60">
        <v>1.76571590645817E-2</v>
      </c>
      <c r="ACJ333" s="60">
        <v>7.8424837303006905E-3</v>
      </c>
      <c r="ACK333" s="60">
        <v>5.5817154067145597E-3</v>
      </c>
      <c r="ACL333" s="60">
        <v>3.6335051471892599E-3</v>
      </c>
      <c r="ACM333" s="60">
        <v>1.4031048770738999E-2</v>
      </c>
      <c r="ACN333" s="60">
        <v>5.6918702894461302E-3</v>
      </c>
      <c r="ACO333" s="60">
        <v>4.6028176010795502E-3</v>
      </c>
      <c r="ACP333" s="60">
        <v>1.34868582437239E-2</v>
      </c>
      <c r="ACQ333" s="60">
        <v>1.14227042837566E-2</v>
      </c>
      <c r="ACR333" s="60"/>
      <c r="ACS333" s="60"/>
      <c r="ACT333" s="60"/>
      <c r="ACU333" s="60"/>
      <c r="ACV333" s="60"/>
      <c r="ACW333" s="60"/>
      <c r="ACX333" s="60"/>
      <c r="ACY333" s="60">
        <v>1.1140576370266899</v>
      </c>
      <c r="ACZ333" s="60">
        <v>8.5342442719188397E-3</v>
      </c>
      <c r="ADA333" s="60">
        <v>1.5888147813335699E-2</v>
      </c>
      <c r="ADB333" s="60">
        <v>1.45423415084897E-2</v>
      </c>
      <c r="ADC333" s="60">
        <v>1.2322664035944E-2</v>
      </c>
      <c r="ADD333" s="60">
        <v>1.56598348856401E-2</v>
      </c>
      <c r="ADE333" s="60">
        <v>1.4445213989936E-2</v>
      </c>
    </row>
    <row r="334" spans="554:785" x14ac:dyDescent="0.25">
      <c r="UH334" s="60"/>
      <c r="UI334" s="59"/>
      <c r="UJ334" s="59"/>
      <c r="UK334" s="59"/>
      <c r="UL334" s="59"/>
      <c r="UM334" s="59"/>
      <c r="UN334" s="59"/>
      <c r="UO334" s="59"/>
      <c r="UP334" s="59"/>
      <c r="UQ334" s="59"/>
      <c r="UR334" s="59"/>
      <c r="US334" s="59"/>
      <c r="UT334" s="60">
        <v>2.7863400056958199E-2</v>
      </c>
      <c r="UV334" s="59"/>
      <c r="UW334" s="59"/>
      <c r="VA334" s="59"/>
      <c r="VB334" s="59">
        <v>2.80699990689754E-2</v>
      </c>
      <c r="VC334" s="59"/>
      <c r="VD334" s="59"/>
      <c r="VE334" s="59">
        <v>1.4071799814701001E-2</v>
      </c>
      <c r="VF334" s="59">
        <v>2.77827996760606E-2</v>
      </c>
      <c r="VG334" s="59"/>
      <c r="VH334" s="59">
        <v>1.39753995463252E-2</v>
      </c>
      <c r="ACE334" s="60"/>
      <c r="ACF334" s="60">
        <v>8.4126204850138893E-3</v>
      </c>
      <c r="ACG334" s="60">
        <v>7.4031709022228699E-3</v>
      </c>
      <c r="ACH334" s="60">
        <v>5.8227637599223203E-3</v>
      </c>
      <c r="ACI334" s="60">
        <v>1.7629642738969001E-2</v>
      </c>
      <c r="ACJ334" s="60">
        <v>7.8345593996195003E-3</v>
      </c>
      <c r="ACK334" s="60">
        <v>5.5597291976680696E-3</v>
      </c>
      <c r="ACL334" s="60">
        <v>3.6083925990648101E-3</v>
      </c>
      <c r="ACM334" s="60">
        <v>1.4012811194285201E-2</v>
      </c>
      <c r="ACN334" s="60">
        <v>5.6878360080390997E-3</v>
      </c>
      <c r="ACO334" s="60">
        <v>4.5917491561277496E-3</v>
      </c>
      <c r="ACP334" s="60">
        <v>1.34705324501196E-2</v>
      </c>
      <c r="ACQ334" s="60">
        <v>1.14215014472707E-2</v>
      </c>
      <c r="ACR334" s="60"/>
      <c r="ACS334" s="60"/>
      <c r="ACT334" s="60"/>
      <c r="ACU334" s="60"/>
      <c r="ACV334" s="60"/>
      <c r="ACW334" s="60"/>
      <c r="ACX334" s="60"/>
      <c r="ACY334" s="60">
        <v>1.1138896101661799</v>
      </c>
      <c r="ACZ334" s="60">
        <v>8.4732962885719493E-3</v>
      </c>
      <c r="ADA334" s="60">
        <v>1.5876238810951401E-2</v>
      </c>
      <c r="ADB334" s="60">
        <v>1.44676098041482E-2</v>
      </c>
      <c r="ADC334" s="60">
        <v>1.2303231822917199E-2</v>
      </c>
      <c r="ADD334" s="60">
        <v>1.5638194565686801E-2</v>
      </c>
      <c r="ADE334" s="60">
        <v>1.4422653590140101E-2</v>
      </c>
    </row>
    <row r="335" spans="554:785" x14ac:dyDescent="0.25">
      <c r="UH335" s="60"/>
      <c r="UI335" s="59"/>
      <c r="UJ335" s="59"/>
      <c r="UK335" s="59"/>
      <c r="UL335" s="59"/>
      <c r="UM335" s="59"/>
      <c r="UN335" s="59"/>
      <c r="UO335" s="59"/>
      <c r="UP335" s="59"/>
      <c r="UQ335" s="59"/>
      <c r="UR335" s="59"/>
      <c r="US335" s="59"/>
      <c r="UT335" s="60">
        <v>2.7861498296260799E-2</v>
      </c>
      <c r="UV335" s="59"/>
      <c r="UW335" s="59"/>
      <c r="VA335" s="59"/>
      <c r="VB335" s="59">
        <v>2.8068300336599301E-2</v>
      </c>
      <c r="VC335" s="59"/>
      <c r="VD335" s="59"/>
      <c r="VE335" s="59">
        <v>1.4071499928832E-2</v>
      </c>
      <c r="VF335" s="59">
        <v>2.7782300487160599E-2</v>
      </c>
      <c r="VG335" s="59"/>
      <c r="VH335" s="59">
        <v>1.397390011698E-2</v>
      </c>
      <c r="ACE335" s="60"/>
      <c r="ACF335" s="60">
        <v>8.4104731152796902E-3</v>
      </c>
      <c r="ACG335" s="60">
        <v>7.3840763428218497E-3</v>
      </c>
      <c r="ACH335" s="60">
        <v>5.8156143218437003E-3</v>
      </c>
      <c r="ACI335" s="60">
        <v>1.7449073054566701E-2</v>
      </c>
      <c r="ACJ335" s="60">
        <v>7.8200498107198202E-3</v>
      </c>
      <c r="ACK335" s="60">
        <v>5.5244974014723204E-3</v>
      </c>
      <c r="ACL335" s="60">
        <v>3.6062027099774499E-3</v>
      </c>
      <c r="ACM335" s="60">
        <v>1.3969303516714E-2</v>
      </c>
      <c r="ACN335" s="60">
        <v>5.6868310300947997E-3</v>
      </c>
      <c r="ACO335" s="60">
        <v>4.5917299647481704E-3</v>
      </c>
      <c r="ACP335" s="60">
        <v>1.3370572686117001E-2</v>
      </c>
      <c r="ACQ335" s="60">
        <v>1.1421069010423199E-2</v>
      </c>
      <c r="ACR335" s="60"/>
      <c r="ACS335" s="60"/>
      <c r="ACT335" s="60"/>
      <c r="ACU335" s="60"/>
      <c r="ACV335" s="60"/>
      <c r="ACW335" s="60"/>
      <c r="ACX335" s="60"/>
      <c r="ACY335" s="60">
        <v>1.1138847732927</v>
      </c>
      <c r="ACZ335" s="60">
        <v>8.4435415562431494E-3</v>
      </c>
      <c r="ADA335" s="60">
        <v>1.5875566296274801E-2</v>
      </c>
      <c r="ADB335" s="60">
        <v>1.4434932813281299E-2</v>
      </c>
      <c r="ADC335" s="60">
        <v>1.22846477212305E-2</v>
      </c>
      <c r="ADD335" s="60">
        <v>1.5634981853702198E-2</v>
      </c>
      <c r="ADE335" s="60">
        <v>1.43930421638419E-2</v>
      </c>
    </row>
    <row r="336" spans="554:785" x14ac:dyDescent="0.25">
      <c r="UH336" s="60"/>
      <c r="UI336" s="59"/>
      <c r="UJ336" s="59"/>
      <c r="UK336" s="59"/>
      <c r="UL336" s="59"/>
      <c r="UM336" s="59"/>
      <c r="UN336" s="59"/>
      <c r="UO336" s="59"/>
      <c r="UP336" s="59"/>
      <c r="UQ336" s="59"/>
      <c r="UR336" s="59"/>
      <c r="US336" s="59"/>
      <c r="UT336" s="60">
        <v>2.78613995760679E-2</v>
      </c>
      <c r="UV336" s="59"/>
      <c r="UW336" s="59"/>
      <c r="VA336" s="59"/>
      <c r="VB336" s="59">
        <v>2.8065800666808999E-2</v>
      </c>
      <c r="VC336" s="59"/>
      <c r="VD336" s="59"/>
      <c r="VE336" s="59">
        <v>1.4070199802517801E-2</v>
      </c>
      <c r="VF336" s="59">
        <v>2.7779199182987199E-2</v>
      </c>
      <c r="VG336" s="59"/>
      <c r="VH336" s="59">
        <v>1.39664001762866E-2</v>
      </c>
      <c r="ACE336" s="60"/>
      <c r="ACF336" s="60">
        <v>8.3904547215571997E-3</v>
      </c>
      <c r="ACG336" s="60">
        <v>7.3812680631218401E-3</v>
      </c>
      <c r="ACH336" s="60">
        <v>5.7954338628489E-3</v>
      </c>
      <c r="ACI336" s="60">
        <v>1.7412180400370701E-2</v>
      </c>
      <c r="ACJ336" s="60">
        <v>7.8109213875047498E-3</v>
      </c>
      <c r="ACK336" s="60">
        <v>5.5117211241488499E-3</v>
      </c>
      <c r="ACL336" s="60">
        <v>3.59886834279181E-3</v>
      </c>
      <c r="ACM336" s="60">
        <v>1.39475045681081E-2</v>
      </c>
      <c r="ACN336" s="60">
        <v>5.6318353149386697E-3</v>
      </c>
      <c r="ACO336" s="60">
        <v>4.5866015168557197E-3</v>
      </c>
      <c r="ACP336" s="60">
        <v>1.3338818002428801E-2</v>
      </c>
      <c r="ACQ336" s="60">
        <v>1.1417490368908999E-2</v>
      </c>
      <c r="ACR336" s="60"/>
      <c r="ACS336" s="60"/>
      <c r="ACT336" s="60"/>
      <c r="ACU336" s="60"/>
      <c r="ACV336" s="60"/>
      <c r="ACW336" s="60"/>
      <c r="ACX336" s="60"/>
      <c r="ACY336" s="60">
        <v>1.11381564614628</v>
      </c>
      <c r="ACZ336" s="60">
        <v>8.4307573750610609E-3</v>
      </c>
      <c r="ADA336" s="60">
        <v>1.5865135700405299E-2</v>
      </c>
      <c r="ADB336" s="60">
        <v>1.44284166891296E-2</v>
      </c>
      <c r="ADC336" s="60">
        <v>1.22526211763268E-2</v>
      </c>
      <c r="ADD336" s="60">
        <v>1.56216421893208E-2</v>
      </c>
      <c r="ADE336" s="60">
        <v>1.4264765956328199E-2</v>
      </c>
    </row>
    <row r="337" spans="554:785" x14ac:dyDescent="0.25">
      <c r="UH337" s="60"/>
      <c r="UI337" s="59"/>
      <c r="UJ337" s="59"/>
      <c r="UK337" s="59"/>
      <c r="UL337" s="59"/>
      <c r="UM337" s="59"/>
      <c r="UN337" s="59"/>
      <c r="UO337" s="59"/>
      <c r="UP337" s="59"/>
      <c r="UQ337" s="59"/>
      <c r="UR337" s="59"/>
      <c r="US337" s="59"/>
      <c r="UT337" s="60">
        <v>2.7858600020408599E-2</v>
      </c>
      <c r="UV337" s="59"/>
      <c r="UW337" s="59"/>
      <c r="VA337" s="59"/>
      <c r="VB337" s="59">
        <v>2.8064399957656801E-2</v>
      </c>
      <c r="VC337" s="59"/>
      <c r="VD337" s="59"/>
      <c r="VE337" s="59">
        <v>1.4061500318348401E-2</v>
      </c>
      <c r="VF337" s="59">
        <v>2.7778301388025201E-2</v>
      </c>
      <c r="VG337" s="59"/>
      <c r="VH337" s="59">
        <v>1.39621999114751E-2</v>
      </c>
      <c r="ACE337" s="60"/>
      <c r="ACF337" s="60">
        <v>8.3708788974148594E-3</v>
      </c>
      <c r="ACG337" s="60">
        <v>7.37823322602484E-3</v>
      </c>
      <c r="ACH337" s="60">
        <v>5.7656907665683196E-3</v>
      </c>
      <c r="ACI337" s="60">
        <v>1.7369562324193E-2</v>
      </c>
      <c r="ACJ337" s="60">
        <v>7.7955790118203003E-3</v>
      </c>
      <c r="ACK337" s="60">
        <v>5.5104247384660798E-3</v>
      </c>
      <c r="ACL337" s="60">
        <v>3.5780252737047701E-3</v>
      </c>
      <c r="ACM337" s="60">
        <v>1.39239115992964E-2</v>
      </c>
      <c r="ACN337" s="60">
        <v>5.58808601453649E-3</v>
      </c>
      <c r="ACO337" s="60">
        <v>4.5681836648490404E-3</v>
      </c>
      <c r="ACP337" s="60">
        <v>1.3337555791389399E-2</v>
      </c>
      <c r="ACQ337" s="60">
        <v>1.1416991297782E-2</v>
      </c>
      <c r="ACR337" s="60"/>
      <c r="ACS337" s="60"/>
      <c r="ACT337" s="60"/>
      <c r="ACU337" s="60"/>
      <c r="ACV337" s="60"/>
      <c r="ACW337" s="60"/>
      <c r="ACX337" s="60"/>
      <c r="ACY337" s="60">
        <v>1.1133749392274901</v>
      </c>
      <c r="ACZ337" s="60">
        <v>8.4287585604143796E-3</v>
      </c>
      <c r="ADA337" s="60">
        <v>1.5797695545004299E-2</v>
      </c>
      <c r="ADB337" s="60">
        <v>1.4411479091854199E-2</v>
      </c>
      <c r="ADC337" s="60">
        <v>1.21965653490452E-2</v>
      </c>
      <c r="ADD337" s="60">
        <v>1.5621139454098E-2</v>
      </c>
      <c r="ADE337" s="60">
        <v>1.42528390767118E-2</v>
      </c>
    </row>
    <row r="338" spans="554:785" x14ac:dyDescent="0.25">
      <c r="UH338" s="60"/>
      <c r="UI338" s="59"/>
      <c r="UJ338" s="59"/>
      <c r="UK338" s="59"/>
      <c r="UL338" s="59"/>
      <c r="UM338" s="59"/>
      <c r="UN338" s="59"/>
      <c r="UO338" s="59"/>
      <c r="UP338" s="59"/>
      <c r="UQ338" s="59"/>
      <c r="UR338" s="59"/>
      <c r="US338" s="59"/>
      <c r="UT338" s="60">
        <v>2.7858199551701501E-2</v>
      </c>
      <c r="UV338" s="59"/>
      <c r="UW338" s="59"/>
      <c r="VA338" s="59"/>
      <c r="VB338" s="59">
        <v>2.8053300455212499E-2</v>
      </c>
      <c r="VC338" s="59"/>
      <c r="VD338" s="59"/>
      <c r="VE338" s="59">
        <v>1.4056299813091699E-2</v>
      </c>
      <c r="VF338" s="59">
        <v>2.7763400226831401E-2</v>
      </c>
      <c r="VG338" s="59"/>
      <c r="VH338" s="59">
        <v>1.39613002538681E-2</v>
      </c>
      <c r="ACE338" s="60"/>
      <c r="ACF338" s="60">
        <v>8.3653765991575403E-3</v>
      </c>
      <c r="ACG338" s="60">
        <v>7.3779127269285299E-3</v>
      </c>
      <c r="ACH338" s="60">
        <v>5.7274774592956596E-3</v>
      </c>
      <c r="ACI338" s="60">
        <v>1.7275114496593202E-2</v>
      </c>
      <c r="ACJ338" s="60">
        <v>7.7550418772655196E-3</v>
      </c>
      <c r="ACK338" s="60">
        <v>5.4850372202746101E-3</v>
      </c>
      <c r="ACL338" s="60">
        <v>3.57732901312586E-3</v>
      </c>
      <c r="ACM338" s="60">
        <v>1.39037550099919E-2</v>
      </c>
      <c r="ACN338" s="60">
        <v>5.4921640804290401E-3</v>
      </c>
      <c r="ACO338" s="60">
        <v>4.5538686758749896E-3</v>
      </c>
      <c r="ACP338" s="60">
        <v>1.3276755244334301E-2</v>
      </c>
      <c r="ACQ338" s="60">
        <v>1.14071232716046E-2</v>
      </c>
      <c r="ACR338" s="60"/>
      <c r="ACS338" s="60"/>
      <c r="ACT338" s="60"/>
      <c r="ACU338" s="60"/>
      <c r="ACV338" s="60"/>
      <c r="ACW338" s="60"/>
      <c r="ACX338" s="60"/>
      <c r="ACY338" s="60">
        <v>1.1130252826400999</v>
      </c>
      <c r="ACZ338" s="60">
        <v>8.4158673354876104E-3</v>
      </c>
      <c r="ADA338" s="60">
        <v>1.57932495799139E-2</v>
      </c>
      <c r="ADB338" s="60">
        <v>1.4410824007458E-2</v>
      </c>
      <c r="ADC338" s="60">
        <v>1.21740686943724E-2</v>
      </c>
      <c r="ADD338" s="60">
        <v>1.5431462640263899E-2</v>
      </c>
      <c r="ADE338" s="60">
        <v>1.41825631190332E-2</v>
      </c>
    </row>
    <row r="339" spans="554:785" x14ac:dyDescent="0.25">
      <c r="UH339" s="60"/>
      <c r="UI339" s="59"/>
      <c r="UJ339" s="59"/>
      <c r="UK339" s="59"/>
      <c r="UL339" s="59"/>
      <c r="UM339" s="59"/>
      <c r="UN339" s="59"/>
      <c r="UO339" s="59"/>
      <c r="UP339" s="59"/>
      <c r="UQ339" s="59"/>
      <c r="UR339" s="59"/>
      <c r="US339" s="59"/>
      <c r="UT339" s="60">
        <v>2.7856498956680201E-2</v>
      </c>
      <c r="UV339" s="59"/>
      <c r="UW339" s="59"/>
      <c r="VA339" s="59"/>
      <c r="VB339" s="59">
        <v>2.8049599379300998E-2</v>
      </c>
      <c r="VC339" s="59"/>
      <c r="VD339" s="59"/>
      <c r="VE339" s="59">
        <v>1.40482001006603E-2</v>
      </c>
      <c r="VF339" s="59">
        <v>2.7762498706579201E-2</v>
      </c>
      <c r="VG339" s="59"/>
      <c r="VH339" s="59">
        <v>1.3960200361907401E-2</v>
      </c>
      <c r="ACE339" s="60"/>
      <c r="ACF339" s="60">
        <v>8.3235950689053897E-3</v>
      </c>
      <c r="ACG339" s="60">
        <v>7.3507061708050804E-3</v>
      </c>
      <c r="ACH339" s="60">
        <v>5.7086537256234001E-3</v>
      </c>
      <c r="ACI339" s="60">
        <v>1.7262214116095E-2</v>
      </c>
      <c r="ACJ339" s="60">
        <v>7.7097761009514796E-3</v>
      </c>
      <c r="ACK339" s="60">
        <v>5.4326999240421397E-3</v>
      </c>
      <c r="ACL339" s="60">
        <v>3.5661468917420201E-3</v>
      </c>
      <c r="ACM339" s="60">
        <v>1.3894093502120199E-2</v>
      </c>
      <c r="ACN339" s="60">
        <v>5.4779310880597098E-3</v>
      </c>
      <c r="ACO339" s="60">
        <v>4.4976148768426797E-3</v>
      </c>
      <c r="ACP339" s="60">
        <v>1.32650820918549E-2</v>
      </c>
      <c r="ACQ339" s="60">
        <v>1.13939804175518E-2</v>
      </c>
      <c r="ACR339" s="60"/>
      <c r="ACS339" s="60"/>
      <c r="ACT339" s="60"/>
      <c r="ACU339" s="60"/>
      <c r="ACV339" s="60"/>
      <c r="ACW339" s="60"/>
      <c r="ACX339" s="60"/>
      <c r="ACY339" s="60">
        <v>1.11291732913004</v>
      </c>
      <c r="ACZ339" s="60">
        <v>8.4023624399337492E-3</v>
      </c>
      <c r="ADA339" s="60">
        <v>1.5774870166183699E-2</v>
      </c>
      <c r="ADB339" s="60">
        <v>1.4410318303347601E-2</v>
      </c>
      <c r="ADC339" s="60">
        <v>1.21581536488523E-2</v>
      </c>
      <c r="ADD339" s="60">
        <v>1.54148656359541E-2</v>
      </c>
      <c r="ADE339" s="60">
        <v>1.4104350718363501E-2</v>
      </c>
    </row>
    <row r="340" spans="554:785" x14ac:dyDescent="0.25">
      <c r="UH340" s="60"/>
      <c r="UI340" s="59"/>
      <c r="UJ340" s="59"/>
      <c r="UK340" s="59"/>
      <c r="UL340" s="59"/>
      <c r="UM340" s="59"/>
      <c r="UN340" s="59"/>
      <c r="UO340" s="59"/>
      <c r="UP340" s="59"/>
      <c r="UQ340" s="59"/>
      <c r="UR340" s="59"/>
      <c r="US340" s="59"/>
      <c r="UT340" s="60">
        <v>2.7854200452566098E-2</v>
      </c>
      <c r="UV340" s="59"/>
      <c r="UW340" s="59"/>
      <c r="VA340" s="59"/>
      <c r="VB340" s="59">
        <v>2.80321985483169E-2</v>
      </c>
      <c r="VC340" s="59"/>
      <c r="VD340" s="59"/>
      <c r="VE340" s="59">
        <v>1.40474000945687E-2</v>
      </c>
      <c r="VF340" s="59">
        <v>2.7757199481129601E-2</v>
      </c>
      <c r="VG340" s="59"/>
      <c r="VH340" s="59">
        <v>1.39598995447158E-2</v>
      </c>
      <c r="ACE340" s="60"/>
      <c r="ACF340" s="60">
        <v>8.25608530021304E-3</v>
      </c>
      <c r="ACG340" s="60">
        <v>7.3421597306558397E-3</v>
      </c>
      <c r="ACH340" s="60">
        <v>5.6723368714666099E-3</v>
      </c>
      <c r="ACI340" s="60">
        <v>1.7250292176928899E-2</v>
      </c>
      <c r="ACJ340" s="60">
        <v>7.7093157947601999E-3</v>
      </c>
      <c r="ACK340" s="60">
        <v>5.41210343752461E-3</v>
      </c>
      <c r="ACL340" s="60">
        <v>3.5651092379387198E-3</v>
      </c>
      <c r="ACM340" s="60">
        <v>1.3874707357450999E-2</v>
      </c>
      <c r="ACN340" s="60">
        <v>5.4689272916555601E-3</v>
      </c>
      <c r="ACO340" s="60">
        <v>4.4469283109248303E-3</v>
      </c>
      <c r="ACP340" s="60">
        <v>1.31027203504254E-2</v>
      </c>
      <c r="ACQ340" s="60">
        <v>1.13724577023954E-2</v>
      </c>
      <c r="ACR340" s="60"/>
      <c r="ACS340" s="60"/>
      <c r="ACT340" s="60"/>
      <c r="ACU340" s="60"/>
      <c r="ACV340" s="60"/>
      <c r="ACW340" s="60"/>
      <c r="ACX340" s="60"/>
      <c r="ACY340" s="60">
        <v>1.11259381010518</v>
      </c>
      <c r="ACZ340" s="60">
        <v>8.3827698092333609E-3</v>
      </c>
      <c r="ADA340" s="60">
        <v>1.5747835150907299E-2</v>
      </c>
      <c r="ADB340" s="60">
        <v>1.4405501458508699E-2</v>
      </c>
      <c r="ADC340" s="60">
        <v>1.21158331488281E-2</v>
      </c>
      <c r="ADD340" s="60">
        <v>1.5382390557410299E-2</v>
      </c>
      <c r="ADE340" s="60">
        <v>1.40879062519916E-2</v>
      </c>
    </row>
    <row r="341" spans="554:785" x14ac:dyDescent="0.25">
      <c r="UH341" s="60"/>
      <c r="UI341" s="59"/>
      <c r="UJ341" s="59"/>
      <c r="UK341" s="59"/>
      <c r="UL341" s="59"/>
      <c r="UM341" s="59"/>
      <c r="UN341" s="59"/>
      <c r="UO341" s="59"/>
      <c r="UP341" s="59"/>
      <c r="UQ341" s="59"/>
      <c r="UR341" s="59"/>
      <c r="US341" s="59"/>
      <c r="UT341" s="60">
        <v>2.7851300314068701E-2</v>
      </c>
      <c r="UV341" s="59"/>
      <c r="UW341" s="59"/>
      <c r="VA341" s="59"/>
      <c r="VB341" s="59">
        <v>2.8019800782203601E-2</v>
      </c>
      <c r="VC341" s="59"/>
      <c r="VD341" s="59"/>
      <c r="VE341" s="59">
        <v>1.40437996014952E-2</v>
      </c>
      <c r="VF341" s="59">
        <v>2.7756199240684499E-2</v>
      </c>
      <c r="VG341" s="59"/>
      <c r="VH341" s="59">
        <v>1.3954400084912701E-2</v>
      </c>
      <c r="ACE341" s="60"/>
      <c r="ACF341" s="60">
        <v>8.2454386441976803E-3</v>
      </c>
      <c r="ACG341" s="60">
        <v>7.3353751896977903E-3</v>
      </c>
      <c r="ACH341" s="60">
        <v>5.6672608991740099E-3</v>
      </c>
      <c r="ACI341" s="60">
        <v>1.7186503896715499E-2</v>
      </c>
      <c r="ACJ341" s="60">
        <v>7.67177931362506E-3</v>
      </c>
      <c r="ACK341" s="60">
        <v>5.3543564965776603E-3</v>
      </c>
      <c r="ACL341" s="60">
        <v>3.5494359418710899E-3</v>
      </c>
      <c r="ACM341" s="60">
        <v>1.3870799048624099E-2</v>
      </c>
      <c r="ACN341" s="60">
        <v>5.4537553587815802E-3</v>
      </c>
      <c r="ACO341" s="60">
        <v>4.4439521676539603E-3</v>
      </c>
      <c r="ACP341" s="60">
        <v>1.3058974428002201E-2</v>
      </c>
      <c r="ACQ341" s="60">
        <v>1.13494773848352E-2</v>
      </c>
      <c r="ACR341" s="60"/>
      <c r="ACS341" s="60"/>
      <c r="ACT341" s="60"/>
      <c r="ACU341" s="60"/>
      <c r="ACV341" s="60"/>
      <c r="ACW341" s="60"/>
      <c r="ACX341" s="60"/>
      <c r="ACY341" s="60">
        <v>1.11243904350302</v>
      </c>
      <c r="ACZ341" s="60">
        <v>8.3616727269453101E-3</v>
      </c>
      <c r="ADA341" s="60">
        <v>1.5727021449205701E-2</v>
      </c>
      <c r="ADB341" s="60">
        <v>1.4345550847338601E-2</v>
      </c>
      <c r="ADC341" s="60">
        <v>1.20965331278047E-2</v>
      </c>
      <c r="ADD341" s="60">
        <v>1.53270923577878E-2</v>
      </c>
      <c r="ADE341" s="60">
        <v>1.40736760680876E-2</v>
      </c>
    </row>
    <row r="342" spans="554:785" x14ac:dyDescent="0.25">
      <c r="UH342" s="60"/>
      <c r="UI342" s="59"/>
      <c r="UJ342" s="59"/>
      <c r="UK342" s="59"/>
      <c r="UL342" s="59"/>
      <c r="UM342" s="59"/>
      <c r="UN342" s="59"/>
      <c r="UO342" s="59"/>
      <c r="UP342" s="59"/>
      <c r="UQ342" s="59"/>
      <c r="UR342" s="59"/>
      <c r="US342" s="59"/>
      <c r="UT342" s="60">
        <v>2.78484001755714E-2</v>
      </c>
      <c r="UV342" s="59"/>
      <c r="UW342" s="59"/>
      <c r="VA342" s="59"/>
      <c r="VB342" s="59">
        <v>2.8011500835418701E-2</v>
      </c>
      <c r="VC342" s="59"/>
      <c r="VD342" s="59"/>
      <c r="VE342" s="59">
        <v>1.4039900153875301E-2</v>
      </c>
      <c r="VF342" s="59">
        <v>2.77522001415491E-2</v>
      </c>
      <c r="VG342" s="59"/>
      <c r="VH342" s="59">
        <v>1.394800003618E-2</v>
      </c>
      <c r="ACE342" s="60"/>
      <c r="ACF342" s="60">
        <v>8.2418073040021796E-3</v>
      </c>
      <c r="ACG342" s="60">
        <v>7.3227672296020899E-3</v>
      </c>
      <c r="ACH342" s="60">
        <v>5.6231065386780701E-3</v>
      </c>
      <c r="ACI342" s="60">
        <v>1.7183520080409399E-2</v>
      </c>
      <c r="ACJ342" s="60">
        <v>7.6709540983818103E-3</v>
      </c>
      <c r="ACK342" s="60">
        <v>5.34884542355131E-3</v>
      </c>
      <c r="ACL342" s="60">
        <v>3.54560527400584E-3</v>
      </c>
      <c r="ACM342" s="60">
        <v>1.3865960066802199E-2</v>
      </c>
      <c r="ACN342" s="60">
        <v>5.4099024788332997E-3</v>
      </c>
      <c r="ACO342" s="60">
        <v>4.4354947065478097E-3</v>
      </c>
      <c r="ACP342" s="60">
        <v>1.26934076913807E-2</v>
      </c>
      <c r="ACQ342" s="60">
        <v>1.13300082258024E-2</v>
      </c>
      <c r="ACR342" s="60"/>
      <c r="ACS342" s="60"/>
      <c r="ACT342" s="60"/>
      <c r="ACU342" s="60"/>
      <c r="ACV342" s="60"/>
      <c r="ACW342" s="60"/>
      <c r="ACX342" s="60"/>
      <c r="ACY342" s="60">
        <v>1.1120477845643599</v>
      </c>
      <c r="ACZ342" s="60">
        <v>8.3229854886297996E-3</v>
      </c>
      <c r="ADA342" s="60">
        <v>1.56555798702964E-2</v>
      </c>
      <c r="ADB342" s="60">
        <v>1.43177689417946E-2</v>
      </c>
      <c r="ADC342" s="60">
        <v>1.20720478153828E-2</v>
      </c>
      <c r="ADD342" s="60">
        <v>1.5315026594364199E-2</v>
      </c>
      <c r="ADE342" s="60">
        <v>1.4069555256236E-2</v>
      </c>
    </row>
    <row r="343" spans="554:785" x14ac:dyDescent="0.25">
      <c r="UH343" s="60"/>
      <c r="UI343" s="59"/>
      <c r="UJ343" s="59"/>
      <c r="UK343" s="59"/>
      <c r="UL343" s="59"/>
      <c r="UM343" s="59"/>
      <c r="UN343" s="59"/>
      <c r="UO343" s="59"/>
      <c r="UP343" s="59"/>
      <c r="UQ343" s="59"/>
      <c r="UR343" s="59"/>
      <c r="US343" s="59"/>
      <c r="UT343" s="60">
        <v>2.7843400835990899E-2</v>
      </c>
      <c r="UV343" s="59"/>
      <c r="UW343" s="59"/>
      <c r="VA343" s="59"/>
      <c r="VB343" s="59">
        <v>2.8004199266433698E-2</v>
      </c>
      <c r="VC343" s="59"/>
      <c r="VD343" s="59"/>
      <c r="VE343" s="59">
        <v>1.40158999711275E-2</v>
      </c>
      <c r="VF343" s="59">
        <v>2.7749501168727798E-2</v>
      </c>
      <c r="VG343" s="59"/>
      <c r="VH343" s="59">
        <v>1.39440996572375E-2</v>
      </c>
      <c r="ACE343" s="60"/>
      <c r="ACF343" s="60">
        <v>8.2044554263912897E-3</v>
      </c>
      <c r="ACG343" s="60">
        <v>7.3050892519237898E-3</v>
      </c>
      <c r="ACH343" s="60">
        <v>5.5943842374626303E-3</v>
      </c>
      <c r="ACI343" s="60">
        <v>1.71747954149882E-2</v>
      </c>
      <c r="ACJ343" s="60">
        <v>7.6619922424123101E-3</v>
      </c>
      <c r="ACK343" s="60">
        <v>5.3214234848651398E-3</v>
      </c>
      <c r="ACL343" s="60">
        <v>3.5047045123229401E-3</v>
      </c>
      <c r="ACM343" s="60">
        <v>1.38378123587135E-2</v>
      </c>
      <c r="ACN343" s="60">
        <v>5.3821439977276399E-3</v>
      </c>
      <c r="ACO343" s="60">
        <v>4.4344868774526102E-3</v>
      </c>
      <c r="ACP343" s="60">
        <v>1.2635731578550699E-2</v>
      </c>
      <c r="ACQ343" s="60">
        <v>1.1325494011743299E-2</v>
      </c>
      <c r="ACR343" s="60"/>
      <c r="ACS343" s="60"/>
      <c r="ACT343" s="60"/>
      <c r="ACU343" s="60"/>
      <c r="ACV343" s="60"/>
      <c r="ACW343" s="60"/>
      <c r="ACX343" s="60"/>
      <c r="ACY343" s="60">
        <v>1.1108717073076999</v>
      </c>
      <c r="ACZ343" s="60">
        <v>8.3126408364139395E-3</v>
      </c>
      <c r="ADA343" s="60">
        <v>1.5636822134743499E-2</v>
      </c>
      <c r="ADB343" s="60">
        <v>1.42631272660045E-2</v>
      </c>
      <c r="ADC343" s="60">
        <v>1.2021109039517801E-2</v>
      </c>
      <c r="ADD343" s="60">
        <v>1.53021081088861E-2</v>
      </c>
      <c r="ADE343" s="60">
        <v>1.40457772878877E-2</v>
      </c>
    </row>
    <row r="344" spans="554:785" x14ac:dyDescent="0.25">
      <c r="UH344" s="60"/>
      <c r="UI344" s="59"/>
      <c r="UJ344" s="59"/>
      <c r="UK344" s="59"/>
      <c r="UL344" s="59"/>
      <c r="UM344" s="59"/>
      <c r="UN344" s="59"/>
      <c r="UO344" s="59"/>
      <c r="UP344" s="59"/>
      <c r="UQ344" s="59"/>
      <c r="UR344" s="59"/>
      <c r="US344" s="59"/>
      <c r="UT344" s="60">
        <v>2.7842100709676701E-2</v>
      </c>
      <c r="UV344" s="59"/>
      <c r="UW344" s="59"/>
      <c r="VA344" s="59"/>
      <c r="VB344" s="59">
        <v>2.7999000623822198E-2</v>
      </c>
      <c r="VC344" s="59"/>
      <c r="VD344" s="59"/>
      <c r="VE344" s="59">
        <v>1.4014500193297801E-2</v>
      </c>
      <c r="VF344" s="59">
        <v>2.7736898511648098E-2</v>
      </c>
      <c r="VG344" s="59"/>
      <c r="VH344" s="59">
        <v>1.39439003542065E-2</v>
      </c>
      <c r="ACE344" s="60"/>
      <c r="ACF344" s="60">
        <v>8.1950984191192199E-3</v>
      </c>
      <c r="ACG344" s="60">
        <v>7.2925720875300403E-3</v>
      </c>
      <c r="ACH344" s="60">
        <v>5.5802742092891299E-3</v>
      </c>
      <c r="ACI344" s="60">
        <v>1.7153850605327099E-2</v>
      </c>
      <c r="ACJ344" s="60">
        <v>7.6515931807355003E-3</v>
      </c>
      <c r="ACK344" s="60">
        <v>5.2721167367274996E-3</v>
      </c>
      <c r="ACL344" s="60">
        <v>3.4920155748119001E-3</v>
      </c>
      <c r="ACM344" s="60">
        <v>1.38282076500765E-2</v>
      </c>
      <c r="ACN344" s="60">
        <v>5.3570813315677902E-3</v>
      </c>
      <c r="ACO344" s="60">
        <v>4.4100963228541198E-3</v>
      </c>
      <c r="ACP344" s="60">
        <v>1.2570714243356099E-2</v>
      </c>
      <c r="ACQ344" s="60">
        <v>1.13247946212308E-2</v>
      </c>
      <c r="ACR344" s="60"/>
      <c r="ACS344" s="60"/>
      <c r="ACT344" s="60"/>
      <c r="ACU344" s="60"/>
      <c r="ACV344" s="60"/>
      <c r="ACW344" s="60"/>
      <c r="ACX344" s="60"/>
      <c r="ACY344" s="60">
        <v>1.11076605913268</v>
      </c>
      <c r="ACZ344" s="60">
        <v>8.3093410027713799E-3</v>
      </c>
      <c r="ADA344" s="60">
        <v>1.55787697454512E-2</v>
      </c>
      <c r="ADB344" s="60">
        <v>1.42517853907408E-2</v>
      </c>
      <c r="ADC344" s="60">
        <v>1.19989146480477E-2</v>
      </c>
      <c r="ADD344" s="60">
        <v>1.5277476042672799E-2</v>
      </c>
      <c r="ADE344" s="60">
        <v>1.400978985101E-2</v>
      </c>
    </row>
    <row r="345" spans="554:785" x14ac:dyDescent="0.25">
      <c r="UH345" s="60"/>
      <c r="UI345" s="59"/>
      <c r="UJ345" s="59"/>
      <c r="UK345" s="59"/>
      <c r="UL345" s="59"/>
      <c r="UM345" s="59"/>
      <c r="UN345" s="59"/>
      <c r="UO345" s="59"/>
      <c r="UP345" s="59"/>
      <c r="UQ345" s="59"/>
      <c r="UR345" s="59"/>
      <c r="US345" s="59"/>
      <c r="UT345" s="60">
        <v>2.7840200811624499E-2</v>
      </c>
      <c r="UV345" s="59"/>
      <c r="UW345" s="59"/>
      <c r="VA345" s="59"/>
      <c r="VB345" s="59">
        <v>2.7996100485324801E-2</v>
      </c>
      <c r="VC345" s="59"/>
      <c r="VD345" s="59"/>
      <c r="VE345" s="59">
        <v>1.4008999802172101E-2</v>
      </c>
      <c r="VF345" s="59">
        <v>2.7733199298381798E-2</v>
      </c>
      <c r="VG345" s="59"/>
      <c r="VH345" s="59">
        <v>1.3936899602413099E-2</v>
      </c>
      <c r="ACE345" s="60"/>
      <c r="ACF345" s="60">
        <v>8.1804869987199998E-3</v>
      </c>
      <c r="ACG345" s="60">
        <v>7.2820095889026904E-3</v>
      </c>
      <c r="ACH345" s="60">
        <v>5.5611650506647197E-3</v>
      </c>
      <c r="ACI345" s="60">
        <v>1.7088969571617599E-2</v>
      </c>
      <c r="ACJ345" s="60">
        <v>7.6177471201804899E-3</v>
      </c>
      <c r="ACK345" s="60">
        <v>5.2580122771526501E-3</v>
      </c>
      <c r="ACL345" s="60">
        <v>3.48535040603749E-3</v>
      </c>
      <c r="ACM345" s="60">
        <v>1.3827807205628999E-2</v>
      </c>
      <c r="ACN345" s="60">
        <v>5.3496315459503297E-3</v>
      </c>
      <c r="ACO345" s="60">
        <v>4.4044905098888001E-3</v>
      </c>
      <c r="ACP345" s="60">
        <v>1.25428709974737E-2</v>
      </c>
      <c r="ACQ345" s="60">
        <v>1.13247344187724E-2</v>
      </c>
      <c r="ACR345" s="60"/>
      <c r="ACS345" s="60"/>
      <c r="ACT345" s="60"/>
      <c r="ACU345" s="60"/>
      <c r="ACV345" s="60"/>
      <c r="ACW345" s="60"/>
      <c r="ACX345" s="60"/>
      <c r="ACY345" s="60">
        <v>1.1106532065244199</v>
      </c>
      <c r="ACZ345" s="60">
        <v>8.2821497513056799E-3</v>
      </c>
      <c r="ADA345" s="60">
        <v>1.55622406225761E-2</v>
      </c>
      <c r="ADB345" s="60">
        <v>1.4246145732587199E-2</v>
      </c>
      <c r="ADC345" s="60">
        <v>1.19826859621341E-2</v>
      </c>
      <c r="ADD345" s="60">
        <v>1.52619002660898E-2</v>
      </c>
      <c r="ADE345" s="60">
        <v>1.39690227593392E-2</v>
      </c>
    </row>
    <row r="346" spans="554:785" x14ac:dyDescent="0.25">
      <c r="UH346" s="60"/>
      <c r="UI346" s="59"/>
      <c r="UJ346" s="59"/>
      <c r="UK346" s="59"/>
      <c r="UL346" s="59"/>
      <c r="UM346" s="59"/>
      <c r="UN346" s="59"/>
      <c r="UO346" s="59"/>
      <c r="UP346" s="59"/>
      <c r="UQ346" s="59"/>
      <c r="UR346" s="59"/>
      <c r="US346" s="59"/>
      <c r="UT346" s="60">
        <v>2.7837999165058101E-2</v>
      </c>
      <c r="UV346" s="59"/>
      <c r="UW346" s="59"/>
      <c r="VA346" s="59"/>
      <c r="VB346" s="59">
        <v>2.7991900220513299E-2</v>
      </c>
      <c r="VC346" s="59"/>
      <c r="VD346" s="59"/>
      <c r="VE346" s="59">
        <v>1.4004699885845099E-2</v>
      </c>
      <c r="VF346" s="59">
        <v>2.7731601148843699E-2</v>
      </c>
      <c r="VG346" s="59"/>
      <c r="VH346" s="59">
        <v>1.3933599926531299E-2</v>
      </c>
      <c r="ACE346" s="60"/>
      <c r="ACF346" s="60">
        <v>8.15565046293713E-3</v>
      </c>
      <c r="ACG346" s="60">
        <v>7.2733766120151502E-3</v>
      </c>
      <c r="ACH346" s="60">
        <v>5.5556705904613399E-3</v>
      </c>
      <c r="ACI346" s="60">
        <v>1.70588929826819E-2</v>
      </c>
      <c r="ACJ346" s="60">
        <v>7.6071083051510299E-3</v>
      </c>
      <c r="ACK346" s="60">
        <v>5.25112709299349E-3</v>
      </c>
      <c r="ACL346" s="60">
        <v>3.47303815307655E-3</v>
      </c>
      <c r="ACM346" s="60">
        <v>1.38219050245133E-2</v>
      </c>
      <c r="ACN346" s="60">
        <v>5.3421451805985096E-3</v>
      </c>
      <c r="ACO346" s="60">
        <v>4.3899059160652397E-3</v>
      </c>
      <c r="ACP346" s="60">
        <v>1.2518147917208899E-2</v>
      </c>
      <c r="ACQ346" s="60">
        <v>1.1316603831921099E-2</v>
      </c>
      <c r="ACR346" s="60"/>
      <c r="ACS346" s="60"/>
      <c r="ACT346" s="60"/>
      <c r="ACU346" s="60"/>
      <c r="ACV346" s="60"/>
      <c r="ACW346" s="60"/>
      <c r="ACX346" s="60"/>
      <c r="ACY346" s="60">
        <v>1.1105836924041601</v>
      </c>
      <c r="ACZ346" s="60">
        <v>8.28052417430147E-3</v>
      </c>
      <c r="ADA346" s="60">
        <v>1.5504276626252899E-2</v>
      </c>
      <c r="ADB346" s="60">
        <v>1.4233687850851001E-2</v>
      </c>
      <c r="ADC346" s="60">
        <v>1.19710344916652E-2</v>
      </c>
      <c r="ADD346" s="60">
        <v>1.51967359201134E-2</v>
      </c>
      <c r="ADE346" s="60">
        <v>1.39194522865938E-2</v>
      </c>
    </row>
    <row r="347" spans="554:785" x14ac:dyDescent="0.25">
      <c r="UH347" s="60"/>
      <c r="UI347" s="59"/>
      <c r="UJ347" s="59"/>
      <c r="UK347" s="59"/>
      <c r="UL347" s="59"/>
      <c r="UM347" s="59"/>
      <c r="UN347" s="59"/>
      <c r="UO347" s="59"/>
      <c r="UP347" s="59"/>
      <c r="UQ347" s="59"/>
      <c r="UR347" s="59"/>
      <c r="US347" s="59"/>
      <c r="UT347" s="60">
        <v>2.7836799621582E-2</v>
      </c>
      <c r="UV347" s="59"/>
      <c r="UW347" s="59"/>
      <c r="VA347" s="59"/>
      <c r="VB347" s="59">
        <v>2.7984999120235401E-2</v>
      </c>
      <c r="VC347" s="59"/>
      <c r="VD347" s="59"/>
      <c r="VE347" s="59">
        <v>1.4003800228238101E-2</v>
      </c>
      <c r="VF347" s="59">
        <v>2.77305003255605E-2</v>
      </c>
      <c r="VG347" s="59"/>
      <c r="VH347" s="59">
        <v>1.39298001304268E-2</v>
      </c>
      <c r="ACE347" s="60"/>
      <c r="ACF347" s="60">
        <v>8.1483058070445005E-3</v>
      </c>
      <c r="ACG347" s="60">
        <v>7.2689705125972602E-3</v>
      </c>
      <c r="ACH347" s="60">
        <v>5.5293328883999704E-3</v>
      </c>
      <c r="ACI347" s="60">
        <v>1.70548810974019E-2</v>
      </c>
      <c r="ACJ347" s="60">
        <v>7.6055827043670799E-3</v>
      </c>
      <c r="ACK347" s="60">
        <v>5.2010909883190197E-3</v>
      </c>
      <c r="ACL347" s="60">
        <v>3.4574283043616299E-3</v>
      </c>
      <c r="ACM347" s="60">
        <v>1.3790588888803801E-2</v>
      </c>
      <c r="ACN347" s="60">
        <v>5.3026649572688002E-3</v>
      </c>
      <c r="ACO347" s="60">
        <v>4.3577654344493701E-3</v>
      </c>
      <c r="ACP347" s="60">
        <v>1.25017236978314E-2</v>
      </c>
      <c r="ACQ347" s="60">
        <v>1.13051193313342E-2</v>
      </c>
      <c r="ACR347" s="60"/>
      <c r="ACS347" s="60"/>
      <c r="ACT347" s="60"/>
      <c r="ACU347" s="60"/>
      <c r="ACV347" s="60"/>
      <c r="ACW347" s="60"/>
      <c r="ACX347" s="60"/>
      <c r="ACY347" s="60">
        <v>1.1101730834033201</v>
      </c>
      <c r="ACZ347" s="60">
        <v>8.2503526735322793E-3</v>
      </c>
      <c r="ADA347" s="60">
        <v>1.5475292594328499E-2</v>
      </c>
      <c r="ADB347" s="60">
        <v>1.4177612507099299E-2</v>
      </c>
      <c r="ADC347" s="60">
        <v>1.1967434711376601E-2</v>
      </c>
      <c r="ADD347" s="60">
        <v>1.51671874464411E-2</v>
      </c>
      <c r="ADE347" s="60">
        <v>1.3888158978412699E-2</v>
      </c>
    </row>
    <row r="348" spans="554:785" x14ac:dyDescent="0.25">
      <c r="UH348" s="60"/>
      <c r="UI348" s="59"/>
      <c r="UJ348" s="59"/>
      <c r="UK348" s="59"/>
      <c r="UL348" s="59"/>
      <c r="UM348" s="59"/>
      <c r="UN348" s="59"/>
      <c r="UO348" s="59"/>
      <c r="UP348" s="59"/>
      <c r="UQ348" s="59"/>
      <c r="UR348" s="59"/>
      <c r="US348" s="59"/>
      <c r="UT348" s="60">
        <v>2.7827000245451899E-2</v>
      </c>
      <c r="UV348" s="59"/>
      <c r="UW348" s="59"/>
      <c r="VA348" s="59"/>
      <c r="VB348" s="59">
        <v>2.7973700314760201E-2</v>
      </c>
      <c r="VC348" s="59"/>
      <c r="VD348" s="59"/>
      <c r="VE348" s="59">
        <v>1.40000004321336E-2</v>
      </c>
      <c r="VF348" s="59">
        <v>2.77297999709844E-2</v>
      </c>
      <c r="VG348" s="59"/>
      <c r="VH348" s="59">
        <v>1.39293996617197E-2</v>
      </c>
      <c r="ACE348" s="60"/>
      <c r="ACF348" s="60">
        <v>8.1476261370062499E-3</v>
      </c>
      <c r="ACG348" s="60">
        <v>7.2462408364995399E-3</v>
      </c>
      <c r="ACH348" s="60">
        <v>5.5285601832629396E-3</v>
      </c>
      <c r="ACI348" s="60">
        <v>1.7048698286270599E-2</v>
      </c>
      <c r="ACJ348" s="60">
        <v>7.5955980663693998E-3</v>
      </c>
      <c r="ACK348" s="60">
        <v>5.1985254764345904E-3</v>
      </c>
      <c r="ACL348" s="60">
        <v>3.4485023278277602E-3</v>
      </c>
      <c r="ACM348" s="60">
        <v>1.37857336526107E-2</v>
      </c>
      <c r="ACN348" s="60">
        <v>5.2736710766503299E-3</v>
      </c>
      <c r="ACO348" s="60">
        <v>4.3403206586998403E-3</v>
      </c>
      <c r="ACP348" s="60">
        <v>1.2486065015213901E-2</v>
      </c>
      <c r="ACQ348" s="60">
        <v>1.1300901482141299E-2</v>
      </c>
      <c r="ACR348" s="60"/>
      <c r="ACS348" s="60"/>
      <c r="ACT348" s="60"/>
      <c r="ACU348" s="60"/>
      <c r="ACV348" s="60"/>
      <c r="ACW348" s="60"/>
      <c r="ACX348" s="60"/>
      <c r="ACY348" s="60">
        <v>1.1101607063626899</v>
      </c>
      <c r="ACZ348" s="60">
        <v>8.20645071411546E-3</v>
      </c>
      <c r="ADA348" s="60">
        <v>1.54432337578075E-2</v>
      </c>
      <c r="ADB348" s="60">
        <v>1.40974241739654E-2</v>
      </c>
      <c r="ADC348" s="60">
        <v>1.1939368036654701E-2</v>
      </c>
      <c r="ADD348" s="60">
        <v>1.51590502563824E-2</v>
      </c>
      <c r="ADE348" s="60">
        <v>1.38756250138347E-2</v>
      </c>
    </row>
    <row r="349" spans="554:785" x14ac:dyDescent="0.25">
      <c r="UH349" s="60"/>
      <c r="UI349" s="59"/>
      <c r="UJ349" s="59"/>
      <c r="UK349" s="59"/>
      <c r="UL349" s="59"/>
      <c r="UM349" s="59"/>
      <c r="UN349" s="59"/>
      <c r="UO349" s="59"/>
      <c r="UP349" s="59"/>
      <c r="UQ349" s="59"/>
      <c r="UR349" s="59"/>
      <c r="US349" s="59"/>
      <c r="UT349" s="60">
        <v>2.7823198586702302E-2</v>
      </c>
      <c r="UV349" s="59"/>
      <c r="UW349" s="59"/>
      <c r="VA349" s="59"/>
      <c r="VB349" s="59">
        <v>2.7968900278210598E-2</v>
      </c>
      <c r="VC349" s="59"/>
      <c r="VD349" s="59"/>
      <c r="VE349" s="59">
        <v>1.3999800197780099E-2</v>
      </c>
      <c r="VF349" s="59">
        <v>2.7725599706172901E-2</v>
      </c>
      <c r="VG349" s="59"/>
      <c r="VH349" s="59">
        <v>1.39282997697591E-2</v>
      </c>
      <c r="ACE349" s="60"/>
      <c r="ACF349" s="60">
        <v>8.1117959373116794E-3</v>
      </c>
      <c r="ACG349" s="60">
        <v>7.2441899573280196E-3</v>
      </c>
      <c r="ACH349" s="60">
        <v>5.5239613084993797E-3</v>
      </c>
      <c r="ACI349" s="60">
        <v>1.6967037570349501E-2</v>
      </c>
      <c r="ACJ349" s="60">
        <v>7.5936213491549802E-3</v>
      </c>
      <c r="ACK349" s="60">
        <v>5.1870098884479804E-3</v>
      </c>
      <c r="ACL349" s="60">
        <v>3.44397364531813E-3</v>
      </c>
      <c r="ACM349" s="60">
        <v>1.37659242999142E-2</v>
      </c>
      <c r="ACN349" s="60">
        <v>5.2218721815297502E-3</v>
      </c>
      <c r="ACO349" s="60">
        <v>4.3287151197831403E-3</v>
      </c>
      <c r="ACP349" s="60">
        <v>1.2469458752153001E-2</v>
      </c>
      <c r="ACQ349" s="60">
        <v>1.13002928336085E-2</v>
      </c>
      <c r="ACR349" s="60"/>
      <c r="ACS349" s="60"/>
      <c r="ACT349" s="60"/>
      <c r="ACU349" s="60"/>
      <c r="ACV349" s="60"/>
      <c r="ACW349" s="60"/>
      <c r="ACX349" s="60"/>
      <c r="ACY349" s="60">
        <v>1.1101510218130699</v>
      </c>
      <c r="ACZ349" s="60">
        <v>8.1680912186029991E-3</v>
      </c>
      <c r="ADA349" s="60">
        <v>1.54079973435819E-2</v>
      </c>
      <c r="ADB349" s="60">
        <v>1.40851631966125E-2</v>
      </c>
      <c r="ADC349" s="60">
        <v>1.19338561313274E-2</v>
      </c>
      <c r="ADD349" s="60">
        <v>1.50540263075194E-2</v>
      </c>
      <c r="ADE349" s="60">
        <v>1.3860724258947099E-2</v>
      </c>
    </row>
    <row r="350" spans="554:785" x14ac:dyDescent="0.25">
      <c r="UH350" s="60"/>
      <c r="UI350" s="59"/>
      <c r="UJ350" s="59"/>
      <c r="UK350" s="59"/>
      <c r="UL350" s="59"/>
      <c r="UM350" s="59"/>
      <c r="UN350" s="59"/>
      <c r="UO350" s="59"/>
      <c r="UP350" s="59"/>
      <c r="UQ350" s="59"/>
      <c r="UR350" s="59"/>
      <c r="US350" s="59"/>
      <c r="UT350" s="60">
        <v>2.78212986886501E-2</v>
      </c>
      <c r="UV350" s="59"/>
      <c r="UW350" s="59"/>
      <c r="VA350" s="59"/>
      <c r="VB350" s="59">
        <v>2.7968699112534499E-2</v>
      </c>
      <c r="VC350" s="59"/>
      <c r="VD350" s="59"/>
      <c r="VE350" s="59">
        <v>1.3995599932968599E-2</v>
      </c>
      <c r="VF350" s="59">
        <v>2.7723399922251701E-2</v>
      </c>
      <c r="VG350" s="59"/>
      <c r="VH350" s="59">
        <v>1.39258997514843E-2</v>
      </c>
      <c r="ACE350" s="60"/>
      <c r="ACF350" s="60">
        <v>8.0607168067400106E-3</v>
      </c>
      <c r="ACG350" s="60">
        <v>7.2359553541502201E-3</v>
      </c>
      <c r="ACH350" s="60">
        <v>5.4790253710134398E-3</v>
      </c>
      <c r="ACI350" s="60">
        <v>1.69561993613783E-2</v>
      </c>
      <c r="ACJ350" s="60">
        <v>7.5627554432682502E-3</v>
      </c>
      <c r="ACK350" s="60">
        <v>5.1838962962795698E-3</v>
      </c>
      <c r="ACL350" s="60">
        <v>3.4272940925794298E-3</v>
      </c>
      <c r="ACM350" s="60">
        <v>1.37580477024354E-2</v>
      </c>
      <c r="ACN350" s="60">
        <v>5.2172753042843698E-3</v>
      </c>
      <c r="ACO350" s="60">
        <v>4.2672574426974499E-3</v>
      </c>
      <c r="ACP350" s="60">
        <v>1.2443157381194701E-2</v>
      </c>
      <c r="ACQ350" s="60">
        <v>1.12979942428273E-2</v>
      </c>
      <c r="ACR350" s="60"/>
      <c r="ACS350" s="60"/>
      <c r="ACT350" s="60"/>
      <c r="ACU350" s="60"/>
      <c r="ACV350" s="60"/>
      <c r="ACW350" s="60"/>
      <c r="ACX350" s="60"/>
      <c r="ACY350" s="60">
        <v>1.1101354406470401</v>
      </c>
      <c r="ACZ350" s="60">
        <v>8.1626123591576304E-3</v>
      </c>
      <c r="ADA350" s="60">
        <v>1.5367362711294699E-2</v>
      </c>
      <c r="ADB350" s="60">
        <v>1.40737052515444E-2</v>
      </c>
      <c r="ADC350" s="60">
        <v>1.19256749293178E-2</v>
      </c>
      <c r="ADD350" s="60">
        <v>1.4762114860056E-2</v>
      </c>
      <c r="ADE350" s="60">
        <v>1.3840902517820801E-2</v>
      </c>
    </row>
    <row r="351" spans="554:785" x14ac:dyDescent="0.25">
      <c r="UH351" s="60"/>
      <c r="UI351" s="59"/>
      <c r="UJ351" s="59"/>
      <c r="UK351" s="59"/>
      <c r="UL351" s="59"/>
      <c r="UM351" s="59"/>
      <c r="UN351" s="59"/>
      <c r="UO351" s="59"/>
      <c r="UP351" s="59"/>
      <c r="UQ351" s="59"/>
      <c r="UR351" s="59"/>
      <c r="US351" s="59"/>
      <c r="UT351" s="60">
        <v>2.7820199728012002E-2</v>
      </c>
      <c r="UV351" s="59"/>
      <c r="UW351" s="59"/>
      <c r="VA351" s="59"/>
      <c r="VB351" s="59">
        <v>2.7967099100351299E-2</v>
      </c>
      <c r="VC351" s="59"/>
      <c r="VD351" s="59"/>
      <c r="VE351" s="59">
        <v>1.39923999086022E-2</v>
      </c>
      <c r="VF351" s="59">
        <v>2.77213994413614E-2</v>
      </c>
      <c r="VG351" s="59"/>
      <c r="VH351" s="59">
        <v>1.3925500214099801E-2</v>
      </c>
      <c r="ACE351" s="60"/>
      <c r="ACF351" s="60">
        <v>8.0310330272879704E-3</v>
      </c>
      <c r="ACG351" s="60">
        <v>7.2348859307371297E-3</v>
      </c>
      <c r="ACH351" s="60">
        <v>5.4669404653337802E-3</v>
      </c>
      <c r="ACI351" s="60">
        <v>1.6947014675139899E-2</v>
      </c>
      <c r="ACJ351" s="60">
        <v>7.5585672521387504E-3</v>
      </c>
      <c r="ACK351" s="60">
        <v>5.16995164032395E-3</v>
      </c>
      <c r="ACL351" s="60">
        <v>3.4102597830886101E-3</v>
      </c>
      <c r="ACM351" s="60">
        <v>1.3744324267725001E-2</v>
      </c>
      <c r="ACN351" s="60">
        <v>5.2130338849161297E-3</v>
      </c>
      <c r="ACO351" s="60">
        <v>4.24973897893729E-3</v>
      </c>
      <c r="ACP351" s="60">
        <v>1.2409554738453499E-2</v>
      </c>
      <c r="ACQ351" s="60">
        <v>1.1296556534434701E-2</v>
      </c>
      <c r="ACR351" s="60"/>
      <c r="ACS351" s="60"/>
      <c r="ACT351" s="60"/>
      <c r="ACU351" s="60"/>
      <c r="ACV351" s="60"/>
      <c r="ACW351" s="60"/>
      <c r="ACX351" s="60"/>
      <c r="ACY351" s="60">
        <v>1.11005232448748</v>
      </c>
      <c r="ACZ351" s="60">
        <v>8.1364581789836101E-3</v>
      </c>
      <c r="ADA351" s="60">
        <v>1.53416322390893E-2</v>
      </c>
      <c r="ADB351" s="60">
        <v>1.4073631404064001E-2</v>
      </c>
      <c r="ADC351" s="60">
        <v>1.19199424183602E-2</v>
      </c>
      <c r="ADD351" s="60">
        <v>1.47173818980906E-2</v>
      </c>
      <c r="ADE351" s="60">
        <v>1.3801288490169299E-2</v>
      </c>
    </row>
    <row r="352" spans="554:785" x14ac:dyDescent="0.25">
      <c r="UH352" s="60"/>
      <c r="UI352" s="59"/>
      <c r="UJ352" s="59"/>
      <c r="UK352" s="59"/>
      <c r="UL352" s="59"/>
      <c r="UM352" s="59"/>
      <c r="UN352" s="59"/>
      <c r="UO352" s="59"/>
      <c r="UP352" s="59"/>
      <c r="UQ352" s="59"/>
      <c r="UR352" s="59"/>
      <c r="US352" s="59"/>
      <c r="UT352" s="60">
        <v>2.78177000582218E-2</v>
      </c>
      <c r="UV352" s="59"/>
      <c r="UW352" s="59"/>
      <c r="VA352" s="59"/>
      <c r="VB352" s="59">
        <v>2.7953600510954801E-2</v>
      </c>
      <c r="VC352" s="59"/>
      <c r="VD352" s="59"/>
      <c r="VE352" s="59">
        <v>1.39915002509951E-2</v>
      </c>
      <c r="VF352" s="59">
        <v>2.7720000594854299E-2</v>
      </c>
      <c r="VG352" s="59"/>
      <c r="VH352" s="59">
        <v>1.3916400261223301E-2</v>
      </c>
      <c r="ACE352" s="60"/>
      <c r="ACF352" s="60">
        <v>7.9827001386896107E-3</v>
      </c>
      <c r="ACG352" s="60">
        <v>7.2083596502807304E-3</v>
      </c>
      <c r="ACH352" s="60">
        <v>5.4442888330502098E-3</v>
      </c>
      <c r="ACI352" s="60">
        <v>1.6908721941920699E-2</v>
      </c>
      <c r="ACJ352" s="60">
        <v>7.5437692685292003E-3</v>
      </c>
      <c r="ACK352" s="60">
        <v>5.1450930691130303E-3</v>
      </c>
      <c r="ACL352" s="60">
        <v>3.3848621352004101E-3</v>
      </c>
      <c r="ACM352" s="60">
        <v>1.37422357428774E-2</v>
      </c>
      <c r="ACN352" s="60">
        <v>5.2054326917879397E-3</v>
      </c>
      <c r="ACO352" s="60">
        <v>4.2247133234166803E-3</v>
      </c>
      <c r="ACP352" s="60">
        <v>1.22748915134733E-2</v>
      </c>
      <c r="ACQ352" s="60">
        <v>1.12939179412855E-2</v>
      </c>
      <c r="ACR352" s="60"/>
      <c r="ACS352" s="60"/>
      <c r="ACT352" s="60"/>
      <c r="ACU352" s="60"/>
      <c r="ACV352" s="60"/>
      <c r="ACW352" s="60"/>
      <c r="ACX352" s="60"/>
      <c r="ACY352" s="60">
        <v>1.1090001120806701</v>
      </c>
      <c r="ACZ352" s="60">
        <v>8.1052038124817608E-3</v>
      </c>
      <c r="ADA352" s="60">
        <v>1.53342819762671E-2</v>
      </c>
      <c r="ADB352" s="60">
        <v>1.40638605407065E-2</v>
      </c>
      <c r="ADC352" s="60">
        <v>1.18691359149675E-2</v>
      </c>
      <c r="ADD352" s="60">
        <v>1.46947169430759E-2</v>
      </c>
      <c r="ADE352" s="60">
        <v>1.3799759658225601E-2</v>
      </c>
    </row>
    <row r="353" spans="554:785" x14ac:dyDescent="0.25">
      <c r="UH353" s="60"/>
      <c r="UI353" s="59"/>
      <c r="UJ353" s="59"/>
      <c r="UK353" s="59"/>
      <c r="UL353" s="59"/>
      <c r="UM353" s="59"/>
      <c r="UN353" s="59"/>
      <c r="UO353" s="59"/>
      <c r="UP353" s="59"/>
      <c r="UQ353" s="59"/>
      <c r="UR353" s="59"/>
      <c r="US353" s="59"/>
      <c r="UT353" s="60">
        <v>2.78174988925457E-2</v>
      </c>
      <c r="UV353" s="59"/>
      <c r="UW353" s="59"/>
      <c r="VA353" s="59"/>
      <c r="VB353" s="59">
        <v>2.7948800474405198E-2</v>
      </c>
      <c r="VC353" s="59"/>
      <c r="VD353" s="59"/>
      <c r="VE353" s="59">
        <v>1.3990799896419E-2</v>
      </c>
      <c r="VF353" s="59">
        <v>2.77197994291782E-2</v>
      </c>
      <c r="VG353" s="59"/>
      <c r="VH353" s="59">
        <v>1.39156999066472E-2</v>
      </c>
      <c r="ACE353" s="60"/>
      <c r="ACF353" s="60">
        <v>7.9523073142828797E-3</v>
      </c>
      <c r="ACG353" s="60">
        <v>7.2028572574789401E-3</v>
      </c>
      <c r="ACH353" s="60">
        <v>5.4287214602559896E-3</v>
      </c>
      <c r="ACI353" s="60">
        <v>1.6903626665331899E-2</v>
      </c>
      <c r="ACJ353" s="60">
        <v>7.5355176994171798E-3</v>
      </c>
      <c r="ACK353" s="60">
        <v>5.0953360752345198E-3</v>
      </c>
      <c r="ACL353" s="60">
        <v>3.3827626668539298E-3</v>
      </c>
      <c r="ACM353" s="60">
        <v>1.37420185043451E-2</v>
      </c>
      <c r="ACN353" s="60">
        <v>5.1710165930808497E-3</v>
      </c>
      <c r="ACO353" s="60">
        <v>4.2213196439567996E-3</v>
      </c>
      <c r="ACP353" s="60">
        <v>1.2195294323232299E-2</v>
      </c>
      <c r="ACQ353" s="60">
        <v>1.12819692173432E-2</v>
      </c>
      <c r="ACR353" s="60"/>
      <c r="ACS353" s="60"/>
      <c r="ACT353" s="60"/>
      <c r="ACU353" s="60"/>
      <c r="ACV353" s="60"/>
      <c r="ACW353" s="60"/>
      <c r="ACX353" s="60"/>
      <c r="ACY353" s="60">
        <v>1.1080451471950401</v>
      </c>
      <c r="ACZ353" s="60">
        <v>8.1040437727562201E-3</v>
      </c>
      <c r="ADA353" s="60">
        <v>1.5286821642839199E-2</v>
      </c>
      <c r="ADB353" s="60">
        <v>1.40544644118184E-2</v>
      </c>
      <c r="ADC353" s="60">
        <v>1.1800493290923E-2</v>
      </c>
      <c r="ADD353" s="60">
        <v>1.4668842238889E-2</v>
      </c>
      <c r="ADE353" s="60">
        <v>1.3798114340092101E-2</v>
      </c>
    </row>
    <row r="354" spans="554:785" x14ac:dyDescent="0.25">
      <c r="UH354" s="60"/>
      <c r="UI354" s="59"/>
      <c r="UJ354" s="59"/>
      <c r="UK354" s="59"/>
      <c r="UL354" s="59"/>
      <c r="UM354" s="59"/>
      <c r="UN354" s="59"/>
      <c r="UO354" s="59"/>
      <c r="UP354" s="59"/>
      <c r="UQ354" s="59"/>
      <c r="UR354" s="59"/>
      <c r="US354" s="59"/>
      <c r="UT354" s="60">
        <v>2.78115011751651E-2</v>
      </c>
      <c r="UV354" s="59"/>
      <c r="UW354" s="59"/>
      <c r="VA354" s="59"/>
      <c r="VB354" s="59">
        <v>2.7941599488258299E-2</v>
      </c>
      <c r="VC354" s="59"/>
      <c r="VD354" s="59"/>
      <c r="VE354" s="59">
        <v>1.39880003407597E-2</v>
      </c>
      <c r="VF354" s="59">
        <v>2.77165994048118E-2</v>
      </c>
      <c r="VG354" s="59"/>
      <c r="VH354" s="59">
        <v>1.39132998883724E-2</v>
      </c>
      <c r="ACE354" s="60"/>
      <c r="ACF354" s="60">
        <v>7.9282965139794801E-3</v>
      </c>
      <c r="ACG354" s="60">
        <v>7.1753206055440704E-3</v>
      </c>
      <c r="ACH354" s="60">
        <v>5.3912238720153997E-3</v>
      </c>
      <c r="ACI354" s="60">
        <v>1.6900673258813802E-2</v>
      </c>
      <c r="ACJ354" s="60">
        <v>7.5275833094349404E-3</v>
      </c>
      <c r="ACK354" s="60">
        <v>5.0879675595338399E-3</v>
      </c>
      <c r="ACL354" s="60">
        <v>3.3695758148130799E-3</v>
      </c>
      <c r="ACM354" s="60">
        <v>1.3734508103986499E-2</v>
      </c>
      <c r="ACN354" s="60">
        <v>5.1664467969581296E-3</v>
      </c>
      <c r="ACO354" s="60">
        <v>4.1438918597774396E-3</v>
      </c>
      <c r="ACP354" s="60">
        <v>1.2174228112920699E-2</v>
      </c>
      <c r="ACQ354" s="60">
        <v>1.12766938651699E-2</v>
      </c>
      <c r="ACR354" s="60"/>
      <c r="ACS354" s="60"/>
      <c r="ACT354" s="60"/>
      <c r="ACU354" s="60"/>
      <c r="ACV354" s="60"/>
      <c r="ACW354" s="60"/>
      <c r="ACX354" s="60"/>
      <c r="ACY354" s="60">
        <v>1.1079549393755499</v>
      </c>
      <c r="ACZ354" s="60">
        <v>8.1039945434307498E-3</v>
      </c>
      <c r="ADA354" s="60">
        <v>1.5272129766360901E-2</v>
      </c>
      <c r="ADB354" s="60">
        <v>1.4038313824262899E-2</v>
      </c>
      <c r="ADC354" s="60">
        <v>1.1778571573605101E-2</v>
      </c>
      <c r="ADD354" s="60">
        <v>1.46552824881723E-2</v>
      </c>
      <c r="ADE354" s="60">
        <v>1.3788066978932799E-2</v>
      </c>
    </row>
    <row r="355" spans="554:785" x14ac:dyDescent="0.25">
      <c r="UH355" s="60"/>
      <c r="UI355" s="59"/>
      <c r="UJ355" s="59"/>
      <c r="UK355" s="59"/>
      <c r="UL355" s="59"/>
      <c r="UM355" s="59"/>
      <c r="UN355" s="59"/>
      <c r="UO355" s="59"/>
      <c r="UP355" s="59"/>
      <c r="UQ355" s="59"/>
      <c r="UR355" s="59"/>
      <c r="US355" s="59"/>
      <c r="UT355" s="60">
        <v>2.7806499972939401E-2</v>
      </c>
      <c r="UV355" s="59"/>
      <c r="UW355" s="59"/>
      <c r="VA355" s="59"/>
      <c r="VB355" s="59">
        <v>2.7940599247813201E-2</v>
      </c>
      <c r="VC355" s="59"/>
      <c r="VD355" s="59"/>
      <c r="VE355" s="59">
        <v>1.3986299745738499E-2</v>
      </c>
      <c r="VF355" s="59">
        <v>2.7711298316717099E-2</v>
      </c>
      <c r="VG355" s="59"/>
      <c r="VH355" s="59">
        <v>1.3912100344896299E-2</v>
      </c>
      <c r="ACE355" s="60"/>
      <c r="ACF355" s="60">
        <v>7.9106629079888201E-3</v>
      </c>
      <c r="ACG355" s="60">
        <v>7.1565953919677299E-3</v>
      </c>
      <c r="ACH355" s="60">
        <v>5.3892707587811896E-3</v>
      </c>
      <c r="ACI355" s="60">
        <v>1.6899993292263701E-2</v>
      </c>
      <c r="ACJ355" s="60">
        <v>7.5252193727790503E-3</v>
      </c>
      <c r="ACK355" s="60">
        <v>5.0779451052756696E-3</v>
      </c>
      <c r="ACL355" s="60">
        <v>3.3688629597872599E-3</v>
      </c>
      <c r="ACM355" s="60">
        <v>1.37328628446972E-2</v>
      </c>
      <c r="ACN355" s="60">
        <v>5.1568895007853199E-3</v>
      </c>
      <c r="ACO355" s="60">
        <v>4.1310158802504802E-3</v>
      </c>
      <c r="ACP355" s="60">
        <v>1.21399606152633E-2</v>
      </c>
      <c r="ACQ355" s="60">
        <v>1.1262485078716401E-2</v>
      </c>
      <c r="ACR355" s="60"/>
      <c r="ACS355" s="60"/>
      <c r="ACT355" s="60"/>
      <c r="ACU355" s="60"/>
      <c r="ACV355" s="60"/>
      <c r="ACW355" s="60"/>
      <c r="ACX355" s="60"/>
      <c r="ACY355" s="60">
        <v>1.1078787037531499</v>
      </c>
      <c r="ACZ355" s="60">
        <v>8.0831648703726892E-3</v>
      </c>
      <c r="ADA355" s="60">
        <v>1.52429375582289E-2</v>
      </c>
      <c r="ADB355" s="60">
        <v>1.40371866213922E-2</v>
      </c>
      <c r="ADC355" s="60">
        <v>1.1769316821444E-2</v>
      </c>
      <c r="ADD355" s="60">
        <v>1.4607358727318101E-2</v>
      </c>
      <c r="ADE355" s="60">
        <v>1.3714282951750501E-2</v>
      </c>
    </row>
    <row r="356" spans="554:785" x14ac:dyDescent="0.25">
      <c r="UH356" s="60"/>
      <c r="UI356" s="59"/>
      <c r="UJ356" s="59"/>
      <c r="UK356" s="59"/>
      <c r="UL356" s="59"/>
      <c r="UM356" s="59"/>
      <c r="UN356" s="59"/>
      <c r="UO356" s="59"/>
      <c r="UP356" s="59"/>
      <c r="UQ356" s="59"/>
      <c r="UR356" s="59"/>
      <c r="US356" s="59"/>
      <c r="UT356" s="60">
        <v>2.7804400771856301E-2</v>
      </c>
      <c r="UV356" s="59"/>
      <c r="UW356" s="59"/>
      <c r="VA356" s="59"/>
      <c r="VB356" s="59">
        <v>2.7906499803066202E-2</v>
      </c>
      <c r="VC356" s="59"/>
      <c r="VD356" s="59"/>
      <c r="VE356" s="59">
        <v>1.3986200094223E-2</v>
      </c>
      <c r="VF356" s="59">
        <v>2.7708400040864899E-2</v>
      </c>
      <c r="VG356" s="59"/>
      <c r="VH356" s="59">
        <v>1.3909299857914399E-2</v>
      </c>
      <c r="ACE356" s="60"/>
      <c r="ACF356" s="60">
        <v>7.8805165146512892E-3</v>
      </c>
      <c r="ACG356" s="60">
        <v>7.1561643517378598E-3</v>
      </c>
      <c r="ACH356" s="60">
        <v>5.3854238330887797E-3</v>
      </c>
      <c r="ACI356" s="60">
        <v>1.68926973888326E-2</v>
      </c>
      <c r="ACJ356" s="60">
        <v>7.48178062293976E-3</v>
      </c>
      <c r="ACK356" s="60">
        <v>5.0764560093501101E-3</v>
      </c>
      <c r="ACL356" s="60">
        <v>3.3543753340987701E-3</v>
      </c>
      <c r="ACM356" s="60">
        <v>1.36991135996321E-2</v>
      </c>
      <c r="ACN356" s="60">
        <v>5.1450429856434998E-3</v>
      </c>
      <c r="ACO356" s="60">
        <v>4.1098070605108403E-3</v>
      </c>
      <c r="ACP356" s="60">
        <v>1.20880450013762E-2</v>
      </c>
      <c r="ACQ356" s="60">
        <v>1.12574106671355E-2</v>
      </c>
      <c r="ACR356" s="60"/>
      <c r="ACS356" s="60"/>
      <c r="ACT356" s="60"/>
      <c r="ACU356" s="60"/>
      <c r="ACV356" s="60"/>
      <c r="ACW356" s="60"/>
      <c r="ACX356" s="60"/>
      <c r="ACY356" s="60">
        <v>1.1076443450028299</v>
      </c>
      <c r="ACZ356" s="60">
        <v>8.0542854447120098E-3</v>
      </c>
      <c r="ADA356" s="60">
        <v>1.5225462167306299E-2</v>
      </c>
      <c r="ADB356" s="60">
        <v>1.40349404507988E-2</v>
      </c>
      <c r="ADC356" s="60">
        <v>1.17583919030221E-2</v>
      </c>
      <c r="ADD356" s="60">
        <v>1.4570358158416501E-2</v>
      </c>
      <c r="ADE356" s="60">
        <v>1.36717858492993E-2</v>
      </c>
    </row>
    <row r="357" spans="554:785" x14ac:dyDescent="0.25">
      <c r="UH357" s="60"/>
      <c r="UI357" s="59"/>
      <c r="UJ357" s="59"/>
      <c r="UK357" s="59"/>
      <c r="UL357" s="59"/>
      <c r="UM357" s="59"/>
      <c r="UN357" s="59"/>
      <c r="UO357" s="59"/>
      <c r="UP357" s="59"/>
      <c r="UQ357" s="59"/>
      <c r="UR357" s="59"/>
      <c r="US357" s="59"/>
      <c r="UT357" s="60">
        <v>2.78032012283802E-2</v>
      </c>
      <c r="UV357" s="59"/>
      <c r="UW357" s="59"/>
      <c r="VA357" s="59"/>
      <c r="VB357" s="59">
        <v>2.7906399220228102E-2</v>
      </c>
      <c r="VC357" s="59"/>
      <c r="VD357" s="59"/>
      <c r="VE357" s="59">
        <v>1.3968899846076899E-2</v>
      </c>
      <c r="VF357" s="59">
        <v>2.7707800269126798E-2</v>
      </c>
      <c r="VG357" s="59"/>
      <c r="VH357" s="59">
        <v>1.3907900080084801E-2</v>
      </c>
      <c r="ACE357" s="60"/>
      <c r="ACF357" s="60">
        <v>7.8631915333688893E-3</v>
      </c>
      <c r="ACG357" s="60">
        <v>7.0912322163553801E-3</v>
      </c>
      <c r="ACH357" s="60">
        <v>5.3225286406962504E-3</v>
      </c>
      <c r="ACI357" s="60">
        <v>1.68875108993677E-2</v>
      </c>
      <c r="ACJ357" s="60">
        <v>7.4741258253440204E-3</v>
      </c>
      <c r="ACK357" s="60">
        <v>5.0689927701760597E-3</v>
      </c>
      <c r="ACL357" s="60">
        <v>3.3519069071079799E-3</v>
      </c>
      <c r="ACM357" s="60">
        <v>1.36958230517942E-2</v>
      </c>
      <c r="ACN357" s="60">
        <v>5.1439823517481298E-3</v>
      </c>
      <c r="ACO357" s="60">
        <v>4.0993605214765102E-3</v>
      </c>
      <c r="ACP357" s="60">
        <v>1.20879923819628E-2</v>
      </c>
      <c r="ACQ357" s="60">
        <v>1.12560623941266E-2</v>
      </c>
      <c r="ACR357" s="60"/>
      <c r="ACS357" s="60"/>
      <c r="ACT357" s="60"/>
      <c r="ACU357" s="60"/>
      <c r="ACV357" s="60"/>
      <c r="ACW357" s="60"/>
      <c r="ACX357" s="60"/>
      <c r="ACY357" s="60">
        <v>1.1074892105691601</v>
      </c>
      <c r="ACZ357" s="60">
        <v>8.0324315765805503E-3</v>
      </c>
      <c r="ADA357" s="60">
        <v>1.5209468780771999E-2</v>
      </c>
      <c r="ADB357" s="60">
        <v>1.40138000595217E-2</v>
      </c>
      <c r="ADC357" s="60">
        <v>1.17559551112307E-2</v>
      </c>
      <c r="ADD357" s="60">
        <v>1.45590695407959E-2</v>
      </c>
      <c r="ADE357" s="60">
        <v>1.3597699956861E-2</v>
      </c>
    </row>
    <row r="358" spans="554:785" x14ac:dyDescent="0.25">
      <c r="UH358" s="60"/>
      <c r="UI358" s="59"/>
      <c r="UJ358" s="59"/>
      <c r="UK358" s="59"/>
      <c r="UL358" s="59"/>
      <c r="UM358" s="59"/>
      <c r="UN358" s="59"/>
      <c r="UO358" s="59"/>
      <c r="UP358" s="59"/>
      <c r="UQ358" s="59"/>
      <c r="UR358" s="59"/>
      <c r="US358" s="59"/>
      <c r="UT358" s="60">
        <v>2.78031006455421E-2</v>
      </c>
      <c r="UV358" s="59"/>
      <c r="UW358" s="59"/>
      <c r="VA358" s="59"/>
      <c r="VB358" s="59">
        <v>2.7894200757145798E-2</v>
      </c>
      <c r="VC358" s="59"/>
      <c r="VD358" s="59"/>
      <c r="VE358" s="59">
        <v>1.3966999948024699E-2</v>
      </c>
      <c r="VF358" s="59">
        <v>2.7677699923515299E-2</v>
      </c>
      <c r="VG358" s="59"/>
      <c r="VH358" s="59">
        <v>1.39022003859281E-2</v>
      </c>
      <c r="ACE358" s="60"/>
      <c r="ACF358" s="60">
        <v>7.8412863661813607E-3</v>
      </c>
      <c r="ACG358" s="60">
        <v>7.0480534691071102E-3</v>
      </c>
      <c r="ACH358" s="60">
        <v>5.3133539513830503E-3</v>
      </c>
      <c r="ACI358" s="60">
        <v>1.6879533617275198E-2</v>
      </c>
      <c r="ACJ358" s="60">
        <v>7.4695296697743297E-3</v>
      </c>
      <c r="ACK358" s="60">
        <v>5.0352956954497598E-3</v>
      </c>
      <c r="ACL358" s="60">
        <v>3.3355337022058901E-3</v>
      </c>
      <c r="ACM358" s="60">
        <v>1.36638518909934E-2</v>
      </c>
      <c r="ACN358" s="60">
        <v>5.0691571139246903E-3</v>
      </c>
      <c r="ACO358" s="60">
        <v>4.0720950162507104E-3</v>
      </c>
      <c r="ACP358" s="60">
        <v>1.20470817854619E-2</v>
      </c>
      <c r="ACQ358" s="60">
        <v>1.12550858031038E-2</v>
      </c>
      <c r="ACR358" s="60"/>
      <c r="ACS358" s="60"/>
      <c r="ACT358" s="60"/>
      <c r="ACU358" s="60"/>
      <c r="ACV358" s="60"/>
      <c r="ACW358" s="60"/>
      <c r="ACX358" s="60"/>
      <c r="ACY358" s="60">
        <v>1.10725360290075</v>
      </c>
      <c r="ACZ358" s="60">
        <v>8.02200365748542E-3</v>
      </c>
      <c r="ADA358" s="60">
        <v>1.5203099307356799E-2</v>
      </c>
      <c r="ADB358" s="60">
        <v>1.4002978541028799E-2</v>
      </c>
      <c r="ADC358" s="60">
        <v>1.1733694132738301E-2</v>
      </c>
      <c r="ADD358" s="60">
        <v>1.45348617841972E-2</v>
      </c>
      <c r="ADE358" s="60">
        <v>1.3556662990515E-2</v>
      </c>
    </row>
    <row r="359" spans="554:785" x14ac:dyDescent="0.25">
      <c r="UH359" s="60"/>
      <c r="UI359" s="59"/>
      <c r="UJ359" s="59"/>
      <c r="UK359" s="59"/>
      <c r="UL359" s="59"/>
      <c r="UM359" s="59"/>
      <c r="UN359" s="59"/>
      <c r="UO359" s="59"/>
      <c r="UP359" s="59"/>
      <c r="UQ359" s="59"/>
      <c r="UR359" s="59"/>
      <c r="US359" s="59"/>
      <c r="UT359" s="60">
        <v>2.7801901102065998E-2</v>
      </c>
      <c r="UV359" s="59"/>
      <c r="UW359" s="59"/>
      <c r="VA359" s="59"/>
      <c r="VB359" s="59">
        <v>2.7888000011444002E-2</v>
      </c>
      <c r="VC359" s="59"/>
      <c r="VD359" s="59"/>
      <c r="VE359" s="59">
        <v>1.3963899575173799E-2</v>
      </c>
      <c r="VF359" s="59">
        <v>2.7665801346302001E-2</v>
      </c>
      <c r="VG359" s="59"/>
      <c r="VH359" s="59">
        <v>1.3897400349378501E-2</v>
      </c>
      <c r="ACE359" s="60"/>
      <c r="ACF359" s="60">
        <v>7.8143856705890601E-3</v>
      </c>
      <c r="ACG359" s="60">
        <v>6.9798829609691703E-3</v>
      </c>
      <c r="ACH359" s="60">
        <v>5.3122255596492404E-3</v>
      </c>
      <c r="ACI359" s="60">
        <v>1.68769975347525E-2</v>
      </c>
      <c r="ACJ359" s="60">
        <v>7.4632113331834504E-3</v>
      </c>
      <c r="ACK359" s="60">
        <v>5.0334786933417704E-3</v>
      </c>
      <c r="ACL359" s="60">
        <v>3.3192382472264801E-3</v>
      </c>
      <c r="ACM359" s="60">
        <v>1.36300825846777E-2</v>
      </c>
      <c r="ACN359" s="60">
        <v>5.0679398111931201E-3</v>
      </c>
      <c r="ACO359" s="60">
        <v>4.0676371423012201E-3</v>
      </c>
      <c r="ACP359" s="60">
        <v>1.19421044130281E-2</v>
      </c>
      <c r="ACQ359" s="60">
        <v>1.12291036566603E-2</v>
      </c>
      <c r="ACR359" s="60"/>
      <c r="ACS359" s="60"/>
      <c r="ACT359" s="60"/>
      <c r="ACU359" s="60"/>
      <c r="ACV359" s="60"/>
      <c r="ACW359" s="60"/>
      <c r="ACX359" s="60"/>
      <c r="ACY359" s="60">
        <v>1.1070367258535001</v>
      </c>
      <c r="ACZ359" s="60">
        <v>8.0174193387848106E-3</v>
      </c>
      <c r="ADA359" s="60">
        <v>1.5135358033096799E-2</v>
      </c>
      <c r="ADB359" s="60">
        <v>1.3985458672573401E-2</v>
      </c>
      <c r="ADC359" s="60">
        <v>1.1705251435498601E-2</v>
      </c>
      <c r="ADD359" s="60">
        <v>1.4526906143332701E-2</v>
      </c>
      <c r="ADE359" s="60">
        <v>1.35432842567793E-2</v>
      </c>
    </row>
    <row r="360" spans="554:785" x14ac:dyDescent="0.25">
      <c r="UH360" s="60"/>
      <c r="UI360" s="59"/>
      <c r="UJ360" s="59"/>
      <c r="UK360" s="59"/>
      <c r="UL360" s="59"/>
      <c r="UM360" s="59"/>
      <c r="UN360" s="59"/>
      <c r="UO360" s="59"/>
      <c r="UP360" s="59"/>
      <c r="UQ360" s="59"/>
      <c r="UR360" s="59"/>
      <c r="US360" s="59"/>
      <c r="UT360" s="60">
        <v>2.7800299227237701E-2</v>
      </c>
      <c r="UV360" s="59"/>
      <c r="UW360" s="59"/>
      <c r="VA360" s="59"/>
      <c r="VB360" s="59">
        <v>2.7878798544406801E-2</v>
      </c>
      <c r="VC360" s="59"/>
      <c r="VD360" s="59"/>
      <c r="VE360" s="59">
        <v>1.3958199881017199E-2</v>
      </c>
      <c r="VF360" s="59">
        <v>2.7657000347971899E-2</v>
      </c>
      <c r="VG360" s="59"/>
      <c r="VH360" s="59">
        <v>1.3893900439143099E-2</v>
      </c>
      <c r="ACE360" s="60"/>
      <c r="ACF360" s="60">
        <v>7.8083669555790202E-3</v>
      </c>
      <c r="ACG360" s="60">
        <v>6.9411539809175297E-3</v>
      </c>
      <c r="ACH360" s="60">
        <v>5.3112642024763599E-3</v>
      </c>
      <c r="ACI360" s="60">
        <v>1.6858118859626101E-2</v>
      </c>
      <c r="ACJ360" s="60">
        <v>7.4605334621267796E-3</v>
      </c>
      <c r="ACK360" s="60">
        <v>4.9976297388221302E-3</v>
      </c>
      <c r="ACL360" s="60">
        <v>3.3110705303197601E-3</v>
      </c>
      <c r="ACM360" s="60">
        <v>1.3615345945931801E-2</v>
      </c>
      <c r="ACN360" s="60">
        <v>5.0552696731141098E-3</v>
      </c>
      <c r="ACO360" s="60">
        <v>4.0558696350532697E-3</v>
      </c>
      <c r="ACP360" s="60">
        <v>1.19298060512598E-2</v>
      </c>
      <c r="ACQ360" s="60">
        <v>1.12266727759448E-2</v>
      </c>
      <c r="ACR360" s="60"/>
      <c r="ACS360" s="60"/>
      <c r="ACT360" s="60"/>
      <c r="ACU360" s="60"/>
      <c r="ACV360" s="60"/>
      <c r="ACW360" s="60"/>
      <c r="ACX360" s="60"/>
      <c r="ACY360" s="60">
        <v>1.1069431356461601</v>
      </c>
      <c r="ACZ360" s="60">
        <v>7.9945389977076307E-3</v>
      </c>
      <c r="ADA360" s="60">
        <v>1.51308539175617E-2</v>
      </c>
      <c r="ADB360" s="60">
        <v>1.3978569233079399E-2</v>
      </c>
      <c r="ADC360" s="60">
        <v>1.1698394058312699E-2</v>
      </c>
      <c r="ADD360" s="60">
        <v>1.4491068366987801E-2</v>
      </c>
      <c r="ADE360" s="60">
        <v>1.3444748355867101E-2</v>
      </c>
    </row>
    <row r="361" spans="554:785" x14ac:dyDescent="0.25">
      <c r="UH361" s="60"/>
      <c r="UI361" s="59"/>
      <c r="UJ361" s="59"/>
      <c r="UK361" s="59"/>
      <c r="UL361" s="59"/>
      <c r="UM361" s="59"/>
      <c r="UN361" s="59"/>
      <c r="UO361" s="59"/>
      <c r="UP361" s="59"/>
      <c r="UQ361" s="59"/>
      <c r="UR361" s="59"/>
      <c r="US361" s="59"/>
      <c r="UT361" s="60">
        <v>2.77995988726615E-2</v>
      </c>
      <c r="UV361" s="59"/>
      <c r="UW361" s="59"/>
      <c r="VA361" s="59"/>
      <c r="VB361" s="59">
        <v>2.7870099991559899E-2</v>
      </c>
      <c r="VC361" s="59"/>
      <c r="VD361" s="59"/>
      <c r="VE361" s="59">
        <v>1.3949699699878601E-2</v>
      </c>
      <c r="VF361" s="59">
        <v>2.7633700519800099E-2</v>
      </c>
      <c r="VG361" s="59"/>
      <c r="VH361" s="59">
        <v>1.38923004269599E-2</v>
      </c>
      <c r="ACE361" s="60"/>
      <c r="ACF361" s="60">
        <v>7.7949222408713204E-3</v>
      </c>
      <c r="ACG361" s="60">
        <v>6.9356429543385298E-3</v>
      </c>
      <c r="ACH361" s="60">
        <v>5.2899591376395104E-3</v>
      </c>
      <c r="ACI361" s="60">
        <v>1.6839461342660102E-2</v>
      </c>
      <c r="ACJ361" s="60">
        <v>7.4551384439076E-3</v>
      </c>
      <c r="ACK361" s="60">
        <v>4.9955087225752003E-3</v>
      </c>
      <c r="ACL361" s="60">
        <v>3.3095276826230198E-3</v>
      </c>
      <c r="ACM361" s="60">
        <v>1.3572249090484999E-2</v>
      </c>
      <c r="ACN361" s="60">
        <v>5.0309814907664998E-3</v>
      </c>
      <c r="ACO361" s="60">
        <v>4.0342876156659801E-3</v>
      </c>
      <c r="ACP361" s="60">
        <v>1.19243756787144E-2</v>
      </c>
      <c r="ACQ361" s="60">
        <v>1.1207648540365701E-2</v>
      </c>
      <c r="ACR361" s="60"/>
      <c r="ACS361" s="60"/>
      <c r="ACT361" s="60"/>
      <c r="ACU361" s="60"/>
      <c r="ACV361" s="60"/>
      <c r="ACW361" s="60"/>
      <c r="ACX361" s="60"/>
      <c r="ACY361" s="60">
        <v>1.1067899315910099</v>
      </c>
      <c r="ACZ361" s="60">
        <v>7.9741623195452496E-3</v>
      </c>
      <c r="ADA361" s="60">
        <v>1.5089253344514801E-2</v>
      </c>
      <c r="ADB361" s="60">
        <v>1.39702056826602E-2</v>
      </c>
      <c r="ADC361" s="60">
        <v>1.1686608466713801E-2</v>
      </c>
      <c r="ADD361" s="60">
        <v>1.4447666902150399E-2</v>
      </c>
      <c r="ADE361" s="60">
        <v>1.3432166981396401E-2</v>
      </c>
    </row>
    <row r="362" spans="554:785" x14ac:dyDescent="0.25">
      <c r="UH362" s="60"/>
      <c r="UI362" s="59"/>
      <c r="UJ362" s="59"/>
      <c r="UK362" s="59"/>
      <c r="UL362" s="59"/>
      <c r="UM362" s="59"/>
      <c r="UN362" s="59"/>
      <c r="UO362" s="59"/>
      <c r="UP362" s="59"/>
      <c r="UQ362" s="59"/>
      <c r="UR362" s="59"/>
      <c r="US362" s="59"/>
      <c r="UT362" s="60">
        <v>2.7797799557447399E-2</v>
      </c>
      <c r="UV362" s="59"/>
      <c r="UW362" s="59"/>
      <c r="VA362" s="59"/>
      <c r="VB362" s="59">
        <v>2.7856700122356401E-2</v>
      </c>
      <c r="VC362" s="59"/>
      <c r="VD362" s="59"/>
      <c r="VE362" s="59">
        <v>1.39488000422716E-2</v>
      </c>
      <c r="VF362" s="59">
        <v>2.7631700038909902E-2</v>
      </c>
      <c r="VG362" s="59"/>
      <c r="VH362" s="59">
        <v>1.3886899687349699E-2</v>
      </c>
      <c r="ACE362" s="60"/>
      <c r="ACF362" s="60">
        <v>7.77418161623342E-3</v>
      </c>
      <c r="ACG362" s="60">
        <v>6.93302266838781E-3</v>
      </c>
      <c r="ACH362" s="60">
        <v>5.2831324846358899E-3</v>
      </c>
      <c r="ACI362" s="60">
        <v>1.6818003325079298E-2</v>
      </c>
      <c r="ACJ362" s="60">
        <v>7.4549255894487696E-3</v>
      </c>
      <c r="ACK362" s="60">
        <v>4.97746780200889E-3</v>
      </c>
      <c r="ACL362" s="60">
        <v>3.30318488304233E-3</v>
      </c>
      <c r="ACM362" s="60">
        <v>1.3564111557390599E-2</v>
      </c>
      <c r="ACN362" s="60">
        <v>4.9744976898044302E-3</v>
      </c>
      <c r="ACO362" s="60">
        <v>4.0322638723393599E-3</v>
      </c>
      <c r="ACP362" s="60">
        <v>1.1916690158947399E-2</v>
      </c>
      <c r="ACQ362" s="60">
        <v>1.12016662746388E-2</v>
      </c>
      <c r="ACR362" s="60"/>
      <c r="ACS362" s="60"/>
      <c r="ACT362" s="60"/>
      <c r="ACU362" s="60"/>
      <c r="ACV362" s="60"/>
      <c r="ACW362" s="60"/>
      <c r="ACX362" s="60"/>
      <c r="ACY362" s="60">
        <v>1.1067418975914201</v>
      </c>
      <c r="ACZ362" s="60">
        <v>7.9515945809968194E-3</v>
      </c>
      <c r="ADA362" s="60">
        <v>1.50565962064164E-2</v>
      </c>
      <c r="ADB362" s="60">
        <v>1.39249381087899E-2</v>
      </c>
      <c r="ADC362" s="60">
        <v>1.16763851178526E-2</v>
      </c>
      <c r="ADD362" s="60">
        <v>1.43843670688765E-2</v>
      </c>
      <c r="ADE362" s="60">
        <v>1.3399979572221599E-2</v>
      </c>
    </row>
    <row r="363" spans="554:785" x14ac:dyDescent="0.25">
      <c r="UH363" s="60"/>
      <c r="UI363" s="59"/>
      <c r="UJ363" s="59"/>
      <c r="UK363" s="59"/>
      <c r="UL363" s="59"/>
      <c r="UM363" s="59"/>
      <c r="UN363" s="59"/>
      <c r="UO363" s="59"/>
      <c r="UP363" s="59"/>
      <c r="UQ363" s="59"/>
      <c r="UR363" s="59"/>
      <c r="US363" s="59"/>
      <c r="UT363" s="60">
        <v>2.7796499431133201E-2</v>
      </c>
      <c r="UV363" s="59"/>
      <c r="UW363" s="59"/>
      <c r="VA363" s="59"/>
      <c r="VB363" s="59">
        <v>2.7848899364471401E-2</v>
      </c>
      <c r="VC363" s="59"/>
      <c r="VD363" s="59"/>
      <c r="VE363" s="59">
        <v>1.39431003481149E-2</v>
      </c>
      <c r="VF363" s="59">
        <v>2.7616299688816001E-2</v>
      </c>
      <c r="VG363" s="59"/>
      <c r="VH363" s="59">
        <v>1.38798998668789E-2</v>
      </c>
      <c r="ACE363" s="60"/>
      <c r="ACF363" s="60">
        <v>7.76453556854093E-3</v>
      </c>
      <c r="ACG363" s="60">
        <v>6.9211606436138601E-3</v>
      </c>
      <c r="ACH363" s="60">
        <v>5.2811751756258497E-3</v>
      </c>
      <c r="ACI363" s="60">
        <v>1.6815624282978801E-2</v>
      </c>
      <c r="ACJ363" s="60">
        <v>7.42940919994667E-3</v>
      </c>
      <c r="ACK363" s="60">
        <v>4.9515993453136198E-3</v>
      </c>
      <c r="ACL363" s="60">
        <v>3.3029952650432699E-3</v>
      </c>
      <c r="ACM363" s="60">
        <v>1.35487375085722E-2</v>
      </c>
      <c r="ACN363" s="60">
        <v>4.9593949659333296E-3</v>
      </c>
      <c r="ACO363" s="60">
        <v>4.0282725587512998E-3</v>
      </c>
      <c r="ACP363" s="60">
        <v>1.1906321010039E-2</v>
      </c>
      <c r="ACQ363" s="60">
        <v>1.11994617661342E-2</v>
      </c>
      <c r="ACR363" s="60"/>
      <c r="ACS363" s="60"/>
      <c r="ACT363" s="60"/>
      <c r="ACU363" s="60"/>
      <c r="ACV363" s="60"/>
      <c r="ACW363" s="60"/>
      <c r="ACX363" s="60"/>
      <c r="ACY363" s="60">
        <v>1.106535172524</v>
      </c>
      <c r="ACZ363" s="60">
        <v>7.8972555428149897E-3</v>
      </c>
      <c r="ADA363" s="60">
        <v>1.50546015566849E-2</v>
      </c>
      <c r="ADB363" s="60">
        <v>1.39132821006509E-2</v>
      </c>
      <c r="ADC363" s="60">
        <v>1.1668228984184299E-2</v>
      </c>
      <c r="ADD363" s="60">
        <v>1.43475279467017E-2</v>
      </c>
      <c r="ADE363" s="60">
        <v>1.3361629436038301E-2</v>
      </c>
    </row>
    <row r="364" spans="554:785" x14ac:dyDescent="0.25">
      <c r="UH364" s="60"/>
      <c r="UI364" s="59"/>
      <c r="UJ364" s="59"/>
      <c r="UK364" s="59"/>
      <c r="UL364" s="59"/>
      <c r="UM364" s="59"/>
      <c r="UN364" s="59"/>
      <c r="UO364" s="59"/>
      <c r="UP364" s="59"/>
      <c r="UQ364" s="59"/>
      <c r="UR364" s="59"/>
      <c r="US364" s="59"/>
      <c r="UT364" s="60">
        <v>2.77952998876571E-2</v>
      </c>
      <c r="UV364" s="59"/>
      <c r="UW364" s="59"/>
      <c r="VA364" s="59"/>
      <c r="VB364" s="59">
        <v>2.78485007584095E-2</v>
      </c>
      <c r="VC364" s="59"/>
      <c r="VD364" s="59"/>
      <c r="VE364" s="59">
        <v>1.39399003237485E-2</v>
      </c>
      <c r="VF364" s="59">
        <v>2.76159010827541E-2</v>
      </c>
      <c r="VG364" s="59"/>
      <c r="VH364" s="59">
        <v>1.3868499547243099E-2</v>
      </c>
      <c r="ACE364" s="60"/>
      <c r="ACF364" s="60">
        <v>7.75433263298484E-3</v>
      </c>
      <c r="ACG364" s="60">
        <v>6.9025569595672501E-3</v>
      </c>
      <c r="ACH364" s="60">
        <v>5.2607553812042103E-3</v>
      </c>
      <c r="ACI364" s="60">
        <v>1.6812758278881498E-2</v>
      </c>
      <c r="ACJ364" s="60">
        <v>7.4230666955594597E-3</v>
      </c>
      <c r="ACK364" s="60">
        <v>4.9437925547470797E-3</v>
      </c>
      <c r="ACL364" s="60">
        <v>3.2815987026561699E-3</v>
      </c>
      <c r="ACM364" s="60">
        <v>1.35460214367634E-2</v>
      </c>
      <c r="ACN364" s="60">
        <v>4.9586358471425803E-3</v>
      </c>
      <c r="ACO364" s="60">
        <v>4.0236879377491003E-3</v>
      </c>
      <c r="ACP364" s="60">
        <v>1.1900761580048101E-2</v>
      </c>
      <c r="ACQ364" s="60">
        <v>1.1186693957679499E-2</v>
      </c>
      <c r="ACR364" s="60"/>
      <c r="ACS364" s="60"/>
      <c r="ACT364" s="60"/>
      <c r="ACU364" s="60"/>
      <c r="ACV364" s="60"/>
      <c r="ACW364" s="60"/>
      <c r="ACX364" s="60"/>
      <c r="ACY364" s="60">
        <v>1.1064442719312699</v>
      </c>
      <c r="ACZ364" s="60">
        <v>7.8945335327622601E-3</v>
      </c>
      <c r="ADA364" s="60">
        <v>1.5047318917867E-2</v>
      </c>
      <c r="ADB364" s="60">
        <v>1.3859465764807601E-2</v>
      </c>
      <c r="ADC364" s="60">
        <v>1.16647721729649E-2</v>
      </c>
      <c r="ADD364" s="60">
        <v>1.43351332217754E-2</v>
      </c>
      <c r="ADE364" s="60">
        <v>1.3359174424662701E-2</v>
      </c>
    </row>
    <row r="365" spans="554:785" x14ac:dyDescent="0.25">
      <c r="UH365" s="60"/>
      <c r="UI365" s="59"/>
      <c r="UJ365" s="59"/>
      <c r="UK365" s="59"/>
      <c r="UL365" s="59"/>
      <c r="UM365" s="59"/>
      <c r="UN365" s="59"/>
      <c r="UO365" s="59"/>
      <c r="UP365" s="59"/>
      <c r="UQ365" s="59"/>
      <c r="UR365" s="59"/>
      <c r="US365" s="59"/>
      <c r="UT365" s="60">
        <v>2.7793200686573899E-2</v>
      </c>
      <c r="UV365" s="59"/>
      <c r="UW365" s="59"/>
      <c r="VA365" s="59"/>
      <c r="VB365" s="59">
        <v>2.7830500155687301E-2</v>
      </c>
      <c r="VC365" s="59"/>
      <c r="VD365" s="59"/>
      <c r="VE365" s="59">
        <v>1.3937800191342799E-2</v>
      </c>
      <c r="VF365" s="59">
        <v>2.7605298906564699E-2</v>
      </c>
      <c r="VG365" s="59"/>
      <c r="VH365" s="59">
        <v>1.3855800032615599E-2</v>
      </c>
      <c r="ACE365" s="60"/>
      <c r="ACF365" s="60">
        <v>7.7446963552243002E-3</v>
      </c>
      <c r="ACG365" s="60">
        <v>6.8592223653154904E-3</v>
      </c>
      <c r="ACH365" s="60">
        <v>5.2586531777845903E-3</v>
      </c>
      <c r="ACI365" s="60">
        <v>1.6806657658355699E-2</v>
      </c>
      <c r="ACJ365" s="60">
        <v>7.42067438279247E-3</v>
      </c>
      <c r="ACK365" s="60">
        <v>4.9398635313481799E-3</v>
      </c>
      <c r="ACL365" s="60">
        <v>3.2547851197660201E-3</v>
      </c>
      <c r="ACM365" s="60">
        <v>1.3539536251511001E-2</v>
      </c>
      <c r="ACN365" s="60">
        <v>4.9410611898095596E-3</v>
      </c>
      <c r="ACO365" s="60">
        <v>4.0211757466209102E-3</v>
      </c>
      <c r="ACP365" s="60">
        <v>1.18671655496443E-2</v>
      </c>
      <c r="ACQ365" s="60">
        <v>1.11492152724849E-2</v>
      </c>
      <c r="ACR365" s="60"/>
      <c r="ACS365" s="60"/>
      <c r="ACT365" s="60"/>
      <c r="ACU365" s="60"/>
      <c r="ACV365" s="60"/>
      <c r="ACW365" s="60"/>
      <c r="ACX365" s="60"/>
      <c r="ACY365" s="60">
        <v>1.1061501621107701</v>
      </c>
      <c r="ACZ365" s="60">
        <v>7.87212884589426E-3</v>
      </c>
      <c r="ADA365" s="60">
        <v>1.50331339931089E-2</v>
      </c>
      <c r="ADB365" s="60">
        <v>1.3849009671285E-2</v>
      </c>
      <c r="ADC365" s="60">
        <v>1.1656272131959401E-2</v>
      </c>
      <c r="ADD365" s="60">
        <v>1.4274388081035001E-2</v>
      </c>
      <c r="ADE365" s="60">
        <v>1.32730210315342E-2</v>
      </c>
    </row>
    <row r="366" spans="554:785" x14ac:dyDescent="0.25">
      <c r="UH366" s="60"/>
      <c r="UI366" s="59"/>
      <c r="UJ366" s="59"/>
      <c r="UK366" s="59"/>
      <c r="UL366" s="59"/>
      <c r="UM366" s="59"/>
      <c r="UN366" s="59"/>
      <c r="UO366" s="59"/>
      <c r="UP366" s="59"/>
      <c r="UQ366" s="59"/>
      <c r="UR366" s="59"/>
      <c r="US366" s="59"/>
      <c r="UT366" s="60">
        <v>2.7790199965238498E-2</v>
      </c>
      <c r="UV366" s="59"/>
      <c r="UW366" s="59"/>
      <c r="VA366" s="59"/>
      <c r="VB366" s="59">
        <v>2.7829499915242101E-2</v>
      </c>
      <c r="VC366" s="59"/>
      <c r="VD366" s="59"/>
      <c r="VE366" s="59">
        <v>1.3936700299382199E-2</v>
      </c>
      <c r="VF366" s="59">
        <v>2.7605198323726599E-2</v>
      </c>
      <c r="VG366" s="59"/>
      <c r="VH366" s="59">
        <v>1.3855399563908501E-2</v>
      </c>
      <c r="ACE366" s="60"/>
      <c r="ACF366" s="60">
        <v>7.7441426178186104E-3</v>
      </c>
      <c r="ACG366" s="60">
        <v>6.8509985965007703E-3</v>
      </c>
      <c r="ACH366" s="60">
        <v>5.2062346620460496E-3</v>
      </c>
      <c r="ACI366" s="60">
        <v>1.6800857319019199E-2</v>
      </c>
      <c r="ACJ366" s="60">
        <v>7.4035042661521402E-3</v>
      </c>
      <c r="ACK366" s="60">
        <v>4.9210162030989798E-3</v>
      </c>
      <c r="ACL366" s="60">
        <v>3.2474397421737001E-3</v>
      </c>
      <c r="ACM366" s="60">
        <v>1.3507430296272001E-2</v>
      </c>
      <c r="ACN366" s="60">
        <v>4.9283737854818304E-3</v>
      </c>
      <c r="ACO366" s="60">
        <v>4.0210481852731997E-3</v>
      </c>
      <c r="ACP366" s="60">
        <v>1.168753686043E-2</v>
      </c>
      <c r="ACQ366" s="60">
        <v>1.1147575387811699E-2</v>
      </c>
      <c r="ACR366" s="60"/>
      <c r="ACS366" s="60"/>
      <c r="ACT366" s="60"/>
      <c r="ACU366" s="60"/>
      <c r="ACV366" s="60"/>
      <c r="ACW366" s="60"/>
      <c r="ACX366" s="60"/>
      <c r="ACY366" s="60">
        <v>1.10609553386144</v>
      </c>
      <c r="ACZ366" s="60">
        <v>7.8681076796636405E-3</v>
      </c>
      <c r="ADA366" s="60">
        <v>1.49863785804511E-2</v>
      </c>
      <c r="ADB366" s="60">
        <v>1.3796466034291299E-2</v>
      </c>
      <c r="ADC366" s="60">
        <v>1.1633337582301201E-2</v>
      </c>
      <c r="ADD366" s="60">
        <v>1.42136531332238E-2</v>
      </c>
      <c r="ADE366" s="60">
        <v>1.32450184018034E-2</v>
      </c>
    </row>
    <row r="367" spans="554:785" x14ac:dyDescent="0.25">
      <c r="UH367" s="60"/>
      <c r="UI367" s="59"/>
      <c r="UJ367" s="59"/>
      <c r="UK367" s="59"/>
      <c r="UL367" s="59"/>
      <c r="UM367" s="59"/>
      <c r="UN367" s="59"/>
      <c r="UO367" s="59"/>
      <c r="UP367" s="59"/>
      <c r="UQ367" s="59"/>
      <c r="UR367" s="59"/>
      <c r="US367" s="59"/>
      <c r="UT367" s="60">
        <v>2.77874991297721E-2</v>
      </c>
      <c r="UV367" s="59"/>
      <c r="UW367" s="59"/>
      <c r="VA367" s="59"/>
      <c r="VB367" s="59">
        <v>2.7827300131320901E-2</v>
      </c>
      <c r="VC367" s="59"/>
      <c r="VD367" s="59"/>
      <c r="VE367" s="59">
        <v>1.3935499824583499E-2</v>
      </c>
      <c r="VF367" s="59">
        <v>2.7593599632382299E-2</v>
      </c>
      <c r="VG367" s="59"/>
      <c r="VH367" s="59">
        <v>1.3850999996066E-2</v>
      </c>
      <c r="ACE367" s="60"/>
      <c r="ACF367" s="60">
        <v>7.7206748893176597E-3</v>
      </c>
      <c r="ACG367" s="60">
        <v>6.8322929704253601E-3</v>
      </c>
      <c r="ACH367" s="60">
        <v>5.1845711801403504E-3</v>
      </c>
      <c r="ACI367" s="60">
        <v>1.6732387564610901E-2</v>
      </c>
      <c r="ACJ367" s="60">
        <v>7.3937019144788398E-3</v>
      </c>
      <c r="ACK367" s="60">
        <v>4.9178551965060602E-3</v>
      </c>
      <c r="ACL367" s="60">
        <v>3.22661673610354E-3</v>
      </c>
      <c r="ACM367" s="60">
        <v>1.35013040967016E-2</v>
      </c>
      <c r="ACN367" s="60">
        <v>4.9004499174928502E-3</v>
      </c>
      <c r="ACO367" s="60">
        <v>4.0092623373501899E-3</v>
      </c>
      <c r="ACP367" s="60">
        <v>1.16500119130626E-2</v>
      </c>
      <c r="ACQ367" s="60">
        <v>1.11345723085742E-2</v>
      </c>
      <c r="ACR367" s="60"/>
      <c r="ACS367" s="60"/>
      <c r="ACT367" s="60"/>
      <c r="ACU367" s="60"/>
      <c r="ACV367" s="60"/>
      <c r="ACW367" s="60"/>
      <c r="ACX367" s="60"/>
      <c r="ACY367" s="60">
        <v>1.1060793650238401</v>
      </c>
      <c r="ACZ367" s="60">
        <v>7.8598011644317699E-3</v>
      </c>
      <c r="ADA367" s="60">
        <v>1.4957887214467201E-2</v>
      </c>
      <c r="ADB367" s="60">
        <v>1.3747376512629601E-2</v>
      </c>
      <c r="ADC367" s="60">
        <v>1.1623909289381E-2</v>
      </c>
      <c r="ADD367" s="60">
        <v>1.4180314190109299E-2</v>
      </c>
      <c r="ADE367" s="60">
        <v>1.32282450914901E-2</v>
      </c>
    </row>
    <row r="368" spans="554:785" x14ac:dyDescent="0.25">
      <c r="UH368" s="60"/>
      <c r="UI368" s="59"/>
      <c r="UJ368" s="59"/>
      <c r="UK368" s="59"/>
      <c r="UL368" s="59"/>
      <c r="UM368" s="59"/>
      <c r="UN368" s="59"/>
      <c r="UO368" s="59"/>
      <c r="UP368" s="59"/>
      <c r="UQ368" s="59"/>
      <c r="UR368" s="59"/>
      <c r="US368" s="59"/>
      <c r="UT368" s="60">
        <v>2.7786999940872099E-2</v>
      </c>
      <c r="UV368" s="59"/>
      <c r="UW368" s="59"/>
      <c r="VA368" s="59"/>
      <c r="VB368" s="59">
        <v>2.7823299169540398E-2</v>
      </c>
      <c r="VC368" s="59"/>
      <c r="VD368" s="59"/>
      <c r="VE368" s="59">
        <v>1.39322001487016E-2</v>
      </c>
      <c r="VF368" s="59">
        <v>2.7593400329351401E-2</v>
      </c>
      <c r="VG368" s="59"/>
      <c r="VH368" s="59">
        <v>1.38490004464983E-2</v>
      </c>
      <c r="ACE368" s="60"/>
      <c r="ACF368" s="60">
        <v>7.6964729636403899E-3</v>
      </c>
      <c r="ACG368" s="60">
        <v>6.7898827276960698E-3</v>
      </c>
      <c r="ACH368" s="60">
        <v>5.17584463248445E-3</v>
      </c>
      <c r="ACI368" s="60">
        <v>1.66908706679646E-2</v>
      </c>
      <c r="ACJ368" s="60">
        <v>7.38438945447175E-3</v>
      </c>
      <c r="ACK368" s="60">
        <v>4.9103928314936304E-3</v>
      </c>
      <c r="ACL368" s="60">
        <v>3.2192914213939102E-3</v>
      </c>
      <c r="ACM368" s="60">
        <v>1.34606918637669E-2</v>
      </c>
      <c r="ACN368" s="60">
        <v>4.8932023227118999E-3</v>
      </c>
      <c r="ACO368" s="60">
        <v>3.9977655978765403E-3</v>
      </c>
      <c r="ACP368" s="60">
        <v>1.16255334394459E-2</v>
      </c>
      <c r="ACQ368" s="60">
        <v>1.1130957189399601E-2</v>
      </c>
      <c r="ACR368" s="60"/>
      <c r="ACS368" s="60"/>
      <c r="ACT368" s="60"/>
      <c r="ACU368" s="60"/>
      <c r="ACV368" s="60"/>
      <c r="ACW368" s="60"/>
      <c r="ACX368" s="60"/>
      <c r="ACY368" s="60">
        <v>1.1060293080097201</v>
      </c>
      <c r="ACZ368" s="60">
        <v>7.8502064687511093E-3</v>
      </c>
      <c r="ADA368" s="60">
        <v>1.49386124782612E-2</v>
      </c>
      <c r="ADB368" s="60">
        <v>1.37181895923049E-2</v>
      </c>
      <c r="ADC368" s="60">
        <v>1.15845812379898E-2</v>
      </c>
      <c r="ADD368" s="60">
        <v>1.4152954531376501E-2</v>
      </c>
      <c r="ADE368" s="60">
        <v>1.31867695328679E-2</v>
      </c>
    </row>
    <row r="369" spans="554:785" x14ac:dyDescent="0.25">
      <c r="UH369" s="60"/>
      <c r="UI369" s="59"/>
      <c r="UJ369" s="59"/>
      <c r="UK369" s="59"/>
      <c r="UL369" s="59"/>
      <c r="UM369" s="59"/>
      <c r="UN369" s="59"/>
      <c r="UO369" s="59"/>
      <c r="UP369" s="59"/>
      <c r="UQ369" s="59"/>
      <c r="UR369" s="59"/>
      <c r="US369" s="59"/>
      <c r="UT369" s="60">
        <v>2.7783399447798701E-2</v>
      </c>
      <c r="UV369" s="59"/>
      <c r="UW369" s="59"/>
      <c r="VA369" s="59"/>
      <c r="VB369" s="59">
        <v>2.78121996670961E-2</v>
      </c>
      <c r="VC369" s="59"/>
      <c r="VD369" s="59"/>
      <c r="VE369" s="59">
        <v>1.39311999082565E-2</v>
      </c>
      <c r="VF369" s="59">
        <v>2.75887995958328E-2</v>
      </c>
      <c r="VG369" s="59"/>
      <c r="VH369" s="59">
        <v>1.38467997312545E-2</v>
      </c>
      <c r="ACE369" s="60"/>
      <c r="ACF369" s="60">
        <v>7.6738725655726998E-3</v>
      </c>
      <c r="ACG369" s="60">
        <v>6.78834431764301E-3</v>
      </c>
      <c r="ACH369" s="60">
        <v>5.1756999883290399E-3</v>
      </c>
      <c r="ACI369" s="60">
        <v>1.6667901356946901E-2</v>
      </c>
      <c r="ACJ369" s="60">
        <v>7.3733732039621301E-3</v>
      </c>
      <c r="ACK369" s="60">
        <v>4.9096854097602297E-3</v>
      </c>
      <c r="ACL369" s="60">
        <v>3.19333134798908E-3</v>
      </c>
      <c r="ACM369" s="60">
        <v>1.34060347432474E-2</v>
      </c>
      <c r="ACN369" s="60">
        <v>4.8444604011836801E-3</v>
      </c>
      <c r="ACO369" s="60">
        <v>3.9872393114810398E-3</v>
      </c>
      <c r="ACP369" s="60">
        <v>1.15672048221585E-2</v>
      </c>
      <c r="ACQ369" s="60">
        <v>1.11143863470951E-2</v>
      </c>
      <c r="ACR369" s="60"/>
      <c r="ACS369" s="60"/>
      <c r="ACT369" s="60"/>
      <c r="ACU369" s="60"/>
      <c r="ACV369" s="60"/>
      <c r="ACW369" s="60"/>
      <c r="ACX369" s="60"/>
      <c r="ACY369" s="60">
        <v>1.10585762331541</v>
      </c>
      <c r="ACZ369" s="60">
        <v>7.8252671134759894E-3</v>
      </c>
      <c r="ADA369" s="60">
        <v>1.4918698212082099E-2</v>
      </c>
      <c r="ADB369" s="60">
        <v>1.3659070088026699E-2</v>
      </c>
      <c r="ADC369" s="60">
        <v>1.15395721541226E-2</v>
      </c>
      <c r="ADD369" s="60">
        <v>1.41397051037239E-2</v>
      </c>
      <c r="ADE369" s="60">
        <v>1.31807436314992E-2</v>
      </c>
    </row>
    <row r="370" spans="554:785" x14ac:dyDescent="0.25">
      <c r="UH370" s="60"/>
      <c r="UI370" s="59"/>
      <c r="UJ370" s="59"/>
      <c r="UK370" s="59"/>
      <c r="UL370" s="59"/>
      <c r="UM370" s="59"/>
      <c r="UN370" s="59"/>
      <c r="UO370" s="59"/>
      <c r="UP370" s="59"/>
      <c r="UQ370" s="59"/>
      <c r="UR370" s="59"/>
      <c r="US370" s="59"/>
      <c r="UT370" s="60">
        <v>2.7781698852777401E-2</v>
      </c>
      <c r="UV370" s="59"/>
      <c r="UW370" s="59"/>
      <c r="VA370" s="59"/>
      <c r="VB370" s="59">
        <v>2.7812100946903201E-2</v>
      </c>
      <c r="VC370" s="59"/>
      <c r="VD370" s="59"/>
      <c r="VE370" s="59">
        <v>1.3928599655628199E-2</v>
      </c>
      <c r="VF370" s="59">
        <v>2.7572698891162799E-2</v>
      </c>
      <c r="VG370" s="59"/>
      <c r="VH370" s="59">
        <v>1.38456001877784E-2</v>
      </c>
      <c r="ACE370" s="60"/>
      <c r="ACF370" s="60">
        <v>7.65912822223082E-3</v>
      </c>
      <c r="ACG370" s="60">
        <v>6.7734133383169299E-3</v>
      </c>
      <c r="ACH370" s="60">
        <v>5.1654320886268101E-3</v>
      </c>
      <c r="ACI370" s="60">
        <v>1.6649783884511299E-2</v>
      </c>
      <c r="ACJ370" s="60">
        <v>7.3639886087004999E-3</v>
      </c>
      <c r="ACK370" s="60">
        <v>4.8914525839545003E-3</v>
      </c>
      <c r="ACL370" s="60">
        <v>3.16815333627925E-3</v>
      </c>
      <c r="ACM370" s="60">
        <v>1.33958995143366E-2</v>
      </c>
      <c r="ACN370" s="60">
        <v>4.7984492161116804E-3</v>
      </c>
      <c r="ACO370" s="60">
        <v>3.9241150343168798E-3</v>
      </c>
      <c r="ACP370" s="60">
        <v>1.1564889548046299E-2</v>
      </c>
      <c r="ACQ370" s="60">
        <v>1.11079686924289E-2</v>
      </c>
      <c r="ACR370" s="60"/>
      <c r="ACS370" s="60"/>
      <c r="ACT370" s="60"/>
      <c r="ACU370" s="60"/>
      <c r="ACV370" s="60"/>
      <c r="ACW370" s="60"/>
      <c r="ACX370" s="60"/>
      <c r="ACY370" s="60">
        <v>1.10521300894065</v>
      </c>
      <c r="ACZ370" s="60">
        <v>7.8234319677638799E-3</v>
      </c>
      <c r="ADA370" s="60">
        <v>1.4906305629127601E-2</v>
      </c>
      <c r="ADB370" s="60">
        <v>1.36159575642169E-2</v>
      </c>
      <c r="ADC370" s="60">
        <v>1.14551838792474E-2</v>
      </c>
      <c r="ADD370" s="60">
        <v>1.41046955805148E-2</v>
      </c>
      <c r="ADE370" s="60">
        <v>1.3151721188943E-2</v>
      </c>
    </row>
    <row r="371" spans="554:785" x14ac:dyDescent="0.25">
      <c r="UH371" s="60"/>
      <c r="UI371" s="59"/>
      <c r="UJ371" s="59"/>
      <c r="UK371" s="59"/>
      <c r="UL371" s="59"/>
      <c r="UM371" s="59"/>
      <c r="UN371" s="59"/>
      <c r="UO371" s="59"/>
      <c r="UP371" s="59"/>
      <c r="UQ371" s="59"/>
      <c r="UR371" s="59"/>
      <c r="US371" s="59"/>
      <c r="UT371" s="60">
        <v>2.7779599651694201E-2</v>
      </c>
      <c r="UV371" s="59"/>
      <c r="UW371" s="59"/>
      <c r="VA371" s="59"/>
      <c r="VB371" s="59">
        <v>2.7806401252746499E-2</v>
      </c>
      <c r="VC371" s="59"/>
      <c r="VD371" s="59"/>
      <c r="VE371" s="59">
        <v>1.39266001060605E-2</v>
      </c>
      <c r="VF371" s="59">
        <v>2.7563899755477898E-2</v>
      </c>
      <c r="VG371" s="59"/>
      <c r="VH371" s="59">
        <v>1.3838100247085001E-2</v>
      </c>
      <c r="ACE371" s="60"/>
      <c r="ACF371" s="60">
        <v>7.6582561985134899E-3</v>
      </c>
      <c r="ACG371" s="60">
        <v>6.75911731505917E-3</v>
      </c>
      <c r="ACH371" s="60">
        <v>5.1424669418030497E-3</v>
      </c>
      <c r="ACI371" s="60">
        <v>1.66181443411175E-2</v>
      </c>
      <c r="ACJ371" s="60">
        <v>7.3567707912123997E-3</v>
      </c>
      <c r="ACK371" s="60">
        <v>4.8512015049422099E-3</v>
      </c>
      <c r="ACL371" s="60">
        <v>3.1627231881772798E-3</v>
      </c>
      <c r="ACM371" s="60">
        <v>1.33651140346979E-2</v>
      </c>
      <c r="ACN371" s="60">
        <v>4.7925432831931701E-3</v>
      </c>
      <c r="ACO371" s="60">
        <v>3.8962793270752301E-3</v>
      </c>
      <c r="ACP371" s="60">
        <v>1.1553964553576801E-2</v>
      </c>
      <c r="ACQ371" s="60">
        <v>1.10644335099976E-2</v>
      </c>
      <c r="ACR371" s="60"/>
      <c r="ACS371" s="60"/>
      <c r="ACT371" s="60"/>
      <c r="ACU371" s="60"/>
      <c r="ACV371" s="60"/>
      <c r="ACW371" s="60"/>
      <c r="ACX371" s="60"/>
      <c r="ACY371" s="60">
        <v>1.1048708255086399</v>
      </c>
      <c r="ACZ371" s="60">
        <v>7.8177518325450203E-3</v>
      </c>
      <c r="ADA371" s="60">
        <v>1.48711885203916E-2</v>
      </c>
      <c r="ADB371" s="60">
        <v>1.3591027746034601E-2</v>
      </c>
      <c r="ADC371" s="60">
        <v>1.1442556655275301E-2</v>
      </c>
      <c r="ADD371" s="60">
        <v>1.40930711003168E-2</v>
      </c>
      <c r="ADE371" s="60">
        <v>1.3151331443850301E-2</v>
      </c>
    </row>
    <row r="372" spans="554:785" x14ac:dyDescent="0.25">
      <c r="UH372" s="60"/>
      <c r="UI372" s="59"/>
      <c r="UJ372" s="59"/>
      <c r="UK372" s="59"/>
      <c r="UL372" s="59"/>
      <c r="UM372" s="59"/>
      <c r="UN372" s="59"/>
      <c r="UO372" s="59"/>
      <c r="UP372" s="59"/>
      <c r="UQ372" s="59"/>
      <c r="UR372" s="59"/>
      <c r="US372" s="59"/>
      <c r="UT372" s="60">
        <v>2.7774900197982701E-2</v>
      </c>
      <c r="UV372" s="59"/>
      <c r="UW372" s="59"/>
      <c r="VA372" s="59"/>
      <c r="VB372" s="59">
        <v>2.7795599773526102E-2</v>
      </c>
      <c r="VC372" s="59"/>
      <c r="VD372" s="59"/>
      <c r="VE372" s="59">
        <v>1.39247998595237E-2</v>
      </c>
      <c r="VF372" s="59">
        <v>2.75534000247716E-2</v>
      </c>
      <c r="VG372" s="59"/>
      <c r="VH372" s="59">
        <v>1.3837699778377999E-2</v>
      </c>
      <c r="ACE372" s="60"/>
      <c r="ACF372" s="60">
        <v>7.6540681041888199E-3</v>
      </c>
      <c r="ACG372" s="60">
        <v>6.7376246672493402E-3</v>
      </c>
      <c r="ACH372" s="60">
        <v>5.1367444291139201E-3</v>
      </c>
      <c r="ACI372" s="60">
        <v>1.6608489323707499E-2</v>
      </c>
      <c r="ACJ372" s="60">
        <v>7.3364234223432297E-3</v>
      </c>
      <c r="ACK372" s="60">
        <v>4.8169620638093998E-3</v>
      </c>
      <c r="ACL372" s="60">
        <v>3.1407404074098901E-3</v>
      </c>
      <c r="ACM372" s="60">
        <v>1.33460557103376E-2</v>
      </c>
      <c r="ACN372" s="60">
        <v>4.7426923846676204E-3</v>
      </c>
      <c r="ACO372" s="60">
        <v>3.8961715155368601E-3</v>
      </c>
      <c r="ACP372" s="60">
        <v>1.1508853698928199E-2</v>
      </c>
      <c r="ACQ372" s="60">
        <v>1.10627291214721E-2</v>
      </c>
      <c r="ACR372" s="60"/>
      <c r="ACS372" s="60"/>
      <c r="ACT372" s="60"/>
      <c r="ACU372" s="60"/>
      <c r="ACV372" s="60"/>
      <c r="ACW372" s="60"/>
      <c r="ACX372" s="60"/>
      <c r="ACY372" s="60">
        <v>1.1047532995107501</v>
      </c>
      <c r="ACZ372" s="60">
        <v>7.8170295908229302E-3</v>
      </c>
      <c r="ADA372" s="60">
        <v>1.48490074893316E-2</v>
      </c>
      <c r="ADB372" s="60">
        <v>1.3556925227491599E-2</v>
      </c>
      <c r="ADC372" s="60">
        <v>1.14242749871315E-2</v>
      </c>
      <c r="ADD372" s="60">
        <v>1.40531440456238E-2</v>
      </c>
      <c r="ADE372" s="60">
        <v>1.3105336129249001E-2</v>
      </c>
    </row>
    <row r="373" spans="554:785" x14ac:dyDescent="0.25">
      <c r="UH373" s="60"/>
      <c r="UI373" s="59"/>
      <c r="UJ373" s="59"/>
      <c r="UK373" s="59"/>
      <c r="UL373" s="59"/>
      <c r="UM373" s="59"/>
      <c r="UN373" s="59"/>
      <c r="UO373" s="59"/>
      <c r="UP373" s="59"/>
      <c r="UQ373" s="59"/>
      <c r="UR373" s="59"/>
      <c r="US373" s="59"/>
      <c r="UT373" s="60">
        <v>2.7772400528192499E-2</v>
      </c>
      <c r="UV373" s="59"/>
      <c r="UW373" s="59"/>
      <c r="VA373" s="59"/>
      <c r="VB373" s="59">
        <v>2.779440023005E-2</v>
      </c>
      <c r="VC373" s="59"/>
      <c r="VD373" s="59"/>
      <c r="VE373" s="59">
        <v>1.3924700208008201E-2</v>
      </c>
      <c r="VF373" s="59">
        <v>2.7546100318431799E-2</v>
      </c>
      <c r="VG373" s="59"/>
      <c r="VH373" s="59">
        <v>1.38309998437762E-2</v>
      </c>
      <c r="ACE373" s="60"/>
      <c r="ACF373" s="60">
        <v>7.6487952034268803E-3</v>
      </c>
      <c r="ACG373" s="60">
        <v>6.7231347551438801E-3</v>
      </c>
      <c r="ACH373" s="60">
        <v>5.1360583449125002E-3</v>
      </c>
      <c r="ACI373" s="60">
        <v>1.6596021276477801E-2</v>
      </c>
      <c r="ACJ373" s="60">
        <v>7.3353464357317003E-3</v>
      </c>
      <c r="ACK373" s="60">
        <v>4.8083104308409598E-3</v>
      </c>
      <c r="ACL373" s="60">
        <v>3.1272006940437401E-3</v>
      </c>
      <c r="ACM373" s="60">
        <v>1.3311600591913201E-2</v>
      </c>
      <c r="ACN373" s="60">
        <v>4.7154741885145797E-3</v>
      </c>
      <c r="ACO373" s="60">
        <v>3.8868747839136001E-3</v>
      </c>
      <c r="ACP373" s="60">
        <v>1.13841925952887E-2</v>
      </c>
      <c r="ACQ373" s="60">
        <v>1.10618727864784E-2</v>
      </c>
      <c r="ACR373" s="60"/>
      <c r="ACS373" s="60"/>
      <c r="ACT373" s="60"/>
      <c r="ACU373" s="60"/>
      <c r="ACV373" s="60"/>
      <c r="ACW373" s="60"/>
      <c r="ACX373" s="60"/>
      <c r="ACY373" s="60">
        <v>1.10382862182962</v>
      </c>
      <c r="ACZ373" s="60">
        <v>7.7956949118122201E-3</v>
      </c>
      <c r="ADA373" s="60">
        <v>1.48078409574443E-2</v>
      </c>
      <c r="ADB373" s="60">
        <v>1.35386809497471E-2</v>
      </c>
      <c r="ADC373" s="60">
        <v>1.1405729224041299E-2</v>
      </c>
      <c r="ADD373" s="60">
        <v>1.40219660603063E-2</v>
      </c>
      <c r="ADE373" s="60">
        <v>1.3043897696885E-2</v>
      </c>
    </row>
    <row r="374" spans="554:785" x14ac:dyDescent="0.25">
      <c r="UH374" s="60"/>
      <c r="UI374" s="59"/>
      <c r="UJ374" s="59"/>
      <c r="UK374" s="59"/>
      <c r="UL374" s="59"/>
      <c r="UM374" s="59"/>
      <c r="UN374" s="59"/>
      <c r="UO374" s="59"/>
      <c r="UP374" s="59"/>
      <c r="UQ374" s="59"/>
      <c r="UR374" s="59"/>
      <c r="US374" s="59"/>
      <c r="UT374" s="60">
        <v>2.7767900377511898E-2</v>
      </c>
      <c r="UV374" s="59"/>
      <c r="UW374" s="59"/>
      <c r="VA374" s="59"/>
      <c r="VB374" s="59">
        <v>2.77875997126102E-2</v>
      </c>
      <c r="VC374" s="59"/>
      <c r="VD374" s="59"/>
      <c r="VE374" s="59">
        <v>1.39210000634193E-2</v>
      </c>
      <c r="VF374" s="59">
        <v>2.7543799951672499E-2</v>
      </c>
      <c r="VG374" s="59"/>
      <c r="VH374" s="59">
        <v>1.38298003003001E-2</v>
      </c>
      <c r="ACE374" s="60"/>
      <c r="ACF374" s="60">
        <v>7.6314413334628E-3</v>
      </c>
      <c r="ACG374" s="60">
        <v>6.6964660582491103E-3</v>
      </c>
      <c r="ACH374" s="60">
        <v>5.1191374914719397E-3</v>
      </c>
      <c r="ACI374" s="60">
        <v>1.6581315200618701E-2</v>
      </c>
      <c r="ACJ374" s="60">
        <v>7.3131942329010798E-3</v>
      </c>
      <c r="ACK374" s="60">
        <v>4.8044911349422797E-3</v>
      </c>
      <c r="ACL374" s="60">
        <v>3.1110130599896102E-3</v>
      </c>
      <c r="ACM374" s="60">
        <v>1.3304122864351E-2</v>
      </c>
      <c r="ACN374" s="60">
        <v>4.6907163763733701E-3</v>
      </c>
      <c r="ACO374" s="60">
        <v>3.8860743215047401E-3</v>
      </c>
      <c r="ACP374" s="60">
        <v>1.1303048307044299E-2</v>
      </c>
      <c r="ACQ374" s="60">
        <v>1.10547995802741E-2</v>
      </c>
      <c r="ACR374" s="60"/>
      <c r="ACS374" s="60"/>
      <c r="ACT374" s="60"/>
      <c r="ACU374" s="60"/>
      <c r="ACV374" s="60"/>
      <c r="ACW374" s="60"/>
      <c r="ACX374" s="60"/>
      <c r="ACY374" s="60">
        <v>1.10362427099601</v>
      </c>
      <c r="ACZ374" s="60">
        <v>7.74306636512429E-3</v>
      </c>
      <c r="ADA374" s="60">
        <v>1.47993589083521E-2</v>
      </c>
      <c r="ADB374" s="60">
        <v>1.3524666828805701E-2</v>
      </c>
      <c r="ADC374" s="60">
        <v>1.13778740859827E-2</v>
      </c>
      <c r="ADD374" s="60">
        <v>1.39340665763533E-2</v>
      </c>
      <c r="ADE374" s="60">
        <v>1.30266473703278E-2</v>
      </c>
    </row>
    <row r="375" spans="554:785" x14ac:dyDescent="0.25">
      <c r="UH375" s="60"/>
      <c r="UI375" s="59"/>
      <c r="UJ375" s="59"/>
      <c r="UK375" s="59"/>
      <c r="UL375" s="59"/>
      <c r="UM375" s="59"/>
      <c r="UN375" s="59"/>
      <c r="UO375" s="59"/>
      <c r="UP375" s="59"/>
      <c r="UQ375" s="59"/>
      <c r="UR375" s="59"/>
      <c r="US375" s="59"/>
      <c r="UT375" s="60">
        <v>2.7757100760936699E-2</v>
      </c>
      <c r="UV375" s="59"/>
      <c r="UW375" s="59"/>
      <c r="VA375" s="59"/>
      <c r="VB375" s="59">
        <v>2.7782499790191598E-2</v>
      </c>
      <c r="VC375" s="59"/>
      <c r="VD375" s="59"/>
      <c r="VE375" s="59">
        <v>1.3914600014686499E-2</v>
      </c>
      <c r="VF375" s="59">
        <v>2.7527600526809599E-2</v>
      </c>
      <c r="VG375" s="59"/>
      <c r="VH375" s="59">
        <v>1.3829000294208501E-2</v>
      </c>
      <c r="ACE375" s="60"/>
      <c r="ACF375" s="60">
        <v>7.6193311999597797E-3</v>
      </c>
      <c r="ACG375" s="60">
        <v>6.6913231568073699E-3</v>
      </c>
      <c r="ACH375" s="60">
        <v>5.0818568124788603E-3</v>
      </c>
      <c r="ACI375" s="60">
        <v>1.65713042015126E-2</v>
      </c>
      <c r="ACJ375" s="60">
        <v>7.3048295160295703E-3</v>
      </c>
      <c r="ACK375" s="60">
        <v>4.8004082132271303E-3</v>
      </c>
      <c r="ACL375" s="60">
        <v>3.1059546524636302E-3</v>
      </c>
      <c r="ACM375" s="60">
        <v>1.3293968396082901E-2</v>
      </c>
      <c r="ACN375" s="60">
        <v>4.6548531028690601E-3</v>
      </c>
      <c r="ACO375" s="60">
        <v>3.8833672784203501E-3</v>
      </c>
      <c r="ACP375" s="60">
        <v>1.12127124799419E-2</v>
      </c>
      <c r="ACQ375" s="60">
        <v>1.1024757100004501E-2</v>
      </c>
      <c r="ACR375" s="60"/>
      <c r="ACS375" s="60"/>
      <c r="ACT375" s="60"/>
      <c r="ACU375" s="60"/>
      <c r="ACV375" s="60"/>
      <c r="ACW375" s="60"/>
      <c r="ACX375" s="60"/>
      <c r="ACY375" s="60">
        <v>1.1035753607816201</v>
      </c>
      <c r="ACZ375" s="60">
        <v>7.7088527195197497E-3</v>
      </c>
      <c r="ADA375" s="60">
        <v>1.4778464499942801E-2</v>
      </c>
      <c r="ADB375" s="60">
        <v>1.3483093983480601E-2</v>
      </c>
      <c r="ADC375" s="60">
        <v>1.13622391852597E-2</v>
      </c>
      <c r="ADD375" s="60">
        <v>1.39081859584356E-2</v>
      </c>
      <c r="ADE375" s="60">
        <v>1.2756554985686799E-2</v>
      </c>
    </row>
    <row r="376" spans="554:785" x14ac:dyDescent="0.25">
      <c r="UH376" s="60"/>
      <c r="UI376" s="59"/>
      <c r="UJ376" s="59"/>
      <c r="UK376" s="59"/>
      <c r="UL376" s="59"/>
      <c r="UM376" s="59"/>
      <c r="UN376" s="59"/>
      <c r="UO376" s="59"/>
      <c r="UP376" s="59"/>
      <c r="UQ376" s="59"/>
      <c r="UR376" s="59"/>
      <c r="US376" s="59"/>
      <c r="UT376" s="60">
        <v>2.7754198759794201E-2</v>
      </c>
      <c r="UV376" s="59"/>
      <c r="UW376" s="59"/>
      <c r="VA376" s="59"/>
      <c r="VB376" s="59">
        <v>2.7779700234532301E-2</v>
      </c>
      <c r="VC376" s="59"/>
      <c r="VD376" s="59"/>
      <c r="VE376" s="59">
        <v>1.39141995459795E-2</v>
      </c>
      <c r="VF376" s="59">
        <v>2.7516899630427302E-2</v>
      </c>
      <c r="VG376" s="59"/>
      <c r="VH376" s="59">
        <v>1.38266999274492E-2</v>
      </c>
      <c r="ACE376" s="60"/>
      <c r="ACF376" s="60">
        <v>7.5919357472186101E-3</v>
      </c>
      <c r="ACG376" s="60">
        <v>6.6888927041865998E-3</v>
      </c>
      <c r="ACH376" s="60">
        <v>5.0744917781676696E-3</v>
      </c>
      <c r="ACI376" s="60">
        <v>1.6511380829464201E-2</v>
      </c>
      <c r="ACJ376" s="60">
        <v>7.2660568970993799E-3</v>
      </c>
      <c r="ACK376" s="60">
        <v>4.79500825138962E-3</v>
      </c>
      <c r="ACL376" s="60">
        <v>3.0743438387814E-3</v>
      </c>
      <c r="ACM376" s="60">
        <v>1.32799707465725E-2</v>
      </c>
      <c r="ACN376" s="60">
        <v>4.6406277083314998E-3</v>
      </c>
      <c r="ACO376" s="60">
        <v>3.8703122675332099E-3</v>
      </c>
      <c r="ACP376" s="60">
        <v>1.11806762558941E-2</v>
      </c>
      <c r="ACQ376" s="60">
        <v>1.1014679667923201E-2</v>
      </c>
      <c r="ACR376" s="60"/>
      <c r="ACS376" s="60"/>
      <c r="ACT376" s="60"/>
      <c r="ACU376" s="60"/>
      <c r="ACV376" s="60"/>
      <c r="ACW376" s="60"/>
      <c r="ACX376" s="60"/>
      <c r="ACY376" s="60">
        <v>1.1031790127033601</v>
      </c>
      <c r="ACZ376" s="60">
        <v>7.7073719686864498E-3</v>
      </c>
      <c r="ADA376" s="60">
        <v>1.47658650729068E-2</v>
      </c>
      <c r="ADB376" s="60">
        <v>1.3454037245588499E-2</v>
      </c>
      <c r="ADC376" s="60">
        <v>1.13614614197991E-2</v>
      </c>
      <c r="ADD376" s="60">
        <v>1.38994669512008E-2</v>
      </c>
      <c r="ADE376" s="60">
        <v>1.26664303944994E-2</v>
      </c>
    </row>
    <row r="377" spans="554:785" x14ac:dyDescent="0.25">
      <c r="UH377" s="60"/>
      <c r="UI377" s="59"/>
      <c r="UJ377" s="59"/>
      <c r="UK377" s="59"/>
      <c r="UL377" s="59"/>
      <c r="UM377" s="59"/>
      <c r="UN377" s="59"/>
      <c r="UO377" s="59"/>
      <c r="UP377" s="59"/>
      <c r="UQ377" s="59"/>
      <c r="UR377" s="59"/>
      <c r="US377" s="59"/>
      <c r="UT377" s="60">
        <v>2.7752999216318099E-2</v>
      </c>
      <c r="UV377" s="59"/>
      <c r="UW377" s="59"/>
      <c r="VA377" s="59"/>
      <c r="VB377" s="59">
        <v>2.7776399627327902E-2</v>
      </c>
      <c r="VC377" s="59"/>
      <c r="VD377" s="59"/>
      <c r="VE377" s="59">
        <v>1.3913899660110401E-2</v>
      </c>
      <c r="VF377" s="59">
        <v>2.7495700865983901E-2</v>
      </c>
      <c r="VG377" s="59"/>
      <c r="VH377" s="59">
        <v>1.3825000263750499E-2</v>
      </c>
      <c r="ACE377" s="60"/>
      <c r="ACF377" s="60">
        <v>7.5748397558905202E-3</v>
      </c>
      <c r="ACG377" s="60">
        <v>6.6752231586615102E-3</v>
      </c>
      <c r="ACH377" s="60">
        <v>5.0741749599997896E-3</v>
      </c>
      <c r="ACI377" s="60">
        <v>1.65106194914167E-2</v>
      </c>
      <c r="ACJ377" s="60">
        <v>7.2587219068173097E-3</v>
      </c>
      <c r="ACK377" s="60">
        <v>4.7885340184571999E-3</v>
      </c>
      <c r="ACL377" s="60">
        <v>3.06871331340623E-3</v>
      </c>
      <c r="ACM377" s="60">
        <v>1.3278288272284101E-2</v>
      </c>
      <c r="ACN377" s="60">
        <v>4.6377141190331404E-3</v>
      </c>
      <c r="ACO377" s="60">
        <v>3.8493282432554001E-3</v>
      </c>
      <c r="ACP377" s="60">
        <v>1.11567245928152E-2</v>
      </c>
      <c r="ACQ377" s="60">
        <v>1.10007348648719E-2</v>
      </c>
      <c r="ACR377" s="60"/>
      <c r="ACS377" s="60"/>
      <c r="ACT377" s="60"/>
      <c r="ACU377" s="60"/>
      <c r="ACV377" s="60"/>
      <c r="ACW377" s="60"/>
      <c r="ACX377" s="60"/>
      <c r="ACY377" s="60">
        <v>1.1031466933662799</v>
      </c>
      <c r="ACZ377" s="60">
        <v>7.7002054373058598E-3</v>
      </c>
      <c r="ADA377" s="60">
        <v>1.4753311841915501E-2</v>
      </c>
      <c r="ADB377" s="60">
        <v>1.3429897554173899E-2</v>
      </c>
      <c r="ADC377" s="60">
        <v>1.1319639879076001E-2</v>
      </c>
      <c r="ADD377" s="60">
        <v>1.38612487392475E-2</v>
      </c>
      <c r="ADE377" s="60">
        <v>1.2653443422957E-2</v>
      </c>
    </row>
    <row r="378" spans="554:785" x14ac:dyDescent="0.25">
      <c r="UH378" s="60"/>
      <c r="UI378" s="59"/>
      <c r="UJ378" s="59"/>
      <c r="UK378" s="59"/>
      <c r="UL378" s="59"/>
      <c r="UM378" s="59"/>
      <c r="UN378" s="59"/>
      <c r="UO378" s="59"/>
      <c r="UP378" s="59"/>
      <c r="UQ378" s="59"/>
      <c r="UR378" s="59"/>
      <c r="US378" s="59"/>
      <c r="UT378" s="60">
        <v>2.7750900015234899E-2</v>
      </c>
      <c r="UV378" s="59"/>
      <c r="UW378" s="59"/>
      <c r="VA378" s="59"/>
      <c r="VB378" s="59">
        <v>2.7775399386882699E-2</v>
      </c>
      <c r="VC378" s="59"/>
      <c r="VD378" s="59"/>
      <c r="VE378" s="59">
        <v>1.3909400440752499E-2</v>
      </c>
      <c r="VF378" s="59">
        <v>2.7463000267743998E-2</v>
      </c>
      <c r="VG378" s="59"/>
      <c r="VH378" s="59">
        <v>1.38237001374363E-2</v>
      </c>
      <c r="ACE378" s="60"/>
      <c r="ACF378" s="60">
        <v>7.5670032903054603E-3</v>
      </c>
      <c r="ACG378" s="60">
        <v>6.6740378735727496E-3</v>
      </c>
      <c r="ACH378" s="60">
        <v>5.0461194436332403E-3</v>
      </c>
      <c r="ACI378" s="60">
        <v>1.6497931361817899E-2</v>
      </c>
      <c r="ACJ378" s="60">
        <v>7.2446796477454601E-3</v>
      </c>
      <c r="ACK378" s="60">
        <v>4.78138395672628E-3</v>
      </c>
      <c r="ACL378" s="60">
        <v>3.0676706691598402E-3</v>
      </c>
      <c r="ACM378" s="60">
        <v>1.32479317256348E-2</v>
      </c>
      <c r="ACN378" s="60">
        <v>4.5987994244670498E-3</v>
      </c>
      <c r="ACO378" s="60">
        <v>3.82705846332031E-3</v>
      </c>
      <c r="ACP378" s="60">
        <v>1.1125464901532999E-2</v>
      </c>
      <c r="ACQ378" s="60">
        <v>1.09928924855867E-2</v>
      </c>
      <c r="ACR378" s="60"/>
      <c r="ACS378" s="60"/>
      <c r="ACT378" s="60"/>
      <c r="ACU378" s="60"/>
      <c r="ACV378" s="60"/>
      <c r="ACW378" s="60"/>
      <c r="ACX378" s="60"/>
      <c r="ACY378" s="60">
        <v>1.1029146635328599</v>
      </c>
      <c r="ACZ378" s="60">
        <v>7.6919259998737503E-3</v>
      </c>
      <c r="ADA378" s="60">
        <v>1.47431716224733E-2</v>
      </c>
      <c r="ADB378" s="60">
        <v>1.3428010982398901E-2</v>
      </c>
      <c r="ADC378" s="60">
        <v>1.13179610021904E-2</v>
      </c>
      <c r="ADD378" s="60">
        <v>1.37961735503452E-2</v>
      </c>
      <c r="ADE378" s="60">
        <v>1.2636877628347601E-2</v>
      </c>
    </row>
    <row r="379" spans="554:785" x14ac:dyDescent="0.25">
      <c r="UH379" s="60"/>
      <c r="UI379" s="59"/>
      <c r="UJ379" s="59"/>
      <c r="UK379" s="59"/>
      <c r="UL379" s="59"/>
      <c r="UM379" s="59"/>
      <c r="UN379" s="59"/>
      <c r="UO379" s="59"/>
      <c r="UP379" s="59"/>
      <c r="UQ379" s="59"/>
      <c r="UR379" s="59"/>
      <c r="US379" s="59"/>
      <c r="UT379" s="60">
        <v>2.7750398963689801E-2</v>
      </c>
      <c r="UV379" s="59"/>
      <c r="UW379" s="59"/>
      <c r="VA379" s="59"/>
      <c r="VB379" s="59">
        <v>2.7774300426244701E-2</v>
      </c>
      <c r="VC379" s="59"/>
      <c r="VD379" s="59"/>
      <c r="VE379" s="59">
        <v>1.3903600163757799E-2</v>
      </c>
      <c r="VF379" s="59">
        <v>2.7341399341821601E-2</v>
      </c>
      <c r="VG379" s="59"/>
      <c r="VH379" s="59">
        <v>1.3817300088703599E-2</v>
      </c>
      <c r="ACE379" s="60"/>
      <c r="ACF379" s="60">
        <v>7.5295861807512599E-3</v>
      </c>
      <c r="ACG379" s="60">
        <v>6.67323984801155E-3</v>
      </c>
      <c r="ACH379" s="60">
        <v>5.0458873054157203E-3</v>
      </c>
      <c r="ACI379" s="60">
        <v>1.6492043665960601E-2</v>
      </c>
      <c r="ACJ379" s="60">
        <v>7.2398468874490399E-3</v>
      </c>
      <c r="ACK379" s="60">
        <v>4.7766449653306202E-3</v>
      </c>
      <c r="ACL379" s="60">
        <v>3.06689825601559E-3</v>
      </c>
      <c r="ACM379" s="60">
        <v>1.3242528343669799E-2</v>
      </c>
      <c r="ACN379" s="60">
        <v>4.5696581954280798E-3</v>
      </c>
      <c r="ACO379" s="60">
        <v>3.8178797233822102E-3</v>
      </c>
      <c r="ACP379" s="60">
        <v>1.11208201974835E-2</v>
      </c>
      <c r="ACQ379" s="60">
        <v>1.09757877372272E-2</v>
      </c>
      <c r="ACR379" s="60"/>
      <c r="ACS379" s="60"/>
      <c r="ACT379" s="60"/>
      <c r="ACU379" s="60"/>
      <c r="ACV379" s="60"/>
      <c r="ACW379" s="60"/>
      <c r="ACX379" s="60"/>
      <c r="ACY379" s="60">
        <v>1.1028487285624</v>
      </c>
      <c r="ACZ379" s="60">
        <v>7.6748603867571102E-3</v>
      </c>
      <c r="ADA379" s="60">
        <v>1.4732946921788399E-2</v>
      </c>
      <c r="ADB379" s="60">
        <v>1.33822637547024E-2</v>
      </c>
      <c r="ADC379" s="60">
        <v>1.1305673570660601E-2</v>
      </c>
      <c r="ADD379" s="60">
        <v>1.37544873426074E-2</v>
      </c>
      <c r="ADE379" s="60">
        <v>1.26313739618568E-2</v>
      </c>
    </row>
    <row r="380" spans="554:785" x14ac:dyDescent="0.25">
      <c r="UH380" s="60"/>
      <c r="UI380" s="59"/>
      <c r="UJ380" s="59"/>
      <c r="UK380" s="59"/>
      <c r="UL380" s="59"/>
      <c r="UM380" s="59"/>
      <c r="UN380" s="59"/>
      <c r="UO380" s="59"/>
      <c r="UP380" s="59"/>
      <c r="UQ380" s="59"/>
      <c r="UR380" s="59"/>
      <c r="US380" s="59"/>
      <c r="UT380" s="60">
        <v>2.7741800993680898E-2</v>
      </c>
      <c r="UV380" s="59"/>
      <c r="UW380" s="59"/>
      <c r="VA380" s="59"/>
      <c r="VB380" s="59">
        <v>2.7772501111030499E-2</v>
      </c>
      <c r="VC380" s="59"/>
      <c r="VD380" s="59"/>
      <c r="VE380" s="59">
        <v>1.38978995382785E-2</v>
      </c>
      <c r="VF380" s="59">
        <v>2.72764004766941E-2</v>
      </c>
      <c r="VG380" s="59"/>
      <c r="VH380" s="59">
        <v>1.3812400400638501E-2</v>
      </c>
      <c r="ACE380" s="60"/>
      <c r="ACF380" s="60">
        <v>7.5078870199055204E-3</v>
      </c>
      <c r="ACG380" s="60">
        <v>6.6606033547990098E-3</v>
      </c>
      <c r="ACH380" s="60">
        <v>5.0127988956075401E-3</v>
      </c>
      <c r="ACI380" s="60">
        <v>1.6480612545208901E-2</v>
      </c>
      <c r="ACJ380" s="60">
        <v>7.2393215548819398E-3</v>
      </c>
      <c r="ACK380" s="60">
        <v>4.7716052070336896E-3</v>
      </c>
      <c r="ACL380" s="60">
        <v>3.0549402774339299E-3</v>
      </c>
      <c r="ACM380" s="60">
        <v>1.31906577559787E-2</v>
      </c>
      <c r="ACN380" s="60">
        <v>4.55757896798052E-3</v>
      </c>
      <c r="ACO380" s="60">
        <v>3.79608081422937E-3</v>
      </c>
      <c r="ACP380" s="60">
        <v>1.11075839735424E-2</v>
      </c>
      <c r="ACQ380" s="60">
        <v>1.09757725555625E-2</v>
      </c>
      <c r="ACR380" s="60"/>
      <c r="ACS380" s="60"/>
      <c r="ACT380" s="60"/>
      <c r="ACU380" s="60"/>
      <c r="ACV380" s="60"/>
      <c r="ACW380" s="60"/>
      <c r="ACX380" s="60"/>
      <c r="ACY380" s="60">
        <v>1.10277175649827</v>
      </c>
      <c r="ACZ380" s="60">
        <v>7.6744787544722904E-3</v>
      </c>
      <c r="ADA380" s="60">
        <v>1.4715886284477399E-2</v>
      </c>
      <c r="ADB380" s="60">
        <v>1.33730296062642E-2</v>
      </c>
      <c r="ADC380" s="60">
        <v>1.12333820839938E-2</v>
      </c>
      <c r="ADD380" s="60">
        <v>1.37424527359068E-2</v>
      </c>
      <c r="ADE380" s="60">
        <v>1.2617962222761899E-2</v>
      </c>
    </row>
    <row r="381" spans="554:785" x14ac:dyDescent="0.25">
      <c r="UH381" s="60"/>
      <c r="UI381" s="59"/>
      <c r="UJ381" s="59"/>
      <c r="UK381" s="59"/>
      <c r="UL381" s="59"/>
      <c r="UM381" s="59"/>
      <c r="UN381" s="59"/>
      <c r="UO381" s="59"/>
      <c r="UP381" s="59"/>
      <c r="UQ381" s="59"/>
      <c r="UR381" s="59"/>
      <c r="US381" s="59"/>
      <c r="UT381" s="60">
        <v>2.7735099196434E-2</v>
      </c>
      <c r="UV381" s="59"/>
      <c r="UW381" s="59"/>
      <c r="VA381" s="59"/>
      <c r="VB381" s="59">
        <v>2.7768000960349998E-2</v>
      </c>
      <c r="VC381" s="59"/>
      <c r="VD381" s="59"/>
      <c r="VE381" s="59">
        <v>1.3897200115025E-2</v>
      </c>
      <c r="VF381" s="59">
        <v>2.66549997031688E-2</v>
      </c>
      <c r="VG381" s="59"/>
      <c r="VH381" s="59">
        <v>1.38098997995257E-2</v>
      </c>
      <c r="ACE381" s="60"/>
      <c r="ACF381" s="60">
        <v>7.5042715081758398E-3</v>
      </c>
      <c r="ACG381" s="60">
        <v>6.6559604326601003E-3</v>
      </c>
      <c r="ACH381" s="60">
        <v>4.9940016882355498E-3</v>
      </c>
      <c r="ACI381" s="60">
        <v>1.6475779562036899E-2</v>
      </c>
      <c r="ACJ381" s="60">
        <v>7.23873237932301E-3</v>
      </c>
      <c r="ACK381" s="60">
        <v>4.7705436989574504E-3</v>
      </c>
      <c r="ACL381" s="60">
        <v>3.05050603037636E-3</v>
      </c>
      <c r="ACM381" s="60">
        <v>1.3069726256053901E-2</v>
      </c>
      <c r="ACN381" s="60">
        <v>4.5560055844027598E-3</v>
      </c>
      <c r="ACO381" s="60">
        <v>3.7891426307760201E-3</v>
      </c>
      <c r="ACP381" s="60">
        <v>1.1088284348763E-2</v>
      </c>
      <c r="ACQ381" s="60">
        <v>1.09633101940352E-2</v>
      </c>
      <c r="ACR381" s="60"/>
      <c r="ACS381" s="60"/>
      <c r="ACT381" s="60"/>
      <c r="ACU381" s="60"/>
      <c r="ACV381" s="60"/>
      <c r="ACW381" s="60"/>
      <c r="ACX381" s="60"/>
      <c r="ACY381" s="60">
        <v>1.10272310135147</v>
      </c>
      <c r="ACZ381" s="60">
        <v>7.63769799648744E-3</v>
      </c>
      <c r="ADA381" s="60">
        <v>1.46934085961943E-2</v>
      </c>
      <c r="ADB381" s="60">
        <v>1.3340715854434001E-2</v>
      </c>
      <c r="ADC381" s="60">
        <v>1.1220274211697001E-2</v>
      </c>
      <c r="ADD381" s="60">
        <v>1.37220321228298E-2</v>
      </c>
      <c r="ADE381" s="60">
        <v>1.25628137977844E-2</v>
      </c>
    </row>
    <row r="382" spans="554:785" x14ac:dyDescent="0.25">
      <c r="UH382" s="60"/>
      <c r="UI382" s="59"/>
      <c r="UJ382" s="59"/>
      <c r="UK382" s="59"/>
      <c r="UL382" s="59"/>
      <c r="UM382" s="59"/>
      <c r="UN382" s="59"/>
      <c r="UO382" s="59"/>
      <c r="UP382" s="59"/>
      <c r="UQ382" s="59"/>
      <c r="UR382" s="59"/>
      <c r="US382" s="59"/>
      <c r="UT382" s="60">
        <v>2.7734801173210099E-2</v>
      </c>
      <c r="UV382" s="59"/>
      <c r="UW382" s="59"/>
      <c r="VA382" s="59"/>
      <c r="VB382" s="59">
        <v>2.7766600251197801E-2</v>
      </c>
      <c r="VC382" s="59"/>
      <c r="VD382" s="59"/>
      <c r="VE382" s="59">
        <v>1.38923004269599E-2</v>
      </c>
      <c r="VF382" s="59">
        <v>2.65609994530677E-2</v>
      </c>
      <c r="VG382" s="59"/>
      <c r="VH382" s="59">
        <v>1.38095002621412E-2</v>
      </c>
      <c r="ACE382" s="60"/>
      <c r="ACF382" s="60">
        <v>7.49346636921448E-3</v>
      </c>
      <c r="ACG382" s="60">
        <v>6.6532162899289602E-3</v>
      </c>
      <c r="ACH382" s="60">
        <v>4.9874232460296103E-3</v>
      </c>
      <c r="ACI382" s="60">
        <v>1.6450844537594801E-2</v>
      </c>
      <c r="ACJ382" s="60">
        <v>7.2370867435079603E-3</v>
      </c>
      <c r="ACK382" s="60">
        <v>4.76296629288452E-3</v>
      </c>
      <c r="ACL382" s="60">
        <v>3.0452140566160401E-3</v>
      </c>
      <c r="ACM382" s="60">
        <v>1.3022835389064499E-2</v>
      </c>
      <c r="ACN382" s="60">
        <v>4.54499464854292E-3</v>
      </c>
      <c r="ACO382" s="60">
        <v>3.7864140474939399E-3</v>
      </c>
      <c r="ACP382" s="60">
        <v>1.10627997939657E-2</v>
      </c>
      <c r="ACQ382" s="60">
        <v>1.09383725350569E-2</v>
      </c>
      <c r="ACR382" s="60"/>
      <c r="ACS382" s="60"/>
      <c r="ACT382" s="60"/>
      <c r="ACU382" s="60"/>
      <c r="ACV382" s="60"/>
      <c r="ACW382" s="60"/>
      <c r="ACX382" s="60"/>
      <c r="ACY382" s="60">
        <v>1.1025391438255101</v>
      </c>
      <c r="ACZ382" s="60">
        <v>7.6163003110719402E-3</v>
      </c>
      <c r="ADA382" s="60">
        <v>1.46866615843433E-2</v>
      </c>
      <c r="ADB382" s="60">
        <v>1.33317471566873E-2</v>
      </c>
      <c r="ADC382" s="60">
        <v>1.1201833738199499E-2</v>
      </c>
      <c r="ADD382" s="60">
        <v>1.37220128182328E-2</v>
      </c>
      <c r="ADE382" s="60">
        <v>1.25323314380766E-2</v>
      </c>
    </row>
    <row r="383" spans="554:785" x14ac:dyDescent="0.25">
      <c r="UH383" s="60"/>
      <c r="UI383" s="59"/>
      <c r="UJ383" s="59"/>
      <c r="UK383" s="59"/>
      <c r="UL383" s="59"/>
      <c r="UM383" s="59"/>
      <c r="UN383" s="59"/>
      <c r="UO383" s="59"/>
      <c r="UP383" s="59"/>
      <c r="UQ383" s="59"/>
      <c r="UR383" s="59"/>
      <c r="US383" s="59"/>
      <c r="UT383" s="60">
        <v>2.7724198997020701E-2</v>
      </c>
      <c r="UV383" s="59"/>
      <c r="UW383" s="59"/>
      <c r="VA383" s="59"/>
      <c r="VB383" s="59">
        <v>2.77615003287792E-2</v>
      </c>
      <c r="VC383" s="59"/>
      <c r="VD383" s="59"/>
      <c r="VE383" s="59">
        <v>1.38886999338865E-2</v>
      </c>
      <c r="VF383" s="59">
        <v>2.5391399860382E-2</v>
      </c>
      <c r="VG383" s="59"/>
      <c r="VH383" s="59">
        <v>1.38015998527407E-2</v>
      </c>
      <c r="ACE383" s="60"/>
      <c r="ACF383" s="60">
        <v>7.4901101575501703E-3</v>
      </c>
      <c r="ACG383" s="60">
        <v>6.6477410796211001E-3</v>
      </c>
      <c r="ACH383" s="60">
        <v>4.9779381225462504E-3</v>
      </c>
      <c r="ACI383" s="60">
        <v>1.64484517221309E-2</v>
      </c>
      <c r="ACJ383" s="60">
        <v>7.2348860777479403E-3</v>
      </c>
      <c r="ACK383" s="60">
        <v>4.75302748139988E-3</v>
      </c>
      <c r="ACL383" s="60">
        <v>3.0191695817344002E-3</v>
      </c>
      <c r="ACM383" s="60">
        <v>1.2972051727410901E-2</v>
      </c>
      <c r="ACN383" s="60">
        <v>4.5285161494313404E-3</v>
      </c>
      <c r="ACO383" s="60">
        <v>3.76709317786315E-3</v>
      </c>
      <c r="ACP383" s="60">
        <v>1.10345416587648E-2</v>
      </c>
      <c r="ACQ383" s="60">
        <v>1.09277807780318E-2</v>
      </c>
      <c r="ACR383" s="60"/>
      <c r="ACS383" s="60"/>
      <c r="ACT383" s="60"/>
      <c r="ACU383" s="60"/>
      <c r="ACV383" s="60"/>
      <c r="ACW383" s="60"/>
      <c r="ACX383" s="60"/>
      <c r="ACY383" s="60">
        <v>1.1024851524918799</v>
      </c>
      <c r="ACZ383" s="60">
        <v>7.5649561077821099E-3</v>
      </c>
      <c r="ADA383" s="60">
        <v>1.46845021480473E-2</v>
      </c>
      <c r="ADB383" s="60">
        <v>1.33131124871919E-2</v>
      </c>
      <c r="ADC383" s="60">
        <v>1.1186091436133E-2</v>
      </c>
      <c r="ADD383" s="60">
        <v>1.37028713731586E-2</v>
      </c>
      <c r="ADE383" s="60">
        <v>1.2487318637540599E-2</v>
      </c>
    </row>
    <row r="384" spans="554:785" x14ac:dyDescent="0.25">
      <c r="UH384" s="60"/>
      <c r="UI384" s="59"/>
      <c r="UJ384" s="59"/>
      <c r="UK384" s="59"/>
      <c r="UL384" s="59"/>
      <c r="UM384" s="59"/>
      <c r="UN384" s="59"/>
      <c r="UO384" s="59"/>
      <c r="UP384" s="59"/>
      <c r="UQ384" s="59"/>
      <c r="UR384" s="59"/>
      <c r="US384" s="59"/>
      <c r="UT384" s="60">
        <v>2.7722701430320702E-2</v>
      </c>
      <c r="UV384" s="59"/>
      <c r="UW384" s="59"/>
      <c r="VA384" s="59"/>
      <c r="VB384" s="59">
        <v>2.7757799252867699E-2</v>
      </c>
      <c r="VC384" s="59"/>
      <c r="VD384" s="59"/>
      <c r="VE384" s="59">
        <v>1.38865001499652E-2</v>
      </c>
      <c r="VF384" s="59">
        <v>1.6095800325274402E-2</v>
      </c>
      <c r="VG384" s="59"/>
      <c r="VH384" s="59">
        <v>1.3800100423395601E-2</v>
      </c>
      <c r="ACE384" s="60"/>
      <c r="ACF384" s="60">
        <v>7.47997103785505E-3</v>
      </c>
      <c r="ACG384" s="60">
        <v>6.6399027389203004E-3</v>
      </c>
      <c r="ACH384" s="60">
        <v>4.9749859135696101E-3</v>
      </c>
      <c r="ACI384" s="60">
        <v>1.6447517824064398E-2</v>
      </c>
      <c r="ACJ384" s="60">
        <v>7.1851990240420398E-3</v>
      </c>
      <c r="ACK384" s="60">
        <v>4.7446628339327399E-3</v>
      </c>
      <c r="ACL384" s="60">
        <v>3.0165976379873702E-3</v>
      </c>
      <c r="ACM384" s="60">
        <v>1.2960103788559401E-2</v>
      </c>
      <c r="ACN384" s="60">
        <v>4.52810811264926E-3</v>
      </c>
      <c r="ACO384" s="60">
        <v>3.6960838363050098E-3</v>
      </c>
      <c r="ACP384" s="60">
        <v>1.10173467143619E-2</v>
      </c>
      <c r="ACQ384" s="60">
        <v>1.0916057265905801E-2</v>
      </c>
      <c r="ACR384" s="60"/>
      <c r="ACS384" s="60"/>
      <c r="ACT384" s="60"/>
      <c r="ACU384" s="60"/>
      <c r="ACV384" s="60"/>
      <c r="ACW384" s="60"/>
      <c r="ACX384" s="60"/>
      <c r="ACY384" s="60">
        <v>1.10201801606876</v>
      </c>
      <c r="ACZ384" s="60">
        <v>7.5620805403314104E-3</v>
      </c>
      <c r="ADA384" s="60">
        <v>1.46607143012863E-2</v>
      </c>
      <c r="ADB384" s="60">
        <v>1.33104993633786E-2</v>
      </c>
      <c r="ADC384" s="60">
        <v>1.1178110789933001E-2</v>
      </c>
      <c r="ADD384" s="60">
        <v>1.3647951068567799E-2</v>
      </c>
      <c r="ADE384" s="60">
        <v>1.24370680281536E-2</v>
      </c>
    </row>
    <row r="385" spans="554:785" x14ac:dyDescent="0.25">
      <c r="UH385" s="60"/>
      <c r="UI385" s="59"/>
      <c r="UJ385" s="59"/>
      <c r="UK385" s="59"/>
      <c r="UL385" s="59"/>
      <c r="UM385" s="59"/>
      <c r="UN385" s="59"/>
      <c r="UO385" s="59"/>
      <c r="UP385" s="59"/>
      <c r="UQ385" s="59"/>
      <c r="UR385" s="59"/>
      <c r="US385" s="59"/>
      <c r="UT385" s="60">
        <v>2.77207009494304E-2</v>
      </c>
      <c r="UV385" s="59"/>
      <c r="UW385" s="59"/>
      <c r="VA385" s="59"/>
      <c r="VB385" s="59">
        <v>2.7754699811339299E-2</v>
      </c>
      <c r="VC385" s="59"/>
      <c r="VD385" s="59"/>
      <c r="VE385" s="59">
        <v>1.3882599771022699E-2</v>
      </c>
      <c r="VF385" s="59">
        <v>1.50209004059433E-2</v>
      </c>
      <c r="VG385" s="59"/>
      <c r="VH385" s="59">
        <v>1.37825002893805E-2</v>
      </c>
      <c r="ACE385" s="60"/>
      <c r="ACF385" s="60">
        <v>7.45816313143049E-3</v>
      </c>
      <c r="ACG385" s="60">
        <v>6.6228986400301403E-3</v>
      </c>
      <c r="ACH385" s="60">
        <v>4.9388812911180498E-3</v>
      </c>
      <c r="ACI385" s="60">
        <v>1.6423602540354999E-2</v>
      </c>
      <c r="ACJ385" s="60">
        <v>7.1704658832231604E-3</v>
      </c>
      <c r="ACK385" s="60">
        <v>4.7364745755183396E-3</v>
      </c>
      <c r="ACL385" s="60">
        <v>2.9931507447862999E-3</v>
      </c>
      <c r="ACM385" s="60">
        <v>1.2942730084891701E-2</v>
      </c>
      <c r="ACN385" s="60">
        <v>4.5185537191465303E-3</v>
      </c>
      <c r="ACO385" s="60">
        <v>3.6677082309247901E-3</v>
      </c>
      <c r="ACP385" s="60">
        <v>1.10055108681286E-2</v>
      </c>
      <c r="ACQ385" s="60">
        <v>1.09153798610235E-2</v>
      </c>
      <c r="ACR385" s="60"/>
      <c r="ACS385" s="60"/>
      <c r="ACT385" s="60"/>
      <c r="ACU385" s="60"/>
      <c r="ACV385" s="60"/>
      <c r="ACW385" s="60"/>
      <c r="ACX385" s="60"/>
      <c r="ACY385" s="60">
        <v>1.10168712010313</v>
      </c>
      <c r="ACZ385" s="60">
        <v>7.5478176112197797E-3</v>
      </c>
      <c r="ADA385" s="60">
        <v>1.4658555992585601E-2</v>
      </c>
      <c r="ADB385" s="60">
        <v>1.3293773655621399E-2</v>
      </c>
      <c r="ADC385" s="60">
        <v>1.1175088055097799E-2</v>
      </c>
      <c r="ADD385" s="60">
        <v>1.36351147392881E-2</v>
      </c>
      <c r="ADE385" s="60">
        <v>1.2378888196976899E-2</v>
      </c>
    </row>
    <row r="386" spans="554:785" x14ac:dyDescent="0.25">
      <c r="UH386" s="60"/>
      <c r="UI386" s="59"/>
      <c r="UJ386" s="59"/>
      <c r="UK386" s="59"/>
      <c r="UL386" s="59"/>
      <c r="UM386" s="59"/>
      <c r="UN386" s="59"/>
      <c r="UO386" s="59"/>
      <c r="UP386" s="59"/>
      <c r="UQ386" s="59"/>
      <c r="UR386" s="59"/>
      <c r="US386" s="59"/>
      <c r="UT386" s="60">
        <v>2.77204997837543E-2</v>
      </c>
      <c r="UV386" s="59"/>
      <c r="UW386" s="59"/>
      <c r="VA386" s="59"/>
      <c r="VB386" s="59">
        <v>2.7750398963689801E-2</v>
      </c>
      <c r="VC386" s="59"/>
      <c r="VD386" s="59"/>
      <c r="VE386" s="59">
        <v>1.38787003234028E-2</v>
      </c>
      <c r="VF386" s="59">
        <v>1.4420700259506701E-2</v>
      </c>
      <c r="VG386" s="59"/>
      <c r="VH386" s="59">
        <v>1.37804998084902E-2</v>
      </c>
      <c r="ACE386" s="60"/>
      <c r="ACF386" s="60">
        <v>7.4449441144295901E-3</v>
      </c>
      <c r="ACG386" s="60">
        <v>6.6196953885114002E-3</v>
      </c>
      <c r="ACH386" s="60">
        <v>4.92093538497595E-3</v>
      </c>
      <c r="ACI386" s="60">
        <v>1.6409840908332401E-2</v>
      </c>
      <c r="ACJ386" s="60">
        <v>7.1504112144866296E-3</v>
      </c>
      <c r="ACK386" s="60">
        <v>4.7330065270715796E-3</v>
      </c>
      <c r="ACL386" s="60">
        <v>2.98252293749707E-3</v>
      </c>
      <c r="ACM386" s="60">
        <v>1.28799727548081E-2</v>
      </c>
      <c r="ACN386" s="60">
        <v>4.5163470576026297E-3</v>
      </c>
      <c r="ACO386" s="60">
        <v>3.6647173478572799E-3</v>
      </c>
      <c r="ACP386" s="60">
        <v>1.0973334320066299E-2</v>
      </c>
      <c r="ACQ386" s="60">
        <v>1.09055028002222E-2</v>
      </c>
      <c r="ACR386" s="60"/>
      <c r="ACS386" s="60"/>
      <c r="ACT386" s="60"/>
      <c r="ACU386" s="60"/>
      <c r="ACV386" s="60"/>
      <c r="ACW386" s="60"/>
      <c r="ACX386" s="60"/>
      <c r="ACY386" s="60">
        <v>1.1016868474692101</v>
      </c>
      <c r="ACZ386" s="60">
        <v>7.5412845853732704E-3</v>
      </c>
      <c r="ADA386" s="60">
        <v>1.46331124303643E-2</v>
      </c>
      <c r="ADB386" s="60">
        <v>1.328055940442E-2</v>
      </c>
      <c r="ADC386" s="60">
        <v>1.1155279951580501E-2</v>
      </c>
      <c r="ADD386" s="60">
        <v>1.36234366723979E-2</v>
      </c>
      <c r="ADE386" s="60">
        <v>1.23112849188511E-2</v>
      </c>
    </row>
    <row r="387" spans="554:785" x14ac:dyDescent="0.25">
      <c r="UH387" s="60"/>
      <c r="UI387" s="59"/>
      <c r="UJ387" s="59"/>
      <c r="UK387" s="59"/>
      <c r="UL387" s="59"/>
      <c r="UM387" s="59"/>
      <c r="UN387" s="59"/>
      <c r="UO387" s="59"/>
      <c r="UP387" s="59"/>
      <c r="UQ387" s="59"/>
      <c r="UR387" s="59"/>
      <c r="US387" s="59"/>
      <c r="UT387" s="60">
        <v>2.7718201279640101E-2</v>
      </c>
      <c r="UV387" s="59"/>
      <c r="UW387" s="59"/>
      <c r="VA387" s="59"/>
      <c r="VB387" s="59">
        <v>2.7734300121665001E-2</v>
      </c>
      <c r="VC387" s="59"/>
      <c r="VD387" s="59"/>
      <c r="VE387" s="59">
        <v>1.3875099830329401E-2</v>
      </c>
      <c r="VF387" s="59">
        <v>1.4387100003659699E-2</v>
      </c>
      <c r="VG387" s="59"/>
      <c r="VH387" s="59">
        <v>1.37793999165296E-2</v>
      </c>
      <c r="ACE387" s="60"/>
      <c r="ACF387" s="60">
        <v>7.3769761031136603E-3</v>
      </c>
      <c r="ACG387" s="60">
        <v>6.6158562173747699E-3</v>
      </c>
      <c r="ACH387" s="60">
        <v>4.9074085243176798E-3</v>
      </c>
      <c r="ACI387" s="60">
        <v>1.6405254203615102E-2</v>
      </c>
      <c r="ACJ387" s="60">
        <v>7.1501884087241596E-3</v>
      </c>
      <c r="ACK387" s="60">
        <v>4.7216280043166602E-3</v>
      </c>
      <c r="ACL387" s="60">
        <v>2.9661852097760798E-3</v>
      </c>
      <c r="ACM387" s="60">
        <v>1.28740906203667E-2</v>
      </c>
      <c r="ACN387" s="60">
        <v>4.5096437447566702E-3</v>
      </c>
      <c r="ACO387" s="60">
        <v>3.6514501082601301E-3</v>
      </c>
      <c r="ACP387" s="60">
        <v>1.0971108044278401E-2</v>
      </c>
      <c r="ACQ387" s="60">
        <v>1.0902258080629701E-2</v>
      </c>
      <c r="ACR387" s="60"/>
      <c r="ACS387" s="60"/>
      <c r="ACT387" s="60"/>
      <c r="ACU387" s="60"/>
      <c r="ACV387" s="60"/>
      <c r="ACW387" s="60"/>
      <c r="ACX387" s="60"/>
      <c r="ACY387" s="60">
        <v>1.1016636791602601</v>
      </c>
      <c r="ACZ387" s="60">
        <v>7.5335373270568901E-3</v>
      </c>
      <c r="ADA387" s="60">
        <v>1.46140579355229E-2</v>
      </c>
      <c r="ADB387" s="60">
        <v>1.32743763725208E-2</v>
      </c>
      <c r="ADC387" s="60">
        <v>1.11232521973862E-2</v>
      </c>
      <c r="ADD387" s="60">
        <v>1.3547268309678799E-2</v>
      </c>
      <c r="ADE387" s="60">
        <v>1.2285200495517099E-2</v>
      </c>
    </row>
    <row r="388" spans="554:785" x14ac:dyDescent="0.25">
      <c r="UH388" s="60"/>
      <c r="UI388" s="59"/>
      <c r="UJ388" s="59"/>
      <c r="UK388" s="59"/>
      <c r="UL388" s="59"/>
      <c r="UM388" s="59"/>
      <c r="UN388" s="59"/>
      <c r="UO388" s="59"/>
      <c r="UP388" s="59"/>
      <c r="UQ388" s="59"/>
      <c r="UR388" s="59"/>
      <c r="US388" s="59"/>
      <c r="UT388" s="60">
        <v>2.7718201279640101E-2</v>
      </c>
      <c r="UV388" s="59"/>
      <c r="UW388" s="59"/>
      <c r="VA388" s="59"/>
      <c r="VB388" s="59">
        <v>2.7733400464057902E-2</v>
      </c>
      <c r="VC388" s="59"/>
      <c r="VD388" s="59"/>
      <c r="VE388" s="59">
        <v>1.38627998530864E-2</v>
      </c>
      <c r="VF388" s="59">
        <v>1.4333900064229899E-2</v>
      </c>
      <c r="VG388" s="59"/>
      <c r="VH388" s="59">
        <v>1.3775300234556099E-2</v>
      </c>
      <c r="ACE388" s="60"/>
      <c r="ACF388" s="60">
        <v>7.3768509893035704E-3</v>
      </c>
      <c r="ACG388" s="60">
        <v>6.6100357078736401E-3</v>
      </c>
      <c r="ACH388" s="60">
        <v>4.9015446855540596E-3</v>
      </c>
      <c r="ACI388" s="60">
        <v>1.63938566029454E-2</v>
      </c>
      <c r="ACJ388" s="60">
        <v>7.1394410665820401E-3</v>
      </c>
      <c r="ACK388" s="60">
        <v>4.7192656889883302E-3</v>
      </c>
      <c r="ACL388" s="60">
        <v>2.9612239957127599E-3</v>
      </c>
      <c r="ACM388" s="60">
        <v>1.2868653243742499E-2</v>
      </c>
      <c r="ACN388" s="60">
        <v>4.4885717645877501E-3</v>
      </c>
      <c r="ACO388" s="60">
        <v>3.6283108215098298E-3</v>
      </c>
      <c r="ACP388" s="60">
        <v>1.09658560700331E-2</v>
      </c>
      <c r="ACQ388" s="60">
        <v>1.0855695049389101E-2</v>
      </c>
      <c r="ACR388" s="60"/>
      <c r="ACS388" s="60"/>
      <c r="ACT388" s="60"/>
      <c r="ACU388" s="60"/>
      <c r="ACV388" s="60"/>
      <c r="ACW388" s="60"/>
      <c r="ACX388" s="60"/>
      <c r="ACY388" s="60">
        <v>1.10161341274095</v>
      </c>
      <c r="ACZ388" s="60">
        <v>7.5282742210764798E-3</v>
      </c>
      <c r="ADA388" s="60">
        <v>1.45714587506441E-2</v>
      </c>
      <c r="ADB388" s="60">
        <v>1.3260485836753299E-2</v>
      </c>
      <c r="ADC388" s="60">
        <v>1.1121242949149899E-2</v>
      </c>
      <c r="ADD388" s="60">
        <v>1.35123359115573E-2</v>
      </c>
      <c r="ADE388" s="60">
        <v>1.2272198760679399E-2</v>
      </c>
    </row>
    <row r="389" spans="554:785" x14ac:dyDescent="0.25">
      <c r="UH389" s="60"/>
      <c r="UI389" s="59"/>
      <c r="UJ389" s="59"/>
      <c r="UK389" s="59"/>
      <c r="UL389" s="59"/>
      <c r="UM389" s="59"/>
      <c r="UN389" s="59"/>
      <c r="UO389" s="59"/>
      <c r="UP389" s="59"/>
      <c r="UQ389" s="59"/>
      <c r="UR389" s="59"/>
      <c r="US389" s="59"/>
      <c r="UT389" s="60">
        <v>2.7717400342226001E-2</v>
      </c>
      <c r="UV389" s="59"/>
      <c r="UW389" s="59"/>
      <c r="VA389" s="59"/>
      <c r="VB389" s="59">
        <v>2.7731601148843699E-2</v>
      </c>
      <c r="VC389" s="59"/>
      <c r="VD389" s="59"/>
      <c r="VE389" s="59">
        <v>1.38573003932833E-2</v>
      </c>
      <c r="VF389" s="59">
        <v>1.4287400059401901E-2</v>
      </c>
      <c r="VG389" s="59"/>
      <c r="VH389" s="59">
        <v>1.37547999620437E-2</v>
      </c>
      <c r="ACE389" s="60"/>
      <c r="ACF389" s="60">
        <v>7.3705218816020697E-3</v>
      </c>
      <c r="ACG389" s="60">
        <v>6.5576694023602097E-3</v>
      </c>
      <c r="ACH389" s="60">
        <v>4.8957103961005102E-3</v>
      </c>
      <c r="ACI389" s="60">
        <v>1.6385627325940101E-2</v>
      </c>
      <c r="ACJ389" s="60">
        <v>7.0858357052644601E-3</v>
      </c>
      <c r="ACK389" s="60">
        <v>4.7190442550568198E-3</v>
      </c>
      <c r="ACL389" s="60">
        <v>2.9109427490661898E-3</v>
      </c>
      <c r="ACM389" s="60">
        <v>1.28618891171431E-2</v>
      </c>
      <c r="ACN389" s="60">
        <v>4.4563824599113599E-3</v>
      </c>
      <c r="ACO389" s="60">
        <v>3.60871711322232E-3</v>
      </c>
      <c r="ACP389" s="60">
        <v>1.0965356791541101E-2</v>
      </c>
      <c r="ACQ389" s="60">
        <v>1.08264433795812E-2</v>
      </c>
      <c r="ACR389" s="60"/>
      <c r="ACS389" s="60"/>
      <c r="ACT389" s="60"/>
      <c r="ACU389" s="60"/>
      <c r="ACV389" s="60"/>
      <c r="ACW389" s="60"/>
      <c r="ACX389" s="60"/>
      <c r="ACY389" s="60">
        <v>1.1016040760476999</v>
      </c>
      <c r="ACZ389" s="60">
        <v>7.51788006368731E-3</v>
      </c>
      <c r="ADA389" s="60">
        <v>1.45654843708876E-2</v>
      </c>
      <c r="ADB389" s="60">
        <v>1.32548337092557E-2</v>
      </c>
      <c r="ADC389" s="60">
        <v>1.11051115373731E-2</v>
      </c>
      <c r="ADD389" s="60">
        <v>1.34373279890372E-2</v>
      </c>
      <c r="ADE389" s="60">
        <v>1.22394530834128E-2</v>
      </c>
    </row>
    <row r="390" spans="554:785" x14ac:dyDescent="0.25">
      <c r="UH390" s="60"/>
      <c r="UI390" s="59"/>
      <c r="UJ390" s="59"/>
      <c r="UK390" s="59"/>
      <c r="UL390" s="59"/>
      <c r="UM390" s="59"/>
      <c r="UN390" s="59"/>
      <c r="UO390" s="59"/>
      <c r="UP390" s="59"/>
      <c r="UQ390" s="59"/>
      <c r="UR390" s="59"/>
      <c r="US390" s="59"/>
      <c r="UT390" s="60">
        <v>2.77143996208906E-2</v>
      </c>
      <c r="UV390" s="59"/>
      <c r="UW390" s="59"/>
      <c r="VA390" s="59"/>
      <c r="VB390" s="59">
        <v>2.7730900794267599E-2</v>
      </c>
      <c r="VC390" s="59"/>
      <c r="VD390" s="59"/>
      <c r="VE390" s="59">
        <v>1.3856600038707201E-2</v>
      </c>
      <c r="VF390" s="59">
        <v>1.42858000472188E-2</v>
      </c>
      <c r="VG390" s="59"/>
      <c r="VH390" s="59">
        <v>1.37494001537561E-2</v>
      </c>
      <c r="ACE390" s="60"/>
      <c r="ACF390" s="60">
        <v>7.3695884350822704E-3</v>
      </c>
      <c r="ACG390" s="60">
        <v>6.5362037667279901E-3</v>
      </c>
      <c r="ACH390" s="60">
        <v>4.8772179160884504E-3</v>
      </c>
      <c r="ACI390" s="60">
        <v>1.6335793863644699E-2</v>
      </c>
      <c r="ACJ390" s="60">
        <v>7.0746420820935497E-3</v>
      </c>
      <c r="ACK390" s="60">
        <v>4.7099591734221496E-3</v>
      </c>
      <c r="ACL390" s="60">
        <v>2.9036769320985802E-3</v>
      </c>
      <c r="ACM390" s="60">
        <v>1.28068968538896E-2</v>
      </c>
      <c r="ACN390" s="60">
        <v>4.4479013378866299E-3</v>
      </c>
      <c r="ACO390" s="60">
        <v>3.58985075190602E-3</v>
      </c>
      <c r="ACP390" s="60">
        <v>1.09518194552073E-2</v>
      </c>
      <c r="ACQ390" s="60">
        <v>1.08201233844251E-2</v>
      </c>
      <c r="ACR390" s="60"/>
      <c r="ACS390" s="60"/>
      <c r="ACT390" s="60"/>
      <c r="ACU390" s="60"/>
      <c r="ACV390" s="60"/>
      <c r="ACW390" s="60"/>
      <c r="ACX390" s="60"/>
      <c r="ACY390" s="60">
        <v>1.1012516988018901</v>
      </c>
      <c r="ACZ390" s="60">
        <v>7.5112732130863903E-3</v>
      </c>
      <c r="ADA390" s="60">
        <v>1.4561871332485101E-2</v>
      </c>
      <c r="ADB390" s="60">
        <v>1.3225690863206701E-2</v>
      </c>
      <c r="ADC390" s="60">
        <v>1.10643977101973E-2</v>
      </c>
      <c r="ADD390" s="60">
        <v>1.3412584807828601E-2</v>
      </c>
      <c r="ADE390" s="60">
        <v>1.2186230593047499E-2</v>
      </c>
    </row>
    <row r="391" spans="554:785" x14ac:dyDescent="0.25">
      <c r="UH391" s="60"/>
      <c r="UI391" s="59"/>
      <c r="UJ391" s="59"/>
      <c r="UK391" s="59"/>
      <c r="UL391" s="59"/>
      <c r="UM391" s="59"/>
      <c r="UN391" s="59"/>
      <c r="UO391" s="59"/>
      <c r="UP391" s="59"/>
      <c r="UQ391" s="59"/>
      <c r="UR391" s="59"/>
      <c r="US391" s="59"/>
      <c r="UT391" s="60">
        <v>2.77022011578083E-2</v>
      </c>
      <c r="UV391" s="59"/>
      <c r="UW391" s="59"/>
      <c r="VA391" s="59"/>
      <c r="VB391" s="59">
        <v>2.7720799669623299E-2</v>
      </c>
      <c r="VC391" s="59"/>
      <c r="VD391" s="59"/>
      <c r="VE391" s="59">
        <v>1.3852399773895701E-2</v>
      </c>
      <c r="VF391" s="59">
        <v>1.4269299805164301E-2</v>
      </c>
      <c r="VG391" s="59"/>
      <c r="VH391" s="59">
        <v>1.3733100146055201E-2</v>
      </c>
      <c r="ACE391" s="60"/>
      <c r="ACF391" s="60">
        <v>7.3670558787188398E-3</v>
      </c>
      <c r="ACG391" s="60">
        <v>6.5145179119349E-3</v>
      </c>
      <c r="ACH391" s="60">
        <v>4.8655003060685603E-3</v>
      </c>
      <c r="ACI391" s="60">
        <v>1.63337280780574E-2</v>
      </c>
      <c r="ACJ391" s="60">
        <v>7.0555979841952898E-3</v>
      </c>
      <c r="ACK391" s="60">
        <v>4.7021865456700002E-3</v>
      </c>
      <c r="ACL391" s="60">
        <v>2.8728679486484401E-3</v>
      </c>
      <c r="ACM391" s="60">
        <v>1.2774854093366501E-2</v>
      </c>
      <c r="ACN391" s="60">
        <v>4.4039708896638904E-3</v>
      </c>
      <c r="ACO391" s="60">
        <v>3.5871279014374098E-3</v>
      </c>
      <c r="ACP391" s="60">
        <v>1.09435533832275E-2</v>
      </c>
      <c r="ACQ391" s="60">
        <v>1.0818356251011E-2</v>
      </c>
      <c r="ACR391" s="60"/>
      <c r="ACS391" s="60"/>
      <c r="ACT391" s="60"/>
      <c r="ACU391" s="60"/>
      <c r="ACV391" s="60"/>
      <c r="ACW391" s="60"/>
      <c r="ACX391" s="60"/>
      <c r="ACY391" s="60">
        <v>1.10108478413054</v>
      </c>
      <c r="ACZ391" s="60">
        <v>7.4945943280109797E-3</v>
      </c>
      <c r="ADA391" s="60">
        <v>1.4560686184341601E-2</v>
      </c>
      <c r="ADB391" s="60">
        <v>1.3215639327928E-2</v>
      </c>
      <c r="ADC391" s="60">
        <v>1.1042699987352401E-2</v>
      </c>
      <c r="ADD391" s="60">
        <v>1.3377020430537999E-2</v>
      </c>
      <c r="ADE391" s="60">
        <v>1.21675056420502E-2</v>
      </c>
    </row>
    <row r="392" spans="554:785" x14ac:dyDescent="0.25">
      <c r="UH392" s="60"/>
      <c r="UI392" s="59"/>
      <c r="UJ392" s="59"/>
      <c r="UK392" s="59"/>
      <c r="UL392" s="59"/>
      <c r="UM392" s="59"/>
      <c r="UN392" s="59"/>
      <c r="UO392" s="59"/>
      <c r="UP392" s="59"/>
      <c r="UQ392" s="59"/>
      <c r="UR392" s="59"/>
      <c r="US392" s="59"/>
      <c r="UT392" s="60">
        <v>2.7697000652551599E-2</v>
      </c>
      <c r="UV392" s="59"/>
      <c r="UW392" s="59"/>
      <c r="VA392" s="59"/>
      <c r="VB392" s="59">
        <v>2.77166999876499E-2</v>
      </c>
      <c r="VC392" s="59"/>
      <c r="VD392" s="59"/>
      <c r="VE392" s="59">
        <v>1.3847599737346099E-2</v>
      </c>
      <c r="VF392" s="59">
        <v>1.4254399575293E-2</v>
      </c>
      <c r="VG392" s="59"/>
      <c r="VH392" s="59">
        <v>1.3730799779295901E-2</v>
      </c>
      <c r="ACE392" s="60"/>
      <c r="ACF392" s="60">
        <v>7.3413534528276696E-3</v>
      </c>
      <c r="ACG392" s="60">
        <v>6.5093392742461998E-3</v>
      </c>
      <c r="ACH392" s="60">
        <v>4.8586174857288798E-3</v>
      </c>
      <c r="ACI392" s="60">
        <v>1.63274798236323E-2</v>
      </c>
      <c r="ACJ392" s="60">
        <v>7.0361812068005002E-3</v>
      </c>
      <c r="ACK392" s="60">
        <v>4.6554175110963799E-3</v>
      </c>
      <c r="ACL392" s="60">
        <v>2.8681435570777898E-3</v>
      </c>
      <c r="ACM392" s="60">
        <v>1.274098322117E-2</v>
      </c>
      <c r="ACN392" s="60">
        <v>4.3915753135489698E-3</v>
      </c>
      <c r="ACO392" s="60">
        <v>3.5813970119386398E-3</v>
      </c>
      <c r="ACP392" s="60">
        <v>1.0941378358584599E-2</v>
      </c>
      <c r="ACQ392" s="60">
        <v>1.0811112203677E-2</v>
      </c>
      <c r="ACR392" s="60"/>
      <c r="ACS392" s="60"/>
      <c r="ACT392" s="60"/>
      <c r="ACU392" s="60"/>
      <c r="ACV392" s="60"/>
      <c r="ACW392" s="60"/>
      <c r="ACX392" s="60"/>
      <c r="ACY392" s="60">
        <v>1.10100168217553</v>
      </c>
      <c r="ACZ392" s="60">
        <v>7.4570918653339398E-3</v>
      </c>
      <c r="ADA392" s="60">
        <v>1.45541988383546E-2</v>
      </c>
      <c r="ADB392" s="60">
        <v>1.3203467599856101E-2</v>
      </c>
      <c r="ADC392" s="60">
        <v>1.10320477734325E-2</v>
      </c>
      <c r="ADD392" s="60">
        <v>1.3368646292471999E-2</v>
      </c>
      <c r="ADE392" s="60">
        <v>1.2166631908612001E-2</v>
      </c>
    </row>
    <row r="393" spans="554:785" x14ac:dyDescent="0.25">
      <c r="UH393" s="60"/>
      <c r="UI393" s="59"/>
      <c r="UJ393" s="59"/>
      <c r="UK393" s="59"/>
      <c r="UL393" s="59"/>
      <c r="UM393" s="59"/>
      <c r="UN393" s="59"/>
      <c r="UO393" s="59"/>
      <c r="UP393" s="59"/>
      <c r="UQ393" s="59"/>
      <c r="UR393" s="59"/>
      <c r="US393" s="59"/>
      <c r="UT393" s="60">
        <v>2.7693100273609099E-2</v>
      </c>
      <c r="UV393" s="59"/>
      <c r="UW393" s="59"/>
      <c r="VA393" s="59"/>
      <c r="VB393" s="59">
        <v>2.7714300900697701E-2</v>
      </c>
      <c r="VC393" s="59"/>
      <c r="VD393" s="59"/>
      <c r="VE393" s="59">
        <v>1.38426003977656E-2</v>
      </c>
      <c r="VF393" s="59">
        <v>1.42511995509266E-2</v>
      </c>
      <c r="VG393" s="59"/>
      <c r="VH393" s="59">
        <v>1.3728699646890099E-2</v>
      </c>
      <c r="ACE393" s="60"/>
      <c r="ACF393" s="60">
        <v>7.33102031010467E-3</v>
      </c>
      <c r="ACG393" s="60">
        <v>6.4774621838028599E-3</v>
      </c>
      <c r="ACH393" s="60">
        <v>4.8537272560349601E-3</v>
      </c>
      <c r="ACI393" s="60">
        <v>1.6300888304295599E-2</v>
      </c>
      <c r="ACJ393" s="60">
        <v>7.0102226476185603E-3</v>
      </c>
      <c r="ACK393" s="60">
        <v>4.6365842118995101E-3</v>
      </c>
      <c r="ACL393" s="60">
        <v>2.8678641233672998E-3</v>
      </c>
      <c r="ACM393" s="60">
        <v>1.2717252730790199E-2</v>
      </c>
      <c r="ACN393" s="60">
        <v>4.3855834330687798E-3</v>
      </c>
      <c r="ACO393" s="60">
        <v>3.53435083653056E-3</v>
      </c>
      <c r="ACP393" s="60">
        <v>1.0940086392281599E-2</v>
      </c>
      <c r="ACQ393" s="60">
        <v>1.07969582778335E-2</v>
      </c>
      <c r="ACR393" s="60"/>
      <c r="ACS393" s="60"/>
      <c r="ACT393" s="60"/>
      <c r="ACU393" s="60"/>
      <c r="ACV393" s="60"/>
      <c r="ACW393" s="60"/>
      <c r="ACX393" s="60"/>
      <c r="ACY393" s="60">
        <v>1.1008450192293999</v>
      </c>
      <c r="ACZ393" s="60">
        <v>7.4440231059190402E-3</v>
      </c>
      <c r="ADA393" s="60">
        <v>1.45165786542865E-2</v>
      </c>
      <c r="ADB393" s="60">
        <v>1.31765318431938E-2</v>
      </c>
      <c r="ADC393" s="60">
        <v>1.0987700114856801E-2</v>
      </c>
      <c r="ADD393" s="60">
        <v>1.3368222231760899E-2</v>
      </c>
      <c r="ADE393" s="60">
        <v>1.2079860494195301E-2</v>
      </c>
    </row>
    <row r="394" spans="554:785" x14ac:dyDescent="0.25">
      <c r="UH394" s="60"/>
      <c r="UI394" s="59"/>
      <c r="UJ394" s="59"/>
      <c r="UK394" s="59"/>
      <c r="UL394" s="59"/>
      <c r="UM394" s="59"/>
      <c r="UN394" s="59"/>
      <c r="UO394" s="59"/>
      <c r="UP394" s="59"/>
      <c r="UQ394" s="59"/>
      <c r="UR394" s="59"/>
      <c r="US394" s="59"/>
      <c r="UT394" s="60">
        <v>2.7683099731802899E-2</v>
      </c>
      <c r="UV394" s="59"/>
      <c r="UW394" s="59"/>
      <c r="VA394" s="59"/>
      <c r="VB394" s="59">
        <v>2.7702700346708201E-2</v>
      </c>
      <c r="VC394" s="59"/>
      <c r="VD394" s="59"/>
      <c r="VE394" s="59">
        <v>1.3842100277543E-2</v>
      </c>
      <c r="VF394" s="59">
        <v>1.42390001565217E-2</v>
      </c>
      <c r="VG394" s="59"/>
      <c r="VH394" s="59">
        <v>1.3719200156629001E-2</v>
      </c>
      <c r="ACE394" s="60"/>
      <c r="ACF394" s="60">
        <v>7.3093764738246204E-3</v>
      </c>
      <c r="ACG394" s="60">
        <v>6.4664730894851002E-3</v>
      </c>
      <c r="ACH394" s="60">
        <v>4.8190405952318804E-3</v>
      </c>
      <c r="ACI394" s="60">
        <v>1.62873523933404E-2</v>
      </c>
      <c r="ACJ394" s="60">
        <v>7.0018077845036501E-3</v>
      </c>
      <c r="ACK394" s="60">
        <v>4.6118213048135098E-3</v>
      </c>
      <c r="ACL394" s="60">
        <v>2.8389023402509302E-3</v>
      </c>
      <c r="ACM394" s="60">
        <v>1.26921076335562E-2</v>
      </c>
      <c r="ACN394" s="60">
        <v>4.3702867833784499E-3</v>
      </c>
      <c r="ACO394" s="60">
        <v>3.52012885528376E-3</v>
      </c>
      <c r="ACP394" s="60">
        <v>1.08971741752284E-2</v>
      </c>
      <c r="ACQ394" s="60">
        <v>1.0780545015183701E-2</v>
      </c>
      <c r="ACR394" s="60"/>
      <c r="ACS394" s="60"/>
      <c r="ACT394" s="60"/>
      <c r="ACU394" s="60"/>
      <c r="ACV394" s="60"/>
      <c r="ACW394" s="60"/>
      <c r="ACX394" s="60"/>
      <c r="ACY394" s="60">
        <v>1.10078588525563</v>
      </c>
      <c r="ACZ394" s="60">
        <v>7.4244181066955399E-3</v>
      </c>
      <c r="ADA394" s="60">
        <v>1.4479266696811601E-2</v>
      </c>
      <c r="ADB394" s="60">
        <v>1.3176167659915399E-2</v>
      </c>
      <c r="ADC394" s="60">
        <v>1.09745809404864E-2</v>
      </c>
      <c r="ADD394" s="60">
        <v>1.3257392949753701E-2</v>
      </c>
      <c r="ADE394" s="60">
        <v>1.2074778229625599E-2</v>
      </c>
    </row>
    <row r="395" spans="554:785" x14ac:dyDescent="0.25">
      <c r="UH395" s="60"/>
      <c r="UI395" s="59"/>
      <c r="UJ395" s="59"/>
      <c r="UK395" s="59"/>
      <c r="UL395" s="59"/>
      <c r="UM395" s="59"/>
      <c r="UN395" s="59"/>
      <c r="UO395" s="59"/>
      <c r="UP395" s="59"/>
      <c r="UQ395" s="59"/>
      <c r="UR395" s="59"/>
      <c r="US395" s="59"/>
      <c r="UT395" s="60">
        <v>2.76558995246887E-2</v>
      </c>
      <c r="UV395" s="59"/>
      <c r="UW395" s="59"/>
      <c r="VA395" s="59"/>
      <c r="VB395" s="59">
        <v>2.76857987046241E-2</v>
      </c>
      <c r="VC395" s="59"/>
      <c r="VD395" s="59"/>
      <c r="VE395" s="59">
        <v>1.3841600157320499E-2</v>
      </c>
      <c r="VF395" s="59">
        <v>1.4229999855160699E-2</v>
      </c>
      <c r="VG395" s="59"/>
      <c r="VH395" s="59">
        <v>1.37166995555162E-2</v>
      </c>
      <c r="ACE395" s="60"/>
      <c r="ACF395" s="60">
        <v>7.3034485294977899E-3</v>
      </c>
      <c r="ACG395" s="60">
        <v>6.4483343380958898E-3</v>
      </c>
      <c r="ACH395" s="60">
        <v>4.8149444482222603E-3</v>
      </c>
      <c r="ACI395" s="60">
        <v>1.6274639439265201E-2</v>
      </c>
      <c r="ACJ395" s="60">
        <v>6.9809224909729798E-3</v>
      </c>
      <c r="ACK395" s="60">
        <v>4.5968747953350902E-3</v>
      </c>
      <c r="ACL395" s="60">
        <v>2.8187286564632201E-3</v>
      </c>
      <c r="ACM395" s="60">
        <v>1.2676285340491599E-2</v>
      </c>
      <c r="ACN395" s="60">
        <v>4.3282914120296402E-3</v>
      </c>
      <c r="ACO395" s="60">
        <v>3.5105423503418798E-3</v>
      </c>
      <c r="ACP395" s="60">
        <v>1.08486759994649E-2</v>
      </c>
      <c r="ACQ395" s="60">
        <v>1.07638863533174E-2</v>
      </c>
      <c r="ACR395" s="60"/>
      <c r="ACS395" s="60"/>
      <c r="ACT395" s="60"/>
      <c r="ACU395" s="60"/>
      <c r="ACV395" s="60"/>
      <c r="ACW395" s="60"/>
      <c r="ACX395" s="60"/>
      <c r="ACY395" s="60">
        <v>1.1007507813717701</v>
      </c>
      <c r="ACZ395" s="60">
        <v>7.4231516123192303E-3</v>
      </c>
      <c r="ADA395" s="60">
        <v>1.44258974406046E-2</v>
      </c>
      <c r="ADB395" s="60">
        <v>1.3134402059291599E-2</v>
      </c>
      <c r="ADC395" s="60">
        <v>1.09199121481616E-2</v>
      </c>
      <c r="ADD395" s="60">
        <v>1.32077851275286E-2</v>
      </c>
      <c r="ADE395" s="60">
        <v>1.20271928028352E-2</v>
      </c>
    </row>
    <row r="396" spans="554:785" x14ac:dyDescent="0.25">
      <c r="UH396" s="60"/>
      <c r="UI396" s="59"/>
      <c r="UJ396" s="59"/>
      <c r="UK396" s="59"/>
      <c r="UL396" s="59"/>
      <c r="UM396" s="59"/>
      <c r="UN396" s="59"/>
      <c r="UO396" s="59"/>
      <c r="UP396" s="59"/>
      <c r="UQ396" s="59"/>
      <c r="UR396" s="59"/>
      <c r="US396" s="59"/>
      <c r="UT396" s="60">
        <v>2.7653299272060301E-2</v>
      </c>
      <c r="UV396" s="59"/>
      <c r="UW396" s="59"/>
      <c r="VA396" s="59"/>
      <c r="VB396" s="59">
        <v>2.7681900188326801E-2</v>
      </c>
      <c r="VC396" s="59"/>
      <c r="VD396" s="59"/>
      <c r="VE396" s="59">
        <v>1.38208996504545E-2</v>
      </c>
      <c r="VF396" s="59">
        <v>1.4227299951016899E-2</v>
      </c>
      <c r="VG396" s="59"/>
      <c r="VH396" s="59">
        <v>1.3704500161111299E-2</v>
      </c>
      <c r="ACE396" s="60"/>
      <c r="ACF396" s="60">
        <v>7.2999527234391803E-3</v>
      </c>
      <c r="ACG396" s="60">
        <v>6.4364495877329399E-3</v>
      </c>
      <c r="ACH396" s="60">
        <v>4.8118857678316499E-3</v>
      </c>
      <c r="ACI396" s="60">
        <v>1.62542801063001E-2</v>
      </c>
      <c r="ACJ396" s="60">
        <v>6.9801874800182297E-3</v>
      </c>
      <c r="ACK396" s="60">
        <v>4.5882736429742098E-3</v>
      </c>
      <c r="ACL396" s="60">
        <v>2.7853052845067802E-3</v>
      </c>
      <c r="ACM396" s="60">
        <v>1.2675955426575999E-2</v>
      </c>
      <c r="ACN396" s="60">
        <v>4.31724914170386E-3</v>
      </c>
      <c r="ACO396" s="60">
        <v>3.4962598469491899E-3</v>
      </c>
      <c r="ACP396" s="60">
        <v>1.0802294627329999E-2</v>
      </c>
      <c r="ACQ396" s="60">
        <v>1.0744082982535E-2</v>
      </c>
      <c r="ACR396" s="60"/>
      <c r="ACS396" s="60"/>
      <c r="ACT396" s="60"/>
      <c r="ACU396" s="60"/>
      <c r="ACV396" s="60"/>
      <c r="ACW396" s="60"/>
      <c r="ACX396" s="60"/>
      <c r="ACY396" s="60">
        <v>1.1003594818591</v>
      </c>
      <c r="ACZ396" s="60">
        <v>7.3659524335023202E-3</v>
      </c>
      <c r="ADA396" s="60">
        <v>1.4418834899906001E-2</v>
      </c>
      <c r="ADB396" s="60">
        <v>1.3133071468322099E-2</v>
      </c>
      <c r="ADC396" s="60">
        <v>1.0908425429553399E-2</v>
      </c>
      <c r="ADD396" s="60">
        <v>1.3173579715327099E-2</v>
      </c>
      <c r="ADE396" s="60">
        <v>1.1993952578776401E-2</v>
      </c>
    </row>
    <row r="397" spans="554:785" x14ac:dyDescent="0.25">
      <c r="UH397" s="60"/>
      <c r="UI397" s="59"/>
      <c r="UJ397" s="59"/>
      <c r="UK397" s="59"/>
      <c r="UL397" s="59"/>
      <c r="UM397" s="59"/>
      <c r="UN397" s="59"/>
      <c r="UO397" s="59"/>
      <c r="UP397" s="59"/>
      <c r="UQ397" s="59"/>
      <c r="UR397" s="59"/>
      <c r="US397" s="59"/>
      <c r="UT397" s="60">
        <v>2.7651200070977201E-2</v>
      </c>
      <c r="UV397" s="59"/>
      <c r="UW397" s="59"/>
      <c r="VA397" s="59"/>
      <c r="VB397" s="59">
        <v>2.7664799243211701E-2</v>
      </c>
      <c r="VC397" s="59"/>
      <c r="VD397" s="59"/>
      <c r="VE397" s="59">
        <v>1.3803900219500001E-2</v>
      </c>
      <c r="VF397" s="59">
        <v>1.4215899631381E-2</v>
      </c>
      <c r="VG397" s="59"/>
      <c r="VH397" s="59">
        <v>1.36976996436715E-2</v>
      </c>
      <c r="ACE397" s="60"/>
      <c r="ACF397" s="60">
        <v>7.2994022443922798E-3</v>
      </c>
      <c r="ACG397" s="60">
        <v>6.4220771141281496E-3</v>
      </c>
      <c r="ACH397" s="60">
        <v>4.80529702160585E-3</v>
      </c>
      <c r="ACI397" s="60">
        <v>1.62512004648495E-2</v>
      </c>
      <c r="ACJ397" s="60">
        <v>6.9225777101860099E-3</v>
      </c>
      <c r="ACK397" s="60">
        <v>4.5674177806599497E-3</v>
      </c>
      <c r="ACL397" s="60">
        <v>2.7825802957345798E-3</v>
      </c>
      <c r="ACM397" s="60">
        <v>1.26393301931045E-2</v>
      </c>
      <c r="ACN397" s="60">
        <v>4.2851389796130001E-3</v>
      </c>
      <c r="ACO397" s="60">
        <v>3.4672144910826899E-3</v>
      </c>
      <c r="ACP397" s="60">
        <v>1.07976735176481E-2</v>
      </c>
      <c r="ACQ397" s="60">
        <v>1.07174315148211E-2</v>
      </c>
      <c r="ACR397" s="60"/>
      <c r="ACS397" s="60"/>
      <c r="ACT397" s="60"/>
      <c r="ACU397" s="60"/>
      <c r="ACV397" s="60"/>
      <c r="ACW397" s="60"/>
      <c r="ACX397" s="60"/>
      <c r="ACY397" s="60">
        <v>1.1003208402061</v>
      </c>
      <c r="ACZ397" s="60">
        <v>7.3587715440989396E-3</v>
      </c>
      <c r="ADA397" s="60">
        <v>1.4416215828080999E-2</v>
      </c>
      <c r="ADB397" s="60">
        <v>1.31144634358749E-2</v>
      </c>
      <c r="ADC397" s="60">
        <v>1.0866854457646499E-2</v>
      </c>
      <c r="ADD397" s="60">
        <v>1.3163647157837299E-2</v>
      </c>
      <c r="ADE397" s="60">
        <v>1.1974408204695801E-2</v>
      </c>
    </row>
    <row r="398" spans="554:785" x14ac:dyDescent="0.25">
      <c r="UH398" s="60"/>
      <c r="UI398" s="59"/>
      <c r="UJ398" s="59"/>
      <c r="UK398" s="59"/>
      <c r="UL398" s="59"/>
      <c r="UM398" s="59"/>
      <c r="UN398" s="59"/>
      <c r="UO398" s="59"/>
      <c r="UP398" s="59"/>
      <c r="UQ398" s="59"/>
      <c r="UR398" s="59"/>
      <c r="US398" s="59"/>
      <c r="UT398" s="60">
        <v>2.7650501579046201E-2</v>
      </c>
      <c r="UV398" s="59"/>
      <c r="UW398" s="59"/>
      <c r="VA398" s="59"/>
      <c r="VB398" s="59">
        <v>2.7649499475955901E-2</v>
      </c>
      <c r="VC398" s="59"/>
      <c r="VD398" s="59"/>
      <c r="VE398" s="59">
        <v>1.3782899826765E-2</v>
      </c>
      <c r="VF398" s="59">
        <v>1.4214499853551299E-2</v>
      </c>
      <c r="VG398" s="59"/>
      <c r="VH398" s="59">
        <v>1.36780999600887E-2</v>
      </c>
      <c r="ACE398" s="60"/>
      <c r="ACF398" s="60">
        <v>7.2946521173347101E-3</v>
      </c>
      <c r="ACG398" s="60">
        <v>6.4151180688275002E-3</v>
      </c>
      <c r="ACH398" s="60">
        <v>4.7931278329337301E-3</v>
      </c>
      <c r="ACI398" s="60">
        <v>1.6196133719363799E-2</v>
      </c>
      <c r="ACJ398" s="60">
        <v>6.8535714377242901E-3</v>
      </c>
      <c r="ACK398" s="60">
        <v>4.4866463947915002E-3</v>
      </c>
      <c r="ACL398" s="60">
        <v>2.78219644653406E-3</v>
      </c>
      <c r="ACM398" s="60">
        <v>1.25932143954976E-2</v>
      </c>
      <c r="ACN398" s="60">
        <v>4.2793865734733197E-3</v>
      </c>
      <c r="ACO398" s="60">
        <v>3.4258174515999001E-3</v>
      </c>
      <c r="ACP398" s="60">
        <v>1.0792380189296499E-2</v>
      </c>
      <c r="ACQ398" s="60">
        <v>1.07088136381948E-2</v>
      </c>
      <c r="ACR398" s="60"/>
      <c r="ACS398" s="60"/>
      <c r="ACT398" s="60"/>
      <c r="ACU398" s="60"/>
      <c r="ACV398" s="60"/>
      <c r="ACW398" s="60"/>
      <c r="ACX398" s="60"/>
      <c r="ACY398" s="60">
        <v>1.1001611800736699</v>
      </c>
      <c r="ACZ398" s="60">
        <v>7.3313109205757404E-3</v>
      </c>
      <c r="ADA398" s="60">
        <v>1.43655210472111E-2</v>
      </c>
      <c r="ADB398" s="60">
        <v>1.31139217311692E-2</v>
      </c>
      <c r="ADC398" s="60">
        <v>1.08643339895961E-2</v>
      </c>
      <c r="ADD398" s="60">
        <v>1.31532945166861E-2</v>
      </c>
      <c r="ADE398" s="60">
        <v>1.1926201006913099E-2</v>
      </c>
    </row>
    <row r="399" spans="554:785" x14ac:dyDescent="0.25">
      <c r="UH399" s="60"/>
      <c r="UI399" s="59"/>
      <c r="UJ399" s="59"/>
      <c r="UK399" s="59"/>
      <c r="UL399" s="59"/>
      <c r="UM399" s="59"/>
      <c r="UN399" s="59"/>
      <c r="UO399" s="59"/>
      <c r="UP399" s="59"/>
      <c r="UQ399" s="59"/>
      <c r="UR399" s="59"/>
      <c r="US399" s="59"/>
      <c r="UT399" s="60">
        <v>2.7647901326417899E-2</v>
      </c>
      <c r="UV399" s="59"/>
      <c r="UW399" s="59"/>
      <c r="VA399" s="59"/>
      <c r="VB399" s="59">
        <v>2.76434998959302E-2</v>
      </c>
      <c r="VC399" s="59"/>
      <c r="VD399" s="59"/>
      <c r="VE399" s="59">
        <v>1.37770995497703E-2</v>
      </c>
      <c r="VF399" s="59">
        <v>1.42062995582818E-2</v>
      </c>
      <c r="VG399" s="59"/>
      <c r="VH399" s="59">
        <v>1.3667199760675401E-2</v>
      </c>
      <c r="ACE399" s="60"/>
      <c r="ACF399" s="60">
        <v>7.28142897980146E-3</v>
      </c>
      <c r="ACG399" s="60">
        <v>6.3683846318727099E-3</v>
      </c>
      <c r="ACH399" s="60">
        <v>4.78894193780963E-3</v>
      </c>
      <c r="ACI399" s="60">
        <v>1.61694180690902E-2</v>
      </c>
      <c r="ACJ399" s="60">
        <v>6.85339942566614E-3</v>
      </c>
      <c r="ACK399" s="60">
        <v>4.47053746295927E-3</v>
      </c>
      <c r="ACL399" s="60">
        <v>2.7641902533483398E-3</v>
      </c>
      <c r="ACM399" s="60">
        <v>1.25854049111946E-2</v>
      </c>
      <c r="ACN399" s="60">
        <v>4.27396263039266E-3</v>
      </c>
      <c r="ACO399" s="60">
        <v>3.4142961164717899E-3</v>
      </c>
      <c r="ACP399" s="60">
        <v>1.0759816825287699E-2</v>
      </c>
      <c r="ACQ399" s="60">
        <v>1.06988495818567E-2</v>
      </c>
      <c r="ACR399" s="60"/>
      <c r="ACS399" s="60"/>
      <c r="ACT399" s="60"/>
      <c r="ACU399" s="60"/>
      <c r="ACV399" s="60"/>
      <c r="ACW399" s="60"/>
      <c r="ACX399" s="60"/>
      <c r="ACY399" s="60">
        <v>1.1001419982912599</v>
      </c>
      <c r="ACZ399" s="60">
        <v>7.3256415834334603E-3</v>
      </c>
      <c r="ADA399" s="60">
        <v>1.43485039695354E-2</v>
      </c>
      <c r="ADB399" s="60">
        <v>1.3096372950351799E-2</v>
      </c>
      <c r="ADC399" s="60">
        <v>1.08237354246909E-2</v>
      </c>
      <c r="ADD399" s="60">
        <v>1.3102189943263899E-2</v>
      </c>
      <c r="ADE399" s="60">
        <v>1.18664405842195E-2</v>
      </c>
    </row>
    <row r="400" spans="554:785" x14ac:dyDescent="0.25">
      <c r="UH400" s="60"/>
      <c r="UI400" s="59"/>
      <c r="UJ400" s="59"/>
      <c r="UK400" s="59"/>
      <c r="UL400" s="59"/>
      <c r="UM400" s="59"/>
      <c r="UN400" s="59"/>
      <c r="UO400" s="59"/>
      <c r="UP400" s="59"/>
      <c r="UQ400" s="59"/>
      <c r="UR400" s="59"/>
      <c r="US400" s="59"/>
      <c r="UT400" s="60">
        <v>2.7647700160741799E-2</v>
      </c>
      <c r="UV400" s="59"/>
      <c r="UW400" s="59"/>
      <c r="VA400" s="59"/>
      <c r="VB400" s="59">
        <v>2.76264995336532E-2</v>
      </c>
      <c r="VC400" s="59"/>
      <c r="VD400" s="59"/>
      <c r="VE400" s="59">
        <v>1.3775800354778701E-2</v>
      </c>
      <c r="VF400" s="59">
        <v>1.4204099774360599E-2</v>
      </c>
      <c r="VG400" s="59"/>
      <c r="VH400" s="59">
        <v>1.36526999995112E-2</v>
      </c>
      <c r="ACE400" s="60"/>
      <c r="ACF400" s="60">
        <v>7.2801961160325604E-3</v>
      </c>
      <c r="ACG400" s="60">
        <v>6.3636873338685299E-3</v>
      </c>
      <c r="ACH400" s="60">
        <v>4.7749689689739498E-3</v>
      </c>
      <c r="ACI400" s="60">
        <v>1.6163892432841501E-2</v>
      </c>
      <c r="ACJ400" s="60">
        <v>6.8472978555462896E-3</v>
      </c>
      <c r="ACK400" s="60">
        <v>4.4408147342221097E-3</v>
      </c>
      <c r="ACL400" s="60">
        <v>2.72039564476827E-3</v>
      </c>
      <c r="ACM400" s="60">
        <v>1.25811834365065E-2</v>
      </c>
      <c r="ACN400" s="60">
        <v>4.2702139366743797E-3</v>
      </c>
      <c r="ACO400" s="60">
        <v>3.4073205875242599E-3</v>
      </c>
      <c r="ACP400" s="60">
        <v>1.07558587916575E-2</v>
      </c>
      <c r="ACQ400" s="60">
        <v>1.0690875231913E-2</v>
      </c>
      <c r="ACR400" s="60"/>
      <c r="ACS400" s="60"/>
      <c r="ACT400" s="60"/>
      <c r="ACU400" s="60"/>
      <c r="ACV400" s="60"/>
      <c r="ACW400" s="60"/>
      <c r="ACX400" s="60"/>
      <c r="ACY400" s="60">
        <v>1.0999502865690001</v>
      </c>
      <c r="ACZ400" s="60">
        <v>7.3054463737983596E-3</v>
      </c>
      <c r="ADA400" s="60">
        <v>1.43389129172403E-2</v>
      </c>
      <c r="ADB400" s="60">
        <v>1.3084571917824099E-2</v>
      </c>
      <c r="ADC400" s="60">
        <v>1.0815786713588901E-2</v>
      </c>
      <c r="ADD400" s="60">
        <v>1.3086999402648699E-2</v>
      </c>
      <c r="ADE400" s="60">
        <v>1.1770033959978801E-2</v>
      </c>
    </row>
    <row r="401" spans="554:787" x14ac:dyDescent="0.25">
      <c r="UH401" s="60"/>
      <c r="UI401" s="59"/>
      <c r="UJ401" s="59"/>
      <c r="UK401" s="59"/>
      <c r="UL401" s="59"/>
      <c r="UM401" s="59"/>
      <c r="UN401" s="59"/>
      <c r="UO401" s="59"/>
      <c r="UP401" s="59"/>
      <c r="UQ401" s="59"/>
      <c r="UR401" s="59"/>
      <c r="US401" s="59"/>
      <c r="UT401" s="60">
        <v>2.7643200010061202E-2</v>
      </c>
      <c r="UV401" s="59"/>
      <c r="UW401" s="59"/>
      <c r="VA401" s="59"/>
      <c r="VB401" s="59">
        <v>2.76212990283966E-2</v>
      </c>
      <c r="VC401" s="59"/>
      <c r="VD401" s="59"/>
      <c r="VE401" s="59">
        <v>1.3771899975836201E-2</v>
      </c>
      <c r="VF401" s="59">
        <v>1.4202699996530999E-2</v>
      </c>
      <c r="VG401" s="59"/>
      <c r="VH401" s="59">
        <v>1.3648699969053201E-2</v>
      </c>
      <c r="ACE401" s="60"/>
      <c r="ACF401" s="60">
        <v>7.2740261131008701E-3</v>
      </c>
      <c r="ACG401" s="60">
        <v>6.3610220651812103E-3</v>
      </c>
      <c r="ACH401" s="60">
        <v>4.7705020081309996E-3</v>
      </c>
      <c r="ACI401" s="60">
        <v>1.6102103277552401E-2</v>
      </c>
      <c r="ACJ401" s="60">
        <v>6.8365839541633198E-3</v>
      </c>
      <c r="ACK401" s="60">
        <v>4.43936124286963E-3</v>
      </c>
      <c r="ACL401" s="60">
        <v>2.70195837047466E-3</v>
      </c>
      <c r="ACM401" s="60">
        <v>1.2558573905524201E-2</v>
      </c>
      <c r="ACN401" s="60">
        <v>4.2696667039861204E-3</v>
      </c>
      <c r="ACO401" s="60">
        <v>3.3892452128779799E-3</v>
      </c>
      <c r="ACP401" s="60">
        <v>1.0746689773450099E-2</v>
      </c>
      <c r="ACQ401" s="60">
        <v>1.0683155937821201E-2</v>
      </c>
      <c r="ACR401" s="60"/>
      <c r="ACS401" s="60"/>
      <c r="ACT401" s="60"/>
      <c r="ACU401" s="60"/>
      <c r="ACV401" s="60"/>
      <c r="ACW401" s="60"/>
      <c r="ACX401" s="60"/>
      <c r="ACY401" s="60">
        <v>1.09975821511536</v>
      </c>
      <c r="ACZ401" s="60">
        <v>7.2855138449068003E-3</v>
      </c>
      <c r="ADA401" s="60">
        <v>1.4296365641611601E-2</v>
      </c>
      <c r="ADB401" s="60">
        <v>1.3026769363917501E-2</v>
      </c>
      <c r="ADC401" s="60">
        <v>1.07892032131115E-2</v>
      </c>
      <c r="ADD401" s="60">
        <v>1.30803961049092E-2</v>
      </c>
      <c r="ADE401" s="60">
        <v>1.1694321972907E-2</v>
      </c>
    </row>
    <row r="402" spans="554:787" x14ac:dyDescent="0.25">
      <c r="UH402" s="60"/>
      <c r="UI402" s="59"/>
      <c r="UJ402" s="59"/>
      <c r="UK402" s="59"/>
      <c r="UL402" s="59"/>
      <c r="UM402" s="59"/>
      <c r="UN402" s="59"/>
      <c r="UO402" s="59"/>
      <c r="UP402" s="59"/>
      <c r="UQ402" s="59"/>
      <c r="UR402" s="59"/>
      <c r="US402" s="59"/>
      <c r="UT402" s="60">
        <v>2.76403985917568E-2</v>
      </c>
      <c r="UV402" s="59"/>
      <c r="UW402" s="59"/>
      <c r="VA402" s="59"/>
      <c r="VB402" s="59">
        <v>2.7589999139308902E-2</v>
      </c>
      <c r="VC402" s="59"/>
      <c r="VD402" s="59"/>
      <c r="VE402" s="59">
        <v>1.3764900155365399E-2</v>
      </c>
      <c r="VF402" s="59">
        <v>1.41928000375628E-2</v>
      </c>
      <c r="VG402" s="59"/>
      <c r="VH402" s="59">
        <v>1.3639099895954101E-2</v>
      </c>
      <c r="ACE402" s="60"/>
      <c r="ACF402" s="60">
        <v>7.2574482593740601E-3</v>
      </c>
      <c r="ACG402" s="60">
        <v>6.3428168721345697E-3</v>
      </c>
      <c r="ACH402" s="60">
        <v>4.7688523617261296E-3</v>
      </c>
      <c r="ACI402" s="60">
        <v>1.60975067818881E-2</v>
      </c>
      <c r="ACJ402" s="60">
        <v>6.8229334116207702E-3</v>
      </c>
      <c r="ACK402" s="60">
        <v>4.4318335176290399E-3</v>
      </c>
      <c r="ACL402" s="60">
        <v>2.6957189121845598E-3</v>
      </c>
      <c r="ACM402" s="60">
        <v>1.2551649045930801E-2</v>
      </c>
      <c r="ACN402" s="60">
        <v>4.24433464282108E-3</v>
      </c>
      <c r="ACO402" s="60">
        <v>3.36759959016258E-3</v>
      </c>
      <c r="ACP402" s="60">
        <v>1.07237643330823E-2</v>
      </c>
      <c r="ACQ402" s="60">
        <v>1.06800949069911E-2</v>
      </c>
      <c r="ACR402" s="60"/>
      <c r="ACS402" s="60"/>
      <c r="ACT402" s="60"/>
      <c r="ACU402" s="60"/>
      <c r="ACV402" s="60"/>
      <c r="ACW402" s="60"/>
      <c r="ACX402" s="60"/>
      <c r="ACY402" s="60">
        <v>1.09957288126043</v>
      </c>
      <c r="ACZ402" s="60">
        <v>7.2843686023778501E-3</v>
      </c>
      <c r="ADA402" s="60">
        <v>1.4295159297797899E-2</v>
      </c>
      <c r="ADB402" s="60">
        <v>1.30217011420112E-2</v>
      </c>
      <c r="ADC402" s="60">
        <v>1.07742931511074E-2</v>
      </c>
      <c r="ADD402" s="60">
        <v>1.3077121959364399E-2</v>
      </c>
      <c r="ADE402" s="60">
        <v>1.1661680613831899E-2</v>
      </c>
    </row>
    <row r="403" spans="554:787" x14ac:dyDescent="0.25">
      <c r="UH403" s="60"/>
      <c r="UI403" s="59"/>
      <c r="UJ403" s="59"/>
      <c r="UK403" s="59"/>
      <c r="UL403" s="59"/>
      <c r="UM403" s="59"/>
      <c r="UN403" s="59"/>
      <c r="UO403" s="59"/>
      <c r="UP403" s="59"/>
      <c r="UQ403" s="59"/>
      <c r="UR403" s="59"/>
      <c r="US403" s="59"/>
      <c r="UT403" s="60">
        <v>2.76381000876426E-2</v>
      </c>
      <c r="UV403" s="59"/>
      <c r="UW403" s="59"/>
      <c r="VA403" s="59"/>
      <c r="VB403" s="59">
        <v>2.75865998119115E-2</v>
      </c>
      <c r="VC403" s="59"/>
      <c r="VD403" s="59"/>
      <c r="VE403" s="59">
        <v>1.37588996440172E-2</v>
      </c>
      <c r="VF403" s="59">
        <v>1.41923995688557E-2</v>
      </c>
      <c r="VG403" s="59"/>
      <c r="VH403" s="59">
        <v>1.36252995580434E-2</v>
      </c>
      <c r="ACE403" s="60"/>
      <c r="ACF403" s="60">
        <v>7.2511812975424904E-3</v>
      </c>
      <c r="ACG403" s="60">
        <v>6.3119240652123104E-3</v>
      </c>
      <c r="ACH403" s="60">
        <v>4.7649514230577701E-3</v>
      </c>
      <c r="ACI403" s="60">
        <v>1.6063104643550302E-2</v>
      </c>
      <c r="ACJ403" s="60">
        <v>6.8149510883953697E-3</v>
      </c>
      <c r="ACK403" s="60">
        <v>4.4191644787682904E-3</v>
      </c>
      <c r="ACL403" s="60">
        <v>2.6899453194721098E-3</v>
      </c>
      <c r="ACM403" s="60">
        <v>1.2527973638781199E-2</v>
      </c>
      <c r="ACN403" s="60">
        <v>4.23508218409447E-3</v>
      </c>
      <c r="ACO403" s="60">
        <v>3.3669039286640802E-3</v>
      </c>
      <c r="ACP403" s="60">
        <v>1.0720108787562599E-2</v>
      </c>
      <c r="ACQ403" s="60">
        <v>1.06698485436038E-2</v>
      </c>
      <c r="ACR403" s="60"/>
      <c r="ACS403" s="60"/>
      <c r="ACT403" s="60"/>
      <c r="ACU403" s="60"/>
      <c r="ACV403" s="60"/>
      <c r="ACW403" s="60"/>
      <c r="ACX403" s="60"/>
      <c r="ACY403" s="60">
        <v>1.0995614258809501</v>
      </c>
      <c r="ACZ403" s="60">
        <v>7.2613342865953103E-3</v>
      </c>
      <c r="ADA403" s="60">
        <v>1.42939238439157E-2</v>
      </c>
      <c r="ADB403" s="60">
        <v>1.3000743115774999E-2</v>
      </c>
      <c r="ADC403" s="60">
        <v>1.0725466255516E-2</v>
      </c>
      <c r="ADD403" s="60">
        <v>1.30623636864885E-2</v>
      </c>
      <c r="ADE403" s="60">
        <v>1.15879519699001E-2</v>
      </c>
    </row>
    <row r="404" spans="554:787" x14ac:dyDescent="0.25">
      <c r="UH404" s="60"/>
      <c r="UI404" s="59"/>
      <c r="UJ404" s="59"/>
      <c r="UK404" s="59"/>
      <c r="UL404" s="59"/>
      <c r="UM404" s="59"/>
      <c r="UN404" s="59"/>
      <c r="UO404" s="59"/>
      <c r="UP404" s="59"/>
      <c r="UQ404" s="59"/>
      <c r="UR404" s="59"/>
      <c r="US404" s="59"/>
      <c r="UT404" s="60">
        <v>2.7635499835014302E-2</v>
      </c>
      <c r="UV404" s="59"/>
      <c r="UW404" s="59"/>
      <c r="VA404" s="59"/>
      <c r="VB404" s="59">
        <v>2.75625996291637E-2</v>
      </c>
      <c r="VC404" s="59"/>
      <c r="VD404" s="59"/>
      <c r="VE404" s="59">
        <v>1.37464003637433E-2</v>
      </c>
      <c r="VF404" s="59">
        <v>1.41907995566725E-2</v>
      </c>
      <c r="VG404" s="59"/>
      <c r="VH404" s="59">
        <v>1.36190997436642E-2</v>
      </c>
      <c r="ACE404" s="60"/>
      <c r="ACF404" s="60">
        <v>7.2292722671122803E-3</v>
      </c>
      <c r="ACG404" s="60">
        <v>6.2985544960309798E-3</v>
      </c>
      <c r="ACH404" s="60">
        <v>4.7519775331886704E-3</v>
      </c>
      <c r="ACI404" s="60">
        <v>1.6055106490098298E-2</v>
      </c>
      <c r="ACJ404" s="60">
        <v>6.8075562110179602E-3</v>
      </c>
      <c r="ACK404" s="60">
        <v>4.4042372733065797E-3</v>
      </c>
      <c r="ACL404" s="60">
        <v>2.6600657769978399E-3</v>
      </c>
      <c r="ACM404" s="60">
        <v>1.2481510399663101E-2</v>
      </c>
      <c r="ACN404" s="60">
        <v>4.21963647637118E-3</v>
      </c>
      <c r="ACO404" s="60">
        <v>3.3042767651499101E-3</v>
      </c>
      <c r="ACP404" s="60">
        <v>1.0701705813726601E-2</v>
      </c>
      <c r="ACQ404" s="60">
        <v>1.0666009914233301E-2</v>
      </c>
      <c r="ACR404" s="60"/>
      <c r="ACS404" s="60"/>
      <c r="ACT404" s="60"/>
      <c r="ACU404" s="60"/>
      <c r="ACV404" s="60"/>
      <c r="ACW404" s="60"/>
      <c r="ACX404" s="60"/>
      <c r="ACY404" s="60">
        <v>1.0990678857772</v>
      </c>
      <c r="ACZ404" s="60">
        <v>7.2408478650156103E-3</v>
      </c>
      <c r="ADA404" s="60">
        <v>1.42822876131985E-2</v>
      </c>
      <c r="ADB404" s="60">
        <v>1.29802516183874E-2</v>
      </c>
      <c r="ADC404" s="60">
        <v>1.0685679340755301E-2</v>
      </c>
      <c r="ADD404" s="60">
        <v>1.3035606303513299E-2</v>
      </c>
      <c r="ADE404" s="60">
        <v>1.15805499220068E-2</v>
      </c>
    </row>
    <row r="405" spans="554:787" x14ac:dyDescent="0.25">
      <c r="UH405" s="60"/>
      <c r="UI405" s="59"/>
      <c r="UJ405" s="59"/>
      <c r="UK405" s="59"/>
      <c r="UL405" s="59"/>
      <c r="UM405" s="59"/>
      <c r="UN405" s="59"/>
      <c r="UO405" s="59"/>
      <c r="UP405" s="59"/>
      <c r="UQ405" s="59"/>
      <c r="UR405" s="59"/>
      <c r="US405" s="59"/>
      <c r="UT405" s="60">
        <v>2.7616500854492101E-2</v>
      </c>
      <c r="UV405" s="59"/>
      <c r="UW405" s="59"/>
      <c r="VA405" s="59"/>
      <c r="VB405" s="59">
        <v>2.7546498924493699E-2</v>
      </c>
      <c r="VC405" s="59"/>
      <c r="VD405" s="59"/>
      <c r="VE405" s="59">
        <v>1.3739599846303401E-2</v>
      </c>
      <c r="VF405" s="59">
        <v>1.41890998929739E-2</v>
      </c>
      <c r="VG405" s="59"/>
      <c r="VH405" s="59">
        <v>1.3611299917101799E-2</v>
      </c>
      <c r="ACE405" s="60"/>
      <c r="ACF405" s="60">
        <v>7.1990142118916996E-3</v>
      </c>
      <c r="ACG405" s="60">
        <v>6.2859720577004598E-3</v>
      </c>
      <c r="ACH405" s="60">
        <v>4.73063757199183E-3</v>
      </c>
      <c r="ACI405" s="60">
        <v>1.6038343587735301E-2</v>
      </c>
      <c r="ACJ405" s="60">
        <v>6.7987885604087897E-3</v>
      </c>
      <c r="ACK405" s="60">
        <v>4.3911455041646397E-3</v>
      </c>
      <c r="ACL405" s="60">
        <v>2.6240387542904699E-3</v>
      </c>
      <c r="ACM405" s="60">
        <v>1.24697793264597E-2</v>
      </c>
      <c r="ACN405" s="60">
        <v>4.1883767965012102E-3</v>
      </c>
      <c r="ACO405" s="60">
        <v>3.3006435624495498E-3</v>
      </c>
      <c r="ACP405" s="60">
        <v>1.06900287769135E-2</v>
      </c>
      <c r="ACQ405" s="60">
        <v>1.06619318147317E-2</v>
      </c>
      <c r="ACR405" s="60"/>
      <c r="ACS405" s="60"/>
      <c r="ACT405" s="60"/>
      <c r="ACU405" s="60"/>
      <c r="ACV405" s="60"/>
      <c r="ACW405" s="60"/>
      <c r="ACX405" s="60"/>
      <c r="ACY405" s="60">
        <v>1.0990114248751</v>
      </c>
      <c r="ACZ405" s="60">
        <v>7.2148812596567798E-3</v>
      </c>
      <c r="ADA405" s="60">
        <v>1.42803026736336E-2</v>
      </c>
      <c r="ADB405" s="60">
        <v>1.29792225749732E-2</v>
      </c>
      <c r="ADC405" s="60">
        <v>1.06741147170185E-2</v>
      </c>
      <c r="ADD405" s="60">
        <v>1.3033634182576999E-2</v>
      </c>
      <c r="ADE405" s="60">
        <v>1.1553115847368E-2</v>
      </c>
    </row>
    <row r="406" spans="554:787" x14ac:dyDescent="0.25">
      <c r="UH406" s="60"/>
      <c r="UI406" s="59"/>
      <c r="UJ406" s="59"/>
      <c r="UK406" s="59"/>
      <c r="UL406" s="59"/>
      <c r="UM406" s="59"/>
      <c r="UN406" s="59"/>
      <c r="UO406" s="59"/>
      <c r="UP406" s="59"/>
      <c r="UQ406" s="59"/>
      <c r="UR406" s="59"/>
      <c r="US406" s="59"/>
      <c r="UT406" s="60">
        <v>2.7595600113272601E-2</v>
      </c>
      <c r="UV406" s="59"/>
      <c r="UW406" s="59"/>
      <c r="VA406" s="59"/>
      <c r="VB406" s="59">
        <v>2.75101996958255E-2</v>
      </c>
      <c r="VC406" s="59"/>
      <c r="VD406" s="59"/>
      <c r="VE406" s="59">
        <v>1.37339998036623E-2</v>
      </c>
      <c r="VF406" s="59">
        <v>1.4173899777233601E-2</v>
      </c>
      <c r="VG406" s="59"/>
      <c r="VH406" s="59">
        <v>1.35891996324062E-2</v>
      </c>
      <c r="ACE406" s="60"/>
      <c r="ACF406" s="60">
        <v>7.1869654401842198E-3</v>
      </c>
      <c r="ACG406" s="60">
        <v>6.2762913961230101E-3</v>
      </c>
      <c r="ACH406" s="60">
        <v>4.7176242170731304E-3</v>
      </c>
      <c r="ACI406" s="60">
        <v>1.60130166525667E-2</v>
      </c>
      <c r="ACJ406" s="60">
        <v>6.7981664457790096E-3</v>
      </c>
      <c r="ACK406" s="60">
        <v>4.3867302188571201E-3</v>
      </c>
      <c r="ACL406" s="60">
        <v>2.6003936966444699E-3</v>
      </c>
      <c r="ACM406" s="60">
        <v>1.2418144138194099E-2</v>
      </c>
      <c r="ACN406" s="60">
        <v>4.18068443127318E-3</v>
      </c>
      <c r="ACO406" s="60">
        <v>3.2936515892833802E-3</v>
      </c>
      <c r="ACP406" s="60">
        <v>1.06604512256813E-2</v>
      </c>
      <c r="ACQ406" s="60">
        <v>1.0660837043367399E-2</v>
      </c>
      <c r="ACR406" s="60"/>
      <c r="ACS406" s="60"/>
      <c r="ACT406" s="60"/>
      <c r="ACU406" s="60"/>
      <c r="ACV406" s="60"/>
      <c r="ACW406" s="60"/>
      <c r="ACX406" s="60"/>
      <c r="ACY406" s="60">
        <v>1.0983343046262599</v>
      </c>
      <c r="ACZ406" s="60">
        <v>7.2098009883463697E-3</v>
      </c>
      <c r="ADA406" s="60">
        <v>1.4254908744480601E-2</v>
      </c>
      <c r="ADB406" s="60">
        <v>1.29575511425748E-2</v>
      </c>
      <c r="ADC406" s="60">
        <v>1.06732553853848E-2</v>
      </c>
      <c r="ADD406" s="60">
        <v>1.30156833142111E-2</v>
      </c>
      <c r="ADE406" s="60">
        <v>1.1514044537161001E-2</v>
      </c>
    </row>
    <row r="407" spans="554:787" x14ac:dyDescent="0.25">
      <c r="UH407" s="60"/>
      <c r="UI407" s="59"/>
      <c r="UJ407" s="59"/>
      <c r="UK407" s="59"/>
      <c r="UL407" s="59"/>
      <c r="UM407" s="59"/>
      <c r="UN407" s="59"/>
      <c r="UO407" s="59"/>
      <c r="UP407" s="59"/>
      <c r="UQ407" s="59"/>
      <c r="UR407" s="59"/>
      <c r="US407" s="59"/>
      <c r="UT407" s="60">
        <v>2.7587899938225701E-2</v>
      </c>
      <c r="UV407" s="59"/>
      <c r="UW407" s="59"/>
      <c r="VA407" s="59"/>
      <c r="VB407" s="59">
        <v>2.74959001690149E-2</v>
      </c>
      <c r="VC407" s="59"/>
      <c r="VD407" s="59"/>
      <c r="VE407" s="59">
        <v>1.37187000364065E-2</v>
      </c>
      <c r="VF407" s="59">
        <v>1.417320035398E-2</v>
      </c>
      <c r="VG407" s="59"/>
      <c r="VH407" s="59">
        <v>1.3555499725043701E-2</v>
      </c>
      <c r="ACE407" s="60"/>
      <c r="ACF407" s="60">
        <v>7.1828872260840098E-3</v>
      </c>
      <c r="ACG407" s="60">
        <v>6.24922213730308E-3</v>
      </c>
      <c r="ACH407" s="60">
        <v>4.7133543178276898E-3</v>
      </c>
      <c r="ACI407" s="60">
        <v>1.60123353826091E-2</v>
      </c>
      <c r="ACJ407" s="60">
        <v>6.7584170738178503E-3</v>
      </c>
      <c r="ACK407" s="60">
        <v>4.3823321304799802E-3</v>
      </c>
      <c r="ACL407" s="60">
        <v>2.5991347958017998E-3</v>
      </c>
      <c r="ACM407" s="60">
        <v>1.23640411137491E-2</v>
      </c>
      <c r="ACN407" s="60">
        <v>4.1597856220951602E-3</v>
      </c>
      <c r="ACO407" s="60">
        <v>3.2917549331837898E-3</v>
      </c>
      <c r="ACP407" s="60">
        <v>1.06354367194852E-2</v>
      </c>
      <c r="ACQ407" s="60">
        <v>1.06539254363657E-2</v>
      </c>
      <c r="ACR407" s="60"/>
      <c r="ACS407" s="60"/>
      <c r="ACT407" s="60"/>
      <c r="ACU407" s="60"/>
      <c r="ACV407" s="60"/>
      <c r="ACW407" s="60"/>
      <c r="ACX407" s="60"/>
      <c r="ACY407" s="60">
        <v>1.0977411099273</v>
      </c>
      <c r="ACZ407" s="60">
        <v>7.1885723618610202E-3</v>
      </c>
      <c r="ADA407" s="60">
        <v>1.42143215681942E-2</v>
      </c>
      <c r="ADB407" s="60">
        <v>1.29164180259941E-2</v>
      </c>
      <c r="ADC407" s="60">
        <v>1.06696791856356E-2</v>
      </c>
      <c r="ADD407" s="60">
        <v>1.2989039770448799E-2</v>
      </c>
      <c r="ADE407" s="60">
        <v>1.1508507741024E-2</v>
      </c>
    </row>
    <row r="408" spans="554:787" x14ac:dyDescent="0.25">
      <c r="UH408" s="60"/>
      <c r="UI408" s="59"/>
      <c r="UJ408" s="59"/>
      <c r="UK408" s="59"/>
      <c r="UL408" s="59"/>
      <c r="UM408" s="59"/>
      <c r="UN408" s="59"/>
      <c r="UO408" s="59"/>
      <c r="UP408" s="59"/>
      <c r="UQ408" s="59"/>
      <c r="UR408" s="59"/>
      <c r="US408" s="59"/>
      <c r="UT408" s="60">
        <v>2.7583999559283201E-2</v>
      </c>
      <c r="UV408" s="59"/>
      <c r="UW408" s="59"/>
      <c r="VA408" s="59"/>
      <c r="VB408" s="59">
        <v>2.7462501078844001E-2</v>
      </c>
      <c r="VC408" s="59"/>
      <c r="VD408" s="59"/>
      <c r="VE408" s="59">
        <v>1.37184998020529E-2</v>
      </c>
      <c r="VF408" s="59">
        <v>1.4168799854814999E-2</v>
      </c>
      <c r="VG408" s="59"/>
      <c r="VH408" s="59">
        <v>1.11520001664757E-2</v>
      </c>
      <c r="ACE408" s="60"/>
      <c r="ACF408" s="60">
        <v>7.1673257676015704E-3</v>
      </c>
      <c r="ACG408" s="60">
        <v>6.21485089414561E-3</v>
      </c>
      <c r="ACH408" s="60">
        <v>4.6988285557017602E-3</v>
      </c>
      <c r="ACI408" s="60">
        <v>1.60037444628299E-2</v>
      </c>
      <c r="ACJ408" s="60">
        <v>6.7253206611670802E-3</v>
      </c>
      <c r="ACK408" s="60">
        <v>4.3538428261614302E-3</v>
      </c>
      <c r="ACL408" s="60">
        <v>2.5794868322197599E-3</v>
      </c>
      <c r="ACM408" s="60">
        <v>1.23133766740185E-2</v>
      </c>
      <c r="ACN408" s="60">
        <v>4.1593697460671599E-3</v>
      </c>
      <c r="ACO408" s="60">
        <v>3.2717418029294802E-3</v>
      </c>
      <c r="ACP408" s="60">
        <v>1.0634774483502399E-2</v>
      </c>
      <c r="ACQ408" s="60">
        <v>1.0627445558149E-2</v>
      </c>
      <c r="ACR408" s="60"/>
      <c r="ACS408" s="60"/>
      <c r="ACT408" s="60"/>
      <c r="ACU408" s="60"/>
      <c r="ACV408" s="60"/>
      <c r="ACW408" s="60"/>
      <c r="ACX408" s="60"/>
      <c r="ACY408" s="60">
        <v>1.09754938055866</v>
      </c>
      <c r="ACZ408" s="60">
        <v>7.1882077049020597E-3</v>
      </c>
      <c r="ADA408" s="60">
        <v>1.42063624532497E-2</v>
      </c>
      <c r="ADB408" s="60">
        <v>1.2896565232549201E-2</v>
      </c>
      <c r="ADC408" s="60">
        <v>1.0662862958983201E-2</v>
      </c>
      <c r="ADD408" s="60">
        <v>1.29838484521573E-2</v>
      </c>
      <c r="ADE408" s="60">
        <v>1.14983655698584E-2</v>
      </c>
    </row>
    <row r="409" spans="554:787" x14ac:dyDescent="0.25">
      <c r="UH409" s="60"/>
      <c r="UI409" s="59"/>
      <c r="UJ409" s="59"/>
      <c r="UK409" s="59"/>
      <c r="UL409" s="59"/>
      <c r="UM409" s="59"/>
      <c r="UN409" s="59"/>
      <c r="UO409" s="59"/>
      <c r="UP409" s="59"/>
      <c r="UQ409" s="59"/>
      <c r="UR409" s="59"/>
      <c r="US409" s="59"/>
      <c r="UT409" s="60">
        <v>2.7572900056838899E-2</v>
      </c>
      <c r="UU409" s="59"/>
      <c r="UV409" s="59"/>
      <c r="UW409" s="59"/>
      <c r="VA409" s="59"/>
      <c r="VB409" s="59">
        <v>2.7432400733232401E-2</v>
      </c>
      <c r="VC409" s="59"/>
      <c r="VD409" s="59"/>
      <c r="VE409" s="59">
        <v>1.3705000281333901E-2</v>
      </c>
      <c r="VF409" s="59">
        <v>1.41685996204614E-2</v>
      </c>
      <c r="VG409" s="59"/>
      <c r="ACE409" s="60"/>
      <c r="ACF409" s="60">
        <v>7.1456230145756803E-3</v>
      </c>
      <c r="ACG409" s="60">
        <v>6.2053485355478199E-3</v>
      </c>
      <c r="ACH409" s="60">
        <v>4.6952210009923896E-3</v>
      </c>
      <c r="ACI409" s="60">
        <v>1.5979702747733901E-2</v>
      </c>
      <c r="ACJ409" s="60">
        <v>6.6902641262511801E-3</v>
      </c>
      <c r="ACK409" s="60">
        <v>4.3396744737951099E-3</v>
      </c>
      <c r="ACL409" s="60">
        <v>2.5762550738205698E-3</v>
      </c>
      <c r="ACM409" s="60">
        <v>1.22835512326369E-2</v>
      </c>
      <c r="ACN409" s="60">
        <v>4.1557568958550698E-3</v>
      </c>
      <c r="ACO409" s="60">
        <v>3.26211565501757E-3</v>
      </c>
      <c r="ACP409" s="60">
        <v>1.0600960206943901E-2</v>
      </c>
      <c r="ACQ409" s="60">
        <v>1.05966678317044E-2</v>
      </c>
      <c r="ACR409" s="60"/>
      <c r="ACS409" s="60"/>
      <c r="ACT409" s="60"/>
      <c r="ACU409" s="60"/>
      <c r="ACV409" s="60"/>
      <c r="ACW409" s="60"/>
      <c r="ACX409" s="60"/>
      <c r="ACY409" s="60">
        <v>1.0974382405719301</v>
      </c>
      <c r="ACZ409" s="60">
        <v>7.1839716535373301E-3</v>
      </c>
      <c r="ADA409" s="60">
        <v>1.4173624916261699E-2</v>
      </c>
      <c r="ADB409" s="60">
        <v>1.28622075968632E-2</v>
      </c>
      <c r="ADC409" s="60">
        <v>1.0662159883013901E-2</v>
      </c>
      <c r="ADD409" s="60">
        <v>1.2904162555051399E-2</v>
      </c>
      <c r="ADE409" s="60">
        <v>1.14982908742424E-2</v>
      </c>
      <c r="ADG409" s="59"/>
    </row>
    <row r="410" spans="554:787" x14ac:dyDescent="0.25">
      <c r="UH410" s="60"/>
      <c r="UI410" s="59"/>
      <c r="UJ410" s="59"/>
      <c r="UK410" s="59"/>
      <c r="UL410" s="59"/>
      <c r="UM410" s="59"/>
      <c r="UN410" s="59"/>
      <c r="UO410" s="59"/>
      <c r="UP410" s="59"/>
      <c r="UQ410" s="59"/>
      <c r="UR410" s="59"/>
      <c r="US410" s="59"/>
      <c r="UT410" s="60">
        <v>2.7557799592614101E-2</v>
      </c>
      <c r="UU410" s="59"/>
      <c r="UV410" s="59"/>
      <c r="UW410" s="59"/>
      <c r="VA410" s="59"/>
      <c r="VB410" s="59">
        <v>2.7421899139881099E-2</v>
      </c>
      <c r="VC410" s="59"/>
      <c r="VD410" s="59"/>
      <c r="VE410" s="59">
        <v>1.3668100349605E-2</v>
      </c>
      <c r="VF410" s="59">
        <v>1.4165700413286599E-2</v>
      </c>
      <c r="VG410" s="59"/>
      <c r="VH410" s="59"/>
      <c r="VI410" s="59"/>
      <c r="VJ410" s="59"/>
      <c r="ACE410" s="60"/>
      <c r="ACF410" s="60">
        <v>7.1097352444180698E-3</v>
      </c>
      <c r="ACG410" s="60">
        <v>6.2039033570323301E-3</v>
      </c>
      <c r="ACH410" s="60">
        <v>4.6786520465194898E-3</v>
      </c>
      <c r="ACI410" s="60">
        <v>1.5971202326128399E-2</v>
      </c>
      <c r="ACJ410" s="60">
        <v>6.6895175837806999E-3</v>
      </c>
      <c r="ACK410" s="60">
        <v>4.3312850964944199E-3</v>
      </c>
      <c r="ACL410" s="60">
        <v>2.5657853143722601E-3</v>
      </c>
      <c r="ACM410" s="60">
        <v>1.2207915204694801E-2</v>
      </c>
      <c r="ACN410" s="60">
        <v>4.1332725589989698E-3</v>
      </c>
      <c r="ACO410" s="60">
        <v>3.25902467136936E-3</v>
      </c>
      <c r="ACP410" s="60">
        <v>1.0599115834125599E-2</v>
      </c>
      <c r="ACQ410" s="60">
        <v>1.0579266392560601E-2</v>
      </c>
      <c r="ACR410" s="60"/>
      <c r="ACS410" s="60"/>
      <c r="ACT410" s="60"/>
      <c r="ACU410" s="60"/>
      <c r="ACV410" s="60"/>
      <c r="ACW410" s="60"/>
      <c r="ACX410" s="60"/>
      <c r="ACY410" s="60">
        <v>1.09740822229734</v>
      </c>
      <c r="ACZ410" s="60">
        <v>7.11981694214542E-3</v>
      </c>
      <c r="ADA410" s="60">
        <v>1.4173399985046299E-2</v>
      </c>
      <c r="ADB410" s="60">
        <v>1.28519986829494E-2</v>
      </c>
      <c r="ADC410" s="60">
        <v>1.0600568831586299E-2</v>
      </c>
      <c r="ADD410" s="60">
        <v>1.2882906149456501E-2</v>
      </c>
      <c r="ADE410" s="60">
        <v>1.14455753331183E-2</v>
      </c>
      <c r="ADG410" s="59"/>
    </row>
    <row r="411" spans="554:787" x14ac:dyDescent="0.25">
      <c r="UH411" s="60"/>
      <c r="UI411" s="59"/>
      <c r="UJ411" s="59"/>
      <c r="UK411" s="59"/>
      <c r="UL411" s="59"/>
      <c r="UM411" s="59"/>
      <c r="UN411" s="59"/>
      <c r="UO411" s="59"/>
      <c r="UP411" s="59"/>
      <c r="UQ411" s="59"/>
      <c r="UR411" s="59"/>
      <c r="US411" s="59"/>
      <c r="UT411" s="60">
        <v>2.7544200420379601E-2</v>
      </c>
      <c r="UU411" s="59"/>
      <c r="UV411" s="59"/>
      <c r="UW411" s="59"/>
      <c r="VA411" s="59"/>
      <c r="VB411" s="59">
        <v>2.7397498488426202E-2</v>
      </c>
      <c r="VC411" s="59"/>
      <c r="VD411" s="59"/>
      <c r="VE411" s="59">
        <v>1.3642800040543E-2</v>
      </c>
      <c r="VF411" s="59">
        <v>1.4160700142383501E-2</v>
      </c>
      <c r="VG411" s="59"/>
      <c r="VH411" s="59"/>
      <c r="VI411" s="59"/>
      <c r="VJ411" s="59"/>
      <c r="ACE411" s="60"/>
      <c r="ACF411" s="60">
        <v>7.1055454192863101E-3</v>
      </c>
      <c r="ACG411" s="60">
        <v>6.1908794582986497E-3</v>
      </c>
      <c r="ACH411" s="60">
        <v>4.6557233183860004E-3</v>
      </c>
      <c r="ACI411" s="60">
        <v>1.5964952289747501E-2</v>
      </c>
      <c r="ACJ411" s="60">
        <v>6.6777063511932197E-3</v>
      </c>
      <c r="ACK411" s="60">
        <v>4.3185976223947204E-3</v>
      </c>
      <c r="ACL411" s="60">
        <v>2.5603122563924901E-3</v>
      </c>
      <c r="ACM411" s="60">
        <v>1.21797060817831E-2</v>
      </c>
      <c r="ACN411" s="60">
        <v>4.1171115814074601E-3</v>
      </c>
      <c r="ACO411" s="60">
        <v>3.2468729233687101E-3</v>
      </c>
      <c r="ACP411" s="60">
        <v>1.05897770115692E-2</v>
      </c>
      <c r="ACQ411" s="60">
        <v>1.05647441769716E-2</v>
      </c>
      <c r="ACR411" s="60"/>
      <c r="ACS411" s="60"/>
      <c r="ACT411" s="60"/>
      <c r="ACU411" s="60"/>
      <c r="ACV411" s="60"/>
      <c r="ACW411" s="60"/>
      <c r="ACX411" s="60"/>
      <c r="ACY411" s="60">
        <v>1.09736669012851</v>
      </c>
      <c r="ACZ411" s="60">
        <v>7.0547412023422296E-3</v>
      </c>
      <c r="ADA411" s="60">
        <v>1.40732972415202E-2</v>
      </c>
      <c r="ADB411" s="60">
        <v>1.2788346358556401E-2</v>
      </c>
      <c r="ADC411" s="60">
        <v>1.0600499834861599E-2</v>
      </c>
      <c r="ADD411" s="60">
        <v>1.28546843882568E-2</v>
      </c>
      <c r="ADE411" s="60">
        <v>1.14279410437494E-2</v>
      </c>
      <c r="ADG411" s="59"/>
    </row>
    <row r="412" spans="554:787" x14ac:dyDescent="0.25">
      <c r="UH412" s="60"/>
      <c r="UI412" s="59"/>
      <c r="UJ412" s="59"/>
      <c r="UK412" s="59"/>
      <c r="UL412" s="59"/>
      <c r="UM412" s="59"/>
      <c r="UN412" s="59"/>
      <c r="UO412" s="59"/>
      <c r="UP412" s="59"/>
      <c r="UQ412" s="59"/>
      <c r="UR412" s="59"/>
      <c r="US412" s="59"/>
      <c r="UT412" s="60">
        <v>2.75290012359619E-2</v>
      </c>
      <c r="UU412" s="59"/>
      <c r="UV412" s="59"/>
      <c r="UW412" s="59"/>
      <c r="VA412" s="59"/>
      <c r="VB412" s="59">
        <v>2.7332199737429601E-2</v>
      </c>
      <c r="VC412" s="59"/>
      <c r="VD412" s="59"/>
      <c r="VE412" s="59">
        <v>1.36427003890275E-2</v>
      </c>
      <c r="VF412" s="59">
        <v>1.41599997878074E-2</v>
      </c>
      <c r="VG412" s="59"/>
      <c r="VH412" s="59"/>
      <c r="VI412" s="59"/>
      <c r="VJ412" s="59"/>
      <c r="ACE412" s="60"/>
      <c r="ACF412" s="60">
        <v>7.0908799032513301E-3</v>
      </c>
      <c r="ACG412" s="60">
        <v>6.19036865575316E-3</v>
      </c>
      <c r="ACH412" s="60">
        <v>4.6441480440729101E-3</v>
      </c>
      <c r="ACI412" s="60">
        <v>1.59111306369938E-2</v>
      </c>
      <c r="ACJ412" s="60">
        <v>6.64298804049518E-3</v>
      </c>
      <c r="ACK412" s="60">
        <v>4.2946995864552801E-3</v>
      </c>
      <c r="ACL412" s="60">
        <v>2.55616794862704E-3</v>
      </c>
      <c r="ACM412" s="60">
        <v>1.21594908030173E-2</v>
      </c>
      <c r="ACN412" s="60">
        <v>4.0809172742858604E-3</v>
      </c>
      <c r="ACO412" s="60">
        <v>3.2322235140450199E-3</v>
      </c>
      <c r="ACP412" s="60">
        <v>1.0575319367446099E-2</v>
      </c>
      <c r="ACQ412" s="60">
        <v>1.05572449341922E-2</v>
      </c>
      <c r="ACR412" s="60"/>
      <c r="ACS412" s="60"/>
      <c r="ACT412" s="60"/>
      <c r="ACU412" s="60"/>
      <c r="ACV412" s="60"/>
      <c r="ACW412" s="60"/>
      <c r="ACX412" s="60"/>
      <c r="ACY412" s="60">
        <v>1.09735178975843</v>
      </c>
      <c r="ACZ412" s="60">
        <v>7.0093164812918898E-3</v>
      </c>
      <c r="ADA412" s="60">
        <v>1.40487236152555E-2</v>
      </c>
      <c r="ADB412" s="60">
        <v>1.2783207406301501E-2</v>
      </c>
      <c r="ADC412" s="60">
        <v>1.05782495586861E-2</v>
      </c>
      <c r="ADD412" s="60">
        <v>1.27451694325856E-2</v>
      </c>
      <c r="ADE412" s="60">
        <v>1.1383088354162201E-2</v>
      </c>
      <c r="ADG412" s="59"/>
    </row>
    <row r="413" spans="554:787" x14ac:dyDescent="0.25">
      <c r="UH413" s="60"/>
      <c r="UI413" s="59"/>
      <c r="UJ413" s="59"/>
      <c r="UK413" s="59"/>
      <c r="UL413" s="59"/>
      <c r="UM413" s="59"/>
      <c r="UN413" s="59"/>
      <c r="UO413" s="59"/>
      <c r="UP413" s="59"/>
      <c r="UQ413" s="59"/>
      <c r="UR413" s="59"/>
      <c r="US413" s="59"/>
      <c r="UT413" s="60">
        <v>2.7518101036548601E-2</v>
      </c>
      <c r="UU413" s="59"/>
      <c r="UV413" s="59"/>
      <c r="UW413" s="59"/>
      <c r="VA413" s="59"/>
      <c r="VB413" s="59">
        <v>2.7056001126766201E-2</v>
      </c>
      <c r="VC413" s="59"/>
      <c r="VD413" s="59"/>
      <c r="VE413" s="59">
        <v>1.36372996494174E-2</v>
      </c>
      <c r="VF413" s="59">
        <v>1.4159199781715801E-2</v>
      </c>
      <c r="VG413" s="59"/>
      <c r="VH413" s="59"/>
      <c r="VI413" s="59"/>
      <c r="VJ413" s="59"/>
      <c r="ACE413" s="60"/>
      <c r="ACF413" s="60">
        <v>7.0766224394382803E-3</v>
      </c>
      <c r="ACG413" s="60">
        <v>6.1773358978243998E-3</v>
      </c>
      <c r="ACH413" s="60">
        <v>4.6435728471662203E-3</v>
      </c>
      <c r="ACI413" s="60">
        <v>1.58933190793525E-2</v>
      </c>
      <c r="ACJ413" s="60">
        <v>6.6356531905433502E-3</v>
      </c>
      <c r="ACK413" s="60">
        <v>4.2909911360794004E-3</v>
      </c>
      <c r="ACL413" s="60">
        <v>2.5470422027393698E-3</v>
      </c>
      <c r="ACM413" s="60">
        <v>1.21178821480578E-2</v>
      </c>
      <c r="ACN413" s="60">
        <v>4.0725293390818E-3</v>
      </c>
      <c r="ACO413" s="60">
        <v>3.2225558858088202E-3</v>
      </c>
      <c r="ACP413" s="60">
        <v>1.0536168448258601E-2</v>
      </c>
      <c r="ACQ413" s="60">
        <v>1.05455143909421E-2</v>
      </c>
      <c r="ACR413" s="60"/>
      <c r="ACS413" s="60"/>
      <c r="ACT413" s="60"/>
      <c r="ACU413" s="60"/>
      <c r="ACV413" s="60"/>
      <c r="ACW413" s="60"/>
      <c r="ACX413" s="60"/>
      <c r="ACY413" s="60">
        <v>1.09730650026717</v>
      </c>
      <c r="ACZ413" s="60">
        <v>6.9816170451620996E-3</v>
      </c>
      <c r="ADA413" s="60">
        <v>1.40171730766026E-2</v>
      </c>
      <c r="ADB413" s="60">
        <v>1.27791915369999E-2</v>
      </c>
      <c r="ADC413" s="60">
        <v>1.05718528803275E-2</v>
      </c>
      <c r="ADD413" s="60">
        <v>1.27162401990131E-2</v>
      </c>
      <c r="ADE413" s="60">
        <v>1.1362310033524701E-2</v>
      </c>
      <c r="ADG413" s="59"/>
    </row>
    <row r="414" spans="554:787" x14ac:dyDescent="0.25">
      <c r="UH414" s="60"/>
      <c r="UI414" s="59"/>
      <c r="UJ414" s="59"/>
      <c r="UK414" s="59"/>
      <c r="UL414" s="59"/>
      <c r="UM414" s="59"/>
      <c r="UN414" s="59"/>
      <c r="UO414" s="59"/>
      <c r="UP414" s="59"/>
      <c r="UQ414" s="59"/>
      <c r="UR414" s="59"/>
      <c r="US414" s="59"/>
      <c r="UT414" s="60">
        <v>2.75017991662025E-2</v>
      </c>
      <c r="UU414" s="59"/>
      <c r="UV414" s="59"/>
      <c r="UW414" s="59"/>
      <c r="VA414" s="59"/>
      <c r="VB414" s="59">
        <v>2.6925500482320699E-2</v>
      </c>
      <c r="VC414" s="59"/>
      <c r="VD414" s="59"/>
      <c r="VE414" s="59">
        <v>1.3602499850094299E-2</v>
      </c>
      <c r="VF414" s="59">
        <v>1.41588998958468E-2</v>
      </c>
      <c r="VG414" s="59"/>
      <c r="VH414" s="59"/>
      <c r="VI414" s="59"/>
      <c r="VJ414" s="59"/>
      <c r="ACE414" s="60"/>
      <c r="ACF414" s="60">
        <v>7.0618444549787503E-3</v>
      </c>
      <c r="ACG414" s="60">
        <v>6.1629119290346496E-3</v>
      </c>
      <c r="ACH414" s="60">
        <v>4.6339981423757799E-3</v>
      </c>
      <c r="ACI414" s="60">
        <v>1.5892866648079401E-2</v>
      </c>
      <c r="ACJ414" s="60">
        <v>6.6333314294925502E-3</v>
      </c>
      <c r="ACK414" s="60">
        <v>4.2882271678548597E-3</v>
      </c>
      <c r="ACL414" s="60">
        <v>2.5310045551814099E-3</v>
      </c>
      <c r="ACM414" s="60">
        <v>1.2094165899276E-2</v>
      </c>
      <c r="ACN414" s="60">
        <v>4.0612837981862096E-3</v>
      </c>
      <c r="ACO414" s="60">
        <v>3.2192809250255802E-3</v>
      </c>
      <c r="ACP414" s="60">
        <v>1.05334899613396E-2</v>
      </c>
      <c r="ACQ414" s="60">
        <v>1.05270172846122E-2</v>
      </c>
      <c r="ACR414" s="60"/>
      <c r="ACS414" s="60"/>
      <c r="ACT414" s="60"/>
      <c r="ACU414" s="60"/>
      <c r="ACV414" s="60"/>
      <c r="ACW414" s="60"/>
      <c r="ACX414" s="60"/>
      <c r="ACY414" s="60">
        <v>1.09729493435417</v>
      </c>
      <c r="ACZ414" s="60">
        <v>6.9804849246808496E-3</v>
      </c>
      <c r="ADA414" s="60">
        <v>1.4016630957111699E-2</v>
      </c>
      <c r="ADB414" s="60">
        <v>1.2756645006734801E-2</v>
      </c>
      <c r="ADC414" s="60">
        <v>1.0516962901314E-2</v>
      </c>
      <c r="ADD414" s="60">
        <v>1.2710205546719699E-2</v>
      </c>
      <c r="ADE414" s="60">
        <v>1.13041777645113E-2</v>
      </c>
      <c r="ADG414" s="59"/>
    </row>
    <row r="415" spans="554:787" x14ac:dyDescent="0.25">
      <c r="UH415" s="60"/>
      <c r="UI415" s="59"/>
      <c r="UJ415" s="59"/>
      <c r="UK415" s="59"/>
      <c r="UL415" s="59"/>
      <c r="UM415" s="59"/>
      <c r="UN415" s="59"/>
      <c r="UO415" s="59"/>
      <c r="UP415" s="59"/>
      <c r="UQ415" s="59"/>
      <c r="UR415" s="59"/>
      <c r="US415" s="59"/>
      <c r="UT415" s="60">
        <v>2.74944007396698E-2</v>
      </c>
      <c r="UU415" s="59"/>
      <c r="UV415" s="59"/>
      <c r="UW415" s="59"/>
      <c r="VA415" s="59"/>
      <c r="VB415" s="59">
        <v>2.65318006277084E-2</v>
      </c>
      <c r="VC415" s="59"/>
      <c r="VD415" s="59"/>
      <c r="VE415" s="59">
        <v>1.3581000268459299E-2</v>
      </c>
      <c r="VF415" s="59">
        <v>1.4157299883663601E-2</v>
      </c>
      <c r="VG415" s="59"/>
      <c r="VH415" s="59"/>
      <c r="VI415" s="59"/>
      <c r="VJ415" s="59"/>
      <c r="ACE415" s="60"/>
      <c r="ACF415" s="60">
        <v>7.0443418718730798E-3</v>
      </c>
      <c r="ACG415" s="60">
        <v>6.1615003596714197E-3</v>
      </c>
      <c r="ACH415" s="60">
        <v>4.6211581079246902E-3</v>
      </c>
      <c r="ACI415" s="60">
        <v>1.5876238810951401E-2</v>
      </c>
      <c r="ACJ415" s="60">
        <v>6.6132488749490598E-3</v>
      </c>
      <c r="ACK415" s="60">
        <v>4.26941597013743E-3</v>
      </c>
      <c r="ACL415" s="60">
        <v>2.5279848982494402E-3</v>
      </c>
      <c r="ACM415" s="60">
        <v>1.20364583254463E-2</v>
      </c>
      <c r="ACN415" s="60">
        <v>4.0196970175184199E-3</v>
      </c>
      <c r="ACO415" s="60">
        <v>3.2183571535379699E-3</v>
      </c>
      <c r="ACP415" s="60">
        <v>1.05089175826024E-2</v>
      </c>
      <c r="ACQ415" s="60">
        <v>1.05264345618867E-2</v>
      </c>
      <c r="ACR415" s="60"/>
      <c r="ACS415" s="60"/>
      <c r="ACT415" s="60"/>
      <c r="ACU415" s="60"/>
      <c r="ACV415" s="60"/>
      <c r="ACW415" s="60"/>
      <c r="ACX415" s="60"/>
      <c r="ACY415" s="60">
        <v>1.0972917620882301</v>
      </c>
      <c r="ACZ415" s="60">
        <v>6.9736175136209102E-3</v>
      </c>
      <c r="ADA415" s="60">
        <v>1.40033399739138E-2</v>
      </c>
      <c r="ADB415" s="60">
        <v>1.27457697135748E-2</v>
      </c>
      <c r="ADC415" s="60">
        <v>1.0479600637521E-2</v>
      </c>
      <c r="ADD415" s="60">
        <v>1.2669155926751901E-2</v>
      </c>
      <c r="ADE415" s="60">
        <v>1.1303656575438E-2</v>
      </c>
      <c r="ADG415" s="59"/>
    </row>
    <row r="416" spans="554:787" x14ac:dyDescent="0.25">
      <c r="UH416" s="60"/>
      <c r="UI416" s="59"/>
      <c r="UJ416" s="59"/>
      <c r="UK416" s="59"/>
      <c r="UL416" s="59"/>
      <c r="UM416" s="59"/>
      <c r="UN416" s="59"/>
      <c r="UO416" s="59"/>
      <c r="UP416" s="59"/>
      <c r="UQ416" s="59"/>
      <c r="UR416" s="59"/>
      <c r="US416" s="59"/>
      <c r="UT416" s="60">
        <v>2.74534001946449E-2</v>
      </c>
      <c r="UU416" s="59"/>
      <c r="UV416" s="59"/>
      <c r="UW416" s="59"/>
      <c r="VA416" s="59"/>
      <c r="VB416" s="59">
        <v>2.6374299079179701E-2</v>
      </c>
      <c r="VC416" s="59"/>
      <c r="VD416" s="59"/>
      <c r="VE416" s="59">
        <v>1.35343000292778E-2</v>
      </c>
      <c r="VF416" s="59">
        <v>1.41569999977946E-2</v>
      </c>
      <c r="VG416" s="59"/>
      <c r="VH416" s="59"/>
      <c r="VI416" s="59"/>
      <c r="VJ416" s="59"/>
      <c r="ACE416" s="60"/>
      <c r="ACF416" s="60">
        <v>7.04289129029866E-3</v>
      </c>
      <c r="ACG416" s="60">
        <v>6.0792982668772602E-3</v>
      </c>
      <c r="ACH416" s="60">
        <v>4.60704983695051E-3</v>
      </c>
      <c r="ACI416" s="60">
        <v>1.5848296274806401E-2</v>
      </c>
      <c r="ACJ416" s="60">
        <v>6.5884400923965896E-3</v>
      </c>
      <c r="ACK416" s="60">
        <v>4.2668846579846402E-3</v>
      </c>
      <c r="ACL416" s="60">
        <v>2.4958244368008002E-3</v>
      </c>
      <c r="ACM416" s="60">
        <v>1.2006155675208199E-2</v>
      </c>
      <c r="ACN416" s="60">
        <v>4.0173519875441504E-3</v>
      </c>
      <c r="ACO416" s="60">
        <v>3.2177155000406498E-3</v>
      </c>
      <c r="ACP416" s="60">
        <v>1.0495865455626001E-2</v>
      </c>
      <c r="ACQ416" s="60">
        <v>1.0526283797786499E-2</v>
      </c>
      <c r="ACR416" s="60"/>
      <c r="ACS416" s="60"/>
      <c r="ACT416" s="60"/>
      <c r="ACU416" s="60"/>
      <c r="ACV416" s="60"/>
      <c r="ACW416" s="60"/>
      <c r="ACX416" s="60"/>
      <c r="ACY416" s="60">
        <v>1.0971450446870199</v>
      </c>
      <c r="ACZ416" s="60">
        <v>6.9576855776739902E-3</v>
      </c>
      <c r="ADA416" s="60">
        <v>1.39865318340501E-2</v>
      </c>
      <c r="ADB416" s="60">
        <v>1.2716022630532399E-2</v>
      </c>
      <c r="ADC416" s="60">
        <v>1.04502111944694E-2</v>
      </c>
      <c r="ADD416" s="60">
        <v>1.26521593446696E-2</v>
      </c>
      <c r="ADE416" s="60">
        <v>1.1191763692526099E-2</v>
      </c>
      <c r="ADG416" s="59"/>
    </row>
    <row r="417" spans="554:787" x14ac:dyDescent="0.25">
      <c r="UH417" s="60"/>
      <c r="UI417" s="59"/>
      <c r="UJ417" s="59"/>
      <c r="UK417" s="59"/>
      <c r="UL417" s="59"/>
      <c r="UM417" s="59"/>
      <c r="UN417" s="59"/>
      <c r="UO417" s="59"/>
      <c r="UP417" s="59"/>
      <c r="UQ417" s="59"/>
      <c r="UR417" s="59"/>
      <c r="US417" s="59"/>
      <c r="UT417" s="60">
        <v>2.7451299130916498E-2</v>
      </c>
      <c r="UU417" s="59"/>
      <c r="UV417" s="59"/>
      <c r="UW417" s="59"/>
      <c r="VA417" s="59"/>
      <c r="VB417" s="59">
        <v>1.5045800246298299E-2</v>
      </c>
      <c r="VC417" s="59"/>
      <c r="VD417" s="59"/>
      <c r="VE417" s="59">
        <v>1.3528600335121099E-2</v>
      </c>
      <c r="VF417" s="59">
        <v>1.4156100340187499E-2</v>
      </c>
      <c r="VG417" s="59"/>
      <c r="VH417" s="59"/>
      <c r="VI417" s="59"/>
      <c r="VJ417" s="59"/>
      <c r="ACE417" s="60"/>
      <c r="ACF417" s="60">
        <v>7.0387342126034301E-3</v>
      </c>
      <c r="ACG417" s="60">
        <v>6.0601407836764201E-3</v>
      </c>
      <c r="ACH417" s="60">
        <v>4.6038392037027198E-3</v>
      </c>
      <c r="ACI417" s="60">
        <v>1.5839417592561099E-2</v>
      </c>
      <c r="ACJ417" s="60">
        <v>6.5830849334554903E-3</v>
      </c>
      <c r="ACK417" s="60">
        <v>4.2628187838016102E-3</v>
      </c>
      <c r="ACL417" s="60">
        <v>2.48188458001113E-3</v>
      </c>
      <c r="ACM417" s="60">
        <v>1.19832281032504E-2</v>
      </c>
      <c r="ACN417" s="60">
        <v>4.0164475117616099E-3</v>
      </c>
      <c r="ACO417" s="60">
        <v>3.21658562735554E-3</v>
      </c>
      <c r="ACP417" s="60">
        <v>1.04900572451707E-2</v>
      </c>
      <c r="ACQ417" s="60">
        <v>1.04693449384271E-2</v>
      </c>
      <c r="ACR417" s="60"/>
      <c r="ACS417" s="60"/>
      <c r="ACT417" s="60"/>
      <c r="ACU417" s="60"/>
      <c r="ACV417" s="60"/>
      <c r="ACW417" s="60"/>
      <c r="ACX417" s="60"/>
      <c r="ACY417" s="60">
        <v>1.0970708835648899</v>
      </c>
      <c r="ACZ417" s="60">
        <v>6.9376516232783503E-3</v>
      </c>
      <c r="ADA417" s="60">
        <v>1.3976399740400601E-2</v>
      </c>
      <c r="ADB417" s="60">
        <v>1.27069940297536E-2</v>
      </c>
      <c r="ADC417" s="60">
        <v>1.0432629053642501E-2</v>
      </c>
      <c r="ADD417" s="60">
        <v>1.26509236587242E-2</v>
      </c>
      <c r="ADE417" s="60">
        <v>1.11842529445171E-2</v>
      </c>
      <c r="ADG417" s="59"/>
    </row>
    <row r="418" spans="554:787" x14ac:dyDescent="0.25">
      <c r="UH418" s="60"/>
      <c r="UI418" s="59"/>
      <c r="UJ418" s="59"/>
      <c r="UK418" s="59"/>
      <c r="UL418" s="59"/>
      <c r="UM418" s="59"/>
      <c r="UN418" s="59"/>
      <c r="UO418" s="59"/>
      <c r="UP418" s="59"/>
      <c r="UQ418" s="59"/>
      <c r="UR418" s="59"/>
      <c r="US418" s="59"/>
      <c r="UT418" s="60">
        <v>2.72917002439498E-2</v>
      </c>
      <c r="UU418" s="59"/>
      <c r="UV418" s="59"/>
      <c r="UW418" s="59"/>
      <c r="VA418" s="59"/>
      <c r="VB418" s="59">
        <v>1.49274002760648E-2</v>
      </c>
      <c r="VC418" s="59"/>
      <c r="VD418" s="59"/>
      <c r="VE418" s="59">
        <v>1.34562002494931E-2</v>
      </c>
      <c r="VF418" s="59">
        <v>1.4155900105834E-2</v>
      </c>
      <c r="VG418" s="59"/>
      <c r="VH418" s="59"/>
      <c r="VI418" s="59"/>
      <c r="VJ418" s="59"/>
      <c r="ACE418" s="60"/>
      <c r="ACF418" s="60">
        <v>7.0355905363240698E-3</v>
      </c>
      <c r="ACG418" s="60">
        <v>6.0572690205261803E-3</v>
      </c>
      <c r="ACH418" s="60">
        <v>4.5851786150733296E-3</v>
      </c>
      <c r="ACI418" s="60">
        <v>1.5838958894540699E-2</v>
      </c>
      <c r="ACJ418" s="60">
        <v>6.5761310472543001E-3</v>
      </c>
      <c r="ACK418" s="60">
        <v>4.2541370702805798E-3</v>
      </c>
      <c r="ACL418" s="60">
        <v>2.4780420952944201E-3</v>
      </c>
      <c r="ACM418" s="60">
        <v>1.18017376881773E-2</v>
      </c>
      <c r="ACN418" s="60">
        <v>4.0068330840685798E-3</v>
      </c>
      <c r="ACO418" s="60">
        <v>3.1944472670954499E-3</v>
      </c>
      <c r="ACP418" s="60">
        <v>1.04844120024844E-2</v>
      </c>
      <c r="ACQ418" s="60">
        <v>1.04556085976242E-2</v>
      </c>
      <c r="ACR418" s="60"/>
      <c r="ACS418" s="60"/>
      <c r="ACT418" s="60"/>
      <c r="ACU418" s="60"/>
      <c r="ACV418" s="60"/>
      <c r="ACW418" s="60"/>
      <c r="ACX418" s="60"/>
      <c r="ACY418" s="60">
        <v>1.09697907831555</v>
      </c>
      <c r="ACZ418" s="60">
        <v>6.9350532203452803E-3</v>
      </c>
      <c r="ADA418" s="60">
        <v>1.3948100026512301E-2</v>
      </c>
      <c r="ADB418" s="60">
        <v>1.26988634311148E-2</v>
      </c>
      <c r="ADC418" s="60">
        <v>1.04091631429183E-2</v>
      </c>
      <c r="ADD418" s="60">
        <v>1.26125111647347E-2</v>
      </c>
      <c r="ADE418" s="60">
        <v>1.1166672157426E-2</v>
      </c>
      <c r="ADG418" s="59"/>
    </row>
    <row r="419" spans="554:787" x14ac:dyDescent="0.25">
      <c r="UH419" s="60"/>
      <c r="UI419" s="59"/>
      <c r="UJ419" s="59"/>
      <c r="UK419" s="59"/>
      <c r="UL419" s="59"/>
      <c r="UM419" s="59"/>
      <c r="UN419" s="59"/>
      <c r="UO419" s="59"/>
      <c r="UP419" s="59"/>
      <c r="UQ419" s="59"/>
      <c r="UR419" s="59"/>
      <c r="US419" s="59"/>
      <c r="UT419" s="60">
        <v>1.5120400115847501E-2</v>
      </c>
      <c r="UU419" s="59"/>
      <c r="UV419" s="59"/>
      <c r="UW419" s="59"/>
      <c r="VA419" s="59"/>
      <c r="VB419" s="59">
        <v>1.47756999358534E-2</v>
      </c>
      <c r="VC419" s="59"/>
      <c r="VD419" s="59"/>
      <c r="VE419" s="59">
        <v>1.30294002592563E-2</v>
      </c>
      <c r="VF419" s="59">
        <v>1.4147300273179999E-2</v>
      </c>
      <c r="VG419" s="59"/>
      <c r="VH419" s="59"/>
      <c r="VI419" s="59"/>
      <c r="VJ419" s="59"/>
      <c r="ACE419" s="60"/>
      <c r="ACF419" s="60">
        <v>7.0224540621722197E-3</v>
      </c>
      <c r="ACG419" s="60">
        <v>6.0041133493960097E-3</v>
      </c>
      <c r="ACH419" s="60">
        <v>4.5790843921266599E-3</v>
      </c>
      <c r="ACI419" s="60">
        <v>1.5781818586783101E-2</v>
      </c>
      <c r="ACJ419" s="60">
        <v>6.5551516722723302E-3</v>
      </c>
      <c r="ACK419" s="60">
        <v>4.2298080952672904E-3</v>
      </c>
      <c r="ACL419" s="60">
        <v>2.4561410047471799E-3</v>
      </c>
      <c r="ACM419" s="60">
        <v>1.1791380755305799E-2</v>
      </c>
      <c r="ACN419" s="60">
        <v>3.9801490419004298E-3</v>
      </c>
      <c r="ACO419" s="60">
        <v>3.16927680139887E-3</v>
      </c>
      <c r="ACP419" s="60">
        <v>1.04765363323045E-2</v>
      </c>
      <c r="ACQ419" s="60">
        <v>1.04344462469598E-2</v>
      </c>
      <c r="ACR419" s="60"/>
      <c r="ACS419" s="60"/>
      <c r="ACT419" s="60"/>
      <c r="ACU419" s="60"/>
      <c r="ACV419" s="60"/>
      <c r="ACW419" s="60"/>
      <c r="ACX419" s="60"/>
      <c r="ACY419" s="60">
        <v>1.0968131080892001</v>
      </c>
      <c r="ACZ419" s="60">
        <v>6.9147045792986601E-3</v>
      </c>
      <c r="ADA419" s="60">
        <v>1.39340987321849E-2</v>
      </c>
      <c r="ADB419" s="60">
        <v>1.26983314333022E-2</v>
      </c>
      <c r="ADC419" s="60">
        <v>1.03325894927963E-2</v>
      </c>
      <c r="ADD419" s="60">
        <v>1.25798254686548E-2</v>
      </c>
      <c r="ADE419" s="60">
        <v>1.1149118719676001E-2</v>
      </c>
      <c r="ADG419" s="59"/>
    </row>
    <row r="420" spans="554:787" x14ac:dyDescent="0.25">
      <c r="UH420" s="60"/>
      <c r="UI420" s="59"/>
      <c r="UJ420" s="59"/>
      <c r="UK420" s="59"/>
      <c r="UL420" s="59"/>
      <c r="UM420" s="59"/>
      <c r="UN420" s="59"/>
      <c r="UO420" s="59"/>
      <c r="UP420" s="59"/>
      <c r="UQ420" s="59"/>
      <c r="UR420" s="59"/>
      <c r="US420" s="59"/>
      <c r="UT420" s="60">
        <v>1.5094899572432E-2</v>
      </c>
      <c r="UU420" s="59"/>
      <c r="UV420" s="59"/>
      <c r="UW420" s="59"/>
      <c r="VA420" s="59"/>
      <c r="VB420" s="59">
        <v>1.44145004451274E-2</v>
      </c>
      <c r="VC420" s="59"/>
      <c r="VD420" s="59"/>
      <c r="VE420" s="59">
        <v>1.2893700040876799E-2</v>
      </c>
      <c r="VF420" s="59">
        <v>1.41417002305388E-2</v>
      </c>
      <c r="VG420" s="59"/>
      <c r="VH420" s="59"/>
      <c r="VI420" s="59"/>
      <c r="VJ420" s="59"/>
      <c r="ACE420" s="60"/>
      <c r="ACF420" s="60">
        <v>7.00504227752069E-3</v>
      </c>
      <c r="ACG420" s="60">
        <v>5.98522251378976E-3</v>
      </c>
      <c r="ACH420" s="60">
        <v>4.5771168322377501E-3</v>
      </c>
      <c r="ACI420" s="60">
        <v>1.5750770219653799E-2</v>
      </c>
      <c r="ACJ420" s="60">
        <v>6.5246563269758303E-3</v>
      </c>
      <c r="ACK420" s="60">
        <v>4.2233520810436003E-3</v>
      </c>
      <c r="ACL420" s="60">
        <v>2.4197038960624201E-3</v>
      </c>
      <c r="ACM420" s="60">
        <v>1.1752027799338099E-2</v>
      </c>
      <c r="ACN420" s="60">
        <v>3.9295568122387197E-3</v>
      </c>
      <c r="ACO420" s="60">
        <v>3.1591086189824702E-3</v>
      </c>
      <c r="ACP420" s="60">
        <v>1.04385102818653E-2</v>
      </c>
      <c r="ACQ420" s="60">
        <v>1.04086186559055E-2</v>
      </c>
      <c r="ACR420" s="60"/>
      <c r="ACS420" s="60"/>
      <c r="ACT420" s="60"/>
      <c r="ACU420" s="60"/>
      <c r="ACV420" s="60"/>
      <c r="ACW420" s="60"/>
      <c r="ACX420" s="60"/>
      <c r="ACY420" s="60">
        <v>1.0967809912823701</v>
      </c>
      <c r="ACZ420" s="60">
        <v>6.9070378297936604E-3</v>
      </c>
      <c r="ADA420" s="60">
        <v>1.3929513752718101E-2</v>
      </c>
      <c r="ADB420" s="60">
        <v>1.2669252324816801E-2</v>
      </c>
      <c r="ADC420" s="60">
        <v>1.0328277754127599E-2</v>
      </c>
      <c r="ADD420" s="60">
        <v>1.25276405971078E-2</v>
      </c>
      <c r="ADE420" s="60">
        <v>1.10679685422518E-2</v>
      </c>
      <c r="ADG420" s="59"/>
    </row>
    <row r="421" spans="554:787" x14ac:dyDescent="0.25">
      <c r="UH421" s="60"/>
      <c r="UI421" s="59"/>
      <c r="UJ421" s="59"/>
      <c r="UK421" s="59"/>
      <c r="UL421" s="59"/>
      <c r="UM421" s="59"/>
      <c r="UN421" s="59"/>
      <c r="UO421" s="59"/>
      <c r="UP421" s="59"/>
      <c r="UQ421" s="59"/>
      <c r="UR421" s="59"/>
      <c r="US421" s="59"/>
      <c r="UT421" s="60">
        <v>1.4695200137794E-2</v>
      </c>
      <c r="UU421" s="59"/>
      <c r="UV421" s="59"/>
      <c r="UW421" s="59"/>
      <c r="VA421" s="59"/>
      <c r="VB421" s="59">
        <v>1.4357400126755199E-2</v>
      </c>
      <c r="VC421" s="59"/>
      <c r="VD421" s="59"/>
      <c r="VE421" s="59"/>
      <c r="VF421" s="59">
        <v>1.41374003142118E-2</v>
      </c>
      <c r="VG421" s="59"/>
      <c r="VH421" s="59"/>
      <c r="VI421" s="59"/>
      <c r="VJ421" s="59"/>
      <c r="ACE421" s="60"/>
      <c r="ACF421" s="60">
        <v>6.9939002010703001E-3</v>
      </c>
      <c r="ACG421" s="60">
        <v>5.9851385264994101E-3</v>
      </c>
      <c r="ACH421" s="60">
        <v>4.5428431873948101E-3</v>
      </c>
      <c r="ACI421" s="60">
        <v>1.5747835150907299E-2</v>
      </c>
      <c r="ACJ421" s="60">
        <v>6.5032148485663103E-3</v>
      </c>
      <c r="ACK421" s="60">
        <v>4.1564886210715404E-3</v>
      </c>
      <c r="ACL421" s="60">
        <v>2.3953612947621499E-3</v>
      </c>
      <c r="ACM421" s="60">
        <v>1.17169350625332E-2</v>
      </c>
      <c r="ACN421" s="60">
        <v>3.9253957948656801E-3</v>
      </c>
      <c r="ACO421" s="60">
        <v>3.1150467711352002E-3</v>
      </c>
      <c r="ACP421" s="60">
        <v>1.04301428894127E-2</v>
      </c>
      <c r="ACQ421" s="60">
        <v>1.0383186409116001E-2</v>
      </c>
      <c r="ACR421" s="60"/>
      <c r="ACS421" s="60"/>
      <c r="ACT421" s="60"/>
      <c r="ACU421" s="60"/>
      <c r="ACV421" s="60"/>
      <c r="ACW421" s="60"/>
      <c r="ACX421" s="60"/>
      <c r="ACY421" s="60">
        <v>1.0966828278408001</v>
      </c>
      <c r="ACZ421" s="60">
        <v>6.9031367075213998E-3</v>
      </c>
      <c r="ADA421" s="60">
        <v>1.39200348248178E-2</v>
      </c>
      <c r="ADB421" s="60">
        <v>1.2654171004287999E-2</v>
      </c>
      <c r="ADC421" s="60">
        <v>1.0302124464978401E-2</v>
      </c>
      <c r="ADD421" s="60">
        <v>1.25200017188068E-2</v>
      </c>
      <c r="ADE421" s="60">
        <v>1.1061389257559799E-2</v>
      </c>
      <c r="ADG421" s="59"/>
    </row>
    <row r="422" spans="554:787" x14ac:dyDescent="0.25">
      <c r="UH422" s="60"/>
      <c r="UI422" s="59"/>
      <c r="UJ422" s="59"/>
      <c r="UK422" s="59"/>
      <c r="UL422" s="59"/>
      <c r="UM422" s="59"/>
      <c r="UN422" s="59"/>
      <c r="UO422" s="59"/>
      <c r="UP422" s="59"/>
      <c r="UQ422" s="59"/>
      <c r="UR422" s="59"/>
      <c r="US422" s="59"/>
      <c r="UT422" s="60">
        <v>1.4457300305366501E-2</v>
      </c>
      <c r="UU422" s="59"/>
      <c r="UV422" s="59"/>
      <c r="UW422" s="59"/>
      <c r="VA422" s="59"/>
      <c r="VB422" s="59">
        <v>1.4355800114572E-2</v>
      </c>
      <c r="VC422" s="59"/>
      <c r="VD422" s="59"/>
      <c r="VE422" s="59"/>
      <c r="VF422" s="59">
        <v>1.41364000737667E-2</v>
      </c>
      <c r="VG422" s="59"/>
      <c r="VH422" s="59"/>
      <c r="VI422" s="59"/>
      <c r="VJ422" s="59"/>
      <c r="ACE422" s="60"/>
      <c r="ACF422" s="60">
        <v>6.9937762285891504E-3</v>
      </c>
      <c r="ACG422" s="60">
        <v>5.9786552028776203E-3</v>
      </c>
      <c r="ACH422" s="60">
        <v>4.5424441611323398E-3</v>
      </c>
      <c r="ACI422" s="60">
        <v>1.5734502745280501E-2</v>
      </c>
      <c r="ACJ422" s="60">
        <v>6.4992260636729301E-3</v>
      </c>
      <c r="ACK422" s="60">
        <v>4.1455529196894698E-3</v>
      </c>
      <c r="ACL422" s="60">
        <v>2.3773815347509801E-3</v>
      </c>
      <c r="ACM422" s="60">
        <v>1.1698925171357601E-2</v>
      </c>
      <c r="ACN422" s="60">
        <v>3.9213503463399902E-3</v>
      </c>
      <c r="ACO422" s="60">
        <v>3.0898447126166801E-3</v>
      </c>
      <c r="ACP422" s="60">
        <v>1.04157417867744E-2</v>
      </c>
      <c r="ACQ422" s="60">
        <v>1.0336983322591401E-2</v>
      </c>
      <c r="ACR422" s="60"/>
      <c r="ACS422" s="60"/>
      <c r="ACT422" s="60"/>
      <c r="ACU422" s="60"/>
      <c r="ACV422" s="60"/>
      <c r="ACW422" s="60"/>
      <c r="ACX422" s="60"/>
      <c r="ACY422" s="60">
        <v>1.09664708172174</v>
      </c>
      <c r="ACZ422" s="60">
        <v>6.8929115842031796E-3</v>
      </c>
      <c r="ADA422" s="60">
        <v>1.39180588596971E-2</v>
      </c>
      <c r="ADB422" s="60">
        <v>1.2653491319262E-2</v>
      </c>
      <c r="ADC422" s="60">
        <v>1.0278086590756101E-2</v>
      </c>
      <c r="ADD422" s="60">
        <v>1.24930698826751E-2</v>
      </c>
      <c r="ADE422" s="60">
        <v>1.1059786815415199E-2</v>
      </c>
      <c r="ADG422" s="59"/>
    </row>
    <row r="423" spans="554:787" x14ac:dyDescent="0.25">
      <c r="UH423" s="60"/>
      <c r="UI423" s="59"/>
      <c r="UJ423" s="59"/>
      <c r="UK423" s="59"/>
      <c r="UL423" s="59"/>
      <c r="UM423" s="59"/>
      <c r="UN423" s="59"/>
      <c r="UO423" s="59"/>
      <c r="UP423" s="59"/>
      <c r="UQ423" s="59"/>
      <c r="UR423" s="59"/>
      <c r="US423" s="59"/>
      <c r="UT423" s="60">
        <v>1.4384799636900401E-2</v>
      </c>
      <c r="UU423" s="59"/>
      <c r="UV423" s="59"/>
      <c r="UW423" s="59"/>
      <c r="VA423" s="59"/>
      <c r="VB423" s="59">
        <v>1.43189001828432E-2</v>
      </c>
      <c r="VC423" s="59"/>
      <c r="VD423" s="59"/>
      <c r="VE423" s="59"/>
      <c r="VF423" s="59">
        <v>1.41335995867848E-2</v>
      </c>
      <c r="VG423" s="59"/>
      <c r="VH423" s="59"/>
      <c r="VI423" s="59"/>
      <c r="VJ423" s="59"/>
      <c r="ACE423" s="60"/>
      <c r="ACF423" s="60">
        <v>6.9864375732723001E-3</v>
      </c>
      <c r="ACG423" s="60">
        <v>5.9775934079941903E-3</v>
      </c>
      <c r="ACH423" s="60">
        <v>4.5364347372609101E-3</v>
      </c>
      <c r="ACI423" s="60">
        <v>1.5691198665482301E-2</v>
      </c>
      <c r="ACJ423" s="60">
        <v>6.4953203893700802E-3</v>
      </c>
      <c r="ACK423" s="60">
        <v>4.1414045600197602E-3</v>
      </c>
      <c r="ACL423" s="60">
        <v>2.3756074568593299E-3</v>
      </c>
      <c r="ACM423" s="60">
        <v>1.1669183445040501E-2</v>
      </c>
      <c r="ACN423" s="60">
        <v>3.9102411801561496E-3</v>
      </c>
      <c r="ACO423" s="60">
        <v>3.0820421238978999E-3</v>
      </c>
      <c r="ACP423" s="60">
        <v>1.04096723678762E-2</v>
      </c>
      <c r="ACQ423" s="60">
        <v>1.0318365050684499E-2</v>
      </c>
      <c r="ACR423" s="60"/>
      <c r="ACS423" s="60"/>
      <c r="ACT423" s="60"/>
      <c r="ACU423" s="60"/>
      <c r="ACV423" s="60"/>
      <c r="ACW423" s="60"/>
      <c r="ACX423" s="60"/>
      <c r="ACY423" s="60">
        <v>1.0966141149278199</v>
      </c>
      <c r="ACZ423" s="60">
        <v>6.8772903819028603E-3</v>
      </c>
      <c r="ADA423" s="60">
        <v>1.38739582683063E-2</v>
      </c>
      <c r="ADB423" s="60">
        <v>1.2604900041593399E-2</v>
      </c>
      <c r="ADC423" s="60">
        <v>1.0267476135525901E-2</v>
      </c>
      <c r="ADD423" s="60">
        <v>1.2256799947203301E-2</v>
      </c>
      <c r="ADE423" s="60">
        <v>1.10390609287818E-2</v>
      </c>
      <c r="ADG423" s="59"/>
    </row>
    <row r="424" spans="554:787" x14ac:dyDescent="0.25">
      <c r="UH424" s="60"/>
      <c r="UI424" s="59"/>
      <c r="UJ424" s="59"/>
      <c r="UK424" s="59"/>
      <c r="UL424" s="59"/>
      <c r="UM424" s="59"/>
      <c r="UN424" s="59"/>
      <c r="UO424" s="59"/>
      <c r="UP424" s="59"/>
      <c r="UQ424" s="59"/>
      <c r="UR424" s="59"/>
      <c r="US424" s="59"/>
      <c r="UT424" s="60">
        <v>1.43801998347043E-2</v>
      </c>
      <c r="UU424" s="59"/>
      <c r="UV424" s="59"/>
      <c r="UW424" s="59"/>
      <c r="VA424" s="59"/>
      <c r="VB424" s="59">
        <v>1.42900003120303E-2</v>
      </c>
      <c r="VC424" s="59"/>
      <c r="VD424" s="59"/>
      <c r="VE424" s="59"/>
      <c r="VF424" s="59">
        <v>1.4132300391793201E-2</v>
      </c>
      <c r="VG424" s="59"/>
      <c r="VH424" s="59"/>
      <c r="VI424" s="59"/>
      <c r="VJ424" s="59"/>
      <c r="ACE424" s="60"/>
      <c r="ACF424" s="60">
        <v>6.9701357791235397E-3</v>
      </c>
      <c r="ACG424" s="60">
        <v>5.9634992195900204E-3</v>
      </c>
      <c r="ACH424" s="60">
        <v>4.5222450885740303E-3</v>
      </c>
      <c r="ACI424" s="60">
        <v>1.5680519716882699E-2</v>
      </c>
      <c r="ACJ424" s="60">
        <v>6.4841125166709198E-3</v>
      </c>
      <c r="ACK424" s="60">
        <v>4.12966240122446E-3</v>
      </c>
      <c r="ACL424" s="60">
        <v>2.3714925070653899E-3</v>
      </c>
      <c r="ACM424" s="60">
        <v>1.16272590788728E-2</v>
      </c>
      <c r="ACN424" s="60">
        <v>3.8964103688047501E-3</v>
      </c>
      <c r="ACO424" s="60">
        <v>3.0591923866579002E-3</v>
      </c>
      <c r="ACP424" s="60">
        <v>1.0391844670466201E-2</v>
      </c>
      <c r="ACQ424" s="60">
        <v>1.02939737063244E-2</v>
      </c>
      <c r="ACR424" s="60"/>
      <c r="ACS424" s="60"/>
      <c r="ACT424" s="60"/>
      <c r="ACU424" s="60"/>
      <c r="ACV424" s="60"/>
      <c r="ACW424" s="60"/>
      <c r="ACX424" s="60"/>
      <c r="ACY424" s="60">
        <v>1.09654237268036</v>
      </c>
      <c r="ACZ424" s="60">
        <v>6.8436681776665497E-3</v>
      </c>
      <c r="ADA424" s="60">
        <v>1.38452680051543E-2</v>
      </c>
      <c r="ADB424" s="60">
        <v>1.25968391313211E-2</v>
      </c>
      <c r="ADC424" s="60">
        <v>1.02664818834729E-2</v>
      </c>
      <c r="ADD424" s="60">
        <v>1.22492001907063E-2</v>
      </c>
      <c r="ADE424" s="60">
        <v>1.10353955723547E-2</v>
      </c>
      <c r="ADG424" s="59"/>
    </row>
    <row r="425" spans="554:787" x14ac:dyDescent="0.25">
      <c r="UH425" s="60"/>
      <c r="UI425" s="59"/>
      <c r="UJ425" s="59"/>
      <c r="UK425" s="59"/>
      <c r="UL425" s="59"/>
      <c r="UM425" s="59"/>
      <c r="UN425" s="59"/>
      <c r="UO425" s="59"/>
      <c r="UP425" s="59"/>
      <c r="UQ425" s="59"/>
      <c r="UR425" s="59"/>
      <c r="US425" s="59"/>
      <c r="UT425" s="60">
        <v>1.43667999655008E-2</v>
      </c>
      <c r="UU425" s="59"/>
      <c r="UV425" s="59"/>
      <c r="UW425" s="59"/>
      <c r="VA425" s="59"/>
      <c r="VB425" s="59">
        <v>1.4285500161349701E-2</v>
      </c>
      <c r="VC425" s="59"/>
      <c r="VD425" s="59"/>
      <c r="VE425" s="59"/>
      <c r="VF425" s="59">
        <v>1.4126299880445E-2</v>
      </c>
      <c r="VG425" s="59"/>
      <c r="VH425" s="59"/>
      <c r="VI425" s="59"/>
      <c r="VJ425" s="59"/>
      <c r="ACE425" s="60"/>
      <c r="ACF425" s="60">
        <v>6.9481714850878097E-3</v>
      </c>
      <c r="ACG425" s="60">
        <v>5.9148061519115397E-3</v>
      </c>
      <c r="ACH425" s="60">
        <v>4.4963066814439701E-3</v>
      </c>
      <c r="ACI425" s="60">
        <v>1.55631936412333E-2</v>
      </c>
      <c r="ACJ425" s="60">
        <v>6.4616972868431098E-3</v>
      </c>
      <c r="ACK425" s="60">
        <v>4.1261154262285001E-3</v>
      </c>
      <c r="ACL425" s="60">
        <v>2.3658758305267701E-3</v>
      </c>
      <c r="ACM425" s="60">
        <v>1.1566471647589499E-2</v>
      </c>
      <c r="ACN425" s="60">
        <v>3.8745394250203902E-3</v>
      </c>
      <c r="ACO425" s="60">
        <v>3.0402868890815902E-3</v>
      </c>
      <c r="ACP425" s="60">
        <v>1.0383488343205899E-2</v>
      </c>
      <c r="ACQ425" s="60">
        <v>1.0283273954963401E-2</v>
      </c>
      <c r="ACR425" s="60"/>
      <c r="ACS425" s="60"/>
      <c r="ACT425" s="60"/>
      <c r="ACU425" s="60"/>
      <c r="ACV425" s="60"/>
      <c r="ACW425" s="60"/>
      <c r="ACX425" s="60"/>
      <c r="ACY425" s="60">
        <v>1.09637615785391</v>
      </c>
      <c r="ACZ425" s="60">
        <v>6.8335326400762002E-3</v>
      </c>
      <c r="ADA425" s="60">
        <v>1.38189842007798E-2</v>
      </c>
      <c r="ADB425" s="60">
        <v>1.25888141329511E-2</v>
      </c>
      <c r="ADC425" s="60">
        <v>1.0254002231786401E-2</v>
      </c>
      <c r="ADD425" s="60">
        <v>1.2199882197380701E-2</v>
      </c>
      <c r="ADE425" s="60">
        <v>1.09827298930576E-2</v>
      </c>
      <c r="ADG425" s="59"/>
    </row>
    <row r="426" spans="554:787" x14ac:dyDescent="0.25">
      <c r="UH426" s="60"/>
      <c r="UI426" s="59"/>
      <c r="UJ426" s="59"/>
      <c r="UK426" s="59"/>
      <c r="UL426" s="59"/>
      <c r="UM426" s="59"/>
      <c r="UN426" s="59"/>
      <c r="UO426" s="59"/>
      <c r="UP426" s="59"/>
      <c r="UQ426" s="59"/>
      <c r="UR426" s="59"/>
      <c r="US426" s="59"/>
      <c r="UT426" s="60">
        <v>1.43438000231981E-2</v>
      </c>
      <c r="UU426" s="59"/>
      <c r="UV426" s="59"/>
      <c r="UW426" s="59"/>
      <c r="VA426" s="59"/>
      <c r="VB426" s="59">
        <v>1.42601002007722E-2</v>
      </c>
      <c r="VC426" s="59"/>
      <c r="VD426" s="59"/>
      <c r="VE426" s="59"/>
      <c r="VF426" s="59">
        <v>1.4123300090432099E-2</v>
      </c>
      <c r="VG426" s="59"/>
      <c r="VH426" s="59"/>
      <c r="VI426" s="59"/>
      <c r="VJ426" s="59"/>
      <c r="ACE426" s="60"/>
      <c r="ACF426" s="60">
        <v>6.9414571535394596E-3</v>
      </c>
      <c r="ACG426" s="60">
        <v>5.9104398846875697E-3</v>
      </c>
      <c r="ACH426" s="60">
        <v>4.4917869456249102E-3</v>
      </c>
      <c r="ACI426" s="60">
        <v>1.54079973435819E-2</v>
      </c>
      <c r="ACJ426" s="60">
        <v>6.4488476834490003E-3</v>
      </c>
      <c r="ACK426" s="60">
        <v>4.0887961696169997E-3</v>
      </c>
      <c r="ACL426" s="60">
        <v>2.3655026750135401E-3</v>
      </c>
      <c r="ACM426" s="60">
        <v>1.1557800945989599E-2</v>
      </c>
      <c r="ACN426" s="60">
        <v>3.86310445026747E-3</v>
      </c>
      <c r="ACO426" s="60">
        <v>3.03691749831688E-3</v>
      </c>
      <c r="ACP426" s="60">
        <v>1.0342417549291501E-2</v>
      </c>
      <c r="ACQ426" s="60">
        <v>1.0260502221869401E-2</v>
      </c>
      <c r="ACR426" s="60"/>
      <c r="ACS426" s="60"/>
      <c r="ACT426" s="60"/>
      <c r="ACU426" s="60"/>
      <c r="ACV426" s="60"/>
      <c r="ACW426" s="60"/>
      <c r="ACX426" s="60"/>
      <c r="ACY426" s="60">
        <v>1.09625456642261</v>
      </c>
      <c r="ACZ426" s="60">
        <v>6.7910328182849604E-3</v>
      </c>
      <c r="ADA426" s="60">
        <v>1.3808762543151901E-2</v>
      </c>
      <c r="ADB426" s="60">
        <v>1.2533964591732E-2</v>
      </c>
      <c r="ADC426" s="60">
        <v>1.02422781036329E-2</v>
      </c>
      <c r="ADD426" s="60">
        <v>1.2192163885298E-2</v>
      </c>
      <c r="ADE426" s="60">
        <v>1.096812313631E-2</v>
      </c>
      <c r="ADG426" s="59"/>
    </row>
    <row r="427" spans="554:787" x14ac:dyDescent="0.25">
      <c r="UH427" s="60"/>
      <c r="UI427" s="59"/>
      <c r="UJ427" s="59"/>
      <c r="UK427" s="59"/>
      <c r="UL427" s="59"/>
      <c r="UM427" s="59"/>
      <c r="UN427" s="59"/>
      <c r="UO427" s="59"/>
      <c r="UP427" s="59"/>
      <c r="UQ427" s="59"/>
      <c r="UR427" s="59"/>
      <c r="US427" s="59"/>
      <c r="UT427" s="60">
        <v>1.43146002665162E-2</v>
      </c>
      <c r="UU427" s="59"/>
      <c r="UV427" s="59"/>
      <c r="UW427" s="59"/>
      <c r="VA427" s="59"/>
      <c r="VB427" s="59">
        <v>1.4249799773097E-2</v>
      </c>
      <c r="VC427" s="59"/>
      <c r="VD427" s="59"/>
      <c r="VE427" s="59"/>
      <c r="VF427" s="59">
        <v>1.4120999723672799E-2</v>
      </c>
      <c r="VG427" s="59"/>
      <c r="VH427" s="59"/>
      <c r="VI427" s="59"/>
      <c r="VJ427" s="59"/>
      <c r="ACE427" s="60"/>
      <c r="ACF427" s="60">
        <v>6.93367124435805E-3</v>
      </c>
      <c r="ACG427" s="60">
        <v>5.8674481100880497E-3</v>
      </c>
      <c r="ACH427" s="60">
        <v>4.4729334537171204E-3</v>
      </c>
      <c r="ACI427" s="60">
        <v>1.5367362711294699E-2</v>
      </c>
      <c r="ACJ427" s="60">
        <v>6.44585014942641E-3</v>
      </c>
      <c r="ACK427" s="60">
        <v>4.0691076907876196E-3</v>
      </c>
      <c r="ACL427" s="60">
        <v>2.3629609028236799E-3</v>
      </c>
      <c r="ACM427" s="60">
        <v>1.15449553664795E-2</v>
      </c>
      <c r="ACN427" s="60">
        <v>3.86196612526529E-3</v>
      </c>
      <c r="ACO427" s="60">
        <v>3.0131630917943002E-3</v>
      </c>
      <c r="ACP427" s="60">
        <v>1.03226057091619E-2</v>
      </c>
      <c r="ACQ427" s="60">
        <v>1.02444664569001E-2</v>
      </c>
      <c r="ACR427" s="60"/>
      <c r="ACS427" s="60"/>
      <c r="ACT427" s="60"/>
      <c r="ACU427" s="60"/>
      <c r="ACV427" s="60"/>
      <c r="ACW427" s="60"/>
      <c r="ACX427" s="60"/>
      <c r="ACY427" s="60">
        <v>1.0962003974660099</v>
      </c>
      <c r="ACZ427" s="60">
        <v>6.7886242251422998E-3</v>
      </c>
      <c r="ADA427" s="60">
        <v>1.3789385721110299E-2</v>
      </c>
      <c r="ADB427" s="60">
        <v>1.25135833298884E-2</v>
      </c>
      <c r="ADC427" s="60">
        <v>1.02376112858439E-2</v>
      </c>
      <c r="ADD427" s="60">
        <v>1.21404974495054E-2</v>
      </c>
      <c r="ADE427" s="60">
        <v>1.0960063417209599E-2</v>
      </c>
      <c r="ADG427" s="59"/>
    </row>
    <row r="428" spans="554:787" x14ac:dyDescent="0.25">
      <c r="UH428" s="60"/>
      <c r="UI428" s="59"/>
      <c r="UJ428" s="59"/>
      <c r="UK428" s="59"/>
      <c r="UL428" s="59"/>
      <c r="UM428" s="59"/>
      <c r="UN428" s="59"/>
      <c r="UO428" s="59"/>
      <c r="UP428" s="59"/>
      <c r="UQ428" s="59"/>
      <c r="UR428" s="59"/>
      <c r="US428" s="59"/>
      <c r="UT428" s="60">
        <v>1.4276600442826699E-2</v>
      </c>
      <c r="UU428" s="59"/>
      <c r="UV428" s="59"/>
      <c r="UW428" s="59"/>
      <c r="VA428" s="59"/>
      <c r="VB428" s="59">
        <v>1.4237299561500501E-2</v>
      </c>
      <c r="VC428" s="59"/>
      <c r="VD428" s="59"/>
      <c r="VE428" s="59"/>
      <c r="VF428" s="59">
        <v>1.41185000538825E-2</v>
      </c>
      <c r="VG428" s="59"/>
      <c r="VH428" s="59"/>
      <c r="VI428" s="59"/>
      <c r="VJ428" s="59"/>
      <c r="ACE428" s="60"/>
      <c r="ACF428" s="60">
        <v>6.9163409247138602E-3</v>
      </c>
      <c r="ACG428" s="60">
        <v>5.8642399089525298E-3</v>
      </c>
      <c r="ACH428" s="60">
        <v>4.4658120676240197E-3</v>
      </c>
      <c r="ACI428" s="60">
        <v>1.5367020799126E-2</v>
      </c>
      <c r="ACJ428" s="60">
        <v>6.4433072044262404E-3</v>
      </c>
      <c r="ACK428" s="60">
        <v>4.0664319639443103E-3</v>
      </c>
      <c r="ACL428" s="60">
        <v>2.3325793756906101E-3</v>
      </c>
      <c r="ACM428" s="60">
        <v>1.1502880665878699E-2</v>
      </c>
      <c r="ACN428" s="60">
        <v>3.8566905499570802E-3</v>
      </c>
      <c r="ACO428" s="60">
        <v>3.00596652653591E-3</v>
      </c>
      <c r="ACP428" s="60">
        <v>1.0273634297848999E-2</v>
      </c>
      <c r="ACQ428" s="60">
        <v>1.02416740933997E-2</v>
      </c>
      <c r="ACR428" s="60"/>
      <c r="ACS428" s="60"/>
      <c r="ACT428" s="60"/>
      <c r="ACU428" s="60"/>
      <c r="ACV428" s="60"/>
      <c r="ACW428" s="60"/>
      <c r="ACX428" s="60"/>
      <c r="ACY428" s="60">
        <v>1.0961555892341099</v>
      </c>
      <c r="ACZ428" s="60">
        <v>6.7847905998993799E-3</v>
      </c>
      <c r="ADA428" s="60">
        <v>1.3781748943180801E-2</v>
      </c>
      <c r="ADB428" s="60">
        <v>1.2501322302584999E-2</v>
      </c>
      <c r="ADC428" s="60">
        <v>1.02361274931108E-2</v>
      </c>
      <c r="ADD428" s="60">
        <v>1.21297629282986E-2</v>
      </c>
      <c r="ADE428" s="60">
        <v>1.08994858490628E-2</v>
      </c>
      <c r="ADG428" s="59"/>
    </row>
    <row r="429" spans="554:787" x14ac:dyDescent="0.25">
      <c r="UH429" s="60"/>
      <c r="UI429" s="59"/>
      <c r="UJ429" s="59"/>
      <c r="UK429" s="59"/>
      <c r="UL429" s="59"/>
      <c r="UM429" s="59"/>
      <c r="UN429" s="59"/>
      <c r="UO429" s="59"/>
      <c r="UP429" s="59"/>
      <c r="UQ429" s="59"/>
      <c r="UR429" s="59"/>
      <c r="US429" s="59"/>
      <c r="UT429" s="60">
        <v>1.42636001110076E-2</v>
      </c>
      <c r="UU429" s="59"/>
      <c r="UV429" s="59"/>
      <c r="UW429" s="59"/>
      <c r="VA429" s="59"/>
      <c r="VB429" s="59">
        <v>1.4218400232493799E-2</v>
      </c>
      <c r="VC429" s="59"/>
      <c r="VD429" s="59"/>
      <c r="VE429" s="59"/>
      <c r="VF429" s="59">
        <v>1.41134997829794E-2</v>
      </c>
      <c r="VG429" s="59"/>
      <c r="VH429" s="59"/>
      <c r="VI429" s="59"/>
      <c r="VJ429" s="59"/>
      <c r="ACE429" s="60"/>
      <c r="ACF429" s="60">
        <v>6.8985456136134004E-3</v>
      </c>
      <c r="ACG429" s="60">
        <v>5.8591553261859797E-3</v>
      </c>
      <c r="ACH429" s="60">
        <v>4.4525775339388004E-3</v>
      </c>
      <c r="ACI429" s="60">
        <v>1.53416322390893E-2</v>
      </c>
      <c r="ACJ429" s="60">
        <v>6.4307301513945904E-3</v>
      </c>
      <c r="ACK429" s="60">
        <v>4.0645078487469002E-3</v>
      </c>
      <c r="ACL429" s="60">
        <v>2.3202656822325098E-3</v>
      </c>
      <c r="ACM429" s="60">
        <v>1.1500409394553501E-2</v>
      </c>
      <c r="ACN429" s="60">
        <v>3.84130843255019E-3</v>
      </c>
      <c r="ACO429" s="60">
        <v>3.0005613763105202E-3</v>
      </c>
      <c r="ACP429" s="60">
        <v>1.02733556882715E-2</v>
      </c>
      <c r="ACQ429" s="60">
        <v>1.0171204728036299E-2</v>
      </c>
      <c r="ACR429" s="60"/>
      <c r="ACS429" s="60"/>
      <c r="ACT429" s="60"/>
      <c r="ACU429" s="60"/>
      <c r="ACV429" s="60"/>
      <c r="ACW429" s="60"/>
      <c r="ACX429" s="60"/>
      <c r="ACY429" s="60">
        <v>1.09615227358917</v>
      </c>
      <c r="ACZ429" s="60">
        <v>6.7711662988816203E-3</v>
      </c>
      <c r="ADA429" s="60">
        <v>1.37710914423122E-2</v>
      </c>
      <c r="ADB429" s="60">
        <v>1.25009632463532E-2</v>
      </c>
      <c r="ADC429" s="60">
        <v>1.02157414275179E-2</v>
      </c>
      <c r="ADD429" s="60">
        <v>1.21131068517788E-2</v>
      </c>
      <c r="ADE429" s="60">
        <v>1.08844456930346E-2</v>
      </c>
      <c r="ADG429" s="59"/>
    </row>
    <row r="430" spans="554:787" x14ac:dyDescent="0.25">
      <c r="UH430" s="60"/>
      <c r="UI430" s="59"/>
      <c r="UJ430" s="59"/>
      <c r="UK430" s="59"/>
      <c r="UL430" s="59"/>
      <c r="UM430" s="59"/>
      <c r="UN430" s="59"/>
      <c r="UO430" s="59"/>
      <c r="UP430" s="59"/>
      <c r="UQ430" s="59"/>
      <c r="UR430" s="59"/>
      <c r="US430" s="59"/>
      <c r="UT430" s="60">
        <v>1.42556997016072E-2</v>
      </c>
      <c r="UU430" s="59"/>
      <c r="UV430" s="59"/>
      <c r="UW430" s="59"/>
      <c r="VA430" s="59"/>
      <c r="VB430" s="59">
        <v>1.4210799708962401E-2</v>
      </c>
      <c r="VC430" s="59"/>
      <c r="VD430" s="59"/>
      <c r="VE430" s="59"/>
      <c r="VF430" s="59">
        <v>1.4112999662756901E-2</v>
      </c>
      <c r="VG430" s="59"/>
      <c r="VH430" s="59"/>
      <c r="VI430" s="59"/>
      <c r="VJ430" s="59"/>
      <c r="ACE430" s="60"/>
      <c r="ACF430" s="60">
        <v>6.8936117580148601E-3</v>
      </c>
      <c r="ACG430" s="60">
        <v>5.8565996972892399E-3</v>
      </c>
      <c r="ACH430" s="60">
        <v>4.4458934830006102E-3</v>
      </c>
      <c r="ACI430" s="60">
        <v>1.5291980494551599E-2</v>
      </c>
      <c r="ACJ430" s="60">
        <v>6.4225890725186502E-3</v>
      </c>
      <c r="ACK430" s="60">
        <v>4.0490135345697996E-3</v>
      </c>
      <c r="ACL430" s="60">
        <v>2.31835655961597E-3</v>
      </c>
      <c r="ACM430" s="60">
        <v>1.14835014553558E-2</v>
      </c>
      <c r="ACN430" s="60">
        <v>3.8259041279188701E-3</v>
      </c>
      <c r="ACO430" s="60">
        <v>2.98836915616931E-3</v>
      </c>
      <c r="ACP430" s="60">
        <v>1.0270813509052699E-2</v>
      </c>
      <c r="ACQ430" s="60">
        <v>1.0155168790217399E-2</v>
      </c>
      <c r="ACR430" s="60"/>
      <c r="ACS430" s="60"/>
      <c r="ACT430" s="60"/>
      <c r="ACU430" s="60"/>
      <c r="ACV430" s="60"/>
      <c r="ACW430" s="60"/>
      <c r="ACX430" s="60"/>
      <c r="ACY430" s="60">
        <v>1.0961351311783101</v>
      </c>
      <c r="ACZ430" s="60">
        <v>6.74561855315542E-3</v>
      </c>
      <c r="ADA430" s="60">
        <v>1.3764020089300701E-2</v>
      </c>
      <c r="ADB430" s="60">
        <v>1.24793221024606E-2</v>
      </c>
      <c r="ADC430" s="60">
        <v>1.0211385321784699E-2</v>
      </c>
      <c r="ADD430" s="60">
        <v>1.2085432693182199E-2</v>
      </c>
      <c r="ADE430" s="60">
        <v>1.0880297973042101E-2</v>
      </c>
      <c r="ADG430" s="59"/>
    </row>
    <row r="431" spans="554:787" x14ac:dyDescent="0.25">
      <c r="UH431" s="60"/>
      <c r="UI431" s="59"/>
      <c r="UJ431" s="59"/>
      <c r="UK431" s="59"/>
      <c r="UL431" s="59"/>
      <c r="UM431" s="59"/>
      <c r="UN431" s="59"/>
      <c r="UO431" s="59"/>
      <c r="UP431" s="59"/>
      <c r="UQ431" s="59"/>
      <c r="UR431" s="59"/>
      <c r="US431" s="59"/>
      <c r="UT431" s="60">
        <v>1.4250700362026599E-2</v>
      </c>
      <c r="UU431" s="59"/>
      <c r="UV431" s="59"/>
      <c r="UW431" s="59"/>
      <c r="VA431" s="59"/>
      <c r="VB431" s="59">
        <v>1.4203100465238001E-2</v>
      </c>
      <c r="VC431" s="59"/>
      <c r="VD431" s="59"/>
      <c r="VE431" s="59"/>
      <c r="VF431" s="59">
        <v>1.41062997281551E-2</v>
      </c>
      <c r="VG431" s="59"/>
      <c r="VH431" s="59"/>
      <c r="VI431" s="59"/>
      <c r="VJ431" s="59"/>
      <c r="ACE431" s="60"/>
      <c r="ACF431" s="60">
        <v>6.8700259301992198E-3</v>
      </c>
      <c r="ACG431" s="60">
        <v>5.8503682998889903E-3</v>
      </c>
      <c r="ACH431" s="60">
        <v>4.4078114467808399E-3</v>
      </c>
      <c r="ACI431" s="60">
        <v>1.5272129766360901E-2</v>
      </c>
      <c r="ACJ431" s="60">
        <v>6.4196283678601401E-3</v>
      </c>
      <c r="ACK431" s="60">
        <v>4.03684404967968E-3</v>
      </c>
      <c r="ACL431" s="60">
        <v>2.2991141830410598E-3</v>
      </c>
      <c r="ACM431" s="60">
        <v>1.14642034745753E-2</v>
      </c>
      <c r="ACN431" s="60">
        <v>3.81353653685548E-3</v>
      </c>
      <c r="ACO431" s="60">
        <v>2.9691468809630501E-3</v>
      </c>
      <c r="ACP431" s="60">
        <v>1.0257315189940301E-2</v>
      </c>
      <c r="ACQ431" s="60">
        <v>1.01462831451977E-2</v>
      </c>
      <c r="ACR431" s="60"/>
      <c r="ACS431" s="60"/>
      <c r="ACT431" s="60"/>
      <c r="ACU431" s="60"/>
      <c r="ACV431" s="60"/>
      <c r="ACW431" s="60"/>
      <c r="ACX431" s="60"/>
      <c r="ACY431" s="60">
        <v>1.0961141897634199</v>
      </c>
      <c r="ACZ431" s="60">
        <v>6.7444380826320403E-3</v>
      </c>
      <c r="ADA431" s="60">
        <v>1.3754061667983399E-2</v>
      </c>
      <c r="ADB431" s="60">
        <v>1.2471584235892201E-2</v>
      </c>
      <c r="ADC431" s="60">
        <v>1.01867249752308E-2</v>
      </c>
      <c r="ADD431" s="60">
        <v>1.20489145158485E-2</v>
      </c>
      <c r="ADE431" s="60">
        <v>1.0838093463182199E-2</v>
      </c>
      <c r="ADG431" s="59"/>
    </row>
    <row r="432" spans="554:787" x14ac:dyDescent="0.25">
      <c r="UH432" s="60"/>
      <c r="UI432" s="59"/>
      <c r="UJ432" s="59"/>
      <c r="UK432" s="59"/>
      <c r="UL432" s="59"/>
      <c r="UM432" s="59"/>
      <c r="UN432" s="59"/>
      <c r="UO432" s="59"/>
      <c r="UP432" s="59"/>
      <c r="UQ432" s="59"/>
      <c r="UR432" s="59"/>
      <c r="US432" s="59"/>
      <c r="UT432" s="60">
        <v>1.4242799952626201E-2</v>
      </c>
      <c r="UU432" s="59"/>
      <c r="UV432" s="59"/>
      <c r="UW432" s="59"/>
      <c r="VA432" s="59"/>
      <c r="VB432" s="59">
        <v>1.4198999851942E-2</v>
      </c>
      <c r="VC432" s="59"/>
      <c r="VD432" s="59"/>
      <c r="VE432" s="59"/>
      <c r="VF432" s="59">
        <v>1.41043998301029E-2</v>
      </c>
      <c r="VG432" s="59"/>
      <c r="VH432" s="59"/>
      <c r="VI432" s="59"/>
      <c r="VJ432" s="59"/>
      <c r="ACE432" s="60"/>
      <c r="ACF432" s="60">
        <v>6.8179365325010399E-3</v>
      </c>
      <c r="ACG432" s="60">
        <v>5.8487367295174701E-3</v>
      </c>
      <c r="ACH432" s="60">
        <v>4.4017718394787396E-3</v>
      </c>
      <c r="ACI432" s="60">
        <v>1.5251088509262E-2</v>
      </c>
      <c r="ACJ432" s="60">
        <v>6.3988652584511503E-3</v>
      </c>
      <c r="ACK432" s="60">
        <v>4.0321073573795002E-3</v>
      </c>
      <c r="ACL432" s="60">
        <v>2.29736498743814E-3</v>
      </c>
      <c r="ACM432" s="60">
        <v>1.1439684568533399E-2</v>
      </c>
      <c r="ACN432" s="60">
        <v>3.8084733960844102E-3</v>
      </c>
      <c r="ACO432" s="60">
        <v>2.9637188471196198E-3</v>
      </c>
      <c r="ACP432" s="60">
        <v>1.02353922465564E-2</v>
      </c>
      <c r="ACQ432" s="60">
        <v>1.0120539565120599E-2</v>
      </c>
      <c r="ACR432" s="60"/>
      <c r="ACS432" s="60"/>
      <c r="ACT432" s="60"/>
      <c r="ACU432" s="60"/>
      <c r="ACV432" s="60"/>
      <c r="ACW432" s="60"/>
      <c r="ACX432" s="60"/>
      <c r="ACY432" s="60">
        <v>1.0960150683535499</v>
      </c>
      <c r="ACZ432" s="60">
        <v>6.7257978214314198E-3</v>
      </c>
      <c r="ADA432" s="60">
        <v>1.37491590532624E-2</v>
      </c>
      <c r="ADB432" s="60">
        <v>1.24711956054285E-2</v>
      </c>
      <c r="ADC432" s="60">
        <v>1.01629525443426E-2</v>
      </c>
      <c r="ADD432" s="60">
        <v>1.20379479419047E-2</v>
      </c>
      <c r="ADE432" s="60">
        <v>1.08230600456571E-2</v>
      </c>
      <c r="ADG432" s="59"/>
    </row>
    <row r="433" spans="554:787" x14ac:dyDescent="0.25">
      <c r="UH433" s="60"/>
      <c r="UI433" s="59"/>
      <c r="UJ433" s="59"/>
      <c r="UK433" s="59"/>
      <c r="UL433" s="59"/>
      <c r="UM433" s="59"/>
      <c r="UN433" s="59"/>
      <c r="UO433" s="59"/>
      <c r="UP433" s="59"/>
      <c r="UQ433" s="59"/>
      <c r="UR433" s="59"/>
      <c r="US433" s="59"/>
      <c r="UT433" s="60">
        <v>1.4231599867343901E-2</v>
      </c>
      <c r="UU433" s="59"/>
      <c r="UV433" s="59"/>
      <c r="UW433" s="59"/>
      <c r="VA433" s="59"/>
      <c r="VB433" s="59">
        <v>1.41936996951699E-2</v>
      </c>
      <c r="VC433" s="59"/>
      <c r="VD433" s="59"/>
      <c r="VE433" s="59"/>
      <c r="VF433" s="59">
        <v>1.41017995774745E-2</v>
      </c>
      <c r="VG433" s="59"/>
      <c r="VH433" s="59"/>
      <c r="VI433" s="59"/>
      <c r="VJ433" s="59"/>
      <c r="ACE433" s="60"/>
      <c r="ACF433" s="60">
        <v>6.8032097194391603E-3</v>
      </c>
      <c r="ACG433" s="60">
        <v>5.8474056937821896E-3</v>
      </c>
      <c r="ACH433" s="60">
        <v>4.3947725567926102E-3</v>
      </c>
      <c r="ACI433" s="60">
        <v>1.52398926686928E-2</v>
      </c>
      <c r="ACJ433" s="60">
        <v>6.3983142664432099E-3</v>
      </c>
      <c r="ACK433" s="60">
        <v>4.0177846301171997E-3</v>
      </c>
      <c r="ACL433" s="60">
        <v>2.2705929485020899E-3</v>
      </c>
      <c r="ACM433" s="60">
        <v>1.14092304503139E-2</v>
      </c>
      <c r="ACN433" s="60">
        <v>3.7910699741281299E-3</v>
      </c>
      <c r="ACO433" s="60">
        <v>2.9479427934251002E-3</v>
      </c>
      <c r="ACP433" s="60">
        <v>1.0224767532285401E-2</v>
      </c>
      <c r="ACQ433" s="60">
        <v>1.00842210590978E-2</v>
      </c>
      <c r="ACR433" s="60"/>
      <c r="ACS433" s="60"/>
      <c r="ACT433" s="60"/>
      <c r="ACU433" s="60"/>
      <c r="ACV433" s="60"/>
      <c r="ACW433" s="60"/>
      <c r="ACX433" s="60"/>
      <c r="ACY433" s="60">
        <v>1.0959559200364299</v>
      </c>
      <c r="ACZ433" s="60">
        <v>6.7094330647467799E-3</v>
      </c>
      <c r="ADA433" s="60">
        <v>1.3714235677338E-2</v>
      </c>
      <c r="ADB433" s="60">
        <v>1.2427005046044E-2</v>
      </c>
      <c r="ADC433" s="60">
        <v>1.01577421461088E-2</v>
      </c>
      <c r="ADD433" s="60">
        <v>1.2019590069910199E-2</v>
      </c>
      <c r="ADE433" s="60">
        <v>1.08162167189101E-2</v>
      </c>
      <c r="ADG433" s="59"/>
    </row>
    <row r="434" spans="554:787" x14ac:dyDescent="0.25">
      <c r="UH434" s="60"/>
      <c r="UI434" s="59"/>
      <c r="UJ434" s="59"/>
      <c r="UK434" s="59"/>
      <c r="UL434" s="59"/>
      <c r="UM434" s="59"/>
      <c r="UN434" s="59"/>
      <c r="UO434" s="59"/>
      <c r="UP434" s="59"/>
      <c r="UQ434" s="59"/>
      <c r="UR434" s="59"/>
      <c r="US434" s="59"/>
      <c r="UT434" s="60">
        <v>1.4230100437998701E-2</v>
      </c>
      <c r="UU434" s="59"/>
      <c r="UV434" s="59"/>
      <c r="UW434" s="59"/>
      <c r="VA434" s="59"/>
      <c r="VB434" s="59">
        <v>1.4191900379955699E-2</v>
      </c>
      <c r="VC434" s="59"/>
      <c r="VD434" s="59"/>
      <c r="VE434" s="59"/>
      <c r="VF434" s="59">
        <v>1.40958996489644E-2</v>
      </c>
      <c r="VG434" s="59"/>
      <c r="VH434" s="59"/>
      <c r="VI434" s="59"/>
      <c r="VJ434" s="59"/>
      <c r="ACE434" s="60"/>
      <c r="ACF434" s="60">
        <v>6.8025753455006098E-3</v>
      </c>
      <c r="ACG434" s="60">
        <v>5.8325769226222797E-3</v>
      </c>
      <c r="ACH434" s="60">
        <v>4.3887753087400103E-3</v>
      </c>
      <c r="ACI434" s="60">
        <v>1.52366007309467E-2</v>
      </c>
      <c r="ACJ434" s="60">
        <v>6.3856134346880703E-3</v>
      </c>
      <c r="ACK434" s="60">
        <v>4.0167133289463501E-3</v>
      </c>
      <c r="ACL434" s="60">
        <v>2.2645119602709698E-3</v>
      </c>
      <c r="ACM434" s="60">
        <v>1.13545580251349E-2</v>
      </c>
      <c r="ACN434" s="60">
        <v>3.77144035481804E-3</v>
      </c>
      <c r="ACO434" s="60">
        <v>2.9193836063730401E-3</v>
      </c>
      <c r="ACP434" s="60">
        <v>1.0218812214753299E-2</v>
      </c>
      <c r="ACQ434" s="60">
        <v>1.00596266105407E-2</v>
      </c>
      <c r="ACR434" s="60"/>
      <c r="ACS434" s="60"/>
      <c r="ACT434" s="60"/>
      <c r="ACU434" s="60"/>
      <c r="ACV434" s="60"/>
      <c r="ACW434" s="60"/>
      <c r="ACX434" s="60"/>
      <c r="ACY434" s="60">
        <v>1.0957088822021499</v>
      </c>
      <c r="ACZ434" s="60">
        <v>6.6970651318825798E-3</v>
      </c>
      <c r="ADA434" s="60">
        <v>1.36959654301342E-2</v>
      </c>
      <c r="ADB434" s="60">
        <v>1.2412921216815E-2</v>
      </c>
      <c r="ADC434" s="60">
        <v>1.01396479381479E-2</v>
      </c>
      <c r="ADD434" s="60">
        <v>1.19872801114673E-2</v>
      </c>
      <c r="ADE434" s="60">
        <v>1.0772065991195999E-2</v>
      </c>
      <c r="ADG434" s="59"/>
    </row>
    <row r="435" spans="554:787" x14ac:dyDescent="0.25">
      <c r="UH435" s="60"/>
      <c r="UI435" s="59"/>
      <c r="UJ435" s="59"/>
      <c r="UK435" s="59"/>
      <c r="UL435" s="59"/>
      <c r="UM435" s="59"/>
      <c r="UN435" s="59"/>
      <c r="UO435" s="59"/>
      <c r="UP435" s="59"/>
      <c r="UQ435" s="59"/>
      <c r="UR435" s="59"/>
      <c r="US435" s="59"/>
      <c r="UT435" s="60">
        <v>1.4226100407540699E-2</v>
      </c>
      <c r="UU435" s="59"/>
      <c r="UV435" s="59"/>
      <c r="UW435" s="59"/>
      <c r="VA435" s="59"/>
      <c r="VB435" s="59">
        <v>1.4188399538397701E-2</v>
      </c>
      <c r="VC435" s="59"/>
      <c r="VD435" s="59"/>
      <c r="VE435" s="59"/>
      <c r="VF435" s="59">
        <v>1.4092699624598E-2</v>
      </c>
      <c r="VG435" s="59"/>
      <c r="VH435" s="59"/>
      <c r="VI435" s="59"/>
      <c r="VJ435" s="59"/>
      <c r="ACE435" s="60"/>
      <c r="ACF435" s="60">
        <v>6.8004194446514296E-3</v>
      </c>
      <c r="ACG435" s="60">
        <v>5.8315000697900399E-3</v>
      </c>
      <c r="ACH435" s="60">
        <v>4.3783539121473401E-3</v>
      </c>
      <c r="ACI435" s="60">
        <v>1.52141908652369E-2</v>
      </c>
      <c r="ACJ435" s="60">
        <v>6.3708613515589896E-3</v>
      </c>
      <c r="ACK435" s="60">
        <v>3.9905486273081403E-3</v>
      </c>
      <c r="ACL435" s="60">
        <v>2.2551430836963101E-3</v>
      </c>
      <c r="ACM435" s="60">
        <v>1.13486975735942E-2</v>
      </c>
      <c r="ACN435" s="60">
        <v>3.7217534498270202E-3</v>
      </c>
      <c r="ACO435" s="60">
        <v>2.8949678446932498E-3</v>
      </c>
      <c r="ACP435" s="60">
        <v>1.0206547583826E-2</v>
      </c>
      <c r="ACQ435" s="60">
        <v>1.00377216393981E-2</v>
      </c>
      <c r="ACR435" s="60"/>
      <c r="ACS435" s="60"/>
      <c r="ACT435" s="60"/>
      <c r="ACU435" s="60"/>
      <c r="ACV435" s="60"/>
      <c r="ACW435" s="60"/>
      <c r="ACX435" s="60"/>
      <c r="ACY435" s="60">
        <v>1.0955213447413601</v>
      </c>
      <c r="ACZ435" s="60">
        <v>6.6911384101247902E-3</v>
      </c>
      <c r="ADA435" s="60">
        <v>1.3668305696474099E-2</v>
      </c>
      <c r="ADB435" s="60">
        <v>1.23792552907447E-2</v>
      </c>
      <c r="ADC435" s="60">
        <v>1.01034782454235E-2</v>
      </c>
      <c r="ADD435" s="60">
        <v>1.1945203561804301E-2</v>
      </c>
      <c r="ADE435" s="60">
        <v>1.0755415807548499E-2</v>
      </c>
      <c r="ADG435" s="59"/>
    </row>
    <row r="436" spans="554:787" x14ac:dyDescent="0.25">
      <c r="UH436" s="60"/>
      <c r="UI436" s="59"/>
      <c r="UJ436" s="59"/>
      <c r="UK436" s="59"/>
      <c r="UL436" s="59"/>
      <c r="UM436" s="59"/>
      <c r="UN436" s="59"/>
      <c r="UO436" s="59"/>
      <c r="UP436" s="59"/>
      <c r="UQ436" s="59"/>
      <c r="UR436" s="59"/>
      <c r="US436" s="59"/>
      <c r="UT436" s="60">
        <v>1.42253004014492E-2</v>
      </c>
      <c r="UU436" s="59"/>
      <c r="UV436" s="59"/>
      <c r="UW436" s="59"/>
      <c r="VA436" s="59"/>
      <c r="VB436" s="59">
        <v>1.4180799946188901E-2</v>
      </c>
      <c r="VC436" s="59"/>
      <c r="VD436" s="59"/>
      <c r="VE436" s="59"/>
      <c r="VF436" s="59">
        <v>1.4074100181460301E-2</v>
      </c>
      <c r="VG436" s="59"/>
      <c r="VH436" s="59"/>
      <c r="VI436" s="59"/>
      <c r="VJ436" s="59"/>
      <c r="ACE436" s="60"/>
      <c r="ACF436" s="60">
        <v>6.7952373932274896E-3</v>
      </c>
      <c r="ACG436" s="60">
        <v>5.8270985773139598E-3</v>
      </c>
      <c r="ACH436" s="60">
        <v>4.3777453462534701E-3</v>
      </c>
      <c r="ACI436" s="60">
        <v>1.51933986764123E-2</v>
      </c>
      <c r="ACJ436" s="60">
        <v>6.3242452371976799E-3</v>
      </c>
      <c r="ACK436" s="60">
        <v>3.9663056862497504E-3</v>
      </c>
      <c r="ACL436" s="60">
        <v>2.2416432215267E-3</v>
      </c>
      <c r="ACM436" s="60">
        <v>1.13410701982599E-2</v>
      </c>
      <c r="ACN436" s="60">
        <v>3.7171996379934701E-3</v>
      </c>
      <c r="ACO436" s="60">
        <v>2.88020880140536E-3</v>
      </c>
      <c r="ACP436" s="60">
        <v>1.0195203792908E-2</v>
      </c>
      <c r="ACQ436" s="60">
        <v>9.9751197418273506E-3</v>
      </c>
      <c r="ACR436" s="60"/>
      <c r="ACS436" s="60"/>
      <c r="ACT436" s="60"/>
      <c r="ACU436" s="60"/>
      <c r="ACV436" s="60"/>
      <c r="ACW436" s="60"/>
      <c r="ACX436" s="60"/>
      <c r="ACY436" s="60">
        <v>1.0955000521729701</v>
      </c>
      <c r="ACZ436" s="60">
        <v>6.6874052510351098E-3</v>
      </c>
      <c r="ADA436" s="60">
        <v>1.3630129877207801E-2</v>
      </c>
      <c r="ADB436" s="60">
        <v>1.2358310543315701E-2</v>
      </c>
      <c r="ADC436" s="60">
        <v>1.00901736769513E-2</v>
      </c>
      <c r="ADD436" s="60">
        <v>1.1912110019204201E-2</v>
      </c>
      <c r="ADE436" s="60">
        <v>1.07493568663497E-2</v>
      </c>
      <c r="ADG436" s="59"/>
    </row>
    <row r="437" spans="554:787" x14ac:dyDescent="0.25">
      <c r="UH437" s="60"/>
      <c r="UI437" s="59"/>
      <c r="UJ437" s="59"/>
      <c r="UK437" s="59"/>
      <c r="UL437" s="59"/>
      <c r="UM437" s="59"/>
      <c r="UN437" s="59"/>
      <c r="UO437" s="59"/>
      <c r="UP437" s="59"/>
      <c r="UQ437" s="59"/>
      <c r="UR437" s="59"/>
      <c r="US437" s="59"/>
      <c r="UT437" s="60">
        <v>1.42246996983885E-2</v>
      </c>
      <c r="UU437" s="59"/>
      <c r="UV437" s="59"/>
      <c r="UW437" s="59"/>
      <c r="VA437" s="59"/>
      <c r="VB437" s="59">
        <v>1.41708999872207E-2</v>
      </c>
      <c r="VC437" s="59"/>
      <c r="VD437" s="59"/>
      <c r="VE437" s="59"/>
      <c r="VF437" s="59">
        <v>1.40735004097223E-2</v>
      </c>
      <c r="VG437" s="59"/>
      <c r="VH437" s="59"/>
      <c r="VI437" s="59"/>
      <c r="VJ437" s="59"/>
      <c r="ACE437" s="60"/>
      <c r="ACF437" s="60">
        <v>6.7805463239950497E-3</v>
      </c>
      <c r="ACG437" s="60">
        <v>5.8063933063124797E-3</v>
      </c>
      <c r="ACH437" s="60">
        <v>4.3611892822797496E-3</v>
      </c>
      <c r="ACI437" s="60">
        <v>1.51879529554814E-2</v>
      </c>
      <c r="ACJ437" s="60">
        <v>6.3135831227244497E-3</v>
      </c>
      <c r="ACK437" s="60">
        <v>3.9512324553615001E-3</v>
      </c>
      <c r="ACL437" s="60">
        <v>2.2350431825154198E-3</v>
      </c>
      <c r="ACM437" s="60">
        <v>1.1287141813332201E-2</v>
      </c>
      <c r="ACN437" s="60">
        <v>3.70364455672969E-3</v>
      </c>
      <c r="ACO437" s="60">
        <v>2.8712251065122298E-3</v>
      </c>
      <c r="ACP437" s="60">
        <v>1.01938689096554E-2</v>
      </c>
      <c r="ACQ437" s="60">
        <v>9.9726048848179007E-3</v>
      </c>
      <c r="ACR437" s="60"/>
      <c r="ACS437" s="60"/>
      <c r="ACT437" s="60"/>
      <c r="ACU437" s="60"/>
      <c r="ACV437" s="60"/>
      <c r="ACW437" s="60"/>
      <c r="ACX437" s="60"/>
      <c r="ACY437" s="60">
        <v>1.0954527073204099</v>
      </c>
      <c r="ACZ437" s="60">
        <v>6.6760332289045399E-3</v>
      </c>
      <c r="ADA437" s="60">
        <v>1.35673835183072E-2</v>
      </c>
      <c r="ADB437" s="60">
        <v>1.23192378709373E-2</v>
      </c>
      <c r="ADC437" s="60">
        <v>1.0075974330005901E-2</v>
      </c>
      <c r="ADD437" s="60">
        <v>1.1853470515002001E-2</v>
      </c>
      <c r="ADE437" s="60">
        <v>1.0726480720765701E-2</v>
      </c>
      <c r="ADG437" s="59"/>
    </row>
    <row r="438" spans="554:787" x14ac:dyDescent="0.25">
      <c r="UH438" s="60"/>
      <c r="UI438" s="59"/>
      <c r="UJ438" s="59"/>
      <c r="UK438" s="59"/>
      <c r="UL438" s="59"/>
      <c r="UM438" s="59"/>
      <c r="UN438" s="59"/>
      <c r="UO438" s="59"/>
      <c r="UP438" s="59"/>
      <c r="UQ438" s="59"/>
      <c r="UR438" s="59"/>
      <c r="US438" s="59"/>
      <c r="UT438" s="60">
        <v>1.4216599985957101E-2</v>
      </c>
      <c r="UU438" s="59"/>
      <c r="UV438" s="59"/>
      <c r="UW438" s="59"/>
      <c r="VA438" s="59"/>
      <c r="VB438" s="59">
        <v>1.4169899746775599E-2</v>
      </c>
      <c r="VC438" s="59"/>
      <c r="VD438" s="59"/>
      <c r="VE438" s="59"/>
      <c r="VF438" s="59">
        <v>1.4073300175368701E-2</v>
      </c>
      <c r="VG438" s="59"/>
      <c r="VH438" s="59"/>
      <c r="VI438" s="59"/>
      <c r="VJ438" s="59"/>
      <c r="ACE438" s="60"/>
      <c r="ACF438" s="60">
        <v>6.7689955906839201E-3</v>
      </c>
      <c r="ACG438" s="60">
        <v>5.7912360423344102E-3</v>
      </c>
      <c r="ACH438" s="60">
        <v>4.3479609893460197E-3</v>
      </c>
      <c r="ACI438" s="60">
        <v>1.51758879852322E-2</v>
      </c>
      <c r="ACJ438" s="60">
        <v>6.2940690541794598E-3</v>
      </c>
      <c r="ACK438" s="60">
        <v>3.9386809055586601E-3</v>
      </c>
      <c r="ACL438" s="60">
        <v>2.2253568982466801E-3</v>
      </c>
      <c r="ACM438" s="60">
        <v>1.1277704438927101E-2</v>
      </c>
      <c r="ACN438" s="60">
        <v>3.6772259706217602E-3</v>
      </c>
      <c r="ACO438" s="60">
        <v>2.8630452085012499E-3</v>
      </c>
      <c r="ACP438" s="60">
        <v>1.01822054756743E-2</v>
      </c>
      <c r="ACQ438" s="60">
        <v>9.9714161087590698E-3</v>
      </c>
      <c r="ACR438" s="60"/>
      <c r="ACS438" s="60"/>
      <c r="ACT438" s="60"/>
      <c r="ACU438" s="60"/>
      <c r="ACV438" s="60"/>
      <c r="ACW438" s="60"/>
      <c r="ACX438" s="60"/>
      <c r="ACY438" s="60">
        <v>1.0953814643092801</v>
      </c>
      <c r="ACZ438" s="60">
        <v>6.6500277425209997E-3</v>
      </c>
      <c r="ADA438" s="60">
        <v>1.35636279470208E-2</v>
      </c>
      <c r="ADB438" s="60">
        <v>1.2297644801828499E-2</v>
      </c>
      <c r="ADC438" s="60">
        <v>1.0059464922009599E-2</v>
      </c>
      <c r="ADD438" s="60">
        <v>1.1835172679439201E-2</v>
      </c>
      <c r="ADE438" s="60">
        <v>1.0687662325670901E-2</v>
      </c>
      <c r="ADG438" s="59"/>
    </row>
    <row r="439" spans="554:787" x14ac:dyDescent="0.25">
      <c r="UH439" s="60"/>
      <c r="UI439" s="59"/>
      <c r="UJ439" s="59"/>
      <c r="UK439" s="59"/>
      <c r="UL439" s="59"/>
      <c r="UM439" s="59"/>
      <c r="UN439" s="59"/>
      <c r="UO439" s="59"/>
      <c r="UP439" s="59"/>
      <c r="UQ439" s="59"/>
      <c r="UR439" s="59"/>
      <c r="US439" s="59"/>
      <c r="UT439" s="60">
        <v>1.4210100285708901E-2</v>
      </c>
      <c r="UU439" s="59"/>
      <c r="UV439" s="59"/>
      <c r="UW439" s="59"/>
      <c r="VA439" s="59"/>
      <c r="VB439" s="59">
        <v>1.41692999750375E-2</v>
      </c>
      <c r="VC439" s="59"/>
      <c r="VD439" s="59"/>
      <c r="VE439" s="59"/>
      <c r="VF439" s="59">
        <v>1.4069500379264299E-2</v>
      </c>
      <c r="VG439" s="59"/>
      <c r="VH439" s="59"/>
      <c r="VI439" s="59"/>
      <c r="VJ439" s="59"/>
      <c r="ACE439" s="60"/>
      <c r="ACF439" s="60">
        <v>6.7404117783050601E-3</v>
      </c>
      <c r="ACG439" s="60">
        <v>5.7818532036128696E-3</v>
      </c>
      <c r="ACH439" s="60">
        <v>4.2838448776410798E-3</v>
      </c>
      <c r="ACI439" s="60">
        <v>1.5146896527007099E-2</v>
      </c>
      <c r="ACJ439" s="60">
        <v>6.2662801835895099E-3</v>
      </c>
      <c r="ACK439" s="60">
        <v>3.9348837033115402E-3</v>
      </c>
      <c r="ACL439" s="60">
        <v>2.22136398680816E-3</v>
      </c>
      <c r="ACM439" s="60">
        <v>1.12718754001946E-2</v>
      </c>
      <c r="ACN439" s="60">
        <v>3.6719751979443398E-3</v>
      </c>
      <c r="ACO439" s="60">
        <v>2.8601988445738401E-3</v>
      </c>
      <c r="ACP439" s="60">
        <v>1.0180648095119401E-2</v>
      </c>
      <c r="ACQ439" s="60">
        <v>9.9711024823563397E-3</v>
      </c>
      <c r="ACR439" s="60"/>
      <c r="ACS439" s="60"/>
      <c r="ACT439" s="60"/>
      <c r="ACU439" s="60"/>
      <c r="ACV439" s="60"/>
      <c r="ACW439" s="60"/>
      <c r="ACX439" s="60"/>
      <c r="ACY439" s="60">
        <v>1.09536509522866</v>
      </c>
      <c r="ACZ439" s="60">
        <v>6.6304591313524602E-3</v>
      </c>
      <c r="ADA439" s="60">
        <v>1.35439996406029E-2</v>
      </c>
      <c r="ADB439" s="60">
        <v>1.2292180179016199E-2</v>
      </c>
      <c r="ADC439" s="60">
        <v>1.00464249553236E-2</v>
      </c>
      <c r="ADD439" s="60">
        <v>1.1814826594039299E-2</v>
      </c>
      <c r="ADE439" s="60">
        <v>1.0685287383515599E-2</v>
      </c>
      <c r="ADG439" s="59"/>
    </row>
    <row r="440" spans="554:787" x14ac:dyDescent="0.25">
      <c r="UH440" s="60"/>
      <c r="UI440" s="59"/>
      <c r="UJ440" s="59"/>
      <c r="UK440" s="59"/>
      <c r="UL440" s="59"/>
      <c r="UM440" s="59"/>
      <c r="UN440" s="59"/>
      <c r="UO440" s="59"/>
      <c r="UP440" s="59"/>
      <c r="UQ440" s="59"/>
      <c r="UR440" s="59"/>
      <c r="US440" s="59"/>
      <c r="UT440" s="60">
        <v>1.42085999250411E-2</v>
      </c>
      <c r="UU440" s="59"/>
      <c r="UV440" s="59"/>
      <c r="UW440" s="59"/>
      <c r="VA440" s="59"/>
      <c r="VB440" s="59">
        <v>1.41655998304486E-2</v>
      </c>
      <c r="VC440" s="59"/>
      <c r="VD440" s="59"/>
      <c r="VE440" s="59"/>
      <c r="VF440" s="59">
        <v>1.40669997781515E-2</v>
      </c>
      <c r="VG440" s="59"/>
      <c r="VH440" s="59"/>
      <c r="VI440" s="59"/>
      <c r="VJ440" s="59"/>
      <c r="ACE440" s="60"/>
      <c r="ACF440" s="60">
        <v>6.7388854374650104E-3</v>
      </c>
      <c r="ACG440" s="60">
        <v>5.7397395008552199E-3</v>
      </c>
      <c r="ACH440" s="60">
        <v>4.28159792362882E-3</v>
      </c>
      <c r="ACI440" s="60">
        <v>1.50998707745534E-2</v>
      </c>
      <c r="ACJ440" s="60">
        <v>6.2652407968494797E-3</v>
      </c>
      <c r="ACK440" s="60">
        <v>3.9173966565243601E-3</v>
      </c>
      <c r="ACL440" s="60">
        <v>2.2047305090798098E-3</v>
      </c>
      <c r="ACM440" s="60">
        <v>1.1265201483587501E-2</v>
      </c>
      <c r="ACN440" s="60">
        <v>3.6060001153987802E-3</v>
      </c>
      <c r="ACO440" s="60">
        <v>2.8353448005230802E-3</v>
      </c>
      <c r="ACP440" s="60">
        <v>1.01770255265089E-2</v>
      </c>
      <c r="ACQ440" s="60">
        <v>9.9639739129522599E-3</v>
      </c>
      <c r="ACR440" s="60"/>
      <c r="ACS440" s="60"/>
      <c r="ACT440" s="60"/>
      <c r="ACU440" s="60"/>
      <c r="ACV440" s="60"/>
      <c r="ACW440" s="60"/>
      <c r="ACX440" s="60"/>
      <c r="ACY440" s="60">
        <v>1.09525778086357</v>
      </c>
      <c r="ACZ440" s="60">
        <v>6.6242552006810099E-3</v>
      </c>
      <c r="ADA440" s="60">
        <v>1.35334802367663E-2</v>
      </c>
      <c r="ADB440" s="60">
        <v>1.2237948638855099E-2</v>
      </c>
      <c r="ADC440" s="60">
        <v>1.00429420629203E-2</v>
      </c>
      <c r="ADD440" s="60">
        <v>1.1762576261208401E-2</v>
      </c>
      <c r="ADE440" s="60">
        <v>1.06359254130049E-2</v>
      </c>
      <c r="ADG440" s="59"/>
    </row>
    <row r="441" spans="554:787" x14ac:dyDescent="0.25">
      <c r="UH441" s="60"/>
      <c r="UI441" s="59"/>
      <c r="UJ441" s="59"/>
      <c r="UK441" s="59"/>
      <c r="UL441" s="59"/>
      <c r="UM441" s="59"/>
      <c r="UN441" s="59"/>
      <c r="UO441" s="59"/>
      <c r="UP441" s="59"/>
      <c r="UQ441" s="59"/>
      <c r="UR441" s="59"/>
      <c r="US441" s="59"/>
      <c r="UT441" s="60">
        <v>1.42023004591465E-2</v>
      </c>
      <c r="UU441" s="59"/>
      <c r="UV441" s="59"/>
      <c r="UW441" s="59"/>
      <c r="VA441" s="59"/>
      <c r="VB441" s="59">
        <v>1.4151100069284399E-2</v>
      </c>
      <c r="VC441" s="59"/>
      <c r="VD441" s="59"/>
      <c r="VE441" s="59"/>
      <c r="VF441" s="59">
        <v>1.4065300114452801E-2</v>
      </c>
      <c r="VG441" s="59"/>
      <c r="VH441" s="59"/>
      <c r="VI441" s="59"/>
      <c r="VJ441" s="59"/>
      <c r="ACE441" s="60"/>
      <c r="ACF441" s="60">
        <v>6.7210076925391096E-3</v>
      </c>
      <c r="ACG441" s="60">
        <v>5.7329821634782797E-3</v>
      </c>
      <c r="ACH441" s="60">
        <v>4.2380436729285102E-3</v>
      </c>
      <c r="ACI441" s="60">
        <v>1.50930806492598E-2</v>
      </c>
      <c r="ACJ441" s="60">
        <v>6.2403571853162599E-3</v>
      </c>
      <c r="ACK441" s="60">
        <v>3.89002952466226E-3</v>
      </c>
      <c r="ACL441" s="60">
        <v>2.2027722922608201E-3</v>
      </c>
      <c r="ACM441" s="60">
        <v>1.1248275045446701E-2</v>
      </c>
      <c r="ACN441" s="60">
        <v>3.6043788494759098E-3</v>
      </c>
      <c r="ACO441" s="60">
        <v>2.8301880438084499E-3</v>
      </c>
      <c r="ACP441" s="60">
        <v>1.01640035008935E-2</v>
      </c>
      <c r="ACQ441" s="60">
        <v>9.94452909832318E-3</v>
      </c>
      <c r="ACR441" s="60"/>
      <c r="ACS441" s="60"/>
      <c r="ACT441" s="60"/>
      <c r="ACU441" s="60"/>
      <c r="ACV441" s="60"/>
      <c r="ACW441" s="60"/>
      <c r="ACX441" s="60"/>
      <c r="ACY441" s="60">
        <v>1.0952490731465701</v>
      </c>
      <c r="ACZ441" s="60">
        <v>6.6177449198556899E-3</v>
      </c>
      <c r="ADA441" s="60">
        <v>1.35325943774229E-2</v>
      </c>
      <c r="ADB441" s="60">
        <v>1.2203765801954199E-2</v>
      </c>
      <c r="ADC441" s="60">
        <v>1.0021490837687601E-2</v>
      </c>
      <c r="ADD441" s="60">
        <v>1.1671000596738401E-2</v>
      </c>
      <c r="ADE441" s="60">
        <v>1.06278426866504E-2</v>
      </c>
      <c r="ADG441" s="59"/>
    </row>
    <row r="442" spans="554:787" x14ac:dyDescent="0.25">
      <c r="UH442" s="60"/>
      <c r="UI442" s="59"/>
      <c r="UJ442" s="59"/>
      <c r="UK442" s="59"/>
      <c r="UL442" s="59"/>
      <c r="UM442" s="59"/>
      <c r="UN442" s="59"/>
      <c r="UO442" s="59"/>
      <c r="UP442" s="59"/>
      <c r="UQ442" s="59"/>
      <c r="UR442" s="59"/>
      <c r="US442" s="59"/>
      <c r="UT442" s="60">
        <v>1.42023004591465E-2</v>
      </c>
      <c r="UU442" s="59"/>
      <c r="UV442" s="59"/>
      <c r="UW442" s="59"/>
      <c r="VA442" s="59"/>
      <c r="VB442" s="59">
        <v>1.41471000388264E-2</v>
      </c>
      <c r="VC442" s="59"/>
      <c r="VD442" s="59"/>
      <c r="VE442" s="59"/>
      <c r="VF442" s="59">
        <v>1.40645997598767E-2</v>
      </c>
      <c r="VG442" s="59"/>
      <c r="VH442" s="59"/>
      <c r="VI442" s="59"/>
      <c r="VJ442" s="59"/>
      <c r="ACE442" s="60"/>
      <c r="ACF442" s="60">
        <v>6.7091350623289204E-3</v>
      </c>
      <c r="ACG442" s="60">
        <v>5.7265483522926201E-3</v>
      </c>
      <c r="ACH442" s="60">
        <v>4.19928987459872E-3</v>
      </c>
      <c r="ACI442" s="60">
        <v>1.50554152594276E-2</v>
      </c>
      <c r="ACJ442" s="60">
        <v>6.2380857766502797E-3</v>
      </c>
      <c r="ACK442" s="60">
        <v>3.8829414791671101E-3</v>
      </c>
      <c r="ACL442" s="60">
        <v>2.1767608541080801E-3</v>
      </c>
      <c r="ACM442" s="60">
        <v>1.12407534288396E-2</v>
      </c>
      <c r="ACN442" s="60">
        <v>3.6042739435787801E-3</v>
      </c>
      <c r="ACO442" s="60">
        <v>2.8054540363101001E-3</v>
      </c>
      <c r="ACP442" s="60">
        <v>1.0158423690302201E-2</v>
      </c>
      <c r="ACQ442" s="60">
        <v>9.9198532343588997E-3</v>
      </c>
      <c r="ACR442" s="60"/>
      <c r="ACS442" s="60"/>
      <c r="ACT442" s="60"/>
      <c r="ACU442" s="60"/>
      <c r="ACV442" s="60"/>
      <c r="ACW442" s="60"/>
      <c r="ACX442" s="60"/>
      <c r="ACY442" s="60">
        <v>1.0948728328881501</v>
      </c>
      <c r="ACZ442" s="60">
        <v>6.6134083325323804E-3</v>
      </c>
      <c r="ADA442" s="60">
        <v>1.35227448429575E-2</v>
      </c>
      <c r="ADB442" s="60">
        <v>1.21785676634979E-2</v>
      </c>
      <c r="ADC442" s="60">
        <v>1.0019919315045599E-2</v>
      </c>
      <c r="ADD442" s="60">
        <v>1.16696760837437E-2</v>
      </c>
      <c r="ADE442" s="60">
        <v>1.05988177716984E-2</v>
      </c>
      <c r="ADG442" s="59"/>
    </row>
    <row r="443" spans="554:787" x14ac:dyDescent="0.25">
      <c r="UH443" s="60"/>
      <c r="UI443" s="59"/>
      <c r="UJ443" s="59"/>
      <c r="UK443" s="59"/>
      <c r="UL443" s="59"/>
      <c r="UM443" s="59"/>
      <c r="UN443" s="59"/>
      <c r="UO443" s="59"/>
      <c r="UP443" s="59"/>
      <c r="UQ443" s="59"/>
      <c r="UR443" s="59"/>
      <c r="US443" s="59"/>
      <c r="UT443" s="60">
        <v>1.41938999295234E-2</v>
      </c>
      <c r="UU443" s="59"/>
      <c r="UV443" s="59"/>
      <c r="UW443" s="59"/>
      <c r="VA443" s="59"/>
      <c r="VB443" s="59">
        <v>1.4143000356853E-2</v>
      </c>
      <c r="VC443" s="59"/>
      <c r="VD443" s="59"/>
      <c r="VE443" s="59"/>
      <c r="VF443" s="59">
        <v>1.4057099819183299E-2</v>
      </c>
      <c r="VG443" s="59"/>
      <c r="VH443" s="59"/>
      <c r="VI443" s="59"/>
      <c r="VJ443" s="59"/>
      <c r="ACE443" s="60"/>
      <c r="ACF443" s="60">
        <v>6.7088367013719702E-3</v>
      </c>
      <c r="ACG443" s="60">
        <v>5.7237073275655803E-3</v>
      </c>
      <c r="ACH443" s="60">
        <v>4.1966205568688304E-3</v>
      </c>
      <c r="ACI443" s="60">
        <v>1.5047318917867E-2</v>
      </c>
      <c r="ACJ443" s="60">
        <v>6.2375040781746998E-3</v>
      </c>
      <c r="ACK443" s="60">
        <v>3.8730605254316802E-3</v>
      </c>
      <c r="ACL443" s="60">
        <v>2.1607760324048402E-3</v>
      </c>
      <c r="ACM443" s="60">
        <v>1.11574573364324E-2</v>
      </c>
      <c r="ACN443" s="60">
        <v>3.56812996491727E-3</v>
      </c>
      <c r="ACO443" s="60">
        <v>2.8023487962124901E-3</v>
      </c>
      <c r="ACP443" s="60">
        <v>1.0152291480189901E-2</v>
      </c>
      <c r="ACQ443" s="60">
        <v>9.9129473609625308E-3</v>
      </c>
      <c r="ACR443" s="60"/>
      <c r="ACS443" s="60"/>
      <c r="ACT443" s="60"/>
      <c r="ACU443" s="60"/>
      <c r="ACV443" s="60"/>
      <c r="ACW443" s="60"/>
      <c r="ACX443" s="60"/>
      <c r="ACY443" s="60">
        <v>1.0946835768360199</v>
      </c>
      <c r="ACZ443" s="60">
        <v>6.6090361958736198E-3</v>
      </c>
      <c r="ADA443" s="60">
        <v>1.3514394112603001E-2</v>
      </c>
      <c r="ADB443" s="60">
        <v>1.2098688435257601E-2</v>
      </c>
      <c r="ADC443" s="60">
        <v>1.00133649624533E-2</v>
      </c>
      <c r="ADD443" s="60">
        <v>1.16450233152573E-2</v>
      </c>
      <c r="ADE443" s="60">
        <v>1.05943935361684E-2</v>
      </c>
      <c r="ADG443" s="59"/>
    </row>
    <row r="444" spans="554:787" x14ac:dyDescent="0.25">
      <c r="UH444" s="60"/>
      <c r="UI444" s="59"/>
      <c r="UJ444" s="59"/>
      <c r="UK444" s="59"/>
      <c r="UL444" s="59"/>
      <c r="UM444" s="59"/>
      <c r="UN444" s="59"/>
      <c r="UO444" s="59"/>
      <c r="UP444" s="59"/>
      <c r="UQ444" s="59"/>
      <c r="UR444" s="59"/>
      <c r="US444" s="59"/>
      <c r="UT444" s="60">
        <v>1.41925001516938E-2</v>
      </c>
      <c r="UU444" s="59"/>
      <c r="UV444" s="59"/>
      <c r="UW444" s="59"/>
      <c r="VA444" s="59"/>
      <c r="VB444" s="59">
        <v>1.41316000372171E-2</v>
      </c>
      <c r="VC444" s="59"/>
      <c r="VD444" s="59"/>
      <c r="VE444" s="59"/>
      <c r="VF444" s="59">
        <v>1.4051799662411201E-2</v>
      </c>
      <c r="VG444" s="59"/>
      <c r="VH444" s="59"/>
      <c r="VI444" s="59"/>
      <c r="VJ444" s="59"/>
      <c r="ACE444" s="60"/>
      <c r="ACF444" s="60">
        <v>6.7019033937899602E-3</v>
      </c>
      <c r="ACG444" s="60">
        <v>5.7210927903521402E-3</v>
      </c>
      <c r="ACH444" s="60">
        <v>4.1832726405613297E-3</v>
      </c>
      <c r="ACI444" s="60">
        <v>1.50331339931089E-2</v>
      </c>
      <c r="ACJ444" s="60">
        <v>6.21426698283261E-3</v>
      </c>
      <c r="ACK444" s="60">
        <v>3.8591991561238701E-3</v>
      </c>
      <c r="ACL444" s="60">
        <v>2.1601583229850598E-3</v>
      </c>
      <c r="ACM444" s="60">
        <v>1.1145730531424E-2</v>
      </c>
      <c r="ACN444" s="60">
        <v>3.5499046820729502E-3</v>
      </c>
      <c r="ACO444" s="60">
        <v>2.7783631498197901E-3</v>
      </c>
      <c r="ACP444" s="60">
        <v>1.01438662923079E-2</v>
      </c>
      <c r="ACQ444" s="60">
        <v>9.8686903759995798E-3</v>
      </c>
      <c r="ACR444" s="60"/>
      <c r="ACS444" s="60"/>
      <c r="ACT444" s="60"/>
      <c r="ACU444" s="60"/>
      <c r="ACV444" s="60"/>
      <c r="ACW444" s="60"/>
      <c r="ACX444" s="60"/>
      <c r="ACY444" s="60">
        <v>1.0946763248913101</v>
      </c>
      <c r="ACZ444" s="60">
        <v>6.5792855577226804E-3</v>
      </c>
      <c r="ADA444" s="60">
        <v>1.35107761860863E-2</v>
      </c>
      <c r="ADB444" s="60">
        <v>1.2088819698171801E-2</v>
      </c>
      <c r="ADC444" s="60">
        <v>9.9963048935560895E-3</v>
      </c>
      <c r="ADD444" s="60">
        <v>1.15963887688909E-2</v>
      </c>
      <c r="ADE444" s="60">
        <v>1.05894073615717E-2</v>
      </c>
      <c r="ADG444" s="59"/>
    </row>
    <row r="445" spans="554:787" x14ac:dyDescent="0.25">
      <c r="UH445" s="60"/>
      <c r="UI445" s="59"/>
      <c r="UJ445" s="59"/>
      <c r="UK445" s="59"/>
      <c r="UL445" s="59"/>
      <c r="UM445" s="59"/>
      <c r="UN445" s="59"/>
      <c r="UO445" s="59"/>
      <c r="UP445" s="59"/>
      <c r="UQ445" s="59"/>
      <c r="UR445" s="59"/>
      <c r="US445" s="59"/>
      <c r="UT445" s="60">
        <v>1.4187199994921599E-2</v>
      </c>
      <c r="UU445" s="59"/>
      <c r="UV445" s="59"/>
      <c r="UW445" s="59"/>
      <c r="VA445" s="59"/>
      <c r="VB445" s="59">
        <v>1.41295995563268E-2</v>
      </c>
      <c r="VC445" s="59"/>
      <c r="VD445" s="59"/>
      <c r="VE445" s="59"/>
      <c r="VF445" s="59">
        <v>1.40509000048041E-2</v>
      </c>
      <c r="VG445" s="59"/>
      <c r="VH445" s="59"/>
      <c r="VI445" s="59"/>
      <c r="VJ445" s="59"/>
      <c r="ACE445" s="60"/>
      <c r="ACF445" s="60">
        <v>6.6907359378554901E-3</v>
      </c>
      <c r="ACG445" s="60">
        <v>5.7162240414883603E-3</v>
      </c>
      <c r="ACH445" s="60">
        <v>4.1778172240865396E-3</v>
      </c>
      <c r="ACI445" s="60">
        <v>1.50267340279622E-2</v>
      </c>
      <c r="ACJ445" s="60">
        <v>6.2112665944485E-3</v>
      </c>
      <c r="ACK445" s="60">
        <v>3.84719666629219E-3</v>
      </c>
      <c r="ACL445" s="60">
        <v>2.1542224737501202E-3</v>
      </c>
      <c r="ACM445" s="60">
        <v>1.11456997929914E-2</v>
      </c>
      <c r="ACN445" s="60">
        <v>3.5319878214660101E-3</v>
      </c>
      <c r="ACO445" s="60">
        <v>2.7752493184634301E-3</v>
      </c>
      <c r="ACP445" s="60">
        <v>1.01231165314025E-2</v>
      </c>
      <c r="ACQ445" s="60">
        <v>9.7918673925861607E-3</v>
      </c>
      <c r="ACR445" s="60"/>
      <c r="ACS445" s="60"/>
      <c r="ACT445" s="60"/>
      <c r="ACU445" s="60"/>
      <c r="ACV445" s="60"/>
      <c r="ACW445" s="60"/>
      <c r="ACX445" s="60"/>
      <c r="ACY445" s="60">
        <v>1.0946526747082801</v>
      </c>
      <c r="ACZ445" s="60">
        <v>6.5663717471577702E-3</v>
      </c>
      <c r="ADA445" s="60">
        <v>1.3493131682866699E-2</v>
      </c>
      <c r="ADB445" s="60">
        <v>1.2081029016598001E-2</v>
      </c>
      <c r="ADC445" s="60">
        <v>9.95167516284934E-3</v>
      </c>
      <c r="ADD445" s="60">
        <v>1.1593265848789299E-2</v>
      </c>
      <c r="ADE445" s="60">
        <v>1.05657496386926E-2</v>
      </c>
      <c r="ADG445" s="59"/>
    </row>
    <row r="446" spans="554:787" x14ac:dyDescent="0.25">
      <c r="UH446" s="60"/>
      <c r="UI446" s="59"/>
      <c r="UJ446" s="59"/>
      <c r="UK446" s="59"/>
      <c r="UL446" s="59"/>
      <c r="UM446" s="59"/>
      <c r="UN446" s="59"/>
      <c r="UO446" s="59"/>
      <c r="UP446" s="59"/>
      <c r="UQ446" s="59"/>
      <c r="UR446" s="59"/>
      <c r="US446" s="59"/>
      <c r="UT446" s="60">
        <v>1.41836004331707E-2</v>
      </c>
      <c r="UU446" s="59"/>
      <c r="UV446" s="59"/>
      <c r="UW446" s="59"/>
      <c r="VA446" s="59"/>
      <c r="VB446" s="59">
        <v>1.4120000414550299E-2</v>
      </c>
      <c r="VC446" s="59"/>
      <c r="VD446" s="59"/>
      <c r="VE446" s="59"/>
      <c r="VF446" s="59">
        <v>1.4050000347197E-2</v>
      </c>
      <c r="VG446" s="59"/>
      <c r="VH446" s="59"/>
      <c r="VI446" s="59"/>
      <c r="VJ446" s="59"/>
      <c r="ACE446" s="60"/>
      <c r="ACF446" s="60">
        <v>6.6864313527499504E-3</v>
      </c>
      <c r="ACG446" s="60">
        <v>5.71250356231721E-3</v>
      </c>
      <c r="ACH446" s="60">
        <v>4.1662632851020998E-3</v>
      </c>
      <c r="ACI446" s="60">
        <v>1.5018914940715699E-2</v>
      </c>
      <c r="ACJ446" s="60">
        <v>6.21081973599911E-3</v>
      </c>
      <c r="ACK446" s="60">
        <v>3.7587653485598302E-3</v>
      </c>
      <c r="ACL446" s="60">
        <v>2.1531823201071999E-3</v>
      </c>
      <c r="ACM446" s="60">
        <v>1.1092189990310799E-2</v>
      </c>
      <c r="ACN446" s="60">
        <v>3.4799207896024399E-3</v>
      </c>
      <c r="ACO446" s="60">
        <v>2.7669267265283499E-3</v>
      </c>
      <c r="ACP446" s="60">
        <v>1.0102694027520599E-2</v>
      </c>
      <c r="ACQ446" s="60">
        <v>9.7699663416526208E-3</v>
      </c>
      <c r="ACR446" s="60"/>
      <c r="ACS446" s="60"/>
      <c r="ACT446" s="60"/>
      <c r="ACU446" s="60"/>
      <c r="ACV446" s="60"/>
      <c r="ACW446" s="60"/>
      <c r="ACX446" s="60"/>
      <c r="ACY446" s="60">
        <v>1.0945498620151699</v>
      </c>
      <c r="ACZ446" s="60">
        <v>6.5270267832589698E-3</v>
      </c>
      <c r="ADA446" s="60">
        <v>1.34615514966496E-2</v>
      </c>
      <c r="ADB446" s="60">
        <v>1.2078991761233299E-2</v>
      </c>
      <c r="ADC446" s="60">
        <v>9.9408267324864307E-3</v>
      </c>
      <c r="ADD446" s="60">
        <v>1.1581032358025699E-2</v>
      </c>
      <c r="ADE446" s="60">
        <v>1.05420946984416E-2</v>
      </c>
      <c r="ADG446" s="59"/>
    </row>
    <row r="447" spans="554:787" x14ac:dyDescent="0.25">
      <c r="UH447" s="60"/>
      <c r="UI447" s="59"/>
      <c r="UJ447" s="59"/>
      <c r="UK447" s="59"/>
      <c r="UL447" s="59"/>
      <c r="UM447" s="59"/>
      <c r="UN447" s="59"/>
      <c r="UO447" s="59"/>
      <c r="UP447" s="59"/>
      <c r="UQ447" s="59"/>
      <c r="UR447" s="59"/>
      <c r="US447" s="59"/>
      <c r="UT447" s="60">
        <v>1.41813000664114E-2</v>
      </c>
      <c r="UU447" s="59"/>
      <c r="UV447" s="59"/>
      <c r="UW447" s="59"/>
      <c r="VA447" s="59"/>
      <c r="VB447" s="59">
        <v>1.41188995912671E-2</v>
      </c>
      <c r="VC447" s="59"/>
      <c r="VD447" s="59"/>
      <c r="VE447" s="59"/>
      <c r="VF447" s="59">
        <v>1.404619961977E-2</v>
      </c>
      <c r="VG447" s="59"/>
      <c r="VH447" s="59"/>
      <c r="VI447" s="59"/>
      <c r="VJ447" s="59"/>
      <c r="ACE447" s="60"/>
      <c r="ACF447" s="60">
        <v>6.6860060447308601E-3</v>
      </c>
      <c r="ACG447" s="60">
        <v>5.6964251940812101E-3</v>
      </c>
      <c r="ACH447" s="60">
        <v>4.1650276869100696E-3</v>
      </c>
      <c r="ACI447" s="60">
        <v>1.4974335829263E-2</v>
      </c>
      <c r="ACJ447" s="60">
        <v>6.2058495987672704E-3</v>
      </c>
      <c r="ACK447" s="60">
        <v>3.7165184569270902E-3</v>
      </c>
      <c r="ACL447" s="60">
        <v>2.1227002489889002E-3</v>
      </c>
      <c r="ACM447" s="60">
        <v>1.1080995283528801E-2</v>
      </c>
      <c r="ACN447" s="60">
        <v>3.4558397083497799E-3</v>
      </c>
      <c r="ACO447" s="60">
        <v>2.7662742479364301E-3</v>
      </c>
      <c r="ACP447" s="60">
        <v>1.00941900460474E-2</v>
      </c>
      <c r="ACQ447" s="60">
        <v>9.7080203805508906E-3</v>
      </c>
      <c r="ACR447" s="60"/>
      <c r="ACS447" s="60"/>
      <c r="ACT447" s="60"/>
      <c r="ACU447" s="60"/>
      <c r="ACV447" s="60"/>
      <c r="ACW447" s="60"/>
      <c r="ACX447" s="60"/>
      <c r="ACY447" s="60">
        <v>1.0945102210492099</v>
      </c>
      <c r="ACZ447" s="60">
        <v>6.5232363401229801E-3</v>
      </c>
      <c r="ADA447" s="60">
        <v>1.3433787189725E-2</v>
      </c>
      <c r="ADB447" s="60">
        <v>1.20405329722552E-2</v>
      </c>
      <c r="ADC447" s="60">
        <v>9.9323570658487199E-3</v>
      </c>
      <c r="ADD447" s="60">
        <v>1.1565890149328E-2</v>
      </c>
      <c r="ADE447" s="60">
        <v>1.05138412631687E-2</v>
      </c>
      <c r="ADG447" s="59"/>
    </row>
    <row r="448" spans="554:787" x14ac:dyDescent="0.25">
      <c r="UH448" s="60"/>
      <c r="UI448" s="59"/>
      <c r="UJ448" s="59"/>
      <c r="UK448" s="59"/>
      <c r="UL448" s="59"/>
      <c r="UM448" s="59"/>
      <c r="UN448" s="59"/>
      <c r="UO448" s="59"/>
      <c r="UP448" s="59"/>
      <c r="UQ448" s="59"/>
      <c r="UR448" s="59"/>
      <c r="US448" s="59"/>
      <c r="UT448" s="60">
        <v>1.4179799705743699E-2</v>
      </c>
      <c r="UU448" s="59"/>
      <c r="UV448" s="59"/>
      <c r="UW448" s="59"/>
      <c r="VA448" s="59"/>
      <c r="VB448" s="59">
        <v>1.41180995851755E-2</v>
      </c>
      <c r="VC448" s="59"/>
      <c r="VD448" s="59"/>
      <c r="VE448" s="59"/>
      <c r="VF448" s="59">
        <v>1.4042199589312E-2</v>
      </c>
      <c r="VG448" s="59"/>
      <c r="VH448" s="59"/>
      <c r="VI448" s="59"/>
      <c r="VJ448" s="59"/>
      <c r="ACE448" s="60"/>
      <c r="ACF448" s="60">
        <v>6.6835136345136303E-3</v>
      </c>
      <c r="ACG448" s="60">
        <v>5.6832298248239901E-3</v>
      </c>
      <c r="ACH448" s="60">
        <v>4.1584383961177796E-3</v>
      </c>
      <c r="ACI448" s="60">
        <v>1.49615481666976E-2</v>
      </c>
      <c r="ACJ448" s="60">
        <v>6.1723597480140002E-3</v>
      </c>
      <c r="ACK448" s="60">
        <v>3.70806626817084E-3</v>
      </c>
      <c r="ACL448" s="60">
        <v>2.1153985666760599E-3</v>
      </c>
      <c r="ACM448" s="60">
        <v>1.10479752634342E-2</v>
      </c>
      <c r="ACN448" s="60">
        <v>3.4339725420202902E-3</v>
      </c>
      <c r="ACO448" s="60">
        <v>2.7602060148336099E-3</v>
      </c>
      <c r="ACP448" s="60">
        <v>1.00782011887279E-2</v>
      </c>
      <c r="ACQ448" s="60">
        <v>9.6936021543035499E-3</v>
      </c>
      <c r="ACR448" s="60"/>
      <c r="ACS448" s="60"/>
      <c r="ACT448" s="60"/>
      <c r="ACU448" s="60"/>
      <c r="ACV448" s="60"/>
      <c r="ACW448" s="60"/>
      <c r="ACX448" s="60"/>
      <c r="ACY448" s="60">
        <v>1.0943411036599899</v>
      </c>
      <c r="ACZ448" s="60">
        <v>6.5107797324872397E-3</v>
      </c>
      <c r="ADA448" s="60">
        <v>1.3419884115956701E-2</v>
      </c>
      <c r="ADB448" s="60">
        <v>1.20314066196301E-2</v>
      </c>
      <c r="ADC448" s="60">
        <v>9.9302386405785894E-3</v>
      </c>
      <c r="ADD448" s="60">
        <v>1.1528536398158601E-2</v>
      </c>
      <c r="ADE448" s="60">
        <v>1.05000585665241E-2</v>
      </c>
      <c r="ADG448" s="59"/>
    </row>
    <row r="449" spans="554:787" x14ac:dyDescent="0.25">
      <c r="UH449" s="60"/>
      <c r="UI449" s="59"/>
      <c r="UJ449" s="59"/>
      <c r="UK449" s="59"/>
      <c r="UL449" s="59"/>
      <c r="UM449" s="59"/>
      <c r="UN449" s="59"/>
      <c r="UO449" s="59"/>
      <c r="UP449" s="59"/>
      <c r="UQ449" s="59"/>
      <c r="UR449" s="59"/>
      <c r="US449" s="59"/>
      <c r="UT449" s="60">
        <v>1.4152400195598601E-2</v>
      </c>
      <c r="UU449" s="59"/>
      <c r="UV449" s="59"/>
      <c r="UW449" s="59"/>
      <c r="VA449" s="59"/>
      <c r="VB449" s="59">
        <v>1.41155002638697E-2</v>
      </c>
      <c r="VC449" s="59"/>
      <c r="VD449" s="59"/>
      <c r="VE449" s="59"/>
      <c r="VF449" s="59">
        <v>1.40396999195218E-2</v>
      </c>
      <c r="VG449" s="59"/>
      <c r="VH449" s="59"/>
      <c r="VI449" s="59"/>
      <c r="VJ449" s="59"/>
      <c r="ACE449" s="60"/>
      <c r="ACF449" s="60">
        <v>6.6821389578664396E-3</v>
      </c>
      <c r="ACG449" s="60">
        <v>5.6615748603995701E-3</v>
      </c>
      <c r="ACH449" s="60">
        <v>4.1582288147693301E-3</v>
      </c>
      <c r="ACI449" s="60">
        <v>1.49398721484771E-2</v>
      </c>
      <c r="ACJ449" s="60">
        <v>6.1628422537147003E-3</v>
      </c>
      <c r="ACK449" s="60">
        <v>3.7017791314158202E-3</v>
      </c>
      <c r="ACL449" s="60">
        <v>2.10671336652537E-3</v>
      </c>
      <c r="ACM449" s="60">
        <v>1.0998104743821201E-2</v>
      </c>
      <c r="ACN449" s="60">
        <v>3.43023040486374E-3</v>
      </c>
      <c r="ACO449" s="60">
        <v>2.7289382279021301E-3</v>
      </c>
      <c r="ACP449" s="60">
        <v>1.0072259658345999E-2</v>
      </c>
      <c r="ACQ449" s="60">
        <v>9.6935935026746401E-3</v>
      </c>
      <c r="ACR449" s="60"/>
      <c r="ACS449" s="60"/>
      <c r="ACT449" s="60"/>
      <c r="ACU449" s="60"/>
      <c r="ACV449" s="60"/>
      <c r="ACW449" s="60"/>
      <c r="ACX449" s="60"/>
      <c r="ACY449" s="60">
        <v>1.0942318493478</v>
      </c>
      <c r="ACZ449" s="60">
        <v>6.5098497459313903E-3</v>
      </c>
      <c r="ADA449" s="60">
        <v>1.3385448035796201E-2</v>
      </c>
      <c r="ADB449" s="60">
        <v>1.20309354449446E-2</v>
      </c>
      <c r="ADC449" s="60">
        <v>9.9101406104181392E-3</v>
      </c>
      <c r="ADD449" s="60">
        <v>1.1499492846428899E-2</v>
      </c>
      <c r="ADE449" s="60">
        <v>1.0458637474150699E-2</v>
      </c>
      <c r="ADG449" s="59"/>
    </row>
    <row r="450" spans="554:787" x14ac:dyDescent="0.25">
      <c r="UH450" s="60"/>
      <c r="UI450" s="59"/>
      <c r="UJ450" s="59"/>
      <c r="UK450" s="59"/>
      <c r="UL450" s="59"/>
      <c r="UM450" s="59"/>
      <c r="UN450" s="59"/>
      <c r="UO450" s="59"/>
      <c r="UP450" s="59"/>
      <c r="UQ450" s="59"/>
      <c r="UR450" s="59"/>
      <c r="US450" s="59"/>
      <c r="UT450" s="60">
        <v>1.41511997207999E-2</v>
      </c>
      <c r="UU450" s="59"/>
      <c r="UV450" s="59"/>
      <c r="UW450" s="59"/>
      <c r="VA450" s="59"/>
      <c r="VB450" s="59">
        <v>1.4114500023424599E-2</v>
      </c>
      <c r="VC450" s="59"/>
      <c r="VD450" s="59"/>
      <c r="VE450" s="59"/>
      <c r="VF450" s="59">
        <v>1.40388999134302E-2</v>
      </c>
      <c r="VG450" s="59"/>
      <c r="VH450" s="59"/>
      <c r="VI450" s="59"/>
      <c r="VJ450" s="59"/>
      <c r="ACE450" s="60"/>
      <c r="ACF450" s="60">
        <v>6.6654961208821202E-3</v>
      </c>
      <c r="ACG450" s="60">
        <v>5.6499072969435297E-3</v>
      </c>
      <c r="ACH450" s="60">
        <v>4.1562393381087597E-3</v>
      </c>
      <c r="ACI450" s="60">
        <v>1.49248306810828E-2</v>
      </c>
      <c r="ACJ450" s="60">
        <v>6.1314036761702098E-3</v>
      </c>
      <c r="ACK450" s="60">
        <v>3.69495623399966E-3</v>
      </c>
      <c r="ACL450" s="60">
        <v>2.0779391831458102E-3</v>
      </c>
      <c r="ACM450" s="60">
        <v>1.09726592661075E-2</v>
      </c>
      <c r="ACN450" s="60">
        <v>3.42974415326254E-3</v>
      </c>
      <c r="ACO450" s="60">
        <v>2.7158520238298699E-3</v>
      </c>
      <c r="ACP450" s="60">
        <v>1.00694815139957E-2</v>
      </c>
      <c r="ACQ450" s="60">
        <v>9.6916179588091098E-3</v>
      </c>
      <c r="ACR450" s="60"/>
      <c r="ACS450" s="60"/>
      <c r="ACT450" s="60"/>
      <c r="ACU450" s="60"/>
      <c r="ACV450" s="60"/>
      <c r="ACW450" s="60"/>
      <c r="ACX450" s="60"/>
      <c r="ACY450" s="60">
        <v>1.09412561813205</v>
      </c>
      <c r="ACZ450" s="60">
        <v>6.5032305377792201E-3</v>
      </c>
      <c r="ADA450" s="60">
        <v>1.3364274490830301E-2</v>
      </c>
      <c r="ADB450" s="60">
        <v>1.2021849658356201E-2</v>
      </c>
      <c r="ADC450" s="60">
        <v>9.9052049839295706E-3</v>
      </c>
      <c r="ADD450" s="60">
        <v>1.1492882230160401E-2</v>
      </c>
      <c r="ADE450" s="60">
        <v>1.0455476264255499E-2</v>
      </c>
      <c r="ADG450" s="59"/>
    </row>
    <row r="451" spans="554:787" x14ac:dyDescent="0.25">
      <c r="UH451" s="60"/>
      <c r="UI451" s="59"/>
      <c r="UJ451" s="59"/>
      <c r="UK451" s="59"/>
      <c r="UL451" s="59"/>
      <c r="UM451" s="59"/>
      <c r="UN451" s="59"/>
      <c r="UO451" s="59"/>
      <c r="UP451" s="59"/>
      <c r="UQ451" s="59"/>
      <c r="UR451" s="59"/>
      <c r="US451" s="59"/>
      <c r="UT451" s="60">
        <v>1.41494004055857E-2</v>
      </c>
      <c r="UU451" s="59"/>
      <c r="UV451" s="59"/>
      <c r="UW451" s="59"/>
      <c r="VA451" s="59"/>
      <c r="VB451" s="59">
        <v>1.4113299548625899E-2</v>
      </c>
      <c r="VC451" s="59"/>
      <c r="VD451" s="59"/>
      <c r="VE451" s="59"/>
      <c r="VF451" s="59">
        <v>1.40381995588541E-2</v>
      </c>
      <c r="VG451" s="59"/>
      <c r="VH451" s="59"/>
      <c r="VI451" s="59"/>
      <c r="VJ451" s="59"/>
      <c r="ACE451" s="60"/>
      <c r="ACF451" s="60">
        <v>6.6460219471509898E-3</v>
      </c>
      <c r="ACG451" s="60">
        <v>5.6422148074238097E-3</v>
      </c>
      <c r="ACH451" s="60">
        <v>4.14546627756555E-3</v>
      </c>
      <c r="ACI451" s="60">
        <v>1.49138569533688E-2</v>
      </c>
      <c r="ACJ451" s="60">
        <v>6.11509407939324E-3</v>
      </c>
      <c r="ACK451" s="60">
        <v>3.68854918994074E-3</v>
      </c>
      <c r="ACL451" s="60">
        <v>2.07512957251328E-3</v>
      </c>
      <c r="ACM451" s="60">
        <v>1.09346714001805E-2</v>
      </c>
      <c r="ACN451" s="60">
        <v>3.3734476862988501E-3</v>
      </c>
      <c r="ACO451" s="60">
        <v>2.6785892737546898E-3</v>
      </c>
      <c r="ACP451" s="60">
        <v>1.0067832716777299E-2</v>
      </c>
      <c r="ACQ451" s="60">
        <v>9.6682365525457403E-3</v>
      </c>
      <c r="ACR451" s="60"/>
      <c r="ACS451" s="60"/>
      <c r="ACT451" s="60"/>
      <c r="ACU451" s="60"/>
      <c r="ACV451" s="60"/>
      <c r="ACW451" s="60"/>
      <c r="ACX451" s="60"/>
      <c r="ACY451" s="60">
        <v>1.0940736799053501</v>
      </c>
      <c r="ACZ451" s="60">
        <v>6.5030751646214099E-3</v>
      </c>
      <c r="ADA451" s="60">
        <v>1.33600023706531E-2</v>
      </c>
      <c r="ADB451" s="60">
        <v>1.2000891471879299E-2</v>
      </c>
      <c r="ADC451" s="60">
        <v>9.9023638607661901E-3</v>
      </c>
      <c r="ADD451" s="60">
        <v>1.14895045843395E-2</v>
      </c>
      <c r="ADE451" s="60">
        <v>1.0445605799282E-2</v>
      </c>
      <c r="ADG451" s="59"/>
    </row>
    <row r="452" spans="554:787" x14ac:dyDescent="0.25">
      <c r="UH452" s="60"/>
      <c r="UI452" s="59"/>
      <c r="UJ452" s="59"/>
      <c r="UK452" s="59"/>
      <c r="UL452" s="59"/>
      <c r="UM452" s="59"/>
      <c r="UN452" s="59"/>
      <c r="UO452" s="59"/>
      <c r="UP452" s="59"/>
      <c r="UQ452" s="59"/>
      <c r="UR452" s="59"/>
      <c r="US452" s="59"/>
      <c r="UT452" s="60">
        <v>1.414390001446E-2</v>
      </c>
      <c r="UU452" s="59"/>
      <c r="UV452" s="59"/>
      <c r="UW452" s="59"/>
      <c r="VA452" s="59"/>
      <c r="VB452" s="59">
        <v>1.4109600335359501E-2</v>
      </c>
      <c r="VC452" s="59"/>
      <c r="VD452" s="59"/>
      <c r="VE452" s="59"/>
      <c r="VF452" s="59">
        <v>1.4037899672985001E-2</v>
      </c>
      <c r="VG452" s="59"/>
      <c r="VH452" s="59"/>
      <c r="VI452" s="59"/>
      <c r="VJ452" s="59"/>
      <c r="ACE452" s="60"/>
      <c r="ACF452" s="60">
        <v>6.61780429975109E-3</v>
      </c>
      <c r="ACG452" s="60">
        <v>5.6403526323248604E-3</v>
      </c>
      <c r="ACH452" s="60">
        <v>4.1440486324828404E-3</v>
      </c>
      <c r="ACI452" s="60">
        <v>1.4906305629127601E-2</v>
      </c>
      <c r="ACJ452" s="60">
        <v>6.0789655027505898E-3</v>
      </c>
      <c r="ACK452" s="60">
        <v>3.6744705443204802E-3</v>
      </c>
      <c r="ACL452" s="60">
        <v>2.0723048532517701E-3</v>
      </c>
      <c r="ACM452" s="60">
        <v>1.0931705372107E-2</v>
      </c>
      <c r="ACN452" s="60">
        <v>3.3570623643514202E-3</v>
      </c>
      <c r="ACO452" s="60">
        <v>2.6639541325357702E-3</v>
      </c>
      <c r="ACP452" s="60">
        <v>1.0064038065594401E-2</v>
      </c>
      <c r="ACQ452" s="60">
        <v>9.6581707439209203E-3</v>
      </c>
      <c r="ACR452" s="60"/>
      <c r="ACS452" s="60"/>
      <c r="ACT452" s="60"/>
      <c r="ACU452" s="60"/>
      <c r="ACV452" s="60"/>
      <c r="ACW452" s="60"/>
      <c r="ACX452" s="60"/>
      <c r="ACY452" s="60">
        <v>1.0939991437480601</v>
      </c>
      <c r="ACZ452" s="60">
        <v>6.48505781078214E-3</v>
      </c>
      <c r="ADA452" s="60">
        <v>1.3300900860992899E-2</v>
      </c>
      <c r="ADB452" s="60">
        <v>1.19945654773455E-2</v>
      </c>
      <c r="ADC452" s="60">
        <v>9.8885361912716407E-3</v>
      </c>
      <c r="ADD452" s="60">
        <v>1.14125246870089E-2</v>
      </c>
      <c r="ADE452" s="60">
        <v>1.04134708112456E-2</v>
      </c>
      <c r="ADG452" s="59"/>
    </row>
    <row r="453" spans="554:787" x14ac:dyDescent="0.25">
      <c r="UH453" s="60"/>
      <c r="UI453" s="59"/>
      <c r="UJ453" s="59"/>
      <c r="UK453" s="59"/>
      <c r="UL453" s="59"/>
      <c r="UM453" s="59"/>
      <c r="UN453" s="59"/>
      <c r="UO453" s="59"/>
      <c r="UP453" s="59"/>
      <c r="UQ453" s="59"/>
      <c r="UR453" s="59"/>
      <c r="US453" s="59"/>
      <c r="UT453" s="60">
        <v>1.4140300452709101E-2</v>
      </c>
      <c r="UU453" s="59"/>
      <c r="UV453" s="59"/>
      <c r="UW453" s="59"/>
      <c r="VA453" s="59"/>
      <c r="VB453" s="59">
        <v>1.41021003946661E-2</v>
      </c>
      <c r="VC453" s="59"/>
      <c r="VD453" s="59"/>
      <c r="VE453" s="59"/>
      <c r="VF453" s="59">
        <v>1.4033299870789001E-2</v>
      </c>
      <c r="VG453" s="59"/>
      <c r="VH453" s="59"/>
      <c r="VI453" s="59"/>
      <c r="VJ453" s="59"/>
      <c r="ACE453" s="60"/>
      <c r="ACF453" s="60">
        <v>6.6154796310855099E-3</v>
      </c>
      <c r="ACG453" s="60">
        <v>5.6229543276772303E-3</v>
      </c>
      <c r="ACH453" s="60">
        <v>4.13724854760723E-3</v>
      </c>
      <c r="ACI453" s="60">
        <v>1.48912996419723E-2</v>
      </c>
      <c r="ACJ453" s="60">
        <v>6.0612723208490699E-3</v>
      </c>
      <c r="ACK453" s="60">
        <v>3.6731089518573E-3</v>
      </c>
      <c r="ACL453" s="60">
        <v>2.0664475549747202E-3</v>
      </c>
      <c r="ACM453" s="60">
        <v>1.09060113382512E-2</v>
      </c>
      <c r="ACN453" s="60">
        <v>3.3248198477249902E-3</v>
      </c>
      <c r="ACO453" s="60">
        <v>2.65000166446941E-3</v>
      </c>
      <c r="ACP453" s="60">
        <v>1.0050000991520799E-2</v>
      </c>
      <c r="ACQ453" s="60">
        <v>9.6555247015556005E-3</v>
      </c>
      <c r="ACR453" s="60"/>
      <c r="ACS453" s="60"/>
      <c r="ACT453" s="60"/>
      <c r="ACU453" s="60"/>
      <c r="ACV453" s="60"/>
      <c r="ACW453" s="60"/>
      <c r="ACX453" s="60"/>
      <c r="ACY453" s="60">
        <v>1.0938594439700799</v>
      </c>
      <c r="ACZ453" s="60">
        <v>6.4251818895889002E-3</v>
      </c>
      <c r="ADA453" s="60">
        <v>1.3300106564633299E-2</v>
      </c>
      <c r="ADB453" s="60">
        <v>1.19860399280028E-2</v>
      </c>
      <c r="ADC453" s="60">
        <v>9.86880452534202E-3</v>
      </c>
      <c r="ADD453" s="60">
        <v>1.14106219177872E-2</v>
      </c>
      <c r="ADE453" s="60">
        <v>1.04053385836136E-2</v>
      </c>
      <c r="ADG453" s="59"/>
    </row>
    <row r="454" spans="554:787" x14ac:dyDescent="0.25">
      <c r="UH454" s="60"/>
      <c r="UI454" s="59"/>
      <c r="UJ454" s="59"/>
      <c r="UK454" s="59"/>
      <c r="UL454" s="59"/>
      <c r="UM454" s="59"/>
      <c r="UN454" s="59"/>
      <c r="UO454" s="59"/>
      <c r="UP454" s="59"/>
      <c r="UQ454" s="59"/>
      <c r="UR454" s="59"/>
      <c r="US454" s="59"/>
      <c r="UT454" s="60">
        <v>1.41395004466176E-2</v>
      </c>
      <c r="UU454" s="59"/>
      <c r="UV454" s="59"/>
      <c r="UW454" s="59"/>
      <c r="VA454" s="59"/>
      <c r="VB454" s="59">
        <v>1.4097999781370101E-2</v>
      </c>
      <c r="VC454" s="59"/>
      <c r="VD454" s="59"/>
      <c r="VE454" s="59"/>
      <c r="VF454" s="59">
        <v>1.40289003029465E-2</v>
      </c>
      <c r="VG454" s="59"/>
      <c r="VH454" s="59"/>
      <c r="VI454" s="59"/>
      <c r="VJ454" s="59"/>
      <c r="ACE454" s="60"/>
      <c r="ACF454" s="60">
        <v>6.6031990838265201E-3</v>
      </c>
      <c r="ACG454" s="60">
        <v>5.6024442998843203E-3</v>
      </c>
      <c r="ACH454" s="60">
        <v>4.11585167673324E-3</v>
      </c>
      <c r="ACI454" s="60">
        <v>1.4864671379294E-2</v>
      </c>
      <c r="ACJ454" s="60">
        <v>6.0375122710100001E-3</v>
      </c>
      <c r="ACK454" s="60">
        <v>3.6727649788928802E-3</v>
      </c>
      <c r="ACL454" s="60">
        <v>2.0454955623107601E-3</v>
      </c>
      <c r="ACM454" s="60">
        <v>1.08934196807281E-2</v>
      </c>
      <c r="ACN454" s="60">
        <v>3.3102236964940401E-3</v>
      </c>
      <c r="ACO454" s="60">
        <v>2.62795689184399E-3</v>
      </c>
      <c r="ACP454" s="60">
        <v>1.00340611021603E-2</v>
      </c>
      <c r="ACQ454" s="60">
        <v>9.64954018636454E-3</v>
      </c>
      <c r="ACR454" s="60"/>
      <c r="ACS454" s="60"/>
      <c r="ACT454" s="60"/>
      <c r="ACU454" s="60"/>
      <c r="ACV454" s="60"/>
      <c r="ACW454" s="60"/>
      <c r="ACX454" s="60"/>
      <c r="ACY454" s="60">
        <v>1.0936381529880701</v>
      </c>
      <c r="ACZ454" s="60">
        <v>6.4228366429117997E-3</v>
      </c>
      <c r="ADA454" s="60">
        <v>1.3294304161167199E-2</v>
      </c>
      <c r="ADB454" s="60">
        <v>1.19857032202626E-2</v>
      </c>
      <c r="ADC454" s="60">
        <v>9.8395525816554301E-3</v>
      </c>
      <c r="ADD454" s="60">
        <v>1.14031252437044E-2</v>
      </c>
      <c r="ADE454" s="60">
        <v>1.03388968852435E-2</v>
      </c>
      <c r="ADG454" s="59"/>
    </row>
    <row r="455" spans="554:787" x14ac:dyDescent="0.25">
      <c r="UH455" s="60"/>
      <c r="UI455" s="59"/>
      <c r="UJ455" s="59"/>
      <c r="UK455" s="59"/>
      <c r="UL455" s="59"/>
      <c r="UM455" s="59"/>
      <c r="UN455" s="59"/>
      <c r="UO455" s="59"/>
      <c r="UP455" s="59"/>
      <c r="UQ455" s="59"/>
      <c r="UR455" s="59"/>
      <c r="US455" s="59"/>
      <c r="UT455" s="60">
        <v>1.4128400012850701E-2</v>
      </c>
      <c r="UU455" s="59"/>
      <c r="UV455" s="59"/>
      <c r="UW455" s="59"/>
      <c r="VA455" s="59"/>
      <c r="VB455" s="59">
        <v>1.4096800237893999E-2</v>
      </c>
      <c r="VC455" s="59"/>
      <c r="VD455" s="59"/>
      <c r="VE455" s="59"/>
      <c r="VF455" s="59">
        <v>1.40270004048943E-2</v>
      </c>
      <c r="VG455" s="59"/>
      <c r="VH455" s="59"/>
      <c r="VI455" s="59"/>
      <c r="VJ455" s="59"/>
      <c r="ACE455" s="60"/>
      <c r="ACF455" s="60">
        <v>6.6020386720332504E-3</v>
      </c>
      <c r="ACG455" s="60">
        <v>5.5972989758374097E-3</v>
      </c>
      <c r="ACH455" s="60">
        <v>4.1124720035608997E-3</v>
      </c>
      <c r="ACI455" s="60">
        <v>1.4859332754307101E-2</v>
      </c>
      <c r="ACJ455" s="60">
        <v>6.0263571336664204E-3</v>
      </c>
      <c r="ACK455" s="60">
        <v>3.66339953269107E-3</v>
      </c>
      <c r="ACL455" s="60">
        <v>2.0402312124621598E-3</v>
      </c>
      <c r="ACM455" s="60">
        <v>1.0879451379356199E-2</v>
      </c>
      <c r="ACN455" s="60">
        <v>3.2715883657696101E-3</v>
      </c>
      <c r="ACO455" s="60">
        <v>2.6120298803500698E-3</v>
      </c>
      <c r="ACP455" s="60">
        <v>1.00222746807349E-2</v>
      </c>
      <c r="ACQ455" s="60">
        <v>9.6228500630597402E-3</v>
      </c>
      <c r="ACR455" s="60"/>
      <c r="ACS455" s="60"/>
      <c r="ACT455" s="60"/>
      <c r="ACU455" s="60"/>
      <c r="ACV455" s="60"/>
      <c r="ACW455" s="60"/>
      <c r="ACX455" s="60"/>
      <c r="ACY455" s="60">
        <v>1.0935819827616899</v>
      </c>
      <c r="ACZ455" s="60">
        <v>6.3798297869282899E-3</v>
      </c>
      <c r="ADA455" s="60">
        <v>1.32905841254694E-2</v>
      </c>
      <c r="ADB455" s="60">
        <v>1.19823784590718E-2</v>
      </c>
      <c r="ADC455" s="60">
        <v>9.8202863359128506E-3</v>
      </c>
      <c r="ADD455" s="60">
        <v>1.1392420180794199E-2</v>
      </c>
      <c r="ADE455" s="60">
        <v>1.03209052636775E-2</v>
      </c>
      <c r="ADG455" s="59"/>
    </row>
    <row r="456" spans="554:787" x14ac:dyDescent="0.25">
      <c r="UH456" s="60"/>
      <c r="UI456" s="59"/>
      <c r="UJ456" s="59"/>
      <c r="UK456" s="59"/>
      <c r="UL456" s="59"/>
      <c r="UM456" s="59"/>
      <c r="UN456" s="59"/>
      <c r="UO456" s="59"/>
      <c r="UP456" s="59"/>
      <c r="UQ456" s="59"/>
      <c r="UR456" s="59"/>
      <c r="US456" s="59"/>
      <c r="UT456" s="60">
        <v>1.4124399982392699E-2</v>
      </c>
      <c r="UU456" s="59"/>
      <c r="UV456" s="59"/>
      <c r="UW456" s="59"/>
      <c r="VA456" s="59"/>
      <c r="VB456" s="59">
        <v>1.4092099852859899E-2</v>
      </c>
      <c r="VC456" s="59"/>
      <c r="VD456" s="59"/>
      <c r="VE456" s="59"/>
      <c r="VF456" s="59">
        <v>1.4025899581611099E-2</v>
      </c>
      <c r="VG456" s="59"/>
      <c r="VH456" s="59"/>
      <c r="VI456" s="59"/>
      <c r="VJ456" s="59"/>
      <c r="ACE456" s="60"/>
      <c r="ACF456" s="60">
        <v>6.5880005648499499E-3</v>
      </c>
      <c r="ACG456" s="60">
        <v>5.5419470672363599E-3</v>
      </c>
      <c r="ACH456" s="60">
        <v>4.08684551787493E-3</v>
      </c>
      <c r="ACI456" s="60">
        <v>1.47993589083521E-2</v>
      </c>
      <c r="ACJ456" s="60">
        <v>6.0217155023818596E-3</v>
      </c>
      <c r="ACK456" s="60">
        <v>3.6409114008687398E-3</v>
      </c>
      <c r="ACL456" s="60">
        <v>2.0294560102527099E-3</v>
      </c>
      <c r="ACM456" s="60">
        <v>1.0856999284074201E-2</v>
      </c>
      <c r="ACN456" s="60">
        <v>3.2461943248448199E-3</v>
      </c>
      <c r="ACO456" s="60">
        <v>2.6106868161284999E-3</v>
      </c>
      <c r="ACP456" s="60">
        <v>9.9762867809365108E-3</v>
      </c>
      <c r="ACQ456" s="60">
        <v>9.5974548670593306E-3</v>
      </c>
      <c r="ACR456" s="60"/>
      <c r="ACS456" s="60"/>
      <c r="ACT456" s="60"/>
      <c r="ACU456" s="60"/>
      <c r="ACV456" s="60"/>
      <c r="ACW456" s="60"/>
      <c r="ACX456" s="60"/>
      <c r="ACY456" s="60">
        <v>1.09355892173129</v>
      </c>
      <c r="ACZ456" s="60">
        <v>6.3787682514683296E-3</v>
      </c>
      <c r="ADA456" s="60">
        <v>1.3275422616475E-2</v>
      </c>
      <c r="ADB456" s="60">
        <v>1.19330768512407E-2</v>
      </c>
      <c r="ADC456" s="60">
        <v>9.7776248366940096E-3</v>
      </c>
      <c r="ADD456" s="60">
        <v>1.13831806570908E-2</v>
      </c>
      <c r="ADE456" s="60">
        <v>1.0306400316782399E-2</v>
      </c>
      <c r="ADG456" s="59"/>
    </row>
    <row r="457" spans="554:787" x14ac:dyDescent="0.25">
      <c r="UH457" s="60"/>
      <c r="UI457" s="59"/>
      <c r="UJ457" s="59"/>
      <c r="UK457" s="59"/>
      <c r="UL457" s="59"/>
      <c r="UM457" s="59"/>
      <c r="UN457" s="59"/>
      <c r="UO457" s="59"/>
      <c r="UP457" s="59"/>
      <c r="UQ457" s="59"/>
      <c r="UR457" s="59"/>
      <c r="US457" s="59"/>
      <c r="UT457" s="60">
        <v>1.41238998621702E-2</v>
      </c>
      <c r="UU457" s="59"/>
      <c r="UV457" s="59"/>
      <c r="UW457" s="59"/>
      <c r="VA457" s="59"/>
      <c r="VB457" s="59">
        <v>1.40899997204542E-2</v>
      </c>
      <c r="VC457" s="59"/>
      <c r="VD457" s="59"/>
      <c r="VE457" s="59"/>
      <c r="VF457" s="59">
        <v>1.40255000442266E-2</v>
      </c>
      <c r="VG457" s="59"/>
      <c r="VH457" s="59"/>
      <c r="VI457" s="59"/>
      <c r="VJ457" s="59"/>
      <c r="ACE457" s="60"/>
      <c r="ACF457" s="60">
        <v>6.5788210441335496E-3</v>
      </c>
      <c r="ACG457" s="60">
        <v>5.5266390924943202E-3</v>
      </c>
      <c r="ACH457" s="60">
        <v>4.0845656795577001E-3</v>
      </c>
      <c r="ACI457" s="60">
        <v>1.47658650729068E-2</v>
      </c>
      <c r="ACJ457" s="60">
        <v>6.0140570112990699E-3</v>
      </c>
      <c r="ACK457" s="60">
        <v>3.6373918636036298E-3</v>
      </c>
      <c r="ACL457" s="60">
        <v>2.0250639096805901E-3</v>
      </c>
      <c r="ACM457" s="60">
        <v>1.08401791503483E-2</v>
      </c>
      <c r="ACN457" s="60">
        <v>3.24318393154625E-3</v>
      </c>
      <c r="ACO457" s="60">
        <v>2.59475850737843E-3</v>
      </c>
      <c r="ACP457" s="60">
        <v>9.9461778886259598E-3</v>
      </c>
      <c r="ACQ457" s="60">
        <v>9.5766633758963705E-3</v>
      </c>
      <c r="ACR457" s="60"/>
      <c r="ACS457" s="60"/>
      <c r="ACT457" s="60"/>
      <c r="ACU457" s="60"/>
      <c r="ACV457" s="60"/>
      <c r="ACW457" s="60"/>
      <c r="ACX457" s="60"/>
      <c r="ACY457" s="60">
        <v>1.0935266137175399</v>
      </c>
      <c r="ACZ457" s="60">
        <v>6.3717824208646403E-3</v>
      </c>
      <c r="ADA457" s="60">
        <v>1.3247913044582E-2</v>
      </c>
      <c r="ADB457" s="60">
        <v>1.19073821725973E-2</v>
      </c>
      <c r="ADC457" s="60">
        <v>9.7772751586471997E-3</v>
      </c>
      <c r="ADD457" s="60">
        <v>1.13432515652252E-2</v>
      </c>
      <c r="ADE457" s="60">
        <v>1.0221531390321699E-2</v>
      </c>
      <c r="ADG457" s="59"/>
    </row>
    <row r="458" spans="554:787" x14ac:dyDescent="0.25">
      <c r="UH458" s="60"/>
      <c r="UI458" s="59"/>
      <c r="UJ458" s="59"/>
      <c r="UK458" s="59"/>
      <c r="UL458" s="59"/>
      <c r="UM458" s="59"/>
      <c r="UN458" s="59"/>
      <c r="UO458" s="59"/>
      <c r="UP458" s="59"/>
      <c r="UQ458" s="59"/>
      <c r="UR458" s="59"/>
      <c r="US458" s="59"/>
      <c r="UT458" s="60">
        <v>1.41235999763011E-2</v>
      </c>
      <c r="UU458" s="59"/>
      <c r="UV458" s="59"/>
      <c r="UW458" s="59"/>
      <c r="VA458" s="59"/>
      <c r="VB458" s="59">
        <v>1.40827000141143E-2</v>
      </c>
      <c r="VC458" s="59"/>
      <c r="VD458" s="59"/>
      <c r="VE458" s="59"/>
      <c r="VF458" s="59">
        <v>1.40246003866195E-2</v>
      </c>
      <c r="VG458" s="59"/>
      <c r="VH458" s="59"/>
      <c r="VI458" s="59"/>
      <c r="VJ458" s="59"/>
      <c r="ACE458" s="60"/>
      <c r="ACF458" s="60">
        <v>6.57434305095981E-3</v>
      </c>
      <c r="ACG458" s="60">
        <v>5.5214644795358201E-3</v>
      </c>
      <c r="ACH458" s="60">
        <v>4.0691638263951301E-3</v>
      </c>
      <c r="ACI458" s="60">
        <v>1.4732946921788399E-2</v>
      </c>
      <c r="ACJ458" s="60">
        <v>6.0132039222491503E-3</v>
      </c>
      <c r="ACK458" s="60">
        <v>3.5930158864044301E-3</v>
      </c>
      <c r="ACL458" s="60">
        <v>1.9970831891706099E-3</v>
      </c>
      <c r="ACM458" s="60">
        <v>1.08235345570581E-2</v>
      </c>
      <c r="ACN458" s="60">
        <v>3.2409976361124498E-3</v>
      </c>
      <c r="ACO458" s="60">
        <v>2.58566709283514E-3</v>
      </c>
      <c r="ACP458" s="60">
        <v>9.9347000322736398E-3</v>
      </c>
      <c r="ACQ458" s="60">
        <v>9.5676325189806202E-3</v>
      </c>
      <c r="ACR458" s="60"/>
      <c r="ACS458" s="60"/>
      <c r="ACT458" s="60"/>
      <c r="ACU458" s="60"/>
      <c r="ACV458" s="60"/>
      <c r="ACW458" s="60"/>
      <c r="ACX458" s="60"/>
      <c r="ACY458" s="60">
        <v>1.0933031957933901</v>
      </c>
      <c r="ACZ458" s="60">
        <v>6.3634380103762701E-3</v>
      </c>
      <c r="ADA458" s="60">
        <v>1.3236989681987501E-2</v>
      </c>
      <c r="ADB458" s="60">
        <v>1.19037256389242E-2</v>
      </c>
      <c r="ADC458" s="60">
        <v>9.7734234354734904E-3</v>
      </c>
      <c r="ADD458" s="60">
        <v>1.13139841540704E-2</v>
      </c>
      <c r="ADE458" s="60">
        <v>1.0214831903080901E-2</v>
      </c>
      <c r="ADG458" s="59"/>
    </row>
    <row r="459" spans="554:787" x14ac:dyDescent="0.25">
      <c r="UH459" s="60"/>
      <c r="UI459" s="59"/>
      <c r="UJ459" s="59"/>
      <c r="UK459" s="59"/>
      <c r="UL459" s="59"/>
      <c r="UM459" s="59"/>
      <c r="UN459" s="59"/>
      <c r="UO459" s="59"/>
      <c r="UP459" s="59"/>
      <c r="UQ459" s="59"/>
      <c r="UR459" s="59"/>
      <c r="US459" s="59"/>
      <c r="UT459" s="60">
        <v>1.41190001741051E-2</v>
      </c>
      <c r="UU459" s="59"/>
      <c r="UV459" s="59"/>
      <c r="UW459" s="59"/>
      <c r="VA459" s="59"/>
      <c r="VB459" s="59">
        <v>1.40816001221537E-2</v>
      </c>
      <c r="VC459" s="59"/>
      <c r="VD459" s="59"/>
      <c r="VE459" s="59"/>
      <c r="VF459" s="59">
        <v>1.40234995633363E-2</v>
      </c>
      <c r="VG459" s="59"/>
      <c r="VH459" s="59"/>
      <c r="VI459" s="59"/>
      <c r="VJ459" s="59"/>
      <c r="ACE459" s="60"/>
      <c r="ACF459" s="60">
        <v>6.5657684564746398E-3</v>
      </c>
      <c r="ACG459" s="60">
        <v>5.50228702713439E-3</v>
      </c>
      <c r="ACH459" s="60">
        <v>4.0470551822702101E-3</v>
      </c>
      <c r="ACI459" s="60">
        <v>1.47085533312878E-2</v>
      </c>
      <c r="ACJ459" s="60">
        <v>6.0073218345186299E-3</v>
      </c>
      <c r="ACK459" s="60">
        <v>3.5791637245822898E-3</v>
      </c>
      <c r="ACL459" s="60">
        <v>1.99602303996895E-3</v>
      </c>
      <c r="ACM459" s="60">
        <v>1.07744690009587E-2</v>
      </c>
      <c r="ACN459" s="60">
        <v>3.2368570792813802E-3</v>
      </c>
      <c r="ACO459" s="60">
        <v>2.55824581470838E-3</v>
      </c>
      <c r="ACP459" s="60">
        <v>9.9114392017474098E-3</v>
      </c>
      <c r="ACQ459" s="60">
        <v>9.5631068432389995E-3</v>
      </c>
      <c r="ACR459" s="60"/>
      <c r="ACS459" s="60"/>
      <c r="ACT459" s="60"/>
      <c r="ACU459" s="60"/>
      <c r="ACV459" s="60"/>
      <c r="ACW459" s="60"/>
      <c r="ACX459" s="60"/>
      <c r="ACY459" s="60">
        <v>1.0933003861061099</v>
      </c>
      <c r="ACZ459" s="60">
        <v>6.3530196946575404E-3</v>
      </c>
      <c r="ADA459" s="60">
        <v>1.3206962390180099E-2</v>
      </c>
      <c r="ADB459" s="60">
        <v>1.1856943380835001E-2</v>
      </c>
      <c r="ADC459" s="60">
        <v>9.7117552252261805E-3</v>
      </c>
      <c r="ADD459" s="60">
        <v>1.1297962815993301E-2</v>
      </c>
      <c r="ADE459" s="60">
        <v>1.01879137177426E-2</v>
      </c>
      <c r="ADG459" s="59"/>
    </row>
    <row r="460" spans="554:787" x14ac:dyDescent="0.25">
      <c r="UH460" s="60"/>
      <c r="UI460" s="59"/>
      <c r="UJ460" s="59"/>
      <c r="UK460" s="59"/>
      <c r="UL460" s="59"/>
      <c r="UM460" s="59"/>
      <c r="UN460" s="59"/>
      <c r="UO460" s="59"/>
      <c r="UP460" s="59"/>
      <c r="UQ460" s="59"/>
      <c r="UR460" s="59"/>
      <c r="US460" s="59"/>
      <c r="UT460" s="60">
        <v>1.41153996810317E-2</v>
      </c>
      <c r="UU460" s="59"/>
      <c r="UV460" s="59"/>
      <c r="UW460" s="59"/>
      <c r="VA460" s="59"/>
      <c r="VB460" s="59">
        <v>1.4080099761486E-2</v>
      </c>
      <c r="VC460" s="59"/>
      <c r="VD460" s="59"/>
      <c r="VE460" s="59"/>
      <c r="VF460" s="59">
        <v>1.40228001400828E-2</v>
      </c>
      <c r="VG460" s="59"/>
      <c r="VH460" s="59"/>
      <c r="VI460" s="59"/>
      <c r="VJ460" s="59"/>
      <c r="ACE460" s="60"/>
      <c r="ACF460" s="60">
        <v>6.5615234897675604E-3</v>
      </c>
      <c r="ACG460" s="60">
        <v>5.4839193898809004E-3</v>
      </c>
      <c r="ACH460" s="60">
        <v>4.04242137850037E-3</v>
      </c>
      <c r="ACI460" s="60">
        <v>1.4658555992585601E-2</v>
      </c>
      <c r="ACJ460" s="60">
        <v>5.9908748213094503E-3</v>
      </c>
      <c r="ACK460" s="60">
        <v>3.5496795494672699E-3</v>
      </c>
      <c r="ACL460" s="60">
        <v>1.9937305415100299E-3</v>
      </c>
      <c r="ACM460" s="60">
        <v>1.0747500656126001E-2</v>
      </c>
      <c r="ACN460" s="60">
        <v>3.2334558154059399E-3</v>
      </c>
      <c r="ACO460" s="60">
        <v>2.5372858120351299E-3</v>
      </c>
      <c r="ACP460" s="60">
        <v>9.8829573216258799E-3</v>
      </c>
      <c r="ACQ460" s="60">
        <v>9.5394616230675394E-3</v>
      </c>
      <c r="ACR460" s="60"/>
      <c r="ACS460" s="60"/>
      <c r="ACT460" s="60"/>
      <c r="ACU460" s="60"/>
      <c r="ACV460" s="60"/>
      <c r="ACW460" s="60"/>
      <c r="ACX460" s="60"/>
      <c r="ACY460" s="60">
        <v>1.09329658496307</v>
      </c>
      <c r="ACZ460" s="60">
        <v>6.3481477767837399E-3</v>
      </c>
      <c r="ADA460" s="60">
        <v>1.32044383598068E-2</v>
      </c>
      <c r="ADB460" s="60">
        <v>1.18325033264367E-2</v>
      </c>
      <c r="ADC460" s="60">
        <v>9.7067340114011507E-3</v>
      </c>
      <c r="ADD460" s="60">
        <v>1.12826736563728E-2</v>
      </c>
      <c r="ADE460" s="60">
        <v>1.01707566528928E-2</v>
      </c>
      <c r="ADG460" s="59"/>
    </row>
    <row r="461" spans="554:787" x14ac:dyDescent="0.25">
      <c r="UH461" s="60"/>
      <c r="UI461" s="59"/>
      <c r="UJ461" s="59"/>
      <c r="UK461" s="59"/>
      <c r="UL461" s="59"/>
      <c r="UM461" s="59"/>
      <c r="UN461" s="59"/>
      <c r="UO461" s="59"/>
      <c r="UP461" s="59"/>
      <c r="UQ461" s="59"/>
      <c r="UR461" s="59"/>
      <c r="US461" s="59"/>
      <c r="UT461" s="60">
        <v>1.41021003946661E-2</v>
      </c>
      <c r="UU461" s="59"/>
      <c r="UV461" s="59"/>
      <c r="UW461" s="59"/>
      <c r="VA461" s="59"/>
      <c r="VB461" s="59">
        <v>1.4079499989747999E-2</v>
      </c>
      <c r="VC461" s="59"/>
      <c r="VD461" s="59"/>
      <c r="VE461" s="59"/>
      <c r="VF461" s="59">
        <v>1.4020400121808E-2</v>
      </c>
      <c r="VG461" s="59"/>
      <c r="VH461" s="59"/>
      <c r="VI461" s="59"/>
      <c r="VJ461" s="59"/>
      <c r="ACE461" s="60"/>
      <c r="ACF461" s="60">
        <v>6.5610594774759903E-3</v>
      </c>
      <c r="ACG461" s="60">
        <v>5.4780569652315998E-3</v>
      </c>
      <c r="ACH461" s="60">
        <v>4.0389722837348499E-3</v>
      </c>
      <c r="ACI461" s="60">
        <v>1.4596492085231901E-2</v>
      </c>
      <c r="ACJ461" s="60">
        <v>5.9537413508347096E-3</v>
      </c>
      <c r="ACK461" s="60">
        <v>3.5232847187561902E-3</v>
      </c>
      <c r="ACL461" s="60">
        <v>1.9766036047917501E-3</v>
      </c>
      <c r="ACM461" s="60">
        <v>1.07243062907477E-2</v>
      </c>
      <c r="ACN461" s="60">
        <v>3.18382346387541E-3</v>
      </c>
      <c r="ACO461" s="60">
        <v>2.4962074442584901E-3</v>
      </c>
      <c r="ACP461" s="60">
        <v>9.8811325196834603E-3</v>
      </c>
      <c r="ACQ461" s="60">
        <v>9.5314545115130003E-3</v>
      </c>
      <c r="ACR461" s="60"/>
      <c r="ACS461" s="60"/>
      <c r="ACT461" s="60"/>
      <c r="ACU461" s="60"/>
      <c r="ACV461" s="60"/>
      <c r="ACW461" s="60"/>
      <c r="ACX461" s="60"/>
      <c r="ACY461" s="60">
        <v>1.0932198881897</v>
      </c>
      <c r="ACZ461" s="60">
        <v>6.3108373571305601E-3</v>
      </c>
      <c r="ADA461" s="60">
        <v>1.31285847382325E-2</v>
      </c>
      <c r="ADB461" s="60">
        <v>1.18182032177599E-2</v>
      </c>
      <c r="ADC461" s="60">
        <v>9.6559102350604799E-3</v>
      </c>
      <c r="ADD461" s="60">
        <v>1.1264099417484101E-2</v>
      </c>
      <c r="ADE461" s="60">
        <v>1.01652314294574E-2</v>
      </c>
      <c r="ADG461" s="59"/>
    </row>
    <row r="462" spans="554:787" x14ac:dyDescent="0.25">
      <c r="UH462" s="60"/>
      <c r="UI462" s="59"/>
      <c r="UJ462" s="59"/>
      <c r="UK462" s="59"/>
      <c r="UL462" s="59"/>
      <c r="UM462" s="59"/>
      <c r="UN462" s="59"/>
      <c r="UO462" s="59"/>
      <c r="UP462" s="59"/>
      <c r="UQ462" s="59"/>
      <c r="UR462" s="59"/>
      <c r="US462" s="59"/>
      <c r="UT462" s="60">
        <v>1.4100600033998399E-2</v>
      </c>
      <c r="UU462" s="59"/>
      <c r="UV462" s="59"/>
      <c r="UW462" s="59"/>
      <c r="VA462" s="59"/>
      <c r="VB462" s="59">
        <v>1.40787996351718E-2</v>
      </c>
      <c r="VC462" s="59"/>
      <c r="VD462" s="59"/>
      <c r="VE462" s="59"/>
      <c r="VF462" s="59">
        <v>1.40134999528527E-2</v>
      </c>
      <c r="VG462" s="59"/>
      <c r="VH462" s="59"/>
      <c r="VI462" s="59"/>
      <c r="VJ462" s="59"/>
      <c r="ACE462" s="60"/>
      <c r="ACF462" s="60">
        <v>6.5582342156297697E-3</v>
      </c>
      <c r="ACG462" s="60">
        <v>5.4749070074745698E-3</v>
      </c>
      <c r="ACH462" s="60">
        <v>4.0153486485743203E-3</v>
      </c>
      <c r="ACI462" s="60">
        <v>1.4596361220920701E-2</v>
      </c>
      <c r="ACJ462" s="60">
        <v>5.9258666421550601E-3</v>
      </c>
      <c r="ACK462" s="60">
        <v>3.50408908962185E-3</v>
      </c>
      <c r="ACL462" s="60">
        <v>1.9506582574226299E-3</v>
      </c>
      <c r="ACM462" s="60">
        <v>1.07095769306944E-2</v>
      </c>
      <c r="ACN462" s="60">
        <v>3.1697109921478201E-3</v>
      </c>
      <c r="ACO462" s="60">
        <v>2.4561650708573302E-3</v>
      </c>
      <c r="ACP462" s="60">
        <v>9.8752209314195306E-3</v>
      </c>
      <c r="ACQ462" s="60">
        <v>9.51398322728636E-3</v>
      </c>
      <c r="ACR462" s="60"/>
      <c r="ACS462" s="60"/>
      <c r="ACT462" s="60"/>
      <c r="ACU462" s="60"/>
      <c r="ACV462" s="60"/>
      <c r="ACW462" s="60"/>
      <c r="ACX462" s="60"/>
      <c r="ACY462" s="60">
        <v>1.09299608139632</v>
      </c>
      <c r="ACZ462" s="60">
        <v>6.3058460280115396E-3</v>
      </c>
      <c r="ADA462" s="60">
        <v>1.30937456159052E-2</v>
      </c>
      <c r="ADB462" s="60">
        <v>1.1770855155785701E-2</v>
      </c>
      <c r="ADC462" s="60">
        <v>9.6444627254585608E-3</v>
      </c>
      <c r="ADD462" s="60">
        <v>1.1229259066357701E-2</v>
      </c>
      <c r="ADE462" s="60">
        <v>9.9893258640279502E-3</v>
      </c>
      <c r="ADG462" s="59"/>
    </row>
    <row r="463" spans="554:787" x14ac:dyDescent="0.25">
      <c r="UH463" s="60"/>
      <c r="UI463" s="59"/>
      <c r="UJ463" s="59"/>
      <c r="UK463" s="59"/>
      <c r="UL463" s="59"/>
      <c r="UM463" s="59"/>
      <c r="UN463" s="59"/>
      <c r="UO463" s="59"/>
      <c r="UP463" s="59"/>
      <c r="UQ463" s="59"/>
      <c r="UR463" s="59"/>
      <c r="US463" s="59"/>
      <c r="UT463" s="60">
        <v>1.4096399769186901E-2</v>
      </c>
      <c r="UU463" s="59"/>
      <c r="UV463" s="59"/>
      <c r="UW463" s="59"/>
      <c r="VA463" s="59"/>
      <c r="VB463" s="59">
        <v>1.4065600000321799E-2</v>
      </c>
      <c r="VC463" s="59"/>
      <c r="VD463" s="59"/>
      <c r="VE463" s="59"/>
      <c r="VF463" s="59">
        <v>1.4011699706315901E-2</v>
      </c>
      <c r="VG463" s="59"/>
      <c r="VH463" s="59"/>
      <c r="VI463" s="59"/>
      <c r="VJ463" s="59"/>
      <c r="ACE463" s="60"/>
      <c r="ACF463" s="60">
        <v>6.5460118142941399E-3</v>
      </c>
      <c r="ACG463" s="60">
        <v>5.4622011910798801E-3</v>
      </c>
      <c r="ACH463" s="60">
        <v>4.0016887317433003E-3</v>
      </c>
      <c r="ACI463" s="60">
        <v>1.45912648176973E-2</v>
      </c>
      <c r="ACJ463" s="60">
        <v>5.9254351540226E-3</v>
      </c>
      <c r="ACK463" s="60">
        <v>3.5022685187558098E-3</v>
      </c>
      <c r="ACL463" s="60">
        <v>1.9450405487282899E-3</v>
      </c>
      <c r="ACM463" s="60">
        <v>1.07051183914524E-2</v>
      </c>
      <c r="ACN463" s="60">
        <v>3.1540543996374402E-3</v>
      </c>
      <c r="ACO463" s="60">
        <v>2.4470362444842602E-3</v>
      </c>
      <c r="ACP463" s="60">
        <v>9.8531298880919996E-3</v>
      </c>
      <c r="ACQ463" s="60">
        <v>9.4883571695914808E-3</v>
      </c>
      <c r="ACR463" s="60"/>
      <c r="ACS463" s="60"/>
      <c r="ACT463" s="60"/>
      <c r="ACU463" s="60"/>
      <c r="ACV463" s="60"/>
      <c r="ACW463" s="60"/>
      <c r="ACX463" s="60"/>
      <c r="ACY463" s="60">
        <v>1.09287695468154</v>
      </c>
      <c r="ACZ463" s="60">
        <v>6.2980674355478496E-3</v>
      </c>
      <c r="ADA463" s="60">
        <v>1.3072921146183599E-2</v>
      </c>
      <c r="ADB463" s="60">
        <v>1.1744931802780301E-2</v>
      </c>
      <c r="ADC463" s="60">
        <v>9.6347871040693405E-3</v>
      </c>
      <c r="ADD463" s="60">
        <v>1.1206995226554099E-2</v>
      </c>
      <c r="ADE463" s="60">
        <v>9.9743280378944508E-3</v>
      </c>
      <c r="ADG463" s="59"/>
    </row>
    <row r="464" spans="554:787" x14ac:dyDescent="0.25">
      <c r="UH464" s="60"/>
      <c r="UI464" s="59"/>
      <c r="UJ464" s="59"/>
      <c r="UK464" s="59"/>
      <c r="UL464" s="59"/>
      <c r="UM464" s="59"/>
      <c r="UN464" s="59"/>
      <c r="UO464" s="59"/>
      <c r="UP464" s="59"/>
      <c r="UQ464" s="59"/>
      <c r="UR464" s="59"/>
      <c r="US464" s="59"/>
      <c r="UT464" s="60">
        <v>1.4089600183069701E-2</v>
      </c>
      <c r="UU464" s="59"/>
      <c r="UV464" s="59"/>
      <c r="UW464" s="59"/>
      <c r="VA464" s="59"/>
      <c r="VB464" s="59">
        <v>1.40631003305315E-2</v>
      </c>
      <c r="VC464" s="59"/>
      <c r="VD464" s="59"/>
      <c r="VE464" s="59"/>
      <c r="VF464" s="59">
        <v>1.4011300168931399E-2</v>
      </c>
      <c r="VG464" s="59"/>
      <c r="VH464" s="59"/>
      <c r="VI464" s="59"/>
      <c r="VJ464" s="59"/>
      <c r="ACE464" s="60"/>
      <c r="ACF464" s="60">
        <v>6.5437860477563798E-3</v>
      </c>
      <c r="ACG464" s="60">
        <v>5.4414250786124002E-3</v>
      </c>
      <c r="ACH464" s="60">
        <v>3.9916400599421696E-3</v>
      </c>
      <c r="ACI464" s="60">
        <v>1.45714587506441E-2</v>
      </c>
      <c r="ACJ464" s="60">
        <v>5.9240129816704196E-3</v>
      </c>
      <c r="ACK464" s="60">
        <v>3.49159151617584E-3</v>
      </c>
      <c r="ACL464" s="60">
        <v>1.94230487158761E-3</v>
      </c>
      <c r="ACM464" s="60">
        <v>1.06658605995549E-2</v>
      </c>
      <c r="ACN464" s="60">
        <v>3.1487004328923699E-3</v>
      </c>
      <c r="ACO464" s="60">
        <v>2.4375780270646701E-3</v>
      </c>
      <c r="ACP464" s="60">
        <v>9.8426332137915191E-3</v>
      </c>
      <c r="ACQ464" s="60">
        <v>9.4781845435203509E-3</v>
      </c>
      <c r="ACR464" s="60"/>
      <c r="ACS464" s="60"/>
      <c r="ACT464" s="60"/>
      <c r="ACU464" s="60"/>
      <c r="ACV464" s="60"/>
      <c r="ACW464" s="60"/>
      <c r="ACX464" s="60"/>
      <c r="ACY464" s="60">
        <v>1.0927190630316099</v>
      </c>
      <c r="ACZ464" s="60">
        <v>6.2791136246964103E-3</v>
      </c>
      <c r="ADA464" s="60">
        <v>1.3071851510342E-2</v>
      </c>
      <c r="ADB464" s="60">
        <v>1.17194889543163E-2</v>
      </c>
      <c r="ADC464" s="60">
        <v>9.6310361005038005E-3</v>
      </c>
      <c r="ADD464" s="60">
        <v>1.1201950134507701E-2</v>
      </c>
      <c r="ADE464" s="60">
        <v>9.9512863006468201E-3</v>
      </c>
      <c r="ADG464" s="59"/>
    </row>
    <row r="465" spans="554:787" x14ac:dyDescent="0.25">
      <c r="UH465" s="60"/>
      <c r="UI465" s="59"/>
      <c r="UJ465" s="59"/>
      <c r="UK465" s="59"/>
      <c r="UL465" s="59"/>
      <c r="UM465" s="59"/>
      <c r="UN465" s="59"/>
      <c r="UO465" s="59"/>
      <c r="UP465" s="59"/>
      <c r="UQ465" s="59"/>
      <c r="UR465" s="59"/>
      <c r="US465" s="59"/>
      <c r="UT465" s="60">
        <v>1.4087200164794899E-2</v>
      </c>
      <c r="UU465" s="59"/>
      <c r="UV465" s="59"/>
      <c r="UW465" s="59"/>
      <c r="VA465" s="59"/>
      <c r="VB465" s="59">
        <v>1.40527002513408E-2</v>
      </c>
      <c r="VC465" s="59"/>
      <c r="VD465" s="59"/>
      <c r="VE465" s="59"/>
      <c r="VF465" s="59">
        <v>1.4010500162839799E-2</v>
      </c>
      <c r="VG465" s="59"/>
      <c r="VH465" s="59"/>
      <c r="VI465" s="59"/>
      <c r="VJ465" s="59"/>
      <c r="ACE465" s="60"/>
      <c r="ACF465" s="60">
        <v>6.5362470522704903E-3</v>
      </c>
      <c r="ACG465" s="60">
        <v>5.4413055798914799E-3</v>
      </c>
      <c r="ACH465" s="60">
        <v>3.9830426198867704E-3</v>
      </c>
      <c r="ACI465" s="60">
        <v>1.45697574040659E-2</v>
      </c>
      <c r="ACJ465" s="60">
        <v>5.8728973939266103E-3</v>
      </c>
      <c r="ACK465" s="60">
        <v>3.48554292627899E-3</v>
      </c>
      <c r="ACL465" s="60">
        <v>1.93290777770637E-3</v>
      </c>
      <c r="ACM465" s="60">
        <v>1.06046858161502E-2</v>
      </c>
      <c r="ACN465" s="60">
        <v>3.1402362327168998E-3</v>
      </c>
      <c r="ACO465" s="60">
        <v>2.42477981286051E-3</v>
      </c>
      <c r="ACP465" s="60">
        <v>9.8365418961488399E-3</v>
      </c>
      <c r="ACQ465" s="60">
        <v>9.4705586725230499E-3</v>
      </c>
      <c r="ACR465" s="60"/>
      <c r="ACS465" s="60"/>
      <c r="ACT465" s="60"/>
      <c r="ACU465" s="60"/>
      <c r="ACV465" s="60"/>
      <c r="ACW465" s="60"/>
      <c r="ACX465" s="60"/>
      <c r="ACY465" s="60">
        <v>1.09269815883085</v>
      </c>
      <c r="ACZ465" s="60">
        <v>6.2459224153233704E-3</v>
      </c>
      <c r="ADA465" s="60">
        <v>1.30298998141045E-2</v>
      </c>
      <c r="ADB465" s="60">
        <v>1.1706338951615901E-2</v>
      </c>
      <c r="ADC465" s="60">
        <v>9.6237902541788101E-3</v>
      </c>
      <c r="ADD465" s="60">
        <v>1.11675649709312E-2</v>
      </c>
      <c r="ADE465" s="60">
        <v>9.9483009864238907E-3</v>
      </c>
      <c r="ADG465" s="59"/>
    </row>
    <row r="466" spans="554:787" x14ac:dyDescent="0.25">
      <c r="UH466" s="60"/>
      <c r="UI466" s="59"/>
      <c r="UJ466" s="59"/>
      <c r="UK466" s="59"/>
      <c r="UL466" s="59"/>
      <c r="UM466" s="59"/>
      <c r="UN466" s="59"/>
      <c r="UO466" s="59"/>
      <c r="UP466" s="59"/>
      <c r="UQ466" s="59"/>
      <c r="UR466" s="59"/>
      <c r="US466" s="59"/>
      <c r="UT466" s="60">
        <v>1.4079900458455001E-2</v>
      </c>
      <c r="UU466" s="59"/>
      <c r="UV466" s="59"/>
      <c r="UW466" s="59"/>
      <c r="VA466" s="59"/>
      <c r="VB466" s="59">
        <v>1.40477996319532E-2</v>
      </c>
      <c r="VC466" s="59"/>
      <c r="VD466" s="59"/>
      <c r="VE466" s="59"/>
      <c r="VF466" s="59">
        <v>1.4010200276970799E-2</v>
      </c>
      <c r="VG466" s="59"/>
      <c r="VH466" s="59"/>
      <c r="VI466" s="59"/>
      <c r="VJ466" s="59"/>
      <c r="ACE466" s="60"/>
      <c r="ACF466" s="60">
        <v>6.5237204248314003E-3</v>
      </c>
      <c r="ACG466" s="60">
        <v>5.4330787912638696E-3</v>
      </c>
      <c r="ACH466" s="60">
        <v>3.9758285762144701E-3</v>
      </c>
      <c r="ACI466" s="60">
        <v>1.45165786542865E-2</v>
      </c>
      <c r="ACJ466" s="60">
        <v>5.8700778029920301E-3</v>
      </c>
      <c r="ACK466" s="60">
        <v>3.4743219104010599E-3</v>
      </c>
      <c r="ACL466" s="60">
        <v>1.9186942941485301E-3</v>
      </c>
      <c r="ACM466" s="60">
        <v>1.05419733275999E-2</v>
      </c>
      <c r="ACN466" s="60">
        <v>3.1321211601600301E-3</v>
      </c>
      <c r="ACO466" s="60">
        <v>2.4230052404145899E-3</v>
      </c>
      <c r="ACP466" s="60">
        <v>9.8286000061288108E-3</v>
      </c>
      <c r="ACQ466" s="60">
        <v>9.4377397857396995E-3</v>
      </c>
      <c r="ACR466" s="60"/>
      <c r="ACS466" s="60"/>
      <c r="ACT466" s="60"/>
      <c r="ACU466" s="60"/>
      <c r="ACV466" s="60"/>
      <c r="ACW466" s="60"/>
      <c r="ACX466" s="60"/>
      <c r="ACY466" s="60">
        <v>1.09260850816237</v>
      </c>
      <c r="ACZ466" s="60">
        <v>6.2273593692804803E-3</v>
      </c>
      <c r="ADA466" s="60">
        <v>1.3019617574504001E-2</v>
      </c>
      <c r="ADB466" s="60">
        <v>1.17059738401958E-2</v>
      </c>
      <c r="ADC466" s="60">
        <v>9.6021170936067598E-3</v>
      </c>
      <c r="ADD466" s="60">
        <v>1.11575076421059E-2</v>
      </c>
      <c r="ADE466" s="60">
        <v>9.9348135708314106E-3</v>
      </c>
      <c r="ADG466" s="59"/>
    </row>
    <row r="467" spans="554:787" x14ac:dyDescent="0.25">
      <c r="UH467" s="60"/>
      <c r="UI467" s="59"/>
      <c r="UJ467" s="59"/>
      <c r="UK467" s="59"/>
      <c r="UL467" s="59"/>
      <c r="UM467" s="59"/>
      <c r="UN467" s="59"/>
      <c r="UO467" s="59"/>
      <c r="UP467" s="59"/>
      <c r="UQ467" s="59"/>
      <c r="UR467" s="59"/>
      <c r="US467" s="59"/>
      <c r="UT467" s="60">
        <v>1.40784997493028E-2</v>
      </c>
      <c r="UU467" s="59"/>
      <c r="UV467" s="59"/>
      <c r="UW467" s="59"/>
      <c r="VA467" s="59"/>
      <c r="VB467" s="59">
        <v>1.40474000945687E-2</v>
      </c>
      <c r="VC467" s="59"/>
      <c r="VD467" s="59"/>
      <c r="VE467" s="59"/>
      <c r="VF467" s="59">
        <v>1.4009100385010201E-2</v>
      </c>
      <c r="VG467" s="59"/>
      <c r="VH467" s="59"/>
      <c r="VI467" s="59"/>
      <c r="VJ467" s="59"/>
      <c r="ACE467" s="60"/>
      <c r="ACF467" s="60">
        <v>6.5214420005787E-3</v>
      </c>
      <c r="ACG467" s="60">
        <v>5.4214654088065202E-3</v>
      </c>
      <c r="ACH467" s="60">
        <v>3.9736668299640296E-3</v>
      </c>
      <c r="ACI467" s="60">
        <v>1.45057210632981E-2</v>
      </c>
      <c r="ACJ467" s="60">
        <v>5.8675314602765899E-3</v>
      </c>
      <c r="ACK467" s="60">
        <v>3.4708397476698998E-3</v>
      </c>
      <c r="ACL467" s="60">
        <v>1.91171154160028E-3</v>
      </c>
      <c r="ACM467" s="60">
        <v>1.05408584264064E-2</v>
      </c>
      <c r="ACN467" s="60">
        <v>3.1168268486629902E-3</v>
      </c>
      <c r="ACO467" s="60">
        <v>2.4193826590029701E-3</v>
      </c>
      <c r="ACP467" s="60">
        <v>9.8169393650785006E-3</v>
      </c>
      <c r="ACQ467" s="60">
        <v>9.4319830192268108E-3</v>
      </c>
      <c r="ACR467" s="60"/>
      <c r="ACS467" s="60"/>
      <c r="ACT467" s="60"/>
      <c r="ACU467" s="60"/>
      <c r="ACV467" s="60"/>
      <c r="ACW467" s="60"/>
      <c r="ACX467" s="60"/>
      <c r="ACY467" s="60">
        <v>1.0925477534780399</v>
      </c>
      <c r="ACZ467" s="60">
        <v>6.2097650040956196E-3</v>
      </c>
      <c r="ADA467" s="60">
        <v>1.2989130828810799E-2</v>
      </c>
      <c r="ADB467" s="60">
        <v>1.16594669761775E-2</v>
      </c>
      <c r="ADC467" s="60">
        <v>9.5953160309210795E-3</v>
      </c>
      <c r="ADD467" s="60">
        <v>1.11572466192868E-2</v>
      </c>
      <c r="ADE467" s="60">
        <v>9.9292653468118792E-3</v>
      </c>
      <c r="ADG467" s="59"/>
    </row>
    <row r="468" spans="554:787" x14ac:dyDescent="0.25">
      <c r="UH468" s="60"/>
      <c r="UI468" s="59"/>
      <c r="UJ468" s="59"/>
      <c r="UK468" s="59"/>
      <c r="UL468" s="59"/>
      <c r="UM468" s="59"/>
      <c r="UN468" s="59"/>
      <c r="UO468" s="59"/>
      <c r="UP468" s="59"/>
      <c r="UQ468" s="59"/>
      <c r="UR468" s="59"/>
      <c r="US468" s="59"/>
      <c r="UT468" s="60">
        <v>1.40779996290802E-2</v>
      </c>
      <c r="UU468" s="59"/>
      <c r="UV468" s="59"/>
      <c r="UW468" s="59"/>
      <c r="VA468" s="59"/>
      <c r="VB468" s="59">
        <v>1.40463998541235E-2</v>
      </c>
      <c r="VC468" s="59"/>
      <c r="VD468" s="59"/>
      <c r="VE468" s="59"/>
      <c r="VF468" s="59">
        <v>1.4008600264787599E-2</v>
      </c>
      <c r="VG468" s="59"/>
      <c r="VH468" s="59"/>
      <c r="VI468" s="59"/>
      <c r="VJ468" s="59"/>
      <c r="ACE468" s="60"/>
      <c r="ACF468" s="60">
        <v>6.4864899094531801E-3</v>
      </c>
      <c r="ACG468" s="60">
        <v>5.4207488087261802E-3</v>
      </c>
      <c r="ACH468" s="60">
        <v>3.9702929127773201E-3</v>
      </c>
      <c r="ACI468" s="60">
        <v>1.4505023647591601E-2</v>
      </c>
      <c r="ACJ468" s="60">
        <v>5.8545898960977597E-3</v>
      </c>
      <c r="ACK468" s="60">
        <v>3.4232843812691E-3</v>
      </c>
      <c r="ACL468" s="60">
        <v>1.8996550414485101E-3</v>
      </c>
      <c r="ACM468" s="60">
        <v>1.0517682880169099E-2</v>
      </c>
      <c r="ACN468" s="60">
        <v>3.1078255326599399E-3</v>
      </c>
      <c r="ACO468" s="60">
        <v>2.4174815515003501E-3</v>
      </c>
      <c r="ACP468" s="60">
        <v>9.8082137525110896E-3</v>
      </c>
      <c r="ACQ468" s="60">
        <v>9.4132211386983907E-3</v>
      </c>
      <c r="ACR468" s="60"/>
      <c r="ACS468" s="60"/>
      <c r="ACT468" s="60"/>
      <c r="ACU468" s="60"/>
      <c r="ACV468" s="60"/>
      <c r="ACW468" s="60"/>
      <c r="ACX468" s="60"/>
      <c r="ACY468" s="60">
        <v>1.0924944568086701</v>
      </c>
      <c r="ACZ468" s="60">
        <v>6.1896971100762E-3</v>
      </c>
      <c r="ADA468" s="60">
        <v>1.29835621446516E-2</v>
      </c>
      <c r="ADB468" s="60">
        <v>1.1635226929122401E-2</v>
      </c>
      <c r="ADC468" s="60">
        <v>9.5825103860206207E-3</v>
      </c>
      <c r="ADD468" s="60">
        <v>1.1140226448825299E-2</v>
      </c>
      <c r="ADE468" s="60">
        <v>9.9235340487666707E-3</v>
      </c>
      <c r="ADG468" s="59"/>
    </row>
    <row r="469" spans="554:787" x14ac:dyDescent="0.25">
      <c r="UH469" s="60"/>
      <c r="UI469" s="59"/>
      <c r="UJ469" s="59"/>
      <c r="UK469" s="59"/>
      <c r="UL469" s="59"/>
      <c r="UM469" s="59"/>
      <c r="UN469" s="59"/>
      <c r="UO469" s="59"/>
      <c r="UP469" s="59"/>
      <c r="UQ469" s="59"/>
      <c r="UR469" s="59"/>
      <c r="US469" s="59"/>
      <c r="UT469" s="60">
        <v>1.4074799604713899E-2</v>
      </c>
      <c r="UU469" s="59"/>
      <c r="UV469" s="59"/>
      <c r="UW469" s="59"/>
      <c r="VA469" s="59"/>
      <c r="VB469" s="59">
        <v>1.4037000015377899E-2</v>
      </c>
      <c r="VC469" s="59"/>
      <c r="VD469" s="59"/>
      <c r="VE469" s="59"/>
      <c r="VF469" s="59">
        <v>1.4004699885845099E-2</v>
      </c>
      <c r="VG469" s="59"/>
      <c r="VH469" s="59"/>
      <c r="VI469" s="59"/>
      <c r="VJ469" s="59"/>
      <c r="ACE469" s="60"/>
      <c r="ACF469" s="60">
        <v>6.4664408029892102E-3</v>
      </c>
      <c r="ACG469" s="60">
        <v>5.3999421800130804E-3</v>
      </c>
      <c r="ACH469" s="60">
        <v>3.9432003177099504E-3</v>
      </c>
      <c r="ACI469" s="60">
        <v>1.4461610442702401E-2</v>
      </c>
      <c r="ACJ469" s="60">
        <v>5.8505859182114098E-3</v>
      </c>
      <c r="ACK469" s="60">
        <v>3.38228270529612E-3</v>
      </c>
      <c r="ACL469" s="60">
        <v>1.8958835970016E-3</v>
      </c>
      <c r="ACM469" s="60">
        <v>1.0493571444584101E-2</v>
      </c>
      <c r="ACN469" s="60">
        <v>3.1014380936737699E-3</v>
      </c>
      <c r="ACO469" s="60">
        <v>2.41194384636891E-3</v>
      </c>
      <c r="ACP469" s="60">
        <v>9.7936419933264494E-3</v>
      </c>
      <c r="ACQ469" s="60">
        <v>9.3560044075190803E-3</v>
      </c>
      <c r="ACR469" s="60"/>
      <c r="ACS469" s="60"/>
      <c r="ACT469" s="60"/>
      <c r="ACU469" s="60"/>
      <c r="ACV469" s="60"/>
      <c r="ACW469" s="60"/>
      <c r="ACX469" s="60"/>
      <c r="ACY469" s="60">
        <v>1.09246155856743</v>
      </c>
      <c r="ACZ469" s="60">
        <v>6.18786595538336E-3</v>
      </c>
      <c r="ADA469" s="60">
        <v>1.2979398759775501E-2</v>
      </c>
      <c r="ADB469" s="60">
        <v>1.16258659558925E-2</v>
      </c>
      <c r="ADC469" s="60">
        <v>9.5630338301200806E-3</v>
      </c>
      <c r="ADD469" s="60">
        <v>1.10777530360276E-2</v>
      </c>
      <c r="ADE469" s="60">
        <v>9.9028473308279893E-3</v>
      </c>
      <c r="ADG469" s="59"/>
    </row>
    <row r="470" spans="554:787" x14ac:dyDescent="0.25">
      <c r="UH470" s="60"/>
      <c r="UI470" s="59"/>
      <c r="UJ470" s="59"/>
      <c r="UK470" s="59"/>
      <c r="UL470" s="59"/>
      <c r="UM470" s="59"/>
      <c r="UN470" s="59"/>
      <c r="UO470" s="59"/>
      <c r="UP470" s="59"/>
      <c r="UQ470" s="59"/>
      <c r="UR470" s="59"/>
      <c r="US470" s="59"/>
      <c r="UT470" s="60">
        <v>1.40733998268842E-2</v>
      </c>
      <c r="UU470" s="59"/>
      <c r="UV470" s="59"/>
      <c r="UW470" s="59"/>
      <c r="VA470" s="59"/>
      <c r="VB470" s="59">
        <v>1.4035300351679301E-2</v>
      </c>
      <c r="VC470" s="59"/>
      <c r="VD470" s="59"/>
      <c r="VE470" s="59"/>
      <c r="VF470" s="59">
        <v>1.4002899639308401E-2</v>
      </c>
      <c r="VG470" s="59"/>
      <c r="VH470" s="59"/>
      <c r="VI470" s="59"/>
      <c r="VJ470" s="59"/>
      <c r="ACE470" s="60"/>
      <c r="ACF470" s="60">
        <v>6.4595579690433398E-3</v>
      </c>
      <c r="ACG470" s="60">
        <v>5.3974787940422302E-3</v>
      </c>
      <c r="ACH470" s="60">
        <v>3.92720574544174E-3</v>
      </c>
      <c r="ACI470" s="60">
        <v>1.44490634843767E-2</v>
      </c>
      <c r="ACJ470" s="60">
        <v>5.8426919620950101E-3</v>
      </c>
      <c r="ACK470" s="60">
        <v>3.37257197036336E-3</v>
      </c>
      <c r="ACL470" s="60">
        <v>1.85141991905786E-3</v>
      </c>
      <c r="ACM470" s="60">
        <v>1.0486934453393401E-2</v>
      </c>
      <c r="ACN470" s="60">
        <v>3.0973931927730002E-3</v>
      </c>
      <c r="ACO470" s="60">
        <v>2.3937701104145902E-3</v>
      </c>
      <c r="ACP470" s="60">
        <v>9.7924441935898707E-3</v>
      </c>
      <c r="ACQ470" s="60">
        <v>9.33340587627517E-3</v>
      </c>
      <c r="ACR470" s="60"/>
      <c r="ACS470" s="60"/>
      <c r="ACT470" s="60"/>
      <c r="ACU470" s="60"/>
      <c r="ACV470" s="60"/>
      <c r="ACW470" s="60"/>
      <c r="ACX470" s="60"/>
      <c r="ACY470" s="60">
        <v>1.0924414736764601</v>
      </c>
      <c r="ACZ470" s="60">
        <v>6.1574360814537002E-3</v>
      </c>
      <c r="ADA470" s="60">
        <v>1.29613026319475E-2</v>
      </c>
      <c r="ADB470" s="60">
        <v>1.16186786893524E-2</v>
      </c>
      <c r="ADC470" s="60">
        <v>9.5595424783150307E-3</v>
      </c>
      <c r="ADD470" s="60">
        <v>1.101233796907E-2</v>
      </c>
      <c r="ADE470" s="60">
        <v>9.8752638547071891E-3</v>
      </c>
      <c r="ADG470" s="59"/>
    </row>
    <row r="471" spans="554:787" x14ac:dyDescent="0.25">
      <c r="UH471" s="60"/>
      <c r="UI471" s="59"/>
      <c r="UJ471" s="59"/>
      <c r="UK471" s="59"/>
      <c r="UL471" s="59"/>
      <c r="UM471" s="59"/>
      <c r="UN471" s="59"/>
      <c r="UO471" s="59"/>
      <c r="UP471" s="59"/>
      <c r="UQ471" s="59"/>
      <c r="UR471" s="59"/>
      <c r="US471" s="59"/>
      <c r="UT471" s="60">
        <v>1.4071900397539101E-2</v>
      </c>
      <c r="UU471" s="59"/>
      <c r="UV471" s="59"/>
      <c r="UW471" s="59"/>
      <c r="VA471" s="59"/>
      <c r="VB471" s="59">
        <v>1.4033700339496099E-2</v>
      </c>
      <c r="VC471" s="59"/>
      <c r="VD471" s="59"/>
      <c r="VE471" s="59"/>
      <c r="VF471" s="59">
        <v>1.39977000653743E-2</v>
      </c>
      <c r="VG471" s="59"/>
      <c r="VH471" s="59"/>
      <c r="VI471" s="59"/>
      <c r="VJ471" s="59"/>
      <c r="ACE471" s="60"/>
      <c r="ACF471" s="60">
        <v>6.4167621060381699E-3</v>
      </c>
      <c r="ACG471" s="60">
        <v>5.3867729226936296E-3</v>
      </c>
      <c r="ACH471" s="60">
        <v>3.8960716402257701E-3</v>
      </c>
      <c r="ACI471" s="60">
        <v>1.4436649734003999E-2</v>
      </c>
      <c r="ACJ471" s="60">
        <v>5.8404564049276799E-3</v>
      </c>
      <c r="ACK471" s="60">
        <v>3.3151433554237698E-3</v>
      </c>
      <c r="ACL471" s="60">
        <v>1.8388192477371899E-3</v>
      </c>
      <c r="ACM471" s="60">
        <v>1.04550276815306E-2</v>
      </c>
      <c r="ACN471" s="60">
        <v>3.0879718738379301E-3</v>
      </c>
      <c r="ACO471" s="60">
        <v>2.3793434103438799E-3</v>
      </c>
      <c r="ACP471" s="60">
        <v>9.7846087249480098E-3</v>
      </c>
      <c r="ACQ471" s="60">
        <v>9.32116910122395E-3</v>
      </c>
      <c r="ACR471" s="60"/>
      <c r="ACS471" s="60"/>
      <c r="ACT471" s="60"/>
      <c r="ACU471" s="60"/>
      <c r="ACV471" s="60"/>
      <c r="ACW471" s="60"/>
      <c r="ACX471" s="60"/>
      <c r="ACY471" s="60">
        <v>1.0924248341154901</v>
      </c>
      <c r="ACZ471" s="60">
        <v>6.1552919962361398E-3</v>
      </c>
      <c r="ADA471" s="60">
        <v>1.29555513305201E-2</v>
      </c>
      <c r="ADB471" s="60">
        <v>1.15949977993683E-2</v>
      </c>
      <c r="ADC471" s="60">
        <v>9.5533350453040396E-3</v>
      </c>
      <c r="ADD471" s="60">
        <v>1.0973127474614E-2</v>
      </c>
      <c r="ADE471" s="60">
        <v>9.8547292633705107E-3</v>
      </c>
      <c r="ADG471" s="59"/>
    </row>
    <row r="472" spans="554:787" x14ac:dyDescent="0.25">
      <c r="UH472" s="60"/>
      <c r="UI472" s="59"/>
      <c r="UJ472" s="59"/>
      <c r="UK472" s="59"/>
      <c r="UL472" s="59"/>
      <c r="UM472" s="59"/>
      <c r="UN472" s="59"/>
      <c r="UO472" s="59"/>
      <c r="UP472" s="59"/>
      <c r="UQ472" s="59"/>
      <c r="UR472" s="59"/>
      <c r="US472" s="59"/>
      <c r="UT472" s="60">
        <v>1.4070600271224899E-2</v>
      </c>
      <c r="UU472" s="59"/>
      <c r="UV472" s="59"/>
      <c r="UW472" s="59"/>
      <c r="VA472" s="59"/>
      <c r="VB472" s="59">
        <v>1.40289003029465E-2</v>
      </c>
      <c r="VC472" s="59"/>
      <c r="VD472" s="59"/>
      <c r="VE472" s="59"/>
      <c r="VF472" s="59">
        <v>1.39969000592827E-2</v>
      </c>
      <c r="VG472" s="59"/>
      <c r="VH472" s="59"/>
      <c r="VI472" s="59"/>
      <c r="VJ472" s="59"/>
      <c r="ACE472" s="60"/>
      <c r="ACF472" s="60">
        <v>6.3969916775629904E-3</v>
      </c>
      <c r="ACG472" s="60">
        <v>5.3422147024340897E-3</v>
      </c>
      <c r="ACH472" s="60">
        <v>3.8779351909444398E-3</v>
      </c>
      <c r="ACI472" s="60">
        <v>1.4419713803837501E-2</v>
      </c>
      <c r="ACJ472" s="60">
        <v>5.7841933519595604E-3</v>
      </c>
      <c r="ACK472" s="60">
        <v>3.3149298972574301E-3</v>
      </c>
      <c r="ACL472" s="60">
        <v>1.83425343232041E-3</v>
      </c>
      <c r="ACM472" s="60">
        <v>1.0401776821977E-2</v>
      </c>
      <c r="ACN472" s="60">
        <v>3.0774457684827798E-3</v>
      </c>
      <c r="ACO472" s="60">
        <v>2.34359884139183E-3</v>
      </c>
      <c r="ACP472" s="60">
        <v>9.7828317345097192E-3</v>
      </c>
      <c r="ACQ472" s="60">
        <v>9.3202687914915195E-3</v>
      </c>
      <c r="ACR472" s="60"/>
      <c r="ACS472" s="60"/>
      <c r="ACT472" s="60"/>
      <c r="ACU472" s="60"/>
      <c r="ACV472" s="60"/>
      <c r="ACW472" s="60"/>
      <c r="ACX472" s="60"/>
      <c r="ACY472" s="60">
        <v>1.0921816201335099</v>
      </c>
      <c r="ACZ472" s="60">
        <v>6.1444016393208799E-3</v>
      </c>
      <c r="ADA472" s="60">
        <v>1.29488553227719E-2</v>
      </c>
      <c r="ADB472" s="60">
        <v>1.1586388164371301E-2</v>
      </c>
      <c r="ADC472" s="60">
        <v>9.5441320746238404E-3</v>
      </c>
      <c r="ADD472" s="60">
        <v>1.09718103508028E-2</v>
      </c>
      <c r="ADE472" s="60">
        <v>9.8513768040535896E-3</v>
      </c>
      <c r="ADG472" s="59"/>
    </row>
    <row r="473" spans="554:787" x14ac:dyDescent="0.25">
      <c r="UH473" s="60"/>
      <c r="UI473" s="59"/>
      <c r="UJ473" s="59"/>
      <c r="UK473" s="59"/>
      <c r="UL473" s="59"/>
      <c r="UM473" s="59"/>
      <c r="UN473" s="59"/>
      <c r="UO473" s="59"/>
      <c r="UP473" s="59"/>
      <c r="UQ473" s="59"/>
      <c r="UR473" s="59"/>
      <c r="US473" s="59"/>
      <c r="UT473" s="60">
        <v>1.40626998618245E-2</v>
      </c>
      <c r="UU473" s="59"/>
      <c r="UV473" s="59"/>
      <c r="UW473" s="59"/>
      <c r="VA473" s="59"/>
      <c r="VB473" s="59">
        <v>1.40241999179124E-2</v>
      </c>
      <c r="VC473" s="59"/>
      <c r="VD473" s="59"/>
      <c r="VE473" s="59"/>
      <c r="VF473" s="59">
        <v>1.39948995783925E-2</v>
      </c>
      <c r="VG473" s="59"/>
      <c r="VH473" s="59"/>
      <c r="VI473" s="59"/>
      <c r="VJ473" s="59"/>
      <c r="ACE473" s="60"/>
      <c r="ACF473" s="60">
        <v>6.3913798921706004E-3</v>
      </c>
      <c r="ACG473" s="60">
        <v>5.2880647535978199E-3</v>
      </c>
      <c r="ACH473" s="60">
        <v>3.8774288322162499E-3</v>
      </c>
      <c r="ACI473" s="60">
        <v>1.4418834899906001E-2</v>
      </c>
      <c r="ACJ473" s="60">
        <v>5.7519058272759898E-3</v>
      </c>
      <c r="ACK473" s="60">
        <v>3.2932252604297801E-3</v>
      </c>
      <c r="ACL473" s="60">
        <v>1.8216809530384301E-3</v>
      </c>
      <c r="ACM473" s="60">
        <v>1.0324521767090601E-2</v>
      </c>
      <c r="ACN473" s="60">
        <v>3.0648972233443001E-3</v>
      </c>
      <c r="ACO473" s="60">
        <v>2.3308487776035999E-3</v>
      </c>
      <c r="ACP473" s="60">
        <v>9.7720564236508899E-3</v>
      </c>
      <c r="ACQ473" s="60">
        <v>9.3143328975336791E-3</v>
      </c>
      <c r="ACR473" s="60"/>
      <c r="ACS473" s="60"/>
      <c r="ACT473" s="60"/>
      <c r="ACU473" s="60"/>
      <c r="ACV473" s="60"/>
      <c r="ACW473" s="60"/>
      <c r="ACX473" s="60"/>
      <c r="ACY473" s="60">
        <v>1.0921187880575101</v>
      </c>
      <c r="ACZ473" s="60">
        <v>6.1337818018959598E-3</v>
      </c>
      <c r="ADA473" s="60">
        <v>1.2887821099122501E-2</v>
      </c>
      <c r="ADB473" s="60">
        <v>1.1581613463769701E-2</v>
      </c>
      <c r="ADC473" s="60">
        <v>9.5413296425727896E-3</v>
      </c>
      <c r="ADD473" s="60">
        <v>1.0938835016635701E-2</v>
      </c>
      <c r="ADE473" s="60">
        <v>9.8416585428281207E-3</v>
      </c>
      <c r="ADG473" s="59"/>
    </row>
    <row r="474" spans="554:787" x14ac:dyDescent="0.25">
      <c r="UH474" s="60"/>
      <c r="UI474" s="59"/>
      <c r="UJ474" s="59"/>
      <c r="UK474" s="59"/>
      <c r="UL474" s="59"/>
      <c r="UM474" s="59"/>
      <c r="UN474" s="59"/>
      <c r="UO474" s="59"/>
      <c r="UP474" s="59"/>
      <c r="UQ474" s="59"/>
      <c r="UR474" s="59"/>
      <c r="US474" s="59"/>
      <c r="UT474" s="60">
        <v>1.40560995787382E-2</v>
      </c>
      <c r="UU474" s="59"/>
      <c r="UV474" s="59"/>
      <c r="UW474" s="59"/>
      <c r="VA474" s="59"/>
      <c r="VB474" s="59">
        <v>1.40228001400828E-2</v>
      </c>
      <c r="VC474" s="59"/>
      <c r="VD474" s="59"/>
      <c r="VE474" s="59"/>
      <c r="VF474" s="59">
        <v>1.3993700034916399E-2</v>
      </c>
      <c r="VG474" s="59"/>
      <c r="VH474" s="59"/>
      <c r="VI474" s="59"/>
      <c r="VJ474" s="59"/>
      <c r="ACE474" s="60"/>
      <c r="ACF474" s="60">
        <v>6.3556819955084198E-3</v>
      </c>
      <c r="ACG474" s="60">
        <v>5.2565284184807196E-3</v>
      </c>
      <c r="ACH474" s="60">
        <v>3.8664214047771399E-3</v>
      </c>
      <c r="ACI474" s="60">
        <v>1.44037038135471E-2</v>
      </c>
      <c r="ACJ474" s="60">
        <v>5.7470064650168504E-3</v>
      </c>
      <c r="ACK474" s="60">
        <v>3.2801139591084002E-3</v>
      </c>
      <c r="ACL474" s="60">
        <v>1.8018827498631101E-3</v>
      </c>
      <c r="ACM474" s="60">
        <v>1.03182545972279E-2</v>
      </c>
      <c r="ACN474" s="60">
        <v>3.0573478197583898E-3</v>
      </c>
      <c r="ACO474" s="60">
        <v>2.32980306583238E-3</v>
      </c>
      <c r="ACP474" s="60">
        <v>9.7547588655217295E-3</v>
      </c>
      <c r="ACQ474" s="60">
        <v>9.3069534586452101E-3</v>
      </c>
      <c r="ACR474" s="60"/>
      <c r="ACS474" s="60"/>
      <c r="ACT474" s="60"/>
      <c r="ACU474" s="60"/>
      <c r="ACV474" s="60"/>
      <c r="ACW474" s="60"/>
      <c r="ACX474" s="60"/>
      <c r="ACY474" s="60">
        <v>1.0915775565703201</v>
      </c>
      <c r="ACZ474" s="60">
        <v>6.1326036633978197E-3</v>
      </c>
      <c r="ADA474" s="60">
        <v>1.28796627964785E-2</v>
      </c>
      <c r="ADB474" s="60">
        <v>1.15689067440931E-2</v>
      </c>
      <c r="ADC474" s="60">
        <v>9.5243731157533401E-3</v>
      </c>
      <c r="ADD474" s="60">
        <v>1.0921813177523099E-2</v>
      </c>
      <c r="ADE474" s="60">
        <v>9.8174671405882891E-3</v>
      </c>
      <c r="ADG474" s="59"/>
    </row>
    <row r="475" spans="554:787" x14ac:dyDescent="0.25">
      <c r="UH475" s="60"/>
      <c r="UI475" s="59"/>
      <c r="UJ475" s="59"/>
      <c r="UK475" s="59"/>
      <c r="UL475" s="59"/>
      <c r="UM475" s="59"/>
      <c r="UN475" s="59"/>
      <c r="UO475" s="59"/>
      <c r="UP475" s="59"/>
      <c r="UQ475" s="59"/>
      <c r="UR475" s="59"/>
      <c r="US475" s="59"/>
      <c r="UT475" s="60">
        <v>1.4055700041353701E-2</v>
      </c>
      <c r="UU475" s="59"/>
      <c r="UV475" s="59"/>
      <c r="UW475" s="59"/>
      <c r="VA475" s="59"/>
      <c r="VB475" s="59">
        <v>1.40131004154682E-2</v>
      </c>
      <c r="VC475" s="59"/>
      <c r="VD475" s="59"/>
      <c r="VE475" s="59"/>
      <c r="VF475" s="59">
        <v>1.39899002388119E-2</v>
      </c>
      <c r="VG475" s="59"/>
      <c r="VH475" s="59"/>
      <c r="VI475" s="59"/>
      <c r="VJ475" s="59"/>
      <c r="ACE475" s="60"/>
      <c r="ACF475" s="60">
        <v>6.3369036957742703E-3</v>
      </c>
      <c r="ACG475" s="60">
        <v>5.2203350561878803E-3</v>
      </c>
      <c r="ACH475" s="60">
        <v>3.85335346190149E-3</v>
      </c>
      <c r="ACI475" s="60">
        <v>1.4365524624634E-2</v>
      </c>
      <c r="ACJ475" s="60">
        <v>5.7397054021357304E-3</v>
      </c>
      <c r="ACK475" s="60">
        <v>3.2495590885697899E-3</v>
      </c>
      <c r="ACL475" s="60">
        <v>1.79970804605073E-3</v>
      </c>
      <c r="ACM475" s="60">
        <v>1.02977830853114E-2</v>
      </c>
      <c r="ACN475" s="60">
        <v>3.04739231013622E-3</v>
      </c>
      <c r="ACO475" s="60">
        <v>2.3179115991370102E-3</v>
      </c>
      <c r="ACP475" s="60">
        <v>9.7457121118623095E-3</v>
      </c>
      <c r="ACQ475" s="60">
        <v>9.3032109515427692E-3</v>
      </c>
      <c r="ACR475" s="60"/>
      <c r="ACS475" s="60"/>
      <c r="ACT475" s="60"/>
      <c r="ACU475" s="60"/>
      <c r="ACV475" s="60"/>
      <c r="ACW475" s="60"/>
      <c r="ACX475" s="60"/>
      <c r="ACY475" s="60">
        <v>1.0915551624362301</v>
      </c>
      <c r="ACZ475" s="60">
        <v>6.1205962539806497E-3</v>
      </c>
      <c r="ADA475" s="60">
        <v>1.2869184290056001E-2</v>
      </c>
      <c r="ADB475" s="60">
        <v>1.1538098765244399E-2</v>
      </c>
      <c r="ADC475" s="60">
        <v>9.4990584444007709E-3</v>
      </c>
      <c r="ADD475" s="60">
        <v>1.09141444117976E-2</v>
      </c>
      <c r="ADE475" s="60">
        <v>9.8095839340812899E-3</v>
      </c>
      <c r="ADG475" s="59"/>
    </row>
    <row r="476" spans="554:787" x14ac:dyDescent="0.25">
      <c r="UH476" s="60"/>
      <c r="UI476" s="59"/>
      <c r="UJ476" s="59"/>
      <c r="UK476" s="59"/>
      <c r="UL476" s="59"/>
      <c r="UM476" s="59"/>
      <c r="UN476" s="59"/>
      <c r="UO476" s="59"/>
      <c r="UP476" s="59"/>
      <c r="UQ476" s="59"/>
      <c r="UR476" s="59"/>
      <c r="US476" s="59"/>
      <c r="UT476" s="60">
        <v>1.4054900035262099E-2</v>
      </c>
      <c r="UU476" s="59"/>
      <c r="UV476" s="59"/>
      <c r="UW476" s="59"/>
      <c r="VA476" s="59"/>
      <c r="VB476" s="59">
        <v>1.4009700156748199E-2</v>
      </c>
      <c r="VC476" s="59"/>
      <c r="VD476" s="59"/>
      <c r="VE476" s="59"/>
      <c r="VF476" s="59">
        <v>1.3987399637699099E-2</v>
      </c>
      <c r="VG476" s="59"/>
      <c r="VH476" s="59"/>
      <c r="VI476" s="59"/>
      <c r="VJ476" s="59"/>
      <c r="ACE476" s="60"/>
      <c r="ACF476" s="60">
        <v>6.3335890360678299E-3</v>
      </c>
      <c r="ACG476" s="60">
        <v>5.21955135263225E-3</v>
      </c>
      <c r="ACH476" s="60">
        <v>3.8282058527778799E-3</v>
      </c>
      <c r="ACI476" s="60">
        <v>1.43655210472111E-2</v>
      </c>
      <c r="ACJ476" s="60">
        <v>5.7351116742417304E-3</v>
      </c>
      <c r="ACK476" s="60">
        <v>3.2402233632045701E-3</v>
      </c>
      <c r="ACL476" s="60">
        <v>1.78623962781137E-3</v>
      </c>
      <c r="ACM476" s="60">
        <v>1.02854101603595E-2</v>
      </c>
      <c r="ACN476" s="60">
        <v>3.0356723829531198E-3</v>
      </c>
      <c r="ACO476" s="60">
        <v>2.31704288685367E-3</v>
      </c>
      <c r="ACP476" s="60">
        <v>9.7191595712607208E-3</v>
      </c>
      <c r="ACQ476" s="60">
        <v>9.2776388019703507E-3</v>
      </c>
      <c r="ACR476" s="60"/>
      <c r="ACS476" s="60"/>
      <c r="ACT476" s="60"/>
      <c r="ACU476" s="60"/>
      <c r="ACV476" s="60"/>
      <c r="ACW476" s="60"/>
      <c r="ACX476" s="60"/>
      <c r="ACY476" s="60">
        <v>1.0915284651092001</v>
      </c>
      <c r="ACZ476" s="60">
        <v>6.0714732642608198E-3</v>
      </c>
      <c r="ADA476" s="60">
        <v>1.2835970918544E-2</v>
      </c>
      <c r="ADB476" s="60">
        <v>1.15269601905149E-2</v>
      </c>
      <c r="ADC476" s="60">
        <v>9.4980404847571503E-3</v>
      </c>
      <c r="ADD476" s="60">
        <v>1.0899454522282101E-2</v>
      </c>
      <c r="ADE476" s="60">
        <v>9.7994664492987698E-3</v>
      </c>
      <c r="ADG476" s="59"/>
    </row>
    <row r="477" spans="554:787" x14ac:dyDescent="0.25">
      <c r="UH477" s="60"/>
      <c r="UI477" s="59"/>
      <c r="UJ477" s="59"/>
      <c r="UK477" s="59"/>
      <c r="UL477" s="59"/>
      <c r="UM477" s="59"/>
      <c r="UN477" s="59"/>
      <c r="UO477" s="59"/>
      <c r="UP477" s="59"/>
      <c r="UQ477" s="59"/>
      <c r="UR477" s="59"/>
      <c r="US477" s="59"/>
      <c r="UT477" s="60">
        <v>1.4053300023078899E-2</v>
      </c>
      <c r="UU477" s="59"/>
      <c r="UV477" s="59"/>
      <c r="UW477" s="59"/>
      <c r="VA477" s="59"/>
      <c r="VB477" s="59">
        <v>1.4004100114107101E-2</v>
      </c>
      <c r="VC477" s="59"/>
      <c r="VD477" s="59"/>
      <c r="VE477" s="59"/>
      <c r="VF477" s="59">
        <v>1.3986400328576501E-2</v>
      </c>
      <c r="VG477" s="59"/>
      <c r="VH477" s="59"/>
      <c r="VI477" s="59"/>
      <c r="VJ477" s="59"/>
      <c r="ACE477" s="60"/>
      <c r="ACF477" s="60">
        <v>6.2830116184051099E-3</v>
      </c>
      <c r="ACG477" s="60">
        <v>5.2036321634814997E-3</v>
      </c>
      <c r="ACH477" s="60">
        <v>3.81986466012924E-3</v>
      </c>
      <c r="ACI477" s="60">
        <v>1.43389129172403E-2</v>
      </c>
      <c r="ACJ477" s="60">
        <v>5.7045833264465296E-3</v>
      </c>
      <c r="ACK477" s="60">
        <v>3.2394644617638399E-3</v>
      </c>
      <c r="ACL477" s="60">
        <v>1.78467996103918E-3</v>
      </c>
      <c r="ACM477" s="60">
        <v>1.02697227521846E-2</v>
      </c>
      <c r="ACN477" s="60">
        <v>3.0221469693796298E-3</v>
      </c>
      <c r="ACO477" s="60">
        <v>2.2897272020295499E-3</v>
      </c>
      <c r="ACP477" s="60">
        <v>9.6951455006438498E-3</v>
      </c>
      <c r="ACQ477" s="60">
        <v>9.2514902415312406E-3</v>
      </c>
      <c r="ACR477" s="60"/>
      <c r="ACS477" s="60"/>
      <c r="ACT477" s="60"/>
      <c r="ACU477" s="60"/>
      <c r="ACV477" s="60"/>
      <c r="ACW477" s="60"/>
      <c r="ACX477" s="60"/>
      <c r="ACY477" s="60">
        <v>1.09146266825354</v>
      </c>
      <c r="ACZ477" s="60">
        <v>6.06922987783543E-3</v>
      </c>
      <c r="ADA477" s="60">
        <v>1.27935920996089E-2</v>
      </c>
      <c r="ADB477" s="60">
        <v>1.15268033881423E-2</v>
      </c>
      <c r="ADC477" s="60">
        <v>9.4728919365872806E-3</v>
      </c>
      <c r="ADD477" s="60">
        <v>1.08687129170866E-2</v>
      </c>
      <c r="ADE477" s="60">
        <v>9.7703344559402702E-3</v>
      </c>
      <c r="ADG477" s="59"/>
    </row>
    <row r="478" spans="554:787" x14ac:dyDescent="0.25">
      <c r="UH478" s="60"/>
      <c r="UI478" s="59"/>
      <c r="UJ478" s="59"/>
      <c r="UK478" s="59"/>
      <c r="UL478" s="59"/>
      <c r="UM478" s="59"/>
      <c r="UN478" s="59"/>
      <c r="UO478" s="59"/>
      <c r="UP478" s="59"/>
      <c r="UQ478" s="59"/>
      <c r="UR478" s="59"/>
      <c r="US478" s="59"/>
      <c r="UT478" s="60">
        <v>1.40530001372098E-2</v>
      </c>
      <c r="UU478" s="59"/>
      <c r="UV478" s="59"/>
      <c r="UW478" s="59"/>
      <c r="VA478" s="59"/>
      <c r="VB478" s="59">
        <v>1.39968004077672E-2</v>
      </c>
      <c r="VC478" s="59"/>
      <c r="VD478" s="59"/>
      <c r="VE478" s="59"/>
      <c r="VF478" s="59">
        <v>1.3985600322484901E-2</v>
      </c>
      <c r="VG478" s="59"/>
      <c r="VH478" s="59"/>
      <c r="VI478" s="59"/>
      <c r="VJ478" s="59"/>
      <c r="ACE478" s="60"/>
      <c r="ACF478" s="60">
        <v>6.28256628071607E-3</v>
      </c>
      <c r="ACG478" s="60">
        <v>5.1835001163632096E-3</v>
      </c>
      <c r="ACH478" s="60">
        <v>3.8024148614850001E-3</v>
      </c>
      <c r="ACI478" s="60">
        <v>1.43229742413243E-2</v>
      </c>
      <c r="ACJ478" s="60">
        <v>5.7012435395325601E-3</v>
      </c>
      <c r="ACK478" s="60">
        <v>3.20663940647065E-3</v>
      </c>
      <c r="ACL478" s="60">
        <v>1.7532374330470201E-3</v>
      </c>
      <c r="ACM478" s="60">
        <v>1.0252146168096801E-2</v>
      </c>
      <c r="ACN478" s="60">
        <v>3.0035878840512899E-3</v>
      </c>
      <c r="ACO478" s="60">
        <v>2.2735765785880601E-3</v>
      </c>
      <c r="ACP478" s="60">
        <v>9.6677732072542807E-3</v>
      </c>
      <c r="ACQ478" s="60">
        <v>9.20320467480828E-3</v>
      </c>
      <c r="ACR478" s="60"/>
      <c r="ACS478" s="60"/>
      <c r="ACT478" s="60"/>
      <c r="ACU478" s="60"/>
      <c r="ACV478" s="60"/>
      <c r="ACW478" s="60"/>
      <c r="ACX478" s="60"/>
      <c r="ACY478" s="60">
        <v>1.0912990128773501</v>
      </c>
      <c r="ACZ478" s="60">
        <v>6.0546170699485001E-3</v>
      </c>
      <c r="ADA478" s="60">
        <v>1.27887883683544E-2</v>
      </c>
      <c r="ADB478" s="60">
        <v>1.1499194295163001E-2</v>
      </c>
      <c r="ADC478" s="60">
        <v>9.4457300822215397E-3</v>
      </c>
      <c r="ADD478" s="60">
        <v>1.0777993534250701E-2</v>
      </c>
      <c r="ADE478" s="60">
        <v>9.7425435853436895E-3</v>
      </c>
      <c r="ADG478" s="59"/>
    </row>
    <row r="479" spans="554:787" x14ac:dyDescent="0.25">
      <c r="UH479" s="60"/>
      <c r="UI479" s="59"/>
      <c r="UJ479" s="59"/>
      <c r="UK479" s="59"/>
      <c r="UL479" s="59"/>
      <c r="UM479" s="59"/>
      <c r="UN479" s="59"/>
      <c r="UO479" s="59"/>
      <c r="UP479" s="59"/>
      <c r="UQ479" s="59"/>
      <c r="UR479" s="59"/>
      <c r="US479" s="59"/>
      <c r="UT479" s="60">
        <v>1.4051400125026699E-2</v>
      </c>
      <c r="UU479" s="59"/>
      <c r="UV479" s="59"/>
      <c r="UW479" s="59"/>
      <c r="VA479" s="59"/>
      <c r="VB479" s="59">
        <v>1.39920003712177E-2</v>
      </c>
      <c r="VC479" s="59"/>
      <c r="VD479" s="59"/>
      <c r="VE479" s="59"/>
      <c r="VF479" s="59">
        <v>1.3976999558508301E-2</v>
      </c>
      <c r="VG479" s="59"/>
      <c r="VH479" s="59"/>
      <c r="VI479" s="59"/>
      <c r="VJ479" s="59"/>
      <c r="ACE479" s="60"/>
      <c r="ACF479" s="60">
        <v>6.2768142383596397E-3</v>
      </c>
      <c r="ACG479" s="60">
        <v>5.1798483469733198E-3</v>
      </c>
      <c r="ACH479" s="60">
        <v>3.7795866149124202E-3</v>
      </c>
      <c r="ACI479" s="60">
        <v>1.4317134780107901E-2</v>
      </c>
      <c r="ACJ479" s="60">
        <v>5.6987342872605196E-3</v>
      </c>
      <c r="ACK479" s="60">
        <v>3.2063298208075E-3</v>
      </c>
      <c r="ACL479" s="60">
        <v>1.73497520915315E-3</v>
      </c>
      <c r="ACM479" s="60">
        <v>1.0214143001224E-2</v>
      </c>
      <c r="ACN479" s="60">
        <v>2.97698468074298E-3</v>
      </c>
      <c r="ACO479" s="60">
        <v>2.2676997651390599E-3</v>
      </c>
      <c r="ACP479" s="60">
        <v>9.62816743788001E-3</v>
      </c>
      <c r="ACQ479" s="60">
        <v>9.1928655064311797E-3</v>
      </c>
      <c r="ACR479" s="60"/>
      <c r="ACS479" s="60"/>
      <c r="ACT479" s="60"/>
      <c r="ACU479" s="60"/>
      <c r="ACV479" s="60"/>
      <c r="ACW479" s="60"/>
      <c r="ACX479" s="60"/>
      <c r="ACY479" s="60">
        <v>1.09125433739821</v>
      </c>
      <c r="ACZ479" s="60">
        <v>6.0453622017026202E-3</v>
      </c>
      <c r="ADA479" s="60">
        <v>1.27713980145356E-2</v>
      </c>
      <c r="ADB479" s="60">
        <v>1.14592302222384E-2</v>
      </c>
      <c r="ADC479" s="60">
        <v>9.4353081812475603E-3</v>
      </c>
      <c r="ADD479" s="60">
        <v>1.075263578267E-2</v>
      </c>
      <c r="ADE479" s="60">
        <v>9.6939586932337004E-3</v>
      </c>
      <c r="ADG479" s="59"/>
    </row>
    <row r="480" spans="554:787" x14ac:dyDescent="0.25">
      <c r="UH480" s="60"/>
      <c r="UI480" s="59"/>
      <c r="UJ480" s="59"/>
      <c r="UK480" s="59"/>
      <c r="UL480" s="59"/>
      <c r="UM480" s="59"/>
      <c r="UN480" s="59"/>
      <c r="UO480" s="59"/>
      <c r="UP480" s="59"/>
      <c r="UQ480" s="59"/>
      <c r="UR480" s="59"/>
      <c r="US480" s="59"/>
      <c r="UT480" s="60">
        <v>1.40471998602151E-2</v>
      </c>
      <c r="UU480" s="59"/>
      <c r="UV480" s="59"/>
      <c r="UW480" s="59"/>
      <c r="VA480" s="59"/>
      <c r="VB480" s="59">
        <v>1.3991099782288E-2</v>
      </c>
      <c r="VC480" s="59"/>
      <c r="VD480" s="59"/>
      <c r="VE480" s="59"/>
      <c r="VF480" s="59">
        <v>1.39753995463252E-2</v>
      </c>
      <c r="VG480" s="59"/>
      <c r="VH480" s="59"/>
      <c r="VI480" s="59"/>
      <c r="VJ480" s="59"/>
      <c r="ACE480" s="60"/>
      <c r="ACF480" s="60">
        <v>6.2503132288612602E-3</v>
      </c>
      <c r="ACG480" s="60">
        <v>5.1785435460124799E-3</v>
      </c>
      <c r="ACH480" s="60">
        <v>3.7732594817142802E-3</v>
      </c>
      <c r="ACI480" s="60">
        <v>1.4295159297797899E-2</v>
      </c>
      <c r="ACJ480" s="60">
        <v>5.6981095734531502E-3</v>
      </c>
      <c r="ACK480" s="60">
        <v>3.1907180718722199E-3</v>
      </c>
      <c r="ACL480" s="60">
        <v>1.73385060614738E-3</v>
      </c>
      <c r="ACM480" s="60">
        <v>1.0167657438107E-2</v>
      </c>
      <c r="ACN480" s="60">
        <v>2.9757808325747499E-3</v>
      </c>
      <c r="ACO480" s="60">
        <v>2.26086008624614E-3</v>
      </c>
      <c r="ACP480" s="60">
        <v>9.6138170473203492E-3</v>
      </c>
      <c r="ACQ480" s="60">
        <v>9.1826666009009999E-3</v>
      </c>
      <c r="ACR480" s="60"/>
      <c r="ACS480" s="60"/>
      <c r="ACT480" s="60"/>
      <c r="ACU480" s="60"/>
      <c r="ACV480" s="60"/>
      <c r="ACW480" s="60"/>
      <c r="ACX480" s="60"/>
      <c r="ACY480" s="60">
        <v>1.09120782887728</v>
      </c>
      <c r="ACZ480" s="60">
        <v>5.99749214489868E-3</v>
      </c>
      <c r="ADA480" s="60">
        <v>1.27662756502228E-2</v>
      </c>
      <c r="ADB480" s="60">
        <v>1.14262408794959E-2</v>
      </c>
      <c r="ADC480" s="60">
        <v>9.4111964759222792E-3</v>
      </c>
      <c r="ADD480" s="60">
        <v>1.0750162169475301E-2</v>
      </c>
      <c r="ADE480" s="60">
        <v>9.6801359202959604E-3</v>
      </c>
      <c r="ADG480" s="59"/>
    </row>
    <row r="481" spans="554:787" x14ac:dyDescent="0.25">
      <c r="UH481" s="60"/>
      <c r="UI481" s="59"/>
      <c r="UJ481" s="59"/>
      <c r="UK481" s="59"/>
      <c r="UL481" s="59"/>
      <c r="UM481" s="59"/>
      <c r="UN481" s="59"/>
      <c r="UO481" s="59"/>
      <c r="UP481" s="59"/>
      <c r="UQ481" s="59"/>
      <c r="UR481" s="59"/>
      <c r="US481" s="59"/>
      <c r="UT481" s="60">
        <v>1.40463998541235E-2</v>
      </c>
      <c r="UU481" s="59"/>
      <c r="UV481" s="59"/>
      <c r="UW481" s="59"/>
      <c r="VA481" s="59"/>
      <c r="VB481" s="59">
        <v>1.39861004427075E-2</v>
      </c>
      <c r="VC481" s="59"/>
      <c r="VD481" s="59"/>
      <c r="VE481" s="59"/>
      <c r="VF481" s="59">
        <v>1.39750000089406E-2</v>
      </c>
      <c r="VG481" s="59"/>
      <c r="VH481" s="59"/>
      <c r="VI481" s="59"/>
      <c r="VJ481" s="59"/>
      <c r="ACE481" s="60"/>
      <c r="ACF481" s="60">
        <v>6.2355794522774496E-3</v>
      </c>
      <c r="ACG481" s="60">
        <v>5.1757840474139496E-3</v>
      </c>
      <c r="ACH481" s="60">
        <v>3.7582379362596399E-3</v>
      </c>
      <c r="ACI481" s="60">
        <v>1.4254908744480601E-2</v>
      </c>
      <c r="ACJ481" s="60">
        <v>5.6814973765601101E-3</v>
      </c>
      <c r="ACK481" s="60">
        <v>3.1881895111025098E-3</v>
      </c>
      <c r="ACL481" s="60">
        <v>1.73326788886902E-3</v>
      </c>
      <c r="ACM481" s="60">
        <v>1.0162198921432899E-2</v>
      </c>
      <c r="ACN481" s="60">
        <v>2.9731840073888901E-3</v>
      </c>
      <c r="ACO481" s="60">
        <v>2.2349127810700098E-3</v>
      </c>
      <c r="ACP481" s="60">
        <v>9.5999879521739707E-3</v>
      </c>
      <c r="ACQ481" s="60">
        <v>9.1724982838677707E-3</v>
      </c>
      <c r="ACR481" s="60"/>
      <c r="ACS481" s="60"/>
      <c r="ACT481" s="60"/>
      <c r="ACU481" s="60"/>
      <c r="ACV481" s="60"/>
      <c r="ACW481" s="60"/>
      <c r="ACX481" s="60"/>
      <c r="ACY481" s="60">
        <v>1.09107935200164</v>
      </c>
      <c r="ACZ481" s="60">
        <v>5.9743779420630503E-3</v>
      </c>
      <c r="ADA481" s="60">
        <v>1.26870379067486E-2</v>
      </c>
      <c r="ADB481" s="60">
        <v>1.1414926124197099E-2</v>
      </c>
      <c r="ADC481" s="60">
        <v>9.3872627248066508E-3</v>
      </c>
      <c r="ADD481" s="60">
        <v>1.07359143318506E-2</v>
      </c>
      <c r="ADE481" s="60">
        <v>9.6755628607062601E-3</v>
      </c>
      <c r="ADG481" s="59"/>
    </row>
    <row r="482" spans="554:787" x14ac:dyDescent="0.25">
      <c r="UH482" s="60"/>
      <c r="UI482" s="59"/>
      <c r="UJ482" s="59"/>
      <c r="UK482" s="59"/>
      <c r="UL482" s="59"/>
      <c r="UM482" s="59"/>
      <c r="UN482" s="59"/>
      <c r="UO482" s="59"/>
      <c r="UP482" s="59"/>
      <c r="UQ482" s="59"/>
      <c r="UR482" s="59"/>
      <c r="US482" s="59"/>
      <c r="UT482" s="60">
        <v>1.40444999560713E-2</v>
      </c>
      <c r="UU482" s="59"/>
      <c r="UV482" s="59"/>
      <c r="UW482" s="59"/>
      <c r="VA482" s="59"/>
      <c r="VB482" s="59">
        <v>1.39827001839876E-2</v>
      </c>
      <c r="VC482" s="59"/>
      <c r="VD482" s="59"/>
      <c r="VE482" s="59"/>
      <c r="VF482" s="59">
        <v>1.3973600231110999E-2</v>
      </c>
      <c r="VG482" s="59"/>
      <c r="VH482" s="59"/>
      <c r="VI482" s="59"/>
      <c r="VJ482" s="59"/>
      <c r="ACE482" s="60"/>
      <c r="ACF482" s="60">
        <v>6.2281723503285801E-3</v>
      </c>
      <c r="ACG482" s="60">
        <v>5.1684432000370199E-3</v>
      </c>
      <c r="ACH482" s="60">
        <v>3.7457315443191201E-3</v>
      </c>
      <c r="ACI482" s="60">
        <v>1.42482570593273E-2</v>
      </c>
      <c r="ACJ482" s="60">
        <v>5.66631687713631E-3</v>
      </c>
      <c r="ACK482" s="60">
        <v>3.1871082463453999E-3</v>
      </c>
      <c r="ACL482" s="60">
        <v>1.72276040386077E-3</v>
      </c>
      <c r="ACM482" s="60">
        <v>1.0150287037768799E-2</v>
      </c>
      <c r="ACN482" s="60">
        <v>2.9728047853356801E-3</v>
      </c>
      <c r="ACO482" s="60">
        <v>2.2163112441004299E-3</v>
      </c>
      <c r="ACP482" s="60">
        <v>9.5957596070206392E-3</v>
      </c>
      <c r="ACQ482" s="60">
        <v>9.1688706380924599E-3</v>
      </c>
      <c r="ACR482" s="60"/>
      <c r="ACS482" s="60"/>
      <c r="ACT482" s="60"/>
      <c r="ACU482" s="60"/>
      <c r="ACV482" s="60"/>
      <c r="ACW482" s="60"/>
      <c r="ACX482" s="60"/>
      <c r="ACY482" s="60">
        <v>1.09102292596164</v>
      </c>
      <c r="ACZ482" s="60">
        <v>5.9228252477333604E-3</v>
      </c>
      <c r="ADA482" s="60">
        <v>1.26850561494445E-2</v>
      </c>
      <c r="ADB482" s="60">
        <v>1.13906834951472E-2</v>
      </c>
      <c r="ADC482" s="60">
        <v>9.3656910230449E-3</v>
      </c>
      <c r="ADD482" s="60">
        <v>1.0728755817282399E-2</v>
      </c>
      <c r="ADE482" s="60">
        <v>9.6189185264404699E-3</v>
      </c>
      <c r="ADG482" s="59"/>
    </row>
    <row r="483" spans="554:787" x14ac:dyDescent="0.25">
      <c r="UH483" s="60"/>
      <c r="UI483" s="59"/>
      <c r="UJ483" s="59"/>
      <c r="UK483" s="59"/>
      <c r="UL483" s="59"/>
      <c r="UM483" s="59"/>
      <c r="UN483" s="59"/>
      <c r="UO483" s="59"/>
      <c r="UP483" s="59"/>
      <c r="UQ483" s="59"/>
      <c r="UR483" s="59"/>
      <c r="US483" s="59"/>
      <c r="UT483" s="60">
        <v>1.40431998297572E-2</v>
      </c>
      <c r="UU483" s="59"/>
      <c r="UV483" s="59"/>
      <c r="UW483" s="59"/>
      <c r="VA483" s="59"/>
      <c r="VB483" s="59">
        <v>1.3980600051581801E-2</v>
      </c>
      <c r="VC483" s="59"/>
      <c r="VD483" s="59"/>
      <c r="VE483" s="59"/>
      <c r="VF483" s="59">
        <v>1.39685003086924E-2</v>
      </c>
      <c r="VG483" s="59"/>
      <c r="VH483" s="59"/>
      <c r="VI483" s="59"/>
      <c r="VJ483" s="59"/>
      <c r="ACE483" s="60"/>
      <c r="ACF483" s="60">
        <v>6.1918995961017997E-3</v>
      </c>
      <c r="ACG483" s="60">
        <v>5.15296732314668E-3</v>
      </c>
      <c r="ACH483" s="60">
        <v>3.7150086454499401E-3</v>
      </c>
      <c r="ACI483" s="60">
        <v>1.42136430304768E-2</v>
      </c>
      <c r="ACJ483" s="60">
        <v>5.62620340027773E-3</v>
      </c>
      <c r="ACK483" s="60">
        <v>3.1804499486432201E-3</v>
      </c>
      <c r="ACL483" s="60">
        <v>1.7172624240502101E-3</v>
      </c>
      <c r="ACM483" s="60">
        <v>1.0115158932082501E-2</v>
      </c>
      <c r="ACN483" s="60">
        <v>2.9504231130701199E-3</v>
      </c>
      <c r="ACO483" s="60">
        <v>2.2133259465239499E-3</v>
      </c>
      <c r="ACP483" s="60">
        <v>9.5857555036814295E-3</v>
      </c>
      <c r="ACQ483" s="60">
        <v>9.1686639915560496E-3</v>
      </c>
      <c r="ACR483" s="60"/>
      <c r="ACS483" s="60"/>
      <c r="ACT483" s="60"/>
      <c r="ACU483" s="60"/>
      <c r="ACV483" s="60"/>
      <c r="ACW483" s="60"/>
      <c r="ACX483" s="60"/>
      <c r="ACY483" s="60">
        <v>1.0909668831664801</v>
      </c>
      <c r="ACZ483" s="60">
        <v>5.9203978510367003E-3</v>
      </c>
      <c r="ADA483" s="60">
        <v>1.26706894029463E-2</v>
      </c>
      <c r="ADB483" s="60">
        <v>1.13861894129992E-2</v>
      </c>
      <c r="ADC483" s="60">
        <v>9.3335659153300499E-3</v>
      </c>
      <c r="ADD483" s="60">
        <v>1.0710310017006E-2</v>
      </c>
      <c r="ADE483" s="60">
        <v>9.5896650302622292E-3</v>
      </c>
      <c r="ADG483" s="59"/>
    </row>
    <row r="484" spans="554:787" x14ac:dyDescent="0.25">
      <c r="UH484" s="60"/>
      <c r="UI484" s="59"/>
      <c r="UJ484" s="59"/>
      <c r="UK484" s="59"/>
      <c r="UL484" s="59"/>
      <c r="UM484" s="59"/>
      <c r="UN484" s="59"/>
      <c r="UO484" s="59"/>
      <c r="UP484" s="59"/>
      <c r="UQ484" s="59"/>
      <c r="UR484" s="59"/>
      <c r="US484" s="59"/>
      <c r="UT484" s="60">
        <v>1.40393003821372E-2</v>
      </c>
      <c r="UU484" s="59"/>
      <c r="UV484" s="59"/>
      <c r="UW484" s="59"/>
      <c r="VA484" s="59"/>
      <c r="VB484" s="59">
        <v>1.39771997928619E-2</v>
      </c>
      <c r="VC484" s="59"/>
      <c r="VD484" s="59"/>
      <c r="VE484" s="59"/>
      <c r="VF484" s="59">
        <v>1.3965300284326E-2</v>
      </c>
      <c r="VG484" s="59"/>
      <c r="VH484" s="59"/>
      <c r="VI484" s="59"/>
      <c r="VJ484" s="59"/>
      <c r="ACE484" s="60"/>
      <c r="ACF484" s="60">
        <v>6.1838215419845396E-3</v>
      </c>
      <c r="ACG484" s="60">
        <v>5.1380546034699897E-3</v>
      </c>
      <c r="ACH484" s="60">
        <v>3.7113924575954602E-3</v>
      </c>
      <c r="ACI484" s="60">
        <v>1.42022770864606E-2</v>
      </c>
      <c r="ACJ484" s="60">
        <v>5.6051117199840302E-3</v>
      </c>
      <c r="ACK484" s="60">
        <v>3.1559191172801501E-3</v>
      </c>
      <c r="ACL484" s="60">
        <v>1.70229310473008E-3</v>
      </c>
      <c r="ACM484" s="60">
        <v>1.01019424905748E-2</v>
      </c>
      <c r="ACN484" s="60">
        <v>2.93119388030219E-3</v>
      </c>
      <c r="ACO484" s="60">
        <v>2.1959685667349198E-3</v>
      </c>
      <c r="ACP484" s="60">
        <v>9.5582688424849793E-3</v>
      </c>
      <c r="ACQ484" s="60">
        <v>9.1597475067602702E-3</v>
      </c>
      <c r="ACR484" s="60"/>
      <c r="ACS484" s="60"/>
      <c r="ACT484" s="60"/>
      <c r="ACU484" s="60"/>
      <c r="ACV484" s="60"/>
      <c r="ACW484" s="60"/>
      <c r="ACX484" s="60"/>
      <c r="ACY484" s="60">
        <v>1.09095759235573</v>
      </c>
      <c r="ACZ484" s="60">
        <v>5.8985136380715099E-3</v>
      </c>
      <c r="ADA484" s="60">
        <v>1.26422390784899E-2</v>
      </c>
      <c r="ADB484" s="60">
        <v>1.1386079364041599E-2</v>
      </c>
      <c r="ADC484" s="60">
        <v>9.31628165328088E-3</v>
      </c>
      <c r="ADD484" s="60">
        <v>1.06922899264219E-2</v>
      </c>
      <c r="ADE484" s="60">
        <v>9.5749239719221495E-3</v>
      </c>
      <c r="ADG484" s="59"/>
    </row>
    <row r="485" spans="554:787" x14ac:dyDescent="0.25">
      <c r="UH485" s="60"/>
      <c r="UI485" s="59"/>
      <c r="UJ485" s="59"/>
      <c r="UK485" s="59"/>
      <c r="UL485" s="59"/>
      <c r="UM485" s="59"/>
      <c r="UN485" s="59"/>
      <c r="UO485" s="59"/>
      <c r="UP485" s="59"/>
      <c r="UQ485" s="59"/>
      <c r="UR485" s="59"/>
      <c r="US485" s="59"/>
      <c r="UT485" s="60">
        <v>1.4038800261914701E-2</v>
      </c>
      <c r="UU485" s="59"/>
      <c r="UV485" s="59"/>
      <c r="UW485" s="59"/>
      <c r="VA485" s="59"/>
      <c r="VB485" s="59">
        <v>1.39761995524168E-2</v>
      </c>
      <c r="VC485" s="59"/>
      <c r="VD485" s="59"/>
      <c r="VE485" s="59"/>
      <c r="VF485" s="59">
        <v>1.3965100049972499E-2</v>
      </c>
      <c r="VG485" s="59"/>
      <c r="VH485" s="59"/>
      <c r="VI485" s="59"/>
      <c r="VJ485" s="59"/>
      <c r="ACE485" s="60"/>
      <c r="ACF485" s="60">
        <v>6.1749696722593001E-3</v>
      </c>
      <c r="ACG485" s="60">
        <v>5.1266842131387604E-3</v>
      </c>
      <c r="ACH485" s="60">
        <v>3.6928741364569899E-3</v>
      </c>
      <c r="ACI485" s="60">
        <v>1.4173624916261699E-2</v>
      </c>
      <c r="ACJ485" s="60">
        <v>5.6016791622385603E-3</v>
      </c>
      <c r="ACK485" s="60">
        <v>3.1407312404495699E-3</v>
      </c>
      <c r="ACL485" s="60">
        <v>1.6907460306950801E-3</v>
      </c>
      <c r="ACM485" s="60">
        <v>1.00337680157367E-2</v>
      </c>
      <c r="ACN485" s="60">
        <v>2.9231478173486602E-3</v>
      </c>
      <c r="ACO485" s="60">
        <v>2.1804347978841301E-3</v>
      </c>
      <c r="ACP485" s="60">
        <v>9.5454690729131608E-3</v>
      </c>
      <c r="ACQ485" s="60">
        <v>9.1574972026296705E-3</v>
      </c>
      <c r="ACR485" s="60"/>
      <c r="ACS485" s="60"/>
      <c r="ACT485" s="60"/>
      <c r="ACU485" s="60"/>
      <c r="ACV485" s="60"/>
      <c r="ACW485" s="60"/>
      <c r="ACX485" s="60"/>
      <c r="ACY485" s="60">
        <v>1.0906544425010301</v>
      </c>
      <c r="ACZ485" s="60">
        <v>5.8670168232853202E-3</v>
      </c>
      <c r="ADA485" s="60">
        <v>1.26011077847696E-2</v>
      </c>
      <c r="ADB485" s="60">
        <v>1.13533115385176E-2</v>
      </c>
      <c r="ADC485" s="60">
        <v>9.2639633857518697E-3</v>
      </c>
      <c r="ADD485" s="60">
        <v>1.06902329819919E-2</v>
      </c>
      <c r="ADE485" s="60">
        <v>9.5575863699871901E-3</v>
      </c>
      <c r="ADG485" s="59"/>
    </row>
    <row r="486" spans="554:787" x14ac:dyDescent="0.25">
      <c r="UH486" s="60"/>
      <c r="UI486" s="59"/>
      <c r="UJ486" s="59"/>
      <c r="UK486" s="59"/>
      <c r="UL486" s="59"/>
      <c r="UM486" s="59"/>
      <c r="UN486" s="59"/>
      <c r="UO486" s="59"/>
      <c r="UP486" s="59"/>
      <c r="UQ486" s="59"/>
      <c r="UR486" s="59"/>
      <c r="US486" s="59"/>
      <c r="UT486" s="60">
        <v>1.4036799781024401E-2</v>
      </c>
      <c r="UU486" s="59"/>
      <c r="UV486" s="59"/>
      <c r="UW486" s="59"/>
      <c r="VA486" s="59"/>
      <c r="VB486" s="59">
        <v>1.39752998948097E-2</v>
      </c>
      <c r="VC486" s="59"/>
      <c r="VD486" s="59"/>
      <c r="VE486" s="59"/>
      <c r="VF486" s="59">
        <v>1.3964699581265399E-2</v>
      </c>
      <c r="VG486" s="59"/>
      <c r="VH486" s="59"/>
      <c r="VI486" s="59"/>
      <c r="VJ486" s="59"/>
      <c r="ACE486" s="60"/>
      <c r="ACF486" s="60">
        <v>6.1608533814639602E-3</v>
      </c>
      <c r="ACG486" s="60">
        <v>5.1216463875634497E-3</v>
      </c>
      <c r="ACH486" s="60">
        <v>3.68347493271459E-3</v>
      </c>
      <c r="ACI486" s="60">
        <v>1.4173399985046299E-2</v>
      </c>
      <c r="ACJ486" s="60">
        <v>5.5634436074836896E-3</v>
      </c>
      <c r="ACK486" s="60">
        <v>3.1278785145037701E-3</v>
      </c>
      <c r="ACL486" s="60">
        <v>1.6825221584913499E-3</v>
      </c>
      <c r="ACM486" s="60">
        <v>1.0020467827547499E-2</v>
      </c>
      <c r="ACN486" s="60">
        <v>2.9179706948701599E-3</v>
      </c>
      <c r="ACO486" s="60">
        <v>2.14755760314797E-3</v>
      </c>
      <c r="ACP486" s="60">
        <v>9.5386532459442001E-3</v>
      </c>
      <c r="ACQ486" s="60">
        <v>9.1574119489276802E-3</v>
      </c>
      <c r="ACR486" s="60"/>
      <c r="ACS486" s="60"/>
      <c r="ACT486" s="60"/>
      <c r="ACU486" s="60"/>
      <c r="ACV486" s="60"/>
      <c r="ACW486" s="60"/>
      <c r="ACX486" s="60"/>
      <c r="ACY486" s="60">
        <v>1.0904739025575501</v>
      </c>
      <c r="ACZ486" s="60">
        <v>5.8586287341634898E-3</v>
      </c>
      <c r="ADA486" s="60">
        <v>1.2596064426783699E-2</v>
      </c>
      <c r="ADB486" s="60">
        <v>1.1345427714095999E-2</v>
      </c>
      <c r="ADC486" s="60">
        <v>9.2589490110823406E-3</v>
      </c>
      <c r="ADD486" s="60">
        <v>1.06714755163635E-2</v>
      </c>
      <c r="ADE486" s="60">
        <v>9.5089656953222801E-3</v>
      </c>
      <c r="ADG486" s="59"/>
    </row>
    <row r="487" spans="554:787" x14ac:dyDescent="0.25">
      <c r="UH487" s="60"/>
      <c r="UI487" s="59"/>
      <c r="UJ487" s="59"/>
      <c r="UK487" s="59"/>
      <c r="UL487" s="59"/>
      <c r="UM487" s="59"/>
      <c r="UN487" s="59"/>
      <c r="UO487" s="59"/>
      <c r="UP487" s="59"/>
      <c r="UQ487" s="59"/>
      <c r="UR487" s="59"/>
      <c r="US487" s="59"/>
      <c r="UT487" s="60">
        <v>1.4036700129508899E-2</v>
      </c>
      <c r="UU487" s="59"/>
      <c r="UV487" s="59"/>
      <c r="UW487" s="59"/>
      <c r="VA487" s="59"/>
      <c r="VB487" s="59">
        <v>1.3969399966299499E-2</v>
      </c>
      <c r="VC487" s="59"/>
      <c r="VD487" s="59"/>
      <c r="VE487" s="59"/>
      <c r="VF487" s="59">
        <v>1.39640998095273E-2</v>
      </c>
      <c r="VG487" s="59"/>
      <c r="VH487" s="59"/>
      <c r="VI487" s="59"/>
      <c r="VJ487" s="59"/>
      <c r="ACE487" s="60"/>
      <c r="ACF487" s="60">
        <v>6.1556279639607102E-3</v>
      </c>
      <c r="ACG487" s="60">
        <v>5.1001608507020603E-3</v>
      </c>
      <c r="ACH487" s="60">
        <v>3.66859396828051E-3</v>
      </c>
      <c r="ACI487" s="60">
        <v>1.4165623665904299E-2</v>
      </c>
      <c r="ACJ487" s="60">
        <v>5.5530288227096701E-3</v>
      </c>
      <c r="ACK487" s="60">
        <v>3.1251638222113002E-3</v>
      </c>
      <c r="ACL487" s="60">
        <v>1.6637799788751699E-3</v>
      </c>
      <c r="ACM487" s="60">
        <v>1.0010630450505299E-2</v>
      </c>
      <c r="ACN487" s="60">
        <v>2.8888873997614298E-3</v>
      </c>
      <c r="ACO487" s="60">
        <v>2.1395195132552598E-3</v>
      </c>
      <c r="ACP487" s="60">
        <v>9.5010898834920806E-3</v>
      </c>
      <c r="ACQ487" s="60">
        <v>9.1556849654136196E-3</v>
      </c>
      <c r="ACR487" s="60"/>
      <c r="ACS487" s="60"/>
      <c r="ACT487" s="60"/>
      <c r="ACU487" s="60"/>
      <c r="ACV487" s="60"/>
      <c r="ACW487" s="60"/>
      <c r="ACX487" s="60"/>
      <c r="ACY487" s="60">
        <v>1.0903999084265501</v>
      </c>
      <c r="ACZ487" s="60">
        <v>5.8466461298178297E-3</v>
      </c>
      <c r="ADA487" s="60">
        <v>1.25926744583316E-2</v>
      </c>
      <c r="ADB487" s="60">
        <v>1.1319855960303901E-2</v>
      </c>
      <c r="ADC487" s="60">
        <v>9.2082701780362899E-3</v>
      </c>
      <c r="ADD487" s="60">
        <v>1.06647540027344E-2</v>
      </c>
      <c r="ADE487" s="60">
        <v>9.5054600606427706E-3</v>
      </c>
      <c r="ADG487" s="59"/>
    </row>
    <row r="488" spans="554:787" x14ac:dyDescent="0.25">
      <c r="UH488" s="60"/>
      <c r="UI488" s="59"/>
      <c r="UJ488" s="59"/>
      <c r="UK488" s="59"/>
      <c r="UL488" s="59"/>
      <c r="UM488" s="59"/>
      <c r="UN488" s="59"/>
      <c r="UO488" s="59"/>
      <c r="UP488" s="59"/>
      <c r="UQ488" s="59"/>
      <c r="UR488" s="59"/>
      <c r="US488" s="59"/>
      <c r="UT488" s="60">
        <v>1.4031800441443899E-2</v>
      </c>
      <c r="UU488" s="59"/>
      <c r="UV488" s="59"/>
      <c r="UW488" s="59"/>
      <c r="VA488" s="59"/>
      <c r="VB488" s="59">
        <v>1.3961999677121599E-2</v>
      </c>
      <c r="VC488" s="59"/>
      <c r="VD488" s="59"/>
      <c r="VE488" s="59"/>
      <c r="VF488" s="59">
        <v>1.39584997668862E-2</v>
      </c>
      <c r="VG488" s="59"/>
      <c r="VH488" s="59"/>
      <c r="VI488" s="59"/>
      <c r="VJ488" s="59"/>
      <c r="ACE488" s="60"/>
      <c r="ACF488" s="60">
        <v>6.1080366814603299E-3</v>
      </c>
      <c r="ACG488" s="60">
        <v>5.0920572811239103E-3</v>
      </c>
      <c r="ACH488" s="60">
        <v>3.6474299585812502E-3</v>
      </c>
      <c r="ACI488" s="60">
        <v>1.4156276632684201E-2</v>
      </c>
      <c r="ACJ488" s="60">
        <v>5.5478333904417599E-3</v>
      </c>
      <c r="ACK488" s="60">
        <v>3.1094792633141102E-3</v>
      </c>
      <c r="ACL488" s="60">
        <v>1.6423951480258299E-3</v>
      </c>
      <c r="ACM488" s="60">
        <v>9.9974879050590704E-3</v>
      </c>
      <c r="ACN488" s="60">
        <v>2.87356722700837E-3</v>
      </c>
      <c r="ACO488" s="60">
        <v>2.1343281983851698E-3</v>
      </c>
      <c r="ACP488" s="60">
        <v>9.4783950527980894E-3</v>
      </c>
      <c r="ACQ488" s="60">
        <v>9.1555968768426005E-3</v>
      </c>
      <c r="ACR488" s="60"/>
      <c r="ACS488" s="60"/>
      <c r="ACT488" s="60"/>
      <c r="ACU488" s="60"/>
      <c r="ACV488" s="60"/>
      <c r="ACW488" s="60"/>
      <c r="ACX488" s="60"/>
      <c r="ACY488" s="60">
        <v>1.0903788911322301</v>
      </c>
      <c r="ACZ488" s="60">
        <v>5.80946661536072E-3</v>
      </c>
      <c r="ADA488" s="60">
        <v>1.25764979480952E-2</v>
      </c>
      <c r="ADB488" s="60">
        <v>1.12694708342818E-2</v>
      </c>
      <c r="ADC488" s="60">
        <v>9.20529633050436E-3</v>
      </c>
      <c r="ADD488" s="60">
        <v>1.06086425241368E-2</v>
      </c>
      <c r="ADE488" s="60">
        <v>9.4938462597383907E-3</v>
      </c>
      <c r="ADG488" s="59"/>
    </row>
    <row r="489" spans="554:787" x14ac:dyDescent="0.25">
      <c r="UH489" s="60"/>
      <c r="UI489" s="59"/>
      <c r="UJ489" s="59"/>
      <c r="UK489" s="59"/>
      <c r="UL489" s="59"/>
      <c r="UM489" s="59"/>
      <c r="UN489" s="59"/>
      <c r="UO489" s="59"/>
      <c r="UP489" s="59"/>
      <c r="UQ489" s="59"/>
      <c r="UR489" s="59"/>
      <c r="US489" s="59"/>
      <c r="UT489" s="60">
        <v>1.4031000435352299E-2</v>
      </c>
      <c r="UU489" s="59"/>
      <c r="UV489" s="59"/>
      <c r="UW489" s="59"/>
      <c r="VA489" s="59"/>
      <c r="VB489" s="59">
        <v>1.39595996588468E-2</v>
      </c>
      <c r="VC489" s="59"/>
      <c r="VD489" s="59"/>
      <c r="VE489" s="59"/>
      <c r="VF489" s="59">
        <v>1.3952000066637899E-2</v>
      </c>
      <c r="VG489" s="59"/>
      <c r="VH489" s="59"/>
      <c r="VI489" s="59"/>
      <c r="VJ489" s="59"/>
      <c r="ACE489" s="60"/>
      <c r="ACF489" s="60">
        <v>6.10435739544415E-3</v>
      </c>
      <c r="ACG489" s="60">
        <v>5.0386462684536499E-3</v>
      </c>
      <c r="ACH489" s="60">
        <v>3.64610680555395E-3</v>
      </c>
      <c r="ACI489" s="60">
        <v>1.4154526642324E-2</v>
      </c>
      <c r="ACJ489" s="60">
        <v>5.5448271838017199E-3</v>
      </c>
      <c r="ACK489" s="60">
        <v>3.10443910705822E-3</v>
      </c>
      <c r="ACL489" s="60">
        <v>1.6092825382054701E-3</v>
      </c>
      <c r="ACM489" s="60">
        <v>9.9934412132513892E-3</v>
      </c>
      <c r="ACN489" s="60">
        <v>2.8553618746603501E-3</v>
      </c>
      <c r="ACO489" s="60">
        <v>2.12860957719677E-3</v>
      </c>
      <c r="ACP489" s="60">
        <v>9.4779069336689697E-3</v>
      </c>
      <c r="ACQ489" s="60">
        <v>9.1335458729227808E-3</v>
      </c>
      <c r="ACR489" s="60"/>
      <c r="ACS489" s="60"/>
      <c r="ACT489" s="60"/>
      <c r="ACU489" s="60"/>
      <c r="ACV489" s="60"/>
      <c r="ACW489" s="60"/>
      <c r="ACX489" s="60"/>
      <c r="ACY489" s="60">
        <v>1.09030983111659</v>
      </c>
      <c r="ACZ489" s="60">
        <v>5.7876027487451503E-3</v>
      </c>
      <c r="ADA489" s="60">
        <v>1.25751516341729E-2</v>
      </c>
      <c r="ADB489" s="60">
        <v>1.12638658172136E-2</v>
      </c>
      <c r="ADC489" s="60">
        <v>9.1079239537930796E-3</v>
      </c>
      <c r="ADD489" s="60">
        <v>1.0591311225952801E-2</v>
      </c>
      <c r="ADE489" s="60">
        <v>9.3964805961776806E-3</v>
      </c>
      <c r="ADG489" s="59"/>
    </row>
    <row r="490" spans="554:787" x14ac:dyDescent="0.25">
      <c r="UH490" s="60"/>
      <c r="UI490" s="59"/>
      <c r="UJ490" s="59"/>
      <c r="UK490" s="59"/>
      <c r="UL490" s="59"/>
      <c r="UM490" s="59"/>
      <c r="UN490" s="59"/>
      <c r="UO490" s="59"/>
      <c r="UP490" s="59"/>
      <c r="UQ490" s="59"/>
      <c r="UR490" s="59"/>
      <c r="US490" s="59"/>
      <c r="UT490" s="60">
        <v>1.40297003090381E-2</v>
      </c>
      <c r="UU490" s="59"/>
      <c r="UV490" s="59"/>
      <c r="UW490" s="59"/>
      <c r="VA490" s="59"/>
      <c r="VB490" s="59">
        <v>1.39538003131747E-2</v>
      </c>
      <c r="VC490" s="59"/>
      <c r="VD490" s="59"/>
      <c r="VE490" s="59"/>
      <c r="VF490" s="59">
        <v>1.3951200060546299E-2</v>
      </c>
      <c r="VG490" s="59"/>
      <c r="VH490" s="59"/>
      <c r="VI490" s="59"/>
      <c r="VJ490" s="59"/>
      <c r="ACE490" s="60"/>
      <c r="ACF490" s="60">
        <v>6.0885228502021204E-3</v>
      </c>
      <c r="ACG490" s="60">
        <v>5.02409471124489E-3</v>
      </c>
      <c r="ACH490" s="60">
        <v>3.6101470765763999E-3</v>
      </c>
      <c r="ACI490" s="60">
        <v>1.40732972415202E-2</v>
      </c>
      <c r="ACJ490" s="60">
        <v>5.4973410324752397E-3</v>
      </c>
      <c r="ACK490" s="60">
        <v>3.09917279571374E-3</v>
      </c>
      <c r="ACL490" s="60">
        <v>1.59973792474439E-3</v>
      </c>
      <c r="ACM490" s="60">
        <v>9.9625899422534098E-3</v>
      </c>
      <c r="ACN490" s="60">
        <v>2.7709477344487802E-3</v>
      </c>
      <c r="ACO490" s="60">
        <v>2.1102033055271099E-3</v>
      </c>
      <c r="ACP490" s="60">
        <v>9.4762030007020399E-3</v>
      </c>
      <c r="ACQ490" s="60">
        <v>9.1254822416150204E-3</v>
      </c>
      <c r="ACR490" s="60"/>
      <c r="ACS490" s="60"/>
      <c r="ACT490" s="60"/>
      <c r="ACU490" s="60"/>
      <c r="ACV490" s="60"/>
      <c r="ACW490" s="60"/>
      <c r="ACX490" s="60"/>
      <c r="ACY490" s="60">
        <v>1.09029272817798</v>
      </c>
      <c r="ACZ490" s="60">
        <v>5.7808314552580701E-3</v>
      </c>
      <c r="ADA490" s="60">
        <v>1.25616384308605E-2</v>
      </c>
      <c r="ADB490" s="60">
        <v>1.12581482955601E-2</v>
      </c>
      <c r="ADC490" s="60">
        <v>9.1050423106691907E-3</v>
      </c>
      <c r="ADD490" s="60">
        <v>1.0569190538258499E-2</v>
      </c>
      <c r="ADE490" s="60">
        <v>9.3754984004271701E-3</v>
      </c>
      <c r="ADG490" s="59"/>
    </row>
    <row r="491" spans="554:787" x14ac:dyDescent="0.25">
      <c r="UH491" s="60"/>
      <c r="UI491" s="59"/>
      <c r="UJ491" s="59"/>
      <c r="UK491" s="59"/>
      <c r="UL491" s="59"/>
      <c r="UM491" s="59"/>
      <c r="UN491" s="59"/>
      <c r="UO491" s="59"/>
      <c r="UP491" s="59"/>
      <c r="UQ491" s="59"/>
      <c r="UR491" s="59"/>
      <c r="US491" s="59"/>
      <c r="UT491" s="60">
        <v>1.4027499593794301E-2</v>
      </c>
      <c r="UU491" s="59"/>
      <c r="UV491" s="59"/>
      <c r="UW491" s="59"/>
      <c r="VA491" s="59"/>
      <c r="VB491" s="59">
        <v>1.39459995552897E-2</v>
      </c>
      <c r="VC491" s="59"/>
      <c r="VD491" s="59"/>
      <c r="VE491" s="59"/>
      <c r="VF491" s="59">
        <v>1.39501998201012E-2</v>
      </c>
      <c r="VG491" s="59"/>
      <c r="VH491" s="59"/>
      <c r="VI491" s="59"/>
      <c r="VJ491" s="59"/>
      <c r="ACE491" s="60"/>
      <c r="ACF491" s="60">
        <v>6.0803051309459098E-3</v>
      </c>
      <c r="ACG491" s="60">
        <v>5.0179238493905697E-3</v>
      </c>
      <c r="ACH491" s="60">
        <v>3.5953379083353602E-3</v>
      </c>
      <c r="ACI491" s="60">
        <v>1.40580874661122E-2</v>
      </c>
      <c r="ACJ491" s="60">
        <v>5.4962432594860304E-3</v>
      </c>
      <c r="ACK491" s="60">
        <v>3.0785517599898099E-3</v>
      </c>
      <c r="ACL491" s="60">
        <v>1.5984727971380399E-3</v>
      </c>
      <c r="ACM491" s="60">
        <v>9.9314904635396592E-3</v>
      </c>
      <c r="ACN491" s="60">
        <v>2.75150425434022E-3</v>
      </c>
      <c r="ACO491" s="60">
        <v>2.10313773210039E-3</v>
      </c>
      <c r="ACP491" s="60">
        <v>9.4633388858699208E-3</v>
      </c>
      <c r="ACQ491" s="60">
        <v>9.0833169136682202E-3</v>
      </c>
      <c r="ACR491" s="60"/>
      <c r="ACS491" s="60"/>
      <c r="ACT491" s="60"/>
      <c r="ACU491" s="60"/>
      <c r="ACV491" s="60"/>
      <c r="ACW491" s="60"/>
      <c r="ACX491" s="60"/>
      <c r="ACY491" s="60">
        <v>1.0902902584471501</v>
      </c>
      <c r="ACZ491" s="60">
        <v>5.7586176745406201E-3</v>
      </c>
      <c r="ADA491" s="60">
        <v>1.25277698957447E-2</v>
      </c>
      <c r="ADB491" s="60">
        <v>1.12177138537548E-2</v>
      </c>
      <c r="ADC491" s="60">
        <v>9.1024516880647693E-3</v>
      </c>
      <c r="ADD491" s="60">
        <v>1.0526676606927901E-2</v>
      </c>
      <c r="ADE491" s="60">
        <v>9.37317972092927E-3</v>
      </c>
      <c r="ADG491" s="59"/>
    </row>
    <row r="492" spans="554:787" x14ac:dyDescent="0.25">
      <c r="UH492" s="60"/>
      <c r="UI492" s="59"/>
      <c r="UJ492" s="59"/>
      <c r="UK492" s="59"/>
      <c r="UL492" s="59"/>
      <c r="UM492" s="59"/>
      <c r="UN492" s="59"/>
      <c r="UO492" s="59"/>
      <c r="UP492" s="59"/>
      <c r="UQ492" s="59"/>
      <c r="UR492" s="59"/>
      <c r="US492" s="59"/>
      <c r="UT492" s="60">
        <v>1.4024799689650499E-2</v>
      </c>
      <c r="UU492" s="59"/>
      <c r="UV492" s="59"/>
      <c r="UW492" s="59"/>
      <c r="VA492" s="59"/>
      <c r="VB492" s="59">
        <v>1.39332003891468E-2</v>
      </c>
      <c r="VC492" s="59"/>
      <c r="VD492" s="59"/>
      <c r="VE492" s="59"/>
      <c r="VF492" s="59">
        <v>1.3948200270533499E-2</v>
      </c>
      <c r="VG492" s="59"/>
      <c r="VH492" s="59"/>
      <c r="VI492" s="59"/>
      <c r="VJ492" s="59"/>
      <c r="ACE492" s="60"/>
      <c r="ACF492" s="60">
        <v>6.0774736580149003E-3</v>
      </c>
      <c r="ACG492" s="60">
        <v>5.0087332392330002E-3</v>
      </c>
      <c r="ACH492" s="60">
        <v>3.5781353978668801E-3</v>
      </c>
      <c r="ACI492" s="60">
        <v>1.40487236152555E-2</v>
      </c>
      <c r="ACJ492" s="60">
        <v>5.4809522069063999E-3</v>
      </c>
      <c r="ACK492" s="60">
        <v>3.0743379058565598E-3</v>
      </c>
      <c r="ACL492" s="60">
        <v>1.5811503029775501E-3</v>
      </c>
      <c r="ACM492" s="60">
        <v>9.9155277892341298E-3</v>
      </c>
      <c r="ACN492" s="60">
        <v>2.7478082498302802E-3</v>
      </c>
      <c r="ACO492" s="60">
        <v>2.1031029719991599E-3</v>
      </c>
      <c r="ACP492" s="60">
        <v>9.4434747369820903E-3</v>
      </c>
      <c r="ACQ492" s="60">
        <v>9.0552536298490402E-3</v>
      </c>
      <c r="ACR492" s="60"/>
      <c r="ACS492" s="60"/>
      <c r="ACT492" s="60"/>
      <c r="ACU492" s="60"/>
      <c r="ACV492" s="60"/>
      <c r="ACW492" s="60"/>
      <c r="ACX492" s="60"/>
      <c r="ACY492" s="60">
        <v>1.09022764352501</v>
      </c>
      <c r="ACZ492" s="60">
        <v>5.7398249364001399E-3</v>
      </c>
      <c r="ADA492" s="60">
        <v>1.2526130846595001E-2</v>
      </c>
      <c r="ADB492" s="60">
        <v>1.1205549867651E-2</v>
      </c>
      <c r="ADC492" s="60">
        <v>9.0956577153939004E-3</v>
      </c>
      <c r="ADD492" s="60">
        <v>1.0479867006367801E-2</v>
      </c>
      <c r="ADE492" s="60">
        <v>9.3691726485800406E-3</v>
      </c>
      <c r="ADG492" s="59"/>
    </row>
    <row r="493" spans="554:787" x14ac:dyDescent="0.25">
      <c r="UH493" s="60"/>
      <c r="UI493" s="59"/>
      <c r="UJ493" s="59"/>
      <c r="UK493" s="59"/>
      <c r="UL493" s="59"/>
      <c r="UM493" s="59"/>
      <c r="UN493" s="59"/>
      <c r="UO493" s="59"/>
      <c r="UP493" s="59"/>
      <c r="UQ493" s="59"/>
      <c r="UR493" s="59"/>
      <c r="US493" s="59"/>
      <c r="UT493" s="60">
        <v>1.40212001278996E-2</v>
      </c>
      <c r="UU493" s="59"/>
      <c r="UV493" s="59"/>
      <c r="UW493" s="59"/>
      <c r="VA493" s="59"/>
      <c r="VB493" s="59">
        <v>1.39282997697591E-2</v>
      </c>
      <c r="VC493" s="59"/>
      <c r="VD493" s="59"/>
      <c r="VE493" s="59"/>
      <c r="VF493" s="59">
        <v>1.39451995491981E-2</v>
      </c>
      <c r="VG493" s="59"/>
      <c r="VH493" s="59"/>
      <c r="VI493" s="59"/>
      <c r="VJ493" s="59"/>
      <c r="ACE493" s="60"/>
      <c r="ACF493" s="60">
        <v>6.0747183773415901E-3</v>
      </c>
      <c r="ACG493" s="60">
        <v>4.9994062149479697E-3</v>
      </c>
      <c r="ACH493" s="60">
        <v>3.5283632417845898E-3</v>
      </c>
      <c r="ACI493" s="60">
        <v>1.40010301562556E-2</v>
      </c>
      <c r="ACJ493" s="60">
        <v>5.4732658764825503E-3</v>
      </c>
      <c r="ACK493" s="60">
        <v>3.07372120831705E-3</v>
      </c>
      <c r="ACL493" s="60">
        <v>1.5757750601234201E-3</v>
      </c>
      <c r="ACM493" s="60">
        <v>9.89214408237548E-3</v>
      </c>
      <c r="ACN493" s="60">
        <v>2.7459583985210301E-3</v>
      </c>
      <c r="ACO493" s="60">
        <v>2.0831613885389298E-3</v>
      </c>
      <c r="ACP493" s="60">
        <v>9.4428279491798606E-3</v>
      </c>
      <c r="ACQ493" s="60">
        <v>9.0466229171863102E-3</v>
      </c>
      <c r="ACR493" s="60"/>
      <c r="ACS493" s="60"/>
      <c r="ACT493" s="60"/>
      <c r="ACU493" s="60"/>
      <c r="ACV493" s="60"/>
      <c r="ACW493" s="60"/>
      <c r="ACX493" s="60"/>
      <c r="ACY493" s="60">
        <v>1.0902034213549301</v>
      </c>
      <c r="ACZ493" s="60">
        <v>5.7371411237921504E-3</v>
      </c>
      <c r="ADA493" s="60">
        <v>1.24968912800596E-2</v>
      </c>
      <c r="ADB493" s="60">
        <v>1.1186435225621599E-2</v>
      </c>
      <c r="ADC493" s="60">
        <v>9.0127682989151799E-3</v>
      </c>
      <c r="ADD493" s="60">
        <v>1.0413240053788001E-2</v>
      </c>
      <c r="ADE493" s="60">
        <v>9.3452688077087301E-3</v>
      </c>
      <c r="ADG493" s="59"/>
    </row>
    <row r="494" spans="554:787" x14ac:dyDescent="0.25">
      <c r="UH494" s="60"/>
      <c r="UI494" s="59"/>
      <c r="UJ494" s="59"/>
      <c r="UK494" s="59"/>
      <c r="UL494" s="59"/>
      <c r="UM494" s="59"/>
      <c r="UN494" s="59"/>
      <c r="UO494" s="59"/>
      <c r="UP494" s="59"/>
      <c r="UQ494" s="59"/>
      <c r="UR494" s="59"/>
      <c r="US494" s="59"/>
      <c r="UT494" s="60">
        <v>1.40212001278996E-2</v>
      </c>
      <c r="UU494" s="59"/>
      <c r="UV494" s="59"/>
      <c r="UW494" s="59"/>
      <c r="VA494" s="59"/>
      <c r="VB494" s="59">
        <v>1.39274997636675E-2</v>
      </c>
      <c r="VC494" s="59"/>
      <c r="VD494" s="59"/>
      <c r="VE494" s="59"/>
      <c r="VF494" s="59">
        <v>1.39451995491981E-2</v>
      </c>
      <c r="VG494" s="59"/>
      <c r="VH494" s="59"/>
      <c r="VI494" s="59"/>
      <c r="VJ494" s="59"/>
      <c r="ACE494" s="60"/>
      <c r="ACF494" s="60">
        <v>6.0743763009195604E-3</v>
      </c>
      <c r="ACG494" s="60">
        <v>4.9991830230049304E-3</v>
      </c>
      <c r="ACH494" s="60">
        <v>3.5259696257138699E-3</v>
      </c>
      <c r="ACI494" s="60">
        <v>1.39779379084886E-2</v>
      </c>
      <c r="ACJ494" s="60">
        <v>5.4217438289238503E-3</v>
      </c>
      <c r="ACK494" s="60">
        <v>3.0722381477567098E-3</v>
      </c>
      <c r="ACL494" s="60">
        <v>1.57437469185307E-3</v>
      </c>
      <c r="ACM494" s="60">
        <v>9.8615276936039106E-3</v>
      </c>
      <c r="ACN494" s="60">
        <v>2.7449969207307E-3</v>
      </c>
      <c r="ACO494" s="60">
        <v>2.0831576611384699E-3</v>
      </c>
      <c r="ACP494" s="60">
        <v>9.4426844110827197E-3</v>
      </c>
      <c r="ACQ494" s="60">
        <v>9.0230931265079892E-3</v>
      </c>
      <c r="ACR494" s="60"/>
      <c r="ACS494" s="60"/>
      <c r="ACT494" s="60"/>
      <c r="ACU494" s="60"/>
      <c r="ACV494" s="60"/>
      <c r="ACW494" s="60"/>
      <c r="ACX494" s="60"/>
      <c r="ACY494" s="60">
        <v>1.0901905374954901</v>
      </c>
      <c r="ACZ494" s="60">
        <v>5.6880262883674199E-3</v>
      </c>
      <c r="ADA494" s="60">
        <v>1.24633178540165E-2</v>
      </c>
      <c r="ADB494" s="60">
        <v>1.11765359527771E-2</v>
      </c>
      <c r="ADC494" s="60">
        <v>8.9979036540355998E-3</v>
      </c>
      <c r="ADD494" s="60">
        <v>1.04031862017575E-2</v>
      </c>
      <c r="ADE494" s="60">
        <v>9.3430745517018299E-3</v>
      </c>
      <c r="ADG494" s="59"/>
    </row>
    <row r="495" spans="554:787" x14ac:dyDescent="0.25">
      <c r="UH495" s="60"/>
      <c r="UI495" s="59"/>
      <c r="UJ495" s="59"/>
      <c r="UK495" s="59"/>
      <c r="UL495" s="59"/>
      <c r="UM495" s="59"/>
      <c r="UN495" s="59"/>
      <c r="UO495" s="59"/>
      <c r="UP495" s="59"/>
      <c r="UQ495" s="59"/>
      <c r="UR495" s="59"/>
      <c r="US495" s="59"/>
      <c r="UT495" s="60">
        <v>1.40177998691797E-2</v>
      </c>
      <c r="UU495" s="59"/>
      <c r="UV495" s="59"/>
      <c r="UW495" s="59"/>
      <c r="VA495" s="59"/>
      <c r="VB495" s="59">
        <v>1.3923600316047601E-2</v>
      </c>
      <c r="VC495" s="59"/>
      <c r="VD495" s="59"/>
      <c r="VE495" s="59"/>
      <c r="VF495" s="59">
        <v>1.3942699879407799E-2</v>
      </c>
      <c r="VG495" s="59"/>
      <c r="VH495" s="59"/>
      <c r="VI495" s="59"/>
      <c r="VJ495" s="59"/>
      <c r="ACE495" s="60"/>
      <c r="ACF495" s="60">
        <v>6.0689381055011697E-3</v>
      </c>
      <c r="ACG495" s="60">
        <v>4.9969950357856303E-3</v>
      </c>
      <c r="ACH495" s="60">
        <v>3.5173839433339498E-3</v>
      </c>
      <c r="ACI495" s="60">
        <v>1.39679480369178E-2</v>
      </c>
      <c r="ACJ495" s="60">
        <v>5.40411894280162E-3</v>
      </c>
      <c r="ACK495" s="60">
        <v>3.0681486422925201E-3</v>
      </c>
      <c r="ACL495" s="60">
        <v>1.5673768475952001E-3</v>
      </c>
      <c r="ACM495" s="60">
        <v>9.8507865699438094E-3</v>
      </c>
      <c r="ACN495" s="60">
        <v>2.7367586204068901E-3</v>
      </c>
      <c r="ACO495" s="60">
        <v>2.0740872179445501E-3</v>
      </c>
      <c r="ACP495" s="60">
        <v>9.4418025747409103E-3</v>
      </c>
      <c r="ACQ495" s="60">
        <v>8.9962378286751205E-3</v>
      </c>
      <c r="ACR495" s="60"/>
      <c r="ACS495" s="60"/>
      <c r="ACT495" s="60"/>
      <c r="ACU495" s="60"/>
      <c r="ACV495" s="60"/>
      <c r="ACW495" s="60"/>
      <c r="ACX495" s="60"/>
      <c r="ACY495" s="60">
        <v>1.08976080393998</v>
      </c>
      <c r="ACZ495" s="60">
        <v>5.6155500995666904E-3</v>
      </c>
      <c r="ADA495" s="60">
        <v>1.2455362998921899E-2</v>
      </c>
      <c r="ADB495" s="60">
        <v>1.1160916273870799E-2</v>
      </c>
      <c r="ADC495" s="60">
        <v>8.9391652513718702E-3</v>
      </c>
      <c r="ADD495" s="60">
        <v>1.03869388746895E-2</v>
      </c>
      <c r="ADE495" s="60">
        <v>9.2698963197151204E-3</v>
      </c>
      <c r="ADG495" s="59"/>
    </row>
    <row r="496" spans="554:787" x14ac:dyDescent="0.25">
      <c r="UH496" s="60"/>
      <c r="UI496" s="59"/>
      <c r="UJ496" s="59"/>
      <c r="UK496" s="59"/>
      <c r="UL496" s="59"/>
      <c r="UM496" s="59"/>
      <c r="UN496" s="59"/>
      <c r="UO496" s="59"/>
      <c r="UP496" s="59"/>
      <c r="UQ496" s="59"/>
      <c r="UR496" s="59"/>
      <c r="US496" s="59"/>
      <c r="UT496" s="60">
        <v>1.4013700187206201E-2</v>
      </c>
      <c r="UU496" s="59"/>
      <c r="UV496" s="59"/>
      <c r="UW496" s="59"/>
      <c r="VA496" s="59"/>
      <c r="VB496" s="59">
        <v>1.3918399810791E-2</v>
      </c>
      <c r="VC496" s="59"/>
      <c r="VD496" s="59"/>
      <c r="VE496" s="59"/>
      <c r="VF496" s="59">
        <v>1.39375999569892E-2</v>
      </c>
      <c r="VG496" s="59"/>
      <c r="VH496" s="59"/>
      <c r="VI496" s="59"/>
      <c r="VJ496" s="59"/>
      <c r="ACE496" s="60"/>
      <c r="ACF496" s="60">
        <v>6.0596268530486198E-3</v>
      </c>
      <c r="ACG496" s="60">
        <v>4.9902488854260503E-3</v>
      </c>
      <c r="ACH496" s="60">
        <v>3.4967289246391601E-3</v>
      </c>
      <c r="ACI496" s="60">
        <v>1.3912112652161799E-2</v>
      </c>
      <c r="ACJ496" s="60">
        <v>5.4014913211416901E-3</v>
      </c>
      <c r="ACK496" s="60">
        <v>3.0537379110434199E-3</v>
      </c>
      <c r="ACL496" s="60">
        <v>1.5429817170351399E-3</v>
      </c>
      <c r="ACM496" s="60">
        <v>9.8314390668677101E-3</v>
      </c>
      <c r="ACN496" s="60">
        <v>2.7340954651327298E-3</v>
      </c>
      <c r="ACO496" s="60">
        <v>2.0701270703931702E-3</v>
      </c>
      <c r="ACP496" s="60">
        <v>9.4344196103417297E-3</v>
      </c>
      <c r="ACQ496" s="60">
        <v>8.9597619410256308E-3</v>
      </c>
      <c r="ACR496" s="60"/>
      <c r="ACS496" s="60"/>
      <c r="ACT496" s="60"/>
      <c r="ACU496" s="60"/>
      <c r="ACV496" s="60"/>
      <c r="ACW496" s="60"/>
      <c r="ACX496" s="60"/>
      <c r="ACY496" s="60">
        <v>1.0895529716821299</v>
      </c>
      <c r="ACZ496" s="60">
        <v>5.5957503997098703E-3</v>
      </c>
      <c r="ADA496" s="60">
        <v>1.2448732958990899E-2</v>
      </c>
      <c r="ADB496" s="60">
        <v>1.11235208009285E-2</v>
      </c>
      <c r="ADC496" s="60">
        <v>8.9302118753500498E-3</v>
      </c>
      <c r="ADD496" s="60">
        <v>1.03743729276808E-2</v>
      </c>
      <c r="ADE496" s="60">
        <v>9.2248148443954802E-3</v>
      </c>
      <c r="ADG496" s="59"/>
    </row>
    <row r="497" spans="554:787" x14ac:dyDescent="0.25">
      <c r="UH497" s="60"/>
      <c r="UI497" s="59"/>
      <c r="UJ497" s="59"/>
      <c r="UK497" s="59"/>
      <c r="UL497" s="59"/>
      <c r="UM497" s="59"/>
      <c r="UN497" s="59"/>
      <c r="UO497" s="59"/>
      <c r="UP497" s="59"/>
      <c r="UQ497" s="59"/>
      <c r="UR497" s="59"/>
      <c r="US497" s="59"/>
      <c r="UT497" s="60">
        <v>1.4010700397193401E-2</v>
      </c>
      <c r="UU497" s="59"/>
      <c r="UV497" s="59"/>
      <c r="UW497" s="59"/>
      <c r="VA497" s="59"/>
      <c r="VB497" s="59">
        <v>1.3910599984228601E-2</v>
      </c>
      <c r="VC497" s="59"/>
      <c r="VD497" s="59"/>
      <c r="VE497" s="59"/>
      <c r="VF497" s="59">
        <v>1.3935700058937E-2</v>
      </c>
      <c r="VG497" s="59"/>
      <c r="VH497" s="59"/>
      <c r="VI497" s="59"/>
      <c r="VJ497" s="59"/>
      <c r="ACE497" s="60"/>
      <c r="ACF497" s="60">
        <v>6.0568530011676797E-3</v>
      </c>
      <c r="ACG497" s="60">
        <v>4.96118303053311E-3</v>
      </c>
      <c r="ACH497" s="60">
        <v>3.4886224613906E-3</v>
      </c>
      <c r="ACI497" s="60">
        <v>1.3902147265589899E-2</v>
      </c>
      <c r="ACJ497" s="60">
        <v>5.3983559955136798E-3</v>
      </c>
      <c r="ACK497" s="60">
        <v>3.0218692591388102E-3</v>
      </c>
      <c r="ACL497" s="60">
        <v>1.5421432666010101E-3</v>
      </c>
      <c r="ACM497" s="60">
        <v>9.8221096957455904E-3</v>
      </c>
      <c r="ACN497" s="60">
        <v>2.68661198716127E-3</v>
      </c>
      <c r="ACO497" s="60">
        <v>2.0683979374739501E-3</v>
      </c>
      <c r="ACP497" s="60">
        <v>9.4159911275105198E-3</v>
      </c>
      <c r="ACQ497" s="60">
        <v>8.9371137701881008E-3</v>
      </c>
      <c r="ACR497" s="60"/>
      <c r="ACS497" s="60"/>
      <c r="ACT497" s="60"/>
      <c r="ACU497" s="60"/>
      <c r="ACV497" s="60"/>
      <c r="ACW497" s="60"/>
      <c r="ACX497" s="60"/>
      <c r="ACY497" s="60">
        <v>1.08953784846785</v>
      </c>
      <c r="ACZ497" s="60">
        <v>5.5945531759581902E-3</v>
      </c>
      <c r="ADA497" s="60">
        <v>1.2428549908625E-2</v>
      </c>
      <c r="ADB497" s="60">
        <v>1.11212524950598E-2</v>
      </c>
      <c r="ADC497" s="60">
        <v>8.8908710671858592E-3</v>
      </c>
      <c r="ADD497" s="60">
        <v>1.03638053748212E-2</v>
      </c>
      <c r="ADE497" s="60">
        <v>9.1984071830550004E-3</v>
      </c>
      <c r="ADG497" s="59"/>
    </row>
    <row r="498" spans="554:787" x14ac:dyDescent="0.25">
      <c r="UH498" s="60"/>
      <c r="UI498" s="59"/>
      <c r="UJ498" s="59"/>
      <c r="UK498" s="59"/>
      <c r="UL498" s="59"/>
      <c r="UM498" s="59"/>
      <c r="UN498" s="59"/>
      <c r="UO498" s="59"/>
      <c r="UP498" s="59"/>
      <c r="UQ498" s="59"/>
      <c r="UR498" s="59"/>
      <c r="US498" s="59"/>
      <c r="UT498" s="60">
        <v>1.4010200276970799E-2</v>
      </c>
      <c r="UU498" s="59"/>
      <c r="UV498" s="59"/>
      <c r="UW498" s="59"/>
      <c r="VA498" s="59"/>
      <c r="VB498" s="59">
        <v>1.39092002063989E-2</v>
      </c>
      <c r="VC498" s="59"/>
      <c r="VD498" s="59"/>
      <c r="VE498" s="59"/>
      <c r="VF498" s="59">
        <v>1.3935700058937E-2</v>
      </c>
      <c r="VG498" s="59"/>
      <c r="VH498" s="59"/>
      <c r="VI498" s="59"/>
      <c r="VJ498" s="59"/>
      <c r="ACE498" s="60"/>
      <c r="ACF498" s="60">
        <v>6.0015005548862202E-3</v>
      </c>
      <c r="ACG498" s="60">
        <v>4.9588297274259204E-3</v>
      </c>
      <c r="ACH498" s="60">
        <v>3.4831581014806998E-3</v>
      </c>
      <c r="ACI498" s="60">
        <v>1.38983263832432E-2</v>
      </c>
      <c r="ACJ498" s="60">
        <v>5.3695495732014901E-3</v>
      </c>
      <c r="ACK498" s="60">
        <v>3.0100976225040099E-3</v>
      </c>
      <c r="ACL498" s="60">
        <v>1.5358441659359199E-3</v>
      </c>
      <c r="ACM498" s="60">
        <v>9.7942038243883991E-3</v>
      </c>
      <c r="ACN498" s="60">
        <v>2.6474504449791698E-3</v>
      </c>
      <c r="ACO498" s="60">
        <v>2.05765187741337E-3</v>
      </c>
      <c r="ACP498" s="60">
        <v>9.4126570112577392E-3</v>
      </c>
      <c r="ACQ498" s="60">
        <v>8.9204565726870091E-3</v>
      </c>
      <c r="ACR498" s="60"/>
      <c r="ACS498" s="60"/>
      <c r="ACT498" s="60"/>
      <c r="ACU498" s="60"/>
      <c r="ACV498" s="60"/>
      <c r="ACW498" s="60"/>
      <c r="ACX498" s="60"/>
      <c r="ACY498" s="60">
        <v>1.0894488745436099</v>
      </c>
      <c r="ACZ498" s="60">
        <v>5.5600209795339901E-3</v>
      </c>
      <c r="ADA498" s="60">
        <v>1.24238625676016E-2</v>
      </c>
      <c r="ADB498" s="60">
        <v>1.10940901985587E-2</v>
      </c>
      <c r="ADC498" s="60">
        <v>8.8562199320055598E-3</v>
      </c>
      <c r="ADD498" s="60">
        <v>1.03402331457535E-2</v>
      </c>
      <c r="ADE498" s="60">
        <v>9.1797635427525899E-3</v>
      </c>
      <c r="ADG498" s="59"/>
    </row>
    <row r="499" spans="554:787" x14ac:dyDescent="0.25">
      <c r="UH499" s="60"/>
      <c r="UI499" s="59"/>
      <c r="UJ499" s="59"/>
      <c r="UK499" s="59"/>
      <c r="UL499" s="59"/>
      <c r="UM499" s="59"/>
      <c r="UN499" s="59"/>
      <c r="UO499" s="59"/>
      <c r="UP499" s="59"/>
      <c r="UQ499" s="59"/>
      <c r="UR499" s="59"/>
      <c r="US499" s="59"/>
      <c r="UT499" s="60">
        <v>1.4008199796080501E-2</v>
      </c>
      <c r="UU499" s="59"/>
      <c r="UV499" s="59"/>
      <c r="UW499" s="59"/>
      <c r="VA499" s="59"/>
      <c r="VB499" s="59">
        <v>1.39057002961635E-2</v>
      </c>
      <c r="VC499" s="59"/>
      <c r="VD499" s="59"/>
      <c r="VE499" s="59"/>
      <c r="VF499" s="59">
        <v>1.39346001669764E-2</v>
      </c>
      <c r="VG499" s="59"/>
      <c r="VH499" s="59"/>
      <c r="VI499" s="59"/>
      <c r="VJ499" s="59"/>
      <c r="ACE499" s="60"/>
      <c r="ACF499" s="60">
        <v>5.9885200504585E-3</v>
      </c>
      <c r="ACG499" s="60">
        <v>4.9472125063066297E-3</v>
      </c>
      <c r="ACH499" s="60">
        <v>3.4797151993935199E-3</v>
      </c>
      <c r="ACI499" s="60">
        <v>1.38739582683063E-2</v>
      </c>
      <c r="ACJ499" s="60">
        <v>5.3679155539463896E-3</v>
      </c>
      <c r="ACK499" s="60">
        <v>2.99832503230665E-3</v>
      </c>
      <c r="ACL499" s="60">
        <v>1.5320714996106201E-3</v>
      </c>
      <c r="ACM499" s="60">
        <v>9.7785903041477194E-3</v>
      </c>
      <c r="ACN499" s="60">
        <v>2.6447730214049E-3</v>
      </c>
      <c r="ACO499" s="60">
        <v>2.0534966936410098E-3</v>
      </c>
      <c r="ACP499" s="60">
        <v>9.3853164635239808E-3</v>
      </c>
      <c r="ACQ499" s="60">
        <v>8.8991475758433101E-3</v>
      </c>
      <c r="ACR499" s="60"/>
      <c r="ACS499" s="60"/>
      <c r="ACT499" s="60"/>
      <c r="ACU499" s="60"/>
      <c r="ACV499" s="60"/>
      <c r="ACW499" s="60"/>
      <c r="ACX499" s="60"/>
      <c r="ACY499" s="60">
        <v>1.08929746078239</v>
      </c>
      <c r="ACZ499" s="60">
        <v>5.5565321675759604E-3</v>
      </c>
      <c r="ADA499" s="60">
        <v>1.2415313928986199E-2</v>
      </c>
      <c r="ADB499" s="60">
        <v>1.1042938071911101E-2</v>
      </c>
      <c r="ADC499" s="60">
        <v>8.8543120987386401E-3</v>
      </c>
      <c r="ADD499" s="60">
        <v>1.0329221560165001E-2</v>
      </c>
      <c r="ADE499" s="60">
        <v>9.1509097509454903E-3</v>
      </c>
      <c r="ADG499" s="59"/>
    </row>
    <row r="500" spans="554:787" x14ac:dyDescent="0.25">
      <c r="UH500" s="60"/>
      <c r="UI500" s="59"/>
      <c r="UJ500" s="59"/>
      <c r="UK500" s="59"/>
      <c r="UL500" s="59"/>
      <c r="UM500" s="59"/>
      <c r="UN500" s="59"/>
      <c r="UO500" s="59"/>
      <c r="UP500" s="59"/>
      <c r="UQ500" s="59"/>
      <c r="UR500" s="59"/>
      <c r="US500" s="59"/>
      <c r="UT500" s="60">
        <v>1.4003899879753499E-2</v>
      </c>
      <c r="UU500" s="59"/>
      <c r="UV500" s="59"/>
      <c r="UW500" s="59"/>
      <c r="VA500" s="59"/>
      <c r="VB500" s="59">
        <v>1.3904299587011301E-2</v>
      </c>
      <c r="VC500" s="59"/>
      <c r="VD500" s="59"/>
      <c r="VE500" s="59"/>
      <c r="VF500" s="59">
        <v>1.39340003952384E-2</v>
      </c>
      <c r="VG500" s="59"/>
      <c r="VH500" s="59"/>
      <c r="VI500" s="59"/>
      <c r="VJ500" s="59"/>
      <c r="ACE500" s="60"/>
      <c r="ACF500" s="60">
        <v>5.98018545476545E-3</v>
      </c>
      <c r="ACG500" s="60">
        <v>4.9467621953720601E-3</v>
      </c>
      <c r="ACH500" s="60">
        <v>3.4771086936782698E-3</v>
      </c>
      <c r="ACI500" s="60">
        <v>1.3871803058256299E-2</v>
      </c>
      <c r="ACJ500" s="60">
        <v>5.3367469128004904E-3</v>
      </c>
      <c r="ACK500" s="60">
        <v>2.9965410957634702E-3</v>
      </c>
      <c r="ACL500" s="60">
        <v>1.5238297840075199E-3</v>
      </c>
      <c r="ACM500" s="60">
        <v>9.6976226534632205E-3</v>
      </c>
      <c r="ACN500" s="60">
        <v>2.6173520632772401E-3</v>
      </c>
      <c r="ACO500" s="60">
        <v>2.0439198482849401E-3</v>
      </c>
      <c r="ACP500" s="60">
        <v>9.3748639726237201E-3</v>
      </c>
      <c r="ACQ500" s="60">
        <v>8.8654796902111702E-3</v>
      </c>
      <c r="ACR500" s="60"/>
      <c r="ACS500" s="60"/>
      <c r="ACT500" s="60"/>
      <c r="ACU500" s="60"/>
      <c r="ACV500" s="60"/>
      <c r="ACW500" s="60"/>
      <c r="ACX500" s="60"/>
      <c r="ACY500" s="60">
        <v>1.08929057295</v>
      </c>
      <c r="ACZ500" s="60">
        <v>5.5419905287164804E-3</v>
      </c>
      <c r="ADA500" s="60">
        <v>1.24148442187709E-2</v>
      </c>
      <c r="ADB500" s="60">
        <v>1.10374843490131E-2</v>
      </c>
      <c r="ADC500" s="60">
        <v>8.8261291014934892E-3</v>
      </c>
      <c r="ADD500" s="60">
        <v>1.0325980932401399E-2</v>
      </c>
      <c r="ADE500" s="60">
        <v>9.0906829339410695E-3</v>
      </c>
      <c r="ADG500" s="59"/>
    </row>
    <row r="501" spans="554:787" x14ac:dyDescent="0.25">
      <c r="UH501" s="60"/>
      <c r="UI501" s="59"/>
      <c r="UJ501" s="59"/>
      <c r="UK501" s="59"/>
      <c r="UL501" s="59"/>
      <c r="UM501" s="59"/>
      <c r="UN501" s="59"/>
      <c r="UO501" s="59"/>
      <c r="UP501" s="59"/>
      <c r="UQ501" s="59"/>
      <c r="UR501" s="59"/>
      <c r="US501" s="59"/>
      <c r="UT501" s="60">
        <v>1.40014998614788E-2</v>
      </c>
      <c r="UU501" s="59"/>
      <c r="UV501" s="59"/>
      <c r="UW501" s="59"/>
      <c r="VA501" s="59"/>
      <c r="VB501" s="59">
        <v>1.38972997665405E-2</v>
      </c>
      <c r="VC501" s="59"/>
      <c r="VD501" s="59"/>
      <c r="VE501" s="59"/>
      <c r="VF501" s="59">
        <v>1.39327002689242E-2</v>
      </c>
      <c r="VG501" s="59"/>
      <c r="VH501" s="59"/>
      <c r="VI501" s="59"/>
      <c r="VJ501" s="59"/>
      <c r="ACE501" s="60"/>
      <c r="ACF501" s="60">
        <v>5.97426658964952E-3</v>
      </c>
      <c r="ACG501" s="60">
        <v>4.9459282483933602E-3</v>
      </c>
      <c r="ACH501" s="60">
        <v>3.4684967598126101E-3</v>
      </c>
      <c r="ACI501" s="60">
        <v>1.38409032213267E-2</v>
      </c>
      <c r="ACJ501" s="60">
        <v>5.3326851467818404E-3</v>
      </c>
      <c r="ACK501" s="60">
        <v>2.9738734673833999E-3</v>
      </c>
      <c r="ACL501" s="60">
        <v>1.5229371334283201E-3</v>
      </c>
      <c r="ACM501" s="60">
        <v>9.6900872346887094E-3</v>
      </c>
      <c r="ACN501" s="60">
        <v>2.6027711272956599E-3</v>
      </c>
      <c r="ACO501" s="60">
        <v>2.0309901583213199E-3</v>
      </c>
      <c r="ACP501" s="60">
        <v>9.3723162252133708E-3</v>
      </c>
      <c r="ACQ501" s="60">
        <v>8.8610442692507695E-3</v>
      </c>
      <c r="ACR501" s="60"/>
      <c r="ACS501" s="60"/>
      <c r="ACT501" s="60"/>
      <c r="ACU501" s="60"/>
      <c r="ACV501" s="60"/>
      <c r="ACW501" s="60"/>
      <c r="ACX501" s="60"/>
      <c r="ACY501" s="60">
        <v>1.08922811920914</v>
      </c>
      <c r="ACZ501" s="60">
        <v>5.5403525937139601E-3</v>
      </c>
      <c r="ADA501" s="60">
        <v>1.24088461824496E-2</v>
      </c>
      <c r="ADB501" s="60">
        <v>1.09980538245519E-2</v>
      </c>
      <c r="ADC501" s="60">
        <v>8.8113358143720698E-3</v>
      </c>
      <c r="ADD501" s="60">
        <v>1.0305434580647E-2</v>
      </c>
      <c r="ADE501" s="60">
        <v>9.0810556834162604E-3</v>
      </c>
      <c r="ADG501" s="59"/>
    </row>
    <row r="502" spans="554:787" x14ac:dyDescent="0.25">
      <c r="UH502" s="60"/>
      <c r="UI502" s="59"/>
      <c r="UJ502" s="59"/>
      <c r="UK502" s="59"/>
      <c r="UL502" s="59"/>
      <c r="UM502" s="59"/>
      <c r="UN502" s="59"/>
      <c r="UO502" s="59"/>
      <c r="UP502" s="59"/>
      <c r="UQ502" s="59"/>
      <c r="UR502" s="59"/>
      <c r="US502" s="59"/>
      <c r="UT502" s="60">
        <v>1.40011003240942E-2</v>
      </c>
      <c r="UU502" s="59"/>
      <c r="UV502" s="59"/>
      <c r="UW502" s="59"/>
      <c r="VA502" s="59"/>
      <c r="VB502" s="59">
        <v>1.38919996097683E-2</v>
      </c>
      <c r="VC502" s="59"/>
      <c r="VD502" s="59"/>
      <c r="VE502" s="59"/>
      <c r="VF502" s="59">
        <v>1.39292003586888E-2</v>
      </c>
      <c r="VG502" s="59"/>
      <c r="VH502" s="59"/>
      <c r="VI502" s="59"/>
      <c r="VJ502" s="59"/>
      <c r="ACE502" s="60"/>
      <c r="ACF502" s="60">
        <v>5.9648064020229596E-3</v>
      </c>
      <c r="ACG502" s="60">
        <v>4.9199141502377199E-3</v>
      </c>
      <c r="ACH502" s="60">
        <v>3.44401288688605E-3</v>
      </c>
      <c r="ACI502" s="60">
        <v>1.3839322832834299E-2</v>
      </c>
      <c r="ACJ502" s="60">
        <v>5.3205842319491402E-3</v>
      </c>
      <c r="ACK502" s="60">
        <v>2.96908085381305E-3</v>
      </c>
      <c r="ACL502" s="60">
        <v>1.52152607332609E-3</v>
      </c>
      <c r="ACM502" s="60">
        <v>9.6541577889723597E-3</v>
      </c>
      <c r="ACN502" s="60">
        <v>2.5895042448534399E-3</v>
      </c>
      <c r="ACO502" s="60">
        <v>2.0196183209401902E-3</v>
      </c>
      <c r="ACP502" s="60">
        <v>9.3695238334055801E-3</v>
      </c>
      <c r="ACQ502" s="60">
        <v>8.84634429363086E-3</v>
      </c>
      <c r="ACR502" s="60"/>
      <c r="ACS502" s="60"/>
      <c r="ACT502" s="60"/>
      <c r="ACU502" s="60"/>
      <c r="ACV502" s="60"/>
      <c r="ACW502" s="60"/>
      <c r="ACX502" s="60"/>
      <c r="ACY502" s="60">
        <v>1.0891943792832</v>
      </c>
      <c r="ACZ502" s="60">
        <v>5.5359695356082903E-3</v>
      </c>
      <c r="ADA502" s="60">
        <v>1.23559855136637E-2</v>
      </c>
      <c r="ADB502" s="60">
        <v>1.0988811264370599E-2</v>
      </c>
      <c r="ADC502" s="60">
        <v>8.8004051663986699E-3</v>
      </c>
      <c r="ADD502" s="60">
        <v>1.02967498472903E-2</v>
      </c>
      <c r="ADE502" s="60">
        <v>9.0626857921367494E-3</v>
      </c>
      <c r="ADG502" s="59"/>
    </row>
    <row r="503" spans="554:787" x14ac:dyDescent="0.25">
      <c r="UH503" s="60"/>
      <c r="UI503" s="59"/>
      <c r="UJ503" s="59"/>
      <c r="UK503" s="59"/>
      <c r="UL503" s="59"/>
      <c r="UM503" s="59"/>
      <c r="UN503" s="59"/>
      <c r="UO503" s="59"/>
      <c r="UP503" s="59"/>
      <c r="UQ503" s="59"/>
      <c r="UR503" s="59"/>
      <c r="US503" s="59"/>
      <c r="UT503" s="60">
        <v>1.3998599722981399E-2</v>
      </c>
      <c r="UU503" s="59"/>
      <c r="UV503" s="59"/>
      <c r="UW503" s="59"/>
      <c r="VA503" s="59"/>
      <c r="VB503" s="59">
        <v>1.3890000060200599E-2</v>
      </c>
      <c r="VC503" s="59"/>
      <c r="VD503" s="59"/>
      <c r="VE503" s="59"/>
      <c r="VF503" s="59">
        <v>1.39279998838901E-2</v>
      </c>
      <c r="VG503" s="59"/>
      <c r="VH503" s="59"/>
      <c r="VI503" s="59"/>
      <c r="VJ503" s="59"/>
      <c r="ACE503" s="60"/>
      <c r="ACF503" s="60">
        <v>5.9541264482263403E-3</v>
      </c>
      <c r="ACG503" s="60">
        <v>4.90392878809001E-3</v>
      </c>
      <c r="ACH503" s="60">
        <v>3.4181782357594402E-3</v>
      </c>
      <c r="ACI503" s="60">
        <v>1.38232796185935E-2</v>
      </c>
      <c r="ACJ503" s="60">
        <v>5.3007232237875799E-3</v>
      </c>
      <c r="ACK503" s="60">
        <v>2.9672974035761701E-3</v>
      </c>
      <c r="ACL503" s="60">
        <v>1.5198128540739599E-3</v>
      </c>
      <c r="ACM503" s="60">
        <v>9.5931136492030094E-3</v>
      </c>
      <c r="ACN503" s="60">
        <v>2.5530888467061902E-3</v>
      </c>
      <c r="ACO503" s="60">
        <v>2.01875967521055E-3</v>
      </c>
      <c r="ACP503" s="60">
        <v>9.3679591827234392E-3</v>
      </c>
      <c r="ACQ503" s="60">
        <v>8.8419015960366203E-3</v>
      </c>
      <c r="ACR503" s="60"/>
      <c r="ACS503" s="60"/>
      <c r="ACT503" s="60"/>
      <c r="ACU503" s="60"/>
      <c r="ACV503" s="60"/>
      <c r="ACW503" s="60"/>
      <c r="ACX503" s="60"/>
      <c r="ACY503" s="60">
        <v>1.08904554879493</v>
      </c>
      <c r="ACZ503" s="60">
        <v>5.5169443748647401E-3</v>
      </c>
      <c r="ADA503" s="60">
        <v>1.2324383444114901E-2</v>
      </c>
      <c r="ADB503" s="60">
        <v>1.09831373568851E-2</v>
      </c>
      <c r="ADC503" s="60">
        <v>8.7959233610633795E-3</v>
      </c>
      <c r="ADD503" s="60">
        <v>1.02932673531025E-2</v>
      </c>
      <c r="ADE503" s="60">
        <v>9.0601926869532494E-3</v>
      </c>
      <c r="ADG503" s="59"/>
    </row>
    <row r="504" spans="554:787" x14ac:dyDescent="0.25">
      <c r="UH504" s="60"/>
      <c r="UI504" s="59"/>
      <c r="UJ504" s="59"/>
      <c r="UK504" s="59"/>
      <c r="UL504" s="59"/>
      <c r="UM504" s="59"/>
      <c r="UN504" s="59"/>
      <c r="UO504" s="59"/>
      <c r="UP504" s="59"/>
      <c r="UQ504" s="59"/>
      <c r="UR504" s="59"/>
      <c r="US504" s="59"/>
      <c r="UT504" s="60">
        <v>1.3997999951243401E-2</v>
      </c>
      <c r="UU504" s="59"/>
      <c r="UV504" s="59"/>
      <c r="UW504" s="59"/>
      <c r="VA504" s="59"/>
      <c r="VB504" s="59">
        <v>1.3889700174331601E-2</v>
      </c>
      <c r="VC504" s="59"/>
      <c r="VD504" s="59"/>
      <c r="VE504" s="59"/>
      <c r="VF504" s="59">
        <v>1.39244999736547E-2</v>
      </c>
      <c r="VG504" s="59"/>
      <c r="VH504" s="59"/>
      <c r="VI504" s="59"/>
      <c r="VJ504" s="59"/>
      <c r="ACE504" s="60"/>
      <c r="ACF504" s="60">
        <v>5.9490408525720599E-3</v>
      </c>
      <c r="ACG504" s="60">
        <v>4.8563242677504299E-3</v>
      </c>
      <c r="ACH504" s="60">
        <v>3.39017985755576E-3</v>
      </c>
      <c r="ACI504" s="60">
        <v>1.37803823066085E-2</v>
      </c>
      <c r="ACJ504" s="60">
        <v>5.2964722167480396E-3</v>
      </c>
      <c r="ACK504" s="60">
        <v>2.9638124049415002E-3</v>
      </c>
      <c r="ACL504" s="60">
        <v>1.5016299118907599E-3</v>
      </c>
      <c r="ACM504" s="60">
        <v>9.5569248621510793E-3</v>
      </c>
      <c r="ACN504" s="60">
        <v>2.52072063606856E-3</v>
      </c>
      <c r="ACO504" s="60">
        <v>2.0174007823896898E-3</v>
      </c>
      <c r="ACP504" s="60">
        <v>9.3502993496244208E-3</v>
      </c>
      <c r="ACQ504" s="60">
        <v>8.8276265230894293E-3</v>
      </c>
      <c r="ACR504" s="60"/>
      <c r="ACS504" s="60"/>
      <c r="ACT504" s="60"/>
      <c r="ACU504" s="60"/>
      <c r="ACV504" s="60"/>
      <c r="ACW504" s="60"/>
      <c r="ACX504" s="60"/>
      <c r="ACY504" s="60">
        <v>1.0887744921778699</v>
      </c>
      <c r="ACZ504" s="60">
        <v>5.5059892339390697E-3</v>
      </c>
      <c r="ADA504" s="60">
        <v>1.22850898920018E-2</v>
      </c>
      <c r="ADB504" s="60">
        <v>1.0979371135014701E-2</v>
      </c>
      <c r="ADC504" s="60">
        <v>8.7840045392251296E-3</v>
      </c>
      <c r="ADD504" s="60">
        <v>1.0238515142415101E-2</v>
      </c>
      <c r="ADE504" s="60">
        <v>8.9944935625669905E-3</v>
      </c>
      <c r="ADG504" s="59"/>
    </row>
    <row r="505" spans="554:787" x14ac:dyDescent="0.25">
      <c r="UH505" s="60"/>
      <c r="UI505" s="59"/>
      <c r="UJ505" s="59"/>
      <c r="UK505" s="59"/>
      <c r="UL505" s="59"/>
      <c r="UM505" s="59"/>
      <c r="UN505" s="59"/>
      <c r="UO505" s="59"/>
      <c r="UP505" s="59"/>
      <c r="UQ505" s="59"/>
      <c r="UR505" s="59"/>
      <c r="US505" s="59"/>
      <c r="UT505" s="60">
        <v>1.3997100293636299E-2</v>
      </c>
      <c r="UU505" s="59"/>
      <c r="UV505" s="59"/>
      <c r="UW505" s="59"/>
      <c r="VA505" s="59"/>
      <c r="VB505" s="59">
        <v>1.3888900168239999E-2</v>
      </c>
      <c r="VC505" s="59"/>
      <c r="VD505" s="59"/>
      <c r="VE505" s="59"/>
      <c r="VF505" s="59">
        <v>1.39244999736547E-2</v>
      </c>
      <c r="VG505" s="59"/>
      <c r="VH505" s="59"/>
      <c r="VI505" s="59"/>
      <c r="VJ505" s="59"/>
      <c r="ACE505" s="60"/>
      <c r="ACF505" s="60">
        <v>5.9478192342325101E-3</v>
      </c>
      <c r="ACG505" s="60">
        <v>4.8393211630002701E-3</v>
      </c>
      <c r="ACH505" s="60">
        <v>3.38297857820481E-3</v>
      </c>
      <c r="ACI505" s="60">
        <v>1.3764020089300701E-2</v>
      </c>
      <c r="ACJ505" s="60">
        <v>5.29143208443731E-3</v>
      </c>
      <c r="ACK505" s="60">
        <v>2.89417270338739E-3</v>
      </c>
      <c r="ACL505" s="60">
        <v>1.4538347112626E-3</v>
      </c>
      <c r="ACM505" s="60">
        <v>9.5465746938157899E-3</v>
      </c>
      <c r="ACN505" s="60">
        <v>2.5206513796491E-3</v>
      </c>
      <c r="ACO505" s="60">
        <v>2.0109246402492502E-3</v>
      </c>
      <c r="ACP505" s="60">
        <v>9.3370787366785796E-3</v>
      </c>
      <c r="ACQ505" s="60">
        <v>8.8276167440134098E-3</v>
      </c>
      <c r="ACR505" s="60"/>
      <c r="ACS505" s="60"/>
      <c r="ACT505" s="60"/>
      <c r="ACU505" s="60"/>
      <c r="ACV505" s="60"/>
      <c r="ACW505" s="60"/>
      <c r="ACX505" s="60"/>
      <c r="ACY505" s="60">
        <v>1.08876644932139</v>
      </c>
      <c r="ACZ505" s="60">
        <v>5.4229569682564703E-3</v>
      </c>
      <c r="ADA505" s="60">
        <v>1.2279812923842E-2</v>
      </c>
      <c r="ADB505" s="60">
        <v>1.0973345627562E-2</v>
      </c>
      <c r="ADC505" s="60">
        <v>8.7760410064389692E-3</v>
      </c>
      <c r="ADD505" s="60">
        <v>1.01946961008936E-2</v>
      </c>
      <c r="ADE505" s="60">
        <v>8.9733182860018707E-3</v>
      </c>
      <c r="ADG505" s="59"/>
    </row>
    <row r="506" spans="554:787" x14ac:dyDescent="0.25">
      <c r="UH506" s="60"/>
      <c r="UI506" s="59"/>
      <c r="UJ506" s="59"/>
      <c r="UK506" s="59"/>
      <c r="UL506" s="59"/>
      <c r="UM506" s="59"/>
      <c r="UN506" s="59"/>
      <c r="UO506" s="59"/>
      <c r="UP506" s="59"/>
      <c r="UQ506" s="59"/>
      <c r="UR506" s="59"/>
      <c r="US506" s="59"/>
      <c r="UT506" s="60">
        <v>1.39947002753615E-2</v>
      </c>
      <c r="UU506" s="59"/>
      <c r="UV506" s="59"/>
      <c r="UW506" s="59"/>
      <c r="VA506" s="59"/>
      <c r="VB506" s="59">
        <v>1.38816004619002E-2</v>
      </c>
      <c r="VC506" s="59"/>
      <c r="VD506" s="59"/>
      <c r="VE506" s="59"/>
      <c r="VF506" s="59">
        <v>1.39202997088432E-2</v>
      </c>
      <c r="VG506" s="59"/>
      <c r="VH506" s="59"/>
      <c r="VI506" s="59"/>
      <c r="VJ506" s="59"/>
      <c r="ACE506" s="60"/>
      <c r="ACF506" s="60">
        <v>5.9323557055545499E-3</v>
      </c>
      <c r="ACG506" s="60">
        <v>4.8379584287169403E-3</v>
      </c>
      <c r="ACH506" s="60">
        <v>3.3730005259575298E-3</v>
      </c>
      <c r="ACI506" s="60">
        <v>1.3760062710696399E-2</v>
      </c>
      <c r="ACJ506" s="60">
        <v>5.2862247920807204E-3</v>
      </c>
      <c r="ACK506" s="60">
        <v>2.8779815947950699E-3</v>
      </c>
      <c r="ACL506" s="60">
        <v>1.43658890740356E-3</v>
      </c>
      <c r="ACM506" s="60">
        <v>9.5353764815094104E-3</v>
      </c>
      <c r="ACN506" s="60">
        <v>2.5073914297034398E-3</v>
      </c>
      <c r="ACO506" s="60">
        <v>2.00008312045992E-3</v>
      </c>
      <c r="ACP506" s="60">
        <v>9.3254209606851001E-3</v>
      </c>
      <c r="ACQ506" s="60">
        <v>8.7595446314078906E-3</v>
      </c>
      <c r="ACR506" s="60"/>
      <c r="ACS506" s="60"/>
      <c r="ACT506" s="60"/>
      <c r="ACU506" s="60"/>
      <c r="ACV506" s="60"/>
      <c r="ACW506" s="60"/>
      <c r="ACX506" s="60"/>
      <c r="ACY506" s="60">
        <v>1.0885547385899299</v>
      </c>
      <c r="ACZ506" s="60">
        <v>5.4149735233353898E-3</v>
      </c>
      <c r="ADA506" s="60">
        <v>1.22517548097114E-2</v>
      </c>
      <c r="ADB506" s="60">
        <v>1.09274792429491E-2</v>
      </c>
      <c r="ADC506" s="60">
        <v>8.7530958852763095E-3</v>
      </c>
      <c r="ADD506" s="60">
        <v>1.0184089817278599E-2</v>
      </c>
      <c r="ADE506" s="60">
        <v>8.8856833970812604E-3</v>
      </c>
      <c r="ADG506" s="59"/>
    </row>
    <row r="507" spans="554:787" x14ac:dyDescent="0.25">
      <c r="UH507" s="60"/>
      <c r="UI507" s="59"/>
      <c r="UJ507" s="59"/>
      <c r="UK507" s="59"/>
      <c r="UL507" s="59"/>
      <c r="UM507" s="59"/>
      <c r="UN507" s="59"/>
      <c r="UO507" s="59"/>
      <c r="UP507" s="59"/>
      <c r="UQ507" s="59"/>
      <c r="UR507" s="59"/>
      <c r="US507" s="59"/>
      <c r="UT507" s="60">
        <v>1.39891002327203E-2</v>
      </c>
      <c r="UU507" s="59"/>
      <c r="UV507" s="59"/>
      <c r="UW507" s="59"/>
      <c r="VA507" s="59"/>
      <c r="VB507" s="59">
        <v>1.3879800215363501E-2</v>
      </c>
      <c r="VC507" s="59"/>
      <c r="VD507" s="59"/>
      <c r="VE507" s="59"/>
      <c r="VF507" s="59">
        <v>1.3919400051236101E-2</v>
      </c>
      <c r="VG507" s="59"/>
      <c r="VH507" s="59"/>
      <c r="VI507" s="59"/>
      <c r="VJ507" s="59"/>
      <c r="ACE507" s="60"/>
      <c r="ACF507" s="60">
        <v>5.92475015938565E-3</v>
      </c>
      <c r="ACG507" s="60">
        <v>4.8332312870188101E-3</v>
      </c>
      <c r="ACH507" s="60">
        <v>3.34309041077411E-3</v>
      </c>
      <c r="ACI507" s="60">
        <v>1.37538188576109E-2</v>
      </c>
      <c r="ACJ507" s="60">
        <v>5.2660243301759198E-3</v>
      </c>
      <c r="ACK507" s="60">
        <v>2.87005378176721E-3</v>
      </c>
      <c r="ACL507" s="60">
        <v>1.4278071339978E-3</v>
      </c>
      <c r="ACM507" s="60">
        <v>9.5288912552515398E-3</v>
      </c>
      <c r="ACN507" s="60">
        <v>2.4353651919810501E-3</v>
      </c>
      <c r="ACO507" s="60">
        <v>1.9635250033457501E-3</v>
      </c>
      <c r="ACP507" s="60">
        <v>9.2898684113402203E-3</v>
      </c>
      <c r="ACQ507" s="60">
        <v>8.74960479401286E-3</v>
      </c>
      <c r="ACR507" s="60"/>
      <c r="ACS507" s="60"/>
      <c r="ACT507" s="60"/>
      <c r="ACU507" s="60"/>
      <c r="ACV507" s="60"/>
      <c r="ACW507" s="60"/>
      <c r="ACX507" s="60"/>
      <c r="ACY507" s="60">
        <v>1.0885419680275901</v>
      </c>
      <c r="ACZ507" s="60">
        <v>5.3970099569270102E-3</v>
      </c>
      <c r="ADA507" s="60">
        <v>1.22486726378375E-2</v>
      </c>
      <c r="ADB507" s="60">
        <v>1.0897013667620199E-2</v>
      </c>
      <c r="ADC507" s="60">
        <v>8.7527862864180805E-3</v>
      </c>
      <c r="ADD507" s="60">
        <v>1.01203140689341E-2</v>
      </c>
      <c r="ADE507" s="60">
        <v>8.8799486569356607E-3</v>
      </c>
      <c r="ADG507" s="59"/>
    </row>
    <row r="508" spans="554:787" x14ac:dyDescent="0.25">
      <c r="UH508" s="60"/>
      <c r="UI508" s="59"/>
      <c r="UJ508" s="59"/>
      <c r="UK508" s="59"/>
      <c r="UL508" s="59"/>
      <c r="UM508" s="59"/>
      <c r="UN508" s="59"/>
      <c r="UO508" s="59"/>
      <c r="UP508" s="59"/>
      <c r="UQ508" s="59"/>
      <c r="UR508" s="59"/>
      <c r="US508" s="59"/>
      <c r="UT508" s="60">
        <v>1.3984800316393301E-2</v>
      </c>
      <c r="UU508" s="59"/>
      <c r="UV508" s="59"/>
      <c r="UW508" s="59"/>
      <c r="VA508" s="59"/>
      <c r="VB508" s="59">
        <v>1.3877799734473201E-2</v>
      </c>
      <c r="VC508" s="59"/>
      <c r="VD508" s="59"/>
      <c r="VE508" s="59"/>
      <c r="VF508" s="59">
        <v>1.3916400261223301E-2</v>
      </c>
      <c r="VG508" s="59"/>
      <c r="VH508" s="59"/>
      <c r="VI508" s="59"/>
      <c r="VJ508" s="59"/>
      <c r="ACE508" s="60"/>
      <c r="ACF508" s="60">
        <v>5.9225631348980897E-3</v>
      </c>
      <c r="ACG508" s="60">
        <v>4.8308193869753199E-3</v>
      </c>
      <c r="ACH508" s="60">
        <v>3.3176361883626702E-3</v>
      </c>
      <c r="ACI508" s="60">
        <v>1.3714235677338E-2</v>
      </c>
      <c r="ACJ508" s="60">
        <v>5.2649957994657303E-3</v>
      </c>
      <c r="ACK508" s="60">
        <v>2.8635718925287602E-3</v>
      </c>
      <c r="ACL508" s="60">
        <v>1.42280519062579E-3</v>
      </c>
      <c r="ACM508" s="60">
        <v>9.5033241128299195E-3</v>
      </c>
      <c r="ACN508" s="60">
        <v>2.4052017797522702E-3</v>
      </c>
      <c r="ACO508" s="60">
        <v>1.9615666387866001E-3</v>
      </c>
      <c r="ACP508" s="60">
        <v>9.2869082885693507E-3</v>
      </c>
      <c r="ACQ508" s="60">
        <v>8.7463716129994803E-3</v>
      </c>
      <c r="ACR508" s="60"/>
      <c r="ACS508" s="60"/>
      <c r="ACT508" s="60"/>
      <c r="ACU508" s="60"/>
      <c r="ACV508" s="60"/>
      <c r="ACW508" s="60"/>
      <c r="ACX508" s="60"/>
      <c r="ACY508" s="60">
        <v>1.08848428044604</v>
      </c>
      <c r="ACZ508" s="60">
        <v>5.3800721564034003E-3</v>
      </c>
      <c r="ADA508" s="60">
        <v>1.22430161775836E-2</v>
      </c>
      <c r="ADB508" s="60">
        <v>1.08932023973826E-2</v>
      </c>
      <c r="ADC508" s="60">
        <v>8.73783823247231E-3</v>
      </c>
      <c r="ADD508" s="60">
        <v>1.00906781265474E-2</v>
      </c>
      <c r="ADE508" s="60">
        <v>8.8469159749345293E-3</v>
      </c>
      <c r="ADG508" s="59"/>
    </row>
    <row r="509" spans="554:787" x14ac:dyDescent="0.25">
      <c r="UH509" s="60"/>
      <c r="UI509" s="59"/>
      <c r="UJ509" s="59"/>
      <c r="UK509" s="59"/>
      <c r="UL509" s="59"/>
      <c r="UM509" s="59"/>
      <c r="UN509" s="59"/>
      <c r="UO509" s="59"/>
      <c r="UP509" s="59"/>
      <c r="UQ509" s="59"/>
      <c r="UR509" s="59"/>
      <c r="US509" s="59"/>
      <c r="UT509" s="60">
        <v>1.3984000310301699E-2</v>
      </c>
      <c r="UU509" s="59"/>
      <c r="UV509" s="59"/>
      <c r="UW509" s="59"/>
      <c r="VA509" s="59"/>
      <c r="VB509" s="59">
        <v>1.38732995837926E-2</v>
      </c>
      <c r="VC509" s="59"/>
      <c r="VD509" s="59"/>
      <c r="VE509" s="59"/>
      <c r="VF509" s="59">
        <v>1.3914099894464E-2</v>
      </c>
      <c r="VG509" s="59"/>
      <c r="VH509" s="59"/>
      <c r="VI509" s="59"/>
      <c r="VJ509" s="59"/>
      <c r="ACE509" s="60"/>
      <c r="ACF509" s="60">
        <v>5.8916869656761902E-3</v>
      </c>
      <c r="ACG509" s="60">
        <v>4.8265767197328098E-3</v>
      </c>
      <c r="ACH509" s="60">
        <v>3.3172929219072202E-3</v>
      </c>
      <c r="ACI509" s="60">
        <v>1.3712524775421699E-2</v>
      </c>
      <c r="ACJ509" s="60">
        <v>5.25132280409874E-3</v>
      </c>
      <c r="ACK509" s="60">
        <v>2.8499432562593598E-3</v>
      </c>
      <c r="ACL509" s="60">
        <v>1.4227682418028601E-3</v>
      </c>
      <c r="ACM509" s="60">
        <v>9.4968637513139203E-3</v>
      </c>
      <c r="ACN509" s="60">
        <v>2.37518540597904E-3</v>
      </c>
      <c r="ACO509" s="60">
        <v>1.95260904222094E-3</v>
      </c>
      <c r="ACP509" s="60">
        <v>9.2750711070408894E-3</v>
      </c>
      <c r="ACQ509" s="60">
        <v>8.74623469414639E-3</v>
      </c>
      <c r="ACR509" s="60"/>
      <c r="ACS509" s="60"/>
      <c r="ACT509" s="60"/>
      <c r="ACU509" s="60"/>
      <c r="ACV509" s="60"/>
      <c r="ACW509" s="60"/>
      <c r="ACX509" s="60"/>
      <c r="ACY509" s="60">
        <v>1.0883548206356599</v>
      </c>
      <c r="ACZ509" s="60">
        <v>5.36450385775087E-3</v>
      </c>
      <c r="ADA509" s="60">
        <v>1.22274100589722E-2</v>
      </c>
      <c r="ADB509" s="60">
        <v>1.08245087192093E-2</v>
      </c>
      <c r="ADC509" s="60">
        <v>8.7368939704933601E-3</v>
      </c>
      <c r="ADD509" s="60">
        <v>1.00692140364804E-2</v>
      </c>
      <c r="ADE509" s="60">
        <v>8.8409027720663808E-3</v>
      </c>
      <c r="ADG509" s="59"/>
    </row>
    <row r="510" spans="554:787" x14ac:dyDescent="0.25">
      <c r="UH510" s="60"/>
      <c r="UI510" s="59"/>
      <c r="UJ510" s="59"/>
      <c r="UK510" s="59"/>
      <c r="UL510" s="59"/>
      <c r="UM510" s="59"/>
      <c r="UN510" s="59"/>
      <c r="UO510" s="59"/>
      <c r="UP510" s="59"/>
      <c r="UQ510" s="59"/>
      <c r="UR510" s="59"/>
      <c r="US510" s="59"/>
      <c r="UT510" s="60">
        <v>1.3979800045490201E-2</v>
      </c>
      <c r="UU510" s="59"/>
      <c r="UV510" s="59"/>
      <c r="UW510" s="59"/>
      <c r="VA510" s="59"/>
      <c r="VB510" s="59">
        <v>1.38731002807617E-2</v>
      </c>
      <c r="VC510" s="59"/>
      <c r="VD510" s="59"/>
      <c r="VE510" s="59"/>
      <c r="VF510" s="59">
        <v>1.3913599774241401E-2</v>
      </c>
      <c r="VG510" s="59"/>
      <c r="VH510" s="59"/>
      <c r="VI510" s="59"/>
      <c r="VJ510" s="59"/>
      <c r="ACE510" s="60"/>
      <c r="ACF510" s="60">
        <v>5.8828813015419203E-3</v>
      </c>
      <c r="ACG510" s="60">
        <v>4.8261480230449702E-3</v>
      </c>
      <c r="ACH510" s="60">
        <v>3.3055185352035702E-3</v>
      </c>
      <c r="ACI510" s="60">
        <v>1.36959654301342E-2</v>
      </c>
      <c r="ACJ510" s="60">
        <v>5.2504249923828001E-3</v>
      </c>
      <c r="ACK510" s="60">
        <v>2.83175642203936E-3</v>
      </c>
      <c r="ACL510" s="60">
        <v>1.38106090258E-3</v>
      </c>
      <c r="ACM510" s="60">
        <v>9.4801590867473699E-3</v>
      </c>
      <c r="ACN510" s="60">
        <v>2.37344462577436E-3</v>
      </c>
      <c r="ACO510" s="60">
        <v>1.9294657545850301E-3</v>
      </c>
      <c r="ACP510" s="60">
        <v>9.25379168646355E-3</v>
      </c>
      <c r="ACQ510" s="60">
        <v>8.7381437930484501E-3</v>
      </c>
      <c r="ACR510" s="60"/>
      <c r="ACS510" s="60"/>
      <c r="ACT510" s="60"/>
      <c r="ACU510" s="60"/>
      <c r="ACV510" s="60"/>
      <c r="ACW510" s="60"/>
      <c r="ACX510" s="60"/>
      <c r="ACY510" s="60">
        <v>1.08829697217442</v>
      </c>
      <c r="ACZ510" s="60">
        <v>5.2996766065622099E-3</v>
      </c>
      <c r="ADA510" s="60">
        <v>1.22008333038034E-2</v>
      </c>
      <c r="ADB510" s="60">
        <v>1.08128353382555E-2</v>
      </c>
      <c r="ADC510" s="60">
        <v>8.7354132626209502E-3</v>
      </c>
      <c r="ADD510" s="60">
        <v>1.0029399095864699E-2</v>
      </c>
      <c r="ADE510" s="60">
        <v>8.8407495520353204E-3</v>
      </c>
      <c r="ADG510" s="59"/>
    </row>
    <row r="511" spans="554:787" x14ac:dyDescent="0.25">
      <c r="UH511" s="60"/>
      <c r="UI511" s="59"/>
      <c r="UJ511" s="59"/>
      <c r="UK511" s="59"/>
      <c r="UL511" s="59"/>
      <c r="UM511" s="59"/>
      <c r="UN511" s="59"/>
      <c r="UO511" s="59"/>
      <c r="UP511" s="59"/>
      <c r="UQ511" s="59"/>
      <c r="UR511" s="59"/>
      <c r="US511" s="59"/>
      <c r="UT511" s="60">
        <v>1.39669002965092E-2</v>
      </c>
      <c r="UU511" s="59"/>
      <c r="UV511" s="59"/>
      <c r="UW511" s="59"/>
      <c r="VA511" s="59"/>
      <c r="VB511" s="59">
        <v>1.38696003705263E-2</v>
      </c>
      <c r="VC511" s="59"/>
      <c r="VD511" s="59"/>
      <c r="VE511" s="59"/>
      <c r="VF511" s="59">
        <v>1.39121999964118E-2</v>
      </c>
      <c r="VG511" s="59"/>
      <c r="VH511" s="59"/>
      <c r="VI511" s="59"/>
      <c r="VJ511" s="59"/>
      <c r="ACE511" s="60"/>
      <c r="ACF511" s="60">
        <v>5.8768022448940299E-3</v>
      </c>
      <c r="ACG511" s="60">
        <v>4.8147665806884798E-3</v>
      </c>
      <c r="ACH511" s="60">
        <v>3.3034411600515201E-3</v>
      </c>
      <c r="ACI511" s="60">
        <v>1.3653672518053699E-2</v>
      </c>
      <c r="ACJ511" s="60">
        <v>5.2429796819052996E-3</v>
      </c>
      <c r="ACK511" s="60">
        <v>2.8193808986943401E-3</v>
      </c>
      <c r="ACL511" s="60">
        <v>1.3803122158221599E-3</v>
      </c>
      <c r="ACM511" s="60">
        <v>9.4610585850934195E-3</v>
      </c>
      <c r="ACN511" s="60">
        <v>2.3687885283389999E-3</v>
      </c>
      <c r="ACO511" s="60">
        <v>1.9108364665820601E-3</v>
      </c>
      <c r="ACP511" s="60">
        <v>9.2466779090890402E-3</v>
      </c>
      <c r="ACQ511" s="60">
        <v>8.7135181344941692E-3</v>
      </c>
      <c r="ACR511" s="60"/>
      <c r="ACS511" s="60"/>
      <c r="ACT511" s="60"/>
      <c r="ACU511" s="60"/>
      <c r="ACV511" s="60"/>
      <c r="ACW511" s="60"/>
      <c r="ACX511" s="60"/>
      <c r="ACY511" s="60">
        <v>1.0882391087068399</v>
      </c>
      <c r="ACZ511" s="60">
        <v>5.2885173923055001E-3</v>
      </c>
      <c r="ADA511" s="60">
        <v>1.2159229461203101E-2</v>
      </c>
      <c r="ADB511" s="60">
        <v>1.07793149105186E-2</v>
      </c>
      <c r="ADC511" s="60">
        <v>8.7181727603380492E-3</v>
      </c>
      <c r="ADD511" s="60">
        <v>1.0009597793183E-2</v>
      </c>
      <c r="ADE511" s="60">
        <v>8.8120799147004495E-3</v>
      </c>
      <c r="ADG511" s="59"/>
    </row>
    <row r="512" spans="554:787" x14ac:dyDescent="0.25">
      <c r="UH512" s="60"/>
      <c r="UI512" s="59"/>
      <c r="UJ512" s="59"/>
      <c r="UK512" s="59"/>
      <c r="UL512" s="59"/>
      <c r="UM512" s="59"/>
      <c r="UN512" s="59"/>
      <c r="UO512" s="59"/>
      <c r="UP512" s="59"/>
      <c r="UQ512" s="59"/>
      <c r="UR512" s="59"/>
      <c r="US512" s="59"/>
      <c r="UT512" s="60">
        <v>1.3966700062155699E-2</v>
      </c>
      <c r="UU512" s="59"/>
      <c r="UV512" s="59"/>
      <c r="UW512" s="59"/>
      <c r="VA512" s="59"/>
      <c r="VB512" s="59">
        <v>1.38656003400683E-2</v>
      </c>
      <c r="VC512" s="59"/>
      <c r="VD512" s="59"/>
      <c r="VE512" s="59"/>
      <c r="VF512" s="59">
        <v>1.3907900080084801E-2</v>
      </c>
      <c r="VG512" s="59"/>
      <c r="VH512" s="59"/>
      <c r="VI512" s="59"/>
      <c r="VJ512" s="59"/>
      <c r="ACE512" s="60"/>
      <c r="ACF512" s="60">
        <v>5.8752848737477301E-3</v>
      </c>
      <c r="ACG512" s="60">
        <v>4.7805150860426001E-3</v>
      </c>
      <c r="ACH512" s="60">
        <v>3.28920168814911E-3</v>
      </c>
      <c r="ACI512" s="60">
        <v>1.35995251426576E-2</v>
      </c>
      <c r="ACJ512" s="60">
        <v>5.2401595490790603E-3</v>
      </c>
      <c r="ACK512" s="60">
        <v>2.8153524380424701E-3</v>
      </c>
      <c r="ACL512" s="60">
        <v>1.37069931647065E-3</v>
      </c>
      <c r="ACM512" s="60">
        <v>9.4543483138043692E-3</v>
      </c>
      <c r="ACN512" s="60">
        <v>2.3593049401326302E-3</v>
      </c>
      <c r="ACO512" s="60">
        <v>1.8886684266890099E-3</v>
      </c>
      <c r="ACP512" s="60">
        <v>9.2451617085993493E-3</v>
      </c>
      <c r="ACQ512" s="60">
        <v>8.6889218897929204E-3</v>
      </c>
      <c r="ACR512" s="60"/>
      <c r="ACS512" s="60"/>
      <c r="ACT512" s="60"/>
      <c r="ACU512" s="60"/>
      <c r="ACV512" s="60"/>
      <c r="ACW512" s="60"/>
      <c r="ACX512" s="60"/>
      <c r="ACY512" s="60">
        <v>1.0880369000906001</v>
      </c>
      <c r="ACZ512" s="60">
        <v>5.2835180427186898E-3</v>
      </c>
      <c r="ADA512" s="60">
        <v>1.2155436726823199E-2</v>
      </c>
      <c r="ADB512" s="60">
        <v>1.07721179825767E-2</v>
      </c>
      <c r="ADC512" s="60">
        <v>8.7142387663690594E-3</v>
      </c>
      <c r="ADD512" s="60">
        <v>9.98984176739574E-3</v>
      </c>
      <c r="ADE512" s="60">
        <v>8.8091507271170107E-3</v>
      </c>
      <c r="ADG512" s="59"/>
    </row>
    <row r="513" spans="554:787" x14ac:dyDescent="0.25">
      <c r="UH513" s="60"/>
      <c r="UI513" s="59"/>
      <c r="UJ513" s="59"/>
      <c r="UK513" s="59"/>
      <c r="UL513" s="59"/>
      <c r="UM513" s="59"/>
      <c r="UN513" s="59"/>
      <c r="UO513" s="59"/>
      <c r="UP513" s="59"/>
      <c r="UQ513" s="59"/>
      <c r="UR513" s="59"/>
      <c r="US513" s="59"/>
      <c r="UT513" s="60">
        <v>1.3960099779069399E-2</v>
      </c>
      <c r="UU513" s="59"/>
      <c r="UV513" s="59"/>
      <c r="UW513" s="59"/>
      <c r="VA513" s="59"/>
      <c r="VB513" s="59">
        <v>1.3862900435924501E-2</v>
      </c>
      <c r="VC513" s="59"/>
      <c r="VD513" s="59"/>
      <c r="VE513" s="59"/>
      <c r="VF513" s="59">
        <v>1.3905099593102901E-2</v>
      </c>
      <c r="VG513" s="59"/>
      <c r="VH513" s="59"/>
      <c r="VI513" s="59"/>
      <c r="VJ513" s="59"/>
      <c r="ACE513" s="60"/>
      <c r="ACF513" s="60">
        <v>5.8609195505302499E-3</v>
      </c>
      <c r="ACG513" s="60">
        <v>4.7794086148160502E-3</v>
      </c>
      <c r="ACH513" s="60">
        <v>3.2760877096552599E-3</v>
      </c>
      <c r="ACI513" s="60">
        <v>1.3592688530797901E-2</v>
      </c>
      <c r="ACJ513" s="60">
        <v>5.2370786700974498E-3</v>
      </c>
      <c r="ACK513" s="60">
        <v>2.7801281055041798E-3</v>
      </c>
      <c r="ACL513" s="60">
        <v>1.36430827083237E-3</v>
      </c>
      <c r="ACM513" s="60">
        <v>9.4361967505112495E-3</v>
      </c>
      <c r="ACN513" s="60">
        <v>2.3131866288339199E-3</v>
      </c>
      <c r="ACO513" s="60">
        <v>1.8694765235486501E-3</v>
      </c>
      <c r="ACP513" s="60">
        <v>9.2266297269893507E-3</v>
      </c>
      <c r="ACQ513" s="60">
        <v>8.6659354183234692E-3</v>
      </c>
      <c r="ACR513" s="60"/>
      <c r="ACS513" s="60"/>
      <c r="ACT513" s="60"/>
      <c r="ACU513" s="60"/>
      <c r="ACV513" s="60"/>
      <c r="ACW513" s="60"/>
      <c r="ACX513" s="60"/>
      <c r="ACY513" s="60">
        <v>1.08794965654051</v>
      </c>
      <c r="ACZ513" s="60">
        <v>5.2652442734419502E-3</v>
      </c>
      <c r="ADA513" s="60">
        <v>1.21244120012792E-2</v>
      </c>
      <c r="ADB513" s="60">
        <v>1.0754381301515599E-2</v>
      </c>
      <c r="ADC513" s="60">
        <v>8.7030351206130504E-3</v>
      </c>
      <c r="ADD513" s="60">
        <v>9.90338008692687E-3</v>
      </c>
      <c r="ADE513" s="60">
        <v>8.8048840093548405E-3</v>
      </c>
      <c r="ADG513" s="59"/>
    </row>
    <row r="514" spans="554:787" x14ac:dyDescent="0.25">
      <c r="UH514" s="60"/>
      <c r="UI514" s="59"/>
      <c r="UJ514" s="59"/>
      <c r="UK514" s="59"/>
      <c r="UL514" s="59"/>
      <c r="UM514" s="59"/>
      <c r="UN514" s="59"/>
      <c r="UO514" s="59"/>
      <c r="UP514" s="59"/>
      <c r="UQ514" s="59"/>
      <c r="UR514" s="59"/>
      <c r="US514" s="59"/>
      <c r="UT514" s="60">
        <v>1.39562003314495E-2</v>
      </c>
      <c r="UU514" s="59"/>
      <c r="UV514" s="59"/>
      <c r="UW514" s="59"/>
      <c r="VA514" s="59"/>
      <c r="VB514" s="59">
        <v>1.38593995943665E-2</v>
      </c>
      <c r="VC514" s="59"/>
      <c r="VD514" s="59"/>
      <c r="VE514" s="59"/>
      <c r="VF514" s="59">
        <v>1.39046004042029E-2</v>
      </c>
      <c r="VG514" s="59"/>
      <c r="VH514" s="59"/>
      <c r="VI514" s="59"/>
      <c r="VJ514" s="59"/>
      <c r="ACE514" s="60"/>
      <c r="ACF514" s="60">
        <v>5.8484097774454402E-3</v>
      </c>
      <c r="ACG514" s="60">
        <v>4.7666366040795497E-3</v>
      </c>
      <c r="ACH514" s="60">
        <v>3.2705059641662299E-3</v>
      </c>
      <c r="ACI514" s="60">
        <v>1.35890460207696E-2</v>
      </c>
      <c r="ACJ514" s="60">
        <v>5.2318385420128902E-3</v>
      </c>
      <c r="ACK514" s="60">
        <v>2.77645331992979E-3</v>
      </c>
      <c r="ACL514" s="60">
        <v>1.3549304711938199E-3</v>
      </c>
      <c r="ACM514" s="60">
        <v>9.4282634717341406E-3</v>
      </c>
      <c r="ACN514" s="60">
        <v>2.29742965985713E-3</v>
      </c>
      <c r="ACO514" s="60">
        <v>1.8613871377284601E-3</v>
      </c>
      <c r="ACP514" s="60">
        <v>9.2199728400579207E-3</v>
      </c>
      <c r="ACQ514" s="60">
        <v>8.6436792277536003E-3</v>
      </c>
      <c r="ACR514" s="60"/>
      <c r="ACS514" s="60"/>
      <c r="ACT514" s="60"/>
      <c r="ACU514" s="60"/>
      <c r="ACV514" s="60"/>
      <c r="ACW514" s="60"/>
      <c r="ACX514" s="60"/>
      <c r="ACY514" s="60">
        <v>1.08776747444569</v>
      </c>
      <c r="ACZ514" s="60">
        <v>5.2136280553771496E-3</v>
      </c>
      <c r="ADA514" s="60">
        <v>1.21068479286433E-2</v>
      </c>
      <c r="ADB514" s="60">
        <v>1.0744919140732201E-2</v>
      </c>
      <c r="ADC514" s="60">
        <v>8.6966773025180105E-3</v>
      </c>
      <c r="ADD514" s="60">
        <v>9.8748100924416597E-3</v>
      </c>
      <c r="ADE514" s="60">
        <v>8.7923687184108101E-3</v>
      </c>
      <c r="ADG514" s="59"/>
    </row>
    <row r="515" spans="554:787" x14ac:dyDescent="0.25">
      <c r="UH515" s="60"/>
      <c r="UI515" s="59"/>
      <c r="UJ515" s="59"/>
      <c r="UK515" s="59"/>
      <c r="UL515" s="59"/>
      <c r="UM515" s="59"/>
      <c r="UN515" s="59"/>
      <c r="UO515" s="59"/>
      <c r="UP515" s="59"/>
      <c r="UQ515" s="59"/>
      <c r="UR515" s="59"/>
      <c r="US515" s="59"/>
      <c r="UT515" s="60">
        <v>1.39522003009915E-2</v>
      </c>
      <c r="UU515" s="59"/>
      <c r="UV515" s="59"/>
      <c r="UW515" s="59"/>
      <c r="VA515" s="59"/>
      <c r="VB515" s="59">
        <v>1.38536999002099E-2</v>
      </c>
      <c r="VC515" s="59"/>
      <c r="VD515" s="59"/>
      <c r="VE515" s="59"/>
      <c r="VF515" s="59">
        <v>1.3903600163757799E-2</v>
      </c>
      <c r="VG515" s="59"/>
      <c r="VH515" s="59"/>
      <c r="VI515" s="59"/>
      <c r="VJ515" s="59"/>
      <c r="ACE515" s="60"/>
      <c r="ACF515" s="60">
        <v>5.8416750008977404E-3</v>
      </c>
      <c r="ACG515" s="60">
        <v>4.7598577424418998E-3</v>
      </c>
      <c r="ACH515" s="60">
        <v>3.2607836350297E-3</v>
      </c>
      <c r="ACI515" s="60">
        <v>1.35708568039026E-2</v>
      </c>
      <c r="ACJ515" s="60">
        <v>5.2303126587482504E-3</v>
      </c>
      <c r="ACK515" s="60">
        <v>2.7662319979220701E-3</v>
      </c>
      <c r="ACL515" s="60">
        <v>1.3293100249800599E-3</v>
      </c>
      <c r="ACM515" s="60">
        <v>9.4147348704101998E-3</v>
      </c>
      <c r="ACN515" s="60">
        <v>2.2376221151478599E-3</v>
      </c>
      <c r="ACO515" s="60">
        <v>1.8319304984377E-3</v>
      </c>
      <c r="ACP515" s="60">
        <v>9.2083823014996197E-3</v>
      </c>
      <c r="ACQ515" s="60">
        <v>8.6051530066033992E-3</v>
      </c>
      <c r="ACR515" s="60"/>
      <c r="ACS515" s="60"/>
      <c r="ACT515" s="60"/>
      <c r="ACU515" s="60"/>
      <c r="ACV515" s="60"/>
      <c r="ACW515" s="60"/>
      <c r="ACX515" s="60"/>
      <c r="ACY515" s="60">
        <v>1.0877325697906699</v>
      </c>
      <c r="ACZ515" s="60">
        <v>5.2073251441512799E-3</v>
      </c>
      <c r="ADA515" s="60">
        <v>1.2092238171425899E-2</v>
      </c>
      <c r="ADB515" s="60">
        <v>1.07444096951053E-2</v>
      </c>
      <c r="ADC515" s="60">
        <v>8.6559786887842206E-3</v>
      </c>
      <c r="ADD515" s="60">
        <v>9.8712506851271406E-3</v>
      </c>
      <c r="ADE515" s="60">
        <v>8.7696013226473309E-3</v>
      </c>
      <c r="ADG515" s="59"/>
    </row>
    <row r="516" spans="554:787" x14ac:dyDescent="0.25">
      <c r="UH516" s="60"/>
      <c r="UI516" s="59"/>
      <c r="UJ516" s="59"/>
      <c r="UK516" s="59"/>
      <c r="UL516" s="59"/>
      <c r="UM516" s="59"/>
      <c r="UN516" s="59"/>
      <c r="UO516" s="59"/>
      <c r="UP516" s="59"/>
      <c r="UQ516" s="59"/>
      <c r="UR516" s="59"/>
      <c r="US516" s="59"/>
      <c r="UT516" s="60">
        <v>1.39507995918393E-2</v>
      </c>
      <c r="UU516" s="59"/>
      <c r="UV516" s="59"/>
      <c r="UW516" s="59"/>
      <c r="VA516" s="59"/>
      <c r="VB516" s="59">
        <v>1.38470996171236E-2</v>
      </c>
      <c r="VC516" s="59"/>
      <c r="VD516" s="59"/>
      <c r="VE516" s="59"/>
      <c r="VF516" s="59">
        <v>1.39002995565533E-2</v>
      </c>
      <c r="VG516" s="59"/>
      <c r="VH516" s="59"/>
      <c r="VI516" s="59"/>
      <c r="VJ516" s="59"/>
      <c r="ACE516" s="60"/>
      <c r="ACF516" s="60">
        <v>5.7849230898570003E-3</v>
      </c>
      <c r="ACG516" s="60">
        <v>4.7476620841684697E-3</v>
      </c>
      <c r="ACH516" s="60">
        <v>3.2315637284718898E-3</v>
      </c>
      <c r="ACI516" s="60">
        <v>1.35636279470208E-2</v>
      </c>
      <c r="ACJ516" s="60">
        <v>5.2292573539251897E-3</v>
      </c>
      <c r="ACK516" s="60">
        <v>2.7599109329106298E-3</v>
      </c>
      <c r="ACL516" s="60">
        <v>1.3202933418984401E-3</v>
      </c>
      <c r="ACM516" s="60">
        <v>9.40062421832644E-3</v>
      </c>
      <c r="ACN516" s="60">
        <v>2.2148760073220398E-3</v>
      </c>
      <c r="ACO516" s="60">
        <v>1.8079099539448701E-3</v>
      </c>
      <c r="ACP516" s="60">
        <v>9.2014541921280404E-3</v>
      </c>
      <c r="ACQ516" s="60">
        <v>8.5410474616411103E-3</v>
      </c>
      <c r="ACR516" s="60"/>
      <c r="ACS516" s="60"/>
      <c r="ACT516" s="60"/>
      <c r="ACU516" s="60"/>
      <c r="ACV516" s="60"/>
      <c r="ACW516" s="60"/>
      <c r="ACX516" s="60"/>
      <c r="ACY516" s="60">
        <v>1.0876215381150001</v>
      </c>
      <c r="ACZ516" s="60">
        <v>5.2015230198600099E-3</v>
      </c>
      <c r="ADA516" s="60">
        <v>1.20377734890477E-2</v>
      </c>
      <c r="ADB516" s="60">
        <v>1.0740002647250901E-2</v>
      </c>
      <c r="ADC516" s="60">
        <v>8.6526916181355606E-3</v>
      </c>
      <c r="ADD516" s="60">
        <v>9.8707569002370495E-3</v>
      </c>
      <c r="ADE516" s="60">
        <v>8.7686475266235894E-3</v>
      </c>
      <c r="ADG516" s="59"/>
    </row>
    <row r="517" spans="554:787" x14ac:dyDescent="0.25">
      <c r="UH517" s="60"/>
      <c r="UI517" s="59"/>
      <c r="UJ517" s="59"/>
      <c r="UK517" s="59"/>
      <c r="UL517" s="59"/>
      <c r="UM517" s="59"/>
      <c r="UN517" s="59"/>
      <c r="UO517" s="59"/>
      <c r="UP517" s="59"/>
      <c r="UQ517" s="59"/>
      <c r="UR517" s="59"/>
      <c r="US517" s="59"/>
      <c r="UT517" s="60">
        <v>1.3947400264441899E-2</v>
      </c>
      <c r="UU517" s="59"/>
      <c r="UV517" s="59"/>
      <c r="UW517" s="59"/>
      <c r="VA517" s="59"/>
      <c r="VB517" s="59">
        <v>1.3843099586665601E-2</v>
      </c>
      <c r="VC517" s="59"/>
      <c r="VD517" s="59"/>
      <c r="VE517" s="59"/>
      <c r="VF517" s="59">
        <v>1.38988001272082E-2</v>
      </c>
      <c r="VG517" s="59"/>
      <c r="VH517" s="59"/>
      <c r="VI517" s="59"/>
      <c r="VJ517" s="59"/>
      <c r="ACE517" s="60"/>
      <c r="ACF517" s="60">
        <v>5.7801305338851198E-3</v>
      </c>
      <c r="ACG517" s="60">
        <v>4.74541701156479E-3</v>
      </c>
      <c r="ACH517" s="60">
        <v>3.2280946935330599E-3</v>
      </c>
      <c r="ACI517" s="60">
        <v>1.35559928075906E-2</v>
      </c>
      <c r="ACJ517" s="60">
        <v>5.2242472913558201E-3</v>
      </c>
      <c r="ACK517" s="60">
        <v>2.7546284869435301E-3</v>
      </c>
      <c r="ACL517" s="60">
        <v>1.2969491820244801E-3</v>
      </c>
      <c r="ACM517" s="60">
        <v>9.3672689414673899E-3</v>
      </c>
      <c r="ACN517" s="60">
        <v>2.21259892091473E-3</v>
      </c>
      <c r="ACO517" s="60">
        <v>1.79466636527962E-3</v>
      </c>
      <c r="ACP517" s="60">
        <v>9.1707115713672294E-3</v>
      </c>
      <c r="ACQ517" s="60">
        <v>8.5368633894174206E-3</v>
      </c>
      <c r="ACR517" s="60"/>
      <c r="ACS517" s="60"/>
      <c r="ACT517" s="60"/>
      <c r="ACU517" s="60"/>
      <c r="ACV517" s="60"/>
      <c r="ACW517" s="60"/>
      <c r="ACX517" s="60"/>
      <c r="ACY517" s="60">
        <v>1.08762103014613</v>
      </c>
      <c r="ACZ517" s="60">
        <v>5.1894129098100598E-3</v>
      </c>
      <c r="ADA517" s="60">
        <v>1.20313709445915E-2</v>
      </c>
      <c r="ADB517" s="60">
        <v>1.0726422028981801E-2</v>
      </c>
      <c r="ADC517" s="60">
        <v>8.6471200744518608E-3</v>
      </c>
      <c r="ADD517" s="60">
        <v>9.8628586639532296E-3</v>
      </c>
      <c r="ADE517" s="60">
        <v>8.7676520354546105E-3</v>
      </c>
      <c r="ADG517" s="59"/>
    </row>
    <row r="518" spans="554:787" x14ac:dyDescent="0.25">
      <c r="UH518" s="60"/>
      <c r="UI518" s="59"/>
      <c r="UJ518" s="59"/>
      <c r="UK518" s="59"/>
      <c r="UL518" s="59"/>
      <c r="UM518" s="59"/>
      <c r="UN518" s="59"/>
      <c r="UO518" s="59"/>
      <c r="UP518" s="59"/>
      <c r="UQ518" s="59"/>
      <c r="UR518" s="59"/>
      <c r="US518" s="59"/>
      <c r="UT518" s="60">
        <v>1.3947400264441899E-2</v>
      </c>
      <c r="UU518" s="59"/>
      <c r="UV518" s="59"/>
      <c r="UW518" s="59"/>
      <c r="VA518" s="59"/>
      <c r="VB518" s="59">
        <v>1.3841600157320499E-2</v>
      </c>
      <c r="VC518" s="59"/>
      <c r="VD518" s="59"/>
      <c r="VE518" s="59"/>
      <c r="VF518" s="59">
        <v>1.3897200115025E-2</v>
      </c>
      <c r="VG518" s="59"/>
      <c r="VH518" s="59"/>
      <c r="VI518" s="59"/>
      <c r="VJ518" s="59"/>
      <c r="ACE518" s="60"/>
      <c r="ACF518" s="60">
        <v>5.7741706625850696E-3</v>
      </c>
      <c r="ACG518" s="60">
        <v>4.7338630973542996E-3</v>
      </c>
      <c r="ACH518" s="60">
        <v>3.2156062103441099E-3</v>
      </c>
      <c r="ACI518" s="60">
        <v>1.35489609344494E-2</v>
      </c>
      <c r="ACJ518" s="60">
        <v>5.2182184416298301E-3</v>
      </c>
      <c r="ACK518" s="60">
        <v>2.7384254274345999E-3</v>
      </c>
      <c r="ACL518" s="60">
        <v>1.2692515114401E-3</v>
      </c>
      <c r="ACM518" s="60">
        <v>9.3556296985304599E-3</v>
      </c>
      <c r="ACN518" s="60">
        <v>2.2075451971754201E-3</v>
      </c>
      <c r="ACO518" s="60">
        <v>1.7855629257657699E-3</v>
      </c>
      <c r="ACP518" s="60">
        <v>9.16122622537964E-3</v>
      </c>
      <c r="ACQ518" s="60">
        <v>8.5352212968537594E-3</v>
      </c>
      <c r="ACR518" s="60"/>
      <c r="ACS518" s="60"/>
      <c r="ACT518" s="60"/>
      <c r="ACU518" s="60"/>
      <c r="ACV518" s="60"/>
      <c r="ACW518" s="60"/>
      <c r="ACX518" s="60"/>
      <c r="ACY518" s="60">
        <v>1.08760743546311</v>
      </c>
      <c r="ACZ518" s="60">
        <v>5.1756940339143104E-3</v>
      </c>
      <c r="ADA518" s="60">
        <v>1.1962018294119499E-2</v>
      </c>
      <c r="ADB518" s="60">
        <v>1.0700860086255501E-2</v>
      </c>
      <c r="ADC518" s="60">
        <v>8.6451475503735893E-3</v>
      </c>
      <c r="ADD518" s="60">
        <v>9.8455557178347905E-3</v>
      </c>
      <c r="ADE518" s="60">
        <v>8.7676365315036992E-3</v>
      </c>
      <c r="ADG518" s="59"/>
    </row>
    <row r="519" spans="554:787" x14ac:dyDescent="0.25">
      <c r="UH519" s="60"/>
      <c r="UI519" s="59"/>
      <c r="UJ519" s="59"/>
      <c r="UK519" s="59"/>
      <c r="UL519" s="59"/>
      <c r="UM519" s="59"/>
      <c r="UN519" s="59"/>
      <c r="UO519" s="59"/>
      <c r="UP519" s="59"/>
      <c r="UQ519" s="59"/>
      <c r="UR519" s="59"/>
      <c r="US519" s="59"/>
      <c r="UT519" s="60">
        <v>1.39451995491981E-2</v>
      </c>
      <c r="UU519" s="59"/>
      <c r="UV519" s="59"/>
      <c r="UW519" s="59"/>
      <c r="VA519" s="59"/>
      <c r="VB519" s="59">
        <v>1.38194998726248E-2</v>
      </c>
      <c r="VC519" s="59"/>
      <c r="VD519" s="59"/>
      <c r="VE519" s="59"/>
      <c r="VF519" s="59">
        <v>1.38964997604489E-2</v>
      </c>
      <c r="VG519" s="59"/>
      <c r="VH519" s="59"/>
      <c r="VI519" s="59"/>
      <c r="VJ519" s="59"/>
      <c r="ACE519" s="60"/>
      <c r="ACF519" s="60">
        <v>5.7659562761657396E-3</v>
      </c>
      <c r="ACG519" s="60">
        <v>4.7208655893693201E-3</v>
      </c>
      <c r="ACH519" s="60">
        <v>3.19649379878358E-3</v>
      </c>
      <c r="ACI519" s="60">
        <v>1.35227448429575E-2</v>
      </c>
      <c r="ACJ519" s="60">
        <v>5.1990357758488603E-3</v>
      </c>
      <c r="ACK519" s="60">
        <v>2.73616277391092E-3</v>
      </c>
      <c r="ACL519" s="60">
        <v>1.2648984248197399E-3</v>
      </c>
      <c r="ACM519" s="60">
        <v>9.3456461937494809E-3</v>
      </c>
      <c r="ACN519" s="60">
        <v>2.20439762447253E-3</v>
      </c>
      <c r="ACO519" s="60">
        <v>1.78049798123857E-3</v>
      </c>
      <c r="ACP519" s="60">
        <v>9.1392413196848092E-3</v>
      </c>
      <c r="ACQ519" s="60">
        <v>8.5121778531050893E-3</v>
      </c>
      <c r="ACR519" s="60"/>
      <c r="ACS519" s="60"/>
      <c r="ACT519" s="60"/>
      <c r="ACU519" s="60"/>
      <c r="ACV519" s="60"/>
      <c r="ACW519" s="60"/>
      <c r="ACX519" s="60"/>
      <c r="ACY519" s="60">
        <v>1.08756440387367</v>
      </c>
      <c r="ACZ519" s="60">
        <v>5.1722202215625304E-3</v>
      </c>
      <c r="ADA519" s="60">
        <v>1.19341659072524E-2</v>
      </c>
      <c r="ADB519" s="60">
        <v>1.06992203020734E-2</v>
      </c>
      <c r="ADC519" s="60">
        <v>8.6262061231909201E-3</v>
      </c>
      <c r="ADD519" s="60">
        <v>9.8321954700432493E-3</v>
      </c>
      <c r="ADE519" s="60">
        <v>8.7651626726658605E-3</v>
      </c>
      <c r="ADG519" s="59"/>
    </row>
    <row r="520" spans="554:787" x14ac:dyDescent="0.25">
      <c r="UH520" s="60"/>
      <c r="UI520" s="59"/>
      <c r="UJ520" s="59"/>
      <c r="UK520" s="59"/>
      <c r="UL520" s="59"/>
      <c r="UM520" s="59"/>
      <c r="UN520" s="59"/>
      <c r="UO520" s="59"/>
      <c r="UP520" s="59"/>
      <c r="UQ520" s="59"/>
      <c r="UR520" s="59"/>
      <c r="US520" s="59"/>
      <c r="UT520" s="60">
        <v>1.3941800221800801E-2</v>
      </c>
      <c r="UU520" s="59"/>
      <c r="UV520" s="59"/>
      <c r="UW520" s="59"/>
      <c r="VA520" s="59"/>
      <c r="VB520" s="59">
        <v>1.3819199986755799E-2</v>
      </c>
      <c r="VC520" s="59"/>
      <c r="VD520" s="59"/>
      <c r="VE520" s="59"/>
      <c r="VF520" s="59">
        <v>1.38961998745799E-2</v>
      </c>
      <c r="VG520" s="59"/>
      <c r="VH520" s="59"/>
      <c r="VI520" s="59"/>
      <c r="VJ520" s="59"/>
      <c r="ACE520" s="60"/>
      <c r="ACF520" s="60">
        <v>5.7563025164969603E-3</v>
      </c>
      <c r="ACG520" s="60">
        <v>4.7199418189539499E-3</v>
      </c>
      <c r="ACH520" s="60">
        <v>3.17961322868079E-3</v>
      </c>
      <c r="ACI520" s="60">
        <v>1.3514394112603001E-2</v>
      </c>
      <c r="ACJ520" s="60">
        <v>5.1846743839423703E-3</v>
      </c>
      <c r="ACK520" s="60">
        <v>2.7166321123962998E-3</v>
      </c>
      <c r="ACL520" s="60">
        <v>1.26375876756844E-3</v>
      </c>
      <c r="ACM520" s="60">
        <v>9.32833028143756E-3</v>
      </c>
      <c r="ACN520" s="60">
        <v>2.20188509631896E-3</v>
      </c>
      <c r="ACO520" s="60">
        <v>1.77600625343716E-3</v>
      </c>
      <c r="ACP520" s="60">
        <v>9.1354788648141203E-3</v>
      </c>
      <c r="ACQ520" s="60">
        <v>8.3984392212916505E-3</v>
      </c>
      <c r="ACR520" s="60"/>
      <c r="ACS520" s="60"/>
      <c r="ACT520" s="60"/>
      <c r="ACU520" s="60"/>
      <c r="ACV520" s="60"/>
      <c r="ACW520" s="60"/>
      <c r="ACX520" s="60"/>
      <c r="ACY520" s="60">
        <v>1.08753041893792</v>
      </c>
      <c r="ACZ520" s="60">
        <v>5.1417932699818897E-3</v>
      </c>
      <c r="ADA520" s="60">
        <v>1.19324973479787E-2</v>
      </c>
      <c r="ADB520" s="60">
        <v>1.06423792673092E-2</v>
      </c>
      <c r="ADC520" s="60">
        <v>8.6089766278809893E-3</v>
      </c>
      <c r="ADD520" s="60">
        <v>9.7137193990312204E-3</v>
      </c>
      <c r="ADE520" s="60">
        <v>8.7524981588096296E-3</v>
      </c>
      <c r="ADG520" s="59"/>
    </row>
    <row r="521" spans="554:787" x14ac:dyDescent="0.25">
      <c r="UH521" s="60"/>
      <c r="UI521" s="59"/>
      <c r="UJ521" s="59"/>
      <c r="UK521" s="59"/>
      <c r="UL521" s="59"/>
      <c r="UM521" s="59"/>
      <c r="UN521" s="59"/>
      <c r="UO521" s="59"/>
      <c r="UP521" s="59"/>
      <c r="UQ521" s="59"/>
      <c r="UR521" s="59"/>
      <c r="US521" s="59"/>
      <c r="UT521" s="60">
        <v>1.3938300311565399E-2</v>
      </c>
      <c r="UU521" s="59"/>
      <c r="UV521" s="59"/>
      <c r="UW521" s="59"/>
      <c r="VA521" s="59"/>
      <c r="VB521" s="59">
        <v>1.3817000202834599E-2</v>
      </c>
      <c r="VC521" s="59"/>
      <c r="VD521" s="59"/>
      <c r="VE521" s="59"/>
      <c r="VF521" s="59">
        <v>1.38951996341347E-2</v>
      </c>
      <c r="VG521" s="59"/>
      <c r="VH521" s="59"/>
      <c r="VI521" s="59"/>
      <c r="VJ521" s="59"/>
      <c r="ACE521" s="60"/>
      <c r="ACF521" s="60">
        <v>5.7518663635025896E-3</v>
      </c>
      <c r="ACG521" s="60">
        <v>4.7073350729262102E-3</v>
      </c>
      <c r="ACH521" s="60">
        <v>3.1229000053856299E-3</v>
      </c>
      <c r="ACI521" s="60">
        <v>1.3503442941245E-2</v>
      </c>
      <c r="ACJ521" s="60">
        <v>5.1755119453225501E-3</v>
      </c>
      <c r="ACK521" s="60">
        <v>2.7129046831901801E-3</v>
      </c>
      <c r="ACL521" s="60">
        <v>1.25472180446335E-3</v>
      </c>
      <c r="ACM521" s="60">
        <v>9.3137052701443099E-3</v>
      </c>
      <c r="ACN521" s="60">
        <v>2.1949652538865898E-3</v>
      </c>
      <c r="ACO521" s="60">
        <v>1.76074953314096E-3</v>
      </c>
      <c r="ACP521" s="60">
        <v>9.1111654535778099E-3</v>
      </c>
      <c r="ACQ521" s="60">
        <v>8.3970120432111193E-3</v>
      </c>
      <c r="ACR521" s="60"/>
      <c r="ACS521" s="60"/>
      <c r="ACT521" s="60"/>
      <c r="ACU521" s="60"/>
      <c r="ACV521" s="60"/>
      <c r="ACW521" s="60"/>
      <c r="ACX521" s="60"/>
      <c r="ACY521" s="60">
        <v>1.0872947404875799</v>
      </c>
      <c r="ACZ521" s="60">
        <v>5.1404668354117899E-3</v>
      </c>
      <c r="ADA521" s="60">
        <v>1.1888435047709501E-2</v>
      </c>
      <c r="ADB521" s="60">
        <v>1.06363466788881E-2</v>
      </c>
      <c r="ADC521" s="60">
        <v>8.5823705258672705E-3</v>
      </c>
      <c r="ADD521" s="60">
        <v>9.6978195350696204E-3</v>
      </c>
      <c r="ADE521" s="60">
        <v>8.7288998403911803E-3</v>
      </c>
      <c r="ADG521" s="59"/>
    </row>
    <row r="522" spans="554:787" x14ac:dyDescent="0.25">
      <c r="UH522" s="60"/>
      <c r="UI522" s="59"/>
      <c r="UJ522" s="59"/>
      <c r="UK522" s="59"/>
      <c r="UL522" s="59"/>
      <c r="UM522" s="59"/>
      <c r="UN522" s="59"/>
      <c r="UO522" s="59"/>
      <c r="UP522" s="59"/>
      <c r="UQ522" s="59"/>
      <c r="UR522" s="59"/>
      <c r="US522" s="59"/>
      <c r="UT522" s="60">
        <v>1.39332003891468E-2</v>
      </c>
      <c r="UU522" s="59"/>
      <c r="UV522" s="59"/>
      <c r="UW522" s="59"/>
      <c r="VA522" s="59"/>
      <c r="VB522" s="59">
        <v>1.3812400400638501E-2</v>
      </c>
      <c r="VC522" s="59"/>
      <c r="VD522" s="59"/>
      <c r="VE522" s="59"/>
      <c r="VF522" s="59">
        <v>1.38910999521613E-2</v>
      </c>
      <c r="VG522" s="59"/>
      <c r="VH522" s="59"/>
      <c r="VI522" s="59"/>
      <c r="VJ522" s="59"/>
      <c r="ACE522" s="60"/>
      <c r="ACF522" s="60">
        <v>5.7468396889522903E-3</v>
      </c>
      <c r="ACG522" s="60">
        <v>4.7012721524840604E-3</v>
      </c>
      <c r="ACH522" s="60">
        <v>3.1224741550468001E-3</v>
      </c>
      <c r="ACI522" s="60">
        <v>1.3487709619498699E-2</v>
      </c>
      <c r="ACJ522" s="60">
        <v>5.17517190452402E-3</v>
      </c>
      <c r="ACK522" s="60">
        <v>2.6881606151814902E-3</v>
      </c>
      <c r="ACL522" s="60">
        <v>1.23739926189207E-3</v>
      </c>
      <c r="ACM522" s="60">
        <v>9.2459166364224094E-3</v>
      </c>
      <c r="ACN522" s="60">
        <v>2.1867348354633999E-3</v>
      </c>
      <c r="ACO522" s="60">
        <v>1.7299667169633499E-3</v>
      </c>
      <c r="ACP522" s="60">
        <v>9.0717750632544596E-3</v>
      </c>
      <c r="ACQ522" s="60">
        <v>8.3898536646248491E-3</v>
      </c>
      <c r="ACR522" s="60"/>
      <c r="ACS522" s="60"/>
      <c r="ACT522" s="60"/>
      <c r="ACU522" s="60"/>
      <c r="ACV522" s="60"/>
      <c r="ACW522" s="60"/>
      <c r="ACX522" s="60"/>
      <c r="ACY522" s="60">
        <v>1.0872631850616099</v>
      </c>
      <c r="ACZ522" s="60">
        <v>5.1137702579678104E-3</v>
      </c>
      <c r="ADA522" s="60">
        <v>1.18642471527814E-2</v>
      </c>
      <c r="ADB522" s="60">
        <v>1.06262645127757E-2</v>
      </c>
      <c r="ADC522" s="60">
        <v>8.5634567486298999E-3</v>
      </c>
      <c r="ADD522" s="60">
        <v>9.6823562559327295E-3</v>
      </c>
      <c r="ADE522" s="60">
        <v>8.7161616722143294E-3</v>
      </c>
      <c r="ADG522" s="59"/>
    </row>
    <row r="523" spans="554:787" x14ac:dyDescent="0.25">
      <c r="UH523" s="60"/>
      <c r="UI523" s="59"/>
      <c r="UJ523" s="59"/>
      <c r="UK523" s="59"/>
      <c r="UL523" s="59"/>
      <c r="UM523" s="59"/>
      <c r="UN523" s="59"/>
      <c r="UO523" s="59"/>
      <c r="UP523" s="59"/>
      <c r="UQ523" s="59"/>
      <c r="UR523" s="59"/>
      <c r="US523" s="59"/>
      <c r="UT523" s="60">
        <v>1.39322998002171E-2</v>
      </c>
      <c r="UU523" s="59"/>
      <c r="UV523" s="59"/>
      <c r="UW523" s="59"/>
      <c r="VA523" s="59"/>
      <c r="VB523" s="59">
        <v>1.3800700195133599E-2</v>
      </c>
      <c r="VC523" s="59"/>
      <c r="VD523" s="59"/>
      <c r="VE523" s="59"/>
      <c r="VF523" s="59">
        <v>1.3889100402593601E-2</v>
      </c>
      <c r="VG523" s="59"/>
      <c r="VH523" s="59"/>
      <c r="VI523" s="59"/>
      <c r="VJ523" s="59"/>
      <c r="ACE523" s="60"/>
      <c r="ACF523" s="60">
        <v>5.7414264004091E-3</v>
      </c>
      <c r="ACG523" s="60">
        <v>4.6918404920513997E-3</v>
      </c>
      <c r="ACH523" s="60">
        <v>3.1046985622856498E-3</v>
      </c>
      <c r="ACI523" s="60">
        <v>1.34369838729743E-2</v>
      </c>
      <c r="ACJ523" s="60">
        <v>5.1626449770716702E-3</v>
      </c>
      <c r="ACK523" s="60">
        <v>2.64052413565631E-3</v>
      </c>
      <c r="ACL523" s="60">
        <v>1.23527205772143E-3</v>
      </c>
      <c r="ACM523" s="60">
        <v>9.2097371625795097E-3</v>
      </c>
      <c r="ACN523" s="60">
        <v>2.1835951891824002E-3</v>
      </c>
      <c r="ACO523" s="60">
        <v>1.7001997148805E-3</v>
      </c>
      <c r="ACP523" s="60">
        <v>9.0566806894465304E-3</v>
      </c>
      <c r="ACQ523" s="60">
        <v>8.3884987905827393E-3</v>
      </c>
      <c r="ACR523" s="60"/>
      <c r="ACS523" s="60"/>
      <c r="ACT523" s="60"/>
      <c r="ACU523" s="60"/>
      <c r="ACV523" s="60"/>
      <c r="ACW523" s="60"/>
      <c r="ACX523" s="60"/>
      <c r="ACY523" s="60">
        <v>1.0872458251486801</v>
      </c>
      <c r="ACZ523" s="60">
        <v>5.0989265828524401E-3</v>
      </c>
      <c r="ADA523" s="60">
        <v>1.18510026249578E-2</v>
      </c>
      <c r="ADB523" s="60">
        <v>1.0623593399447699E-2</v>
      </c>
      <c r="ADC523" s="60">
        <v>8.5409420609601407E-3</v>
      </c>
      <c r="ADD523" s="60">
        <v>9.6798525235194301E-3</v>
      </c>
      <c r="ADE523" s="60">
        <v>8.6930592667615603E-3</v>
      </c>
      <c r="ADG523" s="59"/>
    </row>
    <row r="524" spans="554:787" x14ac:dyDescent="0.25">
      <c r="UH524" s="60"/>
      <c r="UI524" s="59"/>
      <c r="UJ524" s="59"/>
      <c r="UK524" s="59"/>
      <c r="UL524" s="59"/>
      <c r="UM524" s="59"/>
      <c r="UN524" s="59"/>
      <c r="UO524" s="59"/>
      <c r="UP524" s="59"/>
      <c r="UQ524" s="59"/>
      <c r="UR524" s="59"/>
      <c r="US524" s="59"/>
      <c r="UT524" s="60">
        <v>1.39319002628326E-2</v>
      </c>
      <c r="UU524" s="59"/>
      <c r="UV524" s="59"/>
      <c r="UW524" s="59"/>
      <c r="VA524" s="59"/>
      <c r="VB524" s="59">
        <v>1.3795400038361501E-2</v>
      </c>
      <c r="VC524" s="59"/>
      <c r="VD524" s="59"/>
      <c r="VE524" s="59"/>
      <c r="VF524" s="59">
        <v>1.38857001438736E-2</v>
      </c>
      <c r="VG524" s="59"/>
      <c r="VH524" s="59"/>
      <c r="VI524" s="59"/>
      <c r="VJ524" s="59"/>
      <c r="ACE524" s="60"/>
      <c r="ACF524" s="60">
        <v>5.7227056397104502E-3</v>
      </c>
      <c r="ACG524" s="60">
        <v>4.6797971702496203E-3</v>
      </c>
      <c r="ACH524" s="60">
        <v>3.0865196191371199E-3</v>
      </c>
      <c r="ACI524" s="60">
        <v>1.34355674933284E-2</v>
      </c>
      <c r="ACJ524" s="60">
        <v>5.1522228516408799E-3</v>
      </c>
      <c r="ACK524" s="60">
        <v>2.62667332977561E-3</v>
      </c>
      <c r="ACL524" s="60">
        <v>1.2317842388490201E-3</v>
      </c>
      <c r="ACM524" s="60">
        <v>9.1946301333370398E-3</v>
      </c>
      <c r="ACN524" s="60">
        <v>2.1833775518755498E-3</v>
      </c>
      <c r="ACO524" s="60">
        <v>1.69669996134208E-3</v>
      </c>
      <c r="ACP524" s="60">
        <v>9.0492374999436298E-3</v>
      </c>
      <c r="ACQ524" s="60">
        <v>8.3785385603178299E-3</v>
      </c>
      <c r="ACR524" s="60"/>
      <c r="ACS524" s="60"/>
      <c r="ACT524" s="60"/>
      <c r="ACU524" s="60"/>
      <c r="ACV524" s="60"/>
      <c r="ACW524" s="60"/>
      <c r="ACX524" s="60"/>
      <c r="ACY524" s="60">
        <v>1.08724232418</v>
      </c>
      <c r="ACZ524" s="60">
        <v>5.0877716723331497E-3</v>
      </c>
      <c r="ADA524" s="60">
        <v>1.1829110423049301E-2</v>
      </c>
      <c r="ADB524" s="60">
        <v>1.0611729157075801E-2</v>
      </c>
      <c r="ADC524" s="60">
        <v>8.5201507277075407E-3</v>
      </c>
      <c r="ADD524" s="60">
        <v>9.6547012262369093E-3</v>
      </c>
      <c r="ADE524" s="60">
        <v>8.6886878768752101E-3</v>
      </c>
      <c r="ADG524" s="59"/>
    </row>
    <row r="525" spans="554:787" x14ac:dyDescent="0.25">
      <c r="UH525" s="60"/>
      <c r="UI525" s="59"/>
      <c r="UJ525" s="59"/>
      <c r="UK525" s="59"/>
      <c r="UL525" s="59"/>
      <c r="UM525" s="59"/>
      <c r="UN525" s="59"/>
      <c r="UO525" s="59"/>
      <c r="UP525" s="59"/>
      <c r="UQ525" s="59"/>
      <c r="UR525" s="59"/>
      <c r="US525" s="59"/>
      <c r="UT525" s="60">
        <v>1.39268999919295E-2</v>
      </c>
      <c r="UU525" s="59"/>
      <c r="UV525" s="59"/>
      <c r="UW525" s="59"/>
      <c r="VA525" s="59"/>
      <c r="VB525" s="59">
        <v>1.3791300356388E-2</v>
      </c>
      <c r="VC525" s="59"/>
      <c r="VD525" s="59"/>
      <c r="VE525" s="59"/>
      <c r="VF525" s="59">
        <v>1.3882399536669201E-2</v>
      </c>
      <c r="VG525" s="59"/>
      <c r="VH525" s="59"/>
      <c r="VI525" s="59"/>
      <c r="VJ525" s="59"/>
      <c r="ACE525" s="60"/>
      <c r="ACF525" s="60">
        <v>5.6936120954233201E-3</v>
      </c>
      <c r="ACG525" s="60">
        <v>4.66491946853836E-3</v>
      </c>
      <c r="ACH525" s="60">
        <v>3.0832995209137699E-3</v>
      </c>
      <c r="ACI525" s="60">
        <v>1.3430195692088E-2</v>
      </c>
      <c r="ACJ525" s="60">
        <v>5.1088588907335798E-3</v>
      </c>
      <c r="ACK525" s="60">
        <v>2.6168311372788701E-3</v>
      </c>
      <c r="ACL525" s="60">
        <v>1.18727311908984E-3</v>
      </c>
      <c r="ACM525" s="60">
        <v>9.1882251165897409E-3</v>
      </c>
      <c r="ACN525" s="60">
        <v>2.1430404971311801E-3</v>
      </c>
      <c r="ACO525" s="60">
        <v>1.68773072501354E-3</v>
      </c>
      <c r="ACP525" s="60">
        <v>9.0260192674077398E-3</v>
      </c>
      <c r="ACQ525" s="60">
        <v>8.3649099225827795E-3</v>
      </c>
      <c r="ACR525" s="60"/>
      <c r="ACS525" s="60"/>
      <c r="ACT525" s="60"/>
      <c r="ACU525" s="60"/>
      <c r="ACV525" s="60"/>
      <c r="ACW525" s="60"/>
      <c r="ACX525" s="60"/>
      <c r="ACY525" s="60">
        <v>1.08721800448439</v>
      </c>
      <c r="ACZ525" s="60">
        <v>5.03182282239818E-3</v>
      </c>
      <c r="ADA525" s="60">
        <v>1.1828314986138001E-2</v>
      </c>
      <c r="ADB525" s="60">
        <v>1.0556881429943999E-2</v>
      </c>
      <c r="ADC525" s="60">
        <v>8.5166807362477108E-3</v>
      </c>
      <c r="ADD525" s="60">
        <v>9.6496251496687706E-3</v>
      </c>
      <c r="ADE525" s="60">
        <v>8.6807588877587903E-3</v>
      </c>
      <c r="ADG525" s="59"/>
    </row>
    <row r="526" spans="554:787" x14ac:dyDescent="0.25">
      <c r="UH526" s="60"/>
      <c r="UI526" s="59"/>
      <c r="UJ526" s="59"/>
      <c r="UK526" s="59"/>
      <c r="UL526" s="59"/>
      <c r="UM526" s="59"/>
      <c r="UN526" s="59"/>
      <c r="UO526" s="59"/>
      <c r="UP526" s="59"/>
      <c r="UQ526" s="59"/>
      <c r="UR526" s="59"/>
      <c r="US526" s="59"/>
      <c r="UT526" s="60">
        <v>1.39258000999689E-2</v>
      </c>
      <c r="UU526" s="59"/>
      <c r="UV526" s="59"/>
      <c r="UW526" s="59"/>
      <c r="VA526" s="59"/>
      <c r="VB526" s="59">
        <v>1.37847000733017E-2</v>
      </c>
      <c r="VC526" s="59"/>
      <c r="VD526" s="59"/>
      <c r="VE526" s="59"/>
      <c r="VF526" s="59">
        <v>1.38822002336382E-2</v>
      </c>
      <c r="VG526" s="59"/>
      <c r="VH526" s="59"/>
      <c r="VI526" s="59"/>
      <c r="VJ526" s="59"/>
      <c r="ACE526" s="60"/>
      <c r="ACF526" s="60">
        <v>5.6711600923097898E-3</v>
      </c>
      <c r="ACG526" s="60">
        <v>4.6320387349863199E-3</v>
      </c>
      <c r="ACH526" s="60">
        <v>3.0803749726902299E-3</v>
      </c>
      <c r="ACI526" s="60">
        <v>1.33804914670468E-2</v>
      </c>
      <c r="ACJ526" s="60">
        <v>5.1030798968036296E-3</v>
      </c>
      <c r="ACK526" s="60">
        <v>2.56827798985069E-3</v>
      </c>
      <c r="ACL526" s="60">
        <v>1.18543621528752E-3</v>
      </c>
      <c r="ACM526" s="60">
        <v>9.13832999953057E-3</v>
      </c>
      <c r="ACN526" s="60">
        <v>2.13779567310319E-3</v>
      </c>
      <c r="ACO526" s="60">
        <v>1.67225433416215E-3</v>
      </c>
      <c r="ACP526" s="60">
        <v>8.9866703081979103E-3</v>
      </c>
      <c r="ACQ526" s="60">
        <v>8.3479022741979499E-3</v>
      </c>
      <c r="ACR526" s="60"/>
      <c r="ACS526" s="60"/>
      <c r="ACT526" s="60"/>
      <c r="ACU526" s="60"/>
      <c r="ACV526" s="60"/>
      <c r="ACW526" s="60"/>
      <c r="ACX526" s="60"/>
      <c r="ACY526" s="60">
        <v>1.0871686739494</v>
      </c>
      <c r="ACZ526" s="60">
        <v>5.0195976503083399E-3</v>
      </c>
      <c r="ADA526" s="60">
        <v>1.18148784169882E-2</v>
      </c>
      <c r="ADB526" s="60">
        <v>1.0525039423870401E-2</v>
      </c>
      <c r="ADC526" s="60">
        <v>8.5011737816743007E-3</v>
      </c>
      <c r="ADD526" s="60">
        <v>9.5881246823119309E-3</v>
      </c>
      <c r="ADE526" s="60">
        <v>8.6792726199527905E-3</v>
      </c>
      <c r="ADG526" s="59"/>
    </row>
    <row r="527" spans="554:787" x14ac:dyDescent="0.25">
      <c r="UH527" s="60"/>
      <c r="UI527" s="59"/>
      <c r="UJ527" s="59"/>
      <c r="UK527" s="59"/>
      <c r="UL527" s="59"/>
      <c r="UM527" s="59"/>
      <c r="UN527" s="59"/>
      <c r="UO527" s="59"/>
      <c r="UP527" s="59"/>
      <c r="UQ527" s="59"/>
      <c r="UR527" s="59"/>
      <c r="US527" s="59"/>
      <c r="UT527" s="60">
        <v>1.39239998534321E-2</v>
      </c>
      <c r="UU527" s="59"/>
      <c r="UV527" s="59"/>
      <c r="UW527" s="59"/>
      <c r="VA527" s="59"/>
      <c r="VB527" s="59">
        <v>1.3779199682176099E-2</v>
      </c>
      <c r="VC527" s="59"/>
      <c r="VD527" s="59"/>
      <c r="VE527" s="59"/>
      <c r="VF527" s="59">
        <v>1.38809997588396E-2</v>
      </c>
      <c r="VG527" s="59"/>
      <c r="VH527" s="59"/>
      <c r="VI527" s="59"/>
      <c r="VJ527" s="59"/>
      <c r="ACE527" s="60"/>
      <c r="ACF527" s="60">
        <v>5.6542079432946799E-3</v>
      </c>
      <c r="ACG527" s="60">
        <v>4.6164719421837603E-3</v>
      </c>
      <c r="ACH527" s="60">
        <v>3.06677632195935E-3</v>
      </c>
      <c r="ACI527" s="60">
        <v>1.33659369394519E-2</v>
      </c>
      <c r="ACJ527" s="60">
        <v>5.0960551404976998E-3</v>
      </c>
      <c r="ACK527" s="60">
        <v>2.5673077851104402E-3</v>
      </c>
      <c r="ACL527" s="60">
        <v>1.1846409971708099E-3</v>
      </c>
      <c r="ACM527" s="60">
        <v>9.1342582087901997E-3</v>
      </c>
      <c r="ACN527" s="60">
        <v>2.1213652767559901E-3</v>
      </c>
      <c r="ACO527" s="60">
        <v>1.6653469925868899E-3</v>
      </c>
      <c r="ACP527" s="60">
        <v>8.9810171776692795E-3</v>
      </c>
      <c r="ACQ527" s="60">
        <v>8.33003133221542E-3</v>
      </c>
      <c r="ACR527" s="60"/>
      <c r="ACS527" s="60"/>
      <c r="ACT527" s="60"/>
      <c r="ACU527" s="60"/>
      <c r="ACV527" s="60"/>
      <c r="ACW527" s="60"/>
      <c r="ACX527" s="60"/>
      <c r="ACY527" s="60">
        <v>1.08710030720374</v>
      </c>
      <c r="ACZ527" s="60">
        <v>5.0028872567091202E-3</v>
      </c>
      <c r="ADA527" s="60">
        <v>1.1805767905440301E-2</v>
      </c>
      <c r="ADB527" s="60">
        <v>1.0519446022536599E-2</v>
      </c>
      <c r="ADC527" s="60">
        <v>8.4723710637601701E-3</v>
      </c>
      <c r="ADD527" s="60">
        <v>9.5750071083655092E-3</v>
      </c>
      <c r="ADE527" s="60">
        <v>8.6671619204944095E-3</v>
      </c>
      <c r="ADG527" s="59"/>
    </row>
    <row r="528" spans="554:787" x14ac:dyDescent="0.25">
      <c r="UH528" s="60"/>
      <c r="UI528" s="59"/>
      <c r="UJ528" s="59"/>
      <c r="UK528" s="59"/>
      <c r="UL528" s="59"/>
      <c r="UM528" s="59"/>
      <c r="UN528" s="59"/>
      <c r="UO528" s="59"/>
      <c r="UP528" s="59"/>
      <c r="UQ528" s="59"/>
      <c r="UR528" s="59"/>
      <c r="US528" s="59"/>
      <c r="UT528" s="60">
        <v>1.3920900411903799E-2</v>
      </c>
      <c r="UU528" s="59"/>
      <c r="UV528" s="59"/>
      <c r="UW528" s="59"/>
      <c r="VA528" s="59"/>
      <c r="VB528" s="59">
        <v>1.3775699771940699E-2</v>
      </c>
      <c r="VC528" s="59"/>
      <c r="VD528" s="59"/>
      <c r="VE528" s="59"/>
      <c r="VF528" s="59">
        <v>1.38790998607873E-2</v>
      </c>
      <c r="VG528" s="59"/>
      <c r="VH528" s="59"/>
      <c r="VI528" s="59"/>
      <c r="VJ528" s="59"/>
      <c r="ACE528" s="60"/>
      <c r="ACF528" s="60">
        <v>5.6207410233297698E-3</v>
      </c>
      <c r="ACG528" s="60">
        <v>4.5974527936071602E-3</v>
      </c>
      <c r="ACH528" s="60">
        <v>3.0658521222651099E-3</v>
      </c>
      <c r="ACI528" s="60">
        <v>1.33563378056131E-2</v>
      </c>
      <c r="ACJ528" s="60">
        <v>5.0677955576575199E-3</v>
      </c>
      <c r="ACK528" s="60">
        <v>2.5559542946847402E-3</v>
      </c>
      <c r="ACL528" s="60">
        <v>1.1812495590909E-3</v>
      </c>
      <c r="ACM528" s="60">
        <v>9.0823556081044195E-3</v>
      </c>
      <c r="ACN528" s="60">
        <v>2.09144648466355E-3</v>
      </c>
      <c r="ACO528" s="60">
        <v>1.64269384374091E-3</v>
      </c>
      <c r="ACP528" s="60">
        <v>8.9691108003435195E-3</v>
      </c>
      <c r="ACQ528" s="60">
        <v>8.3115556742962195E-3</v>
      </c>
      <c r="ACR528" s="60"/>
      <c r="ACS528" s="60"/>
      <c r="ACT528" s="60"/>
      <c r="ACU528" s="60"/>
      <c r="ACV528" s="60"/>
      <c r="ACW528" s="60"/>
      <c r="ACX528" s="60"/>
      <c r="ACY528" s="60">
        <v>1.08707527034492</v>
      </c>
      <c r="ACZ528" s="60">
        <v>4.9915839443454499E-3</v>
      </c>
      <c r="ADA528" s="60">
        <v>1.1745208777973399E-2</v>
      </c>
      <c r="ADB528" s="60">
        <v>1.04855133465168E-2</v>
      </c>
      <c r="ADC528" s="60">
        <v>8.4455659335409307E-3</v>
      </c>
      <c r="ADD528" s="60">
        <v>9.5083239125716892E-3</v>
      </c>
      <c r="ADE528" s="60">
        <v>8.63209535161291E-3</v>
      </c>
      <c r="ADG528" s="59"/>
    </row>
    <row r="529" spans="554:787" x14ac:dyDescent="0.25">
      <c r="UH529" s="60"/>
      <c r="UI529" s="59"/>
      <c r="UJ529" s="59"/>
      <c r="UK529" s="59"/>
      <c r="UL529" s="59"/>
      <c r="UM529" s="59"/>
      <c r="UN529" s="59"/>
      <c r="UO529" s="59"/>
      <c r="UP529" s="59"/>
      <c r="UQ529" s="59"/>
      <c r="UR529" s="59"/>
      <c r="US529" s="59"/>
      <c r="UT529" s="60">
        <v>1.3919300399720599E-2</v>
      </c>
      <c r="UU529" s="59"/>
      <c r="UV529" s="59"/>
      <c r="UW529" s="59"/>
      <c r="VA529" s="59"/>
      <c r="VB529" s="59">
        <v>1.37681998312473E-2</v>
      </c>
      <c r="VC529" s="59"/>
      <c r="VD529" s="59"/>
      <c r="VE529" s="59"/>
      <c r="VF529" s="59">
        <v>1.3877700082957699E-2</v>
      </c>
      <c r="VG529" s="59"/>
      <c r="VH529" s="59"/>
      <c r="VI529" s="59"/>
      <c r="VJ529" s="59"/>
      <c r="ACE529" s="60"/>
      <c r="ACF529" s="60">
        <v>5.6188122762585602E-3</v>
      </c>
      <c r="ACG529" s="60">
        <v>4.5794066954023402E-3</v>
      </c>
      <c r="ACH529" s="60">
        <v>3.0624026627946799E-3</v>
      </c>
      <c r="ACI529" s="60">
        <v>1.3300900860992899E-2</v>
      </c>
      <c r="ACJ529" s="60">
        <v>5.0616263112668097E-3</v>
      </c>
      <c r="ACK529" s="60">
        <v>2.5496468355296199E-3</v>
      </c>
      <c r="ACL529" s="60">
        <v>1.17599809079566E-3</v>
      </c>
      <c r="ACM529" s="60">
        <v>9.0816477493068301E-3</v>
      </c>
      <c r="ACN529" s="60">
        <v>2.08629885682522E-3</v>
      </c>
      <c r="ACO529" s="60">
        <v>1.62941557101498E-3</v>
      </c>
      <c r="ACP529" s="60">
        <v>8.9689380222402401E-3</v>
      </c>
      <c r="ACQ529" s="60">
        <v>8.3090504114955808E-3</v>
      </c>
      <c r="ACR529" s="60"/>
      <c r="ACS529" s="60"/>
      <c r="ACT529" s="60"/>
      <c r="ACU529" s="60"/>
      <c r="ACV529" s="60"/>
      <c r="ACW529" s="60"/>
      <c r="ACX529" s="60"/>
      <c r="ACY529" s="60">
        <v>1.0868814968757099</v>
      </c>
      <c r="ACZ529" s="60">
        <v>4.98001437294449E-3</v>
      </c>
      <c r="ADA529" s="60">
        <v>1.17414702828903E-2</v>
      </c>
      <c r="ADB529" s="60">
        <v>1.04580084712527E-2</v>
      </c>
      <c r="ADC529" s="60">
        <v>8.42881969141401E-3</v>
      </c>
      <c r="ADD529" s="60">
        <v>9.4792985912338697E-3</v>
      </c>
      <c r="ADE529" s="60">
        <v>8.6211712124813107E-3</v>
      </c>
      <c r="ADG529" s="59"/>
    </row>
    <row r="530" spans="554:787" x14ac:dyDescent="0.25">
      <c r="UH530" s="60"/>
      <c r="UI530" s="59"/>
      <c r="UJ530" s="59"/>
      <c r="UK530" s="59"/>
      <c r="UL530" s="59"/>
      <c r="UM530" s="59"/>
      <c r="UN530" s="59"/>
      <c r="UO530" s="59"/>
      <c r="UP530" s="59"/>
      <c r="UQ530" s="59"/>
      <c r="UR530" s="59"/>
      <c r="US530" s="59"/>
      <c r="UT530" s="60">
        <v>1.39041002839803E-2</v>
      </c>
      <c r="UU530" s="59"/>
      <c r="UV530" s="59"/>
      <c r="UW530" s="59"/>
      <c r="VA530" s="59"/>
      <c r="VB530" s="59">
        <v>1.37427998706698E-2</v>
      </c>
      <c r="VC530" s="59"/>
      <c r="VD530" s="59"/>
      <c r="VE530" s="59"/>
      <c r="VF530" s="59">
        <v>1.3876600190997099E-2</v>
      </c>
      <c r="VG530" s="59"/>
      <c r="VH530" s="59"/>
      <c r="VI530" s="59"/>
      <c r="VJ530" s="59"/>
      <c r="ACE530" s="60"/>
      <c r="ACF530" s="60">
        <v>5.61583448951562E-3</v>
      </c>
      <c r="ACG530" s="60">
        <v>4.5410924631049598E-3</v>
      </c>
      <c r="ACH530" s="60">
        <v>3.0606058271969599E-3</v>
      </c>
      <c r="ACI530" s="60">
        <v>1.3266715187175799E-2</v>
      </c>
      <c r="ACJ530" s="60">
        <v>5.0519445047504403E-3</v>
      </c>
      <c r="ACK530" s="60">
        <v>2.5340383979361499E-3</v>
      </c>
      <c r="ACL530" s="60">
        <v>1.1592147806520701E-3</v>
      </c>
      <c r="ACM530" s="60">
        <v>9.06806069980798E-3</v>
      </c>
      <c r="ACN530" s="60">
        <v>2.0851450233595401E-3</v>
      </c>
      <c r="ACO530" s="60">
        <v>1.6202329515581601E-3</v>
      </c>
      <c r="ACP530" s="60">
        <v>8.9350544663461106E-3</v>
      </c>
      <c r="ACQ530" s="60">
        <v>8.2885456293346794E-3</v>
      </c>
      <c r="ACR530" s="60"/>
      <c r="ACS530" s="60"/>
      <c r="ACT530" s="60"/>
      <c r="ACU530" s="60"/>
      <c r="ACV530" s="60"/>
      <c r="ACW530" s="60"/>
      <c r="ACX530" s="60"/>
      <c r="ACY530" s="60">
        <v>1.0867988512694999</v>
      </c>
      <c r="ACZ530" s="60">
        <v>4.9719368752107499E-3</v>
      </c>
      <c r="ADA530" s="60">
        <v>1.1729615211770799E-2</v>
      </c>
      <c r="ADB530" s="60">
        <v>1.04299506874133E-2</v>
      </c>
      <c r="ADC530" s="60">
        <v>8.4266632052089306E-3</v>
      </c>
      <c r="ADD530" s="60">
        <v>9.4564610240704498E-3</v>
      </c>
      <c r="ADE530" s="60">
        <v>8.6167772201154701E-3</v>
      </c>
      <c r="ADG530" s="59"/>
    </row>
    <row r="531" spans="554:787" x14ac:dyDescent="0.25">
      <c r="UH531" s="60"/>
      <c r="UI531" s="59"/>
      <c r="UJ531" s="59"/>
      <c r="UK531" s="59"/>
      <c r="UL531" s="59"/>
      <c r="UM531" s="59"/>
      <c r="UN531" s="59"/>
      <c r="UO531" s="59"/>
      <c r="UP531" s="59"/>
      <c r="UQ531" s="59"/>
      <c r="UR531" s="59"/>
      <c r="US531" s="59"/>
      <c r="UT531" s="60">
        <v>1.38975996524095E-2</v>
      </c>
      <c r="UU531" s="59"/>
      <c r="UV531" s="59"/>
      <c r="UW531" s="59"/>
      <c r="VA531" s="59"/>
      <c r="VB531" s="59">
        <v>1.37413004413247E-2</v>
      </c>
      <c r="VC531" s="59"/>
      <c r="VD531" s="59"/>
      <c r="VE531" s="59"/>
      <c r="VF531" s="59">
        <v>1.3875899836421001E-2</v>
      </c>
      <c r="VG531" s="59"/>
      <c r="VH531" s="59"/>
      <c r="VI531" s="59"/>
      <c r="VJ531" s="59"/>
      <c r="ACE531" s="60"/>
      <c r="ACF531" s="60">
        <v>5.6106554419781199E-3</v>
      </c>
      <c r="ACG531" s="60">
        <v>4.5168684114400004E-3</v>
      </c>
      <c r="ACH531" s="60">
        <v>3.04000089608729E-3</v>
      </c>
      <c r="ACI531" s="60">
        <v>1.3265006433184999E-2</v>
      </c>
      <c r="ACJ531" s="60">
        <v>4.9983860571896901E-3</v>
      </c>
      <c r="ACK531" s="60">
        <v>2.52908318236805E-3</v>
      </c>
      <c r="ACL531" s="60">
        <v>1.15795477336781E-3</v>
      </c>
      <c r="ACM531" s="60">
        <v>9.0478408585713405E-3</v>
      </c>
      <c r="ACN531" s="60">
        <v>2.07271697485336E-3</v>
      </c>
      <c r="ACO531" s="60">
        <v>1.6171873542632201E-3</v>
      </c>
      <c r="ACP531" s="60">
        <v>8.92857819736282E-3</v>
      </c>
      <c r="ACQ531" s="60">
        <v>8.2869432137311003E-3</v>
      </c>
      <c r="ACR531" s="60"/>
      <c r="ACS531" s="60"/>
      <c r="ACT531" s="60"/>
      <c r="ACU531" s="60"/>
      <c r="ACV531" s="60"/>
      <c r="ACW531" s="60"/>
      <c r="ACX531" s="60"/>
      <c r="ACY531" s="60">
        <v>1.08656929400554</v>
      </c>
      <c r="ACZ531" s="60">
        <v>4.9629123225848398E-3</v>
      </c>
      <c r="ADA531" s="60">
        <v>1.1708220548666499E-2</v>
      </c>
      <c r="ADB531" s="60">
        <v>1.04205322860902E-2</v>
      </c>
      <c r="ADC531" s="60">
        <v>8.3962732104366899E-3</v>
      </c>
      <c r="ADD531" s="60">
        <v>9.4317034649492801E-3</v>
      </c>
      <c r="ADE531" s="60">
        <v>8.5800141881376708E-3</v>
      </c>
      <c r="ADG531" s="59"/>
    </row>
    <row r="532" spans="554:787" x14ac:dyDescent="0.25">
      <c r="UH532" s="60"/>
      <c r="UI532" s="59"/>
      <c r="UJ532" s="59"/>
      <c r="UK532" s="59"/>
      <c r="UL532" s="59"/>
      <c r="UM532" s="59"/>
      <c r="UN532" s="59"/>
      <c r="UO532" s="59"/>
      <c r="UP532" s="59"/>
      <c r="UQ532" s="59"/>
      <c r="UR532" s="59"/>
      <c r="US532" s="59"/>
      <c r="UT532" s="60">
        <v>1.3895500451326301E-2</v>
      </c>
      <c r="UU532" s="59"/>
      <c r="UV532" s="59"/>
      <c r="UW532" s="59"/>
      <c r="VA532" s="59"/>
      <c r="VB532" s="59">
        <v>1.37315997853875E-2</v>
      </c>
      <c r="VC532" s="59"/>
      <c r="VD532" s="59"/>
      <c r="VE532" s="59"/>
      <c r="VF532" s="59">
        <v>1.38646000996232E-2</v>
      </c>
      <c r="VG532" s="59"/>
      <c r="VH532" s="59"/>
      <c r="VI532" s="59"/>
      <c r="VJ532" s="59"/>
      <c r="ACE532" s="60"/>
      <c r="ACF532" s="60">
        <v>5.5872326780459503E-3</v>
      </c>
      <c r="ACG532" s="60">
        <v>4.5153834483580603E-3</v>
      </c>
      <c r="ACH532" s="60">
        <v>3.0307557760707099E-3</v>
      </c>
      <c r="ACI532" s="60">
        <v>1.32606313155117E-2</v>
      </c>
      <c r="ACJ532" s="60">
        <v>4.9780896956114103E-3</v>
      </c>
      <c r="ACK532" s="60">
        <v>2.5265322951402501E-3</v>
      </c>
      <c r="ACL532" s="60">
        <v>1.14134658720758E-3</v>
      </c>
      <c r="ACM532" s="60">
        <v>9.0140063302761794E-3</v>
      </c>
      <c r="ACN532" s="60">
        <v>2.0495685604221998E-3</v>
      </c>
      <c r="ACO532" s="60">
        <v>1.61455948361853E-3</v>
      </c>
      <c r="ACP532" s="60">
        <v>8.9272262349446001E-3</v>
      </c>
      <c r="ACQ532" s="60">
        <v>8.2629905024370499E-3</v>
      </c>
      <c r="ACR532" s="60"/>
      <c r="ACS532" s="60"/>
      <c r="ACT532" s="60"/>
      <c r="ACU532" s="60"/>
      <c r="ACV532" s="60"/>
      <c r="ACW532" s="60"/>
      <c r="ACX532" s="60"/>
      <c r="ACY532" s="60">
        <v>1.0865272298572299</v>
      </c>
      <c r="ACZ532" s="60">
        <v>4.9559466522948103E-3</v>
      </c>
      <c r="ADA532" s="60">
        <v>1.17060466422476E-2</v>
      </c>
      <c r="ADB532" s="60">
        <v>1.0403717845370799E-2</v>
      </c>
      <c r="ADC532" s="60">
        <v>8.3897516834154605E-3</v>
      </c>
      <c r="ADD532" s="60">
        <v>9.4047257956628091E-3</v>
      </c>
      <c r="ADE532" s="60">
        <v>8.5422533077303305E-3</v>
      </c>
      <c r="ADG532" s="59"/>
    </row>
    <row r="533" spans="554:787" x14ac:dyDescent="0.25">
      <c r="UH533" s="60"/>
      <c r="UI533" s="59"/>
      <c r="UJ533" s="59"/>
      <c r="UK533" s="59"/>
      <c r="UL533" s="59"/>
      <c r="UM533" s="59"/>
      <c r="UN533" s="59"/>
      <c r="UO533" s="59"/>
      <c r="UP533" s="59"/>
      <c r="UQ533" s="59"/>
      <c r="UR533" s="59"/>
      <c r="US533" s="59"/>
      <c r="UT533" s="60">
        <v>1.38897998258471E-2</v>
      </c>
      <c r="UU533" s="59"/>
      <c r="UV533" s="59"/>
      <c r="UW533" s="59"/>
      <c r="VA533" s="59"/>
      <c r="VB533" s="59">
        <v>1.3728899881243701E-2</v>
      </c>
      <c r="VC533" s="59"/>
      <c r="VD533" s="59"/>
      <c r="VE533" s="59"/>
      <c r="VF533" s="59">
        <v>1.3864000327885101E-2</v>
      </c>
      <c r="VG533" s="59"/>
      <c r="VH533" s="59"/>
      <c r="VI533" s="59"/>
      <c r="VJ533" s="59"/>
      <c r="ACE533" s="60"/>
      <c r="ACF533" s="60">
        <v>5.5853209373585497E-3</v>
      </c>
      <c r="ACG533" s="60">
        <v>4.5126041402398197E-3</v>
      </c>
      <c r="ACH533" s="60">
        <v>3.0263194323407001E-3</v>
      </c>
      <c r="ACI533" s="60">
        <v>1.32426815462504E-2</v>
      </c>
      <c r="ACJ533" s="60">
        <v>4.9746466969450296E-3</v>
      </c>
      <c r="ACK533" s="60">
        <v>2.52320874557879E-3</v>
      </c>
      <c r="ACL533" s="60">
        <v>1.1358508286833E-3</v>
      </c>
      <c r="ACM533" s="60">
        <v>9.0022886404512292E-3</v>
      </c>
      <c r="ACN533" s="60">
        <v>2.0400009539993601E-3</v>
      </c>
      <c r="ACO533" s="60">
        <v>1.61288991334091E-3</v>
      </c>
      <c r="ACP533" s="60">
        <v>8.9231111848275899E-3</v>
      </c>
      <c r="ACQ533" s="60">
        <v>8.2554205793389599E-3</v>
      </c>
      <c r="ACR533" s="60"/>
      <c r="ACS533" s="60"/>
      <c r="ACT533" s="60"/>
      <c r="ACU533" s="60"/>
      <c r="ACV533" s="60"/>
      <c r="ACW533" s="60"/>
      <c r="ACX533" s="60"/>
      <c r="ACY533" s="60">
        <v>1.0864681573985999</v>
      </c>
      <c r="ACZ533" s="60">
        <v>4.9392963390624302E-3</v>
      </c>
      <c r="ADA533" s="60">
        <v>1.1682587558387201E-2</v>
      </c>
      <c r="ADB533" s="60">
        <v>1.04030871978307E-2</v>
      </c>
      <c r="ADC533" s="60">
        <v>8.2865573671284404E-3</v>
      </c>
      <c r="ADD533" s="60">
        <v>9.3598045256411896E-3</v>
      </c>
      <c r="ADE533" s="60">
        <v>8.5401924406155304E-3</v>
      </c>
      <c r="ADG533" s="59"/>
    </row>
    <row r="534" spans="554:787" x14ac:dyDescent="0.25">
      <c r="UH534" s="60"/>
      <c r="UI534" s="59"/>
      <c r="UJ534" s="59"/>
      <c r="UK534" s="59"/>
      <c r="UL534" s="59"/>
      <c r="UM534" s="59"/>
      <c r="UN534" s="59"/>
      <c r="UO534" s="59"/>
      <c r="UP534" s="59"/>
      <c r="UQ534" s="59"/>
      <c r="UR534" s="59"/>
      <c r="US534" s="59"/>
      <c r="UT534" s="60">
        <v>1.38897998258471E-2</v>
      </c>
      <c r="UU534" s="59"/>
      <c r="UV534" s="59"/>
      <c r="UW534" s="59"/>
      <c r="VA534" s="59"/>
      <c r="VB534" s="59">
        <v>1.3726799748837899E-2</v>
      </c>
      <c r="VC534" s="59"/>
      <c r="VD534" s="59"/>
      <c r="VE534" s="59"/>
      <c r="VF534" s="59">
        <v>1.38622997328639E-2</v>
      </c>
      <c r="VG534" s="59"/>
      <c r="VH534" s="59"/>
      <c r="VI534" s="59"/>
      <c r="VJ534" s="59"/>
      <c r="ACE534" s="60"/>
      <c r="ACF534" s="60">
        <v>5.58412221767568E-3</v>
      </c>
      <c r="ACG534" s="60">
        <v>4.4980328886645099E-3</v>
      </c>
      <c r="ACH534" s="60">
        <v>3.0133138198692698E-3</v>
      </c>
      <c r="ACI534" s="60">
        <v>1.31890350194863E-2</v>
      </c>
      <c r="ACJ534" s="60">
        <v>4.9178803704813898E-3</v>
      </c>
      <c r="ACK534" s="60">
        <v>2.52044899594905E-3</v>
      </c>
      <c r="ACL534" s="60">
        <v>1.13540001482044E-3</v>
      </c>
      <c r="ACM534" s="60">
        <v>9.0009915524716794E-3</v>
      </c>
      <c r="ACN534" s="60">
        <v>2.00741259610436E-3</v>
      </c>
      <c r="ACO534" s="60">
        <v>1.59303840543114E-3</v>
      </c>
      <c r="ACP534" s="60">
        <v>8.8925751387948105E-3</v>
      </c>
      <c r="ACQ534" s="60">
        <v>8.2257136315587401E-3</v>
      </c>
      <c r="ACR534" s="60"/>
      <c r="ACS534" s="60"/>
      <c r="ACT534" s="60"/>
      <c r="ACU534" s="60"/>
      <c r="ACV534" s="60"/>
      <c r="ACW534" s="60"/>
      <c r="ACX534" s="60"/>
      <c r="ACY534" s="60">
        <v>1.0864068610639599</v>
      </c>
      <c r="ACZ534" s="60">
        <v>4.9289870898040697E-3</v>
      </c>
      <c r="ADA534" s="60">
        <v>1.16660320075559E-2</v>
      </c>
      <c r="ADB534" s="60">
        <v>1.03911815895649E-2</v>
      </c>
      <c r="ADC534" s="60">
        <v>8.2843638724498896E-3</v>
      </c>
      <c r="ADD534" s="60">
        <v>9.3472096431497492E-3</v>
      </c>
      <c r="ADE534" s="60">
        <v>8.5318899289234997E-3</v>
      </c>
      <c r="ADG534" s="59"/>
    </row>
    <row r="535" spans="554:787" x14ac:dyDescent="0.25">
      <c r="UH535" s="60"/>
      <c r="UI535" s="59"/>
      <c r="UJ535" s="59"/>
      <c r="UK535" s="59"/>
      <c r="UL535" s="59"/>
      <c r="UM535" s="59"/>
      <c r="UN535" s="59"/>
      <c r="UO535" s="59"/>
      <c r="UP535" s="59"/>
      <c r="UQ535" s="59"/>
      <c r="UR535" s="59"/>
      <c r="US535" s="59"/>
      <c r="UT535" s="60">
        <v>1.38884000480175E-2</v>
      </c>
      <c r="UU535" s="59"/>
      <c r="UV535" s="59"/>
      <c r="UW535" s="59"/>
      <c r="VA535" s="59"/>
      <c r="VB535" s="59">
        <v>1.37181002646684E-2</v>
      </c>
      <c r="VC535" s="59"/>
      <c r="VD535" s="59"/>
      <c r="VE535" s="59"/>
      <c r="VF535" s="59">
        <v>1.3860399834811601E-2</v>
      </c>
      <c r="VG535" s="59"/>
      <c r="VH535" s="59"/>
      <c r="VI535" s="59"/>
      <c r="VJ535" s="59"/>
      <c r="ACE535" s="60"/>
      <c r="ACF535" s="60">
        <v>5.5621203958935604E-3</v>
      </c>
      <c r="ACG535" s="60">
        <v>4.45966004157442E-3</v>
      </c>
      <c r="ACH535" s="60">
        <v>3.01078613381894E-3</v>
      </c>
      <c r="ACI535" s="60">
        <v>1.3167597278921301E-2</v>
      </c>
      <c r="ACJ535" s="60">
        <v>4.8961858586916403E-3</v>
      </c>
      <c r="ACK535" s="60">
        <v>2.5172849714196199E-3</v>
      </c>
      <c r="ACL535" s="60">
        <v>1.10282648907261E-3</v>
      </c>
      <c r="ACM535" s="60">
        <v>8.9985942106462907E-3</v>
      </c>
      <c r="ACN535" s="60">
        <v>1.9837159156087898E-3</v>
      </c>
      <c r="ACO535" s="60">
        <v>1.5802057008937401E-3</v>
      </c>
      <c r="ACP535" s="60">
        <v>8.8746224041771193E-3</v>
      </c>
      <c r="ACQ535" s="60">
        <v>8.1951060947794592E-3</v>
      </c>
      <c r="ACR535" s="60"/>
      <c r="ACS535" s="60"/>
      <c r="ACT535" s="60"/>
      <c r="ACU535" s="60"/>
      <c r="ACV535" s="60"/>
      <c r="ACW535" s="60"/>
      <c r="ACX535" s="60"/>
      <c r="ACY535" s="60">
        <v>1.0863892035082401</v>
      </c>
      <c r="ACZ535" s="60">
        <v>4.9276234118092697E-3</v>
      </c>
      <c r="ADA535" s="60">
        <v>1.1603587737435601E-2</v>
      </c>
      <c r="ADB535" s="60">
        <v>1.03819787083599E-2</v>
      </c>
      <c r="ADC535" s="60">
        <v>8.2798674900084399E-3</v>
      </c>
      <c r="ADD535" s="60">
        <v>9.3398544838468097E-3</v>
      </c>
      <c r="ADE535" s="60">
        <v>8.5027492413355596E-3</v>
      </c>
      <c r="ADG535" s="59"/>
    </row>
    <row r="536" spans="554:787" x14ac:dyDescent="0.25">
      <c r="UH536" s="60"/>
      <c r="UI536" s="59"/>
      <c r="UJ536" s="59"/>
      <c r="UK536" s="59"/>
      <c r="UL536" s="59"/>
      <c r="UM536" s="59"/>
      <c r="UN536" s="59"/>
      <c r="UO536" s="59"/>
      <c r="UP536" s="59"/>
      <c r="UQ536" s="59"/>
      <c r="UR536" s="59"/>
      <c r="US536" s="59"/>
      <c r="UT536" s="60">
        <v>1.38795003294944E-2</v>
      </c>
      <c r="UU536" s="59"/>
      <c r="UV536" s="59"/>
      <c r="UW536" s="59"/>
      <c r="VA536" s="59"/>
      <c r="VB536" s="59">
        <v>1.37160997837781E-2</v>
      </c>
      <c r="VC536" s="59"/>
      <c r="VD536" s="59"/>
      <c r="VE536" s="59"/>
      <c r="VF536" s="59">
        <v>1.3858499936759401E-2</v>
      </c>
      <c r="VG536" s="59"/>
      <c r="VH536" s="59"/>
      <c r="VI536" s="59"/>
      <c r="VJ536" s="59"/>
      <c r="ACE536" s="60"/>
      <c r="ACF536" s="60">
        <v>5.5597928841648898E-3</v>
      </c>
      <c r="ACG536" s="60">
        <v>4.4504383531746702E-3</v>
      </c>
      <c r="ACH536" s="60">
        <v>2.9011917065750801E-3</v>
      </c>
      <c r="ACI536" s="60">
        <v>1.31506039514193E-2</v>
      </c>
      <c r="ACJ536" s="60">
        <v>4.8903459286077497E-3</v>
      </c>
      <c r="ACK536" s="60">
        <v>2.5011489590738701E-3</v>
      </c>
      <c r="ACL536" s="60">
        <v>1.09078755416171E-3</v>
      </c>
      <c r="ACM536" s="60">
        <v>8.9683612983930093E-3</v>
      </c>
      <c r="ACN536" s="60">
        <v>1.9652431458640602E-3</v>
      </c>
      <c r="ACO536" s="60">
        <v>1.5525802008711999E-3</v>
      </c>
      <c r="ACP536" s="60">
        <v>8.8169888689641103E-3</v>
      </c>
      <c r="ACQ536" s="60">
        <v>8.1942999956857703E-3</v>
      </c>
      <c r="ACR536" s="60"/>
      <c r="ACS536" s="60"/>
      <c r="ACT536" s="60"/>
      <c r="ACU536" s="60"/>
      <c r="ACV536" s="60"/>
      <c r="ACW536" s="60"/>
      <c r="ACX536" s="60"/>
      <c r="ACY536" s="60">
        <v>1.08638670115932</v>
      </c>
      <c r="ACZ536" s="60">
        <v>4.90504427921326E-3</v>
      </c>
      <c r="ADA536" s="60">
        <v>1.1585915425340799E-2</v>
      </c>
      <c r="ADB536" s="60">
        <v>1.03677212273184E-2</v>
      </c>
      <c r="ADC536" s="60">
        <v>8.2520085478800104E-3</v>
      </c>
      <c r="ADD536" s="60">
        <v>9.3353854373729606E-3</v>
      </c>
      <c r="ADE536" s="60">
        <v>8.4444297737506901E-3</v>
      </c>
      <c r="ADG536" s="59"/>
    </row>
    <row r="537" spans="554:787" x14ac:dyDescent="0.25">
      <c r="UH537" s="60"/>
      <c r="UI537" s="59"/>
      <c r="UJ537" s="59"/>
      <c r="UK537" s="59"/>
      <c r="UL537" s="59"/>
      <c r="UM537" s="59"/>
      <c r="UN537" s="59"/>
      <c r="UO537" s="59"/>
      <c r="UP537" s="59"/>
      <c r="UQ537" s="59"/>
      <c r="UR537" s="59"/>
      <c r="US537" s="59"/>
      <c r="UT537" s="60">
        <v>1.38782998546957E-2</v>
      </c>
      <c r="UU537" s="59"/>
      <c r="UV537" s="59"/>
      <c r="UW537" s="59"/>
      <c r="VA537" s="59"/>
      <c r="VB537" s="59">
        <v>1.37123996391892E-2</v>
      </c>
      <c r="VC537" s="59"/>
      <c r="VD537" s="59"/>
      <c r="VE537" s="59"/>
      <c r="VF537" s="59">
        <v>1.3851700350642201E-2</v>
      </c>
      <c r="VG537" s="59"/>
      <c r="VH537" s="59"/>
      <c r="VI537" s="59"/>
      <c r="VJ537" s="59"/>
      <c r="ACE537" s="60"/>
      <c r="ACF537" s="60">
        <v>5.5524222991958899E-3</v>
      </c>
      <c r="ACG537" s="60">
        <v>4.4475209776201896E-3</v>
      </c>
      <c r="ACH537" s="60">
        <v>2.8953355541862999E-3</v>
      </c>
      <c r="ACI537" s="60">
        <v>1.31503574462047E-2</v>
      </c>
      <c r="ACJ537" s="60">
        <v>4.8633058348013904E-3</v>
      </c>
      <c r="ACK537" s="60">
        <v>2.48889800337799E-3</v>
      </c>
      <c r="ACL537" s="60">
        <v>1.08722708318917E-3</v>
      </c>
      <c r="ACM537" s="60">
        <v>8.9572213568137396E-3</v>
      </c>
      <c r="ACN537" s="60">
        <v>1.9644843006985401E-3</v>
      </c>
      <c r="ACO537" s="60">
        <v>1.55242801466977E-3</v>
      </c>
      <c r="ACP537" s="60">
        <v>8.80680888835275E-3</v>
      </c>
      <c r="ACQ537" s="60">
        <v>8.1465081729622402E-3</v>
      </c>
      <c r="ACR537" s="60"/>
      <c r="ACS537" s="60"/>
      <c r="ACT537" s="60"/>
      <c r="ACU537" s="60"/>
      <c r="ACV537" s="60"/>
      <c r="ACW537" s="60"/>
      <c r="ACX537" s="60"/>
      <c r="ACY537" s="60">
        <v>1.0863633872373399</v>
      </c>
      <c r="ACZ537" s="60">
        <v>4.8950316452956296E-3</v>
      </c>
      <c r="ADA537" s="60">
        <v>1.15690804300687E-2</v>
      </c>
      <c r="ADB537" s="60">
        <v>1.0308286237216E-2</v>
      </c>
      <c r="ADC537" s="60">
        <v>8.2094780008386097E-3</v>
      </c>
      <c r="ADD537" s="60">
        <v>9.2811133964498197E-3</v>
      </c>
      <c r="ADE537" s="60">
        <v>8.4230437016423101E-3</v>
      </c>
      <c r="ADG537" s="59"/>
    </row>
    <row r="538" spans="554:787" x14ac:dyDescent="0.25">
      <c r="UH538" s="60"/>
      <c r="UI538" s="59"/>
      <c r="UJ538" s="59"/>
      <c r="UK538" s="59"/>
      <c r="UL538" s="59"/>
      <c r="UM538" s="59"/>
      <c r="UN538" s="59"/>
      <c r="UO538" s="59"/>
      <c r="UP538" s="59"/>
      <c r="UQ538" s="59"/>
      <c r="UR538" s="59"/>
      <c r="US538" s="59"/>
      <c r="UT538" s="60">
        <v>1.3878099620342201E-2</v>
      </c>
      <c r="UU538" s="59"/>
      <c r="UV538" s="59"/>
      <c r="UW538" s="59"/>
      <c r="VA538" s="59"/>
      <c r="VB538" s="59">
        <v>1.37096997350454E-2</v>
      </c>
      <c r="VC538" s="59"/>
      <c r="VD538" s="59"/>
      <c r="VE538" s="59"/>
      <c r="VF538" s="59">
        <v>1.38496002182364E-2</v>
      </c>
      <c r="VG538" s="59"/>
      <c r="VH538" s="59"/>
      <c r="VI538" s="59"/>
      <c r="VJ538" s="59"/>
      <c r="ACE538" s="60"/>
      <c r="ACF538" s="60">
        <v>5.5432545844940999E-3</v>
      </c>
      <c r="ACG538" s="60">
        <v>4.4458928407381604E-3</v>
      </c>
      <c r="ACH538" s="60">
        <v>2.8667520934787202E-3</v>
      </c>
      <c r="ACI538" s="60">
        <v>1.31204984345263E-2</v>
      </c>
      <c r="ACJ538" s="60">
        <v>4.8594594393730397E-3</v>
      </c>
      <c r="ACK538" s="60">
        <v>2.4619450946797902E-3</v>
      </c>
      <c r="ACL538" s="60">
        <v>1.0827259954041401E-3</v>
      </c>
      <c r="ACM538" s="60">
        <v>8.9541503165975807E-3</v>
      </c>
      <c r="ACN538" s="60">
        <v>1.96414382209807E-3</v>
      </c>
      <c r="ACO538" s="60">
        <v>1.54412762293395E-3</v>
      </c>
      <c r="ACP538" s="60">
        <v>8.8057826770036908E-3</v>
      </c>
      <c r="ACQ538" s="60">
        <v>8.1378090274257693E-3</v>
      </c>
      <c r="ACR538" s="60"/>
      <c r="ACS538" s="60"/>
      <c r="ACT538" s="60"/>
      <c r="ACU538" s="60"/>
      <c r="ACV538" s="60"/>
      <c r="ACW538" s="60"/>
      <c r="ACX538" s="60"/>
      <c r="ACY538" s="60">
        <v>1.0862738968526899</v>
      </c>
      <c r="ACZ538" s="60">
        <v>4.8736343953598498E-3</v>
      </c>
      <c r="ADA538" s="60">
        <v>1.15635728916029E-2</v>
      </c>
      <c r="ADB538" s="60">
        <v>1.03071380499185E-2</v>
      </c>
      <c r="ADC538" s="60">
        <v>8.2075593823426694E-3</v>
      </c>
      <c r="ADD538" s="60">
        <v>9.2660012195832607E-3</v>
      </c>
      <c r="ADE538" s="60">
        <v>8.4179036907867707E-3</v>
      </c>
      <c r="ADG538" s="59"/>
    </row>
    <row r="539" spans="554:787" x14ac:dyDescent="0.25">
      <c r="UH539" s="60"/>
      <c r="UI539" s="59"/>
      <c r="UJ539" s="59"/>
      <c r="UK539" s="59"/>
      <c r="UL539" s="59"/>
      <c r="UM539" s="59"/>
      <c r="UN539" s="59"/>
      <c r="UO539" s="59"/>
      <c r="UP539" s="59"/>
      <c r="UQ539" s="59"/>
      <c r="UR539" s="59"/>
      <c r="US539" s="59"/>
      <c r="UT539" s="60">
        <v>1.3873799704015199E-2</v>
      </c>
      <c r="UU539" s="59"/>
      <c r="UV539" s="59"/>
      <c r="UW539" s="59"/>
      <c r="VA539" s="59"/>
      <c r="VB539" s="59">
        <v>1.3707200065255099E-2</v>
      </c>
      <c r="VC539" s="59"/>
      <c r="VD539" s="59"/>
      <c r="VE539" s="59"/>
      <c r="VF539" s="59">
        <v>1.38424998149275E-2</v>
      </c>
      <c r="VG539" s="59"/>
      <c r="VH539" s="59"/>
      <c r="VI539" s="59"/>
      <c r="VJ539" s="59"/>
      <c r="ACE539" s="60"/>
      <c r="ACF539" s="60">
        <v>5.5421115990395599E-3</v>
      </c>
      <c r="ACG539" s="60">
        <v>4.4387391177141897E-3</v>
      </c>
      <c r="ACH539" s="60">
        <v>2.8279430090190202E-3</v>
      </c>
      <c r="ACI539" s="60">
        <v>1.3089127712203301E-2</v>
      </c>
      <c r="ACJ539" s="60">
        <v>4.8383821840278203E-3</v>
      </c>
      <c r="ACK539" s="60">
        <v>2.4455249614443301E-3</v>
      </c>
      <c r="ACL539" s="60">
        <v>1.0734061289812201E-3</v>
      </c>
      <c r="ACM539" s="60">
        <v>8.91679464722267E-3</v>
      </c>
      <c r="ACN539" s="60">
        <v>1.9459904146174999E-3</v>
      </c>
      <c r="ACO539" s="60">
        <v>1.5117936077365E-3</v>
      </c>
      <c r="ACP539" s="60">
        <v>8.8030095782101504E-3</v>
      </c>
      <c r="ACQ539" s="60">
        <v>8.1240260017562908E-3</v>
      </c>
      <c r="ACR539" s="60"/>
      <c r="ACS539" s="60"/>
      <c r="ACT539" s="60"/>
      <c r="ACU539" s="60"/>
      <c r="ACV539" s="60"/>
      <c r="ACW539" s="60"/>
      <c r="ACX539" s="60"/>
      <c r="ACY539" s="60">
        <v>1.08611753292572</v>
      </c>
      <c r="ACZ539" s="60">
        <v>4.8661934354659597E-3</v>
      </c>
      <c r="ADA539" s="60">
        <v>1.1563230338835301E-2</v>
      </c>
      <c r="ADB539" s="60">
        <v>1.0271142551136101E-2</v>
      </c>
      <c r="ADC539" s="60">
        <v>8.1977775994171304E-3</v>
      </c>
      <c r="ADD539" s="60">
        <v>9.2521450356324204E-3</v>
      </c>
      <c r="ADE539" s="60">
        <v>8.3921801644850896E-3</v>
      </c>
      <c r="ADG539" s="59"/>
    </row>
    <row r="540" spans="554:787" x14ac:dyDescent="0.25">
      <c r="UH540" s="60"/>
      <c r="UI540" s="59"/>
      <c r="UJ540" s="59"/>
      <c r="UK540" s="59"/>
      <c r="UL540" s="59"/>
      <c r="UM540" s="59"/>
      <c r="UN540" s="59"/>
      <c r="UO540" s="59"/>
      <c r="UP540" s="59"/>
      <c r="UQ540" s="59"/>
      <c r="UR540" s="59"/>
      <c r="US540" s="59"/>
      <c r="UT540" s="60">
        <v>1.3871599920093999E-2</v>
      </c>
      <c r="UU540" s="59"/>
      <c r="UV540" s="59"/>
      <c r="UW540" s="59"/>
      <c r="VA540" s="59"/>
      <c r="VB540" s="59">
        <v>1.3700000010430801E-2</v>
      </c>
      <c r="VC540" s="59"/>
      <c r="VD540" s="59"/>
      <c r="VE540" s="59"/>
      <c r="VF540" s="59">
        <v>1.38416998088359E-2</v>
      </c>
      <c r="VG540" s="59"/>
      <c r="VH540" s="59"/>
      <c r="VI540" s="59"/>
      <c r="VJ540" s="59"/>
      <c r="ACE540" s="60"/>
      <c r="ACF540" s="60">
        <v>5.53235832672403E-3</v>
      </c>
      <c r="ACG540" s="60">
        <v>4.4072171108544902E-3</v>
      </c>
      <c r="ACH540" s="60">
        <v>2.80853240202103E-3</v>
      </c>
      <c r="ACI540" s="60">
        <v>1.30679456221057E-2</v>
      </c>
      <c r="ACJ540" s="60">
        <v>4.8331070290508604E-3</v>
      </c>
      <c r="ACK540" s="60">
        <v>2.4112956281243901E-3</v>
      </c>
      <c r="ACL540" s="60">
        <v>1.04704851459805E-3</v>
      </c>
      <c r="ACM540" s="60">
        <v>8.8883210949634098E-3</v>
      </c>
      <c r="ACN540" s="60">
        <v>1.9245705155450999E-3</v>
      </c>
      <c r="ACO540" s="60">
        <v>1.48562918755089E-3</v>
      </c>
      <c r="ACP540" s="60">
        <v>8.7911494439432292E-3</v>
      </c>
      <c r="ACQ540" s="60">
        <v>8.1123680107435207E-3</v>
      </c>
      <c r="ACR540" s="60"/>
      <c r="ACS540" s="60"/>
      <c r="ACT540" s="60"/>
      <c r="ACU540" s="60"/>
      <c r="ACV540" s="60"/>
      <c r="ACW540" s="60"/>
      <c r="ACX540" s="60"/>
      <c r="ACY540" s="60">
        <v>1.0860910192045901</v>
      </c>
      <c r="ACZ540" s="60">
        <v>4.8625194476907404E-3</v>
      </c>
      <c r="ADA540" s="60">
        <v>1.1548175361366E-2</v>
      </c>
      <c r="ADB540" s="60">
        <v>1.0183282898721E-2</v>
      </c>
      <c r="ADC540" s="60">
        <v>8.1786817002015792E-3</v>
      </c>
      <c r="ADD540" s="60">
        <v>9.2201270660788696E-3</v>
      </c>
      <c r="ADE540" s="60">
        <v>8.3129641683167103E-3</v>
      </c>
      <c r="ADG540" s="59"/>
    </row>
    <row r="541" spans="554:787" x14ac:dyDescent="0.25">
      <c r="UH541" s="60"/>
      <c r="UI541" s="59"/>
      <c r="UJ541" s="59"/>
      <c r="UK541" s="59"/>
      <c r="UL541" s="59"/>
      <c r="UM541" s="59"/>
      <c r="UN541" s="59"/>
      <c r="UO541" s="59"/>
      <c r="UP541" s="59"/>
      <c r="UQ541" s="59"/>
      <c r="UR541" s="59"/>
      <c r="US541" s="59"/>
      <c r="UT541" s="60">
        <v>1.38710997998714E-2</v>
      </c>
      <c r="UU541" s="59"/>
      <c r="UV541" s="59"/>
      <c r="UW541" s="59"/>
      <c r="VA541" s="59"/>
      <c r="VB541" s="59">
        <v>1.36951003223657E-2</v>
      </c>
      <c r="VC541" s="59"/>
      <c r="VD541" s="59"/>
      <c r="VE541" s="59"/>
      <c r="VF541" s="59">
        <v>1.38387000188231E-2</v>
      </c>
      <c r="VG541" s="59"/>
      <c r="VH541" s="59"/>
      <c r="VI541" s="59"/>
      <c r="VJ541" s="59"/>
      <c r="ACE541" s="60"/>
      <c r="ACF541" s="60">
        <v>5.5223848466896203E-3</v>
      </c>
      <c r="ACG541" s="60">
        <v>4.3919267916329502E-3</v>
      </c>
      <c r="ACH541" s="60">
        <v>2.7991688067745099E-3</v>
      </c>
      <c r="ACI541" s="60">
        <v>1.30502153325788E-2</v>
      </c>
      <c r="ACJ541" s="60">
        <v>4.8231246919636997E-3</v>
      </c>
      <c r="ACK541" s="60">
        <v>2.3780793255730398E-3</v>
      </c>
      <c r="ACL541" s="60">
        <v>9.9945745183290294E-4</v>
      </c>
      <c r="ACM541" s="60">
        <v>8.8827672418241698E-3</v>
      </c>
      <c r="ACN541" s="60">
        <v>1.9063017054495499E-3</v>
      </c>
      <c r="ACO541" s="60">
        <v>1.4841844458571599E-3</v>
      </c>
      <c r="ACP541" s="60">
        <v>8.7911081483629094E-3</v>
      </c>
      <c r="ACQ541" s="60">
        <v>8.0987693592458106E-3</v>
      </c>
      <c r="ACR541" s="60"/>
      <c r="ACS541" s="60"/>
      <c r="ACT541" s="60"/>
      <c r="ACU541" s="60"/>
      <c r="ACV541" s="60"/>
      <c r="ACW541" s="60"/>
      <c r="ACX541" s="60"/>
      <c r="ACY541" s="60">
        <v>1.08608135591301</v>
      </c>
      <c r="ACZ541" s="60">
        <v>4.8501244356732604E-3</v>
      </c>
      <c r="ADA541" s="60">
        <v>1.1539325045957101E-2</v>
      </c>
      <c r="ADB541" s="60">
        <v>1.01224327471943E-2</v>
      </c>
      <c r="ADC541" s="60">
        <v>8.1384608459172305E-3</v>
      </c>
      <c r="ADD541" s="60">
        <v>9.1725134936114106E-3</v>
      </c>
      <c r="ADE541" s="60">
        <v>8.2886110621639003E-3</v>
      </c>
      <c r="ADG541" s="59"/>
    </row>
    <row r="542" spans="554:787" x14ac:dyDescent="0.25">
      <c r="UH542" s="60"/>
      <c r="UI542" s="59"/>
      <c r="UJ542" s="59"/>
      <c r="UK542" s="59"/>
      <c r="UL542" s="59"/>
      <c r="UM542" s="59"/>
      <c r="UN542" s="59"/>
      <c r="UO542" s="59"/>
      <c r="UP542" s="59"/>
      <c r="UQ542" s="59"/>
      <c r="UR542" s="59"/>
      <c r="US542" s="59"/>
      <c r="UT542" s="60">
        <v>1.3867000117897901E-2</v>
      </c>
      <c r="UU542" s="59"/>
      <c r="UV542" s="59"/>
      <c r="UW542" s="59"/>
      <c r="VA542" s="59"/>
      <c r="VB542" s="59">
        <v>1.36901000514626E-2</v>
      </c>
      <c r="VC542" s="59"/>
      <c r="VD542" s="59"/>
      <c r="VE542" s="59"/>
      <c r="VF542" s="59">
        <v>1.38349002227187E-2</v>
      </c>
      <c r="VG542" s="59"/>
      <c r="VH542" s="59"/>
      <c r="VI542" s="59"/>
      <c r="VJ542" s="59"/>
      <c r="ACE542" s="60"/>
      <c r="ACF542" s="60">
        <v>5.4781590773345396E-3</v>
      </c>
      <c r="ACG542" s="60">
        <v>4.38628737713941E-3</v>
      </c>
      <c r="ACH542" s="60">
        <v>2.7862093162166501E-3</v>
      </c>
      <c r="ACI542" s="60">
        <v>1.30416102103481E-2</v>
      </c>
      <c r="ACJ542" s="60">
        <v>4.7884939430975102E-3</v>
      </c>
      <c r="ACK542" s="60">
        <v>2.3656764363281799E-3</v>
      </c>
      <c r="ACL542" s="60">
        <v>9.8534913754774506E-4</v>
      </c>
      <c r="ACM542" s="60">
        <v>8.8542535295337392E-3</v>
      </c>
      <c r="ACN542" s="60">
        <v>1.9004641460296399E-3</v>
      </c>
      <c r="ACO542" s="60">
        <v>1.4709088350572401E-3</v>
      </c>
      <c r="ACP542" s="60">
        <v>8.7778384327101399E-3</v>
      </c>
      <c r="ACQ542" s="60">
        <v>8.0984593145037708E-3</v>
      </c>
      <c r="ACR542" s="60"/>
      <c r="ACS542" s="60"/>
      <c r="ACT542" s="60"/>
      <c r="ACU542" s="60"/>
      <c r="ACV542" s="60"/>
      <c r="ACW542" s="60"/>
      <c r="ACX542" s="60"/>
      <c r="ACY542" s="60">
        <v>1.0860199782341899</v>
      </c>
      <c r="ACZ542" s="60">
        <v>4.8316210198415498E-3</v>
      </c>
      <c r="ADA542" s="60">
        <v>1.1530374487536899E-2</v>
      </c>
      <c r="ADB542" s="60">
        <v>1.0107506798178E-2</v>
      </c>
      <c r="ADC542" s="60">
        <v>8.12747896639795E-3</v>
      </c>
      <c r="ADD542" s="60">
        <v>9.1519086829596492E-3</v>
      </c>
      <c r="ADE542" s="60">
        <v>8.2786162568528193E-3</v>
      </c>
      <c r="ADG542" s="59"/>
    </row>
    <row r="543" spans="554:787" x14ac:dyDescent="0.25">
      <c r="UH543" s="60"/>
      <c r="UI543" s="59"/>
      <c r="UJ543" s="59"/>
      <c r="UK543" s="59"/>
      <c r="UL543" s="59"/>
      <c r="UM543" s="59"/>
      <c r="UN543" s="59"/>
      <c r="UO543" s="59"/>
      <c r="UP543" s="59"/>
      <c r="UQ543" s="59"/>
      <c r="UR543" s="59"/>
      <c r="US543" s="59"/>
      <c r="UT543" s="60">
        <v>1.3864999637007699E-2</v>
      </c>
      <c r="UU543" s="59"/>
      <c r="UV543" s="59"/>
      <c r="UW543" s="59"/>
      <c r="VA543" s="59"/>
      <c r="VB543" s="59">
        <v>1.3685300014913001E-2</v>
      </c>
      <c r="VC543" s="59"/>
      <c r="VD543" s="59"/>
      <c r="VE543" s="59"/>
      <c r="VF543" s="59">
        <v>1.38277998194098E-2</v>
      </c>
      <c r="VG543" s="59"/>
      <c r="VH543" s="59"/>
      <c r="VI543" s="59"/>
      <c r="VJ543" s="59"/>
      <c r="ACE543" s="60"/>
      <c r="ACF543" s="60">
        <v>5.4586290382831601E-3</v>
      </c>
      <c r="ACG543" s="60">
        <v>4.3830030137723503E-3</v>
      </c>
      <c r="ACH543" s="60">
        <v>2.7830653514628501E-3</v>
      </c>
      <c r="ACI543" s="60">
        <v>1.30116471063122E-2</v>
      </c>
      <c r="ACJ543" s="60">
        <v>4.7871637844736697E-3</v>
      </c>
      <c r="ACK543" s="60">
        <v>2.3415655821907E-3</v>
      </c>
      <c r="ACL543" s="60">
        <v>9.5744826394250496E-4</v>
      </c>
      <c r="ACM543" s="60">
        <v>8.8373291049571503E-3</v>
      </c>
      <c r="ACN543" s="60">
        <v>1.89525945559524E-3</v>
      </c>
      <c r="ACO543" s="60">
        <v>1.40305172412909E-3</v>
      </c>
      <c r="ACP543" s="60">
        <v>8.7767745679120691E-3</v>
      </c>
      <c r="ACQ543" s="60">
        <v>8.0957708627239604E-3</v>
      </c>
      <c r="ACR543" s="60"/>
      <c r="ACS543" s="60"/>
      <c r="ACT543" s="60"/>
      <c r="ACU543" s="60"/>
      <c r="ACV543" s="60"/>
      <c r="ACW543" s="60"/>
      <c r="ACX543" s="60"/>
      <c r="ACY543" s="60">
        <v>1.0859701597971601</v>
      </c>
      <c r="ACZ543" s="60">
        <v>4.8199789651643798E-3</v>
      </c>
      <c r="ADA543" s="60">
        <v>1.1509663586059E-2</v>
      </c>
      <c r="ADB543" s="60">
        <v>1.0054256047647E-2</v>
      </c>
      <c r="ADC543" s="60">
        <v>8.1160573516225708E-3</v>
      </c>
      <c r="ADD543" s="60">
        <v>9.1399356210758696E-3</v>
      </c>
      <c r="ADE543" s="60">
        <v>8.27853977783043E-3</v>
      </c>
      <c r="ADG543" s="59"/>
    </row>
    <row r="544" spans="554:787" x14ac:dyDescent="0.25">
      <c r="UH544" s="60"/>
      <c r="UI544" s="59"/>
      <c r="UJ544" s="59"/>
      <c r="UK544" s="59"/>
      <c r="UL544" s="59"/>
      <c r="UM544" s="59"/>
      <c r="UN544" s="59"/>
      <c r="UO544" s="59"/>
      <c r="UP544" s="59"/>
      <c r="UQ544" s="59"/>
      <c r="UR544" s="59"/>
      <c r="US544" s="59"/>
      <c r="UT544" s="60">
        <v>1.38643998652696E-2</v>
      </c>
      <c r="UU544" s="59"/>
      <c r="UV544" s="59"/>
      <c r="UW544" s="59"/>
      <c r="VA544" s="59"/>
      <c r="VB544" s="59">
        <v>1.3680200092494399E-2</v>
      </c>
      <c r="VC544" s="59"/>
      <c r="VD544" s="59"/>
      <c r="VE544" s="59"/>
      <c r="VF544" s="59">
        <v>1.3826999813318201E-2</v>
      </c>
      <c r="VG544" s="59"/>
      <c r="VH544" s="59"/>
      <c r="VI544" s="59"/>
      <c r="VJ544" s="59"/>
      <c r="ACE544" s="60"/>
      <c r="ACF544" s="60">
        <v>5.4397027143880897E-3</v>
      </c>
      <c r="ACG544" s="60">
        <v>4.3617719040115899E-3</v>
      </c>
      <c r="ACH544" s="60">
        <v>2.7666705475186799E-3</v>
      </c>
      <c r="ACI544" s="60">
        <v>1.30094538421285E-2</v>
      </c>
      <c r="ACJ544" s="60">
        <v>4.7760223629830503E-3</v>
      </c>
      <c r="ACK544" s="60">
        <v>2.3116108746586701E-3</v>
      </c>
      <c r="ACL544" s="60">
        <v>9.3675158616700295E-4</v>
      </c>
      <c r="ACM544" s="60">
        <v>8.7760281217232408E-3</v>
      </c>
      <c r="ACN544" s="60">
        <v>1.8674291037378101E-3</v>
      </c>
      <c r="ACO544" s="60">
        <v>1.39903005197695E-3</v>
      </c>
      <c r="ACP544" s="60">
        <v>8.7516864744991204E-3</v>
      </c>
      <c r="ACQ544" s="60">
        <v>8.0580079435341699E-3</v>
      </c>
      <c r="ACR544" s="60"/>
      <c r="ACS544" s="60"/>
      <c r="ACT544" s="60"/>
      <c r="ACU544" s="60"/>
      <c r="ACV544" s="60"/>
      <c r="ACW544" s="60"/>
      <c r="ACX544" s="60"/>
      <c r="ACY544" s="60">
        <v>1.08596777340267</v>
      </c>
      <c r="ACZ544" s="60">
        <v>4.7661918380004402E-3</v>
      </c>
      <c r="ADA544" s="60">
        <v>1.14989754969859E-2</v>
      </c>
      <c r="ADB544" s="60">
        <v>1.0002558219475601E-2</v>
      </c>
      <c r="ADC544" s="60">
        <v>8.1118966131663497E-3</v>
      </c>
      <c r="ADD544" s="60">
        <v>9.1185422406765502E-3</v>
      </c>
      <c r="ADE544" s="60">
        <v>8.2224011422146401E-3</v>
      </c>
      <c r="ADG544" s="59"/>
    </row>
    <row r="545" spans="554:787" x14ac:dyDescent="0.25">
      <c r="UH545" s="60"/>
      <c r="UI545" s="59"/>
      <c r="UJ545" s="59"/>
      <c r="UK545" s="59"/>
      <c r="UL545" s="59"/>
      <c r="UM545" s="59"/>
      <c r="UN545" s="59"/>
      <c r="UO545" s="59"/>
      <c r="UP545" s="59"/>
      <c r="UQ545" s="59"/>
      <c r="UR545" s="59"/>
      <c r="US545" s="59"/>
      <c r="UT545" s="60">
        <v>1.38614997267723E-2</v>
      </c>
      <c r="UU545" s="59"/>
      <c r="UV545" s="59"/>
      <c r="UW545" s="59"/>
      <c r="VA545" s="59"/>
      <c r="VB545" s="59">
        <v>1.3677200302481599E-2</v>
      </c>
      <c r="VC545" s="59"/>
      <c r="VD545" s="59"/>
      <c r="VE545" s="59"/>
      <c r="VF545" s="59">
        <v>1.3826900161802699E-2</v>
      </c>
      <c r="VG545" s="59"/>
      <c r="VH545" s="59"/>
      <c r="VI545" s="59"/>
      <c r="VJ545" s="59"/>
      <c r="ACE545" s="60"/>
      <c r="ACF545" s="60">
        <v>5.43020668149009E-3</v>
      </c>
      <c r="ACG545" s="60">
        <v>4.36046611045076E-3</v>
      </c>
      <c r="ACH545" s="60">
        <v>2.72547339701084E-3</v>
      </c>
      <c r="ACI545" s="60">
        <v>1.29835621446516E-2</v>
      </c>
      <c r="ACJ545" s="60">
        <v>4.7615036512596602E-3</v>
      </c>
      <c r="ACK545" s="60">
        <v>2.3008443779061502E-3</v>
      </c>
      <c r="ACL545" s="60">
        <v>9.14960604694277E-4</v>
      </c>
      <c r="ACM545" s="60">
        <v>8.7270686045393103E-3</v>
      </c>
      <c r="ACN545" s="60">
        <v>1.86588493860391E-3</v>
      </c>
      <c r="ACO545" s="60">
        <v>1.36491622574227E-3</v>
      </c>
      <c r="ACP545" s="60">
        <v>8.7363539993682796E-3</v>
      </c>
      <c r="ACQ545" s="60">
        <v>8.0549036863563593E-3</v>
      </c>
      <c r="ACR545" s="60"/>
      <c r="ACS545" s="60"/>
      <c r="ACT545" s="60"/>
      <c r="ACU545" s="60"/>
      <c r="ACV545" s="60"/>
      <c r="ACW545" s="60"/>
      <c r="ACX545" s="60"/>
      <c r="ACY545" s="60">
        <v>1.08591154974537</v>
      </c>
      <c r="ACZ545" s="60">
        <v>4.76561144273226E-3</v>
      </c>
      <c r="ADA545" s="60">
        <v>1.1424589293400501E-2</v>
      </c>
      <c r="ADB545" s="60">
        <v>9.9967022417380303E-3</v>
      </c>
      <c r="ADC545" s="60">
        <v>8.1059879202627794E-3</v>
      </c>
      <c r="ADD545" s="60">
        <v>9.1054990317187903E-3</v>
      </c>
      <c r="ADE545" s="60">
        <v>8.2044688666429496E-3</v>
      </c>
      <c r="ADG545" s="59"/>
    </row>
    <row r="546" spans="554:787" x14ac:dyDescent="0.25">
      <c r="UH546" s="60"/>
      <c r="UI546" s="59"/>
      <c r="UJ546" s="59"/>
      <c r="UK546" s="59"/>
      <c r="UL546" s="59"/>
      <c r="UM546" s="59"/>
      <c r="UN546" s="59"/>
      <c r="UO546" s="59"/>
      <c r="UP546" s="59"/>
      <c r="UQ546" s="59"/>
      <c r="UR546" s="59"/>
      <c r="US546" s="59"/>
      <c r="UT546" s="60">
        <v>1.38608999550342E-2</v>
      </c>
      <c r="UU546" s="59"/>
      <c r="UV546" s="59"/>
      <c r="UW546" s="59"/>
      <c r="VA546" s="59"/>
      <c r="VB546" s="59">
        <v>1.3673299923539099E-2</v>
      </c>
      <c r="VC546" s="59"/>
      <c r="VD546" s="59"/>
      <c r="VE546" s="59"/>
      <c r="VF546" s="59">
        <v>1.3823200017213801E-2</v>
      </c>
      <c r="VG546" s="59"/>
      <c r="VH546" s="59"/>
      <c r="VI546" s="59"/>
      <c r="VJ546" s="59"/>
      <c r="ACE546" s="60"/>
      <c r="ACF546" s="60">
        <v>5.4253198372910304E-3</v>
      </c>
      <c r="ACG546" s="60">
        <v>4.3596544840546099E-3</v>
      </c>
      <c r="ACH546" s="60">
        <v>2.69592662614636E-3</v>
      </c>
      <c r="ACI546" s="60">
        <v>1.29488553227719E-2</v>
      </c>
      <c r="ACJ546" s="60">
        <v>4.7558059634160398E-3</v>
      </c>
      <c r="ACK546" s="60">
        <v>2.2830403514107101E-3</v>
      </c>
      <c r="ACL546" s="60">
        <v>8.9366147049060797E-4</v>
      </c>
      <c r="ACM546" s="60">
        <v>8.7125771466168601E-3</v>
      </c>
      <c r="ACN546" s="60">
        <v>1.85633249626092E-3</v>
      </c>
      <c r="ACO546" s="60">
        <v>1.36155927614513E-3</v>
      </c>
      <c r="ACP546" s="60">
        <v>8.7363427867959004E-3</v>
      </c>
      <c r="ACQ546" s="60">
        <v>8.0488528170926197E-3</v>
      </c>
      <c r="ACR546" s="60"/>
      <c r="ACS546" s="60"/>
      <c r="ACT546" s="60"/>
      <c r="ACU546" s="60"/>
      <c r="ACV546" s="60"/>
      <c r="ACW546" s="60"/>
      <c r="ACX546" s="60"/>
      <c r="ACY546" s="60">
        <v>1.0855546243957801</v>
      </c>
      <c r="ACZ546" s="60">
        <v>4.7619006797395697E-3</v>
      </c>
      <c r="ADA546" s="60">
        <v>1.1416968607144201E-2</v>
      </c>
      <c r="ADB546" s="60">
        <v>9.9820918257432396E-3</v>
      </c>
      <c r="ADC546" s="60">
        <v>8.0889963586474999E-3</v>
      </c>
      <c r="ADD546" s="60">
        <v>9.0935793854113496E-3</v>
      </c>
      <c r="ADE546" s="60">
        <v>8.1942962032695299E-3</v>
      </c>
      <c r="ADG546" s="59"/>
    </row>
    <row r="547" spans="554:787" x14ac:dyDescent="0.25">
      <c r="UH547" s="60"/>
      <c r="UI547" s="59"/>
      <c r="UJ547" s="59"/>
      <c r="UK547" s="59"/>
      <c r="UL547" s="59"/>
      <c r="UM547" s="59"/>
      <c r="UN547" s="59"/>
      <c r="UO547" s="59"/>
      <c r="UP547" s="59"/>
      <c r="UQ547" s="59"/>
      <c r="UR547" s="59"/>
      <c r="US547" s="59"/>
      <c r="UT547" s="60">
        <v>1.3856099918484599E-2</v>
      </c>
      <c r="UU547" s="59"/>
      <c r="UV547" s="59"/>
      <c r="UW547" s="59"/>
      <c r="VA547" s="59"/>
      <c r="VB547" s="59">
        <v>1.3642099685966899E-2</v>
      </c>
      <c r="VC547" s="59"/>
      <c r="VD547" s="59"/>
      <c r="VE547" s="59"/>
      <c r="VF547" s="59">
        <v>1.3822699896991201E-2</v>
      </c>
      <c r="VG547" s="59"/>
      <c r="VH547" s="59"/>
      <c r="VI547" s="59"/>
      <c r="VJ547" s="59"/>
      <c r="ACE547" s="60"/>
      <c r="ACF547" s="60">
        <v>5.4182802178924898E-3</v>
      </c>
      <c r="ACG547" s="60">
        <v>4.35051266922381E-3</v>
      </c>
      <c r="ACH547" s="60">
        <v>2.6855248169486501E-3</v>
      </c>
      <c r="ACI547" s="60">
        <v>1.29298455659855E-2</v>
      </c>
      <c r="ACJ547" s="60">
        <v>4.7377780361231598E-3</v>
      </c>
      <c r="ACK547" s="60">
        <v>2.2812161962985199E-3</v>
      </c>
      <c r="ACL547" s="60">
        <v>8.7685191243991605E-4</v>
      </c>
      <c r="ACM547" s="60">
        <v>8.6980137807583808E-3</v>
      </c>
      <c r="ACN547" s="60">
        <v>1.7858098218302501E-3</v>
      </c>
      <c r="ACO547" s="60">
        <v>1.3326230801348801E-3</v>
      </c>
      <c r="ACP547" s="60">
        <v>8.7328272861567705E-3</v>
      </c>
      <c r="ACQ547" s="60">
        <v>8.0086959845127696E-3</v>
      </c>
      <c r="ACR547" s="60"/>
      <c r="ACS547" s="60"/>
      <c r="ACT547" s="60"/>
      <c r="ACU547" s="60"/>
      <c r="ACV547" s="60"/>
      <c r="ACW547" s="60"/>
      <c r="ACX547" s="60"/>
      <c r="ACY547" s="60">
        <v>1.0853286330627101</v>
      </c>
      <c r="ACZ547" s="60">
        <v>4.7078204050504304E-3</v>
      </c>
      <c r="ADA547" s="60">
        <v>1.1372995493490599E-2</v>
      </c>
      <c r="ADB547" s="60">
        <v>9.9711258432560092E-3</v>
      </c>
      <c r="ADC547" s="60">
        <v>8.0812141383894507E-3</v>
      </c>
      <c r="ADD547" s="60">
        <v>9.0924422285697908E-3</v>
      </c>
      <c r="ADE547" s="60">
        <v>8.1888748440385704E-3</v>
      </c>
      <c r="ADG547" s="59"/>
    </row>
    <row r="548" spans="554:787" x14ac:dyDescent="0.25">
      <c r="UH548" s="60"/>
      <c r="UI548" s="59"/>
      <c r="UJ548" s="59"/>
      <c r="UK548" s="59"/>
      <c r="UL548" s="59"/>
      <c r="UM548" s="59"/>
      <c r="UN548" s="59"/>
      <c r="UO548" s="59"/>
      <c r="UP548" s="59"/>
      <c r="UQ548" s="59"/>
      <c r="UR548" s="59"/>
      <c r="US548" s="59"/>
      <c r="UT548" s="60">
        <v>1.3852399773895701E-2</v>
      </c>
      <c r="UU548" s="59"/>
      <c r="UV548" s="59"/>
      <c r="UW548" s="59"/>
      <c r="VA548" s="59"/>
      <c r="VB548" s="59">
        <v>1.3640300370752799E-2</v>
      </c>
      <c r="VC548" s="59"/>
      <c r="VD548" s="59"/>
      <c r="VE548" s="59"/>
      <c r="VF548" s="59">
        <v>1.3816099613904899E-2</v>
      </c>
      <c r="VG548" s="59"/>
      <c r="VH548" s="59"/>
      <c r="VI548" s="59"/>
      <c r="VJ548" s="59"/>
      <c r="ACE548" s="60"/>
      <c r="ACF548" s="60">
        <v>5.4105062125483303E-3</v>
      </c>
      <c r="ACG548" s="60">
        <v>4.3425471936073398E-3</v>
      </c>
      <c r="ACH548" s="60">
        <v>2.6846094281532101E-3</v>
      </c>
      <c r="ACI548" s="60">
        <v>1.29156925287922E-2</v>
      </c>
      <c r="ACJ548" s="60">
        <v>4.7313035249801801E-3</v>
      </c>
      <c r="ACK548" s="60">
        <v>2.2665295464178799E-3</v>
      </c>
      <c r="ACL548" s="60">
        <v>8.5422690143941696E-4</v>
      </c>
      <c r="ACM548" s="60">
        <v>8.6970420765397297E-3</v>
      </c>
      <c r="ACN548" s="60">
        <v>1.7698457498992899E-3</v>
      </c>
      <c r="ACO548" s="60">
        <v>1.33051421392207E-3</v>
      </c>
      <c r="ACP548" s="60">
        <v>8.7258082589656595E-3</v>
      </c>
      <c r="ACQ548" s="60">
        <v>8.0009736716385293E-3</v>
      </c>
      <c r="ACR548" s="60"/>
      <c r="ACS548" s="60"/>
      <c r="ACT548" s="60"/>
      <c r="ACU548" s="60"/>
      <c r="ACV548" s="60"/>
      <c r="ACW548" s="60"/>
      <c r="ACX548" s="60"/>
      <c r="ACY548" s="60">
        <v>1.0852914447970801</v>
      </c>
      <c r="ACZ548" s="60">
        <v>4.6875026436504503E-3</v>
      </c>
      <c r="ADA548" s="60">
        <v>1.13667979848056E-2</v>
      </c>
      <c r="ADB548" s="60">
        <v>9.9533294653005693E-3</v>
      </c>
      <c r="ADC548" s="60">
        <v>8.0733923432362402E-3</v>
      </c>
      <c r="ADD548" s="60">
        <v>9.0160018136330698E-3</v>
      </c>
      <c r="ADE548" s="60">
        <v>8.1731814636341205E-3</v>
      </c>
      <c r="ADG548" s="59"/>
    </row>
    <row r="549" spans="554:787" x14ac:dyDescent="0.25">
      <c r="UH549" s="60"/>
      <c r="UI549" s="59"/>
      <c r="UJ549" s="59"/>
      <c r="UK549" s="59"/>
      <c r="UL549" s="59"/>
      <c r="UM549" s="59"/>
      <c r="UN549" s="59"/>
      <c r="UO549" s="59"/>
      <c r="UP549" s="59"/>
      <c r="UQ549" s="59"/>
      <c r="UR549" s="59"/>
      <c r="US549" s="59"/>
      <c r="UT549" s="60">
        <v>1.38453003019094E-2</v>
      </c>
      <c r="UU549" s="59"/>
      <c r="UV549" s="59"/>
      <c r="UW549" s="59"/>
      <c r="VA549" s="59"/>
      <c r="VB549" s="59">
        <v>1.3629900291562001E-2</v>
      </c>
      <c r="VC549" s="59"/>
      <c r="VD549" s="59"/>
      <c r="VE549" s="59"/>
      <c r="VF549" s="59">
        <v>1.37894004583358E-2</v>
      </c>
      <c r="VG549" s="59"/>
      <c r="VH549" s="59"/>
      <c r="VI549" s="59"/>
      <c r="VJ549" s="59"/>
      <c r="ACE549" s="60"/>
      <c r="ACF549" s="60">
        <v>5.4057904632087896E-3</v>
      </c>
      <c r="ACG549" s="60">
        <v>4.3091154461481302E-3</v>
      </c>
      <c r="ACH549" s="60">
        <v>2.6723509575877001E-3</v>
      </c>
      <c r="ACI549" s="60">
        <v>1.2847825708972299E-2</v>
      </c>
      <c r="ACJ549" s="60">
        <v>4.7107777170326201E-3</v>
      </c>
      <c r="ACK549" s="60">
        <v>2.2572500753616602E-3</v>
      </c>
      <c r="ACL549" s="60">
        <v>8.3546951648208597E-4</v>
      </c>
      <c r="ACM549" s="60">
        <v>8.6831143245540993E-3</v>
      </c>
      <c r="ACN549" s="60">
        <v>1.73244040915869E-3</v>
      </c>
      <c r="ACO549" s="60">
        <v>1.29905069294685E-3</v>
      </c>
      <c r="ACP549" s="60">
        <v>8.7174014066416401E-3</v>
      </c>
      <c r="ACQ549" s="60">
        <v>7.9959652964965103E-3</v>
      </c>
      <c r="ACR549" s="60"/>
      <c r="ACS549" s="60"/>
      <c r="ACT549" s="60"/>
      <c r="ACU549" s="60"/>
      <c r="ACV549" s="60"/>
      <c r="ACW549" s="60"/>
      <c r="ACX549" s="60"/>
      <c r="ACY549" s="60">
        <v>1.0852414800566801</v>
      </c>
      <c r="ACZ549" s="60">
        <v>4.6643087662164399E-3</v>
      </c>
      <c r="ADA549" s="60">
        <v>1.1344404004299201E-2</v>
      </c>
      <c r="ADB549" s="60">
        <v>9.9526317910261803E-3</v>
      </c>
      <c r="ADC549" s="60">
        <v>8.0695854402895902E-3</v>
      </c>
      <c r="ADD549" s="60">
        <v>8.9953164083789693E-3</v>
      </c>
      <c r="ADE549" s="60">
        <v>8.1658488359199807E-3</v>
      </c>
      <c r="ADG549" s="59"/>
    </row>
    <row r="550" spans="554:787" x14ac:dyDescent="0.25">
      <c r="UH550" s="60"/>
      <c r="UI550" s="59"/>
      <c r="UJ550" s="59"/>
      <c r="UK550" s="59"/>
      <c r="UL550" s="59"/>
      <c r="UM550" s="59"/>
      <c r="UN550" s="59"/>
      <c r="UO550" s="59"/>
      <c r="UP550" s="59"/>
      <c r="UQ550" s="59"/>
      <c r="UR550" s="59"/>
      <c r="US550" s="59"/>
      <c r="UT550" s="60">
        <v>1.38400001451373E-2</v>
      </c>
      <c r="UU550" s="59"/>
      <c r="UV550" s="59"/>
      <c r="UW550" s="59"/>
      <c r="VA550" s="59"/>
      <c r="VB550" s="59">
        <v>1.36053003370761E-2</v>
      </c>
      <c r="VC550" s="59"/>
      <c r="VD550" s="59"/>
      <c r="VE550" s="59"/>
      <c r="VF550" s="59">
        <v>1.37863000854849E-2</v>
      </c>
      <c r="VG550" s="59"/>
      <c r="VH550" s="59"/>
      <c r="VI550" s="59"/>
      <c r="VJ550" s="59"/>
      <c r="ACE550" s="60"/>
      <c r="ACF550" s="60">
        <v>5.3905964196758697E-3</v>
      </c>
      <c r="ACG550" s="60">
        <v>4.2983249091872802E-3</v>
      </c>
      <c r="ACH550" s="60">
        <v>2.6677662744945701E-3</v>
      </c>
      <c r="ACI550" s="60">
        <v>1.27887883683544E-2</v>
      </c>
      <c r="ACJ550" s="60">
        <v>4.6911816407066102E-3</v>
      </c>
      <c r="ACK550" s="60">
        <v>2.2063775740420802E-3</v>
      </c>
      <c r="ACL550" s="60">
        <v>8.0159209841239103E-4</v>
      </c>
      <c r="ACM550" s="60">
        <v>8.6777056042884205E-3</v>
      </c>
      <c r="ACN550" s="60">
        <v>1.7260011836199101E-3</v>
      </c>
      <c r="ACO550" s="60">
        <v>1.2702894639460001E-3</v>
      </c>
      <c r="ACP550" s="60">
        <v>8.6926166298750898E-3</v>
      </c>
      <c r="ACQ550" s="60">
        <v>7.9850160121943993E-3</v>
      </c>
      <c r="ACR550" s="60"/>
      <c r="ACS550" s="60"/>
      <c r="ACT550" s="60"/>
      <c r="ACU550" s="60"/>
      <c r="ACV550" s="60"/>
      <c r="ACW550" s="60"/>
      <c r="ACX550" s="60"/>
      <c r="ACY550" s="60">
        <v>1.0851279486030101</v>
      </c>
      <c r="ACZ550" s="60">
        <v>4.6613752417075599E-3</v>
      </c>
      <c r="ADA550" s="60">
        <v>1.1335755714102299E-2</v>
      </c>
      <c r="ADB550" s="60">
        <v>9.9425168440178402E-3</v>
      </c>
      <c r="ADC550" s="60">
        <v>8.0373998879467203E-3</v>
      </c>
      <c r="ADD550" s="60">
        <v>8.9536031710784805E-3</v>
      </c>
      <c r="ADE550" s="60">
        <v>8.1465944837213807E-3</v>
      </c>
      <c r="ADG550" s="59"/>
    </row>
    <row r="551" spans="554:787" x14ac:dyDescent="0.25">
      <c r="UH551" s="60"/>
      <c r="UI551" s="59"/>
      <c r="UJ551" s="59"/>
      <c r="UK551" s="59"/>
      <c r="UL551" s="59"/>
      <c r="UM551" s="59"/>
      <c r="UN551" s="59"/>
      <c r="UO551" s="59"/>
      <c r="UP551" s="59"/>
      <c r="UQ551" s="59"/>
      <c r="UR551" s="59"/>
      <c r="US551" s="59"/>
      <c r="UT551" s="60">
        <v>1.38398995622992E-2</v>
      </c>
      <c r="UU551" s="59"/>
      <c r="UV551" s="59"/>
      <c r="UW551" s="59"/>
      <c r="VA551" s="59"/>
      <c r="VB551" s="59">
        <v>1.35923000052571E-2</v>
      </c>
      <c r="VC551" s="59"/>
      <c r="VD551" s="59"/>
      <c r="VE551" s="59"/>
      <c r="VF551" s="59">
        <v>1.37825002893805E-2</v>
      </c>
      <c r="VG551" s="59"/>
      <c r="VH551" s="59"/>
      <c r="VI551" s="59"/>
      <c r="VJ551" s="59"/>
      <c r="ACE551" s="60"/>
      <c r="ACF551" s="60">
        <v>5.3896081160213502E-3</v>
      </c>
      <c r="ACG551" s="60">
        <v>4.2541738193112204E-3</v>
      </c>
      <c r="ACH551" s="60">
        <v>2.6639303732829199E-3</v>
      </c>
      <c r="ACI551" s="60">
        <v>1.27464825934716E-2</v>
      </c>
      <c r="ACJ551" s="60">
        <v>4.6877262932768799E-3</v>
      </c>
      <c r="ACK551" s="60">
        <v>2.1883915855350098E-3</v>
      </c>
      <c r="ACL551" s="60">
        <v>8.0109413938003401E-4</v>
      </c>
      <c r="ACM551" s="60">
        <v>8.6480266068350506E-3</v>
      </c>
      <c r="ACN551" s="60">
        <v>1.7238716517454301E-3</v>
      </c>
      <c r="ACO551" s="60">
        <v>1.2472925879417401E-3</v>
      </c>
      <c r="ACP551" s="60">
        <v>8.6709343277447705E-3</v>
      </c>
      <c r="ACQ551" s="60">
        <v>7.9770733380107404E-3</v>
      </c>
      <c r="ACR551" s="60"/>
      <c r="ACS551" s="60"/>
      <c r="ACT551" s="60"/>
      <c r="ACU551" s="60"/>
      <c r="ACV551" s="60"/>
      <c r="ACW551" s="60"/>
      <c r="ACX551" s="60"/>
      <c r="ACY551" s="60">
        <v>1.0850606775851901</v>
      </c>
      <c r="ACZ551" s="60">
        <v>4.6591916598662797E-3</v>
      </c>
      <c r="ADA551" s="60">
        <v>1.13286669500924E-2</v>
      </c>
      <c r="ADB551" s="60">
        <v>9.9277303580286302E-3</v>
      </c>
      <c r="ADC551" s="60">
        <v>8.0195029548799507E-3</v>
      </c>
      <c r="ADD551" s="60">
        <v>8.9407550481632007E-3</v>
      </c>
      <c r="ADE551" s="60">
        <v>8.1328862492047894E-3</v>
      </c>
      <c r="ADG551" s="59"/>
    </row>
    <row r="552" spans="554:787" x14ac:dyDescent="0.25">
      <c r="UH552" s="60"/>
      <c r="UI552" s="59"/>
      <c r="UJ552" s="59"/>
      <c r="UK552" s="59"/>
      <c r="UL552" s="59"/>
      <c r="UM552" s="59"/>
      <c r="UN552" s="59"/>
      <c r="UO552" s="59"/>
      <c r="UP552" s="59"/>
      <c r="UQ552" s="59"/>
      <c r="UR552" s="59"/>
      <c r="US552" s="59"/>
      <c r="UT552" s="60">
        <v>1.38381998986005E-2</v>
      </c>
      <c r="UU552" s="59"/>
      <c r="UV552" s="59"/>
      <c r="UW552" s="59"/>
      <c r="VA552" s="59"/>
      <c r="VB552" s="59">
        <v>1.3551400043070301E-2</v>
      </c>
      <c r="VC552" s="59"/>
      <c r="VD552" s="59"/>
      <c r="VE552" s="59"/>
      <c r="VF552" s="59">
        <v>1.37678999453783E-2</v>
      </c>
      <c r="VG552" s="59"/>
      <c r="VH552" s="59"/>
      <c r="VI552" s="59"/>
      <c r="VJ552" s="59"/>
      <c r="ACE552" s="60"/>
      <c r="ACF552" s="60">
        <v>5.3731469910606698E-3</v>
      </c>
      <c r="ACG552" s="60">
        <v>4.2539362665967202E-3</v>
      </c>
      <c r="ACH552" s="60">
        <v>2.6472341622548602E-3</v>
      </c>
      <c r="ACI552" s="60">
        <v>1.2694579397336E-2</v>
      </c>
      <c r="ACJ552" s="60">
        <v>4.6809645148351E-3</v>
      </c>
      <c r="ACK552" s="60">
        <v>2.1717607913102699E-3</v>
      </c>
      <c r="ACL552" s="60">
        <v>7.8360498350834305E-4</v>
      </c>
      <c r="ACM552" s="60">
        <v>8.6170157653291599E-3</v>
      </c>
      <c r="ACN552" s="60">
        <v>1.69638583279432E-3</v>
      </c>
      <c r="ACO552" s="60">
        <v>1.2390420334186601E-3</v>
      </c>
      <c r="ACP552" s="60">
        <v>8.6419839809700697E-3</v>
      </c>
      <c r="ACQ552" s="60">
        <v>7.9594858564717499E-3</v>
      </c>
      <c r="ACR552" s="60"/>
      <c r="ACS552" s="60"/>
      <c r="ACT552" s="60"/>
      <c r="ACU552" s="60"/>
      <c r="ACV552" s="60"/>
      <c r="ACW552" s="60"/>
      <c r="ACX552" s="60"/>
      <c r="ACY552" s="60">
        <v>1.0850212549629099</v>
      </c>
      <c r="ACZ552" s="60">
        <v>4.64051876831275E-3</v>
      </c>
      <c r="ADA552" s="60">
        <v>1.1328072220099499E-2</v>
      </c>
      <c r="ADB552" s="60">
        <v>9.9178875523716105E-3</v>
      </c>
      <c r="ADC552" s="60">
        <v>7.9828956393885094E-3</v>
      </c>
      <c r="ADD552" s="60">
        <v>8.9126661776364694E-3</v>
      </c>
      <c r="ADE552" s="60">
        <v>8.13026556998293E-3</v>
      </c>
      <c r="ADG552" s="59"/>
    </row>
    <row r="553" spans="554:787" x14ac:dyDescent="0.25">
      <c r="UH553" s="60"/>
      <c r="UI553" s="59"/>
      <c r="UJ553" s="59"/>
      <c r="UK553" s="59"/>
      <c r="UL553" s="59"/>
      <c r="UM553" s="59"/>
      <c r="UN553" s="59"/>
      <c r="UO553" s="59"/>
      <c r="UP553" s="59"/>
      <c r="UQ553" s="59"/>
      <c r="UR553" s="59"/>
      <c r="US553" s="59"/>
      <c r="UT553" s="60">
        <v>1.3821099884807999E-2</v>
      </c>
      <c r="UU553" s="59"/>
      <c r="UV553" s="59"/>
      <c r="UW553" s="59"/>
      <c r="VA553" s="59"/>
      <c r="VB553" s="59">
        <v>1.3543499633669799E-2</v>
      </c>
      <c r="VC553" s="59"/>
      <c r="VD553" s="59"/>
      <c r="VE553" s="59"/>
      <c r="VF553" s="59">
        <v>1.3766000047325999E-2</v>
      </c>
      <c r="VG553" s="59"/>
      <c r="VH553" s="59"/>
      <c r="VI553" s="59"/>
      <c r="VJ553" s="59"/>
      <c r="ACE553" s="60"/>
      <c r="ACF553" s="60">
        <v>5.36553242704077E-3</v>
      </c>
      <c r="ACG553" s="60">
        <v>4.2484017543997898E-3</v>
      </c>
      <c r="ACH553" s="60">
        <v>2.6450475576965601E-3</v>
      </c>
      <c r="ACI553" s="60">
        <v>1.26784047796433E-2</v>
      </c>
      <c r="ACJ553" s="60">
        <v>4.6773054651721799E-3</v>
      </c>
      <c r="ACK553" s="60">
        <v>2.1636707449190101E-3</v>
      </c>
      <c r="ACL553" s="60">
        <v>7.3239391887452196E-4</v>
      </c>
      <c r="ACM553" s="60">
        <v>8.6113056362426797E-3</v>
      </c>
      <c r="ACN553" s="60">
        <v>1.6868688999822799E-3</v>
      </c>
      <c r="ACO553" s="60">
        <v>1.22887393845253E-3</v>
      </c>
      <c r="ACP553" s="60">
        <v>8.6336633889454208E-3</v>
      </c>
      <c r="ACQ553" s="60">
        <v>7.9577466883733808E-3</v>
      </c>
      <c r="ACR553" s="60"/>
      <c r="ACS553" s="60"/>
      <c r="ACT553" s="60"/>
      <c r="ACU553" s="60"/>
      <c r="ACV553" s="60"/>
      <c r="ACW553" s="60"/>
      <c r="ACX553" s="60"/>
      <c r="ACY553" s="60">
        <v>1.0849960652793</v>
      </c>
      <c r="ACZ553" s="60">
        <v>4.6020700916345296E-3</v>
      </c>
      <c r="ADA553" s="60">
        <v>1.13077291674527E-2</v>
      </c>
      <c r="ADB553" s="60">
        <v>9.9105192578965804E-3</v>
      </c>
      <c r="ADC553" s="60">
        <v>7.9711634078284202E-3</v>
      </c>
      <c r="ADD553" s="60">
        <v>8.9100674593041006E-3</v>
      </c>
      <c r="ADE553" s="60">
        <v>8.1275602730534902E-3</v>
      </c>
      <c r="ADG553" s="59"/>
    </row>
    <row r="554" spans="554:787" x14ac:dyDescent="0.25">
      <c r="UH554" s="60"/>
      <c r="UI554" s="59"/>
      <c r="UJ554" s="59"/>
      <c r="UK554" s="59"/>
      <c r="UL554" s="59"/>
      <c r="UM554" s="59"/>
      <c r="UN554" s="59"/>
      <c r="UO554" s="59"/>
      <c r="UP554" s="59"/>
      <c r="UQ554" s="59"/>
      <c r="UR554" s="59"/>
      <c r="US554" s="59"/>
      <c r="UT554" s="60">
        <v>1.38200996443629E-2</v>
      </c>
      <c r="UU554" s="59"/>
      <c r="UV554" s="59"/>
      <c r="UW554" s="59"/>
      <c r="VA554" s="59"/>
      <c r="VB554" s="59">
        <v>1.3521299697458701E-2</v>
      </c>
      <c r="VC554" s="59"/>
      <c r="VD554" s="59"/>
      <c r="VE554" s="59"/>
      <c r="VF554" s="59">
        <v>1.3761700130999E-2</v>
      </c>
      <c r="VG554" s="59"/>
      <c r="VH554" s="59"/>
      <c r="VI554" s="59"/>
      <c r="VJ554" s="59"/>
      <c r="ACE554" s="60"/>
      <c r="ACF554" s="60">
        <v>5.3508245649711303E-3</v>
      </c>
      <c r="ACG554" s="60">
        <v>4.2392099346607297E-3</v>
      </c>
      <c r="ACH554" s="60">
        <v>2.6285612810293601E-3</v>
      </c>
      <c r="ACI554" s="60">
        <v>1.26718343972537E-2</v>
      </c>
      <c r="ACJ554" s="60">
        <v>4.5932047794242604E-3</v>
      </c>
      <c r="ACK554" s="60">
        <v>2.1589829777577101E-3</v>
      </c>
      <c r="ACL554" s="60">
        <v>7.3081899562933901E-4</v>
      </c>
      <c r="ACM554" s="60">
        <v>8.5819821586047701E-3</v>
      </c>
      <c r="ACN554" s="60">
        <v>1.6191332264277401E-3</v>
      </c>
      <c r="ACO554" s="60">
        <v>1.2129435592534499E-3</v>
      </c>
      <c r="ACP554" s="60">
        <v>8.62554418205062E-3</v>
      </c>
      <c r="ACQ554" s="60">
        <v>7.9327461098432604E-3</v>
      </c>
      <c r="ACR554" s="60"/>
      <c r="ACS554" s="60"/>
      <c r="ACT554" s="60"/>
      <c r="ACU554" s="60"/>
      <c r="ACV554" s="60"/>
      <c r="ACW554" s="60"/>
      <c r="ACX554" s="60"/>
      <c r="ACY554" s="60">
        <v>1.0849146507294201</v>
      </c>
      <c r="ACZ554" s="60">
        <v>4.5791118394371399E-3</v>
      </c>
      <c r="ADA554" s="60">
        <v>1.12817378196516E-2</v>
      </c>
      <c r="ADB554" s="60">
        <v>9.8832899046625202E-3</v>
      </c>
      <c r="ADC554" s="60">
        <v>7.9651824226765408E-3</v>
      </c>
      <c r="ADD554" s="60">
        <v>8.8852786233213892E-3</v>
      </c>
      <c r="ADE554" s="60">
        <v>8.1007301925106606E-3</v>
      </c>
      <c r="ADG554" s="59"/>
    </row>
    <row r="555" spans="554:787" x14ac:dyDescent="0.25">
      <c r="UH555" s="60"/>
      <c r="UI555" s="59"/>
      <c r="UJ555" s="59"/>
      <c r="UK555" s="59"/>
      <c r="UL555" s="59"/>
      <c r="UM555" s="59"/>
      <c r="UN555" s="59"/>
      <c r="UO555" s="59"/>
      <c r="UP555" s="59"/>
      <c r="UQ555" s="59"/>
      <c r="UR555" s="59"/>
      <c r="US555" s="59"/>
      <c r="UT555" s="60">
        <v>1.38199003413319E-2</v>
      </c>
      <c r="UU555" s="59"/>
      <c r="UV555" s="59"/>
      <c r="UW555" s="59"/>
      <c r="VA555" s="59"/>
      <c r="VB555" s="59">
        <v>1.3466699980199301E-2</v>
      </c>
      <c r="VC555" s="59"/>
      <c r="VD555" s="59"/>
      <c r="VE555" s="59"/>
      <c r="VF555" s="59">
        <v>1.37596996501088E-2</v>
      </c>
      <c r="VG555" s="59"/>
      <c r="VH555" s="59"/>
      <c r="VI555" s="59"/>
      <c r="VJ555" s="59"/>
      <c r="ACE555" s="60"/>
      <c r="ACF555" s="60">
        <v>5.3498162866257503E-3</v>
      </c>
      <c r="ACG555" s="60">
        <v>4.2295305316215198E-3</v>
      </c>
      <c r="ACH555" s="60">
        <v>2.6132970942528899E-3</v>
      </c>
      <c r="ACI555" s="60">
        <v>1.26706894029463E-2</v>
      </c>
      <c r="ACJ555" s="60">
        <v>4.5847944139953897E-3</v>
      </c>
      <c r="ACK555" s="60">
        <v>2.15581988967489E-3</v>
      </c>
      <c r="ACL555" s="60">
        <v>7.1238445949468204E-4</v>
      </c>
      <c r="ACM555" s="60">
        <v>8.5289820776904696E-3</v>
      </c>
      <c r="ACN555" s="60">
        <v>1.60086774378676E-3</v>
      </c>
      <c r="ACO555" s="60">
        <v>1.1736266078318401E-3</v>
      </c>
      <c r="ACP555" s="60">
        <v>8.6217357329203704E-3</v>
      </c>
      <c r="ACQ555" s="60">
        <v>7.9157940881966708E-3</v>
      </c>
      <c r="ACR555" s="60"/>
      <c r="ACS555" s="60"/>
      <c r="ACT555" s="60"/>
      <c r="ACU555" s="60"/>
      <c r="ACV555" s="60"/>
      <c r="ACW555" s="60"/>
      <c r="ACX555" s="60"/>
      <c r="ACY555" s="60">
        <v>1.08446925154008</v>
      </c>
      <c r="ACZ555" s="60">
        <v>4.5660719257496103E-3</v>
      </c>
      <c r="ADA555" s="60">
        <v>1.12472181806345E-2</v>
      </c>
      <c r="ADB555" s="60">
        <v>9.8691666305334193E-3</v>
      </c>
      <c r="ADC555" s="60">
        <v>7.9623714190890406E-3</v>
      </c>
      <c r="ADD555" s="60">
        <v>8.8710109257899607E-3</v>
      </c>
      <c r="ADE555" s="60">
        <v>8.0903689760803092E-3</v>
      </c>
      <c r="ADG555" s="59"/>
    </row>
    <row r="556" spans="554:787" x14ac:dyDescent="0.25">
      <c r="UH556" s="60"/>
      <c r="UI556" s="59"/>
      <c r="UJ556" s="59"/>
      <c r="UK556" s="59"/>
      <c r="UL556" s="59"/>
      <c r="UM556" s="59"/>
      <c r="UN556" s="59"/>
      <c r="UO556" s="59"/>
      <c r="UP556" s="59"/>
      <c r="UQ556" s="59"/>
      <c r="UR556" s="59"/>
      <c r="US556" s="59"/>
      <c r="UT556" s="60">
        <v>1.38167003169655E-2</v>
      </c>
      <c r="UU556" s="59"/>
      <c r="UV556" s="59"/>
      <c r="UW556" s="59"/>
      <c r="VA556" s="59"/>
      <c r="VB556" s="59">
        <v>1.33250998333096E-2</v>
      </c>
      <c r="VC556" s="59"/>
      <c r="VD556" s="59"/>
      <c r="VE556" s="59"/>
      <c r="VF556" s="59">
        <v>1.3758500106632701E-2</v>
      </c>
      <c r="VG556" s="59"/>
      <c r="VH556" s="59"/>
      <c r="VI556" s="59"/>
      <c r="VJ556" s="59"/>
      <c r="ACE556" s="60"/>
      <c r="ACF556" s="60">
        <v>5.3458900335433901E-3</v>
      </c>
      <c r="ACG556" s="60">
        <v>4.1962964024435103E-3</v>
      </c>
      <c r="ACH556" s="60">
        <v>2.5713022295890502E-3</v>
      </c>
      <c r="ACI556" s="60">
        <v>1.26627667496991E-2</v>
      </c>
      <c r="ACJ556" s="60">
        <v>4.5510577798736204E-3</v>
      </c>
      <c r="ACK556" s="60">
        <v>2.15311663194065E-3</v>
      </c>
      <c r="ACL556" s="60">
        <v>6.8889842464188499E-4</v>
      </c>
      <c r="ACM556" s="60">
        <v>8.5104686440684394E-3</v>
      </c>
      <c r="ACN556" s="60">
        <v>1.5984062570073899E-3</v>
      </c>
      <c r="ACO556" s="60">
        <v>1.1580192101718601E-3</v>
      </c>
      <c r="ACP556" s="60">
        <v>8.5839383255417994E-3</v>
      </c>
      <c r="ACQ556" s="60">
        <v>7.9120161979632699E-3</v>
      </c>
      <c r="ACR556" s="60"/>
      <c r="ACS556" s="60"/>
      <c r="ACT556" s="60"/>
      <c r="ACU556" s="60"/>
      <c r="ACV556" s="60"/>
      <c r="ACW556" s="60"/>
      <c r="ACX556" s="60"/>
      <c r="ACY556" s="60">
        <v>1.08429791824153</v>
      </c>
      <c r="ACZ556" s="60">
        <v>4.5643027821313398E-3</v>
      </c>
      <c r="ADA556" s="60">
        <v>1.1198503950285099E-2</v>
      </c>
      <c r="ADB556" s="60">
        <v>9.8631892060235607E-3</v>
      </c>
      <c r="ADC556" s="60">
        <v>7.9476194999545408E-3</v>
      </c>
      <c r="ADD556" s="60">
        <v>8.8694555539324399E-3</v>
      </c>
      <c r="ADE556" s="60">
        <v>8.0850323552648096E-3</v>
      </c>
      <c r="ADG556" s="59"/>
    </row>
    <row r="557" spans="554:787" x14ac:dyDescent="0.25">
      <c r="UH557" s="60"/>
      <c r="UI557" s="59"/>
      <c r="UJ557" s="59"/>
      <c r="UK557" s="59"/>
      <c r="UL557" s="59"/>
      <c r="UM557" s="59"/>
      <c r="UN557" s="59"/>
      <c r="UO557" s="59"/>
      <c r="UP557" s="59"/>
      <c r="UQ557" s="59"/>
      <c r="UR557" s="59"/>
      <c r="US557" s="59"/>
      <c r="UT557" s="60">
        <v>1.3813899829983701E-2</v>
      </c>
      <c r="UU557" s="59"/>
      <c r="UV557" s="59"/>
      <c r="UW557" s="59"/>
      <c r="VA557" s="59"/>
      <c r="VB557" s="59">
        <v>1.2742600403726099E-2</v>
      </c>
      <c r="VC557" s="59"/>
      <c r="VD557" s="59"/>
      <c r="VE557" s="59"/>
      <c r="VF557" s="59">
        <v>1.3756199739873401E-2</v>
      </c>
      <c r="VG557" s="59"/>
      <c r="VH557" s="59"/>
      <c r="VI557" s="59"/>
      <c r="VJ557" s="59"/>
      <c r="ACE557" s="60"/>
      <c r="ACF557" s="60">
        <v>5.33733387949362E-3</v>
      </c>
      <c r="ACG557" s="60">
        <v>4.1914569400199799E-3</v>
      </c>
      <c r="ACH557" s="60">
        <v>2.5679199178947698E-3</v>
      </c>
      <c r="ACI557" s="60">
        <v>1.26580778784219E-2</v>
      </c>
      <c r="ACJ557" s="60">
        <v>4.5374742516592504E-3</v>
      </c>
      <c r="ACK557" s="60">
        <v>2.1466046641737198E-3</v>
      </c>
      <c r="ACL557" s="60">
        <v>6.8456362782423196E-4</v>
      </c>
      <c r="ACM557" s="60">
        <v>8.5075129111937802E-3</v>
      </c>
      <c r="ACN557" s="60">
        <v>1.5956649498005699E-3</v>
      </c>
      <c r="ACO557" s="60">
        <v>1.1404368215334299E-3</v>
      </c>
      <c r="ACP557" s="60">
        <v>8.5371545591248193E-3</v>
      </c>
      <c r="ACQ557" s="60">
        <v>7.8450579858283798E-3</v>
      </c>
      <c r="ACR557" s="60"/>
      <c r="ACS557" s="60"/>
      <c r="ACT557" s="60"/>
      <c r="ACU557" s="60"/>
      <c r="ACV557" s="60"/>
      <c r="ACW557" s="60"/>
      <c r="ACX557" s="60"/>
      <c r="ACY557" s="60">
        <v>1.08427316003239</v>
      </c>
      <c r="ACZ557" s="60">
        <v>4.5564411403071397E-3</v>
      </c>
      <c r="ADA557" s="60">
        <v>1.1182588638538399E-2</v>
      </c>
      <c r="ADB557" s="60">
        <v>9.8319965213384507E-3</v>
      </c>
      <c r="ADC557" s="60">
        <v>7.9265168587408091E-3</v>
      </c>
      <c r="ADD557" s="60">
        <v>8.8338524356864692E-3</v>
      </c>
      <c r="ADE557" s="60">
        <v>8.0618154059245301E-3</v>
      </c>
      <c r="ADG557" s="59"/>
    </row>
    <row r="558" spans="554:787" x14ac:dyDescent="0.25">
      <c r="UH558" s="60"/>
      <c r="UI558" s="59"/>
      <c r="UJ558" s="59"/>
      <c r="UK558" s="59"/>
      <c r="UL558" s="59"/>
      <c r="UM558" s="59"/>
      <c r="UN558" s="59"/>
      <c r="UO558" s="59"/>
      <c r="UP558" s="59"/>
      <c r="UQ558" s="59"/>
      <c r="UR558" s="59"/>
      <c r="US558" s="59"/>
      <c r="UT558" s="60">
        <v>1.38138001784682E-2</v>
      </c>
      <c r="UU558" s="59"/>
      <c r="UV558" s="59"/>
      <c r="UW558" s="59"/>
      <c r="VA558" s="59"/>
      <c r="VB558" s="59"/>
      <c r="VC558" s="59"/>
      <c r="VD558" s="59"/>
      <c r="VE558" s="59"/>
      <c r="VF558" s="59">
        <v>1.37547003105282E-2</v>
      </c>
      <c r="VG558" s="59"/>
      <c r="VH558" s="59"/>
      <c r="VI558" s="59"/>
      <c r="VJ558" s="59"/>
      <c r="ACE558" s="60"/>
      <c r="ACF558" s="60">
        <v>5.3344978692788699E-3</v>
      </c>
      <c r="ACG558" s="60">
        <v>4.1910830517027098E-3</v>
      </c>
      <c r="ACH558" s="60">
        <v>2.55431053535796E-3</v>
      </c>
      <c r="ACI558" s="60">
        <v>1.26466522939233E-2</v>
      </c>
      <c r="ACJ558" s="60">
        <v>4.5371823628780599E-3</v>
      </c>
      <c r="ACK558" s="60">
        <v>2.14481736518725E-3</v>
      </c>
      <c r="ACL558" s="60">
        <v>6.62642576614188E-4</v>
      </c>
      <c r="ACM558" s="60">
        <v>8.4937569496704602E-3</v>
      </c>
      <c r="ACN558" s="60">
        <v>1.5682995966701601E-3</v>
      </c>
      <c r="ACO558" s="60">
        <v>1.1322935933200599E-3</v>
      </c>
      <c r="ACP558" s="60">
        <v>8.5351781379827407E-3</v>
      </c>
      <c r="ACQ558" s="60">
        <v>7.8282074401836398E-3</v>
      </c>
      <c r="ACR558" s="60"/>
      <c r="ACS558" s="60"/>
      <c r="ACT558" s="60"/>
      <c r="ACU558" s="60"/>
      <c r="ACV558" s="60"/>
      <c r="ACW558" s="60"/>
      <c r="ACX558" s="60"/>
      <c r="ACY558" s="60">
        <v>1.0841828390608099</v>
      </c>
      <c r="ACZ558" s="60">
        <v>4.5329256255918502E-3</v>
      </c>
      <c r="ADA558" s="60">
        <v>1.11515643696259E-2</v>
      </c>
      <c r="ADB558" s="60">
        <v>9.8308420678239403E-3</v>
      </c>
      <c r="ADC558" s="60">
        <v>7.9148779038050905E-3</v>
      </c>
      <c r="ADD558" s="60">
        <v>8.8242381020678697E-3</v>
      </c>
      <c r="ADE558" s="60">
        <v>8.0479031631404199E-3</v>
      </c>
      <c r="ADG558" s="59"/>
    </row>
    <row r="559" spans="554:787" x14ac:dyDescent="0.25">
      <c r="UH559" s="60"/>
      <c r="UI559" s="59"/>
      <c r="UJ559" s="59"/>
      <c r="UK559" s="59"/>
      <c r="UL559" s="59"/>
      <c r="UM559" s="59"/>
      <c r="UN559" s="59"/>
      <c r="UO559" s="59"/>
      <c r="UP559" s="59"/>
      <c r="UQ559" s="59"/>
      <c r="UR559" s="59"/>
      <c r="US559" s="59"/>
      <c r="UT559" s="60">
        <v>1.38128995895385E-2</v>
      </c>
      <c r="UU559" s="59"/>
      <c r="UV559" s="59"/>
      <c r="UW559" s="59"/>
      <c r="VA559" s="59"/>
      <c r="VB559" s="59"/>
      <c r="VC559" s="59"/>
      <c r="VD559" s="59"/>
      <c r="VE559" s="59"/>
      <c r="VF559" s="59">
        <v>1.37531999498605E-2</v>
      </c>
      <c r="VG559" s="59"/>
      <c r="VH559" s="59"/>
      <c r="VI559" s="59"/>
      <c r="VJ559" s="59"/>
      <c r="ACE559" s="60"/>
      <c r="ACF559" s="60">
        <v>5.3310411267994198E-3</v>
      </c>
      <c r="ACG559" s="60">
        <v>4.1907571108187403E-3</v>
      </c>
      <c r="ACH559" s="60">
        <v>2.5538453830324E-3</v>
      </c>
      <c r="ACI559" s="60">
        <v>1.2643217138508999E-2</v>
      </c>
      <c r="ACJ559" s="60">
        <v>4.5133153311047499E-3</v>
      </c>
      <c r="ACK559" s="60">
        <v>2.1380892426146E-3</v>
      </c>
      <c r="ACL559" s="60">
        <v>6.3255434188301996E-4</v>
      </c>
      <c r="ACM559" s="60">
        <v>8.4459126321934103E-3</v>
      </c>
      <c r="ACN559" s="60">
        <v>1.5517859490665599E-3</v>
      </c>
      <c r="ACO559" s="60">
        <v>1.12891296614419E-3</v>
      </c>
      <c r="ACP559" s="60">
        <v>8.5249471598153308E-3</v>
      </c>
      <c r="ACQ559" s="60">
        <v>7.8239733465927195E-3</v>
      </c>
      <c r="ACR559" s="60"/>
      <c r="ACS559" s="60"/>
      <c r="ACT559" s="60"/>
      <c r="ACU559" s="60"/>
      <c r="ACV559" s="60"/>
      <c r="ACW559" s="60"/>
      <c r="ACX559" s="60"/>
      <c r="ACY559" s="60">
        <v>1.0839014855583</v>
      </c>
      <c r="ACZ559" s="60">
        <v>4.53291281485E-3</v>
      </c>
      <c r="ADA559" s="60">
        <v>1.11489316934343E-2</v>
      </c>
      <c r="ADB559" s="60">
        <v>9.79779523371903E-3</v>
      </c>
      <c r="ADC559" s="60">
        <v>7.9112444520652199E-3</v>
      </c>
      <c r="ADD559" s="60">
        <v>8.8217919226276902E-3</v>
      </c>
      <c r="ADE559" s="60">
        <v>8.0207180461564203E-3</v>
      </c>
      <c r="ADG559" s="59"/>
    </row>
    <row r="560" spans="554:787" x14ac:dyDescent="0.25">
      <c r="UH560" s="60"/>
      <c r="UI560" s="59"/>
      <c r="UJ560" s="59"/>
      <c r="UK560" s="59"/>
      <c r="UL560" s="59"/>
      <c r="UM560" s="59"/>
      <c r="UN560" s="59"/>
      <c r="UO560" s="59"/>
      <c r="UP560" s="59"/>
      <c r="UQ560" s="59"/>
      <c r="UR560" s="59"/>
      <c r="US560" s="59"/>
      <c r="UT560" s="60">
        <v>1.3812599703669499E-2</v>
      </c>
      <c r="UU560" s="59"/>
      <c r="UV560" s="59"/>
      <c r="UW560" s="59"/>
      <c r="VA560" s="59"/>
      <c r="VB560" s="59"/>
      <c r="VC560" s="59"/>
      <c r="VD560" s="59"/>
      <c r="VE560" s="59"/>
      <c r="VF560" s="59">
        <v>1.37467999011278E-2</v>
      </c>
      <c r="VG560" s="59"/>
      <c r="VH560" s="59"/>
      <c r="VI560" s="59"/>
      <c r="VJ560" s="59"/>
      <c r="ACE560" s="60"/>
      <c r="ACF560" s="60">
        <v>5.3268344338348603E-3</v>
      </c>
      <c r="ACG560" s="60">
        <v>4.18950368190984E-3</v>
      </c>
      <c r="ACH560" s="60">
        <v>2.5444567185079802E-3</v>
      </c>
      <c r="ACI560" s="60">
        <v>1.26280815211544E-2</v>
      </c>
      <c r="ACJ560" s="60">
        <v>4.5101575508352497E-3</v>
      </c>
      <c r="ACK560" s="60">
        <v>2.1318083345777E-3</v>
      </c>
      <c r="ACL560" s="60">
        <v>6.0665113998130198E-4</v>
      </c>
      <c r="ACM560" s="60">
        <v>8.4394657698506799E-3</v>
      </c>
      <c r="ACN560" s="60">
        <v>1.5315801032017001E-3</v>
      </c>
      <c r="ACO560" s="60">
        <v>1.1235315188090501E-3</v>
      </c>
      <c r="ACP560" s="60">
        <v>8.5197727245503105E-3</v>
      </c>
      <c r="ACQ560" s="60">
        <v>7.7870622680025004E-3</v>
      </c>
      <c r="ACR560" s="60"/>
      <c r="ACS560" s="60"/>
      <c r="ACT560" s="60"/>
      <c r="ACU560" s="60"/>
      <c r="ACV560" s="60"/>
      <c r="ACW560" s="60"/>
      <c r="ACX560" s="60"/>
      <c r="ACY560" s="60">
        <v>1.08375275260191</v>
      </c>
      <c r="ACZ560" s="60">
        <v>4.5238475101492303E-3</v>
      </c>
      <c r="ADA560" s="60">
        <v>1.1141987859874299E-2</v>
      </c>
      <c r="ADB560" s="60">
        <v>9.7960151562916306E-3</v>
      </c>
      <c r="ADC560" s="60">
        <v>7.9048215704319302E-3</v>
      </c>
      <c r="ADD560" s="60">
        <v>8.7999199815090405E-3</v>
      </c>
      <c r="ADE560" s="60">
        <v>8.0000718136594307E-3</v>
      </c>
      <c r="ADG560" s="59"/>
    </row>
    <row r="561" spans="554:787" x14ac:dyDescent="0.25">
      <c r="UH561" s="60"/>
      <c r="UI561" s="59"/>
      <c r="UJ561" s="59"/>
      <c r="UK561" s="59"/>
      <c r="UL561" s="59"/>
      <c r="UM561" s="59"/>
      <c r="UN561" s="59"/>
      <c r="UO561" s="59"/>
      <c r="UP561" s="59"/>
      <c r="UQ561" s="59"/>
      <c r="UR561" s="59"/>
      <c r="US561" s="59"/>
      <c r="UT561" s="60">
        <v>1.3806600123643801E-2</v>
      </c>
      <c r="UU561" s="59"/>
      <c r="UV561" s="59"/>
      <c r="UW561" s="59"/>
      <c r="VA561" s="59"/>
      <c r="VB561" s="59"/>
      <c r="VC561" s="59"/>
      <c r="VD561" s="59"/>
      <c r="VE561" s="59"/>
      <c r="VF561" s="59">
        <v>1.3745700009167101E-2</v>
      </c>
      <c r="VG561" s="59"/>
      <c r="VH561" s="59"/>
      <c r="VI561" s="59"/>
      <c r="VJ561" s="59"/>
      <c r="ACE561" s="60"/>
      <c r="ACF561" s="60">
        <v>5.3166134575987596E-3</v>
      </c>
      <c r="ACG561" s="60">
        <v>4.1678140874030298E-3</v>
      </c>
      <c r="ACH561" s="60">
        <v>2.5436523983353898E-3</v>
      </c>
      <c r="ACI561" s="60">
        <v>1.25926744583316E-2</v>
      </c>
      <c r="ACJ561" s="60">
        <v>4.5004186952434999E-3</v>
      </c>
      <c r="ACK561" s="60">
        <v>2.1317888970316498E-3</v>
      </c>
      <c r="ACL561" s="60">
        <v>6.0264971844783803E-4</v>
      </c>
      <c r="ACM561" s="60">
        <v>8.4134789514491003E-3</v>
      </c>
      <c r="ACN561" s="60">
        <v>1.5217789939819899E-3</v>
      </c>
      <c r="ACO561" s="60">
        <v>1.10478594403206E-3</v>
      </c>
      <c r="ACP561" s="60">
        <v>8.5109557890300606E-3</v>
      </c>
      <c r="ACQ561" s="60">
        <v>7.7594552623597799E-3</v>
      </c>
      <c r="ACR561" s="60"/>
      <c r="ACS561" s="60"/>
      <c r="ACT561" s="60"/>
      <c r="ACU561" s="60"/>
      <c r="ACV561" s="60"/>
      <c r="ACW561" s="60"/>
      <c r="ACX561" s="60"/>
      <c r="ACY561" s="60">
        <v>1.0837439147949499</v>
      </c>
      <c r="ACZ561" s="60">
        <v>4.5045051246824699E-3</v>
      </c>
      <c r="ADA561" s="60">
        <v>1.11184221559324E-2</v>
      </c>
      <c r="ADB561" s="60">
        <v>9.7228197606432504E-3</v>
      </c>
      <c r="ADC561" s="60">
        <v>7.8814143619692304E-3</v>
      </c>
      <c r="ADD561" s="60">
        <v>8.7695045379920893E-3</v>
      </c>
      <c r="ADE561" s="60">
        <v>7.9911641831221202E-3</v>
      </c>
      <c r="ADG561" s="59"/>
    </row>
    <row r="562" spans="554:787" x14ac:dyDescent="0.25">
      <c r="UH562" s="60"/>
      <c r="UI562" s="59"/>
      <c r="UJ562" s="59"/>
      <c r="UK562" s="59"/>
      <c r="UL562" s="59"/>
      <c r="UM562" s="59"/>
      <c r="UN562" s="59"/>
      <c r="UO562" s="59"/>
      <c r="UP562" s="59"/>
      <c r="UQ562" s="59"/>
      <c r="UR562" s="59"/>
      <c r="US562" s="59"/>
      <c r="UT562" s="60">
        <v>1.3806600123643801E-2</v>
      </c>
      <c r="UU562" s="59"/>
      <c r="UV562" s="59"/>
      <c r="UW562" s="59"/>
      <c r="VA562" s="59"/>
      <c r="VB562" s="59"/>
      <c r="VC562" s="59"/>
      <c r="VD562" s="59"/>
      <c r="VE562" s="59"/>
      <c r="VF562" s="59">
        <v>1.37413004413247E-2</v>
      </c>
      <c r="VG562" s="59"/>
      <c r="VH562" s="59"/>
      <c r="VI562" s="59"/>
      <c r="VJ562" s="59"/>
      <c r="ACE562" s="60"/>
      <c r="ACF562" s="60">
        <v>5.3116150240400603E-3</v>
      </c>
      <c r="ACG562" s="60">
        <v>4.1675147511777396E-3</v>
      </c>
      <c r="ACH562" s="60">
        <v>2.53971721302668E-3</v>
      </c>
      <c r="ACI562" s="60">
        <v>1.2526130846595001E-2</v>
      </c>
      <c r="ACJ562" s="60">
        <v>4.4955923930915902E-3</v>
      </c>
      <c r="ACK562" s="60">
        <v>2.1048880643401101E-3</v>
      </c>
      <c r="ACL562" s="60">
        <v>5.6370834679949505E-4</v>
      </c>
      <c r="ACM562" s="60">
        <v>8.4047687394029104E-3</v>
      </c>
      <c r="ACN562" s="60">
        <v>1.5056014201914E-3</v>
      </c>
      <c r="ACO562" s="60">
        <v>1.0933081203957399E-3</v>
      </c>
      <c r="ACP562" s="60">
        <v>8.4864572128896202E-3</v>
      </c>
      <c r="ACQ562" s="60">
        <v>7.7557738675488701E-3</v>
      </c>
      <c r="ACR562" s="60"/>
      <c r="ACS562" s="60"/>
      <c r="ACT562" s="60"/>
      <c r="ACU562" s="60"/>
      <c r="ACV562" s="60"/>
      <c r="ACW562" s="60"/>
      <c r="ACX562" s="60"/>
      <c r="ACY562" s="60">
        <v>1.0835964679518999</v>
      </c>
      <c r="ACZ562" s="60">
        <v>4.5003648000478298E-3</v>
      </c>
      <c r="ADA562" s="60">
        <v>1.11125486439758E-2</v>
      </c>
      <c r="ADB562" s="60">
        <v>9.6874220366670906E-3</v>
      </c>
      <c r="ADC562" s="60">
        <v>7.8796948167310608E-3</v>
      </c>
      <c r="ADD562" s="60">
        <v>8.7531849130926299E-3</v>
      </c>
      <c r="ADE562" s="60">
        <v>7.9571411769264501E-3</v>
      </c>
      <c r="ADG562" s="59"/>
    </row>
    <row r="563" spans="554:787" x14ac:dyDescent="0.25">
      <c r="UH563" s="60"/>
      <c r="UI563" s="59"/>
      <c r="UJ563" s="59"/>
      <c r="UK563" s="59"/>
      <c r="UL563" s="59"/>
      <c r="UM563" s="59"/>
      <c r="UN563" s="59"/>
      <c r="UO563" s="59"/>
      <c r="UP563" s="59"/>
      <c r="UQ563" s="59"/>
      <c r="UR563" s="59"/>
      <c r="US563" s="59"/>
      <c r="UT563" s="60">
        <v>1.38036999851465E-2</v>
      </c>
      <c r="UU563" s="59"/>
      <c r="UV563" s="59"/>
      <c r="UW563" s="59"/>
      <c r="VA563" s="59"/>
      <c r="VB563" s="59"/>
      <c r="VC563" s="59"/>
      <c r="VD563" s="59"/>
      <c r="VE563" s="59"/>
      <c r="VF563" s="59">
        <v>1.37411998584866E-2</v>
      </c>
      <c r="VG563" s="59"/>
      <c r="VH563" s="59"/>
      <c r="VI563" s="59"/>
      <c r="VJ563" s="59"/>
      <c r="ACE563" s="60"/>
      <c r="ACF563" s="60">
        <v>5.2742117984438701E-3</v>
      </c>
      <c r="ACG563" s="60">
        <v>4.1613261100281003E-3</v>
      </c>
      <c r="ACH563" s="60">
        <v>2.53264572141491E-3</v>
      </c>
      <c r="ACI563" s="60">
        <v>1.2513992336297099E-2</v>
      </c>
      <c r="ACJ563" s="60">
        <v>4.4718067550493503E-3</v>
      </c>
      <c r="ACK563" s="60">
        <v>2.0872164903706801E-3</v>
      </c>
      <c r="ACL563" s="60">
        <v>4.9939341052383302E-4</v>
      </c>
      <c r="ACM563" s="60">
        <v>8.3651441717853808E-3</v>
      </c>
      <c r="ACN563" s="60">
        <v>1.43198223268157E-3</v>
      </c>
      <c r="ACO563" s="60">
        <v>1.0902523737896901E-3</v>
      </c>
      <c r="ACP563" s="60">
        <v>8.4719820813284503E-3</v>
      </c>
      <c r="ACQ563" s="60">
        <v>7.7504892885069702E-3</v>
      </c>
      <c r="ACR563" s="60"/>
      <c r="ACS563" s="60"/>
      <c r="ACT563" s="60"/>
      <c r="ACU563" s="60"/>
      <c r="ACV563" s="60"/>
      <c r="ACW563" s="60"/>
      <c r="ACX563" s="60"/>
      <c r="ACY563" s="60">
        <v>1.08346074834587</v>
      </c>
      <c r="ACZ563" s="60">
        <v>4.4478689558221799E-3</v>
      </c>
      <c r="ADA563" s="60">
        <v>1.1108655883384E-2</v>
      </c>
      <c r="ADB563" s="60">
        <v>9.6780497777170099E-3</v>
      </c>
      <c r="ADC563" s="60">
        <v>7.8788743147643406E-3</v>
      </c>
      <c r="ADD563" s="60">
        <v>8.7455004178308808E-3</v>
      </c>
      <c r="ADE563" s="60">
        <v>7.9515526247037303E-3</v>
      </c>
      <c r="ADG563" s="59"/>
    </row>
    <row r="564" spans="554:787" x14ac:dyDescent="0.25">
      <c r="UH564" s="60"/>
      <c r="UI564" s="59"/>
      <c r="UJ564" s="59"/>
      <c r="UK564" s="59"/>
      <c r="UL564" s="59"/>
      <c r="UM564" s="59"/>
      <c r="UN564" s="59"/>
      <c r="UO564" s="59"/>
      <c r="UP564" s="59"/>
      <c r="UQ564" s="59"/>
      <c r="UR564" s="59"/>
      <c r="US564" s="59"/>
      <c r="UT564" s="60">
        <v>1.3803100213408401E-2</v>
      </c>
      <c r="UU564" s="59"/>
      <c r="UV564" s="59"/>
      <c r="UW564" s="59"/>
      <c r="VA564" s="59"/>
      <c r="VB564" s="59"/>
      <c r="VC564" s="59"/>
      <c r="VD564" s="59"/>
      <c r="VE564" s="59"/>
      <c r="VF564" s="59">
        <v>1.3734799809753799E-2</v>
      </c>
      <c r="VG564" s="59"/>
      <c r="VH564" s="59"/>
      <c r="VI564" s="59"/>
      <c r="VJ564" s="59"/>
      <c r="ACE564" s="60"/>
      <c r="ACF564" s="60">
        <v>5.25727296323923E-3</v>
      </c>
      <c r="ACG564" s="60">
        <v>4.1566953887600001E-3</v>
      </c>
      <c r="ACH564" s="60">
        <v>2.5318300244419698E-3</v>
      </c>
      <c r="ACI564" s="60">
        <v>1.2420564238714901E-2</v>
      </c>
      <c r="ACJ564" s="60">
        <v>4.4610567740745403E-3</v>
      </c>
      <c r="ACK564" s="60">
        <v>2.06417030738105E-3</v>
      </c>
      <c r="ACL564" s="60">
        <v>4.9645517887572199E-4</v>
      </c>
      <c r="ACM564" s="60">
        <v>8.3568795990880997E-3</v>
      </c>
      <c r="ACN564" s="60">
        <v>1.42579644918446E-3</v>
      </c>
      <c r="ACO564" s="60">
        <v>1.05817927907701E-3</v>
      </c>
      <c r="ACP564" s="60">
        <v>8.4387594736329008E-3</v>
      </c>
      <c r="ACQ564" s="60">
        <v>7.7297593146238098E-3</v>
      </c>
      <c r="ACR564" s="60"/>
      <c r="ACS564" s="60"/>
      <c r="ACT564" s="60"/>
      <c r="ACU564" s="60"/>
      <c r="ACV564" s="60"/>
      <c r="ACW564" s="60"/>
      <c r="ACX564" s="60"/>
      <c r="ACY564" s="60">
        <v>1.08337105497994</v>
      </c>
      <c r="ACZ564" s="60">
        <v>4.4444970979542198E-3</v>
      </c>
      <c r="ADA564" s="60">
        <v>1.1049116496054201E-2</v>
      </c>
      <c r="ADB564" s="60">
        <v>9.6702100423891706E-3</v>
      </c>
      <c r="ADC564" s="60">
        <v>7.8215026995645306E-3</v>
      </c>
      <c r="ADD564" s="60">
        <v>8.6775574271231396E-3</v>
      </c>
      <c r="ADE564" s="60">
        <v>7.9425046638773207E-3</v>
      </c>
      <c r="ADG564" s="59"/>
    </row>
    <row r="565" spans="554:787" x14ac:dyDescent="0.25">
      <c r="UH565" s="60"/>
      <c r="UI565" s="59"/>
      <c r="UJ565" s="59"/>
      <c r="UK565" s="59"/>
      <c r="UL565" s="59"/>
      <c r="UM565" s="59"/>
      <c r="UN565" s="59"/>
      <c r="UO565" s="59"/>
      <c r="UP565" s="59"/>
      <c r="UQ565" s="59"/>
      <c r="UR565" s="59"/>
      <c r="US565" s="59"/>
      <c r="UT565" s="60">
        <v>1.3801099732518101E-2</v>
      </c>
      <c r="UU565" s="59"/>
      <c r="UV565" s="59"/>
      <c r="UW565" s="59"/>
      <c r="VA565" s="59"/>
      <c r="VB565" s="59"/>
      <c r="VC565" s="59"/>
      <c r="VD565" s="59"/>
      <c r="VE565" s="59"/>
      <c r="VF565" s="59">
        <v>1.3729199767112701E-2</v>
      </c>
      <c r="VG565" s="59"/>
      <c r="VH565" s="59"/>
      <c r="VI565" s="59"/>
      <c r="VJ565" s="59"/>
      <c r="ACE565" s="60"/>
      <c r="ACF565" s="60">
        <v>5.2561147941462896E-3</v>
      </c>
      <c r="ACG565" s="60">
        <v>4.1552436874932701E-3</v>
      </c>
      <c r="ACH565" s="60">
        <v>2.5218532879440498E-3</v>
      </c>
      <c r="ACI565" s="60">
        <v>1.23758147025865E-2</v>
      </c>
      <c r="ACJ565" s="60">
        <v>4.4215441541961198E-3</v>
      </c>
      <c r="ACK565" s="60">
        <v>2.0619653037067301E-3</v>
      </c>
      <c r="ACL565" s="60">
        <v>4.8335597061642402E-4</v>
      </c>
      <c r="ACM565" s="60">
        <v>8.3500033223321106E-3</v>
      </c>
      <c r="ACN565" s="60">
        <v>1.4063350529725999E-3</v>
      </c>
      <c r="ACO565" s="60">
        <v>1.05785262732325E-3</v>
      </c>
      <c r="ACP565" s="60">
        <v>8.4068442495514907E-3</v>
      </c>
      <c r="ACQ565" s="60">
        <v>7.7195470079474502E-3</v>
      </c>
      <c r="ACR565" s="60"/>
      <c r="ACS565" s="60"/>
      <c r="ACT565" s="60"/>
      <c r="ACU565" s="60"/>
      <c r="ACV565" s="60"/>
      <c r="ACW565" s="60"/>
      <c r="ACX565" s="60"/>
      <c r="ACY565" s="60">
        <v>1.0832894461468801</v>
      </c>
      <c r="ACZ565" s="60">
        <v>4.4390215549432498E-3</v>
      </c>
      <c r="ADA565" s="60">
        <v>1.1008477737579399E-2</v>
      </c>
      <c r="ADB565" s="60">
        <v>9.6379115074479698E-3</v>
      </c>
      <c r="ADC565" s="60">
        <v>7.8138514502307504E-3</v>
      </c>
      <c r="ADD565" s="60">
        <v>8.6753058833240002E-3</v>
      </c>
      <c r="ADE565" s="60">
        <v>7.9394568368942806E-3</v>
      </c>
      <c r="ADG565" s="59"/>
    </row>
    <row r="566" spans="554:787" x14ac:dyDescent="0.25">
      <c r="UH566" s="60"/>
      <c r="UI566" s="59"/>
      <c r="UJ566" s="59"/>
      <c r="UK566" s="59"/>
      <c r="UL566" s="59"/>
      <c r="UM566" s="59"/>
      <c r="UN566" s="59"/>
      <c r="UO566" s="59"/>
      <c r="UP566" s="59"/>
      <c r="UQ566" s="59"/>
      <c r="UR566" s="59"/>
      <c r="US566" s="59"/>
      <c r="UT566" s="60">
        <v>1.3799199834465901E-2</v>
      </c>
      <c r="UU566" s="59"/>
      <c r="UV566" s="59"/>
      <c r="UW566" s="59"/>
      <c r="VA566" s="59"/>
      <c r="VB566" s="59"/>
      <c r="VC566" s="59"/>
      <c r="VD566" s="59"/>
      <c r="VE566" s="59"/>
      <c r="VF566" s="59">
        <v>1.3728800229728199E-2</v>
      </c>
      <c r="VG566" s="59"/>
      <c r="VH566" s="59"/>
      <c r="VI566" s="59"/>
      <c r="VJ566" s="59"/>
      <c r="ACE566" s="60"/>
      <c r="ACF566" s="60">
        <v>5.2475030854453502E-3</v>
      </c>
      <c r="ACG566" s="60">
        <v>4.1526243642545898E-3</v>
      </c>
      <c r="ACH566" s="60">
        <v>2.5050409096171698E-3</v>
      </c>
      <c r="ACI566" s="60">
        <v>1.2370468501966299E-2</v>
      </c>
      <c r="ACJ566" s="60">
        <v>4.4136998041198099E-3</v>
      </c>
      <c r="ACK566" s="60">
        <v>2.00435385697896E-3</v>
      </c>
      <c r="ACL566" s="60">
        <v>4.7439384988537099E-4</v>
      </c>
      <c r="ACM566" s="60">
        <v>8.3360633638644606E-3</v>
      </c>
      <c r="ACN566" s="60">
        <v>1.3866831880383001E-3</v>
      </c>
      <c r="ACO566" s="60">
        <v>1.05685851957823E-3</v>
      </c>
      <c r="ACP566" s="60">
        <v>8.4006900152614992E-3</v>
      </c>
      <c r="ACQ566" s="60">
        <v>7.7136815620931498E-3</v>
      </c>
      <c r="ACR566" s="60"/>
      <c r="ACS566" s="60"/>
      <c r="ACT566" s="60"/>
      <c r="ACU566" s="60"/>
      <c r="ACV566" s="60"/>
      <c r="ACW566" s="60"/>
      <c r="ACX566" s="60"/>
      <c r="ACY566" s="60">
        <v>1.0832740809263799</v>
      </c>
      <c r="ACZ566" s="60">
        <v>4.43793727369438E-3</v>
      </c>
      <c r="ADA566" s="60">
        <v>1.0974854784626399E-2</v>
      </c>
      <c r="ADB566" s="60">
        <v>9.6337625493269699E-3</v>
      </c>
      <c r="ADC566" s="60">
        <v>7.8084497183548698E-3</v>
      </c>
      <c r="ADD566" s="60">
        <v>8.6672666873465996E-3</v>
      </c>
      <c r="ADE566" s="60">
        <v>7.9391269601087697E-3</v>
      </c>
      <c r="ADG566" s="59"/>
    </row>
    <row r="567" spans="554:787" x14ac:dyDescent="0.25">
      <c r="UH567" s="60"/>
      <c r="UI567" s="59"/>
      <c r="UJ567" s="59"/>
      <c r="UK567" s="59"/>
      <c r="UL567" s="59"/>
      <c r="UM567" s="59"/>
      <c r="UN567" s="59"/>
      <c r="UO567" s="59"/>
      <c r="UP567" s="59"/>
      <c r="UQ567" s="59"/>
      <c r="UR567" s="59"/>
      <c r="US567" s="59"/>
      <c r="UT567" s="60">
        <v>1.3796200044453101E-2</v>
      </c>
      <c r="UU567" s="59"/>
      <c r="UV567" s="59"/>
      <c r="UW567" s="59"/>
      <c r="VA567" s="59"/>
      <c r="VB567" s="59"/>
      <c r="VC567" s="59"/>
      <c r="VD567" s="59"/>
      <c r="VE567" s="59"/>
      <c r="VF567" s="59">
        <v>1.3728000223636599E-2</v>
      </c>
      <c r="VG567" s="59"/>
      <c r="VH567" s="59"/>
      <c r="VI567" s="59"/>
      <c r="VJ567" s="59"/>
      <c r="ACE567" s="60"/>
      <c r="ACF567" s="60">
        <v>5.2457600977045297E-3</v>
      </c>
      <c r="ACG567" s="60">
        <v>4.1429597636134501E-3</v>
      </c>
      <c r="ACH567" s="60">
        <v>2.4889222129386699E-3</v>
      </c>
      <c r="ACI567" s="60">
        <v>1.23256905600651E-2</v>
      </c>
      <c r="ACJ567" s="60">
        <v>4.40045207340241E-3</v>
      </c>
      <c r="ACK567" s="60">
        <v>1.98663088395003E-3</v>
      </c>
      <c r="ACL567" s="60">
        <v>4.3438848558174199E-4</v>
      </c>
      <c r="ACM567" s="60">
        <v>8.3153012533759407E-3</v>
      </c>
      <c r="ACN567" s="60">
        <v>1.3721243128444101E-3</v>
      </c>
      <c r="ACO567" s="60">
        <v>1.0304260006361299E-3</v>
      </c>
      <c r="ACP567" s="60">
        <v>8.3999827965263504E-3</v>
      </c>
      <c r="ACQ567" s="60">
        <v>7.7101596814953197E-3</v>
      </c>
      <c r="ACR567" s="60"/>
      <c r="ACS567" s="60"/>
      <c r="ACT567" s="60"/>
      <c r="ACU567" s="60"/>
      <c r="ACV567" s="60"/>
      <c r="ACW567" s="60"/>
      <c r="ACX567" s="60"/>
      <c r="ACY567" s="60">
        <v>1.0832627419930501</v>
      </c>
      <c r="ACZ567" s="60">
        <v>4.4180812565603198E-3</v>
      </c>
      <c r="ADA567" s="60">
        <v>1.095723000166E-2</v>
      </c>
      <c r="ADB567" s="60">
        <v>9.5982689017982906E-3</v>
      </c>
      <c r="ADC567" s="60">
        <v>7.80576619685936E-3</v>
      </c>
      <c r="ADD567" s="60">
        <v>8.6488519908192191E-3</v>
      </c>
      <c r="ADE567" s="60">
        <v>7.9301964796668102E-3</v>
      </c>
      <c r="ADG567" s="59"/>
    </row>
    <row r="568" spans="554:787" x14ac:dyDescent="0.25">
      <c r="UH568" s="60"/>
      <c r="UI568" s="59"/>
      <c r="UJ568" s="59"/>
      <c r="UK568" s="59"/>
      <c r="UL568" s="59"/>
      <c r="UM568" s="59"/>
      <c r="UN568" s="59"/>
      <c r="UO568" s="59"/>
      <c r="UP568" s="59"/>
      <c r="UQ568" s="59"/>
      <c r="UR568" s="59"/>
      <c r="US568" s="59"/>
      <c r="UT568" s="60">
        <v>1.3794999569654401E-2</v>
      </c>
      <c r="UU568" s="59"/>
      <c r="UV568" s="59"/>
      <c r="UW568" s="59"/>
      <c r="VA568" s="59"/>
      <c r="VB568" s="59"/>
      <c r="VC568" s="59"/>
      <c r="VD568" s="59"/>
      <c r="VE568" s="59"/>
      <c r="VF568" s="59">
        <v>1.3727299869060501E-2</v>
      </c>
      <c r="VG568" s="59"/>
      <c r="VH568" s="59"/>
      <c r="VI568" s="59"/>
      <c r="VJ568" s="59"/>
      <c r="ACE568" s="60"/>
      <c r="ACF568" s="60">
        <v>5.2183090340343404E-3</v>
      </c>
      <c r="ACG568" s="60">
        <v>4.1344067270564899E-3</v>
      </c>
      <c r="ACH568" s="60">
        <v>2.4547073781170602E-3</v>
      </c>
      <c r="ACI568" s="60">
        <v>1.2320270430734E-2</v>
      </c>
      <c r="ACJ568" s="60">
        <v>4.3969634492643898E-3</v>
      </c>
      <c r="ACK568" s="60">
        <v>1.9812180829935902E-3</v>
      </c>
      <c r="ACL568" s="60">
        <v>4.2526844513923599E-4</v>
      </c>
      <c r="ACM568" s="60">
        <v>8.3098164268532899E-3</v>
      </c>
      <c r="ACN568" s="60">
        <v>1.3415096763869799E-3</v>
      </c>
      <c r="ACO568" s="60">
        <v>1.0035833604404799E-3</v>
      </c>
      <c r="ACP568" s="60">
        <v>8.3804651056874693E-3</v>
      </c>
      <c r="ACQ568" s="60">
        <v>7.7030272347072097E-3</v>
      </c>
      <c r="ACR568" s="60"/>
      <c r="ACS568" s="60"/>
      <c r="ACT568" s="60"/>
      <c r="ACU568" s="60"/>
      <c r="ACV568" s="60"/>
      <c r="ACW568" s="60"/>
      <c r="ACX568" s="60"/>
      <c r="ACY568" s="60">
        <v>1.08315492993616</v>
      </c>
      <c r="ACZ568" s="60">
        <v>4.4063008909693098E-3</v>
      </c>
      <c r="ADA568" s="60">
        <v>1.0938364190117299E-2</v>
      </c>
      <c r="ADB568" s="60">
        <v>9.5555009906996904E-3</v>
      </c>
      <c r="ADC568" s="60">
        <v>7.7831180771415903E-3</v>
      </c>
      <c r="ADD568" s="60">
        <v>8.6481647579670397E-3</v>
      </c>
      <c r="ADE568" s="60">
        <v>7.9228601874533709E-3</v>
      </c>
      <c r="ADG568" s="59"/>
    </row>
    <row r="569" spans="554:787" x14ac:dyDescent="0.25">
      <c r="UH569" s="60"/>
      <c r="UI569" s="59"/>
      <c r="UJ569" s="59"/>
      <c r="UK569" s="59"/>
      <c r="UL569" s="59"/>
      <c r="UM569" s="59"/>
      <c r="UN569" s="59"/>
      <c r="UO569" s="59"/>
      <c r="UP569" s="59"/>
      <c r="UQ569" s="59"/>
      <c r="UR569" s="59"/>
      <c r="US569" s="59"/>
      <c r="UT569" s="60">
        <v>1.37935997918248E-2</v>
      </c>
      <c r="UU569" s="59"/>
      <c r="UV569" s="59"/>
      <c r="UW569" s="59"/>
      <c r="VA569" s="59"/>
      <c r="VB569" s="59"/>
      <c r="VC569" s="59"/>
      <c r="VD569" s="59"/>
      <c r="VE569" s="59"/>
      <c r="VF569" s="59">
        <v>1.3727200217545E-2</v>
      </c>
      <c r="VG569" s="59"/>
      <c r="VH569" s="59"/>
      <c r="VI569" s="59"/>
      <c r="VJ569" s="59"/>
      <c r="ACE569" s="60"/>
      <c r="ACF569" s="60">
        <v>5.1982383420428402E-3</v>
      </c>
      <c r="ACG569" s="60">
        <v>4.1302721792024601E-3</v>
      </c>
      <c r="ACH569" s="60">
        <v>2.4405456480147002E-3</v>
      </c>
      <c r="ACI569" s="60">
        <v>1.23189504213411E-2</v>
      </c>
      <c r="ACJ569" s="60">
        <v>4.3940312300456801E-3</v>
      </c>
      <c r="ACK569" s="60">
        <v>1.9720555531455501E-3</v>
      </c>
      <c r="ACL569" s="60">
        <v>2.4844267544542797E-4</v>
      </c>
      <c r="ACM569" s="60">
        <v>8.2997800374522094E-3</v>
      </c>
      <c r="ACN569" s="60">
        <v>1.33588157608231E-3</v>
      </c>
      <c r="ACO569" s="60">
        <v>9.7002155914897002E-4</v>
      </c>
      <c r="ACP569" s="60">
        <v>8.3758961283785793E-3</v>
      </c>
      <c r="ACQ569" s="60">
        <v>7.65973229554458E-3</v>
      </c>
      <c r="ACR569" s="60"/>
      <c r="ACS569" s="60"/>
      <c r="ACT569" s="60"/>
      <c r="ACU569" s="60"/>
      <c r="ACV569" s="60"/>
      <c r="ACW569" s="60"/>
      <c r="ACX569" s="60"/>
      <c r="ACY569" s="60">
        <v>1.08304666967505</v>
      </c>
      <c r="ACZ569" s="60">
        <v>4.3781799933682898E-3</v>
      </c>
      <c r="ADA569" s="60">
        <v>1.0937629902418301E-2</v>
      </c>
      <c r="ADB569" s="60">
        <v>9.5527750754712502E-3</v>
      </c>
      <c r="ADC569" s="60">
        <v>7.7410953972120696E-3</v>
      </c>
      <c r="ADD569" s="60">
        <v>8.5771737776247203E-3</v>
      </c>
      <c r="ADE569" s="60">
        <v>7.9200742424932694E-3</v>
      </c>
      <c r="ADG569" s="59"/>
    </row>
    <row r="570" spans="554:787" x14ac:dyDescent="0.25">
      <c r="UH570" s="60"/>
      <c r="UI570" s="59"/>
      <c r="UJ570" s="59"/>
      <c r="UK570" s="59"/>
      <c r="UL570" s="59"/>
      <c r="UM570" s="59"/>
      <c r="UN570" s="59"/>
      <c r="UO570" s="59"/>
      <c r="UP570" s="59"/>
      <c r="UQ570" s="59"/>
      <c r="UR570" s="59"/>
      <c r="US570" s="59"/>
      <c r="UT570" s="60">
        <v>1.37927997857332E-2</v>
      </c>
      <c r="UU570" s="59"/>
      <c r="UV570" s="59"/>
      <c r="UW570" s="59"/>
      <c r="VA570" s="59"/>
      <c r="VB570" s="59"/>
      <c r="VC570" s="59"/>
      <c r="VD570" s="59"/>
      <c r="VE570" s="59"/>
      <c r="VF570" s="59">
        <v>1.37243000790476E-2</v>
      </c>
      <c r="VG570" s="59"/>
      <c r="VH570" s="59"/>
      <c r="VI570" s="59"/>
      <c r="VJ570" s="59"/>
      <c r="ACE570" s="60"/>
      <c r="ACF570" s="60">
        <v>5.1795174122809696E-3</v>
      </c>
      <c r="ACG570" s="60">
        <v>4.0894545810778796E-3</v>
      </c>
      <c r="ACH570" s="60">
        <v>2.4256129076610099E-3</v>
      </c>
      <c r="ACI570" s="60">
        <v>1.2277175485507301E-2</v>
      </c>
      <c r="ACJ570" s="60">
        <v>4.3865759490063199E-3</v>
      </c>
      <c r="ACK570" s="60">
        <v>1.94463682429334E-3</v>
      </c>
      <c r="ACL570" s="312">
        <v>5.5511151231257802E-17</v>
      </c>
      <c r="ACM570" s="60">
        <v>8.2752892773037302E-3</v>
      </c>
      <c r="ACN570" s="60">
        <v>1.3316315133506101E-3</v>
      </c>
      <c r="ACO570" s="60">
        <v>9.6207803759415999E-4</v>
      </c>
      <c r="ACP570" s="60">
        <v>8.3758027971640309E-3</v>
      </c>
      <c r="ACQ570" s="60">
        <v>7.6525427764248801E-3</v>
      </c>
      <c r="ACR570" s="60"/>
      <c r="ACS570" s="60"/>
      <c r="ACT570" s="60"/>
      <c r="ACU570" s="60"/>
      <c r="ACV570" s="60"/>
      <c r="ACW570" s="60"/>
      <c r="ACX570" s="60"/>
      <c r="ACY570" s="60">
        <v>1.0829604492893099</v>
      </c>
      <c r="ACZ570" s="60">
        <v>4.3665204465159896E-3</v>
      </c>
      <c r="ADA570" s="60">
        <v>1.09355118201014E-2</v>
      </c>
      <c r="ADB570" s="60">
        <v>9.5227486235611707E-3</v>
      </c>
      <c r="ADC570" s="60">
        <v>7.7375682659783403E-3</v>
      </c>
      <c r="ADD570" s="60">
        <v>8.5344139528498297E-3</v>
      </c>
      <c r="ADE570" s="60">
        <v>7.9192875634204896E-3</v>
      </c>
      <c r="ADG570" s="59"/>
    </row>
    <row r="571" spans="554:787" x14ac:dyDescent="0.25">
      <c r="UH571" s="60"/>
      <c r="UI571" s="59"/>
      <c r="UJ571" s="59"/>
      <c r="UK571" s="59"/>
      <c r="UL571" s="59"/>
      <c r="UM571" s="59"/>
      <c r="UN571" s="59"/>
      <c r="UO571" s="59"/>
      <c r="UP571" s="59"/>
      <c r="UQ571" s="59"/>
      <c r="UR571" s="59"/>
      <c r="US571" s="59"/>
      <c r="UT571" s="60">
        <v>1.3788499869406201E-2</v>
      </c>
      <c r="UU571" s="59"/>
      <c r="UV571" s="59"/>
      <c r="UW571" s="59"/>
      <c r="VA571" s="59"/>
      <c r="VB571" s="59"/>
      <c r="VC571" s="59"/>
      <c r="VD571" s="59"/>
      <c r="VE571" s="59"/>
      <c r="VF571" s="59">
        <v>1.37227000668644E-2</v>
      </c>
      <c r="VG571" s="59"/>
      <c r="VH571" s="59"/>
      <c r="VI571" s="59"/>
      <c r="VJ571" s="59"/>
      <c r="ACE571" s="60"/>
      <c r="ACF571" s="60">
        <v>5.1678942911697603E-3</v>
      </c>
      <c r="ACG571" s="60">
        <v>4.0731596666983803E-3</v>
      </c>
      <c r="ACH571" s="60">
        <v>2.42304829582195E-3</v>
      </c>
      <c r="ACI571" s="60">
        <v>1.2276886634703801E-2</v>
      </c>
      <c r="ACJ571" s="60">
        <v>4.3545729004540804E-3</v>
      </c>
      <c r="ACK571" s="60">
        <v>1.9291011764796201E-3</v>
      </c>
      <c r="ACL571" s="312">
        <v>5.5511151231257802E-17</v>
      </c>
      <c r="ACM571" s="60">
        <v>8.2615543456895195E-3</v>
      </c>
      <c r="ACN571" s="60">
        <v>1.2962211310906799E-3</v>
      </c>
      <c r="ACO571" s="60">
        <v>9.4455690391324703E-4</v>
      </c>
      <c r="ACP571" s="60">
        <v>8.3387349867497206E-3</v>
      </c>
      <c r="ACQ571" s="60">
        <v>7.6515497800824896E-3</v>
      </c>
      <c r="ACR571" s="60"/>
      <c r="ACS571" s="60"/>
      <c r="ACT571" s="60"/>
      <c r="ACU571" s="60"/>
      <c r="ACV571" s="60"/>
      <c r="ACW571" s="60"/>
      <c r="ACX571" s="60"/>
      <c r="ACY571" s="60">
        <v>1.0828800178143501</v>
      </c>
      <c r="ACZ571" s="60">
        <v>4.3510408619704703E-3</v>
      </c>
      <c r="ADA571" s="60">
        <v>1.09311426366277E-2</v>
      </c>
      <c r="ADB571" s="60">
        <v>9.5222356870690601E-3</v>
      </c>
      <c r="ADC571" s="60">
        <v>7.6857869582063996E-3</v>
      </c>
      <c r="ADD571" s="60">
        <v>8.5220843192208798E-3</v>
      </c>
      <c r="ADE571" s="60">
        <v>7.8742973787422604E-3</v>
      </c>
      <c r="ADG571" s="59"/>
    </row>
    <row r="572" spans="554:787" x14ac:dyDescent="0.25">
      <c r="UH572" s="60"/>
      <c r="UI572" s="59"/>
      <c r="UJ572" s="59"/>
      <c r="UK572" s="59"/>
      <c r="UL572" s="59"/>
      <c r="UM572" s="59"/>
      <c r="UN572" s="59"/>
      <c r="UO572" s="59"/>
      <c r="UP572" s="59"/>
      <c r="UQ572" s="59"/>
      <c r="UR572" s="59"/>
      <c r="US572" s="59"/>
      <c r="UT572" s="60">
        <v>1.37876002117991E-2</v>
      </c>
      <c r="UU572" s="59"/>
      <c r="UV572" s="59"/>
      <c r="UW572" s="59"/>
      <c r="VA572" s="59"/>
      <c r="VB572" s="59"/>
      <c r="VC572" s="59"/>
      <c r="VD572" s="59"/>
      <c r="VE572" s="59"/>
      <c r="VF572" s="59">
        <v>1.3722600415349E-2</v>
      </c>
      <c r="VG572" s="59"/>
      <c r="VH572" s="59"/>
      <c r="VI572" s="59"/>
      <c r="VJ572" s="59"/>
      <c r="ACE572" s="60"/>
      <c r="ACF572" s="60">
        <v>5.1604362643812096E-3</v>
      </c>
      <c r="ACG572" s="60">
        <v>4.0662455898972799E-3</v>
      </c>
      <c r="ACH572" s="60">
        <v>2.4164802522724702E-3</v>
      </c>
      <c r="ACI572" s="60">
        <v>1.22610304936951E-2</v>
      </c>
      <c r="ACJ572" s="60">
        <v>4.3469894687935698E-3</v>
      </c>
      <c r="ACK572" s="60">
        <v>1.92612120954648E-3</v>
      </c>
      <c r="ACL572" s="312">
        <v>3.8163916471489799E-17</v>
      </c>
      <c r="ACM572" s="60">
        <v>8.2306515316961405E-3</v>
      </c>
      <c r="ACN572" s="60">
        <v>1.2404106711579399E-3</v>
      </c>
      <c r="ACO572" s="60">
        <v>8.2753630253262897E-4</v>
      </c>
      <c r="ACP572" s="60">
        <v>8.3385062933180806E-3</v>
      </c>
      <c r="ACQ572" s="60">
        <v>7.6515103203320901E-3</v>
      </c>
      <c r="ACR572" s="60"/>
      <c r="ACS572" s="60"/>
      <c r="ACT572" s="60"/>
      <c r="ACU572" s="60"/>
      <c r="ACV572" s="60"/>
      <c r="ACW572" s="60"/>
      <c r="ACX572" s="60"/>
      <c r="ACY572" s="60">
        <v>1.08270874790714</v>
      </c>
      <c r="ACZ572" s="60">
        <v>4.3342210885000797E-3</v>
      </c>
      <c r="ADA572" s="60">
        <v>1.09249860620683E-2</v>
      </c>
      <c r="ADB572" s="60">
        <v>9.5218812674750103E-3</v>
      </c>
      <c r="ADC572" s="60">
        <v>7.6833388851219597E-3</v>
      </c>
      <c r="ADD572" s="60">
        <v>8.5188869005911397E-3</v>
      </c>
      <c r="ADE572" s="60">
        <v>7.8510067875574591E-3</v>
      </c>
      <c r="ADG572" s="59"/>
    </row>
    <row r="573" spans="554:787" x14ac:dyDescent="0.25">
      <c r="UH573" s="60"/>
      <c r="UI573" s="59"/>
      <c r="UJ573" s="59"/>
      <c r="UK573" s="59"/>
      <c r="UL573" s="59"/>
      <c r="UM573" s="59"/>
      <c r="UN573" s="59"/>
      <c r="UO573" s="59"/>
      <c r="UP573" s="59"/>
      <c r="UQ573" s="59"/>
      <c r="UR573" s="59"/>
      <c r="US573" s="59"/>
      <c r="UT573" s="60">
        <v>1.37871000915765E-2</v>
      </c>
      <c r="UU573" s="59"/>
      <c r="UV573" s="59"/>
      <c r="UW573" s="59"/>
      <c r="VA573" s="59"/>
      <c r="VB573" s="59"/>
      <c r="VC573" s="59"/>
      <c r="VD573" s="59"/>
      <c r="VE573" s="59"/>
      <c r="VF573" s="59">
        <v>1.37187000364065E-2</v>
      </c>
      <c r="VG573" s="59"/>
      <c r="VH573" s="59"/>
      <c r="VI573" s="59"/>
      <c r="VJ573" s="59"/>
      <c r="ACE573" s="60"/>
      <c r="ACF573" s="60">
        <v>5.15275906808899E-3</v>
      </c>
      <c r="ACG573" s="60">
        <v>4.05608319871807E-3</v>
      </c>
      <c r="ACH573" s="60">
        <v>2.4145403061613798E-3</v>
      </c>
      <c r="ACI573" s="60">
        <v>1.22486726378375E-2</v>
      </c>
      <c r="ACJ573" s="60">
        <v>4.3311945221996698E-3</v>
      </c>
      <c r="ACK573" s="60">
        <v>1.91500322501246E-3</v>
      </c>
      <c r="ACL573" s="312">
        <v>2.7755575615628901E-17</v>
      </c>
      <c r="ACM573" s="60">
        <v>8.1501514976830801E-3</v>
      </c>
      <c r="ACN573" s="60">
        <v>1.2397114725142999E-3</v>
      </c>
      <c r="ACO573" s="60">
        <v>8.1258913785138705E-4</v>
      </c>
      <c r="ACP573" s="60">
        <v>8.3314432067811105E-3</v>
      </c>
      <c r="ACQ573" s="60">
        <v>7.64975651513684E-3</v>
      </c>
      <c r="ACR573" s="60"/>
      <c r="ACS573" s="60"/>
      <c r="ACT573" s="60"/>
      <c r="ACU573" s="60"/>
      <c r="ACV573" s="60"/>
      <c r="ACW573" s="60"/>
      <c r="ACX573" s="60"/>
      <c r="ACY573" s="60">
        <v>1.0825111856295799</v>
      </c>
      <c r="ACZ573" s="60">
        <v>4.3248233986492197E-3</v>
      </c>
      <c r="ADA573" s="60">
        <v>1.09234038278271E-2</v>
      </c>
      <c r="ADB573" s="60">
        <v>9.5206049878943898E-3</v>
      </c>
      <c r="ADC573" s="60">
        <v>7.6761340518850798E-3</v>
      </c>
      <c r="ADD573" s="60">
        <v>8.5178564115653797E-3</v>
      </c>
      <c r="ADE573" s="60">
        <v>7.8387889469504306E-3</v>
      </c>
      <c r="ADG573" s="59"/>
    </row>
    <row r="574" spans="554:787" x14ac:dyDescent="0.25">
      <c r="UH574" s="60"/>
      <c r="UI574" s="59"/>
      <c r="UJ574" s="59"/>
      <c r="UK574" s="59"/>
      <c r="UL574" s="59"/>
      <c r="UM574" s="59"/>
      <c r="UN574" s="59"/>
      <c r="UO574" s="59"/>
      <c r="UP574" s="59"/>
      <c r="UQ574" s="59"/>
      <c r="UR574" s="59"/>
      <c r="US574" s="59"/>
      <c r="UT574" s="60">
        <v>1.37817999348044E-2</v>
      </c>
      <c r="UU574" s="59"/>
      <c r="UV574" s="59"/>
      <c r="UW574" s="59"/>
      <c r="VA574" s="59"/>
      <c r="VB574" s="59"/>
      <c r="VC574" s="59"/>
      <c r="VD574" s="59"/>
      <c r="VE574" s="59"/>
      <c r="VF574" s="59">
        <v>1.37142995372414E-2</v>
      </c>
      <c r="VG574" s="59"/>
      <c r="VH574" s="59"/>
      <c r="VI574" s="59"/>
      <c r="VJ574" s="59"/>
      <c r="ACE574" s="60"/>
      <c r="ACF574" s="60">
        <v>5.1480410122859404E-3</v>
      </c>
      <c r="ACG574" s="60">
        <v>4.0540933957469603E-3</v>
      </c>
      <c r="ACH574" s="60">
        <v>2.4120298363476899E-3</v>
      </c>
      <c r="ACI574" s="60">
        <v>1.22430288413797E-2</v>
      </c>
      <c r="ACJ574" s="60">
        <v>4.32400092118021E-3</v>
      </c>
      <c r="ACK574" s="60">
        <v>1.89954647918561E-3</v>
      </c>
      <c r="ACL574" s="312">
        <v>2.7755575615628901E-17</v>
      </c>
      <c r="ACM574" s="60">
        <v>8.1489723338122096E-3</v>
      </c>
      <c r="ACN574" s="60">
        <v>1.23701189047358E-3</v>
      </c>
      <c r="ACO574" s="60">
        <v>8.0242577782984497E-4</v>
      </c>
      <c r="ACP574" s="60">
        <v>8.3205679494890994E-3</v>
      </c>
      <c r="ACQ574" s="60">
        <v>7.6487209149842597E-3</v>
      </c>
      <c r="ACR574" s="60"/>
      <c r="ACS574" s="60"/>
      <c r="ACT574" s="60"/>
      <c r="ACU574" s="60"/>
      <c r="ACV574" s="60"/>
      <c r="ACW574" s="60"/>
      <c r="ACX574" s="60"/>
      <c r="ACY574" s="60">
        <v>1.08250599783584</v>
      </c>
      <c r="ACZ574" s="60">
        <v>4.3202867226713E-3</v>
      </c>
      <c r="ADA574" s="60">
        <v>1.09041810174527E-2</v>
      </c>
      <c r="ADB574" s="60">
        <v>9.5163117379409405E-3</v>
      </c>
      <c r="ADC574" s="60">
        <v>7.6139996373121004E-3</v>
      </c>
      <c r="ADD574" s="60">
        <v>8.5153759508196803E-3</v>
      </c>
      <c r="ADE574" s="60">
        <v>7.8337985885879001E-3</v>
      </c>
      <c r="ADG574" s="59"/>
    </row>
    <row r="575" spans="554:787" x14ac:dyDescent="0.25">
      <c r="UH575" s="60"/>
      <c r="UI575" s="59"/>
      <c r="UJ575" s="59"/>
      <c r="UK575" s="59"/>
      <c r="UL575" s="59"/>
      <c r="UM575" s="59"/>
      <c r="UN575" s="59"/>
      <c r="UO575" s="59"/>
      <c r="UP575" s="59"/>
      <c r="UQ575" s="59"/>
      <c r="UR575" s="59"/>
      <c r="US575" s="59"/>
      <c r="UT575" s="60">
        <v>1.3768799602985301E-2</v>
      </c>
      <c r="UU575" s="59"/>
      <c r="UV575" s="59"/>
      <c r="UW575" s="59"/>
      <c r="VA575" s="59"/>
      <c r="VB575" s="59"/>
      <c r="VC575" s="59"/>
      <c r="VD575" s="59"/>
      <c r="VE575" s="59"/>
      <c r="VF575" s="59">
        <v>1.3705999590456401E-2</v>
      </c>
      <c r="VG575" s="59"/>
      <c r="VH575" s="59"/>
      <c r="VI575" s="59"/>
      <c r="VJ575" s="59"/>
      <c r="ACE575" s="60"/>
      <c r="ACF575" s="60">
        <v>5.1443324141351001E-3</v>
      </c>
      <c r="ACG575" s="60">
        <v>4.0422231432172698E-3</v>
      </c>
      <c r="ACH575" s="60">
        <v>2.4050535675835699E-3</v>
      </c>
      <c r="ACI575" s="60">
        <v>1.22323398831622E-2</v>
      </c>
      <c r="ACJ575" s="60">
        <v>4.3022334576639804E-3</v>
      </c>
      <c r="ACK575" s="60">
        <v>1.89089525522932E-3</v>
      </c>
      <c r="ACL575" s="312">
        <v>2.7755575615628901E-17</v>
      </c>
      <c r="ACM575" s="60">
        <v>8.1083842295268608E-3</v>
      </c>
      <c r="ACN575" s="60">
        <v>1.2274425953170201E-3</v>
      </c>
      <c r="ACO575" s="60">
        <v>7.8296524086885898E-4</v>
      </c>
      <c r="ACP575" s="60">
        <v>8.2999727302348301E-3</v>
      </c>
      <c r="ACQ575" s="60">
        <v>7.6123246198415801E-3</v>
      </c>
      <c r="ACR575" s="60"/>
      <c r="ACS575" s="60"/>
      <c r="ACT575" s="60"/>
      <c r="ACU575" s="60"/>
      <c r="ACV575" s="60"/>
      <c r="ACW575" s="60"/>
      <c r="ACX575" s="60"/>
      <c r="ACY575" s="60">
        <v>1.08249154018136</v>
      </c>
      <c r="ACZ575" s="60">
        <v>4.3117133137937497E-3</v>
      </c>
      <c r="ADA575" s="60">
        <v>1.09000975639485E-2</v>
      </c>
      <c r="ADB575" s="60">
        <v>9.5101684511793103E-3</v>
      </c>
      <c r="ADC575" s="60">
        <v>7.6068501649615801E-3</v>
      </c>
      <c r="ADD575" s="60">
        <v>8.4966364487913601E-3</v>
      </c>
      <c r="ADE575" s="60">
        <v>7.8331223175151805E-3</v>
      </c>
      <c r="ADG575" s="59"/>
    </row>
    <row r="576" spans="554:787" x14ac:dyDescent="0.25">
      <c r="UH576" s="60"/>
      <c r="UI576" s="59"/>
      <c r="UJ576" s="59"/>
      <c r="UK576" s="59"/>
      <c r="UL576" s="59"/>
      <c r="UM576" s="59"/>
      <c r="UN576" s="59"/>
      <c r="UO576" s="59"/>
      <c r="UP576" s="59"/>
      <c r="UQ576" s="59"/>
      <c r="UR576" s="59"/>
      <c r="US576" s="59"/>
      <c r="UT576" s="60">
        <v>1.3764600269496399E-2</v>
      </c>
      <c r="UU576" s="59"/>
      <c r="UV576" s="59"/>
      <c r="UW576" s="59"/>
      <c r="VA576" s="59"/>
      <c r="VB576" s="59"/>
      <c r="VC576" s="59"/>
      <c r="VD576" s="59"/>
      <c r="VE576" s="59"/>
      <c r="VF576" s="59">
        <v>1.37019995599985E-2</v>
      </c>
      <c r="VG576" s="59"/>
      <c r="VH576" s="59"/>
      <c r="VI576" s="59"/>
      <c r="VJ576" s="59"/>
      <c r="ACE576" s="60"/>
      <c r="ACF576" s="60">
        <v>5.1433828048895302E-3</v>
      </c>
      <c r="ACG576" s="60">
        <v>4.0362816473774304E-3</v>
      </c>
      <c r="ACH576" s="60">
        <v>2.3423654892231098E-3</v>
      </c>
      <c r="ACI576" s="60">
        <v>1.22059479252565E-2</v>
      </c>
      <c r="ACJ576" s="60">
        <v>4.2958376447335403E-3</v>
      </c>
      <c r="ACK576" s="60">
        <v>1.87671237610552E-3</v>
      </c>
      <c r="ACL576" s="312">
        <v>2.7755575615628901E-17</v>
      </c>
      <c r="ACM576" s="60">
        <v>7.9889800913202306E-3</v>
      </c>
      <c r="ACN576" s="60">
        <v>1.16437269633224E-3</v>
      </c>
      <c r="ACO576" s="60">
        <v>7.6948129628861401E-4</v>
      </c>
      <c r="ACP576" s="60">
        <v>8.2854636633349996E-3</v>
      </c>
      <c r="ACQ576" s="60">
        <v>7.5725304303947199E-3</v>
      </c>
      <c r="ACR576" s="60"/>
      <c r="ACS576" s="60"/>
      <c r="ACT576" s="60"/>
      <c r="ACU576" s="60"/>
      <c r="ACV576" s="60"/>
      <c r="ACW576" s="60"/>
      <c r="ACX576" s="60"/>
      <c r="ACY576" s="60">
        <v>1.0820819445563901</v>
      </c>
      <c r="ACZ576" s="60">
        <v>4.3098795543617301E-3</v>
      </c>
      <c r="ADA576" s="60">
        <v>1.0856715570625199E-2</v>
      </c>
      <c r="ADB576" s="60">
        <v>9.5101512763727507E-3</v>
      </c>
      <c r="ADC576" s="60">
        <v>7.5999897807659802E-3</v>
      </c>
      <c r="ADD576" s="60">
        <v>8.4851322915254507E-3</v>
      </c>
      <c r="ADE576" s="60">
        <v>7.8096892632263304E-3</v>
      </c>
      <c r="ADG576" s="59"/>
    </row>
    <row r="577" spans="554:787" x14ac:dyDescent="0.25">
      <c r="UH577" s="60"/>
      <c r="UI577" s="59"/>
      <c r="UJ577" s="59"/>
      <c r="UK577" s="59"/>
      <c r="UL577" s="59"/>
      <c r="UM577" s="59"/>
      <c r="UN577" s="59"/>
      <c r="UO577" s="59"/>
      <c r="UP577" s="59"/>
      <c r="UQ577" s="59"/>
      <c r="UR577" s="59"/>
      <c r="US577" s="59"/>
      <c r="UT577" s="60">
        <v>1.3761299662292E-2</v>
      </c>
      <c r="UU577" s="59"/>
      <c r="UV577" s="59"/>
      <c r="UW577" s="59"/>
      <c r="VA577" s="59"/>
      <c r="VB577" s="59"/>
      <c r="VC577" s="59"/>
      <c r="VD577" s="59"/>
      <c r="VE577" s="59"/>
      <c r="VF577" s="59">
        <v>1.36997001245617E-2</v>
      </c>
      <c r="VG577" s="59"/>
      <c r="VH577" s="59"/>
      <c r="VI577" s="59"/>
      <c r="VJ577" s="59"/>
      <c r="ACE577" s="60"/>
      <c r="ACF577" s="60">
        <v>5.1084095086018797E-3</v>
      </c>
      <c r="ACG577" s="60">
        <v>4.0214127902006196E-3</v>
      </c>
      <c r="ACH577" s="60">
        <v>2.3414617885976399E-3</v>
      </c>
      <c r="ACI577" s="60">
        <v>1.2202822463728299E-2</v>
      </c>
      <c r="ACJ577" s="60">
        <v>4.2773997352573596E-3</v>
      </c>
      <c r="ACK577" s="60">
        <v>1.85108425105626E-3</v>
      </c>
      <c r="ACL577" s="312">
        <v>2.7755575615628901E-17</v>
      </c>
      <c r="ACM577" s="60">
        <v>7.9735279852693706E-3</v>
      </c>
      <c r="ACN577" s="60">
        <v>1.1631931920102799E-3</v>
      </c>
      <c r="ACO577" s="60">
        <v>6.91002189437849E-4</v>
      </c>
      <c r="ACP577" s="60">
        <v>8.2665084940765198E-3</v>
      </c>
      <c r="ACQ577" s="60">
        <v>7.5719169588728697E-3</v>
      </c>
      <c r="ACR577" s="60"/>
      <c r="ACS577" s="60"/>
      <c r="ACT577" s="60"/>
      <c r="ACU577" s="60"/>
      <c r="ACV577" s="60"/>
      <c r="ACW577" s="60"/>
      <c r="ACX577" s="60"/>
      <c r="ACY577" s="60">
        <v>1.0818234408228899</v>
      </c>
      <c r="ACZ577" s="60">
        <v>4.3034796016624003E-3</v>
      </c>
      <c r="ADA577" s="60">
        <v>1.0851104411258E-2</v>
      </c>
      <c r="ADB577" s="60">
        <v>9.4647640269493807E-3</v>
      </c>
      <c r="ADC577" s="60">
        <v>7.5963492728439302E-3</v>
      </c>
      <c r="ADD577" s="60">
        <v>8.4848199729044404E-3</v>
      </c>
      <c r="ADE577" s="60">
        <v>7.8010362779361098E-3</v>
      </c>
      <c r="ADG577" s="59"/>
    </row>
    <row r="578" spans="554:787" x14ac:dyDescent="0.25">
      <c r="UH578" s="60"/>
      <c r="UI578" s="59"/>
      <c r="UJ578" s="59"/>
      <c r="UK578" s="59"/>
      <c r="UL578" s="59"/>
      <c r="UM578" s="59"/>
      <c r="UN578" s="59"/>
      <c r="UO578" s="59"/>
      <c r="UP578" s="59"/>
      <c r="UQ578" s="59"/>
      <c r="UR578" s="59"/>
      <c r="US578" s="59"/>
      <c r="UT578" s="60">
        <v>1.3739800080657E-2</v>
      </c>
      <c r="UU578" s="59"/>
      <c r="UV578" s="59"/>
      <c r="UW578" s="59"/>
      <c r="VA578" s="59"/>
      <c r="VB578" s="59"/>
      <c r="VC578" s="59"/>
      <c r="VD578" s="59"/>
      <c r="VE578" s="59"/>
      <c r="VF578" s="59">
        <v>1.36820003390312E-2</v>
      </c>
      <c r="VG578" s="59"/>
      <c r="VH578" s="59"/>
      <c r="VI578" s="59"/>
      <c r="VJ578" s="59"/>
      <c r="ACE578" s="60"/>
      <c r="ACF578" s="60">
        <v>5.1031157178177897E-3</v>
      </c>
      <c r="ACG578" s="60">
        <v>4.0073352272601004E-3</v>
      </c>
      <c r="ACH578" s="60">
        <v>2.3176894981762298E-3</v>
      </c>
      <c r="ACI578" s="60">
        <v>1.2199127584087E-2</v>
      </c>
      <c r="ACJ578" s="60">
        <v>4.2557798116824603E-3</v>
      </c>
      <c r="ACK578" s="60">
        <v>1.81435967639846E-3</v>
      </c>
      <c r="ACL578" s="312">
        <v>2.7755575615628901E-17</v>
      </c>
      <c r="ACM578" s="60">
        <v>7.9666748938200197E-3</v>
      </c>
      <c r="ACN578" s="60">
        <v>1.1384838138176099E-3</v>
      </c>
      <c r="ACO578" s="60">
        <v>5.8036391122018196E-4</v>
      </c>
      <c r="ACP578" s="60">
        <v>8.2632484828839507E-3</v>
      </c>
      <c r="ACQ578" s="60">
        <v>7.5596679457821201E-3</v>
      </c>
      <c r="ACR578" s="60"/>
      <c r="ACS578" s="60"/>
      <c r="ACT578" s="60"/>
      <c r="ACU578" s="60"/>
      <c r="ACV578" s="60"/>
      <c r="ACW578" s="60"/>
      <c r="ACX578" s="60"/>
      <c r="ACY578" s="60">
        <v>1.08180140594978</v>
      </c>
      <c r="ACZ578" s="60">
        <v>4.2952158486024997E-3</v>
      </c>
      <c r="ADA578" s="60">
        <v>1.0732831375100799E-2</v>
      </c>
      <c r="ADB578" s="60">
        <v>9.4641797580834394E-3</v>
      </c>
      <c r="ADC578" s="60">
        <v>7.5550015252626697E-3</v>
      </c>
      <c r="ADD578" s="60">
        <v>8.4542005652640095E-3</v>
      </c>
      <c r="ADE578" s="60">
        <v>7.7832093234528098E-3</v>
      </c>
      <c r="ADG578" s="59"/>
    </row>
    <row r="579" spans="554:787" x14ac:dyDescent="0.25">
      <c r="UH579" s="60"/>
      <c r="UI579" s="59"/>
      <c r="UJ579" s="59"/>
      <c r="UK579" s="59"/>
      <c r="UL579" s="59"/>
      <c r="UM579" s="59"/>
      <c r="UN579" s="59"/>
      <c r="UO579" s="59"/>
      <c r="UP579" s="59"/>
      <c r="UQ579" s="59"/>
      <c r="UR579" s="59"/>
      <c r="US579" s="59"/>
      <c r="UT579" s="60">
        <v>1.3739700429141501E-2</v>
      </c>
      <c r="UU579" s="59"/>
      <c r="UV579" s="59"/>
      <c r="UW579" s="59"/>
      <c r="VA579" s="59"/>
      <c r="VB579" s="59"/>
      <c r="VC579" s="59"/>
      <c r="VD579" s="59"/>
      <c r="VE579" s="59"/>
      <c r="VF579" s="59">
        <v>1.36812999844551E-2</v>
      </c>
      <c r="VG579" s="59"/>
      <c r="VH579" s="59"/>
      <c r="VI579" s="59"/>
      <c r="VJ579" s="59"/>
      <c r="ACE579" s="60"/>
      <c r="ACF579" s="60">
        <v>5.0793711965976297E-3</v>
      </c>
      <c r="ACG579" s="60">
        <v>4.0009781871829901E-3</v>
      </c>
      <c r="ACH579" s="60">
        <v>2.3105407397714002E-3</v>
      </c>
      <c r="ACI579" s="60">
        <v>1.2184669934619601E-2</v>
      </c>
      <c r="ACJ579" s="60">
        <v>4.24969254959927E-3</v>
      </c>
      <c r="ACK579" s="60">
        <v>1.8105504906524099E-3</v>
      </c>
      <c r="ACL579" s="312">
        <v>2.0816681711721701E-17</v>
      </c>
      <c r="ACM579" s="60">
        <v>7.9636446999808101E-3</v>
      </c>
      <c r="ACN579" s="60">
        <v>1.1078255937751801E-3</v>
      </c>
      <c r="ACO579" s="60">
        <v>5.2718149749081704E-4</v>
      </c>
      <c r="ACP579" s="60">
        <v>8.2625091612876702E-3</v>
      </c>
      <c r="ACQ579" s="60">
        <v>7.5508096049778303E-3</v>
      </c>
      <c r="ACR579" s="60"/>
      <c r="ACS579" s="60"/>
      <c r="ACT579" s="60"/>
      <c r="ACU579" s="60"/>
      <c r="ACV579" s="60"/>
      <c r="ACW579" s="60"/>
      <c r="ACX579" s="60"/>
      <c r="ACY579" s="60">
        <v>1.0817824310072199</v>
      </c>
      <c r="ACZ579" s="60">
        <v>4.2669198671568499E-3</v>
      </c>
      <c r="ADA579" s="60">
        <v>1.0699067107011399E-2</v>
      </c>
      <c r="ADB579" s="60">
        <v>9.4280563240139205E-3</v>
      </c>
      <c r="ADC579" s="60">
        <v>7.5441413853043699E-3</v>
      </c>
      <c r="ADD579" s="60">
        <v>8.4015966285553301E-3</v>
      </c>
      <c r="ADE579" s="60">
        <v>7.7750225099907297E-3</v>
      </c>
      <c r="ADG579" s="59"/>
    </row>
    <row r="580" spans="554:787" x14ac:dyDescent="0.25">
      <c r="UH580" s="60"/>
      <c r="UI580" s="59"/>
      <c r="UJ580" s="59"/>
      <c r="UK580" s="59"/>
      <c r="UL580" s="59"/>
      <c r="UM580" s="59"/>
      <c r="UN580" s="59"/>
      <c r="UO580" s="59"/>
      <c r="UP580" s="59"/>
      <c r="UQ580" s="59"/>
      <c r="UR580" s="59"/>
      <c r="US580" s="59"/>
      <c r="UT580" s="60">
        <v>1.3735000044107401E-2</v>
      </c>
      <c r="UU580" s="59"/>
      <c r="UV580" s="59"/>
      <c r="UW580" s="59"/>
      <c r="VA580" s="59"/>
      <c r="VB580" s="59"/>
      <c r="VC580" s="59"/>
      <c r="VD580" s="59"/>
      <c r="VE580" s="59"/>
      <c r="VF580" s="59">
        <v>1.3680599629878901E-2</v>
      </c>
      <c r="VG580" s="59"/>
      <c r="VH580" s="59"/>
      <c r="VI580" s="59"/>
      <c r="VJ580" s="59"/>
      <c r="ACE580" s="60"/>
      <c r="ACF580" s="60">
        <v>5.0666370357277998E-3</v>
      </c>
      <c r="ACG580" s="60">
        <v>3.9779168739950401E-3</v>
      </c>
      <c r="ACH580" s="60">
        <v>2.2874263732755198E-3</v>
      </c>
      <c r="ACI580" s="60">
        <v>1.2174786428426201E-2</v>
      </c>
      <c r="ACJ580" s="60">
        <v>4.2245643884796201E-3</v>
      </c>
      <c r="ACK580" s="60">
        <v>1.8065113893525201E-3</v>
      </c>
      <c r="ACL580" s="312">
        <v>2.0816681711721701E-17</v>
      </c>
      <c r="ACM580" s="60">
        <v>7.8890127908887199E-3</v>
      </c>
      <c r="ACN580" s="60">
        <v>1.1047186076289801E-3</v>
      </c>
      <c r="ACO580" s="60">
        <v>5.25853022025396E-4</v>
      </c>
      <c r="ACP580" s="60">
        <v>8.2600757545273403E-3</v>
      </c>
      <c r="ACQ580" s="60">
        <v>7.5279452811418497E-3</v>
      </c>
      <c r="ACR580" s="60"/>
      <c r="ACS580" s="60"/>
      <c r="ACT580" s="60"/>
      <c r="ACU580" s="60"/>
      <c r="ACV580" s="60"/>
      <c r="ACW580" s="60"/>
      <c r="ACX580" s="60"/>
      <c r="ACY580" s="60">
        <v>1.08159911629473</v>
      </c>
      <c r="ACZ580" s="60">
        <v>4.2501569063928902E-3</v>
      </c>
      <c r="ADA580" s="60">
        <v>1.0698941224753599E-2</v>
      </c>
      <c r="ADB580" s="60">
        <v>9.4272702696430594E-3</v>
      </c>
      <c r="ADC580" s="60">
        <v>7.5382071374274296E-3</v>
      </c>
      <c r="ADD580" s="60">
        <v>8.3693771198500994E-3</v>
      </c>
      <c r="ADE580" s="60">
        <v>7.7662304397229402E-3</v>
      </c>
      <c r="ADG580" s="59"/>
    </row>
    <row r="581" spans="554:787" x14ac:dyDescent="0.25">
      <c r="UH581" s="60"/>
      <c r="UI581" s="59"/>
      <c r="UJ581" s="59"/>
      <c r="UK581" s="59"/>
      <c r="UL581" s="59"/>
      <c r="UM581" s="59"/>
      <c r="UN581" s="59"/>
      <c r="UO581" s="59"/>
      <c r="UP581" s="59"/>
      <c r="UQ581" s="59"/>
      <c r="UR581" s="59"/>
      <c r="US581" s="59"/>
      <c r="UT581" s="60">
        <v>1.37283001095056E-2</v>
      </c>
      <c r="UU581" s="59"/>
      <c r="UV581" s="59"/>
      <c r="UW581" s="59"/>
      <c r="VA581" s="59"/>
      <c r="VB581" s="59"/>
      <c r="VC581" s="59"/>
      <c r="VD581" s="59"/>
      <c r="VE581" s="59"/>
      <c r="VF581" s="59">
        <v>1.3676499947905501E-2</v>
      </c>
      <c r="VG581" s="59"/>
      <c r="VH581" s="59"/>
      <c r="VI581" s="59"/>
      <c r="VJ581" s="59"/>
      <c r="ACE581" s="60"/>
      <c r="ACF581" s="60">
        <v>5.0656594507687601E-3</v>
      </c>
      <c r="ACG581" s="60">
        <v>3.9776125969454403E-3</v>
      </c>
      <c r="ACH581" s="60">
        <v>2.2410130329715001E-3</v>
      </c>
      <c r="ACI581" s="60">
        <v>1.21578233529459E-2</v>
      </c>
      <c r="ACJ581" s="60">
        <v>4.2103073746310596E-3</v>
      </c>
      <c r="ACK581" s="60">
        <v>1.78855746901596E-3</v>
      </c>
      <c r="ACL581" s="312">
        <v>1.7347234759768099E-17</v>
      </c>
      <c r="ACM581" s="60">
        <v>7.8785724021530404E-3</v>
      </c>
      <c r="ACN581" s="60">
        <v>1.0891115596869401E-3</v>
      </c>
      <c r="ACO581" s="60">
        <v>5.0474326823108599E-4</v>
      </c>
      <c r="ACP581" s="60">
        <v>8.2192586110407598E-3</v>
      </c>
      <c r="ACQ581" s="60">
        <v>7.5267272391069196E-3</v>
      </c>
      <c r="ACR581" s="60"/>
      <c r="ACS581" s="60"/>
      <c r="ACT581" s="60"/>
      <c r="ACU581" s="60"/>
      <c r="ACV581" s="60"/>
      <c r="ACW581" s="60"/>
      <c r="ACX581" s="60"/>
      <c r="ACY581" s="60">
        <v>1.0815557955799799</v>
      </c>
      <c r="ACZ581" s="60">
        <v>4.2459315134991699E-3</v>
      </c>
      <c r="ADA581" s="60">
        <v>1.06966290042843E-2</v>
      </c>
      <c r="ADB581" s="60">
        <v>9.3788591117898792E-3</v>
      </c>
      <c r="ADC581" s="60">
        <v>7.5350675425305599E-3</v>
      </c>
      <c r="ADD581" s="60">
        <v>8.3361058443147604E-3</v>
      </c>
      <c r="ADE581" s="60">
        <v>7.7433294409117899E-3</v>
      </c>
      <c r="ADG581" s="59"/>
    </row>
    <row r="582" spans="554:787" x14ac:dyDescent="0.25">
      <c r="UH582" s="60"/>
      <c r="UI582" s="59"/>
      <c r="UJ582" s="59"/>
      <c r="UK582" s="59"/>
      <c r="UL582" s="59"/>
      <c r="UM582" s="59"/>
      <c r="UN582" s="59"/>
      <c r="UO582" s="59"/>
      <c r="UP582" s="59"/>
      <c r="UQ582" s="59"/>
      <c r="UR582" s="59"/>
      <c r="US582" s="59"/>
      <c r="UT582" s="60">
        <v>1.37283001095056E-2</v>
      </c>
      <c r="UU582" s="59"/>
      <c r="UV582" s="59"/>
      <c r="UW582" s="59"/>
      <c r="VA582" s="59"/>
      <c r="VB582" s="59"/>
      <c r="VC582" s="59"/>
      <c r="VD582" s="59"/>
      <c r="VE582" s="59"/>
      <c r="VF582" s="59">
        <v>1.36762000620365E-2</v>
      </c>
      <c r="VG582" s="59"/>
      <c r="VH582" s="59"/>
      <c r="VI582" s="59"/>
      <c r="VJ582" s="59"/>
      <c r="ACE582" s="60"/>
      <c r="ACF582" s="60">
        <v>5.0643837203929202E-3</v>
      </c>
      <c r="ACG582" s="60">
        <v>3.9418230138808597E-3</v>
      </c>
      <c r="ACH582" s="60">
        <v>2.23446756498319E-3</v>
      </c>
      <c r="ACI582" s="60">
        <v>1.21244120012792E-2</v>
      </c>
      <c r="ACJ582" s="60">
        <v>4.2012055366245204E-3</v>
      </c>
      <c r="ACK582" s="60">
        <v>1.77980093561783E-3</v>
      </c>
      <c r="ACL582" s="312">
        <v>1.38777878078145E-17</v>
      </c>
      <c r="ACM582" s="60">
        <v>7.8497274098764305E-3</v>
      </c>
      <c r="ACN582" s="60">
        <v>1.07705725018599E-3</v>
      </c>
      <c r="ACO582" s="60">
        <v>4.3005938754665302E-4</v>
      </c>
      <c r="ACP582" s="60">
        <v>8.2152710446127195E-3</v>
      </c>
      <c r="ACQ582" s="60">
        <v>7.5239957913440904E-3</v>
      </c>
      <c r="ACR582" s="60"/>
      <c r="ACS582" s="60"/>
      <c r="ACT582" s="60"/>
      <c r="ACU582" s="60"/>
      <c r="ACV582" s="60"/>
      <c r="ACW582" s="60"/>
      <c r="ACX582" s="60"/>
      <c r="ACY582" s="60">
        <v>1.08148301402814</v>
      </c>
      <c r="ACZ582" s="60">
        <v>4.2243609401745397E-3</v>
      </c>
      <c r="ADA582" s="60">
        <v>1.06918532391682E-2</v>
      </c>
      <c r="ADB582" s="60">
        <v>9.3370706706202393E-3</v>
      </c>
      <c r="ADC582" s="60">
        <v>7.5261253494932701E-3</v>
      </c>
      <c r="ADD582" s="60">
        <v>8.3326703525239097E-3</v>
      </c>
      <c r="ADE582" s="60">
        <v>7.7113161587770802E-3</v>
      </c>
      <c r="ADG582" s="59"/>
    </row>
    <row r="583" spans="554:787" x14ac:dyDescent="0.25">
      <c r="UH583" s="60"/>
      <c r="UI583" s="59"/>
      <c r="UJ583" s="59"/>
      <c r="UK583" s="59"/>
      <c r="UL583" s="59"/>
      <c r="UM583" s="59"/>
      <c r="UN583" s="59"/>
      <c r="UO583" s="59"/>
      <c r="UP583" s="59"/>
      <c r="UQ583" s="59"/>
      <c r="UR583" s="59"/>
      <c r="US583" s="59"/>
      <c r="UT583" s="60">
        <v>1.37195000424981E-2</v>
      </c>
      <c r="UU583" s="59"/>
      <c r="UV583" s="59"/>
      <c r="UW583" s="59"/>
      <c r="VA583" s="59"/>
      <c r="VB583" s="59"/>
      <c r="VC583" s="59"/>
      <c r="VD583" s="59"/>
      <c r="VE583" s="59"/>
      <c r="VF583" s="59">
        <v>1.3669800013303699E-2</v>
      </c>
      <c r="VG583" s="59"/>
      <c r="VH583" s="59"/>
      <c r="VI583" s="59"/>
      <c r="VJ583" s="59"/>
      <c r="ACE583" s="60"/>
      <c r="ACF583" s="60">
        <v>5.0609989931196401E-3</v>
      </c>
      <c r="ACG583" s="60">
        <v>3.9417025706122103E-3</v>
      </c>
      <c r="ACH583" s="60">
        <v>2.2214899912261598E-3</v>
      </c>
      <c r="ACI583" s="60">
        <v>1.21041935029208E-2</v>
      </c>
      <c r="ACJ583" s="60">
        <v>4.1655746896116603E-3</v>
      </c>
      <c r="ACK583" s="60">
        <v>1.77472941662216E-3</v>
      </c>
      <c r="ACL583" s="312">
        <v>1.38777878078145E-17</v>
      </c>
      <c r="ACM583" s="60">
        <v>7.7963369291450596E-3</v>
      </c>
      <c r="ACN583" s="60">
        <v>1.00862831844529E-3</v>
      </c>
      <c r="ACO583" s="60">
        <v>4.04194925694866E-4</v>
      </c>
      <c r="ACP583" s="60">
        <v>8.1820777586583404E-3</v>
      </c>
      <c r="ACQ583" s="60">
        <v>7.5131931611618196E-3</v>
      </c>
      <c r="ACR583" s="60"/>
      <c r="ACS583" s="60"/>
      <c r="ACT583" s="60"/>
      <c r="ACU583" s="60"/>
      <c r="ACV583" s="60"/>
      <c r="ACW583" s="60"/>
      <c r="ACX583" s="60"/>
      <c r="ACY583" s="60">
        <v>1.0814156546425999</v>
      </c>
      <c r="ACZ583" s="60">
        <v>4.1926013708072397E-3</v>
      </c>
      <c r="ADA583" s="60">
        <v>1.06808691539922E-2</v>
      </c>
      <c r="ADB583" s="60">
        <v>9.3207176149112704E-3</v>
      </c>
      <c r="ADC583" s="60">
        <v>7.5250801906033404E-3</v>
      </c>
      <c r="ADD583" s="60">
        <v>8.3324648067607792E-3</v>
      </c>
      <c r="ADE583" s="60">
        <v>7.6565764268698303E-3</v>
      </c>
      <c r="ADG583" s="59"/>
    </row>
    <row r="584" spans="554:787" x14ac:dyDescent="0.25">
      <c r="UH584" s="60"/>
      <c r="UI584" s="59"/>
      <c r="UJ584" s="59"/>
      <c r="UK584" s="59"/>
      <c r="UL584" s="59"/>
      <c r="UM584" s="59"/>
      <c r="UN584" s="59"/>
      <c r="UO584" s="59"/>
      <c r="UP584" s="59"/>
      <c r="UQ584" s="59"/>
      <c r="UR584" s="59"/>
      <c r="US584" s="59"/>
      <c r="UT584" s="60">
        <v>1.3718400150537401E-2</v>
      </c>
      <c r="UU584" s="59"/>
      <c r="UV584" s="59"/>
      <c r="UW584" s="59"/>
      <c r="VA584" s="59"/>
      <c r="VB584" s="59"/>
      <c r="VC584" s="59"/>
      <c r="VD584" s="59"/>
      <c r="VE584" s="59"/>
      <c r="VF584" s="59">
        <v>1.36633003130555E-2</v>
      </c>
      <c r="VG584" s="59"/>
      <c r="VH584" s="59"/>
      <c r="VI584" s="59"/>
      <c r="VJ584" s="59"/>
      <c r="ACE584" s="60"/>
      <c r="ACF584" s="60">
        <v>5.0556695098530396E-3</v>
      </c>
      <c r="ACG584" s="60">
        <v>3.9206709664541799E-3</v>
      </c>
      <c r="ACH584" s="60">
        <v>2.1925368730039601E-3</v>
      </c>
      <c r="ACI584" s="60">
        <v>1.20872462232455E-2</v>
      </c>
      <c r="ACJ584" s="60">
        <v>4.1337916454879499E-3</v>
      </c>
      <c r="ACK584" s="60">
        <v>1.76771254818707E-3</v>
      </c>
      <c r="ACL584" s="312">
        <v>1.38777878078145E-17</v>
      </c>
      <c r="ACM584" s="60">
        <v>7.7617412049785402E-3</v>
      </c>
      <c r="ACN584" s="60">
        <v>9.9943746018786193E-4</v>
      </c>
      <c r="ACO584" s="60">
        <v>2.2790524029665999E-4</v>
      </c>
      <c r="ACP584" s="60">
        <v>8.1673680659489194E-3</v>
      </c>
      <c r="ACQ584" s="60">
        <v>7.5027528874578604E-3</v>
      </c>
      <c r="ACR584" s="60"/>
      <c r="ACS584" s="60"/>
      <c r="ACT584" s="60"/>
      <c r="ACU584" s="60"/>
      <c r="ACV584" s="60"/>
      <c r="ACW584" s="60"/>
      <c r="ACX584" s="60"/>
      <c r="ACY584" s="60">
        <v>1.0812385091190899</v>
      </c>
      <c r="ACZ584" s="60">
        <v>4.1849009240930799E-3</v>
      </c>
      <c r="ADA584" s="60">
        <v>1.06754696838166E-2</v>
      </c>
      <c r="ADB584" s="60">
        <v>9.3037933122564996E-3</v>
      </c>
      <c r="ADC584" s="60">
        <v>7.5175180657433898E-3</v>
      </c>
      <c r="ADD584" s="60">
        <v>8.3226471602611402E-3</v>
      </c>
      <c r="ADE584" s="60">
        <v>7.6450375185548002E-3</v>
      </c>
      <c r="ADG584" s="59"/>
    </row>
    <row r="585" spans="554:787" x14ac:dyDescent="0.25">
      <c r="UH585" s="60"/>
      <c r="UI585" s="59"/>
      <c r="UJ585" s="59"/>
      <c r="UK585" s="59"/>
      <c r="UL585" s="59"/>
      <c r="UM585" s="59"/>
      <c r="UN585" s="59"/>
      <c r="UO585" s="59"/>
      <c r="UP585" s="59"/>
      <c r="UQ585" s="59"/>
      <c r="UR585" s="59"/>
      <c r="US585" s="59"/>
      <c r="UT585" s="60">
        <v>1.37158995494246E-2</v>
      </c>
      <c r="UU585" s="59"/>
      <c r="UV585" s="59"/>
      <c r="UW585" s="59"/>
      <c r="VA585" s="59"/>
      <c r="VB585" s="59"/>
      <c r="VC585" s="59"/>
      <c r="VD585" s="59"/>
      <c r="VE585" s="59"/>
      <c r="VF585" s="59">
        <v>1.36575996875762E-2</v>
      </c>
      <c r="VG585" s="59"/>
      <c r="VH585" s="59"/>
      <c r="VI585" s="59"/>
      <c r="VJ585" s="59"/>
      <c r="ACE585" s="60"/>
      <c r="ACF585" s="60">
        <v>5.0202774031982301E-3</v>
      </c>
      <c r="ACG585" s="60">
        <v>3.9153800599850399E-3</v>
      </c>
      <c r="ACH585" s="60">
        <v>2.1800362583292601E-3</v>
      </c>
      <c r="ACI585" s="60">
        <v>1.20523262158475E-2</v>
      </c>
      <c r="ACJ585" s="60">
        <v>4.1183686094299196E-3</v>
      </c>
      <c r="ACK585" s="60">
        <v>1.7484637979275101E-3</v>
      </c>
      <c r="ACL585" s="312">
        <v>1.38777878078145E-17</v>
      </c>
      <c r="ACM585" s="60">
        <v>7.75714237859288E-3</v>
      </c>
      <c r="ACN585" s="60">
        <v>9.8289746415628301E-4</v>
      </c>
      <c r="ACO585" s="60">
        <v>1.7794188956892201E-4</v>
      </c>
      <c r="ACP585" s="60">
        <v>8.1608011885449996E-3</v>
      </c>
      <c r="ACQ585" s="60">
        <v>7.49940705228949E-3</v>
      </c>
      <c r="ACR585" s="60"/>
      <c r="ACS585" s="60"/>
      <c r="ACT585" s="60"/>
      <c r="ACU585" s="60"/>
      <c r="ACV585" s="60"/>
      <c r="ACW585" s="60"/>
      <c r="ACX585" s="60"/>
      <c r="ACY585" s="60">
        <v>1.08118429455595</v>
      </c>
      <c r="ACZ585" s="60">
        <v>4.1832381688685898E-3</v>
      </c>
      <c r="ADA585" s="60">
        <v>1.06625879311664E-2</v>
      </c>
      <c r="ADB585" s="60">
        <v>9.2474582021922595E-3</v>
      </c>
      <c r="ADC585" s="60">
        <v>7.5154321659349098E-3</v>
      </c>
      <c r="ADD585" s="60">
        <v>8.3107513773289197E-3</v>
      </c>
      <c r="ADE585" s="60">
        <v>7.6382514080893501E-3</v>
      </c>
      <c r="ADG585" s="59"/>
    </row>
    <row r="586" spans="554:787" x14ac:dyDescent="0.25">
      <c r="UH586" s="60"/>
      <c r="UI586" s="59"/>
      <c r="UJ586" s="59"/>
      <c r="UK586" s="59"/>
      <c r="UL586" s="59"/>
      <c r="UM586" s="59"/>
      <c r="UN586" s="59"/>
      <c r="UO586" s="59"/>
      <c r="UP586" s="59"/>
      <c r="UQ586" s="59"/>
      <c r="UR586" s="59"/>
      <c r="US586" s="59"/>
      <c r="UT586" s="60">
        <v>1.37112997472286E-2</v>
      </c>
      <c r="UU586" s="59"/>
      <c r="UV586" s="59"/>
      <c r="UW586" s="59"/>
      <c r="VA586" s="59"/>
      <c r="VB586" s="59"/>
      <c r="VC586" s="59"/>
      <c r="VD586" s="59"/>
      <c r="VE586" s="59"/>
      <c r="VF586" s="59">
        <v>1.3655100017786E-2</v>
      </c>
      <c r="VG586" s="59"/>
      <c r="VH586" s="59"/>
      <c r="VI586" s="59"/>
      <c r="VJ586" s="59"/>
      <c r="ACE586" s="60"/>
      <c r="ACF586" s="60">
        <v>4.9973092659555199E-3</v>
      </c>
      <c r="ACG586" s="60">
        <v>3.89466124482017E-3</v>
      </c>
      <c r="ACH586" s="60">
        <v>2.0968927397822198E-3</v>
      </c>
      <c r="ACI586" s="60">
        <v>1.20377734890477E-2</v>
      </c>
      <c r="ACJ586" s="60">
        <v>4.1068796171297101E-3</v>
      </c>
      <c r="ACK586" s="60">
        <v>1.71417849888131E-3</v>
      </c>
      <c r="ACL586" s="312">
        <v>6.9388939039072299E-18</v>
      </c>
      <c r="ACM586" s="60">
        <v>7.7387139042218696E-3</v>
      </c>
      <c r="ACN586" s="60">
        <v>9.7118273417836796E-4</v>
      </c>
      <c r="ACO586" s="312">
        <v>5.5511151231257802E-17</v>
      </c>
      <c r="ACP586" s="60">
        <v>8.1225935839267394E-3</v>
      </c>
      <c r="ACQ586" s="60">
        <v>7.49226944197183E-3</v>
      </c>
      <c r="ACR586" s="60"/>
      <c r="ACS586" s="60"/>
      <c r="ACT586" s="60"/>
      <c r="ACU586" s="60"/>
      <c r="ACV586" s="60"/>
      <c r="ACW586" s="60"/>
      <c r="ACX586" s="60"/>
      <c r="ACY586" s="60">
        <v>1.0811781836813099</v>
      </c>
      <c r="ACZ586" s="60">
        <v>4.1817228823045702E-3</v>
      </c>
      <c r="ADA586" s="60">
        <v>1.06541840588283E-2</v>
      </c>
      <c r="ADB586" s="60">
        <v>9.1930194338881895E-3</v>
      </c>
      <c r="ADC586" s="60">
        <v>7.5003920828223903E-3</v>
      </c>
      <c r="ADD586" s="60">
        <v>8.2522836662640101E-3</v>
      </c>
      <c r="ADE586" s="60">
        <v>7.5883136818615596E-3</v>
      </c>
      <c r="ADG586" s="59"/>
    </row>
    <row r="587" spans="554:787" x14ac:dyDescent="0.25">
      <c r="UH587" s="60"/>
      <c r="UI587" s="59"/>
      <c r="UJ587" s="59"/>
      <c r="UK587" s="59"/>
      <c r="UL587" s="59"/>
      <c r="UM587" s="59"/>
      <c r="UN587" s="59"/>
      <c r="UO587" s="59"/>
      <c r="UP587" s="59"/>
      <c r="UQ587" s="59"/>
      <c r="UR587" s="59"/>
      <c r="US587" s="59"/>
      <c r="UT587" s="60">
        <v>1.3708299957215699E-2</v>
      </c>
      <c r="UU587" s="59"/>
      <c r="UV587" s="59"/>
      <c r="UW587" s="59"/>
      <c r="VA587" s="59"/>
      <c r="VB587" s="59"/>
      <c r="VC587" s="59"/>
      <c r="VD587" s="59"/>
      <c r="VE587" s="59"/>
      <c r="VF587" s="59">
        <v>1.36535996571183E-2</v>
      </c>
      <c r="VG587" s="59"/>
      <c r="VH587" s="59"/>
      <c r="VI587" s="59"/>
      <c r="VJ587" s="59"/>
      <c r="ACE587" s="60"/>
      <c r="ACF587" s="60">
        <v>4.99663358454841E-3</v>
      </c>
      <c r="ACG587" s="60">
        <v>3.8877525774150099E-3</v>
      </c>
      <c r="ACH587" s="60">
        <v>2.0879020482250901E-3</v>
      </c>
      <c r="ACI587" s="60">
        <v>1.1947421284751699E-2</v>
      </c>
      <c r="ACJ587" s="60">
        <v>4.0943825428358298E-3</v>
      </c>
      <c r="ACK587" s="60">
        <v>1.7071552053841499E-3</v>
      </c>
      <c r="ACL587" s="312">
        <v>6.9388939039072299E-18</v>
      </c>
      <c r="ACM587" s="60">
        <v>7.7295261216887802E-3</v>
      </c>
      <c r="ACN587" s="60">
        <v>9.69419713671708E-4</v>
      </c>
      <c r="ACO587" s="312">
        <v>5.5511151231257802E-17</v>
      </c>
      <c r="ACP587" s="60">
        <v>8.0984108725985198E-3</v>
      </c>
      <c r="ACQ587" s="60">
        <v>7.4608660284433996E-3</v>
      </c>
      <c r="ACR587" s="60"/>
      <c r="ACS587" s="60"/>
      <c r="ACT587" s="60"/>
      <c r="ACU587" s="60"/>
      <c r="ACV587" s="60"/>
      <c r="ACW587" s="60"/>
      <c r="ACX587" s="60"/>
      <c r="ACY587" s="60">
        <v>1.0811479538273401</v>
      </c>
      <c r="ACZ587" s="60">
        <v>4.1785801123650204E-3</v>
      </c>
      <c r="ADA587" s="60">
        <v>1.06234075031774E-2</v>
      </c>
      <c r="ADB587" s="60">
        <v>9.1662298377084405E-3</v>
      </c>
      <c r="ADC587" s="60">
        <v>7.4929046503202403E-3</v>
      </c>
      <c r="ADD587" s="60">
        <v>8.1493294581086399E-3</v>
      </c>
      <c r="ADE587" s="60">
        <v>7.5584229213434299E-3</v>
      </c>
      <c r="ADG587" s="59"/>
    </row>
    <row r="588" spans="554:787" x14ac:dyDescent="0.25">
      <c r="UH588" s="60"/>
      <c r="UI588" s="59"/>
      <c r="UJ588" s="59"/>
      <c r="UK588" s="59"/>
      <c r="UL588" s="59"/>
      <c r="UM588" s="59"/>
      <c r="UN588" s="59"/>
      <c r="UO588" s="59"/>
      <c r="UP588" s="59"/>
      <c r="UQ588" s="59"/>
      <c r="UR588" s="59"/>
      <c r="US588" s="59"/>
      <c r="UT588" s="60">
        <v>1.36964004486799E-2</v>
      </c>
      <c r="UU588" s="59"/>
      <c r="UV588" s="59"/>
      <c r="UW588" s="59"/>
      <c r="VA588" s="59"/>
      <c r="VB588" s="59"/>
      <c r="VC588" s="59"/>
      <c r="VD588" s="59"/>
      <c r="VE588" s="59"/>
      <c r="VF588" s="59">
        <v>1.3640699908137301E-2</v>
      </c>
      <c r="VG588" s="59"/>
      <c r="VH588" s="59"/>
      <c r="VI588" s="59"/>
      <c r="VJ588" s="59"/>
      <c r="ACE588" s="60"/>
      <c r="ACF588" s="60">
        <v>4.9935491006451701E-3</v>
      </c>
      <c r="ACG588" s="60">
        <v>3.88216755475033E-3</v>
      </c>
      <c r="ACH588" s="60">
        <v>2.0840877847136999E-3</v>
      </c>
      <c r="ACI588" s="60">
        <v>1.1942935457300199E-2</v>
      </c>
      <c r="ACJ588" s="60">
        <v>4.0501640846287504E-3</v>
      </c>
      <c r="ACK588" s="60">
        <v>1.68987130401872E-3</v>
      </c>
      <c r="ACL588" s="312">
        <v>6.7491585237222697E-18</v>
      </c>
      <c r="ACM588" s="60">
        <v>7.60421467393467E-3</v>
      </c>
      <c r="ACN588" s="60">
        <v>9.5985590340192403E-4</v>
      </c>
      <c r="ACO588" s="312">
        <v>4.8572257327350599E-17</v>
      </c>
      <c r="ACP588" s="60">
        <v>8.0932427256442604E-3</v>
      </c>
      <c r="ACQ588" s="60">
        <v>7.4501940382058502E-3</v>
      </c>
      <c r="ACR588" s="60"/>
      <c r="ACS588" s="60"/>
      <c r="ACT588" s="60"/>
      <c r="ACU588" s="60"/>
      <c r="ACV588" s="60"/>
      <c r="ACW588" s="60"/>
      <c r="ACX588" s="60"/>
      <c r="ACY588" s="60">
        <v>1.08112379400359</v>
      </c>
      <c r="ACZ588" s="60">
        <v>4.1714411967341504E-3</v>
      </c>
      <c r="ADA588" s="60">
        <v>1.06221242685562E-2</v>
      </c>
      <c r="ADB588" s="60">
        <v>9.1025606064152591E-3</v>
      </c>
      <c r="ADC588" s="60">
        <v>7.4909712229187901E-3</v>
      </c>
      <c r="ADD588" s="60">
        <v>8.08434834760542E-3</v>
      </c>
      <c r="ADE588" s="60">
        <v>7.4436622993544399E-3</v>
      </c>
      <c r="ADG588" s="59"/>
    </row>
    <row r="589" spans="554:787" x14ac:dyDescent="0.25">
      <c r="UH589" s="60"/>
      <c r="UI589" s="59"/>
      <c r="UJ589" s="59"/>
      <c r="UK589" s="59"/>
      <c r="UL589" s="59"/>
      <c r="UM589" s="59"/>
      <c r="UN589" s="59"/>
      <c r="UO589" s="59"/>
      <c r="UP589" s="59"/>
      <c r="UQ589" s="59"/>
      <c r="UR589" s="59"/>
      <c r="US589" s="59"/>
      <c r="UT589" s="60">
        <v>1.3693300075829E-2</v>
      </c>
      <c r="UU589" s="59"/>
      <c r="UV589" s="59"/>
      <c r="UW589" s="59"/>
      <c r="VA589" s="59"/>
      <c r="VB589" s="59"/>
      <c r="VC589" s="59"/>
      <c r="VD589" s="59"/>
      <c r="VE589" s="59"/>
      <c r="VF589" s="59">
        <v>1.3638599775731499E-2</v>
      </c>
      <c r="VG589" s="59"/>
      <c r="VH589" s="59"/>
      <c r="VI589" s="59"/>
      <c r="VJ589" s="59"/>
      <c r="ACE589" s="60"/>
      <c r="ACF589" s="60">
        <v>4.9832832971663096E-3</v>
      </c>
      <c r="ACG589" s="60">
        <v>3.8731320251241901E-3</v>
      </c>
      <c r="ACH589" s="60">
        <v>2.08307368928848E-3</v>
      </c>
      <c r="ACI589" s="60">
        <v>1.1938526624929099E-2</v>
      </c>
      <c r="ACJ589" s="60">
        <v>4.0285896020282501E-3</v>
      </c>
      <c r="ACK589" s="60">
        <v>1.65320776410743E-3</v>
      </c>
      <c r="ACL589" s="312">
        <v>5.2041704279304197E-18</v>
      </c>
      <c r="ACM589" s="60">
        <v>7.5855235187649297E-3</v>
      </c>
      <c r="ACN589" s="60">
        <v>9.11003929047743E-4</v>
      </c>
      <c r="ACO589" s="312">
        <v>4.1633363423443401E-17</v>
      </c>
      <c r="ACP589" s="60">
        <v>8.08619026051716E-3</v>
      </c>
      <c r="ACQ589" s="60">
        <v>7.4430780592164396E-3</v>
      </c>
      <c r="ACR589" s="60"/>
      <c r="ACS589" s="60"/>
      <c r="ACT589" s="60"/>
      <c r="ACU589" s="60"/>
      <c r="ACV589" s="60"/>
      <c r="ACW589" s="60"/>
      <c r="ACX589" s="60"/>
      <c r="ACY589" s="60">
        <v>1.0809482088201501</v>
      </c>
      <c r="ACZ589" s="60">
        <v>4.1636443705374802E-3</v>
      </c>
      <c r="ADA589" s="60">
        <v>1.06113131169355E-2</v>
      </c>
      <c r="ADB589" s="60">
        <v>9.0678473145099497E-3</v>
      </c>
      <c r="ADC589" s="60">
        <v>7.4770482824342097E-3</v>
      </c>
      <c r="ADD589" s="60">
        <v>8.0837008716236995E-3</v>
      </c>
      <c r="ADE589" s="60">
        <v>7.4308353893617098E-3</v>
      </c>
      <c r="ADG589" s="59"/>
    </row>
    <row r="590" spans="554:787" x14ac:dyDescent="0.25">
      <c r="UH590" s="60"/>
      <c r="UI590" s="59"/>
      <c r="UJ590" s="59"/>
      <c r="UK590" s="59"/>
      <c r="UL590" s="59"/>
      <c r="UM590" s="59"/>
      <c r="UN590" s="59"/>
      <c r="UO590" s="59"/>
      <c r="UP590" s="59"/>
      <c r="UQ590" s="59"/>
      <c r="UR590" s="59"/>
      <c r="US590" s="59"/>
      <c r="UT590" s="60">
        <v>1.36914001777768E-2</v>
      </c>
      <c r="UU590" s="59"/>
      <c r="UV590" s="59"/>
      <c r="UW590" s="59"/>
      <c r="VA590" s="59"/>
      <c r="VB590" s="59"/>
      <c r="VC590" s="59"/>
      <c r="VD590" s="59"/>
      <c r="VE590" s="59"/>
      <c r="VF590" s="59">
        <v>1.36339999735355E-2</v>
      </c>
      <c r="VG590" s="59"/>
      <c r="VH590" s="59"/>
      <c r="VI590" s="59"/>
      <c r="VJ590" s="59"/>
      <c r="ACE590" s="60"/>
      <c r="ACF590" s="60">
        <v>4.9741151156617999E-3</v>
      </c>
      <c r="ACG590" s="60">
        <v>3.86029027113862E-3</v>
      </c>
      <c r="ACH590" s="60">
        <v>2.0533556402766999E-3</v>
      </c>
      <c r="ACI590" s="60">
        <v>1.19038881724977E-2</v>
      </c>
      <c r="ACJ590" s="60">
        <v>4.0248826296863096E-3</v>
      </c>
      <c r="ACK590" s="60">
        <v>1.63882696682029E-3</v>
      </c>
      <c r="ACL590" s="312">
        <v>3.46944695195361E-18</v>
      </c>
      <c r="ACM590" s="60">
        <v>7.5333209561962303E-3</v>
      </c>
      <c r="ACN590" s="60">
        <v>8.1809322580960798E-4</v>
      </c>
      <c r="ACO590" s="312">
        <v>2.7755575615628901E-17</v>
      </c>
      <c r="ACP590" s="60">
        <v>8.0736068131597206E-3</v>
      </c>
      <c r="ACQ590" s="60">
        <v>7.4384208038887701E-3</v>
      </c>
      <c r="ACR590" s="60"/>
      <c r="ACS590" s="60"/>
      <c r="ACT590" s="60"/>
      <c r="ACU590" s="60"/>
      <c r="ACV590" s="60"/>
      <c r="ACW590" s="60"/>
      <c r="ACX590" s="60"/>
      <c r="ACY590" s="60">
        <v>1.0809231859350701</v>
      </c>
      <c r="ACZ590" s="60">
        <v>4.1293056816148303E-3</v>
      </c>
      <c r="ADA590" s="60">
        <v>1.0606950763994301E-2</v>
      </c>
      <c r="ADB590" s="60">
        <v>9.0434551713396705E-3</v>
      </c>
      <c r="ADC590" s="60">
        <v>7.4753342877457302E-3</v>
      </c>
      <c r="ADD590" s="60">
        <v>8.08361775921E-3</v>
      </c>
      <c r="ADE590" s="60">
        <v>7.3893428679773603E-3</v>
      </c>
      <c r="ADG590" s="59"/>
    </row>
    <row r="591" spans="554:787" x14ac:dyDescent="0.25">
      <c r="UH591" s="60"/>
      <c r="UI591" s="59"/>
      <c r="UJ591" s="59"/>
      <c r="UK591" s="59"/>
      <c r="UL591" s="59"/>
      <c r="UM591" s="59"/>
      <c r="UN591" s="59"/>
      <c r="UO591" s="59"/>
      <c r="UP591" s="59"/>
      <c r="UQ591" s="59"/>
      <c r="UR591" s="59"/>
      <c r="US591" s="59"/>
      <c r="UT591" s="60">
        <v>1.368959993124E-2</v>
      </c>
      <c r="UU591" s="59"/>
      <c r="UV591" s="59"/>
      <c r="UW591" s="59"/>
      <c r="VA591" s="59"/>
      <c r="VB591" s="59"/>
      <c r="VC591" s="59"/>
      <c r="VD591" s="59"/>
      <c r="VE591" s="59"/>
      <c r="VF591" s="59">
        <v>1.36249000206589E-2</v>
      </c>
      <c r="VG591" s="59"/>
      <c r="VH591" s="59"/>
      <c r="VI591" s="59"/>
      <c r="VJ591" s="59"/>
      <c r="ACE591" s="60"/>
      <c r="ACF591" s="60">
        <v>4.9362013432174799E-3</v>
      </c>
      <c r="ACG591" s="60">
        <v>3.8530610379022999E-3</v>
      </c>
      <c r="ACH591" s="60">
        <v>2.0378139071360098E-3</v>
      </c>
      <c r="ACI591" s="60">
        <v>1.1888524146731701E-2</v>
      </c>
      <c r="ACJ591" s="60">
        <v>4.00239148386304E-3</v>
      </c>
      <c r="ACK591" s="60">
        <v>1.62685530483152E-3</v>
      </c>
      <c r="ACL591" s="60"/>
      <c r="ACM591" s="60">
        <v>7.5086869301990797E-3</v>
      </c>
      <c r="ACN591" s="60">
        <v>7.3516280537791402E-4</v>
      </c>
      <c r="ACO591" s="312">
        <v>2.7755575615628901E-17</v>
      </c>
      <c r="ACP591" s="60">
        <v>8.0674242020526404E-3</v>
      </c>
      <c r="ACQ591" s="60">
        <v>7.4310234047370799E-3</v>
      </c>
      <c r="ACR591" s="60"/>
      <c r="ACS591" s="60"/>
      <c r="ACT591" s="60"/>
      <c r="ACU591" s="60"/>
      <c r="ACV591" s="60"/>
      <c r="ACW591" s="60"/>
      <c r="ACX591" s="60"/>
      <c r="ACY591" s="60">
        <v>1.0807982755466901</v>
      </c>
      <c r="ACZ591" s="60">
        <v>4.1171803798708898E-3</v>
      </c>
      <c r="ADA591" s="60">
        <v>1.06054321180622E-2</v>
      </c>
      <c r="ADB591" s="60">
        <v>9.0354293085219296E-3</v>
      </c>
      <c r="ADC591" s="60">
        <v>7.4730361568843698E-3</v>
      </c>
      <c r="ADD591" s="60">
        <v>8.0317092508177396E-3</v>
      </c>
      <c r="ADE591" s="60">
        <v>7.3709832278737401E-3</v>
      </c>
      <c r="ADG591" s="59"/>
    </row>
    <row r="592" spans="554:787" x14ac:dyDescent="0.25">
      <c r="UH592" s="60"/>
      <c r="UI592" s="59"/>
      <c r="UJ592" s="59"/>
      <c r="UK592" s="59"/>
      <c r="UL592" s="59"/>
      <c r="UM592" s="59"/>
      <c r="UN592" s="59"/>
      <c r="UO592" s="59"/>
      <c r="UP592" s="59"/>
      <c r="UQ592" s="59"/>
      <c r="UR592" s="59"/>
      <c r="US592" s="59"/>
      <c r="UT592" s="60">
        <v>1.3687600381672301E-2</v>
      </c>
      <c r="UU592" s="59"/>
      <c r="UV592" s="59"/>
      <c r="UW592" s="59"/>
      <c r="VA592" s="59"/>
      <c r="VB592" s="59"/>
      <c r="VC592" s="59"/>
      <c r="VD592" s="59"/>
      <c r="VE592" s="59"/>
      <c r="VF592" s="59">
        <v>1.36206997558474E-2</v>
      </c>
      <c r="VG592" s="59"/>
      <c r="VH592" s="59"/>
      <c r="VI592" s="59"/>
      <c r="VJ592" s="59"/>
      <c r="ACE592" s="60"/>
      <c r="ACF592" s="60">
        <v>4.9149619455164696E-3</v>
      </c>
      <c r="ACG592" s="60">
        <v>3.83856825123649E-3</v>
      </c>
      <c r="ACH592" s="60">
        <v>2.0063907508234102E-3</v>
      </c>
      <c r="ACI592" s="60">
        <v>1.1861844222419701E-2</v>
      </c>
      <c r="ACJ592" s="60">
        <v>3.9800692778234502E-3</v>
      </c>
      <c r="ACK592" s="60">
        <v>1.6102994990432899E-3</v>
      </c>
      <c r="ACL592" s="60"/>
      <c r="ACM592" s="60">
        <v>7.4761124717148998E-3</v>
      </c>
      <c r="ACN592" s="60">
        <v>7.3474541683785305E-4</v>
      </c>
      <c r="ACO592" s="312">
        <v>2.7755575615628901E-17</v>
      </c>
      <c r="ACP592" s="60">
        <v>8.0669849175818709E-3</v>
      </c>
      <c r="ACQ592" s="60">
        <v>7.4255419483328297E-3</v>
      </c>
      <c r="ACR592" s="60"/>
      <c r="ACS592" s="60"/>
      <c r="ACT592" s="60"/>
      <c r="ACU592" s="60"/>
      <c r="ACV592" s="60"/>
      <c r="ACW592" s="60"/>
      <c r="ACX592" s="60"/>
      <c r="ACY592" s="60">
        <v>1.0807410659305701</v>
      </c>
      <c r="ACZ592" s="60">
        <v>4.1153602268885897E-3</v>
      </c>
      <c r="ADA592" s="60">
        <v>1.05906136975052E-2</v>
      </c>
      <c r="ADB592" s="60">
        <v>8.9865140134962797E-3</v>
      </c>
      <c r="ADC592" s="60">
        <v>7.4518186252245603E-3</v>
      </c>
      <c r="ADD592" s="60">
        <v>8.0288954556142697E-3</v>
      </c>
      <c r="ADE592" s="60">
        <v>7.3644358375308302E-3</v>
      </c>
      <c r="ADG592" s="59"/>
    </row>
    <row r="593" spans="554:787" x14ac:dyDescent="0.25">
      <c r="UH593" s="60"/>
      <c r="UI593" s="59"/>
      <c r="UJ593" s="59"/>
      <c r="UK593" s="59"/>
      <c r="UL593" s="59"/>
      <c r="UM593" s="59"/>
      <c r="UN593" s="59"/>
      <c r="UO593" s="59"/>
      <c r="UP593" s="59"/>
      <c r="UQ593" s="59"/>
      <c r="UR593" s="59"/>
      <c r="US593" s="59"/>
      <c r="UT593" s="60">
        <v>1.3673800043761701E-2</v>
      </c>
      <c r="UU593" s="59"/>
      <c r="UV593" s="59"/>
      <c r="UW593" s="59"/>
      <c r="VA593" s="59"/>
      <c r="VB593" s="59"/>
      <c r="VC593" s="59"/>
      <c r="VD593" s="59"/>
      <c r="VE593" s="59"/>
      <c r="VF593" s="59">
        <v>1.3530800119042299E-2</v>
      </c>
      <c r="VG593" s="59"/>
      <c r="VH593" s="59"/>
      <c r="VI593" s="59"/>
      <c r="VJ593" s="59"/>
      <c r="ACE593" s="60"/>
      <c r="ACF593" s="60">
        <v>4.8858324857617404E-3</v>
      </c>
      <c r="ACG593" s="60">
        <v>3.8364482065487799E-3</v>
      </c>
      <c r="ACH593" s="60">
        <v>1.9997704099249101E-3</v>
      </c>
      <c r="ACI593" s="60">
        <v>1.18535677779697E-2</v>
      </c>
      <c r="ACJ593" s="60">
        <v>3.9794847966113604E-3</v>
      </c>
      <c r="ACK593" s="60">
        <v>1.5882957488753001E-3</v>
      </c>
      <c r="ACL593" s="60"/>
      <c r="ACM593" s="60">
        <v>7.4542677201338498E-3</v>
      </c>
      <c r="ACN593" s="60">
        <v>5.6912450097888702E-4</v>
      </c>
      <c r="ACO593" s="312">
        <v>2.7755575615628901E-17</v>
      </c>
      <c r="ACP593" s="60">
        <v>8.0641414781686196E-3</v>
      </c>
      <c r="ACQ593" s="60">
        <v>7.42474227482374E-3</v>
      </c>
      <c r="ACR593" s="60"/>
      <c r="ACS593" s="60"/>
      <c r="ACT593" s="60"/>
      <c r="ACU593" s="60"/>
      <c r="ACV593" s="60"/>
      <c r="ACW593" s="60"/>
      <c r="ACX593" s="60"/>
      <c r="ACY593" s="60">
        <v>1.0807276081069701</v>
      </c>
      <c r="ACZ593" s="60">
        <v>4.1102662804097202E-3</v>
      </c>
      <c r="ADA593" s="60">
        <v>1.0580249084523E-2</v>
      </c>
      <c r="ADB593" s="60">
        <v>8.9774054330617106E-3</v>
      </c>
      <c r="ADC593" s="60">
        <v>7.4351926936161803E-3</v>
      </c>
      <c r="ADD593" s="60">
        <v>8.0218469172958096E-3</v>
      </c>
      <c r="ADE593" s="60">
        <v>7.3544508222277401E-3</v>
      </c>
      <c r="ADG593" s="59"/>
    </row>
    <row r="594" spans="554:787" x14ac:dyDescent="0.25">
      <c r="UH594" s="60"/>
      <c r="UI594" s="59"/>
      <c r="UJ594" s="59"/>
      <c r="UK594" s="59"/>
      <c r="UL594" s="59"/>
      <c r="UM594" s="59"/>
      <c r="UN594" s="59"/>
      <c r="UO594" s="59"/>
      <c r="UP594" s="59"/>
      <c r="UQ594" s="59"/>
      <c r="UR594" s="59"/>
      <c r="US594" s="59"/>
      <c r="UT594" s="60">
        <v>1.36663001030683E-2</v>
      </c>
      <c r="UU594" s="59"/>
      <c r="UV594" s="59"/>
      <c r="UW594" s="59"/>
      <c r="VA594" s="59"/>
      <c r="VB594" s="59"/>
      <c r="VC594" s="59"/>
      <c r="VD594" s="59"/>
      <c r="VE594" s="59"/>
      <c r="VF594" s="59">
        <v>1.3502799905836501E-2</v>
      </c>
      <c r="VG594" s="59"/>
      <c r="VH594" s="59"/>
      <c r="VI594" s="59"/>
      <c r="VJ594" s="59"/>
      <c r="ACE594" s="60"/>
      <c r="ACF594" s="60">
        <v>4.8842367462337503E-3</v>
      </c>
      <c r="ACG594" s="60">
        <v>3.8278571474285898E-3</v>
      </c>
      <c r="ACH594" s="60">
        <v>1.9925768244546801E-3</v>
      </c>
      <c r="ACI594" s="60">
        <v>1.1822485928220799E-2</v>
      </c>
      <c r="ACJ594" s="60">
        <v>3.97911809926417E-3</v>
      </c>
      <c r="ACK594" s="60">
        <v>1.5662185361217701E-3</v>
      </c>
      <c r="ACL594" s="60"/>
      <c r="ACM594" s="60">
        <v>7.4383026848559002E-3</v>
      </c>
      <c r="ACN594" s="60">
        <v>5.2022276052229605E-4</v>
      </c>
      <c r="ACO594" s="312">
        <v>1.38777878078145E-17</v>
      </c>
      <c r="ACP594" s="60">
        <v>8.0613164733994592E-3</v>
      </c>
      <c r="ACQ594" s="60">
        <v>7.3957732543580897E-3</v>
      </c>
      <c r="ACR594" s="60"/>
      <c r="ACS594" s="60"/>
      <c r="ACT594" s="60"/>
      <c r="ACU594" s="60"/>
      <c r="ACV594" s="60"/>
      <c r="ACW594" s="60"/>
      <c r="ACX594" s="60"/>
      <c r="ACY594" s="60">
        <v>1.0806737395436601</v>
      </c>
      <c r="ACZ594" s="60">
        <v>4.1052123999006304E-3</v>
      </c>
      <c r="ADA594" s="60">
        <v>1.05765230473497E-2</v>
      </c>
      <c r="ADB594" s="60">
        <v>8.9724577072727296E-3</v>
      </c>
      <c r="ADC594" s="60">
        <v>7.4192895198198997E-3</v>
      </c>
      <c r="ADD594" s="60">
        <v>8.0037798773058607E-3</v>
      </c>
      <c r="ADE594" s="60">
        <v>7.3518733945070703E-3</v>
      </c>
      <c r="ADG594" s="59"/>
    </row>
    <row r="595" spans="554:787" x14ac:dyDescent="0.25">
      <c r="UH595" s="60"/>
      <c r="UI595" s="59"/>
      <c r="UJ595" s="59"/>
      <c r="UK595" s="59"/>
      <c r="UL595" s="59"/>
      <c r="UM595" s="59"/>
      <c r="UN595" s="59"/>
      <c r="UO595" s="59"/>
      <c r="UP595" s="59"/>
      <c r="UQ595" s="59"/>
      <c r="UR595" s="59"/>
      <c r="US595" s="59"/>
      <c r="UT595" s="60">
        <v>1.36575000360608E-2</v>
      </c>
      <c r="UU595" s="59"/>
      <c r="UV595" s="59"/>
      <c r="UW595" s="59"/>
      <c r="VA595" s="59"/>
      <c r="VB595" s="59"/>
      <c r="VC595" s="59"/>
      <c r="VD595" s="59"/>
      <c r="VE595" s="59"/>
      <c r="VF595" s="59">
        <v>1.34416995570063E-2</v>
      </c>
      <c r="VG595" s="59"/>
      <c r="VH595" s="59"/>
      <c r="VI595" s="59"/>
      <c r="VJ595" s="59"/>
      <c r="ACE595" s="60"/>
      <c r="ACF595" s="60">
        <v>4.8750368858359603E-3</v>
      </c>
      <c r="ACG595" s="60">
        <v>3.8263259300637502E-3</v>
      </c>
      <c r="ACH595" s="60">
        <v>1.98705678127193E-3</v>
      </c>
      <c r="ACI595" s="60">
        <v>1.1815506227888E-2</v>
      </c>
      <c r="ACJ595" s="60">
        <v>3.9703553557066699E-3</v>
      </c>
      <c r="ACK595" s="60">
        <v>1.55467738882164E-3</v>
      </c>
      <c r="ACL595" s="60"/>
      <c r="ACM595" s="60">
        <v>7.4377158251115504E-3</v>
      </c>
      <c r="ACN595" s="60">
        <v>5.10455488202713E-4</v>
      </c>
      <c r="ACO595" s="312">
        <v>1.38777878078145E-17</v>
      </c>
      <c r="ACP595" s="60">
        <v>8.0608331160255692E-3</v>
      </c>
      <c r="ACQ595" s="60">
        <v>7.3312732234266896E-3</v>
      </c>
      <c r="ACR595" s="60"/>
      <c r="ACS595" s="60"/>
      <c r="ACT595" s="60"/>
      <c r="ACU595" s="60"/>
      <c r="ACV595" s="60"/>
      <c r="ACW595" s="60"/>
      <c r="ACX595" s="60"/>
      <c r="ACY595" s="60">
        <v>1.08056297498211</v>
      </c>
      <c r="ACZ595" s="60">
        <v>4.1044978341685402E-3</v>
      </c>
      <c r="ADA595" s="60">
        <v>1.05755740001157E-2</v>
      </c>
      <c r="ADB595" s="60">
        <v>8.9302853545479392E-3</v>
      </c>
      <c r="ADC595" s="60">
        <v>7.4070486836112399E-3</v>
      </c>
      <c r="ADD595" s="60">
        <v>7.9650815308907798E-3</v>
      </c>
      <c r="ADE595" s="60">
        <v>7.3440099840327202E-3</v>
      </c>
      <c r="ADG595" s="59"/>
    </row>
    <row r="596" spans="554:787" x14ac:dyDescent="0.25">
      <c r="UH596" s="60"/>
      <c r="UI596" s="59"/>
      <c r="UJ596" s="59"/>
      <c r="UK596" s="59"/>
      <c r="UL596" s="59"/>
      <c r="UM596" s="59"/>
      <c r="UN596" s="59"/>
      <c r="UO596" s="59"/>
      <c r="UP596" s="59"/>
      <c r="UQ596" s="59"/>
      <c r="UR596" s="59"/>
      <c r="US596" s="59"/>
      <c r="UT596" s="60">
        <v>1.3649799861013801E-2</v>
      </c>
      <c r="UU596" s="59"/>
      <c r="UV596" s="59"/>
      <c r="UW596" s="59"/>
      <c r="VA596" s="59"/>
      <c r="VB596" s="59"/>
      <c r="VC596" s="59"/>
      <c r="VD596" s="59"/>
      <c r="VE596" s="59"/>
      <c r="VF596" s="59">
        <v>1.3386899605393399E-2</v>
      </c>
      <c r="VG596" s="59"/>
      <c r="VH596" s="59"/>
      <c r="VI596" s="59"/>
      <c r="VJ596" s="59"/>
      <c r="ACE596" s="60"/>
      <c r="ACF596" s="60">
        <v>4.8739309414485097E-3</v>
      </c>
      <c r="ACG596" s="60">
        <v>3.81150654763447E-3</v>
      </c>
      <c r="ACH596" s="60">
        <v>1.9831805094438098E-3</v>
      </c>
      <c r="ACI596" s="60">
        <v>1.17967914203203E-2</v>
      </c>
      <c r="ACJ596" s="60">
        <v>3.9675757303098604E-3</v>
      </c>
      <c r="ACK596" s="60">
        <v>1.4798599925473601E-3</v>
      </c>
      <c r="ACL596" s="60"/>
      <c r="ACM596" s="60">
        <v>7.4010592121509702E-3</v>
      </c>
      <c r="ACN596" s="60">
        <v>5.0962178172245698E-4</v>
      </c>
      <c r="ACO596" s="312">
        <v>1.38777878078145E-17</v>
      </c>
      <c r="ACP596" s="60">
        <v>8.0326880577949299E-3</v>
      </c>
      <c r="ACQ596" s="60">
        <v>7.3194225768318799E-3</v>
      </c>
      <c r="ACR596" s="60"/>
      <c r="ACS596" s="60"/>
      <c r="ACT596" s="60"/>
      <c r="ACU596" s="60"/>
      <c r="ACV596" s="60"/>
      <c r="ACW596" s="60"/>
      <c r="ACX596" s="60"/>
      <c r="ACY596" s="60">
        <v>1.0803987603966101</v>
      </c>
      <c r="ACZ596" s="60">
        <v>4.1040888514451103E-3</v>
      </c>
      <c r="ADA596" s="60">
        <v>1.05583926545117E-2</v>
      </c>
      <c r="ADB596" s="60">
        <v>8.9159035655548592E-3</v>
      </c>
      <c r="ADC596" s="60">
        <v>7.35919083184698E-3</v>
      </c>
      <c r="ADD596" s="60">
        <v>7.9595980463127106E-3</v>
      </c>
      <c r="ADE596" s="60">
        <v>7.2564959548096497E-3</v>
      </c>
      <c r="ADG596" s="59"/>
    </row>
    <row r="597" spans="554:787" x14ac:dyDescent="0.25">
      <c r="UH597" s="60"/>
      <c r="UI597" s="59"/>
      <c r="UJ597" s="59"/>
      <c r="UK597" s="59"/>
      <c r="UL597" s="59"/>
      <c r="UM597" s="59"/>
      <c r="UN597" s="59"/>
      <c r="UO597" s="59"/>
      <c r="UP597" s="59"/>
      <c r="UQ597" s="59"/>
      <c r="UR597" s="59"/>
      <c r="US597" s="59"/>
      <c r="UT597" s="60">
        <v>1.3644400052726199E-2</v>
      </c>
      <c r="UU597" s="59"/>
      <c r="UV597" s="59"/>
      <c r="UW597" s="59"/>
      <c r="VA597" s="59"/>
      <c r="VB597" s="59"/>
      <c r="VC597" s="59"/>
      <c r="VD597" s="59"/>
      <c r="VE597" s="59"/>
      <c r="VF597" s="59">
        <v>1.26441996544599E-2</v>
      </c>
      <c r="VG597" s="59"/>
      <c r="VH597" s="59"/>
      <c r="VI597" s="59"/>
      <c r="VJ597" s="59"/>
      <c r="ACE597" s="60"/>
      <c r="ACF597" s="60">
        <v>4.8667889118231798E-3</v>
      </c>
      <c r="ACG597" s="60">
        <v>3.8019756112286202E-3</v>
      </c>
      <c r="ACH597" s="60">
        <v>1.94102924363832E-3</v>
      </c>
      <c r="ACI597" s="60">
        <v>1.1778623614906499E-2</v>
      </c>
      <c r="ACJ597" s="60">
        <v>3.9613675025612699E-3</v>
      </c>
      <c r="ACK597" s="60">
        <v>1.4735994874604901E-3</v>
      </c>
      <c r="ACL597" s="60"/>
      <c r="ACM597" s="60">
        <v>7.3967361041118599E-3</v>
      </c>
      <c r="ACN597" s="60">
        <v>4.40160513010684E-4</v>
      </c>
      <c r="ACO597" s="312">
        <v>1.38777878078145E-17</v>
      </c>
      <c r="ACP597" s="60">
        <v>7.9827850011914402E-3</v>
      </c>
      <c r="ACQ597" s="60">
        <v>7.2976082379850402E-3</v>
      </c>
      <c r="ACR597" s="60"/>
      <c r="ACS597" s="60"/>
      <c r="ACT597" s="60"/>
      <c r="ACU597" s="60"/>
      <c r="ACV597" s="60"/>
      <c r="ACW597" s="60"/>
      <c r="ACX597" s="60"/>
      <c r="ACY597" s="60">
        <v>1.0802941699654001</v>
      </c>
      <c r="ACZ597" s="60">
        <v>4.0983409989339701E-3</v>
      </c>
      <c r="ADA597" s="60">
        <v>1.0497784774398101E-2</v>
      </c>
      <c r="ADB597" s="60">
        <v>8.8930516757691497E-3</v>
      </c>
      <c r="ADC597" s="60">
        <v>7.3271168066085697E-3</v>
      </c>
      <c r="ADD597" s="60">
        <v>7.7727687547061997E-3</v>
      </c>
      <c r="ADE597" s="60">
        <v>7.2239193724019501E-3</v>
      </c>
      <c r="ADG597" s="59"/>
    </row>
    <row r="598" spans="554:787" x14ac:dyDescent="0.25">
      <c r="UH598" s="60"/>
      <c r="UI598" s="59"/>
      <c r="UJ598" s="59"/>
      <c r="UK598" s="59"/>
      <c r="UL598" s="59"/>
      <c r="UM598" s="59"/>
      <c r="UN598" s="59"/>
      <c r="UO598" s="59"/>
      <c r="UP598" s="59"/>
      <c r="UQ598" s="59"/>
      <c r="UR598" s="59"/>
      <c r="US598" s="59"/>
      <c r="UT598" s="60">
        <v>1.3640600256621799E-2</v>
      </c>
      <c r="UU598" s="59"/>
      <c r="UV598" s="59"/>
      <c r="UW598" s="59"/>
      <c r="VA598" s="59"/>
      <c r="VB598" s="59"/>
      <c r="VC598" s="59"/>
      <c r="VD598" s="59"/>
      <c r="VE598" s="59"/>
      <c r="VF598" s="59">
        <v>1.1998699977993899E-2</v>
      </c>
      <c r="VG598" s="59"/>
      <c r="VH598" s="59"/>
      <c r="VI598" s="59"/>
      <c r="VJ598" s="59"/>
      <c r="ACF598" s="60">
        <v>4.8411365427773198E-3</v>
      </c>
      <c r="ACG598" s="60">
        <v>3.7854257796976301E-3</v>
      </c>
      <c r="ACH598" s="60">
        <v>1.93634112491409E-3</v>
      </c>
      <c r="ACI598" s="60">
        <v>1.17414702828903E-2</v>
      </c>
      <c r="ACJ598" s="60">
        <v>3.9428072330935197E-3</v>
      </c>
      <c r="ACK598" s="60">
        <v>1.4546492486806799E-3</v>
      </c>
      <c r="ACL598" s="60"/>
      <c r="ACM598" s="60">
        <v>7.3239136112022898E-3</v>
      </c>
      <c r="ACN598" s="60">
        <v>3.2718953650249101E-4</v>
      </c>
      <c r="ACO598" s="312">
        <v>1.38777878078145E-17</v>
      </c>
      <c r="ACP598" s="60">
        <v>7.9796819041602993E-3</v>
      </c>
      <c r="ACQ598" s="60">
        <v>7.2849401661219801E-3</v>
      </c>
      <c r="ACR598" s="60"/>
      <c r="ACS598" s="60"/>
      <c r="ACT598" s="60"/>
      <c r="ACU598" s="60"/>
      <c r="ACV598" s="60"/>
      <c r="ACW598" s="60"/>
      <c r="ACX598" s="60"/>
      <c r="ACY598" s="60">
        <v>1.0802345099608199</v>
      </c>
      <c r="ACZ598" s="60">
        <v>4.0845526071148098E-3</v>
      </c>
      <c r="ADA598" s="60">
        <v>1.0490612420785601E-2</v>
      </c>
      <c r="ADB598" s="60">
        <v>8.8797670200416907E-3</v>
      </c>
      <c r="ADC598" s="60">
        <v>7.3228740444858404E-3</v>
      </c>
      <c r="ADD598" s="60">
        <v>7.7303491332609102E-3</v>
      </c>
      <c r="ADE598" s="60">
        <v>7.2148938939330899E-3</v>
      </c>
    </row>
    <row r="599" spans="554:787" x14ac:dyDescent="0.25">
      <c r="UT599" s="60">
        <v>1.36267999187111E-2</v>
      </c>
      <c r="ACF599" s="60">
        <v>4.8386100766662403E-3</v>
      </c>
      <c r="ACG599" s="60">
        <v>3.7771161765058599E-3</v>
      </c>
      <c r="ACH599" s="60">
        <v>1.91842194994691E-3</v>
      </c>
      <c r="ACI599" s="60">
        <v>1.17318110141971E-2</v>
      </c>
      <c r="ACJ599" s="60">
        <v>3.9165206276575099E-3</v>
      </c>
      <c r="ACK599" s="60">
        <v>1.44260972631276E-3</v>
      </c>
      <c r="ACL599" s="60"/>
      <c r="ACM599" s="60">
        <v>7.3137576004822999E-3</v>
      </c>
      <c r="ACN599" s="60">
        <v>1.2483672520448001E-4</v>
      </c>
      <c r="ACO599" s="312">
        <v>8.6736173798840401E-18</v>
      </c>
      <c r="ACP599" s="60">
        <v>7.9532762082974405E-3</v>
      </c>
      <c r="ACQ599" s="60">
        <v>7.2806643264992097E-3</v>
      </c>
      <c r="ACR599" s="60"/>
      <c r="ACS599" s="60"/>
      <c r="ACT599" s="60"/>
      <c r="ACU599" s="60"/>
      <c r="ACV599" s="60"/>
      <c r="ACW599" s="60"/>
      <c r="ACX599" s="60"/>
      <c r="ACY599" s="60">
        <v>1.08009524783204</v>
      </c>
      <c r="ACZ599" s="60">
        <v>4.0655480781291303E-3</v>
      </c>
      <c r="ADA599" s="60">
        <v>1.04560324476278E-2</v>
      </c>
      <c r="ADB599" s="60">
        <v>8.8681722791154292E-3</v>
      </c>
      <c r="ADC599" s="60">
        <v>7.3203707209606598E-3</v>
      </c>
      <c r="ADD599" s="60">
        <v>7.7030564267039402E-3</v>
      </c>
      <c r="ADE599" s="60">
        <v>7.1907273614138303E-3</v>
      </c>
    </row>
    <row r="600" spans="554:787" x14ac:dyDescent="0.25">
      <c r="UT600" s="60">
        <v>1.3610700145363801E-2</v>
      </c>
      <c r="ACF600" s="60">
        <v>4.8241152346131201E-3</v>
      </c>
      <c r="ACG600" s="60">
        <v>3.7592332145227401E-3</v>
      </c>
      <c r="ACH600" s="60">
        <v>1.90504654205558E-3</v>
      </c>
      <c r="ACI600" s="60">
        <v>1.1669418011656101E-2</v>
      </c>
      <c r="ACJ600" s="60">
        <v>3.9163272460180304E-3</v>
      </c>
      <c r="ACK600" s="60">
        <v>1.43886565108296E-3</v>
      </c>
      <c r="ACL600" s="60"/>
      <c r="ACM600" s="60">
        <v>7.2451464417980999E-3</v>
      </c>
      <c r="ACN600" s="312">
        <v>2.7755575615628901E-17</v>
      </c>
      <c r="ACO600" s="312">
        <v>5.63785129692462E-18</v>
      </c>
      <c r="ACP600" s="60">
        <v>7.9502143366398693E-3</v>
      </c>
      <c r="ACQ600" s="60">
        <v>7.2798236482203302E-3</v>
      </c>
      <c r="ACR600" s="60"/>
      <c r="ACS600" s="60"/>
      <c r="ACT600" s="60"/>
      <c r="ACU600" s="60"/>
      <c r="ACV600" s="60"/>
      <c r="ACW600" s="60"/>
      <c r="ACX600" s="60"/>
      <c r="ACY600" s="60">
        <v>1.0800949348725899</v>
      </c>
      <c r="ACZ600" s="60">
        <v>4.0518973948469802E-3</v>
      </c>
      <c r="ADA600" s="60">
        <v>1.04236890267662E-2</v>
      </c>
      <c r="ADB600" s="60">
        <v>8.8628880385595299E-3</v>
      </c>
      <c r="ADC600" s="60">
        <v>7.3182562809269098E-3</v>
      </c>
      <c r="ADD600" s="60">
        <v>7.6932998149017804E-3</v>
      </c>
      <c r="ADE600" s="60">
        <v>7.1635738728503904E-3</v>
      </c>
    </row>
    <row r="601" spans="554:787" x14ac:dyDescent="0.25">
      <c r="UT601" s="60">
        <v>1.35508002713322E-2</v>
      </c>
      <c r="ACF601" s="60">
        <v>4.8158645241283497E-3</v>
      </c>
      <c r="ACG601" s="60">
        <v>3.7471042321081801E-3</v>
      </c>
      <c r="ACH601" s="60">
        <v>1.88981875627013E-3</v>
      </c>
      <c r="ACI601" s="60">
        <v>1.16660320075559E-2</v>
      </c>
      <c r="ACJ601" s="60">
        <v>3.8983194321140099E-3</v>
      </c>
      <c r="ACK601" s="60">
        <v>1.4246557748568501E-3</v>
      </c>
      <c r="ACL601" s="60"/>
      <c r="ACM601" s="60">
        <v>7.2194927510903896E-3</v>
      </c>
      <c r="ACN601" s="312">
        <v>2.7755575615628901E-17</v>
      </c>
      <c r="ACO601" s="312">
        <v>3.46944695195361E-18</v>
      </c>
      <c r="ACP601" s="60">
        <v>7.9384498604399608E-3</v>
      </c>
      <c r="ACQ601" s="60">
        <v>7.2765913863597599E-3</v>
      </c>
      <c r="ACR601" s="60"/>
      <c r="ACS601" s="60"/>
      <c r="ACT601" s="60"/>
      <c r="ACU601" s="60"/>
      <c r="ACV601" s="60"/>
      <c r="ACW601" s="60"/>
      <c r="ACX601" s="60"/>
      <c r="ACY601" s="60">
        <v>1.0800306696276001</v>
      </c>
      <c r="ACZ601" s="60">
        <v>4.0313391447239499E-3</v>
      </c>
      <c r="ADA601" s="60">
        <v>1.04231805107824E-2</v>
      </c>
      <c r="ADB601" s="60">
        <v>8.8619087875998794E-3</v>
      </c>
      <c r="ADC601" s="60">
        <v>7.3129655234672897E-3</v>
      </c>
      <c r="ADD601" s="60">
        <v>7.6919893113981102E-3</v>
      </c>
      <c r="ADE601" s="60">
        <v>7.1438177736246602E-3</v>
      </c>
    </row>
    <row r="602" spans="554:787" x14ac:dyDescent="0.25">
      <c r="UT602" s="60">
        <v>1.35476998984813E-2</v>
      </c>
      <c r="ACF602" s="60">
        <v>4.7864236248443704E-3</v>
      </c>
      <c r="ACG602" s="60">
        <v>3.7388274967431502E-3</v>
      </c>
      <c r="ACH602" s="60">
        <v>1.8584465128632999E-3</v>
      </c>
      <c r="ACI602" s="60">
        <v>1.16408247963445E-2</v>
      </c>
      <c r="ACJ602" s="60">
        <v>3.8948212428969501E-3</v>
      </c>
      <c r="ACK602" s="60">
        <v>1.40715134969083E-3</v>
      </c>
      <c r="ACL602" s="60"/>
      <c r="ACM602" s="60">
        <v>7.2079929374836704E-3</v>
      </c>
      <c r="ACN602" s="312">
        <v>2.7755575615628901E-17</v>
      </c>
      <c r="ACO602" s="312">
        <v>3.46944695195361E-18</v>
      </c>
      <c r="ACP602" s="60">
        <v>7.8810079590202493E-3</v>
      </c>
      <c r="ACQ602" s="60">
        <v>7.2527737840534599E-3</v>
      </c>
      <c r="ACR602" s="60"/>
      <c r="ACS602" s="60"/>
      <c r="ACT602" s="60"/>
      <c r="ACU602" s="60"/>
      <c r="ACV602" s="60"/>
      <c r="ACW602" s="60"/>
      <c r="ACX602" s="60"/>
      <c r="ACY602" s="60">
        <v>1.0798831564483</v>
      </c>
      <c r="ACZ602" s="60">
        <v>4.0239085316442196E-3</v>
      </c>
      <c r="ADA602" s="60">
        <v>1.04093698556971E-2</v>
      </c>
      <c r="ADB602" s="60">
        <v>8.8392878025562692E-3</v>
      </c>
      <c r="ADC602" s="60">
        <v>7.2776169303955199E-3</v>
      </c>
      <c r="ADD602" s="60">
        <v>7.6897104126428901E-3</v>
      </c>
      <c r="ADE602" s="60">
        <v>7.1400538148918601E-3</v>
      </c>
    </row>
    <row r="603" spans="554:787" x14ac:dyDescent="0.25">
      <c r="UT603" s="60">
        <v>1.35183995589613E-2</v>
      </c>
      <c r="ACF603" s="60">
        <v>4.7746604140658901E-3</v>
      </c>
      <c r="ACG603" s="60">
        <v>3.72277776660039E-3</v>
      </c>
      <c r="ACH603" s="60">
        <v>1.84093772016555E-3</v>
      </c>
      <c r="ACI603" s="60">
        <v>1.16243710248102E-2</v>
      </c>
      <c r="ACJ603" s="60">
        <v>3.8673963861952298E-3</v>
      </c>
      <c r="ACK603" s="60">
        <v>1.35713541775213E-3</v>
      </c>
      <c r="ACL603" s="60"/>
      <c r="ACM603" s="60">
        <v>7.1964114222748598E-3</v>
      </c>
      <c r="ACN603" s="312">
        <v>2.7755575615628901E-17</v>
      </c>
      <c r="ACO603" s="312">
        <v>2.6020852139652099E-18</v>
      </c>
      <c r="ACP603" s="60">
        <v>7.8757218320406001E-3</v>
      </c>
      <c r="ACQ603" s="60">
        <v>7.2472344993892599E-3</v>
      </c>
      <c r="ACR603" s="60"/>
      <c r="ACS603" s="60"/>
      <c r="ACT603" s="60"/>
      <c r="ACU603" s="60"/>
      <c r="ACV603" s="60"/>
      <c r="ACW603" s="60"/>
      <c r="ACX603" s="60"/>
      <c r="ACY603" s="60">
        <v>1.0797666079000201</v>
      </c>
      <c r="ACZ603" s="60">
        <v>4.0191265286510002E-3</v>
      </c>
      <c r="ADA603" s="60">
        <v>1.03943792283436E-2</v>
      </c>
      <c r="ADB603" s="60">
        <v>8.8283852172913093E-3</v>
      </c>
      <c r="ADC603" s="60">
        <v>7.27085729045099E-3</v>
      </c>
      <c r="ADD603" s="60">
        <v>7.6680055236976003E-3</v>
      </c>
      <c r="ADE603" s="60">
        <v>7.1235330463793999E-3</v>
      </c>
    </row>
    <row r="604" spans="554:787" x14ac:dyDescent="0.25">
      <c r="UT604" s="60">
        <v>1.35155003517866E-2</v>
      </c>
      <c r="ACF604" s="60">
        <v>4.7577290215548703E-3</v>
      </c>
      <c r="ACG604" s="60">
        <v>3.7219390713294099E-3</v>
      </c>
      <c r="ACH604" s="60">
        <v>1.8071847720471899E-3</v>
      </c>
      <c r="ACI604" s="60">
        <v>1.1591449731391E-2</v>
      </c>
      <c r="ACJ604" s="60">
        <v>3.8128510331925402E-3</v>
      </c>
      <c r="ACK604" s="60">
        <v>1.3492912066367701E-3</v>
      </c>
      <c r="ACL604" s="60"/>
      <c r="ACM604" s="60">
        <v>7.1908344162763798E-3</v>
      </c>
      <c r="ACN604" s="312">
        <v>2.7755575615628901E-17</v>
      </c>
      <c r="ACO604" s="312"/>
      <c r="ACP604" s="60">
        <v>7.8371654946286298E-3</v>
      </c>
      <c r="ACQ604" s="60">
        <v>7.2127225821931699E-3</v>
      </c>
      <c r="ACR604" s="60"/>
      <c r="ACS604" s="60"/>
      <c r="ACT604" s="60"/>
      <c r="ACU604" s="60"/>
      <c r="ACV604" s="60"/>
      <c r="ACW604" s="60"/>
      <c r="ACX604" s="60"/>
      <c r="ACY604" s="60">
        <v>1.07970835544662</v>
      </c>
      <c r="ACZ604" s="60">
        <v>4.0181130482869103E-3</v>
      </c>
      <c r="ADA604" s="60">
        <v>1.0393925792951999E-2</v>
      </c>
      <c r="ADB604" s="60">
        <v>8.8272608199139006E-3</v>
      </c>
      <c r="ADC604" s="60">
        <v>7.2312624751493101E-3</v>
      </c>
      <c r="ADD604" s="60">
        <v>7.6525765525795103E-3</v>
      </c>
      <c r="ADE604" s="60">
        <v>7.1110940858900703E-3</v>
      </c>
    </row>
    <row r="605" spans="554:787" x14ac:dyDescent="0.25">
      <c r="UT605" s="60">
        <v>1.3445200398564301E-2</v>
      </c>
      <c r="ACF605" s="60">
        <v>4.7505439167891302E-3</v>
      </c>
      <c r="ACG605" s="60">
        <v>3.7138330683956599E-3</v>
      </c>
      <c r="ACH605" s="60">
        <v>1.7954261962448499E-3</v>
      </c>
      <c r="ACI605" s="60">
        <v>1.1545779733599101E-2</v>
      </c>
      <c r="ACJ605" s="60">
        <v>3.7791374118614799E-3</v>
      </c>
      <c r="ACK605" s="60">
        <v>1.34007028836984E-3</v>
      </c>
      <c r="ACL605" s="60"/>
      <c r="ACM605" s="60">
        <v>7.1895528778507098E-3</v>
      </c>
      <c r="ACN605" s="312">
        <v>2.7755575615628901E-17</v>
      </c>
      <c r="ACO605" s="312"/>
      <c r="ACP605" s="60">
        <v>7.8081594726237902E-3</v>
      </c>
      <c r="ACQ605" s="60">
        <v>7.1760698832111398E-3</v>
      </c>
      <c r="ACR605" s="60"/>
      <c r="ACS605" s="60"/>
      <c r="ACT605" s="60"/>
      <c r="ACU605" s="60"/>
      <c r="ACV605" s="60"/>
      <c r="ACW605" s="60"/>
      <c r="ACX605" s="60"/>
      <c r="ACY605" s="60">
        <v>1.0795803644615301</v>
      </c>
      <c r="ACZ605" s="60">
        <v>4.0176573248553796E-3</v>
      </c>
      <c r="ADA605" s="60">
        <v>1.03768548736481E-2</v>
      </c>
      <c r="ADB605" s="60">
        <v>8.8043897007209007E-3</v>
      </c>
      <c r="ADC605" s="60">
        <v>7.2298276553816503E-3</v>
      </c>
      <c r="ADD605" s="60">
        <v>7.6137695398396897E-3</v>
      </c>
      <c r="ADE605" s="60">
        <v>7.1083551049314197E-3</v>
      </c>
    </row>
    <row r="606" spans="554:787" x14ac:dyDescent="0.25">
      <c r="UT606" s="60">
        <v>1.33955003693699E-2</v>
      </c>
      <c r="ACF606" s="60">
        <v>4.7413862072443096E-3</v>
      </c>
      <c r="ACG606" s="60">
        <v>3.7084078284779398E-3</v>
      </c>
      <c r="ACH606" s="60">
        <v>1.76730359480207E-3</v>
      </c>
      <c r="ACI606" s="60">
        <v>1.1545530808551301E-2</v>
      </c>
      <c r="ACJ606" s="60">
        <v>3.7723201713402601E-3</v>
      </c>
      <c r="ACK606" s="60">
        <v>1.3356585378891E-3</v>
      </c>
      <c r="ACL606" s="60"/>
      <c r="ACM606" s="60">
        <v>7.1839006638265701E-3</v>
      </c>
      <c r="ACN606" s="312">
        <v>1.90819582357449E-17</v>
      </c>
      <c r="ACO606" s="312"/>
      <c r="ACP606" s="60">
        <v>7.7920237548858096E-3</v>
      </c>
      <c r="ACQ606" s="60">
        <v>7.16648719596119E-3</v>
      </c>
      <c r="ACR606" s="60"/>
      <c r="ACS606" s="60"/>
      <c r="ACT606" s="60"/>
      <c r="ACU606" s="60"/>
      <c r="ACV606" s="60"/>
      <c r="ACW606" s="60"/>
      <c r="ACX606" s="60"/>
      <c r="ACY606" s="60">
        <v>1.0794830435401299</v>
      </c>
      <c r="ACZ606" s="60">
        <v>3.9944392569243497E-3</v>
      </c>
      <c r="ADA606" s="60">
        <v>1.0359839930042501E-2</v>
      </c>
      <c r="ADB606" s="60">
        <v>8.7983525357339994E-3</v>
      </c>
      <c r="ADC606" s="60">
        <v>7.22009209369384E-3</v>
      </c>
      <c r="ADD606" s="60">
        <v>7.6093852148150102E-3</v>
      </c>
      <c r="ADE606" s="60">
        <v>7.1020217903909697E-3</v>
      </c>
    </row>
    <row r="607" spans="554:787" x14ac:dyDescent="0.25">
      <c r="UT607" s="60">
        <v>1.26152001321315E-2</v>
      </c>
      <c r="ACF607" s="60">
        <v>4.7301573061237596E-3</v>
      </c>
      <c r="ACG607" s="60">
        <v>3.69905687018812E-3</v>
      </c>
      <c r="ACH607" s="60">
        <v>1.7629573449567499E-3</v>
      </c>
      <c r="ACI607" s="60">
        <v>1.1520483677659199E-2</v>
      </c>
      <c r="ACJ607" s="60">
        <v>3.74764177599068E-3</v>
      </c>
      <c r="ACK607" s="60">
        <v>1.3280075044820501E-3</v>
      </c>
      <c r="ACL607" s="60"/>
      <c r="ACM607" s="60">
        <v>7.1769155514085099E-3</v>
      </c>
      <c r="ACN607" s="312">
        <v>1.38777878078145E-17</v>
      </c>
      <c r="ACO607" s="312"/>
      <c r="ACP607" s="60">
        <v>7.7833566113083997E-3</v>
      </c>
      <c r="ACQ607" s="60">
        <v>7.11091793494495E-3</v>
      </c>
      <c r="ACR607" s="60"/>
      <c r="ACS607" s="60"/>
      <c r="ACT607" s="60"/>
      <c r="ACU607" s="60"/>
      <c r="ACV607" s="60"/>
      <c r="ACW607" s="60"/>
      <c r="ACX607" s="60"/>
      <c r="ACY607" s="60">
        <v>1.0794411954454199</v>
      </c>
      <c r="ACZ607" s="60">
        <v>3.9830281434715901E-3</v>
      </c>
      <c r="ADA607" s="60">
        <v>1.03552902723452E-2</v>
      </c>
      <c r="ADB607" s="60">
        <v>8.7596810538000894E-3</v>
      </c>
      <c r="ADC607" s="60">
        <v>7.2185015678906802E-3</v>
      </c>
      <c r="ADD607" s="60">
        <v>7.5818978545364102E-3</v>
      </c>
      <c r="ADE607" s="60">
        <v>6.9648623282617698E-3</v>
      </c>
    </row>
    <row r="608" spans="554:787" x14ac:dyDescent="0.25">
      <c r="UT608" s="60">
        <v>1.18246003985404E-2</v>
      </c>
      <c r="ACF608" s="60">
        <v>4.7251479137612002E-3</v>
      </c>
      <c r="ACG608" s="60">
        <v>3.6980964570137598E-3</v>
      </c>
      <c r="ACH608" s="60">
        <v>1.7617819549076001E-3</v>
      </c>
      <c r="ACI608" s="60">
        <v>1.1503189517517399E-2</v>
      </c>
      <c r="ACJ608" s="60">
        <v>3.7399781057799999E-3</v>
      </c>
      <c r="ACK608" s="60">
        <v>1.3279732599090299E-3</v>
      </c>
      <c r="ACL608" s="60"/>
      <c r="ACM608" s="60">
        <v>7.1631675659963E-3</v>
      </c>
      <c r="ACN608" s="312">
        <v>1.38777878078145E-17</v>
      </c>
      <c r="ACO608" s="312"/>
      <c r="ACP608" s="60">
        <v>7.7579633566425901E-3</v>
      </c>
      <c r="ACQ608" s="60">
        <v>7.0999643868221302E-3</v>
      </c>
      <c r="ACR608" s="60"/>
      <c r="ACS608" s="60"/>
      <c r="ACT608" s="60"/>
      <c r="ACU608" s="60"/>
      <c r="ACV608" s="60"/>
      <c r="ACW608" s="60"/>
      <c r="ACX608" s="60"/>
      <c r="ACY608" s="60">
        <v>1.0794410473812099</v>
      </c>
      <c r="ACZ608" s="60">
        <v>3.96067478241294E-3</v>
      </c>
      <c r="ADA608" s="60">
        <v>1.0351033855855601E-2</v>
      </c>
      <c r="ADB608" s="60">
        <v>8.7541582320875399E-3</v>
      </c>
      <c r="ADC608" s="60">
        <v>7.2156440490018002E-3</v>
      </c>
      <c r="ADD608" s="60">
        <v>7.5759768445440596E-3</v>
      </c>
      <c r="ADE608" s="60">
        <v>6.9521916788953201E-3</v>
      </c>
    </row>
    <row r="609" spans="760:785" x14ac:dyDescent="0.25">
      <c r="ACF609" s="60">
        <v>4.6996706407725101E-3</v>
      </c>
      <c r="ACG609" s="60">
        <v>3.6978265135474099E-3</v>
      </c>
      <c r="ACH609" s="60">
        <v>1.70652254545866E-3</v>
      </c>
      <c r="ACI609" s="60">
        <v>1.1471911513567501E-2</v>
      </c>
      <c r="ACJ609" s="60">
        <v>3.71970067492289E-3</v>
      </c>
      <c r="ACK609" s="60">
        <v>1.3258089028637999E-3</v>
      </c>
      <c r="ACL609" s="60"/>
      <c r="ACM609" s="60">
        <v>7.1473706202574202E-3</v>
      </c>
      <c r="ACN609" s="312">
        <v>1.38777878078145E-17</v>
      </c>
      <c r="ACO609" s="312"/>
      <c r="ACP609" s="60">
        <v>7.7502414734066296E-3</v>
      </c>
      <c r="ACQ609" s="60">
        <v>7.0786712855192497E-3</v>
      </c>
      <c r="ACR609" s="60"/>
      <c r="ACS609" s="60"/>
      <c r="ACT609" s="60"/>
      <c r="ACU609" s="60"/>
      <c r="ACV609" s="60"/>
      <c r="ACW609" s="60"/>
      <c r="ACX609" s="60"/>
      <c r="ACY609" s="60">
        <v>1.07943588352382</v>
      </c>
      <c r="ACZ609" s="60">
        <v>3.94739248274752E-3</v>
      </c>
      <c r="ADA609" s="60">
        <v>1.03394478985243E-2</v>
      </c>
      <c r="ADB609" s="60">
        <v>8.7525300020325006E-3</v>
      </c>
      <c r="ADC609" s="60">
        <v>7.2024359972088199E-3</v>
      </c>
      <c r="ADD609" s="60">
        <v>7.5727345477275398E-3</v>
      </c>
      <c r="ADE609" s="60">
        <v>6.9422692922224702E-3</v>
      </c>
    </row>
    <row r="610" spans="760:785" x14ac:dyDescent="0.25">
      <c r="ACF610" s="60">
        <v>4.6955483238719804E-3</v>
      </c>
      <c r="ACG610" s="60">
        <v>3.6926161712589598E-3</v>
      </c>
      <c r="ACH610" s="60">
        <v>1.6893533929101001E-3</v>
      </c>
      <c r="ACI610" s="60">
        <v>1.1412550899008099E-2</v>
      </c>
      <c r="ACJ610" s="60">
        <v>3.69839953886592E-3</v>
      </c>
      <c r="ACK610" s="60">
        <v>1.3098154523146399E-3</v>
      </c>
      <c r="ACL610" s="60"/>
      <c r="ACM610" s="60">
        <v>7.1126458276943296E-3</v>
      </c>
      <c r="ACN610" s="312">
        <v>1.38777878078145E-17</v>
      </c>
      <c r="ACO610" s="312"/>
      <c r="ACP610" s="60">
        <v>7.7418015917887599E-3</v>
      </c>
      <c r="ACQ610" s="60">
        <v>7.0720817827650603E-3</v>
      </c>
      <c r="ACR610" s="60"/>
      <c r="ACS610" s="60"/>
      <c r="ACT610" s="60"/>
      <c r="ACU610" s="60"/>
      <c r="ACV610" s="60"/>
      <c r="ACW610" s="60"/>
      <c r="ACX610" s="60"/>
      <c r="ACY610" s="60">
        <v>1.0794109367204101</v>
      </c>
      <c r="ACZ610" s="60">
        <v>3.9451277303586101E-3</v>
      </c>
      <c r="ADA610" s="60">
        <v>1.0336574714476099E-2</v>
      </c>
      <c r="ADB610" s="60">
        <v>8.7519767628973701E-3</v>
      </c>
      <c r="ADC610" s="60">
        <v>7.1995880031645804E-3</v>
      </c>
      <c r="ADD610" s="60">
        <v>7.5608315088998099E-3</v>
      </c>
      <c r="ADE610" s="60">
        <v>6.9227399005850803E-3</v>
      </c>
    </row>
    <row r="611" spans="760:785" x14ac:dyDescent="0.25">
      <c r="ACF611" s="60">
        <v>4.6904643369008398E-3</v>
      </c>
      <c r="ACG611" s="60">
        <v>3.6897186268411201E-3</v>
      </c>
      <c r="ACH611" s="60">
        <v>1.66952366658186E-3</v>
      </c>
      <c r="ACI611" s="60">
        <v>1.13983413362015E-2</v>
      </c>
      <c r="ACJ611" s="60">
        <v>3.6928289903328101E-3</v>
      </c>
      <c r="ACK611" s="60">
        <v>1.3018949497094799E-3</v>
      </c>
      <c r="ACL611" s="60"/>
      <c r="ACM611" s="60">
        <v>7.0798467277902099E-3</v>
      </c>
      <c r="ACN611" s="312">
        <v>1.38777878078145E-17</v>
      </c>
      <c r="ACO611" s="312"/>
      <c r="ACP611" s="60">
        <v>7.7243458960680102E-3</v>
      </c>
      <c r="ACQ611" s="60">
        <v>7.0307366315374101E-3</v>
      </c>
      <c r="ACR611" s="60"/>
      <c r="ACS611" s="60"/>
      <c r="ACT611" s="60"/>
      <c r="ACU611" s="60"/>
      <c r="ACV611" s="60"/>
      <c r="ACW611" s="60"/>
      <c r="ACX611" s="60"/>
      <c r="ACY611" s="60">
        <v>1.0793565965324201</v>
      </c>
      <c r="ACZ611" s="60">
        <v>3.9300908091260099E-3</v>
      </c>
      <c r="ADA611" s="60">
        <v>1.03117629343629E-2</v>
      </c>
      <c r="ADB611" s="60">
        <v>8.7476347133917699E-3</v>
      </c>
      <c r="ADC611" s="60">
        <v>7.1699657680105904E-3</v>
      </c>
      <c r="ADD611" s="60">
        <v>7.5356230364481101E-3</v>
      </c>
      <c r="ADE611" s="60">
        <v>6.9147033518032197E-3</v>
      </c>
    </row>
    <row r="612" spans="760:785" x14ac:dyDescent="0.25">
      <c r="ACF612" s="60">
        <v>4.6884729761959201E-3</v>
      </c>
      <c r="ACG612" s="60">
        <v>3.6715906182462599E-3</v>
      </c>
      <c r="ACH612" s="60">
        <v>1.6575822333101001E-3</v>
      </c>
      <c r="ACI612" s="60">
        <v>1.1326622326746701E-2</v>
      </c>
      <c r="ACJ612" s="60">
        <v>3.66242545300527E-3</v>
      </c>
      <c r="ACK612" s="60">
        <v>1.2995779271160301E-3</v>
      </c>
      <c r="ACL612" s="60"/>
      <c r="ACM612" s="60">
        <v>7.0656146610450898E-3</v>
      </c>
      <c r="ACN612" s="312">
        <v>6.9388939039072299E-18</v>
      </c>
      <c r="ACO612" s="312"/>
      <c r="ACP612" s="60">
        <v>7.7183381037862599E-3</v>
      </c>
      <c r="ACQ612" s="60">
        <v>7.0165277927709104E-3</v>
      </c>
      <c r="ACR612" s="60"/>
      <c r="ACS612" s="60"/>
      <c r="ACT612" s="60"/>
      <c r="ACU612" s="60"/>
      <c r="ACV612" s="60"/>
      <c r="ACW612" s="60"/>
      <c r="ACX612" s="60"/>
      <c r="ACY612" s="60">
        <v>1.0793136193359201</v>
      </c>
      <c r="ACZ612" s="60">
        <v>3.9144153638422802E-3</v>
      </c>
      <c r="ADA612" s="60">
        <v>1.03116924836693E-2</v>
      </c>
      <c r="ADB612" s="60">
        <v>8.7291376691296801E-3</v>
      </c>
      <c r="ADC612" s="60">
        <v>7.1690320489486096E-3</v>
      </c>
      <c r="ADD612" s="60">
        <v>7.5349049722489101E-3</v>
      </c>
      <c r="ADE612" s="60">
        <v>6.8755654536231496E-3</v>
      </c>
    </row>
    <row r="613" spans="760:785" x14ac:dyDescent="0.25">
      <c r="ACF613" s="60">
        <v>4.6879484535662704E-3</v>
      </c>
      <c r="ACG613" s="60">
        <v>3.6513727710737001E-3</v>
      </c>
      <c r="ACH613" s="60">
        <v>1.65305932688854E-3</v>
      </c>
      <c r="ACI613" s="60">
        <v>1.12332948200521E-2</v>
      </c>
      <c r="ACJ613" s="60">
        <v>3.65735409100114E-3</v>
      </c>
      <c r="ACK613" s="60">
        <v>1.23750875337455E-3</v>
      </c>
      <c r="ACL613" s="60"/>
      <c r="ACM613" s="60">
        <v>6.9867795981477E-3</v>
      </c>
      <c r="ACN613" s="312">
        <v>6.9388939039072299E-18</v>
      </c>
      <c r="ACO613" s="312"/>
      <c r="ACP613" s="60">
        <v>7.7172310323674704E-3</v>
      </c>
      <c r="ACQ613" s="60">
        <v>7.0118726531288702E-3</v>
      </c>
      <c r="ACR613" s="60"/>
      <c r="ACS613" s="60"/>
      <c r="ACT613" s="60"/>
      <c r="ACU613" s="60"/>
      <c r="ACV613" s="60"/>
      <c r="ACW613" s="60"/>
      <c r="ACX613" s="60"/>
      <c r="ACY613" s="60">
        <v>1.0792882905536101</v>
      </c>
      <c r="ACZ613" s="60">
        <v>3.9026901632874598E-3</v>
      </c>
      <c r="ADA613" s="60">
        <v>1.0300033778629101E-2</v>
      </c>
      <c r="ADB613" s="60">
        <v>8.7176299355468806E-3</v>
      </c>
      <c r="ADC613" s="60">
        <v>7.1532676007638896E-3</v>
      </c>
      <c r="ADD613" s="60">
        <v>7.5123246195516703E-3</v>
      </c>
      <c r="ADE613" s="60">
        <v>6.8712536481955596E-3</v>
      </c>
    </row>
    <row r="614" spans="760:785" x14ac:dyDescent="0.25">
      <c r="ACF614" s="60">
        <v>4.6777515014738104E-3</v>
      </c>
      <c r="ACG614" s="60">
        <v>3.6343355061464102E-3</v>
      </c>
      <c r="ACH614" s="60">
        <v>1.6414606719319701E-3</v>
      </c>
      <c r="ACI614" s="60">
        <v>1.1229933668872301E-2</v>
      </c>
      <c r="ACJ614" s="60">
        <v>3.6354287111443899E-3</v>
      </c>
      <c r="ACK614" s="60">
        <v>1.22747772789445E-3</v>
      </c>
      <c r="ACL614" s="60"/>
      <c r="ACM614" s="60">
        <v>6.9530349565593199E-3</v>
      </c>
      <c r="ACN614" s="312">
        <v>3.46944695195361E-18</v>
      </c>
      <c r="ACO614" s="312"/>
      <c r="ACP614" s="60">
        <v>7.7063116656700204E-3</v>
      </c>
      <c r="ACQ614" s="60">
        <v>7.0105695146435E-3</v>
      </c>
      <c r="ACR614" s="60"/>
      <c r="ACS614" s="60"/>
      <c r="ACT614" s="60"/>
      <c r="ACU614" s="60"/>
      <c r="ACV614" s="60"/>
      <c r="ACW614" s="60"/>
      <c r="ACX614" s="60"/>
      <c r="ACY614" s="60">
        <v>1.0792722695717201</v>
      </c>
      <c r="ACZ614" s="60">
        <v>3.8662666892496701E-3</v>
      </c>
      <c r="ADA614" s="60">
        <v>1.0215592577036E-2</v>
      </c>
      <c r="ADB614" s="60">
        <v>8.7039997802060096E-3</v>
      </c>
      <c r="ADC614" s="60">
        <v>7.1496216809794301E-3</v>
      </c>
      <c r="ADD614" s="60">
        <v>7.48250717949152E-3</v>
      </c>
      <c r="ADE614" s="60">
        <v>6.8257435184088796E-3</v>
      </c>
    </row>
    <row r="615" spans="760:785" x14ac:dyDescent="0.25">
      <c r="ACF615" s="60">
        <v>4.6510322008104597E-3</v>
      </c>
      <c r="ACG615" s="60">
        <v>3.6263765319687401E-3</v>
      </c>
      <c r="ACH615" s="60">
        <v>1.58482791324981E-3</v>
      </c>
      <c r="ACI615" s="60">
        <v>1.12037025431667E-2</v>
      </c>
      <c r="ACJ615" s="60">
        <v>3.6320683341902198E-3</v>
      </c>
      <c r="ACK615" s="60">
        <v>1.2267393073832301E-3</v>
      </c>
      <c r="ACL615" s="60"/>
      <c r="ACM615" s="60">
        <v>6.85310948470384E-3</v>
      </c>
      <c r="ACN615" s="312">
        <v>1.7347234759768102E-18</v>
      </c>
      <c r="ACO615" s="312"/>
      <c r="ACP615" s="60">
        <v>7.68180468759567E-3</v>
      </c>
      <c r="ACQ615" s="60">
        <v>7.0075710374348701E-3</v>
      </c>
      <c r="ACR615" s="60"/>
      <c r="ACS615" s="60"/>
      <c r="ACT615" s="60"/>
      <c r="ACU615" s="60"/>
      <c r="ACV615" s="60"/>
      <c r="ACW615" s="60"/>
      <c r="ACX615" s="60"/>
      <c r="ACY615" s="60">
        <v>1.0792692629227101</v>
      </c>
      <c r="ACZ615" s="60">
        <v>3.8437837687858899E-3</v>
      </c>
      <c r="ADA615" s="60">
        <v>1.0210739824004699E-2</v>
      </c>
      <c r="ADB615" s="60">
        <v>8.6977958129307795E-3</v>
      </c>
      <c r="ADC615" s="60">
        <v>7.1177843049934197E-3</v>
      </c>
      <c r="ADD615" s="60">
        <v>7.4759981324146497E-3</v>
      </c>
      <c r="ADE615" s="60">
        <v>6.8076560557330003E-3</v>
      </c>
    </row>
    <row r="616" spans="760:785" x14ac:dyDescent="0.25">
      <c r="ACF616" s="60">
        <v>4.6277034718492198E-3</v>
      </c>
      <c r="ACG616" s="60">
        <v>3.62422360418122E-3</v>
      </c>
      <c r="ACH616" s="60">
        <v>1.55608235801171E-3</v>
      </c>
      <c r="ACI616" s="60">
        <v>1.11905131764586E-2</v>
      </c>
      <c r="ACJ616" s="60">
        <v>3.6072130899086198E-3</v>
      </c>
      <c r="ACK616" s="60">
        <v>1.19038841369211E-3</v>
      </c>
      <c r="ACL616" s="60"/>
      <c r="ACM616" s="60">
        <v>6.8370431541625899E-3</v>
      </c>
      <c r="ACN616" s="60"/>
      <c r="ACO616" s="60"/>
      <c r="ACP616" s="60">
        <v>7.6799240961993604E-3</v>
      </c>
      <c r="ACQ616" s="60">
        <v>6.9784897890471003E-3</v>
      </c>
      <c r="ACR616" s="60"/>
      <c r="ACS616" s="60"/>
      <c r="ACT616" s="60"/>
      <c r="ACU616" s="60"/>
      <c r="ACV616" s="60"/>
      <c r="ACW616" s="60"/>
      <c r="ACX616" s="60"/>
      <c r="ACY616" s="60">
        <v>1.0792655223744201</v>
      </c>
      <c r="ACZ616" s="60">
        <v>3.8397420056258502E-3</v>
      </c>
      <c r="ADA616" s="60">
        <v>1.02065145795127E-2</v>
      </c>
      <c r="ADB616" s="60">
        <v>8.6851201832407292E-3</v>
      </c>
      <c r="ADC616" s="60">
        <v>7.1162290287201503E-3</v>
      </c>
      <c r="ADD616" s="60">
        <v>7.4397065124306699E-3</v>
      </c>
      <c r="ADE616" s="60">
        <v>6.7887730788439102E-3</v>
      </c>
    </row>
    <row r="617" spans="760:785" x14ac:dyDescent="0.25">
      <c r="ACF617" s="60">
        <v>4.6138925828614697E-3</v>
      </c>
      <c r="ACG617" s="60">
        <v>3.6045951069023099E-3</v>
      </c>
      <c r="ACH617" s="60">
        <v>1.55332468274308E-3</v>
      </c>
      <c r="ACI617" s="60">
        <v>1.1182588638538399E-2</v>
      </c>
      <c r="ACJ617" s="60">
        <v>3.60592481198158E-3</v>
      </c>
      <c r="ACK617" s="60">
        <v>1.18099704795662E-3</v>
      </c>
      <c r="ACL617" s="60"/>
      <c r="ACM617" s="60">
        <v>6.8308191302814299E-3</v>
      </c>
      <c r="ACN617" s="60"/>
      <c r="ACO617" s="60"/>
      <c r="ACP617" s="60">
        <v>7.6587205282102801E-3</v>
      </c>
      <c r="ACQ617" s="60">
        <v>6.9725273649441904E-3</v>
      </c>
      <c r="ACR617" s="60"/>
      <c r="ACS617" s="60"/>
      <c r="ACT617" s="60"/>
      <c r="ACU617" s="60"/>
      <c r="ACV617" s="60"/>
      <c r="ACW617" s="60"/>
      <c r="ACX617" s="60"/>
      <c r="ACY617" s="60">
        <v>1.0792104070844599</v>
      </c>
      <c r="ACZ617" s="60">
        <v>3.8341312047588602E-3</v>
      </c>
      <c r="ADA617" s="60">
        <v>1.019882703245E-2</v>
      </c>
      <c r="ADB617" s="60">
        <v>8.6720293630772206E-3</v>
      </c>
      <c r="ADC617" s="60">
        <v>7.11360680518776E-3</v>
      </c>
      <c r="ADD617" s="60">
        <v>7.4213557012563196E-3</v>
      </c>
      <c r="ADE617" s="60">
        <v>6.7760868404609896E-3</v>
      </c>
    </row>
    <row r="618" spans="760:785" x14ac:dyDescent="0.25">
      <c r="ACF618" s="60">
        <v>4.60747700047768E-3</v>
      </c>
      <c r="ACG618" s="60">
        <v>3.5949265712404599E-3</v>
      </c>
      <c r="ACH618" s="60">
        <v>1.5513931886525899E-3</v>
      </c>
      <c r="ACI618" s="60">
        <v>1.11692271557568E-2</v>
      </c>
      <c r="ACJ618" s="60">
        <v>3.5997344747044999E-3</v>
      </c>
      <c r="ACK618" s="60">
        <v>1.1415227952848901E-3</v>
      </c>
      <c r="ACL618" s="60"/>
      <c r="ACM618" s="60">
        <v>6.8155007244444701E-3</v>
      </c>
      <c r="ACN618" s="60"/>
      <c r="ACO618" s="60"/>
      <c r="ACP618" s="60">
        <v>7.6546018161186098E-3</v>
      </c>
      <c r="ACQ618" s="60">
        <v>6.97221080686624E-3</v>
      </c>
      <c r="ACR618" s="60"/>
      <c r="ACS618" s="60"/>
      <c r="ACT618" s="60"/>
      <c r="ACU618" s="60"/>
      <c r="ACV618" s="60"/>
      <c r="ACW618" s="60"/>
      <c r="ACX618" s="60"/>
      <c r="ACY618" s="60">
        <v>1.0790323956255601</v>
      </c>
      <c r="ACZ618" s="60">
        <v>3.8223163886974198E-3</v>
      </c>
      <c r="ADA618" s="60">
        <v>1.01963331245694E-2</v>
      </c>
      <c r="ADB618" s="60">
        <v>8.6715032508080693E-3</v>
      </c>
      <c r="ADC618" s="60">
        <v>7.1114900490425398E-3</v>
      </c>
      <c r="ADD618" s="60">
        <v>7.3373665119322203E-3</v>
      </c>
      <c r="ADE618" s="60">
        <v>6.7471068190711201E-3</v>
      </c>
    </row>
    <row r="619" spans="760:785" x14ac:dyDescent="0.25">
      <c r="ACF619" s="60">
        <v>4.60705742114801E-3</v>
      </c>
      <c r="ACG619" s="60">
        <v>3.5623329110277199E-3</v>
      </c>
      <c r="ACH619" s="60">
        <v>1.54588544528556E-3</v>
      </c>
      <c r="ACI619" s="60">
        <v>1.11497877995036E-2</v>
      </c>
      <c r="ACJ619" s="60">
        <v>3.5824460126842E-3</v>
      </c>
      <c r="ACK619" s="60">
        <v>1.1151144099160501E-3</v>
      </c>
      <c r="ACL619" s="60"/>
      <c r="ACM619" s="60">
        <v>6.7424830654744198E-3</v>
      </c>
      <c r="ACN619" s="60"/>
      <c r="ACO619" s="60"/>
      <c r="ACP619" s="60">
        <v>7.6171936108744096E-3</v>
      </c>
      <c r="ACQ619" s="60">
        <v>6.9527244104969198E-3</v>
      </c>
      <c r="ACR619" s="60"/>
      <c r="ACS619" s="60"/>
      <c r="ACT619" s="60"/>
      <c r="ACU619" s="60"/>
      <c r="ACV619" s="60"/>
      <c r="ACW619" s="60"/>
      <c r="ACX619" s="60"/>
      <c r="ACY619" s="60">
        <v>1.0790082673490899</v>
      </c>
      <c r="ACZ619" s="60">
        <v>3.8158983620578701E-3</v>
      </c>
      <c r="ADA619" s="60">
        <v>1.0175672663308899E-2</v>
      </c>
      <c r="ADB619" s="60">
        <v>8.6373070211160797E-3</v>
      </c>
      <c r="ADC619" s="60">
        <v>7.0830771313462196E-3</v>
      </c>
      <c r="ADD619" s="60">
        <v>7.2976692263580596E-3</v>
      </c>
      <c r="ADE619" s="60">
        <v>6.7368848802011102E-3</v>
      </c>
    </row>
    <row r="620" spans="760:785" x14ac:dyDescent="0.25">
      <c r="ACF620" s="60">
        <v>4.59756213997099E-3</v>
      </c>
      <c r="ACG620" s="60">
        <v>3.5298438964894898E-3</v>
      </c>
      <c r="ACH620" s="60">
        <v>1.5291366363673199E-3</v>
      </c>
      <c r="ACI620" s="60">
        <v>1.1108655883384E-2</v>
      </c>
      <c r="ACJ620" s="60">
        <v>3.5756004978621499E-3</v>
      </c>
      <c r="ACK620" s="60">
        <v>1.10831660954276E-3</v>
      </c>
      <c r="ACL620" s="60"/>
      <c r="ACM620" s="60">
        <v>6.72463381515078E-3</v>
      </c>
      <c r="ACN620" s="60"/>
      <c r="ACO620" s="60"/>
      <c r="ACP620" s="60">
        <v>7.6144838272140698E-3</v>
      </c>
      <c r="ACQ620" s="60">
        <v>6.8961012359276602E-3</v>
      </c>
      <c r="ACR620" s="60"/>
      <c r="ACS620" s="60"/>
      <c r="ACT620" s="60"/>
      <c r="ACU620" s="60"/>
      <c r="ACV620" s="60"/>
      <c r="ACW620" s="60"/>
      <c r="ACX620" s="60"/>
      <c r="ACY620" s="60">
        <v>1.0788132129099</v>
      </c>
      <c r="ACZ620" s="60">
        <v>3.8114218515393501E-3</v>
      </c>
      <c r="ADA620" s="60">
        <v>1.0134306509343299E-2</v>
      </c>
      <c r="ADB620" s="60">
        <v>8.6228070300660899E-3</v>
      </c>
      <c r="ADC620" s="60">
        <v>7.0696277085565903E-3</v>
      </c>
      <c r="ADD620" s="60">
        <v>7.2861614690726204E-3</v>
      </c>
      <c r="ADE620" s="60">
        <v>6.7312973253217199E-3</v>
      </c>
    </row>
    <row r="621" spans="760:785" x14ac:dyDescent="0.25">
      <c r="ACF621" s="60">
        <v>4.59420103931708E-3</v>
      </c>
      <c r="ACG621" s="60">
        <v>3.5022818620621099E-3</v>
      </c>
      <c r="ACH621" s="60">
        <v>1.5148878448861601E-3</v>
      </c>
      <c r="ACI621" s="60">
        <v>1.1054186822981701E-2</v>
      </c>
      <c r="ACJ621" s="60">
        <v>3.5515317141481999E-3</v>
      </c>
      <c r="ACK621" s="60">
        <v>1.0909784053663499E-3</v>
      </c>
      <c r="ACL621" s="60"/>
      <c r="ACM621" s="60">
        <v>6.7071850852994802E-3</v>
      </c>
      <c r="ACN621" s="60"/>
      <c r="ACO621" s="60"/>
      <c r="ACP621" s="60">
        <v>7.5097356504547899E-3</v>
      </c>
      <c r="ACQ621" s="60">
        <v>6.8890827127226703E-3</v>
      </c>
      <c r="ACR621" s="60"/>
      <c r="ACS621" s="60"/>
      <c r="ACT621" s="60"/>
      <c r="ACU621" s="60"/>
      <c r="ACV621" s="60"/>
      <c r="ACW621" s="60"/>
      <c r="ACX621" s="60"/>
      <c r="ACY621" s="60">
        <v>1.0788082849104801</v>
      </c>
      <c r="ACZ621" s="60">
        <v>3.7856645989624198E-3</v>
      </c>
      <c r="ADA621" s="60">
        <v>1.00324990058048E-2</v>
      </c>
      <c r="ADB621" s="60">
        <v>8.5462801418548298E-3</v>
      </c>
      <c r="ADC621" s="60">
        <v>7.0492342160754801E-3</v>
      </c>
      <c r="ADD621" s="60">
        <v>7.2582664605586704E-3</v>
      </c>
      <c r="ADE621" s="60">
        <v>6.7223983020488999E-3</v>
      </c>
    </row>
    <row r="622" spans="760:785" x14ac:dyDescent="0.25">
      <c r="ACF622" s="60">
        <v>4.5918116483266496E-3</v>
      </c>
      <c r="ACG622" s="60">
        <v>3.44144278189244E-3</v>
      </c>
      <c r="ACH622" s="60">
        <v>1.50959861585244E-3</v>
      </c>
      <c r="ACI622" s="60">
        <v>1.10498012748822E-2</v>
      </c>
      <c r="ACJ622" s="60">
        <v>3.5505642998802998E-3</v>
      </c>
      <c r="ACK622" s="60">
        <v>1.0797432654064099E-3</v>
      </c>
      <c r="ACL622" s="60"/>
      <c r="ACM622" s="60">
        <v>6.6932825497282604E-3</v>
      </c>
      <c r="ACN622" s="60"/>
      <c r="ACO622" s="60"/>
      <c r="ACP622" s="60">
        <v>7.5023760411869799E-3</v>
      </c>
      <c r="ACQ622" s="60">
        <v>6.8700594495679198E-3</v>
      </c>
      <c r="ACR622" s="60"/>
      <c r="ACS622" s="60"/>
      <c r="ACT622" s="60"/>
      <c r="ACU622" s="60"/>
      <c r="ACV622" s="60"/>
      <c r="ACW622" s="60"/>
      <c r="ACX622" s="60"/>
      <c r="ACY622" s="60">
        <v>1.0787976328673301</v>
      </c>
      <c r="ACZ622" s="60">
        <v>3.74644427758497E-3</v>
      </c>
      <c r="ADA622" s="60">
        <v>9.9834388686530807E-3</v>
      </c>
      <c r="ADB622" s="60">
        <v>8.5371257921922194E-3</v>
      </c>
      <c r="ADC622" s="60">
        <v>7.0338098442900296E-3</v>
      </c>
      <c r="ADD622" s="60">
        <v>7.2554086440279296E-3</v>
      </c>
      <c r="ADE622" s="60">
        <v>6.67981476250763E-3</v>
      </c>
    </row>
    <row r="623" spans="760:785" x14ac:dyDescent="0.25">
      <c r="ACF623" s="60">
        <v>4.5872044510930597E-3</v>
      </c>
      <c r="ACG623" s="60">
        <v>3.4313690268257201E-3</v>
      </c>
      <c r="ACH623" s="60">
        <v>1.4999111089074801E-3</v>
      </c>
      <c r="ACI623" s="60">
        <v>1.1021982710369501E-2</v>
      </c>
      <c r="ACJ623" s="60">
        <v>3.5395291400823902E-3</v>
      </c>
      <c r="ACK623" s="60">
        <v>1.0794788864977099E-3</v>
      </c>
      <c r="ACL623" s="60"/>
      <c r="ACM623" s="60">
        <v>6.6700620085609003E-3</v>
      </c>
      <c r="ACN623" s="60"/>
      <c r="ACO623" s="60"/>
      <c r="ACP623" s="60">
        <v>7.5020786930419898E-3</v>
      </c>
      <c r="ACQ623" s="60">
        <v>6.8686294433720199E-3</v>
      </c>
      <c r="ACR623" s="60"/>
      <c r="ACS623" s="60"/>
      <c r="ACT623" s="60"/>
      <c r="ACU623" s="60"/>
      <c r="ACV623" s="60"/>
      <c r="ACW623" s="60"/>
      <c r="ACX623" s="60"/>
      <c r="ACY623" s="60">
        <v>1.0786376433751099</v>
      </c>
      <c r="ACZ623" s="60">
        <v>3.7397257606057201E-3</v>
      </c>
      <c r="ADA623" s="60">
        <v>9.9724593345554002E-3</v>
      </c>
      <c r="ADB623" s="60">
        <v>8.4894076421470396E-3</v>
      </c>
      <c r="ADC623" s="60">
        <v>7.0286402979291901E-3</v>
      </c>
      <c r="ADD623" s="60">
        <v>7.2505232902075004E-3</v>
      </c>
      <c r="ADE623" s="60">
        <v>6.6493716174886404E-3</v>
      </c>
    </row>
    <row r="624" spans="760:785" x14ac:dyDescent="0.25">
      <c r="ACF624" s="60">
        <v>4.5853150845504001E-3</v>
      </c>
      <c r="ACG624" s="60">
        <v>3.4161116337507302E-3</v>
      </c>
      <c r="ACH624" s="60">
        <v>1.4854464261898901E-3</v>
      </c>
      <c r="ACI624" s="60">
        <v>1.0988751466856199E-2</v>
      </c>
      <c r="ACJ624" s="60">
        <v>3.4752883662504601E-3</v>
      </c>
      <c r="ACK624" s="60">
        <v>1.0075740337747001E-3</v>
      </c>
      <c r="ACL624" s="60"/>
      <c r="ACM624" s="60">
        <v>6.6614404165978103E-3</v>
      </c>
      <c r="ACN624" s="60"/>
      <c r="ACO624" s="60"/>
      <c r="ACP624" s="60">
        <v>7.4968220079191404E-3</v>
      </c>
      <c r="ACQ624" s="60">
        <v>6.8685090324529102E-3</v>
      </c>
      <c r="ACR624" s="60"/>
      <c r="ACS624" s="60"/>
      <c r="ACT624" s="60"/>
      <c r="ACU624" s="60"/>
      <c r="ACV624" s="60"/>
      <c r="ACW624" s="60"/>
      <c r="ACX624" s="60"/>
      <c r="ACY624" s="60">
        <v>1.0786274133275</v>
      </c>
      <c r="ACZ624" s="60">
        <v>3.7305021288544398E-3</v>
      </c>
      <c r="ADA624" s="60">
        <v>9.9662377346858098E-3</v>
      </c>
      <c r="ADB624" s="60">
        <v>8.4870849359403693E-3</v>
      </c>
      <c r="ADC624" s="60">
        <v>6.9802235315069303E-3</v>
      </c>
      <c r="ADD624" s="60">
        <v>7.2471492578371002E-3</v>
      </c>
      <c r="ADE624" s="60">
        <v>6.6458643198507297E-3</v>
      </c>
    </row>
    <row r="625" spans="760:785" x14ac:dyDescent="0.25">
      <c r="ACF625" s="60">
        <v>4.56915422735245E-3</v>
      </c>
      <c r="ACG625" s="60">
        <v>3.3863852202795598E-3</v>
      </c>
      <c r="ACH625" s="60">
        <v>1.46742267567739E-3</v>
      </c>
      <c r="ACI625" s="60">
        <v>1.09585494839585E-2</v>
      </c>
      <c r="ACJ625" s="60">
        <v>3.4550848630687E-3</v>
      </c>
      <c r="ACK625" s="60">
        <v>1.00527616123424E-3</v>
      </c>
      <c r="ACL625" s="60"/>
      <c r="ACM625" s="60">
        <v>6.63574256443091E-3</v>
      </c>
      <c r="ACN625" s="60"/>
      <c r="ACO625" s="60"/>
      <c r="ACP625" s="60">
        <v>7.4867448287309797E-3</v>
      </c>
      <c r="ACQ625" s="60">
        <v>6.8550585782553002E-3</v>
      </c>
      <c r="ACR625" s="60"/>
      <c r="ACS625" s="60"/>
      <c r="ACT625" s="60"/>
      <c r="ACU625" s="60"/>
      <c r="ACV625" s="60"/>
      <c r="ACW625" s="60"/>
      <c r="ACX625" s="60"/>
      <c r="ACY625" s="60">
        <v>1.07859897804174</v>
      </c>
      <c r="ACZ625" s="60">
        <v>3.7081695099588502E-3</v>
      </c>
      <c r="ADA625" s="60">
        <v>9.9624941431680492E-3</v>
      </c>
      <c r="ADB625" s="60">
        <v>8.4700060746298201E-3</v>
      </c>
      <c r="ADC625" s="60">
        <v>6.9790156721420997E-3</v>
      </c>
      <c r="ADD625" s="60">
        <v>7.2367366552228496E-3</v>
      </c>
      <c r="ADE625" s="60">
        <v>6.6427764400890203E-3</v>
      </c>
    </row>
    <row r="626" spans="760:785" x14ac:dyDescent="0.25">
      <c r="ACF626" s="60">
        <v>4.55129509280899E-3</v>
      </c>
      <c r="ACG626" s="60">
        <v>3.3681865573791702E-3</v>
      </c>
      <c r="ACH626" s="60">
        <v>1.46486367643075E-3</v>
      </c>
      <c r="ACI626" s="60">
        <v>1.09000975639485E-2</v>
      </c>
      <c r="ACJ626" s="60">
        <v>3.4343749728515801E-3</v>
      </c>
      <c r="ACK626" s="60">
        <v>1.00131447731977E-3</v>
      </c>
      <c r="ACL626" s="60"/>
      <c r="ACM626" s="60">
        <v>6.6006559258363403E-3</v>
      </c>
      <c r="ACN626" s="60"/>
      <c r="ACO626" s="60"/>
      <c r="ACP626" s="60">
        <v>7.4556645579471701E-3</v>
      </c>
      <c r="ACQ626" s="60">
        <v>6.8492647835733198E-3</v>
      </c>
      <c r="ACR626" s="60"/>
      <c r="ACS626" s="60"/>
      <c r="ACT626" s="60"/>
      <c r="ACU626" s="60"/>
      <c r="ACV626" s="60"/>
      <c r="ACW626" s="60"/>
      <c r="ACX626" s="60"/>
      <c r="ACY626" s="60">
        <v>1.0785988634116901</v>
      </c>
      <c r="ACZ626" s="60">
        <v>3.6508986256618202E-3</v>
      </c>
      <c r="ADA626" s="60">
        <v>9.9624024791044492E-3</v>
      </c>
      <c r="ADB626" s="60">
        <v>8.4698868812262892E-3</v>
      </c>
      <c r="ADC626" s="60">
        <v>6.9742996467160303E-3</v>
      </c>
      <c r="ADD626" s="60">
        <v>7.1654080651567097E-3</v>
      </c>
      <c r="ADE626" s="60">
        <v>6.5842876849044902E-3</v>
      </c>
    </row>
    <row r="627" spans="760:785" x14ac:dyDescent="0.25">
      <c r="ACF627" s="60">
        <v>4.5488577972885597E-3</v>
      </c>
      <c r="ACG627" s="60">
        <v>3.3313359223119598E-3</v>
      </c>
      <c r="ACH627" s="60">
        <v>1.4624059207844699E-3</v>
      </c>
      <c r="ACI627" s="60">
        <v>1.08730409379676E-2</v>
      </c>
      <c r="ACJ627" s="60">
        <v>3.4309871110600699E-3</v>
      </c>
      <c r="ACK627" s="60">
        <v>9.3309902956549204E-4</v>
      </c>
      <c r="ACL627" s="60"/>
      <c r="ACM627" s="60">
        <v>6.5415090074039698E-3</v>
      </c>
      <c r="ACN627" s="312"/>
      <c r="ACO627" s="312"/>
      <c r="ACP627" s="60">
        <v>7.4439151700119001E-3</v>
      </c>
      <c r="ACQ627" s="60">
        <v>6.8375059757744298E-3</v>
      </c>
      <c r="ACR627" s="60"/>
      <c r="ACS627" s="60"/>
      <c r="ACT627" s="60"/>
      <c r="ACU627" s="60"/>
      <c r="ACV627" s="60"/>
      <c r="ACW627" s="60"/>
      <c r="ACX627" s="60"/>
      <c r="ACY627" s="60">
        <v>1.0785815601175901</v>
      </c>
      <c r="ACZ627" s="60">
        <v>3.6425970888993701E-3</v>
      </c>
      <c r="ADA627" s="60">
        <v>9.9595335450207503E-3</v>
      </c>
      <c r="ADB627" s="60">
        <v>8.4570085197888598E-3</v>
      </c>
      <c r="ADC627" s="60">
        <v>6.9634113038303802E-3</v>
      </c>
      <c r="ADD627" s="60">
        <v>7.1582784302682704E-3</v>
      </c>
      <c r="ADE627" s="60">
        <v>6.5576938985614499E-3</v>
      </c>
    </row>
    <row r="628" spans="760:785" x14ac:dyDescent="0.25">
      <c r="ACF628" s="60">
        <v>4.5346023228625999E-3</v>
      </c>
      <c r="ACG628" s="60">
        <v>3.3248403218207002E-3</v>
      </c>
      <c r="ACH628" s="60">
        <v>1.4553989186387201E-3</v>
      </c>
      <c r="ACI628" s="60">
        <v>1.08686593157745E-2</v>
      </c>
      <c r="ACJ628" s="60">
        <v>3.4218762064505501E-3</v>
      </c>
      <c r="ACK628" s="60">
        <v>8.9399832633687399E-4</v>
      </c>
      <c r="ACL628" s="60"/>
      <c r="ACM628" s="60">
        <v>6.5341417192777496E-3</v>
      </c>
      <c r="ACN628" s="312"/>
      <c r="ACO628" s="312"/>
      <c r="ACP628" s="60">
        <v>7.4174502556146197E-3</v>
      </c>
      <c r="ACQ628" s="60">
        <v>6.8324145161261602E-3</v>
      </c>
      <c r="ACR628" s="60"/>
      <c r="ACS628" s="60"/>
      <c r="ACT628" s="60"/>
      <c r="ACU628" s="60"/>
      <c r="ACV628" s="60"/>
      <c r="ACW628" s="60"/>
      <c r="ACX628" s="60"/>
      <c r="ACY628" s="60">
        <v>1.0785621415929301</v>
      </c>
      <c r="ACZ628" s="60">
        <v>3.6378706771186902E-3</v>
      </c>
      <c r="ADA628" s="60">
        <v>9.9413752475084292E-3</v>
      </c>
      <c r="ADB628" s="60">
        <v>8.3988683008668404E-3</v>
      </c>
      <c r="ADC628" s="60">
        <v>6.9504818943600397E-3</v>
      </c>
      <c r="ADD628" s="60">
        <v>7.1538827044239804E-3</v>
      </c>
      <c r="ADE628" s="60">
        <v>6.4794397053851696E-3</v>
      </c>
    </row>
    <row r="629" spans="760:785" x14ac:dyDescent="0.25">
      <c r="ACF629" s="60">
        <v>4.5293828283152699E-3</v>
      </c>
      <c r="ACG629" s="60">
        <v>3.3085319033075199E-3</v>
      </c>
      <c r="ACH629" s="60">
        <v>1.4372478284128999E-3</v>
      </c>
      <c r="ACI629" s="60">
        <v>1.0857929095864E-2</v>
      </c>
      <c r="ACJ629" s="60">
        <v>3.3868007225378001E-3</v>
      </c>
      <c r="ACK629" s="60">
        <v>8.8623405533699504E-4</v>
      </c>
      <c r="ACL629" s="60"/>
      <c r="ACM629" s="60">
        <v>6.51629451104393E-3</v>
      </c>
      <c r="ACN629" s="312"/>
      <c r="ACO629" s="312"/>
      <c r="ACP629" s="60">
        <v>7.4142296968234701E-3</v>
      </c>
      <c r="ACQ629" s="60">
        <v>6.8297322948946901E-3</v>
      </c>
      <c r="ACR629" s="60"/>
      <c r="ACS629" s="60"/>
      <c r="ACT629" s="60"/>
      <c r="ACU629" s="60"/>
      <c r="ACV629" s="60"/>
      <c r="ACW629" s="60"/>
      <c r="ACX629" s="60"/>
      <c r="ACY629" s="60">
        <v>1.0785148123380299</v>
      </c>
      <c r="ACZ629" s="60">
        <v>3.6201891118512299E-3</v>
      </c>
      <c r="ADA629" s="60">
        <v>9.9251144396798399E-3</v>
      </c>
      <c r="ADB629" s="60">
        <v>8.3808506473940104E-3</v>
      </c>
      <c r="ADC629" s="60">
        <v>6.9446405767806798E-3</v>
      </c>
      <c r="ADD629" s="60">
        <v>7.1451846159816899E-3</v>
      </c>
      <c r="ADE629" s="60">
        <v>6.4403711140679099E-3</v>
      </c>
    </row>
    <row r="630" spans="760:785" x14ac:dyDescent="0.25">
      <c r="ACF630" s="60">
        <v>4.5148165902033199E-3</v>
      </c>
      <c r="ACG630" s="60">
        <v>3.28984585489682E-3</v>
      </c>
      <c r="ACH630" s="60">
        <v>1.41168576632772E-3</v>
      </c>
      <c r="ACI630" s="60">
        <v>1.0850719724741499E-2</v>
      </c>
      <c r="ACJ630" s="60">
        <v>3.3856644479026E-3</v>
      </c>
      <c r="ACK630" s="60">
        <v>8.8402061331672999E-4</v>
      </c>
      <c r="ACL630" s="60"/>
      <c r="ACM630" s="60">
        <v>6.5081966644442799E-3</v>
      </c>
      <c r="ACN630" s="312"/>
      <c r="ACO630" s="312"/>
      <c r="ACP630" s="60">
        <v>7.41262880175625E-3</v>
      </c>
      <c r="ACQ630" s="60">
        <v>6.8285693622352102E-3</v>
      </c>
      <c r="ACR630" s="60"/>
      <c r="ACS630" s="60"/>
      <c r="ACT630" s="60"/>
      <c r="ACU630" s="60"/>
      <c r="ACV630" s="60"/>
      <c r="ACW630" s="60"/>
      <c r="ACX630" s="60"/>
      <c r="ACY630" s="60">
        <v>1.0785109296309301</v>
      </c>
      <c r="ACZ630" s="60">
        <v>3.6140429690675502E-3</v>
      </c>
      <c r="ADA630" s="60">
        <v>9.8832368784409295E-3</v>
      </c>
      <c r="ADB630" s="60">
        <v>8.3767811611405799E-3</v>
      </c>
      <c r="ADC630" s="60">
        <v>6.9296776430737596E-3</v>
      </c>
      <c r="ADD630" s="60">
        <v>7.1059147334823301E-3</v>
      </c>
      <c r="ADE630" s="60">
        <v>6.4216880659493901E-3</v>
      </c>
    </row>
    <row r="631" spans="760:785" x14ac:dyDescent="0.25">
      <c r="ACF631" s="60">
        <v>4.5036496486453997E-3</v>
      </c>
      <c r="ACG631" s="60">
        <v>3.2830958363895702E-3</v>
      </c>
      <c r="ACH631" s="60">
        <v>1.3783749292863E-3</v>
      </c>
      <c r="ACI631" s="60">
        <v>1.08504377298414E-2</v>
      </c>
      <c r="ACJ631" s="60">
        <v>3.3839999997506902E-3</v>
      </c>
      <c r="ACK631" s="60">
        <v>8.7294509021005999E-4</v>
      </c>
      <c r="ACL631" s="60"/>
      <c r="ACM631" s="60">
        <v>6.4997275871435303E-3</v>
      </c>
      <c r="ACN631" s="312"/>
      <c r="ACO631" s="312"/>
      <c r="ACP631" s="60">
        <v>7.4010362907602897E-3</v>
      </c>
      <c r="ACQ631" s="60">
        <v>6.7914059278365701E-3</v>
      </c>
      <c r="ACR631" s="60"/>
      <c r="ACS631" s="60"/>
      <c r="ACT631" s="60"/>
      <c r="ACU631" s="60"/>
      <c r="ACV631" s="60"/>
      <c r="ACW631" s="60"/>
      <c r="ACX631" s="60"/>
      <c r="ACY631" s="60">
        <v>1.0784566730984799</v>
      </c>
      <c r="ACZ631" s="60">
        <v>3.6134347166835402E-3</v>
      </c>
      <c r="ADA631" s="60">
        <v>9.8730411044767093E-3</v>
      </c>
      <c r="ADB631" s="60">
        <v>8.3599669732385296E-3</v>
      </c>
      <c r="ADC631" s="60">
        <v>6.9257822279118701E-3</v>
      </c>
      <c r="ADD631" s="60">
        <v>7.0856847087771404E-3</v>
      </c>
      <c r="ADE631" s="60">
        <v>6.4091566913917798E-3</v>
      </c>
    </row>
    <row r="632" spans="760:785" x14ac:dyDescent="0.25">
      <c r="ACF632" s="60">
        <v>4.50156807076065E-3</v>
      </c>
      <c r="ACG632" s="60">
        <v>3.2576855827255199E-3</v>
      </c>
      <c r="ACH632" s="60">
        <v>1.3232892161829999E-3</v>
      </c>
      <c r="ACI632" s="60">
        <v>1.0795898949958201E-2</v>
      </c>
      <c r="ACJ632" s="60">
        <v>3.37971386284216E-3</v>
      </c>
      <c r="ACK632" s="60">
        <v>8.5627986055730396E-4</v>
      </c>
      <c r="ACL632" s="60"/>
      <c r="ACM632" s="60">
        <v>6.4945345011266902E-3</v>
      </c>
      <c r="ACN632" s="312"/>
      <c r="ACO632" s="312"/>
      <c r="ACP632" s="60">
        <v>7.3943685844407303E-3</v>
      </c>
      <c r="ACQ632" s="60">
        <v>6.7802215009206603E-3</v>
      </c>
      <c r="ACR632" s="60"/>
      <c r="ACS632" s="60"/>
      <c r="ACT632" s="60"/>
      <c r="ACU632" s="60"/>
      <c r="ACV632" s="60"/>
      <c r="ACW632" s="60"/>
      <c r="ACX632" s="60"/>
      <c r="ACY632" s="60">
        <v>1.0784510958937401</v>
      </c>
      <c r="ACZ632" s="60">
        <v>3.6037147293460198E-3</v>
      </c>
      <c r="ADA632" s="60">
        <v>9.8600478491622304E-3</v>
      </c>
      <c r="ADB632" s="60">
        <v>8.3553216181970497E-3</v>
      </c>
      <c r="ADC632" s="60">
        <v>6.9110546603131902E-3</v>
      </c>
      <c r="ADD632" s="60">
        <v>7.0752151429003896E-3</v>
      </c>
      <c r="ADE632" s="60">
        <v>6.3627891536101296E-3</v>
      </c>
    </row>
    <row r="633" spans="760:785" x14ac:dyDescent="0.25">
      <c r="ACF633" s="60">
        <v>4.4993853354526499E-3</v>
      </c>
      <c r="ACG633" s="60">
        <v>3.25162886429058E-3</v>
      </c>
      <c r="ACH633" s="60">
        <v>1.3107773238680001E-3</v>
      </c>
      <c r="ACI633" s="60">
        <v>1.07904719398478E-2</v>
      </c>
      <c r="ACJ633" s="60">
        <v>3.3726348926787901E-3</v>
      </c>
      <c r="ACK633" s="60">
        <v>8.4858929875904904E-4</v>
      </c>
      <c r="ACL633" s="60"/>
      <c r="ACM633" s="60">
        <v>6.4807301367860101E-3</v>
      </c>
      <c r="ACN633" s="312"/>
      <c r="ACO633" s="312"/>
      <c r="ACP633" s="60">
        <v>7.3409977410253697E-3</v>
      </c>
      <c r="ACQ633" s="60">
        <v>6.7631746590572804E-3</v>
      </c>
      <c r="ACR633" s="60"/>
      <c r="ACS633" s="60"/>
      <c r="ACT633" s="60"/>
      <c r="ACU633" s="60"/>
      <c r="ACV633" s="60"/>
      <c r="ACW633" s="60"/>
      <c r="ACX633" s="60"/>
      <c r="ACY633" s="60">
        <v>1.07835571325371</v>
      </c>
      <c r="ACZ633" s="60">
        <v>3.5610290635644201E-3</v>
      </c>
      <c r="ADA633" s="60">
        <v>9.7995324269905607E-3</v>
      </c>
      <c r="ADB633" s="60">
        <v>8.2625627640428093E-3</v>
      </c>
      <c r="ADC633" s="60">
        <v>6.8986326700238897E-3</v>
      </c>
      <c r="ADD633" s="60">
        <v>6.9880971055874498E-3</v>
      </c>
      <c r="ADE633" s="60">
        <v>6.3337318978882303E-3</v>
      </c>
    </row>
    <row r="634" spans="760:785" x14ac:dyDescent="0.25">
      <c r="ACF634" s="60">
        <v>4.4860848135337599E-3</v>
      </c>
      <c r="ACG634" s="60">
        <v>3.22706397715919E-3</v>
      </c>
      <c r="ACH634" s="60">
        <v>1.2921896596686201E-3</v>
      </c>
      <c r="ACI634" s="60">
        <v>1.0789324890786E-2</v>
      </c>
      <c r="ACJ634" s="60">
        <v>3.36814952835959E-3</v>
      </c>
      <c r="ACK634" s="60">
        <v>8.1352384671671402E-4</v>
      </c>
      <c r="ACL634" s="60"/>
      <c r="ACM634" s="60">
        <v>6.3903485069320004E-3</v>
      </c>
      <c r="ACN634" s="312"/>
      <c r="ACO634" s="312"/>
      <c r="ACP634" s="60">
        <v>7.3406530441526398E-3</v>
      </c>
      <c r="ACQ634" s="60">
        <v>6.7583873555185402E-3</v>
      </c>
      <c r="ACR634" s="60"/>
      <c r="ACS634" s="60"/>
      <c r="ACT634" s="60"/>
      <c r="ACU634" s="60"/>
      <c r="ACV634" s="60"/>
      <c r="ACW634" s="60"/>
      <c r="ACX634" s="60"/>
      <c r="ACY634" s="60">
        <v>1.0782045868535499</v>
      </c>
      <c r="ACZ634" s="60">
        <v>3.5591285686546099E-3</v>
      </c>
      <c r="ADA634" s="60">
        <v>9.7978870038303596E-3</v>
      </c>
      <c r="ADB634" s="60">
        <v>8.2356204836829608E-3</v>
      </c>
      <c r="ADC634" s="60">
        <v>6.8941530540417104E-3</v>
      </c>
      <c r="ADD634" s="60">
        <v>6.9447754577162601E-3</v>
      </c>
      <c r="ADE634" s="60">
        <v>6.3304731201277702E-3</v>
      </c>
    </row>
    <row r="635" spans="760:785" x14ac:dyDescent="0.25">
      <c r="ACF635" s="60">
        <v>4.4728677070754704E-3</v>
      </c>
      <c r="ACG635" s="60">
        <v>3.2131523727339999E-3</v>
      </c>
      <c r="ACH635" s="60">
        <v>1.21348997032695E-3</v>
      </c>
      <c r="ACI635" s="60">
        <v>1.07464817364728E-2</v>
      </c>
      <c r="ACJ635" s="60">
        <v>3.3657397328031601E-3</v>
      </c>
      <c r="ACK635" s="60">
        <v>8.07130913880263E-4</v>
      </c>
      <c r="ACL635" s="60"/>
      <c r="ACM635" s="60">
        <v>6.3752664166244703E-3</v>
      </c>
      <c r="ACN635" s="312"/>
      <c r="ACO635" s="312"/>
      <c r="ACP635" s="60">
        <v>7.3387168133109103E-3</v>
      </c>
      <c r="ACQ635" s="60">
        <v>6.7179851439844902E-3</v>
      </c>
      <c r="ACR635" s="60"/>
      <c r="ACS635" s="60"/>
      <c r="ACT635" s="60"/>
      <c r="ACU635" s="60"/>
      <c r="ACV635" s="60"/>
      <c r="ACW635" s="60"/>
      <c r="ACX635" s="60"/>
      <c r="ACY635" s="60">
        <v>1.07813019012912</v>
      </c>
      <c r="ACZ635" s="60">
        <v>3.51375327929927E-3</v>
      </c>
      <c r="ADA635" s="60">
        <v>9.7895414055266094E-3</v>
      </c>
      <c r="ADB635" s="60">
        <v>8.1565371841502005E-3</v>
      </c>
      <c r="ADC635" s="60">
        <v>6.8823059673896901E-3</v>
      </c>
      <c r="ADD635" s="60">
        <v>6.9443135400018997E-3</v>
      </c>
      <c r="ADE635" s="60">
        <v>6.32907040001699E-3</v>
      </c>
    </row>
    <row r="636" spans="760:785" x14ac:dyDescent="0.25">
      <c r="ACF636" s="60">
        <v>4.4709935633986701E-3</v>
      </c>
      <c r="ACG636" s="60">
        <v>3.2057025094498399E-3</v>
      </c>
      <c r="ACH636" s="60">
        <v>1.1660456314012801E-3</v>
      </c>
      <c r="ACI636" s="60">
        <v>1.07446787817754E-2</v>
      </c>
      <c r="ACJ636" s="60">
        <v>3.3634143950971801E-3</v>
      </c>
      <c r="ACK636" s="60">
        <v>8.0706837192435403E-4</v>
      </c>
      <c r="ACL636" s="60"/>
      <c r="ACM636" s="60">
        <v>6.3170400110148699E-3</v>
      </c>
      <c r="ACN636" s="312"/>
      <c r="ACO636" s="312"/>
      <c r="ACP636" s="60">
        <v>7.3193527039439599E-3</v>
      </c>
      <c r="ACQ636" s="60">
        <v>6.71739876877401E-3</v>
      </c>
      <c r="ACR636" s="60"/>
      <c r="ACS636" s="60"/>
      <c r="ACT636" s="60"/>
      <c r="ACU636" s="60"/>
      <c r="ACV636" s="60"/>
      <c r="ACW636" s="60"/>
      <c r="ACX636" s="60"/>
      <c r="ACY636" s="60">
        <v>1.07809997028005</v>
      </c>
      <c r="ACZ636" s="60">
        <v>3.4981701712539998E-3</v>
      </c>
      <c r="ADA636" s="60">
        <v>9.7594626601202206E-3</v>
      </c>
      <c r="ADB636" s="60">
        <v>8.1471156515098304E-3</v>
      </c>
      <c r="ADC636" s="60">
        <v>6.8766121203604402E-3</v>
      </c>
      <c r="ADD636" s="60">
        <v>6.9224440407957702E-3</v>
      </c>
      <c r="ADE636" s="60">
        <v>6.3268504189141796E-3</v>
      </c>
    </row>
    <row r="637" spans="760:785" x14ac:dyDescent="0.25">
      <c r="ACF637" s="60">
        <v>4.4372224235226599E-3</v>
      </c>
      <c r="ACG637" s="60">
        <v>3.2001781331307102E-3</v>
      </c>
      <c r="ACH637" s="60">
        <v>1.08594460523401E-3</v>
      </c>
      <c r="ACI637" s="60">
        <v>1.0727265924609399E-2</v>
      </c>
      <c r="ACJ637" s="60">
        <v>3.3619934853761002E-3</v>
      </c>
      <c r="ACK637" s="60">
        <v>7.7791065812663905E-4</v>
      </c>
      <c r="ACL637" s="60"/>
      <c r="ACM637" s="60">
        <v>6.3153567748372198E-3</v>
      </c>
      <c r="ACN637" s="312"/>
      <c r="ACO637" s="312"/>
      <c r="ACP637" s="60">
        <v>7.3009480744624699E-3</v>
      </c>
      <c r="ACQ637" s="60">
        <v>6.7110319524042302E-3</v>
      </c>
      <c r="ACR637" s="60"/>
      <c r="ACS637" s="60"/>
      <c r="ACT637" s="60"/>
      <c r="ACU637" s="60"/>
      <c r="ACV637" s="60"/>
      <c r="ACW637" s="60"/>
      <c r="ACX637" s="60"/>
      <c r="ACY637" s="60">
        <v>1.0780652937667401</v>
      </c>
      <c r="ACZ637" s="60">
        <v>3.4947140306712801E-3</v>
      </c>
      <c r="ADA637" s="60">
        <v>9.74772065356652E-3</v>
      </c>
      <c r="ADB637" s="60">
        <v>8.1214194912709505E-3</v>
      </c>
      <c r="ADC637" s="60">
        <v>6.8757810199489401E-3</v>
      </c>
      <c r="ADD637" s="60">
        <v>6.9042540904494503E-3</v>
      </c>
      <c r="ADE637" s="60">
        <v>6.3257452305863398E-3</v>
      </c>
    </row>
    <row r="638" spans="760:785" x14ac:dyDescent="0.25">
      <c r="ACF638" s="60">
        <v>4.4354476332689697E-3</v>
      </c>
      <c r="ACG638" s="60">
        <v>3.1972385396838001E-3</v>
      </c>
      <c r="ACH638" s="60">
        <v>9.8622991163407696E-4</v>
      </c>
      <c r="ACI638" s="60">
        <v>1.0721007184600201E-2</v>
      </c>
      <c r="ACJ638" s="60">
        <v>3.35947246727827E-3</v>
      </c>
      <c r="ACK638" s="60">
        <v>7.4385057030342504E-4</v>
      </c>
      <c r="ACL638" s="60"/>
      <c r="ACM638" s="60">
        <v>6.31054183186683E-3</v>
      </c>
      <c r="ACN638" s="312"/>
      <c r="ACO638" s="312"/>
      <c r="ACP638" s="60">
        <v>7.2761033003070803E-3</v>
      </c>
      <c r="ACQ638" s="60">
        <v>6.6828155678043998E-3</v>
      </c>
      <c r="ACR638" s="60"/>
      <c r="ACS638" s="60"/>
      <c r="ACT638" s="60"/>
      <c r="ACU638" s="60"/>
      <c r="ACV638" s="60"/>
      <c r="ACW638" s="60"/>
      <c r="ACX638" s="60"/>
      <c r="ACY638" s="60">
        <v>1.07803802007801</v>
      </c>
      <c r="ACZ638" s="60">
        <v>3.4721999823852201E-3</v>
      </c>
      <c r="ADA638" s="60">
        <v>9.6861688018238801E-3</v>
      </c>
      <c r="ADB638" s="60">
        <v>8.1042313221838299E-3</v>
      </c>
      <c r="ADC638" s="60">
        <v>6.8741084690050703E-3</v>
      </c>
      <c r="ADD638" s="60">
        <v>6.8996804238738996E-3</v>
      </c>
      <c r="ADE638" s="60">
        <v>6.3247530898579403E-3</v>
      </c>
    </row>
    <row r="639" spans="760:785" x14ac:dyDescent="0.25">
      <c r="ACF639" s="60">
        <v>4.4044714356896598E-3</v>
      </c>
      <c r="ACG639" s="60">
        <v>3.1964847894461099E-3</v>
      </c>
      <c r="ACH639" s="60">
        <v>8.0579125997509097E-4</v>
      </c>
      <c r="ACI639" s="60">
        <v>1.06955113923764E-2</v>
      </c>
      <c r="ACJ639" s="60">
        <v>3.34727219189516E-3</v>
      </c>
      <c r="ACK639" s="60">
        <v>6.9848043564665701E-4</v>
      </c>
      <c r="ACL639" s="60"/>
      <c r="ACM639" s="60">
        <v>6.2923278820941897E-3</v>
      </c>
      <c r="ACN639" s="312"/>
      <c r="ACO639" s="312"/>
      <c r="ACP639" s="60">
        <v>7.2756510140877502E-3</v>
      </c>
      <c r="ACQ639" s="60">
        <v>6.6819434786328097E-3</v>
      </c>
      <c r="ACR639" s="60"/>
      <c r="ACS639" s="60"/>
      <c r="ACT639" s="60"/>
      <c r="ACU639" s="60"/>
      <c r="ACV639" s="60"/>
      <c r="ACW639" s="60"/>
      <c r="ACX639" s="60"/>
      <c r="ACY639" s="60">
        <v>1.0780353491833901</v>
      </c>
      <c r="ACZ639" s="60">
        <v>3.4585318861216998E-3</v>
      </c>
      <c r="ADA639" s="60">
        <v>9.6812158848029097E-3</v>
      </c>
      <c r="ADB639" s="60">
        <v>8.1023853332345599E-3</v>
      </c>
      <c r="ADC639" s="60">
        <v>6.84879182298548E-3</v>
      </c>
      <c r="ADD639" s="60">
        <v>6.8936816443579104E-3</v>
      </c>
      <c r="ADE639" s="60">
        <v>6.2924820061577404E-3</v>
      </c>
    </row>
    <row r="640" spans="760:785" x14ac:dyDescent="0.25">
      <c r="ACF640" s="60">
        <v>4.3685755631767001E-3</v>
      </c>
      <c r="ACG640" s="60">
        <v>3.17895876922725E-3</v>
      </c>
      <c r="ACH640" s="60">
        <v>7.2464212415256698E-4</v>
      </c>
      <c r="ACI640" s="60">
        <v>1.06808691539922E-2</v>
      </c>
      <c r="ACJ640" s="60">
        <v>3.32122891417085E-3</v>
      </c>
      <c r="ACK640" s="60">
        <v>6.8913845804768404E-4</v>
      </c>
      <c r="ACL640" s="60"/>
      <c r="ACM640" s="60">
        <v>6.1937418061049597E-3</v>
      </c>
      <c r="ACN640" s="60"/>
      <c r="ACO640" s="60"/>
      <c r="ACP640" s="60">
        <v>7.2662191449734603E-3</v>
      </c>
      <c r="ACQ640" s="60">
        <v>6.65719663782177E-3</v>
      </c>
      <c r="ACR640" s="60"/>
      <c r="ACS640" s="60"/>
      <c r="ACT640" s="60"/>
      <c r="ACU640" s="60"/>
      <c r="ACV640" s="60"/>
      <c r="ACW640" s="60"/>
      <c r="ACX640" s="60"/>
      <c r="ACY640" s="60">
        <v>1.0779811530686301</v>
      </c>
      <c r="ACZ640" s="60">
        <v>3.4540709896235199E-3</v>
      </c>
      <c r="ADA640" s="60">
        <v>9.6702626368459308E-3</v>
      </c>
      <c r="ADB640" s="60">
        <v>8.0554826970351302E-3</v>
      </c>
      <c r="ADC640" s="60">
        <v>6.8394152677067801E-3</v>
      </c>
      <c r="ADD640" s="60">
        <v>6.8790306427993298E-3</v>
      </c>
      <c r="ADE640" s="60">
        <v>6.2707713542387898E-3</v>
      </c>
    </row>
    <row r="641" spans="760:785" x14ac:dyDescent="0.25">
      <c r="ACF641" s="60">
        <v>4.3573713642877498E-3</v>
      </c>
      <c r="ACG641" s="60">
        <v>3.1501761323052299E-3</v>
      </c>
      <c r="ACH641" s="60">
        <v>7.1624747766051795E-4</v>
      </c>
      <c r="ACI641" s="60">
        <v>1.0580249084523E-2</v>
      </c>
      <c r="ACJ641" s="60">
        <v>3.3186577693915501E-3</v>
      </c>
      <c r="ACK641" s="60">
        <v>6.6026717888599095E-4</v>
      </c>
      <c r="ACL641" s="60"/>
      <c r="ACM641" s="60">
        <v>6.1478134736126597E-3</v>
      </c>
      <c r="ACN641" s="60"/>
      <c r="ACO641" s="60"/>
      <c r="ACP641" s="60">
        <v>7.2660173370665401E-3</v>
      </c>
      <c r="ACQ641" s="60">
        <v>6.65704528817012E-3</v>
      </c>
      <c r="ACR641" s="60"/>
      <c r="ACS641" s="60"/>
      <c r="ACT641" s="60"/>
      <c r="ACU641" s="60"/>
      <c r="ACV641" s="60"/>
      <c r="ACW641" s="60"/>
      <c r="ACX641" s="60"/>
      <c r="ACY641" s="60">
        <v>1.07796901159112</v>
      </c>
      <c r="ACZ641" s="60">
        <v>3.4218785700239501E-3</v>
      </c>
      <c r="ADA641" s="60">
        <v>9.6542560564076892E-3</v>
      </c>
      <c r="ADB641" s="60">
        <v>8.0453434995084398E-3</v>
      </c>
      <c r="ADC641" s="60">
        <v>6.8375926795247099E-3</v>
      </c>
      <c r="ADD641" s="60">
        <v>6.8667955063453599E-3</v>
      </c>
      <c r="ADE641" s="60">
        <v>6.2520174725200096E-3</v>
      </c>
    </row>
    <row r="642" spans="760:785" x14ac:dyDescent="0.25">
      <c r="ACF642" s="60">
        <v>4.3453135918409304E-3</v>
      </c>
      <c r="ACG642" s="60">
        <v>3.1380858490431098E-3</v>
      </c>
      <c r="ACH642" s="60">
        <v>7.0228747426044397E-4</v>
      </c>
      <c r="ACI642" s="60">
        <v>1.05765230473497E-2</v>
      </c>
      <c r="ACJ642" s="60">
        <v>3.3148355501523299E-3</v>
      </c>
      <c r="ACK642" s="60">
        <v>5.7847435803588202E-4</v>
      </c>
      <c r="ACL642" s="60"/>
      <c r="ACM642" s="60">
        <v>6.1020637266825202E-3</v>
      </c>
      <c r="ACN642" s="60"/>
      <c r="ACO642" s="60"/>
      <c r="ACP642" s="60">
        <v>7.2373920504445396E-3</v>
      </c>
      <c r="ACQ642" s="60">
        <v>6.6551007620418001E-3</v>
      </c>
      <c r="ACR642" s="60"/>
      <c r="ACS642" s="60"/>
      <c r="ACT642" s="60"/>
      <c r="ACU642" s="60"/>
      <c r="ACV642" s="60"/>
      <c r="ACW642" s="60"/>
      <c r="ACX642" s="60"/>
      <c r="ACY642" s="60">
        <v>1.0779644139762501</v>
      </c>
      <c r="ACZ642" s="60">
        <v>3.40081400456435E-3</v>
      </c>
      <c r="ADA642" s="60">
        <v>9.6177322247109499E-3</v>
      </c>
      <c r="ADB642" s="60">
        <v>8.0451643407899402E-3</v>
      </c>
      <c r="ADC642" s="60">
        <v>6.8280424431473499E-3</v>
      </c>
      <c r="ADD642" s="60">
        <v>6.85233492798102E-3</v>
      </c>
      <c r="ADE642" s="60">
        <v>6.2326907356749098E-3</v>
      </c>
    </row>
    <row r="643" spans="760:785" x14ac:dyDescent="0.25">
      <c r="ACF643" s="60">
        <v>4.3432888750946103E-3</v>
      </c>
      <c r="ACG643" s="60">
        <v>3.1138830720314099E-3</v>
      </c>
      <c r="ACH643" s="60">
        <v>5.1663706197775802E-4</v>
      </c>
      <c r="ACI643" s="60">
        <v>1.05755740001157E-2</v>
      </c>
      <c r="ACJ643" s="60">
        <v>3.31412226302649E-3</v>
      </c>
      <c r="ACK643" s="60">
        <v>5.7116415711088797E-4</v>
      </c>
      <c r="ACL643" s="60"/>
      <c r="ACM643" s="60">
        <v>6.0546289950951402E-3</v>
      </c>
      <c r="ACN643" s="60"/>
      <c r="ACO643" s="60"/>
      <c r="ACP643" s="60">
        <v>7.2179816217163703E-3</v>
      </c>
      <c r="ACQ643" s="60">
        <v>6.63734362463429E-3</v>
      </c>
      <c r="ACR643" s="60"/>
      <c r="ACS643" s="60"/>
      <c r="ACT643" s="60"/>
      <c r="ACU643" s="60"/>
      <c r="ACV643" s="60"/>
      <c r="ACW643" s="60"/>
      <c r="ACX643" s="60"/>
      <c r="ACY643" s="60">
        <v>1.0779488086495199</v>
      </c>
      <c r="ACZ643" s="60">
        <v>3.39165867896766E-3</v>
      </c>
      <c r="ADA643" s="60">
        <v>9.6056185170497101E-3</v>
      </c>
      <c r="ADB643" s="60">
        <v>8.0230546438022094E-3</v>
      </c>
      <c r="ADC643" s="60">
        <v>6.8257363137765497E-3</v>
      </c>
      <c r="ADD643" s="60">
        <v>6.8139749091702803E-3</v>
      </c>
      <c r="ADE643" s="60">
        <v>6.2154891374102197E-3</v>
      </c>
    </row>
    <row r="644" spans="760:785" x14ac:dyDescent="0.25">
      <c r="ACF644" s="60">
        <v>4.3176807562026404E-3</v>
      </c>
      <c r="ACG644" s="60">
        <v>3.1107266455586199E-3</v>
      </c>
      <c r="ACH644" s="312">
        <v>5.5511151231257802E-17</v>
      </c>
      <c r="ACI644" s="60">
        <v>1.0569347690309001E-2</v>
      </c>
      <c r="ACJ644" s="60">
        <v>3.2092354823482802E-3</v>
      </c>
      <c r="ACK644" s="60">
        <v>5.6162716431431301E-4</v>
      </c>
      <c r="ACL644" s="60"/>
      <c r="ACM644" s="60">
        <v>6.0231214287002101E-3</v>
      </c>
      <c r="ACN644" s="60"/>
      <c r="ACO644" s="60"/>
      <c r="ACP644" s="60">
        <v>7.2075382405642797E-3</v>
      </c>
      <c r="ACQ644" s="60">
        <v>6.6025070449866599E-3</v>
      </c>
      <c r="ACR644" s="60"/>
      <c r="ACS644" s="60"/>
      <c r="ACT644" s="60"/>
      <c r="ACU644" s="60"/>
      <c r="ACV644" s="60"/>
      <c r="ACW644" s="60"/>
      <c r="ACX644" s="60"/>
      <c r="ACY644" s="60">
        <v>1.0779337377163301</v>
      </c>
      <c r="ACZ644" s="60">
        <v>3.39039679857324E-3</v>
      </c>
      <c r="ADA644" s="60">
        <v>9.57172480807752E-3</v>
      </c>
      <c r="ADB644" s="60">
        <v>8.0189576633306406E-3</v>
      </c>
      <c r="ADC644" s="60">
        <v>6.82483224123455E-3</v>
      </c>
      <c r="ADD644" s="60">
        <v>6.7959738686729403E-3</v>
      </c>
      <c r="ADE644" s="60">
        <v>6.2153067900938301E-3</v>
      </c>
    </row>
    <row r="645" spans="760:785" x14ac:dyDescent="0.25">
      <c r="ACF645" s="60">
        <v>4.3136672885608698E-3</v>
      </c>
      <c r="ACG645" s="60">
        <v>3.0977797464562902E-3</v>
      </c>
      <c r="ACH645" s="312">
        <v>3.98986399474666E-17</v>
      </c>
      <c r="ACI645" s="60">
        <v>1.05599075001348E-2</v>
      </c>
      <c r="ACJ645" s="60">
        <v>3.2025070059469802E-3</v>
      </c>
      <c r="ACK645" s="60">
        <v>4.1904223851472398E-4</v>
      </c>
      <c r="ACL645" s="60"/>
      <c r="ACM645" s="60">
        <v>6.0015015520447296E-3</v>
      </c>
      <c r="ACN645" s="60"/>
      <c r="ACO645" s="60"/>
      <c r="ACP645" s="60">
        <v>7.1832130971549403E-3</v>
      </c>
      <c r="ACQ645" s="60">
        <v>6.5964325830896097E-3</v>
      </c>
      <c r="ACR645" s="60"/>
      <c r="ACS645" s="60"/>
      <c r="ACT645" s="60"/>
      <c r="ACU645" s="60"/>
      <c r="ACV645" s="60"/>
      <c r="ACW645" s="60"/>
      <c r="ACX645" s="60"/>
      <c r="ACY645" s="60">
        <v>1.0779313275340201</v>
      </c>
      <c r="ACZ645" s="60">
        <v>3.3887733976588098E-3</v>
      </c>
      <c r="ADA645" s="60">
        <v>9.5653625289015397E-3</v>
      </c>
      <c r="ADB645" s="60">
        <v>7.98251904529515E-3</v>
      </c>
      <c r="ADC645" s="60">
        <v>6.82253671030595E-3</v>
      </c>
      <c r="ADD645" s="60">
        <v>6.7679660078468398E-3</v>
      </c>
      <c r="ADE645" s="60">
        <v>6.2038304338313602E-3</v>
      </c>
    </row>
    <row r="646" spans="760:785" x14ac:dyDescent="0.25">
      <c r="ACF646" s="60">
        <v>4.3020819639378299E-3</v>
      </c>
      <c r="ACG646" s="60">
        <v>3.0957978501236199E-3</v>
      </c>
      <c r="ACH646" s="312">
        <v>2.7755575615628901E-17</v>
      </c>
      <c r="ACI646" s="60">
        <v>1.05583926545117E-2</v>
      </c>
      <c r="ACJ646" s="60">
        <v>3.1891307559718698E-3</v>
      </c>
      <c r="ACK646" s="312">
        <v>6.9388939039072296E-17</v>
      </c>
      <c r="ACL646" s="60"/>
      <c r="ACM646" s="60">
        <v>5.9889627777329297E-3</v>
      </c>
      <c r="ACN646" s="60"/>
      <c r="ACO646" s="60"/>
      <c r="ACP646" s="60">
        <v>7.1806306518397396E-3</v>
      </c>
      <c r="ACQ646" s="60">
        <v>6.591446145754E-3</v>
      </c>
      <c r="ACR646" s="60"/>
      <c r="ACS646" s="60"/>
      <c r="ACT646" s="60"/>
      <c r="ACU646" s="60"/>
      <c r="ACV646" s="60"/>
      <c r="ACW646" s="60"/>
      <c r="ACX646" s="60"/>
      <c r="ACY646" s="60">
        <v>1.0778596895764001</v>
      </c>
      <c r="ACZ646" s="60">
        <v>3.3882096838005801E-3</v>
      </c>
      <c r="ADA646" s="60">
        <v>9.5384621732047901E-3</v>
      </c>
      <c r="ADB646" s="60">
        <v>7.9768830874951697E-3</v>
      </c>
      <c r="ADC646" s="60">
        <v>6.81748971875599E-3</v>
      </c>
      <c r="ADD646" s="60">
        <v>6.7583461123908103E-3</v>
      </c>
      <c r="ADE646" s="60">
        <v>6.18913408397085E-3</v>
      </c>
    </row>
    <row r="647" spans="760:785" x14ac:dyDescent="0.25">
      <c r="ACF647" s="60">
        <v>4.2913905426450504E-3</v>
      </c>
      <c r="ACG647" s="60">
        <v>3.0912909163300201E-3</v>
      </c>
      <c r="ACH647" s="312">
        <v>2.7755575615628901E-17</v>
      </c>
      <c r="ACI647" s="60">
        <v>1.05451509778722E-2</v>
      </c>
      <c r="ACJ647" s="60">
        <v>3.1824694805744399E-3</v>
      </c>
      <c r="ACK647" s="312">
        <v>5.5511151231257802E-17</v>
      </c>
      <c r="ACL647" s="60"/>
      <c r="ACM647" s="60">
        <v>5.97219498960125E-3</v>
      </c>
      <c r="ACN647" s="60"/>
      <c r="ACO647" s="60"/>
      <c r="ACP647" s="60">
        <v>7.1750223720663097E-3</v>
      </c>
      <c r="ACQ647" s="60">
        <v>6.58188807251525E-3</v>
      </c>
      <c r="ACR647" s="60"/>
      <c r="ACS647" s="60"/>
      <c r="ACT647" s="60"/>
      <c r="ACU647" s="60"/>
      <c r="ACV647" s="60"/>
      <c r="ACW647" s="60"/>
      <c r="ACX647" s="60"/>
      <c r="ACY647" s="60">
        <v>1.0777952683517</v>
      </c>
      <c r="ACZ647" s="60">
        <v>3.3809206477149701E-3</v>
      </c>
      <c r="ADA647" s="60">
        <v>9.51374797180711E-3</v>
      </c>
      <c r="ADB647" s="60">
        <v>7.97600288270792E-3</v>
      </c>
      <c r="ADC647" s="60">
        <v>6.8100855840912203E-3</v>
      </c>
      <c r="ADD647" s="60">
        <v>6.74345547000927E-3</v>
      </c>
      <c r="ADE647" s="60">
        <v>6.18327852419767E-3</v>
      </c>
    </row>
    <row r="648" spans="760:785" x14ac:dyDescent="0.25">
      <c r="ACF648" s="60">
        <v>4.2814130017916601E-3</v>
      </c>
      <c r="ACG648" s="60">
        <v>3.0887392933972302E-3</v>
      </c>
      <c r="ACH648" s="312">
        <v>2.7755575615628901E-17</v>
      </c>
      <c r="ACI648" s="60">
        <v>1.05274747859978E-2</v>
      </c>
      <c r="ACJ648" s="60">
        <v>3.1610902337841202E-3</v>
      </c>
      <c r="ACK648" s="312">
        <v>5.5511151231257802E-17</v>
      </c>
      <c r="ACL648" s="60"/>
      <c r="ACM648" s="60">
        <v>5.9242531129667297E-3</v>
      </c>
      <c r="ACN648" s="60"/>
      <c r="ACO648" s="60"/>
      <c r="ACP648" s="60">
        <v>7.1680980259245797E-3</v>
      </c>
      <c r="ACQ648" s="60">
        <v>6.5752757003770196E-3</v>
      </c>
      <c r="ACR648" s="60"/>
      <c r="ACS648" s="60"/>
      <c r="ACT648" s="60"/>
      <c r="ACU648" s="60"/>
      <c r="ACV648" s="60"/>
      <c r="ACW648" s="60"/>
      <c r="ACX648" s="60"/>
      <c r="ACY648" s="60">
        <v>1.0777863280648099</v>
      </c>
      <c r="ACZ648" s="60">
        <v>3.3605629876465098E-3</v>
      </c>
      <c r="ADA648" s="60">
        <v>9.44581801338964E-3</v>
      </c>
      <c r="ADB648" s="60">
        <v>7.96505263461025E-3</v>
      </c>
      <c r="ADC648" s="60">
        <v>6.7879452202483596E-3</v>
      </c>
      <c r="ADD648" s="60">
        <v>6.6974461113588702E-3</v>
      </c>
      <c r="ADE648" s="60">
        <v>6.1804908450475999E-3</v>
      </c>
    </row>
    <row r="649" spans="760:785" x14ac:dyDescent="0.25">
      <c r="ACF649" s="60">
        <v>4.2811313288989303E-3</v>
      </c>
      <c r="ACG649" s="60">
        <v>3.0773379510158098E-3</v>
      </c>
      <c r="ACH649" s="312">
        <v>2.7755575615628901E-17</v>
      </c>
      <c r="ACI649" s="60">
        <v>1.0497784774398101E-2</v>
      </c>
      <c r="ACJ649" s="60">
        <v>3.1066533571725802E-3</v>
      </c>
      <c r="ACK649" s="312">
        <v>4.1633363423443401E-17</v>
      </c>
      <c r="ACL649" s="60"/>
      <c r="ACM649" s="60">
        <v>5.8860679262913197E-3</v>
      </c>
      <c r="ACN649" s="60"/>
      <c r="ACO649" s="60"/>
      <c r="ACP649" s="60">
        <v>7.1135806204296204E-3</v>
      </c>
      <c r="ACQ649" s="60">
        <v>6.5518871942515499E-3</v>
      </c>
      <c r="ACR649" s="60"/>
      <c r="ACS649" s="60"/>
      <c r="ACT649" s="60"/>
      <c r="ACU649" s="60"/>
      <c r="ACV649" s="60"/>
      <c r="ACW649" s="60"/>
      <c r="ACX649" s="60"/>
      <c r="ACY649" s="60">
        <v>1.0777783616143799</v>
      </c>
      <c r="ACZ649" s="60">
        <v>3.34237100603242E-3</v>
      </c>
      <c r="ADA649" s="60">
        <v>9.4435211151861001E-3</v>
      </c>
      <c r="ADB649" s="60">
        <v>7.9478466077200893E-3</v>
      </c>
      <c r="ADC649" s="60">
        <v>6.7822036924371004E-3</v>
      </c>
      <c r="ADD649" s="60">
        <v>6.6957288323509804E-3</v>
      </c>
      <c r="ADE649" s="60">
        <v>6.16971470637615E-3</v>
      </c>
    </row>
    <row r="650" spans="760:785" x14ac:dyDescent="0.25">
      <c r="ACF650" s="60">
        <v>4.2731561012131197E-3</v>
      </c>
      <c r="ACG650" s="60">
        <v>3.0747742532125401E-3</v>
      </c>
      <c r="ACH650" s="312">
        <v>2.7755575615628901E-17</v>
      </c>
      <c r="ACI650" s="60">
        <v>1.0490612420785601E-2</v>
      </c>
      <c r="ACJ650" s="60">
        <v>3.1051288255881399E-3</v>
      </c>
      <c r="ACK650" s="312">
        <v>4.1633363423443401E-17</v>
      </c>
      <c r="ACL650" s="60"/>
      <c r="ACM650" s="60">
        <v>5.8757498807574596E-3</v>
      </c>
      <c r="ACN650" s="60"/>
      <c r="ACO650" s="60"/>
      <c r="ACP650" s="60">
        <v>7.0670762448789004E-3</v>
      </c>
      <c r="ACQ650" s="60">
        <v>6.5427593177350297E-3</v>
      </c>
      <c r="ACR650" s="60"/>
      <c r="ACS650" s="60"/>
      <c r="ACT650" s="60"/>
      <c r="ACU650" s="60"/>
      <c r="ACV650" s="60"/>
      <c r="ACW650" s="60"/>
      <c r="ACX650" s="60"/>
      <c r="ACY650" s="60">
        <v>1.0777610382554299</v>
      </c>
      <c r="ACZ650" s="60">
        <v>3.3020867456614702E-3</v>
      </c>
      <c r="ADA650" s="60">
        <v>9.4304734058519302E-3</v>
      </c>
      <c r="ADB650" s="60">
        <v>7.92777062942609E-3</v>
      </c>
      <c r="ADC650" s="60">
        <v>6.7655609578648702E-3</v>
      </c>
      <c r="ADD650" s="60">
        <v>6.6848238528391104E-3</v>
      </c>
      <c r="ADE650" s="60">
        <v>6.1565869893335902E-3</v>
      </c>
    </row>
    <row r="651" spans="760:785" x14ac:dyDescent="0.25">
      <c r="ACF651" s="60">
        <v>4.2723486306007596E-3</v>
      </c>
      <c r="ACG651" s="60">
        <v>3.0417375568125501E-3</v>
      </c>
      <c r="ACH651" s="312">
        <v>2.7755575615628901E-17</v>
      </c>
      <c r="ACI651" s="60">
        <v>1.0475975985331501E-2</v>
      </c>
      <c r="ACJ651" s="60">
        <v>3.0952593093321401E-3</v>
      </c>
      <c r="ACK651" s="312">
        <v>2.7755575615628901E-17</v>
      </c>
      <c r="ACL651" s="60"/>
      <c r="ACM651" s="60">
        <v>5.87439058325999E-3</v>
      </c>
      <c r="ACN651" s="60"/>
      <c r="ACO651" s="60"/>
      <c r="ACP651" s="60">
        <v>7.0351902005435698E-3</v>
      </c>
      <c r="ACQ651" s="60">
        <v>6.5402045720453E-3</v>
      </c>
      <c r="ACR651" s="60"/>
      <c r="ACS651" s="60"/>
      <c r="ACT651" s="60"/>
      <c r="ACU651" s="60"/>
      <c r="ACV651" s="60"/>
      <c r="ACW651" s="60"/>
      <c r="ACX651" s="60"/>
      <c r="ACY651" s="60">
        <v>1.0777496401953299</v>
      </c>
      <c r="ACZ651" s="60">
        <v>3.2804007852527202E-3</v>
      </c>
      <c r="ADA651" s="60">
        <v>9.3867835327154907E-3</v>
      </c>
      <c r="ADB651" s="60">
        <v>7.9083255968790504E-3</v>
      </c>
      <c r="ADC651" s="60">
        <v>6.7647846456284503E-3</v>
      </c>
      <c r="ADD651" s="60">
        <v>6.6726543259815604E-3</v>
      </c>
      <c r="ADE651" s="60">
        <v>6.1450741765308198E-3</v>
      </c>
    </row>
    <row r="652" spans="760:785" x14ac:dyDescent="0.25">
      <c r="ACF652" s="60">
        <v>4.2579500271482896E-3</v>
      </c>
      <c r="ACG652" s="60">
        <v>3.0393210591888298E-3</v>
      </c>
      <c r="ACH652" s="312">
        <v>2.7755575615628901E-17</v>
      </c>
      <c r="ACI652" s="60">
        <v>1.0429414713335999E-2</v>
      </c>
      <c r="ACJ652" s="60">
        <v>3.0448560629168799E-3</v>
      </c>
      <c r="ACK652" s="312">
        <v>2.7755575615628901E-17</v>
      </c>
      <c r="ACL652" s="60"/>
      <c r="ACM652" s="60">
        <v>5.86682940668191E-3</v>
      </c>
      <c r="ACN652" s="60"/>
      <c r="ACO652" s="60"/>
      <c r="ACP652" s="60">
        <v>7.03077488036832E-3</v>
      </c>
      <c r="ACQ652" s="60">
        <v>6.5349805194316497E-3</v>
      </c>
      <c r="ACR652" s="60"/>
      <c r="ACS652" s="60"/>
      <c r="ACT652" s="60"/>
      <c r="ACU652" s="60"/>
      <c r="ACV652" s="60"/>
      <c r="ACW652" s="60"/>
      <c r="ACX652" s="60"/>
      <c r="ACY652" s="60">
        <v>1.0777303446830999</v>
      </c>
      <c r="ACZ652" s="60">
        <v>3.24281068945334E-3</v>
      </c>
      <c r="ADA652" s="60">
        <v>9.3787316094377394E-3</v>
      </c>
      <c r="ADB652" s="60">
        <v>7.8826233920175504E-3</v>
      </c>
      <c r="ADC652" s="60">
        <v>6.76329105092524E-3</v>
      </c>
      <c r="ADD652" s="60">
        <v>6.5907679201673702E-3</v>
      </c>
      <c r="ADE652" s="60">
        <v>6.1400816337091298E-3</v>
      </c>
    </row>
    <row r="653" spans="760:785" x14ac:dyDescent="0.25">
      <c r="ACF653" s="60">
        <v>4.2551913446778802E-3</v>
      </c>
      <c r="ACG653" s="60">
        <v>3.0289326187558502E-3</v>
      </c>
      <c r="ACH653" s="312">
        <v>2.60208521396521E-17</v>
      </c>
      <c r="ACI653" s="60">
        <v>1.04093698556971E-2</v>
      </c>
      <c r="ACJ653" s="60">
        <v>3.0298513474980799E-3</v>
      </c>
      <c r="ACK653" s="312">
        <v>2.7755575615628901E-17</v>
      </c>
      <c r="ACL653" s="60"/>
      <c r="ACM653" s="60">
        <v>5.8578370122779203E-3</v>
      </c>
      <c r="ACN653" s="60"/>
      <c r="ACO653" s="60"/>
      <c r="ACP653" s="60">
        <v>7.0264868220535296E-3</v>
      </c>
      <c r="ACQ653" s="60">
        <v>6.51982358979973E-3</v>
      </c>
      <c r="ACR653" s="60"/>
      <c r="ACS653" s="60"/>
      <c r="ACT653" s="60"/>
      <c r="ACU653" s="60"/>
      <c r="ACV653" s="60"/>
      <c r="ACW653" s="60"/>
      <c r="ACX653" s="60"/>
      <c r="ACY653" s="60">
        <v>1.0775733795188001</v>
      </c>
      <c r="ACZ653" s="60">
        <v>3.23934337333125E-3</v>
      </c>
      <c r="ADA653" s="60">
        <v>9.3738603530733895E-3</v>
      </c>
      <c r="ADB653" s="60">
        <v>7.8530192099186304E-3</v>
      </c>
      <c r="ADC653" s="60">
        <v>6.7611180474605797E-3</v>
      </c>
      <c r="ADD653" s="60">
        <v>6.5418918156404902E-3</v>
      </c>
      <c r="ADE653" s="60">
        <v>6.1342425374820196E-3</v>
      </c>
    </row>
    <row r="654" spans="760:785" x14ac:dyDescent="0.25">
      <c r="ACF654" s="60">
        <v>4.2535505031329902E-3</v>
      </c>
      <c r="ACG654" s="60">
        <v>3.0245346611632298E-3</v>
      </c>
      <c r="ACH654" s="312">
        <v>6.9388939039072299E-18</v>
      </c>
      <c r="ACI654" s="60">
        <v>1.03943792283436E-2</v>
      </c>
      <c r="ACJ654" s="60">
        <v>2.9879939325498E-3</v>
      </c>
      <c r="ACK654" s="312">
        <v>2.7755575615628901E-17</v>
      </c>
      <c r="ACL654" s="60"/>
      <c r="ACM654" s="60">
        <v>5.8337769955922603E-3</v>
      </c>
      <c r="ACN654" s="60"/>
      <c r="ACO654" s="60"/>
      <c r="ACP654" s="60">
        <v>7.0224136153682502E-3</v>
      </c>
      <c r="ACQ654" s="60">
        <v>6.5163054885182198E-3</v>
      </c>
      <c r="ACR654" s="60"/>
      <c r="ACS654" s="60"/>
      <c r="ACT654" s="60"/>
      <c r="ACU654" s="60"/>
      <c r="ACV654" s="60"/>
      <c r="ACW654" s="60"/>
      <c r="ACX654" s="60"/>
      <c r="ACY654" s="60">
        <v>1.07748569030981</v>
      </c>
      <c r="ACZ654" s="60">
        <v>3.23422828752324E-3</v>
      </c>
      <c r="ADA654" s="60">
        <v>9.3722318572996306E-3</v>
      </c>
      <c r="ADB654" s="60">
        <v>7.8499161892776892E-3</v>
      </c>
      <c r="ADC654" s="60">
        <v>6.7571686721870196E-3</v>
      </c>
      <c r="ADD654" s="60">
        <v>6.5233482089916703E-3</v>
      </c>
      <c r="ADE654" s="60">
        <v>6.1259070755875699E-3</v>
      </c>
    </row>
    <row r="655" spans="760:785" x14ac:dyDescent="0.25">
      <c r="ACF655" s="60">
        <v>4.2492460647459498E-3</v>
      </c>
      <c r="ACG655" s="60">
        <v>3.0139969245882399E-3</v>
      </c>
      <c r="ACH655" s="312">
        <v>3.46944695195361E-18</v>
      </c>
      <c r="ACI655" s="60">
        <v>1.03909199594118E-2</v>
      </c>
      <c r="ACJ655" s="60">
        <v>2.9878674774592301E-3</v>
      </c>
      <c r="ACK655" s="312">
        <v>1.38777878078145E-17</v>
      </c>
      <c r="ACL655" s="60"/>
      <c r="ACM655" s="60">
        <v>5.8245762005801798E-3</v>
      </c>
      <c r="ACN655" s="60"/>
      <c r="ACO655" s="60"/>
      <c r="ACP655" s="60">
        <v>6.9987169842261297E-3</v>
      </c>
      <c r="ACQ655" s="60">
        <v>6.5100633591473204E-3</v>
      </c>
      <c r="ACR655" s="60"/>
      <c r="ACS655" s="60"/>
      <c r="ACT655" s="60"/>
      <c r="ACU655" s="60"/>
      <c r="ACV655" s="60"/>
      <c r="ACW655" s="60"/>
      <c r="ACX655" s="60"/>
      <c r="ACY655" s="60">
        <v>1.0773992876965801</v>
      </c>
      <c r="ACZ655" s="60">
        <v>3.2286235470548202E-3</v>
      </c>
      <c r="ADA655" s="60">
        <v>9.3500440520325502E-3</v>
      </c>
      <c r="ADB655" s="60">
        <v>7.80174800008722E-3</v>
      </c>
      <c r="ADC655" s="60">
        <v>6.7571493517872699E-3</v>
      </c>
      <c r="ADD655" s="60">
        <v>6.52197550239615E-3</v>
      </c>
      <c r="ADE655" s="60">
        <v>6.1001272862021803E-3</v>
      </c>
    </row>
    <row r="656" spans="760:785" x14ac:dyDescent="0.25">
      <c r="ACF656" s="60">
        <v>4.22946134303209E-3</v>
      </c>
      <c r="ACG656" s="60">
        <v>3.0124400272223402E-3</v>
      </c>
      <c r="ACH656" s="312">
        <v>3.46944695195361E-18</v>
      </c>
      <c r="ACI656" s="60">
        <v>1.0373819208274199E-2</v>
      </c>
      <c r="ACJ656" s="60">
        <v>2.9842844104602298E-3</v>
      </c>
      <c r="ACK656" s="312">
        <v>6.9388939039072299E-18</v>
      </c>
      <c r="ACL656" s="60"/>
      <c r="ACM656" s="60">
        <v>5.8144628395459799E-3</v>
      </c>
      <c r="ACN656" s="60"/>
      <c r="ACO656" s="60"/>
      <c r="ACP656" s="60">
        <v>6.9723726304519104E-3</v>
      </c>
      <c r="ACQ656" s="60">
        <v>6.5072697808291899E-3</v>
      </c>
      <c r="ACR656" s="60"/>
      <c r="ACS656" s="60"/>
      <c r="ACT656" s="60"/>
      <c r="ACU656" s="60"/>
      <c r="ACV656" s="60"/>
      <c r="ACW656" s="60"/>
      <c r="ACX656" s="60"/>
      <c r="ACY656" s="60">
        <v>1.07737881316352</v>
      </c>
      <c r="ACZ656" s="60">
        <v>3.2166184348016501E-3</v>
      </c>
      <c r="ADA656" s="60">
        <v>9.3407864532825506E-3</v>
      </c>
      <c r="ADB656" s="60">
        <v>7.7596034486057701E-3</v>
      </c>
      <c r="ADC656" s="60">
        <v>6.7538394613162103E-3</v>
      </c>
      <c r="ADD656" s="60">
        <v>6.4904872881577898E-3</v>
      </c>
      <c r="ADE656" s="60">
        <v>6.0882530892972103E-3</v>
      </c>
    </row>
    <row r="657" spans="760:785" x14ac:dyDescent="0.25">
      <c r="ACF657" s="60">
        <v>4.2266659074473301E-3</v>
      </c>
      <c r="ACG657" s="60">
        <v>2.9944554681623999E-3</v>
      </c>
      <c r="ACH657" s="312">
        <v>1.3010426069826099E-18</v>
      </c>
      <c r="ACI657" s="60">
        <v>1.0371949135062199E-2</v>
      </c>
      <c r="ACJ657" s="60">
        <v>2.9730670068791399E-3</v>
      </c>
      <c r="ACK657" s="312">
        <v>6.9388939039072299E-18</v>
      </c>
      <c r="ACL657" s="60"/>
      <c r="ACM657" s="60">
        <v>5.8063575382376297E-3</v>
      </c>
      <c r="ACN657" s="60"/>
      <c r="ACO657" s="60"/>
      <c r="ACP657" s="60">
        <v>6.9660352131588896E-3</v>
      </c>
      <c r="ACQ657" s="60">
        <v>6.4810336882653299E-3</v>
      </c>
      <c r="ACR657" s="60"/>
      <c r="ACS657" s="60"/>
      <c r="ACT657" s="60"/>
      <c r="ACU657" s="60"/>
      <c r="ACV657" s="60"/>
      <c r="ACW657" s="60"/>
      <c r="ACX657" s="60"/>
      <c r="ACY657" s="60">
        <v>1.07732197664658</v>
      </c>
      <c r="ACZ657" s="60">
        <v>3.1913729415653999E-3</v>
      </c>
      <c r="ADA657" s="60">
        <v>9.3244970793127796E-3</v>
      </c>
      <c r="ADB657" s="60">
        <v>7.7564966818396098E-3</v>
      </c>
      <c r="ADC657" s="60">
        <v>6.7486895390248599E-3</v>
      </c>
      <c r="ADD657" s="60">
        <v>6.4717785059778396E-3</v>
      </c>
      <c r="ADE657" s="60">
        <v>6.0715537365056502E-3</v>
      </c>
    </row>
    <row r="658" spans="760:785" x14ac:dyDescent="0.25">
      <c r="ACF658" s="60">
        <v>4.2248898445099697E-3</v>
      </c>
      <c r="ACG658" s="60">
        <v>2.9822760404304201E-3</v>
      </c>
      <c r="ACH658" s="60"/>
      <c r="ACI658" s="60">
        <v>1.03354571289786E-2</v>
      </c>
      <c r="ACJ658" s="60">
        <v>2.9711863541714602E-3</v>
      </c>
      <c r="ACK658" s="312">
        <v>6.9388939039072299E-18</v>
      </c>
      <c r="ACL658" s="60"/>
      <c r="ACM658" s="60">
        <v>5.8006540519812098E-3</v>
      </c>
      <c r="ACN658" s="60"/>
      <c r="ACO658" s="60"/>
      <c r="ACP658" s="60">
        <v>6.93098390207076E-3</v>
      </c>
      <c r="ACQ658" s="60">
        <v>6.4683136518036803E-3</v>
      </c>
      <c r="ACR658" s="60"/>
      <c r="ACS658" s="60"/>
      <c r="ACT658" s="60"/>
      <c r="ACU658" s="60"/>
      <c r="ACV658" s="60"/>
      <c r="ACW658" s="60"/>
      <c r="ACX658" s="60"/>
      <c r="ACY658" s="60">
        <v>1.07730646083137</v>
      </c>
      <c r="ACZ658" s="60">
        <v>3.15826236594524E-3</v>
      </c>
      <c r="ADA658" s="60">
        <v>9.2970234479540798E-3</v>
      </c>
      <c r="ADB658" s="60">
        <v>7.7027381093480998E-3</v>
      </c>
      <c r="ADC658" s="60">
        <v>6.7444470469092497E-3</v>
      </c>
      <c r="ADD658" s="60">
        <v>6.3849108432554704E-3</v>
      </c>
      <c r="ADE658" s="60">
        <v>6.0158121027082297E-3</v>
      </c>
    </row>
    <row r="659" spans="760:785" x14ac:dyDescent="0.25">
      <c r="ACF659" s="60">
        <v>4.2121232602433103E-3</v>
      </c>
      <c r="ACG659" s="60">
        <v>2.9798564579613298E-3</v>
      </c>
      <c r="ACH659" s="60"/>
      <c r="ACI659" s="60">
        <v>1.0331181698324501E-2</v>
      </c>
      <c r="ACJ659" s="60">
        <v>2.9317331372334002E-3</v>
      </c>
      <c r="ACK659" s="312">
        <v>6.9388939039072299E-18</v>
      </c>
      <c r="ACL659" s="60"/>
      <c r="ACM659" s="60">
        <v>5.7733312880127504E-3</v>
      </c>
      <c r="ACN659" s="60"/>
      <c r="ACO659" s="60"/>
      <c r="ACP659" s="60">
        <v>6.9226124931314999E-3</v>
      </c>
      <c r="ACQ659" s="60">
        <v>6.4568823251676798E-3</v>
      </c>
      <c r="ACR659" s="60"/>
      <c r="ACS659" s="60"/>
      <c r="ACT659" s="60"/>
      <c r="ACU659" s="60"/>
      <c r="ACV659" s="60"/>
      <c r="ACW659" s="60"/>
      <c r="ACX659" s="60"/>
      <c r="ACY659" s="60">
        <v>1.0772899478887601</v>
      </c>
      <c r="ACZ659" s="60">
        <v>3.15345016362182E-3</v>
      </c>
      <c r="ADA659" s="60">
        <v>9.2749188610991191E-3</v>
      </c>
      <c r="ADB659" s="60">
        <v>7.6522189133081103E-3</v>
      </c>
      <c r="ADC659" s="60">
        <v>6.7357571718234003E-3</v>
      </c>
      <c r="ADD659" s="60">
        <v>6.3704642991722904E-3</v>
      </c>
      <c r="ADE659" s="60">
        <v>6.0005167593326896E-3</v>
      </c>
    </row>
    <row r="660" spans="760:785" x14ac:dyDescent="0.25">
      <c r="ACF660" s="60">
        <v>4.1824075341357304E-3</v>
      </c>
      <c r="ACG660" s="60">
        <v>2.96401543223464E-3</v>
      </c>
      <c r="ACH660" s="60"/>
      <c r="ACI660" s="60">
        <v>1.0316951613325701E-2</v>
      </c>
      <c r="ACJ660" s="60">
        <v>2.9293251011919901E-3</v>
      </c>
      <c r="ACK660" s="312">
        <v>4.33680868994202E-18</v>
      </c>
      <c r="ACL660" s="60"/>
      <c r="ACM660" s="60">
        <v>5.7630286735719898E-3</v>
      </c>
      <c r="ACN660" s="60"/>
      <c r="ACO660" s="60"/>
      <c r="ACP660" s="60">
        <v>6.8738241650418003E-3</v>
      </c>
      <c r="ACQ660" s="60">
        <v>6.4380080980617196E-3</v>
      </c>
      <c r="ACR660" s="60"/>
      <c r="ACS660" s="60"/>
      <c r="ACT660" s="60"/>
      <c r="ACU660" s="60"/>
      <c r="ACV660" s="60"/>
      <c r="ACW660" s="60"/>
      <c r="ACX660" s="60"/>
      <c r="ACY660" s="60">
        <v>1.07721564001326</v>
      </c>
      <c r="ACZ660" s="60">
        <v>3.14779586346215E-3</v>
      </c>
      <c r="ADA660" s="60">
        <v>9.2587155391492901E-3</v>
      </c>
      <c r="ADB660" s="60">
        <v>7.61755368724006E-3</v>
      </c>
      <c r="ADC660" s="60">
        <v>6.7289177940817501E-3</v>
      </c>
      <c r="ADD660" s="60">
        <v>6.3348736347382797E-3</v>
      </c>
      <c r="ADE660" s="60">
        <v>5.9409230884964904E-3</v>
      </c>
    </row>
    <row r="661" spans="760:785" x14ac:dyDescent="0.25">
      <c r="ACF661" s="60">
        <v>4.1798749281763701E-3</v>
      </c>
      <c r="ACG661" s="60">
        <v>2.96298242486475E-3</v>
      </c>
      <c r="ACH661" s="60"/>
      <c r="ACI661" s="60">
        <v>1.0230693777078401E-2</v>
      </c>
      <c r="ACJ661" s="60">
        <v>2.9194102643436098E-3</v>
      </c>
      <c r="ACK661" s="312">
        <v>3.46944695195361E-18</v>
      </c>
      <c r="ACL661" s="60"/>
      <c r="ACM661" s="60">
        <v>5.7322774046771503E-3</v>
      </c>
      <c r="ACN661" s="60"/>
      <c r="ACO661" s="60"/>
      <c r="ACP661" s="60">
        <v>6.8593908220517998E-3</v>
      </c>
      <c r="ACQ661" s="60">
        <v>6.3926982417065303E-3</v>
      </c>
      <c r="ACR661" s="60"/>
      <c r="ACS661" s="60"/>
      <c r="ACT661" s="60"/>
      <c r="ACU661" s="60"/>
      <c r="ACV661" s="60"/>
      <c r="ACW661" s="60"/>
      <c r="ACX661" s="60"/>
      <c r="ACY661" s="60">
        <v>1.07720689453001</v>
      </c>
      <c r="ACZ661" s="60">
        <v>3.1426314650564299E-3</v>
      </c>
      <c r="ADA661" s="60">
        <v>9.2017727400767399E-3</v>
      </c>
      <c r="ADB661" s="60">
        <v>7.59563363550922E-3</v>
      </c>
      <c r="ADC661" s="60">
        <v>6.72478156826695E-3</v>
      </c>
      <c r="ADD661" s="60">
        <v>6.3069902534504596E-3</v>
      </c>
      <c r="ADE661" s="60">
        <v>5.9156767384463196E-3</v>
      </c>
    </row>
    <row r="662" spans="760:785" x14ac:dyDescent="0.25">
      <c r="ACF662" s="60">
        <v>4.1754921172172197E-3</v>
      </c>
      <c r="ACG662" s="60">
        <v>2.9531641943361499E-3</v>
      </c>
      <c r="ACH662" s="60"/>
      <c r="ACI662" s="60">
        <v>1.0210739824004699E-2</v>
      </c>
      <c r="ACJ662" s="60">
        <v>2.9159586836382399E-3</v>
      </c>
      <c r="ACK662" s="312">
        <v>3.46944695195361E-18</v>
      </c>
      <c r="ACL662" s="60"/>
      <c r="ACM662" s="60">
        <v>5.7288443050406796E-3</v>
      </c>
      <c r="ACN662" s="60"/>
      <c r="ACO662" s="60"/>
      <c r="ACP662" s="60">
        <v>6.8411456197424404E-3</v>
      </c>
      <c r="ACQ662" s="60">
        <v>6.39033029161156E-3</v>
      </c>
      <c r="ACR662" s="60"/>
      <c r="ACS662" s="60"/>
      <c r="ACT662" s="60"/>
      <c r="ACU662" s="60"/>
      <c r="ACV662" s="60"/>
      <c r="ACW662" s="60"/>
      <c r="ACX662" s="60"/>
      <c r="ACY662" s="60">
        <v>1.0771893613252399</v>
      </c>
      <c r="ACZ662" s="60">
        <v>3.1384282824040801E-3</v>
      </c>
      <c r="ADA662" s="60">
        <v>9.1996667007400793E-3</v>
      </c>
      <c r="ADB662" s="60">
        <v>7.5872123875461101E-3</v>
      </c>
      <c r="ADC662" s="60">
        <v>6.7210915984039802E-3</v>
      </c>
      <c r="ADD662" s="60">
        <v>6.30047942306277E-3</v>
      </c>
      <c r="ADE662" s="60">
        <v>5.9151644268796398E-3</v>
      </c>
    </row>
    <row r="663" spans="760:785" x14ac:dyDescent="0.25">
      <c r="ACF663" s="60">
        <v>4.1655094934222002E-3</v>
      </c>
      <c r="ACG663" s="60">
        <v>2.94616633681791E-3</v>
      </c>
      <c r="ACH663" s="60"/>
      <c r="ACI663" s="60">
        <v>1.0195181252429899E-2</v>
      </c>
      <c r="ACJ663" s="60">
        <v>2.8969514958597899E-3</v>
      </c>
      <c r="ACK663" s="312">
        <v>1.7347234759768102E-18</v>
      </c>
      <c r="ACL663" s="60"/>
      <c r="ACM663" s="60">
        <v>5.7155985220287498E-3</v>
      </c>
      <c r="ACN663" s="60"/>
      <c r="ACO663" s="60"/>
      <c r="ACP663" s="60">
        <v>6.8255220050369497E-3</v>
      </c>
      <c r="ACQ663" s="60">
        <v>6.3729874286806501E-3</v>
      </c>
      <c r="ACR663" s="60"/>
      <c r="ACS663" s="60"/>
      <c r="ACT663" s="60"/>
      <c r="ACU663" s="60"/>
      <c r="ACV663" s="60"/>
      <c r="ACW663" s="60"/>
      <c r="ACX663" s="60"/>
      <c r="ACY663" s="60">
        <v>1.0771637706275099</v>
      </c>
      <c r="ACZ663" s="60">
        <v>3.13206895874487E-3</v>
      </c>
      <c r="ADA663" s="60">
        <v>9.1632810337955294E-3</v>
      </c>
      <c r="ADB663" s="60">
        <v>7.5682597724426896E-3</v>
      </c>
      <c r="ADC663" s="60">
        <v>6.7163196836045698E-3</v>
      </c>
      <c r="ADD663" s="60">
        <v>6.2883577644414004E-3</v>
      </c>
      <c r="ADE663" s="60">
        <v>5.9010688635044396E-3</v>
      </c>
    </row>
    <row r="664" spans="760:785" x14ac:dyDescent="0.25">
      <c r="ACF664" s="60">
        <v>4.1596729933105802E-3</v>
      </c>
      <c r="ACG664" s="60">
        <v>2.9402101634572598E-3</v>
      </c>
      <c r="ACH664" s="60"/>
      <c r="ACI664" s="60">
        <v>1.0162816643301899E-2</v>
      </c>
      <c r="ACJ664" s="60">
        <v>2.86986815016537E-3</v>
      </c>
      <c r="ACK664" s="312">
        <v>1.7347234759768102E-18</v>
      </c>
      <c r="ACL664" s="60"/>
      <c r="ACM664" s="60">
        <v>5.6896273762127901E-3</v>
      </c>
      <c r="ACN664" s="60"/>
      <c r="ACO664" s="60"/>
      <c r="ACP664" s="60">
        <v>6.7899857954111303E-3</v>
      </c>
      <c r="ACQ664" s="60">
        <v>6.3651338217873598E-3</v>
      </c>
      <c r="ACR664" s="60"/>
      <c r="ACS664" s="60"/>
      <c r="ACT664" s="60"/>
      <c r="ACU664" s="60"/>
      <c r="ACV664" s="60"/>
      <c r="ACW664" s="60"/>
      <c r="ACX664" s="60"/>
      <c r="ACY664" s="60">
        <v>1.0771611139499</v>
      </c>
      <c r="ACZ664" s="60">
        <v>3.13052849881458E-3</v>
      </c>
      <c r="ADA664" s="60">
        <v>9.1494962082569603E-3</v>
      </c>
      <c r="ADB664" s="60">
        <v>7.5282738421470399E-3</v>
      </c>
      <c r="ADC664" s="60">
        <v>6.7027889239712297E-3</v>
      </c>
      <c r="ADD664" s="60">
        <v>6.2723159629938796E-3</v>
      </c>
      <c r="ADE664" s="60">
        <v>5.8486491512687502E-3</v>
      </c>
    </row>
    <row r="665" spans="760:785" x14ac:dyDescent="0.25">
      <c r="ACF665" s="60">
        <v>4.1100386962067302E-3</v>
      </c>
      <c r="ACG665" s="60">
        <v>2.93519609441391E-3</v>
      </c>
      <c r="ACH665" s="60"/>
      <c r="ACI665" s="60">
        <v>1.01443618286392E-2</v>
      </c>
      <c r="ACJ665" s="60">
        <v>2.8538631283234802E-3</v>
      </c>
      <c r="ACK665" s="312">
        <v>2.1684043449710098E-19</v>
      </c>
      <c r="ACL665" s="60"/>
      <c r="ACM665" s="60">
        <v>5.6440231569727696E-3</v>
      </c>
      <c r="ACN665" s="60"/>
      <c r="ACO665" s="60"/>
      <c r="ACP665" s="60">
        <v>6.78863028675788E-3</v>
      </c>
      <c r="ACQ665" s="60">
        <v>6.3648304363180998E-3</v>
      </c>
      <c r="ACR665" s="60"/>
      <c r="ACS665" s="60"/>
      <c r="ACT665" s="60"/>
      <c r="ACU665" s="60"/>
      <c r="ACV665" s="60"/>
      <c r="ACW665" s="60"/>
      <c r="ACX665" s="60"/>
      <c r="ACY665" s="60">
        <v>1.07714733461802</v>
      </c>
      <c r="ACZ665" s="60">
        <v>3.1173936013059599E-3</v>
      </c>
      <c r="ADA665" s="60">
        <v>9.1425969822290006E-3</v>
      </c>
      <c r="ADB665" s="60">
        <v>7.5277979876862298E-3</v>
      </c>
      <c r="ADC665" s="60">
        <v>6.6821500278061996E-3</v>
      </c>
      <c r="ADD665" s="60">
        <v>6.2428236754354599E-3</v>
      </c>
      <c r="ADE665" s="60">
        <v>5.84660023490824E-3</v>
      </c>
    </row>
    <row r="666" spans="760:785" x14ac:dyDescent="0.25">
      <c r="ACF666" s="60">
        <v>4.1040067893106302E-3</v>
      </c>
      <c r="ACG666" s="60">
        <v>2.9250277237888801E-3</v>
      </c>
      <c r="ACH666" s="60"/>
      <c r="ACI666" s="60">
        <v>1.0143330383307E-2</v>
      </c>
      <c r="ACJ666" s="60">
        <v>2.84115367814677E-3</v>
      </c>
      <c r="ACK666" s="60"/>
      <c r="ACL666" s="60"/>
      <c r="ACM666" s="60">
        <v>5.6402324675136201E-3</v>
      </c>
      <c r="ACN666" s="60"/>
      <c r="ACO666" s="60"/>
      <c r="ACP666" s="60">
        <v>6.7601811567440002E-3</v>
      </c>
      <c r="ACQ666" s="60">
        <v>6.3332122851023501E-3</v>
      </c>
      <c r="ACR666" s="60"/>
      <c r="ACS666" s="60"/>
      <c r="ACT666" s="60"/>
      <c r="ACU666" s="60"/>
      <c r="ACV666" s="60"/>
      <c r="ACW666" s="60"/>
      <c r="ACX666" s="60"/>
      <c r="ACY666" s="60">
        <v>1.07710716333945</v>
      </c>
      <c r="ACZ666" s="60">
        <v>3.0974082042760599E-3</v>
      </c>
      <c r="ADA666" s="60">
        <v>9.1072335262785097E-3</v>
      </c>
      <c r="ADB666" s="60">
        <v>7.5219051407876096E-3</v>
      </c>
      <c r="ADC666" s="60">
        <v>6.67096900410838E-3</v>
      </c>
      <c r="ADD666" s="60">
        <v>6.2373340911029401E-3</v>
      </c>
      <c r="ADE666" s="60">
        <v>5.8350199235796202E-3</v>
      </c>
    </row>
    <row r="667" spans="760:785" x14ac:dyDescent="0.25">
      <c r="ACF667" s="60">
        <v>4.1009255206838902E-3</v>
      </c>
      <c r="ACG667" s="60">
        <v>2.9185794461027898E-3</v>
      </c>
      <c r="ACH667" s="60"/>
      <c r="ACI667" s="60">
        <v>1.0105496237469201E-2</v>
      </c>
      <c r="ACJ667" s="60">
        <v>2.83951130278793E-3</v>
      </c>
      <c r="ACK667" s="60"/>
      <c r="ACL667" s="60"/>
      <c r="ACM667" s="60">
        <v>5.6371272106143901E-3</v>
      </c>
      <c r="ACN667" s="60"/>
      <c r="ACO667" s="60"/>
      <c r="ACP667" s="60">
        <v>6.7590262465780102E-3</v>
      </c>
      <c r="ACQ667" s="60">
        <v>6.3208366993290598E-3</v>
      </c>
      <c r="ACR667" s="60"/>
      <c r="ACS667" s="60"/>
      <c r="ACT667" s="60"/>
      <c r="ACU667" s="60"/>
      <c r="ACV667" s="60"/>
      <c r="ACW667" s="60"/>
      <c r="ACX667" s="60"/>
      <c r="ACY667" s="60">
        <v>1.07710084911147</v>
      </c>
      <c r="ACZ667" s="60">
        <v>3.0933551034211899E-3</v>
      </c>
      <c r="ADA667" s="60">
        <v>9.0803163162315997E-3</v>
      </c>
      <c r="ADB667" s="60">
        <v>7.5129303993391296E-3</v>
      </c>
      <c r="ADC667" s="60">
        <v>6.6699770056423396E-3</v>
      </c>
      <c r="ADD667" s="60">
        <v>6.2314098566538098E-3</v>
      </c>
      <c r="ADE667" s="60">
        <v>5.82320324869132E-3</v>
      </c>
    </row>
    <row r="668" spans="760:785" x14ac:dyDescent="0.25">
      <c r="ACF668" s="60">
        <v>4.0985018533880296E-3</v>
      </c>
      <c r="ACG668" s="60">
        <v>2.9105193725828902E-3</v>
      </c>
      <c r="ACH668" s="60"/>
      <c r="ACI668" s="60">
        <v>1.0076083480223701E-2</v>
      </c>
      <c r="ACJ668" s="60">
        <v>2.8161543747348E-3</v>
      </c>
      <c r="ACK668" s="60"/>
      <c r="ACL668" s="60"/>
      <c r="ACM668" s="60">
        <v>5.6078276649123198E-3</v>
      </c>
      <c r="ACN668" s="60"/>
      <c r="ACO668" s="60"/>
      <c r="ACP668" s="60">
        <v>6.7555181562384296E-3</v>
      </c>
      <c r="ACQ668" s="60">
        <v>6.2599767362493796E-3</v>
      </c>
      <c r="ACR668" s="60"/>
      <c r="ACS668" s="60"/>
      <c r="ACT668" s="60"/>
      <c r="ACU668" s="60"/>
      <c r="ACV668" s="60"/>
      <c r="ACW668" s="60"/>
      <c r="ACX668" s="60"/>
      <c r="ACY668" s="60">
        <v>1.07707405812252</v>
      </c>
      <c r="ACZ668" s="60">
        <v>3.0889288903398699E-3</v>
      </c>
      <c r="ADA668" s="60">
        <v>9.0518671708667998E-3</v>
      </c>
      <c r="ADB668" s="60">
        <v>7.4813113111318599E-3</v>
      </c>
      <c r="ADC668" s="60">
        <v>6.6692394679580798E-3</v>
      </c>
      <c r="ADD668" s="60">
        <v>6.2090615867935496E-3</v>
      </c>
      <c r="ADE668" s="60">
        <v>5.8195315027661197E-3</v>
      </c>
    </row>
    <row r="669" spans="760:785" x14ac:dyDescent="0.25">
      <c r="ACF669" s="60">
        <v>4.0963310725176897E-3</v>
      </c>
      <c r="ACG669" s="60">
        <v>2.9055321461923501E-3</v>
      </c>
      <c r="ACH669" s="60"/>
      <c r="ACI669" s="60">
        <v>1.0040569075119399E-2</v>
      </c>
      <c r="ACJ669" s="60">
        <v>2.8122033983480101E-3</v>
      </c>
      <c r="ACK669" s="60"/>
      <c r="ACL669" s="60"/>
      <c r="ACM669" s="60">
        <v>5.6049003876579599E-3</v>
      </c>
      <c r="ACN669" s="60"/>
      <c r="ACO669" s="60"/>
      <c r="ACP669" s="60">
        <v>6.7553086978307799E-3</v>
      </c>
      <c r="ACQ669" s="60">
        <v>6.25472605443066E-3</v>
      </c>
      <c r="ACR669" s="60"/>
      <c r="ACS669" s="60"/>
      <c r="ACT669" s="60"/>
      <c r="ACU669" s="60"/>
      <c r="ACV669" s="60"/>
      <c r="ACW669" s="60"/>
      <c r="ACX669" s="60"/>
      <c r="ACY669" s="60">
        <v>1.0770158191845201</v>
      </c>
      <c r="ACZ669" s="60">
        <v>3.0850689094880598E-3</v>
      </c>
      <c r="ADA669" s="60">
        <v>9.0365398279724004E-3</v>
      </c>
      <c r="ADB669" s="60">
        <v>7.4805338906611804E-3</v>
      </c>
      <c r="ADC669" s="60">
        <v>6.6681987985004404E-3</v>
      </c>
      <c r="ADD669" s="60">
        <v>6.1193352221143096E-3</v>
      </c>
      <c r="ADE669" s="60">
        <v>5.8099976844605402E-3</v>
      </c>
    </row>
    <row r="670" spans="760:785" x14ac:dyDescent="0.25">
      <c r="ACF670" s="60">
        <v>4.0921038007695702E-3</v>
      </c>
      <c r="ACG670" s="60">
        <v>2.86850412721751E-3</v>
      </c>
      <c r="ACH670" s="60"/>
      <c r="ACI670" s="60">
        <v>1.00192020391561E-2</v>
      </c>
      <c r="ACJ670" s="60">
        <v>2.8061415227907702E-3</v>
      </c>
      <c r="ACK670" s="60"/>
      <c r="ACL670" s="60"/>
      <c r="ACM670" s="60">
        <v>5.5870120337298702E-3</v>
      </c>
      <c r="ACN670" s="60"/>
      <c r="ACO670" s="60"/>
      <c r="ACP670" s="60">
        <v>6.7526640745897799E-3</v>
      </c>
      <c r="ACQ670" s="60">
        <v>6.2402265345661897E-3</v>
      </c>
      <c r="ACR670" s="60"/>
      <c r="ACS670" s="60"/>
      <c r="ACT670" s="60"/>
      <c r="ACU670" s="60"/>
      <c r="ACV670" s="60"/>
      <c r="ACW670" s="60"/>
      <c r="ACX670" s="60"/>
      <c r="ACY670" s="60">
        <v>1.0769812851890801</v>
      </c>
      <c r="ACZ670" s="60">
        <v>3.0805397018715602E-3</v>
      </c>
      <c r="ADA670" s="60">
        <v>9.0319029042025198E-3</v>
      </c>
      <c r="ADB670" s="60">
        <v>7.4626787015289204E-3</v>
      </c>
      <c r="ADC670" s="60">
        <v>6.6445080223622704E-3</v>
      </c>
      <c r="ADD670" s="60">
        <v>6.0986574642195399E-3</v>
      </c>
      <c r="ADE670" s="60">
        <v>5.7824952552517203E-3</v>
      </c>
    </row>
    <row r="671" spans="760:785" x14ac:dyDescent="0.25">
      <c r="ACF671" s="60">
        <v>4.0542448569092799E-3</v>
      </c>
      <c r="ACG671" s="60">
        <v>2.8610836016233999E-3</v>
      </c>
      <c r="ACH671" s="60"/>
      <c r="ACI671" s="60">
        <v>1.00191543153684E-2</v>
      </c>
      <c r="ACJ671" s="60">
        <v>2.7884784009292E-3</v>
      </c>
      <c r="ACK671" s="60"/>
      <c r="ACL671" s="60"/>
      <c r="ACM671" s="60">
        <v>5.5858578281290597E-3</v>
      </c>
      <c r="ACN671" s="60"/>
      <c r="ACO671" s="60"/>
      <c r="ACP671" s="60">
        <v>6.7448574003830999E-3</v>
      </c>
      <c r="ACQ671" s="60">
        <v>6.2384656142218898E-3</v>
      </c>
      <c r="ACR671" s="60"/>
      <c r="ACS671" s="60"/>
      <c r="ACT671" s="60"/>
      <c r="ACU671" s="60"/>
      <c r="ACV671" s="60"/>
      <c r="ACW671" s="60"/>
      <c r="ACX671" s="60"/>
      <c r="ACY671" s="60">
        <v>1.0769710782045501</v>
      </c>
      <c r="ACZ671" s="60">
        <v>3.0730067065783601E-3</v>
      </c>
      <c r="ADA671" s="60">
        <v>9.01746676106128E-3</v>
      </c>
      <c r="ADB671" s="60">
        <v>7.4551912745616103E-3</v>
      </c>
      <c r="ADC671" s="60">
        <v>6.6301824314598801E-3</v>
      </c>
      <c r="ADD671" s="60">
        <v>6.0794880470384999E-3</v>
      </c>
      <c r="ADE671" s="60">
        <v>5.7753089031284902E-3</v>
      </c>
    </row>
    <row r="672" spans="760:785" x14ac:dyDescent="0.25">
      <c r="ACF672" s="60">
        <v>4.0397943213893199E-3</v>
      </c>
      <c r="ACG672" s="60">
        <v>2.8523854746736899E-3</v>
      </c>
      <c r="ACH672" s="60"/>
      <c r="ACI672" s="60">
        <v>9.9833766735237407E-3</v>
      </c>
      <c r="ACJ672" s="60">
        <v>2.7586976011386801E-3</v>
      </c>
      <c r="ACK672" s="60"/>
      <c r="ACL672" s="60"/>
      <c r="ACM672" s="60">
        <v>5.56986869390853E-3</v>
      </c>
      <c r="ACN672" s="60"/>
      <c r="ACO672" s="60"/>
      <c r="ACP672" s="60">
        <v>6.7383183840657897E-3</v>
      </c>
      <c r="ACQ672" s="60">
        <v>6.1846088897089101E-3</v>
      </c>
      <c r="ACR672" s="60"/>
      <c r="ACS672" s="60"/>
      <c r="ACT672" s="60"/>
      <c r="ACU672" s="60"/>
      <c r="ACV672" s="60"/>
      <c r="ACW672" s="60"/>
      <c r="ACX672" s="60"/>
      <c r="ACY672" s="60">
        <v>1.07695659938177</v>
      </c>
      <c r="ACZ672" s="60">
        <v>3.0606324039533302E-3</v>
      </c>
      <c r="ADA672" s="60">
        <v>9.0104630947832401E-3</v>
      </c>
      <c r="ADB672" s="60">
        <v>7.4469265693522801E-3</v>
      </c>
      <c r="ADC672" s="60">
        <v>6.6057850914036298E-3</v>
      </c>
      <c r="ADD672" s="60">
        <v>6.0247959178506699E-3</v>
      </c>
      <c r="ADE672" s="60">
        <v>5.7719308569591597E-3</v>
      </c>
    </row>
    <row r="673" spans="760:785" x14ac:dyDescent="0.25">
      <c r="ACF673" s="60">
        <v>4.0158431481366096E-3</v>
      </c>
      <c r="ACG673" s="60">
        <v>2.8476160797323699E-3</v>
      </c>
      <c r="ACH673" s="60"/>
      <c r="ACI673" s="60">
        <v>9.9724593345554002E-3</v>
      </c>
      <c r="ACJ673" s="60">
        <v>2.7494268815748302E-3</v>
      </c>
      <c r="ACK673" s="60"/>
      <c r="ACL673" s="60"/>
      <c r="ACM673" s="60">
        <v>5.5538232700571696E-3</v>
      </c>
      <c r="ACN673" s="60"/>
      <c r="ACO673" s="60"/>
      <c r="ACP673" s="60">
        <v>6.7289290418011804E-3</v>
      </c>
      <c r="ACQ673" s="60">
        <v>6.1704240294493101E-3</v>
      </c>
      <c r="ACR673" s="60"/>
      <c r="ACS673" s="60"/>
      <c r="ACT673" s="60"/>
      <c r="ACU673" s="60"/>
      <c r="ACV673" s="60"/>
      <c r="ACW673" s="60"/>
      <c r="ACX673" s="60"/>
      <c r="ACY673" s="60">
        <v>1.0769379027585</v>
      </c>
      <c r="ACZ673" s="60">
        <v>3.0427438563987901E-3</v>
      </c>
      <c r="ADA673" s="60">
        <v>8.9811982797476098E-3</v>
      </c>
      <c r="ADB673" s="60">
        <v>7.4241683658628497E-3</v>
      </c>
      <c r="ADC673" s="60">
        <v>6.5776511408666997E-3</v>
      </c>
      <c r="ADD673" s="60">
        <v>6.0086663408866602E-3</v>
      </c>
      <c r="ADE673" s="60">
        <v>5.7561225460038903E-3</v>
      </c>
    </row>
    <row r="674" spans="760:785" x14ac:dyDescent="0.25">
      <c r="ACF674" s="60">
        <v>3.9970372330475901E-3</v>
      </c>
      <c r="ACG674" s="60">
        <v>2.8045334235660101E-3</v>
      </c>
      <c r="ACH674" s="60"/>
      <c r="ACI674" s="60">
        <v>9.9646169179645402E-3</v>
      </c>
      <c r="ACJ674" s="60">
        <v>2.7462357060707302E-3</v>
      </c>
      <c r="ACK674" s="60"/>
      <c r="ACL674" s="60"/>
      <c r="ACM674" s="60">
        <v>5.5492633921759398E-3</v>
      </c>
      <c r="ACN674" s="60"/>
      <c r="ACO674" s="60"/>
      <c r="ACP674" s="60">
        <v>6.7036454370453498E-3</v>
      </c>
      <c r="ACQ674" s="60">
        <v>6.1185194906658302E-3</v>
      </c>
      <c r="ACR674" s="60"/>
      <c r="ACS674" s="60"/>
      <c r="ACT674" s="60"/>
      <c r="ACU674" s="60"/>
      <c r="ACV674" s="60"/>
      <c r="ACW674" s="60"/>
      <c r="ACX674" s="60"/>
      <c r="ACY674" s="60">
        <v>1.07686510959996</v>
      </c>
      <c r="ACZ674" s="60">
        <v>3.0294100481868501E-3</v>
      </c>
      <c r="ADA674" s="60">
        <v>8.97963478615957E-3</v>
      </c>
      <c r="ADB674" s="60">
        <v>7.4176072518923296E-3</v>
      </c>
      <c r="ADC674" s="60">
        <v>6.5606917754989398E-3</v>
      </c>
      <c r="ADD674" s="60">
        <v>5.9869603590385302E-3</v>
      </c>
      <c r="ADE674" s="60">
        <v>5.7010056474920004E-3</v>
      </c>
    </row>
    <row r="675" spans="760:785" x14ac:dyDescent="0.25">
      <c r="ACF675" s="60">
        <v>3.9787050277983E-3</v>
      </c>
      <c r="ACG675" s="60">
        <v>2.8023428001802699E-3</v>
      </c>
      <c r="ACH675" s="60"/>
      <c r="ACI675" s="60">
        <v>9.9423897793289705E-3</v>
      </c>
      <c r="ACJ675" s="60">
        <v>2.73876400387896E-3</v>
      </c>
      <c r="ACK675" s="60"/>
      <c r="ACL675" s="60"/>
      <c r="ACM675" s="60">
        <v>5.5326539024760099E-3</v>
      </c>
      <c r="ACN675" s="60"/>
      <c r="ACO675" s="60"/>
      <c r="ACP675" s="60">
        <v>6.6675710697196699E-3</v>
      </c>
      <c r="ACQ675" s="60">
        <v>6.0908763045148502E-3</v>
      </c>
      <c r="ACR675" s="60"/>
      <c r="ACS675" s="60"/>
      <c r="ACT675" s="60"/>
      <c r="ACU675" s="60"/>
      <c r="ACV675" s="60"/>
      <c r="ACW675" s="60"/>
      <c r="ACX675" s="60"/>
      <c r="ACY675" s="60">
        <v>1.0768279187841701</v>
      </c>
      <c r="ACZ675" s="60">
        <v>2.9966994917430098E-3</v>
      </c>
      <c r="ADA675" s="60">
        <v>8.9587768281893694E-3</v>
      </c>
      <c r="ADB675" s="60">
        <v>7.3913822429461902E-3</v>
      </c>
      <c r="ADC675" s="60">
        <v>6.52379245160174E-3</v>
      </c>
      <c r="ADD675" s="60">
        <v>5.9797863196290402E-3</v>
      </c>
      <c r="ADE675" s="60">
        <v>5.6942532495860799E-3</v>
      </c>
    </row>
    <row r="676" spans="760:785" x14ac:dyDescent="0.25">
      <c r="ACF676" s="60">
        <v>3.9643965745392801E-3</v>
      </c>
      <c r="ACG676" s="60">
        <v>2.8002324015142699E-3</v>
      </c>
      <c r="ACH676" s="60"/>
      <c r="ACI676" s="60">
        <v>9.8428103795688109E-3</v>
      </c>
      <c r="ACJ676" s="60">
        <v>2.7385230099664102E-3</v>
      </c>
      <c r="ACK676" s="60"/>
      <c r="ACL676" s="60"/>
      <c r="ACM676" s="60">
        <v>5.5302490973600498E-3</v>
      </c>
      <c r="ACN676" s="60"/>
      <c r="ACO676" s="60"/>
      <c r="ACP676" s="60">
        <v>6.6671683878151899E-3</v>
      </c>
      <c r="ACQ676" s="60">
        <v>6.0837014435423196E-3</v>
      </c>
      <c r="ACR676" s="60"/>
      <c r="ACS676" s="60"/>
      <c r="ACT676" s="60"/>
      <c r="ACU676" s="60"/>
      <c r="ACV676" s="60"/>
      <c r="ACW676" s="60"/>
      <c r="ACX676" s="60"/>
      <c r="ACY676" s="60">
        <v>1.0767901722905799</v>
      </c>
      <c r="ACZ676" s="60">
        <v>2.9950965913400798E-3</v>
      </c>
      <c r="ADA676" s="60">
        <v>8.9251525114846294E-3</v>
      </c>
      <c r="ADB676" s="60">
        <v>7.3674251067228601E-3</v>
      </c>
      <c r="ADC676" s="60">
        <v>6.5215613268625903E-3</v>
      </c>
      <c r="ADD676" s="60">
        <v>5.9762029594598604E-3</v>
      </c>
      <c r="ADE676" s="60">
        <v>5.6736143525838697E-3</v>
      </c>
    </row>
    <row r="677" spans="760:785" x14ac:dyDescent="0.25">
      <c r="ACF677" s="60">
        <v>3.9594419626255498E-3</v>
      </c>
      <c r="ACG677" s="60">
        <v>2.78668679403914E-3</v>
      </c>
      <c r="ACH677" s="60"/>
      <c r="ACI677" s="60">
        <v>9.8223616821781004E-3</v>
      </c>
      <c r="ACJ677" s="60">
        <v>2.7306702125304799E-3</v>
      </c>
      <c r="ACK677" s="60"/>
      <c r="ACL677" s="60"/>
      <c r="ACM677" s="60">
        <v>5.5301397782962503E-3</v>
      </c>
      <c r="ACN677" s="60"/>
      <c r="ACO677" s="60"/>
      <c r="ACP677" s="60">
        <v>6.6582289766992202E-3</v>
      </c>
      <c r="ACQ677" s="60">
        <v>6.07957751909146E-3</v>
      </c>
      <c r="ACR677" s="60"/>
      <c r="ACS677" s="60"/>
      <c r="ACT677" s="60"/>
      <c r="ACU677" s="60"/>
      <c r="ACV677" s="60"/>
      <c r="ACW677" s="60"/>
      <c r="ACX677" s="60"/>
      <c r="ACY677" s="60">
        <v>1.0767768809332201</v>
      </c>
      <c r="ACZ677" s="60">
        <v>2.9949850347970701E-3</v>
      </c>
      <c r="ADA677" s="60">
        <v>8.9201252000066008E-3</v>
      </c>
      <c r="ADB677" s="60">
        <v>7.3258632578685401E-3</v>
      </c>
      <c r="ADC677" s="60">
        <v>6.5106207806835698E-3</v>
      </c>
      <c r="ADD677" s="60">
        <v>5.9655833972513004E-3</v>
      </c>
      <c r="ADE677" s="60">
        <v>5.66714829651106E-3</v>
      </c>
    </row>
    <row r="678" spans="760:785" x14ac:dyDescent="0.25">
      <c r="ACF678" s="60">
        <v>3.9551629732103204E-3</v>
      </c>
      <c r="ACG678" s="60">
        <v>2.7642895648629499E-3</v>
      </c>
      <c r="ACH678" s="60"/>
      <c r="ACI678" s="60">
        <v>9.8009143770317608E-3</v>
      </c>
      <c r="ACJ678" s="60">
        <v>2.7201717755059602E-3</v>
      </c>
      <c r="ACK678" s="60"/>
      <c r="ACL678" s="60"/>
      <c r="ACM678" s="60">
        <v>5.5301328848264197E-3</v>
      </c>
      <c r="ACN678" s="60"/>
      <c r="ACO678" s="60"/>
      <c r="ACP678" s="60">
        <v>6.6553953204553998E-3</v>
      </c>
      <c r="ACQ678" s="60">
        <v>6.0718756832410601E-3</v>
      </c>
      <c r="ACR678" s="60"/>
      <c r="ACS678" s="60"/>
      <c r="ACT678" s="60"/>
      <c r="ACU678" s="60"/>
      <c r="ACV678" s="60"/>
      <c r="ACW678" s="60"/>
      <c r="ACX678" s="60"/>
      <c r="ACY678" s="60">
        <v>1.0767531874508101</v>
      </c>
      <c r="ACZ678" s="60">
        <v>2.93133456166599E-3</v>
      </c>
      <c r="ADA678" s="60">
        <v>8.8891625170705504E-3</v>
      </c>
      <c r="ADB678" s="60">
        <v>7.3098214928830896E-3</v>
      </c>
      <c r="ADC678" s="60">
        <v>6.4960097661995696E-3</v>
      </c>
      <c r="ADD678" s="60">
        <v>5.9644633526708896E-3</v>
      </c>
      <c r="ADE678" s="60">
        <v>5.6591860948144402E-3</v>
      </c>
    </row>
    <row r="679" spans="760:785" x14ac:dyDescent="0.25">
      <c r="ACF679" s="60">
        <v>3.94638769647895E-3</v>
      </c>
      <c r="ACG679" s="60">
        <v>2.7191871469776402E-3</v>
      </c>
      <c r="ACH679" s="60"/>
      <c r="ACI679" s="60">
        <v>9.7594626601202206E-3</v>
      </c>
      <c r="ACJ679" s="60">
        <v>2.6713339767731599E-3</v>
      </c>
      <c r="ACK679" s="60"/>
      <c r="ACL679" s="60"/>
      <c r="ACM679" s="60">
        <v>5.5226279075264E-3</v>
      </c>
      <c r="ACN679" s="60"/>
      <c r="ACO679" s="60"/>
      <c r="ACP679" s="60">
        <v>6.6467222242483802E-3</v>
      </c>
      <c r="ACQ679" s="60">
        <v>6.0693915051445897E-3</v>
      </c>
      <c r="ACR679" s="60"/>
      <c r="ACS679" s="60"/>
      <c r="ACT679" s="60"/>
      <c r="ACU679" s="60"/>
      <c r="ACV679" s="60"/>
      <c r="ACW679" s="60"/>
      <c r="ACX679" s="60"/>
      <c r="ACY679" s="60">
        <v>1.0767070047785099</v>
      </c>
      <c r="ACZ679" s="60">
        <v>2.9188478556943401E-3</v>
      </c>
      <c r="ADA679" s="60">
        <v>8.8265494309703908E-3</v>
      </c>
      <c r="ADB679" s="60">
        <v>7.2793487405863298E-3</v>
      </c>
      <c r="ADC679" s="60">
        <v>6.4953574407004199E-3</v>
      </c>
      <c r="ADD679" s="60">
        <v>5.9317111122395598E-3</v>
      </c>
      <c r="ADE679" s="60">
        <v>5.6451769093353501E-3</v>
      </c>
    </row>
    <row r="680" spans="760:785" x14ac:dyDescent="0.25">
      <c r="ACF680" s="60">
        <v>3.94250824293901E-3</v>
      </c>
      <c r="ACG680" s="60">
        <v>2.71634189157591E-3</v>
      </c>
      <c r="ACH680" s="60"/>
      <c r="ACI680" s="60">
        <v>9.7512423800329307E-3</v>
      </c>
      <c r="ACJ680" s="60">
        <v>2.6671428220988798E-3</v>
      </c>
      <c r="ACK680" s="60"/>
      <c r="ACL680" s="60"/>
      <c r="ACM680" s="60">
        <v>5.5153231954957896E-3</v>
      </c>
      <c r="ACN680" s="60"/>
      <c r="ACO680" s="60"/>
      <c r="ACP680" s="60">
        <v>6.6176647396540399E-3</v>
      </c>
      <c r="ACQ680" s="60">
        <v>6.0549640453624798E-3</v>
      </c>
      <c r="ACR680" s="60"/>
      <c r="ACS680" s="60"/>
      <c r="ACT680" s="60"/>
      <c r="ACU680" s="60"/>
      <c r="ACV680" s="60"/>
      <c r="ACW680" s="60"/>
      <c r="ACX680" s="60"/>
      <c r="ACY680" s="60">
        <v>1.07663970261977</v>
      </c>
      <c r="ACZ680" s="60">
        <v>2.9091120303464E-3</v>
      </c>
      <c r="ADA680" s="60">
        <v>8.8166129446553901E-3</v>
      </c>
      <c r="ADB680" s="60">
        <v>7.2686644906603398E-3</v>
      </c>
      <c r="ADC680" s="60">
        <v>6.4861573411255603E-3</v>
      </c>
      <c r="ADD680" s="60">
        <v>5.8803309105458397E-3</v>
      </c>
      <c r="ADE680" s="60">
        <v>5.6272187031059804E-3</v>
      </c>
    </row>
    <row r="681" spans="760:785" x14ac:dyDescent="0.25">
      <c r="ACF681" s="60">
        <v>3.9376332741019801E-3</v>
      </c>
      <c r="ACG681" s="60">
        <v>2.7129750571141102E-3</v>
      </c>
      <c r="ACH681" s="60"/>
      <c r="ACI681" s="60">
        <v>9.74772065356652E-3</v>
      </c>
      <c r="ACJ681" s="60">
        <v>2.6174501214160598E-3</v>
      </c>
      <c r="ACK681" s="60"/>
      <c r="ACL681" s="60"/>
      <c r="ACM681" s="60">
        <v>5.5079753965440997E-3</v>
      </c>
      <c r="ACN681" s="60"/>
      <c r="ACO681" s="60"/>
      <c r="ACP681" s="60">
        <v>6.61172037692845E-3</v>
      </c>
      <c r="ACQ681" s="60">
        <v>6.0321176549233899E-3</v>
      </c>
      <c r="ACR681" s="60"/>
      <c r="ACS681" s="60"/>
      <c r="ACT681" s="60"/>
      <c r="ACU681" s="60"/>
      <c r="ACV681" s="60"/>
      <c r="ACW681" s="60"/>
      <c r="ACX681" s="60"/>
      <c r="ACY681" s="60">
        <v>1.0766284205399199</v>
      </c>
      <c r="ACZ681" s="60">
        <v>2.9051371235873698E-3</v>
      </c>
      <c r="ADA681" s="60">
        <v>8.8128905891114006E-3</v>
      </c>
      <c r="ADB681" s="60">
        <v>7.2452579797649599E-3</v>
      </c>
      <c r="ADC681" s="60">
        <v>6.44948071423732E-3</v>
      </c>
      <c r="ADD681" s="60">
        <v>5.8780476537290197E-3</v>
      </c>
      <c r="ADE681" s="60">
        <v>5.6202487770765398E-3</v>
      </c>
    </row>
    <row r="682" spans="760:785" x14ac:dyDescent="0.25">
      <c r="ACF682" s="60">
        <v>3.9368810660247496E-3</v>
      </c>
      <c r="ACG682" s="60">
        <v>2.6942856554933599E-3</v>
      </c>
      <c r="ACH682" s="60"/>
      <c r="ACI682" s="60">
        <v>9.7455347034375393E-3</v>
      </c>
      <c r="ACJ682" s="60">
        <v>2.58064689892833E-3</v>
      </c>
      <c r="ACK682" s="60"/>
      <c r="ACL682" s="60"/>
      <c r="ACM682" s="60">
        <v>5.49604773439674E-3</v>
      </c>
      <c r="ACN682" s="60"/>
      <c r="ACO682" s="60"/>
      <c r="ACP682" s="60">
        <v>6.5815787367345798E-3</v>
      </c>
      <c r="ACQ682" s="60">
        <v>6.0318492035386397E-3</v>
      </c>
      <c r="ACR682" s="60"/>
      <c r="ACS682" s="60"/>
      <c r="ACT682" s="60"/>
      <c r="ACU682" s="60"/>
      <c r="ACV682" s="60"/>
      <c r="ACW682" s="60"/>
      <c r="ACX682" s="60"/>
      <c r="ACY682" s="60">
        <v>1.0765059035101301</v>
      </c>
      <c r="ACZ682" s="60">
        <v>2.9045397035910802E-3</v>
      </c>
      <c r="ADA682" s="60">
        <v>8.8002372070419901E-3</v>
      </c>
      <c r="ADB682" s="60">
        <v>7.2423965821306101E-3</v>
      </c>
      <c r="ADC682" s="60">
        <v>6.4146724850033298E-3</v>
      </c>
      <c r="ADD682" s="60">
        <v>5.86908008877294E-3</v>
      </c>
      <c r="ADE682" s="60">
        <v>5.59917411600192E-3</v>
      </c>
    </row>
    <row r="683" spans="760:785" x14ac:dyDescent="0.25">
      <c r="ACF683" s="60">
        <v>3.9013243430443801E-3</v>
      </c>
      <c r="ACG683" s="60">
        <v>2.6842526903378201E-3</v>
      </c>
      <c r="ACH683" s="60"/>
      <c r="ACI683" s="60">
        <v>9.6966236349751607E-3</v>
      </c>
      <c r="ACJ683" s="60">
        <v>2.5310610431683099E-3</v>
      </c>
      <c r="ACK683" s="60"/>
      <c r="ACL683" s="60"/>
      <c r="ACM683" s="60">
        <v>5.48888022520151E-3</v>
      </c>
      <c r="ACN683" s="60"/>
      <c r="ACO683" s="60"/>
      <c r="ACP683" s="60">
        <v>6.5542236726156703E-3</v>
      </c>
      <c r="ACQ683" s="60">
        <v>6.0100294711757599E-3</v>
      </c>
      <c r="ACR683" s="60"/>
      <c r="ACS683" s="60"/>
      <c r="ACT683" s="60"/>
      <c r="ACU683" s="60"/>
      <c r="ACV683" s="60"/>
      <c r="ACW683" s="60"/>
      <c r="ACX683" s="60"/>
      <c r="ACY683" s="60">
        <v>1.0763862439981</v>
      </c>
      <c r="ACZ683" s="60">
        <v>2.8892763298198898E-3</v>
      </c>
      <c r="ADA683" s="60">
        <v>8.78471851360179E-3</v>
      </c>
      <c r="ADB683" s="60">
        <v>7.2048974004365702E-3</v>
      </c>
      <c r="ADC683" s="60">
        <v>6.3929944377772796E-3</v>
      </c>
      <c r="ADD683" s="60">
        <v>5.8304277892548603E-3</v>
      </c>
      <c r="ADE683" s="60">
        <v>5.5913722215881799E-3</v>
      </c>
    </row>
    <row r="684" spans="760:785" x14ac:dyDescent="0.25">
      <c r="ACF684" s="60">
        <v>3.88876544232402E-3</v>
      </c>
      <c r="ACG684" s="60">
        <v>2.6820238245621E-3</v>
      </c>
      <c r="ACH684" s="60"/>
      <c r="ACI684" s="60">
        <v>9.6825788700145195E-3</v>
      </c>
      <c r="ACJ684" s="60">
        <v>2.5150204122969299E-3</v>
      </c>
      <c r="ACK684" s="60"/>
      <c r="ACL684" s="60"/>
      <c r="ACM684" s="60">
        <v>5.4811705005164899E-3</v>
      </c>
      <c r="ACN684" s="60"/>
      <c r="ACO684" s="60"/>
      <c r="ACP684" s="60">
        <v>6.5091519573616703E-3</v>
      </c>
      <c r="ACQ684" s="60">
        <v>6.0058153957295796E-3</v>
      </c>
      <c r="ACR684" s="60"/>
      <c r="ACS684" s="60"/>
      <c r="ACT684" s="60"/>
      <c r="ACU684" s="60"/>
      <c r="ACV684" s="60"/>
      <c r="ACW684" s="60"/>
      <c r="ACX684" s="60"/>
      <c r="ACY684" s="60">
        <v>1.0763725816852201</v>
      </c>
      <c r="ACZ684" s="60">
        <v>2.8733859083924299E-3</v>
      </c>
      <c r="ADA684" s="60">
        <v>8.7750420164594695E-3</v>
      </c>
      <c r="ADB684" s="60">
        <v>7.1950485307380203E-3</v>
      </c>
      <c r="ADC684" s="60">
        <v>6.3874925262880303E-3</v>
      </c>
      <c r="ADD684" s="60">
        <v>5.8187342288244601E-3</v>
      </c>
      <c r="ADE684" s="60">
        <v>5.5533368186928504E-3</v>
      </c>
    </row>
    <row r="685" spans="760:785" x14ac:dyDescent="0.25">
      <c r="ACF685" s="60">
        <v>3.8757889383077399E-3</v>
      </c>
      <c r="ACG685" s="60">
        <v>2.6687877798293302E-3</v>
      </c>
      <c r="ACH685" s="60"/>
      <c r="ACI685" s="60">
        <v>9.6732773097285493E-3</v>
      </c>
      <c r="ACJ685" s="60">
        <v>2.4641023805700999E-3</v>
      </c>
      <c r="ACK685" s="60"/>
      <c r="ACL685" s="60"/>
      <c r="ACM685" s="60">
        <v>5.4781710913009698E-3</v>
      </c>
      <c r="ACN685" s="60"/>
      <c r="ACO685" s="60"/>
      <c r="ACP685" s="60">
        <v>6.5002729611966896E-3</v>
      </c>
      <c r="ACQ685" s="60">
        <v>5.9650825188234903E-3</v>
      </c>
      <c r="ACR685" s="60"/>
      <c r="ACS685" s="60"/>
      <c r="ACT685" s="60"/>
      <c r="ACU685" s="60"/>
      <c r="ACV685" s="60"/>
      <c r="ACW685" s="60"/>
      <c r="ACX685" s="60"/>
      <c r="ACY685" s="60">
        <v>1.0762640156835499</v>
      </c>
      <c r="ACZ685" s="60">
        <v>2.8676087643382201E-3</v>
      </c>
      <c r="ADA685" s="60">
        <v>8.7707280380867302E-3</v>
      </c>
      <c r="ADB685" s="60">
        <v>7.1924611408291997E-3</v>
      </c>
      <c r="ADC685" s="60">
        <v>6.3839409161685397E-3</v>
      </c>
      <c r="ADD685" s="60">
        <v>5.8034123783717497E-3</v>
      </c>
      <c r="ADE685" s="60">
        <v>5.5450575830872702E-3</v>
      </c>
    </row>
    <row r="686" spans="760:785" x14ac:dyDescent="0.25">
      <c r="ACF686" s="60">
        <v>3.8684667631279299E-3</v>
      </c>
      <c r="ACG686" s="60">
        <v>2.66622341393229E-3</v>
      </c>
      <c r="ACH686" s="60"/>
      <c r="ACI686" s="60">
        <v>9.6561804809580602E-3</v>
      </c>
      <c r="ACJ686" s="60">
        <v>2.4595936830702301E-3</v>
      </c>
      <c r="ACK686" s="60"/>
      <c r="ACL686" s="60"/>
      <c r="ACM686" s="60">
        <v>5.4507683504651898E-3</v>
      </c>
      <c r="ACN686" s="60"/>
      <c r="ACO686" s="60"/>
      <c r="ACP686" s="60">
        <v>6.4715857880496301E-3</v>
      </c>
      <c r="ACQ686" s="60">
        <v>5.9418264201183402E-3</v>
      </c>
      <c r="ACR686" s="60"/>
      <c r="ACS686" s="60"/>
      <c r="ACT686" s="60"/>
      <c r="ACU686" s="60"/>
      <c r="ACV686" s="60"/>
      <c r="ACW686" s="60"/>
      <c r="ACX686" s="60"/>
      <c r="ACY686" s="60">
        <v>1.0761440121463699</v>
      </c>
      <c r="ACZ686" s="60">
        <v>2.84654658541911E-3</v>
      </c>
      <c r="ADA686" s="60">
        <v>8.7527159643156407E-3</v>
      </c>
      <c r="ADB686" s="60">
        <v>7.1918877078932996E-3</v>
      </c>
      <c r="ADC686" s="60">
        <v>6.3513295714387602E-3</v>
      </c>
      <c r="ADD686" s="60">
        <v>5.7601220620386402E-3</v>
      </c>
      <c r="ADE686" s="60">
        <v>5.5242613336266497E-3</v>
      </c>
    </row>
    <row r="687" spans="760:785" x14ac:dyDescent="0.25">
      <c r="ACF687" s="60">
        <v>3.8644132673474E-3</v>
      </c>
      <c r="ACG687" s="60">
        <v>2.64418217409033E-3</v>
      </c>
      <c r="ACH687" s="60"/>
      <c r="ACI687" s="60">
        <v>9.6380190961540407E-3</v>
      </c>
      <c r="ACJ687" s="60">
        <v>2.45832365690421E-3</v>
      </c>
      <c r="ACK687" s="60"/>
      <c r="ACL687" s="60"/>
      <c r="ACM687" s="60">
        <v>5.4418565186544598E-3</v>
      </c>
      <c r="ACN687" s="60"/>
      <c r="ACO687" s="60"/>
      <c r="ACP687" s="60">
        <v>6.4691494717920902E-3</v>
      </c>
      <c r="ACQ687" s="60">
        <v>5.9327090924622796E-3</v>
      </c>
      <c r="ACR687" s="60"/>
      <c r="ACS687" s="60"/>
      <c r="ACT687" s="60"/>
      <c r="ACU687" s="60"/>
      <c r="ACV687" s="60"/>
      <c r="ACW687" s="60"/>
      <c r="ACX687" s="60"/>
      <c r="ACY687" s="60">
        <v>1.0761058328028299</v>
      </c>
      <c r="ACZ687" s="60">
        <v>2.8459479131345698E-3</v>
      </c>
      <c r="ADA687" s="60">
        <v>8.7216632799066302E-3</v>
      </c>
      <c r="ADB687" s="60">
        <v>7.1805156324452101E-3</v>
      </c>
      <c r="ADC687" s="60">
        <v>6.3321430143141698E-3</v>
      </c>
      <c r="ADD687" s="60">
        <v>5.7435236048827198E-3</v>
      </c>
      <c r="ADE687" s="60">
        <v>5.5050289530852196E-3</v>
      </c>
    </row>
    <row r="688" spans="760:785" x14ac:dyDescent="0.25">
      <c r="ACF688" s="60">
        <v>3.8570479800901498E-3</v>
      </c>
      <c r="ACG688" s="60">
        <v>2.63213821476624E-3</v>
      </c>
      <c r="ACH688" s="60"/>
      <c r="ACI688" s="60">
        <v>9.6177322247109499E-3</v>
      </c>
      <c r="ACJ688" s="60">
        <v>2.4562558409786002E-3</v>
      </c>
      <c r="ACK688" s="60"/>
      <c r="ACL688" s="60"/>
      <c r="ACM688" s="60">
        <v>5.4264625565329802E-3</v>
      </c>
      <c r="ACN688" s="60"/>
      <c r="ACO688" s="60"/>
      <c r="ACP688" s="60">
        <v>6.4590635838820904E-3</v>
      </c>
      <c r="ACQ688" s="60">
        <v>5.9114800010332197E-3</v>
      </c>
      <c r="ACR688" s="60"/>
      <c r="ACS688" s="60"/>
      <c r="ACT688" s="60"/>
      <c r="ACU688" s="60"/>
      <c r="ACV688" s="60"/>
      <c r="ACW688" s="60"/>
      <c r="ACX688" s="60"/>
      <c r="ACY688" s="60">
        <v>1.07590206711576</v>
      </c>
      <c r="ACZ688" s="60">
        <v>2.8411699241049399E-3</v>
      </c>
      <c r="ADA688" s="60">
        <v>8.7113979654680398E-3</v>
      </c>
      <c r="ADB688" s="60">
        <v>7.1616587119120601E-3</v>
      </c>
      <c r="ADC688" s="60">
        <v>6.3247695967614597E-3</v>
      </c>
      <c r="ADD688" s="60">
        <v>5.7346900730627396E-3</v>
      </c>
      <c r="ADE688" s="60">
        <v>5.5025982854285203E-3</v>
      </c>
    </row>
    <row r="689" spans="760:785" x14ac:dyDescent="0.25">
      <c r="ACF689" s="60">
        <v>3.8463631729252299E-3</v>
      </c>
      <c r="ACG689" s="60">
        <v>2.62186865868657E-3</v>
      </c>
      <c r="ACH689" s="60"/>
      <c r="ACI689" s="60">
        <v>9.6137396390607692E-3</v>
      </c>
      <c r="ACJ689" s="60">
        <v>2.4499228868804898E-3</v>
      </c>
      <c r="ACK689" s="60"/>
      <c r="ACL689" s="60"/>
      <c r="ACM689" s="60">
        <v>5.3975800629298401E-3</v>
      </c>
      <c r="ACN689" s="60"/>
      <c r="ACO689" s="60"/>
      <c r="ACP689" s="60">
        <v>6.45641394141485E-3</v>
      </c>
      <c r="ACQ689" s="60">
        <v>5.8944659172523997E-3</v>
      </c>
      <c r="ACR689" s="60"/>
      <c r="ACS689" s="60"/>
      <c r="ACT689" s="60"/>
      <c r="ACU689" s="60"/>
      <c r="ACV689" s="60"/>
      <c r="ACW689" s="60"/>
      <c r="ACX689" s="60"/>
      <c r="ACY689" s="60">
        <v>1.0758913174756499</v>
      </c>
      <c r="ACZ689" s="60">
        <v>2.8268875623879302E-3</v>
      </c>
      <c r="ADA689" s="60">
        <v>8.7086403899139398E-3</v>
      </c>
      <c r="ADB689" s="60">
        <v>7.1473582633979297E-3</v>
      </c>
      <c r="ADC689" s="60">
        <v>6.2906806619298598E-3</v>
      </c>
      <c r="ADD689" s="60">
        <v>5.72131898904207E-3</v>
      </c>
      <c r="ADE689" s="60">
        <v>5.4891242866232899E-3</v>
      </c>
    </row>
    <row r="690" spans="760:785" x14ac:dyDescent="0.25">
      <c r="ACF690" s="60">
        <v>3.83205760574378E-3</v>
      </c>
      <c r="ACG690" s="60">
        <v>2.6177805300321702E-3</v>
      </c>
      <c r="ACH690" s="60"/>
      <c r="ACI690" s="60">
        <v>9.5554706815020908E-3</v>
      </c>
      <c r="ACJ690" s="60">
        <v>2.4481921419100398E-3</v>
      </c>
      <c r="ACK690" s="60"/>
      <c r="ACL690" s="60"/>
      <c r="ACM690" s="60">
        <v>5.3850230348287398E-3</v>
      </c>
      <c r="ACN690" s="60"/>
      <c r="ACO690" s="60"/>
      <c r="ACP690" s="60">
        <v>6.43151763825773E-3</v>
      </c>
      <c r="ACQ690" s="60">
        <v>5.8935681656650798E-3</v>
      </c>
      <c r="ACR690" s="60"/>
      <c r="ACS690" s="60"/>
      <c r="ACT690" s="60"/>
      <c r="ACU690" s="60"/>
      <c r="ACV690" s="60"/>
      <c r="ACW690" s="60"/>
      <c r="ACX690" s="60"/>
      <c r="ACY690" s="60">
        <v>1.07582415673637</v>
      </c>
      <c r="ACZ690" s="60">
        <v>2.8213486136767401E-3</v>
      </c>
      <c r="ADA690" s="60">
        <v>8.6924054158644907E-3</v>
      </c>
      <c r="ADB690" s="60">
        <v>7.1453378785634302E-3</v>
      </c>
      <c r="ADC690" s="60">
        <v>6.28755439559268E-3</v>
      </c>
      <c r="ADD690" s="60">
        <v>5.6501198656081497E-3</v>
      </c>
      <c r="ADE690" s="60">
        <v>5.4797539633967898E-3</v>
      </c>
    </row>
    <row r="691" spans="760:785" x14ac:dyDescent="0.25">
      <c r="ACF691" s="60">
        <v>3.8303092555915402E-3</v>
      </c>
      <c r="ACG691" s="60">
        <v>2.6160581100257299E-3</v>
      </c>
      <c r="ACH691" s="60"/>
      <c r="ACI691" s="60">
        <v>9.5249478430023595E-3</v>
      </c>
      <c r="ACJ691" s="60">
        <v>2.4245925289441699E-3</v>
      </c>
      <c r="ACK691" s="60"/>
      <c r="ACL691" s="60"/>
      <c r="ACM691" s="60">
        <v>5.3651423102036898E-3</v>
      </c>
      <c r="ACN691" s="60"/>
      <c r="ACO691" s="60"/>
      <c r="ACP691" s="60">
        <v>6.3978166022777699E-3</v>
      </c>
      <c r="ACQ691" s="60">
        <v>5.8665293168253599E-3</v>
      </c>
      <c r="ACR691" s="60"/>
      <c r="ACS691" s="60"/>
      <c r="ACT691" s="60"/>
      <c r="ACU691" s="60"/>
      <c r="ACV691" s="60"/>
      <c r="ACW691" s="60"/>
      <c r="ACX691" s="60"/>
      <c r="ACY691" s="60">
        <v>1.0757824378388301</v>
      </c>
      <c r="ACZ691" s="60">
        <v>2.7966509375100101E-3</v>
      </c>
      <c r="ADA691" s="60">
        <v>8.6692867225281398E-3</v>
      </c>
      <c r="ADB691" s="60">
        <v>7.1146955400097798E-3</v>
      </c>
      <c r="ADC691" s="60">
        <v>6.2613162933193196E-3</v>
      </c>
      <c r="ADD691" s="60">
        <v>5.5917036720989997E-3</v>
      </c>
      <c r="ADE691" s="60">
        <v>5.4784007725880999E-3</v>
      </c>
    </row>
    <row r="692" spans="760:785" x14ac:dyDescent="0.25">
      <c r="ACF692" s="60">
        <v>3.8120308596723898E-3</v>
      </c>
      <c r="ACG692" s="60">
        <v>2.61322969782548E-3</v>
      </c>
      <c r="ACH692" s="60"/>
      <c r="ACI692" s="60">
        <v>9.5200675131889793E-3</v>
      </c>
      <c r="ACJ692" s="60">
        <v>2.4147354691904902E-3</v>
      </c>
      <c r="ACK692" s="60"/>
      <c r="ACL692" s="60"/>
      <c r="ACM692" s="60">
        <v>5.3340662989166997E-3</v>
      </c>
      <c r="ACN692" s="60"/>
      <c r="ACO692" s="60"/>
      <c r="ACP692" s="60">
        <v>6.3708221900246097E-3</v>
      </c>
      <c r="ACQ692" s="60">
        <v>5.8580283927919998E-3</v>
      </c>
      <c r="ACR692" s="60"/>
      <c r="ACS692" s="60"/>
      <c r="ACT692" s="60"/>
      <c r="ACU692" s="60"/>
      <c r="ACV692" s="60"/>
      <c r="ACW692" s="60"/>
      <c r="ACX692" s="60"/>
      <c r="ACY692" s="60">
        <v>1.07567574218034</v>
      </c>
      <c r="ACZ692" s="60">
        <v>2.7671980911340298E-3</v>
      </c>
      <c r="ADA692" s="60">
        <v>8.6536774649108895E-3</v>
      </c>
      <c r="ADB692" s="60">
        <v>7.1127924092690498E-3</v>
      </c>
      <c r="ADC692" s="60">
        <v>6.2555323099431903E-3</v>
      </c>
      <c r="ADD692" s="60">
        <v>5.5871296315533198E-3</v>
      </c>
      <c r="ADE692" s="60">
        <v>5.4623278139529097E-3</v>
      </c>
    </row>
    <row r="693" spans="760:785" x14ac:dyDescent="0.25">
      <c r="ACF693" s="60">
        <v>3.8051500359505002E-3</v>
      </c>
      <c r="ACG693" s="60">
        <v>2.6131328538235698E-3</v>
      </c>
      <c r="ACH693" s="60"/>
      <c r="ACI693" s="60">
        <v>9.5190598737892197E-3</v>
      </c>
      <c r="ACJ693" s="60">
        <v>2.3874824520881302E-3</v>
      </c>
      <c r="ACK693" s="60"/>
      <c r="ACL693" s="60"/>
      <c r="ACM693" s="60">
        <v>5.32492859317332E-3</v>
      </c>
      <c r="ACN693" s="60"/>
      <c r="ACO693" s="60"/>
      <c r="ACP693" s="60">
        <v>6.3678077192226004E-3</v>
      </c>
      <c r="ACQ693" s="60">
        <v>5.8517946454759396E-3</v>
      </c>
      <c r="ACR693" s="60"/>
      <c r="ACS693" s="60"/>
      <c r="ACT693" s="60"/>
      <c r="ACU693" s="60"/>
      <c r="ACV693" s="60"/>
      <c r="ACW693" s="60"/>
      <c r="ACX693" s="60"/>
      <c r="ACY693" s="60">
        <v>1.0756106460097901</v>
      </c>
      <c r="ACZ693" s="60">
        <v>2.7451579420372202E-3</v>
      </c>
      <c r="ADA693" s="60">
        <v>8.6531541555085207E-3</v>
      </c>
      <c r="ADB693" s="60">
        <v>7.0665536642345299E-3</v>
      </c>
      <c r="ADC693" s="60">
        <v>6.2497143259170199E-3</v>
      </c>
      <c r="ADD693" s="60">
        <v>5.5809965095989702E-3</v>
      </c>
      <c r="ADE693" s="60">
        <v>5.4296383435684997E-3</v>
      </c>
    </row>
    <row r="694" spans="760:785" x14ac:dyDescent="0.25">
      <c r="ACF694" s="60">
        <v>3.7856952847514802E-3</v>
      </c>
      <c r="ACG694" s="60">
        <v>2.5758806391978401E-3</v>
      </c>
      <c r="ACH694" s="60"/>
      <c r="ACI694" s="60">
        <v>9.5001718879375308E-3</v>
      </c>
      <c r="ACJ694" s="60">
        <v>2.38200342542675E-3</v>
      </c>
      <c r="ACK694" s="60"/>
      <c r="ACL694" s="60"/>
      <c r="ACM694" s="60">
        <v>5.2882270073274402E-3</v>
      </c>
      <c r="ACN694" s="60"/>
      <c r="ACO694" s="60"/>
      <c r="ACP694" s="60">
        <v>6.3533103193617099E-3</v>
      </c>
      <c r="ACQ694" s="60">
        <v>5.8496185364969597E-3</v>
      </c>
      <c r="ACR694" s="60"/>
      <c r="ACS694" s="60"/>
      <c r="ACT694" s="60"/>
      <c r="ACU694" s="60"/>
      <c r="ACV694" s="60"/>
      <c r="ACW694" s="60"/>
      <c r="ACX694" s="60"/>
      <c r="ACY694" s="60">
        <v>1.07549719729501</v>
      </c>
      <c r="ACZ694" s="60">
        <v>2.73965354634361E-3</v>
      </c>
      <c r="ADA694" s="60">
        <v>8.6502573467350501E-3</v>
      </c>
      <c r="ADB694" s="60">
        <v>7.0487719917660596E-3</v>
      </c>
      <c r="ADC694" s="60">
        <v>6.2411210259735303E-3</v>
      </c>
      <c r="ADD694" s="60">
        <v>5.56736214165038E-3</v>
      </c>
      <c r="ADE694" s="60">
        <v>5.4152873895445897E-3</v>
      </c>
    </row>
    <row r="695" spans="760:785" x14ac:dyDescent="0.25">
      <c r="ACF695" s="60">
        <v>3.7822588633599401E-3</v>
      </c>
      <c r="ACG695" s="60">
        <v>2.5689867572273499E-3</v>
      </c>
      <c r="ACH695" s="60"/>
      <c r="ACI695" s="60">
        <v>9.4682226901793495E-3</v>
      </c>
      <c r="ACJ695" s="60">
        <v>2.3744990729033899E-3</v>
      </c>
      <c r="ACK695" s="60"/>
      <c r="ACL695" s="60"/>
      <c r="ACM695" s="60">
        <v>5.2805862297869701E-3</v>
      </c>
      <c r="ACN695" s="60"/>
      <c r="ACO695" s="60"/>
      <c r="ACP695" s="60">
        <v>6.3121936366161901E-3</v>
      </c>
      <c r="ACQ695" s="60">
        <v>5.8464052795924896E-3</v>
      </c>
      <c r="ACR695" s="60"/>
      <c r="ACS695" s="60"/>
      <c r="ACT695" s="60"/>
      <c r="ACU695" s="60"/>
      <c r="ACV695" s="60"/>
      <c r="ACW695" s="60"/>
      <c r="ACX695" s="60"/>
      <c r="ACY695" s="60">
        <v>1.0754005791391299</v>
      </c>
      <c r="ACZ695" s="60">
        <v>2.6750768305520002E-3</v>
      </c>
      <c r="ADA695" s="60">
        <v>8.6392642952907404E-3</v>
      </c>
      <c r="ADB695" s="60">
        <v>7.0439206139407103E-3</v>
      </c>
      <c r="ADC695" s="60">
        <v>6.2339289394736097E-3</v>
      </c>
      <c r="ADD695" s="60">
        <v>5.5619997845179903E-3</v>
      </c>
      <c r="ADE695" s="60">
        <v>5.3609230635110403E-3</v>
      </c>
    </row>
    <row r="696" spans="760:785" x14ac:dyDescent="0.25">
      <c r="ACF696" s="60">
        <v>3.77518262641361E-3</v>
      </c>
      <c r="ACG696" s="60">
        <v>2.5661236635057798E-3</v>
      </c>
      <c r="ACH696" s="60"/>
      <c r="ACI696" s="60">
        <v>9.4266485858274206E-3</v>
      </c>
      <c r="ACJ696" s="60">
        <v>2.36165154846455E-3</v>
      </c>
      <c r="ACK696" s="60"/>
      <c r="ACL696" s="60"/>
      <c r="ACM696" s="60">
        <v>5.2726041695064004E-3</v>
      </c>
      <c r="ACN696" s="60"/>
      <c r="ACO696" s="60"/>
      <c r="ACP696" s="60">
        <v>6.2906446547719404E-3</v>
      </c>
      <c r="ACQ696" s="60">
        <v>5.7830693290278398E-3</v>
      </c>
      <c r="ACR696" s="60"/>
      <c r="ACS696" s="60"/>
      <c r="ACT696" s="60"/>
      <c r="ACU696" s="60"/>
      <c r="ACV696" s="60"/>
      <c r="ACW696" s="60"/>
      <c r="ACX696" s="60"/>
      <c r="ACY696" s="60">
        <v>1.07516768169354</v>
      </c>
      <c r="ACZ696" s="60">
        <v>2.66943705950965E-3</v>
      </c>
      <c r="ADA696" s="60">
        <v>8.6375401344026097E-3</v>
      </c>
      <c r="ADB696" s="60">
        <v>7.0326578646559704E-3</v>
      </c>
      <c r="ADC696" s="60">
        <v>6.2215135422447297E-3</v>
      </c>
      <c r="ADD696" s="60">
        <v>5.4987734873772698E-3</v>
      </c>
      <c r="ADE696" s="60">
        <v>5.3488077107402797E-3</v>
      </c>
    </row>
    <row r="697" spans="760:785" x14ac:dyDescent="0.25">
      <c r="ACF697" s="60">
        <v>3.7687810595689402E-3</v>
      </c>
      <c r="ACG697" s="60">
        <v>2.5577416974618301E-3</v>
      </c>
      <c r="ACH697" s="60"/>
      <c r="ACI697" s="60">
        <v>9.4210630268497207E-3</v>
      </c>
      <c r="ACJ697" s="60">
        <v>2.3135194635394299E-3</v>
      </c>
      <c r="ACK697" s="60"/>
      <c r="ACL697" s="60"/>
      <c r="ACM697" s="60">
        <v>5.2538939910975503E-3</v>
      </c>
      <c r="ACN697" s="60"/>
      <c r="ACO697" s="60"/>
      <c r="ACP697" s="60">
        <v>6.2705898330703098E-3</v>
      </c>
      <c r="ACQ697" s="60">
        <v>5.7818841342203997E-3</v>
      </c>
      <c r="ACR697" s="60"/>
      <c r="ACS697" s="60"/>
      <c r="ACT697" s="60"/>
      <c r="ACU697" s="60"/>
      <c r="ACV697" s="60"/>
      <c r="ACW697" s="60"/>
      <c r="ACX697" s="60"/>
      <c r="ACY697" s="60">
        <v>1.0751550047637599</v>
      </c>
      <c r="ACZ697" s="60">
        <v>2.66267402811869E-3</v>
      </c>
      <c r="ADA697" s="60">
        <v>8.6115401765659103E-3</v>
      </c>
      <c r="ADB697" s="60">
        <v>7.02353440651062E-3</v>
      </c>
      <c r="ADC697" s="60">
        <v>6.2197371690051999E-3</v>
      </c>
      <c r="ADD697" s="60">
        <v>5.49049581694831E-3</v>
      </c>
      <c r="ADE697" s="60">
        <v>5.3388985827816796E-3</v>
      </c>
    </row>
    <row r="698" spans="760:785" x14ac:dyDescent="0.25">
      <c r="ACF698" s="60">
        <v>3.76623737106821E-3</v>
      </c>
      <c r="ACG698" s="60">
        <v>2.5134536968137301E-3</v>
      </c>
      <c r="ACH698" s="60"/>
      <c r="ACI698" s="60">
        <v>9.3928724647287607E-3</v>
      </c>
      <c r="ACJ698" s="60">
        <v>2.29089772710346E-3</v>
      </c>
      <c r="ACK698" s="60"/>
      <c r="ACL698" s="60"/>
      <c r="ACM698" s="60">
        <v>5.2185367536313997E-3</v>
      </c>
      <c r="ACN698" s="60"/>
      <c r="ACO698" s="60"/>
      <c r="ACP698" s="60">
        <v>6.2529920403181999E-3</v>
      </c>
      <c r="ACQ698" s="60">
        <v>5.7716266063363598E-3</v>
      </c>
      <c r="ACR698" s="60"/>
      <c r="ACS698" s="60"/>
      <c r="ACT698" s="60"/>
      <c r="ACU698" s="60"/>
      <c r="ACV698" s="60"/>
      <c r="ACW698" s="60"/>
      <c r="ACX698" s="60"/>
      <c r="ACY698" s="60">
        <v>1.0750318726063699</v>
      </c>
      <c r="ACZ698" s="60">
        <v>2.6481822768590199E-3</v>
      </c>
      <c r="ADA698" s="60">
        <v>8.5710980395795697E-3</v>
      </c>
      <c r="ADB698" s="60">
        <v>6.9991096135235704E-3</v>
      </c>
      <c r="ADC698" s="60">
        <v>6.2130963273485601E-3</v>
      </c>
      <c r="ADD698" s="60">
        <v>5.4449987492402804E-3</v>
      </c>
      <c r="ADE698" s="60">
        <v>5.2519879595201999E-3</v>
      </c>
    </row>
    <row r="699" spans="760:785" x14ac:dyDescent="0.25">
      <c r="ACF699" s="60">
        <v>3.7566159751143899E-3</v>
      </c>
      <c r="ACG699" s="60">
        <v>2.5132684856364099E-3</v>
      </c>
      <c r="ACH699" s="60"/>
      <c r="ACI699" s="60">
        <v>9.3500440520325502E-3</v>
      </c>
      <c r="ACJ699" s="60">
        <v>2.2773354591355899E-3</v>
      </c>
      <c r="ACK699" s="60"/>
      <c r="ACL699" s="60"/>
      <c r="ACM699" s="60">
        <v>5.20715338517839E-3</v>
      </c>
      <c r="ACN699" s="60"/>
      <c r="ACO699" s="60"/>
      <c r="ACP699" s="60">
        <v>6.2517418858814696E-3</v>
      </c>
      <c r="ACQ699" s="60">
        <v>5.7697424819510802E-3</v>
      </c>
      <c r="ACR699" s="60"/>
      <c r="ACS699" s="60"/>
      <c r="ACT699" s="60"/>
      <c r="ACU699" s="60"/>
      <c r="ACV699" s="60"/>
      <c r="ACW699" s="60"/>
      <c r="ACX699" s="60"/>
      <c r="ACY699" s="60">
        <v>1.0749698554698901</v>
      </c>
      <c r="ACZ699" s="60">
        <v>2.6410156386078702E-3</v>
      </c>
      <c r="ADA699" s="60">
        <v>8.5666426567152908E-3</v>
      </c>
      <c r="ADB699" s="60">
        <v>6.9672569101053104E-3</v>
      </c>
      <c r="ADC699" s="60">
        <v>6.2061842247358098E-3</v>
      </c>
      <c r="ADD699" s="60">
        <v>5.3918143674369298E-3</v>
      </c>
      <c r="ADE699" s="60">
        <v>5.2442217005978196E-3</v>
      </c>
    </row>
    <row r="700" spans="760:785" x14ac:dyDescent="0.25">
      <c r="ACF700" s="60">
        <v>3.7225426043276401E-3</v>
      </c>
      <c r="ACG700" s="60">
        <v>2.4695494097927199E-3</v>
      </c>
      <c r="ACH700" s="60"/>
      <c r="ACI700" s="60">
        <v>9.3411134850669795E-3</v>
      </c>
      <c r="ACJ700" s="60">
        <v>2.2608200478068901E-3</v>
      </c>
      <c r="ACK700" s="60"/>
      <c r="ACL700" s="60"/>
      <c r="ACM700" s="60">
        <v>5.2060721551968102E-3</v>
      </c>
      <c r="ACN700" s="60"/>
      <c r="ACO700" s="60"/>
      <c r="ACP700" s="60">
        <v>6.2196295923003398E-3</v>
      </c>
      <c r="ACQ700" s="60">
        <v>5.7612730874879404E-3</v>
      </c>
      <c r="ACR700" s="60"/>
      <c r="ACS700" s="60"/>
      <c r="ACT700" s="60"/>
      <c r="ACU700" s="60"/>
      <c r="ACV700" s="60"/>
      <c r="ACW700" s="60"/>
      <c r="ACX700" s="60"/>
      <c r="ACY700" s="60">
        <v>1.0749016217479299</v>
      </c>
      <c r="ACZ700" s="60">
        <v>2.6163988457433901E-3</v>
      </c>
      <c r="ADA700" s="60">
        <v>8.55009113969399E-3</v>
      </c>
      <c r="ADB700" s="60">
        <v>6.96446300476628E-3</v>
      </c>
      <c r="ADC700" s="60">
        <v>6.1446196513956098E-3</v>
      </c>
      <c r="ADD700" s="60">
        <v>5.3854045025673201E-3</v>
      </c>
      <c r="ADE700" s="60">
        <v>5.2179557437128802E-3</v>
      </c>
    </row>
    <row r="701" spans="760:785" x14ac:dyDescent="0.25">
      <c r="ACF701" s="60">
        <v>3.7156103492986801E-3</v>
      </c>
      <c r="ACG701" s="60">
        <v>2.4610133506297802E-3</v>
      </c>
      <c r="ACH701" s="60"/>
      <c r="ACI701" s="60">
        <v>9.31025132028576E-3</v>
      </c>
      <c r="ACJ701" s="60">
        <v>2.20499332835399E-3</v>
      </c>
      <c r="ACK701" s="60"/>
      <c r="ACL701" s="60"/>
      <c r="ACM701" s="60">
        <v>5.1964315853869902E-3</v>
      </c>
      <c r="ACN701" s="60"/>
      <c r="ACO701" s="60"/>
      <c r="ACP701" s="60">
        <v>6.1927699179705701E-3</v>
      </c>
      <c r="ACQ701" s="60">
        <v>5.7525591998008E-3</v>
      </c>
      <c r="ACR701" s="60"/>
      <c r="ACS701" s="60"/>
      <c r="ACT701" s="60"/>
      <c r="ACU701" s="60"/>
      <c r="ACV701" s="60"/>
      <c r="ACW701" s="60"/>
      <c r="ACX701" s="60"/>
      <c r="ACY701" s="60">
        <v>1.07485627417207</v>
      </c>
      <c r="ACZ701" s="60">
        <v>2.61486144032481E-3</v>
      </c>
      <c r="ADA701" s="60">
        <v>8.5458251003445503E-3</v>
      </c>
      <c r="ADB701" s="60">
        <v>6.9370973247028398E-3</v>
      </c>
      <c r="ADC701" s="60">
        <v>6.1378865776590399E-3</v>
      </c>
      <c r="ADD701" s="60">
        <v>5.3826920494218699E-3</v>
      </c>
      <c r="ADE701" s="60">
        <v>5.21565692342159E-3</v>
      </c>
    </row>
    <row r="702" spans="760:785" x14ac:dyDescent="0.25">
      <c r="ACF702" s="60">
        <v>3.7148161078772498E-3</v>
      </c>
      <c r="ACG702" s="60">
        <v>2.4539709374925499E-3</v>
      </c>
      <c r="ACH702" s="60"/>
      <c r="ACI702" s="60">
        <v>9.2975466350687392E-3</v>
      </c>
      <c r="ACJ702" s="60">
        <v>2.1347852028659399E-3</v>
      </c>
      <c r="ACK702" s="60"/>
      <c r="ACL702" s="60"/>
      <c r="ACM702" s="60">
        <v>5.1413037720210997E-3</v>
      </c>
      <c r="ACN702" s="60"/>
      <c r="ACO702" s="60"/>
      <c r="ACP702" s="60">
        <v>6.19017540702195E-3</v>
      </c>
      <c r="ACQ702" s="60">
        <v>5.7503123615865103E-3</v>
      </c>
      <c r="ACR702" s="60"/>
      <c r="ACS702" s="60"/>
      <c r="ACT702" s="60"/>
      <c r="ACU702" s="60"/>
      <c r="ACV702" s="60"/>
      <c r="ACW702" s="60"/>
      <c r="ACX702" s="60"/>
      <c r="ACY702" s="60">
        <v>1.0748355718629199</v>
      </c>
      <c r="ACZ702" s="60">
        <v>2.60988596650942E-3</v>
      </c>
      <c r="ADA702" s="60">
        <v>8.5285664347509796E-3</v>
      </c>
      <c r="ADB702" s="60">
        <v>6.9313827750106596E-3</v>
      </c>
      <c r="ADC702" s="60">
        <v>6.1017904161735203E-3</v>
      </c>
      <c r="ADD702" s="60">
        <v>5.2844333870521003E-3</v>
      </c>
      <c r="ADE702" s="60">
        <v>5.2148410898280803E-3</v>
      </c>
    </row>
    <row r="703" spans="760:785" x14ac:dyDescent="0.25">
      <c r="ACF703" s="60">
        <v>3.7045698036923002E-3</v>
      </c>
      <c r="ACG703" s="60">
        <v>2.4529897791858699E-3</v>
      </c>
      <c r="ACH703" s="60"/>
      <c r="ACI703" s="60">
        <v>9.2931232058748696E-3</v>
      </c>
      <c r="ACJ703" s="60">
        <v>2.1272258619821501E-3</v>
      </c>
      <c r="ACK703" s="60"/>
      <c r="ACL703" s="60"/>
      <c r="ACM703" s="60">
        <v>5.1197851825455802E-3</v>
      </c>
      <c r="ACN703" s="60"/>
      <c r="ACO703" s="60"/>
      <c r="ACP703" s="60">
        <v>6.1738344258208903E-3</v>
      </c>
      <c r="ACQ703" s="60">
        <v>5.74269425279766E-3</v>
      </c>
      <c r="ACR703" s="60"/>
      <c r="ACS703" s="60"/>
      <c r="ACT703" s="60"/>
      <c r="ACU703" s="60"/>
      <c r="ACV703" s="60"/>
      <c r="ACW703" s="60"/>
      <c r="ACX703" s="60"/>
      <c r="ACY703" s="60">
        <v>1.07481764751725</v>
      </c>
      <c r="ACZ703" s="60">
        <v>2.5888540112422001E-3</v>
      </c>
      <c r="ADA703" s="60">
        <v>8.5259974472733299E-3</v>
      </c>
      <c r="ADB703" s="60">
        <v>6.8572593791747204E-3</v>
      </c>
      <c r="ADC703" s="60">
        <v>6.1006054660350901E-3</v>
      </c>
      <c r="ADD703" s="60">
        <v>5.2403746067665197E-3</v>
      </c>
      <c r="ADE703" s="60">
        <v>5.2080392121861699E-3</v>
      </c>
    </row>
    <row r="704" spans="760:785" x14ac:dyDescent="0.25">
      <c r="ACF704" s="60">
        <v>3.6988766533835398E-3</v>
      </c>
      <c r="ACG704" s="60">
        <v>2.4394792648485802E-3</v>
      </c>
      <c r="ACH704" s="60"/>
      <c r="ACI704" s="60">
        <v>9.2905535225376295E-3</v>
      </c>
      <c r="ACJ704" s="60">
        <v>2.0768796287346301E-3</v>
      </c>
      <c r="ACK704" s="60"/>
      <c r="ACL704" s="60"/>
      <c r="ACM704" s="60">
        <v>5.11378635699173E-3</v>
      </c>
      <c r="ACN704" s="60"/>
      <c r="ACO704" s="60"/>
      <c r="ACP704" s="60">
        <v>6.1127087025504298E-3</v>
      </c>
      <c r="ACQ704" s="60">
        <v>5.7378189995367403E-3</v>
      </c>
      <c r="ACR704" s="60"/>
      <c r="ACS704" s="60"/>
      <c r="ACT704" s="60"/>
      <c r="ACU704" s="60"/>
      <c r="ACV704" s="60"/>
      <c r="ACW704" s="60"/>
      <c r="ACX704" s="60"/>
      <c r="ACY704" s="60">
        <v>1.0747343718320499</v>
      </c>
      <c r="ACZ704" s="60">
        <v>2.5711358718549602E-3</v>
      </c>
      <c r="ADA704" s="60">
        <v>8.5249533408170292E-3</v>
      </c>
      <c r="ADB704" s="60">
        <v>6.8549274281087301E-3</v>
      </c>
      <c r="ADC704" s="60">
        <v>6.09742702157856E-3</v>
      </c>
      <c r="ADD704" s="60">
        <v>5.2331379263700099E-3</v>
      </c>
      <c r="ADE704" s="60">
        <v>5.1970716147417498E-3</v>
      </c>
    </row>
    <row r="705" spans="760:785" x14ac:dyDescent="0.25">
      <c r="ACF705" s="60">
        <v>3.6927983196650199E-3</v>
      </c>
      <c r="ACG705" s="60">
        <v>2.43471552149191E-3</v>
      </c>
      <c r="ACH705" s="60"/>
      <c r="ACI705" s="60">
        <v>9.2867376661733801E-3</v>
      </c>
      <c r="ACJ705" s="60">
        <v>2.0612206344789098E-3</v>
      </c>
      <c r="ACK705" s="60"/>
      <c r="ACL705" s="60"/>
      <c r="ACM705" s="60">
        <v>5.1032765157165401E-3</v>
      </c>
      <c r="ACN705" s="60"/>
      <c r="ACO705" s="60"/>
      <c r="ACP705" s="60">
        <v>6.1038649067764496E-3</v>
      </c>
      <c r="ACQ705" s="60">
        <v>5.7029024352007497E-3</v>
      </c>
      <c r="ACR705" s="60"/>
      <c r="ACS705" s="60"/>
      <c r="ACT705" s="60"/>
      <c r="ACU705" s="60"/>
      <c r="ACV705" s="60"/>
      <c r="ACW705" s="60"/>
      <c r="ACX705" s="60"/>
      <c r="ACY705" s="60">
        <v>1.07467717411981</v>
      </c>
      <c r="ACZ705" s="60">
        <v>2.5274440798254802E-3</v>
      </c>
      <c r="ADA705" s="60">
        <v>8.4829410819138706E-3</v>
      </c>
      <c r="ADB705" s="60">
        <v>6.8515465898537397E-3</v>
      </c>
      <c r="ADC705" s="60">
        <v>6.0892300588462197E-3</v>
      </c>
      <c r="ADD705" s="60">
        <v>5.2173735512858399E-3</v>
      </c>
      <c r="ADE705" s="60">
        <v>5.1771600221238697E-3</v>
      </c>
    </row>
    <row r="706" spans="760:785" x14ac:dyDescent="0.25">
      <c r="ACF706" s="60">
        <v>3.6870484169880102E-3</v>
      </c>
      <c r="ACG706" s="60">
        <v>2.4107559939108201E-3</v>
      </c>
      <c r="ACH706" s="60"/>
      <c r="ACI706" s="60">
        <v>9.2749188610991191E-3</v>
      </c>
      <c r="ACJ706" s="60">
        <v>2.0472015120050302E-3</v>
      </c>
      <c r="ACK706" s="60"/>
      <c r="ACL706" s="60"/>
      <c r="ACM706" s="60">
        <v>5.0783464364373898E-3</v>
      </c>
      <c r="ACN706" s="60"/>
      <c r="ACO706" s="60"/>
      <c r="ACP706" s="60">
        <v>6.09730071951639E-3</v>
      </c>
      <c r="ACQ706" s="60">
        <v>5.7028455072173504E-3</v>
      </c>
      <c r="ACR706" s="60"/>
      <c r="ACS706" s="60"/>
      <c r="ACT706" s="60"/>
      <c r="ACU706" s="60"/>
      <c r="ACV706" s="60"/>
      <c r="ACW706" s="60"/>
      <c r="ACX706" s="60"/>
      <c r="ACY706" s="60">
        <v>1.07467159546596</v>
      </c>
      <c r="ACZ706" s="60">
        <v>2.5040058794149802E-3</v>
      </c>
      <c r="ADA706" s="60">
        <v>8.4617653288720004E-3</v>
      </c>
      <c r="ADB706" s="60">
        <v>6.7984138460756502E-3</v>
      </c>
      <c r="ADC706" s="60">
        <v>6.0729825817521397E-3</v>
      </c>
      <c r="ADD706" s="60">
        <v>5.1722189342441501E-3</v>
      </c>
      <c r="ADE706" s="60">
        <v>5.1539374819092798E-3</v>
      </c>
    </row>
    <row r="707" spans="760:785" x14ac:dyDescent="0.25">
      <c r="ACF707" s="60">
        <v>3.6832160566104802E-3</v>
      </c>
      <c r="ACG707" s="60">
        <v>2.38124384965751E-3</v>
      </c>
      <c r="ACH707" s="60"/>
      <c r="ACI707" s="60">
        <v>9.2290672029485005E-3</v>
      </c>
      <c r="ACJ707" s="60">
        <v>1.9810491749368601E-3</v>
      </c>
      <c r="ACK707" s="60"/>
      <c r="ACL707" s="60"/>
      <c r="ACM707" s="60">
        <v>5.07335178428742E-3</v>
      </c>
      <c r="ACN707" s="60"/>
      <c r="ACO707" s="60"/>
      <c r="ACP707" s="60">
        <v>6.0698935613499004E-3</v>
      </c>
      <c r="ACQ707" s="60">
        <v>5.6317696762078597E-3</v>
      </c>
      <c r="ACR707" s="60"/>
      <c r="ACS707" s="60"/>
      <c r="ACT707" s="60"/>
      <c r="ACU707" s="60"/>
      <c r="ACV707" s="60"/>
      <c r="ACW707" s="60"/>
      <c r="ACX707" s="60"/>
      <c r="ACY707" s="60">
        <v>1.07465885335178</v>
      </c>
      <c r="ACZ707" s="60">
        <v>2.4780011008288701E-3</v>
      </c>
      <c r="ADA707" s="60">
        <v>8.4573357902814703E-3</v>
      </c>
      <c r="ADB707" s="60">
        <v>6.7956443224853899E-3</v>
      </c>
      <c r="ADC707" s="60">
        <v>6.0613209024724998E-3</v>
      </c>
      <c r="ADD707" s="60">
        <v>5.1667775169816398E-3</v>
      </c>
      <c r="ADE707" s="60">
        <v>5.1387223827856297E-3</v>
      </c>
    </row>
    <row r="708" spans="760:785" x14ac:dyDescent="0.25">
      <c r="ACF708" s="60">
        <v>3.6825964114906998E-3</v>
      </c>
      <c r="ACG708" s="60">
        <v>2.3667597045860201E-3</v>
      </c>
      <c r="ACH708" s="60"/>
      <c r="ACI708" s="60">
        <v>9.1791557310861391E-3</v>
      </c>
      <c r="ACJ708" s="60">
        <v>1.9449579612597499E-3</v>
      </c>
      <c r="ACK708" s="60"/>
      <c r="ACL708" s="60"/>
      <c r="ACM708" s="60">
        <v>5.0483250912857396E-3</v>
      </c>
      <c r="ACN708" s="60"/>
      <c r="ACO708" s="60"/>
      <c r="ACP708" s="60">
        <v>6.0688355930841598E-3</v>
      </c>
      <c r="ACQ708" s="60">
        <v>5.6018126647563796E-3</v>
      </c>
      <c r="ACR708" s="60"/>
      <c r="ACS708" s="60"/>
      <c r="ACT708" s="60"/>
      <c r="ACU708" s="60"/>
      <c r="ACV708" s="60"/>
      <c r="ACW708" s="60"/>
      <c r="ACX708" s="60"/>
      <c r="ACY708" s="60">
        <v>1.0746547207294399</v>
      </c>
      <c r="ACZ708" s="60">
        <v>2.4295653169920601E-3</v>
      </c>
      <c r="ADA708" s="60">
        <v>8.4407822553395004E-3</v>
      </c>
      <c r="ADB708" s="60">
        <v>6.77648242650742E-3</v>
      </c>
      <c r="ADC708" s="60">
        <v>6.0514369450324302E-3</v>
      </c>
      <c r="ADD708" s="60">
        <v>5.16231414921005E-3</v>
      </c>
      <c r="ADE708" s="60">
        <v>5.1380922638396796E-3</v>
      </c>
    </row>
    <row r="709" spans="760:785" x14ac:dyDescent="0.25">
      <c r="ACF709" s="60">
        <v>3.6778471141356E-3</v>
      </c>
      <c r="ACG709" s="60">
        <v>2.3588492200999202E-3</v>
      </c>
      <c r="ACH709" s="60"/>
      <c r="ACI709" s="60">
        <v>9.1636187224432303E-3</v>
      </c>
      <c r="ACJ709" s="60">
        <v>1.9424397124489299E-3</v>
      </c>
      <c r="ACK709" s="60"/>
      <c r="ACL709" s="60"/>
      <c r="ACM709" s="60">
        <v>5.0373234739770302E-3</v>
      </c>
      <c r="ACN709" s="60"/>
      <c r="ACO709" s="60"/>
      <c r="ACP709" s="60">
        <v>6.0545025799713104E-3</v>
      </c>
      <c r="ACQ709" s="60">
        <v>5.5522676345996797E-3</v>
      </c>
      <c r="ACR709" s="60"/>
      <c r="ACS709" s="60"/>
      <c r="ACT709" s="60"/>
      <c r="ACU709" s="60"/>
      <c r="ACV709" s="60"/>
      <c r="ACW709" s="60"/>
      <c r="ACX709" s="60"/>
      <c r="ACY709" s="60">
        <v>1.0746468866785901</v>
      </c>
      <c r="ACZ709" s="60">
        <v>2.41955306946972E-3</v>
      </c>
      <c r="ADA709" s="60">
        <v>8.4334892296040794E-3</v>
      </c>
      <c r="ADB709" s="60">
        <v>6.7737400749667397E-3</v>
      </c>
      <c r="ADC709" s="60">
        <v>6.0367277728278004E-3</v>
      </c>
      <c r="ADD709" s="60">
        <v>5.1561032907172398E-3</v>
      </c>
      <c r="ADE709" s="60">
        <v>5.1110181542364597E-3</v>
      </c>
    </row>
    <row r="710" spans="760:785" x14ac:dyDescent="0.25">
      <c r="ACF710" s="60">
        <v>3.6736695742855901E-3</v>
      </c>
      <c r="ACG710" s="60">
        <v>2.3452193923607801E-3</v>
      </c>
      <c r="ACH710" s="60"/>
      <c r="ACI710" s="60">
        <v>9.1192716168504006E-3</v>
      </c>
      <c r="ACJ710" s="60">
        <v>1.9156214313686499E-3</v>
      </c>
      <c r="ACK710" s="60"/>
      <c r="ACL710" s="60"/>
      <c r="ACM710" s="60">
        <v>5.0115271830529599E-3</v>
      </c>
      <c r="ACN710" s="60"/>
      <c r="ACO710" s="60"/>
      <c r="ACP710" s="60">
        <v>6.0472443751067298E-3</v>
      </c>
      <c r="ACQ710" s="60">
        <v>5.5281069106447303E-3</v>
      </c>
      <c r="ACR710" s="60"/>
      <c r="ACS710" s="60"/>
      <c r="ACT710" s="60"/>
      <c r="ACU710" s="60"/>
      <c r="ACV710" s="60"/>
      <c r="ACW710" s="60"/>
      <c r="ACX710" s="60"/>
      <c r="ACY710" s="60">
        <v>1.07462950615713</v>
      </c>
      <c r="ACZ710" s="60">
        <v>2.3704828636989602E-3</v>
      </c>
      <c r="ADA710" s="60">
        <v>8.4165321554224501E-3</v>
      </c>
      <c r="ADB710" s="60">
        <v>6.76089659322026E-3</v>
      </c>
      <c r="ADC710" s="60">
        <v>6.0062787253251501E-3</v>
      </c>
      <c r="ADD710" s="60">
        <v>5.1265284905362297E-3</v>
      </c>
      <c r="ADE710" s="60">
        <v>5.1100640450448698E-3</v>
      </c>
    </row>
    <row r="711" spans="760:785" x14ac:dyDescent="0.25">
      <c r="ACF711" s="60">
        <v>3.6698720685777501E-3</v>
      </c>
      <c r="ACG711" s="60">
        <v>2.3343556045582201E-3</v>
      </c>
      <c r="ACH711" s="60"/>
      <c r="ACI711" s="60">
        <v>9.1072335262785097E-3</v>
      </c>
      <c r="ACJ711" s="60">
        <v>1.9125977547096E-3</v>
      </c>
      <c r="ACK711" s="60"/>
      <c r="ACL711" s="60"/>
      <c r="ACM711" s="60">
        <v>5.0006083802177003E-3</v>
      </c>
      <c r="ACN711" s="60"/>
      <c r="ACO711" s="60"/>
      <c r="ACP711" s="60">
        <v>6.0185195667353799E-3</v>
      </c>
      <c r="ACQ711" s="60">
        <v>5.5210130578992496E-3</v>
      </c>
      <c r="ACR711" s="60"/>
      <c r="ACS711" s="60"/>
      <c r="ACT711" s="60"/>
      <c r="ACU711" s="60"/>
      <c r="ACV711" s="60"/>
      <c r="ACW711" s="60"/>
      <c r="ACX711" s="60"/>
      <c r="ACY711" s="60">
        <v>1.07458080596077</v>
      </c>
      <c r="ACZ711" s="60">
        <v>2.2947516402221499E-3</v>
      </c>
      <c r="ADA711" s="60">
        <v>8.3937116201937504E-3</v>
      </c>
      <c r="ADB711" s="60">
        <v>6.7490973592746204E-3</v>
      </c>
      <c r="ADC711" s="60">
        <v>6.0016815287570503E-3</v>
      </c>
      <c r="ADD711" s="60">
        <v>5.0853240237333898E-3</v>
      </c>
      <c r="ADE711" s="60">
        <v>5.1046784898706402E-3</v>
      </c>
    </row>
    <row r="712" spans="760:785" x14ac:dyDescent="0.25">
      <c r="ACF712" s="60">
        <v>3.6587650305551301E-3</v>
      </c>
      <c r="ACG712" s="60">
        <v>2.32189265503827E-3</v>
      </c>
      <c r="ACH712" s="60"/>
      <c r="ACI712" s="60">
        <v>9.0684902618780403E-3</v>
      </c>
      <c r="ACJ712" s="60">
        <v>1.90555292357353E-3</v>
      </c>
      <c r="ACK712" s="60"/>
      <c r="ACL712" s="60"/>
      <c r="ACM712" s="60">
        <v>4.9635218960887E-3</v>
      </c>
      <c r="ACN712" s="60"/>
      <c r="ACO712" s="60"/>
      <c r="ACP712" s="60">
        <v>6.0079230320339303E-3</v>
      </c>
      <c r="ACQ712" s="60">
        <v>5.4996369430026504E-3</v>
      </c>
      <c r="ACR712" s="60"/>
      <c r="ACS712" s="60"/>
      <c r="ACT712" s="60"/>
      <c r="ACU712" s="60"/>
      <c r="ACV712" s="60"/>
      <c r="ACW712" s="60"/>
      <c r="ACX712" s="60"/>
      <c r="ACY712" s="60">
        <v>1.0745679213497701</v>
      </c>
      <c r="ACZ712" s="60">
        <v>2.2915743452912099E-3</v>
      </c>
      <c r="ADA712" s="60">
        <v>8.3832843889178402E-3</v>
      </c>
      <c r="ADB712" s="60">
        <v>6.73658193147936E-3</v>
      </c>
      <c r="ADC712" s="60">
        <v>5.9974603169948501E-3</v>
      </c>
      <c r="ADD712" s="60">
        <v>5.0776502802854099E-3</v>
      </c>
      <c r="ADE712" s="60">
        <v>5.1037626714779804E-3</v>
      </c>
    </row>
    <row r="713" spans="760:785" x14ac:dyDescent="0.25">
      <c r="ACF713" s="60">
        <v>3.6414460367166501E-3</v>
      </c>
      <c r="ACG713" s="60">
        <v>2.2711310765197502E-3</v>
      </c>
      <c r="ACH713" s="60"/>
      <c r="ACI713" s="60">
        <v>9.0572263020015694E-3</v>
      </c>
      <c r="ACJ713" s="60">
        <v>1.8771402013276E-3</v>
      </c>
      <c r="ACK713" s="60"/>
      <c r="ACL713" s="60"/>
      <c r="ACM713" s="60">
        <v>4.9630061303311702E-3</v>
      </c>
      <c r="ACN713" s="60"/>
      <c r="ACO713" s="60"/>
      <c r="ACP713" s="60">
        <v>6.0016848804392703E-3</v>
      </c>
      <c r="ACQ713" s="60">
        <v>5.4936057202063298E-3</v>
      </c>
      <c r="ACR713" s="60"/>
      <c r="ACS713" s="60"/>
      <c r="ACT713" s="60"/>
      <c r="ACU713" s="60"/>
      <c r="ACV713" s="60"/>
      <c r="ACW713" s="60"/>
      <c r="ACX713" s="60"/>
      <c r="ACY713" s="60">
        <v>1.0745408075629099</v>
      </c>
      <c r="ACZ713" s="60">
        <v>2.2842286357474201E-3</v>
      </c>
      <c r="ADA713" s="60">
        <v>8.3733510065589403E-3</v>
      </c>
      <c r="ADB713" s="60">
        <v>6.7129677605486599E-3</v>
      </c>
      <c r="ADC713" s="60">
        <v>5.9951919441062797E-3</v>
      </c>
      <c r="ADD713" s="60">
        <v>4.9653898358885699E-3</v>
      </c>
      <c r="ADE713" s="60">
        <v>5.1035789810102896E-3</v>
      </c>
    </row>
    <row r="714" spans="760:785" x14ac:dyDescent="0.25">
      <c r="ACF714" s="60">
        <v>3.6290125206398199E-3</v>
      </c>
      <c r="ACG714" s="60">
        <v>2.2571376467492698E-3</v>
      </c>
      <c r="ACH714" s="60"/>
      <c r="ACI714" s="60">
        <v>9.0052841999173697E-3</v>
      </c>
      <c r="ACJ714" s="60">
        <v>1.8614778742495101E-3</v>
      </c>
      <c r="ACK714" s="60"/>
      <c r="ACL714" s="60"/>
      <c r="ACM714" s="60">
        <v>4.9542355653200698E-3</v>
      </c>
      <c r="ACN714" s="60"/>
      <c r="ACO714" s="60"/>
      <c r="ACP714" s="60">
        <v>5.9589942612721198E-3</v>
      </c>
      <c r="ACQ714" s="60">
        <v>5.4788797958801099E-3</v>
      </c>
      <c r="ACR714" s="60"/>
      <c r="ACS714" s="60"/>
      <c r="ACT714" s="60"/>
      <c r="ACU714" s="60"/>
      <c r="ACV714" s="60"/>
      <c r="ACW714" s="60"/>
      <c r="ACX714" s="60"/>
      <c r="ACY714" s="60">
        <v>1.07450735491828</v>
      </c>
      <c r="ACZ714" s="60">
        <v>2.2721254665386001E-3</v>
      </c>
      <c r="ADA714" s="60">
        <v>8.3179958408674901E-3</v>
      </c>
      <c r="ADB714" s="60">
        <v>6.6966475226152098E-3</v>
      </c>
      <c r="ADC714" s="60">
        <v>5.9752822580935502E-3</v>
      </c>
      <c r="ADD714" s="60">
        <v>4.96175795171825E-3</v>
      </c>
      <c r="ADE714" s="60">
        <v>5.0276013089693298E-3</v>
      </c>
    </row>
    <row r="715" spans="760:785" x14ac:dyDescent="0.25">
      <c r="ACF715" s="60">
        <v>3.6221362989433299E-3</v>
      </c>
      <c r="ACG715" s="60">
        <v>2.25601126552621E-3</v>
      </c>
      <c r="ACH715" s="60"/>
      <c r="ACI715" s="60">
        <v>8.9211470002846602E-3</v>
      </c>
      <c r="ACJ715" s="60">
        <v>1.85726628836931E-3</v>
      </c>
      <c r="ACK715" s="60"/>
      <c r="ACL715" s="60"/>
      <c r="ACM715" s="60">
        <v>4.9311893580260297E-3</v>
      </c>
      <c r="ACN715" s="60"/>
      <c r="ACO715" s="60"/>
      <c r="ACP715" s="60">
        <v>5.9504692046296499E-3</v>
      </c>
      <c r="ACQ715" s="60">
        <v>5.4711011463449699E-3</v>
      </c>
      <c r="ACR715" s="60"/>
      <c r="ACS715" s="60"/>
      <c r="ACT715" s="60"/>
      <c r="ACU715" s="60"/>
      <c r="ACV715" s="60"/>
      <c r="ACW715" s="60"/>
      <c r="ACX715" s="60"/>
      <c r="ACY715" s="60">
        <v>1.0744809404643201</v>
      </c>
      <c r="ACZ715" s="60">
        <v>2.25900451116151E-3</v>
      </c>
      <c r="ADA715" s="60">
        <v>8.3147902217096999E-3</v>
      </c>
      <c r="ADB715" s="60">
        <v>6.6943691205785302E-3</v>
      </c>
      <c r="ADC715" s="60">
        <v>5.94082669719971E-3</v>
      </c>
      <c r="ADD715" s="60">
        <v>4.9576028460066703E-3</v>
      </c>
      <c r="ADE715" s="60">
        <v>5.02089804624971E-3</v>
      </c>
    </row>
    <row r="716" spans="760:785" x14ac:dyDescent="0.25">
      <c r="ACF716" s="60">
        <v>3.5947016853887701E-3</v>
      </c>
      <c r="ACG716" s="60">
        <v>2.2521890319030001E-3</v>
      </c>
      <c r="ACH716" s="60"/>
      <c r="ACI716" s="60">
        <v>8.9201252000066008E-3</v>
      </c>
      <c r="ACJ716" s="60">
        <v>1.85665728811157E-3</v>
      </c>
      <c r="ACK716" s="60"/>
      <c r="ACL716" s="60"/>
      <c r="ACM716" s="60">
        <v>4.92926423467258E-3</v>
      </c>
      <c r="ACN716" s="60"/>
      <c r="ACO716" s="60"/>
      <c r="ACP716" s="60">
        <v>5.9288210125948799E-3</v>
      </c>
      <c r="ACQ716" s="60">
        <v>5.4573450131666802E-3</v>
      </c>
      <c r="ACR716" s="60"/>
      <c r="ACS716" s="60"/>
      <c r="ACT716" s="60"/>
      <c r="ACU716" s="60"/>
      <c r="ACV716" s="60"/>
      <c r="ACW716" s="60"/>
      <c r="ACX716" s="60"/>
      <c r="ACY716" s="60">
        <v>1.0744703377535301</v>
      </c>
      <c r="ACZ716" s="60">
        <v>2.2446718208379698E-3</v>
      </c>
      <c r="ADA716" s="60">
        <v>8.30850269308917E-3</v>
      </c>
      <c r="ADB716" s="60">
        <v>6.6569837648621398E-3</v>
      </c>
      <c r="ADC716" s="60">
        <v>5.9383619523972501E-3</v>
      </c>
      <c r="ADD716" s="60">
        <v>4.9540295111969402E-3</v>
      </c>
      <c r="ADE716" s="60">
        <v>4.9897737853963897E-3</v>
      </c>
    </row>
    <row r="717" spans="760:785" x14ac:dyDescent="0.25">
      <c r="ACF717" s="60">
        <v>3.56354878915437E-3</v>
      </c>
      <c r="ACG717" s="60">
        <v>2.2221970942047399E-3</v>
      </c>
      <c r="ACH717" s="60"/>
      <c r="ACI717" s="60">
        <v>8.9083363541025799E-3</v>
      </c>
      <c r="ACJ717" s="60">
        <v>1.84631482167941E-3</v>
      </c>
      <c r="ACK717" s="60"/>
      <c r="ACL717" s="60"/>
      <c r="ACM717" s="60">
        <v>4.8683680288946103E-3</v>
      </c>
      <c r="ACN717" s="60"/>
      <c r="ACO717" s="60"/>
      <c r="ACP717" s="60">
        <v>5.9233265645069998E-3</v>
      </c>
      <c r="ACQ717" s="60">
        <v>5.4521084897748203E-3</v>
      </c>
      <c r="ACR717" s="60"/>
      <c r="ACS717" s="60"/>
      <c r="ACT717" s="60"/>
      <c r="ACU717" s="60"/>
      <c r="ACV717" s="60"/>
      <c r="ACW717" s="60"/>
      <c r="ACX717" s="60"/>
      <c r="ACY717" s="60">
        <v>1.07446212247385</v>
      </c>
      <c r="ACZ717" s="60">
        <v>2.1970612152285899E-3</v>
      </c>
      <c r="ADA717" s="60">
        <v>8.2712947476513993E-3</v>
      </c>
      <c r="ADB717" s="60">
        <v>6.6545427183964901E-3</v>
      </c>
      <c r="ADC717" s="60">
        <v>5.9332155860120301E-3</v>
      </c>
      <c r="ADD717" s="60">
        <v>4.8991569855884199E-3</v>
      </c>
      <c r="ADE717" s="60">
        <v>4.9883615887984104E-3</v>
      </c>
    </row>
    <row r="718" spans="760:785" x14ac:dyDescent="0.25">
      <c r="ACF718" s="60">
        <v>3.5548628157076301E-3</v>
      </c>
      <c r="ACG718" s="60">
        <v>2.20672939317434E-3</v>
      </c>
      <c r="ACH718" s="60"/>
      <c r="ACI718" s="60">
        <v>8.8567462596713508E-3</v>
      </c>
      <c r="ACJ718" s="60">
        <v>1.84538067102786E-3</v>
      </c>
      <c r="ACK718" s="60"/>
      <c r="ACL718" s="60"/>
      <c r="ACM718" s="60">
        <v>4.8299895079440599E-3</v>
      </c>
      <c r="ACN718" s="60"/>
      <c r="ACO718" s="60"/>
      <c r="ACP718" s="60">
        <v>5.9197292078753102E-3</v>
      </c>
      <c r="ACQ718" s="60">
        <v>5.4500072553760603E-3</v>
      </c>
      <c r="ACR718" s="60"/>
      <c r="ACS718" s="60"/>
      <c r="ACT718" s="60"/>
      <c r="ACU718" s="60"/>
      <c r="ACV718" s="60"/>
      <c r="ACW718" s="60"/>
      <c r="ACX718" s="60"/>
      <c r="ACY718" s="60">
        <v>1.07440284100906</v>
      </c>
      <c r="ACZ718" s="60">
        <v>2.18266418352581E-3</v>
      </c>
      <c r="ADA718" s="60">
        <v>8.2614918625897298E-3</v>
      </c>
      <c r="ADB718" s="60">
        <v>6.6396295312503503E-3</v>
      </c>
      <c r="ADC718" s="60">
        <v>5.9228465586062999E-3</v>
      </c>
      <c r="ADD718" s="60">
        <v>4.8364486858720104E-3</v>
      </c>
      <c r="ADE718" s="60">
        <v>4.9878246287324698E-3</v>
      </c>
    </row>
    <row r="719" spans="760:785" x14ac:dyDescent="0.25">
      <c r="ACF719" s="60">
        <v>3.5344126573217702E-3</v>
      </c>
      <c r="ACG719" s="60">
        <v>2.16595643818726E-3</v>
      </c>
      <c r="ACH719" s="60"/>
      <c r="ACI719" s="60">
        <v>8.8265494309703908E-3</v>
      </c>
      <c r="ACJ719" s="60">
        <v>1.78575375610625E-3</v>
      </c>
      <c r="ACK719" s="60"/>
      <c r="ACL719" s="60"/>
      <c r="ACM719" s="60">
        <v>4.8236486735558498E-3</v>
      </c>
      <c r="ACN719" s="60"/>
      <c r="ACO719" s="60"/>
      <c r="ACP719" s="60">
        <v>5.9106435916375403E-3</v>
      </c>
      <c r="ACQ719" s="60">
        <v>5.4473455464349304E-3</v>
      </c>
      <c r="ACR719" s="60"/>
      <c r="ACS719" s="60"/>
      <c r="ACT719" s="60"/>
      <c r="ACU719" s="60"/>
      <c r="ACV719" s="60"/>
      <c r="ACW719" s="60"/>
      <c r="ACX719" s="60"/>
      <c r="ACY719" s="60">
        <v>1.0743992357638501</v>
      </c>
      <c r="ACZ719" s="60">
        <v>2.1732000862332E-3</v>
      </c>
      <c r="ADA719" s="60">
        <v>8.2107160726384004E-3</v>
      </c>
      <c r="ADB719" s="60">
        <v>6.6367062924075704E-3</v>
      </c>
      <c r="ADC719" s="60">
        <v>5.9134440148373999E-3</v>
      </c>
      <c r="ADD719" s="60">
        <v>4.8178619925792702E-3</v>
      </c>
      <c r="ADE719" s="60">
        <v>4.9872496279713598E-3</v>
      </c>
    </row>
    <row r="720" spans="760:785" x14ac:dyDescent="0.25">
      <c r="ACF720" s="60">
        <v>3.5271619257575401E-3</v>
      </c>
      <c r="ACG720" s="60">
        <v>2.1479013006492401E-3</v>
      </c>
      <c r="ACH720" s="60"/>
      <c r="ACI720" s="60">
        <v>8.8166129446553901E-3</v>
      </c>
      <c r="ACJ720" s="60">
        <v>1.7784172593738601E-3</v>
      </c>
      <c r="ACK720" s="60"/>
      <c r="ACL720" s="60"/>
      <c r="ACM720" s="60">
        <v>4.81873885398153E-3</v>
      </c>
      <c r="ACN720" s="60"/>
      <c r="ACO720" s="60"/>
      <c r="ACP720" s="60">
        <v>5.9074885016348099E-3</v>
      </c>
      <c r="ACQ720" s="60">
        <v>5.4325839684531904E-3</v>
      </c>
      <c r="ACR720" s="60"/>
      <c r="ACS720" s="60"/>
      <c r="ACT720" s="60"/>
      <c r="ACU720" s="60"/>
      <c r="ACV720" s="60"/>
      <c r="ACW720" s="60"/>
      <c r="ACX720" s="60"/>
      <c r="ACY720" s="60">
        <v>1.0743588839489799</v>
      </c>
      <c r="ACZ720" s="60">
        <v>2.1627308900418999E-3</v>
      </c>
      <c r="ADA720" s="60">
        <v>8.16672247772917E-3</v>
      </c>
      <c r="ADB720" s="60">
        <v>6.5813502703824297E-3</v>
      </c>
      <c r="ADC720" s="60">
        <v>5.9056460970381402E-3</v>
      </c>
      <c r="ADD720" s="60">
        <v>4.8156083186729802E-3</v>
      </c>
      <c r="ADE720" s="60">
        <v>4.9819738522292002E-3</v>
      </c>
    </row>
    <row r="721" spans="760:785" x14ac:dyDescent="0.25">
      <c r="ACF721" s="60">
        <v>3.5036734589328402E-3</v>
      </c>
      <c r="ACG721" s="60">
        <v>2.13795992170231E-3</v>
      </c>
      <c r="ACH721" s="60"/>
      <c r="ACI721" s="60">
        <v>8.8002372070419901E-3</v>
      </c>
      <c r="ACJ721" s="60">
        <v>1.71503747964608E-3</v>
      </c>
      <c r="ACK721" s="60"/>
      <c r="ACL721" s="60"/>
      <c r="ACM721" s="60">
        <v>4.8081543779694398E-3</v>
      </c>
      <c r="ACN721" s="60"/>
      <c r="ACO721" s="60"/>
      <c r="ACP721" s="60">
        <v>5.8979729583657197E-3</v>
      </c>
      <c r="ACQ721" s="60">
        <v>5.41453197022157E-3</v>
      </c>
      <c r="ACR721" s="60"/>
      <c r="ACS721" s="60"/>
      <c r="ACT721" s="60"/>
      <c r="ACU721" s="60"/>
      <c r="ACV721" s="60"/>
      <c r="ACW721" s="60"/>
      <c r="ACX721" s="60"/>
      <c r="ACY721" s="60">
        <v>1.0743257984640799</v>
      </c>
      <c r="ACZ721" s="60">
        <v>2.15024061532688E-3</v>
      </c>
      <c r="ADA721" s="60">
        <v>8.1407271545071401E-3</v>
      </c>
      <c r="ADB721" s="60">
        <v>6.5763024225677898E-3</v>
      </c>
      <c r="ADC721" s="60">
        <v>5.8977299168519702E-3</v>
      </c>
      <c r="ADD721" s="60">
        <v>4.7296520178618899E-3</v>
      </c>
      <c r="ADE721" s="60">
        <v>4.96227107687867E-3</v>
      </c>
    </row>
    <row r="722" spans="760:785" x14ac:dyDescent="0.25">
      <c r="ACF722" s="60">
        <v>3.4931786667200199E-3</v>
      </c>
      <c r="ACG722" s="60">
        <v>2.0910894463932101E-3</v>
      </c>
      <c r="ACH722" s="60"/>
      <c r="ACI722" s="60">
        <v>8.7854435625488794E-3</v>
      </c>
      <c r="ACJ722" s="60">
        <v>1.7008747595909999E-3</v>
      </c>
      <c r="ACK722" s="60"/>
      <c r="ACL722" s="60"/>
      <c r="ACM722" s="60">
        <v>4.79856848311749E-3</v>
      </c>
      <c r="ACN722" s="60"/>
      <c r="ACO722" s="60"/>
      <c r="ACP722" s="60">
        <v>5.8927035350099998E-3</v>
      </c>
      <c r="ACQ722" s="60">
        <v>5.3933986926321198E-3</v>
      </c>
      <c r="ACR722" s="60"/>
      <c r="ACS722" s="60"/>
      <c r="ACT722" s="60"/>
      <c r="ACU722" s="60"/>
      <c r="ACV722" s="60"/>
      <c r="ACW722" s="60"/>
      <c r="ACX722" s="60"/>
      <c r="ACY722" s="60">
        <v>1.07429302309814</v>
      </c>
      <c r="ACZ722" s="60">
        <v>2.1018469534274699E-3</v>
      </c>
      <c r="ADA722" s="60">
        <v>8.1390813733357593E-3</v>
      </c>
      <c r="ADB722" s="60">
        <v>6.5707059791155799E-3</v>
      </c>
      <c r="ADC722" s="60">
        <v>5.8832337134474702E-3</v>
      </c>
      <c r="ADD722" s="60">
        <v>4.7169381300265802E-3</v>
      </c>
      <c r="ADE722" s="60">
        <v>4.9515117357218502E-3</v>
      </c>
    </row>
    <row r="723" spans="760:785" x14ac:dyDescent="0.25">
      <c r="ACF723" s="60">
        <v>3.4882754952803301E-3</v>
      </c>
      <c r="ACG723" s="60">
        <v>2.0672235679225701E-3</v>
      </c>
      <c r="ACH723" s="60"/>
      <c r="ACI723" s="60">
        <v>8.7741909520078799E-3</v>
      </c>
      <c r="ACJ723" s="60">
        <v>1.6661718732878499E-3</v>
      </c>
      <c r="ACK723" s="60"/>
      <c r="ACL723" s="60"/>
      <c r="ACM723" s="60">
        <v>4.7926630230681298E-3</v>
      </c>
      <c r="ACN723" s="60"/>
      <c r="ACO723" s="60"/>
      <c r="ACP723" s="60">
        <v>5.88567953185934E-3</v>
      </c>
      <c r="ACQ723" s="60">
        <v>5.3804397152999997E-3</v>
      </c>
      <c r="ACR723" s="60"/>
      <c r="ACS723" s="60"/>
      <c r="ACT723" s="60"/>
      <c r="ACU723" s="60"/>
      <c r="ACV723" s="60"/>
      <c r="ACW723" s="60"/>
      <c r="ACX723" s="60"/>
      <c r="ACY723" s="60">
        <v>1.0742734261742699</v>
      </c>
      <c r="ACZ723" s="60">
        <v>2.0975065658167501E-3</v>
      </c>
      <c r="ADA723" s="60">
        <v>8.1226342737397202E-3</v>
      </c>
      <c r="ADB723" s="60">
        <v>6.5429091509262103E-3</v>
      </c>
      <c r="ADC723" s="60">
        <v>5.8737601301564598E-3</v>
      </c>
      <c r="ADD723" s="60">
        <v>4.6420212633652798E-3</v>
      </c>
      <c r="ADE723" s="60">
        <v>4.9255855510201996E-3</v>
      </c>
    </row>
    <row r="724" spans="760:785" x14ac:dyDescent="0.25">
      <c r="ACF724" s="60">
        <v>3.4840669891407199E-3</v>
      </c>
      <c r="ACG724" s="60">
        <v>2.0564521506816801E-3</v>
      </c>
      <c r="ACH724" s="60"/>
      <c r="ACI724" s="60">
        <v>8.7731768752723795E-3</v>
      </c>
      <c r="ACJ724" s="60">
        <v>1.65052777073245E-3</v>
      </c>
      <c r="ACK724" s="60"/>
      <c r="ACL724" s="60"/>
      <c r="ACM724" s="60">
        <v>4.7516920300221602E-3</v>
      </c>
      <c r="ACN724" s="60"/>
      <c r="ACO724" s="60"/>
      <c r="ACP724" s="60">
        <v>5.8564140215936799E-3</v>
      </c>
      <c r="ACQ724" s="60">
        <v>5.3745866027232903E-3</v>
      </c>
      <c r="ACR724" s="60"/>
      <c r="ACS724" s="60"/>
      <c r="ACT724" s="60"/>
      <c r="ACU724" s="60"/>
      <c r="ACV724" s="60"/>
      <c r="ACW724" s="60"/>
      <c r="ACX724" s="60"/>
      <c r="ACY724" s="60">
        <v>1.0742625957879499</v>
      </c>
      <c r="ACZ724" s="60">
        <v>2.0951589717743001E-3</v>
      </c>
      <c r="ADA724" s="60">
        <v>8.1186546579081302E-3</v>
      </c>
      <c r="ADB724" s="60">
        <v>6.4896307361907704E-3</v>
      </c>
      <c r="ADC724" s="60">
        <v>5.8687644103912898E-3</v>
      </c>
      <c r="ADD724" s="60">
        <v>4.64108716970533E-3</v>
      </c>
      <c r="ADE724" s="60">
        <v>4.9244832044976899E-3</v>
      </c>
    </row>
    <row r="725" spans="760:785" x14ac:dyDescent="0.25">
      <c r="ACF725" s="60">
        <v>3.4776287362017402E-3</v>
      </c>
      <c r="ACG725" s="60">
        <v>2.0143002184457E-3</v>
      </c>
      <c r="ACH725" s="60"/>
      <c r="ACI725" s="60">
        <v>8.7433650437387499E-3</v>
      </c>
      <c r="ACJ725" s="60">
        <v>1.63824864972826E-3</v>
      </c>
      <c r="ACK725" s="60"/>
      <c r="ACL725" s="60"/>
      <c r="ACM725" s="60">
        <v>4.7238956827726601E-3</v>
      </c>
      <c r="ACN725" s="60"/>
      <c r="ACO725" s="60"/>
      <c r="ACP725" s="60">
        <v>5.8275190840113497E-3</v>
      </c>
      <c r="ACQ725" s="60">
        <v>5.3617360948912804E-3</v>
      </c>
      <c r="ACR725" s="60"/>
      <c r="ACS725" s="60"/>
      <c r="ACT725" s="60"/>
      <c r="ACU725" s="60"/>
      <c r="ACV725" s="60"/>
      <c r="ACW725" s="60"/>
      <c r="ACX725" s="60"/>
      <c r="ACY725" s="60">
        <v>1.0742501994117299</v>
      </c>
      <c r="ACZ725" s="60">
        <v>2.0829999037355702E-3</v>
      </c>
      <c r="ADA725" s="60">
        <v>8.1072284672250999E-3</v>
      </c>
      <c r="ADB725" s="60">
        <v>6.4572147143743298E-3</v>
      </c>
      <c r="ADC725" s="60">
        <v>5.8679126096264998E-3</v>
      </c>
      <c r="ADD725" s="60">
        <v>4.6141457045438998E-3</v>
      </c>
      <c r="ADE725" s="60">
        <v>4.91719358048388E-3</v>
      </c>
    </row>
    <row r="726" spans="760:785" x14ac:dyDescent="0.25">
      <c r="ACF726" s="60">
        <v>3.4475096443551101E-3</v>
      </c>
      <c r="ACG726" s="60">
        <v>1.99797484106558E-3</v>
      </c>
      <c r="ACH726" s="60"/>
      <c r="ACI726" s="60">
        <v>8.6536774649108895E-3</v>
      </c>
      <c r="ACJ726" s="60">
        <v>1.63816460902674E-3</v>
      </c>
      <c r="ACK726" s="60"/>
      <c r="ACL726" s="60"/>
      <c r="ACM726" s="60">
        <v>4.7214765910252804E-3</v>
      </c>
      <c r="ACN726" s="60"/>
      <c r="ACO726" s="60"/>
      <c r="ACP726" s="60">
        <v>5.7805269665311904E-3</v>
      </c>
      <c r="ACQ726" s="60">
        <v>5.3594110344607204E-3</v>
      </c>
      <c r="ACR726" s="60"/>
      <c r="ACS726" s="60"/>
      <c r="ACT726" s="60"/>
      <c r="ACU726" s="60"/>
      <c r="ACV726" s="60"/>
      <c r="ACW726" s="60"/>
      <c r="ACX726" s="60"/>
      <c r="ACY726" s="60">
        <v>1.0742042692990099</v>
      </c>
      <c r="ACZ726" s="60">
        <v>2.04305744044155E-3</v>
      </c>
      <c r="ADA726" s="60">
        <v>8.0820839960223708E-3</v>
      </c>
      <c r="ADB726" s="60">
        <v>6.4456285122855197E-3</v>
      </c>
      <c r="ADC726" s="60">
        <v>5.8595368535954498E-3</v>
      </c>
      <c r="ADD726" s="60">
        <v>4.5893427620325002E-3</v>
      </c>
      <c r="ADE726" s="60">
        <v>4.9018800848377696E-3</v>
      </c>
    </row>
    <row r="727" spans="760:785" x14ac:dyDescent="0.25">
      <c r="ACF727" s="60">
        <v>3.4350819905875E-3</v>
      </c>
      <c r="ACG727" s="60">
        <v>1.9741025507683399E-3</v>
      </c>
      <c r="ACH727" s="60"/>
      <c r="ACI727" s="60">
        <v>8.6531541555085207E-3</v>
      </c>
      <c r="ACJ727" s="60">
        <v>1.6146655568345901E-3</v>
      </c>
      <c r="ACK727" s="60"/>
      <c r="ACL727" s="60"/>
      <c r="ACM727" s="60">
        <v>4.7083464921495099E-3</v>
      </c>
      <c r="ACN727" s="60"/>
      <c r="ACO727" s="60"/>
      <c r="ACP727" s="60">
        <v>5.7751311161289599E-3</v>
      </c>
      <c r="ACQ727" s="60">
        <v>5.3356235197308697E-3</v>
      </c>
      <c r="ACR727" s="60"/>
      <c r="ACS727" s="60"/>
      <c r="ACT727" s="60"/>
      <c r="ACU727" s="60"/>
      <c r="ACV727" s="60"/>
      <c r="ACW727" s="60"/>
      <c r="ACX727" s="60"/>
      <c r="ACY727" s="60">
        <v>1.0742034678735399</v>
      </c>
      <c r="ACZ727" s="60">
        <v>2.0334508574378699E-3</v>
      </c>
      <c r="ADA727" s="60">
        <v>8.0635348868313503E-3</v>
      </c>
      <c r="ADB727" s="60">
        <v>6.4128243881768302E-3</v>
      </c>
      <c r="ADC727" s="60">
        <v>5.8511763583418003E-3</v>
      </c>
      <c r="ADD727" s="60">
        <v>4.5804665413579004E-3</v>
      </c>
      <c r="ADE727" s="60">
        <v>4.89531686949486E-3</v>
      </c>
    </row>
    <row r="728" spans="760:785" x14ac:dyDescent="0.25">
      <c r="ACF728" s="60">
        <v>3.4339124235945699E-3</v>
      </c>
      <c r="ACG728" s="60">
        <v>1.95854401115556E-3</v>
      </c>
      <c r="ACH728" s="60"/>
      <c r="ACI728" s="60">
        <v>8.6225550577151804E-3</v>
      </c>
      <c r="ACJ728" s="60">
        <v>1.58812059111258E-3</v>
      </c>
      <c r="ACK728" s="60"/>
      <c r="ACL728" s="60"/>
      <c r="ACM728" s="60">
        <v>4.7032941454272902E-3</v>
      </c>
      <c r="ACN728" s="60"/>
      <c r="ACO728" s="60"/>
      <c r="ACP728" s="60">
        <v>5.7534301496305496E-3</v>
      </c>
      <c r="ACQ728" s="60">
        <v>5.3123056832696499E-3</v>
      </c>
      <c r="ACR728" s="60"/>
      <c r="ACS728" s="60"/>
      <c r="ACT728" s="60"/>
      <c r="ACU728" s="60"/>
      <c r="ACV728" s="60"/>
      <c r="ACW728" s="60"/>
      <c r="ACX728" s="60"/>
      <c r="ACY728" s="60">
        <v>1.0741558013049499</v>
      </c>
      <c r="ACZ728" s="60">
        <v>1.9604956952092799E-3</v>
      </c>
      <c r="ADA728" s="60">
        <v>8.0561575738859591E-3</v>
      </c>
      <c r="ADB728" s="60">
        <v>6.3927154623868504E-3</v>
      </c>
      <c r="ADC728" s="60">
        <v>5.84938733765004E-3</v>
      </c>
      <c r="ADD728" s="60">
        <v>4.5751619281774701E-3</v>
      </c>
      <c r="ADE728" s="60">
        <v>4.8909238813310196E-3</v>
      </c>
    </row>
    <row r="729" spans="760:785" x14ac:dyDescent="0.25">
      <c r="ACF729" s="60">
        <v>3.42853207283292E-3</v>
      </c>
      <c r="ACG729" s="60">
        <v>1.95189353890874E-3</v>
      </c>
      <c r="ACH729" s="60"/>
      <c r="ACI729" s="60">
        <v>8.6114619546446402E-3</v>
      </c>
      <c r="ACJ729" s="60">
        <v>1.58401555844883E-3</v>
      </c>
      <c r="ACK729" s="60"/>
      <c r="ACL729" s="60"/>
      <c r="ACM729" s="60">
        <v>4.69507451543065E-3</v>
      </c>
      <c r="ACN729" s="60"/>
      <c r="ACO729" s="60"/>
      <c r="ACP729" s="60">
        <v>5.7325090736632797E-3</v>
      </c>
      <c r="ACQ729" s="60">
        <v>5.3118713223372603E-3</v>
      </c>
      <c r="ACR729" s="60"/>
      <c r="ACS729" s="60"/>
      <c r="ACT729" s="60"/>
      <c r="ACU729" s="60"/>
      <c r="ACV729" s="60"/>
      <c r="ACW729" s="60"/>
      <c r="ACX729" s="60"/>
      <c r="ACY729" s="60">
        <v>1.0740582415314399</v>
      </c>
      <c r="ACZ729" s="60">
        <v>1.9584863062442801E-3</v>
      </c>
      <c r="ADA729" s="60">
        <v>7.9985494953257307E-3</v>
      </c>
      <c r="ADB729" s="60">
        <v>6.3825020243427301E-3</v>
      </c>
      <c r="ADC729" s="60">
        <v>5.82184906779281E-3</v>
      </c>
      <c r="ADD729" s="60">
        <v>4.5561224814379296E-3</v>
      </c>
      <c r="ADE729" s="60">
        <v>4.8900712068495802E-3</v>
      </c>
    </row>
    <row r="730" spans="760:785" x14ac:dyDescent="0.25">
      <c r="ACF730" s="60">
        <v>3.3927528048395298E-3</v>
      </c>
      <c r="ACG730" s="60">
        <v>1.9207972905215E-3</v>
      </c>
      <c r="ACH730" s="60"/>
      <c r="ACI730" s="60">
        <v>8.5951613555146009E-3</v>
      </c>
      <c r="ACJ730" s="60">
        <v>1.5736329795753099E-3</v>
      </c>
      <c r="ACK730" s="60"/>
      <c r="ACL730" s="60"/>
      <c r="ACM730" s="60">
        <v>4.6820897635006398E-3</v>
      </c>
      <c r="ACN730" s="60"/>
      <c r="ACO730" s="60"/>
      <c r="ACP730" s="60">
        <v>5.7294149741921397E-3</v>
      </c>
      <c r="ACQ730" s="60">
        <v>5.3078949666610104E-3</v>
      </c>
      <c r="ACR730" s="60"/>
      <c r="ACS730" s="60"/>
      <c r="ACT730" s="60"/>
      <c r="ACU730" s="60"/>
      <c r="ACV730" s="60"/>
      <c r="ACW730" s="60"/>
      <c r="ACX730" s="60"/>
      <c r="ACY730" s="60">
        <v>1.0740581683959201</v>
      </c>
      <c r="ACZ730" s="60">
        <v>1.95400141523736E-3</v>
      </c>
      <c r="ADA730" s="60">
        <v>7.9777112411118702E-3</v>
      </c>
      <c r="ADB730" s="60">
        <v>6.36390464275841E-3</v>
      </c>
      <c r="ADC730" s="60">
        <v>5.8149210012504804E-3</v>
      </c>
      <c r="ADD730" s="60">
        <v>4.5255725477527401E-3</v>
      </c>
      <c r="ADE730" s="60">
        <v>4.8658656251916602E-3</v>
      </c>
    </row>
    <row r="731" spans="760:785" x14ac:dyDescent="0.25">
      <c r="ACF731" s="60">
        <v>3.36481335166755E-3</v>
      </c>
      <c r="ACG731" s="60">
        <v>1.91677106470077E-3</v>
      </c>
      <c r="ACH731" s="60"/>
      <c r="ACI731" s="60">
        <v>8.55009113969399E-3</v>
      </c>
      <c r="ACJ731" s="60">
        <v>1.5715009825729999E-3</v>
      </c>
      <c r="ACK731" s="60"/>
      <c r="ACL731" s="60"/>
      <c r="ACM731" s="60">
        <v>4.6670337738173202E-3</v>
      </c>
      <c r="ACN731" s="60"/>
      <c r="ACO731" s="60"/>
      <c r="ACP731" s="60">
        <v>5.7237962513227002E-3</v>
      </c>
      <c r="ACQ731" s="60">
        <v>5.3053994830214897E-3</v>
      </c>
      <c r="ACR731" s="60"/>
      <c r="ACS731" s="60"/>
      <c r="ACT731" s="60"/>
      <c r="ACU731" s="60"/>
      <c r="ACV731" s="60"/>
      <c r="ACW731" s="60"/>
      <c r="ACX731" s="60"/>
      <c r="ACY731" s="60">
        <v>1.07404709880264</v>
      </c>
      <c r="ACZ731" s="60">
        <v>1.9411511818938701E-3</v>
      </c>
      <c r="ADA731" s="60">
        <v>7.8794932916434208E-3</v>
      </c>
      <c r="ADB731" s="60">
        <v>6.3564003643697201E-3</v>
      </c>
      <c r="ADC731" s="60">
        <v>5.7921965772376096E-3</v>
      </c>
      <c r="ADD731" s="60">
        <v>4.4936555478528898E-3</v>
      </c>
      <c r="ADE731" s="60">
        <v>4.8599758764582097E-3</v>
      </c>
    </row>
    <row r="732" spans="760:785" x14ac:dyDescent="0.25">
      <c r="ACF732" s="60">
        <v>3.3566123173771E-3</v>
      </c>
      <c r="ACG732" s="60">
        <v>1.9134067212955199E-3</v>
      </c>
      <c r="ACH732" s="60"/>
      <c r="ACI732" s="60">
        <v>8.54662897630587E-3</v>
      </c>
      <c r="ACJ732" s="60">
        <v>1.5109832929437301E-3</v>
      </c>
      <c r="ACK732" s="60"/>
      <c r="ACL732" s="60"/>
      <c r="ACM732" s="60">
        <v>4.6655987297975999E-3</v>
      </c>
      <c r="ACN732" s="60"/>
      <c r="ACO732" s="60"/>
      <c r="ACP732" s="60">
        <v>5.6515047434712098E-3</v>
      </c>
      <c r="ACQ732" s="60">
        <v>5.3030008477755602E-3</v>
      </c>
      <c r="ACR732" s="60"/>
      <c r="ACS732" s="60"/>
      <c r="ACT732" s="60"/>
      <c r="ACU732" s="60"/>
      <c r="ACV732" s="60"/>
      <c r="ACW732" s="60"/>
      <c r="ACX732" s="60"/>
      <c r="ACY732" s="60">
        <v>1.07375396206614</v>
      </c>
      <c r="ACZ732" s="60">
        <v>1.9398074894565001E-3</v>
      </c>
      <c r="ADA732" s="60">
        <v>7.8677057569737901E-3</v>
      </c>
      <c r="ADB732" s="60">
        <v>6.3480185859736997E-3</v>
      </c>
      <c r="ADC732" s="60">
        <v>5.7901913365632496E-3</v>
      </c>
      <c r="ADD732" s="60">
        <v>4.48933075186605E-3</v>
      </c>
      <c r="ADE732" s="60">
        <v>4.8544452291456796E-3</v>
      </c>
    </row>
    <row r="733" spans="760:785" x14ac:dyDescent="0.25">
      <c r="ACF733" s="60">
        <v>3.3350022122249001E-3</v>
      </c>
      <c r="ACG733" s="60">
        <v>1.88747896581155E-3</v>
      </c>
      <c r="ACH733" s="60"/>
      <c r="ACI733" s="60">
        <v>8.4888418525283001E-3</v>
      </c>
      <c r="ACJ733" s="60">
        <v>1.50046490453623E-3</v>
      </c>
      <c r="ACK733" s="60"/>
      <c r="ACL733" s="60"/>
      <c r="ACM733" s="60">
        <v>4.6243229137387298E-3</v>
      </c>
      <c r="ACN733" s="60"/>
      <c r="ACO733" s="60"/>
      <c r="ACP733" s="60">
        <v>5.6442099022025504E-3</v>
      </c>
      <c r="ACQ733" s="60">
        <v>5.2924765972363003E-3</v>
      </c>
      <c r="ACR733" s="60"/>
      <c r="ACS733" s="60"/>
      <c r="ACT733" s="60"/>
      <c r="ACU733" s="60"/>
      <c r="ACV733" s="60"/>
      <c r="ACW733" s="60"/>
      <c r="ACX733" s="60"/>
      <c r="ACY733" s="60">
        <v>1.07371584281861</v>
      </c>
      <c r="ACZ733" s="60">
        <v>1.9187708420771001E-3</v>
      </c>
      <c r="ADA733" s="60">
        <v>7.8562159019619701E-3</v>
      </c>
      <c r="ADB733" s="60">
        <v>6.3219866720154597E-3</v>
      </c>
      <c r="ADC733" s="60">
        <v>5.7825584186356601E-3</v>
      </c>
      <c r="ADD733" s="60">
        <v>4.4612114517887397E-3</v>
      </c>
      <c r="ADE733" s="60">
        <v>4.8526993866426001E-3</v>
      </c>
    </row>
    <row r="734" spans="760:785" x14ac:dyDescent="0.25">
      <c r="ACF734" s="60">
        <v>3.32225851288084E-3</v>
      </c>
      <c r="ACG734" s="60">
        <v>1.86370128222517E-3</v>
      </c>
      <c r="ACH734" s="60"/>
      <c r="ACI734" s="60">
        <v>8.4855788053306395E-3</v>
      </c>
      <c r="ACJ734" s="60">
        <v>1.4902286332858601E-3</v>
      </c>
      <c r="ACK734" s="60"/>
      <c r="ACL734" s="60"/>
      <c r="ACM734" s="60">
        <v>4.6059781307738303E-3</v>
      </c>
      <c r="ACN734" s="60"/>
      <c r="ACO734" s="60"/>
      <c r="ACP734" s="60">
        <v>5.6195085359365803E-3</v>
      </c>
      <c r="ACQ734" s="60">
        <v>5.2911934893518104E-3</v>
      </c>
      <c r="ACR734" s="60"/>
      <c r="ACS734" s="60"/>
      <c r="ACT734" s="60"/>
      <c r="ACU734" s="60"/>
      <c r="ACV734" s="60"/>
      <c r="ACW734" s="60"/>
      <c r="ACX734" s="60"/>
      <c r="ACY734" s="60">
        <v>1.0735736761161501</v>
      </c>
      <c r="ACZ734" s="60">
        <v>1.85149057958025E-3</v>
      </c>
      <c r="ADA734" s="60">
        <v>7.85198991557386E-3</v>
      </c>
      <c r="ADB734" s="60">
        <v>6.2977798485446199E-3</v>
      </c>
      <c r="ADC734" s="60">
        <v>5.7707899839299697E-3</v>
      </c>
      <c r="ADD734" s="60">
        <v>4.3970459724691699E-3</v>
      </c>
      <c r="ADE734" s="60">
        <v>4.8298495777100402E-3</v>
      </c>
    </row>
    <row r="735" spans="760:785" x14ac:dyDescent="0.25">
      <c r="ACF735" s="60">
        <v>3.3145235478850002E-3</v>
      </c>
      <c r="ACG735" s="60">
        <v>1.85996489696871E-3</v>
      </c>
      <c r="ACH735" s="60"/>
      <c r="ACI735" s="60">
        <v>8.469140796862E-3</v>
      </c>
      <c r="ACJ735" s="60">
        <v>1.4761489155028899E-3</v>
      </c>
      <c r="ACK735" s="60"/>
      <c r="ACL735" s="60"/>
      <c r="ACM735" s="60">
        <v>4.5973166798671901E-3</v>
      </c>
      <c r="ACN735" s="60"/>
      <c r="ACO735" s="60"/>
      <c r="ACP735" s="60">
        <v>5.6093588979434696E-3</v>
      </c>
      <c r="ACQ735" s="60">
        <v>5.2446040127096596E-3</v>
      </c>
      <c r="ACR735" s="60"/>
      <c r="ACS735" s="60"/>
      <c r="ACT735" s="60"/>
      <c r="ACU735" s="60"/>
      <c r="ACV735" s="60"/>
      <c r="ACW735" s="60"/>
      <c r="ACX735" s="60"/>
      <c r="ACY735" s="60">
        <v>1.07354643580607</v>
      </c>
      <c r="ACZ735" s="60">
        <v>1.8205914079340499E-3</v>
      </c>
      <c r="ADA735" s="60">
        <v>7.8320208081482292E-3</v>
      </c>
      <c r="ADB735" s="60">
        <v>6.2924841210553698E-3</v>
      </c>
      <c r="ADC735" s="60">
        <v>5.77033304558196E-3</v>
      </c>
      <c r="ADD735" s="60">
        <v>4.3794552111123203E-3</v>
      </c>
      <c r="ADE735" s="60">
        <v>4.8068253524703496E-3</v>
      </c>
    </row>
    <row r="736" spans="760:785" x14ac:dyDescent="0.25">
      <c r="ACF736" s="60">
        <v>3.2931926391790698E-3</v>
      </c>
      <c r="ACG736" s="60">
        <v>1.85587411131508E-3</v>
      </c>
      <c r="ACH736" s="60"/>
      <c r="ACI736" s="60">
        <v>8.4685403748886098E-3</v>
      </c>
      <c r="ACJ736" s="60">
        <v>1.4526238988832999E-3</v>
      </c>
      <c r="ACK736" s="60"/>
      <c r="ACL736" s="60"/>
      <c r="ACM736" s="60">
        <v>4.5920710190190898E-3</v>
      </c>
      <c r="ACN736" s="60"/>
      <c r="ACO736" s="60"/>
      <c r="ACP736" s="60">
        <v>5.5830539811266601E-3</v>
      </c>
      <c r="ACQ736" s="60">
        <v>5.2403615610342302E-3</v>
      </c>
      <c r="ACR736" s="60"/>
      <c r="ACS736" s="60"/>
      <c r="ACT736" s="60"/>
      <c r="ACU736" s="60"/>
      <c r="ACV736" s="60"/>
      <c r="ACW736" s="60"/>
      <c r="ACX736" s="60"/>
      <c r="ACY736" s="60">
        <v>1.07348258820422</v>
      </c>
      <c r="ACZ736" s="60">
        <v>1.8025293533786501E-3</v>
      </c>
      <c r="ADA736" s="60">
        <v>7.8248605023915601E-3</v>
      </c>
      <c r="ADB736" s="60">
        <v>6.29059973600619E-3</v>
      </c>
      <c r="ADC736" s="60">
        <v>5.7570176970988297E-3</v>
      </c>
      <c r="ADD736" s="60">
        <v>4.35118035380469E-3</v>
      </c>
      <c r="ADE736" s="60">
        <v>4.7976643550897303E-3</v>
      </c>
    </row>
    <row r="737" spans="760:785" x14ac:dyDescent="0.25">
      <c r="ACF737" s="60">
        <v>3.2658799063168E-3</v>
      </c>
      <c r="ACG737" s="60">
        <v>1.8354694428308999E-3</v>
      </c>
      <c r="ACH737" s="60"/>
      <c r="ACI737" s="60">
        <v>8.4617653288720004E-3</v>
      </c>
      <c r="ACJ737" s="60">
        <v>1.44171332482271E-3</v>
      </c>
      <c r="ACK737" s="60"/>
      <c r="ACL737" s="60"/>
      <c r="ACM737" s="60">
        <v>4.5784552224460203E-3</v>
      </c>
      <c r="ACN737" s="60"/>
      <c r="ACO737" s="60"/>
      <c r="ACP737" s="60">
        <v>5.5486069475454997E-3</v>
      </c>
      <c r="ACQ737" s="60">
        <v>5.2362755229067798E-3</v>
      </c>
      <c r="ACR737" s="60"/>
      <c r="ACS737" s="60"/>
      <c r="ACT737" s="60"/>
      <c r="ACU737" s="60"/>
      <c r="ACV737" s="60"/>
      <c r="ACW737" s="60"/>
      <c r="ACX737" s="60"/>
      <c r="ACY737" s="60">
        <v>1.07346891718148</v>
      </c>
      <c r="ACZ737" s="60">
        <v>1.79629599351985E-3</v>
      </c>
      <c r="ADA737" s="60">
        <v>7.8208048458987805E-3</v>
      </c>
      <c r="ADB737" s="60">
        <v>6.2789738561588298E-3</v>
      </c>
      <c r="ADC737" s="60">
        <v>5.74857931136309E-3</v>
      </c>
      <c r="ADD737" s="60">
        <v>4.3423374417750401E-3</v>
      </c>
      <c r="ADE737" s="60">
        <v>4.7560582765763604E-3</v>
      </c>
    </row>
    <row r="738" spans="760:785" x14ac:dyDescent="0.25">
      <c r="ACF738" s="60">
        <v>3.2657521329027602E-3</v>
      </c>
      <c r="ACG738" s="60">
        <v>1.82468700998055E-3</v>
      </c>
      <c r="ACH738" s="60"/>
      <c r="ACI738" s="60">
        <v>8.4593140797482695E-3</v>
      </c>
      <c r="ACJ738" s="60">
        <v>1.42744682930342E-3</v>
      </c>
      <c r="ACK738" s="60"/>
      <c r="ACL738" s="60"/>
      <c r="ACM738" s="60">
        <v>4.5557083336596896E-3</v>
      </c>
      <c r="ACN738" s="60"/>
      <c r="ACO738" s="60"/>
      <c r="ACP738" s="60">
        <v>5.5333845241114796E-3</v>
      </c>
      <c r="ACQ738" s="60">
        <v>5.2282161594252403E-3</v>
      </c>
      <c r="ACR738" s="60"/>
      <c r="ACS738" s="60"/>
      <c r="ACT738" s="60"/>
      <c r="ACU738" s="60"/>
      <c r="ACV738" s="60"/>
      <c r="ACW738" s="60"/>
      <c r="ACX738" s="60"/>
      <c r="ACY738" s="60">
        <v>1.07336070410941</v>
      </c>
      <c r="ACZ738" s="60">
        <v>1.76614546859261E-3</v>
      </c>
      <c r="ADA738" s="60">
        <v>7.8202630955416901E-3</v>
      </c>
      <c r="ADB738" s="60">
        <v>6.2720973420037299E-3</v>
      </c>
      <c r="ADC738" s="60">
        <v>5.7483033925582201E-3</v>
      </c>
      <c r="ADD738" s="60">
        <v>4.3356453383509999E-3</v>
      </c>
      <c r="ADE738" s="60">
        <v>4.724360107912E-3</v>
      </c>
    </row>
    <row r="739" spans="760:785" x14ac:dyDescent="0.25">
      <c r="ACF739" s="60">
        <v>3.2612771300574699E-3</v>
      </c>
      <c r="ACG739" s="60">
        <v>1.8235414904751699E-3</v>
      </c>
      <c r="ACH739" s="60"/>
      <c r="ACI739" s="60">
        <v>8.4573357902814703E-3</v>
      </c>
      <c r="ACJ739" s="60">
        <v>1.4040029549047899E-3</v>
      </c>
      <c r="ACK739" s="60"/>
      <c r="ACL739" s="60"/>
      <c r="ACM739" s="60">
        <v>4.5524373082834304E-3</v>
      </c>
      <c r="ACN739" s="60"/>
      <c r="ACO739" s="60"/>
      <c r="ACP739" s="60">
        <v>5.5316464507146196E-3</v>
      </c>
      <c r="ACQ739" s="60">
        <v>5.2016978203565196E-3</v>
      </c>
      <c r="ACR739" s="60"/>
      <c r="ACS739" s="60"/>
      <c r="ACT739" s="60"/>
      <c r="ACU739" s="60"/>
      <c r="ACV739" s="60"/>
      <c r="ACW739" s="60"/>
      <c r="ACX739" s="60"/>
      <c r="ACY739" s="60">
        <v>1.0733295889157499</v>
      </c>
      <c r="ACZ739" s="60">
        <v>1.68663959394917E-3</v>
      </c>
      <c r="ADA739" s="60">
        <v>7.7994017118336902E-3</v>
      </c>
      <c r="ADB739" s="60">
        <v>6.2187731106646601E-3</v>
      </c>
      <c r="ADC739" s="60">
        <v>5.7317742544569896E-3</v>
      </c>
      <c r="ADD739" s="60">
        <v>4.3177818825487803E-3</v>
      </c>
      <c r="ADE739" s="60">
        <v>4.7230192755218997E-3</v>
      </c>
    </row>
    <row r="740" spans="760:785" x14ac:dyDescent="0.25">
      <c r="ACF740" s="60">
        <v>3.2455012216223498E-3</v>
      </c>
      <c r="ACG740" s="60">
        <v>1.80401068757935E-3</v>
      </c>
      <c r="ACH740" s="60"/>
      <c r="ACI740" s="60">
        <v>8.4407822553395004E-3</v>
      </c>
      <c r="ACJ740" s="60">
        <v>1.3942964247359399E-3</v>
      </c>
      <c r="ACK740" s="60"/>
      <c r="ACL740" s="60"/>
      <c r="ACM740" s="60">
        <v>4.5455709471851303E-3</v>
      </c>
      <c r="ACN740" s="60"/>
      <c r="ACO740" s="60"/>
      <c r="ACP740" s="60">
        <v>5.53033637057832E-3</v>
      </c>
      <c r="ACQ740" s="60">
        <v>5.1911947558363203E-3</v>
      </c>
      <c r="ACR740" s="60"/>
      <c r="ACS740" s="60"/>
      <c r="ACT740" s="60"/>
      <c r="ACU740" s="60"/>
      <c r="ACV740" s="60"/>
      <c r="ACW740" s="60"/>
      <c r="ACX740" s="60"/>
      <c r="ACY740" s="60">
        <v>1.0732011942085999</v>
      </c>
      <c r="ACZ740" s="60">
        <v>1.66668155216632E-3</v>
      </c>
      <c r="ADA740" s="60">
        <v>7.7870042647533002E-3</v>
      </c>
      <c r="ADB740" s="60">
        <v>6.2076187239196202E-3</v>
      </c>
      <c r="ADC740" s="60">
        <v>5.7209424907054699E-3</v>
      </c>
      <c r="ADD740" s="60">
        <v>4.2542884702229901E-3</v>
      </c>
      <c r="ADE740" s="60">
        <v>4.6757996081791897E-3</v>
      </c>
    </row>
    <row r="741" spans="760:785" x14ac:dyDescent="0.25">
      <c r="ACF741" s="60">
        <v>3.2220688086831901E-3</v>
      </c>
      <c r="ACG741" s="60">
        <v>1.79622298624398E-3</v>
      </c>
      <c r="ACH741" s="60"/>
      <c r="ACI741" s="60">
        <v>8.4359404026098303E-3</v>
      </c>
      <c r="ACJ741" s="60">
        <v>1.37168546007452E-3</v>
      </c>
      <c r="ACK741" s="60"/>
      <c r="ACL741" s="60"/>
      <c r="ACM741" s="60">
        <v>4.5117943656287404E-3</v>
      </c>
      <c r="ACN741" s="60"/>
      <c r="ACO741" s="60"/>
      <c r="ACP741" s="60">
        <v>5.5132500506224896E-3</v>
      </c>
      <c r="ACQ741" s="60">
        <v>5.18112752846819E-3</v>
      </c>
      <c r="ACR741" s="60"/>
      <c r="ACS741" s="60"/>
      <c r="ACT741" s="60"/>
      <c r="ACU741" s="60"/>
      <c r="ACV741" s="60"/>
      <c r="ACW741" s="60"/>
      <c r="ACX741" s="60"/>
      <c r="ACY741" s="60">
        <v>1.07311458575579</v>
      </c>
      <c r="ACZ741" s="60">
        <v>1.6556777712888901E-3</v>
      </c>
      <c r="ADA741" s="60">
        <v>7.7866725516070297E-3</v>
      </c>
      <c r="ADB741" s="60">
        <v>6.196678796013E-3</v>
      </c>
      <c r="ADC741" s="60">
        <v>5.6885035073770199E-3</v>
      </c>
      <c r="ADD741" s="60">
        <v>4.2499067263456402E-3</v>
      </c>
      <c r="ADE741" s="60">
        <v>4.6618926359231804E-3</v>
      </c>
    </row>
    <row r="742" spans="760:785" x14ac:dyDescent="0.25">
      <c r="ACF742" s="60">
        <v>3.2203337039686201E-3</v>
      </c>
      <c r="ACG742" s="60">
        <v>1.7901025819389801E-3</v>
      </c>
      <c r="ACH742" s="60"/>
      <c r="ACI742" s="60">
        <v>8.4188722470549694E-3</v>
      </c>
      <c r="ACJ742" s="60">
        <v>1.34469987789291E-3</v>
      </c>
      <c r="ACK742" s="60"/>
      <c r="ACL742" s="60"/>
      <c r="ACM742" s="60">
        <v>4.4714701299601502E-3</v>
      </c>
      <c r="ACN742" s="60"/>
      <c r="ACO742" s="60"/>
      <c r="ACP742" s="60">
        <v>5.5008250574833401E-3</v>
      </c>
      <c r="ACQ742" s="60">
        <v>5.1750564602156502E-3</v>
      </c>
      <c r="ACR742" s="60"/>
      <c r="ACS742" s="60"/>
      <c r="ACT742" s="60"/>
      <c r="ACU742" s="60"/>
      <c r="ACV742" s="60"/>
      <c r="ACW742" s="60"/>
      <c r="ACX742" s="60"/>
      <c r="ACY742" s="60">
        <v>1.0730931934777801</v>
      </c>
      <c r="ACZ742" s="60">
        <v>1.58119646482615E-3</v>
      </c>
      <c r="ADA742" s="60">
        <v>7.75199724642782E-3</v>
      </c>
      <c r="ADB742" s="60">
        <v>6.18253706402014E-3</v>
      </c>
      <c r="ADC742" s="60">
        <v>5.6745787638690804E-3</v>
      </c>
      <c r="ADD742" s="60">
        <v>4.2252825707753804E-3</v>
      </c>
      <c r="ADE742" s="60">
        <v>4.5842374731202701E-3</v>
      </c>
    </row>
    <row r="743" spans="760:785" x14ac:dyDescent="0.25">
      <c r="ACF743" s="60">
        <v>3.1475008486566199E-3</v>
      </c>
      <c r="ACG743" s="60">
        <v>1.77542912561731E-3</v>
      </c>
      <c r="ACH743" s="60"/>
      <c r="ACI743" s="60">
        <v>8.4172211754847803E-3</v>
      </c>
      <c r="ACJ743" s="60">
        <v>1.3181871099587101E-3</v>
      </c>
      <c r="ACK743" s="60"/>
      <c r="ACL743" s="60"/>
      <c r="ACM743" s="60">
        <v>4.44058696475146E-3</v>
      </c>
      <c r="ACN743" s="60"/>
      <c r="ACO743" s="60"/>
      <c r="ACP743" s="60">
        <v>5.4964457602555E-3</v>
      </c>
      <c r="ACQ743" s="60">
        <v>5.1298429675043101E-3</v>
      </c>
      <c r="ACR743" s="60"/>
      <c r="ACS743" s="60"/>
      <c r="ACT743" s="60"/>
      <c r="ACU743" s="60"/>
      <c r="ACV743" s="60"/>
      <c r="ACW743" s="60"/>
      <c r="ACX743" s="60"/>
      <c r="ACY743" s="60">
        <v>1.07299473928962</v>
      </c>
      <c r="ACZ743" s="60">
        <v>1.5759760702971999E-3</v>
      </c>
      <c r="ADA743" s="60">
        <v>7.7450590318707503E-3</v>
      </c>
      <c r="ADB743" s="60">
        <v>6.14142332553294E-3</v>
      </c>
      <c r="ADC743" s="60">
        <v>5.6654302329436001E-3</v>
      </c>
      <c r="ADD743" s="60">
        <v>4.2199675858736602E-3</v>
      </c>
      <c r="ADE743" s="60">
        <v>4.5671860273046299E-3</v>
      </c>
    </row>
    <row r="744" spans="760:785" x14ac:dyDescent="0.25">
      <c r="ACF744" s="60">
        <v>3.1253342528347202E-3</v>
      </c>
      <c r="ACG744" s="60">
        <v>1.77330778320559E-3</v>
      </c>
      <c r="ACH744" s="60"/>
      <c r="ACI744" s="60">
        <v>8.3510339934992697E-3</v>
      </c>
      <c r="ACJ744" s="60">
        <v>1.31235185691446E-3</v>
      </c>
      <c r="ACK744" s="60"/>
      <c r="ACL744" s="60"/>
      <c r="ACM744" s="60">
        <v>4.4297664154722798E-3</v>
      </c>
      <c r="ACN744" s="60"/>
      <c r="ACO744" s="60"/>
      <c r="ACP744" s="60">
        <v>5.48755337603691E-3</v>
      </c>
      <c r="ACQ744" s="60">
        <v>5.1278057677755801E-3</v>
      </c>
      <c r="ACR744" s="60"/>
      <c r="ACS744" s="60"/>
      <c r="ACT744" s="60"/>
      <c r="ACU744" s="60"/>
      <c r="ACV744" s="60"/>
      <c r="ACW744" s="60"/>
      <c r="ACX744" s="60"/>
      <c r="ACY744" s="60">
        <v>1.07297074209621</v>
      </c>
      <c r="ACZ744" s="60">
        <v>1.5237035853904301E-3</v>
      </c>
      <c r="ADA744" s="60">
        <v>7.7318110747772199E-3</v>
      </c>
      <c r="ADB744" s="60">
        <v>6.1330485870971004E-3</v>
      </c>
      <c r="ADC744" s="60">
        <v>5.5769635746236003E-3</v>
      </c>
      <c r="ADD744" s="60">
        <v>4.2073842037501901E-3</v>
      </c>
      <c r="ADE744" s="60">
        <v>4.5337007754476097E-3</v>
      </c>
    </row>
    <row r="745" spans="760:785" x14ac:dyDescent="0.25">
      <c r="ACF745" s="60">
        <v>3.11543417502328E-3</v>
      </c>
      <c r="ACG745" s="60">
        <v>1.7301380827954101E-3</v>
      </c>
      <c r="ACH745" s="60"/>
      <c r="ACI745" s="60">
        <v>8.34634505442855E-3</v>
      </c>
      <c r="ACJ745" s="60">
        <v>1.2768264439945299E-3</v>
      </c>
      <c r="ACK745" s="60"/>
      <c r="ACL745" s="60"/>
      <c r="ACM745" s="60">
        <v>4.4196988940343003E-3</v>
      </c>
      <c r="ACN745" s="60"/>
      <c r="ACO745" s="60"/>
      <c r="ACP745" s="60">
        <v>5.4865149554346303E-3</v>
      </c>
      <c r="ACQ745" s="60">
        <v>5.0951073345914298E-3</v>
      </c>
      <c r="ACR745" s="60"/>
      <c r="ACS745" s="60"/>
      <c r="ACT745" s="60"/>
      <c r="ACU745" s="60"/>
      <c r="ACV745" s="60"/>
      <c r="ACW745" s="60"/>
      <c r="ACX745" s="60"/>
      <c r="ACY745" s="60">
        <v>1.0728593721038699</v>
      </c>
      <c r="ACZ745" s="60">
        <v>1.50640720790116E-3</v>
      </c>
      <c r="ADA745" s="60">
        <v>7.7269117916818801E-3</v>
      </c>
      <c r="ADB745" s="60">
        <v>6.1244264381326297E-3</v>
      </c>
      <c r="ADC745" s="60">
        <v>5.5683870679704896E-3</v>
      </c>
      <c r="ADD745" s="60">
        <v>4.16286668015597E-3</v>
      </c>
      <c r="ADE745" s="60">
        <v>4.5168641107473399E-3</v>
      </c>
    </row>
    <row r="746" spans="760:785" x14ac:dyDescent="0.25">
      <c r="ACF746" s="60">
        <v>3.10537256453749E-3</v>
      </c>
      <c r="ACG746" s="60">
        <v>1.68528799284977E-3</v>
      </c>
      <c r="ACH746" s="60"/>
      <c r="ACI746" s="60">
        <v>8.3399611458103793E-3</v>
      </c>
      <c r="ACJ746" s="60">
        <v>1.25711704746188E-3</v>
      </c>
      <c r="ACK746" s="60"/>
      <c r="ACL746" s="60"/>
      <c r="ACM746" s="60">
        <v>4.4031032916467998E-3</v>
      </c>
      <c r="ACN746" s="60"/>
      <c r="ACO746" s="60"/>
      <c r="ACP746" s="60">
        <v>5.4820158286461402E-3</v>
      </c>
      <c r="ACQ746" s="60">
        <v>5.0938354699119701E-3</v>
      </c>
      <c r="ACR746" s="60"/>
      <c r="ACS746" s="60"/>
      <c r="ACT746" s="60"/>
      <c r="ACU746" s="60"/>
      <c r="ACV746" s="60"/>
      <c r="ACW746" s="60"/>
      <c r="ACX746" s="60"/>
      <c r="ACY746" s="60">
        <v>1.0728000981693699</v>
      </c>
      <c r="ACZ746" s="60">
        <v>1.50597669734135E-3</v>
      </c>
      <c r="ADA746" s="60">
        <v>7.7185153112483799E-3</v>
      </c>
      <c r="ADB746" s="60">
        <v>6.11566732101077E-3</v>
      </c>
      <c r="ADC746" s="60">
        <v>5.5650327356294204E-3</v>
      </c>
      <c r="ADD746" s="60">
        <v>4.1501209615452299E-3</v>
      </c>
      <c r="ADE746" s="60">
        <v>4.4953534791127101E-3</v>
      </c>
    </row>
    <row r="747" spans="760:785" x14ac:dyDescent="0.25">
      <c r="ACF747" s="60">
        <v>3.10235634412189E-3</v>
      </c>
      <c r="ACG747" s="60">
        <v>1.66795715199398E-3</v>
      </c>
      <c r="ACH747" s="60"/>
      <c r="ACI747" s="60">
        <v>8.3224152047935394E-3</v>
      </c>
      <c r="ACJ747" s="60">
        <v>1.2163704644112901E-3</v>
      </c>
      <c r="ACK747" s="60"/>
      <c r="ACL747" s="60"/>
      <c r="ACM747" s="60">
        <v>4.3853687403517102E-3</v>
      </c>
      <c r="ACN747" s="60"/>
      <c r="ACO747" s="60"/>
      <c r="ACP747" s="60">
        <v>5.4710156577861598E-3</v>
      </c>
      <c r="ACQ747" s="60">
        <v>5.0019573355367802E-3</v>
      </c>
      <c r="ACR747" s="60"/>
      <c r="ACS747" s="60"/>
      <c r="ACT747" s="60"/>
      <c r="ACU747" s="60"/>
      <c r="ACV747" s="60"/>
      <c r="ACW747" s="60"/>
      <c r="ACX747" s="60"/>
      <c r="ACY747" s="60">
        <v>1.07277431950094</v>
      </c>
      <c r="ACZ747" s="60">
        <v>1.47311407794194E-3</v>
      </c>
      <c r="ADA747" s="60">
        <v>7.7106157281322104E-3</v>
      </c>
      <c r="ADB747" s="60">
        <v>6.1139684553437297E-3</v>
      </c>
      <c r="ADC747" s="60">
        <v>5.5545466148368703E-3</v>
      </c>
      <c r="ADD747" s="60">
        <v>4.1356635449518696E-3</v>
      </c>
      <c r="ADE747" s="60">
        <v>4.4839034814514499E-3</v>
      </c>
    </row>
    <row r="748" spans="760:785" x14ac:dyDescent="0.25">
      <c r="ACF748" s="60">
        <v>3.0707078541743101E-3</v>
      </c>
      <c r="ACG748" s="60">
        <v>1.66637277139626E-3</v>
      </c>
      <c r="ACH748" s="60"/>
      <c r="ACI748" s="60">
        <v>8.2712947476513993E-3</v>
      </c>
      <c r="ACJ748" s="60">
        <v>1.1712184109167599E-3</v>
      </c>
      <c r="ACK748" s="60"/>
      <c r="ACL748" s="60"/>
      <c r="ACM748" s="60">
        <v>4.3812260243012097E-3</v>
      </c>
      <c r="ACN748" s="60"/>
      <c r="ACO748" s="60"/>
      <c r="ACP748" s="60">
        <v>5.4675533927163204E-3</v>
      </c>
      <c r="ACQ748" s="60">
        <v>4.9633073414495996E-3</v>
      </c>
      <c r="ACR748" s="60"/>
      <c r="ACS748" s="60"/>
      <c r="ACT748" s="60"/>
      <c r="ACU748" s="60"/>
      <c r="ACV748" s="60"/>
      <c r="ACW748" s="60"/>
      <c r="ACX748" s="60"/>
      <c r="ACY748" s="60">
        <v>1.0727466976361</v>
      </c>
      <c r="ACZ748" s="60">
        <v>1.4573611647882899E-3</v>
      </c>
      <c r="ADA748" s="60">
        <v>7.70411016964276E-3</v>
      </c>
      <c r="ADB748" s="60">
        <v>6.0856489102547101E-3</v>
      </c>
      <c r="ADC748" s="60">
        <v>5.4783963377490899E-3</v>
      </c>
      <c r="ADD748" s="60">
        <v>4.1355026329373398E-3</v>
      </c>
      <c r="ADE748" s="60">
        <v>4.4745764705388302E-3</v>
      </c>
    </row>
    <row r="749" spans="760:785" x14ac:dyDescent="0.25">
      <c r="ACF749" s="60">
        <v>3.0317411308624399E-3</v>
      </c>
      <c r="ACG749" s="60">
        <v>1.6625888153378101E-3</v>
      </c>
      <c r="ACH749" s="60"/>
      <c r="ACI749" s="60">
        <v>8.2592656802791403E-3</v>
      </c>
      <c r="ACJ749" s="60">
        <v>1.1415372080539701E-3</v>
      </c>
      <c r="ACK749" s="60"/>
      <c r="ACL749" s="60"/>
      <c r="ACM749" s="60">
        <v>4.3700432790563602E-3</v>
      </c>
      <c r="ACN749" s="60"/>
      <c r="ACO749" s="60"/>
      <c r="ACP749" s="60">
        <v>5.4652488062645801E-3</v>
      </c>
      <c r="ACQ749" s="60">
        <v>4.9505450366343802E-3</v>
      </c>
      <c r="ACR749" s="60"/>
      <c r="ACS749" s="60"/>
      <c r="ACT749" s="60"/>
      <c r="ACU749" s="60"/>
      <c r="ACV749" s="60"/>
      <c r="ACW749" s="60"/>
      <c r="ACX749" s="60"/>
      <c r="ACY749" s="60">
        <v>1.07268867780386</v>
      </c>
      <c r="ACZ749" s="60">
        <v>1.4398844116469401E-3</v>
      </c>
      <c r="ADA749" s="60">
        <v>7.6842429128641896E-3</v>
      </c>
      <c r="ADB749" s="60">
        <v>6.05415868540401E-3</v>
      </c>
      <c r="ADC749" s="60">
        <v>5.4720673879659803E-3</v>
      </c>
      <c r="ADD749" s="60">
        <v>4.0282848694994404E-3</v>
      </c>
      <c r="ADE749" s="60">
        <v>4.4635574906034502E-3</v>
      </c>
    </row>
    <row r="750" spans="760:785" x14ac:dyDescent="0.25">
      <c r="ACF750" s="60">
        <v>2.97005003201131E-3</v>
      </c>
      <c r="ACG750" s="60">
        <v>1.6569454763252799E-3</v>
      </c>
      <c r="ACH750" s="60"/>
      <c r="ACI750" s="60">
        <v>8.2427788021706798E-3</v>
      </c>
      <c r="ACJ750" s="60">
        <v>1.1034364456227099E-3</v>
      </c>
      <c r="ACK750" s="60"/>
      <c r="ACL750" s="60"/>
      <c r="ACM750" s="60">
        <v>4.3551654833720197E-3</v>
      </c>
      <c r="ACN750" s="60"/>
      <c r="ACO750" s="60"/>
      <c r="ACP750" s="60">
        <v>5.4105036814073599E-3</v>
      </c>
      <c r="ACQ750" s="60">
        <v>4.9069757993359404E-3</v>
      </c>
      <c r="ACR750" s="60"/>
      <c r="ACS750" s="60"/>
      <c r="ACT750" s="60"/>
      <c r="ACU750" s="60"/>
      <c r="ACV750" s="60"/>
      <c r="ACW750" s="60"/>
      <c r="ACX750" s="60"/>
      <c r="ACY750" s="60">
        <v>1.07266864519589</v>
      </c>
      <c r="ACZ750" s="60">
        <v>1.3992481009616399E-3</v>
      </c>
      <c r="ADA750" s="60">
        <v>7.6459560296508701E-3</v>
      </c>
      <c r="ADB750" s="60">
        <v>6.0525847110074098E-3</v>
      </c>
      <c r="ADC750" s="60">
        <v>5.4697979755839498E-3</v>
      </c>
      <c r="ADD750" s="60">
        <v>4.0224728872964698E-3</v>
      </c>
      <c r="ADE750" s="60">
        <v>4.4404171236883203E-3</v>
      </c>
    </row>
    <row r="751" spans="760:785" x14ac:dyDescent="0.25">
      <c r="ACF751" s="60">
        <v>2.9637627133791101E-3</v>
      </c>
      <c r="ACG751" s="60">
        <v>1.6393869012350699E-3</v>
      </c>
      <c r="ACH751" s="60"/>
      <c r="ACI751" s="60">
        <v>8.2322885584017198E-3</v>
      </c>
      <c r="ACJ751" s="60">
        <v>1.08775628082056E-3</v>
      </c>
      <c r="ACK751" s="60"/>
      <c r="ACL751" s="60"/>
      <c r="ACM751" s="60">
        <v>4.3190435182806101E-3</v>
      </c>
      <c r="ACN751" s="60"/>
      <c r="ACO751" s="60"/>
      <c r="ACP751" s="60">
        <v>5.39110510986523E-3</v>
      </c>
      <c r="ACQ751" s="60">
        <v>4.8850601585125096E-3</v>
      </c>
      <c r="ACR751" s="60"/>
      <c r="ACS751" s="60"/>
      <c r="ACT751" s="60"/>
      <c r="ACU751" s="60"/>
      <c r="ACV751" s="60"/>
      <c r="ACW751" s="60"/>
      <c r="ACX751" s="60"/>
      <c r="ACY751" s="60">
        <v>1.07257781158418</v>
      </c>
      <c r="ACZ751" s="60">
        <v>1.3901745313522999E-3</v>
      </c>
      <c r="ADA751" s="60">
        <v>7.6176195610319101E-3</v>
      </c>
      <c r="ADB751" s="60">
        <v>6.0133891574967796E-3</v>
      </c>
      <c r="ADC751" s="60">
        <v>5.4681653635467696E-3</v>
      </c>
      <c r="ADD751" s="60">
        <v>4.0145823347475596E-3</v>
      </c>
      <c r="ADE751" s="60">
        <v>4.4342297579447404E-3</v>
      </c>
    </row>
    <row r="752" spans="760:785" x14ac:dyDescent="0.25">
      <c r="ACF752" s="60">
        <v>2.9503764028472501E-3</v>
      </c>
      <c r="ACG752" s="60">
        <v>1.5076816186045301E-3</v>
      </c>
      <c r="ACH752" s="60"/>
      <c r="ACI752" s="60">
        <v>8.2294345247276805E-3</v>
      </c>
      <c r="ACJ752" s="60">
        <v>1.05732070630431E-3</v>
      </c>
      <c r="ACK752" s="60"/>
      <c r="ACL752" s="60"/>
      <c r="ACM752" s="60">
        <v>4.3169400120584003E-3</v>
      </c>
      <c r="ACN752" s="60"/>
      <c r="ACO752" s="60"/>
      <c r="ACP752" s="60">
        <v>5.3734121669732704E-3</v>
      </c>
      <c r="ACQ752" s="60">
        <v>4.8771123615644098E-3</v>
      </c>
      <c r="ACR752" s="60"/>
      <c r="ACS752" s="60"/>
      <c r="ACT752" s="60"/>
      <c r="ACU752" s="60"/>
      <c r="ACV752" s="60"/>
      <c r="ACW752" s="60"/>
      <c r="ACX752" s="60"/>
      <c r="ACY752" s="60">
        <v>1.0725263780452099</v>
      </c>
      <c r="ACZ752" s="60">
        <v>1.3777764689039301E-3</v>
      </c>
      <c r="ADA752" s="60">
        <v>7.58316943310125E-3</v>
      </c>
      <c r="ADB752" s="60">
        <v>6.0084450216089796E-3</v>
      </c>
      <c r="ADC752" s="60">
        <v>5.4583596320051499E-3</v>
      </c>
      <c r="ADD752" s="60">
        <v>4.0092884940004202E-3</v>
      </c>
      <c r="ADE752" s="60">
        <v>4.3905765828096298E-3</v>
      </c>
    </row>
    <row r="753" spans="760:785" x14ac:dyDescent="0.25">
      <c r="ACF753" s="60">
        <v>2.9451867012556198E-3</v>
      </c>
      <c r="ACG753" s="60">
        <v>1.48633220272788E-3</v>
      </c>
      <c r="ACH753" s="60"/>
      <c r="ACI753" s="60">
        <v>8.1987178388101892E-3</v>
      </c>
      <c r="ACJ753" s="60">
        <v>8.7887367983302696E-4</v>
      </c>
      <c r="ACK753" s="60"/>
      <c r="ACL753" s="60"/>
      <c r="ACM753" s="60">
        <v>4.3097353394013303E-3</v>
      </c>
      <c r="ACN753" s="60"/>
      <c r="ACO753" s="60"/>
      <c r="ACP753" s="60">
        <v>5.3558556974959703E-3</v>
      </c>
      <c r="ACQ753" s="60">
        <v>4.8707242550510201E-3</v>
      </c>
      <c r="ACR753" s="60"/>
      <c r="ACS753" s="60"/>
      <c r="ACT753" s="60"/>
      <c r="ACU753" s="60"/>
      <c r="ACV753" s="60"/>
      <c r="ACW753" s="60"/>
      <c r="ACX753" s="60"/>
      <c r="ACY753" s="60">
        <v>1.07248057010473</v>
      </c>
      <c r="ACZ753" s="60">
        <v>1.36510246662866E-3</v>
      </c>
      <c r="ADA753" s="60">
        <v>7.57599155215854E-3</v>
      </c>
      <c r="ADB753" s="60">
        <v>5.9780974653157997E-3</v>
      </c>
      <c r="ADC753" s="60">
        <v>5.4370000021239703E-3</v>
      </c>
      <c r="ADD753" s="60">
        <v>3.9957972280543702E-3</v>
      </c>
      <c r="ADE753" s="60">
        <v>4.3560651316641502E-3</v>
      </c>
    </row>
    <row r="754" spans="760:785" x14ac:dyDescent="0.25">
      <c r="ACF754" s="60">
        <v>2.9034544477302298E-3</v>
      </c>
      <c r="ACG754" s="60">
        <v>1.40317727524148E-3</v>
      </c>
      <c r="ACH754" s="60"/>
      <c r="ACI754" s="60">
        <v>8.1963836493668396E-3</v>
      </c>
      <c r="ACJ754" s="60">
        <v>8.4855037565966895E-4</v>
      </c>
      <c r="ACK754" s="60"/>
      <c r="ACL754" s="60"/>
      <c r="ACM754" s="60">
        <v>4.2965639387064101E-3</v>
      </c>
      <c r="ACN754" s="60"/>
      <c r="ACO754" s="60"/>
      <c r="ACP754" s="60">
        <v>5.3301285345921396E-3</v>
      </c>
      <c r="ACQ754" s="60">
        <v>4.8233562174439196E-3</v>
      </c>
      <c r="ACR754" s="60"/>
      <c r="ACS754" s="60"/>
      <c r="ACT754" s="60"/>
      <c r="ACU754" s="60"/>
      <c r="ACV754" s="60"/>
      <c r="ACW754" s="60"/>
      <c r="ACX754" s="60"/>
      <c r="ACY754" s="60">
        <v>1.07244207596696</v>
      </c>
      <c r="ACZ754" s="60">
        <v>1.3596014144805E-3</v>
      </c>
      <c r="ADA754" s="60">
        <v>7.5427675240411001E-3</v>
      </c>
      <c r="ADB754" s="60">
        <v>5.9754441098266598E-3</v>
      </c>
      <c r="ADC754" s="60">
        <v>5.4141380881022397E-3</v>
      </c>
      <c r="ADD754" s="60">
        <v>3.9784894843488197E-3</v>
      </c>
      <c r="ADE754" s="60">
        <v>4.3389956107779898E-3</v>
      </c>
    </row>
    <row r="755" spans="760:785" x14ac:dyDescent="0.25">
      <c r="ACF755" s="60">
        <v>2.8866711621523301E-3</v>
      </c>
      <c r="ACG755" s="60">
        <v>1.3698159709879E-3</v>
      </c>
      <c r="ACH755" s="60"/>
      <c r="ACI755" s="60">
        <v>8.1664295753956194E-3</v>
      </c>
      <c r="ACJ755" s="60">
        <v>8.4174208461297595E-4</v>
      </c>
      <c r="ACK755" s="60"/>
      <c r="ACL755" s="60"/>
      <c r="ACM755" s="60">
        <v>4.2818801577200099E-3</v>
      </c>
      <c r="ACN755" s="60"/>
      <c r="ACO755" s="60"/>
      <c r="ACP755" s="60">
        <v>5.31162100412231E-3</v>
      </c>
      <c r="ACQ755" s="60">
        <v>4.8233255371823696E-3</v>
      </c>
      <c r="ACR755" s="60"/>
      <c r="ACS755" s="60"/>
      <c r="ACT755" s="60"/>
      <c r="ACU755" s="60"/>
      <c r="ACV755" s="60"/>
      <c r="ACW755" s="60"/>
      <c r="ACX755" s="60"/>
      <c r="ACY755" s="60">
        <v>1.0724288315110699</v>
      </c>
      <c r="ACZ755" s="60">
        <v>1.3017400072916701E-3</v>
      </c>
      <c r="ADA755" s="60">
        <v>7.5311659213050403E-3</v>
      </c>
      <c r="ADB755" s="60">
        <v>5.9618432685608598E-3</v>
      </c>
      <c r="ADC755" s="60">
        <v>5.38933973200481E-3</v>
      </c>
      <c r="ADD755" s="60">
        <v>3.9526571749661701E-3</v>
      </c>
      <c r="ADE755" s="60">
        <v>4.3384750885795201E-3</v>
      </c>
    </row>
    <row r="756" spans="760:785" x14ac:dyDescent="0.25">
      <c r="ACF756" s="60">
        <v>2.87099860692565E-3</v>
      </c>
      <c r="ACG756" s="60">
        <v>1.35722855977398E-3</v>
      </c>
      <c r="ACH756" s="60"/>
      <c r="ACI756" s="60">
        <v>8.1454399664256105E-3</v>
      </c>
      <c r="ACJ756" s="60">
        <v>8.4155655402789401E-4</v>
      </c>
      <c r="ACK756" s="60"/>
      <c r="ACL756" s="60"/>
      <c r="ACM756" s="60">
        <v>4.27566841430715E-3</v>
      </c>
      <c r="ACN756" s="60"/>
      <c r="ACO756" s="60"/>
      <c r="ACP756" s="60">
        <v>5.3076956528021503E-3</v>
      </c>
      <c r="ACQ756" s="60">
        <v>4.8051789864689597E-3</v>
      </c>
      <c r="ACR756" s="60"/>
      <c r="ACS756" s="60"/>
      <c r="ACT756" s="60"/>
      <c r="ACU756" s="60"/>
      <c r="ACV756" s="60"/>
      <c r="ACW756" s="60"/>
      <c r="ACX756" s="60"/>
      <c r="ACY756" s="60">
        <v>1.0723602323557799</v>
      </c>
      <c r="ACZ756" s="60">
        <v>1.2870848695414299E-3</v>
      </c>
      <c r="ADA756" s="60">
        <v>7.4932742695906097E-3</v>
      </c>
      <c r="ADB756" s="60">
        <v>5.9421490611421103E-3</v>
      </c>
      <c r="ADC756" s="60">
        <v>5.3170457555016103E-3</v>
      </c>
      <c r="ADD756" s="60">
        <v>3.9243192111285598E-3</v>
      </c>
      <c r="ADE756" s="60">
        <v>4.3358856542526896E-3</v>
      </c>
    </row>
    <row r="757" spans="760:785" x14ac:dyDescent="0.25">
      <c r="ACF757" s="60">
        <v>2.8555180965049499E-3</v>
      </c>
      <c r="ACG757" s="60">
        <v>1.35614139136998E-3</v>
      </c>
      <c r="ACH757" s="60"/>
      <c r="ACI757" s="60">
        <v>8.1407271545071401E-3</v>
      </c>
      <c r="ACJ757" s="60">
        <v>7.9143199689309996E-4</v>
      </c>
      <c r="ACK757" s="60"/>
      <c r="ACL757" s="60"/>
      <c r="ACM757" s="60">
        <v>4.2751692116182001E-3</v>
      </c>
      <c r="ACN757" s="60"/>
      <c r="ACO757" s="60"/>
      <c r="ACP757" s="60">
        <v>5.30401793727776E-3</v>
      </c>
      <c r="ACQ757" s="60">
        <v>4.7896461586364901E-3</v>
      </c>
      <c r="ACR757" s="60"/>
      <c r="ACS757" s="60"/>
      <c r="ACT757" s="60"/>
      <c r="ACU757" s="60"/>
      <c r="ACV757" s="60"/>
      <c r="ACW757" s="60"/>
      <c r="ACX757" s="60"/>
      <c r="ACY757" s="60">
        <v>1.0723201146963199</v>
      </c>
      <c r="ACZ757" s="60">
        <v>1.26172134444706E-3</v>
      </c>
      <c r="ADA757" s="60">
        <v>7.4905431357608302E-3</v>
      </c>
      <c r="ADB757" s="60">
        <v>5.9245347428959604E-3</v>
      </c>
      <c r="ADC757" s="60">
        <v>5.3055786073604796E-3</v>
      </c>
      <c r="ADD757" s="60">
        <v>3.9143114947794598E-3</v>
      </c>
      <c r="ADE757" s="60">
        <v>4.3348702550718796E-3</v>
      </c>
    </row>
    <row r="758" spans="760:785" x14ac:dyDescent="0.25">
      <c r="ACF758" s="60">
        <v>2.8531076570315599E-3</v>
      </c>
      <c r="ACG758" s="60">
        <v>1.34009576762386E-3</v>
      </c>
      <c r="ACH758" s="60"/>
      <c r="ACI758" s="60">
        <v>8.1072284672250999E-3</v>
      </c>
      <c r="ACJ758" s="60">
        <v>7.5840504782358003E-4</v>
      </c>
      <c r="ACK758" s="60"/>
      <c r="ACL758" s="60"/>
      <c r="ACM758" s="60">
        <v>4.2567474823697604E-3</v>
      </c>
      <c r="ACN758" s="60"/>
      <c r="ACO758" s="60"/>
      <c r="ACP758" s="60">
        <v>5.2771002972056202E-3</v>
      </c>
      <c r="ACQ758" s="60">
        <v>4.7668717512680502E-3</v>
      </c>
      <c r="ACR758" s="60"/>
      <c r="ACS758" s="60"/>
      <c r="ACT758" s="60"/>
      <c r="ACU758" s="60"/>
      <c r="ACV758" s="60"/>
      <c r="ACW758" s="60"/>
      <c r="ACX758" s="60"/>
      <c r="ACY758" s="60">
        <v>1.0722705941939401</v>
      </c>
      <c r="ACZ758" s="60">
        <v>1.22446878626218E-3</v>
      </c>
      <c r="ADA758" s="60">
        <v>7.4725059541922E-3</v>
      </c>
      <c r="ADB758" s="60">
        <v>5.8888854662972299E-3</v>
      </c>
      <c r="ADC758" s="60">
        <v>5.3026259613552203E-3</v>
      </c>
      <c r="ADD758" s="60">
        <v>3.9067823510285102E-3</v>
      </c>
      <c r="ADE758" s="60">
        <v>4.30669234028424E-3</v>
      </c>
    </row>
    <row r="759" spans="760:785" x14ac:dyDescent="0.25">
      <c r="ACF759" s="60">
        <v>2.8463820945844498E-3</v>
      </c>
      <c r="ACG759" s="60">
        <v>1.3222852310818599E-3</v>
      </c>
      <c r="ACH759" s="60"/>
      <c r="ACI759" s="60">
        <v>8.1063518783670609E-3</v>
      </c>
      <c r="ACJ759" s="60">
        <v>5.9584987295198204E-4</v>
      </c>
      <c r="ACK759" s="60"/>
      <c r="ACL759" s="60"/>
      <c r="ACM759" s="60">
        <v>4.2502272586579098E-3</v>
      </c>
      <c r="ACN759" s="60"/>
      <c r="ACO759" s="60"/>
      <c r="ACP759" s="60">
        <v>5.2666891822884098E-3</v>
      </c>
      <c r="ACQ759" s="60">
        <v>4.7602740409228199E-3</v>
      </c>
      <c r="ACR759" s="60"/>
      <c r="ACS759" s="60"/>
      <c r="ACT759" s="60"/>
      <c r="ACU759" s="60"/>
      <c r="ACV759" s="60"/>
      <c r="ACW759" s="60"/>
      <c r="ACX759" s="60"/>
      <c r="ACY759" s="60">
        <v>1.07226015778574</v>
      </c>
      <c r="ACZ759" s="60">
        <v>1.1916820993711501E-3</v>
      </c>
      <c r="ADA759" s="60">
        <v>7.4697417389194701E-3</v>
      </c>
      <c r="ADB759" s="60">
        <v>5.8575500642483701E-3</v>
      </c>
      <c r="ADC759" s="60">
        <v>5.3012218711448802E-3</v>
      </c>
      <c r="ADD759" s="60">
        <v>3.8243649896340902E-3</v>
      </c>
      <c r="ADE759" s="60">
        <v>4.3005309282807304E-3</v>
      </c>
    </row>
    <row r="760" spans="760:785" x14ac:dyDescent="0.25">
      <c r="ACF760" s="60">
        <v>2.8410358469105599E-3</v>
      </c>
      <c r="ACG760" s="60">
        <v>1.31868929346652E-3</v>
      </c>
      <c r="ACH760" s="60"/>
      <c r="ACI760" s="60">
        <v>8.1051757105962199E-3</v>
      </c>
      <c r="ACJ760" s="60">
        <v>5.8268134876883297E-4</v>
      </c>
      <c r="ACK760" s="60"/>
      <c r="ACL760" s="60"/>
      <c r="ACM760" s="60">
        <v>4.2435762329747799E-3</v>
      </c>
      <c r="ACN760" s="60"/>
      <c r="ACO760" s="60"/>
      <c r="ACP760" s="60">
        <v>5.2543032423772902E-3</v>
      </c>
      <c r="ACQ760" s="60">
        <v>4.7537572310265702E-3</v>
      </c>
      <c r="ACR760" s="60"/>
      <c r="ACS760" s="60"/>
      <c r="ACT760" s="60"/>
      <c r="ACU760" s="60"/>
      <c r="ACV760" s="60"/>
      <c r="ACW760" s="60"/>
      <c r="ACX760" s="60"/>
      <c r="ACY760" s="60">
        <v>1.0722574559079301</v>
      </c>
      <c r="ACZ760" s="60">
        <v>1.18656666550392E-3</v>
      </c>
      <c r="ADA760" s="60">
        <v>7.4086183215916097E-3</v>
      </c>
      <c r="ADB760" s="60">
        <v>5.8210392478307204E-3</v>
      </c>
      <c r="ADC760" s="60">
        <v>5.2913908278621998E-3</v>
      </c>
      <c r="ADD760" s="60">
        <v>3.7228698656272701E-3</v>
      </c>
      <c r="ADE760" s="60">
        <v>4.2762881287190697E-3</v>
      </c>
    </row>
    <row r="761" spans="760:785" x14ac:dyDescent="0.25">
      <c r="ACF761" s="60">
        <v>2.8292818554700901E-3</v>
      </c>
      <c r="ACG761" s="60">
        <v>1.2866249382165499E-3</v>
      </c>
      <c r="ACH761" s="60"/>
      <c r="ACI761" s="60">
        <v>8.0635348868313503E-3</v>
      </c>
      <c r="ACJ761" s="60">
        <v>4.8269721255898802E-4</v>
      </c>
      <c r="ACK761" s="60"/>
      <c r="ACL761" s="60"/>
      <c r="ACM761" s="60">
        <v>4.2377354214874503E-3</v>
      </c>
      <c r="ACN761" s="60"/>
      <c r="ACO761" s="60"/>
      <c r="ACP761" s="60">
        <v>5.2433482662403502E-3</v>
      </c>
      <c r="ACQ761" s="60">
        <v>4.7382802571162503E-3</v>
      </c>
      <c r="ACR761" s="60"/>
      <c r="ACS761" s="60"/>
      <c r="ACT761" s="60"/>
      <c r="ACU761" s="60"/>
      <c r="ACV761" s="60"/>
      <c r="ACW761" s="60"/>
      <c r="ACX761" s="60"/>
      <c r="ACY761" s="60">
        <v>1.07201334102398</v>
      </c>
      <c r="ACZ761" s="60">
        <v>1.1350023509863101E-3</v>
      </c>
      <c r="ADA761" s="60">
        <v>7.3813442312628003E-3</v>
      </c>
      <c r="ADB761" s="60">
        <v>5.81646706577915E-3</v>
      </c>
      <c r="ADC761" s="60">
        <v>5.2809731877156898E-3</v>
      </c>
      <c r="ADD761" s="60">
        <v>3.7083775993109499E-3</v>
      </c>
      <c r="ADE761" s="60">
        <v>4.2546470091465198E-3</v>
      </c>
    </row>
    <row r="762" spans="760:785" x14ac:dyDescent="0.25">
      <c r="ACF762" s="60">
        <v>2.8105238347197201E-3</v>
      </c>
      <c r="ACG762" s="60">
        <v>1.2692147181063301E-3</v>
      </c>
      <c r="ACH762" s="60"/>
      <c r="ACI762" s="60">
        <v>7.9985494953257307E-3</v>
      </c>
      <c r="ACJ762" s="60">
        <v>3.6553517425918602E-4</v>
      </c>
      <c r="ACK762" s="60"/>
      <c r="ACL762" s="60"/>
      <c r="ACM762" s="60">
        <v>4.2360188197701903E-3</v>
      </c>
      <c r="ACN762" s="60"/>
      <c r="ACO762" s="60"/>
      <c r="ACP762" s="60">
        <v>5.2403489671248799E-3</v>
      </c>
      <c r="ACQ762" s="60">
        <v>4.7327428303650101E-3</v>
      </c>
      <c r="ACR762" s="60"/>
      <c r="ACS762" s="60"/>
      <c r="ACT762" s="60"/>
      <c r="ACU762" s="60"/>
      <c r="ACV762" s="60"/>
      <c r="ACW762" s="60"/>
      <c r="ACX762" s="60"/>
      <c r="ACY762" s="60">
        <v>1.0719856064911299</v>
      </c>
      <c r="ACZ762" s="60">
        <v>1.08482766137873E-3</v>
      </c>
      <c r="ADA762" s="60">
        <v>7.3481409247721299E-3</v>
      </c>
      <c r="ADB762" s="60">
        <v>5.8141855452776298E-3</v>
      </c>
      <c r="ADC762" s="60">
        <v>5.2795529417839502E-3</v>
      </c>
      <c r="ADD762" s="60">
        <v>3.6069446964174801E-3</v>
      </c>
      <c r="ADE762" s="60">
        <v>4.2372454447241002E-3</v>
      </c>
    </row>
    <row r="763" spans="760:785" x14ac:dyDescent="0.25">
      <c r="ACF763" s="60">
        <v>2.8039849879848201E-3</v>
      </c>
      <c r="ACG763" s="60">
        <v>1.2650502496177999E-3</v>
      </c>
      <c r="ACH763" s="60"/>
      <c r="ACI763" s="60">
        <v>7.9847157373643795E-3</v>
      </c>
      <c r="ACJ763" s="60">
        <v>3.4851255884897598E-4</v>
      </c>
      <c r="ACK763" s="60"/>
      <c r="ACL763" s="60"/>
      <c r="ACM763" s="60">
        <v>4.2307869673404103E-3</v>
      </c>
      <c r="ACN763" s="60"/>
      <c r="ACO763" s="60"/>
      <c r="ACP763" s="60">
        <v>5.2009106813148296E-3</v>
      </c>
      <c r="ACQ763" s="60">
        <v>4.7277171645057599E-3</v>
      </c>
      <c r="ACR763" s="60"/>
      <c r="ACS763" s="60"/>
      <c r="ACT763" s="60"/>
      <c r="ACU763" s="60"/>
      <c r="ACV763" s="60"/>
      <c r="ACW763" s="60"/>
      <c r="ACX763" s="60"/>
      <c r="ACY763" s="60">
        <v>1.0718535655330299</v>
      </c>
      <c r="ACZ763" s="60">
        <v>1.0846229291859E-3</v>
      </c>
      <c r="ADA763" s="60">
        <v>7.3199808939063103E-3</v>
      </c>
      <c r="ADB763" s="60">
        <v>5.8069745555688499E-3</v>
      </c>
      <c r="ADC763" s="60">
        <v>5.2783940076724699E-3</v>
      </c>
      <c r="ADD763" s="60">
        <v>3.54239475692416E-3</v>
      </c>
      <c r="ADE763" s="60">
        <v>4.2352459483193002E-3</v>
      </c>
    </row>
    <row r="764" spans="760:785" x14ac:dyDescent="0.25">
      <c r="ACF764" s="60">
        <v>2.7994403447008901E-3</v>
      </c>
      <c r="ACG764" s="60">
        <v>1.17533550960215E-3</v>
      </c>
      <c r="ACH764" s="60"/>
      <c r="ACI764" s="60">
        <v>7.9777112411118702E-3</v>
      </c>
      <c r="ACJ764" s="312">
        <v>5.5511151231257802E-17</v>
      </c>
      <c r="ACK764" s="60"/>
      <c r="ACL764" s="60"/>
      <c r="ACM764" s="60">
        <v>4.2226343953545298E-3</v>
      </c>
      <c r="ACN764" s="60"/>
      <c r="ACO764" s="60"/>
      <c r="ACP764" s="60">
        <v>5.1826895922490101E-3</v>
      </c>
      <c r="ACQ764" s="60">
        <v>4.6565064214259596E-3</v>
      </c>
      <c r="ACR764" s="60"/>
      <c r="ACS764" s="60"/>
      <c r="ACT764" s="60"/>
      <c r="ACU764" s="60"/>
      <c r="ACV764" s="60"/>
      <c r="ACW764" s="60"/>
      <c r="ACX764" s="60"/>
      <c r="ACY764" s="60">
        <v>1.0717864129971899</v>
      </c>
      <c r="ACZ764" s="60">
        <v>1.0753708627619599E-3</v>
      </c>
      <c r="ADA764" s="60">
        <v>7.31041321921219E-3</v>
      </c>
      <c r="ADB764" s="60">
        <v>5.7943983627571499E-3</v>
      </c>
      <c r="ADC764" s="60">
        <v>5.2116165353599097E-3</v>
      </c>
      <c r="ADD764" s="60">
        <v>3.52096126334853E-3</v>
      </c>
      <c r="ADE764" s="60">
        <v>4.1753070542460604E-3</v>
      </c>
    </row>
    <row r="765" spans="760:785" x14ac:dyDescent="0.25">
      <c r="ACF765" s="60">
        <v>2.7904643887368E-3</v>
      </c>
      <c r="ACG765" s="60">
        <v>1.1347802471827499E-3</v>
      </c>
      <c r="ACH765" s="60"/>
      <c r="ACI765" s="60">
        <v>7.9454290722094107E-3</v>
      </c>
      <c r="ACJ765" s="312">
        <v>4.1633363423443401E-17</v>
      </c>
      <c r="ACK765" s="60"/>
      <c r="ACL765" s="60"/>
      <c r="ACM765" s="60">
        <v>4.2062420350013601E-3</v>
      </c>
      <c r="ACN765" s="60"/>
      <c r="ACO765" s="60"/>
      <c r="ACP765" s="60">
        <v>5.1733993005025104E-3</v>
      </c>
      <c r="ACQ765" s="60">
        <v>4.6460346037797999E-3</v>
      </c>
      <c r="ACR765" s="60"/>
      <c r="ACS765" s="60"/>
      <c r="ACT765" s="60"/>
      <c r="ACU765" s="60"/>
      <c r="ACV765" s="60"/>
      <c r="ACW765" s="60"/>
      <c r="ACX765" s="60"/>
      <c r="ACY765" s="60">
        <v>1.07174817727491</v>
      </c>
      <c r="ACZ765" s="60">
        <v>1.06305958655002E-3</v>
      </c>
      <c r="ADA765" s="60">
        <v>7.2770735418983103E-3</v>
      </c>
      <c r="ADB765" s="60">
        <v>5.7817265010686996E-3</v>
      </c>
      <c r="ADC765" s="60">
        <v>5.2060852680952596E-3</v>
      </c>
      <c r="ADD765" s="60">
        <v>3.51944447601843E-3</v>
      </c>
      <c r="ADE765" s="60">
        <v>4.1703710528774003E-3</v>
      </c>
    </row>
    <row r="766" spans="760:785" x14ac:dyDescent="0.25">
      <c r="ACF766" s="60">
        <v>2.78894999573065E-3</v>
      </c>
      <c r="ACG766" s="60">
        <v>1.10445264489257E-3</v>
      </c>
      <c r="ACH766" s="60"/>
      <c r="ACI766" s="60">
        <v>7.8996548487359503E-3</v>
      </c>
      <c r="ACJ766" s="312">
        <v>4.1633363423443401E-17</v>
      </c>
      <c r="ACK766" s="60"/>
      <c r="ACL766" s="60"/>
      <c r="ACM766" s="60">
        <v>4.2058853343597503E-3</v>
      </c>
      <c r="ACN766" s="60"/>
      <c r="ACO766" s="60"/>
      <c r="ACP766" s="60">
        <v>5.1463243701939101E-3</v>
      </c>
      <c r="ACQ766" s="60">
        <v>4.6449677685353099E-3</v>
      </c>
      <c r="ACR766" s="60"/>
      <c r="ACS766" s="60"/>
      <c r="ACT766" s="60"/>
      <c r="ACU766" s="60"/>
      <c r="ACV766" s="60"/>
      <c r="ACW766" s="60"/>
      <c r="ACX766" s="60"/>
      <c r="ACY766" s="60">
        <v>1.07174733215628</v>
      </c>
      <c r="ACZ766" s="60">
        <v>1.0513215127049701E-3</v>
      </c>
      <c r="ADA766" s="60">
        <v>7.2532387986217698E-3</v>
      </c>
      <c r="ADB766" s="60">
        <v>5.7665337278403096E-3</v>
      </c>
      <c r="ADC766" s="60">
        <v>5.1869116447430296E-3</v>
      </c>
      <c r="ADD766" s="60">
        <v>3.4993378900127401E-3</v>
      </c>
      <c r="ADE766" s="60">
        <v>4.0691887863227097E-3</v>
      </c>
    </row>
    <row r="767" spans="760:785" x14ac:dyDescent="0.25">
      <c r="ACF767" s="60">
        <v>2.7768281126286402E-3</v>
      </c>
      <c r="ACG767" s="60">
        <v>1.0863036526806401E-3</v>
      </c>
      <c r="ACH767" s="60"/>
      <c r="ACI767" s="60">
        <v>7.8956824436388108E-3</v>
      </c>
      <c r="ACJ767" s="312">
        <v>3.03576608295941E-17</v>
      </c>
      <c r="ACK767" s="60"/>
      <c r="ACL767" s="60"/>
      <c r="ACM767" s="60">
        <v>4.1663347549725097E-3</v>
      </c>
      <c r="ACN767" s="60"/>
      <c r="ACO767" s="60"/>
      <c r="ACP767" s="60">
        <v>5.1390618300889701E-3</v>
      </c>
      <c r="ACQ767" s="60">
        <v>4.61278679706679E-3</v>
      </c>
      <c r="ACR767" s="60"/>
      <c r="ACS767" s="60"/>
      <c r="ACT767" s="60"/>
      <c r="ACU767" s="60"/>
      <c r="ACV767" s="60"/>
      <c r="ACW767" s="60"/>
      <c r="ACX767" s="60"/>
      <c r="ACY767" s="60">
        <v>1.07174155635576</v>
      </c>
      <c r="ACZ767" s="60">
        <v>9.64557432445553E-4</v>
      </c>
      <c r="ADA767" s="60">
        <v>7.2422393773184397E-3</v>
      </c>
      <c r="ADB767" s="60">
        <v>5.7550642102600002E-3</v>
      </c>
      <c r="ADC767" s="60">
        <v>5.1807192031963802E-3</v>
      </c>
      <c r="ADD767" s="60">
        <v>3.4678079166200401E-3</v>
      </c>
      <c r="ADE767" s="60">
        <v>4.0678686407706497E-3</v>
      </c>
    </row>
    <row r="768" spans="760:785" x14ac:dyDescent="0.25">
      <c r="ACF768" s="60">
        <v>2.7347162560664899E-3</v>
      </c>
      <c r="ACG768" s="60">
        <v>1.08588803041904E-3</v>
      </c>
      <c r="ACH768" s="60"/>
      <c r="ACI768" s="60">
        <v>7.8903513330203703E-3</v>
      </c>
      <c r="ACJ768" s="312">
        <v>2.7755575615628901E-17</v>
      </c>
      <c r="ACK768" s="60"/>
      <c r="ACL768" s="60"/>
      <c r="ACM768" s="60">
        <v>4.12728199188824E-3</v>
      </c>
      <c r="ACN768" s="60"/>
      <c r="ACO768" s="60"/>
      <c r="ACP768" s="60">
        <v>5.1386021043434002E-3</v>
      </c>
      <c r="ACQ768" s="60">
        <v>4.6079345494786103E-3</v>
      </c>
      <c r="ACR768" s="60"/>
      <c r="ACS768" s="60"/>
      <c r="ACT768" s="60"/>
      <c r="ACU768" s="60"/>
      <c r="ACV768" s="60"/>
      <c r="ACW768" s="60"/>
      <c r="ACX768" s="60"/>
      <c r="ACY768" s="60">
        <v>1.07163013897477</v>
      </c>
      <c r="ACZ768" s="60">
        <v>9.5849515292158497E-4</v>
      </c>
      <c r="ADA768" s="60">
        <v>7.2420959583663902E-3</v>
      </c>
      <c r="ADB768" s="60">
        <v>5.7369051917937602E-3</v>
      </c>
      <c r="ADC768" s="60">
        <v>5.1784024297723804E-3</v>
      </c>
      <c r="ADD768" s="60">
        <v>3.3657765494665899E-3</v>
      </c>
      <c r="ADE768" s="60">
        <v>4.0418568490782902E-3</v>
      </c>
    </row>
    <row r="769" spans="760:785" x14ac:dyDescent="0.25">
      <c r="ACF769" s="60">
        <v>2.7304472848226299E-3</v>
      </c>
      <c r="ACG769" s="60">
        <v>1.08081330182654E-3</v>
      </c>
      <c r="ACH769" s="60"/>
      <c r="ACI769" s="60">
        <v>7.8183713394456202E-3</v>
      </c>
      <c r="ACJ769" s="312">
        <v>2.7755575615628901E-17</v>
      </c>
      <c r="ACK769" s="60"/>
      <c r="ACL769" s="60"/>
      <c r="ACM769" s="60">
        <v>4.1144883441376996E-3</v>
      </c>
      <c r="ACN769" s="60"/>
      <c r="ACO769" s="60"/>
      <c r="ACP769" s="60">
        <v>5.0938267619934502E-3</v>
      </c>
      <c r="ACQ769" s="60">
        <v>4.59808557337837E-3</v>
      </c>
      <c r="ACR769" s="60"/>
      <c r="ACS769" s="60"/>
      <c r="ACT769" s="60"/>
      <c r="ACU769" s="60"/>
      <c r="ACV769" s="60"/>
      <c r="ACW769" s="60"/>
      <c r="ACX769" s="60"/>
      <c r="ACY769" s="60">
        <v>1.0716172234000401</v>
      </c>
      <c r="ACZ769" s="60">
        <v>9.5419207076237998E-4</v>
      </c>
      <c r="ADA769" s="60">
        <v>7.2122507567601198E-3</v>
      </c>
      <c r="ADB769" s="60">
        <v>5.7292623701379703E-3</v>
      </c>
      <c r="ADC769" s="60">
        <v>5.1633821816888196E-3</v>
      </c>
      <c r="ADD769" s="60">
        <v>3.3554119984164901E-3</v>
      </c>
      <c r="ADE769" s="60">
        <v>4.0399315131839902E-3</v>
      </c>
    </row>
    <row r="770" spans="760:785" x14ac:dyDescent="0.25">
      <c r="ACF770" s="60">
        <v>2.7250707851047299E-3</v>
      </c>
      <c r="ACG770" s="60">
        <v>1.0396547997806799E-3</v>
      </c>
      <c r="ACH770" s="60"/>
      <c r="ACI770" s="60">
        <v>7.8005463521673597E-3</v>
      </c>
      <c r="ACJ770" s="312">
        <v>2.4177708446426801E-17</v>
      </c>
      <c r="ACK770" s="60"/>
      <c r="ACL770" s="60"/>
      <c r="ACM770" s="60">
        <v>4.1117292787207198E-3</v>
      </c>
      <c r="ACN770" s="60"/>
      <c r="ACO770" s="60"/>
      <c r="ACP770" s="60">
        <v>5.0925684453639701E-3</v>
      </c>
      <c r="ACQ770" s="60">
        <v>4.5934884875216703E-3</v>
      </c>
      <c r="ACR770" s="60"/>
      <c r="ACS770" s="60"/>
      <c r="ACT770" s="60"/>
      <c r="ACU770" s="60"/>
      <c r="ACV770" s="60"/>
      <c r="ACW770" s="60"/>
      <c r="ACX770" s="60"/>
      <c r="ACY770" s="60">
        <v>1.0715175926035601</v>
      </c>
      <c r="ACZ770" s="60">
        <v>8.9593116690098997E-4</v>
      </c>
      <c r="ADA770" s="60">
        <v>7.19187871232817E-3</v>
      </c>
      <c r="ADB770" s="60">
        <v>5.7282319319144504E-3</v>
      </c>
      <c r="ADC770" s="60">
        <v>5.1520578559989304E-3</v>
      </c>
      <c r="ADD770" s="60">
        <v>3.33456192048964E-3</v>
      </c>
      <c r="ADE770" s="60">
        <v>4.0386158824576501E-3</v>
      </c>
    </row>
    <row r="771" spans="760:785" x14ac:dyDescent="0.25">
      <c r="ACF771" s="60">
        <v>2.7221511527039501E-3</v>
      </c>
      <c r="ACG771" s="60">
        <v>1.0341364736831599E-3</v>
      </c>
      <c r="ACH771" s="60"/>
      <c r="ACI771" s="60">
        <v>7.7870042647533002E-3</v>
      </c>
      <c r="ACJ771" s="312">
        <v>1.38777878078145E-17</v>
      </c>
      <c r="ACK771" s="60"/>
      <c r="ACL771" s="60"/>
      <c r="ACM771" s="60">
        <v>4.1039909775846296E-3</v>
      </c>
      <c r="ACN771" s="60"/>
      <c r="ACO771" s="60"/>
      <c r="ACP771" s="60">
        <v>5.0883808769550997E-3</v>
      </c>
      <c r="ACQ771" s="60">
        <v>4.5798610591399501E-3</v>
      </c>
      <c r="ACR771" s="60"/>
      <c r="ACS771" s="60"/>
      <c r="ACT771" s="60"/>
      <c r="ACU771" s="60"/>
      <c r="ACV771" s="60"/>
      <c r="ACW771" s="60"/>
      <c r="ACX771" s="60"/>
      <c r="ACY771" s="60">
        <v>1.0714510093907901</v>
      </c>
      <c r="ACZ771" s="60">
        <v>7.7961809921420699E-4</v>
      </c>
      <c r="ADA771" s="60">
        <v>7.1833771763753999E-3</v>
      </c>
      <c r="ADB771" s="60">
        <v>5.7066193946588998E-3</v>
      </c>
      <c r="ADC771" s="60">
        <v>5.1433953378671E-3</v>
      </c>
      <c r="ADD771" s="60">
        <v>3.3281034004366502E-3</v>
      </c>
      <c r="ADE771" s="60">
        <v>4.0239468143674403E-3</v>
      </c>
    </row>
    <row r="772" spans="760:785" x14ac:dyDescent="0.25">
      <c r="ACF772" s="60">
        <v>2.7173182701204302E-3</v>
      </c>
      <c r="ACG772" s="60">
        <v>9.8026131511456298E-4</v>
      </c>
      <c r="ACH772" s="60"/>
      <c r="ACI772" s="60">
        <v>7.77659970439644E-3</v>
      </c>
      <c r="ACJ772" s="312">
        <v>1.38777878078145E-17</v>
      </c>
      <c r="ACK772" s="60"/>
      <c r="ACL772" s="60"/>
      <c r="ACM772" s="60">
        <v>4.1018151970379398E-3</v>
      </c>
      <c r="ACN772" s="60"/>
      <c r="ACO772" s="60"/>
      <c r="ACP772" s="60">
        <v>5.0810935552126901E-3</v>
      </c>
      <c r="ACQ772" s="60">
        <v>4.5689409189043897E-3</v>
      </c>
      <c r="ACR772" s="60"/>
      <c r="ACS772" s="60"/>
      <c r="ACT772" s="60"/>
      <c r="ACU772" s="60"/>
      <c r="ACV772" s="60"/>
      <c r="ACW772" s="60"/>
      <c r="ACX772" s="60"/>
      <c r="ACY772" s="60">
        <v>1.07145067609113</v>
      </c>
      <c r="ACZ772" s="60">
        <v>7.6284826892132997E-4</v>
      </c>
      <c r="ADA772" s="60">
        <v>7.1789984401514203E-3</v>
      </c>
      <c r="ADB772" s="60">
        <v>5.7035324366609703E-3</v>
      </c>
      <c r="ADC772" s="60">
        <v>5.1397734879184498E-3</v>
      </c>
      <c r="ADD772" s="60">
        <v>3.26857884901573E-3</v>
      </c>
      <c r="ADE772" s="60">
        <v>4.0200074963891302E-3</v>
      </c>
    </row>
    <row r="773" spans="760:785" x14ac:dyDescent="0.25">
      <c r="ACF773" s="60">
        <v>2.7074156021987101E-3</v>
      </c>
      <c r="ACG773" s="60">
        <v>9.7793680466896709E-4</v>
      </c>
      <c r="ACH773" s="60"/>
      <c r="ACI773" s="60">
        <v>7.7555012871395601E-3</v>
      </c>
      <c r="ACJ773" s="312">
        <v>6.9388939039072299E-18</v>
      </c>
      <c r="ACK773" s="60"/>
      <c r="ACL773" s="60"/>
      <c r="ACM773" s="60">
        <v>4.0576001852379497E-3</v>
      </c>
      <c r="ACN773" s="60"/>
      <c r="ACO773" s="60"/>
      <c r="ACP773" s="60">
        <v>5.0734862887600101E-3</v>
      </c>
      <c r="ACQ773" s="60">
        <v>4.5592633957228E-3</v>
      </c>
      <c r="ACR773" s="60"/>
      <c r="ACS773" s="60"/>
      <c r="ACT773" s="60"/>
      <c r="ACU773" s="60"/>
      <c r="ACV773" s="60"/>
      <c r="ACW773" s="60"/>
      <c r="ACX773" s="60"/>
      <c r="ACY773" s="60">
        <v>1.07140475218953</v>
      </c>
      <c r="ACZ773" s="60">
        <v>7.3900061946836904E-4</v>
      </c>
      <c r="ADA773" s="60">
        <v>7.16583321657073E-3</v>
      </c>
      <c r="ADB773" s="60">
        <v>5.6683279324456302E-3</v>
      </c>
      <c r="ADC773" s="60">
        <v>5.1296573535929996E-3</v>
      </c>
      <c r="ADD773" s="60">
        <v>3.25069362891541E-3</v>
      </c>
      <c r="ADE773" s="60">
        <v>4.0035959412224398E-3</v>
      </c>
    </row>
    <row r="774" spans="760:785" x14ac:dyDescent="0.25">
      <c r="ACF774" s="60">
        <v>2.7002059660308098E-3</v>
      </c>
      <c r="ACG774" s="60">
        <v>9.3159409207453203E-4</v>
      </c>
      <c r="ACH774" s="60"/>
      <c r="ACI774" s="60">
        <v>7.7301199759845802E-3</v>
      </c>
      <c r="ACJ774" s="312">
        <v>6.9388939039072299E-18</v>
      </c>
      <c r="ACK774" s="60"/>
      <c r="ACL774" s="60"/>
      <c r="ACM774" s="60">
        <v>4.0497456547957701E-3</v>
      </c>
      <c r="ACN774" s="60"/>
      <c r="ACO774" s="60"/>
      <c r="ACP774" s="60">
        <v>5.0637564622082899E-3</v>
      </c>
      <c r="ACQ774" s="60">
        <v>4.5338769517994102E-3</v>
      </c>
      <c r="ACR774" s="60"/>
      <c r="ACS774" s="60"/>
      <c r="ACT774" s="60"/>
      <c r="ACU774" s="60"/>
      <c r="ACV774" s="60"/>
      <c r="ACW774" s="60"/>
      <c r="ACX774" s="60"/>
      <c r="ACY774" s="60">
        <v>1.07122766196539</v>
      </c>
      <c r="ACZ774" s="60">
        <v>6.9240150064133496E-4</v>
      </c>
      <c r="ADA774" s="60">
        <v>7.1457929006584599E-3</v>
      </c>
      <c r="ADB774" s="60">
        <v>5.66316678841526E-3</v>
      </c>
      <c r="ADC774" s="60">
        <v>5.12118610478275E-3</v>
      </c>
      <c r="ADD774" s="60">
        <v>3.24286102988789E-3</v>
      </c>
      <c r="ADE774" s="60">
        <v>4.0010631634181696E-3</v>
      </c>
    </row>
    <row r="775" spans="760:785" x14ac:dyDescent="0.25">
      <c r="ACF775" s="60">
        <v>2.6934190610612102E-3</v>
      </c>
      <c r="ACG775" s="60">
        <v>8.9569528408020604E-4</v>
      </c>
      <c r="ACH775" s="60"/>
      <c r="ACI775" s="60">
        <v>7.70411016964276E-3</v>
      </c>
      <c r="ACJ775" s="312">
        <v>2.6020852139652099E-18</v>
      </c>
      <c r="ACK775" s="60"/>
      <c r="ACL775" s="60"/>
      <c r="ACM775" s="60">
        <v>4.0465670447200402E-3</v>
      </c>
      <c r="ACN775" s="60"/>
      <c r="ACO775" s="60"/>
      <c r="ACP775" s="60">
        <v>5.0511807414641398E-3</v>
      </c>
      <c r="ACQ775" s="60">
        <v>4.5328880855450204E-3</v>
      </c>
      <c r="ACR775" s="60"/>
      <c r="ACS775" s="60"/>
      <c r="ACT775" s="60"/>
      <c r="ACU775" s="60"/>
      <c r="ACV775" s="60"/>
      <c r="ACW775" s="60"/>
      <c r="ACX775" s="60"/>
      <c r="ACY775" s="60">
        <v>1.071219302322</v>
      </c>
      <c r="ACZ775" s="60">
        <v>6.6235191515745995E-4</v>
      </c>
      <c r="ADA775" s="60">
        <v>7.1184257823565496E-3</v>
      </c>
      <c r="ADB775" s="60">
        <v>5.6631473647455596E-3</v>
      </c>
      <c r="ADC775" s="60">
        <v>5.1179147002285499E-3</v>
      </c>
      <c r="ADD775" s="60">
        <v>3.2195298078877299E-3</v>
      </c>
      <c r="ADE775" s="60">
        <v>3.9990300047351504E-3</v>
      </c>
    </row>
    <row r="776" spans="760:785" x14ac:dyDescent="0.25">
      <c r="ACF776" s="60">
        <v>2.6919542517391199E-3</v>
      </c>
      <c r="ACG776" s="60">
        <v>8.9154545257896605E-4</v>
      </c>
      <c r="ACH776" s="60"/>
      <c r="ACI776" s="60">
        <v>7.6713274083249896E-3</v>
      </c>
      <c r="ACJ776" s="312">
        <v>1.7347234759768102E-18</v>
      </c>
      <c r="ACK776" s="60"/>
      <c r="ACL776" s="60"/>
      <c r="ACM776" s="60">
        <v>4.04655174722994E-3</v>
      </c>
      <c r="ACN776" s="60"/>
      <c r="ACO776" s="60"/>
      <c r="ACP776" s="60">
        <v>5.0503099761930199E-3</v>
      </c>
      <c r="ACQ776" s="60">
        <v>4.5223063826400596E-3</v>
      </c>
      <c r="ACR776" s="60"/>
      <c r="ACS776" s="60"/>
      <c r="ACT776" s="60"/>
      <c r="ACU776" s="60"/>
      <c r="ACV776" s="60"/>
      <c r="ACW776" s="60"/>
      <c r="ACX776" s="60"/>
      <c r="ACY776" s="60">
        <v>1.07118100897638</v>
      </c>
      <c r="ACZ776" s="60">
        <v>5.7124145211450198E-4</v>
      </c>
      <c r="ADA776" s="60">
        <v>7.1172264212872698E-3</v>
      </c>
      <c r="ADB776" s="60">
        <v>5.6253180130233799E-3</v>
      </c>
      <c r="ADC776" s="60">
        <v>5.1126938751962104E-3</v>
      </c>
      <c r="ADD776" s="60">
        <v>3.15979000378418E-3</v>
      </c>
      <c r="ADE776" s="60">
        <v>3.91753568717031E-3</v>
      </c>
    </row>
    <row r="777" spans="760:785" x14ac:dyDescent="0.25">
      <c r="ACF777" s="60">
        <v>2.6834770840610499E-3</v>
      </c>
      <c r="ACG777" s="60">
        <v>8.8741665008426303E-4</v>
      </c>
      <c r="ACH777" s="60"/>
      <c r="ACI777" s="60">
        <v>7.63751412002196E-3</v>
      </c>
      <c r="ACJ777" s="312">
        <v>4.1674021004911601E-19</v>
      </c>
      <c r="ACK777" s="60"/>
      <c r="ACL777" s="60"/>
      <c r="ACM777" s="60">
        <v>4.0363700407464896E-3</v>
      </c>
      <c r="ACN777" s="60"/>
      <c r="ACO777" s="60"/>
      <c r="ACP777" s="60">
        <v>5.0341781468867296E-3</v>
      </c>
      <c r="ACQ777" s="60">
        <v>4.4615311901243697E-3</v>
      </c>
      <c r="ACR777" s="60"/>
      <c r="ACS777" s="60"/>
      <c r="ACT777" s="60"/>
      <c r="ACU777" s="60"/>
      <c r="ACV777" s="60"/>
      <c r="ACW777" s="60"/>
      <c r="ACX777" s="60"/>
      <c r="ACY777" s="60">
        <v>1.07108086223314</v>
      </c>
      <c r="ACZ777" s="60">
        <v>4.8464606660175897E-4</v>
      </c>
      <c r="ADA777" s="60">
        <v>7.0991273826350298E-3</v>
      </c>
      <c r="ADB777" s="60">
        <v>5.6119119420025504E-3</v>
      </c>
      <c r="ADC777" s="60">
        <v>5.08277874616107E-3</v>
      </c>
      <c r="ADD777" s="60">
        <v>3.1506111065953499E-3</v>
      </c>
      <c r="ADE777" s="60">
        <v>3.89539664413254E-3</v>
      </c>
    </row>
    <row r="778" spans="760:785" x14ac:dyDescent="0.25">
      <c r="ACF778" s="60">
        <v>2.6593965267580999E-3</v>
      </c>
      <c r="ACG778" s="60">
        <v>8.8441305588263903E-4</v>
      </c>
      <c r="ACH778" s="60"/>
      <c r="ACI778" s="60">
        <v>7.6103758768743604E-3</v>
      </c>
      <c r="ACJ778" s="60"/>
      <c r="ACK778" s="60"/>
      <c r="ACL778" s="60"/>
      <c r="ACM778" s="60">
        <v>4.0341581355528297E-3</v>
      </c>
      <c r="ACN778" s="60"/>
      <c r="ACO778" s="60"/>
      <c r="ACP778" s="60">
        <v>5.0246302450549602E-3</v>
      </c>
      <c r="ACQ778" s="60">
        <v>4.4518396313164904E-3</v>
      </c>
      <c r="ACR778" s="60"/>
      <c r="ACS778" s="60"/>
      <c r="ACT778" s="60"/>
      <c r="ACU778" s="60"/>
      <c r="ACV778" s="60"/>
      <c r="ACW778" s="60"/>
      <c r="ACX778" s="60"/>
      <c r="ACY778" s="60">
        <v>1.0709980772544101</v>
      </c>
      <c r="ACZ778" s="60">
        <v>4.3741788456368597E-4</v>
      </c>
      <c r="ADA778" s="60">
        <v>7.0400780113939803E-3</v>
      </c>
      <c r="ADB778" s="60">
        <v>5.5833648085476199E-3</v>
      </c>
      <c r="ADC778" s="60">
        <v>5.0753887954073798E-3</v>
      </c>
      <c r="ADD778" s="60">
        <v>3.10612775436325E-3</v>
      </c>
      <c r="ADE778" s="60">
        <v>3.8910677261521998E-3</v>
      </c>
    </row>
    <row r="779" spans="760:785" x14ac:dyDescent="0.25">
      <c r="ACF779" s="60">
        <v>2.6584991418307801E-3</v>
      </c>
      <c r="ACG779" s="60">
        <v>8.82505574618846E-4</v>
      </c>
      <c r="ACH779" s="60"/>
      <c r="ACI779" s="60">
        <v>7.5835120854933803E-3</v>
      </c>
      <c r="ACJ779" s="60"/>
      <c r="ACK779" s="60"/>
      <c r="ACL779" s="60"/>
      <c r="ACM779" s="60">
        <v>4.0223164814710199E-3</v>
      </c>
      <c r="ACN779" s="60"/>
      <c r="ACO779" s="60"/>
      <c r="ACP779" s="60">
        <v>4.9918693436937804E-3</v>
      </c>
      <c r="ACQ779" s="60">
        <v>4.4518210402306998E-3</v>
      </c>
      <c r="ACR779" s="60"/>
      <c r="ACS779" s="60"/>
      <c r="ACT779" s="60"/>
      <c r="ACU779" s="60"/>
      <c r="ACV779" s="60"/>
      <c r="ACW779" s="60"/>
      <c r="ACX779" s="60"/>
      <c r="ACY779" s="60">
        <v>1.07088785875688</v>
      </c>
      <c r="ACZ779" s="60">
        <v>4.03766705760814E-4</v>
      </c>
      <c r="ADA779" s="60">
        <v>7.0099849114558096E-3</v>
      </c>
      <c r="ADB779" s="60">
        <v>5.5832738642445498E-3</v>
      </c>
      <c r="ADC779" s="60">
        <v>5.03976910226424E-3</v>
      </c>
      <c r="ADD779" s="60">
        <v>3.05995807243809E-3</v>
      </c>
      <c r="ADE779" s="60">
        <v>3.8136232765381699E-3</v>
      </c>
    </row>
    <row r="780" spans="760:785" x14ac:dyDescent="0.25">
      <c r="ACF780" s="60">
        <v>2.6566374210355401E-3</v>
      </c>
      <c r="ACG780" s="60">
        <v>8.5497133919227295E-4</v>
      </c>
      <c r="ACH780" s="60"/>
      <c r="ACI780" s="60">
        <v>7.58316943310125E-3</v>
      </c>
      <c r="ACJ780" s="60"/>
      <c r="ACK780" s="60"/>
      <c r="ACL780" s="60"/>
      <c r="ACM780" s="60">
        <v>4.0015436412338201E-3</v>
      </c>
      <c r="ACN780" s="60"/>
      <c r="ACO780" s="60"/>
      <c r="ACP780" s="60">
        <v>4.9796873490817201E-3</v>
      </c>
      <c r="ACQ780" s="60">
        <v>4.4431175869097698E-3</v>
      </c>
      <c r="ACR780" s="60"/>
      <c r="ACS780" s="60"/>
      <c r="ACT780" s="60"/>
      <c r="ACU780" s="60"/>
      <c r="ACV780" s="60"/>
      <c r="ACW780" s="60"/>
      <c r="ACX780" s="60"/>
      <c r="ACY780" s="60">
        <v>1.0708282356752601</v>
      </c>
      <c r="ACZ780" s="60">
        <v>3.8593025448656701E-4</v>
      </c>
      <c r="ADA780" s="60">
        <v>7.0083076251190399E-3</v>
      </c>
      <c r="ADB780" s="60">
        <v>5.5717050293002902E-3</v>
      </c>
      <c r="ADC780" s="60">
        <v>5.0278329076684E-3</v>
      </c>
      <c r="ADD780" s="60">
        <v>3.0369817415411499E-3</v>
      </c>
      <c r="ADE780" s="60">
        <v>3.7563581908774098E-3</v>
      </c>
    </row>
    <row r="781" spans="760:785" x14ac:dyDescent="0.25">
      <c r="ACF781" s="60">
        <v>2.6406739125377902E-3</v>
      </c>
      <c r="ACG781" s="60">
        <v>8.5418598097951803E-4</v>
      </c>
      <c r="ACH781" s="60"/>
      <c r="ACI781" s="60">
        <v>7.5202165158908801E-3</v>
      </c>
      <c r="ACJ781" s="60"/>
      <c r="ACK781" s="60"/>
      <c r="ACL781" s="60"/>
      <c r="ACM781" s="60">
        <v>3.9947957844455101E-3</v>
      </c>
      <c r="ACN781" s="60"/>
      <c r="ACO781" s="60"/>
      <c r="ACP781" s="60">
        <v>4.97729069056271E-3</v>
      </c>
      <c r="ACQ781" s="60">
        <v>4.4358924097763104E-3</v>
      </c>
      <c r="ACR781" s="60"/>
      <c r="ACS781" s="60"/>
      <c r="ACT781" s="60"/>
      <c r="ACU781" s="60"/>
      <c r="ACV781" s="60"/>
      <c r="ACW781" s="60"/>
      <c r="ACX781" s="60"/>
      <c r="ACY781" s="60">
        <v>1.07082309313833</v>
      </c>
      <c r="ACZ781" s="60">
        <v>2.1963164079996401E-4</v>
      </c>
      <c r="ADA781" s="60">
        <v>6.9819370013773901E-3</v>
      </c>
      <c r="ADB781" s="60">
        <v>5.5709629805426901E-3</v>
      </c>
      <c r="ADC781" s="60">
        <v>5.0225985829646796E-3</v>
      </c>
      <c r="ADD781" s="60">
        <v>3.0277676009427602E-3</v>
      </c>
      <c r="ADE781" s="60">
        <v>3.7529886317422601E-3</v>
      </c>
    </row>
    <row r="782" spans="760:785" x14ac:dyDescent="0.25">
      <c r="ACF782" s="60">
        <v>2.6093332439883002E-3</v>
      </c>
      <c r="ACG782" s="60">
        <v>8.1981378984077695E-4</v>
      </c>
      <c r="ACH782" s="60"/>
      <c r="ACI782" s="60">
        <v>7.4634446222018001E-3</v>
      </c>
      <c r="ACJ782" s="60"/>
      <c r="ACK782" s="60"/>
      <c r="ACL782" s="60"/>
      <c r="ACM782" s="60">
        <v>3.9813661998493299E-3</v>
      </c>
      <c r="ACN782" s="60"/>
      <c r="ACO782" s="60"/>
      <c r="ACP782" s="60">
        <v>4.9364399728471101E-3</v>
      </c>
      <c r="ACQ782" s="60">
        <v>4.4160737800198798E-3</v>
      </c>
      <c r="ACR782" s="60"/>
      <c r="ACS782" s="60"/>
      <c r="ACT782" s="60"/>
      <c r="ACU782" s="60"/>
      <c r="ACV782" s="60"/>
      <c r="ACW782" s="60"/>
      <c r="ACX782" s="60"/>
      <c r="ACY782" s="60">
        <v>1.0708118712945001</v>
      </c>
      <c r="ACZ782" s="60">
        <v>1.7245722769646199E-4</v>
      </c>
      <c r="ADA782" s="60">
        <v>6.9799497784957401E-3</v>
      </c>
      <c r="ADB782" s="60">
        <v>5.5526009817055098E-3</v>
      </c>
      <c r="ADC782" s="60">
        <v>5.0094275916992299E-3</v>
      </c>
      <c r="ADD782" s="60">
        <v>3.01937283834603E-3</v>
      </c>
      <c r="ADE782" s="60">
        <v>3.7408492340362401E-3</v>
      </c>
    </row>
    <row r="783" spans="760:785" x14ac:dyDescent="0.25">
      <c r="ACF783" s="60">
        <v>2.5930823947906902E-3</v>
      </c>
      <c r="ACG783" s="60">
        <v>7.7024158549628596E-4</v>
      </c>
      <c r="ACH783" s="60"/>
      <c r="ACI783" s="60">
        <v>7.44695086518808E-3</v>
      </c>
      <c r="ACJ783" s="60"/>
      <c r="ACK783" s="60"/>
      <c r="ACL783" s="60"/>
      <c r="ACM783" s="60">
        <v>3.9408803045307703E-3</v>
      </c>
      <c r="ACN783" s="60"/>
      <c r="ACO783" s="60"/>
      <c r="ACP783" s="60">
        <v>4.9146206806649998E-3</v>
      </c>
      <c r="ACQ783" s="60">
        <v>4.3841638532362698E-3</v>
      </c>
      <c r="ACR783" s="60"/>
      <c r="ACS783" s="60"/>
      <c r="ACT783" s="60"/>
      <c r="ACU783" s="60"/>
      <c r="ACV783" s="60"/>
      <c r="ACW783" s="60"/>
      <c r="ACX783" s="60"/>
      <c r="ACY783" s="60">
        <v>1.0708113323494599</v>
      </c>
      <c r="ACZ783" s="60">
        <v>1.61964609132338E-4</v>
      </c>
      <c r="ADA783" s="60">
        <v>6.9632930201171898E-3</v>
      </c>
      <c r="ADB783" s="60">
        <v>5.5472660826061003E-3</v>
      </c>
      <c r="ADC783" s="60">
        <v>4.9809387910578701E-3</v>
      </c>
      <c r="ADD783" s="60">
        <v>2.9467495447621701E-3</v>
      </c>
      <c r="ADE783" s="60">
        <v>3.7366452085988099E-3</v>
      </c>
    </row>
    <row r="784" spans="760:785" x14ac:dyDescent="0.25">
      <c r="ACF784" s="60">
        <v>2.59099994844812E-3</v>
      </c>
      <c r="ACG784" s="60">
        <v>7.6977662411462804E-4</v>
      </c>
      <c r="ACH784" s="60"/>
      <c r="ACI784" s="60">
        <v>7.4005790123798402E-3</v>
      </c>
      <c r="ACJ784" s="60"/>
      <c r="ACK784" s="60"/>
      <c r="ACL784" s="60"/>
      <c r="ACM784" s="60">
        <v>3.9322387716761997E-3</v>
      </c>
      <c r="ACN784" s="60"/>
      <c r="ACO784" s="60"/>
      <c r="ACP784" s="60">
        <v>4.90824174184729E-3</v>
      </c>
      <c r="ACQ784" s="60">
        <v>4.3465207283636996E-3</v>
      </c>
      <c r="ACR784" s="60"/>
      <c r="ACS784" s="60"/>
      <c r="ACT784" s="60"/>
      <c r="ACU784" s="60"/>
      <c r="ACV784" s="60"/>
      <c r="ACW784" s="60"/>
      <c r="ACX784" s="60"/>
      <c r="ACY784" s="60">
        <v>1.07080708867175</v>
      </c>
      <c r="ACZ784" s="312">
        <v>8.3266726846886704E-17</v>
      </c>
      <c r="ADA784" s="60">
        <v>6.9340543971152203E-3</v>
      </c>
      <c r="ADB784" s="60">
        <v>5.5257991054851697E-3</v>
      </c>
      <c r="ADC784" s="60">
        <v>4.96754138231337E-3</v>
      </c>
      <c r="ADD784" s="60">
        <v>2.9264967980364401E-3</v>
      </c>
      <c r="ADE784" s="60">
        <v>3.7173964969495501E-3</v>
      </c>
    </row>
    <row r="785" spans="760:785" x14ac:dyDescent="0.25">
      <c r="ACF785" s="60">
        <v>2.5790693705516001E-3</v>
      </c>
      <c r="ACG785" s="60">
        <v>7.1382075017916997E-4</v>
      </c>
      <c r="ACH785" s="60"/>
      <c r="ACI785" s="60">
        <v>7.3911479844003501E-3</v>
      </c>
      <c r="ACJ785" s="60"/>
      <c r="ACK785" s="60"/>
      <c r="ACL785" s="60"/>
      <c r="ACM785" s="60">
        <v>3.8963812432499302E-3</v>
      </c>
      <c r="ACN785" s="60"/>
      <c r="ACO785" s="60"/>
      <c r="ACP785" s="60">
        <v>4.9064449248842797E-3</v>
      </c>
      <c r="ACQ785" s="60">
        <v>4.32722948813157E-3</v>
      </c>
      <c r="ACR785" s="60"/>
      <c r="ACS785" s="60"/>
      <c r="ACT785" s="60"/>
      <c r="ACU785" s="60"/>
      <c r="ACV785" s="60"/>
      <c r="ACW785" s="60"/>
      <c r="ACX785" s="60"/>
      <c r="ACY785" s="60">
        <v>1.0707589250423999</v>
      </c>
      <c r="ACZ785" s="312">
        <v>8.3266726846886704E-17</v>
      </c>
      <c r="ADA785" s="60">
        <v>6.8295845417341104E-3</v>
      </c>
      <c r="ADB785" s="60">
        <v>5.5152409295875504E-3</v>
      </c>
      <c r="ADC785" s="60">
        <v>4.9267160971343399E-3</v>
      </c>
      <c r="ADD785" s="60">
        <v>2.8853215068570799E-3</v>
      </c>
      <c r="ADE785" s="60">
        <v>3.62326818990462E-3</v>
      </c>
    </row>
    <row r="786" spans="760:785" x14ac:dyDescent="0.25">
      <c r="ACF786" s="60">
        <v>2.5712237393412398E-3</v>
      </c>
      <c r="ACG786" s="60">
        <v>6.7092188462225305E-4</v>
      </c>
      <c r="ACH786" s="60"/>
      <c r="ACI786" s="60">
        <v>7.3823734818210199E-3</v>
      </c>
      <c r="ACJ786" s="60"/>
      <c r="ACK786" s="60"/>
      <c r="ACL786" s="60"/>
      <c r="ACM786" s="60">
        <v>3.88802463538198E-3</v>
      </c>
      <c r="ACN786" s="60"/>
      <c r="ACO786" s="60"/>
      <c r="ACP786" s="60">
        <v>4.8909466134600304E-3</v>
      </c>
      <c r="ACQ786" s="60">
        <v>4.3251997967994598E-3</v>
      </c>
      <c r="ACR786" s="60"/>
      <c r="ACS786" s="60"/>
      <c r="ACT786" s="60"/>
      <c r="ACU786" s="60"/>
      <c r="ACV786" s="60"/>
      <c r="ACW786" s="60"/>
      <c r="ACX786" s="60"/>
      <c r="ACY786" s="60">
        <v>1.0707337762211799</v>
      </c>
      <c r="ACZ786" s="312">
        <v>5.5511151231257802E-17</v>
      </c>
      <c r="ADA786" s="60">
        <v>6.8112491680841396E-3</v>
      </c>
      <c r="ADB786" s="60">
        <v>5.5138634003908601E-3</v>
      </c>
      <c r="ADC786" s="60">
        <v>4.9244229673937401E-3</v>
      </c>
      <c r="ADD786" s="60">
        <v>2.8254818747661201E-3</v>
      </c>
      <c r="ADE786" s="60">
        <v>3.6082861716457701E-3</v>
      </c>
    </row>
    <row r="787" spans="760:785" x14ac:dyDescent="0.25">
      <c r="ACF787" s="60">
        <v>2.56364793314935E-3</v>
      </c>
      <c r="ACG787" s="60">
        <v>6.5221609524977796E-4</v>
      </c>
      <c r="ACH787" s="60"/>
      <c r="ACI787" s="60">
        <v>7.3586239040795602E-3</v>
      </c>
      <c r="ACJ787" s="60"/>
      <c r="ACK787" s="60"/>
      <c r="ACL787" s="60"/>
      <c r="ACM787" s="60">
        <v>3.8840438677432698E-3</v>
      </c>
      <c r="ACN787" s="60"/>
      <c r="ACO787" s="60"/>
      <c r="ACP787" s="60">
        <v>4.8873493331095903E-3</v>
      </c>
      <c r="ACQ787" s="60">
        <v>4.3244192995809203E-3</v>
      </c>
      <c r="ACR787" s="60"/>
      <c r="ACS787" s="60"/>
      <c r="ACT787" s="60"/>
      <c r="ACU787" s="60"/>
      <c r="ACV787" s="60"/>
      <c r="ACW787" s="60"/>
      <c r="ACX787" s="60"/>
      <c r="ACY787" s="60">
        <v>1.0707210954171</v>
      </c>
      <c r="ACZ787" s="312">
        <v>5.5511151231257802E-17</v>
      </c>
      <c r="ADA787" s="60">
        <v>6.7733036805852596E-3</v>
      </c>
      <c r="ADB787" s="60">
        <v>5.5138049091469302E-3</v>
      </c>
      <c r="ADC787" s="60">
        <v>4.91475865942031E-3</v>
      </c>
      <c r="ADD787" s="60">
        <v>2.80714379294014E-3</v>
      </c>
      <c r="ADE787" s="60">
        <v>3.59588929754672E-3</v>
      </c>
    </row>
    <row r="788" spans="760:785" x14ac:dyDescent="0.25">
      <c r="ACF788" s="60">
        <v>2.5470970843457699E-3</v>
      </c>
      <c r="ACG788" s="60">
        <v>6.31024873716718E-4</v>
      </c>
      <c r="ACH788" s="60"/>
      <c r="ACI788" s="60">
        <v>7.3199808939063103E-3</v>
      </c>
      <c r="ACJ788" s="60"/>
      <c r="ACK788" s="60"/>
      <c r="ACL788" s="60"/>
      <c r="ACM788" s="60">
        <v>3.8568705289848499E-3</v>
      </c>
      <c r="ACN788" s="60"/>
      <c r="ACO788" s="60"/>
      <c r="ACP788" s="60">
        <v>4.8271676989700297E-3</v>
      </c>
      <c r="ACQ788" s="60">
        <v>4.3030661354542098E-3</v>
      </c>
      <c r="ACR788" s="60"/>
      <c r="ACS788" s="60"/>
      <c r="ACT788" s="60"/>
      <c r="ACU788" s="60"/>
      <c r="ACV788" s="60"/>
      <c r="ACW788" s="60"/>
      <c r="ACX788" s="60"/>
      <c r="ACY788" s="60">
        <v>1.0706800246782799</v>
      </c>
      <c r="ACZ788" s="312">
        <v>2.7755575615628901E-17</v>
      </c>
      <c r="ADA788" s="60">
        <v>6.7518316970976199E-3</v>
      </c>
      <c r="ADB788" s="60">
        <v>5.4406191901005298E-3</v>
      </c>
      <c r="ADC788" s="60">
        <v>4.9111795709775698E-3</v>
      </c>
      <c r="ADD788" s="60">
        <v>2.7707293901631899E-3</v>
      </c>
      <c r="ADE788" s="60">
        <v>3.59004042498892E-3</v>
      </c>
    </row>
    <row r="789" spans="760:785" x14ac:dyDescent="0.25">
      <c r="ACF789" s="60">
        <v>2.5456817132497298E-3</v>
      </c>
      <c r="ACG789" s="60">
        <v>6.2935054263791701E-4</v>
      </c>
      <c r="ACH789" s="60"/>
      <c r="ACI789" s="60">
        <v>7.3062331227197897E-3</v>
      </c>
      <c r="ACJ789" s="60"/>
      <c r="ACK789" s="60"/>
      <c r="ACL789" s="60"/>
      <c r="ACM789" s="60">
        <v>3.81248574683829E-3</v>
      </c>
      <c r="ACN789" s="60"/>
      <c r="ACO789" s="60"/>
      <c r="ACP789" s="60">
        <v>4.8011858741144903E-3</v>
      </c>
      <c r="ACQ789" s="60">
        <v>4.2910290775992404E-3</v>
      </c>
      <c r="ACR789" s="60"/>
      <c r="ACS789" s="60"/>
      <c r="ACT789" s="60"/>
      <c r="ACU789" s="60"/>
      <c r="ACV789" s="60"/>
      <c r="ACW789" s="60"/>
      <c r="ACX789" s="60"/>
      <c r="ACY789" s="60">
        <v>1.07064639987304</v>
      </c>
      <c r="ACZ789" s="312">
        <v>2.7755575615628901E-17</v>
      </c>
      <c r="ADA789" s="60">
        <v>6.7030352936314702E-3</v>
      </c>
      <c r="ADB789" s="60">
        <v>5.4373193790730502E-3</v>
      </c>
      <c r="ADC789" s="60">
        <v>4.9034895291718301E-3</v>
      </c>
      <c r="ADD789" s="60">
        <v>2.7547494443447302E-3</v>
      </c>
      <c r="ADE789" s="60">
        <v>3.5804214369869998E-3</v>
      </c>
    </row>
    <row r="790" spans="760:785" x14ac:dyDescent="0.25">
      <c r="ACF790" s="60">
        <v>2.52021576881641E-3</v>
      </c>
      <c r="ACG790" s="60">
        <v>5.5104201733843403E-4</v>
      </c>
      <c r="ACH790" s="60"/>
      <c r="ACI790" s="60">
        <v>7.2774065231959503E-3</v>
      </c>
      <c r="ACJ790" s="60"/>
      <c r="ACK790" s="60"/>
      <c r="ACL790" s="60"/>
      <c r="ACM790" s="60">
        <v>3.7810814709734099E-3</v>
      </c>
      <c r="ACN790" s="60"/>
      <c r="ACO790" s="60"/>
      <c r="ACP790" s="60">
        <v>4.7924864158787796E-3</v>
      </c>
      <c r="ACQ790" s="60">
        <v>4.2804199386279598E-3</v>
      </c>
      <c r="ACR790" s="60"/>
      <c r="ACS790" s="60"/>
      <c r="ACT790" s="60"/>
      <c r="ACU790" s="60"/>
      <c r="ACV790" s="60"/>
      <c r="ACW790" s="60"/>
      <c r="ACX790" s="60"/>
      <c r="ACY790" s="60">
        <v>1.0706427609075</v>
      </c>
      <c r="ACZ790" s="312">
        <v>2.7755575615628901E-17</v>
      </c>
      <c r="ADA790" s="60">
        <v>6.6997507378198902E-3</v>
      </c>
      <c r="ADB790" s="60">
        <v>5.4259036773431201E-3</v>
      </c>
      <c r="ADC790" s="60">
        <v>4.8941229390751604E-3</v>
      </c>
      <c r="ADD790" s="60">
        <v>2.7243046364985898E-3</v>
      </c>
      <c r="ADE790" s="60">
        <v>3.56883049195688E-3</v>
      </c>
    </row>
    <row r="791" spans="760:785" x14ac:dyDescent="0.25">
      <c r="ACF791" s="60">
        <v>2.50774781254137E-3</v>
      </c>
      <c r="ACG791" s="60">
        <v>5.4188907919791097E-4</v>
      </c>
      <c r="ACH791" s="60"/>
      <c r="ACI791" s="60">
        <v>7.2501016164077097E-3</v>
      </c>
      <c r="ACJ791" s="60"/>
      <c r="ACK791" s="60"/>
      <c r="ACL791" s="60"/>
      <c r="ACM791" s="60">
        <v>3.7670979764040302E-3</v>
      </c>
      <c r="ACN791" s="60"/>
      <c r="ACO791" s="60"/>
      <c r="ACP791" s="60">
        <v>4.7924818399068597E-3</v>
      </c>
      <c r="ACQ791" s="60">
        <v>4.2615385631722402E-3</v>
      </c>
      <c r="ACR791" s="60"/>
      <c r="ACS791" s="60"/>
      <c r="ACT791" s="60"/>
      <c r="ACU791" s="60"/>
      <c r="ACV791" s="60"/>
      <c r="ACW791" s="60"/>
      <c r="ACX791" s="60"/>
      <c r="ACY791" s="60">
        <v>1.0706250928224099</v>
      </c>
      <c r="ACZ791" s="312">
        <v>2.7755575615628901E-17</v>
      </c>
      <c r="ADA791" s="60">
        <v>6.6935453640373397E-3</v>
      </c>
      <c r="ADB791" s="60">
        <v>5.4254747539732896E-3</v>
      </c>
      <c r="ADC791" s="60">
        <v>4.8903816793265196E-3</v>
      </c>
      <c r="ADD791" s="60">
        <v>2.7059798641807598E-3</v>
      </c>
      <c r="ADE791" s="60">
        <v>3.5677480647615298E-3</v>
      </c>
    </row>
    <row r="792" spans="760:785" x14ac:dyDescent="0.25">
      <c r="ACF792" s="60">
        <v>2.4766687692035598E-3</v>
      </c>
      <c r="ACG792" s="60">
        <v>5.3307696030259401E-4</v>
      </c>
      <c r="ACH792" s="60"/>
      <c r="ACI792" s="60">
        <v>7.2487469324531402E-3</v>
      </c>
      <c r="ACJ792" s="60"/>
      <c r="ACK792" s="60"/>
      <c r="ACL792" s="60"/>
      <c r="ACM792" s="60">
        <v>3.7539821875236801E-3</v>
      </c>
      <c r="ACN792" s="60"/>
      <c r="ACO792" s="60"/>
      <c r="ACP792" s="60">
        <v>4.7869599993910598E-3</v>
      </c>
      <c r="ACQ792" s="60">
        <v>4.2605019519624601E-3</v>
      </c>
      <c r="ACR792" s="60"/>
      <c r="ACS792" s="60"/>
      <c r="ACT792" s="60"/>
      <c r="ACU792" s="60"/>
      <c r="ACV792" s="60"/>
      <c r="ACW792" s="60"/>
      <c r="ACX792" s="60"/>
      <c r="ACY792" s="60">
        <v>1.0705732074877601</v>
      </c>
      <c r="ACZ792" s="312">
        <v>2.7755575615628901E-17</v>
      </c>
      <c r="ADA792" s="60">
        <v>6.66984905866818E-3</v>
      </c>
      <c r="ADB792" s="60">
        <v>5.4194972194897004E-3</v>
      </c>
      <c r="ADC792" s="60">
        <v>4.8885862824214199E-3</v>
      </c>
      <c r="ADD792" s="60">
        <v>2.6786424353454101E-3</v>
      </c>
      <c r="ADE792" s="60">
        <v>3.52142356218963E-3</v>
      </c>
    </row>
    <row r="793" spans="760:785" x14ac:dyDescent="0.25">
      <c r="ACF793" s="60">
        <v>2.4403660275666098E-3</v>
      </c>
      <c r="ACG793" s="60">
        <v>5.1399022308900699E-4</v>
      </c>
      <c r="ACH793" s="60"/>
      <c r="ACI793" s="60">
        <v>7.2394251954482599E-3</v>
      </c>
      <c r="ACJ793" s="60"/>
      <c r="ACK793" s="60"/>
      <c r="ACL793" s="60"/>
      <c r="ACM793" s="60">
        <v>3.7410901704681902E-3</v>
      </c>
      <c r="ACN793" s="60"/>
      <c r="ACO793" s="60"/>
      <c r="ACP793" s="60">
        <v>4.7743213685906196E-3</v>
      </c>
      <c r="ACQ793" s="60">
        <v>4.2541171993393202E-3</v>
      </c>
      <c r="ACR793" s="60"/>
      <c r="ACS793" s="60"/>
      <c r="ACT793" s="60"/>
      <c r="ACU793" s="60"/>
      <c r="ACV793" s="60"/>
      <c r="ACW793" s="60"/>
      <c r="ACX793" s="60"/>
      <c r="ACY793" s="60">
        <v>1.0705288331656</v>
      </c>
      <c r="ACZ793" s="312">
        <v>1.99493199737333E-17</v>
      </c>
      <c r="ADA793" s="60">
        <v>6.65225861447666E-3</v>
      </c>
      <c r="ADB793" s="60">
        <v>5.4132639369890703E-3</v>
      </c>
      <c r="ADC793" s="60">
        <v>4.8781211079136398E-3</v>
      </c>
      <c r="ADD793" s="60">
        <v>2.6724910214783399E-3</v>
      </c>
      <c r="ADE793" s="60">
        <v>3.5025911516867098E-3</v>
      </c>
    </row>
    <row r="794" spans="760:785" x14ac:dyDescent="0.25">
      <c r="ACF794" s="60">
        <v>2.4354500191844201E-3</v>
      </c>
      <c r="ACG794" s="60">
        <v>5.0673685481008798E-4</v>
      </c>
      <c r="ACH794" s="60"/>
      <c r="ACI794" s="60">
        <v>7.23929008728869E-3</v>
      </c>
      <c r="ACJ794" s="60"/>
      <c r="ACK794" s="60"/>
      <c r="ACL794" s="60"/>
      <c r="ACM794" s="60">
        <v>3.7332749870005E-3</v>
      </c>
      <c r="ACN794" s="60"/>
      <c r="ACO794" s="60"/>
      <c r="ACP794" s="60">
        <v>4.76571943962631E-3</v>
      </c>
      <c r="ACQ794" s="60">
        <v>4.2252451065138896E-3</v>
      </c>
      <c r="ACR794" s="60"/>
      <c r="ACS794" s="60"/>
      <c r="ACT794" s="60"/>
      <c r="ACU794" s="60"/>
      <c r="ACV794" s="60"/>
      <c r="ACW794" s="60"/>
      <c r="ACX794" s="60"/>
      <c r="ACY794" s="60">
        <v>1.0704333431042401</v>
      </c>
      <c r="ACZ794" s="312">
        <v>1.38777878078145E-17</v>
      </c>
      <c r="ADA794" s="60">
        <v>6.6492848150195901E-3</v>
      </c>
      <c r="ADB794" s="60">
        <v>5.3994310620622196E-3</v>
      </c>
      <c r="ADC794" s="60">
        <v>4.8758265837011401E-3</v>
      </c>
      <c r="ADD794" s="60">
        <v>2.6587357308873998E-3</v>
      </c>
      <c r="ADE794" s="60">
        <v>3.4397755987180499E-3</v>
      </c>
    </row>
    <row r="795" spans="760:785" x14ac:dyDescent="0.25">
      <c r="ACF795" s="60">
        <v>2.4094742473465898E-3</v>
      </c>
      <c r="ACG795" s="60">
        <v>4.47707198265058E-4</v>
      </c>
      <c r="ACH795" s="60"/>
      <c r="ACI795" s="60">
        <v>7.1916549092992102E-3</v>
      </c>
      <c r="ACJ795" s="60"/>
      <c r="ACK795" s="60"/>
      <c r="ACL795" s="60"/>
      <c r="ACM795" s="60">
        <v>3.7125476147469301E-3</v>
      </c>
      <c r="ACN795" s="60"/>
      <c r="ACO795" s="60"/>
      <c r="ACP795" s="60">
        <v>4.7608397024245901E-3</v>
      </c>
      <c r="ACQ795" s="60">
        <v>4.2159101168779602E-3</v>
      </c>
      <c r="ACR795" s="60"/>
      <c r="ACS795" s="60"/>
      <c r="ACT795" s="60"/>
      <c r="ACU795" s="60"/>
      <c r="ACV795" s="60"/>
      <c r="ACW795" s="60"/>
      <c r="ACX795" s="60"/>
      <c r="ACY795" s="60">
        <v>1.07041780726984</v>
      </c>
      <c r="ACZ795" s="312">
        <v>1.38777878078145E-17</v>
      </c>
      <c r="ADA795" s="60">
        <v>6.6200992983346599E-3</v>
      </c>
      <c r="ADB795" s="60">
        <v>5.39731754856459E-3</v>
      </c>
      <c r="ADC795" s="60">
        <v>4.87569832340028E-3</v>
      </c>
      <c r="ADD795" s="60">
        <v>2.6076091735881802E-3</v>
      </c>
      <c r="ADE795" s="60">
        <v>3.4277323482703299E-3</v>
      </c>
    </row>
    <row r="796" spans="760:785" x14ac:dyDescent="0.25">
      <c r="ACF796" s="60">
        <v>2.3960048538625902E-3</v>
      </c>
      <c r="ACG796" s="60">
        <v>3.1568463977694902E-4</v>
      </c>
      <c r="ACH796" s="60"/>
      <c r="ACI796" s="60">
        <v>7.1789984401514203E-3</v>
      </c>
      <c r="ACJ796" s="60"/>
      <c r="ACK796" s="60"/>
      <c r="ACL796" s="60"/>
      <c r="ACM796" s="60">
        <v>3.6889367970637001E-3</v>
      </c>
      <c r="ACN796" s="60"/>
      <c r="ACO796" s="60"/>
      <c r="ACP796" s="60">
        <v>4.75744710551814E-3</v>
      </c>
      <c r="ACQ796" s="60">
        <v>4.1983427145385801E-3</v>
      </c>
      <c r="ACR796" s="60"/>
      <c r="ACS796" s="60"/>
      <c r="ACT796" s="60"/>
      <c r="ACU796" s="60"/>
      <c r="ACV796" s="60"/>
      <c r="ACW796" s="60"/>
      <c r="ACX796" s="60"/>
      <c r="ACY796" s="60">
        <v>1.0703807766873099</v>
      </c>
      <c r="ACZ796" s="312">
        <v>1.3010426069826099E-17</v>
      </c>
      <c r="ADA796" s="60">
        <v>6.5992334400012103E-3</v>
      </c>
      <c r="ADB796" s="60">
        <v>5.3954111627799199E-3</v>
      </c>
      <c r="ADC796" s="60">
        <v>4.8741685138428397E-3</v>
      </c>
      <c r="ADD796" s="60">
        <v>2.5678695346088502E-3</v>
      </c>
      <c r="ADE796" s="60">
        <v>3.40796683848119E-3</v>
      </c>
    </row>
    <row r="797" spans="760:785" x14ac:dyDescent="0.25">
      <c r="ACF797" s="60">
        <v>2.3916090198418602E-3</v>
      </c>
      <c r="ACG797" s="60">
        <v>2.8573622757689101E-4</v>
      </c>
      <c r="ACH797" s="60"/>
      <c r="ACI797" s="60">
        <v>7.1714662623177999E-3</v>
      </c>
      <c r="ACJ797" s="60"/>
      <c r="ACK797" s="60"/>
      <c r="ACL797" s="60"/>
      <c r="ACM797" s="60">
        <v>3.6665130680151501E-3</v>
      </c>
      <c r="ACN797" s="60"/>
      <c r="ACO797" s="60"/>
      <c r="ACP797" s="60">
        <v>4.7286828838021197E-3</v>
      </c>
      <c r="ACQ797" s="60">
        <v>4.1504841448130499E-3</v>
      </c>
      <c r="ACR797" s="60"/>
      <c r="ACS797" s="60"/>
      <c r="ACT797" s="60"/>
      <c r="ACU797" s="60"/>
      <c r="ACV797" s="60"/>
      <c r="ACW797" s="60"/>
      <c r="ACX797" s="60"/>
      <c r="ACY797" s="60">
        <v>1.0703544509396099</v>
      </c>
      <c r="ACZ797" s="312">
        <v>8.2399365108898306E-18</v>
      </c>
      <c r="ADA797" s="60">
        <v>6.5943430039168797E-3</v>
      </c>
      <c r="ADB797" s="60">
        <v>5.3908389451051602E-3</v>
      </c>
      <c r="ADC797" s="60">
        <v>4.8621930548406198E-3</v>
      </c>
      <c r="ADD797" s="60">
        <v>2.5466508032081698E-3</v>
      </c>
      <c r="ADE797" s="60">
        <v>3.4034394842708902E-3</v>
      </c>
    </row>
    <row r="798" spans="760:785" x14ac:dyDescent="0.25">
      <c r="ACF798" s="60">
        <v>2.3816387234164701E-3</v>
      </c>
      <c r="ACG798" s="60">
        <v>2.7429450786922499E-4</v>
      </c>
      <c r="ACH798" s="60"/>
      <c r="ACI798" s="60">
        <v>7.1454218745061297E-3</v>
      </c>
      <c r="ACJ798" s="60"/>
      <c r="ACK798" s="60"/>
      <c r="ACL798" s="60"/>
      <c r="ACM798" s="60">
        <v>3.6604182208909101E-3</v>
      </c>
      <c r="ACN798" s="60"/>
      <c r="ACO798" s="60"/>
      <c r="ACP798" s="60">
        <v>4.7034860425109E-3</v>
      </c>
      <c r="ACQ798" s="60">
        <v>4.1497508850385301E-3</v>
      </c>
      <c r="ACR798" s="60"/>
      <c r="ACS798" s="60"/>
      <c r="ACT798" s="60"/>
      <c r="ACU798" s="60"/>
      <c r="ACV798" s="60"/>
      <c r="ACW798" s="60"/>
      <c r="ACX798" s="60"/>
      <c r="ACY798" s="60">
        <v>1.07034127424062</v>
      </c>
      <c r="ACZ798" s="312">
        <v>6.9388939039072299E-18</v>
      </c>
      <c r="ADA798" s="60">
        <v>6.5912502967349299E-3</v>
      </c>
      <c r="ADB798" s="60">
        <v>5.3472924504935904E-3</v>
      </c>
      <c r="ADC798" s="60">
        <v>4.85858862046455E-3</v>
      </c>
      <c r="ADD798" s="60">
        <v>2.5321315318898498E-3</v>
      </c>
      <c r="ADE798" s="60">
        <v>3.3791614173509701E-3</v>
      </c>
    </row>
    <row r="799" spans="760:785" x14ac:dyDescent="0.25">
      <c r="ACF799" s="60">
        <v>2.3726893260264501E-3</v>
      </c>
      <c r="ACG799" s="60">
        <v>2.7081645510324801E-4</v>
      </c>
      <c r="ACH799" s="60"/>
      <c r="ACI799" s="60">
        <v>7.1347483919533402E-3</v>
      </c>
      <c r="ACJ799" s="60"/>
      <c r="ACK799" s="60"/>
      <c r="ACL799" s="60"/>
      <c r="ACM799" s="60">
        <v>3.6275007622315102E-3</v>
      </c>
      <c r="ACN799" s="60"/>
      <c r="ACO799" s="60"/>
      <c r="ACP799" s="60">
        <v>4.6919853912426998E-3</v>
      </c>
      <c r="ACQ799" s="60">
        <v>4.14111421237294E-3</v>
      </c>
      <c r="ACR799" s="60"/>
      <c r="ACS799" s="60"/>
      <c r="ACT799" s="60"/>
      <c r="ACU799" s="60"/>
      <c r="ACV799" s="60"/>
      <c r="ACW799" s="60"/>
      <c r="ACX799" s="60"/>
      <c r="ACY799" s="60">
        <v>1.07023453599709</v>
      </c>
      <c r="ACZ799" s="312">
        <v>6.9388939039072299E-18</v>
      </c>
      <c r="ADA799" s="60">
        <v>6.5586338410681001E-3</v>
      </c>
      <c r="ADB799" s="60">
        <v>5.3388615567608001E-3</v>
      </c>
      <c r="ADC799" s="60">
        <v>4.8302954358550197E-3</v>
      </c>
      <c r="ADD799" s="60">
        <v>2.4932295058691899E-3</v>
      </c>
      <c r="ADE799" s="60">
        <v>3.37914750402618E-3</v>
      </c>
    </row>
    <row r="800" spans="760:785" x14ac:dyDescent="0.25">
      <c r="ACF800" s="60">
        <v>2.3666484266869799E-3</v>
      </c>
      <c r="ACG800" s="60">
        <v>2.11681693056346E-4</v>
      </c>
      <c r="ACH800" s="60"/>
      <c r="ACI800" s="60">
        <v>7.1280310911440402E-3</v>
      </c>
      <c r="ACJ800" s="60"/>
      <c r="ACK800" s="60"/>
      <c r="ACL800" s="60"/>
      <c r="ACM800" s="60">
        <v>3.6187606885851901E-3</v>
      </c>
      <c r="ACN800" s="60"/>
      <c r="ACO800" s="60"/>
      <c r="ACP800" s="60">
        <v>4.63686000653826E-3</v>
      </c>
      <c r="ACQ800" s="60">
        <v>4.1356645700391902E-3</v>
      </c>
      <c r="ACR800" s="60"/>
      <c r="ACS800" s="60"/>
      <c r="ACT800" s="60"/>
      <c r="ACU800" s="60"/>
      <c r="ACV800" s="60"/>
      <c r="ACW800" s="60"/>
      <c r="ACX800" s="60"/>
      <c r="ACY800" s="60">
        <v>1.07023375993697</v>
      </c>
      <c r="ACZ800" s="60"/>
      <c r="ADA800" s="60">
        <v>6.5445770829431604E-3</v>
      </c>
      <c r="ADB800" s="60">
        <v>5.3226762660699301E-3</v>
      </c>
      <c r="ADC800" s="60">
        <v>4.7782379745813898E-3</v>
      </c>
      <c r="ADD800" s="60">
        <v>2.42805432445895E-3</v>
      </c>
      <c r="ADE800" s="60">
        <v>3.3694248944111001E-3</v>
      </c>
    </row>
    <row r="801" spans="760:785" x14ac:dyDescent="0.25">
      <c r="ACF801" s="60">
        <v>2.3490064768532199E-3</v>
      </c>
      <c r="ACG801" s="312">
        <v>8.3266726846886704E-17</v>
      </c>
      <c r="ACH801" s="60"/>
      <c r="ACI801" s="60">
        <v>7.1184257823565496E-3</v>
      </c>
      <c r="ACJ801" s="60"/>
      <c r="ACK801" s="60"/>
      <c r="ACL801" s="60"/>
      <c r="ACM801" s="60">
        <v>3.6174749779003001E-3</v>
      </c>
      <c r="ACN801" s="60"/>
      <c r="ACO801" s="60"/>
      <c r="ACP801" s="60">
        <v>4.5600769949436896E-3</v>
      </c>
      <c r="ACQ801" s="60">
        <v>4.1263524044945297E-3</v>
      </c>
      <c r="ACR801" s="60"/>
      <c r="ACS801" s="60"/>
      <c r="ACT801" s="60"/>
      <c r="ACU801" s="60"/>
      <c r="ACV801" s="60"/>
      <c r="ACW801" s="60"/>
      <c r="ACX801" s="60"/>
      <c r="ACY801" s="60">
        <v>1.07022672962648</v>
      </c>
      <c r="ACZ801" s="60"/>
      <c r="ADA801" s="60">
        <v>6.4655658847077996E-3</v>
      </c>
      <c r="ADB801" s="60">
        <v>5.3204353622831298E-3</v>
      </c>
      <c r="ADC801" s="60">
        <v>4.76050149203545E-3</v>
      </c>
      <c r="ADD801" s="60">
        <v>2.3245823532459498E-3</v>
      </c>
      <c r="ADE801" s="60">
        <v>3.3606239275093398E-3</v>
      </c>
    </row>
    <row r="802" spans="760:785" x14ac:dyDescent="0.25">
      <c r="ACF802" s="60">
        <v>2.3152100003366498E-3</v>
      </c>
      <c r="ACG802" s="312">
        <v>5.5511151231257802E-17</v>
      </c>
      <c r="ACH802" s="60"/>
      <c r="ACI802" s="60">
        <v>7.0595403146905397E-3</v>
      </c>
      <c r="ACJ802" s="60"/>
      <c r="ACK802" s="60"/>
      <c r="ACL802" s="60"/>
      <c r="ACM802" s="60">
        <v>3.6069836016655002E-3</v>
      </c>
      <c r="ACN802" s="60"/>
      <c r="ACO802" s="60"/>
      <c r="ACP802" s="60">
        <v>4.5488727610745296E-3</v>
      </c>
      <c r="ACQ802" s="60">
        <v>4.1250760249120196E-3</v>
      </c>
      <c r="ACR802" s="60"/>
      <c r="ACS802" s="60"/>
      <c r="ACT802" s="60"/>
      <c r="ACU802" s="60"/>
      <c r="ACV802" s="60"/>
      <c r="ACW802" s="60"/>
      <c r="ACX802" s="60"/>
      <c r="ACY802" s="60">
        <v>1.0701706266367701</v>
      </c>
      <c r="ACZ802" s="60"/>
      <c r="ADA802" s="60">
        <v>6.4332237351809101E-3</v>
      </c>
      <c r="ADB802" s="60">
        <v>5.31546899220513E-3</v>
      </c>
      <c r="ADC802" s="60">
        <v>4.7301662350311899E-3</v>
      </c>
      <c r="ADD802" s="60">
        <v>2.2770871293536902E-3</v>
      </c>
      <c r="ADE802" s="60">
        <v>3.3470023178225599E-3</v>
      </c>
    </row>
    <row r="803" spans="760:785" x14ac:dyDescent="0.25">
      <c r="ACF803" s="60">
        <v>2.3141072532701702E-3</v>
      </c>
      <c r="ACG803" s="312">
        <v>5.5511151231257802E-17</v>
      </c>
      <c r="ACH803" s="60"/>
      <c r="ACI803" s="60">
        <v>7.0174153565326202E-3</v>
      </c>
      <c r="ACJ803" s="60"/>
      <c r="ACK803" s="60"/>
      <c r="ACL803" s="60"/>
      <c r="ACM803" s="60">
        <v>3.5912906597063898E-3</v>
      </c>
      <c r="ACN803" s="60"/>
      <c r="ACO803" s="60"/>
      <c r="ACP803" s="60">
        <v>4.5199794788207404E-3</v>
      </c>
      <c r="ACQ803" s="60">
        <v>4.1149906354755496E-3</v>
      </c>
      <c r="ACR803" s="60"/>
      <c r="ACS803" s="60"/>
      <c r="ACT803" s="60"/>
      <c r="ACU803" s="60"/>
      <c r="ACV803" s="60"/>
      <c r="ACW803" s="60"/>
      <c r="ACX803" s="60"/>
      <c r="ACY803" s="60">
        <v>1.07014371549585</v>
      </c>
      <c r="ACZ803" s="60"/>
      <c r="ADA803" s="60">
        <v>6.4094156922452497E-3</v>
      </c>
      <c r="ADB803" s="60">
        <v>5.2908478740460096E-3</v>
      </c>
      <c r="ADC803" s="60">
        <v>4.7126774254482202E-3</v>
      </c>
      <c r="ADD803" s="60">
        <v>2.27550785925927E-3</v>
      </c>
      <c r="ADE803" s="60">
        <v>3.34212942546592E-3</v>
      </c>
    </row>
    <row r="804" spans="760:785" x14ac:dyDescent="0.25">
      <c r="ACF804" s="60">
        <v>2.2661024518033099E-3</v>
      </c>
      <c r="ACG804" s="312">
        <v>5.5511151231257802E-17</v>
      </c>
      <c r="ACH804" s="60"/>
      <c r="ACI804" s="60">
        <v>7.0137292775824603E-3</v>
      </c>
      <c r="ACJ804" s="60"/>
      <c r="ACK804" s="60"/>
      <c r="ACL804" s="60"/>
      <c r="ACM804" s="60">
        <v>3.5728924096865701E-3</v>
      </c>
      <c r="ACN804" s="60"/>
      <c r="ACO804" s="60"/>
      <c r="ACP804" s="60">
        <v>4.5179632005463701E-3</v>
      </c>
      <c r="ACQ804" s="60">
        <v>4.11305702490885E-3</v>
      </c>
      <c r="ACR804" s="60"/>
      <c r="ACS804" s="60"/>
      <c r="ACT804" s="60"/>
      <c r="ACU804" s="60"/>
      <c r="ACV804" s="60"/>
      <c r="ACW804" s="60"/>
      <c r="ACX804" s="60"/>
      <c r="ACY804" s="60">
        <v>1.07013419247759</v>
      </c>
      <c r="ACZ804" s="60"/>
      <c r="ADA804" s="60">
        <v>6.4065167185744102E-3</v>
      </c>
      <c r="ADB804" s="60">
        <v>5.2803035198705998E-3</v>
      </c>
      <c r="ADC804" s="60">
        <v>4.6892370167855701E-3</v>
      </c>
      <c r="ADD804" s="60">
        <v>2.2373781715726501E-3</v>
      </c>
      <c r="ADE804" s="60">
        <v>3.33426051374588E-3</v>
      </c>
    </row>
    <row r="805" spans="760:785" x14ac:dyDescent="0.25">
      <c r="ACF805" s="60">
        <v>2.2628116335258702E-3</v>
      </c>
      <c r="ACG805" s="312">
        <v>4.1633363423443401E-17</v>
      </c>
      <c r="ACH805" s="60"/>
      <c r="ACI805" s="60">
        <v>6.9799497784957401E-3</v>
      </c>
      <c r="ACJ805" s="60"/>
      <c r="ACK805" s="60"/>
      <c r="ACL805" s="60"/>
      <c r="ACM805" s="60">
        <v>3.5612484691253201E-3</v>
      </c>
      <c r="ACN805" s="60"/>
      <c r="ACO805" s="60"/>
      <c r="ACP805" s="60">
        <v>4.5136122369500301E-3</v>
      </c>
      <c r="ACQ805" s="60">
        <v>4.0893320654342303E-3</v>
      </c>
      <c r="ACR805" s="60"/>
      <c r="ACS805" s="60"/>
      <c r="ACT805" s="60"/>
      <c r="ACU805" s="60"/>
      <c r="ACV805" s="60"/>
      <c r="ACW805" s="60"/>
      <c r="ACX805" s="60"/>
      <c r="ACY805" s="60">
        <v>1.0701259689387099</v>
      </c>
      <c r="ACZ805" s="60"/>
      <c r="ADA805" s="60">
        <v>6.3999942209518402E-3</v>
      </c>
      <c r="ADB805" s="60">
        <v>5.2768571356203902E-3</v>
      </c>
      <c r="ADC805" s="60">
        <v>4.6805861250848197E-3</v>
      </c>
      <c r="ADD805" s="60">
        <v>2.21796227827339E-3</v>
      </c>
      <c r="ADE805" s="60">
        <v>3.3249169710621502E-3</v>
      </c>
    </row>
    <row r="806" spans="760:785" x14ac:dyDescent="0.25">
      <c r="ACF806" s="60">
        <v>2.2558357165970901E-3</v>
      </c>
      <c r="ACG806" s="312">
        <v>2.7755575615628901E-17</v>
      </c>
      <c r="ACH806" s="60"/>
      <c r="ACI806" s="60">
        <v>6.9723849889455399E-3</v>
      </c>
      <c r="ACJ806" s="60"/>
      <c r="ACK806" s="60"/>
      <c r="ACL806" s="60"/>
      <c r="ACM806" s="60">
        <v>3.5540864322333898E-3</v>
      </c>
      <c r="ACN806" s="60"/>
      <c r="ACO806" s="60"/>
      <c r="ACP806" s="60">
        <v>4.4879121227970002E-3</v>
      </c>
      <c r="ACQ806" s="60">
        <v>4.0779742048839898E-3</v>
      </c>
      <c r="ACR806" s="60"/>
      <c r="ACS806" s="60"/>
      <c r="ACT806" s="60"/>
      <c r="ACU806" s="60"/>
      <c r="ACV806" s="60"/>
      <c r="ACW806" s="60"/>
      <c r="ACX806" s="60"/>
      <c r="ACY806" s="60">
        <v>1.07009121254213</v>
      </c>
      <c r="ACZ806" s="60"/>
      <c r="ADA806" s="60">
        <v>6.3978214922406299E-3</v>
      </c>
      <c r="ADB806" s="60">
        <v>5.2425529191296397E-3</v>
      </c>
      <c r="ADC806" s="60">
        <v>4.6601144906442803E-3</v>
      </c>
      <c r="ADD806" s="60">
        <v>2.1470894132017502E-3</v>
      </c>
      <c r="ADE806" s="60">
        <v>3.31499234691035E-3</v>
      </c>
    </row>
    <row r="807" spans="760:785" x14ac:dyDescent="0.25">
      <c r="ACF807" s="60">
        <v>2.2180758655072899E-3</v>
      </c>
      <c r="ACG807" s="312">
        <v>2.7755575615628901E-17</v>
      </c>
      <c r="ACH807" s="60"/>
      <c r="ACI807" s="60">
        <v>6.7871557900940696E-3</v>
      </c>
      <c r="ACJ807" s="60"/>
      <c r="ACK807" s="60"/>
      <c r="ACL807" s="60"/>
      <c r="ACM807" s="60">
        <v>3.5527276858435398E-3</v>
      </c>
      <c r="ACN807" s="60"/>
      <c r="ACO807" s="60"/>
      <c r="ACP807" s="60">
        <v>4.4802066223598698E-3</v>
      </c>
      <c r="ACQ807" s="60">
        <v>4.07133833724638E-3</v>
      </c>
      <c r="ACR807" s="60"/>
      <c r="ACS807" s="60"/>
      <c r="ACT807" s="60"/>
      <c r="ACU807" s="60"/>
      <c r="ACV807" s="60"/>
      <c r="ACW807" s="60"/>
      <c r="ACX807" s="60"/>
      <c r="ACY807" s="60">
        <v>1.07002735450566</v>
      </c>
      <c r="ACZ807" s="60"/>
      <c r="ADA807" s="60">
        <v>6.3923423463600601E-3</v>
      </c>
      <c r="ADB807" s="60">
        <v>5.2367535334014699E-3</v>
      </c>
      <c r="ADC807" s="60">
        <v>4.6502988622478501E-3</v>
      </c>
      <c r="ADD807" s="60">
        <v>2.02499268258277E-3</v>
      </c>
      <c r="ADE807" s="60">
        <v>3.27734693079109E-3</v>
      </c>
    </row>
    <row r="808" spans="760:785" x14ac:dyDescent="0.25">
      <c r="ACF808" s="60">
        <v>2.21717418888973E-3</v>
      </c>
      <c r="ACG808" s="312">
        <v>2.7755575615628901E-17</v>
      </c>
      <c r="ACH808" s="60"/>
      <c r="ACI808" s="60">
        <v>6.7443399977263098E-3</v>
      </c>
      <c r="ACJ808" s="60"/>
      <c r="ACK808" s="60"/>
      <c r="ACL808" s="60"/>
      <c r="ACM808" s="60">
        <v>3.5143866604304399E-3</v>
      </c>
      <c r="ACN808" s="60"/>
      <c r="ACO808" s="60"/>
      <c r="ACP808" s="60">
        <v>4.4581559423119404E-3</v>
      </c>
      <c r="ACQ808" s="60">
        <v>4.0381701146014297E-3</v>
      </c>
      <c r="ACR808" s="60"/>
      <c r="ACS808" s="60"/>
      <c r="ACT808" s="60"/>
      <c r="ACU808" s="60"/>
      <c r="ACV808" s="60"/>
      <c r="ACW808" s="60"/>
      <c r="ACX808" s="60"/>
      <c r="ACY808" s="60">
        <v>1.07002281026247</v>
      </c>
      <c r="ACZ808" s="60"/>
      <c r="ADA808" s="60">
        <v>6.3720204334421701E-3</v>
      </c>
      <c r="ADB808" s="60">
        <v>5.2003513713800202E-3</v>
      </c>
      <c r="ADC808" s="60">
        <v>4.6402583272893696E-3</v>
      </c>
      <c r="ADD808" s="60">
        <v>2.0147698853428199E-3</v>
      </c>
      <c r="ADE808" s="60">
        <v>3.25654555985175E-3</v>
      </c>
    </row>
    <row r="809" spans="760:785" x14ac:dyDescent="0.25">
      <c r="ACF809" s="60">
        <v>2.20646677774799E-3</v>
      </c>
      <c r="ACG809" s="312">
        <v>2.7755575615628901E-17</v>
      </c>
      <c r="ACH809" s="60"/>
      <c r="ACI809" s="60">
        <v>6.7080859504552396E-3</v>
      </c>
      <c r="ACJ809" s="60"/>
      <c r="ACK809" s="60"/>
      <c r="ACL809" s="60"/>
      <c r="ACM809" s="60">
        <v>3.5105146691569301E-3</v>
      </c>
      <c r="ACN809" s="60"/>
      <c r="ACO809" s="60"/>
      <c r="ACP809" s="60">
        <v>4.4450533468487199E-3</v>
      </c>
      <c r="ACQ809" s="60">
        <v>4.0212585705529597E-3</v>
      </c>
      <c r="ACR809" s="60"/>
      <c r="ACS809" s="60"/>
      <c r="ACT809" s="60"/>
      <c r="ACU809" s="60"/>
      <c r="ACV809" s="60"/>
      <c r="ACW809" s="60"/>
      <c r="ACX809" s="60"/>
      <c r="ACY809" s="60">
        <v>1.0699386936928901</v>
      </c>
      <c r="ACZ809" s="60"/>
      <c r="ADA809" s="60">
        <v>6.3516496844868804E-3</v>
      </c>
      <c r="ADB809" s="60">
        <v>5.1972981296830902E-3</v>
      </c>
      <c r="ADC809" s="60">
        <v>4.6368160737121503E-3</v>
      </c>
      <c r="ADD809" s="60">
        <v>1.98812689969148E-3</v>
      </c>
      <c r="ADE809" s="60">
        <v>3.2540461018080199E-3</v>
      </c>
    </row>
    <row r="810" spans="760:785" x14ac:dyDescent="0.25">
      <c r="ACF810" s="60">
        <v>2.1944289254230099E-3</v>
      </c>
      <c r="ACG810" s="312">
        <v>1.5612511283791301E-17</v>
      </c>
      <c r="ACH810" s="60"/>
      <c r="ACI810" s="60">
        <v>6.6935453640373397E-3</v>
      </c>
      <c r="ACJ810" s="60"/>
      <c r="ACK810" s="60"/>
      <c r="ACL810" s="60"/>
      <c r="ACM810" s="60">
        <v>3.5034103292708898E-3</v>
      </c>
      <c r="ACN810" s="60"/>
      <c r="ACO810" s="60"/>
      <c r="ACP810" s="60">
        <v>4.4443407996089196E-3</v>
      </c>
      <c r="ACQ810" s="60">
        <v>3.9936353084033902E-3</v>
      </c>
      <c r="ACR810" s="60"/>
      <c r="ACS810" s="60"/>
      <c r="ACT810" s="60"/>
      <c r="ACU810" s="60"/>
      <c r="ACV810" s="60"/>
      <c r="ACW810" s="60"/>
      <c r="ACX810" s="60"/>
      <c r="ACY810" s="60">
        <v>1.0699007910982901</v>
      </c>
      <c r="ACZ810" s="60"/>
      <c r="ADA810" s="60">
        <v>6.3288391304590396E-3</v>
      </c>
      <c r="ADB810" s="60">
        <v>5.1713032879078802E-3</v>
      </c>
      <c r="ADC810" s="60">
        <v>4.6056115727046197E-3</v>
      </c>
      <c r="ADD810" s="60">
        <v>1.9740464908847202E-3</v>
      </c>
      <c r="ADE810" s="60">
        <v>3.2334862194769698E-3</v>
      </c>
    </row>
    <row r="811" spans="760:785" x14ac:dyDescent="0.25">
      <c r="ACF811" s="60">
        <v>2.1827123556440601E-3</v>
      </c>
      <c r="ACG811" s="312">
        <v>1.38777878078145E-17</v>
      </c>
      <c r="ACH811" s="60"/>
      <c r="ACI811" s="60">
        <v>6.6924879156781596E-3</v>
      </c>
      <c r="ACJ811" s="60"/>
      <c r="ACK811" s="60"/>
      <c r="ACL811" s="60"/>
      <c r="ACM811" s="60">
        <v>3.4771074485958901E-3</v>
      </c>
      <c r="ACN811" s="60"/>
      <c r="ACO811" s="60"/>
      <c r="ACP811" s="60">
        <v>4.4240751233672803E-3</v>
      </c>
      <c r="ACQ811" s="60">
        <v>3.9848672180775096E-3</v>
      </c>
      <c r="ACR811" s="60"/>
      <c r="ACS811" s="60"/>
      <c r="ACT811" s="60"/>
      <c r="ACU811" s="60"/>
      <c r="ACV811" s="60"/>
      <c r="ACW811" s="60"/>
      <c r="ACX811" s="60"/>
      <c r="ACY811" s="60">
        <v>1.0698406154584801</v>
      </c>
      <c r="ACZ811" s="60"/>
      <c r="ADA811" s="60">
        <v>6.3134664037347204E-3</v>
      </c>
      <c r="ADB811" s="60">
        <v>5.1287754504917302E-3</v>
      </c>
      <c r="ADC811" s="60">
        <v>4.6021306535455704E-3</v>
      </c>
      <c r="ADD811" s="60">
        <v>1.92242405200568E-3</v>
      </c>
      <c r="ADE811" s="60">
        <v>3.21993308705872E-3</v>
      </c>
    </row>
    <row r="812" spans="760:785" x14ac:dyDescent="0.25">
      <c r="ACF812" s="60">
        <v>2.1786821952283499E-3</v>
      </c>
      <c r="ACG812" s="312">
        <v>1.38777878078145E-17</v>
      </c>
      <c r="ACH812" s="60"/>
      <c r="ACI812" s="60">
        <v>6.6386497285563003E-3</v>
      </c>
      <c r="ACJ812" s="60"/>
      <c r="ACK812" s="60"/>
      <c r="ACL812" s="60"/>
      <c r="ACM812" s="60">
        <v>3.4747663178393601E-3</v>
      </c>
      <c r="ACN812" s="60"/>
      <c r="ACO812" s="60"/>
      <c r="ACP812" s="60">
        <v>4.4199097246769396E-3</v>
      </c>
      <c r="ACQ812" s="60">
        <v>3.9773033747610301E-3</v>
      </c>
      <c r="ACR812" s="60"/>
      <c r="ACS812" s="60"/>
      <c r="ACT812" s="60"/>
      <c r="ACU812" s="60"/>
      <c r="ACV812" s="60"/>
      <c r="ACW812" s="60"/>
      <c r="ACX812" s="60"/>
      <c r="ACY812" s="60">
        <v>1.0697939209282299</v>
      </c>
      <c r="ACZ812" s="60"/>
      <c r="ADA812" s="60">
        <v>6.3128955892719904E-3</v>
      </c>
      <c r="ADB812" s="60">
        <v>5.1238005351033396E-3</v>
      </c>
      <c r="ADC812" s="60">
        <v>4.5830428775924604E-3</v>
      </c>
      <c r="ADD812" s="60">
        <v>1.88091678005407E-3</v>
      </c>
      <c r="ADE812" s="60">
        <v>3.17781917476941E-3</v>
      </c>
    </row>
    <row r="813" spans="760:785" x14ac:dyDescent="0.25">
      <c r="ACF813" s="60">
        <v>2.1470001414114798E-3</v>
      </c>
      <c r="ACG813" s="312">
        <v>1.38777878078145E-17</v>
      </c>
      <c r="ACH813" s="60"/>
      <c r="ACI813" s="60">
        <v>6.6200992983346599E-3</v>
      </c>
      <c r="ACJ813" s="60"/>
      <c r="ACK813" s="60"/>
      <c r="ACL813" s="60"/>
      <c r="ACM813" s="60">
        <v>3.4613757205496599E-3</v>
      </c>
      <c r="ACN813" s="60"/>
      <c r="ACO813" s="60"/>
      <c r="ACP813" s="60">
        <v>4.4063349494595601E-3</v>
      </c>
      <c r="ACQ813" s="60">
        <v>3.96636833098958E-3</v>
      </c>
      <c r="ACR813" s="60"/>
      <c r="ACS813" s="60"/>
      <c r="ACT813" s="60"/>
      <c r="ACU813" s="60"/>
      <c r="ACV813" s="60"/>
      <c r="ACW813" s="60"/>
      <c r="ACX813" s="60"/>
      <c r="ACY813" s="60">
        <v>1.0697124593624101</v>
      </c>
      <c r="ACZ813" s="60"/>
      <c r="ADA813" s="60">
        <v>6.2949691445485399E-3</v>
      </c>
      <c r="ADB813" s="60">
        <v>5.0717374326922299E-3</v>
      </c>
      <c r="ADC813" s="60">
        <v>4.5828116055418996E-3</v>
      </c>
      <c r="ADD813" s="60">
        <v>1.86576126119507E-3</v>
      </c>
      <c r="ADE813" s="60">
        <v>3.1515895477037801E-3</v>
      </c>
    </row>
    <row r="814" spans="760:785" x14ac:dyDescent="0.25">
      <c r="ACF814" s="60">
        <v>2.14684150040398E-3</v>
      </c>
      <c r="ACG814" s="312">
        <v>1.38777878078145E-17</v>
      </c>
      <c r="ACH814" s="60"/>
      <c r="ACI814" s="60">
        <v>6.6116129598627997E-3</v>
      </c>
      <c r="ACJ814" s="60"/>
      <c r="ACK814" s="60"/>
      <c r="ACL814" s="60"/>
      <c r="ACM814" s="60">
        <v>3.43427005296197E-3</v>
      </c>
      <c r="ACN814" s="60"/>
      <c r="ACO814" s="60"/>
      <c r="ACP814" s="60">
        <v>4.36029019474509E-3</v>
      </c>
      <c r="ACQ814" s="60">
        <v>3.9616551208339797E-3</v>
      </c>
      <c r="ACR814" s="60"/>
      <c r="ACS814" s="60"/>
      <c r="ACT814" s="60"/>
      <c r="ACU814" s="60"/>
      <c r="ACV814" s="60"/>
      <c r="ACW814" s="60"/>
      <c r="ACX814" s="60"/>
      <c r="ACY814" s="60">
        <v>1.0697095881121701</v>
      </c>
      <c r="ACZ814" s="60"/>
      <c r="ADA814" s="60">
        <v>6.27293437580275E-3</v>
      </c>
      <c r="ADB814" s="60">
        <v>5.0653203703614402E-3</v>
      </c>
      <c r="ADC814" s="60">
        <v>4.5722202836939903E-3</v>
      </c>
      <c r="ADD814" s="60">
        <v>1.8359368424296001E-3</v>
      </c>
      <c r="ADE814" s="60">
        <v>3.14042979159817E-3</v>
      </c>
    </row>
    <row r="815" spans="760:785" x14ac:dyDescent="0.25">
      <c r="ACF815" s="60">
        <v>2.1454675486831101E-3</v>
      </c>
      <c r="ACG815" s="312">
        <v>6.9388939039072299E-18</v>
      </c>
      <c r="ACH815" s="60"/>
      <c r="ACI815" s="60">
        <v>6.5922294270203304E-3</v>
      </c>
      <c r="ACJ815" s="60"/>
      <c r="ACK815" s="60"/>
      <c r="ACL815" s="60"/>
      <c r="ACM815" s="60">
        <v>3.4212232485346201E-3</v>
      </c>
      <c r="ACN815" s="60"/>
      <c r="ACO815" s="60"/>
      <c r="ACP815" s="60">
        <v>4.3519057469452501E-3</v>
      </c>
      <c r="ACQ815" s="60">
        <v>3.9514035897058397E-3</v>
      </c>
      <c r="ACR815" s="60"/>
      <c r="ACS815" s="60"/>
      <c r="ACT815" s="60"/>
      <c r="ACU815" s="60"/>
      <c r="ACV815" s="60"/>
      <c r="ACW815" s="60"/>
      <c r="ACX815" s="60"/>
      <c r="ACY815" s="60">
        <v>1.06970665832042</v>
      </c>
      <c r="ACZ815" s="60"/>
      <c r="ADA815" s="60">
        <v>6.2684903063974099E-3</v>
      </c>
      <c r="ADB815" s="60">
        <v>5.0597832800128003E-3</v>
      </c>
      <c r="ADC815" s="60">
        <v>4.5639178327250398E-3</v>
      </c>
      <c r="ADD815" s="60">
        <v>1.8044496103940999E-3</v>
      </c>
      <c r="ADE815" s="60">
        <v>3.1272229466712599E-3</v>
      </c>
    </row>
    <row r="816" spans="760:785" x14ac:dyDescent="0.25">
      <c r="ACF816" s="60">
        <v>2.1451213678233198E-3</v>
      </c>
      <c r="ACG816" s="60"/>
      <c r="ACH816" s="60"/>
      <c r="ACI816" s="60">
        <v>6.5815821960651701E-3</v>
      </c>
      <c r="ACJ816" s="60"/>
      <c r="ACK816" s="60"/>
      <c r="ACL816" s="60"/>
      <c r="ACM816" s="60">
        <v>3.4183987291441301E-3</v>
      </c>
      <c r="ACN816" s="60"/>
      <c r="ACO816" s="60"/>
      <c r="ACP816" s="60">
        <v>4.3465257653685901E-3</v>
      </c>
      <c r="ACQ816" s="60">
        <v>3.9429522288714101E-3</v>
      </c>
      <c r="ACR816" s="60"/>
      <c r="ACS816" s="60"/>
      <c r="ACT816" s="60"/>
      <c r="ACU816" s="60"/>
      <c r="ACV816" s="60"/>
      <c r="ACW816" s="60"/>
      <c r="ACX816" s="60"/>
      <c r="ACY816" s="60">
        <v>1.0696151773940099</v>
      </c>
      <c r="ACZ816" s="60"/>
      <c r="ADA816" s="60">
        <v>6.2151161549361001E-3</v>
      </c>
      <c r="ADB816" s="60">
        <v>5.0465279089978903E-3</v>
      </c>
      <c r="ADC816" s="60">
        <v>4.5487985536649903E-3</v>
      </c>
      <c r="ADD816" s="60">
        <v>1.6408195859392799E-3</v>
      </c>
      <c r="ADE816" s="60">
        <v>3.0926234206161501E-3</v>
      </c>
    </row>
    <row r="817" spans="760:785" x14ac:dyDescent="0.25">
      <c r="ACF817" s="60">
        <v>2.1360891774643599E-3</v>
      </c>
      <c r="ACG817" s="60"/>
      <c r="ACH817" s="60"/>
      <c r="ACI817" s="60">
        <v>6.5631769529196603E-3</v>
      </c>
      <c r="ACJ817" s="60"/>
      <c r="ACK817" s="60"/>
      <c r="ACL817" s="60"/>
      <c r="ACM817" s="60">
        <v>3.3710603395424102E-3</v>
      </c>
      <c r="ACN817" s="60"/>
      <c r="ACO817" s="60"/>
      <c r="ACP817" s="60">
        <v>4.3199594671708202E-3</v>
      </c>
      <c r="ACQ817" s="60">
        <v>3.9381911593040801E-3</v>
      </c>
      <c r="ACR817" s="60"/>
      <c r="ACS817" s="60"/>
      <c r="ACT817" s="60"/>
      <c r="ACU817" s="60"/>
      <c r="ACV817" s="60"/>
      <c r="ACW817" s="60"/>
      <c r="ACX817" s="60"/>
      <c r="ACY817" s="60">
        <v>1.0696002863284799</v>
      </c>
      <c r="ACZ817" s="60"/>
      <c r="ADA817" s="60">
        <v>6.2091187950255103E-3</v>
      </c>
      <c r="ADB817" s="60">
        <v>5.0275082182357498E-3</v>
      </c>
      <c r="ADC817" s="60">
        <v>4.5409984794597602E-3</v>
      </c>
      <c r="ADD817" s="60">
        <v>1.63343472023683E-3</v>
      </c>
      <c r="ADE817" s="60">
        <v>3.0855893912574701E-3</v>
      </c>
    </row>
    <row r="818" spans="760:785" x14ac:dyDescent="0.25">
      <c r="ACF818" s="60">
        <v>2.1165108074129501E-3</v>
      </c>
      <c r="ACG818" s="60"/>
      <c r="ACH818" s="60"/>
      <c r="ACI818" s="60">
        <v>6.5622676847714801E-3</v>
      </c>
      <c r="ACJ818" s="60"/>
      <c r="ACK818" s="60"/>
      <c r="ACL818" s="60"/>
      <c r="ACM818" s="60">
        <v>3.37015692935009E-3</v>
      </c>
      <c r="ACN818" s="60"/>
      <c r="ACO818" s="60"/>
      <c r="ACP818" s="60">
        <v>4.3017351564238696E-3</v>
      </c>
      <c r="ACQ818" s="60">
        <v>3.9176811613400803E-3</v>
      </c>
      <c r="ACR818" s="60"/>
      <c r="ACS818" s="60"/>
      <c r="ACT818" s="60"/>
      <c r="ACU818" s="60"/>
      <c r="ACV818" s="60"/>
      <c r="ACW818" s="60"/>
      <c r="ACX818" s="60"/>
      <c r="ACY818" s="60">
        <v>1.0695810373591601</v>
      </c>
      <c r="ACZ818" s="60"/>
      <c r="ADA818" s="60">
        <v>6.1989580585983901E-3</v>
      </c>
      <c r="ADB818" s="60">
        <v>5.0232421407398996E-3</v>
      </c>
      <c r="ADC818" s="60">
        <v>4.5101881995946499E-3</v>
      </c>
      <c r="ADD818" s="60">
        <v>1.5376102632561901E-3</v>
      </c>
      <c r="ADE818" s="60">
        <v>3.0659725208931001E-3</v>
      </c>
    </row>
    <row r="819" spans="760:785" x14ac:dyDescent="0.25">
      <c r="ACF819" s="60">
        <v>2.1072974001648602E-3</v>
      </c>
      <c r="ACG819" s="60"/>
      <c r="ACH819" s="60"/>
      <c r="ACI819" s="60">
        <v>6.5223739593157299E-3</v>
      </c>
      <c r="ACJ819" s="60"/>
      <c r="ACK819" s="60"/>
      <c r="ACL819" s="60"/>
      <c r="ACM819" s="60">
        <v>3.34230093138423E-3</v>
      </c>
      <c r="ACN819" s="60"/>
      <c r="ACO819" s="60"/>
      <c r="ACP819" s="60">
        <v>4.2992978286765801E-3</v>
      </c>
      <c r="ACQ819" s="60">
        <v>3.8753520995913702E-3</v>
      </c>
      <c r="ACR819" s="60"/>
      <c r="ACS819" s="60"/>
      <c r="ACT819" s="60"/>
      <c r="ACU819" s="60"/>
      <c r="ACV819" s="60"/>
      <c r="ACW819" s="60"/>
      <c r="ACX819" s="60"/>
      <c r="ACY819" s="60">
        <v>1.0695411258146501</v>
      </c>
      <c r="ACZ819" s="60"/>
      <c r="ADA819" s="60">
        <v>6.1989162070483E-3</v>
      </c>
      <c r="ADB819" s="60">
        <v>4.99850021292725E-3</v>
      </c>
      <c r="ADC819" s="60">
        <v>4.5003255679283601E-3</v>
      </c>
      <c r="ADD819" s="60">
        <v>1.4369903979372801E-3</v>
      </c>
      <c r="ADE819" s="60">
        <v>3.05724258190612E-3</v>
      </c>
    </row>
    <row r="820" spans="760:785" x14ac:dyDescent="0.25">
      <c r="ACF820" s="60">
        <v>2.1038337207048802E-3</v>
      </c>
      <c r="ACG820" s="60"/>
      <c r="ACH820" s="60"/>
      <c r="ACI820" s="60">
        <v>6.52115814023065E-3</v>
      </c>
      <c r="ACJ820" s="60"/>
      <c r="ACK820" s="60"/>
      <c r="ACL820" s="60"/>
      <c r="ACM820" s="60">
        <v>3.342277738447E-3</v>
      </c>
      <c r="ACN820" s="60"/>
      <c r="ACO820" s="60"/>
      <c r="ACP820" s="60">
        <v>4.2938209168934503E-3</v>
      </c>
      <c r="ACQ820" s="60">
        <v>3.8671280624521698E-3</v>
      </c>
      <c r="ACR820" s="60"/>
      <c r="ACS820" s="60"/>
      <c r="ACT820" s="60"/>
      <c r="ACU820" s="60"/>
      <c r="ACV820" s="60"/>
      <c r="ACW820" s="60"/>
      <c r="ACX820" s="60"/>
      <c r="ACY820" s="60">
        <v>1.06952699122705</v>
      </c>
      <c r="ACZ820" s="60"/>
      <c r="ADA820" s="60">
        <v>6.1742708355821598E-3</v>
      </c>
      <c r="ADB820" s="60">
        <v>4.9685879960239101E-3</v>
      </c>
      <c r="ADC820" s="60">
        <v>4.4513093462625703E-3</v>
      </c>
      <c r="ADD820" s="60">
        <v>1.4313870445006899E-3</v>
      </c>
      <c r="ADE820" s="60">
        <v>3.03126134302032E-3</v>
      </c>
    </row>
    <row r="821" spans="760:785" x14ac:dyDescent="0.25">
      <c r="ACF821" s="60">
        <v>1.9631959370785801E-3</v>
      </c>
      <c r="ACG821" s="60"/>
      <c r="ACH821" s="60"/>
      <c r="ACI821" s="60">
        <v>6.5033109810332997E-3</v>
      </c>
      <c r="ACJ821" s="60"/>
      <c r="ACK821" s="60"/>
      <c r="ACL821" s="60"/>
      <c r="ACM821" s="60">
        <v>3.33864735206606E-3</v>
      </c>
      <c r="ACN821" s="60"/>
      <c r="ACO821" s="60"/>
      <c r="ACP821" s="60">
        <v>4.27225280434695E-3</v>
      </c>
      <c r="ACQ821" s="60">
        <v>3.86455096725778E-3</v>
      </c>
      <c r="ACR821" s="60"/>
      <c r="ACS821" s="60"/>
      <c r="ACT821" s="60"/>
      <c r="ACU821" s="60"/>
      <c r="ACV821" s="60"/>
      <c r="ACW821" s="60"/>
      <c r="ACX821" s="60"/>
      <c r="ACY821" s="60">
        <v>1.0695233675805</v>
      </c>
      <c r="ACZ821" s="60"/>
      <c r="ADA821" s="60">
        <v>6.1689187229671903E-3</v>
      </c>
      <c r="ADB821" s="60">
        <v>4.9590608847484901E-3</v>
      </c>
      <c r="ADC821" s="60">
        <v>4.4444446819806704E-3</v>
      </c>
      <c r="ADD821" s="60">
        <v>1.3977364624379899E-3</v>
      </c>
      <c r="ADE821" s="60">
        <v>3.0066894926215602E-3</v>
      </c>
    </row>
    <row r="822" spans="760:785" x14ac:dyDescent="0.25">
      <c r="ACF822" s="60">
        <v>1.9626809803776901E-3</v>
      </c>
      <c r="ACG822" s="60"/>
      <c r="ACH822" s="60"/>
      <c r="ACI822" s="60">
        <v>6.4780017511574597E-3</v>
      </c>
      <c r="ACJ822" s="60"/>
      <c r="ACK822" s="60"/>
      <c r="ACL822" s="60"/>
      <c r="ACM822" s="60">
        <v>3.32813616135598E-3</v>
      </c>
      <c r="ACN822" s="60"/>
      <c r="ACO822" s="60"/>
      <c r="ACP822" s="60">
        <v>4.2634848063200096E-3</v>
      </c>
      <c r="ACQ822" s="60">
        <v>3.8527962220784302E-3</v>
      </c>
      <c r="ACR822" s="60"/>
      <c r="ACS822" s="60"/>
      <c r="ACT822" s="60"/>
      <c r="ACU822" s="60"/>
      <c r="ACV822" s="60"/>
      <c r="ACW822" s="60"/>
      <c r="ACX822" s="60"/>
      <c r="ACY822" s="60">
        <v>1.06945016556829</v>
      </c>
      <c r="ACZ822" s="60"/>
      <c r="ADA822" s="60">
        <v>6.1519365380598304E-3</v>
      </c>
      <c r="ADB822" s="60">
        <v>4.9573008123863496E-3</v>
      </c>
      <c r="ADC822" s="60">
        <v>4.4123464453721698E-3</v>
      </c>
      <c r="ADD822" s="60">
        <v>1.26147663068663E-3</v>
      </c>
      <c r="ADE822" s="60">
        <v>2.98905663246978E-3</v>
      </c>
    </row>
    <row r="823" spans="760:785" x14ac:dyDescent="0.25">
      <c r="ACF823" s="60">
        <v>1.9359176813319901E-3</v>
      </c>
      <c r="ACG823" s="60"/>
      <c r="ACH823" s="60"/>
      <c r="ACI823" s="60">
        <v>6.4558639769524799E-3</v>
      </c>
      <c r="ACJ823" s="60"/>
      <c r="ACK823" s="60"/>
      <c r="ACL823" s="60"/>
      <c r="ACM823" s="60">
        <v>3.3267535002135199E-3</v>
      </c>
      <c r="ACN823" s="60"/>
      <c r="ACO823" s="60"/>
      <c r="ACP823" s="60">
        <v>4.2541798639500498E-3</v>
      </c>
      <c r="ACQ823" s="60">
        <v>3.8491819317804802E-3</v>
      </c>
      <c r="ACR823" s="60"/>
      <c r="ACS823" s="60"/>
      <c r="ACT823" s="60"/>
      <c r="ACU823" s="60"/>
      <c r="ACV823" s="60"/>
      <c r="ACW823" s="60"/>
      <c r="ACX823" s="60"/>
      <c r="ACY823" s="60">
        <v>1.0694496055065601</v>
      </c>
      <c r="ACZ823" s="60"/>
      <c r="ADA823" s="60">
        <v>6.1162559370149198E-3</v>
      </c>
      <c r="ADB823" s="60">
        <v>4.9480253626630203E-3</v>
      </c>
      <c r="ADC823" s="60">
        <v>4.3869453613141996E-3</v>
      </c>
      <c r="ADD823" s="60">
        <v>1.2351006618523299E-3</v>
      </c>
      <c r="ADE823" s="60">
        <v>2.87297950539603E-3</v>
      </c>
    </row>
    <row r="824" spans="760:785" x14ac:dyDescent="0.25">
      <c r="ACF824" s="60">
        <v>1.9355071400099101E-3</v>
      </c>
      <c r="ACG824" s="60"/>
      <c r="ACH824" s="60"/>
      <c r="ACI824" s="60">
        <v>6.4480858069071298E-3</v>
      </c>
      <c r="ACJ824" s="60"/>
      <c r="ACK824" s="60"/>
      <c r="ACL824" s="60"/>
      <c r="ACM824" s="60">
        <v>3.3080031574952598E-3</v>
      </c>
      <c r="ACN824" s="60"/>
      <c r="ACO824" s="60"/>
      <c r="ACP824" s="60">
        <v>4.2538715210535703E-3</v>
      </c>
      <c r="ACQ824" s="60">
        <v>3.8423072483815802E-3</v>
      </c>
      <c r="ACR824" s="60"/>
      <c r="ACS824" s="60"/>
      <c r="ACT824" s="60"/>
      <c r="ACU824" s="60"/>
      <c r="ACV824" s="60"/>
      <c r="ACW824" s="60"/>
      <c r="ACX824" s="60"/>
      <c r="ACY824" s="60">
        <v>1.06944304567463</v>
      </c>
      <c r="ACZ824" s="60"/>
      <c r="ADA824" s="60">
        <v>6.1125960650893901E-3</v>
      </c>
      <c r="ADB824" s="60">
        <v>4.9224971291377097E-3</v>
      </c>
      <c r="ADC824" s="60">
        <v>4.38058209637141E-3</v>
      </c>
      <c r="ADD824" s="60">
        <v>1.2170668722510101E-3</v>
      </c>
      <c r="ADE824" s="60">
        <v>2.8187023741802599E-3</v>
      </c>
    </row>
    <row r="825" spans="760:785" x14ac:dyDescent="0.25">
      <c r="ACF825" s="60">
        <v>1.9104125551411E-3</v>
      </c>
      <c r="ACG825" s="60"/>
      <c r="ACH825" s="60"/>
      <c r="ACI825" s="60">
        <v>6.4332237351809101E-3</v>
      </c>
      <c r="ACJ825" s="60"/>
      <c r="ACK825" s="60"/>
      <c r="ACL825" s="60"/>
      <c r="ACM825" s="60">
        <v>3.29414085487374E-3</v>
      </c>
      <c r="ACN825" s="60"/>
      <c r="ACO825" s="60"/>
      <c r="ACP825" s="60">
        <v>4.2485334733385E-3</v>
      </c>
      <c r="ACQ825" s="60">
        <v>3.8344827541852301E-3</v>
      </c>
      <c r="ACR825" s="60"/>
      <c r="ACS825" s="60"/>
      <c r="ACT825" s="60"/>
      <c r="ACU825" s="60"/>
      <c r="ACV825" s="60"/>
      <c r="ACW825" s="60"/>
      <c r="ACX825" s="60"/>
      <c r="ACY825" s="60">
        <v>1.0694359929264901</v>
      </c>
      <c r="ACZ825" s="60"/>
      <c r="ADA825" s="60">
        <v>6.1049391138985496E-3</v>
      </c>
      <c r="ADB825" s="60">
        <v>4.92219935365611E-3</v>
      </c>
      <c r="ADC825" s="60">
        <v>4.3339982158779704E-3</v>
      </c>
      <c r="ADD825" s="60">
        <v>1.21139919538328E-3</v>
      </c>
      <c r="ADE825" s="60">
        <v>2.7812278069339999E-3</v>
      </c>
    </row>
    <row r="826" spans="760:785" x14ac:dyDescent="0.25">
      <c r="ACF826" s="60">
        <v>1.88243599945374E-3</v>
      </c>
      <c r="ACG826" s="60"/>
      <c r="ACH826" s="60"/>
      <c r="ACI826" s="60">
        <v>6.4280653843132697E-3</v>
      </c>
      <c r="ACJ826" s="60"/>
      <c r="ACK826" s="60"/>
      <c r="ACL826" s="60"/>
      <c r="ACM826" s="60">
        <v>3.2919348081719901E-3</v>
      </c>
      <c r="ACN826" s="60"/>
      <c r="ACO826" s="60"/>
      <c r="ACP826" s="60">
        <v>4.2441354732182402E-3</v>
      </c>
      <c r="ACQ826" s="60">
        <v>3.78390182367494E-3</v>
      </c>
      <c r="ACR826" s="60"/>
      <c r="ACS826" s="60"/>
      <c r="ACT826" s="60"/>
      <c r="ACU826" s="60"/>
      <c r="ACV826" s="60"/>
      <c r="ACW826" s="60"/>
      <c r="ACX826" s="60"/>
      <c r="ACY826" s="60">
        <v>1.0694246927819799</v>
      </c>
      <c r="ACZ826" s="60"/>
      <c r="ADA826" s="60">
        <v>6.1020367189723902E-3</v>
      </c>
      <c r="ADB826" s="60">
        <v>4.8859835255891304E-3</v>
      </c>
      <c r="ADC826" s="60">
        <v>4.3256072240597104E-3</v>
      </c>
      <c r="ADD826" s="60">
        <v>1.19291382785533E-3</v>
      </c>
      <c r="ADE826" s="60">
        <v>2.7779345202709098E-3</v>
      </c>
    </row>
    <row r="827" spans="760:785" x14ac:dyDescent="0.25">
      <c r="ACF827" s="60">
        <v>1.8455059580848501E-3</v>
      </c>
      <c r="ACG827" s="60"/>
      <c r="ACH827" s="60"/>
      <c r="ACI827" s="60">
        <v>6.3978214922406299E-3</v>
      </c>
      <c r="ACJ827" s="60"/>
      <c r="ACK827" s="60"/>
      <c r="ACL827" s="60"/>
      <c r="ACM827" s="60">
        <v>3.2900008527832099E-3</v>
      </c>
      <c r="ACN827" s="60"/>
      <c r="ACO827" s="60"/>
      <c r="ACP827" s="60">
        <v>4.2440811241363698E-3</v>
      </c>
      <c r="ACQ827" s="60">
        <v>3.75115365629388E-3</v>
      </c>
      <c r="ACR827" s="60"/>
      <c r="ACS827" s="60"/>
      <c r="ACT827" s="60"/>
      <c r="ACU827" s="60"/>
      <c r="ACV827" s="60"/>
      <c r="ACW827" s="60"/>
      <c r="ACX827" s="60"/>
      <c r="ACY827" s="60">
        <v>1.0694144773469101</v>
      </c>
      <c r="ACZ827" s="60"/>
      <c r="ADA827" s="60">
        <v>6.0998519278654302E-3</v>
      </c>
      <c r="ADB827" s="60">
        <v>4.8821309690319503E-3</v>
      </c>
      <c r="ADC827" s="60">
        <v>4.2915817982822797E-3</v>
      </c>
      <c r="ADD827" s="60">
        <v>1.1333799829433501E-3</v>
      </c>
      <c r="ADE827" s="60">
        <v>2.6720028580395501E-3</v>
      </c>
    </row>
    <row r="828" spans="760:785" x14ac:dyDescent="0.25">
      <c r="ACF828" s="60">
        <v>1.8324165719324399E-3</v>
      </c>
      <c r="ACG828" s="60"/>
      <c r="ACH828" s="60"/>
      <c r="ACI828" s="60">
        <v>6.3926948553529898E-3</v>
      </c>
      <c r="ACJ828" s="60"/>
      <c r="ACK828" s="60"/>
      <c r="ACL828" s="60"/>
      <c r="ACM828" s="60">
        <v>3.2785585510511001E-3</v>
      </c>
      <c r="ACN828" s="60"/>
      <c r="ACO828" s="60"/>
      <c r="ACP828" s="60">
        <v>4.2343964835277999E-3</v>
      </c>
      <c r="ACQ828" s="60">
        <v>3.72577668976175E-3</v>
      </c>
      <c r="ACR828" s="60"/>
      <c r="ACS828" s="60"/>
      <c r="ACT828" s="60"/>
      <c r="ACU828" s="60"/>
      <c r="ACV828" s="60"/>
      <c r="ACW828" s="60"/>
      <c r="ACX828" s="60"/>
      <c r="ACY828" s="60">
        <v>1.0694123174038399</v>
      </c>
      <c r="ACZ828" s="60"/>
      <c r="ADA828" s="60">
        <v>6.0855888622225801E-3</v>
      </c>
      <c r="ADB828" s="60">
        <v>4.8462181143985403E-3</v>
      </c>
      <c r="ADC828" s="60">
        <v>4.2909862751192096E-3</v>
      </c>
      <c r="ADD828" s="60">
        <v>1.11179081781973E-3</v>
      </c>
      <c r="ADE828" s="60">
        <v>2.64260256292703E-3</v>
      </c>
    </row>
    <row r="829" spans="760:785" x14ac:dyDescent="0.25">
      <c r="ACF829" s="60">
        <v>1.79038939147007E-3</v>
      </c>
      <c r="ACG829" s="60"/>
      <c r="ACH829" s="60"/>
      <c r="ACI829" s="60">
        <v>6.3576337703057902E-3</v>
      </c>
      <c r="ACJ829" s="60"/>
      <c r="ACK829" s="60"/>
      <c r="ACL829" s="60"/>
      <c r="ACM829" s="60">
        <v>3.2463671358936102E-3</v>
      </c>
      <c r="ACN829" s="60"/>
      <c r="ACO829" s="60"/>
      <c r="ACP829" s="60">
        <v>4.2340295963944402E-3</v>
      </c>
      <c r="ACQ829" s="60">
        <v>3.72148437774308E-3</v>
      </c>
      <c r="ACR829" s="60"/>
      <c r="ACS829" s="60"/>
      <c r="ACT829" s="60"/>
      <c r="ACU829" s="60"/>
      <c r="ACV829" s="60"/>
      <c r="ACW829" s="60"/>
      <c r="ACX829" s="60"/>
      <c r="ACY829" s="60">
        <v>1.0693901056703401</v>
      </c>
      <c r="ACZ829" s="60"/>
      <c r="ADA829" s="60">
        <v>6.0729491861543604E-3</v>
      </c>
      <c r="ADB829" s="60">
        <v>4.7492571249313203E-3</v>
      </c>
      <c r="ADC829" s="60">
        <v>4.2888921238095398E-3</v>
      </c>
      <c r="ADD829" s="60">
        <v>1.0957467130338901E-3</v>
      </c>
      <c r="ADE829" s="60">
        <v>2.6225006741489101E-3</v>
      </c>
    </row>
    <row r="830" spans="760:785" x14ac:dyDescent="0.25">
      <c r="ACF830" s="60">
        <v>1.77314895893892E-3</v>
      </c>
      <c r="ACG830" s="60"/>
      <c r="ACH830" s="60"/>
      <c r="ACI830" s="60">
        <v>6.3409570020978197E-3</v>
      </c>
      <c r="ACJ830" s="60"/>
      <c r="ACK830" s="60"/>
      <c r="ACL830" s="60"/>
      <c r="ACM830" s="60">
        <v>3.2256406952795402E-3</v>
      </c>
      <c r="ACN830" s="60"/>
      <c r="ACO830" s="60"/>
      <c r="ACP830" s="60">
        <v>4.2286391909161702E-3</v>
      </c>
      <c r="ACQ830" s="60">
        <v>3.6828587683044299E-3</v>
      </c>
      <c r="ACR830" s="60"/>
      <c r="ACS830" s="60"/>
      <c r="ACT830" s="60"/>
      <c r="ACU830" s="60"/>
      <c r="ACV830" s="60"/>
      <c r="ACW830" s="60"/>
      <c r="ACX830" s="60"/>
      <c r="ACY830" s="60">
        <v>1.06931761902889</v>
      </c>
      <c r="ACZ830" s="60"/>
      <c r="ADA830" s="60">
        <v>6.0708080826845402E-3</v>
      </c>
      <c r="ADB830" s="60">
        <v>4.7469219180854604E-3</v>
      </c>
      <c r="ADC830" s="60">
        <v>4.2428343592086498E-3</v>
      </c>
      <c r="ADD830" s="60">
        <v>1.0323632560975101E-3</v>
      </c>
      <c r="ADE830" s="60">
        <v>2.59103630230765E-3</v>
      </c>
    </row>
    <row r="831" spans="760:785" x14ac:dyDescent="0.25">
      <c r="ACF831" s="60">
        <v>1.6781132394528501E-3</v>
      </c>
      <c r="ACG831" s="60"/>
      <c r="ACH831" s="60"/>
      <c r="ACI831" s="60">
        <v>6.3206233080827998E-3</v>
      </c>
      <c r="ACJ831" s="60"/>
      <c r="ACK831" s="60"/>
      <c r="ACL831" s="60"/>
      <c r="ACM831" s="60">
        <v>3.2201013140464099E-3</v>
      </c>
      <c r="ACN831" s="60"/>
      <c r="ACO831" s="60"/>
      <c r="ACP831" s="60">
        <v>4.2221668574177803E-3</v>
      </c>
      <c r="ACQ831" s="60">
        <v>3.6507810292837001E-3</v>
      </c>
      <c r="ACR831" s="60"/>
      <c r="ACS831" s="60"/>
      <c r="ACT831" s="60"/>
      <c r="ACU831" s="60"/>
      <c r="ACV831" s="60"/>
      <c r="ACW831" s="60"/>
      <c r="ACX831" s="60"/>
      <c r="ACY831" s="60">
        <v>1.06930472188339</v>
      </c>
      <c r="ACZ831" s="60"/>
      <c r="ADA831" s="60">
        <v>6.0702043641167403E-3</v>
      </c>
      <c r="ADB831" s="60">
        <v>4.70002218786854E-3</v>
      </c>
      <c r="ADC831" s="60">
        <v>4.2260827414764201E-3</v>
      </c>
      <c r="ADD831" s="60">
        <v>9.8932510037647091E-4</v>
      </c>
      <c r="ADE831" s="60">
        <v>2.57434463411643E-3</v>
      </c>
    </row>
    <row r="832" spans="760:785" x14ac:dyDescent="0.25">
      <c r="ACF832" s="60">
        <v>1.66157688777864E-3</v>
      </c>
      <c r="ACG832" s="60"/>
      <c r="ACH832" s="60"/>
      <c r="ACI832" s="60">
        <v>6.2949691445485399E-3</v>
      </c>
      <c r="ACJ832" s="60"/>
      <c r="ACK832" s="60"/>
      <c r="ACL832" s="60"/>
      <c r="ACM832" s="60">
        <v>3.2178009578829499E-3</v>
      </c>
      <c r="ACN832" s="60"/>
      <c r="ACO832" s="60"/>
      <c r="ACP832" s="60">
        <v>4.2068626300649399E-3</v>
      </c>
      <c r="ACQ832" s="60">
        <v>3.6324152497331898E-3</v>
      </c>
      <c r="ACR832" s="60"/>
      <c r="ACS832" s="60"/>
      <c r="ACT832" s="60"/>
      <c r="ACU832" s="60"/>
      <c r="ACV832" s="60"/>
      <c r="ACW832" s="60"/>
      <c r="ACX832" s="60"/>
      <c r="ACY832" s="60">
        <v>1.06927202200342</v>
      </c>
      <c r="ACZ832" s="60"/>
      <c r="ADA832" s="60">
        <v>6.0470686981082197E-3</v>
      </c>
      <c r="ADB832" s="60">
        <v>4.6774847587609603E-3</v>
      </c>
      <c r="ADC832" s="60">
        <v>4.2230666439727798E-3</v>
      </c>
      <c r="ADD832" s="60">
        <v>9.5211035430374004E-4</v>
      </c>
      <c r="ADE832" s="60">
        <v>2.5427851309524998E-3</v>
      </c>
    </row>
    <row r="833" spans="760:785" x14ac:dyDescent="0.25">
      <c r="ACF833" s="60">
        <v>1.61562936104666E-3</v>
      </c>
      <c r="ACG833" s="60"/>
      <c r="ACH833" s="60"/>
      <c r="ACI833" s="60">
        <v>6.2781328735917697E-3</v>
      </c>
      <c r="ACJ833" s="60"/>
      <c r="ACK833" s="60"/>
      <c r="ACL833" s="60"/>
      <c r="ACM833" s="60">
        <v>3.21497214570883E-3</v>
      </c>
      <c r="ACN833" s="60"/>
      <c r="ACO833" s="60"/>
      <c r="ACP833" s="60">
        <v>4.1949884621300801E-3</v>
      </c>
      <c r="ACQ833" s="60">
        <v>3.6255780858472498E-3</v>
      </c>
      <c r="ACR833" s="60"/>
      <c r="ACS833" s="60"/>
      <c r="ACT833" s="60"/>
      <c r="ACU833" s="60"/>
      <c r="ACV833" s="60"/>
      <c r="ACW833" s="60"/>
      <c r="ACX833" s="60"/>
      <c r="ACY833" s="60">
        <v>1.0692528867422899</v>
      </c>
      <c r="ACZ833" s="60"/>
      <c r="ADA833" s="60">
        <v>6.0463074085338802E-3</v>
      </c>
      <c r="ADB833" s="60">
        <v>4.6390209055062904E-3</v>
      </c>
      <c r="ADC833" s="60">
        <v>4.2120438023086799E-3</v>
      </c>
      <c r="ADD833" s="60">
        <v>8.96492215012219E-4</v>
      </c>
      <c r="ADE833" s="60">
        <v>2.5016814477596999E-3</v>
      </c>
    </row>
    <row r="834" spans="760:785" x14ac:dyDescent="0.25">
      <c r="ACF834" s="60">
        <v>1.5865628789314299E-3</v>
      </c>
      <c r="ACG834" s="60"/>
      <c r="ACH834" s="60"/>
      <c r="ACI834" s="60">
        <v>6.2708987425945202E-3</v>
      </c>
      <c r="ACJ834" s="60"/>
      <c r="ACK834" s="60"/>
      <c r="ACL834" s="60"/>
      <c r="ACM834" s="60">
        <v>3.2053559036264098E-3</v>
      </c>
      <c r="ACN834" s="60"/>
      <c r="ACO834" s="60"/>
      <c r="ACP834" s="60">
        <v>4.1743326215489202E-3</v>
      </c>
      <c r="ACQ834" s="60">
        <v>3.6154752306442701E-3</v>
      </c>
      <c r="ACR834" s="60"/>
      <c r="ACS834" s="60"/>
      <c r="ACT834" s="60"/>
      <c r="ACU834" s="60"/>
      <c r="ACV834" s="60"/>
      <c r="ACW834" s="60"/>
      <c r="ACX834" s="60"/>
      <c r="ACY834" s="60">
        <v>1.06925132178158</v>
      </c>
      <c r="ACZ834" s="60"/>
      <c r="ADA834" s="60">
        <v>6.0395649665744297E-3</v>
      </c>
      <c r="ADB834" s="60">
        <v>4.6345147004265104E-3</v>
      </c>
      <c r="ADC834" s="60">
        <v>4.1748045078579803E-3</v>
      </c>
      <c r="ADD834" s="60">
        <v>8.8808936131689698E-4</v>
      </c>
      <c r="ADE834" s="60">
        <v>2.4635865453941602E-3</v>
      </c>
    </row>
    <row r="835" spans="760:785" x14ac:dyDescent="0.25">
      <c r="ACF835" s="60">
        <v>1.5104569715981601E-3</v>
      </c>
      <c r="ACG835" s="60"/>
      <c r="ACH835" s="60"/>
      <c r="ACI835" s="60">
        <v>6.2684903063974099E-3</v>
      </c>
      <c r="ACJ835" s="60"/>
      <c r="ACK835" s="60"/>
      <c r="ACL835" s="60"/>
      <c r="ACM835" s="60">
        <v>3.1998669208779E-3</v>
      </c>
      <c r="ACN835" s="60"/>
      <c r="ACO835" s="60"/>
      <c r="ACP835" s="60">
        <v>4.1398829044692097E-3</v>
      </c>
      <c r="ACQ835" s="60">
        <v>3.6149416488222902E-3</v>
      </c>
      <c r="ACR835" s="60"/>
      <c r="ACS835" s="60"/>
      <c r="ACT835" s="60"/>
      <c r="ACU835" s="60"/>
      <c r="ACV835" s="60"/>
      <c r="ACW835" s="60"/>
      <c r="ACX835" s="60"/>
      <c r="ACY835" s="60">
        <v>1.0692499596526199</v>
      </c>
      <c r="ACZ835" s="60"/>
      <c r="ADA835" s="60">
        <v>5.9883085051449202E-3</v>
      </c>
      <c r="ADB835" s="60">
        <v>4.63269688135885E-3</v>
      </c>
      <c r="ADC835" s="60">
        <v>4.1675020565243E-3</v>
      </c>
      <c r="ADD835" s="60">
        <v>8.8281853724951197E-4</v>
      </c>
      <c r="ADE835" s="60">
        <v>2.46137502572648E-3</v>
      </c>
    </row>
    <row r="836" spans="760:785" x14ac:dyDescent="0.25">
      <c r="ACF836" s="60">
        <v>1.4547733144598301E-3</v>
      </c>
      <c r="ACG836" s="60"/>
      <c r="ACH836" s="60"/>
      <c r="ACI836" s="60">
        <v>6.26737327117966E-3</v>
      </c>
      <c r="ACJ836" s="60"/>
      <c r="ACK836" s="60"/>
      <c r="ACL836" s="60"/>
      <c r="ACM836" s="60">
        <v>3.1937956439790699E-3</v>
      </c>
      <c r="ACN836" s="60"/>
      <c r="ACO836" s="60"/>
      <c r="ACP836" s="60">
        <v>4.1379998202779201E-3</v>
      </c>
      <c r="ACQ836" s="60">
        <v>3.6141010601835801E-3</v>
      </c>
      <c r="ACR836" s="60"/>
      <c r="ACS836" s="60"/>
      <c r="ACT836" s="60"/>
      <c r="ACU836" s="60"/>
      <c r="ACV836" s="60"/>
      <c r="ACW836" s="60"/>
      <c r="ACX836" s="60"/>
      <c r="ACY836" s="60">
        <v>1.0692181746455101</v>
      </c>
      <c r="ACZ836" s="60"/>
      <c r="ADA836" s="60">
        <v>5.9430943886993898E-3</v>
      </c>
      <c r="ADB836" s="60">
        <v>4.6161579403817803E-3</v>
      </c>
      <c r="ADC836" s="60">
        <v>4.1648224477196004E-3</v>
      </c>
      <c r="ADD836" s="60">
        <v>8.6030752501703705E-4</v>
      </c>
      <c r="ADE836" s="60">
        <v>2.4015042673517701E-3</v>
      </c>
    </row>
    <row r="837" spans="760:785" x14ac:dyDescent="0.25">
      <c r="ACF837" s="60">
        <v>1.4317742456363099E-3</v>
      </c>
      <c r="ACG837" s="60"/>
      <c r="ACH837" s="60"/>
      <c r="ACI837" s="60">
        <v>6.2471052891418096E-3</v>
      </c>
      <c r="ACJ837" s="60"/>
      <c r="ACK837" s="60"/>
      <c r="ACL837" s="60"/>
      <c r="ACM837" s="60">
        <v>3.1854692539608699E-3</v>
      </c>
      <c r="ACN837" s="60"/>
      <c r="ACO837" s="60"/>
      <c r="ACP837" s="60">
        <v>4.0947882862659999E-3</v>
      </c>
      <c r="ACQ837" s="60">
        <v>3.59967605262561E-3</v>
      </c>
      <c r="ACR837" s="60"/>
      <c r="ACS837" s="60"/>
      <c r="ACT837" s="60"/>
      <c r="ACU837" s="60"/>
      <c r="ACV837" s="60"/>
      <c r="ACW837" s="60"/>
      <c r="ACX837" s="60"/>
      <c r="ACY837" s="60">
        <v>1.0692091170601301</v>
      </c>
      <c r="ACZ837" s="60"/>
      <c r="ADA837" s="60">
        <v>5.9152694221038804E-3</v>
      </c>
      <c r="ADB837" s="60">
        <v>4.5677361991530501E-3</v>
      </c>
      <c r="ADC837" s="60">
        <v>4.1396471510829896E-3</v>
      </c>
      <c r="ADD837" s="60">
        <v>6.9795320149245897E-4</v>
      </c>
      <c r="ADE837" s="60">
        <v>2.3975375237112301E-3</v>
      </c>
    </row>
    <row r="838" spans="760:785" x14ac:dyDescent="0.25">
      <c r="ACF838" s="60">
        <v>1.39680064796487E-3</v>
      </c>
      <c r="ACG838" s="60"/>
      <c r="ACH838" s="60"/>
      <c r="ACI838" s="60">
        <v>6.2352954123248497E-3</v>
      </c>
      <c r="ACJ838" s="60"/>
      <c r="ACK838" s="60"/>
      <c r="ACL838" s="60"/>
      <c r="ACM838" s="60">
        <v>3.1604466450986602E-3</v>
      </c>
      <c r="ACN838" s="60"/>
      <c r="ACO838" s="60"/>
      <c r="ACP838" s="60">
        <v>4.08017651138804E-3</v>
      </c>
      <c r="ACQ838" s="60">
        <v>3.5790019517549301E-3</v>
      </c>
      <c r="ACR838" s="60"/>
      <c r="ACS838" s="60"/>
      <c r="ACT838" s="60"/>
      <c r="ACU838" s="60"/>
      <c r="ACV838" s="60"/>
      <c r="ACW838" s="60"/>
      <c r="ACX838" s="60"/>
      <c r="ACY838" s="60">
        <v>1.0691785241562199</v>
      </c>
      <c r="ACZ838" s="60"/>
      <c r="ADA838" s="60">
        <v>5.9035228106495497E-3</v>
      </c>
      <c r="ADB838" s="60">
        <v>4.4821751556211598E-3</v>
      </c>
      <c r="ADC838" s="60">
        <v>4.1359062244383602E-3</v>
      </c>
      <c r="ADD838" s="60">
        <v>6.7802190800573202E-4</v>
      </c>
      <c r="ADE838" s="60">
        <v>2.3904176695876702E-3</v>
      </c>
    </row>
    <row r="839" spans="760:785" x14ac:dyDescent="0.25">
      <c r="ACF839" s="60">
        <v>1.39016581511587E-3</v>
      </c>
      <c r="ACG839" s="60"/>
      <c r="ACH839" s="60"/>
      <c r="ACI839" s="60">
        <v>6.2091187950255103E-3</v>
      </c>
      <c r="ACJ839" s="60"/>
      <c r="ACK839" s="60"/>
      <c r="ACL839" s="60"/>
      <c r="ACM839" s="60">
        <v>3.1554202559295201E-3</v>
      </c>
      <c r="ACN839" s="60"/>
      <c r="ACO839" s="60"/>
      <c r="ACP839" s="60">
        <v>4.0699472557119499E-3</v>
      </c>
      <c r="ACQ839" s="60">
        <v>3.57824065873161E-3</v>
      </c>
      <c r="ACR839" s="60"/>
      <c r="ACS839" s="60"/>
      <c r="ACT839" s="60"/>
      <c r="ACU839" s="60"/>
      <c r="ACV839" s="60"/>
      <c r="ACW839" s="60"/>
      <c r="ACX839" s="60"/>
      <c r="ACY839" s="60">
        <v>1.0691405404380601</v>
      </c>
      <c r="ACZ839" s="60"/>
      <c r="ADA839" s="60">
        <v>5.89687904179947E-3</v>
      </c>
      <c r="ADB839" s="60">
        <v>4.4725166789133797E-3</v>
      </c>
      <c r="ADC839" s="60">
        <v>4.1136072285826997E-3</v>
      </c>
      <c r="ADD839" s="60">
        <v>6.7040190034829597E-4</v>
      </c>
      <c r="ADE839" s="60">
        <v>2.3190095390634002E-3</v>
      </c>
    </row>
    <row r="840" spans="760:785" x14ac:dyDescent="0.25">
      <c r="ACF840" s="60">
        <v>1.35357354160024E-3</v>
      </c>
      <c r="ACG840" s="60"/>
      <c r="ACH840" s="60"/>
      <c r="ACI840" s="60">
        <v>6.1989162070483E-3</v>
      </c>
      <c r="ACJ840" s="60"/>
      <c r="ACK840" s="60"/>
      <c r="ACL840" s="60"/>
      <c r="ACM840" s="60">
        <v>3.15057702008994E-3</v>
      </c>
      <c r="ACN840" s="60"/>
      <c r="ACO840" s="60"/>
      <c r="ACP840" s="60">
        <v>4.0669501435022697E-3</v>
      </c>
      <c r="ACQ840" s="60">
        <v>3.5756928924930501E-3</v>
      </c>
      <c r="ACR840" s="60"/>
      <c r="ACS840" s="60"/>
      <c r="ACT840" s="60"/>
      <c r="ACU840" s="60"/>
      <c r="ACV840" s="60"/>
      <c r="ACW840" s="60"/>
      <c r="ACX840" s="60"/>
      <c r="ACY840" s="60">
        <v>1.0691370371806801</v>
      </c>
      <c r="ACZ840" s="60"/>
      <c r="ADA840" s="60">
        <v>5.8521546395365999E-3</v>
      </c>
      <c r="ADB840" s="60">
        <v>4.4699541556140901E-3</v>
      </c>
      <c r="ADC840" s="60">
        <v>4.0942505380969297E-3</v>
      </c>
      <c r="ADD840" s="60">
        <v>2.21204926774756E-4</v>
      </c>
      <c r="ADE840" s="60">
        <v>2.2845912292739699E-3</v>
      </c>
    </row>
    <row r="841" spans="760:785" x14ac:dyDescent="0.25">
      <c r="ACF841" s="60">
        <v>1.3520308675127699E-3</v>
      </c>
      <c r="ACG841" s="60"/>
      <c r="ACH841" s="60"/>
      <c r="ACI841" s="60">
        <v>6.1742708355821598E-3</v>
      </c>
      <c r="ACJ841" s="60"/>
      <c r="ACK841" s="60"/>
      <c r="ACL841" s="60"/>
      <c r="ACM841" s="60">
        <v>3.10145286275586E-3</v>
      </c>
      <c r="ACN841" s="60"/>
      <c r="ACO841" s="60"/>
      <c r="ACP841" s="60">
        <v>4.0622897718432397E-3</v>
      </c>
      <c r="ACQ841" s="60">
        <v>3.54519645949629E-3</v>
      </c>
      <c r="ACR841" s="60"/>
      <c r="ACS841" s="60"/>
      <c r="ACT841" s="60"/>
      <c r="ACU841" s="60"/>
      <c r="ACV841" s="60"/>
      <c r="ACW841" s="60"/>
      <c r="ACX841" s="60"/>
      <c r="ACY841" s="60">
        <v>1.06911311349862</v>
      </c>
      <c r="ACZ841" s="60"/>
      <c r="ADA841" s="60">
        <v>5.83885878177499E-3</v>
      </c>
      <c r="ADB841" s="60">
        <v>4.4630112334545901E-3</v>
      </c>
      <c r="ADC841" s="60">
        <v>4.0929844041793697E-3</v>
      </c>
      <c r="ADD841" s="312">
        <v>8.49435834842788E-5</v>
      </c>
      <c r="ADE841" s="60">
        <v>2.2744941400288099E-3</v>
      </c>
    </row>
    <row r="842" spans="760:785" x14ac:dyDescent="0.25">
      <c r="ACF842" s="60">
        <v>1.32893691247894E-3</v>
      </c>
      <c r="ACG842" s="60"/>
      <c r="ACH842" s="60"/>
      <c r="ACI842" s="60">
        <v>6.1552801056211099E-3</v>
      </c>
      <c r="ACJ842" s="60"/>
      <c r="ACK842" s="60"/>
      <c r="ACL842" s="60"/>
      <c r="ACM842" s="60">
        <v>3.0969739660269102E-3</v>
      </c>
      <c r="ACN842" s="60"/>
      <c r="ACO842" s="60"/>
      <c r="ACP842" s="60">
        <v>4.0564480470464603E-3</v>
      </c>
      <c r="ACQ842" s="60">
        <v>3.54501924085483E-3</v>
      </c>
      <c r="ACR842" s="60"/>
      <c r="ACS842" s="60"/>
      <c r="ACT842" s="60"/>
      <c r="ACU842" s="60"/>
      <c r="ACV842" s="60"/>
      <c r="ACW842" s="60"/>
      <c r="ACX842" s="60"/>
      <c r="ACY842" s="60">
        <v>1.06909198965609</v>
      </c>
      <c r="ACZ842" s="60"/>
      <c r="ADA842" s="60">
        <v>5.8277376685374003E-3</v>
      </c>
      <c r="ADB842" s="60">
        <v>4.4513550904649504E-3</v>
      </c>
      <c r="ADC842" s="60">
        <v>4.0907323726453301E-3</v>
      </c>
      <c r="ADD842" s="312">
        <v>5.5511151231257802E-17</v>
      </c>
      <c r="ADE842" s="60">
        <v>2.24608319836571E-3</v>
      </c>
    </row>
    <row r="843" spans="760:785" x14ac:dyDescent="0.25">
      <c r="ACF843" s="60">
        <v>1.3261372354405601E-3</v>
      </c>
      <c r="ACG843" s="60"/>
      <c r="ACH843" s="60"/>
      <c r="ACI843" s="60">
        <v>6.1125960650893901E-3</v>
      </c>
      <c r="ACJ843" s="60"/>
      <c r="ACK843" s="60"/>
      <c r="ACL843" s="60"/>
      <c r="ACM843" s="60">
        <v>3.07322648290461E-3</v>
      </c>
      <c r="ACN843" s="60"/>
      <c r="ACO843" s="60"/>
      <c r="ACP843" s="60">
        <v>4.0540906309101598E-3</v>
      </c>
      <c r="ACQ843" s="60">
        <v>3.5254659727593399E-3</v>
      </c>
      <c r="ACR843" s="60"/>
      <c r="ACS843" s="60"/>
      <c r="ACT843" s="60"/>
      <c r="ACU843" s="60"/>
      <c r="ACV843" s="60"/>
      <c r="ACW843" s="60"/>
      <c r="ACX843" s="60"/>
      <c r="ACY843" s="60">
        <v>1.06904846051658</v>
      </c>
      <c r="ACZ843" s="60"/>
      <c r="ADA843" s="60">
        <v>5.8063743170583297E-3</v>
      </c>
      <c r="ADB843" s="60">
        <v>4.4428441797811002E-3</v>
      </c>
      <c r="ADC843" s="60">
        <v>4.0393931152937499E-3</v>
      </c>
      <c r="ADD843" s="312">
        <v>4.1633363423443401E-17</v>
      </c>
      <c r="ADE843" s="60">
        <v>2.2396087572535898E-3</v>
      </c>
    </row>
    <row r="844" spans="760:785" x14ac:dyDescent="0.25">
      <c r="ACF844" s="60">
        <v>1.2760286657415899E-3</v>
      </c>
      <c r="ACG844" s="60"/>
      <c r="ACH844" s="60"/>
      <c r="ACI844" s="60">
        <v>6.11095579558491E-3</v>
      </c>
      <c r="ACJ844" s="60"/>
      <c r="ACK844" s="60"/>
      <c r="ACL844" s="60"/>
      <c r="ACM844" s="60">
        <v>3.0660291529406199E-3</v>
      </c>
      <c r="ACN844" s="60"/>
      <c r="ACO844" s="60"/>
      <c r="ACP844" s="60">
        <v>4.0280410837705699E-3</v>
      </c>
      <c r="ACQ844" s="60">
        <v>3.52414111463381E-3</v>
      </c>
      <c r="ACR844" s="60"/>
      <c r="ACS844" s="60"/>
      <c r="ACT844" s="60"/>
      <c r="ACU844" s="60"/>
      <c r="ACV844" s="60"/>
      <c r="ACW844" s="60"/>
      <c r="ACX844" s="60"/>
      <c r="ACY844" s="60">
        <v>1.0690451426860299</v>
      </c>
      <c r="ACZ844" s="60"/>
      <c r="ADA844" s="60">
        <v>5.78483812379806E-3</v>
      </c>
      <c r="ADB844" s="60">
        <v>4.4423313796271603E-3</v>
      </c>
      <c r="ADC844" s="60">
        <v>4.0311305516938702E-3</v>
      </c>
      <c r="ADD844" s="312">
        <v>3.8163916471489799E-17</v>
      </c>
      <c r="ADE844" s="60">
        <v>2.2135366884975401E-3</v>
      </c>
    </row>
    <row r="845" spans="760:785" x14ac:dyDescent="0.25">
      <c r="ACF845" s="60">
        <v>1.2567876003141301E-3</v>
      </c>
      <c r="ACG845" s="60"/>
      <c r="ACH845" s="60"/>
      <c r="ACI845" s="60">
        <v>6.1000933775414998E-3</v>
      </c>
      <c r="ACJ845" s="60"/>
      <c r="ACK845" s="60"/>
      <c r="ACL845" s="60"/>
      <c r="ACM845" s="60">
        <v>3.0629321619001699E-3</v>
      </c>
      <c r="ACN845" s="60"/>
      <c r="ACO845" s="60"/>
      <c r="ACP845" s="60">
        <v>4.0025659987979198E-3</v>
      </c>
      <c r="ACQ845" s="60">
        <v>3.5176911561051998E-3</v>
      </c>
      <c r="ACR845" s="60"/>
      <c r="ACS845" s="60"/>
      <c r="ACT845" s="60"/>
      <c r="ACU845" s="60"/>
      <c r="ACV845" s="60"/>
      <c r="ACW845" s="60"/>
      <c r="ACX845" s="60"/>
      <c r="ACY845" s="60">
        <v>1.06904506241032</v>
      </c>
      <c r="ACZ845" s="60"/>
      <c r="ADA845" s="60">
        <v>5.7394394145715904E-3</v>
      </c>
      <c r="ADB845" s="60">
        <v>4.4324656923496897E-3</v>
      </c>
      <c r="ADC845" s="60">
        <v>4.0308500698649202E-3</v>
      </c>
      <c r="ADD845" s="312">
        <v>2.7755575615628901E-17</v>
      </c>
      <c r="ADE845" s="60">
        <v>2.1707907236544598E-3</v>
      </c>
    </row>
    <row r="846" spans="760:785" x14ac:dyDescent="0.25">
      <c r="ACF846" s="60">
        <v>1.24817980981564E-3</v>
      </c>
      <c r="ACG846" s="60"/>
      <c r="ACH846" s="60"/>
      <c r="ACI846" s="60">
        <v>6.0508511486951702E-3</v>
      </c>
      <c r="ACJ846" s="60"/>
      <c r="ACK846" s="60"/>
      <c r="ACL846" s="60"/>
      <c r="ACM846" s="60">
        <v>3.04907083448785E-3</v>
      </c>
      <c r="ACN846" s="60"/>
      <c r="ACO846" s="60"/>
      <c r="ACP846" s="60">
        <v>3.9929789014326702E-3</v>
      </c>
      <c r="ACQ846" s="60">
        <v>3.51354416282857E-3</v>
      </c>
      <c r="ACR846" s="60"/>
      <c r="ACS846" s="60"/>
      <c r="ACT846" s="60"/>
      <c r="ACU846" s="60"/>
      <c r="ACV846" s="60"/>
      <c r="ACW846" s="60"/>
      <c r="ACX846" s="60"/>
      <c r="ACY846" s="60">
        <v>1.0690082163092001</v>
      </c>
      <c r="ACZ846" s="60"/>
      <c r="ADA846" s="60">
        <v>5.7227346369492001E-3</v>
      </c>
      <c r="ADB846" s="60">
        <v>4.4128335413123904E-3</v>
      </c>
      <c r="ADC846" s="60">
        <v>4.0257849097347703E-3</v>
      </c>
      <c r="ADD846" s="312">
        <v>2.7755575615628901E-17</v>
      </c>
      <c r="ADE846" s="60">
        <v>2.0879858715153301E-3</v>
      </c>
    </row>
    <row r="847" spans="760:785" x14ac:dyDescent="0.25">
      <c r="ACF847" s="60">
        <v>1.24058878940282E-3</v>
      </c>
      <c r="ACG847" s="60"/>
      <c r="ACH847" s="60"/>
      <c r="ACI847" s="60">
        <v>6.0463074085338802E-3</v>
      </c>
      <c r="ACJ847" s="60"/>
      <c r="ACK847" s="60"/>
      <c r="ACL847" s="60"/>
      <c r="ACM847" s="60">
        <v>3.0482851353761001E-3</v>
      </c>
      <c r="ACN847" s="60"/>
      <c r="ACO847" s="60"/>
      <c r="ACP847" s="60">
        <v>3.9659259192828403E-3</v>
      </c>
      <c r="ACQ847" s="60">
        <v>3.4977636322178198E-3</v>
      </c>
      <c r="ACR847" s="60"/>
      <c r="ACS847" s="60"/>
      <c r="ACT847" s="60"/>
      <c r="ACU847" s="60"/>
      <c r="ACV847" s="60"/>
      <c r="ACW847" s="60"/>
      <c r="ACX847" s="60"/>
      <c r="ACY847" s="60">
        <v>1.0689986384797801</v>
      </c>
      <c r="ACZ847" s="60"/>
      <c r="ADA847" s="60">
        <v>5.7171185304648198E-3</v>
      </c>
      <c r="ADB847" s="60">
        <v>4.4107914284195098E-3</v>
      </c>
      <c r="ADC847" s="60">
        <v>4.0118198114524502E-3</v>
      </c>
      <c r="ADD847" s="312">
        <v>2.7755575615628901E-17</v>
      </c>
      <c r="ADE847" s="60">
        <v>2.06350492925091E-3</v>
      </c>
    </row>
    <row r="848" spans="760:785" x14ac:dyDescent="0.25">
      <c r="ACF848" s="60">
        <v>1.23399802426423E-3</v>
      </c>
      <c r="ACG848" s="60"/>
      <c r="ACH848" s="60"/>
      <c r="ACI848" s="60">
        <v>6.0401858544754002E-3</v>
      </c>
      <c r="ACJ848" s="60"/>
      <c r="ACK848" s="60"/>
      <c r="ACL848" s="60"/>
      <c r="ACM848" s="60">
        <v>3.0354329333786901E-3</v>
      </c>
      <c r="ACN848" s="60"/>
      <c r="ACO848" s="60"/>
      <c r="ACP848" s="60">
        <v>3.9545283205558697E-3</v>
      </c>
      <c r="ACQ848" s="60">
        <v>3.47071589481534E-3</v>
      </c>
      <c r="ACR848" s="60"/>
      <c r="ACS848" s="60"/>
      <c r="ACT848" s="60"/>
      <c r="ACU848" s="60"/>
      <c r="ACV848" s="60"/>
      <c r="ACW848" s="60"/>
      <c r="ACX848" s="60"/>
      <c r="ACY848" s="60">
        <v>1.0689929464347701</v>
      </c>
      <c r="ACZ848" s="60"/>
      <c r="ADA848" s="60">
        <v>5.7121775204229102E-3</v>
      </c>
      <c r="ADB848" s="60">
        <v>4.3596388737519804E-3</v>
      </c>
      <c r="ADC848" s="60">
        <v>3.9597550978401298E-3</v>
      </c>
      <c r="ADD848" s="312">
        <v>2.7755575615628901E-17</v>
      </c>
      <c r="ADE848" s="60">
        <v>2.0539214458800701E-3</v>
      </c>
    </row>
    <row r="849" spans="760:785" x14ac:dyDescent="0.25">
      <c r="ACF849" s="60">
        <v>1.18921601490828E-3</v>
      </c>
      <c r="ACG849" s="60"/>
      <c r="ACH849" s="60"/>
      <c r="ACI849" s="60">
        <v>6.0325844331692597E-3</v>
      </c>
      <c r="ACJ849" s="60"/>
      <c r="ACK849" s="60"/>
      <c r="ACL849" s="60"/>
      <c r="ACM849" s="60">
        <v>2.9927503728615899E-3</v>
      </c>
      <c r="ACN849" s="60"/>
      <c r="ACO849" s="60"/>
      <c r="ACP849" s="60">
        <v>3.9301544621126502E-3</v>
      </c>
      <c r="ACQ849" s="60">
        <v>3.4286851999512698E-3</v>
      </c>
      <c r="ACR849" s="60"/>
      <c r="ACS849" s="60"/>
      <c r="ACT849" s="60"/>
      <c r="ACU849" s="60"/>
      <c r="ACV849" s="60"/>
      <c r="ACW849" s="60"/>
      <c r="ACX849" s="60"/>
      <c r="ACY849" s="60">
        <v>1.0689702223581199</v>
      </c>
      <c r="ACZ849" s="60"/>
      <c r="ADA849" s="60">
        <v>5.70989507682513E-3</v>
      </c>
      <c r="ADB849" s="60">
        <v>4.35742993728243E-3</v>
      </c>
      <c r="ADC849" s="60">
        <v>3.9407601602564797E-3</v>
      </c>
      <c r="ADD849" s="312">
        <v>2.0816681711721701E-17</v>
      </c>
      <c r="ADE849" s="60">
        <v>2.0386766677108399E-3</v>
      </c>
    </row>
    <row r="850" spans="760:785" x14ac:dyDescent="0.25">
      <c r="ACF850" s="60">
        <v>1.1877922199621501E-3</v>
      </c>
      <c r="ACG850" s="60"/>
      <c r="ACH850" s="60"/>
      <c r="ACI850" s="60">
        <v>6.0229184663433497E-3</v>
      </c>
      <c r="ACJ850" s="60"/>
      <c r="ACK850" s="60"/>
      <c r="ACL850" s="60"/>
      <c r="ACM850" s="60">
        <v>2.98526266131052E-3</v>
      </c>
      <c r="ACN850" s="60"/>
      <c r="ACO850" s="60"/>
      <c r="ACP850" s="60">
        <v>3.9297962080989401E-3</v>
      </c>
      <c r="ACQ850" s="60">
        <v>3.42205405803634E-3</v>
      </c>
      <c r="ACR850" s="60"/>
      <c r="ACS850" s="60"/>
      <c r="ACT850" s="60"/>
      <c r="ACU850" s="60"/>
      <c r="ACV850" s="60"/>
      <c r="ACW850" s="60"/>
      <c r="ACX850" s="60"/>
      <c r="ACY850" s="60">
        <v>1.0689667299376899</v>
      </c>
      <c r="ACZ850" s="60"/>
      <c r="ADA850" s="60">
        <v>5.6907159929110796E-3</v>
      </c>
      <c r="ADB850" s="60">
        <v>4.32300118355366E-3</v>
      </c>
      <c r="ADC850" s="60">
        <v>3.8843901069438901E-3</v>
      </c>
      <c r="ADD850" s="312">
        <v>2.0816681711721701E-17</v>
      </c>
      <c r="ADE850" s="60">
        <v>2.0369722320807198E-3</v>
      </c>
    </row>
    <row r="851" spans="760:785" x14ac:dyDescent="0.25">
      <c r="ACF851" s="60">
        <v>1.1649902827379299E-3</v>
      </c>
      <c r="ACG851" s="60"/>
      <c r="ACH851" s="60"/>
      <c r="ACI851" s="60">
        <v>5.9914641305971799E-3</v>
      </c>
      <c r="ACJ851" s="60"/>
      <c r="ACK851" s="60"/>
      <c r="ACL851" s="60"/>
      <c r="ACM851" s="60">
        <v>2.97568152392491E-3</v>
      </c>
      <c r="ACN851" s="60"/>
      <c r="ACO851" s="60"/>
      <c r="ACP851" s="60">
        <v>3.9199218656736003E-3</v>
      </c>
      <c r="ACQ851" s="60">
        <v>3.4079535057996999E-3</v>
      </c>
      <c r="ACR851" s="60"/>
      <c r="ACS851" s="60"/>
      <c r="ACT851" s="60"/>
      <c r="ACU851" s="60"/>
      <c r="ACV851" s="60"/>
      <c r="ACW851" s="60"/>
      <c r="ACX851" s="60"/>
      <c r="ACY851" s="60">
        <v>1.06896393199464</v>
      </c>
      <c r="ACZ851" s="60"/>
      <c r="ADA851" s="60">
        <v>5.6883347589950497E-3</v>
      </c>
      <c r="ADB851" s="60">
        <v>4.3218342674714999E-3</v>
      </c>
      <c r="ADC851" s="60">
        <v>3.8830643021634898E-3</v>
      </c>
      <c r="ADD851" s="312">
        <v>2.0816681711721701E-17</v>
      </c>
      <c r="ADE851" s="60">
        <v>2.0030557563173899E-3</v>
      </c>
    </row>
    <row r="852" spans="760:785" x14ac:dyDescent="0.25">
      <c r="ACF852" s="60">
        <v>1.1615343010123701E-3</v>
      </c>
      <c r="ACG852" s="60"/>
      <c r="ACH852" s="60"/>
      <c r="ACI852" s="60">
        <v>5.9811449825536399E-3</v>
      </c>
      <c r="ACJ852" s="60"/>
      <c r="ACK852" s="60"/>
      <c r="ACL852" s="60"/>
      <c r="ACM852" s="60">
        <v>2.9723295876445299E-3</v>
      </c>
      <c r="ACN852" s="60"/>
      <c r="ACO852" s="60"/>
      <c r="ACP852" s="60">
        <v>3.9012625348393499E-3</v>
      </c>
      <c r="ACQ852" s="60">
        <v>3.3748682851258401E-3</v>
      </c>
      <c r="ACR852" s="60"/>
      <c r="ACS852" s="60"/>
      <c r="ACT852" s="60"/>
      <c r="ACU852" s="60"/>
      <c r="ACV852" s="60"/>
      <c r="ACW852" s="60"/>
      <c r="ACX852" s="60"/>
      <c r="ACY852" s="60">
        <v>1.06892686161725</v>
      </c>
      <c r="ACZ852" s="60"/>
      <c r="ADA852" s="60">
        <v>5.6720598524651698E-3</v>
      </c>
      <c r="ADB852" s="60">
        <v>4.2999313401180603E-3</v>
      </c>
      <c r="ADC852" s="60">
        <v>3.86714234045695E-3</v>
      </c>
      <c r="ADD852" s="312">
        <v>1.5612511283791301E-17</v>
      </c>
      <c r="ADE852" s="60">
        <v>1.9779683963956798E-3</v>
      </c>
    </row>
    <row r="853" spans="760:785" x14ac:dyDescent="0.25">
      <c r="ACF853" s="60">
        <v>1.12410745498767E-3</v>
      </c>
      <c r="ACG853" s="60"/>
      <c r="ACH853" s="60"/>
      <c r="ACI853" s="60">
        <v>5.9715444463341299E-3</v>
      </c>
      <c r="ACJ853" s="60"/>
      <c r="ACK853" s="60"/>
      <c r="ACL853" s="60"/>
      <c r="ACM853" s="60">
        <v>2.9224333918681298E-3</v>
      </c>
      <c r="ACN853" s="60"/>
      <c r="ACO853" s="60"/>
      <c r="ACP853" s="60">
        <v>3.89657919268901E-3</v>
      </c>
      <c r="ACQ853" s="60">
        <v>3.3397371239590298E-3</v>
      </c>
      <c r="ACR853" s="60"/>
      <c r="ACS853" s="60"/>
      <c r="ACT853" s="60"/>
      <c r="ACU853" s="60"/>
      <c r="ACV853" s="60"/>
      <c r="ACW853" s="60"/>
      <c r="ACX853" s="60"/>
      <c r="ACY853" s="60">
        <v>1.0688896273235799</v>
      </c>
      <c r="ACZ853" s="60"/>
      <c r="ADA853" s="60">
        <v>5.6239657044016601E-3</v>
      </c>
      <c r="ADB853" s="60">
        <v>4.1994379597761001E-3</v>
      </c>
      <c r="ADC853" s="60">
        <v>3.79655731812902E-3</v>
      </c>
      <c r="ADD853" s="312">
        <v>9.5409791178724406E-18</v>
      </c>
      <c r="ADE853" s="60">
        <v>1.96479376719433E-3</v>
      </c>
    </row>
    <row r="854" spans="760:785" x14ac:dyDescent="0.25">
      <c r="ACF854" s="60">
        <v>1.1124164025641101E-3</v>
      </c>
      <c r="ACG854" s="60"/>
      <c r="ACH854" s="60"/>
      <c r="ACI854" s="60">
        <v>5.9378284039767904E-3</v>
      </c>
      <c r="ACJ854" s="60"/>
      <c r="ACK854" s="60"/>
      <c r="ACL854" s="60"/>
      <c r="ACM854" s="60">
        <v>2.9184649205086098E-3</v>
      </c>
      <c r="ACN854" s="60"/>
      <c r="ACO854" s="60"/>
      <c r="ACP854" s="60">
        <v>3.8797957789612901E-3</v>
      </c>
      <c r="ACQ854" s="60">
        <v>3.33352224140754E-3</v>
      </c>
      <c r="ACR854" s="60"/>
      <c r="ACS854" s="60"/>
      <c r="ACT854" s="60"/>
      <c r="ACU854" s="60"/>
      <c r="ACV854" s="60"/>
      <c r="ACW854" s="60"/>
      <c r="ACX854" s="60"/>
      <c r="ACY854" s="60">
        <v>1.0688511076313201</v>
      </c>
      <c r="ACZ854" s="60"/>
      <c r="ADA854" s="60">
        <v>5.6145658498512798E-3</v>
      </c>
      <c r="ADB854" s="60">
        <v>4.1766995799029797E-3</v>
      </c>
      <c r="ADC854" s="60">
        <v>3.7905795459335099E-3</v>
      </c>
      <c r="ADD854" s="312">
        <v>6.9388939039072299E-18</v>
      </c>
      <c r="ADE854" s="60">
        <v>1.9468955306276201E-3</v>
      </c>
    </row>
    <row r="855" spans="760:785" x14ac:dyDescent="0.25">
      <c r="ACF855" s="60">
        <v>1.04750597310689E-3</v>
      </c>
      <c r="ACG855" s="60"/>
      <c r="ACH855" s="60"/>
      <c r="ACI855" s="60">
        <v>5.9258373322173602E-3</v>
      </c>
      <c r="ACJ855" s="60"/>
      <c r="ACK855" s="60"/>
      <c r="ACL855" s="60"/>
      <c r="ACM855" s="60">
        <v>2.9123011386603002E-3</v>
      </c>
      <c r="ACN855" s="60"/>
      <c r="ACO855" s="312"/>
      <c r="ACP855" s="60">
        <v>3.87751869475089E-3</v>
      </c>
      <c r="ACQ855" s="60">
        <v>3.27688842872085E-3</v>
      </c>
      <c r="ACR855" s="60"/>
      <c r="ACS855" s="60"/>
      <c r="ACT855" s="60"/>
      <c r="ACU855" s="60"/>
      <c r="ACV855" s="60"/>
      <c r="ACW855" s="60"/>
      <c r="ACX855" s="60"/>
      <c r="ACY855" s="60">
        <v>1.0688000991562201</v>
      </c>
      <c r="ACZ855" s="60"/>
      <c r="ADA855" s="60">
        <v>5.5960142881089697E-3</v>
      </c>
      <c r="ADB855" s="60">
        <v>4.1762313229981403E-3</v>
      </c>
      <c r="ADC855" s="60">
        <v>3.7841450527163799E-3</v>
      </c>
      <c r="ADD855" s="312">
        <v>2.6020852139652099E-18</v>
      </c>
      <c r="ADE855" s="60">
        <v>1.8375160577693099E-3</v>
      </c>
    </row>
    <row r="856" spans="760:785" x14ac:dyDescent="0.25">
      <c r="ACF856" s="60">
        <v>1.0383548340390501E-3</v>
      </c>
      <c r="ACG856" s="60"/>
      <c r="ACH856" s="60"/>
      <c r="ACI856" s="60">
        <v>5.91584908977513E-3</v>
      </c>
      <c r="ACJ856" s="60"/>
      <c r="ACK856" s="60"/>
      <c r="ACL856" s="60"/>
      <c r="ACM856" s="60">
        <v>2.8974657782892001E-3</v>
      </c>
      <c r="ACN856" s="60"/>
      <c r="ACO856" s="60"/>
      <c r="ACP856" s="60">
        <v>3.8770381179513099E-3</v>
      </c>
      <c r="ACQ856" s="60">
        <v>3.26578968348578E-3</v>
      </c>
      <c r="ACR856" s="60"/>
      <c r="ACS856" s="60"/>
      <c r="ACT856" s="60"/>
      <c r="ACU856" s="60"/>
      <c r="ACV856" s="60"/>
      <c r="ACW856" s="60"/>
      <c r="ACX856" s="60"/>
      <c r="ACY856" s="60">
        <v>1.0687649377917601</v>
      </c>
      <c r="ACZ856" s="60"/>
      <c r="ADA856" s="60">
        <v>5.5250790512803901E-3</v>
      </c>
      <c r="ADB856" s="60">
        <v>4.1633148954417897E-3</v>
      </c>
      <c r="ADC856" s="60">
        <v>3.78045399922368E-3</v>
      </c>
      <c r="ADD856" s="312">
        <v>2.16840434497101E-18</v>
      </c>
      <c r="ADE856" s="60">
        <v>1.8240320853826701E-3</v>
      </c>
    </row>
    <row r="857" spans="760:785" x14ac:dyDescent="0.25">
      <c r="ACF857" s="60">
        <v>1.0381655517688201E-3</v>
      </c>
      <c r="ACG857" s="60"/>
      <c r="ACH857" s="60"/>
      <c r="ACI857" s="60">
        <v>5.9152694221038804E-3</v>
      </c>
      <c r="ACJ857" s="60"/>
      <c r="ACK857" s="60"/>
      <c r="ACL857" s="60"/>
      <c r="ACM857" s="60">
        <v>2.8934802768148899E-3</v>
      </c>
      <c r="ACN857" s="60"/>
      <c r="ACO857" s="60"/>
      <c r="ACP857" s="60">
        <v>3.8690091163830899E-3</v>
      </c>
      <c r="ACQ857" s="60">
        <v>3.2631288051751198E-3</v>
      </c>
      <c r="ACR857" s="60"/>
      <c r="ACS857" s="60"/>
      <c r="ACT857" s="60"/>
      <c r="ACU857" s="60"/>
      <c r="ACV857" s="60"/>
      <c r="ACW857" s="60"/>
      <c r="ACX857" s="60"/>
      <c r="ACY857" s="60">
        <v>1.0687454055161301</v>
      </c>
      <c r="ACZ857" s="60"/>
      <c r="ADA857" s="60">
        <v>5.5176332545110599E-3</v>
      </c>
      <c r="ADB857" s="60">
        <v>4.1613110038447301E-3</v>
      </c>
      <c r="ADC857" s="60">
        <v>3.7571444593088202E-3</v>
      </c>
      <c r="ADD857" s="60"/>
      <c r="ADE857" s="60">
        <v>1.82072557814474E-3</v>
      </c>
    </row>
    <row r="858" spans="760:785" x14ac:dyDescent="0.25">
      <c r="ACF858" s="60">
        <v>9.6400508351738602E-4</v>
      </c>
      <c r="ACG858" s="60"/>
      <c r="ACH858" s="60"/>
      <c r="ACI858" s="60">
        <v>5.8722838063464001E-3</v>
      </c>
      <c r="ACJ858" s="60"/>
      <c r="ACK858" s="60"/>
      <c r="ACL858" s="60"/>
      <c r="ACM858" s="60">
        <v>2.8849932227766099E-3</v>
      </c>
      <c r="ACN858" s="60"/>
      <c r="ACO858" s="60"/>
      <c r="ACP858" s="60">
        <v>3.8595883197076299E-3</v>
      </c>
      <c r="ACQ858" s="60">
        <v>3.23155781818148E-3</v>
      </c>
      <c r="ACR858" s="60"/>
      <c r="ACS858" s="60"/>
      <c r="ACT858" s="60"/>
      <c r="ACU858" s="60"/>
      <c r="ACV858" s="60"/>
      <c r="ACW858" s="60"/>
      <c r="ACX858" s="60"/>
      <c r="ACY858" s="60">
        <v>1.0687325115370601</v>
      </c>
      <c r="ACZ858" s="60"/>
      <c r="ADA858" s="60">
        <v>5.5011683470949802E-3</v>
      </c>
      <c r="ADB858" s="60">
        <v>4.1609560826348204E-3</v>
      </c>
      <c r="ADC858" s="60">
        <v>3.7337027518473398E-3</v>
      </c>
      <c r="ADD858" s="60"/>
      <c r="ADE858" s="60">
        <v>1.7432041476677001E-3</v>
      </c>
    </row>
    <row r="859" spans="760:785" x14ac:dyDescent="0.25">
      <c r="ACF859" s="60">
        <v>9.3771069228692496E-4</v>
      </c>
      <c r="ACG859" s="60"/>
      <c r="ACH859" s="60"/>
      <c r="ACI859" s="60">
        <v>5.8300484801215103E-3</v>
      </c>
      <c r="ACJ859" s="60"/>
      <c r="ACK859" s="60"/>
      <c r="ACL859" s="60"/>
      <c r="ACM859" s="60">
        <v>2.8814492877093298E-3</v>
      </c>
      <c r="ACN859" s="60"/>
      <c r="ACO859" s="60"/>
      <c r="ACP859" s="60">
        <v>3.8235427272314002E-3</v>
      </c>
      <c r="ACQ859" s="60">
        <v>3.22377489055447E-3</v>
      </c>
      <c r="ACR859" s="60"/>
      <c r="ACS859" s="60"/>
      <c r="ACT859" s="60"/>
      <c r="ACU859" s="60"/>
      <c r="ACV859" s="60"/>
      <c r="ACW859" s="60"/>
      <c r="ACX859" s="60"/>
      <c r="ACY859" s="60">
        <v>1.0687143428316499</v>
      </c>
      <c r="ACZ859" s="60"/>
      <c r="ADA859" s="60">
        <v>5.3961937808829196E-3</v>
      </c>
      <c r="ADB859" s="60">
        <v>4.1383376617160697E-3</v>
      </c>
      <c r="ADC859" s="60">
        <v>3.7313384359100301E-3</v>
      </c>
      <c r="ADD859" s="60"/>
      <c r="ADE859" s="60">
        <v>1.74145282605795E-3</v>
      </c>
    </row>
    <row r="860" spans="760:785" x14ac:dyDescent="0.25">
      <c r="ACF860" s="60">
        <v>8.8369383047631105E-4</v>
      </c>
      <c r="ACG860" s="60"/>
      <c r="ACH860" s="60"/>
      <c r="ACI860" s="60">
        <v>5.8089213500657801E-3</v>
      </c>
      <c r="ACJ860" s="60"/>
      <c r="ACK860" s="60"/>
      <c r="ACL860" s="60"/>
      <c r="ACM860" s="60">
        <v>2.87208380991901E-3</v>
      </c>
      <c r="ACN860" s="60"/>
      <c r="ACO860" s="60"/>
      <c r="ACP860" s="60">
        <v>3.8144225360588402E-3</v>
      </c>
      <c r="ACQ860" s="60">
        <v>3.1958642441953602E-3</v>
      </c>
      <c r="ACR860" s="60"/>
      <c r="ACS860" s="60"/>
      <c r="ACT860" s="60"/>
      <c r="ACU860" s="60"/>
      <c r="ACV860" s="60"/>
      <c r="ACW860" s="60"/>
      <c r="ACX860" s="60"/>
      <c r="ACY860" s="60">
        <v>1.0687054511693299</v>
      </c>
      <c r="ACZ860" s="60"/>
      <c r="ADA860" s="60">
        <v>5.3820087777002997E-3</v>
      </c>
      <c r="ADB860" s="60">
        <v>4.1192333818659598E-3</v>
      </c>
      <c r="ADC860" s="60">
        <v>3.7084757286052102E-3</v>
      </c>
      <c r="ADD860" s="60"/>
      <c r="ADE860" s="60">
        <v>1.7411719624918201E-3</v>
      </c>
    </row>
    <row r="861" spans="760:785" x14ac:dyDescent="0.25">
      <c r="ACF861" s="60">
        <v>8.7309161620789297E-4</v>
      </c>
      <c r="ACG861" s="60"/>
      <c r="ACH861" s="60"/>
      <c r="ACI861" s="60">
        <v>5.79348381970361E-3</v>
      </c>
      <c r="ACJ861" s="60"/>
      <c r="ACK861" s="60"/>
      <c r="ACL861" s="60"/>
      <c r="ACM861" s="60">
        <v>2.8717064229662999E-3</v>
      </c>
      <c r="ACN861" s="60"/>
      <c r="ACO861" s="60"/>
      <c r="ACP861" s="60">
        <v>3.8079347149253102E-3</v>
      </c>
      <c r="ACQ861" s="60">
        <v>3.1802658950801301E-3</v>
      </c>
      <c r="ACR861" s="60"/>
      <c r="ACS861" s="60"/>
      <c r="ACT861" s="60"/>
      <c r="ACU861" s="60"/>
      <c r="ACV861" s="60"/>
      <c r="ACW861" s="60"/>
      <c r="ACX861" s="60"/>
      <c r="ACY861" s="60">
        <v>1.0686431140312</v>
      </c>
      <c r="ACZ861" s="60"/>
      <c r="ADA861" s="60">
        <v>5.3608500799899698E-3</v>
      </c>
      <c r="ADB861" s="60">
        <v>4.1095322817519203E-3</v>
      </c>
      <c r="ADC861" s="60">
        <v>3.7001879198739099E-3</v>
      </c>
      <c r="ADD861" s="60"/>
      <c r="ADE861" s="60">
        <v>1.6399389806852501E-3</v>
      </c>
    </row>
    <row r="862" spans="760:785" x14ac:dyDescent="0.25">
      <c r="ACF862" s="60">
        <v>7.6290314584778198E-4</v>
      </c>
      <c r="ACG862" s="60"/>
      <c r="ACH862" s="60"/>
      <c r="ACI862" s="60">
        <v>5.76112418011879E-3</v>
      </c>
      <c r="ACJ862" s="60"/>
      <c r="ACK862" s="60"/>
      <c r="ACL862" s="60"/>
      <c r="ACM862" s="60">
        <v>2.8693224703036299E-3</v>
      </c>
      <c r="ACN862" s="60"/>
      <c r="ACO862" s="60"/>
      <c r="ACP862" s="60">
        <v>3.8054377347125899E-3</v>
      </c>
      <c r="ACQ862" s="60">
        <v>3.18012201311589E-3</v>
      </c>
      <c r="ACR862" s="60"/>
      <c r="ACS862" s="60"/>
      <c r="ACT862" s="60"/>
      <c r="ACU862" s="60"/>
      <c r="ACV862" s="60"/>
      <c r="ACW862" s="60"/>
      <c r="ACX862" s="60"/>
      <c r="ACY862" s="60">
        <v>1.06861102247809</v>
      </c>
      <c r="ACZ862" s="60"/>
      <c r="ADA862" s="60">
        <v>5.3523642103319299E-3</v>
      </c>
      <c r="ADB862" s="60">
        <v>4.1079103733853099E-3</v>
      </c>
      <c r="ADC862" s="60">
        <v>3.69036018576395E-3</v>
      </c>
      <c r="ADD862" s="60"/>
      <c r="ADE862" s="60">
        <v>1.6375440606291999E-3</v>
      </c>
    </row>
    <row r="863" spans="760:785" x14ac:dyDescent="0.25">
      <c r="ACF863" s="60">
        <v>7.4937432053017795E-4</v>
      </c>
      <c r="ACG863" s="60"/>
      <c r="ACH863" s="60"/>
      <c r="ACI863" s="60">
        <v>5.7562496087564304E-3</v>
      </c>
      <c r="ACJ863" s="60"/>
      <c r="ACK863" s="60"/>
      <c r="ACL863" s="60"/>
      <c r="ACM863" s="60">
        <v>2.8333458569513902E-3</v>
      </c>
      <c r="ACN863" s="60"/>
      <c r="ACO863" s="60"/>
      <c r="ACP863" s="60">
        <v>3.7979194329738801E-3</v>
      </c>
      <c r="ACQ863" s="60">
        <v>3.1728190909159799E-3</v>
      </c>
      <c r="ACR863" s="60"/>
      <c r="ACS863" s="60"/>
      <c r="ACT863" s="60"/>
      <c r="ACU863" s="60"/>
      <c r="ACV863" s="60"/>
      <c r="ACW863" s="60"/>
      <c r="ACX863" s="60"/>
      <c r="ACY863" s="60">
        <v>1.06859483661997</v>
      </c>
      <c r="ACZ863" s="60"/>
      <c r="ADA863" s="60">
        <v>5.34404172199506E-3</v>
      </c>
      <c r="ADB863" s="60">
        <v>4.0934316886763796E-3</v>
      </c>
      <c r="ADC863" s="60">
        <v>3.6711849174977302E-3</v>
      </c>
      <c r="ADD863" s="60"/>
      <c r="ADE863" s="60">
        <v>1.56715519762015E-3</v>
      </c>
    </row>
    <row r="864" spans="760:785" x14ac:dyDescent="0.25">
      <c r="ACF864" s="60">
        <v>7.2166408118561997E-4</v>
      </c>
      <c r="ACG864" s="60"/>
      <c r="ACH864" s="60"/>
      <c r="ACI864" s="60">
        <v>5.7503247662263803E-3</v>
      </c>
      <c r="ACJ864" s="60"/>
      <c r="ACK864" s="60"/>
      <c r="ACL864" s="60"/>
      <c r="ACM864" s="60">
        <v>2.8266945267250701E-3</v>
      </c>
      <c r="ACN864" s="60"/>
      <c r="ACO864" s="60"/>
      <c r="ACP864" s="60">
        <v>3.7968294176127701E-3</v>
      </c>
      <c r="ACQ864" s="60">
        <v>3.1690100201555902E-3</v>
      </c>
      <c r="ACR864" s="60"/>
      <c r="ACS864" s="60"/>
      <c r="ACT864" s="60"/>
      <c r="ACU864" s="60"/>
      <c r="ACV864" s="60"/>
      <c r="ACW864" s="60"/>
      <c r="ACX864" s="60"/>
      <c r="ACY864" s="60">
        <v>1.0685920022512301</v>
      </c>
      <c r="ACZ864" s="60"/>
      <c r="ADA864" s="60">
        <v>5.3422634560489702E-3</v>
      </c>
      <c r="ADB864" s="60">
        <v>4.09173465104847E-3</v>
      </c>
      <c r="ADC864" s="60">
        <v>3.6679709174255301E-3</v>
      </c>
      <c r="ADD864" s="60"/>
      <c r="ADE864" s="60">
        <v>1.5110505351985601E-3</v>
      </c>
    </row>
    <row r="865" spans="760:785" x14ac:dyDescent="0.25">
      <c r="ACF865" s="60">
        <v>5.6278522358020405E-4</v>
      </c>
      <c r="ACG865" s="60"/>
      <c r="ACH865" s="60"/>
      <c r="ACI865" s="60">
        <v>5.7353861698821399E-3</v>
      </c>
      <c r="ACJ865" s="60"/>
      <c r="ACK865" s="60"/>
      <c r="ACL865" s="60"/>
      <c r="ACM865" s="60">
        <v>2.8090862260349201E-3</v>
      </c>
      <c r="ACN865" s="60"/>
      <c r="ACO865" s="60"/>
      <c r="ACP865" s="60">
        <v>3.7883412272924299E-3</v>
      </c>
      <c r="ACQ865" s="60">
        <v>3.1609903666469999E-3</v>
      </c>
      <c r="ACR865" s="60"/>
      <c r="ACS865" s="60"/>
      <c r="ACT865" s="60"/>
      <c r="ACU865" s="60"/>
      <c r="ACV865" s="60"/>
      <c r="ACW865" s="60"/>
      <c r="ACX865" s="60"/>
      <c r="ACY865" s="60">
        <v>1.06854833557929</v>
      </c>
      <c r="ACZ865" s="60"/>
      <c r="ADA865" s="60">
        <v>5.3342387440156397E-3</v>
      </c>
      <c r="ADB865" s="60">
        <v>4.0744002996038597E-3</v>
      </c>
      <c r="ADC865" s="60">
        <v>3.6638879671499701E-3</v>
      </c>
      <c r="ADD865" s="60"/>
      <c r="ADE865" s="60">
        <v>1.47472067583237E-3</v>
      </c>
    </row>
    <row r="866" spans="760:785" x14ac:dyDescent="0.25">
      <c r="ACF866" s="60">
        <v>4.1711524134756001E-4</v>
      </c>
      <c r="ACG866" s="60"/>
      <c r="ACH866" s="60"/>
      <c r="ACI866" s="60">
        <v>5.70632856825244E-3</v>
      </c>
      <c r="ACJ866" s="60"/>
      <c r="ACK866" s="60"/>
      <c r="ACL866" s="60"/>
      <c r="ACM866" s="60">
        <v>2.8085317212983101E-3</v>
      </c>
      <c r="ACN866" s="60"/>
      <c r="ACO866" s="60"/>
      <c r="ACP866" s="60">
        <v>3.7752857520504902E-3</v>
      </c>
      <c r="ACQ866" s="60">
        <v>3.1301834827203901E-3</v>
      </c>
      <c r="ACR866" s="60"/>
      <c r="ACS866" s="60"/>
      <c r="ACT866" s="60"/>
      <c r="ACU866" s="60"/>
      <c r="ACV866" s="60"/>
      <c r="ACW866" s="60"/>
      <c r="ACX866" s="60"/>
      <c r="ACY866" s="60">
        <v>1.06848892686939</v>
      </c>
      <c r="ACZ866" s="60"/>
      <c r="ADA866" s="60">
        <v>5.3280425010709198E-3</v>
      </c>
      <c r="ADB866" s="60">
        <v>4.0656574401675598E-3</v>
      </c>
      <c r="ADC866" s="60">
        <v>3.6266307023342099E-3</v>
      </c>
      <c r="ADD866" s="60"/>
      <c r="ADE866" s="60">
        <v>1.4115547369389599E-3</v>
      </c>
    </row>
    <row r="867" spans="760:785" x14ac:dyDescent="0.25">
      <c r="ACF867" s="60">
        <v>1.7684802950484899E-4</v>
      </c>
      <c r="ACG867" s="60"/>
      <c r="ACH867" s="60"/>
      <c r="ACI867" s="60">
        <v>5.7054828940645902E-3</v>
      </c>
      <c r="ACJ867" s="60"/>
      <c r="ACK867" s="60"/>
      <c r="ACL867" s="60"/>
      <c r="ACM867" s="60">
        <v>2.79164364698353E-3</v>
      </c>
      <c r="ACN867" s="60"/>
      <c r="ACO867" s="60"/>
      <c r="ACP867" s="60">
        <v>3.7622326192898099E-3</v>
      </c>
      <c r="ACQ867" s="60">
        <v>3.1243463524470699E-3</v>
      </c>
      <c r="ACR867" s="60"/>
      <c r="ACS867" s="60"/>
      <c r="ACT867" s="60"/>
      <c r="ACU867" s="60"/>
      <c r="ACV867" s="60"/>
      <c r="ACW867" s="60"/>
      <c r="ACX867" s="60"/>
      <c r="ACY867" s="60">
        <v>1.06848890502798</v>
      </c>
      <c r="ACZ867" s="60"/>
      <c r="ADA867" s="60">
        <v>5.31742192716066E-3</v>
      </c>
      <c r="ADB867" s="60">
        <v>4.0599539431471297E-3</v>
      </c>
      <c r="ADC867" s="60">
        <v>3.6081141125959E-3</v>
      </c>
      <c r="ADD867" s="60"/>
      <c r="ADE867" s="60">
        <v>1.38676512533827E-3</v>
      </c>
    </row>
    <row r="868" spans="760:785" x14ac:dyDescent="0.25">
      <c r="ACF868" s="312">
        <v>8.3266726846886704E-17</v>
      </c>
      <c r="ACG868" s="60"/>
      <c r="ACH868" s="60"/>
      <c r="ACI868" s="60">
        <v>5.680475701673E-3</v>
      </c>
      <c r="ACJ868" s="60"/>
      <c r="ACK868" s="60"/>
      <c r="ACL868" s="60"/>
      <c r="ACM868" s="60">
        <v>2.7829465618696399E-3</v>
      </c>
      <c r="ACN868" s="60"/>
      <c r="ACO868" s="60"/>
      <c r="ACP868" s="60">
        <v>3.7588831453333501E-3</v>
      </c>
      <c r="ACQ868" s="60">
        <v>3.1006041641098601E-3</v>
      </c>
      <c r="ACR868" s="60"/>
      <c r="ACS868" s="60"/>
      <c r="ACT868" s="60"/>
      <c r="ACU868" s="60"/>
      <c r="ACV868" s="60"/>
      <c r="ACW868" s="60"/>
      <c r="ACX868" s="60"/>
      <c r="ACY868" s="60">
        <v>1.06848004897382</v>
      </c>
      <c r="ACZ868" s="60"/>
      <c r="ADA868" s="60">
        <v>5.2842164662177896E-3</v>
      </c>
      <c r="ADB868" s="60">
        <v>4.0524901372942096E-3</v>
      </c>
      <c r="ADC868" s="60">
        <v>3.59557255518139E-3</v>
      </c>
      <c r="ADD868" s="60"/>
      <c r="ADE868" s="60">
        <v>1.32779058200897E-3</v>
      </c>
    </row>
    <row r="869" spans="760:785" x14ac:dyDescent="0.25">
      <c r="ACF869" s="312">
        <v>7.8062556418956295E-17</v>
      </c>
      <c r="ACG869" s="60"/>
      <c r="ACH869" s="60"/>
      <c r="ACI869" s="60">
        <v>5.6656495537722902E-3</v>
      </c>
      <c r="ACJ869" s="60"/>
      <c r="ACK869" s="60"/>
      <c r="ACL869" s="60"/>
      <c r="ACM869" s="60">
        <v>2.7824450154841801E-3</v>
      </c>
      <c r="ACN869" s="60"/>
      <c r="ACO869" s="60"/>
      <c r="ACP869" s="60">
        <v>3.7067631177269801E-3</v>
      </c>
      <c r="ACQ869" s="60">
        <v>3.0942663061139502E-3</v>
      </c>
      <c r="ACR869" s="60"/>
      <c r="ACS869" s="60"/>
      <c r="ACT869" s="60"/>
      <c r="ACU869" s="60"/>
      <c r="ACV869" s="60"/>
      <c r="ACW869" s="60"/>
      <c r="ACX869" s="60"/>
      <c r="ACY869" s="60">
        <v>1.0683909576554</v>
      </c>
      <c r="ACZ869" s="60"/>
      <c r="ADA869" s="60">
        <v>5.2805743967303401E-3</v>
      </c>
      <c r="ADB869" s="60">
        <v>4.0485041866910104E-3</v>
      </c>
      <c r="ADC869" s="60">
        <v>3.5849332226113501E-3</v>
      </c>
      <c r="ADD869" s="60"/>
      <c r="ADE869" s="60">
        <v>1.3217794446953E-3</v>
      </c>
    </row>
    <row r="870" spans="760:785" x14ac:dyDescent="0.25">
      <c r="ACF870" s="312">
        <v>5.5511151231257802E-17</v>
      </c>
      <c r="ACG870" s="60"/>
      <c r="ACH870" s="60"/>
      <c r="ACI870" s="60">
        <v>5.6590249750388998E-3</v>
      </c>
      <c r="ACJ870" s="60"/>
      <c r="ACK870" s="60"/>
      <c r="ACL870" s="60"/>
      <c r="ACM870" s="60">
        <v>2.7370825133256498E-3</v>
      </c>
      <c r="ACN870" s="60"/>
      <c r="ACO870" s="60"/>
      <c r="ACP870" s="60">
        <v>3.6888195973610802E-3</v>
      </c>
      <c r="ACQ870" s="60">
        <v>3.0882465391294501E-3</v>
      </c>
      <c r="ACR870" s="60"/>
      <c r="ACS870" s="60"/>
      <c r="ACT870" s="60"/>
      <c r="ACU870" s="60"/>
      <c r="ACV870" s="60"/>
      <c r="ACW870" s="60"/>
      <c r="ACX870" s="60"/>
      <c r="ACY870" s="60">
        <v>1.0683203339829801</v>
      </c>
      <c r="ACZ870" s="60"/>
      <c r="ADA870" s="60">
        <v>5.2132764325603298E-3</v>
      </c>
      <c r="ADB870" s="60">
        <v>4.0468144197000101E-3</v>
      </c>
      <c r="ADC870" s="60">
        <v>3.56189688321516E-3</v>
      </c>
      <c r="ADD870" s="60"/>
      <c r="ADE870" s="60">
        <v>1.2587004867352001E-3</v>
      </c>
    </row>
    <row r="871" spans="760:785" x14ac:dyDescent="0.25">
      <c r="ACF871" s="312">
        <v>5.5511151231257802E-17</v>
      </c>
      <c r="ACG871" s="60"/>
      <c r="ACH871" s="60"/>
      <c r="ACI871" s="60">
        <v>5.4932005265808399E-3</v>
      </c>
      <c r="ACJ871" s="60"/>
      <c r="ACK871" s="60"/>
      <c r="ACL871" s="60"/>
      <c r="ACM871" s="60">
        <v>2.7040422332503498E-3</v>
      </c>
      <c r="ACN871" s="60"/>
      <c r="ACO871" s="60"/>
      <c r="ACP871" s="60">
        <v>3.6844910815750898E-3</v>
      </c>
      <c r="ACQ871" s="60">
        <v>3.0675761772758301E-3</v>
      </c>
      <c r="ACR871" s="60"/>
      <c r="ACS871" s="60"/>
      <c r="ACT871" s="60"/>
      <c r="ACU871" s="60"/>
      <c r="ACV871" s="60"/>
      <c r="ACW871" s="60"/>
      <c r="ACX871" s="60"/>
      <c r="ACY871" s="60">
        <v>1.0682681280858399</v>
      </c>
      <c r="ACZ871" s="60"/>
      <c r="ADA871" s="60">
        <v>5.1999148638431098E-3</v>
      </c>
      <c r="ADB871" s="60">
        <v>3.9962149397170799E-3</v>
      </c>
      <c r="ADC871" s="60">
        <v>3.5614550182939001E-3</v>
      </c>
      <c r="ADD871" s="60"/>
      <c r="ADE871" s="60">
        <v>1.2538626018978899E-3</v>
      </c>
    </row>
    <row r="872" spans="760:785" x14ac:dyDescent="0.25">
      <c r="ACF872" s="312">
        <v>5.5511151231257802E-17</v>
      </c>
      <c r="ACG872" s="60"/>
      <c r="ACH872" s="60"/>
      <c r="ACI872" s="60">
        <v>5.4688281522354103E-3</v>
      </c>
      <c r="ACJ872" s="60"/>
      <c r="ACK872" s="60"/>
      <c r="ACL872" s="60"/>
      <c r="ACM872" s="60">
        <v>2.6994427385056102E-3</v>
      </c>
      <c r="ACN872" s="60"/>
      <c r="ACO872" s="60"/>
      <c r="ACP872" s="60">
        <v>3.6419608876481599E-3</v>
      </c>
      <c r="ACQ872" s="60">
        <v>3.0351159481064299E-3</v>
      </c>
      <c r="ACR872" s="60"/>
      <c r="ACS872" s="60"/>
      <c r="ACT872" s="60"/>
      <c r="ACU872" s="60"/>
      <c r="ACV872" s="60"/>
      <c r="ACW872" s="60"/>
      <c r="ACX872" s="60"/>
      <c r="ACY872" s="60">
        <v>1.0682590575976201</v>
      </c>
      <c r="ACZ872" s="60"/>
      <c r="ADA872" s="60">
        <v>5.1944696942068996E-3</v>
      </c>
      <c r="ADB872" s="60">
        <v>3.9950667446322701E-3</v>
      </c>
      <c r="ADC872" s="60">
        <v>3.5520966812867399E-3</v>
      </c>
      <c r="ADD872" s="60"/>
      <c r="ADE872" s="60">
        <v>1.14461430598591E-3</v>
      </c>
    </row>
    <row r="873" spans="760:785" x14ac:dyDescent="0.25">
      <c r="ACF873" s="312">
        <v>5.5511151231257802E-17</v>
      </c>
      <c r="ACG873" s="60"/>
      <c r="ACH873" s="60"/>
      <c r="ACI873" s="60">
        <v>5.46197147419295E-3</v>
      </c>
      <c r="ACJ873" s="60"/>
      <c r="ACK873" s="60"/>
      <c r="ACL873" s="60"/>
      <c r="ACM873" s="60">
        <v>2.6964041965297099E-3</v>
      </c>
      <c r="ACN873" s="60"/>
      <c r="ACO873" s="60"/>
      <c r="ACP873" s="60">
        <v>3.6386348294209698E-3</v>
      </c>
      <c r="ACQ873" s="60">
        <v>3.0267327986659999E-3</v>
      </c>
      <c r="ACR873" s="60"/>
      <c r="ACS873" s="60"/>
      <c r="ACT873" s="60"/>
      <c r="ACU873" s="60"/>
      <c r="ACV873" s="60"/>
      <c r="ACW873" s="60"/>
      <c r="ACX873" s="60"/>
      <c r="ACY873" s="60">
        <v>1.068169216012</v>
      </c>
      <c r="ACZ873" s="60"/>
      <c r="ADA873" s="60">
        <v>5.1750680858118001E-3</v>
      </c>
      <c r="ADB873" s="60">
        <v>3.9828822612666299E-3</v>
      </c>
      <c r="ADC873" s="60">
        <v>3.5405006661211099E-3</v>
      </c>
      <c r="ADD873" s="60"/>
      <c r="ADE873" s="60">
        <v>1.08109777184965E-3</v>
      </c>
    </row>
    <row r="874" spans="760:785" x14ac:dyDescent="0.25">
      <c r="ACF874" s="312">
        <v>2.7755575615628901E-17</v>
      </c>
      <c r="ACG874" s="60"/>
      <c r="ACH874" s="60"/>
      <c r="ACI874" s="60">
        <v>5.4612657466937197E-3</v>
      </c>
      <c r="ACJ874" s="60"/>
      <c r="ACK874" s="60"/>
      <c r="ACL874" s="60"/>
      <c r="ACM874" s="60">
        <v>2.6824332870004301E-3</v>
      </c>
      <c r="ACN874" s="60"/>
      <c r="ACO874" s="60"/>
      <c r="ACP874" s="60">
        <v>3.6355642139949702E-3</v>
      </c>
      <c r="ACQ874" s="60">
        <v>3.02462125391689E-3</v>
      </c>
      <c r="ACR874" s="60"/>
      <c r="ACS874" s="60"/>
      <c r="ACT874" s="60"/>
      <c r="ACU874" s="60"/>
      <c r="ACV874" s="60"/>
      <c r="ACW874" s="60"/>
      <c r="ACX874" s="60"/>
      <c r="ACY874" s="60">
        <v>1.06815174477691</v>
      </c>
      <c r="ACZ874" s="60"/>
      <c r="ADA874" s="60">
        <v>5.1631249310048503E-3</v>
      </c>
      <c r="ADB874" s="60">
        <v>3.9543708130672303E-3</v>
      </c>
      <c r="ADC874" s="60">
        <v>3.5116872420964101E-3</v>
      </c>
      <c r="ADD874" s="60"/>
      <c r="ADE874" s="60">
        <v>1.0679004235201899E-3</v>
      </c>
    </row>
    <row r="875" spans="760:785" x14ac:dyDescent="0.25">
      <c r="ACF875" s="312">
        <v>2.7755575615628901E-17</v>
      </c>
      <c r="ACG875" s="60"/>
      <c r="ACH875" s="60"/>
      <c r="ACI875" s="60">
        <v>5.4601500423645897E-3</v>
      </c>
      <c r="ACJ875" s="60"/>
      <c r="ACK875" s="60"/>
      <c r="ACL875" s="60"/>
      <c r="ACM875" s="60">
        <v>2.68156954850417E-3</v>
      </c>
      <c r="ACN875" s="60"/>
      <c r="ACO875" s="60"/>
      <c r="ACP875" s="60">
        <v>3.6341052638770698E-3</v>
      </c>
      <c r="ACQ875" s="60">
        <v>2.9999871377722098E-3</v>
      </c>
      <c r="ACR875" s="60"/>
      <c r="ACS875" s="60"/>
      <c r="ACT875" s="60"/>
      <c r="ACU875" s="60"/>
      <c r="ACV875" s="60"/>
      <c r="ACW875" s="60"/>
      <c r="ACX875" s="60"/>
      <c r="ACY875" s="60">
        <v>1.0680704370185099</v>
      </c>
      <c r="ACZ875" s="60"/>
      <c r="ADA875" s="60">
        <v>5.1560250596368604E-3</v>
      </c>
      <c r="ADB875" s="60">
        <v>3.85843417544813E-3</v>
      </c>
      <c r="ADC875" s="60">
        <v>3.5030422701223902E-3</v>
      </c>
      <c r="ADD875" s="60"/>
      <c r="ADE875" s="60">
        <v>1.0294627606225401E-3</v>
      </c>
    </row>
    <row r="876" spans="760:785" x14ac:dyDescent="0.25">
      <c r="ACF876" s="312">
        <v>2.7755575615628901E-17</v>
      </c>
      <c r="ACG876" s="60"/>
      <c r="ACH876" s="60"/>
      <c r="ACI876" s="60">
        <v>5.3929732293279999E-3</v>
      </c>
      <c r="ACJ876" s="60"/>
      <c r="ACK876" s="60"/>
      <c r="ACL876" s="60"/>
      <c r="ACM876" s="60">
        <v>2.6791041118268502E-3</v>
      </c>
      <c r="ACN876" s="60"/>
      <c r="ACO876" s="60"/>
      <c r="ACP876" s="60">
        <v>3.5990191582961602E-3</v>
      </c>
      <c r="ACQ876" s="60">
        <v>2.9812248281251902E-3</v>
      </c>
      <c r="ACR876" s="60"/>
      <c r="ACS876" s="60"/>
      <c r="ACT876" s="60"/>
      <c r="ACU876" s="60"/>
      <c r="ACV876" s="60"/>
      <c r="ACW876" s="60"/>
      <c r="ACX876" s="60"/>
      <c r="ACY876" s="60">
        <v>1.06806334553271</v>
      </c>
      <c r="ACZ876" s="60"/>
      <c r="ADA876" s="60">
        <v>5.1434455894093399E-3</v>
      </c>
      <c r="ADB876" s="60">
        <v>3.8417783195426498E-3</v>
      </c>
      <c r="ADC876" s="60">
        <v>3.48954678056905E-3</v>
      </c>
      <c r="ADD876" s="60"/>
      <c r="ADE876" s="60">
        <v>1.02905337124784E-3</v>
      </c>
    </row>
    <row r="877" spans="760:785" x14ac:dyDescent="0.25">
      <c r="ACF877" s="312">
        <v>1.38777878078145E-17</v>
      </c>
      <c r="ACG877" s="60"/>
      <c r="ACH877" s="60"/>
      <c r="ACI877" s="60">
        <v>5.37450974708045E-3</v>
      </c>
      <c r="ACJ877" s="60"/>
      <c r="ACK877" s="60"/>
      <c r="ACL877" s="60"/>
      <c r="ACM877" s="60">
        <v>2.6650761038916298E-3</v>
      </c>
      <c r="ACN877" s="60"/>
      <c r="ACO877" s="60"/>
      <c r="ACP877" s="60">
        <v>3.5980562229933001E-3</v>
      </c>
      <c r="ACQ877" s="60">
        <v>2.9729717315572501E-3</v>
      </c>
      <c r="ACR877" s="60"/>
      <c r="ACS877" s="60"/>
      <c r="ACT877" s="60"/>
      <c r="ACU877" s="60"/>
      <c r="ACV877" s="60"/>
      <c r="ACW877" s="60"/>
      <c r="ACX877" s="60"/>
      <c r="ACY877" s="60">
        <v>1.06804682878642</v>
      </c>
      <c r="ACZ877" s="60"/>
      <c r="ADA877" s="60">
        <v>5.1388106131158399E-3</v>
      </c>
      <c r="ADB877" s="60">
        <v>3.8382624997170601E-3</v>
      </c>
      <c r="ADC877" s="60">
        <v>3.4720586201762598E-3</v>
      </c>
      <c r="ADD877" s="60"/>
      <c r="ADE877" s="60">
        <v>9.46536548479074E-4</v>
      </c>
    </row>
    <row r="878" spans="760:785" x14ac:dyDescent="0.25">
      <c r="ACF878" s="312">
        <v>1.38777878078145E-17</v>
      </c>
      <c r="ACG878" s="60"/>
      <c r="ACH878" s="60"/>
      <c r="ACI878" s="60">
        <v>5.3683906787184901E-3</v>
      </c>
      <c r="ACJ878" s="60"/>
      <c r="ACK878" s="60"/>
      <c r="ACL878" s="60"/>
      <c r="ACM878" s="60">
        <v>2.65067549405173E-3</v>
      </c>
      <c r="ACN878" s="60"/>
      <c r="ACO878" s="60"/>
      <c r="ACP878" s="60">
        <v>3.5969944058145101E-3</v>
      </c>
      <c r="ACQ878" s="60">
        <v>2.9447390743568098E-3</v>
      </c>
      <c r="ACR878" s="60"/>
      <c r="ACS878" s="60"/>
      <c r="ACT878" s="60"/>
      <c r="ACU878" s="60"/>
      <c r="ACV878" s="60"/>
      <c r="ACW878" s="60"/>
      <c r="ACX878" s="60"/>
      <c r="ACY878" s="60">
        <v>1.06765525678825</v>
      </c>
      <c r="ACZ878" s="60"/>
      <c r="ADA878" s="60">
        <v>5.1216649203335201E-3</v>
      </c>
      <c r="ADB878" s="60">
        <v>3.77617875969973E-3</v>
      </c>
      <c r="ADC878" s="60">
        <v>3.4613260777914402E-3</v>
      </c>
      <c r="ADD878" s="60"/>
      <c r="ADE878" s="60">
        <v>8.9199308000263797E-4</v>
      </c>
    </row>
    <row r="879" spans="760:785" x14ac:dyDescent="0.25">
      <c r="ACF879" s="312">
        <v>1.38777878078145E-17</v>
      </c>
      <c r="ACG879" s="60"/>
      <c r="ACH879" s="60"/>
      <c r="ACI879" s="60">
        <v>5.3523642103319299E-3</v>
      </c>
      <c r="ACJ879" s="60"/>
      <c r="ACK879" s="60"/>
      <c r="ACL879" s="60"/>
      <c r="ACM879" s="60">
        <v>2.6469928228505901E-3</v>
      </c>
      <c r="ACN879" s="60"/>
      <c r="ACO879" s="60"/>
      <c r="ACP879" s="60">
        <v>3.5746726686021299E-3</v>
      </c>
      <c r="ACQ879" s="60">
        <v>2.9398731417915498E-3</v>
      </c>
      <c r="ACR879" s="60"/>
      <c r="ACS879" s="60"/>
      <c r="ACT879" s="60"/>
      <c r="ACU879" s="60"/>
      <c r="ACV879" s="60"/>
      <c r="ACW879" s="60"/>
      <c r="ACX879" s="60"/>
      <c r="ACY879" s="60">
        <v>1.06759176053342</v>
      </c>
      <c r="ACZ879" s="60"/>
      <c r="ADA879" s="60">
        <v>5.1057304012447303E-3</v>
      </c>
      <c r="ADB879" s="60">
        <v>3.7681779183882302E-3</v>
      </c>
      <c r="ADC879" s="60">
        <v>3.4362564541111102E-3</v>
      </c>
      <c r="ADD879" s="60"/>
      <c r="ADE879" s="60">
        <v>8.5728607999396703E-4</v>
      </c>
    </row>
    <row r="880" spans="760:785" x14ac:dyDescent="0.25">
      <c r="ACF880" s="312">
        <v>4.9941062570113602E-18</v>
      </c>
      <c r="ACG880" s="60"/>
      <c r="ACH880" s="60"/>
      <c r="ACI880" s="60">
        <v>5.3442403766538202E-3</v>
      </c>
      <c r="ACJ880" s="60"/>
      <c r="ACK880" s="60"/>
      <c r="ACL880" s="60"/>
      <c r="ACM880" s="60">
        <v>2.6443036654697598E-3</v>
      </c>
      <c r="ACN880" s="60"/>
      <c r="ACO880" s="60"/>
      <c r="ACP880" s="60">
        <v>3.57383999044123E-3</v>
      </c>
      <c r="ACQ880" s="60">
        <v>2.9382955786847499E-3</v>
      </c>
      <c r="ACR880" s="60"/>
      <c r="ACS880" s="60"/>
      <c r="ACT880" s="60"/>
      <c r="ACU880" s="60"/>
      <c r="ACV880" s="60"/>
      <c r="ACW880" s="60"/>
      <c r="ACX880" s="60"/>
      <c r="ACY880" s="60">
        <v>1.0675916666893801</v>
      </c>
      <c r="ACZ880" s="60"/>
      <c r="ADA880" s="60">
        <v>5.1026945599346096E-3</v>
      </c>
      <c r="ADB880" s="60">
        <v>3.7450330886771199E-3</v>
      </c>
      <c r="ADC880" s="60">
        <v>3.4259226425678202E-3</v>
      </c>
      <c r="ADD880" s="60"/>
      <c r="ADE880" s="60">
        <v>8.4630049482018995E-4</v>
      </c>
    </row>
    <row r="881" spans="760:785" x14ac:dyDescent="0.25">
      <c r="ACF881" s="60"/>
      <c r="ACG881" s="60"/>
      <c r="ACH881" s="60"/>
      <c r="ACI881" s="60">
        <v>5.3422634560489702E-3</v>
      </c>
      <c r="ACJ881" s="60"/>
      <c r="ACK881" s="60"/>
      <c r="ACL881" s="60"/>
      <c r="ACM881" s="60">
        <v>2.6376297690386299E-3</v>
      </c>
      <c r="ACN881" s="60"/>
      <c r="ACO881" s="60"/>
      <c r="ACP881" s="60">
        <v>3.56669540061289E-3</v>
      </c>
      <c r="ACQ881" s="60">
        <v>2.9064288410598099E-3</v>
      </c>
      <c r="ACR881" s="60"/>
      <c r="ACS881" s="60"/>
      <c r="ACT881" s="60"/>
      <c r="ACU881" s="60"/>
      <c r="ACV881" s="60"/>
      <c r="ACW881" s="60"/>
      <c r="ACX881" s="60"/>
      <c r="ACY881" s="60">
        <v>1.0674968872213599</v>
      </c>
      <c r="ACZ881" s="60"/>
      <c r="ADA881" s="60">
        <v>5.0984287180844898E-3</v>
      </c>
      <c r="ADB881" s="60">
        <v>3.7378708950529102E-3</v>
      </c>
      <c r="ADC881" s="60">
        <v>3.4137818111589701E-3</v>
      </c>
      <c r="ADD881" s="60"/>
      <c r="ADE881" s="60">
        <v>8.2009982377550898E-4</v>
      </c>
    </row>
    <row r="882" spans="760:785" x14ac:dyDescent="0.25">
      <c r="ACF882" s="60"/>
      <c r="ACG882" s="60"/>
      <c r="ACH882" s="60"/>
      <c r="ACI882" s="60">
        <v>5.3400643693963896E-3</v>
      </c>
      <c r="ACJ882" s="60"/>
      <c r="ACK882" s="60"/>
      <c r="ACL882" s="60"/>
      <c r="ACM882" s="60">
        <v>2.6066416207682999E-3</v>
      </c>
      <c r="ACN882" s="60"/>
      <c r="ACO882" s="60"/>
      <c r="ACP882" s="60">
        <v>3.5665276713017099E-3</v>
      </c>
      <c r="ACQ882" s="60">
        <v>2.8908933299932001E-3</v>
      </c>
      <c r="ACR882" s="60"/>
      <c r="ACS882" s="60"/>
      <c r="ACT882" s="60"/>
      <c r="ACU882" s="60"/>
      <c r="ACV882" s="60"/>
      <c r="ACW882" s="60"/>
      <c r="ACX882" s="60"/>
      <c r="ACY882" s="60">
        <v>1.0674864199342999</v>
      </c>
      <c r="ACZ882" s="60"/>
      <c r="ADA882" s="60">
        <v>5.0840644076951998E-3</v>
      </c>
      <c r="ADB882" s="60">
        <v>3.7175295836758002E-3</v>
      </c>
      <c r="ADC882" s="60">
        <v>3.4128887597189099E-3</v>
      </c>
      <c r="ADD882" s="60"/>
      <c r="ADE882" s="60">
        <v>7.1661719413806599E-4</v>
      </c>
    </row>
    <row r="883" spans="760:785" x14ac:dyDescent="0.25">
      <c r="ACF883" s="60"/>
      <c r="ACG883" s="60"/>
      <c r="ACH883" s="60"/>
      <c r="ACI883" s="60">
        <v>5.3342387440156397E-3</v>
      </c>
      <c r="ACJ883" s="60"/>
      <c r="ACK883" s="60"/>
      <c r="ACL883" s="60"/>
      <c r="ACM883" s="60">
        <v>2.6038897678356101E-3</v>
      </c>
      <c r="ACN883" s="60"/>
      <c r="ACO883" s="60"/>
      <c r="ACP883" s="60">
        <v>3.5438841832225601E-3</v>
      </c>
      <c r="ACQ883" s="60">
        <v>2.8897448419900598E-3</v>
      </c>
      <c r="ACR883" s="60"/>
      <c r="ACS883" s="60"/>
      <c r="ACT883" s="60"/>
      <c r="ACU883" s="60"/>
      <c r="ACV883" s="60"/>
      <c r="ACW883" s="60"/>
      <c r="ACX883" s="60"/>
      <c r="ACY883" s="60">
        <v>1.06742820993314</v>
      </c>
      <c r="ACZ883" s="60"/>
      <c r="ADA883" s="60">
        <v>5.0673267947145603E-3</v>
      </c>
      <c r="ADB883" s="60">
        <v>3.6853564016225099E-3</v>
      </c>
      <c r="ADC883" s="60">
        <v>3.3679002138973001E-3</v>
      </c>
      <c r="ADD883" s="60"/>
      <c r="ADE883" s="60">
        <v>6.5869607975644305E-4</v>
      </c>
    </row>
    <row r="884" spans="760:785" x14ac:dyDescent="0.25">
      <c r="ACF884" s="60"/>
      <c r="ACG884" s="60"/>
      <c r="ACH884" s="60"/>
      <c r="ACI884" s="60">
        <v>5.3285352882426803E-3</v>
      </c>
      <c r="ACJ884" s="60"/>
      <c r="ACK884" s="60"/>
      <c r="ACL884" s="60"/>
      <c r="ACM884" s="60">
        <v>2.5932123038982101E-3</v>
      </c>
      <c r="ACN884" s="60"/>
      <c r="ACO884" s="60"/>
      <c r="ACP884" s="60">
        <v>3.53456283123017E-3</v>
      </c>
      <c r="ACQ884" s="60">
        <v>2.8841774549605501E-3</v>
      </c>
      <c r="ACR884" s="60"/>
      <c r="ACS884" s="60"/>
      <c r="ACT884" s="60"/>
      <c r="ACU884" s="60"/>
      <c r="ACV884" s="60"/>
      <c r="ACW884" s="60"/>
      <c r="ACX884" s="60"/>
      <c r="ACY884" s="60">
        <v>1.0673698078615901</v>
      </c>
      <c r="ACZ884" s="60"/>
      <c r="ADA884" s="60">
        <v>5.0537236899731702E-3</v>
      </c>
      <c r="ADB884" s="60">
        <v>3.6805657004771899E-3</v>
      </c>
      <c r="ADC884" s="60">
        <v>3.3460826396049101E-3</v>
      </c>
      <c r="ADD884" s="60"/>
      <c r="ADE884" s="60">
        <v>5.56655792365514E-4</v>
      </c>
    </row>
    <row r="885" spans="760:785" x14ac:dyDescent="0.25">
      <c r="ACF885" s="60"/>
      <c r="ACG885" s="60"/>
      <c r="ACH885" s="60"/>
      <c r="ACI885" s="60">
        <v>5.2881869793969397E-3</v>
      </c>
      <c r="ACJ885" s="60"/>
      <c r="ACK885" s="60"/>
      <c r="ACL885" s="60"/>
      <c r="ACM885" s="60">
        <v>2.5458931227329601E-3</v>
      </c>
      <c r="ACN885" s="60"/>
      <c r="ACO885" s="60"/>
      <c r="ACP885" s="60">
        <v>3.51683684435727E-3</v>
      </c>
      <c r="ACQ885" s="60">
        <v>2.86605122591052E-3</v>
      </c>
      <c r="ACR885" s="60"/>
      <c r="ACS885" s="60"/>
      <c r="ACT885" s="60"/>
      <c r="ACU885" s="60"/>
      <c r="ACV885" s="60"/>
      <c r="ACW885" s="60"/>
      <c r="ACX885" s="60"/>
      <c r="ACY885" s="60">
        <v>1.06724768847857</v>
      </c>
      <c r="ACZ885" s="60"/>
      <c r="ADA885" s="60">
        <v>5.02106854687697E-3</v>
      </c>
      <c r="ADB885" s="60">
        <v>3.6534061685804401E-3</v>
      </c>
      <c r="ADC885" s="60">
        <v>3.3428524689621099E-3</v>
      </c>
      <c r="ADD885" s="60"/>
      <c r="ADE885" s="60">
        <v>5.44230920557592E-4</v>
      </c>
    </row>
    <row r="886" spans="760:785" x14ac:dyDescent="0.25">
      <c r="ACF886" s="60"/>
      <c r="ACG886" s="60"/>
      <c r="ACH886" s="60"/>
      <c r="ACI886" s="60">
        <v>5.2520913197303997E-3</v>
      </c>
      <c r="ACJ886" s="60"/>
      <c r="ACK886" s="60"/>
      <c r="ACL886" s="60"/>
      <c r="ACM886" s="60">
        <v>2.53052797195974E-3</v>
      </c>
      <c r="ACN886" s="60"/>
      <c r="ACO886" s="60"/>
      <c r="ACP886" s="60">
        <v>3.4848412219352699E-3</v>
      </c>
      <c r="ACQ886" s="60">
        <v>2.85585628712924E-3</v>
      </c>
      <c r="ACR886" s="60"/>
      <c r="ACS886" s="60"/>
      <c r="ACT886" s="60"/>
      <c r="ACU886" s="60"/>
      <c r="ACV886" s="60"/>
      <c r="ACW886" s="60"/>
      <c r="ACX886" s="60"/>
      <c r="ACY886" s="60">
        <v>1.06720404624592</v>
      </c>
      <c r="ACZ886" s="60"/>
      <c r="ADA886" s="60">
        <v>4.9991458423075804E-3</v>
      </c>
      <c r="ADB886" s="60">
        <v>3.6435444216E-3</v>
      </c>
      <c r="ADC886" s="60">
        <v>3.3173935643762498E-3</v>
      </c>
      <c r="ADD886" s="60"/>
      <c r="ADE886" s="60">
        <v>2.9090883677609897E-4</v>
      </c>
    </row>
    <row r="887" spans="760:785" x14ac:dyDescent="0.25">
      <c r="ACF887" s="60"/>
      <c r="ACG887" s="60"/>
      <c r="ACH887" s="60"/>
      <c r="ACI887" s="60">
        <v>5.1955841577413604E-3</v>
      </c>
      <c r="ACJ887" s="60"/>
      <c r="ACK887" s="60"/>
      <c r="ACL887" s="60"/>
      <c r="ACM887" s="60">
        <v>2.5289119581517901E-3</v>
      </c>
      <c r="ACN887" s="60"/>
      <c r="ACO887" s="60"/>
      <c r="ACP887" s="60">
        <v>3.4797352308431301E-3</v>
      </c>
      <c r="ACQ887" s="60">
        <v>2.8220666220342598E-3</v>
      </c>
      <c r="ACR887" s="60"/>
      <c r="ACS887" s="60"/>
      <c r="ACT887" s="60"/>
      <c r="ACU887" s="60"/>
      <c r="ACV887" s="60"/>
      <c r="ACW887" s="60"/>
      <c r="ACX887" s="60"/>
      <c r="ACY887" s="60">
        <v>1.0671865424336</v>
      </c>
      <c r="ACZ887" s="60"/>
      <c r="ADA887" s="60">
        <v>4.9799611674325502E-3</v>
      </c>
      <c r="ADB887" s="60">
        <v>3.6244488020133201E-3</v>
      </c>
      <c r="ADC887" s="60">
        <v>3.3107958637765E-3</v>
      </c>
      <c r="ADD887" s="60"/>
      <c r="ADE887" s="60">
        <v>2.2688002040916001E-4</v>
      </c>
    </row>
    <row r="888" spans="760:785" x14ac:dyDescent="0.25">
      <c r="ACF888" s="60"/>
      <c r="ACG888" s="60"/>
      <c r="ACH888" s="60"/>
      <c r="ACI888" s="60">
        <v>5.1944696942068996E-3</v>
      </c>
      <c r="ACJ888" s="60"/>
      <c r="ACK888" s="60"/>
      <c r="ACL888" s="60"/>
      <c r="ACM888" s="60">
        <v>2.5173101760487099E-3</v>
      </c>
      <c r="ACN888" s="60"/>
      <c r="ACO888" s="60"/>
      <c r="ACP888" s="60">
        <v>3.4642019608810198E-3</v>
      </c>
      <c r="ACQ888" s="60">
        <v>2.81781650184684E-3</v>
      </c>
      <c r="ACR888" s="60"/>
      <c r="ACS888" s="60"/>
      <c r="ACT888" s="60"/>
      <c r="ACU888" s="60"/>
      <c r="ACV888" s="60"/>
      <c r="ACW888" s="60"/>
      <c r="ACX888" s="60"/>
      <c r="ACY888" s="60">
        <v>1.0671592659436899</v>
      </c>
      <c r="ACZ888" s="60"/>
      <c r="ADA888" s="60">
        <v>4.9770420306000799E-3</v>
      </c>
      <c r="ADB888" s="60">
        <v>3.6035523811865501E-3</v>
      </c>
      <c r="ADC888" s="60">
        <v>3.29718829771628E-3</v>
      </c>
      <c r="ADD888" s="60"/>
      <c r="ADE888" s="312">
        <v>1.11238931551359E-16</v>
      </c>
    </row>
    <row r="889" spans="760:785" x14ac:dyDescent="0.25">
      <c r="ACF889" s="60"/>
      <c r="ACG889" s="60"/>
      <c r="ACH889" s="60"/>
      <c r="ACI889" s="60">
        <v>5.1825474357170996E-3</v>
      </c>
      <c r="ACJ889" s="60"/>
      <c r="ACK889" s="60"/>
      <c r="ACL889" s="60"/>
      <c r="ACM889" s="60">
        <v>2.5111365471683499E-3</v>
      </c>
      <c r="ACN889" s="60"/>
      <c r="ACO889" s="60"/>
      <c r="ACP889" s="60">
        <v>3.4607065009863002E-3</v>
      </c>
      <c r="ACQ889" s="60">
        <v>2.80570684415247E-3</v>
      </c>
      <c r="ACR889" s="60"/>
      <c r="ACS889" s="60"/>
      <c r="ACT889" s="60"/>
      <c r="ACU889" s="60"/>
      <c r="ACV889" s="60"/>
      <c r="ACW889" s="60"/>
      <c r="ACX889" s="60"/>
      <c r="ACY889" s="60">
        <v>1.0669062530329401</v>
      </c>
      <c r="ACZ889" s="60"/>
      <c r="ADA889" s="60">
        <v>4.9144444512542202E-3</v>
      </c>
      <c r="ADB889" s="60">
        <v>3.58604532859641E-3</v>
      </c>
      <c r="ADC889" s="60">
        <v>3.2831072238366202E-3</v>
      </c>
      <c r="ADD889" s="60"/>
      <c r="ADE889" s="312">
        <v>5.5511151231257802E-17</v>
      </c>
    </row>
    <row r="890" spans="760:785" x14ac:dyDescent="0.25">
      <c r="ACF890" s="60"/>
      <c r="ACG890" s="60"/>
      <c r="ACH890" s="60"/>
      <c r="ACI890" s="60">
        <v>5.1685309617908503E-3</v>
      </c>
      <c r="ACJ890" s="60"/>
      <c r="ACK890" s="60"/>
      <c r="ACL890" s="60"/>
      <c r="ACM890" s="60">
        <v>2.50826001015315E-3</v>
      </c>
      <c r="ACN890" s="60"/>
      <c r="ACO890" s="60"/>
      <c r="ACP890" s="60">
        <v>3.4469277651851902E-3</v>
      </c>
      <c r="ACQ890" s="60">
        <v>2.79580999771817E-3</v>
      </c>
      <c r="ACR890" s="60"/>
      <c r="ACS890" s="60"/>
      <c r="ACT890" s="60"/>
      <c r="ACU890" s="60"/>
      <c r="ACV890" s="60"/>
      <c r="ACW890" s="60"/>
      <c r="ACX890" s="60"/>
      <c r="ACY890" s="60">
        <v>1.0668464013751999</v>
      </c>
      <c r="ACZ890" s="60"/>
      <c r="ADA890" s="60">
        <v>4.8574201126338201E-3</v>
      </c>
      <c r="ADB890" s="60">
        <v>3.5706701545938501E-3</v>
      </c>
      <c r="ADC890" s="60">
        <v>3.2724020322656999E-3</v>
      </c>
      <c r="ADD890" s="60"/>
      <c r="ADE890" s="312">
        <v>5.5511151231257802E-17</v>
      </c>
    </row>
    <row r="891" spans="760:785" x14ac:dyDescent="0.25">
      <c r="ACF891" s="60"/>
      <c r="ACG891" s="60"/>
      <c r="ACH891" s="60"/>
      <c r="ACI891" s="60">
        <v>5.1672493113717501E-3</v>
      </c>
      <c r="ACJ891" s="60"/>
      <c r="ACK891" s="60"/>
      <c r="ACL891" s="60"/>
      <c r="ACM891" s="60">
        <v>2.5024723346461501E-3</v>
      </c>
      <c r="ACN891" s="60"/>
      <c r="ACO891" s="60"/>
      <c r="ACP891" s="60">
        <v>3.4305374621824399E-3</v>
      </c>
      <c r="ACQ891" s="60">
        <v>2.7945802808261402E-3</v>
      </c>
      <c r="ACR891" s="60"/>
      <c r="ACS891" s="60"/>
      <c r="ACT891" s="60"/>
      <c r="ACU891" s="60"/>
      <c r="ACV891" s="60"/>
      <c r="ACW891" s="60"/>
      <c r="ACX891" s="60"/>
      <c r="ACY891" s="60">
        <v>1.0667925551831801</v>
      </c>
      <c r="ACZ891" s="60"/>
      <c r="ADA891" s="60">
        <v>4.8316654005004503E-3</v>
      </c>
      <c r="ADB891" s="60">
        <v>3.54262549099708E-3</v>
      </c>
      <c r="ADC891" s="60">
        <v>3.2715085191969001E-3</v>
      </c>
      <c r="ADD891" s="60"/>
      <c r="ADE891" s="312">
        <v>4.1633363423443401E-17</v>
      </c>
    </row>
    <row r="892" spans="760:785" x14ac:dyDescent="0.25">
      <c r="ACF892" s="60"/>
      <c r="ACG892" s="60"/>
      <c r="ACH892" s="60"/>
      <c r="ACI892" s="60">
        <v>5.1081899445613596E-3</v>
      </c>
      <c r="ACJ892" s="60"/>
      <c r="ACK892" s="60"/>
      <c r="ACL892" s="60"/>
      <c r="ACM892" s="60">
        <v>2.4740137875792802E-3</v>
      </c>
      <c r="ACN892" s="60"/>
      <c r="ACO892" s="60"/>
      <c r="ACP892" s="60">
        <v>3.38603237871829E-3</v>
      </c>
      <c r="ACQ892" s="60">
        <v>2.7664546216608701E-3</v>
      </c>
      <c r="ACR892" s="60"/>
      <c r="ACS892" s="60"/>
      <c r="ACT892" s="60"/>
      <c r="ACU892" s="60"/>
      <c r="ACV892" s="60"/>
      <c r="ACW892" s="60"/>
      <c r="ACX892" s="60"/>
      <c r="ACY892" s="60">
        <v>1.06678090753594</v>
      </c>
      <c r="ACZ892" s="60"/>
      <c r="ADA892" s="60">
        <v>4.83016428838174E-3</v>
      </c>
      <c r="ADB892" s="60">
        <v>3.52303328536088E-3</v>
      </c>
      <c r="ADC892" s="60">
        <v>3.2632364706063899E-3</v>
      </c>
      <c r="ADD892" s="60"/>
      <c r="ADE892" s="312">
        <v>2.7755575615628901E-17</v>
      </c>
    </row>
    <row r="893" spans="760:785" x14ac:dyDescent="0.25">
      <c r="ACF893" s="60"/>
      <c r="ACG893" s="60"/>
      <c r="ACH893" s="60"/>
      <c r="ACI893" s="60">
        <v>5.1030834595261901E-3</v>
      </c>
      <c r="ACJ893" s="60"/>
      <c r="ACK893" s="60"/>
      <c r="ACL893" s="60"/>
      <c r="ACM893" s="60">
        <v>2.4693030917271701E-3</v>
      </c>
      <c r="ACN893" s="60"/>
      <c r="ACO893" s="60"/>
      <c r="ACP893" s="60">
        <v>3.3831873991899699E-3</v>
      </c>
      <c r="ACQ893" s="60">
        <v>2.7563157563779399E-3</v>
      </c>
      <c r="ACR893" s="60"/>
      <c r="ACS893" s="60"/>
      <c r="ACT893" s="60"/>
      <c r="ACU893" s="60"/>
      <c r="ACV893" s="60"/>
      <c r="ACW893" s="60"/>
      <c r="ACX893" s="60"/>
      <c r="ACY893" s="60">
        <v>1.0667013744634199</v>
      </c>
      <c r="ACZ893" s="60"/>
      <c r="ADA893" s="60">
        <v>4.8059738342282297E-3</v>
      </c>
      <c r="ADB893" s="60">
        <v>3.50880891611989E-3</v>
      </c>
      <c r="ADC893" s="60">
        <v>3.25668627885251E-3</v>
      </c>
      <c r="ADD893" s="60"/>
      <c r="ADE893" s="312">
        <v>2.7755575615628901E-17</v>
      </c>
    </row>
    <row r="894" spans="760:785" x14ac:dyDescent="0.25">
      <c r="ACF894" s="60"/>
      <c r="ACG894" s="60"/>
      <c r="ACH894" s="60"/>
      <c r="ACI894" s="60">
        <v>5.0966088518745699E-3</v>
      </c>
      <c r="ACJ894" s="60"/>
      <c r="ACK894" s="60"/>
      <c r="ACL894" s="60"/>
      <c r="ACM894" s="60">
        <v>2.4562931822374599E-3</v>
      </c>
      <c r="ACN894" s="60"/>
      <c r="ACO894" s="60"/>
      <c r="ACP894" s="60">
        <v>3.3814418000142599E-3</v>
      </c>
      <c r="ACQ894" s="60">
        <v>2.7435742989216499E-3</v>
      </c>
      <c r="ACR894" s="60"/>
      <c r="ACS894" s="60"/>
      <c r="ACT894" s="60"/>
      <c r="ACU894" s="60"/>
      <c r="ACV894" s="60"/>
      <c r="ACW894" s="60"/>
      <c r="ACX894" s="60"/>
      <c r="ACY894" s="60">
        <v>1.06659338456049</v>
      </c>
      <c r="ACZ894" s="60"/>
      <c r="ADA894" s="60">
        <v>4.7664827648415797E-3</v>
      </c>
      <c r="ADB894" s="60">
        <v>3.5023109388806202E-3</v>
      </c>
      <c r="ADC894" s="60">
        <v>3.2317481035107902E-3</v>
      </c>
      <c r="ADD894" s="60"/>
      <c r="ADE894" s="312">
        <v>2.7755575615628901E-17</v>
      </c>
    </row>
    <row r="895" spans="760:785" x14ac:dyDescent="0.25">
      <c r="ACF895" s="60"/>
      <c r="ACG895" s="60"/>
      <c r="ACH895" s="60"/>
      <c r="ACI895" s="60">
        <v>5.0857013003469996E-3</v>
      </c>
      <c r="ACJ895" s="60"/>
      <c r="ACK895" s="60"/>
      <c r="ACL895" s="60"/>
      <c r="ACM895" s="60">
        <v>2.4383114992409202E-3</v>
      </c>
      <c r="ACN895" s="60"/>
      <c r="ACO895" s="60"/>
      <c r="ACP895" s="60">
        <v>3.3694931588949002E-3</v>
      </c>
      <c r="ACQ895" s="60">
        <v>2.72167917102105E-3</v>
      </c>
      <c r="ACR895" s="60"/>
      <c r="ACS895" s="60"/>
      <c r="ACT895" s="60"/>
      <c r="ACU895" s="60"/>
      <c r="ACV895" s="60"/>
      <c r="ACW895" s="60"/>
      <c r="ACX895" s="60"/>
      <c r="ACY895" s="60">
        <v>1.06656368297561</v>
      </c>
      <c r="ACZ895" s="60"/>
      <c r="ADA895" s="60">
        <v>4.68742073463407E-3</v>
      </c>
      <c r="ADB895" s="60">
        <v>3.4869983065441202E-3</v>
      </c>
      <c r="ADC895" s="60">
        <v>3.2297852055694098E-3</v>
      </c>
      <c r="ADD895" s="60"/>
      <c r="ADE895" s="312">
        <v>2.7755575615628901E-17</v>
      </c>
    </row>
    <row r="896" spans="760:785" x14ac:dyDescent="0.25">
      <c r="ACF896" s="60"/>
      <c r="ACG896" s="60"/>
      <c r="ACH896" s="60"/>
      <c r="ACI896" s="60">
        <v>5.0610983405649001E-3</v>
      </c>
      <c r="ACJ896" s="60"/>
      <c r="ACK896" s="60"/>
      <c r="ACL896" s="60"/>
      <c r="ACM896" s="60">
        <v>2.4340870504834002E-3</v>
      </c>
      <c r="ACN896" s="60"/>
      <c r="ACO896" s="60"/>
      <c r="ACP896" s="60">
        <v>3.36775487917581E-3</v>
      </c>
      <c r="ACQ896" s="60">
        <v>2.6878311885562998E-3</v>
      </c>
      <c r="ACR896" s="60"/>
      <c r="ACS896" s="60"/>
      <c r="ACT896" s="60"/>
      <c r="ACU896" s="60"/>
      <c r="ACV896" s="60"/>
      <c r="ACW896" s="60"/>
      <c r="ACX896" s="60"/>
      <c r="ACY896" s="60">
        <v>1.0665592322416699</v>
      </c>
      <c r="ACZ896" s="60"/>
      <c r="ADA896" s="60">
        <v>4.67778340513887E-3</v>
      </c>
      <c r="ADB896" s="60">
        <v>3.48459369264576E-3</v>
      </c>
      <c r="ADC896" s="60">
        <v>3.22142896782994E-3</v>
      </c>
      <c r="ADD896" s="60"/>
      <c r="ADE896" s="312">
        <v>2.7755575615628901E-17</v>
      </c>
    </row>
    <row r="897" spans="760:785" x14ac:dyDescent="0.25">
      <c r="ACF897" s="60"/>
      <c r="ACG897" s="60"/>
      <c r="ACH897" s="60"/>
      <c r="ACI897" s="60">
        <v>5.0537610944384201E-3</v>
      </c>
      <c r="ACJ897" s="60"/>
      <c r="ACK897" s="60"/>
      <c r="ACL897" s="60"/>
      <c r="ACM897" s="60">
        <v>2.43276164947472E-3</v>
      </c>
      <c r="ACN897" s="60"/>
      <c r="ACO897" s="60"/>
      <c r="ACP897" s="60">
        <v>3.3500367248889399E-3</v>
      </c>
      <c r="ACQ897" s="60">
        <v>2.6581508638833101E-3</v>
      </c>
      <c r="ACR897" s="60"/>
      <c r="ACS897" s="60"/>
      <c r="ACT897" s="60"/>
      <c r="ACU897" s="60"/>
      <c r="ACV897" s="60"/>
      <c r="ACW897" s="60"/>
      <c r="ACX897" s="60"/>
      <c r="ACY897" s="60">
        <v>1.0665285844543</v>
      </c>
      <c r="ACZ897" s="60"/>
      <c r="ADA897" s="60">
        <v>4.5780083776548099E-3</v>
      </c>
      <c r="ADB897" s="60">
        <v>3.4814281090881699E-3</v>
      </c>
      <c r="ADC897" s="60">
        <v>3.1834578823562798E-3</v>
      </c>
      <c r="ADD897" s="60"/>
      <c r="ADE897" s="312">
        <v>2.0816681711721701E-17</v>
      </c>
    </row>
    <row r="898" spans="760:785" x14ac:dyDescent="0.25">
      <c r="ACF898" s="60"/>
      <c r="ACG898" s="60"/>
      <c r="ACH898" s="60"/>
      <c r="ACI898" s="60">
        <v>4.9887593249933098E-3</v>
      </c>
      <c r="ACJ898" s="60"/>
      <c r="ACK898" s="60"/>
      <c r="ACL898" s="60"/>
      <c r="ACM898" s="60">
        <v>2.4168478575018501E-3</v>
      </c>
      <c r="ACN898" s="60"/>
      <c r="ACO898" s="312"/>
      <c r="ACP898" s="60">
        <v>3.3402051936927799E-3</v>
      </c>
      <c r="ACQ898" s="60">
        <v>2.6345239264183701E-3</v>
      </c>
      <c r="ACR898" s="60"/>
      <c r="ACS898" s="60"/>
      <c r="ACT898" s="60"/>
      <c r="ACU898" s="60"/>
      <c r="ACV898" s="60"/>
      <c r="ACW898" s="60"/>
      <c r="ACX898" s="60"/>
      <c r="ACY898" s="60">
        <v>1.06646987870608</v>
      </c>
      <c r="ACZ898" s="60"/>
      <c r="ADA898" s="60">
        <v>4.5594019094031797E-3</v>
      </c>
      <c r="ADB898" s="60">
        <v>3.4663562868298202E-3</v>
      </c>
      <c r="ADC898" s="60">
        <v>3.1640509933742399E-3</v>
      </c>
      <c r="ADD898" s="60"/>
      <c r="ADE898" s="312">
        <v>1.38777878078145E-17</v>
      </c>
    </row>
    <row r="899" spans="760:785" x14ac:dyDescent="0.25">
      <c r="ACF899" s="60"/>
      <c r="ACG899" s="60"/>
      <c r="ACH899" s="60"/>
      <c r="ACI899" s="60">
        <v>4.9799611674325502E-3</v>
      </c>
      <c r="ACJ899" s="60"/>
      <c r="ACK899" s="60"/>
      <c r="ACL899" s="60"/>
      <c r="ACM899" s="60">
        <v>2.3975400482913198E-3</v>
      </c>
      <c r="ACN899" s="60"/>
      <c r="ACO899" s="60"/>
      <c r="ACP899" s="60">
        <v>3.3371588701976498E-3</v>
      </c>
      <c r="ACQ899" s="60">
        <v>2.61074177847515E-3</v>
      </c>
      <c r="ACR899" s="60"/>
      <c r="ACS899" s="60"/>
      <c r="ACT899" s="60"/>
      <c r="ACU899" s="60"/>
      <c r="ACV899" s="60"/>
      <c r="ACW899" s="60"/>
      <c r="ACX899" s="60"/>
      <c r="ACY899" s="60">
        <v>1.0663667699384101</v>
      </c>
      <c r="ACZ899" s="60"/>
      <c r="ADA899" s="60">
        <v>4.5554043200521999E-3</v>
      </c>
      <c r="ADB899" s="60">
        <v>3.4478258735058899E-3</v>
      </c>
      <c r="ADC899" s="60">
        <v>3.1617922982020799E-3</v>
      </c>
      <c r="ADD899" s="60"/>
      <c r="ADE899" s="312">
        <v>1.38777878078145E-17</v>
      </c>
    </row>
    <row r="900" spans="760:785" x14ac:dyDescent="0.25">
      <c r="ACF900" s="60"/>
      <c r="ACG900" s="60"/>
      <c r="ACH900" s="60"/>
      <c r="ACI900" s="60">
        <v>4.9623899608763804E-3</v>
      </c>
      <c r="ACJ900" s="60"/>
      <c r="ACK900" s="60"/>
      <c r="ACL900" s="60"/>
      <c r="ACM900" s="60">
        <v>2.3903308764434399E-3</v>
      </c>
      <c r="ACN900" s="60"/>
      <c r="ACO900" s="60"/>
      <c r="ACP900" s="60">
        <v>3.3206440004691501E-3</v>
      </c>
      <c r="ACQ900" s="60">
        <v>2.59749086673233E-3</v>
      </c>
      <c r="ACR900" s="60"/>
      <c r="ACS900" s="60"/>
      <c r="ACT900" s="60"/>
      <c r="ACU900" s="60"/>
      <c r="ACV900" s="60"/>
      <c r="ACW900" s="60"/>
      <c r="ACX900" s="60"/>
      <c r="ACY900" s="60">
        <v>1.0661936493937201</v>
      </c>
      <c r="ACZ900" s="60"/>
      <c r="ADA900" s="60">
        <v>4.4901248353114501E-3</v>
      </c>
      <c r="ADB900" s="60">
        <v>3.4045129841670501E-3</v>
      </c>
      <c r="ADC900" s="60">
        <v>3.1434416063836602E-3</v>
      </c>
      <c r="ADD900" s="60"/>
      <c r="ADE900" s="312">
        <v>6.9388939039072299E-18</v>
      </c>
    </row>
    <row r="901" spans="760:785" x14ac:dyDescent="0.25">
      <c r="ACF901" s="60"/>
      <c r="ACG901" s="60"/>
      <c r="ACH901" s="60"/>
      <c r="ACI901" s="60">
        <v>4.9364159863470201E-3</v>
      </c>
      <c r="ACJ901" s="60"/>
      <c r="ACK901" s="60"/>
      <c r="ACL901" s="60"/>
      <c r="ACM901" s="60">
        <v>2.3851641520782601E-3</v>
      </c>
      <c r="ACN901" s="60"/>
      <c r="ACO901" s="60"/>
      <c r="ACP901" s="60">
        <v>3.21824576032374E-3</v>
      </c>
      <c r="ACQ901" s="60">
        <v>2.55810192176258E-3</v>
      </c>
      <c r="ACR901" s="60"/>
      <c r="ACS901" s="60"/>
      <c r="ACT901" s="60"/>
      <c r="ACU901" s="60"/>
      <c r="ACV901" s="60"/>
      <c r="ACW901" s="60"/>
      <c r="ACX901" s="60"/>
      <c r="ACY901" s="60">
        <v>1.0661262071587601</v>
      </c>
      <c r="ACZ901" s="60"/>
      <c r="ADA901" s="60">
        <v>4.4874599181783303E-3</v>
      </c>
      <c r="ADB901" s="60">
        <v>3.3907890808824899E-3</v>
      </c>
      <c r="ADC901" s="60">
        <v>3.1430183997041799E-3</v>
      </c>
      <c r="ADD901" s="60"/>
      <c r="ADE901" s="312">
        <v>6.9388939039072299E-18</v>
      </c>
    </row>
    <row r="902" spans="760:785" x14ac:dyDescent="0.25">
      <c r="ACF902" s="60"/>
      <c r="ACG902" s="60"/>
      <c r="ACH902" s="60"/>
      <c r="ACI902" s="60">
        <v>4.8496114625489499E-3</v>
      </c>
      <c r="ACJ902" s="60"/>
      <c r="ACK902" s="60"/>
      <c r="ACL902" s="60"/>
      <c r="ACM902" s="60">
        <v>2.36196774087371E-3</v>
      </c>
      <c r="ACN902" s="60"/>
      <c r="ACO902" s="60"/>
      <c r="ACP902" s="60">
        <v>3.2056617684922098E-3</v>
      </c>
      <c r="ACQ902" s="60">
        <v>2.5561437540930201E-3</v>
      </c>
      <c r="ACR902" s="60"/>
      <c r="ACS902" s="60"/>
      <c r="ACT902" s="60"/>
      <c r="ACU902" s="60"/>
      <c r="ACV902" s="60"/>
      <c r="ACW902" s="60"/>
      <c r="ACX902" s="60"/>
      <c r="ACY902" s="60">
        <v>1.0660537971292301</v>
      </c>
      <c r="ACZ902" s="60"/>
      <c r="ADA902" s="60">
        <v>4.4774058361093903E-3</v>
      </c>
      <c r="ADB902" s="60">
        <v>3.3806988416975698E-3</v>
      </c>
      <c r="ADC902" s="60">
        <v>3.1184136382306198E-3</v>
      </c>
      <c r="ADD902" s="60"/>
      <c r="ADE902" s="312">
        <v>3.46944695195361E-18</v>
      </c>
    </row>
    <row r="903" spans="760:785" x14ac:dyDescent="0.25">
      <c r="ACF903" s="60"/>
      <c r="ACG903" s="60"/>
      <c r="ACH903" s="60"/>
      <c r="ACI903" s="60">
        <v>4.8296225176582301E-3</v>
      </c>
      <c r="ACJ903" s="60"/>
      <c r="ACK903" s="60"/>
      <c r="ACL903" s="60"/>
      <c r="ACM903" s="60">
        <v>2.3596545628437201E-3</v>
      </c>
      <c r="ACN903" s="60"/>
      <c r="ACO903" s="60"/>
      <c r="ACP903" s="60">
        <v>3.2039253052951202E-3</v>
      </c>
      <c r="ACQ903" s="60">
        <v>2.5463061869514898E-3</v>
      </c>
      <c r="ACR903" s="60"/>
      <c r="ACS903" s="60"/>
      <c r="ACT903" s="60"/>
      <c r="ACU903" s="60"/>
      <c r="ACV903" s="60"/>
      <c r="ACW903" s="60"/>
      <c r="ACX903" s="60"/>
      <c r="ACY903" s="60">
        <v>1.0660369829593099</v>
      </c>
      <c r="ACZ903" s="60"/>
      <c r="ADA903" s="60">
        <v>4.4763421299154104E-3</v>
      </c>
      <c r="ADB903" s="60">
        <v>3.3547538610309898E-3</v>
      </c>
      <c r="ADC903" s="60">
        <v>3.1080842571740799E-3</v>
      </c>
      <c r="ADD903" s="60"/>
      <c r="ADE903" s="60"/>
    </row>
    <row r="904" spans="760:785" x14ac:dyDescent="0.25">
      <c r="ACF904" s="60"/>
      <c r="ACG904" s="60"/>
      <c r="ACH904" s="60"/>
      <c r="ACI904" s="60">
        <v>4.8176824648733102E-3</v>
      </c>
      <c r="ACJ904" s="60"/>
      <c r="ACK904" s="60"/>
      <c r="ACL904" s="60"/>
      <c r="ACM904" s="60">
        <v>2.3458493440214499E-3</v>
      </c>
      <c r="ACN904" s="60"/>
      <c r="ACO904" s="60"/>
      <c r="ACP904" s="60">
        <v>3.17756060103201E-3</v>
      </c>
      <c r="ACQ904" s="60">
        <v>2.5439368963361699E-3</v>
      </c>
      <c r="ACR904" s="60"/>
      <c r="ACS904" s="60"/>
      <c r="ACT904" s="60"/>
      <c r="ACU904" s="60"/>
      <c r="ACV904" s="60"/>
      <c r="ACW904" s="60"/>
      <c r="ACX904" s="60"/>
      <c r="ACY904" s="60">
        <v>1.0660333121702199</v>
      </c>
      <c r="ACZ904" s="60"/>
      <c r="ADA904" s="60">
        <v>4.3967526988998602E-3</v>
      </c>
      <c r="ADB904" s="60">
        <v>3.3423778245543702E-3</v>
      </c>
      <c r="ADC904" s="60">
        <v>3.0869954693319001E-3</v>
      </c>
      <c r="ADD904" s="60"/>
      <c r="ADE904" s="60"/>
    </row>
    <row r="905" spans="760:785" x14ac:dyDescent="0.25">
      <c r="ACF905" s="60"/>
      <c r="ACG905" s="60"/>
      <c r="ACH905" s="60"/>
      <c r="ACI905" s="60">
        <v>4.8065157878697E-3</v>
      </c>
      <c r="ACJ905" s="60"/>
      <c r="ACK905" s="60"/>
      <c r="ACL905" s="60"/>
      <c r="ACM905" s="60">
        <v>2.3435368623331201E-3</v>
      </c>
      <c r="ACN905" s="60"/>
      <c r="ACO905" s="60"/>
      <c r="ACP905" s="60">
        <v>3.1657486510876399E-3</v>
      </c>
      <c r="ACQ905" s="60">
        <v>2.5437582624646001E-3</v>
      </c>
      <c r="ACR905" s="60"/>
      <c r="ACS905" s="60"/>
      <c r="ACT905" s="60"/>
      <c r="ACU905" s="60"/>
      <c r="ACV905" s="60"/>
      <c r="ACW905" s="60"/>
      <c r="ACX905" s="60"/>
      <c r="ACY905" s="60">
        <v>1.06603256929874</v>
      </c>
      <c r="ACZ905" s="60"/>
      <c r="ADA905" s="60">
        <v>4.39507106774419E-3</v>
      </c>
      <c r="ADB905" s="60">
        <v>3.3417687442474299E-3</v>
      </c>
      <c r="ADC905" s="60">
        <v>3.0687323127276699E-3</v>
      </c>
      <c r="ADD905" s="60"/>
      <c r="ADE905" s="60"/>
    </row>
    <row r="906" spans="760:785" x14ac:dyDescent="0.25">
      <c r="ACF906" s="60"/>
      <c r="ACG906" s="60"/>
      <c r="ACH906" s="60"/>
      <c r="ACI906" s="60">
        <v>4.8059738342282297E-3</v>
      </c>
      <c r="ACJ906" s="60"/>
      <c r="ACK906" s="60"/>
      <c r="ACL906" s="60"/>
      <c r="ACM906" s="60">
        <v>2.3293185591218E-3</v>
      </c>
      <c r="ACN906" s="60"/>
      <c r="ACO906" s="60"/>
      <c r="ACP906" s="60">
        <v>3.1623635872088402E-3</v>
      </c>
      <c r="ACQ906" s="60">
        <v>2.5253330934101501E-3</v>
      </c>
      <c r="ACR906" s="60"/>
      <c r="ACS906" s="60"/>
      <c r="ACT906" s="60"/>
      <c r="ACU906" s="60"/>
      <c r="ACV906" s="60"/>
      <c r="ACW906" s="60"/>
      <c r="ACX906" s="60"/>
      <c r="ACY906" s="60">
        <v>1.0659379370278399</v>
      </c>
      <c r="ACZ906" s="60"/>
      <c r="ADA906" s="60">
        <v>4.3706906189119503E-3</v>
      </c>
      <c r="ADB906" s="60">
        <v>3.3316913632970798E-3</v>
      </c>
      <c r="ADC906" s="60">
        <v>3.06791357504267E-3</v>
      </c>
      <c r="ADD906" s="60"/>
      <c r="ADE906" s="60"/>
    </row>
    <row r="907" spans="760:785" x14ac:dyDescent="0.25">
      <c r="ACF907" s="60"/>
      <c r="ACG907" s="60"/>
      <c r="ACH907" s="60"/>
      <c r="ACI907" s="60">
        <v>4.7953216727067496E-3</v>
      </c>
      <c r="ACJ907" s="60"/>
      <c r="ACK907" s="60"/>
      <c r="ACL907" s="60"/>
      <c r="ACM907" s="60">
        <v>2.3013022180711799E-3</v>
      </c>
      <c r="ACN907" s="60"/>
      <c r="ACO907" s="60"/>
      <c r="ACP907" s="60">
        <v>3.1290356021708098E-3</v>
      </c>
      <c r="ACQ907" s="60">
        <v>2.5083847339741898E-3</v>
      </c>
      <c r="ACR907" s="60"/>
      <c r="ACS907" s="60"/>
      <c r="ACT907" s="60"/>
      <c r="ACU907" s="60"/>
      <c r="ACV907" s="60"/>
      <c r="ACW907" s="60"/>
      <c r="ACX907" s="60"/>
      <c r="ACY907" s="60">
        <v>1.06591146662915</v>
      </c>
      <c r="ACZ907" s="60"/>
      <c r="ADA907" s="60">
        <v>4.3639760949694198E-3</v>
      </c>
      <c r="ADB907" s="60">
        <v>3.3204131373777801E-3</v>
      </c>
      <c r="ADC907" s="60">
        <v>3.0429584792020501E-3</v>
      </c>
      <c r="ADD907" s="60"/>
      <c r="ADE907" s="60"/>
    </row>
    <row r="908" spans="760:785" x14ac:dyDescent="0.25">
      <c r="ACF908" s="60"/>
      <c r="ACG908" s="60"/>
      <c r="ACH908" s="60"/>
      <c r="ACI908" s="60">
        <v>4.7621306017994903E-3</v>
      </c>
      <c r="ACJ908" s="60"/>
      <c r="ACK908" s="60"/>
      <c r="ACL908" s="60"/>
      <c r="ACM908" s="60">
        <v>2.2964532559309001E-3</v>
      </c>
      <c r="ACN908" s="60"/>
      <c r="ACO908" s="60"/>
      <c r="ACP908" s="60">
        <v>3.0627378433432601E-3</v>
      </c>
      <c r="ACQ908" s="60">
        <v>2.4942039676782899E-3</v>
      </c>
      <c r="ACR908" s="60"/>
      <c r="ACS908" s="60"/>
      <c r="ACT908" s="60"/>
      <c r="ACU908" s="60"/>
      <c r="ACV908" s="60"/>
      <c r="ACW908" s="60"/>
      <c r="ACX908" s="60"/>
      <c r="ACY908" s="60">
        <v>1.0659032902131</v>
      </c>
      <c r="ACZ908" s="60"/>
      <c r="ADA908" s="60">
        <v>4.3438242625892399E-3</v>
      </c>
      <c r="ADB908" s="60">
        <v>3.31609361953985E-3</v>
      </c>
      <c r="ADC908" s="60">
        <v>2.9936353801758601E-3</v>
      </c>
      <c r="ADD908" s="60"/>
      <c r="ADE908" s="60"/>
    </row>
    <row r="909" spans="760:785" x14ac:dyDescent="0.25">
      <c r="ACF909" s="60"/>
      <c r="ACG909" s="60"/>
      <c r="ACH909" s="60"/>
      <c r="ACI909" s="60">
        <v>4.7565975047129602E-3</v>
      </c>
      <c r="ACJ909" s="60"/>
      <c r="ACK909" s="60"/>
      <c r="ACL909" s="60"/>
      <c r="ACM909" s="60">
        <v>2.27904724969932E-3</v>
      </c>
      <c r="ACN909" s="60"/>
      <c r="ACO909" s="60"/>
      <c r="ACP909" s="60">
        <v>3.0143810409128001E-3</v>
      </c>
      <c r="ACQ909" s="60">
        <v>2.4917387494710198E-3</v>
      </c>
      <c r="ACR909" s="60"/>
      <c r="ACS909" s="60"/>
      <c r="ACT909" s="60"/>
      <c r="ACU909" s="60"/>
      <c r="ACV909" s="60"/>
      <c r="ACW909" s="60"/>
      <c r="ACX909" s="60"/>
      <c r="ACY909" s="60">
        <v>1.0658669894658499</v>
      </c>
      <c r="ACZ909" s="60"/>
      <c r="ADA909" s="60">
        <v>4.3348436379852398E-3</v>
      </c>
      <c r="ADB909" s="60">
        <v>3.31486785479636E-3</v>
      </c>
      <c r="ADC909" s="60">
        <v>2.9914432593630301E-3</v>
      </c>
      <c r="ADD909" s="60"/>
      <c r="ADE909" s="60"/>
    </row>
    <row r="910" spans="760:785" x14ac:dyDescent="0.25">
      <c r="ACF910" s="60"/>
      <c r="ACG910" s="60"/>
      <c r="ACH910" s="60"/>
      <c r="ACI910" s="60">
        <v>4.7548023416916002E-3</v>
      </c>
      <c r="ACJ910" s="60"/>
      <c r="ACK910" s="60"/>
      <c r="ACL910" s="60"/>
      <c r="ACM910" s="60">
        <v>2.2739612804052798E-3</v>
      </c>
      <c r="ACN910" s="60"/>
      <c r="ACO910" s="60"/>
      <c r="ACP910" s="60">
        <v>3.01005481254324E-3</v>
      </c>
      <c r="ACQ910" s="60">
        <v>2.4813508780898801E-3</v>
      </c>
      <c r="ACR910" s="60"/>
      <c r="ACS910" s="60"/>
      <c r="ACT910" s="60"/>
      <c r="ACU910" s="60"/>
      <c r="ACV910" s="60"/>
      <c r="ACW910" s="60"/>
      <c r="ACX910" s="60"/>
      <c r="ACY910" s="60">
        <v>1.0658599484182001</v>
      </c>
      <c r="ACZ910" s="60"/>
      <c r="ADA910" s="60">
        <v>4.3186303931507901E-3</v>
      </c>
      <c r="ADB910" s="60">
        <v>3.2809404864662301E-3</v>
      </c>
      <c r="ADC910" s="60">
        <v>2.9628248810678998E-3</v>
      </c>
      <c r="ADD910" s="60"/>
      <c r="ADE910" s="60"/>
    </row>
    <row r="911" spans="760:785" x14ac:dyDescent="0.25">
      <c r="ACF911" s="60"/>
      <c r="ACG911" s="60"/>
      <c r="ACH911" s="60"/>
      <c r="ACI911" s="60">
        <v>4.6425029990918402E-3</v>
      </c>
      <c r="ACJ911" s="60"/>
      <c r="ACK911" s="60"/>
      <c r="ACL911" s="60"/>
      <c r="ACM911" s="60">
        <v>2.27217258033239E-3</v>
      </c>
      <c r="ACN911" s="60"/>
      <c r="ACO911" s="60"/>
      <c r="ACP911" s="60">
        <v>2.9553142049621398E-3</v>
      </c>
      <c r="ACQ911" s="60">
        <v>2.4772784167729199E-3</v>
      </c>
      <c r="ACR911" s="60"/>
      <c r="ACS911" s="60"/>
      <c r="ACT911" s="60"/>
      <c r="ACU911" s="60"/>
      <c r="ACV911" s="60"/>
      <c r="ACW911" s="60"/>
      <c r="ACX911" s="60"/>
      <c r="ACY911" s="60">
        <v>1.0657932065603299</v>
      </c>
      <c r="ACZ911" s="60"/>
      <c r="ADA911" s="60">
        <v>4.29088891037443E-3</v>
      </c>
      <c r="ADB911" s="60">
        <v>3.2736438893917301E-3</v>
      </c>
      <c r="ADC911" s="60">
        <v>2.9585790999567601E-3</v>
      </c>
      <c r="ADD911" s="60"/>
      <c r="ADE911" s="60"/>
    </row>
    <row r="912" spans="760:785" x14ac:dyDescent="0.25">
      <c r="ACF912" s="60"/>
      <c r="ACG912" s="60"/>
      <c r="ACH912" s="60"/>
      <c r="ACI912" s="60">
        <v>4.64187134535703E-3</v>
      </c>
      <c r="ACJ912" s="60"/>
      <c r="ACK912" s="60"/>
      <c r="ACL912" s="60"/>
      <c r="ACM912" s="60">
        <v>2.2538649970876299E-3</v>
      </c>
      <c r="ACN912" s="60"/>
      <c r="ACO912" s="60"/>
      <c r="ACP912" s="60">
        <v>2.9378388362653802E-3</v>
      </c>
      <c r="ACQ912" s="60">
        <v>2.46507551922892E-3</v>
      </c>
      <c r="ACR912" s="60"/>
      <c r="ACS912" s="60"/>
      <c r="ACT912" s="60"/>
      <c r="ACU912" s="60"/>
      <c r="ACV912" s="60"/>
      <c r="ACW912" s="60"/>
      <c r="ACX912" s="60"/>
      <c r="ACY912" s="60">
        <v>1.06572505035027</v>
      </c>
      <c r="ACZ912" s="60"/>
      <c r="ADA912" s="60">
        <v>4.28676683488505E-3</v>
      </c>
      <c r="ADB912" s="60">
        <v>3.2701433731071199E-3</v>
      </c>
      <c r="ADC912" s="60">
        <v>2.9156802924903001E-3</v>
      </c>
      <c r="ADD912" s="60"/>
      <c r="ADE912" s="60"/>
    </row>
    <row r="913" spans="760:785" x14ac:dyDescent="0.25">
      <c r="ACF913" s="60"/>
      <c r="ACG913" s="60"/>
      <c r="ACH913" s="60"/>
      <c r="ACI913" s="60">
        <v>4.6395836108666802E-3</v>
      </c>
      <c r="ACJ913" s="60"/>
      <c r="ACK913" s="60"/>
      <c r="ACL913" s="60"/>
      <c r="ACM913" s="60">
        <v>2.23501209628743E-3</v>
      </c>
      <c r="ACN913" s="60"/>
      <c r="ACO913" s="60"/>
      <c r="ACP913" s="60">
        <v>2.93169017106262E-3</v>
      </c>
      <c r="ACQ913" s="60">
        <v>2.44947693227457E-3</v>
      </c>
      <c r="ACR913" s="60"/>
      <c r="ACS913" s="60"/>
      <c r="ACT913" s="60"/>
      <c r="ACU913" s="60"/>
      <c r="ACV913" s="60"/>
      <c r="ACW913" s="60"/>
      <c r="ACX913" s="60"/>
      <c r="ACY913" s="60">
        <v>1.0656244853907599</v>
      </c>
      <c r="ACZ913" s="60"/>
      <c r="ADA913" s="60">
        <v>4.2715162496052301E-3</v>
      </c>
      <c r="ADB913" s="60">
        <v>3.2667084477502602E-3</v>
      </c>
      <c r="ADC913" s="60">
        <v>2.90934212903236E-3</v>
      </c>
      <c r="ADD913" s="60"/>
      <c r="ADE913" s="60"/>
    </row>
    <row r="914" spans="760:785" x14ac:dyDescent="0.25">
      <c r="ACF914" s="60"/>
      <c r="ACG914" s="60"/>
      <c r="ACH914" s="60"/>
      <c r="ACI914" s="60">
        <v>4.6203439505111696E-3</v>
      </c>
      <c r="ACJ914" s="60"/>
      <c r="ACK914" s="60"/>
      <c r="ACL914" s="60"/>
      <c r="ACM914" s="60">
        <v>2.2178688519566198E-3</v>
      </c>
      <c r="ACN914" s="60"/>
      <c r="ACO914" s="60"/>
      <c r="ACP914" s="60">
        <v>2.9176238438219102E-3</v>
      </c>
      <c r="ACQ914" s="60">
        <v>2.4460857276050298E-3</v>
      </c>
      <c r="ACR914" s="60"/>
      <c r="ACS914" s="60"/>
      <c r="ACT914" s="60"/>
      <c r="ACU914" s="60"/>
      <c r="ACV914" s="60"/>
      <c r="ACW914" s="60"/>
      <c r="ACX914" s="60"/>
      <c r="ACY914" s="60">
        <v>1.06552517592942</v>
      </c>
      <c r="ACZ914" s="60"/>
      <c r="ADA914" s="60">
        <v>4.2554932176337001E-3</v>
      </c>
      <c r="ADB914" s="60">
        <v>3.2490787272658E-3</v>
      </c>
      <c r="ADC914" s="60">
        <v>2.8623377503496001E-3</v>
      </c>
      <c r="ADD914" s="60"/>
      <c r="ADE914" s="60"/>
    </row>
    <row r="915" spans="760:785" x14ac:dyDescent="0.25">
      <c r="ACF915" s="60"/>
      <c r="ACG915" s="60"/>
      <c r="ACH915" s="60"/>
      <c r="ACI915" s="60">
        <v>4.6053982309756797E-3</v>
      </c>
      <c r="ACJ915" s="60"/>
      <c r="ACK915" s="60"/>
      <c r="ACL915" s="60"/>
      <c r="ACM915" s="60">
        <v>2.2139048502315801E-3</v>
      </c>
      <c r="ACN915" s="60"/>
      <c r="ACO915" s="60"/>
      <c r="ACP915" s="60">
        <v>2.9084028439814399E-3</v>
      </c>
      <c r="ACQ915" s="60">
        <v>2.4050998532516399E-3</v>
      </c>
      <c r="ACR915" s="60"/>
      <c r="ACS915" s="60"/>
      <c r="ACT915" s="60"/>
      <c r="ACU915" s="60"/>
      <c r="ACV915" s="60"/>
      <c r="ACW915" s="60"/>
      <c r="ACX915" s="60"/>
      <c r="ACY915" s="60">
        <v>1.0654589606890501</v>
      </c>
      <c r="ACZ915" s="60"/>
      <c r="ADA915" s="60">
        <v>4.2505454465983604E-3</v>
      </c>
      <c r="ADB915" s="60">
        <v>3.23948855747526E-3</v>
      </c>
      <c r="ADC915" s="60">
        <v>2.8337048457861701E-3</v>
      </c>
      <c r="ADD915" s="60"/>
      <c r="ADE915" s="60"/>
    </row>
    <row r="916" spans="760:785" x14ac:dyDescent="0.25">
      <c r="ACF916" s="60"/>
      <c r="ACG916" s="60"/>
      <c r="ACH916" s="60"/>
      <c r="ACI916" s="60">
        <v>4.5941328498002301E-3</v>
      </c>
      <c r="ACJ916" s="60"/>
      <c r="ACK916" s="60"/>
      <c r="ACL916" s="60"/>
      <c r="ACM916" s="60">
        <v>2.2038339717854001E-3</v>
      </c>
      <c r="ACN916" s="60"/>
      <c r="ACO916" s="60"/>
      <c r="ACP916" s="60">
        <v>2.8994055089451602E-3</v>
      </c>
      <c r="ACQ916" s="60">
        <v>2.3896165547745902E-3</v>
      </c>
      <c r="ACR916" s="60"/>
      <c r="ACS916" s="60"/>
      <c r="ACT916" s="60"/>
      <c r="ACU916" s="60"/>
      <c r="ACV916" s="60"/>
      <c r="ACW916" s="60"/>
      <c r="ACX916" s="60"/>
      <c r="ACY916" s="60">
        <v>1.0652947736584599</v>
      </c>
      <c r="ACZ916" s="60"/>
      <c r="ADA916" s="60">
        <v>4.2471816130951199E-3</v>
      </c>
      <c r="ADB916" s="60">
        <v>3.2379804511865999E-3</v>
      </c>
      <c r="ADC916" s="60">
        <v>2.8306822063499399E-3</v>
      </c>
      <c r="ADD916" s="60"/>
      <c r="ADE916" s="60"/>
    </row>
    <row r="917" spans="760:785" x14ac:dyDescent="0.25">
      <c r="ACF917" s="60"/>
      <c r="ACG917" s="60"/>
      <c r="ACH917" s="60"/>
      <c r="ACI917" s="60">
        <v>4.57375307764161E-3</v>
      </c>
      <c r="ACJ917" s="60"/>
      <c r="ACK917" s="60"/>
      <c r="ACL917" s="60"/>
      <c r="ACM917" s="60">
        <v>2.1982769831387899E-3</v>
      </c>
      <c r="ACN917" s="60"/>
      <c r="ACO917" s="60"/>
      <c r="ACP917" s="60">
        <v>2.8687987102325799E-3</v>
      </c>
      <c r="ACQ917" s="60">
        <v>2.38161698001302E-3</v>
      </c>
      <c r="ACR917" s="60"/>
      <c r="ACS917" s="60"/>
      <c r="ACT917" s="60"/>
      <c r="ACU917" s="60"/>
      <c r="ACV917" s="60"/>
      <c r="ACW917" s="60"/>
      <c r="ACX917" s="60"/>
      <c r="ACY917" s="60">
        <v>1.0652277379397399</v>
      </c>
      <c r="ACZ917" s="60"/>
      <c r="ADA917" s="60">
        <v>4.2005465417621398E-3</v>
      </c>
      <c r="ADB917" s="60">
        <v>3.2138574781613301E-3</v>
      </c>
      <c r="ADC917" s="60">
        <v>2.8263953548365601E-3</v>
      </c>
      <c r="ADD917" s="60"/>
      <c r="ADE917" s="60"/>
    </row>
    <row r="918" spans="760:785" x14ac:dyDescent="0.25">
      <c r="ACF918" s="60"/>
      <c r="ACG918" s="60"/>
      <c r="ACH918" s="60"/>
      <c r="ACI918" s="60">
        <v>4.53364375635681E-3</v>
      </c>
      <c r="ACJ918" s="60"/>
      <c r="ACK918" s="60"/>
      <c r="ACL918" s="60"/>
      <c r="ACM918" s="60">
        <v>2.19365345626347E-3</v>
      </c>
      <c r="ACN918" s="60"/>
      <c r="ACO918" s="60"/>
      <c r="ACP918" s="60">
        <v>2.8506564939568099E-3</v>
      </c>
      <c r="ACQ918" s="60">
        <v>2.3699357786982202E-3</v>
      </c>
      <c r="ACR918" s="60"/>
      <c r="ACS918" s="60"/>
      <c r="ACT918" s="60"/>
      <c r="ACU918" s="60"/>
      <c r="ACV918" s="60"/>
      <c r="ACW918" s="60"/>
      <c r="ACX918" s="60"/>
      <c r="ACY918" s="60">
        <v>1.06522659091372</v>
      </c>
      <c r="ACZ918" s="60"/>
      <c r="ADA918" s="60">
        <v>4.1103234916782198E-3</v>
      </c>
      <c r="ADB918" s="60">
        <v>3.212206175794E-3</v>
      </c>
      <c r="ADC918" s="60">
        <v>2.81718687524531E-3</v>
      </c>
      <c r="ADD918" s="60"/>
      <c r="ADE918" s="60"/>
    </row>
    <row r="919" spans="760:785" x14ac:dyDescent="0.25">
      <c r="ACF919" s="60"/>
      <c r="ACG919" s="60"/>
      <c r="ACH919" s="60"/>
      <c r="ACI919" s="60">
        <v>4.4890988949412101E-3</v>
      </c>
      <c r="ACJ919" s="60"/>
      <c r="ACK919" s="60"/>
      <c r="ACL919" s="60"/>
      <c r="ACM919" s="60">
        <v>2.1651773606112998E-3</v>
      </c>
      <c r="ACN919" s="60"/>
      <c r="ACO919" s="60"/>
      <c r="ACP919" s="60">
        <v>2.8452363711963702E-3</v>
      </c>
      <c r="ACQ919" s="60">
        <v>2.3575592154280599E-3</v>
      </c>
      <c r="ACR919" s="60"/>
      <c r="ACS919" s="60"/>
      <c r="ACT919" s="60"/>
      <c r="ACU919" s="60"/>
      <c r="ACV919" s="60"/>
      <c r="ACW919" s="60"/>
      <c r="ACX919" s="60"/>
      <c r="ACY919" s="60">
        <v>1.0651773841124501</v>
      </c>
      <c r="ACZ919" s="60"/>
      <c r="ADA919" s="60">
        <v>4.09689327781706E-3</v>
      </c>
      <c r="ADB919" s="60">
        <v>3.1892652995463202E-3</v>
      </c>
      <c r="ADC919" s="60">
        <v>2.8154057388510602E-3</v>
      </c>
      <c r="ADD919" s="60"/>
      <c r="ADE919" s="60"/>
    </row>
    <row r="920" spans="760:785" x14ac:dyDescent="0.25">
      <c r="ACF920" s="60"/>
      <c r="ACG920" s="60"/>
      <c r="ACH920" s="60"/>
      <c r="ACI920" s="60">
        <v>4.4449940733269598E-3</v>
      </c>
      <c r="ACJ920" s="60"/>
      <c r="ACK920" s="60"/>
      <c r="ACL920" s="60"/>
      <c r="ACM920" s="60">
        <v>2.1541540672103498E-3</v>
      </c>
      <c r="ACN920" s="60"/>
      <c r="ACO920" s="60"/>
      <c r="ACP920" s="60">
        <v>2.8383162406692298E-3</v>
      </c>
      <c r="ACQ920" s="60">
        <v>2.3365146800247401E-3</v>
      </c>
      <c r="ACR920" s="60"/>
      <c r="ACS920" s="60"/>
      <c r="ACT920" s="60"/>
      <c r="ACU920" s="60"/>
      <c r="ACV920" s="60"/>
      <c r="ACW920" s="60"/>
      <c r="ACX920" s="60"/>
      <c r="ACY920" s="60">
        <v>1.06516754364737</v>
      </c>
      <c r="ACZ920" s="60"/>
      <c r="ADA920" s="60">
        <v>4.0236886177749199E-3</v>
      </c>
      <c r="ADB920" s="60">
        <v>3.1454240216648899E-3</v>
      </c>
      <c r="ADC920" s="60">
        <v>2.8018599235908499E-3</v>
      </c>
      <c r="ADD920" s="60"/>
      <c r="ADE920" s="60"/>
    </row>
    <row r="921" spans="760:785" x14ac:dyDescent="0.25">
      <c r="ACF921" s="60"/>
      <c r="ACG921" s="60"/>
      <c r="ACH921" s="60"/>
      <c r="ACI921" s="60">
        <v>4.4220268557585299E-3</v>
      </c>
      <c r="ACJ921" s="60"/>
      <c r="ACK921" s="60"/>
      <c r="ACL921" s="60"/>
      <c r="ACM921" s="60">
        <v>2.1322369723731599E-3</v>
      </c>
      <c r="ACN921" s="60"/>
      <c r="ACO921" s="60"/>
      <c r="ACP921" s="60">
        <v>2.8241264547957902E-3</v>
      </c>
      <c r="ACQ921" s="60">
        <v>2.3313523287019299E-3</v>
      </c>
      <c r="ACR921" s="60"/>
      <c r="ACS921" s="60"/>
      <c r="ACT921" s="60"/>
      <c r="ACU921" s="60"/>
      <c r="ACV921" s="60"/>
      <c r="ACW921" s="60"/>
      <c r="ACX921" s="60"/>
      <c r="ACY921" s="60">
        <v>1.06512676553563</v>
      </c>
      <c r="ACZ921" s="60"/>
      <c r="ADA921" s="60">
        <v>3.9774900641399002E-3</v>
      </c>
      <c r="ADB921" s="60">
        <v>3.1279632514769899E-3</v>
      </c>
      <c r="ADC921" s="60">
        <v>2.7921024026081598E-3</v>
      </c>
      <c r="ADD921" s="60"/>
      <c r="ADE921" s="60"/>
    </row>
    <row r="922" spans="760:785" x14ac:dyDescent="0.25">
      <c r="ACF922" s="60"/>
      <c r="ACG922" s="60"/>
      <c r="ACH922" s="60"/>
      <c r="ACI922" s="60">
        <v>4.39890740465147E-3</v>
      </c>
      <c r="ACJ922" s="60"/>
      <c r="ACK922" s="60"/>
      <c r="ACL922" s="60"/>
      <c r="ACM922" s="60">
        <v>2.1239685885222001E-3</v>
      </c>
      <c r="ACN922" s="60"/>
      <c r="ACO922" s="60"/>
      <c r="ACP922" s="60">
        <v>2.7854219417558202E-3</v>
      </c>
      <c r="ACQ922" s="60">
        <v>2.3293305376330601E-3</v>
      </c>
      <c r="ACR922" s="60"/>
      <c r="ACS922" s="60"/>
      <c r="ACT922" s="60"/>
      <c r="ACU922" s="60"/>
      <c r="ACV922" s="60"/>
      <c r="ACW922" s="60"/>
      <c r="ACX922" s="60"/>
      <c r="ACY922" s="60">
        <v>1.06512375831574</v>
      </c>
      <c r="ACZ922" s="60"/>
      <c r="ADA922" s="60">
        <v>3.95506311103815E-3</v>
      </c>
      <c r="ADB922" s="60">
        <v>3.0827987080234999E-3</v>
      </c>
      <c r="ADC922" s="60">
        <v>2.7579356427812102E-3</v>
      </c>
      <c r="ADD922" s="60"/>
      <c r="ADE922" s="60"/>
    </row>
    <row r="923" spans="760:785" x14ac:dyDescent="0.25">
      <c r="ACF923" s="60"/>
      <c r="ACG923" s="60"/>
      <c r="ACH923" s="60"/>
      <c r="ACI923" s="60">
        <v>4.3967526988998602E-3</v>
      </c>
      <c r="ACJ923" s="60"/>
      <c r="ACK923" s="60"/>
      <c r="ACL923" s="60"/>
      <c r="ACM923" s="60">
        <v>2.1058653383744601E-3</v>
      </c>
      <c r="ACN923" s="60"/>
      <c r="ACO923" s="60"/>
      <c r="ACP923" s="60">
        <v>2.7537079706927699E-3</v>
      </c>
      <c r="ACQ923" s="60">
        <v>2.3222285016186498E-3</v>
      </c>
      <c r="ACR923" s="60"/>
      <c r="ACS923" s="60"/>
      <c r="ACT923" s="60"/>
      <c r="ACU923" s="60"/>
      <c r="ACV923" s="60"/>
      <c r="ACW923" s="60"/>
      <c r="ACX923" s="60"/>
      <c r="ACY923" s="60">
        <v>1.0650716695741</v>
      </c>
      <c r="ACZ923" s="60"/>
      <c r="ADA923" s="60">
        <v>3.9338163498649596E-3</v>
      </c>
      <c r="ADB923" s="60">
        <v>3.05931505940139E-3</v>
      </c>
      <c r="ADC923" s="60">
        <v>2.7125463737448698E-3</v>
      </c>
      <c r="ADD923" s="60"/>
      <c r="ADE923" s="60"/>
    </row>
    <row r="924" spans="760:785" x14ac:dyDescent="0.25">
      <c r="ACF924" s="60"/>
      <c r="ACG924" s="60"/>
      <c r="ACH924" s="60"/>
      <c r="ACI924" s="60">
        <v>4.39507106774419E-3</v>
      </c>
      <c r="ACJ924" s="60"/>
      <c r="ACK924" s="60"/>
      <c r="ACL924" s="60"/>
      <c r="ACM924" s="60">
        <v>2.0818083296841199E-3</v>
      </c>
      <c r="ACN924" s="60"/>
      <c r="ACO924" s="60"/>
      <c r="ACP924" s="60">
        <v>2.7355086829495799E-3</v>
      </c>
      <c r="ACQ924" s="60">
        <v>2.3186859135869899E-3</v>
      </c>
      <c r="ACR924" s="60"/>
      <c r="ACS924" s="60"/>
      <c r="ACT924" s="60"/>
      <c r="ACU924" s="60"/>
      <c r="ACV924" s="60"/>
      <c r="ACW924" s="60"/>
      <c r="ACX924" s="60"/>
      <c r="ACY924" s="60">
        <v>1.06506674210881</v>
      </c>
      <c r="ACZ924" s="60"/>
      <c r="ADA924" s="60">
        <v>3.8949362574791598E-3</v>
      </c>
      <c r="ADB924" s="60">
        <v>3.0366216403067601E-3</v>
      </c>
      <c r="ADC924" s="60">
        <v>2.6974621748710298E-3</v>
      </c>
      <c r="ADD924" s="60"/>
      <c r="ADE924" s="60"/>
    </row>
    <row r="925" spans="760:785" x14ac:dyDescent="0.25">
      <c r="ACF925" s="60"/>
      <c r="ACG925" s="60"/>
      <c r="ACH925" s="60"/>
      <c r="ACI925" s="60">
        <v>4.3639760949694198E-3</v>
      </c>
      <c r="ACJ925" s="60"/>
      <c r="ACK925" s="60"/>
      <c r="ACL925" s="60"/>
      <c r="ACM925" s="60">
        <v>2.0734466367577902E-3</v>
      </c>
      <c r="ACN925" s="60"/>
      <c r="ACO925" s="60"/>
      <c r="ACP925" s="60">
        <v>2.7199314161029399E-3</v>
      </c>
      <c r="ACQ925" s="60">
        <v>2.2888830250563401E-3</v>
      </c>
      <c r="ACR925" s="60"/>
      <c r="ACS925" s="60"/>
      <c r="ACT925" s="60"/>
      <c r="ACU925" s="60"/>
      <c r="ACV925" s="60"/>
      <c r="ACW925" s="60"/>
      <c r="ACX925" s="60"/>
      <c r="ACY925" s="60">
        <v>1.06505327833186</v>
      </c>
      <c r="ACZ925" s="60"/>
      <c r="ADA925" s="60">
        <v>3.8790998049797899E-3</v>
      </c>
      <c r="ADB925" s="60">
        <v>3.01964256392909E-3</v>
      </c>
      <c r="ADC925" s="60">
        <v>2.6648762002291098E-3</v>
      </c>
      <c r="ADD925" s="60"/>
      <c r="ADE925" s="60"/>
    </row>
    <row r="926" spans="760:785" x14ac:dyDescent="0.25">
      <c r="ACF926" s="60"/>
      <c r="ACG926" s="60"/>
      <c r="ACH926" s="60"/>
      <c r="ACI926" s="60">
        <v>4.3328345978490904E-3</v>
      </c>
      <c r="ACJ926" s="60"/>
      <c r="ACK926" s="60"/>
      <c r="ACL926" s="60"/>
      <c r="ACM926" s="60">
        <v>2.0697546342297499E-3</v>
      </c>
      <c r="ACN926" s="60"/>
      <c r="ACO926" s="60"/>
      <c r="ACP926" s="60">
        <v>2.70585221062618E-3</v>
      </c>
      <c r="ACQ926" s="60">
        <v>2.2854080393968899E-3</v>
      </c>
      <c r="ACR926" s="60"/>
      <c r="ACS926" s="60"/>
      <c r="ACT926" s="60"/>
      <c r="ACU926" s="60"/>
      <c r="ACV926" s="60"/>
      <c r="ACW926" s="60"/>
      <c r="ACX926" s="60"/>
      <c r="ACY926" s="60">
        <v>1.0650174330895401</v>
      </c>
      <c r="ACZ926" s="60"/>
      <c r="ADA926" s="60">
        <v>3.82446400535737E-3</v>
      </c>
      <c r="ADB926" s="60">
        <v>2.94909910964595E-3</v>
      </c>
      <c r="ADC926" s="60">
        <v>2.65630398030242E-3</v>
      </c>
      <c r="ADD926" s="60"/>
      <c r="ADE926" s="60"/>
    </row>
    <row r="927" spans="760:785" x14ac:dyDescent="0.25">
      <c r="ACF927" s="60"/>
      <c r="ACG927" s="60"/>
      <c r="ACH927" s="60"/>
      <c r="ACI927" s="60">
        <v>4.3218967376292602E-3</v>
      </c>
      <c r="ACJ927" s="60"/>
      <c r="ACK927" s="60"/>
      <c r="ACL927" s="60"/>
      <c r="ACM927" s="60">
        <v>2.0564991888469999E-3</v>
      </c>
      <c r="ACN927" s="60"/>
      <c r="ACO927" s="60"/>
      <c r="ACP927" s="60">
        <v>2.68463108706707E-3</v>
      </c>
      <c r="ACQ927" s="60">
        <v>2.2436791735152201E-3</v>
      </c>
      <c r="ACR927" s="60"/>
      <c r="ACS927" s="60"/>
      <c r="ACT927" s="60"/>
      <c r="ACU927" s="60"/>
      <c r="ACV927" s="60"/>
      <c r="ACW927" s="60"/>
      <c r="ACX927" s="60"/>
      <c r="ACY927" s="60">
        <v>1.06478584812397</v>
      </c>
      <c r="ACZ927" s="60"/>
      <c r="ADA927" s="60">
        <v>3.8105266860077799E-3</v>
      </c>
      <c r="ADB927" s="60">
        <v>2.8981759494679498E-3</v>
      </c>
      <c r="ADC927" s="60">
        <v>2.6368182758368698E-3</v>
      </c>
      <c r="ADD927" s="60"/>
      <c r="ADE927" s="60"/>
    </row>
    <row r="928" spans="760:785" x14ac:dyDescent="0.25">
      <c r="ACF928" s="60"/>
      <c r="ACG928" s="60"/>
      <c r="ACH928" s="60"/>
      <c r="ACI928" s="60">
        <v>4.3067345875230697E-3</v>
      </c>
      <c r="ACJ928" s="60"/>
      <c r="ACK928" s="60"/>
      <c r="ACL928" s="60"/>
      <c r="ACM928" s="60">
        <v>2.0481420921107801E-3</v>
      </c>
      <c r="ACN928" s="60"/>
      <c r="ACO928" s="60"/>
      <c r="ACP928" s="60">
        <v>2.6829014396558101E-3</v>
      </c>
      <c r="ACQ928" s="60">
        <v>2.2229172403104101E-3</v>
      </c>
      <c r="ACR928" s="60"/>
      <c r="ACS928" s="60"/>
      <c r="ACT928" s="60"/>
      <c r="ACU928" s="60"/>
      <c r="ACV928" s="60"/>
      <c r="ACW928" s="60"/>
      <c r="ACX928" s="60"/>
      <c r="ACY928" s="60">
        <v>1.06478243858448</v>
      </c>
      <c r="ACZ928" s="60"/>
      <c r="ADA928" s="60">
        <v>3.8033047720077498E-3</v>
      </c>
      <c r="ADB928" s="60">
        <v>2.8972268919809098E-3</v>
      </c>
      <c r="ADC928" s="60">
        <v>2.6334509496799999E-3</v>
      </c>
      <c r="ADD928" s="60"/>
      <c r="ADE928" s="60"/>
    </row>
    <row r="929" spans="760:785" x14ac:dyDescent="0.25">
      <c r="ACF929" s="60"/>
      <c r="ACG929" s="60"/>
      <c r="ACH929" s="60"/>
      <c r="ACI929" s="60">
        <v>4.29562846017031E-3</v>
      </c>
      <c r="ACJ929" s="60"/>
      <c r="ACK929" s="60"/>
      <c r="ACL929" s="60"/>
      <c r="ACM929" s="60">
        <v>2.03504981303607E-3</v>
      </c>
      <c r="ACN929" s="60"/>
      <c r="ACO929" s="60"/>
      <c r="ACP929" s="60">
        <v>2.6827995751602602E-3</v>
      </c>
      <c r="ACQ929" s="60">
        <v>2.1936657953960702E-3</v>
      </c>
      <c r="ACR929" s="60"/>
      <c r="ACS929" s="60"/>
      <c r="ACT929" s="60"/>
      <c r="ACU929" s="60"/>
      <c r="ACV929" s="60"/>
      <c r="ACW929" s="60"/>
      <c r="ACX929" s="60"/>
      <c r="ACY929" s="60">
        <v>1.0647594499845101</v>
      </c>
      <c r="ACZ929" s="60"/>
      <c r="ADA929" s="60">
        <v>3.7462107149560699E-3</v>
      </c>
      <c r="ADB929" s="60">
        <v>2.89113994801957E-3</v>
      </c>
      <c r="ADC929" s="60">
        <v>2.6050197687206502E-3</v>
      </c>
      <c r="ADD929" s="60"/>
      <c r="ADE929" s="60"/>
    </row>
    <row r="930" spans="760:785" x14ac:dyDescent="0.25">
      <c r="ACF930" s="60"/>
      <c r="ACG930" s="60"/>
      <c r="ACH930" s="60"/>
      <c r="ACI930" s="60">
        <v>4.2920711101100302E-3</v>
      </c>
      <c r="ACJ930" s="60"/>
      <c r="ACK930" s="60"/>
      <c r="ACL930" s="60"/>
      <c r="ACM930" s="60">
        <v>2.03047637884768E-3</v>
      </c>
      <c r="ACN930" s="60"/>
      <c r="ACO930" s="60"/>
      <c r="ACP930" s="60">
        <v>2.6631786875916099E-3</v>
      </c>
      <c r="ACQ930" s="60">
        <v>2.19025218849781E-3</v>
      </c>
      <c r="ACR930" s="60"/>
      <c r="ACS930" s="60"/>
      <c r="ACT930" s="60"/>
      <c r="ACU930" s="60"/>
      <c r="ACV930" s="60"/>
      <c r="ACW930" s="60"/>
      <c r="ACX930" s="60"/>
      <c r="ACY930" s="60">
        <v>1.0647464599565299</v>
      </c>
      <c r="ACZ930" s="60"/>
      <c r="ADA930" s="60">
        <v>3.7387739106730998E-3</v>
      </c>
      <c r="ADB930" s="60">
        <v>2.89043292035951E-3</v>
      </c>
      <c r="ADC930" s="60">
        <v>2.5900103799455301E-3</v>
      </c>
      <c r="ADD930" s="60"/>
      <c r="ADE930" s="60"/>
    </row>
    <row r="931" spans="760:785" x14ac:dyDescent="0.25">
      <c r="ACF931" s="60"/>
      <c r="ACG931" s="60"/>
      <c r="ACH931" s="60"/>
      <c r="ACI931" s="60">
        <v>4.2626339221134499E-3</v>
      </c>
      <c r="ACJ931" s="60"/>
      <c r="ACK931" s="60"/>
      <c r="ACL931" s="60"/>
      <c r="ACM931" s="60">
        <v>2.0207629042540099E-3</v>
      </c>
      <c r="ACN931" s="60"/>
      <c r="ACO931" s="60"/>
      <c r="ACP931" s="60">
        <v>2.63460211649194E-3</v>
      </c>
      <c r="ACQ931" s="60">
        <v>2.1782504452587301E-3</v>
      </c>
      <c r="ACR931" s="60"/>
      <c r="ACS931" s="60"/>
      <c r="ACT931" s="60"/>
      <c r="ACU931" s="60"/>
      <c r="ACV931" s="60"/>
      <c r="ACW931" s="60"/>
      <c r="ACX931" s="60"/>
      <c r="ACY931" s="60">
        <v>1.0647113076621699</v>
      </c>
      <c r="ACZ931" s="60"/>
      <c r="ADA931" s="60">
        <v>3.7194143409862599E-3</v>
      </c>
      <c r="ADB931" s="60">
        <v>2.87016352701876E-3</v>
      </c>
      <c r="ADC931" s="60">
        <v>2.5816926537442601E-3</v>
      </c>
      <c r="ADD931" s="60"/>
      <c r="ADE931" s="60"/>
    </row>
    <row r="932" spans="760:785" x14ac:dyDescent="0.25">
      <c r="ACF932" s="60"/>
      <c r="ACG932" s="60"/>
      <c r="ACH932" s="60"/>
      <c r="ACI932" s="60">
        <v>4.25898113361206E-3</v>
      </c>
      <c r="ACJ932" s="60"/>
      <c r="ACK932" s="60"/>
      <c r="ACL932" s="60"/>
      <c r="ACM932" s="60">
        <v>2.0069489152906199E-3</v>
      </c>
      <c r="ACN932" s="60"/>
      <c r="ACO932" s="60"/>
      <c r="ACP932" s="60">
        <v>2.6257616506895499E-3</v>
      </c>
      <c r="ACQ932" s="60">
        <v>2.16636844188449E-3</v>
      </c>
      <c r="ACR932" s="60"/>
      <c r="ACS932" s="60"/>
      <c r="ACT932" s="60"/>
      <c r="ACU932" s="60"/>
      <c r="ACV932" s="60"/>
      <c r="ACW932" s="60"/>
      <c r="ACX932" s="60"/>
      <c r="ACY932" s="60">
        <v>1.0646868594902901</v>
      </c>
      <c r="ACZ932" s="60"/>
      <c r="ADA932" s="60">
        <v>3.7192198020764601E-3</v>
      </c>
      <c r="ADB932" s="60">
        <v>2.7818762360773699E-3</v>
      </c>
      <c r="ADC932" s="60">
        <v>2.5584401785160101E-3</v>
      </c>
      <c r="ADD932" s="60"/>
      <c r="ADE932" s="60"/>
    </row>
    <row r="933" spans="760:785" x14ac:dyDescent="0.25">
      <c r="ACF933" s="60"/>
      <c r="ACG933" s="60"/>
      <c r="ACH933" s="60"/>
      <c r="ACI933" s="60">
        <v>4.2254130592579604E-3</v>
      </c>
      <c r="ACJ933" s="60"/>
      <c r="ACK933" s="60"/>
      <c r="ACL933" s="60"/>
      <c r="ACM933" s="60">
        <v>1.9813067270154599E-3</v>
      </c>
      <c r="ACN933" s="60"/>
      <c r="ACO933" s="60"/>
      <c r="ACP933" s="60">
        <v>2.6152360332183399E-3</v>
      </c>
      <c r="ACQ933" s="60">
        <v>2.1624134395905E-3</v>
      </c>
      <c r="ACR933" s="60"/>
      <c r="ACS933" s="60"/>
      <c r="ACT933" s="60"/>
      <c r="ACU933" s="60"/>
      <c r="ACV933" s="60"/>
      <c r="ACW933" s="60"/>
      <c r="ACX933" s="60"/>
      <c r="ACY933" s="60">
        <v>1.0646846239450001</v>
      </c>
      <c r="ACZ933" s="60"/>
      <c r="ADA933" s="60">
        <v>3.6825356640907202E-3</v>
      </c>
      <c r="ADB933" s="60">
        <v>2.7370989250286699E-3</v>
      </c>
      <c r="ADC933" s="60">
        <v>2.5332971533869298E-3</v>
      </c>
      <c r="ADD933" s="60"/>
      <c r="ADE933" s="60"/>
    </row>
    <row r="934" spans="760:785" x14ac:dyDescent="0.25">
      <c r="ACF934" s="60"/>
      <c r="ACG934" s="60"/>
      <c r="ACH934" s="60"/>
      <c r="ACI934" s="60">
        <v>4.2005465417621398E-3</v>
      </c>
      <c r="ACJ934" s="60"/>
      <c r="ACK934" s="60"/>
      <c r="ACL934" s="60"/>
      <c r="ACM934" s="60">
        <v>1.9640787622910499E-3</v>
      </c>
      <c r="ACN934" s="60"/>
      <c r="ACO934" s="60"/>
      <c r="ACP934" s="60">
        <v>2.61087765142603E-3</v>
      </c>
      <c r="ACQ934" s="60">
        <v>2.1274172013227301E-3</v>
      </c>
      <c r="ACR934" s="60"/>
      <c r="ACS934" s="60"/>
      <c r="ACT934" s="60"/>
      <c r="ACU934" s="60"/>
      <c r="ACV934" s="60"/>
      <c r="ACW934" s="60"/>
      <c r="ACX934" s="60"/>
      <c r="ACY934" s="60">
        <v>1.0646301363544599</v>
      </c>
      <c r="ACZ934" s="60"/>
      <c r="ADA934" s="60">
        <v>3.6614977443251498E-3</v>
      </c>
      <c r="ADB934" s="60">
        <v>2.6662885775963802E-3</v>
      </c>
      <c r="ADC934" s="60">
        <v>2.4692044340273202E-3</v>
      </c>
      <c r="ADD934" s="60"/>
      <c r="ADE934" s="60"/>
    </row>
    <row r="935" spans="760:785" x14ac:dyDescent="0.25">
      <c r="ACF935" s="60"/>
      <c r="ACG935" s="60"/>
      <c r="ACH935" s="60"/>
      <c r="ACI935" s="60">
        <v>4.1791902738247096E-3</v>
      </c>
      <c r="ACJ935" s="60"/>
      <c r="ACK935" s="60"/>
      <c r="ACL935" s="60"/>
      <c r="ACM935" s="60">
        <v>1.9319683685793999E-3</v>
      </c>
      <c r="ACN935" s="60"/>
      <c r="ACO935" s="60"/>
      <c r="ACP935" s="60">
        <v>2.5870125166311099E-3</v>
      </c>
      <c r="ACQ935" s="60">
        <v>2.12405773122064E-3</v>
      </c>
      <c r="ACR935" s="60"/>
      <c r="ACS935" s="60"/>
      <c r="ACT935" s="60"/>
      <c r="ACU935" s="60"/>
      <c r="ACV935" s="60"/>
      <c r="ACW935" s="60"/>
      <c r="ACX935" s="60"/>
      <c r="ACY935" s="60">
        <v>1.0646014327604201</v>
      </c>
      <c r="ACZ935" s="60"/>
      <c r="ADA935" s="60">
        <v>3.6301691480711499E-3</v>
      </c>
      <c r="ADB935" s="60">
        <v>2.65940409471E-3</v>
      </c>
      <c r="ADC935" s="60">
        <v>2.4604336218168599E-3</v>
      </c>
      <c r="ADD935" s="60"/>
      <c r="ADE935" s="60"/>
    </row>
    <row r="936" spans="760:785" x14ac:dyDescent="0.25">
      <c r="ACF936" s="60"/>
      <c r="ACG936" s="60"/>
      <c r="ACH936" s="60"/>
      <c r="ACI936" s="60">
        <v>4.1015950688758499E-3</v>
      </c>
      <c r="ACJ936" s="60"/>
      <c r="ACK936" s="60"/>
      <c r="ACL936" s="60"/>
      <c r="ACM936" s="60">
        <v>1.9317421845332001E-3</v>
      </c>
      <c r="ACN936" s="60"/>
      <c r="ACO936" s="60"/>
      <c r="ACP936" s="60">
        <v>2.5832866707504198E-3</v>
      </c>
      <c r="ACQ936" s="60">
        <v>2.0972770367993902E-3</v>
      </c>
      <c r="ACR936" s="60"/>
      <c r="ACS936" s="60"/>
      <c r="ACT936" s="60"/>
      <c r="ACU936" s="60"/>
      <c r="ACV936" s="60"/>
      <c r="ACW936" s="60"/>
      <c r="ACX936" s="60"/>
      <c r="ACY936" s="60">
        <v>1.0644937871617901</v>
      </c>
      <c r="ACZ936" s="60"/>
      <c r="ADA936" s="60">
        <v>3.59787840279011E-3</v>
      </c>
      <c r="ADB936" s="60">
        <v>2.6593932362776402E-3</v>
      </c>
      <c r="ADC936" s="60">
        <v>2.4544965742935099E-3</v>
      </c>
      <c r="ADD936" s="60"/>
      <c r="ADE936" s="60"/>
    </row>
    <row r="937" spans="760:785" x14ac:dyDescent="0.25">
      <c r="ACF937" s="60"/>
      <c r="ACG937" s="60"/>
      <c r="ACH937" s="60"/>
      <c r="ACI937" s="60">
        <v>4.0999945808161201E-3</v>
      </c>
      <c r="ACJ937" s="60"/>
      <c r="ACK937" s="60"/>
      <c r="ACL937" s="60"/>
      <c r="ACM937" s="60">
        <v>1.8994347460687701E-3</v>
      </c>
      <c r="ACN937" s="60"/>
      <c r="ACO937" s="60"/>
      <c r="ACP937" s="60">
        <v>2.5812524311363801E-3</v>
      </c>
      <c r="ACQ937" s="60">
        <v>2.0739782537947502E-3</v>
      </c>
      <c r="ACR937" s="60"/>
      <c r="ACS937" s="60"/>
      <c r="ACT937" s="60"/>
      <c r="ACU937" s="60"/>
      <c r="ACV937" s="60"/>
      <c r="ACW937" s="60"/>
      <c r="ACX937" s="60"/>
      <c r="ACY937" s="60">
        <v>1.06448932074603</v>
      </c>
      <c r="ACZ937" s="60"/>
      <c r="ADA937" s="60">
        <v>3.5389241954869701E-3</v>
      </c>
      <c r="ADB937" s="60">
        <v>2.6474564911467E-3</v>
      </c>
      <c r="ADC937" s="60">
        <v>2.4441412363134102E-3</v>
      </c>
      <c r="ADD937" s="60"/>
      <c r="ADE937" s="60"/>
    </row>
    <row r="938" spans="760:785" x14ac:dyDescent="0.25">
      <c r="ACF938" s="60"/>
      <c r="ACG938" s="60"/>
      <c r="ACH938" s="60"/>
      <c r="ACI938" s="60">
        <v>4.0813396296445602E-3</v>
      </c>
      <c r="ACJ938" s="60"/>
      <c r="ACK938" s="60"/>
      <c r="ACL938" s="60"/>
      <c r="ACM938" s="60">
        <v>1.8805594572121099E-3</v>
      </c>
      <c r="ACN938" s="60"/>
      <c r="ACO938" s="60"/>
      <c r="ACP938" s="60">
        <v>2.5795056801289902E-3</v>
      </c>
      <c r="ACQ938" s="60">
        <v>2.05906584440845E-3</v>
      </c>
      <c r="ACR938" s="60"/>
      <c r="ACS938" s="60"/>
      <c r="ACT938" s="60"/>
      <c r="ACU938" s="60"/>
      <c r="ACV938" s="60"/>
      <c r="ACW938" s="60"/>
      <c r="ACX938" s="60"/>
      <c r="ACY938" s="60">
        <v>1.06444217360202</v>
      </c>
      <c r="ACZ938" s="60"/>
      <c r="ADA938" s="60">
        <v>3.4905075827647999E-3</v>
      </c>
      <c r="ADB938" s="60">
        <v>2.6472002616605901E-3</v>
      </c>
      <c r="ADC938" s="60">
        <v>2.44317823803569E-3</v>
      </c>
      <c r="ADD938" s="60"/>
      <c r="ADE938" s="60"/>
    </row>
    <row r="939" spans="760:785" x14ac:dyDescent="0.25">
      <c r="ACF939" s="60"/>
      <c r="ACG939" s="60"/>
      <c r="ACH939" s="60"/>
      <c r="ACI939" s="60">
        <v>4.0789445977017398E-3</v>
      </c>
      <c r="ACJ939" s="60"/>
      <c r="ACK939" s="60"/>
      <c r="ACL939" s="60"/>
      <c r="ACM939" s="60">
        <v>1.87391438133902E-3</v>
      </c>
      <c r="ACN939" s="60"/>
      <c r="ACO939" s="60"/>
      <c r="ACP939" s="60">
        <v>2.5655103849871802E-3</v>
      </c>
      <c r="ACQ939" s="60">
        <v>2.0461523167932399E-3</v>
      </c>
      <c r="ACR939" s="60"/>
      <c r="ACS939" s="60"/>
      <c r="ACT939" s="60"/>
      <c r="ACU939" s="60"/>
      <c r="ACV939" s="60"/>
      <c r="ACW939" s="60"/>
      <c r="ACX939" s="60"/>
      <c r="ACY939" s="60">
        <v>1.0644383974229701</v>
      </c>
      <c r="ACZ939" s="60"/>
      <c r="ADA939" s="60">
        <v>3.44961338057455E-3</v>
      </c>
      <c r="ADB939" s="60">
        <v>2.6465759557885902E-3</v>
      </c>
      <c r="ADC939" s="60">
        <v>2.41157889675256E-3</v>
      </c>
      <c r="ADD939" s="60"/>
      <c r="ADE939" s="60"/>
    </row>
    <row r="940" spans="760:785" x14ac:dyDescent="0.25">
      <c r="ACF940" s="60"/>
      <c r="ACG940" s="60"/>
      <c r="ACH940" s="60"/>
      <c r="ACI940" s="60">
        <v>4.04124415827627E-3</v>
      </c>
      <c r="ACJ940" s="60"/>
      <c r="ACK940" s="60"/>
      <c r="ACL940" s="60"/>
      <c r="ACM940" s="60">
        <v>1.8609599738752701E-3</v>
      </c>
      <c r="ACN940" s="60"/>
      <c r="ACO940" s="60"/>
      <c r="ACP940" s="60">
        <v>2.5608381953468201E-3</v>
      </c>
      <c r="ACQ940" s="60">
        <v>2.0233558391091798E-3</v>
      </c>
      <c r="ACR940" s="60"/>
      <c r="ACS940" s="60"/>
      <c r="ACT940" s="60"/>
      <c r="ACU940" s="60"/>
      <c r="ACV940" s="60"/>
      <c r="ACW940" s="60"/>
      <c r="ACX940" s="60"/>
      <c r="ACY940" s="60">
        <v>1.0643782863434501</v>
      </c>
      <c r="ACZ940" s="60"/>
      <c r="ADA940" s="60">
        <v>3.43580194398758E-3</v>
      </c>
      <c r="ADB940" s="60">
        <v>2.5603454331538E-3</v>
      </c>
      <c r="ADC940" s="60">
        <v>2.4045859165611602E-3</v>
      </c>
      <c r="ADD940" s="60"/>
      <c r="ADE940" s="60"/>
    </row>
    <row r="941" spans="760:785" x14ac:dyDescent="0.25">
      <c r="ACF941" s="60"/>
      <c r="ACG941" s="60"/>
      <c r="ACH941" s="60"/>
      <c r="ACI941" s="60">
        <v>4.0017336325539202E-3</v>
      </c>
      <c r="ACJ941" s="60"/>
      <c r="ACK941" s="60"/>
      <c r="ACL941" s="60"/>
      <c r="ACM941" s="60">
        <v>1.8548742980318499E-3</v>
      </c>
      <c r="ACN941" s="60"/>
      <c r="ACO941" s="60"/>
      <c r="ACP941" s="60">
        <v>2.5475833264056399E-3</v>
      </c>
      <c r="ACQ941" s="60">
        <v>1.9987029660326E-3</v>
      </c>
      <c r="ACR941" s="60"/>
      <c r="ACS941" s="60"/>
      <c r="ACT941" s="60"/>
      <c r="ACU941" s="60"/>
      <c r="ACV941" s="60"/>
      <c r="ACW941" s="60"/>
      <c r="ACX941" s="60"/>
      <c r="ACY941" s="60">
        <v>1.0642793945034501</v>
      </c>
      <c r="ACZ941" s="60"/>
      <c r="ADA941" s="60">
        <v>3.4355314206410202E-3</v>
      </c>
      <c r="ADB941" s="60">
        <v>2.5462861925721701E-3</v>
      </c>
      <c r="ADC941" s="60">
        <v>2.4038394944319902E-3</v>
      </c>
      <c r="ADD941" s="60"/>
      <c r="ADE941" s="60"/>
    </row>
    <row r="942" spans="760:785" x14ac:dyDescent="0.25">
      <c r="ACF942" s="60"/>
      <c r="ACG942" s="60"/>
      <c r="ACH942" s="60"/>
      <c r="ACI942" s="60">
        <v>3.9955985722150804E-3</v>
      </c>
      <c r="ACJ942" s="60"/>
      <c r="ACK942" s="60"/>
      <c r="ACL942" s="60"/>
      <c r="ACM942" s="60">
        <v>1.8240446869002499E-3</v>
      </c>
      <c r="ACN942" s="60"/>
      <c r="ACO942" s="60"/>
      <c r="ACP942" s="60">
        <v>2.5427940116515601E-3</v>
      </c>
      <c r="ACQ942" s="60">
        <v>1.9838575987833002E-3</v>
      </c>
      <c r="ACR942" s="60"/>
      <c r="ACS942" s="60"/>
      <c r="ACT942" s="60"/>
      <c r="ACU942" s="60"/>
      <c r="ACV942" s="60"/>
      <c r="ACW942" s="60"/>
      <c r="ACX942" s="60"/>
      <c r="ACY942" s="60">
        <v>1.0641173629813001</v>
      </c>
      <c r="ACZ942" s="60"/>
      <c r="ADA942" s="60">
        <v>3.4290867467782599E-3</v>
      </c>
      <c r="ADB942" s="60">
        <v>2.5405599006924802E-3</v>
      </c>
      <c r="ADC942" s="60">
        <v>2.3937001790814202E-3</v>
      </c>
      <c r="ADD942" s="60"/>
      <c r="ADE942" s="60"/>
    </row>
    <row r="943" spans="760:785" x14ac:dyDescent="0.25">
      <c r="ACF943" s="60"/>
      <c r="ACG943" s="60"/>
      <c r="ACH943" s="60"/>
      <c r="ACI943" s="60">
        <v>3.97417451089958E-3</v>
      </c>
      <c r="ACJ943" s="60"/>
      <c r="ACK943" s="60"/>
      <c r="ACL943" s="60"/>
      <c r="ACM943" s="60">
        <v>1.8009484028719601E-3</v>
      </c>
      <c r="ACN943" s="60"/>
      <c r="ACO943" s="60"/>
      <c r="ACP943" s="60">
        <v>2.54206719461678E-3</v>
      </c>
      <c r="ACQ943" s="60">
        <v>1.97496053880902E-3</v>
      </c>
      <c r="ACR943" s="60"/>
      <c r="ACS943" s="60"/>
      <c r="ACT943" s="60"/>
      <c r="ACU943" s="60"/>
      <c r="ACV943" s="60"/>
      <c r="ACW943" s="60"/>
      <c r="ACX943" s="60"/>
      <c r="ACY943" s="60">
        <v>1.0641106616912599</v>
      </c>
      <c r="ACZ943" s="60"/>
      <c r="ADA943" s="60">
        <v>3.3463421898048602E-3</v>
      </c>
      <c r="ADB943" s="60">
        <v>2.5349897680851598E-3</v>
      </c>
      <c r="ADC943" s="60">
        <v>2.3887389445466901E-3</v>
      </c>
      <c r="ADD943" s="60"/>
      <c r="ADE943" s="60"/>
    </row>
    <row r="944" spans="760:785" x14ac:dyDescent="0.25">
      <c r="ACF944" s="60"/>
      <c r="ACG944" s="60"/>
      <c r="ACH944" s="60"/>
      <c r="ACI944" s="60">
        <v>3.9092994098396802E-3</v>
      </c>
      <c r="ACJ944" s="60"/>
      <c r="ACK944" s="60"/>
      <c r="ACL944" s="60"/>
      <c r="ACM944" s="60">
        <v>1.7735660225789401E-3</v>
      </c>
      <c r="ACN944" s="60"/>
      <c r="ACO944" s="60"/>
      <c r="ACP944" s="60">
        <v>2.5372992968887499E-3</v>
      </c>
      <c r="ACQ944" s="60">
        <v>1.9717142559850498E-3</v>
      </c>
      <c r="ACR944" s="60"/>
      <c r="ACS944" s="60"/>
      <c r="ACT944" s="60"/>
      <c r="ACU944" s="60"/>
      <c r="ACV944" s="60"/>
      <c r="ACW944" s="60"/>
      <c r="ACX944" s="60"/>
      <c r="ACY944" s="60">
        <v>1.0640906026591199</v>
      </c>
      <c r="ACZ944" s="60"/>
      <c r="ADA944" s="60">
        <v>3.3234331680879201E-3</v>
      </c>
      <c r="ADB944" s="60">
        <v>2.52530249172388E-3</v>
      </c>
      <c r="ADC944" s="60">
        <v>2.3749273949706202E-3</v>
      </c>
      <c r="ADD944" s="60"/>
      <c r="ADE944" s="60"/>
    </row>
    <row r="945" spans="760:785" x14ac:dyDescent="0.25">
      <c r="ACF945" s="60"/>
      <c r="ACG945" s="60"/>
      <c r="ACH945" s="60"/>
      <c r="ACI945" s="60">
        <v>3.8975190288518401E-3</v>
      </c>
      <c r="ACJ945" s="60"/>
      <c r="ACK945" s="60"/>
      <c r="ACL945" s="60"/>
      <c r="ACM945" s="60">
        <v>1.7509760108727599E-3</v>
      </c>
      <c r="ACN945" s="60"/>
      <c r="ACO945" s="60"/>
      <c r="ACP945" s="60">
        <v>2.5318864367636401E-3</v>
      </c>
      <c r="ACQ945" s="60">
        <v>1.9211018522960401E-3</v>
      </c>
      <c r="ACR945" s="60"/>
      <c r="ACS945" s="60"/>
      <c r="ACT945" s="60"/>
      <c r="ACU945" s="60"/>
      <c r="ACV945" s="60"/>
      <c r="ACW945" s="60"/>
      <c r="ACX945" s="60"/>
      <c r="ACY945" s="60">
        <v>1.06408079547837</v>
      </c>
      <c r="ACZ945" s="60"/>
      <c r="ADA945" s="60">
        <v>3.3010821269104599E-3</v>
      </c>
      <c r="ADB945" s="60">
        <v>2.52012204593254E-3</v>
      </c>
      <c r="ADC945" s="60">
        <v>2.3412692464770202E-3</v>
      </c>
      <c r="ADD945" s="60"/>
      <c r="ADE945" s="60"/>
    </row>
    <row r="946" spans="760:785" x14ac:dyDescent="0.25">
      <c r="ACF946" s="60"/>
      <c r="ACG946" s="60"/>
      <c r="ACH946" s="60"/>
      <c r="ACI946" s="60">
        <v>3.8955456071485999E-3</v>
      </c>
      <c r="ACJ946" s="60"/>
      <c r="ACK946" s="60"/>
      <c r="ACL946" s="60"/>
      <c r="ACM946" s="60">
        <v>1.7302997990189101E-3</v>
      </c>
      <c r="ACN946" s="60"/>
      <c r="ACO946" s="60"/>
      <c r="ACP946" s="60">
        <v>2.5198078962765601E-3</v>
      </c>
      <c r="ACQ946" s="60">
        <v>1.8987824366713201E-3</v>
      </c>
      <c r="ACR946" s="60"/>
      <c r="ACS946" s="60"/>
      <c r="ACT946" s="60"/>
      <c r="ACU946" s="60"/>
      <c r="ACV946" s="60"/>
      <c r="ACW946" s="60"/>
      <c r="ACX946" s="60"/>
      <c r="ACY946" s="60">
        <v>1.06406064835547</v>
      </c>
      <c r="ACZ946" s="60"/>
      <c r="ADA946" s="60">
        <v>3.2644441958850001E-3</v>
      </c>
      <c r="ADB946" s="60">
        <v>2.4917424938101099E-3</v>
      </c>
      <c r="ADC946" s="60">
        <v>2.3321239912336999E-3</v>
      </c>
      <c r="ADD946" s="60"/>
      <c r="ADE946" s="60"/>
    </row>
    <row r="947" spans="760:785" x14ac:dyDescent="0.25">
      <c r="ACF947" s="60"/>
      <c r="ACG947" s="60"/>
      <c r="ACH947" s="60"/>
      <c r="ACI947" s="60">
        <v>3.8854018062768202E-3</v>
      </c>
      <c r="ACJ947" s="60"/>
      <c r="ACK947" s="60"/>
      <c r="ACL947" s="60"/>
      <c r="ACM947" s="60">
        <v>1.7179666743682999E-3</v>
      </c>
      <c r="ACN947" s="60"/>
      <c r="ACO947" s="60"/>
      <c r="ACP947" s="60">
        <v>2.4682452565060698E-3</v>
      </c>
      <c r="ACQ947" s="60">
        <v>1.8963340746420299E-3</v>
      </c>
      <c r="ACR947" s="60"/>
      <c r="ACS947" s="60"/>
      <c r="ACT947" s="60"/>
      <c r="ACU947" s="60"/>
      <c r="ACV947" s="60"/>
      <c r="ACW947" s="60"/>
      <c r="ACX947" s="60"/>
      <c r="ACY947" s="60">
        <v>1.06405067415446</v>
      </c>
      <c r="ACZ947" s="60"/>
      <c r="ADA947" s="60">
        <v>3.2572153992869199E-3</v>
      </c>
      <c r="ADB947" s="60">
        <v>2.44987827711765E-3</v>
      </c>
      <c r="ADC947" s="60">
        <v>2.3186917745258401E-3</v>
      </c>
      <c r="ADD947" s="60"/>
      <c r="ADE947" s="60"/>
    </row>
    <row r="948" spans="760:785" x14ac:dyDescent="0.25">
      <c r="ACF948" s="60"/>
      <c r="ACG948" s="60"/>
      <c r="ACH948" s="60"/>
      <c r="ACI948" s="60">
        <v>3.7976272529819202E-3</v>
      </c>
      <c r="ACJ948" s="60"/>
      <c r="ACK948" s="60"/>
      <c r="ACL948" s="60"/>
      <c r="ACM948" s="60">
        <v>1.6621979017857301E-3</v>
      </c>
      <c r="ACN948" s="60"/>
      <c r="ACO948" s="60"/>
      <c r="ACP948" s="60">
        <v>2.4682033956531799E-3</v>
      </c>
      <c r="ACQ948" s="60">
        <v>1.8936162240825399E-3</v>
      </c>
      <c r="ACR948" s="60"/>
      <c r="ACS948" s="60"/>
      <c r="ACT948" s="60"/>
      <c r="ACU948" s="60"/>
      <c r="ACV948" s="60"/>
      <c r="ACW948" s="60"/>
      <c r="ACX948" s="60"/>
      <c r="ACY948" s="60">
        <v>1.0640324299008299</v>
      </c>
      <c r="ACZ948" s="60"/>
      <c r="ADA948" s="60">
        <v>3.2303382306452999E-3</v>
      </c>
      <c r="ADB948" s="60">
        <v>2.4411276229232299E-3</v>
      </c>
      <c r="ADC948" s="60">
        <v>2.3092627636792E-3</v>
      </c>
      <c r="ADD948" s="60"/>
      <c r="ADE948" s="60"/>
    </row>
    <row r="949" spans="760:785" x14ac:dyDescent="0.25">
      <c r="ACF949" s="60"/>
      <c r="ACG949" s="60"/>
      <c r="ACH949" s="60"/>
      <c r="ACI949" s="60">
        <v>3.7387739106730998E-3</v>
      </c>
      <c r="ACJ949" s="60"/>
      <c r="ACK949" s="60"/>
      <c r="ACL949" s="60"/>
      <c r="ACM949" s="60">
        <v>1.65489920974887E-3</v>
      </c>
      <c r="ACN949" s="60"/>
      <c r="ACO949" s="60"/>
      <c r="ACP949" s="60">
        <v>2.4681885898075401E-3</v>
      </c>
      <c r="ACQ949" s="60">
        <v>1.89046360581686E-3</v>
      </c>
      <c r="ACR949" s="60"/>
      <c r="ACS949" s="60"/>
      <c r="ACT949" s="60"/>
      <c r="ACU949" s="60"/>
      <c r="ACV949" s="60"/>
      <c r="ACW949" s="60"/>
      <c r="ACX949" s="60"/>
      <c r="ACY949" s="60">
        <v>1.0639895700036801</v>
      </c>
      <c r="ACZ949" s="60"/>
      <c r="ADA949" s="60">
        <v>3.2219919784907498E-3</v>
      </c>
      <c r="ADB949" s="60">
        <v>2.3858912861727602E-3</v>
      </c>
      <c r="ADC949" s="60">
        <v>2.2898928879587499E-3</v>
      </c>
      <c r="ADD949" s="60"/>
      <c r="ADE949" s="60"/>
    </row>
    <row r="950" spans="760:785" x14ac:dyDescent="0.25">
      <c r="ACF950" s="60"/>
      <c r="ACG950" s="60"/>
      <c r="ACH950" s="60"/>
      <c r="ACI950" s="60">
        <v>3.7296467499037399E-3</v>
      </c>
      <c r="ACJ950" s="60"/>
      <c r="ACK950" s="60"/>
      <c r="ACL950" s="60"/>
      <c r="ACM950" s="60">
        <v>1.6334636677245099E-3</v>
      </c>
      <c r="ACN950" s="60"/>
      <c r="ACO950" s="60"/>
      <c r="ACP950" s="60">
        <v>2.4640600550887002E-3</v>
      </c>
      <c r="ACQ950" s="60">
        <v>1.82582594900965E-3</v>
      </c>
      <c r="ACR950" s="60"/>
      <c r="ACS950" s="60"/>
      <c r="ACT950" s="60"/>
      <c r="ACU950" s="60"/>
      <c r="ACV950" s="60"/>
      <c r="ACW950" s="60"/>
      <c r="ACX950" s="60"/>
      <c r="ACY950" s="60">
        <v>1.0639828518404699</v>
      </c>
      <c r="ACZ950" s="60"/>
      <c r="ADA950" s="60">
        <v>3.0759074011451702E-3</v>
      </c>
      <c r="ADB950" s="60">
        <v>2.3538581380259599E-3</v>
      </c>
      <c r="ADC950" s="60">
        <v>2.2686414619795402E-3</v>
      </c>
      <c r="ADD950" s="60"/>
      <c r="ADE950" s="60"/>
    </row>
    <row r="951" spans="760:785" x14ac:dyDescent="0.25">
      <c r="ACF951" s="60"/>
      <c r="ACG951" s="60"/>
      <c r="ACH951" s="60"/>
      <c r="ACI951" s="60">
        <v>3.6916954350626799E-3</v>
      </c>
      <c r="ACJ951" s="60"/>
      <c r="ACK951" s="60"/>
      <c r="ACL951" s="60"/>
      <c r="ACM951" s="60">
        <v>1.6242229532690399E-3</v>
      </c>
      <c r="ACN951" s="60"/>
      <c r="ACO951" s="60"/>
      <c r="ACP951" s="60">
        <v>2.4501100101292301E-3</v>
      </c>
      <c r="ACQ951" s="60">
        <v>1.8127256101434701E-3</v>
      </c>
      <c r="ACR951" s="60"/>
      <c r="ACS951" s="60"/>
      <c r="ACT951" s="60"/>
      <c r="ACU951" s="60"/>
      <c r="ACV951" s="60"/>
      <c r="ACW951" s="60"/>
      <c r="ACX951" s="60"/>
      <c r="ACY951" s="60">
        <v>1.0638999098556201</v>
      </c>
      <c r="ACZ951" s="60"/>
      <c r="ADA951" s="60">
        <v>3.0750502324268601E-3</v>
      </c>
      <c r="ADB951" s="60">
        <v>2.3103451940718199E-3</v>
      </c>
      <c r="ADC951" s="60">
        <v>2.2638113441216402E-3</v>
      </c>
      <c r="ADD951" s="60"/>
      <c r="ADE951" s="60"/>
    </row>
    <row r="952" spans="760:785" x14ac:dyDescent="0.25">
      <c r="ACF952" s="60"/>
      <c r="ACG952" s="60"/>
      <c r="ACH952" s="60"/>
      <c r="ACI952" s="60">
        <v>3.6843643279396601E-3</v>
      </c>
      <c r="ACJ952" s="60"/>
      <c r="ACK952" s="60"/>
      <c r="ACL952" s="60"/>
      <c r="ACM952" s="60">
        <v>1.6021836145013501E-3</v>
      </c>
      <c r="ACN952" s="60"/>
      <c r="ACO952" s="60"/>
      <c r="ACP952" s="60">
        <v>2.4437844823600699E-3</v>
      </c>
      <c r="ACQ952" s="60">
        <v>1.8041532275247199E-3</v>
      </c>
      <c r="ACR952" s="60"/>
      <c r="ACS952" s="60"/>
      <c r="ACT952" s="60"/>
      <c r="ACU952" s="60"/>
      <c r="ACV952" s="60"/>
      <c r="ACW952" s="60"/>
      <c r="ACX952" s="60"/>
      <c r="ACY952" s="60">
        <v>1.0638276132398301</v>
      </c>
      <c r="ACZ952" s="60"/>
      <c r="ADA952" s="60">
        <v>3.0602075617380598E-3</v>
      </c>
      <c r="ADB952" s="60">
        <v>2.29137587835032E-3</v>
      </c>
      <c r="ADC952" s="60">
        <v>2.2430924350750401E-3</v>
      </c>
      <c r="ADD952" s="60"/>
      <c r="ADE952" s="60"/>
    </row>
    <row r="953" spans="760:785" x14ac:dyDescent="0.25">
      <c r="ACF953" s="60"/>
      <c r="ACG953" s="60"/>
      <c r="ACH953" s="60"/>
      <c r="ACI953" s="60">
        <v>3.6505665757410699E-3</v>
      </c>
      <c r="ACJ953" s="60"/>
      <c r="ACK953" s="60"/>
      <c r="ACL953" s="60"/>
      <c r="ACM953" s="60">
        <v>1.58553691162924E-3</v>
      </c>
      <c r="ACN953" s="60"/>
      <c r="ACO953" s="60"/>
      <c r="ACP953" s="60">
        <v>2.4176522106530798E-3</v>
      </c>
      <c r="ACQ953" s="60">
        <v>1.7595285126878E-3</v>
      </c>
      <c r="ACR953" s="60"/>
      <c r="ACS953" s="60"/>
      <c r="ACT953" s="60"/>
      <c r="ACU953" s="60"/>
      <c r="ACV953" s="60"/>
      <c r="ACW953" s="60"/>
      <c r="ACX953" s="60"/>
      <c r="ACY953" s="60">
        <v>1.06381324729125</v>
      </c>
      <c r="ACZ953" s="60"/>
      <c r="ADA953" s="60">
        <v>3.05635902988694E-3</v>
      </c>
      <c r="ADB953" s="60">
        <v>2.24514823206884E-3</v>
      </c>
      <c r="ADC953" s="60">
        <v>2.2355409338385402E-3</v>
      </c>
      <c r="ADD953" s="60"/>
      <c r="ADE953" s="60"/>
    </row>
    <row r="954" spans="760:785" x14ac:dyDescent="0.25">
      <c r="ACF954" s="60"/>
      <c r="ACG954" s="60"/>
      <c r="ACH954" s="60"/>
      <c r="ACI954" s="60">
        <v>3.6478922622334301E-3</v>
      </c>
      <c r="ACJ954" s="60"/>
      <c r="ACK954" s="60"/>
      <c r="ACL954" s="60"/>
      <c r="ACM954" s="60">
        <v>1.5844818470291701E-3</v>
      </c>
      <c r="ACN954" s="60"/>
      <c r="ACO954" s="60"/>
      <c r="ACP954" s="60">
        <v>2.4086717033499402E-3</v>
      </c>
      <c r="ACQ954" s="60">
        <v>1.73043978464299E-3</v>
      </c>
      <c r="ACR954" s="60"/>
      <c r="ACS954" s="60"/>
      <c r="ACT954" s="60"/>
      <c r="ACU954" s="60"/>
      <c r="ACV954" s="60"/>
      <c r="ACW954" s="60"/>
      <c r="ACX954" s="60"/>
      <c r="ACY954" s="60">
        <v>1.0638116559962001</v>
      </c>
      <c r="ACZ954" s="60"/>
      <c r="ADA954" s="60">
        <v>3.03643382681516E-3</v>
      </c>
      <c r="ADB954" s="60">
        <v>2.2269331740944901E-3</v>
      </c>
      <c r="ADC954" s="60">
        <v>2.2274593317687099E-3</v>
      </c>
      <c r="ADD954" s="60"/>
      <c r="ADE954" s="60"/>
    </row>
    <row r="955" spans="760:785" x14ac:dyDescent="0.25">
      <c r="ACF955" s="60"/>
      <c r="ACG955" s="60"/>
      <c r="ACH955" s="60"/>
      <c r="ACI955" s="60">
        <v>3.6356186014162499E-3</v>
      </c>
      <c r="ACJ955" s="60"/>
      <c r="ACK955" s="60"/>
      <c r="ACL955" s="60"/>
      <c r="ACM955" s="60">
        <v>1.5302118011404401E-3</v>
      </c>
      <c r="ACN955" s="60"/>
      <c r="ACO955" s="60"/>
      <c r="ACP955" s="60">
        <v>2.3950683446387301E-3</v>
      </c>
      <c r="ACQ955" s="60">
        <v>1.7134714842754399E-3</v>
      </c>
      <c r="ACR955" s="60"/>
      <c r="ACS955" s="60"/>
      <c r="ACT955" s="60"/>
      <c r="ACU955" s="60"/>
      <c r="ACV955" s="60"/>
      <c r="ACW955" s="60"/>
      <c r="ACX955" s="60"/>
      <c r="ACY955" s="60">
        <v>1.0638048938531</v>
      </c>
      <c r="ACZ955" s="60"/>
      <c r="ADA955" s="60">
        <v>3.0323153631513599E-3</v>
      </c>
      <c r="ADB955" s="60">
        <v>2.2077802931891898E-3</v>
      </c>
      <c r="ADC955" s="60">
        <v>2.2159800211986702E-3</v>
      </c>
      <c r="ADD955" s="60"/>
      <c r="ADE955" s="60"/>
    </row>
    <row r="956" spans="760:785" x14ac:dyDescent="0.25">
      <c r="ACF956" s="60"/>
      <c r="ACG956" s="60"/>
      <c r="ACH956" s="60"/>
      <c r="ACI956" s="60">
        <v>3.4905075827647999E-3</v>
      </c>
      <c r="ACJ956" s="60"/>
      <c r="ACK956" s="60"/>
      <c r="ACL956" s="60"/>
      <c r="ACM956" s="60">
        <v>1.52323470477198E-3</v>
      </c>
      <c r="ACN956" s="60"/>
      <c r="ACO956" s="60"/>
      <c r="ACP956" s="60">
        <v>2.3808952004770998E-3</v>
      </c>
      <c r="ACQ956" s="60">
        <v>1.6826384876248201E-3</v>
      </c>
      <c r="ACR956" s="60"/>
      <c r="ACS956" s="60"/>
      <c r="ACT956" s="60"/>
      <c r="ACU956" s="60"/>
      <c r="ACV956" s="60"/>
      <c r="ACW956" s="60"/>
      <c r="ACX956" s="60"/>
      <c r="ACY956" s="60">
        <v>1.0637969268737999</v>
      </c>
      <c r="ACZ956" s="60"/>
      <c r="ADA956" s="60">
        <v>3.00752769324615E-3</v>
      </c>
      <c r="ADB956" s="60">
        <v>2.2018074783492002E-3</v>
      </c>
      <c r="ADC956" s="60">
        <v>2.1769819115739601E-3</v>
      </c>
      <c r="ADD956" s="60"/>
      <c r="ADE956" s="60"/>
    </row>
    <row r="957" spans="760:785" x14ac:dyDescent="0.25">
      <c r="ACF957" s="60"/>
      <c r="ACG957" s="60"/>
      <c r="ACH957" s="60"/>
      <c r="ACI957" s="60">
        <v>3.4744818988411801E-3</v>
      </c>
      <c r="ACJ957" s="60"/>
      <c r="ACK957" s="60"/>
      <c r="ACL957" s="60"/>
      <c r="ACM957" s="60">
        <v>1.48969252575877E-3</v>
      </c>
      <c r="ACN957" s="60"/>
      <c r="ACO957" s="60"/>
      <c r="ACP957" s="60">
        <v>2.3764617094167001E-3</v>
      </c>
      <c r="ACQ957" s="60">
        <v>1.5886669408238E-3</v>
      </c>
      <c r="ACR957" s="60"/>
      <c r="ACS957" s="60"/>
      <c r="ACT957" s="60"/>
      <c r="ACU957" s="60"/>
      <c r="ACV957" s="60"/>
      <c r="ACW957" s="60"/>
      <c r="ACX957" s="60"/>
      <c r="ACY957" s="60">
        <v>1.06375900838988</v>
      </c>
      <c r="ACZ957" s="60"/>
      <c r="ADA957" s="60">
        <v>2.9982530476753999E-3</v>
      </c>
      <c r="ADB957" s="60">
        <v>2.1614266369292998E-3</v>
      </c>
      <c r="ADC957" s="60">
        <v>2.1756087157418498E-3</v>
      </c>
      <c r="ADD957" s="60"/>
      <c r="ADE957" s="60"/>
    </row>
    <row r="958" spans="760:785" x14ac:dyDescent="0.25">
      <c r="ACF958" s="60"/>
      <c r="ACG958" s="60"/>
      <c r="ACH958" s="60"/>
      <c r="ACI958" s="60">
        <v>3.4744326169995898E-3</v>
      </c>
      <c r="ACJ958" s="60"/>
      <c r="ACK958" s="60"/>
      <c r="ACL958" s="60"/>
      <c r="ACM958" s="60">
        <v>1.43480747035829E-3</v>
      </c>
      <c r="ACN958" s="60"/>
      <c r="ACO958" s="60"/>
      <c r="ACP958" s="60">
        <v>2.3697183740149599E-3</v>
      </c>
      <c r="ACQ958" s="60">
        <v>1.5419699567418301E-3</v>
      </c>
      <c r="ACR958" s="60"/>
      <c r="ACS958" s="60"/>
      <c r="ACT958" s="60"/>
      <c r="ACU958" s="60"/>
      <c r="ACV958" s="60"/>
      <c r="ACW958" s="60"/>
      <c r="ACX958" s="60"/>
      <c r="ACY958" s="60">
        <v>1.063656189549</v>
      </c>
      <c r="ACZ958" s="60"/>
      <c r="ADA958" s="60">
        <v>2.8739153831962498E-3</v>
      </c>
      <c r="ADB958" s="60">
        <v>2.1107562174649398E-3</v>
      </c>
      <c r="ADC958" s="60">
        <v>2.1631301058729802E-3</v>
      </c>
      <c r="ADD958" s="60"/>
      <c r="ADE958" s="60"/>
    </row>
    <row r="959" spans="760:785" x14ac:dyDescent="0.25">
      <c r="ACF959" s="60"/>
      <c r="ACG959" s="60"/>
      <c r="ACH959" s="60"/>
      <c r="ACI959" s="60">
        <v>3.4743055788759702E-3</v>
      </c>
      <c r="ACJ959" s="60"/>
      <c r="ACK959" s="60"/>
      <c r="ACL959" s="60"/>
      <c r="ACM959" s="60">
        <v>1.4188434039517799E-3</v>
      </c>
      <c r="ACN959" s="60"/>
      <c r="ACO959" s="60"/>
      <c r="ACP959" s="60">
        <v>2.3591866303143902E-3</v>
      </c>
      <c r="ACQ959" s="60">
        <v>1.5091602279221699E-3</v>
      </c>
      <c r="ACR959" s="60"/>
      <c r="ACS959" s="60"/>
      <c r="ACT959" s="60"/>
      <c r="ACU959" s="60"/>
      <c r="ACV959" s="60"/>
      <c r="ACW959" s="60"/>
      <c r="ACX959" s="60"/>
      <c r="ACY959" s="60">
        <v>1.06365091664012</v>
      </c>
      <c r="ACZ959" s="60"/>
      <c r="ADA959" s="60">
        <v>2.8727355206600502E-3</v>
      </c>
      <c r="ADB959" s="60">
        <v>2.0799465362049698E-3</v>
      </c>
      <c r="ADC959" s="60">
        <v>2.1626958993870302E-3</v>
      </c>
      <c r="ADD959" s="60"/>
      <c r="ADE959" s="60"/>
    </row>
    <row r="960" spans="760:785" x14ac:dyDescent="0.25">
      <c r="ACF960" s="60"/>
      <c r="ACG960" s="60"/>
      <c r="ACH960" s="60"/>
      <c r="ACI960" s="60">
        <v>3.4593277422111999E-3</v>
      </c>
      <c r="ACJ960" s="60"/>
      <c r="ACK960" s="60"/>
      <c r="ACL960" s="60"/>
      <c r="ACM960" s="60">
        <v>1.40751551973529E-3</v>
      </c>
      <c r="ACN960" s="60"/>
      <c r="ACO960" s="60"/>
      <c r="ACP960" s="60">
        <v>2.3404342357531498E-3</v>
      </c>
      <c r="ACQ960" s="60">
        <v>1.48962542930715E-3</v>
      </c>
      <c r="ACR960" s="60"/>
      <c r="ACS960" s="60"/>
      <c r="ACT960" s="60"/>
      <c r="ACU960" s="60"/>
      <c r="ACV960" s="60"/>
      <c r="ACW960" s="60"/>
      <c r="ACX960" s="60"/>
      <c r="ACY960" s="60">
        <v>1.0636021870916299</v>
      </c>
      <c r="ACZ960" s="60"/>
      <c r="ADA960" s="60">
        <v>2.8721493428734901E-3</v>
      </c>
      <c r="ADB960" s="60">
        <v>2.0687461589267899E-3</v>
      </c>
      <c r="ADC960" s="60">
        <v>2.1145052453346901E-3</v>
      </c>
      <c r="ADD960" s="60"/>
      <c r="ADE960" s="60"/>
    </row>
    <row r="961" spans="760:785" x14ac:dyDescent="0.25">
      <c r="ACF961" s="60"/>
      <c r="ACG961" s="60"/>
      <c r="ACH961" s="60"/>
      <c r="ACI961" s="60">
        <v>3.4291778473743801E-3</v>
      </c>
      <c r="ACJ961" s="60"/>
      <c r="ACK961" s="60"/>
      <c r="ACL961" s="60"/>
      <c r="ACM961" s="60">
        <v>1.3547820045380901E-3</v>
      </c>
      <c r="ACN961" s="60"/>
      <c r="ACO961" s="60"/>
      <c r="ACP961" s="60">
        <v>2.3249124801009201E-3</v>
      </c>
      <c r="ACQ961" s="60">
        <v>1.423581301729E-3</v>
      </c>
      <c r="ACR961" s="60"/>
      <c r="ACS961" s="60"/>
      <c r="ACT961" s="60"/>
      <c r="ACU961" s="60"/>
      <c r="ACV961" s="60"/>
      <c r="ACW961" s="60"/>
      <c r="ACX961" s="60"/>
      <c r="ACY961" s="60">
        <v>1.06348997679737</v>
      </c>
      <c r="ACZ961" s="60"/>
      <c r="ADA961" s="60">
        <v>2.86140774517504E-3</v>
      </c>
      <c r="ADB961" s="60">
        <v>2.0649946865720398E-3</v>
      </c>
      <c r="ADC961" s="60">
        <v>2.10963691192883E-3</v>
      </c>
      <c r="ADD961" s="60"/>
      <c r="ADE961" s="60"/>
    </row>
    <row r="962" spans="760:785" x14ac:dyDescent="0.25">
      <c r="ACF962" s="60"/>
      <c r="ACG962" s="60"/>
      <c r="ACH962" s="60"/>
      <c r="ACI962" s="60">
        <v>3.4290867467782599E-3</v>
      </c>
      <c r="ACJ962" s="60"/>
      <c r="ACK962" s="60"/>
      <c r="ACL962" s="60"/>
      <c r="ACM962" s="60">
        <v>1.30413717450766E-3</v>
      </c>
      <c r="ACN962" s="60"/>
      <c r="ACO962" s="60"/>
      <c r="ACP962" s="60">
        <v>2.28458319530202E-3</v>
      </c>
      <c r="ACQ962" s="60">
        <v>1.40435035410127E-3</v>
      </c>
      <c r="ACR962" s="60"/>
      <c r="ACS962" s="60"/>
      <c r="ACT962" s="60"/>
      <c r="ACU962" s="60"/>
      <c r="ACV962" s="60"/>
      <c r="ACW962" s="60"/>
      <c r="ACX962" s="60"/>
      <c r="ACY962" s="60">
        <v>1.0632444617966199</v>
      </c>
      <c r="ACZ962" s="60"/>
      <c r="ADA962" s="60">
        <v>2.8280780621038801E-3</v>
      </c>
      <c r="ADB962" s="60">
        <v>2.05390755759222E-3</v>
      </c>
      <c r="ADC962" s="60">
        <v>2.1014479305286999E-3</v>
      </c>
      <c r="ADD962" s="60"/>
      <c r="ADE962" s="60"/>
    </row>
    <row r="963" spans="760:785" x14ac:dyDescent="0.25">
      <c r="ACF963" s="60"/>
      <c r="ACG963" s="60"/>
      <c r="ACH963" s="60"/>
      <c r="ACI963" s="60">
        <v>3.3622826556312601E-3</v>
      </c>
      <c r="ACJ963" s="60"/>
      <c r="ACK963" s="60"/>
      <c r="ACL963" s="60"/>
      <c r="ACM963" s="60">
        <v>1.29655126054851E-3</v>
      </c>
      <c r="ACN963" s="60"/>
      <c r="ACO963" s="60"/>
      <c r="ACP963" s="60">
        <v>2.2785295511312999E-3</v>
      </c>
      <c r="ACQ963" s="60">
        <v>1.3916215685901099E-3</v>
      </c>
      <c r="ACR963" s="60"/>
      <c r="ACS963" s="60"/>
      <c r="ACT963" s="60"/>
      <c r="ACU963" s="60"/>
      <c r="ACV963" s="60"/>
      <c r="ACW963" s="60"/>
      <c r="ACX963" s="60"/>
      <c r="ACY963" s="60">
        <v>1.0632317773173501</v>
      </c>
      <c r="ACZ963" s="60"/>
      <c r="ADA963" s="60">
        <v>2.7736155446285299E-3</v>
      </c>
      <c r="ADB963" s="60">
        <v>2.0443387466992299E-3</v>
      </c>
      <c r="ADC963" s="60">
        <v>2.0515285905393201E-3</v>
      </c>
      <c r="ADD963" s="60"/>
      <c r="ADE963" s="60"/>
    </row>
    <row r="964" spans="760:785" x14ac:dyDescent="0.25">
      <c r="ACF964" s="60"/>
      <c r="ACG964" s="60"/>
      <c r="ACH964" s="60"/>
      <c r="ACI964" s="60">
        <v>3.3471661207370102E-3</v>
      </c>
      <c r="ACJ964" s="60"/>
      <c r="ACK964" s="60"/>
      <c r="ACL964" s="60"/>
      <c r="ACM964" s="60">
        <v>1.2944714559036E-3</v>
      </c>
      <c r="ACN964" s="60"/>
      <c r="ACO964" s="60"/>
      <c r="ACP964" s="60">
        <v>2.26143494884074E-3</v>
      </c>
      <c r="ACQ964" s="60">
        <v>1.3856644031973299E-3</v>
      </c>
      <c r="ACR964" s="60"/>
      <c r="ACS964" s="60"/>
      <c r="ACT964" s="60"/>
      <c r="ACU964" s="60"/>
      <c r="ACV964" s="60"/>
      <c r="ACW964" s="60"/>
      <c r="ACX964" s="60"/>
      <c r="ACY964" s="60">
        <v>1.0631968363155599</v>
      </c>
      <c r="ACZ964" s="60"/>
      <c r="ADA964" s="60">
        <v>2.7298162856593598E-3</v>
      </c>
      <c r="ADB964" s="60">
        <v>2.0437776416377799E-3</v>
      </c>
      <c r="ADC964" s="60">
        <v>2.0355783640449098E-3</v>
      </c>
      <c r="ADD964" s="60"/>
      <c r="ADE964" s="60"/>
    </row>
    <row r="965" spans="760:785" x14ac:dyDescent="0.25">
      <c r="ACF965" s="60"/>
      <c r="ACG965" s="60"/>
      <c r="ACH965" s="60"/>
      <c r="ACI965" s="60">
        <v>3.3435902737814602E-3</v>
      </c>
      <c r="ACJ965" s="60"/>
      <c r="ACK965" s="60"/>
      <c r="ACL965" s="60"/>
      <c r="ACM965" s="60">
        <v>1.28582396904485E-3</v>
      </c>
      <c r="ACN965" s="60"/>
      <c r="ACO965" s="60"/>
      <c r="ACP965" s="60">
        <v>2.2578227824253598E-3</v>
      </c>
      <c r="ACQ965" s="60">
        <v>1.37585482800439E-3</v>
      </c>
      <c r="ACR965" s="60"/>
      <c r="ACS965" s="60"/>
      <c r="ACT965" s="60"/>
      <c r="ACU965" s="60"/>
      <c r="ACV965" s="60"/>
      <c r="ACW965" s="60"/>
      <c r="ACX965" s="60"/>
      <c r="ACY965" s="60">
        <v>1.06314269500787</v>
      </c>
      <c r="ACZ965" s="60"/>
      <c r="ADA965" s="60">
        <v>2.7257353691995199E-3</v>
      </c>
      <c r="ADB965" s="60">
        <v>2.0265009595599901E-3</v>
      </c>
      <c r="ADC965" s="60">
        <v>2.03269809641943E-3</v>
      </c>
      <c r="ADD965" s="60"/>
      <c r="ADE965" s="60"/>
    </row>
    <row r="966" spans="760:785" x14ac:dyDescent="0.25">
      <c r="ACF966" s="60"/>
      <c r="ACG966" s="60"/>
      <c r="ACH966" s="60"/>
      <c r="ACI966" s="60">
        <v>3.3357739698650899E-3</v>
      </c>
      <c r="ACJ966" s="60"/>
      <c r="ACK966" s="60"/>
      <c r="ACL966" s="60"/>
      <c r="ACM966" s="60">
        <v>1.28523366439813E-3</v>
      </c>
      <c r="ACN966" s="60"/>
      <c r="ACO966" s="60"/>
      <c r="ACP966" s="60">
        <v>2.2354503112513601E-3</v>
      </c>
      <c r="ACQ966" s="60">
        <v>1.3746292877524901E-3</v>
      </c>
      <c r="ACR966" s="60"/>
      <c r="ACS966" s="60"/>
      <c r="ACT966" s="60"/>
      <c r="ACU966" s="60"/>
      <c r="ACV966" s="60"/>
      <c r="ACW966" s="60"/>
      <c r="ACX966" s="60"/>
      <c r="ACY966" s="60">
        <v>1.06299136723139</v>
      </c>
      <c r="ACZ966" s="60"/>
      <c r="ADA966" s="60">
        <v>2.6440149770553798E-3</v>
      </c>
      <c r="ADB966" s="60">
        <v>2.0152944298596699E-3</v>
      </c>
      <c r="ADC966" s="60">
        <v>2.0216626963784098E-3</v>
      </c>
      <c r="ADD966" s="60"/>
      <c r="ADE966" s="60"/>
    </row>
    <row r="967" spans="760:785" x14ac:dyDescent="0.25">
      <c r="ACF967" s="60"/>
      <c r="ACG967" s="60"/>
      <c r="ACH967" s="60"/>
      <c r="ACI967" s="60">
        <v>3.3224210867723999E-3</v>
      </c>
      <c r="ACJ967" s="60"/>
      <c r="ACK967" s="60"/>
      <c r="ACL967" s="60"/>
      <c r="ACM967" s="60">
        <v>1.26199436496897E-3</v>
      </c>
      <c r="ACN967" s="60"/>
      <c r="ACO967" s="60"/>
      <c r="ACP967" s="60">
        <v>2.2233256523694301E-3</v>
      </c>
      <c r="ACQ967" s="60">
        <v>1.3706687452041599E-3</v>
      </c>
      <c r="ACR967" s="60"/>
      <c r="ACS967" s="60"/>
      <c r="ACT967" s="60"/>
      <c r="ACU967" s="60"/>
      <c r="ACV967" s="60"/>
      <c r="ACW967" s="60"/>
      <c r="ACX967" s="60"/>
      <c r="ACY967" s="60">
        <v>1.0629658965145099</v>
      </c>
      <c r="ACZ967" s="60"/>
      <c r="ADA967" s="60">
        <v>2.4992293999413898E-3</v>
      </c>
      <c r="ADB967" s="60">
        <v>2.01343442588679E-3</v>
      </c>
      <c r="ADC967" s="60">
        <v>2.0093873325612299E-3</v>
      </c>
      <c r="ADD967" s="60"/>
      <c r="ADE967" s="60"/>
    </row>
    <row r="968" spans="760:785" x14ac:dyDescent="0.25">
      <c r="ACF968" s="60"/>
      <c r="ACG968" s="60"/>
      <c r="ACH968" s="60"/>
      <c r="ACI968" s="60">
        <v>3.3081388133549198E-3</v>
      </c>
      <c r="ACJ968" s="60"/>
      <c r="ACK968" s="60"/>
      <c r="ACL968" s="60"/>
      <c r="ACM968" s="60">
        <v>1.24748825816671E-3</v>
      </c>
      <c r="ACN968" s="60"/>
      <c r="ACO968" s="60"/>
      <c r="ACP968" s="60">
        <v>2.18365131915437E-3</v>
      </c>
      <c r="ACQ968" s="60">
        <v>1.36809760130359E-3</v>
      </c>
      <c r="ACR968" s="60"/>
      <c r="ACS968" s="60"/>
      <c r="ACT968" s="60"/>
      <c r="ACU968" s="60"/>
      <c r="ACV968" s="60"/>
      <c r="ACW968" s="60"/>
      <c r="ACX968" s="60"/>
      <c r="ACY968" s="60">
        <v>1.06296004462368</v>
      </c>
      <c r="ACZ968" s="60"/>
      <c r="ADA968" s="60">
        <v>2.49226961534066E-3</v>
      </c>
      <c r="ADB968" s="60">
        <v>1.9828976929707099E-3</v>
      </c>
      <c r="ADC968" s="60">
        <v>2.0017734082904502E-3</v>
      </c>
      <c r="ADD968" s="60"/>
      <c r="ADE968" s="60"/>
    </row>
    <row r="969" spans="760:785" x14ac:dyDescent="0.25">
      <c r="ACF969" s="60"/>
      <c r="ACG969" s="60"/>
      <c r="ACH969" s="60"/>
      <c r="ACI969" s="60">
        <v>3.3010821269104599E-3</v>
      </c>
      <c r="ACJ969" s="60"/>
      <c r="ACK969" s="60"/>
      <c r="ACL969" s="60"/>
      <c r="ACM969" s="60">
        <v>1.23824389376256E-3</v>
      </c>
      <c r="ACN969" s="60"/>
      <c r="ACO969" s="60"/>
      <c r="ACP969" s="60">
        <v>2.1761496365215799E-3</v>
      </c>
      <c r="ACQ969" s="60">
        <v>1.35835397333479E-3</v>
      </c>
      <c r="ACR969" s="60"/>
      <c r="ACS969" s="60"/>
      <c r="ACT969" s="60"/>
      <c r="ACU969" s="60"/>
      <c r="ACV969" s="60"/>
      <c r="ACW969" s="60"/>
      <c r="ACX969" s="60"/>
      <c r="ACY969" s="60">
        <v>1.06289828654791</v>
      </c>
      <c r="ACZ969" s="60"/>
      <c r="ADA969" s="60">
        <v>2.4441032849374798E-3</v>
      </c>
      <c r="ADB969" s="60">
        <v>1.96627439566686E-3</v>
      </c>
      <c r="ADC969" s="60">
        <v>1.99769242586125E-3</v>
      </c>
      <c r="ADD969" s="60"/>
      <c r="ADE969" s="60"/>
    </row>
    <row r="970" spans="760:785" x14ac:dyDescent="0.25">
      <c r="ACF970" s="60"/>
      <c r="ACG970" s="60"/>
      <c r="ACH970" s="60"/>
      <c r="ACI970" s="60">
        <v>3.29736188943738E-3</v>
      </c>
      <c r="ACJ970" s="60"/>
      <c r="ACK970" s="60"/>
      <c r="ACL970" s="60"/>
      <c r="ACM970" s="60">
        <v>1.15968892675975E-3</v>
      </c>
      <c r="ACN970" s="60"/>
      <c r="ACO970" s="60"/>
      <c r="ACP970" s="60">
        <v>2.1729607650609198E-3</v>
      </c>
      <c r="ACQ970" s="60">
        <v>1.3441641647731399E-3</v>
      </c>
      <c r="ACR970" s="60"/>
      <c r="ACS970" s="60"/>
      <c r="ACT970" s="60"/>
      <c r="ACU970" s="60"/>
      <c r="ACV970" s="60"/>
      <c r="ACW970" s="60"/>
      <c r="ACX970" s="60"/>
      <c r="ACY970" s="60">
        <v>1.0627520128760399</v>
      </c>
      <c r="ACZ970" s="60"/>
      <c r="ADA970" s="60">
        <v>2.4236103087722002E-3</v>
      </c>
      <c r="ADB970" s="60">
        <v>1.9517818504896701E-3</v>
      </c>
      <c r="ADC970" s="60">
        <v>1.9862927316179799E-3</v>
      </c>
      <c r="ADD970" s="60"/>
      <c r="ADE970" s="60"/>
    </row>
    <row r="971" spans="760:785" x14ac:dyDescent="0.25">
      <c r="ACF971" s="60"/>
      <c r="ACG971" s="60"/>
      <c r="ACH971" s="60"/>
      <c r="ACI971" s="60">
        <v>3.2816313207050798E-3</v>
      </c>
      <c r="ACJ971" s="60"/>
      <c r="ACK971" s="60"/>
      <c r="ACL971" s="60"/>
      <c r="ACM971" s="60">
        <v>1.15784858609377E-3</v>
      </c>
      <c r="ACN971" s="60"/>
      <c r="ACO971" s="60"/>
      <c r="ACP971" s="60">
        <v>2.1715686155255702E-3</v>
      </c>
      <c r="ACQ971" s="60">
        <v>1.30584974938791E-3</v>
      </c>
      <c r="ACR971" s="60"/>
      <c r="ACS971" s="60"/>
      <c r="ACT971" s="60"/>
      <c r="ACU971" s="60"/>
      <c r="ACV971" s="60"/>
      <c r="ACW971" s="60"/>
      <c r="ACX971" s="60"/>
      <c r="ACY971" s="60">
        <v>1.0627509159976201</v>
      </c>
      <c r="ACZ971" s="60"/>
      <c r="ADA971" s="60">
        <v>2.4159028703427802E-3</v>
      </c>
      <c r="ADB971" s="60">
        <v>1.94780268634917E-3</v>
      </c>
      <c r="ADC971" s="60">
        <v>1.9851068443350402E-3</v>
      </c>
      <c r="ADD971" s="60"/>
      <c r="ADE971" s="60"/>
    </row>
    <row r="972" spans="760:785" x14ac:dyDescent="0.25">
      <c r="ACF972" s="60"/>
      <c r="ACG972" s="60"/>
      <c r="ACH972" s="60"/>
      <c r="ACI972" s="60">
        <v>3.1998572443589501E-3</v>
      </c>
      <c r="ACJ972" s="60"/>
      <c r="ACK972" s="60"/>
      <c r="ACL972" s="60"/>
      <c r="ACM972" s="60">
        <v>1.10287367778025E-3</v>
      </c>
      <c r="ACN972" s="60"/>
      <c r="ACO972" s="60"/>
      <c r="ACP972" s="60">
        <v>2.1481458576208001E-3</v>
      </c>
      <c r="ACQ972" s="60">
        <v>1.30005549758702E-3</v>
      </c>
      <c r="ACR972" s="60"/>
      <c r="ACS972" s="60"/>
      <c r="ACT972" s="60"/>
      <c r="ACU972" s="60"/>
      <c r="ACV972" s="60"/>
      <c r="ACW972" s="60"/>
      <c r="ACX972" s="60"/>
      <c r="ACY972" s="60">
        <v>1.0627192793056</v>
      </c>
      <c r="ACZ972" s="60"/>
      <c r="ADA972" s="60">
        <v>2.3822576084545498E-3</v>
      </c>
      <c r="ADB972" s="60">
        <v>1.94774824449553E-3</v>
      </c>
      <c r="ADC972" s="60">
        <v>1.9412120150121899E-3</v>
      </c>
      <c r="ADD972" s="60"/>
      <c r="ADE972" s="60"/>
    </row>
    <row r="973" spans="760:785" x14ac:dyDescent="0.25">
      <c r="ACF973" s="60"/>
      <c r="ACG973" s="60"/>
      <c r="ACH973" s="60"/>
      <c r="ACI973" s="60">
        <v>3.1928331621788198E-3</v>
      </c>
      <c r="ACJ973" s="60"/>
      <c r="ACK973" s="60"/>
      <c r="ACL973" s="60"/>
      <c r="ACM973" s="60">
        <v>1.0702291149521099E-3</v>
      </c>
      <c r="ACN973" s="60"/>
      <c r="ACO973" s="60"/>
      <c r="ACP973" s="60">
        <v>2.1414745844081E-3</v>
      </c>
      <c r="ACQ973" s="60">
        <v>1.2602991840404501E-3</v>
      </c>
      <c r="ACR973" s="60"/>
      <c r="ACS973" s="60"/>
      <c r="ACT973" s="60"/>
      <c r="ACU973" s="60"/>
      <c r="ACV973" s="60"/>
      <c r="ACW973" s="60"/>
      <c r="ACX973" s="60"/>
      <c r="ACY973" s="60">
        <v>1.0626772561261699</v>
      </c>
      <c r="ACZ973" s="60"/>
      <c r="ADA973" s="60">
        <v>2.3748117718635901E-3</v>
      </c>
      <c r="ADB973" s="60">
        <v>1.9178240898469999E-3</v>
      </c>
      <c r="ADC973" s="60">
        <v>1.91061627717333E-3</v>
      </c>
      <c r="ADD973" s="60"/>
      <c r="ADE973" s="60"/>
    </row>
    <row r="974" spans="760:785" x14ac:dyDescent="0.25">
      <c r="ACF974" s="60"/>
      <c r="ACG974" s="60"/>
      <c r="ACH974" s="60"/>
      <c r="ACI974" s="60">
        <v>3.1875568002568098E-3</v>
      </c>
      <c r="ACJ974" s="60"/>
      <c r="ACK974" s="60"/>
      <c r="ACL974" s="60"/>
      <c r="ACM974" s="60">
        <v>1.06608295019245E-3</v>
      </c>
      <c r="ACN974" s="60"/>
      <c r="ACO974" s="60"/>
      <c r="ACP974" s="60">
        <v>2.1274482046605E-3</v>
      </c>
      <c r="ACQ974" s="60">
        <v>1.2470093504988399E-3</v>
      </c>
      <c r="ACR974" s="60"/>
      <c r="ACS974" s="60"/>
      <c r="ACT974" s="60"/>
      <c r="ACU974" s="60"/>
      <c r="ACV974" s="60"/>
      <c r="ACW974" s="60"/>
      <c r="ACX974" s="60"/>
      <c r="ACY974" s="60">
        <v>1.0626719989884801</v>
      </c>
      <c r="ACZ974" s="60"/>
      <c r="ADA974" s="60">
        <v>2.3418131566886298E-3</v>
      </c>
      <c r="ADB974" s="60">
        <v>1.91233379237876E-3</v>
      </c>
      <c r="ADC974" s="60">
        <v>1.8867741616383799E-3</v>
      </c>
      <c r="ADD974" s="60"/>
      <c r="ADE974" s="60"/>
    </row>
    <row r="975" spans="760:785" x14ac:dyDescent="0.25">
      <c r="ACF975" s="60"/>
      <c r="ACG975" s="60"/>
      <c r="ACH975" s="60"/>
      <c r="ACI975" s="60">
        <v>3.1781293684843902E-3</v>
      </c>
      <c r="ACJ975" s="60"/>
      <c r="ACK975" s="60"/>
      <c r="ACL975" s="60"/>
      <c r="ACM975" s="60">
        <v>1.0497194701169299E-3</v>
      </c>
      <c r="ACN975" s="60"/>
      <c r="ACO975" s="60"/>
      <c r="ACP975" s="60">
        <v>2.11419534320829E-3</v>
      </c>
      <c r="ACQ975" s="60">
        <v>1.19961587930145E-3</v>
      </c>
      <c r="ACR975" s="60"/>
      <c r="ACS975" s="60"/>
      <c r="ACT975" s="60"/>
      <c r="ACU975" s="60"/>
      <c r="ACV975" s="60"/>
      <c r="ACW975" s="60"/>
      <c r="ACX975" s="60"/>
      <c r="ACY975" s="60">
        <v>1.0626568027610599</v>
      </c>
      <c r="ACZ975" s="60"/>
      <c r="ADA975" s="60">
        <v>2.2870736439644201E-3</v>
      </c>
      <c r="ADB975" s="60">
        <v>1.8962813050819999E-3</v>
      </c>
      <c r="ADC975" s="60">
        <v>1.88394625426465E-3</v>
      </c>
      <c r="ADD975" s="60"/>
      <c r="ADE975" s="60"/>
    </row>
    <row r="976" spans="760:785" x14ac:dyDescent="0.25">
      <c r="ACF976" s="60"/>
      <c r="ACG976" s="60"/>
      <c r="ACH976" s="60"/>
      <c r="ACI976" s="60">
        <v>3.1700856673202399E-3</v>
      </c>
      <c r="ACJ976" s="60"/>
      <c r="ACK976" s="60"/>
      <c r="ACL976" s="60"/>
      <c r="ACM976" s="60">
        <v>1.03331933495601E-3</v>
      </c>
      <c r="ACN976" s="60"/>
      <c r="ACO976" s="60"/>
      <c r="ACP976" s="60">
        <v>2.1027301557891001E-3</v>
      </c>
      <c r="ACQ976" s="60">
        <v>1.1666295962755901E-3</v>
      </c>
      <c r="ACR976" s="60"/>
      <c r="ACS976" s="60"/>
      <c r="ACT976" s="60"/>
      <c r="ACU976" s="60"/>
      <c r="ACV976" s="60"/>
      <c r="ACW976" s="60"/>
      <c r="ACX976" s="60"/>
      <c r="ACY976" s="60">
        <v>1.06264302987478</v>
      </c>
      <c r="ACZ976" s="60"/>
      <c r="ADA976" s="60">
        <v>2.2680715030968098E-3</v>
      </c>
      <c r="ADB976" s="60">
        <v>1.8785574840266201E-3</v>
      </c>
      <c r="ADC976" s="60">
        <v>1.86293215265698E-3</v>
      </c>
      <c r="ADD976" s="60"/>
      <c r="ADE976" s="60"/>
    </row>
    <row r="977" spans="760:785" x14ac:dyDescent="0.25">
      <c r="ACF977" s="60"/>
      <c r="ACG977" s="60"/>
      <c r="ACH977" s="60"/>
      <c r="ACI977" s="60">
        <v>3.1646575925931902E-3</v>
      </c>
      <c r="ACJ977" s="60"/>
      <c r="ACK977" s="60"/>
      <c r="ACL977" s="60"/>
      <c r="ACM977" s="60">
        <v>9.3769064190748303E-4</v>
      </c>
      <c r="ACN977" s="60"/>
      <c r="ACO977" s="60"/>
      <c r="ACP977" s="60">
        <v>2.09946439924227E-3</v>
      </c>
      <c r="ACQ977" s="60">
        <v>1.13516985105681E-3</v>
      </c>
      <c r="ACR977" s="60"/>
      <c r="ACS977" s="60"/>
      <c r="ACT977" s="60"/>
      <c r="ACU977" s="60"/>
      <c r="ACV977" s="60"/>
      <c r="ACW977" s="60"/>
      <c r="ACX977" s="60"/>
      <c r="ACY977" s="60">
        <v>1.0626358728474601</v>
      </c>
      <c r="ACZ977" s="60"/>
      <c r="ADA977" s="60">
        <v>2.2489603293440199E-3</v>
      </c>
      <c r="ADB977" s="60">
        <v>1.8695149498631899E-3</v>
      </c>
      <c r="ADC977" s="60">
        <v>1.8493556958134501E-3</v>
      </c>
      <c r="ADD977" s="60"/>
      <c r="ADE977" s="60"/>
    </row>
    <row r="978" spans="760:785" x14ac:dyDescent="0.25">
      <c r="ACF978" s="60"/>
      <c r="ACG978" s="60"/>
      <c r="ACH978" s="60"/>
      <c r="ACI978" s="60">
        <v>3.0398889136310902E-3</v>
      </c>
      <c r="ACJ978" s="60"/>
      <c r="ACK978" s="60"/>
      <c r="ACL978" s="60"/>
      <c r="ACM978" s="60">
        <v>8.50929259175232E-4</v>
      </c>
      <c r="ACN978" s="60"/>
      <c r="ACO978" s="60"/>
      <c r="ACP978" s="60">
        <v>2.0991395899992698E-3</v>
      </c>
      <c r="ACQ978" s="60">
        <v>1.1263497077297401E-3</v>
      </c>
      <c r="ACR978" s="60"/>
      <c r="ACS978" s="60"/>
      <c r="ACT978" s="60"/>
      <c r="ACU978" s="60"/>
      <c r="ACV978" s="60"/>
      <c r="ACW978" s="60"/>
      <c r="ACX978" s="60"/>
      <c r="ACY978" s="60">
        <v>1.06262343126565</v>
      </c>
      <c r="ACZ978" s="60"/>
      <c r="ADA978" s="60">
        <v>2.2371743326880201E-3</v>
      </c>
      <c r="ADB978" s="60">
        <v>1.8423906700842901E-3</v>
      </c>
      <c r="ADC978" s="60">
        <v>1.8078207126891201E-3</v>
      </c>
      <c r="ADD978" s="60"/>
      <c r="ADE978" s="60"/>
    </row>
    <row r="979" spans="760:785" x14ac:dyDescent="0.25">
      <c r="ACF979" s="60"/>
      <c r="ACG979" s="60"/>
      <c r="ACH979" s="60"/>
      <c r="ACI979" s="60">
        <v>2.8627640715525099E-3</v>
      </c>
      <c r="ACJ979" s="60"/>
      <c r="ACK979" s="60"/>
      <c r="ACL979" s="60"/>
      <c r="ACM979" s="60">
        <v>8.29038370625771E-4</v>
      </c>
      <c r="ACN979" s="60"/>
      <c r="ACO979" s="60"/>
      <c r="ACP979" s="60">
        <v>2.0976307588584202E-3</v>
      </c>
      <c r="ACQ979" s="60">
        <v>1.1104338034031999E-3</v>
      </c>
      <c r="ACR979" s="60"/>
      <c r="ACS979" s="60"/>
      <c r="ACT979" s="60"/>
      <c r="ACU979" s="60"/>
      <c r="ACV979" s="60"/>
      <c r="ACW979" s="60"/>
      <c r="ACX979" s="60"/>
      <c r="ACY979" s="60">
        <v>1.0625883358395001</v>
      </c>
      <c r="ACZ979" s="60"/>
      <c r="ADA979" s="60">
        <v>2.2358153506849602E-3</v>
      </c>
      <c r="ADB979" s="60">
        <v>1.8349782219805699E-3</v>
      </c>
      <c r="ADC979" s="60">
        <v>1.7866788974750299E-3</v>
      </c>
      <c r="ADD979" s="60"/>
      <c r="ADE979" s="60"/>
    </row>
    <row r="980" spans="760:785" x14ac:dyDescent="0.25">
      <c r="ACF980" s="60"/>
      <c r="ACG980" s="60"/>
      <c r="ACH980" s="60"/>
      <c r="ACI980" s="60">
        <v>2.84501606202306E-3</v>
      </c>
      <c r="ACJ980" s="60"/>
      <c r="ACK980" s="60"/>
      <c r="ACL980" s="60"/>
      <c r="ACM980" s="60">
        <v>8.2049453403562405E-4</v>
      </c>
      <c r="ACN980" s="60"/>
      <c r="ACO980" s="60"/>
      <c r="ACP980" s="60">
        <v>2.0928008302100302E-3</v>
      </c>
      <c r="ACQ980" s="60">
        <v>1.10738832784775E-3</v>
      </c>
      <c r="ACR980" s="60"/>
      <c r="ACS980" s="60"/>
      <c r="ACT980" s="60"/>
      <c r="ACU980" s="60"/>
      <c r="ACV980" s="60"/>
      <c r="ACW980" s="60"/>
      <c r="ACX980" s="60"/>
      <c r="ACY980" s="60">
        <v>1.06253028409157</v>
      </c>
      <c r="ACZ980" s="60"/>
      <c r="ADA980" s="60">
        <v>2.2243557003636398E-3</v>
      </c>
      <c r="ADB980" s="60">
        <v>1.7961633425930699E-3</v>
      </c>
      <c r="ADC980" s="60">
        <v>1.7313837073088499E-3</v>
      </c>
      <c r="ADD980" s="60"/>
      <c r="ADE980" s="60"/>
    </row>
    <row r="981" spans="760:785" x14ac:dyDescent="0.25">
      <c r="ACF981" s="60"/>
      <c r="ACG981" s="60"/>
      <c r="ACH981" s="60"/>
      <c r="ACI981" s="60">
        <v>2.7963163666884002E-3</v>
      </c>
      <c r="ACJ981" s="60"/>
      <c r="ACK981" s="60"/>
      <c r="ACL981" s="60"/>
      <c r="ACM981" s="60">
        <v>7.9942612064544903E-4</v>
      </c>
      <c r="ACN981" s="60"/>
      <c r="ACO981" s="60"/>
      <c r="ACP981" s="60">
        <v>2.0753654079505501E-3</v>
      </c>
      <c r="ACQ981" s="60">
        <v>1.1039839010720601E-3</v>
      </c>
      <c r="ACR981" s="60"/>
      <c r="ACS981" s="60"/>
      <c r="ACT981" s="60"/>
      <c r="ACU981" s="60"/>
      <c r="ACV981" s="60"/>
      <c r="ACW981" s="60"/>
      <c r="ACX981" s="60"/>
      <c r="ACY981" s="60">
        <v>1.0625008441919801</v>
      </c>
      <c r="ACZ981" s="60"/>
      <c r="ADA981" s="60">
        <v>2.2243203433143098E-3</v>
      </c>
      <c r="ADB981" s="60">
        <v>1.7480132002790499E-3</v>
      </c>
      <c r="ADC981" s="60">
        <v>1.72862114692484E-3</v>
      </c>
      <c r="ADD981" s="60"/>
      <c r="ADE981" s="60"/>
    </row>
    <row r="982" spans="760:785" x14ac:dyDescent="0.25">
      <c r="ACF982" s="60"/>
      <c r="ACG982" s="60"/>
      <c r="ACH982" s="60"/>
      <c r="ACI982" s="60">
        <v>2.7285817997841598E-3</v>
      </c>
      <c r="ACJ982" s="60"/>
      <c r="ACK982" s="60"/>
      <c r="ACL982" s="60"/>
      <c r="ACM982" s="60">
        <v>7.84416700452753E-4</v>
      </c>
      <c r="ACN982" s="60"/>
      <c r="ACO982" s="60"/>
      <c r="ACP982" s="60">
        <v>2.0643637771099099E-3</v>
      </c>
      <c r="ACQ982" s="60">
        <v>1.07245284788504E-3</v>
      </c>
      <c r="ACR982" s="60"/>
      <c r="ACS982" s="60"/>
      <c r="ACT982" s="60"/>
      <c r="ACU982" s="60"/>
      <c r="ACV982" s="60"/>
      <c r="ACW982" s="60"/>
      <c r="ACX982" s="60"/>
      <c r="ACY982" s="60">
        <v>1.062477360743</v>
      </c>
      <c r="ACZ982" s="60"/>
      <c r="ADA982" s="60">
        <v>2.1303570333378501E-3</v>
      </c>
      <c r="ADB982" s="60">
        <v>1.7351895292764699E-3</v>
      </c>
      <c r="ADC982" s="60">
        <v>1.7166610024759699E-3</v>
      </c>
      <c r="ADD982" s="60"/>
      <c r="ADE982" s="60"/>
    </row>
    <row r="983" spans="760:785" x14ac:dyDescent="0.25">
      <c r="ACF983" s="60"/>
      <c r="ACG983" s="60"/>
      <c r="ACH983" s="60"/>
      <c r="ACI983" s="60">
        <v>2.6822381943064398E-3</v>
      </c>
      <c r="ACJ983" s="60"/>
      <c r="ACK983" s="60"/>
      <c r="ACL983" s="60"/>
      <c r="ACM983" s="60">
        <v>7.6562423890708098E-4</v>
      </c>
      <c r="ACN983" s="60"/>
      <c r="ACO983" s="60"/>
      <c r="ACP983" s="60">
        <v>2.0587066128865501E-3</v>
      </c>
      <c r="ACQ983" s="60">
        <v>1.0612856100901201E-3</v>
      </c>
      <c r="ACR983" s="60"/>
      <c r="ACS983" s="60"/>
      <c r="ACT983" s="60"/>
      <c r="ACU983" s="60"/>
      <c r="ACV983" s="60"/>
      <c r="ACW983" s="60"/>
      <c r="ACX983" s="60"/>
      <c r="ACY983" s="60">
        <v>1.06244604698041</v>
      </c>
      <c r="ACZ983" s="60"/>
      <c r="ADA983" s="60">
        <v>2.0280463331414601E-3</v>
      </c>
      <c r="ADB983" s="60">
        <v>1.7141728275523499E-3</v>
      </c>
      <c r="ADC983" s="60">
        <v>1.71262184408626E-3</v>
      </c>
      <c r="ADD983" s="60"/>
      <c r="ADE983" s="60"/>
    </row>
    <row r="984" spans="760:785" x14ac:dyDescent="0.25">
      <c r="ACF984" s="60"/>
      <c r="ACG984" s="60"/>
      <c r="ACH984" s="60"/>
      <c r="ACI984" s="60">
        <v>2.6726438475859499E-3</v>
      </c>
      <c r="ACJ984" s="60"/>
      <c r="ACK984" s="60"/>
      <c r="ACL984" s="60"/>
      <c r="ACM984" s="60">
        <v>7.46932882673979E-4</v>
      </c>
      <c r="ACN984" s="60"/>
      <c r="ACO984" s="60"/>
      <c r="ACP984" s="60">
        <v>2.0289421501909701E-3</v>
      </c>
      <c r="ACQ984" s="60">
        <v>1.0576839711568E-3</v>
      </c>
      <c r="ACR984" s="60"/>
      <c r="ACS984" s="60"/>
      <c r="ACT984" s="60"/>
      <c r="ACU984" s="60"/>
      <c r="ACV984" s="60"/>
      <c r="ACW984" s="60"/>
      <c r="ACX984" s="60"/>
      <c r="ACY984" s="60">
        <v>1.06244421265277</v>
      </c>
      <c r="ACZ984" s="60"/>
      <c r="ADA984" s="60">
        <v>1.93081792995388E-3</v>
      </c>
      <c r="ADB984" s="60">
        <v>1.56516874283556E-3</v>
      </c>
      <c r="ADC984" s="60">
        <v>1.7054538126009501E-3</v>
      </c>
      <c r="ADD984" s="60"/>
      <c r="ADE984" s="60"/>
    </row>
    <row r="985" spans="760:785" x14ac:dyDescent="0.25">
      <c r="ACF985" s="60"/>
      <c r="ACG985" s="60"/>
      <c r="ACH985" s="60"/>
      <c r="ACI985" s="60">
        <v>2.66957562980098E-3</v>
      </c>
      <c r="ACJ985" s="60"/>
      <c r="ACK985" s="60"/>
      <c r="ACL985" s="60"/>
      <c r="ACM985" s="60">
        <v>6.8791639068501895E-4</v>
      </c>
      <c r="ACN985" s="60"/>
      <c r="ACO985" s="60"/>
      <c r="ACP985" s="60">
        <v>2.0274010481156702E-3</v>
      </c>
      <c r="ACQ985" s="60">
        <v>1.04301607444798E-3</v>
      </c>
      <c r="ACR985" s="60"/>
      <c r="ACS985" s="60"/>
      <c r="ACT985" s="60"/>
      <c r="ACU985" s="60"/>
      <c r="ACV985" s="60"/>
      <c r="ACW985" s="60"/>
      <c r="ACX985" s="60"/>
      <c r="ACY985" s="60">
        <v>1.0622979392007399</v>
      </c>
      <c r="ACZ985" s="60"/>
      <c r="ADA985" s="60">
        <v>1.8495185519899499E-3</v>
      </c>
      <c r="ADB985" s="60">
        <v>1.5354755927546599E-3</v>
      </c>
      <c r="ADC985" s="60">
        <v>1.6998748459929E-3</v>
      </c>
      <c r="ADD985" s="60"/>
      <c r="ADE985" s="60"/>
    </row>
    <row r="986" spans="760:785" x14ac:dyDescent="0.25">
      <c r="ACF986" s="60"/>
      <c r="ACG986" s="60"/>
      <c r="ACH986" s="60"/>
      <c r="ACI986" s="60">
        <v>2.6305814803328702E-3</v>
      </c>
      <c r="ACJ986" s="60"/>
      <c r="ACK986" s="60"/>
      <c r="ACL986" s="60"/>
      <c r="ACM986" s="60">
        <v>6.7923737839806003E-4</v>
      </c>
      <c r="ACN986" s="60"/>
      <c r="ACO986" s="60"/>
      <c r="ACP986" s="60">
        <v>2.02162668323232E-3</v>
      </c>
      <c r="ACQ986" s="60">
        <v>1.0419002887196601E-3</v>
      </c>
      <c r="ACR986" s="60"/>
      <c r="ACS986" s="60"/>
      <c r="ACT986" s="60"/>
      <c r="ACU986" s="60"/>
      <c r="ACV986" s="60"/>
      <c r="ACW986" s="60"/>
      <c r="ACX986" s="60"/>
      <c r="ACY986" s="60">
        <v>1.0622824122678201</v>
      </c>
      <c r="ACZ986" s="60"/>
      <c r="ADA986" s="60">
        <v>1.84659307471327E-3</v>
      </c>
      <c r="ADB986" s="60">
        <v>1.51397188107659E-3</v>
      </c>
      <c r="ADC986" s="60">
        <v>1.68652340412708E-3</v>
      </c>
      <c r="ADD986" s="60"/>
      <c r="ADE986" s="60"/>
    </row>
    <row r="987" spans="760:785" x14ac:dyDescent="0.25">
      <c r="ACF987" s="60"/>
      <c r="ACG987" s="60"/>
      <c r="ACH987" s="60"/>
      <c r="ACI987" s="60">
        <v>2.5696048027837098E-3</v>
      </c>
      <c r="ACJ987" s="60"/>
      <c r="ACK987" s="60"/>
      <c r="ACL987" s="60"/>
      <c r="ACM987" s="60">
        <v>5.9267577980855299E-4</v>
      </c>
      <c r="ACN987" s="60"/>
      <c r="ACO987" s="60"/>
      <c r="ACP987" s="60">
        <v>2.0111228720247698E-3</v>
      </c>
      <c r="ACQ987" s="60">
        <v>1.0348937518161599E-3</v>
      </c>
      <c r="ACR987" s="60"/>
      <c r="ACS987" s="60"/>
      <c r="ACT987" s="60"/>
      <c r="ACU987" s="60"/>
      <c r="ACV987" s="60"/>
      <c r="ACW987" s="60"/>
      <c r="ACX987" s="60"/>
      <c r="ACY987" s="60">
        <v>1.0622376871844601</v>
      </c>
      <c r="ACZ987" s="60"/>
      <c r="ADA987" s="60">
        <v>1.8440635131414199E-3</v>
      </c>
      <c r="ADB987" s="60">
        <v>1.51384368734778E-3</v>
      </c>
      <c r="ADC987" s="60">
        <v>1.68329457385154E-3</v>
      </c>
      <c r="ADD987" s="60"/>
      <c r="ADE987" s="60"/>
    </row>
    <row r="988" spans="760:785" x14ac:dyDescent="0.25">
      <c r="ACF988" s="60"/>
      <c r="ACG988" s="60"/>
      <c r="ACH988" s="60"/>
      <c r="ACI988" s="60">
        <v>2.5406367001584501E-3</v>
      </c>
      <c r="ACJ988" s="60"/>
      <c r="ACK988" s="60"/>
      <c r="ACL988" s="60"/>
      <c r="ACM988" s="60">
        <v>5.3308620523441399E-4</v>
      </c>
      <c r="ACN988" s="60"/>
      <c r="ACO988" s="60"/>
      <c r="ACP988" s="60">
        <v>1.9894705938750101E-3</v>
      </c>
      <c r="ACQ988" s="60">
        <v>1.0189860538663E-3</v>
      </c>
      <c r="ACR988" s="60"/>
      <c r="ACS988" s="60"/>
      <c r="ACT988" s="60"/>
      <c r="ACU988" s="60"/>
      <c r="ACV988" s="60"/>
      <c r="ACW988" s="60"/>
      <c r="ACX988" s="60"/>
      <c r="ACY988" s="60">
        <v>1.0621819037395801</v>
      </c>
      <c r="ACZ988" s="60"/>
      <c r="ADA988" s="60">
        <v>1.82863357289071E-3</v>
      </c>
      <c r="ADB988" s="60">
        <v>1.5039331791808E-3</v>
      </c>
      <c r="ADC988" s="60">
        <v>1.6593670700187999E-3</v>
      </c>
      <c r="ADD988" s="60"/>
      <c r="ADE988" s="60"/>
    </row>
    <row r="989" spans="760:785" x14ac:dyDescent="0.25">
      <c r="ACF989" s="60"/>
      <c r="ACG989" s="60"/>
      <c r="ACH989" s="60"/>
      <c r="ACI989" s="60">
        <v>2.5192579285113E-3</v>
      </c>
      <c r="ACJ989" s="60"/>
      <c r="ACK989" s="60"/>
      <c r="ACL989" s="60"/>
      <c r="ACM989" s="60">
        <v>5.2401871727694998E-4</v>
      </c>
      <c r="ACN989" s="60"/>
      <c r="ACO989" s="60"/>
      <c r="ACP989" s="60">
        <v>1.97975473223393E-3</v>
      </c>
      <c r="ACQ989" s="60">
        <v>1.0143490977425401E-3</v>
      </c>
      <c r="ACR989" s="60"/>
      <c r="ACS989" s="60"/>
      <c r="ACT989" s="60"/>
      <c r="ACU989" s="60"/>
      <c r="ACV989" s="60"/>
      <c r="ACW989" s="60"/>
      <c r="ACX989" s="60"/>
      <c r="ACY989" s="60">
        <v>1.0620808631286101</v>
      </c>
      <c r="ACZ989" s="60"/>
      <c r="ADA989" s="60">
        <v>1.7832832912733001E-3</v>
      </c>
      <c r="ADB989" s="60">
        <v>1.4988404523516999E-3</v>
      </c>
      <c r="ADC989" s="60">
        <v>1.6259818728775501E-3</v>
      </c>
      <c r="ADD989" s="60"/>
      <c r="ADE989" s="60"/>
    </row>
    <row r="990" spans="760:785" x14ac:dyDescent="0.25">
      <c r="ACF990" s="60"/>
      <c r="ACG990" s="60"/>
      <c r="ACH990" s="60"/>
      <c r="ACI990" s="60">
        <v>2.4870492885880201E-3</v>
      </c>
      <c r="ACJ990" s="60"/>
      <c r="ACK990" s="60"/>
      <c r="ACL990" s="60"/>
      <c r="ACM990" s="60">
        <v>3.0543182535229399E-4</v>
      </c>
      <c r="ACN990" s="60"/>
      <c r="ACO990" s="60"/>
      <c r="ACP990" s="60">
        <v>1.9794328478022899E-3</v>
      </c>
      <c r="ACQ990" s="60">
        <v>1.0070301221541101E-3</v>
      </c>
      <c r="ACR990" s="60"/>
      <c r="ACS990" s="60"/>
      <c r="ACT990" s="60"/>
      <c r="ACU990" s="60"/>
      <c r="ACV990" s="60"/>
      <c r="ACW990" s="60"/>
      <c r="ACX990" s="60"/>
      <c r="ACY990" s="60">
        <v>1.06207186862967</v>
      </c>
      <c r="ACZ990" s="60"/>
      <c r="ADA990" s="60">
        <v>1.7705459091995801E-3</v>
      </c>
      <c r="ADB990" s="60">
        <v>1.4338154236855701E-3</v>
      </c>
      <c r="ADC990" s="60">
        <v>1.6217268190996199E-3</v>
      </c>
      <c r="ADD990" s="60"/>
      <c r="ADE990" s="60"/>
    </row>
    <row r="991" spans="760:785" x14ac:dyDescent="0.25">
      <c r="ACF991" s="60"/>
      <c r="ACG991" s="60"/>
      <c r="ACH991" s="60"/>
      <c r="ACI991" s="60">
        <v>2.4545240076734101E-3</v>
      </c>
      <c r="ACJ991" s="60"/>
      <c r="ACK991" s="60"/>
      <c r="ACL991" s="60"/>
      <c r="ACM991" s="60">
        <v>2.92557291362998E-4</v>
      </c>
      <c r="ACN991" s="60"/>
      <c r="ACO991" s="312"/>
      <c r="ACP991" s="60">
        <v>1.97652724830188E-3</v>
      </c>
      <c r="ACQ991" s="60">
        <v>1.00147727212114E-3</v>
      </c>
      <c r="ACR991" s="60"/>
      <c r="ACS991" s="60"/>
      <c r="ACT991" s="60"/>
      <c r="ACU991" s="60"/>
      <c r="ACV991" s="60"/>
      <c r="ACW991" s="60"/>
      <c r="ACX991" s="60"/>
      <c r="ACY991" s="60">
        <v>1.0619633695261601</v>
      </c>
      <c r="ACZ991" s="60"/>
      <c r="ADA991" s="60">
        <v>1.71607911645399E-3</v>
      </c>
      <c r="ADB991" s="60">
        <v>1.4263365648718299E-3</v>
      </c>
      <c r="ADC991" s="60">
        <v>1.53844859218314E-3</v>
      </c>
      <c r="ADD991" s="60"/>
      <c r="ADE991" s="60"/>
    </row>
    <row r="992" spans="760:785" x14ac:dyDescent="0.25">
      <c r="ACF992" s="60"/>
      <c r="ACG992" s="60"/>
      <c r="ACH992" s="60"/>
      <c r="ACI992" s="60">
        <v>2.4159028703427802E-3</v>
      </c>
      <c r="ACJ992" s="60"/>
      <c r="ACK992" s="60"/>
      <c r="ACL992" s="60"/>
      <c r="ACM992" s="60">
        <v>2.6285752206558301E-4</v>
      </c>
      <c r="ACN992" s="60"/>
      <c r="ACO992" s="60"/>
      <c r="ACP992" s="60">
        <v>1.9736595216619198E-3</v>
      </c>
      <c r="ACQ992" s="60">
        <v>9.8831522796121894E-4</v>
      </c>
      <c r="ACR992" s="60"/>
      <c r="ACS992" s="60"/>
      <c r="ACT992" s="60"/>
      <c r="ACU992" s="60"/>
      <c r="ACV992" s="60"/>
      <c r="ACW992" s="60"/>
      <c r="ACX992" s="60"/>
      <c r="ACY992" s="60">
        <v>1.0619556708675499</v>
      </c>
      <c r="ACZ992" s="60"/>
      <c r="ADA992" s="60">
        <v>1.71034574908382E-3</v>
      </c>
      <c r="ADB992" s="60">
        <v>1.42107919607037E-3</v>
      </c>
      <c r="ADC992" s="60">
        <v>1.44803697514426E-3</v>
      </c>
      <c r="ADD992" s="60"/>
      <c r="ADE992" s="60"/>
    </row>
    <row r="993" spans="760:785" x14ac:dyDescent="0.25">
      <c r="ACF993" s="60"/>
      <c r="ACG993" s="60"/>
      <c r="ACH993" s="60"/>
      <c r="ACI993" s="60">
        <v>2.4011800824390102E-3</v>
      </c>
      <c r="ACJ993" s="60"/>
      <c r="ACK993" s="60"/>
      <c r="ACL993" s="60"/>
      <c r="ACM993" s="60">
        <v>2.4887656934342297E-4</v>
      </c>
      <c r="ACN993" s="60"/>
      <c r="ACO993" s="60"/>
      <c r="ACP993" s="60">
        <v>1.94883560384625E-3</v>
      </c>
      <c r="ACQ993" s="60">
        <v>9.1344744542388198E-4</v>
      </c>
      <c r="ACR993" s="60"/>
      <c r="ACS993" s="60"/>
      <c r="ACT993" s="60"/>
      <c r="ACU993" s="60"/>
      <c r="ACV993" s="60"/>
      <c r="ACW993" s="60"/>
      <c r="ACX993" s="60"/>
      <c r="ACY993" s="60">
        <v>1.06195399750178</v>
      </c>
      <c r="ACZ993" s="60"/>
      <c r="ADA993" s="60">
        <v>1.69367257777291E-3</v>
      </c>
      <c r="ADB993" s="60">
        <v>1.3478664482631901E-3</v>
      </c>
      <c r="ADC993" s="60">
        <v>1.43719713950967E-3</v>
      </c>
      <c r="ADD993" s="60"/>
      <c r="ADE993" s="60"/>
    </row>
    <row r="994" spans="760:785" x14ac:dyDescent="0.25">
      <c r="ACF994" s="60"/>
      <c r="ACG994" s="60"/>
      <c r="ACH994" s="60"/>
      <c r="ACI994" s="60">
        <v>2.3555864406756299E-3</v>
      </c>
      <c r="ACJ994" s="60"/>
      <c r="ACK994" s="60"/>
      <c r="ACL994" s="60"/>
      <c r="ACM994" s="60">
        <v>1.2668522264456001E-4</v>
      </c>
      <c r="ACN994" s="60"/>
      <c r="ACO994" s="60"/>
      <c r="ACP994" s="60">
        <v>1.84213604102908E-3</v>
      </c>
      <c r="ACQ994" s="60">
        <v>8.4495954469310101E-4</v>
      </c>
      <c r="ACR994" s="60"/>
      <c r="ACS994" s="60"/>
      <c r="ACT994" s="60"/>
      <c r="ACU994" s="60"/>
      <c r="ACV994" s="60"/>
      <c r="ACW994" s="60"/>
      <c r="ACX994" s="60"/>
      <c r="ACY994" s="60">
        <v>1.0619134731693001</v>
      </c>
      <c r="ACZ994" s="60"/>
      <c r="ADA994" s="60">
        <v>1.66095050096155E-3</v>
      </c>
      <c r="ADB994" s="60">
        <v>1.2936306124255901E-3</v>
      </c>
      <c r="ADC994" s="60">
        <v>1.39719176331236E-3</v>
      </c>
      <c r="ADD994" s="60"/>
      <c r="ADE994" s="60"/>
    </row>
    <row r="995" spans="760:785" x14ac:dyDescent="0.25">
      <c r="ACF995" s="60"/>
      <c r="ACG995" s="60"/>
      <c r="ACH995" s="60"/>
      <c r="ACI995" s="60">
        <v>2.33793655987713E-3</v>
      </c>
      <c r="ACJ995" s="60"/>
      <c r="ACK995" s="60"/>
      <c r="ACL995" s="60"/>
      <c r="ACM995" s="312">
        <v>8.3266726846886704E-17</v>
      </c>
      <c r="ACN995" s="60"/>
      <c r="ACO995" s="60"/>
      <c r="ACP995" s="60">
        <v>1.8303270590515101E-3</v>
      </c>
      <c r="ACQ995" s="60">
        <v>8.1801664595359798E-4</v>
      </c>
      <c r="ACR995" s="60"/>
      <c r="ACS995" s="60"/>
      <c r="ACT995" s="60"/>
      <c r="ACU995" s="60"/>
      <c r="ACV995" s="60"/>
      <c r="ACW995" s="60"/>
      <c r="ACX995" s="60"/>
      <c r="ACY995" s="60">
        <v>1.06184099043511</v>
      </c>
      <c r="ACZ995" s="60"/>
      <c r="ADA995" s="60">
        <v>1.6507972544583199E-3</v>
      </c>
      <c r="ADB995" s="60">
        <v>1.26215086461266E-3</v>
      </c>
      <c r="ADC995" s="60">
        <v>1.3957256875411399E-3</v>
      </c>
      <c r="ADD995" s="60"/>
      <c r="ADE995" s="60"/>
    </row>
    <row r="996" spans="760:785" x14ac:dyDescent="0.25">
      <c r="ACF996" s="60"/>
      <c r="ACG996" s="60"/>
      <c r="ACH996" s="60"/>
      <c r="ACI996" s="60">
        <v>2.2931327035402402E-3</v>
      </c>
      <c r="ACJ996" s="60"/>
      <c r="ACK996" s="60"/>
      <c r="ACL996" s="60"/>
      <c r="ACM996" s="312">
        <v>5.5511151231257802E-17</v>
      </c>
      <c r="ACN996" s="60"/>
      <c r="ACO996" s="60"/>
      <c r="ACP996" s="60">
        <v>1.82223706016085E-3</v>
      </c>
      <c r="ACQ996" s="60">
        <v>7.6118864102057797E-4</v>
      </c>
      <c r="ACR996" s="60"/>
      <c r="ACS996" s="60"/>
      <c r="ACT996" s="60"/>
      <c r="ACU996" s="60"/>
      <c r="ACV996" s="60"/>
      <c r="ACW996" s="60"/>
      <c r="ACX996" s="60"/>
      <c r="ACY996" s="60">
        <v>1.061775408695</v>
      </c>
      <c r="ACZ996" s="60"/>
      <c r="ADA996" s="60">
        <v>1.62807734226968E-3</v>
      </c>
      <c r="ADB996" s="60">
        <v>1.1255067975730899E-3</v>
      </c>
      <c r="ADC996" s="60">
        <v>1.3519632005589101E-3</v>
      </c>
      <c r="ADD996" s="60"/>
      <c r="ADE996" s="60"/>
    </row>
    <row r="997" spans="760:785" x14ac:dyDescent="0.25">
      <c r="ACF997" s="60"/>
      <c r="ACG997" s="60"/>
      <c r="ACH997" s="60"/>
      <c r="ACI997" s="60">
        <v>2.2929804453957901E-3</v>
      </c>
      <c r="ACJ997" s="60"/>
      <c r="ACK997" s="60"/>
      <c r="ACL997" s="60"/>
      <c r="ACM997" s="312">
        <v>5.2041704279304201E-17</v>
      </c>
      <c r="ACN997" s="60"/>
      <c r="ACO997" s="60"/>
      <c r="ACP997" s="60">
        <v>1.73207372141295E-3</v>
      </c>
      <c r="ACQ997" s="60">
        <v>7.4922189016486402E-4</v>
      </c>
      <c r="ACR997" s="60"/>
      <c r="ACS997" s="60"/>
      <c r="ACT997" s="60"/>
      <c r="ACU997" s="60"/>
      <c r="ACV997" s="60"/>
      <c r="ACW997" s="60"/>
      <c r="ACX997" s="60"/>
      <c r="ACY997" s="60">
        <v>1.0617418332316</v>
      </c>
      <c r="ACZ997" s="60"/>
      <c r="ADA997" s="60">
        <v>1.50844153815946E-3</v>
      </c>
      <c r="ADB997" s="60">
        <v>1.1143143340247299E-3</v>
      </c>
      <c r="ADC997" s="60">
        <v>1.3499102167282501E-3</v>
      </c>
      <c r="ADD997" s="60"/>
      <c r="ADE997" s="60"/>
    </row>
    <row r="998" spans="760:785" x14ac:dyDescent="0.25">
      <c r="ACF998" s="60"/>
      <c r="ACG998" s="60"/>
      <c r="ACH998" s="60"/>
      <c r="ACI998" s="60">
        <v>2.2763855926497701E-3</v>
      </c>
      <c r="ACJ998" s="60"/>
      <c r="ACK998" s="60"/>
      <c r="ACL998" s="60"/>
      <c r="ACM998" s="312">
        <v>3.4694469519536099E-17</v>
      </c>
      <c r="ACN998" s="60"/>
      <c r="ACO998" s="60"/>
      <c r="ACP998" s="60">
        <v>1.71698554823459E-3</v>
      </c>
      <c r="ACQ998" s="60">
        <v>7.1858195315134305E-4</v>
      </c>
      <c r="ACR998" s="60"/>
      <c r="ACS998" s="60"/>
      <c r="ACT998" s="60"/>
      <c r="ACU998" s="60"/>
      <c r="ACV998" s="60"/>
      <c r="ACW998" s="60"/>
      <c r="ACX998" s="60"/>
      <c r="ACY998" s="60">
        <v>1.0616759479364599</v>
      </c>
      <c r="ACZ998" s="60"/>
      <c r="ADA998" s="60">
        <v>1.27149092526402E-3</v>
      </c>
      <c r="ADB998" s="60">
        <v>1.10279243582484E-3</v>
      </c>
      <c r="ADC998" s="60">
        <v>1.3437259288231901E-3</v>
      </c>
      <c r="ADD998" s="60"/>
      <c r="ADE998" s="60"/>
    </row>
    <row r="999" spans="760:785" x14ac:dyDescent="0.25">
      <c r="ACF999" s="60"/>
      <c r="ACG999" s="60"/>
      <c r="ACH999" s="60"/>
      <c r="ACI999" s="60">
        <v>2.2680715030968098E-3</v>
      </c>
      <c r="ACJ999" s="60"/>
      <c r="ACK999" s="60"/>
      <c r="ACL999" s="60"/>
      <c r="ACM999" s="312">
        <v>3.1225022567582503E-17</v>
      </c>
      <c r="ACN999" s="60"/>
      <c r="ACO999" s="60"/>
      <c r="ACP999" s="60">
        <v>1.6868271104964101E-3</v>
      </c>
      <c r="ACQ999" s="60">
        <v>7.0000274615917397E-4</v>
      </c>
      <c r="ACR999" s="60"/>
      <c r="ACS999" s="60"/>
      <c r="ACT999" s="60"/>
      <c r="ACU999" s="60"/>
      <c r="ACV999" s="60"/>
      <c r="ACW999" s="60"/>
      <c r="ACX999" s="60"/>
      <c r="ACY999" s="60">
        <v>1.0616367246515701</v>
      </c>
      <c r="ACZ999" s="60"/>
      <c r="ADA999" s="60">
        <v>1.2545763741520599E-3</v>
      </c>
      <c r="ADB999" s="60">
        <v>1.0449650355896401E-3</v>
      </c>
      <c r="ADC999" s="60">
        <v>1.32632805513823E-3</v>
      </c>
      <c r="ADD999" s="60"/>
      <c r="ADE999" s="60"/>
    </row>
    <row r="1000" spans="760:785" x14ac:dyDescent="0.25">
      <c r="ACF1000" s="60"/>
      <c r="ACG1000" s="60"/>
      <c r="ACH1000" s="60"/>
      <c r="ACI1000" s="60">
        <v>2.2200183601301699E-3</v>
      </c>
      <c r="ACJ1000" s="60"/>
      <c r="ACK1000" s="60"/>
      <c r="ACL1000" s="60"/>
      <c r="ACM1000" s="312">
        <v>2.7755575615628901E-17</v>
      </c>
      <c r="ACN1000" s="60"/>
      <c r="ACO1000" s="60"/>
      <c r="ACP1000" s="60">
        <v>1.67977270325354E-3</v>
      </c>
      <c r="ACQ1000" s="60">
        <v>6.7861003095873E-4</v>
      </c>
      <c r="ACR1000" s="60"/>
      <c r="ACS1000" s="60"/>
      <c r="ACT1000" s="60"/>
      <c r="ACU1000" s="60"/>
      <c r="ACV1000" s="60"/>
      <c r="ACW1000" s="60"/>
      <c r="ACX1000" s="60"/>
      <c r="ACY1000" s="60">
        <v>1.0616170685753099</v>
      </c>
      <c r="ACZ1000" s="60"/>
      <c r="ADA1000" s="60">
        <v>1.24299590947879E-3</v>
      </c>
      <c r="ADB1000" s="60">
        <v>1.02423561458685E-3</v>
      </c>
      <c r="ADC1000" s="60">
        <v>1.26080728584847E-3</v>
      </c>
      <c r="ADD1000" s="60"/>
      <c r="ADE1000" s="60"/>
    </row>
    <row r="1001" spans="760:785" x14ac:dyDescent="0.25">
      <c r="ACF1001" s="60"/>
      <c r="ACG1001" s="60"/>
      <c r="ACH1001" s="60"/>
      <c r="ACI1001" s="60">
        <v>2.1303570333378501E-3</v>
      </c>
      <c r="ACJ1001" s="60"/>
      <c r="ACK1001" s="60"/>
      <c r="ACL1001" s="60"/>
      <c r="ACM1001" s="312">
        <v>2.7755575615628901E-17</v>
      </c>
      <c r="ACN1001" s="60"/>
      <c r="ACO1001" s="60"/>
      <c r="ACP1001" s="60">
        <v>1.6723710133528199E-3</v>
      </c>
      <c r="ACQ1001" s="60">
        <v>6.6762476160486795E-4</v>
      </c>
      <c r="ACR1001" s="60"/>
      <c r="ACS1001" s="60"/>
      <c r="ACT1001" s="60"/>
      <c r="ACU1001" s="60"/>
      <c r="ACV1001" s="60"/>
      <c r="ACW1001" s="60"/>
      <c r="ACX1001" s="60"/>
      <c r="ACY1001" s="60">
        <v>1.0615217526780301</v>
      </c>
      <c r="ACZ1001" s="60"/>
      <c r="ADA1001" s="60">
        <v>1.2352759462833599E-3</v>
      </c>
      <c r="ADB1001" s="60">
        <v>1.0220706453857901E-3</v>
      </c>
      <c r="ADC1001" s="60">
        <v>1.2383361523956901E-3</v>
      </c>
      <c r="ADD1001" s="60"/>
      <c r="ADE1001" s="60"/>
    </row>
    <row r="1002" spans="760:785" x14ac:dyDescent="0.25">
      <c r="ACF1002" s="60"/>
      <c r="ACG1002" s="60"/>
      <c r="ACH1002" s="60"/>
      <c r="ACI1002" s="60">
        <v>1.9675907694044099E-3</v>
      </c>
      <c r="ACJ1002" s="60"/>
      <c r="ACK1002" s="60"/>
      <c r="ACL1002" s="60"/>
      <c r="ACM1002" s="312">
        <v>2.7755575615628901E-17</v>
      </c>
      <c r="ACN1002" s="60"/>
      <c r="ACO1002" s="60"/>
      <c r="ACP1002" s="60">
        <v>1.6541423849606701E-3</v>
      </c>
      <c r="ACQ1002" s="60">
        <v>6.3475524165556305E-4</v>
      </c>
      <c r="ACR1002" s="60"/>
      <c r="ACS1002" s="60"/>
      <c r="ACT1002" s="60"/>
      <c r="ACU1002" s="60"/>
      <c r="ACV1002" s="60"/>
      <c r="ACW1002" s="60"/>
      <c r="ACX1002" s="60"/>
      <c r="ACY1002" s="60">
        <v>1.06150361817107</v>
      </c>
      <c r="ACZ1002" s="60"/>
      <c r="ADA1002" s="60">
        <v>9.8541732185002096E-4</v>
      </c>
      <c r="ADB1002" s="60">
        <v>9.7769899319119198E-4</v>
      </c>
      <c r="ADC1002" s="60">
        <v>1.16798302325652E-3</v>
      </c>
      <c r="ADD1002" s="60"/>
      <c r="ADE1002" s="60"/>
    </row>
    <row r="1003" spans="760:785" x14ac:dyDescent="0.25">
      <c r="ACF1003" s="60"/>
      <c r="ACG1003" s="60"/>
      <c r="ACH1003" s="60"/>
      <c r="ACI1003" s="60">
        <v>1.9537215309263999E-3</v>
      </c>
      <c r="ACJ1003" s="60"/>
      <c r="ACK1003" s="60"/>
      <c r="ACL1003" s="60"/>
      <c r="ACM1003" s="312">
        <v>2.7755575615628901E-17</v>
      </c>
      <c r="ACN1003" s="60"/>
      <c r="ACO1003" s="60"/>
      <c r="ACP1003" s="60">
        <v>1.6221190324201701E-3</v>
      </c>
      <c r="ACQ1003" s="60">
        <v>6.3109446557226305E-4</v>
      </c>
      <c r="ACR1003" s="60"/>
      <c r="ACS1003" s="60"/>
      <c r="ACT1003" s="60"/>
      <c r="ACU1003" s="60"/>
      <c r="ACV1003" s="60"/>
      <c r="ACW1003" s="60"/>
      <c r="ACX1003" s="60"/>
      <c r="ACY1003" s="60">
        <v>1.0614969912043699</v>
      </c>
      <c r="ACZ1003" s="60"/>
      <c r="ADA1003" s="60">
        <v>9.784295466534049E-4</v>
      </c>
      <c r="ADB1003" s="60">
        <v>8.6098234320530905E-4</v>
      </c>
      <c r="ADC1003" s="60">
        <v>1.04673373447221E-3</v>
      </c>
      <c r="ADD1003" s="60"/>
      <c r="ADE1003" s="60"/>
    </row>
    <row r="1004" spans="760:785" x14ac:dyDescent="0.25">
      <c r="ACF1004" s="60"/>
      <c r="ACG1004" s="60"/>
      <c r="ACH1004" s="60"/>
      <c r="ACI1004" s="60">
        <v>1.93081792995388E-3</v>
      </c>
      <c r="ACJ1004" s="60"/>
      <c r="ACK1004" s="60"/>
      <c r="ACL1004" s="60"/>
      <c r="ACM1004" s="312">
        <v>2.7755575615628901E-17</v>
      </c>
      <c r="ACN1004" s="60"/>
      <c r="ACO1004" s="60"/>
      <c r="ACP1004" s="60">
        <v>1.6214173267636699E-3</v>
      </c>
      <c r="ACQ1004" s="60">
        <v>6.2644084594146404E-4</v>
      </c>
      <c r="ACR1004" s="60"/>
      <c r="ACS1004" s="60"/>
      <c r="ACT1004" s="60"/>
      <c r="ACU1004" s="60"/>
      <c r="ACV1004" s="60"/>
      <c r="ACW1004" s="60"/>
      <c r="ACX1004" s="60"/>
      <c r="ACY1004" s="60">
        <v>1.06123755794112</v>
      </c>
      <c r="ACZ1004" s="60"/>
      <c r="ADA1004" s="60">
        <v>9.3763142920988798E-4</v>
      </c>
      <c r="ADB1004" s="60">
        <v>8.2386517188548297E-4</v>
      </c>
      <c r="ADC1004" s="60">
        <v>1.04095945682793E-3</v>
      </c>
      <c r="ADD1004" s="60"/>
      <c r="ADE1004" s="60"/>
    </row>
    <row r="1005" spans="760:785" x14ac:dyDescent="0.25">
      <c r="ACF1005" s="60"/>
      <c r="ACG1005" s="60"/>
      <c r="ACH1005" s="60"/>
      <c r="ACI1005" s="60">
        <v>1.92218907751011E-3</v>
      </c>
      <c r="ACJ1005" s="60"/>
      <c r="ACK1005" s="60"/>
      <c r="ACL1005" s="60"/>
      <c r="ACM1005" s="312">
        <v>1.38777878078145E-17</v>
      </c>
      <c r="ACN1005" s="60"/>
      <c r="ACO1005" s="60"/>
      <c r="ACP1005" s="60">
        <v>1.61967124925079E-3</v>
      </c>
      <c r="ACQ1005" s="60">
        <v>5.0666602514825405E-4</v>
      </c>
      <c r="ACR1005" s="60"/>
      <c r="ACS1005" s="60"/>
      <c r="ACT1005" s="60"/>
      <c r="ACU1005" s="60"/>
      <c r="ACV1005" s="60"/>
      <c r="ACW1005" s="60"/>
      <c r="ACX1005" s="60"/>
      <c r="ACY1005" s="60">
        <v>1.0611824833797401</v>
      </c>
      <c r="ACZ1005" s="60"/>
      <c r="ADA1005" s="60">
        <v>8.6624049213626696E-4</v>
      </c>
      <c r="ADB1005" s="60">
        <v>8.2307319374290303E-4</v>
      </c>
      <c r="ADC1005" s="60">
        <v>1.01902073568508E-3</v>
      </c>
      <c r="ADD1005" s="60"/>
      <c r="ADE1005" s="60"/>
    </row>
    <row r="1006" spans="760:785" x14ac:dyDescent="0.25">
      <c r="ACF1006" s="60"/>
      <c r="ACG1006" s="60"/>
      <c r="ACH1006" s="60"/>
      <c r="ACI1006" s="60">
        <v>1.8086253388718699E-3</v>
      </c>
      <c r="ACJ1006" s="60"/>
      <c r="ACK1006" s="60"/>
      <c r="ACL1006" s="60"/>
      <c r="ACM1006" s="312">
        <v>1.38777878078145E-17</v>
      </c>
      <c r="ACN1006" s="60"/>
      <c r="ACO1006" s="60"/>
      <c r="ACP1006" s="60">
        <v>1.61043276332396E-3</v>
      </c>
      <c r="ACQ1006" s="60">
        <v>4.3046276995642799E-4</v>
      </c>
      <c r="ACR1006" s="60"/>
      <c r="ACS1006" s="60"/>
      <c r="ACT1006" s="60"/>
      <c r="ACU1006" s="60"/>
      <c r="ACV1006" s="60"/>
      <c r="ACW1006" s="60"/>
      <c r="ACX1006" s="60"/>
      <c r="ACY1006" s="60">
        <v>1.0611792997498699</v>
      </c>
      <c r="ACZ1006" s="60"/>
      <c r="ADA1006" s="60">
        <v>8.18774187591815E-4</v>
      </c>
      <c r="ADB1006" s="60">
        <v>8.0685817363257797E-4</v>
      </c>
      <c r="ADC1006" s="60">
        <v>1.0177506172697099E-3</v>
      </c>
      <c r="ADD1006" s="60"/>
      <c r="ADE1006" s="60"/>
    </row>
    <row r="1007" spans="760:785" x14ac:dyDescent="0.25">
      <c r="ACF1007" s="60"/>
      <c r="ACG1007" s="60"/>
      <c r="ACH1007" s="60"/>
      <c r="ACI1007" s="60">
        <v>1.7356096073951101E-3</v>
      </c>
      <c r="ACJ1007" s="60"/>
      <c r="ACK1007" s="60"/>
      <c r="ACL1007" s="60"/>
      <c r="ACM1007" s="312">
        <v>6.9388939039072299E-18</v>
      </c>
      <c r="ACN1007" s="60"/>
      <c r="ACO1007" s="60"/>
      <c r="ACP1007" s="60">
        <v>1.5666544095004301E-3</v>
      </c>
      <c r="ACQ1007" s="60">
        <v>4.07463408039398E-4</v>
      </c>
      <c r="ACR1007" s="60"/>
      <c r="ACS1007" s="60"/>
      <c r="ACT1007" s="60"/>
      <c r="ACU1007" s="60"/>
      <c r="ACV1007" s="60"/>
      <c r="ACW1007" s="60"/>
      <c r="ACX1007" s="60"/>
      <c r="ACY1007" s="60">
        <v>1.0611516658456099</v>
      </c>
      <c r="ACZ1007" s="60"/>
      <c r="ADA1007" s="60">
        <v>7.7905247739385602E-4</v>
      </c>
      <c r="ADB1007" s="60">
        <v>7.0104764657445402E-4</v>
      </c>
      <c r="ADC1007" s="60">
        <v>9.8678698369603491E-4</v>
      </c>
      <c r="ADD1007" s="60"/>
      <c r="ADE1007" s="60"/>
    </row>
    <row r="1008" spans="760:785" x14ac:dyDescent="0.25">
      <c r="ACF1008" s="60"/>
      <c r="ACG1008" s="60"/>
      <c r="ACH1008" s="60"/>
      <c r="ACI1008" s="60">
        <v>1.7236651117305099E-3</v>
      </c>
      <c r="ACJ1008" s="60"/>
      <c r="ACK1008" s="60"/>
      <c r="ACL1008" s="60"/>
      <c r="ACM1008" s="312">
        <v>3.46944695195361E-18</v>
      </c>
      <c r="ACN1008" s="60"/>
      <c r="ACO1008" s="60"/>
      <c r="ACP1008" s="60">
        <v>1.5529158982083E-3</v>
      </c>
      <c r="ACQ1008" s="60">
        <v>3.7452851181114799E-4</v>
      </c>
      <c r="ACR1008" s="60"/>
      <c r="ACS1008" s="60"/>
      <c r="ACT1008" s="60"/>
      <c r="ACU1008" s="60"/>
      <c r="ACV1008" s="60"/>
      <c r="ACW1008" s="60"/>
      <c r="ACX1008" s="60"/>
      <c r="ACY1008" s="60">
        <v>1.0610314891222401</v>
      </c>
      <c r="ACZ1008" s="60"/>
      <c r="ADA1008" s="60">
        <v>7.1204941476120495E-4</v>
      </c>
      <c r="ADB1008" s="60">
        <v>3.0302810408535898E-4</v>
      </c>
      <c r="ADC1008" s="60">
        <v>9.6763234594249596E-4</v>
      </c>
      <c r="ADD1008" s="60"/>
      <c r="ADE1008" s="60"/>
    </row>
    <row r="1009" spans="760:785" x14ac:dyDescent="0.25">
      <c r="ACF1009" s="60"/>
      <c r="ACG1009" s="60"/>
      <c r="ACH1009" s="60"/>
      <c r="ACI1009" s="60">
        <v>1.71034574908382E-3</v>
      </c>
      <c r="ACJ1009" s="60"/>
      <c r="ACK1009" s="60"/>
      <c r="ACL1009" s="60"/>
      <c r="ACM1009" s="60"/>
      <c r="ACN1009" s="60"/>
      <c r="ACO1009" s="60"/>
      <c r="ACP1009" s="60">
        <v>1.5506760864857001E-3</v>
      </c>
      <c r="ACQ1009" s="60">
        <v>3.74348002205748E-4</v>
      </c>
      <c r="ACR1009" s="60"/>
      <c r="ACS1009" s="60"/>
      <c r="ACT1009" s="60"/>
      <c r="ACU1009" s="60"/>
      <c r="ACV1009" s="60"/>
      <c r="ACW1009" s="60"/>
      <c r="ACX1009" s="60"/>
      <c r="ACY1009" s="60">
        <v>1.06078649101719</v>
      </c>
      <c r="ACZ1009" s="60"/>
      <c r="ADA1009" s="60">
        <v>4.6729284390220599E-4</v>
      </c>
      <c r="ADB1009" s="60">
        <v>2.93634165851869E-4</v>
      </c>
      <c r="ADC1009" s="60">
        <v>9.3358086639884095E-4</v>
      </c>
      <c r="ADD1009" s="60"/>
      <c r="ADE1009" s="60"/>
    </row>
    <row r="1010" spans="760:785" x14ac:dyDescent="0.25">
      <c r="ACF1010" s="60"/>
      <c r="ACG1010" s="60"/>
      <c r="ACH1010" s="60"/>
      <c r="ACI1010" s="60">
        <v>1.6533323987665599E-3</v>
      </c>
      <c r="ACJ1010" s="60"/>
      <c r="ACK1010" s="60"/>
      <c r="ACL1010" s="60"/>
      <c r="ACM1010" s="60"/>
      <c r="ACN1010" s="60"/>
      <c r="ACO1010" s="60"/>
      <c r="ACP1010" s="60">
        <v>1.54663550395314E-3</v>
      </c>
      <c r="ACQ1010" s="60">
        <v>3.2632824674406802E-4</v>
      </c>
      <c r="ACR1010" s="60"/>
      <c r="ACS1010" s="60"/>
      <c r="ACT1010" s="60"/>
      <c r="ACU1010" s="60"/>
      <c r="ACV1010" s="60"/>
      <c r="ACW1010" s="60"/>
      <c r="ACX1010" s="60"/>
      <c r="ACY1010" s="60">
        <v>1.0607838856376499</v>
      </c>
      <c r="ACZ1010" s="60"/>
      <c r="ADA1010" s="60">
        <v>4.6004409828051199E-4</v>
      </c>
      <c r="ADB1010" s="60">
        <v>2.78339486196621E-4</v>
      </c>
      <c r="ADC1010" s="60">
        <v>9.3105681010760099E-4</v>
      </c>
      <c r="ADD1010" s="60"/>
      <c r="ADE1010" s="60"/>
    </row>
    <row r="1011" spans="760:785" x14ac:dyDescent="0.25">
      <c r="ACF1011" s="60"/>
      <c r="ACG1011" s="60"/>
      <c r="ACH1011" s="60"/>
      <c r="ACI1011" s="60">
        <v>1.5474661323695001E-3</v>
      </c>
      <c r="ACJ1011" s="60"/>
      <c r="ACK1011" s="60"/>
      <c r="ACL1011" s="60"/>
      <c r="ACM1011" s="60"/>
      <c r="ACN1011" s="60"/>
      <c r="ACO1011" s="60"/>
      <c r="ACP1011" s="60">
        <v>1.5313129546908201E-3</v>
      </c>
      <c r="ACQ1011" s="60">
        <v>3.1701200668099498E-4</v>
      </c>
      <c r="ACR1011" s="60"/>
      <c r="ACS1011" s="60"/>
      <c r="ACT1011" s="60"/>
      <c r="ACU1011" s="60"/>
      <c r="ACV1011" s="60"/>
      <c r="ACW1011" s="60"/>
      <c r="ACX1011" s="60"/>
      <c r="ACY1011" s="60">
        <v>1.0607119670367899</v>
      </c>
      <c r="ACZ1011" s="60"/>
      <c r="ADA1011" s="60">
        <v>3.9473030547248301E-4</v>
      </c>
      <c r="ADB1011" s="312">
        <v>5.5511151231257802E-17</v>
      </c>
      <c r="ADC1011" s="60">
        <v>8.9220951050214298E-4</v>
      </c>
      <c r="ADD1011" s="60"/>
      <c r="ADE1011" s="60"/>
    </row>
    <row r="1012" spans="760:785" x14ac:dyDescent="0.25">
      <c r="ACF1012" s="60"/>
      <c r="ACG1012" s="60"/>
      <c r="ACH1012" s="60"/>
      <c r="ACI1012" s="60">
        <v>1.4306366246213001E-3</v>
      </c>
      <c r="ACJ1012" s="60"/>
      <c r="ACK1012" s="60"/>
      <c r="ACL1012" s="60"/>
      <c r="ACM1012" s="60"/>
      <c r="ACN1012" s="60"/>
      <c r="ACO1012" s="60"/>
      <c r="ACP1012" s="60">
        <v>1.5305002503013E-3</v>
      </c>
      <c r="ACQ1012" s="60">
        <v>2.7285236220192901E-4</v>
      </c>
      <c r="ACR1012" s="60"/>
      <c r="ACS1012" s="60"/>
      <c r="ACT1012" s="60"/>
      <c r="ACU1012" s="60"/>
      <c r="ACV1012" s="60"/>
      <c r="ACW1012" s="60"/>
      <c r="ACX1012" s="60"/>
      <c r="ACY1012" s="60">
        <v>1.06063201889257</v>
      </c>
      <c r="ACZ1012" s="60"/>
      <c r="ADA1012" s="60">
        <v>1.6988423528845401E-4</v>
      </c>
      <c r="ADB1012" s="312">
        <v>2.7755575615628901E-17</v>
      </c>
      <c r="ADC1012" s="60">
        <v>8.6154188158228597E-4</v>
      </c>
      <c r="ADD1012" s="60"/>
      <c r="ADE1012" s="60"/>
    </row>
    <row r="1013" spans="760:785" x14ac:dyDescent="0.25">
      <c r="ACF1013" s="60"/>
      <c r="ACG1013" s="60"/>
      <c r="ACH1013" s="60"/>
      <c r="ACI1013" s="60">
        <v>1.2545763741520599E-3</v>
      </c>
      <c r="ACJ1013" s="60"/>
      <c r="ACK1013" s="60"/>
      <c r="ACL1013" s="60"/>
      <c r="ACM1013" s="60"/>
      <c r="ACN1013" s="60"/>
      <c r="ACO1013" s="60"/>
      <c r="ACP1013" s="60">
        <v>1.5254254839036901E-3</v>
      </c>
      <c r="ACQ1013" s="60">
        <v>2.4346782610529499E-4</v>
      </c>
      <c r="ACR1013" s="60"/>
      <c r="ACS1013" s="60"/>
      <c r="ACT1013" s="60"/>
      <c r="ACU1013" s="60"/>
      <c r="ACV1013" s="60"/>
      <c r="ACW1013" s="60"/>
      <c r="ACX1013" s="60"/>
      <c r="ACY1013" s="60">
        <v>1.0605972818178</v>
      </c>
      <c r="ACZ1013" s="60"/>
      <c r="ADA1013" s="312">
        <v>5.5511151231257802E-17</v>
      </c>
      <c r="ADB1013" s="312">
        <v>2.7755575615628901E-17</v>
      </c>
      <c r="ADC1013" s="60">
        <v>8.3604128652870499E-4</v>
      </c>
      <c r="ADD1013" s="60"/>
      <c r="ADE1013" s="60"/>
    </row>
    <row r="1014" spans="760:785" x14ac:dyDescent="0.25">
      <c r="ACF1014" s="60"/>
      <c r="ACG1014" s="60"/>
      <c r="ACH1014" s="60"/>
      <c r="ACI1014" s="60">
        <v>1.2364110571363299E-3</v>
      </c>
      <c r="ACJ1014" s="60"/>
      <c r="ACK1014" s="60"/>
      <c r="ACL1014" s="60"/>
      <c r="ACM1014" s="60"/>
      <c r="ACN1014" s="60"/>
      <c r="ACO1014" s="60"/>
      <c r="ACP1014" s="60">
        <v>1.4992215326213401E-3</v>
      </c>
      <c r="ACQ1014" s="312">
        <v>8.3266726846886704E-17</v>
      </c>
      <c r="ACR1014" s="60"/>
      <c r="ACS1014" s="60"/>
      <c r="ACT1014" s="60"/>
      <c r="ACU1014" s="60"/>
      <c r="ACV1014" s="60"/>
      <c r="ACW1014" s="60"/>
      <c r="ACX1014" s="60"/>
      <c r="ACY1014" s="60">
        <v>1.0604854552713101</v>
      </c>
      <c r="ACZ1014" s="60"/>
      <c r="ADA1014" s="312">
        <v>5.5511151231257802E-17</v>
      </c>
      <c r="ADB1014" s="312">
        <v>1.38777878078145E-17</v>
      </c>
      <c r="ADC1014" s="60">
        <v>8.0262521348575095E-4</v>
      </c>
      <c r="ADD1014" s="60"/>
      <c r="ADE1014" s="60"/>
    </row>
    <row r="1015" spans="760:785" x14ac:dyDescent="0.25">
      <c r="ACF1015" s="60"/>
      <c r="ACG1015" s="60"/>
      <c r="ACH1015" s="60"/>
      <c r="ACI1015" s="60">
        <v>1.12415861844318E-3</v>
      </c>
      <c r="ACJ1015" s="60"/>
      <c r="ACK1015" s="60"/>
      <c r="ACL1015" s="60"/>
      <c r="ACM1015" s="60"/>
      <c r="ACN1015" s="60"/>
      <c r="ACO1015" s="60"/>
      <c r="ACP1015" s="60">
        <v>1.4780179183622899E-3</v>
      </c>
      <c r="ACQ1015" s="312">
        <v>7.9797279894933102E-17</v>
      </c>
      <c r="ACR1015" s="60"/>
      <c r="ACS1015" s="60"/>
      <c r="ACT1015" s="60"/>
      <c r="ACU1015" s="60"/>
      <c r="ACV1015" s="60"/>
      <c r="ACW1015" s="60"/>
      <c r="ACX1015" s="60"/>
      <c r="ACY1015" s="60">
        <v>1.06020358838392</v>
      </c>
      <c r="ACZ1015" s="60"/>
      <c r="ADA1015" s="312">
        <v>5.5511151231257802E-17</v>
      </c>
      <c r="ADB1015" s="312">
        <v>1.38777878078145E-17</v>
      </c>
      <c r="ADC1015" s="60">
        <v>7.4615791308819404E-4</v>
      </c>
      <c r="ADD1015" s="60"/>
      <c r="ADE1015" s="60"/>
    </row>
    <row r="1016" spans="760:785" x14ac:dyDescent="0.25">
      <c r="ACF1016" s="60"/>
      <c r="ACG1016" s="60"/>
      <c r="ACH1016" s="60"/>
      <c r="ACI1016" s="60">
        <v>5.8835658773539405E-4</v>
      </c>
      <c r="ACJ1016" s="60"/>
      <c r="ACK1016" s="60"/>
      <c r="ACL1016" s="60"/>
      <c r="ACM1016" s="60"/>
      <c r="ACN1016" s="60"/>
      <c r="ACO1016" s="60"/>
      <c r="ACP1016" s="60">
        <v>1.47341877405955E-3</v>
      </c>
      <c r="ACQ1016" s="312">
        <v>5.5511151231257802E-17</v>
      </c>
      <c r="ACR1016" s="60"/>
      <c r="ACS1016" s="60"/>
      <c r="ACT1016" s="60"/>
      <c r="ACU1016" s="60"/>
      <c r="ACV1016" s="60"/>
      <c r="ACW1016" s="60"/>
      <c r="ACX1016" s="60"/>
      <c r="ACY1016" s="60">
        <v>1.0601667446351599</v>
      </c>
      <c r="ACZ1016" s="60"/>
      <c r="ADA1016" s="312">
        <v>4.1633363423443401E-17</v>
      </c>
      <c r="ADB1016" s="312">
        <v>1.38777878078145E-17</v>
      </c>
      <c r="ADC1016" s="60">
        <v>7.4514715679443403E-4</v>
      </c>
      <c r="ADD1016" s="60"/>
      <c r="ADE1016" s="60"/>
    </row>
    <row r="1017" spans="760:785" x14ac:dyDescent="0.25">
      <c r="ACF1017" s="60"/>
      <c r="ACG1017" s="60"/>
      <c r="ACH1017" s="60"/>
      <c r="ACI1017" s="60">
        <v>4.6004409828051199E-4</v>
      </c>
      <c r="ACJ1017" s="60"/>
      <c r="ACK1017" s="60"/>
      <c r="ACL1017" s="60"/>
      <c r="ACM1017" s="60"/>
      <c r="ACN1017" s="60"/>
      <c r="ACO1017" s="60"/>
      <c r="ACP1017" s="60">
        <v>1.4635128126887799E-3</v>
      </c>
      <c r="ACQ1017" s="312">
        <v>3.4694469519536099E-17</v>
      </c>
      <c r="ACR1017" s="60"/>
      <c r="ACS1017" s="60"/>
      <c r="ACT1017" s="60"/>
      <c r="ACU1017" s="60"/>
      <c r="ACV1017" s="60"/>
      <c r="ACW1017" s="60"/>
      <c r="ACX1017" s="60"/>
      <c r="ACY1017" s="60">
        <v>1.0600454945469699</v>
      </c>
      <c r="ACZ1017" s="60"/>
      <c r="ADA1017" s="312">
        <v>4.1633363423443401E-17</v>
      </c>
      <c r="ADB1017" s="312">
        <v>1.38777878078145E-17</v>
      </c>
      <c r="ADC1017" s="60">
        <v>6.7331258869859001E-4</v>
      </c>
      <c r="ADD1017" s="60"/>
      <c r="ADE1017" s="60"/>
    </row>
    <row r="1018" spans="760:785" x14ac:dyDescent="0.25">
      <c r="ACF1018" s="60"/>
      <c r="ACG1018" s="60"/>
      <c r="ACH1018" s="60"/>
      <c r="ACI1018" s="60">
        <v>3.9886473559786801E-4</v>
      </c>
      <c r="ACJ1018" s="60"/>
      <c r="ACK1018" s="60"/>
      <c r="ACL1018" s="60"/>
      <c r="ACM1018" s="60"/>
      <c r="ACN1018" s="60"/>
      <c r="ACO1018" s="60"/>
      <c r="ACP1018" s="60">
        <v>1.4433660117033E-3</v>
      </c>
      <c r="ACQ1018" s="312">
        <v>1.38777878078145E-17</v>
      </c>
      <c r="ACR1018" s="60"/>
      <c r="ACS1018" s="60"/>
      <c r="ACT1018" s="60"/>
      <c r="ACU1018" s="60"/>
      <c r="ACV1018" s="60"/>
      <c r="ACW1018" s="60"/>
      <c r="ACX1018" s="60"/>
      <c r="ACY1018" s="60">
        <v>1.06001633642575</v>
      </c>
      <c r="ACZ1018" s="60"/>
      <c r="ADA1018" s="312">
        <v>2.7755575615628901E-17</v>
      </c>
      <c r="ADB1018" s="312">
        <v>1.38777878078145E-17</v>
      </c>
      <c r="ADC1018" s="60">
        <v>6.1580170714510801E-4</v>
      </c>
      <c r="ADD1018" s="60"/>
      <c r="ADE1018" s="60"/>
    </row>
    <row r="1019" spans="760:785" x14ac:dyDescent="0.25">
      <c r="ACF1019" s="60"/>
      <c r="ACG1019" s="60"/>
      <c r="ACH1019" s="60"/>
      <c r="ACI1019" s="60">
        <v>3.9473030547248301E-4</v>
      </c>
      <c r="ACJ1019" s="60"/>
      <c r="ACK1019" s="60"/>
      <c r="ACL1019" s="60"/>
      <c r="ACM1019" s="60"/>
      <c r="ACN1019" s="60"/>
      <c r="ACO1019" s="60"/>
      <c r="ACP1019" s="60">
        <v>1.43346491366038E-3</v>
      </c>
      <c r="ACQ1019" s="312">
        <v>1.38777878078145E-17</v>
      </c>
      <c r="ACR1019" s="60"/>
      <c r="ACS1019" s="60"/>
      <c r="ACT1019" s="60"/>
      <c r="ACU1019" s="60"/>
      <c r="ACV1019" s="60"/>
      <c r="ACW1019" s="60"/>
      <c r="ACX1019" s="60"/>
      <c r="ACY1019" s="60">
        <v>1.0599319734153501</v>
      </c>
      <c r="ACZ1019" s="60"/>
      <c r="ADA1019" s="312">
        <v>2.7755575615628901E-17</v>
      </c>
      <c r="ADB1019" s="312">
        <v>1.38777878078145E-17</v>
      </c>
      <c r="ADC1019" s="60">
        <v>5.7594654214092095E-4</v>
      </c>
      <c r="ADD1019" s="60"/>
      <c r="ADE1019" s="60"/>
    </row>
    <row r="1020" spans="760:785" x14ac:dyDescent="0.25">
      <c r="ACF1020" s="60"/>
      <c r="ACG1020" s="60"/>
      <c r="ACH1020" s="60"/>
      <c r="ACI1020" s="312">
        <v>5.5511151231257802E-17</v>
      </c>
      <c r="ACJ1020" s="60"/>
      <c r="ACK1020" s="60"/>
      <c r="ACL1020" s="60"/>
      <c r="ACM1020" s="60"/>
      <c r="ACN1020" s="60"/>
      <c r="ACO1020" s="60"/>
      <c r="ACP1020" s="60">
        <v>1.41488760777102E-3</v>
      </c>
      <c r="ACQ1020" s="312">
        <v>1.38777878078145E-17</v>
      </c>
      <c r="ACR1020" s="60"/>
      <c r="ACS1020" s="60"/>
      <c r="ACT1020" s="60"/>
      <c r="ACU1020" s="60"/>
      <c r="ACV1020" s="60"/>
      <c r="ACW1020" s="60"/>
      <c r="ACX1020" s="60"/>
      <c r="ACY1020" s="60">
        <v>1.0597765420018499</v>
      </c>
      <c r="ACZ1020" s="60"/>
      <c r="ADA1020" s="312">
        <v>2.7755575615628901E-17</v>
      </c>
      <c r="ADB1020" s="312">
        <v>1.38777878078145E-17</v>
      </c>
      <c r="ADC1020" s="60">
        <v>5.0509415560790296E-4</v>
      </c>
      <c r="ADD1020" s="60"/>
      <c r="ADE1020" s="60"/>
    </row>
    <row r="1021" spans="760:785" x14ac:dyDescent="0.25">
      <c r="ACF1021" s="60"/>
      <c r="ACG1021" s="60"/>
      <c r="ACH1021" s="60"/>
      <c r="ACI1021" s="312">
        <v>5.5511151231257802E-17</v>
      </c>
      <c r="ACJ1021" s="60"/>
      <c r="ACK1021" s="60"/>
      <c r="ACL1021" s="60"/>
      <c r="ACM1021" s="60"/>
      <c r="ACN1021" s="60"/>
      <c r="ACO1021" s="60"/>
      <c r="ACP1021" s="60">
        <v>1.40916448330177E-3</v>
      </c>
      <c r="ACQ1021" s="312">
        <v>1.38777878078145E-17</v>
      </c>
      <c r="ACR1021" s="60"/>
      <c r="ACS1021" s="60"/>
      <c r="ACT1021" s="60"/>
      <c r="ACU1021" s="60"/>
      <c r="ACV1021" s="60"/>
      <c r="ACW1021" s="60"/>
      <c r="ACX1021" s="60"/>
      <c r="ACY1021" s="60">
        <v>1.0597052709171499</v>
      </c>
      <c r="ACZ1021" s="60"/>
      <c r="ADA1021" s="312">
        <v>2.7755575615628901E-17</v>
      </c>
      <c r="ADB1021" s="312">
        <v>1.38777878078145E-17</v>
      </c>
      <c r="ADC1021" s="60">
        <v>4.6643116285215299E-4</v>
      </c>
      <c r="ADD1021" s="60"/>
      <c r="ADE1021" s="60"/>
    </row>
    <row r="1022" spans="760:785" x14ac:dyDescent="0.25">
      <c r="ACF1022" s="60"/>
      <c r="ACG1022" s="60"/>
      <c r="ACH1022" s="60"/>
      <c r="ACI1022" s="312">
        <v>4.1633363423443401E-17</v>
      </c>
      <c r="ACJ1022" s="60"/>
      <c r="ACK1022" s="60"/>
      <c r="ACL1022" s="60"/>
      <c r="ACM1022" s="60"/>
      <c r="ACN1022" s="60"/>
      <c r="ACO1022" s="60"/>
      <c r="ACP1022" s="60">
        <v>1.3895693653480101E-3</v>
      </c>
      <c r="ACQ1022" s="312">
        <v>1.38777878078145E-17</v>
      </c>
      <c r="ACR1022" s="60"/>
      <c r="ACS1022" s="60"/>
      <c r="ACT1022" s="60"/>
      <c r="ACU1022" s="60"/>
      <c r="ACV1022" s="60"/>
      <c r="ACW1022" s="60"/>
      <c r="ACX1022" s="60"/>
      <c r="ACY1022" s="60">
        <v>1.0596232055115</v>
      </c>
      <c r="ACZ1022" s="60"/>
      <c r="ADA1022" s="312">
        <v>2.7755575615628901E-17</v>
      </c>
      <c r="ADB1022" s="312">
        <v>1.38777878078145E-17</v>
      </c>
      <c r="ADC1022" s="60">
        <v>4.65101620982516E-4</v>
      </c>
      <c r="ADD1022" s="60"/>
      <c r="ADE1022" s="60"/>
    </row>
    <row r="1023" spans="760:785" x14ac:dyDescent="0.25">
      <c r="ACF1023" s="60"/>
      <c r="ACG1023" s="60"/>
      <c r="ACH1023" s="60"/>
      <c r="ACI1023" s="312">
        <v>4.1633363423443401E-17</v>
      </c>
      <c r="ACJ1023" s="60"/>
      <c r="ACK1023" s="60"/>
      <c r="ACL1023" s="60"/>
      <c r="ACM1023" s="60"/>
      <c r="ACN1023" s="60"/>
      <c r="ACO1023" s="60"/>
      <c r="ACP1023" s="60">
        <v>1.3541311578806E-3</v>
      </c>
      <c r="ACQ1023" s="312">
        <v>3.46944695195361E-18</v>
      </c>
      <c r="ACR1023" s="60"/>
      <c r="ACS1023" s="60"/>
      <c r="ACT1023" s="60"/>
      <c r="ACU1023" s="60"/>
      <c r="ACV1023" s="60"/>
      <c r="ACW1023" s="60"/>
      <c r="ACX1023" s="60"/>
      <c r="ACY1023" s="60">
        <v>1.0596202757129101</v>
      </c>
      <c r="ACZ1023" s="60"/>
      <c r="ADA1023" s="312">
        <v>2.7755575615628901E-17</v>
      </c>
      <c r="ADB1023" s="312">
        <v>1.38777878078145E-17</v>
      </c>
      <c r="ADC1023" s="60">
        <v>4.4367438741054399E-4</v>
      </c>
      <c r="ADD1023" s="60"/>
      <c r="ADE1023" s="60"/>
    </row>
    <row r="1024" spans="760:785" x14ac:dyDescent="0.25">
      <c r="ACF1024" s="60"/>
      <c r="ACG1024" s="60"/>
      <c r="ACH1024" s="60"/>
      <c r="ACI1024" s="312">
        <v>2.7755575615628901E-17</v>
      </c>
      <c r="ACJ1024" s="60"/>
      <c r="ACK1024" s="60"/>
      <c r="ACL1024" s="60"/>
      <c r="ACM1024" s="60"/>
      <c r="ACN1024" s="60"/>
      <c r="ACO1024" s="60"/>
      <c r="ACP1024" s="60">
        <v>1.35125546947186E-3</v>
      </c>
      <c r="ACQ1024" s="60"/>
      <c r="ACR1024" s="60"/>
      <c r="ACS1024" s="60"/>
      <c r="ACT1024" s="60"/>
      <c r="ACU1024" s="60"/>
      <c r="ACV1024" s="60"/>
      <c r="ACW1024" s="60"/>
      <c r="ACX1024" s="60"/>
      <c r="ACY1024" s="60">
        <v>1.05953279611065</v>
      </c>
      <c r="ACZ1024" s="60"/>
      <c r="ADA1024" s="312">
        <v>2.2551405187698501E-17</v>
      </c>
      <c r="ADB1024" s="312">
        <v>1.38777878078145E-17</v>
      </c>
      <c r="ADC1024" s="60">
        <v>2.9562390979536498E-4</v>
      </c>
      <c r="ADD1024" s="60"/>
      <c r="ADE1024" s="60"/>
    </row>
    <row r="1025" spans="760:785" x14ac:dyDescent="0.25">
      <c r="ACF1025" s="60"/>
      <c r="ACG1025" s="60"/>
      <c r="ACH1025" s="60"/>
      <c r="ACI1025" s="312">
        <v>2.7755575615628901E-17</v>
      </c>
      <c r="ACJ1025" s="60"/>
      <c r="ACK1025" s="60"/>
      <c r="ACL1025" s="60"/>
      <c r="ACM1025" s="60"/>
      <c r="ACN1025" s="60"/>
      <c r="ACO1025" s="60"/>
      <c r="ACP1025" s="60">
        <v>1.34352040057791E-3</v>
      </c>
      <c r="ACQ1025" s="60"/>
      <c r="ACR1025" s="60"/>
      <c r="ACS1025" s="60"/>
      <c r="ACT1025" s="60"/>
      <c r="ACU1025" s="60"/>
      <c r="ACV1025" s="60"/>
      <c r="ACW1025" s="60"/>
      <c r="ACX1025" s="60"/>
      <c r="ACY1025" s="60">
        <v>1.05945081454317</v>
      </c>
      <c r="ACZ1025" s="60"/>
      <c r="ADA1025" s="312">
        <v>1.38777878078145E-17</v>
      </c>
      <c r="ADB1025" s="312">
        <v>6.9388939039072299E-18</v>
      </c>
      <c r="ADC1025" s="60">
        <v>2.2795460133789199E-4</v>
      </c>
      <c r="ADD1025" s="60"/>
      <c r="ADE1025" s="60"/>
    </row>
    <row r="1026" spans="760:785" x14ac:dyDescent="0.25">
      <c r="ACF1026" s="60"/>
      <c r="ACG1026" s="60"/>
      <c r="ACH1026" s="60"/>
      <c r="ACI1026" s="312">
        <v>2.7755575615628901E-17</v>
      </c>
      <c r="ACJ1026" s="60"/>
      <c r="ACK1026" s="60"/>
      <c r="ACL1026" s="60"/>
      <c r="ACM1026" s="60"/>
      <c r="ACN1026" s="60"/>
      <c r="ACO1026" s="60"/>
      <c r="ACP1026" s="60">
        <v>1.34217082743039E-3</v>
      </c>
      <c r="ACQ1026" s="60"/>
      <c r="ACR1026" s="60"/>
      <c r="ACS1026" s="60"/>
      <c r="ACT1026" s="60"/>
      <c r="ACU1026" s="60"/>
      <c r="ACV1026" s="60"/>
      <c r="ACW1026" s="60"/>
      <c r="ACX1026" s="60"/>
      <c r="ACY1026" s="60">
        <v>1.0594389303743801</v>
      </c>
      <c r="ACZ1026" s="60"/>
      <c r="ADA1026" s="312">
        <v>1.38777878078145E-17</v>
      </c>
      <c r="ADB1026" s="312">
        <v>6.9388939039072299E-18</v>
      </c>
      <c r="ADC1026" s="60">
        <v>1.8154330101673299E-4</v>
      </c>
      <c r="ADD1026" s="60"/>
      <c r="ADE1026" s="60"/>
    </row>
    <row r="1027" spans="760:785" x14ac:dyDescent="0.25">
      <c r="ACF1027" s="60"/>
      <c r="ACG1027" s="60"/>
      <c r="ACH1027" s="60"/>
      <c r="ACI1027" s="312">
        <v>2.7755575615628901E-17</v>
      </c>
      <c r="ACJ1027" s="60"/>
      <c r="ACK1027" s="60"/>
      <c r="ACL1027" s="60"/>
      <c r="ACM1027" s="60"/>
      <c r="ACN1027" s="60"/>
      <c r="ACO1027" s="60"/>
      <c r="ACP1027" s="60">
        <v>1.3197776103818499E-3</v>
      </c>
      <c r="ACQ1027" s="60"/>
      <c r="ACR1027" s="60"/>
      <c r="ACS1027" s="60"/>
      <c r="ACT1027" s="60"/>
      <c r="ACU1027" s="60"/>
      <c r="ACV1027" s="60"/>
      <c r="ACW1027" s="60"/>
      <c r="ACX1027" s="60"/>
      <c r="ACY1027" s="60">
        <v>1.05943109918224</v>
      </c>
      <c r="ACZ1027" s="60"/>
      <c r="ADA1027" s="312">
        <v>1.38777878078145E-17</v>
      </c>
      <c r="ADB1027" s="312">
        <v>6.0715321659188302E-18</v>
      </c>
      <c r="ADC1027" s="312">
        <v>4.1633363423443401E-17</v>
      </c>
      <c r="ADD1027" s="60"/>
      <c r="ADE1027" s="60"/>
    </row>
    <row r="1028" spans="760:785" x14ac:dyDescent="0.25">
      <c r="ACF1028" s="60"/>
      <c r="ACG1028" s="60"/>
      <c r="ACH1028" s="60"/>
      <c r="ACI1028" s="312">
        <v>2.2551405187698501E-17</v>
      </c>
      <c r="ACJ1028" s="60"/>
      <c r="ACK1028" s="60"/>
      <c r="ACL1028" s="60"/>
      <c r="ACM1028" s="60"/>
      <c r="ACN1028" s="60"/>
      <c r="ACO1028" s="60"/>
      <c r="ACP1028" s="60">
        <v>1.31520670389866E-3</v>
      </c>
      <c r="ACQ1028" s="60"/>
      <c r="ACR1028" s="60"/>
      <c r="ACS1028" s="60"/>
      <c r="ACT1028" s="60"/>
      <c r="ACU1028" s="60"/>
      <c r="ACV1028" s="60"/>
      <c r="ACW1028" s="60"/>
      <c r="ACX1028" s="60"/>
      <c r="ACY1028" s="60">
        <v>1.05940727109644</v>
      </c>
      <c r="ACZ1028" s="60"/>
      <c r="ADA1028" s="312">
        <v>3.46944695195361E-18</v>
      </c>
      <c r="ADB1028" s="312">
        <v>5.2041704279304197E-18</v>
      </c>
      <c r="ADC1028" s="312">
        <v>3.4694469519536099E-17</v>
      </c>
      <c r="ADD1028" s="60"/>
      <c r="ADE1028" s="60"/>
    </row>
    <row r="1029" spans="760:785" x14ac:dyDescent="0.25">
      <c r="ACF1029" s="60"/>
      <c r="ACG1029" s="60"/>
      <c r="ACH1029" s="60"/>
      <c r="ACI1029" s="312">
        <v>1.38777878078145E-17</v>
      </c>
      <c r="ACJ1029" s="60"/>
      <c r="ACK1029" s="60"/>
      <c r="ACL1029" s="60"/>
      <c r="ACM1029" s="60"/>
      <c r="ACN1029" s="60"/>
      <c r="ACO1029" s="60"/>
      <c r="ACP1029" s="60">
        <v>1.29553350874899E-3</v>
      </c>
      <c r="ACQ1029" s="60"/>
      <c r="ACR1029" s="60"/>
      <c r="ACS1029" s="60"/>
      <c r="ACT1029" s="60"/>
      <c r="ACU1029" s="60"/>
      <c r="ACV1029" s="60"/>
      <c r="ACW1029" s="60"/>
      <c r="ACX1029" s="60"/>
      <c r="ACY1029" s="60">
        <v>1.0593714551106199</v>
      </c>
      <c r="ACZ1029" s="60"/>
      <c r="ADA1029" s="60"/>
      <c r="ADB1029" s="312">
        <v>3.46944695195361E-18</v>
      </c>
      <c r="ADC1029" s="312">
        <v>2.7755575615628901E-17</v>
      </c>
      <c r="ADD1029" s="60"/>
      <c r="ADE1029" s="60"/>
    </row>
    <row r="1030" spans="760:785" x14ac:dyDescent="0.25">
      <c r="ACF1030" s="60"/>
      <c r="ACG1030" s="60"/>
      <c r="ACH1030" s="60"/>
      <c r="ACI1030" s="312">
        <v>1.38777878078145E-17</v>
      </c>
      <c r="ACJ1030" s="60"/>
      <c r="ACK1030" s="60"/>
      <c r="ACL1030" s="60"/>
      <c r="ACM1030" s="60"/>
      <c r="ACN1030" s="60"/>
      <c r="ACO1030" s="60"/>
      <c r="ACP1030" s="60">
        <v>1.2630118951729599E-3</v>
      </c>
      <c r="ACQ1030" s="60"/>
      <c r="ACR1030" s="60"/>
      <c r="ACS1030" s="60"/>
      <c r="ACT1030" s="60"/>
      <c r="ACU1030" s="60"/>
      <c r="ACV1030" s="60"/>
      <c r="ACW1030" s="60"/>
      <c r="ACX1030" s="60"/>
      <c r="ACY1030" s="60">
        <v>1.0593443486784899</v>
      </c>
      <c r="ACZ1030" s="60"/>
      <c r="ADA1030" s="60"/>
      <c r="ADB1030" s="312">
        <v>1.7347234759768102E-18</v>
      </c>
      <c r="ADC1030" s="312">
        <v>2.7755575615628901E-17</v>
      </c>
      <c r="ADD1030" s="60"/>
      <c r="ADE1030" s="60"/>
    </row>
    <row r="1031" spans="760:785" x14ac:dyDescent="0.25">
      <c r="ACF1031" s="60"/>
      <c r="ACG1031" s="60"/>
      <c r="ACH1031" s="60"/>
      <c r="ACI1031" s="312">
        <v>6.9388939039072299E-18</v>
      </c>
      <c r="ACJ1031" s="60"/>
      <c r="ACK1031" s="60"/>
      <c r="ACL1031" s="60"/>
      <c r="ACM1031" s="60"/>
      <c r="ACN1031" s="60"/>
      <c r="ACO1031" s="60"/>
      <c r="ACP1031" s="60">
        <v>1.2618183276310499E-3</v>
      </c>
      <c r="ACQ1031" s="60"/>
      <c r="ACR1031" s="60"/>
      <c r="ACS1031" s="60"/>
      <c r="ACT1031" s="60"/>
      <c r="ACU1031" s="60"/>
      <c r="ACV1031" s="60"/>
      <c r="ACW1031" s="60"/>
      <c r="ACX1031" s="60"/>
      <c r="ACY1031" s="60">
        <v>1.0592586364071599</v>
      </c>
      <c r="ACZ1031" s="60"/>
      <c r="ADA1031" s="60"/>
      <c r="ADB1031" s="60"/>
      <c r="ADC1031" s="312">
        <v>2.7755575615628901E-17</v>
      </c>
      <c r="ADD1031" s="60"/>
      <c r="ADE1031" s="60"/>
    </row>
    <row r="1032" spans="760:785" x14ac:dyDescent="0.25">
      <c r="ACF1032" s="60"/>
      <c r="ACG1032" s="60"/>
      <c r="ACH1032" s="60"/>
      <c r="ACI1032" s="60"/>
      <c r="ACJ1032" s="60"/>
      <c r="ACK1032" s="60"/>
      <c r="ACL1032" s="60"/>
      <c r="ACM1032" s="60"/>
      <c r="ACN1032" s="60"/>
      <c r="ACO1032" s="60"/>
      <c r="ACP1032" s="60">
        <v>1.20397585413255E-3</v>
      </c>
      <c r="ACQ1032" s="60"/>
      <c r="ACR1032" s="60"/>
      <c r="ACS1032" s="60"/>
      <c r="ACT1032" s="60"/>
      <c r="ACU1032" s="60"/>
      <c r="ACV1032" s="60"/>
      <c r="ACW1032" s="60"/>
      <c r="ACX1032" s="60"/>
      <c r="ACY1032" s="60">
        <v>1.0591864207441599</v>
      </c>
      <c r="ACZ1032" s="60"/>
      <c r="ADA1032" s="60"/>
      <c r="ADB1032" s="60"/>
      <c r="ADC1032" s="312">
        <v>2.7755575615628901E-17</v>
      </c>
      <c r="ADD1032" s="60"/>
      <c r="ADE1032" s="60"/>
    </row>
    <row r="1033" spans="760:785" x14ac:dyDescent="0.25">
      <c r="ACF1033" s="60"/>
      <c r="ACG1033" s="60"/>
      <c r="ACH1033" s="60"/>
      <c r="ACI1033" s="60"/>
      <c r="ACJ1033" s="60"/>
      <c r="ACK1033" s="60"/>
      <c r="ACL1033" s="60"/>
      <c r="ACM1033" s="60"/>
      <c r="ACN1033" s="60"/>
      <c r="ACO1033" s="60"/>
      <c r="ACP1033" s="60">
        <v>1.2020697060915299E-3</v>
      </c>
      <c r="ACQ1033" s="60"/>
      <c r="ACR1033" s="60"/>
      <c r="ACS1033" s="60"/>
      <c r="ACT1033" s="60"/>
      <c r="ACU1033" s="60"/>
      <c r="ACV1033" s="60"/>
      <c r="ACW1033" s="60"/>
      <c r="ACX1033" s="60"/>
      <c r="ACY1033" s="60">
        <v>1.05913071302947</v>
      </c>
      <c r="ACZ1033" s="60"/>
      <c r="ADA1033" s="60"/>
      <c r="ADB1033" s="60"/>
      <c r="ADC1033" s="312">
        <v>2.7755575615628901E-17</v>
      </c>
      <c r="ADD1033" s="60"/>
      <c r="ADE1033" s="60"/>
    </row>
    <row r="1034" spans="760:785" x14ac:dyDescent="0.25">
      <c r="ACF1034" s="60"/>
      <c r="ACG1034" s="60"/>
      <c r="ACH1034" s="60"/>
      <c r="ACI1034" s="60"/>
      <c r="ACJ1034" s="60"/>
      <c r="ACK1034" s="60"/>
      <c r="ACL1034" s="60"/>
      <c r="ACM1034" s="60"/>
      <c r="ACN1034" s="60"/>
      <c r="ACO1034" s="60"/>
      <c r="ACP1034" s="60">
        <v>1.1916981648529301E-3</v>
      </c>
      <c r="ACQ1034" s="60"/>
      <c r="ACR1034" s="60"/>
      <c r="ACS1034" s="60"/>
      <c r="ACT1034" s="60"/>
      <c r="ACU1034" s="60"/>
      <c r="ACV1034" s="60"/>
      <c r="ACW1034" s="60"/>
      <c r="ACX1034" s="60"/>
      <c r="ACY1034" s="60">
        <v>1.05904880754862</v>
      </c>
      <c r="ACZ1034" s="60"/>
      <c r="ADA1034" s="60"/>
      <c r="ADB1034" s="60"/>
      <c r="ADC1034" s="312">
        <v>2.7755575615628901E-17</v>
      </c>
      <c r="ADD1034" s="60"/>
      <c r="ADE1034" s="60"/>
    </row>
    <row r="1035" spans="760:785" x14ac:dyDescent="0.25">
      <c r="ACF1035" s="60"/>
      <c r="ACG1035" s="60"/>
      <c r="ACH1035" s="60"/>
      <c r="ACI1035" s="60"/>
      <c r="ACJ1035" s="60"/>
      <c r="ACK1035" s="60"/>
      <c r="ACL1035" s="60"/>
      <c r="ACM1035" s="60"/>
      <c r="ACN1035" s="60"/>
      <c r="ACO1035" s="60"/>
      <c r="ACP1035" s="60">
        <v>1.17225684220916E-3</v>
      </c>
      <c r="ACQ1035" s="60"/>
      <c r="ACR1035" s="60"/>
      <c r="ACS1035" s="60"/>
      <c r="ACT1035" s="60"/>
      <c r="ACU1035" s="60"/>
      <c r="ACV1035" s="60"/>
      <c r="ACW1035" s="60"/>
      <c r="ACX1035" s="60"/>
      <c r="ACY1035" s="60">
        <v>1.05900689903344</v>
      </c>
      <c r="ACZ1035" s="60"/>
      <c r="ADA1035" s="60"/>
      <c r="ADB1035" s="60"/>
      <c r="ADC1035" s="312">
        <v>2.7755575615628901E-17</v>
      </c>
      <c r="ADD1035" s="60"/>
      <c r="ADE1035" s="60"/>
    </row>
    <row r="1036" spans="760:785" x14ac:dyDescent="0.25">
      <c r="ACF1036" s="60"/>
      <c r="ACG1036" s="60"/>
      <c r="ACH1036" s="60"/>
      <c r="ACI1036" s="60"/>
      <c r="ACJ1036" s="60"/>
      <c r="ACK1036" s="60"/>
      <c r="ACL1036" s="60"/>
      <c r="ACM1036" s="60"/>
      <c r="ACN1036" s="60"/>
      <c r="ACO1036" s="60"/>
      <c r="ACP1036" s="60">
        <v>1.15566653124812E-3</v>
      </c>
      <c r="ACQ1036" s="60"/>
      <c r="ACR1036" s="60"/>
      <c r="ACS1036" s="60"/>
      <c r="ACT1036" s="60"/>
      <c r="ACU1036" s="60"/>
      <c r="ACV1036" s="60"/>
      <c r="ACW1036" s="60"/>
      <c r="ACX1036" s="60"/>
      <c r="ACY1036" s="60">
        <v>1.0589777429624601</v>
      </c>
      <c r="ACZ1036" s="60"/>
      <c r="ADA1036" s="60"/>
      <c r="ADB1036" s="60"/>
      <c r="ADC1036" s="312">
        <v>2.7755575615628901E-17</v>
      </c>
      <c r="ADD1036" s="60"/>
      <c r="ADE1036" s="60"/>
    </row>
    <row r="1037" spans="760:785" x14ac:dyDescent="0.25">
      <c r="ACF1037" s="60"/>
      <c r="ACG1037" s="60"/>
      <c r="ACH1037" s="60"/>
      <c r="ACI1037" s="60"/>
      <c r="ACJ1037" s="60"/>
      <c r="ACK1037" s="60"/>
      <c r="ACL1037" s="60"/>
      <c r="ACM1037" s="60"/>
      <c r="ACN1037" s="60"/>
      <c r="ACO1037" s="60"/>
      <c r="ACP1037" s="60">
        <v>1.1322335965877599E-3</v>
      </c>
      <c r="ACQ1037" s="60"/>
      <c r="ACR1037" s="60"/>
      <c r="ACS1037" s="60"/>
      <c r="ACT1037" s="60"/>
      <c r="ACU1037" s="60"/>
      <c r="ACV1037" s="60"/>
      <c r="ACW1037" s="60"/>
      <c r="ACX1037" s="60"/>
      <c r="ACY1037" s="60">
        <v>1.05890228857962</v>
      </c>
      <c r="ACZ1037" s="60"/>
      <c r="ADA1037" s="60"/>
      <c r="ADB1037" s="60"/>
      <c r="ADC1037" s="312">
        <v>1.38777878078145E-17</v>
      </c>
      <c r="ADD1037" s="60"/>
      <c r="ADE1037" s="60"/>
    </row>
    <row r="1038" spans="760:785" x14ac:dyDescent="0.25">
      <c r="ACF1038" s="60"/>
      <c r="ACG1038" s="60"/>
      <c r="ACH1038" s="60"/>
      <c r="ACI1038" s="60"/>
      <c r="ACJ1038" s="60"/>
      <c r="ACK1038" s="60"/>
      <c r="ACL1038" s="60"/>
      <c r="ACM1038" s="60"/>
      <c r="ACN1038" s="60"/>
      <c r="ACO1038" s="60"/>
      <c r="ACP1038" s="60">
        <v>1.1299796768864799E-3</v>
      </c>
      <c r="ACQ1038" s="60"/>
      <c r="ACR1038" s="60"/>
      <c r="ACS1038" s="60"/>
      <c r="ACT1038" s="60"/>
      <c r="ACU1038" s="60"/>
      <c r="ACV1038" s="60"/>
      <c r="ACW1038" s="60"/>
      <c r="ACX1038" s="60"/>
      <c r="ACY1038" s="60">
        <v>1.0588873388390401</v>
      </c>
      <c r="ACZ1038" s="60"/>
      <c r="ADA1038" s="60"/>
      <c r="ADB1038" s="60"/>
      <c r="ADC1038" s="312">
        <v>1.38777878078145E-17</v>
      </c>
      <c r="ADD1038" s="60"/>
      <c r="ADE1038" s="60"/>
    </row>
    <row r="1039" spans="760:785" x14ac:dyDescent="0.25">
      <c r="ACF1039" s="60"/>
      <c r="ACG1039" s="60"/>
      <c r="ACH1039" s="60"/>
      <c r="ACI1039" s="60"/>
      <c r="ACJ1039" s="60"/>
      <c r="ACK1039" s="60"/>
      <c r="ACL1039" s="60"/>
      <c r="ACM1039" s="60"/>
      <c r="ACN1039" s="60"/>
      <c r="ACO1039" s="60"/>
      <c r="ACP1039" s="60">
        <v>1.1083269545608899E-3</v>
      </c>
      <c r="ACQ1039" s="60"/>
      <c r="ACR1039" s="60"/>
      <c r="ACS1039" s="60"/>
      <c r="ACT1039" s="60"/>
      <c r="ACU1039" s="60"/>
      <c r="ACV1039" s="60"/>
      <c r="ACW1039" s="60"/>
      <c r="ACX1039" s="60"/>
      <c r="ACY1039" s="60">
        <v>1.0588798594849</v>
      </c>
      <c r="ACZ1039" s="60"/>
      <c r="ADA1039" s="60"/>
      <c r="ADB1039" s="60"/>
      <c r="ADC1039" s="312">
        <v>6.9388939039072299E-18</v>
      </c>
      <c r="ADD1039" s="60"/>
      <c r="ADE1039" s="60"/>
    </row>
    <row r="1040" spans="760:785" x14ac:dyDescent="0.25">
      <c r="ACF1040" s="60"/>
      <c r="ACG1040" s="60"/>
      <c r="ACH1040" s="60"/>
      <c r="ACI1040" s="60"/>
      <c r="ACJ1040" s="60"/>
      <c r="ACK1040" s="60"/>
      <c r="ACL1040" s="60"/>
      <c r="ACM1040" s="60"/>
      <c r="ACN1040" s="60"/>
      <c r="ACO1040" s="60"/>
      <c r="ACP1040" s="60">
        <v>1.0860221173613601E-3</v>
      </c>
      <c r="ACQ1040" s="60"/>
      <c r="ACR1040" s="60"/>
      <c r="ACS1040" s="60"/>
      <c r="ACT1040" s="60"/>
      <c r="ACU1040" s="60"/>
      <c r="ACV1040" s="60"/>
      <c r="ACW1040" s="60"/>
      <c r="ACX1040" s="60"/>
      <c r="ACY1040" s="60">
        <v>1.0588745494906799</v>
      </c>
      <c r="ACZ1040" s="60"/>
      <c r="ADA1040" s="60"/>
      <c r="ADB1040" s="60"/>
      <c r="ADC1040" s="312">
        <v>6.9388939039072299E-18</v>
      </c>
      <c r="ADD1040" s="60"/>
      <c r="ADE1040" s="60"/>
    </row>
    <row r="1041" spans="760:785" x14ac:dyDescent="0.25">
      <c r="ACF1041" s="60"/>
      <c r="ACG1041" s="60"/>
      <c r="ACH1041" s="60"/>
      <c r="ACI1041" s="60"/>
      <c r="ACJ1041" s="60"/>
      <c r="ACK1041" s="60"/>
      <c r="ACL1041" s="60"/>
      <c r="ACM1041" s="60"/>
      <c r="ACN1041" s="60"/>
      <c r="ACO1041" s="60"/>
      <c r="ACP1041" s="60">
        <v>1.07005963055896E-3</v>
      </c>
      <c r="ACQ1041" s="60"/>
      <c r="ACR1041" s="60"/>
      <c r="ACS1041" s="60"/>
      <c r="ACT1041" s="60"/>
      <c r="ACU1041" s="60"/>
      <c r="ACV1041" s="60"/>
      <c r="ACW1041" s="60"/>
      <c r="ACX1041" s="60"/>
      <c r="ACY1041" s="60">
        <v>1.0587778388537401</v>
      </c>
      <c r="ACZ1041" s="60"/>
      <c r="ADA1041" s="60"/>
      <c r="ADB1041" s="60"/>
      <c r="ADC1041" s="312">
        <v>3.46944695195361E-18</v>
      </c>
      <c r="ADD1041" s="60"/>
      <c r="ADE1041" s="60"/>
    </row>
    <row r="1042" spans="760:785" x14ac:dyDescent="0.25">
      <c r="ACF1042" s="60"/>
      <c r="ACG1042" s="60"/>
      <c r="ACH1042" s="60"/>
      <c r="ACI1042" s="60"/>
      <c r="ACJ1042" s="60"/>
      <c r="ACK1042" s="60"/>
      <c r="ACL1042" s="60"/>
      <c r="ACM1042" s="60"/>
      <c r="ACN1042" s="60"/>
      <c r="ACO1042" s="60"/>
      <c r="ACP1042" s="60">
        <v>9.4583672881144905E-4</v>
      </c>
      <c r="ACQ1042" s="60"/>
      <c r="ACR1042" s="60"/>
      <c r="ACS1042" s="60"/>
      <c r="ACT1042" s="60"/>
      <c r="ACU1042" s="60"/>
      <c r="ACV1042" s="60"/>
      <c r="ACW1042" s="60"/>
      <c r="ACX1042" s="60"/>
      <c r="ACY1042" s="60">
        <v>1.05872254986493</v>
      </c>
      <c r="ACZ1042" s="60"/>
      <c r="ADA1042" s="60"/>
      <c r="ADB1042" s="60"/>
      <c r="ADC1042" s="312">
        <v>3.46944695195361E-18</v>
      </c>
      <c r="ADD1042" s="60"/>
      <c r="ADE1042" s="60"/>
    </row>
    <row r="1043" spans="760:785" x14ac:dyDescent="0.25">
      <c r="ACF1043" s="60"/>
      <c r="ACG1043" s="60"/>
      <c r="ACH1043" s="60"/>
      <c r="ACI1043" s="60"/>
      <c r="ACJ1043" s="60"/>
      <c r="ACK1043" s="60"/>
      <c r="ACL1043" s="60"/>
      <c r="ACM1043" s="60"/>
      <c r="ACN1043" s="60"/>
      <c r="ACO1043" s="60"/>
      <c r="ACP1043" s="60">
        <v>9.2514871560889396E-4</v>
      </c>
      <c r="ACQ1043" s="60"/>
      <c r="ACR1043" s="60"/>
      <c r="ACS1043" s="60"/>
      <c r="ACT1043" s="60"/>
      <c r="ACU1043" s="60"/>
      <c r="ACV1043" s="60"/>
      <c r="ACW1043" s="60"/>
      <c r="ACX1043" s="60"/>
      <c r="ACY1043" s="60">
        <v>1.05868512597982</v>
      </c>
      <c r="ACZ1043" s="60"/>
      <c r="ADA1043" s="60"/>
      <c r="ADB1043" s="60"/>
      <c r="ADC1043" s="60"/>
      <c r="ADD1043" s="60"/>
      <c r="ADE1043" s="60"/>
    </row>
    <row r="1044" spans="760:785" x14ac:dyDescent="0.25">
      <c r="ACF1044" s="60"/>
      <c r="ACG1044" s="60"/>
      <c r="ACH1044" s="60"/>
      <c r="ACI1044" s="60"/>
      <c r="ACJ1044" s="60"/>
      <c r="ACK1044" s="60"/>
      <c r="ACL1044" s="60"/>
      <c r="ACM1044" s="60"/>
      <c r="ACN1044" s="60"/>
      <c r="ACO1044" s="60"/>
      <c r="ACP1044" s="60">
        <v>9.1778134356150596E-4</v>
      </c>
      <c r="ACQ1044" s="60"/>
      <c r="ACR1044" s="60"/>
      <c r="ACS1044" s="60"/>
      <c r="ACT1044" s="60"/>
      <c r="ACU1044" s="60"/>
      <c r="ACV1044" s="60"/>
      <c r="ACW1044" s="60"/>
      <c r="ACX1044" s="60"/>
      <c r="ACY1044" s="60">
        <v>1.0586322955723899</v>
      </c>
      <c r="ACZ1044" s="60"/>
      <c r="ADA1044" s="60"/>
      <c r="ADB1044" s="60"/>
      <c r="ADC1044" s="60"/>
      <c r="ADD1044" s="60"/>
      <c r="ADE1044" s="60"/>
    </row>
    <row r="1045" spans="760:785" x14ac:dyDescent="0.25">
      <c r="ACF1045" s="60"/>
      <c r="ACG1045" s="60"/>
      <c r="ACH1045" s="60"/>
      <c r="ACI1045" s="60"/>
      <c r="ACJ1045" s="60"/>
      <c r="ACK1045" s="60"/>
      <c r="ACL1045" s="60"/>
      <c r="ACM1045" s="60"/>
      <c r="ACN1045" s="60"/>
      <c r="ACO1045" s="60"/>
      <c r="ACP1045" s="60">
        <v>9.1452076155348102E-4</v>
      </c>
      <c r="ACQ1045" s="60"/>
      <c r="ACR1045" s="60"/>
      <c r="ACS1045" s="60"/>
      <c r="ACT1045" s="60"/>
      <c r="ACU1045" s="60"/>
      <c r="ACV1045" s="60"/>
      <c r="ACW1045" s="60"/>
      <c r="ACX1045" s="60"/>
      <c r="ACY1045" s="60">
        <v>1.05859796560385</v>
      </c>
      <c r="ACZ1045" s="60"/>
      <c r="ADA1045" s="60"/>
      <c r="ADB1045" s="60"/>
      <c r="ADC1045" s="60"/>
      <c r="ADD1045" s="60"/>
      <c r="ADE1045" s="60"/>
    </row>
    <row r="1046" spans="760:785" x14ac:dyDescent="0.25">
      <c r="ACF1046" s="60"/>
      <c r="ACG1046" s="60"/>
      <c r="ACH1046" s="60"/>
      <c r="ACI1046" s="60"/>
      <c r="ACJ1046" s="60"/>
      <c r="ACK1046" s="60"/>
      <c r="ACL1046" s="60"/>
      <c r="ACM1046" s="60"/>
      <c r="ACN1046" s="60"/>
      <c r="ACO1046" s="60"/>
      <c r="ACP1046" s="60">
        <v>8.8688723307486404E-4</v>
      </c>
      <c r="ACQ1046" s="60"/>
      <c r="ACR1046" s="60"/>
      <c r="ACS1046" s="60"/>
      <c r="ACT1046" s="60"/>
      <c r="ACU1046" s="60"/>
      <c r="ACV1046" s="60"/>
      <c r="ACW1046" s="60"/>
      <c r="ACX1046" s="60"/>
      <c r="ACY1046" s="60">
        <v>1.0585727226485799</v>
      </c>
      <c r="ACZ1046" s="60"/>
      <c r="ADA1046" s="60"/>
      <c r="ADB1046" s="60"/>
      <c r="ADC1046" s="60"/>
      <c r="ADD1046" s="60"/>
      <c r="ADE1046" s="60"/>
    </row>
    <row r="1047" spans="760:785" x14ac:dyDescent="0.25">
      <c r="ACF1047" s="60"/>
      <c r="ACG1047" s="60"/>
      <c r="ACH1047" s="60"/>
      <c r="ACI1047" s="60"/>
      <c r="ACJ1047" s="60"/>
      <c r="ACK1047" s="60"/>
      <c r="ACL1047" s="60"/>
      <c r="ACM1047" s="60"/>
      <c r="ACN1047" s="60"/>
      <c r="ACO1047" s="312"/>
      <c r="ACP1047" s="60">
        <v>8.7957285853740102E-4</v>
      </c>
      <c r="ACQ1047" s="60"/>
      <c r="ACR1047" s="60"/>
      <c r="ACS1047" s="60"/>
      <c r="ACT1047" s="60"/>
      <c r="ACU1047" s="60"/>
      <c r="ACV1047" s="60"/>
      <c r="ACW1047" s="60"/>
      <c r="ACX1047" s="60"/>
      <c r="ACY1047" s="60">
        <v>1.05853399029216</v>
      </c>
      <c r="ACZ1047" s="60"/>
      <c r="ADA1047" s="60"/>
      <c r="ADB1047" s="60"/>
      <c r="ADC1047" s="60"/>
      <c r="ADD1047" s="60"/>
      <c r="ADE1047" s="60"/>
    </row>
    <row r="1048" spans="760:785" x14ac:dyDescent="0.25">
      <c r="ACF1048" s="60"/>
      <c r="ACG1048" s="60"/>
      <c r="ACH1048" s="60"/>
      <c r="ACI1048" s="60"/>
      <c r="ACJ1048" s="60"/>
      <c r="ACK1048" s="60"/>
      <c r="ACL1048" s="60"/>
      <c r="ACM1048" s="60"/>
      <c r="ACN1048" s="60"/>
      <c r="ACO1048" s="60"/>
      <c r="ACP1048" s="60">
        <v>8.6257912928678401E-4</v>
      </c>
      <c r="ACQ1048" s="60"/>
      <c r="ACR1048" s="60"/>
      <c r="ACS1048" s="60"/>
      <c r="ACT1048" s="60"/>
      <c r="ACU1048" s="60"/>
      <c r="ACV1048" s="60"/>
      <c r="ACW1048" s="60"/>
      <c r="ACX1048" s="60"/>
      <c r="ACY1048" s="60">
        <v>1.05851375438226</v>
      </c>
      <c r="ACZ1048" s="60"/>
      <c r="ADA1048" s="60"/>
      <c r="ADB1048" s="60"/>
      <c r="ADC1048" s="60"/>
      <c r="ADD1048" s="60"/>
      <c r="ADE1048" s="60"/>
    </row>
    <row r="1049" spans="760:785" x14ac:dyDescent="0.25">
      <c r="ACF1049" s="60"/>
      <c r="ACG1049" s="60"/>
      <c r="ACH1049" s="60"/>
      <c r="ACI1049" s="60"/>
      <c r="ACJ1049" s="60"/>
      <c r="ACK1049" s="60"/>
      <c r="ACL1049" s="60"/>
      <c r="ACM1049" s="60"/>
      <c r="ACN1049" s="60"/>
      <c r="ACO1049" s="60"/>
      <c r="ACP1049" s="60">
        <v>8.4479724690181702E-4</v>
      </c>
      <c r="ACQ1049" s="60"/>
      <c r="ACR1049" s="60"/>
      <c r="ACS1049" s="60"/>
      <c r="ACT1049" s="60"/>
      <c r="ACU1049" s="60"/>
      <c r="ACV1049" s="60"/>
      <c r="ACW1049" s="60"/>
      <c r="ACX1049" s="60"/>
      <c r="ACY1049" s="60">
        <v>1.0585048042931899</v>
      </c>
      <c r="ACZ1049" s="60"/>
      <c r="ADA1049" s="60"/>
      <c r="ADB1049" s="60"/>
      <c r="ADC1049" s="60"/>
      <c r="ADD1049" s="60"/>
      <c r="ADE1049" s="60"/>
    </row>
    <row r="1050" spans="760:785" x14ac:dyDescent="0.25">
      <c r="ACF1050" s="60"/>
      <c r="ACG1050" s="60"/>
      <c r="ACH1050" s="60"/>
      <c r="ACI1050" s="60"/>
      <c r="ACJ1050" s="60"/>
      <c r="ACK1050" s="60"/>
      <c r="ACL1050" s="60"/>
      <c r="ACM1050" s="60"/>
      <c r="ACN1050" s="60"/>
      <c r="ACO1050" s="60"/>
      <c r="ACP1050" s="60">
        <v>8.4079532138815597E-4</v>
      </c>
      <c r="ACQ1050" s="60"/>
      <c r="ACR1050" s="60"/>
      <c r="ACS1050" s="60"/>
      <c r="ACT1050" s="60"/>
      <c r="ACU1050" s="60"/>
      <c r="ACV1050" s="60"/>
      <c r="ACW1050" s="60"/>
      <c r="ACX1050" s="60"/>
      <c r="ACY1050" s="60">
        <v>1.0585045788088101</v>
      </c>
      <c r="ACZ1050" s="60"/>
      <c r="ADA1050" s="60"/>
      <c r="ADB1050" s="60"/>
      <c r="ADC1050" s="60"/>
      <c r="ADD1050" s="60"/>
      <c r="ADE1050" s="60"/>
    </row>
    <row r="1051" spans="760:785" x14ac:dyDescent="0.25">
      <c r="ACF1051" s="60"/>
      <c r="ACG1051" s="60"/>
      <c r="ACH1051" s="60"/>
      <c r="ACI1051" s="60"/>
      <c r="ACJ1051" s="60"/>
      <c r="ACK1051" s="60"/>
      <c r="ACL1051" s="60"/>
      <c r="ACM1051" s="60"/>
      <c r="ACN1051" s="60"/>
      <c r="ACO1051" s="60"/>
      <c r="ACP1051" s="60">
        <v>8.3075757085055801E-4</v>
      </c>
      <c r="ACQ1051" s="60"/>
      <c r="ACR1051" s="60"/>
      <c r="ACS1051" s="60"/>
      <c r="ACT1051" s="60"/>
      <c r="ACU1051" s="60"/>
      <c r="ACV1051" s="60"/>
      <c r="ACW1051" s="60"/>
      <c r="ACX1051" s="60"/>
      <c r="ACY1051" s="60">
        <v>1.05846913237439</v>
      </c>
      <c r="ACZ1051" s="60"/>
      <c r="ADA1051" s="60"/>
      <c r="ADB1051" s="60"/>
      <c r="ADC1051" s="60"/>
      <c r="ADD1051" s="60"/>
      <c r="ADE1051" s="60"/>
    </row>
    <row r="1052" spans="760:785" x14ac:dyDescent="0.25">
      <c r="ACF1052" s="60"/>
      <c r="ACG1052" s="60"/>
      <c r="ACH1052" s="60"/>
      <c r="ACI1052" s="60"/>
      <c r="ACJ1052" s="60"/>
      <c r="ACK1052" s="60"/>
      <c r="ACL1052" s="60"/>
      <c r="ACM1052" s="60"/>
      <c r="ACN1052" s="60"/>
      <c r="ACO1052" s="60"/>
      <c r="ACP1052" s="60">
        <v>8.0367321940113699E-4</v>
      </c>
      <c r="ACQ1052" s="60"/>
      <c r="ACR1052" s="60"/>
      <c r="ACS1052" s="60"/>
      <c r="ACT1052" s="60"/>
      <c r="ACU1052" s="60"/>
      <c r="ACV1052" s="60"/>
      <c r="ACW1052" s="60"/>
      <c r="ACX1052" s="60"/>
      <c r="ACY1052" s="60">
        <v>1.05828794203999</v>
      </c>
      <c r="ACZ1052" s="60"/>
      <c r="ADA1052" s="60"/>
      <c r="ADB1052" s="60"/>
      <c r="ADC1052" s="60"/>
      <c r="ADD1052" s="60"/>
      <c r="ADE1052" s="60"/>
    </row>
    <row r="1053" spans="760:785" x14ac:dyDescent="0.25">
      <c r="ACF1053" s="60"/>
      <c r="ACG1053" s="60"/>
      <c r="ACH1053" s="60"/>
      <c r="ACI1053" s="60"/>
      <c r="ACJ1053" s="60"/>
      <c r="ACK1053" s="60"/>
      <c r="ACL1053" s="60"/>
      <c r="ACM1053" s="60"/>
      <c r="ACN1053" s="60"/>
      <c r="ACO1053" s="60"/>
      <c r="ACP1053" s="60">
        <v>8.0161520664715597E-4</v>
      </c>
      <c r="ACQ1053" s="60"/>
      <c r="ACR1053" s="60"/>
      <c r="ACS1053" s="60"/>
      <c r="ACT1053" s="60"/>
      <c r="ACU1053" s="60"/>
      <c r="ACV1053" s="60"/>
      <c r="ACW1053" s="60"/>
      <c r="ACX1053" s="60"/>
      <c r="ACY1053" s="60">
        <v>1.0582581803147699</v>
      </c>
      <c r="ACZ1053" s="60"/>
      <c r="ADA1053" s="60"/>
      <c r="ADB1053" s="60"/>
      <c r="ADC1053" s="60"/>
      <c r="ADD1053" s="60"/>
      <c r="ADE1053" s="60"/>
    </row>
    <row r="1054" spans="760:785" x14ac:dyDescent="0.25">
      <c r="ACF1054" s="60"/>
      <c r="ACG1054" s="60"/>
      <c r="ACH1054" s="60"/>
      <c r="ACI1054" s="60"/>
      <c r="ACJ1054" s="60"/>
      <c r="ACK1054" s="60"/>
      <c r="ACL1054" s="60"/>
      <c r="ACM1054" s="60"/>
      <c r="ACN1054" s="60"/>
      <c r="ACO1054" s="60"/>
      <c r="ACP1054" s="60">
        <v>7.9909030022745902E-4</v>
      </c>
      <c r="ACQ1054" s="60"/>
      <c r="ACR1054" s="60"/>
      <c r="ACS1054" s="60"/>
      <c r="ACT1054" s="60"/>
      <c r="ACU1054" s="60"/>
      <c r="ACV1054" s="60"/>
      <c r="ACW1054" s="60"/>
      <c r="ACX1054" s="60"/>
      <c r="ACY1054" s="60">
        <v>1.0582462503944301</v>
      </c>
      <c r="ACZ1054" s="60"/>
      <c r="ADA1054" s="60"/>
      <c r="ADB1054" s="60"/>
      <c r="ADC1054" s="60"/>
      <c r="ADD1054" s="60"/>
      <c r="ADE1054" s="60"/>
    </row>
    <row r="1055" spans="760:785" x14ac:dyDescent="0.25">
      <c r="ACF1055" s="60"/>
      <c r="ACG1055" s="60"/>
      <c r="ACH1055" s="60"/>
      <c r="ACI1055" s="60"/>
      <c r="ACJ1055" s="60"/>
      <c r="ACK1055" s="60"/>
      <c r="ACL1055" s="60"/>
      <c r="ACM1055" s="60"/>
      <c r="ACN1055" s="60"/>
      <c r="ACO1055" s="60"/>
      <c r="ACP1055" s="60">
        <v>7.7432790177190498E-4</v>
      </c>
      <c r="ACQ1055" s="60"/>
      <c r="ACR1055" s="60"/>
      <c r="ACS1055" s="60"/>
      <c r="ACT1055" s="60"/>
      <c r="ACU1055" s="60"/>
      <c r="ACV1055" s="60"/>
      <c r="ACW1055" s="60"/>
      <c r="ACX1055" s="60"/>
      <c r="ACY1055" s="60">
        <v>1.05822652339738</v>
      </c>
      <c r="ACZ1055" s="60"/>
      <c r="ADA1055" s="60"/>
      <c r="ADB1055" s="60"/>
      <c r="ADC1055" s="60"/>
      <c r="ADD1055" s="60"/>
      <c r="ADE1055" s="60"/>
    </row>
    <row r="1056" spans="760:785" x14ac:dyDescent="0.25">
      <c r="ACF1056" s="60"/>
      <c r="ACG1056" s="60"/>
      <c r="ACH1056" s="60"/>
      <c r="ACI1056" s="60"/>
      <c r="ACJ1056" s="60"/>
      <c r="ACK1056" s="60"/>
      <c r="ACL1056" s="60"/>
      <c r="ACM1056" s="60"/>
      <c r="ACN1056" s="60"/>
      <c r="ACO1056" s="60"/>
      <c r="ACP1056" s="60">
        <v>7.4346287501103701E-4</v>
      </c>
      <c r="ACQ1056" s="60"/>
      <c r="ACR1056" s="60"/>
      <c r="ACS1056" s="60"/>
      <c r="ACT1056" s="60"/>
      <c r="ACU1056" s="60"/>
      <c r="ACV1056" s="60"/>
      <c r="ACW1056" s="60"/>
      <c r="ACX1056" s="60"/>
      <c r="ACY1056" s="60">
        <v>1.0580756639976601</v>
      </c>
      <c r="ACZ1056" s="60"/>
      <c r="ADA1056" s="60"/>
      <c r="ADB1056" s="60"/>
      <c r="ADC1056" s="60"/>
      <c r="ADD1056" s="60"/>
      <c r="ADE1056" s="60"/>
    </row>
    <row r="1057" spans="760:785" x14ac:dyDescent="0.25">
      <c r="ACF1057" s="60"/>
      <c r="ACG1057" s="60"/>
      <c r="ACH1057" s="60"/>
      <c r="ACI1057" s="60"/>
      <c r="ACJ1057" s="60"/>
      <c r="ACK1057" s="60"/>
      <c r="ACL1057" s="60"/>
      <c r="ACM1057" s="60"/>
      <c r="ACN1057" s="60"/>
      <c r="ACO1057" s="60"/>
      <c r="ACP1057" s="60">
        <v>7.2543785341403801E-4</v>
      </c>
      <c r="ACQ1057" s="60"/>
      <c r="ACR1057" s="60"/>
      <c r="ACS1057" s="60"/>
      <c r="ACT1057" s="60"/>
      <c r="ACU1057" s="60"/>
      <c r="ACV1057" s="60"/>
      <c r="ACW1057" s="60"/>
      <c r="ACX1057" s="60"/>
      <c r="ACY1057" s="60">
        <v>1.0580707611498299</v>
      </c>
      <c r="ACZ1057" s="60"/>
      <c r="ADA1057" s="60"/>
      <c r="ADB1057" s="60"/>
      <c r="ADC1057" s="60"/>
      <c r="ADD1057" s="60"/>
      <c r="ADE1057" s="60"/>
    </row>
    <row r="1058" spans="760:785" x14ac:dyDescent="0.25">
      <c r="ACF1058" s="60"/>
      <c r="ACG1058" s="60"/>
      <c r="ACH1058" s="60"/>
      <c r="ACI1058" s="60"/>
      <c r="ACJ1058" s="60"/>
      <c r="ACK1058" s="60"/>
      <c r="ACL1058" s="60"/>
      <c r="ACM1058" s="60"/>
      <c r="ACN1058" s="60"/>
      <c r="ACO1058" s="60"/>
      <c r="ACP1058" s="60">
        <v>7.1011226227441903E-4</v>
      </c>
      <c r="ACQ1058" s="60"/>
      <c r="ACR1058" s="60"/>
      <c r="ACS1058" s="60"/>
      <c r="ACT1058" s="60"/>
      <c r="ACU1058" s="60"/>
      <c r="ACV1058" s="60"/>
      <c r="ACW1058" s="60"/>
      <c r="ACX1058" s="60"/>
      <c r="ACY1058" s="60">
        <v>1.0580540662195399</v>
      </c>
      <c r="ACZ1058" s="60"/>
      <c r="ADA1058" s="60"/>
      <c r="ADB1058" s="60"/>
      <c r="ADC1058" s="60"/>
      <c r="ADD1058" s="60"/>
      <c r="ADE1058" s="60"/>
    </row>
    <row r="1059" spans="760:785" x14ac:dyDescent="0.25">
      <c r="ACF1059" s="60"/>
      <c r="ACG1059" s="60"/>
      <c r="ACH1059" s="60"/>
      <c r="ACI1059" s="60"/>
      <c r="ACJ1059" s="60"/>
      <c r="ACK1059" s="60"/>
      <c r="ACL1059" s="60"/>
      <c r="ACM1059" s="60"/>
      <c r="ACN1059" s="60"/>
      <c r="ACO1059" s="60"/>
      <c r="ACP1059" s="60">
        <v>6.8500600373378796E-4</v>
      </c>
      <c r="ACQ1059" s="60"/>
      <c r="ACR1059" s="60"/>
      <c r="ACS1059" s="60"/>
      <c r="ACT1059" s="60"/>
      <c r="ACU1059" s="60"/>
      <c r="ACV1059" s="60"/>
      <c r="ACW1059" s="60"/>
      <c r="ACX1059" s="60"/>
      <c r="ACY1059" s="60">
        <v>1.0580321727597699</v>
      </c>
      <c r="ACZ1059" s="60"/>
      <c r="ADA1059" s="60"/>
      <c r="ADB1059" s="60"/>
      <c r="ADC1059" s="60"/>
      <c r="ADD1059" s="60"/>
      <c r="ADE1059" s="60"/>
    </row>
    <row r="1060" spans="760:785" x14ac:dyDescent="0.25">
      <c r="ACF1060" s="60"/>
      <c r="ACG1060" s="60"/>
      <c r="ACH1060" s="60"/>
      <c r="ACI1060" s="60"/>
      <c r="ACJ1060" s="60"/>
      <c r="ACK1060" s="60"/>
      <c r="ACL1060" s="60"/>
      <c r="ACM1060" s="60"/>
      <c r="ACN1060" s="60"/>
      <c r="ACO1060" s="60"/>
      <c r="ACP1060" s="60">
        <v>6.5701141369856096E-4</v>
      </c>
      <c r="ACQ1060" s="60"/>
      <c r="ACR1060" s="60"/>
      <c r="ACS1060" s="60"/>
      <c r="ACT1060" s="60"/>
      <c r="ACU1060" s="60"/>
      <c r="ACV1060" s="60"/>
      <c r="ACW1060" s="60"/>
      <c r="ACX1060" s="60"/>
      <c r="ACY1060" s="60">
        <v>1.0579460662356499</v>
      </c>
      <c r="ACZ1060" s="60"/>
      <c r="ADA1060" s="60"/>
      <c r="ADB1060" s="60"/>
      <c r="ADC1060" s="60"/>
      <c r="ADD1060" s="60"/>
      <c r="ADE1060" s="60"/>
    </row>
    <row r="1061" spans="760:785" x14ac:dyDescent="0.25">
      <c r="ACF1061" s="60"/>
      <c r="ACG1061" s="60"/>
      <c r="ACH1061" s="60"/>
      <c r="ACI1061" s="60"/>
      <c r="ACJ1061" s="60"/>
      <c r="ACK1061" s="60"/>
      <c r="ACL1061" s="60"/>
      <c r="ACM1061" s="60"/>
      <c r="ACN1061" s="60"/>
      <c r="ACO1061" s="60"/>
      <c r="ACP1061" s="60">
        <v>6.5668863354649001E-4</v>
      </c>
      <c r="ACQ1061" s="60"/>
      <c r="ACR1061" s="60"/>
      <c r="ACS1061" s="60"/>
      <c r="ACT1061" s="60"/>
      <c r="ACU1061" s="60"/>
      <c r="ACV1061" s="60"/>
      <c r="ACW1061" s="60"/>
      <c r="ACX1061" s="60"/>
      <c r="ACY1061" s="60">
        <v>1.0579452625768999</v>
      </c>
      <c r="ACZ1061" s="60"/>
      <c r="ADA1061" s="60"/>
      <c r="ADB1061" s="60"/>
      <c r="ADC1061" s="60"/>
      <c r="ADD1061" s="60"/>
      <c r="ADE1061" s="60"/>
    </row>
    <row r="1062" spans="760:785" x14ac:dyDescent="0.25">
      <c r="ACF1062" s="60"/>
      <c r="ACG1062" s="60"/>
      <c r="ACH1062" s="60"/>
      <c r="ACI1062" s="60"/>
      <c r="ACJ1062" s="60"/>
      <c r="ACK1062" s="60"/>
      <c r="ACL1062" s="60"/>
      <c r="ACM1062" s="60"/>
      <c r="ACN1062" s="60"/>
      <c r="ACO1062" s="60"/>
      <c r="ACP1062" s="60">
        <v>5.94843719583153E-4</v>
      </c>
      <c r="ACQ1062" s="60"/>
      <c r="ACR1062" s="60"/>
      <c r="ACS1062" s="60"/>
      <c r="ACT1062" s="60"/>
      <c r="ACU1062" s="60"/>
      <c r="ACV1062" s="60"/>
      <c r="ACW1062" s="60"/>
      <c r="ACX1062" s="60"/>
      <c r="ACY1062" s="60">
        <v>1.05773438099378</v>
      </c>
      <c r="ACZ1062" s="60"/>
      <c r="ADA1062" s="60"/>
      <c r="ADB1062" s="60"/>
      <c r="ADC1062" s="60"/>
      <c r="ADD1062" s="60"/>
      <c r="ADE1062" s="60"/>
    </row>
    <row r="1063" spans="760:785" x14ac:dyDescent="0.25">
      <c r="ACF1063" s="60"/>
      <c r="ACG1063" s="60"/>
      <c r="ACH1063" s="60"/>
      <c r="ACI1063" s="60"/>
      <c r="ACJ1063" s="60"/>
      <c r="ACK1063" s="60"/>
      <c r="ACL1063" s="60"/>
      <c r="ACM1063" s="60"/>
      <c r="ACN1063" s="60"/>
      <c r="ACO1063" s="60"/>
      <c r="ACP1063" s="60">
        <v>5.5329542813369102E-4</v>
      </c>
      <c r="ACQ1063" s="60"/>
      <c r="ACR1063" s="60"/>
      <c r="ACS1063" s="60"/>
      <c r="ACT1063" s="60"/>
      <c r="ACU1063" s="60"/>
      <c r="ACV1063" s="60"/>
      <c r="ACW1063" s="60"/>
      <c r="ACX1063" s="60"/>
      <c r="ACY1063" s="60">
        <v>1.0576398830146601</v>
      </c>
      <c r="ACZ1063" s="60"/>
      <c r="ADA1063" s="60"/>
      <c r="ADB1063" s="60"/>
      <c r="ADC1063" s="60"/>
      <c r="ADD1063" s="60"/>
      <c r="ADE1063" s="60"/>
    </row>
    <row r="1064" spans="760:785" x14ac:dyDescent="0.25">
      <c r="ACF1064" s="60"/>
      <c r="ACG1064" s="60"/>
      <c r="ACH1064" s="60"/>
      <c r="ACI1064" s="60"/>
      <c r="ACJ1064" s="60"/>
      <c r="ACK1064" s="60"/>
      <c r="ACL1064" s="60"/>
      <c r="ACM1064" s="60"/>
      <c r="ACN1064" s="60"/>
      <c r="ACO1064" s="60"/>
      <c r="ACP1064" s="60">
        <v>5.4538699741964202E-4</v>
      </c>
      <c r="ACQ1064" s="60"/>
      <c r="ACR1064" s="60"/>
      <c r="ACS1064" s="60"/>
      <c r="ACT1064" s="60"/>
      <c r="ACU1064" s="60"/>
      <c r="ACV1064" s="60"/>
      <c r="ACW1064" s="60"/>
      <c r="ACX1064" s="60"/>
      <c r="ACY1064" s="60">
        <v>1.05763938582857</v>
      </c>
      <c r="ACZ1064" s="60"/>
      <c r="ADA1064" s="60"/>
      <c r="ADB1064" s="60"/>
      <c r="ADC1064" s="60"/>
      <c r="ADD1064" s="60"/>
      <c r="ADE1064" s="60"/>
    </row>
    <row r="1065" spans="760:785" x14ac:dyDescent="0.25">
      <c r="ACF1065" s="60"/>
      <c r="ACG1065" s="60"/>
      <c r="ACH1065" s="60"/>
      <c r="ACI1065" s="60"/>
      <c r="ACJ1065" s="60"/>
      <c r="ACK1065" s="60"/>
      <c r="ACL1065" s="60"/>
      <c r="ACM1065" s="60"/>
      <c r="ACN1065" s="60"/>
      <c r="ACO1065" s="60"/>
      <c r="ACP1065" s="60">
        <v>5.1951177699351397E-4</v>
      </c>
      <c r="ACQ1065" s="60"/>
      <c r="ACR1065" s="60"/>
      <c r="ACS1065" s="60"/>
      <c r="ACT1065" s="60"/>
      <c r="ACU1065" s="60"/>
      <c r="ACV1065" s="60"/>
      <c r="ACW1065" s="60"/>
      <c r="ACX1065" s="60"/>
      <c r="ACY1065" s="60">
        <v>1.0576037202380499</v>
      </c>
      <c r="ACZ1065" s="60"/>
      <c r="ADA1065" s="60"/>
      <c r="ADB1065" s="60"/>
      <c r="ADC1065" s="60"/>
      <c r="ADD1065" s="60"/>
      <c r="ADE1065" s="60"/>
    </row>
    <row r="1066" spans="760:785" x14ac:dyDescent="0.25">
      <c r="ACF1066" s="60"/>
      <c r="ACG1066" s="60"/>
      <c r="ACH1066" s="60"/>
      <c r="ACI1066" s="60"/>
      <c r="ACJ1066" s="60"/>
      <c r="ACK1066" s="60"/>
      <c r="ACL1066" s="60"/>
      <c r="ACM1066" s="60"/>
      <c r="ACN1066" s="60"/>
      <c r="ACO1066" s="60"/>
      <c r="ACP1066" s="60">
        <v>1.6680304440411801E-4</v>
      </c>
      <c r="ACQ1066" s="60"/>
      <c r="ACR1066" s="60"/>
      <c r="ACS1066" s="60"/>
      <c r="ACT1066" s="60"/>
      <c r="ACU1066" s="60"/>
      <c r="ACV1066" s="60"/>
      <c r="ACW1066" s="60"/>
      <c r="ACX1066" s="60"/>
      <c r="ACY1066" s="60">
        <v>1.05751120889116</v>
      </c>
      <c r="ACZ1066" s="60"/>
      <c r="ADA1066" s="60"/>
      <c r="ADB1066" s="60"/>
      <c r="ADC1066" s="60"/>
      <c r="ADD1066" s="60"/>
      <c r="ADE1066" s="60"/>
    </row>
    <row r="1067" spans="760:785" x14ac:dyDescent="0.25">
      <c r="ACF1067" s="60"/>
      <c r="ACG1067" s="60"/>
      <c r="ACH1067" s="60"/>
      <c r="ACI1067" s="60"/>
      <c r="ACJ1067" s="60"/>
      <c r="ACK1067" s="60"/>
      <c r="ACL1067" s="60"/>
      <c r="ACM1067" s="60"/>
      <c r="ACN1067" s="60"/>
      <c r="ACO1067" s="60"/>
      <c r="ACP1067" s="60">
        <v>1.6225185695957901E-4</v>
      </c>
      <c r="ACQ1067" s="60"/>
      <c r="ACR1067" s="60"/>
      <c r="ACS1067" s="60"/>
      <c r="ACT1067" s="60"/>
      <c r="ACU1067" s="60"/>
      <c r="ACV1067" s="60"/>
      <c r="ACW1067" s="60"/>
      <c r="ACX1067" s="60"/>
      <c r="ACY1067" s="60">
        <v>1.05748373747683</v>
      </c>
      <c r="ACZ1067" s="60"/>
      <c r="ADA1067" s="60"/>
      <c r="ADB1067" s="60"/>
      <c r="ADC1067" s="60"/>
      <c r="ADD1067" s="60"/>
      <c r="ADE1067" s="60"/>
    </row>
    <row r="1068" spans="760:785" x14ac:dyDescent="0.25">
      <c r="ACF1068" s="60"/>
      <c r="ACG1068" s="60"/>
      <c r="ACH1068" s="60"/>
      <c r="ACI1068" s="60"/>
      <c r="ACJ1068" s="60"/>
      <c r="ACK1068" s="60"/>
      <c r="ACL1068" s="60"/>
      <c r="ACM1068" s="60"/>
      <c r="ACN1068" s="60"/>
      <c r="ACO1068" s="60"/>
      <c r="ACP1068" s="60">
        <v>1.39006061757351E-4</v>
      </c>
      <c r="ACQ1068" s="60"/>
      <c r="ACR1068" s="60"/>
      <c r="ACS1068" s="60"/>
      <c r="ACT1068" s="60"/>
      <c r="ACU1068" s="60"/>
      <c r="ACV1068" s="60"/>
      <c r="ACW1068" s="60"/>
      <c r="ACX1068" s="60"/>
      <c r="ACY1068" s="60">
        <v>1.0574197514738699</v>
      </c>
      <c r="ACZ1068" s="60"/>
      <c r="ADA1068" s="60"/>
      <c r="ADB1068" s="60"/>
      <c r="ADC1068" s="60"/>
      <c r="ADD1068" s="60"/>
      <c r="ADE1068" s="60"/>
    </row>
    <row r="1069" spans="760:785" x14ac:dyDescent="0.25">
      <c r="ACF1069" s="60"/>
      <c r="ACG1069" s="60"/>
      <c r="ACH1069" s="60"/>
      <c r="ACI1069" s="60"/>
      <c r="ACJ1069" s="60"/>
      <c r="ACK1069" s="60"/>
      <c r="ACL1069" s="60"/>
      <c r="ACM1069" s="60"/>
      <c r="ACN1069" s="60"/>
      <c r="ACO1069" s="60"/>
      <c r="ACP1069" s="60">
        <v>1.1581173668812E-4</v>
      </c>
      <c r="ACQ1069" s="60"/>
      <c r="ACR1069" s="60"/>
      <c r="ACS1069" s="60"/>
      <c r="ACT1069" s="60"/>
      <c r="ACU1069" s="60"/>
      <c r="ACV1069" s="60"/>
      <c r="ACW1069" s="60"/>
      <c r="ACX1069" s="60"/>
      <c r="ACY1069" s="60">
        <v>1.0573157142392</v>
      </c>
      <c r="ACZ1069" s="60"/>
      <c r="ADA1069" s="60"/>
      <c r="ADB1069" s="60"/>
      <c r="ADC1069" s="60"/>
      <c r="ADD1069" s="60"/>
      <c r="ADE1069" s="60"/>
    </row>
    <row r="1070" spans="760:785" x14ac:dyDescent="0.25">
      <c r="ACF1070" s="60"/>
      <c r="ACG1070" s="60"/>
      <c r="ACH1070" s="60"/>
      <c r="ACI1070" s="60"/>
      <c r="ACJ1070" s="60"/>
      <c r="ACK1070" s="60"/>
      <c r="ACL1070" s="60"/>
      <c r="ACM1070" s="60"/>
      <c r="ACN1070" s="60"/>
      <c r="ACO1070" s="60"/>
      <c r="ACP1070" s="60">
        <v>1.0605506091242999E-4</v>
      </c>
      <c r="ACQ1070" s="60"/>
      <c r="ACR1070" s="60"/>
      <c r="ACS1070" s="60"/>
      <c r="ACT1070" s="60"/>
      <c r="ACU1070" s="60"/>
      <c r="ACV1070" s="60"/>
      <c r="ACW1070" s="60"/>
      <c r="ACX1070" s="60"/>
      <c r="ACY1070" s="60">
        <v>1.0572412845585499</v>
      </c>
      <c r="ACZ1070" s="60"/>
      <c r="ADA1070" s="60"/>
      <c r="ADB1070" s="60"/>
      <c r="ADC1070" s="60"/>
      <c r="ADD1070" s="60"/>
      <c r="ADE1070" s="60"/>
    </row>
    <row r="1071" spans="760:785" x14ac:dyDescent="0.25">
      <c r="ACF1071" s="60"/>
      <c r="ACG1071" s="60"/>
      <c r="ACH1071" s="60"/>
      <c r="ACI1071" s="60"/>
      <c r="ACJ1071" s="60"/>
      <c r="ACK1071" s="60"/>
      <c r="ACL1071" s="60"/>
      <c r="ACM1071" s="60"/>
      <c r="ACN1071" s="60"/>
      <c r="ACO1071" s="60"/>
      <c r="ACP1071" s="312">
        <v>5.5511151231257802E-17</v>
      </c>
      <c r="ACQ1071" s="60"/>
      <c r="ACR1071" s="60"/>
      <c r="ACS1071" s="60"/>
      <c r="ACT1071" s="60"/>
      <c r="ACU1071" s="60"/>
      <c r="ACV1071" s="60"/>
      <c r="ACW1071" s="60"/>
      <c r="ACX1071" s="60"/>
      <c r="ACY1071" s="60">
        <v>1.0570941100992199</v>
      </c>
      <c r="ACZ1071" s="60"/>
      <c r="ADA1071" s="60"/>
      <c r="ADB1071" s="60"/>
      <c r="ADC1071" s="60"/>
      <c r="ADD1071" s="60"/>
      <c r="ADE1071" s="60"/>
    </row>
    <row r="1072" spans="760:785" x14ac:dyDescent="0.25">
      <c r="ACF1072" s="60"/>
      <c r="ACG1072" s="60"/>
      <c r="ACH1072" s="60"/>
      <c r="ACI1072" s="60"/>
      <c r="ACJ1072" s="60"/>
      <c r="ACK1072" s="60"/>
      <c r="ACL1072" s="60"/>
      <c r="ACM1072" s="60"/>
      <c r="ACN1072" s="60"/>
      <c r="ACO1072" s="60"/>
      <c r="ACP1072" s="312">
        <v>4.1633363423443401E-17</v>
      </c>
      <c r="ACQ1072" s="60"/>
      <c r="ACR1072" s="60"/>
      <c r="ACS1072" s="60"/>
      <c r="ACT1072" s="60"/>
      <c r="ACU1072" s="60"/>
      <c r="ACV1072" s="60"/>
      <c r="ACW1072" s="60"/>
      <c r="ACX1072" s="60"/>
      <c r="ACY1072" s="60">
        <v>1.0570738872352501</v>
      </c>
      <c r="ACZ1072" s="60"/>
      <c r="ADA1072" s="60"/>
      <c r="ADB1072" s="60"/>
      <c r="ADC1072" s="60"/>
      <c r="ADD1072" s="60"/>
      <c r="ADE1072" s="60"/>
    </row>
    <row r="1073" spans="760:785" x14ac:dyDescent="0.25">
      <c r="ACF1073" s="60"/>
      <c r="ACG1073" s="60"/>
      <c r="ACH1073" s="60"/>
      <c r="ACI1073" s="60"/>
      <c r="ACJ1073" s="60"/>
      <c r="ACK1073" s="60"/>
      <c r="ACL1073" s="60"/>
      <c r="ACM1073" s="60"/>
      <c r="ACN1073" s="60"/>
      <c r="ACO1073" s="60"/>
      <c r="ACP1073" s="312">
        <v>3.4694469519536099E-17</v>
      </c>
      <c r="ACQ1073" s="60"/>
      <c r="ACR1073" s="60"/>
      <c r="ACS1073" s="60"/>
      <c r="ACT1073" s="60"/>
      <c r="ACU1073" s="60"/>
      <c r="ACV1073" s="60"/>
      <c r="ACW1073" s="60"/>
      <c r="ACX1073" s="60"/>
      <c r="ACY1073" s="60">
        <v>1.05697120138131</v>
      </c>
      <c r="ACZ1073" s="60"/>
      <c r="ADA1073" s="60"/>
      <c r="ADB1073" s="60"/>
      <c r="ADC1073" s="60"/>
      <c r="ADD1073" s="60"/>
      <c r="ADE1073" s="60"/>
    </row>
    <row r="1074" spans="760:785" x14ac:dyDescent="0.25">
      <c r="ACF1074" s="60"/>
      <c r="ACG1074" s="60"/>
      <c r="ACH1074" s="60"/>
      <c r="ACI1074" s="60"/>
      <c r="ACJ1074" s="60"/>
      <c r="ACK1074" s="60"/>
      <c r="ACL1074" s="60"/>
      <c r="ACM1074" s="60"/>
      <c r="ACN1074" s="60"/>
      <c r="ACO1074" s="60"/>
      <c r="ACP1074" s="312">
        <v>2.7755575615628901E-17</v>
      </c>
      <c r="ACQ1074" s="60"/>
      <c r="ACR1074" s="60"/>
      <c r="ACS1074" s="60"/>
      <c r="ACT1074" s="60"/>
      <c r="ACU1074" s="60"/>
      <c r="ACV1074" s="60"/>
      <c r="ACW1074" s="60"/>
      <c r="ACX1074" s="60"/>
      <c r="ACY1074" s="60">
        <v>1.0569601545669001</v>
      </c>
      <c r="ACZ1074" s="60"/>
      <c r="ADA1074" s="60"/>
      <c r="ADB1074" s="60"/>
      <c r="ADC1074" s="60"/>
      <c r="ADD1074" s="60"/>
      <c r="ADE1074" s="60"/>
    </row>
    <row r="1075" spans="760:785" x14ac:dyDescent="0.25">
      <c r="ACF1075" s="60"/>
      <c r="ACG1075" s="60"/>
      <c r="ACH1075" s="60"/>
      <c r="ACI1075" s="60"/>
      <c r="ACJ1075" s="60"/>
      <c r="ACK1075" s="60"/>
      <c r="ACL1075" s="60"/>
      <c r="ACM1075" s="60"/>
      <c r="ACN1075" s="60"/>
      <c r="ACO1075" s="60"/>
      <c r="ACP1075" s="312">
        <v>2.7755575615628901E-17</v>
      </c>
      <c r="ACQ1075" s="60"/>
      <c r="ACR1075" s="60"/>
      <c r="ACS1075" s="60"/>
      <c r="ACT1075" s="60"/>
      <c r="ACU1075" s="60"/>
      <c r="ACV1075" s="60"/>
      <c r="ACW1075" s="60"/>
      <c r="ACX1075" s="60"/>
      <c r="ACY1075" s="60">
        <v>1.0568431172342201</v>
      </c>
      <c r="ACZ1075" s="60"/>
      <c r="ADA1075" s="60"/>
      <c r="ADB1075" s="60"/>
      <c r="ADC1075" s="60"/>
      <c r="ADD1075" s="60"/>
      <c r="ADE1075" s="60"/>
    </row>
    <row r="1076" spans="760:785" x14ac:dyDescent="0.25">
      <c r="ACF1076" s="60"/>
      <c r="ACG1076" s="60"/>
      <c r="ACH1076" s="60"/>
      <c r="ACI1076" s="60"/>
      <c r="ACJ1076" s="60"/>
      <c r="ACK1076" s="60"/>
      <c r="ACL1076" s="60"/>
      <c r="ACM1076" s="60"/>
      <c r="ACN1076" s="60"/>
      <c r="ACO1076" s="60"/>
      <c r="ACP1076" s="312">
        <v>2.7755575615628901E-17</v>
      </c>
      <c r="ACQ1076" s="60"/>
      <c r="ACR1076" s="60"/>
      <c r="ACS1076" s="60"/>
      <c r="ACT1076" s="60"/>
      <c r="ACU1076" s="60"/>
      <c r="ACV1076" s="60"/>
      <c r="ACW1076" s="60"/>
      <c r="ACX1076" s="60"/>
      <c r="ACY1076" s="60">
        <v>1.0568389560395499</v>
      </c>
      <c r="ACZ1076" s="60"/>
      <c r="ADA1076" s="60"/>
      <c r="ADB1076" s="60"/>
      <c r="ADC1076" s="60"/>
      <c r="ADD1076" s="60"/>
      <c r="ADE1076" s="60"/>
    </row>
    <row r="1077" spans="760:785" x14ac:dyDescent="0.25">
      <c r="ACF1077" s="60"/>
      <c r="ACG1077" s="60"/>
      <c r="ACH1077" s="60"/>
      <c r="ACI1077" s="60"/>
      <c r="ACJ1077" s="60"/>
      <c r="ACK1077" s="60"/>
      <c r="ACL1077" s="60"/>
      <c r="ACM1077" s="60"/>
      <c r="ACN1077" s="60"/>
      <c r="ACO1077" s="60"/>
      <c r="ACP1077" s="312">
        <v>2.7755575615628901E-17</v>
      </c>
      <c r="ACQ1077" s="60"/>
      <c r="ACR1077" s="60"/>
      <c r="ACS1077" s="60"/>
      <c r="ACT1077" s="60"/>
      <c r="ACU1077" s="60"/>
      <c r="ACV1077" s="60"/>
      <c r="ACW1077" s="60"/>
      <c r="ACX1077" s="60"/>
      <c r="ACY1077" s="60">
        <v>1.0568372641928201</v>
      </c>
      <c r="ACZ1077" s="60"/>
      <c r="ADA1077" s="60"/>
      <c r="ADB1077" s="60"/>
      <c r="ADC1077" s="60"/>
      <c r="ADD1077" s="60"/>
      <c r="ADE1077" s="60"/>
    </row>
    <row r="1078" spans="760:785" x14ac:dyDescent="0.25">
      <c r="ACF1078" s="60"/>
      <c r="ACG1078" s="60"/>
      <c r="ACH1078" s="60"/>
      <c r="ACI1078" s="60"/>
      <c r="ACJ1078" s="60"/>
      <c r="ACK1078" s="60"/>
      <c r="ACL1078" s="60"/>
      <c r="ACM1078" s="60"/>
      <c r="ACN1078" s="60"/>
      <c r="ACO1078" s="60"/>
      <c r="ACP1078" s="312">
        <v>2.7755575615628901E-17</v>
      </c>
      <c r="ACQ1078" s="60"/>
      <c r="ACR1078" s="60"/>
      <c r="ACS1078" s="60"/>
      <c r="ACT1078" s="60"/>
      <c r="ACU1078" s="60"/>
      <c r="ACV1078" s="60"/>
      <c r="ACW1078" s="60"/>
      <c r="ACX1078" s="60"/>
      <c r="ACY1078" s="60">
        <v>1.0567820810431201</v>
      </c>
      <c r="ACZ1078" s="60"/>
      <c r="ADA1078" s="60"/>
      <c r="ADB1078" s="60"/>
      <c r="ADC1078" s="60"/>
      <c r="ADD1078" s="60"/>
      <c r="ADE1078" s="60"/>
    </row>
    <row r="1079" spans="760:785" x14ac:dyDescent="0.25">
      <c r="ACF1079" s="60"/>
      <c r="ACG1079" s="60"/>
      <c r="ACH1079" s="60"/>
      <c r="ACI1079" s="60"/>
      <c r="ACJ1079" s="60"/>
      <c r="ACK1079" s="60"/>
      <c r="ACL1079" s="60"/>
      <c r="ACM1079" s="60"/>
      <c r="ACN1079" s="60"/>
      <c r="ACO1079" s="60"/>
      <c r="ACP1079" s="312">
        <v>1.84314369322536E-17</v>
      </c>
      <c r="ACQ1079" s="60"/>
      <c r="ACR1079" s="60"/>
      <c r="ACS1079" s="60"/>
      <c r="ACT1079" s="60"/>
      <c r="ACU1079" s="60"/>
      <c r="ACV1079" s="60"/>
      <c r="ACW1079" s="60"/>
      <c r="ACX1079" s="60"/>
      <c r="ACY1079" s="60">
        <v>1.0567222770665201</v>
      </c>
      <c r="ACZ1079" s="60"/>
      <c r="ADA1079" s="60"/>
      <c r="ADB1079" s="60"/>
      <c r="ADC1079" s="60"/>
      <c r="ADD1079" s="60"/>
      <c r="ADE1079" s="60"/>
    </row>
    <row r="1080" spans="760:785" x14ac:dyDescent="0.25">
      <c r="ACF1080" s="60"/>
      <c r="ACG1080" s="60"/>
      <c r="ACH1080" s="60"/>
      <c r="ACI1080" s="60"/>
      <c r="ACJ1080" s="60"/>
      <c r="ACK1080" s="60"/>
      <c r="ACL1080" s="60"/>
      <c r="ACM1080" s="60"/>
      <c r="ACN1080" s="60"/>
      <c r="ACO1080" s="60"/>
      <c r="ACP1080" s="312">
        <v>1.38777878078145E-17</v>
      </c>
      <c r="ACQ1080" s="60"/>
      <c r="ACR1080" s="60"/>
      <c r="ACS1080" s="60"/>
      <c r="ACT1080" s="60"/>
      <c r="ACU1080" s="60"/>
      <c r="ACV1080" s="60"/>
      <c r="ACW1080" s="60"/>
      <c r="ACX1080" s="60"/>
      <c r="ACY1080" s="60">
        <v>1.0566964043757101</v>
      </c>
      <c r="ACZ1080" s="60"/>
      <c r="ADA1080" s="60"/>
      <c r="ADB1080" s="60"/>
      <c r="ADC1080" s="60"/>
      <c r="ADD1080" s="60"/>
      <c r="ADE1080" s="60"/>
    </row>
    <row r="1081" spans="760:785" x14ac:dyDescent="0.25">
      <c r="ACF1081" s="60"/>
      <c r="ACG1081" s="60"/>
      <c r="ACH1081" s="60"/>
      <c r="ACI1081" s="60"/>
      <c r="ACJ1081" s="60"/>
      <c r="ACK1081" s="60"/>
      <c r="ACL1081" s="60"/>
      <c r="ACM1081" s="60"/>
      <c r="ACN1081" s="60"/>
      <c r="ACO1081" s="60"/>
      <c r="ACP1081" s="312">
        <v>1.32272665043232E-17</v>
      </c>
      <c r="ACQ1081" s="60"/>
      <c r="ACR1081" s="60"/>
      <c r="ACS1081" s="60"/>
      <c r="ACT1081" s="60"/>
      <c r="ACU1081" s="60"/>
      <c r="ACV1081" s="60"/>
      <c r="ACW1081" s="60"/>
      <c r="ACX1081" s="60"/>
      <c r="ACY1081" s="60">
        <v>1.0566849157223701</v>
      </c>
      <c r="ACZ1081" s="60"/>
      <c r="ADA1081" s="60"/>
      <c r="ADB1081" s="60"/>
      <c r="ADC1081" s="60"/>
      <c r="ADD1081" s="60"/>
      <c r="ADE1081" s="60"/>
    </row>
    <row r="1082" spans="760:785" x14ac:dyDescent="0.25">
      <c r="ACF1082" s="60"/>
      <c r="ACG1082" s="60"/>
      <c r="ACH1082" s="60"/>
      <c r="ACI1082" s="60"/>
      <c r="ACJ1082" s="60"/>
      <c r="ACK1082" s="60"/>
      <c r="ACL1082" s="60"/>
      <c r="ACM1082" s="60"/>
      <c r="ACN1082" s="60"/>
      <c r="ACO1082" s="60"/>
      <c r="ACP1082" s="312">
        <v>6.9388939039072299E-18</v>
      </c>
      <c r="ACQ1082" s="60"/>
      <c r="ACR1082" s="60"/>
      <c r="ACS1082" s="60"/>
      <c r="ACT1082" s="60"/>
      <c r="ACU1082" s="60"/>
      <c r="ACV1082" s="60"/>
      <c r="ACW1082" s="60"/>
      <c r="ACX1082" s="60"/>
      <c r="ACY1082" s="60">
        <v>1.0566024485238901</v>
      </c>
      <c r="ACZ1082" s="60"/>
      <c r="ADA1082" s="60"/>
      <c r="ADB1082" s="60"/>
      <c r="ADC1082" s="60"/>
      <c r="ADD1082" s="60"/>
      <c r="ADE1082" s="60"/>
    </row>
    <row r="1083" spans="760:785" x14ac:dyDescent="0.25">
      <c r="ACF1083" s="60"/>
      <c r="ACG1083" s="60"/>
      <c r="ACH1083" s="60"/>
      <c r="ACI1083" s="60"/>
      <c r="ACJ1083" s="60"/>
      <c r="ACK1083" s="60"/>
      <c r="ACL1083" s="60"/>
      <c r="ACM1083" s="60"/>
      <c r="ACN1083" s="60"/>
      <c r="ACO1083" s="60"/>
      <c r="ACP1083" s="312">
        <v>6.9388939039072299E-18</v>
      </c>
      <c r="ACQ1083" s="60"/>
      <c r="ACR1083" s="60"/>
      <c r="ACS1083" s="60"/>
      <c r="ACT1083" s="60"/>
      <c r="ACU1083" s="60"/>
      <c r="ACV1083" s="60"/>
      <c r="ACW1083" s="60"/>
      <c r="ACX1083" s="60"/>
      <c r="ACY1083" s="60">
        <v>1.0563594162162699</v>
      </c>
      <c r="ACZ1083" s="60"/>
      <c r="ADA1083" s="60"/>
      <c r="ADB1083" s="60"/>
      <c r="ADC1083" s="60"/>
      <c r="ADD1083" s="60"/>
      <c r="ADE1083" s="60"/>
    </row>
    <row r="1084" spans="760:785" x14ac:dyDescent="0.25">
      <c r="ACF1084" s="60"/>
      <c r="ACG1084" s="60"/>
      <c r="ACH1084" s="60"/>
      <c r="ACI1084" s="60"/>
      <c r="ACJ1084" s="60"/>
      <c r="ACK1084" s="60"/>
      <c r="ACL1084" s="60"/>
      <c r="ACM1084" s="60"/>
      <c r="ACN1084" s="60"/>
      <c r="ACO1084" s="60"/>
      <c r="ACP1084" s="312">
        <v>6.9388939039072299E-18</v>
      </c>
      <c r="ACQ1084" s="60"/>
      <c r="ACR1084" s="60"/>
      <c r="ACS1084" s="60"/>
      <c r="ACT1084" s="60"/>
      <c r="ACU1084" s="60"/>
      <c r="ACV1084" s="60"/>
      <c r="ACW1084" s="60"/>
      <c r="ACX1084" s="60"/>
      <c r="ACY1084" s="60">
        <v>1.05628094277249</v>
      </c>
      <c r="ACZ1084" s="60"/>
      <c r="ADA1084" s="60"/>
      <c r="ADB1084" s="60"/>
      <c r="ADC1084" s="60"/>
      <c r="ADD1084" s="60"/>
      <c r="ADE1084" s="60"/>
    </row>
    <row r="1085" spans="760:785" x14ac:dyDescent="0.25">
      <c r="ACF1085" s="60"/>
      <c r="ACG1085" s="60"/>
      <c r="ACH1085" s="60"/>
      <c r="ACI1085" s="60"/>
      <c r="ACJ1085" s="60"/>
      <c r="ACK1085" s="60"/>
      <c r="ACL1085" s="60"/>
      <c r="ACM1085" s="60"/>
      <c r="ACN1085" s="60"/>
      <c r="ACO1085" s="60"/>
      <c r="ACP1085" s="312">
        <v>4.33680868994202E-18</v>
      </c>
      <c r="ACQ1085" s="60"/>
      <c r="ACR1085" s="60"/>
      <c r="ACS1085" s="60"/>
      <c r="ACT1085" s="60"/>
      <c r="ACU1085" s="60"/>
      <c r="ACV1085" s="60"/>
      <c r="ACW1085" s="60"/>
      <c r="ACX1085" s="60"/>
      <c r="ACY1085" s="60">
        <v>1.0562703472233601</v>
      </c>
      <c r="ACZ1085" s="60"/>
      <c r="ADA1085" s="60"/>
      <c r="ADB1085" s="60"/>
      <c r="ADC1085" s="60"/>
      <c r="ADD1085" s="60"/>
      <c r="ADE1085" s="60"/>
    </row>
    <row r="1086" spans="760:785" x14ac:dyDescent="0.25">
      <c r="ACF1086" s="60"/>
      <c r="ACG1086" s="60"/>
      <c r="ACH1086" s="60"/>
      <c r="ACI1086" s="60"/>
      <c r="ACJ1086" s="60"/>
      <c r="ACK1086" s="60"/>
      <c r="ACL1086" s="60"/>
      <c r="ACM1086" s="60"/>
      <c r="ACN1086" s="60"/>
      <c r="ACO1086" s="60"/>
      <c r="ACP1086" s="312">
        <v>1.7347234759768102E-18</v>
      </c>
      <c r="ACQ1086" s="60"/>
      <c r="ACR1086" s="60"/>
      <c r="ACS1086" s="60"/>
      <c r="ACT1086" s="60"/>
      <c r="ACU1086" s="60"/>
      <c r="ACV1086" s="60"/>
      <c r="ACW1086" s="60"/>
      <c r="ACX1086" s="60"/>
      <c r="ACY1086" s="60">
        <v>1.05624658328239</v>
      </c>
      <c r="ACZ1086" s="60"/>
      <c r="ADA1086" s="60"/>
      <c r="ADB1086" s="60"/>
      <c r="ADC1086" s="60"/>
      <c r="ADD1086" s="60"/>
      <c r="ADE1086" s="60"/>
    </row>
    <row r="1087" spans="760:785" x14ac:dyDescent="0.25">
      <c r="ACF1087" s="60"/>
      <c r="ACG1087" s="60"/>
      <c r="ACH1087" s="60"/>
      <c r="ACI1087" s="60"/>
      <c r="ACJ1087" s="60"/>
      <c r="ACK1087" s="60"/>
      <c r="ACL1087" s="60"/>
      <c r="ACM1087" s="60"/>
      <c r="ACN1087" s="60"/>
      <c r="ACO1087" s="60"/>
      <c r="ACP1087" s="60"/>
      <c r="ACQ1087" s="60"/>
      <c r="ACR1087" s="60"/>
      <c r="ACS1087" s="60"/>
      <c r="ACT1087" s="60"/>
      <c r="ACU1087" s="60"/>
      <c r="ACV1087" s="60"/>
      <c r="ACW1087" s="60"/>
      <c r="ACX1087" s="60"/>
      <c r="ACY1087" s="60">
        <v>1.05616893571846</v>
      </c>
      <c r="ACZ1087" s="60"/>
      <c r="ADA1087" s="60"/>
      <c r="ADB1087" s="60"/>
      <c r="ADC1087" s="60"/>
      <c r="ADD1087" s="60"/>
      <c r="ADE1087" s="60"/>
    </row>
    <row r="1088" spans="760:785" x14ac:dyDescent="0.25">
      <c r="ACF1088" s="60"/>
      <c r="ACG1088" s="60"/>
      <c r="ACH1088" s="60"/>
      <c r="ACI1088" s="60"/>
      <c r="ACJ1088" s="60"/>
      <c r="ACK1088" s="60"/>
      <c r="ACL1088" s="60"/>
      <c r="ACM1088" s="60"/>
      <c r="ACN1088" s="60"/>
      <c r="ACO1088" s="60"/>
      <c r="ACP1088" s="60"/>
      <c r="ACQ1088" s="60"/>
      <c r="ACR1088" s="60"/>
      <c r="ACS1088" s="60"/>
      <c r="ACT1088" s="60"/>
      <c r="ACU1088" s="60"/>
      <c r="ACV1088" s="60"/>
      <c r="ACW1088" s="60"/>
      <c r="ACX1088" s="60"/>
      <c r="ACY1088" s="60">
        <v>1.0561642022281299</v>
      </c>
      <c r="ACZ1088" s="60"/>
      <c r="ADA1088" s="60"/>
      <c r="ADB1088" s="60"/>
      <c r="ADC1088" s="60"/>
      <c r="ADD1088" s="60"/>
      <c r="ADE1088" s="60"/>
    </row>
    <row r="1089" spans="760:785" x14ac:dyDescent="0.25">
      <c r="ACF1089" s="60"/>
      <c r="ACG1089" s="60"/>
      <c r="ACH1089" s="60"/>
      <c r="ACI1089" s="60"/>
      <c r="ACJ1089" s="60"/>
      <c r="ACK1089" s="60"/>
      <c r="ACL1089" s="60"/>
      <c r="ACM1089" s="60"/>
      <c r="ACN1089" s="60"/>
      <c r="ACO1089" s="60"/>
      <c r="ACP1089" s="60"/>
      <c r="ACQ1089" s="60"/>
      <c r="ACR1089" s="60"/>
      <c r="ACS1089" s="60"/>
      <c r="ACT1089" s="60"/>
      <c r="ACU1089" s="60"/>
      <c r="ACV1089" s="60"/>
      <c r="ACW1089" s="60"/>
      <c r="ACX1089" s="60"/>
      <c r="ACY1089" s="60">
        <v>1.0561621422876999</v>
      </c>
      <c r="ACZ1089" s="60"/>
      <c r="ADA1089" s="60"/>
      <c r="ADB1089" s="60"/>
      <c r="ADC1089" s="60"/>
      <c r="ADD1089" s="60"/>
      <c r="ADE1089" s="60"/>
    </row>
    <row r="1090" spans="760:785" x14ac:dyDescent="0.25">
      <c r="ACF1090" s="60"/>
      <c r="ACG1090" s="60"/>
      <c r="ACH1090" s="60"/>
      <c r="ACI1090" s="60"/>
      <c r="ACJ1090" s="60"/>
      <c r="ACK1090" s="60"/>
      <c r="ACL1090" s="60"/>
      <c r="ACM1090" s="60"/>
      <c r="ACN1090" s="60"/>
      <c r="ACO1090" s="60"/>
      <c r="ACP1090" s="60"/>
      <c r="ACQ1090" s="60"/>
      <c r="ACR1090" s="60"/>
      <c r="ACS1090" s="60"/>
      <c r="ACT1090" s="60"/>
      <c r="ACU1090" s="60"/>
      <c r="ACV1090" s="60"/>
      <c r="ACW1090" s="60"/>
      <c r="ACX1090" s="60"/>
      <c r="ACY1090" s="60">
        <v>1.0561130160169101</v>
      </c>
      <c r="ACZ1090" s="60"/>
      <c r="ADA1090" s="60"/>
      <c r="ADB1090" s="60"/>
      <c r="ADC1090" s="60"/>
      <c r="ADD1090" s="60"/>
      <c r="ADE1090" s="60"/>
    </row>
    <row r="1091" spans="760:785" x14ac:dyDescent="0.25">
      <c r="ACF1091" s="60"/>
      <c r="ACG1091" s="60"/>
      <c r="ACH1091" s="60"/>
      <c r="ACI1091" s="60"/>
      <c r="ACJ1091" s="60"/>
      <c r="ACK1091" s="60"/>
      <c r="ACL1091" s="60"/>
      <c r="ACM1091" s="60"/>
      <c r="ACN1091" s="60"/>
      <c r="ACO1091" s="60"/>
      <c r="ACP1091" s="60"/>
      <c r="ACQ1091" s="60"/>
      <c r="ACR1091" s="60"/>
      <c r="ACS1091" s="60"/>
      <c r="ACT1091" s="60"/>
      <c r="ACU1091" s="60"/>
      <c r="ACV1091" s="60"/>
      <c r="ACW1091" s="60"/>
      <c r="ACX1091" s="60"/>
      <c r="ACY1091" s="60">
        <v>1.0560702299996401</v>
      </c>
      <c r="ACZ1091" s="60"/>
      <c r="ADA1091" s="60"/>
      <c r="ADB1091" s="60"/>
      <c r="ADC1091" s="60"/>
      <c r="ADD1091" s="60"/>
      <c r="ADE1091" s="60"/>
    </row>
    <row r="1092" spans="760:785" x14ac:dyDescent="0.25">
      <c r="ACF1092" s="60"/>
      <c r="ACG1092" s="60"/>
      <c r="ACH1092" s="60"/>
      <c r="ACI1092" s="60"/>
      <c r="ACJ1092" s="60"/>
      <c r="ACK1092" s="60"/>
      <c r="ACL1092" s="60"/>
      <c r="ACM1092" s="60"/>
      <c r="ACN1092" s="60"/>
      <c r="ACO1092" s="60"/>
      <c r="ACP1092" s="60"/>
      <c r="ACQ1092" s="60"/>
      <c r="ACR1092" s="60"/>
      <c r="ACS1092" s="60"/>
      <c r="ACT1092" s="60"/>
      <c r="ACU1092" s="60"/>
      <c r="ACV1092" s="60"/>
      <c r="ACW1092" s="60"/>
      <c r="ACX1092" s="60"/>
      <c r="ACY1092" s="60">
        <v>1.05594082255171</v>
      </c>
      <c r="ACZ1092" s="60"/>
      <c r="ADA1092" s="60"/>
      <c r="ADB1092" s="60"/>
      <c r="ADC1092" s="60"/>
      <c r="ADD1092" s="60"/>
      <c r="ADE1092" s="60"/>
    </row>
    <row r="1093" spans="760:785" x14ac:dyDescent="0.25">
      <c r="ACF1093" s="60"/>
      <c r="ACG1093" s="60"/>
      <c r="ACH1093" s="60"/>
      <c r="ACI1093" s="60"/>
      <c r="ACJ1093" s="60"/>
      <c r="ACK1093" s="60"/>
      <c r="ACL1093" s="60"/>
      <c r="ACM1093" s="60"/>
      <c r="ACN1093" s="60"/>
      <c r="ACO1093" s="60"/>
      <c r="ACP1093" s="60"/>
      <c r="ACQ1093" s="60"/>
      <c r="ACR1093" s="60"/>
      <c r="ACS1093" s="60"/>
      <c r="ACT1093" s="60"/>
      <c r="ACU1093" s="60"/>
      <c r="ACV1093" s="60"/>
      <c r="ACW1093" s="60"/>
      <c r="ACX1093" s="60"/>
      <c r="ACY1093" s="60">
        <v>1.0559278634032201</v>
      </c>
      <c r="ACZ1093" s="60"/>
      <c r="ADA1093" s="60"/>
      <c r="ADB1093" s="60"/>
      <c r="ADC1093" s="60"/>
      <c r="ADD1093" s="60"/>
      <c r="ADE1093" s="60"/>
    </row>
    <row r="1094" spans="760:785" x14ac:dyDescent="0.25">
      <c r="ACF1094" s="60"/>
      <c r="ACG1094" s="60"/>
      <c r="ACH1094" s="60"/>
      <c r="ACI1094" s="60"/>
      <c r="ACJ1094" s="60"/>
      <c r="ACK1094" s="60"/>
      <c r="ACL1094" s="60"/>
      <c r="ACM1094" s="60"/>
      <c r="ACN1094" s="60"/>
      <c r="ACO1094" s="60"/>
      <c r="ACP1094" s="60"/>
      <c r="ACQ1094" s="60"/>
      <c r="ACR1094" s="60"/>
      <c r="ACS1094" s="60"/>
      <c r="ACT1094" s="60"/>
      <c r="ACU1094" s="60"/>
      <c r="ACV1094" s="60"/>
      <c r="ACW1094" s="60"/>
      <c r="ACX1094" s="60"/>
      <c r="ACY1094" s="60">
        <v>1.0558469398243799</v>
      </c>
      <c r="ACZ1094" s="60"/>
      <c r="ADA1094" s="60"/>
      <c r="ADB1094" s="60"/>
      <c r="ADC1094" s="60"/>
      <c r="ADD1094" s="60"/>
      <c r="ADE1094" s="60"/>
    </row>
    <row r="1095" spans="760:785" x14ac:dyDescent="0.25">
      <c r="ACF1095" s="60"/>
      <c r="ACG1095" s="60"/>
      <c r="ACH1095" s="60"/>
      <c r="ACI1095" s="60"/>
      <c r="ACJ1095" s="60"/>
      <c r="ACK1095" s="60"/>
      <c r="ACL1095" s="60"/>
      <c r="ACM1095" s="60"/>
      <c r="ACN1095" s="60"/>
      <c r="ACO1095" s="60"/>
      <c r="ACP1095" s="60"/>
      <c r="ACQ1095" s="60"/>
      <c r="ACR1095" s="60"/>
      <c r="ACS1095" s="60"/>
      <c r="ACT1095" s="60"/>
      <c r="ACU1095" s="60"/>
      <c r="ACV1095" s="60"/>
      <c r="ACW1095" s="60"/>
      <c r="ACX1095" s="60"/>
      <c r="ACY1095" s="60">
        <v>1.05576853549525</v>
      </c>
      <c r="ACZ1095" s="60"/>
      <c r="ADA1095" s="60"/>
      <c r="ADB1095" s="60"/>
      <c r="ADC1095" s="60"/>
      <c r="ADD1095" s="60"/>
      <c r="ADE1095" s="60"/>
    </row>
    <row r="1096" spans="760:785" x14ac:dyDescent="0.25">
      <c r="ACF1096" s="60"/>
      <c r="ACG1096" s="60"/>
      <c r="ACH1096" s="60"/>
      <c r="ACI1096" s="60"/>
      <c r="ACJ1096" s="60"/>
      <c r="ACK1096" s="60"/>
      <c r="ACL1096" s="60"/>
      <c r="ACM1096" s="60"/>
      <c r="ACN1096" s="60"/>
      <c r="ACO1096" s="60"/>
      <c r="ACP1096" s="60"/>
      <c r="ACQ1096" s="60"/>
      <c r="ACR1096" s="60"/>
      <c r="ACS1096" s="60"/>
      <c r="ACT1096" s="60"/>
      <c r="ACU1096" s="60"/>
      <c r="ACV1096" s="60"/>
      <c r="ACW1096" s="60"/>
      <c r="ACX1096" s="60"/>
      <c r="ACY1096" s="60">
        <v>1.05571960812279</v>
      </c>
      <c r="ACZ1096" s="60"/>
      <c r="ADA1096" s="60"/>
      <c r="ADB1096" s="60"/>
      <c r="ADC1096" s="60"/>
      <c r="ADD1096" s="60"/>
      <c r="ADE1096" s="60"/>
    </row>
    <row r="1097" spans="760:785" x14ac:dyDescent="0.25">
      <c r="ACF1097" s="60"/>
      <c r="ACG1097" s="60"/>
      <c r="ACH1097" s="60"/>
      <c r="ACI1097" s="60"/>
      <c r="ACJ1097" s="60"/>
      <c r="ACK1097" s="60"/>
      <c r="ACL1097" s="60"/>
      <c r="ACM1097" s="60"/>
      <c r="ACN1097" s="60"/>
      <c r="ACO1097" s="60"/>
      <c r="ACP1097" s="60"/>
      <c r="ACQ1097" s="60"/>
      <c r="ACR1097" s="60"/>
      <c r="ACS1097" s="60"/>
      <c r="ACT1097" s="60"/>
      <c r="ACU1097" s="60"/>
      <c r="ACV1097" s="60"/>
      <c r="ACW1097" s="60"/>
      <c r="ACX1097" s="60"/>
      <c r="ACY1097" s="60">
        <v>1.0556854663389801</v>
      </c>
      <c r="ACZ1097" s="60"/>
      <c r="ADA1097" s="60"/>
      <c r="ADB1097" s="60"/>
      <c r="ADC1097" s="60"/>
      <c r="ADD1097" s="60"/>
      <c r="ADE1097" s="60"/>
    </row>
    <row r="1098" spans="760:785" x14ac:dyDescent="0.25">
      <c r="ACF1098" s="60"/>
      <c r="ACG1098" s="60"/>
      <c r="ACH1098" s="60"/>
      <c r="ACI1098" s="60"/>
      <c r="ACJ1098" s="60"/>
      <c r="ACK1098" s="60"/>
      <c r="ACL1098" s="60"/>
      <c r="ACM1098" s="60"/>
      <c r="ACN1098" s="60"/>
      <c r="ACO1098" s="60"/>
      <c r="ACP1098" s="60"/>
      <c r="ACQ1098" s="60"/>
      <c r="ACR1098" s="60"/>
      <c r="ACS1098" s="60"/>
      <c r="ACT1098" s="60"/>
      <c r="ACU1098" s="60"/>
      <c r="ACV1098" s="60"/>
      <c r="ACW1098" s="60"/>
      <c r="ACX1098" s="60"/>
      <c r="ACY1098" s="60">
        <v>1.05567813406429</v>
      </c>
      <c r="ACZ1098" s="60"/>
      <c r="ADA1098" s="60"/>
      <c r="ADB1098" s="60"/>
      <c r="ADC1098" s="60"/>
      <c r="ADD1098" s="60"/>
      <c r="ADE1098" s="60"/>
    </row>
    <row r="1099" spans="760:785" x14ac:dyDescent="0.25">
      <c r="ACF1099" s="60"/>
      <c r="ACG1099" s="60"/>
      <c r="ACH1099" s="60"/>
      <c r="ACI1099" s="60"/>
      <c r="ACJ1099" s="60"/>
      <c r="ACK1099" s="60"/>
      <c r="ACL1099" s="60"/>
      <c r="ACM1099" s="60"/>
      <c r="ACN1099" s="60"/>
      <c r="ACO1099" s="60"/>
      <c r="ACP1099" s="60"/>
      <c r="ACQ1099" s="60"/>
      <c r="ACR1099" s="60"/>
      <c r="ACS1099" s="60"/>
      <c r="ACT1099" s="60"/>
      <c r="ACU1099" s="60"/>
      <c r="ACV1099" s="60"/>
      <c r="ACW1099" s="60"/>
      <c r="ACX1099" s="60"/>
      <c r="ACY1099" s="60">
        <v>1.05559418162311</v>
      </c>
      <c r="ACZ1099" s="60"/>
      <c r="ADA1099" s="60"/>
      <c r="ADB1099" s="60"/>
      <c r="ADC1099" s="60"/>
      <c r="ADD1099" s="60"/>
      <c r="ADE1099" s="60"/>
    </row>
    <row r="1100" spans="760:785" x14ac:dyDescent="0.25">
      <c r="ACF1100" s="60"/>
      <c r="ACG1100" s="60"/>
      <c r="ACH1100" s="60"/>
      <c r="ACI1100" s="60"/>
      <c r="ACJ1100" s="60"/>
      <c r="ACK1100" s="60"/>
      <c r="ACL1100" s="60"/>
      <c r="ACM1100" s="60"/>
      <c r="ACN1100" s="60"/>
      <c r="ACO1100" s="60"/>
      <c r="ACP1100" s="60"/>
      <c r="ACQ1100" s="60"/>
      <c r="ACR1100" s="60"/>
      <c r="ACS1100" s="60"/>
      <c r="ACT1100" s="60"/>
      <c r="ACU1100" s="60"/>
      <c r="ACV1100" s="60"/>
      <c r="ACW1100" s="60"/>
      <c r="ACX1100" s="60"/>
      <c r="ACY1100" s="60">
        <v>1.05557586926762</v>
      </c>
      <c r="ACZ1100" s="60"/>
      <c r="ADA1100" s="60"/>
      <c r="ADB1100" s="60"/>
      <c r="ADC1100" s="60"/>
      <c r="ADD1100" s="60"/>
      <c r="ADE1100" s="60"/>
    </row>
    <row r="1101" spans="760:785" x14ac:dyDescent="0.25">
      <c r="ACF1101" s="60"/>
      <c r="ACG1101" s="60"/>
      <c r="ACH1101" s="60"/>
      <c r="ACI1101" s="60"/>
      <c r="ACJ1101" s="60"/>
      <c r="ACK1101" s="60"/>
      <c r="ACL1101" s="60"/>
      <c r="ACM1101" s="60"/>
      <c r="ACN1101" s="60"/>
      <c r="ACO1101" s="60"/>
      <c r="ACP1101" s="60"/>
      <c r="ACQ1101" s="60"/>
      <c r="ACR1101" s="60"/>
      <c r="ACS1101" s="60"/>
      <c r="ACT1101" s="60"/>
      <c r="ACU1101" s="60"/>
      <c r="ACV1101" s="60"/>
      <c r="ACW1101" s="60"/>
      <c r="ACX1101" s="60"/>
      <c r="ACY1101" s="60">
        <v>1.05544155901767</v>
      </c>
      <c r="ACZ1101" s="60"/>
      <c r="ADA1101" s="60"/>
      <c r="ADB1101" s="60"/>
      <c r="ADC1101" s="60"/>
      <c r="ADD1101" s="60"/>
      <c r="ADE1101" s="60"/>
    </row>
    <row r="1102" spans="760:785" x14ac:dyDescent="0.25">
      <c r="ACF1102" s="60"/>
      <c r="ACG1102" s="60"/>
      <c r="ACH1102" s="60"/>
      <c r="ACI1102" s="60"/>
      <c r="ACJ1102" s="60"/>
      <c r="ACK1102" s="60"/>
      <c r="ACL1102" s="60"/>
      <c r="ACM1102" s="60"/>
      <c r="ACN1102" s="60"/>
      <c r="ACO1102" s="60"/>
      <c r="ACP1102" s="60"/>
      <c r="ACQ1102" s="60"/>
      <c r="ACR1102" s="60"/>
      <c r="ACS1102" s="60"/>
      <c r="ACT1102" s="60"/>
      <c r="ACU1102" s="60"/>
      <c r="ACV1102" s="60"/>
      <c r="ACW1102" s="60"/>
      <c r="ACX1102" s="60"/>
      <c r="ACY1102" s="60">
        <v>1.05543928727748</v>
      </c>
      <c r="ACZ1102" s="60"/>
      <c r="ADA1102" s="60"/>
      <c r="ADB1102" s="60"/>
      <c r="ADC1102" s="60"/>
      <c r="ADD1102" s="60"/>
      <c r="ADE1102" s="60"/>
    </row>
    <row r="1103" spans="760:785" x14ac:dyDescent="0.25">
      <c r="ACF1103" s="60"/>
      <c r="ACG1103" s="60"/>
      <c r="ACH1103" s="60"/>
      <c r="ACI1103" s="60"/>
      <c r="ACJ1103" s="60"/>
      <c r="ACK1103" s="60"/>
      <c r="ACL1103" s="60"/>
      <c r="ACM1103" s="60"/>
      <c r="ACN1103" s="60"/>
      <c r="ACO1103" s="60"/>
      <c r="ACP1103" s="60"/>
      <c r="ACQ1103" s="60"/>
      <c r="ACR1103" s="60"/>
      <c r="ACS1103" s="60"/>
      <c r="ACT1103" s="60"/>
      <c r="ACU1103" s="60"/>
      <c r="ACV1103" s="60"/>
      <c r="ACW1103" s="60"/>
      <c r="ACX1103" s="60"/>
      <c r="ACY1103" s="60">
        <v>1.0554075279081201</v>
      </c>
      <c r="ACZ1103" s="60"/>
      <c r="ADA1103" s="60"/>
      <c r="ADB1103" s="60"/>
      <c r="ADC1103" s="60"/>
      <c r="ADD1103" s="60"/>
      <c r="ADE1103" s="60"/>
    </row>
    <row r="1104" spans="760:785" x14ac:dyDescent="0.25">
      <c r="ACF1104" s="60"/>
      <c r="ACG1104" s="60"/>
      <c r="ACH1104" s="60"/>
      <c r="ACI1104" s="60"/>
      <c r="ACJ1104" s="60"/>
      <c r="ACK1104" s="60"/>
      <c r="ACL1104" s="60"/>
      <c r="ACM1104" s="60"/>
      <c r="ACN1104" s="60"/>
      <c r="ACO1104" s="60"/>
      <c r="ACP1104" s="60"/>
      <c r="ACQ1104" s="60"/>
      <c r="ACR1104" s="60"/>
      <c r="ACS1104" s="60"/>
      <c r="ACT1104" s="60"/>
      <c r="ACU1104" s="60"/>
      <c r="ACV1104" s="60"/>
      <c r="ACW1104" s="60"/>
      <c r="ACX1104" s="60"/>
      <c r="ACY1104" s="60">
        <v>1.0552139609237099</v>
      </c>
      <c r="ACZ1104" s="60"/>
      <c r="ADA1104" s="60"/>
      <c r="ADB1104" s="60"/>
      <c r="ADC1104" s="60"/>
      <c r="ADD1104" s="60"/>
      <c r="ADE1104" s="60"/>
    </row>
    <row r="1105" spans="760:785" x14ac:dyDescent="0.25">
      <c r="ACF1105" s="60"/>
      <c r="ACG1105" s="60"/>
      <c r="ACH1105" s="60"/>
      <c r="ACI1105" s="60"/>
      <c r="ACJ1105" s="60"/>
      <c r="ACK1105" s="60"/>
      <c r="ACL1105" s="60"/>
      <c r="ACM1105" s="60"/>
      <c r="ACN1105" s="60"/>
      <c r="ACO1105" s="60"/>
      <c r="ACP1105" s="60"/>
      <c r="ACQ1105" s="60"/>
      <c r="ACR1105" s="60"/>
      <c r="ACS1105" s="60"/>
      <c r="ACT1105" s="60"/>
      <c r="ACU1105" s="60"/>
      <c r="ACV1105" s="60"/>
      <c r="ACW1105" s="60"/>
      <c r="ACX1105" s="60"/>
      <c r="ACY1105" s="60">
        <v>1.0552061628929901</v>
      </c>
      <c r="ACZ1105" s="60"/>
      <c r="ADA1105" s="60"/>
      <c r="ADB1105" s="60"/>
      <c r="ADC1105" s="60"/>
      <c r="ADD1105" s="60"/>
      <c r="ADE1105" s="60"/>
    </row>
    <row r="1106" spans="760:785" x14ac:dyDescent="0.25">
      <c r="ACF1106" s="60"/>
      <c r="ACG1106" s="60"/>
      <c r="ACH1106" s="60"/>
      <c r="ACI1106" s="60"/>
      <c r="ACJ1106" s="60"/>
      <c r="ACK1106" s="60"/>
      <c r="ACL1106" s="60"/>
      <c r="ACM1106" s="60"/>
      <c r="ACN1106" s="60"/>
      <c r="ACO1106" s="60"/>
      <c r="ACP1106" s="60"/>
      <c r="ACQ1106" s="60"/>
      <c r="ACR1106" s="60"/>
      <c r="ACS1106" s="60"/>
      <c r="ACT1106" s="60"/>
      <c r="ACU1106" s="60"/>
      <c r="ACV1106" s="60"/>
      <c r="ACW1106" s="60"/>
      <c r="ACX1106" s="60"/>
      <c r="ACY1106" s="60">
        <v>1.05518084105396</v>
      </c>
      <c r="ACZ1106" s="60"/>
      <c r="ADA1106" s="60"/>
      <c r="ADB1106" s="60"/>
      <c r="ADC1106" s="60"/>
      <c r="ADD1106" s="60"/>
      <c r="ADE1106" s="60"/>
    </row>
    <row r="1107" spans="760:785" x14ac:dyDescent="0.25">
      <c r="ACF1107" s="60"/>
      <c r="ACG1107" s="60"/>
      <c r="ACH1107" s="60"/>
      <c r="ACI1107" s="60"/>
      <c r="ACJ1107" s="60"/>
      <c r="ACK1107" s="60"/>
      <c r="ACL1107" s="60"/>
      <c r="ACM1107" s="60"/>
      <c r="ACN1107" s="60"/>
      <c r="ACO1107" s="60"/>
      <c r="ACP1107" s="60"/>
      <c r="ACQ1107" s="60"/>
      <c r="ACR1107" s="60"/>
      <c r="ACS1107" s="60"/>
      <c r="ACT1107" s="60"/>
      <c r="ACU1107" s="60"/>
      <c r="ACV1107" s="60"/>
      <c r="ACW1107" s="60"/>
      <c r="ACX1107" s="60"/>
      <c r="ACY1107" s="60">
        <v>1.055083031248</v>
      </c>
      <c r="ACZ1107" s="60"/>
      <c r="ADA1107" s="60"/>
      <c r="ADB1107" s="60"/>
      <c r="ADC1107" s="60"/>
      <c r="ADD1107" s="60"/>
      <c r="ADE1107" s="60"/>
    </row>
    <row r="1108" spans="760:785" x14ac:dyDescent="0.25">
      <c r="ACF1108" s="60"/>
      <c r="ACG1108" s="60"/>
      <c r="ACH1108" s="60"/>
      <c r="ACI1108" s="60"/>
      <c r="ACJ1108" s="60"/>
      <c r="ACK1108" s="60"/>
      <c r="ACL1108" s="60"/>
      <c r="ACM1108" s="60"/>
      <c r="ACN1108" s="60"/>
      <c r="ACO1108" s="60"/>
      <c r="ACP1108" s="60"/>
      <c r="ACQ1108" s="60"/>
      <c r="ACR1108" s="60"/>
      <c r="ACS1108" s="60"/>
      <c r="ACT1108" s="60"/>
      <c r="ACU1108" s="60"/>
      <c r="ACV1108" s="60"/>
      <c r="ACW1108" s="60"/>
      <c r="ACX1108" s="60"/>
      <c r="ACY1108" s="60">
        <v>1.0548266094093799</v>
      </c>
      <c r="ACZ1108" s="60"/>
      <c r="ADA1108" s="60"/>
      <c r="ADB1108" s="60"/>
      <c r="ADC1108" s="60"/>
      <c r="ADD1108" s="60"/>
      <c r="ADE1108" s="60"/>
    </row>
    <row r="1109" spans="760:785" x14ac:dyDescent="0.25">
      <c r="ACF1109" s="60"/>
      <c r="ACG1109" s="60"/>
      <c r="ACH1109" s="60"/>
      <c r="ACI1109" s="60"/>
      <c r="ACJ1109" s="60"/>
      <c r="ACK1109" s="60"/>
      <c r="ACL1109" s="60"/>
      <c r="ACM1109" s="60"/>
      <c r="ACN1109" s="60"/>
      <c r="ACO1109" s="60"/>
      <c r="ACP1109" s="60"/>
      <c r="ACQ1109" s="60"/>
      <c r="ACR1109" s="60"/>
      <c r="ACS1109" s="60"/>
      <c r="ACT1109" s="60"/>
      <c r="ACU1109" s="60"/>
      <c r="ACV1109" s="60"/>
      <c r="ACW1109" s="60"/>
      <c r="ACX1109" s="60"/>
      <c r="ACY1109" s="60">
        <v>1.05478239028992</v>
      </c>
      <c r="ACZ1109" s="60"/>
      <c r="ADA1109" s="60"/>
      <c r="ADB1109" s="60"/>
      <c r="ADC1109" s="60"/>
      <c r="ADD1109" s="60"/>
      <c r="ADE1109" s="60"/>
    </row>
    <row r="1110" spans="760:785" x14ac:dyDescent="0.25">
      <c r="ACF1110" s="60"/>
      <c r="ACG1110" s="60"/>
      <c r="ACH1110" s="60"/>
      <c r="ACI1110" s="60"/>
      <c r="ACJ1110" s="60"/>
      <c r="ACK1110" s="60"/>
      <c r="ACL1110" s="60"/>
      <c r="ACM1110" s="60"/>
      <c r="ACN1110" s="60"/>
      <c r="ACO1110" s="60"/>
      <c r="ACP1110" s="60"/>
      <c r="ACQ1110" s="60"/>
      <c r="ACR1110" s="60"/>
      <c r="ACS1110" s="60"/>
      <c r="ACT1110" s="60"/>
      <c r="ACU1110" s="60"/>
      <c r="ACV1110" s="60"/>
      <c r="ACW1110" s="60"/>
      <c r="ACX1110" s="60"/>
      <c r="ACY1110" s="60">
        <v>1.0547525882455899</v>
      </c>
      <c r="ACZ1110" s="60"/>
      <c r="ADA1110" s="60"/>
      <c r="ADB1110" s="60"/>
      <c r="ADC1110" s="60"/>
      <c r="ADD1110" s="60"/>
      <c r="ADE1110" s="60"/>
    </row>
    <row r="1111" spans="760:785" x14ac:dyDescent="0.25">
      <c r="ACF1111" s="60"/>
      <c r="ACG1111" s="60"/>
      <c r="ACH1111" s="60"/>
      <c r="ACI1111" s="60"/>
      <c r="ACJ1111" s="60"/>
      <c r="ACK1111" s="60"/>
      <c r="ACL1111" s="60"/>
      <c r="ACM1111" s="60"/>
      <c r="ACN1111" s="60"/>
      <c r="ACO1111" s="60"/>
      <c r="ACP1111" s="60"/>
      <c r="ACQ1111" s="60"/>
      <c r="ACR1111" s="60"/>
      <c r="ACS1111" s="60"/>
      <c r="ACT1111" s="60"/>
      <c r="ACU1111" s="60"/>
      <c r="ACV1111" s="60"/>
      <c r="ACW1111" s="60"/>
      <c r="ACX1111" s="60"/>
      <c r="ACY1111" s="60">
        <v>1.0546695358717899</v>
      </c>
      <c r="ACZ1111" s="60"/>
      <c r="ADA1111" s="60"/>
      <c r="ADB1111" s="60"/>
      <c r="ADC1111" s="60"/>
      <c r="ADD1111" s="60"/>
      <c r="ADE1111" s="60"/>
    </row>
    <row r="1112" spans="760:785" x14ac:dyDescent="0.25">
      <c r="ACF1112" s="60"/>
      <c r="ACG1112" s="60"/>
      <c r="ACH1112" s="60"/>
      <c r="ACI1112" s="60"/>
      <c r="ACJ1112" s="60"/>
      <c r="ACK1112" s="60"/>
      <c r="ACL1112" s="60"/>
      <c r="ACM1112" s="60"/>
      <c r="ACN1112" s="60"/>
      <c r="ACO1112" s="60"/>
      <c r="ACP1112" s="60"/>
      <c r="ACQ1112" s="60"/>
      <c r="ACR1112" s="60"/>
      <c r="ACS1112" s="60"/>
      <c r="ACT1112" s="60"/>
      <c r="ACU1112" s="60"/>
      <c r="ACV1112" s="60"/>
      <c r="ACW1112" s="60"/>
      <c r="ACX1112" s="60"/>
      <c r="ACY1112" s="60">
        <v>1.0546067262262799</v>
      </c>
      <c r="ACZ1112" s="60"/>
      <c r="ADA1112" s="60"/>
      <c r="ADB1112" s="60"/>
      <c r="ADC1112" s="60"/>
      <c r="ADD1112" s="60"/>
      <c r="ADE1112" s="60"/>
    </row>
    <row r="1113" spans="760:785" x14ac:dyDescent="0.25">
      <c r="ACF1113" s="60"/>
      <c r="ACG1113" s="60"/>
      <c r="ACH1113" s="60"/>
      <c r="ACI1113" s="60"/>
      <c r="ACJ1113" s="60"/>
      <c r="ACK1113" s="60"/>
      <c r="ACL1113" s="60"/>
      <c r="ACM1113" s="60"/>
      <c r="ACN1113" s="60"/>
      <c r="ACO1113" s="60"/>
      <c r="ACP1113" s="60"/>
      <c r="ACQ1113" s="60"/>
      <c r="ACR1113" s="60"/>
      <c r="ACS1113" s="60"/>
      <c r="ACT1113" s="60"/>
      <c r="ACU1113" s="60"/>
      <c r="ACV1113" s="60"/>
      <c r="ACW1113" s="60"/>
      <c r="ACX1113" s="60"/>
      <c r="ACY1113" s="60">
        <v>1.0545569378075801</v>
      </c>
      <c r="ACZ1113" s="60"/>
      <c r="ADA1113" s="60"/>
      <c r="ADB1113" s="60"/>
      <c r="ADC1113" s="60"/>
      <c r="ADD1113" s="60"/>
      <c r="ADE1113" s="60"/>
    </row>
    <row r="1114" spans="760:785" x14ac:dyDescent="0.25">
      <c r="ACF1114" s="60"/>
      <c r="ACG1114" s="60"/>
      <c r="ACH1114" s="60"/>
      <c r="ACI1114" s="60"/>
      <c r="ACJ1114" s="60"/>
      <c r="ACK1114" s="60"/>
      <c r="ACL1114" s="60"/>
      <c r="ACM1114" s="60"/>
      <c r="ACN1114" s="60"/>
      <c r="ACO1114" s="60"/>
      <c r="ACP1114" s="60"/>
      <c r="ACQ1114" s="60"/>
      <c r="ACR1114" s="60"/>
      <c r="ACS1114" s="60"/>
      <c r="ACT1114" s="60"/>
      <c r="ACU1114" s="60"/>
      <c r="ACV1114" s="60"/>
      <c r="ACW1114" s="60"/>
      <c r="ACX1114" s="60"/>
      <c r="ACY1114" s="60">
        <v>1.05452903868047</v>
      </c>
      <c r="ACZ1114" s="60"/>
      <c r="ADA1114" s="60"/>
      <c r="ADB1114" s="60"/>
      <c r="ADC1114" s="60"/>
      <c r="ADD1114" s="60"/>
      <c r="ADE1114" s="60"/>
    </row>
    <row r="1115" spans="760:785" x14ac:dyDescent="0.25">
      <c r="ACF1115" s="60"/>
      <c r="ACG1115" s="60"/>
      <c r="ACH1115" s="60"/>
      <c r="ACI1115" s="60"/>
      <c r="ACJ1115" s="60"/>
      <c r="ACK1115" s="60"/>
      <c r="ACL1115" s="60"/>
      <c r="ACM1115" s="60"/>
      <c r="ACN1115" s="60"/>
      <c r="ACO1115" s="60"/>
      <c r="ACP1115" s="60"/>
      <c r="ACQ1115" s="60"/>
      <c r="ACR1115" s="60"/>
      <c r="ACS1115" s="60"/>
      <c r="ACT1115" s="60"/>
      <c r="ACU1115" s="60"/>
      <c r="ACV1115" s="60"/>
      <c r="ACW1115" s="60"/>
      <c r="ACX1115" s="60"/>
      <c r="ACY1115" s="60">
        <v>1.0544952305825099</v>
      </c>
      <c r="ACZ1115" s="60"/>
      <c r="ADA1115" s="60"/>
      <c r="ADB1115" s="60"/>
      <c r="ADC1115" s="60"/>
      <c r="ADD1115" s="60"/>
      <c r="ADE1115" s="60"/>
    </row>
    <row r="1116" spans="760:785" x14ac:dyDescent="0.25">
      <c r="ACF1116" s="60"/>
      <c r="ACG1116" s="60"/>
      <c r="ACH1116" s="60"/>
      <c r="ACI1116" s="60"/>
      <c r="ACJ1116" s="60"/>
      <c r="ACK1116" s="60"/>
      <c r="ACL1116" s="60"/>
      <c r="ACM1116" s="60"/>
      <c r="ACN1116" s="60"/>
      <c r="ACO1116" s="60"/>
      <c r="ACP1116" s="60"/>
      <c r="ACQ1116" s="60"/>
      <c r="ACR1116" s="60"/>
      <c r="ACS1116" s="60"/>
      <c r="ACT1116" s="60"/>
      <c r="ACU1116" s="60"/>
      <c r="ACV1116" s="60"/>
      <c r="ACW1116" s="60"/>
      <c r="ACX1116" s="60"/>
      <c r="ACY1116" s="60">
        <v>1.0544056749131401</v>
      </c>
      <c r="ACZ1116" s="60"/>
      <c r="ADA1116" s="60"/>
      <c r="ADB1116" s="60"/>
      <c r="ADC1116" s="60"/>
      <c r="ADD1116" s="60"/>
      <c r="ADE1116" s="60"/>
    </row>
    <row r="1117" spans="760:785" x14ac:dyDescent="0.25">
      <c r="ACF1117" s="60"/>
      <c r="ACG1117" s="60"/>
      <c r="ACH1117" s="60"/>
      <c r="ACI1117" s="60"/>
      <c r="ACJ1117" s="60"/>
      <c r="ACK1117" s="60"/>
      <c r="ACL1117" s="60"/>
      <c r="ACM1117" s="60"/>
      <c r="ACN1117" s="60"/>
      <c r="ACO1117" s="60"/>
      <c r="ACP1117" s="60"/>
      <c r="ACQ1117" s="60"/>
      <c r="ACR1117" s="60"/>
      <c r="ACS1117" s="60"/>
      <c r="ACT1117" s="60"/>
      <c r="ACU1117" s="60"/>
      <c r="ACV1117" s="60"/>
      <c r="ACW1117" s="60"/>
      <c r="ACX1117" s="60"/>
      <c r="ACY1117" s="60">
        <v>1.05440158811771</v>
      </c>
      <c r="ACZ1117" s="60"/>
      <c r="ADA1117" s="60"/>
      <c r="ADB1117" s="60"/>
      <c r="ADC1117" s="60"/>
      <c r="ADD1117" s="60"/>
      <c r="ADE1117" s="60"/>
    </row>
    <row r="1118" spans="760:785" x14ac:dyDescent="0.25">
      <c r="ACF1118" s="60"/>
      <c r="ACG1118" s="60"/>
      <c r="ACH1118" s="60"/>
      <c r="ACI1118" s="60"/>
      <c r="ACJ1118" s="60"/>
      <c r="ACK1118" s="60"/>
      <c r="ACL1118" s="60"/>
      <c r="ACM1118" s="60"/>
      <c r="ACN1118" s="60"/>
      <c r="ACO1118" s="60"/>
      <c r="ACP1118" s="60"/>
      <c r="ACQ1118" s="60"/>
      <c r="ACR1118" s="60"/>
      <c r="ACS1118" s="60"/>
      <c r="ACT1118" s="60"/>
      <c r="ACU1118" s="60"/>
      <c r="ACV1118" s="60"/>
      <c r="ACW1118" s="60"/>
      <c r="ACX1118" s="60"/>
      <c r="ACY1118" s="60">
        <v>1.0543065229417801</v>
      </c>
      <c r="ACZ1118" s="60"/>
      <c r="ADA1118" s="60"/>
      <c r="ADB1118" s="60"/>
      <c r="ADC1118" s="60"/>
      <c r="ADD1118" s="60"/>
      <c r="ADE1118" s="60"/>
    </row>
    <row r="1119" spans="760:785" x14ac:dyDescent="0.25">
      <c r="ACF1119" s="60"/>
      <c r="ACG1119" s="60"/>
      <c r="ACH1119" s="60"/>
      <c r="ACI1119" s="60"/>
      <c r="ACJ1119" s="60"/>
      <c r="ACK1119" s="60"/>
      <c r="ACL1119" s="60"/>
      <c r="ACM1119" s="60"/>
      <c r="ACN1119" s="60"/>
      <c r="ACO1119" s="60"/>
      <c r="ACP1119" s="60"/>
      <c r="ACQ1119" s="60"/>
      <c r="ACR1119" s="60"/>
      <c r="ACS1119" s="60"/>
      <c r="ACT1119" s="60"/>
      <c r="ACU1119" s="60"/>
      <c r="ACV1119" s="60"/>
      <c r="ACW1119" s="60"/>
      <c r="ACX1119" s="60"/>
      <c r="ACY1119" s="60">
        <v>1.05429495971777</v>
      </c>
      <c r="ACZ1119" s="60"/>
      <c r="ADA1119" s="60"/>
      <c r="ADB1119" s="60"/>
      <c r="ADC1119" s="60"/>
      <c r="ADD1119" s="60"/>
      <c r="ADE1119" s="60"/>
    </row>
    <row r="1120" spans="760:785" x14ac:dyDescent="0.25">
      <c r="ACF1120" s="60"/>
      <c r="ACG1120" s="60"/>
      <c r="ACH1120" s="60"/>
      <c r="ACI1120" s="60"/>
      <c r="ACJ1120" s="60"/>
      <c r="ACK1120" s="60"/>
      <c r="ACL1120" s="60"/>
      <c r="ACM1120" s="60"/>
      <c r="ACN1120" s="60"/>
      <c r="ACO1120" s="60"/>
      <c r="ACP1120" s="60"/>
      <c r="ACQ1120" s="60"/>
      <c r="ACR1120" s="60"/>
      <c r="ACS1120" s="60"/>
      <c r="ACT1120" s="60"/>
      <c r="ACU1120" s="60"/>
      <c r="ACV1120" s="60"/>
      <c r="ACW1120" s="60"/>
      <c r="ACX1120" s="60"/>
      <c r="ACY1120" s="60">
        <v>1.0542619353053699</v>
      </c>
      <c r="ACZ1120" s="60"/>
      <c r="ADA1120" s="60"/>
      <c r="ADB1120" s="60"/>
      <c r="ADC1120" s="60"/>
      <c r="ADD1120" s="60"/>
      <c r="ADE1120" s="60"/>
    </row>
    <row r="1121" spans="760:785" x14ac:dyDescent="0.25">
      <c r="ACF1121" s="60"/>
      <c r="ACG1121" s="60"/>
      <c r="ACH1121" s="60"/>
      <c r="ACI1121" s="60"/>
      <c r="ACJ1121" s="60"/>
      <c r="ACK1121" s="60"/>
      <c r="ACL1121" s="60"/>
      <c r="ACM1121" s="60"/>
      <c r="ACN1121" s="60"/>
      <c r="ACO1121" s="60"/>
      <c r="ACP1121" s="60"/>
      <c r="ACQ1121" s="60"/>
      <c r="ACR1121" s="60"/>
      <c r="ACS1121" s="60"/>
      <c r="ACT1121" s="60"/>
      <c r="ACU1121" s="60"/>
      <c r="ACV1121" s="60"/>
      <c r="ACW1121" s="60"/>
      <c r="ACX1121" s="60"/>
      <c r="ACY1121" s="60">
        <v>1.05424902089853</v>
      </c>
      <c r="ACZ1121" s="60"/>
      <c r="ADA1121" s="60"/>
      <c r="ADB1121" s="60"/>
      <c r="ADC1121" s="60"/>
      <c r="ADD1121" s="60"/>
      <c r="ADE1121" s="60"/>
    </row>
    <row r="1122" spans="760:785" x14ac:dyDescent="0.25">
      <c r="ACF1122" s="60"/>
      <c r="ACG1122" s="60"/>
      <c r="ACH1122" s="60"/>
      <c r="ACI1122" s="60"/>
      <c r="ACJ1122" s="60"/>
      <c r="ACK1122" s="60"/>
      <c r="ACL1122" s="60"/>
      <c r="ACM1122" s="60"/>
      <c r="ACN1122" s="60"/>
      <c r="ACO1122" s="60"/>
      <c r="ACP1122" s="60"/>
      <c r="ACQ1122" s="60"/>
      <c r="ACR1122" s="60"/>
      <c r="ACS1122" s="60"/>
      <c r="ACT1122" s="60"/>
      <c r="ACU1122" s="60"/>
      <c r="ACV1122" s="60"/>
      <c r="ACW1122" s="60"/>
      <c r="ACX1122" s="60"/>
      <c r="ACY1122" s="60">
        <v>1.05420653041737</v>
      </c>
      <c r="ACZ1122" s="60"/>
      <c r="ADA1122" s="60"/>
      <c r="ADB1122" s="60"/>
      <c r="ADC1122" s="60"/>
      <c r="ADD1122" s="60"/>
      <c r="ADE1122" s="60"/>
    </row>
    <row r="1123" spans="760:785" x14ac:dyDescent="0.25">
      <c r="ACF1123" s="60"/>
      <c r="ACG1123" s="60"/>
      <c r="ACH1123" s="60"/>
      <c r="ACI1123" s="60"/>
      <c r="ACJ1123" s="60"/>
      <c r="ACK1123" s="60"/>
      <c r="ACL1123" s="60"/>
      <c r="ACM1123" s="60"/>
      <c r="ACN1123" s="60"/>
      <c r="ACO1123" s="60"/>
      <c r="ACP1123" s="60"/>
      <c r="ACQ1123" s="60"/>
      <c r="ACR1123" s="60"/>
      <c r="ACS1123" s="60"/>
      <c r="ACT1123" s="60"/>
      <c r="ACU1123" s="60"/>
      <c r="ACV1123" s="60"/>
      <c r="ACW1123" s="60"/>
      <c r="ACX1123" s="60"/>
      <c r="ACY1123" s="60">
        <v>1.05414578937107</v>
      </c>
      <c r="ACZ1123" s="60"/>
      <c r="ADA1123" s="60"/>
      <c r="ADB1123" s="60"/>
      <c r="ADC1123" s="60"/>
      <c r="ADD1123" s="60"/>
      <c r="ADE1123" s="60"/>
    </row>
    <row r="1124" spans="760:785" x14ac:dyDescent="0.25">
      <c r="ACF1124" s="60"/>
      <c r="ACG1124" s="60"/>
      <c r="ACH1124" s="60"/>
      <c r="ACI1124" s="60"/>
      <c r="ACJ1124" s="60"/>
      <c r="ACK1124" s="60"/>
      <c r="ACL1124" s="60"/>
      <c r="ACM1124" s="60"/>
      <c r="ACN1124" s="60"/>
      <c r="ACO1124" s="60"/>
      <c r="ACP1124" s="60"/>
      <c r="ACQ1124" s="60"/>
      <c r="ACR1124" s="60"/>
      <c r="ACS1124" s="60"/>
      <c r="ACT1124" s="60"/>
      <c r="ACU1124" s="60"/>
      <c r="ACV1124" s="60"/>
      <c r="ACW1124" s="60"/>
      <c r="ACX1124" s="60"/>
      <c r="ACY1124" s="60">
        <v>1.05402521454524</v>
      </c>
      <c r="ACZ1124" s="60"/>
      <c r="ADA1124" s="60"/>
      <c r="ADB1124" s="60"/>
      <c r="ADC1124" s="60"/>
      <c r="ADD1124" s="60"/>
      <c r="ADE1124" s="60"/>
    </row>
    <row r="1125" spans="760:785" x14ac:dyDescent="0.25">
      <c r="ACF1125" s="60"/>
      <c r="ACG1125" s="60"/>
      <c r="ACH1125" s="60"/>
      <c r="ACI1125" s="60"/>
      <c r="ACJ1125" s="60"/>
      <c r="ACK1125" s="60"/>
      <c r="ACL1125" s="60"/>
      <c r="ACM1125" s="60"/>
      <c r="ACN1125" s="60"/>
      <c r="ACO1125" s="60"/>
      <c r="ACP1125" s="60"/>
      <c r="ACQ1125" s="60"/>
      <c r="ACR1125" s="60"/>
      <c r="ACS1125" s="60"/>
      <c r="ACT1125" s="60"/>
      <c r="ACU1125" s="60"/>
      <c r="ACV1125" s="60"/>
      <c r="ACW1125" s="60"/>
      <c r="ACX1125" s="60"/>
      <c r="ACY1125" s="60">
        <v>1.05397344192246</v>
      </c>
      <c r="ACZ1125" s="60"/>
      <c r="ADA1125" s="60"/>
      <c r="ADB1125" s="60"/>
      <c r="ADC1125" s="60"/>
      <c r="ADD1125" s="60"/>
      <c r="ADE1125" s="60"/>
    </row>
    <row r="1126" spans="760:785" x14ac:dyDescent="0.25">
      <c r="ACF1126" s="60"/>
      <c r="ACG1126" s="60"/>
      <c r="ACH1126" s="60"/>
      <c r="ACI1126" s="60"/>
      <c r="ACJ1126" s="60"/>
      <c r="ACK1126" s="60"/>
      <c r="ACL1126" s="60"/>
      <c r="ACM1126" s="60"/>
      <c r="ACN1126" s="60"/>
      <c r="ACO1126" s="60"/>
      <c r="ACP1126" s="60"/>
      <c r="ACQ1126" s="60"/>
      <c r="ACR1126" s="60"/>
      <c r="ACS1126" s="60"/>
      <c r="ACT1126" s="60"/>
      <c r="ACU1126" s="60"/>
      <c r="ACV1126" s="60"/>
      <c r="ACW1126" s="60"/>
      <c r="ACX1126" s="60"/>
      <c r="ACY1126" s="60">
        <v>1.0539576908755599</v>
      </c>
      <c r="ACZ1126" s="60"/>
      <c r="ADA1126" s="60"/>
      <c r="ADB1126" s="60"/>
      <c r="ADC1126" s="60"/>
      <c r="ADD1126" s="60"/>
      <c r="ADE1126" s="60"/>
    </row>
    <row r="1127" spans="760:785" x14ac:dyDescent="0.25">
      <c r="ACF1127" s="60"/>
      <c r="ACG1127" s="60"/>
      <c r="ACH1127" s="60"/>
      <c r="ACI1127" s="60"/>
      <c r="ACJ1127" s="60"/>
      <c r="ACK1127" s="60"/>
      <c r="ACL1127" s="60"/>
      <c r="ACM1127" s="60"/>
      <c r="ACN1127" s="60"/>
      <c r="ACO1127" s="60"/>
      <c r="ACP1127" s="60"/>
      <c r="ACQ1127" s="60"/>
      <c r="ACR1127" s="60"/>
      <c r="ACS1127" s="60"/>
      <c r="ACT1127" s="60"/>
      <c r="ACU1127" s="60"/>
      <c r="ACV1127" s="60"/>
      <c r="ACW1127" s="60"/>
      <c r="ACX1127" s="60"/>
      <c r="ACY1127" s="60">
        <v>1.0539571412947899</v>
      </c>
      <c r="ACZ1127" s="60"/>
      <c r="ADA1127" s="60"/>
      <c r="ADB1127" s="60"/>
      <c r="ADC1127" s="60"/>
      <c r="ADD1127" s="60"/>
      <c r="ADE1127" s="60"/>
    </row>
    <row r="1128" spans="760:785" x14ac:dyDescent="0.25">
      <c r="ACF1128" s="60"/>
      <c r="ACG1128" s="60"/>
      <c r="ACH1128" s="60"/>
      <c r="ACI1128" s="60"/>
      <c r="ACJ1128" s="60"/>
      <c r="ACK1128" s="60"/>
      <c r="ACL1128" s="60"/>
      <c r="ACM1128" s="60"/>
      <c r="ACN1128" s="60"/>
      <c r="ACO1128" s="60"/>
      <c r="ACP1128" s="60"/>
      <c r="ACQ1128" s="60"/>
      <c r="ACR1128" s="60"/>
      <c r="ACS1128" s="60"/>
      <c r="ACT1128" s="60"/>
      <c r="ACU1128" s="60"/>
      <c r="ACV1128" s="60"/>
      <c r="ACW1128" s="60"/>
      <c r="ACX1128" s="60"/>
      <c r="ACY1128" s="60">
        <v>1.0539454835414299</v>
      </c>
      <c r="ACZ1128" s="60"/>
      <c r="ADA1128" s="60"/>
      <c r="ADB1128" s="60"/>
      <c r="ADC1128" s="60"/>
      <c r="ADD1128" s="60"/>
      <c r="ADE1128" s="60"/>
    </row>
    <row r="1129" spans="760:785" x14ac:dyDescent="0.25">
      <c r="ACF1129" s="60"/>
      <c r="ACG1129" s="60"/>
      <c r="ACH1129" s="60"/>
      <c r="ACI1129" s="60"/>
      <c r="ACJ1129" s="60"/>
      <c r="ACK1129" s="60"/>
      <c r="ACL1129" s="60"/>
      <c r="ACM1129" s="60"/>
      <c r="ACN1129" s="60"/>
      <c r="ACO1129" s="60"/>
      <c r="ACP1129" s="60"/>
      <c r="ACQ1129" s="60"/>
      <c r="ACR1129" s="60"/>
      <c r="ACS1129" s="60"/>
      <c r="ACT1129" s="60"/>
      <c r="ACU1129" s="60"/>
      <c r="ACV1129" s="60"/>
      <c r="ACW1129" s="60"/>
      <c r="ACX1129" s="60"/>
      <c r="ACY1129" s="60">
        <v>1.05393161516162</v>
      </c>
      <c r="ACZ1129" s="60"/>
      <c r="ADA1129" s="60"/>
      <c r="ADB1129" s="60"/>
      <c r="ADC1129" s="60"/>
      <c r="ADD1129" s="60"/>
      <c r="ADE1129" s="60"/>
    </row>
    <row r="1130" spans="760:785" x14ac:dyDescent="0.25">
      <c r="ACF1130" s="60"/>
      <c r="ACG1130" s="60"/>
      <c r="ACH1130" s="60"/>
      <c r="ACI1130" s="60"/>
      <c r="ACJ1130" s="60"/>
      <c r="ACK1130" s="60"/>
      <c r="ACL1130" s="60"/>
      <c r="ACM1130" s="60"/>
      <c r="ACN1130" s="60"/>
      <c r="ACO1130" s="60"/>
      <c r="ACP1130" s="60"/>
      <c r="ACQ1130" s="60"/>
      <c r="ACR1130" s="60"/>
      <c r="ACS1130" s="60"/>
      <c r="ACT1130" s="60"/>
      <c r="ACU1130" s="60"/>
      <c r="ACV1130" s="60"/>
      <c r="ACW1130" s="60"/>
      <c r="ACX1130" s="60"/>
      <c r="ACY1130" s="60">
        <v>1.05392440291823</v>
      </c>
      <c r="ACZ1130" s="60"/>
      <c r="ADA1130" s="60"/>
      <c r="ADB1130" s="60"/>
      <c r="ADC1130" s="60"/>
      <c r="ADD1130" s="60"/>
      <c r="ADE1130" s="60"/>
    </row>
    <row r="1131" spans="760:785" x14ac:dyDescent="0.25">
      <c r="ACF1131" s="60"/>
      <c r="ACG1131" s="60"/>
      <c r="ACH1131" s="60"/>
      <c r="ACI1131" s="60"/>
      <c r="ACJ1131" s="60"/>
      <c r="ACK1131" s="60"/>
      <c r="ACL1131" s="60"/>
      <c r="ACM1131" s="60"/>
      <c r="ACN1131" s="60"/>
      <c r="ACO1131" s="60"/>
      <c r="ACP1131" s="60"/>
      <c r="ACQ1131" s="60"/>
      <c r="ACR1131" s="60"/>
      <c r="ACS1131" s="60"/>
      <c r="ACT1131" s="60"/>
      <c r="ACU1131" s="60"/>
      <c r="ACV1131" s="60"/>
      <c r="ACW1131" s="60"/>
      <c r="ACX1131" s="60"/>
      <c r="ACY1131" s="60">
        <v>1.0538363635861501</v>
      </c>
      <c r="ACZ1131" s="60"/>
      <c r="ADA1131" s="60"/>
      <c r="ADB1131" s="60"/>
      <c r="ADC1131" s="60"/>
      <c r="ADD1131" s="60"/>
      <c r="ADE1131" s="60"/>
    </row>
    <row r="1132" spans="760:785" x14ac:dyDescent="0.25">
      <c r="ACF1132" s="60"/>
      <c r="ACG1132" s="60"/>
      <c r="ACH1132" s="60"/>
      <c r="ACI1132" s="60"/>
      <c r="ACJ1132" s="60"/>
      <c r="ACK1132" s="60"/>
      <c r="ACL1132" s="60"/>
      <c r="ACM1132" s="60"/>
      <c r="ACN1132" s="60"/>
      <c r="ACO1132" s="60"/>
      <c r="ACP1132" s="60"/>
      <c r="ACQ1132" s="60"/>
      <c r="ACR1132" s="60"/>
      <c r="ACS1132" s="60"/>
      <c r="ACT1132" s="60"/>
      <c r="ACU1132" s="60"/>
      <c r="ACV1132" s="60"/>
      <c r="ACW1132" s="60"/>
      <c r="ACX1132" s="60"/>
      <c r="ACY1132" s="60">
        <v>1.05378233369873</v>
      </c>
      <c r="ACZ1132" s="60"/>
      <c r="ADA1132" s="60"/>
      <c r="ADB1132" s="60"/>
      <c r="ADC1132" s="60"/>
      <c r="ADD1132" s="60"/>
      <c r="ADE1132" s="60"/>
    </row>
    <row r="1133" spans="760:785" x14ac:dyDescent="0.25">
      <c r="ACF1133" s="60"/>
      <c r="ACG1133" s="60"/>
      <c r="ACH1133" s="60"/>
      <c r="ACI1133" s="60"/>
      <c r="ACJ1133" s="60"/>
      <c r="ACK1133" s="60"/>
      <c r="ACL1133" s="60"/>
      <c r="ACM1133" s="60"/>
      <c r="ACN1133" s="60"/>
      <c r="ACO1133" s="60"/>
      <c r="ACP1133" s="60"/>
      <c r="ACQ1133" s="60"/>
      <c r="ACR1133" s="60"/>
      <c r="ACS1133" s="60"/>
      <c r="ACT1133" s="60"/>
      <c r="ACU1133" s="60"/>
      <c r="ACV1133" s="60"/>
      <c r="ACW1133" s="60"/>
      <c r="ACX1133" s="60"/>
      <c r="ACY1133" s="60">
        <v>1.0537276718548001</v>
      </c>
      <c r="ACZ1133" s="60"/>
      <c r="ADA1133" s="60"/>
      <c r="ADB1133" s="60"/>
      <c r="ADC1133" s="60"/>
      <c r="ADD1133" s="60"/>
      <c r="ADE1133" s="60"/>
    </row>
    <row r="1134" spans="760:785" x14ac:dyDescent="0.25">
      <c r="ACF1134" s="60"/>
      <c r="ACG1134" s="60"/>
      <c r="ACH1134" s="60"/>
      <c r="ACI1134" s="60"/>
      <c r="ACJ1134" s="60"/>
      <c r="ACK1134" s="60"/>
      <c r="ACL1134" s="60"/>
      <c r="ACM1134" s="60"/>
      <c r="ACN1134" s="60"/>
      <c r="ACO1134" s="60"/>
      <c r="ACP1134" s="60"/>
      <c r="ACQ1134" s="60"/>
      <c r="ACR1134" s="60"/>
      <c r="ACS1134" s="60"/>
      <c r="ACT1134" s="60"/>
      <c r="ACU1134" s="60"/>
      <c r="ACV1134" s="60"/>
      <c r="ACW1134" s="60"/>
      <c r="ACX1134" s="60"/>
      <c r="ACY1134" s="60">
        <v>1.05372735491633</v>
      </c>
      <c r="ACZ1134" s="60"/>
      <c r="ADA1134" s="60"/>
      <c r="ADB1134" s="60"/>
      <c r="ADC1134" s="60"/>
      <c r="ADD1134" s="60"/>
      <c r="ADE1134" s="60"/>
    </row>
    <row r="1135" spans="760:785" x14ac:dyDescent="0.25">
      <c r="ACF1135" s="60"/>
      <c r="ACG1135" s="60"/>
      <c r="ACH1135" s="60"/>
      <c r="ACI1135" s="60"/>
      <c r="ACJ1135" s="60"/>
      <c r="ACK1135" s="60"/>
      <c r="ACL1135" s="60"/>
      <c r="ACM1135" s="60"/>
      <c r="ACN1135" s="60"/>
      <c r="ACO1135" s="60"/>
      <c r="ACP1135" s="60"/>
      <c r="ACQ1135" s="60"/>
      <c r="ACR1135" s="60"/>
      <c r="ACS1135" s="60"/>
      <c r="ACT1135" s="60"/>
      <c r="ACU1135" s="60"/>
      <c r="ACV1135" s="60"/>
      <c r="ACW1135" s="60"/>
      <c r="ACX1135" s="60"/>
      <c r="ACY1135" s="60">
        <v>1.0536913256654601</v>
      </c>
      <c r="ACZ1135" s="60"/>
      <c r="ADA1135" s="60"/>
      <c r="ADB1135" s="60"/>
      <c r="ADC1135" s="60"/>
      <c r="ADD1135" s="60"/>
      <c r="ADE1135" s="60"/>
    </row>
    <row r="1136" spans="760:785" x14ac:dyDescent="0.25">
      <c r="ACF1136" s="60"/>
      <c r="ACG1136" s="60"/>
      <c r="ACH1136" s="60"/>
      <c r="ACI1136" s="60"/>
      <c r="ACJ1136" s="60"/>
      <c r="ACK1136" s="60"/>
      <c r="ACL1136" s="60"/>
      <c r="ACM1136" s="60"/>
      <c r="ACN1136" s="60"/>
      <c r="ACO1136" s="60"/>
      <c r="ACP1136" s="60"/>
      <c r="ACQ1136" s="60"/>
      <c r="ACR1136" s="60"/>
      <c r="ACS1136" s="60"/>
      <c r="ACT1136" s="60"/>
      <c r="ACU1136" s="60"/>
      <c r="ACV1136" s="60"/>
      <c r="ACW1136" s="60"/>
      <c r="ACX1136" s="60"/>
      <c r="ACY1136" s="60">
        <v>1.0535933547574501</v>
      </c>
      <c r="ACZ1136" s="60"/>
      <c r="ADA1136" s="60"/>
      <c r="ADB1136" s="60"/>
      <c r="ADC1136" s="60"/>
      <c r="ADD1136" s="60"/>
      <c r="ADE1136" s="60"/>
    </row>
    <row r="1137" spans="760:785" x14ac:dyDescent="0.25">
      <c r="ACF1137" s="60"/>
      <c r="ACG1137" s="60"/>
      <c r="ACH1137" s="60"/>
      <c r="ACI1137" s="60"/>
      <c r="ACJ1137" s="60"/>
      <c r="ACK1137" s="60"/>
      <c r="ACL1137" s="60"/>
      <c r="ACM1137" s="60"/>
      <c r="ACN1137" s="60"/>
      <c r="ACO1137" s="60"/>
      <c r="ACP1137" s="60"/>
      <c r="ACQ1137" s="60"/>
      <c r="ACR1137" s="60"/>
      <c r="ACS1137" s="60"/>
      <c r="ACT1137" s="60"/>
      <c r="ACU1137" s="60"/>
      <c r="ACV1137" s="60"/>
      <c r="ACW1137" s="60"/>
      <c r="ACX1137" s="60"/>
      <c r="ACY1137" s="60">
        <v>1.05358883315144</v>
      </c>
      <c r="ACZ1137" s="60"/>
      <c r="ADA1137" s="60"/>
      <c r="ADB1137" s="60"/>
      <c r="ADC1137" s="60"/>
      <c r="ADD1137" s="60"/>
      <c r="ADE1137" s="60"/>
    </row>
    <row r="1138" spans="760:785" x14ac:dyDescent="0.25">
      <c r="ACF1138" s="60"/>
      <c r="ACG1138" s="60"/>
      <c r="ACH1138" s="60"/>
      <c r="ACI1138" s="60"/>
      <c r="ACJ1138" s="60"/>
      <c r="ACK1138" s="60"/>
      <c r="ACL1138" s="60"/>
      <c r="ACM1138" s="60"/>
      <c r="ACN1138" s="60"/>
      <c r="ACO1138" s="60"/>
      <c r="ACP1138" s="60"/>
      <c r="ACQ1138" s="60"/>
      <c r="ACR1138" s="60"/>
      <c r="ACS1138" s="60"/>
      <c r="ACT1138" s="60"/>
      <c r="ACU1138" s="60"/>
      <c r="ACV1138" s="60"/>
      <c r="ACW1138" s="60"/>
      <c r="ACX1138" s="60"/>
      <c r="ACY1138" s="60">
        <v>1.05357387510186</v>
      </c>
      <c r="ACZ1138" s="60"/>
      <c r="ADA1138" s="60"/>
      <c r="ADB1138" s="60"/>
      <c r="ADC1138" s="60"/>
      <c r="ADD1138" s="60"/>
      <c r="ADE1138" s="60"/>
    </row>
    <row r="1139" spans="760:785" x14ac:dyDescent="0.25">
      <c r="ACF1139" s="60"/>
      <c r="ACG1139" s="60"/>
      <c r="ACH1139" s="60"/>
      <c r="ACI1139" s="60"/>
      <c r="ACJ1139" s="60"/>
      <c r="ACK1139" s="60"/>
      <c r="ACL1139" s="60"/>
      <c r="ACM1139" s="60"/>
      <c r="ACN1139" s="60"/>
      <c r="ACO1139" s="60"/>
      <c r="ACP1139" s="60"/>
      <c r="ACQ1139" s="60"/>
      <c r="ACR1139" s="60"/>
      <c r="ACS1139" s="60"/>
      <c r="ACT1139" s="60"/>
      <c r="ACU1139" s="60"/>
      <c r="ACV1139" s="60"/>
      <c r="ACW1139" s="60"/>
      <c r="ACX1139" s="60"/>
      <c r="ACY1139" s="60">
        <v>1.0535408826277499</v>
      </c>
      <c r="ACZ1139" s="60"/>
      <c r="ADA1139" s="60"/>
      <c r="ADB1139" s="60"/>
      <c r="ADC1139" s="60"/>
      <c r="ADD1139" s="60"/>
      <c r="ADE1139" s="60"/>
    </row>
    <row r="1140" spans="760:785" x14ac:dyDescent="0.25">
      <c r="ACF1140" s="60"/>
      <c r="ACG1140" s="60"/>
      <c r="ACH1140" s="60"/>
      <c r="ACI1140" s="60"/>
      <c r="ACJ1140" s="60"/>
      <c r="ACK1140" s="60"/>
      <c r="ACL1140" s="60"/>
      <c r="ACM1140" s="60"/>
      <c r="ACN1140" s="60"/>
      <c r="ACO1140" s="60"/>
      <c r="ACP1140" s="60"/>
      <c r="ACQ1140" s="60"/>
      <c r="ACR1140" s="60"/>
      <c r="ACS1140" s="60"/>
      <c r="ACT1140" s="60"/>
      <c r="ACU1140" s="60"/>
      <c r="ACV1140" s="60"/>
      <c r="ACW1140" s="60"/>
      <c r="ACX1140" s="60"/>
      <c r="ACY1140" s="60">
        <v>1.0534427909325399</v>
      </c>
      <c r="ACZ1140" s="60"/>
      <c r="ADA1140" s="60"/>
      <c r="ADB1140" s="60"/>
      <c r="ADC1140" s="60"/>
      <c r="ADD1140" s="60"/>
      <c r="ADE1140" s="60"/>
    </row>
    <row r="1141" spans="760:785" x14ac:dyDescent="0.25">
      <c r="ACF1141" s="60"/>
      <c r="ACG1141" s="60"/>
      <c r="ACH1141" s="60"/>
      <c r="ACI1141" s="60"/>
      <c r="ACJ1141" s="60"/>
      <c r="ACK1141" s="60"/>
      <c r="ACL1141" s="60"/>
      <c r="ACM1141" s="60"/>
      <c r="ACN1141" s="60"/>
      <c r="ACO1141" s="60"/>
      <c r="ACP1141" s="60"/>
      <c r="ACQ1141" s="60"/>
      <c r="ACR1141" s="60"/>
      <c r="ACS1141" s="60"/>
      <c r="ACT1141" s="60"/>
      <c r="ACU1141" s="60"/>
      <c r="ACV1141" s="60"/>
      <c r="ACW1141" s="60"/>
      <c r="ACX1141" s="60"/>
      <c r="ACY1141" s="60">
        <v>1.0534299245989101</v>
      </c>
      <c r="ACZ1141" s="60"/>
      <c r="ADA1141" s="60"/>
      <c r="ADB1141" s="60"/>
      <c r="ADC1141" s="60"/>
      <c r="ADD1141" s="60"/>
      <c r="ADE1141" s="60"/>
    </row>
    <row r="1142" spans="760:785" x14ac:dyDescent="0.25">
      <c r="ACF1142" s="60"/>
      <c r="ACG1142" s="60"/>
      <c r="ACH1142" s="60"/>
      <c r="ACI1142" s="60"/>
      <c r="ACJ1142" s="60"/>
      <c r="ACK1142" s="60"/>
      <c r="ACL1142" s="60"/>
      <c r="ACM1142" s="60"/>
      <c r="ACN1142" s="60"/>
      <c r="ACO1142" s="60"/>
      <c r="ACP1142" s="60"/>
      <c r="ACQ1142" s="60"/>
      <c r="ACR1142" s="60"/>
      <c r="ACS1142" s="60"/>
      <c r="ACT1142" s="60"/>
      <c r="ACU1142" s="60"/>
      <c r="ACV1142" s="60"/>
      <c r="ACW1142" s="60"/>
      <c r="ACX1142" s="60"/>
      <c r="ACY1142" s="60">
        <v>1.0533642731555699</v>
      </c>
      <c r="ACZ1142" s="60"/>
      <c r="ADA1142" s="60"/>
      <c r="ADB1142" s="60"/>
      <c r="ADC1142" s="60"/>
      <c r="ADD1142" s="60"/>
      <c r="ADE1142" s="60"/>
    </row>
    <row r="1143" spans="760:785" x14ac:dyDescent="0.25">
      <c r="ACF1143" s="60"/>
      <c r="ACG1143" s="60"/>
      <c r="ACH1143" s="60"/>
      <c r="ACI1143" s="60"/>
      <c r="ACJ1143" s="60"/>
      <c r="ACK1143" s="60"/>
      <c r="ACL1143" s="60"/>
      <c r="ACM1143" s="60"/>
      <c r="ACN1143" s="60"/>
      <c r="ACO1143" s="60"/>
      <c r="ACP1143" s="60"/>
      <c r="ACQ1143" s="60"/>
      <c r="ACR1143" s="60"/>
      <c r="ACS1143" s="60"/>
      <c r="ACT1143" s="60"/>
      <c r="ACU1143" s="60"/>
      <c r="ACV1143" s="60"/>
      <c r="ACW1143" s="60"/>
      <c r="ACX1143" s="60"/>
      <c r="ACY1143" s="60">
        <v>1.05334426325369</v>
      </c>
      <c r="ACZ1143" s="60"/>
      <c r="ADA1143" s="60"/>
      <c r="ADB1143" s="60"/>
      <c r="ADC1143" s="60"/>
      <c r="ADD1143" s="60"/>
      <c r="ADE1143" s="60"/>
    </row>
    <row r="1144" spans="760:785" x14ac:dyDescent="0.25">
      <c r="ACF1144" s="60"/>
      <c r="ACG1144" s="60"/>
      <c r="ACH1144" s="60"/>
      <c r="ACI1144" s="60"/>
      <c r="ACJ1144" s="60"/>
      <c r="ACK1144" s="60"/>
      <c r="ACL1144" s="60"/>
      <c r="ACM1144" s="60"/>
      <c r="ACN1144" s="60"/>
      <c r="ACO1144" s="60"/>
      <c r="ACP1144" s="60"/>
      <c r="ACQ1144" s="60"/>
      <c r="ACR1144" s="60"/>
      <c r="ACS1144" s="60"/>
      <c r="ACT1144" s="60"/>
      <c r="ACU1144" s="60"/>
      <c r="ACV1144" s="60"/>
      <c r="ACW1144" s="60"/>
      <c r="ACX1144" s="60"/>
      <c r="ACY1144" s="60">
        <v>1.05328481969969</v>
      </c>
      <c r="ACZ1144" s="60"/>
      <c r="ADA1144" s="60"/>
      <c r="ADB1144" s="60"/>
      <c r="ADC1144" s="60"/>
      <c r="ADD1144" s="60"/>
      <c r="ADE1144" s="60"/>
    </row>
    <row r="1145" spans="760:785" x14ac:dyDescent="0.25">
      <c r="ACF1145" s="60"/>
      <c r="ACG1145" s="60"/>
      <c r="ACH1145" s="60"/>
      <c r="ACI1145" s="60"/>
      <c r="ACJ1145" s="60"/>
      <c r="ACK1145" s="60"/>
      <c r="ACL1145" s="60"/>
      <c r="ACM1145" s="60"/>
      <c r="ACN1145" s="60"/>
      <c r="ACO1145" s="60"/>
      <c r="ACP1145" s="60"/>
      <c r="ACQ1145" s="60"/>
      <c r="ACR1145" s="60"/>
      <c r="ACS1145" s="60"/>
      <c r="ACT1145" s="60"/>
      <c r="ACU1145" s="60"/>
      <c r="ACV1145" s="60"/>
      <c r="ACW1145" s="60"/>
      <c r="ACX1145" s="60"/>
      <c r="ACY1145" s="60">
        <v>1.05316292540159</v>
      </c>
      <c r="ACZ1145" s="60"/>
      <c r="ADA1145" s="60"/>
      <c r="ADB1145" s="60"/>
      <c r="ADC1145" s="60"/>
      <c r="ADD1145" s="60"/>
      <c r="ADE1145" s="60"/>
    </row>
    <row r="1146" spans="760:785" x14ac:dyDescent="0.25">
      <c r="ACF1146" s="60"/>
      <c r="ACG1146" s="60"/>
      <c r="ACH1146" s="60"/>
      <c r="ACI1146" s="60"/>
      <c r="ACJ1146" s="60"/>
      <c r="ACK1146" s="60"/>
      <c r="ACL1146" s="60"/>
      <c r="ACM1146" s="60"/>
      <c r="ACN1146" s="60"/>
      <c r="ACO1146" s="60"/>
      <c r="ACP1146" s="60"/>
      <c r="ACQ1146" s="60"/>
      <c r="ACR1146" s="60"/>
      <c r="ACS1146" s="60"/>
      <c r="ACT1146" s="60"/>
      <c r="ACU1146" s="60"/>
      <c r="ACV1146" s="60"/>
      <c r="ACW1146" s="60"/>
      <c r="ACX1146" s="60"/>
      <c r="ACY1146" s="60">
        <v>1.05312006073192</v>
      </c>
      <c r="ACZ1146" s="60"/>
      <c r="ADA1146" s="60"/>
      <c r="ADB1146" s="60"/>
      <c r="ADC1146" s="60"/>
      <c r="ADD1146" s="60"/>
      <c r="ADE1146" s="60"/>
    </row>
    <row r="1147" spans="760:785" x14ac:dyDescent="0.25">
      <c r="ACF1147" s="60"/>
      <c r="ACG1147" s="60"/>
      <c r="ACH1147" s="60"/>
      <c r="ACI1147" s="60"/>
      <c r="ACJ1147" s="60"/>
      <c r="ACK1147" s="60"/>
      <c r="ACL1147" s="60"/>
      <c r="ACM1147" s="60"/>
      <c r="ACN1147" s="60"/>
      <c r="ACO1147" s="60"/>
      <c r="ACP1147" s="60"/>
      <c r="ACQ1147" s="60"/>
      <c r="ACR1147" s="60"/>
      <c r="ACS1147" s="60"/>
      <c r="ACT1147" s="60"/>
      <c r="ACU1147" s="60"/>
      <c r="ACV1147" s="60"/>
      <c r="ACW1147" s="60"/>
      <c r="ACX1147" s="60"/>
      <c r="ACY1147" s="60">
        <v>1.0531105859638701</v>
      </c>
      <c r="ACZ1147" s="60"/>
      <c r="ADA1147" s="60"/>
      <c r="ADB1147" s="60"/>
      <c r="ADC1147" s="60"/>
      <c r="ADD1147" s="60"/>
      <c r="ADE1147" s="60"/>
    </row>
    <row r="1148" spans="760:785" x14ac:dyDescent="0.25">
      <c r="ACF1148" s="60"/>
      <c r="ACG1148" s="60"/>
      <c r="ACH1148" s="60"/>
      <c r="ACI1148" s="60"/>
      <c r="ACJ1148" s="60"/>
      <c r="ACK1148" s="60"/>
      <c r="ACL1148" s="60"/>
      <c r="ACM1148" s="60"/>
      <c r="ACN1148" s="60"/>
      <c r="ACO1148" s="312"/>
      <c r="ACP1148" s="60"/>
      <c r="ACQ1148" s="60"/>
      <c r="ACR1148" s="60"/>
      <c r="ACS1148" s="60"/>
      <c r="ACT1148" s="60"/>
      <c r="ACU1148" s="60"/>
      <c r="ACV1148" s="60"/>
      <c r="ACW1148" s="60"/>
      <c r="ACX1148" s="60"/>
      <c r="ACY1148" s="60">
        <v>1.05309423450838</v>
      </c>
      <c r="ACZ1148" s="60"/>
      <c r="ADA1148" s="60"/>
      <c r="ADB1148" s="60"/>
      <c r="ADC1148" s="60"/>
      <c r="ADD1148" s="60"/>
      <c r="ADE1148" s="60"/>
    </row>
    <row r="1149" spans="760:785" x14ac:dyDescent="0.25">
      <c r="ACF1149" s="60"/>
      <c r="ACG1149" s="60"/>
      <c r="ACH1149" s="60"/>
      <c r="ACI1149" s="60"/>
      <c r="ACJ1149" s="60"/>
      <c r="ACK1149" s="60"/>
      <c r="ACL1149" s="60"/>
      <c r="ACM1149" s="60"/>
      <c r="ACN1149" s="60"/>
      <c r="ACO1149" s="60"/>
      <c r="ACP1149" s="60"/>
      <c r="ACQ1149" s="60"/>
      <c r="ACR1149" s="60"/>
      <c r="ACS1149" s="60"/>
      <c r="ACT1149" s="60"/>
      <c r="ACU1149" s="60"/>
      <c r="ACV1149" s="60"/>
      <c r="ACW1149" s="60"/>
      <c r="ACX1149" s="60"/>
      <c r="ACY1149" s="60">
        <v>1.0530330591402199</v>
      </c>
      <c r="ACZ1149" s="60"/>
      <c r="ADA1149" s="60"/>
      <c r="ADB1149" s="60"/>
      <c r="ADC1149" s="60"/>
      <c r="ADD1149" s="60"/>
      <c r="ADE1149" s="60"/>
    </row>
    <row r="1150" spans="760:785" x14ac:dyDescent="0.25">
      <c r="ACF1150" s="60"/>
      <c r="ACG1150" s="60"/>
      <c r="ACH1150" s="60"/>
      <c r="ACI1150" s="60"/>
      <c r="ACJ1150" s="60"/>
      <c r="ACK1150" s="60"/>
      <c r="ACL1150" s="60"/>
      <c r="ACM1150" s="60"/>
      <c r="ACN1150" s="60"/>
      <c r="ACO1150" s="60"/>
      <c r="ACP1150" s="60"/>
      <c r="ACQ1150" s="60"/>
      <c r="ACR1150" s="60"/>
      <c r="ACS1150" s="60"/>
      <c r="ACT1150" s="60"/>
      <c r="ACU1150" s="60"/>
      <c r="ACV1150" s="60"/>
      <c r="ACW1150" s="60"/>
      <c r="ACX1150" s="60"/>
      <c r="ACY1150" s="60">
        <v>1.0529502807195701</v>
      </c>
      <c r="ACZ1150" s="60"/>
      <c r="ADA1150" s="60"/>
      <c r="ADB1150" s="60"/>
      <c r="ADC1150" s="60"/>
      <c r="ADD1150" s="60"/>
      <c r="ADE1150" s="60"/>
    </row>
    <row r="1151" spans="760:785" x14ac:dyDescent="0.25">
      <c r="ACF1151" s="60"/>
      <c r="ACG1151" s="60"/>
      <c r="ACH1151" s="60"/>
      <c r="ACI1151" s="60"/>
      <c r="ACJ1151" s="60"/>
      <c r="ACK1151" s="60"/>
      <c r="ACL1151" s="60"/>
      <c r="ACM1151" s="60"/>
      <c r="ACN1151" s="60"/>
      <c r="ACO1151" s="60"/>
      <c r="ACP1151" s="60"/>
      <c r="ACQ1151" s="60"/>
      <c r="ACR1151" s="60"/>
      <c r="ACS1151" s="60"/>
      <c r="ACT1151" s="60"/>
      <c r="ACU1151" s="60"/>
      <c r="ACV1151" s="60"/>
      <c r="ACW1151" s="60"/>
      <c r="ACX1151" s="60"/>
      <c r="ACY1151" s="60">
        <v>1.05290911220284</v>
      </c>
      <c r="ACZ1151" s="60"/>
      <c r="ADA1151" s="60"/>
      <c r="ADB1151" s="60"/>
      <c r="ADC1151" s="60"/>
      <c r="ADD1151" s="60"/>
      <c r="ADE1151" s="60"/>
    </row>
    <row r="1152" spans="760:785" x14ac:dyDescent="0.25">
      <c r="ACF1152" s="60"/>
      <c r="ACG1152" s="60"/>
      <c r="ACH1152" s="60"/>
      <c r="ACI1152" s="60"/>
      <c r="ACJ1152" s="60"/>
      <c r="ACK1152" s="60"/>
      <c r="ACL1152" s="60"/>
      <c r="ACM1152" s="60"/>
      <c r="ACN1152" s="60"/>
      <c r="ACO1152" s="60"/>
      <c r="ACP1152" s="60"/>
      <c r="ACQ1152" s="60"/>
      <c r="ACR1152" s="60"/>
      <c r="ACS1152" s="60"/>
      <c r="ACT1152" s="60"/>
      <c r="ACU1152" s="60"/>
      <c r="ACV1152" s="60"/>
      <c r="ACW1152" s="60"/>
      <c r="ACX1152" s="60"/>
      <c r="ACY1152" s="60">
        <v>1.0528954354273099</v>
      </c>
      <c r="ACZ1152" s="60"/>
      <c r="ADA1152" s="60"/>
      <c r="ADB1152" s="60"/>
      <c r="ADC1152" s="60"/>
      <c r="ADD1152" s="60"/>
      <c r="ADE1152" s="60"/>
    </row>
    <row r="1153" spans="760:785" x14ac:dyDescent="0.25">
      <c r="ACF1153" s="60"/>
      <c r="ACG1153" s="60"/>
      <c r="ACH1153" s="60"/>
      <c r="ACI1153" s="60"/>
      <c r="ACJ1153" s="60"/>
      <c r="ACK1153" s="60"/>
      <c r="ACL1153" s="60"/>
      <c r="ACM1153" s="60"/>
      <c r="ACN1153" s="60"/>
      <c r="ACO1153" s="60"/>
      <c r="ACP1153" s="60"/>
      <c r="ACQ1153" s="60"/>
      <c r="ACR1153" s="60"/>
      <c r="ACS1153" s="60"/>
      <c r="ACT1153" s="60"/>
      <c r="ACU1153" s="60"/>
      <c r="ACV1153" s="60"/>
      <c r="ACW1153" s="60"/>
      <c r="ACX1153" s="60"/>
      <c r="ACY1153" s="60">
        <v>1.0528912353636</v>
      </c>
      <c r="ACZ1153" s="60"/>
      <c r="ADA1153" s="60"/>
      <c r="ADB1153" s="60"/>
      <c r="ADC1153" s="60"/>
      <c r="ADD1153" s="60"/>
      <c r="ADE1153" s="60"/>
    </row>
    <row r="1154" spans="760:785" x14ac:dyDescent="0.25">
      <c r="ACF1154" s="60"/>
      <c r="ACG1154" s="60"/>
      <c r="ACH1154" s="60"/>
      <c r="ACI1154" s="60"/>
      <c r="ACJ1154" s="60"/>
      <c r="ACK1154" s="60"/>
      <c r="ACL1154" s="60"/>
      <c r="ACM1154" s="60"/>
      <c r="ACN1154" s="60"/>
      <c r="ACO1154" s="60"/>
      <c r="ACP1154" s="60"/>
      <c r="ACQ1154" s="60"/>
      <c r="ACR1154" s="60"/>
      <c r="ACS1154" s="60"/>
      <c r="ACT1154" s="60"/>
      <c r="ACU1154" s="60"/>
      <c r="ACV1154" s="60"/>
      <c r="ACW1154" s="60"/>
      <c r="ACX1154" s="60"/>
      <c r="ACY1154" s="60">
        <v>1.0528758380563299</v>
      </c>
      <c r="ACZ1154" s="60"/>
      <c r="ADA1154" s="60"/>
      <c r="ADB1154" s="60"/>
      <c r="ADC1154" s="60"/>
      <c r="ADD1154" s="60"/>
      <c r="ADE1154" s="60"/>
    </row>
    <row r="1155" spans="760:785" x14ac:dyDescent="0.25">
      <c r="ACF1155" s="60"/>
      <c r="ACG1155" s="60"/>
      <c r="ACH1155" s="60"/>
      <c r="ACI1155" s="60"/>
      <c r="ACJ1155" s="60"/>
      <c r="ACK1155" s="60"/>
      <c r="ACL1155" s="60"/>
      <c r="ACM1155" s="60"/>
      <c r="ACN1155" s="60"/>
      <c r="ACO1155" s="60"/>
      <c r="ACP1155" s="60"/>
      <c r="ACQ1155" s="60"/>
      <c r="ACR1155" s="60"/>
      <c r="ACS1155" s="60"/>
      <c r="ACT1155" s="60"/>
      <c r="ACU1155" s="60"/>
      <c r="ACV1155" s="60"/>
      <c r="ACW1155" s="60"/>
      <c r="ACX1155" s="60"/>
      <c r="ACY1155" s="60">
        <v>1.0528378733911801</v>
      </c>
      <c r="ACZ1155" s="60"/>
      <c r="ADA1155" s="60"/>
      <c r="ADB1155" s="60"/>
      <c r="ADC1155" s="60"/>
      <c r="ADD1155" s="60"/>
      <c r="ADE1155" s="60"/>
    </row>
    <row r="1156" spans="760:785" x14ac:dyDescent="0.25">
      <c r="ACF1156" s="60"/>
      <c r="ACG1156" s="60"/>
      <c r="ACH1156" s="60"/>
      <c r="ACI1156" s="60"/>
      <c r="ACJ1156" s="60"/>
      <c r="ACK1156" s="60"/>
      <c r="ACL1156" s="60"/>
      <c r="ACM1156" s="60"/>
      <c r="ACN1156" s="60"/>
      <c r="ACO1156" s="60"/>
      <c r="ACP1156" s="60"/>
      <c r="ACQ1156" s="60"/>
      <c r="ACR1156" s="60"/>
      <c r="ACS1156" s="60"/>
      <c r="ACT1156" s="60"/>
      <c r="ACU1156" s="60"/>
      <c r="ACV1156" s="60"/>
      <c r="ACW1156" s="60"/>
      <c r="ACX1156" s="60"/>
      <c r="ACY1156" s="60">
        <v>1.0528194665161099</v>
      </c>
      <c r="ACZ1156" s="60"/>
      <c r="ADA1156" s="60"/>
      <c r="ADB1156" s="60"/>
      <c r="ADC1156" s="60"/>
      <c r="ADD1156" s="60"/>
      <c r="ADE1156" s="60"/>
    </row>
    <row r="1157" spans="760:785" x14ac:dyDescent="0.25">
      <c r="ACF1157" s="60"/>
      <c r="ACG1157" s="60"/>
      <c r="ACH1157" s="60"/>
      <c r="ACI1157" s="60"/>
      <c r="ACJ1157" s="60"/>
      <c r="ACK1157" s="60"/>
      <c r="ACL1157" s="60"/>
      <c r="ACM1157" s="60"/>
      <c r="ACN1157" s="60"/>
      <c r="ACO1157" s="60"/>
      <c r="ACP1157" s="60"/>
      <c r="ACQ1157" s="60"/>
      <c r="ACR1157" s="60"/>
      <c r="ACS1157" s="60"/>
      <c r="ACT1157" s="60"/>
      <c r="ACU1157" s="60"/>
      <c r="ACV1157" s="60"/>
      <c r="ACW1157" s="60"/>
      <c r="ACX1157" s="60"/>
      <c r="ACY1157" s="60">
        <v>1.05274049787818</v>
      </c>
      <c r="ACZ1157" s="60"/>
      <c r="ADA1157" s="60"/>
      <c r="ADB1157" s="60"/>
      <c r="ADC1157" s="60"/>
      <c r="ADD1157" s="60"/>
      <c r="ADE1157" s="60"/>
    </row>
    <row r="1158" spans="760:785" x14ac:dyDescent="0.25">
      <c r="ACF1158" s="60"/>
      <c r="ACG1158" s="60"/>
      <c r="ACH1158" s="60"/>
      <c r="ACI1158" s="60"/>
      <c r="ACJ1158" s="60"/>
      <c r="ACK1158" s="60"/>
      <c r="ACL1158" s="60"/>
      <c r="ACM1158" s="60"/>
      <c r="ACN1158" s="60"/>
      <c r="ACO1158" s="60"/>
      <c r="ACP1158" s="60"/>
      <c r="ACQ1158" s="60"/>
      <c r="ACR1158" s="60"/>
      <c r="ACS1158" s="60"/>
      <c r="ACT1158" s="60"/>
      <c r="ACU1158" s="60"/>
      <c r="ACV1158" s="60"/>
      <c r="ACW1158" s="60"/>
      <c r="ACX1158" s="60"/>
      <c r="ACY1158" s="60">
        <v>1.05269294099233</v>
      </c>
      <c r="ACZ1158" s="60"/>
      <c r="ADA1158" s="60"/>
      <c r="ADB1158" s="60"/>
      <c r="ADC1158" s="60"/>
      <c r="ADD1158" s="60"/>
      <c r="ADE1158" s="60"/>
    </row>
    <row r="1159" spans="760:785" x14ac:dyDescent="0.25">
      <c r="ACF1159" s="60"/>
      <c r="ACG1159" s="60"/>
      <c r="ACH1159" s="60"/>
      <c r="ACI1159" s="60"/>
      <c r="ACJ1159" s="60"/>
      <c r="ACK1159" s="60"/>
      <c r="ACL1159" s="60"/>
      <c r="ACM1159" s="60"/>
      <c r="ACN1159" s="60"/>
      <c r="ACO1159" s="60"/>
      <c r="ACP1159" s="60"/>
      <c r="ACQ1159" s="60"/>
      <c r="ACR1159" s="60"/>
      <c r="ACS1159" s="60"/>
      <c r="ACT1159" s="60"/>
      <c r="ACU1159" s="60"/>
      <c r="ACV1159" s="60"/>
      <c r="ACW1159" s="60"/>
      <c r="ACX1159" s="60"/>
      <c r="ACY1159" s="60">
        <v>1.0526902312983299</v>
      </c>
      <c r="ACZ1159" s="60"/>
      <c r="ADA1159" s="60"/>
      <c r="ADB1159" s="60"/>
      <c r="ADC1159" s="60"/>
      <c r="ADD1159" s="60"/>
      <c r="ADE1159" s="60"/>
    </row>
    <row r="1160" spans="760:785" x14ac:dyDescent="0.25">
      <c r="ACF1160" s="60"/>
      <c r="ACG1160" s="60"/>
      <c r="ACH1160" s="60"/>
      <c r="ACI1160" s="60"/>
      <c r="ACJ1160" s="60"/>
      <c r="ACK1160" s="60"/>
      <c r="ACL1160" s="60"/>
      <c r="ACM1160" s="60"/>
      <c r="ACN1160" s="60"/>
      <c r="ACO1160" s="60"/>
      <c r="ACP1160" s="60"/>
      <c r="ACQ1160" s="60"/>
      <c r="ACR1160" s="60"/>
      <c r="ACS1160" s="60"/>
      <c r="ACT1160" s="60"/>
      <c r="ACU1160" s="60"/>
      <c r="ACV1160" s="60"/>
      <c r="ACW1160" s="60"/>
      <c r="ACX1160" s="60"/>
      <c r="ACY1160" s="60">
        <v>1.0526671269617001</v>
      </c>
      <c r="ACZ1160" s="60"/>
      <c r="ADA1160" s="60"/>
      <c r="ADB1160" s="60"/>
      <c r="ADC1160" s="60"/>
      <c r="ADD1160" s="60"/>
      <c r="ADE1160" s="60"/>
    </row>
    <row r="1161" spans="760:785" x14ac:dyDescent="0.25">
      <c r="ACF1161" s="60"/>
      <c r="ACG1161" s="60"/>
      <c r="ACH1161" s="60"/>
      <c r="ACI1161" s="60"/>
      <c r="ACJ1161" s="60"/>
      <c r="ACK1161" s="60"/>
      <c r="ACL1161" s="60"/>
      <c r="ACM1161" s="60"/>
      <c r="ACN1161" s="60"/>
      <c r="ACO1161" s="60"/>
      <c r="ACP1161" s="60"/>
      <c r="ACQ1161" s="60"/>
      <c r="ACR1161" s="60"/>
      <c r="ACS1161" s="60"/>
      <c r="ACT1161" s="60"/>
      <c r="ACU1161" s="60"/>
      <c r="ACV1161" s="60"/>
      <c r="ACW1161" s="60"/>
      <c r="ACX1161" s="60"/>
      <c r="ACY1161" s="60">
        <v>1.0526511878874101</v>
      </c>
      <c r="ACZ1161" s="60"/>
      <c r="ADA1161" s="60"/>
      <c r="ADB1161" s="60"/>
      <c r="ADC1161" s="60"/>
      <c r="ADD1161" s="60"/>
      <c r="ADE1161" s="60"/>
    </row>
    <row r="1162" spans="760:785" x14ac:dyDescent="0.25">
      <c r="ACF1162" s="60"/>
      <c r="ACG1162" s="60"/>
      <c r="ACH1162" s="60"/>
      <c r="ACI1162" s="60"/>
      <c r="ACJ1162" s="60"/>
      <c r="ACK1162" s="60"/>
      <c r="ACL1162" s="60"/>
      <c r="ACM1162" s="60"/>
      <c r="ACN1162" s="60"/>
      <c r="ACO1162" s="60"/>
      <c r="ACP1162" s="60"/>
      <c r="ACQ1162" s="60"/>
      <c r="ACR1162" s="60"/>
      <c r="ACS1162" s="60"/>
      <c r="ACT1162" s="60"/>
      <c r="ACU1162" s="60"/>
      <c r="ACV1162" s="60"/>
      <c r="ACW1162" s="60"/>
      <c r="ACX1162" s="60"/>
      <c r="ACY1162" s="60">
        <v>1.05263550518424</v>
      </c>
      <c r="ACZ1162" s="60"/>
      <c r="ADA1162" s="60"/>
      <c r="ADB1162" s="60"/>
      <c r="ADC1162" s="60"/>
      <c r="ADD1162" s="60"/>
      <c r="ADE1162" s="60"/>
    </row>
    <row r="1163" spans="760:785" x14ac:dyDescent="0.25">
      <c r="ACF1163" s="60"/>
      <c r="ACG1163" s="60"/>
      <c r="ACH1163" s="60"/>
      <c r="ACI1163" s="60"/>
      <c r="ACJ1163" s="60"/>
      <c r="ACK1163" s="60"/>
      <c r="ACL1163" s="60"/>
      <c r="ACM1163" s="60"/>
      <c r="ACN1163" s="60"/>
      <c r="ACO1163" s="60"/>
      <c r="ACP1163" s="60"/>
      <c r="ACQ1163" s="60"/>
      <c r="ACR1163" s="60"/>
      <c r="ACS1163" s="60"/>
      <c r="ACT1163" s="60"/>
      <c r="ACU1163" s="60"/>
      <c r="ACV1163" s="60"/>
      <c r="ACW1163" s="60"/>
      <c r="ACX1163" s="60"/>
      <c r="ACY1163" s="60">
        <v>1.05259972349525</v>
      </c>
      <c r="ACZ1163" s="60"/>
      <c r="ADA1163" s="60"/>
      <c r="ADB1163" s="60"/>
      <c r="ADC1163" s="60"/>
      <c r="ADD1163" s="60"/>
      <c r="ADE1163" s="60"/>
    </row>
    <row r="1164" spans="760:785" x14ac:dyDescent="0.25">
      <c r="ACF1164" s="60"/>
      <c r="ACG1164" s="60"/>
      <c r="ACH1164" s="60"/>
      <c r="ACI1164" s="60"/>
      <c r="ACJ1164" s="60"/>
      <c r="ACK1164" s="60"/>
      <c r="ACL1164" s="60"/>
      <c r="ACM1164" s="60"/>
      <c r="ACN1164" s="60"/>
      <c r="ACO1164" s="60"/>
      <c r="ACP1164" s="60"/>
      <c r="ACQ1164" s="60"/>
      <c r="ACR1164" s="60"/>
      <c r="ACS1164" s="60"/>
      <c r="ACT1164" s="60"/>
      <c r="ACU1164" s="60"/>
      <c r="ACV1164" s="60"/>
      <c r="ACW1164" s="60"/>
      <c r="ACX1164" s="60"/>
      <c r="ACY1164" s="60">
        <v>1.05258653682109</v>
      </c>
      <c r="ACZ1164" s="60"/>
      <c r="ADA1164" s="60"/>
      <c r="ADB1164" s="60"/>
      <c r="ADC1164" s="60"/>
      <c r="ADD1164" s="60"/>
      <c r="ADE1164" s="60"/>
    </row>
    <row r="1165" spans="760:785" x14ac:dyDescent="0.25">
      <c r="ACF1165" s="60"/>
      <c r="ACG1165" s="60"/>
      <c r="ACH1165" s="60"/>
      <c r="ACI1165" s="60"/>
      <c r="ACJ1165" s="60"/>
      <c r="ACK1165" s="60"/>
      <c r="ACL1165" s="60"/>
      <c r="ACM1165" s="60"/>
      <c r="ACN1165" s="60"/>
      <c r="ACO1165" s="60"/>
      <c r="ACP1165" s="60"/>
      <c r="ACQ1165" s="60"/>
      <c r="ACR1165" s="60"/>
      <c r="ACS1165" s="60"/>
      <c r="ACT1165" s="60"/>
      <c r="ACU1165" s="60"/>
      <c r="ACV1165" s="60"/>
      <c r="ACW1165" s="60"/>
      <c r="ACX1165" s="60"/>
      <c r="ACY1165" s="60">
        <v>1.0525714232705099</v>
      </c>
      <c r="ACZ1165" s="60"/>
      <c r="ADA1165" s="60"/>
      <c r="ADB1165" s="60"/>
      <c r="ADC1165" s="60"/>
      <c r="ADD1165" s="60"/>
      <c r="ADE1165" s="60"/>
    </row>
    <row r="1166" spans="760:785" x14ac:dyDescent="0.25">
      <c r="ACF1166" s="60"/>
      <c r="ACG1166" s="60"/>
      <c r="ACH1166" s="60"/>
      <c r="ACI1166" s="60"/>
      <c r="ACJ1166" s="60"/>
      <c r="ACK1166" s="60"/>
      <c r="ACL1166" s="60"/>
      <c r="ACM1166" s="60"/>
      <c r="ACN1166" s="60"/>
      <c r="ACO1166" s="60"/>
      <c r="ACP1166" s="60"/>
      <c r="ACQ1166" s="60"/>
      <c r="ACR1166" s="60"/>
      <c r="ACS1166" s="60"/>
      <c r="ACT1166" s="60"/>
      <c r="ACU1166" s="60"/>
      <c r="ACV1166" s="60"/>
      <c r="ACW1166" s="60"/>
      <c r="ACX1166" s="60"/>
      <c r="ACY1166" s="60">
        <v>1.0524853249648101</v>
      </c>
      <c r="ACZ1166" s="60"/>
      <c r="ADA1166" s="60"/>
      <c r="ADB1166" s="60"/>
      <c r="ADC1166" s="60"/>
      <c r="ADD1166" s="60"/>
      <c r="ADE1166" s="60"/>
    </row>
    <row r="1167" spans="760:785" x14ac:dyDescent="0.25">
      <c r="ACF1167" s="60"/>
      <c r="ACG1167" s="60"/>
      <c r="ACH1167" s="60"/>
      <c r="ACI1167" s="60"/>
      <c r="ACJ1167" s="60"/>
      <c r="ACK1167" s="60"/>
      <c r="ACL1167" s="60"/>
      <c r="ACM1167" s="60"/>
      <c r="ACN1167" s="60"/>
      <c r="ACO1167" s="60"/>
      <c r="ACP1167" s="60"/>
      <c r="ACQ1167" s="60"/>
      <c r="ACR1167" s="60"/>
      <c r="ACS1167" s="60"/>
      <c r="ACT1167" s="60"/>
      <c r="ACU1167" s="60"/>
      <c r="ACV1167" s="60"/>
      <c r="ACW1167" s="60"/>
      <c r="ACX1167" s="60"/>
      <c r="ACY1167" s="60">
        <v>1.05243239566678</v>
      </c>
      <c r="ACZ1167" s="60"/>
      <c r="ADA1167" s="60"/>
      <c r="ADB1167" s="60"/>
      <c r="ADC1167" s="60"/>
      <c r="ADD1167" s="60"/>
      <c r="ADE1167" s="60"/>
    </row>
    <row r="1168" spans="760:785" x14ac:dyDescent="0.25">
      <c r="ACF1168" s="60"/>
      <c r="ACG1168" s="60"/>
      <c r="ACH1168" s="60"/>
      <c r="ACI1168" s="60"/>
      <c r="ACJ1168" s="60"/>
      <c r="ACK1168" s="60"/>
      <c r="ACL1168" s="60"/>
      <c r="ACM1168" s="60"/>
      <c r="ACN1168" s="60"/>
      <c r="ACO1168" s="60"/>
      <c r="ACP1168" s="60"/>
      <c r="ACQ1168" s="60"/>
      <c r="ACR1168" s="60"/>
      <c r="ACS1168" s="60"/>
      <c r="ACT1168" s="60"/>
      <c r="ACU1168" s="60"/>
      <c r="ACV1168" s="60"/>
      <c r="ACW1168" s="60"/>
      <c r="ACX1168" s="60"/>
      <c r="ACY1168" s="60">
        <v>1.0523785272712101</v>
      </c>
      <c r="ACZ1168" s="60"/>
      <c r="ADA1168" s="60"/>
      <c r="ADB1168" s="60"/>
      <c r="ADC1168" s="60"/>
      <c r="ADD1168" s="60"/>
      <c r="ADE1168" s="60"/>
    </row>
    <row r="1169" spans="760:785" x14ac:dyDescent="0.25">
      <c r="ACF1169" s="60"/>
      <c r="ACG1169" s="60"/>
      <c r="ACH1169" s="60"/>
      <c r="ACI1169" s="60"/>
      <c r="ACJ1169" s="60"/>
      <c r="ACK1169" s="60"/>
      <c r="ACL1169" s="60"/>
      <c r="ACM1169" s="60"/>
      <c r="ACN1169" s="60"/>
      <c r="ACO1169" s="60"/>
      <c r="ACP1169" s="60"/>
      <c r="ACQ1169" s="60"/>
      <c r="ACR1169" s="60"/>
      <c r="ACS1169" s="60"/>
      <c r="ACT1169" s="60"/>
      <c r="ACU1169" s="60"/>
      <c r="ACV1169" s="60"/>
      <c r="ACW1169" s="60"/>
      <c r="ACX1169" s="60"/>
      <c r="ACY1169" s="60">
        <v>1.0523014177026899</v>
      </c>
      <c r="ACZ1169" s="60"/>
      <c r="ADA1169" s="60"/>
      <c r="ADB1169" s="60"/>
      <c r="ADC1169" s="60"/>
      <c r="ADD1169" s="60"/>
      <c r="ADE1169" s="60"/>
    </row>
    <row r="1170" spans="760:785" x14ac:dyDescent="0.25">
      <c r="ACF1170" s="60"/>
      <c r="ACG1170" s="60"/>
      <c r="ACH1170" s="60"/>
      <c r="ACI1170" s="60"/>
      <c r="ACJ1170" s="60"/>
      <c r="ACK1170" s="60"/>
      <c r="ACL1170" s="60"/>
      <c r="ACM1170" s="60"/>
      <c r="ACN1170" s="60"/>
      <c r="ACO1170" s="60"/>
      <c r="ACP1170" s="60"/>
      <c r="ACQ1170" s="60"/>
      <c r="ACR1170" s="60"/>
      <c r="ACS1170" s="60"/>
      <c r="ACT1170" s="60"/>
      <c r="ACU1170" s="60"/>
      <c r="ACV1170" s="60"/>
      <c r="ACW1170" s="60"/>
      <c r="ACX1170" s="60"/>
      <c r="ACY1170" s="60">
        <v>1.0521871032852701</v>
      </c>
      <c r="ACZ1170" s="60"/>
      <c r="ADA1170" s="60"/>
      <c r="ADB1170" s="60"/>
      <c r="ADC1170" s="60"/>
      <c r="ADD1170" s="60"/>
      <c r="ADE1170" s="60"/>
    </row>
    <row r="1171" spans="760:785" x14ac:dyDescent="0.25">
      <c r="ACF1171" s="60"/>
      <c r="ACG1171" s="60"/>
      <c r="ACH1171" s="60"/>
      <c r="ACI1171" s="60"/>
      <c r="ACJ1171" s="60"/>
      <c r="ACK1171" s="60"/>
      <c r="ACL1171" s="60"/>
      <c r="ACM1171" s="60"/>
      <c r="ACN1171" s="60"/>
      <c r="ACO1171" s="60"/>
      <c r="ACP1171" s="60"/>
      <c r="ACQ1171" s="60"/>
      <c r="ACR1171" s="60"/>
      <c r="ACS1171" s="60"/>
      <c r="ACT1171" s="60"/>
      <c r="ACU1171" s="60"/>
      <c r="ACV1171" s="60"/>
      <c r="ACW1171" s="60"/>
      <c r="ACX1171" s="60"/>
      <c r="ACY1171" s="60">
        <v>1.0521396110129699</v>
      </c>
      <c r="ACZ1171" s="60"/>
      <c r="ADA1171" s="60"/>
      <c r="ADB1171" s="60"/>
      <c r="ADC1171" s="60"/>
      <c r="ADD1171" s="60"/>
      <c r="ADE1171" s="60"/>
    </row>
    <row r="1172" spans="760:785" x14ac:dyDescent="0.25">
      <c r="ACF1172" s="60"/>
      <c r="ACG1172" s="60"/>
      <c r="ACH1172" s="60"/>
      <c r="ACI1172" s="60"/>
      <c r="ACJ1172" s="60"/>
      <c r="ACK1172" s="60"/>
      <c r="ACL1172" s="60"/>
      <c r="ACM1172" s="60"/>
      <c r="ACN1172" s="60"/>
      <c r="ACO1172" s="60"/>
      <c r="ACP1172" s="60"/>
      <c r="ACQ1172" s="60"/>
      <c r="ACR1172" s="60"/>
      <c r="ACS1172" s="60"/>
      <c r="ACT1172" s="60"/>
      <c r="ACU1172" s="60"/>
      <c r="ACV1172" s="60"/>
      <c r="ACW1172" s="60"/>
      <c r="ACX1172" s="60"/>
      <c r="ACY1172" s="60">
        <v>1.0520532067592401</v>
      </c>
      <c r="ACZ1172" s="60"/>
      <c r="ADA1172" s="60"/>
      <c r="ADB1172" s="60"/>
      <c r="ADC1172" s="60"/>
      <c r="ADD1172" s="60"/>
      <c r="ADE1172" s="60"/>
    </row>
    <row r="1173" spans="760:785" x14ac:dyDescent="0.25">
      <c r="ACF1173" s="60"/>
      <c r="ACG1173" s="60"/>
      <c r="ACH1173" s="60"/>
      <c r="ACI1173" s="60"/>
      <c r="ACJ1173" s="60"/>
      <c r="ACK1173" s="60"/>
      <c r="ACL1173" s="60"/>
      <c r="ACM1173" s="60"/>
      <c r="ACN1173" s="60"/>
      <c r="ACO1173" s="60"/>
      <c r="ACP1173" s="60"/>
      <c r="ACQ1173" s="60"/>
      <c r="ACR1173" s="60"/>
      <c r="ACS1173" s="60"/>
      <c r="ACT1173" s="60"/>
      <c r="ACU1173" s="60"/>
      <c r="ACV1173" s="60"/>
      <c r="ACW1173" s="60"/>
      <c r="ACX1173" s="60"/>
      <c r="ACY1173" s="60">
        <v>1.0520103688449201</v>
      </c>
      <c r="ACZ1173" s="60"/>
      <c r="ADA1173" s="60"/>
      <c r="ADB1173" s="60"/>
      <c r="ADC1173" s="60"/>
      <c r="ADD1173" s="60"/>
      <c r="ADE1173" s="60"/>
    </row>
    <row r="1174" spans="760:785" x14ac:dyDescent="0.25">
      <c r="ACF1174" s="60"/>
      <c r="ACG1174" s="60"/>
      <c r="ACH1174" s="60"/>
      <c r="ACI1174" s="60"/>
      <c r="ACJ1174" s="60"/>
      <c r="ACK1174" s="60"/>
      <c r="ACL1174" s="60"/>
      <c r="ACM1174" s="60"/>
      <c r="ACN1174" s="60"/>
      <c r="ACO1174" s="60"/>
      <c r="ACP1174" s="60"/>
      <c r="ACQ1174" s="60"/>
      <c r="ACR1174" s="60"/>
      <c r="ACS1174" s="60"/>
      <c r="ACT1174" s="60"/>
      <c r="ACU1174" s="60"/>
      <c r="ACV1174" s="60"/>
      <c r="ACW1174" s="60"/>
      <c r="ACX1174" s="60"/>
      <c r="ACY1174" s="60">
        <v>1.0520071523254899</v>
      </c>
      <c r="ACZ1174" s="60"/>
      <c r="ADA1174" s="60"/>
      <c r="ADB1174" s="60"/>
      <c r="ADC1174" s="60"/>
      <c r="ADD1174" s="60"/>
      <c r="ADE1174" s="60"/>
    </row>
    <row r="1175" spans="760:785" x14ac:dyDescent="0.25">
      <c r="ACF1175" s="60"/>
      <c r="ACG1175" s="60"/>
      <c r="ACH1175" s="60"/>
      <c r="ACI1175" s="60"/>
      <c r="ACJ1175" s="60"/>
      <c r="ACK1175" s="60"/>
      <c r="ACL1175" s="60"/>
      <c r="ACM1175" s="60"/>
      <c r="ACN1175" s="60"/>
      <c r="ACO1175" s="60"/>
      <c r="ACP1175" s="60"/>
      <c r="ACQ1175" s="60"/>
      <c r="ACR1175" s="60"/>
      <c r="ACS1175" s="60"/>
      <c r="ACT1175" s="60"/>
      <c r="ACU1175" s="60"/>
      <c r="ACV1175" s="60"/>
      <c r="ACW1175" s="60"/>
      <c r="ACX1175" s="60"/>
      <c r="ACY1175" s="60">
        <v>1.0519771018117801</v>
      </c>
      <c r="ACZ1175" s="60"/>
      <c r="ADA1175" s="60"/>
      <c r="ADB1175" s="60"/>
      <c r="ADC1175" s="60"/>
      <c r="ADD1175" s="60"/>
      <c r="ADE1175" s="60"/>
    </row>
    <row r="1176" spans="760:785" x14ac:dyDescent="0.25">
      <c r="ACF1176" s="60"/>
      <c r="ACG1176" s="60"/>
      <c r="ACH1176" s="60"/>
      <c r="ACI1176" s="60"/>
      <c r="ACJ1176" s="60"/>
      <c r="ACK1176" s="60"/>
      <c r="ACL1176" s="60"/>
      <c r="ACM1176" s="60"/>
      <c r="ACN1176" s="60"/>
      <c r="ACO1176" s="60"/>
      <c r="ACP1176" s="60"/>
      <c r="ACQ1176" s="60"/>
      <c r="ACR1176" s="60"/>
      <c r="ACS1176" s="60"/>
      <c r="ACT1176" s="60"/>
      <c r="ACU1176" s="60"/>
      <c r="ACV1176" s="60"/>
      <c r="ACW1176" s="60"/>
      <c r="ACX1176" s="60"/>
      <c r="ACY1176" s="60">
        <v>1.05179220788241</v>
      </c>
      <c r="ACZ1176" s="60"/>
      <c r="ADA1176" s="60"/>
      <c r="ADB1176" s="60"/>
      <c r="ADC1176" s="60"/>
      <c r="ADD1176" s="60"/>
      <c r="ADE1176" s="60"/>
    </row>
    <row r="1177" spans="760:785" x14ac:dyDescent="0.25">
      <c r="ACF1177" s="60"/>
      <c r="ACG1177" s="60"/>
      <c r="ACH1177" s="60"/>
      <c r="ACI1177" s="60"/>
      <c r="ACJ1177" s="60"/>
      <c r="ACK1177" s="60"/>
      <c r="ACL1177" s="60"/>
      <c r="ACM1177" s="60"/>
      <c r="ACN1177" s="60"/>
      <c r="ACO1177" s="60"/>
      <c r="ACP1177" s="60"/>
      <c r="ACQ1177" s="60"/>
      <c r="ACR1177" s="60"/>
      <c r="ACS1177" s="60"/>
      <c r="ACT1177" s="60"/>
      <c r="ACU1177" s="60"/>
      <c r="ACV1177" s="60"/>
      <c r="ACW1177" s="60"/>
      <c r="ACX1177" s="60"/>
      <c r="ACY1177" s="60">
        <v>1.0517263130765</v>
      </c>
      <c r="ACZ1177" s="60"/>
      <c r="ADA1177" s="60"/>
      <c r="ADB1177" s="60"/>
      <c r="ADC1177" s="60"/>
      <c r="ADD1177" s="60"/>
      <c r="ADE1177" s="60"/>
    </row>
    <row r="1178" spans="760:785" x14ac:dyDescent="0.25">
      <c r="ACF1178" s="60"/>
      <c r="ACG1178" s="60"/>
      <c r="ACH1178" s="60"/>
      <c r="ACI1178" s="60"/>
      <c r="ACJ1178" s="60"/>
      <c r="ACK1178" s="60"/>
      <c r="ACL1178" s="60"/>
      <c r="ACM1178" s="60"/>
      <c r="ACN1178" s="60"/>
      <c r="ACO1178" s="60"/>
      <c r="ACP1178" s="60"/>
      <c r="ACQ1178" s="60"/>
      <c r="ACR1178" s="60"/>
      <c r="ACS1178" s="60"/>
      <c r="ACT1178" s="60"/>
      <c r="ACU1178" s="60"/>
      <c r="ACV1178" s="60"/>
      <c r="ACW1178" s="60"/>
      <c r="ACX1178" s="60"/>
      <c r="ACY1178" s="60">
        <v>1.05171188857535</v>
      </c>
      <c r="ACZ1178" s="60"/>
      <c r="ADA1178" s="60"/>
      <c r="ADB1178" s="60"/>
      <c r="ADC1178" s="60"/>
      <c r="ADD1178" s="60"/>
      <c r="ADE1178" s="60"/>
    </row>
    <row r="1179" spans="760:785" x14ac:dyDescent="0.25">
      <c r="ACF1179" s="60"/>
      <c r="ACG1179" s="60"/>
      <c r="ACH1179" s="60"/>
      <c r="ACI1179" s="60"/>
      <c r="ACJ1179" s="60"/>
      <c r="ACK1179" s="60"/>
      <c r="ACL1179" s="60"/>
      <c r="ACM1179" s="60"/>
      <c r="ACN1179" s="60"/>
      <c r="ACO1179" s="60"/>
      <c r="ACP1179" s="60"/>
      <c r="ACQ1179" s="60"/>
      <c r="ACR1179" s="60"/>
      <c r="ACS1179" s="60"/>
      <c r="ACT1179" s="60"/>
      <c r="ACU1179" s="60"/>
      <c r="ACV1179" s="60"/>
      <c r="ACW1179" s="60"/>
      <c r="ACX1179" s="60"/>
      <c r="ACY1179" s="60">
        <v>1.0516853227351499</v>
      </c>
      <c r="ACZ1179" s="60"/>
      <c r="ADA1179" s="60"/>
      <c r="ADB1179" s="60"/>
      <c r="ADC1179" s="60"/>
      <c r="ADD1179" s="60"/>
      <c r="ADE1179" s="60"/>
    </row>
    <row r="1180" spans="760:785" x14ac:dyDescent="0.25">
      <c r="ACF1180" s="60"/>
      <c r="ACG1180" s="60"/>
      <c r="ACH1180" s="60"/>
      <c r="ACI1180" s="60"/>
      <c r="ACJ1180" s="60"/>
      <c r="ACK1180" s="60"/>
      <c r="ACL1180" s="60"/>
      <c r="ACM1180" s="60"/>
      <c r="ACN1180" s="60"/>
      <c r="ACO1180" s="60"/>
      <c r="ACP1180" s="60"/>
      <c r="ACQ1180" s="60"/>
      <c r="ACR1180" s="60"/>
      <c r="ACS1180" s="60"/>
      <c r="ACT1180" s="60"/>
      <c r="ACU1180" s="60"/>
      <c r="ACV1180" s="60"/>
      <c r="ACW1180" s="60"/>
      <c r="ACX1180" s="60"/>
      <c r="ACY1180" s="60">
        <v>1.0516291151439201</v>
      </c>
      <c r="ACZ1180" s="60"/>
      <c r="ADA1180" s="60"/>
      <c r="ADB1180" s="60"/>
      <c r="ADC1180" s="60"/>
      <c r="ADD1180" s="60"/>
      <c r="ADE1180" s="60"/>
    </row>
    <row r="1181" spans="760:785" x14ac:dyDescent="0.25">
      <c r="ACF1181" s="60"/>
      <c r="ACG1181" s="60"/>
      <c r="ACH1181" s="60"/>
      <c r="ACI1181" s="60"/>
      <c r="ACJ1181" s="60"/>
      <c r="ACK1181" s="60"/>
      <c r="ACL1181" s="60"/>
      <c r="ACM1181" s="60"/>
      <c r="ACN1181" s="60"/>
      <c r="ACO1181" s="60"/>
      <c r="ACP1181" s="60"/>
      <c r="ACQ1181" s="60"/>
      <c r="ACR1181" s="60"/>
      <c r="ACS1181" s="60"/>
      <c r="ACT1181" s="60"/>
      <c r="ACU1181" s="60"/>
      <c r="ACV1181" s="60"/>
      <c r="ACW1181" s="60"/>
      <c r="ACX1181" s="60"/>
      <c r="ACY1181" s="60">
        <v>1.0515704614860999</v>
      </c>
      <c r="ACZ1181" s="60"/>
      <c r="ADA1181" s="60"/>
      <c r="ADB1181" s="60"/>
      <c r="ADC1181" s="60"/>
      <c r="ADD1181" s="60"/>
      <c r="ADE1181" s="60"/>
    </row>
    <row r="1182" spans="760:785" x14ac:dyDescent="0.25">
      <c r="ACF1182" s="60"/>
      <c r="ACG1182" s="60"/>
      <c r="ACH1182" s="60"/>
      <c r="ACI1182" s="60"/>
      <c r="ACJ1182" s="60"/>
      <c r="ACK1182" s="60"/>
      <c r="ACL1182" s="60"/>
      <c r="ACM1182" s="60"/>
      <c r="ACN1182" s="60"/>
      <c r="ACO1182" s="60"/>
      <c r="ACP1182" s="60"/>
      <c r="ACQ1182" s="60"/>
      <c r="ACR1182" s="60"/>
      <c r="ACS1182" s="60"/>
      <c r="ACT1182" s="60"/>
      <c r="ACU1182" s="60"/>
      <c r="ACV1182" s="60"/>
      <c r="ACW1182" s="60"/>
      <c r="ACX1182" s="60"/>
      <c r="ACY1182" s="60">
        <v>1.0515360357890999</v>
      </c>
      <c r="ACZ1182" s="60"/>
      <c r="ADA1182" s="60"/>
      <c r="ADB1182" s="60"/>
      <c r="ADC1182" s="60"/>
      <c r="ADD1182" s="60"/>
      <c r="ADE1182" s="60"/>
    </row>
    <row r="1183" spans="760:785" x14ac:dyDescent="0.25">
      <c r="ACF1183" s="60"/>
      <c r="ACG1183" s="60"/>
      <c r="ACH1183" s="60"/>
      <c r="ACI1183" s="60"/>
      <c r="ACJ1183" s="60"/>
      <c r="ACK1183" s="60"/>
      <c r="ACL1183" s="60"/>
      <c r="ACM1183" s="60"/>
      <c r="ACN1183" s="60"/>
      <c r="ACO1183" s="60"/>
      <c r="ACP1183" s="60"/>
      <c r="ACQ1183" s="60"/>
      <c r="ACR1183" s="60"/>
      <c r="ACS1183" s="60"/>
      <c r="ACT1183" s="60"/>
      <c r="ACU1183" s="60"/>
      <c r="ACV1183" s="60"/>
      <c r="ACW1183" s="60"/>
      <c r="ACX1183" s="60"/>
      <c r="ACY1183" s="60">
        <v>1.05152119738087</v>
      </c>
      <c r="ACZ1183" s="60"/>
      <c r="ADA1183" s="60"/>
      <c r="ADB1183" s="60"/>
      <c r="ADC1183" s="60"/>
      <c r="ADD1183" s="60"/>
      <c r="ADE1183" s="60"/>
    </row>
    <row r="1184" spans="760:785" x14ac:dyDescent="0.25">
      <c r="ACF1184" s="60"/>
      <c r="ACG1184" s="60"/>
      <c r="ACH1184" s="60"/>
      <c r="ACI1184" s="60"/>
      <c r="ACJ1184" s="60"/>
      <c r="ACK1184" s="60"/>
      <c r="ACL1184" s="60"/>
      <c r="ACM1184" s="60"/>
      <c r="ACN1184" s="60"/>
      <c r="ACO1184" s="60"/>
      <c r="ACP1184" s="60"/>
      <c r="ACQ1184" s="60"/>
      <c r="ACR1184" s="60"/>
      <c r="ACS1184" s="60"/>
      <c r="ACT1184" s="60"/>
      <c r="ACU1184" s="60"/>
      <c r="ACV1184" s="60"/>
      <c r="ACW1184" s="60"/>
      <c r="ACX1184" s="60"/>
      <c r="ACY1184" s="60">
        <v>1.05150259465901</v>
      </c>
      <c r="ACZ1184" s="60"/>
      <c r="ADA1184" s="60"/>
      <c r="ADB1184" s="60"/>
      <c r="ADC1184" s="60"/>
      <c r="ADD1184" s="60"/>
      <c r="ADE1184" s="60"/>
    </row>
    <row r="1185" spans="760:785" x14ac:dyDescent="0.25">
      <c r="ACF1185" s="60"/>
      <c r="ACG1185" s="60"/>
      <c r="ACH1185" s="60"/>
      <c r="ACI1185" s="60"/>
      <c r="ACJ1185" s="60"/>
      <c r="ACK1185" s="60"/>
      <c r="ACL1185" s="60"/>
      <c r="ACM1185" s="60"/>
      <c r="ACN1185" s="60"/>
      <c r="ACO1185" s="60"/>
      <c r="ACP1185" s="60"/>
      <c r="ACQ1185" s="60"/>
      <c r="ACR1185" s="60"/>
      <c r="ACS1185" s="60"/>
      <c r="ACT1185" s="60"/>
      <c r="ACU1185" s="60"/>
      <c r="ACV1185" s="60"/>
      <c r="ACW1185" s="60"/>
      <c r="ACX1185" s="60"/>
      <c r="ACY1185" s="60">
        <v>1.0514666533397901</v>
      </c>
      <c r="ACZ1185" s="60"/>
      <c r="ADA1185" s="60"/>
      <c r="ADB1185" s="60"/>
      <c r="ADC1185" s="60"/>
      <c r="ADD1185" s="60"/>
      <c r="ADE1185" s="60"/>
    </row>
    <row r="1186" spans="760:785" x14ac:dyDescent="0.25">
      <c r="ACF1186" s="60"/>
      <c r="ACG1186" s="60"/>
      <c r="ACH1186" s="60"/>
      <c r="ACI1186" s="60"/>
      <c r="ACJ1186" s="60"/>
      <c r="ACK1186" s="60"/>
      <c r="ACL1186" s="60"/>
      <c r="ACM1186" s="60"/>
      <c r="ACN1186" s="60"/>
      <c r="ACO1186" s="60"/>
      <c r="ACP1186" s="60"/>
      <c r="ACQ1186" s="60"/>
      <c r="ACR1186" s="60"/>
      <c r="ACS1186" s="60"/>
      <c r="ACT1186" s="60"/>
      <c r="ACU1186" s="60"/>
      <c r="ACV1186" s="60"/>
      <c r="ACW1186" s="60"/>
      <c r="ACX1186" s="60"/>
      <c r="ACY1186" s="60">
        <v>1.0513659879575299</v>
      </c>
      <c r="ACZ1186" s="60"/>
      <c r="ADA1186" s="60"/>
      <c r="ADB1186" s="60"/>
      <c r="ADC1186" s="60"/>
      <c r="ADD1186" s="60"/>
      <c r="ADE1186" s="60"/>
    </row>
    <row r="1187" spans="760:785" x14ac:dyDescent="0.25">
      <c r="ACF1187" s="60"/>
      <c r="ACG1187" s="60"/>
      <c r="ACH1187" s="60"/>
      <c r="ACI1187" s="60"/>
      <c r="ACJ1187" s="60"/>
      <c r="ACK1187" s="60"/>
      <c r="ACL1187" s="60"/>
      <c r="ACM1187" s="60"/>
      <c r="ACN1187" s="60"/>
      <c r="ACO1187" s="60"/>
      <c r="ACP1187" s="60"/>
      <c r="ACQ1187" s="60"/>
      <c r="ACR1187" s="60"/>
      <c r="ACS1187" s="60"/>
      <c r="ACT1187" s="60"/>
      <c r="ACU1187" s="60"/>
      <c r="ACV1187" s="60"/>
      <c r="ACW1187" s="60"/>
      <c r="ACX1187" s="60"/>
      <c r="ACY1187" s="60">
        <v>1.05133494938247</v>
      </c>
      <c r="ACZ1187" s="60"/>
      <c r="ADA1187" s="60"/>
      <c r="ADB1187" s="60"/>
      <c r="ADC1187" s="60"/>
      <c r="ADD1187" s="60"/>
      <c r="ADE1187" s="60"/>
    </row>
    <row r="1188" spans="760:785" x14ac:dyDescent="0.25">
      <c r="ACF1188" s="60"/>
      <c r="ACG1188" s="60"/>
      <c r="ACH1188" s="60"/>
      <c r="ACI1188" s="60"/>
      <c r="ACJ1188" s="60"/>
      <c r="ACK1188" s="60"/>
      <c r="ACL1188" s="60"/>
      <c r="ACM1188" s="60"/>
      <c r="ACN1188" s="60"/>
      <c r="ACO1188" s="60"/>
      <c r="ACP1188" s="60"/>
      <c r="ACQ1188" s="60"/>
      <c r="ACR1188" s="60"/>
      <c r="ACS1188" s="60"/>
      <c r="ACT1188" s="60"/>
      <c r="ACU1188" s="60"/>
      <c r="ACV1188" s="60"/>
      <c r="ACW1188" s="60"/>
      <c r="ACX1188" s="60"/>
      <c r="ACY1188" s="60">
        <v>1.0513088050711701</v>
      </c>
      <c r="ACZ1188" s="60"/>
      <c r="ADA1188" s="60"/>
      <c r="ADB1188" s="60"/>
      <c r="ADC1188" s="60"/>
      <c r="ADD1188" s="60"/>
      <c r="ADE1188" s="60"/>
    </row>
    <row r="1189" spans="760:785" x14ac:dyDescent="0.25">
      <c r="ACF1189" s="60"/>
      <c r="ACG1189" s="60"/>
      <c r="ACH1189" s="60"/>
      <c r="ACI1189" s="60"/>
      <c r="ACJ1189" s="60"/>
      <c r="ACK1189" s="60"/>
      <c r="ACL1189" s="60"/>
      <c r="ACM1189" s="60"/>
      <c r="ACN1189" s="60"/>
      <c r="ACO1189" s="60"/>
      <c r="ACP1189" s="60"/>
      <c r="ACQ1189" s="60"/>
      <c r="ACR1189" s="60"/>
      <c r="ACS1189" s="60"/>
      <c r="ACT1189" s="60"/>
      <c r="ACU1189" s="60"/>
      <c r="ACV1189" s="60"/>
      <c r="ACW1189" s="60"/>
      <c r="ACX1189" s="60"/>
      <c r="ACY1189" s="60">
        <v>1.05129136439798</v>
      </c>
      <c r="ACZ1189" s="60"/>
      <c r="ADA1189" s="60"/>
      <c r="ADB1189" s="60"/>
      <c r="ADC1189" s="60"/>
      <c r="ADD1189" s="60"/>
      <c r="ADE1189" s="60"/>
    </row>
    <row r="1190" spans="760:785" x14ac:dyDescent="0.25">
      <c r="ACF1190" s="60"/>
      <c r="ACG1190" s="60"/>
      <c r="ACH1190" s="60"/>
      <c r="ACI1190" s="60"/>
      <c r="ACJ1190" s="60"/>
      <c r="ACK1190" s="60"/>
      <c r="ACL1190" s="60"/>
      <c r="ACM1190" s="60"/>
      <c r="ACN1190" s="60"/>
      <c r="ACO1190" s="60"/>
      <c r="ACP1190" s="60"/>
      <c r="ACQ1190" s="60"/>
      <c r="ACR1190" s="60"/>
      <c r="ACS1190" s="60"/>
      <c r="ACT1190" s="60"/>
      <c r="ACU1190" s="60"/>
      <c r="ACV1190" s="60"/>
      <c r="ACW1190" s="60"/>
      <c r="ACX1190" s="60"/>
      <c r="ACY1190" s="60">
        <v>1.0510264927066399</v>
      </c>
      <c r="ACZ1190" s="60"/>
      <c r="ADA1190" s="60"/>
      <c r="ADB1190" s="60"/>
      <c r="ADC1190" s="60"/>
      <c r="ADD1190" s="60"/>
      <c r="ADE1190" s="60"/>
    </row>
    <row r="1191" spans="760:785" x14ac:dyDescent="0.25">
      <c r="ACF1191" s="60"/>
      <c r="ACG1191" s="60"/>
      <c r="ACH1191" s="60"/>
      <c r="ACI1191" s="60"/>
      <c r="ACJ1191" s="60"/>
      <c r="ACK1191" s="60"/>
      <c r="ACL1191" s="60"/>
      <c r="ACM1191" s="60"/>
      <c r="ACN1191" s="60"/>
      <c r="ACO1191" s="60"/>
      <c r="ACP1191" s="60"/>
      <c r="ACQ1191" s="60"/>
      <c r="ACR1191" s="60"/>
      <c r="ACS1191" s="60"/>
      <c r="ACT1191" s="60"/>
      <c r="ACU1191" s="60"/>
      <c r="ACV1191" s="60"/>
      <c r="ACW1191" s="60"/>
      <c r="ACX1191" s="60"/>
      <c r="ACY1191" s="60">
        <v>1.05099599944783</v>
      </c>
      <c r="ACZ1191" s="60"/>
      <c r="ADA1191" s="60"/>
      <c r="ADB1191" s="60"/>
      <c r="ADC1191" s="60"/>
      <c r="ADD1191" s="60"/>
      <c r="ADE1191" s="60"/>
    </row>
    <row r="1192" spans="760:785" x14ac:dyDescent="0.25">
      <c r="ACF1192" s="60"/>
      <c r="ACG1192" s="60"/>
      <c r="ACH1192" s="60"/>
      <c r="ACI1192" s="60"/>
      <c r="ACJ1192" s="60"/>
      <c r="ACK1192" s="60"/>
      <c r="ACL1192" s="60"/>
      <c r="ACM1192" s="60"/>
      <c r="ACN1192" s="60"/>
      <c r="ACO1192" s="60"/>
      <c r="ACP1192" s="60"/>
      <c r="ACQ1192" s="60"/>
      <c r="ACR1192" s="60"/>
      <c r="ACS1192" s="60"/>
      <c r="ACT1192" s="60"/>
      <c r="ACU1192" s="60"/>
      <c r="ACV1192" s="60"/>
      <c r="ACW1192" s="60"/>
      <c r="ACX1192" s="60"/>
      <c r="ACY1192" s="60">
        <v>1.05099566819908</v>
      </c>
      <c r="ACZ1192" s="60"/>
      <c r="ADA1192" s="60"/>
      <c r="ADB1192" s="60"/>
      <c r="ADC1192" s="60"/>
      <c r="ADD1192" s="60"/>
      <c r="ADE1192" s="60"/>
    </row>
    <row r="1193" spans="760:785" x14ac:dyDescent="0.25">
      <c r="ACF1193" s="60"/>
      <c r="ACG1193" s="60"/>
      <c r="ACH1193" s="60"/>
      <c r="ACI1193" s="60"/>
      <c r="ACJ1193" s="60"/>
      <c r="ACK1193" s="60"/>
      <c r="ACL1193" s="60"/>
      <c r="ACM1193" s="60"/>
      <c r="ACN1193" s="60"/>
      <c r="ACO1193" s="60"/>
      <c r="ACP1193" s="60"/>
      <c r="ACQ1193" s="60"/>
      <c r="ACR1193" s="60"/>
      <c r="ACS1193" s="60"/>
      <c r="ACT1193" s="60"/>
      <c r="ACU1193" s="60"/>
      <c r="ACV1193" s="60"/>
      <c r="ACW1193" s="60"/>
      <c r="ACX1193" s="60"/>
      <c r="ACY1193" s="60">
        <v>1.0509148503836101</v>
      </c>
      <c r="ACZ1193" s="60"/>
      <c r="ADA1193" s="60"/>
      <c r="ADB1193" s="60"/>
      <c r="ADC1193" s="60"/>
      <c r="ADD1193" s="60"/>
      <c r="ADE1193" s="60"/>
    </row>
    <row r="1194" spans="760:785" x14ac:dyDescent="0.25">
      <c r="ACF1194" s="60"/>
      <c r="ACG1194" s="60"/>
      <c r="ACH1194" s="60"/>
      <c r="ACI1194" s="60"/>
      <c r="ACJ1194" s="60"/>
      <c r="ACK1194" s="60"/>
      <c r="ACL1194" s="60"/>
      <c r="ACM1194" s="60"/>
      <c r="ACN1194" s="60"/>
      <c r="ACO1194" s="60"/>
      <c r="ACP1194" s="60"/>
      <c r="ACQ1194" s="60"/>
      <c r="ACR1194" s="60"/>
      <c r="ACS1194" s="60"/>
      <c r="ACT1194" s="60"/>
      <c r="ACU1194" s="60"/>
      <c r="ACV1194" s="60"/>
      <c r="ACW1194" s="60"/>
      <c r="ACX1194" s="60"/>
      <c r="ACY1194" s="60">
        <v>1.05086175629496</v>
      </c>
      <c r="ACZ1194" s="60"/>
      <c r="ADA1194" s="60"/>
      <c r="ADB1194" s="60"/>
      <c r="ADC1194" s="60"/>
      <c r="ADD1194" s="60"/>
      <c r="ADE1194" s="60"/>
    </row>
    <row r="1195" spans="760:785" x14ac:dyDescent="0.25">
      <c r="ACF1195" s="60"/>
      <c r="ACG1195" s="60"/>
      <c r="ACH1195" s="60"/>
      <c r="ACI1195" s="60"/>
      <c r="ACJ1195" s="60"/>
      <c r="ACK1195" s="60"/>
      <c r="ACL1195" s="60"/>
      <c r="ACM1195" s="60"/>
      <c r="ACN1195" s="60"/>
      <c r="ACO1195" s="60"/>
      <c r="ACP1195" s="60"/>
      <c r="ACQ1195" s="60"/>
      <c r="ACR1195" s="60"/>
      <c r="ACS1195" s="60"/>
      <c r="ACT1195" s="60"/>
      <c r="ACU1195" s="60"/>
      <c r="ACV1195" s="60"/>
      <c r="ACW1195" s="60"/>
      <c r="ACX1195" s="60"/>
      <c r="ACY1195" s="60">
        <v>1.0508581060303299</v>
      </c>
      <c r="ACZ1195" s="60"/>
      <c r="ADA1195" s="60"/>
      <c r="ADB1195" s="60"/>
      <c r="ADC1195" s="60"/>
      <c r="ADD1195" s="60"/>
      <c r="ADE1195" s="60"/>
    </row>
    <row r="1196" spans="760:785" x14ac:dyDescent="0.25">
      <c r="ACF1196" s="60"/>
      <c r="ACG1196" s="60"/>
      <c r="ACH1196" s="60"/>
      <c r="ACI1196" s="60"/>
      <c r="ACJ1196" s="60"/>
      <c r="ACK1196" s="60"/>
      <c r="ACL1196" s="60"/>
      <c r="ACM1196" s="60"/>
      <c r="ACN1196" s="60"/>
      <c r="ACO1196" s="60"/>
      <c r="ACP1196" s="60"/>
      <c r="ACQ1196" s="60"/>
      <c r="ACR1196" s="60"/>
      <c r="ACS1196" s="60"/>
      <c r="ACT1196" s="60"/>
      <c r="ACU1196" s="60"/>
      <c r="ACV1196" s="60"/>
      <c r="ACW1196" s="60"/>
      <c r="ACX1196" s="60"/>
      <c r="ACY1196" s="60">
        <v>1.0508286159604701</v>
      </c>
      <c r="ACZ1196" s="60"/>
      <c r="ADA1196" s="60"/>
      <c r="ADB1196" s="60"/>
      <c r="ADC1196" s="60"/>
      <c r="ADD1196" s="60"/>
      <c r="ADE1196" s="60"/>
    </row>
    <row r="1197" spans="760:785" x14ac:dyDescent="0.25">
      <c r="ACF1197" s="60"/>
      <c r="ACG1197" s="60"/>
      <c r="ACH1197" s="60"/>
      <c r="ACI1197" s="60"/>
      <c r="ACJ1197" s="60"/>
      <c r="ACK1197" s="60"/>
      <c r="ACL1197" s="60"/>
      <c r="ACM1197" s="60"/>
      <c r="ACN1197" s="60"/>
      <c r="ACO1197" s="60"/>
      <c r="ACP1197" s="60"/>
      <c r="ACQ1197" s="60"/>
      <c r="ACR1197" s="60"/>
      <c r="ACS1197" s="60"/>
      <c r="ACT1197" s="60"/>
      <c r="ACU1197" s="60"/>
      <c r="ACV1197" s="60"/>
      <c r="ACW1197" s="60"/>
      <c r="ACX1197" s="60"/>
      <c r="ACY1197" s="60">
        <v>1.05077155265151</v>
      </c>
      <c r="ACZ1197" s="60"/>
      <c r="ADA1197" s="60"/>
      <c r="ADB1197" s="60"/>
      <c r="ADC1197" s="60"/>
      <c r="ADD1197" s="60"/>
      <c r="ADE1197" s="60"/>
    </row>
    <row r="1198" spans="760:785" x14ac:dyDescent="0.25">
      <c r="ACF1198" s="60"/>
      <c r="ACG1198" s="60"/>
      <c r="ACH1198" s="60"/>
      <c r="ACI1198" s="60"/>
      <c r="ACJ1198" s="60"/>
      <c r="ACK1198" s="60"/>
      <c r="ACL1198" s="60"/>
      <c r="ACM1198" s="60"/>
      <c r="ACN1198" s="60"/>
      <c r="ACO1198" s="60"/>
      <c r="ACP1198" s="60"/>
      <c r="ACQ1198" s="60"/>
      <c r="ACR1198" s="60"/>
      <c r="ACS1198" s="60"/>
      <c r="ACT1198" s="60"/>
      <c r="ACU1198" s="60"/>
      <c r="ACV1198" s="60"/>
      <c r="ACW1198" s="60"/>
      <c r="ACX1198" s="60"/>
      <c r="ACY1198" s="60">
        <v>1.0506436141914499</v>
      </c>
      <c r="ACZ1198" s="60"/>
      <c r="ADA1198" s="60"/>
      <c r="ADB1198" s="60"/>
      <c r="ADC1198" s="60"/>
      <c r="ADD1198" s="60"/>
      <c r="ADE1198" s="60"/>
    </row>
    <row r="1199" spans="760:785" x14ac:dyDescent="0.25">
      <c r="ACF1199" s="60"/>
      <c r="ACG1199" s="60"/>
      <c r="ACH1199" s="60"/>
      <c r="ACI1199" s="60"/>
      <c r="ACJ1199" s="60"/>
      <c r="ACK1199" s="60"/>
      <c r="ACL1199" s="60"/>
      <c r="ACM1199" s="60"/>
      <c r="ACN1199" s="60"/>
      <c r="ACO1199" s="60"/>
      <c r="ACP1199" s="60"/>
      <c r="ACQ1199" s="60"/>
      <c r="ACR1199" s="60"/>
      <c r="ACS1199" s="60"/>
      <c r="ACT1199" s="60"/>
      <c r="ACU1199" s="60"/>
      <c r="ACV1199" s="60"/>
      <c r="ACW1199" s="60"/>
      <c r="ACX1199" s="60"/>
      <c r="ACY1199" s="60">
        <v>1.05048603022819</v>
      </c>
      <c r="ACZ1199" s="60"/>
      <c r="ADA1199" s="60"/>
      <c r="ADB1199" s="60"/>
      <c r="ADC1199" s="60"/>
      <c r="ADD1199" s="60"/>
      <c r="ADE1199" s="60"/>
    </row>
    <row r="1200" spans="760:785" x14ac:dyDescent="0.25">
      <c r="ACF1200" s="60"/>
      <c r="ACG1200" s="60"/>
      <c r="ACH1200" s="60"/>
      <c r="ACI1200" s="60"/>
      <c r="ACJ1200" s="60"/>
      <c r="ACK1200" s="60"/>
      <c r="ACL1200" s="60"/>
      <c r="ACM1200" s="60"/>
      <c r="ACN1200" s="60"/>
      <c r="ACO1200" s="60"/>
      <c r="ACP1200" s="60"/>
      <c r="ACQ1200" s="60"/>
      <c r="ACR1200" s="60"/>
      <c r="ACS1200" s="60"/>
      <c r="ACT1200" s="60"/>
      <c r="ACU1200" s="60"/>
      <c r="ACV1200" s="60"/>
      <c r="ACW1200" s="60"/>
      <c r="ACX1200" s="60"/>
      <c r="ACY1200" s="60">
        <v>1.0504840260784001</v>
      </c>
      <c r="ACZ1200" s="60"/>
      <c r="ADA1200" s="60"/>
      <c r="ADB1200" s="60"/>
      <c r="ADC1200" s="60"/>
      <c r="ADD1200" s="60"/>
      <c r="ADE1200" s="60"/>
    </row>
    <row r="1201" spans="760:785" x14ac:dyDescent="0.25">
      <c r="ACF1201" s="60"/>
      <c r="ACG1201" s="60"/>
      <c r="ACH1201" s="60"/>
      <c r="ACI1201" s="60"/>
      <c r="ACJ1201" s="60"/>
      <c r="ACK1201" s="60"/>
      <c r="ACL1201" s="60"/>
      <c r="ACM1201" s="60"/>
      <c r="ACN1201" s="60"/>
      <c r="ACO1201" s="60"/>
      <c r="ACP1201" s="60"/>
      <c r="ACQ1201" s="60"/>
      <c r="ACR1201" s="60"/>
      <c r="ACS1201" s="60"/>
      <c r="ACT1201" s="60"/>
      <c r="ACU1201" s="60"/>
      <c r="ACV1201" s="60"/>
      <c r="ACW1201" s="60"/>
      <c r="ACX1201" s="60"/>
      <c r="ACY1201" s="60">
        <v>1.0504311026979001</v>
      </c>
      <c r="ACZ1201" s="60"/>
      <c r="ADA1201" s="60"/>
      <c r="ADB1201" s="60"/>
      <c r="ADC1201" s="60"/>
      <c r="ADD1201" s="60"/>
      <c r="ADE1201" s="60"/>
    </row>
    <row r="1202" spans="760:785" x14ac:dyDescent="0.25">
      <c r="ACF1202" s="60"/>
      <c r="ACG1202" s="60"/>
      <c r="ACH1202" s="60"/>
      <c r="ACI1202" s="60"/>
      <c r="ACJ1202" s="60"/>
      <c r="ACK1202" s="60"/>
      <c r="ACL1202" s="60"/>
      <c r="ACM1202" s="60"/>
      <c r="ACN1202" s="60"/>
      <c r="ACO1202" s="60"/>
      <c r="ACP1202" s="60"/>
      <c r="ACQ1202" s="60"/>
      <c r="ACR1202" s="60"/>
      <c r="ACS1202" s="60"/>
      <c r="ACT1202" s="60"/>
      <c r="ACU1202" s="60"/>
      <c r="ACV1202" s="60"/>
      <c r="ACW1202" s="60"/>
      <c r="ACX1202" s="60"/>
      <c r="ACY1202" s="60">
        <v>1.05038844281785</v>
      </c>
      <c r="ACZ1202" s="60"/>
      <c r="ADA1202" s="60"/>
      <c r="ADB1202" s="60"/>
      <c r="ADC1202" s="60"/>
      <c r="ADD1202" s="60"/>
      <c r="ADE1202" s="60"/>
    </row>
    <row r="1203" spans="760:785" x14ac:dyDescent="0.25">
      <c r="ACF1203" s="60"/>
      <c r="ACG1203" s="60"/>
      <c r="ACH1203" s="60"/>
      <c r="ACI1203" s="60"/>
      <c r="ACJ1203" s="60"/>
      <c r="ACK1203" s="60"/>
      <c r="ACL1203" s="60"/>
      <c r="ACM1203" s="60"/>
      <c r="ACN1203" s="60"/>
      <c r="ACO1203" s="60"/>
      <c r="ACP1203" s="60"/>
      <c r="ACQ1203" s="60"/>
      <c r="ACR1203" s="60"/>
      <c r="ACS1203" s="60"/>
      <c r="ACT1203" s="60"/>
      <c r="ACU1203" s="60"/>
      <c r="ACV1203" s="60"/>
      <c r="ACW1203" s="60"/>
      <c r="ACX1203" s="60"/>
      <c r="ACY1203" s="60">
        <v>1.0503779473105399</v>
      </c>
      <c r="ACZ1203" s="60"/>
      <c r="ADA1203" s="60"/>
      <c r="ADB1203" s="60"/>
      <c r="ADC1203" s="60"/>
      <c r="ADD1203" s="60"/>
      <c r="ADE1203" s="60"/>
    </row>
    <row r="1204" spans="760:785" x14ac:dyDescent="0.25">
      <c r="ACF1204" s="60"/>
      <c r="ACG1204" s="60"/>
      <c r="ACH1204" s="60"/>
      <c r="ACI1204" s="60"/>
      <c r="ACJ1204" s="60"/>
      <c r="ACK1204" s="60"/>
      <c r="ACL1204" s="60"/>
      <c r="ACM1204" s="60"/>
      <c r="ACN1204" s="60"/>
      <c r="ACO1204" s="60"/>
      <c r="ACP1204" s="60"/>
      <c r="ACQ1204" s="60"/>
      <c r="ACR1204" s="60"/>
      <c r="ACS1204" s="60"/>
      <c r="ACT1204" s="60"/>
      <c r="ACU1204" s="60"/>
      <c r="ACV1204" s="60"/>
      <c r="ACW1204" s="60"/>
      <c r="ACX1204" s="60"/>
      <c r="ACY1204" s="60">
        <v>1.0502338376328999</v>
      </c>
      <c r="ACZ1204" s="60"/>
      <c r="ADA1204" s="60"/>
      <c r="ADB1204" s="60"/>
      <c r="ADC1204" s="60"/>
      <c r="ADD1204" s="60"/>
      <c r="ADE1204" s="60"/>
    </row>
    <row r="1205" spans="760:785" x14ac:dyDescent="0.25">
      <c r="ACF1205" s="60"/>
      <c r="ACG1205" s="60"/>
      <c r="ACH1205" s="60"/>
      <c r="ACI1205" s="60"/>
      <c r="ACJ1205" s="60"/>
      <c r="ACK1205" s="60"/>
      <c r="ACL1205" s="60"/>
      <c r="ACM1205" s="60"/>
      <c r="ACN1205" s="60"/>
      <c r="ACO1205" s="60"/>
      <c r="ACP1205" s="60"/>
      <c r="ACQ1205" s="60"/>
      <c r="ACR1205" s="60"/>
      <c r="ACS1205" s="60"/>
      <c r="ACT1205" s="60"/>
      <c r="ACU1205" s="60"/>
      <c r="ACV1205" s="60"/>
      <c r="ACW1205" s="60"/>
      <c r="ACX1205" s="60"/>
      <c r="ACY1205" s="60">
        <v>1.0501852289539499</v>
      </c>
      <c r="ACZ1205" s="60"/>
      <c r="ADA1205" s="60"/>
      <c r="ADB1205" s="60"/>
      <c r="ADC1205" s="60"/>
      <c r="ADD1205" s="60"/>
      <c r="ADE1205" s="60"/>
    </row>
    <row r="1206" spans="760:785" x14ac:dyDescent="0.25">
      <c r="ACF1206" s="60"/>
      <c r="ACG1206" s="60"/>
      <c r="ACH1206" s="60"/>
      <c r="ACI1206" s="60"/>
      <c r="ACJ1206" s="60"/>
      <c r="ACK1206" s="60"/>
      <c r="ACL1206" s="60"/>
      <c r="ACM1206" s="60"/>
      <c r="ACN1206" s="60"/>
      <c r="ACO1206" s="60"/>
      <c r="ACP1206" s="60"/>
      <c r="ACQ1206" s="60"/>
      <c r="ACR1206" s="60"/>
      <c r="ACS1206" s="60"/>
      <c r="ACT1206" s="60"/>
      <c r="ACU1206" s="60"/>
      <c r="ACV1206" s="60"/>
      <c r="ACW1206" s="60"/>
      <c r="ACX1206" s="60"/>
      <c r="ACY1206" s="60">
        <v>1.05012988103325</v>
      </c>
      <c r="ACZ1206" s="60"/>
      <c r="ADA1206" s="60"/>
      <c r="ADB1206" s="60"/>
      <c r="ADC1206" s="60"/>
      <c r="ADD1206" s="60"/>
      <c r="ADE1206" s="60"/>
    </row>
    <row r="1207" spans="760:785" x14ac:dyDescent="0.25">
      <c r="ACF1207" s="60"/>
      <c r="ACG1207" s="60"/>
      <c r="ACH1207" s="60"/>
      <c r="ACI1207" s="60"/>
      <c r="ACJ1207" s="60"/>
      <c r="ACK1207" s="60"/>
      <c r="ACL1207" s="60"/>
      <c r="ACM1207" s="60"/>
      <c r="ACN1207" s="60"/>
      <c r="ACO1207" s="60"/>
      <c r="ACP1207" s="60"/>
      <c r="ACQ1207" s="60"/>
      <c r="ACR1207" s="60"/>
      <c r="ACS1207" s="60"/>
      <c r="ACT1207" s="60"/>
      <c r="ACU1207" s="60"/>
      <c r="ACV1207" s="60"/>
      <c r="ACW1207" s="60"/>
      <c r="ACX1207" s="60"/>
      <c r="ACY1207" s="60">
        <v>1.0500673532298299</v>
      </c>
      <c r="ACZ1207" s="60"/>
      <c r="ADA1207" s="60"/>
      <c r="ADB1207" s="60"/>
      <c r="ADC1207" s="60"/>
      <c r="ADD1207" s="60"/>
      <c r="ADE1207" s="60"/>
    </row>
    <row r="1208" spans="760:785" x14ac:dyDescent="0.25">
      <c r="ACF1208" s="60"/>
      <c r="ACG1208" s="60"/>
      <c r="ACH1208" s="60"/>
      <c r="ACI1208" s="60"/>
      <c r="ACJ1208" s="60"/>
      <c r="ACK1208" s="60"/>
      <c r="ACL1208" s="60"/>
      <c r="ACM1208" s="60"/>
      <c r="ACN1208" s="60"/>
      <c r="ACO1208" s="60"/>
      <c r="ACP1208" s="60"/>
      <c r="ACQ1208" s="60"/>
      <c r="ACR1208" s="60"/>
      <c r="ACS1208" s="60"/>
      <c r="ACT1208" s="60"/>
      <c r="ACU1208" s="60"/>
      <c r="ACV1208" s="60"/>
      <c r="ACW1208" s="60"/>
      <c r="ACX1208" s="60"/>
      <c r="ACY1208" s="60">
        <v>1.05001751188716</v>
      </c>
      <c r="ACZ1208" s="60"/>
      <c r="ADA1208" s="60"/>
      <c r="ADB1208" s="60"/>
      <c r="ADC1208" s="60"/>
      <c r="ADD1208" s="60"/>
      <c r="ADE1208" s="60"/>
    </row>
    <row r="1209" spans="760:785" x14ac:dyDescent="0.25">
      <c r="ACF1209" s="60"/>
      <c r="ACG1209" s="60"/>
      <c r="ACH1209" s="60"/>
      <c r="ACI1209" s="60"/>
      <c r="ACJ1209" s="60"/>
      <c r="ACK1209" s="60"/>
      <c r="ACL1209" s="60"/>
      <c r="ACM1209" s="60"/>
      <c r="ACN1209" s="60"/>
      <c r="ACO1209" s="60"/>
      <c r="ACP1209" s="60"/>
      <c r="ACQ1209" s="60"/>
      <c r="ACR1209" s="60"/>
      <c r="ACS1209" s="60"/>
      <c r="ACT1209" s="60"/>
      <c r="ACU1209" s="60"/>
      <c r="ACV1209" s="60"/>
      <c r="ACW1209" s="60"/>
      <c r="ACX1209" s="60"/>
      <c r="ACY1209" s="60">
        <v>1.049996834563</v>
      </c>
      <c r="ACZ1209" s="60"/>
      <c r="ADA1209" s="60"/>
      <c r="ADB1209" s="60"/>
      <c r="ADC1209" s="60"/>
      <c r="ADD1209" s="60"/>
      <c r="ADE1209" s="60"/>
    </row>
    <row r="1210" spans="760:785" x14ac:dyDescent="0.25">
      <c r="ACF1210" s="60"/>
      <c r="ACG1210" s="60"/>
      <c r="ACH1210" s="60"/>
      <c r="ACI1210" s="60"/>
      <c r="ACJ1210" s="60"/>
      <c r="ACK1210" s="60"/>
      <c r="ACL1210" s="60"/>
      <c r="ACM1210" s="60"/>
      <c r="ACN1210" s="60"/>
      <c r="ACO1210" s="60"/>
      <c r="ACP1210" s="60"/>
      <c r="ACQ1210" s="60"/>
      <c r="ACR1210" s="60"/>
      <c r="ACS1210" s="60"/>
      <c r="ACT1210" s="60"/>
      <c r="ACU1210" s="60"/>
      <c r="ACV1210" s="60"/>
      <c r="ACW1210" s="60"/>
      <c r="ACX1210" s="60"/>
      <c r="ACY1210" s="60">
        <v>1.04999206501236</v>
      </c>
      <c r="ACZ1210" s="60"/>
      <c r="ADA1210" s="60"/>
      <c r="ADB1210" s="60"/>
      <c r="ADC1210" s="60"/>
      <c r="ADD1210" s="60"/>
      <c r="ADE1210" s="60"/>
    </row>
    <row r="1211" spans="760:785" x14ac:dyDescent="0.25">
      <c r="ACF1211" s="60"/>
      <c r="ACG1211" s="60"/>
      <c r="ACH1211" s="60"/>
      <c r="ACI1211" s="60"/>
      <c r="ACJ1211" s="60"/>
      <c r="ACK1211" s="60"/>
      <c r="ACL1211" s="60"/>
      <c r="ACM1211" s="60"/>
      <c r="ACN1211" s="60"/>
      <c r="ACO1211" s="60"/>
      <c r="ACP1211" s="60"/>
      <c r="ACQ1211" s="60"/>
      <c r="ACR1211" s="60"/>
      <c r="ACS1211" s="60"/>
      <c r="ACT1211" s="60"/>
      <c r="ACU1211" s="60"/>
      <c r="ACV1211" s="60"/>
      <c r="ACW1211" s="60"/>
      <c r="ACX1211" s="60"/>
      <c r="ACY1211" s="60">
        <v>1.0499778365744601</v>
      </c>
      <c r="ACZ1211" s="60"/>
      <c r="ADA1211" s="60"/>
      <c r="ADB1211" s="60"/>
      <c r="ADC1211" s="60"/>
      <c r="ADD1211" s="60"/>
      <c r="ADE1211" s="60"/>
    </row>
    <row r="1212" spans="760:785" x14ac:dyDescent="0.25">
      <c r="ACF1212" s="60"/>
      <c r="ACG1212" s="60"/>
      <c r="ACH1212" s="60"/>
      <c r="ACI1212" s="60"/>
      <c r="ACJ1212" s="60"/>
      <c r="ACK1212" s="60"/>
      <c r="ACL1212" s="60"/>
      <c r="ACM1212" s="60"/>
      <c r="ACN1212" s="60"/>
      <c r="ACO1212" s="60"/>
      <c r="ACP1212" s="60"/>
      <c r="ACQ1212" s="60"/>
      <c r="ACR1212" s="60"/>
      <c r="ACS1212" s="60"/>
      <c r="ACT1212" s="60"/>
      <c r="ACU1212" s="60"/>
      <c r="ACV1212" s="60"/>
      <c r="ACW1212" s="60"/>
      <c r="ACX1212" s="60"/>
      <c r="ACY1212" s="60">
        <v>1.0499467406971901</v>
      </c>
      <c r="ACZ1212" s="60"/>
      <c r="ADA1212" s="60"/>
      <c r="ADB1212" s="60"/>
      <c r="ADC1212" s="60"/>
      <c r="ADD1212" s="60"/>
      <c r="ADE1212" s="60"/>
    </row>
    <row r="1213" spans="760:785" x14ac:dyDescent="0.25">
      <c r="ACF1213" s="60"/>
      <c r="ACG1213" s="60"/>
      <c r="ACH1213" s="60"/>
      <c r="ACI1213" s="60"/>
      <c r="ACJ1213" s="60"/>
      <c r="ACK1213" s="60"/>
      <c r="ACL1213" s="60"/>
      <c r="ACM1213" s="60"/>
      <c r="ACN1213" s="60"/>
      <c r="ACO1213" s="60"/>
      <c r="ACP1213" s="60"/>
      <c r="ACQ1213" s="60"/>
      <c r="ACR1213" s="60"/>
      <c r="ACS1213" s="60"/>
      <c r="ACT1213" s="60"/>
      <c r="ACU1213" s="60"/>
      <c r="ACV1213" s="60"/>
      <c r="ACW1213" s="60"/>
      <c r="ACX1213" s="60"/>
      <c r="ACY1213" s="60">
        <v>1.04994381393875</v>
      </c>
      <c r="ACZ1213" s="60"/>
      <c r="ADA1213" s="60"/>
      <c r="ADB1213" s="60"/>
      <c r="ADC1213" s="60"/>
      <c r="ADD1213" s="60"/>
      <c r="ADE1213" s="60"/>
    </row>
    <row r="1214" spans="760:785" x14ac:dyDescent="0.25">
      <c r="ACF1214" s="60"/>
      <c r="ACG1214" s="60"/>
      <c r="ACH1214" s="60"/>
      <c r="ACI1214" s="60"/>
      <c r="ACJ1214" s="60"/>
      <c r="ACK1214" s="60"/>
      <c r="ACL1214" s="60"/>
      <c r="ACM1214" s="60"/>
      <c r="ACN1214" s="60"/>
      <c r="ACO1214" s="60"/>
      <c r="ACP1214" s="60"/>
      <c r="ACQ1214" s="60"/>
      <c r="ACR1214" s="60"/>
      <c r="ACS1214" s="60"/>
      <c r="ACT1214" s="60"/>
      <c r="ACU1214" s="60"/>
      <c r="ACV1214" s="60"/>
      <c r="ACW1214" s="60"/>
      <c r="ACX1214" s="60"/>
      <c r="ACY1214" s="60">
        <v>1.0498854382131</v>
      </c>
      <c r="ACZ1214" s="60"/>
      <c r="ADA1214" s="60"/>
      <c r="ADB1214" s="60"/>
      <c r="ADC1214" s="60"/>
      <c r="ADD1214" s="60"/>
      <c r="ADE1214" s="60"/>
    </row>
    <row r="1215" spans="760:785" x14ac:dyDescent="0.25">
      <c r="ACF1215" s="60"/>
      <c r="ACG1215" s="60"/>
      <c r="ACH1215" s="60"/>
      <c r="ACI1215" s="60"/>
      <c r="ACJ1215" s="60"/>
      <c r="ACK1215" s="60"/>
      <c r="ACL1215" s="60"/>
      <c r="ACM1215" s="60"/>
      <c r="ACN1215" s="60"/>
      <c r="ACO1215" s="60"/>
      <c r="ACP1215" s="60"/>
      <c r="ACQ1215" s="60"/>
      <c r="ACR1215" s="60"/>
      <c r="ACS1215" s="60"/>
      <c r="ACT1215" s="60"/>
      <c r="ACU1215" s="60"/>
      <c r="ACV1215" s="60"/>
      <c r="ACW1215" s="60"/>
      <c r="ACX1215" s="60"/>
      <c r="ACY1215" s="60">
        <v>1.0498705131204999</v>
      </c>
      <c r="ACZ1215" s="60"/>
      <c r="ADA1215" s="60"/>
      <c r="ADB1215" s="60"/>
      <c r="ADC1215" s="60"/>
      <c r="ADD1215" s="60"/>
      <c r="ADE1215" s="60"/>
    </row>
    <row r="1216" spans="760:785" x14ac:dyDescent="0.25">
      <c r="ACF1216" s="60"/>
      <c r="ACG1216" s="60"/>
      <c r="ACH1216" s="60"/>
      <c r="ACI1216" s="60"/>
      <c r="ACJ1216" s="60"/>
      <c r="ACK1216" s="60"/>
      <c r="ACL1216" s="60"/>
      <c r="ACM1216" s="60"/>
      <c r="ACN1216" s="60"/>
      <c r="ACO1216" s="60"/>
      <c r="ACP1216" s="60"/>
      <c r="ACQ1216" s="60"/>
      <c r="ACR1216" s="60"/>
      <c r="ACS1216" s="60"/>
      <c r="ACT1216" s="60"/>
      <c r="ACU1216" s="60"/>
      <c r="ACV1216" s="60"/>
      <c r="ACW1216" s="60"/>
      <c r="ACX1216" s="60"/>
      <c r="ACY1216" s="60">
        <v>1.04984540654392</v>
      </c>
      <c r="ACZ1216" s="60"/>
      <c r="ADA1216" s="60"/>
      <c r="ADB1216" s="60"/>
      <c r="ADC1216" s="60"/>
      <c r="ADD1216" s="60"/>
      <c r="ADE1216" s="60"/>
    </row>
    <row r="1217" spans="760:785" x14ac:dyDescent="0.25">
      <c r="ACF1217" s="60"/>
      <c r="ACG1217" s="60"/>
      <c r="ACH1217" s="60"/>
      <c r="ACI1217" s="60"/>
      <c r="ACJ1217" s="60"/>
      <c r="ACK1217" s="60"/>
      <c r="ACL1217" s="60"/>
      <c r="ACM1217" s="60"/>
      <c r="ACN1217" s="60"/>
      <c r="ACO1217" s="60"/>
      <c r="ACP1217" s="60"/>
      <c r="ACQ1217" s="60"/>
      <c r="ACR1217" s="60"/>
      <c r="ACS1217" s="60"/>
      <c r="ACT1217" s="60"/>
      <c r="ACU1217" s="60"/>
      <c r="ACV1217" s="60"/>
      <c r="ACW1217" s="60"/>
      <c r="ACX1217" s="60"/>
      <c r="ACY1217" s="60">
        <v>1.0498288507661899</v>
      </c>
      <c r="ACZ1217" s="60"/>
      <c r="ADA1217" s="60"/>
      <c r="ADB1217" s="60"/>
      <c r="ADC1217" s="60"/>
      <c r="ADD1217" s="60"/>
      <c r="ADE1217" s="60"/>
    </row>
    <row r="1218" spans="760:785" x14ac:dyDescent="0.25">
      <c r="ACF1218" s="60"/>
      <c r="ACG1218" s="60"/>
      <c r="ACH1218" s="60"/>
      <c r="ACI1218" s="60"/>
      <c r="ACJ1218" s="60"/>
      <c r="ACK1218" s="60"/>
      <c r="ACL1218" s="60"/>
      <c r="ACM1218" s="60"/>
      <c r="ACN1218" s="60"/>
      <c r="ACO1218" s="60"/>
      <c r="ACP1218" s="60"/>
      <c r="ACQ1218" s="60"/>
      <c r="ACR1218" s="60"/>
      <c r="ACS1218" s="60"/>
      <c r="ACT1218" s="60"/>
      <c r="ACU1218" s="60"/>
      <c r="ACV1218" s="60"/>
      <c r="ACW1218" s="60"/>
      <c r="ACX1218" s="60"/>
      <c r="ACY1218" s="60">
        <v>1.04981999451637</v>
      </c>
      <c r="ACZ1218" s="60"/>
      <c r="ADA1218" s="60"/>
      <c r="ADB1218" s="60"/>
      <c r="ADC1218" s="60"/>
      <c r="ADD1218" s="60"/>
      <c r="ADE1218" s="60"/>
    </row>
    <row r="1219" spans="760:785" x14ac:dyDescent="0.25">
      <c r="ACF1219" s="60"/>
      <c r="ACG1219" s="60"/>
      <c r="ACH1219" s="60"/>
      <c r="ACI1219" s="60"/>
      <c r="ACJ1219" s="60"/>
      <c r="ACK1219" s="60"/>
      <c r="ACL1219" s="60"/>
      <c r="ACM1219" s="60"/>
      <c r="ACN1219" s="60"/>
      <c r="ACO1219" s="60"/>
      <c r="ACP1219" s="60"/>
      <c r="ACQ1219" s="60"/>
      <c r="ACR1219" s="60"/>
      <c r="ACS1219" s="60"/>
      <c r="ACT1219" s="60"/>
      <c r="ACU1219" s="60"/>
      <c r="ACV1219" s="60"/>
      <c r="ACW1219" s="60"/>
      <c r="ACX1219" s="60"/>
      <c r="ACY1219" s="60">
        <v>1.04978338857124</v>
      </c>
      <c r="ACZ1219" s="60"/>
      <c r="ADA1219" s="60"/>
      <c r="ADB1219" s="60"/>
      <c r="ADC1219" s="60"/>
      <c r="ADD1219" s="60"/>
      <c r="ADE1219" s="60"/>
    </row>
    <row r="1220" spans="760:785" x14ac:dyDescent="0.25">
      <c r="ACF1220" s="60"/>
      <c r="ACG1220" s="60"/>
      <c r="ACH1220" s="60"/>
      <c r="ACI1220" s="60"/>
      <c r="ACJ1220" s="60"/>
      <c r="ACK1220" s="60"/>
      <c r="ACL1220" s="60"/>
      <c r="ACM1220" s="60"/>
      <c r="ACN1220" s="60"/>
      <c r="ACO1220" s="60"/>
      <c r="ACP1220" s="60"/>
      <c r="ACQ1220" s="60"/>
      <c r="ACR1220" s="60"/>
      <c r="ACS1220" s="60"/>
      <c r="ACT1220" s="60"/>
      <c r="ACU1220" s="60"/>
      <c r="ACV1220" s="60"/>
      <c r="ACW1220" s="60"/>
      <c r="ACX1220" s="60"/>
      <c r="ACY1220" s="60">
        <v>1.04977748425315</v>
      </c>
      <c r="ACZ1220" s="60"/>
      <c r="ADA1220" s="60"/>
      <c r="ADB1220" s="60"/>
      <c r="ADC1220" s="60"/>
      <c r="ADD1220" s="60"/>
      <c r="ADE1220" s="60"/>
    </row>
    <row r="1221" spans="760:785" x14ac:dyDescent="0.25">
      <c r="ACF1221" s="60"/>
      <c r="ACG1221" s="60"/>
      <c r="ACH1221" s="60"/>
      <c r="ACI1221" s="60"/>
      <c r="ACJ1221" s="60"/>
      <c r="ACK1221" s="60"/>
      <c r="ACL1221" s="60"/>
      <c r="ACM1221" s="60"/>
      <c r="ACN1221" s="60"/>
      <c r="ACO1221" s="60"/>
      <c r="ACP1221" s="60"/>
      <c r="ACQ1221" s="60"/>
      <c r="ACR1221" s="60"/>
      <c r="ACS1221" s="60"/>
      <c r="ACT1221" s="60"/>
      <c r="ACU1221" s="60"/>
      <c r="ACV1221" s="60"/>
      <c r="ACW1221" s="60"/>
      <c r="ACX1221" s="60"/>
      <c r="ACY1221" s="60">
        <v>1.04970764228809</v>
      </c>
      <c r="ACZ1221" s="60"/>
      <c r="ADA1221" s="60"/>
      <c r="ADB1221" s="60"/>
      <c r="ADC1221" s="60"/>
      <c r="ADD1221" s="60"/>
      <c r="ADE1221" s="60"/>
    </row>
    <row r="1222" spans="760:785" x14ac:dyDescent="0.25">
      <c r="ACF1222" s="60"/>
      <c r="ACG1222" s="60"/>
      <c r="ACH1222" s="60"/>
      <c r="ACI1222" s="60"/>
      <c r="ACJ1222" s="60"/>
      <c r="ACK1222" s="60"/>
      <c r="ACL1222" s="60"/>
      <c r="ACM1222" s="60"/>
      <c r="ACN1222" s="60"/>
      <c r="ACO1222" s="60"/>
      <c r="ACP1222" s="60"/>
      <c r="ACQ1222" s="60"/>
      <c r="ACR1222" s="60"/>
      <c r="ACS1222" s="60"/>
      <c r="ACT1222" s="60"/>
      <c r="ACU1222" s="60"/>
      <c r="ACV1222" s="60"/>
      <c r="ACW1222" s="60"/>
      <c r="ACX1222" s="60"/>
      <c r="ACY1222" s="60">
        <v>1.0495488992275299</v>
      </c>
      <c r="ACZ1222" s="60"/>
      <c r="ADA1222" s="60"/>
      <c r="ADB1222" s="60"/>
      <c r="ADC1222" s="60"/>
      <c r="ADD1222" s="60"/>
      <c r="ADE1222" s="60"/>
    </row>
    <row r="1223" spans="760:785" x14ac:dyDescent="0.25">
      <c r="ACF1223" s="60"/>
      <c r="ACG1223" s="60"/>
      <c r="ACH1223" s="60"/>
      <c r="ACI1223" s="60"/>
      <c r="ACJ1223" s="60"/>
      <c r="ACK1223" s="60"/>
      <c r="ACL1223" s="60"/>
      <c r="ACM1223" s="60"/>
      <c r="ACN1223" s="60"/>
      <c r="ACO1223" s="60"/>
      <c r="ACP1223" s="60"/>
      <c r="ACQ1223" s="60"/>
      <c r="ACR1223" s="60"/>
      <c r="ACS1223" s="60"/>
      <c r="ACT1223" s="60"/>
      <c r="ACU1223" s="60"/>
      <c r="ACV1223" s="60"/>
      <c r="ACW1223" s="60"/>
      <c r="ACX1223" s="60"/>
      <c r="ACY1223" s="60">
        <v>1.0495137048928</v>
      </c>
      <c r="ACZ1223" s="60"/>
      <c r="ADA1223" s="60"/>
      <c r="ADB1223" s="60"/>
      <c r="ADC1223" s="60"/>
      <c r="ADD1223" s="60"/>
      <c r="ADE1223" s="60"/>
    </row>
    <row r="1224" spans="760:785" x14ac:dyDescent="0.25">
      <c r="ACF1224" s="60"/>
      <c r="ACG1224" s="60"/>
      <c r="ACH1224" s="60"/>
      <c r="ACI1224" s="60"/>
      <c r="ACJ1224" s="60"/>
      <c r="ACK1224" s="60"/>
      <c r="ACL1224" s="60"/>
      <c r="ACM1224" s="60"/>
      <c r="ACN1224" s="60"/>
      <c r="ACO1224" s="60"/>
      <c r="ACP1224" s="60"/>
      <c r="ACQ1224" s="60"/>
      <c r="ACR1224" s="60"/>
      <c r="ACS1224" s="60"/>
      <c r="ACT1224" s="60"/>
      <c r="ACU1224" s="60"/>
      <c r="ACV1224" s="60"/>
      <c r="ACW1224" s="60"/>
      <c r="ACX1224" s="60"/>
      <c r="ACY1224" s="60">
        <v>1.0494932346132599</v>
      </c>
      <c r="ACZ1224" s="60"/>
      <c r="ADA1224" s="60"/>
      <c r="ADB1224" s="60"/>
      <c r="ADC1224" s="60"/>
      <c r="ADD1224" s="60"/>
      <c r="ADE1224" s="60"/>
    </row>
    <row r="1225" spans="760:785" x14ac:dyDescent="0.25">
      <c r="ACF1225" s="60"/>
      <c r="ACG1225" s="60"/>
      <c r="ACH1225" s="60"/>
      <c r="ACI1225" s="60"/>
      <c r="ACJ1225" s="60"/>
      <c r="ACK1225" s="60"/>
      <c r="ACL1225" s="60"/>
      <c r="ACM1225" s="60"/>
      <c r="ACN1225" s="60"/>
      <c r="ACO1225" s="60"/>
      <c r="ACP1225" s="60"/>
      <c r="ACQ1225" s="60"/>
      <c r="ACR1225" s="60"/>
      <c r="ACS1225" s="60"/>
      <c r="ACT1225" s="60"/>
      <c r="ACU1225" s="60"/>
      <c r="ACV1225" s="60"/>
      <c r="ACW1225" s="60"/>
      <c r="ACX1225" s="60"/>
      <c r="ACY1225" s="60">
        <v>1.04946226383279</v>
      </c>
      <c r="ACZ1225" s="60"/>
      <c r="ADA1225" s="60"/>
      <c r="ADB1225" s="60"/>
      <c r="ADC1225" s="60"/>
      <c r="ADD1225" s="60"/>
      <c r="ADE1225" s="60"/>
    </row>
    <row r="1226" spans="760:785" x14ac:dyDescent="0.25">
      <c r="ACF1226" s="60"/>
      <c r="ACG1226" s="60"/>
      <c r="ACH1226" s="60"/>
      <c r="ACI1226" s="60"/>
      <c r="ACJ1226" s="60"/>
      <c r="ACK1226" s="60"/>
      <c r="ACL1226" s="60"/>
      <c r="ACM1226" s="60"/>
      <c r="ACN1226" s="60"/>
      <c r="ACO1226" s="60"/>
      <c r="ACP1226" s="60"/>
      <c r="ACQ1226" s="60"/>
      <c r="ACR1226" s="60"/>
      <c r="ACS1226" s="60"/>
      <c r="ACT1226" s="60"/>
      <c r="ACU1226" s="60"/>
      <c r="ACV1226" s="60"/>
      <c r="ACW1226" s="60"/>
      <c r="ACX1226" s="60"/>
      <c r="ACY1226" s="60">
        <v>1.0493480278412399</v>
      </c>
      <c r="ACZ1226" s="60"/>
      <c r="ADA1226" s="60"/>
      <c r="ADB1226" s="60"/>
      <c r="ADC1226" s="60"/>
      <c r="ADD1226" s="60"/>
      <c r="ADE1226" s="60"/>
    </row>
    <row r="1227" spans="760:785" x14ac:dyDescent="0.25">
      <c r="ACF1227" s="60"/>
      <c r="ACG1227" s="60"/>
      <c r="ACH1227" s="60"/>
      <c r="ACI1227" s="60"/>
      <c r="ACJ1227" s="60"/>
      <c r="ACK1227" s="60"/>
      <c r="ACL1227" s="60"/>
      <c r="ACM1227" s="60"/>
      <c r="ACN1227" s="60"/>
      <c r="ACO1227" s="60"/>
      <c r="ACP1227" s="60"/>
      <c r="ACQ1227" s="60"/>
      <c r="ACR1227" s="60"/>
      <c r="ACS1227" s="60"/>
      <c r="ACT1227" s="60"/>
      <c r="ACU1227" s="60"/>
      <c r="ACV1227" s="60"/>
      <c r="ACW1227" s="60"/>
      <c r="ACX1227" s="60"/>
      <c r="ACY1227" s="60">
        <v>1.04931998601082</v>
      </c>
      <c r="ACZ1227" s="60"/>
      <c r="ADA1227" s="60"/>
      <c r="ADB1227" s="60"/>
      <c r="ADC1227" s="60"/>
      <c r="ADD1227" s="60"/>
      <c r="ADE1227" s="60"/>
    </row>
    <row r="1228" spans="760:785" x14ac:dyDescent="0.25">
      <c r="ACF1228" s="60"/>
      <c r="ACG1228" s="60"/>
      <c r="ACH1228" s="60"/>
      <c r="ACI1228" s="60"/>
      <c r="ACJ1228" s="60"/>
      <c r="ACK1228" s="60"/>
      <c r="ACL1228" s="60"/>
      <c r="ACM1228" s="60"/>
      <c r="ACN1228" s="60"/>
      <c r="ACO1228" s="60"/>
      <c r="ACP1228" s="60"/>
      <c r="ACQ1228" s="60"/>
      <c r="ACR1228" s="60"/>
      <c r="ACS1228" s="60"/>
      <c r="ACT1228" s="60"/>
      <c r="ACU1228" s="60"/>
      <c r="ACV1228" s="60"/>
      <c r="ACW1228" s="60"/>
      <c r="ACX1228" s="60"/>
      <c r="ACY1228" s="60">
        <v>1.0493017707696299</v>
      </c>
      <c r="ACZ1228" s="60"/>
      <c r="ADA1228" s="60"/>
      <c r="ADB1228" s="60"/>
      <c r="ADC1228" s="60"/>
      <c r="ADD1228" s="60"/>
      <c r="ADE1228" s="60"/>
    </row>
    <row r="1229" spans="760:785" x14ac:dyDescent="0.25">
      <c r="ACF1229" s="60"/>
      <c r="ACG1229" s="60"/>
      <c r="ACH1229" s="60"/>
      <c r="ACI1229" s="60"/>
      <c r="ACJ1229" s="60"/>
      <c r="ACK1229" s="60"/>
      <c r="ACL1229" s="60"/>
      <c r="ACM1229" s="60"/>
      <c r="ACN1229" s="60"/>
      <c r="ACO1229" s="60"/>
      <c r="ACP1229" s="60"/>
      <c r="ACQ1229" s="60"/>
      <c r="ACR1229" s="60"/>
      <c r="ACS1229" s="60"/>
      <c r="ACT1229" s="60"/>
      <c r="ACU1229" s="60"/>
      <c r="ACV1229" s="60"/>
      <c r="ACW1229" s="60"/>
      <c r="ACX1229" s="60"/>
      <c r="ACY1229" s="60">
        <v>1.0492967783304299</v>
      </c>
      <c r="ACZ1229" s="60"/>
      <c r="ADA1229" s="60"/>
      <c r="ADB1229" s="60"/>
      <c r="ADC1229" s="60"/>
      <c r="ADD1229" s="60"/>
      <c r="ADE1229" s="60"/>
    </row>
    <row r="1230" spans="760:785" x14ac:dyDescent="0.25">
      <c r="ACF1230" s="60"/>
      <c r="ACG1230" s="60"/>
      <c r="ACH1230" s="60"/>
      <c r="ACI1230" s="60"/>
      <c r="ACJ1230" s="60"/>
      <c r="ACK1230" s="60"/>
      <c r="ACL1230" s="60"/>
      <c r="ACM1230" s="60"/>
      <c r="ACN1230" s="60"/>
      <c r="ACO1230" s="60"/>
      <c r="ACP1230" s="60"/>
      <c r="ACQ1230" s="60"/>
      <c r="ACR1230" s="60"/>
      <c r="ACS1230" s="60"/>
      <c r="ACT1230" s="60"/>
      <c r="ACU1230" s="60"/>
      <c r="ACV1230" s="60"/>
      <c r="ACW1230" s="60"/>
      <c r="ACX1230" s="60"/>
      <c r="ACY1230" s="60">
        <v>1.0492092518690199</v>
      </c>
      <c r="ACZ1230" s="60"/>
      <c r="ADA1230" s="60"/>
      <c r="ADB1230" s="60"/>
      <c r="ADC1230" s="60"/>
      <c r="ADD1230" s="60"/>
      <c r="ADE1230" s="60"/>
    </row>
    <row r="1231" spans="760:785" x14ac:dyDescent="0.25">
      <c r="ACF1231" s="60"/>
      <c r="ACG1231" s="60"/>
      <c r="ACH1231" s="60"/>
      <c r="ACI1231" s="60"/>
      <c r="ACJ1231" s="60"/>
      <c r="ACK1231" s="60"/>
      <c r="ACL1231" s="60"/>
      <c r="ACM1231" s="60"/>
      <c r="ACN1231" s="60"/>
      <c r="ACO1231" s="60"/>
      <c r="ACP1231" s="60"/>
      <c r="ACQ1231" s="60"/>
      <c r="ACR1231" s="60"/>
      <c r="ACS1231" s="60"/>
      <c r="ACT1231" s="60"/>
      <c r="ACU1231" s="60"/>
      <c r="ACV1231" s="60"/>
      <c r="ACW1231" s="60"/>
      <c r="ACX1231" s="60"/>
      <c r="ACY1231" s="60">
        <v>1.0492032677887899</v>
      </c>
      <c r="ACZ1231" s="60"/>
      <c r="ADA1231" s="60"/>
      <c r="ADB1231" s="60"/>
      <c r="ADC1231" s="60"/>
      <c r="ADD1231" s="60"/>
      <c r="ADE1231" s="60"/>
    </row>
    <row r="1232" spans="760:785" x14ac:dyDescent="0.25">
      <c r="ACF1232" s="60"/>
      <c r="ACG1232" s="60"/>
      <c r="ACH1232" s="60"/>
      <c r="ACI1232" s="60"/>
      <c r="ACJ1232" s="60"/>
      <c r="ACK1232" s="60"/>
      <c r="ACL1232" s="60"/>
      <c r="ACM1232" s="60"/>
      <c r="ACN1232" s="60"/>
      <c r="ACO1232" s="60"/>
      <c r="ACP1232" s="60"/>
      <c r="ACQ1232" s="60"/>
      <c r="ACR1232" s="60"/>
      <c r="ACS1232" s="60"/>
      <c r="ACT1232" s="60"/>
      <c r="ACU1232" s="60"/>
      <c r="ACV1232" s="60"/>
      <c r="ACW1232" s="60"/>
      <c r="ACX1232" s="60"/>
      <c r="ACY1232" s="60">
        <v>1.04920135963088</v>
      </c>
      <c r="ACZ1232" s="60"/>
      <c r="ADA1232" s="60"/>
      <c r="ADB1232" s="60"/>
      <c r="ADC1232" s="60"/>
      <c r="ADD1232" s="60"/>
      <c r="ADE1232" s="60"/>
    </row>
    <row r="1233" spans="760:785" x14ac:dyDescent="0.25">
      <c r="ACF1233" s="60"/>
      <c r="ACG1233" s="60"/>
      <c r="ACH1233" s="60"/>
      <c r="ACI1233" s="60"/>
      <c r="ACJ1233" s="60"/>
      <c r="ACK1233" s="60"/>
      <c r="ACL1233" s="60"/>
      <c r="ACM1233" s="60"/>
      <c r="ACN1233" s="60"/>
      <c r="ACO1233" s="60"/>
      <c r="ACP1233" s="60"/>
      <c r="ACQ1233" s="60"/>
      <c r="ACR1233" s="60"/>
      <c r="ACS1233" s="60"/>
      <c r="ACT1233" s="60"/>
      <c r="ACU1233" s="60"/>
      <c r="ACV1233" s="60"/>
      <c r="ACW1233" s="60"/>
      <c r="ACX1233" s="60"/>
      <c r="ACY1233" s="60">
        <v>1.0491924387437599</v>
      </c>
      <c r="ACZ1233" s="60"/>
      <c r="ADA1233" s="60"/>
      <c r="ADB1233" s="60"/>
      <c r="ADC1233" s="60"/>
      <c r="ADD1233" s="60"/>
      <c r="ADE1233" s="60"/>
    </row>
    <row r="1234" spans="760:785" x14ac:dyDescent="0.25">
      <c r="ACF1234" s="60"/>
      <c r="ACG1234" s="60"/>
      <c r="ACH1234" s="60"/>
      <c r="ACI1234" s="60"/>
      <c r="ACJ1234" s="60"/>
      <c r="ACK1234" s="60"/>
      <c r="ACL1234" s="60"/>
      <c r="ACM1234" s="60"/>
      <c r="ACN1234" s="60"/>
      <c r="ACO1234" s="60"/>
      <c r="ACP1234" s="60"/>
      <c r="ACQ1234" s="60"/>
      <c r="ACR1234" s="60"/>
      <c r="ACS1234" s="60"/>
      <c r="ACT1234" s="60"/>
      <c r="ACU1234" s="60"/>
      <c r="ACV1234" s="60"/>
      <c r="ACW1234" s="60"/>
      <c r="ACX1234" s="60"/>
      <c r="ACY1234" s="60">
        <v>1.0490994996896099</v>
      </c>
      <c r="ACZ1234" s="60"/>
      <c r="ADA1234" s="60"/>
      <c r="ADB1234" s="60"/>
      <c r="ADC1234" s="60"/>
      <c r="ADD1234" s="60"/>
      <c r="ADE1234" s="60"/>
    </row>
    <row r="1235" spans="760:785" x14ac:dyDescent="0.25">
      <c r="ACF1235" s="60"/>
      <c r="ACG1235" s="60"/>
      <c r="ACH1235" s="60"/>
      <c r="ACI1235" s="60"/>
      <c r="ACJ1235" s="60"/>
      <c r="ACK1235" s="60"/>
      <c r="ACL1235" s="60"/>
      <c r="ACM1235" s="60"/>
      <c r="ACN1235" s="60"/>
      <c r="ACO1235" s="60"/>
      <c r="ACP1235" s="60"/>
      <c r="ACQ1235" s="60"/>
      <c r="ACR1235" s="60"/>
      <c r="ACS1235" s="60"/>
      <c r="ACT1235" s="60"/>
      <c r="ACU1235" s="60"/>
      <c r="ACV1235" s="60"/>
      <c r="ACW1235" s="60"/>
      <c r="ACX1235" s="60"/>
      <c r="ACY1235" s="60">
        <v>1.0490964207418001</v>
      </c>
      <c r="ACZ1235" s="60"/>
      <c r="ADA1235" s="60"/>
      <c r="ADB1235" s="60"/>
      <c r="ADC1235" s="60"/>
      <c r="ADD1235" s="60"/>
      <c r="ADE1235" s="60"/>
    </row>
    <row r="1236" spans="760:785" x14ac:dyDescent="0.25">
      <c r="ACF1236" s="60"/>
      <c r="ACG1236" s="60"/>
      <c r="ACH1236" s="60"/>
      <c r="ACI1236" s="60"/>
      <c r="ACJ1236" s="60"/>
      <c r="ACK1236" s="60"/>
      <c r="ACL1236" s="60"/>
      <c r="ACM1236" s="60"/>
      <c r="ACN1236" s="60"/>
      <c r="ACO1236" s="60"/>
      <c r="ACP1236" s="60"/>
      <c r="ACQ1236" s="60"/>
      <c r="ACR1236" s="60"/>
      <c r="ACS1236" s="60"/>
      <c r="ACT1236" s="60"/>
      <c r="ACU1236" s="60"/>
      <c r="ACV1236" s="60"/>
      <c r="ACW1236" s="60"/>
      <c r="ACX1236" s="60"/>
      <c r="ACY1236" s="60">
        <v>1.04906012570616</v>
      </c>
      <c r="ACZ1236" s="60"/>
      <c r="ADA1236" s="60"/>
      <c r="ADB1236" s="60"/>
      <c r="ADC1236" s="60"/>
      <c r="ADD1236" s="60"/>
      <c r="ADE1236" s="60"/>
    </row>
    <row r="1237" spans="760:785" x14ac:dyDescent="0.25">
      <c r="ACF1237" s="60"/>
      <c r="ACG1237" s="60"/>
      <c r="ACH1237" s="60"/>
      <c r="ACI1237" s="60"/>
      <c r="ACJ1237" s="60"/>
      <c r="ACK1237" s="60"/>
      <c r="ACL1237" s="60"/>
      <c r="ACM1237" s="60"/>
      <c r="ACN1237" s="60"/>
      <c r="ACO1237" s="60"/>
      <c r="ACP1237" s="60"/>
      <c r="ACQ1237" s="60"/>
      <c r="ACR1237" s="60"/>
      <c r="ACS1237" s="60"/>
      <c r="ACT1237" s="60"/>
      <c r="ACU1237" s="60"/>
      <c r="ACV1237" s="60"/>
      <c r="ACW1237" s="60"/>
      <c r="ACX1237" s="60"/>
      <c r="ACY1237" s="60">
        <v>1.04905461993635</v>
      </c>
      <c r="ACZ1237" s="60"/>
      <c r="ADA1237" s="60"/>
      <c r="ADB1237" s="60"/>
      <c r="ADC1237" s="60"/>
      <c r="ADD1237" s="60"/>
      <c r="ADE1237" s="60"/>
    </row>
    <row r="1238" spans="760:785" x14ac:dyDescent="0.25">
      <c r="ACF1238" s="60"/>
      <c r="ACG1238" s="60"/>
      <c r="ACH1238" s="60"/>
      <c r="ACI1238" s="60"/>
      <c r="ACJ1238" s="60"/>
      <c r="ACK1238" s="60"/>
      <c r="ACL1238" s="60"/>
      <c r="ACM1238" s="60"/>
      <c r="ACN1238" s="60"/>
      <c r="ACO1238" s="60"/>
      <c r="ACP1238" s="60"/>
      <c r="ACQ1238" s="60"/>
      <c r="ACR1238" s="60"/>
      <c r="ACS1238" s="60"/>
      <c r="ACT1238" s="60"/>
      <c r="ACU1238" s="60"/>
      <c r="ACV1238" s="60"/>
      <c r="ACW1238" s="60"/>
      <c r="ACX1238" s="60"/>
      <c r="ACY1238" s="60">
        <v>1.0489959500067101</v>
      </c>
      <c r="ACZ1238" s="60"/>
      <c r="ADA1238" s="60"/>
      <c r="ADB1238" s="60"/>
      <c r="ADC1238" s="60"/>
      <c r="ADD1238" s="60"/>
      <c r="ADE1238" s="60"/>
    </row>
    <row r="1239" spans="760:785" x14ac:dyDescent="0.25">
      <c r="ACF1239" s="60"/>
      <c r="ACG1239" s="60"/>
      <c r="ACH1239" s="60"/>
      <c r="ACI1239" s="60"/>
      <c r="ACJ1239" s="60"/>
      <c r="ACK1239" s="60"/>
      <c r="ACL1239" s="60"/>
      <c r="ACM1239" s="60"/>
      <c r="ACN1239" s="60"/>
      <c r="ACO1239" s="60"/>
      <c r="ACP1239" s="60"/>
      <c r="ACQ1239" s="60"/>
      <c r="ACR1239" s="60"/>
      <c r="ACS1239" s="60"/>
      <c r="ACT1239" s="60"/>
      <c r="ACU1239" s="60"/>
      <c r="ACV1239" s="60"/>
      <c r="ACW1239" s="60"/>
      <c r="ACX1239" s="60"/>
      <c r="ACY1239" s="60">
        <v>1.04897474682576</v>
      </c>
      <c r="ACZ1239" s="60"/>
      <c r="ADA1239" s="60"/>
      <c r="ADB1239" s="60"/>
      <c r="ADC1239" s="60"/>
      <c r="ADD1239" s="60"/>
      <c r="ADE1239" s="60"/>
    </row>
    <row r="1240" spans="760:785" x14ac:dyDescent="0.25">
      <c r="ACF1240" s="60"/>
      <c r="ACG1240" s="60"/>
      <c r="ACH1240" s="60"/>
      <c r="ACI1240" s="60"/>
      <c r="ACJ1240" s="60"/>
      <c r="ACK1240" s="60"/>
      <c r="ACL1240" s="60"/>
      <c r="ACM1240" s="60"/>
      <c r="ACN1240" s="60"/>
      <c r="ACO1240" s="60"/>
      <c r="ACP1240" s="60"/>
      <c r="ACQ1240" s="60"/>
      <c r="ACR1240" s="60"/>
      <c r="ACS1240" s="60"/>
      <c r="ACT1240" s="60"/>
      <c r="ACU1240" s="60"/>
      <c r="ACV1240" s="60"/>
      <c r="ACW1240" s="60"/>
      <c r="ACX1240" s="60"/>
      <c r="ACY1240" s="60">
        <v>1.0489721816725499</v>
      </c>
      <c r="ACZ1240" s="60"/>
      <c r="ADA1240" s="60"/>
      <c r="ADB1240" s="60"/>
      <c r="ADC1240" s="60"/>
      <c r="ADD1240" s="60"/>
      <c r="ADE1240" s="60"/>
    </row>
    <row r="1241" spans="760:785" x14ac:dyDescent="0.25">
      <c r="ACF1241" s="60"/>
      <c r="ACG1241" s="60"/>
      <c r="ACH1241" s="60"/>
      <c r="ACI1241" s="60"/>
      <c r="ACJ1241" s="60"/>
      <c r="ACK1241" s="60"/>
      <c r="ACL1241" s="60"/>
      <c r="ACM1241" s="60"/>
      <c r="ACN1241" s="60"/>
      <c r="ACO1241" s="60"/>
      <c r="ACP1241" s="60"/>
      <c r="ACQ1241" s="60"/>
      <c r="ACR1241" s="60"/>
      <c r="ACS1241" s="60"/>
      <c r="ACT1241" s="60"/>
      <c r="ACU1241" s="60"/>
      <c r="ACV1241" s="60"/>
      <c r="ACW1241" s="60"/>
      <c r="ACX1241" s="60"/>
      <c r="ACY1241" s="60">
        <v>1.0489615786073101</v>
      </c>
      <c r="ACZ1241" s="60"/>
      <c r="ADA1241" s="60"/>
      <c r="ADB1241" s="60"/>
      <c r="ADC1241" s="60"/>
      <c r="ADD1241" s="60"/>
      <c r="ADE1241" s="60"/>
    </row>
    <row r="1242" spans="760:785" x14ac:dyDescent="0.25">
      <c r="ACF1242" s="60"/>
      <c r="ACG1242" s="60"/>
      <c r="ACH1242" s="60"/>
      <c r="ACI1242" s="60"/>
      <c r="ACJ1242" s="60"/>
      <c r="ACK1242" s="60"/>
      <c r="ACL1242" s="60"/>
      <c r="ACM1242" s="60"/>
      <c r="ACN1242" s="60"/>
      <c r="ACO1242" s="60"/>
      <c r="ACP1242" s="60"/>
      <c r="ACQ1242" s="60"/>
      <c r="ACR1242" s="60"/>
      <c r="ACS1242" s="60"/>
      <c r="ACT1242" s="60"/>
      <c r="ACU1242" s="60"/>
      <c r="ACV1242" s="60"/>
      <c r="ACW1242" s="60"/>
      <c r="ACX1242" s="60"/>
      <c r="ACY1242" s="60">
        <v>1.04894295856926</v>
      </c>
      <c r="ACZ1242" s="60"/>
      <c r="ADA1242" s="60"/>
      <c r="ADB1242" s="60"/>
      <c r="ADC1242" s="60"/>
      <c r="ADD1242" s="60"/>
      <c r="ADE1242" s="60"/>
    </row>
    <row r="1243" spans="760:785" x14ac:dyDescent="0.25">
      <c r="ACF1243" s="60"/>
      <c r="ACG1243" s="60"/>
      <c r="ACH1243" s="60"/>
      <c r="ACI1243" s="60"/>
      <c r="ACJ1243" s="60"/>
      <c r="ACK1243" s="60"/>
      <c r="ACL1243" s="60"/>
      <c r="ACM1243" s="60"/>
      <c r="ACN1243" s="60"/>
      <c r="ACO1243" s="60"/>
      <c r="ACP1243" s="60"/>
      <c r="ACQ1243" s="60"/>
      <c r="ACR1243" s="60"/>
      <c r="ACS1243" s="60"/>
      <c r="ACT1243" s="60"/>
      <c r="ACU1243" s="60"/>
      <c r="ACV1243" s="60"/>
      <c r="ACW1243" s="60"/>
      <c r="ACX1243" s="60"/>
      <c r="ACY1243" s="60">
        <v>1.0489422492504099</v>
      </c>
      <c r="ACZ1243" s="60"/>
      <c r="ADA1243" s="60"/>
      <c r="ADB1243" s="60"/>
      <c r="ADC1243" s="60"/>
      <c r="ADD1243" s="60"/>
      <c r="ADE1243" s="60"/>
    </row>
    <row r="1244" spans="760:785" x14ac:dyDescent="0.25">
      <c r="ACF1244" s="60"/>
      <c r="ACG1244" s="60"/>
      <c r="ACH1244" s="60"/>
      <c r="ACI1244" s="60"/>
      <c r="ACJ1244" s="60"/>
      <c r="ACK1244" s="60"/>
      <c r="ACL1244" s="60"/>
      <c r="ACM1244" s="60"/>
      <c r="ACN1244" s="60"/>
      <c r="ACO1244" s="60"/>
      <c r="ACP1244" s="60"/>
      <c r="ACQ1244" s="60"/>
      <c r="ACR1244" s="60"/>
      <c r="ACS1244" s="60"/>
      <c r="ACT1244" s="60"/>
      <c r="ACU1244" s="60"/>
      <c r="ACV1244" s="60"/>
      <c r="ACW1244" s="60"/>
      <c r="ACX1244" s="60"/>
      <c r="ACY1244" s="60">
        <v>1.0488568904551101</v>
      </c>
      <c r="ACZ1244" s="60"/>
      <c r="ADA1244" s="60"/>
      <c r="ADB1244" s="60"/>
      <c r="ADC1244" s="60"/>
      <c r="ADD1244" s="60"/>
      <c r="ADE1244" s="60"/>
    </row>
    <row r="1245" spans="760:785" x14ac:dyDescent="0.25">
      <c r="ACF1245" s="60"/>
      <c r="ACG1245" s="60"/>
      <c r="ACH1245" s="60"/>
      <c r="ACI1245" s="60"/>
      <c r="ACJ1245" s="60"/>
      <c r="ACK1245" s="60"/>
      <c r="ACL1245" s="60"/>
      <c r="ACM1245" s="60"/>
      <c r="ACN1245" s="60"/>
      <c r="ACO1245" s="60"/>
      <c r="ACP1245" s="60"/>
      <c r="ACQ1245" s="60"/>
      <c r="ACR1245" s="60"/>
      <c r="ACS1245" s="60"/>
      <c r="ACT1245" s="60"/>
      <c r="ACU1245" s="60"/>
      <c r="ACV1245" s="60"/>
      <c r="ACW1245" s="60"/>
      <c r="ACX1245" s="60"/>
      <c r="ACY1245" s="60">
        <v>1.0488516415431599</v>
      </c>
      <c r="ACZ1245" s="60"/>
      <c r="ADA1245" s="60"/>
      <c r="ADB1245" s="60"/>
      <c r="ADC1245" s="60"/>
      <c r="ADD1245" s="60"/>
      <c r="ADE1245" s="60"/>
    </row>
    <row r="1246" spans="760:785" x14ac:dyDescent="0.25">
      <c r="ACF1246" s="60"/>
      <c r="ACG1246" s="60"/>
      <c r="ACH1246" s="60"/>
      <c r="ACI1246" s="60"/>
      <c r="ACJ1246" s="60"/>
      <c r="ACK1246" s="60"/>
      <c r="ACL1246" s="60"/>
      <c r="ACM1246" s="60"/>
      <c r="ACN1246" s="60"/>
      <c r="ACO1246" s="60"/>
      <c r="ACP1246" s="60"/>
      <c r="ACQ1246" s="60"/>
      <c r="ACR1246" s="60"/>
      <c r="ACS1246" s="60"/>
      <c r="ACT1246" s="60"/>
      <c r="ACU1246" s="60"/>
      <c r="ACV1246" s="60"/>
      <c r="ACW1246" s="60"/>
      <c r="ACX1246" s="60"/>
      <c r="ACY1246" s="60">
        <v>1.0488422941506099</v>
      </c>
      <c r="ACZ1246" s="60"/>
      <c r="ADA1246" s="60"/>
      <c r="ADB1246" s="60"/>
      <c r="ADC1246" s="60"/>
      <c r="ADD1246" s="60"/>
      <c r="ADE1246" s="60"/>
    </row>
    <row r="1247" spans="760:785" x14ac:dyDescent="0.25">
      <c r="ACF1247" s="60"/>
      <c r="ACG1247" s="60"/>
      <c r="ACH1247" s="60"/>
      <c r="ACI1247" s="60"/>
      <c r="ACJ1247" s="60"/>
      <c r="ACK1247" s="60"/>
      <c r="ACL1247" s="60"/>
      <c r="ACM1247" s="60"/>
      <c r="ACN1247" s="60"/>
      <c r="ACO1247" s="60"/>
      <c r="ACP1247" s="60"/>
      <c r="ACQ1247" s="60"/>
      <c r="ACR1247" s="60"/>
      <c r="ACS1247" s="60"/>
      <c r="ACT1247" s="60"/>
      <c r="ACU1247" s="60"/>
      <c r="ACV1247" s="60"/>
      <c r="ACW1247" s="60"/>
      <c r="ACX1247" s="60"/>
      <c r="ACY1247" s="60">
        <v>1.04883907795649</v>
      </c>
      <c r="ACZ1247" s="60"/>
      <c r="ADA1247" s="60"/>
      <c r="ADB1247" s="60"/>
      <c r="ADC1247" s="60"/>
      <c r="ADD1247" s="60"/>
      <c r="ADE1247" s="60"/>
    </row>
    <row r="1248" spans="760:785" x14ac:dyDescent="0.25">
      <c r="ACF1248" s="60"/>
      <c r="ACG1248" s="60"/>
      <c r="ACH1248" s="60"/>
      <c r="ACI1248" s="60"/>
      <c r="ACJ1248" s="60"/>
      <c r="ACK1248" s="60"/>
      <c r="ACL1248" s="60"/>
      <c r="ACM1248" s="60"/>
      <c r="ACN1248" s="60"/>
      <c r="ACO1248" s="60"/>
      <c r="ACP1248" s="60"/>
      <c r="ACQ1248" s="60"/>
      <c r="ACR1248" s="60"/>
      <c r="ACS1248" s="60"/>
      <c r="ACT1248" s="60"/>
      <c r="ACU1248" s="60"/>
      <c r="ACV1248" s="60"/>
      <c r="ACW1248" s="60"/>
      <c r="ACX1248" s="60"/>
      <c r="ACY1248" s="60">
        <v>1.0488371708642601</v>
      </c>
      <c r="ACZ1248" s="60"/>
      <c r="ADA1248" s="60"/>
      <c r="ADB1248" s="60"/>
      <c r="ADC1248" s="60"/>
      <c r="ADD1248" s="60"/>
      <c r="ADE1248" s="60"/>
    </row>
    <row r="1249" spans="760:785" x14ac:dyDescent="0.25">
      <c r="ACF1249" s="60"/>
      <c r="ACG1249" s="60"/>
      <c r="ACH1249" s="60"/>
      <c r="ACI1249" s="60"/>
      <c r="ACJ1249" s="60"/>
      <c r="ACK1249" s="60"/>
      <c r="ACL1249" s="60"/>
      <c r="ACM1249" s="60"/>
      <c r="ACN1249" s="60"/>
      <c r="ACO1249" s="60"/>
      <c r="ACP1249" s="60"/>
      <c r="ACQ1249" s="60"/>
      <c r="ACR1249" s="60"/>
      <c r="ACS1249" s="60"/>
      <c r="ACT1249" s="60"/>
      <c r="ACU1249" s="60"/>
      <c r="ACV1249" s="60"/>
      <c r="ACW1249" s="60"/>
      <c r="ACX1249" s="60"/>
      <c r="ACY1249" s="60">
        <v>1.04881586245348</v>
      </c>
      <c r="ACZ1249" s="60"/>
      <c r="ADA1249" s="60"/>
      <c r="ADB1249" s="60"/>
      <c r="ADC1249" s="60"/>
      <c r="ADD1249" s="60"/>
      <c r="ADE1249" s="60"/>
    </row>
    <row r="1250" spans="760:785" x14ac:dyDescent="0.25">
      <c r="ACF1250" s="60"/>
      <c r="ACG1250" s="60"/>
      <c r="ACH1250" s="60"/>
      <c r="ACI1250" s="60"/>
      <c r="ACJ1250" s="60"/>
      <c r="ACK1250" s="60"/>
      <c r="ACL1250" s="60"/>
      <c r="ACM1250" s="60"/>
      <c r="ACN1250" s="60"/>
      <c r="ACO1250" s="60"/>
      <c r="ACP1250" s="60"/>
      <c r="ACQ1250" s="60"/>
      <c r="ACR1250" s="60"/>
      <c r="ACS1250" s="60"/>
      <c r="ACT1250" s="60"/>
      <c r="ACU1250" s="60"/>
      <c r="ACV1250" s="60"/>
      <c r="ACW1250" s="60"/>
      <c r="ACX1250" s="60"/>
      <c r="ACY1250" s="60">
        <v>1.0486193873692899</v>
      </c>
      <c r="ACZ1250" s="60"/>
      <c r="ADA1250" s="60"/>
      <c r="ADB1250" s="60"/>
      <c r="ADC1250" s="60"/>
      <c r="ADD1250" s="60"/>
      <c r="ADE1250" s="60"/>
    </row>
    <row r="1251" spans="760:785" x14ac:dyDescent="0.25">
      <c r="ACF1251" s="60"/>
      <c r="ACG1251" s="60"/>
      <c r="ACH1251" s="60"/>
      <c r="ACI1251" s="60"/>
      <c r="ACJ1251" s="60"/>
      <c r="ACK1251" s="60"/>
      <c r="ACL1251" s="60"/>
      <c r="ACM1251" s="60"/>
      <c r="ACN1251" s="60"/>
      <c r="ACO1251" s="60"/>
      <c r="ACP1251" s="60"/>
      <c r="ACQ1251" s="60"/>
      <c r="ACR1251" s="60"/>
      <c r="ACS1251" s="60"/>
      <c r="ACT1251" s="60"/>
      <c r="ACU1251" s="60"/>
      <c r="ACV1251" s="60"/>
      <c r="ACW1251" s="60"/>
      <c r="ACX1251" s="60"/>
      <c r="ACY1251" s="60">
        <v>1.04858782537036</v>
      </c>
      <c r="ACZ1251" s="60"/>
      <c r="ADA1251" s="60"/>
      <c r="ADB1251" s="60"/>
      <c r="ADC1251" s="60"/>
      <c r="ADD1251" s="60"/>
      <c r="ADE1251" s="60"/>
    </row>
    <row r="1252" spans="760:785" x14ac:dyDescent="0.25">
      <c r="ACF1252" s="60"/>
      <c r="ACG1252" s="60"/>
      <c r="ACH1252" s="60"/>
      <c r="ACI1252" s="60"/>
      <c r="ACJ1252" s="60"/>
      <c r="ACK1252" s="60"/>
      <c r="ACL1252" s="60"/>
      <c r="ACM1252" s="60"/>
      <c r="ACN1252" s="60"/>
      <c r="ACO1252" s="60"/>
      <c r="ACP1252" s="60"/>
      <c r="ACQ1252" s="60"/>
      <c r="ACR1252" s="60"/>
      <c r="ACS1252" s="60"/>
      <c r="ACT1252" s="60"/>
      <c r="ACU1252" s="60"/>
      <c r="ACV1252" s="60"/>
      <c r="ACW1252" s="60"/>
      <c r="ACX1252" s="60"/>
      <c r="ACY1252" s="60">
        <v>1.04858196372276</v>
      </c>
      <c r="ACZ1252" s="60"/>
      <c r="ADA1252" s="60"/>
      <c r="ADB1252" s="60"/>
      <c r="ADC1252" s="60"/>
      <c r="ADD1252" s="60"/>
      <c r="ADE1252" s="60"/>
    </row>
    <row r="1253" spans="760:785" x14ac:dyDescent="0.25">
      <c r="ACF1253" s="60"/>
      <c r="ACG1253" s="60"/>
      <c r="ACH1253" s="60"/>
      <c r="ACI1253" s="60"/>
      <c r="ACJ1253" s="60"/>
      <c r="ACK1253" s="60"/>
      <c r="ACL1253" s="60"/>
      <c r="ACM1253" s="60"/>
      <c r="ACN1253" s="60"/>
      <c r="ACO1253" s="60"/>
      <c r="ACP1253" s="60"/>
      <c r="ACQ1253" s="60"/>
      <c r="ACR1253" s="60"/>
      <c r="ACS1253" s="60"/>
      <c r="ACT1253" s="60"/>
      <c r="ACU1253" s="60"/>
      <c r="ACV1253" s="60"/>
      <c r="ACW1253" s="60"/>
      <c r="ACX1253" s="60"/>
      <c r="ACY1253" s="60">
        <v>1.0485695915587401</v>
      </c>
      <c r="ACZ1253" s="60"/>
      <c r="ADA1253" s="60"/>
      <c r="ADB1253" s="60"/>
      <c r="ADC1253" s="60"/>
      <c r="ADD1253" s="60"/>
      <c r="ADE1253" s="60"/>
    </row>
    <row r="1254" spans="760:785" x14ac:dyDescent="0.25">
      <c r="ACF1254" s="60"/>
      <c r="ACG1254" s="60"/>
      <c r="ACH1254" s="60"/>
      <c r="ACI1254" s="60"/>
      <c r="ACJ1254" s="60"/>
      <c r="ACK1254" s="60"/>
      <c r="ACL1254" s="60"/>
      <c r="ACM1254" s="60"/>
      <c r="ACN1254" s="60"/>
      <c r="ACO1254" s="312"/>
      <c r="ACP1254" s="60"/>
      <c r="ACQ1254" s="60"/>
      <c r="ACR1254" s="60"/>
      <c r="ACS1254" s="60"/>
      <c r="ACT1254" s="60"/>
      <c r="ACU1254" s="60"/>
      <c r="ACV1254" s="60"/>
      <c r="ACW1254" s="60"/>
      <c r="ACX1254" s="60"/>
      <c r="ACY1254" s="60">
        <v>1.0485695898294201</v>
      </c>
      <c r="ACZ1254" s="60"/>
      <c r="ADA1254" s="60"/>
      <c r="ADB1254" s="60"/>
      <c r="ADC1254" s="60"/>
      <c r="ADD1254" s="60"/>
      <c r="ADE1254" s="60"/>
    </row>
    <row r="1255" spans="760:785" x14ac:dyDescent="0.25">
      <c r="ACF1255" s="60"/>
      <c r="ACG1255" s="60"/>
      <c r="ACH1255" s="60"/>
      <c r="ACI1255" s="60"/>
      <c r="ACJ1255" s="60"/>
      <c r="ACK1255" s="60"/>
      <c r="ACL1255" s="60"/>
      <c r="ACM1255" s="60"/>
      <c r="ACN1255" s="60"/>
      <c r="ACO1255" s="60"/>
      <c r="ACP1255" s="60"/>
      <c r="ACQ1255" s="60"/>
      <c r="ACR1255" s="60"/>
      <c r="ACS1255" s="60"/>
      <c r="ACT1255" s="60"/>
      <c r="ACU1255" s="60"/>
      <c r="ACV1255" s="60"/>
      <c r="ACW1255" s="60"/>
      <c r="ACX1255" s="60"/>
      <c r="ACY1255" s="60">
        <v>1.04856899484821</v>
      </c>
      <c r="ACZ1255" s="60"/>
      <c r="ADA1255" s="60"/>
      <c r="ADB1255" s="60"/>
      <c r="ADC1255" s="60"/>
      <c r="ADD1255" s="60"/>
      <c r="ADE1255" s="60"/>
    </row>
    <row r="1256" spans="760:785" x14ac:dyDescent="0.25">
      <c r="ACF1256" s="60"/>
      <c r="ACG1256" s="60"/>
      <c r="ACH1256" s="60"/>
      <c r="ACI1256" s="60"/>
      <c r="ACJ1256" s="60"/>
      <c r="ACK1256" s="60"/>
      <c r="ACL1256" s="60"/>
      <c r="ACM1256" s="60"/>
      <c r="ACN1256" s="60"/>
      <c r="ACO1256" s="60"/>
      <c r="ACP1256" s="60"/>
      <c r="ACQ1256" s="60"/>
      <c r="ACR1256" s="60"/>
      <c r="ACS1256" s="60"/>
      <c r="ACT1256" s="60"/>
      <c r="ACU1256" s="60"/>
      <c r="ACV1256" s="60"/>
      <c r="ACW1256" s="60"/>
      <c r="ACX1256" s="60"/>
      <c r="ACY1256" s="60">
        <v>1.04855058389228</v>
      </c>
      <c r="ACZ1256" s="60"/>
      <c r="ADA1256" s="60"/>
      <c r="ADB1256" s="60"/>
      <c r="ADC1256" s="60"/>
      <c r="ADD1256" s="60"/>
      <c r="ADE1256" s="60"/>
    </row>
    <row r="1257" spans="760:785" x14ac:dyDescent="0.25">
      <c r="ACF1257" s="60"/>
      <c r="ACG1257" s="60"/>
      <c r="ACH1257" s="60"/>
      <c r="ACI1257" s="60"/>
      <c r="ACJ1257" s="60"/>
      <c r="ACK1257" s="60"/>
      <c r="ACL1257" s="60"/>
      <c r="ACM1257" s="60"/>
      <c r="ACN1257" s="60"/>
      <c r="ACO1257" s="60"/>
      <c r="ACP1257" s="60"/>
      <c r="ACQ1257" s="60"/>
      <c r="ACR1257" s="60"/>
      <c r="ACS1257" s="60"/>
      <c r="ACT1257" s="60"/>
      <c r="ACU1257" s="60"/>
      <c r="ACV1257" s="60"/>
      <c r="ACW1257" s="60"/>
      <c r="ACX1257" s="60"/>
      <c r="ACY1257" s="60">
        <v>1.04854610208305</v>
      </c>
      <c r="ACZ1257" s="60"/>
      <c r="ADA1257" s="60"/>
      <c r="ADB1257" s="60"/>
      <c r="ADC1257" s="60"/>
      <c r="ADD1257" s="60"/>
      <c r="ADE1257" s="60"/>
    </row>
    <row r="1258" spans="760:785" x14ac:dyDescent="0.25">
      <c r="ACF1258" s="60"/>
      <c r="ACG1258" s="60"/>
      <c r="ACH1258" s="60"/>
      <c r="ACI1258" s="60"/>
      <c r="ACJ1258" s="60"/>
      <c r="ACK1258" s="60"/>
      <c r="ACL1258" s="60"/>
      <c r="ACM1258" s="60"/>
      <c r="ACN1258" s="60"/>
      <c r="ACO1258" s="60"/>
      <c r="ACP1258" s="60"/>
      <c r="ACQ1258" s="60"/>
      <c r="ACR1258" s="60"/>
      <c r="ACS1258" s="60"/>
      <c r="ACT1258" s="60"/>
      <c r="ACU1258" s="60"/>
      <c r="ACV1258" s="60"/>
      <c r="ACW1258" s="60"/>
      <c r="ACX1258" s="60"/>
      <c r="ACY1258" s="60">
        <v>1.04852363648985</v>
      </c>
      <c r="ACZ1258" s="60"/>
      <c r="ADA1258" s="60"/>
      <c r="ADB1258" s="60"/>
      <c r="ADC1258" s="60"/>
      <c r="ADD1258" s="60"/>
      <c r="ADE1258" s="60"/>
    </row>
    <row r="1259" spans="760:785" x14ac:dyDescent="0.25">
      <c r="ACF1259" s="60"/>
      <c r="ACG1259" s="60"/>
      <c r="ACH1259" s="60"/>
      <c r="ACI1259" s="60"/>
      <c r="ACJ1259" s="60"/>
      <c r="ACK1259" s="60"/>
      <c r="ACL1259" s="60"/>
      <c r="ACM1259" s="60"/>
      <c r="ACN1259" s="60"/>
      <c r="ACO1259" s="60"/>
      <c r="ACP1259" s="60"/>
      <c r="ACQ1259" s="60"/>
      <c r="ACR1259" s="60"/>
      <c r="ACS1259" s="60"/>
      <c r="ACT1259" s="60"/>
      <c r="ACU1259" s="60"/>
      <c r="ACV1259" s="60"/>
      <c r="ACW1259" s="60"/>
      <c r="ACX1259" s="60"/>
      <c r="ACY1259" s="60">
        <v>1.0485136072924599</v>
      </c>
      <c r="ACZ1259" s="60"/>
      <c r="ADA1259" s="60"/>
      <c r="ADB1259" s="60"/>
      <c r="ADC1259" s="60"/>
      <c r="ADD1259" s="60"/>
      <c r="ADE1259" s="60"/>
    </row>
    <row r="1260" spans="760:785" x14ac:dyDescent="0.25">
      <c r="ACF1260" s="60"/>
      <c r="ACG1260" s="60"/>
      <c r="ACH1260" s="60"/>
      <c r="ACI1260" s="60"/>
      <c r="ACJ1260" s="60"/>
      <c r="ACK1260" s="60"/>
      <c r="ACL1260" s="60"/>
      <c r="ACM1260" s="60"/>
      <c r="ACN1260" s="60"/>
      <c r="ACO1260" s="60"/>
      <c r="ACP1260" s="60"/>
      <c r="ACQ1260" s="60"/>
      <c r="ACR1260" s="60"/>
      <c r="ACS1260" s="60"/>
      <c r="ACT1260" s="60"/>
      <c r="ACU1260" s="60"/>
      <c r="ACV1260" s="60"/>
      <c r="ACW1260" s="60"/>
      <c r="ACX1260" s="60"/>
      <c r="ACY1260" s="60">
        <v>1.0484545912535801</v>
      </c>
      <c r="ACZ1260" s="60"/>
      <c r="ADA1260" s="60"/>
      <c r="ADB1260" s="60"/>
      <c r="ADC1260" s="60"/>
      <c r="ADD1260" s="60"/>
      <c r="ADE1260" s="60"/>
    </row>
    <row r="1261" spans="760:785" x14ac:dyDescent="0.25">
      <c r="ACF1261" s="60"/>
      <c r="ACG1261" s="60"/>
      <c r="ACH1261" s="60"/>
      <c r="ACI1261" s="60"/>
      <c r="ACJ1261" s="60"/>
      <c r="ACK1261" s="60"/>
      <c r="ACL1261" s="60"/>
      <c r="ACM1261" s="60"/>
      <c r="ACN1261" s="60"/>
      <c r="ACO1261" s="60"/>
      <c r="ACP1261" s="60"/>
      <c r="ACQ1261" s="60"/>
      <c r="ACR1261" s="60"/>
      <c r="ACS1261" s="60"/>
      <c r="ACT1261" s="60"/>
      <c r="ACU1261" s="60"/>
      <c r="ACV1261" s="60"/>
      <c r="ACW1261" s="60"/>
      <c r="ACX1261" s="60"/>
      <c r="ACY1261" s="60">
        <v>1.04815640639824</v>
      </c>
      <c r="ACZ1261" s="60"/>
      <c r="ADA1261" s="60"/>
      <c r="ADB1261" s="60"/>
      <c r="ADC1261" s="60"/>
      <c r="ADD1261" s="60"/>
      <c r="ADE1261" s="60"/>
    </row>
    <row r="1262" spans="760:785" x14ac:dyDescent="0.25">
      <c r="ACF1262" s="60"/>
      <c r="ACG1262" s="60"/>
      <c r="ACH1262" s="60"/>
      <c r="ACI1262" s="60"/>
      <c r="ACJ1262" s="60"/>
      <c r="ACK1262" s="60"/>
      <c r="ACL1262" s="60"/>
      <c r="ACM1262" s="60"/>
      <c r="ACN1262" s="60"/>
      <c r="ACO1262" s="60"/>
      <c r="ACP1262" s="60"/>
      <c r="ACQ1262" s="60"/>
      <c r="ACR1262" s="60"/>
      <c r="ACS1262" s="60"/>
      <c r="ACT1262" s="60"/>
      <c r="ACU1262" s="60"/>
      <c r="ACV1262" s="60"/>
      <c r="ACW1262" s="60"/>
      <c r="ACX1262" s="60"/>
      <c r="ACY1262" s="60">
        <v>1.04810435777661</v>
      </c>
      <c r="ACZ1262" s="60"/>
      <c r="ADA1262" s="60"/>
      <c r="ADB1262" s="60"/>
      <c r="ADC1262" s="60"/>
      <c r="ADD1262" s="60"/>
      <c r="ADE1262" s="60"/>
    </row>
    <row r="1263" spans="760:785" x14ac:dyDescent="0.25">
      <c r="ACF1263" s="60"/>
      <c r="ACG1263" s="60"/>
      <c r="ACH1263" s="60"/>
      <c r="ACI1263" s="60"/>
      <c r="ACJ1263" s="60"/>
      <c r="ACK1263" s="60"/>
      <c r="ACL1263" s="60"/>
      <c r="ACM1263" s="60"/>
      <c r="ACN1263" s="60"/>
      <c r="ACO1263" s="60"/>
      <c r="ACP1263" s="60"/>
      <c r="ACQ1263" s="60"/>
      <c r="ACR1263" s="60"/>
      <c r="ACS1263" s="60"/>
      <c r="ACT1263" s="60"/>
      <c r="ACU1263" s="60"/>
      <c r="ACV1263" s="60"/>
      <c r="ACW1263" s="60"/>
      <c r="ACX1263" s="60"/>
      <c r="ACY1263" s="60">
        <v>1.0480993708869699</v>
      </c>
      <c r="ACZ1263" s="60"/>
      <c r="ADA1263" s="60"/>
      <c r="ADB1263" s="60"/>
      <c r="ADC1263" s="60"/>
      <c r="ADD1263" s="60"/>
      <c r="ADE1263" s="60"/>
    </row>
    <row r="1264" spans="760:785" x14ac:dyDescent="0.25">
      <c r="ACF1264" s="60"/>
      <c r="ACG1264" s="60"/>
      <c r="ACH1264" s="60"/>
      <c r="ACI1264" s="60"/>
      <c r="ACJ1264" s="60"/>
      <c r="ACK1264" s="60"/>
      <c r="ACL1264" s="60"/>
      <c r="ACM1264" s="60"/>
      <c r="ACN1264" s="60"/>
      <c r="ACO1264" s="60"/>
      <c r="ACP1264" s="60"/>
      <c r="ACQ1264" s="60"/>
      <c r="ACR1264" s="60"/>
      <c r="ACS1264" s="60"/>
      <c r="ACT1264" s="60"/>
      <c r="ACU1264" s="60"/>
      <c r="ACV1264" s="60"/>
      <c r="ACW1264" s="60"/>
      <c r="ACX1264" s="60"/>
      <c r="ACY1264" s="60">
        <v>1.0480644754880699</v>
      </c>
      <c r="ACZ1264" s="60"/>
      <c r="ADA1264" s="60"/>
      <c r="ADB1264" s="60"/>
      <c r="ADC1264" s="60"/>
      <c r="ADD1264" s="60"/>
      <c r="ADE1264" s="60"/>
    </row>
    <row r="1265" spans="760:785" x14ac:dyDescent="0.25">
      <c r="ACF1265" s="60"/>
      <c r="ACG1265" s="60"/>
      <c r="ACH1265" s="60"/>
      <c r="ACI1265" s="60"/>
      <c r="ACJ1265" s="60"/>
      <c r="ACK1265" s="60"/>
      <c r="ACL1265" s="60"/>
      <c r="ACM1265" s="60"/>
      <c r="ACN1265" s="60"/>
      <c r="ACO1265" s="60"/>
      <c r="ACP1265" s="60"/>
      <c r="ACQ1265" s="60"/>
      <c r="ACR1265" s="60"/>
      <c r="ACS1265" s="60"/>
      <c r="ACT1265" s="60"/>
      <c r="ACU1265" s="60"/>
      <c r="ACV1265" s="60"/>
      <c r="ACW1265" s="60"/>
      <c r="ACX1265" s="60"/>
      <c r="ACY1265" s="60">
        <v>1.04805644944055</v>
      </c>
      <c r="ACZ1265" s="60"/>
      <c r="ADA1265" s="60"/>
      <c r="ADB1265" s="60"/>
      <c r="ADC1265" s="60"/>
      <c r="ADD1265" s="60"/>
      <c r="ADE1265" s="60"/>
    </row>
    <row r="1266" spans="760:785" x14ac:dyDescent="0.25">
      <c r="ACF1266" s="60"/>
      <c r="ACG1266" s="60"/>
      <c r="ACH1266" s="60"/>
      <c r="ACI1266" s="60"/>
      <c r="ACJ1266" s="60"/>
      <c r="ACK1266" s="60"/>
      <c r="ACL1266" s="60"/>
      <c r="ACM1266" s="60"/>
      <c r="ACN1266" s="60"/>
      <c r="ACO1266" s="60"/>
      <c r="ACP1266" s="60"/>
      <c r="ACQ1266" s="60"/>
      <c r="ACR1266" s="60"/>
      <c r="ACS1266" s="60"/>
      <c r="ACT1266" s="60"/>
      <c r="ACU1266" s="60"/>
      <c r="ACV1266" s="60"/>
      <c r="ACW1266" s="60"/>
      <c r="ACX1266" s="60"/>
      <c r="ACY1266" s="60">
        <v>1.0480410099452699</v>
      </c>
      <c r="ACZ1266" s="60"/>
      <c r="ADA1266" s="60"/>
      <c r="ADB1266" s="60"/>
      <c r="ADC1266" s="60"/>
      <c r="ADD1266" s="60"/>
      <c r="ADE1266" s="60"/>
    </row>
    <row r="1267" spans="760:785" x14ac:dyDescent="0.25">
      <c r="ACF1267" s="60"/>
      <c r="ACG1267" s="60"/>
      <c r="ACH1267" s="60"/>
      <c r="ACI1267" s="60"/>
      <c r="ACJ1267" s="60"/>
      <c r="ACK1267" s="60"/>
      <c r="ACL1267" s="60"/>
      <c r="ACM1267" s="60"/>
      <c r="ACN1267" s="60"/>
      <c r="ACO1267" s="60"/>
      <c r="ACP1267" s="60"/>
      <c r="ACQ1267" s="60"/>
      <c r="ACR1267" s="60"/>
      <c r="ACS1267" s="60"/>
      <c r="ACT1267" s="60"/>
      <c r="ACU1267" s="60"/>
      <c r="ACV1267" s="60"/>
      <c r="ACW1267" s="60"/>
      <c r="ACX1267" s="60"/>
      <c r="ACY1267" s="60">
        <v>1.0479599430770199</v>
      </c>
      <c r="ACZ1267" s="60"/>
      <c r="ADA1267" s="60"/>
      <c r="ADB1267" s="60"/>
      <c r="ADC1267" s="60"/>
      <c r="ADD1267" s="60"/>
      <c r="ADE1267" s="60"/>
    </row>
    <row r="1268" spans="760:785" x14ac:dyDescent="0.25">
      <c r="ACF1268" s="60"/>
      <c r="ACG1268" s="60"/>
      <c r="ACH1268" s="60"/>
      <c r="ACI1268" s="60"/>
      <c r="ACJ1268" s="60"/>
      <c r="ACK1268" s="60"/>
      <c r="ACL1268" s="60"/>
      <c r="ACM1268" s="60"/>
      <c r="ACN1268" s="60"/>
      <c r="ACO1268" s="60"/>
      <c r="ACP1268" s="60"/>
      <c r="ACQ1268" s="60"/>
      <c r="ACR1268" s="60"/>
      <c r="ACS1268" s="60"/>
      <c r="ACT1268" s="60"/>
      <c r="ACU1268" s="60"/>
      <c r="ACV1268" s="60"/>
      <c r="ACW1268" s="60"/>
      <c r="ACX1268" s="60"/>
      <c r="ACY1268" s="60">
        <v>1.0479477186528401</v>
      </c>
      <c r="ACZ1268" s="60"/>
      <c r="ADA1268" s="60"/>
      <c r="ADB1268" s="60"/>
      <c r="ADC1268" s="60"/>
      <c r="ADD1268" s="60"/>
      <c r="ADE1268" s="60"/>
    </row>
    <row r="1269" spans="760:785" x14ac:dyDescent="0.25">
      <c r="ACF1269" s="60"/>
      <c r="ACG1269" s="60"/>
      <c r="ACH1269" s="60"/>
      <c r="ACI1269" s="60"/>
      <c r="ACJ1269" s="60"/>
      <c r="ACK1269" s="60"/>
      <c r="ACL1269" s="60"/>
      <c r="ACM1269" s="60"/>
      <c r="ACN1269" s="60"/>
      <c r="ACO1269" s="60"/>
      <c r="ACP1269" s="60"/>
      <c r="ACQ1269" s="60"/>
      <c r="ACR1269" s="60"/>
      <c r="ACS1269" s="60"/>
      <c r="ACT1269" s="60"/>
      <c r="ACU1269" s="60"/>
      <c r="ACV1269" s="60"/>
      <c r="ACW1269" s="60"/>
      <c r="ACX1269" s="60"/>
      <c r="ACY1269" s="60">
        <v>1.0479069761400801</v>
      </c>
      <c r="ACZ1269" s="60"/>
      <c r="ADA1269" s="60"/>
      <c r="ADB1269" s="60"/>
      <c r="ADC1269" s="60"/>
      <c r="ADD1269" s="60"/>
      <c r="ADE1269" s="60"/>
    </row>
    <row r="1270" spans="760:785" x14ac:dyDescent="0.25">
      <c r="ACF1270" s="60"/>
      <c r="ACG1270" s="60"/>
      <c r="ACH1270" s="60"/>
      <c r="ACI1270" s="60"/>
      <c r="ACJ1270" s="60"/>
      <c r="ACK1270" s="60"/>
      <c r="ACL1270" s="60"/>
      <c r="ACM1270" s="60"/>
      <c r="ACN1270" s="60"/>
      <c r="ACO1270" s="60"/>
      <c r="ACP1270" s="60"/>
      <c r="ACQ1270" s="60"/>
      <c r="ACR1270" s="60"/>
      <c r="ACS1270" s="60"/>
      <c r="ACT1270" s="60"/>
      <c r="ACU1270" s="60"/>
      <c r="ACV1270" s="60"/>
      <c r="ACW1270" s="60"/>
      <c r="ACX1270" s="60"/>
      <c r="ACY1270" s="60">
        <v>1.0478345951071499</v>
      </c>
      <c r="ACZ1270" s="60"/>
      <c r="ADA1270" s="60"/>
      <c r="ADB1270" s="60"/>
      <c r="ADC1270" s="60"/>
      <c r="ADD1270" s="60"/>
      <c r="ADE1270" s="60"/>
    </row>
    <row r="1271" spans="760:785" x14ac:dyDescent="0.25">
      <c r="ACF1271" s="60"/>
      <c r="ACG1271" s="60"/>
      <c r="ACH1271" s="60"/>
      <c r="ACI1271" s="60"/>
      <c r="ACJ1271" s="60"/>
      <c r="ACK1271" s="60"/>
      <c r="ACL1271" s="60"/>
      <c r="ACM1271" s="60"/>
      <c r="ACN1271" s="60"/>
      <c r="ACO1271" s="60"/>
      <c r="ACP1271" s="60"/>
      <c r="ACQ1271" s="60"/>
      <c r="ACR1271" s="60"/>
      <c r="ACS1271" s="60"/>
      <c r="ACT1271" s="60"/>
      <c r="ACU1271" s="60"/>
      <c r="ACV1271" s="60"/>
      <c r="ACW1271" s="60"/>
      <c r="ACX1271" s="60"/>
      <c r="ACY1271" s="60">
        <v>1.0478314272948199</v>
      </c>
      <c r="ACZ1271" s="60"/>
      <c r="ADA1271" s="60"/>
      <c r="ADB1271" s="60"/>
      <c r="ADC1271" s="60"/>
      <c r="ADD1271" s="60"/>
      <c r="ADE1271" s="60"/>
    </row>
    <row r="1272" spans="760:785" x14ac:dyDescent="0.25">
      <c r="ACF1272" s="60"/>
      <c r="ACG1272" s="60"/>
      <c r="ACH1272" s="60"/>
      <c r="ACI1272" s="60"/>
      <c r="ACJ1272" s="60"/>
      <c r="ACK1272" s="60"/>
      <c r="ACL1272" s="60"/>
      <c r="ACM1272" s="60"/>
      <c r="ACN1272" s="60"/>
      <c r="ACO1272" s="60"/>
      <c r="ACP1272" s="60"/>
      <c r="ACQ1272" s="60"/>
      <c r="ACR1272" s="60"/>
      <c r="ACS1272" s="60"/>
      <c r="ACT1272" s="60"/>
      <c r="ACU1272" s="60"/>
      <c r="ACV1272" s="60"/>
      <c r="ACW1272" s="60"/>
      <c r="ACX1272" s="60"/>
      <c r="ACY1272" s="60">
        <v>1.0478288830912901</v>
      </c>
      <c r="ACZ1272" s="60"/>
      <c r="ADA1272" s="60"/>
      <c r="ADB1272" s="60"/>
      <c r="ADC1272" s="60"/>
      <c r="ADD1272" s="60"/>
      <c r="ADE1272" s="60"/>
    </row>
    <row r="1273" spans="760:785" x14ac:dyDescent="0.25">
      <c r="ACF1273" s="60"/>
      <c r="ACG1273" s="60"/>
      <c r="ACH1273" s="60"/>
      <c r="ACI1273" s="60"/>
      <c r="ACJ1273" s="60"/>
      <c r="ACK1273" s="60"/>
      <c r="ACL1273" s="60"/>
      <c r="ACM1273" s="60"/>
      <c r="ACN1273" s="60"/>
      <c r="ACO1273" s="60"/>
      <c r="ACP1273" s="60"/>
      <c r="ACQ1273" s="60"/>
      <c r="ACR1273" s="60"/>
      <c r="ACS1273" s="60"/>
      <c r="ACT1273" s="60"/>
      <c r="ACU1273" s="60"/>
      <c r="ACV1273" s="60"/>
      <c r="ACW1273" s="60"/>
      <c r="ACX1273" s="60"/>
      <c r="ACY1273" s="60">
        <v>1.04782595407432</v>
      </c>
      <c r="ACZ1273" s="60"/>
      <c r="ADA1273" s="60"/>
      <c r="ADB1273" s="60"/>
      <c r="ADC1273" s="60"/>
      <c r="ADD1273" s="60"/>
      <c r="ADE1273" s="60"/>
    </row>
    <row r="1274" spans="760:785" x14ac:dyDescent="0.25">
      <c r="ACF1274" s="60"/>
      <c r="ACG1274" s="60"/>
      <c r="ACH1274" s="60"/>
      <c r="ACI1274" s="60"/>
      <c r="ACJ1274" s="60"/>
      <c r="ACK1274" s="60"/>
      <c r="ACL1274" s="60"/>
      <c r="ACM1274" s="60"/>
      <c r="ACN1274" s="60"/>
      <c r="ACO1274" s="60"/>
      <c r="ACP1274" s="60"/>
      <c r="ACQ1274" s="60"/>
      <c r="ACR1274" s="60"/>
      <c r="ACS1274" s="60"/>
      <c r="ACT1274" s="60"/>
      <c r="ACU1274" s="60"/>
      <c r="ACV1274" s="60"/>
      <c r="ACW1274" s="60"/>
      <c r="ACX1274" s="60"/>
      <c r="ACY1274" s="60">
        <v>1.04778442070725</v>
      </c>
      <c r="ACZ1274" s="60"/>
      <c r="ADA1274" s="60"/>
      <c r="ADB1274" s="60"/>
      <c r="ADC1274" s="60"/>
      <c r="ADD1274" s="60"/>
      <c r="ADE1274" s="60"/>
    </row>
    <row r="1275" spans="760:785" x14ac:dyDescent="0.25">
      <c r="ACF1275" s="60"/>
      <c r="ACG1275" s="60"/>
      <c r="ACH1275" s="60"/>
      <c r="ACI1275" s="60"/>
      <c r="ACJ1275" s="60"/>
      <c r="ACK1275" s="60"/>
      <c r="ACL1275" s="60"/>
      <c r="ACM1275" s="60"/>
      <c r="ACN1275" s="60"/>
      <c r="ACO1275" s="60"/>
      <c r="ACP1275" s="60"/>
      <c r="ACQ1275" s="60"/>
      <c r="ACR1275" s="60"/>
      <c r="ACS1275" s="60"/>
      <c r="ACT1275" s="60"/>
      <c r="ACU1275" s="60"/>
      <c r="ACV1275" s="60"/>
      <c r="ACW1275" s="60"/>
      <c r="ACX1275" s="60"/>
      <c r="ACY1275" s="60">
        <v>1.0477716216920601</v>
      </c>
      <c r="ACZ1275" s="60"/>
      <c r="ADA1275" s="60"/>
      <c r="ADB1275" s="60"/>
      <c r="ADC1275" s="60"/>
      <c r="ADD1275" s="60"/>
      <c r="ADE1275" s="60"/>
    </row>
    <row r="1276" spans="760:785" x14ac:dyDescent="0.25">
      <c r="ACF1276" s="60"/>
      <c r="ACG1276" s="60"/>
      <c r="ACH1276" s="60"/>
      <c r="ACI1276" s="60"/>
      <c r="ACJ1276" s="60"/>
      <c r="ACK1276" s="60"/>
      <c r="ACL1276" s="60"/>
      <c r="ACM1276" s="60"/>
      <c r="ACN1276" s="60"/>
      <c r="ACO1276" s="60"/>
      <c r="ACP1276" s="60"/>
      <c r="ACQ1276" s="60"/>
      <c r="ACR1276" s="60"/>
      <c r="ACS1276" s="60"/>
      <c r="ACT1276" s="60"/>
      <c r="ACU1276" s="60"/>
      <c r="ACV1276" s="60"/>
      <c r="ACW1276" s="60"/>
      <c r="ACX1276" s="60"/>
      <c r="ACY1276" s="60">
        <v>1.04763292171167</v>
      </c>
      <c r="ACZ1276" s="60"/>
      <c r="ADA1276" s="60"/>
      <c r="ADB1276" s="60"/>
      <c r="ADC1276" s="60"/>
      <c r="ADD1276" s="60"/>
      <c r="ADE1276" s="60"/>
    </row>
    <row r="1277" spans="760:785" x14ac:dyDescent="0.25">
      <c r="ACF1277" s="60"/>
      <c r="ACG1277" s="60"/>
      <c r="ACH1277" s="60"/>
      <c r="ACI1277" s="60"/>
      <c r="ACJ1277" s="60"/>
      <c r="ACK1277" s="60"/>
      <c r="ACL1277" s="60"/>
      <c r="ACM1277" s="60"/>
      <c r="ACN1277" s="60"/>
      <c r="ACO1277" s="60"/>
      <c r="ACP1277" s="60"/>
      <c r="ACQ1277" s="60"/>
      <c r="ACR1277" s="60"/>
      <c r="ACS1277" s="60"/>
      <c r="ACT1277" s="60"/>
      <c r="ACU1277" s="60"/>
      <c r="ACV1277" s="60"/>
      <c r="ACW1277" s="60"/>
      <c r="ACX1277" s="60"/>
      <c r="ACY1277" s="60">
        <v>1.0475775097236399</v>
      </c>
      <c r="ACZ1277" s="60"/>
      <c r="ADA1277" s="60"/>
      <c r="ADB1277" s="60"/>
      <c r="ADC1277" s="60"/>
      <c r="ADD1277" s="60"/>
      <c r="ADE1277" s="60"/>
    </row>
    <row r="1278" spans="760:785" x14ac:dyDescent="0.25">
      <c r="ACF1278" s="60"/>
      <c r="ACG1278" s="60"/>
      <c r="ACH1278" s="60"/>
      <c r="ACI1278" s="60"/>
      <c r="ACJ1278" s="60"/>
      <c r="ACK1278" s="60"/>
      <c r="ACL1278" s="60"/>
      <c r="ACM1278" s="60"/>
      <c r="ACN1278" s="60"/>
      <c r="ACO1278" s="60"/>
      <c r="ACP1278" s="60"/>
      <c r="ACQ1278" s="60"/>
      <c r="ACR1278" s="60"/>
      <c r="ACS1278" s="60"/>
      <c r="ACT1278" s="60"/>
      <c r="ACU1278" s="60"/>
      <c r="ACV1278" s="60"/>
      <c r="ACW1278" s="60"/>
      <c r="ACX1278" s="60"/>
      <c r="ACY1278" s="60">
        <v>1.0474247235141301</v>
      </c>
      <c r="ACZ1278" s="60"/>
      <c r="ADA1278" s="60"/>
      <c r="ADB1278" s="60"/>
      <c r="ADC1278" s="60"/>
      <c r="ADD1278" s="60"/>
      <c r="ADE1278" s="60"/>
    </row>
    <row r="1279" spans="760:785" x14ac:dyDescent="0.25">
      <c r="ACF1279" s="60"/>
      <c r="ACG1279" s="60"/>
      <c r="ACH1279" s="60"/>
      <c r="ACI1279" s="60"/>
      <c r="ACJ1279" s="60"/>
      <c r="ACK1279" s="60"/>
      <c r="ACL1279" s="60"/>
      <c r="ACM1279" s="60"/>
      <c r="ACN1279" s="60"/>
      <c r="ACO1279" s="60"/>
      <c r="ACP1279" s="60"/>
      <c r="ACQ1279" s="60"/>
      <c r="ACR1279" s="60"/>
      <c r="ACS1279" s="60"/>
      <c r="ACT1279" s="60"/>
      <c r="ACU1279" s="60"/>
      <c r="ACV1279" s="60"/>
      <c r="ACW1279" s="60"/>
      <c r="ACX1279" s="60"/>
      <c r="ACY1279" s="60">
        <v>1.0473811182753301</v>
      </c>
      <c r="ACZ1279" s="60"/>
      <c r="ADA1279" s="60"/>
      <c r="ADB1279" s="60"/>
      <c r="ADC1279" s="60"/>
      <c r="ADD1279" s="60"/>
      <c r="ADE1279" s="60"/>
    </row>
    <row r="1280" spans="760:785" x14ac:dyDescent="0.25">
      <c r="ACF1280" s="60"/>
      <c r="ACG1280" s="60"/>
      <c r="ACH1280" s="60"/>
      <c r="ACI1280" s="60"/>
      <c r="ACJ1280" s="60"/>
      <c r="ACK1280" s="60"/>
      <c r="ACL1280" s="60"/>
      <c r="ACM1280" s="60"/>
      <c r="ACN1280" s="60"/>
      <c r="ACO1280" s="60"/>
      <c r="ACP1280" s="60"/>
      <c r="ACQ1280" s="60"/>
      <c r="ACR1280" s="60"/>
      <c r="ACS1280" s="60"/>
      <c r="ACT1280" s="60"/>
      <c r="ACU1280" s="60"/>
      <c r="ACV1280" s="60"/>
      <c r="ACW1280" s="60"/>
      <c r="ACX1280" s="60"/>
      <c r="ACY1280" s="60">
        <v>1.04737805705301</v>
      </c>
      <c r="ACZ1280" s="60"/>
      <c r="ADA1280" s="60"/>
      <c r="ADB1280" s="60"/>
      <c r="ADC1280" s="60"/>
      <c r="ADD1280" s="60"/>
      <c r="ADE1280" s="60"/>
    </row>
    <row r="1281" spans="760:785" x14ac:dyDescent="0.25">
      <c r="ACF1281" s="60"/>
      <c r="ACG1281" s="60"/>
      <c r="ACH1281" s="60"/>
      <c r="ACI1281" s="60"/>
      <c r="ACJ1281" s="60"/>
      <c r="ACK1281" s="60"/>
      <c r="ACL1281" s="60"/>
      <c r="ACM1281" s="60"/>
      <c r="ACN1281" s="60"/>
      <c r="ACO1281" s="60"/>
      <c r="ACP1281" s="60"/>
      <c r="ACQ1281" s="60"/>
      <c r="ACR1281" s="60"/>
      <c r="ACS1281" s="60"/>
      <c r="ACT1281" s="60"/>
      <c r="ACU1281" s="60"/>
      <c r="ACV1281" s="60"/>
      <c r="ACW1281" s="60"/>
      <c r="ACX1281" s="60"/>
      <c r="ACY1281" s="60">
        <v>1.04735528162861</v>
      </c>
      <c r="ACZ1281" s="60"/>
      <c r="ADA1281" s="60"/>
      <c r="ADB1281" s="60"/>
      <c r="ADC1281" s="60"/>
      <c r="ADD1281" s="60"/>
      <c r="ADE1281" s="60"/>
    </row>
    <row r="1282" spans="760:785" x14ac:dyDescent="0.25">
      <c r="ACF1282" s="60"/>
      <c r="ACG1282" s="60"/>
      <c r="ACH1282" s="60"/>
      <c r="ACI1282" s="60"/>
      <c r="ACJ1282" s="60"/>
      <c r="ACK1282" s="60"/>
      <c r="ACL1282" s="60"/>
      <c r="ACM1282" s="60"/>
      <c r="ACN1282" s="60"/>
      <c r="ACO1282" s="60"/>
      <c r="ACP1282" s="60"/>
      <c r="ACQ1282" s="60"/>
      <c r="ACR1282" s="60"/>
      <c r="ACS1282" s="60"/>
      <c r="ACT1282" s="60"/>
      <c r="ACU1282" s="60"/>
      <c r="ACV1282" s="60"/>
      <c r="ACW1282" s="60"/>
      <c r="ACX1282" s="60"/>
      <c r="ACY1282" s="60">
        <v>1.04720404082567</v>
      </c>
      <c r="ACZ1282" s="60"/>
      <c r="ADA1282" s="60"/>
      <c r="ADB1282" s="60"/>
      <c r="ADC1282" s="60"/>
      <c r="ADD1282" s="60"/>
      <c r="ADE1282" s="60"/>
    </row>
    <row r="1283" spans="760:785" x14ac:dyDescent="0.25">
      <c r="ACF1283" s="60"/>
      <c r="ACG1283" s="60"/>
      <c r="ACH1283" s="60"/>
      <c r="ACI1283" s="60"/>
      <c r="ACJ1283" s="60"/>
      <c r="ACK1283" s="60"/>
      <c r="ACL1283" s="60"/>
      <c r="ACM1283" s="60"/>
      <c r="ACN1283" s="60"/>
      <c r="ACO1283" s="60"/>
      <c r="ACP1283" s="60"/>
      <c r="ACQ1283" s="60"/>
      <c r="ACR1283" s="60"/>
      <c r="ACS1283" s="60"/>
      <c r="ACT1283" s="60"/>
      <c r="ACU1283" s="60"/>
      <c r="ACV1283" s="60"/>
      <c r="ACW1283" s="60"/>
      <c r="ACX1283" s="60"/>
      <c r="ACY1283" s="60">
        <v>1.04720298212026</v>
      </c>
      <c r="ACZ1283" s="60"/>
      <c r="ADA1283" s="60"/>
      <c r="ADB1283" s="60"/>
      <c r="ADC1283" s="60"/>
      <c r="ADD1283" s="60"/>
      <c r="ADE1283" s="60"/>
    </row>
    <row r="1284" spans="760:785" x14ac:dyDescent="0.25">
      <c r="ACF1284" s="60"/>
      <c r="ACG1284" s="60"/>
      <c r="ACH1284" s="60"/>
      <c r="ACI1284" s="60"/>
      <c r="ACJ1284" s="60"/>
      <c r="ACK1284" s="60"/>
      <c r="ACL1284" s="60"/>
      <c r="ACM1284" s="60"/>
      <c r="ACN1284" s="60"/>
      <c r="ACO1284" s="60"/>
      <c r="ACP1284" s="60"/>
      <c r="ACQ1284" s="60"/>
      <c r="ACR1284" s="60"/>
      <c r="ACS1284" s="60"/>
      <c r="ACT1284" s="60"/>
      <c r="ACU1284" s="60"/>
      <c r="ACV1284" s="60"/>
      <c r="ACW1284" s="60"/>
      <c r="ACX1284" s="60"/>
      <c r="ACY1284" s="60">
        <v>1.04720295779887</v>
      </c>
      <c r="ACZ1284" s="60"/>
      <c r="ADA1284" s="60"/>
      <c r="ADB1284" s="60"/>
      <c r="ADC1284" s="60"/>
      <c r="ADD1284" s="60"/>
      <c r="ADE1284" s="60"/>
    </row>
    <row r="1285" spans="760:785" x14ac:dyDescent="0.25">
      <c r="ACF1285" s="60"/>
      <c r="ACG1285" s="60"/>
      <c r="ACH1285" s="60"/>
      <c r="ACI1285" s="60"/>
      <c r="ACJ1285" s="60"/>
      <c r="ACK1285" s="60"/>
      <c r="ACL1285" s="60"/>
      <c r="ACM1285" s="60"/>
      <c r="ACN1285" s="60"/>
      <c r="ACO1285" s="60"/>
      <c r="ACP1285" s="60"/>
      <c r="ACQ1285" s="60"/>
      <c r="ACR1285" s="60"/>
      <c r="ACS1285" s="60"/>
      <c r="ACT1285" s="60"/>
      <c r="ACU1285" s="60"/>
      <c r="ACV1285" s="60"/>
      <c r="ACW1285" s="60"/>
      <c r="ACX1285" s="60"/>
      <c r="ACY1285" s="60">
        <v>1.04719784457014</v>
      </c>
      <c r="ACZ1285" s="60"/>
      <c r="ADA1285" s="60"/>
      <c r="ADB1285" s="60"/>
      <c r="ADC1285" s="60"/>
      <c r="ADD1285" s="60"/>
      <c r="ADE1285" s="60"/>
    </row>
    <row r="1286" spans="760:785" x14ac:dyDescent="0.25">
      <c r="ACF1286" s="60"/>
      <c r="ACG1286" s="60"/>
      <c r="ACH1286" s="60"/>
      <c r="ACI1286" s="60"/>
      <c r="ACJ1286" s="60"/>
      <c r="ACK1286" s="60"/>
      <c r="ACL1286" s="60"/>
      <c r="ACM1286" s="60"/>
      <c r="ACN1286" s="60"/>
      <c r="ACO1286" s="60"/>
      <c r="ACP1286" s="60"/>
      <c r="ACQ1286" s="60"/>
      <c r="ACR1286" s="60"/>
      <c r="ACS1286" s="60"/>
      <c r="ACT1286" s="60"/>
      <c r="ACU1286" s="60"/>
      <c r="ACV1286" s="60"/>
      <c r="ACW1286" s="60"/>
      <c r="ACX1286" s="60"/>
      <c r="ACY1286" s="60">
        <v>1.0471439538503899</v>
      </c>
      <c r="ACZ1286" s="60"/>
      <c r="ADA1286" s="60"/>
      <c r="ADB1286" s="60"/>
      <c r="ADC1286" s="60"/>
      <c r="ADD1286" s="60"/>
      <c r="ADE1286" s="60"/>
    </row>
    <row r="1287" spans="760:785" x14ac:dyDescent="0.25">
      <c r="ACF1287" s="60"/>
      <c r="ACG1287" s="60"/>
      <c r="ACH1287" s="60"/>
      <c r="ACI1287" s="60"/>
      <c r="ACJ1287" s="60"/>
      <c r="ACK1287" s="60"/>
      <c r="ACL1287" s="60"/>
      <c r="ACM1287" s="60"/>
      <c r="ACN1287" s="60"/>
      <c r="ACO1287" s="60"/>
      <c r="ACP1287" s="60"/>
      <c r="ACQ1287" s="60"/>
      <c r="ACR1287" s="60"/>
      <c r="ACS1287" s="60"/>
      <c r="ACT1287" s="60"/>
      <c r="ACU1287" s="60"/>
      <c r="ACV1287" s="60"/>
      <c r="ACW1287" s="60"/>
      <c r="ACX1287" s="60"/>
      <c r="ACY1287" s="60">
        <v>1.04710210800112</v>
      </c>
      <c r="ACZ1287" s="60"/>
      <c r="ADA1287" s="60"/>
      <c r="ADB1287" s="60"/>
      <c r="ADC1287" s="60"/>
      <c r="ADD1287" s="60"/>
      <c r="ADE1287" s="60"/>
    </row>
    <row r="1288" spans="760:785" x14ac:dyDescent="0.25">
      <c r="ACF1288" s="60"/>
      <c r="ACG1288" s="60"/>
      <c r="ACH1288" s="60"/>
      <c r="ACI1288" s="60"/>
      <c r="ACJ1288" s="60"/>
      <c r="ACK1288" s="60"/>
      <c r="ACL1288" s="60"/>
      <c r="ACM1288" s="60"/>
      <c r="ACN1288" s="60"/>
      <c r="ACO1288" s="60"/>
      <c r="ACP1288" s="60"/>
      <c r="ACQ1288" s="60"/>
      <c r="ACR1288" s="60"/>
      <c r="ACS1288" s="60"/>
      <c r="ACT1288" s="60"/>
      <c r="ACU1288" s="60"/>
      <c r="ACV1288" s="60"/>
      <c r="ACW1288" s="60"/>
      <c r="ACX1288" s="60"/>
      <c r="ACY1288" s="60">
        <v>1.04702512880259</v>
      </c>
      <c r="ACZ1288" s="60"/>
      <c r="ADA1288" s="60"/>
      <c r="ADB1288" s="60"/>
      <c r="ADC1288" s="60"/>
      <c r="ADD1288" s="60"/>
      <c r="ADE1288" s="60"/>
    </row>
    <row r="1289" spans="760:785" x14ac:dyDescent="0.25">
      <c r="ACF1289" s="60"/>
      <c r="ACG1289" s="60"/>
      <c r="ACH1289" s="60"/>
      <c r="ACI1289" s="60"/>
      <c r="ACJ1289" s="60"/>
      <c r="ACK1289" s="60"/>
      <c r="ACL1289" s="60"/>
      <c r="ACM1289" s="60"/>
      <c r="ACN1289" s="60"/>
      <c r="ACO1289" s="60"/>
      <c r="ACP1289" s="60"/>
      <c r="ACQ1289" s="60"/>
      <c r="ACR1289" s="60"/>
      <c r="ACS1289" s="60"/>
      <c r="ACT1289" s="60"/>
      <c r="ACU1289" s="60"/>
      <c r="ACV1289" s="60"/>
      <c r="ACW1289" s="60"/>
      <c r="ACX1289" s="60"/>
      <c r="ACY1289" s="60">
        <v>1.0469939232516501</v>
      </c>
      <c r="ACZ1289" s="60"/>
      <c r="ADA1289" s="60"/>
      <c r="ADB1289" s="60"/>
      <c r="ADC1289" s="60"/>
      <c r="ADD1289" s="60"/>
      <c r="ADE1289" s="60"/>
    </row>
    <row r="1290" spans="760:785" x14ac:dyDescent="0.25">
      <c r="ACF1290" s="60"/>
      <c r="ACG1290" s="60"/>
      <c r="ACH1290" s="60"/>
      <c r="ACI1290" s="60"/>
      <c r="ACJ1290" s="60"/>
      <c r="ACK1290" s="60"/>
      <c r="ACL1290" s="60"/>
      <c r="ACM1290" s="60"/>
      <c r="ACN1290" s="60"/>
      <c r="ACO1290" s="60"/>
      <c r="ACP1290" s="60"/>
      <c r="ACQ1290" s="60"/>
      <c r="ACR1290" s="60"/>
      <c r="ACS1290" s="60"/>
      <c r="ACT1290" s="60"/>
      <c r="ACU1290" s="60"/>
      <c r="ACV1290" s="60"/>
      <c r="ACW1290" s="60"/>
      <c r="ACX1290" s="60"/>
      <c r="ACY1290" s="60">
        <v>1.0469599579221001</v>
      </c>
      <c r="ACZ1290" s="60"/>
      <c r="ADA1290" s="60"/>
      <c r="ADB1290" s="60"/>
      <c r="ADC1290" s="60"/>
      <c r="ADD1290" s="60"/>
      <c r="ADE1290" s="60"/>
    </row>
    <row r="1291" spans="760:785" x14ac:dyDescent="0.25">
      <c r="ACF1291" s="60"/>
      <c r="ACG1291" s="60"/>
      <c r="ACH1291" s="60"/>
      <c r="ACI1291" s="60"/>
      <c r="ACJ1291" s="60"/>
      <c r="ACK1291" s="60"/>
      <c r="ACL1291" s="60"/>
      <c r="ACM1291" s="60"/>
      <c r="ACN1291" s="60"/>
      <c r="ACO1291" s="60"/>
      <c r="ACP1291" s="60"/>
      <c r="ACQ1291" s="60"/>
      <c r="ACR1291" s="60"/>
      <c r="ACS1291" s="60"/>
      <c r="ACT1291" s="60"/>
      <c r="ACU1291" s="60"/>
      <c r="ACV1291" s="60"/>
      <c r="ACW1291" s="60"/>
      <c r="ACX1291" s="60"/>
      <c r="ACY1291" s="60">
        <v>1.0469543642583601</v>
      </c>
      <c r="ACZ1291" s="60"/>
      <c r="ADA1291" s="60"/>
      <c r="ADB1291" s="60"/>
      <c r="ADC1291" s="60"/>
      <c r="ADD1291" s="60"/>
      <c r="ADE1291" s="60"/>
    </row>
    <row r="1292" spans="760:785" x14ac:dyDescent="0.25">
      <c r="ACF1292" s="60"/>
      <c r="ACG1292" s="60"/>
      <c r="ACH1292" s="60"/>
      <c r="ACI1292" s="60"/>
      <c r="ACJ1292" s="60"/>
      <c r="ACK1292" s="60"/>
      <c r="ACL1292" s="60"/>
      <c r="ACM1292" s="60"/>
      <c r="ACN1292" s="60"/>
      <c r="ACO1292" s="60"/>
      <c r="ACP1292" s="60"/>
      <c r="ACQ1292" s="60"/>
      <c r="ACR1292" s="60"/>
      <c r="ACS1292" s="60"/>
      <c r="ACT1292" s="60"/>
      <c r="ACU1292" s="60"/>
      <c r="ACV1292" s="60"/>
      <c r="ACW1292" s="60"/>
      <c r="ACX1292" s="60"/>
      <c r="ACY1292" s="60">
        <v>1.0469475684535701</v>
      </c>
      <c r="ACZ1292" s="60"/>
      <c r="ADA1292" s="60"/>
      <c r="ADB1292" s="60"/>
      <c r="ADC1292" s="60"/>
      <c r="ADD1292" s="60"/>
      <c r="ADE1292" s="60"/>
    </row>
    <row r="1293" spans="760:785" x14ac:dyDescent="0.25">
      <c r="ACF1293" s="60"/>
      <c r="ACG1293" s="60"/>
      <c r="ACH1293" s="60"/>
      <c r="ACI1293" s="60"/>
      <c r="ACJ1293" s="60"/>
      <c r="ACK1293" s="60"/>
      <c r="ACL1293" s="60"/>
      <c r="ACM1293" s="60"/>
      <c r="ACN1293" s="60"/>
      <c r="ACO1293" s="60"/>
      <c r="ACP1293" s="60"/>
      <c r="ACQ1293" s="60"/>
      <c r="ACR1293" s="60"/>
      <c r="ACS1293" s="60"/>
      <c r="ACT1293" s="60"/>
      <c r="ACU1293" s="60"/>
      <c r="ACV1293" s="60"/>
      <c r="ACW1293" s="60"/>
      <c r="ACX1293" s="60"/>
      <c r="ACY1293" s="60">
        <v>1.04687377657259</v>
      </c>
      <c r="ACZ1293" s="60"/>
      <c r="ADA1293" s="60"/>
      <c r="ADB1293" s="60"/>
      <c r="ADC1293" s="60"/>
      <c r="ADD1293" s="60"/>
      <c r="ADE1293" s="60"/>
    </row>
    <row r="1294" spans="760:785" x14ac:dyDescent="0.25">
      <c r="ACF1294" s="60"/>
      <c r="ACG1294" s="60"/>
      <c r="ACH1294" s="60"/>
      <c r="ACI1294" s="60"/>
      <c r="ACJ1294" s="60"/>
      <c r="ACK1294" s="60"/>
      <c r="ACL1294" s="60"/>
      <c r="ACM1294" s="60"/>
      <c r="ACN1294" s="60"/>
      <c r="ACO1294" s="60"/>
      <c r="ACP1294" s="60"/>
      <c r="ACQ1294" s="60"/>
      <c r="ACR1294" s="60"/>
      <c r="ACS1294" s="60"/>
      <c r="ACT1294" s="60"/>
      <c r="ACU1294" s="60"/>
      <c r="ACV1294" s="60"/>
      <c r="ACW1294" s="60"/>
      <c r="ACX1294" s="60"/>
      <c r="ACY1294" s="60">
        <v>1.0468638057419599</v>
      </c>
      <c r="ACZ1294" s="60"/>
      <c r="ADA1294" s="60"/>
      <c r="ADB1294" s="60"/>
      <c r="ADC1294" s="60"/>
      <c r="ADD1294" s="60"/>
      <c r="ADE1294" s="60"/>
    </row>
    <row r="1295" spans="760:785" x14ac:dyDescent="0.25">
      <c r="ACF1295" s="60"/>
      <c r="ACG1295" s="60"/>
      <c r="ACH1295" s="60"/>
      <c r="ACI1295" s="60"/>
      <c r="ACJ1295" s="60"/>
      <c r="ACK1295" s="60"/>
      <c r="ACL1295" s="60"/>
      <c r="ACM1295" s="60"/>
      <c r="ACN1295" s="60"/>
      <c r="ACO1295" s="60"/>
      <c r="ACP1295" s="60"/>
      <c r="ACQ1295" s="60"/>
      <c r="ACR1295" s="60"/>
      <c r="ACS1295" s="60"/>
      <c r="ACT1295" s="60"/>
      <c r="ACU1295" s="60"/>
      <c r="ACV1295" s="60"/>
      <c r="ACW1295" s="60"/>
      <c r="ACX1295" s="60"/>
      <c r="ACY1295" s="60">
        <v>1.04683928764819</v>
      </c>
      <c r="ACZ1295" s="60"/>
      <c r="ADA1295" s="60"/>
      <c r="ADB1295" s="60"/>
      <c r="ADC1295" s="60"/>
      <c r="ADD1295" s="60"/>
      <c r="ADE1295" s="60"/>
    </row>
    <row r="1296" spans="760:785" x14ac:dyDescent="0.25">
      <c r="ACF1296" s="60"/>
      <c r="ACG1296" s="60"/>
      <c r="ACH1296" s="60"/>
      <c r="ACI1296" s="60"/>
      <c r="ACJ1296" s="60"/>
      <c r="ACK1296" s="60"/>
      <c r="ACL1296" s="60"/>
      <c r="ACM1296" s="60"/>
      <c r="ACN1296" s="60"/>
      <c r="ACO1296" s="60"/>
      <c r="ACP1296" s="60"/>
      <c r="ACQ1296" s="60"/>
      <c r="ACR1296" s="60"/>
      <c r="ACS1296" s="60"/>
      <c r="ACT1296" s="60"/>
      <c r="ACU1296" s="60"/>
      <c r="ACV1296" s="60"/>
      <c r="ACW1296" s="60"/>
      <c r="ACX1296" s="60"/>
      <c r="ACY1296" s="60">
        <v>1.04682695819758</v>
      </c>
      <c r="ACZ1296" s="60"/>
      <c r="ADA1296" s="60"/>
      <c r="ADB1296" s="60"/>
      <c r="ADC1296" s="60"/>
      <c r="ADD1296" s="60"/>
      <c r="ADE1296" s="60"/>
    </row>
    <row r="1297" spans="760:785" x14ac:dyDescent="0.25">
      <c r="ACF1297" s="60"/>
      <c r="ACG1297" s="60"/>
      <c r="ACH1297" s="60"/>
      <c r="ACI1297" s="60"/>
      <c r="ACJ1297" s="60"/>
      <c r="ACK1297" s="60"/>
      <c r="ACL1297" s="60"/>
      <c r="ACM1297" s="60"/>
      <c r="ACN1297" s="60"/>
      <c r="ACO1297" s="60"/>
      <c r="ACP1297" s="60"/>
      <c r="ACQ1297" s="60"/>
      <c r="ACR1297" s="60"/>
      <c r="ACS1297" s="60"/>
      <c r="ACT1297" s="60"/>
      <c r="ACU1297" s="60"/>
      <c r="ACV1297" s="60"/>
      <c r="ACW1297" s="60"/>
      <c r="ACX1297" s="60"/>
      <c r="ACY1297" s="60">
        <v>1.04675507135308</v>
      </c>
      <c r="ACZ1297" s="60"/>
      <c r="ADA1297" s="60"/>
      <c r="ADB1297" s="60"/>
      <c r="ADC1297" s="60"/>
      <c r="ADD1297" s="60"/>
      <c r="ADE1297" s="60"/>
    </row>
    <row r="1298" spans="760:785" x14ac:dyDescent="0.25">
      <c r="ACF1298" s="60"/>
      <c r="ACG1298" s="60"/>
      <c r="ACH1298" s="60"/>
      <c r="ACI1298" s="60"/>
      <c r="ACJ1298" s="60"/>
      <c r="ACK1298" s="60"/>
      <c r="ACL1298" s="60"/>
      <c r="ACM1298" s="60"/>
      <c r="ACN1298" s="60"/>
      <c r="ACO1298" s="60"/>
      <c r="ACP1298" s="60"/>
      <c r="ACQ1298" s="60"/>
      <c r="ACR1298" s="60"/>
      <c r="ACS1298" s="60"/>
      <c r="ACT1298" s="60"/>
      <c r="ACU1298" s="60"/>
      <c r="ACV1298" s="60"/>
      <c r="ACW1298" s="60"/>
      <c r="ACX1298" s="60"/>
      <c r="ACY1298" s="60">
        <v>1.04675329904299</v>
      </c>
      <c r="ACZ1298" s="60"/>
      <c r="ADA1298" s="60"/>
      <c r="ADB1298" s="60"/>
      <c r="ADC1298" s="60"/>
      <c r="ADD1298" s="60"/>
      <c r="ADE1298" s="60"/>
    </row>
    <row r="1299" spans="760:785" x14ac:dyDescent="0.25">
      <c r="ACF1299" s="60"/>
      <c r="ACG1299" s="60"/>
      <c r="ACH1299" s="60"/>
      <c r="ACI1299" s="60"/>
      <c r="ACJ1299" s="60"/>
      <c r="ACK1299" s="60"/>
      <c r="ACL1299" s="60"/>
      <c r="ACM1299" s="60"/>
      <c r="ACN1299" s="60"/>
      <c r="ACO1299" s="60"/>
      <c r="ACP1299" s="60"/>
      <c r="ACQ1299" s="60"/>
      <c r="ACR1299" s="60"/>
      <c r="ACS1299" s="60"/>
      <c r="ACT1299" s="60"/>
      <c r="ACU1299" s="60"/>
      <c r="ACV1299" s="60"/>
      <c r="ACW1299" s="60"/>
      <c r="ACX1299" s="60"/>
      <c r="ACY1299" s="60">
        <v>1.0467461708283201</v>
      </c>
      <c r="ACZ1299" s="60"/>
      <c r="ADA1299" s="60"/>
      <c r="ADB1299" s="60"/>
      <c r="ADC1299" s="60"/>
      <c r="ADD1299" s="60"/>
      <c r="ADE1299" s="60"/>
    </row>
    <row r="1300" spans="760:785" x14ac:dyDescent="0.25">
      <c r="ACF1300" s="60"/>
      <c r="ACG1300" s="60"/>
      <c r="ACH1300" s="60"/>
      <c r="ACI1300" s="60"/>
      <c r="ACJ1300" s="60"/>
      <c r="ACK1300" s="60"/>
      <c r="ACL1300" s="60"/>
      <c r="ACM1300" s="60"/>
      <c r="ACN1300" s="60"/>
      <c r="ACO1300" s="60"/>
      <c r="ACP1300" s="60"/>
      <c r="ACQ1300" s="60"/>
      <c r="ACR1300" s="60"/>
      <c r="ACS1300" s="60"/>
      <c r="ACT1300" s="60"/>
      <c r="ACU1300" s="60"/>
      <c r="ACV1300" s="60"/>
      <c r="ACW1300" s="60"/>
      <c r="ACX1300" s="60"/>
      <c r="ACY1300" s="60">
        <v>1.0466896749547401</v>
      </c>
      <c r="ACZ1300" s="60"/>
      <c r="ADA1300" s="60"/>
      <c r="ADB1300" s="60"/>
      <c r="ADC1300" s="60"/>
      <c r="ADD1300" s="60"/>
      <c r="ADE1300" s="60"/>
    </row>
    <row r="1301" spans="760:785" x14ac:dyDescent="0.25">
      <c r="ACF1301" s="60"/>
      <c r="ACG1301" s="60"/>
      <c r="ACH1301" s="60"/>
      <c r="ACI1301" s="60"/>
      <c r="ACJ1301" s="60"/>
      <c r="ACK1301" s="60"/>
      <c r="ACL1301" s="60"/>
      <c r="ACM1301" s="60"/>
      <c r="ACN1301" s="60"/>
      <c r="ACO1301" s="60"/>
      <c r="ACP1301" s="60"/>
      <c r="ACQ1301" s="60"/>
      <c r="ACR1301" s="60"/>
      <c r="ACS1301" s="60"/>
      <c r="ACT1301" s="60"/>
      <c r="ACU1301" s="60"/>
      <c r="ACV1301" s="60"/>
      <c r="ACW1301" s="60"/>
      <c r="ACX1301" s="60"/>
      <c r="ACY1301" s="60">
        <v>1.0466346520976799</v>
      </c>
      <c r="ACZ1301" s="60"/>
      <c r="ADA1301" s="60"/>
      <c r="ADB1301" s="60"/>
      <c r="ADC1301" s="60"/>
      <c r="ADD1301" s="60"/>
      <c r="ADE1301" s="60"/>
    </row>
    <row r="1302" spans="760:785" x14ac:dyDescent="0.25">
      <c r="ACF1302" s="60"/>
      <c r="ACG1302" s="60"/>
      <c r="ACH1302" s="60"/>
      <c r="ACI1302" s="60"/>
      <c r="ACJ1302" s="60"/>
      <c r="ACK1302" s="60"/>
      <c r="ACL1302" s="60"/>
      <c r="ACM1302" s="60"/>
      <c r="ACN1302" s="60"/>
      <c r="ACO1302" s="60"/>
      <c r="ACP1302" s="60"/>
      <c r="ACQ1302" s="60"/>
      <c r="ACR1302" s="60"/>
      <c r="ACS1302" s="60"/>
      <c r="ACT1302" s="60"/>
      <c r="ACU1302" s="60"/>
      <c r="ACV1302" s="60"/>
      <c r="ACW1302" s="60"/>
      <c r="ACX1302" s="60"/>
      <c r="ACY1302" s="60">
        <v>1.0466237444858399</v>
      </c>
      <c r="ACZ1302" s="60"/>
      <c r="ADA1302" s="60"/>
      <c r="ADB1302" s="60"/>
      <c r="ADC1302" s="60"/>
      <c r="ADD1302" s="60"/>
      <c r="ADE1302" s="60"/>
    </row>
    <row r="1303" spans="760:785" x14ac:dyDescent="0.25">
      <c r="ACF1303" s="60"/>
      <c r="ACG1303" s="60"/>
      <c r="ACH1303" s="60"/>
      <c r="ACI1303" s="60"/>
      <c r="ACJ1303" s="60"/>
      <c r="ACK1303" s="60"/>
      <c r="ACL1303" s="60"/>
      <c r="ACM1303" s="60"/>
      <c r="ACN1303" s="60"/>
      <c r="ACO1303" s="60"/>
      <c r="ACP1303" s="60"/>
      <c r="ACQ1303" s="60"/>
      <c r="ACR1303" s="60"/>
      <c r="ACS1303" s="60"/>
      <c r="ACT1303" s="60"/>
      <c r="ACU1303" s="60"/>
      <c r="ACV1303" s="60"/>
      <c r="ACW1303" s="60"/>
      <c r="ACX1303" s="60"/>
      <c r="ACY1303" s="60">
        <v>1.04644884213088</v>
      </c>
      <c r="ACZ1303" s="60"/>
      <c r="ADA1303" s="60"/>
      <c r="ADB1303" s="60"/>
      <c r="ADC1303" s="60"/>
      <c r="ADD1303" s="60"/>
      <c r="ADE1303" s="60"/>
    </row>
    <row r="1304" spans="760:785" x14ac:dyDescent="0.25">
      <c r="ACF1304" s="60"/>
      <c r="ACG1304" s="60"/>
      <c r="ACH1304" s="60"/>
      <c r="ACI1304" s="60"/>
      <c r="ACJ1304" s="60"/>
      <c r="ACK1304" s="60"/>
      <c r="ACL1304" s="60"/>
      <c r="ACM1304" s="60"/>
      <c r="ACN1304" s="60"/>
      <c r="ACO1304" s="60"/>
      <c r="ACP1304" s="60"/>
      <c r="ACQ1304" s="60"/>
      <c r="ACR1304" s="60"/>
      <c r="ACS1304" s="60"/>
      <c r="ACT1304" s="60"/>
      <c r="ACU1304" s="60"/>
      <c r="ACV1304" s="60"/>
      <c r="ACW1304" s="60"/>
      <c r="ACX1304" s="60"/>
      <c r="ACY1304" s="60">
        <v>1.0464240291237601</v>
      </c>
      <c r="ACZ1304" s="60"/>
      <c r="ADA1304" s="60"/>
      <c r="ADB1304" s="60"/>
      <c r="ADC1304" s="60"/>
      <c r="ADD1304" s="60"/>
      <c r="ADE1304" s="60"/>
    </row>
    <row r="1305" spans="760:785" x14ac:dyDescent="0.25">
      <c r="ACF1305" s="60"/>
      <c r="ACG1305" s="60"/>
      <c r="ACH1305" s="60"/>
      <c r="ACI1305" s="60"/>
      <c r="ACJ1305" s="60"/>
      <c r="ACK1305" s="60"/>
      <c r="ACL1305" s="60"/>
      <c r="ACM1305" s="60"/>
      <c r="ACN1305" s="60"/>
      <c r="ACO1305" s="60"/>
      <c r="ACP1305" s="60"/>
      <c r="ACQ1305" s="60"/>
      <c r="ACR1305" s="60"/>
      <c r="ACS1305" s="60"/>
      <c r="ACT1305" s="60"/>
      <c r="ACU1305" s="60"/>
      <c r="ACV1305" s="60"/>
      <c r="ACW1305" s="60"/>
      <c r="ACX1305" s="60"/>
      <c r="ACY1305" s="60">
        <v>1.0463986951716699</v>
      </c>
      <c r="ACZ1305" s="60"/>
      <c r="ADA1305" s="60"/>
      <c r="ADB1305" s="60"/>
      <c r="ADC1305" s="60"/>
      <c r="ADD1305" s="60"/>
      <c r="ADE1305" s="60"/>
    </row>
    <row r="1306" spans="760:785" x14ac:dyDescent="0.25">
      <c r="ACF1306" s="60"/>
      <c r="ACG1306" s="60"/>
      <c r="ACH1306" s="60"/>
      <c r="ACI1306" s="60"/>
      <c r="ACJ1306" s="60"/>
      <c r="ACK1306" s="60"/>
      <c r="ACL1306" s="60"/>
      <c r="ACM1306" s="60"/>
      <c r="ACN1306" s="60"/>
      <c r="ACO1306" s="60"/>
      <c r="ACP1306" s="60"/>
      <c r="ACQ1306" s="60"/>
      <c r="ACR1306" s="60"/>
      <c r="ACS1306" s="60"/>
      <c r="ACT1306" s="60"/>
      <c r="ACU1306" s="60"/>
      <c r="ACV1306" s="60"/>
      <c r="ACW1306" s="60"/>
      <c r="ACX1306" s="60"/>
      <c r="ACY1306" s="60">
        <v>1.0463682941723</v>
      </c>
      <c r="ACZ1306" s="60"/>
      <c r="ADA1306" s="60"/>
      <c r="ADB1306" s="60"/>
      <c r="ADC1306" s="60"/>
      <c r="ADD1306" s="60"/>
      <c r="ADE1306" s="60"/>
    </row>
    <row r="1307" spans="760:785" x14ac:dyDescent="0.25">
      <c r="ACF1307" s="60"/>
      <c r="ACG1307" s="60"/>
      <c r="ACH1307" s="60"/>
      <c r="ACI1307" s="60"/>
      <c r="ACJ1307" s="60"/>
      <c r="ACK1307" s="60"/>
      <c r="ACL1307" s="60"/>
      <c r="ACM1307" s="60"/>
      <c r="ACN1307" s="60"/>
      <c r="ACO1307" s="60"/>
      <c r="ACP1307" s="60"/>
      <c r="ACQ1307" s="60"/>
      <c r="ACR1307" s="60"/>
      <c r="ACS1307" s="60"/>
      <c r="ACT1307" s="60"/>
      <c r="ACU1307" s="60"/>
      <c r="ACV1307" s="60"/>
      <c r="ACW1307" s="60"/>
      <c r="ACX1307" s="60"/>
      <c r="ACY1307" s="60">
        <v>1.0463561984363099</v>
      </c>
      <c r="ACZ1307" s="60"/>
      <c r="ADA1307" s="60"/>
      <c r="ADB1307" s="60"/>
      <c r="ADC1307" s="60"/>
      <c r="ADD1307" s="60"/>
      <c r="ADE1307" s="60"/>
    </row>
    <row r="1308" spans="760:785" x14ac:dyDescent="0.25">
      <c r="ACF1308" s="60"/>
      <c r="ACG1308" s="60"/>
      <c r="ACH1308" s="60"/>
      <c r="ACI1308" s="60"/>
      <c r="ACJ1308" s="60"/>
      <c r="ACK1308" s="60"/>
      <c r="ACL1308" s="60"/>
      <c r="ACM1308" s="60"/>
      <c r="ACN1308" s="60"/>
      <c r="ACO1308" s="60"/>
      <c r="ACP1308" s="60"/>
      <c r="ACQ1308" s="60"/>
      <c r="ACR1308" s="60"/>
      <c r="ACS1308" s="60"/>
      <c r="ACT1308" s="60"/>
      <c r="ACU1308" s="60"/>
      <c r="ACV1308" s="60"/>
      <c r="ACW1308" s="60"/>
      <c r="ACX1308" s="60"/>
      <c r="ACY1308" s="60">
        <v>1.0463367367110199</v>
      </c>
      <c r="ACZ1308" s="60"/>
      <c r="ADA1308" s="60"/>
      <c r="ADB1308" s="60"/>
      <c r="ADC1308" s="60"/>
      <c r="ADD1308" s="60"/>
      <c r="ADE1308" s="60"/>
    </row>
    <row r="1309" spans="760:785" x14ac:dyDescent="0.25">
      <c r="ACF1309" s="60"/>
      <c r="ACG1309" s="60"/>
      <c r="ACH1309" s="60"/>
      <c r="ACI1309" s="60"/>
      <c r="ACJ1309" s="60"/>
      <c r="ACK1309" s="60"/>
      <c r="ACL1309" s="60"/>
      <c r="ACM1309" s="60"/>
      <c r="ACN1309" s="60"/>
      <c r="ACO1309" s="60"/>
      <c r="ACP1309" s="60"/>
      <c r="ACQ1309" s="60"/>
      <c r="ACR1309" s="60"/>
      <c r="ACS1309" s="60"/>
      <c r="ACT1309" s="60"/>
      <c r="ACU1309" s="60"/>
      <c r="ACV1309" s="60"/>
      <c r="ACW1309" s="60"/>
      <c r="ACX1309" s="60"/>
      <c r="ACY1309" s="60">
        <v>1.04630678737561</v>
      </c>
      <c r="ACZ1309" s="60"/>
      <c r="ADA1309" s="60"/>
      <c r="ADB1309" s="60"/>
      <c r="ADC1309" s="60"/>
      <c r="ADD1309" s="60"/>
      <c r="ADE1309" s="60"/>
    </row>
    <row r="1310" spans="760:785" x14ac:dyDescent="0.25">
      <c r="ACF1310" s="60"/>
      <c r="ACG1310" s="60"/>
      <c r="ACH1310" s="60"/>
      <c r="ACI1310" s="60"/>
      <c r="ACJ1310" s="60"/>
      <c r="ACK1310" s="60"/>
      <c r="ACL1310" s="60"/>
      <c r="ACM1310" s="60"/>
      <c r="ACN1310" s="60"/>
      <c r="ACO1310" s="60"/>
      <c r="ACP1310" s="60"/>
      <c r="ACQ1310" s="60"/>
      <c r="ACR1310" s="60"/>
      <c r="ACS1310" s="60"/>
      <c r="ACT1310" s="60"/>
      <c r="ACU1310" s="60"/>
      <c r="ACV1310" s="60"/>
      <c r="ACW1310" s="60"/>
      <c r="ACX1310" s="60"/>
      <c r="ACY1310" s="60">
        <v>1.0463060719233599</v>
      </c>
      <c r="ACZ1310" s="60"/>
      <c r="ADA1310" s="60"/>
      <c r="ADB1310" s="60"/>
      <c r="ADC1310" s="60"/>
      <c r="ADD1310" s="60"/>
      <c r="ADE1310" s="60"/>
    </row>
    <row r="1311" spans="760:785" x14ac:dyDescent="0.25">
      <c r="ACF1311" s="60"/>
      <c r="ACG1311" s="60"/>
      <c r="ACH1311" s="60"/>
      <c r="ACI1311" s="60"/>
      <c r="ACJ1311" s="60"/>
      <c r="ACK1311" s="60"/>
      <c r="ACL1311" s="60"/>
      <c r="ACM1311" s="60"/>
      <c r="ACN1311" s="60"/>
      <c r="ACO1311" s="60"/>
      <c r="ACP1311" s="60"/>
      <c r="ACQ1311" s="60"/>
      <c r="ACR1311" s="60"/>
      <c r="ACS1311" s="60"/>
      <c r="ACT1311" s="60"/>
      <c r="ACU1311" s="60"/>
      <c r="ACV1311" s="60"/>
      <c r="ACW1311" s="60"/>
      <c r="ACX1311" s="60"/>
      <c r="ACY1311" s="60">
        <v>1.04626802702253</v>
      </c>
      <c r="ACZ1311" s="60"/>
      <c r="ADA1311" s="60"/>
      <c r="ADB1311" s="60"/>
      <c r="ADC1311" s="60"/>
      <c r="ADD1311" s="60"/>
      <c r="ADE1311" s="60"/>
    </row>
    <row r="1312" spans="760:785" x14ac:dyDescent="0.25">
      <c r="ACF1312" s="60"/>
      <c r="ACG1312" s="60"/>
      <c r="ACH1312" s="60"/>
      <c r="ACI1312" s="60"/>
      <c r="ACJ1312" s="60"/>
      <c r="ACK1312" s="60"/>
      <c r="ACL1312" s="60"/>
      <c r="ACM1312" s="60"/>
      <c r="ACN1312" s="60"/>
      <c r="ACO1312" s="60"/>
      <c r="ACP1312" s="60"/>
      <c r="ACQ1312" s="60"/>
      <c r="ACR1312" s="60"/>
      <c r="ACS1312" s="60"/>
      <c r="ACT1312" s="60"/>
      <c r="ACU1312" s="60"/>
      <c r="ACV1312" s="60"/>
      <c r="ACW1312" s="60"/>
      <c r="ACX1312" s="60"/>
      <c r="ACY1312" s="60">
        <v>1.04620105980391</v>
      </c>
      <c r="ACZ1312" s="60"/>
      <c r="ADA1312" s="60"/>
      <c r="ADB1312" s="60"/>
      <c r="ADC1312" s="60"/>
      <c r="ADD1312" s="60"/>
      <c r="ADE1312" s="60"/>
    </row>
    <row r="1313" spans="760:785" x14ac:dyDescent="0.25">
      <c r="ACF1313" s="60"/>
      <c r="ACG1313" s="60"/>
      <c r="ACH1313" s="60"/>
      <c r="ACI1313" s="60"/>
      <c r="ACJ1313" s="60"/>
      <c r="ACK1313" s="60"/>
      <c r="ACL1313" s="60"/>
      <c r="ACM1313" s="60"/>
      <c r="ACN1313" s="60"/>
      <c r="ACO1313" s="60"/>
      <c r="ACP1313" s="60"/>
      <c r="ACQ1313" s="60"/>
      <c r="ACR1313" s="60"/>
      <c r="ACS1313" s="60"/>
      <c r="ACT1313" s="60"/>
      <c r="ACU1313" s="60"/>
      <c r="ACV1313" s="60"/>
      <c r="ACW1313" s="60"/>
      <c r="ACX1313" s="60"/>
      <c r="ACY1313" s="60">
        <v>1.0461041008137399</v>
      </c>
      <c r="ACZ1313" s="60"/>
      <c r="ADA1313" s="60"/>
      <c r="ADB1313" s="60"/>
      <c r="ADC1313" s="60"/>
      <c r="ADD1313" s="60"/>
      <c r="ADE1313" s="60"/>
    </row>
    <row r="1314" spans="760:785" x14ac:dyDescent="0.25">
      <c r="ACF1314" s="60"/>
      <c r="ACG1314" s="60"/>
      <c r="ACH1314" s="60"/>
      <c r="ACI1314" s="60"/>
      <c r="ACJ1314" s="60"/>
      <c r="ACK1314" s="60"/>
      <c r="ACL1314" s="60"/>
      <c r="ACM1314" s="60"/>
      <c r="ACN1314" s="60"/>
      <c r="ACO1314" s="60"/>
      <c r="ACP1314" s="60"/>
      <c r="ACQ1314" s="60"/>
      <c r="ACR1314" s="60"/>
      <c r="ACS1314" s="60"/>
      <c r="ACT1314" s="60"/>
      <c r="ACU1314" s="60"/>
      <c r="ACV1314" s="60"/>
      <c r="ACW1314" s="60"/>
      <c r="ACX1314" s="60"/>
      <c r="ACY1314" s="60">
        <v>1.0460564809432</v>
      </c>
      <c r="ACZ1314" s="60"/>
      <c r="ADA1314" s="60"/>
      <c r="ADB1314" s="60"/>
      <c r="ADC1314" s="60"/>
      <c r="ADD1314" s="60"/>
      <c r="ADE1314" s="60"/>
    </row>
    <row r="1315" spans="760:785" x14ac:dyDescent="0.25">
      <c r="ACF1315" s="60"/>
      <c r="ACG1315" s="60"/>
      <c r="ACH1315" s="60"/>
      <c r="ACI1315" s="60"/>
      <c r="ACJ1315" s="60"/>
      <c r="ACK1315" s="60"/>
      <c r="ACL1315" s="60"/>
      <c r="ACM1315" s="60"/>
      <c r="ACN1315" s="60"/>
      <c r="ACO1315" s="60"/>
      <c r="ACP1315" s="60"/>
      <c r="ACQ1315" s="60"/>
      <c r="ACR1315" s="60"/>
      <c r="ACS1315" s="60"/>
      <c r="ACT1315" s="60"/>
      <c r="ACU1315" s="60"/>
      <c r="ACV1315" s="60"/>
      <c r="ACW1315" s="60"/>
      <c r="ACX1315" s="60"/>
      <c r="ACY1315" s="60">
        <v>1.0460369709766799</v>
      </c>
      <c r="ACZ1315" s="60"/>
      <c r="ADA1315" s="60"/>
      <c r="ADB1315" s="60"/>
      <c r="ADC1315" s="60"/>
      <c r="ADD1315" s="60"/>
      <c r="ADE1315" s="60"/>
    </row>
    <row r="1316" spans="760:785" x14ac:dyDescent="0.25">
      <c r="ACF1316" s="60"/>
      <c r="ACG1316" s="60"/>
      <c r="ACH1316" s="60"/>
      <c r="ACI1316" s="60"/>
      <c r="ACJ1316" s="60"/>
      <c r="ACK1316" s="60"/>
      <c r="ACL1316" s="60"/>
      <c r="ACM1316" s="60"/>
      <c r="ACN1316" s="60"/>
      <c r="ACO1316" s="60"/>
      <c r="ACP1316" s="60"/>
      <c r="ACQ1316" s="60"/>
      <c r="ACR1316" s="60"/>
      <c r="ACS1316" s="60"/>
      <c r="ACT1316" s="60"/>
      <c r="ACU1316" s="60"/>
      <c r="ACV1316" s="60"/>
      <c r="ACW1316" s="60"/>
      <c r="ACX1316" s="60"/>
      <c r="ACY1316" s="60">
        <v>1.0460254185053299</v>
      </c>
      <c r="ACZ1316" s="60"/>
      <c r="ADA1316" s="60"/>
      <c r="ADB1316" s="60"/>
      <c r="ADC1316" s="60"/>
      <c r="ADD1316" s="60"/>
      <c r="ADE1316" s="60"/>
    </row>
    <row r="1317" spans="760:785" x14ac:dyDescent="0.25">
      <c r="ACF1317" s="60"/>
      <c r="ACG1317" s="60"/>
      <c r="ACH1317" s="60"/>
      <c r="ACI1317" s="60"/>
      <c r="ACJ1317" s="60"/>
      <c r="ACK1317" s="60"/>
      <c r="ACL1317" s="60"/>
      <c r="ACM1317" s="60"/>
      <c r="ACN1317" s="60"/>
      <c r="ACO1317" s="60"/>
      <c r="ACP1317" s="60"/>
      <c r="ACQ1317" s="60"/>
      <c r="ACR1317" s="60"/>
      <c r="ACS1317" s="60"/>
      <c r="ACT1317" s="60"/>
      <c r="ACU1317" s="60"/>
      <c r="ACV1317" s="60"/>
      <c r="ACW1317" s="60"/>
      <c r="ACX1317" s="60"/>
      <c r="ACY1317" s="60">
        <v>1.0459676970952101</v>
      </c>
      <c r="ACZ1317" s="60"/>
      <c r="ADA1317" s="60"/>
      <c r="ADB1317" s="60"/>
      <c r="ADC1317" s="60"/>
      <c r="ADD1317" s="60"/>
      <c r="ADE1317" s="60"/>
    </row>
    <row r="1318" spans="760:785" x14ac:dyDescent="0.25">
      <c r="ACF1318" s="60"/>
      <c r="ACG1318" s="60"/>
      <c r="ACH1318" s="60"/>
      <c r="ACI1318" s="60"/>
      <c r="ACJ1318" s="60"/>
      <c r="ACK1318" s="60"/>
      <c r="ACL1318" s="60"/>
      <c r="ACM1318" s="60"/>
      <c r="ACN1318" s="60"/>
      <c r="ACO1318" s="60"/>
      <c r="ACP1318" s="60"/>
      <c r="ACQ1318" s="60"/>
      <c r="ACR1318" s="60"/>
      <c r="ACS1318" s="60"/>
      <c r="ACT1318" s="60"/>
      <c r="ACU1318" s="60"/>
      <c r="ACV1318" s="60"/>
      <c r="ACW1318" s="60"/>
      <c r="ACX1318" s="60"/>
      <c r="ACY1318" s="60">
        <v>1.04590680989888</v>
      </c>
      <c r="ACZ1318" s="60"/>
      <c r="ADA1318" s="60"/>
      <c r="ADB1318" s="60"/>
      <c r="ADC1318" s="60"/>
      <c r="ADD1318" s="60"/>
      <c r="ADE1318" s="60"/>
    </row>
    <row r="1319" spans="760:785" x14ac:dyDescent="0.25">
      <c r="ACF1319" s="60"/>
      <c r="ACG1319" s="60"/>
      <c r="ACH1319" s="60"/>
      <c r="ACI1319" s="60"/>
      <c r="ACJ1319" s="60"/>
      <c r="ACK1319" s="60"/>
      <c r="ACL1319" s="60"/>
      <c r="ACM1319" s="60"/>
      <c r="ACN1319" s="60"/>
      <c r="ACO1319" s="60"/>
      <c r="ACP1319" s="60"/>
      <c r="ACQ1319" s="60"/>
      <c r="ACR1319" s="60"/>
      <c r="ACS1319" s="60"/>
      <c r="ACT1319" s="60"/>
      <c r="ACU1319" s="60"/>
      <c r="ACV1319" s="60"/>
      <c r="ACW1319" s="60"/>
      <c r="ACX1319" s="60"/>
      <c r="ACY1319" s="60">
        <v>1.0457583867338101</v>
      </c>
      <c r="ACZ1319" s="60"/>
      <c r="ADA1319" s="60"/>
      <c r="ADB1319" s="60"/>
      <c r="ADC1319" s="60"/>
      <c r="ADD1319" s="60"/>
      <c r="ADE1319" s="60"/>
    </row>
    <row r="1320" spans="760:785" x14ac:dyDescent="0.25">
      <c r="ACF1320" s="60"/>
      <c r="ACG1320" s="60"/>
      <c r="ACH1320" s="60"/>
      <c r="ACI1320" s="60"/>
      <c r="ACJ1320" s="60"/>
      <c r="ACK1320" s="60"/>
      <c r="ACL1320" s="60"/>
      <c r="ACM1320" s="60"/>
      <c r="ACN1320" s="60"/>
      <c r="ACO1320" s="60"/>
      <c r="ACP1320" s="60"/>
      <c r="ACQ1320" s="60"/>
      <c r="ACR1320" s="60"/>
      <c r="ACS1320" s="60"/>
      <c r="ACT1320" s="60"/>
      <c r="ACU1320" s="60"/>
      <c r="ACV1320" s="60"/>
      <c r="ACW1320" s="60"/>
      <c r="ACX1320" s="60"/>
      <c r="ACY1320" s="60">
        <v>1.04562910358754</v>
      </c>
      <c r="ACZ1320" s="60"/>
      <c r="ADA1320" s="60"/>
      <c r="ADB1320" s="60"/>
      <c r="ADC1320" s="60"/>
      <c r="ADD1320" s="60"/>
      <c r="ADE1320" s="60"/>
    </row>
    <row r="1321" spans="760:785" x14ac:dyDescent="0.25">
      <c r="ACF1321" s="60"/>
      <c r="ACG1321" s="60"/>
      <c r="ACH1321" s="60"/>
      <c r="ACI1321" s="60"/>
      <c r="ACJ1321" s="60"/>
      <c r="ACK1321" s="60"/>
      <c r="ACL1321" s="60"/>
      <c r="ACM1321" s="60"/>
      <c r="ACN1321" s="60"/>
      <c r="ACO1321" s="60"/>
      <c r="ACP1321" s="60"/>
      <c r="ACQ1321" s="60"/>
      <c r="ACR1321" s="60"/>
      <c r="ACS1321" s="60"/>
      <c r="ACT1321" s="60"/>
      <c r="ACU1321" s="60"/>
      <c r="ACV1321" s="60"/>
      <c r="ACW1321" s="60"/>
      <c r="ACX1321" s="60"/>
      <c r="ACY1321" s="60">
        <v>1.0455867850473699</v>
      </c>
      <c r="ACZ1321" s="60"/>
      <c r="ADA1321" s="60"/>
      <c r="ADB1321" s="60"/>
      <c r="ADC1321" s="60"/>
      <c r="ADD1321" s="60"/>
      <c r="ADE1321" s="60"/>
    </row>
    <row r="1322" spans="760:785" x14ac:dyDescent="0.25">
      <c r="ACF1322" s="60"/>
      <c r="ACG1322" s="60"/>
      <c r="ACH1322" s="60"/>
      <c r="ACI1322" s="60"/>
      <c r="ACJ1322" s="60"/>
      <c r="ACK1322" s="60"/>
      <c r="ACL1322" s="60"/>
      <c r="ACM1322" s="60"/>
      <c r="ACN1322" s="60"/>
      <c r="ACO1322" s="60"/>
      <c r="ACP1322" s="60"/>
      <c r="ACQ1322" s="60"/>
      <c r="ACR1322" s="60"/>
      <c r="ACS1322" s="60"/>
      <c r="ACT1322" s="60"/>
      <c r="ACU1322" s="60"/>
      <c r="ACV1322" s="60"/>
      <c r="ACW1322" s="60"/>
      <c r="ACX1322" s="60"/>
      <c r="ACY1322" s="60">
        <v>1.0455252545746401</v>
      </c>
      <c r="ACZ1322" s="60"/>
      <c r="ADA1322" s="60"/>
      <c r="ADB1322" s="60"/>
      <c r="ADC1322" s="60"/>
      <c r="ADD1322" s="60"/>
      <c r="ADE1322" s="60"/>
    </row>
    <row r="1323" spans="760:785" x14ac:dyDescent="0.25">
      <c r="ACF1323" s="60"/>
      <c r="ACG1323" s="60"/>
      <c r="ACH1323" s="60"/>
      <c r="ACI1323" s="60"/>
      <c r="ACJ1323" s="60"/>
      <c r="ACK1323" s="60"/>
      <c r="ACL1323" s="60"/>
      <c r="ACM1323" s="60"/>
      <c r="ACN1323" s="60"/>
      <c r="ACO1323" s="60"/>
      <c r="ACP1323" s="60"/>
      <c r="ACQ1323" s="60"/>
      <c r="ACR1323" s="60"/>
      <c r="ACS1323" s="60"/>
      <c r="ACT1323" s="60"/>
      <c r="ACU1323" s="60"/>
      <c r="ACV1323" s="60"/>
      <c r="ACW1323" s="60"/>
      <c r="ACX1323" s="60"/>
      <c r="ACY1323" s="60">
        <v>1.0454294755520499</v>
      </c>
      <c r="ACZ1323" s="60"/>
      <c r="ADA1323" s="60"/>
      <c r="ADB1323" s="60"/>
      <c r="ADC1323" s="60"/>
      <c r="ADD1323" s="60"/>
      <c r="ADE1323" s="60"/>
    </row>
    <row r="1324" spans="760:785" x14ac:dyDescent="0.25">
      <c r="ACF1324" s="60"/>
      <c r="ACG1324" s="60"/>
      <c r="ACH1324" s="60"/>
      <c r="ACI1324" s="60"/>
      <c r="ACJ1324" s="60"/>
      <c r="ACK1324" s="60"/>
      <c r="ACL1324" s="60"/>
      <c r="ACM1324" s="60"/>
      <c r="ACN1324" s="60"/>
      <c r="ACO1324" s="60"/>
      <c r="ACP1324" s="60"/>
      <c r="ACQ1324" s="60"/>
      <c r="ACR1324" s="60"/>
      <c r="ACS1324" s="60"/>
      <c r="ACT1324" s="60"/>
      <c r="ACU1324" s="60"/>
      <c r="ACV1324" s="60"/>
      <c r="ACW1324" s="60"/>
      <c r="ACX1324" s="60"/>
      <c r="ACY1324" s="60">
        <v>1.0454119798383199</v>
      </c>
      <c r="ACZ1324" s="60"/>
      <c r="ADA1324" s="60"/>
      <c r="ADB1324" s="60"/>
      <c r="ADC1324" s="60"/>
      <c r="ADD1324" s="60"/>
      <c r="ADE1324" s="60"/>
    </row>
    <row r="1325" spans="760:785" x14ac:dyDescent="0.25">
      <c r="ACF1325" s="60"/>
      <c r="ACG1325" s="60"/>
      <c r="ACH1325" s="60"/>
      <c r="ACI1325" s="60"/>
      <c r="ACJ1325" s="60"/>
      <c r="ACK1325" s="60"/>
      <c r="ACL1325" s="60"/>
      <c r="ACM1325" s="60"/>
      <c r="ACN1325" s="60"/>
      <c r="ACO1325" s="60"/>
      <c r="ACP1325" s="60"/>
      <c r="ACQ1325" s="60"/>
      <c r="ACR1325" s="60"/>
      <c r="ACS1325" s="60"/>
      <c r="ACT1325" s="60"/>
      <c r="ACU1325" s="60"/>
      <c r="ACV1325" s="60"/>
      <c r="ACW1325" s="60"/>
      <c r="ACX1325" s="60"/>
      <c r="ACY1325" s="60">
        <v>1.0453787088683</v>
      </c>
      <c r="ACZ1325" s="60"/>
      <c r="ADA1325" s="60"/>
      <c r="ADB1325" s="60"/>
      <c r="ADC1325" s="60"/>
      <c r="ADD1325" s="60"/>
      <c r="ADE1325" s="60"/>
    </row>
    <row r="1326" spans="760:785" x14ac:dyDescent="0.25">
      <c r="ACF1326" s="60"/>
      <c r="ACG1326" s="60"/>
      <c r="ACH1326" s="60"/>
      <c r="ACI1326" s="60"/>
      <c r="ACJ1326" s="60"/>
      <c r="ACK1326" s="60"/>
      <c r="ACL1326" s="60"/>
      <c r="ACM1326" s="60"/>
      <c r="ACN1326" s="60"/>
      <c r="ACO1326" s="60"/>
      <c r="ACP1326" s="60"/>
      <c r="ACQ1326" s="60"/>
      <c r="ACR1326" s="60"/>
      <c r="ACS1326" s="60"/>
      <c r="ACT1326" s="60"/>
      <c r="ACU1326" s="60"/>
      <c r="ACV1326" s="60"/>
      <c r="ACW1326" s="60"/>
      <c r="ACX1326" s="60"/>
      <c r="ACY1326" s="60">
        <v>1.0453727068560901</v>
      </c>
      <c r="ACZ1326" s="60"/>
      <c r="ADA1326" s="60"/>
      <c r="ADB1326" s="60"/>
      <c r="ADC1326" s="60"/>
      <c r="ADD1326" s="60"/>
      <c r="ADE1326" s="60"/>
    </row>
    <row r="1327" spans="760:785" x14ac:dyDescent="0.25">
      <c r="ACF1327" s="60"/>
      <c r="ACG1327" s="60"/>
      <c r="ACH1327" s="60"/>
      <c r="ACI1327" s="60"/>
      <c r="ACJ1327" s="60"/>
      <c r="ACK1327" s="60"/>
      <c r="ACL1327" s="60"/>
      <c r="ACM1327" s="60"/>
      <c r="ACN1327" s="60"/>
      <c r="ACO1327" s="60"/>
      <c r="ACP1327" s="60"/>
      <c r="ACQ1327" s="60"/>
      <c r="ACR1327" s="60"/>
      <c r="ACS1327" s="60"/>
      <c r="ACT1327" s="60"/>
      <c r="ACU1327" s="60"/>
      <c r="ACV1327" s="60"/>
      <c r="ACW1327" s="60"/>
      <c r="ACX1327" s="60"/>
      <c r="ACY1327" s="60">
        <v>1.04531785042003</v>
      </c>
      <c r="ACZ1327" s="60"/>
      <c r="ADA1327" s="60"/>
      <c r="ADB1327" s="60"/>
      <c r="ADC1327" s="60"/>
      <c r="ADD1327" s="60"/>
      <c r="ADE1327" s="60"/>
    </row>
    <row r="1328" spans="760:785" x14ac:dyDescent="0.25">
      <c r="ACF1328" s="60"/>
      <c r="ACG1328" s="60"/>
      <c r="ACH1328" s="60"/>
      <c r="ACI1328" s="60"/>
      <c r="ACJ1328" s="60"/>
      <c r="ACK1328" s="60"/>
      <c r="ACL1328" s="60"/>
      <c r="ACM1328" s="60"/>
      <c r="ACN1328" s="60"/>
      <c r="ACO1328" s="60"/>
      <c r="ACP1328" s="60"/>
      <c r="ACQ1328" s="60"/>
      <c r="ACR1328" s="60"/>
      <c r="ACS1328" s="60"/>
      <c r="ACT1328" s="60"/>
      <c r="ACU1328" s="60"/>
      <c r="ACV1328" s="60"/>
      <c r="ACW1328" s="60"/>
      <c r="ACX1328" s="60"/>
      <c r="ACY1328" s="60">
        <v>1.0452527533373599</v>
      </c>
      <c r="ACZ1328" s="60"/>
      <c r="ADA1328" s="60"/>
      <c r="ADB1328" s="60"/>
      <c r="ADC1328" s="60"/>
      <c r="ADD1328" s="60"/>
      <c r="ADE1328" s="60"/>
    </row>
    <row r="1329" spans="760:785" x14ac:dyDescent="0.25">
      <c r="ACF1329" s="60"/>
      <c r="ACG1329" s="60"/>
      <c r="ACH1329" s="60"/>
      <c r="ACI1329" s="60"/>
      <c r="ACJ1329" s="60"/>
      <c r="ACK1329" s="60"/>
      <c r="ACL1329" s="60"/>
      <c r="ACM1329" s="60"/>
      <c r="ACN1329" s="60"/>
      <c r="ACO1329" s="60"/>
      <c r="ACP1329" s="60"/>
      <c r="ACQ1329" s="60"/>
      <c r="ACR1329" s="60"/>
      <c r="ACS1329" s="60"/>
      <c r="ACT1329" s="60"/>
      <c r="ACU1329" s="60"/>
      <c r="ACV1329" s="60"/>
      <c r="ACW1329" s="60"/>
      <c r="ACX1329" s="60"/>
      <c r="ACY1329" s="60">
        <v>1.045192881922</v>
      </c>
      <c r="ACZ1329" s="60"/>
      <c r="ADA1329" s="60"/>
      <c r="ADB1329" s="60"/>
      <c r="ADC1329" s="60"/>
      <c r="ADD1329" s="60"/>
      <c r="ADE1329" s="60"/>
    </row>
    <row r="1330" spans="760:785" x14ac:dyDescent="0.25">
      <c r="ACF1330" s="60"/>
      <c r="ACG1330" s="60"/>
      <c r="ACH1330" s="60"/>
      <c r="ACI1330" s="60"/>
      <c r="ACJ1330" s="60"/>
      <c r="ACK1330" s="60"/>
      <c r="ACL1330" s="60"/>
      <c r="ACM1330" s="60"/>
      <c r="ACN1330" s="60"/>
      <c r="ACO1330" s="60"/>
      <c r="ACP1330" s="60"/>
      <c r="ACQ1330" s="60"/>
      <c r="ACR1330" s="60"/>
      <c r="ACS1330" s="60"/>
      <c r="ACT1330" s="60"/>
      <c r="ACU1330" s="60"/>
      <c r="ACV1330" s="60"/>
      <c r="ACW1330" s="60"/>
      <c r="ACX1330" s="60"/>
      <c r="ACY1330" s="60">
        <v>1.0451900691661999</v>
      </c>
      <c r="ACZ1330" s="60"/>
      <c r="ADA1330" s="60"/>
      <c r="ADB1330" s="60"/>
      <c r="ADC1330" s="60"/>
      <c r="ADD1330" s="60"/>
      <c r="ADE1330" s="60"/>
    </row>
    <row r="1331" spans="760:785" x14ac:dyDescent="0.25">
      <c r="ACF1331" s="60"/>
      <c r="ACG1331" s="60"/>
      <c r="ACH1331" s="60"/>
      <c r="ACI1331" s="60"/>
      <c r="ACJ1331" s="60"/>
      <c r="ACK1331" s="60"/>
      <c r="ACL1331" s="60"/>
      <c r="ACM1331" s="60"/>
      <c r="ACN1331" s="60"/>
      <c r="ACO1331" s="60"/>
      <c r="ACP1331" s="60"/>
      <c r="ACQ1331" s="60"/>
      <c r="ACR1331" s="60"/>
      <c r="ACS1331" s="60"/>
      <c r="ACT1331" s="60"/>
      <c r="ACU1331" s="60"/>
      <c r="ACV1331" s="60"/>
      <c r="ACW1331" s="60"/>
      <c r="ACX1331" s="60"/>
      <c r="ACY1331" s="60">
        <v>1.04514274901201</v>
      </c>
      <c r="ACZ1331" s="60"/>
      <c r="ADA1331" s="60"/>
      <c r="ADB1331" s="60"/>
      <c r="ADC1331" s="60"/>
      <c r="ADD1331" s="60"/>
      <c r="ADE1331" s="60"/>
    </row>
    <row r="1332" spans="760:785" x14ac:dyDescent="0.25">
      <c r="ACF1332" s="60"/>
      <c r="ACG1332" s="60"/>
      <c r="ACH1332" s="60"/>
      <c r="ACI1332" s="60"/>
      <c r="ACJ1332" s="60"/>
      <c r="ACK1332" s="60"/>
      <c r="ACL1332" s="60"/>
      <c r="ACM1332" s="60"/>
      <c r="ACN1332" s="60"/>
      <c r="ACO1332" s="60"/>
      <c r="ACP1332" s="60"/>
      <c r="ACQ1332" s="60"/>
      <c r="ACR1332" s="60"/>
      <c r="ACS1332" s="60"/>
      <c r="ACT1332" s="60"/>
      <c r="ACU1332" s="60"/>
      <c r="ACV1332" s="60"/>
      <c r="ACW1332" s="60"/>
      <c r="ACX1332" s="60"/>
      <c r="ACY1332" s="60">
        <v>1.0451145968655</v>
      </c>
      <c r="ACZ1332" s="60"/>
      <c r="ADA1332" s="60"/>
      <c r="ADB1332" s="60"/>
      <c r="ADC1332" s="60"/>
      <c r="ADD1332" s="60"/>
      <c r="ADE1332" s="60"/>
    </row>
    <row r="1333" spans="760:785" x14ac:dyDescent="0.25">
      <c r="ACF1333" s="60"/>
      <c r="ACG1333" s="60"/>
      <c r="ACH1333" s="60"/>
      <c r="ACI1333" s="60"/>
      <c r="ACJ1333" s="60"/>
      <c r="ACK1333" s="60"/>
      <c r="ACL1333" s="60"/>
      <c r="ACM1333" s="60"/>
      <c r="ACN1333" s="60"/>
      <c r="ACO1333" s="60"/>
      <c r="ACP1333" s="60"/>
      <c r="ACQ1333" s="60"/>
      <c r="ACR1333" s="60"/>
      <c r="ACS1333" s="60"/>
      <c r="ACT1333" s="60"/>
      <c r="ACU1333" s="60"/>
      <c r="ACV1333" s="60"/>
      <c r="ACW1333" s="60"/>
      <c r="ACX1333" s="60"/>
      <c r="ACY1333" s="60">
        <v>1.0450255568059099</v>
      </c>
      <c r="ACZ1333" s="60"/>
      <c r="ADA1333" s="60"/>
      <c r="ADB1333" s="60"/>
      <c r="ADC1333" s="60"/>
      <c r="ADD1333" s="60"/>
      <c r="ADE1333" s="60"/>
    </row>
    <row r="1334" spans="760:785" x14ac:dyDescent="0.25">
      <c r="ACF1334" s="60"/>
      <c r="ACG1334" s="60"/>
      <c r="ACH1334" s="60"/>
      <c r="ACI1334" s="60"/>
      <c r="ACJ1334" s="60"/>
      <c r="ACK1334" s="60"/>
      <c r="ACL1334" s="60"/>
      <c r="ACM1334" s="60"/>
      <c r="ACN1334" s="60"/>
      <c r="ACO1334" s="60"/>
      <c r="ACP1334" s="60"/>
      <c r="ACQ1334" s="60"/>
      <c r="ACR1334" s="60"/>
      <c r="ACS1334" s="60"/>
      <c r="ACT1334" s="60"/>
      <c r="ACU1334" s="60"/>
      <c r="ACV1334" s="60"/>
      <c r="ACW1334" s="60"/>
      <c r="ACX1334" s="60"/>
      <c r="ACY1334" s="60">
        <v>1.0449729902878699</v>
      </c>
      <c r="ACZ1334" s="60"/>
      <c r="ADA1334" s="60"/>
      <c r="ADB1334" s="60"/>
      <c r="ADC1334" s="60"/>
      <c r="ADD1334" s="60"/>
      <c r="ADE1334" s="60"/>
    </row>
    <row r="1335" spans="760:785" x14ac:dyDescent="0.25">
      <c r="ACF1335" s="60"/>
      <c r="ACG1335" s="60"/>
      <c r="ACH1335" s="60"/>
      <c r="ACI1335" s="60"/>
      <c r="ACJ1335" s="60"/>
      <c r="ACK1335" s="60"/>
      <c r="ACL1335" s="60"/>
      <c r="ACM1335" s="60"/>
      <c r="ACN1335" s="60"/>
      <c r="ACO1335" s="60"/>
      <c r="ACP1335" s="60"/>
      <c r="ACQ1335" s="60"/>
      <c r="ACR1335" s="60"/>
      <c r="ACS1335" s="60"/>
      <c r="ACT1335" s="60"/>
      <c r="ACU1335" s="60"/>
      <c r="ACV1335" s="60"/>
      <c r="ACW1335" s="60"/>
      <c r="ACX1335" s="60"/>
      <c r="ACY1335" s="60">
        <v>1.0449405896466699</v>
      </c>
      <c r="ACZ1335" s="60"/>
      <c r="ADA1335" s="60"/>
      <c r="ADB1335" s="60"/>
      <c r="ADC1335" s="60"/>
      <c r="ADD1335" s="60"/>
      <c r="ADE1335" s="60"/>
    </row>
    <row r="1336" spans="760:785" x14ac:dyDescent="0.25">
      <c r="ACF1336" s="60"/>
      <c r="ACG1336" s="60"/>
      <c r="ACH1336" s="60"/>
      <c r="ACI1336" s="60"/>
      <c r="ACJ1336" s="60"/>
      <c r="ACK1336" s="60"/>
      <c r="ACL1336" s="60"/>
      <c r="ACM1336" s="60"/>
      <c r="ACN1336" s="60"/>
      <c r="ACO1336" s="60"/>
      <c r="ACP1336" s="60"/>
      <c r="ACQ1336" s="60"/>
      <c r="ACR1336" s="60"/>
      <c r="ACS1336" s="60"/>
      <c r="ACT1336" s="60"/>
      <c r="ACU1336" s="60"/>
      <c r="ACV1336" s="60"/>
      <c r="ACW1336" s="60"/>
      <c r="ACX1336" s="60"/>
      <c r="ACY1336" s="60">
        <v>1.0449389054468601</v>
      </c>
      <c r="ACZ1336" s="60"/>
      <c r="ADA1336" s="60"/>
      <c r="ADB1336" s="60"/>
      <c r="ADC1336" s="60"/>
      <c r="ADD1336" s="60"/>
      <c r="ADE1336" s="60"/>
    </row>
    <row r="1337" spans="760:785" x14ac:dyDescent="0.25">
      <c r="ACF1337" s="60"/>
      <c r="ACG1337" s="60"/>
      <c r="ACH1337" s="60"/>
      <c r="ACI1337" s="60"/>
      <c r="ACJ1337" s="60"/>
      <c r="ACK1337" s="60"/>
      <c r="ACL1337" s="60"/>
      <c r="ACM1337" s="60"/>
      <c r="ACN1337" s="60"/>
      <c r="ACO1337" s="60"/>
      <c r="ACP1337" s="60"/>
      <c r="ACQ1337" s="60"/>
      <c r="ACR1337" s="60"/>
      <c r="ACS1337" s="60"/>
      <c r="ACT1337" s="60"/>
      <c r="ACU1337" s="60"/>
      <c r="ACV1337" s="60"/>
      <c r="ACW1337" s="60"/>
      <c r="ACX1337" s="60"/>
      <c r="ACY1337" s="60">
        <v>1.0449298890235099</v>
      </c>
      <c r="ACZ1337" s="60"/>
      <c r="ADA1337" s="60"/>
      <c r="ADB1337" s="60"/>
      <c r="ADC1337" s="60"/>
      <c r="ADD1337" s="60"/>
      <c r="ADE1337" s="60"/>
    </row>
    <row r="1338" spans="760:785" x14ac:dyDescent="0.25">
      <c r="ACF1338" s="60"/>
      <c r="ACG1338" s="60"/>
      <c r="ACH1338" s="60"/>
      <c r="ACI1338" s="60"/>
      <c r="ACJ1338" s="60"/>
      <c r="ACK1338" s="60"/>
      <c r="ACL1338" s="60"/>
      <c r="ACM1338" s="60"/>
      <c r="ACN1338" s="60"/>
      <c r="ACO1338" s="60"/>
      <c r="ACP1338" s="60"/>
      <c r="ACQ1338" s="60"/>
      <c r="ACR1338" s="60"/>
      <c r="ACS1338" s="60"/>
      <c r="ACT1338" s="60"/>
      <c r="ACU1338" s="60"/>
      <c r="ACV1338" s="60"/>
      <c r="ACW1338" s="60"/>
      <c r="ACX1338" s="60"/>
      <c r="ACY1338" s="60">
        <v>1.0449158139341901</v>
      </c>
      <c r="ACZ1338" s="60"/>
      <c r="ADA1338" s="60"/>
      <c r="ADB1338" s="60"/>
      <c r="ADC1338" s="60"/>
      <c r="ADD1338" s="60"/>
      <c r="ADE1338" s="60"/>
    </row>
    <row r="1339" spans="760:785" x14ac:dyDescent="0.25">
      <c r="ACF1339" s="60"/>
      <c r="ACG1339" s="60"/>
      <c r="ACH1339" s="60"/>
      <c r="ACI1339" s="60"/>
      <c r="ACJ1339" s="60"/>
      <c r="ACK1339" s="60"/>
      <c r="ACL1339" s="60"/>
      <c r="ACM1339" s="60"/>
      <c r="ACN1339" s="60"/>
      <c r="ACO1339" s="60"/>
      <c r="ACP1339" s="60"/>
      <c r="ACQ1339" s="60"/>
      <c r="ACR1339" s="60"/>
      <c r="ACS1339" s="60"/>
      <c r="ACT1339" s="60"/>
      <c r="ACU1339" s="60"/>
      <c r="ACV1339" s="60"/>
      <c r="ACW1339" s="60"/>
      <c r="ACX1339" s="60"/>
      <c r="ACY1339" s="60">
        <v>1.04490684490875</v>
      </c>
      <c r="ACZ1339" s="60"/>
      <c r="ADA1339" s="60"/>
      <c r="ADB1339" s="60"/>
      <c r="ADC1339" s="60"/>
      <c r="ADD1339" s="60"/>
      <c r="ADE1339" s="60"/>
    </row>
    <row r="1340" spans="760:785" x14ac:dyDescent="0.25">
      <c r="ACF1340" s="60"/>
      <c r="ACG1340" s="60"/>
      <c r="ACH1340" s="60"/>
      <c r="ACI1340" s="60"/>
      <c r="ACJ1340" s="60"/>
      <c r="ACK1340" s="60"/>
      <c r="ACL1340" s="60"/>
      <c r="ACM1340" s="60"/>
      <c r="ACN1340" s="60"/>
      <c r="ACO1340" s="60"/>
      <c r="ACP1340" s="60"/>
      <c r="ACQ1340" s="60"/>
      <c r="ACR1340" s="60"/>
      <c r="ACS1340" s="60"/>
      <c r="ACT1340" s="60"/>
      <c r="ACU1340" s="60"/>
      <c r="ACV1340" s="60"/>
      <c r="ACW1340" s="60"/>
      <c r="ACX1340" s="60"/>
      <c r="ACY1340" s="60">
        <v>1.04490684490875</v>
      </c>
      <c r="ACZ1340" s="60"/>
      <c r="ADA1340" s="60"/>
      <c r="ADB1340" s="60"/>
      <c r="ADC1340" s="60"/>
      <c r="ADD1340" s="60"/>
      <c r="ADE1340" s="60"/>
    </row>
    <row r="1341" spans="760:785" x14ac:dyDescent="0.25">
      <c r="ACF1341" s="60"/>
      <c r="ACG1341" s="60"/>
      <c r="ACH1341" s="60"/>
      <c r="ACI1341" s="60"/>
      <c r="ACJ1341" s="60"/>
      <c r="ACK1341" s="60"/>
      <c r="ACL1341" s="60"/>
      <c r="ACM1341" s="60"/>
      <c r="ACN1341" s="60"/>
      <c r="ACO1341" s="60"/>
      <c r="ACP1341" s="60"/>
      <c r="ACQ1341" s="60"/>
      <c r="ACR1341" s="60"/>
      <c r="ACS1341" s="60"/>
      <c r="ACT1341" s="60"/>
      <c r="ACU1341" s="60"/>
      <c r="ACV1341" s="60"/>
      <c r="ACW1341" s="60"/>
      <c r="ACX1341" s="60"/>
      <c r="ACY1341" s="60">
        <v>1.04490684490875</v>
      </c>
      <c r="ACZ1341" s="60"/>
      <c r="ADA1341" s="60"/>
      <c r="ADB1341" s="60"/>
      <c r="ADC1341" s="60"/>
      <c r="ADD1341" s="60"/>
      <c r="ADE1341" s="60"/>
    </row>
    <row r="1342" spans="760:785" x14ac:dyDescent="0.25">
      <c r="ACF1342" s="60"/>
      <c r="ACG1342" s="60"/>
      <c r="ACH1342" s="60"/>
      <c r="ACI1342" s="60"/>
      <c r="ACJ1342" s="60"/>
      <c r="ACK1342" s="60"/>
      <c r="ACL1342" s="60"/>
      <c r="ACM1342" s="60"/>
      <c r="ACN1342" s="60"/>
      <c r="ACO1342" s="60"/>
      <c r="ACP1342" s="60"/>
      <c r="ACQ1342" s="60"/>
      <c r="ACR1342" s="60"/>
      <c r="ACS1342" s="60"/>
      <c r="ACT1342" s="60"/>
      <c r="ACU1342" s="60"/>
      <c r="ACV1342" s="60"/>
      <c r="ACW1342" s="60"/>
      <c r="ACX1342" s="60"/>
      <c r="ACY1342" s="60">
        <v>1.04490684490875</v>
      </c>
      <c r="ACZ1342" s="60"/>
      <c r="ADA1342" s="60"/>
      <c r="ADB1342" s="60"/>
      <c r="ADC1342" s="60"/>
      <c r="ADD1342" s="60"/>
      <c r="ADE1342" s="60"/>
    </row>
    <row r="1343" spans="760:785" x14ac:dyDescent="0.25">
      <c r="ACF1343" s="60"/>
      <c r="ACG1343" s="60"/>
      <c r="ACH1343" s="60"/>
      <c r="ACI1343" s="60"/>
      <c r="ACJ1343" s="60"/>
      <c r="ACK1343" s="60"/>
      <c r="ACL1343" s="60"/>
      <c r="ACM1343" s="60"/>
      <c r="ACN1343" s="60"/>
      <c r="ACO1343" s="60"/>
      <c r="ACP1343" s="60"/>
      <c r="ACQ1343" s="60"/>
      <c r="ACR1343" s="60"/>
      <c r="ACS1343" s="60"/>
      <c r="ACT1343" s="60"/>
      <c r="ACU1343" s="60"/>
      <c r="ACV1343" s="60"/>
      <c r="ACW1343" s="60"/>
      <c r="ACX1343" s="60"/>
      <c r="ACY1343" s="60">
        <v>1.04490684490875</v>
      </c>
      <c r="ACZ1343" s="60"/>
      <c r="ADA1343" s="60"/>
      <c r="ADB1343" s="60"/>
      <c r="ADC1343" s="60"/>
      <c r="ADD1343" s="60"/>
      <c r="ADE1343" s="60"/>
    </row>
    <row r="1344" spans="760:785" x14ac:dyDescent="0.25">
      <c r="ACF1344" s="60"/>
      <c r="ACG1344" s="60"/>
      <c r="ACH1344" s="60"/>
      <c r="ACI1344" s="60"/>
      <c r="ACJ1344" s="60"/>
      <c r="ACK1344" s="60"/>
      <c r="ACL1344" s="60"/>
      <c r="ACM1344" s="60"/>
      <c r="ACN1344" s="60"/>
      <c r="ACO1344" s="60"/>
      <c r="ACP1344" s="60"/>
      <c r="ACQ1344" s="60"/>
      <c r="ACR1344" s="60"/>
      <c r="ACS1344" s="60"/>
      <c r="ACT1344" s="60"/>
      <c r="ACU1344" s="60"/>
      <c r="ACV1344" s="60"/>
      <c r="ACW1344" s="60"/>
      <c r="ACX1344" s="60"/>
      <c r="ACY1344" s="60">
        <v>1.04490684490875</v>
      </c>
      <c r="ACZ1344" s="60"/>
      <c r="ADA1344" s="60"/>
      <c r="ADB1344" s="60"/>
      <c r="ADC1344" s="60"/>
      <c r="ADD1344" s="60"/>
      <c r="ADE1344" s="60"/>
    </row>
    <row r="1345" spans="760:785" x14ac:dyDescent="0.25">
      <c r="ACF1345" s="60"/>
      <c r="ACG1345" s="60"/>
      <c r="ACH1345" s="60"/>
      <c r="ACI1345" s="60"/>
      <c r="ACJ1345" s="60"/>
      <c r="ACK1345" s="60"/>
      <c r="ACL1345" s="60"/>
      <c r="ACM1345" s="60"/>
      <c r="ACN1345" s="60"/>
      <c r="ACO1345" s="60"/>
      <c r="ACP1345" s="60"/>
      <c r="ACQ1345" s="60"/>
      <c r="ACR1345" s="60"/>
      <c r="ACS1345" s="60"/>
      <c r="ACT1345" s="60"/>
      <c r="ACU1345" s="60"/>
      <c r="ACV1345" s="60"/>
      <c r="ACW1345" s="60"/>
      <c r="ACX1345" s="60"/>
      <c r="ACY1345" s="60">
        <v>1.04490684490875</v>
      </c>
      <c r="ACZ1345" s="60"/>
      <c r="ADA1345" s="60"/>
      <c r="ADB1345" s="60"/>
      <c r="ADC1345" s="60"/>
      <c r="ADD1345" s="60"/>
      <c r="ADE1345" s="60"/>
    </row>
    <row r="1346" spans="760:785" x14ac:dyDescent="0.25">
      <c r="ACF1346" s="60"/>
      <c r="ACG1346" s="60"/>
      <c r="ACH1346" s="60"/>
      <c r="ACI1346" s="60"/>
      <c r="ACJ1346" s="60"/>
      <c r="ACK1346" s="60"/>
      <c r="ACL1346" s="60"/>
      <c r="ACM1346" s="60"/>
      <c r="ACN1346" s="60"/>
      <c r="ACO1346" s="60"/>
      <c r="ACP1346" s="60"/>
      <c r="ACQ1346" s="60"/>
      <c r="ACR1346" s="60"/>
      <c r="ACS1346" s="60"/>
      <c r="ACT1346" s="60"/>
      <c r="ACU1346" s="60"/>
      <c r="ACV1346" s="60"/>
      <c r="ACW1346" s="60"/>
      <c r="ACX1346" s="60"/>
      <c r="ACY1346" s="60">
        <v>1.04487678645079</v>
      </c>
      <c r="ACZ1346" s="60"/>
      <c r="ADA1346" s="60"/>
      <c r="ADB1346" s="60"/>
      <c r="ADC1346" s="60"/>
      <c r="ADD1346" s="60"/>
      <c r="ADE1346" s="60"/>
    </row>
    <row r="1347" spans="760:785" x14ac:dyDescent="0.25">
      <c r="ACF1347" s="60"/>
      <c r="ACG1347" s="60"/>
      <c r="ACH1347" s="60"/>
      <c r="ACI1347" s="60"/>
      <c r="ACJ1347" s="60"/>
      <c r="ACK1347" s="60"/>
      <c r="ACL1347" s="60"/>
      <c r="ACM1347" s="60"/>
      <c r="ACN1347" s="60"/>
      <c r="ACO1347" s="60"/>
      <c r="ACP1347" s="60"/>
      <c r="ACQ1347" s="60"/>
      <c r="ACR1347" s="60"/>
      <c r="ACS1347" s="60"/>
      <c r="ACT1347" s="60"/>
      <c r="ACU1347" s="60"/>
      <c r="ACV1347" s="60"/>
      <c r="ACW1347" s="60"/>
      <c r="ACX1347" s="60"/>
      <c r="ACY1347" s="60">
        <v>1.0447608935847801</v>
      </c>
      <c r="ACZ1347" s="60"/>
      <c r="ADA1347" s="60"/>
      <c r="ADB1347" s="60"/>
      <c r="ADC1347" s="60"/>
      <c r="ADD1347" s="60"/>
      <c r="ADE1347" s="60"/>
    </row>
    <row r="1348" spans="760:785" x14ac:dyDescent="0.25">
      <c r="ACF1348" s="60"/>
      <c r="ACG1348" s="60"/>
      <c r="ACH1348" s="60"/>
      <c r="ACI1348" s="60"/>
      <c r="ACJ1348" s="60"/>
      <c r="ACK1348" s="60"/>
      <c r="ACL1348" s="60"/>
      <c r="ACM1348" s="60"/>
      <c r="ACN1348" s="60"/>
      <c r="ACO1348" s="60"/>
      <c r="ACP1348" s="60"/>
      <c r="ACQ1348" s="60"/>
      <c r="ACR1348" s="60"/>
      <c r="ACS1348" s="60"/>
      <c r="ACT1348" s="60"/>
      <c r="ACU1348" s="60"/>
      <c r="ACV1348" s="60"/>
      <c r="ACW1348" s="60"/>
      <c r="ACX1348" s="60"/>
      <c r="ACY1348" s="60">
        <v>1.04465630695405</v>
      </c>
      <c r="ACZ1348" s="60"/>
      <c r="ADA1348" s="60"/>
      <c r="ADB1348" s="60"/>
      <c r="ADC1348" s="60"/>
      <c r="ADD1348" s="60"/>
      <c r="ADE1348" s="60"/>
    </row>
    <row r="1349" spans="760:785" x14ac:dyDescent="0.25">
      <c r="ACF1349" s="60"/>
      <c r="ACG1349" s="60"/>
      <c r="ACH1349" s="60"/>
      <c r="ACI1349" s="60"/>
      <c r="ACJ1349" s="60"/>
      <c r="ACK1349" s="60"/>
      <c r="ACL1349" s="60"/>
      <c r="ACM1349" s="60"/>
      <c r="ACN1349" s="60"/>
      <c r="ACO1349" s="60"/>
      <c r="ACP1349" s="60"/>
      <c r="ACQ1349" s="60"/>
      <c r="ACR1349" s="60"/>
      <c r="ACS1349" s="60"/>
      <c r="ACT1349" s="60"/>
      <c r="ACU1349" s="60"/>
      <c r="ACV1349" s="60"/>
      <c r="ACW1349" s="60"/>
      <c r="ACX1349" s="60"/>
      <c r="ACY1349" s="60">
        <v>1.0446219805813</v>
      </c>
      <c r="ACZ1349" s="60"/>
      <c r="ADA1349" s="60"/>
      <c r="ADB1349" s="60"/>
      <c r="ADC1349" s="60"/>
      <c r="ADD1349" s="60"/>
      <c r="ADE1349" s="60"/>
    </row>
    <row r="1350" spans="760:785" x14ac:dyDescent="0.25">
      <c r="ACF1350" s="60"/>
      <c r="ACG1350" s="60"/>
      <c r="ACH1350" s="60"/>
      <c r="ACI1350" s="60"/>
      <c r="ACJ1350" s="60"/>
      <c r="ACK1350" s="60"/>
      <c r="ACL1350" s="60"/>
      <c r="ACM1350" s="60"/>
      <c r="ACN1350" s="60"/>
      <c r="ACO1350" s="60"/>
      <c r="ACP1350" s="60"/>
      <c r="ACQ1350" s="60"/>
      <c r="ACR1350" s="60"/>
      <c r="ACS1350" s="60"/>
      <c r="ACT1350" s="60"/>
      <c r="ACU1350" s="60"/>
      <c r="ACV1350" s="60"/>
      <c r="ACW1350" s="60"/>
      <c r="ACX1350" s="60"/>
      <c r="ACY1350" s="60">
        <v>1.04461417200327</v>
      </c>
      <c r="ACZ1350" s="60"/>
      <c r="ADA1350" s="60"/>
      <c r="ADB1350" s="60"/>
      <c r="ADC1350" s="60"/>
      <c r="ADD1350" s="60"/>
      <c r="ADE1350" s="60"/>
    </row>
    <row r="1351" spans="760:785" x14ac:dyDescent="0.25">
      <c r="ACF1351" s="60"/>
      <c r="ACG1351" s="60"/>
      <c r="ACH1351" s="60"/>
      <c r="ACI1351" s="60"/>
      <c r="ACJ1351" s="60"/>
      <c r="ACK1351" s="60"/>
      <c r="ACL1351" s="60"/>
      <c r="ACM1351" s="60"/>
      <c r="ACN1351" s="60"/>
      <c r="ACO1351" s="60"/>
      <c r="ACP1351" s="60"/>
      <c r="ACQ1351" s="60"/>
      <c r="ACR1351" s="60"/>
      <c r="ACS1351" s="60"/>
      <c r="ACT1351" s="60"/>
      <c r="ACU1351" s="60"/>
      <c r="ACV1351" s="60"/>
      <c r="ACW1351" s="60"/>
      <c r="ACX1351" s="60"/>
      <c r="ACY1351" s="60">
        <v>1.04456545004714</v>
      </c>
      <c r="ACZ1351" s="60"/>
      <c r="ADA1351" s="60"/>
      <c r="ADB1351" s="60"/>
      <c r="ADC1351" s="60"/>
      <c r="ADD1351" s="60"/>
      <c r="ADE1351" s="60"/>
    </row>
    <row r="1352" spans="760:785" x14ac:dyDescent="0.25">
      <c r="ACF1352" s="60"/>
      <c r="ACG1352" s="60"/>
      <c r="ACH1352" s="60"/>
      <c r="ACI1352" s="60"/>
      <c r="ACJ1352" s="60"/>
      <c r="ACK1352" s="60"/>
      <c r="ACL1352" s="60"/>
      <c r="ACM1352" s="60"/>
      <c r="ACN1352" s="60"/>
      <c r="ACO1352" s="60"/>
      <c r="ACP1352" s="60"/>
      <c r="ACQ1352" s="60"/>
      <c r="ACR1352" s="60"/>
      <c r="ACS1352" s="60"/>
      <c r="ACT1352" s="60"/>
      <c r="ACU1352" s="60"/>
      <c r="ACV1352" s="60"/>
      <c r="ACW1352" s="60"/>
      <c r="ACX1352" s="60"/>
      <c r="ACY1352" s="60">
        <v>1.04438856677329</v>
      </c>
      <c r="ACZ1352" s="60"/>
      <c r="ADA1352" s="60"/>
      <c r="ADB1352" s="60"/>
      <c r="ADC1352" s="60"/>
      <c r="ADD1352" s="60"/>
      <c r="ADE1352" s="60"/>
    </row>
    <row r="1353" spans="760:785" x14ac:dyDescent="0.25">
      <c r="ACF1353" s="60"/>
      <c r="ACG1353" s="60"/>
      <c r="ACH1353" s="60"/>
      <c r="ACI1353" s="60"/>
      <c r="ACJ1353" s="60"/>
      <c r="ACK1353" s="60"/>
      <c r="ACL1353" s="60"/>
      <c r="ACM1353" s="60"/>
      <c r="ACN1353" s="60"/>
      <c r="ACO1353" s="60"/>
      <c r="ACP1353" s="60"/>
      <c r="ACQ1353" s="60"/>
      <c r="ACR1353" s="60"/>
      <c r="ACS1353" s="60"/>
      <c r="ACT1353" s="60"/>
      <c r="ACU1353" s="60"/>
      <c r="ACV1353" s="60"/>
      <c r="ACW1353" s="60"/>
      <c r="ACX1353" s="60"/>
      <c r="ACY1353" s="60">
        <v>1.04438183552791</v>
      </c>
      <c r="ACZ1353" s="60"/>
      <c r="ADA1353" s="60"/>
      <c r="ADB1353" s="60"/>
      <c r="ADC1353" s="60"/>
      <c r="ADD1353" s="60"/>
      <c r="ADE1353" s="60"/>
    </row>
    <row r="1354" spans="760:785" x14ac:dyDescent="0.25">
      <c r="ACF1354" s="60"/>
      <c r="ACG1354" s="60"/>
      <c r="ACH1354" s="60"/>
      <c r="ACI1354" s="60"/>
      <c r="ACJ1354" s="60"/>
      <c r="ACK1354" s="60"/>
      <c r="ACL1354" s="60"/>
      <c r="ACM1354" s="60"/>
      <c r="ACN1354" s="60"/>
      <c r="ACO1354" s="60"/>
      <c r="ACP1354" s="60"/>
      <c r="ACQ1354" s="60"/>
      <c r="ACR1354" s="60"/>
      <c r="ACS1354" s="60"/>
      <c r="ACT1354" s="60"/>
      <c r="ACU1354" s="60"/>
      <c r="ACV1354" s="60"/>
      <c r="ACW1354" s="60"/>
      <c r="ACX1354" s="60"/>
      <c r="ACY1354" s="60">
        <v>1.0443107533318401</v>
      </c>
      <c r="ACZ1354" s="60"/>
      <c r="ADA1354" s="60"/>
      <c r="ADB1354" s="60"/>
      <c r="ADC1354" s="60"/>
      <c r="ADD1354" s="60"/>
      <c r="ADE1354" s="60"/>
    </row>
    <row r="1355" spans="760:785" x14ac:dyDescent="0.25">
      <c r="ACF1355" s="60"/>
      <c r="ACG1355" s="60"/>
      <c r="ACH1355" s="60"/>
      <c r="ACI1355" s="60"/>
      <c r="ACJ1355" s="60"/>
      <c r="ACK1355" s="60"/>
      <c r="ACL1355" s="60"/>
      <c r="ACM1355" s="60"/>
      <c r="ACN1355" s="60"/>
      <c r="ACO1355" s="60"/>
      <c r="ACP1355" s="60"/>
      <c r="ACQ1355" s="60"/>
      <c r="ACR1355" s="60"/>
      <c r="ACS1355" s="60"/>
      <c r="ACT1355" s="60"/>
      <c r="ACU1355" s="60"/>
      <c r="ACV1355" s="60"/>
      <c r="ACW1355" s="60"/>
      <c r="ACX1355" s="60"/>
      <c r="ACY1355" s="60">
        <v>1.0442421556016801</v>
      </c>
      <c r="ACZ1355" s="60"/>
      <c r="ADA1355" s="60"/>
      <c r="ADB1355" s="60"/>
      <c r="ADC1355" s="60"/>
      <c r="ADD1355" s="60"/>
      <c r="ADE1355" s="60"/>
    </row>
    <row r="1356" spans="760:785" x14ac:dyDescent="0.25">
      <c r="ACF1356" s="60"/>
      <c r="ACG1356" s="60"/>
      <c r="ACH1356" s="60"/>
      <c r="ACI1356" s="60"/>
      <c r="ACJ1356" s="60"/>
      <c r="ACK1356" s="60"/>
      <c r="ACL1356" s="60"/>
      <c r="ACM1356" s="60"/>
      <c r="ACN1356" s="60"/>
      <c r="ACO1356" s="60"/>
      <c r="ACP1356" s="60"/>
      <c r="ACQ1356" s="60"/>
      <c r="ACR1356" s="60"/>
      <c r="ACS1356" s="60"/>
      <c r="ACT1356" s="60"/>
      <c r="ACU1356" s="60"/>
      <c r="ACV1356" s="60"/>
      <c r="ACW1356" s="60"/>
      <c r="ACX1356" s="60"/>
      <c r="ACY1356" s="60">
        <v>1.04423238441674</v>
      </c>
      <c r="ACZ1356" s="60"/>
      <c r="ADA1356" s="60"/>
      <c r="ADB1356" s="60"/>
      <c r="ADC1356" s="60"/>
      <c r="ADD1356" s="60"/>
      <c r="ADE1356" s="60"/>
    </row>
    <row r="1357" spans="760:785" x14ac:dyDescent="0.25">
      <c r="ACF1357" s="60"/>
      <c r="ACG1357" s="60"/>
      <c r="ACH1357" s="60"/>
      <c r="ACI1357" s="60"/>
      <c r="ACJ1357" s="60"/>
      <c r="ACK1357" s="60"/>
      <c r="ACL1357" s="60"/>
      <c r="ACM1357" s="60"/>
      <c r="ACN1357" s="60"/>
      <c r="ACO1357" s="60"/>
      <c r="ACP1357" s="60"/>
      <c r="ACQ1357" s="60"/>
      <c r="ACR1357" s="60"/>
      <c r="ACS1357" s="60"/>
      <c r="ACT1357" s="60"/>
      <c r="ACU1357" s="60"/>
      <c r="ACV1357" s="60"/>
      <c r="ACW1357" s="60"/>
      <c r="ACX1357" s="60"/>
      <c r="ACY1357" s="60">
        <v>1.0441691962444499</v>
      </c>
      <c r="ACZ1357" s="60"/>
      <c r="ADA1357" s="60"/>
      <c r="ADB1357" s="60"/>
      <c r="ADC1357" s="60"/>
      <c r="ADD1357" s="60"/>
      <c r="ADE1357" s="60"/>
    </row>
    <row r="1358" spans="760:785" x14ac:dyDescent="0.25">
      <c r="ACF1358" s="60"/>
      <c r="ACG1358" s="60"/>
      <c r="ACH1358" s="60"/>
      <c r="ACI1358" s="60"/>
      <c r="ACJ1358" s="60"/>
      <c r="ACK1358" s="60"/>
      <c r="ACL1358" s="60"/>
      <c r="ACM1358" s="60"/>
      <c r="ACN1358" s="60"/>
      <c r="ACO1358" s="60"/>
      <c r="ACP1358" s="60"/>
      <c r="ACQ1358" s="60"/>
      <c r="ACR1358" s="60"/>
      <c r="ACS1358" s="60"/>
      <c r="ACT1358" s="60"/>
      <c r="ACU1358" s="60"/>
      <c r="ACV1358" s="60"/>
      <c r="ACW1358" s="60"/>
      <c r="ACX1358" s="60"/>
      <c r="ACY1358" s="60">
        <v>1.04406533485419</v>
      </c>
      <c r="ACZ1358" s="60"/>
      <c r="ADA1358" s="60"/>
      <c r="ADB1358" s="60"/>
      <c r="ADC1358" s="60"/>
      <c r="ADD1358" s="60"/>
      <c r="ADE1358" s="60"/>
    </row>
    <row r="1359" spans="760:785" x14ac:dyDescent="0.25">
      <c r="ACF1359" s="60"/>
      <c r="ACG1359" s="60"/>
      <c r="ACH1359" s="60"/>
      <c r="ACI1359" s="60"/>
      <c r="ACJ1359" s="60"/>
      <c r="ACK1359" s="60"/>
      <c r="ACL1359" s="60"/>
      <c r="ACM1359" s="60"/>
      <c r="ACN1359" s="60"/>
      <c r="ACO1359" s="60"/>
      <c r="ACP1359" s="60"/>
      <c r="ACQ1359" s="60"/>
      <c r="ACR1359" s="60"/>
      <c r="ACS1359" s="60"/>
      <c r="ACT1359" s="60"/>
      <c r="ACU1359" s="60"/>
      <c r="ACV1359" s="60"/>
      <c r="ACW1359" s="60"/>
      <c r="ACX1359" s="60"/>
      <c r="ACY1359" s="60">
        <v>1.0440130698727901</v>
      </c>
      <c r="ACZ1359" s="60"/>
      <c r="ADA1359" s="60"/>
      <c r="ADB1359" s="60"/>
      <c r="ADC1359" s="60"/>
      <c r="ADD1359" s="60"/>
      <c r="ADE1359" s="60"/>
    </row>
    <row r="1360" spans="760:785" x14ac:dyDescent="0.25">
      <c r="ACF1360" s="60"/>
      <c r="ACG1360" s="60"/>
      <c r="ACH1360" s="60"/>
      <c r="ACI1360" s="60"/>
      <c r="ACJ1360" s="60"/>
      <c r="ACK1360" s="60"/>
      <c r="ACL1360" s="60"/>
      <c r="ACM1360" s="60"/>
      <c r="ACN1360" s="60"/>
      <c r="ACO1360" s="60"/>
      <c r="ACP1360" s="60"/>
      <c r="ACQ1360" s="60"/>
      <c r="ACR1360" s="60"/>
      <c r="ACS1360" s="60"/>
      <c r="ACT1360" s="60"/>
      <c r="ACU1360" s="60"/>
      <c r="ACV1360" s="60"/>
      <c r="ACW1360" s="60"/>
      <c r="ACX1360" s="60"/>
      <c r="ACY1360" s="60">
        <v>1.0439754208685601</v>
      </c>
      <c r="ACZ1360" s="60"/>
      <c r="ADA1360" s="60"/>
      <c r="ADB1360" s="60"/>
      <c r="ADC1360" s="60"/>
      <c r="ADD1360" s="60"/>
      <c r="ADE1360" s="60"/>
    </row>
    <row r="1361" spans="760:785" x14ac:dyDescent="0.25">
      <c r="ACF1361" s="60"/>
      <c r="ACG1361" s="60"/>
      <c r="ACH1361" s="60"/>
      <c r="ACI1361" s="60"/>
      <c r="ACJ1361" s="60"/>
      <c r="ACK1361" s="60"/>
      <c r="ACL1361" s="60"/>
      <c r="ACM1361" s="60"/>
      <c r="ACN1361" s="60"/>
      <c r="ACO1361" s="60"/>
      <c r="ACP1361" s="60"/>
      <c r="ACQ1361" s="60"/>
      <c r="ACR1361" s="60"/>
      <c r="ACS1361" s="60"/>
      <c r="ACT1361" s="60"/>
      <c r="ACU1361" s="60"/>
      <c r="ACV1361" s="60"/>
      <c r="ACW1361" s="60"/>
      <c r="ACX1361" s="60"/>
      <c r="ACY1361" s="60">
        <v>1.04396758356629</v>
      </c>
      <c r="ACZ1361" s="60"/>
      <c r="ADA1361" s="60"/>
      <c r="ADB1361" s="60"/>
      <c r="ADC1361" s="60"/>
      <c r="ADD1361" s="60"/>
      <c r="ADE1361" s="60"/>
    </row>
    <row r="1362" spans="760:785" x14ac:dyDescent="0.25">
      <c r="ACF1362" s="60"/>
      <c r="ACG1362" s="60"/>
      <c r="ACH1362" s="60"/>
      <c r="ACI1362" s="60"/>
      <c r="ACJ1362" s="60"/>
      <c r="ACK1362" s="60"/>
      <c r="ACL1362" s="60"/>
      <c r="ACM1362" s="60"/>
      <c r="ACN1362" s="60"/>
      <c r="ACO1362" s="60"/>
      <c r="ACP1362" s="60"/>
      <c r="ACQ1362" s="60"/>
      <c r="ACR1362" s="60"/>
      <c r="ACS1362" s="60"/>
      <c r="ACT1362" s="60"/>
      <c r="ACU1362" s="60"/>
      <c r="ACV1362" s="60"/>
      <c r="ACW1362" s="60"/>
      <c r="ACX1362" s="60"/>
      <c r="ACY1362" s="60">
        <v>1.0439479983851001</v>
      </c>
      <c r="ACZ1362" s="60"/>
      <c r="ADA1362" s="60"/>
      <c r="ADB1362" s="60"/>
      <c r="ADC1362" s="60"/>
      <c r="ADD1362" s="60"/>
      <c r="ADE1362" s="60"/>
    </row>
    <row r="1363" spans="760:785" x14ac:dyDescent="0.25">
      <c r="ACF1363" s="60"/>
      <c r="ACG1363" s="60"/>
      <c r="ACH1363" s="60"/>
      <c r="ACI1363" s="60"/>
      <c r="ACJ1363" s="60"/>
      <c r="ACK1363" s="60"/>
      <c r="ACL1363" s="60"/>
      <c r="ACM1363" s="60"/>
      <c r="ACN1363" s="60"/>
      <c r="ACO1363" s="60"/>
      <c r="ACP1363" s="60"/>
      <c r="ACQ1363" s="60"/>
      <c r="ACR1363" s="60"/>
      <c r="ACS1363" s="60"/>
      <c r="ACT1363" s="60"/>
      <c r="ACU1363" s="60"/>
      <c r="ACV1363" s="60"/>
      <c r="ACW1363" s="60"/>
      <c r="ACX1363" s="60"/>
      <c r="ACY1363" s="60">
        <v>1.04394206278837</v>
      </c>
      <c r="ACZ1363" s="60"/>
      <c r="ADA1363" s="60"/>
      <c r="ADB1363" s="60"/>
      <c r="ADC1363" s="60"/>
      <c r="ADD1363" s="60"/>
      <c r="ADE1363" s="60"/>
    </row>
    <row r="1364" spans="760:785" x14ac:dyDescent="0.25">
      <c r="ACF1364" s="60"/>
      <c r="ACG1364" s="60"/>
      <c r="ACH1364" s="60"/>
      <c r="ACI1364" s="60"/>
      <c r="ACJ1364" s="60"/>
      <c r="ACK1364" s="60"/>
      <c r="ACL1364" s="60"/>
      <c r="ACM1364" s="60"/>
      <c r="ACN1364" s="60"/>
      <c r="ACO1364" s="60"/>
      <c r="ACP1364" s="60"/>
      <c r="ACQ1364" s="60"/>
      <c r="ACR1364" s="60"/>
      <c r="ACS1364" s="60"/>
      <c r="ACT1364" s="60"/>
      <c r="ACU1364" s="60"/>
      <c r="ACV1364" s="60"/>
      <c r="ACW1364" s="60"/>
      <c r="ACX1364" s="60"/>
      <c r="ACY1364" s="60">
        <v>1.04391778211728</v>
      </c>
      <c r="ACZ1364" s="60"/>
      <c r="ADA1364" s="60"/>
      <c r="ADB1364" s="60"/>
      <c r="ADC1364" s="60"/>
      <c r="ADD1364" s="60"/>
      <c r="ADE1364" s="60"/>
    </row>
    <row r="1365" spans="760:785" x14ac:dyDescent="0.25">
      <c r="ACF1365" s="60"/>
      <c r="ACG1365" s="60"/>
      <c r="ACH1365" s="60"/>
      <c r="ACI1365" s="60"/>
      <c r="ACJ1365" s="60"/>
      <c r="ACK1365" s="60"/>
      <c r="ACL1365" s="60"/>
      <c r="ACM1365" s="60"/>
      <c r="ACN1365" s="60"/>
      <c r="ACO1365" s="60"/>
      <c r="ACP1365" s="60"/>
      <c r="ACQ1365" s="60"/>
      <c r="ACR1365" s="60"/>
      <c r="ACS1365" s="60"/>
      <c r="ACT1365" s="60"/>
      <c r="ACU1365" s="60"/>
      <c r="ACV1365" s="60"/>
      <c r="ACW1365" s="60"/>
      <c r="ACX1365" s="60"/>
      <c r="ACY1365" s="60">
        <v>1.04389516086921</v>
      </c>
      <c r="ACZ1365" s="60"/>
      <c r="ADA1365" s="60"/>
      <c r="ADB1365" s="60"/>
      <c r="ADC1365" s="60"/>
      <c r="ADD1365" s="60"/>
      <c r="ADE1365" s="60"/>
    </row>
    <row r="1366" spans="760:785" x14ac:dyDescent="0.25">
      <c r="ACF1366" s="60"/>
      <c r="ACG1366" s="60"/>
      <c r="ACH1366" s="60"/>
      <c r="ACI1366" s="60"/>
      <c r="ACJ1366" s="60"/>
      <c r="ACK1366" s="60"/>
      <c r="ACL1366" s="60"/>
      <c r="ACM1366" s="60"/>
      <c r="ACN1366" s="60"/>
      <c r="ACO1366" s="60"/>
      <c r="ACP1366" s="60"/>
      <c r="ACQ1366" s="60"/>
      <c r="ACR1366" s="60"/>
      <c r="ACS1366" s="60"/>
      <c r="ACT1366" s="60"/>
      <c r="ACU1366" s="60"/>
      <c r="ACV1366" s="60"/>
      <c r="ACW1366" s="60"/>
      <c r="ACX1366" s="60"/>
      <c r="ACY1366" s="60">
        <v>1.04387926566419</v>
      </c>
      <c r="ACZ1366" s="60"/>
      <c r="ADA1366" s="60"/>
      <c r="ADB1366" s="60"/>
      <c r="ADC1366" s="60"/>
      <c r="ADD1366" s="60"/>
      <c r="ADE1366" s="60"/>
    </row>
    <row r="1367" spans="760:785" x14ac:dyDescent="0.25">
      <c r="ACF1367" s="60"/>
      <c r="ACG1367" s="60"/>
      <c r="ACH1367" s="60"/>
      <c r="ACI1367" s="60"/>
      <c r="ACJ1367" s="60"/>
      <c r="ACK1367" s="60"/>
      <c r="ACL1367" s="60"/>
      <c r="ACM1367" s="60"/>
      <c r="ACN1367" s="60"/>
      <c r="ACO1367" s="60"/>
      <c r="ACP1367" s="60"/>
      <c r="ACQ1367" s="60"/>
      <c r="ACR1367" s="60"/>
      <c r="ACS1367" s="60"/>
      <c r="ACT1367" s="60"/>
      <c r="ACU1367" s="60"/>
      <c r="ACV1367" s="60"/>
      <c r="ACW1367" s="60"/>
      <c r="ACX1367" s="60"/>
      <c r="ACY1367" s="60">
        <v>1.0438773995667501</v>
      </c>
      <c r="ACZ1367" s="60"/>
      <c r="ADA1367" s="60"/>
      <c r="ADB1367" s="60"/>
      <c r="ADC1367" s="60"/>
      <c r="ADD1367" s="60"/>
      <c r="ADE1367" s="60"/>
    </row>
    <row r="1368" spans="760:785" x14ac:dyDescent="0.25">
      <c r="ACF1368" s="60"/>
      <c r="ACG1368" s="60"/>
      <c r="ACH1368" s="60"/>
      <c r="ACI1368" s="60"/>
      <c r="ACJ1368" s="60"/>
      <c r="ACK1368" s="60"/>
      <c r="ACL1368" s="60"/>
      <c r="ACM1368" s="60"/>
      <c r="ACN1368" s="60"/>
      <c r="ACO1368" s="60"/>
      <c r="ACP1368" s="60"/>
      <c r="ACQ1368" s="60"/>
      <c r="ACR1368" s="60"/>
      <c r="ACS1368" s="60"/>
      <c r="ACT1368" s="60"/>
      <c r="ACU1368" s="60"/>
      <c r="ACV1368" s="60"/>
      <c r="ACW1368" s="60"/>
      <c r="ACX1368" s="60"/>
      <c r="ACY1368" s="60">
        <v>1.0438503722002299</v>
      </c>
      <c r="ACZ1368" s="60"/>
      <c r="ADA1368" s="60"/>
      <c r="ADB1368" s="60"/>
      <c r="ADC1368" s="60"/>
      <c r="ADD1368" s="60"/>
      <c r="ADE1368" s="60"/>
    </row>
    <row r="1369" spans="760:785" x14ac:dyDescent="0.25">
      <c r="ACF1369" s="60"/>
      <c r="ACG1369" s="60"/>
      <c r="ACH1369" s="60"/>
      <c r="ACI1369" s="60"/>
      <c r="ACJ1369" s="60"/>
      <c r="ACK1369" s="60"/>
      <c r="ACL1369" s="60"/>
      <c r="ACM1369" s="60"/>
      <c r="ACN1369" s="60"/>
      <c r="ACO1369" s="60"/>
      <c r="ACP1369" s="60"/>
      <c r="ACQ1369" s="60"/>
      <c r="ACR1369" s="60"/>
      <c r="ACS1369" s="60"/>
      <c r="ACT1369" s="60"/>
      <c r="ACU1369" s="60"/>
      <c r="ACV1369" s="60"/>
      <c r="ACW1369" s="60"/>
      <c r="ACX1369" s="60"/>
      <c r="ACY1369" s="60">
        <v>1.04384078795195</v>
      </c>
      <c r="ACZ1369" s="60"/>
      <c r="ADA1369" s="60"/>
      <c r="ADB1369" s="60"/>
      <c r="ADC1369" s="60"/>
      <c r="ADD1369" s="60"/>
      <c r="ADE1369" s="60"/>
    </row>
    <row r="1370" spans="760:785" x14ac:dyDescent="0.25">
      <c r="ACF1370" s="60"/>
      <c r="ACG1370" s="60"/>
      <c r="ACH1370" s="60"/>
      <c r="ACI1370" s="60"/>
      <c r="ACJ1370" s="60"/>
      <c r="ACK1370" s="60"/>
      <c r="ACL1370" s="60"/>
      <c r="ACM1370" s="60"/>
      <c r="ACN1370" s="60"/>
      <c r="ACO1370" s="60"/>
      <c r="ACP1370" s="60"/>
      <c r="ACQ1370" s="60"/>
      <c r="ACR1370" s="60"/>
      <c r="ACS1370" s="60"/>
      <c r="ACT1370" s="60"/>
      <c r="ACU1370" s="60"/>
      <c r="ACV1370" s="60"/>
      <c r="ACW1370" s="60"/>
      <c r="ACX1370" s="60"/>
      <c r="ACY1370" s="60">
        <v>1.0437773101888399</v>
      </c>
      <c r="ACZ1370" s="60"/>
      <c r="ADA1370" s="60"/>
      <c r="ADB1370" s="60"/>
      <c r="ADC1370" s="60"/>
      <c r="ADD1370" s="60"/>
      <c r="ADE1370" s="60"/>
    </row>
    <row r="1371" spans="760:785" x14ac:dyDescent="0.25">
      <c r="ACF1371" s="60"/>
      <c r="ACG1371" s="60"/>
      <c r="ACH1371" s="60"/>
      <c r="ACI1371" s="60"/>
      <c r="ACJ1371" s="60"/>
      <c r="ACK1371" s="60"/>
      <c r="ACL1371" s="60"/>
      <c r="ACM1371" s="60"/>
      <c r="ACN1371" s="60"/>
      <c r="ACO1371" s="60"/>
      <c r="ACP1371" s="60"/>
      <c r="ACQ1371" s="60"/>
      <c r="ACR1371" s="60"/>
      <c r="ACS1371" s="60"/>
      <c r="ACT1371" s="60"/>
      <c r="ACU1371" s="60"/>
      <c r="ACV1371" s="60"/>
      <c r="ACW1371" s="60"/>
      <c r="ACX1371" s="60"/>
      <c r="ACY1371" s="60">
        <v>1.04366736123175</v>
      </c>
      <c r="ACZ1371" s="60"/>
      <c r="ADA1371" s="60"/>
      <c r="ADB1371" s="60"/>
      <c r="ADC1371" s="60"/>
      <c r="ADD1371" s="60"/>
      <c r="ADE1371" s="60"/>
    </row>
    <row r="1372" spans="760:785" x14ac:dyDescent="0.25">
      <c r="ACF1372" s="60"/>
      <c r="ACG1372" s="60"/>
      <c r="ACH1372" s="60"/>
      <c r="ACI1372" s="60"/>
      <c r="ACJ1372" s="60"/>
      <c r="ACK1372" s="60"/>
      <c r="ACL1372" s="60"/>
      <c r="ACM1372" s="60"/>
      <c r="ACN1372" s="60"/>
      <c r="ACO1372" s="60"/>
      <c r="ACP1372" s="60"/>
      <c r="ACQ1372" s="60"/>
      <c r="ACR1372" s="60"/>
      <c r="ACS1372" s="60"/>
      <c r="ACT1372" s="60"/>
      <c r="ACU1372" s="60"/>
      <c r="ACV1372" s="60"/>
      <c r="ACW1372" s="60"/>
      <c r="ACX1372" s="60"/>
      <c r="ACY1372" s="60">
        <v>1.0435579622798099</v>
      </c>
      <c r="ACZ1372" s="60"/>
      <c r="ADA1372" s="60"/>
      <c r="ADB1372" s="60"/>
      <c r="ADC1372" s="60"/>
      <c r="ADD1372" s="60"/>
      <c r="ADE1372" s="60"/>
    </row>
    <row r="1373" spans="760:785" x14ac:dyDescent="0.25">
      <c r="ACF1373" s="60"/>
      <c r="ACG1373" s="60"/>
      <c r="ACH1373" s="60"/>
      <c r="ACI1373" s="60"/>
      <c r="ACJ1373" s="60"/>
      <c r="ACK1373" s="60"/>
      <c r="ACL1373" s="60"/>
      <c r="ACM1373" s="60"/>
      <c r="ACN1373" s="60"/>
      <c r="ACO1373" s="60"/>
      <c r="ACP1373" s="60"/>
      <c r="ACQ1373" s="60"/>
      <c r="ACR1373" s="60"/>
      <c r="ACS1373" s="60"/>
      <c r="ACT1373" s="60"/>
      <c r="ACU1373" s="60"/>
      <c r="ACV1373" s="60"/>
      <c r="ACW1373" s="60"/>
      <c r="ACX1373" s="60"/>
      <c r="ACY1373" s="60">
        <v>1.0434461380178499</v>
      </c>
      <c r="ACZ1373" s="60"/>
      <c r="ADA1373" s="60"/>
      <c r="ADB1373" s="60"/>
      <c r="ADC1373" s="60"/>
      <c r="ADD1373" s="60"/>
      <c r="ADE1373" s="60"/>
    </row>
    <row r="1374" spans="760:785" x14ac:dyDescent="0.25">
      <c r="ACF1374" s="60"/>
      <c r="ACG1374" s="60"/>
      <c r="ACH1374" s="60"/>
      <c r="ACI1374" s="60"/>
      <c r="ACJ1374" s="60"/>
      <c r="ACK1374" s="60"/>
      <c r="ACL1374" s="60"/>
      <c r="ACM1374" s="60"/>
      <c r="ACN1374" s="60"/>
      <c r="ACO1374" s="60"/>
      <c r="ACP1374" s="60"/>
      <c r="ACQ1374" s="60"/>
      <c r="ACR1374" s="60"/>
      <c r="ACS1374" s="60"/>
      <c r="ACT1374" s="60"/>
      <c r="ACU1374" s="60"/>
      <c r="ACV1374" s="60"/>
      <c r="ACW1374" s="60"/>
      <c r="ACX1374" s="60"/>
      <c r="ACY1374" s="60">
        <v>1.0434370447182</v>
      </c>
      <c r="ACZ1374" s="60"/>
      <c r="ADA1374" s="60"/>
      <c r="ADB1374" s="60"/>
      <c r="ADC1374" s="60"/>
      <c r="ADD1374" s="60"/>
      <c r="ADE1374" s="60"/>
    </row>
    <row r="1375" spans="760:785" x14ac:dyDescent="0.25">
      <c r="ACF1375" s="60"/>
      <c r="ACG1375" s="60"/>
      <c r="ACH1375" s="60"/>
      <c r="ACI1375" s="60"/>
      <c r="ACJ1375" s="60"/>
      <c r="ACK1375" s="60"/>
      <c r="ACL1375" s="60"/>
      <c r="ACM1375" s="60"/>
      <c r="ACN1375" s="60"/>
      <c r="ACO1375" s="60"/>
      <c r="ACP1375" s="60"/>
      <c r="ACQ1375" s="60"/>
      <c r="ACR1375" s="60"/>
      <c r="ACS1375" s="60"/>
      <c r="ACT1375" s="60"/>
      <c r="ACU1375" s="60"/>
      <c r="ACV1375" s="60"/>
      <c r="ACW1375" s="60"/>
      <c r="ACX1375" s="60"/>
      <c r="ACY1375" s="60">
        <v>1.0434126929146299</v>
      </c>
      <c r="ACZ1375" s="60"/>
      <c r="ADA1375" s="60"/>
      <c r="ADB1375" s="60"/>
      <c r="ADC1375" s="60"/>
      <c r="ADD1375" s="60"/>
      <c r="ADE1375" s="60"/>
    </row>
    <row r="1376" spans="760:785" x14ac:dyDescent="0.25">
      <c r="ACF1376" s="60"/>
      <c r="ACG1376" s="60"/>
      <c r="ACH1376" s="60"/>
      <c r="ACI1376" s="60"/>
      <c r="ACJ1376" s="60"/>
      <c r="ACK1376" s="60"/>
      <c r="ACL1376" s="60"/>
      <c r="ACM1376" s="60"/>
      <c r="ACN1376" s="60"/>
      <c r="ACO1376" s="60"/>
      <c r="ACP1376" s="60"/>
      <c r="ACQ1376" s="60"/>
      <c r="ACR1376" s="60"/>
      <c r="ACS1376" s="60"/>
      <c r="ACT1376" s="60"/>
      <c r="ACU1376" s="60"/>
      <c r="ACV1376" s="60"/>
      <c r="ACW1376" s="60"/>
      <c r="ACX1376" s="60"/>
      <c r="ACY1376" s="60">
        <v>1.0433802014006399</v>
      </c>
      <c r="ACZ1376" s="60"/>
      <c r="ADA1376" s="60"/>
      <c r="ADB1376" s="60"/>
      <c r="ADC1376" s="60"/>
      <c r="ADD1376" s="60"/>
      <c r="ADE1376" s="60"/>
    </row>
    <row r="1377" spans="760:785" x14ac:dyDescent="0.25">
      <c r="ACF1377" s="60"/>
      <c r="ACG1377" s="60"/>
      <c r="ACH1377" s="60"/>
      <c r="ACI1377" s="60"/>
      <c r="ACJ1377" s="60"/>
      <c r="ACK1377" s="60"/>
      <c r="ACL1377" s="60"/>
      <c r="ACM1377" s="60"/>
      <c r="ACN1377" s="60"/>
      <c r="ACO1377" s="60"/>
      <c r="ACP1377" s="60"/>
      <c r="ACQ1377" s="60"/>
      <c r="ACR1377" s="60"/>
      <c r="ACS1377" s="60"/>
      <c r="ACT1377" s="60"/>
      <c r="ACU1377" s="60"/>
      <c r="ACV1377" s="60"/>
      <c r="ACW1377" s="60"/>
      <c r="ACX1377" s="60"/>
      <c r="ACY1377" s="60">
        <v>1.04334124376999</v>
      </c>
      <c r="ACZ1377" s="60"/>
      <c r="ADA1377" s="60"/>
      <c r="ADB1377" s="60"/>
      <c r="ADC1377" s="60"/>
      <c r="ADD1377" s="60"/>
      <c r="ADE1377" s="60"/>
    </row>
    <row r="1378" spans="760:785" x14ac:dyDescent="0.25">
      <c r="ACF1378" s="60"/>
      <c r="ACG1378" s="60"/>
      <c r="ACH1378" s="60"/>
      <c r="ACI1378" s="60"/>
      <c r="ACJ1378" s="60"/>
      <c r="ACK1378" s="60"/>
      <c r="ACL1378" s="60"/>
      <c r="ACM1378" s="60"/>
      <c r="ACN1378" s="60"/>
      <c r="ACO1378" s="60"/>
      <c r="ACP1378" s="60"/>
      <c r="ACQ1378" s="60"/>
      <c r="ACR1378" s="60"/>
      <c r="ACS1378" s="60"/>
      <c r="ACT1378" s="60"/>
      <c r="ACU1378" s="60"/>
      <c r="ACV1378" s="60"/>
      <c r="ACW1378" s="60"/>
      <c r="ACX1378" s="60"/>
      <c r="ACY1378" s="60">
        <v>1.0433267545734699</v>
      </c>
      <c r="ACZ1378" s="60"/>
      <c r="ADA1378" s="60"/>
      <c r="ADB1378" s="60"/>
      <c r="ADC1378" s="60"/>
      <c r="ADD1378" s="60"/>
      <c r="ADE1378" s="60"/>
    </row>
    <row r="1379" spans="760:785" x14ac:dyDescent="0.25">
      <c r="ACF1379" s="60"/>
      <c r="ACG1379" s="60"/>
      <c r="ACH1379" s="60"/>
      <c r="ACI1379" s="60"/>
      <c r="ACJ1379" s="60"/>
      <c r="ACK1379" s="60"/>
      <c r="ACL1379" s="60"/>
      <c r="ACM1379" s="60"/>
      <c r="ACN1379" s="60"/>
      <c r="ACO1379" s="60"/>
      <c r="ACP1379" s="60"/>
      <c r="ACQ1379" s="60"/>
      <c r="ACR1379" s="60"/>
      <c r="ACS1379" s="60"/>
      <c r="ACT1379" s="60"/>
      <c r="ACU1379" s="60"/>
      <c r="ACV1379" s="60"/>
      <c r="ACW1379" s="60"/>
      <c r="ACX1379" s="60"/>
      <c r="ACY1379" s="60">
        <v>1.04311869822064</v>
      </c>
      <c r="ACZ1379" s="60"/>
      <c r="ADA1379" s="60"/>
      <c r="ADB1379" s="60"/>
      <c r="ADC1379" s="60"/>
      <c r="ADD1379" s="60"/>
      <c r="ADE1379" s="60"/>
    </row>
    <row r="1380" spans="760:785" x14ac:dyDescent="0.25">
      <c r="ACF1380" s="60"/>
      <c r="ACG1380" s="60"/>
      <c r="ACH1380" s="60"/>
      <c r="ACI1380" s="60"/>
      <c r="ACJ1380" s="60"/>
      <c r="ACK1380" s="60"/>
      <c r="ACL1380" s="60"/>
      <c r="ACM1380" s="60"/>
      <c r="ACN1380" s="60"/>
      <c r="ACO1380" s="60"/>
      <c r="ACP1380" s="60"/>
      <c r="ACQ1380" s="60"/>
      <c r="ACR1380" s="60"/>
      <c r="ACS1380" s="60"/>
      <c r="ACT1380" s="60"/>
      <c r="ACU1380" s="60"/>
      <c r="ACV1380" s="60"/>
      <c r="ACW1380" s="60"/>
      <c r="ACX1380" s="60"/>
      <c r="ACY1380" s="60">
        <v>1.04309903716936</v>
      </c>
      <c r="ACZ1380" s="60"/>
      <c r="ADA1380" s="60"/>
      <c r="ADB1380" s="60"/>
      <c r="ADC1380" s="60"/>
      <c r="ADD1380" s="60"/>
      <c r="ADE1380" s="60"/>
    </row>
    <row r="1381" spans="760:785" x14ac:dyDescent="0.25">
      <c r="ACF1381" s="60"/>
      <c r="ACG1381" s="60"/>
      <c r="ACH1381" s="60"/>
      <c r="ACI1381" s="60"/>
      <c r="ACJ1381" s="60"/>
      <c r="ACK1381" s="60"/>
      <c r="ACL1381" s="60"/>
      <c r="ACM1381" s="60"/>
      <c r="ACN1381" s="60"/>
      <c r="ACO1381" s="60"/>
      <c r="ACP1381" s="60"/>
      <c r="ACQ1381" s="60"/>
      <c r="ACR1381" s="60"/>
      <c r="ACS1381" s="60"/>
      <c r="ACT1381" s="60"/>
      <c r="ACU1381" s="60"/>
      <c r="ACV1381" s="60"/>
      <c r="ACW1381" s="60"/>
      <c r="ACX1381" s="60"/>
      <c r="ACY1381" s="60">
        <v>1.0430656903245401</v>
      </c>
      <c r="ACZ1381" s="60"/>
      <c r="ADA1381" s="60"/>
      <c r="ADB1381" s="60"/>
      <c r="ADC1381" s="60"/>
      <c r="ADD1381" s="60"/>
      <c r="ADE1381" s="60"/>
    </row>
    <row r="1382" spans="760:785" x14ac:dyDescent="0.25">
      <c r="ACF1382" s="60"/>
      <c r="ACG1382" s="60"/>
      <c r="ACH1382" s="60"/>
      <c r="ACI1382" s="60"/>
      <c r="ACJ1382" s="60"/>
      <c r="ACK1382" s="60"/>
      <c r="ACL1382" s="60"/>
      <c r="ACM1382" s="60"/>
      <c r="ACN1382" s="60"/>
      <c r="ACO1382" s="60"/>
      <c r="ACP1382" s="60"/>
      <c r="ACQ1382" s="60"/>
      <c r="ACR1382" s="60"/>
      <c r="ACS1382" s="60"/>
      <c r="ACT1382" s="60"/>
      <c r="ACU1382" s="60"/>
      <c r="ACV1382" s="60"/>
      <c r="ACW1382" s="60"/>
      <c r="ACX1382" s="60"/>
      <c r="ACY1382" s="60">
        <v>1.0429645195912001</v>
      </c>
      <c r="ACZ1382" s="60"/>
      <c r="ADA1382" s="60"/>
      <c r="ADB1382" s="60"/>
      <c r="ADC1382" s="60"/>
      <c r="ADD1382" s="60"/>
      <c r="ADE1382" s="60"/>
    </row>
    <row r="1383" spans="760:785" x14ac:dyDescent="0.25">
      <c r="ACF1383" s="60"/>
      <c r="ACG1383" s="60"/>
      <c r="ACH1383" s="60"/>
      <c r="ACI1383" s="60"/>
      <c r="ACJ1383" s="60"/>
      <c r="ACK1383" s="60"/>
      <c r="ACL1383" s="60"/>
      <c r="ACM1383" s="60"/>
      <c r="ACN1383" s="60"/>
      <c r="ACO1383" s="60"/>
      <c r="ACP1383" s="60"/>
      <c r="ACQ1383" s="60"/>
      <c r="ACR1383" s="60"/>
      <c r="ACS1383" s="60"/>
      <c r="ACT1383" s="60"/>
      <c r="ACU1383" s="60"/>
      <c r="ACV1383" s="60"/>
      <c r="ACW1383" s="60"/>
      <c r="ACX1383" s="60"/>
      <c r="ACY1383" s="60">
        <v>1.04258406573343</v>
      </c>
      <c r="ACZ1383" s="60"/>
      <c r="ADA1383" s="60"/>
      <c r="ADB1383" s="60"/>
      <c r="ADC1383" s="60"/>
      <c r="ADD1383" s="60"/>
      <c r="ADE1383" s="60"/>
    </row>
    <row r="1384" spans="760:785" x14ac:dyDescent="0.25">
      <c r="ACF1384" s="60"/>
      <c r="ACG1384" s="60"/>
      <c r="ACH1384" s="60"/>
      <c r="ACI1384" s="60"/>
      <c r="ACJ1384" s="60"/>
      <c r="ACK1384" s="60"/>
      <c r="ACL1384" s="60"/>
      <c r="ACM1384" s="60"/>
      <c r="ACN1384" s="60"/>
      <c r="ACO1384" s="60"/>
      <c r="ACP1384" s="60"/>
      <c r="ACQ1384" s="60"/>
      <c r="ACR1384" s="60"/>
      <c r="ACS1384" s="60"/>
      <c r="ACT1384" s="60"/>
      <c r="ACU1384" s="60"/>
      <c r="ACV1384" s="60"/>
      <c r="ACW1384" s="60"/>
      <c r="ACX1384" s="60"/>
      <c r="ACY1384" s="60">
        <v>1.0425543444276699</v>
      </c>
      <c r="ACZ1384" s="60"/>
      <c r="ADA1384" s="60"/>
      <c r="ADB1384" s="60"/>
      <c r="ADC1384" s="60"/>
      <c r="ADD1384" s="60"/>
      <c r="ADE1384" s="60"/>
    </row>
    <row r="1385" spans="760:785" x14ac:dyDescent="0.25">
      <c r="ACF1385" s="60"/>
      <c r="ACG1385" s="60"/>
      <c r="ACH1385" s="60"/>
      <c r="ACI1385" s="60"/>
      <c r="ACJ1385" s="60"/>
      <c r="ACK1385" s="60"/>
      <c r="ACL1385" s="60"/>
      <c r="ACM1385" s="60"/>
      <c r="ACN1385" s="60"/>
      <c r="ACO1385" s="60"/>
      <c r="ACP1385" s="60"/>
      <c r="ACQ1385" s="60"/>
      <c r="ACR1385" s="60"/>
      <c r="ACS1385" s="60"/>
      <c r="ACT1385" s="60"/>
      <c r="ACU1385" s="60"/>
      <c r="ACV1385" s="60"/>
      <c r="ACW1385" s="60"/>
      <c r="ACX1385" s="60"/>
      <c r="ACY1385" s="60">
        <v>1.0425398975139999</v>
      </c>
      <c r="ACZ1385" s="60"/>
      <c r="ADA1385" s="60"/>
      <c r="ADB1385" s="60"/>
      <c r="ADC1385" s="60"/>
      <c r="ADD1385" s="60"/>
      <c r="ADE1385" s="60"/>
    </row>
    <row r="1386" spans="760:785" x14ac:dyDescent="0.25">
      <c r="ACF1386" s="60"/>
      <c r="ACG1386" s="60"/>
      <c r="ACH1386" s="60"/>
      <c r="ACI1386" s="60"/>
      <c r="ACJ1386" s="60"/>
      <c r="ACK1386" s="60"/>
      <c r="ACL1386" s="60"/>
      <c r="ACM1386" s="60"/>
      <c r="ACN1386" s="60"/>
      <c r="ACO1386" s="60"/>
      <c r="ACP1386" s="60"/>
      <c r="ACQ1386" s="60"/>
      <c r="ACR1386" s="60"/>
      <c r="ACS1386" s="60"/>
      <c r="ACT1386" s="60"/>
      <c r="ACU1386" s="60"/>
      <c r="ACV1386" s="60"/>
      <c r="ACW1386" s="60"/>
      <c r="ACX1386" s="60"/>
      <c r="ACY1386" s="60">
        <v>1.04227735985662</v>
      </c>
      <c r="ACZ1386" s="60"/>
      <c r="ADA1386" s="60"/>
      <c r="ADB1386" s="60"/>
      <c r="ADC1386" s="60"/>
      <c r="ADD1386" s="60"/>
      <c r="ADE1386" s="60"/>
    </row>
    <row r="1387" spans="760:785" x14ac:dyDescent="0.25">
      <c r="ACF1387" s="60"/>
      <c r="ACG1387" s="60"/>
      <c r="ACH1387" s="60"/>
      <c r="ACI1387" s="60"/>
      <c r="ACJ1387" s="60"/>
      <c r="ACK1387" s="60"/>
      <c r="ACL1387" s="60"/>
      <c r="ACM1387" s="60"/>
      <c r="ACN1387" s="60"/>
      <c r="ACO1387" s="60"/>
      <c r="ACP1387" s="60"/>
      <c r="ACQ1387" s="60"/>
      <c r="ACR1387" s="60"/>
      <c r="ACS1387" s="60"/>
      <c r="ACT1387" s="60"/>
      <c r="ACU1387" s="60"/>
      <c r="ACV1387" s="60"/>
      <c r="ACW1387" s="60"/>
      <c r="ACX1387" s="60"/>
      <c r="ACY1387" s="60">
        <v>1.0422643670501599</v>
      </c>
      <c r="ACZ1387" s="60"/>
      <c r="ADA1387" s="60"/>
      <c r="ADB1387" s="60"/>
      <c r="ADC1387" s="60"/>
      <c r="ADD1387" s="60"/>
      <c r="ADE1387" s="60"/>
    </row>
    <row r="1388" spans="760:785" x14ac:dyDescent="0.25">
      <c r="ACF1388" s="60"/>
      <c r="ACG1388" s="60"/>
      <c r="ACH1388" s="60"/>
      <c r="ACI1388" s="60"/>
      <c r="ACJ1388" s="60"/>
      <c r="ACK1388" s="60"/>
      <c r="ACL1388" s="60"/>
      <c r="ACM1388" s="60"/>
      <c r="ACN1388" s="60"/>
      <c r="ACO1388" s="60"/>
      <c r="ACP1388" s="60"/>
      <c r="ACQ1388" s="60"/>
      <c r="ACR1388" s="60"/>
      <c r="ACS1388" s="60"/>
      <c r="ACT1388" s="60"/>
      <c r="ACU1388" s="60"/>
      <c r="ACV1388" s="60"/>
      <c r="ACW1388" s="60"/>
      <c r="ACX1388" s="60"/>
      <c r="ACY1388" s="60">
        <v>1.04220626013018</v>
      </c>
      <c r="ACZ1388" s="60"/>
      <c r="ADA1388" s="60"/>
      <c r="ADB1388" s="60"/>
      <c r="ADC1388" s="60"/>
      <c r="ADD1388" s="60"/>
      <c r="ADE1388" s="60"/>
    </row>
    <row r="1389" spans="760:785" x14ac:dyDescent="0.25">
      <c r="ACF1389" s="60"/>
      <c r="ACG1389" s="60"/>
      <c r="ACH1389" s="60"/>
      <c r="ACI1389" s="60"/>
      <c r="ACJ1389" s="60"/>
      <c r="ACK1389" s="60"/>
      <c r="ACL1389" s="60"/>
      <c r="ACM1389" s="60"/>
      <c r="ACN1389" s="60"/>
      <c r="ACO1389" s="60"/>
      <c r="ACP1389" s="60"/>
      <c r="ACQ1389" s="60"/>
      <c r="ACR1389" s="60"/>
      <c r="ACS1389" s="60"/>
      <c r="ACT1389" s="60"/>
      <c r="ACU1389" s="60"/>
      <c r="ACV1389" s="60"/>
      <c r="ACW1389" s="60"/>
      <c r="ACX1389" s="60"/>
      <c r="ACY1389" s="60">
        <v>1.0420239998111001</v>
      </c>
      <c r="ACZ1389" s="60"/>
      <c r="ADA1389" s="60"/>
      <c r="ADB1389" s="60"/>
      <c r="ADC1389" s="60"/>
      <c r="ADD1389" s="60"/>
      <c r="ADE1389" s="60"/>
    </row>
    <row r="1390" spans="760:785" x14ac:dyDescent="0.25">
      <c r="ACF1390" s="60"/>
      <c r="ACG1390" s="60"/>
      <c r="ACH1390" s="60"/>
      <c r="ACI1390" s="60"/>
      <c r="ACJ1390" s="60"/>
      <c r="ACK1390" s="60"/>
      <c r="ACL1390" s="60"/>
      <c r="ACM1390" s="60"/>
      <c r="ACN1390" s="60"/>
      <c r="ACO1390" s="60"/>
      <c r="ACP1390" s="60"/>
      <c r="ACQ1390" s="60"/>
      <c r="ACR1390" s="60"/>
      <c r="ACS1390" s="60"/>
      <c r="ACT1390" s="60"/>
      <c r="ACU1390" s="60"/>
      <c r="ACV1390" s="60"/>
      <c r="ACW1390" s="60"/>
      <c r="ACX1390" s="60"/>
      <c r="ACY1390" s="60">
        <v>1.0419369517561401</v>
      </c>
      <c r="ACZ1390" s="60"/>
      <c r="ADA1390" s="60"/>
      <c r="ADB1390" s="60"/>
      <c r="ADC1390" s="60"/>
      <c r="ADD1390" s="60"/>
      <c r="ADE1390" s="60"/>
    </row>
    <row r="1391" spans="760:785" x14ac:dyDescent="0.25">
      <c r="ACF1391" s="60"/>
      <c r="ACG1391" s="60"/>
      <c r="ACH1391" s="60"/>
      <c r="ACI1391" s="60"/>
      <c r="ACJ1391" s="60"/>
      <c r="ACK1391" s="60"/>
      <c r="ACL1391" s="60"/>
      <c r="ACM1391" s="60"/>
      <c r="ACN1391" s="60"/>
      <c r="ACO1391" s="60"/>
      <c r="ACP1391" s="60"/>
      <c r="ACQ1391" s="60"/>
      <c r="ACR1391" s="60"/>
      <c r="ACS1391" s="60"/>
      <c r="ACT1391" s="60"/>
      <c r="ACU1391" s="60"/>
      <c r="ACV1391" s="60"/>
      <c r="ACW1391" s="60"/>
      <c r="ACX1391" s="60"/>
      <c r="ACY1391" s="60">
        <v>1.04188638175069</v>
      </c>
      <c r="ACZ1391" s="60"/>
      <c r="ADA1391" s="60"/>
      <c r="ADB1391" s="60"/>
      <c r="ADC1391" s="60"/>
      <c r="ADD1391" s="60"/>
      <c r="ADE1391" s="60"/>
    </row>
    <row r="1392" spans="760:785" x14ac:dyDescent="0.25">
      <c r="ACF1392" s="60"/>
      <c r="ACG1392" s="60"/>
      <c r="ACH1392" s="60"/>
      <c r="ACI1392" s="60"/>
      <c r="ACJ1392" s="60"/>
      <c r="ACK1392" s="60"/>
      <c r="ACL1392" s="60"/>
      <c r="ACM1392" s="60"/>
      <c r="ACN1392" s="60"/>
      <c r="ACO1392" s="60"/>
      <c r="ACP1392" s="60"/>
      <c r="ACQ1392" s="60"/>
      <c r="ACR1392" s="60"/>
      <c r="ACS1392" s="60"/>
      <c r="ACT1392" s="60"/>
      <c r="ACU1392" s="60"/>
      <c r="ACV1392" s="60"/>
      <c r="ACW1392" s="60"/>
      <c r="ACX1392" s="60"/>
      <c r="ACY1392" s="60">
        <v>1.0418168346516801</v>
      </c>
      <c r="ACZ1392" s="60"/>
      <c r="ADA1392" s="60"/>
      <c r="ADB1392" s="60"/>
      <c r="ADC1392" s="60"/>
      <c r="ADD1392" s="60"/>
      <c r="ADE1392" s="60"/>
    </row>
    <row r="1393" spans="760:785" x14ac:dyDescent="0.25">
      <c r="ACF1393" s="60"/>
      <c r="ACG1393" s="60"/>
      <c r="ACH1393" s="60"/>
      <c r="ACI1393" s="60"/>
      <c r="ACJ1393" s="60"/>
      <c r="ACK1393" s="60"/>
      <c r="ACL1393" s="60"/>
      <c r="ACM1393" s="60"/>
      <c r="ACN1393" s="60"/>
      <c r="ACO1393" s="60"/>
      <c r="ACP1393" s="60"/>
      <c r="ACQ1393" s="60"/>
      <c r="ACR1393" s="60"/>
      <c r="ACS1393" s="60"/>
      <c r="ACT1393" s="60"/>
      <c r="ACU1393" s="60"/>
      <c r="ACV1393" s="60"/>
      <c r="ACW1393" s="60"/>
      <c r="ACX1393" s="60"/>
      <c r="ACY1393" s="60">
        <v>1.04180059243638</v>
      </c>
      <c r="ACZ1393" s="60"/>
      <c r="ADA1393" s="60"/>
      <c r="ADB1393" s="60"/>
      <c r="ADC1393" s="60"/>
      <c r="ADD1393" s="60"/>
      <c r="ADE1393" s="60"/>
    </row>
    <row r="1394" spans="760:785" x14ac:dyDescent="0.25">
      <c r="ACF1394" s="60"/>
      <c r="ACG1394" s="60"/>
      <c r="ACH1394" s="60"/>
      <c r="ACI1394" s="60"/>
      <c r="ACJ1394" s="60"/>
      <c r="ACK1394" s="60"/>
      <c r="ACL1394" s="60"/>
      <c r="ACM1394" s="60"/>
      <c r="ACN1394" s="60"/>
      <c r="ACO1394" s="60"/>
      <c r="ACP1394" s="60"/>
      <c r="ACQ1394" s="60"/>
      <c r="ACR1394" s="60"/>
      <c r="ACS1394" s="60"/>
      <c r="ACT1394" s="60"/>
      <c r="ACU1394" s="60"/>
      <c r="ACV1394" s="60"/>
      <c r="ACW1394" s="60"/>
      <c r="ACX1394" s="60"/>
      <c r="ACY1394" s="60">
        <v>1.0417984969815599</v>
      </c>
      <c r="ACZ1394" s="60"/>
      <c r="ADA1394" s="60"/>
      <c r="ADB1394" s="60"/>
      <c r="ADC1394" s="60"/>
      <c r="ADD1394" s="60"/>
      <c r="ADE1394" s="60"/>
    </row>
    <row r="1395" spans="760:785" x14ac:dyDescent="0.25">
      <c r="ACF1395" s="60"/>
      <c r="ACG1395" s="60"/>
      <c r="ACH1395" s="60"/>
      <c r="ACI1395" s="60"/>
      <c r="ACJ1395" s="60"/>
      <c r="ACK1395" s="60"/>
      <c r="ACL1395" s="60"/>
      <c r="ACM1395" s="60"/>
      <c r="ACN1395" s="60"/>
      <c r="ACO1395" s="60"/>
      <c r="ACP1395" s="60"/>
      <c r="ACQ1395" s="60"/>
      <c r="ACR1395" s="60"/>
      <c r="ACS1395" s="60"/>
      <c r="ACT1395" s="60"/>
      <c r="ACU1395" s="60"/>
      <c r="ACV1395" s="60"/>
      <c r="ACW1395" s="60"/>
      <c r="ACX1395" s="60"/>
      <c r="ACY1395" s="60">
        <v>1.0417721928157599</v>
      </c>
      <c r="ACZ1395" s="60"/>
      <c r="ADA1395" s="60"/>
      <c r="ADB1395" s="60"/>
      <c r="ADC1395" s="60"/>
      <c r="ADD1395" s="60"/>
      <c r="ADE1395" s="60"/>
    </row>
    <row r="1396" spans="760:785" x14ac:dyDescent="0.25">
      <c r="ACF1396" s="60"/>
      <c r="ACG1396" s="60"/>
      <c r="ACH1396" s="60"/>
      <c r="ACI1396" s="60"/>
      <c r="ACJ1396" s="60"/>
      <c r="ACK1396" s="60"/>
      <c r="ACL1396" s="60"/>
      <c r="ACM1396" s="60"/>
      <c r="ACN1396" s="60"/>
      <c r="ACO1396" s="60"/>
      <c r="ACP1396" s="60"/>
      <c r="ACQ1396" s="60"/>
      <c r="ACR1396" s="60"/>
      <c r="ACS1396" s="60"/>
      <c r="ACT1396" s="60"/>
      <c r="ACU1396" s="60"/>
      <c r="ACV1396" s="60"/>
      <c r="ACW1396" s="60"/>
      <c r="ACX1396" s="60"/>
      <c r="ACY1396" s="60">
        <v>1.0417489405686899</v>
      </c>
      <c r="ACZ1396" s="60"/>
      <c r="ADA1396" s="60"/>
      <c r="ADB1396" s="60"/>
      <c r="ADC1396" s="60"/>
      <c r="ADD1396" s="60"/>
      <c r="ADE1396" s="60"/>
    </row>
    <row r="1397" spans="760:785" x14ac:dyDescent="0.25">
      <c r="ACF1397" s="60"/>
      <c r="ACG1397" s="60"/>
      <c r="ACH1397" s="60"/>
      <c r="ACI1397" s="60"/>
      <c r="ACJ1397" s="60"/>
      <c r="ACK1397" s="60"/>
      <c r="ACL1397" s="60"/>
      <c r="ACM1397" s="60"/>
      <c r="ACN1397" s="60"/>
      <c r="ACO1397" s="60"/>
      <c r="ACP1397" s="60"/>
      <c r="ACQ1397" s="60"/>
      <c r="ACR1397" s="60"/>
      <c r="ACS1397" s="60"/>
      <c r="ACT1397" s="60"/>
      <c r="ACU1397" s="60"/>
      <c r="ACV1397" s="60"/>
      <c r="ACW1397" s="60"/>
      <c r="ACX1397" s="60"/>
      <c r="ACY1397" s="60">
        <v>1.0417162481006399</v>
      </c>
      <c r="ACZ1397" s="60"/>
      <c r="ADA1397" s="60"/>
      <c r="ADB1397" s="60"/>
      <c r="ADC1397" s="60"/>
      <c r="ADD1397" s="60"/>
      <c r="ADE1397" s="60"/>
    </row>
    <row r="1398" spans="760:785" x14ac:dyDescent="0.25">
      <c r="ACF1398" s="60"/>
      <c r="ACG1398" s="60"/>
      <c r="ACH1398" s="60"/>
      <c r="ACI1398" s="60"/>
      <c r="ACJ1398" s="60"/>
      <c r="ACK1398" s="60"/>
      <c r="ACL1398" s="60"/>
      <c r="ACM1398" s="60"/>
      <c r="ACN1398" s="60"/>
      <c r="ACO1398" s="60"/>
      <c r="ACP1398" s="60"/>
      <c r="ACQ1398" s="60"/>
      <c r="ACR1398" s="60"/>
      <c r="ACS1398" s="60"/>
      <c r="ACT1398" s="60"/>
      <c r="ACU1398" s="60"/>
      <c r="ACV1398" s="60"/>
      <c r="ACW1398" s="60"/>
      <c r="ACX1398" s="60"/>
      <c r="ACY1398" s="60">
        <v>1.04169901030933</v>
      </c>
      <c r="ACZ1398" s="60"/>
      <c r="ADA1398" s="60"/>
      <c r="ADB1398" s="60"/>
      <c r="ADC1398" s="60"/>
      <c r="ADD1398" s="60"/>
      <c r="ADE1398" s="60"/>
    </row>
    <row r="1399" spans="760:785" x14ac:dyDescent="0.25">
      <c r="ACF1399" s="60"/>
      <c r="ACG1399" s="60"/>
      <c r="ACH1399" s="60"/>
      <c r="ACI1399" s="60"/>
      <c r="ACJ1399" s="60"/>
      <c r="ACK1399" s="60"/>
      <c r="ACL1399" s="60"/>
      <c r="ACM1399" s="60"/>
      <c r="ACN1399" s="60"/>
      <c r="ACO1399" s="60"/>
      <c r="ACP1399" s="60"/>
      <c r="ACQ1399" s="60"/>
      <c r="ACR1399" s="60"/>
      <c r="ACS1399" s="60"/>
      <c r="ACT1399" s="60"/>
      <c r="ACU1399" s="60"/>
      <c r="ACV1399" s="60"/>
      <c r="ACW1399" s="60"/>
      <c r="ACX1399" s="60"/>
      <c r="ACY1399" s="60">
        <v>1.04159574938624</v>
      </c>
      <c r="ACZ1399" s="60"/>
      <c r="ADA1399" s="60"/>
      <c r="ADB1399" s="60"/>
      <c r="ADC1399" s="60"/>
      <c r="ADD1399" s="60"/>
      <c r="ADE1399" s="60"/>
    </row>
    <row r="1400" spans="760:785" x14ac:dyDescent="0.25">
      <c r="ACF1400" s="60"/>
      <c r="ACG1400" s="60"/>
      <c r="ACH1400" s="60"/>
      <c r="ACI1400" s="60"/>
      <c r="ACJ1400" s="60"/>
      <c r="ACK1400" s="60"/>
      <c r="ACL1400" s="60"/>
      <c r="ACM1400" s="60"/>
      <c r="ACN1400" s="60"/>
      <c r="ACO1400" s="60"/>
      <c r="ACP1400" s="60"/>
      <c r="ACQ1400" s="60"/>
      <c r="ACR1400" s="60"/>
      <c r="ACS1400" s="60"/>
      <c r="ACT1400" s="60"/>
      <c r="ACU1400" s="60"/>
      <c r="ACV1400" s="60"/>
      <c r="ACW1400" s="60"/>
      <c r="ACX1400" s="60"/>
      <c r="ACY1400" s="60">
        <v>1.0414749894941</v>
      </c>
      <c r="ACZ1400" s="60"/>
      <c r="ADA1400" s="60"/>
      <c r="ADB1400" s="60"/>
      <c r="ADC1400" s="60"/>
      <c r="ADD1400" s="60"/>
      <c r="ADE1400" s="60"/>
    </row>
    <row r="1401" spans="760:785" x14ac:dyDescent="0.25">
      <c r="ACF1401" s="60"/>
      <c r="ACG1401" s="60"/>
      <c r="ACH1401" s="60"/>
      <c r="ACI1401" s="60"/>
      <c r="ACJ1401" s="60"/>
      <c r="ACK1401" s="60"/>
      <c r="ACL1401" s="60"/>
      <c r="ACM1401" s="60"/>
      <c r="ACN1401" s="60"/>
      <c r="ACO1401" s="60"/>
      <c r="ACP1401" s="60"/>
      <c r="ACQ1401" s="60"/>
      <c r="ACR1401" s="60"/>
      <c r="ACS1401" s="60"/>
      <c r="ACT1401" s="60"/>
      <c r="ACU1401" s="60"/>
      <c r="ACV1401" s="60"/>
      <c r="ACW1401" s="60"/>
      <c r="ACX1401" s="60"/>
      <c r="ACY1401" s="60">
        <v>1.0413775578894799</v>
      </c>
      <c r="ACZ1401" s="60"/>
      <c r="ADA1401" s="60"/>
      <c r="ADB1401" s="60"/>
      <c r="ADC1401" s="60"/>
      <c r="ADD1401" s="60"/>
      <c r="ADE1401" s="60"/>
    </row>
    <row r="1402" spans="760:785" x14ac:dyDescent="0.25">
      <c r="ACF1402" s="60"/>
      <c r="ACG1402" s="60"/>
      <c r="ACH1402" s="60"/>
      <c r="ACI1402" s="60"/>
      <c r="ACJ1402" s="60"/>
      <c r="ACK1402" s="60"/>
      <c r="ACL1402" s="60"/>
      <c r="ACM1402" s="60"/>
      <c r="ACN1402" s="60"/>
      <c r="ACO1402" s="60"/>
      <c r="ACP1402" s="60"/>
      <c r="ACQ1402" s="60"/>
      <c r="ACR1402" s="60"/>
      <c r="ACS1402" s="60"/>
      <c r="ACT1402" s="60"/>
      <c r="ACU1402" s="60"/>
      <c r="ACV1402" s="60"/>
      <c r="ACW1402" s="60"/>
      <c r="ACX1402" s="60"/>
      <c r="ACY1402" s="60">
        <v>1.04121570711182</v>
      </c>
      <c r="ACZ1402" s="60"/>
      <c r="ADA1402" s="60"/>
      <c r="ADB1402" s="60"/>
      <c r="ADC1402" s="60"/>
      <c r="ADD1402" s="60"/>
      <c r="ADE1402" s="60"/>
    </row>
    <row r="1403" spans="760:785" x14ac:dyDescent="0.25">
      <c r="ACF1403" s="60"/>
      <c r="ACG1403" s="60"/>
      <c r="ACH1403" s="60"/>
      <c r="ACI1403" s="60"/>
      <c r="ACJ1403" s="60"/>
      <c r="ACK1403" s="60"/>
      <c r="ACL1403" s="60"/>
      <c r="ACM1403" s="60"/>
      <c r="ACN1403" s="60"/>
      <c r="ACO1403" s="60"/>
      <c r="ACP1403" s="60"/>
      <c r="ACQ1403" s="60"/>
      <c r="ACR1403" s="60"/>
      <c r="ACS1403" s="60"/>
      <c r="ACT1403" s="60"/>
      <c r="ACU1403" s="60"/>
      <c r="ACV1403" s="60"/>
      <c r="ACW1403" s="60"/>
      <c r="ACX1403" s="60"/>
      <c r="ACY1403" s="60">
        <v>1.04120611067985</v>
      </c>
      <c r="ACZ1403" s="60"/>
      <c r="ADA1403" s="60"/>
      <c r="ADB1403" s="60"/>
      <c r="ADC1403" s="60"/>
      <c r="ADD1403" s="60"/>
      <c r="ADE1403" s="60"/>
    </row>
    <row r="1404" spans="760:785" x14ac:dyDescent="0.25">
      <c r="ACF1404" s="60"/>
      <c r="ACG1404" s="60"/>
      <c r="ACH1404" s="60"/>
      <c r="ACI1404" s="60"/>
      <c r="ACJ1404" s="60"/>
      <c r="ACK1404" s="60"/>
      <c r="ACL1404" s="60"/>
      <c r="ACM1404" s="60"/>
      <c r="ACN1404" s="60"/>
      <c r="ACO1404" s="60"/>
      <c r="ACP1404" s="60"/>
      <c r="ACQ1404" s="60"/>
      <c r="ACR1404" s="60"/>
      <c r="ACS1404" s="60"/>
      <c r="ACT1404" s="60"/>
      <c r="ACU1404" s="60"/>
      <c r="ACV1404" s="60"/>
      <c r="ACW1404" s="60"/>
      <c r="ACX1404" s="60"/>
      <c r="ACY1404" s="60">
        <v>1.04119126417375</v>
      </c>
      <c r="ACZ1404" s="60"/>
      <c r="ADA1404" s="60"/>
      <c r="ADB1404" s="60"/>
      <c r="ADC1404" s="60"/>
      <c r="ADD1404" s="60"/>
      <c r="ADE1404" s="60"/>
    </row>
    <row r="1405" spans="760:785" x14ac:dyDescent="0.25">
      <c r="ACF1405" s="60"/>
      <c r="ACG1405" s="60"/>
      <c r="ACH1405" s="60"/>
      <c r="ACI1405" s="60"/>
      <c r="ACJ1405" s="60"/>
      <c r="ACK1405" s="60"/>
      <c r="ACL1405" s="60"/>
      <c r="ACM1405" s="60"/>
      <c r="ACN1405" s="60"/>
      <c r="ACO1405" s="60"/>
      <c r="ACP1405" s="60"/>
      <c r="ACQ1405" s="60"/>
      <c r="ACR1405" s="60"/>
      <c r="ACS1405" s="60"/>
      <c r="ACT1405" s="60"/>
      <c r="ACU1405" s="60"/>
      <c r="ACV1405" s="60"/>
      <c r="ACW1405" s="60"/>
      <c r="ACX1405" s="60"/>
      <c r="ACY1405" s="60">
        <v>1.0411828418053499</v>
      </c>
      <c r="ACZ1405" s="60"/>
      <c r="ADA1405" s="60"/>
      <c r="ADB1405" s="60"/>
      <c r="ADC1405" s="60"/>
      <c r="ADD1405" s="60"/>
      <c r="ADE1405" s="60"/>
    </row>
    <row r="1406" spans="760:785" x14ac:dyDescent="0.25">
      <c r="ACF1406" s="60"/>
      <c r="ACG1406" s="60"/>
      <c r="ACH1406" s="60"/>
      <c r="ACI1406" s="60"/>
      <c r="ACJ1406" s="60"/>
      <c r="ACK1406" s="60"/>
      <c r="ACL1406" s="60"/>
      <c r="ACM1406" s="60"/>
      <c r="ACN1406" s="60"/>
      <c r="ACO1406" s="60"/>
      <c r="ACP1406" s="60"/>
      <c r="ACQ1406" s="60"/>
      <c r="ACR1406" s="60"/>
      <c r="ACS1406" s="60"/>
      <c r="ACT1406" s="60"/>
      <c r="ACU1406" s="60"/>
      <c r="ACV1406" s="60"/>
      <c r="ACW1406" s="60"/>
      <c r="ACX1406" s="60"/>
      <c r="ACY1406" s="60">
        <v>1.0410425053538099</v>
      </c>
      <c r="ACZ1406" s="60"/>
      <c r="ADA1406" s="60"/>
      <c r="ADB1406" s="60"/>
      <c r="ADC1406" s="60"/>
      <c r="ADD1406" s="60"/>
      <c r="ADE1406" s="60"/>
    </row>
    <row r="1407" spans="760:785" x14ac:dyDescent="0.25">
      <c r="ACF1407" s="60"/>
      <c r="ACG1407" s="60"/>
      <c r="ACH1407" s="60"/>
      <c r="ACI1407" s="60"/>
      <c r="ACJ1407" s="60"/>
      <c r="ACK1407" s="60"/>
      <c r="ACL1407" s="60"/>
      <c r="ACM1407" s="60"/>
      <c r="ACN1407" s="60"/>
      <c r="ACO1407" s="60"/>
      <c r="ACP1407" s="60"/>
      <c r="ACQ1407" s="60"/>
      <c r="ACR1407" s="60"/>
      <c r="ACS1407" s="60"/>
      <c r="ACT1407" s="60"/>
      <c r="ACU1407" s="60"/>
      <c r="ACV1407" s="60"/>
      <c r="ACW1407" s="60"/>
      <c r="ACX1407" s="60"/>
      <c r="ACY1407" s="60">
        <v>1.04101701072256</v>
      </c>
      <c r="ACZ1407" s="60"/>
      <c r="ADA1407" s="60"/>
      <c r="ADB1407" s="60"/>
      <c r="ADC1407" s="60"/>
      <c r="ADD1407" s="60"/>
      <c r="ADE1407" s="60"/>
    </row>
    <row r="1408" spans="760:785" x14ac:dyDescent="0.25">
      <c r="ACF1408" s="60"/>
      <c r="ACG1408" s="60"/>
      <c r="ACH1408" s="60"/>
      <c r="ACI1408" s="60"/>
      <c r="ACJ1408" s="60"/>
      <c r="ACK1408" s="60"/>
      <c r="ACL1408" s="60"/>
      <c r="ACM1408" s="60"/>
      <c r="ACN1408" s="60"/>
      <c r="ACO1408" s="60"/>
      <c r="ACP1408" s="60"/>
      <c r="ACQ1408" s="60"/>
      <c r="ACR1408" s="60"/>
      <c r="ACS1408" s="60"/>
      <c r="ACT1408" s="60"/>
      <c r="ACU1408" s="60"/>
      <c r="ACV1408" s="60"/>
      <c r="ACW1408" s="60"/>
      <c r="ACX1408" s="60"/>
      <c r="ACY1408" s="60">
        <v>1.04100186669782</v>
      </c>
      <c r="ACZ1408" s="60"/>
      <c r="ADA1408" s="60"/>
      <c r="ADB1408" s="60"/>
      <c r="ADC1408" s="60"/>
      <c r="ADD1408" s="60"/>
      <c r="ADE1408" s="60"/>
    </row>
    <row r="1409" spans="760:785" x14ac:dyDescent="0.25">
      <c r="ACF1409" s="60"/>
      <c r="ACG1409" s="60"/>
      <c r="ACH1409" s="60"/>
      <c r="ACI1409" s="60"/>
      <c r="ACJ1409" s="60"/>
      <c r="ACK1409" s="60"/>
      <c r="ACL1409" s="60"/>
      <c r="ACM1409" s="60"/>
      <c r="ACN1409" s="60"/>
      <c r="ACO1409" s="60"/>
      <c r="ACP1409" s="60"/>
      <c r="ACQ1409" s="60"/>
      <c r="ACR1409" s="60"/>
      <c r="ACS1409" s="60"/>
      <c r="ACT1409" s="60"/>
      <c r="ACU1409" s="60"/>
      <c r="ACV1409" s="60"/>
      <c r="ACW1409" s="60"/>
      <c r="ACX1409" s="60"/>
      <c r="ACY1409" s="60">
        <v>1.04082627960235</v>
      </c>
      <c r="ACZ1409" s="60"/>
      <c r="ADA1409" s="60"/>
      <c r="ADB1409" s="60"/>
      <c r="ADC1409" s="60"/>
      <c r="ADD1409" s="60"/>
      <c r="ADE1409" s="60"/>
    </row>
    <row r="1410" spans="760:785" x14ac:dyDescent="0.25">
      <c r="ACF1410" s="60"/>
      <c r="ACG1410" s="60"/>
      <c r="ACH1410" s="60"/>
      <c r="ACI1410" s="60"/>
      <c r="ACJ1410" s="60"/>
      <c r="ACK1410" s="60"/>
      <c r="ACL1410" s="60"/>
      <c r="ACM1410" s="60"/>
      <c r="ACN1410" s="60"/>
      <c r="ACO1410" s="60"/>
      <c r="ACP1410" s="60"/>
      <c r="ACQ1410" s="60"/>
      <c r="ACR1410" s="60"/>
      <c r="ACS1410" s="60"/>
      <c r="ACT1410" s="60"/>
      <c r="ACU1410" s="60"/>
      <c r="ACV1410" s="60"/>
      <c r="ACW1410" s="60"/>
      <c r="ACX1410" s="60"/>
      <c r="ACY1410" s="60">
        <v>1.04065714861081</v>
      </c>
      <c r="ACZ1410" s="60"/>
      <c r="ADA1410" s="60"/>
      <c r="ADB1410" s="60"/>
      <c r="ADC1410" s="60"/>
      <c r="ADD1410" s="60"/>
      <c r="ADE1410" s="60"/>
    </row>
    <row r="1411" spans="760:785" x14ac:dyDescent="0.25">
      <c r="ACF1411" s="60"/>
      <c r="ACG1411" s="60"/>
      <c r="ACH1411" s="60"/>
      <c r="ACI1411" s="60"/>
      <c r="ACJ1411" s="60"/>
      <c r="ACK1411" s="60"/>
      <c r="ACL1411" s="60"/>
      <c r="ACM1411" s="60"/>
      <c r="ACN1411" s="60"/>
      <c r="ACO1411" s="60"/>
      <c r="ACP1411" s="60"/>
      <c r="ACQ1411" s="60"/>
      <c r="ACR1411" s="60"/>
      <c r="ACS1411" s="60"/>
      <c r="ACT1411" s="60"/>
      <c r="ACU1411" s="60"/>
      <c r="ACV1411" s="60"/>
      <c r="ACW1411" s="60"/>
      <c r="ACX1411" s="60"/>
      <c r="ACY1411" s="60">
        <v>1.0406420160930101</v>
      </c>
      <c r="ACZ1411" s="60"/>
      <c r="ADA1411" s="60"/>
      <c r="ADB1411" s="60"/>
      <c r="ADC1411" s="60"/>
      <c r="ADD1411" s="60"/>
      <c r="ADE1411" s="60"/>
    </row>
    <row r="1412" spans="760:785" x14ac:dyDescent="0.25">
      <c r="ACF1412" s="60"/>
      <c r="ACG1412" s="60"/>
      <c r="ACH1412" s="60"/>
      <c r="ACI1412" s="60"/>
      <c r="ACJ1412" s="60"/>
      <c r="ACK1412" s="60"/>
      <c r="ACL1412" s="60"/>
      <c r="ACM1412" s="60"/>
      <c r="ACN1412" s="60"/>
      <c r="ACO1412" s="60"/>
      <c r="ACP1412" s="60"/>
      <c r="ACQ1412" s="60"/>
      <c r="ACR1412" s="60"/>
      <c r="ACS1412" s="60"/>
      <c r="ACT1412" s="60"/>
      <c r="ACU1412" s="60"/>
      <c r="ACV1412" s="60"/>
      <c r="ACW1412" s="60"/>
      <c r="ACX1412" s="60"/>
      <c r="ACY1412" s="60">
        <v>1.04062397756662</v>
      </c>
      <c r="ACZ1412" s="60"/>
      <c r="ADA1412" s="60"/>
      <c r="ADB1412" s="60"/>
      <c r="ADC1412" s="60"/>
      <c r="ADD1412" s="60"/>
      <c r="ADE1412" s="60"/>
    </row>
    <row r="1413" spans="760:785" x14ac:dyDescent="0.25">
      <c r="ACF1413" s="60"/>
      <c r="ACG1413" s="60"/>
      <c r="ACH1413" s="60"/>
      <c r="ACI1413" s="60"/>
      <c r="ACJ1413" s="60"/>
      <c r="ACK1413" s="60"/>
      <c r="ACL1413" s="60"/>
      <c r="ACM1413" s="60"/>
      <c r="ACN1413" s="60"/>
      <c r="ACO1413" s="60"/>
      <c r="ACP1413" s="60"/>
      <c r="ACQ1413" s="60"/>
      <c r="ACR1413" s="60"/>
      <c r="ACS1413" s="60"/>
      <c r="ACT1413" s="60"/>
      <c r="ACU1413" s="60"/>
      <c r="ACV1413" s="60"/>
      <c r="ACW1413" s="60"/>
      <c r="ACX1413" s="60"/>
      <c r="ACY1413" s="60">
        <v>1.04062189276247</v>
      </c>
      <c r="ACZ1413" s="60"/>
      <c r="ADA1413" s="60"/>
      <c r="ADB1413" s="60"/>
      <c r="ADC1413" s="60"/>
      <c r="ADD1413" s="60"/>
      <c r="ADE1413" s="60"/>
    </row>
    <row r="1414" spans="760:785" x14ac:dyDescent="0.25">
      <c r="ACF1414" s="60"/>
      <c r="ACG1414" s="60"/>
      <c r="ACH1414" s="60"/>
      <c r="ACI1414" s="60"/>
      <c r="ACJ1414" s="60"/>
      <c r="ACK1414" s="60"/>
      <c r="ACL1414" s="60"/>
      <c r="ACM1414" s="60"/>
      <c r="ACN1414" s="60"/>
      <c r="ACO1414" s="60"/>
      <c r="ACP1414" s="60"/>
      <c r="ACQ1414" s="60"/>
      <c r="ACR1414" s="60"/>
      <c r="ACS1414" s="60"/>
      <c r="ACT1414" s="60"/>
      <c r="ACU1414" s="60"/>
      <c r="ACV1414" s="60"/>
      <c r="ACW1414" s="60"/>
      <c r="ACX1414" s="60"/>
      <c r="ACY1414" s="60">
        <v>1.0405987627181199</v>
      </c>
      <c r="ACZ1414" s="60"/>
      <c r="ADA1414" s="60"/>
      <c r="ADB1414" s="60"/>
      <c r="ADC1414" s="60"/>
      <c r="ADD1414" s="60"/>
      <c r="ADE1414" s="60"/>
    </row>
    <row r="1415" spans="760:785" x14ac:dyDescent="0.25">
      <c r="ACF1415" s="60"/>
      <c r="ACG1415" s="60"/>
      <c r="ACH1415" s="60"/>
      <c r="ACI1415" s="60"/>
      <c r="ACJ1415" s="60"/>
      <c r="ACK1415" s="60"/>
      <c r="ACL1415" s="60"/>
      <c r="ACM1415" s="60"/>
      <c r="ACN1415" s="60"/>
      <c r="ACO1415" s="60"/>
      <c r="ACP1415" s="60"/>
      <c r="ACQ1415" s="60"/>
      <c r="ACR1415" s="60"/>
      <c r="ACS1415" s="60"/>
      <c r="ACT1415" s="60"/>
      <c r="ACU1415" s="60"/>
      <c r="ACV1415" s="60"/>
      <c r="ACW1415" s="60"/>
      <c r="ACX1415" s="60"/>
      <c r="ACY1415" s="60">
        <v>1.04034347630156</v>
      </c>
      <c r="ACZ1415" s="60"/>
      <c r="ADA1415" s="60"/>
      <c r="ADB1415" s="60"/>
      <c r="ADC1415" s="60"/>
      <c r="ADD1415" s="60"/>
      <c r="ADE1415" s="60"/>
    </row>
    <row r="1416" spans="760:785" x14ac:dyDescent="0.25">
      <c r="ACF1416" s="60"/>
      <c r="ACG1416" s="60"/>
      <c r="ACH1416" s="60"/>
      <c r="ACI1416" s="60"/>
      <c r="ACJ1416" s="60"/>
      <c r="ACK1416" s="60"/>
      <c r="ACL1416" s="60"/>
      <c r="ACM1416" s="60"/>
      <c r="ACN1416" s="60"/>
      <c r="ACO1416" s="312"/>
      <c r="ACP1416" s="60"/>
      <c r="ACQ1416" s="60"/>
      <c r="ACR1416" s="60"/>
      <c r="ACS1416" s="60"/>
      <c r="ACT1416" s="60"/>
      <c r="ACU1416" s="60"/>
      <c r="ACV1416" s="60"/>
      <c r="ACW1416" s="60"/>
      <c r="ACX1416" s="60"/>
      <c r="ACY1416" s="60">
        <v>1.04010765997648</v>
      </c>
      <c r="ACZ1416" s="60"/>
      <c r="ADA1416" s="60"/>
      <c r="ADB1416" s="60"/>
      <c r="ADC1416" s="60"/>
      <c r="ADD1416" s="60"/>
      <c r="ADE1416" s="60"/>
    </row>
    <row r="1417" spans="760:785" x14ac:dyDescent="0.25">
      <c r="ACF1417" s="60"/>
      <c r="ACG1417" s="60"/>
      <c r="ACH1417" s="60"/>
      <c r="ACI1417" s="60"/>
      <c r="ACJ1417" s="60"/>
      <c r="ACK1417" s="60"/>
      <c r="ACL1417" s="60"/>
      <c r="ACM1417" s="60"/>
      <c r="ACN1417" s="60"/>
      <c r="ACO1417" s="60"/>
      <c r="ACP1417" s="60"/>
      <c r="ACQ1417" s="60"/>
      <c r="ACR1417" s="60"/>
      <c r="ACS1417" s="60"/>
      <c r="ACT1417" s="60"/>
      <c r="ACU1417" s="60"/>
      <c r="ACV1417" s="60"/>
      <c r="ACW1417" s="60"/>
      <c r="ACX1417" s="60"/>
      <c r="ACY1417" s="60">
        <v>1.0399992310958299</v>
      </c>
      <c r="ACZ1417" s="60"/>
      <c r="ADA1417" s="60"/>
      <c r="ADB1417" s="60"/>
      <c r="ADC1417" s="60"/>
      <c r="ADD1417" s="60"/>
      <c r="ADE1417" s="60"/>
    </row>
    <row r="1418" spans="760:785" x14ac:dyDescent="0.25">
      <c r="ACF1418" s="60"/>
      <c r="ACG1418" s="60"/>
      <c r="ACH1418" s="60"/>
      <c r="ACI1418" s="60"/>
      <c r="ACJ1418" s="60"/>
      <c r="ACK1418" s="60"/>
      <c r="ACL1418" s="60"/>
      <c r="ACM1418" s="60"/>
      <c r="ACN1418" s="60"/>
      <c r="ACO1418" s="60"/>
      <c r="ACP1418" s="60"/>
      <c r="ACQ1418" s="60"/>
      <c r="ACR1418" s="60"/>
      <c r="ACS1418" s="60"/>
      <c r="ACT1418" s="60"/>
      <c r="ACU1418" s="60"/>
      <c r="ACV1418" s="60"/>
      <c r="ACW1418" s="60"/>
      <c r="ACX1418" s="60"/>
      <c r="ACY1418" s="60">
        <v>1.0399851609897199</v>
      </c>
      <c r="ACZ1418" s="60"/>
      <c r="ADA1418" s="60"/>
      <c r="ADB1418" s="60"/>
      <c r="ADC1418" s="60"/>
      <c r="ADD1418" s="60"/>
      <c r="ADE1418" s="60"/>
    </row>
    <row r="1419" spans="760:785" x14ac:dyDescent="0.25">
      <c r="ACF1419" s="60"/>
      <c r="ACG1419" s="60"/>
      <c r="ACH1419" s="60"/>
      <c r="ACI1419" s="60"/>
      <c r="ACJ1419" s="60"/>
      <c r="ACK1419" s="60"/>
      <c r="ACL1419" s="60"/>
      <c r="ACM1419" s="60"/>
      <c r="ACN1419" s="60"/>
      <c r="ACO1419" s="60"/>
      <c r="ACP1419" s="60"/>
      <c r="ACQ1419" s="60"/>
      <c r="ACR1419" s="60"/>
      <c r="ACS1419" s="60"/>
      <c r="ACT1419" s="60"/>
      <c r="ACU1419" s="60"/>
      <c r="ACV1419" s="60"/>
      <c r="ACW1419" s="60"/>
      <c r="ACX1419" s="60"/>
      <c r="ACY1419" s="60">
        <v>1.0399637099608501</v>
      </c>
      <c r="ACZ1419" s="60"/>
      <c r="ADA1419" s="60"/>
      <c r="ADB1419" s="60"/>
      <c r="ADC1419" s="60"/>
      <c r="ADD1419" s="60"/>
      <c r="ADE1419" s="60"/>
    </row>
    <row r="1420" spans="760:785" x14ac:dyDescent="0.25">
      <c r="ACF1420" s="60"/>
      <c r="ACG1420" s="60"/>
      <c r="ACH1420" s="60"/>
      <c r="ACI1420" s="60"/>
      <c r="ACJ1420" s="60"/>
      <c r="ACK1420" s="60"/>
      <c r="ACL1420" s="60"/>
      <c r="ACM1420" s="60"/>
      <c r="ACN1420" s="60"/>
      <c r="ACO1420" s="60"/>
      <c r="ACP1420" s="60"/>
      <c r="ACQ1420" s="60"/>
      <c r="ACR1420" s="60"/>
      <c r="ACS1420" s="60"/>
      <c r="ACT1420" s="60"/>
      <c r="ACU1420" s="60"/>
      <c r="ACV1420" s="60"/>
      <c r="ACW1420" s="60"/>
      <c r="ACX1420" s="60"/>
      <c r="ACY1420" s="60">
        <v>1.0398621007419599</v>
      </c>
      <c r="ACZ1420" s="60"/>
      <c r="ADA1420" s="60"/>
      <c r="ADB1420" s="60"/>
      <c r="ADC1420" s="60"/>
      <c r="ADD1420" s="60"/>
      <c r="ADE1420" s="60"/>
    </row>
    <row r="1421" spans="760:785" x14ac:dyDescent="0.25">
      <c r="ACF1421" s="60"/>
      <c r="ACG1421" s="60"/>
      <c r="ACH1421" s="60"/>
      <c r="ACI1421" s="60"/>
      <c r="ACJ1421" s="60"/>
      <c r="ACK1421" s="60"/>
      <c r="ACL1421" s="60"/>
      <c r="ACM1421" s="60"/>
      <c r="ACN1421" s="60"/>
      <c r="ACO1421" s="60"/>
      <c r="ACP1421" s="60"/>
      <c r="ACQ1421" s="60"/>
      <c r="ACR1421" s="60"/>
      <c r="ACS1421" s="60"/>
      <c r="ACT1421" s="60"/>
      <c r="ACU1421" s="60"/>
      <c r="ACV1421" s="60"/>
      <c r="ACW1421" s="60"/>
      <c r="ACX1421" s="60"/>
      <c r="ACY1421" s="60">
        <v>1.03984046332833</v>
      </c>
      <c r="ACZ1421" s="60"/>
      <c r="ADA1421" s="60"/>
      <c r="ADB1421" s="60"/>
      <c r="ADC1421" s="60"/>
      <c r="ADD1421" s="60"/>
      <c r="ADE1421" s="60"/>
    </row>
    <row r="1422" spans="760:785" x14ac:dyDescent="0.25">
      <c r="ACF1422" s="60"/>
      <c r="ACG1422" s="60"/>
      <c r="ACH1422" s="60"/>
      <c r="ACI1422" s="60"/>
      <c r="ACJ1422" s="60"/>
      <c r="ACK1422" s="60"/>
      <c r="ACL1422" s="60"/>
      <c r="ACM1422" s="60"/>
      <c r="ACN1422" s="60"/>
      <c r="ACO1422" s="60"/>
      <c r="ACP1422" s="60"/>
      <c r="ACQ1422" s="60"/>
      <c r="ACR1422" s="60"/>
      <c r="ACS1422" s="60"/>
      <c r="ACT1422" s="60"/>
      <c r="ACU1422" s="60"/>
      <c r="ACV1422" s="60"/>
      <c r="ACW1422" s="60"/>
      <c r="ACX1422" s="60"/>
      <c r="ACY1422" s="60">
        <v>1.0397061542131101</v>
      </c>
      <c r="ACZ1422" s="60"/>
      <c r="ADA1422" s="60"/>
      <c r="ADB1422" s="60"/>
      <c r="ADC1422" s="60"/>
      <c r="ADD1422" s="60"/>
      <c r="ADE1422" s="60"/>
    </row>
    <row r="1423" spans="760:785" x14ac:dyDescent="0.25">
      <c r="ACF1423" s="60"/>
      <c r="ACG1423" s="60"/>
      <c r="ACH1423" s="60"/>
      <c r="ACI1423" s="60"/>
      <c r="ACJ1423" s="60"/>
      <c r="ACK1423" s="60"/>
      <c r="ACL1423" s="60"/>
      <c r="ACM1423" s="60"/>
      <c r="ACN1423" s="60"/>
      <c r="ACO1423" s="60"/>
      <c r="ACP1423" s="60"/>
      <c r="ACQ1423" s="60"/>
      <c r="ACR1423" s="60"/>
      <c r="ACS1423" s="60"/>
      <c r="ACT1423" s="60"/>
      <c r="ACU1423" s="60"/>
      <c r="ACV1423" s="60"/>
      <c r="ACW1423" s="60"/>
      <c r="ACX1423" s="60"/>
      <c r="ACY1423" s="60">
        <v>1.0396088703506201</v>
      </c>
      <c r="ACZ1423" s="60"/>
      <c r="ADA1423" s="60"/>
      <c r="ADB1423" s="60"/>
      <c r="ADC1423" s="60"/>
      <c r="ADD1423" s="60"/>
      <c r="ADE1423" s="60"/>
    </row>
    <row r="1424" spans="760:785" x14ac:dyDescent="0.25">
      <c r="ACF1424" s="60"/>
      <c r="ACG1424" s="60"/>
      <c r="ACH1424" s="60"/>
      <c r="ACI1424" s="60"/>
      <c r="ACJ1424" s="60"/>
      <c r="ACK1424" s="60"/>
      <c r="ACL1424" s="60"/>
      <c r="ACM1424" s="60"/>
      <c r="ACN1424" s="60"/>
      <c r="ACO1424" s="60"/>
      <c r="ACP1424" s="60"/>
      <c r="ACQ1424" s="60"/>
      <c r="ACR1424" s="60"/>
      <c r="ACS1424" s="60"/>
      <c r="ACT1424" s="60"/>
      <c r="ACU1424" s="60"/>
      <c r="ACV1424" s="60"/>
      <c r="ACW1424" s="60"/>
      <c r="ACX1424" s="60"/>
      <c r="ACY1424" s="60">
        <v>1.0395047454770701</v>
      </c>
      <c r="ACZ1424" s="60"/>
      <c r="ADA1424" s="60"/>
      <c r="ADB1424" s="60"/>
      <c r="ADC1424" s="60"/>
      <c r="ADD1424" s="60"/>
      <c r="ADE1424" s="60"/>
    </row>
    <row r="1425" spans="760:785" x14ac:dyDescent="0.25">
      <c r="ACF1425" s="60"/>
      <c r="ACG1425" s="60"/>
      <c r="ACH1425" s="60"/>
      <c r="ACI1425" s="60"/>
      <c r="ACJ1425" s="60"/>
      <c r="ACK1425" s="60"/>
      <c r="ACL1425" s="60"/>
      <c r="ACM1425" s="60"/>
      <c r="ACN1425" s="60"/>
      <c r="ACO1425" s="60"/>
      <c r="ACP1425" s="60"/>
      <c r="ACQ1425" s="60"/>
      <c r="ACR1425" s="60"/>
      <c r="ACS1425" s="60"/>
      <c r="ACT1425" s="60"/>
      <c r="ACU1425" s="60"/>
      <c r="ACV1425" s="60"/>
      <c r="ACW1425" s="60"/>
      <c r="ACX1425" s="60"/>
      <c r="ACY1425" s="60">
        <v>1.0394590433097799</v>
      </c>
      <c r="ACZ1425" s="60"/>
      <c r="ADA1425" s="60"/>
      <c r="ADB1425" s="60"/>
      <c r="ADC1425" s="60"/>
      <c r="ADD1425" s="60"/>
      <c r="ADE1425" s="60"/>
    </row>
    <row r="1426" spans="760:785" x14ac:dyDescent="0.25">
      <c r="ACF1426" s="60"/>
      <c r="ACG1426" s="60"/>
      <c r="ACH1426" s="60"/>
      <c r="ACI1426" s="60"/>
      <c r="ACJ1426" s="60"/>
      <c r="ACK1426" s="60"/>
      <c r="ACL1426" s="60"/>
      <c r="ACM1426" s="60"/>
      <c r="ACN1426" s="60"/>
      <c r="ACO1426" s="60"/>
      <c r="ACP1426" s="60"/>
      <c r="ACQ1426" s="60"/>
      <c r="ACR1426" s="60"/>
      <c r="ACS1426" s="60"/>
      <c r="ACT1426" s="60"/>
      <c r="ACU1426" s="60"/>
      <c r="ACV1426" s="60"/>
      <c r="ACW1426" s="60"/>
      <c r="ACX1426" s="60"/>
      <c r="ACY1426" s="60">
        <v>1.03941501532985</v>
      </c>
      <c r="ACZ1426" s="60"/>
      <c r="ADA1426" s="60"/>
      <c r="ADB1426" s="60"/>
      <c r="ADC1426" s="60"/>
      <c r="ADD1426" s="60"/>
      <c r="ADE1426" s="60"/>
    </row>
    <row r="1427" spans="760:785" x14ac:dyDescent="0.25">
      <c r="ACF1427" s="60"/>
      <c r="ACG1427" s="60"/>
      <c r="ACH1427" s="60"/>
      <c r="ACI1427" s="60"/>
      <c r="ACJ1427" s="60"/>
      <c r="ACK1427" s="60"/>
      <c r="ACL1427" s="60"/>
      <c r="ACM1427" s="60"/>
      <c r="ACN1427" s="60"/>
      <c r="ACO1427" s="60"/>
      <c r="ACP1427" s="60"/>
      <c r="ACQ1427" s="60"/>
      <c r="ACR1427" s="60"/>
      <c r="ACS1427" s="60"/>
      <c r="ACT1427" s="60"/>
      <c r="ACU1427" s="60"/>
      <c r="ACV1427" s="60"/>
      <c r="ACW1427" s="60"/>
      <c r="ACX1427" s="60"/>
      <c r="ACY1427" s="60">
        <v>1.0393868803589801</v>
      </c>
      <c r="ACZ1427" s="60"/>
      <c r="ADA1427" s="60"/>
      <c r="ADB1427" s="60"/>
      <c r="ADC1427" s="60"/>
      <c r="ADD1427" s="60"/>
      <c r="ADE1427" s="60"/>
    </row>
    <row r="1428" spans="760:785" x14ac:dyDescent="0.25">
      <c r="ACF1428" s="60"/>
      <c r="ACG1428" s="60"/>
      <c r="ACH1428" s="60"/>
      <c r="ACI1428" s="60"/>
      <c r="ACJ1428" s="60"/>
      <c r="ACK1428" s="60"/>
      <c r="ACL1428" s="60"/>
      <c r="ACM1428" s="60"/>
      <c r="ACN1428" s="60"/>
      <c r="ACO1428" s="60"/>
      <c r="ACP1428" s="60"/>
      <c r="ACQ1428" s="60"/>
      <c r="ACR1428" s="60"/>
      <c r="ACS1428" s="60"/>
      <c r="ACT1428" s="60"/>
      <c r="ACU1428" s="60"/>
      <c r="ACV1428" s="60"/>
      <c r="ACW1428" s="60"/>
      <c r="ACX1428" s="60"/>
      <c r="ACY1428" s="60">
        <v>1.0393571080225701</v>
      </c>
      <c r="ACZ1428" s="60"/>
      <c r="ADA1428" s="60"/>
      <c r="ADB1428" s="60"/>
      <c r="ADC1428" s="60"/>
      <c r="ADD1428" s="60"/>
      <c r="ADE1428" s="60"/>
    </row>
    <row r="1429" spans="760:785" x14ac:dyDescent="0.25">
      <c r="ACF1429" s="60"/>
      <c r="ACG1429" s="60"/>
      <c r="ACH1429" s="60"/>
      <c r="ACI1429" s="60"/>
      <c r="ACJ1429" s="60"/>
      <c r="ACK1429" s="60"/>
      <c r="ACL1429" s="60"/>
      <c r="ACM1429" s="60"/>
      <c r="ACN1429" s="60"/>
      <c r="ACO1429" s="60"/>
      <c r="ACP1429" s="60"/>
      <c r="ACQ1429" s="60"/>
      <c r="ACR1429" s="60"/>
      <c r="ACS1429" s="60"/>
      <c r="ACT1429" s="60"/>
      <c r="ACU1429" s="60"/>
      <c r="ACV1429" s="60"/>
      <c r="ACW1429" s="60"/>
      <c r="ACX1429" s="60"/>
      <c r="ACY1429" s="60">
        <v>1.03922902297283</v>
      </c>
      <c r="ACZ1429" s="60"/>
      <c r="ADA1429" s="60"/>
      <c r="ADB1429" s="60"/>
      <c r="ADC1429" s="60"/>
      <c r="ADD1429" s="60"/>
      <c r="ADE1429" s="60"/>
    </row>
    <row r="1430" spans="760:785" x14ac:dyDescent="0.25">
      <c r="ACF1430" s="60"/>
      <c r="ACG1430" s="60"/>
      <c r="ACH1430" s="60"/>
      <c r="ACI1430" s="60"/>
      <c r="ACJ1430" s="60"/>
      <c r="ACK1430" s="60"/>
      <c r="ACL1430" s="60"/>
      <c r="ACM1430" s="60"/>
      <c r="ACN1430" s="60"/>
      <c r="ACO1430" s="60"/>
      <c r="ACP1430" s="60"/>
      <c r="ACQ1430" s="60"/>
      <c r="ACR1430" s="60"/>
      <c r="ACS1430" s="60"/>
      <c r="ACT1430" s="60"/>
      <c r="ACU1430" s="60"/>
      <c r="ACV1430" s="60"/>
      <c r="ACW1430" s="60"/>
      <c r="ACX1430" s="60"/>
      <c r="ACY1430" s="60">
        <v>1.0392059483493401</v>
      </c>
      <c r="ACZ1430" s="60"/>
      <c r="ADA1430" s="60"/>
      <c r="ADB1430" s="60"/>
      <c r="ADC1430" s="60"/>
      <c r="ADD1430" s="60"/>
      <c r="ADE1430" s="60"/>
    </row>
    <row r="1431" spans="760:785" x14ac:dyDescent="0.25">
      <c r="ACF1431" s="60"/>
      <c r="ACG1431" s="60"/>
      <c r="ACH1431" s="60"/>
      <c r="ACI1431" s="60"/>
      <c r="ACJ1431" s="60"/>
      <c r="ACK1431" s="60"/>
      <c r="ACL1431" s="60"/>
      <c r="ACM1431" s="60"/>
      <c r="ACN1431" s="60"/>
      <c r="ACO1431" s="60"/>
      <c r="ACP1431" s="60"/>
      <c r="ACQ1431" s="60"/>
      <c r="ACR1431" s="60"/>
      <c r="ACS1431" s="60"/>
      <c r="ACT1431" s="60"/>
      <c r="ACU1431" s="60"/>
      <c r="ACV1431" s="60"/>
      <c r="ACW1431" s="60"/>
      <c r="ACX1431" s="60"/>
      <c r="ACY1431" s="60">
        <v>1.0391769832633999</v>
      </c>
      <c r="ACZ1431" s="60"/>
      <c r="ADA1431" s="60"/>
      <c r="ADB1431" s="60"/>
      <c r="ADC1431" s="60"/>
      <c r="ADD1431" s="60"/>
      <c r="ADE1431" s="60"/>
    </row>
    <row r="1432" spans="760:785" x14ac:dyDescent="0.25">
      <c r="ACF1432" s="60"/>
      <c r="ACG1432" s="60"/>
      <c r="ACH1432" s="60"/>
      <c r="ACI1432" s="60"/>
      <c r="ACJ1432" s="60"/>
      <c r="ACK1432" s="60"/>
      <c r="ACL1432" s="60"/>
      <c r="ACM1432" s="60"/>
      <c r="ACN1432" s="60"/>
      <c r="ACO1432" s="60"/>
      <c r="ACP1432" s="60"/>
      <c r="ACQ1432" s="60"/>
      <c r="ACR1432" s="60"/>
      <c r="ACS1432" s="60"/>
      <c r="ACT1432" s="60"/>
      <c r="ACU1432" s="60"/>
      <c r="ACV1432" s="60"/>
      <c r="ACW1432" s="60"/>
      <c r="ACX1432" s="60"/>
      <c r="ACY1432" s="60">
        <v>1.0391543501223</v>
      </c>
      <c r="ACZ1432" s="60"/>
      <c r="ADA1432" s="60"/>
      <c r="ADB1432" s="60"/>
      <c r="ADC1432" s="60"/>
      <c r="ADD1432" s="60"/>
      <c r="ADE1432" s="60"/>
    </row>
    <row r="1433" spans="760:785" x14ac:dyDescent="0.25">
      <c r="ACF1433" s="60"/>
      <c r="ACG1433" s="60"/>
      <c r="ACH1433" s="60"/>
      <c r="ACI1433" s="60"/>
      <c r="ACJ1433" s="60"/>
      <c r="ACK1433" s="60"/>
      <c r="ACL1433" s="60"/>
      <c r="ACM1433" s="60"/>
      <c r="ACN1433" s="60"/>
      <c r="ACO1433" s="60"/>
      <c r="ACP1433" s="60"/>
      <c r="ACQ1433" s="60"/>
      <c r="ACR1433" s="60"/>
      <c r="ACS1433" s="60"/>
      <c r="ACT1433" s="60"/>
      <c r="ACU1433" s="60"/>
      <c r="ACV1433" s="60"/>
      <c r="ACW1433" s="60"/>
      <c r="ACX1433" s="60"/>
      <c r="ACY1433" s="60">
        <v>1.0391046795696799</v>
      </c>
      <c r="ACZ1433" s="60"/>
      <c r="ADA1433" s="60"/>
      <c r="ADB1433" s="60"/>
      <c r="ADC1433" s="60"/>
      <c r="ADD1433" s="60"/>
      <c r="ADE1433" s="60"/>
    </row>
    <row r="1434" spans="760:785" x14ac:dyDescent="0.25">
      <c r="ACF1434" s="60"/>
      <c r="ACG1434" s="60"/>
      <c r="ACH1434" s="60"/>
      <c r="ACI1434" s="60"/>
      <c r="ACJ1434" s="60"/>
      <c r="ACK1434" s="60"/>
      <c r="ACL1434" s="60"/>
      <c r="ACM1434" s="60"/>
      <c r="ACN1434" s="60"/>
      <c r="ACO1434" s="60"/>
      <c r="ACP1434" s="60"/>
      <c r="ACQ1434" s="60"/>
      <c r="ACR1434" s="60"/>
      <c r="ACS1434" s="60"/>
      <c r="ACT1434" s="60"/>
      <c r="ACU1434" s="60"/>
      <c r="ACV1434" s="60"/>
      <c r="ACW1434" s="60"/>
      <c r="ACX1434" s="60"/>
      <c r="ACY1434" s="60">
        <v>1.0391023741959999</v>
      </c>
      <c r="ACZ1434" s="60"/>
      <c r="ADA1434" s="60"/>
      <c r="ADB1434" s="60"/>
      <c r="ADC1434" s="60"/>
      <c r="ADD1434" s="60"/>
      <c r="ADE1434" s="60"/>
    </row>
    <row r="1435" spans="760:785" x14ac:dyDescent="0.25">
      <c r="ACF1435" s="60"/>
      <c r="ACG1435" s="60"/>
      <c r="ACH1435" s="60"/>
      <c r="ACI1435" s="60"/>
      <c r="ACJ1435" s="60"/>
      <c r="ACK1435" s="60"/>
      <c r="ACL1435" s="60"/>
      <c r="ACM1435" s="60"/>
      <c r="ACN1435" s="60"/>
      <c r="ACO1435" s="60"/>
      <c r="ACP1435" s="60"/>
      <c r="ACQ1435" s="60"/>
      <c r="ACR1435" s="60"/>
      <c r="ACS1435" s="60"/>
      <c r="ACT1435" s="60"/>
      <c r="ACU1435" s="60"/>
      <c r="ACV1435" s="60"/>
      <c r="ACW1435" s="60"/>
      <c r="ACX1435" s="60"/>
      <c r="ACY1435" s="60">
        <v>1.03894055352259</v>
      </c>
      <c r="ACZ1435" s="60"/>
      <c r="ADA1435" s="60"/>
      <c r="ADB1435" s="60"/>
      <c r="ADC1435" s="60"/>
      <c r="ADD1435" s="60"/>
      <c r="ADE1435" s="60"/>
    </row>
    <row r="1436" spans="760:785" x14ac:dyDescent="0.25">
      <c r="ACF1436" s="60"/>
      <c r="ACG1436" s="60"/>
      <c r="ACH1436" s="60"/>
      <c r="ACI1436" s="60"/>
      <c r="ACJ1436" s="60"/>
      <c r="ACK1436" s="60"/>
      <c r="ACL1436" s="60"/>
      <c r="ACM1436" s="60"/>
      <c r="ACN1436" s="60"/>
      <c r="ACO1436" s="60"/>
      <c r="ACP1436" s="60"/>
      <c r="ACQ1436" s="60"/>
      <c r="ACR1436" s="60"/>
      <c r="ACS1436" s="60"/>
      <c r="ACT1436" s="60"/>
      <c r="ACU1436" s="60"/>
      <c r="ACV1436" s="60"/>
      <c r="ACW1436" s="60"/>
      <c r="ACX1436" s="60"/>
      <c r="ACY1436" s="60">
        <v>1.03893847978763</v>
      </c>
      <c r="ACZ1436" s="60"/>
      <c r="ADA1436" s="60"/>
      <c r="ADB1436" s="60"/>
      <c r="ADC1436" s="60"/>
      <c r="ADD1436" s="60"/>
      <c r="ADE1436" s="60"/>
    </row>
    <row r="1437" spans="760:785" x14ac:dyDescent="0.25">
      <c r="ACF1437" s="60"/>
      <c r="ACG1437" s="60"/>
      <c r="ACH1437" s="60"/>
      <c r="ACI1437" s="60"/>
      <c r="ACJ1437" s="60"/>
      <c r="ACK1437" s="60"/>
      <c r="ACL1437" s="60"/>
      <c r="ACM1437" s="60"/>
      <c r="ACN1437" s="60"/>
      <c r="ACO1437" s="60"/>
      <c r="ACP1437" s="60"/>
      <c r="ACQ1437" s="60"/>
      <c r="ACR1437" s="60"/>
      <c r="ACS1437" s="60"/>
      <c r="ACT1437" s="60"/>
      <c r="ACU1437" s="60"/>
      <c r="ACV1437" s="60"/>
      <c r="ACW1437" s="60"/>
      <c r="ACX1437" s="60"/>
      <c r="ACY1437" s="60">
        <v>1.0387886962640001</v>
      </c>
      <c r="ACZ1437" s="60"/>
      <c r="ADA1437" s="60"/>
      <c r="ADB1437" s="60"/>
      <c r="ADC1437" s="60"/>
      <c r="ADD1437" s="60"/>
      <c r="ADE1437" s="60"/>
    </row>
    <row r="1438" spans="760:785" x14ac:dyDescent="0.25">
      <c r="ACF1438" s="60"/>
      <c r="ACG1438" s="60"/>
      <c r="ACH1438" s="60"/>
      <c r="ACI1438" s="60"/>
      <c r="ACJ1438" s="60"/>
      <c r="ACK1438" s="60"/>
      <c r="ACL1438" s="60"/>
      <c r="ACM1438" s="60"/>
      <c r="ACN1438" s="60"/>
      <c r="ACO1438" s="60"/>
      <c r="ACP1438" s="60"/>
      <c r="ACQ1438" s="60"/>
      <c r="ACR1438" s="60"/>
      <c r="ACS1438" s="60"/>
      <c r="ACT1438" s="60"/>
      <c r="ACU1438" s="60"/>
      <c r="ACV1438" s="60"/>
      <c r="ACW1438" s="60"/>
      <c r="ACX1438" s="60"/>
      <c r="ACY1438" s="60">
        <v>1.0387633873847799</v>
      </c>
      <c r="ACZ1438" s="60"/>
      <c r="ADA1438" s="60"/>
      <c r="ADB1438" s="60"/>
      <c r="ADC1438" s="60"/>
      <c r="ADD1438" s="60"/>
      <c r="ADE1438" s="60"/>
    </row>
    <row r="1439" spans="760:785" x14ac:dyDescent="0.25">
      <c r="ACF1439" s="60"/>
      <c r="ACG1439" s="60"/>
      <c r="ACH1439" s="60"/>
      <c r="ACI1439" s="60"/>
      <c r="ACJ1439" s="60"/>
      <c r="ACK1439" s="60"/>
      <c r="ACL1439" s="60"/>
      <c r="ACM1439" s="60"/>
      <c r="ACN1439" s="60"/>
      <c r="ACO1439" s="60"/>
      <c r="ACP1439" s="60"/>
      <c r="ACQ1439" s="60"/>
      <c r="ACR1439" s="60"/>
      <c r="ACS1439" s="60"/>
      <c r="ACT1439" s="60"/>
      <c r="ACU1439" s="60"/>
      <c r="ACV1439" s="60"/>
      <c r="ACW1439" s="60"/>
      <c r="ACX1439" s="60"/>
      <c r="ACY1439" s="60">
        <v>1.0387425867822699</v>
      </c>
      <c r="ACZ1439" s="60"/>
      <c r="ADA1439" s="60"/>
      <c r="ADB1439" s="60"/>
      <c r="ADC1439" s="60"/>
      <c r="ADD1439" s="60"/>
      <c r="ADE1439" s="60"/>
    </row>
    <row r="1440" spans="760:785" x14ac:dyDescent="0.25">
      <c r="ACF1440" s="60"/>
      <c r="ACG1440" s="60"/>
      <c r="ACH1440" s="60"/>
      <c r="ACI1440" s="60"/>
      <c r="ACJ1440" s="60"/>
      <c r="ACK1440" s="60"/>
      <c r="ACL1440" s="60"/>
      <c r="ACM1440" s="60"/>
      <c r="ACN1440" s="60"/>
      <c r="ACO1440" s="60"/>
      <c r="ACP1440" s="60"/>
      <c r="ACQ1440" s="60"/>
      <c r="ACR1440" s="60"/>
      <c r="ACS1440" s="60"/>
      <c r="ACT1440" s="60"/>
      <c r="ACU1440" s="60"/>
      <c r="ACV1440" s="60"/>
      <c r="ACW1440" s="60"/>
      <c r="ACX1440" s="60"/>
      <c r="ACY1440" s="60">
        <v>1.0385138850554601</v>
      </c>
      <c r="ACZ1440" s="60"/>
      <c r="ADA1440" s="60"/>
      <c r="ADB1440" s="60"/>
      <c r="ADC1440" s="60"/>
      <c r="ADD1440" s="60"/>
      <c r="ADE1440" s="60"/>
    </row>
    <row r="1441" spans="760:785" x14ac:dyDescent="0.25">
      <c r="ACF1441" s="60"/>
      <c r="ACG1441" s="60"/>
      <c r="ACH1441" s="60"/>
      <c r="ACI1441" s="60"/>
      <c r="ACJ1441" s="60"/>
      <c r="ACK1441" s="60"/>
      <c r="ACL1441" s="60"/>
      <c r="ACM1441" s="60"/>
      <c r="ACN1441" s="60"/>
      <c r="ACO1441" s="60"/>
      <c r="ACP1441" s="60"/>
      <c r="ACQ1441" s="60"/>
      <c r="ACR1441" s="60"/>
      <c r="ACS1441" s="60"/>
      <c r="ACT1441" s="60"/>
      <c r="ACU1441" s="60"/>
      <c r="ACV1441" s="60"/>
      <c r="ACW1441" s="60"/>
      <c r="ACX1441" s="60"/>
      <c r="ACY1441" s="60">
        <v>1.0384598434696299</v>
      </c>
      <c r="ACZ1441" s="60"/>
      <c r="ADA1441" s="60"/>
      <c r="ADB1441" s="60"/>
      <c r="ADC1441" s="60"/>
      <c r="ADD1441" s="60"/>
      <c r="ADE1441" s="60"/>
    </row>
    <row r="1442" spans="760:785" x14ac:dyDescent="0.25">
      <c r="ACF1442" s="60"/>
      <c r="ACG1442" s="60"/>
      <c r="ACH1442" s="60"/>
      <c r="ACI1442" s="60"/>
      <c r="ACJ1442" s="60"/>
      <c r="ACK1442" s="60"/>
      <c r="ACL1442" s="60"/>
      <c r="ACM1442" s="60"/>
      <c r="ACN1442" s="60"/>
      <c r="ACO1442" s="60"/>
      <c r="ACP1442" s="60"/>
      <c r="ACQ1442" s="60"/>
      <c r="ACR1442" s="60"/>
      <c r="ACS1442" s="60"/>
      <c r="ACT1442" s="60"/>
      <c r="ACU1442" s="60"/>
      <c r="ACV1442" s="60"/>
      <c r="ACW1442" s="60"/>
      <c r="ACX1442" s="60"/>
      <c r="ACY1442" s="60">
        <v>1.0383189555869099</v>
      </c>
      <c r="ACZ1442" s="60"/>
      <c r="ADA1442" s="60"/>
      <c r="ADB1442" s="60"/>
      <c r="ADC1442" s="60"/>
      <c r="ADD1442" s="60"/>
      <c r="ADE1442" s="60"/>
    </row>
    <row r="1443" spans="760:785" x14ac:dyDescent="0.25">
      <c r="ACF1443" s="60"/>
      <c r="ACG1443" s="60"/>
      <c r="ACH1443" s="60"/>
      <c r="ACI1443" s="60"/>
      <c r="ACJ1443" s="60"/>
      <c r="ACK1443" s="60"/>
      <c r="ACL1443" s="60"/>
      <c r="ACM1443" s="60"/>
      <c r="ACN1443" s="60"/>
      <c r="ACO1443" s="60"/>
      <c r="ACP1443" s="60"/>
      <c r="ACQ1443" s="60"/>
      <c r="ACR1443" s="60"/>
      <c r="ACS1443" s="60"/>
      <c r="ACT1443" s="60"/>
      <c r="ACU1443" s="60"/>
      <c r="ACV1443" s="60"/>
      <c r="ACW1443" s="60"/>
      <c r="ACX1443" s="60"/>
      <c r="ACY1443" s="60">
        <v>1.03820225200506</v>
      </c>
      <c r="ACZ1443" s="60"/>
      <c r="ADA1443" s="60"/>
      <c r="ADB1443" s="60"/>
      <c r="ADC1443" s="60"/>
      <c r="ADD1443" s="60"/>
      <c r="ADE1443" s="60"/>
    </row>
    <row r="1444" spans="760:785" x14ac:dyDescent="0.25">
      <c r="ACF1444" s="60"/>
      <c r="ACG1444" s="60"/>
      <c r="ACH1444" s="60"/>
      <c r="ACI1444" s="60"/>
      <c r="ACJ1444" s="60"/>
      <c r="ACK1444" s="60"/>
      <c r="ACL1444" s="60"/>
      <c r="ACM1444" s="60"/>
      <c r="ACN1444" s="60"/>
      <c r="ACO1444" s="60"/>
      <c r="ACP1444" s="60"/>
      <c r="ACQ1444" s="60"/>
      <c r="ACR1444" s="60"/>
      <c r="ACS1444" s="60"/>
      <c r="ACT1444" s="60"/>
      <c r="ACU1444" s="60"/>
      <c r="ACV1444" s="60"/>
      <c r="ACW1444" s="60"/>
      <c r="ACX1444" s="60"/>
      <c r="ACY1444" s="60">
        <v>1.0380681679328401</v>
      </c>
      <c r="ACZ1444" s="60"/>
      <c r="ADA1444" s="60"/>
      <c r="ADB1444" s="60"/>
      <c r="ADC1444" s="60"/>
      <c r="ADD1444" s="60"/>
      <c r="ADE1444" s="60"/>
    </row>
    <row r="1445" spans="760:785" x14ac:dyDescent="0.25">
      <c r="ACF1445" s="60"/>
      <c r="ACG1445" s="60"/>
      <c r="ACH1445" s="60"/>
      <c r="ACI1445" s="60"/>
      <c r="ACJ1445" s="60"/>
      <c r="ACK1445" s="60"/>
      <c r="ACL1445" s="60"/>
      <c r="ACM1445" s="60"/>
      <c r="ACN1445" s="60"/>
      <c r="ACO1445" s="60"/>
      <c r="ACP1445" s="60"/>
      <c r="ACQ1445" s="60"/>
      <c r="ACR1445" s="60"/>
      <c r="ACS1445" s="60"/>
      <c r="ACT1445" s="60"/>
      <c r="ACU1445" s="60"/>
      <c r="ACV1445" s="60"/>
      <c r="ACW1445" s="60"/>
      <c r="ACX1445" s="60"/>
      <c r="ACY1445" s="60">
        <v>1.03806217994207</v>
      </c>
      <c r="ACZ1445" s="60"/>
      <c r="ADA1445" s="60"/>
      <c r="ADB1445" s="60"/>
      <c r="ADC1445" s="60"/>
      <c r="ADD1445" s="60"/>
      <c r="ADE1445" s="60"/>
    </row>
    <row r="1446" spans="760:785" x14ac:dyDescent="0.25">
      <c r="ACF1446" s="60"/>
      <c r="ACG1446" s="60"/>
      <c r="ACH1446" s="60"/>
      <c r="ACI1446" s="60"/>
      <c r="ACJ1446" s="60"/>
      <c r="ACK1446" s="60"/>
      <c r="ACL1446" s="60"/>
      <c r="ACM1446" s="60"/>
      <c r="ACN1446" s="60"/>
      <c r="ACO1446" s="60"/>
      <c r="ACP1446" s="60"/>
      <c r="ACQ1446" s="60"/>
      <c r="ACR1446" s="60"/>
      <c r="ACS1446" s="60"/>
      <c r="ACT1446" s="60"/>
      <c r="ACU1446" s="60"/>
      <c r="ACV1446" s="60"/>
      <c r="ACW1446" s="60"/>
      <c r="ACX1446" s="60"/>
      <c r="ACY1446" s="60">
        <v>1.03805357646476</v>
      </c>
      <c r="ACZ1446" s="60"/>
      <c r="ADA1446" s="60"/>
      <c r="ADB1446" s="60"/>
      <c r="ADC1446" s="60"/>
      <c r="ADD1446" s="60"/>
      <c r="ADE1446" s="60"/>
    </row>
    <row r="1447" spans="760:785" x14ac:dyDescent="0.25">
      <c r="ACF1447" s="60"/>
      <c r="ACG1447" s="60"/>
      <c r="ACH1447" s="60"/>
      <c r="ACI1447" s="60"/>
      <c r="ACJ1447" s="60"/>
      <c r="ACK1447" s="60"/>
      <c r="ACL1447" s="60"/>
      <c r="ACM1447" s="60"/>
      <c r="ACN1447" s="60"/>
      <c r="ACO1447" s="60"/>
      <c r="ACP1447" s="60"/>
      <c r="ACQ1447" s="60"/>
      <c r="ACR1447" s="60"/>
      <c r="ACS1447" s="60"/>
      <c r="ACT1447" s="60"/>
      <c r="ACU1447" s="60"/>
      <c r="ACV1447" s="60"/>
      <c r="ACW1447" s="60"/>
      <c r="ACX1447" s="60"/>
      <c r="ACY1447" s="60">
        <v>1.0380386638505199</v>
      </c>
      <c r="ACZ1447" s="60"/>
      <c r="ADA1447" s="60"/>
      <c r="ADB1447" s="60"/>
      <c r="ADC1447" s="60"/>
      <c r="ADD1447" s="60"/>
      <c r="ADE1447" s="60"/>
    </row>
    <row r="1448" spans="760:785" x14ac:dyDescent="0.25">
      <c r="ACF1448" s="60"/>
      <c r="ACG1448" s="60"/>
      <c r="ACH1448" s="60"/>
      <c r="ACI1448" s="60"/>
      <c r="ACJ1448" s="60"/>
      <c r="ACK1448" s="60"/>
      <c r="ACL1448" s="60"/>
      <c r="ACM1448" s="60"/>
      <c r="ACN1448" s="60"/>
      <c r="ACO1448" s="60"/>
      <c r="ACP1448" s="60"/>
      <c r="ACQ1448" s="60"/>
      <c r="ACR1448" s="60"/>
      <c r="ACS1448" s="60"/>
      <c r="ACT1448" s="60"/>
      <c r="ACU1448" s="60"/>
      <c r="ACV1448" s="60"/>
      <c r="ACW1448" s="60"/>
      <c r="ACX1448" s="60"/>
      <c r="ACY1448" s="60">
        <v>1.03798326465944</v>
      </c>
      <c r="ACZ1448" s="60"/>
      <c r="ADA1448" s="60"/>
      <c r="ADB1448" s="60"/>
      <c r="ADC1448" s="60"/>
      <c r="ADD1448" s="60"/>
      <c r="ADE1448" s="60"/>
    </row>
    <row r="1449" spans="760:785" x14ac:dyDescent="0.25">
      <c r="ACF1449" s="60"/>
      <c r="ACG1449" s="60"/>
      <c r="ACH1449" s="60"/>
      <c r="ACI1449" s="60"/>
      <c r="ACJ1449" s="60"/>
      <c r="ACK1449" s="60"/>
      <c r="ACL1449" s="60"/>
      <c r="ACM1449" s="60"/>
      <c r="ACN1449" s="60"/>
      <c r="ACO1449" s="60"/>
      <c r="ACP1449" s="60"/>
      <c r="ACQ1449" s="60"/>
      <c r="ACR1449" s="60"/>
      <c r="ACS1449" s="60"/>
      <c r="ACT1449" s="60"/>
      <c r="ACU1449" s="60"/>
      <c r="ACV1449" s="60"/>
      <c r="ACW1449" s="60"/>
      <c r="ACX1449" s="60"/>
      <c r="ACY1449" s="60">
        <v>1.0379361394797999</v>
      </c>
      <c r="ACZ1449" s="60"/>
      <c r="ADA1449" s="60"/>
      <c r="ADB1449" s="60"/>
      <c r="ADC1449" s="60"/>
      <c r="ADD1449" s="60"/>
      <c r="ADE1449" s="60"/>
    </row>
    <row r="1450" spans="760:785" x14ac:dyDescent="0.25">
      <c r="ACF1450" s="60"/>
      <c r="ACG1450" s="60"/>
      <c r="ACH1450" s="60"/>
      <c r="ACI1450" s="60"/>
      <c r="ACJ1450" s="60"/>
      <c r="ACK1450" s="60"/>
      <c r="ACL1450" s="60"/>
      <c r="ACM1450" s="60"/>
      <c r="ACN1450" s="60"/>
      <c r="ACO1450" s="60"/>
      <c r="ACP1450" s="60"/>
      <c r="ACQ1450" s="60"/>
      <c r="ACR1450" s="60"/>
      <c r="ACS1450" s="60"/>
      <c r="ACT1450" s="60"/>
      <c r="ACU1450" s="60"/>
      <c r="ACV1450" s="60"/>
      <c r="ACW1450" s="60"/>
      <c r="ACX1450" s="60"/>
      <c r="ACY1450" s="60">
        <v>1.0378362715146401</v>
      </c>
      <c r="ACZ1450" s="60"/>
      <c r="ADA1450" s="60"/>
      <c r="ADB1450" s="60"/>
      <c r="ADC1450" s="60"/>
      <c r="ADD1450" s="60"/>
      <c r="ADE1450" s="60"/>
    </row>
    <row r="1451" spans="760:785" x14ac:dyDescent="0.25">
      <c r="ACF1451" s="60"/>
      <c r="ACG1451" s="60"/>
      <c r="ACH1451" s="60"/>
      <c r="ACI1451" s="60"/>
      <c r="ACJ1451" s="60"/>
      <c r="ACK1451" s="60"/>
      <c r="ACL1451" s="60"/>
      <c r="ACM1451" s="60"/>
      <c r="ACN1451" s="60"/>
      <c r="ACO1451" s="60"/>
      <c r="ACP1451" s="60"/>
      <c r="ACQ1451" s="60"/>
      <c r="ACR1451" s="60"/>
      <c r="ACS1451" s="60"/>
      <c r="ACT1451" s="60"/>
      <c r="ACU1451" s="60"/>
      <c r="ACV1451" s="60"/>
      <c r="ACW1451" s="60"/>
      <c r="ACX1451" s="60"/>
      <c r="ACY1451" s="60">
        <v>1.0378281754351599</v>
      </c>
      <c r="ACZ1451" s="60"/>
      <c r="ADA1451" s="60"/>
      <c r="ADB1451" s="60"/>
      <c r="ADC1451" s="60"/>
      <c r="ADD1451" s="60"/>
      <c r="ADE1451" s="60"/>
    </row>
    <row r="1452" spans="760:785" x14ac:dyDescent="0.25">
      <c r="ACF1452" s="60"/>
      <c r="ACG1452" s="60"/>
      <c r="ACH1452" s="60"/>
      <c r="ACI1452" s="60"/>
      <c r="ACJ1452" s="60"/>
      <c r="ACK1452" s="60"/>
      <c r="ACL1452" s="60"/>
      <c r="ACM1452" s="60"/>
      <c r="ACN1452" s="60"/>
      <c r="ACO1452" s="60"/>
      <c r="ACP1452" s="60"/>
      <c r="ACQ1452" s="60"/>
      <c r="ACR1452" s="60"/>
      <c r="ACS1452" s="60"/>
      <c r="ACT1452" s="60"/>
      <c r="ACU1452" s="60"/>
      <c r="ACV1452" s="60"/>
      <c r="ACW1452" s="60"/>
      <c r="ACX1452" s="60"/>
      <c r="ACY1452" s="60">
        <v>1.0377497832440801</v>
      </c>
      <c r="ACZ1452" s="60"/>
      <c r="ADA1452" s="60"/>
      <c r="ADB1452" s="60"/>
      <c r="ADC1452" s="60"/>
      <c r="ADD1452" s="60"/>
      <c r="ADE1452" s="60"/>
    </row>
    <row r="1453" spans="760:785" x14ac:dyDescent="0.25">
      <c r="ACF1453" s="60"/>
      <c r="ACG1453" s="60"/>
      <c r="ACH1453" s="60"/>
      <c r="ACI1453" s="60"/>
      <c r="ACJ1453" s="60"/>
      <c r="ACK1453" s="60"/>
      <c r="ACL1453" s="60"/>
      <c r="ACM1453" s="60"/>
      <c r="ACN1453" s="60"/>
      <c r="ACO1453" s="60"/>
      <c r="ACP1453" s="60"/>
      <c r="ACQ1453" s="60"/>
      <c r="ACR1453" s="60"/>
      <c r="ACS1453" s="60"/>
      <c r="ACT1453" s="60"/>
      <c r="ACU1453" s="60"/>
      <c r="ACV1453" s="60"/>
      <c r="ACW1453" s="60"/>
      <c r="ACX1453" s="60"/>
      <c r="ACY1453" s="60">
        <v>1.03760159001101</v>
      </c>
      <c r="ACZ1453" s="60"/>
      <c r="ADA1453" s="60"/>
      <c r="ADB1453" s="60"/>
      <c r="ADC1453" s="60"/>
      <c r="ADD1453" s="60"/>
      <c r="ADE1453" s="60"/>
    </row>
    <row r="1454" spans="760:785" x14ac:dyDescent="0.25">
      <c r="ACF1454" s="60"/>
      <c r="ACG1454" s="60"/>
      <c r="ACH1454" s="60"/>
      <c r="ACI1454" s="60"/>
      <c r="ACJ1454" s="60"/>
      <c r="ACK1454" s="60"/>
      <c r="ACL1454" s="60"/>
      <c r="ACM1454" s="60"/>
      <c r="ACN1454" s="60"/>
      <c r="ACO1454" s="60"/>
      <c r="ACP1454" s="60"/>
      <c r="ACQ1454" s="60"/>
      <c r="ACR1454" s="60"/>
      <c r="ACS1454" s="60"/>
      <c r="ACT1454" s="60"/>
      <c r="ACU1454" s="60"/>
      <c r="ACV1454" s="60"/>
      <c r="ACW1454" s="60"/>
      <c r="ACX1454" s="60"/>
      <c r="ACY1454" s="60">
        <v>1.03755349832407</v>
      </c>
      <c r="ACZ1454" s="60"/>
      <c r="ADA1454" s="60"/>
      <c r="ADB1454" s="60"/>
      <c r="ADC1454" s="60"/>
      <c r="ADD1454" s="60"/>
      <c r="ADE1454" s="60"/>
    </row>
    <row r="1455" spans="760:785" x14ac:dyDescent="0.25">
      <c r="ACF1455" s="60"/>
      <c r="ACG1455" s="60"/>
      <c r="ACH1455" s="60"/>
      <c r="ACI1455" s="60"/>
      <c r="ACJ1455" s="60"/>
      <c r="ACK1455" s="60"/>
      <c r="ACL1455" s="60"/>
      <c r="ACM1455" s="60"/>
      <c r="ACN1455" s="60"/>
      <c r="ACO1455" s="60"/>
      <c r="ACP1455" s="60"/>
      <c r="ACQ1455" s="60"/>
      <c r="ACR1455" s="60"/>
      <c r="ACS1455" s="60"/>
      <c r="ACT1455" s="60"/>
      <c r="ACU1455" s="60"/>
      <c r="ACV1455" s="60"/>
      <c r="ACW1455" s="60"/>
      <c r="ACX1455" s="60"/>
      <c r="ACY1455" s="60">
        <v>1.0375307433983201</v>
      </c>
      <c r="ACZ1455" s="60"/>
      <c r="ADA1455" s="60"/>
      <c r="ADB1455" s="60"/>
      <c r="ADC1455" s="60"/>
      <c r="ADD1455" s="60"/>
      <c r="ADE1455" s="60"/>
    </row>
    <row r="1456" spans="760:785" x14ac:dyDescent="0.25">
      <c r="ACF1456" s="60"/>
      <c r="ACG1456" s="60"/>
      <c r="ACH1456" s="60"/>
      <c r="ACI1456" s="60"/>
      <c r="ACJ1456" s="60"/>
      <c r="ACK1456" s="60"/>
      <c r="ACL1456" s="60"/>
      <c r="ACM1456" s="60"/>
      <c r="ACN1456" s="60"/>
      <c r="ACO1456" s="60"/>
      <c r="ACP1456" s="60"/>
      <c r="ACQ1456" s="60"/>
      <c r="ACR1456" s="60"/>
      <c r="ACS1456" s="60"/>
      <c r="ACT1456" s="60"/>
      <c r="ACU1456" s="60"/>
      <c r="ACV1456" s="60"/>
      <c r="ACW1456" s="60"/>
      <c r="ACX1456" s="60"/>
      <c r="ACY1456" s="60">
        <v>1.03748005859128</v>
      </c>
      <c r="ACZ1456" s="60"/>
      <c r="ADA1456" s="60"/>
      <c r="ADB1456" s="60"/>
      <c r="ADC1456" s="60"/>
      <c r="ADD1456" s="60"/>
      <c r="ADE1456" s="60"/>
    </row>
    <row r="1457" spans="760:785" x14ac:dyDescent="0.25">
      <c r="ACF1457" s="60"/>
      <c r="ACG1457" s="60"/>
      <c r="ACH1457" s="60"/>
      <c r="ACI1457" s="60"/>
      <c r="ACJ1457" s="60"/>
      <c r="ACK1457" s="60"/>
      <c r="ACL1457" s="60"/>
      <c r="ACM1457" s="60"/>
      <c r="ACN1457" s="60"/>
      <c r="ACO1457" s="60"/>
      <c r="ACP1457" s="60"/>
      <c r="ACQ1457" s="60"/>
      <c r="ACR1457" s="60"/>
      <c r="ACS1457" s="60"/>
      <c r="ACT1457" s="60"/>
      <c r="ACU1457" s="60"/>
      <c r="ACV1457" s="60"/>
      <c r="ACW1457" s="60"/>
      <c r="ACX1457" s="60"/>
      <c r="ACY1457" s="60">
        <v>1.0372820898377599</v>
      </c>
      <c r="ACZ1457" s="60"/>
      <c r="ADA1457" s="60"/>
      <c r="ADB1457" s="60"/>
      <c r="ADC1457" s="60"/>
      <c r="ADD1457" s="60"/>
      <c r="ADE1457" s="60"/>
    </row>
    <row r="1458" spans="760:785" x14ac:dyDescent="0.25">
      <c r="ACF1458" s="60"/>
      <c r="ACG1458" s="60"/>
      <c r="ACH1458" s="60"/>
      <c r="ACI1458" s="60"/>
      <c r="ACJ1458" s="60"/>
      <c r="ACK1458" s="60"/>
      <c r="ACL1458" s="60"/>
      <c r="ACM1458" s="60"/>
      <c r="ACN1458" s="60"/>
      <c r="ACO1458" s="60"/>
      <c r="ACP1458" s="60"/>
      <c r="ACQ1458" s="60"/>
      <c r="ACR1458" s="60"/>
      <c r="ACS1458" s="60"/>
      <c r="ACT1458" s="60"/>
      <c r="ACU1458" s="60"/>
      <c r="ACV1458" s="60"/>
      <c r="ACW1458" s="60"/>
      <c r="ACX1458" s="60"/>
      <c r="ACY1458" s="60">
        <v>1.03724662383417</v>
      </c>
      <c r="ACZ1458" s="60"/>
      <c r="ADA1458" s="60"/>
      <c r="ADB1458" s="60"/>
      <c r="ADC1458" s="60"/>
      <c r="ADD1458" s="60"/>
      <c r="ADE1458" s="60"/>
    </row>
    <row r="1459" spans="760:785" x14ac:dyDescent="0.25">
      <c r="ACF1459" s="60"/>
      <c r="ACG1459" s="60"/>
      <c r="ACH1459" s="60"/>
      <c r="ACI1459" s="60"/>
      <c r="ACJ1459" s="60"/>
      <c r="ACK1459" s="60"/>
      <c r="ACL1459" s="60"/>
      <c r="ACM1459" s="60"/>
      <c r="ACN1459" s="60"/>
      <c r="ACO1459" s="60"/>
      <c r="ACP1459" s="60"/>
      <c r="ACQ1459" s="60"/>
      <c r="ACR1459" s="60"/>
      <c r="ACS1459" s="60"/>
      <c r="ACT1459" s="60"/>
      <c r="ACU1459" s="60"/>
      <c r="ACV1459" s="60"/>
      <c r="ACW1459" s="60"/>
      <c r="ACX1459" s="60"/>
      <c r="ACY1459" s="60">
        <v>1.0372106457121499</v>
      </c>
      <c r="ACZ1459" s="60"/>
      <c r="ADA1459" s="60"/>
      <c r="ADB1459" s="60"/>
      <c r="ADC1459" s="60"/>
      <c r="ADD1459" s="60"/>
      <c r="ADE1459" s="60"/>
    </row>
    <row r="1460" spans="760:785" x14ac:dyDescent="0.25">
      <c r="ACF1460" s="60"/>
      <c r="ACG1460" s="60"/>
      <c r="ACH1460" s="60"/>
      <c r="ACI1460" s="60"/>
      <c r="ACJ1460" s="60"/>
      <c r="ACK1460" s="60"/>
      <c r="ACL1460" s="60"/>
      <c r="ACM1460" s="60"/>
      <c r="ACN1460" s="60"/>
      <c r="ACO1460" s="60"/>
      <c r="ACP1460" s="60"/>
      <c r="ACQ1460" s="60"/>
      <c r="ACR1460" s="60"/>
      <c r="ACS1460" s="60"/>
      <c r="ACT1460" s="60"/>
      <c r="ACU1460" s="60"/>
      <c r="ACV1460" s="60"/>
      <c r="ACW1460" s="60"/>
      <c r="ACX1460" s="60"/>
      <c r="ACY1460" s="60">
        <v>1.0371699928304401</v>
      </c>
      <c r="ACZ1460" s="60"/>
      <c r="ADA1460" s="60"/>
      <c r="ADB1460" s="60"/>
      <c r="ADC1460" s="60"/>
      <c r="ADD1460" s="60"/>
      <c r="ADE1460" s="60"/>
    </row>
    <row r="1461" spans="760:785" x14ac:dyDescent="0.25">
      <c r="ACF1461" s="60"/>
      <c r="ACG1461" s="60"/>
      <c r="ACH1461" s="60"/>
      <c r="ACI1461" s="60"/>
      <c r="ACJ1461" s="60"/>
      <c r="ACK1461" s="60"/>
      <c r="ACL1461" s="60"/>
      <c r="ACM1461" s="60"/>
      <c r="ACN1461" s="60"/>
      <c r="ACO1461" s="60"/>
      <c r="ACP1461" s="60"/>
      <c r="ACQ1461" s="60"/>
      <c r="ACR1461" s="60"/>
      <c r="ACS1461" s="60"/>
      <c r="ACT1461" s="60"/>
      <c r="ACU1461" s="60"/>
      <c r="ACV1461" s="60"/>
      <c r="ACW1461" s="60"/>
      <c r="ACX1461" s="60"/>
      <c r="ACY1461" s="60">
        <v>1.0370314194616099</v>
      </c>
      <c r="ACZ1461" s="60"/>
      <c r="ADA1461" s="60"/>
      <c r="ADB1461" s="60"/>
      <c r="ADC1461" s="60"/>
      <c r="ADD1461" s="60"/>
      <c r="ADE1461" s="60"/>
    </row>
    <row r="1462" spans="760:785" x14ac:dyDescent="0.25">
      <c r="ACF1462" s="60"/>
      <c r="ACG1462" s="60"/>
      <c r="ACH1462" s="60"/>
      <c r="ACI1462" s="60"/>
      <c r="ACJ1462" s="60"/>
      <c r="ACK1462" s="60"/>
      <c r="ACL1462" s="60"/>
      <c r="ACM1462" s="60"/>
      <c r="ACN1462" s="60"/>
      <c r="ACO1462" s="60"/>
      <c r="ACP1462" s="60"/>
      <c r="ACQ1462" s="60"/>
      <c r="ACR1462" s="60"/>
      <c r="ACS1462" s="60"/>
      <c r="ACT1462" s="60"/>
      <c r="ACU1462" s="60"/>
      <c r="ACV1462" s="60"/>
      <c r="ACW1462" s="60"/>
      <c r="ACX1462" s="60"/>
      <c r="ACY1462" s="60">
        <v>1.0370275523479699</v>
      </c>
      <c r="ACZ1462" s="60"/>
      <c r="ADA1462" s="60"/>
      <c r="ADB1462" s="60"/>
      <c r="ADC1462" s="60"/>
      <c r="ADD1462" s="60"/>
      <c r="ADE1462" s="60"/>
    </row>
    <row r="1463" spans="760:785" x14ac:dyDescent="0.25">
      <c r="ACF1463" s="60"/>
      <c r="ACG1463" s="60"/>
      <c r="ACH1463" s="60"/>
      <c r="ACI1463" s="60"/>
      <c r="ACJ1463" s="60"/>
      <c r="ACK1463" s="60"/>
      <c r="ACL1463" s="60"/>
      <c r="ACM1463" s="60"/>
      <c r="ACN1463" s="60"/>
      <c r="ACO1463" s="60"/>
      <c r="ACP1463" s="60"/>
      <c r="ACQ1463" s="60"/>
      <c r="ACR1463" s="60"/>
      <c r="ACS1463" s="60"/>
      <c r="ACT1463" s="60"/>
      <c r="ACU1463" s="60"/>
      <c r="ACV1463" s="60"/>
      <c r="ACW1463" s="60"/>
      <c r="ACX1463" s="60"/>
      <c r="ACY1463" s="60">
        <v>1.0369855529235099</v>
      </c>
      <c r="ACZ1463" s="60"/>
      <c r="ADA1463" s="60"/>
      <c r="ADB1463" s="60"/>
      <c r="ADC1463" s="60"/>
      <c r="ADD1463" s="60"/>
      <c r="ADE1463" s="60"/>
    </row>
    <row r="1464" spans="760:785" x14ac:dyDescent="0.25">
      <c r="ACF1464" s="60"/>
      <c r="ACG1464" s="60"/>
      <c r="ACH1464" s="60"/>
      <c r="ACI1464" s="60"/>
      <c r="ACJ1464" s="60"/>
      <c r="ACK1464" s="60"/>
      <c r="ACL1464" s="60"/>
      <c r="ACM1464" s="60"/>
      <c r="ACN1464" s="60"/>
      <c r="ACO1464" s="60"/>
      <c r="ACP1464" s="60"/>
      <c r="ACQ1464" s="60"/>
      <c r="ACR1464" s="60"/>
      <c r="ACS1464" s="60"/>
      <c r="ACT1464" s="60"/>
      <c r="ACU1464" s="60"/>
      <c r="ACV1464" s="60"/>
      <c r="ACW1464" s="60"/>
      <c r="ACX1464" s="60"/>
      <c r="ACY1464" s="60">
        <v>1.0369774384463999</v>
      </c>
      <c r="ACZ1464" s="60"/>
      <c r="ADA1464" s="60"/>
      <c r="ADB1464" s="60"/>
      <c r="ADC1464" s="60"/>
      <c r="ADD1464" s="60"/>
      <c r="ADE1464" s="60"/>
    </row>
    <row r="1465" spans="760:785" x14ac:dyDescent="0.25">
      <c r="ACF1465" s="60"/>
      <c r="ACG1465" s="60"/>
      <c r="ACH1465" s="60"/>
      <c r="ACI1465" s="60"/>
      <c r="ACJ1465" s="60"/>
      <c r="ACK1465" s="60"/>
      <c r="ACL1465" s="60"/>
      <c r="ACM1465" s="60"/>
      <c r="ACN1465" s="60"/>
      <c r="ACO1465" s="60"/>
      <c r="ACP1465" s="60"/>
      <c r="ACQ1465" s="60"/>
      <c r="ACR1465" s="60"/>
      <c r="ACS1465" s="60"/>
      <c r="ACT1465" s="60"/>
      <c r="ACU1465" s="60"/>
      <c r="ACV1465" s="60"/>
      <c r="ACW1465" s="60"/>
      <c r="ACX1465" s="60"/>
      <c r="ACY1465" s="60">
        <v>1.03689962715631</v>
      </c>
      <c r="ACZ1465" s="60"/>
      <c r="ADA1465" s="60"/>
      <c r="ADB1465" s="60"/>
      <c r="ADC1465" s="60"/>
      <c r="ADD1465" s="60"/>
      <c r="ADE1465" s="60"/>
    </row>
    <row r="1466" spans="760:785" x14ac:dyDescent="0.25">
      <c r="ACF1466" s="60"/>
      <c r="ACG1466" s="60"/>
      <c r="ACH1466" s="60"/>
      <c r="ACI1466" s="60"/>
      <c r="ACJ1466" s="60"/>
      <c r="ACK1466" s="60"/>
      <c r="ACL1466" s="60"/>
      <c r="ACM1466" s="60"/>
      <c r="ACN1466" s="60"/>
      <c r="ACO1466" s="60"/>
      <c r="ACP1466" s="60"/>
      <c r="ACQ1466" s="60"/>
      <c r="ACR1466" s="60"/>
      <c r="ACS1466" s="60"/>
      <c r="ACT1466" s="60"/>
      <c r="ACU1466" s="60"/>
      <c r="ACV1466" s="60"/>
      <c r="ACW1466" s="60"/>
      <c r="ACX1466" s="60"/>
      <c r="ACY1466" s="60">
        <v>1.0368628424537001</v>
      </c>
      <c r="ACZ1466" s="60"/>
      <c r="ADA1466" s="60"/>
      <c r="ADB1466" s="60"/>
      <c r="ADC1466" s="60"/>
      <c r="ADD1466" s="60"/>
      <c r="ADE1466" s="60"/>
    </row>
    <row r="1467" spans="760:785" x14ac:dyDescent="0.25">
      <c r="ACF1467" s="60"/>
      <c r="ACG1467" s="60"/>
      <c r="ACH1467" s="60"/>
      <c r="ACI1467" s="60"/>
      <c r="ACJ1467" s="60"/>
      <c r="ACK1467" s="60"/>
      <c r="ACL1467" s="60"/>
      <c r="ACM1467" s="60"/>
      <c r="ACN1467" s="60"/>
      <c r="ACO1467" s="60"/>
      <c r="ACP1467" s="60"/>
      <c r="ACQ1467" s="60"/>
      <c r="ACR1467" s="60"/>
      <c r="ACS1467" s="60"/>
      <c r="ACT1467" s="60"/>
      <c r="ACU1467" s="60"/>
      <c r="ACV1467" s="60"/>
      <c r="ACW1467" s="60"/>
      <c r="ACX1467" s="60"/>
      <c r="ACY1467" s="60">
        <v>1.0368524412215201</v>
      </c>
      <c r="ACZ1467" s="60"/>
      <c r="ADA1467" s="60"/>
      <c r="ADB1467" s="60"/>
      <c r="ADC1467" s="60"/>
      <c r="ADD1467" s="60"/>
      <c r="ADE1467" s="60"/>
    </row>
    <row r="1468" spans="760:785" x14ac:dyDescent="0.25">
      <c r="ACF1468" s="60"/>
      <c r="ACG1468" s="60"/>
      <c r="ACH1468" s="60"/>
      <c r="ACI1468" s="60"/>
      <c r="ACJ1468" s="60"/>
      <c r="ACK1468" s="60"/>
      <c r="ACL1468" s="60"/>
      <c r="ACM1468" s="60"/>
      <c r="ACN1468" s="60"/>
      <c r="ACO1468" s="60"/>
      <c r="ACP1468" s="60"/>
      <c r="ACQ1468" s="60"/>
      <c r="ACR1468" s="60"/>
      <c r="ACS1468" s="60"/>
      <c r="ACT1468" s="60"/>
      <c r="ACU1468" s="60"/>
      <c r="ACV1468" s="60"/>
      <c r="ACW1468" s="60"/>
      <c r="ACX1468" s="60"/>
      <c r="ACY1468" s="60">
        <v>1.03673902136673</v>
      </c>
      <c r="ACZ1468" s="60"/>
      <c r="ADA1468" s="60"/>
      <c r="ADB1468" s="60"/>
      <c r="ADC1468" s="60"/>
      <c r="ADD1468" s="60"/>
      <c r="ADE1468" s="60"/>
    </row>
    <row r="1469" spans="760:785" x14ac:dyDescent="0.25">
      <c r="ACF1469" s="60"/>
      <c r="ACG1469" s="60"/>
      <c r="ACH1469" s="60"/>
      <c r="ACI1469" s="60"/>
      <c r="ACJ1469" s="60"/>
      <c r="ACK1469" s="60"/>
      <c r="ACL1469" s="60"/>
      <c r="ACM1469" s="60"/>
      <c r="ACN1469" s="60"/>
      <c r="ACO1469" s="60"/>
      <c r="ACP1469" s="60"/>
      <c r="ACQ1469" s="60"/>
      <c r="ACR1469" s="60"/>
      <c r="ACS1469" s="60"/>
      <c r="ACT1469" s="60"/>
      <c r="ACU1469" s="60"/>
      <c r="ACV1469" s="60"/>
      <c r="ACW1469" s="60"/>
      <c r="ACX1469" s="60"/>
      <c r="ACY1469" s="60">
        <v>1.03669757397296</v>
      </c>
      <c r="ACZ1469" s="60"/>
      <c r="ADA1469" s="60"/>
      <c r="ADB1469" s="60"/>
      <c r="ADC1469" s="60"/>
      <c r="ADD1469" s="60"/>
      <c r="ADE1469" s="60"/>
    </row>
    <row r="1470" spans="760:785" x14ac:dyDescent="0.25">
      <c r="ACF1470" s="60"/>
      <c r="ACG1470" s="60"/>
      <c r="ACH1470" s="60"/>
      <c r="ACI1470" s="60"/>
      <c r="ACJ1470" s="60"/>
      <c r="ACK1470" s="60"/>
      <c r="ACL1470" s="60"/>
      <c r="ACM1470" s="60"/>
      <c r="ACN1470" s="60"/>
      <c r="ACO1470" s="60"/>
      <c r="ACP1470" s="60"/>
      <c r="ACQ1470" s="60"/>
      <c r="ACR1470" s="60"/>
      <c r="ACS1470" s="60"/>
      <c r="ACT1470" s="60"/>
      <c r="ACU1470" s="60"/>
      <c r="ACV1470" s="60"/>
      <c r="ACW1470" s="60"/>
      <c r="ACX1470" s="60"/>
      <c r="ACY1470" s="60">
        <v>1.0363877562624699</v>
      </c>
      <c r="ACZ1470" s="60"/>
      <c r="ADA1470" s="60"/>
      <c r="ADB1470" s="60"/>
      <c r="ADC1470" s="60"/>
      <c r="ADD1470" s="60"/>
      <c r="ADE1470" s="60"/>
    </row>
    <row r="1471" spans="760:785" x14ac:dyDescent="0.25">
      <c r="ACF1471" s="60"/>
      <c r="ACG1471" s="60"/>
      <c r="ACH1471" s="60"/>
      <c r="ACI1471" s="60"/>
      <c r="ACJ1471" s="60"/>
      <c r="ACK1471" s="60"/>
      <c r="ACL1471" s="60"/>
      <c r="ACM1471" s="60"/>
      <c r="ACN1471" s="60"/>
      <c r="ACO1471" s="60"/>
      <c r="ACP1471" s="60"/>
      <c r="ACQ1471" s="60"/>
      <c r="ACR1471" s="60"/>
      <c r="ACS1471" s="60"/>
      <c r="ACT1471" s="60"/>
      <c r="ACU1471" s="60"/>
      <c r="ACV1471" s="60"/>
      <c r="ACW1471" s="60"/>
      <c r="ACX1471" s="60"/>
      <c r="ACY1471" s="60">
        <v>1.0362827271861199</v>
      </c>
      <c r="ACZ1471" s="60"/>
      <c r="ADA1471" s="60"/>
      <c r="ADB1471" s="60"/>
      <c r="ADC1471" s="60"/>
      <c r="ADD1471" s="60"/>
      <c r="ADE1471" s="60"/>
    </row>
    <row r="1472" spans="760:785" x14ac:dyDescent="0.25">
      <c r="ACF1472" s="60"/>
      <c r="ACG1472" s="60"/>
      <c r="ACH1472" s="60"/>
      <c r="ACI1472" s="60"/>
      <c r="ACJ1472" s="60"/>
      <c r="ACK1472" s="60"/>
      <c r="ACL1472" s="60"/>
      <c r="ACM1472" s="60"/>
      <c r="ACN1472" s="60"/>
      <c r="ACO1472" s="60"/>
      <c r="ACP1472" s="60"/>
      <c r="ACQ1472" s="60"/>
      <c r="ACR1472" s="60"/>
      <c r="ACS1472" s="60"/>
      <c r="ACT1472" s="60"/>
      <c r="ACU1472" s="60"/>
      <c r="ACV1472" s="60"/>
      <c r="ACW1472" s="60"/>
      <c r="ACX1472" s="60"/>
      <c r="ACY1472" s="60">
        <v>1.0362778631366401</v>
      </c>
      <c r="ACZ1472" s="60"/>
      <c r="ADA1472" s="60"/>
      <c r="ADB1472" s="60"/>
      <c r="ADC1472" s="60"/>
      <c r="ADD1472" s="60"/>
      <c r="ADE1472" s="60"/>
    </row>
    <row r="1473" spans="760:785" x14ac:dyDescent="0.25">
      <c r="ACF1473" s="60"/>
      <c r="ACG1473" s="60"/>
      <c r="ACH1473" s="60"/>
      <c r="ACI1473" s="60"/>
      <c r="ACJ1473" s="60"/>
      <c r="ACK1473" s="60"/>
      <c r="ACL1473" s="60"/>
      <c r="ACM1473" s="60"/>
      <c r="ACN1473" s="60"/>
      <c r="ACO1473" s="60"/>
      <c r="ACP1473" s="60"/>
      <c r="ACQ1473" s="60"/>
      <c r="ACR1473" s="60"/>
      <c r="ACS1473" s="60"/>
      <c r="ACT1473" s="60"/>
      <c r="ACU1473" s="60"/>
      <c r="ACV1473" s="60"/>
      <c r="ACW1473" s="60"/>
      <c r="ACX1473" s="60"/>
      <c r="ACY1473" s="60">
        <v>1.03627586521021</v>
      </c>
      <c r="ACZ1473" s="60"/>
      <c r="ADA1473" s="60"/>
      <c r="ADB1473" s="60"/>
      <c r="ADC1473" s="60"/>
      <c r="ADD1473" s="60"/>
      <c r="ADE1473" s="60"/>
    </row>
    <row r="1474" spans="760:785" x14ac:dyDescent="0.25">
      <c r="ACF1474" s="60"/>
      <c r="ACG1474" s="60"/>
      <c r="ACH1474" s="60"/>
      <c r="ACI1474" s="60"/>
      <c r="ACJ1474" s="60"/>
      <c r="ACK1474" s="60"/>
      <c r="ACL1474" s="60"/>
      <c r="ACM1474" s="60"/>
      <c r="ACN1474" s="60"/>
      <c r="ACO1474" s="60"/>
      <c r="ACP1474" s="60"/>
      <c r="ACQ1474" s="60"/>
      <c r="ACR1474" s="60"/>
      <c r="ACS1474" s="60"/>
      <c r="ACT1474" s="60"/>
      <c r="ACU1474" s="60"/>
      <c r="ACV1474" s="60"/>
      <c r="ACW1474" s="60"/>
      <c r="ACX1474" s="60"/>
      <c r="ACY1474" s="60">
        <v>1.0362283398890599</v>
      </c>
      <c r="ACZ1474" s="60"/>
      <c r="ADA1474" s="60"/>
      <c r="ADB1474" s="60"/>
      <c r="ADC1474" s="60"/>
      <c r="ADD1474" s="60"/>
      <c r="ADE1474" s="60"/>
    </row>
    <row r="1475" spans="760:785" x14ac:dyDescent="0.25">
      <c r="ACF1475" s="60"/>
      <c r="ACG1475" s="60"/>
      <c r="ACH1475" s="60"/>
      <c r="ACI1475" s="60"/>
      <c r="ACJ1475" s="60"/>
      <c r="ACK1475" s="60"/>
      <c r="ACL1475" s="60"/>
      <c r="ACM1475" s="60"/>
      <c r="ACN1475" s="60"/>
      <c r="ACO1475" s="60"/>
      <c r="ACP1475" s="60"/>
      <c r="ACQ1475" s="60"/>
      <c r="ACR1475" s="60"/>
      <c r="ACS1475" s="60"/>
      <c r="ACT1475" s="60"/>
      <c r="ACU1475" s="60"/>
      <c r="ACV1475" s="60"/>
      <c r="ACW1475" s="60"/>
      <c r="ACX1475" s="60"/>
      <c r="ACY1475" s="60">
        <v>1.0360718498122401</v>
      </c>
      <c r="ACZ1475" s="60"/>
      <c r="ADA1475" s="60"/>
      <c r="ADB1475" s="60"/>
      <c r="ADC1475" s="60"/>
      <c r="ADD1475" s="60"/>
      <c r="ADE1475" s="60"/>
    </row>
    <row r="1476" spans="760:785" x14ac:dyDescent="0.25">
      <c r="ACF1476" s="60"/>
      <c r="ACG1476" s="60"/>
      <c r="ACH1476" s="60"/>
      <c r="ACI1476" s="60"/>
      <c r="ACJ1476" s="60"/>
      <c r="ACK1476" s="60"/>
      <c r="ACL1476" s="60"/>
      <c r="ACM1476" s="60"/>
      <c r="ACN1476" s="60"/>
      <c r="ACO1476" s="60"/>
      <c r="ACP1476" s="60"/>
      <c r="ACQ1476" s="60"/>
      <c r="ACR1476" s="60"/>
      <c r="ACS1476" s="60"/>
      <c r="ACT1476" s="60"/>
      <c r="ACU1476" s="60"/>
      <c r="ACV1476" s="60"/>
      <c r="ACW1476" s="60"/>
      <c r="ACX1476" s="60"/>
      <c r="ACY1476" s="60">
        <v>1.0360212122805501</v>
      </c>
      <c r="ACZ1476" s="60"/>
      <c r="ADA1476" s="60"/>
      <c r="ADB1476" s="60"/>
      <c r="ADC1476" s="60"/>
      <c r="ADD1476" s="60"/>
      <c r="ADE1476" s="60"/>
    </row>
    <row r="1477" spans="760:785" x14ac:dyDescent="0.25">
      <c r="ACF1477" s="60"/>
      <c r="ACG1477" s="60"/>
      <c r="ACH1477" s="60"/>
      <c r="ACI1477" s="60"/>
      <c r="ACJ1477" s="60"/>
      <c r="ACK1477" s="60"/>
      <c r="ACL1477" s="60"/>
      <c r="ACM1477" s="60"/>
      <c r="ACN1477" s="60"/>
      <c r="ACO1477" s="60"/>
      <c r="ACP1477" s="60"/>
      <c r="ACQ1477" s="60"/>
      <c r="ACR1477" s="60"/>
      <c r="ACS1477" s="60"/>
      <c r="ACT1477" s="60"/>
      <c r="ACU1477" s="60"/>
      <c r="ACV1477" s="60"/>
      <c r="ACW1477" s="60"/>
      <c r="ACX1477" s="60"/>
      <c r="ACY1477" s="60">
        <v>1.0359535087629299</v>
      </c>
      <c r="ACZ1477" s="60"/>
      <c r="ADA1477" s="60"/>
      <c r="ADB1477" s="60"/>
      <c r="ADC1477" s="60"/>
      <c r="ADD1477" s="60"/>
      <c r="ADE1477" s="60"/>
    </row>
    <row r="1478" spans="760:785" x14ac:dyDescent="0.25">
      <c r="ACF1478" s="60"/>
      <c r="ACG1478" s="60"/>
      <c r="ACH1478" s="60"/>
      <c r="ACI1478" s="60"/>
      <c r="ACJ1478" s="60"/>
      <c r="ACK1478" s="60"/>
      <c r="ACL1478" s="60"/>
      <c r="ACM1478" s="60"/>
      <c r="ACN1478" s="60"/>
      <c r="ACO1478" s="60"/>
      <c r="ACP1478" s="60"/>
      <c r="ACQ1478" s="60"/>
      <c r="ACR1478" s="60"/>
      <c r="ACS1478" s="60"/>
      <c r="ACT1478" s="60"/>
      <c r="ACU1478" s="60"/>
      <c r="ACV1478" s="60"/>
      <c r="ACW1478" s="60"/>
      <c r="ACX1478" s="60"/>
      <c r="ACY1478" s="60">
        <v>1.0359113786970999</v>
      </c>
      <c r="ACZ1478" s="60"/>
      <c r="ADA1478" s="60"/>
      <c r="ADB1478" s="60"/>
      <c r="ADC1478" s="60"/>
      <c r="ADD1478" s="60"/>
      <c r="ADE1478" s="60"/>
    </row>
    <row r="1479" spans="760:785" x14ac:dyDescent="0.25">
      <c r="ACF1479" s="60"/>
      <c r="ACG1479" s="60"/>
      <c r="ACH1479" s="60"/>
      <c r="ACI1479" s="60"/>
      <c r="ACJ1479" s="60"/>
      <c r="ACK1479" s="60"/>
      <c r="ACL1479" s="60"/>
      <c r="ACM1479" s="60"/>
      <c r="ACN1479" s="60"/>
      <c r="ACO1479" s="60"/>
      <c r="ACP1479" s="60"/>
      <c r="ACQ1479" s="60"/>
      <c r="ACR1479" s="60"/>
      <c r="ACS1479" s="60"/>
      <c r="ACT1479" s="60"/>
      <c r="ACU1479" s="60"/>
      <c r="ACV1479" s="60"/>
      <c r="ACW1479" s="60"/>
      <c r="ACX1479" s="60"/>
      <c r="ACY1479" s="60">
        <v>1.03579948876161</v>
      </c>
      <c r="ACZ1479" s="60"/>
      <c r="ADA1479" s="60"/>
      <c r="ADB1479" s="60"/>
      <c r="ADC1479" s="60"/>
      <c r="ADD1479" s="60"/>
      <c r="ADE1479" s="60"/>
    </row>
    <row r="1480" spans="760:785" x14ac:dyDescent="0.25">
      <c r="ACF1480" s="60"/>
      <c r="ACG1480" s="60"/>
      <c r="ACH1480" s="60"/>
      <c r="ACI1480" s="60"/>
      <c r="ACJ1480" s="60"/>
      <c r="ACK1480" s="60"/>
      <c r="ACL1480" s="60"/>
      <c r="ACM1480" s="60"/>
      <c r="ACN1480" s="60"/>
      <c r="ACO1480" s="60"/>
      <c r="ACP1480" s="60"/>
      <c r="ACQ1480" s="60"/>
      <c r="ACR1480" s="60"/>
      <c r="ACS1480" s="60"/>
      <c r="ACT1480" s="60"/>
      <c r="ACU1480" s="60"/>
      <c r="ACV1480" s="60"/>
      <c r="ACW1480" s="60"/>
      <c r="ACX1480" s="60"/>
      <c r="ACY1480" s="60">
        <v>1.03559824962414</v>
      </c>
      <c r="ACZ1480" s="60"/>
      <c r="ADA1480" s="60"/>
      <c r="ADB1480" s="60"/>
      <c r="ADC1480" s="60"/>
      <c r="ADD1480" s="60"/>
      <c r="ADE1480" s="60"/>
    </row>
    <row r="1481" spans="760:785" x14ac:dyDescent="0.25">
      <c r="ACF1481" s="60"/>
      <c r="ACG1481" s="60"/>
      <c r="ACH1481" s="60"/>
      <c r="ACI1481" s="60"/>
      <c r="ACJ1481" s="60"/>
      <c r="ACK1481" s="60"/>
      <c r="ACL1481" s="60"/>
      <c r="ACM1481" s="60"/>
      <c r="ACN1481" s="60"/>
      <c r="ACO1481" s="60"/>
      <c r="ACP1481" s="60"/>
      <c r="ACQ1481" s="60"/>
      <c r="ACR1481" s="60"/>
      <c r="ACS1481" s="60"/>
      <c r="ACT1481" s="60"/>
      <c r="ACU1481" s="60"/>
      <c r="ACV1481" s="60"/>
      <c r="ACW1481" s="60"/>
      <c r="ACX1481" s="60"/>
      <c r="ACY1481" s="60">
        <v>1.03559620303154</v>
      </c>
      <c r="ACZ1481" s="60"/>
      <c r="ADA1481" s="60"/>
      <c r="ADB1481" s="60"/>
      <c r="ADC1481" s="60"/>
      <c r="ADD1481" s="60"/>
      <c r="ADE1481" s="60"/>
    </row>
    <row r="1482" spans="760:785" x14ac:dyDescent="0.25">
      <c r="ACF1482" s="60"/>
      <c r="ACG1482" s="60"/>
      <c r="ACH1482" s="60"/>
      <c r="ACI1482" s="60"/>
      <c r="ACJ1482" s="60"/>
      <c r="ACK1482" s="60"/>
      <c r="ACL1482" s="60"/>
      <c r="ACM1482" s="60"/>
      <c r="ACN1482" s="60"/>
      <c r="ACO1482" s="60"/>
      <c r="ACP1482" s="60"/>
      <c r="ACQ1482" s="60"/>
      <c r="ACR1482" s="60"/>
      <c r="ACS1482" s="60"/>
      <c r="ACT1482" s="60"/>
      <c r="ACU1482" s="60"/>
      <c r="ACV1482" s="60"/>
      <c r="ACW1482" s="60"/>
      <c r="ACX1482" s="60"/>
      <c r="ACY1482" s="60">
        <v>1.03550051026791</v>
      </c>
      <c r="ACZ1482" s="60"/>
      <c r="ADA1482" s="60"/>
      <c r="ADB1482" s="60"/>
      <c r="ADC1482" s="60"/>
      <c r="ADD1482" s="60"/>
      <c r="ADE1482" s="60"/>
    </row>
    <row r="1483" spans="760:785" x14ac:dyDescent="0.25">
      <c r="ACF1483" s="60"/>
      <c r="ACG1483" s="60"/>
      <c r="ACH1483" s="60"/>
      <c r="ACI1483" s="60"/>
      <c r="ACJ1483" s="60"/>
      <c r="ACK1483" s="60"/>
      <c r="ACL1483" s="60"/>
      <c r="ACM1483" s="60"/>
      <c r="ACN1483" s="60"/>
      <c r="ACO1483" s="60"/>
      <c r="ACP1483" s="60"/>
      <c r="ACQ1483" s="60"/>
      <c r="ACR1483" s="60"/>
      <c r="ACS1483" s="60"/>
      <c r="ACT1483" s="60"/>
      <c r="ACU1483" s="60"/>
      <c r="ACV1483" s="60"/>
      <c r="ACW1483" s="60"/>
      <c r="ACX1483" s="60"/>
      <c r="ACY1483" s="60">
        <v>1.03540373824404</v>
      </c>
      <c r="ACZ1483" s="60"/>
      <c r="ADA1483" s="60"/>
      <c r="ADB1483" s="60"/>
      <c r="ADC1483" s="60"/>
      <c r="ADD1483" s="60"/>
      <c r="ADE1483" s="60"/>
    </row>
    <row r="1484" spans="760:785" x14ac:dyDescent="0.25">
      <c r="ACF1484" s="60"/>
      <c r="ACG1484" s="60"/>
      <c r="ACH1484" s="60"/>
      <c r="ACI1484" s="60"/>
      <c r="ACJ1484" s="60"/>
      <c r="ACK1484" s="60"/>
      <c r="ACL1484" s="60"/>
      <c r="ACM1484" s="60"/>
      <c r="ACN1484" s="60"/>
      <c r="ACO1484" s="60"/>
      <c r="ACP1484" s="60"/>
      <c r="ACQ1484" s="60"/>
      <c r="ACR1484" s="60"/>
      <c r="ACS1484" s="60"/>
      <c r="ACT1484" s="60"/>
      <c r="ACU1484" s="60"/>
      <c r="ACV1484" s="60"/>
      <c r="ACW1484" s="60"/>
      <c r="ACX1484" s="60"/>
      <c r="ACY1484" s="60">
        <v>1.0352630946942201</v>
      </c>
      <c r="ACZ1484" s="60"/>
      <c r="ADA1484" s="60"/>
      <c r="ADB1484" s="60"/>
      <c r="ADC1484" s="60"/>
      <c r="ADD1484" s="60"/>
      <c r="ADE1484" s="60"/>
    </row>
    <row r="1485" spans="760:785" x14ac:dyDescent="0.25">
      <c r="ACF1485" s="60"/>
      <c r="ACG1485" s="60"/>
      <c r="ACH1485" s="60"/>
      <c r="ACI1485" s="60"/>
      <c r="ACJ1485" s="60"/>
      <c r="ACK1485" s="60"/>
      <c r="ACL1485" s="60"/>
      <c r="ACM1485" s="60"/>
      <c r="ACN1485" s="60"/>
      <c r="ACO1485" s="60"/>
      <c r="ACP1485" s="60"/>
      <c r="ACQ1485" s="60"/>
      <c r="ACR1485" s="60"/>
      <c r="ACS1485" s="60"/>
      <c r="ACT1485" s="60"/>
      <c r="ACU1485" s="60"/>
      <c r="ACV1485" s="60"/>
      <c r="ACW1485" s="60"/>
      <c r="ACX1485" s="60"/>
      <c r="ACY1485" s="60">
        <v>1.03525270503804</v>
      </c>
      <c r="ACZ1485" s="60"/>
      <c r="ADA1485" s="60"/>
      <c r="ADB1485" s="60"/>
      <c r="ADC1485" s="60"/>
      <c r="ADD1485" s="60"/>
      <c r="ADE1485" s="60"/>
    </row>
    <row r="1486" spans="760:785" x14ac:dyDescent="0.25">
      <c r="ACF1486" s="60"/>
      <c r="ACG1486" s="60"/>
      <c r="ACH1486" s="60"/>
      <c r="ACI1486" s="60"/>
      <c r="ACJ1486" s="60"/>
      <c r="ACK1486" s="60"/>
      <c r="ACL1486" s="60"/>
      <c r="ACM1486" s="60"/>
      <c r="ACN1486" s="60"/>
      <c r="ACO1486" s="60"/>
      <c r="ACP1486" s="60"/>
      <c r="ACQ1486" s="60"/>
      <c r="ACR1486" s="60"/>
      <c r="ACS1486" s="60"/>
      <c r="ACT1486" s="60"/>
      <c r="ACU1486" s="60"/>
      <c r="ACV1486" s="60"/>
      <c r="ACW1486" s="60"/>
      <c r="ACX1486" s="60"/>
      <c r="ACY1486" s="60">
        <v>1.03521980295432</v>
      </c>
      <c r="ACZ1486" s="60"/>
      <c r="ADA1486" s="60"/>
      <c r="ADB1486" s="60"/>
      <c r="ADC1486" s="60"/>
      <c r="ADD1486" s="60"/>
      <c r="ADE1486" s="60"/>
    </row>
    <row r="1487" spans="760:785" x14ac:dyDescent="0.25">
      <c r="ACF1487" s="60"/>
      <c r="ACG1487" s="60"/>
      <c r="ACH1487" s="60"/>
      <c r="ACI1487" s="60"/>
      <c r="ACJ1487" s="60"/>
      <c r="ACK1487" s="60"/>
      <c r="ACL1487" s="60"/>
      <c r="ACM1487" s="60"/>
      <c r="ACN1487" s="60"/>
      <c r="ACO1487" s="60"/>
      <c r="ACP1487" s="60"/>
      <c r="ACQ1487" s="60"/>
      <c r="ACR1487" s="60"/>
      <c r="ACS1487" s="60"/>
      <c r="ACT1487" s="60"/>
      <c r="ACU1487" s="60"/>
      <c r="ACV1487" s="60"/>
      <c r="ACW1487" s="60"/>
      <c r="ACX1487" s="60"/>
      <c r="ACY1487" s="60">
        <v>1.0351800636095001</v>
      </c>
      <c r="ACZ1487" s="60"/>
      <c r="ADA1487" s="60"/>
      <c r="ADB1487" s="60"/>
      <c r="ADC1487" s="60"/>
      <c r="ADD1487" s="60"/>
      <c r="ADE1487" s="60"/>
    </row>
    <row r="1488" spans="760:785" x14ac:dyDescent="0.25">
      <c r="ACF1488" s="60"/>
      <c r="ACG1488" s="60"/>
      <c r="ACH1488" s="60"/>
      <c r="ACI1488" s="60"/>
      <c r="ACJ1488" s="60"/>
      <c r="ACK1488" s="60"/>
      <c r="ACL1488" s="60"/>
      <c r="ACM1488" s="60"/>
      <c r="ACN1488" s="60"/>
      <c r="ACO1488" s="60"/>
      <c r="ACP1488" s="60"/>
      <c r="ACQ1488" s="60"/>
      <c r="ACR1488" s="60"/>
      <c r="ACS1488" s="60"/>
      <c r="ACT1488" s="60"/>
      <c r="ACU1488" s="60"/>
      <c r="ACV1488" s="60"/>
      <c r="ACW1488" s="60"/>
      <c r="ACX1488" s="60"/>
      <c r="ACY1488" s="60">
        <v>1.03516195775862</v>
      </c>
      <c r="ACZ1488" s="60"/>
      <c r="ADA1488" s="60"/>
      <c r="ADB1488" s="60"/>
      <c r="ADC1488" s="60"/>
      <c r="ADD1488" s="60"/>
      <c r="ADE1488" s="60"/>
    </row>
    <row r="1489" spans="760:785" x14ac:dyDescent="0.25">
      <c r="ACF1489" s="60"/>
      <c r="ACG1489" s="60"/>
      <c r="ACH1489" s="60"/>
      <c r="ACI1489" s="60"/>
      <c r="ACJ1489" s="60"/>
      <c r="ACK1489" s="60"/>
      <c r="ACL1489" s="60"/>
      <c r="ACM1489" s="60"/>
      <c r="ACN1489" s="60"/>
      <c r="ACO1489" s="60"/>
      <c r="ACP1489" s="60"/>
      <c r="ACQ1489" s="60"/>
      <c r="ACR1489" s="60"/>
      <c r="ACS1489" s="60"/>
      <c r="ACT1489" s="60"/>
      <c r="ACU1489" s="60"/>
      <c r="ACV1489" s="60"/>
      <c r="ACW1489" s="60"/>
      <c r="ACX1489" s="60"/>
      <c r="ACY1489" s="60">
        <v>1.0350823654230401</v>
      </c>
      <c r="ACZ1489" s="60"/>
      <c r="ADA1489" s="60"/>
      <c r="ADB1489" s="60"/>
      <c r="ADC1489" s="60"/>
      <c r="ADD1489" s="60"/>
      <c r="ADE1489" s="60"/>
    </row>
    <row r="1490" spans="760:785" x14ac:dyDescent="0.25">
      <c r="ACF1490" s="60"/>
      <c r="ACG1490" s="60"/>
      <c r="ACH1490" s="60"/>
      <c r="ACI1490" s="60"/>
      <c r="ACJ1490" s="60"/>
      <c r="ACK1490" s="60"/>
      <c r="ACL1490" s="60"/>
      <c r="ACM1490" s="60"/>
      <c r="ACN1490" s="60"/>
      <c r="ACO1490" s="60"/>
      <c r="ACP1490" s="60"/>
      <c r="ACQ1490" s="60"/>
      <c r="ACR1490" s="60"/>
      <c r="ACS1490" s="60"/>
      <c r="ACT1490" s="60"/>
      <c r="ACU1490" s="60"/>
      <c r="ACV1490" s="60"/>
      <c r="ACW1490" s="60"/>
      <c r="ACX1490" s="60"/>
      <c r="ACY1490" s="60">
        <v>1.03494546724866</v>
      </c>
      <c r="ACZ1490" s="60"/>
      <c r="ADA1490" s="60"/>
      <c r="ADB1490" s="60"/>
      <c r="ADC1490" s="60"/>
      <c r="ADD1490" s="60"/>
      <c r="ADE1490" s="60"/>
    </row>
    <row r="1491" spans="760:785" x14ac:dyDescent="0.25">
      <c r="ACF1491" s="60"/>
      <c r="ACG1491" s="60"/>
      <c r="ACH1491" s="60"/>
      <c r="ACI1491" s="60"/>
      <c r="ACJ1491" s="60"/>
      <c r="ACK1491" s="60"/>
      <c r="ACL1491" s="60"/>
      <c r="ACM1491" s="60"/>
      <c r="ACN1491" s="60"/>
      <c r="ACO1491" s="60"/>
      <c r="ACP1491" s="60"/>
      <c r="ACQ1491" s="60"/>
      <c r="ACR1491" s="60"/>
      <c r="ACS1491" s="60"/>
      <c r="ACT1491" s="60"/>
      <c r="ACU1491" s="60"/>
      <c r="ACV1491" s="60"/>
      <c r="ACW1491" s="60"/>
      <c r="ACX1491" s="60"/>
      <c r="ACY1491" s="60">
        <v>1.03491784044216</v>
      </c>
      <c r="ACZ1491" s="60"/>
      <c r="ADA1491" s="60"/>
      <c r="ADB1491" s="60"/>
      <c r="ADC1491" s="60"/>
      <c r="ADD1491" s="60"/>
      <c r="ADE1491" s="60"/>
    </row>
    <row r="1492" spans="760:785" x14ac:dyDescent="0.25">
      <c r="ACF1492" s="60"/>
      <c r="ACG1492" s="60"/>
      <c r="ACH1492" s="60"/>
      <c r="ACI1492" s="60"/>
      <c r="ACJ1492" s="60"/>
      <c r="ACK1492" s="60"/>
      <c r="ACL1492" s="60"/>
      <c r="ACM1492" s="60"/>
      <c r="ACN1492" s="60"/>
      <c r="ACO1492" s="60"/>
      <c r="ACP1492" s="60"/>
      <c r="ACQ1492" s="60"/>
      <c r="ACR1492" s="60"/>
      <c r="ACS1492" s="60"/>
      <c r="ACT1492" s="60"/>
      <c r="ACU1492" s="60"/>
      <c r="ACV1492" s="60"/>
      <c r="ACW1492" s="60"/>
      <c r="ACX1492" s="60"/>
      <c r="ACY1492" s="60">
        <v>1.0347709438716599</v>
      </c>
      <c r="ACZ1492" s="60"/>
      <c r="ADA1492" s="60"/>
      <c r="ADB1492" s="60"/>
      <c r="ADC1492" s="60"/>
      <c r="ADD1492" s="60"/>
      <c r="ADE1492" s="60"/>
    </row>
    <row r="1493" spans="760:785" x14ac:dyDescent="0.25">
      <c r="ACF1493" s="60"/>
      <c r="ACG1493" s="60"/>
      <c r="ACH1493" s="60"/>
      <c r="ACI1493" s="60"/>
      <c r="ACJ1493" s="60"/>
      <c r="ACK1493" s="60"/>
      <c r="ACL1493" s="60"/>
      <c r="ACM1493" s="60"/>
      <c r="ACN1493" s="60"/>
      <c r="ACO1493" s="60"/>
      <c r="ACP1493" s="60"/>
      <c r="ACQ1493" s="60"/>
      <c r="ACR1493" s="60"/>
      <c r="ACS1493" s="60"/>
      <c r="ACT1493" s="60"/>
      <c r="ACU1493" s="60"/>
      <c r="ACV1493" s="60"/>
      <c r="ACW1493" s="60"/>
      <c r="ACX1493" s="60"/>
      <c r="ACY1493" s="60">
        <v>1.0345873780031001</v>
      </c>
      <c r="ACZ1493" s="60"/>
      <c r="ADA1493" s="60"/>
      <c r="ADB1493" s="60"/>
      <c r="ADC1493" s="60"/>
      <c r="ADD1493" s="60"/>
      <c r="ADE1493" s="60"/>
    </row>
    <row r="1494" spans="760:785" x14ac:dyDescent="0.25">
      <c r="ACF1494" s="60"/>
      <c r="ACG1494" s="60"/>
      <c r="ACH1494" s="60"/>
      <c r="ACI1494" s="60"/>
      <c r="ACJ1494" s="60"/>
      <c r="ACK1494" s="60"/>
      <c r="ACL1494" s="60"/>
      <c r="ACM1494" s="60"/>
      <c r="ACN1494" s="60"/>
      <c r="ACO1494" s="60"/>
      <c r="ACP1494" s="60"/>
      <c r="ACQ1494" s="60"/>
      <c r="ACR1494" s="60"/>
      <c r="ACS1494" s="60"/>
      <c r="ACT1494" s="60"/>
      <c r="ACU1494" s="60"/>
      <c r="ACV1494" s="60"/>
      <c r="ACW1494" s="60"/>
      <c r="ACX1494" s="60"/>
      <c r="ACY1494" s="60">
        <v>1.03454440118997</v>
      </c>
      <c r="ACZ1494" s="60"/>
      <c r="ADA1494" s="60"/>
      <c r="ADB1494" s="60"/>
      <c r="ADC1494" s="60"/>
      <c r="ADD1494" s="60"/>
      <c r="ADE1494" s="60"/>
    </row>
    <row r="1495" spans="760:785" x14ac:dyDescent="0.25">
      <c r="ACF1495" s="60"/>
      <c r="ACG1495" s="60"/>
      <c r="ACH1495" s="60"/>
      <c r="ACI1495" s="60"/>
      <c r="ACJ1495" s="60"/>
      <c r="ACK1495" s="60"/>
      <c r="ACL1495" s="60"/>
      <c r="ACM1495" s="60"/>
      <c r="ACN1495" s="60"/>
      <c r="ACO1495" s="60"/>
      <c r="ACP1495" s="60"/>
      <c r="ACQ1495" s="60"/>
      <c r="ACR1495" s="60"/>
      <c r="ACS1495" s="60"/>
      <c r="ACT1495" s="60"/>
      <c r="ACU1495" s="60"/>
      <c r="ACV1495" s="60"/>
      <c r="ACW1495" s="60"/>
      <c r="ACX1495" s="60"/>
      <c r="ACY1495" s="60">
        <v>1.0344780444683299</v>
      </c>
      <c r="ACZ1495" s="60"/>
      <c r="ADA1495" s="60"/>
      <c r="ADB1495" s="60"/>
      <c r="ADC1495" s="60"/>
      <c r="ADD1495" s="60"/>
      <c r="ADE1495" s="60"/>
    </row>
    <row r="1496" spans="760:785" x14ac:dyDescent="0.25">
      <c r="ACF1496" s="60"/>
      <c r="ACG1496" s="60"/>
      <c r="ACH1496" s="60"/>
      <c r="ACI1496" s="60"/>
      <c r="ACJ1496" s="60"/>
      <c r="ACK1496" s="60"/>
      <c r="ACL1496" s="60"/>
      <c r="ACM1496" s="60"/>
      <c r="ACN1496" s="60"/>
      <c r="ACO1496" s="60"/>
      <c r="ACP1496" s="60"/>
      <c r="ACQ1496" s="60"/>
      <c r="ACR1496" s="60"/>
      <c r="ACS1496" s="60"/>
      <c r="ACT1496" s="60"/>
      <c r="ACU1496" s="60"/>
      <c r="ACV1496" s="60"/>
      <c r="ACW1496" s="60"/>
      <c r="ACX1496" s="60"/>
      <c r="ACY1496" s="60">
        <v>1.03444554642162</v>
      </c>
      <c r="ACZ1496" s="60"/>
      <c r="ADA1496" s="60"/>
      <c r="ADB1496" s="60"/>
      <c r="ADC1496" s="60"/>
      <c r="ADD1496" s="60"/>
      <c r="ADE1496" s="60"/>
    </row>
    <row r="1497" spans="760:785" x14ac:dyDescent="0.25">
      <c r="ACF1497" s="60"/>
      <c r="ACG1497" s="60"/>
      <c r="ACH1497" s="60"/>
      <c r="ACI1497" s="60"/>
      <c r="ACJ1497" s="60"/>
      <c r="ACK1497" s="60"/>
      <c r="ACL1497" s="60"/>
      <c r="ACM1497" s="60"/>
      <c r="ACN1497" s="60"/>
      <c r="ACO1497" s="60"/>
      <c r="ACP1497" s="60"/>
      <c r="ACQ1497" s="60"/>
      <c r="ACR1497" s="60"/>
      <c r="ACS1497" s="60"/>
      <c r="ACT1497" s="60"/>
      <c r="ACU1497" s="60"/>
      <c r="ACV1497" s="60"/>
      <c r="ACW1497" s="60"/>
      <c r="ACX1497" s="60"/>
      <c r="ACY1497" s="60">
        <v>1.0344072304959899</v>
      </c>
      <c r="ACZ1497" s="60"/>
      <c r="ADA1497" s="60"/>
      <c r="ADB1497" s="60"/>
      <c r="ADC1497" s="60"/>
      <c r="ADD1497" s="60"/>
      <c r="ADE1497" s="60"/>
    </row>
    <row r="1498" spans="760:785" x14ac:dyDescent="0.25">
      <c r="ACF1498" s="60"/>
      <c r="ACG1498" s="60"/>
      <c r="ACH1498" s="60"/>
      <c r="ACI1498" s="60"/>
      <c r="ACJ1498" s="60"/>
      <c r="ACK1498" s="60"/>
      <c r="ACL1498" s="60"/>
      <c r="ACM1498" s="60"/>
      <c r="ACN1498" s="60"/>
      <c r="ACO1498" s="60"/>
      <c r="ACP1498" s="60"/>
      <c r="ACQ1498" s="60"/>
      <c r="ACR1498" s="60"/>
      <c r="ACS1498" s="60"/>
      <c r="ACT1498" s="60"/>
      <c r="ACU1498" s="60"/>
      <c r="ACV1498" s="60"/>
      <c r="ACW1498" s="60"/>
      <c r="ACX1498" s="60"/>
      <c r="ACY1498" s="60">
        <v>1.0343284285918299</v>
      </c>
      <c r="ACZ1498" s="60"/>
      <c r="ADA1498" s="60"/>
      <c r="ADB1498" s="60"/>
      <c r="ADC1498" s="60"/>
      <c r="ADD1498" s="60"/>
      <c r="ADE1498" s="60"/>
    </row>
    <row r="1499" spans="760:785" x14ac:dyDescent="0.25">
      <c r="ACF1499" s="60"/>
      <c r="ACG1499" s="60"/>
      <c r="ACH1499" s="60"/>
      <c r="ACI1499" s="60"/>
      <c r="ACJ1499" s="60"/>
      <c r="ACK1499" s="60"/>
      <c r="ACL1499" s="60"/>
      <c r="ACM1499" s="60"/>
      <c r="ACN1499" s="60"/>
      <c r="ACO1499" s="60"/>
      <c r="ACP1499" s="60"/>
      <c r="ACQ1499" s="60"/>
      <c r="ACR1499" s="60"/>
      <c r="ACS1499" s="60"/>
      <c r="ACT1499" s="60"/>
      <c r="ACU1499" s="60"/>
      <c r="ACV1499" s="60"/>
      <c r="ACW1499" s="60"/>
      <c r="ACX1499" s="60"/>
      <c r="ACY1499" s="60">
        <v>1.0343269531786501</v>
      </c>
      <c r="ACZ1499" s="60"/>
      <c r="ADA1499" s="60"/>
      <c r="ADB1499" s="60"/>
      <c r="ADC1499" s="60"/>
      <c r="ADD1499" s="60"/>
      <c r="ADE1499" s="60"/>
    </row>
    <row r="1500" spans="760:785" x14ac:dyDescent="0.25">
      <c r="ACF1500" s="60"/>
      <c r="ACG1500" s="60"/>
      <c r="ACH1500" s="60"/>
      <c r="ACI1500" s="60"/>
      <c r="ACJ1500" s="60"/>
      <c r="ACK1500" s="60"/>
      <c r="ACL1500" s="60"/>
      <c r="ACM1500" s="60"/>
      <c r="ACN1500" s="60"/>
      <c r="ACO1500" s="60"/>
      <c r="ACP1500" s="60"/>
      <c r="ACQ1500" s="60"/>
      <c r="ACR1500" s="60"/>
      <c r="ACS1500" s="60"/>
      <c r="ACT1500" s="60"/>
      <c r="ACU1500" s="60"/>
      <c r="ACV1500" s="60"/>
      <c r="ACW1500" s="60"/>
      <c r="ACX1500" s="60"/>
      <c r="ACY1500" s="60">
        <v>1.0342913896797601</v>
      </c>
      <c r="ACZ1500" s="60"/>
      <c r="ADA1500" s="60"/>
      <c r="ADB1500" s="60"/>
      <c r="ADC1500" s="60"/>
      <c r="ADD1500" s="60"/>
      <c r="ADE1500" s="60"/>
    </row>
    <row r="1501" spans="760:785" x14ac:dyDescent="0.25">
      <c r="ACF1501" s="60"/>
      <c r="ACG1501" s="60"/>
      <c r="ACH1501" s="60"/>
      <c r="ACI1501" s="60"/>
      <c r="ACJ1501" s="60"/>
      <c r="ACK1501" s="60"/>
      <c r="ACL1501" s="60"/>
      <c r="ACM1501" s="60"/>
      <c r="ACN1501" s="60"/>
      <c r="ACO1501" s="60"/>
      <c r="ACP1501" s="60"/>
      <c r="ACQ1501" s="60"/>
      <c r="ACR1501" s="60"/>
      <c r="ACS1501" s="60"/>
      <c r="ACT1501" s="60"/>
      <c r="ACU1501" s="60"/>
      <c r="ACV1501" s="60"/>
      <c r="ACW1501" s="60"/>
      <c r="ACX1501" s="60"/>
      <c r="ACY1501" s="60">
        <v>1.0342206313153</v>
      </c>
      <c r="ACZ1501" s="60"/>
      <c r="ADA1501" s="60"/>
      <c r="ADB1501" s="60"/>
      <c r="ADC1501" s="60"/>
      <c r="ADD1501" s="60"/>
      <c r="ADE1501" s="60"/>
    </row>
    <row r="1502" spans="760:785" x14ac:dyDescent="0.25">
      <c r="ACF1502" s="60"/>
      <c r="ACG1502" s="60"/>
      <c r="ACH1502" s="60"/>
      <c r="ACI1502" s="60"/>
      <c r="ACJ1502" s="60"/>
      <c r="ACK1502" s="60"/>
      <c r="ACL1502" s="60"/>
      <c r="ACM1502" s="60"/>
      <c r="ACN1502" s="60"/>
      <c r="ACO1502" s="60"/>
      <c r="ACP1502" s="60"/>
      <c r="ACQ1502" s="60"/>
      <c r="ACR1502" s="60"/>
      <c r="ACS1502" s="60"/>
      <c r="ACT1502" s="60"/>
      <c r="ACU1502" s="60"/>
      <c r="ACV1502" s="60"/>
      <c r="ACW1502" s="60"/>
      <c r="ACX1502" s="60"/>
      <c r="ACY1502" s="60">
        <v>1.0340316300440799</v>
      </c>
      <c r="ACZ1502" s="60"/>
      <c r="ADA1502" s="60"/>
      <c r="ADB1502" s="60"/>
      <c r="ADC1502" s="60"/>
      <c r="ADD1502" s="60"/>
      <c r="ADE1502" s="60"/>
    </row>
    <row r="1503" spans="760:785" x14ac:dyDescent="0.25">
      <c r="ACF1503" s="60"/>
      <c r="ACG1503" s="60"/>
      <c r="ACH1503" s="60"/>
      <c r="ACI1503" s="60"/>
      <c r="ACJ1503" s="60"/>
      <c r="ACK1503" s="60"/>
      <c r="ACL1503" s="60"/>
      <c r="ACM1503" s="60"/>
      <c r="ACN1503" s="60"/>
      <c r="ACO1503" s="60"/>
      <c r="ACP1503" s="60"/>
      <c r="ACQ1503" s="60"/>
      <c r="ACR1503" s="60"/>
      <c r="ACS1503" s="60"/>
      <c r="ACT1503" s="60"/>
      <c r="ACU1503" s="60"/>
      <c r="ACV1503" s="60"/>
      <c r="ACW1503" s="60"/>
      <c r="ACX1503" s="60"/>
      <c r="ACY1503" s="60">
        <v>1.03397215090126</v>
      </c>
      <c r="ACZ1503" s="60"/>
      <c r="ADA1503" s="60"/>
      <c r="ADB1503" s="60"/>
      <c r="ADC1503" s="60"/>
      <c r="ADD1503" s="60"/>
      <c r="ADE1503" s="60"/>
    </row>
    <row r="1504" spans="760:785" x14ac:dyDescent="0.25">
      <c r="ACF1504" s="60"/>
      <c r="ACG1504" s="60"/>
      <c r="ACH1504" s="60"/>
      <c r="ACI1504" s="60"/>
      <c r="ACJ1504" s="60"/>
      <c r="ACK1504" s="60"/>
      <c r="ACL1504" s="60"/>
      <c r="ACM1504" s="60"/>
      <c r="ACN1504" s="60"/>
      <c r="ACO1504" s="60"/>
      <c r="ACP1504" s="60"/>
      <c r="ACQ1504" s="60"/>
      <c r="ACR1504" s="60"/>
      <c r="ACS1504" s="60"/>
      <c r="ACT1504" s="60"/>
      <c r="ACU1504" s="60"/>
      <c r="ACV1504" s="60"/>
      <c r="ACW1504" s="60"/>
      <c r="ACX1504" s="60"/>
      <c r="ACY1504" s="60">
        <v>1.03391282253457</v>
      </c>
      <c r="ACZ1504" s="60"/>
      <c r="ADA1504" s="60"/>
      <c r="ADB1504" s="60"/>
      <c r="ADC1504" s="60"/>
      <c r="ADD1504" s="60"/>
      <c r="ADE1504" s="60"/>
    </row>
    <row r="1505" spans="760:785" x14ac:dyDescent="0.25">
      <c r="ACF1505" s="60"/>
      <c r="ACG1505" s="60"/>
      <c r="ACH1505" s="60"/>
      <c r="ACI1505" s="60"/>
      <c r="ACJ1505" s="60"/>
      <c r="ACK1505" s="60"/>
      <c r="ACL1505" s="60"/>
      <c r="ACM1505" s="60"/>
      <c r="ACN1505" s="60"/>
      <c r="ACO1505" s="60"/>
      <c r="ACP1505" s="60"/>
      <c r="ACQ1505" s="60"/>
      <c r="ACR1505" s="60"/>
      <c r="ACS1505" s="60"/>
      <c r="ACT1505" s="60"/>
      <c r="ACU1505" s="60"/>
      <c r="ACV1505" s="60"/>
      <c r="ACW1505" s="60"/>
      <c r="ACX1505" s="60"/>
      <c r="ACY1505" s="60">
        <v>1.03390593828615</v>
      </c>
      <c r="ACZ1505" s="60"/>
      <c r="ADA1505" s="60"/>
      <c r="ADB1505" s="60"/>
      <c r="ADC1505" s="60"/>
      <c r="ADD1505" s="60"/>
      <c r="ADE1505" s="60"/>
    </row>
    <row r="1506" spans="760:785" x14ac:dyDescent="0.25">
      <c r="ACF1506" s="60"/>
      <c r="ACG1506" s="60"/>
      <c r="ACH1506" s="60"/>
      <c r="ACI1506" s="60"/>
      <c r="ACJ1506" s="60"/>
      <c r="ACK1506" s="60"/>
      <c r="ACL1506" s="60"/>
      <c r="ACM1506" s="60"/>
      <c r="ACN1506" s="60"/>
      <c r="ACO1506" s="60"/>
      <c r="ACP1506" s="60"/>
      <c r="ACQ1506" s="60"/>
      <c r="ACR1506" s="60"/>
      <c r="ACS1506" s="60"/>
      <c r="ACT1506" s="60"/>
      <c r="ACU1506" s="60"/>
      <c r="ACV1506" s="60"/>
      <c r="ACW1506" s="60"/>
      <c r="ACX1506" s="60"/>
      <c r="ACY1506" s="60">
        <v>1.03384928163413</v>
      </c>
      <c r="ACZ1506" s="60"/>
      <c r="ADA1506" s="60"/>
      <c r="ADB1506" s="60"/>
      <c r="ADC1506" s="60"/>
      <c r="ADD1506" s="60"/>
      <c r="ADE1506" s="60"/>
    </row>
    <row r="1507" spans="760:785" x14ac:dyDescent="0.25">
      <c r="ACF1507" s="60"/>
      <c r="ACG1507" s="60"/>
      <c r="ACH1507" s="60"/>
      <c r="ACI1507" s="60"/>
      <c r="ACJ1507" s="60"/>
      <c r="ACK1507" s="60"/>
      <c r="ACL1507" s="60"/>
      <c r="ACM1507" s="60"/>
      <c r="ACN1507" s="60"/>
      <c r="ACO1507" s="60"/>
      <c r="ACP1507" s="60"/>
      <c r="ACQ1507" s="60"/>
      <c r="ACR1507" s="60"/>
      <c r="ACS1507" s="60"/>
      <c r="ACT1507" s="60"/>
      <c r="ACU1507" s="60"/>
      <c r="ACV1507" s="60"/>
      <c r="ACW1507" s="60"/>
      <c r="ACX1507" s="60"/>
      <c r="ACY1507" s="60">
        <v>1.0337844092992901</v>
      </c>
      <c r="ACZ1507" s="60"/>
      <c r="ADA1507" s="60"/>
      <c r="ADB1507" s="60"/>
      <c r="ADC1507" s="60"/>
      <c r="ADD1507" s="60"/>
      <c r="ADE1507" s="60"/>
    </row>
    <row r="1508" spans="760:785" x14ac:dyDescent="0.25">
      <c r="ACF1508" s="60"/>
      <c r="ACG1508" s="60"/>
      <c r="ACH1508" s="60"/>
      <c r="ACI1508" s="60"/>
      <c r="ACJ1508" s="60"/>
      <c r="ACK1508" s="60"/>
      <c r="ACL1508" s="60"/>
      <c r="ACM1508" s="60"/>
      <c r="ACN1508" s="60"/>
      <c r="ACO1508" s="60"/>
      <c r="ACP1508" s="60"/>
      <c r="ACQ1508" s="60"/>
      <c r="ACR1508" s="60"/>
      <c r="ACS1508" s="60"/>
      <c r="ACT1508" s="60"/>
      <c r="ACU1508" s="60"/>
      <c r="ACV1508" s="60"/>
      <c r="ACW1508" s="60"/>
      <c r="ACX1508" s="60"/>
      <c r="ACY1508" s="60">
        <v>1.0336148059128301</v>
      </c>
      <c r="ACZ1508" s="60"/>
      <c r="ADA1508" s="60"/>
      <c r="ADB1508" s="60"/>
      <c r="ADC1508" s="60"/>
      <c r="ADD1508" s="60"/>
      <c r="ADE1508" s="60"/>
    </row>
    <row r="1509" spans="760:785" x14ac:dyDescent="0.25">
      <c r="ACF1509" s="60"/>
      <c r="ACG1509" s="60"/>
      <c r="ACH1509" s="60"/>
      <c r="ACI1509" s="60"/>
      <c r="ACJ1509" s="60"/>
      <c r="ACK1509" s="60"/>
      <c r="ACL1509" s="60"/>
      <c r="ACM1509" s="60"/>
      <c r="ACN1509" s="60"/>
      <c r="ACO1509" s="60"/>
      <c r="ACP1509" s="60"/>
      <c r="ACQ1509" s="60"/>
      <c r="ACR1509" s="60"/>
      <c r="ACS1509" s="60"/>
      <c r="ACT1509" s="60"/>
      <c r="ACU1509" s="60"/>
      <c r="ACV1509" s="60"/>
      <c r="ACW1509" s="60"/>
      <c r="ACX1509" s="60"/>
      <c r="ACY1509" s="60">
        <v>1.03357685981019</v>
      </c>
      <c r="ACZ1509" s="60"/>
      <c r="ADA1509" s="60"/>
      <c r="ADB1509" s="60"/>
      <c r="ADC1509" s="60"/>
      <c r="ADD1509" s="60"/>
      <c r="ADE1509" s="60"/>
    </row>
    <row r="1510" spans="760:785" x14ac:dyDescent="0.25">
      <c r="ACF1510" s="60"/>
      <c r="ACG1510" s="60"/>
      <c r="ACH1510" s="60"/>
      <c r="ACI1510" s="60"/>
      <c r="ACJ1510" s="60"/>
      <c r="ACK1510" s="60"/>
      <c r="ACL1510" s="60"/>
      <c r="ACM1510" s="60"/>
      <c r="ACN1510" s="60"/>
      <c r="ACO1510" s="60"/>
      <c r="ACP1510" s="60"/>
      <c r="ACQ1510" s="60"/>
      <c r="ACR1510" s="60"/>
      <c r="ACS1510" s="60"/>
      <c r="ACT1510" s="60"/>
      <c r="ACU1510" s="60"/>
      <c r="ACV1510" s="60"/>
      <c r="ACW1510" s="60"/>
      <c r="ACX1510" s="60"/>
      <c r="ACY1510" s="60">
        <v>1.0335160032439501</v>
      </c>
      <c r="ACZ1510" s="60"/>
      <c r="ADA1510" s="60"/>
      <c r="ADB1510" s="60"/>
      <c r="ADC1510" s="60"/>
      <c r="ADD1510" s="60"/>
      <c r="ADE1510" s="60"/>
    </row>
    <row r="1511" spans="760:785" x14ac:dyDescent="0.25">
      <c r="ACF1511" s="60"/>
      <c r="ACG1511" s="60"/>
      <c r="ACH1511" s="60"/>
      <c r="ACI1511" s="60"/>
      <c r="ACJ1511" s="60"/>
      <c r="ACK1511" s="60"/>
      <c r="ACL1511" s="60"/>
      <c r="ACM1511" s="60"/>
      <c r="ACN1511" s="60"/>
      <c r="ACO1511" s="60"/>
      <c r="ACP1511" s="60"/>
      <c r="ACQ1511" s="60"/>
      <c r="ACR1511" s="60"/>
      <c r="ACS1511" s="60"/>
      <c r="ACT1511" s="60"/>
      <c r="ACU1511" s="60"/>
      <c r="ACV1511" s="60"/>
      <c r="ACW1511" s="60"/>
      <c r="ACX1511" s="60"/>
      <c r="ACY1511" s="60">
        <v>1.0334512521125401</v>
      </c>
      <c r="ACZ1511" s="60"/>
      <c r="ADA1511" s="60"/>
      <c r="ADB1511" s="60"/>
      <c r="ADC1511" s="60"/>
      <c r="ADD1511" s="60"/>
      <c r="ADE1511" s="60"/>
    </row>
    <row r="1512" spans="760:785" x14ac:dyDescent="0.25">
      <c r="ACF1512" s="60"/>
      <c r="ACG1512" s="60"/>
      <c r="ACH1512" s="60"/>
      <c r="ACI1512" s="60"/>
      <c r="ACJ1512" s="60"/>
      <c r="ACK1512" s="60"/>
      <c r="ACL1512" s="60"/>
      <c r="ACM1512" s="60"/>
      <c r="ACN1512" s="60"/>
      <c r="ACO1512" s="312"/>
      <c r="ACP1512" s="60"/>
      <c r="ACQ1512" s="60"/>
      <c r="ACR1512" s="60"/>
      <c r="ACS1512" s="60"/>
      <c r="ACT1512" s="60"/>
      <c r="ACU1512" s="60"/>
      <c r="ACV1512" s="60"/>
      <c r="ACW1512" s="60"/>
      <c r="ACX1512" s="60"/>
      <c r="ACY1512" s="60">
        <v>1.0334159763777</v>
      </c>
      <c r="ACZ1512" s="60"/>
      <c r="ADA1512" s="60"/>
      <c r="ADB1512" s="60"/>
      <c r="ADC1512" s="60"/>
      <c r="ADD1512" s="60"/>
      <c r="ADE1512" s="60"/>
    </row>
    <row r="1513" spans="760:785" x14ac:dyDescent="0.25">
      <c r="ACF1513" s="60"/>
      <c r="ACG1513" s="60"/>
      <c r="ACH1513" s="60"/>
      <c r="ACI1513" s="60"/>
      <c r="ACJ1513" s="60"/>
      <c r="ACK1513" s="60"/>
      <c r="ACL1513" s="60"/>
      <c r="ACM1513" s="60"/>
      <c r="ACN1513" s="60"/>
      <c r="ACO1513" s="60"/>
      <c r="ACP1513" s="60"/>
      <c r="ACQ1513" s="60"/>
      <c r="ACR1513" s="60"/>
      <c r="ACS1513" s="60"/>
      <c r="ACT1513" s="60"/>
      <c r="ACU1513" s="60"/>
      <c r="ACV1513" s="60"/>
      <c r="ACW1513" s="60"/>
      <c r="ACX1513" s="60"/>
      <c r="ACY1513" s="60">
        <v>1.03337209750142</v>
      </c>
      <c r="ACZ1513" s="60"/>
      <c r="ADA1513" s="60"/>
      <c r="ADB1513" s="60"/>
      <c r="ADC1513" s="60"/>
      <c r="ADD1513" s="60"/>
      <c r="ADE1513" s="60"/>
    </row>
    <row r="1514" spans="760:785" x14ac:dyDescent="0.25">
      <c r="ACF1514" s="60"/>
      <c r="ACG1514" s="60"/>
      <c r="ACH1514" s="60"/>
      <c r="ACI1514" s="60"/>
      <c r="ACJ1514" s="60"/>
      <c r="ACK1514" s="60"/>
      <c r="ACL1514" s="60"/>
      <c r="ACM1514" s="60"/>
      <c r="ACN1514" s="60"/>
      <c r="ACO1514" s="60"/>
      <c r="ACP1514" s="60"/>
      <c r="ACQ1514" s="60"/>
      <c r="ACR1514" s="60"/>
      <c r="ACS1514" s="60"/>
      <c r="ACT1514" s="60"/>
      <c r="ACU1514" s="60"/>
      <c r="ACV1514" s="60"/>
      <c r="ACW1514" s="60"/>
      <c r="ACX1514" s="60"/>
      <c r="ACY1514" s="60">
        <v>1.0333431803441999</v>
      </c>
      <c r="ACZ1514" s="60"/>
      <c r="ADA1514" s="60"/>
      <c r="ADB1514" s="60"/>
      <c r="ADC1514" s="60"/>
      <c r="ADD1514" s="60"/>
      <c r="ADE1514" s="60"/>
    </row>
    <row r="1515" spans="760:785" x14ac:dyDescent="0.25">
      <c r="ACF1515" s="60"/>
      <c r="ACG1515" s="60"/>
      <c r="ACH1515" s="60"/>
      <c r="ACI1515" s="60"/>
      <c r="ACJ1515" s="60"/>
      <c r="ACK1515" s="60"/>
      <c r="ACL1515" s="60"/>
      <c r="ACM1515" s="60"/>
      <c r="ACN1515" s="60"/>
      <c r="ACO1515" s="60"/>
      <c r="ACP1515" s="60"/>
      <c r="ACQ1515" s="60"/>
      <c r="ACR1515" s="60"/>
      <c r="ACS1515" s="60"/>
      <c r="ACT1515" s="60"/>
      <c r="ACU1515" s="60"/>
      <c r="ACV1515" s="60"/>
      <c r="ACW1515" s="60"/>
      <c r="ACX1515" s="60"/>
      <c r="ACY1515" s="60">
        <v>1.03321581979427</v>
      </c>
      <c r="ACZ1515" s="60"/>
      <c r="ADA1515" s="60"/>
      <c r="ADB1515" s="60"/>
      <c r="ADC1515" s="60"/>
      <c r="ADD1515" s="60"/>
      <c r="ADE1515" s="60"/>
    </row>
    <row r="1516" spans="760:785" x14ac:dyDescent="0.25">
      <c r="ACF1516" s="60"/>
      <c r="ACG1516" s="60"/>
      <c r="ACH1516" s="60"/>
      <c r="ACI1516" s="60"/>
      <c r="ACJ1516" s="60"/>
      <c r="ACK1516" s="60"/>
      <c r="ACL1516" s="60"/>
      <c r="ACM1516" s="60"/>
      <c r="ACN1516" s="60"/>
      <c r="ACO1516" s="60"/>
      <c r="ACP1516" s="60"/>
      <c r="ACQ1516" s="60"/>
      <c r="ACR1516" s="60"/>
      <c r="ACS1516" s="60"/>
      <c r="ACT1516" s="60"/>
      <c r="ACU1516" s="60"/>
      <c r="ACV1516" s="60"/>
      <c r="ACW1516" s="60"/>
      <c r="ACX1516" s="60"/>
      <c r="ACY1516" s="60">
        <v>1.0330516006750601</v>
      </c>
      <c r="ACZ1516" s="60"/>
      <c r="ADA1516" s="60"/>
      <c r="ADB1516" s="60"/>
      <c r="ADC1516" s="60"/>
      <c r="ADD1516" s="60"/>
      <c r="ADE1516" s="60"/>
    </row>
    <row r="1517" spans="760:785" x14ac:dyDescent="0.25">
      <c r="ACF1517" s="60"/>
      <c r="ACG1517" s="60"/>
      <c r="ACH1517" s="60"/>
      <c r="ACI1517" s="60"/>
      <c r="ACJ1517" s="60"/>
      <c r="ACK1517" s="60"/>
      <c r="ACL1517" s="60"/>
      <c r="ACM1517" s="60"/>
      <c r="ACN1517" s="60"/>
      <c r="ACO1517" s="60"/>
      <c r="ACP1517" s="60"/>
      <c r="ACQ1517" s="60"/>
      <c r="ACR1517" s="60"/>
      <c r="ACS1517" s="60"/>
      <c r="ACT1517" s="60"/>
      <c r="ACU1517" s="60"/>
      <c r="ACV1517" s="60"/>
      <c r="ACW1517" s="60"/>
      <c r="ACX1517" s="60"/>
      <c r="ACY1517" s="60">
        <v>1.03304750240097</v>
      </c>
      <c r="ACZ1517" s="60"/>
      <c r="ADA1517" s="60"/>
      <c r="ADB1517" s="60"/>
      <c r="ADC1517" s="60"/>
      <c r="ADD1517" s="60"/>
      <c r="ADE1517" s="60"/>
    </row>
    <row r="1518" spans="760:785" x14ac:dyDescent="0.25">
      <c r="ACF1518" s="60"/>
      <c r="ACG1518" s="60"/>
      <c r="ACH1518" s="60"/>
      <c r="ACI1518" s="60"/>
      <c r="ACJ1518" s="60"/>
      <c r="ACK1518" s="60"/>
      <c r="ACL1518" s="60"/>
      <c r="ACM1518" s="60"/>
      <c r="ACN1518" s="60"/>
      <c r="ACO1518" s="60"/>
      <c r="ACP1518" s="60"/>
      <c r="ACQ1518" s="60"/>
      <c r="ACR1518" s="60"/>
      <c r="ACS1518" s="60"/>
      <c r="ACT1518" s="60"/>
      <c r="ACU1518" s="60"/>
      <c r="ACV1518" s="60"/>
      <c r="ACW1518" s="60"/>
      <c r="ACX1518" s="60"/>
      <c r="ACY1518" s="60">
        <v>1.0330310455681999</v>
      </c>
      <c r="ACZ1518" s="60"/>
      <c r="ADA1518" s="60"/>
      <c r="ADB1518" s="60"/>
      <c r="ADC1518" s="60"/>
      <c r="ADD1518" s="60"/>
      <c r="ADE1518" s="60"/>
    </row>
    <row r="1519" spans="760:785" x14ac:dyDescent="0.25">
      <c r="ACF1519" s="60"/>
      <c r="ACG1519" s="60"/>
      <c r="ACH1519" s="60"/>
      <c r="ACI1519" s="60"/>
      <c r="ACJ1519" s="60"/>
      <c r="ACK1519" s="60"/>
      <c r="ACL1519" s="60"/>
      <c r="ACM1519" s="60"/>
      <c r="ACN1519" s="60"/>
      <c r="ACO1519" s="60"/>
      <c r="ACP1519" s="60"/>
      <c r="ACQ1519" s="60"/>
      <c r="ACR1519" s="60"/>
      <c r="ACS1519" s="60"/>
      <c r="ACT1519" s="60"/>
      <c r="ACU1519" s="60"/>
      <c r="ACV1519" s="60"/>
      <c r="ACW1519" s="60"/>
      <c r="ACX1519" s="60"/>
      <c r="ACY1519" s="60">
        <v>1.03301605736002</v>
      </c>
      <c r="ACZ1519" s="60"/>
      <c r="ADA1519" s="60"/>
      <c r="ADB1519" s="60"/>
      <c r="ADC1519" s="60"/>
      <c r="ADD1519" s="60"/>
      <c r="ADE1519" s="60"/>
    </row>
    <row r="1520" spans="760:785" x14ac:dyDescent="0.25">
      <c r="ACF1520" s="60"/>
      <c r="ACG1520" s="60"/>
      <c r="ACH1520" s="60"/>
      <c r="ACI1520" s="60"/>
      <c r="ACJ1520" s="60"/>
      <c r="ACK1520" s="60"/>
      <c r="ACL1520" s="60"/>
      <c r="ACM1520" s="60"/>
      <c r="ACN1520" s="60"/>
      <c r="ACO1520" s="60"/>
      <c r="ACP1520" s="60"/>
      <c r="ACQ1520" s="60"/>
      <c r="ACR1520" s="60"/>
      <c r="ACS1520" s="60"/>
      <c r="ACT1520" s="60"/>
      <c r="ACU1520" s="60"/>
      <c r="ACV1520" s="60"/>
      <c r="ACW1520" s="60"/>
      <c r="ACX1520" s="60"/>
      <c r="ACY1520" s="60">
        <v>1.0329387992169401</v>
      </c>
      <c r="ACZ1520" s="60"/>
      <c r="ADA1520" s="60"/>
      <c r="ADB1520" s="60"/>
      <c r="ADC1520" s="60"/>
      <c r="ADD1520" s="60"/>
      <c r="ADE1520" s="60"/>
    </row>
    <row r="1521" spans="760:785" x14ac:dyDescent="0.25">
      <c r="ACF1521" s="60"/>
      <c r="ACG1521" s="60"/>
      <c r="ACH1521" s="60"/>
      <c r="ACI1521" s="60"/>
      <c r="ACJ1521" s="60"/>
      <c r="ACK1521" s="60"/>
      <c r="ACL1521" s="60"/>
      <c r="ACM1521" s="60"/>
      <c r="ACN1521" s="60"/>
      <c r="ACO1521" s="60"/>
      <c r="ACP1521" s="60"/>
      <c r="ACQ1521" s="60"/>
      <c r="ACR1521" s="60"/>
      <c r="ACS1521" s="60"/>
      <c r="ACT1521" s="60"/>
      <c r="ACU1521" s="60"/>
      <c r="ACV1521" s="60"/>
      <c r="ACW1521" s="60"/>
      <c r="ACX1521" s="60"/>
      <c r="ACY1521" s="60">
        <v>1.0328170947734101</v>
      </c>
      <c r="ACZ1521" s="60"/>
      <c r="ADA1521" s="60"/>
      <c r="ADB1521" s="60"/>
      <c r="ADC1521" s="60"/>
      <c r="ADD1521" s="60"/>
      <c r="ADE1521" s="60"/>
    </row>
    <row r="1522" spans="760:785" x14ac:dyDescent="0.25">
      <c r="ACF1522" s="60"/>
      <c r="ACG1522" s="60"/>
      <c r="ACH1522" s="60"/>
      <c r="ACI1522" s="60"/>
      <c r="ACJ1522" s="60"/>
      <c r="ACK1522" s="60"/>
      <c r="ACL1522" s="60"/>
      <c r="ACM1522" s="60"/>
      <c r="ACN1522" s="60"/>
      <c r="ACO1522" s="60"/>
      <c r="ACP1522" s="60"/>
      <c r="ACQ1522" s="60"/>
      <c r="ACR1522" s="60"/>
      <c r="ACS1522" s="60"/>
      <c r="ACT1522" s="60"/>
      <c r="ACU1522" s="60"/>
      <c r="ACV1522" s="60"/>
      <c r="ACW1522" s="60"/>
      <c r="ACX1522" s="60"/>
      <c r="ACY1522" s="60">
        <v>1.0327941657114399</v>
      </c>
      <c r="ACZ1522" s="60"/>
      <c r="ADA1522" s="60"/>
      <c r="ADB1522" s="60"/>
      <c r="ADC1522" s="60"/>
      <c r="ADD1522" s="60"/>
      <c r="ADE1522" s="60"/>
    </row>
    <row r="1523" spans="760:785" x14ac:dyDescent="0.25">
      <c r="ACF1523" s="60"/>
      <c r="ACG1523" s="60"/>
      <c r="ACH1523" s="60"/>
      <c r="ACI1523" s="60"/>
      <c r="ACJ1523" s="60"/>
      <c r="ACK1523" s="60"/>
      <c r="ACL1523" s="60"/>
      <c r="ACM1523" s="60"/>
      <c r="ACN1523" s="60"/>
      <c r="ACO1523" s="60"/>
      <c r="ACP1523" s="60"/>
      <c r="ACQ1523" s="60"/>
      <c r="ACR1523" s="60"/>
      <c r="ACS1523" s="60"/>
      <c r="ACT1523" s="60"/>
      <c r="ACU1523" s="60"/>
      <c r="ACV1523" s="60"/>
      <c r="ACW1523" s="60"/>
      <c r="ACX1523" s="60"/>
      <c r="ACY1523" s="60">
        <v>1.0327461330786101</v>
      </c>
      <c r="ACZ1523" s="60"/>
      <c r="ADA1523" s="60"/>
      <c r="ADB1523" s="60"/>
      <c r="ADC1523" s="60"/>
      <c r="ADD1523" s="60"/>
      <c r="ADE1523" s="60"/>
    </row>
    <row r="1524" spans="760:785" x14ac:dyDescent="0.25">
      <c r="ACF1524" s="60"/>
      <c r="ACG1524" s="60"/>
      <c r="ACH1524" s="60"/>
      <c r="ACI1524" s="60"/>
      <c r="ACJ1524" s="60"/>
      <c r="ACK1524" s="60"/>
      <c r="ACL1524" s="60"/>
      <c r="ACM1524" s="60"/>
      <c r="ACN1524" s="60"/>
      <c r="ACO1524" s="60"/>
      <c r="ACP1524" s="60"/>
      <c r="ACQ1524" s="60"/>
      <c r="ACR1524" s="60"/>
      <c r="ACS1524" s="60"/>
      <c r="ACT1524" s="60"/>
      <c r="ACU1524" s="60"/>
      <c r="ACV1524" s="60"/>
      <c r="ACW1524" s="60"/>
      <c r="ACX1524" s="60"/>
      <c r="ACY1524" s="60">
        <v>1.0327244357740799</v>
      </c>
      <c r="ACZ1524" s="60"/>
      <c r="ADA1524" s="60"/>
      <c r="ADB1524" s="60"/>
      <c r="ADC1524" s="60"/>
      <c r="ADD1524" s="60"/>
      <c r="ADE1524" s="60"/>
    </row>
    <row r="1525" spans="760:785" x14ac:dyDescent="0.25">
      <c r="ACF1525" s="60"/>
      <c r="ACG1525" s="60"/>
      <c r="ACH1525" s="60"/>
      <c r="ACI1525" s="60"/>
      <c r="ACJ1525" s="60"/>
      <c r="ACK1525" s="60"/>
      <c r="ACL1525" s="60"/>
      <c r="ACM1525" s="60"/>
      <c r="ACN1525" s="60"/>
      <c r="ACO1525" s="60"/>
      <c r="ACP1525" s="60"/>
      <c r="ACQ1525" s="60"/>
      <c r="ACR1525" s="60"/>
      <c r="ACS1525" s="60"/>
      <c r="ACT1525" s="60"/>
      <c r="ACU1525" s="60"/>
      <c r="ACV1525" s="60"/>
      <c r="ACW1525" s="60"/>
      <c r="ACX1525" s="60"/>
      <c r="ACY1525" s="60">
        <v>1.0326994092967601</v>
      </c>
      <c r="ACZ1525" s="60"/>
      <c r="ADA1525" s="60"/>
      <c r="ADB1525" s="60"/>
      <c r="ADC1525" s="60"/>
      <c r="ADD1525" s="60"/>
      <c r="ADE1525" s="60"/>
    </row>
    <row r="1526" spans="760:785" x14ac:dyDescent="0.25">
      <c r="ACF1526" s="60"/>
      <c r="ACG1526" s="60"/>
      <c r="ACH1526" s="60"/>
      <c r="ACI1526" s="60"/>
      <c r="ACJ1526" s="60"/>
      <c r="ACK1526" s="60"/>
      <c r="ACL1526" s="60"/>
      <c r="ACM1526" s="60"/>
      <c r="ACN1526" s="60"/>
      <c r="ACO1526" s="60"/>
      <c r="ACP1526" s="60"/>
      <c r="ACQ1526" s="60"/>
      <c r="ACR1526" s="60"/>
      <c r="ACS1526" s="60"/>
      <c r="ACT1526" s="60"/>
      <c r="ACU1526" s="60"/>
      <c r="ACV1526" s="60"/>
      <c r="ACW1526" s="60"/>
      <c r="ACX1526" s="60"/>
      <c r="ACY1526" s="60">
        <v>1.032673739397</v>
      </c>
      <c r="ACZ1526" s="60"/>
      <c r="ADA1526" s="60"/>
      <c r="ADB1526" s="60"/>
      <c r="ADC1526" s="60"/>
      <c r="ADD1526" s="60"/>
      <c r="ADE1526" s="60"/>
    </row>
    <row r="1527" spans="760:785" x14ac:dyDescent="0.25">
      <c r="ACF1527" s="60"/>
      <c r="ACG1527" s="60"/>
      <c r="ACH1527" s="60"/>
      <c r="ACI1527" s="60"/>
      <c r="ACJ1527" s="60"/>
      <c r="ACK1527" s="60"/>
      <c r="ACL1527" s="60"/>
      <c r="ACM1527" s="60"/>
      <c r="ACN1527" s="60"/>
      <c r="ACO1527" s="60"/>
      <c r="ACP1527" s="60"/>
      <c r="ACQ1527" s="60"/>
      <c r="ACR1527" s="60"/>
      <c r="ACS1527" s="60"/>
      <c r="ACT1527" s="60"/>
      <c r="ACU1527" s="60"/>
      <c r="ACV1527" s="60"/>
      <c r="ACW1527" s="60"/>
      <c r="ACX1527" s="60"/>
      <c r="ACY1527" s="60">
        <v>1.0325596666711001</v>
      </c>
      <c r="ACZ1527" s="60"/>
      <c r="ADA1527" s="60"/>
      <c r="ADB1527" s="60"/>
      <c r="ADC1527" s="60"/>
      <c r="ADD1527" s="60"/>
      <c r="ADE1527" s="60"/>
    </row>
    <row r="1528" spans="760:785" x14ac:dyDescent="0.25">
      <c r="ACF1528" s="60"/>
      <c r="ACG1528" s="60"/>
      <c r="ACH1528" s="60"/>
      <c r="ACI1528" s="60"/>
      <c r="ACJ1528" s="60"/>
      <c r="ACK1528" s="60"/>
      <c r="ACL1528" s="60"/>
      <c r="ACM1528" s="60"/>
      <c r="ACN1528" s="60"/>
      <c r="ACO1528" s="60"/>
      <c r="ACP1528" s="60"/>
      <c r="ACQ1528" s="60"/>
      <c r="ACR1528" s="60"/>
      <c r="ACS1528" s="60"/>
      <c r="ACT1528" s="60"/>
      <c r="ACU1528" s="60"/>
      <c r="ACV1528" s="60"/>
      <c r="ACW1528" s="60"/>
      <c r="ACX1528" s="60"/>
      <c r="ACY1528" s="60">
        <v>1.03249788204935</v>
      </c>
      <c r="ACZ1528" s="60"/>
      <c r="ADA1528" s="60"/>
      <c r="ADB1528" s="60"/>
      <c r="ADC1528" s="60"/>
      <c r="ADD1528" s="60"/>
      <c r="ADE1528" s="60"/>
    </row>
    <row r="1529" spans="760:785" x14ac:dyDescent="0.25">
      <c r="ACF1529" s="60"/>
      <c r="ACG1529" s="60"/>
      <c r="ACH1529" s="60"/>
      <c r="ACI1529" s="60"/>
      <c r="ACJ1529" s="60"/>
      <c r="ACK1529" s="60"/>
      <c r="ACL1529" s="60"/>
      <c r="ACM1529" s="60"/>
      <c r="ACN1529" s="60"/>
      <c r="ACO1529" s="60"/>
      <c r="ACP1529" s="60"/>
      <c r="ACQ1529" s="60"/>
      <c r="ACR1529" s="60"/>
      <c r="ACS1529" s="60"/>
      <c r="ACT1529" s="60"/>
      <c r="ACU1529" s="60"/>
      <c r="ACV1529" s="60"/>
      <c r="ACW1529" s="60"/>
      <c r="ACX1529" s="60"/>
      <c r="ACY1529" s="60">
        <v>1.0324653809803199</v>
      </c>
      <c r="ACZ1529" s="60"/>
      <c r="ADA1529" s="60"/>
      <c r="ADB1529" s="60"/>
      <c r="ADC1529" s="60"/>
      <c r="ADD1529" s="60"/>
      <c r="ADE1529" s="60"/>
    </row>
    <row r="1530" spans="760:785" x14ac:dyDescent="0.25">
      <c r="ACF1530" s="60"/>
      <c r="ACG1530" s="60"/>
      <c r="ACH1530" s="60"/>
      <c r="ACI1530" s="60"/>
      <c r="ACJ1530" s="60"/>
      <c r="ACK1530" s="60"/>
      <c r="ACL1530" s="60"/>
      <c r="ACM1530" s="60"/>
      <c r="ACN1530" s="60"/>
      <c r="ACO1530" s="60"/>
      <c r="ACP1530" s="60"/>
      <c r="ACQ1530" s="60"/>
      <c r="ACR1530" s="60"/>
      <c r="ACS1530" s="60"/>
      <c r="ACT1530" s="60"/>
      <c r="ACU1530" s="60"/>
      <c r="ACV1530" s="60"/>
      <c r="ACW1530" s="60"/>
      <c r="ACX1530" s="60"/>
      <c r="ACY1530" s="60">
        <v>1.0324450905532701</v>
      </c>
      <c r="ACZ1530" s="60"/>
      <c r="ADA1530" s="60"/>
      <c r="ADB1530" s="60"/>
      <c r="ADC1530" s="60"/>
      <c r="ADD1530" s="60"/>
      <c r="ADE1530" s="60"/>
    </row>
    <row r="1531" spans="760:785" x14ac:dyDescent="0.25">
      <c r="ACF1531" s="60"/>
      <c r="ACG1531" s="60"/>
      <c r="ACH1531" s="60"/>
      <c r="ACI1531" s="60"/>
      <c r="ACJ1531" s="60"/>
      <c r="ACK1531" s="60"/>
      <c r="ACL1531" s="60"/>
      <c r="ACM1531" s="60"/>
      <c r="ACN1531" s="60"/>
      <c r="ACO1531" s="60"/>
      <c r="ACP1531" s="60"/>
      <c r="ACQ1531" s="60"/>
      <c r="ACR1531" s="60"/>
      <c r="ACS1531" s="60"/>
      <c r="ACT1531" s="60"/>
      <c r="ACU1531" s="60"/>
      <c r="ACV1531" s="60"/>
      <c r="ACW1531" s="60"/>
      <c r="ACX1531" s="60"/>
      <c r="ACY1531" s="60">
        <v>1.0324340139949</v>
      </c>
      <c r="ACZ1531" s="60"/>
      <c r="ADA1531" s="60"/>
      <c r="ADB1531" s="60"/>
      <c r="ADC1531" s="60"/>
      <c r="ADD1531" s="60"/>
      <c r="ADE1531" s="60"/>
    </row>
    <row r="1532" spans="760:785" x14ac:dyDescent="0.25">
      <c r="ACF1532" s="60"/>
      <c r="ACG1532" s="60"/>
      <c r="ACH1532" s="60"/>
      <c r="ACI1532" s="60"/>
      <c r="ACJ1532" s="60"/>
      <c r="ACK1532" s="60"/>
      <c r="ACL1532" s="60"/>
      <c r="ACM1532" s="60"/>
      <c r="ACN1532" s="60"/>
      <c r="ACO1532" s="60"/>
      <c r="ACP1532" s="60"/>
      <c r="ACQ1532" s="60"/>
      <c r="ACR1532" s="60"/>
      <c r="ACS1532" s="60"/>
      <c r="ACT1532" s="60"/>
      <c r="ACU1532" s="60"/>
      <c r="ACV1532" s="60"/>
      <c r="ACW1532" s="60"/>
      <c r="ACX1532" s="60"/>
      <c r="ACY1532" s="60">
        <v>1.03241789607204</v>
      </c>
      <c r="ACZ1532" s="60"/>
      <c r="ADA1532" s="60"/>
      <c r="ADB1532" s="60"/>
      <c r="ADC1532" s="60"/>
      <c r="ADD1532" s="60"/>
      <c r="ADE1532" s="60"/>
    </row>
    <row r="1533" spans="760:785" x14ac:dyDescent="0.25">
      <c r="ACF1533" s="60"/>
      <c r="ACG1533" s="60"/>
      <c r="ACH1533" s="60"/>
      <c r="ACI1533" s="60"/>
      <c r="ACJ1533" s="60"/>
      <c r="ACK1533" s="60"/>
      <c r="ACL1533" s="60"/>
      <c r="ACM1533" s="60"/>
      <c r="ACN1533" s="60"/>
      <c r="ACO1533" s="60"/>
      <c r="ACP1533" s="60"/>
      <c r="ACQ1533" s="60"/>
      <c r="ACR1533" s="60"/>
      <c r="ACS1533" s="60"/>
      <c r="ACT1533" s="60"/>
      <c r="ACU1533" s="60"/>
      <c r="ACV1533" s="60"/>
      <c r="ACW1533" s="60"/>
      <c r="ACX1533" s="60"/>
      <c r="ACY1533" s="60">
        <v>1.03241786393569</v>
      </c>
      <c r="ACZ1533" s="60"/>
      <c r="ADA1533" s="60"/>
      <c r="ADB1533" s="60"/>
      <c r="ADC1533" s="60"/>
      <c r="ADD1533" s="60"/>
      <c r="ADE1533" s="60"/>
    </row>
    <row r="1534" spans="760:785" x14ac:dyDescent="0.25">
      <c r="ACF1534" s="60"/>
      <c r="ACG1534" s="60"/>
      <c r="ACH1534" s="60"/>
      <c r="ACI1534" s="60"/>
      <c r="ACJ1534" s="60"/>
      <c r="ACK1534" s="60"/>
      <c r="ACL1534" s="60"/>
      <c r="ACM1534" s="60"/>
      <c r="ACN1534" s="60"/>
      <c r="ACO1534" s="60"/>
      <c r="ACP1534" s="60"/>
      <c r="ACQ1534" s="60"/>
      <c r="ACR1534" s="60"/>
      <c r="ACS1534" s="60"/>
      <c r="ACT1534" s="60"/>
      <c r="ACU1534" s="60"/>
      <c r="ACV1534" s="60"/>
      <c r="ACW1534" s="60"/>
      <c r="ACX1534" s="60"/>
      <c r="ACY1534" s="60">
        <v>1.0323572183766601</v>
      </c>
      <c r="ACZ1534" s="60"/>
      <c r="ADA1534" s="60"/>
      <c r="ADB1534" s="60"/>
      <c r="ADC1534" s="60"/>
      <c r="ADD1534" s="60"/>
      <c r="ADE1534" s="60"/>
    </row>
    <row r="1535" spans="760:785" x14ac:dyDescent="0.25">
      <c r="ACF1535" s="60"/>
      <c r="ACG1535" s="60"/>
      <c r="ACH1535" s="60"/>
      <c r="ACI1535" s="60"/>
      <c r="ACJ1535" s="60"/>
      <c r="ACK1535" s="60"/>
      <c r="ACL1535" s="60"/>
      <c r="ACM1535" s="60"/>
      <c r="ACN1535" s="60"/>
      <c r="ACO1535" s="60"/>
      <c r="ACP1535" s="60"/>
      <c r="ACQ1535" s="60"/>
      <c r="ACR1535" s="60"/>
      <c r="ACS1535" s="60"/>
      <c r="ACT1535" s="60"/>
      <c r="ACU1535" s="60"/>
      <c r="ACV1535" s="60"/>
      <c r="ACW1535" s="60"/>
      <c r="ACX1535" s="60"/>
      <c r="ACY1535" s="60">
        <v>1.0322902568788199</v>
      </c>
      <c r="ACZ1535" s="60"/>
      <c r="ADA1535" s="60"/>
      <c r="ADB1535" s="60"/>
      <c r="ADC1535" s="60"/>
      <c r="ADD1535" s="60"/>
      <c r="ADE1535" s="60"/>
    </row>
    <row r="1536" spans="760:785" x14ac:dyDescent="0.25">
      <c r="ACF1536" s="60"/>
      <c r="ACG1536" s="60"/>
      <c r="ACH1536" s="60"/>
      <c r="ACI1536" s="60"/>
      <c r="ACJ1536" s="60"/>
      <c r="ACK1536" s="60"/>
      <c r="ACL1536" s="60"/>
      <c r="ACM1536" s="60"/>
      <c r="ACN1536" s="60"/>
      <c r="ACO1536" s="60"/>
      <c r="ACP1536" s="60"/>
      <c r="ACQ1536" s="60"/>
      <c r="ACR1536" s="60"/>
      <c r="ACS1536" s="60"/>
      <c r="ACT1536" s="60"/>
      <c r="ACU1536" s="60"/>
      <c r="ACV1536" s="60"/>
      <c r="ACW1536" s="60"/>
      <c r="ACX1536" s="60"/>
      <c r="ACY1536" s="60">
        <v>1.0322569719552099</v>
      </c>
      <c r="ACZ1536" s="60"/>
      <c r="ADA1536" s="60"/>
      <c r="ADB1536" s="60"/>
      <c r="ADC1536" s="60"/>
      <c r="ADD1536" s="60"/>
      <c r="ADE1536" s="60"/>
    </row>
    <row r="1537" spans="760:785" x14ac:dyDescent="0.25">
      <c r="ACF1537" s="60"/>
      <c r="ACG1537" s="60"/>
      <c r="ACH1537" s="60"/>
      <c r="ACI1537" s="60"/>
      <c r="ACJ1537" s="60"/>
      <c r="ACK1537" s="60"/>
      <c r="ACL1537" s="60"/>
      <c r="ACM1537" s="60"/>
      <c r="ACN1537" s="60"/>
      <c r="ACO1537" s="60"/>
      <c r="ACP1537" s="60"/>
      <c r="ACQ1537" s="60"/>
      <c r="ACR1537" s="60"/>
      <c r="ACS1537" s="60"/>
      <c r="ACT1537" s="60"/>
      <c r="ACU1537" s="60"/>
      <c r="ACV1537" s="60"/>
      <c r="ACW1537" s="60"/>
      <c r="ACX1537" s="60"/>
      <c r="ACY1537" s="60">
        <v>1.03210742795022</v>
      </c>
      <c r="ACZ1537" s="60"/>
      <c r="ADA1537" s="60"/>
      <c r="ADB1537" s="60"/>
      <c r="ADC1537" s="60"/>
      <c r="ADD1537" s="60"/>
      <c r="ADE1537" s="60"/>
    </row>
    <row r="1538" spans="760:785" x14ac:dyDescent="0.25">
      <c r="ACF1538" s="60"/>
      <c r="ACG1538" s="60"/>
      <c r="ACH1538" s="60"/>
      <c r="ACI1538" s="60"/>
      <c r="ACJ1538" s="60"/>
      <c r="ACK1538" s="60"/>
      <c r="ACL1538" s="60"/>
      <c r="ACM1538" s="60"/>
      <c r="ACN1538" s="60"/>
      <c r="ACO1538" s="60"/>
      <c r="ACP1538" s="60"/>
      <c r="ACQ1538" s="60"/>
      <c r="ACR1538" s="60"/>
      <c r="ACS1538" s="60"/>
      <c r="ACT1538" s="60"/>
      <c r="ACU1538" s="60"/>
      <c r="ACV1538" s="60"/>
      <c r="ACW1538" s="60"/>
      <c r="ACX1538" s="60"/>
      <c r="ACY1538" s="60">
        <v>1.0320636795686999</v>
      </c>
      <c r="ACZ1538" s="60"/>
      <c r="ADA1538" s="60"/>
      <c r="ADB1538" s="60"/>
      <c r="ADC1538" s="60"/>
      <c r="ADD1538" s="60"/>
      <c r="ADE1538" s="60"/>
    </row>
    <row r="1539" spans="760:785" x14ac:dyDescent="0.25">
      <c r="ACF1539" s="60"/>
      <c r="ACG1539" s="60"/>
      <c r="ACH1539" s="60"/>
      <c r="ACI1539" s="60"/>
      <c r="ACJ1539" s="60"/>
      <c r="ACK1539" s="60"/>
      <c r="ACL1539" s="60"/>
      <c r="ACM1539" s="60"/>
      <c r="ACN1539" s="60"/>
      <c r="ACO1539" s="60"/>
      <c r="ACP1539" s="60"/>
      <c r="ACQ1539" s="60"/>
      <c r="ACR1539" s="60"/>
      <c r="ACS1539" s="60"/>
      <c r="ACT1539" s="60"/>
      <c r="ACU1539" s="60"/>
      <c r="ACV1539" s="60"/>
      <c r="ACW1539" s="60"/>
      <c r="ACX1539" s="60"/>
      <c r="ACY1539" s="60">
        <v>1.03199670871107</v>
      </c>
      <c r="ACZ1539" s="60"/>
      <c r="ADA1539" s="60"/>
      <c r="ADB1539" s="60"/>
      <c r="ADC1539" s="60"/>
      <c r="ADD1539" s="60"/>
      <c r="ADE1539" s="60"/>
    </row>
    <row r="1540" spans="760:785" x14ac:dyDescent="0.25">
      <c r="ACF1540" s="60"/>
      <c r="ACG1540" s="60"/>
      <c r="ACH1540" s="60"/>
      <c r="ACI1540" s="60"/>
      <c r="ACJ1540" s="60"/>
      <c r="ACK1540" s="60"/>
      <c r="ACL1540" s="60"/>
      <c r="ACM1540" s="60"/>
      <c r="ACN1540" s="60"/>
      <c r="ACO1540" s="60"/>
      <c r="ACP1540" s="60"/>
      <c r="ACQ1540" s="60"/>
      <c r="ACR1540" s="60"/>
      <c r="ACS1540" s="60"/>
      <c r="ACT1540" s="60"/>
      <c r="ACU1540" s="60"/>
      <c r="ACV1540" s="60"/>
      <c r="ACW1540" s="60"/>
      <c r="ACX1540" s="60"/>
      <c r="ACY1540" s="60">
        <v>1.0319271794762099</v>
      </c>
      <c r="ACZ1540" s="60"/>
      <c r="ADA1540" s="60"/>
      <c r="ADB1540" s="60"/>
      <c r="ADC1540" s="60"/>
      <c r="ADD1540" s="60"/>
      <c r="ADE1540" s="60"/>
    </row>
    <row r="1541" spans="760:785" x14ac:dyDescent="0.25">
      <c r="ACF1541" s="60"/>
      <c r="ACG1541" s="60"/>
      <c r="ACH1541" s="60"/>
      <c r="ACI1541" s="60"/>
      <c r="ACJ1541" s="60"/>
      <c r="ACK1541" s="60"/>
      <c r="ACL1541" s="60"/>
      <c r="ACM1541" s="60"/>
      <c r="ACN1541" s="60"/>
      <c r="ACO1541" s="60"/>
      <c r="ACP1541" s="60"/>
      <c r="ACQ1541" s="60"/>
      <c r="ACR1541" s="60"/>
      <c r="ACS1541" s="60"/>
      <c r="ACT1541" s="60"/>
      <c r="ACU1541" s="60"/>
      <c r="ACV1541" s="60"/>
      <c r="ACW1541" s="60"/>
      <c r="ACX1541" s="60"/>
      <c r="ACY1541" s="60">
        <v>1.03191029702283</v>
      </c>
      <c r="ACZ1541" s="60"/>
      <c r="ADA1541" s="60"/>
      <c r="ADB1541" s="60"/>
      <c r="ADC1541" s="60"/>
      <c r="ADD1541" s="60"/>
      <c r="ADE1541" s="60"/>
    </row>
    <row r="1542" spans="760:785" x14ac:dyDescent="0.25">
      <c r="ACF1542" s="60"/>
      <c r="ACG1542" s="60"/>
      <c r="ACH1542" s="60"/>
      <c r="ACI1542" s="60"/>
      <c r="ACJ1542" s="60"/>
      <c r="ACK1542" s="60"/>
      <c r="ACL1542" s="60"/>
      <c r="ACM1542" s="60"/>
      <c r="ACN1542" s="60"/>
      <c r="ACO1542" s="60"/>
      <c r="ACP1542" s="60"/>
      <c r="ACQ1542" s="60"/>
      <c r="ACR1542" s="60"/>
      <c r="ACS1542" s="60"/>
      <c r="ACT1542" s="60"/>
      <c r="ACU1542" s="60"/>
      <c r="ACV1542" s="60"/>
      <c r="ACW1542" s="60"/>
      <c r="ACX1542" s="60"/>
      <c r="ACY1542" s="60">
        <v>1.0318942284771999</v>
      </c>
      <c r="ACZ1542" s="60"/>
      <c r="ADA1542" s="60"/>
      <c r="ADB1542" s="60"/>
      <c r="ADC1542" s="60"/>
      <c r="ADD1542" s="60"/>
      <c r="ADE1542" s="60"/>
    </row>
    <row r="1543" spans="760:785" x14ac:dyDescent="0.25">
      <c r="ACF1543" s="60"/>
      <c r="ACG1543" s="60"/>
      <c r="ACH1543" s="60"/>
      <c r="ACI1543" s="60"/>
      <c r="ACJ1543" s="60"/>
      <c r="ACK1543" s="60"/>
      <c r="ACL1543" s="60"/>
      <c r="ACM1543" s="60"/>
      <c r="ACN1543" s="60"/>
      <c r="ACO1543" s="60"/>
      <c r="ACP1543" s="60"/>
      <c r="ACQ1543" s="60"/>
      <c r="ACR1543" s="60"/>
      <c r="ACS1543" s="60"/>
      <c r="ACT1543" s="60"/>
      <c r="ACU1543" s="60"/>
      <c r="ACV1543" s="60"/>
      <c r="ACW1543" s="60"/>
      <c r="ACX1543" s="60"/>
      <c r="ACY1543" s="60">
        <v>1.0318525295555701</v>
      </c>
      <c r="ACZ1543" s="60"/>
      <c r="ADA1543" s="60"/>
      <c r="ADB1543" s="60"/>
      <c r="ADC1543" s="60"/>
      <c r="ADD1543" s="60"/>
      <c r="ADE1543" s="60"/>
    </row>
    <row r="1544" spans="760:785" x14ac:dyDescent="0.25">
      <c r="ACF1544" s="60"/>
      <c r="ACG1544" s="60"/>
      <c r="ACH1544" s="60"/>
      <c r="ACI1544" s="60"/>
      <c r="ACJ1544" s="60"/>
      <c r="ACK1544" s="60"/>
      <c r="ACL1544" s="60"/>
      <c r="ACM1544" s="60"/>
      <c r="ACN1544" s="60"/>
      <c r="ACO1544" s="60"/>
      <c r="ACP1544" s="60"/>
      <c r="ACQ1544" s="60"/>
      <c r="ACR1544" s="60"/>
      <c r="ACS1544" s="60"/>
      <c r="ACT1544" s="60"/>
      <c r="ACU1544" s="60"/>
      <c r="ACV1544" s="60"/>
      <c r="ACW1544" s="60"/>
      <c r="ACX1544" s="60"/>
      <c r="ACY1544" s="60">
        <v>1.0317966579711499</v>
      </c>
      <c r="ACZ1544" s="60"/>
      <c r="ADA1544" s="60"/>
      <c r="ADB1544" s="60"/>
      <c r="ADC1544" s="60"/>
      <c r="ADD1544" s="60"/>
      <c r="ADE1544" s="60"/>
    </row>
    <row r="1545" spans="760:785" x14ac:dyDescent="0.25">
      <c r="ACF1545" s="60"/>
      <c r="ACG1545" s="60"/>
      <c r="ACH1545" s="60"/>
      <c r="ACI1545" s="60"/>
      <c r="ACJ1545" s="60"/>
      <c r="ACK1545" s="60"/>
      <c r="ACL1545" s="60"/>
      <c r="ACM1545" s="60"/>
      <c r="ACN1545" s="60"/>
      <c r="ACO1545" s="60"/>
      <c r="ACP1545" s="60"/>
      <c r="ACQ1545" s="60"/>
      <c r="ACR1545" s="60"/>
      <c r="ACS1545" s="60"/>
      <c r="ACT1545" s="60"/>
      <c r="ACU1545" s="60"/>
      <c r="ACV1545" s="60"/>
      <c r="ACW1545" s="60"/>
      <c r="ACX1545" s="60"/>
      <c r="ACY1545" s="60">
        <v>1.0317190883680301</v>
      </c>
      <c r="ACZ1545" s="60"/>
      <c r="ADA1545" s="60"/>
      <c r="ADB1545" s="60"/>
      <c r="ADC1545" s="60"/>
      <c r="ADD1545" s="60"/>
      <c r="ADE1545" s="60"/>
    </row>
    <row r="1546" spans="760:785" x14ac:dyDescent="0.25">
      <c r="ACF1546" s="60"/>
      <c r="ACG1546" s="60"/>
      <c r="ACH1546" s="60"/>
      <c r="ACI1546" s="60"/>
      <c r="ACJ1546" s="60"/>
      <c r="ACK1546" s="60"/>
      <c r="ACL1546" s="60"/>
      <c r="ACM1546" s="60"/>
      <c r="ACN1546" s="60"/>
      <c r="ACO1546" s="60"/>
      <c r="ACP1546" s="60"/>
      <c r="ACQ1546" s="60"/>
      <c r="ACR1546" s="60"/>
      <c r="ACS1546" s="60"/>
      <c r="ACT1546" s="60"/>
      <c r="ACU1546" s="60"/>
      <c r="ACV1546" s="60"/>
      <c r="ACW1546" s="60"/>
      <c r="ACX1546" s="60"/>
      <c r="ACY1546" s="60">
        <v>1.0317097470266801</v>
      </c>
      <c r="ACZ1546" s="60"/>
      <c r="ADA1546" s="60"/>
      <c r="ADB1546" s="60"/>
      <c r="ADC1546" s="60"/>
      <c r="ADD1546" s="60"/>
      <c r="ADE1546" s="60"/>
    </row>
    <row r="1547" spans="760:785" x14ac:dyDescent="0.25">
      <c r="ACF1547" s="60"/>
      <c r="ACG1547" s="60"/>
      <c r="ACH1547" s="60"/>
      <c r="ACI1547" s="60"/>
      <c r="ACJ1547" s="60"/>
      <c r="ACK1547" s="60"/>
      <c r="ACL1547" s="60"/>
      <c r="ACM1547" s="60"/>
      <c r="ACN1547" s="60"/>
      <c r="ACO1547" s="60"/>
      <c r="ACP1547" s="60"/>
      <c r="ACQ1547" s="60"/>
      <c r="ACR1547" s="60"/>
      <c r="ACS1547" s="60"/>
      <c r="ACT1547" s="60"/>
      <c r="ACU1547" s="60"/>
      <c r="ACV1547" s="60"/>
      <c r="ACW1547" s="60"/>
      <c r="ACX1547" s="60"/>
      <c r="ACY1547" s="60">
        <v>1.0316840632147899</v>
      </c>
      <c r="ACZ1547" s="60"/>
      <c r="ADA1547" s="60"/>
      <c r="ADB1547" s="60"/>
      <c r="ADC1547" s="60"/>
      <c r="ADD1547" s="60"/>
      <c r="ADE1547" s="60"/>
    </row>
    <row r="1548" spans="760:785" x14ac:dyDescent="0.25">
      <c r="ACF1548" s="60"/>
      <c r="ACG1548" s="60"/>
      <c r="ACH1548" s="60"/>
      <c r="ACI1548" s="60"/>
      <c r="ACJ1548" s="60"/>
      <c r="ACK1548" s="60"/>
      <c r="ACL1548" s="60"/>
      <c r="ACM1548" s="60"/>
      <c r="ACN1548" s="60"/>
      <c r="ACO1548" s="60"/>
      <c r="ACP1548" s="60"/>
      <c r="ACQ1548" s="60"/>
      <c r="ACR1548" s="60"/>
      <c r="ACS1548" s="60"/>
      <c r="ACT1548" s="60"/>
      <c r="ACU1548" s="60"/>
      <c r="ACV1548" s="60"/>
      <c r="ACW1548" s="60"/>
      <c r="ACX1548" s="60"/>
      <c r="ACY1548" s="60">
        <v>1.03163936611815</v>
      </c>
      <c r="ACZ1548" s="60"/>
      <c r="ADA1548" s="60"/>
      <c r="ADB1548" s="60"/>
      <c r="ADC1548" s="60"/>
      <c r="ADD1548" s="60"/>
      <c r="ADE1548" s="60"/>
    </row>
    <row r="1549" spans="760:785" x14ac:dyDescent="0.25">
      <c r="ACF1549" s="60"/>
      <c r="ACG1549" s="60"/>
      <c r="ACH1549" s="60"/>
      <c r="ACI1549" s="60"/>
      <c r="ACJ1549" s="60"/>
      <c r="ACK1549" s="60"/>
      <c r="ACL1549" s="60"/>
      <c r="ACM1549" s="60"/>
      <c r="ACN1549" s="60"/>
      <c r="ACO1549" s="60"/>
      <c r="ACP1549" s="60"/>
      <c r="ACQ1549" s="60"/>
      <c r="ACR1549" s="60"/>
      <c r="ACS1549" s="60"/>
      <c r="ACT1549" s="60"/>
      <c r="ACU1549" s="60"/>
      <c r="ACV1549" s="60"/>
      <c r="ACW1549" s="60"/>
      <c r="ACX1549" s="60"/>
      <c r="ACY1549" s="60">
        <v>1.0316359371277199</v>
      </c>
      <c r="ACZ1549" s="60"/>
      <c r="ADA1549" s="60"/>
      <c r="ADB1549" s="60"/>
      <c r="ADC1549" s="60"/>
      <c r="ADD1549" s="60"/>
      <c r="ADE1549" s="60"/>
    </row>
    <row r="1550" spans="760:785" x14ac:dyDescent="0.25">
      <c r="ACF1550" s="60"/>
      <c r="ACG1550" s="60"/>
      <c r="ACH1550" s="60"/>
      <c r="ACI1550" s="60"/>
      <c r="ACJ1550" s="60"/>
      <c r="ACK1550" s="60"/>
      <c r="ACL1550" s="60"/>
      <c r="ACM1550" s="60"/>
      <c r="ACN1550" s="60"/>
      <c r="ACO1550" s="60"/>
      <c r="ACP1550" s="60"/>
      <c r="ACQ1550" s="60"/>
      <c r="ACR1550" s="60"/>
      <c r="ACS1550" s="60"/>
      <c r="ACT1550" s="60"/>
      <c r="ACU1550" s="60"/>
      <c r="ACV1550" s="60"/>
      <c r="ACW1550" s="60"/>
      <c r="ACX1550" s="60"/>
      <c r="ACY1550" s="60">
        <v>1.0315934181847</v>
      </c>
      <c r="ACZ1550" s="60"/>
      <c r="ADA1550" s="60"/>
      <c r="ADB1550" s="60"/>
      <c r="ADC1550" s="60"/>
      <c r="ADD1550" s="60"/>
      <c r="ADE1550" s="60"/>
    </row>
    <row r="1551" spans="760:785" x14ac:dyDescent="0.25">
      <c r="ACF1551" s="60"/>
      <c r="ACG1551" s="60"/>
      <c r="ACH1551" s="60"/>
      <c r="ACI1551" s="60"/>
      <c r="ACJ1551" s="60"/>
      <c r="ACK1551" s="60"/>
      <c r="ACL1551" s="60"/>
      <c r="ACM1551" s="60"/>
      <c r="ACN1551" s="60"/>
      <c r="ACO1551" s="60"/>
      <c r="ACP1551" s="60"/>
      <c r="ACQ1551" s="60"/>
      <c r="ACR1551" s="60"/>
      <c r="ACS1551" s="60"/>
      <c r="ACT1551" s="60"/>
      <c r="ACU1551" s="60"/>
      <c r="ACV1551" s="60"/>
      <c r="ACW1551" s="60"/>
      <c r="ACX1551" s="60"/>
      <c r="ACY1551" s="60">
        <v>1.0315780261758001</v>
      </c>
      <c r="ACZ1551" s="60"/>
      <c r="ADA1551" s="60"/>
      <c r="ADB1551" s="60"/>
      <c r="ADC1551" s="60"/>
      <c r="ADD1551" s="60"/>
      <c r="ADE1551" s="60"/>
    </row>
    <row r="1552" spans="760:785" x14ac:dyDescent="0.25">
      <c r="ACF1552" s="60"/>
      <c r="ACG1552" s="60"/>
      <c r="ACH1552" s="60"/>
      <c r="ACI1552" s="60"/>
      <c r="ACJ1552" s="60"/>
      <c r="ACK1552" s="60"/>
      <c r="ACL1552" s="60"/>
      <c r="ACM1552" s="60"/>
      <c r="ACN1552" s="60"/>
      <c r="ACO1552" s="60"/>
      <c r="ACP1552" s="60"/>
      <c r="ACQ1552" s="60"/>
      <c r="ACR1552" s="60"/>
      <c r="ACS1552" s="60"/>
      <c r="ACT1552" s="60"/>
      <c r="ACU1552" s="60"/>
      <c r="ACV1552" s="60"/>
      <c r="ACW1552" s="60"/>
      <c r="ACX1552" s="60"/>
      <c r="ACY1552" s="60">
        <v>1.03150000989388</v>
      </c>
      <c r="ACZ1552" s="60"/>
      <c r="ADA1552" s="60"/>
      <c r="ADB1552" s="60"/>
      <c r="ADC1552" s="60"/>
      <c r="ADD1552" s="60"/>
      <c r="ADE1552" s="60"/>
    </row>
    <row r="1553" spans="760:785" x14ac:dyDescent="0.25">
      <c r="ACF1553" s="60"/>
      <c r="ACG1553" s="60"/>
      <c r="ACH1553" s="60"/>
      <c r="ACI1553" s="60"/>
      <c r="ACJ1553" s="60"/>
      <c r="ACK1553" s="60"/>
      <c r="ACL1553" s="60"/>
      <c r="ACM1553" s="60"/>
      <c r="ACN1553" s="60"/>
      <c r="ACO1553" s="60"/>
      <c r="ACP1553" s="60"/>
      <c r="ACQ1553" s="60"/>
      <c r="ACR1553" s="60"/>
      <c r="ACS1553" s="60"/>
      <c r="ACT1553" s="60"/>
      <c r="ACU1553" s="60"/>
      <c r="ACV1553" s="60"/>
      <c r="ACW1553" s="60"/>
      <c r="ACX1553" s="60"/>
      <c r="ACY1553" s="60">
        <v>1.0314142826052699</v>
      </c>
      <c r="ACZ1553" s="60"/>
      <c r="ADA1553" s="60"/>
      <c r="ADB1553" s="60"/>
      <c r="ADC1553" s="60"/>
      <c r="ADD1553" s="60"/>
      <c r="ADE1553" s="60"/>
    </row>
    <row r="1554" spans="760:785" x14ac:dyDescent="0.25">
      <c r="ACF1554" s="60"/>
      <c r="ACG1554" s="60"/>
      <c r="ACH1554" s="60"/>
      <c r="ACI1554" s="60"/>
      <c r="ACJ1554" s="60"/>
      <c r="ACK1554" s="60"/>
      <c r="ACL1554" s="60"/>
      <c r="ACM1554" s="60"/>
      <c r="ACN1554" s="60"/>
      <c r="ACO1554" s="60"/>
      <c r="ACP1554" s="60"/>
      <c r="ACQ1554" s="60"/>
      <c r="ACR1554" s="60"/>
      <c r="ACS1554" s="60"/>
      <c r="ACT1554" s="60"/>
      <c r="ACU1554" s="60"/>
      <c r="ACV1554" s="60"/>
      <c r="ACW1554" s="60"/>
      <c r="ACX1554" s="60"/>
      <c r="ACY1554" s="60">
        <v>1.0313708917561599</v>
      </c>
      <c r="ACZ1554" s="60"/>
      <c r="ADA1554" s="60"/>
      <c r="ADB1554" s="60"/>
      <c r="ADC1554" s="60"/>
      <c r="ADD1554" s="60"/>
      <c r="ADE1554" s="60"/>
    </row>
    <row r="1555" spans="760:785" x14ac:dyDescent="0.25">
      <c r="ACF1555" s="60"/>
      <c r="ACG1555" s="60"/>
      <c r="ACH1555" s="60"/>
      <c r="ACI1555" s="60"/>
      <c r="ACJ1555" s="60"/>
      <c r="ACK1555" s="60"/>
      <c r="ACL1555" s="60"/>
      <c r="ACM1555" s="60"/>
      <c r="ACN1555" s="60"/>
      <c r="ACO1555" s="60"/>
      <c r="ACP1555" s="60"/>
      <c r="ACQ1555" s="60"/>
      <c r="ACR1555" s="60"/>
      <c r="ACS1555" s="60"/>
      <c r="ACT1555" s="60"/>
      <c r="ACU1555" s="60"/>
      <c r="ACV1555" s="60"/>
      <c r="ACW1555" s="60"/>
      <c r="ACX1555" s="60"/>
      <c r="ACY1555" s="60">
        <v>1.0313702280660699</v>
      </c>
      <c r="ACZ1555" s="60"/>
      <c r="ADA1555" s="60"/>
      <c r="ADB1555" s="60"/>
      <c r="ADC1555" s="60"/>
      <c r="ADD1555" s="60"/>
      <c r="ADE1555" s="60"/>
    </row>
    <row r="1556" spans="760:785" x14ac:dyDescent="0.25">
      <c r="ACF1556" s="60"/>
      <c r="ACG1556" s="60"/>
      <c r="ACH1556" s="60"/>
      <c r="ACI1556" s="60"/>
      <c r="ACJ1556" s="60"/>
      <c r="ACK1556" s="60"/>
      <c r="ACL1556" s="60"/>
      <c r="ACM1556" s="60"/>
      <c r="ACN1556" s="60"/>
      <c r="ACO1556" s="60"/>
      <c r="ACP1556" s="60"/>
      <c r="ACQ1556" s="60"/>
      <c r="ACR1556" s="60"/>
      <c r="ACS1556" s="60"/>
      <c r="ACT1556" s="60"/>
      <c r="ACU1556" s="60"/>
      <c r="ACV1556" s="60"/>
      <c r="ACW1556" s="60"/>
      <c r="ACX1556" s="60"/>
      <c r="ACY1556" s="60">
        <v>1.03132745657796</v>
      </c>
      <c r="ACZ1556" s="60"/>
      <c r="ADA1556" s="60"/>
      <c r="ADB1556" s="60"/>
      <c r="ADC1556" s="60"/>
      <c r="ADD1556" s="60"/>
      <c r="ADE1556" s="60"/>
    </row>
    <row r="1557" spans="760:785" x14ac:dyDescent="0.25">
      <c r="ACF1557" s="60"/>
      <c r="ACG1557" s="60"/>
      <c r="ACH1557" s="60"/>
      <c r="ACI1557" s="60"/>
      <c r="ACJ1557" s="60"/>
      <c r="ACK1557" s="60"/>
      <c r="ACL1557" s="60"/>
      <c r="ACM1557" s="60"/>
      <c r="ACN1557" s="60"/>
      <c r="ACO1557" s="60"/>
      <c r="ACP1557" s="60"/>
      <c r="ACQ1557" s="60"/>
      <c r="ACR1557" s="60"/>
      <c r="ACS1557" s="60"/>
      <c r="ACT1557" s="60"/>
      <c r="ACU1557" s="60"/>
      <c r="ACV1557" s="60"/>
      <c r="ACW1557" s="60"/>
      <c r="ACX1557" s="60"/>
      <c r="ACY1557" s="60">
        <v>1.0313248868908</v>
      </c>
      <c r="ACZ1557" s="60"/>
      <c r="ADA1557" s="60"/>
      <c r="ADB1557" s="60"/>
      <c r="ADC1557" s="60"/>
      <c r="ADD1557" s="60"/>
      <c r="ADE1557" s="60"/>
    </row>
    <row r="1558" spans="760:785" x14ac:dyDescent="0.25">
      <c r="ACF1558" s="60"/>
      <c r="ACG1558" s="60"/>
      <c r="ACH1558" s="60"/>
      <c r="ACI1558" s="60"/>
      <c r="ACJ1558" s="60"/>
      <c r="ACK1558" s="60"/>
      <c r="ACL1558" s="60"/>
      <c r="ACM1558" s="60"/>
      <c r="ACN1558" s="60"/>
      <c r="ACO1558" s="60"/>
      <c r="ACP1558" s="60"/>
      <c r="ACQ1558" s="60"/>
      <c r="ACR1558" s="60"/>
      <c r="ACS1558" s="60"/>
      <c r="ACT1558" s="60"/>
      <c r="ACU1558" s="60"/>
      <c r="ACV1558" s="60"/>
      <c r="ACW1558" s="60"/>
      <c r="ACX1558" s="60"/>
      <c r="ACY1558" s="60">
        <v>1.03111519477014</v>
      </c>
      <c r="ACZ1558" s="60"/>
      <c r="ADA1558" s="60"/>
      <c r="ADB1558" s="60"/>
      <c r="ADC1558" s="60"/>
      <c r="ADD1558" s="60"/>
      <c r="ADE1558" s="60"/>
    </row>
    <row r="1559" spans="760:785" x14ac:dyDescent="0.25">
      <c r="ACF1559" s="60"/>
      <c r="ACG1559" s="60"/>
      <c r="ACH1559" s="60"/>
      <c r="ACI1559" s="60"/>
      <c r="ACJ1559" s="60"/>
      <c r="ACK1559" s="60"/>
      <c r="ACL1559" s="60"/>
      <c r="ACM1559" s="60"/>
      <c r="ACN1559" s="60"/>
      <c r="ACO1559" s="60"/>
      <c r="ACP1559" s="60"/>
      <c r="ACQ1559" s="60"/>
      <c r="ACR1559" s="60"/>
      <c r="ACS1559" s="60"/>
      <c r="ACT1559" s="60"/>
      <c r="ACU1559" s="60"/>
      <c r="ACV1559" s="60"/>
      <c r="ACW1559" s="60"/>
      <c r="ACX1559" s="60"/>
      <c r="ACY1559" s="60">
        <v>1.0310894066516301</v>
      </c>
      <c r="ACZ1559" s="60"/>
      <c r="ADA1559" s="60"/>
      <c r="ADB1559" s="60"/>
      <c r="ADC1559" s="60"/>
      <c r="ADD1559" s="60"/>
      <c r="ADE1559" s="60"/>
    </row>
    <row r="1560" spans="760:785" x14ac:dyDescent="0.25">
      <c r="ACF1560" s="60"/>
      <c r="ACG1560" s="60"/>
      <c r="ACH1560" s="60"/>
      <c r="ACI1560" s="60"/>
      <c r="ACJ1560" s="60"/>
      <c r="ACK1560" s="60"/>
      <c r="ACL1560" s="60"/>
      <c r="ACM1560" s="60"/>
      <c r="ACN1560" s="60"/>
      <c r="ACO1560" s="60"/>
      <c r="ACP1560" s="60"/>
      <c r="ACQ1560" s="60"/>
      <c r="ACR1560" s="60"/>
      <c r="ACS1560" s="60"/>
      <c r="ACT1560" s="60"/>
      <c r="ACU1560" s="60"/>
      <c r="ACV1560" s="60"/>
      <c r="ACW1560" s="60"/>
      <c r="ACX1560" s="60"/>
      <c r="ACY1560" s="60">
        <v>1.0310879770818899</v>
      </c>
      <c r="ACZ1560" s="60"/>
      <c r="ADA1560" s="60"/>
      <c r="ADB1560" s="60"/>
      <c r="ADC1560" s="60"/>
      <c r="ADD1560" s="60"/>
      <c r="ADE1560" s="60"/>
    </row>
    <row r="1561" spans="760:785" x14ac:dyDescent="0.25">
      <c r="ACF1561" s="60"/>
      <c r="ACG1561" s="60"/>
      <c r="ACH1561" s="60"/>
      <c r="ACI1561" s="60"/>
      <c r="ACJ1561" s="60"/>
      <c r="ACK1561" s="60"/>
      <c r="ACL1561" s="60"/>
      <c r="ACM1561" s="60"/>
      <c r="ACN1561" s="60"/>
      <c r="ACO1561" s="60"/>
      <c r="ACP1561" s="60"/>
      <c r="ACQ1561" s="60"/>
      <c r="ACR1561" s="60"/>
      <c r="ACS1561" s="60"/>
      <c r="ACT1561" s="60"/>
      <c r="ACU1561" s="60"/>
      <c r="ACV1561" s="60"/>
      <c r="ACW1561" s="60"/>
      <c r="ACX1561" s="60"/>
      <c r="ACY1561" s="60">
        <v>1.0310178494737201</v>
      </c>
      <c r="ACZ1561" s="60"/>
      <c r="ADA1561" s="60"/>
      <c r="ADB1561" s="60"/>
      <c r="ADC1561" s="60"/>
      <c r="ADD1561" s="60"/>
      <c r="ADE1561" s="60"/>
    </row>
    <row r="1562" spans="760:785" x14ac:dyDescent="0.25">
      <c r="ACF1562" s="60"/>
      <c r="ACG1562" s="60"/>
      <c r="ACH1562" s="60"/>
      <c r="ACI1562" s="60"/>
      <c r="ACJ1562" s="60"/>
      <c r="ACK1562" s="60"/>
      <c r="ACL1562" s="60"/>
      <c r="ACM1562" s="60"/>
      <c r="ACN1562" s="60"/>
      <c r="ACO1562" s="60"/>
      <c r="ACP1562" s="60"/>
      <c r="ACQ1562" s="60"/>
      <c r="ACR1562" s="60"/>
      <c r="ACS1562" s="60"/>
      <c r="ACT1562" s="60"/>
      <c r="ACU1562" s="60"/>
      <c r="ACV1562" s="60"/>
      <c r="ACW1562" s="60"/>
      <c r="ACX1562" s="60"/>
      <c r="ACY1562" s="60">
        <v>1.0309622220904899</v>
      </c>
      <c r="ACZ1562" s="60"/>
      <c r="ADA1562" s="60"/>
      <c r="ADB1562" s="60"/>
      <c r="ADC1562" s="60"/>
      <c r="ADD1562" s="60"/>
      <c r="ADE1562" s="60"/>
    </row>
    <row r="1563" spans="760:785" x14ac:dyDescent="0.25">
      <c r="ACF1563" s="60"/>
      <c r="ACG1563" s="60"/>
      <c r="ACH1563" s="60"/>
      <c r="ACI1563" s="60"/>
      <c r="ACJ1563" s="60"/>
      <c r="ACK1563" s="60"/>
      <c r="ACL1563" s="60"/>
      <c r="ACM1563" s="60"/>
      <c r="ACN1563" s="60"/>
      <c r="ACO1563" s="60"/>
      <c r="ACP1563" s="60"/>
      <c r="ACQ1563" s="60"/>
      <c r="ACR1563" s="60"/>
      <c r="ACS1563" s="60"/>
      <c r="ACT1563" s="60"/>
      <c r="ACU1563" s="60"/>
      <c r="ACV1563" s="60"/>
      <c r="ACW1563" s="60"/>
      <c r="ACX1563" s="60"/>
      <c r="ACY1563" s="60">
        <v>1.0308840981793099</v>
      </c>
      <c r="ACZ1563" s="60"/>
      <c r="ADA1563" s="60"/>
      <c r="ADB1563" s="60"/>
      <c r="ADC1563" s="60"/>
      <c r="ADD1563" s="60"/>
      <c r="ADE1563" s="60"/>
    </row>
    <row r="1564" spans="760:785" x14ac:dyDescent="0.25">
      <c r="ACF1564" s="60"/>
      <c r="ACG1564" s="60"/>
      <c r="ACH1564" s="60"/>
      <c r="ACI1564" s="60"/>
      <c r="ACJ1564" s="60"/>
      <c r="ACK1564" s="60"/>
      <c r="ACL1564" s="60"/>
      <c r="ACM1564" s="60"/>
      <c r="ACN1564" s="60"/>
      <c r="ACO1564" s="60"/>
      <c r="ACP1564" s="60"/>
      <c r="ACQ1564" s="60"/>
      <c r="ACR1564" s="60"/>
      <c r="ACS1564" s="60"/>
      <c r="ACT1564" s="60"/>
      <c r="ACU1564" s="60"/>
      <c r="ACV1564" s="60"/>
      <c r="ACW1564" s="60"/>
      <c r="ACX1564" s="60"/>
      <c r="ACY1564" s="60">
        <v>1.0308653898203199</v>
      </c>
      <c r="ACZ1564" s="60"/>
      <c r="ADA1564" s="60"/>
      <c r="ADB1564" s="60"/>
      <c r="ADC1564" s="60"/>
      <c r="ADD1564" s="60"/>
      <c r="ADE1564" s="60"/>
    </row>
    <row r="1565" spans="760:785" x14ac:dyDescent="0.25">
      <c r="ACF1565" s="60"/>
      <c r="ACG1565" s="60"/>
      <c r="ACH1565" s="60"/>
      <c r="ACI1565" s="60"/>
      <c r="ACJ1565" s="60"/>
      <c r="ACK1565" s="60"/>
      <c r="ACL1565" s="60"/>
      <c r="ACM1565" s="60"/>
      <c r="ACN1565" s="60"/>
      <c r="ACO1565" s="60"/>
      <c r="ACP1565" s="60"/>
      <c r="ACQ1565" s="60"/>
      <c r="ACR1565" s="60"/>
      <c r="ACS1565" s="60"/>
      <c r="ACT1565" s="60"/>
      <c r="ACU1565" s="60"/>
      <c r="ACV1565" s="60"/>
      <c r="ACW1565" s="60"/>
      <c r="ACX1565" s="60"/>
      <c r="ACY1565" s="60">
        <v>1.03075258068741</v>
      </c>
      <c r="ACZ1565" s="60"/>
      <c r="ADA1565" s="60"/>
      <c r="ADB1565" s="60"/>
      <c r="ADC1565" s="60"/>
      <c r="ADD1565" s="60"/>
      <c r="ADE1565" s="60"/>
    </row>
    <row r="1566" spans="760:785" x14ac:dyDescent="0.25">
      <c r="ACF1566" s="60"/>
      <c r="ACG1566" s="60"/>
      <c r="ACH1566" s="60"/>
      <c r="ACI1566" s="60"/>
      <c r="ACJ1566" s="60"/>
      <c r="ACK1566" s="60"/>
      <c r="ACL1566" s="60"/>
      <c r="ACM1566" s="60"/>
      <c r="ACN1566" s="60"/>
      <c r="ACO1566" s="60"/>
      <c r="ACP1566" s="60"/>
      <c r="ACQ1566" s="60"/>
      <c r="ACR1566" s="60"/>
      <c r="ACS1566" s="60"/>
      <c r="ACT1566" s="60"/>
      <c r="ACU1566" s="60"/>
      <c r="ACV1566" s="60"/>
      <c r="ACW1566" s="60"/>
      <c r="ACX1566" s="60"/>
      <c r="ACY1566" s="60">
        <v>1.03066165068074</v>
      </c>
      <c r="ACZ1566" s="60"/>
      <c r="ADA1566" s="60"/>
      <c r="ADB1566" s="60"/>
      <c r="ADC1566" s="60"/>
      <c r="ADD1566" s="60"/>
      <c r="ADE1566" s="60"/>
    </row>
    <row r="1567" spans="760:785" x14ac:dyDescent="0.25">
      <c r="ACF1567" s="60"/>
      <c r="ACG1567" s="60"/>
      <c r="ACH1567" s="60"/>
      <c r="ACI1567" s="60"/>
      <c r="ACJ1567" s="60"/>
      <c r="ACK1567" s="60"/>
      <c r="ACL1567" s="60"/>
      <c r="ACM1567" s="60"/>
      <c r="ACN1567" s="60"/>
      <c r="ACO1567" s="60"/>
      <c r="ACP1567" s="60"/>
      <c r="ACQ1567" s="60"/>
      <c r="ACR1567" s="60"/>
      <c r="ACS1567" s="60"/>
      <c r="ACT1567" s="60"/>
      <c r="ACU1567" s="60"/>
      <c r="ACV1567" s="60"/>
      <c r="ACW1567" s="60"/>
      <c r="ACX1567" s="60"/>
      <c r="ACY1567" s="60">
        <v>1.0306351980255399</v>
      </c>
      <c r="ACZ1567" s="60"/>
      <c r="ADA1567" s="60"/>
      <c r="ADB1567" s="60"/>
      <c r="ADC1567" s="60"/>
      <c r="ADD1567" s="60"/>
      <c r="ADE1567" s="60"/>
    </row>
    <row r="1568" spans="760:785" x14ac:dyDescent="0.25">
      <c r="ACF1568" s="60"/>
      <c r="ACG1568" s="60"/>
      <c r="ACH1568" s="60"/>
      <c r="ACI1568" s="60"/>
      <c r="ACJ1568" s="60"/>
      <c r="ACK1568" s="60"/>
      <c r="ACL1568" s="60"/>
      <c r="ACM1568" s="60"/>
      <c r="ACN1568" s="60"/>
      <c r="ACO1568" s="60"/>
      <c r="ACP1568" s="60"/>
      <c r="ACQ1568" s="60"/>
      <c r="ACR1568" s="60"/>
      <c r="ACS1568" s="60"/>
      <c r="ACT1568" s="60"/>
      <c r="ACU1568" s="60"/>
      <c r="ACV1568" s="60"/>
      <c r="ACW1568" s="60"/>
      <c r="ACX1568" s="60"/>
      <c r="ACY1568" s="60">
        <v>1.0305519539799901</v>
      </c>
      <c r="ACZ1568" s="60"/>
      <c r="ADA1568" s="60"/>
      <c r="ADB1568" s="60"/>
      <c r="ADC1568" s="60"/>
      <c r="ADD1568" s="60"/>
      <c r="ADE1568" s="60"/>
    </row>
    <row r="1569" spans="760:785" x14ac:dyDescent="0.25">
      <c r="ACF1569" s="60"/>
      <c r="ACG1569" s="60"/>
      <c r="ACH1569" s="60"/>
      <c r="ACI1569" s="60"/>
      <c r="ACJ1569" s="60"/>
      <c r="ACK1569" s="60"/>
      <c r="ACL1569" s="60"/>
      <c r="ACM1569" s="60"/>
      <c r="ACN1569" s="60"/>
      <c r="ACO1569" s="60"/>
      <c r="ACP1569" s="60"/>
      <c r="ACQ1569" s="60"/>
      <c r="ACR1569" s="60"/>
      <c r="ACS1569" s="60"/>
      <c r="ACT1569" s="60"/>
      <c r="ACU1569" s="60"/>
      <c r="ACV1569" s="60"/>
      <c r="ACW1569" s="60"/>
      <c r="ACX1569" s="60"/>
      <c r="ACY1569" s="60">
        <v>1.03054949364268</v>
      </c>
      <c r="ACZ1569" s="60"/>
      <c r="ADA1569" s="60"/>
      <c r="ADB1569" s="60"/>
      <c r="ADC1569" s="60"/>
      <c r="ADD1569" s="60"/>
      <c r="ADE1569" s="60"/>
    </row>
    <row r="1570" spans="760:785" x14ac:dyDescent="0.25">
      <c r="ACF1570" s="60"/>
      <c r="ACG1570" s="60"/>
      <c r="ACH1570" s="60"/>
      <c r="ACI1570" s="60"/>
      <c r="ACJ1570" s="60"/>
      <c r="ACK1570" s="60"/>
      <c r="ACL1570" s="60"/>
      <c r="ACM1570" s="60"/>
      <c r="ACN1570" s="60"/>
      <c r="ACO1570" s="60"/>
      <c r="ACP1570" s="60"/>
      <c r="ACQ1570" s="60"/>
      <c r="ACR1570" s="60"/>
      <c r="ACS1570" s="60"/>
      <c r="ACT1570" s="60"/>
      <c r="ACU1570" s="60"/>
      <c r="ACV1570" s="60"/>
      <c r="ACW1570" s="60"/>
      <c r="ACX1570" s="60"/>
      <c r="ACY1570" s="60">
        <v>1.03054621041536</v>
      </c>
      <c r="ACZ1570" s="60"/>
      <c r="ADA1570" s="60"/>
      <c r="ADB1570" s="60"/>
      <c r="ADC1570" s="60"/>
      <c r="ADD1570" s="60"/>
      <c r="ADE1570" s="60"/>
    </row>
    <row r="1571" spans="760:785" x14ac:dyDescent="0.25">
      <c r="ACF1571" s="60"/>
      <c r="ACG1571" s="60"/>
      <c r="ACH1571" s="60"/>
      <c r="ACI1571" s="60"/>
      <c r="ACJ1571" s="60"/>
      <c r="ACK1571" s="60"/>
      <c r="ACL1571" s="60"/>
      <c r="ACM1571" s="60"/>
      <c r="ACN1571" s="60"/>
      <c r="ACO1571" s="60"/>
      <c r="ACP1571" s="60"/>
      <c r="ACQ1571" s="60"/>
      <c r="ACR1571" s="60"/>
      <c r="ACS1571" s="60"/>
      <c r="ACT1571" s="60"/>
      <c r="ACU1571" s="60"/>
      <c r="ACV1571" s="60"/>
      <c r="ACW1571" s="60"/>
      <c r="ACX1571" s="60"/>
      <c r="ACY1571" s="60">
        <v>1.0304584825358001</v>
      </c>
      <c r="ACZ1571" s="60"/>
      <c r="ADA1571" s="60"/>
      <c r="ADB1571" s="60"/>
      <c r="ADC1571" s="60"/>
      <c r="ADD1571" s="60"/>
      <c r="ADE1571" s="60"/>
    </row>
    <row r="1572" spans="760:785" x14ac:dyDescent="0.25">
      <c r="ACF1572" s="60"/>
      <c r="ACG1572" s="60"/>
      <c r="ACH1572" s="60"/>
      <c r="ACI1572" s="60"/>
      <c r="ACJ1572" s="60"/>
      <c r="ACK1572" s="60"/>
      <c r="ACL1572" s="60"/>
      <c r="ACM1572" s="60"/>
      <c r="ACN1572" s="60"/>
      <c r="ACO1572" s="60"/>
      <c r="ACP1572" s="60"/>
      <c r="ACQ1572" s="60"/>
      <c r="ACR1572" s="60"/>
      <c r="ACS1572" s="60"/>
      <c r="ACT1572" s="60"/>
      <c r="ACU1572" s="60"/>
      <c r="ACV1572" s="60"/>
      <c r="ACW1572" s="60"/>
      <c r="ACX1572" s="60"/>
      <c r="ACY1572" s="60">
        <v>1.0304513299474001</v>
      </c>
      <c r="ACZ1572" s="60"/>
      <c r="ADA1572" s="60"/>
      <c r="ADB1572" s="60"/>
      <c r="ADC1572" s="60"/>
      <c r="ADD1572" s="60"/>
      <c r="ADE1572" s="60"/>
    </row>
    <row r="1573" spans="760:785" x14ac:dyDescent="0.25">
      <c r="ACF1573" s="60"/>
      <c r="ACG1573" s="60"/>
      <c r="ACH1573" s="60"/>
      <c r="ACI1573" s="60"/>
      <c r="ACJ1573" s="60"/>
      <c r="ACK1573" s="60"/>
      <c r="ACL1573" s="60"/>
      <c r="ACM1573" s="60"/>
      <c r="ACN1573" s="60"/>
      <c r="ACO1573" s="60"/>
      <c r="ACP1573" s="60"/>
      <c r="ACQ1573" s="60"/>
      <c r="ACR1573" s="60"/>
      <c r="ACS1573" s="60"/>
      <c r="ACT1573" s="60"/>
      <c r="ACU1573" s="60"/>
      <c r="ACV1573" s="60"/>
      <c r="ACW1573" s="60"/>
      <c r="ACX1573" s="60"/>
      <c r="ACY1573" s="60">
        <v>1.0303935905280099</v>
      </c>
      <c r="ACZ1573" s="60"/>
      <c r="ADA1573" s="60"/>
      <c r="ADB1573" s="60"/>
      <c r="ADC1573" s="60"/>
      <c r="ADD1573" s="60"/>
      <c r="ADE1573" s="60"/>
    </row>
    <row r="1574" spans="760:785" x14ac:dyDescent="0.25">
      <c r="ACF1574" s="60"/>
      <c r="ACG1574" s="60"/>
      <c r="ACH1574" s="60"/>
      <c r="ACI1574" s="60"/>
      <c r="ACJ1574" s="60"/>
      <c r="ACK1574" s="60"/>
      <c r="ACL1574" s="60"/>
      <c r="ACM1574" s="60"/>
      <c r="ACN1574" s="60"/>
      <c r="ACO1574" s="60"/>
      <c r="ACP1574" s="60"/>
      <c r="ACQ1574" s="60"/>
      <c r="ACR1574" s="60"/>
      <c r="ACS1574" s="60"/>
      <c r="ACT1574" s="60"/>
      <c r="ACU1574" s="60"/>
      <c r="ACV1574" s="60"/>
      <c r="ACW1574" s="60"/>
      <c r="ACX1574" s="60"/>
      <c r="ACY1574" s="60">
        <v>1.0303119305394699</v>
      </c>
      <c r="ACZ1574" s="60"/>
      <c r="ADA1574" s="60"/>
      <c r="ADB1574" s="60"/>
      <c r="ADC1574" s="60"/>
      <c r="ADD1574" s="60"/>
      <c r="ADE1574" s="60"/>
    </row>
    <row r="1575" spans="760:785" x14ac:dyDescent="0.25">
      <c r="ACF1575" s="60"/>
      <c r="ACG1575" s="60"/>
      <c r="ACH1575" s="60"/>
      <c r="ACI1575" s="60"/>
      <c r="ACJ1575" s="60"/>
      <c r="ACK1575" s="60"/>
      <c r="ACL1575" s="60"/>
      <c r="ACM1575" s="60"/>
      <c r="ACN1575" s="60"/>
      <c r="ACO1575" s="60"/>
      <c r="ACP1575" s="60"/>
      <c r="ACQ1575" s="60"/>
      <c r="ACR1575" s="60"/>
      <c r="ACS1575" s="60"/>
      <c r="ACT1575" s="60"/>
      <c r="ACU1575" s="60"/>
      <c r="ACV1575" s="60"/>
      <c r="ACW1575" s="60"/>
      <c r="ACX1575" s="60"/>
      <c r="ACY1575" s="60">
        <v>1.0302227908339601</v>
      </c>
      <c r="ACZ1575" s="60"/>
      <c r="ADA1575" s="60"/>
      <c r="ADB1575" s="60"/>
      <c r="ADC1575" s="60"/>
      <c r="ADD1575" s="60"/>
      <c r="ADE1575" s="60"/>
    </row>
    <row r="1576" spans="760:785" x14ac:dyDescent="0.25">
      <c r="ACF1576" s="60"/>
      <c r="ACG1576" s="60"/>
      <c r="ACH1576" s="60"/>
      <c r="ACI1576" s="60"/>
      <c r="ACJ1576" s="60"/>
      <c r="ACK1576" s="60"/>
      <c r="ACL1576" s="60"/>
      <c r="ACM1576" s="60"/>
      <c r="ACN1576" s="60"/>
      <c r="ACO1576" s="60"/>
      <c r="ACP1576" s="60"/>
      <c r="ACQ1576" s="60"/>
      <c r="ACR1576" s="60"/>
      <c r="ACS1576" s="60"/>
      <c r="ACT1576" s="60"/>
      <c r="ACU1576" s="60"/>
      <c r="ACV1576" s="60"/>
      <c r="ACW1576" s="60"/>
      <c r="ACX1576" s="60"/>
      <c r="ACY1576" s="60">
        <v>1.03021947608816</v>
      </c>
      <c r="ACZ1576" s="60"/>
      <c r="ADA1576" s="60"/>
      <c r="ADB1576" s="60"/>
      <c r="ADC1576" s="60"/>
      <c r="ADD1576" s="60"/>
      <c r="ADE1576" s="60"/>
    </row>
    <row r="1577" spans="760:785" x14ac:dyDescent="0.25">
      <c r="ACF1577" s="60"/>
      <c r="ACG1577" s="60"/>
      <c r="ACH1577" s="60"/>
      <c r="ACI1577" s="60"/>
      <c r="ACJ1577" s="60"/>
      <c r="ACK1577" s="60"/>
      <c r="ACL1577" s="60"/>
      <c r="ACM1577" s="60"/>
      <c r="ACN1577" s="60"/>
      <c r="ACO1577" s="60"/>
      <c r="ACP1577" s="60"/>
      <c r="ACQ1577" s="60"/>
      <c r="ACR1577" s="60"/>
      <c r="ACS1577" s="60"/>
      <c r="ACT1577" s="60"/>
      <c r="ACU1577" s="60"/>
      <c r="ACV1577" s="60"/>
      <c r="ACW1577" s="60"/>
      <c r="ACX1577" s="60"/>
      <c r="ACY1577" s="60">
        <v>1.0301632932462299</v>
      </c>
      <c r="ACZ1577" s="60"/>
      <c r="ADA1577" s="60"/>
      <c r="ADB1577" s="60"/>
      <c r="ADC1577" s="60"/>
      <c r="ADD1577" s="60"/>
      <c r="ADE1577" s="60"/>
    </row>
    <row r="1578" spans="760:785" x14ac:dyDescent="0.25">
      <c r="ACF1578" s="60"/>
      <c r="ACG1578" s="60"/>
      <c r="ACH1578" s="60"/>
      <c r="ACI1578" s="60"/>
      <c r="ACJ1578" s="60"/>
      <c r="ACK1578" s="60"/>
      <c r="ACL1578" s="60"/>
      <c r="ACM1578" s="60"/>
      <c r="ACN1578" s="60"/>
      <c r="ACO1578" s="60"/>
      <c r="ACP1578" s="60"/>
      <c r="ACQ1578" s="60"/>
      <c r="ACR1578" s="60"/>
      <c r="ACS1578" s="60"/>
      <c r="ACT1578" s="60"/>
      <c r="ACU1578" s="60"/>
      <c r="ACV1578" s="60"/>
      <c r="ACW1578" s="60"/>
      <c r="ACX1578" s="60"/>
      <c r="ACY1578" s="60">
        <v>1.0300743721316099</v>
      </c>
      <c r="ACZ1578" s="60"/>
      <c r="ADA1578" s="60"/>
      <c r="ADB1578" s="60"/>
      <c r="ADC1578" s="60"/>
      <c r="ADD1578" s="60"/>
      <c r="ADE1578" s="60"/>
    </row>
    <row r="1579" spans="760:785" x14ac:dyDescent="0.25">
      <c r="ACF1579" s="60"/>
      <c r="ACG1579" s="60"/>
      <c r="ACH1579" s="60"/>
      <c r="ACI1579" s="60"/>
      <c r="ACJ1579" s="60"/>
      <c r="ACK1579" s="60"/>
      <c r="ACL1579" s="60"/>
      <c r="ACM1579" s="60"/>
      <c r="ACN1579" s="60"/>
      <c r="ACO1579" s="60"/>
      <c r="ACP1579" s="60"/>
      <c r="ACQ1579" s="60"/>
      <c r="ACR1579" s="60"/>
      <c r="ACS1579" s="60"/>
      <c r="ACT1579" s="60"/>
      <c r="ACU1579" s="60"/>
      <c r="ACV1579" s="60"/>
      <c r="ACW1579" s="60"/>
      <c r="ACX1579" s="60"/>
      <c r="ACY1579" s="60">
        <v>1.02996472993479</v>
      </c>
      <c r="ACZ1579" s="60"/>
      <c r="ADA1579" s="60"/>
      <c r="ADB1579" s="60"/>
      <c r="ADC1579" s="60"/>
      <c r="ADD1579" s="60"/>
      <c r="ADE1579" s="60"/>
    </row>
    <row r="1580" spans="760:785" x14ac:dyDescent="0.25">
      <c r="ACF1580" s="60"/>
      <c r="ACG1580" s="60"/>
      <c r="ACH1580" s="60"/>
      <c r="ACI1580" s="60"/>
      <c r="ACJ1580" s="60"/>
      <c r="ACK1580" s="60"/>
      <c r="ACL1580" s="60"/>
      <c r="ACM1580" s="60"/>
      <c r="ACN1580" s="60"/>
      <c r="ACO1580" s="60"/>
      <c r="ACP1580" s="60"/>
      <c r="ACQ1580" s="60"/>
      <c r="ACR1580" s="60"/>
      <c r="ACS1580" s="60"/>
      <c r="ACT1580" s="60"/>
      <c r="ACU1580" s="60"/>
      <c r="ACV1580" s="60"/>
      <c r="ACW1580" s="60"/>
      <c r="ACX1580" s="60"/>
      <c r="ACY1580" s="60">
        <v>1.0299471322846701</v>
      </c>
      <c r="ACZ1580" s="60"/>
      <c r="ADA1580" s="60"/>
      <c r="ADB1580" s="60"/>
      <c r="ADC1580" s="60"/>
      <c r="ADD1580" s="60"/>
      <c r="ADE1580" s="60"/>
    </row>
    <row r="1581" spans="760:785" x14ac:dyDescent="0.25">
      <c r="ACF1581" s="60"/>
      <c r="ACG1581" s="60"/>
      <c r="ACH1581" s="60"/>
      <c r="ACI1581" s="60"/>
      <c r="ACJ1581" s="60"/>
      <c r="ACK1581" s="60"/>
      <c r="ACL1581" s="60"/>
      <c r="ACM1581" s="60"/>
      <c r="ACN1581" s="60"/>
      <c r="ACO1581" s="60"/>
      <c r="ACP1581" s="60"/>
      <c r="ACQ1581" s="60"/>
      <c r="ACR1581" s="60"/>
      <c r="ACS1581" s="60"/>
      <c r="ACT1581" s="60"/>
      <c r="ACU1581" s="60"/>
      <c r="ACV1581" s="60"/>
      <c r="ACW1581" s="60"/>
      <c r="ACX1581" s="60"/>
      <c r="ACY1581" s="60">
        <v>1.02993848644397</v>
      </c>
      <c r="ACZ1581" s="60"/>
      <c r="ADA1581" s="60"/>
      <c r="ADB1581" s="60"/>
      <c r="ADC1581" s="60"/>
      <c r="ADD1581" s="60"/>
      <c r="ADE1581" s="60"/>
    </row>
    <row r="1582" spans="760:785" x14ac:dyDescent="0.25">
      <c r="ACF1582" s="60"/>
      <c r="ACG1582" s="60"/>
      <c r="ACH1582" s="60"/>
      <c r="ACI1582" s="60"/>
      <c r="ACJ1582" s="60"/>
      <c r="ACK1582" s="60"/>
      <c r="ACL1582" s="60"/>
      <c r="ACM1582" s="60"/>
      <c r="ACN1582" s="60"/>
      <c r="ACO1582" s="60"/>
      <c r="ACP1582" s="60"/>
      <c r="ACQ1582" s="60"/>
      <c r="ACR1582" s="60"/>
      <c r="ACS1582" s="60"/>
      <c r="ACT1582" s="60"/>
      <c r="ACU1582" s="60"/>
      <c r="ACV1582" s="60"/>
      <c r="ACW1582" s="60"/>
      <c r="ACX1582" s="60"/>
      <c r="ACY1582" s="60">
        <v>1.0298614109370501</v>
      </c>
      <c r="ACZ1582" s="60"/>
      <c r="ADA1582" s="60"/>
      <c r="ADB1582" s="60"/>
      <c r="ADC1582" s="60"/>
      <c r="ADD1582" s="60"/>
      <c r="ADE1582" s="60"/>
    </row>
    <row r="1583" spans="760:785" x14ac:dyDescent="0.25">
      <c r="ACF1583" s="60"/>
      <c r="ACG1583" s="60"/>
      <c r="ACH1583" s="60"/>
      <c r="ACI1583" s="60"/>
      <c r="ACJ1583" s="60"/>
      <c r="ACK1583" s="60"/>
      <c r="ACL1583" s="60"/>
      <c r="ACM1583" s="60"/>
      <c r="ACN1583" s="60"/>
      <c r="ACO1583" s="60"/>
      <c r="ACP1583" s="60"/>
      <c r="ACQ1583" s="60"/>
      <c r="ACR1583" s="60"/>
      <c r="ACS1583" s="60"/>
      <c r="ACT1583" s="60"/>
      <c r="ACU1583" s="60"/>
      <c r="ACV1583" s="60"/>
      <c r="ACW1583" s="60"/>
      <c r="ACX1583" s="60"/>
      <c r="ACY1583" s="60">
        <v>1.0298135097658201</v>
      </c>
      <c r="ACZ1583" s="60"/>
      <c r="ADA1583" s="60"/>
      <c r="ADB1583" s="60"/>
      <c r="ADC1583" s="60"/>
      <c r="ADD1583" s="60"/>
      <c r="ADE1583" s="60"/>
    </row>
    <row r="1584" spans="760:785" x14ac:dyDescent="0.25">
      <c r="ACF1584" s="60"/>
      <c r="ACG1584" s="60"/>
      <c r="ACH1584" s="60"/>
      <c r="ACI1584" s="60"/>
      <c r="ACJ1584" s="60"/>
      <c r="ACK1584" s="60"/>
      <c r="ACL1584" s="60"/>
      <c r="ACM1584" s="60"/>
      <c r="ACN1584" s="60"/>
      <c r="ACO1584" s="60"/>
      <c r="ACP1584" s="60"/>
      <c r="ACQ1584" s="60"/>
      <c r="ACR1584" s="60"/>
      <c r="ACS1584" s="60"/>
      <c r="ACT1584" s="60"/>
      <c r="ACU1584" s="60"/>
      <c r="ACV1584" s="60"/>
      <c r="ACW1584" s="60"/>
      <c r="ACX1584" s="60"/>
      <c r="ACY1584" s="60">
        <v>1.02956114627314</v>
      </c>
      <c r="ACZ1584" s="60"/>
      <c r="ADA1584" s="60"/>
      <c r="ADB1584" s="60"/>
      <c r="ADC1584" s="60"/>
      <c r="ADD1584" s="60"/>
      <c r="ADE1584" s="60"/>
    </row>
    <row r="1585" spans="760:785" x14ac:dyDescent="0.25">
      <c r="ACF1585" s="60"/>
      <c r="ACG1585" s="60"/>
      <c r="ACH1585" s="60"/>
      <c r="ACI1585" s="60"/>
      <c r="ACJ1585" s="60"/>
      <c r="ACK1585" s="60"/>
      <c r="ACL1585" s="60"/>
      <c r="ACM1585" s="60"/>
      <c r="ACN1585" s="60"/>
      <c r="ACO1585" s="60"/>
      <c r="ACP1585" s="60"/>
      <c r="ACQ1585" s="60"/>
      <c r="ACR1585" s="60"/>
      <c r="ACS1585" s="60"/>
      <c r="ACT1585" s="60"/>
      <c r="ACU1585" s="60"/>
      <c r="ACV1585" s="60"/>
      <c r="ACW1585" s="60"/>
      <c r="ACX1585" s="60"/>
      <c r="ACY1585" s="60">
        <v>1.02942633189487</v>
      </c>
      <c r="ACZ1585" s="60"/>
      <c r="ADA1585" s="60"/>
      <c r="ADB1585" s="60"/>
      <c r="ADC1585" s="60"/>
      <c r="ADD1585" s="60"/>
      <c r="ADE1585" s="60"/>
    </row>
    <row r="1586" spans="760:785" x14ac:dyDescent="0.25">
      <c r="ACF1586" s="60"/>
      <c r="ACG1586" s="60"/>
      <c r="ACH1586" s="60"/>
      <c r="ACI1586" s="60"/>
      <c r="ACJ1586" s="60"/>
      <c r="ACK1586" s="60"/>
      <c r="ACL1586" s="60"/>
      <c r="ACM1586" s="60"/>
      <c r="ACN1586" s="60"/>
      <c r="ACO1586" s="60"/>
      <c r="ACP1586" s="60"/>
      <c r="ACQ1586" s="60"/>
      <c r="ACR1586" s="60"/>
      <c r="ACS1586" s="60"/>
      <c r="ACT1586" s="60"/>
      <c r="ACU1586" s="60"/>
      <c r="ACV1586" s="60"/>
      <c r="ACW1586" s="60"/>
      <c r="ACX1586" s="60"/>
      <c r="ACY1586" s="60">
        <v>1.0294051986850601</v>
      </c>
      <c r="ACZ1586" s="60"/>
      <c r="ADA1586" s="60"/>
      <c r="ADB1586" s="60"/>
      <c r="ADC1586" s="60"/>
      <c r="ADD1586" s="60"/>
      <c r="ADE1586" s="60"/>
    </row>
    <row r="1587" spans="760:785" x14ac:dyDescent="0.25">
      <c r="ACF1587" s="60"/>
      <c r="ACG1587" s="60"/>
      <c r="ACH1587" s="60"/>
      <c r="ACI1587" s="60"/>
      <c r="ACJ1587" s="60"/>
      <c r="ACK1587" s="60"/>
      <c r="ACL1587" s="60"/>
      <c r="ACM1587" s="60"/>
      <c r="ACN1587" s="60"/>
      <c r="ACO1587" s="60"/>
      <c r="ACP1587" s="60"/>
      <c r="ACQ1587" s="60"/>
      <c r="ACR1587" s="60"/>
      <c r="ACS1587" s="60"/>
      <c r="ACT1587" s="60"/>
      <c r="ACU1587" s="60"/>
      <c r="ACV1587" s="60"/>
      <c r="ACW1587" s="60"/>
      <c r="ACX1587" s="60"/>
      <c r="ACY1587" s="60">
        <v>1.0293177771713</v>
      </c>
      <c r="ACZ1587" s="60"/>
      <c r="ADA1587" s="60"/>
      <c r="ADB1587" s="60"/>
      <c r="ADC1587" s="60"/>
      <c r="ADD1587" s="60"/>
      <c r="ADE1587" s="60"/>
    </row>
    <row r="1588" spans="760:785" x14ac:dyDescent="0.25">
      <c r="ACF1588" s="60"/>
      <c r="ACG1588" s="60"/>
      <c r="ACH1588" s="60"/>
      <c r="ACI1588" s="60"/>
      <c r="ACJ1588" s="60"/>
      <c r="ACK1588" s="60"/>
      <c r="ACL1588" s="60"/>
      <c r="ACM1588" s="60"/>
      <c r="ACN1588" s="60"/>
      <c r="ACO1588" s="60"/>
      <c r="ACP1588" s="60"/>
      <c r="ACQ1588" s="60"/>
      <c r="ACR1588" s="60"/>
      <c r="ACS1588" s="60"/>
      <c r="ACT1588" s="60"/>
      <c r="ACU1588" s="60"/>
      <c r="ACV1588" s="60"/>
      <c r="ACW1588" s="60"/>
      <c r="ACX1588" s="60"/>
      <c r="ACY1588" s="60">
        <v>1.0293170080491501</v>
      </c>
      <c r="ACZ1588" s="60"/>
      <c r="ADA1588" s="60"/>
      <c r="ADB1588" s="60"/>
      <c r="ADC1588" s="60"/>
      <c r="ADD1588" s="60"/>
      <c r="ADE1588" s="60"/>
    </row>
    <row r="1589" spans="760:785" x14ac:dyDescent="0.25">
      <c r="ACF1589" s="60"/>
      <c r="ACG1589" s="60"/>
      <c r="ACH1589" s="60"/>
      <c r="ACI1589" s="60"/>
      <c r="ACJ1589" s="60"/>
      <c r="ACK1589" s="60"/>
      <c r="ACL1589" s="60"/>
      <c r="ACM1589" s="60"/>
      <c r="ACN1589" s="60"/>
      <c r="ACO1589" s="60"/>
      <c r="ACP1589" s="60"/>
      <c r="ACQ1589" s="60"/>
      <c r="ACR1589" s="60"/>
      <c r="ACS1589" s="60"/>
      <c r="ACT1589" s="60"/>
      <c r="ACU1589" s="60"/>
      <c r="ACV1589" s="60"/>
      <c r="ACW1589" s="60"/>
      <c r="ACX1589" s="60"/>
      <c r="ACY1589" s="60">
        <v>1.02928388736323</v>
      </c>
      <c r="ACZ1589" s="60"/>
      <c r="ADA1589" s="60"/>
      <c r="ADB1589" s="60"/>
      <c r="ADC1589" s="60"/>
      <c r="ADD1589" s="60"/>
      <c r="ADE1589" s="60"/>
    </row>
    <row r="1590" spans="760:785" x14ac:dyDescent="0.25">
      <c r="ACF1590" s="60"/>
      <c r="ACG1590" s="60"/>
      <c r="ACH1590" s="60"/>
      <c r="ACI1590" s="60"/>
      <c r="ACJ1590" s="60"/>
      <c r="ACK1590" s="60"/>
      <c r="ACL1590" s="60"/>
      <c r="ACM1590" s="60"/>
      <c r="ACN1590" s="60"/>
      <c r="ACO1590" s="60"/>
      <c r="ACP1590" s="60"/>
      <c r="ACQ1590" s="60"/>
      <c r="ACR1590" s="60"/>
      <c r="ACS1590" s="60"/>
      <c r="ACT1590" s="60"/>
      <c r="ACU1590" s="60"/>
      <c r="ACV1590" s="60"/>
      <c r="ACW1590" s="60"/>
      <c r="ACX1590" s="60"/>
      <c r="ACY1590" s="60">
        <v>1.02905297434956</v>
      </c>
      <c r="ACZ1590" s="60"/>
      <c r="ADA1590" s="60"/>
      <c r="ADB1590" s="60"/>
      <c r="ADC1590" s="60"/>
      <c r="ADD1590" s="60"/>
      <c r="ADE1590" s="60"/>
    </row>
    <row r="1591" spans="760:785" x14ac:dyDescent="0.25">
      <c r="ACF1591" s="60"/>
      <c r="ACG1591" s="60"/>
      <c r="ACH1591" s="60"/>
      <c r="ACI1591" s="60"/>
      <c r="ACJ1591" s="60"/>
      <c r="ACK1591" s="60"/>
      <c r="ACL1591" s="60"/>
      <c r="ACM1591" s="60"/>
      <c r="ACN1591" s="60"/>
      <c r="ACO1591" s="60"/>
      <c r="ACP1591" s="60"/>
      <c r="ACQ1591" s="60"/>
      <c r="ACR1591" s="60"/>
      <c r="ACS1591" s="60"/>
      <c r="ACT1591" s="60"/>
      <c r="ACU1591" s="60"/>
      <c r="ACV1591" s="60"/>
      <c r="ACW1591" s="60"/>
      <c r="ACX1591" s="60"/>
      <c r="ACY1591" s="60">
        <v>1.0290445094671301</v>
      </c>
      <c r="ACZ1591" s="60"/>
      <c r="ADA1591" s="60"/>
      <c r="ADB1591" s="60"/>
      <c r="ADC1591" s="60"/>
      <c r="ADD1591" s="60"/>
      <c r="ADE1591" s="60"/>
    </row>
    <row r="1592" spans="760:785" x14ac:dyDescent="0.25">
      <c r="ACF1592" s="60"/>
      <c r="ACG1592" s="60"/>
      <c r="ACH1592" s="60"/>
      <c r="ACI1592" s="60"/>
      <c r="ACJ1592" s="60"/>
      <c r="ACK1592" s="60"/>
      <c r="ACL1592" s="60"/>
      <c r="ACM1592" s="60"/>
      <c r="ACN1592" s="60"/>
      <c r="ACO1592" s="60"/>
      <c r="ACP1592" s="60"/>
      <c r="ACQ1592" s="60"/>
      <c r="ACR1592" s="60"/>
      <c r="ACS1592" s="60"/>
      <c r="ACT1592" s="60"/>
      <c r="ACU1592" s="60"/>
      <c r="ACV1592" s="60"/>
      <c r="ACW1592" s="60"/>
      <c r="ACX1592" s="60"/>
      <c r="ACY1592" s="60">
        <v>1.02900906707225</v>
      </c>
      <c r="ACZ1592" s="60"/>
      <c r="ADA1592" s="60"/>
      <c r="ADB1592" s="60"/>
      <c r="ADC1592" s="60"/>
      <c r="ADD1592" s="60"/>
      <c r="ADE1592" s="60"/>
    </row>
    <row r="1593" spans="760:785" x14ac:dyDescent="0.25">
      <c r="ACF1593" s="60"/>
      <c r="ACG1593" s="60"/>
      <c r="ACH1593" s="60"/>
      <c r="ACI1593" s="60"/>
      <c r="ACJ1593" s="60"/>
      <c r="ACK1593" s="60"/>
      <c r="ACL1593" s="60"/>
      <c r="ACM1593" s="60"/>
      <c r="ACN1593" s="60"/>
      <c r="ACO1593" s="60"/>
      <c r="ACP1593" s="60"/>
      <c r="ACQ1593" s="60"/>
      <c r="ACR1593" s="60"/>
      <c r="ACS1593" s="60"/>
      <c r="ACT1593" s="60"/>
      <c r="ACU1593" s="60"/>
      <c r="ACV1593" s="60"/>
      <c r="ACW1593" s="60"/>
      <c r="ACX1593" s="60"/>
      <c r="ACY1593" s="60">
        <v>1.02898985679021</v>
      </c>
      <c r="ACZ1593" s="60"/>
      <c r="ADA1593" s="60"/>
      <c r="ADB1593" s="60"/>
      <c r="ADC1593" s="60"/>
      <c r="ADD1593" s="60"/>
      <c r="ADE1593" s="60"/>
    </row>
    <row r="1594" spans="760:785" x14ac:dyDescent="0.25">
      <c r="ACF1594" s="60"/>
      <c r="ACG1594" s="60"/>
      <c r="ACH1594" s="60"/>
      <c r="ACI1594" s="60"/>
      <c r="ACJ1594" s="60"/>
      <c r="ACK1594" s="60"/>
      <c r="ACL1594" s="60"/>
      <c r="ACM1594" s="60"/>
      <c r="ACN1594" s="60"/>
      <c r="ACO1594" s="60"/>
      <c r="ACP1594" s="60"/>
      <c r="ACQ1594" s="60"/>
      <c r="ACR1594" s="60"/>
      <c r="ACS1594" s="60"/>
      <c r="ACT1594" s="60"/>
      <c r="ACU1594" s="60"/>
      <c r="ACV1594" s="60"/>
      <c r="ACW1594" s="60"/>
      <c r="ACX1594" s="60"/>
      <c r="ACY1594" s="60">
        <v>1.0289162911357499</v>
      </c>
      <c r="ACZ1594" s="60"/>
      <c r="ADA1594" s="60"/>
      <c r="ADB1594" s="60"/>
      <c r="ADC1594" s="60"/>
      <c r="ADD1594" s="60"/>
      <c r="ADE1594" s="60"/>
    </row>
    <row r="1595" spans="760:785" x14ac:dyDescent="0.25">
      <c r="ACF1595" s="60"/>
      <c r="ACG1595" s="60"/>
      <c r="ACH1595" s="60"/>
      <c r="ACI1595" s="60"/>
      <c r="ACJ1595" s="60"/>
      <c r="ACK1595" s="60"/>
      <c r="ACL1595" s="60"/>
      <c r="ACM1595" s="60"/>
      <c r="ACN1595" s="60"/>
      <c r="ACO1595" s="60"/>
      <c r="ACP1595" s="60"/>
      <c r="ACQ1595" s="60"/>
      <c r="ACR1595" s="60"/>
      <c r="ACS1595" s="60"/>
      <c r="ACT1595" s="60"/>
      <c r="ACU1595" s="60"/>
      <c r="ACV1595" s="60"/>
      <c r="ACW1595" s="60"/>
      <c r="ACX1595" s="60"/>
      <c r="ACY1595" s="60">
        <v>1.0289041902712499</v>
      </c>
      <c r="ACZ1595" s="60"/>
      <c r="ADA1595" s="60"/>
      <c r="ADB1595" s="60"/>
      <c r="ADC1595" s="60"/>
      <c r="ADD1595" s="60"/>
      <c r="ADE1595" s="60"/>
    </row>
    <row r="1596" spans="760:785" x14ac:dyDescent="0.25">
      <c r="ACF1596" s="60"/>
      <c r="ACG1596" s="60"/>
      <c r="ACH1596" s="60"/>
      <c r="ACI1596" s="60"/>
      <c r="ACJ1596" s="60"/>
      <c r="ACK1596" s="60"/>
      <c r="ACL1596" s="60"/>
      <c r="ACM1596" s="60"/>
      <c r="ACN1596" s="60"/>
      <c r="ACO1596" s="60"/>
      <c r="ACP1596" s="60"/>
      <c r="ACQ1596" s="60"/>
      <c r="ACR1596" s="60"/>
      <c r="ACS1596" s="60"/>
      <c r="ACT1596" s="60"/>
      <c r="ACU1596" s="60"/>
      <c r="ACV1596" s="60"/>
      <c r="ACW1596" s="60"/>
      <c r="ACX1596" s="60"/>
      <c r="ACY1596" s="60">
        <v>1.0288221134318301</v>
      </c>
      <c r="ACZ1596" s="60"/>
      <c r="ADA1596" s="60"/>
      <c r="ADB1596" s="60"/>
      <c r="ADC1596" s="60"/>
      <c r="ADD1596" s="60"/>
      <c r="ADE1596" s="60"/>
    </row>
    <row r="1597" spans="760:785" x14ac:dyDescent="0.25">
      <c r="ACF1597" s="60"/>
      <c r="ACG1597" s="60"/>
      <c r="ACH1597" s="60"/>
      <c r="ACI1597" s="60"/>
      <c r="ACJ1597" s="60"/>
      <c r="ACK1597" s="60"/>
      <c r="ACL1597" s="60"/>
      <c r="ACM1597" s="60"/>
      <c r="ACN1597" s="60"/>
      <c r="ACO1597" s="60"/>
      <c r="ACP1597" s="60"/>
      <c r="ACQ1597" s="60"/>
      <c r="ACR1597" s="60"/>
      <c r="ACS1597" s="60"/>
      <c r="ACT1597" s="60"/>
      <c r="ACU1597" s="60"/>
      <c r="ACV1597" s="60"/>
      <c r="ACW1597" s="60"/>
      <c r="ACX1597" s="60"/>
      <c r="ACY1597" s="60">
        <v>1.02880988293762</v>
      </c>
      <c r="ACZ1597" s="60"/>
      <c r="ADA1597" s="60"/>
      <c r="ADB1597" s="60"/>
      <c r="ADC1597" s="60"/>
      <c r="ADD1597" s="60"/>
      <c r="ADE1597" s="60"/>
    </row>
    <row r="1598" spans="760:785" x14ac:dyDescent="0.25">
      <c r="ACF1598" s="60"/>
      <c r="ACG1598" s="60"/>
      <c r="ACH1598" s="60"/>
      <c r="ACI1598" s="60"/>
      <c r="ACJ1598" s="60"/>
      <c r="ACK1598" s="60"/>
      <c r="ACL1598" s="60"/>
      <c r="ACM1598" s="60"/>
      <c r="ACN1598" s="60"/>
      <c r="ACO1598" s="60"/>
      <c r="ACP1598" s="60"/>
      <c r="ACQ1598" s="60"/>
      <c r="ACR1598" s="60"/>
      <c r="ACS1598" s="60"/>
      <c r="ACT1598" s="60"/>
      <c r="ACU1598" s="60"/>
      <c r="ACV1598" s="60"/>
      <c r="ACW1598" s="60"/>
      <c r="ACX1598" s="60"/>
      <c r="ACY1598" s="60">
        <v>1.02876784281</v>
      </c>
      <c r="ACZ1598" s="60"/>
      <c r="ADA1598" s="60"/>
      <c r="ADB1598" s="60"/>
      <c r="ADC1598" s="60"/>
      <c r="ADD1598" s="60"/>
      <c r="ADE1598" s="60"/>
    </row>
    <row r="1599" spans="760:785" x14ac:dyDescent="0.25">
      <c r="ACF1599" s="60"/>
      <c r="ACG1599" s="60"/>
      <c r="ACH1599" s="60"/>
      <c r="ACI1599" s="60"/>
      <c r="ACJ1599" s="60"/>
      <c r="ACK1599" s="60"/>
      <c r="ACL1599" s="60"/>
      <c r="ACM1599" s="60"/>
      <c r="ACN1599" s="60"/>
      <c r="ACO1599" s="60"/>
      <c r="ACP1599" s="60"/>
      <c r="ACQ1599" s="60"/>
      <c r="ACR1599" s="60"/>
      <c r="ACS1599" s="60"/>
      <c r="ACT1599" s="60"/>
      <c r="ACU1599" s="60"/>
      <c r="ACV1599" s="60"/>
      <c r="ACW1599" s="60"/>
      <c r="ACX1599" s="60"/>
      <c r="ACY1599" s="60">
        <v>1.0287410093796101</v>
      </c>
      <c r="ACZ1599" s="60"/>
      <c r="ADA1599" s="60"/>
      <c r="ADB1599" s="60"/>
      <c r="ADC1599" s="60"/>
      <c r="ADD1599" s="60"/>
      <c r="ADE1599" s="60"/>
    </row>
    <row r="1600" spans="760:785" x14ac:dyDescent="0.25">
      <c r="ACF1600" s="60"/>
      <c r="ACG1600" s="60"/>
      <c r="ACH1600" s="60"/>
      <c r="ACI1600" s="60"/>
      <c r="ACJ1600" s="60"/>
      <c r="ACK1600" s="60"/>
      <c r="ACL1600" s="60"/>
      <c r="ACM1600" s="60"/>
      <c r="ACN1600" s="60"/>
      <c r="ACO1600" s="60"/>
      <c r="ACP1600" s="60"/>
      <c r="ACQ1600" s="60"/>
      <c r="ACR1600" s="60"/>
      <c r="ACS1600" s="60"/>
      <c r="ACT1600" s="60"/>
      <c r="ACU1600" s="60"/>
      <c r="ACV1600" s="60"/>
      <c r="ACW1600" s="60"/>
      <c r="ACX1600" s="60"/>
      <c r="ACY1600" s="60">
        <v>1.0286558452096299</v>
      </c>
      <c r="ACZ1600" s="60"/>
      <c r="ADA1600" s="60"/>
      <c r="ADB1600" s="60"/>
      <c r="ADC1600" s="60"/>
      <c r="ADD1600" s="60"/>
      <c r="ADE1600" s="60"/>
    </row>
    <row r="1601" spans="760:785" x14ac:dyDescent="0.25">
      <c r="ACF1601" s="60"/>
      <c r="ACG1601" s="60"/>
      <c r="ACH1601" s="60"/>
      <c r="ACI1601" s="60"/>
      <c r="ACJ1601" s="60"/>
      <c r="ACK1601" s="60"/>
      <c r="ACL1601" s="60"/>
      <c r="ACM1601" s="60"/>
      <c r="ACN1601" s="60"/>
      <c r="ACO1601" s="60"/>
      <c r="ACP1601" s="60"/>
      <c r="ACQ1601" s="60"/>
      <c r="ACR1601" s="60"/>
      <c r="ACS1601" s="60"/>
      <c r="ACT1601" s="60"/>
      <c r="ACU1601" s="60"/>
      <c r="ACV1601" s="60"/>
      <c r="ACW1601" s="60"/>
      <c r="ACX1601" s="60"/>
      <c r="ACY1601" s="60">
        <v>1.02859841417386</v>
      </c>
      <c r="ACZ1601" s="60"/>
      <c r="ADA1601" s="60"/>
      <c r="ADB1601" s="60"/>
      <c r="ADC1601" s="60"/>
      <c r="ADD1601" s="60"/>
      <c r="ADE1601" s="60"/>
    </row>
    <row r="1602" spans="760:785" x14ac:dyDescent="0.25">
      <c r="ACF1602" s="60"/>
      <c r="ACG1602" s="60"/>
      <c r="ACH1602" s="60"/>
      <c r="ACI1602" s="60"/>
      <c r="ACJ1602" s="60"/>
      <c r="ACK1602" s="60"/>
      <c r="ACL1602" s="60"/>
      <c r="ACM1602" s="60"/>
      <c r="ACN1602" s="60"/>
      <c r="ACO1602" s="60"/>
      <c r="ACP1602" s="60"/>
      <c r="ACQ1602" s="60"/>
      <c r="ACR1602" s="60"/>
      <c r="ACS1602" s="60"/>
      <c r="ACT1602" s="60"/>
      <c r="ACU1602" s="60"/>
      <c r="ACV1602" s="60"/>
      <c r="ACW1602" s="60"/>
      <c r="ACX1602" s="60"/>
      <c r="ACY1602" s="60">
        <v>1.0285644552559099</v>
      </c>
      <c r="ACZ1602" s="60"/>
      <c r="ADA1602" s="60"/>
      <c r="ADB1602" s="60"/>
      <c r="ADC1602" s="60"/>
      <c r="ADD1602" s="60"/>
      <c r="ADE1602" s="60"/>
    </row>
    <row r="1603" spans="760:785" x14ac:dyDescent="0.25">
      <c r="ACF1603" s="60"/>
      <c r="ACG1603" s="60"/>
      <c r="ACH1603" s="60"/>
      <c r="ACI1603" s="60"/>
      <c r="ACJ1603" s="60"/>
      <c r="ACK1603" s="60"/>
      <c r="ACL1603" s="60"/>
      <c r="ACM1603" s="60"/>
      <c r="ACN1603" s="60"/>
      <c r="ACO1603" s="60"/>
      <c r="ACP1603" s="60"/>
      <c r="ACQ1603" s="60"/>
      <c r="ACR1603" s="60"/>
      <c r="ACS1603" s="60"/>
      <c r="ACT1603" s="60"/>
      <c r="ACU1603" s="60"/>
      <c r="ACV1603" s="60"/>
      <c r="ACW1603" s="60"/>
      <c r="ACX1603" s="60"/>
      <c r="ACY1603" s="60">
        <v>1.0285125658033301</v>
      </c>
      <c r="ACZ1603" s="60"/>
      <c r="ADA1603" s="60"/>
      <c r="ADB1603" s="60"/>
      <c r="ADC1603" s="60"/>
      <c r="ADD1603" s="60"/>
      <c r="ADE1603" s="60"/>
    </row>
    <row r="1604" spans="760:785" x14ac:dyDescent="0.25">
      <c r="ACF1604" s="60"/>
      <c r="ACG1604" s="60"/>
      <c r="ACH1604" s="60"/>
      <c r="ACI1604" s="60"/>
      <c r="ACJ1604" s="60"/>
      <c r="ACK1604" s="60"/>
      <c r="ACL1604" s="60"/>
      <c r="ACM1604" s="60"/>
      <c r="ACN1604" s="60"/>
      <c r="ACO1604" s="60"/>
      <c r="ACP1604" s="60"/>
      <c r="ACQ1604" s="60"/>
      <c r="ACR1604" s="60"/>
      <c r="ACS1604" s="60"/>
      <c r="ACT1604" s="60"/>
      <c r="ACU1604" s="60"/>
      <c r="ACV1604" s="60"/>
      <c r="ACW1604" s="60"/>
      <c r="ACX1604" s="60"/>
      <c r="ACY1604" s="60">
        <v>1.0282802715119499</v>
      </c>
      <c r="ACZ1604" s="60"/>
      <c r="ADA1604" s="60"/>
      <c r="ADB1604" s="60"/>
      <c r="ADC1604" s="60"/>
      <c r="ADD1604" s="60"/>
      <c r="ADE1604" s="60"/>
    </row>
    <row r="1605" spans="760:785" x14ac:dyDescent="0.25">
      <c r="ACF1605" s="60"/>
      <c r="ACG1605" s="60"/>
      <c r="ACH1605" s="60"/>
      <c r="ACI1605" s="60"/>
      <c r="ACJ1605" s="60"/>
      <c r="ACK1605" s="60"/>
      <c r="ACL1605" s="60"/>
      <c r="ACM1605" s="60"/>
      <c r="ACN1605" s="60"/>
      <c r="ACO1605" s="60"/>
      <c r="ACP1605" s="60"/>
      <c r="ACQ1605" s="60"/>
      <c r="ACR1605" s="60"/>
      <c r="ACS1605" s="60"/>
      <c r="ACT1605" s="60"/>
      <c r="ACU1605" s="60"/>
      <c r="ACV1605" s="60"/>
      <c r="ACW1605" s="60"/>
      <c r="ACX1605" s="60"/>
      <c r="ACY1605" s="60">
        <v>1.0282800234621099</v>
      </c>
      <c r="ACZ1605" s="60"/>
      <c r="ADA1605" s="60"/>
      <c r="ADB1605" s="60"/>
      <c r="ADC1605" s="60"/>
      <c r="ADD1605" s="60"/>
      <c r="ADE1605" s="60"/>
    </row>
    <row r="1606" spans="760:785" x14ac:dyDescent="0.25">
      <c r="ACF1606" s="60"/>
      <c r="ACG1606" s="60"/>
      <c r="ACH1606" s="60"/>
      <c r="ACI1606" s="60"/>
      <c r="ACJ1606" s="60"/>
      <c r="ACK1606" s="60"/>
      <c r="ACL1606" s="60"/>
      <c r="ACM1606" s="60"/>
      <c r="ACN1606" s="60"/>
      <c r="ACO1606" s="60"/>
      <c r="ACP1606" s="60"/>
      <c r="ACQ1606" s="60"/>
      <c r="ACR1606" s="60"/>
      <c r="ACS1606" s="60"/>
      <c r="ACT1606" s="60"/>
      <c r="ACU1606" s="60"/>
      <c r="ACV1606" s="60"/>
      <c r="ACW1606" s="60"/>
      <c r="ACX1606" s="60"/>
      <c r="ACY1606" s="60">
        <v>1.0281904054003801</v>
      </c>
      <c r="ACZ1606" s="60"/>
      <c r="ADA1606" s="60"/>
      <c r="ADB1606" s="60"/>
      <c r="ADC1606" s="60"/>
      <c r="ADD1606" s="60"/>
      <c r="ADE1606" s="60"/>
    </row>
    <row r="1607" spans="760:785" x14ac:dyDescent="0.25">
      <c r="ACF1607" s="60"/>
      <c r="ACG1607" s="60"/>
      <c r="ACH1607" s="60"/>
      <c r="ACI1607" s="60"/>
      <c r="ACJ1607" s="60"/>
      <c r="ACK1607" s="60"/>
      <c r="ACL1607" s="60"/>
      <c r="ACM1607" s="60"/>
      <c r="ACN1607" s="60"/>
      <c r="ACO1607" s="60"/>
      <c r="ACP1607" s="60"/>
      <c r="ACQ1607" s="60"/>
      <c r="ACR1607" s="60"/>
      <c r="ACS1607" s="60"/>
      <c r="ACT1607" s="60"/>
      <c r="ACU1607" s="60"/>
      <c r="ACV1607" s="60"/>
      <c r="ACW1607" s="60"/>
      <c r="ACX1607" s="60"/>
      <c r="ACY1607" s="60">
        <v>1.02814783612095</v>
      </c>
      <c r="ACZ1607" s="60"/>
      <c r="ADA1607" s="60"/>
      <c r="ADB1607" s="60"/>
      <c r="ADC1607" s="60"/>
      <c r="ADD1607" s="60"/>
      <c r="ADE1607" s="60"/>
    </row>
    <row r="1608" spans="760:785" x14ac:dyDescent="0.25">
      <c r="ACF1608" s="60"/>
      <c r="ACG1608" s="60"/>
      <c r="ACH1608" s="60"/>
      <c r="ACI1608" s="60"/>
      <c r="ACJ1608" s="60"/>
      <c r="ACK1608" s="60"/>
      <c r="ACL1608" s="60"/>
      <c r="ACM1608" s="60"/>
      <c r="ACN1608" s="60"/>
      <c r="ACO1608" s="60"/>
      <c r="ACP1608" s="60"/>
      <c r="ACQ1608" s="60"/>
      <c r="ACR1608" s="60"/>
      <c r="ACS1608" s="60"/>
      <c r="ACT1608" s="60"/>
      <c r="ACU1608" s="60"/>
      <c r="ACV1608" s="60"/>
      <c r="ACW1608" s="60"/>
      <c r="ACX1608" s="60"/>
      <c r="ACY1608" s="60">
        <v>1.0278703554948401</v>
      </c>
      <c r="ACZ1608" s="60"/>
      <c r="ADA1608" s="60"/>
      <c r="ADB1608" s="60"/>
      <c r="ADC1608" s="60"/>
      <c r="ADD1608" s="60"/>
      <c r="ADE1608" s="60"/>
    </row>
    <row r="1609" spans="760:785" x14ac:dyDescent="0.25">
      <c r="ACF1609" s="60"/>
      <c r="ACG1609" s="60"/>
      <c r="ACH1609" s="60"/>
      <c r="ACI1609" s="60"/>
      <c r="ACJ1609" s="60"/>
      <c r="ACK1609" s="60"/>
      <c r="ACL1609" s="60"/>
      <c r="ACM1609" s="60"/>
      <c r="ACN1609" s="60"/>
      <c r="ACO1609" s="312"/>
      <c r="ACP1609" s="60"/>
      <c r="ACQ1609" s="60"/>
      <c r="ACR1609" s="60"/>
      <c r="ACS1609" s="60"/>
      <c r="ACT1609" s="60"/>
      <c r="ACU1609" s="60"/>
      <c r="ACV1609" s="60"/>
      <c r="ACW1609" s="60"/>
      <c r="ACX1609" s="60"/>
      <c r="ACY1609" s="60">
        <v>1.02784736607258</v>
      </c>
      <c r="ACZ1609" s="60"/>
      <c r="ADA1609" s="60"/>
      <c r="ADB1609" s="60"/>
      <c r="ADC1609" s="60"/>
      <c r="ADD1609" s="60"/>
      <c r="ADE1609" s="60"/>
    </row>
    <row r="1610" spans="760:785" x14ac:dyDescent="0.25">
      <c r="ACF1610" s="60"/>
      <c r="ACG1610" s="60"/>
      <c r="ACH1610" s="60"/>
      <c r="ACI1610" s="60"/>
      <c r="ACJ1610" s="60"/>
      <c r="ACK1610" s="60"/>
      <c r="ACL1610" s="60"/>
      <c r="ACM1610" s="60"/>
      <c r="ACN1610" s="60"/>
      <c r="ACO1610" s="60"/>
      <c r="ACP1610" s="60"/>
      <c r="ACQ1610" s="60"/>
      <c r="ACR1610" s="60"/>
      <c r="ACS1610" s="60"/>
      <c r="ACT1610" s="60"/>
      <c r="ACU1610" s="60"/>
      <c r="ACV1610" s="60"/>
      <c r="ACW1610" s="60"/>
      <c r="ACX1610" s="60"/>
      <c r="ACY1610" s="60">
        <v>1.02781750699748</v>
      </c>
      <c r="ACZ1610" s="60"/>
      <c r="ADA1610" s="60"/>
      <c r="ADB1610" s="60"/>
      <c r="ADC1610" s="60"/>
      <c r="ADD1610" s="60"/>
      <c r="ADE1610" s="60"/>
    </row>
    <row r="1611" spans="760:785" x14ac:dyDescent="0.25">
      <c r="ACF1611" s="60"/>
      <c r="ACG1611" s="60"/>
      <c r="ACH1611" s="60"/>
      <c r="ACI1611" s="60"/>
      <c r="ACJ1611" s="60"/>
      <c r="ACK1611" s="60"/>
      <c r="ACL1611" s="60"/>
      <c r="ACM1611" s="60"/>
      <c r="ACN1611" s="60"/>
      <c r="ACO1611" s="60"/>
      <c r="ACP1611" s="60"/>
      <c r="ACQ1611" s="60"/>
      <c r="ACR1611" s="60"/>
      <c r="ACS1611" s="60"/>
      <c r="ACT1611" s="60"/>
      <c r="ACU1611" s="60"/>
      <c r="ACV1611" s="60"/>
      <c r="ACW1611" s="60"/>
      <c r="ACX1611" s="60"/>
      <c r="ACY1611" s="60">
        <v>1.0277862794282899</v>
      </c>
      <c r="ACZ1611" s="60"/>
      <c r="ADA1611" s="60"/>
      <c r="ADB1611" s="60"/>
      <c r="ADC1611" s="60"/>
      <c r="ADD1611" s="60"/>
      <c r="ADE1611" s="60"/>
    </row>
    <row r="1612" spans="760:785" x14ac:dyDescent="0.25">
      <c r="ACF1612" s="60"/>
      <c r="ACG1612" s="60"/>
      <c r="ACH1612" s="60"/>
      <c r="ACI1612" s="60"/>
      <c r="ACJ1612" s="60"/>
      <c r="ACK1612" s="60"/>
      <c r="ACL1612" s="60"/>
      <c r="ACM1612" s="60"/>
      <c r="ACN1612" s="60"/>
      <c r="ACO1612" s="60"/>
      <c r="ACP1612" s="60"/>
      <c r="ACQ1612" s="60"/>
      <c r="ACR1612" s="60"/>
      <c r="ACS1612" s="60"/>
      <c r="ACT1612" s="60"/>
      <c r="ACU1612" s="60"/>
      <c r="ACV1612" s="60"/>
      <c r="ACW1612" s="60"/>
      <c r="ACX1612" s="60"/>
      <c r="ACY1612" s="60">
        <v>1.0277712692102501</v>
      </c>
      <c r="ACZ1612" s="60"/>
      <c r="ADA1612" s="60"/>
      <c r="ADB1612" s="60"/>
      <c r="ADC1612" s="60"/>
      <c r="ADD1612" s="60"/>
      <c r="ADE1612" s="60"/>
    </row>
    <row r="1613" spans="760:785" x14ac:dyDescent="0.25">
      <c r="ACF1613" s="60"/>
      <c r="ACG1613" s="60"/>
      <c r="ACH1613" s="60"/>
      <c r="ACI1613" s="60"/>
      <c r="ACJ1613" s="60"/>
      <c r="ACK1613" s="60"/>
      <c r="ACL1613" s="60"/>
      <c r="ACM1613" s="60"/>
      <c r="ACN1613" s="60"/>
      <c r="ACO1613" s="60"/>
      <c r="ACP1613" s="60"/>
      <c r="ACQ1613" s="60"/>
      <c r="ACR1613" s="60"/>
      <c r="ACS1613" s="60"/>
      <c r="ACT1613" s="60"/>
      <c r="ACU1613" s="60"/>
      <c r="ACV1613" s="60"/>
      <c r="ACW1613" s="60"/>
      <c r="ACX1613" s="60"/>
      <c r="ACY1613" s="60">
        <v>1.0277007476832201</v>
      </c>
      <c r="ACZ1613" s="60"/>
      <c r="ADA1613" s="60"/>
      <c r="ADB1613" s="60"/>
      <c r="ADC1613" s="60"/>
      <c r="ADD1613" s="60"/>
      <c r="ADE1613" s="60"/>
    </row>
    <row r="1614" spans="760:785" x14ac:dyDescent="0.25">
      <c r="ACF1614" s="60"/>
      <c r="ACG1614" s="60"/>
      <c r="ACH1614" s="60"/>
      <c r="ACI1614" s="60"/>
      <c r="ACJ1614" s="60"/>
      <c r="ACK1614" s="60"/>
      <c r="ACL1614" s="60"/>
      <c r="ACM1614" s="60"/>
      <c r="ACN1614" s="60"/>
      <c r="ACO1614" s="60"/>
      <c r="ACP1614" s="60"/>
      <c r="ACQ1614" s="60"/>
      <c r="ACR1614" s="60"/>
      <c r="ACS1614" s="60"/>
      <c r="ACT1614" s="60"/>
      <c r="ACU1614" s="60"/>
      <c r="ACV1614" s="60"/>
      <c r="ACW1614" s="60"/>
      <c r="ACX1614" s="60"/>
      <c r="ACY1614" s="60">
        <v>1.0276898956857501</v>
      </c>
      <c r="ACZ1614" s="60"/>
      <c r="ADA1614" s="60"/>
      <c r="ADB1614" s="60"/>
      <c r="ADC1614" s="60"/>
      <c r="ADD1614" s="60"/>
      <c r="ADE1614" s="60"/>
    </row>
    <row r="1615" spans="760:785" x14ac:dyDescent="0.25">
      <c r="ACF1615" s="60"/>
      <c r="ACG1615" s="60"/>
      <c r="ACH1615" s="60"/>
      <c r="ACI1615" s="60"/>
      <c r="ACJ1615" s="60"/>
      <c r="ACK1615" s="60"/>
      <c r="ACL1615" s="60"/>
      <c r="ACM1615" s="60"/>
      <c r="ACN1615" s="60"/>
      <c r="ACO1615" s="60"/>
      <c r="ACP1615" s="60"/>
      <c r="ACQ1615" s="60"/>
      <c r="ACR1615" s="60"/>
      <c r="ACS1615" s="60"/>
      <c r="ACT1615" s="60"/>
      <c r="ACU1615" s="60"/>
      <c r="ACV1615" s="60"/>
      <c r="ACW1615" s="60"/>
      <c r="ACX1615" s="60"/>
      <c r="ACY1615" s="60">
        <v>1.02766994098899</v>
      </c>
      <c r="ACZ1615" s="60"/>
      <c r="ADA1615" s="60"/>
      <c r="ADB1615" s="60"/>
      <c r="ADC1615" s="60"/>
      <c r="ADD1615" s="60"/>
      <c r="ADE1615" s="60"/>
    </row>
    <row r="1616" spans="760:785" x14ac:dyDescent="0.25">
      <c r="ACF1616" s="60"/>
      <c r="ACG1616" s="60"/>
      <c r="ACH1616" s="60"/>
      <c r="ACI1616" s="60"/>
      <c r="ACJ1616" s="60"/>
      <c r="ACK1616" s="60"/>
      <c r="ACL1616" s="60"/>
      <c r="ACM1616" s="60"/>
      <c r="ACN1616" s="60"/>
      <c r="ACO1616" s="60"/>
      <c r="ACP1616" s="60"/>
      <c r="ACQ1616" s="60"/>
      <c r="ACR1616" s="60"/>
      <c r="ACS1616" s="60"/>
      <c r="ACT1616" s="60"/>
      <c r="ACU1616" s="60"/>
      <c r="ACV1616" s="60"/>
      <c r="ACW1616" s="60"/>
      <c r="ACX1616" s="60"/>
      <c r="ACY1616" s="60">
        <v>1.0276420595850799</v>
      </c>
      <c r="ACZ1616" s="60"/>
      <c r="ADA1616" s="60"/>
      <c r="ADB1616" s="60"/>
      <c r="ADC1616" s="60"/>
      <c r="ADD1616" s="60"/>
      <c r="ADE1616" s="60"/>
    </row>
    <row r="1617" spans="760:785" x14ac:dyDescent="0.25">
      <c r="ACF1617" s="60"/>
      <c r="ACG1617" s="60"/>
      <c r="ACH1617" s="60"/>
      <c r="ACI1617" s="60"/>
      <c r="ACJ1617" s="60"/>
      <c r="ACK1617" s="60"/>
      <c r="ACL1617" s="60"/>
      <c r="ACM1617" s="60"/>
      <c r="ACN1617" s="60"/>
      <c r="ACO1617" s="60"/>
      <c r="ACP1617" s="60"/>
      <c r="ACQ1617" s="60"/>
      <c r="ACR1617" s="60"/>
      <c r="ACS1617" s="60"/>
      <c r="ACT1617" s="60"/>
      <c r="ACU1617" s="60"/>
      <c r="ACV1617" s="60"/>
      <c r="ACW1617" s="60"/>
      <c r="ACX1617" s="60"/>
      <c r="ACY1617" s="60">
        <v>1.0275941752509501</v>
      </c>
      <c r="ACZ1617" s="60"/>
      <c r="ADA1617" s="60"/>
      <c r="ADB1617" s="60"/>
      <c r="ADC1617" s="60"/>
      <c r="ADD1617" s="60"/>
      <c r="ADE1617" s="60"/>
    </row>
    <row r="1618" spans="760:785" x14ac:dyDescent="0.25">
      <c r="ACF1618" s="60"/>
      <c r="ACG1618" s="60"/>
      <c r="ACH1618" s="60"/>
      <c r="ACI1618" s="60"/>
      <c r="ACJ1618" s="60"/>
      <c r="ACK1618" s="60"/>
      <c r="ACL1618" s="60"/>
      <c r="ACM1618" s="60"/>
      <c r="ACN1618" s="60"/>
      <c r="ACO1618" s="60"/>
      <c r="ACP1618" s="60"/>
      <c r="ACQ1618" s="60"/>
      <c r="ACR1618" s="60"/>
      <c r="ACS1618" s="60"/>
      <c r="ACT1618" s="60"/>
      <c r="ACU1618" s="60"/>
      <c r="ACV1618" s="60"/>
      <c r="ACW1618" s="60"/>
      <c r="ACX1618" s="60"/>
      <c r="ACY1618" s="60">
        <v>1.02752259557204</v>
      </c>
      <c r="ACZ1618" s="60"/>
      <c r="ADA1618" s="60"/>
      <c r="ADB1618" s="60"/>
      <c r="ADC1618" s="60"/>
      <c r="ADD1618" s="60"/>
      <c r="ADE1618" s="60"/>
    </row>
    <row r="1619" spans="760:785" x14ac:dyDescent="0.25">
      <c r="ACF1619" s="60"/>
      <c r="ACG1619" s="60"/>
      <c r="ACH1619" s="60"/>
      <c r="ACI1619" s="60"/>
      <c r="ACJ1619" s="60"/>
      <c r="ACK1619" s="60"/>
      <c r="ACL1619" s="60"/>
      <c r="ACM1619" s="60"/>
      <c r="ACN1619" s="60"/>
      <c r="ACO1619" s="60"/>
      <c r="ACP1619" s="60"/>
      <c r="ACQ1619" s="60"/>
      <c r="ACR1619" s="60"/>
      <c r="ACS1619" s="60"/>
      <c r="ACT1619" s="60"/>
      <c r="ACU1619" s="60"/>
      <c r="ACV1619" s="60"/>
      <c r="ACW1619" s="60"/>
      <c r="ACX1619" s="60"/>
      <c r="ACY1619" s="60">
        <v>1.0274882287239999</v>
      </c>
      <c r="ACZ1619" s="60"/>
      <c r="ADA1619" s="60"/>
      <c r="ADB1619" s="60"/>
      <c r="ADC1619" s="60"/>
      <c r="ADD1619" s="60"/>
      <c r="ADE1619" s="60"/>
    </row>
    <row r="1620" spans="760:785" x14ac:dyDescent="0.25">
      <c r="ACF1620" s="60"/>
      <c r="ACG1620" s="60"/>
      <c r="ACH1620" s="60"/>
      <c r="ACI1620" s="60"/>
      <c r="ACJ1620" s="60"/>
      <c r="ACK1620" s="60"/>
      <c r="ACL1620" s="60"/>
      <c r="ACM1620" s="60"/>
      <c r="ACN1620" s="60"/>
      <c r="ACO1620" s="60"/>
      <c r="ACP1620" s="60"/>
      <c r="ACQ1620" s="60"/>
      <c r="ACR1620" s="60"/>
      <c r="ACS1620" s="60"/>
      <c r="ACT1620" s="60"/>
      <c r="ACU1620" s="60"/>
      <c r="ACV1620" s="60"/>
      <c r="ACW1620" s="60"/>
      <c r="ACX1620" s="60"/>
      <c r="ACY1620" s="60">
        <v>1.02744297683963</v>
      </c>
      <c r="ACZ1620" s="60"/>
      <c r="ADA1620" s="60"/>
      <c r="ADB1620" s="60"/>
      <c r="ADC1620" s="60"/>
      <c r="ADD1620" s="60"/>
      <c r="ADE1620" s="60"/>
    </row>
    <row r="1621" spans="760:785" x14ac:dyDescent="0.25">
      <c r="ACF1621" s="60"/>
      <c r="ACG1621" s="60"/>
      <c r="ACH1621" s="60"/>
      <c r="ACI1621" s="60"/>
      <c r="ACJ1621" s="60"/>
      <c r="ACK1621" s="60"/>
      <c r="ACL1621" s="60"/>
      <c r="ACM1621" s="60"/>
      <c r="ACN1621" s="60"/>
      <c r="ACO1621" s="60"/>
      <c r="ACP1621" s="60"/>
      <c r="ACQ1621" s="60"/>
      <c r="ACR1621" s="60"/>
      <c r="ACS1621" s="60"/>
      <c r="ACT1621" s="60"/>
      <c r="ACU1621" s="60"/>
      <c r="ACV1621" s="60"/>
      <c r="ACW1621" s="60"/>
      <c r="ACX1621" s="60"/>
      <c r="ACY1621" s="60">
        <v>1.0274142585086901</v>
      </c>
      <c r="ACZ1621" s="60"/>
      <c r="ADA1621" s="60"/>
      <c r="ADB1621" s="60"/>
      <c r="ADC1621" s="60"/>
      <c r="ADD1621" s="60"/>
      <c r="ADE1621" s="60"/>
    </row>
    <row r="1622" spans="760:785" x14ac:dyDescent="0.25">
      <c r="ACF1622" s="60"/>
      <c r="ACG1622" s="60"/>
      <c r="ACH1622" s="60"/>
      <c r="ACI1622" s="60"/>
      <c r="ACJ1622" s="60"/>
      <c r="ACK1622" s="60"/>
      <c r="ACL1622" s="60"/>
      <c r="ACM1622" s="60"/>
      <c r="ACN1622" s="60"/>
      <c r="ACO1622" s="60"/>
      <c r="ACP1622" s="60"/>
      <c r="ACQ1622" s="60"/>
      <c r="ACR1622" s="60"/>
      <c r="ACS1622" s="60"/>
      <c r="ACT1622" s="60"/>
      <c r="ACU1622" s="60"/>
      <c r="ACV1622" s="60"/>
      <c r="ACW1622" s="60"/>
      <c r="ACX1622" s="60"/>
      <c r="ACY1622" s="60">
        <v>1.02740014657475</v>
      </c>
      <c r="ACZ1622" s="60"/>
      <c r="ADA1622" s="60"/>
      <c r="ADB1622" s="60"/>
      <c r="ADC1622" s="60"/>
      <c r="ADD1622" s="60"/>
      <c r="ADE1622" s="60"/>
    </row>
    <row r="1623" spans="760:785" x14ac:dyDescent="0.25">
      <c r="ACF1623" s="60"/>
      <c r="ACG1623" s="60"/>
      <c r="ACH1623" s="60"/>
      <c r="ACI1623" s="60"/>
      <c r="ACJ1623" s="60"/>
      <c r="ACK1623" s="60"/>
      <c r="ACL1623" s="60"/>
      <c r="ACM1623" s="60"/>
      <c r="ACN1623" s="60"/>
      <c r="ACO1623" s="60"/>
      <c r="ACP1623" s="60"/>
      <c r="ACQ1623" s="60"/>
      <c r="ACR1623" s="60"/>
      <c r="ACS1623" s="60"/>
      <c r="ACT1623" s="60"/>
      <c r="ACU1623" s="60"/>
      <c r="ACV1623" s="60"/>
      <c r="ACW1623" s="60"/>
      <c r="ACX1623" s="60"/>
      <c r="ACY1623" s="60">
        <v>1.0273837294023</v>
      </c>
      <c r="ACZ1623" s="60"/>
      <c r="ADA1623" s="60"/>
      <c r="ADB1623" s="60"/>
      <c r="ADC1623" s="60"/>
      <c r="ADD1623" s="60"/>
      <c r="ADE1623" s="60"/>
    </row>
    <row r="1624" spans="760:785" x14ac:dyDescent="0.25">
      <c r="ACF1624" s="60"/>
      <c r="ACG1624" s="60"/>
      <c r="ACH1624" s="60"/>
      <c r="ACI1624" s="60"/>
      <c r="ACJ1624" s="60"/>
      <c r="ACK1624" s="60"/>
      <c r="ACL1624" s="60"/>
      <c r="ACM1624" s="60"/>
      <c r="ACN1624" s="60"/>
      <c r="ACO1624" s="60"/>
      <c r="ACP1624" s="60"/>
      <c r="ACQ1624" s="60"/>
      <c r="ACR1624" s="60"/>
      <c r="ACS1624" s="60"/>
      <c r="ACT1624" s="60"/>
      <c r="ACU1624" s="60"/>
      <c r="ACV1624" s="60"/>
      <c r="ACW1624" s="60"/>
      <c r="ACX1624" s="60"/>
      <c r="ACY1624" s="60">
        <v>1.0273544019410199</v>
      </c>
      <c r="ACZ1624" s="60"/>
      <c r="ADA1624" s="60"/>
      <c r="ADB1624" s="60"/>
      <c r="ADC1624" s="60"/>
      <c r="ADD1624" s="60"/>
      <c r="ADE1624" s="60"/>
    </row>
    <row r="1625" spans="760:785" x14ac:dyDescent="0.25">
      <c r="ACF1625" s="60"/>
      <c r="ACG1625" s="60"/>
      <c r="ACH1625" s="60"/>
      <c r="ACI1625" s="60"/>
      <c r="ACJ1625" s="60"/>
      <c r="ACK1625" s="60"/>
      <c r="ACL1625" s="60"/>
      <c r="ACM1625" s="60"/>
      <c r="ACN1625" s="60"/>
      <c r="ACO1625" s="60"/>
      <c r="ACP1625" s="60"/>
      <c r="ACQ1625" s="60"/>
      <c r="ACR1625" s="60"/>
      <c r="ACS1625" s="60"/>
      <c r="ACT1625" s="60"/>
      <c r="ACU1625" s="60"/>
      <c r="ACV1625" s="60"/>
      <c r="ACW1625" s="60"/>
      <c r="ACX1625" s="60"/>
      <c r="ACY1625" s="60">
        <v>1.0273391441280699</v>
      </c>
      <c r="ACZ1625" s="60"/>
      <c r="ADA1625" s="60"/>
      <c r="ADB1625" s="60"/>
      <c r="ADC1625" s="60"/>
      <c r="ADD1625" s="60"/>
      <c r="ADE1625" s="60"/>
    </row>
    <row r="1626" spans="760:785" x14ac:dyDescent="0.25">
      <c r="ACF1626" s="60"/>
      <c r="ACG1626" s="60"/>
      <c r="ACH1626" s="60"/>
      <c r="ACI1626" s="60"/>
      <c r="ACJ1626" s="60"/>
      <c r="ACK1626" s="60"/>
      <c r="ACL1626" s="60"/>
      <c r="ACM1626" s="60"/>
      <c r="ACN1626" s="60"/>
      <c r="ACO1626" s="60"/>
      <c r="ACP1626" s="60"/>
      <c r="ACQ1626" s="60"/>
      <c r="ACR1626" s="60"/>
      <c r="ACS1626" s="60"/>
      <c r="ACT1626" s="60"/>
      <c r="ACU1626" s="60"/>
      <c r="ACV1626" s="60"/>
      <c r="ACW1626" s="60"/>
      <c r="ACX1626" s="60"/>
      <c r="ACY1626" s="60">
        <v>1.0273188256833401</v>
      </c>
      <c r="ACZ1626" s="60"/>
      <c r="ADA1626" s="60"/>
      <c r="ADB1626" s="60"/>
      <c r="ADC1626" s="60"/>
      <c r="ADD1626" s="60"/>
      <c r="ADE1626" s="60"/>
    </row>
    <row r="1627" spans="760:785" x14ac:dyDescent="0.25">
      <c r="ACF1627" s="60"/>
      <c r="ACG1627" s="60"/>
      <c r="ACH1627" s="60"/>
      <c r="ACI1627" s="60"/>
      <c r="ACJ1627" s="60"/>
      <c r="ACK1627" s="60"/>
      <c r="ACL1627" s="60"/>
      <c r="ACM1627" s="60"/>
      <c r="ACN1627" s="60"/>
      <c r="ACO1627" s="60"/>
      <c r="ACP1627" s="60"/>
      <c r="ACQ1627" s="60"/>
      <c r="ACR1627" s="60"/>
      <c r="ACS1627" s="60"/>
      <c r="ACT1627" s="60"/>
      <c r="ACU1627" s="60"/>
      <c r="ACV1627" s="60"/>
      <c r="ACW1627" s="60"/>
      <c r="ACX1627" s="60"/>
      <c r="ACY1627" s="60">
        <v>1.0273142760724201</v>
      </c>
      <c r="ACZ1627" s="60"/>
      <c r="ADA1627" s="60"/>
      <c r="ADB1627" s="60"/>
      <c r="ADC1627" s="60"/>
      <c r="ADD1627" s="60"/>
      <c r="ADE1627" s="60"/>
    </row>
    <row r="1628" spans="760:785" x14ac:dyDescent="0.25">
      <c r="ACF1628" s="60"/>
      <c r="ACG1628" s="60"/>
      <c r="ACH1628" s="60"/>
      <c r="ACI1628" s="60"/>
      <c r="ACJ1628" s="60"/>
      <c r="ACK1628" s="60"/>
      <c r="ACL1628" s="60"/>
      <c r="ACM1628" s="60"/>
      <c r="ACN1628" s="60"/>
      <c r="ACO1628" s="60"/>
      <c r="ACP1628" s="60"/>
      <c r="ACQ1628" s="60"/>
      <c r="ACR1628" s="60"/>
      <c r="ACS1628" s="60"/>
      <c r="ACT1628" s="60"/>
      <c r="ACU1628" s="60"/>
      <c r="ACV1628" s="60"/>
      <c r="ACW1628" s="60"/>
      <c r="ACX1628" s="60"/>
      <c r="ACY1628" s="60">
        <v>1.0273040120702099</v>
      </c>
      <c r="ACZ1628" s="60"/>
      <c r="ADA1628" s="60"/>
      <c r="ADB1628" s="60"/>
      <c r="ADC1628" s="60"/>
      <c r="ADD1628" s="60"/>
      <c r="ADE1628" s="60"/>
    </row>
    <row r="1629" spans="760:785" x14ac:dyDescent="0.25">
      <c r="ACF1629" s="60"/>
      <c r="ACG1629" s="60"/>
      <c r="ACH1629" s="60"/>
      <c r="ACI1629" s="60"/>
      <c r="ACJ1629" s="60"/>
      <c r="ACK1629" s="60"/>
      <c r="ACL1629" s="60"/>
      <c r="ACM1629" s="60"/>
      <c r="ACN1629" s="60"/>
      <c r="ACO1629" s="60"/>
      <c r="ACP1629" s="60"/>
      <c r="ACQ1629" s="60"/>
      <c r="ACR1629" s="60"/>
      <c r="ACS1629" s="60"/>
      <c r="ACT1629" s="60"/>
      <c r="ACU1629" s="60"/>
      <c r="ACV1629" s="60"/>
      <c r="ACW1629" s="60"/>
      <c r="ACX1629" s="60"/>
      <c r="ACY1629" s="60">
        <v>1.0273011039615301</v>
      </c>
      <c r="ACZ1629" s="60"/>
      <c r="ADA1629" s="60"/>
      <c r="ADB1629" s="60"/>
      <c r="ADC1629" s="60"/>
      <c r="ADD1629" s="60"/>
      <c r="ADE1629" s="60"/>
    </row>
    <row r="1630" spans="760:785" x14ac:dyDescent="0.25">
      <c r="ACF1630" s="60"/>
      <c r="ACG1630" s="60"/>
      <c r="ACH1630" s="60"/>
      <c r="ACI1630" s="60"/>
      <c r="ACJ1630" s="60"/>
      <c r="ACK1630" s="60"/>
      <c r="ACL1630" s="60"/>
      <c r="ACM1630" s="60"/>
      <c r="ACN1630" s="60"/>
      <c r="ACO1630" s="60"/>
      <c r="ACP1630" s="60"/>
      <c r="ACQ1630" s="60"/>
      <c r="ACR1630" s="60"/>
      <c r="ACS1630" s="60"/>
      <c r="ACT1630" s="60"/>
      <c r="ACU1630" s="60"/>
      <c r="ACV1630" s="60"/>
      <c r="ACW1630" s="60"/>
      <c r="ACX1630" s="60"/>
      <c r="ACY1630" s="60">
        <v>1.0272243892998201</v>
      </c>
      <c r="ACZ1630" s="60"/>
      <c r="ADA1630" s="60"/>
      <c r="ADB1630" s="60"/>
      <c r="ADC1630" s="60"/>
      <c r="ADD1630" s="60"/>
      <c r="ADE1630" s="60"/>
    </row>
    <row r="1631" spans="760:785" x14ac:dyDescent="0.25">
      <c r="ACF1631" s="60"/>
      <c r="ACG1631" s="60"/>
      <c r="ACH1631" s="60"/>
      <c r="ACI1631" s="60"/>
      <c r="ACJ1631" s="60"/>
      <c r="ACK1631" s="60"/>
      <c r="ACL1631" s="60"/>
      <c r="ACM1631" s="60"/>
      <c r="ACN1631" s="60"/>
      <c r="ACO1631" s="60"/>
      <c r="ACP1631" s="60"/>
      <c r="ACQ1631" s="60"/>
      <c r="ACR1631" s="60"/>
      <c r="ACS1631" s="60"/>
      <c r="ACT1631" s="60"/>
      <c r="ACU1631" s="60"/>
      <c r="ACV1631" s="60"/>
      <c r="ACW1631" s="60"/>
      <c r="ACX1631" s="60"/>
      <c r="ACY1631" s="60">
        <v>1.0272017424772799</v>
      </c>
      <c r="ACZ1631" s="60"/>
      <c r="ADA1631" s="60"/>
      <c r="ADB1631" s="60"/>
      <c r="ADC1631" s="60"/>
      <c r="ADD1631" s="60"/>
      <c r="ADE1631" s="60"/>
    </row>
    <row r="1632" spans="760:785" x14ac:dyDescent="0.25">
      <c r="ACF1632" s="60"/>
      <c r="ACG1632" s="60"/>
      <c r="ACH1632" s="60"/>
      <c r="ACI1632" s="60"/>
      <c r="ACJ1632" s="60"/>
      <c r="ACK1632" s="60"/>
      <c r="ACL1632" s="60"/>
      <c r="ACM1632" s="60"/>
      <c r="ACN1632" s="60"/>
      <c r="ACO1632" s="60"/>
      <c r="ACP1632" s="60"/>
      <c r="ACQ1632" s="60"/>
      <c r="ACR1632" s="60"/>
      <c r="ACS1632" s="60"/>
      <c r="ACT1632" s="60"/>
      <c r="ACU1632" s="60"/>
      <c r="ACV1632" s="60"/>
      <c r="ACW1632" s="60"/>
      <c r="ACX1632" s="60"/>
      <c r="ACY1632" s="60">
        <v>1.0271824852004601</v>
      </c>
      <c r="ACZ1632" s="60"/>
      <c r="ADA1632" s="60"/>
      <c r="ADB1632" s="60"/>
      <c r="ADC1632" s="60"/>
      <c r="ADD1632" s="60"/>
      <c r="ADE1632" s="60"/>
    </row>
    <row r="1633" spans="760:785" x14ac:dyDescent="0.25">
      <c r="ACF1633" s="60"/>
      <c r="ACG1633" s="60"/>
      <c r="ACH1633" s="60"/>
      <c r="ACI1633" s="60"/>
      <c r="ACJ1633" s="60"/>
      <c r="ACK1633" s="60"/>
      <c r="ACL1633" s="60"/>
      <c r="ACM1633" s="60"/>
      <c r="ACN1633" s="60"/>
      <c r="ACO1633" s="60"/>
      <c r="ACP1633" s="60"/>
      <c r="ACQ1633" s="60"/>
      <c r="ACR1633" s="60"/>
      <c r="ACS1633" s="60"/>
      <c r="ACT1633" s="60"/>
      <c r="ACU1633" s="60"/>
      <c r="ACV1633" s="60"/>
      <c r="ACW1633" s="60"/>
      <c r="ACX1633" s="60"/>
      <c r="ACY1633" s="60">
        <v>1.02718201284699</v>
      </c>
      <c r="ACZ1633" s="60"/>
      <c r="ADA1633" s="60"/>
      <c r="ADB1633" s="60"/>
      <c r="ADC1633" s="60"/>
      <c r="ADD1633" s="60"/>
      <c r="ADE1633" s="60"/>
    </row>
    <row r="1634" spans="760:785" x14ac:dyDescent="0.25">
      <c r="ACF1634" s="60"/>
      <c r="ACG1634" s="60"/>
      <c r="ACH1634" s="60"/>
      <c r="ACI1634" s="60"/>
      <c r="ACJ1634" s="60"/>
      <c r="ACK1634" s="60"/>
      <c r="ACL1634" s="60"/>
      <c r="ACM1634" s="60"/>
      <c r="ACN1634" s="60"/>
      <c r="ACO1634" s="60"/>
      <c r="ACP1634" s="60"/>
      <c r="ACQ1634" s="60"/>
      <c r="ACR1634" s="60"/>
      <c r="ACS1634" s="60"/>
      <c r="ACT1634" s="60"/>
      <c r="ACU1634" s="60"/>
      <c r="ACV1634" s="60"/>
      <c r="ACW1634" s="60"/>
      <c r="ACX1634" s="60"/>
      <c r="ACY1634" s="60">
        <v>1.02712306230446</v>
      </c>
      <c r="ACZ1634" s="60"/>
      <c r="ADA1634" s="60"/>
      <c r="ADB1634" s="60"/>
      <c r="ADC1634" s="60"/>
      <c r="ADD1634" s="60"/>
      <c r="ADE1634" s="60"/>
    </row>
    <row r="1635" spans="760:785" x14ac:dyDescent="0.25">
      <c r="ACF1635" s="60"/>
      <c r="ACG1635" s="60"/>
      <c r="ACH1635" s="60"/>
      <c r="ACI1635" s="60"/>
      <c r="ACJ1635" s="60"/>
      <c r="ACK1635" s="60"/>
      <c r="ACL1635" s="60"/>
      <c r="ACM1635" s="60"/>
      <c r="ACN1635" s="60"/>
      <c r="ACO1635" s="60"/>
      <c r="ACP1635" s="60"/>
      <c r="ACQ1635" s="60"/>
      <c r="ACR1635" s="60"/>
      <c r="ACS1635" s="60"/>
      <c r="ACT1635" s="60"/>
      <c r="ACU1635" s="60"/>
      <c r="ACV1635" s="60"/>
      <c r="ACW1635" s="60"/>
      <c r="ACX1635" s="60"/>
      <c r="ACY1635" s="60">
        <v>1.0271205296764701</v>
      </c>
      <c r="ACZ1635" s="60"/>
      <c r="ADA1635" s="60"/>
      <c r="ADB1635" s="60"/>
      <c r="ADC1635" s="60"/>
      <c r="ADD1635" s="60"/>
      <c r="ADE1635" s="60"/>
    </row>
    <row r="1636" spans="760:785" x14ac:dyDescent="0.25">
      <c r="ACF1636" s="60"/>
      <c r="ACG1636" s="60"/>
      <c r="ACH1636" s="60"/>
      <c r="ACI1636" s="60"/>
      <c r="ACJ1636" s="60"/>
      <c r="ACK1636" s="60"/>
      <c r="ACL1636" s="60"/>
      <c r="ACM1636" s="60"/>
      <c r="ACN1636" s="60"/>
      <c r="ACO1636" s="60"/>
      <c r="ACP1636" s="60"/>
      <c r="ACQ1636" s="60"/>
      <c r="ACR1636" s="60"/>
      <c r="ACS1636" s="60"/>
      <c r="ACT1636" s="60"/>
      <c r="ACU1636" s="60"/>
      <c r="ACV1636" s="60"/>
      <c r="ACW1636" s="60"/>
      <c r="ACX1636" s="60"/>
      <c r="ACY1636" s="60">
        <v>1.0271138771236199</v>
      </c>
      <c r="ACZ1636" s="60"/>
      <c r="ADA1636" s="60"/>
      <c r="ADB1636" s="60"/>
      <c r="ADC1636" s="60"/>
      <c r="ADD1636" s="60"/>
      <c r="ADE1636" s="60"/>
    </row>
    <row r="1637" spans="760:785" x14ac:dyDescent="0.25">
      <c r="ACF1637" s="60"/>
      <c r="ACG1637" s="60"/>
      <c r="ACH1637" s="60"/>
      <c r="ACI1637" s="60"/>
      <c r="ACJ1637" s="60"/>
      <c r="ACK1637" s="60"/>
      <c r="ACL1637" s="60"/>
      <c r="ACM1637" s="60"/>
      <c r="ACN1637" s="60"/>
      <c r="ACO1637" s="60"/>
      <c r="ACP1637" s="60"/>
      <c r="ACQ1637" s="60"/>
      <c r="ACR1637" s="60"/>
      <c r="ACS1637" s="60"/>
      <c r="ACT1637" s="60"/>
      <c r="ACU1637" s="60"/>
      <c r="ACV1637" s="60"/>
      <c r="ACW1637" s="60"/>
      <c r="ACX1637" s="60"/>
      <c r="ACY1637" s="60">
        <v>1.0271092614397901</v>
      </c>
      <c r="ACZ1637" s="60"/>
      <c r="ADA1637" s="60"/>
      <c r="ADB1637" s="60"/>
      <c r="ADC1637" s="60"/>
      <c r="ADD1637" s="60"/>
      <c r="ADE1637" s="60"/>
    </row>
    <row r="1638" spans="760:785" x14ac:dyDescent="0.25">
      <c r="ACF1638" s="60"/>
      <c r="ACG1638" s="60"/>
      <c r="ACH1638" s="60"/>
      <c r="ACI1638" s="60"/>
      <c r="ACJ1638" s="60"/>
      <c r="ACK1638" s="60"/>
      <c r="ACL1638" s="60"/>
      <c r="ACM1638" s="60"/>
      <c r="ACN1638" s="60"/>
      <c r="ACO1638" s="60"/>
      <c r="ACP1638" s="60"/>
      <c r="ACQ1638" s="60"/>
      <c r="ACR1638" s="60"/>
      <c r="ACS1638" s="60"/>
      <c r="ACT1638" s="60"/>
      <c r="ACU1638" s="60"/>
      <c r="ACV1638" s="60"/>
      <c r="ACW1638" s="60"/>
      <c r="ACX1638" s="60"/>
      <c r="ACY1638" s="60">
        <v>1.0270622057733001</v>
      </c>
      <c r="ACZ1638" s="60"/>
      <c r="ADA1638" s="60"/>
      <c r="ADB1638" s="60"/>
      <c r="ADC1638" s="60"/>
      <c r="ADD1638" s="60"/>
      <c r="ADE1638" s="60"/>
    </row>
    <row r="1639" spans="760:785" x14ac:dyDescent="0.25">
      <c r="ACF1639" s="60"/>
      <c r="ACG1639" s="60"/>
      <c r="ACH1639" s="60"/>
      <c r="ACI1639" s="60"/>
      <c r="ACJ1639" s="60"/>
      <c r="ACK1639" s="60"/>
      <c r="ACL1639" s="60"/>
      <c r="ACM1639" s="60"/>
      <c r="ACN1639" s="60"/>
      <c r="ACO1639" s="60"/>
      <c r="ACP1639" s="60"/>
      <c r="ACQ1639" s="60"/>
      <c r="ACR1639" s="60"/>
      <c r="ACS1639" s="60"/>
      <c r="ACT1639" s="60"/>
      <c r="ACU1639" s="60"/>
      <c r="ACV1639" s="60"/>
      <c r="ACW1639" s="60"/>
      <c r="ACX1639" s="60"/>
      <c r="ACY1639" s="60">
        <v>1.0270374977222201</v>
      </c>
      <c r="ACZ1639" s="60"/>
      <c r="ADA1639" s="60"/>
      <c r="ADB1639" s="60"/>
      <c r="ADC1639" s="60"/>
      <c r="ADD1639" s="60"/>
      <c r="ADE1639" s="60"/>
    </row>
    <row r="1640" spans="760:785" x14ac:dyDescent="0.25">
      <c r="ACF1640" s="60"/>
      <c r="ACG1640" s="60"/>
      <c r="ACH1640" s="60"/>
      <c r="ACI1640" s="60"/>
      <c r="ACJ1640" s="60"/>
      <c r="ACK1640" s="60"/>
      <c r="ACL1640" s="60"/>
      <c r="ACM1640" s="60"/>
      <c r="ACN1640" s="60"/>
      <c r="ACO1640" s="60"/>
      <c r="ACP1640" s="60"/>
      <c r="ACQ1640" s="60"/>
      <c r="ACR1640" s="60"/>
      <c r="ACS1640" s="60"/>
      <c r="ACT1640" s="60"/>
      <c r="ACU1640" s="60"/>
      <c r="ACV1640" s="60"/>
      <c r="ACW1640" s="60"/>
      <c r="ACX1640" s="60"/>
      <c r="ACY1640" s="60">
        <v>1.02700916752069</v>
      </c>
      <c r="ACZ1640" s="60"/>
      <c r="ADA1640" s="60"/>
      <c r="ADB1640" s="60"/>
      <c r="ADC1640" s="60"/>
      <c r="ADD1640" s="60"/>
      <c r="ADE1640" s="60"/>
    </row>
    <row r="1641" spans="760:785" x14ac:dyDescent="0.25">
      <c r="ACF1641" s="60"/>
      <c r="ACG1641" s="60"/>
      <c r="ACH1641" s="60"/>
      <c r="ACI1641" s="60"/>
      <c r="ACJ1641" s="60"/>
      <c r="ACK1641" s="60"/>
      <c r="ACL1641" s="60"/>
      <c r="ACM1641" s="60"/>
      <c r="ACN1641" s="60"/>
      <c r="ACO1641" s="60"/>
      <c r="ACP1641" s="60"/>
      <c r="ACQ1641" s="60"/>
      <c r="ACR1641" s="60"/>
      <c r="ACS1641" s="60"/>
      <c r="ACT1641" s="60"/>
      <c r="ACU1641" s="60"/>
      <c r="ACV1641" s="60"/>
      <c r="ACW1641" s="60"/>
      <c r="ACX1641" s="60"/>
      <c r="ACY1641" s="60">
        <v>1.0269725102956699</v>
      </c>
      <c r="ACZ1641" s="60"/>
      <c r="ADA1641" s="60"/>
      <c r="ADB1641" s="60"/>
      <c r="ADC1641" s="60"/>
      <c r="ADD1641" s="60"/>
      <c r="ADE1641" s="60"/>
    </row>
    <row r="1642" spans="760:785" x14ac:dyDescent="0.25">
      <c r="ACF1642" s="60"/>
      <c r="ACG1642" s="60"/>
      <c r="ACH1642" s="60"/>
      <c r="ACI1642" s="60"/>
      <c r="ACJ1642" s="60"/>
      <c r="ACK1642" s="60"/>
      <c r="ACL1642" s="60"/>
      <c r="ACM1642" s="60"/>
      <c r="ACN1642" s="60"/>
      <c r="ACO1642" s="60"/>
      <c r="ACP1642" s="60"/>
      <c r="ACQ1642" s="60"/>
      <c r="ACR1642" s="60"/>
      <c r="ACS1642" s="60"/>
      <c r="ACT1642" s="60"/>
      <c r="ACU1642" s="60"/>
      <c r="ACV1642" s="60"/>
      <c r="ACW1642" s="60"/>
      <c r="ACX1642" s="60"/>
      <c r="ACY1642" s="60">
        <v>1.02691903243458</v>
      </c>
      <c r="ACZ1642" s="60"/>
      <c r="ADA1642" s="60"/>
      <c r="ADB1642" s="60"/>
      <c r="ADC1642" s="60"/>
      <c r="ADD1642" s="60"/>
      <c r="ADE1642" s="60"/>
    </row>
    <row r="1643" spans="760:785" x14ac:dyDescent="0.25">
      <c r="ACF1643" s="60"/>
      <c r="ACG1643" s="60"/>
      <c r="ACH1643" s="60"/>
      <c r="ACI1643" s="60"/>
      <c r="ACJ1643" s="60"/>
      <c r="ACK1643" s="60"/>
      <c r="ACL1643" s="60"/>
      <c r="ACM1643" s="60"/>
      <c r="ACN1643" s="60"/>
      <c r="ACO1643" s="60"/>
      <c r="ACP1643" s="60"/>
      <c r="ACQ1643" s="60"/>
      <c r="ACR1643" s="60"/>
      <c r="ACS1643" s="60"/>
      <c r="ACT1643" s="60"/>
      <c r="ACU1643" s="60"/>
      <c r="ACV1643" s="60"/>
      <c r="ACW1643" s="60"/>
      <c r="ACX1643" s="60"/>
      <c r="ACY1643" s="60">
        <v>1.0269050269094999</v>
      </c>
      <c r="ACZ1643" s="60"/>
      <c r="ADA1643" s="60"/>
      <c r="ADB1643" s="60"/>
      <c r="ADC1643" s="60"/>
      <c r="ADD1643" s="60"/>
      <c r="ADE1643" s="60"/>
    </row>
    <row r="1644" spans="760:785" x14ac:dyDescent="0.25">
      <c r="ACF1644" s="60"/>
      <c r="ACG1644" s="60"/>
      <c r="ACH1644" s="60"/>
      <c r="ACI1644" s="60"/>
      <c r="ACJ1644" s="60"/>
      <c r="ACK1644" s="60"/>
      <c r="ACL1644" s="60"/>
      <c r="ACM1644" s="60"/>
      <c r="ACN1644" s="60"/>
      <c r="ACO1644" s="312"/>
      <c r="ACP1644" s="60"/>
      <c r="ACQ1644" s="60"/>
      <c r="ACR1644" s="60"/>
      <c r="ACS1644" s="60"/>
      <c r="ACT1644" s="60"/>
      <c r="ACU1644" s="60"/>
      <c r="ACV1644" s="60"/>
      <c r="ACW1644" s="60"/>
      <c r="ACX1644" s="60"/>
      <c r="ACY1644" s="60">
        <v>1.02690188097541</v>
      </c>
      <c r="ACZ1644" s="60"/>
      <c r="ADA1644" s="60"/>
      <c r="ADB1644" s="60"/>
      <c r="ADC1644" s="60"/>
      <c r="ADD1644" s="60"/>
      <c r="ADE1644" s="60"/>
    </row>
    <row r="1645" spans="760:785" x14ac:dyDescent="0.25">
      <c r="ACF1645" s="60"/>
      <c r="ACG1645" s="60"/>
      <c r="ACH1645" s="60"/>
      <c r="ACI1645" s="60"/>
      <c r="ACJ1645" s="60"/>
      <c r="ACK1645" s="60"/>
      <c r="ACL1645" s="60"/>
      <c r="ACM1645" s="60"/>
      <c r="ACN1645" s="60"/>
      <c r="ACO1645" s="60"/>
      <c r="ACP1645" s="60"/>
      <c r="ACQ1645" s="60"/>
      <c r="ACR1645" s="60"/>
      <c r="ACS1645" s="60"/>
      <c r="ACT1645" s="60"/>
      <c r="ACU1645" s="60"/>
      <c r="ACV1645" s="60"/>
      <c r="ACW1645" s="60"/>
      <c r="ACX1645" s="60"/>
      <c r="ACY1645" s="60">
        <v>1.02686568526305</v>
      </c>
      <c r="ACZ1645" s="60"/>
      <c r="ADA1645" s="60"/>
      <c r="ADB1645" s="60"/>
      <c r="ADC1645" s="60"/>
      <c r="ADD1645" s="60"/>
      <c r="ADE1645" s="60"/>
    </row>
    <row r="1646" spans="760:785" x14ac:dyDescent="0.25">
      <c r="ACF1646" s="60"/>
      <c r="ACG1646" s="60"/>
      <c r="ACH1646" s="60"/>
      <c r="ACI1646" s="60"/>
      <c r="ACJ1646" s="60"/>
      <c r="ACK1646" s="60"/>
      <c r="ACL1646" s="60"/>
      <c r="ACM1646" s="60"/>
      <c r="ACN1646" s="60"/>
      <c r="ACO1646" s="60"/>
      <c r="ACP1646" s="60"/>
      <c r="ACQ1646" s="60"/>
      <c r="ACR1646" s="60"/>
      <c r="ACS1646" s="60"/>
      <c r="ACT1646" s="60"/>
      <c r="ACU1646" s="60"/>
      <c r="ACV1646" s="60"/>
      <c r="ACW1646" s="60"/>
      <c r="ACX1646" s="60"/>
      <c r="ACY1646" s="60">
        <v>1.02684166704369</v>
      </c>
      <c r="ACZ1646" s="60"/>
      <c r="ADA1646" s="60"/>
      <c r="ADB1646" s="60"/>
      <c r="ADC1646" s="60"/>
      <c r="ADD1646" s="60"/>
      <c r="ADE1646" s="60"/>
    </row>
    <row r="1647" spans="760:785" x14ac:dyDescent="0.25">
      <c r="ACF1647" s="60"/>
      <c r="ACG1647" s="60"/>
      <c r="ACH1647" s="60"/>
      <c r="ACI1647" s="60"/>
      <c r="ACJ1647" s="60"/>
      <c r="ACK1647" s="60"/>
      <c r="ACL1647" s="60"/>
      <c r="ACM1647" s="60"/>
      <c r="ACN1647" s="60"/>
      <c r="ACO1647" s="60"/>
      <c r="ACP1647" s="60"/>
      <c r="ACQ1647" s="60"/>
      <c r="ACR1647" s="60"/>
      <c r="ACS1647" s="60"/>
      <c r="ACT1647" s="60"/>
      <c r="ACU1647" s="60"/>
      <c r="ACV1647" s="60"/>
      <c r="ACW1647" s="60"/>
      <c r="ACX1647" s="60"/>
      <c r="ACY1647" s="60">
        <v>1.0268395320657999</v>
      </c>
      <c r="ACZ1647" s="60"/>
      <c r="ADA1647" s="60"/>
      <c r="ADB1647" s="60"/>
      <c r="ADC1647" s="60"/>
      <c r="ADD1647" s="60"/>
      <c r="ADE1647" s="60"/>
    </row>
    <row r="1648" spans="760:785" x14ac:dyDescent="0.25">
      <c r="ACF1648" s="60"/>
      <c r="ACG1648" s="60"/>
      <c r="ACH1648" s="60"/>
      <c r="ACI1648" s="60"/>
      <c r="ACJ1648" s="60"/>
      <c r="ACK1648" s="60"/>
      <c r="ACL1648" s="60"/>
      <c r="ACM1648" s="60"/>
      <c r="ACN1648" s="60"/>
      <c r="ACO1648" s="60"/>
      <c r="ACP1648" s="60"/>
      <c r="ACQ1648" s="60"/>
      <c r="ACR1648" s="60"/>
      <c r="ACS1648" s="60"/>
      <c r="ACT1648" s="60"/>
      <c r="ACU1648" s="60"/>
      <c r="ACV1648" s="60"/>
      <c r="ACW1648" s="60"/>
      <c r="ACX1648" s="60"/>
      <c r="ACY1648" s="60">
        <v>1.0268340061321799</v>
      </c>
      <c r="ACZ1648" s="60"/>
      <c r="ADA1648" s="60"/>
      <c r="ADB1648" s="60"/>
      <c r="ADC1648" s="60"/>
      <c r="ADD1648" s="60"/>
      <c r="ADE1648" s="60"/>
    </row>
    <row r="1649" spans="760:785" x14ac:dyDescent="0.25">
      <c r="ACF1649" s="60"/>
      <c r="ACG1649" s="60"/>
      <c r="ACH1649" s="60"/>
      <c r="ACI1649" s="60"/>
      <c r="ACJ1649" s="60"/>
      <c r="ACK1649" s="60"/>
      <c r="ACL1649" s="60"/>
      <c r="ACM1649" s="60"/>
      <c r="ACN1649" s="60"/>
      <c r="ACO1649" s="60"/>
      <c r="ACP1649" s="60"/>
      <c r="ACQ1649" s="60"/>
      <c r="ACR1649" s="60"/>
      <c r="ACS1649" s="60"/>
      <c r="ACT1649" s="60"/>
      <c r="ACU1649" s="60"/>
      <c r="ACV1649" s="60"/>
      <c r="ACW1649" s="60"/>
      <c r="ACX1649" s="60"/>
      <c r="ACY1649" s="60">
        <v>1.0267064109978801</v>
      </c>
      <c r="ACZ1649" s="60"/>
      <c r="ADA1649" s="60"/>
      <c r="ADB1649" s="60"/>
      <c r="ADC1649" s="60"/>
      <c r="ADD1649" s="60"/>
      <c r="ADE1649" s="60"/>
    </row>
    <row r="1650" spans="760:785" x14ac:dyDescent="0.25">
      <c r="ACF1650" s="60"/>
      <c r="ACG1650" s="60"/>
      <c r="ACH1650" s="60"/>
      <c r="ACI1650" s="60"/>
      <c r="ACJ1650" s="60"/>
      <c r="ACK1650" s="60"/>
      <c r="ACL1650" s="60"/>
      <c r="ACM1650" s="60"/>
      <c r="ACN1650" s="60"/>
      <c r="ACO1650" s="60"/>
      <c r="ACP1650" s="60"/>
      <c r="ACQ1650" s="60"/>
      <c r="ACR1650" s="60"/>
      <c r="ACS1650" s="60"/>
      <c r="ACT1650" s="60"/>
      <c r="ACU1650" s="60"/>
      <c r="ACV1650" s="60"/>
      <c r="ACW1650" s="60"/>
      <c r="ACX1650" s="60"/>
      <c r="ACY1650" s="60">
        <v>1.0267021800784899</v>
      </c>
      <c r="ACZ1650" s="60"/>
      <c r="ADA1650" s="60"/>
      <c r="ADB1650" s="60"/>
      <c r="ADC1650" s="60"/>
      <c r="ADD1650" s="60"/>
      <c r="ADE1650" s="60"/>
    </row>
    <row r="1651" spans="760:785" x14ac:dyDescent="0.25">
      <c r="ACF1651" s="60"/>
      <c r="ACG1651" s="60"/>
      <c r="ACH1651" s="60"/>
      <c r="ACI1651" s="60"/>
      <c r="ACJ1651" s="60"/>
      <c r="ACK1651" s="60"/>
      <c r="ACL1651" s="60"/>
      <c r="ACM1651" s="60"/>
      <c r="ACN1651" s="60"/>
      <c r="ACO1651" s="60"/>
      <c r="ACP1651" s="60"/>
      <c r="ACQ1651" s="60"/>
      <c r="ACR1651" s="60"/>
      <c r="ACS1651" s="60"/>
      <c r="ACT1651" s="60"/>
      <c r="ACU1651" s="60"/>
      <c r="ACV1651" s="60"/>
      <c r="ACW1651" s="60"/>
      <c r="ACX1651" s="60"/>
      <c r="ACY1651" s="60">
        <v>1.02664842307599</v>
      </c>
      <c r="ACZ1651" s="60"/>
      <c r="ADA1651" s="60"/>
      <c r="ADB1651" s="60"/>
      <c r="ADC1651" s="60"/>
      <c r="ADD1651" s="60"/>
      <c r="ADE1651" s="60"/>
    </row>
    <row r="1652" spans="760:785" x14ac:dyDescent="0.25">
      <c r="ACF1652" s="60"/>
      <c r="ACG1652" s="60"/>
      <c r="ACH1652" s="60"/>
      <c r="ACI1652" s="60"/>
      <c r="ACJ1652" s="60"/>
      <c r="ACK1652" s="60"/>
      <c r="ACL1652" s="60"/>
      <c r="ACM1652" s="60"/>
      <c r="ACN1652" s="60"/>
      <c r="ACO1652" s="60"/>
      <c r="ACP1652" s="60"/>
      <c r="ACQ1652" s="60"/>
      <c r="ACR1652" s="60"/>
      <c r="ACS1652" s="60"/>
      <c r="ACT1652" s="60"/>
      <c r="ACU1652" s="60"/>
      <c r="ACV1652" s="60"/>
      <c r="ACW1652" s="60"/>
      <c r="ACX1652" s="60"/>
      <c r="ACY1652" s="60">
        <v>1.02663175940952</v>
      </c>
      <c r="ACZ1652" s="60"/>
      <c r="ADA1652" s="60"/>
      <c r="ADB1652" s="60"/>
      <c r="ADC1652" s="60"/>
      <c r="ADD1652" s="60"/>
      <c r="ADE1652" s="60"/>
    </row>
    <row r="1653" spans="760:785" x14ac:dyDescent="0.25">
      <c r="ACF1653" s="60"/>
      <c r="ACG1653" s="60"/>
      <c r="ACH1653" s="60"/>
      <c r="ACI1653" s="60"/>
      <c r="ACJ1653" s="60"/>
      <c r="ACK1653" s="60"/>
      <c r="ACL1653" s="60"/>
      <c r="ACM1653" s="60"/>
      <c r="ACN1653" s="60"/>
      <c r="ACO1653" s="60"/>
      <c r="ACP1653" s="60"/>
      <c r="ACQ1653" s="60"/>
      <c r="ACR1653" s="60"/>
      <c r="ACS1653" s="60"/>
      <c r="ACT1653" s="60"/>
      <c r="ACU1653" s="60"/>
      <c r="ACV1653" s="60"/>
      <c r="ACW1653" s="60"/>
      <c r="ACX1653" s="60"/>
      <c r="ACY1653" s="60">
        <v>1.0266006633006299</v>
      </c>
      <c r="ACZ1653" s="60"/>
      <c r="ADA1653" s="60"/>
      <c r="ADB1653" s="60"/>
      <c r="ADC1653" s="60"/>
      <c r="ADD1653" s="60"/>
      <c r="ADE1653" s="60"/>
    </row>
    <row r="1654" spans="760:785" x14ac:dyDescent="0.25">
      <c r="ACF1654" s="60"/>
      <c r="ACG1654" s="60"/>
      <c r="ACH1654" s="60"/>
      <c r="ACI1654" s="60"/>
      <c r="ACJ1654" s="60"/>
      <c r="ACK1654" s="60"/>
      <c r="ACL1654" s="60"/>
      <c r="ACM1654" s="60"/>
      <c r="ACN1654" s="60"/>
      <c r="ACO1654" s="60"/>
      <c r="ACP1654" s="60"/>
      <c r="ACQ1654" s="60"/>
      <c r="ACR1654" s="60"/>
      <c r="ACS1654" s="60"/>
      <c r="ACT1654" s="60"/>
      <c r="ACU1654" s="60"/>
      <c r="ACV1654" s="60"/>
      <c r="ACW1654" s="60"/>
      <c r="ACX1654" s="60"/>
      <c r="ACY1654" s="60">
        <v>1.0265215119516</v>
      </c>
      <c r="ACZ1654" s="60"/>
      <c r="ADA1654" s="60"/>
      <c r="ADB1654" s="60"/>
      <c r="ADC1654" s="60"/>
      <c r="ADD1654" s="60"/>
      <c r="ADE1654" s="60"/>
    </row>
    <row r="1655" spans="760:785" x14ac:dyDescent="0.25">
      <c r="ACF1655" s="60"/>
      <c r="ACG1655" s="60"/>
      <c r="ACH1655" s="60"/>
      <c r="ACI1655" s="60"/>
      <c r="ACJ1655" s="60"/>
      <c r="ACK1655" s="60"/>
      <c r="ACL1655" s="60"/>
      <c r="ACM1655" s="60"/>
      <c r="ACN1655" s="60"/>
      <c r="ACO1655" s="60"/>
      <c r="ACP1655" s="60"/>
      <c r="ACQ1655" s="60"/>
      <c r="ACR1655" s="60"/>
      <c r="ACS1655" s="60"/>
      <c r="ACT1655" s="60"/>
      <c r="ACU1655" s="60"/>
      <c r="ACV1655" s="60"/>
      <c r="ACW1655" s="60"/>
      <c r="ACX1655" s="60"/>
      <c r="ACY1655" s="60">
        <v>1.0264501601807099</v>
      </c>
      <c r="ACZ1655" s="60"/>
      <c r="ADA1655" s="60"/>
      <c r="ADB1655" s="60"/>
      <c r="ADC1655" s="60"/>
      <c r="ADD1655" s="60"/>
      <c r="ADE1655" s="60"/>
    </row>
    <row r="1656" spans="760:785" x14ac:dyDescent="0.25">
      <c r="ACF1656" s="60"/>
      <c r="ACG1656" s="60"/>
      <c r="ACH1656" s="60"/>
      <c r="ACI1656" s="60"/>
      <c r="ACJ1656" s="60"/>
      <c r="ACK1656" s="60"/>
      <c r="ACL1656" s="60"/>
      <c r="ACM1656" s="60"/>
      <c r="ACN1656" s="60"/>
      <c r="ACO1656" s="60"/>
      <c r="ACP1656" s="60"/>
      <c r="ACQ1656" s="60"/>
      <c r="ACR1656" s="60"/>
      <c r="ACS1656" s="60"/>
      <c r="ACT1656" s="60"/>
      <c r="ACU1656" s="60"/>
      <c r="ACV1656" s="60"/>
      <c r="ACW1656" s="60"/>
      <c r="ACX1656" s="60"/>
      <c r="ACY1656" s="60">
        <v>1.0264228157991799</v>
      </c>
      <c r="ACZ1656" s="60"/>
      <c r="ADA1656" s="60"/>
      <c r="ADB1656" s="60"/>
      <c r="ADC1656" s="60"/>
      <c r="ADD1656" s="60"/>
      <c r="ADE1656" s="60"/>
    </row>
    <row r="1657" spans="760:785" x14ac:dyDescent="0.25">
      <c r="ACF1657" s="60"/>
      <c r="ACG1657" s="60"/>
      <c r="ACH1657" s="60"/>
      <c r="ACI1657" s="60"/>
      <c r="ACJ1657" s="60"/>
      <c r="ACK1657" s="60"/>
      <c r="ACL1657" s="60"/>
      <c r="ACM1657" s="60"/>
      <c r="ACN1657" s="60"/>
      <c r="ACO1657" s="60"/>
      <c r="ACP1657" s="60"/>
      <c r="ACQ1657" s="60"/>
      <c r="ACR1657" s="60"/>
      <c r="ACS1657" s="60"/>
      <c r="ACT1657" s="60"/>
      <c r="ACU1657" s="60"/>
      <c r="ACV1657" s="60"/>
      <c r="ACW1657" s="60"/>
      <c r="ACX1657" s="60"/>
      <c r="ACY1657" s="60">
        <v>1.0263125040021699</v>
      </c>
      <c r="ACZ1657" s="60"/>
      <c r="ADA1657" s="60"/>
      <c r="ADB1657" s="60"/>
      <c r="ADC1657" s="60"/>
      <c r="ADD1657" s="60"/>
      <c r="ADE1657" s="60"/>
    </row>
    <row r="1658" spans="760:785" x14ac:dyDescent="0.25">
      <c r="ACF1658" s="60"/>
      <c r="ACG1658" s="60"/>
      <c r="ACH1658" s="60"/>
      <c r="ACI1658" s="60"/>
      <c r="ACJ1658" s="60"/>
      <c r="ACK1658" s="60"/>
      <c r="ACL1658" s="60"/>
      <c r="ACM1658" s="60"/>
      <c r="ACN1658" s="60"/>
      <c r="ACO1658" s="60"/>
      <c r="ACP1658" s="60"/>
      <c r="ACQ1658" s="60"/>
      <c r="ACR1658" s="60"/>
      <c r="ACS1658" s="60"/>
      <c r="ACT1658" s="60"/>
      <c r="ACU1658" s="60"/>
      <c r="ACV1658" s="60"/>
      <c r="ACW1658" s="60"/>
      <c r="ACX1658" s="60"/>
      <c r="ACY1658" s="60">
        <v>1.02630706611672</v>
      </c>
      <c r="ACZ1658" s="60"/>
      <c r="ADA1658" s="60"/>
      <c r="ADB1658" s="60"/>
      <c r="ADC1658" s="60"/>
      <c r="ADD1658" s="60"/>
      <c r="ADE1658" s="60"/>
    </row>
    <row r="1659" spans="760:785" x14ac:dyDescent="0.25">
      <c r="ACF1659" s="60"/>
      <c r="ACG1659" s="60"/>
      <c r="ACH1659" s="60"/>
      <c r="ACI1659" s="60"/>
      <c r="ACJ1659" s="60"/>
      <c r="ACK1659" s="60"/>
      <c r="ACL1659" s="60"/>
      <c r="ACM1659" s="60"/>
      <c r="ACN1659" s="60"/>
      <c r="ACO1659" s="60"/>
      <c r="ACP1659" s="60"/>
      <c r="ACQ1659" s="60"/>
      <c r="ACR1659" s="60"/>
      <c r="ACS1659" s="60"/>
      <c r="ACT1659" s="60"/>
      <c r="ACU1659" s="60"/>
      <c r="ACV1659" s="60"/>
      <c r="ACW1659" s="60"/>
      <c r="ACX1659" s="60"/>
      <c r="ACY1659" s="60">
        <v>1.02629728532541</v>
      </c>
      <c r="ACZ1659" s="60"/>
      <c r="ADA1659" s="60"/>
      <c r="ADB1659" s="60"/>
      <c r="ADC1659" s="60"/>
      <c r="ADD1659" s="60"/>
      <c r="ADE1659" s="60"/>
    </row>
    <row r="1660" spans="760:785" x14ac:dyDescent="0.25">
      <c r="ACF1660" s="60"/>
      <c r="ACG1660" s="60"/>
      <c r="ACH1660" s="60"/>
      <c r="ACI1660" s="60"/>
      <c r="ACJ1660" s="60"/>
      <c r="ACK1660" s="60"/>
      <c r="ACL1660" s="60"/>
      <c r="ACM1660" s="60"/>
      <c r="ACN1660" s="60"/>
      <c r="ACO1660" s="60"/>
      <c r="ACP1660" s="60"/>
      <c r="ACQ1660" s="60"/>
      <c r="ACR1660" s="60"/>
      <c r="ACS1660" s="60"/>
      <c r="ACT1660" s="60"/>
      <c r="ACU1660" s="60"/>
      <c r="ACV1660" s="60"/>
      <c r="ACW1660" s="60"/>
      <c r="ACX1660" s="60"/>
      <c r="ACY1660" s="60">
        <v>1.02628863209855</v>
      </c>
      <c r="ACZ1660" s="60"/>
      <c r="ADA1660" s="60"/>
      <c r="ADB1660" s="60"/>
      <c r="ADC1660" s="60"/>
      <c r="ADD1660" s="60"/>
      <c r="ADE1660" s="60"/>
    </row>
    <row r="1661" spans="760:785" x14ac:dyDescent="0.25">
      <c r="ACF1661" s="60"/>
      <c r="ACG1661" s="60"/>
      <c r="ACH1661" s="60"/>
      <c r="ACI1661" s="60"/>
      <c r="ACJ1661" s="60"/>
      <c r="ACK1661" s="60"/>
      <c r="ACL1661" s="60"/>
      <c r="ACM1661" s="60"/>
      <c r="ACN1661" s="60"/>
      <c r="ACO1661" s="60"/>
      <c r="ACP1661" s="60"/>
      <c r="ACQ1661" s="60"/>
      <c r="ACR1661" s="60"/>
      <c r="ACS1661" s="60"/>
      <c r="ACT1661" s="60"/>
      <c r="ACU1661" s="60"/>
      <c r="ACV1661" s="60"/>
      <c r="ACW1661" s="60"/>
      <c r="ACX1661" s="60"/>
      <c r="ACY1661" s="60">
        <v>1.0262620460515</v>
      </c>
      <c r="ACZ1661" s="60"/>
      <c r="ADA1661" s="60"/>
      <c r="ADB1661" s="60"/>
      <c r="ADC1661" s="60"/>
      <c r="ADD1661" s="60"/>
      <c r="ADE1661" s="60"/>
    </row>
    <row r="1662" spans="760:785" x14ac:dyDescent="0.25">
      <c r="ACF1662" s="60"/>
      <c r="ACG1662" s="60"/>
      <c r="ACH1662" s="60"/>
      <c r="ACI1662" s="60"/>
      <c r="ACJ1662" s="60"/>
      <c r="ACK1662" s="60"/>
      <c r="ACL1662" s="60"/>
      <c r="ACM1662" s="60"/>
      <c r="ACN1662" s="60"/>
      <c r="ACO1662" s="60"/>
      <c r="ACP1662" s="60"/>
      <c r="ACQ1662" s="60"/>
      <c r="ACR1662" s="60"/>
      <c r="ACS1662" s="60"/>
      <c r="ACT1662" s="60"/>
      <c r="ACU1662" s="60"/>
      <c r="ACV1662" s="60"/>
      <c r="ACW1662" s="60"/>
      <c r="ACX1662" s="60"/>
      <c r="ACY1662" s="60">
        <v>1.0260928199835899</v>
      </c>
      <c r="ACZ1662" s="60"/>
      <c r="ADA1662" s="60"/>
      <c r="ADB1662" s="60"/>
      <c r="ADC1662" s="60"/>
      <c r="ADD1662" s="60"/>
      <c r="ADE1662" s="60"/>
    </row>
    <row r="1663" spans="760:785" x14ac:dyDescent="0.25">
      <c r="ACF1663" s="60"/>
      <c r="ACG1663" s="60"/>
      <c r="ACH1663" s="60"/>
      <c r="ACI1663" s="60"/>
      <c r="ACJ1663" s="60"/>
      <c r="ACK1663" s="60"/>
      <c r="ACL1663" s="60"/>
      <c r="ACM1663" s="60"/>
      <c r="ACN1663" s="60"/>
      <c r="ACO1663" s="60"/>
      <c r="ACP1663" s="60"/>
      <c r="ACQ1663" s="60"/>
      <c r="ACR1663" s="60"/>
      <c r="ACS1663" s="60"/>
      <c r="ACT1663" s="60"/>
      <c r="ACU1663" s="60"/>
      <c r="ACV1663" s="60"/>
      <c r="ACW1663" s="60"/>
      <c r="ACX1663" s="60"/>
      <c r="ACY1663" s="60">
        <v>1.0260540573469401</v>
      </c>
      <c r="ACZ1663" s="60"/>
      <c r="ADA1663" s="60"/>
      <c r="ADB1663" s="60"/>
      <c r="ADC1663" s="60"/>
      <c r="ADD1663" s="60"/>
      <c r="ADE1663" s="60"/>
    </row>
    <row r="1664" spans="760:785" x14ac:dyDescent="0.25">
      <c r="ACF1664" s="60"/>
      <c r="ACG1664" s="60"/>
      <c r="ACH1664" s="60"/>
      <c r="ACI1664" s="60"/>
      <c r="ACJ1664" s="60"/>
      <c r="ACK1664" s="60"/>
      <c r="ACL1664" s="60"/>
      <c r="ACM1664" s="60"/>
      <c r="ACN1664" s="60"/>
      <c r="ACO1664" s="60"/>
      <c r="ACP1664" s="60"/>
      <c r="ACQ1664" s="60"/>
      <c r="ACR1664" s="60"/>
      <c r="ACS1664" s="60"/>
      <c r="ACT1664" s="60"/>
      <c r="ACU1664" s="60"/>
      <c r="ACV1664" s="60"/>
      <c r="ACW1664" s="60"/>
      <c r="ACX1664" s="60"/>
      <c r="ACY1664" s="60">
        <v>1.0260127168673601</v>
      </c>
      <c r="ACZ1664" s="60"/>
      <c r="ADA1664" s="60"/>
      <c r="ADB1664" s="60"/>
      <c r="ADC1664" s="60"/>
      <c r="ADD1664" s="60"/>
      <c r="ADE1664" s="60"/>
    </row>
    <row r="1665" spans="760:785" x14ac:dyDescent="0.25">
      <c r="ACF1665" s="60"/>
      <c r="ACG1665" s="60"/>
      <c r="ACH1665" s="60"/>
      <c r="ACI1665" s="60"/>
      <c r="ACJ1665" s="60"/>
      <c r="ACK1665" s="60"/>
      <c r="ACL1665" s="60"/>
      <c r="ACM1665" s="60"/>
      <c r="ACN1665" s="60"/>
      <c r="ACO1665" s="60"/>
      <c r="ACP1665" s="60"/>
      <c r="ACQ1665" s="60"/>
      <c r="ACR1665" s="60"/>
      <c r="ACS1665" s="60"/>
      <c r="ACT1665" s="60"/>
      <c r="ACU1665" s="60"/>
      <c r="ACV1665" s="60"/>
      <c r="ACW1665" s="60"/>
      <c r="ACX1665" s="60"/>
      <c r="ACY1665" s="60">
        <v>1.02597644753247</v>
      </c>
      <c r="ACZ1665" s="60"/>
      <c r="ADA1665" s="60"/>
      <c r="ADB1665" s="60"/>
      <c r="ADC1665" s="60"/>
      <c r="ADD1665" s="60"/>
      <c r="ADE1665" s="60"/>
    </row>
    <row r="1666" spans="760:785" x14ac:dyDescent="0.25">
      <c r="ACF1666" s="60"/>
      <c r="ACG1666" s="60"/>
      <c r="ACH1666" s="60"/>
      <c r="ACI1666" s="60"/>
      <c r="ACJ1666" s="60"/>
      <c r="ACK1666" s="60"/>
      <c r="ACL1666" s="60"/>
      <c r="ACM1666" s="60"/>
      <c r="ACN1666" s="60"/>
      <c r="ACO1666" s="60"/>
      <c r="ACP1666" s="60"/>
      <c r="ACQ1666" s="60"/>
      <c r="ACR1666" s="60"/>
      <c r="ACS1666" s="60"/>
      <c r="ACT1666" s="60"/>
      <c r="ACU1666" s="60"/>
      <c r="ACV1666" s="60"/>
      <c r="ACW1666" s="60"/>
      <c r="ACX1666" s="60"/>
      <c r="ACY1666" s="60">
        <v>1.0259087622816501</v>
      </c>
      <c r="ACZ1666" s="60"/>
      <c r="ADA1666" s="60"/>
      <c r="ADB1666" s="60"/>
      <c r="ADC1666" s="60"/>
      <c r="ADD1666" s="60"/>
      <c r="ADE1666" s="60"/>
    </row>
    <row r="1667" spans="760:785" x14ac:dyDescent="0.25">
      <c r="ACF1667" s="60"/>
      <c r="ACG1667" s="60"/>
      <c r="ACH1667" s="60"/>
      <c r="ACI1667" s="60"/>
      <c r="ACJ1667" s="60"/>
      <c r="ACK1667" s="60"/>
      <c r="ACL1667" s="60"/>
      <c r="ACM1667" s="60"/>
      <c r="ACN1667" s="60"/>
      <c r="ACO1667" s="60"/>
      <c r="ACP1667" s="60"/>
      <c r="ACQ1667" s="60"/>
      <c r="ACR1667" s="60"/>
      <c r="ACS1667" s="60"/>
      <c r="ACT1667" s="60"/>
      <c r="ACU1667" s="60"/>
      <c r="ACV1667" s="60"/>
      <c r="ACW1667" s="60"/>
      <c r="ACX1667" s="60"/>
      <c r="ACY1667" s="60">
        <v>1.0258932470570701</v>
      </c>
      <c r="ACZ1667" s="60"/>
      <c r="ADA1667" s="60"/>
      <c r="ADB1667" s="60"/>
      <c r="ADC1667" s="60"/>
      <c r="ADD1667" s="60"/>
      <c r="ADE1667" s="60"/>
    </row>
    <row r="1668" spans="760:785" x14ac:dyDescent="0.25">
      <c r="ACF1668" s="60"/>
      <c r="ACG1668" s="60"/>
      <c r="ACH1668" s="60"/>
      <c r="ACI1668" s="60"/>
      <c r="ACJ1668" s="60"/>
      <c r="ACK1668" s="60"/>
      <c r="ACL1668" s="60"/>
      <c r="ACM1668" s="60"/>
      <c r="ACN1668" s="60"/>
      <c r="ACO1668" s="60"/>
      <c r="ACP1668" s="60"/>
      <c r="ACQ1668" s="60"/>
      <c r="ACR1668" s="60"/>
      <c r="ACS1668" s="60"/>
      <c r="ACT1668" s="60"/>
      <c r="ACU1668" s="60"/>
      <c r="ACV1668" s="60"/>
      <c r="ACW1668" s="60"/>
      <c r="ACX1668" s="60"/>
      <c r="ACY1668" s="60">
        <v>1.0258922132747801</v>
      </c>
      <c r="ACZ1668" s="60"/>
      <c r="ADA1668" s="60"/>
      <c r="ADB1668" s="60"/>
      <c r="ADC1668" s="60"/>
      <c r="ADD1668" s="60"/>
      <c r="ADE1668" s="60"/>
    </row>
    <row r="1669" spans="760:785" x14ac:dyDescent="0.25">
      <c r="ACF1669" s="60"/>
      <c r="ACG1669" s="60"/>
      <c r="ACH1669" s="60"/>
      <c r="ACI1669" s="60"/>
      <c r="ACJ1669" s="60"/>
      <c r="ACK1669" s="60"/>
      <c r="ACL1669" s="60"/>
      <c r="ACM1669" s="60"/>
      <c r="ACN1669" s="60"/>
      <c r="ACO1669" s="60"/>
      <c r="ACP1669" s="60"/>
      <c r="ACQ1669" s="60"/>
      <c r="ACR1669" s="60"/>
      <c r="ACS1669" s="60"/>
      <c r="ACT1669" s="60"/>
      <c r="ACU1669" s="60"/>
      <c r="ACV1669" s="60"/>
      <c r="ACW1669" s="60"/>
      <c r="ACX1669" s="60"/>
      <c r="ACY1669" s="60">
        <v>1.0258507191381001</v>
      </c>
      <c r="ACZ1669" s="60"/>
      <c r="ADA1669" s="60"/>
      <c r="ADB1669" s="60"/>
      <c r="ADC1669" s="60"/>
      <c r="ADD1669" s="60"/>
      <c r="ADE1669" s="60"/>
    </row>
    <row r="1670" spans="760:785" x14ac:dyDescent="0.25">
      <c r="ACF1670" s="60"/>
      <c r="ACG1670" s="60"/>
      <c r="ACH1670" s="60"/>
      <c r="ACI1670" s="60"/>
      <c r="ACJ1670" s="60"/>
      <c r="ACK1670" s="60"/>
      <c r="ACL1670" s="60"/>
      <c r="ACM1670" s="60"/>
      <c r="ACN1670" s="60"/>
      <c r="ACO1670" s="60"/>
      <c r="ACP1670" s="60"/>
      <c r="ACQ1670" s="60"/>
      <c r="ACR1670" s="60"/>
      <c r="ACS1670" s="60"/>
      <c r="ACT1670" s="60"/>
      <c r="ACU1670" s="60"/>
      <c r="ACV1670" s="60"/>
      <c r="ACW1670" s="60"/>
      <c r="ACX1670" s="60"/>
      <c r="ACY1670" s="60">
        <v>1.02583657232731</v>
      </c>
      <c r="ACZ1670" s="60"/>
      <c r="ADA1670" s="60"/>
      <c r="ADB1670" s="60"/>
      <c r="ADC1670" s="60"/>
      <c r="ADD1670" s="60"/>
      <c r="ADE1670" s="60"/>
    </row>
    <row r="1671" spans="760:785" x14ac:dyDescent="0.25">
      <c r="ACF1671" s="60"/>
      <c r="ACG1671" s="60"/>
      <c r="ACH1671" s="60"/>
      <c r="ACI1671" s="60"/>
      <c r="ACJ1671" s="60"/>
      <c r="ACK1671" s="60"/>
      <c r="ACL1671" s="60"/>
      <c r="ACM1671" s="60"/>
      <c r="ACN1671" s="60"/>
      <c r="ACO1671" s="60"/>
      <c r="ACP1671" s="60"/>
      <c r="ACQ1671" s="60"/>
      <c r="ACR1671" s="60"/>
      <c r="ACS1671" s="60"/>
      <c r="ACT1671" s="60"/>
      <c r="ACU1671" s="60"/>
      <c r="ACV1671" s="60"/>
      <c r="ACW1671" s="60"/>
      <c r="ACX1671" s="60"/>
      <c r="ACY1671" s="60">
        <v>1.02580993851599</v>
      </c>
      <c r="ACZ1671" s="60"/>
      <c r="ADA1671" s="60"/>
      <c r="ADB1671" s="60"/>
      <c r="ADC1671" s="60"/>
      <c r="ADD1671" s="60"/>
      <c r="ADE1671" s="60"/>
    </row>
    <row r="1672" spans="760:785" x14ac:dyDescent="0.25">
      <c r="ACF1672" s="60"/>
      <c r="ACG1672" s="60"/>
      <c r="ACH1672" s="60"/>
      <c r="ACI1672" s="60"/>
      <c r="ACJ1672" s="60"/>
      <c r="ACK1672" s="60"/>
      <c r="ACL1672" s="60"/>
      <c r="ACM1672" s="60"/>
      <c r="ACN1672" s="60"/>
      <c r="ACO1672" s="60"/>
      <c r="ACP1672" s="60"/>
      <c r="ACQ1672" s="60"/>
      <c r="ACR1672" s="60"/>
      <c r="ACS1672" s="60"/>
      <c r="ACT1672" s="60"/>
      <c r="ACU1672" s="60"/>
      <c r="ACV1672" s="60"/>
      <c r="ACW1672" s="60"/>
      <c r="ACX1672" s="60"/>
      <c r="ACY1672" s="60">
        <v>1.02573153855813</v>
      </c>
      <c r="ACZ1672" s="60"/>
      <c r="ADA1672" s="60"/>
      <c r="ADB1672" s="60"/>
      <c r="ADC1672" s="60"/>
      <c r="ADD1672" s="60"/>
      <c r="ADE1672" s="60"/>
    </row>
    <row r="1673" spans="760:785" x14ac:dyDescent="0.25">
      <c r="ACF1673" s="60"/>
      <c r="ACG1673" s="60"/>
      <c r="ACH1673" s="60"/>
      <c r="ACI1673" s="60"/>
      <c r="ACJ1673" s="60"/>
      <c r="ACK1673" s="60"/>
      <c r="ACL1673" s="60"/>
      <c r="ACM1673" s="60"/>
      <c r="ACN1673" s="60"/>
      <c r="ACO1673" s="60"/>
      <c r="ACP1673" s="60"/>
      <c r="ACQ1673" s="60"/>
      <c r="ACR1673" s="60"/>
      <c r="ACS1673" s="60"/>
      <c r="ACT1673" s="60"/>
      <c r="ACU1673" s="60"/>
      <c r="ACV1673" s="60"/>
      <c r="ACW1673" s="60"/>
      <c r="ACX1673" s="60"/>
      <c r="ACY1673" s="60">
        <v>1.02569090109767</v>
      </c>
      <c r="ACZ1673" s="60"/>
      <c r="ADA1673" s="60"/>
      <c r="ADB1673" s="60"/>
      <c r="ADC1673" s="60"/>
      <c r="ADD1673" s="60"/>
      <c r="ADE1673" s="60"/>
    </row>
    <row r="1674" spans="760:785" x14ac:dyDescent="0.25">
      <c r="ACF1674" s="60"/>
      <c r="ACG1674" s="60"/>
      <c r="ACH1674" s="60"/>
      <c r="ACI1674" s="60"/>
      <c r="ACJ1674" s="60"/>
      <c r="ACK1674" s="60"/>
      <c r="ACL1674" s="60"/>
      <c r="ACM1674" s="60"/>
      <c r="ACN1674" s="60"/>
      <c r="ACO1674" s="60"/>
      <c r="ACP1674" s="60"/>
      <c r="ACQ1674" s="60"/>
      <c r="ACR1674" s="60"/>
      <c r="ACS1674" s="60"/>
      <c r="ACT1674" s="60"/>
      <c r="ACU1674" s="60"/>
      <c r="ACV1674" s="60"/>
      <c r="ACW1674" s="60"/>
      <c r="ACX1674" s="60"/>
      <c r="ACY1674" s="60">
        <v>1.0256121286486199</v>
      </c>
      <c r="ACZ1674" s="60"/>
      <c r="ADA1674" s="60"/>
      <c r="ADB1674" s="60"/>
      <c r="ADC1674" s="60"/>
      <c r="ADD1674" s="60"/>
      <c r="ADE1674" s="60"/>
    </row>
    <row r="1675" spans="760:785" x14ac:dyDescent="0.25">
      <c r="ACF1675" s="60"/>
      <c r="ACG1675" s="60"/>
      <c r="ACH1675" s="60"/>
      <c r="ACI1675" s="60"/>
      <c r="ACJ1675" s="60"/>
      <c r="ACK1675" s="60"/>
      <c r="ACL1675" s="60"/>
      <c r="ACM1675" s="60"/>
      <c r="ACN1675" s="60"/>
      <c r="ACO1675" s="60"/>
      <c r="ACP1675" s="60"/>
      <c r="ACQ1675" s="60"/>
      <c r="ACR1675" s="60"/>
      <c r="ACS1675" s="60"/>
      <c r="ACT1675" s="60"/>
      <c r="ACU1675" s="60"/>
      <c r="ACV1675" s="60"/>
      <c r="ACW1675" s="60"/>
      <c r="ACX1675" s="60"/>
      <c r="ACY1675" s="60">
        <v>1.0256095143863999</v>
      </c>
      <c r="ACZ1675" s="60"/>
      <c r="ADA1675" s="60"/>
      <c r="ADB1675" s="60"/>
      <c r="ADC1675" s="60"/>
      <c r="ADD1675" s="60"/>
      <c r="ADE1675" s="60"/>
    </row>
    <row r="1676" spans="760:785" x14ac:dyDescent="0.25">
      <c r="ACF1676" s="60"/>
      <c r="ACG1676" s="60"/>
      <c r="ACH1676" s="60"/>
      <c r="ACI1676" s="60"/>
      <c r="ACJ1676" s="60"/>
      <c r="ACK1676" s="60"/>
      <c r="ACL1676" s="60"/>
      <c r="ACM1676" s="60"/>
      <c r="ACN1676" s="60"/>
      <c r="ACO1676" s="60"/>
      <c r="ACP1676" s="60"/>
      <c r="ACQ1676" s="60"/>
      <c r="ACR1676" s="60"/>
      <c r="ACS1676" s="60"/>
      <c r="ACT1676" s="60"/>
      <c r="ACU1676" s="60"/>
      <c r="ACV1676" s="60"/>
      <c r="ACW1676" s="60"/>
      <c r="ACX1676" s="60"/>
      <c r="ACY1676" s="60">
        <v>1.02557994109715</v>
      </c>
      <c r="ACZ1676" s="60"/>
      <c r="ADA1676" s="60"/>
      <c r="ADB1676" s="60"/>
      <c r="ADC1676" s="60"/>
      <c r="ADD1676" s="60"/>
      <c r="ADE1676" s="60"/>
    </row>
    <row r="1677" spans="760:785" x14ac:dyDescent="0.25">
      <c r="ACF1677" s="60"/>
      <c r="ACG1677" s="60"/>
      <c r="ACH1677" s="60"/>
      <c r="ACI1677" s="60"/>
      <c r="ACJ1677" s="60"/>
      <c r="ACK1677" s="60"/>
      <c r="ACL1677" s="60"/>
      <c r="ACM1677" s="60"/>
      <c r="ACN1677" s="60"/>
      <c r="ACO1677" s="60"/>
      <c r="ACP1677" s="60"/>
      <c r="ACQ1677" s="60"/>
      <c r="ACR1677" s="60"/>
      <c r="ACS1677" s="60"/>
      <c r="ACT1677" s="60"/>
      <c r="ACU1677" s="60"/>
      <c r="ACV1677" s="60"/>
      <c r="ACW1677" s="60"/>
      <c r="ACX1677" s="60"/>
      <c r="ACY1677" s="60">
        <v>1.0255548060395501</v>
      </c>
      <c r="ACZ1677" s="60"/>
      <c r="ADA1677" s="60"/>
      <c r="ADB1677" s="60"/>
      <c r="ADC1677" s="60"/>
      <c r="ADD1677" s="60"/>
      <c r="ADE1677" s="60"/>
    </row>
    <row r="1678" spans="760:785" x14ac:dyDescent="0.25">
      <c r="ACF1678" s="60"/>
      <c r="ACG1678" s="60"/>
      <c r="ACH1678" s="60"/>
      <c r="ACI1678" s="60"/>
      <c r="ACJ1678" s="60"/>
      <c r="ACK1678" s="60"/>
      <c r="ACL1678" s="60"/>
      <c r="ACM1678" s="60"/>
      <c r="ACN1678" s="60"/>
      <c r="ACO1678" s="60"/>
      <c r="ACP1678" s="60"/>
      <c r="ACQ1678" s="60"/>
      <c r="ACR1678" s="60"/>
      <c r="ACS1678" s="60"/>
      <c r="ACT1678" s="60"/>
      <c r="ACU1678" s="60"/>
      <c r="ACV1678" s="60"/>
      <c r="ACW1678" s="60"/>
      <c r="ACX1678" s="60"/>
      <c r="ACY1678" s="60">
        <v>1.02553313579684</v>
      </c>
      <c r="ACZ1678" s="60"/>
      <c r="ADA1678" s="60"/>
      <c r="ADB1678" s="60"/>
      <c r="ADC1678" s="60"/>
      <c r="ADD1678" s="60"/>
      <c r="ADE1678" s="60"/>
    </row>
    <row r="1679" spans="760:785" x14ac:dyDescent="0.25">
      <c r="ACF1679" s="60"/>
      <c r="ACG1679" s="60"/>
      <c r="ACH1679" s="60"/>
      <c r="ACI1679" s="60"/>
      <c r="ACJ1679" s="60"/>
      <c r="ACK1679" s="60"/>
      <c r="ACL1679" s="60"/>
      <c r="ACM1679" s="60"/>
      <c r="ACN1679" s="60"/>
      <c r="ACO1679" s="60"/>
      <c r="ACP1679" s="60"/>
      <c r="ACQ1679" s="60"/>
      <c r="ACR1679" s="60"/>
      <c r="ACS1679" s="60"/>
      <c r="ACT1679" s="60"/>
      <c r="ACU1679" s="60"/>
      <c r="ACV1679" s="60"/>
      <c r="ACW1679" s="60"/>
      <c r="ACX1679" s="60"/>
      <c r="ACY1679" s="60">
        <v>1.0255141026611201</v>
      </c>
      <c r="ACZ1679" s="60"/>
      <c r="ADA1679" s="60"/>
      <c r="ADB1679" s="60"/>
      <c r="ADC1679" s="60"/>
      <c r="ADD1679" s="60"/>
      <c r="ADE1679" s="60"/>
    </row>
    <row r="1680" spans="760:785" x14ac:dyDescent="0.25">
      <c r="ACF1680" s="60"/>
      <c r="ACG1680" s="60"/>
      <c r="ACH1680" s="60"/>
      <c r="ACI1680" s="60"/>
      <c r="ACJ1680" s="60"/>
      <c r="ACK1680" s="60"/>
      <c r="ACL1680" s="60"/>
      <c r="ACM1680" s="60"/>
      <c r="ACN1680" s="60"/>
      <c r="ACO1680" s="312"/>
      <c r="ACP1680" s="60"/>
      <c r="ACQ1680" s="60"/>
      <c r="ACR1680" s="60"/>
      <c r="ACS1680" s="60"/>
      <c r="ACT1680" s="60"/>
      <c r="ACU1680" s="60"/>
      <c r="ACV1680" s="60"/>
      <c r="ACW1680" s="60"/>
      <c r="ACX1680" s="60"/>
      <c r="ACY1680" s="60">
        <v>1.0254896045905799</v>
      </c>
      <c r="ACZ1680" s="60"/>
      <c r="ADA1680" s="60"/>
      <c r="ADB1680" s="60"/>
      <c r="ADC1680" s="60"/>
      <c r="ADD1680" s="60"/>
      <c r="ADE1680" s="60"/>
    </row>
    <row r="1681" spans="760:785" x14ac:dyDescent="0.25">
      <c r="ACF1681" s="60"/>
      <c r="ACG1681" s="60"/>
      <c r="ACH1681" s="60"/>
      <c r="ACI1681" s="60"/>
      <c r="ACJ1681" s="60"/>
      <c r="ACK1681" s="60"/>
      <c r="ACL1681" s="60"/>
      <c r="ACM1681" s="60"/>
      <c r="ACN1681" s="60"/>
      <c r="ACO1681" s="60"/>
      <c r="ACP1681" s="60"/>
      <c r="ACQ1681" s="60"/>
      <c r="ACR1681" s="60"/>
      <c r="ACS1681" s="60"/>
      <c r="ACT1681" s="60"/>
      <c r="ACU1681" s="60"/>
      <c r="ACV1681" s="60"/>
      <c r="ACW1681" s="60"/>
      <c r="ACX1681" s="60"/>
      <c r="ACY1681" s="60">
        <v>1.0254872755922899</v>
      </c>
      <c r="ACZ1681" s="60"/>
      <c r="ADA1681" s="60"/>
      <c r="ADB1681" s="60"/>
      <c r="ADC1681" s="60"/>
      <c r="ADD1681" s="60"/>
      <c r="ADE1681" s="60"/>
    </row>
    <row r="1682" spans="760:785" x14ac:dyDescent="0.25">
      <c r="ACF1682" s="60"/>
      <c r="ACG1682" s="60"/>
      <c r="ACH1682" s="60"/>
      <c r="ACI1682" s="60"/>
      <c r="ACJ1682" s="60"/>
      <c r="ACK1682" s="60"/>
      <c r="ACL1682" s="60"/>
      <c r="ACM1682" s="60"/>
      <c r="ACN1682" s="60"/>
      <c r="ACO1682" s="60"/>
      <c r="ACP1682" s="60"/>
      <c r="ACQ1682" s="60"/>
      <c r="ACR1682" s="60"/>
      <c r="ACS1682" s="60"/>
      <c r="ACT1682" s="60"/>
      <c r="ACU1682" s="60"/>
      <c r="ACV1682" s="60"/>
      <c r="ACW1682" s="60"/>
      <c r="ACX1682" s="60"/>
      <c r="ACY1682" s="60">
        <v>1.02538679862336</v>
      </c>
      <c r="ACZ1682" s="60"/>
      <c r="ADA1682" s="60"/>
      <c r="ADB1682" s="60"/>
      <c r="ADC1682" s="60"/>
      <c r="ADD1682" s="60"/>
      <c r="ADE1682" s="60"/>
    </row>
    <row r="1683" spans="760:785" x14ac:dyDescent="0.25">
      <c r="ACF1683" s="60"/>
      <c r="ACG1683" s="60"/>
      <c r="ACH1683" s="60"/>
      <c r="ACI1683" s="60"/>
      <c r="ACJ1683" s="60"/>
      <c r="ACK1683" s="60"/>
      <c r="ACL1683" s="60"/>
      <c r="ACM1683" s="60"/>
      <c r="ACN1683" s="60"/>
      <c r="ACO1683" s="60"/>
      <c r="ACP1683" s="60"/>
      <c r="ACQ1683" s="60"/>
      <c r="ACR1683" s="60"/>
      <c r="ACS1683" s="60"/>
      <c r="ACT1683" s="60"/>
      <c r="ACU1683" s="60"/>
      <c r="ACV1683" s="60"/>
      <c r="ACW1683" s="60"/>
      <c r="ACX1683" s="60"/>
      <c r="ACY1683" s="60">
        <v>1.0253855560459</v>
      </c>
      <c r="ACZ1683" s="60"/>
      <c r="ADA1683" s="60"/>
      <c r="ADB1683" s="60"/>
      <c r="ADC1683" s="60"/>
      <c r="ADD1683" s="60"/>
      <c r="ADE1683" s="60"/>
    </row>
    <row r="1684" spans="760:785" x14ac:dyDescent="0.25">
      <c r="ACF1684" s="60"/>
      <c r="ACG1684" s="60"/>
      <c r="ACH1684" s="60"/>
      <c r="ACI1684" s="60"/>
      <c r="ACJ1684" s="60"/>
      <c r="ACK1684" s="60"/>
      <c r="ACL1684" s="60"/>
      <c r="ACM1684" s="60"/>
      <c r="ACN1684" s="60"/>
      <c r="ACO1684" s="60"/>
      <c r="ACP1684" s="60"/>
      <c r="ACQ1684" s="60"/>
      <c r="ACR1684" s="60"/>
      <c r="ACS1684" s="60"/>
      <c r="ACT1684" s="60"/>
      <c r="ACU1684" s="60"/>
      <c r="ACV1684" s="60"/>
      <c r="ACW1684" s="60"/>
      <c r="ACX1684" s="60"/>
      <c r="ACY1684" s="60">
        <v>1.02534671962071</v>
      </c>
      <c r="ACZ1684" s="60"/>
      <c r="ADA1684" s="60"/>
      <c r="ADB1684" s="60"/>
      <c r="ADC1684" s="60"/>
      <c r="ADD1684" s="60"/>
      <c r="ADE1684" s="60"/>
    </row>
    <row r="1685" spans="760:785" x14ac:dyDescent="0.25">
      <c r="ACF1685" s="60"/>
      <c r="ACG1685" s="60"/>
      <c r="ACH1685" s="60"/>
      <c r="ACI1685" s="60"/>
      <c r="ACJ1685" s="60"/>
      <c r="ACK1685" s="60"/>
      <c r="ACL1685" s="60"/>
      <c r="ACM1685" s="60"/>
      <c r="ACN1685" s="60"/>
      <c r="ACO1685" s="60"/>
      <c r="ACP1685" s="60"/>
      <c r="ACQ1685" s="60"/>
      <c r="ACR1685" s="60"/>
      <c r="ACS1685" s="60"/>
      <c r="ACT1685" s="60"/>
      <c r="ACU1685" s="60"/>
      <c r="ACV1685" s="60"/>
      <c r="ACW1685" s="60"/>
      <c r="ACX1685" s="60"/>
      <c r="ACY1685" s="60">
        <v>1.0253106112441399</v>
      </c>
      <c r="ACZ1685" s="60"/>
      <c r="ADA1685" s="60"/>
      <c r="ADB1685" s="60"/>
      <c r="ADC1685" s="60"/>
      <c r="ADD1685" s="60"/>
      <c r="ADE1685" s="60"/>
    </row>
    <row r="1686" spans="760:785" x14ac:dyDescent="0.25">
      <c r="ACF1686" s="60"/>
      <c r="ACG1686" s="60"/>
      <c r="ACH1686" s="60"/>
      <c r="ACI1686" s="60"/>
      <c r="ACJ1686" s="60"/>
      <c r="ACK1686" s="60"/>
      <c r="ACL1686" s="60"/>
      <c r="ACM1686" s="60"/>
      <c r="ACN1686" s="60"/>
      <c r="ACO1686" s="60"/>
      <c r="ACP1686" s="60"/>
      <c r="ACQ1686" s="60"/>
      <c r="ACR1686" s="60"/>
      <c r="ACS1686" s="60"/>
      <c r="ACT1686" s="60"/>
      <c r="ACU1686" s="60"/>
      <c r="ACV1686" s="60"/>
      <c r="ACW1686" s="60"/>
      <c r="ACX1686" s="60"/>
      <c r="ACY1686" s="60">
        <v>1.0252274777743899</v>
      </c>
      <c r="ACZ1686" s="60"/>
      <c r="ADA1686" s="60"/>
      <c r="ADB1686" s="60"/>
      <c r="ADC1686" s="60"/>
      <c r="ADD1686" s="60"/>
      <c r="ADE1686" s="60"/>
    </row>
    <row r="1687" spans="760:785" x14ac:dyDescent="0.25">
      <c r="ACF1687" s="60"/>
      <c r="ACG1687" s="60"/>
      <c r="ACH1687" s="60"/>
      <c r="ACI1687" s="60"/>
      <c r="ACJ1687" s="60"/>
      <c r="ACK1687" s="60"/>
      <c r="ACL1687" s="60"/>
      <c r="ACM1687" s="60"/>
      <c r="ACN1687" s="60"/>
      <c r="ACO1687" s="60"/>
      <c r="ACP1687" s="60"/>
      <c r="ACQ1687" s="60"/>
      <c r="ACR1687" s="60"/>
      <c r="ACS1687" s="60"/>
      <c r="ACT1687" s="60"/>
      <c r="ACU1687" s="60"/>
      <c r="ACV1687" s="60"/>
      <c r="ACW1687" s="60"/>
      <c r="ACX1687" s="60"/>
      <c r="ACY1687" s="60">
        <v>1.0251853471073</v>
      </c>
      <c r="ACZ1687" s="60"/>
      <c r="ADA1687" s="60"/>
      <c r="ADB1687" s="60"/>
      <c r="ADC1687" s="60"/>
      <c r="ADD1687" s="60"/>
      <c r="ADE1687" s="60"/>
    </row>
    <row r="1688" spans="760:785" x14ac:dyDescent="0.25">
      <c r="ACF1688" s="60"/>
      <c r="ACG1688" s="60"/>
      <c r="ACH1688" s="60"/>
      <c r="ACI1688" s="60"/>
      <c r="ACJ1688" s="60"/>
      <c r="ACK1688" s="60"/>
      <c r="ACL1688" s="60"/>
      <c r="ACM1688" s="60"/>
      <c r="ACN1688" s="60"/>
      <c r="ACO1688" s="60"/>
      <c r="ACP1688" s="60"/>
      <c r="ACQ1688" s="60"/>
      <c r="ACR1688" s="60"/>
      <c r="ACS1688" s="60"/>
      <c r="ACT1688" s="60"/>
      <c r="ACU1688" s="60"/>
      <c r="ACV1688" s="60"/>
      <c r="ACW1688" s="60"/>
      <c r="ACX1688" s="60"/>
      <c r="ACY1688" s="60">
        <v>1.02512345810744</v>
      </c>
      <c r="ACZ1688" s="60"/>
      <c r="ADA1688" s="60"/>
      <c r="ADB1688" s="60"/>
      <c r="ADC1688" s="60"/>
      <c r="ADD1688" s="60"/>
      <c r="ADE1688" s="60"/>
    </row>
    <row r="1689" spans="760:785" x14ac:dyDescent="0.25">
      <c r="ACF1689" s="60"/>
      <c r="ACG1689" s="60"/>
      <c r="ACH1689" s="60"/>
      <c r="ACI1689" s="60"/>
      <c r="ACJ1689" s="60"/>
      <c r="ACK1689" s="60"/>
      <c r="ACL1689" s="60"/>
      <c r="ACM1689" s="60"/>
      <c r="ACN1689" s="60"/>
      <c r="ACO1689" s="60"/>
      <c r="ACP1689" s="60"/>
      <c r="ACQ1689" s="60"/>
      <c r="ACR1689" s="60"/>
      <c r="ACS1689" s="60"/>
      <c r="ACT1689" s="60"/>
      <c r="ACU1689" s="60"/>
      <c r="ACV1689" s="60"/>
      <c r="ACW1689" s="60"/>
      <c r="ACX1689" s="60"/>
      <c r="ACY1689" s="60">
        <v>1.0250834028074201</v>
      </c>
      <c r="ACZ1689" s="60"/>
      <c r="ADA1689" s="60"/>
      <c r="ADB1689" s="60"/>
      <c r="ADC1689" s="60"/>
      <c r="ADD1689" s="60"/>
      <c r="ADE1689" s="60"/>
    </row>
    <row r="1690" spans="760:785" x14ac:dyDescent="0.25">
      <c r="ACF1690" s="60"/>
      <c r="ACG1690" s="60"/>
      <c r="ACH1690" s="60"/>
      <c r="ACI1690" s="60"/>
      <c r="ACJ1690" s="60"/>
      <c r="ACK1690" s="60"/>
      <c r="ACL1690" s="60"/>
      <c r="ACM1690" s="60"/>
      <c r="ACN1690" s="60"/>
      <c r="ACO1690" s="60"/>
      <c r="ACP1690" s="60"/>
      <c r="ACQ1690" s="60"/>
      <c r="ACR1690" s="60"/>
      <c r="ACS1690" s="60"/>
      <c r="ACT1690" s="60"/>
      <c r="ACU1690" s="60"/>
      <c r="ACV1690" s="60"/>
      <c r="ACW1690" s="60"/>
      <c r="ACX1690" s="60"/>
      <c r="ACY1690" s="60">
        <v>1.02505635804476</v>
      </c>
      <c r="ACZ1690" s="60"/>
      <c r="ADA1690" s="60"/>
      <c r="ADB1690" s="60"/>
      <c r="ADC1690" s="60"/>
      <c r="ADD1690" s="60"/>
      <c r="ADE1690" s="60"/>
    </row>
    <row r="1691" spans="760:785" x14ac:dyDescent="0.25">
      <c r="ACF1691" s="60"/>
      <c r="ACG1691" s="60"/>
      <c r="ACH1691" s="60"/>
      <c r="ACI1691" s="60"/>
      <c r="ACJ1691" s="60"/>
      <c r="ACK1691" s="60"/>
      <c r="ACL1691" s="60"/>
      <c r="ACM1691" s="60"/>
      <c r="ACN1691" s="60"/>
      <c r="ACO1691" s="60"/>
      <c r="ACP1691" s="60"/>
      <c r="ACQ1691" s="60"/>
      <c r="ACR1691" s="60"/>
      <c r="ACS1691" s="60"/>
      <c r="ACT1691" s="60"/>
      <c r="ACU1691" s="60"/>
      <c r="ACV1691" s="60"/>
      <c r="ACW1691" s="60"/>
      <c r="ACX1691" s="60"/>
      <c r="ACY1691" s="60">
        <v>1.0250336368242601</v>
      </c>
      <c r="ACZ1691" s="60"/>
      <c r="ADA1691" s="60"/>
      <c r="ADB1691" s="60"/>
      <c r="ADC1691" s="60"/>
      <c r="ADD1691" s="60"/>
      <c r="ADE1691" s="60"/>
    </row>
    <row r="1692" spans="760:785" x14ac:dyDescent="0.25">
      <c r="ACF1692" s="60"/>
      <c r="ACG1692" s="60"/>
      <c r="ACH1692" s="60"/>
      <c r="ACI1692" s="60"/>
      <c r="ACJ1692" s="60"/>
      <c r="ACK1692" s="60"/>
      <c r="ACL1692" s="60"/>
      <c r="ACM1692" s="60"/>
      <c r="ACN1692" s="60"/>
      <c r="ACO1692" s="60"/>
      <c r="ACP1692" s="60"/>
      <c r="ACQ1692" s="60"/>
      <c r="ACR1692" s="60"/>
      <c r="ACS1692" s="60"/>
      <c r="ACT1692" s="60"/>
      <c r="ACU1692" s="60"/>
      <c r="ACV1692" s="60"/>
      <c r="ACW1692" s="60"/>
      <c r="ACX1692" s="60"/>
      <c r="ACY1692" s="60">
        <v>1.0250017369875</v>
      </c>
      <c r="ACZ1692" s="60"/>
      <c r="ADA1692" s="60"/>
      <c r="ADB1692" s="60"/>
      <c r="ADC1692" s="60"/>
      <c r="ADD1692" s="60"/>
      <c r="ADE1692" s="60"/>
    </row>
    <row r="1693" spans="760:785" x14ac:dyDescent="0.25">
      <c r="ACF1693" s="60"/>
      <c r="ACG1693" s="60"/>
      <c r="ACH1693" s="60"/>
      <c r="ACI1693" s="60"/>
      <c r="ACJ1693" s="60"/>
      <c r="ACK1693" s="60"/>
      <c r="ACL1693" s="60"/>
      <c r="ACM1693" s="60"/>
      <c r="ACN1693" s="60"/>
      <c r="ACO1693" s="60"/>
      <c r="ACP1693" s="60"/>
      <c r="ACQ1693" s="60"/>
      <c r="ACR1693" s="60"/>
      <c r="ACS1693" s="60"/>
      <c r="ACT1693" s="60"/>
      <c r="ACU1693" s="60"/>
      <c r="ACV1693" s="60"/>
      <c r="ACW1693" s="60"/>
      <c r="ACX1693" s="60"/>
      <c r="ACY1693" s="60">
        <v>1.0249551413643301</v>
      </c>
      <c r="ACZ1693" s="60"/>
      <c r="ADA1693" s="60"/>
      <c r="ADB1693" s="60"/>
      <c r="ADC1693" s="60"/>
      <c r="ADD1693" s="60"/>
      <c r="ADE1693" s="60"/>
    </row>
    <row r="1694" spans="760:785" x14ac:dyDescent="0.25">
      <c r="ACF1694" s="60"/>
      <c r="ACG1694" s="60"/>
      <c r="ACH1694" s="60"/>
      <c r="ACI1694" s="60"/>
      <c r="ACJ1694" s="60"/>
      <c r="ACK1694" s="60"/>
      <c r="ACL1694" s="60"/>
      <c r="ACM1694" s="60"/>
      <c r="ACN1694" s="60"/>
      <c r="ACO1694" s="60"/>
      <c r="ACP1694" s="60"/>
      <c r="ACQ1694" s="60"/>
      <c r="ACR1694" s="60"/>
      <c r="ACS1694" s="60"/>
      <c r="ACT1694" s="60"/>
      <c r="ACU1694" s="60"/>
      <c r="ACV1694" s="60"/>
      <c r="ACW1694" s="60"/>
      <c r="ACX1694" s="60"/>
      <c r="ACY1694" s="60">
        <v>1.0249315474340299</v>
      </c>
      <c r="ACZ1694" s="60"/>
      <c r="ADA1694" s="60"/>
      <c r="ADB1694" s="60"/>
      <c r="ADC1694" s="60"/>
      <c r="ADD1694" s="60"/>
      <c r="ADE1694" s="60"/>
    </row>
    <row r="1695" spans="760:785" x14ac:dyDescent="0.25">
      <c r="ACF1695" s="60"/>
      <c r="ACG1695" s="60"/>
      <c r="ACH1695" s="60"/>
      <c r="ACI1695" s="60"/>
      <c r="ACJ1695" s="60"/>
      <c r="ACK1695" s="60"/>
      <c r="ACL1695" s="60"/>
      <c r="ACM1695" s="60"/>
      <c r="ACN1695" s="60"/>
      <c r="ACO1695" s="60"/>
      <c r="ACP1695" s="60"/>
      <c r="ACQ1695" s="60"/>
      <c r="ACR1695" s="60"/>
      <c r="ACS1695" s="60"/>
      <c r="ACT1695" s="60"/>
      <c r="ACU1695" s="60"/>
      <c r="ACV1695" s="60"/>
      <c r="ACW1695" s="60"/>
      <c r="ACX1695" s="60"/>
      <c r="ACY1695" s="60">
        <v>1.0248925526014001</v>
      </c>
      <c r="ACZ1695" s="60"/>
      <c r="ADA1695" s="60"/>
      <c r="ADB1695" s="60"/>
      <c r="ADC1695" s="60"/>
      <c r="ADD1695" s="60"/>
      <c r="ADE1695" s="60"/>
    </row>
    <row r="1696" spans="760:785" x14ac:dyDescent="0.25">
      <c r="ACF1696" s="60"/>
      <c r="ACG1696" s="60"/>
      <c r="ACH1696" s="60"/>
      <c r="ACI1696" s="60"/>
      <c r="ACJ1696" s="60"/>
      <c r="ACK1696" s="60"/>
      <c r="ACL1696" s="60"/>
      <c r="ACM1696" s="60"/>
      <c r="ACN1696" s="60"/>
      <c r="ACO1696" s="60"/>
      <c r="ACP1696" s="60"/>
      <c r="ACQ1696" s="60"/>
      <c r="ACR1696" s="60"/>
      <c r="ACS1696" s="60"/>
      <c r="ACT1696" s="60"/>
      <c r="ACU1696" s="60"/>
      <c r="ACV1696" s="60"/>
      <c r="ACW1696" s="60"/>
      <c r="ACX1696" s="60"/>
      <c r="ACY1696" s="60">
        <v>1.0248857596666401</v>
      </c>
      <c r="ACZ1696" s="60"/>
      <c r="ADA1696" s="60"/>
      <c r="ADB1696" s="60"/>
      <c r="ADC1696" s="60"/>
      <c r="ADD1696" s="60"/>
      <c r="ADE1696" s="60"/>
    </row>
    <row r="1697" spans="760:785" x14ac:dyDescent="0.25">
      <c r="ACF1697" s="60"/>
      <c r="ACG1697" s="60"/>
      <c r="ACH1697" s="60"/>
      <c r="ACI1697" s="60"/>
      <c r="ACJ1697" s="60"/>
      <c r="ACK1697" s="60"/>
      <c r="ACL1697" s="60"/>
      <c r="ACM1697" s="60"/>
      <c r="ACN1697" s="60"/>
      <c r="ACO1697" s="60"/>
      <c r="ACP1697" s="60"/>
      <c r="ACQ1697" s="60"/>
      <c r="ACR1697" s="60"/>
      <c r="ACS1697" s="60"/>
      <c r="ACT1697" s="60"/>
      <c r="ACU1697" s="60"/>
      <c r="ACV1697" s="60"/>
      <c r="ACW1697" s="60"/>
      <c r="ACX1697" s="60"/>
      <c r="ACY1697" s="60">
        <v>1.0247491734255101</v>
      </c>
      <c r="ACZ1697" s="60"/>
      <c r="ADA1697" s="60"/>
      <c r="ADB1697" s="60"/>
      <c r="ADC1697" s="60"/>
      <c r="ADD1697" s="60"/>
      <c r="ADE1697" s="60"/>
    </row>
    <row r="1698" spans="760:785" x14ac:dyDescent="0.25">
      <c r="ACF1698" s="60"/>
      <c r="ACG1698" s="60"/>
      <c r="ACH1698" s="60"/>
      <c r="ACI1698" s="60"/>
      <c r="ACJ1698" s="60"/>
      <c r="ACK1698" s="60"/>
      <c r="ACL1698" s="60"/>
      <c r="ACM1698" s="60"/>
      <c r="ACN1698" s="60"/>
      <c r="ACO1698" s="60"/>
      <c r="ACP1698" s="60"/>
      <c r="ACQ1698" s="60"/>
      <c r="ACR1698" s="60"/>
      <c r="ACS1698" s="60"/>
      <c r="ACT1698" s="60"/>
      <c r="ACU1698" s="60"/>
      <c r="ACV1698" s="60"/>
      <c r="ACW1698" s="60"/>
      <c r="ACX1698" s="60"/>
      <c r="ACY1698" s="60">
        <v>1.02471806196172</v>
      </c>
      <c r="ACZ1698" s="60"/>
      <c r="ADA1698" s="60"/>
      <c r="ADB1698" s="60"/>
      <c r="ADC1698" s="60"/>
      <c r="ADD1698" s="60"/>
      <c r="ADE1698" s="60"/>
    </row>
    <row r="1699" spans="760:785" x14ac:dyDescent="0.25">
      <c r="ACF1699" s="60"/>
      <c r="ACG1699" s="60"/>
      <c r="ACH1699" s="60"/>
      <c r="ACI1699" s="60"/>
      <c r="ACJ1699" s="60"/>
      <c r="ACK1699" s="60"/>
      <c r="ACL1699" s="60"/>
      <c r="ACM1699" s="60"/>
      <c r="ACN1699" s="60"/>
      <c r="ACO1699" s="60"/>
      <c r="ACP1699" s="60"/>
      <c r="ACQ1699" s="60"/>
      <c r="ACR1699" s="60"/>
      <c r="ACS1699" s="60"/>
      <c r="ACT1699" s="60"/>
      <c r="ACU1699" s="60"/>
      <c r="ACV1699" s="60"/>
      <c r="ACW1699" s="60"/>
      <c r="ACX1699" s="60"/>
      <c r="ACY1699" s="60">
        <v>1.0247005621951999</v>
      </c>
      <c r="ACZ1699" s="60"/>
      <c r="ADA1699" s="60"/>
      <c r="ADB1699" s="60"/>
      <c r="ADC1699" s="60"/>
      <c r="ADD1699" s="60"/>
      <c r="ADE1699" s="60"/>
    </row>
    <row r="1700" spans="760:785" x14ac:dyDescent="0.25">
      <c r="ACF1700" s="60"/>
      <c r="ACG1700" s="60"/>
      <c r="ACH1700" s="60"/>
      <c r="ACI1700" s="60"/>
      <c r="ACJ1700" s="60"/>
      <c r="ACK1700" s="60"/>
      <c r="ACL1700" s="60"/>
      <c r="ACM1700" s="60"/>
      <c r="ACN1700" s="60"/>
      <c r="ACO1700" s="60"/>
      <c r="ACP1700" s="60"/>
      <c r="ACQ1700" s="60"/>
      <c r="ACR1700" s="60"/>
      <c r="ACS1700" s="60"/>
      <c r="ACT1700" s="60"/>
      <c r="ACU1700" s="60"/>
      <c r="ACV1700" s="60"/>
      <c r="ACW1700" s="60"/>
      <c r="ACX1700" s="60"/>
      <c r="ACY1700" s="60">
        <v>1.0246096951324899</v>
      </c>
      <c r="ACZ1700" s="60"/>
      <c r="ADA1700" s="60"/>
      <c r="ADB1700" s="60"/>
      <c r="ADC1700" s="60"/>
      <c r="ADD1700" s="60"/>
      <c r="ADE1700" s="60"/>
    </row>
    <row r="1701" spans="760:785" x14ac:dyDescent="0.25">
      <c r="ACF1701" s="60"/>
      <c r="ACG1701" s="60"/>
      <c r="ACH1701" s="60"/>
      <c r="ACI1701" s="60"/>
      <c r="ACJ1701" s="60"/>
      <c r="ACK1701" s="60"/>
      <c r="ACL1701" s="60"/>
      <c r="ACM1701" s="60"/>
      <c r="ACN1701" s="60"/>
      <c r="ACO1701" s="60"/>
      <c r="ACP1701" s="60"/>
      <c r="ACQ1701" s="60"/>
      <c r="ACR1701" s="60"/>
      <c r="ACS1701" s="60"/>
      <c r="ACT1701" s="60"/>
      <c r="ACU1701" s="60"/>
      <c r="ACV1701" s="60"/>
      <c r="ACW1701" s="60"/>
      <c r="ACX1701" s="60"/>
      <c r="ACY1701" s="60">
        <v>1.0245397823003399</v>
      </c>
      <c r="ACZ1701" s="60"/>
      <c r="ADA1701" s="60"/>
      <c r="ADB1701" s="60"/>
      <c r="ADC1701" s="60"/>
      <c r="ADD1701" s="60"/>
      <c r="ADE1701" s="60"/>
    </row>
    <row r="1702" spans="760:785" x14ac:dyDescent="0.25">
      <c r="ACF1702" s="60"/>
      <c r="ACG1702" s="60"/>
      <c r="ACH1702" s="60"/>
      <c r="ACI1702" s="60"/>
      <c r="ACJ1702" s="60"/>
      <c r="ACK1702" s="60"/>
      <c r="ACL1702" s="60"/>
      <c r="ACM1702" s="60"/>
      <c r="ACN1702" s="60"/>
      <c r="ACO1702" s="60"/>
      <c r="ACP1702" s="60"/>
      <c r="ACQ1702" s="60"/>
      <c r="ACR1702" s="60"/>
      <c r="ACS1702" s="60"/>
      <c r="ACT1702" s="60"/>
      <c r="ACU1702" s="60"/>
      <c r="ACV1702" s="60"/>
      <c r="ACW1702" s="60"/>
      <c r="ACX1702" s="60"/>
      <c r="ACY1702" s="60">
        <v>1.02453421232011</v>
      </c>
      <c r="ACZ1702" s="60"/>
      <c r="ADA1702" s="60"/>
      <c r="ADB1702" s="60"/>
      <c r="ADC1702" s="60"/>
      <c r="ADD1702" s="60"/>
      <c r="ADE1702" s="60"/>
    </row>
    <row r="1703" spans="760:785" x14ac:dyDescent="0.25">
      <c r="ACF1703" s="60"/>
      <c r="ACG1703" s="60"/>
      <c r="ACH1703" s="60"/>
      <c r="ACI1703" s="60"/>
      <c r="ACJ1703" s="60"/>
      <c r="ACK1703" s="60"/>
      <c r="ACL1703" s="60"/>
      <c r="ACM1703" s="60"/>
      <c r="ACN1703" s="60"/>
      <c r="ACO1703" s="60"/>
      <c r="ACP1703" s="60"/>
      <c r="ACQ1703" s="60"/>
      <c r="ACR1703" s="60"/>
      <c r="ACS1703" s="60"/>
      <c r="ACT1703" s="60"/>
      <c r="ACU1703" s="60"/>
      <c r="ACV1703" s="60"/>
      <c r="ACW1703" s="60"/>
      <c r="ACX1703" s="60"/>
      <c r="ACY1703" s="60">
        <v>1.0244038658391801</v>
      </c>
      <c r="ACZ1703" s="60"/>
      <c r="ADA1703" s="60"/>
      <c r="ADB1703" s="60"/>
      <c r="ADC1703" s="60"/>
      <c r="ADD1703" s="60"/>
      <c r="ADE1703" s="60"/>
    </row>
    <row r="1704" spans="760:785" x14ac:dyDescent="0.25">
      <c r="ACF1704" s="60"/>
      <c r="ACG1704" s="60"/>
      <c r="ACH1704" s="60"/>
      <c r="ACI1704" s="60"/>
      <c r="ACJ1704" s="60"/>
      <c r="ACK1704" s="60"/>
      <c r="ACL1704" s="60"/>
      <c r="ACM1704" s="60"/>
      <c r="ACN1704" s="60"/>
      <c r="ACO1704" s="60"/>
      <c r="ACP1704" s="60"/>
      <c r="ACQ1704" s="60"/>
      <c r="ACR1704" s="60"/>
      <c r="ACS1704" s="60"/>
      <c r="ACT1704" s="60"/>
      <c r="ACU1704" s="60"/>
      <c r="ACV1704" s="60"/>
      <c r="ACW1704" s="60"/>
      <c r="ACX1704" s="60"/>
      <c r="ACY1704" s="60">
        <v>1.02438681116477</v>
      </c>
      <c r="ACZ1704" s="60"/>
      <c r="ADA1704" s="60"/>
      <c r="ADB1704" s="60"/>
      <c r="ADC1704" s="60"/>
      <c r="ADD1704" s="60"/>
      <c r="ADE1704" s="60"/>
    </row>
    <row r="1705" spans="760:785" x14ac:dyDescent="0.25">
      <c r="ACF1705" s="60"/>
      <c r="ACG1705" s="60"/>
      <c r="ACH1705" s="60"/>
      <c r="ACI1705" s="60"/>
      <c r="ACJ1705" s="60"/>
      <c r="ACK1705" s="60"/>
      <c r="ACL1705" s="60"/>
      <c r="ACM1705" s="60"/>
      <c r="ACN1705" s="60"/>
      <c r="ACO1705" s="60"/>
      <c r="ACP1705" s="60"/>
      <c r="ACQ1705" s="60"/>
      <c r="ACR1705" s="60"/>
      <c r="ACS1705" s="60"/>
      <c r="ACT1705" s="60"/>
      <c r="ACU1705" s="60"/>
      <c r="ACV1705" s="60"/>
      <c r="ACW1705" s="60"/>
      <c r="ACX1705" s="60"/>
      <c r="ACY1705" s="60">
        <v>1.02435705777374</v>
      </c>
      <c r="ACZ1705" s="60"/>
      <c r="ADA1705" s="60"/>
      <c r="ADB1705" s="60"/>
      <c r="ADC1705" s="60"/>
      <c r="ADD1705" s="60"/>
      <c r="ADE1705" s="60"/>
    </row>
    <row r="1706" spans="760:785" x14ac:dyDescent="0.25">
      <c r="ACF1706" s="60"/>
      <c r="ACG1706" s="60"/>
      <c r="ACH1706" s="60"/>
      <c r="ACI1706" s="60"/>
      <c r="ACJ1706" s="60"/>
      <c r="ACK1706" s="60"/>
      <c r="ACL1706" s="60"/>
      <c r="ACM1706" s="60"/>
      <c r="ACN1706" s="60"/>
      <c r="ACO1706" s="60"/>
      <c r="ACP1706" s="60"/>
      <c r="ACQ1706" s="60"/>
      <c r="ACR1706" s="60"/>
      <c r="ACS1706" s="60"/>
      <c r="ACT1706" s="60"/>
      <c r="ACU1706" s="60"/>
      <c r="ACV1706" s="60"/>
      <c r="ACW1706" s="60"/>
      <c r="ACX1706" s="60"/>
      <c r="ACY1706" s="60">
        <v>1.0243473595328501</v>
      </c>
      <c r="ACZ1706" s="60"/>
      <c r="ADA1706" s="60"/>
      <c r="ADB1706" s="60"/>
      <c r="ADC1706" s="60"/>
      <c r="ADD1706" s="60"/>
      <c r="ADE1706" s="60"/>
    </row>
    <row r="1707" spans="760:785" x14ac:dyDescent="0.25">
      <c r="ACF1707" s="60"/>
      <c r="ACG1707" s="60"/>
      <c r="ACH1707" s="60"/>
      <c r="ACI1707" s="60"/>
      <c r="ACJ1707" s="60"/>
      <c r="ACK1707" s="60"/>
      <c r="ACL1707" s="60"/>
      <c r="ACM1707" s="60"/>
      <c r="ACN1707" s="60"/>
      <c r="ACO1707" s="60"/>
      <c r="ACP1707" s="60"/>
      <c r="ACQ1707" s="60"/>
      <c r="ACR1707" s="60"/>
      <c r="ACS1707" s="60"/>
      <c r="ACT1707" s="60"/>
      <c r="ACU1707" s="60"/>
      <c r="ACV1707" s="60"/>
      <c r="ACW1707" s="60"/>
      <c r="ACX1707" s="60"/>
      <c r="ACY1707" s="60">
        <v>1.0243246312846701</v>
      </c>
      <c r="ACZ1707" s="60"/>
      <c r="ADA1707" s="60"/>
      <c r="ADB1707" s="60"/>
      <c r="ADC1707" s="60"/>
      <c r="ADD1707" s="60"/>
      <c r="ADE1707" s="60"/>
    </row>
    <row r="1708" spans="760:785" x14ac:dyDescent="0.25">
      <c r="ACF1708" s="60"/>
      <c r="ACG1708" s="60"/>
      <c r="ACH1708" s="60"/>
      <c r="ACI1708" s="60"/>
      <c r="ACJ1708" s="60"/>
      <c r="ACK1708" s="60"/>
      <c r="ACL1708" s="60"/>
      <c r="ACM1708" s="60"/>
      <c r="ACN1708" s="60"/>
      <c r="ACO1708" s="60"/>
      <c r="ACP1708" s="60"/>
      <c r="ACQ1708" s="60"/>
      <c r="ACR1708" s="60"/>
      <c r="ACS1708" s="60"/>
      <c r="ACT1708" s="60"/>
      <c r="ACU1708" s="60"/>
      <c r="ACV1708" s="60"/>
      <c r="ACW1708" s="60"/>
      <c r="ACX1708" s="60"/>
      <c r="ACY1708" s="60">
        <v>1.0243158891280499</v>
      </c>
      <c r="ACZ1708" s="60"/>
      <c r="ADA1708" s="60"/>
      <c r="ADB1708" s="60"/>
      <c r="ADC1708" s="60"/>
      <c r="ADD1708" s="60"/>
      <c r="ADE1708" s="60"/>
    </row>
    <row r="1709" spans="760:785" x14ac:dyDescent="0.25">
      <c r="ACF1709" s="60"/>
      <c r="ACG1709" s="60"/>
      <c r="ACH1709" s="60"/>
      <c r="ACI1709" s="60"/>
      <c r="ACJ1709" s="60"/>
      <c r="ACK1709" s="60"/>
      <c r="ACL1709" s="60"/>
      <c r="ACM1709" s="60"/>
      <c r="ACN1709" s="60"/>
      <c r="ACO1709" s="60"/>
      <c r="ACP1709" s="60"/>
      <c r="ACQ1709" s="60"/>
      <c r="ACR1709" s="60"/>
      <c r="ACS1709" s="60"/>
      <c r="ACT1709" s="60"/>
      <c r="ACU1709" s="60"/>
      <c r="ACV1709" s="60"/>
      <c r="ACW1709" s="60"/>
      <c r="ACX1709" s="60"/>
      <c r="ACY1709" s="60">
        <v>1.0243110972396601</v>
      </c>
      <c r="ACZ1709" s="60"/>
      <c r="ADA1709" s="60"/>
      <c r="ADB1709" s="60"/>
      <c r="ADC1709" s="60"/>
      <c r="ADD1709" s="60"/>
      <c r="ADE1709" s="60"/>
    </row>
    <row r="1710" spans="760:785" x14ac:dyDescent="0.25">
      <c r="ACF1710" s="60"/>
      <c r="ACG1710" s="60"/>
      <c r="ACH1710" s="60"/>
      <c r="ACI1710" s="60"/>
      <c r="ACJ1710" s="60"/>
      <c r="ACK1710" s="60"/>
      <c r="ACL1710" s="60"/>
      <c r="ACM1710" s="60"/>
      <c r="ACN1710" s="60"/>
      <c r="ACO1710" s="60"/>
      <c r="ACP1710" s="60"/>
      <c r="ACQ1710" s="60"/>
      <c r="ACR1710" s="60"/>
      <c r="ACS1710" s="60"/>
      <c r="ACT1710" s="60"/>
      <c r="ACU1710" s="60"/>
      <c r="ACV1710" s="60"/>
      <c r="ACW1710" s="60"/>
      <c r="ACX1710" s="60"/>
      <c r="ACY1710" s="60">
        <v>1.02429826746843</v>
      </c>
      <c r="ACZ1710" s="60"/>
      <c r="ADA1710" s="60"/>
      <c r="ADB1710" s="60"/>
      <c r="ADC1710" s="60"/>
      <c r="ADD1710" s="60"/>
      <c r="ADE1710" s="60"/>
    </row>
    <row r="1711" spans="760:785" x14ac:dyDescent="0.25">
      <c r="ACF1711" s="60"/>
      <c r="ACG1711" s="60"/>
      <c r="ACH1711" s="60"/>
      <c r="ACI1711" s="60"/>
      <c r="ACJ1711" s="60"/>
      <c r="ACK1711" s="60"/>
      <c r="ACL1711" s="60"/>
      <c r="ACM1711" s="60"/>
      <c r="ACN1711" s="60"/>
      <c r="ACO1711" s="60"/>
      <c r="ACP1711" s="60"/>
      <c r="ACQ1711" s="60"/>
      <c r="ACR1711" s="60"/>
      <c r="ACS1711" s="60"/>
      <c r="ACT1711" s="60"/>
      <c r="ACU1711" s="60"/>
      <c r="ACV1711" s="60"/>
      <c r="ACW1711" s="60"/>
      <c r="ACX1711" s="60"/>
      <c r="ACY1711" s="60">
        <v>1.0242686847136999</v>
      </c>
      <c r="ACZ1711" s="60"/>
      <c r="ADA1711" s="60"/>
      <c r="ADB1711" s="60"/>
      <c r="ADC1711" s="60"/>
      <c r="ADD1711" s="60"/>
      <c r="ADE1711" s="60"/>
    </row>
    <row r="1712" spans="760:785" x14ac:dyDescent="0.25">
      <c r="ACF1712" s="60"/>
      <c r="ACG1712" s="60"/>
      <c r="ACH1712" s="60"/>
      <c r="ACI1712" s="60"/>
      <c r="ACJ1712" s="60"/>
      <c r="ACK1712" s="60"/>
      <c r="ACL1712" s="60"/>
      <c r="ACM1712" s="60"/>
      <c r="ACN1712" s="60"/>
      <c r="ACO1712" s="60"/>
      <c r="ACP1712" s="60"/>
      <c r="ACQ1712" s="60"/>
      <c r="ACR1712" s="60"/>
      <c r="ACS1712" s="60"/>
      <c r="ACT1712" s="60"/>
      <c r="ACU1712" s="60"/>
      <c r="ACV1712" s="60"/>
      <c r="ACW1712" s="60"/>
      <c r="ACX1712" s="60"/>
      <c r="ACY1712" s="60">
        <v>1.0242661428498101</v>
      </c>
      <c r="ACZ1712" s="60"/>
      <c r="ADA1712" s="60"/>
      <c r="ADB1712" s="60"/>
      <c r="ADC1712" s="60"/>
      <c r="ADD1712" s="60"/>
      <c r="ADE1712" s="60"/>
    </row>
    <row r="1713" spans="760:785" x14ac:dyDescent="0.25">
      <c r="ACF1713" s="60"/>
      <c r="ACG1713" s="60"/>
      <c r="ACH1713" s="60"/>
      <c r="ACI1713" s="60"/>
      <c r="ACJ1713" s="60"/>
      <c r="ACK1713" s="60"/>
      <c r="ACL1713" s="60"/>
      <c r="ACM1713" s="60"/>
      <c r="ACN1713" s="60"/>
      <c r="ACO1713" s="60"/>
      <c r="ACP1713" s="60"/>
      <c r="ACQ1713" s="60"/>
      <c r="ACR1713" s="60"/>
      <c r="ACS1713" s="60"/>
      <c r="ACT1713" s="60"/>
      <c r="ACU1713" s="60"/>
      <c r="ACV1713" s="60"/>
      <c r="ACW1713" s="60"/>
      <c r="ACX1713" s="60"/>
      <c r="ACY1713" s="60">
        <v>1.02426398652532</v>
      </c>
      <c r="ACZ1713" s="60"/>
      <c r="ADA1713" s="60"/>
      <c r="ADB1713" s="60"/>
      <c r="ADC1713" s="60"/>
      <c r="ADD1713" s="60"/>
      <c r="ADE1713" s="60"/>
    </row>
    <row r="1714" spans="760:785" x14ac:dyDescent="0.25">
      <c r="ACF1714" s="60"/>
      <c r="ACG1714" s="60"/>
      <c r="ACH1714" s="60"/>
      <c r="ACI1714" s="60"/>
      <c r="ACJ1714" s="60"/>
      <c r="ACK1714" s="60"/>
      <c r="ACL1714" s="60"/>
      <c r="ACM1714" s="60"/>
      <c r="ACN1714" s="60"/>
      <c r="ACO1714" s="60"/>
      <c r="ACP1714" s="60"/>
      <c r="ACQ1714" s="60"/>
      <c r="ACR1714" s="60"/>
      <c r="ACS1714" s="60"/>
      <c r="ACT1714" s="60"/>
      <c r="ACU1714" s="60"/>
      <c r="ACV1714" s="60"/>
      <c r="ACW1714" s="60"/>
      <c r="ACX1714" s="60"/>
      <c r="ACY1714" s="60">
        <v>1.0242626474985499</v>
      </c>
      <c r="ACZ1714" s="60"/>
      <c r="ADA1714" s="60"/>
      <c r="ADB1714" s="60"/>
      <c r="ADC1714" s="60"/>
      <c r="ADD1714" s="60"/>
      <c r="ADE1714" s="60"/>
    </row>
    <row r="1715" spans="760:785" x14ac:dyDescent="0.25">
      <c r="ACF1715" s="60"/>
      <c r="ACG1715" s="60"/>
      <c r="ACH1715" s="60"/>
      <c r="ACI1715" s="60"/>
      <c r="ACJ1715" s="60"/>
      <c r="ACK1715" s="60"/>
      <c r="ACL1715" s="60"/>
      <c r="ACM1715" s="60"/>
      <c r="ACN1715" s="60"/>
      <c r="ACO1715" s="60"/>
      <c r="ACP1715" s="60"/>
      <c r="ACQ1715" s="60"/>
      <c r="ACR1715" s="60"/>
      <c r="ACS1715" s="60"/>
      <c r="ACT1715" s="60"/>
      <c r="ACU1715" s="60"/>
      <c r="ACV1715" s="60"/>
      <c r="ACW1715" s="60"/>
      <c r="ACX1715" s="60"/>
      <c r="ACY1715" s="60">
        <v>1.02426200890145</v>
      </c>
      <c r="ACZ1715" s="60"/>
      <c r="ADA1715" s="60"/>
      <c r="ADB1715" s="60"/>
      <c r="ADC1715" s="60"/>
      <c r="ADD1715" s="60"/>
      <c r="ADE1715" s="60"/>
    </row>
    <row r="1716" spans="760:785" x14ac:dyDescent="0.25">
      <c r="ACF1716" s="60"/>
      <c r="ACG1716" s="60"/>
      <c r="ACH1716" s="60"/>
      <c r="ACI1716" s="60"/>
      <c r="ACJ1716" s="60"/>
      <c r="ACK1716" s="60"/>
      <c r="ACL1716" s="60"/>
      <c r="ACM1716" s="60"/>
      <c r="ACN1716" s="60"/>
      <c r="ACO1716" s="60"/>
      <c r="ACP1716" s="60"/>
      <c r="ACQ1716" s="60"/>
      <c r="ACR1716" s="60"/>
      <c r="ACS1716" s="60"/>
      <c r="ACT1716" s="60"/>
      <c r="ACU1716" s="60"/>
      <c r="ACV1716" s="60"/>
      <c r="ACW1716" s="60"/>
      <c r="ACX1716" s="60"/>
      <c r="ACY1716" s="60">
        <v>1.0242146098781599</v>
      </c>
      <c r="ACZ1716" s="60"/>
      <c r="ADA1716" s="60"/>
      <c r="ADB1716" s="60"/>
      <c r="ADC1716" s="60"/>
      <c r="ADD1716" s="60"/>
      <c r="ADE1716" s="60"/>
    </row>
    <row r="1717" spans="760:785" x14ac:dyDescent="0.25">
      <c r="ACF1717" s="60"/>
      <c r="ACG1717" s="60"/>
      <c r="ACH1717" s="60"/>
      <c r="ACI1717" s="60"/>
      <c r="ACJ1717" s="60"/>
      <c r="ACK1717" s="60"/>
      <c r="ACL1717" s="60"/>
      <c r="ACM1717" s="60"/>
      <c r="ACN1717" s="60"/>
      <c r="ACO1717" s="60"/>
      <c r="ACP1717" s="60"/>
      <c r="ACQ1717" s="60"/>
      <c r="ACR1717" s="60"/>
      <c r="ACS1717" s="60"/>
      <c r="ACT1717" s="60"/>
      <c r="ACU1717" s="60"/>
      <c r="ACV1717" s="60"/>
      <c r="ACW1717" s="60"/>
      <c r="ACX1717" s="60"/>
      <c r="ACY1717" s="60">
        <v>1.02418893851399</v>
      </c>
      <c r="ACZ1717" s="60"/>
      <c r="ADA1717" s="60"/>
      <c r="ADB1717" s="60"/>
      <c r="ADC1717" s="60"/>
      <c r="ADD1717" s="60"/>
      <c r="ADE1717" s="60"/>
    </row>
    <row r="1718" spans="760:785" x14ac:dyDescent="0.25">
      <c r="ACF1718" s="60"/>
      <c r="ACG1718" s="60"/>
      <c r="ACH1718" s="60"/>
      <c r="ACI1718" s="60"/>
      <c r="ACJ1718" s="60"/>
      <c r="ACK1718" s="60"/>
      <c r="ACL1718" s="60"/>
      <c r="ACM1718" s="60"/>
      <c r="ACN1718" s="60"/>
      <c r="ACO1718" s="60"/>
      <c r="ACP1718" s="60"/>
      <c r="ACQ1718" s="60"/>
      <c r="ACR1718" s="60"/>
      <c r="ACS1718" s="60"/>
      <c r="ACT1718" s="60"/>
      <c r="ACU1718" s="60"/>
      <c r="ACV1718" s="60"/>
      <c r="ACW1718" s="60"/>
      <c r="ACX1718" s="60"/>
      <c r="ACY1718" s="60">
        <v>1.0241834174739901</v>
      </c>
      <c r="ACZ1718" s="60"/>
      <c r="ADA1718" s="60"/>
      <c r="ADB1718" s="60"/>
      <c r="ADC1718" s="60"/>
      <c r="ADD1718" s="60"/>
      <c r="ADE1718" s="60"/>
    </row>
    <row r="1719" spans="760:785" x14ac:dyDescent="0.25">
      <c r="ACF1719" s="60"/>
      <c r="ACG1719" s="60"/>
      <c r="ACH1719" s="60"/>
      <c r="ACI1719" s="60"/>
      <c r="ACJ1719" s="60"/>
      <c r="ACK1719" s="60"/>
      <c r="ACL1719" s="60"/>
      <c r="ACM1719" s="60"/>
      <c r="ACN1719" s="60"/>
      <c r="ACO1719" s="60"/>
      <c r="ACP1719" s="60"/>
      <c r="ACQ1719" s="60"/>
      <c r="ACR1719" s="60"/>
      <c r="ACS1719" s="60"/>
      <c r="ACT1719" s="60"/>
      <c r="ACU1719" s="60"/>
      <c r="ACV1719" s="60"/>
      <c r="ACW1719" s="60"/>
      <c r="ACX1719" s="60"/>
      <c r="ACY1719" s="60">
        <v>1.0241603658182501</v>
      </c>
      <c r="ACZ1719" s="60"/>
      <c r="ADA1719" s="60"/>
      <c r="ADB1719" s="60"/>
      <c r="ADC1719" s="60"/>
      <c r="ADD1719" s="60"/>
      <c r="ADE1719" s="60"/>
    </row>
    <row r="1720" spans="760:785" x14ac:dyDescent="0.25">
      <c r="ACF1720" s="60"/>
      <c r="ACG1720" s="60"/>
      <c r="ACH1720" s="60"/>
      <c r="ACI1720" s="60"/>
      <c r="ACJ1720" s="60"/>
      <c r="ACK1720" s="60"/>
      <c r="ACL1720" s="60"/>
      <c r="ACM1720" s="60"/>
      <c r="ACN1720" s="60"/>
      <c r="ACO1720" s="60"/>
      <c r="ACP1720" s="60"/>
      <c r="ACQ1720" s="60"/>
      <c r="ACR1720" s="60"/>
      <c r="ACS1720" s="60"/>
      <c r="ACT1720" s="60"/>
      <c r="ACU1720" s="60"/>
      <c r="ACV1720" s="60"/>
      <c r="ACW1720" s="60"/>
      <c r="ACX1720" s="60"/>
      <c r="ACY1720" s="60">
        <v>1.02413452643077</v>
      </c>
      <c r="ACZ1720" s="60"/>
      <c r="ADA1720" s="60"/>
      <c r="ADB1720" s="60"/>
      <c r="ADC1720" s="60"/>
      <c r="ADD1720" s="60"/>
      <c r="ADE1720" s="60"/>
    </row>
    <row r="1721" spans="760:785" x14ac:dyDescent="0.25">
      <c r="ACF1721" s="60"/>
      <c r="ACG1721" s="60"/>
      <c r="ACH1721" s="60"/>
      <c r="ACI1721" s="60"/>
      <c r="ACJ1721" s="60"/>
      <c r="ACK1721" s="60"/>
      <c r="ACL1721" s="60"/>
      <c r="ACM1721" s="60"/>
      <c r="ACN1721" s="60"/>
      <c r="ACO1721" s="60"/>
      <c r="ACP1721" s="60"/>
      <c r="ACQ1721" s="60"/>
      <c r="ACR1721" s="60"/>
      <c r="ACS1721" s="60"/>
      <c r="ACT1721" s="60"/>
      <c r="ACU1721" s="60"/>
      <c r="ACV1721" s="60"/>
      <c r="ACW1721" s="60"/>
      <c r="ACX1721" s="60"/>
      <c r="ACY1721" s="60">
        <v>1.0241224107798199</v>
      </c>
      <c r="ACZ1721" s="60"/>
      <c r="ADA1721" s="60"/>
      <c r="ADB1721" s="60"/>
      <c r="ADC1721" s="60"/>
      <c r="ADD1721" s="60"/>
      <c r="ADE1721" s="60"/>
    </row>
    <row r="1722" spans="760:785" x14ac:dyDescent="0.25">
      <c r="ACF1722" s="60"/>
      <c r="ACG1722" s="60"/>
      <c r="ACH1722" s="60"/>
      <c r="ACI1722" s="60"/>
      <c r="ACJ1722" s="60"/>
      <c r="ACK1722" s="60"/>
      <c r="ACL1722" s="60"/>
      <c r="ACM1722" s="60"/>
      <c r="ACN1722" s="60"/>
      <c r="ACO1722" s="60"/>
      <c r="ACP1722" s="60"/>
      <c r="ACQ1722" s="60"/>
      <c r="ACR1722" s="60"/>
      <c r="ACS1722" s="60"/>
      <c r="ACT1722" s="60"/>
      <c r="ACU1722" s="60"/>
      <c r="ACV1722" s="60"/>
      <c r="ACW1722" s="60"/>
      <c r="ACX1722" s="60"/>
      <c r="ACY1722" s="60">
        <v>1.0241045298109701</v>
      </c>
      <c r="ACZ1722" s="60"/>
      <c r="ADA1722" s="60"/>
      <c r="ADB1722" s="60"/>
      <c r="ADC1722" s="60"/>
      <c r="ADD1722" s="60"/>
      <c r="ADE1722" s="60"/>
    </row>
    <row r="1723" spans="760:785" x14ac:dyDescent="0.25">
      <c r="ACF1723" s="60"/>
      <c r="ACG1723" s="60"/>
      <c r="ACH1723" s="60"/>
      <c r="ACI1723" s="60"/>
      <c r="ACJ1723" s="60"/>
      <c r="ACK1723" s="60"/>
      <c r="ACL1723" s="60"/>
      <c r="ACM1723" s="60"/>
      <c r="ACN1723" s="60"/>
      <c r="ACO1723" s="60"/>
      <c r="ACP1723" s="60"/>
      <c r="ACQ1723" s="60"/>
      <c r="ACR1723" s="60"/>
      <c r="ACS1723" s="60"/>
      <c r="ACT1723" s="60"/>
      <c r="ACU1723" s="60"/>
      <c r="ACV1723" s="60"/>
      <c r="ACW1723" s="60"/>
      <c r="ACX1723" s="60"/>
      <c r="ACY1723" s="60">
        <v>1.0241040675289299</v>
      </c>
      <c r="ACZ1723" s="60"/>
      <c r="ADA1723" s="60"/>
      <c r="ADB1723" s="60"/>
      <c r="ADC1723" s="60"/>
      <c r="ADD1723" s="60"/>
      <c r="ADE1723" s="60"/>
    </row>
    <row r="1724" spans="760:785" x14ac:dyDescent="0.25">
      <c r="ACF1724" s="60"/>
      <c r="ACG1724" s="60"/>
      <c r="ACH1724" s="60"/>
      <c r="ACI1724" s="60"/>
      <c r="ACJ1724" s="60"/>
      <c r="ACK1724" s="60"/>
      <c r="ACL1724" s="60"/>
      <c r="ACM1724" s="60"/>
      <c r="ACN1724" s="60"/>
      <c r="ACO1724" s="60"/>
      <c r="ACP1724" s="60"/>
      <c r="ACQ1724" s="60"/>
      <c r="ACR1724" s="60"/>
      <c r="ACS1724" s="60"/>
      <c r="ACT1724" s="60"/>
      <c r="ACU1724" s="60"/>
      <c r="ACV1724" s="60"/>
      <c r="ACW1724" s="60"/>
      <c r="ACX1724" s="60"/>
      <c r="ACY1724" s="60">
        <v>1.0240848770850499</v>
      </c>
      <c r="ACZ1724" s="60"/>
      <c r="ADA1724" s="60"/>
      <c r="ADB1724" s="60"/>
      <c r="ADC1724" s="60"/>
      <c r="ADD1724" s="60"/>
      <c r="ADE1724" s="60"/>
    </row>
    <row r="1725" spans="760:785" x14ac:dyDescent="0.25">
      <c r="ACF1725" s="60"/>
      <c r="ACG1725" s="60"/>
      <c r="ACH1725" s="60"/>
      <c r="ACI1725" s="60"/>
      <c r="ACJ1725" s="60"/>
      <c r="ACK1725" s="60"/>
      <c r="ACL1725" s="60"/>
      <c r="ACM1725" s="60"/>
      <c r="ACN1725" s="60"/>
      <c r="ACO1725" s="60"/>
      <c r="ACP1725" s="60"/>
      <c r="ACQ1725" s="60"/>
      <c r="ACR1725" s="60"/>
      <c r="ACS1725" s="60"/>
      <c r="ACT1725" s="60"/>
      <c r="ACU1725" s="60"/>
      <c r="ACV1725" s="60"/>
      <c r="ACW1725" s="60"/>
      <c r="ACX1725" s="60"/>
      <c r="ACY1725" s="60">
        <v>1.02406482404851</v>
      </c>
      <c r="ACZ1725" s="60"/>
      <c r="ADA1725" s="60"/>
      <c r="ADB1725" s="60"/>
      <c r="ADC1725" s="60"/>
      <c r="ADD1725" s="60"/>
      <c r="ADE1725" s="60"/>
    </row>
    <row r="1726" spans="760:785" x14ac:dyDescent="0.25">
      <c r="ACF1726" s="60"/>
      <c r="ACG1726" s="60"/>
      <c r="ACH1726" s="60"/>
      <c r="ACI1726" s="60"/>
      <c r="ACJ1726" s="60"/>
      <c r="ACK1726" s="60"/>
      <c r="ACL1726" s="60"/>
      <c r="ACM1726" s="60"/>
      <c r="ACN1726" s="60"/>
      <c r="ACO1726" s="60"/>
      <c r="ACP1726" s="60"/>
      <c r="ACQ1726" s="60"/>
      <c r="ACR1726" s="60"/>
      <c r="ACS1726" s="60"/>
      <c r="ACT1726" s="60"/>
      <c r="ACU1726" s="60"/>
      <c r="ACV1726" s="60"/>
      <c r="ACW1726" s="60"/>
      <c r="ACX1726" s="60"/>
      <c r="ACY1726" s="60">
        <v>1.02405960780632</v>
      </c>
      <c r="ACZ1726" s="60"/>
      <c r="ADA1726" s="60"/>
      <c r="ADB1726" s="60"/>
      <c r="ADC1726" s="60"/>
      <c r="ADD1726" s="60"/>
      <c r="ADE1726" s="60"/>
    </row>
    <row r="1727" spans="760:785" x14ac:dyDescent="0.25">
      <c r="ACF1727" s="60"/>
      <c r="ACG1727" s="60"/>
      <c r="ACH1727" s="60"/>
      <c r="ACI1727" s="60"/>
      <c r="ACJ1727" s="60"/>
      <c r="ACK1727" s="60"/>
      <c r="ACL1727" s="60"/>
      <c r="ACM1727" s="60"/>
      <c r="ACN1727" s="60"/>
      <c r="ACO1727" s="60"/>
      <c r="ACP1727" s="60"/>
      <c r="ACQ1727" s="60"/>
      <c r="ACR1727" s="60"/>
      <c r="ACS1727" s="60"/>
      <c r="ACT1727" s="60"/>
      <c r="ACU1727" s="60"/>
      <c r="ACV1727" s="60"/>
      <c r="ACW1727" s="60"/>
      <c r="ACX1727" s="60"/>
      <c r="ACY1727" s="60">
        <v>1.0240349199349199</v>
      </c>
      <c r="ACZ1727" s="60"/>
      <c r="ADA1727" s="60"/>
      <c r="ADB1727" s="60"/>
      <c r="ADC1727" s="60"/>
      <c r="ADD1727" s="60"/>
      <c r="ADE1727" s="60"/>
    </row>
    <row r="1728" spans="760:785" x14ac:dyDescent="0.25">
      <c r="ACF1728" s="60"/>
      <c r="ACG1728" s="60"/>
      <c r="ACH1728" s="60"/>
      <c r="ACI1728" s="60"/>
      <c r="ACJ1728" s="60"/>
      <c r="ACK1728" s="60"/>
      <c r="ACL1728" s="60"/>
      <c r="ACM1728" s="60"/>
      <c r="ACN1728" s="60"/>
      <c r="ACO1728" s="60"/>
      <c r="ACP1728" s="60"/>
      <c r="ACQ1728" s="60"/>
      <c r="ACR1728" s="60"/>
      <c r="ACS1728" s="60"/>
      <c r="ACT1728" s="60"/>
      <c r="ACU1728" s="60"/>
      <c r="ACV1728" s="60"/>
      <c r="ACW1728" s="60"/>
      <c r="ACX1728" s="60"/>
      <c r="ACY1728" s="60">
        <v>1.02402935847688</v>
      </c>
      <c r="ACZ1728" s="60"/>
      <c r="ADA1728" s="60"/>
      <c r="ADB1728" s="60"/>
      <c r="ADC1728" s="60"/>
      <c r="ADD1728" s="60"/>
      <c r="ADE1728" s="60"/>
    </row>
    <row r="1729" spans="760:785" x14ac:dyDescent="0.25">
      <c r="ACF1729" s="60"/>
      <c r="ACG1729" s="60"/>
      <c r="ACH1729" s="60"/>
      <c r="ACI1729" s="60"/>
      <c r="ACJ1729" s="60"/>
      <c r="ACK1729" s="60"/>
      <c r="ACL1729" s="60"/>
      <c r="ACM1729" s="60"/>
      <c r="ACN1729" s="60"/>
      <c r="ACO1729" s="60"/>
      <c r="ACP1729" s="60"/>
      <c r="ACQ1729" s="60"/>
      <c r="ACR1729" s="60"/>
      <c r="ACS1729" s="60"/>
      <c r="ACT1729" s="60"/>
      <c r="ACU1729" s="60"/>
      <c r="ACV1729" s="60"/>
      <c r="ACW1729" s="60"/>
      <c r="ACX1729" s="60"/>
      <c r="ACY1729" s="60">
        <v>1.02400213197131</v>
      </c>
      <c r="ACZ1729" s="60"/>
      <c r="ADA1729" s="60"/>
      <c r="ADB1729" s="60"/>
      <c r="ADC1729" s="60"/>
      <c r="ADD1729" s="60"/>
      <c r="ADE1729" s="60"/>
    </row>
    <row r="1730" spans="760:785" x14ac:dyDescent="0.25">
      <c r="ACF1730" s="60"/>
      <c r="ACG1730" s="60"/>
      <c r="ACH1730" s="60"/>
      <c r="ACI1730" s="60"/>
      <c r="ACJ1730" s="60"/>
      <c r="ACK1730" s="60"/>
      <c r="ACL1730" s="60"/>
      <c r="ACM1730" s="60"/>
      <c r="ACN1730" s="60"/>
      <c r="ACO1730" s="60"/>
      <c r="ACP1730" s="60"/>
      <c r="ACQ1730" s="60"/>
      <c r="ACR1730" s="60"/>
      <c r="ACS1730" s="60"/>
      <c r="ACT1730" s="60"/>
      <c r="ACU1730" s="60"/>
      <c r="ACV1730" s="60"/>
      <c r="ACW1730" s="60"/>
      <c r="ACX1730" s="60"/>
      <c r="ACY1730" s="60">
        <v>1.02399550266926</v>
      </c>
      <c r="ACZ1730" s="60"/>
      <c r="ADA1730" s="60"/>
      <c r="ADB1730" s="60"/>
      <c r="ADC1730" s="60"/>
      <c r="ADD1730" s="60"/>
      <c r="ADE1730" s="60"/>
    </row>
    <row r="1731" spans="760:785" x14ac:dyDescent="0.25">
      <c r="ACF1731" s="60"/>
      <c r="ACG1731" s="60"/>
      <c r="ACH1731" s="60"/>
      <c r="ACI1731" s="60"/>
      <c r="ACJ1731" s="60"/>
      <c r="ACK1731" s="60"/>
      <c r="ACL1731" s="60"/>
      <c r="ACM1731" s="60"/>
      <c r="ACN1731" s="60"/>
      <c r="ACO1731" s="60"/>
      <c r="ACP1731" s="60"/>
      <c r="ACQ1731" s="60"/>
      <c r="ACR1731" s="60"/>
      <c r="ACS1731" s="60"/>
      <c r="ACT1731" s="60"/>
      <c r="ACU1731" s="60"/>
      <c r="ACV1731" s="60"/>
      <c r="ACW1731" s="60"/>
      <c r="ACX1731" s="60"/>
      <c r="ACY1731" s="60">
        <v>1.02395940492861</v>
      </c>
      <c r="ACZ1731" s="60"/>
      <c r="ADA1731" s="60"/>
      <c r="ADB1731" s="60"/>
      <c r="ADC1731" s="60"/>
      <c r="ADD1731" s="60"/>
      <c r="ADE1731" s="60"/>
    </row>
    <row r="1732" spans="760:785" x14ac:dyDescent="0.25">
      <c r="ACF1732" s="60"/>
      <c r="ACG1732" s="60"/>
      <c r="ACH1732" s="60"/>
      <c r="ACI1732" s="60"/>
      <c r="ACJ1732" s="60"/>
      <c r="ACK1732" s="60"/>
      <c r="ACL1732" s="60"/>
      <c r="ACM1732" s="60"/>
      <c r="ACN1732" s="60"/>
      <c r="ACO1732" s="60"/>
      <c r="ACP1732" s="60"/>
      <c r="ACQ1732" s="60"/>
      <c r="ACR1732" s="60"/>
      <c r="ACS1732" s="60"/>
      <c r="ACT1732" s="60"/>
      <c r="ACU1732" s="60"/>
      <c r="ACV1732" s="60"/>
      <c r="ACW1732" s="60"/>
      <c r="ACX1732" s="60"/>
      <c r="ACY1732" s="60">
        <v>1.0239467131367199</v>
      </c>
      <c r="ACZ1732" s="60"/>
      <c r="ADA1732" s="60"/>
      <c r="ADB1732" s="60"/>
      <c r="ADC1732" s="60"/>
      <c r="ADD1732" s="60"/>
      <c r="ADE1732" s="60"/>
    </row>
    <row r="1733" spans="760:785" x14ac:dyDescent="0.25">
      <c r="ACF1733" s="60"/>
      <c r="ACG1733" s="60"/>
      <c r="ACH1733" s="60"/>
      <c r="ACI1733" s="60"/>
      <c r="ACJ1733" s="60"/>
      <c r="ACK1733" s="60"/>
      <c r="ACL1733" s="60"/>
      <c r="ACM1733" s="60"/>
      <c r="ACN1733" s="60"/>
      <c r="ACO1733" s="60"/>
      <c r="ACP1733" s="60"/>
      <c r="ACQ1733" s="60"/>
      <c r="ACR1733" s="60"/>
      <c r="ACS1733" s="60"/>
      <c r="ACT1733" s="60"/>
      <c r="ACU1733" s="60"/>
      <c r="ACV1733" s="60"/>
      <c r="ACW1733" s="60"/>
      <c r="ACX1733" s="60"/>
      <c r="ACY1733" s="60">
        <v>1.0239451406548501</v>
      </c>
      <c r="ACZ1733" s="60"/>
      <c r="ADA1733" s="60"/>
      <c r="ADB1733" s="60"/>
      <c r="ADC1733" s="60"/>
      <c r="ADD1733" s="60"/>
      <c r="ADE1733" s="60"/>
    </row>
    <row r="1734" spans="760:785" x14ac:dyDescent="0.25">
      <c r="ACF1734" s="60"/>
      <c r="ACG1734" s="60"/>
      <c r="ACH1734" s="60"/>
      <c r="ACI1734" s="60"/>
      <c r="ACJ1734" s="60"/>
      <c r="ACK1734" s="60"/>
      <c r="ACL1734" s="60"/>
      <c r="ACM1734" s="60"/>
      <c r="ACN1734" s="60"/>
      <c r="ACO1734" s="60"/>
      <c r="ACP1734" s="60"/>
      <c r="ACQ1734" s="60"/>
      <c r="ACR1734" s="60"/>
      <c r="ACS1734" s="60"/>
      <c r="ACT1734" s="60"/>
      <c r="ACU1734" s="60"/>
      <c r="ACV1734" s="60"/>
      <c r="ACW1734" s="60"/>
      <c r="ACX1734" s="60"/>
      <c r="ACY1734" s="60">
        <v>1.0239360566976901</v>
      </c>
      <c r="ACZ1734" s="60"/>
      <c r="ADA1734" s="60"/>
      <c r="ADB1734" s="60"/>
      <c r="ADC1734" s="60"/>
      <c r="ADD1734" s="60"/>
      <c r="ADE1734" s="60"/>
    </row>
    <row r="1735" spans="760:785" x14ac:dyDescent="0.25">
      <c r="ACF1735" s="60"/>
      <c r="ACG1735" s="60"/>
      <c r="ACH1735" s="60"/>
      <c r="ACI1735" s="60"/>
      <c r="ACJ1735" s="60"/>
      <c r="ACK1735" s="60"/>
      <c r="ACL1735" s="60"/>
      <c r="ACM1735" s="60"/>
      <c r="ACN1735" s="60"/>
      <c r="ACO1735" s="60"/>
      <c r="ACP1735" s="60"/>
      <c r="ACQ1735" s="60"/>
      <c r="ACR1735" s="60"/>
      <c r="ACS1735" s="60"/>
      <c r="ACT1735" s="60"/>
      <c r="ACU1735" s="60"/>
      <c r="ACV1735" s="60"/>
      <c r="ACW1735" s="60"/>
      <c r="ACX1735" s="60"/>
      <c r="ACY1735" s="60">
        <v>1.02389042950218</v>
      </c>
      <c r="ACZ1735" s="60"/>
      <c r="ADA1735" s="60"/>
      <c r="ADB1735" s="60"/>
      <c r="ADC1735" s="60"/>
      <c r="ADD1735" s="60"/>
      <c r="ADE1735" s="60"/>
    </row>
    <row r="1736" spans="760:785" x14ac:dyDescent="0.25">
      <c r="ACF1736" s="60"/>
      <c r="ACG1736" s="60"/>
      <c r="ACH1736" s="60"/>
      <c r="ACI1736" s="60"/>
      <c r="ACJ1736" s="60"/>
      <c r="ACK1736" s="60"/>
      <c r="ACL1736" s="60"/>
      <c r="ACM1736" s="60"/>
      <c r="ACN1736" s="60"/>
      <c r="ACO1736" s="60"/>
      <c r="ACP1736" s="60"/>
      <c r="ACQ1736" s="60"/>
      <c r="ACR1736" s="60"/>
      <c r="ACS1736" s="60"/>
      <c r="ACT1736" s="60"/>
      <c r="ACU1736" s="60"/>
      <c r="ACV1736" s="60"/>
      <c r="ACW1736" s="60"/>
      <c r="ACX1736" s="60"/>
      <c r="ACY1736" s="60">
        <v>1.0238754631170199</v>
      </c>
      <c r="ACZ1736" s="60"/>
      <c r="ADA1736" s="60"/>
      <c r="ADB1736" s="60"/>
      <c r="ADC1736" s="60"/>
      <c r="ADD1736" s="60"/>
      <c r="ADE1736" s="60"/>
    </row>
    <row r="1737" spans="760:785" x14ac:dyDescent="0.25">
      <c r="ACF1737" s="60"/>
      <c r="ACG1737" s="60"/>
      <c r="ACH1737" s="60"/>
      <c r="ACI1737" s="60"/>
      <c r="ACJ1737" s="60"/>
      <c r="ACK1737" s="60"/>
      <c r="ACL1737" s="60"/>
      <c r="ACM1737" s="60"/>
      <c r="ACN1737" s="60"/>
      <c r="ACO1737" s="60"/>
      <c r="ACP1737" s="60"/>
      <c r="ACQ1737" s="60"/>
      <c r="ACR1737" s="60"/>
      <c r="ACS1737" s="60"/>
      <c r="ACT1737" s="60"/>
      <c r="ACU1737" s="60"/>
      <c r="ACV1737" s="60"/>
      <c r="ACW1737" s="60"/>
      <c r="ACX1737" s="60"/>
      <c r="ACY1737" s="60">
        <v>1.0238713124855601</v>
      </c>
      <c r="ACZ1737" s="60"/>
      <c r="ADA1737" s="60"/>
      <c r="ADB1737" s="60"/>
      <c r="ADC1737" s="60"/>
      <c r="ADD1737" s="60"/>
      <c r="ADE1737" s="60"/>
    </row>
    <row r="1738" spans="760:785" x14ac:dyDescent="0.25">
      <c r="ACF1738" s="60"/>
      <c r="ACG1738" s="60"/>
      <c r="ACH1738" s="60"/>
      <c r="ACI1738" s="60"/>
      <c r="ACJ1738" s="60"/>
      <c r="ACK1738" s="60"/>
      <c r="ACL1738" s="60"/>
      <c r="ACM1738" s="60"/>
      <c r="ACN1738" s="60"/>
      <c r="ACO1738" s="60"/>
      <c r="ACP1738" s="60"/>
      <c r="ACQ1738" s="60"/>
      <c r="ACR1738" s="60"/>
      <c r="ACS1738" s="60"/>
      <c r="ACT1738" s="60"/>
      <c r="ACU1738" s="60"/>
      <c r="ACV1738" s="60"/>
      <c r="ACW1738" s="60"/>
      <c r="ACX1738" s="60"/>
      <c r="ACY1738" s="60">
        <v>1.0238672101434101</v>
      </c>
      <c r="ACZ1738" s="60"/>
      <c r="ADA1738" s="60"/>
      <c r="ADB1738" s="60"/>
      <c r="ADC1738" s="60"/>
      <c r="ADD1738" s="60"/>
      <c r="ADE1738" s="60"/>
    </row>
    <row r="1739" spans="760:785" x14ac:dyDescent="0.25">
      <c r="ACF1739" s="60"/>
      <c r="ACG1739" s="60"/>
      <c r="ACH1739" s="60"/>
      <c r="ACI1739" s="60"/>
      <c r="ACJ1739" s="60"/>
      <c r="ACK1739" s="60"/>
      <c r="ACL1739" s="60"/>
      <c r="ACM1739" s="60"/>
      <c r="ACN1739" s="60"/>
      <c r="ACO1739" s="60"/>
      <c r="ACP1739" s="60"/>
      <c r="ACQ1739" s="60"/>
      <c r="ACR1739" s="60"/>
      <c r="ACS1739" s="60"/>
      <c r="ACT1739" s="60"/>
      <c r="ACU1739" s="60"/>
      <c r="ACV1739" s="60"/>
      <c r="ACW1739" s="60"/>
      <c r="ACX1739" s="60"/>
      <c r="ACY1739" s="60">
        <v>1.0238573747531601</v>
      </c>
      <c r="ACZ1739" s="60"/>
      <c r="ADA1739" s="60"/>
      <c r="ADB1739" s="60"/>
      <c r="ADC1739" s="60"/>
      <c r="ADD1739" s="60"/>
      <c r="ADE1739" s="60"/>
    </row>
    <row r="1740" spans="760:785" x14ac:dyDescent="0.25">
      <c r="ACF1740" s="60"/>
      <c r="ACG1740" s="60"/>
      <c r="ACH1740" s="60"/>
      <c r="ACI1740" s="60"/>
      <c r="ACJ1740" s="60"/>
      <c r="ACK1740" s="60"/>
      <c r="ACL1740" s="60"/>
      <c r="ACM1740" s="60"/>
      <c r="ACN1740" s="60"/>
      <c r="ACO1740" s="60"/>
      <c r="ACP1740" s="60"/>
      <c r="ACQ1740" s="60"/>
      <c r="ACR1740" s="60"/>
      <c r="ACS1740" s="60"/>
      <c r="ACT1740" s="60"/>
      <c r="ACU1740" s="60"/>
      <c r="ACV1740" s="60"/>
      <c r="ACW1740" s="60"/>
      <c r="ACX1740" s="60"/>
      <c r="ACY1740" s="60">
        <v>1.02385310063442</v>
      </c>
      <c r="ACZ1740" s="60"/>
      <c r="ADA1740" s="60"/>
      <c r="ADB1740" s="60"/>
      <c r="ADC1740" s="60"/>
      <c r="ADD1740" s="60"/>
      <c r="ADE1740" s="60"/>
    </row>
    <row r="1741" spans="760:785" x14ac:dyDescent="0.25">
      <c r="ACF1741" s="60"/>
      <c r="ACG1741" s="60"/>
      <c r="ACH1741" s="60"/>
      <c r="ACI1741" s="60"/>
      <c r="ACJ1741" s="60"/>
      <c r="ACK1741" s="60"/>
      <c r="ACL1741" s="60"/>
      <c r="ACM1741" s="60"/>
      <c r="ACN1741" s="60"/>
      <c r="ACO1741" s="60"/>
      <c r="ACP1741" s="60"/>
      <c r="ACQ1741" s="60"/>
      <c r="ACR1741" s="60"/>
      <c r="ACS1741" s="60"/>
      <c r="ACT1741" s="60"/>
      <c r="ACU1741" s="60"/>
      <c r="ACV1741" s="60"/>
      <c r="ACW1741" s="60"/>
      <c r="ACX1741" s="60"/>
      <c r="ACY1741" s="60">
        <v>1.0238324426835601</v>
      </c>
      <c r="ACZ1741" s="60"/>
      <c r="ADA1741" s="60"/>
      <c r="ADB1741" s="60"/>
      <c r="ADC1741" s="60"/>
      <c r="ADD1741" s="60"/>
      <c r="ADE1741" s="60"/>
    </row>
    <row r="1742" spans="760:785" x14ac:dyDescent="0.25">
      <c r="ACF1742" s="60"/>
      <c r="ACG1742" s="60"/>
      <c r="ACH1742" s="60"/>
      <c r="ACI1742" s="60"/>
      <c r="ACJ1742" s="60"/>
      <c r="ACK1742" s="60"/>
      <c r="ACL1742" s="60"/>
      <c r="ACM1742" s="60"/>
      <c r="ACN1742" s="60"/>
      <c r="ACO1742" s="60"/>
      <c r="ACP1742" s="60"/>
      <c r="ACQ1742" s="60"/>
      <c r="ACR1742" s="60"/>
      <c r="ACS1742" s="60"/>
      <c r="ACT1742" s="60"/>
      <c r="ACU1742" s="60"/>
      <c r="ACV1742" s="60"/>
      <c r="ACW1742" s="60"/>
      <c r="ACX1742" s="60"/>
      <c r="ACY1742" s="60">
        <v>1.02382907593794</v>
      </c>
      <c r="ACZ1742" s="60"/>
      <c r="ADA1742" s="60"/>
      <c r="ADB1742" s="60"/>
      <c r="ADC1742" s="60"/>
      <c r="ADD1742" s="60"/>
      <c r="ADE1742" s="60"/>
    </row>
    <row r="1743" spans="760:785" x14ac:dyDescent="0.25">
      <c r="ACF1743" s="60"/>
      <c r="ACG1743" s="60"/>
      <c r="ACH1743" s="60"/>
      <c r="ACI1743" s="60"/>
      <c r="ACJ1743" s="60"/>
      <c r="ACK1743" s="60"/>
      <c r="ACL1743" s="60"/>
      <c r="ACM1743" s="60"/>
      <c r="ACN1743" s="60"/>
      <c r="ACO1743" s="60"/>
      <c r="ACP1743" s="60"/>
      <c r="ACQ1743" s="60"/>
      <c r="ACR1743" s="60"/>
      <c r="ACS1743" s="60"/>
      <c r="ACT1743" s="60"/>
      <c r="ACU1743" s="60"/>
      <c r="ACV1743" s="60"/>
      <c r="ACW1743" s="60"/>
      <c r="ACX1743" s="60"/>
      <c r="ACY1743" s="60">
        <v>1.0237207370077801</v>
      </c>
      <c r="ACZ1743" s="60"/>
      <c r="ADA1743" s="60"/>
      <c r="ADB1743" s="60"/>
      <c r="ADC1743" s="60"/>
      <c r="ADD1743" s="60"/>
      <c r="ADE1743" s="60"/>
    </row>
    <row r="1744" spans="760:785" x14ac:dyDescent="0.25">
      <c r="ACF1744" s="60"/>
      <c r="ACG1744" s="60"/>
      <c r="ACH1744" s="60"/>
      <c r="ACI1744" s="60"/>
      <c r="ACJ1744" s="60"/>
      <c r="ACK1744" s="60"/>
      <c r="ACL1744" s="60"/>
      <c r="ACM1744" s="60"/>
      <c r="ACN1744" s="60"/>
      <c r="ACO1744" s="60"/>
      <c r="ACP1744" s="60"/>
      <c r="ACQ1744" s="60"/>
      <c r="ACR1744" s="60"/>
      <c r="ACS1744" s="60"/>
      <c r="ACT1744" s="60"/>
      <c r="ACU1744" s="60"/>
      <c r="ACV1744" s="60"/>
      <c r="ACW1744" s="60"/>
      <c r="ACX1744" s="60"/>
      <c r="ACY1744" s="60">
        <v>1.0237121540143099</v>
      </c>
      <c r="ACZ1744" s="60"/>
      <c r="ADA1744" s="60"/>
      <c r="ADB1744" s="60"/>
      <c r="ADC1744" s="60"/>
      <c r="ADD1744" s="60"/>
      <c r="ADE1744" s="60"/>
    </row>
    <row r="1745" spans="760:785" x14ac:dyDescent="0.25">
      <c r="ACF1745" s="60"/>
      <c r="ACG1745" s="60"/>
      <c r="ACH1745" s="60"/>
      <c r="ACI1745" s="60"/>
      <c r="ACJ1745" s="60"/>
      <c r="ACK1745" s="60"/>
      <c r="ACL1745" s="60"/>
      <c r="ACM1745" s="60"/>
      <c r="ACN1745" s="60"/>
      <c r="ACO1745" s="60"/>
      <c r="ACP1745" s="60"/>
      <c r="ACQ1745" s="60"/>
      <c r="ACR1745" s="60"/>
      <c r="ACS1745" s="60"/>
      <c r="ACT1745" s="60"/>
      <c r="ACU1745" s="60"/>
      <c r="ACV1745" s="60"/>
      <c r="ACW1745" s="60"/>
      <c r="ACX1745" s="60"/>
      <c r="ACY1745" s="60">
        <v>1.0237036913463899</v>
      </c>
      <c r="ACZ1745" s="60"/>
      <c r="ADA1745" s="60"/>
      <c r="ADB1745" s="60"/>
      <c r="ADC1745" s="60"/>
      <c r="ADD1745" s="60"/>
      <c r="ADE1745" s="60"/>
    </row>
    <row r="1746" spans="760:785" x14ac:dyDescent="0.25">
      <c r="ACF1746" s="60"/>
      <c r="ACG1746" s="60"/>
      <c r="ACH1746" s="60"/>
      <c r="ACI1746" s="60"/>
      <c r="ACJ1746" s="60"/>
      <c r="ACK1746" s="60"/>
      <c r="ACL1746" s="60"/>
      <c r="ACM1746" s="60"/>
      <c r="ACN1746" s="60"/>
      <c r="ACO1746" s="60"/>
      <c r="ACP1746" s="60"/>
      <c r="ACQ1746" s="60"/>
      <c r="ACR1746" s="60"/>
      <c r="ACS1746" s="60"/>
      <c r="ACT1746" s="60"/>
      <c r="ACU1746" s="60"/>
      <c r="ACV1746" s="60"/>
      <c r="ACW1746" s="60"/>
      <c r="ACX1746" s="60"/>
      <c r="ACY1746" s="60">
        <v>1.0236834384853699</v>
      </c>
      <c r="ACZ1746" s="60"/>
      <c r="ADA1746" s="60"/>
      <c r="ADB1746" s="60"/>
      <c r="ADC1746" s="60"/>
      <c r="ADD1746" s="60"/>
      <c r="ADE1746" s="60"/>
    </row>
    <row r="1747" spans="760:785" x14ac:dyDescent="0.25">
      <c r="ACF1747" s="60"/>
      <c r="ACG1747" s="60"/>
      <c r="ACH1747" s="60"/>
      <c r="ACI1747" s="60"/>
      <c r="ACJ1747" s="60"/>
      <c r="ACK1747" s="60"/>
      <c r="ACL1747" s="60"/>
      <c r="ACM1747" s="60"/>
      <c r="ACN1747" s="60"/>
      <c r="ACO1747" s="60"/>
      <c r="ACP1747" s="60"/>
      <c r="ACQ1747" s="60"/>
      <c r="ACR1747" s="60"/>
      <c r="ACS1747" s="60"/>
      <c r="ACT1747" s="60"/>
      <c r="ACU1747" s="60"/>
      <c r="ACV1747" s="60"/>
      <c r="ACW1747" s="60"/>
      <c r="ACX1747" s="60"/>
      <c r="ACY1747" s="60">
        <v>1.0236209766883899</v>
      </c>
      <c r="ACZ1747" s="60"/>
      <c r="ADA1747" s="60"/>
      <c r="ADB1747" s="60"/>
      <c r="ADC1747" s="60"/>
      <c r="ADD1747" s="60"/>
      <c r="ADE1747" s="60"/>
    </row>
    <row r="1748" spans="760:785" x14ac:dyDescent="0.25">
      <c r="ACF1748" s="60"/>
      <c r="ACG1748" s="60"/>
      <c r="ACH1748" s="60"/>
      <c r="ACI1748" s="60"/>
      <c r="ACJ1748" s="60"/>
      <c r="ACK1748" s="60"/>
      <c r="ACL1748" s="60"/>
      <c r="ACM1748" s="60"/>
      <c r="ACN1748" s="60"/>
      <c r="ACO1748" s="60"/>
      <c r="ACP1748" s="60"/>
      <c r="ACQ1748" s="60"/>
      <c r="ACR1748" s="60"/>
      <c r="ACS1748" s="60"/>
      <c r="ACT1748" s="60"/>
      <c r="ACU1748" s="60"/>
      <c r="ACV1748" s="60"/>
      <c r="ACW1748" s="60"/>
      <c r="ACX1748" s="60"/>
      <c r="ACY1748" s="60">
        <v>1.0235824940563401</v>
      </c>
      <c r="ACZ1748" s="60"/>
      <c r="ADA1748" s="60"/>
      <c r="ADB1748" s="60"/>
      <c r="ADC1748" s="60"/>
      <c r="ADD1748" s="60"/>
      <c r="ADE1748" s="60"/>
    </row>
    <row r="1749" spans="760:785" x14ac:dyDescent="0.25">
      <c r="ACF1749" s="60"/>
      <c r="ACG1749" s="60"/>
      <c r="ACH1749" s="60"/>
      <c r="ACI1749" s="60"/>
      <c r="ACJ1749" s="60"/>
      <c r="ACK1749" s="60"/>
      <c r="ACL1749" s="60"/>
      <c r="ACM1749" s="60"/>
      <c r="ACN1749" s="60"/>
      <c r="ACO1749" s="60"/>
      <c r="ACP1749" s="60"/>
      <c r="ACQ1749" s="60"/>
      <c r="ACR1749" s="60"/>
      <c r="ACS1749" s="60"/>
      <c r="ACT1749" s="60"/>
      <c r="ACU1749" s="60"/>
      <c r="ACV1749" s="60"/>
      <c r="ACW1749" s="60"/>
      <c r="ACX1749" s="60"/>
      <c r="ACY1749" s="60">
        <v>1.0235662227446201</v>
      </c>
      <c r="ACZ1749" s="60"/>
      <c r="ADA1749" s="60"/>
      <c r="ADB1749" s="60"/>
      <c r="ADC1749" s="60"/>
      <c r="ADD1749" s="60"/>
      <c r="ADE1749" s="60"/>
    </row>
    <row r="1750" spans="760:785" x14ac:dyDescent="0.25">
      <c r="ACF1750" s="60"/>
      <c r="ACG1750" s="60"/>
      <c r="ACH1750" s="60"/>
      <c r="ACI1750" s="60"/>
      <c r="ACJ1750" s="60"/>
      <c r="ACK1750" s="60"/>
      <c r="ACL1750" s="60"/>
      <c r="ACM1750" s="60"/>
      <c r="ACN1750" s="60"/>
      <c r="ACO1750" s="60"/>
      <c r="ACP1750" s="60"/>
      <c r="ACQ1750" s="60"/>
      <c r="ACR1750" s="60"/>
      <c r="ACS1750" s="60"/>
      <c r="ACT1750" s="60"/>
      <c r="ACU1750" s="60"/>
      <c r="ACV1750" s="60"/>
      <c r="ACW1750" s="60"/>
      <c r="ACX1750" s="60"/>
      <c r="ACY1750" s="60">
        <v>1.0235462335969501</v>
      </c>
      <c r="ACZ1750" s="60"/>
      <c r="ADA1750" s="60"/>
      <c r="ADB1750" s="60"/>
      <c r="ADC1750" s="60"/>
      <c r="ADD1750" s="60"/>
      <c r="ADE1750" s="60"/>
    </row>
    <row r="1751" spans="760:785" x14ac:dyDescent="0.25">
      <c r="ACF1751" s="60"/>
      <c r="ACG1751" s="60"/>
      <c r="ACH1751" s="60"/>
      <c r="ACI1751" s="60"/>
      <c r="ACJ1751" s="60"/>
      <c r="ACK1751" s="60"/>
      <c r="ACL1751" s="60"/>
      <c r="ACM1751" s="60"/>
      <c r="ACN1751" s="60"/>
      <c r="ACO1751" s="60"/>
      <c r="ACP1751" s="60"/>
      <c r="ACQ1751" s="60"/>
      <c r="ACR1751" s="60"/>
      <c r="ACS1751" s="60"/>
      <c r="ACT1751" s="60"/>
      <c r="ACU1751" s="60"/>
      <c r="ACV1751" s="60"/>
      <c r="ACW1751" s="60"/>
      <c r="ACX1751" s="60"/>
      <c r="ACY1751" s="60">
        <v>1.02354551835575</v>
      </c>
      <c r="ACZ1751" s="60"/>
      <c r="ADA1751" s="60"/>
      <c r="ADB1751" s="60"/>
      <c r="ADC1751" s="60"/>
      <c r="ADD1751" s="60"/>
      <c r="ADE1751" s="60"/>
    </row>
    <row r="1752" spans="760:785" x14ac:dyDescent="0.25">
      <c r="ACF1752" s="60"/>
      <c r="ACG1752" s="60"/>
      <c r="ACH1752" s="60"/>
      <c r="ACI1752" s="60"/>
      <c r="ACJ1752" s="60"/>
      <c r="ACK1752" s="60"/>
      <c r="ACL1752" s="60"/>
      <c r="ACM1752" s="60"/>
      <c r="ACN1752" s="60"/>
      <c r="ACO1752" s="60"/>
      <c r="ACP1752" s="60"/>
      <c r="ACQ1752" s="60"/>
      <c r="ACR1752" s="60"/>
      <c r="ACS1752" s="60"/>
      <c r="ACT1752" s="60"/>
      <c r="ACU1752" s="60"/>
      <c r="ACV1752" s="60"/>
      <c r="ACW1752" s="60"/>
      <c r="ACX1752" s="60"/>
      <c r="ACY1752" s="60">
        <v>1.0235159892602601</v>
      </c>
      <c r="ACZ1752" s="60"/>
      <c r="ADA1752" s="60"/>
      <c r="ADB1752" s="60"/>
      <c r="ADC1752" s="60"/>
      <c r="ADD1752" s="60"/>
      <c r="ADE1752" s="60"/>
    </row>
    <row r="1753" spans="760:785" x14ac:dyDescent="0.25">
      <c r="ACF1753" s="60"/>
      <c r="ACG1753" s="60"/>
      <c r="ACH1753" s="60"/>
      <c r="ACI1753" s="60"/>
      <c r="ACJ1753" s="60"/>
      <c r="ACK1753" s="60"/>
      <c r="ACL1753" s="60"/>
      <c r="ACM1753" s="60"/>
      <c r="ACN1753" s="60"/>
      <c r="ACO1753" s="60"/>
      <c r="ACP1753" s="60"/>
      <c r="ACQ1753" s="60"/>
      <c r="ACR1753" s="60"/>
      <c r="ACS1753" s="60"/>
      <c r="ACT1753" s="60"/>
      <c r="ACU1753" s="60"/>
      <c r="ACV1753" s="60"/>
      <c r="ACW1753" s="60"/>
      <c r="ACX1753" s="60"/>
      <c r="ACY1753" s="60">
        <v>1.0235059821346999</v>
      </c>
      <c r="ACZ1753" s="60"/>
      <c r="ADA1753" s="60"/>
      <c r="ADB1753" s="60"/>
      <c r="ADC1753" s="60"/>
      <c r="ADD1753" s="60"/>
      <c r="ADE1753" s="60"/>
    </row>
    <row r="1754" spans="760:785" x14ac:dyDescent="0.25">
      <c r="ACF1754" s="60"/>
      <c r="ACG1754" s="60"/>
      <c r="ACH1754" s="60"/>
      <c r="ACI1754" s="60"/>
      <c r="ACJ1754" s="60"/>
      <c r="ACK1754" s="60"/>
      <c r="ACL1754" s="60"/>
      <c r="ACM1754" s="60"/>
      <c r="ACN1754" s="60"/>
      <c r="ACO1754" s="60"/>
      <c r="ACP1754" s="60"/>
      <c r="ACQ1754" s="60"/>
      <c r="ACR1754" s="60"/>
      <c r="ACS1754" s="60"/>
      <c r="ACT1754" s="60"/>
      <c r="ACU1754" s="60"/>
      <c r="ACV1754" s="60"/>
      <c r="ACW1754" s="60"/>
      <c r="ACX1754" s="60"/>
      <c r="ACY1754" s="60">
        <v>1.0235032326657001</v>
      </c>
      <c r="ACZ1754" s="60"/>
      <c r="ADA1754" s="60"/>
      <c r="ADB1754" s="60"/>
      <c r="ADC1754" s="60"/>
      <c r="ADD1754" s="60"/>
      <c r="ADE1754" s="60"/>
    </row>
    <row r="1755" spans="760:785" x14ac:dyDescent="0.25">
      <c r="ACF1755" s="60"/>
      <c r="ACG1755" s="60"/>
      <c r="ACH1755" s="60"/>
      <c r="ACI1755" s="60"/>
      <c r="ACJ1755" s="60"/>
      <c r="ACK1755" s="60"/>
      <c r="ACL1755" s="60"/>
      <c r="ACM1755" s="60"/>
      <c r="ACN1755" s="60"/>
      <c r="ACO1755" s="60"/>
      <c r="ACP1755" s="60"/>
      <c r="ACQ1755" s="60"/>
      <c r="ACR1755" s="60"/>
      <c r="ACS1755" s="60"/>
      <c r="ACT1755" s="60"/>
      <c r="ACU1755" s="60"/>
      <c r="ACV1755" s="60"/>
      <c r="ACW1755" s="60"/>
      <c r="ACX1755" s="60"/>
      <c r="ACY1755" s="60">
        <v>1.02349935286557</v>
      </c>
      <c r="ACZ1755" s="60"/>
      <c r="ADA1755" s="60"/>
      <c r="ADB1755" s="60"/>
      <c r="ADC1755" s="60"/>
      <c r="ADD1755" s="60"/>
      <c r="ADE1755" s="60"/>
    </row>
    <row r="1756" spans="760:785" x14ac:dyDescent="0.25">
      <c r="ACF1756" s="60"/>
      <c r="ACG1756" s="60"/>
      <c r="ACH1756" s="60"/>
      <c r="ACI1756" s="60"/>
      <c r="ACJ1756" s="60"/>
      <c r="ACK1756" s="60"/>
      <c r="ACL1756" s="60"/>
      <c r="ACM1756" s="60"/>
      <c r="ACN1756" s="60"/>
      <c r="ACO1756" s="60"/>
      <c r="ACP1756" s="60"/>
      <c r="ACQ1756" s="60"/>
      <c r="ACR1756" s="60"/>
      <c r="ACS1756" s="60"/>
      <c r="ACT1756" s="60"/>
      <c r="ACU1756" s="60"/>
      <c r="ACV1756" s="60"/>
      <c r="ACW1756" s="60"/>
      <c r="ACX1756" s="60"/>
      <c r="ACY1756" s="60">
        <v>1.0234705251845799</v>
      </c>
      <c r="ACZ1756" s="60"/>
      <c r="ADA1756" s="60"/>
      <c r="ADB1756" s="60"/>
      <c r="ADC1756" s="60"/>
      <c r="ADD1756" s="60"/>
      <c r="ADE1756" s="60"/>
    </row>
    <row r="1757" spans="760:785" x14ac:dyDescent="0.25">
      <c r="ACF1757" s="60"/>
      <c r="ACG1757" s="60"/>
      <c r="ACH1757" s="60"/>
      <c r="ACI1757" s="60"/>
      <c r="ACJ1757" s="60"/>
      <c r="ACK1757" s="60"/>
      <c r="ACL1757" s="60"/>
      <c r="ACM1757" s="60"/>
      <c r="ACN1757" s="60"/>
      <c r="ACO1757" s="60"/>
      <c r="ACP1757" s="60"/>
      <c r="ACQ1757" s="60"/>
      <c r="ACR1757" s="60"/>
      <c r="ACS1757" s="60"/>
      <c r="ACT1757" s="60"/>
      <c r="ACU1757" s="60"/>
      <c r="ACV1757" s="60"/>
      <c r="ACW1757" s="60"/>
      <c r="ACX1757" s="60"/>
      <c r="ACY1757" s="60">
        <v>1.0234249613787101</v>
      </c>
      <c r="ACZ1757" s="60"/>
      <c r="ADA1757" s="60"/>
      <c r="ADB1757" s="60"/>
      <c r="ADC1757" s="60"/>
      <c r="ADD1757" s="60"/>
      <c r="ADE1757" s="60"/>
    </row>
    <row r="1758" spans="760:785" x14ac:dyDescent="0.25">
      <c r="ACF1758" s="60"/>
      <c r="ACG1758" s="60"/>
      <c r="ACH1758" s="60"/>
      <c r="ACI1758" s="60"/>
      <c r="ACJ1758" s="60"/>
      <c r="ACK1758" s="60"/>
      <c r="ACL1758" s="60"/>
      <c r="ACM1758" s="60"/>
      <c r="ACN1758" s="60"/>
      <c r="ACO1758" s="60"/>
      <c r="ACP1758" s="60"/>
      <c r="ACQ1758" s="60"/>
      <c r="ACR1758" s="60"/>
      <c r="ACS1758" s="60"/>
      <c r="ACT1758" s="60"/>
      <c r="ACU1758" s="60"/>
      <c r="ACV1758" s="60"/>
      <c r="ACW1758" s="60"/>
      <c r="ACX1758" s="60"/>
      <c r="ACY1758" s="60">
        <v>1.0234225817223199</v>
      </c>
      <c r="ACZ1758" s="60"/>
      <c r="ADA1758" s="60"/>
      <c r="ADB1758" s="60"/>
      <c r="ADC1758" s="60"/>
      <c r="ADD1758" s="60"/>
      <c r="ADE1758" s="60"/>
    </row>
    <row r="1759" spans="760:785" x14ac:dyDescent="0.25">
      <c r="ACF1759" s="60"/>
      <c r="ACG1759" s="60"/>
      <c r="ACH1759" s="60"/>
      <c r="ACI1759" s="60"/>
      <c r="ACJ1759" s="60"/>
      <c r="ACK1759" s="60"/>
      <c r="ACL1759" s="60"/>
      <c r="ACM1759" s="60"/>
      <c r="ACN1759" s="60"/>
      <c r="ACO1759" s="60"/>
      <c r="ACP1759" s="60"/>
      <c r="ACQ1759" s="60"/>
      <c r="ACR1759" s="60"/>
      <c r="ACS1759" s="60"/>
      <c r="ACT1759" s="60"/>
      <c r="ACU1759" s="60"/>
      <c r="ACV1759" s="60"/>
      <c r="ACW1759" s="60"/>
      <c r="ACX1759" s="60"/>
      <c r="ACY1759" s="60">
        <v>1.02341623177107</v>
      </c>
      <c r="ACZ1759" s="60"/>
      <c r="ADA1759" s="60"/>
      <c r="ADB1759" s="60"/>
      <c r="ADC1759" s="60"/>
      <c r="ADD1759" s="60"/>
      <c r="ADE1759" s="60"/>
    </row>
    <row r="1760" spans="760:785" x14ac:dyDescent="0.25">
      <c r="ACF1760" s="60"/>
      <c r="ACG1760" s="60"/>
      <c r="ACH1760" s="60"/>
      <c r="ACI1760" s="60"/>
      <c r="ACJ1760" s="60"/>
      <c r="ACK1760" s="60"/>
      <c r="ACL1760" s="60"/>
      <c r="ACM1760" s="60"/>
      <c r="ACN1760" s="60"/>
      <c r="ACO1760" s="60"/>
      <c r="ACP1760" s="60"/>
      <c r="ACQ1760" s="60"/>
      <c r="ACR1760" s="60"/>
      <c r="ACS1760" s="60"/>
      <c r="ACT1760" s="60"/>
      <c r="ACU1760" s="60"/>
      <c r="ACV1760" s="60"/>
      <c r="ACW1760" s="60"/>
      <c r="ACX1760" s="60"/>
      <c r="ACY1760" s="60">
        <v>1.0234121140096299</v>
      </c>
      <c r="ACZ1760" s="60"/>
      <c r="ADA1760" s="60"/>
      <c r="ADB1760" s="60"/>
      <c r="ADC1760" s="60"/>
      <c r="ADD1760" s="60"/>
      <c r="ADE1760" s="60"/>
    </row>
    <row r="1761" spans="760:785" x14ac:dyDescent="0.25">
      <c r="ACF1761" s="60"/>
      <c r="ACG1761" s="60"/>
      <c r="ACH1761" s="60"/>
      <c r="ACI1761" s="60"/>
      <c r="ACJ1761" s="60"/>
      <c r="ACK1761" s="60"/>
      <c r="ACL1761" s="60"/>
      <c r="ACM1761" s="60"/>
      <c r="ACN1761" s="60"/>
      <c r="ACO1761" s="60"/>
      <c r="ACP1761" s="60"/>
      <c r="ACQ1761" s="60"/>
      <c r="ACR1761" s="60"/>
      <c r="ACS1761" s="60"/>
      <c r="ACT1761" s="60"/>
      <c r="ACU1761" s="60"/>
      <c r="ACV1761" s="60"/>
      <c r="ACW1761" s="60"/>
      <c r="ACX1761" s="60"/>
      <c r="ACY1761" s="60">
        <v>1.02326904605697</v>
      </c>
      <c r="ACZ1761" s="60"/>
      <c r="ADA1761" s="60"/>
      <c r="ADB1761" s="60"/>
      <c r="ADC1761" s="60"/>
      <c r="ADD1761" s="60"/>
      <c r="ADE1761" s="60"/>
    </row>
    <row r="1762" spans="760:785" x14ac:dyDescent="0.25">
      <c r="ACF1762" s="60"/>
      <c r="ACG1762" s="60"/>
      <c r="ACH1762" s="60"/>
      <c r="ACI1762" s="60"/>
      <c r="ACJ1762" s="60"/>
      <c r="ACK1762" s="60"/>
      <c r="ACL1762" s="60"/>
      <c r="ACM1762" s="60"/>
      <c r="ACN1762" s="60"/>
      <c r="ACO1762" s="60"/>
      <c r="ACP1762" s="60"/>
      <c r="ACQ1762" s="60"/>
      <c r="ACR1762" s="60"/>
      <c r="ACS1762" s="60"/>
      <c r="ACT1762" s="60"/>
      <c r="ACU1762" s="60"/>
      <c r="ACV1762" s="60"/>
      <c r="ACW1762" s="60"/>
      <c r="ACX1762" s="60"/>
      <c r="ACY1762" s="60">
        <v>1.02323443997886</v>
      </c>
      <c r="ACZ1762" s="60"/>
      <c r="ADA1762" s="60"/>
      <c r="ADB1762" s="60"/>
      <c r="ADC1762" s="60"/>
      <c r="ADD1762" s="60"/>
      <c r="ADE1762" s="60"/>
    </row>
    <row r="1763" spans="760:785" x14ac:dyDescent="0.25">
      <c r="ACF1763" s="60"/>
      <c r="ACG1763" s="60"/>
      <c r="ACH1763" s="60"/>
      <c r="ACI1763" s="60"/>
      <c r="ACJ1763" s="60"/>
      <c r="ACK1763" s="60"/>
      <c r="ACL1763" s="60"/>
      <c r="ACM1763" s="60"/>
      <c r="ACN1763" s="60"/>
      <c r="ACO1763" s="60"/>
      <c r="ACP1763" s="60"/>
      <c r="ACQ1763" s="60"/>
      <c r="ACR1763" s="60"/>
      <c r="ACS1763" s="60"/>
      <c r="ACT1763" s="60"/>
      <c r="ACU1763" s="60"/>
      <c r="ACV1763" s="60"/>
      <c r="ACW1763" s="60"/>
      <c r="ACX1763" s="60"/>
      <c r="ACY1763" s="60">
        <v>1.0232287647210401</v>
      </c>
      <c r="ACZ1763" s="60"/>
      <c r="ADA1763" s="60"/>
      <c r="ADB1763" s="60"/>
      <c r="ADC1763" s="60"/>
      <c r="ADD1763" s="60"/>
      <c r="ADE1763" s="60"/>
    </row>
    <row r="1764" spans="760:785" x14ac:dyDescent="0.25">
      <c r="ACF1764" s="60"/>
      <c r="ACG1764" s="60"/>
      <c r="ACH1764" s="60"/>
      <c r="ACI1764" s="60"/>
      <c r="ACJ1764" s="60"/>
      <c r="ACK1764" s="60"/>
      <c r="ACL1764" s="60"/>
      <c r="ACM1764" s="60"/>
      <c r="ACN1764" s="60"/>
      <c r="ACO1764" s="60"/>
      <c r="ACP1764" s="60"/>
      <c r="ACQ1764" s="60"/>
      <c r="ACR1764" s="60"/>
      <c r="ACS1764" s="60"/>
      <c r="ACT1764" s="60"/>
      <c r="ACU1764" s="60"/>
      <c r="ACV1764" s="60"/>
      <c r="ACW1764" s="60"/>
      <c r="ACX1764" s="60"/>
      <c r="ACY1764" s="60">
        <v>1.0232270058123101</v>
      </c>
      <c r="ACZ1764" s="60"/>
      <c r="ADA1764" s="60"/>
      <c r="ADB1764" s="60"/>
      <c r="ADC1764" s="60"/>
      <c r="ADD1764" s="60"/>
      <c r="ADE1764" s="60"/>
    </row>
    <row r="1765" spans="760:785" x14ac:dyDescent="0.25">
      <c r="ACF1765" s="60"/>
      <c r="ACG1765" s="60"/>
      <c r="ACH1765" s="60"/>
      <c r="ACI1765" s="60"/>
      <c r="ACJ1765" s="60"/>
      <c r="ACK1765" s="60"/>
      <c r="ACL1765" s="60"/>
      <c r="ACM1765" s="60"/>
      <c r="ACN1765" s="60"/>
      <c r="ACO1765" s="60"/>
      <c r="ACP1765" s="60"/>
      <c r="ACQ1765" s="60"/>
      <c r="ACR1765" s="60"/>
      <c r="ACS1765" s="60"/>
      <c r="ACT1765" s="60"/>
      <c r="ACU1765" s="60"/>
      <c r="ACV1765" s="60"/>
      <c r="ACW1765" s="60"/>
      <c r="ACX1765" s="60"/>
      <c r="ACY1765" s="60">
        <v>1.02321100584572</v>
      </c>
      <c r="ACZ1765" s="60"/>
      <c r="ADA1765" s="60"/>
      <c r="ADB1765" s="60"/>
      <c r="ADC1765" s="60"/>
      <c r="ADD1765" s="60"/>
      <c r="ADE1765" s="60"/>
    </row>
    <row r="1766" spans="760:785" x14ac:dyDescent="0.25">
      <c r="ACF1766" s="60"/>
      <c r="ACG1766" s="60"/>
      <c r="ACH1766" s="60"/>
      <c r="ACI1766" s="60"/>
      <c r="ACJ1766" s="60"/>
      <c r="ACK1766" s="60"/>
      <c r="ACL1766" s="60"/>
      <c r="ACM1766" s="60"/>
      <c r="ACN1766" s="60"/>
      <c r="ACO1766" s="60"/>
      <c r="ACP1766" s="60"/>
      <c r="ACQ1766" s="60"/>
      <c r="ACR1766" s="60"/>
      <c r="ACS1766" s="60"/>
      <c r="ACT1766" s="60"/>
      <c r="ACU1766" s="60"/>
      <c r="ACV1766" s="60"/>
      <c r="ACW1766" s="60"/>
      <c r="ACX1766" s="60"/>
      <c r="ACY1766" s="60">
        <v>1.02320692457741</v>
      </c>
      <c r="ACZ1766" s="60"/>
      <c r="ADA1766" s="60"/>
      <c r="ADB1766" s="60"/>
      <c r="ADC1766" s="60"/>
      <c r="ADD1766" s="60"/>
      <c r="ADE1766" s="60"/>
    </row>
    <row r="1767" spans="760:785" x14ac:dyDescent="0.25">
      <c r="ACF1767" s="60"/>
      <c r="ACG1767" s="60"/>
      <c r="ACH1767" s="60"/>
      <c r="ACI1767" s="60"/>
      <c r="ACJ1767" s="60"/>
      <c r="ACK1767" s="60"/>
      <c r="ACL1767" s="60"/>
      <c r="ACM1767" s="60"/>
      <c r="ACN1767" s="60"/>
      <c r="ACO1767" s="60"/>
      <c r="ACP1767" s="60"/>
      <c r="ACQ1767" s="60"/>
      <c r="ACR1767" s="60"/>
      <c r="ACS1767" s="60"/>
      <c r="ACT1767" s="60"/>
      <c r="ACU1767" s="60"/>
      <c r="ACV1767" s="60"/>
      <c r="ACW1767" s="60"/>
      <c r="ACX1767" s="60"/>
      <c r="ACY1767" s="60">
        <v>1.0231673504310299</v>
      </c>
      <c r="ACZ1767" s="60"/>
      <c r="ADA1767" s="60"/>
      <c r="ADB1767" s="60"/>
      <c r="ADC1767" s="60"/>
      <c r="ADD1767" s="60"/>
      <c r="ADE1767" s="60"/>
    </row>
    <row r="1768" spans="760:785" x14ac:dyDescent="0.25">
      <c r="ACF1768" s="60"/>
      <c r="ACG1768" s="60"/>
      <c r="ACH1768" s="60"/>
      <c r="ACI1768" s="60"/>
      <c r="ACJ1768" s="60"/>
      <c r="ACK1768" s="60"/>
      <c r="ACL1768" s="60"/>
      <c r="ACM1768" s="60"/>
      <c r="ACN1768" s="60"/>
      <c r="ACO1768" s="60"/>
      <c r="ACP1768" s="60"/>
      <c r="ACQ1768" s="60"/>
      <c r="ACR1768" s="60"/>
      <c r="ACS1768" s="60"/>
      <c r="ACT1768" s="60"/>
      <c r="ACU1768" s="60"/>
      <c r="ACV1768" s="60"/>
      <c r="ACW1768" s="60"/>
      <c r="ACX1768" s="60"/>
      <c r="ACY1768" s="60">
        <v>1.02316496782602</v>
      </c>
      <c r="ACZ1768" s="60"/>
      <c r="ADA1768" s="60"/>
      <c r="ADB1768" s="60"/>
      <c r="ADC1768" s="60"/>
      <c r="ADD1768" s="60"/>
      <c r="ADE1768" s="60"/>
    </row>
    <row r="1769" spans="760:785" x14ac:dyDescent="0.25">
      <c r="ACF1769" s="60"/>
      <c r="ACG1769" s="60"/>
      <c r="ACH1769" s="60"/>
      <c r="ACI1769" s="60"/>
      <c r="ACJ1769" s="60"/>
      <c r="ACK1769" s="60"/>
      <c r="ACL1769" s="60"/>
      <c r="ACM1769" s="60"/>
      <c r="ACN1769" s="60"/>
      <c r="ACO1769" s="60"/>
      <c r="ACP1769" s="60"/>
      <c r="ACQ1769" s="60"/>
      <c r="ACR1769" s="60"/>
      <c r="ACS1769" s="60"/>
      <c r="ACT1769" s="60"/>
      <c r="ACU1769" s="60"/>
      <c r="ACV1769" s="60"/>
      <c r="ACW1769" s="60"/>
      <c r="ACX1769" s="60"/>
      <c r="ACY1769" s="60">
        <v>1.0231629736046599</v>
      </c>
      <c r="ACZ1769" s="60"/>
      <c r="ADA1769" s="60"/>
      <c r="ADB1769" s="60"/>
      <c r="ADC1769" s="60"/>
      <c r="ADD1769" s="60"/>
      <c r="ADE1769" s="60"/>
    </row>
    <row r="1770" spans="760:785" x14ac:dyDescent="0.25">
      <c r="ACF1770" s="60"/>
      <c r="ACG1770" s="60"/>
      <c r="ACH1770" s="60"/>
      <c r="ACI1770" s="60"/>
      <c r="ACJ1770" s="60"/>
      <c r="ACK1770" s="60"/>
      <c r="ACL1770" s="60"/>
      <c r="ACM1770" s="60"/>
      <c r="ACN1770" s="60"/>
      <c r="ACO1770" s="60"/>
      <c r="ACP1770" s="60"/>
      <c r="ACQ1770" s="60"/>
      <c r="ACR1770" s="60"/>
      <c r="ACS1770" s="60"/>
      <c r="ACT1770" s="60"/>
      <c r="ACU1770" s="60"/>
      <c r="ACV1770" s="60"/>
      <c r="ACW1770" s="60"/>
      <c r="ACX1770" s="60"/>
      <c r="ACY1770" s="60">
        <v>1.0231258974006701</v>
      </c>
      <c r="ACZ1770" s="60"/>
      <c r="ADA1770" s="60"/>
      <c r="ADB1770" s="60"/>
      <c r="ADC1770" s="60"/>
      <c r="ADD1770" s="60"/>
      <c r="ADE1770" s="60"/>
    </row>
    <row r="1771" spans="760:785" x14ac:dyDescent="0.25">
      <c r="ACF1771" s="60"/>
      <c r="ACG1771" s="60"/>
      <c r="ACH1771" s="60"/>
      <c r="ACI1771" s="60"/>
      <c r="ACJ1771" s="60"/>
      <c r="ACK1771" s="60"/>
      <c r="ACL1771" s="60"/>
      <c r="ACM1771" s="60"/>
      <c r="ACN1771" s="60"/>
      <c r="ACO1771" s="60"/>
      <c r="ACP1771" s="60"/>
      <c r="ACQ1771" s="60"/>
      <c r="ACR1771" s="60"/>
      <c r="ACS1771" s="60"/>
      <c r="ACT1771" s="60"/>
      <c r="ACU1771" s="60"/>
      <c r="ACV1771" s="60"/>
      <c r="ACW1771" s="60"/>
      <c r="ACX1771" s="60"/>
      <c r="ACY1771" s="60">
        <v>1.0231173151658499</v>
      </c>
      <c r="ACZ1771" s="60"/>
      <c r="ADA1771" s="60"/>
      <c r="ADB1771" s="60"/>
      <c r="ADC1771" s="60"/>
      <c r="ADD1771" s="60"/>
      <c r="ADE1771" s="60"/>
    </row>
    <row r="1772" spans="760:785" x14ac:dyDescent="0.25">
      <c r="ACF1772" s="60"/>
      <c r="ACG1772" s="60"/>
      <c r="ACH1772" s="60"/>
      <c r="ACI1772" s="60"/>
      <c r="ACJ1772" s="60"/>
      <c r="ACK1772" s="60"/>
      <c r="ACL1772" s="60"/>
      <c r="ACM1772" s="60"/>
      <c r="ACN1772" s="60"/>
      <c r="ACO1772" s="60"/>
      <c r="ACP1772" s="60"/>
      <c r="ACQ1772" s="60"/>
      <c r="ACR1772" s="60"/>
      <c r="ACS1772" s="60"/>
      <c r="ACT1772" s="60"/>
      <c r="ACU1772" s="60"/>
      <c r="ACV1772" s="60"/>
      <c r="ACW1772" s="60"/>
      <c r="ACX1772" s="60"/>
      <c r="ACY1772" s="60">
        <v>1.02311233148597</v>
      </c>
      <c r="ACZ1772" s="60"/>
      <c r="ADA1772" s="60"/>
      <c r="ADB1772" s="60"/>
      <c r="ADC1772" s="60"/>
      <c r="ADD1772" s="60"/>
      <c r="ADE1772" s="60"/>
    </row>
    <row r="1773" spans="760:785" x14ac:dyDescent="0.25">
      <c r="ACF1773" s="60"/>
      <c r="ACG1773" s="60"/>
      <c r="ACH1773" s="60"/>
      <c r="ACI1773" s="60"/>
      <c r="ACJ1773" s="60"/>
      <c r="ACK1773" s="60"/>
      <c r="ACL1773" s="60"/>
      <c r="ACM1773" s="60"/>
      <c r="ACN1773" s="60"/>
      <c r="ACO1773" s="60"/>
      <c r="ACP1773" s="60"/>
      <c r="ACQ1773" s="60"/>
      <c r="ACR1773" s="60"/>
      <c r="ACS1773" s="60"/>
      <c r="ACT1773" s="60"/>
      <c r="ACU1773" s="60"/>
      <c r="ACV1773" s="60"/>
      <c r="ACW1773" s="60"/>
      <c r="ACX1773" s="60"/>
      <c r="ACY1773" s="60">
        <v>1.02308035449884</v>
      </c>
      <c r="ACZ1773" s="60"/>
      <c r="ADA1773" s="60"/>
      <c r="ADB1773" s="60"/>
      <c r="ADC1773" s="60"/>
      <c r="ADD1773" s="60"/>
      <c r="ADE1773" s="60"/>
    </row>
    <row r="1774" spans="760:785" x14ac:dyDescent="0.25">
      <c r="ACF1774" s="60"/>
      <c r="ACG1774" s="60"/>
      <c r="ACH1774" s="60"/>
      <c r="ACI1774" s="60"/>
      <c r="ACJ1774" s="60"/>
      <c r="ACK1774" s="60"/>
      <c r="ACL1774" s="60"/>
      <c r="ACM1774" s="60"/>
      <c r="ACN1774" s="60"/>
      <c r="ACO1774" s="60"/>
      <c r="ACP1774" s="60"/>
      <c r="ACQ1774" s="60"/>
      <c r="ACR1774" s="60"/>
      <c r="ACS1774" s="60"/>
      <c r="ACT1774" s="60"/>
      <c r="ACU1774" s="60"/>
      <c r="ACV1774" s="60"/>
      <c r="ACW1774" s="60"/>
      <c r="ACX1774" s="60"/>
      <c r="ACY1774" s="60">
        <v>1.0230768849057199</v>
      </c>
      <c r="ACZ1774" s="60"/>
      <c r="ADA1774" s="60"/>
      <c r="ADB1774" s="60"/>
      <c r="ADC1774" s="60"/>
      <c r="ADD1774" s="60"/>
      <c r="ADE1774" s="60"/>
    </row>
    <row r="1775" spans="760:785" x14ac:dyDescent="0.25">
      <c r="ACF1775" s="60"/>
      <c r="ACG1775" s="60"/>
      <c r="ACH1775" s="60"/>
      <c r="ACI1775" s="60"/>
      <c r="ACJ1775" s="60"/>
      <c r="ACK1775" s="60"/>
      <c r="ACL1775" s="60"/>
      <c r="ACM1775" s="60"/>
      <c r="ACN1775" s="60"/>
      <c r="ACO1775" s="60"/>
      <c r="ACP1775" s="60"/>
      <c r="ACQ1775" s="60"/>
      <c r="ACR1775" s="60"/>
      <c r="ACS1775" s="60"/>
      <c r="ACT1775" s="60"/>
      <c r="ACU1775" s="60"/>
      <c r="ACV1775" s="60"/>
      <c r="ACW1775" s="60"/>
      <c r="ACX1775" s="60"/>
      <c r="ACY1775" s="60">
        <v>1.02306690193122</v>
      </c>
      <c r="ACZ1775" s="60"/>
      <c r="ADA1775" s="60"/>
      <c r="ADB1775" s="60"/>
      <c r="ADC1775" s="60"/>
      <c r="ADD1775" s="60"/>
      <c r="ADE1775" s="60"/>
    </row>
    <row r="1776" spans="760:785" x14ac:dyDescent="0.25">
      <c r="ACF1776" s="60"/>
      <c r="ACG1776" s="60"/>
      <c r="ACH1776" s="60"/>
      <c r="ACI1776" s="60"/>
      <c r="ACJ1776" s="60"/>
      <c r="ACK1776" s="60"/>
      <c r="ACL1776" s="60"/>
      <c r="ACM1776" s="60"/>
      <c r="ACN1776" s="60"/>
      <c r="ACO1776" s="60"/>
      <c r="ACP1776" s="60"/>
      <c r="ACQ1776" s="60"/>
      <c r="ACR1776" s="60"/>
      <c r="ACS1776" s="60"/>
      <c r="ACT1776" s="60"/>
      <c r="ACU1776" s="60"/>
      <c r="ACV1776" s="60"/>
      <c r="ACW1776" s="60"/>
      <c r="ACX1776" s="60"/>
      <c r="ACY1776" s="60">
        <v>1.02302645713764</v>
      </c>
      <c r="ACZ1776" s="60"/>
      <c r="ADA1776" s="60"/>
      <c r="ADB1776" s="60"/>
      <c r="ADC1776" s="60"/>
      <c r="ADD1776" s="60"/>
      <c r="ADE1776" s="60"/>
    </row>
    <row r="1777" spans="760:785" x14ac:dyDescent="0.25">
      <c r="ACF1777" s="60"/>
      <c r="ACG1777" s="60"/>
      <c r="ACH1777" s="60"/>
      <c r="ACI1777" s="60"/>
      <c r="ACJ1777" s="60"/>
      <c r="ACK1777" s="60"/>
      <c r="ACL1777" s="60"/>
      <c r="ACM1777" s="60"/>
      <c r="ACN1777" s="60"/>
      <c r="ACO1777" s="60"/>
      <c r="ACP1777" s="60"/>
      <c r="ACQ1777" s="60"/>
      <c r="ACR1777" s="60"/>
      <c r="ACS1777" s="60"/>
      <c r="ACT1777" s="60"/>
      <c r="ACU1777" s="60"/>
      <c r="ACV1777" s="60"/>
      <c r="ACW1777" s="60"/>
      <c r="ACX1777" s="60"/>
      <c r="ACY1777" s="60">
        <v>1.0230238804907701</v>
      </c>
      <c r="ACZ1777" s="60"/>
      <c r="ADA1777" s="60"/>
      <c r="ADB1777" s="60"/>
      <c r="ADC1777" s="60"/>
      <c r="ADD1777" s="60"/>
      <c r="ADE1777" s="60"/>
    </row>
    <row r="1778" spans="760:785" x14ac:dyDescent="0.25">
      <c r="ACF1778" s="60"/>
      <c r="ACG1778" s="60"/>
      <c r="ACH1778" s="60"/>
      <c r="ACI1778" s="60"/>
      <c r="ACJ1778" s="60"/>
      <c r="ACK1778" s="60"/>
      <c r="ACL1778" s="60"/>
      <c r="ACM1778" s="60"/>
      <c r="ACN1778" s="60"/>
      <c r="ACO1778" s="60"/>
      <c r="ACP1778" s="60"/>
      <c r="ACQ1778" s="60"/>
      <c r="ACR1778" s="60"/>
      <c r="ACS1778" s="60"/>
      <c r="ACT1778" s="60"/>
      <c r="ACU1778" s="60"/>
      <c r="ACV1778" s="60"/>
      <c r="ACW1778" s="60"/>
      <c r="ACX1778" s="60"/>
      <c r="ACY1778" s="60">
        <v>1.02302325209055</v>
      </c>
      <c r="ACZ1778" s="60"/>
      <c r="ADA1778" s="60"/>
      <c r="ADB1778" s="60"/>
      <c r="ADC1778" s="60"/>
      <c r="ADD1778" s="60"/>
      <c r="ADE1778" s="60"/>
    </row>
    <row r="1779" spans="760:785" x14ac:dyDescent="0.25">
      <c r="ACF1779" s="60"/>
      <c r="ACG1779" s="60"/>
      <c r="ACH1779" s="60"/>
      <c r="ACI1779" s="60"/>
      <c r="ACJ1779" s="60"/>
      <c r="ACK1779" s="60"/>
      <c r="ACL1779" s="60"/>
      <c r="ACM1779" s="60"/>
      <c r="ACN1779" s="60"/>
      <c r="ACO1779" s="60"/>
      <c r="ACP1779" s="60"/>
      <c r="ACQ1779" s="60"/>
      <c r="ACR1779" s="60"/>
      <c r="ACS1779" s="60"/>
      <c r="ACT1779" s="60"/>
      <c r="ACU1779" s="60"/>
      <c r="ACV1779" s="60"/>
      <c r="ACW1779" s="60"/>
      <c r="ACX1779" s="60"/>
      <c r="ACY1779" s="60">
        <v>1.02300126379712</v>
      </c>
      <c r="ACZ1779" s="60"/>
      <c r="ADA1779" s="60"/>
      <c r="ADB1779" s="60"/>
      <c r="ADC1779" s="60"/>
      <c r="ADD1779" s="60"/>
      <c r="ADE1779" s="60"/>
    </row>
    <row r="1780" spans="760:785" x14ac:dyDescent="0.25">
      <c r="ACF1780" s="60"/>
      <c r="ACG1780" s="60"/>
      <c r="ACH1780" s="60"/>
      <c r="ACI1780" s="60"/>
      <c r="ACJ1780" s="60"/>
      <c r="ACK1780" s="60"/>
      <c r="ACL1780" s="60"/>
      <c r="ACM1780" s="60"/>
      <c r="ACN1780" s="60"/>
      <c r="ACO1780" s="60"/>
      <c r="ACP1780" s="60"/>
      <c r="ACQ1780" s="60"/>
      <c r="ACR1780" s="60"/>
      <c r="ACS1780" s="60"/>
      <c r="ACT1780" s="60"/>
      <c r="ACU1780" s="60"/>
      <c r="ACV1780" s="60"/>
      <c r="ACW1780" s="60"/>
      <c r="ACX1780" s="60"/>
      <c r="ACY1780" s="60">
        <v>1.02295239437234</v>
      </c>
      <c r="ACZ1780" s="60"/>
      <c r="ADA1780" s="60"/>
      <c r="ADB1780" s="60"/>
      <c r="ADC1780" s="60"/>
      <c r="ADD1780" s="60"/>
      <c r="ADE1780" s="60"/>
    </row>
    <row r="1781" spans="760:785" x14ac:dyDescent="0.25">
      <c r="ACF1781" s="60"/>
      <c r="ACG1781" s="60"/>
      <c r="ACH1781" s="60"/>
      <c r="ACI1781" s="60"/>
      <c r="ACJ1781" s="60"/>
      <c r="ACK1781" s="60"/>
      <c r="ACL1781" s="60"/>
      <c r="ACM1781" s="60"/>
      <c r="ACN1781" s="60"/>
      <c r="ACO1781" s="60"/>
      <c r="ACP1781" s="60"/>
      <c r="ACQ1781" s="60"/>
      <c r="ACR1781" s="60"/>
      <c r="ACS1781" s="60"/>
      <c r="ACT1781" s="60"/>
      <c r="ACU1781" s="60"/>
      <c r="ACV1781" s="60"/>
      <c r="ACW1781" s="60"/>
      <c r="ACX1781" s="60"/>
      <c r="ACY1781" s="60">
        <v>1.0229512452311</v>
      </c>
      <c r="ACZ1781" s="60"/>
      <c r="ADA1781" s="60"/>
      <c r="ADB1781" s="60"/>
      <c r="ADC1781" s="60"/>
      <c r="ADD1781" s="60"/>
      <c r="ADE1781" s="60"/>
    </row>
    <row r="1782" spans="760:785" x14ac:dyDescent="0.25">
      <c r="ACF1782" s="60"/>
      <c r="ACG1782" s="60"/>
      <c r="ACH1782" s="60"/>
      <c r="ACI1782" s="60"/>
      <c r="ACJ1782" s="60"/>
      <c r="ACK1782" s="60"/>
      <c r="ACL1782" s="60"/>
      <c r="ACM1782" s="60"/>
      <c r="ACN1782" s="60"/>
      <c r="ACO1782" s="60"/>
      <c r="ACP1782" s="60"/>
      <c r="ACQ1782" s="60"/>
      <c r="ACR1782" s="60"/>
      <c r="ACS1782" s="60"/>
      <c r="ACT1782" s="60"/>
      <c r="ACU1782" s="60"/>
      <c r="ACV1782" s="60"/>
      <c r="ACW1782" s="60"/>
      <c r="ACX1782" s="60"/>
      <c r="ACY1782" s="60">
        <v>1.02294545742261</v>
      </c>
      <c r="ACZ1782" s="60"/>
      <c r="ADA1782" s="60"/>
      <c r="ADB1782" s="60"/>
      <c r="ADC1782" s="60"/>
      <c r="ADD1782" s="60"/>
      <c r="ADE1782" s="60"/>
    </row>
    <row r="1783" spans="760:785" x14ac:dyDescent="0.25">
      <c r="ACF1783" s="60"/>
      <c r="ACG1783" s="60"/>
      <c r="ACH1783" s="60"/>
      <c r="ACI1783" s="60"/>
      <c r="ACJ1783" s="60"/>
      <c r="ACK1783" s="60"/>
      <c r="ACL1783" s="60"/>
      <c r="ACM1783" s="60"/>
      <c r="ACN1783" s="60"/>
      <c r="ACO1783" s="60"/>
      <c r="ACP1783" s="60"/>
      <c r="ACQ1783" s="60"/>
      <c r="ACR1783" s="60"/>
      <c r="ACS1783" s="60"/>
      <c r="ACT1783" s="60"/>
      <c r="ACU1783" s="60"/>
      <c r="ACV1783" s="60"/>
      <c r="ACW1783" s="60"/>
      <c r="ACX1783" s="60"/>
      <c r="ACY1783" s="60">
        <v>1.02293017009725</v>
      </c>
      <c r="ACZ1783" s="60"/>
      <c r="ADA1783" s="60"/>
      <c r="ADB1783" s="60"/>
      <c r="ADC1783" s="60"/>
      <c r="ADD1783" s="60"/>
      <c r="ADE1783" s="60"/>
    </row>
    <row r="1784" spans="760:785" x14ac:dyDescent="0.25">
      <c r="ACF1784" s="60"/>
      <c r="ACG1784" s="60"/>
      <c r="ACH1784" s="60"/>
      <c r="ACI1784" s="60"/>
      <c r="ACJ1784" s="60"/>
      <c r="ACK1784" s="60"/>
      <c r="ACL1784" s="60"/>
      <c r="ACM1784" s="60"/>
      <c r="ACN1784" s="60"/>
      <c r="ACO1784" s="60"/>
      <c r="ACP1784" s="60"/>
      <c r="ACQ1784" s="60"/>
      <c r="ACR1784" s="60"/>
      <c r="ACS1784" s="60"/>
      <c r="ACT1784" s="60"/>
      <c r="ACU1784" s="60"/>
      <c r="ACV1784" s="60"/>
      <c r="ACW1784" s="60"/>
      <c r="ACX1784" s="60"/>
      <c r="ACY1784" s="60">
        <v>1.0228972042822999</v>
      </c>
      <c r="ACZ1784" s="60"/>
      <c r="ADA1784" s="60"/>
      <c r="ADB1784" s="60"/>
      <c r="ADC1784" s="60"/>
      <c r="ADD1784" s="60"/>
      <c r="ADE1784" s="60"/>
    </row>
    <row r="1785" spans="760:785" x14ac:dyDescent="0.25">
      <c r="ACF1785" s="60"/>
      <c r="ACG1785" s="60"/>
      <c r="ACH1785" s="60"/>
      <c r="ACI1785" s="60"/>
      <c r="ACJ1785" s="60"/>
      <c r="ACK1785" s="60"/>
      <c r="ACL1785" s="60"/>
      <c r="ACM1785" s="60"/>
      <c r="ACN1785" s="60"/>
      <c r="ACO1785" s="60"/>
      <c r="ACP1785" s="60"/>
      <c r="ACQ1785" s="60"/>
      <c r="ACR1785" s="60"/>
      <c r="ACS1785" s="60"/>
      <c r="ACT1785" s="60"/>
      <c r="ACU1785" s="60"/>
      <c r="ACV1785" s="60"/>
      <c r="ACW1785" s="60"/>
      <c r="ACX1785" s="60"/>
      <c r="ACY1785" s="60">
        <v>1.02289554183625</v>
      </c>
      <c r="ACZ1785" s="60"/>
      <c r="ADA1785" s="60"/>
      <c r="ADB1785" s="60"/>
      <c r="ADC1785" s="60"/>
      <c r="ADD1785" s="60"/>
      <c r="ADE1785" s="60"/>
    </row>
    <row r="1786" spans="760:785" x14ac:dyDescent="0.25">
      <c r="ACF1786" s="60"/>
      <c r="ACG1786" s="60"/>
      <c r="ACH1786" s="60"/>
      <c r="ACI1786" s="60"/>
      <c r="ACJ1786" s="60"/>
      <c r="ACK1786" s="60"/>
      <c r="ACL1786" s="60"/>
      <c r="ACM1786" s="60"/>
      <c r="ACN1786" s="60"/>
      <c r="ACO1786" s="60"/>
      <c r="ACP1786" s="60"/>
      <c r="ACQ1786" s="60"/>
      <c r="ACR1786" s="60"/>
      <c r="ACS1786" s="60"/>
      <c r="ACT1786" s="60"/>
      <c r="ACU1786" s="60"/>
      <c r="ACV1786" s="60"/>
      <c r="ACW1786" s="60"/>
      <c r="ACX1786" s="60"/>
      <c r="ACY1786" s="60">
        <v>1.0228912548248501</v>
      </c>
      <c r="ACZ1786" s="60"/>
      <c r="ADA1786" s="60"/>
      <c r="ADB1786" s="60"/>
      <c r="ADC1786" s="60"/>
      <c r="ADD1786" s="60"/>
      <c r="ADE1786" s="60"/>
    </row>
    <row r="1787" spans="760:785" x14ac:dyDescent="0.25">
      <c r="ACF1787" s="60"/>
      <c r="ACG1787" s="60"/>
      <c r="ACH1787" s="60"/>
      <c r="ACI1787" s="60"/>
      <c r="ACJ1787" s="60"/>
      <c r="ACK1787" s="60"/>
      <c r="ACL1787" s="60"/>
      <c r="ACM1787" s="60"/>
      <c r="ACN1787" s="60"/>
      <c r="ACO1787" s="60"/>
      <c r="ACP1787" s="60"/>
      <c r="ACQ1787" s="60"/>
      <c r="ACR1787" s="60"/>
      <c r="ACS1787" s="60"/>
      <c r="ACT1787" s="60"/>
      <c r="ACU1787" s="60"/>
      <c r="ACV1787" s="60"/>
      <c r="ACW1787" s="60"/>
      <c r="ACX1787" s="60"/>
      <c r="ACY1787" s="60">
        <v>1.02288278579367</v>
      </c>
      <c r="ACZ1787" s="60"/>
      <c r="ADA1787" s="60"/>
      <c r="ADB1787" s="60"/>
      <c r="ADC1787" s="60"/>
      <c r="ADD1787" s="60"/>
      <c r="ADE1787" s="60"/>
    </row>
    <row r="1788" spans="760:785" x14ac:dyDescent="0.25">
      <c r="ACF1788" s="60"/>
      <c r="ACG1788" s="60"/>
      <c r="ACH1788" s="60"/>
      <c r="ACI1788" s="60"/>
      <c r="ACJ1788" s="60"/>
      <c r="ACK1788" s="60"/>
      <c r="ACL1788" s="60"/>
      <c r="ACM1788" s="60"/>
      <c r="ACN1788" s="60"/>
      <c r="ACO1788" s="60"/>
      <c r="ACP1788" s="60"/>
      <c r="ACQ1788" s="60"/>
      <c r="ACR1788" s="60"/>
      <c r="ACS1788" s="60"/>
      <c r="ACT1788" s="60"/>
      <c r="ACU1788" s="60"/>
      <c r="ACV1788" s="60"/>
      <c r="ACW1788" s="60"/>
      <c r="ACX1788" s="60"/>
      <c r="ACY1788" s="60">
        <v>1.02287289719876</v>
      </c>
      <c r="ACZ1788" s="60"/>
      <c r="ADA1788" s="60"/>
      <c r="ADB1788" s="60"/>
      <c r="ADC1788" s="60"/>
      <c r="ADD1788" s="60"/>
      <c r="ADE1788" s="60"/>
    </row>
    <row r="1789" spans="760:785" x14ac:dyDescent="0.25">
      <c r="ACF1789" s="60"/>
      <c r="ACG1789" s="60"/>
      <c r="ACH1789" s="60"/>
      <c r="ACI1789" s="60"/>
      <c r="ACJ1789" s="60"/>
      <c r="ACK1789" s="60"/>
      <c r="ACL1789" s="60"/>
      <c r="ACM1789" s="60"/>
      <c r="ACN1789" s="60"/>
      <c r="ACO1789" s="60"/>
      <c r="ACP1789" s="60"/>
      <c r="ACQ1789" s="60"/>
      <c r="ACR1789" s="60"/>
      <c r="ACS1789" s="60"/>
      <c r="ACT1789" s="60"/>
      <c r="ACU1789" s="60"/>
      <c r="ACV1789" s="60"/>
      <c r="ACW1789" s="60"/>
      <c r="ACX1789" s="60"/>
      <c r="ACY1789" s="60">
        <v>1.02282886586947</v>
      </c>
      <c r="ACZ1789" s="60"/>
      <c r="ADA1789" s="60"/>
      <c r="ADB1789" s="60"/>
      <c r="ADC1789" s="60"/>
      <c r="ADD1789" s="60"/>
      <c r="ADE1789" s="60"/>
    </row>
    <row r="1790" spans="760:785" x14ac:dyDescent="0.25">
      <c r="ACF1790" s="60"/>
      <c r="ACG1790" s="60"/>
      <c r="ACH1790" s="60"/>
      <c r="ACI1790" s="60"/>
      <c r="ACJ1790" s="60"/>
      <c r="ACK1790" s="60"/>
      <c r="ACL1790" s="60"/>
      <c r="ACM1790" s="60"/>
      <c r="ACN1790" s="60"/>
      <c r="ACO1790" s="60"/>
      <c r="ACP1790" s="60"/>
      <c r="ACQ1790" s="60"/>
      <c r="ACR1790" s="60"/>
      <c r="ACS1790" s="60"/>
      <c r="ACT1790" s="60"/>
      <c r="ACU1790" s="60"/>
      <c r="ACV1790" s="60"/>
      <c r="ACW1790" s="60"/>
      <c r="ACX1790" s="60"/>
      <c r="ACY1790" s="60">
        <v>1.0227377667173301</v>
      </c>
      <c r="ACZ1790" s="60"/>
      <c r="ADA1790" s="60"/>
      <c r="ADB1790" s="60"/>
      <c r="ADC1790" s="60"/>
      <c r="ADD1790" s="60"/>
      <c r="ADE1790" s="60"/>
    </row>
    <row r="1791" spans="760:785" x14ac:dyDescent="0.25">
      <c r="ACF1791" s="60"/>
      <c r="ACG1791" s="60"/>
      <c r="ACH1791" s="60"/>
      <c r="ACI1791" s="60"/>
      <c r="ACJ1791" s="60"/>
      <c r="ACK1791" s="60"/>
      <c r="ACL1791" s="60"/>
      <c r="ACM1791" s="60"/>
      <c r="ACN1791" s="60"/>
      <c r="ACO1791" s="60"/>
      <c r="ACP1791" s="60"/>
      <c r="ACQ1791" s="60"/>
      <c r="ACR1791" s="60"/>
      <c r="ACS1791" s="60"/>
      <c r="ACT1791" s="60"/>
      <c r="ACU1791" s="60"/>
      <c r="ACV1791" s="60"/>
      <c r="ACW1791" s="60"/>
      <c r="ACX1791" s="60"/>
      <c r="ACY1791" s="60">
        <v>1.02271564237076</v>
      </c>
      <c r="ACZ1791" s="60"/>
      <c r="ADA1791" s="60"/>
      <c r="ADB1791" s="60"/>
      <c r="ADC1791" s="60"/>
      <c r="ADD1791" s="60"/>
      <c r="ADE1791" s="60"/>
    </row>
    <row r="1792" spans="760:785" x14ac:dyDescent="0.25">
      <c r="ACF1792" s="60"/>
      <c r="ACG1792" s="60"/>
      <c r="ACH1792" s="60"/>
      <c r="ACI1792" s="60"/>
      <c r="ACJ1792" s="60"/>
      <c r="ACK1792" s="60"/>
      <c r="ACL1792" s="60"/>
      <c r="ACM1792" s="60"/>
      <c r="ACN1792" s="60"/>
      <c r="ACO1792" s="60"/>
      <c r="ACP1792" s="60"/>
      <c r="ACQ1792" s="60"/>
      <c r="ACR1792" s="60"/>
      <c r="ACS1792" s="60"/>
      <c r="ACT1792" s="60"/>
      <c r="ACU1792" s="60"/>
      <c r="ACV1792" s="60"/>
      <c r="ACW1792" s="60"/>
      <c r="ACX1792" s="60"/>
      <c r="ACY1792" s="60">
        <v>1.02266208185531</v>
      </c>
      <c r="ACZ1792" s="60"/>
      <c r="ADA1792" s="60"/>
      <c r="ADB1792" s="60"/>
      <c r="ADC1792" s="60"/>
      <c r="ADD1792" s="60"/>
      <c r="ADE1792" s="60"/>
    </row>
    <row r="1793" spans="760:785" x14ac:dyDescent="0.25">
      <c r="ACF1793" s="60"/>
      <c r="ACG1793" s="60"/>
      <c r="ACH1793" s="60"/>
      <c r="ACI1793" s="60"/>
      <c r="ACJ1793" s="60"/>
      <c r="ACK1793" s="60"/>
      <c r="ACL1793" s="60"/>
      <c r="ACM1793" s="60"/>
      <c r="ACN1793" s="60"/>
      <c r="ACO1793" s="60"/>
      <c r="ACP1793" s="60"/>
      <c r="ACQ1793" s="60"/>
      <c r="ACR1793" s="60"/>
      <c r="ACS1793" s="60"/>
      <c r="ACT1793" s="60"/>
      <c r="ACU1793" s="60"/>
      <c r="ACV1793" s="60"/>
      <c r="ACW1793" s="60"/>
      <c r="ACX1793" s="60"/>
      <c r="ACY1793" s="60">
        <v>1.02265791511549</v>
      </c>
      <c r="ACZ1793" s="60"/>
      <c r="ADA1793" s="60"/>
      <c r="ADB1793" s="60"/>
      <c r="ADC1793" s="60"/>
      <c r="ADD1793" s="60"/>
      <c r="ADE1793" s="60"/>
    </row>
    <row r="1794" spans="760:785" x14ac:dyDescent="0.25">
      <c r="ACF1794" s="60"/>
      <c r="ACG1794" s="60"/>
      <c r="ACH1794" s="60"/>
      <c r="ACI1794" s="60"/>
      <c r="ACJ1794" s="60"/>
      <c r="ACK1794" s="60"/>
      <c r="ACL1794" s="60"/>
      <c r="ACM1794" s="60"/>
      <c r="ACN1794" s="60"/>
      <c r="ACO1794" s="60"/>
      <c r="ACP1794" s="60"/>
      <c r="ACQ1794" s="60"/>
      <c r="ACR1794" s="60"/>
      <c r="ACS1794" s="60"/>
      <c r="ACT1794" s="60"/>
      <c r="ACU1794" s="60"/>
      <c r="ACV1794" s="60"/>
      <c r="ACW1794" s="60"/>
      <c r="ACX1794" s="60"/>
      <c r="ACY1794" s="60">
        <v>1.02265410342754</v>
      </c>
      <c r="ACZ1794" s="60"/>
      <c r="ADA1794" s="60"/>
      <c r="ADB1794" s="60"/>
      <c r="ADC1794" s="60"/>
      <c r="ADD1794" s="60"/>
      <c r="ADE1794" s="60"/>
    </row>
    <row r="1795" spans="760:785" x14ac:dyDescent="0.25">
      <c r="ACF1795" s="60"/>
      <c r="ACG1795" s="60"/>
      <c r="ACH1795" s="60"/>
      <c r="ACI1795" s="60"/>
      <c r="ACJ1795" s="60"/>
      <c r="ACK1795" s="60"/>
      <c r="ACL1795" s="60"/>
      <c r="ACM1795" s="60"/>
      <c r="ACN1795" s="60"/>
      <c r="ACO1795" s="60"/>
      <c r="ACP1795" s="60"/>
      <c r="ACQ1795" s="60"/>
      <c r="ACR1795" s="60"/>
      <c r="ACS1795" s="60"/>
      <c r="ACT1795" s="60"/>
      <c r="ACU1795" s="60"/>
      <c r="ACV1795" s="60"/>
      <c r="ACW1795" s="60"/>
      <c r="ACX1795" s="60"/>
      <c r="ACY1795" s="60">
        <v>1.02263051021998</v>
      </c>
      <c r="ACZ1795" s="60"/>
      <c r="ADA1795" s="60"/>
      <c r="ADB1795" s="60"/>
      <c r="ADC1795" s="60"/>
      <c r="ADD1795" s="60"/>
      <c r="ADE1795" s="60"/>
    </row>
    <row r="1796" spans="760:785" x14ac:dyDescent="0.25">
      <c r="ACF1796" s="60"/>
      <c r="ACG1796" s="60"/>
      <c r="ACH1796" s="60"/>
      <c r="ACI1796" s="60"/>
      <c r="ACJ1796" s="60"/>
      <c r="ACK1796" s="60"/>
      <c r="ACL1796" s="60"/>
      <c r="ACM1796" s="60"/>
      <c r="ACN1796" s="60"/>
      <c r="ACO1796" s="60"/>
      <c r="ACP1796" s="60"/>
      <c r="ACQ1796" s="60"/>
      <c r="ACR1796" s="60"/>
      <c r="ACS1796" s="60"/>
      <c r="ACT1796" s="60"/>
      <c r="ACU1796" s="60"/>
      <c r="ACV1796" s="60"/>
      <c r="ACW1796" s="60"/>
      <c r="ACX1796" s="60"/>
      <c r="ACY1796" s="60">
        <v>1.02261563866866</v>
      </c>
      <c r="ACZ1796" s="60"/>
      <c r="ADA1796" s="60"/>
      <c r="ADB1796" s="60"/>
      <c r="ADC1796" s="60"/>
      <c r="ADD1796" s="60"/>
      <c r="ADE1796" s="60"/>
    </row>
    <row r="1797" spans="760:785" x14ac:dyDescent="0.25">
      <c r="ACF1797" s="60"/>
      <c r="ACG1797" s="60"/>
      <c r="ACH1797" s="60"/>
      <c r="ACI1797" s="60"/>
      <c r="ACJ1797" s="60"/>
      <c r="ACK1797" s="60"/>
      <c r="ACL1797" s="60"/>
      <c r="ACM1797" s="60"/>
      <c r="ACN1797" s="60"/>
      <c r="ACO1797" s="60"/>
      <c r="ACP1797" s="60"/>
      <c r="ACQ1797" s="60"/>
      <c r="ACR1797" s="60"/>
      <c r="ACS1797" s="60"/>
      <c r="ACT1797" s="60"/>
      <c r="ACU1797" s="60"/>
      <c r="ACV1797" s="60"/>
      <c r="ACW1797" s="60"/>
      <c r="ACX1797" s="60"/>
      <c r="ACY1797" s="60">
        <v>1.02261213190603</v>
      </c>
      <c r="ACZ1797" s="60"/>
      <c r="ADA1797" s="60"/>
      <c r="ADB1797" s="60"/>
      <c r="ADC1797" s="60"/>
      <c r="ADD1797" s="60"/>
      <c r="ADE1797" s="60"/>
    </row>
    <row r="1798" spans="760:785" x14ac:dyDescent="0.25">
      <c r="ACF1798" s="60"/>
      <c r="ACG1798" s="60"/>
      <c r="ACH1798" s="60"/>
      <c r="ACI1798" s="60"/>
      <c r="ACJ1798" s="60"/>
      <c r="ACK1798" s="60"/>
      <c r="ACL1798" s="60"/>
      <c r="ACM1798" s="60"/>
      <c r="ACN1798" s="60"/>
      <c r="ACO1798" s="60"/>
      <c r="ACP1798" s="60"/>
      <c r="ACQ1798" s="60"/>
      <c r="ACR1798" s="60"/>
      <c r="ACS1798" s="60"/>
      <c r="ACT1798" s="60"/>
      <c r="ACU1798" s="60"/>
      <c r="ACV1798" s="60"/>
      <c r="ACW1798" s="60"/>
      <c r="ACX1798" s="60"/>
      <c r="ACY1798" s="60">
        <v>1.0226117117293501</v>
      </c>
      <c r="ACZ1798" s="60"/>
      <c r="ADA1798" s="60"/>
      <c r="ADB1798" s="60"/>
      <c r="ADC1798" s="60"/>
      <c r="ADD1798" s="60"/>
      <c r="ADE1798" s="60"/>
    </row>
    <row r="1799" spans="760:785" x14ac:dyDescent="0.25">
      <c r="ACF1799" s="60"/>
      <c r="ACG1799" s="60"/>
      <c r="ACH1799" s="60"/>
      <c r="ACI1799" s="60"/>
      <c r="ACJ1799" s="60"/>
      <c r="ACK1799" s="60"/>
      <c r="ACL1799" s="60"/>
      <c r="ACM1799" s="60"/>
      <c r="ACN1799" s="60"/>
      <c r="ACO1799" s="60"/>
      <c r="ACP1799" s="60"/>
      <c r="ACQ1799" s="60"/>
      <c r="ACR1799" s="60"/>
      <c r="ACS1799" s="60"/>
      <c r="ACT1799" s="60"/>
      <c r="ACU1799" s="60"/>
      <c r="ACV1799" s="60"/>
      <c r="ACW1799" s="60"/>
      <c r="ACX1799" s="60"/>
      <c r="ACY1799" s="60">
        <v>1.0225710282326399</v>
      </c>
      <c r="ACZ1799" s="60"/>
      <c r="ADA1799" s="60"/>
      <c r="ADB1799" s="60"/>
      <c r="ADC1799" s="60"/>
      <c r="ADD1799" s="60"/>
      <c r="ADE1799" s="60"/>
    </row>
    <row r="1800" spans="760:785" x14ac:dyDescent="0.25">
      <c r="ACF1800" s="60"/>
      <c r="ACG1800" s="60"/>
      <c r="ACH1800" s="60"/>
      <c r="ACI1800" s="60"/>
      <c r="ACJ1800" s="60"/>
      <c r="ACK1800" s="60"/>
      <c r="ACL1800" s="60"/>
      <c r="ACM1800" s="60"/>
      <c r="ACN1800" s="60"/>
      <c r="ACO1800" s="60"/>
      <c r="ACP1800" s="60"/>
      <c r="ACQ1800" s="60"/>
      <c r="ACR1800" s="60"/>
      <c r="ACS1800" s="60"/>
      <c r="ACT1800" s="60"/>
      <c r="ACU1800" s="60"/>
      <c r="ACV1800" s="60"/>
      <c r="ACW1800" s="60"/>
      <c r="ACX1800" s="60"/>
      <c r="ACY1800" s="60">
        <v>1.02256311078388</v>
      </c>
      <c r="ACZ1800" s="60"/>
      <c r="ADA1800" s="60"/>
      <c r="ADB1800" s="60"/>
      <c r="ADC1800" s="60"/>
      <c r="ADD1800" s="60"/>
      <c r="ADE1800" s="60"/>
    </row>
    <row r="1801" spans="760:785" x14ac:dyDescent="0.25">
      <c r="ACF1801" s="60"/>
      <c r="ACG1801" s="60"/>
      <c r="ACH1801" s="60"/>
      <c r="ACI1801" s="60"/>
      <c r="ACJ1801" s="60"/>
      <c r="ACK1801" s="60"/>
      <c r="ACL1801" s="60"/>
      <c r="ACM1801" s="60"/>
      <c r="ACN1801" s="60"/>
      <c r="ACO1801" s="60"/>
      <c r="ACP1801" s="60"/>
      <c r="ACQ1801" s="60"/>
      <c r="ACR1801" s="60"/>
      <c r="ACS1801" s="60"/>
      <c r="ACT1801" s="60"/>
      <c r="ACU1801" s="60"/>
      <c r="ACV1801" s="60"/>
      <c r="ACW1801" s="60"/>
      <c r="ACX1801" s="60"/>
      <c r="ACY1801" s="60">
        <v>1.0225571630956301</v>
      </c>
      <c r="ACZ1801" s="60"/>
      <c r="ADA1801" s="60"/>
      <c r="ADB1801" s="60"/>
      <c r="ADC1801" s="60"/>
      <c r="ADD1801" s="60"/>
      <c r="ADE1801" s="60"/>
    </row>
    <row r="1802" spans="760:785" x14ac:dyDescent="0.25">
      <c r="ACF1802" s="60"/>
      <c r="ACG1802" s="60"/>
      <c r="ACH1802" s="60"/>
      <c r="ACI1802" s="60"/>
      <c r="ACJ1802" s="60"/>
      <c r="ACK1802" s="60"/>
      <c r="ACL1802" s="60"/>
      <c r="ACM1802" s="60"/>
      <c r="ACN1802" s="60"/>
      <c r="ACO1802" s="60"/>
      <c r="ACP1802" s="60"/>
      <c r="ACQ1802" s="60"/>
      <c r="ACR1802" s="60"/>
      <c r="ACS1802" s="60"/>
      <c r="ACT1802" s="60"/>
      <c r="ACU1802" s="60"/>
      <c r="ACV1802" s="60"/>
      <c r="ACW1802" s="60"/>
      <c r="ACX1802" s="60"/>
      <c r="ACY1802" s="60">
        <v>1.02253422582988</v>
      </c>
      <c r="ACZ1802" s="60"/>
      <c r="ADA1802" s="60"/>
      <c r="ADB1802" s="60"/>
      <c r="ADC1802" s="60"/>
      <c r="ADD1802" s="60"/>
      <c r="ADE1802" s="60"/>
    </row>
    <row r="1803" spans="760:785" x14ac:dyDescent="0.25">
      <c r="ACF1803" s="60"/>
      <c r="ACG1803" s="60"/>
      <c r="ACH1803" s="60"/>
      <c r="ACI1803" s="60"/>
      <c r="ACJ1803" s="60"/>
      <c r="ACK1803" s="60"/>
      <c r="ACL1803" s="60"/>
      <c r="ACM1803" s="60"/>
      <c r="ACN1803" s="60"/>
      <c r="ACO1803" s="60"/>
      <c r="ACP1803" s="60"/>
      <c r="ACQ1803" s="60"/>
      <c r="ACR1803" s="60"/>
      <c r="ACS1803" s="60"/>
      <c r="ACT1803" s="60"/>
      <c r="ACU1803" s="60"/>
      <c r="ACV1803" s="60"/>
      <c r="ACW1803" s="60"/>
      <c r="ACX1803" s="60"/>
      <c r="ACY1803" s="60">
        <v>1.0225266693863699</v>
      </c>
      <c r="ACZ1803" s="60"/>
      <c r="ADA1803" s="60"/>
      <c r="ADB1803" s="60"/>
      <c r="ADC1803" s="60"/>
      <c r="ADD1803" s="60"/>
      <c r="ADE1803" s="60"/>
    </row>
    <row r="1804" spans="760:785" x14ac:dyDescent="0.25">
      <c r="ACF1804" s="60"/>
      <c r="ACG1804" s="60"/>
      <c r="ACH1804" s="60"/>
      <c r="ACI1804" s="60"/>
      <c r="ACJ1804" s="60"/>
      <c r="ACK1804" s="60"/>
      <c r="ACL1804" s="60"/>
      <c r="ACM1804" s="60"/>
      <c r="ACN1804" s="60"/>
      <c r="ACO1804" s="60"/>
      <c r="ACP1804" s="60"/>
      <c r="ACQ1804" s="60"/>
      <c r="ACR1804" s="60"/>
      <c r="ACS1804" s="60"/>
      <c r="ACT1804" s="60"/>
      <c r="ACU1804" s="60"/>
      <c r="ACV1804" s="60"/>
      <c r="ACW1804" s="60"/>
      <c r="ACX1804" s="60"/>
      <c r="ACY1804" s="60">
        <v>1.0225244318278801</v>
      </c>
      <c r="ACZ1804" s="60"/>
      <c r="ADA1804" s="60"/>
      <c r="ADB1804" s="60"/>
      <c r="ADC1804" s="60"/>
      <c r="ADD1804" s="60"/>
      <c r="ADE1804" s="60"/>
    </row>
    <row r="1805" spans="760:785" x14ac:dyDescent="0.25">
      <c r="ACF1805" s="60"/>
      <c r="ACG1805" s="60"/>
      <c r="ACH1805" s="60"/>
      <c r="ACI1805" s="60"/>
      <c r="ACJ1805" s="60"/>
      <c r="ACK1805" s="60"/>
      <c r="ACL1805" s="60"/>
      <c r="ACM1805" s="60"/>
      <c r="ACN1805" s="60"/>
      <c r="ACO1805" s="60"/>
      <c r="ACP1805" s="60"/>
      <c r="ACQ1805" s="60"/>
      <c r="ACR1805" s="60"/>
      <c r="ACS1805" s="60"/>
      <c r="ACT1805" s="60"/>
      <c r="ACU1805" s="60"/>
      <c r="ACV1805" s="60"/>
      <c r="ACW1805" s="60"/>
      <c r="ACX1805" s="60"/>
      <c r="ACY1805" s="60">
        <v>1.02252387746947</v>
      </c>
      <c r="ACZ1805" s="60"/>
      <c r="ADA1805" s="60"/>
      <c r="ADB1805" s="60"/>
      <c r="ADC1805" s="60"/>
      <c r="ADD1805" s="60"/>
      <c r="ADE1805" s="60"/>
    </row>
    <row r="1806" spans="760:785" x14ac:dyDescent="0.25">
      <c r="ACF1806" s="60"/>
      <c r="ACG1806" s="60"/>
      <c r="ACH1806" s="60"/>
      <c r="ACI1806" s="60"/>
      <c r="ACJ1806" s="60"/>
      <c r="ACK1806" s="60"/>
      <c r="ACL1806" s="60"/>
      <c r="ACM1806" s="60"/>
      <c r="ACN1806" s="60"/>
      <c r="ACO1806" s="60"/>
      <c r="ACP1806" s="60"/>
      <c r="ACQ1806" s="60"/>
      <c r="ACR1806" s="60"/>
      <c r="ACS1806" s="60"/>
      <c r="ACT1806" s="60"/>
      <c r="ACU1806" s="60"/>
      <c r="ACV1806" s="60"/>
      <c r="ACW1806" s="60"/>
      <c r="ACX1806" s="60"/>
      <c r="ACY1806" s="60">
        <v>1.02252341461634</v>
      </c>
      <c r="ACZ1806" s="60"/>
      <c r="ADA1806" s="60"/>
      <c r="ADB1806" s="60"/>
      <c r="ADC1806" s="60"/>
      <c r="ADD1806" s="60"/>
      <c r="ADE1806" s="60"/>
    </row>
    <row r="1807" spans="760:785" x14ac:dyDescent="0.25">
      <c r="ACF1807" s="60"/>
      <c r="ACG1807" s="60"/>
      <c r="ACH1807" s="60"/>
      <c r="ACI1807" s="60"/>
      <c r="ACJ1807" s="60"/>
      <c r="ACK1807" s="60"/>
      <c r="ACL1807" s="60"/>
      <c r="ACM1807" s="60"/>
      <c r="ACN1807" s="60"/>
      <c r="ACO1807" s="60"/>
      <c r="ACP1807" s="60"/>
      <c r="ACQ1807" s="60"/>
      <c r="ACR1807" s="60"/>
      <c r="ACS1807" s="60"/>
      <c r="ACT1807" s="60"/>
      <c r="ACU1807" s="60"/>
      <c r="ACV1807" s="60"/>
      <c r="ACW1807" s="60"/>
      <c r="ACX1807" s="60"/>
      <c r="ACY1807" s="60">
        <v>1.02251060771102</v>
      </c>
      <c r="ACZ1807" s="60"/>
      <c r="ADA1807" s="60"/>
      <c r="ADB1807" s="60"/>
      <c r="ADC1807" s="60"/>
      <c r="ADD1807" s="60"/>
      <c r="ADE1807" s="60"/>
    </row>
    <row r="1808" spans="760:785" x14ac:dyDescent="0.25">
      <c r="ACF1808" s="60"/>
      <c r="ACG1808" s="60"/>
      <c r="ACH1808" s="60"/>
      <c r="ACI1808" s="60"/>
      <c r="ACJ1808" s="60"/>
      <c r="ACK1808" s="60"/>
      <c r="ACL1808" s="60"/>
      <c r="ACM1808" s="60"/>
      <c r="ACN1808" s="60"/>
      <c r="ACO1808" s="60"/>
      <c r="ACP1808" s="60"/>
      <c r="ACQ1808" s="60"/>
      <c r="ACR1808" s="60"/>
      <c r="ACS1808" s="60"/>
      <c r="ACT1808" s="60"/>
      <c r="ACU1808" s="60"/>
      <c r="ACV1808" s="60"/>
      <c r="ACW1808" s="60"/>
      <c r="ACX1808" s="60"/>
      <c r="ACY1808" s="60">
        <v>1.02250773339288</v>
      </c>
      <c r="ACZ1808" s="60"/>
      <c r="ADA1808" s="60"/>
      <c r="ADB1808" s="60"/>
      <c r="ADC1808" s="60"/>
      <c r="ADD1808" s="60"/>
      <c r="ADE1808" s="60"/>
    </row>
    <row r="1809" spans="760:785" x14ac:dyDescent="0.25">
      <c r="ACF1809" s="60"/>
      <c r="ACG1809" s="60"/>
      <c r="ACH1809" s="60"/>
      <c r="ACI1809" s="60"/>
      <c r="ACJ1809" s="60"/>
      <c r="ACK1809" s="60"/>
      <c r="ACL1809" s="60"/>
      <c r="ACM1809" s="60"/>
      <c r="ACN1809" s="60"/>
      <c r="ACO1809" s="60"/>
      <c r="ACP1809" s="60"/>
      <c r="ACQ1809" s="60"/>
      <c r="ACR1809" s="60"/>
      <c r="ACS1809" s="60"/>
      <c r="ACT1809" s="60"/>
      <c r="ACU1809" s="60"/>
      <c r="ACV1809" s="60"/>
      <c r="ACW1809" s="60"/>
      <c r="ACX1809" s="60"/>
      <c r="ACY1809" s="60">
        <v>1.02250602448297</v>
      </c>
      <c r="ACZ1809" s="60"/>
      <c r="ADA1809" s="60"/>
      <c r="ADB1809" s="60"/>
      <c r="ADC1809" s="60"/>
      <c r="ADD1809" s="60"/>
      <c r="ADE1809" s="60"/>
    </row>
    <row r="1810" spans="760:785" x14ac:dyDescent="0.25">
      <c r="ACF1810" s="60"/>
      <c r="ACG1810" s="60"/>
      <c r="ACH1810" s="60"/>
      <c r="ACI1810" s="60"/>
      <c r="ACJ1810" s="60"/>
      <c r="ACK1810" s="60"/>
      <c r="ACL1810" s="60"/>
      <c r="ACM1810" s="60"/>
      <c r="ACN1810" s="60"/>
      <c r="ACO1810" s="60"/>
      <c r="ACP1810" s="60"/>
      <c r="ACQ1810" s="60"/>
      <c r="ACR1810" s="60"/>
      <c r="ACS1810" s="60"/>
      <c r="ACT1810" s="60"/>
      <c r="ACU1810" s="60"/>
      <c r="ACV1810" s="60"/>
      <c r="ACW1810" s="60"/>
      <c r="ACX1810" s="60"/>
      <c r="ACY1810" s="60">
        <v>1.0224727730804899</v>
      </c>
      <c r="ACZ1810" s="60"/>
      <c r="ADA1810" s="60"/>
      <c r="ADB1810" s="60"/>
      <c r="ADC1810" s="60"/>
      <c r="ADD1810" s="60"/>
      <c r="ADE1810" s="60"/>
    </row>
    <row r="1811" spans="760:785" x14ac:dyDescent="0.25">
      <c r="ACF1811" s="60"/>
      <c r="ACG1811" s="60"/>
      <c r="ACH1811" s="60"/>
      <c r="ACI1811" s="60"/>
      <c r="ACJ1811" s="60"/>
      <c r="ACK1811" s="60"/>
      <c r="ACL1811" s="60"/>
      <c r="ACM1811" s="60"/>
      <c r="ACN1811" s="60"/>
      <c r="ACO1811" s="60"/>
      <c r="ACP1811" s="60"/>
      <c r="ACQ1811" s="60"/>
      <c r="ACR1811" s="60"/>
      <c r="ACS1811" s="60"/>
      <c r="ACT1811" s="60"/>
      <c r="ACU1811" s="60"/>
      <c r="ACV1811" s="60"/>
      <c r="ACW1811" s="60"/>
      <c r="ACX1811" s="60"/>
      <c r="ACY1811" s="60">
        <v>1.0224496252339801</v>
      </c>
      <c r="ACZ1811" s="60"/>
      <c r="ADA1811" s="60"/>
      <c r="ADB1811" s="60"/>
      <c r="ADC1811" s="60"/>
      <c r="ADD1811" s="60"/>
      <c r="ADE1811" s="60"/>
    </row>
    <row r="1812" spans="760:785" x14ac:dyDescent="0.25">
      <c r="ACF1812" s="60"/>
      <c r="ACG1812" s="60"/>
      <c r="ACH1812" s="60"/>
      <c r="ACI1812" s="60"/>
      <c r="ACJ1812" s="60"/>
      <c r="ACK1812" s="60"/>
      <c r="ACL1812" s="60"/>
      <c r="ACM1812" s="60"/>
      <c r="ACN1812" s="60"/>
      <c r="ACO1812" s="60"/>
      <c r="ACP1812" s="60"/>
      <c r="ACQ1812" s="60"/>
      <c r="ACR1812" s="60"/>
      <c r="ACS1812" s="60"/>
      <c r="ACT1812" s="60"/>
      <c r="ACU1812" s="60"/>
      <c r="ACV1812" s="60"/>
      <c r="ACW1812" s="60"/>
      <c r="ACX1812" s="60"/>
      <c r="ACY1812" s="60">
        <v>1.0224400800853799</v>
      </c>
      <c r="ACZ1812" s="60"/>
      <c r="ADA1812" s="60"/>
      <c r="ADB1812" s="60"/>
      <c r="ADC1812" s="60"/>
      <c r="ADD1812" s="60"/>
      <c r="ADE1812" s="60"/>
    </row>
    <row r="1813" spans="760:785" x14ac:dyDescent="0.25">
      <c r="ACF1813" s="60"/>
      <c r="ACG1813" s="60"/>
      <c r="ACH1813" s="60"/>
      <c r="ACI1813" s="60"/>
      <c r="ACJ1813" s="60"/>
      <c r="ACK1813" s="60"/>
      <c r="ACL1813" s="60"/>
      <c r="ACM1813" s="60"/>
      <c r="ACN1813" s="60"/>
      <c r="ACO1813" s="60"/>
      <c r="ACP1813" s="60"/>
      <c r="ACQ1813" s="60"/>
      <c r="ACR1813" s="60"/>
      <c r="ACS1813" s="60"/>
      <c r="ACT1813" s="60"/>
      <c r="ACU1813" s="60"/>
      <c r="ACV1813" s="60"/>
      <c r="ACW1813" s="60"/>
      <c r="ACX1813" s="60"/>
      <c r="ACY1813" s="60">
        <v>1.02242606352444</v>
      </c>
      <c r="ACZ1813" s="60"/>
      <c r="ADA1813" s="60"/>
      <c r="ADB1813" s="60"/>
      <c r="ADC1813" s="60"/>
      <c r="ADD1813" s="60"/>
      <c r="ADE1813" s="60"/>
    </row>
    <row r="1814" spans="760:785" x14ac:dyDescent="0.25">
      <c r="ACF1814" s="60"/>
      <c r="ACG1814" s="60"/>
      <c r="ACH1814" s="60"/>
      <c r="ACI1814" s="60"/>
      <c r="ACJ1814" s="60"/>
      <c r="ACK1814" s="60"/>
      <c r="ACL1814" s="60"/>
      <c r="ACM1814" s="60"/>
      <c r="ACN1814" s="60"/>
      <c r="ACO1814" s="60"/>
      <c r="ACP1814" s="60"/>
      <c r="ACQ1814" s="60"/>
      <c r="ACR1814" s="60"/>
      <c r="ACS1814" s="60"/>
      <c r="ACT1814" s="60"/>
      <c r="ACU1814" s="60"/>
      <c r="ACV1814" s="60"/>
      <c r="ACW1814" s="60"/>
      <c r="ACX1814" s="60"/>
      <c r="ACY1814" s="60">
        <v>1.0224202777070599</v>
      </c>
      <c r="ACZ1814" s="60"/>
      <c r="ADA1814" s="60"/>
      <c r="ADB1814" s="60"/>
      <c r="ADC1814" s="60"/>
      <c r="ADD1814" s="60"/>
      <c r="ADE1814" s="60"/>
    </row>
    <row r="1815" spans="760:785" x14ac:dyDescent="0.25">
      <c r="ACF1815" s="60"/>
      <c r="ACG1815" s="60"/>
      <c r="ACH1815" s="60"/>
      <c r="ACI1815" s="60"/>
      <c r="ACJ1815" s="60"/>
      <c r="ACK1815" s="60"/>
      <c r="ACL1815" s="60"/>
      <c r="ACM1815" s="60"/>
      <c r="ACN1815" s="60"/>
      <c r="ACO1815" s="60"/>
      <c r="ACP1815" s="60"/>
      <c r="ACQ1815" s="60"/>
      <c r="ACR1815" s="60"/>
      <c r="ACS1815" s="60"/>
      <c r="ACT1815" s="60"/>
      <c r="ACU1815" s="60"/>
      <c r="ACV1815" s="60"/>
      <c r="ACW1815" s="60"/>
      <c r="ACX1815" s="60"/>
      <c r="ACY1815" s="60">
        <v>1.02240833978929</v>
      </c>
      <c r="ACZ1815" s="60"/>
      <c r="ADA1815" s="60"/>
      <c r="ADB1815" s="60"/>
      <c r="ADC1815" s="60"/>
      <c r="ADD1815" s="60"/>
      <c r="ADE1815" s="60"/>
    </row>
    <row r="1816" spans="760:785" x14ac:dyDescent="0.25">
      <c r="ACF1816" s="60"/>
      <c r="ACG1816" s="60"/>
      <c r="ACH1816" s="60"/>
      <c r="ACI1816" s="60"/>
      <c r="ACJ1816" s="60"/>
      <c r="ACK1816" s="60"/>
      <c r="ACL1816" s="60"/>
      <c r="ACM1816" s="60"/>
      <c r="ACN1816" s="60"/>
      <c r="ACO1816" s="60"/>
      <c r="ACP1816" s="60"/>
      <c r="ACQ1816" s="60"/>
      <c r="ACR1816" s="60"/>
      <c r="ACS1816" s="60"/>
      <c r="ACT1816" s="60"/>
      <c r="ACU1816" s="60"/>
      <c r="ACV1816" s="60"/>
      <c r="ACW1816" s="60"/>
      <c r="ACX1816" s="60"/>
      <c r="ACY1816" s="60">
        <v>1.0224033043274099</v>
      </c>
      <c r="ACZ1816" s="60"/>
      <c r="ADA1816" s="60"/>
      <c r="ADB1816" s="60"/>
      <c r="ADC1816" s="60"/>
      <c r="ADD1816" s="60"/>
      <c r="ADE1816" s="60"/>
    </row>
    <row r="1817" spans="760:785" x14ac:dyDescent="0.25">
      <c r="ACF1817" s="60"/>
      <c r="ACG1817" s="60"/>
      <c r="ACH1817" s="60"/>
      <c r="ACI1817" s="60"/>
      <c r="ACJ1817" s="60"/>
      <c r="ACK1817" s="60"/>
      <c r="ACL1817" s="60"/>
      <c r="ACM1817" s="60"/>
      <c r="ACN1817" s="60"/>
      <c r="ACO1817" s="60"/>
      <c r="ACP1817" s="60"/>
      <c r="ACQ1817" s="60"/>
      <c r="ACR1817" s="60"/>
      <c r="ACS1817" s="60"/>
      <c r="ACT1817" s="60"/>
      <c r="ACU1817" s="60"/>
      <c r="ACV1817" s="60"/>
      <c r="ACW1817" s="60"/>
      <c r="ACX1817" s="60"/>
      <c r="ACY1817" s="60">
        <v>1.0223873914763999</v>
      </c>
      <c r="ACZ1817" s="60"/>
      <c r="ADA1817" s="60"/>
      <c r="ADB1817" s="60"/>
      <c r="ADC1817" s="60"/>
      <c r="ADD1817" s="60"/>
      <c r="ADE1817" s="60"/>
    </row>
    <row r="1818" spans="760:785" x14ac:dyDescent="0.25">
      <c r="ACF1818" s="60"/>
      <c r="ACG1818" s="60"/>
      <c r="ACH1818" s="60"/>
      <c r="ACI1818" s="60"/>
      <c r="ACJ1818" s="60"/>
      <c r="ACK1818" s="60"/>
      <c r="ACL1818" s="60"/>
      <c r="ACM1818" s="60"/>
      <c r="ACN1818" s="60"/>
      <c r="ACO1818" s="60"/>
      <c r="ACP1818" s="60"/>
      <c r="ACQ1818" s="60"/>
      <c r="ACR1818" s="60"/>
      <c r="ACS1818" s="60"/>
      <c r="ACT1818" s="60"/>
      <c r="ACU1818" s="60"/>
      <c r="ACV1818" s="60"/>
      <c r="ACW1818" s="60"/>
      <c r="ACX1818" s="60"/>
      <c r="ACY1818" s="60">
        <v>1.02238570008089</v>
      </c>
      <c r="ACZ1818" s="60"/>
      <c r="ADA1818" s="60"/>
      <c r="ADB1818" s="60"/>
      <c r="ADC1818" s="60"/>
      <c r="ADD1818" s="60"/>
      <c r="ADE1818" s="60"/>
    </row>
    <row r="1819" spans="760:785" x14ac:dyDescent="0.25">
      <c r="ACF1819" s="60"/>
      <c r="ACG1819" s="60"/>
      <c r="ACH1819" s="60"/>
      <c r="ACI1819" s="60"/>
      <c r="ACJ1819" s="60"/>
      <c r="ACK1819" s="60"/>
      <c r="ACL1819" s="60"/>
      <c r="ACM1819" s="60"/>
      <c r="ACN1819" s="60"/>
      <c r="ACO1819" s="60"/>
      <c r="ACP1819" s="60"/>
      <c r="ACQ1819" s="60"/>
      <c r="ACR1819" s="60"/>
      <c r="ACS1819" s="60"/>
      <c r="ACT1819" s="60"/>
      <c r="ACU1819" s="60"/>
      <c r="ACV1819" s="60"/>
      <c r="ACW1819" s="60"/>
      <c r="ACX1819" s="60"/>
      <c r="ACY1819" s="60">
        <v>1.0223838809372301</v>
      </c>
      <c r="ACZ1819" s="60"/>
      <c r="ADA1819" s="60"/>
      <c r="ADB1819" s="60"/>
      <c r="ADC1819" s="60"/>
      <c r="ADD1819" s="60"/>
      <c r="ADE1819" s="60"/>
    </row>
    <row r="1820" spans="760:785" x14ac:dyDescent="0.25">
      <c r="ACF1820" s="60"/>
      <c r="ACG1820" s="60"/>
      <c r="ACH1820" s="60"/>
      <c r="ACI1820" s="60"/>
      <c r="ACJ1820" s="60"/>
      <c r="ACK1820" s="60"/>
      <c r="ACL1820" s="60"/>
      <c r="ACM1820" s="60"/>
      <c r="ACN1820" s="60"/>
      <c r="ACO1820" s="60"/>
      <c r="ACP1820" s="60"/>
      <c r="ACQ1820" s="60"/>
      <c r="ACR1820" s="60"/>
      <c r="ACS1820" s="60"/>
      <c r="ACT1820" s="60"/>
      <c r="ACU1820" s="60"/>
      <c r="ACV1820" s="60"/>
      <c r="ACW1820" s="60"/>
      <c r="ACX1820" s="60"/>
      <c r="ACY1820" s="60">
        <v>1.02237656475085</v>
      </c>
      <c r="ACZ1820" s="60"/>
      <c r="ADA1820" s="60"/>
      <c r="ADB1820" s="60"/>
      <c r="ADC1820" s="60"/>
      <c r="ADD1820" s="60"/>
      <c r="ADE1820" s="60"/>
    </row>
    <row r="1821" spans="760:785" x14ac:dyDescent="0.25">
      <c r="ACF1821" s="60"/>
      <c r="ACG1821" s="60"/>
      <c r="ACH1821" s="60"/>
      <c r="ACI1821" s="60"/>
      <c r="ACJ1821" s="60"/>
      <c r="ACK1821" s="60"/>
      <c r="ACL1821" s="60"/>
      <c r="ACM1821" s="60"/>
      <c r="ACN1821" s="60"/>
      <c r="ACO1821" s="60"/>
      <c r="ACP1821" s="60"/>
      <c r="ACQ1821" s="60"/>
      <c r="ACR1821" s="60"/>
      <c r="ACS1821" s="60"/>
      <c r="ACT1821" s="60"/>
      <c r="ACU1821" s="60"/>
      <c r="ACV1821" s="60"/>
      <c r="ACW1821" s="60"/>
      <c r="ACX1821" s="60"/>
      <c r="ACY1821" s="60">
        <v>1.0223699494999301</v>
      </c>
      <c r="ACZ1821" s="60"/>
      <c r="ADA1821" s="60"/>
      <c r="ADB1821" s="60"/>
      <c r="ADC1821" s="60"/>
      <c r="ADD1821" s="60"/>
      <c r="ADE1821" s="60"/>
    </row>
    <row r="1822" spans="760:785" x14ac:dyDescent="0.25">
      <c r="ACF1822" s="60"/>
      <c r="ACG1822" s="60"/>
      <c r="ACH1822" s="60"/>
      <c r="ACI1822" s="60"/>
      <c r="ACJ1822" s="60"/>
      <c r="ACK1822" s="60"/>
      <c r="ACL1822" s="60"/>
      <c r="ACM1822" s="60"/>
      <c r="ACN1822" s="60"/>
      <c r="ACO1822" s="60"/>
      <c r="ACP1822" s="60"/>
      <c r="ACQ1822" s="60"/>
      <c r="ACR1822" s="60"/>
      <c r="ACS1822" s="60"/>
      <c r="ACT1822" s="60"/>
      <c r="ACU1822" s="60"/>
      <c r="ACV1822" s="60"/>
      <c r="ACW1822" s="60"/>
      <c r="ACX1822" s="60"/>
      <c r="ACY1822" s="60">
        <v>1.02236740011593</v>
      </c>
      <c r="ACZ1822" s="60"/>
      <c r="ADA1822" s="60"/>
      <c r="ADB1822" s="60"/>
      <c r="ADC1822" s="60"/>
      <c r="ADD1822" s="60"/>
      <c r="ADE1822" s="60"/>
    </row>
    <row r="1823" spans="760:785" x14ac:dyDescent="0.25">
      <c r="ACF1823" s="60"/>
      <c r="ACG1823" s="60"/>
      <c r="ACH1823" s="60"/>
      <c r="ACI1823" s="60"/>
      <c r="ACJ1823" s="60"/>
      <c r="ACK1823" s="60"/>
      <c r="ACL1823" s="60"/>
      <c r="ACM1823" s="60"/>
      <c r="ACN1823" s="60"/>
      <c r="ACO1823" s="60"/>
      <c r="ACP1823" s="60"/>
      <c r="ACQ1823" s="60"/>
      <c r="ACR1823" s="60"/>
      <c r="ACS1823" s="60"/>
      <c r="ACT1823" s="60"/>
      <c r="ACU1823" s="60"/>
      <c r="ACV1823" s="60"/>
      <c r="ACW1823" s="60"/>
      <c r="ACX1823" s="60"/>
      <c r="ACY1823" s="60">
        <v>1.0223665617092501</v>
      </c>
      <c r="ACZ1823" s="60"/>
      <c r="ADA1823" s="60"/>
      <c r="ADB1823" s="60"/>
      <c r="ADC1823" s="60"/>
      <c r="ADD1823" s="60"/>
      <c r="ADE1823" s="60"/>
    </row>
    <row r="1824" spans="760:785" x14ac:dyDescent="0.25">
      <c r="ACF1824" s="60"/>
      <c r="ACG1824" s="60"/>
      <c r="ACH1824" s="60"/>
      <c r="ACI1824" s="60"/>
      <c r="ACJ1824" s="60"/>
      <c r="ACK1824" s="60"/>
      <c r="ACL1824" s="60"/>
      <c r="ACM1824" s="60"/>
      <c r="ACN1824" s="60"/>
      <c r="ACO1824" s="60"/>
      <c r="ACP1824" s="60"/>
      <c r="ACQ1824" s="60"/>
      <c r="ACR1824" s="60"/>
      <c r="ACS1824" s="60"/>
      <c r="ACT1824" s="60"/>
      <c r="ACU1824" s="60"/>
      <c r="ACV1824" s="60"/>
      <c r="ACW1824" s="60"/>
      <c r="ACX1824" s="60"/>
      <c r="ACY1824" s="60">
        <v>1.0223594284625399</v>
      </c>
      <c r="ACZ1824" s="60"/>
      <c r="ADA1824" s="60"/>
      <c r="ADB1824" s="60"/>
      <c r="ADC1824" s="60"/>
      <c r="ADD1824" s="60"/>
      <c r="ADE1824" s="60"/>
    </row>
    <row r="1825" spans="760:785" x14ac:dyDescent="0.25">
      <c r="ACF1825" s="60"/>
      <c r="ACG1825" s="60"/>
      <c r="ACH1825" s="60"/>
      <c r="ACI1825" s="60"/>
      <c r="ACJ1825" s="60"/>
      <c r="ACK1825" s="60"/>
      <c r="ACL1825" s="60"/>
      <c r="ACM1825" s="60"/>
      <c r="ACN1825" s="60"/>
      <c r="ACO1825" s="60"/>
      <c r="ACP1825" s="60"/>
      <c r="ACQ1825" s="60"/>
      <c r="ACR1825" s="60"/>
      <c r="ACS1825" s="60"/>
      <c r="ACT1825" s="60"/>
      <c r="ACU1825" s="60"/>
      <c r="ACV1825" s="60"/>
      <c r="ACW1825" s="60"/>
      <c r="ACX1825" s="60"/>
      <c r="ACY1825" s="60">
        <v>1.0223100537713199</v>
      </c>
      <c r="ACZ1825" s="60"/>
      <c r="ADA1825" s="60"/>
      <c r="ADB1825" s="60"/>
      <c r="ADC1825" s="60"/>
      <c r="ADD1825" s="60"/>
      <c r="ADE1825" s="60"/>
    </row>
    <row r="1826" spans="760:785" x14ac:dyDescent="0.25">
      <c r="ACF1826" s="60"/>
      <c r="ACG1826" s="60"/>
      <c r="ACH1826" s="60"/>
      <c r="ACI1826" s="60"/>
      <c r="ACJ1826" s="60"/>
      <c r="ACK1826" s="60"/>
      <c r="ACL1826" s="60"/>
      <c r="ACM1826" s="60"/>
      <c r="ACN1826" s="60"/>
      <c r="ACO1826" s="60"/>
      <c r="ACP1826" s="60"/>
      <c r="ACQ1826" s="60"/>
      <c r="ACR1826" s="60"/>
      <c r="ACS1826" s="60"/>
      <c r="ACT1826" s="60"/>
      <c r="ACU1826" s="60"/>
      <c r="ACV1826" s="60"/>
      <c r="ACW1826" s="60"/>
      <c r="ACX1826" s="60"/>
      <c r="ACY1826" s="60">
        <v>1.02230430485582</v>
      </c>
      <c r="ACZ1826" s="60"/>
      <c r="ADA1826" s="60"/>
      <c r="ADB1826" s="60"/>
      <c r="ADC1826" s="60"/>
      <c r="ADD1826" s="60"/>
      <c r="ADE1826" s="60"/>
    </row>
    <row r="1827" spans="760:785" x14ac:dyDescent="0.25">
      <c r="ACF1827" s="60"/>
      <c r="ACG1827" s="60"/>
      <c r="ACH1827" s="60"/>
      <c r="ACI1827" s="60"/>
      <c r="ACJ1827" s="60"/>
      <c r="ACK1827" s="60"/>
      <c r="ACL1827" s="60"/>
      <c r="ACM1827" s="60"/>
      <c r="ACN1827" s="60"/>
      <c r="ACO1827" s="60"/>
      <c r="ACP1827" s="60"/>
      <c r="ACQ1827" s="60"/>
      <c r="ACR1827" s="60"/>
      <c r="ACS1827" s="60"/>
      <c r="ACT1827" s="60"/>
      <c r="ACU1827" s="60"/>
      <c r="ACV1827" s="60"/>
      <c r="ACW1827" s="60"/>
      <c r="ACX1827" s="60"/>
      <c r="ACY1827" s="60">
        <v>1.02229809822483</v>
      </c>
      <c r="ACZ1827" s="60"/>
      <c r="ADA1827" s="60"/>
      <c r="ADB1827" s="60"/>
      <c r="ADC1827" s="60"/>
      <c r="ADD1827" s="60"/>
      <c r="ADE1827" s="60"/>
    </row>
    <row r="1828" spans="760:785" x14ac:dyDescent="0.25">
      <c r="ACF1828" s="60"/>
      <c r="ACG1828" s="60"/>
      <c r="ACH1828" s="60"/>
      <c r="ACI1828" s="60"/>
      <c r="ACJ1828" s="60"/>
      <c r="ACK1828" s="60"/>
      <c r="ACL1828" s="60"/>
      <c r="ACM1828" s="60"/>
      <c r="ACN1828" s="60"/>
      <c r="ACO1828" s="60"/>
      <c r="ACP1828" s="60"/>
      <c r="ACQ1828" s="60"/>
      <c r="ACR1828" s="60"/>
      <c r="ACS1828" s="60"/>
      <c r="ACT1828" s="60"/>
      <c r="ACU1828" s="60"/>
      <c r="ACV1828" s="60"/>
      <c r="ACW1828" s="60"/>
      <c r="ACX1828" s="60"/>
      <c r="ACY1828" s="60">
        <v>1.0222749853075499</v>
      </c>
      <c r="ACZ1828" s="60"/>
      <c r="ADA1828" s="60"/>
      <c r="ADB1828" s="60"/>
      <c r="ADC1828" s="60"/>
      <c r="ADD1828" s="60"/>
      <c r="ADE1828" s="60"/>
    </row>
    <row r="1829" spans="760:785" x14ac:dyDescent="0.25">
      <c r="ACF1829" s="60"/>
      <c r="ACG1829" s="60"/>
      <c r="ACH1829" s="60"/>
      <c r="ACI1829" s="60"/>
      <c r="ACJ1829" s="60"/>
      <c r="ACK1829" s="60"/>
      <c r="ACL1829" s="60"/>
      <c r="ACM1829" s="60"/>
      <c r="ACN1829" s="60"/>
      <c r="ACO1829" s="60"/>
      <c r="ACP1829" s="60"/>
      <c r="ACQ1829" s="60"/>
      <c r="ACR1829" s="60"/>
      <c r="ACS1829" s="60"/>
      <c r="ACT1829" s="60"/>
      <c r="ACU1829" s="60"/>
      <c r="ACV1829" s="60"/>
      <c r="ACW1829" s="60"/>
      <c r="ACX1829" s="60"/>
      <c r="ACY1829" s="60">
        <v>1.02227452438771</v>
      </c>
      <c r="ACZ1829" s="60"/>
      <c r="ADA1829" s="60"/>
      <c r="ADB1829" s="60"/>
      <c r="ADC1829" s="60"/>
      <c r="ADD1829" s="60"/>
      <c r="ADE1829" s="60"/>
    </row>
    <row r="1830" spans="760:785" x14ac:dyDescent="0.25">
      <c r="ACF1830" s="60"/>
      <c r="ACG1830" s="60"/>
      <c r="ACH1830" s="60"/>
      <c r="ACI1830" s="60"/>
      <c r="ACJ1830" s="60"/>
      <c r="ACK1830" s="60"/>
      <c r="ACL1830" s="60"/>
      <c r="ACM1830" s="60"/>
      <c r="ACN1830" s="60"/>
      <c r="ACO1830" s="60"/>
      <c r="ACP1830" s="60"/>
      <c r="ACQ1830" s="60"/>
      <c r="ACR1830" s="60"/>
      <c r="ACS1830" s="60"/>
      <c r="ACT1830" s="60"/>
      <c r="ACU1830" s="60"/>
      <c r="ACV1830" s="60"/>
      <c r="ACW1830" s="60"/>
      <c r="ACX1830" s="60"/>
      <c r="ACY1830" s="60">
        <v>1.0222707663367101</v>
      </c>
      <c r="ACZ1830" s="60"/>
      <c r="ADA1830" s="60"/>
      <c r="ADB1830" s="60"/>
      <c r="ADC1830" s="60"/>
      <c r="ADD1830" s="60"/>
      <c r="ADE1830" s="60"/>
    </row>
    <row r="1831" spans="760:785" x14ac:dyDescent="0.25">
      <c r="ACF1831" s="60"/>
      <c r="ACG1831" s="60"/>
      <c r="ACH1831" s="60"/>
      <c r="ACI1831" s="60"/>
      <c r="ACJ1831" s="60"/>
      <c r="ACK1831" s="60"/>
      <c r="ACL1831" s="60"/>
      <c r="ACM1831" s="60"/>
      <c r="ACN1831" s="60"/>
      <c r="ACO1831" s="60"/>
      <c r="ACP1831" s="60"/>
      <c r="ACQ1831" s="60"/>
      <c r="ACR1831" s="60"/>
      <c r="ACS1831" s="60"/>
      <c r="ACT1831" s="60"/>
      <c r="ACU1831" s="60"/>
      <c r="ACV1831" s="60"/>
      <c r="ACW1831" s="60"/>
      <c r="ACX1831" s="60"/>
      <c r="ACY1831" s="60">
        <v>1.02226569743107</v>
      </c>
      <c r="ACZ1831" s="60"/>
      <c r="ADA1831" s="60"/>
      <c r="ADB1831" s="60"/>
      <c r="ADC1831" s="60"/>
      <c r="ADD1831" s="60"/>
      <c r="ADE1831" s="60"/>
    </row>
    <row r="1832" spans="760:785" x14ac:dyDescent="0.25">
      <c r="ACF1832" s="60"/>
      <c r="ACG1832" s="60"/>
      <c r="ACH1832" s="60"/>
      <c r="ACI1832" s="60"/>
      <c r="ACJ1832" s="60"/>
      <c r="ACK1832" s="60"/>
      <c r="ACL1832" s="60"/>
      <c r="ACM1832" s="60"/>
      <c r="ACN1832" s="60"/>
      <c r="ACO1832" s="312"/>
      <c r="ACP1832" s="60"/>
      <c r="ACQ1832" s="60"/>
      <c r="ACR1832" s="60"/>
      <c r="ACS1832" s="60"/>
      <c r="ACT1832" s="60"/>
      <c r="ACU1832" s="60"/>
      <c r="ACV1832" s="60"/>
      <c r="ACW1832" s="60"/>
      <c r="ACX1832" s="60"/>
      <c r="ACY1832" s="60">
        <v>1.0222390768493199</v>
      </c>
      <c r="ACZ1832" s="60"/>
      <c r="ADA1832" s="60"/>
      <c r="ADB1832" s="60"/>
      <c r="ADC1832" s="60"/>
      <c r="ADD1832" s="60"/>
      <c r="ADE1832" s="60"/>
    </row>
    <row r="1833" spans="760:785" x14ac:dyDescent="0.25">
      <c r="ACF1833" s="60"/>
      <c r="ACG1833" s="60"/>
      <c r="ACH1833" s="60"/>
      <c r="ACI1833" s="60"/>
      <c r="ACJ1833" s="60"/>
      <c r="ACK1833" s="60"/>
      <c r="ACL1833" s="60"/>
      <c r="ACM1833" s="60"/>
      <c r="ACN1833" s="60"/>
      <c r="ACO1833" s="60"/>
      <c r="ACP1833" s="60"/>
      <c r="ACQ1833" s="60"/>
      <c r="ACR1833" s="60"/>
      <c r="ACS1833" s="60"/>
      <c r="ACT1833" s="60"/>
      <c r="ACU1833" s="60"/>
      <c r="ACV1833" s="60"/>
      <c r="ACW1833" s="60"/>
      <c r="ACX1833" s="60"/>
      <c r="ACY1833" s="60">
        <v>1.0222166446310801</v>
      </c>
      <c r="ACZ1833" s="60"/>
      <c r="ADA1833" s="60"/>
      <c r="ADB1833" s="60"/>
      <c r="ADC1833" s="60"/>
      <c r="ADD1833" s="60"/>
      <c r="ADE1833" s="60"/>
    </row>
    <row r="1834" spans="760:785" x14ac:dyDescent="0.25">
      <c r="ACF1834" s="60"/>
      <c r="ACG1834" s="60"/>
      <c r="ACH1834" s="60"/>
      <c r="ACI1834" s="60"/>
      <c r="ACJ1834" s="60"/>
      <c r="ACK1834" s="60"/>
      <c r="ACL1834" s="60"/>
      <c r="ACM1834" s="60"/>
      <c r="ACN1834" s="60"/>
      <c r="ACO1834" s="60"/>
      <c r="ACP1834" s="60"/>
      <c r="ACQ1834" s="60"/>
      <c r="ACR1834" s="60"/>
      <c r="ACS1834" s="60"/>
      <c r="ACT1834" s="60"/>
      <c r="ACU1834" s="60"/>
      <c r="ACV1834" s="60"/>
      <c r="ACW1834" s="60"/>
      <c r="ACX1834" s="60"/>
      <c r="ACY1834" s="60">
        <v>1.02221188073203</v>
      </c>
      <c r="ACZ1834" s="60"/>
      <c r="ADA1834" s="60"/>
      <c r="ADB1834" s="60"/>
      <c r="ADC1834" s="60"/>
      <c r="ADD1834" s="60"/>
      <c r="ADE1834" s="60"/>
    </row>
    <row r="1835" spans="760:785" x14ac:dyDescent="0.25">
      <c r="ACF1835" s="60"/>
      <c r="ACG1835" s="60"/>
      <c r="ACH1835" s="60"/>
      <c r="ACI1835" s="60"/>
      <c r="ACJ1835" s="60"/>
      <c r="ACK1835" s="60"/>
      <c r="ACL1835" s="60"/>
      <c r="ACM1835" s="60"/>
      <c r="ACN1835" s="60"/>
      <c r="ACO1835" s="60"/>
      <c r="ACP1835" s="60"/>
      <c r="ACQ1835" s="60"/>
      <c r="ACR1835" s="60"/>
      <c r="ACS1835" s="60"/>
      <c r="ACT1835" s="60"/>
      <c r="ACU1835" s="60"/>
      <c r="ACV1835" s="60"/>
      <c r="ACW1835" s="60"/>
      <c r="ACX1835" s="60"/>
      <c r="ACY1835" s="60">
        <v>1.0222001071038</v>
      </c>
      <c r="ACZ1835" s="60"/>
      <c r="ADA1835" s="60"/>
      <c r="ADB1835" s="60"/>
      <c r="ADC1835" s="60"/>
      <c r="ADD1835" s="60"/>
      <c r="ADE1835" s="60"/>
    </row>
    <row r="1836" spans="760:785" x14ac:dyDescent="0.25">
      <c r="ACF1836" s="60"/>
      <c r="ACG1836" s="60"/>
      <c r="ACH1836" s="60"/>
      <c r="ACI1836" s="60"/>
      <c r="ACJ1836" s="60"/>
      <c r="ACK1836" s="60"/>
      <c r="ACL1836" s="60"/>
      <c r="ACM1836" s="60"/>
      <c r="ACN1836" s="60"/>
      <c r="ACO1836" s="60"/>
      <c r="ACP1836" s="60"/>
      <c r="ACQ1836" s="60"/>
      <c r="ACR1836" s="60"/>
      <c r="ACS1836" s="60"/>
      <c r="ACT1836" s="60"/>
      <c r="ACU1836" s="60"/>
      <c r="ACV1836" s="60"/>
      <c r="ACW1836" s="60"/>
      <c r="ACX1836" s="60"/>
      <c r="ACY1836" s="60">
        <v>1.0221875684670501</v>
      </c>
      <c r="ACZ1836" s="60"/>
      <c r="ADA1836" s="60"/>
      <c r="ADB1836" s="60"/>
      <c r="ADC1836" s="60"/>
      <c r="ADD1836" s="60"/>
      <c r="ADE1836" s="60"/>
    </row>
    <row r="1837" spans="760:785" x14ac:dyDescent="0.25">
      <c r="ACF1837" s="60"/>
      <c r="ACG1837" s="60"/>
      <c r="ACH1837" s="60"/>
      <c r="ACI1837" s="60"/>
      <c r="ACJ1837" s="60"/>
      <c r="ACK1837" s="60"/>
      <c r="ACL1837" s="60"/>
      <c r="ACM1837" s="60"/>
      <c r="ACN1837" s="60"/>
      <c r="ACO1837" s="60"/>
      <c r="ACP1837" s="60"/>
      <c r="ACQ1837" s="60"/>
      <c r="ACR1837" s="60"/>
      <c r="ACS1837" s="60"/>
      <c r="ACT1837" s="60"/>
      <c r="ACU1837" s="60"/>
      <c r="ACV1837" s="60"/>
      <c r="ACW1837" s="60"/>
      <c r="ACX1837" s="60"/>
      <c r="ACY1837" s="60">
        <v>1.02217426663774</v>
      </c>
      <c r="ACZ1837" s="60"/>
      <c r="ADA1837" s="60"/>
      <c r="ADB1837" s="60"/>
      <c r="ADC1837" s="60"/>
      <c r="ADD1837" s="60"/>
      <c r="ADE1837" s="60"/>
    </row>
    <row r="1838" spans="760:785" x14ac:dyDescent="0.25">
      <c r="ACF1838" s="60"/>
      <c r="ACG1838" s="60"/>
      <c r="ACH1838" s="60"/>
      <c r="ACI1838" s="60"/>
      <c r="ACJ1838" s="60"/>
      <c r="ACK1838" s="60"/>
      <c r="ACL1838" s="60"/>
      <c r="ACM1838" s="60"/>
      <c r="ACN1838" s="60"/>
      <c r="ACO1838" s="60"/>
      <c r="ACP1838" s="60"/>
      <c r="ACQ1838" s="60"/>
      <c r="ACR1838" s="60"/>
      <c r="ACS1838" s="60"/>
      <c r="ACT1838" s="60"/>
      <c r="ACU1838" s="60"/>
      <c r="ACV1838" s="60"/>
      <c r="ACW1838" s="60"/>
      <c r="ACX1838" s="60"/>
      <c r="ACY1838" s="60">
        <v>1.02215109456145</v>
      </c>
      <c r="ACZ1838" s="60"/>
      <c r="ADA1838" s="60"/>
      <c r="ADB1838" s="60"/>
      <c r="ADC1838" s="60"/>
      <c r="ADD1838" s="60"/>
      <c r="ADE1838" s="60"/>
    </row>
    <row r="1839" spans="760:785" x14ac:dyDescent="0.25">
      <c r="ACF1839" s="60"/>
      <c r="ACG1839" s="60"/>
      <c r="ACH1839" s="60"/>
      <c r="ACI1839" s="60"/>
      <c r="ACJ1839" s="60"/>
      <c r="ACK1839" s="60"/>
      <c r="ACL1839" s="60"/>
      <c r="ACM1839" s="60"/>
      <c r="ACN1839" s="60"/>
      <c r="ACO1839" s="60"/>
      <c r="ACP1839" s="60"/>
      <c r="ACQ1839" s="60"/>
      <c r="ACR1839" s="60"/>
      <c r="ACS1839" s="60"/>
      <c r="ACT1839" s="60"/>
      <c r="ACU1839" s="60"/>
      <c r="ACV1839" s="60"/>
      <c r="ACW1839" s="60"/>
      <c r="ACX1839" s="60"/>
      <c r="ACY1839" s="60">
        <v>1.0221428334713301</v>
      </c>
      <c r="ACZ1839" s="60"/>
      <c r="ADA1839" s="60"/>
      <c r="ADB1839" s="60"/>
      <c r="ADC1839" s="60"/>
      <c r="ADD1839" s="60"/>
      <c r="ADE1839" s="60"/>
    </row>
    <row r="1840" spans="760:785" x14ac:dyDescent="0.25">
      <c r="ACF1840" s="60"/>
      <c r="ACG1840" s="60"/>
      <c r="ACH1840" s="60"/>
      <c r="ACI1840" s="60"/>
      <c r="ACJ1840" s="60"/>
      <c r="ACK1840" s="60"/>
      <c r="ACL1840" s="60"/>
      <c r="ACM1840" s="60"/>
      <c r="ACN1840" s="60"/>
      <c r="ACO1840" s="60"/>
      <c r="ACP1840" s="60"/>
      <c r="ACQ1840" s="60"/>
      <c r="ACR1840" s="60"/>
      <c r="ACS1840" s="60"/>
      <c r="ACT1840" s="60"/>
      <c r="ACU1840" s="60"/>
      <c r="ACV1840" s="60"/>
      <c r="ACW1840" s="60"/>
      <c r="ACX1840" s="60"/>
      <c r="ACY1840" s="60">
        <v>1.02208828686811</v>
      </c>
      <c r="ACZ1840" s="60"/>
      <c r="ADA1840" s="60"/>
      <c r="ADB1840" s="60"/>
      <c r="ADC1840" s="60"/>
      <c r="ADD1840" s="60"/>
      <c r="ADE1840" s="60"/>
    </row>
    <row r="1841" spans="760:785" x14ac:dyDescent="0.25">
      <c r="ACF1841" s="60"/>
      <c r="ACG1841" s="60"/>
      <c r="ACH1841" s="60"/>
      <c r="ACI1841" s="60"/>
      <c r="ACJ1841" s="60"/>
      <c r="ACK1841" s="60"/>
      <c r="ACL1841" s="60"/>
      <c r="ACM1841" s="60"/>
      <c r="ACN1841" s="60"/>
      <c r="ACO1841" s="60"/>
      <c r="ACP1841" s="60"/>
      <c r="ACQ1841" s="60"/>
      <c r="ACR1841" s="60"/>
      <c r="ACS1841" s="60"/>
      <c r="ACT1841" s="60"/>
      <c r="ACU1841" s="60"/>
      <c r="ACV1841" s="60"/>
      <c r="ACW1841" s="60"/>
      <c r="ACX1841" s="60"/>
      <c r="ACY1841" s="60">
        <v>1.02206554536783</v>
      </c>
      <c r="ACZ1841" s="60"/>
      <c r="ADA1841" s="60"/>
      <c r="ADB1841" s="60"/>
      <c r="ADC1841" s="60"/>
      <c r="ADD1841" s="60"/>
      <c r="ADE1841" s="60"/>
    </row>
    <row r="1842" spans="760:785" x14ac:dyDescent="0.25">
      <c r="ACF1842" s="60"/>
      <c r="ACG1842" s="60"/>
      <c r="ACH1842" s="60"/>
      <c r="ACI1842" s="60"/>
      <c r="ACJ1842" s="60"/>
      <c r="ACK1842" s="60"/>
      <c r="ACL1842" s="60"/>
      <c r="ACM1842" s="60"/>
      <c r="ACN1842" s="60"/>
      <c r="ACO1842" s="60"/>
      <c r="ACP1842" s="60"/>
      <c r="ACQ1842" s="60"/>
      <c r="ACR1842" s="60"/>
      <c r="ACS1842" s="60"/>
      <c r="ACT1842" s="60"/>
      <c r="ACU1842" s="60"/>
      <c r="ACV1842" s="60"/>
      <c r="ACW1842" s="60"/>
      <c r="ACX1842" s="60"/>
      <c r="ACY1842" s="60">
        <v>1.0220641630446099</v>
      </c>
      <c r="ACZ1842" s="60"/>
      <c r="ADA1842" s="60"/>
      <c r="ADB1842" s="60"/>
      <c r="ADC1842" s="60"/>
      <c r="ADD1842" s="60"/>
      <c r="ADE1842" s="60"/>
    </row>
    <row r="1843" spans="760:785" x14ac:dyDescent="0.25">
      <c r="ACF1843" s="60"/>
      <c r="ACG1843" s="60"/>
      <c r="ACH1843" s="60"/>
      <c r="ACI1843" s="60"/>
      <c r="ACJ1843" s="60"/>
      <c r="ACK1843" s="60"/>
      <c r="ACL1843" s="60"/>
      <c r="ACM1843" s="60"/>
      <c r="ACN1843" s="60"/>
      <c r="ACO1843" s="60"/>
      <c r="ACP1843" s="60"/>
      <c r="ACQ1843" s="60"/>
      <c r="ACR1843" s="60"/>
      <c r="ACS1843" s="60"/>
      <c r="ACT1843" s="60"/>
      <c r="ACU1843" s="60"/>
      <c r="ACV1843" s="60"/>
      <c r="ACW1843" s="60"/>
      <c r="ACX1843" s="60"/>
      <c r="ACY1843" s="60">
        <v>1.0220454095451601</v>
      </c>
      <c r="ACZ1843" s="60"/>
      <c r="ADA1843" s="60"/>
      <c r="ADB1843" s="60"/>
      <c r="ADC1843" s="60"/>
      <c r="ADD1843" s="60"/>
      <c r="ADE1843" s="60"/>
    </row>
    <row r="1844" spans="760:785" x14ac:dyDescent="0.25">
      <c r="ACF1844" s="60"/>
      <c r="ACG1844" s="60"/>
      <c r="ACH1844" s="60"/>
      <c r="ACI1844" s="60"/>
      <c r="ACJ1844" s="60"/>
      <c r="ACK1844" s="60"/>
      <c r="ACL1844" s="60"/>
      <c r="ACM1844" s="60"/>
      <c r="ACN1844" s="60"/>
      <c r="ACO1844" s="60"/>
      <c r="ACP1844" s="60"/>
      <c r="ACQ1844" s="60"/>
      <c r="ACR1844" s="60"/>
      <c r="ACS1844" s="60"/>
      <c r="ACT1844" s="60"/>
      <c r="ACU1844" s="60"/>
      <c r="ACV1844" s="60"/>
      <c r="ACW1844" s="60"/>
      <c r="ACX1844" s="60"/>
      <c r="ACY1844" s="60">
        <v>1.0220448478036099</v>
      </c>
      <c r="ACZ1844" s="60"/>
      <c r="ADA1844" s="60"/>
      <c r="ADB1844" s="60"/>
      <c r="ADC1844" s="60"/>
      <c r="ADD1844" s="60"/>
      <c r="ADE1844" s="60"/>
    </row>
    <row r="1845" spans="760:785" x14ac:dyDescent="0.25">
      <c r="ACF1845" s="60"/>
      <c r="ACG1845" s="60"/>
      <c r="ACH1845" s="60"/>
      <c r="ACI1845" s="60"/>
      <c r="ACJ1845" s="60"/>
      <c r="ACK1845" s="60"/>
      <c r="ACL1845" s="60"/>
      <c r="ACM1845" s="60"/>
      <c r="ACN1845" s="60"/>
      <c r="ACO1845" s="60"/>
      <c r="ACP1845" s="60"/>
      <c r="ACQ1845" s="60"/>
      <c r="ACR1845" s="60"/>
      <c r="ACS1845" s="60"/>
      <c r="ACT1845" s="60"/>
      <c r="ACU1845" s="60"/>
      <c r="ACV1845" s="60"/>
      <c r="ACW1845" s="60"/>
      <c r="ACX1845" s="60"/>
      <c r="ACY1845" s="60">
        <v>1.0220017252184199</v>
      </c>
      <c r="ACZ1845" s="60"/>
      <c r="ADA1845" s="60"/>
      <c r="ADB1845" s="60"/>
      <c r="ADC1845" s="60"/>
      <c r="ADD1845" s="60"/>
      <c r="ADE1845" s="60"/>
    </row>
    <row r="1846" spans="760:785" x14ac:dyDescent="0.25">
      <c r="ACF1846" s="60"/>
      <c r="ACG1846" s="60"/>
      <c r="ACH1846" s="60"/>
      <c r="ACI1846" s="60"/>
      <c r="ACJ1846" s="60"/>
      <c r="ACK1846" s="60"/>
      <c r="ACL1846" s="60"/>
      <c r="ACM1846" s="60"/>
      <c r="ACN1846" s="60"/>
      <c r="ACO1846" s="60"/>
      <c r="ACP1846" s="60"/>
      <c r="ACQ1846" s="60"/>
      <c r="ACR1846" s="60"/>
      <c r="ACS1846" s="60"/>
      <c r="ACT1846" s="60"/>
      <c r="ACU1846" s="60"/>
      <c r="ACV1846" s="60"/>
      <c r="ACW1846" s="60"/>
      <c r="ACX1846" s="60"/>
      <c r="ACY1846" s="60">
        <v>1.02196981568682</v>
      </c>
      <c r="ACZ1846" s="60"/>
      <c r="ADA1846" s="60"/>
      <c r="ADB1846" s="60"/>
      <c r="ADC1846" s="60"/>
      <c r="ADD1846" s="60"/>
      <c r="ADE1846" s="60"/>
    </row>
    <row r="1847" spans="760:785" x14ac:dyDescent="0.25">
      <c r="ACF1847" s="60"/>
      <c r="ACG1847" s="60"/>
      <c r="ACH1847" s="60"/>
      <c r="ACI1847" s="60"/>
      <c r="ACJ1847" s="60"/>
      <c r="ACK1847" s="60"/>
      <c r="ACL1847" s="60"/>
      <c r="ACM1847" s="60"/>
      <c r="ACN1847" s="60"/>
      <c r="ACO1847" s="60"/>
      <c r="ACP1847" s="60"/>
      <c r="ACQ1847" s="60"/>
      <c r="ACR1847" s="60"/>
      <c r="ACS1847" s="60"/>
      <c r="ACT1847" s="60"/>
      <c r="ACU1847" s="60"/>
      <c r="ACV1847" s="60"/>
      <c r="ACW1847" s="60"/>
      <c r="ACX1847" s="60"/>
      <c r="ACY1847" s="60">
        <v>1.0219695927013499</v>
      </c>
      <c r="ACZ1847" s="60"/>
      <c r="ADA1847" s="60"/>
      <c r="ADB1847" s="60"/>
      <c r="ADC1847" s="60"/>
      <c r="ADD1847" s="60"/>
      <c r="ADE1847" s="60"/>
    </row>
    <row r="1848" spans="760:785" x14ac:dyDescent="0.25">
      <c r="ACF1848" s="60"/>
      <c r="ACG1848" s="60"/>
      <c r="ACH1848" s="60"/>
      <c r="ACI1848" s="60"/>
      <c r="ACJ1848" s="60"/>
      <c r="ACK1848" s="60"/>
      <c r="ACL1848" s="60"/>
      <c r="ACM1848" s="60"/>
      <c r="ACN1848" s="60"/>
      <c r="ACO1848" s="60"/>
      <c r="ACP1848" s="60"/>
      <c r="ACQ1848" s="60"/>
      <c r="ACR1848" s="60"/>
      <c r="ACS1848" s="60"/>
      <c r="ACT1848" s="60"/>
      <c r="ACU1848" s="60"/>
      <c r="ACV1848" s="60"/>
      <c r="ACW1848" s="60"/>
      <c r="ACX1848" s="60"/>
      <c r="ACY1848" s="60">
        <v>1.02195351959891</v>
      </c>
      <c r="ACZ1848" s="60"/>
      <c r="ADA1848" s="60"/>
      <c r="ADB1848" s="60"/>
      <c r="ADC1848" s="60"/>
      <c r="ADD1848" s="60"/>
      <c r="ADE1848" s="60"/>
    </row>
    <row r="1849" spans="760:785" x14ac:dyDescent="0.25">
      <c r="ACF1849" s="60"/>
      <c r="ACG1849" s="60"/>
      <c r="ACH1849" s="60"/>
      <c r="ACI1849" s="60"/>
      <c r="ACJ1849" s="60"/>
      <c r="ACK1849" s="60"/>
      <c r="ACL1849" s="60"/>
      <c r="ACM1849" s="60"/>
      <c r="ACN1849" s="60"/>
      <c r="ACO1849" s="60"/>
      <c r="ACP1849" s="60"/>
      <c r="ACQ1849" s="60"/>
      <c r="ACR1849" s="60"/>
      <c r="ACS1849" s="60"/>
      <c r="ACT1849" s="60"/>
      <c r="ACU1849" s="60"/>
      <c r="ACV1849" s="60"/>
      <c r="ACW1849" s="60"/>
      <c r="ACX1849" s="60"/>
      <c r="ACY1849" s="60">
        <v>1.0219199505174399</v>
      </c>
      <c r="ACZ1849" s="60"/>
      <c r="ADA1849" s="60"/>
      <c r="ADB1849" s="60"/>
      <c r="ADC1849" s="60"/>
      <c r="ADD1849" s="60"/>
      <c r="ADE1849" s="60"/>
    </row>
    <row r="1850" spans="760:785" x14ac:dyDescent="0.25">
      <c r="ACF1850" s="60"/>
      <c r="ACG1850" s="60"/>
      <c r="ACH1850" s="60"/>
      <c r="ACI1850" s="60"/>
      <c r="ACJ1850" s="60"/>
      <c r="ACK1850" s="60"/>
      <c r="ACL1850" s="60"/>
      <c r="ACM1850" s="60"/>
      <c r="ACN1850" s="60"/>
      <c r="ACO1850" s="60"/>
      <c r="ACP1850" s="60"/>
      <c r="ACQ1850" s="60"/>
      <c r="ACR1850" s="60"/>
      <c r="ACS1850" s="60"/>
      <c r="ACT1850" s="60"/>
      <c r="ACU1850" s="60"/>
      <c r="ACV1850" s="60"/>
      <c r="ACW1850" s="60"/>
      <c r="ACX1850" s="60"/>
      <c r="ACY1850" s="60">
        <v>1.02190958612647</v>
      </c>
      <c r="ACZ1850" s="60"/>
      <c r="ADA1850" s="60"/>
      <c r="ADB1850" s="60"/>
      <c r="ADC1850" s="60"/>
      <c r="ADD1850" s="60"/>
      <c r="ADE1850" s="60"/>
    </row>
    <row r="1851" spans="760:785" x14ac:dyDescent="0.25">
      <c r="ACF1851" s="60"/>
      <c r="ACG1851" s="60"/>
      <c r="ACH1851" s="60"/>
      <c r="ACI1851" s="60"/>
      <c r="ACJ1851" s="60"/>
      <c r="ACK1851" s="60"/>
      <c r="ACL1851" s="60"/>
      <c r="ACM1851" s="60"/>
      <c r="ACN1851" s="60"/>
      <c r="ACO1851" s="60"/>
      <c r="ACP1851" s="60"/>
      <c r="ACQ1851" s="60"/>
      <c r="ACR1851" s="60"/>
      <c r="ACS1851" s="60"/>
      <c r="ACT1851" s="60"/>
      <c r="ACU1851" s="60"/>
      <c r="ACV1851" s="60"/>
      <c r="ACW1851" s="60"/>
      <c r="ACX1851" s="60"/>
      <c r="ACY1851" s="60">
        <v>1.0219087066247401</v>
      </c>
      <c r="ACZ1851" s="60"/>
      <c r="ADA1851" s="60"/>
      <c r="ADB1851" s="60"/>
      <c r="ADC1851" s="60"/>
      <c r="ADD1851" s="60"/>
      <c r="ADE1851" s="60"/>
    </row>
    <row r="1852" spans="760:785" x14ac:dyDescent="0.25">
      <c r="ACF1852" s="60"/>
      <c r="ACG1852" s="60"/>
      <c r="ACH1852" s="60"/>
      <c r="ACI1852" s="60"/>
      <c r="ACJ1852" s="60"/>
      <c r="ACK1852" s="60"/>
      <c r="ACL1852" s="60"/>
      <c r="ACM1852" s="60"/>
      <c r="ACN1852" s="60"/>
      <c r="ACO1852" s="60"/>
      <c r="ACP1852" s="60"/>
      <c r="ACQ1852" s="60"/>
      <c r="ACR1852" s="60"/>
      <c r="ACS1852" s="60"/>
      <c r="ACT1852" s="60"/>
      <c r="ACU1852" s="60"/>
      <c r="ACV1852" s="60"/>
      <c r="ACW1852" s="60"/>
      <c r="ACX1852" s="60"/>
      <c r="ACY1852" s="60">
        <v>1.0219001918703701</v>
      </c>
      <c r="ACZ1852" s="60"/>
      <c r="ADA1852" s="60"/>
      <c r="ADB1852" s="60"/>
      <c r="ADC1852" s="60"/>
      <c r="ADD1852" s="60"/>
      <c r="ADE1852" s="60"/>
    </row>
    <row r="1853" spans="760:785" x14ac:dyDescent="0.25">
      <c r="ACF1853" s="60"/>
      <c r="ACG1853" s="60"/>
      <c r="ACH1853" s="60"/>
      <c r="ACI1853" s="60"/>
      <c r="ACJ1853" s="60"/>
      <c r="ACK1853" s="60"/>
      <c r="ACL1853" s="60"/>
      <c r="ACM1853" s="60"/>
      <c r="ACN1853" s="60"/>
      <c r="ACO1853" s="60"/>
      <c r="ACP1853" s="60"/>
      <c r="ACQ1853" s="60"/>
      <c r="ACR1853" s="60"/>
      <c r="ACS1853" s="60"/>
      <c r="ACT1853" s="60"/>
      <c r="ACU1853" s="60"/>
      <c r="ACV1853" s="60"/>
      <c r="ACW1853" s="60"/>
      <c r="ACX1853" s="60"/>
      <c r="ACY1853" s="60">
        <v>1.02185067142696</v>
      </c>
      <c r="ACZ1853" s="60"/>
      <c r="ADA1853" s="60"/>
      <c r="ADB1853" s="60"/>
      <c r="ADC1853" s="60"/>
      <c r="ADD1853" s="60"/>
      <c r="ADE1853" s="60"/>
    </row>
    <row r="1854" spans="760:785" x14ac:dyDescent="0.25">
      <c r="ACF1854" s="60"/>
      <c r="ACG1854" s="60"/>
      <c r="ACH1854" s="60"/>
      <c r="ACI1854" s="60"/>
      <c r="ACJ1854" s="60"/>
      <c r="ACK1854" s="60"/>
      <c r="ACL1854" s="60"/>
      <c r="ACM1854" s="60"/>
      <c r="ACN1854" s="60"/>
      <c r="ACO1854" s="60"/>
      <c r="ACP1854" s="60"/>
      <c r="ACQ1854" s="60"/>
      <c r="ACR1854" s="60"/>
      <c r="ACS1854" s="60"/>
      <c r="ACT1854" s="60"/>
      <c r="ACU1854" s="60"/>
      <c r="ACV1854" s="60"/>
      <c r="ACW1854" s="60"/>
      <c r="ACX1854" s="60"/>
      <c r="ACY1854" s="60">
        <v>1.02184444884536</v>
      </c>
      <c r="ACZ1854" s="60"/>
      <c r="ADA1854" s="60"/>
      <c r="ADB1854" s="60"/>
      <c r="ADC1854" s="60"/>
      <c r="ADD1854" s="60"/>
      <c r="ADE1854" s="60"/>
    </row>
    <row r="1855" spans="760:785" x14ac:dyDescent="0.25">
      <c r="ACF1855" s="60"/>
      <c r="ACG1855" s="60"/>
      <c r="ACH1855" s="60"/>
      <c r="ACI1855" s="60"/>
      <c r="ACJ1855" s="60"/>
      <c r="ACK1855" s="60"/>
      <c r="ACL1855" s="60"/>
      <c r="ACM1855" s="60"/>
      <c r="ACN1855" s="60"/>
      <c r="ACO1855" s="60"/>
      <c r="ACP1855" s="60"/>
      <c r="ACQ1855" s="60"/>
      <c r="ACR1855" s="60"/>
      <c r="ACS1855" s="60"/>
      <c r="ACT1855" s="60"/>
      <c r="ACU1855" s="60"/>
      <c r="ACV1855" s="60"/>
      <c r="ACW1855" s="60"/>
      <c r="ACX1855" s="60"/>
      <c r="ACY1855" s="60">
        <v>1.0218425756242899</v>
      </c>
      <c r="ACZ1855" s="60"/>
      <c r="ADA1855" s="60"/>
      <c r="ADB1855" s="60"/>
      <c r="ADC1855" s="60"/>
      <c r="ADD1855" s="60"/>
      <c r="ADE1855" s="60"/>
    </row>
    <row r="1856" spans="760:785" x14ac:dyDescent="0.25">
      <c r="ACF1856" s="60"/>
      <c r="ACG1856" s="60"/>
      <c r="ACH1856" s="60"/>
      <c r="ACI1856" s="60"/>
      <c r="ACJ1856" s="60"/>
      <c r="ACK1856" s="60"/>
      <c r="ACL1856" s="60"/>
      <c r="ACM1856" s="60"/>
      <c r="ACN1856" s="60"/>
      <c r="ACO1856" s="60"/>
      <c r="ACP1856" s="60"/>
      <c r="ACQ1856" s="60"/>
      <c r="ACR1856" s="60"/>
      <c r="ACS1856" s="60"/>
      <c r="ACT1856" s="60"/>
      <c r="ACU1856" s="60"/>
      <c r="ACV1856" s="60"/>
      <c r="ACW1856" s="60"/>
      <c r="ACX1856" s="60"/>
      <c r="ACY1856" s="60">
        <v>1.02183370458769</v>
      </c>
      <c r="ACZ1856" s="60"/>
      <c r="ADA1856" s="60"/>
      <c r="ADB1856" s="60"/>
      <c r="ADC1856" s="60"/>
      <c r="ADD1856" s="60"/>
      <c r="ADE1856" s="60"/>
    </row>
    <row r="1857" spans="760:785" x14ac:dyDescent="0.25">
      <c r="ACF1857" s="60"/>
      <c r="ACG1857" s="60"/>
      <c r="ACH1857" s="60"/>
      <c r="ACI1857" s="60"/>
      <c r="ACJ1857" s="60"/>
      <c r="ACK1857" s="60"/>
      <c r="ACL1857" s="60"/>
      <c r="ACM1857" s="60"/>
      <c r="ACN1857" s="60"/>
      <c r="ACO1857" s="60"/>
      <c r="ACP1857" s="60"/>
      <c r="ACQ1857" s="60"/>
      <c r="ACR1857" s="60"/>
      <c r="ACS1857" s="60"/>
      <c r="ACT1857" s="60"/>
      <c r="ACU1857" s="60"/>
      <c r="ACV1857" s="60"/>
      <c r="ACW1857" s="60"/>
      <c r="ACX1857" s="60"/>
      <c r="ACY1857" s="60">
        <v>1.02182624975828</v>
      </c>
      <c r="ACZ1857" s="60"/>
      <c r="ADA1857" s="60"/>
      <c r="ADB1857" s="60"/>
      <c r="ADC1857" s="60"/>
      <c r="ADD1857" s="60"/>
      <c r="ADE1857" s="60"/>
    </row>
    <row r="1858" spans="760:785" x14ac:dyDescent="0.25">
      <c r="ACF1858" s="60"/>
      <c r="ACG1858" s="60"/>
      <c r="ACH1858" s="60"/>
      <c r="ACI1858" s="60"/>
      <c r="ACJ1858" s="60"/>
      <c r="ACK1858" s="60"/>
      <c r="ACL1858" s="60"/>
      <c r="ACM1858" s="60"/>
      <c r="ACN1858" s="60"/>
      <c r="ACO1858" s="60"/>
      <c r="ACP1858" s="60"/>
      <c r="ACQ1858" s="60"/>
      <c r="ACR1858" s="60"/>
      <c r="ACS1858" s="60"/>
      <c r="ACT1858" s="60"/>
      <c r="ACU1858" s="60"/>
      <c r="ACV1858" s="60"/>
      <c r="ACW1858" s="60"/>
      <c r="ACX1858" s="60"/>
      <c r="ACY1858" s="60">
        <v>1.0218159434488601</v>
      </c>
      <c r="ACZ1858" s="60"/>
      <c r="ADA1858" s="60"/>
      <c r="ADB1858" s="60"/>
      <c r="ADC1858" s="60"/>
      <c r="ADD1858" s="60"/>
      <c r="ADE1858" s="60"/>
    </row>
    <row r="1859" spans="760:785" x14ac:dyDescent="0.25">
      <c r="ACF1859" s="60"/>
      <c r="ACG1859" s="60"/>
      <c r="ACH1859" s="60"/>
      <c r="ACI1859" s="60"/>
      <c r="ACJ1859" s="60"/>
      <c r="ACK1859" s="60"/>
      <c r="ACL1859" s="60"/>
      <c r="ACM1859" s="60"/>
      <c r="ACN1859" s="60"/>
      <c r="ACO1859" s="60"/>
      <c r="ACP1859" s="60"/>
      <c r="ACQ1859" s="60"/>
      <c r="ACR1859" s="60"/>
      <c r="ACS1859" s="60"/>
      <c r="ACT1859" s="60"/>
      <c r="ACU1859" s="60"/>
      <c r="ACV1859" s="60"/>
      <c r="ACW1859" s="60"/>
      <c r="ACX1859" s="60"/>
      <c r="ACY1859" s="60">
        <v>1.02175410540819</v>
      </c>
      <c r="ACZ1859" s="60"/>
      <c r="ADA1859" s="60"/>
      <c r="ADB1859" s="60"/>
      <c r="ADC1859" s="60"/>
      <c r="ADD1859" s="60"/>
      <c r="ADE1859" s="60"/>
    </row>
    <row r="1860" spans="760:785" x14ac:dyDescent="0.25">
      <c r="ACF1860" s="60"/>
      <c r="ACG1860" s="60"/>
      <c r="ACH1860" s="60"/>
      <c r="ACI1860" s="60"/>
      <c r="ACJ1860" s="60"/>
      <c r="ACK1860" s="60"/>
      <c r="ACL1860" s="60"/>
      <c r="ACM1860" s="60"/>
      <c r="ACN1860" s="60"/>
      <c r="ACO1860" s="60"/>
      <c r="ACP1860" s="60"/>
      <c r="ACQ1860" s="60"/>
      <c r="ACR1860" s="60"/>
      <c r="ACS1860" s="60"/>
      <c r="ACT1860" s="60"/>
      <c r="ACU1860" s="60"/>
      <c r="ACV1860" s="60"/>
      <c r="ACW1860" s="60"/>
      <c r="ACX1860" s="60"/>
      <c r="ACY1860" s="60">
        <v>1.02174384194337</v>
      </c>
      <c r="ACZ1860" s="60"/>
      <c r="ADA1860" s="60"/>
      <c r="ADB1860" s="60"/>
      <c r="ADC1860" s="60"/>
      <c r="ADD1860" s="60"/>
      <c r="ADE1860" s="60"/>
    </row>
    <row r="1861" spans="760:785" x14ac:dyDescent="0.25">
      <c r="ACF1861" s="60"/>
      <c r="ACG1861" s="60"/>
      <c r="ACH1861" s="60"/>
      <c r="ACI1861" s="60"/>
      <c r="ACJ1861" s="60"/>
      <c r="ACK1861" s="60"/>
      <c r="ACL1861" s="60"/>
      <c r="ACM1861" s="60"/>
      <c r="ACN1861" s="60"/>
      <c r="ACO1861" s="60"/>
      <c r="ACP1861" s="60"/>
      <c r="ACQ1861" s="60"/>
      <c r="ACR1861" s="60"/>
      <c r="ACS1861" s="60"/>
      <c r="ACT1861" s="60"/>
      <c r="ACU1861" s="60"/>
      <c r="ACV1861" s="60"/>
      <c r="ACW1861" s="60"/>
      <c r="ACX1861" s="60"/>
      <c r="ACY1861" s="60">
        <v>1.0217136068814501</v>
      </c>
      <c r="ACZ1861" s="60"/>
      <c r="ADA1861" s="60"/>
      <c r="ADB1861" s="60"/>
      <c r="ADC1861" s="60"/>
      <c r="ADD1861" s="60"/>
      <c r="ADE1861" s="60"/>
    </row>
    <row r="1862" spans="760:785" x14ac:dyDescent="0.25">
      <c r="ACF1862" s="60"/>
      <c r="ACG1862" s="60"/>
      <c r="ACH1862" s="60"/>
      <c r="ACI1862" s="60"/>
      <c r="ACJ1862" s="60"/>
      <c r="ACK1862" s="60"/>
      <c r="ACL1862" s="60"/>
      <c r="ACM1862" s="60"/>
      <c r="ACN1862" s="60"/>
      <c r="ACO1862" s="60"/>
      <c r="ACP1862" s="60"/>
      <c r="ACQ1862" s="60"/>
      <c r="ACR1862" s="60"/>
      <c r="ACS1862" s="60"/>
      <c r="ACT1862" s="60"/>
      <c r="ACU1862" s="60"/>
      <c r="ACV1862" s="60"/>
      <c r="ACW1862" s="60"/>
      <c r="ACX1862" s="60"/>
      <c r="ACY1862" s="60">
        <v>1.0217072480474301</v>
      </c>
      <c r="ACZ1862" s="60"/>
      <c r="ADA1862" s="60"/>
      <c r="ADB1862" s="60"/>
      <c r="ADC1862" s="60"/>
      <c r="ADD1862" s="60"/>
      <c r="ADE1862" s="60"/>
    </row>
    <row r="1863" spans="760:785" x14ac:dyDescent="0.25">
      <c r="ACF1863" s="60"/>
      <c r="ACG1863" s="60"/>
      <c r="ACH1863" s="60"/>
      <c r="ACI1863" s="60"/>
      <c r="ACJ1863" s="60"/>
      <c r="ACK1863" s="60"/>
      <c r="ACL1863" s="60"/>
      <c r="ACM1863" s="60"/>
      <c r="ACN1863" s="60"/>
      <c r="ACO1863" s="60"/>
      <c r="ACP1863" s="60"/>
      <c r="ACQ1863" s="60"/>
      <c r="ACR1863" s="60"/>
      <c r="ACS1863" s="60"/>
      <c r="ACT1863" s="60"/>
      <c r="ACU1863" s="60"/>
      <c r="ACV1863" s="60"/>
      <c r="ACW1863" s="60"/>
      <c r="ACX1863" s="60"/>
      <c r="ACY1863" s="60">
        <v>1.0216820434582501</v>
      </c>
      <c r="ACZ1863" s="60"/>
      <c r="ADA1863" s="60"/>
      <c r="ADB1863" s="60"/>
      <c r="ADC1863" s="60"/>
      <c r="ADD1863" s="60"/>
      <c r="ADE1863" s="60"/>
    </row>
    <row r="1864" spans="760:785" x14ac:dyDescent="0.25">
      <c r="ACF1864" s="60"/>
      <c r="ACG1864" s="60"/>
      <c r="ACH1864" s="60"/>
      <c r="ACI1864" s="60"/>
      <c r="ACJ1864" s="60"/>
      <c r="ACK1864" s="60"/>
      <c r="ACL1864" s="60"/>
      <c r="ACM1864" s="60"/>
      <c r="ACN1864" s="60"/>
      <c r="ACO1864" s="60"/>
      <c r="ACP1864" s="60"/>
      <c r="ACQ1864" s="60"/>
      <c r="ACR1864" s="60"/>
      <c r="ACS1864" s="60"/>
      <c r="ACT1864" s="60"/>
      <c r="ACU1864" s="60"/>
      <c r="ACV1864" s="60"/>
      <c r="ACW1864" s="60"/>
      <c r="ACX1864" s="60"/>
      <c r="ACY1864" s="60">
        <v>1.0216545959377299</v>
      </c>
      <c r="ACZ1864" s="60"/>
      <c r="ADA1864" s="60"/>
      <c r="ADB1864" s="60"/>
      <c r="ADC1864" s="60"/>
      <c r="ADD1864" s="60"/>
      <c r="ADE1864" s="60"/>
    </row>
    <row r="1865" spans="760:785" x14ac:dyDescent="0.25">
      <c r="ACF1865" s="60"/>
      <c r="ACG1865" s="60"/>
      <c r="ACH1865" s="60"/>
      <c r="ACI1865" s="60"/>
      <c r="ACJ1865" s="60"/>
      <c r="ACK1865" s="60"/>
      <c r="ACL1865" s="60"/>
      <c r="ACM1865" s="60"/>
      <c r="ACN1865" s="60"/>
      <c r="ACO1865" s="60"/>
      <c r="ACP1865" s="60"/>
      <c r="ACQ1865" s="60"/>
      <c r="ACR1865" s="60"/>
      <c r="ACS1865" s="60"/>
      <c r="ACT1865" s="60"/>
      <c r="ACU1865" s="60"/>
      <c r="ACV1865" s="60"/>
      <c r="ACW1865" s="60"/>
      <c r="ACX1865" s="60"/>
      <c r="ACY1865" s="60">
        <v>1.02162018600338</v>
      </c>
      <c r="ACZ1865" s="60"/>
      <c r="ADA1865" s="60"/>
      <c r="ADB1865" s="60"/>
      <c r="ADC1865" s="60"/>
      <c r="ADD1865" s="60"/>
      <c r="ADE1865" s="60"/>
    </row>
    <row r="1866" spans="760:785" x14ac:dyDescent="0.25">
      <c r="ACF1866" s="60"/>
      <c r="ACG1866" s="60"/>
      <c r="ACH1866" s="60"/>
      <c r="ACI1866" s="60"/>
      <c r="ACJ1866" s="60"/>
      <c r="ACK1866" s="60"/>
      <c r="ACL1866" s="60"/>
      <c r="ACM1866" s="60"/>
      <c r="ACN1866" s="60"/>
      <c r="ACO1866" s="60"/>
      <c r="ACP1866" s="60"/>
      <c r="ACQ1866" s="60"/>
      <c r="ACR1866" s="60"/>
      <c r="ACS1866" s="60"/>
      <c r="ACT1866" s="60"/>
      <c r="ACU1866" s="60"/>
      <c r="ACV1866" s="60"/>
      <c r="ACW1866" s="60"/>
      <c r="ACX1866" s="60"/>
      <c r="ACY1866" s="60">
        <v>1.02161364895231</v>
      </c>
      <c r="ACZ1866" s="60"/>
      <c r="ADA1866" s="60"/>
      <c r="ADB1866" s="60"/>
      <c r="ADC1866" s="60"/>
      <c r="ADD1866" s="60"/>
      <c r="ADE1866" s="60"/>
    </row>
    <row r="1867" spans="760:785" x14ac:dyDescent="0.25">
      <c r="ACF1867" s="60"/>
      <c r="ACG1867" s="60"/>
      <c r="ACH1867" s="60"/>
      <c r="ACI1867" s="60"/>
      <c r="ACJ1867" s="60"/>
      <c r="ACK1867" s="60"/>
      <c r="ACL1867" s="60"/>
      <c r="ACM1867" s="60"/>
      <c r="ACN1867" s="60"/>
      <c r="ACO1867" s="60"/>
      <c r="ACP1867" s="60"/>
      <c r="ACQ1867" s="60"/>
      <c r="ACR1867" s="60"/>
      <c r="ACS1867" s="60"/>
      <c r="ACT1867" s="60"/>
      <c r="ACU1867" s="60"/>
      <c r="ACV1867" s="60"/>
      <c r="ACW1867" s="60"/>
      <c r="ACX1867" s="60"/>
      <c r="ACY1867" s="60">
        <v>1.0216023686837099</v>
      </c>
      <c r="ACZ1867" s="60"/>
      <c r="ADA1867" s="60"/>
      <c r="ADB1867" s="60"/>
      <c r="ADC1867" s="60"/>
      <c r="ADD1867" s="60"/>
      <c r="ADE1867" s="60"/>
    </row>
    <row r="1868" spans="760:785" x14ac:dyDescent="0.25">
      <c r="ACF1868" s="60"/>
      <c r="ACG1868" s="60"/>
      <c r="ACH1868" s="60"/>
      <c r="ACI1868" s="60"/>
      <c r="ACJ1868" s="60"/>
      <c r="ACK1868" s="60"/>
      <c r="ACL1868" s="60"/>
      <c r="ACM1868" s="60"/>
      <c r="ACN1868" s="60"/>
      <c r="ACO1868" s="60"/>
      <c r="ACP1868" s="60"/>
      <c r="ACQ1868" s="60"/>
      <c r="ACR1868" s="60"/>
      <c r="ACS1868" s="60"/>
      <c r="ACT1868" s="60"/>
      <c r="ACU1868" s="60"/>
      <c r="ACV1868" s="60"/>
      <c r="ACW1868" s="60"/>
      <c r="ACX1868" s="60"/>
      <c r="ACY1868" s="60">
        <v>1.02158851288194</v>
      </c>
      <c r="ACZ1868" s="60"/>
      <c r="ADA1868" s="60"/>
      <c r="ADB1868" s="60"/>
      <c r="ADC1868" s="60"/>
      <c r="ADD1868" s="60"/>
      <c r="ADE1868" s="60"/>
    </row>
    <row r="1869" spans="760:785" x14ac:dyDescent="0.25">
      <c r="ACF1869" s="60"/>
      <c r="ACG1869" s="60"/>
      <c r="ACH1869" s="60"/>
      <c r="ACI1869" s="60"/>
      <c r="ACJ1869" s="60"/>
      <c r="ACK1869" s="60"/>
      <c r="ACL1869" s="60"/>
      <c r="ACM1869" s="60"/>
      <c r="ACN1869" s="60"/>
      <c r="ACO1869" s="312"/>
      <c r="ACP1869" s="60"/>
      <c r="ACQ1869" s="60"/>
      <c r="ACR1869" s="60"/>
      <c r="ACS1869" s="60"/>
      <c r="ACT1869" s="60"/>
      <c r="ACU1869" s="60"/>
      <c r="ACV1869" s="60"/>
      <c r="ACW1869" s="60"/>
      <c r="ACX1869" s="60"/>
      <c r="ACY1869" s="60">
        <v>1.0214739791440199</v>
      </c>
      <c r="ACZ1869" s="60"/>
      <c r="ADA1869" s="60"/>
      <c r="ADB1869" s="60"/>
      <c r="ADC1869" s="60"/>
      <c r="ADD1869" s="60"/>
      <c r="ADE1869" s="60"/>
    </row>
    <row r="1870" spans="760:785" x14ac:dyDescent="0.25">
      <c r="ACF1870" s="60"/>
      <c r="ACG1870" s="60"/>
      <c r="ACH1870" s="60"/>
      <c r="ACI1870" s="60"/>
      <c r="ACJ1870" s="60"/>
      <c r="ACK1870" s="60"/>
      <c r="ACL1870" s="60"/>
      <c r="ACM1870" s="60"/>
      <c r="ACN1870" s="60"/>
      <c r="ACO1870" s="60"/>
      <c r="ACP1870" s="60"/>
      <c r="ACQ1870" s="60"/>
      <c r="ACR1870" s="60"/>
      <c r="ACS1870" s="60"/>
      <c r="ACT1870" s="60"/>
      <c r="ACU1870" s="60"/>
      <c r="ACV1870" s="60"/>
      <c r="ACW1870" s="60"/>
      <c r="ACX1870" s="60"/>
      <c r="ACY1870" s="60">
        <v>1.0214638945146499</v>
      </c>
      <c r="ACZ1870" s="60"/>
      <c r="ADA1870" s="60"/>
      <c r="ADB1870" s="60"/>
      <c r="ADC1870" s="60"/>
      <c r="ADD1870" s="60"/>
      <c r="ADE1870" s="60"/>
    </row>
    <row r="1871" spans="760:785" x14ac:dyDescent="0.25">
      <c r="ACF1871" s="60"/>
      <c r="ACG1871" s="60"/>
      <c r="ACH1871" s="60"/>
      <c r="ACI1871" s="60"/>
      <c r="ACJ1871" s="60"/>
      <c r="ACK1871" s="60"/>
      <c r="ACL1871" s="60"/>
      <c r="ACM1871" s="60"/>
      <c r="ACN1871" s="60"/>
      <c r="ACO1871" s="60"/>
      <c r="ACP1871" s="60"/>
      <c r="ACQ1871" s="60"/>
      <c r="ACR1871" s="60"/>
      <c r="ACS1871" s="60"/>
      <c r="ACT1871" s="60"/>
      <c r="ACU1871" s="60"/>
      <c r="ACV1871" s="60"/>
      <c r="ACW1871" s="60"/>
      <c r="ACX1871" s="60"/>
      <c r="ACY1871" s="60">
        <v>1.02145423707464</v>
      </c>
      <c r="ACZ1871" s="60"/>
      <c r="ADA1871" s="60"/>
      <c r="ADB1871" s="60"/>
      <c r="ADC1871" s="60"/>
      <c r="ADD1871" s="60"/>
      <c r="ADE1871" s="60"/>
    </row>
    <row r="1872" spans="760:785" x14ac:dyDescent="0.25">
      <c r="ACF1872" s="60"/>
      <c r="ACG1872" s="60"/>
      <c r="ACH1872" s="60"/>
      <c r="ACI1872" s="60"/>
      <c r="ACJ1872" s="60"/>
      <c r="ACK1872" s="60"/>
      <c r="ACL1872" s="60"/>
      <c r="ACM1872" s="60"/>
      <c r="ACN1872" s="60"/>
      <c r="ACO1872" s="60"/>
      <c r="ACP1872" s="60"/>
      <c r="ACQ1872" s="60"/>
      <c r="ACR1872" s="60"/>
      <c r="ACS1872" s="60"/>
      <c r="ACT1872" s="60"/>
      <c r="ACU1872" s="60"/>
      <c r="ACV1872" s="60"/>
      <c r="ACW1872" s="60"/>
      <c r="ACX1872" s="60"/>
      <c r="ACY1872" s="60">
        <v>1.02142988077189</v>
      </c>
      <c r="ACZ1872" s="60"/>
      <c r="ADA1872" s="60"/>
      <c r="ADB1872" s="60"/>
      <c r="ADC1872" s="60"/>
      <c r="ADD1872" s="60"/>
      <c r="ADE1872" s="60"/>
    </row>
    <row r="1873" spans="760:785" x14ac:dyDescent="0.25">
      <c r="ACF1873" s="60"/>
      <c r="ACG1873" s="60"/>
      <c r="ACH1873" s="60"/>
      <c r="ACI1873" s="60"/>
      <c r="ACJ1873" s="60"/>
      <c r="ACK1873" s="60"/>
      <c r="ACL1873" s="60"/>
      <c r="ACM1873" s="60"/>
      <c r="ACN1873" s="60"/>
      <c r="ACO1873" s="60"/>
      <c r="ACP1873" s="60"/>
      <c r="ACQ1873" s="60"/>
      <c r="ACR1873" s="60"/>
      <c r="ACS1873" s="60"/>
      <c r="ACT1873" s="60"/>
      <c r="ACU1873" s="60"/>
      <c r="ACV1873" s="60"/>
      <c r="ACW1873" s="60"/>
      <c r="ACX1873" s="60"/>
      <c r="ACY1873" s="60">
        <v>1.02142512836611</v>
      </c>
      <c r="ACZ1873" s="60"/>
      <c r="ADA1873" s="60"/>
      <c r="ADB1873" s="60"/>
      <c r="ADC1873" s="60"/>
      <c r="ADD1873" s="60"/>
      <c r="ADE1873" s="60"/>
    </row>
    <row r="1874" spans="760:785" x14ac:dyDescent="0.25">
      <c r="ACF1874" s="60"/>
      <c r="ACG1874" s="60"/>
      <c r="ACH1874" s="60"/>
      <c r="ACI1874" s="60"/>
      <c r="ACJ1874" s="60"/>
      <c r="ACK1874" s="60"/>
      <c r="ACL1874" s="60"/>
      <c r="ACM1874" s="60"/>
      <c r="ACN1874" s="60"/>
      <c r="ACO1874" s="60"/>
      <c r="ACP1874" s="60"/>
      <c r="ACQ1874" s="60"/>
      <c r="ACR1874" s="60"/>
      <c r="ACS1874" s="60"/>
      <c r="ACT1874" s="60"/>
      <c r="ACU1874" s="60"/>
      <c r="ACV1874" s="60"/>
      <c r="ACW1874" s="60"/>
      <c r="ACX1874" s="60"/>
      <c r="ACY1874" s="60">
        <v>1.0213640299450599</v>
      </c>
      <c r="ACZ1874" s="60"/>
      <c r="ADA1874" s="60"/>
      <c r="ADB1874" s="60"/>
      <c r="ADC1874" s="60"/>
      <c r="ADD1874" s="60"/>
      <c r="ADE1874" s="60"/>
    </row>
    <row r="1875" spans="760:785" x14ac:dyDescent="0.25">
      <c r="ACF1875" s="60"/>
      <c r="ACG1875" s="60"/>
      <c r="ACH1875" s="60"/>
      <c r="ACI1875" s="60"/>
      <c r="ACJ1875" s="60"/>
      <c r="ACK1875" s="60"/>
      <c r="ACL1875" s="60"/>
      <c r="ACM1875" s="60"/>
      <c r="ACN1875" s="60"/>
      <c r="ACO1875" s="60"/>
      <c r="ACP1875" s="60"/>
      <c r="ACQ1875" s="60"/>
      <c r="ACR1875" s="60"/>
      <c r="ACS1875" s="60"/>
      <c r="ACT1875" s="60"/>
      <c r="ACU1875" s="60"/>
      <c r="ACV1875" s="60"/>
      <c r="ACW1875" s="60"/>
      <c r="ACX1875" s="60"/>
      <c r="ACY1875" s="60">
        <v>1.02133172573117</v>
      </c>
      <c r="ACZ1875" s="60"/>
      <c r="ADA1875" s="60"/>
      <c r="ADB1875" s="60"/>
      <c r="ADC1875" s="60"/>
      <c r="ADD1875" s="60"/>
      <c r="ADE1875" s="60"/>
    </row>
    <row r="1876" spans="760:785" x14ac:dyDescent="0.25">
      <c r="ACF1876" s="60"/>
      <c r="ACG1876" s="60"/>
      <c r="ACH1876" s="60"/>
      <c r="ACI1876" s="60"/>
      <c r="ACJ1876" s="60"/>
      <c r="ACK1876" s="60"/>
      <c r="ACL1876" s="60"/>
      <c r="ACM1876" s="60"/>
      <c r="ACN1876" s="60"/>
      <c r="ACO1876" s="60"/>
      <c r="ACP1876" s="60"/>
      <c r="ACQ1876" s="60"/>
      <c r="ACR1876" s="60"/>
      <c r="ACS1876" s="60"/>
      <c r="ACT1876" s="60"/>
      <c r="ACU1876" s="60"/>
      <c r="ACV1876" s="60"/>
      <c r="ACW1876" s="60"/>
      <c r="ACX1876" s="60"/>
      <c r="ACY1876" s="60">
        <v>1.0213288759696799</v>
      </c>
      <c r="ACZ1876" s="60"/>
      <c r="ADA1876" s="60"/>
      <c r="ADB1876" s="60"/>
      <c r="ADC1876" s="60"/>
      <c r="ADD1876" s="60"/>
      <c r="ADE1876" s="60"/>
    </row>
    <row r="1877" spans="760:785" x14ac:dyDescent="0.25">
      <c r="ACF1877" s="60"/>
      <c r="ACG1877" s="60"/>
      <c r="ACH1877" s="60"/>
      <c r="ACI1877" s="60"/>
      <c r="ACJ1877" s="60"/>
      <c r="ACK1877" s="60"/>
      <c r="ACL1877" s="60"/>
      <c r="ACM1877" s="60"/>
      <c r="ACN1877" s="60"/>
      <c r="ACO1877" s="60"/>
      <c r="ACP1877" s="60"/>
      <c r="ACQ1877" s="60"/>
      <c r="ACR1877" s="60"/>
      <c r="ACS1877" s="60"/>
      <c r="ACT1877" s="60"/>
      <c r="ACU1877" s="60"/>
      <c r="ACV1877" s="60"/>
      <c r="ACW1877" s="60"/>
      <c r="ACX1877" s="60"/>
      <c r="ACY1877" s="60">
        <v>1.02131891154624</v>
      </c>
      <c r="ACZ1877" s="60"/>
      <c r="ADA1877" s="60"/>
      <c r="ADB1877" s="60"/>
      <c r="ADC1877" s="60"/>
      <c r="ADD1877" s="60"/>
      <c r="ADE1877" s="60"/>
    </row>
    <row r="1878" spans="760:785" x14ac:dyDescent="0.25">
      <c r="ACF1878" s="60"/>
      <c r="ACG1878" s="60"/>
      <c r="ACH1878" s="60"/>
      <c r="ACI1878" s="60"/>
      <c r="ACJ1878" s="60"/>
      <c r="ACK1878" s="60"/>
      <c r="ACL1878" s="60"/>
      <c r="ACM1878" s="60"/>
      <c r="ACN1878" s="60"/>
      <c r="ACO1878" s="60"/>
      <c r="ACP1878" s="60"/>
      <c r="ACQ1878" s="60"/>
      <c r="ACR1878" s="60"/>
      <c r="ACS1878" s="60"/>
      <c r="ACT1878" s="60"/>
      <c r="ACU1878" s="60"/>
      <c r="ACV1878" s="60"/>
      <c r="ACW1878" s="60"/>
      <c r="ACX1878" s="60"/>
      <c r="ACY1878" s="60">
        <v>1.02128237021808</v>
      </c>
      <c r="ACZ1878" s="60"/>
      <c r="ADA1878" s="60"/>
      <c r="ADB1878" s="60"/>
      <c r="ADC1878" s="60"/>
      <c r="ADD1878" s="60"/>
      <c r="ADE1878" s="60"/>
    </row>
    <row r="1879" spans="760:785" x14ac:dyDescent="0.25">
      <c r="ACF1879" s="60"/>
      <c r="ACG1879" s="60"/>
      <c r="ACH1879" s="60"/>
      <c r="ACI1879" s="60"/>
      <c r="ACJ1879" s="60"/>
      <c r="ACK1879" s="60"/>
      <c r="ACL1879" s="60"/>
      <c r="ACM1879" s="60"/>
      <c r="ACN1879" s="60"/>
      <c r="ACO1879" s="60"/>
      <c r="ACP1879" s="60"/>
      <c r="ACQ1879" s="60"/>
      <c r="ACR1879" s="60"/>
      <c r="ACS1879" s="60"/>
      <c r="ACT1879" s="60"/>
      <c r="ACU1879" s="60"/>
      <c r="ACV1879" s="60"/>
      <c r="ACW1879" s="60"/>
      <c r="ACX1879" s="60"/>
      <c r="ACY1879" s="60">
        <v>1.0212712177211001</v>
      </c>
      <c r="ACZ1879" s="60"/>
      <c r="ADA1879" s="60"/>
      <c r="ADB1879" s="60"/>
      <c r="ADC1879" s="60"/>
      <c r="ADD1879" s="60"/>
      <c r="ADE1879" s="60"/>
    </row>
    <row r="1880" spans="760:785" x14ac:dyDescent="0.25">
      <c r="ACF1880" s="60"/>
      <c r="ACG1880" s="60"/>
      <c r="ACH1880" s="60"/>
      <c r="ACI1880" s="60"/>
      <c r="ACJ1880" s="60"/>
      <c r="ACK1880" s="60"/>
      <c r="ACL1880" s="60"/>
      <c r="ACM1880" s="60"/>
      <c r="ACN1880" s="60"/>
      <c r="ACO1880" s="60"/>
      <c r="ACP1880" s="60"/>
      <c r="ACQ1880" s="60"/>
      <c r="ACR1880" s="60"/>
      <c r="ACS1880" s="60"/>
      <c r="ACT1880" s="60"/>
      <c r="ACU1880" s="60"/>
      <c r="ACV1880" s="60"/>
      <c r="ACW1880" s="60"/>
      <c r="ACX1880" s="60"/>
      <c r="ACY1880" s="60">
        <v>1.02125633458042</v>
      </c>
      <c r="ACZ1880" s="60"/>
      <c r="ADA1880" s="60"/>
      <c r="ADB1880" s="60"/>
      <c r="ADC1880" s="60"/>
      <c r="ADD1880" s="60"/>
      <c r="ADE1880" s="60"/>
    </row>
    <row r="1881" spans="760:785" x14ac:dyDescent="0.25">
      <c r="ACF1881" s="60"/>
      <c r="ACG1881" s="60"/>
      <c r="ACH1881" s="60"/>
      <c r="ACI1881" s="60"/>
      <c r="ACJ1881" s="60"/>
      <c r="ACK1881" s="60"/>
      <c r="ACL1881" s="60"/>
      <c r="ACM1881" s="60"/>
      <c r="ACN1881" s="60"/>
      <c r="ACO1881" s="60"/>
      <c r="ACP1881" s="60"/>
      <c r="ACQ1881" s="60"/>
      <c r="ACR1881" s="60"/>
      <c r="ACS1881" s="60"/>
      <c r="ACT1881" s="60"/>
      <c r="ACU1881" s="60"/>
      <c r="ACV1881" s="60"/>
      <c r="ACW1881" s="60"/>
      <c r="ACX1881" s="60"/>
      <c r="ACY1881" s="60">
        <v>1.0212508232286699</v>
      </c>
      <c r="ACZ1881" s="60"/>
      <c r="ADA1881" s="60"/>
      <c r="ADB1881" s="60"/>
      <c r="ADC1881" s="60"/>
      <c r="ADD1881" s="60"/>
      <c r="ADE1881" s="60"/>
    </row>
    <row r="1882" spans="760:785" x14ac:dyDescent="0.25">
      <c r="ACF1882" s="60"/>
      <c r="ACG1882" s="60"/>
      <c r="ACH1882" s="60"/>
      <c r="ACI1882" s="60"/>
      <c r="ACJ1882" s="60"/>
      <c r="ACK1882" s="60"/>
      <c r="ACL1882" s="60"/>
      <c r="ACM1882" s="60"/>
      <c r="ACN1882" s="60"/>
      <c r="ACO1882" s="60"/>
      <c r="ACP1882" s="60"/>
      <c r="ACQ1882" s="60"/>
      <c r="ACR1882" s="60"/>
      <c r="ACS1882" s="60"/>
      <c r="ACT1882" s="60"/>
      <c r="ACU1882" s="60"/>
      <c r="ACV1882" s="60"/>
      <c r="ACW1882" s="60"/>
      <c r="ACX1882" s="60"/>
      <c r="ACY1882" s="60">
        <v>1.02122004801919</v>
      </c>
      <c r="ACZ1882" s="60"/>
      <c r="ADA1882" s="60"/>
      <c r="ADB1882" s="60"/>
      <c r="ADC1882" s="60"/>
      <c r="ADD1882" s="60"/>
      <c r="ADE1882" s="60"/>
    </row>
    <row r="1883" spans="760:785" x14ac:dyDescent="0.25">
      <c r="ACF1883" s="60"/>
      <c r="ACG1883" s="60"/>
      <c r="ACH1883" s="60"/>
      <c r="ACI1883" s="60"/>
      <c r="ACJ1883" s="60"/>
      <c r="ACK1883" s="60"/>
      <c r="ACL1883" s="60"/>
      <c r="ACM1883" s="60"/>
      <c r="ACN1883" s="60"/>
      <c r="ACO1883" s="60"/>
      <c r="ACP1883" s="60"/>
      <c r="ACQ1883" s="60"/>
      <c r="ACR1883" s="60"/>
      <c r="ACS1883" s="60"/>
      <c r="ACT1883" s="60"/>
      <c r="ACU1883" s="60"/>
      <c r="ACV1883" s="60"/>
      <c r="ACW1883" s="60"/>
      <c r="ACX1883" s="60"/>
      <c r="ACY1883" s="60">
        <v>1.0212188667989499</v>
      </c>
      <c r="ACZ1883" s="60"/>
      <c r="ADA1883" s="60"/>
      <c r="ADB1883" s="60"/>
      <c r="ADC1883" s="60"/>
      <c r="ADD1883" s="60"/>
      <c r="ADE1883" s="60"/>
    </row>
    <row r="1884" spans="760:785" x14ac:dyDescent="0.25">
      <c r="ACF1884" s="60"/>
      <c r="ACG1884" s="60"/>
      <c r="ACH1884" s="60"/>
      <c r="ACI1884" s="60"/>
      <c r="ACJ1884" s="60"/>
      <c r="ACK1884" s="60"/>
      <c r="ACL1884" s="60"/>
      <c r="ACM1884" s="60"/>
      <c r="ACN1884" s="60"/>
      <c r="ACO1884" s="60"/>
      <c r="ACP1884" s="60"/>
      <c r="ACQ1884" s="60"/>
      <c r="ACR1884" s="60"/>
      <c r="ACS1884" s="60"/>
      <c r="ACT1884" s="60"/>
      <c r="ACU1884" s="60"/>
      <c r="ACV1884" s="60"/>
      <c r="ACW1884" s="60"/>
      <c r="ACX1884" s="60"/>
      <c r="ACY1884" s="60">
        <v>1.02121644163581</v>
      </c>
      <c r="ACZ1884" s="60"/>
      <c r="ADA1884" s="60"/>
      <c r="ADB1884" s="60"/>
      <c r="ADC1884" s="60"/>
      <c r="ADD1884" s="60"/>
      <c r="ADE1884" s="60"/>
    </row>
    <row r="1885" spans="760:785" x14ac:dyDescent="0.25">
      <c r="ACF1885" s="60"/>
      <c r="ACG1885" s="60"/>
      <c r="ACH1885" s="60"/>
      <c r="ACI1885" s="60"/>
      <c r="ACJ1885" s="60"/>
      <c r="ACK1885" s="60"/>
      <c r="ACL1885" s="60"/>
      <c r="ACM1885" s="60"/>
      <c r="ACN1885" s="60"/>
      <c r="ACO1885" s="60"/>
      <c r="ACP1885" s="60"/>
      <c r="ACQ1885" s="60"/>
      <c r="ACR1885" s="60"/>
      <c r="ACS1885" s="60"/>
      <c r="ACT1885" s="60"/>
      <c r="ACU1885" s="60"/>
      <c r="ACV1885" s="60"/>
      <c r="ACW1885" s="60"/>
      <c r="ACX1885" s="60"/>
      <c r="ACY1885" s="60">
        <v>1.02121238315577</v>
      </c>
      <c r="ACZ1885" s="60"/>
      <c r="ADA1885" s="60"/>
      <c r="ADB1885" s="60"/>
      <c r="ADC1885" s="60"/>
      <c r="ADD1885" s="60"/>
      <c r="ADE1885" s="60"/>
    </row>
    <row r="1886" spans="760:785" x14ac:dyDescent="0.25">
      <c r="ACF1886" s="60"/>
      <c r="ACG1886" s="60"/>
      <c r="ACH1886" s="60"/>
      <c r="ACI1886" s="60"/>
      <c r="ACJ1886" s="60"/>
      <c r="ACK1886" s="60"/>
      <c r="ACL1886" s="60"/>
      <c r="ACM1886" s="60"/>
      <c r="ACN1886" s="60"/>
      <c r="ACO1886" s="60"/>
      <c r="ACP1886" s="60"/>
      <c r="ACQ1886" s="60"/>
      <c r="ACR1886" s="60"/>
      <c r="ACS1886" s="60"/>
      <c r="ACT1886" s="60"/>
      <c r="ACU1886" s="60"/>
      <c r="ACV1886" s="60"/>
      <c r="ACW1886" s="60"/>
      <c r="ACX1886" s="60"/>
      <c r="ACY1886" s="60">
        <v>1.0211974641660599</v>
      </c>
      <c r="ACZ1886" s="60"/>
      <c r="ADA1886" s="60"/>
      <c r="ADB1886" s="60"/>
      <c r="ADC1886" s="60"/>
      <c r="ADD1886" s="60"/>
      <c r="ADE1886" s="60"/>
    </row>
    <row r="1887" spans="760:785" x14ac:dyDescent="0.25">
      <c r="ACF1887" s="60"/>
      <c r="ACG1887" s="60"/>
      <c r="ACH1887" s="60"/>
      <c r="ACI1887" s="60"/>
      <c r="ACJ1887" s="60"/>
      <c r="ACK1887" s="60"/>
      <c r="ACL1887" s="60"/>
      <c r="ACM1887" s="60"/>
      <c r="ACN1887" s="60"/>
      <c r="ACO1887" s="60"/>
      <c r="ACP1887" s="60"/>
      <c r="ACQ1887" s="60"/>
      <c r="ACR1887" s="60"/>
      <c r="ACS1887" s="60"/>
      <c r="ACT1887" s="60"/>
      <c r="ACU1887" s="60"/>
      <c r="ACV1887" s="60"/>
      <c r="ACW1887" s="60"/>
      <c r="ACX1887" s="60"/>
      <c r="ACY1887" s="60">
        <v>1.02116248566209</v>
      </c>
      <c r="ACZ1887" s="60"/>
      <c r="ADA1887" s="60"/>
      <c r="ADB1887" s="60"/>
      <c r="ADC1887" s="60"/>
      <c r="ADD1887" s="60"/>
      <c r="ADE1887" s="60"/>
    </row>
    <row r="1888" spans="760:785" x14ac:dyDescent="0.25">
      <c r="ACF1888" s="60"/>
      <c r="ACG1888" s="60"/>
      <c r="ACH1888" s="60"/>
      <c r="ACI1888" s="60"/>
      <c r="ACJ1888" s="60"/>
      <c r="ACK1888" s="60"/>
      <c r="ACL1888" s="60"/>
      <c r="ACM1888" s="60"/>
      <c r="ACN1888" s="60"/>
      <c r="ACO1888" s="60"/>
      <c r="ACP1888" s="60"/>
      <c r="ACQ1888" s="60"/>
      <c r="ACR1888" s="60"/>
      <c r="ACS1888" s="60"/>
      <c r="ACT1888" s="60"/>
      <c r="ACU1888" s="60"/>
      <c r="ACV1888" s="60"/>
      <c r="ACW1888" s="60"/>
      <c r="ACX1888" s="60"/>
      <c r="ACY1888" s="60">
        <v>1.0211316296619499</v>
      </c>
      <c r="ACZ1888" s="60"/>
      <c r="ADA1888" s="60"/>
      <c r="ADB1888" s="60"/>
      <c r="ADC1888" s="60"/>
      <c r="ADD1888" s="60"/>
      <c r="ADE1888" s="60"/>
    </row>
    <row r="1889" spans="760:785" x14ac:dyDescent="0.25">
      <c r="ACF1889" s="60"/>
      <c r="ACG1889" s="60"/>
      <c r="ACH1889" s="60"/>
      <c r="ACI1889" s="60"/>
      <c r="ACJ1889" s="60"/>
      <c r="ACK1889" s="60"/>
      <c r="ACL1889" s="60"/>
      <c r="ACM1889" s="60"/>
      <c r="ACN1889" s="60"/>
      <c r="ACO1889" s="60"/>
      <c r="ACP1889" s="60"/>
      <c r="ACQ1889" s="60"/>
      <c r="ACR1889" s="60"/>
      <c r="ACS1889" s="60"/>
      <c r="ACT1889" s="60"/>
      <c r="ACU1889" s="60"/>
      <c r="ACV1889" s="60"/>
      <c r="ACW1889" s="60"/>
      <c r="ACX1889" s="60"/>
      <c r="ACY1889" s="60">
        <v>1.0210911924486701</v>
      </c>
      <c r="ACZ1889" s="60"/>
      <c r="ADA1889" s="60"/>
      <c r="ADB1889" s="60"/>
      <c r="ADC1889" s="60"/>
      <c r="ADD1889" s="60"/>
      <c r="ADE1889" s="60"/>
    </row>
    <row r="1890" spans="760:785" x14ac:dyDescent="0.25">
      <c r="ACF1890" s="60"/>
      <c r="ACG1890" s="60"/>
      <c r="ACH1890" s="60"/>
      <c r="ACI1890" s="60"/>
      <c r="ACJ1890" s="60"/>
      <c r="ACK1890" s="60"/>
      <c r="ACL1890" s="60"/>
      <c r="ACM1890" s="60"/>
      <c r="ACN1890" s="60"/>
      <c r="ACO1890" s="60"/>
      <c r="ACP1890" s="60"/>
      <c r="ACQ1890" s="60"/>
      <c r="ACR1890" s="60"/>
      <c r="ACS1890" s="60"/>
      <c r="ACT1890" s="60"/>
      <c r="ACU1890" s="60"/>
      <c r="ACV1890" s="60"/>
      <c r="ACW1890" s="60"/>
      <c r="ACX1890" s="60"/>
      <c r="ACY1890" s="60">
        <v>1.0210706753510901</v>
      </c>
      <c r="ACZ1890" s="60"/>
      <c r="ADA1890" s="60"/>
      <c r="ADB1890" s="60"/>
      <c r="ADC1890" s="60"/>
      <c r="ADD1890" s="60"/>
      <c r="ADE1890" s="60"/>
    </row>
    <row r="1891" spans="760:785" x14ac:dyDescent="0.25">
      <c r="ACF1891" s="60"/>
      <c r="ACG1891" s="60"/>
      <c r="ACH1891" s="60"/>
      <c r="ACI1891" s="60"/>
      <c r="ACJ1891" s="60"/>
      <c r="ACK1891" s="60"/>
      <c r="ACL1891" s="60"/>
      <c r="ACM1891" s="60"/>
      <c r="ACN1891" s="60"/>
      <c r="ACO1891" s="60"/>
      <c r="ACP1891" s="60"/>
      <c r="ACQ1891" s="60"/>
      <c r="ACR1891" s="60"/>
      <c r="ACS1891" s="60"/>
      <c r="ACT1891" s="60"/>
      <c r="ACU1891" s="60"/>
      <c r="ACV1891" s="60"/>
      <c r="ACW1891" s="60"/>
      <c r="ACX1891" s="60"/>
      <c r="ACY1891" s="60">
        <v>1.02106318344652</v>
      </c>
      <c r="ACZ1891" s="60"/>
      <c r="ADA1891" s="60"/>
      <c r="ADB1891" s="60"/>
      <c r="ADC1891" s="60"/>
      <c r="ADD1891" s="60"/>
      <c r="ADE1891" s="60"/>
    </row>
    <row r="1892" spans="760:785" x14ac:dyDescent="0.25">
      <c r="ACF1892" s="60"/>
      <c r="ACG1892" s="60"/>
      <c r="ACH1892" s="60"/>
      <c r="ACI1892" s="60"/>
      <c r="ACJ1892" s="60"/>
      <c r="ACK1892" s="60"/>
      <c r="ACL1892" s="60"/>
      <c r="ACM1892" s="60"/>
      <c r="ACN1892" s="60"/>
      <c r="ACO1892" s="60"/>
      <c r="ACP1892" s="60"/>
      <c r="ACQ1892" s="60"/>
      <c r="ACR1892" s="60"/>
      <c r="ACS1892" s="60"/>
      <c r="ACT1892" s="60"/>
      <c r="ACU1892" s="60"/>
      <c r="ACV1892" s="60"/>
      <c r="ACW1892" s="60"/>
      <c r="ACX1892" s="60"/>
      <c r="ACY1892" s="60">
        <v>1.0210413207670901</v>
      </c>
      <c r="ACZ1892" s="60"/>
      <c r="ADA1892" s="60"/>
      <c r="ADB1892" s="60"/>
      <c r="ADC1892" s="60"/>
      <c r="ADD1892" s="60"/>
      <c r="ADE1892" s="60"/>
    </row>
    <row r="1893" spans="760:785" x14ac:dyDescent="0.25">
      <c r="ACF1893" s="60"/>
      <c r="ACG1893" s="60"/>
      <c r="ACH1893" s="60"/>
      <c r="ACI1893" s="60"/>
      <c r="ACJ1893" s="60"/>
      <c r="ACK1893" s="60"/>
      <c r="ACL1893" s="60"/>
      <c r="ACM1893" s="60"/>
      <c r="ACN1893" s="60"/>
      <c r="ACO1893" s="60"/>
      <c r="ACP1893" s="60"/>
      <c r="ACQ1893" s="60"/>
      <c r="ACR1893" s="60"/>
      <c r="ACS1893" s="60"/>
      <c r="ACT1893" s="60"/>
      <c r="ACU1893" s="60"/>
      <c r="ACV1893" s="60"/>
      <c r="ACW1893" s="60"/>
      <c r="ACX1893" s="60"/>
      <c r="ACY1893" s="60">
        <v>1.0210384941547099</v>
      </c>
      <c r="ACZ1893" s="60"/>
      <c r="ADA1893" s="60"/>
      <c r="ADB1893" s="60"/>
      <c r="ADC1893" s="60"/>
      <c r="ADD1893" s="60"/>
      <c r="ADE1893" s="60"/>
    </row>
    <row r="1894" spans="760:785" x14ac:dyDescent="0.25">
      <c r="ACF1894" s="60"/>
      <c r="ACG1894" s="60"/>
      <c r="ACH1894" s="60"/>
      <c r="ACI1894" s="60"/>
      <c r="ACJ1894" s="60"/>
      <c r="ACK1894" s="60"/>
      <c r="ACL1894" s="60"/>
      <c r="ACM1894" s="60"/>
      <c r="ACN1894" s="60"/>
      <c r="ACO1894" s="60"/>
      <c r="ACP1894" s="60"/>
      <c r="ACQ1894" s="60"/>
      <c r="ACR1894" s="60"/>
      <c r="ACS1894" s="60"/>
      <c r="ACT1894" s="60"/>
      <c r="ACU1894" s="60"/>
      <c r="ACV1894" s="60"/>
      <c r="ACW1894" s="60"/>
      <c r="ACX1894" s="60"/>
      <c r="ACY1894" s="60">
        <v>1.02103524485631</v>
      </c>
      <c r="ACZ1894" s="60"/>
      <c r="ADA1894" s="60"/>
      <c r="ADB1894" s="60"/>
      <c r="ADC1894" s="60"/>
      <c r="ADD1894" s="60"/>
      <c r="ADE1894" s="60"/>
    </row>
    <row r="1895" spans="760:785" x14ac:dyDescent="0.25">
      <c r="ACF1895" s="60"/>
      <c r="ACG1895" s="60"/>
      <c r="ACH1895" s="60"/>
      <c r="ACI1895" s="60"/>
      <c r="ACJ1895" s="60"/>
      <c r="ACK1895" s="60"/>
      <c r="ACL1895" s="60"/>
      <c r="ACM1895" s="60"/>
      <c r="ACN1895" s="60"/>
      <c r="ACO1895" s="60"/>
      <c r="ACP1895" s="60"/>
      <c r="ACQ1895" s="60"/>
      <c r="ACR1895" s="60"/>
      <c r="ACS1895" s="60"/>
      <c r="ACT1895" s="60"/>
      <c r="ACU1895" s="60"/>
      <c r="ACV1895" s="60"/>
      <c r="ACW1895" s="60"/>
      <c r="ACX1895" s="60"/>
      <c r="ACY1895" s="60">
        <v>1.02103314679868</v>
      </c>
      <c r="ACZ1895" s="60"/>
      <c r="ADA1895" s="60"/>
      <c r="ADB1895" s="60"/>
      <c r="ADC1895" s="60"/>
      <c r="ADD1895" s="60"/>
      <c r="ADE1895" s="60"/>
    </row>
    <row r="1896" spans="760:785" x14ac:dyDescent="0.25">
      <c r="ACF1896" s="60"/>
      <c r="ACG1896" s="60"/>
      <c r="ACH1896" s="60"/>
      <c r="ACI1896" s="60"/>
      <c r="ACJ1896" s="60"/>
      <c r="ACK1896" s="60"/>
      <c r="ACL1896" s="60"/>
      <c r="ACM1896" s="60"/>
      <c r="ACN1896" s="60"/>
      <c r="ACO1896" s="60"/>
      <c r="ACP1896" s="60"/>
      <c r="ACQ1896" s="60"/>
      <c r="ACR1896" s="60"/>
      <c r="ACS1896" s="60"/>
      <c r="ACT1896" s="60"/>
      <c r="ACU1896" s="60"/>
      <c r="ACV1896" s="60"/>
      <c r="ACW1896" s="60"/>
      <c r="ACX1896" s="60"/>
      <c r="ACY1896" s="60">
        <v>1.0210269340212299</v>
      </c>
      <c r="ACZ1896" s="60"/>
      <c r="ADA1896" s="60"/>
      <c r="ADB1896" s="60"/>
      <c r="ADC1896" s="60"/>
      <c r="ADD1896" s="60"/>
      <c r="ADE1896" s="60"/>
    </row>
    <row r="1897" spans="760:785" x14ac:dyDescent="0.25">
      <c r="ACF1897" s="60"/>
      <c r="ACG1897" s="60"/>
      <c r="ACH1897" s="60"/>
      <c r="ACI1897" s="60"/>
      <c r="ACJ1897" s="60"/>
      <c r="ACK1897" s="60"/>
      <c r="ACL1897" s="60"/>
      <c r="ACM1897" s="60"/>
      <c r="ACN1897" s="60"/>
      <c r="ACO1897" s="60"/>
      <c r="ACP1897" s="60"/>
      <c r="ACQ1897" s="60"/>
      <c r="ACR1897" s="60"/>
      <c r="ACS1897" s="60"/>
      <c r="ACT1897" s="60"/>
      <c r="ACU1897" s="60"/>
      <c r="ACV1897" s="60"/>
      <c r="ACW1897" s="60"/>
      <c r="ACX1897" s="60"/>
      <c r="ACY1897" s="60">
        <v>1.0209355456284199</v>
      </c>
      <c r="ACZ1897" s="60"/>
      <c r="ADA1897" s="60"/>
      <c r="ADB1897" s="60"/>
      <c r="ADC1897" s="60"/>
      <c r="ADD1897" s="60"/>
      <c r="ADE1897" s="60"/>
    </row>
    <row r="1898" spans="760:785" x14ac:dyDescent="0.25">
      <c r="ACF1898" s="60"/>
      <c r="ACG1898" s="60"/>
      <c r="ACH1898" s="60"/>
      <c r="ACI1898" s="60"/>
      <c r="ACJ1898" s="60"/>
      <c r="ACK1898" s="60"/>
      <c r="ACL1898" s="60"/>
      <c r="ACM1898" s="60"/>
      <c r="ACN1898" s="60"/>
      <c r="ACO1898" s="60"/>
      <c r="ACP1898" s="60"/>
      <c r="ACQ1898" s="60"/>
      <c r="ACR1898" s="60"/>
      <c r="ACS1898" s="60"/>
      <c r="ACT1898" s="60"/>
      <c r="ACU1898" s="60"/>
      <c r="ACV1898" s="60"/>
      <c r="ACW1898" s="60"/>
      <c r="ACX1898" s="60"/>
      <c r="ACY1898" s="60">
        <v>1.02089782260291</v>
      </c>
      <c r="ACZ1898" s="60"/>
      <c r="ADA1898" s="60"/>
      <c r="ADB1898" s="60"/>
      <c r="ADC1898" s="60"/>
      <c r="ADD1898" s="60"/>
      <c r="ADE1898" s="60"/>
    </row>
    <row r="1899" spans="760:785" x14ac:dyDescent="0.25">
      <c r="ACF1899" s="60"/>
      <c r="ACG1899" s="60"/>
      <c r="ACH1899" s="60"/>
      <c r="ACI1899" s="60"/>
      <c r="ACJ1899" s="60"/>
      <c r="ACK1899" s="60"/>
      <c r="ACL1899" s="60"/>
      <c r="ACM1899" s="60"/>
      <c r="ACN1899" s="60"/>
      <c r="ACO1899" s="60"/>
      <c r="ACP1899" s="60"/>
      <c r="ACQ1899" s="60"/>
      <c r="ACR1899" s="60"/>
      <c r="ACS1899" s="60"/>
      <c r="ACT1899" s="60"/>
      <c r="ACU1899" s="60"/>
      <c r="ACV1899" s="60"/>
      <c r="ACW1899" s="60"/>
      <c r="ACX1899" s="60"/>
      <c r="ACY1899" s="60">
        <v>1.0208456728272399</v>
      </c>
      <c r="ACZ1899" s="60"/>
      <c r="ADA1899" s="60"/>
      <c r="ADB1899" s="60"/>
      <c r="ADC1899" s="60"/>
      <c r="ADD1899" s="60"/>
      <c r="ADE1899" s="60"/>
    </row>
    <row r="1900" spans="760:785" x14ac:dyDescent="0.25">
      <c r="ACF1900" s="60"/>
      <c r="ACG1900" s="60"/>
      <c r="ACH1900" s="60"/>
      <c r="ACI1900" s="60"/>
      <c r="ACJ1900" s="60"/>
      <c r="ACK1900" s="60"/>
      <c r="ACL1900" s="60"/>
      <c r="ACM1900" s="60"/>
      <c r="ACN1900" s="60"/>
      <c r="ACO1900" s="60"/>
      <c r="ACP1900" s="60"/>
      <c r="ACQ1900" s="60"/>
      <c r="ACR1900" s="60"/>
      <c r="ACS1900" s="60"/>
      <c r="ACT1900" s="60"/>
      <c r="ACU1900" s="60"/>
      <c r="ACV1900" s="60"/>
      <c r="ACW1900" s="60"/>
      <c r="ACX1900" s="60"/>
      <c r="ACY1900" s="60">
        <v>1.02081970051099</v>
      </c>
      <c r="ACZ1900" s="60"/>
      <c r="ADA1900" s="60"/>
      <c r="ADB1900" s="60"/>
      <c r="ADC1900" s="60"/>
      <c r="ADD1900" s="60"/>
      <c r="ADE1900" s="60"/>
    </row>
    <row r="1901" spans="760:785" x14ac:dyDescent="0.25">
      <c r="ACF1901" s="60"/>
      <c r="ACG1901" s="60"/>
      <c r="ACH1901" s="60"/>
      <c r="ACI1901" s="60"/>
      <c r="ACJ1901" s="60"/>
      <c r="ACK1901" s="60"/>
      <c r="ACL1901" s="60"/>
      <c r="ACM1901" s="60"/>
      <c r="ACN1901" s="60"/>
      <c r="ACO1901" s="60"/>
      <c r="ACP1901" s="60"/>
      <c r="ACQ1901" s="60"/>
      <c r="ACR1901" s="60"/>
      <c r="ACS1901" s="60"/>
      <c r="ACT1901" s="60"/>
      <c r="ACU1901" s="60"/>
      <c r="ACV1901" s="60"/>
      <c r="ACW1901" s="60"/>
      <c r="ACX1901" s="60"/>
      <c r="ACY1901" s="60">
        <v>1.0208109176353299</v>
      </c>
      <c r="ACZ1901" s="60"/>
      <c r="ADA1901" s="60"/>
      <c r="ADB1901" s="60"/>
      <c r="ADC1901" s="60"/>
      <c r="ADD1901" s="60"/>
      <c r="ADE1901" s="60"/>
    </row>
    <row r="1902" spans="760:785" x14ac:dyDescent="0.25">
      <c r="ACF1902" s="60"/>
      <c r="ACG1902" s="60"/>
      <c r="ACH1902" s="60"/>
      <c r="ACI1902" s="60"/>
      <c r="ACJ1902" s="60"/>
      <c r="ACK1902" s="60"/>
      <c r="ACL1902" s="60"/>
      <c r="ACM1902" s="60"/>
      <c r="ACN1902" s="60"/>
      <c r="ACO1902" s="60"/>
      <c r="ACP1902" s="60"/>
      <c r="ACQ1902" s="60"/>
      <c r="ACR1902" s="60"/>
      <c r="ACS1902" s="60"/>
      <c r="ACT1902" s="60"/>
      <c r="ACU1902" s="60"/>
      <c r="ACV1902" s="60"/>
      <c r="ACW1902" s="60"/>
      <c r="ACX1902" s="60"/>
      <c r="ACY1902" s="60">
        <v>1.02077841571137</v>
      </c>
      <c r="ACZ1902" s="60"/>
      <c r="ADA1902" s="60"/>
      <c r="ADB1902" s="60"/>
      <c r="ADC1902" s="60"/>
      <c r="ADD1902" s="60"/>
      <c r="ADE1902" s="60"/>
    </row>
    <row r="1903" spans="760:785" x14ac:dyDescent="0.25">
      <c r="ACF1903" s="60"/>
      <c r="ACG1903" s="60"/>
      <c r="ACH1903" s="60"/>
      <c r="ACI1903" s="60"/>
      <c r="ACJ1903" s="60"/>
      <c r="ACK1903" s="60"/>
      <c r="ACL1903" s="60"/>
      <c r="ACM1903" s="60"/>
      <c r="ACN1903" s="60"/>
      <c r="ACO1903" s="60"/>
      <c r="ACP1903" s="60"/>
      <c r="ACQ1903" s="60"/>
      <c r="ACR1903" s="60"/>
      <c r="ACS1903" s="60"/>
      <c r="ACT1903" s="60"/>
      <c r="ACU1903" s="60"/>
      <c r="ACV1903" s="60"/>
      <c r="ACW1903" s="60"/>
      <c r="ACX1903" s="60"/>
      <c r="ACY1903" s="60">
        <v>1.02063801129774</v>
      </c>
      <c r="ACZ1903" s="60"/>
      <c r="ADA1903" s="60"/>
      <c r="ADB1903" s="60"/>
      <c r="ADC1903" s="60"/>
      <c r="ADD1903" s="60"/>
      <c r="ADE1903" s="60"/>
    </row>
    <row r="1904" spans="760:785" x14ac:dyDescent="0.25">
      <c r="ACF1904" s="60"/>
      <c r="ACG1904" s="60"/>
      <c r="ACH1904" s="60"/>
      <c r="ACI1904" s="60"/>
      <c r="ACJ1904" s="60"/>
      <c r="ACK1904" s="60"/>
      <c r="ACL1904" s="60"/>
      <c r="ACM1904" s="60"/>
      <c r="ACN1904" s="60"/>
      <c r="ACO1904" s="60"/>
      <c r="ACP1904" s="60"/>
      <c r="ACQ1904" s="60"/>
      <c r="ACR1904" s="60"/>
      <c r="ACS1904" s="60"/>
      <c r="ACT1904" s="60"/>
      <c r="ACU1904" s="60"/>
      <c r="ACV1904" s="60"/>
      <c r="ACW1904" s="60"/>
      <c r="ACX1904" s="60"/>
      <c r="ACY1904" s="60">
        <v>1.0206196144913899</v>
      </c>
      <c r="ACZ1904" s="60"/>
      <c r="ADA1904" s="60"/>
      <c r="ADB1904" s="60"/>
      <c r="ADC1904" s="60"/>
      <c r="ADD1904" s="60"/>
      <c r="ADE1904" s="60"/>
    </row>
    <row r="1905" spans="760:785" x14ac:dyDescent="0.25">
      <c r="ACF1905" s="60"/>
      <c r="ACG1905" s="60"/>
      <c r="ACH1905" s="60"/>
      <c r="ACI1905" s="60"/>
      <c r="ACJ1905" s="60"/>
      <c r="ACK1905" s="60"/>
      <c r="ACL1905" s="60"/>
      <c r="ACM1905" s="60"/>
      <c r="ACN1905" s="60"/>
      <c r="ACO1905" s="60"/>
      <c r="ACP1905" s="60"/>
      <c r="ACQ1905" s="60"/>
      <c r="ACR1905" s="60"/>
      <c r="ACS1905" s="60"/>
      <c r="ACT1905" s="60"/>
      <c r="ACU1905" s="60"/>
      <c r="ACV1905" s="60"/>
      <c r="ACW1905" s="60"/>
      <c r="ACX1905" s="60"/>
      <c r="ACY1905" s="60">
        <v>1.02060427781826</v>
      </c>
      <c r="ACZ1905" s="60"/>
      <c r="ADA1905" s="60"/>
      <c r="ADB1905" s="60"/>
      <c r="ADC1905" s="60"/>
      <c r="ADD1905" s="60"/>
      <c r="ADE1905" s="60"/>
    </row>
    <row r="1906" spans="760:785" x14ac:dyDescent="0.25">
      <c r="ACF1906" s="60"/>
      <c r="ACG1906" s="60"/>
      <c r="ACH1906" s="60"/>
      <c r="ACI1906" s="60"/>
      <c r="ACJ1906" s="60"/>
      <c r="ACK1906" s="60"/>
      <c r="ACL1906" s="60"/>
      <c r="ACM1906" s="60"/>
      <c r="ACN1906" s="60"/>
      <c r="ACO1906" s="60"/>
      <c r="ACP1906" s="60"/>
      <c r="ACQ1906" s="60"/>
      <c r="ACR1906" s="60"/>
      <c r="ACS1906" s="60"/>
      <c r="ACT1906" s="60"/>
      <c r="ACU1906" s="60"/>
      <c r="ACV1906" s="60"/>
      <c r="ACW1906" s="60"/>
      <c r="ACX1906" s="60"/>
      <c r="ACY1906" s="60">
        <v>1.02058465681399</v>
      </c>
      <c r="ACZ1906" s="60"/>
      <c r="ADA1906" s="60"/>
      <c r="ADB1906" s="60"/>
      <c r="ADC1906" s="60"/>
      <c r="ADD1906" s="60"/>
      <c r="ADE1906" s="60"/>
    </row>
    <row r="1907" spans="760:785" x14ac:dyDescent="0.25">
      <c r="ACF1907" s="60"/>
      <c r="ACG1907" s="60"/>
      <c r="ACH1907" s="60"/>
      <c r="ACI1907" s="60"/>
      <c r="ACJ1907" s="60"/>
      <c r="ACK1907" s="60"/>
      <c r="ACL1907" s="60"/>
      <c r="ACM1907" s="60"/>
      <c r="ACN1907" s="60"/>
      <c r="ACO1907" s="60"/>
      <c r="ACP1907" s="60"/>
      <c r="ACQ1907" s="60"/>
      <c r="ACR1907" s="60"/>
      <c r="ACS1907" s="60"/>
      <c r="ACT1907" s="60"/>
      <c r="ACU1907" s="60"/>
      <c r="ACV1907" s="60"/>
      <c r="ACW1907" s="60"/>
      <c r="ACX1907" s="60"/>
      <c r="ACY1907" s="60">
        <v>1.0205796227052799</v>
      </c>
      <c r="ACZ1907" s="60"/>
      <c r="ADA1907" s="60"/>
      <c r="ADB1907" s="60"/>
      <c r="ADC1907" s="60"/>
      <c r="ADD1907" s="60"/>
      <c r="ADE1907" s="60"/>
    </row>
    <row r="1908" spans="760:785" x14ac:dyDescent="0.25">
      <c r="ACF1908" s="60"/>
      <c r="ACG1908" s="60"/>
      <c r="ACH1908" s="60"/>
      <c r="ACI1908" s="60"/>
      <c r="ACJ1908" s="60"/>
      <c r="ACK1908" s="60"/>
      <c r="ACL1908" s="60"/>
      <c r="ACM1908" s="60"/>
      <c r="ACN1908" s="60"/>
      <c r="ACO1908" s="60"/>
      <c r="ACP1908" s="60"/>
      <c r="ACQ1908" s="60"/>
      <c r="ACR1908" s="60"/>
      <c r="ACS1908" s="60"/>
      <c r="ACT1908" s="60"/>
      <c r="ACU1908" s="60"/>
      <c r="ACV1908" s="60"/>
      <c r="ACW1908" s="60"/>
      <c r="ACX1908" s="60"/>
      <c r="ACY1908" s="60">
        <v>1.0205311406958599</v>
      </c>
      <c r="ACZ1908" s="60"/>
      <c r="ADA1908" s="60"/>
      <c r="ADB1908" s="60"/>
      <c r="ADC1908" s="60"/>
      <c r="ADD1908" s="60"/>
      <c r="ADE1908" s="60"/>
    </row>
    <row r="1909" spans="760:785" x14ac:dyDescent="0.25">
      <c r="ACF1909" s="60"/>
      <c r="ACG1909" s="60"/>
      <c r="ACH1909" s="60"/>
      <c r="ACI1909" s="60"/>
      <c r="ACJ1909" s="60"/>
      <c r="ACK1909" s="60"/>
      <c r="ACL1909" s="60"/>
      <c r="ACM1909" s="60"/>
      <c r="ACN1909" s="60"/>
      <c r="ACO1909" s="60"/>
      <c r="ACP1909" s="60"/>
      <c r="ACQ1909" s="60"/>
      <c r="ACR1909" s="60"/>
      <c r="ACS1909" s="60"/>
      <c r="ACT1909" s="60"/>
      <c r="ACU1909" s="60"/>
      <c r="ACV1909" s="60"/>
      <c r="ACW1909" s="60"/>
      <c r="ACX1909" s="60"/>
      <c r="ACY1909" s="60">
        <v>1.0205053138675599</v>
      </c>
      <c r="ACZ1909" s="60"/>
      <c r="ADA1909" s="60"/>
      <c r="ADB1909" s="60"/>
      <c r="ADC1909" s="60"/>
      <c r="ADD1909" s="60"/>
      <c r="ADE1909" s="60"/>
    </row>
    <row r="1910" spans="760:785" x14ac:dyDescent="0.25">
      <c r="ACF1910" s="60"/>
      <c r="ACG1910" s="60"/>
      <c r="ACH1910" s="60"/>
      <c r="ACI1910" s="60"/>
      <c r="ACJ1910" s="60"/>
      <c r="ACK1910" s="60"/>
      <c r="ACL1910" s="60"/>
      <c r="ACM1910" s="60"/>
      <c r="ACN1910" s="60"/>
      <c r="ACO1910" s="60"/>
      <c r="ACP1910" s="60"/>
      <c r="ACQ1910" s="60"/>
      <c r="ACR1910" s="60"/>
      <c r="ACS1910" s="60"/>
      <c r="ACT1910" s="60"/>
      <c r="ACU1910" s="60"/>
      <c r="ACV1910" s="60"/>
      <c r="ACW1910" s="60"/>
      <c r="ACX1910" s="60"/>
      <c r="ACY1910" s="60">
        <v>1.0203723278880901</v>
      </c>
      <c r="ACZ1910" s="60"/>
      <c r="ADA1910" s="60"/>
      <c r="ADB1910" s="60"/>
      <c r="ADC1910" s="60"/>
      <c r="ADD1910" s="60"/>
      <c r="ADE1910" s="60"/>
    </row>
    <row r="1911" spans="760:785" x14ac:dyDescent="0.25">
      <c r="ACF1911" s="60"/>
      <c r="ACG1911" s="60"/>
      <c r="ACH1911" s="60"/>
      <c r="ACI1911" s="60"/>
      <c r="ACJ1911" s="60"/>
      <c r="ACK1911" s="60"/>
      <c r="ACL1911" s="60"/>
      <c r="ACM1911" s="60"/>
      <c r="ACN1911" s="60"/>
      <c r="ACO1911" s="60"/>
      <c r="ACP1911" s="60"/>
      <c r="ACQ1911" s="60"/>
      <c r="ACR1911" s="60"/>
      <c r="ACS1911" s="60"/>
      <c r="ACT1911" s="60"/>
      <c r="ACU1911" s="60"/>
      <c r="ACV1911" s="60"/>
      <c r="ACW1911" s="60"/>
      <c r="ACX1911" s="60"/>
      <c r="ACY1911" s="60">
        <v>1.0203347759791701</v>
      </c>
      <c r="ACZ1911" s="60"/>
      <c r="ADA1911" s="60"/>
      <c r="ADB1911" s="60"/>
      <c r="ADC1911" s="60"/>
      <c r="ADD1911" s="60"/>
      <c r="ADE1911" s="60"/>
    </row>
    <row r="1912" spans="760:785" x14ac:dyDescent="0.25">
      <c r="ACF1912" s="60"/>
      <c r="ACG1912" s="60"/>
      <c r="ACH1912" s="60"/>
      <c r="ACI1912" s="60"/>
      <c r="ACJ1912" s="60"/>
      <c r="ACK1912" s="60"/>
      <c r="ACL1912" s="60"/>
      <c r="ACM1912" s="60"/>
      <c r="ACN1912" s="60"/>
      <c r="ACO1912" s="60"/>
      <c r="ACP1912" s="60"/>
      <c r="ACQ1912" s="60"/>
      <c r="ACR1912" s="60"/>
      <c r="ACS1912" s="60"/>
      <c r="ACT1912" s="60"/>
      <c r="ACU1912" s="60"/>
      <c r="ACV1912" s="60"/>
      <c r="ACW1912" s="60"/>
      <c r="ACX1912" s="60"/>
      <c r="ACY1912" s="60">
        <v>1.0203314990246899</v>
      </c>
      <c r="ACZ1912" s="60"/>
      <c r="ADA1912" s="60"/>
      <c r="ADB1912" s="60"/>
      <c r="ADC1912" s="60"/>
      <c r="ADD1912" s="60"/>
      <c r="ADE1912" s="60"/>
    </row>
    <row r="1913" spans="760:785" x14ac:dyDescent="0.25">
      <c r="ACF1913" s="60"/>
      <c r="ACG1913" s="60"/>
      <c r="ACH1913" s="60"/>
      <c r="ACI1913" s="60"/>
      <c r="ACJ1913" s="60"/>
      <c r="ACK1913" s="60"/>
      <c r="ACL1913" s="60"/>
      <c r="ACM1913" s="60"/>
      <c r="ACN1913" s="60"/>
      <c r="ACO1913" s="60"/>
      <c r="ACP1913" s="60"/>
      <c r="ACQ1913" s="60"/>
      <c r="ACR1913" s="60"/>
      <c r="ACS1913" s="60"/>
      <c r="ACT1913" s="60"/>
      <c r="ACU1913" s="60"/>
      <c r="ACV1913" s="60"/>
      <c r="ACW1913" s="60"/>
      <c r="ACX1913" s="60"/>
      <c r="ACY1913" s="60">
        <v>1.0202799123099</v>
      </c>
      <c r="ACZ1913" s="60"/>
      <c r="ADA1913" s="60"/>
      <c r="ADB1913" s="60"/>
      <c r="ADC1913" s="60"/>
      <c r="ADD1913" s="60"/>
      <c r="ADE1913" s="60"/>
    </row>
    <row r="1914" spans="760:785" x14ac:dyDescent="0.25">
      <c r="ACF1914" s="60"/>
      <c r="ACG1914" s="60"/>
      <c r="ACH1914" s="60"/>
      <c r="ACI1914" s="60"/>
      <c r="ACJ1914" s="60"/>
      <c r="ACK1914" s="60"/>
      <c r="ACL1914" s="60"/>
      <c r="ACM1914" s="60"/>
      <c r="ACN1914" s="60"/>
      <c r="ACO1914" s="60"/>
      <c r="ACP1914" s="60"/>
      <c r="ACQ1914" s="60"/>
      <c r="ACR1914" s="60"/>
      <c r="ACS1914" s="60"/>
      <c r="ACT1914" s="60"/>
      <c r="ACU1914" s="60"/>
      <c r="ACV1914" s="60"/>
      <c r="ACW1914" s="60"/>
      <c r="ACX1914" s="60"/>
      <c r="ACY1914" s="60">
        <v>1.0200479247819101</v>
      </c>
      <c r="ACZ1914" s="60"/>
      <c r="ADA1914" s="60"/>
      <c r="ADB1914" s="60"/>
      <c r="ADC1914" s="60"/>
      <c r="ADD1914" s="60"/>
      <c r="ADE1914" s="60"/>
    </row>
    <row r="1915" spans="760:785" x14ac:dyDescent="0.25">
      <c r="ACF1915" s="60"/>
      <c r="ACG1915" s="60"/>
      <c r="ACH1915" s="60"/>
      <c r="ACI1915" s="60"/>
      <c r="ACJ1915" s="60"/>
      <c r="ACK1915" s="60"/>
      <c r="ACL1915" s="60"/>
      <c r="ACM1915" s="60"/>
      <c r="ACN1915" s="60"/>
      <c r="ACO1915" s="60"/>
      <c r="ACP1915" s="60"/>
      <c r="ACQ1915" s="60"/>
      <c r="ACR1915" s="60"/>
      <c r="ACS1915" s="60"/>
      <c r="ACT1915" s="60"/>
      <c r="ACU1915" s="60"/>
      <c r="ACV1915" s="60"/>
      <c r="ACW1915" s="60"/>
      <c r="ACX1915" s="60"/>
      <c r="ACY1915" s="60">
        <v>1.02003540726913</v>
      </c>
      <c r="ACZ1915" s="60"/>
      <c r="ADA1915" s="60"/>
      <c r="ADB1915" s="60"/>
      <c r="ADC1915" s="60"/>
      <c r="ADD1915" s="60"/>
      <c r="ADE1915" s="60"/>
    </row>
    <row r="1916" spans="760:785" x14ac:dyDescent="0.25">
      <c r="ACF1916" s="60"/>
      <c r="ACG1916" s="60"/>
      <c r="ACH1916" s="60"/>
      <c r="ACI1916" s="60"/>
      <c r="ACJ1916" s="60"/>
      <c r="ACK1916" s="60"/>
      <c r="ACL1916" s="60"/>
      <c r="ACM1916" s="60"/>
      <c r="ACN1916" s="60"/>
      <c r="ACO1916" s="60"/>
      <c r="ACP1916" s="60"/>
      <c r="ACQ1916" s="60"/>
      <c r="ACR1916" s="60"/>
      <c r="ACS1916" s="60"/>
      <c r="ACT1916" s="60"/>
      <c r="ACU1916" s="60"/>
      <c r="ACV1916" s="60"/>
      <c r="ACW1916" s="60"/>
      <c r="ACX1916" s="60"/>
      <c r="ACY1916" s="60">
        <v>1.02000119797986</v>
      </c>
      <c r="ACZ1916" s="60"/>
      <c r="ADA1916" s="60"/>
      <c r="ADB1916" s="60"/>
      <c r="ADC1916" s="60"/>
      <c r="ADD1916" s="60"/>
      <c r="ADE1916" s="60"/>
    </row>
    <row r="1917" spans="760:785" x14ac:dyDescent="0.25">
      <c r="ACF1917" s="60"/>
      <c r="ACG1917" s="60"/>
      <c r="ACH1917" s="60"/>
      <c r="ACI1917" s="60"/>
      <c r="ACJ1917" s="60"/>
      <c r="ACK1917" s="60"/>
      <c r="ACL1917" s="60"/>
      <c r="ACM1917" s="60"/>
      <c r="ACN1917" s="60"/>
      <c r="ACO1917" s="60"/>
      <c r="ACP1917" s="60"/>
      <c r="ACQ1917" s="60"/>
      <c r="ACR1917" s="60"/>
      <c r="ACS1917" s="60"/>
      <c r="ACT1917" s="60"/>
      <c r="ACU1917" s="60"/>
      <c r="ACV1917" s="60"/>
      <c r="ACW1917" s="60"/>
      <c r="ACX1917" s="60"/>
      <c r="ACY1917" s="60">
        <v>1.01998470098973</v>
      </c>
      <c r="ACZ1917" s="60"/>
      <c r="ADA1917" s="60"/>
      <c r="ADB1917" s="60"/>
      <c r="ADC1917" s="60"/>
      <c r="ADD1917" s="60"/>
      <c r="ADE1917" s="60"/>
    </row>
    <row r="1918" spans="760:785" x14ac:dyDescent="0.25">
      <c r="ACF1918" s="60"/>
      <c r="ACG1918" s="60"/>
      <c r="ACH1918" s="60"/>
      <c r="ACI1918" s="60"/>
      <c r="ACJ1918" s="60"/>
      <c r="ACK1918" s="60"/>
      <c r="ACL1918" s="60"/>
      <c r="ACM1918" s="60"/>
      <c r="ACN1918" s="60"/>
      <c r="ACO1918" s="60"/>
      <c r="ACP1918" s="60"/>
      <c r="ACQ1918" s="60"/>
      <c r="ACR1918" s="60"/>
      <c r="ACS1918" s="60"/>
      <c r="ACT1918" s="60"/>
      <c r="ACU1918" s="60"/>
      <c r="ACV1918" s="60"/>
      <c r="ACW1918" s="60"/>
      <c r="ACX1918" s="60"/>
      <c r="ACY1918" s="60">
        <v>1.01993423850093</v>
      </c>
      <c r="ACZ1918" s="60"/>
      <c r="ADA1918" s="60"/>
      <c r="ADB1918" s="60"/>
      <c r="ADC1918" s="60"/>
      <c r="ADD1918" s="60"/>
      <c r="ADE1918" s="60"/>
    </row>
    <row r="1919" spans="760:785" x14ac:dyDescent="0.25">
      <c r="ACF1919" s="60"/>
      <c r="ACG1919" s="60"/>
      <c r="ACH1919" s="60"/>
      <c r="ACI1919" s="60"/>
      <c r="ACJ1919" s="60"/>
      <c r="ACK1919" s="60"/>
      <c r="ACL1919" s="60"/>
      <c r="ACM1919" s="60"/>
      <c r="ACN1919" s="60"/>
      <c r="ACO1919" s="60"/>
      <c r="ACP1919" s="60"/>
      <c r="ACQ1919" s="60"/>
      <c r="ACR1919" s="60"/>
      <c r="ACS1919" s="60"/>
      <c r="ACT1919" s="60"/>
      <c r="ACU1919" s="60"/>
      <c r="ACV1919" s="60"/>
      <c r="ACW1919" s="60"/>
      <c r="ACX1919" s="60"/>
      <c r="ACY1919" s="60">
        <v>1.0199259283450699</v>
      </c>
      <c r="ACZ1919" s="60"/>
      <c r="ADA1919" s="60"/>
      <c r="ADB1919" s="60"/>
      <c r="ADC1919" s="60"/>
      <c r="ADD1919" s="60"/>
      <c r="ADE1919" s="60"/>
    </row>
    <row r="1920" spans="760:785" x14ac:dyDescent="0.25">
      <c r="ACF1920" s="60"/>
      <c r="ACG1920" s="60"/>
      <c r="ACH1920" s="60"/>
      <c r="ACI1920" s="60"/>
      <c r="ACJ1920" s="60"/>
      <c r="ACK1920" s="60"/>
      <c r="ACL1920" s="60"/>
      <c r="ACM1920" s="60"/>
      <c r="ACN1920" s="60"/>
      <c r="ACO1920" s="60"/>
      <c r="ACP1920" s="60"/>
      <c r="ACQ1920" s="60"/>
      <c r="ACR1920" s="60"/>
      <c r="ACS1920" s="60"/>
      <c r="ACT1920" s="60"/>
      <c r="ACU1920" s="60"/>
      <c r="ACV1920" s="60"/>
      <c r="ACW1920" s="60"/>
      <c r="ACX1920" s="60"/>
      <c r="ACY1920" s="60">
        <v>1.0198934861518001</v>
      </c>
      <c r="ACZ1920" s="60"/>
      <c r="ADA1920" s="60"/>
      <c r="ADB1920" s="60"/>
      <c r="ADC1920" s="60"/>
      <c r="ADD1920" s="60"/>
      <c r="ADE1920" s="60"/>
    </row>
    <row r="1921" spans="760:785" x14ac:dyDescent="0.25">
      <c r="ACF1921" s="60"/>
      <c r="ACG1921" s="60"/>
      <c r="ACH1921" s="60"/>
      <c r="ACI1921" s="60"/>
      <c r="ACJ1921" s="60"/>
      <c r="ACK1921" s="60"/>
      <c r="ACL1921" s="60"/>
      <c r="ACM1921" s="60"/>
      <c r="ACN1921" s="60"/>
      <c r="ACO1921" s="60"/>
      <c r="ACP1921" s="60"/>
      <c r="ACQ1921" s="60"/>
      <c r="ACR1921" s="60"/>
      <c r="ACS1921" s="60"/>
      <c r="ACT1921" s="60"/>
      <c r="ACU1921" s="60"/>
      <c r="ACV1921" s="60"/>
      <c r="ACW1921" s="60"/>
      <c r="ACX1921" s="60"/>
      <c r="ACY1921" s="60">
        <v>1.01985854654922</v>
      </c>
      <c r="ACZ1921" s="60"/>
      <c r="ADA1921" s="60"/>
      <c r="ADB1921" s="60"/>
      <c r="ADC1921" s="60"/>
      <c r="ADD1921" s="60"/>
      <c r="ADE1921" s="60"/>
    </row>
    <row r="1922" spans="760:785" x14ac:dyDescent="0.25">
      <c r="ACF1922" s="60"/>
      <c r="ACG1922" s="60"/>
      <c r="ACH1922" s="60"/>
      <c r="ACI1922" s="60"/>
      <c r="ACJ1922" s="60"/>
      <c r="ACK1922" s="60"/>
      <c r="ACL1922" s="60"/>
      <c r="ACM1922" s="60"/>
      <c r="ACN1922" s="60"/>
      <c r="ACO1922" s="60"/>
      <c r="ACP1922" s="60"/>
      <c r="ACQ1922" s="60"/>
      <c r="ACR1922" s="60"/>
      <c r="ACS1922" s="60"/>
      <c r="ACT1922" s="60"/>
      <c r="ACU1922" s="60"/>
      <c r="ACV1922" s="60"/>
      <c r="ACW1922" s="60"/>
      <c r="ACX1922" s="60"/>
      <c r="ACY1922" s="60">
        <v>1.01984219194899</v>
      </c>
      <c r="ACZ1922" s="60"/>
      <c r="ADA1922" s="60"/>
      <c r="ADB1922" s="60"/>
      <c r="ADC1922" s="60"/>
      <c r="ADD1922" s="60"/>
      <c r="ADE1922" s="60"/>
    </row>
    <row r="1923" spans="760:785" x14ac:dyDescent="0.25">
      <c r="ACF1923" s="60"/>
      <c r="ACG1923" s="60"/>
      <c r="ACH1923" s="60"/>
      <c r="ACI1923" s="60"/>
      <c r="ACJ1923" s="60"/>
      <c r="ACK1923" s="60"/>
      <c r="ACL1923" s="60"/>
      <c r="ACM1923" s="60"/>
      <c r="ACN1923" s="60"/>
      <c r="ACO1923" s="60"/>
      <c r="ACP1923" s="60"/>
      <c r="ACQ1923" s="60"/>
      <c r="ACR1923" s="60"/>
      <c r="ACS1923" s="60"/>
      <c r="ACT1923" s="60"/>
      <c r="ACU1923" s="60"/>
      <c r="ACV1923" s="60"/>
      <c r="ACW1923" s="60"/>
      <c r="ACX1923" s="60"/>
      <c r="ACY1923" s="60">
        <v>1.0198405913455899</v>
      </c>
      <c r="ACZ1923" s="60"/>
      <c r="ADA1923" s="60"/>
      <c r="ADB1923" s="60"/>
      <c r="ADC1923" s="60"/>
      <c r="ADD1923" s="60"/>
      <c r="ADE1923" s="60"/>
    </row>
    <row r="1924" spans="760:785" x14ac:dyDescent="0.25">
      <c r="ACF1924" s="60"/>
      <c r="ACG1924" s="60"/>
      <c r="ACH1924" s="60"/>
      <c r="ACI1924" s="60"/>
      <c r="ACJ1924" s="60"/>
      <c r="ACK1924" s="60"/>
      <c r="ACL1924" s="60"/>
      <c r="ACM1924" s="60"/>
      <c r="ACN1924" s="60"/>
      <c r="ACO1924" s="60"/>
      <c r="ACP1924" s="60"/>
      <c r="ACQ1924" s="60"/>
      <c r="ACR1924" s="60"/>
      <c r="ACS1924" s="60"/>
      <c r="ACT1924" s="60"/>
      <c r="ACU1924" s="60"/>
      <c r="ACV1924" s="60"/>
      <c r="ACW1924" s="60"/>
      <c r="ACX1924" s="60"/>
      <c r="ACY1924" s="60">
        <v>1.01978292415983</v>
      </c>
      <c r="ACZ1924" s="60"/>
      <c r="ADA1924" s="60"/>
      <c r="ADB1924" s="60"/>
      <c r="ADC1924" s="60"/>
      <c r="ADD1924" s="60"/>
      <c r="ADE1924" s="60"/>
    </row>
    <row r="1925" spans="760:785" x14ac:dyDescent="0.25">
      <c r="ACF1925" s="60"/>
      <c r="ACG1925" s="60"/>
      <c r="ACH1925" s="60"/>
      <c r="ACI1925" s="60"/>
      <c r="ACJ1925" s="60"/>
      <c r="ACK1925" s="60"/>
      <c r="ACL1925" s="60"/>
      <c r="ACM1925" s="60"/>
      <c r="ACN1925" s="60"/>
      <c r="ACO1925" s="60"/>
      <c r="ACP1925" s="60"/>
      <c r="ACQ1925" s="60"/>
      <c r="ACR1925" s="60"/>
      <c r="ACS1925" s="60"/>
      <c r="ACT1925" s="60"/>
      <c r="ACU1925" s="60"/>
      <c r="ACV1925" s="60"/>
      <c r="ACW1925" s="60"/>
      <c r="ACX1925" s="60"/>
      <c r="ACY1925" s="60">
        <v>1.01972925941028</v>
      </c>
      <c r="ACZ1925" s="60"/>
      <c r="ADA1925" s="60"/>
      <c r="ADB1925" s="60"/>
      <c r="ADC1925" s="60"/>
      <c r="ADD1925" s="60"/>
      <c r="ADE1925" s="60"/>
    </row>
    <row r="1926" spans="760:785" x14ac:dyDescent="0.25">
      <c r="ACF1926" s="60"/>
      <c r="ACG1926" s="60"/>
      <c r="ACH1926" s="60"/>
      <c r="ACI1926" s="60"/>
      <c r="ACJ1926" s="60"/>
      <c r="ACK1926" s="60"/>
      <c r="ACL1926" s="60"/>
      <c r="ACM1926" s="60"/>
      <c r="ACN1926" s="60"/>
      <c r="ACO1926" s="60"/>
      <c r="ACP1926" s="60"/>
      <c r="ACQ1926" s="60"/>
      <c r="ACR1926" s="60"/>
      <c r="ACS1926" s="60"/>
      <c r="ACT1926" s="60"/>
      <c r="ACU1926" s="60"/>
      <c r="ACV1926" s="60"/>
      <c r="ACW1926" s="60"/>
      <c r="ACX1926" s="60"/>
      <c r="ACY1926" s="60">
        <v>1.01970617139383</v>
      </c>
      <c r="ACZ1926" s="60"/>
      <c r="ADA1926" s="60"/>
      <c r="ADB1926" s="60"/>
      <c r="ADC1926" s="60"/>
      <c r="ADD1926" s="60"/>
      <c r="ADE1926" s="60"/>
    </row>
    <row r="1927" spans="760:785" x14ac:dyDescent="0.25">
      <c r="ACF1927" s="60"/>
      <c r="ACG1927" s="60"/>
      <c r="ACH1927" s="60"/>
      <c r="ACI1927" s="60"/>
      <c r="ACJ1927" s="60"/>
      <c r="ACK1927" s="60"/>
      <c r="ACL1927" s="60"/>
      <c r="ACM1927" s="60"/>
      <c r="ACN1927" s="60"/>
      <c r="ACO1927" s="60"/>
      <c r="ACP1927" s="60"/>
      <c r="ACQ1927" s="60"/>
      <c r="ACR1927" s="60"/>
      <c r="ACS1927" s="60"/>
      <c r="ACT1927" s="60"/>
      <c r="ACU1927" s="60"/>
      <c r="ACV1927" s="60"/>
      <c r="ACW1927" s="60"/>
      <c r="ACX1927" s="60"/>
      <c r="ACY1927" s="60">
        <v>1.01955085577739</v>
      </c>
      <c r="ACZ1927" s="60"/>
      <c r="ADA1927" s="60"/>
      <c r="ADB1927" s="60"/>
      <c r="ADC1927" s="60"/>
      <c r="ADD1927" s="60"/>
      <c r="ADE1927" s="60"/>
    </row>
    <row r="1928" spans="760:785" x14ac:dyDescent="0.25">
      <c r="ACF1928" s="60"/>
      <c r="ACG1928" s="60"/>
      <c r="ACH1928" s="60"/>
      <c r="ACI1928" s="60"/>
      <c r="ACJ1928" s="60"/>
      <c r="ACK1928" s="60"/>
      <c r="ACL1928" s="60"/>
      <c r="ACM1928" s="60"/>
      <c r="ACN1928" s="60"/>
      <c r="ACO1928" s="60"/>
      <c r="ACP1928" s="60"/>
      <c r="ACQ1928" s="60"/>
      <c r="ACR1928" s="60"/>
      <c r="ACS1928" s="60"/>
      <c r="ACT1928" s="60"/>
      <c r="ACU1928" s="60"/>
      <c r="ACV1928" s="60"/>
      <c r="ACW1928" s="60"/>
      <c r="ACX1928" s="60"/>
      <c r="ACY1928" s="60">
        <v>1.0194537452615799</v>
      </c>
      <c r="ACZ1928" s="60"/>
      <c r="ADA1928" s="60"/>
      <c r="ADB1928" s="60"/>
      <c r="ADC1928" s="60"/>
      <c r="ADD1928" s="60"/>
      <c r="ADE1928" s="60"/>
    </row>
    <row r="1929" spans="760:785" x14ac:dyDescent="0.25">
      <c r="ACF1929" s="60"/>
      <c r="ACG1929" s="60"/>
      <c r="ACH1929" s="60"/>
      <c r="ACI1929" s="60"/>
      <c r="ACJ1929" s="60"/>
      <c r="ACK1929" s="60"/>
      <c r="ACL1929" s="60"/>
      <c r="ACM1929" s="60"/>
      <c r="ACN1929" s="60"/>
      <c r="ACO1929" s="60"/>
      <c r="ACP1929" s="60"/>
      <c r="ACQ1929" s="60"/>
      <c r="ACR1929" s="60"/>
      <c r="ACS1929" s="60"/>
      <c r="ACT1929" s="60"/>
      <c r="ACU1929" s="60"/>
      <c r="ACV1929" s="60"/>
      <c r="ACW1929" s="60"/>
      <c r="ACX1929" s="60"/>
      <c r="ACY1929" s="60">
        <v>1.0193709879700801</v>
      </c>
      <c r="ACZ1929" s="60"/>
      <c r="ADA1929" s="60"/>
      <c r="ADB1929" s="60"/>
      <c r="ADC1929" s="60"/>
      <c r="ADD1929" s="60"/>
      <c r="ADE1929" s="60"/>
    </row>
    <row r="1930" spans="760:785" x14ac:dyDescent="0.25">
      <c r="ACF1930" s="60"/>
      <c r="ACG1930" s="60"/>
      <c r="ACH1930" s="60"/>
      <c r="ACI1930" s="60"/>
      <c r="ACJ1930" s="60"/>
      <c r="ACK1930" s="60"/>
      <c r="ACL1930" s="60"/>
      <c r="ACM1930" s="60"/>
      <c r="ACN1930" s="60"/>
      <c r="ACO1930" s="60"/>
      <c r="ACP1930" s="60"/>
      <c r="ACQ1930" s="60"/>
      <c r="ACR1930" s="60"/>
      <c r="ACS1930" s="60"/>
      <c r="ACT1930" s="60"/>
      <c r="ACU1930" s="60"/>
      <c r="ACV1930" s="60"/>
      <c r="ACW1930" s="60"/>
      <c r="ACX1930" s="60"/>
      <c r="ACY1930" s="60">
        <v>1.01928199321294</v>
      </c>
      <c r="ACZ1930" s="60"/>
      <c r="ADA1930" s="60"/>
      <c r="ADB1930" s="60"/>
      <c r="ADC1930" s="60"/>
      <c r="ADD1930" s="60"/>
      <c r="ADE1930" s="60"/>
    </row>
    <row r="1931" spans="760:785" x14ac:dyDescent="0.25">
      <c r="ACF1931" s="60"/>
      <c r="ACG1931" s="60"/>
      <c r="ACH1931" s="60"/>
      <c r="ACI1931" s="60"/>
      <c r="ACJ1931" s="60"/>
      <c r="ACK1931" s="60"/>
      <c r="ACL1931" s="60"/>
      <c r="ACM1931" s="60"/>
      <c r="ACN1931" s="60"/>
      <c r="ACO1931" s="60"/>
      <c r="ACP1931" s="60"/>
      <c r="ACQ1931" s="60"/>
      <c r="ACR1931" s="60"/>
      <c r="ACS1931" s="60"/>
      <c r="ACT1931" s="60"/>
      <c r="ACU1931" s="60"/>
      <c r="ACV1931" s="60"/>
      <c r="ACW1931" s="60"/>
      <c r="ACX1931" s="60"/>
      <c r="ACY1931" s="60">
        <v>1.0192252935781201</v>
      </c>
      <c r="ACZ1931" s="60"/>
      <c r="ADA1931" s="60"/>
      <c r="ADB1931" s="60"/>
      <c r="ADC1931" s="60"/>
      <c r="ADD1931" s="60"/>
      <c r="ADE1931" s="60"/>
    </row>
    <row r="1932" spans="760:785" x14ac:dyDescent="0.25">
      <c r="ACF1932" s="60"/>
      <c r="ACG1932" s="60"/>
      <c r="ACH1932" s="60"/>
      <c r="ACI1932" s="60"/>
      <c r="ACJ1932" s="60"/>
      <c r="ACK1932" s="60"/>
      <c r="ACL1932" s="60"/>
      <c r="ACM1932" s="60"/>
      <c r="ACN1932" s="60"/>
      <c r="ACO1932" s="60"/>
      <c r="ACP1932" s="60"/>
      <c r="ACQ1932" s="60"/>
      <c r="ACR1932" s="60"/>
      <c r="ACS1932" s="60"/>
      <c r="ACT1932" s="60"/>
      <c r="ACU1932" s="60"/>
      <c r="ACV1932" s="60"/>
      <c r="ACW1932" s="60"/>
      <c r="ACX1932" s="60"/>
      <c r="ACY1932" s="60">
        <v>1.0191896542313399</v>
      </c>
      <c r="ACZ1932" s="60"/>
      <c r="ADA1932" s="60"/>
      <c r="ADB1932" s="60"/>
      <c r="ADC1932" s="60"/>
      <c r="ADD1932" s="60"/>
      <c r="ADE1932" s="60"/>
    </row>
    <row r="1933" spans="760:785" x14ac:dyDescent="0.25">
      <c r="ACF1933" s="60"/>
      <c r="ACG1933" s="60"/>
      <c r="ACH1933" s="60"/>
      <c r="ACI1933" s="60"/>
      <c r="ACJ1933" s="60"/>
      <c r="ACK1933" s="60"/>
      <c r="ACL1933" s="60"/>
      <c r="ACM1933" s="60"/>
      <c r="ACN1933" s="60"/>
      <c r="ACO1933" s="60"/>
      <c r="ACP1933" s="60"/>
      <c r="ACQ1933" s="60"/>
      <c r="ACR1933" s="60"/>
      <c r="ACS1933" s="60"/>
      <c r="ACT1933" s="60"/>
      <c r="ACU1933" s="60"/>
      <c r="ACV1933" s="60"/>
      <c r="ACW1933" s="60"/>
      <c r="ACX1933" s="60"/>
      <c r="ACY1933" s="60">
        <v>1.01916170194402</v>
      </c>
      <c r="ACZ1933" s="60"/>
      <c r="ADA1933" s="60"/>
      <c r="ADB1933" s="60"/>
      <c r="ADC1933" s="60"/>
      <c r="ADD1933" s="60"/>
      <c r="ADE1933" s="60"/>
    </row>
    <row r="1934" spans="760:785" x14ac:dyDescent="0.25">
      <c r="ACF1934" s="60"/>
      <c r="ACG1934" s="60"/>
      <c r="ACH1934" s="60"/>
      <c r="ACI1934" s="60"/>
      <c r="ACJ1934" s="60"/>
      <c r="ACK1934" s="60"/>
      <c r="ACL1934" s="60"/>
      <c r="ACM1934" s="60"/>
      <c r="ACN1934" s="60"/>
      <c r="ACO1934" s="60"/>
      <c r="ACP1934" s="60"/>
      <c r="ACQ1934" s="60"/>
      <c r="ACR1934" s="60"/>
      <c r="ACS1934" s="60"/>
      <c r="ACT1934" s="60"/>
      <c r="ACU1934" s="60"/>
      <c r="ACV1934" s="60"/>
      <c r="ACW1934" s="60"/>
      <c r="ACX1934" s="60"/>
      <c r="ACY1934" s="60">
        <v>1.0191226018533499</v>
      </c>
      <c r="ACZ1934" s="60"/>
      <c r="ADA1934" s="60"/>
      <c r="ADB1934" s="60"/>
      <c r="ADC1934" s="60"/>
      <c r="ADD1934" s="60"/>
      <c r="ADE1934" s="60"/>
    </row>
    <row r="1935" spans="760:785" x14ac:dyDescent="0.25">
      <c r="ACF1935" s="60"/>
      <c r="ACG1935" s="60"/>
      <c r="ACH1935" s="60"/>
      <c r="ACI1935" s="60"/>
      <c r="ACJ1935" s="60"/>
      <c r="ACK1935" s="60"/>
      <c r="ACL1935" s="60"/>
      <c r="ACM1935" s="60"/>
      <c r="ACN1935" s="60"/>
      <c r="ACO1935" s="60"/>
      <c r="ACP1935" s="60"/>
      <c r="ACQ1935" s="60"/>
      <c r="ACR1935" s="60"/>
      <c r="ACS1935" s="60"/>
      <c r="ACT1935" s="60"/>
      <c r="ACU1935" s="60"/>
      <c r="ACV1935" s="60"/>
      <c r="ACW1935" s="60"/>
      <c r="ACX1935" s="60"/>
      <c r="ACY1935" s="60">
        <v>1.01905318586752</v>
      </c>
      <c r="ACZ1935" s="60"/>
      <c r="ADA1935" s="60"/>
      <c r="ADB1935" s="60"/>
      <c r="ADC1935" s="60"/>
      <c r="ADD1935" s="60"/>
      <c r="ADE1935" s="60"/>
    </row>
    <row r="1936" spans="760:785" x14ac:dyDescent="0.25">
      <c r="ACF1936" s="60"/>
      <c r="ACG1936" s="60"/>
      <c r="ACH1936" s="60"/>
      <c r="ACI1936" s="60"/>
      <c r="ACJ1936" s="60"/>
      <c r="ACK1936" s="60"/>
      <c r="ACL1936" s="60"/>
      <c r="ACM1936" s="60"/>
      <c r="ACN1936" s="60"/>
      <c r="ACO1936" s="60"/>
      <c r="ACP1936" s="60"/>
      <c r="ACQ1936" s="60"/>
      <c r="ACR1936" s="60"/>
      <c r="ACS1936" s="60"/>
      <c r="ACT1936" s="60"/>
      <c r="ACU1936" s="60"/>
      <c r="ACV1936" s="60"/>
      <c r="ACW1936" s="60"/>
      <c r="ACX1936" s="60"/>
      <c r="ACY1936" s="60">
        <v>1.01903747567034</v>
      </c>
      <c r="ACZ1936" s="60"/>
      <c r="ADA1936" s="60"/>
      <c r="ADB1936" s="60"/>
      <c r="ADC1936" s="60"/>
      <c r="ADD1936" s="60"/>
      <c r="ADE1936" s="60"/>
    </row>
    <row r="1937" spans="760:785" x14ac:dyDescent="0.25">
      <c r="ACF1937" s="60"/>
      <c r="ACG1937" s="60"/>
      <c r="ACH1937" s="60"/>
      <c r="ACI1937" s="60"/>
      <c r="ACJ1937" s="60"/>
      <c r="ACK1937" s="60"/>
      <c r="ACL1937" s="60"/>
      <c r="ACM1937" s="60"/>
      <c r="ACN1937" s="60"/>
      <c r="ACO1937" s="60"/>
      <c r="ACP1937" s="60"/>
      <c r="ACQ1937" s="60"/>
      <c r="ACR1937" s="60"/>
      <c r="ACS1937" s="60"/>
      <c r="ACT1937" s="60"/>
      <c r="ACU1937" s="60"/>
      <c r="ACV1937" s="60"/>
      <c r="ACW1937" s="60"/>
      <c r="ACX1937" s="60"/>
      <c r="ACY1937" s="60">
        <v>1.01903324285103</v>
      </c>
      <c r="ACZ1937" s="60"/>
      <c r="ADA1937" s="60"/>
      <c r="ADB1937" s="60"/>
      <c r="ADC1937" s="60"/>
      <c r="ADD1937" s="60"/>
      <c r="ADE1937" s="60"/>
    </row>
    <row r="1938" spans="760:785" x14ac:dyDescent="0.25">
      <c r="ACF1938" s="60"/>
      <c r="ACG1938" s="60"/>
      <c r="ACH1938" s="60"/>
      <c r="ACI1938" s="60"/>
      <c r="ACJ1938" s="60"/>
      <c r="ACK1938" s="60"/>
      <c r="ACL1938" s="60"/>
      <c r="ACM1938" s="60"/>
      <c r="ACN1938" s="60"/>
      <c r="ACO1938" s="60"/>
      <c r="ACP1938" s="60"/>
      <c r="ACQ1938" s="60"/>
      <c r="ACR1938" s="60"/>
      <c r="ACS1938" s="60"/>
      <c r="ACT1938" s="60"/>
      <c r="ACU1938" s="60"/>
      <c r="ACV1938" s="60"/>
      <c r="ACW1938" s="60"/>
      <c r="ACX1938" s="60"/>
      <c r="ACY1938" s="60">
        <v>1.0189297301242399</v>
      </c>
      <c r="ACZ1938" s="60"/>
      <c r="ADA1938" s="60"/>
      <c r="ADB1938" s="60"/>
      <c r="ADC1938" s="60"/>
      <c r="ADD1938" s="60"/>
      <c r="ADE1938" s="60"/>
    </row>
    <row r="1939" spans="760:785" x14ac:dyDescent="0.25">
      <c r="ACF1939" s="60"/>
      <c r="ACG1939" s="60"/>
      <c r="ACH1939" s="60"/>
      <c r="ACI1939" s="60"/>
      <c r="ACJ1939" s="60"/>
      <c r="ACK1939" s="60"/>
      <c r="ACL1939" s="60"/>
      <c r="ACM1939" s="60"/>
      <c r="ACN1939" s="60"/>
      <c r="ACO1939" s="60"/>
      <c r="ACP1939" s="60"/>
      <c r="ACQ1939" s="60"/>
      <c r="ACR1939" s="60"/>
      <c r="ACS1939" s="60"/>
      <c r="ACT1939" s="60"/>
      <c r="ACU1939" s="60"/>
      <c r="ACV1939" s="60"/>
      <c r="ACW1939" s="60"/>
      <c r="ACX1939" s="60"/>
      <c r="ACY1939" s="60">
        <v>1.0189288912157199</v>
      </c>
      <c r="ACZ1939" s="60"/>
      <c r="ADA1939" s="60"/>
      <c r="ADB1939" s="60"/>
      <c r="ADC1939" s="60"/>
      <c r="ADD1939" s="60"/>
      <c r="ADE1939" s="60"/>
    </row>
    <row r="1940" spans="760:785" x14ac:dyDescent="0.25">
      <c r="ACF1940" s="60"/>
      <c r="ACG1940" s="60"/>
      <c r="ACH1940" s="60"/>
      <c r="ACI1940" s="60"/>
      <c r="ACJ1940" s="60"/>
      <c r="ACK1940" s="60"/>
      <c r="ACL1940" s="60"/>
      <c r="ACM1940" s="60"/>
      <c r="ACN1940" s="60"/>
      <c r="ACO1940" s="60"/>
      <c r="ACP1940" s="60"/>
      <c r="ACQ1940" s="60"/>
      <c r="ACR1940" s="60"/>
      <c r="ACS1940" s="60"/>
      <c r="ACT1940" s="60"/>
      <c r="ACU1940" s="60"/>
      <c r="ACV1940" s="60"/>
      <c r="ACW1940" s="60"/>
      <c r="ACX1940" s="60"/>
      <c r="ACY1940" s="60">
        <v>1.0186493059170501</v>
      </c>
      <c r="ACZ1940" s="60"/>
      <c r="ADA1940" s="60"/>
      <c r="ADB1940" s="60"/>
      <c r="ADC1940" s="60"/>
      <c r="ADD1940" s="60"/>
      <c r="ADE1940" s="60"/>
    </row>
    <row r="1941" spans="760:785" x14ac:dyDescent="0.25">
      <c r="ACF1941" s="60"/>
      <c r="ACG1941" s="60"/>
      <c r="ACH1941" s="60"/>
      <c r="ACI1941" s="60"/>
      <c r="ACJ1941" s="60"/>
      <c r="ACK1941" s="60"/>
      <c r="ACL1941" s="60"/>
      <c r="ACM1941" s="60"/>
      <c r="ACN1941" s="60"/>
      <c r="ACO1941" s="60"/>
      <c r="ACP1941" s="60"/>
      <c r="ACQ1941" s="60"/>
      <c r="ACR1941" s="60"/>
      <c r="ACS1941" s="60"/>
      <c r="ACT1941" s="60"/>
      <c r="ACU1941" s="60"/>
      <c r="ACV1941" s="60"/>
      <c r="ACW1941" s="60"/>
      <c r="ACX1941" s="60"/>
      <c r="ACY1941" s="60">
        <v>1.01864533919853</v>
      </c>
      <c r="ACZ1941" s="60"/>
      <c r="ADA1941" s="60"/>
      <c r="ADB1941" s="60"/>
      <c r="ADC1941" s="60"/>
      <c r="ADD1941" s="60"/>
      <c r="ADE1941" s="60"/>
    </row>
    <row r="1942" spans="760:785" x14ac:dyDescent="0.25">
      <c r="ACF1942" s="60"/>
      <c r="ACG1942" s="60"/>
      <c r="ACH1942" s="60"/>
      <c r="ACI1942" s="60"/>
      <c r="ACJ1942" s="60"/>
      <c r="ACK1942" s="60"/>
      <c r="ACL1942" s="60"/>
      <c r="ACM1942" s="60"/>
      <c r="ACN1942" s="60"/>
      <c r="ACO1942" s="60"/>
      <c r="ACP1942" s="60"/>
      <c r="ACQ1942" s="60"/>
      <c r="ACR1942" s="60"/>
      <c r="ACS1942" s="60"/>
      <c r="ACT1942" s="60"/>
      <c r="ACU1942" s="60"/>
      <c r="ACV1942" s="60"/>
      <c r="ACW1942" s="60"/>
      <c r="ACX1942" s="60"/>
      <c r="ACY1942" s="60">
        <v>1.01853405085974</v>
      </c>
      <c r="ACZ1942" s="60"/>
      <c r="ADA1942" s="60"/>
      <c r="ADB1942" s="60"/>
      <c r="ADC1942" s="60"/>
      <c r="ADD1942" s="60"/>
      <c r="ADE1942" s="60"/>
    </row>
    <row r="1943" spans="760:785" x14ac:dyDescent="0.25">
      <c r="ACF1943" s="60"/>
      <c r="ACG1943" s="60"/>
      <c r="ACH1943" s="60"/>
      <c r="ACI1943" s="60"/>
      <c r="ACJ1943" s="60"/>
      <c r="ACK1943" s="60"/>
      <c r="ACL1943" s="60"/>
      <c r="ACM1943" s="60"/>
      <c r="ACN1943" s="60"/>
      <c r="ACO1943" s="60"/>
      <c r="ACP1943" s="60"/>
      <c r="ACQ1943" s="60"/>
      <c r="ACR1943" s="60"/>
      <c r="ACS1943" s="60"/>
      <c r="ACT1943" s="60"/>
      <c r="ACU1943" s="60"/>
      <c r="ACV1943" s="60"/>
      <c r="ACW1943" s="60"/>
      <c r="ACX1943" s="60"/>
      <c r="ACY1943" s="60">
        <v>1.0185076906177399</v>
      </c>
      <c r="ACZ1943" s="60"/>
      <c r="ADA1943" s="60"/>
      <c r="ADB1943" s="60"/>
      <c r="ADC1943" s="60"/>
      <c r="ADD1943" s="60"/>
      <c r="ADE1943" s="60"/>
    </row>
    <row r="1944" spans="760:785" x14ac:dyDescent="0.25">
      <c r="ACF1944" s="60"/>
      <c r="ACG1944" s="60"/>
      <c r="ACH1944" s="60"/>
      <c r="ACI1944" s="60"/>
      <c r="ACJ1944" s="60"/>
      <c r="ACK1944" s="60"/>
      <c r="ACL1944" s="60"/>
      <c r="ACM1944" s="60"/>
      <c r="ACN1944" s="60"/>
      <c r="ACO1944" s="60"/>
      <c r="ACP1944" s="60"/>
      <c r="ACQ1944" s="60"/>
      <c r="ACR1944" s="60"/>
      <c r="ACS1944" s="60"/>
      <c r="ACT1944" s="60"/>
      <c r="ACU1944" s="60"/>
      <c r="ACV1944" s="60"/>
      <c r="ACW1944" s="60"/>
      <c r="ACX1944" s="60"/>
      <c r="ACY1944" s="60">
        <v>1.0184943675118201</v>
      </c>
      <c r="ACZ1944" s="60"/>
      <c r="ADA1944" s="60"/>
      <c r="ADB1944" s="60"/>
      <c r="ADC1944" s="60"/>
      <c r="ADD1944" s="60"/>
      <c r="ADE1944" s="60"/>
    </row>
    <row r="1945" spans="760:785" x14ac:dyDescent="0.25">
      <c r="ACF1945" s="60"/>
      <c r="ACG1945" s="60"/>
      <c r="ACH1945" s="60"/>
      <c r="ACI1945" s="60"/>
      <c r="ACJ1945" s="60"/>
      <c r="ACK1945" s="60"/>
      <c r="ACL1945" s="60"/>
      <c r="ACM1945" s="60"/>
      <c r="ACN1945" s="60"/>
      <c r="ACO1945" s="60"/>
      <c r="ACP1945" s="60"/>
      <c r="ACQ1945" s="60"/>
      <c r="ACR1945" s="60"/>
      <c r="ACS1945" s="60"/>
      <c r="ACT1945" s="60"/>
      <c r="ACU1945" s="60"/>
      <c r="ACV1945" s="60"/>
      <c r="ACW1945" s="60"/>
      <c r="ACX1945" s="60"/>
      <c r="ACY1945" s="60">
        <v>1.0184690648227801</v>
      </c>
      <c r="ACZ1945" s="60"/>
      <c r="ADA1945" s="60"/>
      <c r="ADB1945" s="60"/>
      <c r="ADC1945" s="60"/>
      <c r="ADD1945" s="60"/>
      <c r="ADE1945" s="60"/>
    </row>
    <row r="1946" spans="760:785" x14ac:dyDescent="0.25">
      <c r="ACF1946" s="60"/>
      <c r="ACG1946" s="60"/>
      <c r="ACH1946" s="60"/>
      <c r="ACI1946" s="60"/>
      <c r="ACJ1946" s="60"/>
      <c r="ACK1946" s="60"/>
      <c r="ACL1946" s="60"/>
      <c r="ACM1946" s="60"/>
      <c r="ACN1946" s="60"/>
      <c r="ACO1946" s="60"/>
      <c r="ACP1946" s="60"/>
      <c r="ACQ1946" s="60"/>
      <c r="ACR1946" s="60"/>
      <c r="ACS1946" s="60"/>
      <c r="ACT1946" s="60"/>
      <c r="ACU1946" s="60"/>
      <c r="ACV1946" s="60"/>
      <c r="ACW1946" s="60"/>
      <c r="ACX1946" s="60"/>
      <c r="ACY1946" s="60">
        <v>1.0184141401497599</v>
      </c>
      <c r="ACZ1946" s="60"/>
      <c r="ADA1946" s="60"/>
      <c r="ADB1946" s="60"/>
      <c r="ADC1946" s="60"/>
      <c r="ADD1946" s="60"/>
      <c r="ADE1946" s="60"/>
    </row>
    <row r="1947" spans="760:785" x14ac:dyDescent="0.25">
      <c r="ACF1947" s="60"/>
      <c r="ACG1947" s="60"/>
      <c r="ACH1947" s="60"/>
      <c r="ACI1947" s="60"/>
      <c r="ACJ1947" s="60"/>
      <c r="ACK1947" s="60"/>
      <c r="ACL1947" s="60"/>
      <c r="ACM1947" s="60"/>
      <c r="ACN1947" s="60"/>
      <c r="ACO1947" s="60"/>
      <c r="ACP1947" s="60"/>
      <c r="ACQ1947" s="60"/>
      <c r="ACR1947" s="60"/>
      <c r="ACS1947" s="60"/>
      <c r="ACT1947" s="60"/>
      <c r="ACU1947" s="60"/>
      <c r="ACV1947" s="60"/>
      <c r="ACW1947" s="60"/>
      <c r="ACX1947" s="60"/>
      <c r="ACY1947" s="60">
        <v>1.0183371175104401</v>
      </c>
      <c r="ACZ1947" s="60"/>
      <c r="ADA1947" s="60"/>
      <c r="ADB1947" s="60"/>
      <c r="ADC1947" s="60"/>
      <c r="ADD1947" s="60"/>
      <c r="ADE1947" s="60"/>
    </row>
    <row r="1948" spans="760:785" x14ac:dyDescent="0.25">
      <c r="ACF1948" s="60"/>
      <c r="ACG1948" s="60"/>
      <c r="ACH1948" s="60"/>
      <c r="ACI1948" s="60"/>
      <c r="ACJ1948" s="60"/>
      <c r="ACK1948" s="60"/>
      <c r="ACL1948" s="60"/>
      <c r="ACM1948" s="60"/>
      <c r="ACN1948" s="60"/>
      <c r="ACO1948" s="60"/>
      <c r="ACP1948" s="60"/>
      <c r="ACQ1948" s="60"/>
      <c r="ACR1948" s="60"/>
      <c r="ACS1948" s="60"/>
      <c r="ACT1948" s="60"/>
      <c r="ACU1948" s="60"/>
      <c r="ACV1948" s="60"/>
      <c r="ACW1948" s="60"/>
      <c r="ACX1948" s="60"/>
      <c r="ACY1948" s="60">
        <v>1.01823173247036</v>
      </c>
      <c r="ACZ1948" s="60"/>
      <c r="ADA1948" s="60"/>
      <c r="ADB1948" s="60"/>
      <c r="ADC1948" s="60"/>
      <c r="ADD1948" s="60"/>
      <c r="ADE1948" s="60"/>
    </row>
    <row r="1949" spans="760:785" x14ac:dyDescent="0.25">
      <c r="ACF1949" s="60"/>
      <c r="ACG1949" s="60"/>
      <c r="ACH1949" s="60"/>
      <c r="ACI1949" s="60"/>
      <c r="ACJ1949" s="60"/>
      <c r="ACK1949" s="60"/>
      <c r="ACL1949" s="60"/>
      <c r="ACM1949" s="60"/>
      <c r="ACN1949" s="60"/>
      <c r="ACO1949" s="60"/>
      <c r="ACP1949" s="60"/>
      <c r="ACQ1949" s="60"/>
      <c r="ACR1949" s="60"/>
      <c r="ACS1949" s="60"/>
      <c r="ACT1949" s="60"/>
      <c r="ACU1949" s="60"/>
      <c r="ACV1949" s="60"/>
      <c r="ACW1949" s="60"/>
      <c r="ACX1949" s="60"/>
      <c r="ACY1949" s="60">
        <v>1.01812856571933</v>
      </c>
      <c r="ACZ1949" s="60"/>
      <c r="ADA1949" s="60"/>
      <c r="ADB1949" s="60"/>
      <c r="ADC1949" s="60"/>
      <c r="ADD1949" s="60"/>
      <c r="ADE1949" s="60"/>
    </row>
    <row r="1950" spans="760:785" x14ac:dyDescent="0.25">
      <c r="ACF1950" s="60"/>
      <c r="ACG1950" s="60"/>
      <c r="ACH1950" s="60"/>
      <c r="ACI1950" s="60"/>
      <c r="ACJ1950" s="60"/>
      <c r="ACK1950" s="60"/>
      <c r="ACL1950" s="60"/>
      <c r="ACM1950" s="60"/>
      <c r="ACN1950" s="60"/>
      <c r="ACO1950" s="60"/>
      <c r="ACP1950" s="60"/>
      <c r="ACQ1950" s="60"/>
      <c r="ACR1950" s="60"/>
      <c r="ACS1950" s="60"/>
      <c r="ACT1950" s="60"/>
      <c r="ACU1950" s="60"/>
      <c r="ACV1950" s="60"/>
      <c r="ACW1950" s="60"/>
      <c r="ACX1950" s="60"/>
      <c r="ACY1950" s="60">
        <v>1.01796868594325</v>
      </c>
      <c r="ACZ1950" s="60"/>
      <c r="ADA1950" s="60"/>
      <c r="ADB1950" s="60"/>
      <c r="ADC1950" s="60"/>
      <c r="ADD1950" s="60"/>
      <c r="ADE1950" s="60"/>
    </row>
    <row r="1951" spans="760:785" x14ac:dyDescent="0.25">
      <c r="ACF1951" s="60"/>
      <c r="ACG1951" s="60"/>
      <c r="ACH1951" s="60"/>
      <c r="ACI1951" s="60"/>
      <c r="ACJ1951" s="60"/>
      <c r="ACK1951" s="60"/>
      <c r="ACL1951" s="60"/>
      <c r="ACM1951" s="60"/>
      <c r="ACN1951" s="60"/>
      <c r="ACO1951" s="60"/>
      <c r="ACP1951" s="60"/>
      <c r="ACQ1951" s="60"/>
      <c r="ACR1951" s="60"/>
      <c r="ACS1951" s="60"/>
      <c r="ACT1951" s="60"/>
      <c r="ACU1951" s="60"/>
      <c r="ACV1951" s="60"/>
      <c r="ACW1951" s="60"/>
      <c r="ACX1951" s="60"/>
      <c r="ACY1951" s="60">
        <v>1.01795637852901</v>
      </c>
      <c r="ACZ1951" s="60"/>
      <c r="ADA1951" s="60"/>
      <c r="ADB1951" s="60"/>
      <c r="ADC1951" s="60"/>
      <c r="ADD1951" s="60"/>
      <c r="ADE1951" s="60"/>
    </row>
    <row r="1952" spans="760:785" x14ac:dyDescent="0.25">
      <c r="ACF1952" s="60"/>
      <c r="ACG1952" s="60"/>
      <c r="ACH1952" s="60"/>
      <c r="ACI1952" s="60"/>
      <c r="ACJ1952" s="60"/>
      <c r="ACK1952" s="60"/>
      <c r="ACL1952" s="60"/>
      <c r="ACM1952" s="60"/>
      <c r="ACN1952" s="60"/>
      <c r="ACO1952" s="60"/>
      <c r="ACP1952" s="60"/>
      <c r="ACQ1952" s="60"/>
      <c r="ACR1952" s="60"/>
      <c r="ACS1952" s="60"/>
      <c r="ACT1952" s="60"/>
      <c r="ACU1952" s="60"/>
      <c r="ACV1952" s="60"/>
      <c r="ACW1952" s="60"/>
      <c r="ACX1952" s="60"/>
      <c r="ACY1952" s="60">
        <v>1.0179123525945499</v>
      </c>
      <c r="ACZ1952" s="60"/>
      <c r="ADA1952" s="60"/>
      <c r="ADB1952" s="60"/>
      <c r="ADC1952" s="60"/>
      <c r="ADD1952" s="60"/>
      <c r="ADE1952" s="60"/>
    </row>
    <row r="1953" spans="760:785" x14ac:dyDescent="0.25">
      <c r="ACF1953" s="60"/>
      <c r="ACG1953" s="60"/>
      <c r="ACH1953" s="60"/>
      <c r="ACI1953" s="60"/>
      <c r="ACJ1953" s="60"/>
      <c r="ACK1953" s="60"/>
      <c r="ACL1953" s="60"/>
      <c r="ACM1953" s="60"/>
      <c r="ACN1953" s="60"/>
      <c r="ACO1953" s="60"/>
      <c r="ACP1953" s="60"/>
      <c r="ACQ1953" s="60"/>
      <c r="ACR1953" s="60"/>
      <c r="ACS1953" s="60"/>
      <c r="ACT1953" s="60"/>
      <c r="ACU1953" s="60"/>
      <c r="ACV1953" s="60"/>
      <c r="ACW1953" s="60"/>
      <c r="ACX1953" s="60"/>
      <c r="ACY1953" s="60">
        <v>1.0178583049607901</v>
      </c>
      <c r="ACZ1953" s="60"/>
      <c r="ADA1953" s="60"/>
      <c r="ADB1953" s="60"/>
      <c r="ADC1953" s="60"/>
      <c r="ADD1953" s="60"/>
      <c r="ADE1953" s="60"/>
    </row>
    <row r="1954" spans="760:785" x14ac:dyDescent="0.25">
      <c r="ACF1954" s="60"/>
      <c r="ACG1954" s="60"/>
      <c r="ACH1954" s="60"/>
      <c r="ACI1954" s="60"/>
      <c r="ACJ1954" s="60"/>
      <c r="ACK1954" s="60"/>
      <c r="ACL1954" s="60"/>
      <c r="ACM1954" s="60"/>
      <c r="ACN1954" s="60"/>
      <c r="ACO1954" s="60"/>
      <c r="ACP1954" s="60"/>
      <c r="ACQ1954" s="60"/>
      <c r="ACR1954" s="60"/>
      <c r="ACS1954" s="60"/>
      <c r="ACT1954" s="60"/>
      <c r="ACU1954" s="60"/>
      <c r="ACV1954" s="60"/>
      <c r="ACW1954" s="60"/>
      <c r="ACX1954" s="60"/>
      <c r="ACY1954" s="60">
        <v>1.0178052510820601</v>
      </c>
      <c r="ACZ1954" s="60"/>
      <c r="ADA1954" s="60"/>
      <c r="ADB1954" s="60"/>
      <c r="ADC1954" s="60"/>
      <c r="ADD1954" s="60"/>
      <c r="ADE1954" s="60"/>
    </row>
    <row r="1955" spans="760:785" x14ac:dyDescent="0.25">
      <c r="ACF1955" s="60"/>
      <c r="ACG1955" s="60"/>
      <c r="ACH1955" s="60"/>
      <c r="ACI1955" s="60"/>
      <c r="ACJ1955" s="60"/>
      <c r="ACK1955" s="60"/>
      <c r="ACL1955" s="60"/>
      <c r="ACM1955" s="60"/>
      <c r="ACN1955" s="60"/>
      <c r="ACO1955" s="60"/>
      <c r="ACP1955" s="60"/>
      <c r="ACQ1955" s="60"/>
      <c r="ACR1955" s="60"/>
      <c r="ACS1955" s="60"/>
      <c r="ACT1955" s="60"/>
      <c r="ACU1955" s="60"/>
      <c r="ACV1955" s="60"/>
      <c r="ACW1955" s="60"/>
      <c r="ACX1955" s="60"/>
      <c r="ACY1955" s="60">
        <v>1.01778005364323</v>
      </c>
      <c r="ACZ1955" s="60"/>
      <c r="ADA1955" s="60"/>
      <c r="ADB1955" s="60"/>
      <c r="ADC1955" s="60"/>
      <c r="ADD1955" s="60"/>
      <c r="ADE1955" s="60"/>
    </row>
    <row r="1956" spans="760:785" x14ac:dyDescent="0.25">
      <c r="ACF1956" s="60"/>
      <c r="ACG1956" s="60"/>
      <c r="ACH1956" s="60"/>
      <c r="ACI1956" s="60"/>
      <c r="ACJ1956" s="60"/>
      <c r="ACK1956" s="60"/>
      <c r="ACL1956" s="60"/>
      <c r="ACM1956" s="60"/>
      <c r="ACN1956" s="60"/>
      <c r="ACO1956" s="60"/>
      <c r="ACP1956" s="60"/>
      <c r="ACQ1956" s="60"/>
      <c r="ACR1956" s="60"/>
      <c r="ACS1956" s="60"/>
      <c r="ACT1956" s="60"/>
      <c r="ACU1956" s="60"/>
      <c r="ACV1956" s="60"/>
      <c r="ACW1956" s="60"/>
      <c r="ACX1956" s="60"/>
      <c r="ACY1956" s="60">
        <v>1.0177789281538401</v>
      </c>
      <c r="ACZ1956" s="60"/>
      <c r="ADA1956" s="60"/>
      <c r="ADB1956" s="60"/>
      <c r="ADC1956" s="60"/>
      <c r="ADD1956" s="60"/>
      <c r="ADE1956" s="60"/>
    </row>
    <row r="1957" spans="760:785" x14ac:dyDescent="0.25">
      <c r="ACF1957" s="60"/>
      <c r="ACG1957" s="60"/>
      <c r="ACH1957" s="60"/>
      <c r="ACI1957" s="60"/>
      <c r="ACJ1957" s="60"/>
      <c r="ACK1957" s="60"/>
      <c r="ACL1957" s="60"/>
      <c r="ACM1957" s="60"/>
      <c r="ACN1957" s="60"/>
      <c r="ACO1957" s="60"/>
      <c r="ACP1957" s="60"/>
      <c r="ACQ1957" s="60"/>
      <c r="ACR1957" s="60"/>
      <c r="ACS1957" s="60"/>
      <c r="ACT1957" s="60"/>
      <c r="ACU1957" s="60"/>
      <c r="ACV1957" s="60"/>
      <c r="ACW1957" s="60"/>
      <c r="ACX1957" s="60"/>
      <c r="ACY1957" s="60">
        <v>1.0176583382450599</v>
      </c>
      <c r="ACZ1957" s="60"/>
      <c r="ADA1957" s="60"/>
      <c r="ADB1957" s="60"/>
      <c r="ADC1957" s="60"/>
      <c r="ADD1957" s="60"/>
      <c r="ADE1957" s="60"/>
    </row>
    <row r="1958" spans="760:785" x14ac:dyDescent="0.25">
      <c r="ACF1958" s="60"/>
      <c r="ACG1958" s="60"/>
      <c r="ACH1958" s="60"/>
      <c r="ACI1958" s="60"/>
      <c r="ACJ1958" s="60"/>
      <c r="ACK1958" s="60"/>
      <c r="ACL1958" s="60"/>
      <c r="ACM1958" s="60"/>
      <c r="ACN1958" s="60"/>
      <c r="ACO1958" s="60"/>
      <c r="ACP1958" s="60"/>
      <c r="ACQ1958" s="60"/>
      <c r="ACR1958" s="60"/>
      <c r="ACS1958" s="60"/>
      <c r="ACT1958" s="60"/>
      <c r="ACU1958" s="60"/>
      <c r="ACV1958" s="60"/>
      <c r="ACW1958" s="60"/>
      <c r="ACX1958" s="60"/>
      <c r="ACY1958" s="60">
        <v>1.0176515193946301</v>
      </c>
      <c r="ACZ1958" s="60"/>
      <c r="ADA1958" s="60"/>
      <c r="ADB1958" s="60"/>
      <c r="ADC1958" s="60"/>
      <c r="ADD1958" s="60"/>
      <c r="ADE1958" s="60"/>
    </row>
    <row r="1959" spans="760:785" x14ac:dyDescent="0.25">
      <c r="ACF1959" s="60"/>
      <c r="ACG1959" s="60"/>
      <c r="ACH1959" s="60"/>
      <c r="ACI1959" s="60"/>
      <c r="ACJ1959" s="60"/>
      <c r="ACK1959" s="60"/>
      <c r="ACL1959" s="60"/>
      <c r="ACM1959" s="60"/>
      <c r="ACN1959" s="60"/>
      <c r="ACO1959" s="60"/>
      <c r="ACP1959" s="60"/>
      <c r="ACQ1959" s="60"/>
      <c r="ACR1959" s="60"/>
      <c r="ACS1959" s="60"/>
      <c r="ACT1959" s="60"/>
      <c r="ACU1959" s="60"/>
      <c r="ACV1959" s="60"/>
      <c r="ACW1959" s="60"/>
      <c r="ACX1959" s="60"/>
      <c r="ACY1959" s="60">
        <v>1.01757744628842</v>
      </c>
      <c r="ACZ1959" s="60"/>
      <c r="ADA1959" s="60"/>
      <c r="ADB1959" s="60"/>
      <c r="ADC1959" s="60"/>
      <c r="ADD1959" s="60"/>
      <c r="ADE1959" s="60"/>
    </row>
    <row r="1960" spans="760:785" x14ac:dyDescent="0.25">
      <c r="ACF1960" s="60"/>
      <c r="ACG1960" s="60"/>
      <c r="ACH1960" s="60"/>
      <c r="ACI1960" s="60"/>
      <c r="ACJ1960" s="60"/>
      <c r="ACK1960" s="60"/>
      <c r="ACL1960" s="60"/>
      <c r="ACM1960" s="60"/>
      <c r="ACN1960" s="60"/>
      <c r="ACO1960" s="60"/>
      <c r="ACP1960" s="60"/>
      <c r="ACQ1960" s="60"/>
      <c r="ACR1960" s="60"/>
      <c r="ACS1960" s="60"/>
      <c r="ACT1960" s="60"/>
      <c r="ACU1960" s="60"/>
      <c r="ACV1960" s="60"/>
      <c r="ACW1960" s="60"/>
      <c r="ACX1960" s="60"/>
      <c r="ACY1960" s="60">
        <v>1.01757165008198</v>
      </c>
      <c r="ACZ1960" s="60"/>
      <c r="ADA1960" s="60"/>
      <c r="ADB1960" s="60"/>
      <c r="ADC1960" s="60"/>
      <c r="ADD1960" s="60"/>
      <c r="ADE1960" s="60"/>
    </row>
    <row r="1961" spans="760:785" x14ac:dyDescent="0.25">
      <c r="ACF1961" s="60"/>
      <c r="ACG1961" s="60"/>
      <c r="ACH1961" s="60"/>
      <c r="ACI1961" s="60"/>
      <c r="ACJ1961" s="60"/>
      <c r="ACK1961" s="60"/>
      <c r="ACL1961" s="60"/>
      <c r="ACM1961" s="60"/>
      <c r="ACN1961" s="60"/>
      <c r="ACO1961" s="60"/>
      <c r="ACP1961" s="60"/>
      <c r="ACQ1961" s="60"/>
      <c r="ACR1961" s="60"/>
      <c r="ACS1961" s="60"/>
      <c r="ACT1961" s="60"/>
      <c r="ACU1961" s="60"/>
      <c r="ACV1961" s="60"/>
      <c r="ACW1961" s="60"/>
      <c r="ACX1961" s="60"/>
      <c r="ACY1961" s="60">
        <v>1.0175576296701301</v>
      </c>
      <c r="ACZ1961" s="60"/>
      <c r="ADA1961" s="60"/>
      <c r="ADB1961" s="60"/>
      <c r="ADC1961" s="60"/>
      <c r="ADD1961" s="60"/>
      <c r="ADE1961" s="60"/>
    </row>
    <row r="1962" spans="760:785" x14ac:dyDescent="0.25">
      <c r="ACF1962" s="60"/>
      <c r="ACG1962" s="60"/>
      <c r="ACH1962" s="60"/>
      <c r="ACI1962" s="60"/>
      <c r="ACJ1962" s="60"/>
      <c r="ACK1962" s="60"/>
      <c r="ACL1962" s="60"/>
      <c r="ACM1962" s="60"/>
      <c r="ACN1962" s="60"/>
      <c r="ACO1962" s="60"/>
      <c r="ACP1962" s="60"/>
      <c r="ACQ1962" s="60"/>
      <c r="ACR1962" s="60"/>
      <c r="ACS1962" s="60"/>
      <c r="ACT1962" s="60"/>
      <c r="ACU1962" s="60"/>
      <c r="ACV1962" s="60"/>
      <c r="ACW1962" s="60"/>
      <c r="ACX1962" s="60"/>
      <c r="ACY1962" s="60">
        <v>1.0174345073689</v>
      </c>
      <c r="ACZ1962" s="60"/>
      <c r="ADA1962" s="60"/>
      <c r="ADB1962" s="60"/>
      <c r="ADC1962" s="60"/>
      <c r="ADD1962" s="60"/>
      <c r="ADE1962" s="60"/>
    </row>
    <row r="1963" spans="760:785" x14ac:dyDescent="0.25">
      <c r="ACF1963" s="60"/>
      <c r="ACG1963" s="60"/>
      <c r="ACH1963" s="60"/>
      <c r="ACI1963" s="60"/>
      <c r="ACJ1963" s="60"/>
      <c r="ACK1963" s="60"/>
      <c r="ACL1963" s="60"/>
      <c r="ACM1963" s="60"/>
      <c r="ACN1963" s="60"/>
      <c r="ACO1963" s="60"/>
      <c r="ACP1963" s="60"/>
      <c r="ACQ1963" s="60"/>
      <c r="ACR1963" s="60"/>
      <c r="ACS1963" s="60"/>
      <c r="ACT1963" s="60"/>
      <c r="ACU1963" s="60"/>
      <c r="ACV1963" s="60"/>
      <c r="ACW1963" s="60"/>
      <c r="ACX1963" s="60"/>
      <c r="ACY1963" s="60">
        <v>1.0174141544091999</v>
      </c>
      <c r="ACZ1963" s="60"/>
      <c r="ADA1963" s="60"/>
      <c r="ADB1963" s="60"/>
      <c r="ADC1963" s="60"/>
      <c r="ADD1963" s="60"/>
      <c r="ADE1963" s="60"/>
    </row>
    <row r="1964" spans="760:785" x14ac:dyDescent="0.25">
      <c r="ACF1964" s="60"/>
      <c r="ACG1964" s="60"/>
      <c r="ACH1964" s="60"/>
      <c r="ACI1964" s="60"/>
      <c r="ACJ1964" s="60"/>
      <c r="ACK1964" s="60"/>
      <c r="ACL1964" s="60"/>
      <c r="ACM1964" s="60"/>
      <c r="ACN1964" s="60"/>
      <c r="ACO1964" s="60"/>
      <c r="ACP1964" s="60"/>
      <c r="ACQ1964" s="60"/>
      <c r="ACR1964" s="60"/>
      <c r="ACS1964" s="60"/>
      <c r="ACT1964" s="60"/>
      <c r="ACU1964" s="60"/>
      <c r="ACV1964" s="60"/>
      <c r="ACW1964" s="60"/>
      <c r="ACX1964" s="60"/>
      <c r="ACY1964" s="60">
        <v>1.0172649597027199</v>
      </c>
      <c r="ACZ1964" s="60"/>
      <c r="ADA1964" s="60"/>
      <c r="ADB1964" s="60"/>
      <c r="ADC1964" s="60"/>
      <c r="ADD1964" s="60"/>
      <c r="ADE1964" s="60"/>
    </row>
    <row r="1965" spans="760:785" x14ac:dyDescent="0.25">
      <c r="ACF1965" s="60"/>
      <c r="ACG1965" s="60"/>
      <c r="ACH1965" s="60"/>
      <c r="ACI1965" s="60"/>
      <c r="ACJ1965" s="60"/>
      <c r="ACK1965" s="60"/>
      <c r="ACL1965" s="60"/>
      <c r="ACM1965" s="60"/>
      <c r="ACN1965" s="60"/>
      <c r="ACO1965" s="60"/>
      <c r="ACP1965" s="60"/>
      <c r="ACQ1965" s="60"/>
      <c r="ACR1965" s="60"/>
      <c r="ACS1965" s="60"/>
      <c r="ACT1965" s="60"/>
      <c r="ACU1965" s="60"/>
      <c r="ACV1965" s="60"/>
      <c r="ACW1965" s="60"/>
      <c r="ACX1965" s="60"/>
      <c r="ACY1965" s="60">
        <v>1.0170799742079999</v>
      </c>
      <c r="ACZ1965" s="60"/>
      <c r="ADA1965" s="60"/>
      <c r="ADB1965" s="60"/>
      <c r="ADC1965" s="60"/>
      <c r="ADD1965" s="60"/>
      <c r="ADE1965" s="60"/>
    </row>
    <row r="1966" spans="760:785" x14ac:dyDescent="0.25">
      <c r="ACF1966" s="60"/>
      <c r="ACG1966" s="60"/>
      <c r="ACH1966" s="60"/>
      <c r="ACI1966" s="60"/>
      <c r="ACJ1966" s="60"/>
      <c r="ACK1966" s="60"/>
      <c r="ACL1966" s="60"/>
      <c r="ACM1966" s="60"/>
      <c r="ACN1966" s="60"/>
      <c r="ACO1966" s="60"/>
      <c r="ACP1966" s="60"/>
      <c r="ACQ1966" s="60"/>
      <c r="ACR1966" s="60"/>
      <c r="ACS1966" s="60"/>
      <c r="ACT1966" s="60"/>
      <c r="ACU1966" s="60"/>
      <c r="ACV1966" s="60"/>
      <c r="ACW1966" s="60"/>
      <c r="ACX1966" s="60"/>
      <c r="ACY1966" s="60">
        <v>1.0169704925385501</v>
      </c>
      <c r="ACZ1966" s="60"/>
      <c r="ADA1966" s="60"/>
      <c r="ADB1966" s="60"/>
      <c r="ADC1966" s="60"/>
      <c r="ADD1966" s="60"/>
      <c r="ADE1966" s="60"/>
    </row>
    <row r="1967" spans="760:785" x14ac:dyDescent="0.25">
      <c r="ACF1967" s="60"/>
      <c r="ACG1967" s="60"/>
      <c r="ACH1967" s="60"/>
      <c r="ACI1967" s="60"/>
      <c r="ACJ1967" s="60"/>
      <c r="ACK1967" s="60"/>
      <c r="ACL1967" s="60"/>
      <c r="ACM1967" s="60"/>
      <c r="ACN1967" s="60"/>
      <c r="ACO1967" s="60"/>
      <c r="ACP1967" s="60"/>
      <c r="ACQ1967" s="60"/>
      <c r="ACR1967" s="60"/>
      <c r="ACS1967" s="60"/>
      <c r="ACT1967" s="60"/>
      <c r="ACU1967" s="60"/>
      <c r="ACV1967" s="60"/>
      <c r="ACW1967" s="60"/>
      <c r="ACX1967" s="60"/>
      <c r="ACY1967" s="60">
        <v>1.0168699069645</v>
      </c>
      <c r="ACZ1967" s="60"/>
      <c r="ADA1967" s="60"/>
      <c r="ADB1967" s="60"/>
      <c r="ADC1967" s="60"/>
      <c r="ADD1967" s="60"/>
      <c r="ADE1967" s="60"/>
    </row>
    <row r="1968" spans="760:785" x14ac:dyDescent="0.25">
      <c r="ACF1968" s="60"/>
      <c r="ACG1968" s="60"/>
      <c r="ACH1968" s="60"/>
      <c r="ACI1968" s="60"/>
      <c r="ACJ1968" s="60"/>
      <c r="ACK1968" s="60"/>
      <c r="ACL1968" s="60"/>
      <c r="ACM1968" s="60"/>
      <c r="ACN1968" s="60"/>
      <c r="ACO1968" s="60"/>
      <c r="ACP1968" s="60"/>
      <c r="ACQ1968" s="60"/>
      <c r="ACR1968" s="60"/>
      <c r="ACS1968" s="60"/>
      <c r="ACT1968" s="60"/>
      <c r="ACU1968" s="60"/>
      <c r="ACV1968" s="60"/>
      <c r="ACW1968" s="60"/>
      <c r="ACX1968" s="60"/>
      <c r="ACY1968" s="60">
        <v>1.0167230134463601</v>
      </c>
      <c r="ACZ1968" s="60"/>
      <c r="ADA1968" s="60"/>
      <c r="ADB1968" s="60"/>
      <c r="ADC1968" s="60"/>
      <c r="ADD1968" s="60"/>
      <c r="ADE1968" s="60"/>
    </row>
    <row r="1969" spans="760:785" x14ac:dyDescent="0.25">
      <c r="ACF1969" s="60"/>
      <c r="ACG1969" s="60"/>
      <c r="ACH1969" s="60"/>
      <c r="ACI1969" s="60"/>
      <c r="ACJ1969" s="60"/>
      <c r="ACK1969" s="60"/>
      <c r="ACL1969" s="60"/>
      <c r="ACM1969" s="60"/>
      <c r="ACN1969" s="60"/>
      <c r="ACO1969" s="60"/>
      <c r="ACP1969" s="60"/>
      <c r="ACQ1969" s="60"/>
      <c r="ACR1969" s="60"/>
      <c r="ACS1969" s="60"/>
      <c r="ACT1969" s="60"/>
      <c r="ACU1969" s="60"/>
      <c r="ACV1969" s="60"/>
      <c r="ACW1969" s="60"/>
      <c r="ACX1969" s="60"/>
      <c r="ACY1969" s="60">
        <v>1.0166463445999601</v>
      </c>
      <c r="ACZ1969" s="60"/>
      <c r="ADA1969" s="60"/>
      <c r="ADB1969" s="60"/>
      <c r="ADC1969" s="60"/>
      <c r="ADD1969" s="60"/>
      <c r="ADE1969" s="60"/>
    </row>
    <row r="1970" spans="760:785" x14ac:dyDescent="0.25">
      <c r="ACF1970" s="60"/>
      <c r="ACG1970" s="60"/>
      <c r="ACH1970" s="60"/>
      <c r="ACI1970" s="60"/>
      <c r="ACJ1970" s="60"/>
      <c r="ACK1970" s="60"/>
      <c r="ACL1970" s="60"/>
      <c r="ACM1970" s="60"/>
      <c r="ACN1970" s="60"/>
      <c r="ACO1970" s="60"/>
      <c r="ACP1970" s="60"/>
      <c r="ACQ1970" s="60"/>
      <c r="ACR1970" s="60"/>
      <c r="ACS1970" s="60"/>
      <c r="ACT1970" s="60"/>
      <c r="ACU1970" s="60"/>
      <c r="ACV1970" s="60"/>
      <c r="ACW1970" s="60"/>
      <c r="ACX1970" s="60"/>
      <c r="ACY1970" s="60">
        <v>1.0166180991834</v>
      </c>
      <c r="ACZ1970" s="60"/>
      <c r="ADA1970" s="60"/>
      <c r="ADB1970" s="60"/>
      <c r="ADC1970" s="60"/>
      <c r="ADD1970" s="60"/>
      <c r="ADE1970" s="60"/>
    </row>
    <row r="1971" spans="760:785" x14ac:dyDescent="0.25">
      <c r="ACF1971" s="60"/>
      <c r="ACG1971" s="60"/>
      <c r="ACH1971" s="60"/>
      <c r="ACI1971" s="60"/>
      <c r="ACJ1971" s="60"/>
      <c r="ACK1971" s="60"/>
      <c r="ACL1971" s="60"/>
      <c r="ACM1971" s="60"/>
      <c r="ACN1971" s="60"/>
      <c r="ACO1971" s="312"/>
      <c r="ACP1971" s="60"/>
      <c r="ACQ1971" s="60"/>
      <c r="ACR1971" s="60"/>
      <c r="ACS1971" s="60"/>
      <c r="ACT1971" s="60"/>
      <c r="ACU1971" s="60"/>
      <c r="ACV1971" s="60"/>
      <c r="ACW1971" s="60"/>
      <c r="ACX1971" s="60"/>
      <c r="ACY1971" s="60">
        <v>1.01647090222368</v>
      </c>
      <c r="ACZ1971" s="60"/>
      <c r="ADA1971" s="60"/>
      <c r="ADB1971" s="60"/>
      <c r="ADC1971" s="60"/>
      <c r="ADD1971" s="60"/>
      <c r="ADE1971" s="60"/>
    </row>
    <row r="1972" spans="760:785" x14ac:dyDescent="0.25">
      <c r="ACF1972" s="60"/>
      <c r="ACG1972" s="60"/>
      <c r="ACH1972" s="60"/>
      <c r="ACI1972" s="60"/>
      <c r="ACJ1972" s="60"/>
      <c r="ACK1972" s="60"/>
      <c r="ACL1972" s="60"/>
      <c r="ACM1972" s="60"/>
      <c r="ACN1972" s="60"/>
      <c r="ACO1972" s="60"/>
      <c r="ACP1972" s="60"/>
      <c r="ACQ1972" s="60"/>
      <c r="ACR1972" s="60"/>
      <c r="ACS1972" s="60"/>
      <c r="ACT1972" s="60"/>
      <c r="ACU1972" s="60"/>
      <c r="ACV1972" s="60"/>
      <c r="ACW1972" s="60"/>
      <c r="ACX1972" s="60"/>
      <c r="ACY1972" s="60">
        <v>1.0163674081491001</v>
      </c>
      <c r="ACZ1972" s="60"/>
      <c r="ADA1972" s="60"/>
      <c r="ADB1972" s="60"/>
      <c r="ADC1972" s="60"/>
      <c r="ADD1972" s="60"/>
      <c r="ADE1972" s="60"/>
    </row>
    <row r="1973" spans="760:785" x14ac:dyDescent="0.25">
      <c r="ACF1973" s="60"/>
      <c r="ACG1973" s="60"/>
      <c r="ACH1973" s="60"/>
      <c r="ACI1973" s="60"/>
      <c r="ACJ1973" s="60"/>
      <c r="ACK1973" s="60"/>
      <c r="ACL1973" s="60"/>
      <c r="ACM1973" s="60"/>
      <c r="ACN1973" s="60"/>
      <c r="ACO1973" s="60"/>
      <c r="ACP1973" s="60"/>
      <c r="ACQ1973" s="60"/>
      <c r="ACR1973" s="60"/>
      <c r="ACS1973" s="60"/>
      <c r="ACT1973" s="60"/>
      <c r="ACU1973" s="60"/>
      <c r="ACV1973" s="60"/>
      <c r="ACW1973" s="60"/>
      <c r="ACX1973" s="60"/>
      <c r="ACY1973" s="60">
        <v>1.0163266524157399</v>
      </c>
      <c r="ACZ1973" s="60"/>
      <c r="ADA1973" s="60"/>
      <c r="ADB1973" s="60"/>
      <c r="ADC1973" s="60"/>
      <c r="ADD1973" s="60"/>
      <c r="ADE1973" s="60"/>
    </row>
    <row r="1974" spans="760:785" x14ac:dyDescent="0.25">
      <c r="ACF1974" s="60"/>
      <c r="ACG1974" s="60"/>
      <c r="ACH1974" s="60"/>
      <c r="ACI1974" s="60"/>
      <c r="ACJ1974" s="60"/>
      <c r="ACK1974" s="60"/>
      <c r="ACL1974" s="60"/>
      <c r="ACM1974" s="60"/>
      <c r="ACN1974" s="60"/>
      <c r="ACO1974" s="60"/>
      <c r="ACP1974" s="60"/>
      <c r="ACQ1974" s="60"/>
      <c r="ACR1974" s="60"/>
      <c r="ACS1974" s="60"/>
      <c r="ACT1974" s="60"/>
      <c r="ACU1974" s="60"/>
      <c r="ACV1974" s="60"/>
      <c r="ACW1974" s="60"/>
      <c r="ACX1974" s="60"/>
      <c r="ACY1974" s="60">
        <v>1.0161542658428999</v>
      </c>
      <c r="ACZ1974" s="60"/>
      <c r="ADA1974" s="60"/>
      <c r="ADB1974" s="60"/>
      <c r="ADC1974" s="60"/>
      <c r="ADD1974" s="60"/>
      <c r="ADE1974" s="60"/>
    </row>
    <row r="1975" spans="760:785" x14ac:dyDescent="0.25">
      <c r="ACF1975" s="60"/>
      <c r="ACG1975" s="60"/>
      <c r="ACH1975" s="60"/>
      <c r="ACI1975" s="60"/>
      <c r="ACJ1975" s="60"/>
      <c r="ACK1975" s="60"/>
      <c r="ACL1975" s="60"/>
      <c r="ACM1975" s="60"/>
      <c r="ACN1975" s="60"/>
      <c r="ACO1975" s="60"/>
      <c r="ACP1975" s="60"/>
      <c r="ACQ1975" s="60"/>
      <c r="ACR1975" s="60"/>
      <c r="ACS1975" s="60"/>
      <c r="ACT1975" s="60"/>
      <c r="ACU1975" s="60"/>
      <c r="ACV1975" s="60"/>
      <c r="ACW1975" s="60"/>
      <c r="ACX1975" s="60"/>
      <c r="ACY1975" s="60">
        <v>1.01612474289392</v>
      </c>
      <c r="ACZ1975" s="60"/>
      <c r="ADA1975" s="60"/>
      <c r="ADB1975" s="60"/>
      <c r="ADC1975" s="60"/>
      <c r="ADD1975" s="60"/>
      <c r="ADE1975" s="60"/>
    </row>
    <row r="1976" spans="760:785" x14ac:dyDescent="0.25">
      <c r="ACF1976" s="60"/>
      <c r="ACG1976" s="60"/>
      <c r="ACH1976" s="60"/>
      <c r="ACI1976" s="60"/>
      <c r="ACJ1976" s="60"/>
      <c r="ACK1976" s="60"/>
      <c r="ACL1976" s="60"/>
      <c r="ACM1976" s="60"/>
      <c r="ACN1976" s="60"/>
      <c r="ACO1976" s="60"/>
      <c r="ACP1976" s="60"/>
      <c r="ACQ1976" s="60"/>
      <c r="ACR1976" s="60"/>
      <c r="ACS1976" s="60"/>
      <c r="ACT1976" s="60"/>
      <c r="ACU1976" s="60"/>
      <c r="ACV1976" s="60"/>
      <c r="ACW1976" s="60"/>
      <c r="ACX1976" s="60"/>
      <c r="ACY1976" s="60">
        <v>1.01611755072633</v>
      </c>
      <c r="ACZ1976" s="60"/>
      <c r="ADA1976" s="60"/>
      <c r="ADB1976" s="60"/>
      <c r="ADC1976" s="60"/>
      <c r="ADD1976" s="60"/>
      <c r="ADE1976" s="60"/>
    </row>
    <row r="1977" spans="760:785" x14ac:dyDescent="0.25">
      <c r="ACF1977" s="60"/>
      <c r="ACG1977" s="60"/>
      <c r="ACH1977" s="60"/>
      <c r="ACI1977" s="60"/>
      <c r="ACJ1977" s="60"/>
      <c r="ACK1977" s="60"/>
      <c r="ACL1977" s="60"/>
      <c r="ACM1977" s="60"/>
      <c r="ACN1977" s="60"/>
      <c r="ACO1977" s="60"/>
      <c r="ACP1977" s="60"/>
      <c r="ACQ1977" s="60"/>
      <c r="ACR1977" s="60"/>
      <c r="ACS1977" s="60"/>
      <c r="ACT1977" s="60"/>
      <c r="ACU1977" s="60"/>
      <c r="ACV1977" s="60"/>
      <c r="ACW1977" s="60"/>
      <c r="ACX1977" s="60"/>
      <c r="ACY1977" s="60">
        <v>1.01611096315872</v>
      </c>
      <c r="ACZ1977" s="60"/>
      <c r="ADA1977" s="60"/>
      <c r="ADB1977" s="60"/>
      <c r="ADC1977" s="60"/>
      <c r="ADD1977" s="60"/>
      <c r="ADE1977" s="60"/>
    </row>
    <row r="1978" spans="760:785" x14ac:dyDescent="0.25">
      <c r="ACF1978" s="60"/>
      <c r="ACG1978" s="60"/>
      <c r="ACH1978" s="60"/>
      <c r="ACI1978" s="60"/>
      <c r="ACJ1978" s="60"/>
      <c r="ACK1978" s="60"/>
      <c r="ACL1978" s="60"/>
      <c r="ACM1978" s="60"/>
      <c r="ACN1978" s="60"/>
      <c r="ACO1978" s="60"/>
      <c r="ACP1978" s="60"/>
      <c r="ACQ1978" s="60"/>
      <c r="ACR1978" s="60"/>
      <c r="ACS1978" s="60"/>
      <c r="ACT1978" s="60"/>
      <c r="ACU1978" s="60"/>
      <c r="ACV1978" s="60"/>
      <c r="ACW1978" s="60"/>
      <c r="ACX1978" s="60"/>
      <c r="ACY1978" s="60">
        <v>1.0160771040162999</v>
      </c>
      <c r="ACZ1978" s="60"/>
      <c r="ADA1978" s="60"/>
      <c r="ADB1978" s="60"/>
      <c r="ADC1978" s="60"/>
      <c r="ADD1978" s="60"/>
      <c r="ADE1978" s="60"/>
    </row>
    <row r="1979" spans="760:785" x14ac:dyDescent="0.25">
      <c r="ACF1979" s="60"/>
      <c r="ACG1979" s="60"/>
      <c r="ACH1979" s="60"/>
      <c r="ACI1979" s="60"/>
      <c r="ACJ1979" s="60"/>
      <c r="ACK1979" s="60"/>
      <c r="ACL1979" s="60"/>
      <c r="ACM1979" s="60"/>
      <c r="ACN1979" s="60"/>
      <c r="ACO1979" s="60"/>
      <c r="ACP1979" s="60"/>
      <c r="ACQ1979" s="60"/>
      <c r="ACR1979" s="60"/>
      <c r="ACS1979" s="60"/>
      <c r="ACT1979" s="60"/>
      <c r="ACU1979" s="60"/>
      <c r="ACV1979" s="60"/>
      <c r="ACW1979" s="60"/>
      <c r="ACX1979" s="60"/>
      <c r="ACY1979" s="60">
        <v>1.0160254085525999</v>
      </c>
      <c r="ACZ1979" s="60"/>
      <c r="ADA1979" s="60"/>
      <c r="ADB1979" s="60"/>
      <c r="ADC1979" s="60"/>
      <c r="ADD1979" s="60"/>
      <c r="ADE1979" s="60"/>
    </row>
    <row r="1980" spans="760:785" x14ac:dyDescent="0.25">
      <c r="ACF1980" s="60"/>
      <c r="ACG1980" s="60"/>
      <c r="ACH1980" s="60"/>
      <c r="ACI1980" s="60"/>
      <c r="ACJ1980" s="60"/>
      <c r="ACK1980" s="60"/>
      <c r="ACL1980" s="60"/>
      <c r="ACM1980" s="60"/>
      <c r="ACN1980" s="60"/>
      <c r="ACO1980" s="60"/>
      <c r="ACP1980" s="60"/>
      <c r="ACQ1980" s="60"/>
      <c r="ACR1980" s="60"/>
      <c r="ACS1980" s="60"/>
      <c r="ACT1980" s="60"/>
      <c r="ACU1980" s="60"/>
      <c r="ACV1980" s="60"/>
      <c r="ACW1980" s="60"/>
      <c r="ACX1980" s="60"/>
      <c r="ACY1980" s="60">
        <v>1.01597394976717</v>
      </c>
      <c r="ACZ1980" s="60"/>
      <c r="ADA1980" s="60"/>
      <c r="ADB1980" s="60"/>
      <c r="ADC1980" s="60"/>
      <c r="ADD1980" s="60"/>
      <c r="ADE1980" s="60"/>
    </row>
    <row r="1981" spans="760:785" x14ac:dyDescent="0.25">
      <c r="ACF1981" s="60"/>
      <c r="ACG1981" s="60"/>
      <c r="ACH1981" s="60"/>
      <c r="ACI1981" s="60"/>
      <c r="ACJ1981" s="60"/>
      <c r="ACK1981" s="60"/>
      <c r="ACL1981" s="60"/>
      <c r="ACM1981" s="60"/>
      <c r="ACN1981" s="60"/>
      <c r="ACO1981" s="60"/>
      <c r="ACP1981" s="60"/>
      <c r="ACQ1981" s="60"/>
      <c r="ACR1981" s="60"/>
      <c r="ACS1981" s="60"/>
      <c r="ACT1981" s="60"/>
      <c r="ACU1981" s="60"/>
      <c r="ACV1981" s="60"/>
      <c r="ACW1981" s="60"/>
      <c r="ACX1981" s="60"/>
      <c r="ACY1981" s="60">
        <v>1.01594766424811</v>
      </c>
      <c r="ACZ1981" s="60"/>
      <c r="ADA1981" s="60"/>
      <c r="ADB1981" s="60"/>
      <c r="ADC1981" s="60"/>
      <c r="ADD1981" s="60"/>
      <c r="ADE1981" s="60"/>
    </row>
    <row r="1982" spans="760:785" x14ac:dyDescent="0.25">
      <c r="ACF1982" s="60"/>
      <c r="ACG1982" s="60"/>
      <c r="ACH1982" s="60"/>
      <c r="ACI1982" s="60"/>
      <c r="ACJ1982" s="60"/>
      <c r="ACK1982" s="60"/>
      <c r="ACL1982" s="60"/>
      <c r="ACM1982" s="60"/>
      <c r="ACN1982" s="60"/>
      <c r="ACO1982" s="60"/>
      <c r="ACP1982" s="60"/>
      <c r="ACQ1982" s="60"/>
      <c r="ACR1982" s="60"/>
      <c r="ACS1982" s="60"/>
      <c r="ACT1982" s="60"/>
      <c r="ACU1982" s="60"/>
      <c r="ACV1982" s="60"/>
      <c r="ACW1982" s="60"/>
      <c r="ACX1982" s="60"/>
      <c r="ACY1982" s="60">
        <v>1.01594753641848</v>
      </c>
      <c r="ACZ1982" s="60"/>
      <c r="ADA1982" s="60"/>
      <c r="ADB1982" s="60"/>
      <c r="ADC1982" s="60"/>
      <c r="ADD1982" s="60"/>
      <c r="ADE1982" s="60"/>
    </row>
    <row r="1983" spans="760:785" x14ac:dyDescent="0.25">
      <c r="ACF1983" s="60"/>
      <c r="ACG1983" s="60"/>
      <c r="ACH1983" s="60"/>
      <c r="ACI1983" s="60"/>
      <c r="ACJ1983" s="60"/>
      <c r="ACK1983" s="60"/>
      <c r="ACL1983" s="60"/>
      <c r="ACM1983" s="60"/>
      <c r="ACN1983" s="60"/>
      <c r="ACO1983" s="60"/>
      <c r="ACP1983" s="60"/>
      <c r="ACQ1983" s="60"/>
      <c r="ACR1983" s="60"/>
      <c r="ACS1983" s="60"/>
      <c r="ACT1983" s="60"/>
      <c r="ACU1983" s="60"/>
      <c r="ACV1983" s="60"/>
      <c r="ACW1983" s="60"/>
      <c r="ACX1983" s="60"/>
      <c r="ACY1983" s="60">
        <v>1.01580954275417</v>
      </c>
      <c r="ACZ1983" s="60"/>
      <c r="ADA1983" s="60"/>
      <c r="ADB1983" s="60"/>
      <c r="ADC1983" s="60"/>
      <c r="ADD1983" s="60"/>
      <c r="ADE1983" s="60"/>
    </row>
    <row r="1984" spans="760:785" x14ac:dyDescent="0.25">
      <c r="ACF1984" s="60"/>
      <c r="ACG1984" s="60"/>
      <c r="ACH1984" s="60"/>
      <c r="ACI1984" s="60"/>
      <c r="ACJ1984" s="60"/>
      <c r="ACK1984" s="60"/>
      <c r="ACL1984" s="60"/>
      <c r="ACM1984" s="60"/>
      <c r="ACN1984" s="60"/>
      <c r="ACO1984" s="60"/>
      <c r="ACP1984" s="60"/>
      <c r="ACQ1984" s="60"/>
      <c r="ACR1984" s="60"/>
      <c r="ACS1984" s="60"/>
      <c r="ACT1984" s="60"/>
      <c r="ACU1984" s="60"/>
      <c r="ACV1984" s="60"/>
      <c r="ACW1984" s="60"/>
      <c r="ACX1984" s="60"/>
      <c r="ACY1984" s="60">
        <v>1.0157180244069099</v>
      </c>
      <c r="ACZ1984" s="60"/>
      <c r="ADA1984" s="60"/>
      <c r="ADB1984" s="60"/>
      <c r="ADC1984" s="60"/>
      <c r="ADD1984" s="60"/>
      <c r="ADE1984" s="60"/>
    </row>
    <row r="1985" spans="760:785" x14ac:dyDescent="0.25">
      <c r="ACF1985" s="60"/>
      <c r="ACG1985" s="60"/>
      <c r="ACH1985" s="60"/>
      <c r="ACI1985" s="60"/>
      <c r="ACJ1985" s="60"/>
      <c r="ACK1985" s="60"/>
      <c r="ACL1985" s="60"/>
      <c r="ACM1985" s="60"/>
      <c r="ACN1985" s="60"/>
      <c r="ACO1985" s="60"/>
      <c r="ACP1985" s="60"/>
      <c r="ACQ1985" s="60"/>
      <c r="ACR1985" s="60"/>
      <c r="ACS1985" s="60"/>
      <c r="ACT1985" s="60"/>
      <c r="ACU1985" s="60"/>
      <c r="ACV1985" s="60"/>
      <c r="ACW1985" s="60"/>
      <c r="ACX1985" s="60"/>
      <c r="ACY1985" s="60">
        <v>1.0156843392328201</v>
      </c>
      <c r="ACZ1985" s="60"/>
      <c r="ADA1985" s="60"/>
      <c r="ADB1985" s="60"/>
      <c r="ADC1985" s="60"/>
      <c r="ADD1985" s="60"/>
      <c r="ADE1985" s="60"/>
    </row>
    <row r="1986" spans="760:785" x14ac:dyDescent="0.25">
      <c r="ACF1986" s="60"/>
      <c r="ACG1986" s="60"/>
      <c r="ACH1986" s="60"/>
      <c r="ACI1986" s="60"/>
      <c r="ACJ1986" s="60"/>
      <c r="ACK1986" s="60"/>
      <c r="ACL1986" s="60"/>
      <c r="ACM1986" s="60"/>
      <c r="ACN1986" s="60"/>
      <c r="ACO1986" s="60"/>
      <c r="ACP1986" s="60"/>
      <c r="ACQ1986" s="60"/>
      <c r="ACR1986" s="60"/>
      <c r="ACS1986" s="60"/>
      <c r="ACT1986" s="60"/>
      <c r="ACU1986" s="60"/>
      <c r="ACV1986" s="60"/>
      <c r="ACW1986" s="60"/>
      <c r="ACX1986" s="60"/>
      <c r="ACY1986" s="60">
        <v>1.0156387614506699</v>
      </c>
      <c r="ACZ1986" s="60"/>
      <c r="ADA1986" s="60"/>
      <c r="ADB1986" s="60"/>
      <c r="ADC1986" s="60"/>
      <c r="ADD1986" s="60"/>
      <c r="ADE1986" s="60"/>
    </row>
    <row r="1987" spans="760:785" x14ac:dyDescent="0.25">
      <c r="ACF1987" s="60"/>
      <c r="ACG1987" s="60"/>
      <c r="ACH1987" s="60"/>
      <c r="ACI1987" s="60"/>
      <c r="ACJ1987" s="60"/>
      <c r="ACK1987" s="60"/>
      <c r="ACL1987" s="60"/>
      <c r="ACM1987" s="60"/>
      <c r="ACN1987" s="60"/>
      <c r="ACO1987" s="60"/>
      <c r="ACP1987" s="60"/>
      <c r="ACQ1987" s="60"/>
      <c r="ACR1987" s="60"/>
      <c r="ACS1987" s="60"/>
      <c r="ACT1987" s="60"/>
      <c r="ACU1987" s="60"/>
      <c r="ACV1987" s="60"/>
      <c r="ACW1987" s="60"/>
      <c r="ACX1987" s="60"/>
      <c r="ACY1987" s="60">
        <v>1.0156242154834401</v>
      </c>
      <c r="ACZ1987" s="60"/>
      <c r="ADA1987" s="60"/>
      <c r="ADB1987" s="60"/>
      <c r="ADC1987" s="60"/>
      <c r="ADD1987" s="60"/>
      <c r="ADE1987" s="60"/>
    </row>
    <row r="1988" spans="760:785" x14ac:dyDescent="0.25">
      <c r="ACF1988" s="60"/>
      <c r="ACG1988" s="60"/>
      <c r="ACH1988" s="60"/>
      <c r="ACI1988" s="60"/>
      <c r="ACJ1988" s="60"/>
      <c r="ACK1988" s="60"/>
      <c r="ACL1988" s="60"/>
      <c r="ACM1988" s="60"/>
      <c r="ACN1988" s="60"/>
      <c r="ACO1988" s="60"/>
      <c r="ACP1988" s="60"/>
      <c r="ACQ1988" s="60"/>
      <c r="ACR1988" s="60"/>
      <c r="ACS1988" s="60"/>
      <c r="ACT1988" s="60"/>
      <c r="ACU1988" s="60"/>
      <c r="ACV1988" s="60"/>
      <c r="ACW1988" s="60"/>
      <c r="ACX1988" s="60"/>
      <c r="ACY1988" s="60">
        <v>1.0155394441565699</v>
      </c>
      <c r="ACZ1988" s="60"/>
      <c r="ADA1988" s="60"/>
      <c r="ADB1988" s="60"/>
      <c r="ADC1988" s="60"/>
      <c r="ADD1988" s="60"/>
      <c r="ADE1988" s="60"/>
    </row>
    <row r="1989" spans="760:785" x14ac:dyDescent="0.25">
      <c r="ACF1989" s="60"/>
      <c r="ACG1989" s="60"/>
      <c r="ACH1989" s="60"/>
      <c r="ACI1989" s="60"/>
      <c r="ACJ1989" s="60"/>
      <c r="ACK1989" s="60"/>
      <c r="ACL1989" s="60"/>
      <c r="ACM1989" s="60"/>
      <c r="ACN1989" s="60"/>
      <c r="ACO1989" s="60"/>
      <c r="ACP1989" s="60"/>
      <c r="ACQ1989" s="60"/>
      <c r="ACR1989" s="60"/>
      <c r="ACS1989" s="60"/>
      <c r="ACT1989" s="60"/>
      <c r="ACU1989" s="60"/>
      <c r="ACV1989" s="60"/>
      <c r="ACW1989" s="60"/>
      <c r="ACX1989" s="60"/>
      <c r="ACY1989" s="60">
        <v>1.0154623392095099</v>
      </c>
      <c r="ACZ1989" s="60"/>
      <c r="ADA1989" s="60"/>
      <c r="ADB1989" s="60"/>
      <c r="ADC1989" s="60"/>
      <c r="ADD1989" s="60"/>
      <c r="ADE1989" s="60"/>
    </row>
    <row r="1990" spans="760:785" x14ac:dyDescent="0.25">
      <c r="ACF1990" s="60"/>
      <c r="ACG1990" s="60"/>
      <c r="ACH1990" s="60"/>
      <c r="ACI1990" s="60"/>
      <c r="ACJ1990" s="60"/>
      <c r="ACK1990" s="60"/>
      <c r="ACL1990" s="60"/>
      <c r="ACM1990" s="60"/>
      <c r="ACN1990" s="60"/>
      <c r="ACO1990" s="60"/>
      <c r="ACP1990" s="60"/>
      <c r="ACQ1990" s="60"/>
      <c r="ACR1990" s="60"/>
      <c r="ACS1990" s="60"/>
      <c r="ACT1990" s="60"/>
      <c r="ACU1990" s="60"/>
      <c r="ACV1990" s="60"/>
      <c r="ACW1990" s="60"/>
      <c r="ACX1990" s="60"/>
      <c r="ACY1990" s="60">
        <v>1.01538377221563</v>
      </c>
      <c r="ACZ1990" s="60"/>
      <c r="ADA1990" s="60"/>
      <c r="ADB1990" s="60"/>
      <c r="ADC1990" s="60"/>
      <c r="ADD1990" s="60"/>
      <c r="ADE1990" s="60"/>
    </row>
    <row r="1991" spans="760:785" x14ac:dyDescent="0.25">
      <c r="ACF1991" s="60"/>
      <c r="ACG1991" s="60"/>
      <c r="ACH1991" s="60"/>
      <c r="ACI1991" s="60"/>
      <c r="ACJ1991" s="60"/>
      <c r="ACK1991" s="60"/>
      <c r="ACL1991" s="60"/>
      <c r="ACM1991" s="60"/>
      <c r="ACN1991" s="60"/>
      <c r="ACO1991" s="60"/>
      <c r="ACP1991" s="60"/>
      <c r="ACQ1991" s="60"/>
      <c r="ACR1991" s="60"/>
      <c r="ACS1991" s="60"/>
      <c r="ACT1991" s="60"/>
      <c r="ACU1991" s="60"/>
      <c r="ACV1991" s="60"/>
      <c r="ACW1991" s="60"/>
      <c r="ACX1991" s="60"/>
      <c r="ACY1991" s="60">
        <v>1.01534697707229</v>
      </c>
      <c r="ACZ1991" s="60"/>
      <c r="ADA1991" s="60"/>
      <c r="ADB1991" s="60"/>
      <c r="ADC1991" s="60"/>
      <c r="ADD1991" s="60"/>
      <c r="ADE1991" s="60"/>
    </row>
    <row r="1992" spans="760:785" x14ac:dyDescent="0.25">
      <c r="ACF1992" s="60"/>
      <c r="ACG1992" s="60"/>
      <c r="ACH1992" s="60"/>
      <c r="ACI1992" s="60"/>
      <c r="ACJ1992" s="60"/>
      <c r="ACK1992" s="60"/>
      <c r="ACL1992" s="60"/>
      <c r="ACM1992" s="60"/>
      <c r="ACN1992" s="60"/>
      <c r="ACO1992" s="60"/>
      <c r="ACP1992" s="60"/>
      <c r="ACQ1992" s="60"/>
      <c r="ACR1992" s="60"/>
      <c r="ACS1992" s="60"/>
      <c r="ACT1992" s="60"/>
      <c r="ACU1992" s="60"/>
      <c r="ACV1992" s="60"/>
      <c r="ACW1992" s="60"/>
      <c r="ACX1992" s="60"/>
      <c r="ACY1992" s="60">
        <v>1.01534645259969</v>
      </c>
      <c r="ACZ1992" s="60"/>
      <c r="ADA1992" s="60"/>
      <c r="ADB1992" s="60"/>
      <c r="ADC1992" s="60"/>
      <c r="ADD1992" s="60"/>
      <c r="ADE1992" s="60"/>
    </row>
    <row r="1993" spans="760:785" x14ac:dyDescent="0.25">
      <c r="ACF1993" s="60"/>
      <c r="ACG1993" s="60"/>
      <c r="ACH1993" s="60"/>
      <c r="ACI1993" s="60"/>
      <c r="ACJ1993" s="60"/>
      <c r="ACK1993" s="60"/>
      <c r="ACL1993" s="60"/>
      <c r="ACM1993" s="60"/>
      <c r="ACN1993" s="60"/>
      <c r="ACO1993" s="60"/>
      <c r="ACP1993" s="60"/>
      <c r="ACQ1993" s="60"/>
      <c r="ACR1993" s="60"/>
      <c r="ACS1993" s="60"/>
      <c r="ACT1993" s="60"/>
      <c r="ACU1993" s="60"/>
      <c r="ACV1993" s="60"/>
      <c r="ACW1993" s="60"/>
      <c r="ACX1993" s="60"/>
      <c r="ACY1993" s="60">
        <v>1.01530331971207</v>
      </c>
      <c r="ACZ1993" s="60"/>
      <c r="ADA1993" s="60"/>
      <c r="ADB1993" s="60"/>
      <c r="ADC1993" s="60"/>
      <c r="ADD1993" s="60"/>
      <c r="ADE1993" s="60"/>
    </row>
    <row r="1994" spans="760:785" x14ac:dyDescent="0.25">
      <c r="ACF1994" s="60"/>
      <c r="ACG1994" s="60"/>
      <c r="ACH1994" s="60"/>
      <c r="ACI1994" s="60"/>
      <c r="ACJ1994" s="60"/>
      <c r="ACK1994" s="60"/>
      <c r="ACL1994" s="60"/>
      <c r="ACM1994" s="60"/>
      <c r="ACN1994" s="60"/>
      <c r="ACO1994" s="60"/>
      <c r="ACP1994" s="60"/>
      <c r="ACQ1994" s="60"/>
      <c r="ACR1994" s="60"/>
      <c r="ACS1994" s="60"/>
      <c r="ACT1994" s="60"/>
      <c r="ACU1994" s="60"/>
      <c r="ACV1994" s="60"/>
      <c r="ACW1994" s="60"/>
      <c r="ACX1994" s="60"/>
      <c r="ACY1994" s="60">
        <v>1.01529763893706</v>
      </c>
      <c r="ACZ1994" s="60"/>
      <c r="ADA1994" s="60"/>
      <c r="ADB1994" s="60"/>
      <c r="ADC1994" s="60"/>
      <c r="ADD1994" s="60"/>
      <c r="ADE1994" s="60"/>
    </row>
    <row r="1995" spans="760:785" x14ac:dyDescent="0.25">
      <c r="ACF1995" s="60"/>
      <c r="ACG1995" s="60"/>
      <c r="ACH1995" s="60"/>
      <c r="ACI1995" s="60"/>
      <c r="ACJ1995" s="60"/>
      <c r="ACK1995" s="60"/>
      <c r="ACL1995" s="60"/>
      <c r="ACM1995" s="60"/>
      <c r="ACN1995" s="60"/>
      <c r="ACO1995" s="60"/>
      <c r="ACP1995" s="60"/>
      <c r="ACQ1995" s="60"/>
      <c r="ACR1995" s="60"/>
      <c r="ACS1995" s="60"/>
      <c r="ACT1995" s="60"/>
      <c r="ACU1995" s="60"/>
      <c r="ACV1995" s="60"/>
      <c r="ACW1995" s="60"/>
      <c r="ACX1995" s="60"/>
      <c r="ACY1995" s="60">
        <v>1.01517061421544</v>
      </c>
      <c r="ACZ1995" s="60"/>
      <c r="ADA1995" s="60"/>
      <c r="ADB1995" s="60"/>
      <c r="ADC1995" s="60"/>
      <c r="ADD1995" s="60"/>
      <c r="ADE1995" s="60"/>
    </row>
    <row r="1996" spans="760:785" x14ac:dyDescent="0.25">
      <c r="ACF1996" s="60"/>
      <c r="ACG1996" s="60"/>
      <c r="ACH1996" s="60"/>
      <c r="ACI1996" s="60"/>
      <c r="ACJ1996" s="60"/>
      <c r="ACK1996" s="60"/>
      <c r="ACL1996" s="60"/>
      <c r="ACM1996" s="60"/>
      <c r="ACN1996" s="60"/>
      <c r="ACO1996" s="60"/>
      <c r="ACP1996" s="60"/>
      <c r="ACQ1996" s="60"/>
      <c r="ACR1996" s="60"/>
      <c r="ACS1996" s="60"/>
      <c r="ACT1996" s="60"/>
      <c r="ACU1996" s="60"/>
      <c r="ACV1996" s="60"/>
      <c r="ACW1996" s="60"/>
      <c r="ACX1996" s="60"/>
      <c r="ACY1996" s="60">
        <v>1.0150942016103801</v>
      </c>
      <c r="ACZ1996" s="60"/>
      <c r="ADA1996" s="60"/>
      <c r="ADB1996" s="60"/>
      <c r="ADC1996" s="60"/>
      <c r="ADD1996" s="60"/>
      <c r="ADE1996" s="60"/>
    </row>
    <row r="1997" spans="760:785" x14ac:dyDescent="0.25">
      <c r="ACF1997" s="60"/>
      <c r="ACG1997" s="60"/>
      <c r="ACH1997" s="60"/>
      <c r="ACI1997" s="60"/>
      <c r="ACJ1997" s="60"/>
      <c r="ACK1997" s="60"/>
      <c r="ACL1997" s="60"/>
      <c r="ACM1997" s="60"/>
      <c r="ACN1997" s="60"/>
      <c r="ACO1997" s="60"/>
      <c r="ACP1997" s="60"/>
      <c r="ACQ1997" s="60"/>
      <c r="ACR1997" s="60"/>
      <c r="ACS1997" s="60"/>
      <c r="ACT1997" s="60"/>
      <c r="ACU1997" s="60"/>
      <c r="ACV1997" s="60"/>
      <c r="ACW1997" s="60"/>
      <c r="ACX1997" s="60"/>
      <c r="ACY1997" s="60">
        <v>1.01500530850794</v>
      </c>
      <c r="ACZ1997" s="60"/>
      <c r="ADA1997" s="60"/>
      <c r="ADB1997" s="60"/>
      <c r="ADC1997" s="60"/>
      <c r="ADD1997" s="60"/>
      <c r="ADE1997" s="60"/>
    </row>
    <row r="1998" spans="760:785" x14ac:dyDescent="0.25">
      <c r="ACF1998" s="60"/>
      <c r="ACG1998" s="60"/>
      <c r="ACH1998" s="60"/>
      <c r="ACI1998" s="60"/>
      <c r="ACJ1998" s="60"/>
      <c r="ACK1998" s="60"/>
      <c r="ACL1998" s="60"/>
      <c r="ACM1998" s="60"/>
      <c r="ACN1998" s="60"/>
      <c r="ACO1998" s="60"/>
      <c r="ACP1998" s="60"/>
      <c r="ACQ1998" s="60"/>
      <c r="ACR1998" s="60"/>
      <c r="ACS1998" s="60"/>
      <c r="ACT1998" s="60"/>
      <c r="ACU1998" s="60"/>
      <c r="ACV1998" s="60"/>
      <c r="ACW1998" s="60"/>
      <c r="ACX1998" s="60"/>
      <c r="ACY1998" s="60">
        <v>1.0149271760194101</v>
      </c>
      <c r="ACZ1998" s="60"/>
      <c r="ADA1998" s="60"/>
      <c r="ADB1998" s="60"/>
      <c r="ADC1998" s="60"/>
      <c r="ADD1998" s="60"/>
      <c r="ADE1998" s="60"/>
    </row>
    <row r="1999" spans="760:785" x14ac:dyDescent="0.25">
      <c r="ACF1999" s="60"/>
      <c r="ACG1999" s="60"/>
      <c r="ACH1999" s="60"/>
      <c r="ACI1999" s="60"/>
      <c r="ACJ1999" s="60"/>
      <c r="ACK1999" s="60"/>
      <c r="ACL1999" s="60"/>
      <c r="ACM1999" s="60"/>
      <c r="ACN1999" s="60"/>
      <c r="ACO1999" s="60"/>
      <c r="ACP1999" s="60"/>
      <c r="ACQ1999" s="60"/>
      <c r="ACR1999" s="60"/>
      <c r="ACS1999" s="60"/>
      <c r="ACT1999" s="60"/>
      <c r="ACU1999" s="60"/>
      <c r="ACV1999" s="60"/>
      <c r="ACW1999" s="60"/>
      <c r="ACX1999" s="60"/>
      <c r="ACY1999" s="60">
        <v>1.0148797356260899</v>
      </c>
      <c r="ACZ1999" s="60"/>
      <c r="ADA1999" s="60"/>
      <c r="ADB1999" s="60"/>
      <c r="ADC1999" s="60"/>
      <c r="ADD1999" s="60"/>
      <c r="ADE1999" s="60"/>
    </row>
    <row r="2000" spans="760:785" x14ac:dyDescent="0.25">
      <c r="ACF2000" s="60"/>
      <c r="ACG2000" s="60"/>
      <c r="ACH2000" s="60"/>
      <c r="ACI2000" s="60"/>
      <c r="ACJ2000" s="60"/>
      <c r="ACK2000" s="60"/>
      <c r="ACL2000" s="60"/>
      <c r="ACM2000" s="60"/>
      <c r="ACN2000" s="60"/>
      <c r="ACO2000" s="60"/>
      <c r="ACP2000" s="60"/>
      <c r="ACQ2000" s="60"/>
      <c r="ACR2000" s="60"/>
      <c r="ACS2000" s="60"/>
      <c r="ACT2000" s="60"/>
      <c r="ACU2000" s="60"/>
      <c r="ACV2000" s="60"/>
      <c r="ACW2000" s="60"/>
      <c r="ACX2000" s="60"/>
      <c r="ACY2000" s="60">
        <v>1.01478966878725</v>
      </c>
      <c r="ACZ2000" s="60"/>
      <c r="ADA2000" s="60"/>
      <c r="ADB2000" s="60"/>
      <c r="ADC2000" s="60"/>
      <c r="ADD2000" s="60"/>
      <c r="ADE2000" s="60"/>
    </row>
    <row r="2001" spans="760:785" x14ac:dyDescent="0.25">
      <c r="ACF2001" s="60"/>
      <c r="ACG2001" s="60"/>
      <c r="ACH2001" s="60"/>
      <c r="ACI2001" s="60"/>
      <c r="ACJ2001" s="60"/>
      <c r="ACK2001" s="60"/>
      <c r="ACL2001" s="60"/>
      <c r="ACM2001" s="60"/>
      <c r="ACN2001" s="60"/>
      <c r="ACO2001" s="60"/>
      <c r="ACP2001" s="60"/>
      <c r="ACQ2001" s="60"/>
      <c r="ACR2001" s="60"/>
      <c r="ACS2001" s="60"/>
      <c r="ACT2001" s="60"/>
      <c r="ACU2001" s="60"/>
      <c r="ACV2001" s="60"/>
      <c r="ACW2001" s="60"/>
      <c r="ACX2001" s="60"/>
      <c r="ACY2001" s="60">
        <v>1.0146881083440999</v>
      </c>
      <c r="ACZ2001" s="60"/>
      <c r="ADA2001" s="60"/>
      <c r="ADB2001" s="60"/>
      <c r="ADC2001" s="60"/>
      <c r="ADD2001" s="60"/>
      <c r="ADE2001" s="60"/>
    </row>
    <row r="2002" spans="760:785" x14ac:dyDescent="0.25">
      <c r="ACF2002" s="60"/>
      <c r="ACG2002" s="60"/>
      <c r="ACH2002" s="60"/>
      <c r="ACI2002" s="60"/>
      <c r="ACJ2002" s="60"/>
      <c r="ACK2002" s="60"/>
      <c r="ACL2002" s="60"/>
      <c r="ACM2002" s="60"/>
      <c r="ACN2002" s="60"/>
      <c r="ACO2002" s="60"/>
      <c r="ACP2002" s="60"/>
      <c r="ACQ2002" s="60"/>
      <c r="ACR2002" s="60"/>
      <c r="ACS2002" s="60"/>
      <c r="ACT2002" s="60"/>
      <c r="ACU2002" s="60"/>
      <c r="ACV2002" s="60"/>
      <c r="ACW2002" s="60"/>
      <c r="ACX2002" s="60"/>
      <c r="ACY2002" s="60">
        <v>1.01463159096158</v>
      </c>
      <c r="ACZ2002" s="60"/>
      <c r="ADA2002" s="60"/>
      <c r="ADB2002" s="60"/>
      <c r="ADC2002" s="60"/>
      <c r="ADD2002" s="60"/>
      <c r="ADE2002" s="60"/>
    </row>
    <row r="2003" spans="760:785" x14ac:dyDescent="0.25">
      <c r="ACF2003" s="60"/>
      <c r="ACG2003" s="60"/>
      <c r="ACH2003" s="60"/>
      <c r="ACI2003" s="60"/>
      <c r="ACJ2003" s="60"/>
      <c r="ACK2003" s="60"/>
      <c r="ACL2003" s="60"/>
      <c r="ACM2003" s="60"/>
      <c r="ACN2003" s="60"/>
      <c r="ACO2003" s="60"/>
      <c r="ACP2003" s="60"/>
      <c r="ACQ2003" s="60"/>
      <c r="ACR2003" s="60"/>
      <c r="ACS2003" s="60"/>
      <c r="ACT2003" s="60"/>
      <c r="ACU2003" s="60"/>
      <c r="ACV2003" s="60"/>
      <c r="ACW2003" s="60"/>
      <c r="ACX2003" s="60"/>
      <c r="ACY2003" s="60">
        <v>1.0145877041773901</v>
      </c>
      <c r="ACZ2003" s="60"/>
      <c r="ADA2003" s="60"/>
      <c r="ADB2003" s="60"/>
      <c r="ADC2003" s="60"/>
      <c r="ADD2003" s="60"/>
      <c r="ADE2003" s="60"/>
    </row>
    <row r="2004" spans="760:785" x14ac:dyDescent="0.25">
      <c r="ACF2004" s="60"/>
      <c r="ACG2004" s="60"/>
      <c r="ACH2004" s="60"/>
      <c r="ACI2004" s="60"/>
      <c r="ACJ2004" s="60"/>
      <c r="ACK2004" s="60"/>
      <c r="ACL2004" s="60"/>
      <c r="ACM2004" s="60"/>
      <c r="ACN2004" s="60"/>
      <c r="ACO2004" s="312"/>
      <c r="ACP2004" s="60"/>
      <c r="ACQ2004" s="60"/>
      <c r="ACR2004" s="60"/>
      <c r="ACS2004" s="60"/>
      <c r="ACT2004" s="60"/>
      <c r="ACU2004" s="60"/>
      <c r="ACV2004" s="60"/>
      <c r="ACW2004" s="60"/>
      <c r="ACX2004" s="60"/>
      <c r="ACY2004" s="60">
        <v>1.01451693373081</v>
      </c>
      <c r="ACZ2004" s="60"/>
      <c r="ADA2004" s="60"/>
      <c r="ADB2004" s="60"/>
      <c r="ADC2004" s="60"/>
      <c r="ADD2004" s="60"/>
      <c r="ADE2004" s="60"/>
    </row>
    <row r="2005" spans="760:785" x14ac:dyDescent="0.25">
      <c r="ACF2005" s="60"/>
      <c r="ACG2005" s="60"/>
      <c r="ACH2005" s="60"/>
      <c r="ACI2005" s="60"/>
      <c r="ACJ2005" s="60"/>
      <c r="ACK2005" s="60"/>
      <c r="ACL2005" s="60"/>
      <c r="ACM2005" s="60"/>
      <c r="ACN2005" s="60"/>
      <c r="ACO2005" s="60"/>
      <c r="ACP2005" s="60"/>
      <c r="ACQ2005" s="60"/>
      <c r="ACR2005" s="60"/>
      <c r="ACS2005" s="60"/>
      <c r="ACT2005" s="60"/>
      <c r="ACU2005" s="60"/>
      <c r="ACV2005" s="60"/>
      <c r="ACW2005" s="60"/>
      <c r="ACX2005" s="60"/>
      <c r="ACY2005" s="60">
        <v>1.0144751183313101</v>
      </c>
      <c r="ACZ2005" s="60"/>
      <c r="ADA2005" s="60"/>
      <c r="ADB2005" s="60"/>
      <c r="ADC2005" s="60"/>
      <c r="ADD2005" s="60"/>
      <c r="ADE2005" s="60"/>
    </row>
    <row r="2006" spans="760:785" x14ac:dyDescent="0.25">
      <c r="ACF2006" s="60"/>
      <c r="ACG2006" s="60"/>
      <c r="ACH2006" s="60"/>
      <c r="ACI2006" s="60"/>
      <c r="ACJ2006" s="60"/>
      <c r="ACK2006" s="60"/>
      <c r="ACL2006" s="60"/>
      <c r="ACM2006" s="60"/>
      <c r="ACN2006" s="60"/>
      <c r="ACO2006" s="60"/>
      <c r="ACP2006" s="60"/>
      <c r="ACQ2006" s="60"/>
      <c r="ACR2006" s="60"/>
      <c r="ACS2006" s="60"/>
      <c r="ACT2006" s="60"/>
      <c r="ACU2006" s="60"/>
      <c r="ACV2006" s="60"/>
      <c r="ACW2006" s="60"/>
      <c r="ACX2006" s="60"/>
      <c r="ACY2006" s="60">
        <v>1.01446304601576</v>
      </c>
      <c r="ACZ2006" s="60"/>
      <c r="ADA2006" s="60"/>
      <c r="ADB2006" s="60"/>
      <c r="ADC2006" s="60"/>
      <c r="ADD2006" s="60"/>
      <c r="ADE2006" s="60"/>
    </row>
    <row r="2007" spans="760:785" x14ac:dyDescent="0.25">
      <c r="ACF2007" s="60"/>
      <c r="ACG2007" s="60"/>
      <c r="ACH2007" s="60"/>
      <c r="ACI2007" s="60"/>
      <c r="ACJ2007" s="60"/>
      <c r="ACK2007" s="60"/>
      <c r="ACL2007" s="60"/>
      <c r="ACM2007" s="60"/>
      <c r="ACN2007" s="60"/>
      <c r="ACO2007" s="60"/>
      <c r="ACP2007" s="60"/>
      <c r="ACQ2007" s="60"/>
      <c r="ACR2007" s="60"/>
      <c r="ACS2007" s="60"/>
      <c r="ACT2007" s="60"/>
      <c r="ACU2007" s="60"/>
      <c r="ACV2007" s="60"/>
      <c r="ACW2007" s="60"/>
      <c r="ACX2007" s="60"/>
      <c r="ACY2007" s="60">
        <v>1.01424110776308</v>
      </c>
      <c r="ACZ2007" s="60"/>
      <c r="ADA2007" s="60"/>
      <c r="ADB2007" s="60"/>
      <c r="ADC2007" s="60"/>
      <c r="ADD2007" s="60"/>
      <c r="ADE2007" s="60"/>
    </row>
    <row r="2008" spans="760:785" x14ac:dyDescent="0.25">
      <c r="ACF2008" s="60"/>
      <c r="ACG2008" s="60"/>
      <c r="ACH2008" s="60"/>
      <c r="ACI2008" s="60"/>
      <c r="ACJ2008" s="60"/>
      <c r="ACK2008" s="60"/>
      <c r="ACL2008" s="60"/>
      <c r="ACM2008" s="60"/>
      <c r="ACN2008" s="60"/>
      <c r="ACO2008" s="60"/>
      <c r="ACP2008" s="60"/>
      <c r="ACQ2008" s="60"/>
      <c r="ACR2008" s="60"/>
      <c r="ACS2008" s="60"/>
      <c r="ACT2008" s="60"/>
      <c r="ACU2008" s="60"/>
      <c r="ACV2008" s="60"/>
      <c r="ACW2008" s="60"/>
      <c r="ACX2008" s="60"/>
      <c r="ACY2008" s="60">
        <v>1.0142034543349501</v>
      </c>
      <c r="ACZ2008" s="60"/>
      <c r="ADA2008" s="60"/>
      <c r="ADB2008" s="60"/>
      <c r="ADC2008" s="60"/>
      <c r="ADD2008" s="60"/>
      <c r="ADE2008" s="60"/>
    </row>
    <row r="2009" spans="760:785" x14ac:dyDescent="0.25">
      <c r="ACF2009" s="60"/>
      <c r="ACG2009" s="60"/>
      <c r="ACH2009" s="60"/>
      <c r="ACI2009" s="60"/>
      <c r="ACJ2009" s="60"/>
      <c r="ACK2009" s="60"/>
      <c r="ACL2009" s="60"/>
      <c r="ACM2009" s="60"/>
      <c r="ACN2009" s="60"/>
      <c r="ACO2009" s="60"/>
      <c r="ACP2009" s="60"/>
      <c r="ACQ2009" s="60"/>
      <c r="ACR2009" s="60"/>
      <c r="ACS2009" s="60"/>
      <c r="ACT2009" s="60"/>
      <c r="ACU2009" s="60"/>
      <c r="ACV2009" s="60"/>
      <c r="ACW2009" s="60"/>
      <c r="ACX2009" s="60"/>
      <c r="ACY2009" s="60">
        <v>1.0140934684977401</v>
      </c>
      <c r="ACZ2009" s="60"/>
      <c r="ADA2009" s="60"/>
      <c r="ADB2009" s="60"/>
      <c r="ADC2009" s="60"/>
      <c r="ADD2009" s="60"/>
      <c r="ADE2009" s="60"/>
    </row>
    <row r="2010" spans="760:785" x14ac:dyDescent="0.25">
      <c r="ACF2010" s="60"/>
      <c r="ACG2010" s="60"/>
      <c r="ACH2010" s="60"/>
      <c r="ACI2010" s="60"/>
      <c r="ACJ2010" s="60"/>
      <c r="ACK2010" s="60"/>
      <c r="ACL2010" s="60"/>
      <c r="ACM2010" s="60"/>
      <c r="ACN2010" s="60"/>
      <c r="ACO2010" s="60"/>
      <c r="ACP2010" s="60"/>
      <c r="ACQ2010" s="60"/>
      <c r="ACR2010" s="60"/>
      <c r="ACS2010" s="60"/>
      <c r="ACT2010" s="60"/>
      <c r="ACU2010" s="60"/>
      <c r="ACV2010" s="60"/>
      <c r="ACW2010" s="60"/>
      <c r="ACX2010" s="60"/>
      <c r="ACY2010" s="60">
        <v>1.0140908739810099</v>
      </c>
      <c r="ACZ2010" s="60"/>
      <c r="ADA2010" s="60"/>
      <c r="ADB2010" s="60"/>
      <c r="ADC2010" s="60"/>
      <c r="ADD2010" s="60"/>
      <c r="ADE2010" s="60"/>
    </row>
    <row r="2011" spans="760:785" x14ac:dyDescent="0.25">
      <c r="ACF2011" s="60"/>
      <c r="ACG2011" s="60"/>
      <c r="ACH2011" s="60"/>
      <c r="ACI2011" s="60"/>
      <c r="ACJ2011" s="60"/>
      <c r="ACK2011" s="60"/>
      <c r="ACL2011" s="60"/>
      <c r="ACM2011" s="60"/>
      <c r="ACN2011" s="60"/>
      <c r="ACO2011" s="60"/>
      <c r="ACP2011" s="60"/>
      <c r="ACQ2011" s="60"/>
      <c r="ACR2011" s="60"/>
      <c r="ACS2011" s="60"/>
      <c r="ACT2011" s="60"/>
      <c r="ACU2011" s="60"/>
      <c r="ACV2011" s="60"/>
      <c r="ACW2011" s="60"/>
      <c r="ACX2011" s="60"/>
      <c r="ACY2011" s="60">
        <v>1.01406321495742</v>
      </c>
      <c r="ACZ2011" s="60"/>
      <c r="ADA2011" s="60"/>
      <c r="ADB2011" s="60"/>
      <c r="ADC2011" s="60"/>
      <c r="ADD2011" s="60"/>
      <c r="ADE2011" s="60"/>
    </row>
    <row r="2012" spans="760:785" x14ac:dyDescent="0.25">
      <c r="ACF2012" s="60"/>
      <c r="ACG2012" s="60"/>
      <c r="ACH2012" s="60"/>
      <c r="ACI2012" s="60"/>
      <c r="ACJ2012" s="60"/>
      <c r="ACK2012" s="60"/>
      <c r="ACL2012" s="60"/>
      <c r="ACM2012" s="60"/>
      <c r="ACN2012" s="60"/>
      <c r="ACO2012" s="60"/>
      <c r="ACP2012" s="60"/>
      <c r="ACQ2012" s="60"/>
      <c r="ACR2012" s="60"/>
      <c r="ACS2012" s="60"/>
      <c r="ACT2012" s="60"/>
      <c r="ACU2012" s="60"/>
      <c r="ACV2012" s="60"/>
      <c r="ACW2012" s="60"/>
      <c r="ACX2012" s="60"/>
      <c r="ACY2012" s="60">
        <v>1.01402932193315</v>
      </c>
      <c r="ACZ2012" s="60"/>
      <c r="ADA2012" s="60"/>
      <c r="ADB2012" s="60"/>
      <c r="ADC2012" s="60"/>
      <c r="ADD2012" s="60"/>
      <c r="ADE2012" s="60"/>
    </row>
    <row r="2013" spans="760:785" x14ac:dyDescent="0.25">
      <c r="ACF2013" s="60"/>
      <c r="ACG2013" s="60"/>
      <c r="ACH2013" s="60"/>
      <c r="ACI2013" s="60"/>
      <c r="ACJ2013" s="60"/>
      <c r="ACK2013" s="60"/>
      <c r="ACL2013" s="60"/>
      <c r="ACM2013" s="60"/>
      <c r="ACN2013" s="60"/>
      <c r="ACO2013" s="60"/>
      <c r="ACP2013" s="60"/>
      <c r="ACQ2013" s="60"/>
      <c r="ACR2013" s="60"/>
      <c r="ACS2013" s="60"/>
      <c r="ACT2013" s="60"/>
      <c r="ACU2013" s="60"/>
      <c r="ACV2013" s="60"/>
      <c r="ACW2013" s="60"/>
      <c r="ACX2013" s="60"/>
      <c r="ACY2013" s="60">
        <v>1.01397852640643</v>
      </c>
      <c r="ACZ2013" s="60"/>
      <c r="ADA2013" s="60"/>
      <c r="ADB2013" s="60"/>
      <c r="ADC2013" s="60"/>
      <c r="ADD2013" s="60"/>
      <c r="ADE2013" s="60"/>
    </row>
    <row r="2014" spans="760:785" x14ac:dyDescent="0.25">
      <c r="ACF2014" s="60"/>
      <c r="ACG2014" s="60"/>
      <c r="ACH2014" s="60"/>
      <c r="ACI2014" s="60"/>
      <c r="ACJ2014" s="60"/>
      <c r="ACK2014" s="60"/>
      <c r="ACL2014" s="60"/>
      <c r="ACM2014" s="60"/>
      <c r="ACN2014" s="60"/>
      <c r="ACO2014" s="60"/>
      <c r="ACP2014" s="60"/>
      <c r="ACQ2014" s="60"/>
      <c r="ACR2014" s="60"/>
      <c r="ACS2014" s="60"/>
      <c r="ACT2014" s="60"/>
      <c r="ACU2014" s="60"/>
      <c r="ACV2014" s="60"/>
      <c r="ACW2014" s="60"/>
      <c r="ACX2014" s="60"/>
      <c r="ACY2014" s="60">
        <v>1.0139489300533999</v>
      </c>
      <c r="ACZ2014" s="60"/>
      <c r="ADA2014" s="60"/>
      <c r="ADB2014" s="60"/>
      <c r="ADC2014" s="60"/>
      <c r="ADD2014" s="60"/>
      <c r="ADE2014" s="60"/>
    </row>
    <row r="2015" spans="760:785" x14ac:dyDescent="0.25">
      <c r="ACF2015" s="60"/>
      <c r="ACG2015" s="60"/>
      <c r="ACH2015" s="60"/>
      <c r="ACI2015" s="60"/>
      <c r="ACJ2015" s="60"/>
      <c r="ACK2015" s="60"/>
      <c r="ACL2015" s="60"/>
      <c r="ACM2015" s="60"/>
      <c r="ACN2015" s="60"/>
      <c r="ACO2015" s="60"/>
      <c r="ACP2015" s="60"/>
      <c r="ACQ2015" s="60"/>
      <c r="ACR2015" s="60"/>
      <c r="ACS2015" s="60"/>
      <c r="ACT2015" s="60"/>
      <c r="ACU2015" s="60"/>
      <c r="ACV2015" s="60"/>
      <c r="ACW2015" s="60"/>
      <c r="ACX2015" s="60"/>
      <c r="ACY2015" s="60">
        <v>1.01394061743705</v>
      </c>
      <c r="ACZ2015" s="60"/>
      <c r="ADA2015" s="60"/>
      <c r="ADB2015" s="60"/>
      <c r="ADC2015" s="60"/>
      <c r="ADD2015" s="60"/>
      <c r="ADE2015" s="60"/>
    </row>
    <row r="2016" spans="760:785" x14ac:dyDescent="0.25">
      <c r="ACF2016" s="60"/>
      <c r="ACG2016" s="60"/>
      <c r="ACH2016" s="60"/>
      <c r="ACI2016" s="60"/>
      <c r="ACJ2016" s="60"/>
      <c r="ACK2016" s="60"/>
      <c r="ACL2016" s="60"/>
      <c r="ACM2016" s="60"/>
      <c r="ACN2016" s="60"/>
      <c r="ACO2016" s="60"/>
      <c r="ACP2016" s="60"/>
      <c r="ACQ2016" s="60"/>
      <c r="ACR2016" s="60"/>
      <c r="ACS2016" s="60"/>
      <c r="ACT2016" s="60"/>
      <c r="ACU2016" s="60"/>
      <c r="ACV2016" s="60"/>
      <c r="ACW2016" s="60"/>
      <c r="ACX2016" s="60"/>
      <c r="ACY2016" s="60">
        <v>1.0138872760679101</v>
      </c>
      <c r="ACZ2016" s="60"/>
      <c r="ADA2016" s="60"/>
      <c r="ADB2016" s="60"/>
      <c r="ADC2016" s="60"/>
      <c r="ADD2016" s="60"/>
      <c r="ADE2016" s="60"/>
    </row>
    <row r="2017" spans="760:785" x14ac:dyDescent="0.25">
      <c r="ACF2017" s="60"/>
      <c r="ACG2017" s="60"/>
      <c r="ACH2017" s="60"/>
      <c r="ACI2017" s="60"/>
      <c r="ACJ2017" s="60"/>
      <c r="ACK2017" s="60"/>
      <c r="ACL2017" s="60"/>
      <c r="ACM2017" s="60"/>
      <c r="ACN2017" s="60"/>
      <c r="ACO2017" s="60"/>
      <c r="ACP2017" s="60"/>
      <c r="ACQ2017" s="60"/>
      <c r="ACR2017" s="60"/>
      <c r="ACS2017" s="60"/>
      <c r="ACT2017" s="60"/>
      <c r="ACU2017" s="60"/>
      <c r="ACV2017" s="60"/>
      <c r="ACW2017" s="60"/>
      <c r="ACX2017" s="60"/>
      <c r="ACY2017" s="60">
        <v>1.0138850851340599</v>
      </c>
      <c r="ACZ2017" s="60"/>
      <c r="ADA2017" s="60"/>
      <c r="ADB2017" s="60"/>
      <c r="ADC2017" s="60"/>
      <c r="ADD2017" s="60"/>
      <c r="ADE2017" s="60"/>
    </row>
    <row r="2018" spans="760:785" x14ac:dyDescent="0.25">
      <c r="ACF2018" s="60"/>
      <c r="ACG2018" s="60"/>
      <c r="ACH2018" s="60"/>
      <c r="ACI2018" s="60"/>
      <c r="ACJ2018" s="60"/>
      <c r="ACK2018" s="60"/>
      <c r="ACL2018" s="60"/>
      <c r="ACM2018" s="60"/>
      <c r="ACN2018" s="60"/>
      <c r="ACO2018" s="60"/>
      <c r="ACP2018" s="60"/>
      <c r="ACQ2018" s="60"/>
      <c r="ACR2018" s="60"/>
      <c r="ACS2018" s="60"/>
      <c r="ACT2018" s="60"/>
      <c r="ACU2018" s="60"/>
      <c r="ACV2018" s="60"/>
      <c r="ACW2018" s="60"/>
      <c r="ACX2018" s="60"/>
      <c r="ACY2018" s="60">
        <v>1.01386631546593</v>
      </c>
      <c r="ACZ2018" s="60"/>
      <c r="ADA2018" s="60"/>
      <c r="ADB2018" s="60"/>
      <c r="ADC2018" s="60"/>
      <c r="ADD2018" s="60"/>
      <c r="ADE2018" s="60"/>
    </row>
    <row r="2019" spans="760:785" x14ac:dyDescent="0.25">
      <c r="ACF2019" s="60"/>
      <c r="ACG2019" s="60"/>
      <c r="ACH2019" s="60"/>
      <c r="ACI2019" s="60"/>
      <c r="ACJ2019" s="60"/>
      <c r="ACK2019" s="60"/>
      <c r="ACL2019" s="60"/>
      <c r="ACM2019" s="60"/>
      <c r="ACN2019" s="60"/>
      <c r="ACO2019" s="60"/>
      <c r="ACP2019" s="60"/>
      <c r="ACQ2019" s="60"/>
      <c r="ACR2019" s="60"/>
      <c r="ACS2019" s="60"/>
      <c r="ACT2019" s="60"/>
      <c r="ACU2019" s="60"/>
      <c r="ACV2019" s="60"/>
      <c r="ACW2019" s="60"/>
      <c r="ACX2019" s="60"/>
      <c r="ACY2019" s="60">
        <v>1.01385494447088</v>
      </c>
      <c r="ACZ2019" s="60"/>
      <c r="ADA2019" s="60"/>
      <c r="ADB2019" s="60"/>
      <c r="ADC2019" s="60"/>
      <c r="ADD2019" s="60"/>
      <c r="ADE2019" s="60"/>
    </row>
    <row r="2020" spans="760:785" x14ac:dyDescent="0.25">
      <c r="ACF2020" s="60"/>
      <c r="ACG2020" s="60"/>
      <c r="ACH2020" s="60"/>
      <c r="ACI2020" s="60"/>
      <c r="ACJ2020" s="60"/>
      <c r="ACK2020" s="60"/>
      <c r="ACL2020" s="60"/>
      <c r="ACM2020" s="60"/>
      <c r="ACN2020" s="60"/>
      <c r="ACO2020" s="60"/>
      <c r="ACP2020" s="60"/>
      <c r="ACQ2020" s="60"/>
      <c r="ACR2020" s="60"/>
      <c r="ACS2020" s="60"/>
      <c r="ACT2020" s="60"/>
      <c r="ACU2020" s="60"/>
      <c r="ACV2020" s="60"/>
      <c r="ACW2020" s="60"/>
      <c r="ACX2020" s="60"/>
      <c r="ACY2020" s="60">
        <v>1.01384963162403</v>
      </c>
      <c r="ACZ2020" s="60"/>
      <c r="ADA2020" s="60"/>
      <c r="ADB2020" s="60"/>
      <c r="ADC2020" s="60"/>
      <c r="ADD2020" s="60"/>
      <c r="ADE2020" s="60"/>
    </row>
    <row r="2021" spans="760:785" x14ac:dyDescent="0.25">
      <c r="ACF2021" s="60"/>
      <c r="ACG2021" s="60"/>
      <c r="ACH2021" s="60"/>
      <c r="ACI2021" s="60"/>
      <c r="ACJ2021" s="60"/>
      <c r="ACK2021" s="60"/>
      <c r="ACL2021" s="60"/>
      <c r="ACM2021" s="60"/>
      <c r="ACN2021" s="60"/>
      <c r="ACO2021" s="60"/>
      <c r="ACP2021" s="60"/>
      <c r="ACQ2021" s="60"/>
      <c r="ACR2021" s="60"/>
      <c r="ACS2021" s="60"/>
      <c r="ACT2021" s="60"/>
      <c r="ACU2021" s="60"/>
      <c r="ACV2021" s="60"/>
      <c r="ACW2021" s="60"/>
      <c r="ACX2021" s="60"/>
      <c r="ACY2021" s="60">
        <v>1.0138481449304799</v>
      </c>
      <c r="ACZ2021" s="60"/>
      <c r="ADA2021" s="60"/>
      <c r="ADB2021" s="60"/>
      <c r="ADC2021" s="60"/>
      <c r="ADD2021" s="60"/>
      <c r="ADE2021" s="60"/>
    </row>
    <row r="2022" spans="760:785" x14ac:dyDescent="0.25">
      <c r="ACF2022" s="60"/>
      <c r="ACG2022" s="60"/>
      <c r="ACH2022" s="60"/>
      <c r="ACI2022" s="60"/>
      <c r="ACJ2022" s="60"/>
      <c r="ACK2022" s="60"/>
      <c r="ACL2022" s="60"/>
      <c r="ACM2022" s="60"/>
      <c r="ACN2022" s="60"/>
      <c r="ACO2022" s="60"/>
      <c r="ACP2022" s="60"/>
      <c r="ACQ2022" s="60"/>
      <c r="ACR2022" s="60"/>
      <c r="ACS2022" s="60"/>
      <c r="ACT2022" s="60"/>
      <c r="ACU2022" s="60"/>
      <c r="ACV2022" s="60"/>
      <c r="ACW2022" s="60"/>
      <c r="ACX2022" s="60"/>
      <c r="ACY2022" s="60">
        <v>1.01379685887239</v>
      </c>
      <c r="ACZ2022" s="60"/>
      <c r="ADA2022" s="60"/>
      <c r="ADB2022" s="60"/>
      <c r="ADC2022" s="60"/>
      <c r="ADD2022" s="60"/>
      <c r="ADE2022" s="60"/>
    </row>
    <row r="2023" spans="760:785" x14ac:dyDescent="0.25">
      <c r="ACF2023" s="60"/>
      <c r="ACG2023" s="60"/>
      <c r="ACH2023" s="60"/>
      <c r="ACI2023" s="60"/>
      <c r="ACJ2023" s="60"/>
      <c r="ACK2023" s="60"/>
      <c r="ACL2023" s="60"/>
      <c r="ACM2023" s="60"/>
      <c r="ACN2023" s="60"/>
      <c r="ACO2023" s="60"/>
      <c r="ACP2023" s="60"/>
      <c r="ACQ2023" s="60"/>
      <c r="ACR2023" s="60"/>
      <c r="ACS2023" s="60"/>
      <c r="ACT2023" s="60"/>
      <c r="ACU2023" s="60"/>
      <c r="ACV2023" s="60"/>
      <c r="ACW2023" s="60"/>
      <c r="ACX2023" s="60"/>
      <c r="ACY2023" s="60">
        <v>1.0137810388672699</v>
      </c>
      <c r="ACZ2023" s="60"/>
      <c r="ADA2023" s="60"/>
      <c r="ADB2023" s="60"/>
      <c r="ADC2023" s="60"/>
      <c r="ADD2023" s="60"/>
      <c r="ADE2023" s="60"/>
    </row>
    <row r="2024" spans="760:785" x14ac:dyDescent="0.25">
      <c r="ACF2024" s="60"/>
      <c r="ACG2024" s="60"/>
      <c r="ACH2024" s="60"/>
      <c r="ACI2024" s="60"/>
      <c r="ACJ2024" s="60"/>
      <c r="ACK2024" s="60"/>
      <c r="ACL2024" s="60"/>
      <c r="ACM2024" s="60"/>
      <c r="ACN2024" s="60"/>
      <c r="ACO2024" s="60"/>
      <c r="ACP2024" s="60"/>
      <c r="ACQ2024" s="60"/>
      <c r="ACR2024" s="60"/>
      <c r="ACS2024" s="60"/>
      <c r="ACT2024" s="60"/>
      <c r="ACU2024" s="60"/>
      <c r="ACV2024" s="60"/>
      <c r="ACW2024" s="60"/>
      <c r="ACX2024" s="60"/>
      <c r="ACY2024" s="60">
        <v>1.01374504481873</v>
      </c>
      <c r="ACZ2024" s="60"/>
      <c r="ADA2024" s="60"/>
      <c r="ADB2024" s="60"/>
      <c r="ADC2024" s="60"/>
      <c r="ADD2024" s="60"/>
      <c r="ADE2024" s="60"/>
    </row>
    <row r="2025" spans="760:785" x14ac:dyDescent="0.25">
      <c r="ACF2025" s="60"/>
      <c r="ACG2025" s="60"/>
      <c r="ACH2025" s="60"/>
      <c r="ACI2025" s="60"/>
      <c r="ACJ2025" s="60"/>
      <c r="ACK2025" s="60"/>
      <c r="ACL2025" s="60"/>
      <c r="ACM2025" s="60"/>
      <c r="ACN2025" s="60"/>
      <c r="ACO2025" s="60"/>
      <c r="ACP2025" s="60"/>
      <c r="ACQ2025" s="60"/>
      <c r="ACR2025" s="60"/>
      <c r="ACS2025" s="60"/>
      <c r="ACT2025" s="60"/>
      <c r="ACU2025" s="60"/>
      <c r="ACV2025" s="60"/>
      <c r="ACW2025" s="60"/>
      <c r="ACX2025" s="60"/>
      <c r="ACY2025" s="60">
        <v>1.01372301461449</v>
      </c>
      <c r="ACZ2025" s="60"/>
      <c r="ADA2025" s="60"/>
      <c r="ADB2025" s="60"/>
      <c r="ADC2025" s="60"/>
      <c r="ADD2025" s="60"/>
      <c r="ADE2025" s="60"/>
    </row>
    <row r="2026" spans="760:785" x14ac:dyDescent="0.25">
      <c r="ACF2026" s="60"/>
      <c r="ACG2026" s="60"/>
      <c r="ACH2026" s="60"/>
      <c r="ACI2026" s="60"/>
      <c r="ACJ2026" s="60"/>
      <c r="ACK2026" s="60"/>
      <c r="ACL2026" s="60"/>
      <c r="ACM2026" s="60"/>
      <c r="ACN2026" s="60"/>
      <c r="ACO2026" s="60"/>
      <c r="ACP2026" s="60"/>
      <c r="ACQ2026" s="60"/>
      <c r="ACR2026" s="60"/>
      <c r="ACS2026" s="60"/>
      <c r="ACT2026" s="60"/>
      <c r="ACU2026" s="60"/>
      <c r="ACV2026" s="60"/>
      <c r="ACW2026" s="60"/>
      <c r="ACX2026" s="60"/>
      <c r="ACY2026" s="60">
        <v>1.01368948762977</v>
      </c>
      <c r="ACZ2026" s="60"/>
      <c r="ADA2026" s="60"/>
      <c r="ADB2026" s="60"/>
      <c r="ADC2026" s="60"/>
      <c r="ADD2026" s="60"/>
      <c r="ADE2026" s="60"/>
    </row>
    <row r="2027" spans="760:785" x14ac:dyDescent="0.25">
      <c r="ACF2027" s="60"/>
      <c r="ACG2027" s="60"/>
      <c r="ACH2027" s="60"/>
      <c r="ACI2027" s="60"/>
      <c r="ACJ2027" s="60"/>
      <c r="ACK2027" s="60"/>
      <c r="ACL2027" s="60"/>
      <c r="ACM2027" s="60"/>
      <c r="ACN2027" s="60"/>
      <c r="ACO2027" s="60"/>
      <c r="ACP2027" s="60"/>
      <c r="ACQ2027" s="60"/>
      <c r="ACR2027" s="60"/>
      <c r="ACS2027" s="60"/>
      <c r="ACT2027" s="60"/>
      <c r="ACU2027" s="60"/>
      <c r="ACV2027" s="60"/>
      <c r="ACW2027" s="60"/>
      <c r="ACX2027" s="60"/>
      <c r="ACY2027" s="60">
        <v>1.01363494182624</v>
      </c>
      <c r="ACZ2027" s="60"/>
      <c r="ADA2027" s="60"/>
      <c r="ADB2027" s="60"/>
      <c r="ADC2027" s="60"/>
      <c r="ADD2027" s="60"/>
      <c r="ADE2027" s="60"/>
    </row>
    <row r="2028" spans="760:785" x14ac:dyDescent="0.25">
      <c r="ACF2028" s="60"/>
      <c r="ACG2028" s="60"/>
      <c r="ACH2028" s="60"/>
      <c r="ACI2028" s="60"/>
      <c r="ACJ2028" s="60"/>
      <c r="ACK2028" s="60"/>
      <c r="ACL2028" s="60"/>
      <c r="ACM2028" s="60"/>
      <c r="ACN2028" s="60"/>
      <c r="ACO2028" s="60"/>
      <c r="ACP2028" s="60"/>
      <c r="ACQ2028" s="60"/>
      <c r="ACR2028" s="60"/>
      <c r="ACS2028" s="60"/>
      <c r="ACT2028" s="60"/>
      <c r="ACU2028" s="60"/>
      <c r="ACV2028" s="60"/>
      <c r="ACW2028" s="60"/>
      <c r="ACX2028" s="60"/>
      <c r="ACY2028" s="60">
        <v>1.01360612618359</v>
      </c>
      <c r="ACZ2028" s="60"/>
      <c r="ADA2028" s="60"/>
      <c r="ADB2028" s="60"/>
      <c r="ADC2028" s="60"/>
      <c r="ADD2028" s="60"/>
      <c r="ADE2028" s="60"/>
    </row>
    <row r="2029" spans="760:785" x14ac:dyDescent="0.25">
      <c r="ACF2029" s="60"/>
      <c r="ACG2029" s="60"/>
      <c r="ACH2029" s="60"/>
      <c r="ACI2029" s="60"/>
      <c r="ACJ2029" s="60"/>
      <c r="ACK2029" s="60"/>
      <c r="ACL2029" s="60"/>
      <c r="ACM2029" s="60"/>
      <c r="ACN2029" s="60"/>
      <c r="ACO2029" s="60"/>
      <c r="ACP2029" s="60"/>
      <c r="ACQ2029" s="60"/>
      <c r="ACR2029" s="60"/>
      <c r="ACS2029" s="60"/>
      <c r="ACT2029" s="60"/>
      <c r="ACU2029" s="60"/>
      <c r="ACV2029" s="60"/>
      <c r="ACW2029" s="60"/>
      <c r="ACX2029" s="60"/>
      <c r="ACY2029" s="60">
        <v>1.01356155737066</v>
      </c>
      <c r="ACZ2029" s="60"/>
      <c r="ADA2029" s="60"/>
      <c r="ADB2029" s="60"/>
      <c r="ADC2029" s="60"/>
      <c r="ADD2029" s="60"/>
      <c r="ADE2029" s="60"/>
    </row>
    <row r="2030" spans="760:785" x14ac:dyDescent="0.25">
      <c r="ACF2030" s="60"/>
      <c r="ACG2030" s="60"/>
      <c r="ACH2030" s="60"/>
      <c r="ACI2030" s="60"/>
      <c r="ACJ2030" s="60"/>
      <c r="ACK2030" s="60"/>
      <c r="ACL2030" s="60"/>
      <c r="ACM2030" s="60"/>
      <c r="ACN2030" s="60"/>
      <c r="ACO2030" s="60"/>
      <c r="ACP2030" s="60"/>
      <c r="ACQ2030" s="60"/>
      <c r="ACR2030" s="60"/>
      <c r="ACS2030" s="60"/>
      <c r="ACT2030" s="60"/>
      <c r="ACU2030" s="60"/>
      <c r="ACV2030" s="60"/>
      <c r="ACW2030" s="60"/>
      <c r="ACX2030" s="60"/>
      <c r="ACY2030" s="60">
        <v>1.0135499477491601</v>
      </c>
      <c r="ACZ2030" s="60"/>
      <c r="ADA2030" s="60"/>
      <c r="ADB2030" s="60"/>
      <c r="ADC2030" s="60"/>
      <c r="ADD2030" s="60"/>
      <c r="ADE2030" s="60"/>
    </row>
    <row r="2031" spans="760:785" x14ac:dyDescent="0.25">
      <c r="ACF2031" s="60"/>
      <c r="ACG2031" s="60"/>
      <c r="ACH2031" s="60"/>
      <c r="ACI2031" s="60"/>
      <c r="ACJ2031" s="60"/>
      <c r="ACK2031" s="60"/>
      <c r="ACL2031" s="60"/>
      <c r="ACM2031" s="60"/>
      <c r="ACN2031" s="60"/>
      <c r="ACO2031" s="60"/>
      <c r="ACP2031" s="60"/>
      <c r="ACQ2031" s="60"/>
      <c r="ACR2031" s="60"/>
      <c r="ACS2031" s="60"/>
      <c r="ACT2031" s="60"/>
      <c r="ACU2031" s="60"/>
      <c r="ACV2031" s="60"/>
      <c r="ACW2031" s="60"/>
      <c r="ACX2031" s="60"/>
      <c r="ACY2031" s="60">
        <v>1.01351965036596</v>
      </c>
      <c r="ACZ2031" s="60"/>
      <c r="ADA2031" s="60"/>
      <c r="ADB2031" s="60"/>
      <c r="ADC2031" s="60"/>
      <c r="ADD2031" s="60"/>
      <c r="ADE2031" s="60"/>
    </row>
    <row r="2032" spans="760:785" x14ac:dyDescent="0.25">
      <c r="ACF2032" s="60"/>
      <c r="ACG2032" s="60"/>
      <c r="ACH2032" s="60"/>
      <c r="ACI2032" s="60"/>
      <c r="ACJ2032" s="60"/>
      <c r="ACK2032" s="60"/>
      <c r="ACL2032" s="60"/>
      <c r="ACM2032" s="60"/>
      <c r="ACN2032" s="60"/>
      <c r="ACO2032" s="60"/>
      <c r="ACP2032" s="60"/>
      <c r="ACQ2032" s="60"/>
      <c r="ACR2032" s="60"/>
      <c r="ACS2032" s="60"/>
      <c r="ACT2032" s="60"/>
      <c r="ACU2032" s="60"/>
      <c r="ACV2032" s="60"/>
      <c r="ACW2032" s="60"/>
      <c r="ACX2032" s="60"/>
      <c r="ACY2032" s="60">
        <v>1.0134990157735799</v>
      </c>
      <c r="ACZ2032" s="60"/>
      <c r="ADA2032" s="60"/>
      <c r="ADB2032" s="60"/>
      <c r="ADC2032" s="60"/>
      <c r="ADD2032" s="60"/>
      <c r="ADE2032" s="60"/>
    </row>
    <row r="2033" spans="760:785" x14ac:dyDescent="0.25">
      <c r="ACF2033" s="60"/>
      <c r="ACG2033" s="60"/>
      <c r="ACH2033" s="60"/>
      <c r="ACI2033" s="60"/>
      <c r="ACJ2033" s="60"/>
      <c r="ACK2033" s="60"/>
      <c r="ACL2033" s="60"/>
      <c r="ACM2033" s="60"/>
      <c r="ACN2033" s="60"/>
      <c r="ACO2033" s="60"/>
      <c r="ACP2033" s="60"/>
      <c r="ACQ2033" s="60"/>
      <c r="ACR2033" s="60"/>
      <c r="ACS2033" s="60"/>
      <c r="ACT2033" s="60"/>
      <c r="ACU2033" s="60"/>
      <c r="ACV2033" s="60"/>
      <c r="ACW2033" s="60"/>
      <c r="ACX2033" s="60"/>
      <c r="ACY2033" s="60">
        <v>1.0134258216154599</v>
      </c>
      <c r="ACZ2033" s="60"/>
      <c r="ADA2033" s="60"/>
      <c r="ADB2033" s="60"/>
      <c r="ADC2033" s="60"/>
      <c r="ADD2033" s="60"/>
      <c r="ADE2033" s="60"/>
    </row>
    <row r="2034" spans="760:785" x14ac:dyDescent="0.25">
      <c r="ACF2034" s="60"/>
      <c r="ACG2034" s="60"/>
      <c r="ACH2034" s="60"/>
      <c r="ACI2034" s="60"/>
      <c r="ACJ2034" s="60"/>
      <c r="ACK2034" s="60"/>
      <c r="ACL2034" s="60"/>
      <c r="ACM2034" s="60"/>
      <c r="ACN2034" s="60"/>
      <c r="ACO2034" s="60"/>
      <c r="ACP2034" s="60"/>
      <c r="ACQ2034" s="60"/>
      <c r="ACR2034" s="60"/>
      <c r="ACS2034" s="60"/>
      <c r="ACT2034" s="60"/>
      <c r="ACU2034" s="60"/>
      <c r="ACV2034" s="60"/>
      <c r="ACW2034" s="60"/>
      <c r="ACX2034" s="60"/>
      <c r="ACY2034" s="60">
        <v>1.0134254851759199</v>
      </c>
      <c r="ACZ2034" s="60"/>
      <c r="ADA2034" s="60"/>
      <c r="ADB2034" s="60"/>
      <c r="ADC2034" s="60"/>
      <c r="ADD2034" s="60"/>
      <c r="ADE2034" s="60"/>
    </row>
    <row r="2035" spans="760:785" x14ac:dyDescent="0.25">
      <c r="ACF2035" s="60"/>
      <c r="ACG2035" s="60"/>
      <c r="ACH2035" s="60"/>
      <c r="ACI2035" s="60"/>
      <c r="ACJ2035" s="60"/>
      <c r="ACK2035" s="60"/>
      <c r="ACL2035" s="60"/>
      <c r="ACM2035" s="60"/>
      <c r="ACN2035" s="60"/>
      <c r="ACO2035" s="60"/>
      <c r="ACP2035" s="60"/>
      <c r="ACQ2035" s="60"/>
      <c r="ACR2035" s="60"/>
      <c r="ACS2035" s="60"/>
      <c r="ACT2035" s="60"/>
      <c r="ACU2035" s="60"/>
      <c r="ACV2035" s="60"/>
      <c r="ACW2035" s="60"/>
      <c r="ACX2035" s="60"/>
      <c r="ACY2035" s="60">
        <v>1.0134243069683599</v>
      </c>
      <c r="ACZ2035" s="60"/>
      <c r="ADA2035" s="60"/>
      <c r="ADB2035" s="60"/>
      <c r="ADC2035" s="60"/>
      <c r="ADD2035" s="60"/>
      <c r="ADE2035" s="60"/>
    </row>
    <row r="2036" spans="760:785" x14ac:dyDescent="0.25">
      <c r="ACF2036" s="60"/>
      <c r="ACG2036" s="60"/>
      <c r="ACH2036" s="60"/>
      <c r="ACI2036" s="60"/>
      <c r="ACJ2036" s="60"/>
      <c r="ACK2036" s="60"/>
      <c r="ACL2036" s="60"/>
      <c r="ACM2036" s="60"/>
      <c r="ACN2036" s="60"/>
      <c r="ACO2036" s="60"/>
      <c r="ACP2036" s="60"/>
      <c r="ACQ2036" s="60"/>
      <c r="ACR2036" s="60"/>
      <c r="ACS2036" s="60"/>
      <c r="ACT2036" s="60"/>
      <c r="ACU2036" s="60"/>
      <c r="ACV2036" s="60"/>
      <c r="ACW2036" s="60"/>
      <c r="ACX2036" s="60"/>
      <c r="ACY2036" s="60">
        <v>1.0134164986901399</v>
      </c>
      <c r="ACZ2036" s="60"/>
      <c r="ADA2036" s="60"/>
      <c r="ADB2036" s="60"/>
      <c r="ADC2036" s="60"/>
      <c r="ADD2036" s="60"/>
      <c r="ADE2036" s="60"/>
    </row>
    <row r="2037" spans="760:785" x14ac:dyDescent="0.25">
      <c r="ACF2037" s="60"/>
      <c r="ACG2037" s="60"/>
      <c r="ACH2037" s="60"/>
      <c r="ACI2037" s="60"/>
      <c r="ACJ2037" s="60"/>
      <c r="ACK2037" s="60"/>
      <c r="ACL2037" s="60"/>
      <c r="ACM2037" s="60"/>
      <c r="ACN2037" s="60"/>
      <c r="ACO2037" s="60"/>
      <c r="ACP2037" s="60"/>
      <c r="ACQ2037" s="60"/>
      <c r="ACR2037" s="60"/>
      <c r="ACS2037" s="60"/>
      <c r="ACT2037" s="60"/>
      <c r="ACU2037" s="60"/>
      <c r="ACV2037" s="60"/>
      <c r="ACW2037" s="60"/>
      <c r="ACX2037" s="60"/>
      <c r="ACY2037" s="60">
        <v>1.01336495580721</v>
      </c>
      <c r="ACZ2037" s="60"/>
      <c r="ADA2037" s="60"/>
      <c r="ADB2037" s="60"/>
      <c r="ADC2037" s="60"/>
      <c r="ADD2037" s="60"/>
      <c r="ADE2037" s="60"/>
    </row>
    <row r="2038" spans="760:785" x14ac:dyDescent="0.25">
      <c r="ACF2038" s="60"/>
      <c r="ACG2038" s="60"/>
      <c r="ACH2038" s="60"/>
      <c r="ACI2038" s="60"/>
      <c r="ACJ2038" s="60"/>
      <c r="ACK2038" s="60"/>
      <c r="ACL2038" s="60"/>
      <c r="ACM2038" s="60"/>
      <c r="ACN2038" s="60"/>
      <c r="ACO2038" s="60"/>
      <c r="ACP2038" s="60"/>
      <c r="ACQ2038" s="60"/>
      <c r="ACR2038" s="60"/>
      <c r="ACS2038" s="60"/>
      <c r="ACT2038" s="60"/>
      <c r="ACU2038" s="60"/>
      <c r="ACV2038" s="60"/>
      <c r="ACW2038" s="60"/>
      <c r="ACX2038" s="60"/>
      <c r="ACY2038" s="60">
        <v>1.0133247974014099</v>
      </c>
      <c r="ACZ2038" s="60"/>
      <c r="ADA2038" s="60"/>
      <c r="ADB2038" s="60"/>
      <c r="ADC2038" s="60"/>
      <c r="ADD2038" s="60"/>
      <c r="ADE2038" s="60"/>
    </row>
    <row r="2039" spans="760:785" x14ac:dyDescent="0.25">
      <c r="ACF2039" s="60"/>
      <c r="ACG2039" s="60"/>
      <c r="ACH2039" s="60"/>
      <c r="ACI2039" s="60"/>
      <c r="ACJ2039" s="60"/>
      <c r="ACK2039" s="60"/>
      <c r="ACL2039" s="60"/>
      <c r="ACM2039" s="60"/>
      <c r="ACN2039" s="60"/>
      <c r="ACO2039" s="60"/>
      <c r="ACP2039" s="60"/>
      <c r="ACQ2039" s="60"/>
      <c r="ACR2039" s="60"/>
      <c r="ACS2039" s="60"/>
      <c r="ACT2039" s="60"/>
      <c r="ACU2039" s="60"/>
      <c r="ACV2039" s="60"/>
      <c r="ACW2039" s="60"/>
      <c r="ACX2039" s="60"/>
      <c r="ACY2039" s="60">
        <v>1.01332213262045</v>
      </c>
      <c r="ACZ2039" s="60"/>
      <c r="ADA2039" s="60"/>
      <c r="ADB2039" s="60"/>
      <c r="ADC2039" s="60"/>
      <c r="ADD2039" s="60"/>
      <c r="ADE2039" s="60"/>
    </row>
    <row r="2040" spans="760:785" x14ac:dyDescent="0.25">
      <c r="ACF2040" s="60"/>
      <c r="ACG2040" s="60"/>
      <c r="ACH2040" s="60"/>
      <c r="ACI2040" s="60"/>
      <c r="ACJ2040" s="60"/>
      <c r="ACK2040" s="60"/>
      <c r="ACL2040" s="60"/>
      <c r="ACM2040" s="60"/>
      <c r="ACN2040" s="60"/>
      <c r="ACO2040" s="60"/>
      <c r="ACP2040" s="60"/>
      <c r="ACQ2040" s="60"/>
      <c r="ACR2040" s="60"/>
      <c r="ACS2040" s="60"/>
      <c r="ACT2040" s="60"/>
      <c r="ACU2040" s="60"/>
      <c r="ACV2040" s="60"/>
      <c r="ACW2040" s="60"/>
      <c r="ACX2040" s="60"/>
      <c r="ACY2040" s="60">
        <v>1.01331944212613</v>
      </c>
      <c r="ACZ2040" s="60"/>
      <c r="ADA2040" s="60"/>
      <c r="ADB2040" s="60"/>
      <c r="ADC2040" s="60"/>
      <c r="ADD2040" s="60"/>
      <c r="ADE2040" s="60"/>
    </row>
    <row r="2041" spans="760:785" x14ac:dyDescent="0.25">
      <c r="ACF2041" s="60"/>
      <c r="ACG2041" s="60"/>
      <c r="ACH2041" s="60"/>
      <c r="ACI2041" s="60"/>
      <c r="ACJ2041" s="60"/>
      <c r="ACK2041" s="60"/>
      <c r="ACL2041" s="60"/>
      <c r="ACM2041" s="60"/>
      <c r="ACN2041" s="60"/>
      <c r="ACO2041" s="312"/>
      <c r="ACP2041" s="60"/>
      <c r="ACQ2041" s="60"/>
      <c r="ACR2041" s="60"/>
      <c r="ACS2041" s="60"/>
      <c r="ACT2041" s="60"/>
      <c r="ACU2041" s="60"/>
      <c r="ACV2041" s="60"/>
      <c r="ACW2041" s="60"/>
      <c r="ACX2041" s="60"/>
      <c r="ACY2041" s="60">
        <v>1.01325822161929</v>
      </c>
      <c r="ACZ2041" s="60"/>
      <c r="ADA2041" s="60"/>
      <c r="ADB2041" s="60"/>
      <c r="ADC2041" s="60"/>
      <c r="ADD2041" s="60"/>
      <c r="ADE2041" s="60"/>
    </row>
    <row r="2042" spans="760:785" x14ac:dyDescent="0.25">
      <c r="ACF2042" s="60"/>
      <c r="ACG2042" s="60"/>
      <c r="ACH2042" s="60"/>
      <c r="ACI2042" s="60"/>
      <c r="ACJ2042" s="60"/>
      <c r="ACK2042" s="60"/>
      <c r="ACL2042" s="60"/>
      <c r="ACM2042" s="60"/>
      <c r="ACN2042" s="60"/>
      <c r="ACO2042" s="60"/>
      <c r="ACP2042" s="60"/>
      <c r="ACQ2042" s="60"/>
      <c r="ACR2042" s="60"/>
      <c r="ACS2042" s="60"/>
      <c r="ACT2042" s="60"/>
      <c r="ACU2042" s="60"/>
      <c r="ACV2042" s="60"/>
      <c r="ACW2042" s="60"/>
      <c r="ACX2042" s="60"/>
      <c r="ACY2042" s="60">
        <v>1.01323060262668</v>
      </c>
      <c r="ACZ2042" s="60"/>
      <c r="ADA2042" s="60"/>
      <c r="ADB2042" s="60"/>
      <c r="ADC2042" s="60"/>
      <c r="ADD2042" s="60"/>
      <c r="ADE2042" s="60"/>
    </row>
    <row r="2043" spans="760:785" x14ac:dyDescent="0.25">
      <c r="ACF2043" s="60"/>
      <c r="ACG2043" s="60"/>
      <c r="ACH2043" s="60"/>
      <c r="ACI2043" s="60"/>
      <c r="ACJ2043" s="60"/>
      <c r="ACK2043" s="60"/>
      <c r="ACL2043" s="60"/>
      <c r="ACM2043" s="60"/>
      <c r="ACN2043" s="60"/>
      <c r="ACO2043" s="60"/>
      <c r="ACP2043" s="60"/>
      <c r="ACQ2043" s="60"/>
      <c r="ACR2043" s="60"/>
      <c r="ACS2043" s="60"/>
      <c r="ACT2043" s="60"/>
      <c r="ACU2043" s="60"/>
      <c r="ACV2043" s="60"/>
      <c r="ACW2043" s="60"/>
      <c r="ACX2043" s="60"/>
      <c r="ACY2043" s="60">
        <v>1.01315481060318</v>
      </c>
      <c r="ACZ2043" s="60"/>
      <c r="ADA2043" s="60"/>
      <c r="ADB2043" s="60"/>
      <c r="ADC2043" s="60"/>
      <c r="ADD2043" s="60"/>
      <c r="ADE2043" s="60"/>
    </row>
    <row r="2044" spans="760:785" x14ac:dyDescent="0.25">
      <c r="ACF2044" s="60"/>
      <c r="ACG2044" s="60"/>
      <c r="ACH2044" s="60"/>
      <c r="ACI2044" s="60"/>
      <c r="ACJ2044" s="60"/>
      <c r="ACK2044" s="60"/>
      <c r="ACL2044" s="60"/>
      <c r="ACM2044" s="60"/>
      <c r="ACN2044" s="60"/>
      <c r="ACO2044" s="60"/>
      <c r="ACP2044" s="60"/>
      <c r="ACQ2044" s="60"/>
      <c r="ACR2044" s="60"/>
      <c r="ACS2044" s="60"/>
      <c r="ACT2044" s="60"/>
      <c r="ACU2044" s="60"/>
      <c r="ACV2044" s="60"/>
      <c r="ACW2044" s="60"/>
      <c r="ACX2044" s="60"/>
      <c r="ACY2044" s="60">
        <v>1.01315386425162</v>
      </c>
      <c r="ACZ2044" s="60"/>
      <c r="ADA2044" s="60"/>
      <c r="ADB2044" s="60"/>
      <c r="ADC2044" s="60"/>
      <c r="ADD2044" s="60"/>
      <c r="ADE2044" s="60"/>
    </row>
    <row r="2045" spans="760:785" x14ac:dyDescent="0.25">
      <c r="ACF2045" s="60"/>
      <c r="ACG2045" s="60"/>
      <c r="ACH2045" s="60"/>
      <c r="ACI2045" s="60"/>
      <c r="ACJ2045" s="60"/>
      <c r="ACK2045" s="60"/>
      <c r="ACL2045" s="60"/>
      <c r="ACM2045" s="60"/>
      <c r="ACN2045" s="60"/>
      <c r="ACO2045" s="60"/>
      <c r="ACP2045" s="60"/>
      <c r="ACQ2045" s="60"/>
      <c r="ACR2045" s="60"/>
      <c r="ACS2045" s="60"/>
      <c r="ACT2045" s="60"/>
      <c r="ACU2045" s="60"/>
      <c r="ACV2045" s="60"/>
      <c r="ACW2045" s="60"/>
      <c r="ACX2045" s="60"/>
      <c r="ACY2045" s="60">
        <v>1.01314424143001</v>
      </c>
      <c r="ACZ2045" s="60"/>
      <c r="ADA2045" s="60"/>
      <c r="ADB2045" s="60"/>
      <c r="ADC2045" s="60"/>
      <c r="ADD2045" s="60"/>
      <c r="ADE2045" s="60"/>
    </row>
    <row r="2046" spans="760:785" x14ac:dyDescent="0.25">
      <c r="ACF2046" s="60"/>
      <c r="ACG2046" s="60"/>
      <c r="ACH2046" s="60"/>
      <c r="ACI2046" s="60"/>
      <c r="ACJ2046" s="60"/>
      <c r="ACK2046" s="60"/>
      <c r="ACL2046" s="60"/>
      <c r="ACM2046" s="60"/>
      <c r="ACN2046" s="60"/>
      <c r="ACO2046" s="60"/>
      <c r="ACP2046" s="60"/>
      <c r="ACQ2046" s="60"/>
      <c r="ACR2046" s="60"/>
      <c r="ACS2046" s="60"/>
      <c r="ACT2046" s="60"/>
      <c r="ACU2046" s="60"/>
      <c r="ACV2046" s="60"/>
      <c r="ACW2046" s="60"/>
      <c r="ACX2046" s="60"/>
      <c r="ACY2046" s="60">
        <v>1.01310354173705</v>
      </c>
      <c r="ACZ2046" s="60"/>
      <c r="ADA2046" s="60"/>
      <c r="ADB2046" s="60"/>
      <c r="ADC2046" s="60"/>
      <c r="ADD2046" s="60"/>
      <c r="ADE2046" s="60"/>
    </row>
    <row r="2047" spans="760:785" x14ac:dyDescent="0.25">
      <c r="ACF2047" s="60"/>
      <c r="ACG2047" s="60"/>
      <c r="ACH2047" s="60"/>
      <c r="ACI2047" s="60"/>
      <c r="ACJ2047" s="60"/>
      <c r="ACK2047" s="60"/>
      <c r="ACL2047" s="60"/>
      <c r="ACM2047" s="60"/>
      <c r="ACN2047" s="60"/>
      <c r="ACO2047" s="60"/>
      <c r="ACP2047" s="60"/>
      <c r="ACQ2047" s="60"/>
      <c r="ACR2047" s="60"/>
      <c r="ACS2047" s="60"/>
      <c r="ACT2047" s="60"/>
      <c r="ACU2047" s="60"/>
      <c r="ACV2047" s="60"/>
      <c r="ACW2047" s="60"/>
      <c r="ACX2047" s="60"/>
      <c r="ACY2047" s="60">
        <v>1.0130760155869001</v>
      </c>
      <c r="ACZ2047" s="60"/>
      <c r="ADA2047" s="60"/>
      <c r="ADB2047" s="60"/>
      <c r="ADC2047" s="60"/>
      <c r="ADD2047" s="60"/>
      <c r="ADE2047" s="60"/>
    </row>
    <row r="2048" spans="760:785" x14ac:dyDescent="0.25">
      <c r="ACF2048" s="60"/>
      <c r="ACG2048" s="60"/>
      <c r="ACH2048" s="60"/>
      <c r="ACI2048" s="60"/>
      <c r="ACJ2048" s="60"/>
      <c r="ACK2048" s="60"/>
      <c r="ACL2048" s="60"/>
      <c r="ACM2048" s="60"/>
      <c r="ACN2048" s="60"/>
      <c r="ACO2048" s="60"/>
      <c r="ACP2048" s="60"/>
      <c r="ACQ2048" s="60"/>
      <c r="ACR2048" s="60"/>
      <c r="ACS2048" s="60"/>
      <c r="ACT2048" s="60"/>
      <c r="ACU2048" s="60"/>
      <c r="ACV2048" s="60"/>
      <c r="ACW2048" s="60"/>
      <c r="ACX2048" s="60"/>
      <c r="ACY2048" s="60">
        <v>1.01305337204818</v>
      </c>
      <c r="ACZ2048" s="60"/>
      <c r="ADA2048" s="60"/>
      <c r="ADB2048" s="60"/>
      <c r="ADC2048" s="60"/>
      <c r="ADD2048" s="60"/>
      <c r="ADE2048" s="60"/>
    </row>
    <row r="2049" spans="760:785" x14ac:dyDescent="0.25">
      <c r="ACF2049" s="60"/>
      <c r="ACG2049" s="60"/>
      <c r="ACH2049" s="60"/>
      <c r="ACI2049" s="60"/>
      <c r="ACJ2049" s="60"/>
      <c r="ACK2049" s="60"/>
      <c r="ACL2049" s="60"/>
      <c r="ACM2049" s="60"/>
      <c r="ACN2049" s="60"/>
      <c r="ACO2049" s="60"/>
      <c r="ACP2049" s="60"/>
      <c r="ACQ2049" s="60"/>
      <c r="ACR2049" s="60"/>
      <c r="ACS2049" s="60"/>
      <c r="ACT2049" s="60"/>
      <c r="ACU2049" s="60"/>
      <c r="ACV2049" s="60"/>
      <c r="ACW2049" s="60"/>
      <c r="ACX2049" s="60"/>
      <c r="ACY2049" s="60">
        <v>1.01305061380156</v>
      </c>
      <c r="ACZ2049" s="60"/>
      <c r="ADA2049" s="60"/>
      <c r="ADB2049" s="60"/>
      <c r="ADC2049" s="60"/>
      <c r="ADD2049" s="60"/>
      <c r="ADE2049" s="60"/>
    </row>
    <row r="2050" spans="760:785" x14ac:dyDescent="0.25">
      <c r="ACF2050" s="60"/>
      <c r="ACG2050" s="60"/>
      <c r="ACH2050" s="60"/>
      <c r="ACI2050" s="60"/>
      <c r="ACJ2050" s="60"/>
      <c r="ACK2050" s="60"/>
      <c r="ACL2050" s="60"/>
      <c r="ACM2050" s="60"/>
      <c r="ACN2050" s="60"/>
      <c r="ACO2050" s="60"/>
      <c r="ACP2050" s="60"/>
      <c r="ACQ2050" s="60"/>
      <c r="ACR2050" s="60"/>
      <c r="ACS2050" s="60"/>
      <c r="ACT2050" s="60"/>
      <c r="ACU2050" s="60"/>
      <c r="ACV2050" s="60"/>
      <c r="ACW2050" s="60"/>
      <c r="ACX2050" s="60"/>
      <c r="ACY2050" s="60">
        <v>1.01303681815647</v>
      </c>
      <c r="ACZ2050" s="60"/>
      <c r="ADA2050" s="60"/>
      <c r="ADB2050" s="60"/>
      <c r="ADC2050" s="60"/>
      <c r="ADD2050" s="60"/>
      <c r="ADE2050" s="60"/>
    </row>
    <row r="2051" spans="760:785" x14ac:dyDescent="0.25">
      <c r="ACF2051" s="60"/>
      <c r="ACG2051" s="60"/>
      <c r="ACH2051" s="60"/>
      <c r="ACI2051" s="60"/>
      <c r="ACJ2051" s="60"/>
      <c r="ACK2051" s="60"/>
      <c r="ACL2051" s="60"/>
      <c r="ACM2051" s="60"/>
      <c r="ACN2051" s="60"/>
      <c r="ACO2051" s="60"/>
      <c r="ACP2051" s="60"/>
      <c r="ACQ2051" s="60"/>
      <c r="ACR2051" s="60"/>
      <c r="ACS2051" s="60"/>
      <c r="ACT2051" s="60"/>
      <c r="ACU2051" s="60"/>
      <c r="ACV2051" s="60"/>
      <c r="ACW2051" s="60"/>
      <c r="ACX2051" s="60"/>
      <c r="ACY2051" s="60">
        <v>1.01303430948756</v>
      </c>
      <c r="ACZ2051" s="60"/>
      <c r="ADA2051" s="60"/>
      <c r="ADB2051" s="60"/>
      <c r="ADC2051" s="60"/>
      <c r="ADD2051" s="60"/>
      <c r="ADE2051" s="60"/>
    </row>
    <row r="2052" spans="760:785" x14ac:dyDescent="0.25">
      <c r="ACF2052" s="60"/>
      <c r="ACG2052" s="60"/>
      <c r="ACH2052" s="60"/>
      <c r="ACI2052" s="60"/>
      <c r="ACJ2052" s="60"/>
      <c r="ACK2052" s="60"/>
      <c r="ACL2052" s="60"/>
      <c r="ACM2052" s="60"/>
      <c r="ACN2052" s="60"/>
      <c r="ACO2052" s="60"/>
      <c r="ACP2052" s="60"/>
      <c r="ACQ2052" s="60"/>
      <c r="ACR2052" s="60"/>
      <c r="ACS2052" s="60"/>
      <c r="ACT2052" s="60"/>
      <c r="ACU2052" s="60"/>
      <c r="ACV2052" s="60"/>
      <c r="ACW2052" s="60"/>
      <c r="ACX2052" s="60"/>
      <c r="ACY2052" s="60">
        <v>1.0130101906426701</v>
      </c>
      <c r="ACZ2052" s="60"/>
      <c r="ADA2052" s="60"/>
      <c r="ADB2052" s="60"/>
      <c r="ADC2052" s="60"/>
      <c r="ADD2052" s="60"/>
      <c r="ADE2052" s="60"/>
    </row>
    <row r="2053" spans="760:785" x14ac:dyDescent="0.25">
      <c r="ACF2053" s="60"/>
      <c r="ACG2053" s="60"/>
      <c r="ACH2053" s="60"/>
      <c r="ACI2053" s="60"/>
      <c r="ACJ2053" s="60"/>
      <c r="ACK2053" s="60"/>
      <c r="ACL2053" s="60"/>
      <c r="ACM2053" s="60"/>
      <c r="ACN2053" s="60"/>
      <c r="ACO2053" s="60"/>
      <c r="ACP2053" s="60"/>
      <c r="ACQ2053" s="60"/>
      <c r="ACR2053" s="60"/>
      <c r="ACS2053" s="60"/>
      <c r="ACT2053" s="60"/>
      <c r="ACU2053" s="60"/>
      <c r="ACV2053" s="60"/>
      <c r="ACW2053" s="60"/>
      <c r="ACX2053" s="60"/>
      <c r="ACY2053" s="60">
        <v>1.0130039077097801</v>
      </c>
      <c r="ACZ2053" s="60"/>
      <c r="ADA2053" s="60"/>
      <c r="ADB2053" s="60"/>
      <c r="ADC2053" s="60"/>
      <c r="ADD2053" s="60"/>
      <c r="ADE2053" s="60"/>
    </row>
    <row r="2054" spans="760:785" x14ac:dyDescent="0.25">
      <c r="ACF2054" s="60"/>
      <c r="ACG2054" s="60"/>
      <c r="ACH2054" s="60"/>
      <c r="ACI2054" s="60"/>
      <c r="ACJ2054" s="60"/>
      <c r="ACK2054" s="60"/>
      <c r="ACL2054" s="60"/>
      <c r="ACM2054" s="60"/>
      <c r="ACN2054" s="60"/>
      <c r="ACO2054" s="60"/>
      <c r="ACP2054" s="60"/>
      <c r="ACQ2054" s="60"/>
      <c r="ACR2054" s="60"/>
      <c r="ACS2054" s="60"/>
      <c r="ACT2054" s="60"/>
      <c r="ACU2054" s="60"/>
      <c r="ACV2054" s="60"/>
      <c r="ACW2054" s="60"/>
      <c r="ACX2054" s="60"/>
      <c r="ACY2054" s="60">
        <v>1.0128799761685801</v>
      </c>
      <c r="ACZ2054" s="60"/>
      <c r="ADA2054" s="60"/>
      <c r="ADB2054" s="60"/>
      <c r="ADC2054" s="60"/>
      <c r="ADD2054" s="60"/>
      <c r="ADE2054" s="60"/>
    </row>
    <row r="2055" spans="760:785" x14ac:dyDescent="0.25">
      <c r="ACF2055" s="60"/>
      <c r="ACG2055" s="60"/>
      <c r="ACH2055" s="60"/>
      <c r="ACI2055" s="60"/>
      <c r="ACJ2055" s="60"/>
      <c r="ACK2055" s="60"/>
      <c r="ACL2055" s="60"/>
      <c r="ACM2055" s="60"/>
      <c r="ACN2055" s="60"/>
      <c r="ACO2055" s="60"/>
      <c r="ACP2055" s="60"/>
      <c r="ACQ2055" s="60"/>
      <c r="ACR2055" s="60"/>
      <c r="ACS2055" s="60"/>
      <c r="ACT2055" s="60"/>
      <c r="ACU2055" s="60"/>
      <c r="ACV2055" s="60"/>
      <c r="ACW2055" s="60"/>
      <c r="ACX2055" s="60"/>
      <c r="ACY2055" s="60">
        <v>1.01287734803518</v>
      </c>
      <c r="ACZ2055" s="60"/>
      <c r="ADA2055" s="60"/>
      <c r="ADB2055" s="60"/>
      <c r="ADC2055" s="60"/>
      <c r="ADD2055" s="60"/>
      <c r="ADE2055" s="60"/>
    </row>
    <row r="2056" spans="760:785" x14ac:dyDescent="0.25">
      <c r="ACF2056" s="60"/>
      <c r="ACG2056" s="60"/>
      <c r="ACH2056" s="60"/>
      <c r="ACI2056" s="60"/>
      <c r="ACJ2056" s="60"/>
      <c r="ACK2056" s="60"/>
      <c r="ACL2056" s="60"/>
      <c r="ACM2056" s="60"/>
      <c r="ACN2056" s="60"/>
      <c r="ACO2056" s="60"/>
      <c r="ACP2056" s="60"/>
      <c r="ACQ2056" s="60"/>
      <c r="ACR2056" s="60"/>
      <c r="ACS2056" s="60"/>
      <c r="ACT2056" s="60"/>
      <c r="ACU2056" s="60"/>
      <c r="ACV2056" s="60"/>
      <c r="ACW2056" s="60"/>
      <c r="ACX2056" s="60"/>
      <c r="ACY2056" s="60">
        <v>1.01279033886272</v>
      </c>
      <c r="ACZ2056" s="60"/>
      <c r="ADA2056" s="60"/>
      <c r="ADB2056" s="60"/>
      <c r="ADC2056" s="60"/>
      <c r="ADD2056" s="60"/>
      <c r="ADE2056" s="60"/>
    </row>
    <row r="2057" spans="760:785" x14ac:dyDescent="0.25">
      <c r="ACF2057" s="60"/>
      <c r="ACG2057" s="60"/>
      <c r="ACH2057" s="60"/>
      <c r="ACI2057" s="60"/>
      <c r="ACJ2057" s="60"/>
      <c r="ACK2057" s="60"/>
      <c r="ACL2057" s="60"/>
      <c r="ACM2057" s="60"/>
      <c r="ACN2057" s="60"/>
      <c r="ACO2057" s="60"/>
      <c r="ACP2057" s="60"/>
      <c r="ACQ2057" s="60"/>
      <c r="ACR2057" s="60"/>
      <c r="ACS2057" s="60"/>
      <c r="ACT2057" s="60"/>
      <c r="ACU2057" s="60"/>
      <c r="ACV2057" s="60"/>
      <c r="ACW2057" s="60"/>
      <c r="ACX2057" s="60"/>
      <c r="ACY2057" s="60">
        <v>1.0127672352733299</v>
      </c>
      <c r="ACZ2057" s="60"/>
      <c r="ADA2057" s="60"/>
      <c r="ADB2057" s="60"/>
      <c r="ADC2057" s="60"/>
      <c r="ADD2057" s="60"/>
      <c r="ADE2057" s="60"/>
    </row>
    <row r="2058" spans="760:785" x14ac:dyDescent="0.25">
      <c r="ACF2058" s="60"/>
      <c r="ACG2058" s="60"/>
      <c r="ACH2058" s="60"/>
      <c r="ACI2058" s="60"/>
      <c r="ACJ2058" s="60"/>
      <c r="ACK2058" s="60"/>
      <c r="ACL2058" s="60"/>
      <c r="ACM2058" s="60"/>
      <c r="ACN2058" s="60"/>
      <c r="ACO2058" s="60"/>
      <c r="ACP2058" s="60"/>
      <c r="ACQ2058" s="60"/>
      <c r="ACR2058" s="60"/>
      <c r="ACS2058" s="60"/>
      <c r="ACT2058" s="60"/>
      <c r="ACU2058" s="60"/>
      <c r="ACV2058" s="60"/>
      <c r="ACW2058" s="60"/>
      <c r="ACX2058" s="60"/>
      <c r="ACY2058" s="60">
        <v>1.01273514706958</v>
      </c>
      <c r="ACZ2058" s="60"/>
      <c r="ADA2058" s="60"/>
      <c r="ADB2058" s="60"/>
      <c r="ADC2058" s="60"/>
      <c r="ADD2058" s="60"/>
      <c r="ADE2058" s="60"/>
    </row>
    <row r="2059" spans="760:785" x14ac:dyDescent="0.25">
      <c r="ACF2059" s="60"/>
      <c r="ACG2059" s="60"/>
      <c r="ACH2059" s="60"/>
      <c r="ACI2059" s="60"/>
      <c r="ACJ2059" s="60"/>
      <c r="ACK2059" s="60"/>
      <c r="ACL2059" s="60"/>
      <c r="ACM2059" s="60"/>
      <c r="ACN2059" s="60"/>
      <c r="ACO2059" s="60"/>
      <c r="ACP2059" s="60"/>
      <c r="ACQ2059" s="60"/>
      <c r="ACR2059" s="60"/>
      <c r="ACS2059" s="60"/>
      <c r="ACT2059" s="60"/>
      <c r="ACU2059" s="60"/>
      <c r="ACV2059" s="60"/>
      <c r="ACW2059" s="60"/>
      <c r="ACX2059" s="60"/>
      <c r="ACY2059" s="60">
        <v>1.01272702005695</v>
      </c>
      <c r="ACZ2059" s="60"/>
      <c r="ADA2059" s="60"/>
      <c r="ADB2059" s="60"/>
      <c r="ADC2059" s="60"/>
      <c r="ADD2059" s="60"/>
      <c r="ADE2059" s="60"/>
    </row>
    <row r="2060" spans="760:785" x14ac:dyDescent="0.25">
      <c r="ACF2060" s="60"/>
      <c r="ACG2060" s="60"/>
      <c r="ACH2060" s="60"/>
      <c r="ACI2060" s="60"/>
      <c r="ACJ2060" s="60"/>
      <c r="ACK2060" s="60"/>
      <c r="ACL2060" s="60"/>
      <c r="ACM2060" s="60"/>
      <c r="ACN2060" s="60"/>
      <c r="ACO2060" s="60"/>
      <c r="ACP2060" s="60"/>
      <c r="ACQ2060" s="60"/>
      <c r="ACR2060" s="60"/>
      <c r="ACS2060" s="60"/>
      <c r="ACT2060" s="60"/>
      <c r="ACU2060" s="60"/>
      <c r="ACV2060" s="60"/>
      <c r="ACW2060" s="60"/>
      <c r="ACX2060" s="60"/>
      <c r="ACY2060" s="60">
        <v>1.01272692812075</v>
      </c>
      <c r="ACZ2060" s="60"/>
      <c r="ADA2060" s="60"/>
      <c r="ADB2060" s="60"/>
      <c r="ADC2060" s="60"/>
      <c r="ADD2060" s="60"/>
      <c r="ADE2060" s="60"/>
    </row>
    <row r="2061" spans="760:785" x14ac:dyDescent="0.25">
      <c r="ACF2061" s="60"/>
      <c r="ACG2061" s="60"/>
      <c r="ACH2061" s="60"/>
      <c r="ACI2061" s="60"/>
      <c r="ACJ2061" s="60"/>
      <c r="ACK2061" s="60"/>
      <c r="ACL2061" s="60"/>
      <c r="ACM2061" s="60"/>
      <c r="ACN2061" s="60"/>
      <c r="ACO2061" s="60"/>
      <c r="ACP2061" s="60"/>
      <c r="ACQ2061" s="60"/>
      <c r="ACR2061" s="60"/>
      <c r="ACS2061" s="60"/>
      <c r="ACT2061" s="60"/>
      <c r="ACU2061" s="60"/>
      <c r="ACV2061" s="60"/>
      <c r="ACW2061" s="60"/>
      <c r="ACX2061" s="60"/>
      <c r="ACY2061" s="60">
        <v>1.0126543800457499</v>
      </c>
      <c r="ACZ2061" s="60"/>
      <c r="ADA2061" s="60"/>
      <c r="ADB2061" s="60"/>
      <c r="ADC2061" s="60"/>
      <c r="ADD2061" s="60"/>
      <c r="ADE2061" s="60"/>
    </row>
    <row r="2062" spans="760:785" x14ac:dyDescent="0.25">
      <c r="ACF2062" s="60"/>
      <c r="ACG2062" s="60"/>
      <c r="ACH2062" s="60"/>
      <c r="ACI2062" s="60"/>
      <c r="ACJ2062" s="60"/>
      <c r="ACK2062" s="60"/>
      <c r="ACL2062" s="60"/>
      <c r="ACM2062" s="60"/>
      <c r="ACN2062" s="60"/>
      <c r="ACO2062" s="60"/>
      <c r="ACP2062" s="60"/>
      <c r="ACQ2062" s="60"/>
      <c r="ACR2062" s="60"/>
      <c r="ACS2062" s="60"/>
      <c r="ACT2062" s="60"/>
      <c r="ACU2062" s="60"/>
      <c r="ACV2062" s="60"/>
      <c r="ACW2062" s="60"/>
      <c r="ACX2062" s="60"/>
      <c r="ACY2062" s="60">
        <v>1.0126359901888999</v>
      </c>
      <c r="ACZ2062" s="60"/>
      <c r="ADA2062" s="60"/>
      <c r="ADB2062" s="60"/>
      <c r="ADC2062" s="60"/>
      <c r="ADD2062" s="60"/>
      <c r="ADE2062" s="60"/>
    </row>
    <row r="2063" spans="760:785" x14ac:dyDescent="0.25">
      <c r="ACF2063" s="60"/>
      <c r="ACG2063" s="60"/>
      <c r="ACH2063" s="60"/>
      <c r="ACI2063" s="60"/>
      <c r="ACJ2063" s="60"/>
      <c r="ACK2063" s="60"/>
      <c r="ACL2063" s="60"/>
      <c r="ACM2063" s="60"/>
      <c r="ACN2063" s="60"/>
      <c r="ACO2063" s="60"/>
      <c r="ACP2063" s="60"/>
      <c r="ACQ2063" s="60"/>
      <c r="ACR2063" s="60"/>
      <c r="ACS2063" s="60"/>
      <c r="ACT2063" s="60"/>
      <c r="ACU2063" s="60"/>
      <c r="ACV2063" s="60"/>
      <c r="ACW2063" s="60"/>
      <c r="ACX2063" s="60"/>
      <c r="ACY2063" s="60">
        <v>1.01248187116483</v>
      </c>
      <c r="ACZ2063" s="60"/>
      <c r="ADA2063" s="60"/>
      <c r="ADB2063" s="60"/>
      <c r="ADC2063" s="60"/>
      <c r="ADD2063" s="60"/>
      <c r="ADE2063" s="60"/>
    </row>
    <row r="2064" spans="760:785" x14ac:dyDescent="0.25">
      <c r="ACF2064" s="60"/>
      <c r="ACG2064" s="60"/>
      <c r="ACH2064" s="60"/>
      <c r="ACI2064" s="60"/>
      <c r="ACJ2064" s="60"/>
      <c r="ACK2064" s="60"/>
      <c r="ACL2064" s="60"/>
      <c r="ACM2064" s="60"/>
      <c r="ACN2064" s="60"/>
      <c r="ACO2064" s="60"/>
      <c r="ACP2064" s="60"/>
      <c r="ACQ2064" s="60"/>
      <c r="ACR2064" s="60"/>
      <c r="ACS2064" s="60"/>
      <c r="ACT2064" s="60"/>
      <c r="ACU2064" s="60"/>
      <c r="ACV2064" s="60"/>
      <c r="ACW2064" s="60"/>
      <c r="ACX2064" s="60"/>
      <c r="ACY2064" s="60">
        <v>1.0124710479089201</v>
      </c>
      <c r="ACZ2064" s="60"/>
      <c r="ADA2064" s="60"/>
      <c r="ADB2064" s="60"/>
      <c r="ADC2064" s="60"/>
      <c r="ADD2064" s="60"/>
      <c r="ADE2064" s="60"/>
    </row>
    <row r="2065" spans="760:785" x14ac:dyDescent="0.25">
      <c r="ACF2065" s="60"/>
      <c r="ACG2065" s="60"/>
      <c r="ACH2065" s="60"/>
      <c r="ACI2065" s="60"/>
      <c r="ACJ2065" s="60"/>
      <c r="ACK2065" s="60"/>
      <c r="ACL2065" s="60"/>
      <c r="ACM2065" s="60"/>
      <c r="ACN2065" s="60"/>
      <c r="ACO2065" s="60"/>
      <c r="ACP2065" s="60"/>
      <c r="ACQ2065" s="60"/>
      <c r="ACR2065" s="60"/>
      <c r="ACS2065" s="60"/>
      <c r="ACT2065" s="60"/>
      <c r="ACU2065" s="60"/>
      <c r="ACV2065" s="60"/>
      <c r="ACW2065" s="60"/>
      <c r="ACX2065" s="60"/>
      <c r="ACY2065" s="60">
        <v>1.01243495886485</v>
      </c>
      <c r="ACZ2065" s="60"/>
      <c r="ADA2065" s="60"/>
      <c r="ADB2065" s="60"/>
      <c r="ADC2065" s="60"/>
      <c r="ADD2065" s="60"/>
      <c r="ADE2065" s="60"/>
    </row>
    <row r="2066" spans="760:785" x14ac:dyDescent="0.25">
      <c r="ACF2066" s="60"/>
      <c r="ACG2066" s="60"/>
      <c r="ACH2066" s="60"/>
      <c r="ACI2066" s="60"/>
      <c r="ACJ2066" s="60"/>
      <c r="ACK2066" s="60"/>
      <c r="ACL2066" s="60"/>
      <c r="ACM2066" s="60"/>
      <c r="ACN2066" s="60"/>
      <c r="ACO2066" s="60"/>
      <c r="ACP2066" s="60"/>
      <c r="ACQ2066" s="60"/>
      <c r="ACR2066" s="60"/>
      <c r="ACS2066" s="60"/>
      <c r="ACT2066" s="60"/>
      <c r="ACU2066" s="60"/>
      <c r="ACV2066" s="60"/>
      <c r="ACW2066" s="60"/>
      <c r="ACX2066" s="60"/>
      <c r="ACY2066" s="60">
        <v>1.0124282189904601</v>
      </c>
      <c r="ACZ2066" s="60"/>
      <c r="ADA2066" s="60"/>
      <c r="ADB2066" s="60"/>
      <c r="ADC2066" s="60"/>
      <c r="ADD2066" s="60"/>
      <c r="ADE2066" s="60"/>
    </row>
    <row r="2067" spans="760:785" x14ac:dyDescent="0.25">
      <c r="ACF2067" s="60"/>
      <c r="ACG2067" s="60"/>
      <c r="ACH2067" s="60"/>
      <c r="ACI2067" s="60"/>
      <c r="ACJ2067" s="60"/>
      <c r="ACK2067" s="60"/>
      <c r="ACL2067" s="60"/>
      <c r="ACM2067" s="60"/>
      <c r="ACN2067" s="60"/>
      <c r="ACO2067" s="60"/>
      <c r="ACP2067" s="60"/>
      <c r="ACQ2067" s="60"/>
      <c r="ACR2067" s="60"/>
      <c r="ACS2067" s="60"/>
      <c r="ACT2067" s="60"/>
      <c r="ACU2067" s="60"/>
      <c r="ACV2067" s="60"/>
      <c r="ACW2067" s="60"/>
      <c r="ACX2067" s="60"/>
      <c r="ACY2067" s="60">
        <v>1.01238422243457</v>
      </c>
      <c r="ACZ2067" s="60"/>
      <c r="ADA2067" s="60"/>
      <c r="ADB2067" s="60"/>
      <c r="ADC2067" s="60"/>
      <c r="ADD2067" s="60"/>
      <c r="ADE2067" s="60"/>
    </row>
    <row r="2068" spans="760:785" x14ac:dyDescent="0.25">
      <c r="ACF2068" s="60"/>
      <c r="ACG2068" s="60"/>
      <c r="ACH2068" s="60"/>
      <c r="ACI2068" s="60"/>
      <c r="ACJ2068" s="60"/>
      <c r="ACK2068" s="60"/>
      <c r="ACL2068" s="60"/>
      <c r="ACM2068" s="60"/>
      <c r="ACN2068" s="60"/>
      <c r="ACO2068" s="60"/>
      <c r="ACP2068" s="60"/>
      <c r="ACQ2068" s="60"/>
      <c r="ACR2068" s="60"/>
      <c r="ACS2068" s="60"/>
      <c r="ACT2068" s="60"/>
      <c r="ACU2068" s="60"/>
      <c r="ACV2068" s="60"/>
      <c r="ACW2068" s="60"/>
      <c r="ACX2068" s="60"/>
      <c r="ACY2068" s="60">
        <v>1.01237895568726</v>
      </c>
      <c r="ACZ2068" s="60"/>
      <c r="ADA2068" s="60"/>
      <c r="ADB2068" s="60"/>
      <c r="ADC2068" s="60"/>
      <c r="ADD2068" s="60"/>
      <c r="ADE2068" s="60"/>
    </row>
    <row r="2069" spans="760:785" x14ac:dyDescent="0.25">
      <c r="ACF2069" s="60"/>
      <c r="ACG2069" s="60"/>
      <c r="ACH2069" s="60"/>
      <c r="ACI2069" s="60"/>
      <c r="ACJ2069" s="60"/>
      <c r="ACK2069" s="60"/>
      <c r="ACL2069" s="60"/>
      <c r="ACM2069" s="60"/>
      <c r="ACN2069" s="60"/>
      <c r="ACO2069" s="60"/>
      <c r="ACP2069" s="60"/>
      <c r="ACQ2069" s="60"/>
      <c r="ACR2069" s="60"/>
      <c r="ACS2069" s="60"/>
      <c r="ACT2069" s="60"/>
      <c r="ACU2069" s="60"/>
      <c r="ACV2069" s="60"/>
      <c r="ACW2069" s="60"/>
      <c r="ACX2069" s="60"/>
      <c r="ACY2069" s="60">
        <v>1.01235620375972</v>
      </c>
      <c r="ACZ2069" s="60"/>
      <c r="ADA2069" s="60"/>
      <c r="ADB2069" s="60"/>
      <c r="ADC2069" s="60"/>
      <c r="ADD2069" s="60"/>
      <c r="ADE2069" s="60"/>
    </row>
    <row r="2070" spans="760:785" x14ac:dyDescent="0.25">
      <c r="ACF2070" s="60"/>
      <c r="ACG2070" s="60"/>
      <c r="ACH2070" s="60"/>
      <c r="ACI2070" s="60"/>
      <c r="ACJ2070" s="60"/>
      <c r="ACK2070" s="60"/>
      <c r="ACL2070" s="60"/>
      <c r="ACM2070" s="60"/>
      <c r="ACN2070" s="60"/>
      <c r="ACO2070" s="60"/>
      <c r="ACP2070" s="60"/>
      <c r="ACQ2070" s="60"/>
      <c r="ACR2070" s="60"/>
      <c r="ACS2070" s="60"/>
      <c r="ACT2070" s="60"/>
      <c r="ACU2070" s="60"/>
      <c r="ACV2070" s="60"/>
      <c r="ACW2070" s="60"/>
      <c r="ACX2070" s="60"/>
      <c r="ACY2070" s="60">
        <v>1.01235363643483</v>
      </c>
      <c r="ACZ2070" s="60"/>
      <c r="ADA2070" s="60"/>
      <c r="ADB2070" s="60"/>
      <c r="ADC2070" s="60"/>
      <c r="ADD2070" s="60"/>
      <c r="ADE2070" s="60"/>
    </row>
    <row r="2071" spans="760:785" x14ac:dyDescent="0.25">
      <c r="ACF2071" s="60"/>
      <c r="ACG2071" s="60"/>
      <c r="ACH2071" s="60"/>
      <c r="ACI2071" s="60"/>
      <c r="ACJ2071" s="60"/>
      <c r="ACK2071" s="60"/>
      <c r="ACL2071" s="60"/>
      <c r="ACM2071" s="60"/>
      <c r="ACN2071" s="60"/>
      <c r="ACO2071" s="60"/>
      <c r="ACP2071" s="60"/>
      <c r="ACQ2071" s="60"/>
      <c r="ACR2071" s="60"/>
      <c r="ACS2071" s="60"/>
      <c r="ACT2071" s="60"/>
      <c r="ACU2071" s="60"/>
      <c r="ACV2071" s="60"/>
      <c r="ACW2071" s="60"/>
      <c r="ACX2071" s="60"/>
      <c r="ACY2071" s="60">
        <v>1.0121206369148501</v>
      </c>
      <c r="ACZ2071" s="60"/>
      <c r="ADA2071" s="60"/>
      <c r="ADB2071" s="60"/>
      <c r="ADC2071" s="60"/>
      <c r="ADD2071" s="60"/>
      <c r="ADE2071" s="60"/>
    </row>
    <row r="2072" spans="760:785" x14ac:dyDescent="0.25">
      <c r="ACF2072" s="60"/>
      <c r="ACG2072" s="60"/>
      <c r="ACH2072" s="60"/>
      <c r="ACI2072" s="60"/>
      <c r="ACJ2072" s="60"/>
      <c r="ACK2072" s="60"/>
      <c r="ACL2072" s="60"/>
      <c r="ACM2072" s="60"/>
      <c r="ACN2072" s="60"/>
      <c r="ACO2072" s="312"/>
      <c r="ACP2072" s="60"/>
      <c r="ACQ2072" s="60"/>
      <c r="ACR2072" s="60"/>
      <c r="ACS2072" s="60"/>
      <c r="ACT2072" s="60"/>
      <c r="ACU2072" s="60"/>
      <c r="ACV2072" s="60"/>
      <c r="ACW2072" s="60"/>
      <c r="ACX2072" s="60"/>
      <c r="ACY2072" s="60">
        <v>1.01211529318025</v>
      </c>
      <c r="ACZ2072" s="60"/>
      <c r="ADA2072" s="60"/>
      <c r="ADB2072" s="60"/>
      <c r="ADC2072" s="60"/>
      <c r="ADD2072" s="60"/>
      <c r="ADE2072" s="60"/>
    </row>
    <row r="2073" spans="760:785" x14ac:dyDescent="0.25">
      <c r="ACF2073" s="60"/>
      <c r="ACG2073" s="60"/>
      <c r="ACH2073" s="60"/>
      <c r="ACI2073" s="60"/>
      <c r="ACJ2073" s="60"/>
      <c r="ACK2073" s="60"/>
      <c r="ACL2073" s="60"/>
      <c r="ACM2073" s="60"/>
      <c r="ACN2073" s="60"/>
      <c r="ACO2073" s="60"/>
      <c r="ACP2073" s="60"/>
      <c r="ACQ2073" s="60"/>
      <c r="ACR2073" s="60"/>
      <c r="ACS2073" s="60"/>
      <c r="ACT2073" s="60"/>
      <c r="ACU2073" s="60"/>
      <c r="ACV2073" s="60"/>
      <c r="ACW2073" s="60"/>
      <c r="ACX2073" s="60"/>
      <c r="ACY2073" s="60">
        <v>1.0120961088122999</v>
      </c>
      <c r="ACZ2073" s="60"/>
      <c r="ADA2073" s="60"/>
      <c r="ADB2073" s="60"/>
      <c r="ADC2073" s="60"/>
      <c r="ADD2073" s="60"/>
      <c r="ADE2073" s="60"/>
    </row>
    <row r="2074" spans="760:785" x14ac:dyDescent="0.25">
      <c r="ACF2074" s="60"/>
      <c r="ACG2074" s="60"/>
      <c r="ACH2074" s="60"/>
      <c r="ACI2074" s="60"/>
      <c r="ACJ2074" s="60"/>
      <c r="ACK2074" s="60"/>
      <c r="ACL2074" s="60"/>
      <c r="ACM2074" s="60"/>
      <c r="ACN2074" s="60"/>
      <c r="ACO2074" s="60"/>
      <c r="ACP2074" s="60"/>
      <c r="ACQ2074" s="60"/>
      <c r="ACR2074" s="60"/>
      <c r="ACS2074" s="60"/>
      <c r="ACT2074" s="60"/>
      <c r="ACU2074" s="60"/>
      <c r="ACV2074" s="60"/>
      <c r="ACW2074" s="60"/>
      <c r="ACX2074" s="60"/>
      <c r="ACY2074" s="60">
        <v>1.0120375119443199</v>
      </c>
      <c r="ACZ2074" s="60"/>
      <c r="ADA2074" s="60"/>
      <c r="ADB2074" s="60"/>
      <c r="ADC2074" s="60"/>
      <c r="ADD2074" s="60"/>
      <c r="ADE2074" s="60"/>
    </row>
    <row r="2075" spans="760:785" x14ac:dyDescent="0.25">
      <c r="ACF2075" s="60"/>
      <c r="ACG2075" s="60"/>
      <c r="ACH2075" s="60"/>
      <c r="ACI2075" s="60"/>
      <c r="ACJ2075" s="60"/>
      <c r="ACK2075" s="60"/>
      <c r="ACL2075" s="60"/>
      <c r="ACM2075" s="60"/>
      <c r="ACN2075" s="60"/>
      <c r="ACO2075" s="60"/>
      <c r="ACP2075" s="60"/>
      <c r="ACQ2075" s="60"/>
      <c r="ACR2075" s="60"/>
      <c r="ACS2075" s="60"/>
      <c r="ACT2075" s="60"/>
      <c r="ACU2075" s="60"/>
      <c r="ACV2075" s="60"/>
      <c r="ACW2075" s="60"/>
      <c r="ACX2075" s="60"/>
      <c r="ACY2075" s="60">
        <v>1.0119621558281899</v>
      </c>
      <c r="ACZ2075" s="60"/>
      <c r="ADA2075" s="60"/>
      <c r="ADB2075" s="60"/>
      <c r="ADC2075" s="60"/>
      <c r="ADD2075" s="60"/>
      <c r="ADE2075" s="60"/>
    </row>
    <row r="2076" spans="760:785" x14ac:dyDescent="0.25">
      <c r="ACF2076" s="60"/>
      <c r="ACG2076" s="60"/>
      <c r="ACH2076" s="60"/>
      <c r="ACI2076" s="60"/>
      <c r="ACJ2076" s="60"/>
      <c r="ACK2076" s="60"/>
      <c r="ACL2076" s="60"/>
      <c r="ACM2076" s="60"/>
      <c r="ACN2076" s="60"/>
      <c r="ACO2076" s="60"/>
      <c r="ACP2076" s="60"/>
      <c r="ACQ2076" s="60"/>
      <c r="ACR2076" s="60"/>
      <c r="ACS2076" s="60"/>
      <c r="ACT2076" s="60"/>
      <c r="ACU2076" s="60"/>
      <c r="ACV2076" s="60"/>
      <c r="ACW2076" s="60"/>
      <c r="ACX2076" s="60"/>
      <c r="ACY2076" s="60">
        <v>1.0118907166534401</v>
      </c>
      <c r="ACZ2076" s="60"/>
      <c r="ADA2076" s="60"/>
      <c r="ADB2076" s="60"/>
      <c r="ADC2076" s="60"/>
      <c r="ADD2076" s="60"/>
      <c r="ADE2076" s="60"/>
    </row>
    <row r="2077" spans="760:785" x14ac:dyDescent="0.25">
      <c r="ACF2077" s="60"/>
      <c r="ACG2077" s="60"/>
      <c r="ACH2077" s="60"/>
      <c r="ACI2077" s="60"/>
      <c r="ACJ2077" s="60"/>
      <c r="ACK2077" s="60"/>
      <c r="ACL2077" s="60"/>
      <c r="ACM2077" s="60"/>
      <c r="ACN2077" s="60"/>
      <c r="ACO2077" s="60"/>
      <c r="ACP2077" s="60"/>
      <c r="ACQ2077" s="60"/>
      <c r="ACR2077" s="60"/>
      <c r="ACS2077" s="60"/>
      <c r="ACT2077" s="60"/>
      <c r="ACU2077" s="60"/>
      <c r="ACV2077" s="60"/>
      <c r="ACW2077" s="60"/>
      <c r="ACX2077" s="60"/>
      <c r="ACY2077" s="60">
        <v>1.01183540756171</v>
      </c>
      <c r="ACZ2077" s="60"/>
      <c r="ADA2077" s="60"/>
      <c r="ADB2077" s="60"/>
      <c r="ADC2077" s="60"/>
      <c r="ADD2077" s="60"/>
      <c r="ADE2077" s="60"/>
    </row>
    <row r="2078" spans="760:785" x14ac:dyDescent="0.25">
      <c r="ACF2078" s="60"/>
      <c r="ACG2078" s="60"/>
      <c r="ACH2078" s="60"/>
      <c r="ACI2078" s="60"/>
      <c r="ACJ2078" s="60"/>
      <c r="ACK2078" s="60"/>
      <c r="ACL2078" s="60"/>
      <c r="ACM2078" s="60"/>
      <c r="ACN2078" s="60"/>
      <c r="ACO2078" s="60"/>
      <c r="ACP2078" s="60"/>
      <c r="ACQ2078" s="60"/>
      <c r="ACR2078" s="60"/>
      <c r="ACS2078" s="60"/>
      <c r="ACT2078" s="60"/>
      <c r="ACU2078" s="60"/>
      <c r="ACV2078" s="60"/>
      <c r="ACW2078" s="60"/>
      <c r="ACX2078" s="60"/>
      <c r="ACY2078" s="60">
        <v>1.01180723799644</v>
      </c>
      <c r="ACZ2078" s="60"/>
      <c r="ADA2078" s="60"/>
      <c r="ADB2078" s="60"/>
      <c r="ADC2078" s="60"/>
      <c r="ADD2078" s="60"/>
      <c r="ADE2078" s="60"/>
    </row>
    <row r="2079" spans="760:785" x14ac:dyDescent="0.25">
      <c r="ACF2079" s="60"/>
      <c r="ACG2079" s="60"/>
      <c r="ACH2079" s="60"/>
      <c r="ACI2079" s="60"/>
      <c r="ACJ2079" s="60"/>
      <c r="ACK2079" s="60"/>
      <c r="ACL2079" s="60"/>
      <c r="ACM2079" s="60"/>
      <c r="ACN2079" s="60"/>
      <c r="ACO2079" s="60"/>
      <c r="ACP2079" s="60"/>
      <c r="ACQ2079" s="60"/>
      <c r="ACR2079" s="60"/>
      <c r="ACS2079" s="60"/>
      <c r="ACT2079" s="60"/>
      <c r="ACU2079" s="60"/>
      <c r="ACV2079" s="60"/>
      <c r="ACW2079" s="60"/>
      <c r="ACX2079" s="60"/>
      <c r="ACY2079" s="60">
        <v>1.01180518062466</v>
      </c>
      <c r="ACZ2079" s="60"/>
      <c r="ADA2079" s="60"/>
      <c r="ADB2079" s="60"/>
      <c r="ADC2079" s="60"/>
      <c r="ADD2079" s="60"/>
      <c r="ADE2079" s="60"/>
    </row>
    <row r="2080" spans="760:785" x14ac:dyDescent="0.25">
      <c r="ACF2080" s="60"/>
      <c r="ACG2080" s="60"/>
      <c r="ACH2080" s="60"/>
      <c r="ACI2080" s="60"/>
      <c r="ACJ2080" s="60"/>
      <c r="ACK2080" s="60"/>
      <c r="ACL2080" s="60"/>
      <c r="ACM2080" s="60"/>
      <c r="ACN2080" s="60"/>
      <c r="ACO2080" s="60"/>
      <c r="ACP2080" s="60"/>
      <c r="ACQ2080" s="60"/>
      <c r="ACR2080" s="60"/>
      <c r="ACS2080" s="60"/>
      <c r="ACT2080" s="60"/>
      <c r="ACU2080" s="60"/>
      <c r="ACV2080" s="60"/>
      <c r="ACW2080" s="60"/>
      <c r="ACX2080" s="60"/>
      <c r="ACY2080" s="60">
        <v>1.01177790726182</v>
      </c>
      <c r="ACZ2080" s="60"/>
      <c r="ADA2080" s="60"/>
      <c r="ADB2080" s="60"/>
      <c r="ADC2080" s="60"/>
      <c r="ADD2080" s="60"/>
      <c r="ADE2080" s="60"/>
    </row>
    <row r="2081" spans="760:785" x14ac:dyDescent="0.25">
      <c r="ACF2081" s="60"/>
      <c r="ACG2081" s="60"/>
      <c r="ACH2081" s="60"/>
      <c r="ACI2081" s="60"/>
      <c r="ACJ2081" s="60"/>
      <c r="ACK2081" s="60"/>
      <c r="ACL2081" s="60"/>
      <c r="ACM2081" s="60"/>
      <c r="ACN2081" s="60"/>
      <c r="ACO2081" s="60"/>
      <c r="ACP2081" s="60"/>
      <c r="ACQ2081" s="60"/>
      <c r="ACR2081" s="60"/>
      <c r="ACS2081" s="60"/>
      <c r="ACT2081" s="60"/>
      <c r="ACU2081" s="60"/>
      <c r="ACV2081" s="60"/>
      <c r="ACW2081" s="60"/>
      <c r="ACX2081" s="60"/>
      <c r="ACY2081" s="60">
        <v>1.0116551060257</v>
      </c>
      <c r="ACZ2081" s="60"/>
      <c r="ADA2081" s="60"/>
      <c r="ADB2081" s="60"/>
      <c r="ADC2081" s="60"/>
      <c r="ADD2081" s="60"/>
      <c r="ADE2081" s="60"/>
    </row>
    <row r="2082" spans="760:785" x14ac:dyDescent="0.25">
      <c r="ACF2082" s="60"/>
      <c r="ACG2082" s="60"/>
      <c r="ACH2082" s="60"/>
      <c r="ACI2082" s="60"/>
      <c r="ACJ2082" s="60"/>
      <c r="ACK2082" s="60"/>
      <c r="ACL2082" s="60"/>
      <c r="ACM2082" s="60"/>
      <c r="ACN2082" s="60"/>
      <c r="ACO2082" s="60"/>
      <c r="ACP2082" s="60"/>
      <c r="ACQ2082" s="60"/>
      <c r="ACR2082" s="60"/>
      <c r="ACS2082" s="60"/>
      <c r="ACT2082" s="60"/>
      <c r="ACU2082" s="60"/>
      <c r="ACV2082" s="60"/>
      <c r="ACW2082" s="60"/>
      <c r="ACX2082" s="60"/>
      <c r="ACY2082" s="60">
        <v>1.0116224868411501</v>
      </c>
      <c r="ACZ2082" s="60"/>
      <c r="ADA2082" s="60"/>
      <c r="ADB2082" s="60"/>
      <c r="ADC2082" s="60"/>
      <c r="ADD2082" s="60"/>
      <c r="ADE2082" s="60"/>
    </row>
    <row r="2083" spans="760:785" x14ac:dyDescent="0.25">
      <c r="ACF2083" s="60"/>
      <c r="ACG2083" s="60"/>
      <c r="ACH2083" s="60"/>
      <c r="ACI2083" s="60"/>
      <c r="ACJ2083" s="60"/>
      <c r="ACK2083" s="60"/>
      <c r="ACL2083" s="60"/>
      <c r="ACM2083" s="60"/>
      <c r="ACN2083" s="60"/>
      <c r="ACO2083" s="60"/>
      <c r="ACP2083" s="60"/>
      <c r="ACQ2083" s="60"/>
      <c r="ACR2083" s="60"/>
      <c r="ACS2083" s="60"/>
      <c r="ACT2083" s="60"/>
      <c r="ACU2083" s="60"/>
      <c r="ACV2083" s="60"/>
      <c r="ACW2083" s="60"/>
      <c r="ACX2083" s="60"/>
      <c r="ACY2083" s="60">
        <v>1.0115916317645599</v>
      </c>
      <c r="ACZ2083" s="60"/>
      <c r="ADA2083" s="60"/>
      <c r="ADB2083" s="60"/>
      <c r="ADC2083" s="60"/>
      <c r="ADD2083" s="60"/>
      <c r="ADE2083" s="60"/>
    </row>
    <row r="2084" spans="760:785" x14ac:dyDescent="0.25">
      <c r="ACF2084" s="60"/>
      <c r="ACG2084" s="60"/>
      <c r="ACH2084" s="60"/>
      <c r="ACI2084" s="60"/>
      <c r="ACJ2084" s="60"/>
      <c r="ACK2084" s="60"/>
      <c r="ACL2084" s="60"/>
      <c r="ACM2084" s="60"/>
      <c r="ACN2084" s="60"/>
      <c r="ACO2084" s="60"/>
      <c r="ACP2084" s="60"/>
      <c r="ACQ2084" s="60"/>
      <c r="ACR2084" s="60"/>
      <c r="ACS2084" s="60"/>
      <c r="ACT2084" s="60"/>
      <c r="ACU2084" s="60"/>
      <c r="ACV2084" s="60"/>
      <c r="ACW2084" s="60"/>
      <c r="ACX2084" s="60"/>
      <c r="ACY2084" s="60">
        <v>1.0114621798593899</v>
      </c>
      <c r="ACZ2084" s="60"/>
      <c r="ADA2084" s="60"/>
      <c r="ADB2084" s="60"/>
      <c r="ADC2084" s="60"/>
      <c r="ADD2084" s="60"/>
      <c r="ADE2084" s="60"/>
    </row>
    <row r="2085" spans="760:785" x14ac:dyDescent="0.25">
      <c r="ACF2085" s="60"/>
      <c r="ACG2085" s="60"/>
      <c r="ACH2085" s="60"/>
      <c r="ACI2085" s="60"/>
      <c r="ACJ2085" s="60"/>
      <c r="ACK2085" s="60"/>
      <c r="ACL2085" s="60"/>
      <c r="ACM2085" s="60"/>
      <c r="ACN2085" s="60"/>
      <c r="ACO2085" s="60"/>
      <c r="ACP2085" s="60"/>
      <c r="ACQ2085" s="60"/>
      <c r="ACR2085" s="60"/>
      <c r="ACS2085" s="60"/>
      <c r="ACT2085" s="60"/>
      <c r="ACU2085" s="60"/>
      <c r="ACV2085" s="60"/>
      <c r="ACW2085" s="60"/>
      <c r="ACX2085" s="60"/>
      <c r="ACY2085" s="60">
        <v>1.0114426497434099</v>
      </c>
      <c r="ACZ2085" s="60"/>
      <c r="ADA2085" s="60"/>
      <c r="ADB2085" s="60"/>
      <c r="ADC2085" s="60"/>
      <c r="ADD2085" s="60"/>
      <c r="ADE2085" s="60"/>
    </row>
    <row r="2086" spans="760:785" x14ac:dyDescent="0.25">
      <c r="ACF2086" s="60"/>
      <c r="ACG2086" s="60"/>
      <c r="ACH2086" s="60"/>
      <c r="ACI2086" s="60"/>
      <c r="ACJ2086" s="60"/>
      <c r="ACK2086" s="60"/>
      <c r="ACL2086" s="60"/>
      <c r="ACM2086" s="60"/>
      <c r="ACN2086" s="60"/>
      <c r="ACO2086" s="60"/>
      <c r="ACP2086" s="60"/>
      <c r="ACQ2086" s="60"/>
      <c r="ACR2086" s="60"/>
      <c r="ACS2086" s="60"/>
      <c r="ACT2086" s="60"/>
      <c r="ACU2086" s="60"/>
      <c r="ACV2086" s="60"/>
      <c r="ACW2086" s="60"/>
      <c r="ACX2086" s="60"/>
      <c r="ACY2086" s="60">
        <v>1.01137736907014</v>
      </c>
      <c r="ACZ2086" s="60"/>
      <c r="ADA2086" s="60"/>
      <c r="ADB2086" s="60"/>
      <c r="ADC2086" s="60"/>
      <c r="ADD2086" s="60"/>
      <c r="ADE2086" s="60"/>
    </row>
    <row r="2087" spans="760:785" x14ac:dyDescent="0.25">
      <c r="ACF2087" s="60"/>
      <c r="ACG2087" s="60"/>
      <c r="ACH2087" s="60"/>
      <c r="ACI2087" s="60"/>
      <c r="ACJ2087" s="60"/>
      <c r="ACK2087" s="60"/>
      <c r="ACL2087" s="60"/>
      <c r="ACM2087" s="60"/>
      <c r="ACN2087" s="60"/>
      <c r="ACO2087" s="60"/>
      <c r="ACP2087" s="60"/>
      <c r="ACQ2087" s="60"/>
      <c r="ACR2087" s="60"/>
      <c r="ACS2087" s="60"/>
      <c r="ACT2087" s="60"/>
      <c r="ACU2087" s="60"/>
      <c r="ACV2087" s="60"/>
      <c r="ACW2087" s="60"/>
      <c r="ACX2087" s="60"/>
      <c r="ACY2087" s="60">
        <v>1.01119821231786</v>
      </c>
      <c r="ACZ2087" s="60"/>
      <c r="ADA2087" s="60"/>
      <c r="ADB2087" s="60"/>
      <c r="ADC2087" s="60"/>
      <c r="ADD2087" s="60"/>
      <c r="ADE2087" s="60"/>
    </row>
    <row r="2088" spans="760:785" x14ac:dyDescent="0.25">
      <c r="ACF2088" s="60"/>
      <c r="ACG2088" s="60"/>
      <c r="ACH2088" s="60"/>
      <c r="ACI2088" s="60"/>
      <c r="ACJ2088" s="60"/>
      <c r="ACK2088" s="60"/>
      <c r="ACL2088" s="60"/>
      <c r="ACM2088" s="60"/>
      <c r="ACN2088" s="60"/>
      <c r="ACO2088" s="60"/>
      <c r="ACP2088" s="60"/>
      <c r="ACQ2088" s="60"/>
      <c r="ACR2088" s="60"/>
      <c r="ACS2088" s="60"/>
      <c r="ACT2088" s="60"/>
      <c r="ACU2088" s="60"/>
      <c r="ACV2088" s="60"/>
      <c r="ACW2088" s="60"/>
      <c r="ACX2088" s="60"/>
      <c r="ACY2088" s="60">
        <v>1.0111079184765599</v>
      </c>
      <c r="ACZ2088" s="60"/>
      <c r="ADA2088" s="60"/>
      <c r="ADB2088" s="60"/>
      <c r="ADC2088" s="60"/>
      <c r="ADD2088" s="60"/>
      <c r="ADE2088" s="60"/>
    </row>
    <row r="2089" spans="760:785" x14ac:dyDescent="0.25">
      <c r="ACF2089" s="60"/>
      <c r="ACG2089" s="60"/>
      <c r="ACH2089" s="60"/>
      <c r="ACI2089" s="60"/>
      <c r="ACJ2089" s="60"/>
      <c r="ACK2089" s="60"/>
      <c r="ACL2089" s="60"/>
      <c r="ACM2089" s="60"/>
      <c r="ACN2089" s="60"/>
      <c r="ACO2089" s="60"/>
      <c r="ACP2089" s="60"/>
      <c r="ACQ2089" s="60"/>
      <c r="ACR2089" s="60"/>
      <c r="ACS2089" s="60"/>
      <c r="ACT2089" s="60"/>
      <c r="ACU2089" s="60"/>
      <c r="ACV2089" s="60"/>
      <c r="ACW2089" s="60"/>
      <c r="ACX2089" s="60"/>
      <c r="ACY2089" s="60">
        <v>1.0110131378954299</v>
      </c>
      <c r="ACZ2089" s="60"/>
      <c r="ADA2089" s="60"/>
      <c r="ADB2089" s="60"/>
      <c r="ADC2089" s="60"/>
      <c r="ADD2089" s="60"/>
      <c r="ADE2089" s="60"/>
    </row>
    <row r="2090" spans="760:785" x14ac:dyDescent="0.25">
      <c r="ACF2090" s="60"/>
      <c r="ACG2090" s="60"/>
      <c r="ACH2090" s="60"/>
      <c r="ACI2090" s="60"/>
      <c r="ACJ2090" s="60"/>
      <c r="ACK2090" s="60"/>
      <c r="ACL2090" s="60"/>
      <c r="ACM2090" s="60"/>
      <c r="ACN2090" s="60"/>
      <c r="ACO2090" s="60"/>
      <c r="ACP2090" s="60"/>
      <c r="ACQ2090" s="60"/>
      <c r="ACR2090" s="60"/>
      <c r="ACS2090" s="60"/>
      <c r="ACT2090" s="60"/>
      <c r="ACU2090" s="60"/>
      <c r="ACV2090" s="60"/>
      <c r="ACW2090" s="60"/>
      <c r="ACX2090" s="60"/>
      <c r="ACY2090" s="60">
        <v>1.0110068243208099</v>
      </c>
      <c r="ACZ2090" s="60"/>
      <c r="ADA2090" s="60"/>
      <c r="ADB2090" s="60"/>
      <c r="ADC2090" s="60"/>
      <c r="ADD2090" s="60"/>
      <c r="ADE2090" s="60"/>
    </row>
    <row r="2091" spans="760:785" x14ac:dyDescent="0.25">
      <c r="ACF2091" s="60"/>
      <c r="ACG2091" s="60"/>
      <c r="ACH2091" s="60"/>
      <c r="ACI2091" s="60"/>
      <c r="ACJ2091" s="60"/>
      <c r="ACK2091" s="60"/>
      <c r="ACL2091" s="60"/>
      <c r="ACM2091" s="60"/>
      <c r="ACN2091" s="60"/>
      <c r="ACO2091" s="60"/>
      <c r="ACP2091" s="60"/>
      <c r="ACQ2091" s="60"/>
      <c r="ACR2091" s="60"/>
      <c r="ACS2091" s="60"/>
      <c r="ACT2091" s="60"/>
      <c r="ACU2091" s="60"/>
      <c r="ACV2091" s="60"/>
      <c r="ACW2091" s="60"/>
      <c r="ACX2091" s="60"/>
      <c r="ACY2091" s="60">
        <v>1.01096301729349</v>
      </c>
      <c r="ACZ2091" s="60"/>
      <c r="ADA2091" s="60"/>
      <c r="ADB2091" s="60"/>
      <c r="ADC2091" s="60"/>
      <c r="ADD2091" s="60"/>
      <c r="ADE2091" s="60"/>
    </row>
    <row r="2092" spans="760:785" x14ac:dyDescent="0.25">
      <c r="ACF2092" s="60"/>
      <c r="ACG2092" s="60"/>
      <c r="ACH2092" s="60"/>
      <c r="ACI2092" s="60"/>
      <c r="ACJ2092" s="60"/>
      <c r="ACK2092" s="60"/>
      <c r="ACL2092" s="60"/>
      <c r="ACM2092" s="60"/>
      <c r="ACN2092" s="60"/>
      <c r="ACO2092" s="60"/>
      <c r="ACP2092" s="60"/>
      <c r="ACQ2092" s="60"/>
      <c r="ACR2092" s="60"/>
      <c r="ACS2092" s="60"/>
      <c r="ACT2092" s="60"/>
      <c r="ACU2092" s="60"/>
      <c r="ACV2092" s="60"/>
      <c r="ACW2092" s="60"/>
      <c r="ACX2092" s="60"/>
      <c r="ACY2092" s="60">
        <v>1.0108958125406799</v>
      </c>
      <c r="ACZ2092" s="60"/>
      <c r="ADA2092" s="60"/>
      <c r="ADB2092" s="60"/>
      <c r="ADC2092" s="60"/>
      <c r="ADD2092" s="60"/>
      <c r="ADE2092" s="60"/>
    </row>
    <row r="2093" spans="760:785" x14ac:dyDescent="0.25">
      <c r="ACF2093" s="60"/>
      <c r="ACG2093" s="60"/>
      <c r="ACH2093" s="60"/>
      <c r="ACI2093" s="60"/>
      <c r="ACJ2093" s="60"/>
      <c r="ACK2093" s="60"/>
      <c r="ACL2093" s="60"/>
      <c r="ACM2093" s="60"/>
      <c r="ACN2093" s="60"/>
      <c r="ACO2093" s="60"/>
      <c r="ACP2093" s="60"/>
      <c r="ACQ2093" s="60"/>
      <c r="ACR2093" s="60"/>
      <c r="ACS2093" s="60"/>
      <c r="ACT2093" s="60"/>
      <c r="ACU2093" s="60"/>
      <c r="ACV2093" s="60"/>
      <c r="ACW2093" s="60"/>
      <c r="ACX2093" s="60"/>
      <c r="ACY2093" s="60">
        <v>1.0108625447847199</v>
      </c>
      <c r="ACZ2093" s="60"/>
      <c r="ADA2093" s="60"/>
      <c r="ADB2093" s="60"/>
      <c r="ADC2093" s="60"/>
      <c r="ADD2093" s="60"/>
      <c r="ADE2093" s="60"/>
    </row>
    <row r="2094" spans="760:785" x14ac:dyDescent="0.25">
      <c r="ACF2094" s="60"/>
      <c r="ACG2094" s="60"/>
      <c r="ACH2094" s="60"/>
      <c r="ACI2094" s="60"/>
      <c r="ACJ2094" s="60"/>
      <c r="ACK2094" s="60"/>
      <c r="ACL2094" s="60"/>
      <c r="ACM2094" s="60"/>
      <c r="ACN2094" s="60"/>
      <c r="ACO2094" s="60"/>
      <c r="ACP2094" s="60"/>
      <c r="ACQ2094" s="60"/>
      <c r="ACR2094" s="60"/>
      <c r="ACS2094" s="60"/>
      <c r="ACT2094" s="60"/>
      <c r="ACU2094" s="60"/>
      <c r="ACV2094" s="60"/>
      <c r="ACW2094" s="60"/>
      <c r="ACX2094" s="60"/>
      <c r="ACY2094" s="60">
        <v>1.0108522584036299</v>
      </c>
      <c r="ACZ2094" s="60"/>
      <c r="ADA2094" s="60"/>
      <c r="ADB2094" s="60"/>
      <c r="ADC2094" s="60"/>
      <c r="ADD2094" s="60"/>
      <c r="ADE2094" s="60"/>
    </row>
    <row r="2095" spans="760:785" x14ac:dyDescent="0.25">
      <c r="ACF2095" s="60"/>
      <c r="ACG2095" s="60"/>
      <c r="ACH2095" s="60"/>
      <c r="ACI2095" s="60"/>
      <c r="ACJ2095" s="60"/>
      <c r="ACK2095" s="60"/>
      <c r="ACL2095" s="60"/>
      <c r="ACM2095" s="60"/>
      <c r="ACN2095" s="60"/>
      <c r="ACO2095" s="60"/>
      <c r="ACP2095" s="60"/>
      <c r="ACQ2095" s="60"/>
      <c r="ACR2095" s="60"/>
      <c r="ACS2095" s="60"/>
      <c r="ACT2095" s="60"/>
      <c r="ACU2095" s="60"/>
      <c r="ACV2095" s="60"/>
      <c r="ACW2095" s="60"/>
      <c r="ACX2095" s="60"/>
      <c r="ACY2095" s="60">
        <v>1.0107903535235201</v>
      </c>
      <c r="ACZ2095" s="60"/>
      <c r="ADA2095" s="60"/>
      <c r="ADB2095" s="60"/>
      <c r="ADC2095" s="60"/>
      <c r="ADD2095" s="60"/>
      <c r="ADE2095" s="60"/>
    </row>
    <row r="2096" spans="760:785" x14ac:dyDescent="0.25">
      <c r="ACF2096" s="60"/>
      <c r="ACG2096" s="60"/>
      <c r="ACH2096" s="60"/>
      <c r="ACI2096" s="60"/>
      <c r="ACJ2096" s="60"/>
      <c r="ACK2096" s="60"/>
      <c r="ACL2096" s="60"/>
      <c r="ACM2096" s="60"/>
      <c r="ACN2096" s="60"/>
      <c r="ACO2096" s="60"/>
      <c r="ACP2096" s="60"/>
      <c r="ACQ2096" s="60"/>
      <c r="ACR2096" s="60"/>
      <c r="ACS2096" s="60"/>
      <c r="ACT2096" s="60"/>
      <c r="ACU2096" s="60"/>
      <c r="ACV2096" s="60"/>
      <c r="ACW2096" s="60"/>
      <c r="ACX2096" s="60"/>
      <c r="ACY2096" s="60">
        <v>1.01066029023042</v>
      </c>
      <c r="ACZ2096" s="60"/>
      <c r="ADA2096" s="60"/>
      <c r="ADB2096" s="60"/>
      <c r="ADC2096" s="60"/>
      <c r="ADD2096" s="60"/>
      <c r="ADE2096" s="60"/>
    </row>
    <row r="2097" spans="760:785" x14ac:dyDescent="0.25">
      <c r="ACF2097" s="60"/>
      <c r="ACG2097" s="60"/>
      <c r="ACH2097" s="60"/>
      <c r="ACI2097" s="60"/>
      <c r="ACJ2097" s="60"/>
      <c r="ACK2097" s="60"/>
      <c r="ACL2097" s="60"/>
      <c r="ACM2097" s="60"/>
      <c r="ACN2097" s="60"/>
      <c r="ACO2097" s="60"/>
      <c r="ACP2097" s="60"/>
      <c r="ACQ2097" s="60"/>
      <c r="ACR2097" s="60"/>
      <c r="ACS2097" s="60"/>
      <c r="ACT2097" s="60"/>
      <c r="ACU2097" s="60"/>
      <c r="ACV2097" s="60"/>
      <c r="ACW2097" s="60"/>
      <c r="ACX2097" s="60"/>
      <c r="ACY2097" s="60">
        <v>1.0106149418149899</v>
      </c>
      <c r="ACZ2097" s="60"/>
      <c r="ADA2097" s="60"/>
      <c r="ADB2097" s="60"/>
      <c r="ADC2097" s="60"/>
      <c r="ADD2097" s="60"/>
      <c r="ADE2097" s="60"/>
    </row>
    <row r="2098" spans="760:785" x14ac:dyDescent="0.25">
      <c r="ACF2098" s="60"/>
      <c r="ACG2098" s="60"/>
      <c r="ACH2098" s="60"/>
      <c r="ACI2098" s="60"/>
      <c r="ACJ2098" s="60"/>
      <c r="ACK2098" s="60"/>
      <c r="ACL2098" s="60"/>
      <c r="ACM2098" s="60"/>
      <c r="ACN2098" s="60"/>
      <c r="ACO2098" s="60"/>
      <c r="ACP2098" s="60"/>
      <c r="ACQ2098" s="60"/>
      <c r="ACR2098" s="60"/>
      <c r="ACS2098" s="60"/>
      <c r="ACT2098" s="60"/>
      <c r="ACU2098" s="60"/>
      <c r="ACV2098" s="60"/>
      <c r="ACW2098" s="60"/>
      <c r="ACX2098" s="60"/>
      <c r="ACY2098" s="60">
        <v>1.0106060315983201</v>
      </c>
      <c r="ACZ2098" s="60"/>
      <c r="ADA2098" s="60"/>
      <c r="ADB2098" s="60"/>
      <c r="ADC2098" s="60"/>
      <c r="ADD2098" s="60"/>
      <c r="ADE2098" s="60"/>
    </row>
    <row r="2099" spans="760:785" x14ac:dyDescent="0.25">
      <c r="ACF2099" s="60"/>
      <c r="ACG2099" s="60"/>
      <c r="ACH2099" s="60"/>
      <c r="ACI2099" s="60"/>
      <c r="ACJ2099" s="60"/>
      <c r="ACK2099" s="60"/>
      <c r="ACL2099" s="60"/>
      <c r="ACM2099" s="60"/>
      <c r="ACN2099" s="60"/>
      <c r="ACO2099" s="60"/>
      <c r="ACP2099" s="60"/>
      <c r="ACQ2099" s="60"/>
      <c r="ACR2099" s="60"/>
      <c r="ACS2099" s="60"/>
      <c r="ACT2099" s="60"/>
      <c r="ACU2099" s="60"/>
      <c r="ACV2099" s="60"/>
      <c r="ACW2099" s="60"/>
      <c r="ACX2099" s="60"/>
      <c r="ACY2099" s="60">
        <v>1.0104534274125401</v>
      </c>
      <c r="ACZ2099" s="60"/>
      <c r="ADA2099" s="60"/>
      <c r="ADB2099" s="60"/>
      <c r="ADC2099" s="60"/>
      <c r="ADD2099" s="60"/>
      <c r="ADE2099" s="60"/>
    </row>
    <row r="2100" spans="760:785" x14ac:dyDescent="0.25">
      <c r="ACF2100" s="60"/>
      <c r="ACG2100" s="60"/>
      <c r="ACH2100" s="60"/>
      <c r="ACI2100" s="60"/>
      <c r="ACJ2100" s="60"/>
      <c r="ACK2100" s="60"/>
      <c r="ACL2100" s="60"/>
      <c r="ACM2100" s="60"/>
      <c r="ACN2100" s="60"/>
      <c r="ACO2100" s="60"/>
      <c r="ACP2100" s="60"/>
      <c r="ACQ2100" s="60"/>
      <c r="ACR2100" s="60"/>
      <c r="ACS2100" s="60"/>
      <c r="ACT2100" s="60"/>
      <c r="ACU2100" s="60"/>
      <c r="ACV2100" s="60"/>
      <c r="ACW2100" s="60"/>
      <c r="ACX2100" s="60"/>
      <c r="ACY2100" s="60">
        <v>1.01039138740431</v>
      </c>
      <c r="ACZ2100" s="60"/>
      <c r="ADA2100" s="60"/>
      <c r="ADB2100" s="60"/>
      <c r="ADC2100" s="60"/>
      <c r="ADD2100" s="60"/>
      <c r="ADE2100" s="60"/>
    </row>
    <row r="2101" spans="760:785" x14ac:dyDescent="0.25">
      <c r="ACF2101" s="60"/>
      <c r="ACG2101" s="60"/>
      <c r="ACH2101" s="60"/>
      <c r="ACI2101" s="60"/>
      <c r="ACJ2101" s="60"/>
      <c r="ACK2101" s="60"/>
      <c r="ACL2101" s="60"/>
      <c r="ACM2101" s="60"/>
      <c r="ACN2101" s="60"/>
      <c r="ACO2101" s="60"/>
      <c r="ACP2101" s="60"/>
      <c r="ACQ2101" s="60"/>
      <c r="ACR2101" s="60"/>
      <c r="ACS2101" s="60"/>
      <c r="ACT2101" s="60"/>
      <c r="ACU2101" s="60"/>
      <c r="ACV2101" s="60"/>
      <c r="ACW2101" s="60"/>
      <c r="ACX2101" s="60"/>
      <c r="ACY2101" s="60">
        <v>1.0102999494853899</v>
      </c>
      <c r="ACZ2101" s="60"/>
      <c r="ADA2101" s="60"/>
      <c r="ADB2101" s="60"/>
      <c r="ADC2101" s="60"/>
      <c r="ADD2101" s="60"/>
      <c r="ADE2101" s="60"/>
    </row>
    <row r="2102" spans="760:785" x14ac:dyDescent="0.25">
      <c r="ACF2102" s="60"/>
      <c r="ACG2102" s="60"/>
      <c r="ACH2102" s="60"/>
      <c r="ACI2102" s="60"/>
      <c r="ACJ2102" s="60"/>
      <c r="ACK2102" s="60"/>
      <c r="ACL2102" s="60"/>
      <c r="ACM2102" s="60"/>
      <c r="ACN2102" s="60"/>
      <c r="ACO2102" s="60"/>
      <c r="ACP2102" s="60"/>
      <c r="ACQ2102" s="60"/>
      <c r="ACR2102" s="60"/>
      <c r="ACS2102" s="60"/>
      <c r="ACT2102" s="60"/>
      <c r="ACU2102" s="60"/>
      <c r="ACV2102" s="60"/>
      <c r="ACW2102" s="60"/>
      <c r="ACX2102" s="60"/>
      <c r="ACY2102" s="60">
        <v>1.0102254893954601</v>
      </c>
      <c r="ACZ2102" s="60"/>
      <c r="ADA2102" s="60"/>
      <c r="ADB2102" s="60"/>
      <c r="ADC2102" s="60"/>
      <c r="ADD2102" s="60"/>
      <c r="ADE2102" s="60"/>
    </row>
    <row r="2103" spans="760:785" x14ac:dyDescent="0.25">
      <c r="ACF2103" s="60"/>
      <c r="ACG2103" s="60"/>
      <c r="ACH2103" s="60"/>
      <c r="ACI2103" s="60"/>
      <c r="ACJ2103" s="60"/>
      <c r="ACK2103" s="60"/>
      <c r="ACL2103" s="60"/>
      <c r="ACM2103" s="60"/>
      <c r="ACN2103" s="60"/>
      <c r="ACO2103" s="60"/>
      <c r="ACP2103" s="60"/>
      <c r="ACQ2103" s="60"/>
      <c r="ACR2103" s="60"/>
      <c r="ACS2103" s="60"/>
      <c r="ACT2103" s="60"/>
      <c r="ACU2103" s="60"/>
      <c r="ACV2103" s="60"/>
      <c r="ACW2103" s="60"/>
      <c r="ACX2103" s="60"/>
      <c r="ACY2103" s="60">
        <v>1.0101924894565899</v>
      </c>
      <c r="ACZ2103" s="60"/>
      <c r="ADA2103" s="60"/>
      <c r="ADB2103" s="60"/>
      <c r="ADC2103" s="60"/>
      <c r="ADD2103" s="60"/>
      <c r="ADE2103" s="60"/>
    </row>
    <row r="2104" spans="760:785" x14ac:dyDescent="0.25">
      <c r="ACF2104" s="60"/>
      <c r="ACG2104" s="60"/>
      <c r="ACH2104" s="60"/>
      <c r="ACI2104" s="60"/>
      <c r="ACJ2104" s="60"/>
      <c r="ACK2104" s="60"/>
      <c r="ACL2104" s="60"/>
      <c r="ACM2104" s="60"/>
      <c r="ACN2104" s="60"/>
      <c r="ACO2104" s="60"/>
      <c r="ACP2104" s="60"/>
      <c r="ACQ2104" s="60"/>
      <c r="ACR2104" s="60"/>
      <c r="ACS2104" s="60"/>
      <c r="ACT2104" s="60"/>
      <c r="ACU2104" s="60"/>
      <c r="ACV2104" s="60"/>
      <c r="ACW2104" s="60"/>
      <c r="ACX2104" s="60"/>
      <c r="ACY2104" s="60">
        <v>1.01016186023028</v>
      </c>
      <c r="ACZ2104" s="60"/>
      <c r="ADA2104" s="60"/>
      <c r="ADB2104" s="60"/>
      <c r="ADC2104" s="60"/>
      <c r="ADD2104" s="60"/>
      <c r="ADE2104" s="60"/>
    </row>
    <row r="2105" spans="760:785" x14ac:dyDescent="0.25">
      <c r="ACF2105" s="60"/>
      <c r="ACG2105" s="60"/>
      <c r="ACH2105" s="60"/>
      <c r="ACI2105" s="60"/>
      <c r="ACJ2105" s="60"/>
      <c r="ACK2105" s="60"/>
      <c r="ACL2105" s="60"/>
      <c r="ACM2105" s="60"/>
      <c r="ACN2105" s="60"/>
      <c r="ACO2105" s="60"/>
      <c r="ACP2105" s="60"/>
      <c r="ACQ2105" s="60"/>
      <c r="ACR2105" s="60"/>
      <c r="ACS2105" s="60"/>
      <c r="ACT2105" s="60"/>
      <c r="ACU2105" s="60"/>
      <c r="ACV2105" s="60"/>
      <c r="ACW2105" s="60"/>
      <c r="ACX2105" s="60"/>
      <c r="ACY2105" s="60">
        <v>1.0101050655864701</v>
      </c>
      <c r="ACZ2105" s="60"/>
      <c r="ADA2105" s="60"/>
      <c r="ADB2105" s="60"/>
      <c r="ADC2105" s="60"/>
      <c r="ADD2105" s="60"/>
      <c r="ADE2105" s="60"/>
    </row>
    <row r="2106" spans="760:785" x14ac:dyDescent="0.25">
      <c r="ACF2106" s="60"/>
      <c r="ACG2106" s="60"/>
      <c r="ACH2106" s="60"/>
      <c r="ACI2106" s="60"/>
      <c r="ACJ2106" s="60"/>
      <c r="ACK2106" s="60"/>
      <c r="ACL2106" s="60"/>
      <c r="ACM2106" s="60"/>
      <c r="ACN2106" s="60"/>
      <c r="ACO2106" s="60"/>
      <c r="ACP2106" s="60"/>
      <c r="ACQ2106" s="60"/>
      <c r="ACR2106" s="60"/>
      <c r="ACS2106" s="60"/>
      <c r="ACT2106" s="60"/>
      <c r="ACU2106" s="60"/>
      <c r="ACV2106" s="60"/>
      <c r="ACW2106" s="60"/>
      <c r="ACX2106" s="60"/>
      <c r="ACY2106" s="60">
        <v>1.0100979143317199</v>
      </c>
      <c r="ACZ2106" s="60"/>
      <c r="ADA2106" s="60"/>
      <c r="ADB2106" s="60"/>
      <c r="ADC2106" s="60"/>
      <c r="ADD2106" s="60"/>
      <c r="ADE2106" s="60"/>
    </row>
    <row r="2107" spans="760:785" x14ac:dyDescent="0.25">
      <c r="ACF2107" s="60"/>
      <c r="ACG2107" s="60"/>
      <c r="ACH2107" s="60"/>
      <c r="ACI2107" s="60"/>
      <c r="ACJ2107" s="60"/>
      <c r="ACK2107" s="60"/>
      <c r="ACL2107" s="60"/>
      <c r="ACM2107" s="60"/>
      <c r="ACN2107" s="60"/>
      <c r="ACO2107" s="60"/>
      <c r="ACP2107" s="60"/>
      <c r="ACQ2107" s="60"/>
      <c r="ACR2107" s="60"/>
      <c r="ACS2107" s="60"/>
      <c r="ACT2107" s="60"/>
      <c r="ACU2107" s="60"/>
      <c r="ACV2107" s="60"/>
      <c r="ACW2107" s="60"/>
      <c r="ACX2107" s="60"/>
      <c r="ACY2107" s="60">
        <v>1.0100803436435899</v>
      </c>
      <c r="ACZ2107" s="60"/>
      <c r="ADA2107" s="60"/>
      <c r="ADB2107" s="60"/>
      <c r="ADC2107" s="60"/>
      <c r="ADD2107" s="60"/>
      <c r="ADE2107" s="60"/>
    </row>
    <row r="2108" spans="760:785" x14ac:dyDescent="0.25">
      <c r="ACF2108" s="60"/>
      <c r="ACG2108" s="60"/>
      <c r="ACH2108" s="60"/>
      <c r="ACI2108" s="60"/>
      <c r="ACJ2108" s="60"/>
      <c r="ACK2108" s="60"/>
      <c r="ACL2108" s="60"/>
      <c r="ACM2108" s="60"/>
      <c r="ACN2108" s="60"/>
      <c r="ACO2108" s="60"/>
      <c r="ACP2108" s="60"/>
      <c r="ACQ2108" s="60"/>
      <c r="ACR2108" s="60"/>
      <c r="ACS2108" s="60"/>
      <c r="ACT2108" s="60"/>
      <c r="ACU2108" s="60"/>
      <c r="ACV2108" s="60"/>
      <c r="ACW2108" s="60"/>
      <c r="ACX2108" s="60"/>
      <c r="ACY2108" s="60">
        <v>1.0100741996261799</v>
      </c>
      <c r="ACZ2108" s="60"/>
      <c r="ADA2108" s="60"/>
      <c r="ADB2108" s="60"/>
      <c r="ADC2108" s="60"/>
      <c r="ADD2108" s="60"/>
      <c r="ADE2108" s="60"/>
    </row>
    <row r="2109" spans="760:785" x14ac:dyDescent="0.25">
      <c r="ACF2109" s="60"/>
      <c r="ACG2109" s="60"/>
      <c r="ACH2109" s="60"/>
      <c r="ACI2109" s="60"/>
      <c r="ACJ2109" s="60"/>
      <c r="ACK2109" s="60"/>
      <c r="ACL2109" s="60"/>
      <c r="ACM2109" s="60"/>
      <c r="ACN2109" s="60"/>
      <c r="ACO2109" s="60"/>
      <c r="ACP2109" s="60"/>
      <c r="ACQ2109" s="60"/>
      <c r="ACR2109" s="60"/>
      <c r="ACS2109" s="60"/>
      <c r="ACT2109" s="60"/>
      <c r="ACU2109" s="60"/>
      <c r="ACV2109" s="60"/>
      <c r="ACW2109" s="60"/>
      <c r="ACX2109" s="60"/>
      <c r="ACY2109" s="60">
        <v>1.01003723893369</v>
      </c>
      <c r="ACZ2109" s="60"/>
      <c r="ADA2109" s="60"/>
      <c r="ADB2109" s="60"/>
      <c r="ADC2109" s="60"/>
      <c r="ADD2109" s="60"/>
      <c r="ADE2109" s="60"/>
    </row>
    <row r="2110" spans="760:785" x14ac:dyDescent="0.25">
      <c r="ACF2110" s="60"/>
      <c r="ACG2110" s="60"/>
      <c r="ACH2110" s="60"/>
      <c r="ACI2110" s="60"/>
      <c r="ACJ2110" s="60"/>
      <c r="ACK2110" s="60"/>
      <c r="ACL2110" s="60"/>
      <c r="ACM2110" s="60"/>
      <c r="ACN2110" s="60"/>
      <c r="ACO2110" s="60"/>
      <c r="ACP2110" s="60"/>
      <c r="ACQ2110" s="60"/>
      <c r="ACR2110" s="60"/>
      <c r="ACS2110" s="60"/>
      <c r="ACT2110" s="60"/>
      <c r="ACU2110" s="60"/>
      <c r="ACV2110" s="60"/>
      <c r="ACW2110" s="60"/>
      <c r="ACX2110" s="60"/>
      <c r="ACY2110" s="60">
        <v>1.01003540552617</v>
      </c>
      <c r="ACZ2110" s="60"/>
      <c r="ADA2110" s="60"/>
      <c r="ADB2110" s="60"/>
      <c r="ADC2110" s="60"/>
      <c r="ADD2110" s="60"/>
      <c r="ADE2110" s="60"/>
    </row>
    <row r="2111" spans="760:785" x14ac:dyDescent="0.25">
      <c r="ACF2111" s="60"/>
      <c r="ACG2111" s="60"/>
      <c r="ACH2111" s="60"/>
      <c r="ACI2111" s="60"/>
      <c r="ACJ2111" s="60"/>
      <c r="ACK2111" s="60"/>
      <c r="ACL2111" s="60"/>
      <c r="ACM2111" s="60"/>
      <c r="ACN2111" s="60"/>
      <c r="ACO2111" s="60"/>
      <c r="ACP2111" s="60"/>
      <c r="ACQ2111" s="60"/>
      <c r="ACR2111" s="60"/>
      <c r="ACS2111" s="60"/>
      <c r="ACT2111" s="60"/>
      <c r="ACU2111" s="60"/>
      <c r="ACV2111" s="60"/>
      <c r="ACW2111" s="60"/>
      <c r="ACX2111" s="60"/>
      <c r="ACY2111" s="60">
        <v>1.0100022325965201</v>
      </c>
      <c r="ACZ2111" s="60"/>
      <c r="ADA2111" s="60"/>
      <c r="ADB2111" s="60"/>
      <c r="ADC2111" s="60"/>
      <c r="ADD2111" s="60"/>
      <c r="ADE2111" s="60"/>
    </row>
    <row r="2112" spans="760:785" x14ac:dyDescent="0.25">
      <c r="ACF2112" s="60"/>
      <c r="ACG2112" s="60"/>
      <c r="ACH2112" s="60"/>
      <c r="ACI2112" s="60"/>
      <c r="ACJ2112" s="60"/>
      <c r="ACK2112" s="60"/>
      <c r="ACL2112" s="60"/>
      <c r="ACM2112" s="60"/>
      <c r="ACN2112" s="60"/>
      <c r="ACO2112" s="60"/>
      <c r="ACP2112" s="60"/>
      <c r="ACQ2112" s="60"/>
      <c r="ACR2112" s="60"/>
      <c r="ACS2112" s="60"/>
      <c r="ACT2112" s="60"/>
      <c r="ACU2112" s="60"/>
      <c r="ACV2112" s="60"/>
      <c r="ACW2112" s="60"/>
      <c r="ACX2112" s="60"/>
      <c r="ACY2112" s="60">
        <v>1.0099106531831901</v>
      </c>
      <c r="ACZ2112" s="60"/>
      <c r="ADA2112" s="60"/>
      <c r="ADB2112" s="60"/>
      <c r="ADC2112" s="60"/>
      <c r="ADD2112" s="60"/>
      <c r="ADE2112" s="60"/>
    </row>
    <row r="2113" spans="760:785" x14ac:dyDescent="0.25">
      <c r="ACF2113" s="60"/>
      <c r="ACG2113" s="60"/>
      <c r="ACH2113" s="60"/>
      <c r="ACI2113" s="60"/>
      <c r="ACJ2113" s="60"/>
      <c r="ACK2113" s="60"/>
      <c r="ACL2113" s="60"/>
      <c r="ACM2113" s="60"/>
      <c r="ACN2113" s="60"/>
      <c r="ACO2113" s="60"/>
      <c r="ACP2113" s="60"/>
      <c r="ACQ2113" s="60"/>
      <c r="ACR2113" s="60"/>
      <c r="ACS2113" s="60"/>
      <c r="ACT2113" s="60"/>
      <c r="ACU2113" s="60"/>
      <c r="ACV2113" s="60"/>
      <c r="ACW2113" s="60"/>
      <c r="ACX2113" s="60"/>
      <c r="ACY2113" s="60">
        <v>1.0099072507744</v>
      </c>
      <c r="ACZ2113" s="60"/>
      <c r="ADA2113" s="60"/>
      <c r="ADB2113" s="60"/>
      <c r="ADC2113" s="60"/>
      <c r="ADD2113" s="60"/>
      <c r="ADE2113" s="60"/>
    </row>
    <row r="2114" spans="760:785" x14ac:dyDescent="0.25">
      <c r="ACF2114" s="60"/>
      <c r="ACG2114" s="60"/>
      <c r="ACH2114" s="60"/>
      <c r="ACI2114" s="60"/>
      <c r="ACJ2114" s="60"/>
      <c r="ACK2114" s="60"/>
      <c r="ACL2114" s="60"/>
      <c r="ACM2114" s="60"/>
      <c r="ACN2114" s="60"/>
      <c r="ACO2114" s="60"/>
      <c r="ACP2114" s="60"/>
      <c r="ACQ2114" s="60"/>
      <c r="ACR2114" s="60"/>
      <c r="ACS2114" s="60"/>
      <c r="ACT2114" s="60"/>
      <c r="ACU2114" s="60"/>
      <c r="ACV2114" s="60"/>
      <c r="ACW2114" s="60"/>
      <c r="ACX2114" s="60"/>
      <c r="ACY2114" s="60">
        <v>1.00982290747479</v>
      </c>
      <c r="ACZ2114" s="60"/>
      <c r="ADA2114" s="60"/>
      <c r="ADB2114" s="60"/>
      <c r="ADC2114" s="60"/>
      <c r="ADD2114" s="60"/>
      <c r="ADE2114" s="60"/>
    </row>
    <row r="2115" spans="760:785" x14ac:dyDescent="0.25">
      <c r="ACF2115" s="60"/>
      <c r="ACG2115" s="60"/>
      <c r="ACH2115" s="60"/>
      <c r="ACI2115" s="60"/>
      <c r="ACJ2115" s="60"/>
      <c r="ACK2115" s="60"/>
      <c r="ACL2115" s="60"/>
      <c r="ACM2115" s="60"/>
      <c r="ACN2115" s="60"/>
      <c r="ACO2115" s="60"/>
      <c r="ACP2115" s="60"/>
      <c r="ACQ2115" s="60"/>
      <c r="ACR2115" s="60"/>
      <c r="ACS2115" s="60"/>
      <c r="ACT2115" s="60"/>
      <c r="ACU2115" s="60"/>
      <c r="ACV2115" s="60"/>
      <c r="ACW2115" s="60"/>
      <c r="ACX2115" s="60"/>
      <c r="ACY2115" s="60">
        <v>1.0098205165654</v>
      </c>
      <c r="ACZ2115" s="60"/>
      <c r="ADA2115" s="60"/>
      <c r="ADB2115" s="60"/>
      <c r="ADC2115" s="60"/>
      <c r="ADD2115" s="60"/>
      <c r="ADE2115" s="60"/>
    </row>
    <row r="2116" spans="760:785" x14ac:dyDescent="0.25">
      <c r="ACF2116" s="60"/>
      <c r="ACG2116" s="60"/>
      <c r="ACH2116" s="60"/>
      <c r="ACI2116" s="60"/>
      <c r="ACJ2116" s="60"/>
      <c r="ACK2116" s="60"/>
      <c r="ACL2116" s="60"/>
      <c r="ACM2116" s="60"/>
      <c r="ACN2116" s="60"/>
      <c r="ACO2116" s="60"/>
      <c r="ACP2116" s="60"/>
      <c r="ACQ2116" s="60"/>
      <c r="ACR2116" s="60"/>
      <c r="ACS2116" s="60"/>
      <c r="ACT2116" s="60"/>
      <c r="ACU2116" s="60"/>
      <c r="ACV2116" s="60"/>
      <c r="ACW2116" s="60"/>
      <c r="ACX2116" s="60"/>
      <c r="ACY2116" s="60">
        <v>1.0097955652411299</v>
      </c>
      <c r="ACZ2116" s="60"/>
      <c r="ADA2116" s="60"/>
      <c r="ADB2116" s="60"/>
      <c r="ADC2116" s="60"/>
      <c r="ADD2116" s="60"/>
      <c r="ADE2116" s="60"/>
    </row>
    <row r="2117" spans="760:785" x14ac:dyDescent="0.25">
      <c r="ACF2117" s="60"/>
      <c r="ACG2117" s="60"/>
      <c r="ACH2117" s="60"/>
      <c r="ACI2117" s="60"/>
      <c r="ACJ2117" s="60"/>
      <c r="ACK2117" s="60"/>
      <c r="ACL2117" s="60"/>
      <c r="ACM2117" s="60"/>
      <c r="ACN2117" s="60"/>
      <c r="ACO2117" s="60"/>
      <c r="ACP2117" s="60"/>
      <c r="ACQ2117" s="60"/>
      <c r="ACR2117" s="60"/>
      <c r="ACS2117" s="60"/>
      <c r="ACT2117" s="60"/>
      <c r="ACU2117" s="60"/>
      <c r="ACV2117" s="60"/>
      <c r="ACW2117" s="60"/>
      <c r="ACX2117" s="60"/>
      <c r="ACY2117" s="60">
        <v>1.0097359918895701</v>
      </c>
      <c r="ACZ2117" s="60"/>
      <c r="ADA2117" s="60"/>
      <c r="ADB2117" s="60"/>
      <c r="ADC2117" s="60"/>
      <c r="ADD2117" s="60"/>
      <c r="ADE2117" s="60"/>
    </row>
    <row r="2118" spans="760:785" x14ac:dyDescent="0.25">
      <c r="ACF2118" s="60"/>
      <c r="ACG2118" s="60"/>
      <c r="ACH2118" s="60"/>
      <c r="ACI2118" s="60"/>
      <c r="ACJ2118" s="60"/>
      <c r="ACK2118" s="60"/>
      <c r="ACL2118" s="60"/>
      <c r="ACM2118" s="60"/>
      <c r="ACN2118" s="60"/>
      <c r="ACO2118" s="60"/>
      <c r="ACP2118" s="60"/>
      <c r="ACQ2118" s="60"/>
      <c r="ACR2118" s="60"/>
      <c r="ACS2118" s="60"/>
      <c r="ACT2118" s="60"/>
      <c r="ACU2118" s="60"/>
      <c r="ACV2118" s="60"/>
      <c r="ACW2118" s="60"/>
      <c r="ACX2118" s="60"/>
      <c r="ACY2118" s="60">
        <v>1.0097008737745301</v>
      </c>
      <c r="ACZ2118" s="60"/>
      <c r="ADA2118" s="60"/>
      <c r="ADB2118" s="60"/>
      <c r="ADC2118" s="60"/>
      <c r="ADD2118" s="60"/>
      <c r="ADE2118" s="60"/>
    </row>
    <row r="2119" spans="760:785" x14ac:dyDescent="0.25">
      <c r="ACF2119" s="60"/>
      <c r="ACG2119" s="60"/>
      <c r="ACH2119" s="60"/>
      <c r="ACI2119" s="60"/>
      <c r="ACJ2119" s="60"/>
      <c r="ACK2119" s="60"/>
      <c r="ACL2119" s="60"/>
      <c r="ACM2119" s="60"/>
      <c r="ACN2119" s="60"/>
      <c r="ACO2119" s="60"/>
      <c r="ACP2119" s="60"/>
      <c r="ACQ2119" s="60"/>
      <c r="ACR2119" s="60"/>
      <c r="ACS2119" s="60"/>
      <c r="ACT2119" s="60"/>
      <c r="ACU2119" s="60"/>
      <c r="ACV2119" s="60"/>
      <c r="ACW2119" s="60"/>
      <c r="ACX2119" s="60"/>
      <c r="ACY2119" s="60">
        <v>1.00960493432335</v>
      </c>
      <c r="ACZ2119" s="60"/>
      <c r="ADA2119" s="60"/>
      <c r="ADB2119" s="60"/>
      <c r="ADC2119" s="60"/>
      <c r="ADD2119" s="60"/>
      <c r="ADE2119" s="60"/>
    </row>
    <row r="2120" spans="760:785" x14ac:dyDescent="0.25">
      <c r="ACF2120" s="60"/>
      <c r="ACG2120" s="60"/>
      <c r="ACH2120" s="60"/>
      <c r="ACI2120" s="60"/>
      <c r="ACJ2120" s="60"/>
      <c r="ACK2120" s="60"/>
      <c r="ACL2120" s="60"/>
      <c r="ACM2120" s="60"/>
      <c r="ACN2120" s="60"/>
      <c r="ACO2120" s="60"/>
      <c r="ACP2120" s="60"/>
      <c r="ACQ2120" s="60"/>
      <c r="ACR2120" s="60"/>
      <c r="ACS2120" s="60"/>
      <c r="ACT2120" s="60"/>
      <c r="ACU2120" s="60"/>
      <c r="ACV2120" s="60"/>
      <c r="ACW2120" s="60"/>
      <c r="ACX2120" s="60"/>
      <c r="ACY2120" s="60">
        <v>1.0095902573018301</v>
      </c>
      <c r="ACZ2120" s="60"/>
      <c r="ADA2120" s="60"/>
      <c r="ADB2120" s="60"/>
      <c r="ADC2120" s="60"/>
      <c r="ADD2120" s="60"/>
      <c r="ADE2120" s="60"/>
    </row>
    <row r="2121" spans="760:785" x14ac:dyDescent="0.25">
      <c r="ACF2121" s="60"/>
      <c r="ACG2121" s="60"/>
      <c r="ACH2121" s="60"/>
      <c r="ACI2121" s="60"/>
      <c r="ACJ2121" s="60"/>
      <c r="ACK2121" s="60"/>
      <c r="ACL2121" s="60"/>
      <c r="ACM2121" s="60"/>
      <c r="ACN2121" s="60"/>
      <c r="ACO2121" s="60"/>
      <c r="ACP2121" s="60"/>
      <c r="ACQ2121" s="60"/>
      <c r="ACR2121" s="60"/>
      <c r="ACS2121" s="60"/>
      <c r="ACT2121" s="60"/>
      <c r="ACU2121" s="60"/>
      <c r="ACV2121" s="60"/>
      <c r="ACW2121" s="60"/>
      <c r="ACX2121" s="60"/>
      <c r="ACY2121" s="60">
        <v>1.0094453042845699</v>
      </c>
      <c r="ACZ2121" s="60"/>
      <c r="ADA2121" s="60"/>
      <c r="ADB2121" s="60"/>
      <c r="ADC2121" s="60"/>
      <c r="ADD2121" s="60"/>
      <c r="ADE2121" s="60"/>
    </row>
    <row r="2122" spans="760:785" x14ac:dyDescent="0.25">
      <c r="ACF2122" s="60"/>
      <c r="ACG2122" s="60"/>
      <c r="ACH2122" s="60"/>
      <c r="ACI2122" s="60"/>
      <c r="ACJ2122" s="60"/>
      <c r="ACK2122" s="60"/>
      <c r="ACL2122" s="60"/>
      <c r="ACM2122" s="60"/>
      <c r="ACN2122" s="60"/>
      <c r="ACO2122" s="60"/>
      <c r="ACP2122" s="60"/>
      <c r="ACQ2122" s="60"/>
      <c r="ACR2122" s="60"/>
      <c r="ACS2122" s="60"/>
      <c r="ACT2122" s="60"/>
      <c r="ACU2122" s="60"/>
      <c r="ACV2122" s="60"/>
      <c r="ACW2122" s="60"/>
      <c r="ACX2122" s="60"/>
      <c r="ACY2122" s="60">
        <v>1.0094446194360001</v>
      </c>
      <c r="ACZ2122" s="60"/>
      <c r="ADA2122" s="60"/>
      <c r="ADB2122" s="60"/>
      <c r="ADC2122" s="60"/>
      <c r="ADD2122" s="60"/>
      <c r="ADE2122" s="60"/>
    </row>
    <row r="2123" spans="760:785" x14ac:dyDescent="0.25">
      <c r="ACF2123" s="60"/>
      <c r="ACG2123" s="60"/>
      <c r="ACH2123" s="60"/>
      <c r="ACI2123" s="60"/>
      <c r="ACJ2123" s="60"/>
      <c r="ACK2123" s="60"/>
      <c r="ACL2123" s="60"/>
      <c r="ACM2123" s="60"/>
      <c r="ACN2123" s="60"/>
      <c r="ACO2123" s="60"/>
      <c r="ACP2123" s="60"/>
      <c r="ACQ2123" s="60"/>
      <c r="ACR2123" s="60"/>
      <c r="ACS2123" s="60"/>
      <c r="ACT2123" s="60"/>
      <c r="ACU2123" s="60"/>
      <c r="ACV2123" s="60"/>
      <c r="ACW2123" s="60"/>
      <c r="ACX2123" s="60"/>
      <c r="ACY2123" s="60">
        <v>1.0094202166087201</v>
      </c>
      <c r="ACZ2123" s="60"/>
      <c r="ADA2123" s="60"/>
      <c r="ADB2123" s="60"/>
      <c r="ADC2123" s="60"/>
      <c r="ADD2123" s="60"/>
      <c r="ADE2123" s="60"/>
    </row>
    <row r="2124" spans="760:785" x14ac:dyDescent="0.25">
      <c r="ACF2124" s="60"/>
      <c r="ACG2124" s="60"/>
      <c r="ACH2124" s="60"/>
      <c r="ACI2124" s="60"/>
      <c r="ACJ2124" s="60"/>
      <c r="ACK2124" s="60"/>
      <c r="ACL2124" s="60"/>
      <c r="ACM2124" s="60"/>
      <c r="ACN2124" s="60"/>
      <c r="ACO2124" s="60"/>
      <c r="ACP2124" s="60"/>
      <c r="ACQ2124" s="60"/>
      <c r="ACR2124" s="60"/>
      <c r="ACS2124" s="60"/>
      <c r="ACT2124" s="60"/>
      <c r="ACU2124" s="60"/>
      <c r="ACV2124" s="60"/>
      <c r="ACW2124" s="60"/>
      <c r="ACX2124" s="60"/>
      <c r="ACY2124" s="60">
        <v>1.00937536654312</v>
      </c>
      <c r="ACZ2124" s="60"/>
      <c r="ADA2124" s="60"/>
      <c r="ADB2124" s="60"/>
      <c r="ADC2124" s="60"/>
      <c r="ADD2124" s="60"/>
      <c r="ADE2124" s="60"/>
    </row>
    <row r="2125" spans="760:785" x14ac:dyDescent="0.25">
      <c r="ACF2125" s="60"/>
      <c r="ACG2125" s="60"/>
      <c r="ACH2125" s="60"/>
      <c r="ACI2125" s="60"/>
      <c r="ACJ2125" s="60"/>
      <c r="ACK2125" s="60"/>
      <c r="ACL2125" s="60"/>
      <c r="ACM2125" s="60"/>
      <c r="ACN2125" s="60"/>
      <c r="ACO2125" s="60"/>
      <c r="ACP2125" s="60"/>
      <c r="ACQ2125" s="60"/>
      <c r="ACR2125" s="60"/>
      <c r="ACS2125" s="60"/>
      <c r="ACT2125" s="60"/>
      <c r="ACU2125" s="60"/>
      <c r="ACV2125" s="60"/>
      <c r="ACW2125" s="60"/>
      <c r="ACX2125" s="60"/>
      <c r="ACY2125" s="60">
        <v>1.00937141355116</v>
      </c>
      <c r="ACZ2125" s="60"/>
      <c r="ADA2125" s="60"/>
      <c r="ADB2125" s="60"/>
      <c r="ADC2125" s="60"/>
      <c r="ADD2125" s="60"/>
      <c r="ADE2125" s="60"/>
    </row>
    <row r="2126" spans="760:785" x14ac:dyDescent="0.25">
      <c r="ACF2126" s="60"/>
      <c r="ACG2126" s="60"/>
      <c r="ACH2126" s="60"/>
      <c r="ACI2126" s="60"/>
      <c r="ACJ2126" s="60"/>
      <c r="ACK2126" s="60"/>
      <c r="ACL2126" s="60"/>
      <c r="ACM2126" s="60"/>
      <c r="ACN2126" s="60"/>
      <c r="ACO2126" s="60"/>
      <c r="ACP2126" s="60"/>
      <c r="ACQ2126" s="60"/>
      <c r="ACR2126" s="60"/>
      <c r="ACS2126" s="60"/>
      <c r="ACT2126" s="60"/>
      <c r="ACU2126" s="60"/>
      <c r="ACV2126" s="60"/>
      <c r="ACW2126" s="60"/>
      <c r="ACX2126" s="60"/>
      <c r="ACY2126" s="60">
        <v>1.00930889853085</v>
      </c>
      <c r="ACZ2126" s="60"/>
      <c r="ADA2126" s="60"/>
      <c r="ADB2126" s="60"/>
      <c r="ADC2126" s="60"/>
      <c r="ADD2126" s="60"/>
      <c r="ADE2126" s="60"/>
    </row>
    <row r="2127" spans="760:785" x14ac:dyDescent="0.25">
      <c r="ACF2127" s="60"/>
      <c r="ACG2127" s="60"/>
      <c r="ACH2127" s="60"/>
      <c r="ACI2127" s="60"/>
      <c r="ACJ2127" s="60"/>
      <c r="ACK2127" s="60"/>
      <c r="ACL2127" s="60"/>
      <c r="ACM2127" s="60"/>
      <c r="ACN2127" s="60"/>
      <c r="ACO2127" s="60"/>
      <c r="ACP2127" s="60"/>
      <c r="ACQ2127" s="60"/>
      <c r="ACR2127" s="60"/>
      <c r="ACS2127" s="60"/>
      <c r="ACT2127" s="60"/>
      <c r="ACU2127" s="60"/>
      <c r="ACV2127" s="60"/>
      <c r="ACW2127" s="60"/>
      <c r="ACX2127" s="60"/>
      <c r="ACY2127" s="60">
        <v>1.009265651143</v>
      </c>
      <c r="ACZ2127" s="60"/>
      <c r="ADA2127" s="60"/>
      <c r="ADB2127" s="60"/>
      <c r="ADC2127" s="60"/>
      <c r="ADD2127" s="60"/>
      <c r="ADE2127" s="60"/>
    </row>
    <row r="2128" spans="760:785" x14ac:dyDescent="0.25">
      <c r="ACF2128" s="60"/>
      <c r="ACG2128" s="60"/>
      <c r="ACH2128" s="60"/>
      <c r="ACI2128" s="60"/>
      <c r="ACJ2128" s="60"/>
      <c r="ACK2128" s="60"/>
      <c r="ACL2128" s="60"/>
      <c r="ACM2128" s="60"/>
      <c r="ACN2128" s="60"/>
      <c r="ACO2128" s="60"/>
      <c r="ACP2128" s="60"/>
      <c r="ACQ2128" s="60"/>
      <c r="ACR2128" s="60"/>
      <c r="ACS2128" s="60"/>
      <c r="ACT2128" s="60"/>
      <c r="ACU2128" s="60"/>
      <c r="ACV2128" s="60"/>
      <c r="ACW2128" s="60"/>
      <c r="ACX2128" s="60"/>
      <c r="ACY2128" s="60">
        <v>1.0092646708833799</v>
      </c>
      <c r="ACZ2128" s="60"/>
      <c r="ADA2128" s="60"/>
      <c r="ADB2128" s="60"/>
      <c r="ADC2128" s="60"/>
      <c r="ADD2128" s="60"/>
      <c r="ADE2128" s="60"/>
    </row>
    <row r="2129" spans="760:785" x14ac:dyDescent="0.25">
      <c r="ACF2129" s="60"/>
      <c r="ACG2129" s="60"/>
      <c r="ACH2129" s="60"/>
      <c r="ACI2129" s="60"/>
      <c r="ACJ2129" s="60"/>
      <c r="ACK2129" s="60"/>
      <c r="ACL2129" s="60"/>
      <c r="ACM2129" s="60"/>
      <c r="ACN2129" s="60"/>
      <c r="ACO2129" s="60"/>
      <c r="ACP2129" s="60"/>
      <c r="ACQ2129" s="60"/>
      <c r="ACR2129" s="60"/>
      <c r="ACS2129" s="60"/>
      <c r="ACT2129" s="60"/>
      <c r="ACU2129" s="60"/>
      <c r="ACV2129" s="60"/>
      <c r="ACW2129" s="60"/>
      <c r="ACX2129" s="60"/>
      <c r="ACY2129" s="60">
        <v>1.00921208339305</v>
      </c>
      <c r="ACZ2129" s="60"/>
      <c r="ADA2129" s="60"/>
      <c r="ADB2129" s="60"/>
      <c r="ADC2129" s="60"/>
      <c r="ADD2129" s="60"/>
      <c r="ADE2129" s="60"/>
    </row>
    <row r="2130" spans="760:785" x14ac:dyDescent="0.25">
      <c r="ACF2130" s="60"/>
      <c r="ACG2130" s="60"/>
      <c r="ACH2130" s="60"/>
      <c r="ACI2130" s="60"/>
      <c r="ACJ2130" s="60"/>
      <c r="ACK2130" s="60"/>
      <c r="ACL2130" s="60"/>
      <c r="ACM2130" s="60"/>
      <c r="ACN2130" s="60"/>
      <c r="ACO2130" s="60"/>
      <c r="ACP2130" s="60"/>
      <c r="ACQ2130" s="60"/>
      <c r="ACR2130" s="60"/>
      <c r="ACS2130" s="60"/>
      <c r="ACT2130" s="60"/>
      <c r="ACU2130" s="60"/>
      <c r="ACV2130" s="60"/>
      <c r="ACW2130" s="60"/>
      <c r="ACX2130" s="60"/>
      <c r="ACY2130" s="60">
        <v>1.0091370140292499</v>
      </c>
      <c r="ACZ2130" s="60"/>
      <c r="ADA2130" s="60"/>
      <c r="ADB2130" s="60"/>
      <c r="ADC2130" s="60"/>
      <c r="ADD2130" s="60"/>
      <c r="ADE2130" s="60"/>
    </row>
    <row r="2131" spans="760:785" x14ac:dyDescent="0.25">
      <c r="ACF2131" s="60"/>
      <c r="ACG2131" s="60"/>
      <c r="ACH2131" s="60"/>
      <c r="ACI2131" s="60"/>
      <c r="ACJ2131" s="60"/>
      <c r="ACK2131" s="60"/>
      <c r="ACL2131" s="60"/>
      <c r="ACM2131" s="60"/>
      <c r="ACN2131" s="60"/>
      <c r="ACO2131" s="60"/>
      <c r="ACP2131" s="60"/>
      <c r="ACQ2131" s="60"/>
      <c r="ACR2131" s="60"/>
      <c r="ACS2131" s="60"/>
      <c r="ACT2131" s="60"/>
      <c r="ACU2131" s="60"/>
      <c r="ACV2131" s="60"/>
      <c r="ACW2131" s="60"/>
      <c r="ACX2131" s="60"/>
      <c r="ACY2131" s="60">
        <v>1.00913000750111</v>
      </c>
      <c r="ACZ2131" s="60"/>
      <c r="ADA2131" s="60"/>
      <c r="ADB2131" s="60"/>
      <c r="ADC2131" s="60"/>
      <c r="ADD2131" s="60"/>
      <c r="ADE2131" s="60"/>
    </row>
    <row r="2132" spans="760:785" x14ac:dyDescent="0.25">
      <c r="ACF2132" s="60"/>
      <c r="ACG2132" s="60"/>
      <c r="ACH2132" s="60"/>
      <c r="ACI2132" s="60"/>
      <c r="ACJ2132" s="60"/>
      <c r="ACK2132" s="60"/>
      <c r="ACL2132" s="60"/>
      <c r="ACM2132" s="60"/>
      <c r="ACN2132" s="60"/>
      <c r="ACO2132" s="60"/>
      <c r="ACP2132" s="60"/>
      <c r="ACQ2132" s="60"/>
      <c r="ACR2132" s="60"/>
      <c r="ACS2132" s="60"/>
      <c r="ACT2132" s="60"/>
      <c r="ACU2132" s="60"/>
      <c r="ACV2132" s="60"/>
      <c r="ACW2132" s="60"/>
      <c r="ACX2132" s="60"/>
      <c r="ACY2132" s="60">
        <v>1.00908793256331</v>
      </c>
      <c r="ACZ2132" s="60"/>
      <c r="ADA2132" s="60"/>
      <c r="ADB2132" s="60"/>
      <c r="ADC2132" s="60"/>
      <c r="ADD2132" s="60"/>
      <c r="ADE2132" s="60"/>
    </row>
    <row r="2133" spans="760:785" x14ac:dyDescent="0.25">
      <c r="ACF2133" s="60"/>
      <c r="ACG2133" s="60"/>
      <c r="ACH2133" s="60"/>
      <c r="ACI2133" s="60"/>
      <c r="ACJ2133" s="60"/>
      <c r="ACK2133" s="60"/>
      <c r="ACL2133" s="60"/>
      <c r="ACM2133" s="60"/>
      <c r="ACN2133" s="60"/>
      <c r="ACO2133" s="60"/>
      <c r="ACP2133" s="60"/>
      <c r="ACQ2133" s="60"/>
      <c r="ACR2133" s="60"/>
      <c r="ACS2133" s="60"/>
      <c r="ACT2133" s="60"/>
      <c r="ACU2133" s="60"/>
      <c r="ACV2133" s="60"/>
      <c r="ACW2133" s="60"/>
      <c r="ACX2133" s="60"/>
      <c r="ACY2133" s="60">
        <v>1.00908156112909</v>
      </c>
      <c r="ACZ2133" s="60"/>
      <c r="ADA2133" s="60"/>
      <c r="ADB2133" s="60"/>
      <c r="ADC2133" s="60"/>
      <c r="ADD2133" s="60"/>
      <c r="ADE2133" s="60"/>
    </row>
    <row r="2134" spans="760:785" x14ac:dyDescent="0.25">
      <c r="ACF2134" s="60"/>
      <c r="ACG2134" s="60"/>
      <c r="ACH2134" s="60"/>
      <c r="ACI2134" s="60"/>
      <c r="ACJ2134" s="60"/>
      <c r="ACK2134" s="60"/>
      <c r="ACL2134" s="60"/>
      <c r="ACM2134" s="60"/>
      <c r="ACN2134" s="60"/>
      <c r="ACO2134" s="60"/>
      <c r="ACP2134" s="60"/>
      <c r="ACQ2134" s="60"/>
      <c r="ACR2134" s="60"/>
      <c r="ACS2134" s="60"/>
      <c r="ACT2134" s="60"/>
      <c r="ACU2134" s="60"/>
      <c r="ACV2134" s="60"/>
      <c r="ACW2134" s="60"/>
      <c r="ACX2134" s="60"/>
      <c r="ACY2134" s="60">
        <v>1.0090787557619101</v>
      </c>
      <c r="ACZ2134" s="60"/>
      <c r="ADA2134" s="60"/>
      <c r="ADB2134" s="60"/>
      <c r="ADC2134" s="60"/>
      <c r="ADD2134" s="60"/>
      <c r="ADE2134" s="60"/>
    </row>
    <row r="2135" spans="760:785" x14ac:dyDescent="0.25">
      <c r="ACF2135" s="60"/>
      <c r="ACG2135" s="60"/>
      <c r="ACH2135" s="60"/>
      <c r="ACI2135" s="60"/>
      <c r="ACJ2135" s="60"/>
      <c r="ACK2135" s="60"/>
      <c r="ACL2135" s="60"/>
      <c r="ACM2135" s="60"/>
      <c r="ACN2135" s="60"/>
      <c r="ACO2135" s="60"/>
      <c r="ACP2135" s="60"/>
      <c r="ACQ2135" s="60"/>
      <c r="ACR2135" s="60"/>
      <c r="ACS2135" s="60"/>
      <c r="ACT2135" s="60"/>
      <c r="ACU2135" s="60"/>
      <c r="ACV2135" s="60"/>
      <c r="ACW2135" s="60"/>
      <c r="ACX2135" s="60"/>
      <c r="ACY2135" s="60">
        <v>1.00900222946205</v>
      </c>
      <c r="ACZ2135" s="60"/>
      <c r="ADA2135" s="60"/>
      <c r="ADB2135" s="60"/>
      <c r="ADC2135" s="60"/>
      <c r="ADD2135" s="60"/>
      <c r="ADE2135" s="60"/>
    </row>
    <row r="2136" spans="760:785" x14ac:dyDescent="0.25">
      <c r="ACF2136" s="60"/>
      <c r="ACG2136" s="60"/>
      <c r="ACH2136" s="60"/>
      <c r="ACI2136" s="60"/>
      <c r="ACJ2136" s="60"/>
      <c r="ACK2136" s="60"/>
      <c r="ACL2136" s="60"/>
      <c r="ACM2136" s="60"/>
      <c r="ACN2136" s="60"/>
      <c r="ACO2136" s="60"/>
      <c r="ACP2136" s="60"/>
      <c r="ACQ2136" s="60"/>
      <c r="ACR2136" s="60"/>
      <c r="ACS2136" s="60"/>
      <c r="ACT2136" s="60"/>
      <c r="ACU2136" s="60"/>
      <c r="ACV2136" s="60"/>
      <c r="ACW2136" s="60"/>
      <c r="ACX2136" s="60"/>
      <c r="ACY2136" s="60">
        <v>1.00898070239914</v>
      </c>
      <c r="ACZ2136" s="60"/>
      <c r="ADA2136" s="60"/>
      <c r="ADB2136" s="60"/>
      <c r="ADC2136" s="60"/>
      <c r="ADD2136" s="60"/>
      <c r="ADE2136" s="60"/>
    </row>
    <row r="2137" spans="760:785" x14ac:dyDescent="0.25">
      <c r="ACF2137" s="60"/>
      <c r="ACG2137" s="60"/>
      <c r="ACH2137" s="60"/>
      <c r="ACI2137" s="60"/>
      <c r="ACJ2137" s="60"/>
      <c r="ACK2137" s="60"/>
      <c r="ACL2137" s="60"/>
      <c r="ACM2137" s="60"/>
      <c r="ACN2137" s="60"/>
      <c r="ACO2137" s="60"/>
      <c r="ACP2137" s="60"/>
      <c r="ACQ2137" s="60"/>
      <c r="ACR2137" s="60"/>
      <c r="ACS2137" s="60"/>
      <c r="ACT2137" s="60"/>
      <c r="ACU2137" s="60"/>
      <c r="ACV2137" s="60"/>
      <c r="ACW2137" s="60"/>
      <c r="ACX2137" s="60"/>
      <c r="ACY2137" s="60">
        <v>1.0088958503329899</v>
      </c>
      <c r="ACZ2137" s="60"/>
      <c r="ADA2137" s="60"/>
      <c r="ADB2137" s="60"/>
      <c r="ADC2137" s="60"/>
      <c r="ADD2137" s="60"/>
      <c r="ADE2137" s="60"/>
    </row>
    <row r="2138" spans="760:785" x14ac:dyDescent="0.25">
      <c r="ACF2138" s="60"/>
      <c r="ACG2138" s="60"/>
      <c r="ACH2138" s="60"/>
      <c r="ACI2138" s="60"/>
      <c r="ACJ2138" s="60"/>
      <c r="ACK2138" s="60"/>
      <c r="ACL2138" s="60"/>
      <c r="ACM2138" s="60"/>
      <c r="ACN2138" s="60"/>
      <c r="ACO2138" s="60"/>
      <c r="ACP2138" s="60"/>
      <c r="ACQ2138" s="60"/>
      <c r="ACR2138" s="60"/>
      <c r="ACS2138" s="60"/>
      <c r="ACT2138" s="60"/>
      <c r="ACU2138" s="60"/>
      <c r="ACV2138" s="60"/>
      <c r="ACW2138" s="60"/>
      <c r="ACX2138" s="60"/>
      <c r="ACY2138" s="60">
        <v>1.0088816666259299</v>
      </c>
      <c r="ACZ2138" s="60"/>
      <c r="ADA2138" s="60"/>
      <c r="ADB2138" s="60"/>
      <c r="ADC2138" s="60"/>
      <c r="ADD2138" s="60"/>
      <c r="ADE2138" s="60"/>
    </row>
    <row r="2139" spans="760:785" x14ac:dyDescent="0.25">
      <c r="ACF2139" s="60"/>
      <c r="ACG2139" s="60"/>
      <c r="ACH2139" s="60"/>
      <c r="ACI2139" s="60"/>
      <c r="ACJ2139" s="60"/>
      <c r="ACK2139" s="60"/>
      <c r="ACL2139" s="60"/>
      <c r="ACM2139" s="60"/>
      <c r="ACN2139" s="60"/>
      <c r="ACO2139" s="60"/>
      <c r="ACP2139" s="60"/>
      <c r="ACQ2139" s="60"/>
      <c r="ACR2139" s="60"/>
      <c r="ACS2139" s="60"/>
      <c r="ACT2139" s="60"/>
      <c r="ACU2139" s="60"/>
      <c r="ACV2139" s="60"/>
      <c r="ACW2139" s="60"/>
      <c r="ACX2139" s="60"/>
      <c r="ACY2139" s="60">
        <v>1.0088720558864199</v>
      </c>
      <c r="ACZ2139" s="60"/>
      <c r="ADA2139" s="60"/>
      <c r="ADB2139" s="60"/>
      <c r="ADC2139" s="60"/>
      <c r="ADD2139" s="60"/>
      <c r="ADE2139" s="60"/>
    </row>
    <row r="2140" spans="760:785" x14ac:dyDescent="0.25">
      <c r="ACF2140" s="60"/>
      <c r="ACG2140" s="60"/>
      <c r="ACH2140" s="60"/>
      <c r="ACI2140" s="60"/>
      <c r="ACJ2140" s="60"/>
      <c r="ACK2140" s="60"/>
      <c r="ACL2140" s="60"/>
      <c r="ACM2140" s="60"/>
      <c r="ACN2140" s="60"/>
      <c r="ACO2140" s="60"/>
      <c r="ACP2140" s="60"/>
      <c r="ACQ2140" s="60"/>
      <c r="ACR2140" s="60"/>
      <c r="ACS2140" s="60"/>
      <c r="ACT2140" s="60"/>
      <c r="ACU2140" s="60"/>
      <c r="ACV2140" s="60"/>
      <c r="ACW2140" s="60"/>
      <c r="ACX2140" s="60"/>
      <c r="ACY2140" s="60">
        <v>1.00885181290271</v>
      </c>
      <c r="ACZ2140" s="60"/>
      <c r="ADA2140" s="60"/>
      <c r="ADB2140" s="60"/>
      <c r="ADC2140" s="60"/>
      <c r="ADD2140" s="60"/>
      <c r="ADE2140" s="60"/>
    </row>
    <row r="2141" spans="760:785" x14ac:dyDescent="0.25">
      <c r="ACF2141" s="60"/>
      <c r="ACG2141" s="60"/>
      <c r="ACH2141" s="60"/>
      <c r="ACI2141" s="60"/>
      <c r="ACJ2141" s="60"/>
      <c r="ACK2141" s="60"/>
      <c r="ACL2141" s="60"/>
      <c r="ACM2141" s="60"/>
      <c r="ACN2141" s="60"/>
      <c r="ACO2141" s="60"/>
      <c r="ACP2141" s="60"/>
      <c r="ACQ2141" s="60"/>
      <c r="ACR2141" s="60"/>
      <c r="ACS2141" s="60"/>
      <c r="ACT2141" s="60"/>
      <c r="ACU2141" s="60"/>
      <c r="ACV2141" s="60"/>
      <c r="ACW2141" s="60"/>
      <c r="ACX2141" s="60"/>
      <c r="ACY2141" s="60">
        <v>1.0088373208755199</v>
      </c>
      <c r="ACZ2141" s="60"/>
      <c r="ADA2141" s="60"/>
      <c r="ADB2141" s="60"/>
      <c r="ADC2141" s="60"/>
      <c r="ADD2141" s="60"/>
      <c r="ADE2141" s="60"/>
    </row>
    <row r="2142" spans="760:785" x14ac:dyDescent="0.25">
      <c r="ACF2142" s="60"/>
      <c r="ACG2142" s="60"/>
      <c r="ACH2142" s="60"/>
      <c r="ACI2142" s="60"/>
      <c r="ACJ2142" s="60"/>
      <c r="ACK2142" s="60"/>
      <c r="ACL2142" s="60"/>
      <c r="ACM2142" s="60"/>
      <c r="ACN2142" s="60"/>
      <c r="ACO2142" s="60"/>
      <c r="ACP2142" s="60"/>
      <c r="ACQ2142" s="60"/>
      <c r="ACR2142" s="60"/>
      <c r="ACS2142" s="60"/>
      <c r="ACT2142" s="60"/>
      <c r="ACU2142" s="60"/>
      <c r="ACV2142" s="60"/>
      <c r="ACW2142" s="60"/>
      <c r="ACX2142" s="60"/>
      <c r="ACY2142" s="60">
        <v>1.0088184205864901</v>
      </c>
      <c r="ACZ2142" s="60"/>
      <c r="ADA2142" s="60"/>
      <c r="ADB2142" s="60"/>
      <c r="ADC2142" s="60"/>
      <c r="ADD2142" s="60"/>
      <c r="ADE2142" s="60"/>
    </row>
    <row r="2143" spans="760:785" x14ac:dyDescent="0.25">
      <c r="ACF2143" s="60"/>
      <c r="ACG2143" s="60"/>
      <c r="ACH2143" s="60"/>
      <c r="ACI2143" s="60"/>
      <c r="ACJ2143" s="60"/>
      <c r="ACK2143" s="60"/>
      <c r="ACL2143" s="60"/>
      <c r="ACM2143" s="60"/>
      <c r="ACN2143" s="60"/>
      <c r="ACO2143" s="60"/>
      <c r="ACP2143" s="60"/>
      <c r="ACQ2143" s="60"/>
      <c r="ACR2143" s="60"/>
      <c r="ACS2143" s="60"/>
      <c r="ACT2143" s="60"/>
      <c r="ACU2143" s="60"/>
      <c r="ACV2143" s="60"/>
      <c r="ACW2143" s="60"/>
      <c r="ACX2143" s="60"/>
      <c r="ACY2143" s="60">
        <v>1.0088143509393299</v>
      </c>
      <c r="ACZ2143" s="60"/>
      <c r="ADA2143" s="60"/>
      <c r="ADB2143" s="60"/>
      <c r="ADC2143" s="60"/>
      <c r="ADD2143" s="60"/>
      <c r="ADE2143" s="60"/>
    </row>
    <row r="2144" spans="760:785" x14ac:dyDescent="0.25">
      <c r="ACF2144" s="60"/>
      <c r="ACG2144" s="60"/>
      <c r="ACH2144" s="60"/>
      <c r="ACI2144" s="60"/>
      <c r="ACJ2144" s="60"/>
      <c r="ACK2144" s="60"/>
      <c r="ACL2144" s="60"/>
      <c r="ACM2144" s="60"/>
      <c r="ACN2144" s="60"/>
      <c r="ACO2144" s="60"/>
      <c r="ACP2144" s="60"/>
      <c r="ACQ2144" s="60"/>
      <c r="ACR2144" s="60"/>
      <c r="ACS2144" s="60"/>
      <c r="ACT2144" s="60"/>
      <c r="ACU2144" s="60"/>
      <c r="ACV2144" s="60"/>
      <c r="ACW2144" s="60"/>
      <c r="ACX2144" s="60"/>
      <c r="ACY2144" s="60">
        <v>1.00880828701243</v>
      </c>
      <c r="ACZ2144" s="60"/>
      <c r="ADA2144" s="60"/>
      <c r="ADB2144" s="60"/>
      <c r="ADC2144" s="60"/>
      <c r="ADD2144" s="60"/>
      <c r="ADE2144" s="60"/>
    </row>
    <row r="2145" spans="760:785" x14ac:dyDescent="0.25">
      <c r="ACF2145" s="60"/>
      <c r="ACG2145" s="60"/>
      <c r="ACH2145" s="60"/>
      <c r="ACI2145" s="60"/>
      <c r="ACJ2145" s="60"/>
      <c r="ACK2145" s="60"/>
      <c r="ACL2145" s="60"/>
      <c r="ACM2145" s="60"/>
      <c r="ACN2145" s="60"/>
      <c r="ACO2145" s="60"/>
      <c r="ACP2145" s="60"/>
      <c r="ACQ2145" s="60"/>
      <c r="ACR2145" s="60"/>
      <c r="ACS2145" s="60"/>
      <c r="ACT2145" s="60"/>
      <c r="ACU2145" s="60"/>
      <c r="ACV2145" s="60"/>
      <c r="ACW2145" s="60"/>
      <c r="ACX2145" s="60"/>
      <c r="ACY2145" s="60">
        <v>1.0088024513262399</v>
      </c>
      <c r="ACZ2145" s="60"/>
      <c r="ADA2145" s="60"/>
      <c r="ADB2145" s="60"/>
      <c r="ADC2145" s="60"/>
      <c r="ADD2145" s="60"/>
      <c r="ADE2145" s="60"/>
    </row>
    <row r="2146" spans="760:785" x14ac:dyDescent="0.25">
      <c r="ACF2146" s="60"/>
      <c r="ACG2146" s="60"/>
      <c r="ACH2146" s="60"/>
      <c r="ACI2146" s="60"/>
      <c r="ACJ2146" s="60"/>
      <c r="ACK2146" s="60"/>
      <c r="ACL2146" s="60"/>
      <c r="ACM2146" s="60"/>
      <c r="ACN2146" s="60"/>
      <c r="ACO2146" s="60"/>
      <c r="ACP2146" s="60"/>
      <c r="ACQ2146" s="60"/>
      <c r="ACR2146" s="60"/>
      <c r="ACS2146" s="60"/>
      <c r="ACT2146" s="60"/>
      <c r="ACU2146" s="60"/>
      <c r="ACV2146" s="60"/>
      <c r="ACW2146" s="60"/>
      <c r="ACX2146" s="60"/>
      <c r="ACY2146" s="60">
        <v>1.0087904293976699</v>
      </c>
      <c r="ACZ2146" s="60"/>
      <c r="ADA2146" s="60"/>
      <c r="ADB2146" s="60"/>
      <c r="ADC2146" s="60"/>
      <c r="ADD2146" s="60"/>
      <c r="ADE2146" s="60"/>
    </row>
    <row r="2147" spans="760:785" x14ac:dyDescent="0.25">
      <c r="ACF2147" s="60"/>
      <c r="ACG2147" s="60"/>
      <c r="ACH2147" s="60"/>
      <c r="ACI2147" s="60"/>
      <c r="ACJ2147" s="60"/>
      <c r="ACK2147" s="60"/>
      <c r="ACL2147" s="60"/>
      <c r="ACM2147" s="60"/>
      <c r="ACN2147" s="60"/>
      <c r="ACO2147" s="60"/>
      <c r="ACP2147" s="60"/>
      <c r="ACQ2147" s="60"/>
      <c r="ACR2147" s="60"/>
      <c r="ACS2147" s="60"/>
      <c r="ACT2147" s="60"/>
      <c r="ACU2147" s="60"/>
      <c r="ACV2147" s="60"/>
      <c r="ACW2147" s="60"/>
      <c r="ACX2147" s="60"/>
      <c r="ACY2147" s="60">
        <v>1.00875885894958</v>
      </c>
      <c r="ACZ2147" s="60"/>
      <c r="ADA2147" s="60"/>
      <c r="ADB2147" s="60"/>
      <c r="ADC2147" s="60"/>
      <c r="ADD2147" s="60"/>
      <c r="ADE2147" s="60"/>
    </row>
    <row r="2148" spans="760:785" x14ac:dyDescent="0.25">
      <c r="ACF2148" s="60"/>
      <c r="ACG2148" s="60"/>
      <c r="ACH2148" s="60"/>
      <c r="ACI2148" s="60"/>
      <c r="ACJ2148" s="60"/>
      <c r="ACK2148" s="60"/>
      <c r="ACL2148" s="60"/>
      <c r="ACM2148" s="60"/>
      <c r="ACN2148" s="60"/>
      <c r="ACO2148" s="60"/>
      <c r="ACP2148" s="60"/>
      <c r="ACQ2148" s="60"/>
      <c r="ACR2148" s="60"/>
      <c r="ACS2148" s="60"/>
      <c r="ACT2148" s="60"/>
      <c r="ACU2148" s="60"/>
      <c r="ACV2148" s="60"/>
      <c r="ACW2148" s="60"/>
      <c r="ACX2148" s="60"/>
      <c r="ACY2148" s="60">
        <v>1.0087580964292</v>
      </c>
      <c r="ACZ2148" s="60"/>
      <c r="ADA2148" s="60"/>
      <c r="ADB2148" s="60"/>
      <c r="ADC2148" s="60"/>
      <c r="ADD2148" s="60"/>
      <c r="ADE2148" s="60"/>
    </row>
    <row r="2149" spans="760:785" x14ac:dyDescent="0.25">
      <c r="ACF2149" s="60"/>
      <c r="ACG2149" s="60"/>
      <c r="ACH2149" s="60"/>
      <c r="ACI2149" s="60"/>
      <c r="ACJ2149" s="60"/>
      <c r="ACK2149" s="60"/>
      <c r="ACL2149" s="60"/>
      <c r="ACM2149" s="60"/>
      <c r="ACN2149" s="60"/>
      <c r="ACO2149" s="60"/>
      <c r="ACP2149" s="60"/>
      <c r="ACQ2149" s="60"/>
      <c r="ACR2149" s="60"/>
      <c r="ACS2149" s="60"/>
      <c r="ACT2149" s="60"/>
      <c r="ACU2149" s="60"/>
      <c r="ACV2149" s="60"/>
      <c r="ACW2149" s="60"/>
      <c r="ACX2149" s="60"/>
      <c r="ACY2149" s="60">
        <v>1.00875611047721</v>
      </c>
      <c r="ACZ2149" s="60"/>
      <c r="ADA2149" s="60"/>
      <c r="ADB2149" s="60"/>
      <c r="ADC2149" s="60"/>
      <c r="ADD2149" s="60"/>
      <c r="ADE2149" s="60"/>
    </row>
    <row r="2150" spans="760:785" x14ac:dyDescent="0.25">
      <c r="ACF2150" s="60"/>
      <c r="ACG2150" s="60"/>
      <c r="ACH2150" s="60"/>
      <c r="ACI2150" s="60"/>
      <c r="ACJ2150" s="60"/>
      <c r="ACK2150" s="60"/>
      <c r="ACL2150" s="60"/>
      <c r="ACM2150" s="60"/>
      <c r="ACN2150" s="60"/>
      <c r="ACO2150" s="60"/>
      <c r="ACP2150" s="60"/>
      <c r="ACQ2150" s="60"/>
      <c r="ACR2150" s="60"/>
      <c r="ACS2150" s="60"/>
      <c r="ACT2150" s="60"/>
      <c r="ACU2150" s="60"/>
      <c r="ACV2150" s="60"/>
      <c r="ACW2150" s="60"/>
      <c r="ACX2150" s="60"/>
      <c r="ACY2150" s="60">
        <v>1.0087544725189601</v>
      </c>
      <c r="ACZ2150" s="60"/>
      <c r="ADA2150" s="60"/>
      <c r="ADB2150" s="60"/>
      <c r="ADC2150" s="60"/>
      <c r="ADD2150" s="60"/>
      <c r="ADE2150" s="60"/>
    </row>
    <row r="2151" spans="760:785" x14ac:dyDescent="0.25">
      <c r="ACF2151" s="60"/>
      <c r="ACG2151" s="60"/>
      <c r="ACH2151" s="60"/>
      <c r="ACI2151" s="60"/>
      <c r="ACJ2151" s="60"/>
      <c r="ACK2151" s="60"/>
      <c r="ACL2151" s="60"/>
      <c r="ACM2151" s="60"/>
      <c r="ACN2151" s="60"/>
      <c r="ACO2151" s="60"/>
      <c r="ACP2151" s="60"/>
      <c r="ACQ2151" s="60"/>
      <c r="ACR2151" s="60"/>
      <c r="ACS2151" s="60"/>
      <c r="ACT2151" s="60"/>
      <c r="ACU2151" s="60"/>
      <c r="ACV2151" s="60"/>
      <c r="ACW2151" s="60"/>
      <c r="ACX2151" s="60"/>
      <c r="ACY2151" s="60">
        <v>1.0087444107266199</v>
      </c>
      <c r="ACZ2151" s="60"/>
      <c r="ADA2151" s="60"/>
      <c r="ADB2151" s="60"/>
      <c r="ADC2151" s="60"/>
      <c r="ADD2151" s="60"/>
      <c r="ADE2151" s="60"/>
    </row>
    <row r="2152" spans="760:785" x14ac:dyDescent="0.25">
      <c r="ACF2152" s="60"/>
      <c r="ACG2152" s="60"/>
      <c r="ACH2152" s="60"/>
      <c r="ACI2152" s="60"/>
      <c r="ACJ2152" s="60"/>
      <c r="ACK2152" s="60"/>
      <c r="ACL2152" s="60"/>
      <c r="ACM2152" s="60"/>
      <c r="ACN2152" s="60"/>
      <c r="ACO2152" s="60"/>
      <c r="ACP2152" s="60"/>
      <c r="ACQ2152" s="60"/>
      <c r="ACR2152" s="60"/>
      <c r="ACS2152" s="60"/>
      <c r="ACT2152" s="60"/>
      <c r="ACU2152" s="60"/>
      <c r="ACV2152" s="60"/>
      <c r="ACW2152" s="60"/>
      <c r="ACX2152" s="60"/>
      <c r="ACY2152" s="60">
        <v>1.00873424409145</v>
      </c>
      <c r="ACZ2152" s="60"/>
      <c r="ADA2152" s="60"/>
      <c r="ADB2152" s="60"/>
      <c r="ADC2152" s="60"/>
      <c r="ADD2152" s="60"/>
      <c r="ADE2152" s="60"/>
    </row>
    <row r="2153" spans="760:785" x14ac:dyDescent="0.25">
      <c r="ACF2153" s="60"/>
      <c r="ACG2153" s="60"/>
      <c r="ACH2153" s="60"/>
      <c r="ACI2153" s="60"/>
      <c r="ACJ2153" s="60"/>
      <c r="ACK2153" s="60"/>
      <c r="ACL2153" s="60"/>
      <c r="ACM2153" s="60"/>
      <c r="ACN2153" s="60"/>
      <c r="ACO2153" s="60"/>
      <c r="ACP2153" s="60"/>
      <c r="ACQ2153" s="60"/>
      <c r="ACR2153" s="60"/>
      <c r="ACS2153" s="60"/>
      <c r="ACT2153" s="60"/>
      <c r="ACU2153" s="60"/>
      <c r="ACV2153" s="60"/>
      <c r="ACW2153" s="60"/>
      <c r="ACX2153" s="60"/>
      <c r="ACY2153" s="60">
        <v>1.0086471167292601</v>
      </c>
      <c r="ACZ2153" s="60"/>
      <c r="ADA2153" s="60"/>
      <c r="ADB2153" s="60"/>
      <c r="ADC2153" s="60"/>
      <c r="ADD2153" s="60"/>
      <c r="ADE2153" s="60"/>
    </row>
    <row r="2154" spans="760:785" x14ac:dyDescent="0.25">
      <c r="ACF2154" s="60"/>
      <c r="ACG2154" s="60"/>
      <c r="ACH2154" s="60"/>
      <c r="ACI2154" s="60"/>
      <c r="ACJ2154" s="60"/>
      <c r="ACK2154" s="60"/>
      <c r="ACL2154" s="60"/>
      <c r="ACM2154" s="60"/>
      <c r="ACN2154" s="60"/>
      <c r="ACO2154" s="60"/>
      <c r="ACP2154" s="60"/>
      <c r="ACQ2154" s="60"/>
      <c r="ACR2154" s="60"/>
      <c r="ACS2154" s="60"/>
      <c r="ACT2154" s="60"/>
      <c r="ACU2154" s="60"/>
      <c r="ACV2154" s="60"/>
      <c r="ACW2154" s="60"/>
      <c r="ACX2154" s="60"/>
      <c r="ACY2154" s="60">
        <v>1.0086437202928999</v>
      </c>
      <c r="ACZ2154" s="60"/>
      <c r="ADA2154" s="60"/>
      <c r="ADB2154" s="60"/>
      <c r="ADC2154" s="60"/>
      <c r="ADD2154" s="60"/>
      <c r="ADE2154" s="60"/>
    </row>
    <row r="2155" spans="760:785" x14ac:dyDescent="0.25">
      <c r="ACF2155" s="60"/>
      <c r="ACG2155" s="60"/>
      <c r="ACH2155" s="60"/>
      <c r="ACI2155" s="60"/>
      <c r="ACJ2155" s="60"/>
      <c r="ACK2155" s="60"/>
      <c r="ACL2155" s="60"/>
      <c r="ACM2155" s="60"/>
      <c r="ACN2155" s="60"/>
      <c r="ACO2155" s="60"/>
      <c r="ACP2155" s="60"/>
      <c r="ACQ2155" s="60"/>
      <c r="ACR2155" s="60"/>
      <c r="ACS2155" s="60"/>
      <c r="ACT2155" s="60"/>
      <c r="ACU2155" s="60"/>
      <c r="ACV2155" s="60"/>
      <c r="ACW2155" s="60"/>
      <c r="ACX2155" s="60"/>
      <c r="ACY2155" s="60">
        <v>1.0084966467232399</v>
      </c>
      <c r="ACZ2155" s="60"/>
      <c r="ADA2155" s="60"/>
      <c r="ADB2155" s="60"/>
      <c r="ADC2155" s="60"/>
      <c r="ADD2155" s="60"/>
      <c r="ADE2155" s="60"/>
    </row>
    <row r="2156" spans="760:785" x14ac:dyDescent="0.25">
      <c r="ACF2156" s="60"/>
      <c r="ACG2156" s="60"/>
      <c r="ACH2156" s="60"/>
      <c r="ACI2156" s="60"/>
      <c r="ACJ2156" s="60"/>
      <c r="ACK2156" s="60"/>
      <c r="ACL2156" s="60"/>
      <c r="ACM2156" s="60"/>
      <c r="ACN2156" s="60"/>
      <c r="ACO2156" s="60"/>
      <c r="ACP2156" s="60"/>
      <c r="ACQ2156" s="60"/>
      <c r="ACR2156" s="60"/>
      <c r="ACS2156" s="60"/>
      <c r="ACT2156" s="60"/>
      <c r="ACU2156" s="60"/>
      <c r="ACV2156" s="60"/>
      <c r="ACW2156" s="60"/>
      <c r="ACX2156" s="60"/>
      <c r="ACY2156" s="60">
        <v>1.00849335475517</v>
      </c>
      <c r="ACZ2156" s="60"/>
      <c r="ADA2156" s="60"/>
      <c r="ADB2156" s="60"/>
      <c r="ADC2156" s="60"/>
      <c r="ADD2156" s="60"/>
      <c r="ADE2156" s="60"/>
    </row>
    <row r="2157" spans="760:785" x14ac:dyDescent="0.25">
      <c r="ACF2157" s="60"/>
      <c r="ACG2157" s="60"/>
      <c r="ACH2157" s="60"/>
      <c r="ACI2157" s="60"/>
      <c r="ACJ2157" s="60"/>
      <c r="ACK2157" s="60"/>
      <c r="ACL2157" s="60"/>
      <c r="ACM2157" s="60"/>
      <c r="ACN2157" s="60"/>
      <c r="ACO2157" s="60"/>
      <c r="ACP2157" s="60"/>
      <c r="ACQ2157" s="60"/>
      <c r="ACR2157" s="60"/>
      <c r="ACS2157" s="60"/>
      <c r="ACT2157" s="60"/>
      <c r="ACU2157" s="60"/>
      <c r="ACV2157" s="60"/>
      <c r="ACW2157" s="60"/>
      <c r="ACX2157" s="60"/>
      <c r="ACY2157" s="60">
        <v>1.0084639963155</v>
      </c>
      <c r="ACZ2157" s="60"/>
      <c r="ADA2157" s="60"/>
      <c r="ADB2157" s="60"/>
      <c r="ADC2157" s="60"/>
      <c r="ADD2157" s="60"/>
      <c r="ADE2157" s="60"/>
    </row>
    <row r="2158" spans="760:785" x14ac:dyDescent="0.25">
      <c r="ACF2158" s="60"/>
      <c r="ACG2158" s="60"/>
      <c r="ACH2158" s="60"/>
      <c r="ACI2158" s="60"/>
      <c r="ACJ2158" s="60"/>
      <c r="ACK2158" s="60"/>
      <c r="ACL2158" s="60"/>
      <c r="ACM2158" s="60"/>
      <c r="ACN2158" s="60"/>
      <c r="ACO2158" s="60"/>
      <c r="ACP2158" s="60"/>
      <c r="ACQ2158" s="60"/>
      <c r="ACR2158" s="60"/>
      <c r="ACS2158" s="60"/>
      <c r="ACT2158" s="60"/>
      <c r="ACU2158" s="60"/>
      <c r="ACV2158" s="60"/>
      <c r="ACW2158" s="60"/>
      <c r="ACX2158" s="60"/>
      <c r="ACY2158" s="60">
        <v>1.0084460582227699</v>
      </c>
      <c r="ACZ2158" s="60"/>
      <c r="ADA2158" s="60"/>
      <c r="ADB2158" s="60"/>
      <c r="ADC2158" s="60"/>
      <c r="ADD2158" s="60"/>
      <c r="ADE2158" s="60"/>
    </row>
    <row r="2159" spans="760:785" x14ac:dyDescent="0.25">
      <c r="ACF2159" s="60"/>
      <c r="ACG2159" s="60"/>
      <c r="ACH2159" s="60"/>
      <c r="ACI2159" s="60"/>
      <c r="ACJ2159" s="60"/>
      <c r="ACK2159" s="60"/>
      <c r="ACL2159" s="60"/>
      <c r="ACM2159" s="60"/>
      <c r="ACN2159" s="60"/>
      <c r="ACO2159" s="60"/>
      <c r="ACP2159" s="60"/>
      <c r="ACQ2159" s="60"/>
      <c r="ACR2159" s="60"/>
      <c r="ACS2159" s="60"/>
      <c r="ACT2159" s="60"/>
      <c r="ACU2159" s="60"/>
      <c r="ACV2159" s="60"/>
      <c r="ACW2159" s="60"/>
      <c r="ACX2159" s="60"/>
      <c r="ACY2159" s="60">
        <v>1.00843377996899</v>
      </c>
      <c r="ACZ2159" s="60"/>
      <c r="ADA2159" s="60"/>
      <c r="ADB2159" s="60"/>
      <c r="ADC2159" s="60"/>
      <c r="ADD2159" s="60"/>
      <c r="ADE2159" s="60"/>
    </row>
    <row r="2160" spans="760:785" x14ac:dyDescent="0.25">
      <c r="ACF2160" s="60"/>
      <c r="ACG2160" s="60"/>
      <c r="ACH2160" s="60"/>
      <c r="ACI2160" s="60"/>
      <c r="ACJ2160" s="60"/>
      <c r="ACK2160" s="60"/>
      <c r="ACL2160" s="60"/>
      <c r="ACM2160" s="60"/>
      <c r="ACN2160" s="60"/>
      <c r="ACO2160" s="60"/>
      <c r="ACP2160" s="60"/>
      <c r="ACQ2160" s="60"/>
      <c r="ACR2160" s="60"/>
      <c r="ACS2160" s="60"/>
      <c r="ACT2160" s="60"/>
      <c r="ACU2160" s="60"/>
      <c r="ACV2160" s="60"/>
      <c r="ACW2160" s="60"/>
      <c r="ACX2160" s="60"/>
      <c r="ACY2160" s="60">
        <v>1.00838214890606</v>
      </c>
      <c r="ACZ2160" s="60"/>
      <c r="ADA2160" s="60"/>
      <c r="ADB2160" s="60"/>
      <c r="ADC2160" s="60"/>
      <c r="ADD2160" s="60"/>
      <c r="ADE2160" s="60"/>
    </row>
    <row r="2161" spans="760:785" x14ac:dyDescent="0.25">
      <c r="ACF2161" s="60"/>
      <c r="ACG2161" s="60"/>
      <c r="ACH2161" s="60"/>
      <c r="ACI2161" s="60"/>
      <c r="ACJ2161" s="60"/>
      <c r="ACK2161" s="60"/>
      <c r="ACL2161" s="60"/>
      <c r="ACM2161" s="60"/>
      <c r="ACN2161" s="60"/>
      <c r="ACO2161" s="60"/>
      <c r="ACP2161" s="60"/>
      <c r="ACQ2161" s="60"/>
      <c r="ACR2161" s="60"/>
      <c r="ACS2161" s="60"/>
      <c r="ACT2161" s="60"/>
      <c r="ACU2161" s="60"/>
      <c r="ACV2161" s="60"/>
      <c r="ACW2161" s="60"/>
      <c r="ACX2161" s="60"/>
      <c r="ACY2161" s="60">
        <v>1.00830367240449</v>
      </c>
      <c r="ACZ2161" s="60"/>
      <c r="ADA2161" s="60"/>
      <c r="ADB2161" s="60"/>
      <c r="ADC2161" s="60"/>
      <c r="ADD2161" s="60"/>
      <c r="ADE2161" s="60"/>
    </row>
    <row r="2162" spans="760:785" x14ac:dyDescent="0.25">
      <c r="ACF2162" s="60"/>
      <c r="ACG2162" s="60"/>
      <c r="ACH2162" s="60"/>
      <c r="ACI2162" s="60"/>
      <c r="ACJ2162" s="60"/>
      <c r="ACK2162" s="60"/>
      <c r="ACL2162" s="60"/>
      <c r="ACM2162" s="60"/>
      <c r="ACN2162" s="60"/>
      <c r="ACO2162" s="60"/>
      <c r="ACP2162" s="60"/>
      <c r="ACQ2162" s="60"/>
      <c r="ACR2162" s="60"/>
      <c r="ACS2162" s="60"/>
      <c r="ACT2162" s="60"/>
      <c r="ACU2162" s="60"/>
      <c r="ACV2162" s="60"/>
      <c r="ACW2162" s="60"/>
      <c r="ACX2162" s="60"/>
      <c r="ACY2162" s="60">
        <v>1.00826880765497</v>
      </c>
      <c r="ACZ2162" s="60"/>
      <c r="ADA2162" s="60"/>
      <c r="ADB2162" s="60"/>
      <c r="ADC2162" s="60"/>
      <c r="ADD2162" s="60"/>
      <c r="ADE2162" s="60"/>
    </row>
    <row r="2163" spans="760:785" x14ac:dyDescent="0.25">
      <c r="ACF2163" s="60"/>
      <c r="ACG2163" s="60"/>
      <c r="ACH2163" s="60"/>
      <c r="ACI2163" s="60"/>
      <c r="ACJ2163" s="60"/>
      <c r="ACK2163" s="60"/>
      <c r="ACL2163" s="60"/>
      <c r="ACM2163" s="60"/>
      <c r="ACN2163" s="60"/>
      <c r="ACO2163" s="60"/>
      <c r="ACP2163" s="60"/>
      <c r="ACQ2163" s="60"/>
      <c r="ACR2163" s="60"/>
      <c r="ACS2163" s="60"/>
      <c r="ACT2163" s="60"/>
      <c r="ACU2163" s="60"/>
      <c r="ACV2163" s="60"/>
      <c r="ACW2163" s="60"/>
      <c r="ACX2163" s="60"/>
      <c r="ACY2163" s="60">
        <v>1.00819539104797</v>
      </c>
      <c r="ACZ2163" s="60"/>
      <c r="ADA2163" s="60"/>
      <c r="ADB2163" s="60"/>
      <c r="ADC2163" s="60"/>
      <c r="ADD2163" s="60"/>
      <c r="ADE2163" s="60"/>
    </row>
    <row r="2164" spans="760:785" x14ac:dyDescent="0.25">
      <c r="ACF2164" s="60"/>
      <c r="ACG2164" s="60"/>
      <c r="ACH2164" s="60"/>
      <c r="ACI2164" s="60"/>
      <c r="ACJ2164" s="60"/>
      <c r="ACK2164" s="60"/>
      <c r="ACL2164" s="60"/>
      <c r="ACM2164" s="60"/>
      <c r="ACN2164" s="60"/>
      <c r="ACO2164" s="60"/>
      <c r="ACP2164" s="60"/>
      <c r="ACQ2164" s="60"/>
      <c r="ACR2164" s="60"/>
      <c r="ACS2164" s="60"/>
      <c r="ACT2164" s="60"/>
      <c r="ACU2164" s="60"/>
      <c r="ACV2164" s="60"/>
      <c r="ACW2164" s="60"/>
      <c r="ACX2164" s="60"/>
      <c r="ACY2164" s="60">
        <v>1.0081663429310801</v>
      </c>
      <c r="ACZ2164" s="60"/>
      <c r="ADA2164" s="60"/>
      <c r="ADB2164" s="60"/>
      <c r="ADC2164" s="60"/>
      <c r="ADD2164" s="60"/>
      <c r="ADE2164" s="60"/>
    </row>
    <row r="2165" spans="760:785" x14ac:dyDescent="0.25">
      <c r="ACF2165" s="60"/>
      <c r="ACG2165" s="60"/>
      <c r="ACH2165" s="60"/>
      <c r="ACI2165" s="60"/>
      <c r="ACJ2165" s="60"/>
      <c r="ACK2165" s="60"/>
      <c r="ACL2165" s="60"/>
      <c r="ACM2165" s="60"/>
      <c r="ACN2165" s="60"/>
      <c r="ACO2165" s="60"/>
      <c r="ACP2165" s="60"/>
      <c r="ACQ2165" s="60"/>
      <c r="ACR2165" s="60"/>
      <c r="ACS2165" s="60"/>
      <c r="ACT2165" s="60"/>
      <c r="ACU2165" s="60"/>
      <c r="ACV2165" s="60"/>
      <c r="ACW2165" s="60"/>
      <c r="ACX2165" s="60"/>
      <c r="ACY2165" s="60">
        <v>1.00814394100239</v>
      </c>
      <c r="ACZ2165" s="60"/>
      <c r="ADA2165" s="60"/>
      <c r="ADB2165" s="60"/>
      <c r="ADC2165" s="60"/>
      <c r="ADD2165" s="60"/>
      <c r="ADE2165" s="60"/>
    </row>
    <row r="2166" spans="760:785" x14ac:dyDescent="0.25">
      <c r="ACF2166" s="60"/>
      <c r="ACG2166" s="60"/>
      <c r="ACH2166" s="60"/>
      <c r="ACI2166" s="60"/>
      <c r="ACJ2166" s="60"/>
      <c r="ACK2166" s="60"/>
      <c r="ACL2166" s="60"/>
      <c r="ACM2166" s="60"/>
      <c r="ACN2166" s="60"/>
      <c r="ACO2166" s="60"/>
      <c r="ACP2166" s="60"/>
      <c r="ACQ2166" s="60"/>
      <c r="ACR2166" s="60"/>
      <c r="ACS2166" s="60"/>
      <c r="ACT2166" s="60"/>
      <c r="ACU2166" s="60"/>
      <c r="ACV2166" s="60"/>
      <c r="ACW2166" s="60"/>
      <c r="ACX2166" s="60"/>
      <c r="ACY2166" s="60">
        <v>1.0081126790464501</v>
      </c>
      <c r="ACZ2166" s="60"/>
      <c r="ADA2166" s="60"/>
      <c r="ADB2166" s="60"/>
      <c r="ADC2166" s="60"/>
      <c r="ADD2166" s="60"/>
      <c r="ADE2166" s="60"/>
    </row>
    <row r="2167" spans="760:785" x14ac:dyDescent="0.25">
      <c r="ACF2167" s="60"/>
      <c r="ACG2167" s="60"/>
      <c r="ACH2167" s="60"/>
      <c r="ACI2167" s="60"/>
      <c r="ACJ2167" s="60"/>
      <c r="ACK2167" s="60"/>
      <c r="ACL2167" s="60"/>
      <c r="ACM2167" s="60"/>
      <c r="ACN2167" s="60"/>
      <c r="ACO2167" s="60"/>
      <c r="ACP2167" s="60"/>
      <c r="ACQ2167" s="60"/>
      <c r="ACR2167" s="60"/>
      <c r="ACS2167" s="60"/>
      <c r="ACT2167" s="60"/>
      <c r="ACU2167" s="60"/>
      <c r="ACV2167" s="60"/>
      <c r="ACW2167" s="60"/>
      <c r="ACX2167" s="60"/>
      <c r="ACY2167" s="60">
        <v>1.0079935090250201</v>
      </c>
      <c r="ACZ2167" s="60"/>
      <c r="ADA2167" s="60"/>
      <c r="ADB2167" s="60"/>
      <c r="ADC2167" s="60"/>
      <c r="ADD2167" s="60"/>
      <c r="ADE2167" s="60"/>
    </row>
    <row r="2168" spans="760:785" x14ac:dyDescent="0.25">
      <c r="ACF2168" s="60"/>
      <c r="ACG2168" s="60"/>
      <c r="ACH2168" s="60"/>
      <c r="ACI2168" s="60"/>
      <c r="ACJ2168" s="60"/>
      <c r="ACK2168" s="60"/>
      <c r="ACL2168" s="60"/>
      <c r="ACM2168" s="60"/>
      <c r="ACN2168" s="60"/>
      <c r="ACO2168" s="60"/>
      <c r="ACP2168" s="60"/>
      <c r="ACQ2168" s="60"/>
      <c r="ACR2168" s="60"/>
      <c r="ACS2168" s="60"/>
      <c r="ACT2168" s="60"/>
      <c r="ACU2168" s="60"/>
      <c r="ACV2168" s="60"/>
      <c r="ACW2168" s="60"/>
      <c r="ACX2168" s="60"/>
      <c r="ACY2168" s="60">
        <v>1.00798319661656</v>
      </c>
      <c r="ACZ2168" s="60"/>
      <c r="ADA2168" s="60"/>
      <c r="ADB2168" s="60"/>
      <c r="ADC2168" s="60"/>
      <c r="ADD2168" s="60"/>
      <c r="ADE2168" s="60"/>
    </row>
    <row r="2169" spans="760:785" x14ac:dyDescent="0.25">
      <c r="ACF2169" s="60"/>
      <c r="ACG2169" s="60"/>
      <c r="ACH2169" s="60"/>
      <c r="ACI2169" s="60"/>
      <c r="ACJ2169" s="60"/>
      <c r="ACK2169" s="60"/>
      <c r="ACL2169" s="60"/>
      <c r="ACM2169" s="60"/>
      <c r="ACN2169" s="60"/>
      <c r="ACO2169" s="60"/>
      <c r="ACP2169" s="60"/>
      <c r="ACQ2169" s="60"/>
      <c r="ACR2169" s="60"/>
      <c r="ACS2169" s="60"/>
      <c r="ACT2169" s="60"/>
      <c r="ACU2169" s="60"/>
      <c r="ACV2169" s="60"/>
      <c r="ACW2169" s="60"/>
      <c r="ACX2169" s="60"/>
      <c r="ACY2169" s="60">
        <v>1.0079485313480301</v>
      </c>
      <c r="ACZ2169" s="60"/>
      <c r="ADA2169" s="60"/>
      <c r="ADB2169" s="60"/>
      <c r="ADC2169" s="60"/>
      <c r="ADD2169" s="60"/>
      <c r="ADE2169" s="60"/>
    </row>
    <row r="2170" spans="760:785" x14ac:dyDescent="0.25">
      <c r="ACF2170" s="60"/>
      <c r="ACG2170" s="60"/>
      <c r="ACH2170" s="60"/>
      <c r="ACI2170" s="60"/>
      <c r="ACJ2170" s="60"/>
      <c r="ACK2170" s="60"/>
      <c r="ACL2170" s="60"/>
      <c r="ACM2170" s="60"/>
      <c r="ACN2170" s="60"/>
      <c r="ACO2170" s="60"/>
      <c r="ACP2170" s="60"/>
      <c r="ACQ2170" s="60"/>
      <c r="ACR2170" s="60"/>
      <c r="ACS2170" s="60"/>
      <c r="ACT2170" s="60"/>
      <c r="ACU2170" s="60"/>
      <c r="ACV2170" s="60"/>
      <c r="ACW2170" s="60"/>
      <c r="ACX2170" s="60"/>
      <c r="ACY2170" s="60">
        <v>1.0079346875950399</v>
      </c>
      <c r="ACZ2170" s="60"/>
      <c r="ADA2170" s="60"/>
      <c r="ADB2170" s="60"/>
      <c r="ADC2170" s="60"/>
      <c r="ADD2170" s="60"/>
      <c r="ADE2170" s="60"/>
    </row>
    <row r="2171" spans="760:785" x14ac:dyDescent="0.25">
      <c r="ACF2171" s="60"/>
      <c r="ACG2171" s="60"/>
      <c r="ACH2171" s="60"/>
      <c r="ACI2171" s="60"/>
      <c r="ACJ2171" s="60"/>
      <c r="ACK2171" s="60"/>
      <c r="ACL2171" s="60"/>
      <c r="ACM2171" s="60"/>
      <c r="ACN2171" s="60"/>
      <c r="ACO2171" s="60"/>
      <c r="ACP2171" s="60"/>
      <c r="ACQ2171" s="60"/>
      <c r="ACR2171" s="60"/>
      <c r="ACS2171" s="60"/>
      <c r="ACT2171" s="60"/>
      <c r="ACU2171" s="60"/>
      <c r="ACV2171" s="60"/>
      <c r="ACW2171" s="60"/>
      <c r="ACX2171" s="60"/>
      <c r="ACY2171" s="60">
        <v>1.00792807470659</v>
      </c>
      <c r="ACZ2171" s="60"/>
      <c r="ADA2171" s="60"/>
      <c r="ADB2171" s="60"/>
      <c r="ADC2171" s="60"/>
      <c r="ADD2171" s="60"/>
      <c r="ADE2171" s="60"/>
    </row>
    <row r="2172" spans="760:785" x14ac:dyDescent="0.25">
      <c r="ACF2172" s="60"/>
      <c r="ACG2172" s="60"/>
      <c r="ACH2172" s="60"/>
      <c r="ACI2172" s="60"/>
      <c r="ACJ2172" s="60"/>
      <c r="ACK2172" s="60"/>
      <c r="ACL2172" s="60"/>
      <c r="ACM2172" s="60"/>
      <c r="ACN2172" s="60"/>
      <c r="ACO2172" s="60"/>
      <c r="ACP2172" s="60"/>
      <c r="ACQ2172" s="60"/>
      <c r="ACR2172" s="60"/>
      <c r="ACS2172" s="60"/>
      <c r="ACT2172" s="60"/>
      <c r="ACU2172" s="60"/>
      <c r="ACV2172" s="60"/>
      <c r="ACW2172" s="60"/>
      <c r="ACX2172" s="60"/>
      <c r="ACY2172" s="60">
        <v>1.00790689082106</v>
      </c>
      <c r="ACZ2172" s="60"/>
      <c r="ADA2172" s="60"/>
      <c r="ADB2172" s="60"/>
      <c r="ADC2172" s="60"/>
      <c r="ADD2172" s="60"/>
      <c r="ADE2172" s="60"/>
    </row>
    <row r="2173" spans="760:785" x14ac:dyDescent="0.25">
      <c r="ACF2173" s="60"/>
      <c r="ACG2173" s="60"/>
      <c r="ACH2173" s="60"/>
      <c r="ACI2173" s="60"/>
      <c r="ACJ2173" s="60"/>
      <c r="ACK2173" s="60"/>
      <c r="ACL2173" s="60"/>
      <c r="ACM2173" s="60"/>
      <c r="ACN2173" s="60"/>
      <c r="ACO2173" s="60"/>
      <c r="ACP2173" s="60"/>
      <c r="ACQ2173" s="60"/>
      <c r="ACR2173" s="60"/>
      <c r="ACS2173" s="60"/>
      <c r="ACT2173" s="60"/>
      <c r="ACU2173" s="60"/>
      <c r="ACV2173" s="60"/>
      <c r="ACW2173" s="60"/>
      <c r="ACX2173" s="60"/>
      <c r="ACY2173" s="60">
        <v>1.0078914630592399</v>
      </c>
      <c r="ACZ2173" s="60"/>
      <c r="ADA2173" s="60"/>
      <c r="ADB2173" s="60"/>
      <c r="ADC2173" s="60"/>
      <c r="ADD2173" s="60"/>
      <c r="ADE2173" s="60"/>
    </row>
    <row r="2174" spans="760:785" x14ac:dyDescent="0.25">
      <c r="ACF2174" s="60"/>
      <c r="ACG2174" s="60"/>
      <c r="ACH2174" s="60"/>
      <c r="ACI2174" s="60"/>
      <c r="ACJ2174" s="60"/>
      <c r="ACK2174" s="60"/>
      <c r="ACL2174" s="60"/>
      <c r="ACM2174" s="60"/>
      <c r="ACN2174" s="60"/>
      <c r="ACO2174" s="60"/>
      <c r="ACP2174" s="60"/>
      <c r="ACQ2174" s="60"/>
      <c r="ACR2174" s="60"/>
      <c r="ACS2174" s="60"/>
      <c r="ACT2174" s="60"/>
      <c r="ACU2174" s="60"/>
      <c r="ACV2174" s="60"/>
      <c r="ACW2174" s="60"/>
      <c r="ACX2174" s="60"/>
      <c r="ACY2174" s="60">
        <v>1.00788522421255</v>
      </c>
      <c r="ACZ2174" s="60"/>
      <c r="ADA2174" s="60"/>
      <c r="ADB2174" s="60"/>
      <c r="ADC2174" s="60"/>
      <c r="ADD2174" s="60"/>
      <c r="ADE2174" s="60"/>
    </row>
    <row r="2175" spans="760:785" x14ac:dyDescent="0.25">
      <c r="ACF2175" s="60"/>
      <c r="ACG2175" s="60"/>
      <c r="ACH2175" s="60"/>
      <c r="ACI2175" s="60"/>
      <c r="ACJ2175" s="60"/>
      <c r="ACK2175" s="60"/>
      <c r="ACL2175" s="60"/>
      <c r="ACM2175" s="60"/>
      <c r="ACN2175" s="60"/>
      <c r="ACO2175" s="60"/>
      <c r="ACP2175" s="60"/>
      <c r="ACQ2175" s="60"/>
      <c r="ACR2175" s="60"/>
      <c r="ACS2175" s="60"/>
      <c r="ACT2175" s="60"/>
      <c r="ACU2175" s="60"/>
      <c r="ACV2175" s="60"/>
      <c r="ACW2175" s="60"/>
      <c r="ACX2175" s="60"/>
      <c r="ACY2175" s="60">
        <v>1.00786107208565</v>
      </c>
      <c r="ACZ2175" s="60"/>
      <c r="ADA2175" s="60"/>
      <c r="ADB2175" s="60"/>
      <c r="ADC2175" s="60"/>
      <c r="ADD2175" s="60"/>
      <c r="ADE2175" s="60"/>
    </row>
    <row r="2176" spans="760:785" x14ac:dyDescent="0.25">
      <c r="ACF2176" s="60"/>
      <c r="ACG2176" s="60"/>
      <c r="ACH2176" s="60"/>
      <c r="ACI2176" s="60"/>
      <c r="ACJ2176" s="60"/>
      <c r="ACK2176" s="60"/>
      <c r="ACL2176" s="60"/>
      <c r="ACM2176" s="60"/>
      <c r="ACN2176" s="60"/>
      <c r="ACO2176" s="60"/>
      <c r="ACP2176" s="60"/>
      <c r="ACQ2176" s="60"/>
      <c r="ACR2176" s="60"/>
      <c r="ACS2176" s="60"/>
      <c r="ACT2176" s="60"/>
      <c r="ACU2176" s="60"/>
      <c r="ACV2176" s="60"/>
      <c r="ACW2176" s="60"/>
      <c r="ACX2176" s="60"/>
      <c r="ACY2176" s="60">
        <v>1.00786043171972</v>
      </c>
      <c r="ACZ2176" s="60"/>
      <c r="ADA2176" s="60"/>
      <c r="ADB2176" s="60"/>
      <c r="ADC2176" s="60"/>
      <c r="ADD2176" s="60"/>
      <c r="ADE2176" s="60"/>
    </row>
    <row r="2177" spans="760:785" x14ac:dyDescent="0.25">
      <c r="ACF2177" s="60"/>
      <c r="ACG2177" s="60"/>
      <c r="ACH2177" s="60"/>
      <c r="ACI2177" s="60"/>
      <c r="ACJ2177" s="60"/>
      <c r="ACK2177" s="60"/>
      <c r="ACL2177" s="60"/>
      <c r="ACM2177" s="60"/>
      <c r="ACN2177" s="60"/>
      <c r="ACO2177" s="60"/>
      <c r="ACP2177" s="60"/>
      <c r="ACQ2177" s="60"/>
      <c r="ACR2177" s="60"/>
      <c r="ACS2177" s="60"/>
      <c r="ACT2177" s="60"/>
      <c r="ACU2177" s="60"/>
      <c r="ACV2177" s="60"/>
      <c r="ACW2177" s="60"/>
      <c r="ACX2177" s="60"/>
      <c r="ACY2177" s="60">
        <v>1.0078513216202101</v>
      </c>
      <c r="ACZ2177" s="60"/>
      <c r="ADA2177" s="60"/>
      <c r="ADB2177" s="60"/>
      <c r="ADC2177" s="60"/>
      <c r="ADD2177" s="60"/>
      <c r="ADE2177" s="60"/>
    </row>
    <row r="2178" spans="760:785" x14ac:dyDescent="0.25">
      <c r="ACF2178" s="60"/>
      <c r="ACG2178" s="60"/>
      <c r="ACH2178" s="60"/>
      <c r="ACI2178" s="60"/>
      <c r="ACJ2178" s="60"/>
      <c r="ACK2178" s="60"/>
      <c r="ACL2178" s="60"/>
      <c r="ACM2178" s="60"/>
      <c r="ACN2178" s="60"/>
      <c r="ACO2178" s="60"/>
      <c r="ACP2178" s="60"/>
      <c r="ACQ2178" s="60"/>
      <c r="ACR2178" s="60"/>
      <c r="ACS2178" s="60"/>
      <c r="ACT2178" s="60"/>
      <c r="ACU2178" s="60"/>
      <c r="ACV2178" s="60"/>
      <c r="ACW2178" s="60"/>
      <c r="ACX2178" s="60"/>
      <c r="ACY2178" s="60">
        <v>1.0078383533823401</v>
      </c>
      <c r="ACZ2178" s="60"/>
      <c r="ADA2178" s="60"/>
      <c r="ADB2178" s="60"/>
      <c r="ADC2178" s="60"/>
      <c r="ADD2178" s="60"/>
      <c r="ADE2178" s="60"/>
    </row>
    <row r="2179" spans="760:785" x14ac:dyDescent="0.25">
      <c r="ACF2179" s="60"/>
      <c r="ACG2179" s="60"/>
      <c r="ACH2179" s="60"/>
      <c r="ACI2179" s="60"/>
      <c r="ACJ2179" s="60"/>
      <c r="ACK2179" s="60"/>
      <c r="ACL2179" s="60"/>
      <c r="ACM2179" s="60"/>
      <c r="ACN2179" s="60"/>
      <c r="ACO2179" s="60"/>
      <c r="ACP2179" s="60"/>
      <c r="ACQ2179" s="60"/>
      <c r="ACR2179" s="60"/>
      <c r="ACS2179" s="60"/>
      <c r="ACT2179" s="60"/>
      <c r="ACU2179" s="60"/>
      <c r="ACV2179" s="60"/>
      <c r="ACW2179" s="60"/>
      <c r="ACX2179" s="60"/>
      <c r="ACY2179" s="60">
        <v>1.0078314148029399</v>
      </c>
      <c r="ACZ2179" s="60"/>
      <c r="ADA2179" s="60"/>
      <c r="ADB2179" s="60"/>
      <c r="ADC2179" s="60"/>
      <c r="ADD2179" s="60"/>
      <c r="ADE2179" s="60"/>
    </row>
    <row r="2180" spans="760:785" x14ac:dyDescent="0.25">
      <c r="ACF2180" s="60"/>
      <c r="ACG2180" s="60"/>
      <c r="ACH2180" s="60"/>
      <c r="ACI2180" s="60"/>
      <c r="ACJ2180" s="60"/>
      <c r="ACK2180" s="60"/>
      <c r="ACL2180" s="60"/>
      <c r="ACM2180" s="60"/>
      <c r="ACN2180" s="60"/>
      <c r="ACO2180" s="60"/>
      <c r="ACP2180" s="60"/>
      <c r="ACQ2180" s="60"/>
      <c r="ACR2180" s="60"/>
      <c r="ACS2180" s="60"/>
      <c r="ACT2180" s="60"/>
      <c r="ACU2180" s="60"/>
      <c r="ACV2180" s="60"/>
      <c r="ACW2180" s="60"/>
      <c r="ACX2180" s="60"/>
      <c r="ACY2180" s="60">
        <v>1.0078256686623199</v>
      </c>
      <c r="ACZ2180" s="60"/>
      <c r="ADA2180" s="60"/>
      <c r="ADB2180" s="60"/>
      <c r="ADC2180" s="60"/>
      <c r="ADD2180" s="60"/>
      <c r="ADE2180" s="60"/>
    </row>
    <row r="2181" spans="760:785" x14ac:dyDescent="0.25">
      <c r="ACF2181" s="60"/>
      <c r="ACG2181" s="60"/>
      <c r="ACH2181" s="60"/>
      <c r="ACI2181" s="60"/>
      <c r="ACJ2181" s="60"/>
      <c r="ACK2181" s="60"/>
      <c r="ACL2181" s="60"/>
      <c r="ACM2181" s="60"/>
      <c r="ACN2181" s="60"/>
      <c r="ACO2181" s="60"/>
      <c r="ACP2181" s="60"/>
      <c r="ACQ2181" s="60"/>
      <c r="ACR2181" s="60"/>
      <c r="ACS2181" s="60"/>
      <c r="ACT2181" s="60"/>
      <c r="ACU2181" s="60"/>
      <c r="ACV2181" s="60"/>
      <c r="ACW2181" s="60"/>
      <c r="ACX2181" s="60"/>
      <c r="ACY2181" s="60">
        <v>1.0078161945108799</v>
      </c>
      <c r="ACZ2181" s="60"/>
      <c r="ADA2181" s="60"/>
      <c r="ADB2181" s="60"/>
      <c r="ADC2181" s="60"/>
      <c r="ADD2181" s="60"/>
      <c r="ADE2181" s="60"/>
    </row>
    <row r="2182" spans="760:785" x14ac:dyDescent="0.25">
      <c r="ACF2182" s="60"/>
      <c r="ACG2182" s="60"/>
      <c r="ACH2182" s="60"/>
      <c r="ACI2182" s="60"/>
      <c r="ACJ2182" s="60"/>
      <c r="ACK2182" s="60"/>
      <c r="ACL2182" s="60"/>
      <c r="ACM2182" s="60"/>
      <c r="ACN2182" s="60"/>
      <c r="ACO2182" s="60"/>
      <c r="ACP2182" s="60"/>
      <c r="ACQ2182" s="60"/>
      <c r="ACR2182" s="60"/>
      <c r="ACS2182" s="60"/>
      <c r="ACT2182" s="60"/>
      <c r="ACU2182" s="60"/>
      <c r="ACV2182" s="60"/>
      <c r="ACW2182" s="60"/>
      <c r="ACX2182" s="60"/>
      <c r="ACY2182" s="60">
        <v>1.0078040642583499</v>
      </c>
      <c r="ACZ2182" s="60"/>
      <c r="ADA2182" s="60"/>
      <c r="ADB2182" s="60"/>
      <c r="ADC2182" s="60"/>
      <c r="ADD2182" s="60"/>
      <c r="ADE2182" s="60"/>
    </row>
    <row r="2183" spans="760:785" x14ac:dyDescent="0.25">
      <c r="ACF2183" s="60"/>
      <c r="ACG2183" s="60"/>
      <c r="ACH2183" s="60"/>
      <c r="ACI2183" s="60"/>
      <c r="ACJ2183" s="60"/>
      <c r="ACK2183" s="60"/>
      <c r="ACL2183" s="60"/>
      <c r="ACM2183" s="60"/>
      <c r="ACN2183" s="60"/>
      <c r="ACO2183" s="60"/>
      <c r="ACP2183" s="60"/>
      <c r="ACQ2183" s="60"/>
      <c r="ACR2183" s="60"/>
      <c r="ACS2183" s="60"/>
      <c r="ACT2183" s="60"/>
      <c r="ACU2183" s="60"/>
      <c r="ACV2183" s="60"/>
      <c r="ACW2183" s="60"/>
      <c r="ACX2183" s="60"/>
      <c r="ACY2183" s="60">
        <v>1.0078030683692101</v>
      </c>
      <c r="ACZ2183" s="60"/>
      <c r="ADA2183" s="60"/>
      <c r="ADB2183" s="60"/>
      <c r="ADC2183" s="60"/>
      <c r="ADD2183" s="60"/>
      <c r="ADE2183" s="60"/>
    </row>
    <row r="2184" spans="760:785" x14ac:dyDescent="0.25">
      <c r="ACF2184" s="60"/>
      <c r="ACG2184" s="60"/>
      <c r="ACH2184" s="60"/>
      <c r="ACI2184" s="60"/>
      <c r="ACJ2184" s="60"/>
      <c r="ACK2184" s="60"/>
      <c r="ACL2184" s="60"/>
      <c r="ACM2184" s="60"/>
      <c r="ACN2184" s="60"/>
      <c r="ACO2184" s="60"/>
      <c r="ACP2184" s="60"/>
      <c r="ACQ2184" s="60"/>
      <c r="ACR2184" s="60"/>
      <c r="ACS2184" s="60"/>
      <c r="ACT2184" s="60"/>
      <c r="ACU2184" s="60"/>
      <c r="ACV2184" s="60"/>
      <c r="ACW2184" s="60"/>
      <c r="ACX2184" s="60"/>
      <c r="ACY2184" s="60">
        <v>1.0077930869966301</v>
      </c>
      <c r="ACZ2184" s="60"/>
      <c r="ADA2184" s="60"/>
      <c r="ADB2184" s="60"/>
      <c r="ADC2184" s="60"/>
      <c r="ADD2184" s="60"/>
      <c r="ADE2184" s="60"/>
    </row>
    <row r="2185" spans="760:785" x14ac:dyDescent="0.25">
      <c r="ACF2185" s="60"/>
      <c r="ACG2185" s="60"/>
      <c r="ACH2185" s="60"/>
      <c r="ACI2185" s="60"/>
      <c r="ACJ2185" s="60"/>
      <c r="ACK2185" s="60"/>
      <c r="ACL2185" s="60"/>
      <c r="ACM2185" s="60"/>
      <c r="ACN2185" s="60"/>
      <c r="ACO2185" s="312"/>
      <c r="ACP2185" s="60"/>
      <c r="ACQ2185" s="60"/>
      <c r="ACR2185" s="60"/>
      <c r="ACS2185" s="60"/>
      <c r="ACT2185" s="60"/>
      <c r="ACU2185" s="60"/>
      <c r="ACV2185" s="60"/>
      <c r="ACW2185" s="60"/>
      <c r="ACX2185" s="60"/>
      <c r="ACY2185" s="60">
        <v>1.00777901768658</v>
      </c>
      <c r="ACZ2185" s="60"/>
      <c r="ADA2185" s="60"/>
      <c r="ADB2185" s="60"/>
      <c r="ADC2185" s="60"/>
      <c r="ADD2185" s="60"/>
      <c r="ADE2185" s="60"/>
    </row>
    <row r="2186" spans="760:785" x14ac:dyDescent="0.25">
      <c r="ACF2186" s="60"/>
      <c r="ACG2186" s="60"/>
      <c r="ACH2186" s="60"/>
      <c r="ACI2186" s="60"/>
      <c r="ACJ2186" s="60"/>
      <c r="ACK2186" s="60"/>
      <c r="ACL2186" s="60"/>
      <c r="ACM2186" s="60"/>
      <c r="ACN2186" s="60"/>
      <c r="ACO2186" s="60"/>
      <c r="ACP2186" s="60"/>
      <c r="ACQ2186" s="60"/>
      <c r="ACR2186" s="60"/>
      <c r="ACS2186" s="60"/>
      <c r="ACT2186" s="60"/>
      <c r="ACU2186" s="60"/>
      <c r="ACV2186" s="60"/>
      <c r="ACW2186" s="60"/>
      <c r="ACX2186" s="60"/>
      <c r="ACY2186" s="60">
        <v>1.00777657548931</v>
      </c>
      <c r="ACZ2186" s="60"/>
      <c r="ADA2186" s="60"/>
      <c r="ADB2186" s="60"/>
      <c r="ADC2186" s="60"/>
      <c r="ADD2186" s="60"/>
      <c r="ADE2186" s="60"/>
    </row>
    <row r="2187" spans="760:785" x14ac:dyDescent="0.25">
      <c r="ACF2187" s="60"/>
      <c r="ACG2187" s="60"/>
      <c r="ACH2187" s="60"/>
      <c r="ACI2187" s="60"/>
      <c r="ACJ2187" s="60"/>
      <c r="ACK2187" s="60"/>
      <c r="ACL2187" s="60"/>
      <c r="ACM2187" s="60"/>
      <c r="ACN2187" s="60"/>
      <c r="ACO2187" s="60"/>
      <c r="ACP2187" s="60"/>
      <c r="ACQ2187" s="60"/>
      <c r="ACR2187" s="60"/>
      <c r="ACS2187" s="60"/>
      <c r="ACT2187" s="60"/>
      <c r="ACU2187" s="60"/>
      <c r="ACV2187" s="60"/>
      <c r="ACW2187" s="60"/>
      <c r="ACX2187" s="60"/>
      <c r="ACY2187" s="60">
        <v>1.0077731191444099</v>
      </c>
      <c r="ACZ2187" s="60"/>
      <c r="ADA2187" s="60"/>
      <c r="ADB2187" s="60"/>
      <c r="ADC2187" s="60"/>
      <c r="ADD2187" s="60"/>
      <c r="ADE2187" s="60"/>
    </row>
    <row r="2188" spans="760:785" x14ac:dyDescent="0.25">
      <c r="ACF2188" s="60"/>
      <c r="ACG2188" s="60"/>
      <c r="ACH2188" s="60"/>
      <c r="ACI2188" s="60"/>
      <c r="ACJ2188" s="60"/>
      <c r="ACK2188" s="60"/>
      <c r="ACL2188" s="60"/>
      <c r="ACM2188" s="60"/>
      <c r="ACN2188" s="60"/>
      <c r="ACO2188" s="60"/>
      <c r="ACP2188" s="60"/>
      <c r="ACQ2188" s="60"/>
      <c r="ACR2188" s="60"/>
      <c r="ACS2188" s="60"/>
      <c r="ACT2188" s="60"/>
      <c r="ACU2188" s="60"/>
      <c r="ACV2188" s="60"/>
      <c r="ACW2188" s="60"/>
      <c r="ACX2188" s="60"/>
      <c r="ACY2188" s="60">
        <v>1.0077641049353501</v>
      </c>
      <c r="ACZ2188" s="60"/>
      <c r="ADA2188" s="60"/>
      <c r="ADB2188" s="60"/>
      <c r="ADC2188" s="60"/>
      <c r="ADD2188" s="60"/>
      <c r="ADE2188" s="60"/>
    </row>
    <row r="2189" spans="760:785" x14ac:dyDescent="0.25">
      <c r="ACF2189" s="60"/>
      <c r="ACG2189" s="60"/>
      <c r="ACH2189" s="60"/>
      <c r="ACI2189" s="60"/>
      <c r="ACJ2189" s="60"/>
      <c r="ACK2189" s="60"/>
      <c r="ACL2189" s="60"/>
      <c r="ACM2189" s="60"/>
      <c r="ACN2189" s="60"/>
      <c r="ACO2189" s="60"/>
      <c r="ACP2189" s="60"/>
      <c r="ACQ2189" s="60"/>
      <c r="ACR2189" s="60"/>
      <c r="ACS2189" s="60"/>
      <c r="ACT2189" s="60"/>
      <c r="ACU2189" s="60"/>
      <c r="ACV2189" s="60"/>
      <c r="ACW2189" s="60"/>
      <c r="ACX2189" s="60"/>
      <c r="ACY2189" s="60">
        <v>1.0077605619130501</v>
      </c>
      <c r="ACZ2189" s="60"/>
      <c r="ADA2189" s="60"/>
      <c r="ADB2189" s="60"/>
      <c r="ADC2189" s="60"/>
      <c r="ADD2189" s="60"/>
      <c r="ADE2189" s="60"/>
    </row>
    <row r="2190" spans="760:785" x14ac:dyDescent="0.25">
      <c r="ACF2190" s="60"/>
      <c r="ACG2190" s="60"/>
      <c r="ACH2190" s="60"/>
      <c r="ACI2190" s="60"/>
      <c r="ACJ2190" s="60"/>
      <c r="ACK2190" s="60"/>
      <c r="ACL2190" s="60"/>
      <c r="ACM2190" s="60"/>
      <c r="ACN2190" s="60"/>
      <c r="ACO2190" s="60"/>
      <c r="ACP2190" s="60"/>
      <c r="ACQ2190" s="60"/>
      <c r="ACR2190" s="60"/>
      <c r="ACS2190" s="60"/>
      <c r="ACT2190" s="60"/>
      <c r="ACU2190" s="60"/>
      <c r="ACV2190" s="60"/>
      <c r="ACW2190" s="60"/>
      <c r="ACX2190" s="60"/>
      <c r="ACY2190" s="60">
        <v>1.00774697538132</v>
      </c>
      <c r="ACZ2190" s="60"/>
      <c r="ADA2190" s="60"/>
      <c r="ADB2190" s="60"/>
      <c r="ADC2190" s="60"/>
      <c r="ADD2190" s="60"/>
      <c r="ADE2190" s="60"/>
    </row>
    <row r="2191" spans="760:785" x14ac:dyDescent="0.25">
      <c r="ACF2191" s="60"/>
      <c r="ACG2191" s="60"/>
      <c r="ACH2191" s="60"/>
      <c r="ACI2191" s="60"/>
      <c r="ACJ2191" s="60"/>
      <c r="ACK2191" s="60"/>
      <c r="ACL2191" s="60"/>
      <c r="ACM2191" s="60"/>
      <c r="ACN2191" s="60"/>
      <c r="ACO2191" s="60"/>
      <c r="ACP2191" s="60"/>
      <c r="ACQ2191" s="60"/>
      <c r="ACR2191" s="60"/>
      <c r="ACS2191" s="60"/>
      <c r="ACT2191" s="60"/>
      <c r="ACU2191" s="60"/>
      <c r="ACV2191" s="60"/>
      <c r="ACW2191" s="60"/>
      <c r="ACX2191" s="60"/>
      <c r="ACY2191" s="60">
        <v>1.00773387553167</v>
      </c>
      <c r="ACZ2191" s="60"/>
      <c r="ADA2191" s="60"/>
      <c r="ADB2191" s="60"/>
      <c r="ADC2191" s="60"/>
      <c r="ADD2191" s="60"/>
      <c r="ADE2191" s="60"/>
    </row>
    <row r="2192" spans="760:785" x14ac:dyDescent="0.25">
      <c r="ACF2192" s="60"/>
      <c r="ACG2192" s="60"/>
      <c r="ACH2192" s="60"/>
      <c r="ACI2192" s="60"/>
      <c r="ACJ2192" s="60"/>
      <c r="ACK2192" s="60"/>
      <c r="ACL2192" s="60"/>
      <c r="ACM2192" s="60"/>
      <c r="ACN2192" s="60"/>
      <c r="ACO2192" s="60"/>
      <c r="ACP2192" s="60"/>
      <c r="ACQ2192" s="60"/>
      <c r="ACR2192" s="60"/>
      <c r="ACS2192" s="60"/>
      <c r="ACT2192" s="60"/>
      <c r="ACU2192" s="60"/>
      <c r="ACV2192" s="60"/>
      <c r="ACW2192" s="60"/>
      <c r="ACX2192" s="60"/>
      <c r="ACY2192" s="60">
        <v>1.00773002821597</v>
      </c>
      <c r="ACZ2192" s="60"/>
      <c r="ADA2192" s="60"/>
      <c r="ADB2192" s="60"/>
      <c r="ADC2192" s="60"/>
      <c r="ADD2192" s="60"/>
      <c r="ADE2192" s="60"/>
    </row>
    <row r="2193" spans="760:785" x14ac:dyDescent="0.25">
      <c r="ACF2193" s="60"/>
      <c r="ACG2193" s="60"/>
      <c r="ACH2193" s="60"/>
      <c r="ACI2193" s="60"/>
      <c r="ACJ2193" s="60"/>
      <c r="ACK2193" s="60"/>
      <c r="ACL2193" s="60"/>
      <c r="ACM2193" s="60"/>
      <c r="ACN2193" s="60"/>
      <c r="ACO2193" s="60"/>
      <c r="ACP2193" s="60"/>
      <c r="ACQ2193" s="60"/>
      <c r="ACR2193" s="60"/>
      <c r="ACS2193" s="60"/>
      <c r="ACT2193" s="60"/>
      <c r="ACU2193" s="60"/>
      <c r="ACV2193" s="60"/>
      <c r="ACW2193" s="60"/>
      <c r="ACX2193" s="60"/>
      <c r="ACY2193" s="60">
        <v>1.00770370227545</v>
      </c>
      <c r="ACZ2193" s="60"/>
      <c r="ADA2193" s="60"/>
      <c r="ADB2193" s="60"/>
      <c r="ADC2193" s="60"/>
      <c r="ADD2193" s="60"/>
      <c r="ADE2193" s="60"/>
    </row>
    <row r="2194" spans="760:785" x14ac:dyDescent="0.25">
      <c r="ACF2194" s="60"/>
      <c r="ACG2194" s="60"/>
      <c r="ACH2194" s="60"/>
      <c r="ACI2194" s="60"/>
      <c r="ACJ2194" s="60"/>
      <c r="ACK2194" s="60"/>
      <c r="ACL2194" s="60"/>
      <c r="ACM2194" s="60"/>
      <c r="ACN2194" s="60"/>
      <c r="ACO2194" s="60"/>
      <c r="ACP2194" s="60"/>
      <c r="ACQ2194" s="60"/>
      <c r="ACR2194" s="60"/>
      <c r="ACS2194" s="60"/>
      <c r="ACT2194" s="60"/>
      <c r="ACU2194" s="60"/>
      <c r="ACV2194" s="60"/>
      <c r="ACW2194" s="60"/>
      <c r="ACX2194" s="60"/>
      <c r="ACY2194" s="60">
        <v>1.007696315824</v>
      </c>
      <c r="ACZ2194" s="60"/>
      <c r="ADA2194" s="60"/>
      <c r="ADB2194" s="60"/>
      <c r="ADC2194" s="60"/>
      <c r="ADD2194" s="60"/>
      <c r="ADE2194" s="60"/>
    </row>
    <row r="2195" spans="760:785" x14ac:dyDescent="0.25">
      <c r="ACF2195" s="60"/>
      <c r="ACG2195" s="60"/>
      <c r="ACH2195" s="60"/>
      <c r="ACI2195" s="60"/>
      <c r="ACJ2195" s="60"/>
      <c r="ACK2195" s="60"/>
      <c r="ACL2195" s="60"/>
      <c r="ACM2195" s="60"/>
      <c r="ACN2195" s="60"/>
      <c r="ACO2195" s="60"/>
      <c r="ACP2195" s="60"/>
      <c r="ACQ2195" s="60"/>
      <c r="ACR2195" s="60"/>
      <c r="ACS2195" s="60"/>
      <c r="ACT2195" s="60"/>
      <c r="ACU2195" s="60"/>
      <c r="ACV2195" s="60"/>
      <c r="ACW2195" s="60"/>
      <c r="ACX2195" s="60"/>
      <c r="ACY2195" s="60">
        <v>1.0076905973323</v>
      </c>
      <c r="ACZ2195" s="60"/>
      <c r="ADA2195" s="60"/>
      <c r="ADB2195" s="60"/>
      <c r="ADC2195" s="60"/>
      <c r="ADD2195" s="60"/>
      <c r="ADE2195" s="60"/>
    </row>
    <row r="2196" spans="760:785" x14ac:dyDescent="0.25">
      <c r="ACF2196" s="60"/>
      <c r="ACG2196" s="60"/>
      <c r="ACH2196" s="60"/>
      <c r="ACI2196" s="60"/>
      <c r="ACJ2196" s="60"/>
      <c r="ACK2196" s="60"/>
      <c r="ACL2196" s="60"/>
      <c r="ACM2196" s="60"/>
      <c r="ACN2196" s="60"/>
      <c r="ACO2196" s="60"/>
      <c r="ACP2196" s="60"/>
      <c r="ACQ2196" s="60"/>
      <c r="ACR2196" s="60"/>
      <c r="ACS2196" s="60"/>
      <c r="ACT2196" s="60"/>
      <c r="ACU2196" s="60"/>
      <c r="ACV2196" s="60"/>
      <c r="ACW2196" s="60"/>
      <c r="ACX2196" s="60"/>
      <c r="ACY2196" s="60">
        <v>1.00768965304519</v>
      </c>
      <c r="ACZ2196" s="60"/>
      <c r="ADA2196" s="60"/>
      <c r="ADB2196" s="60"/>
      <c r="ADC2196" s="60"/>
      <c r="ADD2196" s="60"/>
      <c r="ADE2196" s="60"/>
    </row>
    <row r="2197" spans="760:785" x14ac:dyDescent="0.25">
      <c r="ACF2197" s="60"/>
      <c r="ACG2197" s="60"/>
      <c r="ACH2197" s="60"/>
      <c r="ACI2197" s="60"/>
      <c r="ACJ2197" s="60"/>
      <c r="ACK2197" s="60"/>
      <c r="ACL2197" s="60"/>
      <c r="ACM2197" s="60"/>
      <c r="ACN2197" s="60"/>
      <c r="ACO2197" s="60"/>
      <c r="ACP2197" s="60"/>
      <c r="ACQ2197" s="60"/>
      <c r="ACR2197" s="60"/>
      <c r="ACS2197" s="60"/>
      <c r="ACT2197" s="60"/>
      <c r="ACU2197" s="60"/>
      <c r="ACV2197" s="60"/>
      <c r="ACW2197" s="60"/>
      <c r="ACX2197" s="60"/>
      <c r="ACY2197" s="60">
        <v>1.0076799253058399</v>
      </c>
      <c r="ACZ2197" s="60"/>
      <c r="ADA2197" s="60"/>
      <c r="ADB2197" s="60"/>
      <c r="ADC2197" s="60"/>
      <c r="ADD2197" s="60"/>
      <c r="ADE2197" s="60"/>
    </row>
    <row r="2198" spans="760:785" x14ac:dyDescent="0.25">
      <c r="ACF2198" s="60"/>
      <c r="ACG2198" s="60"/>
      <c r="ACH2198" s="60"/>
      <c r="ACI2198" s="60"/>
      <c r="ACJ2198" s="60"/>
      <c r="ACK2198" s="60"/>
      <c r="ACL2198" s="60"/>
      <c r="ACM2198" s="60"/>
      <c r="ACN2198" s="60"/>
      <c r="ACO2198" s="60"/>
      <c r="ACP2198" s="60"/>
      <c r="ACQ2198" s="60"/>
      <c r="ACR2198" s="60"/>
      <c r="ACS2198" s="60"/>
      <c r="ACT2198" s="60"/>
      <c r="ACU2198" s="60"/>
      <c r="ACV2198" s="60"/>
      <c r="ACW2198" s="60"/>
      <c r="ACX2198" s="60"/>
      <c r="ACY2198" s="60">
        <v>1.00766738941986</v>
      </c>
      <c r="ACZ2198" s="60"/>
      <c r="ADA2198" s="60"/>
      <c r="ADB2198" s="60"/>
      <c r="ADC2198" s="60"/>
      <c r="ADD2198" s="60"/>
      <c r="ADE2198" s="60"/>
    </row>
    <row r="2199" spans="760:785" x14ac:dyDescent="0.25">
      <c r="ACF2199" s="60"/>
      <c r="ACG2199" s="60"/>
      <c r="ACH2199" s="60"/>
      <c r="ACI2199" s="60"/>
      <c r="ACJ2199" s="60"/>
      <c r="ACK2199" s="60"/>
      <c r="ACL2199" s="60"/>
      <c r="ACM2199" s="60"/>
      <c r="ACN2199" s="60"/>
      <c r="ACO2199" s="60"/>
      <c r="ACP2199" s="60"/>
      <c r="ACQ2199" s="60"/>
      <c r="ACR2199" s="60"/>
      <c r="ACS2199" s="60"/>
      <c r="ACT2199" s="60"/>
      <c r="ACU2199" s="60"/>
      <c r="ACV2199" s="60"/>
      <c r="ACW2199" s="60"/>
      <c r="ACX2199" s="60"/>
      <c r="ACY2199" s="60">
        <v>1.00765837996539</v>
      </c>
      <c r="ACZ2199" s="60"/>
      <c r="ADA2199" s="60"/>
      <c r="ADB2199" s="60"/>
      <c r="ADC2199" s="60"/>
      <c r="ADD2199" s="60"/>
      <c r="ADE2199" s="60"/>
    </row>
    <row r="2200" spans="760:785" x14ac:dyDescent="0.25">
      <c r="ACF2200" s="60"/>
      <c r="ACG2200" s="60"/>
      <c r="ACH2200" s="60"/>
      <c r="ACI2200" s="60"/>
      <c r="ACJ2200" s="60"/>
      <c r="ACK2200" s="60"/>
      <c r="ACL2200" s="60"/>
      <c r="ACM2200" s="60"/>
      <c r="ACN2200" s="60"/>
      <c r="ACO2200" s="60"/>
      <c r="ACP2200" s="60"/>
      <c r="ACQ2200" s="60"/>
      <c r="ACR2200" s="60"/>
      <c r="ACS2200" s="60"/>
      <c r="ACT2200" s="60"/>
      <c r="ACU2200" s="60"/>
      <c r="ACV2200" s="60"/>
      <c r="ACW2200" s="60"/>
      <c r="ACX2200" s="60"/>
      <c r="ACY2200" s="60">
        <v>1.0076544586659599</v>
      </c>
      <c r="ACZ2200" s="60"/>
      <c r="ADA2200" s="60"/>
      <c r="ADB2200" s="60"/>
      <c r="ADC2200" s="60"/>
      <c r="ADD2200" s="60"/>
      <c r="ADE2200" s="60"/>
    </row>
    <row r="2201" spans="760:785" x14ac:dyDescent="0.25">
      <c r="ACF2201" s="60"/>
      <c r="ACG2201" s="60"/>
      <c r="ACH2201" s="60"/>
      <c r="ACI2201" s="60"/>
      <c r="ACJ2201" s="60"/>
      <c r="ACK2201" s="60"/>
      <c r="ACL2201" s="60"/>
      <c r="ACM2201" s="60"/>
      <c r="ACN2201" s="60"/>
      <c r="ACO2201" s="60"/>
      <c r="ACP2201" s="60"/>
      <c r="ACQ2201" s="60"/>
      <c r="ACR2201" s="60"/>
      <c r="ACS2201" s="60"/>
      <c r="ACT2201" s="60"/>
      <c r="ACU2201" s="60"/>
      <c r="ACV2201" s="60"/>
      <c r="ACW2201" s="60"/>
      <c r="ACX2201" s="60"/>
      <c r="ACY2201" s="60">
        <v>1.0076431893973199</v>
      </c>
      <c r="ACZ2201" s="60"/>
      <c r="ADA2201" s="60"/>
      <c r="ADB2201" s="60"/>
      <c r="ADC2201" s="60"/>
      <c r="ADD2201" s="60"/>
      <c r="ADE2201" s="60"/>
    </row>
    <row r="2202" spans="760:785" x14ac:dyDescent="0.25">
      <c r="ACF2202" s="60"/>
      <c r="ACG2202" s="60"/>
      <c r="ACH2202" s="60"/>
      <c r="ACI2202" s="60"/>
      <c r="ACJ2202" s="60"/>
      <c r="ACK2202" s="60"/>
      <c r="ACL2202" s="60"/>
      <c r="ACM2202" s="60"/>
      <c r="ACN2202" s="60"/>
      <c r="ACO2202" s="60"/>
      <c r="ACP2202" s="60"/>
      <c r="ACQ2202" s="60"/>
      <c r="ACR2202" s="60"/>
      <c r="ACS2202" s="60"/>
      <c r="ACT2202" s="60"/>
      <c r="ACU2202" s="60"/>
      <c r="ACV2202" s="60"/>
      <c r="ACW2202" s="60"/>
      <c r="ACX2202" s="60"/>
      <c r="ACY2202" s="60">
        <v>1.0076424936482</v>
      </c>
      <c r="ACZ2202" s="60"/>
      <c r="ADA2202" s="60"/>
      <c r="ADB2202" s="60"/>
      <c r="ADC2202" s="60"/>
      <c r="ADD2202" s="60"/>
      <c r="ADE2202" s="60"/>
    </row>
    <row r="2203" spans="760:785" x14ac:dyDescent="0.25">
      <c r="ACF2203" s="60"/>
      <c r="ACG2203" s="60"/>
      <c r="ACH2203" s="60"/>
      <c r="ACI2203" s="60"/>
      <c r="ACJ2203" s="60"/>
      <c r="ACK2203" s="60"/>
      <c r="ACL2203" s="60"/>
      <c r="ACM2203" s="60"/>
      <c r="ACN2203" s="60"/>
      <c r="ACO2203" s="60"/>
      <c r="ACP2203" s="60"/>
      <c r="ACQ2203" s="60"/>
      <c r="ACR2203" s="60"/>
      <c r="ACS2203" s="60"/>
      <c r="ACT2203" s="60"/>
      <c r="ACU2203" s="60"/>
      <c r="ACV2203" s="60"/>
      <c r="ACW2203" s="60"/>
      <c r="ACX2203" s="60"/>
      <c r="ACY2203" s="60">
        <v>1.00763852484382</v>
      </c>
      <c r="ACZ2203" s="60"/>
      <c r="ADA2203" s="60"/>
      <c r="ADB2203" s="60"/>
      <c r="ADC2203" s="60"/>
      <c r="ADD2203" s="60"/>
      <c r="ADE2203" s="60"/>
    </row>
    <row r="2204" spans="760:785" x14ac:dyDescent="0.25">
      <c r="ACF2204" s="60"/>
      <c r="ACG2204" s="60"/>
      <c r="ACH2204" s="60"/>
      <c r="ACI2204" s="60"/>
      <c r="ACJ2204" s="60"/>
      <c r="ACK2204" s="60"/>
      <c r="ACL2204" s="60"/>
      <c r="ACM2204" s="60"/>
      <c r="ACN2204" s="60"/>
      <c r="ACO2204" s="60"/>
      <c r="ACP2204" s="60"/>
      <c r="ACQ2204" s="60"/>
      <c r="ACR2204" s="60"/>
      <c r="ACS2204" s="60"/>
      <c r="ACT2204" s="60"/>
      <c r="ACU2204" s="60"/>
      <c r="ACV2204" s="60"/>
      <c r="ACW2204" s="60"/>
      <c r="ACX2204" s="60"/>
      <c r="ACY2204" s="60">
        <v>1.00762910687615</v>
      </c>
      <c r="ACZ2204" s="60"/>
      <c r="ADA2204" s="60"/>
      <c r="ADB2204" s="60"/>
      <c r="ADC2204" s="60"/>
      <c r="ADD2204" s="60"/>
      <c r="ADE2204" s="60"/>
    </row>
    <row r="2205" spans="760:785" x14ac:dyDescent="0.25">
      <c r="ACF2205" s="60"/>
      <c r="ACG2205" s="60"/>
      <c r="ACH2205" s="60"/>
      <c r="ACI2205" s="60"/>
      <c r="ACJ2205" s="60"/>
      <c r="ACK2205" s="60"/>
      <c r="ACL2205" s="60"/>
      <c r="ACM2205" s="60"/>
      <c r="ACN2205" s="60"/>
      <c r="ACO2205" s="60"/>
      <c r="ACP2205" s="60"/>
      <c r="ACQ2205" s="60"/>
      <c r="ACR2205" s="60"/>
      <c r="ACS2205" s="60"/>
      <c r="ACT2205" s="60"/>
      <c r="ACU2205" s="60"/>
      <c r="ACV2205" s="60"/>
      <c r="ACW2205" s="60"/>
      <c r="ACX2205" s="60"/>
      <c r="ACY2205" s="60">
        <v>1.0075890357763899</v>
      </c>
      <c r="ACZ2205" s="60"/>
      <c r="ADA2205" s="60"/>
      <c r="ADB2205" s="60"/>
      <c r="ADC2205" s="60"/>
      <c r="ADD2205" s="60"/>
      <c r="ADE2205" s="60"/>
    </row>
    <row r="2206" spans="760:785" x14ac:dyDescent="0.25">
      <c r="ACF2206" s="60"/>
      <c r="ACG2206" s="60"/>
      <c r="ACH2206" s="60"/>
      <c r="ACI2206" s="60"/>
      <c r="ACJ2206" s="60"/>
      <c r="ACK2206" s="60"/>
      <c r="ACL2206" s="60"/>
      <c r="ACM2206" s="60"/>
      <c r="ACN2206" s="60"/>
      <c r="ACO2206" s="60"/>
      <c r="ACP2206" s="60"/>
      <c r="ACQ2206" s="60"/>
      <c r="ACR2206" s="60"/>
      <c r="ACS2206" s="60"/>
      <c r="ACT2206" s="60"/>
      <c r="ACU2206" s="60"/>
      <c r="ACV2206" s="60"/>
      <c r="ACW2206" s="60"/>
      <c r="ACX2206" s="60"/>
      <c r="ACY2206" s="60">
        <v>1.00758547460351</v>
      </c>
      <c r="ACZ2206" s="60"/>
      <c r="ADA2206" s="60"/>
      <c r="ADB2206" s="60"/>
      <c r="ADC2206" s="60"/>
      <c r="ADD2206" s="60"/>
      <c r="ADE2206" s="60"/>
    </row>
    <row r="2207" spans="760:785" x14ac:dyDescent="0.25">
      <c r="ACF2207" s="60"/>
      <c r="ACG2207" s="60"/>
      <c r="ACH2207" s="60"/>
      <c r="ACI2207" s="60"/>
      <c r="ACJ2207" s="60"/>
      <c r="ACK2207" s="60"/>
      <c r="ACL2207" s="60"/>
      <c r="ACM2207" s="60"/>
      <c r="ACN2207" s="60"/>
      <c r="ACO2207" s="60"/>
      <c r="ACP2207" s="60"/>
      <c r="ACQ2207" s="60"/>
      <c r="ACR2207" s="60"/>
      <c r="ACS2207" s="60"/>
      <c r="ACT2207" s="60"/>
      <c r="ACU2207" s="60"/>
      <c r="ACV2207" s="60"/>
      <c r="ACW2207" s="60"/>
      <c r="ACX2207" s="60"/>
      <c r="ACY2207" s="60">
        <v>1.0075824084910501</v>
      </c>
      <c r="ACZ2207" s="60"/>
      <c r="ADA2207" s="60"/>
      <c r="ADB2207" s="60"/>
      <c r="ADC2207" s="60"/>
      <c r="ADD2207" s="60"/>
      <c r="ADE2207" s="60"/>
    </row>
    <row r="2208" spans="760:785" x14ac:dyDescent="0.25">
      <c r="ACF2208" s="60"/>
      <c r="ACG2208" s="60"/>
      <c r="ACH2208" s="60"/>
      <c r="ACI2208" s="60"/>
      <c r="ACJ2208" s="60"/>
      <c r="ACK2208" s="60"/>
      <c r="ACL2208" s="60"/>
      <c r="ACM2208" s="60"/>
      <c r="ACN2208" s="60"/>
      <c r="ACO2208" s="60"/>
      <c r="ACP2208" s="60"/>
      <c r="ACQ2208" s="60"/>
      <c r="ACR2208" s="60"/>
      <c r="ACS2208" s="60"/>
      <c r="ACT2208" s="60"/>
      <c r="ACU2208" s="60"/>
      <c r="ACV2208" s="60"/>
      <c r="ACW2208" s="60"/>
      <c r="ACX2208" s="60"/>
      <c r="ACY2208" s="60">
        <v>1.0075744818004699</v>
      </c>
      <c r="ACZ2208" s="60"/>
      <c r="ADA2208" s="60"/>
      <c r="ADB2208" s="60"/>
      <c r="ADC2208" s="60"/>
      <c r="ADD2208" s="60"/>
      <c r="ADE2208" s="60"/>
    </row>
    <row r="2209" spans="760:785" x14ac:dyDescent="0.25">
      <c r="ACF2209" s="60"/>
      <c r="ACG2209" s="60"/>
      <c r="ACH2209" s="60"/>
      <c r="ACI2209" s="60"/>
      <c r="ACJ2209" s="60"/>
      <c r="ACK2209" s="60"/>
      <c r="ACL2209" s="60"/>
      <c r="ACM2209" s="60"/>
      <c r="ACN2209" s="60"/>
      <c r="ACO2209" s="60"/>
      <c r="ACP2209" s="60"/>
      <c r="ACQ2209" s="60"/>
      <c r="ACR2209" s="60"/>
      <c r="ACS2209" s="60"/>
      <c r="ACT2209" s="60"/>
      <c r="ACU2209" s="60"/>
      <c r="ACV2209" s="60"/>
      <c r="ACW2209" s="60"/>
      <c r="ACX2209" s="60"/>
      <c r="ACY2209" s="60">
        <v>1.0075581121945101</v>
      </c>
      <c r="ACZ2209" s="60"/>
      <c r="ADA2209" s="60"/>
      <c r="ADB2209" s="60"/>
      <c r="ADC2209" s="60"/>
      <c r="ADD2209" s="60"/>
      <c r="ADE2209" s="60"/>
    </row>
    <row r="2210" spans="760:785" x14ac:dyDescent="0.25">
      <c r="ACF2210" s="60"/>
      <c r="ACG2210" s="60"/>
      <c r="ACH2210" s="60"/>
      <c r="ACI2210" s="60"/>
      <c r="ACJ2210" s="60"/>
      <c r="ACK2210" s="60"/>
      <c r="ACL2210" s="60"/>
      <c r="ACM2210" s="60"/>
      <c r="ACN2210" s="60"/>
      <c r="ACO2210" s="60"/>
      <c r="ACP2210" s="60"/>
      <c r="ACQ2210" s="60"/>
      <c r="ACR2210" s="60"/>
      <c r="ACS2210" s="60"/>
      <c r="ACT2210" s="60"/>
      <c r="ACU2210" s="60"/>
      <c r="ACV2210" s="60"/>
      <c r="ACW2210" s="60"/>
      <c r="ACX2210" s="60"/>
      <c r="ACY2210" s="60">
        <v>1.00754505191503</v>
      </c>
      <c r="ACZ2210" s="60"/>
      <c r="ADA2210" s="60"/>
      <c r="ADB2210" s="60"/>
      <c r="ADC2210" s="60"/>
      <c r="ADD2210" s="60"/>
      <c r="ADE2210" s="60"/>
    </row>
    <row r="2211" spans="760:785" x14ac:dyDescent="0.25">
      <c r="ACF2211" s="60"/>
      <c r="ACG2211" s="60"/>
      <c r="ACH2211" s="60"/>
      <c r="ACI2211" s="60"/>
      <c r="ACJ2211" s="60"/>
      <c r="ACK2211" s="60"/>
      <c r="ACL2211" s="60"/>
      <c r="ACM2211" s="60"/>
      <c r="ACN2211" s="60"/>
      <c r="ACO2211" s="60"/>
      <c r="ACP2211" s="60"/>
      <c r="ACQ2211" s="60"/>
      <c r="ACR2211" s="60"/>
      <c r="ACS2211" s="60"/>
      <c r="ACT2211" s="60"/>
      <c r="ACU2211" s="60"/>
      <c r="ACV2211" s="60"/>
      <c r="ACW2211" s="60"/>
      <c r="ACX2211" s="60"/>
      <c r="ACY2211" s="60">
        <v>1.0075439326500499</v>
      </c>
      <c r="ACZ2211" s="60"/>
      <c r="ADA2211" s="60"/>
      <c r="ADB2211" s="60"/>
      <c r="ADC2211" s="60"/>
      <c r="ADD2211" s="60"/>
      <c r="ADE2211" s="60"/>
    </row>
    <row r="2212" spans="760:785" x14ac:dyDescent="0.25">
      <c r="ACF2212" s="60"/>
      <c r="ACG2212" s="60"/>
      <c r="ACH2212" s="60"/>
      <c r="ACI2212" s="60"/>
      <c r="ACJ2212" s="60"/>
      <c r="ACK2212" s="60"/>
      <c r="ACL2212" s="60"/>
      <c r="ACM2212" s="60"/>
      <c r="ACN2212" s="60"/>
      <c r="ACO2212" s="60"/>
      <c r="ACP2212" s="60"/>
      <c r="ACQ2212" s="60"/>
      <c r="ACR2212" s="60"/>
      <c r="ACS2212" s="60"/>
      <c r="ACT2212" s="60"/>
      <c r="ACU2212" s="60"/>
      <c r="ACV2212" s="60"/>
      <c r="ACW2212" s="60"/>
      <c r="ACX2212" s="60"/>
      <c r="ACY2212" s="60">
        <v>1.0075285703571299</v>
      </c>
      <c r="ACZ2212" s="60"/>
      <c r="ADA2212" s="60"/>
      <c r="ADB2212" s="60"/>
      <c r="ADC2212" s="60"/>
      <c r="ADD2212" s="60"/>
      <c r="ADE2212" s="60"/>
    </row>
    <row r="2213" spans="760:785" x14ac:dyDescent="0.25">
      <c r="ACF2213" s="60"/>
      <c r="ACG2213" s="60"/>
      <c r="ACH2213" s="60"/>
      <c r="ACI2213" s="60"/>
      <c r="ACJ2213" s="60"/>
      <c r="ACK2213" s="60"/>
      <c r="ACL2213" s="60"/>
      <c r="ACM2213" s="60"/>
      <c r="ACN2213" s="60"/>
      <c r="ACO2213" s="60"/>
      <c r="ACP2213" s="60"/>
      <c r="ACQ2213" s="60"/>
      <c r="ACR2213" s="60"/>
      <c r="ACS2213" s="60"/>
      <c r="ACT2213" s="60"/>
      <c r="ACU2213" s="60"/>
      <c r="ACV2213" s="60"/>
      <c r="ACW2213" s="60"/>
      <c r="ACX2213" s="60"/>
      <c r="ACY2213" s="60">
        <v>1.0075265918193199</v>
      </c>
      <c r="ACZ2213" s="60"/>
      <c r="ADA2213" s="60"/>
      <c r="ADB2213" s="60"/>
      <c r="ADC2213" s="60"/>
      <c r="ADD2213" s="60"/>
      <c r="ADE2213" s="60"/>
    </row>
    <row r="2214" spans="760:785" x14ac:dyDescent="0.25">
      <c r="ACF2214" s="60"/>
      <c r="ACG2214" s="60"/>
      <c r="ACH2214" s="60"/>
      <c r="ACI2214" s="60"/>
      <c r="ACJ2214" s="60"/>
      <c r="ACK2214" s="60"/>
      <c r="ACL2214" s="60"/>
      <c r="ACM2214" s="60"/>
      <c r="ACN2214" s="60"/>
      <c r="ACO2214" s="60"/>
      <c r="ACP2214" s="60"/>
      <c r="ACQ2214" s="60"/>
      <c r="ACR2214" s="60"/>
      <c r="ACS2214" s="60"/>
      <c r="ACT2214" s="60"/>
      <c r="ACU2214" s="60"/>
      <c r="ACV2214" s="60"/>
      <c r="ACW2214" s="60"/>
      <c r="ACX2214" s="60"/>
      <c r="ACY2214" s="60">
        <v>1.0074553643497499</v>
      </c>
      <c r="ACZ2214" s="60"/>
      <c r="ADA2214" s="60"/>
      <c r="ADB2214" s="60"/>
      <c r="ADC2214" s="60"/>
      <c r="ADD2214" s="60"/>
      <c r="ADE2214" s="60"/>
    </row>
    <row r="2215" spans="760:785" x14ac:dyDescent="0.25">
      <c r="ACF2215" s="60"/>
      <c r="ACG2215" s="60"/>
      <c r="ACH2215" s="60"/>
      <c r="ACI2215" s="60"/>
      <c r="ACJ2215" s="60"/>
      <c r="ACK2215" s="60"/>
      <c r="ACL2215" s="60"/>
      <c r="ACM2215" s="60"/>
      <c r="ACN2215" s="60"/>
      <c r="ACO2215" s="60"/>
      <c r="ACP2215" s="60"/>
      <c r="ACQ2215" s="60"/>
      <c r="ACR2215" s="60"/>
      <c r="ACS2215" s="60"/>
      <c r="ACT2215" s="60"/>
      <c r="ACU2215" s="60"/>
      <c r="ACV2215" s="60"/>
      <c r="ACW2215" s="60"/>
      <c r="ACX2215" s="60"/>
      <c r="ACY2215" s="60">
        <v>1.00744875740499</v>
      </c>
      <c r="ACZ2215" s="60"/>
      <c r="ADA2215" s="60"/>
      <c r="ADB2215" s="60"/>
      <c r="ADC2215" s="60"/>
      <c r="ADD2215" s="60"/>
      <c r="ADE2215" s="60"/>
    </row>
    <row r="2216" spans="760:785" x14ac:dyDescent="0.25">
      <c r="ACF2216" s="60"/>
      <c r="ACG2216" s="60"/>
      <c r="ACH2216" s="60"/>
      <c r="ACI2216" s="60"/>
      <c r="ACJ2216" s="60"/>
      <c r="ACK2216" s="60"/>
      <c r="ACL2216" s="60"/>
      <c r="ACM2216" s="60"/>
      <c r="ACN2216" s="60"/>
      <c r="ACO2216" s="60"/>
      <c r="ACP2216" s="60"/>
      <c r="ACQ2216" s="60"/>
      <c r="ACR2216" s="60"/>
      <c r="ACS2216" s="60"/>
      <c r="ACT2216" s="60"/>
      <c r="ACU2216" s="60"/>
      <c r="ACV2216" s="60"/>
      <c r="ACW2216" s="60"/>
      <c r="ACX2216" s="60"/>
      <c r="ACY2216" s="60">
        <v>1.00742804337556</v>
      </c>
      <c r="ACZ2216" s="60"/>
      <c r="ADA2216" s="60"/>
      <c r="ADB2216" s="60"/>
      <c r="ADC2216" s="60"/>
      <c r="ADD2216" s="60"/>
      <c r="ADE2216" s="60"/>
    </row>
    <row r="2217" spans="760:785" x14ac:dyDescent="0.25">
      <c r="ACF2217" s="60"/>
      <c r="ACG2217" s="60"/>
      <c r="ACH2217" s="60"/>
      <c r="ACI2217" s="60"/>
      <c r="ACJ2217" s="60"/>
      <c r="ACK2217" s="60"/>
      <c r="ACL2217" s="60"/>
      <c r="ACM2217" s="60"/>
      <c r="ACN2217" s="60"/>
      <c r="ACO2217" s="60"/>
      <c r="ACP2217" s="60"/>
      <c r="ACQ2217" s="60"/>
      <c r="ACR2217" s="60"/>
      <c r="ACS2217" s="60"/>
      <c r="ACT2217" s="60"/>
      <c r="ACU2217" s="60"/>
      <c r="ACV2217" s="60"/>
      <c r="ACW2217" s="60"/>
      <c r="ACX2217" s="60"/>
      <c r="ACY2217" s="60">
        <v>1.0074263706781399</v>
      </c>
      <c r="ACZ2217" s="60"/>
      <c r="ADA2217" s="60"/>
      <c r="ADB2217" s="60"/>
      <c r="ADC2217" s="60"/>
      <c r="ADD2217" s="60"/>
      <c r="ADE2217" s="60"/>
    </row>
    <row r="2218" spans="760:785" x14ac:dyDescent="0.25">
      <c r="ACF2218" s="60"/>
      <c r="ACG2218" s="60"/>
      <c r="ACH2218" s="60"/>
      <c r="ACI2218" s="60"/>
      <c r="ACJ2218" s="60"/>
      <c r="ACK2218" s="60"/>
      <c r="ACL2218" s="60"/>
      <c r="ACM2218" s="60"/>
      <c r="ACN2218" s="60"/>
      <c r="ACO2218" s="60"/>
      <c r="ACP2218" s="60"/>
      <c r="ACQ2218" s="60"/>
      <c r="ACR2218" s="60"/>
      <c r="ACS2218" s="60"/>
      <c r="ACT2218" s="60"/>
      <c r="ACU2218" s="60"/>
      <c r="ACV2218" s="60"/>
      <c r="ACW2218" s="60"/>
      <c r="ACX2218" s="60"/>
      <c r="ACY2218" s="60">
        <v>1.00740438916052</v>
      </c>
      <c r="ACZ2218" s="60"/>
      <c r="ADA2218" s="60"/>
      <c r="ADB2218" s="60"/>
      <c r="ADC2218" s="60"/>
      <c r="ADD2218" s="60"/>
      <c r="ADE2218" s="60"/>
    </row>
    <row r="2219" spans="760:785" x14ac:dyDescent="0.25">
      <c r="ACF2219" s="60"/>
      <c r="ACG2219" s="60"/>
      <c r="ACH2219" s="60"/>
      <c r="ACI2219" s="60"/>
      <c r="ACJ2219" s="60"/>
      <c r="ACK2219" s="60"/>
      <c r="ACL2219" s="60"/>
      <c r="ACM2219" s="60"/>
      <c r="ACN2219" s="60"/>
      <c r="ACO2219" s="60"/>
      <c r="ACP2219" s="60"/>
      <c r="ACQ2219" s="60"/>
      <c r="ACR2219" s="60"/>
      <c r="ACS2219" s="60"/>
      <c r="ACT2219" s="60"/>
      <c r="ACU2219" s="60"/>
      <c r="ACV2219" s="60"/>
      <c r="ACW2219" s="60"/>
      <c r="ACX2219" s="60"/>
      <c r="ACY2219" s="60">
        <v>1.0074000408339201</v>
      </c>
      <c r="ACZ2219" s="60"/>
      <c r="ADA2219" s="60"/>
      <c r="ADB2219" s="60"/>
      <c r="ADC2219" s="60"/>
      <c r="ADD2219" s="60"/>
      <c r="ADE2219" s="60"/>
    </row>
    <row r="2220" spans="760:785" x14ac:dyDescent="0.25">
      <c r="ACF2220" s="60"/>
      <c r="ACG2220" s="60"/>
      <c r="ACH2220" s="60"/>
      <c r="ACI2220" s="60"/>
      <c r="ACJ2220" s="60"/>
      <c r="ACK2220" s="60"/>
      <c r="ACL2220" s="60"/>
      <c r="ACM2220" s="60"/>
      <c r="ACN2220" s="60"/>
      <c r="ACO2220" s="60"/>
      <c r="ACP2220" s="60"/>
      <c r="ACQ2220" s="60"/>
      <c r="ACR2220" s="60"/>
      <c r="ACS2220" s="60"/>
      <c r="ACT2220" s="60"/>
      <c r="ACU2220" s="60"/>
      <c r="ACV2220" s="60"/>
      <c r="ACW2220" s="60"/>
      <c r="ACX2220" s="60"/>
      <c r="ACY2220" s="60">
        <v>1.0073879416463101</v>
      </c>
      <c r="ACZ2220" s="60"/>
      <c r="ADA2220" s="60"/>
      <c r="ADB2220" s="60"/>
      <c r="ADC2220" s="60"/>
      <c r="ADD2220" s="60"/>
      <c r="ADE2220" s="60"/>
    </row>
    <row r="2221" spans="760:785" x14ac:dyDescent="0.25">
      <c r="ACF2221" s="60"/>
      <c r="ACG2221" s="60"/>
      <c r="ACH2221" s="60"/>
      <c r="ACI2221" s="60"/>
      <c r="ACJ2221" s="60"/>
      <c r="ACK2221" s="60"/>
      <c r="ACL2221" s="60"/>
      <c r="ACM2221" s="60"/>
      <c r="ACN2221" s="60"/>
      <c r="ACO2221" s="60"/>
      <c r="ACP2221" s="60"/>
      <c r="ACQ2221" s="60"/>
      <c r="ACR2221" s="60"/>
      <c r="ACS2221" s="60"/>
      <c r="ACT2221" s="60"/>
      <c r="ACU2221" s="60"/>
      <c r="ACV2221" s="60"/>
      <c r="ACW2221" s="60"/>
      <c r="ACX2221" s="60"/>
      <c r="ACY2221" s="60">
        <v>1.0073603885343301</v>
      </c>
      <c r="ACZ2221" s="60"/>
      <c r="ADA2221" s="60"/>
      <c r="ADB2221" s="60"/>
      <c r="ADC2221" s="60"/>
      <c r="ADD2221" s="60"/>
      <c r="ADE2221" s="60"/>
    </row>
    <row r="2222" spans="760:785" x14ac:dyDescent="0.25">
      <c r="ACF2222" s="60"/>
      <c r="ACG2222" s="60"/>
      <c r="ACH2222" s="60"/>
      <c r="ACI2222" s="60"/>
      <c r="ACJ2222" s="60"/>
      <c r="ACK2222" s="60"/>
      <c r="ACL2222" s="60"/>
      <c r="ACM2222" s="60"/>
      <c r="ACN2222" s="60"/>
      <c r="ACO2222" s="60"/>
      <c r="ACP2222" s="60"/>
      <c r="ACQ2222" s="60"/>
      <c r="ACR2222" s="60"/>
      <c r="ACS2222" s="60"/>
      <c r="ACT2222" s="60"/>
      <c r="ACU2222" s="60"/>
      <c r="ACV2222" s="60"/>
      <c r="ACW2222" s="60"/>
      <c r="ACX2222" s="60"/>
      <c r="ACY2222" s="60">
        <v>1.0073531817893999</v>
      </c>
      <c r="ACZ2222" s="60"/>
      <c r="ADA2222" s="60"/>
      <c r="ADB2222" s="60"/>
      <c r="ADC2222" s="60"/>
      <c r="ADD2222" s="60"/>
      <c r="ADE2222" s="60"/>
    </row>
    <row r="2223" spans="760:785" x14ac:dyDescent="0.25">
      <c r="ACF2223" s="60"/>
      <c r="ACG2223" s="60"/>
      <c r="ACH2223" s="60"/>
      <c r="ACI2223" s="60"/>
      <c r="ACJ2223" s="60"/>
      <c r="ACK2223" s="60"/>
      <c r="ACL2223" s="60"/>
      <c r="ACM2223" s="60"/>
      <c r="ACN2223" s="60"/>
      <c r="ACO2223" s="60"/>
      <c r="ACP2223" s="60"/>
      <c r="ACQ2223" s="60"/>
      <c r="ACR2223" s="60"/>
      <c r="ACS2223" s="60"/>
      <c r="ACT2223" s="60"/>
      <c r="ACU2223" s="60"/>
      <c r="ACV2223" s="60"/>
      <c r="ACW2223" s="60"/>
      <c r="ACX2223" s="60"/>
      <c r="ACY2223" s="60">
        <v>1.0073501596185199</v>
      </c>
      <c r="ACZ2223" s="60"/>
      <c r="ADA2223" s="60"/>
      <c r="ADB2223" s="60"/>
      <c r="ADC2223" s="60"/>
      <c r="ADD2223" s="60"/>
      <c r="ADE2223" s="60"/>
    </row>
    <row r="2224" spans="760:785" x14ac:dyDescent="0.25">
      <c r="ACF2224" s="60"/>
      <c r="ACG2224" s="60"/>
      <c r="ACH2224" s="60"/>
      <c r="ACI2224" s="60"/>
      <c r="ACJ2224" s="60"/>
      <c r="ACK2224" s="60"/>
      <c r="ACL2224" s="60"/>
      <c r="ACM2224" s="60"/>
      <c r="ACN2224" s="60"/>
      <c r="ACO2224" s="60"/>
      <c r="ACP2224" s="60"/>
      <c r="ACQ2224" s="60"/>
      <c r="ACR2224" s="60"/>
      <c r="ACS2224" s="60"/>
      <c r="ACT2224" s="60"/>
      <c r="ACU2224" s="60"/>
      <c r="ACV2224" s="60"/>
      <c r="ACW2224" s="60"/>
      <c r="ACX2224" s="60"/>
      <c r="ACY2224" s="60">
        <v>1.00733998550639</v>
      </c>
      <c r="ACZ2224" s="60"/>
      <c r="ADA2224" s="60"/>
      <c r="ADB2224" s="60"/>
      <c r="ADC2224" s="60"/>
      <c r="ADD2224" s="60"/>
      <c r="ADE2224" s="60"/>
    </row>
    <row r="2225" spans="760:785" x14ac:dyDescent="0.25">
      <c r="ACF2225" s="60"/>
      <c r="ACG2225" s="60"/>
      <c r="ACH2225" s="60"/>
      <c r="ACI2225" s="60"/>
      <c r="ACJ2225" s="60"/>
      <c r="ACK2225" s="60"/>
      <c r="ACL2225" s="60"/>
      <c r="ACM2225" s="60"/>
      <c r="ACN2225" s="60"/>
      <c r="ACO2225" s="60"/>
      <c r="ACP2225" s="60"/>
      <c r="ACQ2225" s="60"/>
      <c r="ACR2225" s="60"/>
      <c r="ACS2225" s="60"/>
      <c r="ACT2225" s="60"/>
      <c r="ACU2225" s="60"/>
      <c r="ACV2225" s="60"/>
      <c r="ACW2225" s="60"/>
      <c r="ACX2225" s="60"/>
      <c r="ACY2225" s="60">
        <v>1.00732588352201</v>
      </c>
      <c r="ACZ2225" s="60"/>
      <c r="ADA2225" s="60"/>
      <c r="ADB2225" s="60"/>
      <c r="ADC2225" s="60"/>
      <c r="ADD2225" s="60"/>
      <c r="ADE2225" s="60"/>
    </row>
    <row r="2226" spans="760:785" x14ac:dyDescent="0.25">
      <c r="ACF2226" s="60"/>
      <c r="ACG2226" s="60"/>
      <c r="ACH2226" s="60"/>
      <c r="ACI2226" s="60"/>
      <c r="ACJ2226" s="60"/>
      <c r="ACK2226" s="60"/>
      <c r="ACL2226" s="60"/>
      <c r="ACM2226" s="60"/>
      <c r="ACN2226" s="60"/>
      <c r="ACO2226" s="60"/>
      <c r="ACP2226" s="60"/>
      <c r="ACQ2226" s="60"/>
      <c r="ACR2226" s="60"/>
      <c r="ACS2226" s="60"/>
      <c r="ACT2226" s="60"/>
      <c r="ACU2226" s="60"/>
      <c r="ACV2226" s="60"/>
      <c r="ACW2226" s="60"/>
      <c r="ACX2226" s="60"/>
      <c r="ACY2226" s="60">
        <v>1.0073204680689001</v>
      </c>
      <c r="ACZ2226" s="60"/>
      <c r="ADA2226" s="60"/>
      <c r="ADB2226" s="60"/>
      <c r="ADC2226" s="60"/>
      <c r="ADD2226" s="60"/>
      <c r="ADE2226" s="60"/>
    </row>
    <row r="2227" spans="760:785" x14ac:dyDescent="0.25">
      <c r="ACF2227" s="60"/>
      <c r="ACG2227" s="60"/>
      <c r="ACH2227" s="60"/>
      <c r="ACI2227" s="60"/>
      <c r="ACJ2227" s="60"/>
      <c r="ACK2227" s="60"/>
      <c r="ACL2227" s="60"/>
      <c r="ACM2227" s="60"/>
      <c r="ACN2227" s="60"/>
      <c r="ACO2227" s="60"/>
      <c r="ACP2227" s="60"/>
      <c r="ACQ2227" s="60"/>
      <c r="ACR2227" s="60"/>
      <c r="ACS2227" s="60"/>
      <c r="ACT2227" s="60"/>
      <c r="ACU2227" s="60"/>
      <c r="ACV2227" s="60"/>
      <c r="ACW2227" s="60"/>
      <c r="ACX2227" s="60"/>
      <c r="ACY2227" s="60">
        <v>1.0073142439673599</v>
      </c>
      <c r="ACZ2227" s="60"/>
      <c r="ADA2227" s="60"/>
      <c r="ADB2227" s="60"/>
      <c r="ADC2227" s="60"/>
      <c r="ADD2227" s="60"/>
      <c r="ADE2227" s="60"/>
    </row>
    <row r="2228" spans="760:785" x14ac:dyDescent="0.25">
      <c r="ACF2228" s="60"/>
      <c r="ACG2228" s="60"/>
      <c r="ACH2228" s="60"/>
      <c r="ACI2228" s="60"/>
      <c r="ACJ2228" s="60"/>
      <c r="ACK2228" s="60"/>
      <c r="ACL2228" s="60"/>
      <c r="ACM2228" s="60"/>
      <c r="ACN2228" s="60"/>
      <c r="ACO2228" s="60"/>
      <c r="ACP2228" s="60"/>
      <c r="ACQ2228" s="60"/>
      <c r="ACR2228" s="60"/>
      <c r="ACS2228" s="60"/>
      <c r="ACT2228" s="60"/>
      <c r="ACU2228" s="60"/>
      <c r="ACV2228" s="60"/>
      <c r="ACW2228" s="60"/>
      <c r="ACX2228" s="60"/>
      <c r="ACY2228" s="60">
        <v>1.0072972468358099</v>
      </c>
      <c r="ACZ2228" s="60"/>
      <c r="ADA2228" s="60"/>
      <c r="ADB2228" s="60"/>
      <c r="ADC2228" s="60"/>
      <c r="ADD2228" s="60"/>
      <c r="ADE2228" s="60"/>
    </row>
    <row r="2229" spans="760:785" x14ac:dyDescent="0.25">
      <c r="ACF2229" s="60"/>
      <c r="ACG2229" s="60"/>
      <c r="ACH2229" s="60"/>
      <c r="ACI2229" s="60"/>
      <c r="ACJ2229" s="60"/>
      <c r="ACK2229" s="60"/>
      <c r="ACL2229" s="60"/>
      <c r="ACM2229" s="60"/>
      <c r="ACN2229" s="60"/>
      <c r="ACO2229" s="60"/>
      <c r="ACP2229" s="60"/>
      <c r="ACQ2229" s="60"/>
      <c r="ACR2229" s="60"/>
      <c r="ACS2229" s="60"/>
      <c r="ACT2229" s="60"/>
      <c r="ACU2229" s="60"/>
      <c r="ACV2229" s="60"/>
      <c r="ACW2229" s="60"/>
      <c r="ACX2229" s="60"/>
      <c r="ACY2229" s="60">
        <v>1.00729358883789</v>
      </c>
      <c r="ACZ2229" s="60"/>
      <c r="ADA2229" s="60"/>
      <c r="ADB2229" s="60"/>
      <c r="ADC2229" s="60"/>
      <c r="ADD2229" s="60"/>
      <c r="ADE2229" s="60"/>
    </row>
    <row r="2230" spans="760:785" x14ac:dyDescent="0.25">
      <c r="ACF2230" s="60"/>
      <c r="ACG2230" s="60"/>
      <c r="ACH2230" s="60"/>
      <c r="ACI2230" s="60"/>
      <c r="ACJ2230" s="60"/>
      <c r="ACK2230" s="60"/>
      <c r="ACL2230" s="60"/>
      <c r="ACM2230" s="60"/>
      <c r="ACN2230" s="60"/>
      <c r="ACO2230" s="60"/>
      <c r="ACP2230" s="60"/>
      <c r="ACQ2230" s="60"/>
      <c r="ACR2230" s="60"/>
      <c r="ACS2230" s="60"/>
      <c r="ACT2230" s="60"/>
      <c r="ACU2230" s="60"/>
      <c r="ACV2230" s="60"/>
      <c r="ACW2230" s="60"/>
      <c r="ACX2230" s="60"/>
      <c r="ACY2230" s="60">
        <v>1.0072927102567399</v>
      </c>
      <c r="ACZ2230" s="60"/>
      <c r="ADA2230" s="60"/>
      <c r="ADB2230" s="60"/>
      <c r="ADC2230" s="60"/>
      <c r="ADD2230" s="60"/>
      <c r="ADE2230" s="60"/>
    </row>
    <row r="2231" spans="760:785" x14ac:dyDescent="0.25">
      <c r="ACF2231" s="60"/>
      <c r="ACG2231" s="60"/>
      <c r="ACH2231" s="60"/>
      <c r="ACI2231" s="60"/>
      <c r="ACJ2231" s="60"/>
      <c r="ACK2231" s="60"/>
      <c r="ACL2231" s="60"/>
      <c r="ACM2231" s="60"/>
      <c r="ACN2231" s="60"/>
      <c r="ACO2231" s="60"/>
      <c r="ACP2231" s="60"/>
      <c r="ACQ2231" s="60"/>
      <c r="ACR2231" s="60"/>
      <c r="ACS2231" s="60"/>
      <c r="ACT2231" s="60"/>
      <c r="ACU2231" s="60"/>
      <c r="ACV2231" s="60"/>
      <c r="ACW2231" s="60"/>
      <c r="ACX2231" s="60"/>
      <c r="ACY2231" s="60">
        <v>1.0072816193883001</v>
      </c>
      <c r="ACZ2231" s="60"/>
      <c r="ADA2231" s="60"/>
      <c r="ADB2231" s="60"/>
      <c r="ADC2231" s="60"/>
      <c r="ADD2231" s="60"/>
      <c r="ADE2231" s="60"/>
    </row>
    <row r="2232" spans="760:785" x14ac:dyDescent="0.25">
      <c r="ACF2232" s="60"/>
      <c r="ACG2232" s="60"/>
      <c r="ACH2232" s="60"/>
      <c r="ACI2232" s="60"/>
      <c r="ACJ2232" s="60"/>
      <c r="ACK2232" s="60"/>
      <c r="ACL2232" s="60"/>
      <c r="ACM2232" s="60"/>
      <c r="ACN2232" s="60"/>
      <c r="ACO2232" s="60"/>
      <c r="ACP2232" s="60"/>
      <c r="ACQ2232" s="60"/>
      <c r="ACR2232" s="60"/>
      <c r="ACS2232" s="60"/>
      <c r="ACT2232" s="60"/>
      <c r="ACU2232" s="60"/>
      <c r="ACV2232" s="60"/>
      <c r="ACW2232" s="60"/>
      <c r="ACX2232" s="60"/>
      <c r="ACY2232" s="60">
        <v>1.0072772548309401</v>
      </c>
      <c r="ACZ2232" s="60"/>
      <c r="ADA2232" s="60"/>
      <c r="ADB2232" s="60"/>
      <c r="ADC2232" s="60"/>
      <c r="ADD2232" s="60"/>
      <c r="ADE2232" s="60"/>
    </row>
    <row r="2233" spans="760:785" x14ac:dyDescent="0.25">
      <c r="ACF2233" s="60"/>
      <c r="ACG2233" s="60"/>
      <c r="ACH2233" s="60"/>
      <c r="ACI2233" s="60"/>
      <c r="ACJ2233" s="60"/>
      <c r="ACK2233" s="60"/>
      <c r="ACL2233" s="60"/>
      <c r="ACM2233" s="60"/>
      <c r="ACN2233" s="60"/>
      <c r="ACO2233" s="60"/>
      <c r="ACP2233" s="60"/>
      <c r="ACQ2233" s="60"/>
      <c r="ACR2233" s="60"/>
      <c r="ACS2233" s="60"/>
      <c r="ACT2233" s="60"/>
      <c r="ACU2233" s="60"/>
      <c r="ACV2233" s="60"/>
      <c r="ACW2233" s="60"/>
      <c r="ACX2233" s="60"/>
      <c r="ACY2233" s="60">
        <v>1.0072753774263801</v>
      </c>
      <c r="ACZ2233" s="60"/>
      <c r="ADA2233" s="60"/>
      <c r="ADB2233" s="60"/>
      <c r="ADC2233" s="60"/>
      <c r="ADD2233" s="60"/>
      <c r="ADE2233" s="60"/>
    </row>
    <row r="2234" spans="760:785" x14ac:dyDescent="0.25">
      <c r="ACF2234" s="60"/>
      <c r="ACG2234" s="60"/>
      <c r="ACH2234" s="60"/>
      <c r="ACI2234" s="60"/>
      <c r="ACJ2234" s="60"/>
      <c r="ACK2234" s="60"/>
      <c r="ACL2234" s="60"/>
      <c r="ACM2234" s="60"/>
      <c r="ACN2234" s="60"/>
      <c r="ACO2234" s="60"/>
      <c r="ACP2234" s="60"/>
      <c r="ACQ2234" s="60"/>
      <c r="ACR2234" s="60"/>
      <c r="ACS2234" s="60"/>
      <c r="ACT2234" s="60"/>
      <c r="ACU2234" s="60"/>
      <c r="ACV2234" s="60"/>
      <c r="ACW2234" s="60"/>
      <c r="ACX2234" s="60"/>
      <c r="ACY2234" s="60">
        <v>1.0072715224539499</v>
      </c>
      <c r="ACZ2234" s="60"/>
      <c r="ADA2234" s="60"/>
      <c r="ADB2234" s="60"/>
      <c r="ADC2234" s="60"/>
      <c r="ADD2234" s="60"/>
      <c r="ADE2234" s="60"/>
    </row>
    <row r="2235" spans="760:785" x14ac:dyDescent="0.25">
      <c r="ACF2235" s="60"/>
      <c r="ACG2235" s="60"/>
      <c r="ACH2235" s="60"/>
      <c r="ACI2235" s="60"/>
      <c r="ACJ2235" s="60"/>
      <c r="ACK2235" s="60"/>
      <c r="ACL2235" s="60"/>
      <c r="ACM2235" s="60"/>
      <c r="ACN2235" s="60"/>
      <c r="ACO2235" s="60"/>
      <c r="ACP2235" s="60"/>
      <c r="ACQ2235" s="60"/>
      <c r="ACR2235" s="60"/>
      <c r="ACS2235" s="60"/>
      <c r="ACT2235" s="60"/>
      <c r="ACU2235" s="60"/>
      <c r="ACV2235" s="60"/>
      <c r="ACW2235" s="60"/>
      <c r="ACX2235" s="60"/>
      <c r="ACY2235" s="60">
        <v>1.0072618428643201</v>
      </c>
      <c r="ACZ2235" s="60"/>
      <c r="ADA2235" s="60"/>
      <c r="ADB2235" s="60"/>
      <c r="ADC2235" s="60"/>
      <c r="ADD2235" s="60"/>
      <c r="ADE2235" s="60"/>
    </row>
    <row r="2236" spans="760:785" x14ac:dyDescent="0.25">
      <c r="ACF2236" s="60"/>
      <c r="ACG2236" s="60"/>
      <c r="ACH2236" s="60"/>
      <c r="ACI2236" s="60"/>
      <c r="ACJ2236" s="60"/>
      <c r="ACK2236" s="60"/>
      <c r="ACL2236" s="60"/>
      <c r="ACM2236" s="60"/>
      <c r="ACN2236" s="60"/>
      <c r="ACO2236" s="60"/>
      <c r="ACP2236" s="60"/>
      <c r="ACQ2236" s="60"/>
      <c r="ACR2236" s="60"/>
      <c r="ACS2236" s="60"/>
      <c r="ACT2236" s="60"/>
      <c r="ACU2236" s="60"/>
      <c r="ACV2236" s="60"/>
      <c r="ACW2236" s="60"/>
      <c r="ACX2236" s="60"/>
      <c r="ACY2236" s="60">
        <v>1.00725691311195</v>
      </c>
      <c r="ACZ2236" s="60"/>
      <c r="ADA2236" s="60"/>
      <c r="ADB2236" s="60"/>
      <c r="ADC2236" s="60"/>
      <c r="ADD2236" s="60"/>
      <c r="ADE2236" s="60"/>
    </row>
    <row r="2237" spans="760:785" x14ac:dyDescent="0.25">
      <c r="ACF2237" s="60"/>
      <c r="ACG2237" s="60"/>
      <c r="ACH2237" s="60"/>
      <c r="ACI2237" s="60"/>
      <c r="ACJ2237" s="60"/>
      <c r="ACK2237" s="60"/>
      <c r="ACL2237" s="60"/>
      <c r="ACM2237" s="60"/>
      <c r="ACN2237" s="60"/>
      <c r="ACO2237" s="60"/>
      <c r="ACP2237" s="60"/>
      <c r="ACQ2237" s="60"/>
      <c r="ACR2237" s="60"/>
      <c r="ACS2237" s="60"/>
      <c r="ACT2237" s="60"/>
      <c r="ACU2237" s="60"/>
      <c r="ACV2237" s="60"/>
      <c r="ACW2237" s="60"/>
      <c r="ACX2237" s="60"/>
      <c r="ACY2237" s="60">
        <v>1.00725178099599</v>
      </c>
      <c r="ACZ2237" s="60"/>
      <c r="ADA2237" s="60"/>
      <c r="ADB2237" s="60"/>
      <c r="ADC2237" s="60"/>
      <c r="ADD2237" s="60"/>
      <c r="ADE2237" s="60"/>
    </row>
    <row r="2238" spans="760:785" x14ac:dyDescent="0.25">
      <c r="ACF2238" s="60"/>
      <c r="ACG2238" s="60"/>
      <c r="ACH2238" s="60"/>
      <c r="ACI2238" s="60"/>
      <c r="ACJ2238" s="60"/>
      <c r="ACK2238" s="60"/>
      <c r="ACL2238" s="60"/>
      <c r="ACM2238" s="60"/>
      <c r="ACN2238" s="60"/>
      <c r="ACO2238" s="60"/>
      <c r="ACP2238" s="60"/>
      <c r="ACQ2238" s="60"/>
      <c r="ACR2238" s="60"/>
      <c r="ACS2238" s="60"/>
      <c r="ACT2238" s="60"/>
      <c r="ACU2238" s="60"/>
      <c r="ACV2238" s="60"/>
      <c r="ACW2238" s="60"/>
      <c r="ACX2238" s="60"/>
      <c r="ACY2238" s="60">
        <v>1.00724849676158</v>
      </c>
      <c r="ACZ2238" s="60"/>
      <c r="ADA2238" s="60"/>
      <c r="ADB2238" s="60"/>
      <c r="ADC2238" s="60"/>
      <c r="ADD2238" s="60"/>
      <c r="ADE2238" s="60"/>
    </row>
    <row r="2239" spans="760:785" x14ac:dyDescent="0.25">
      <c r="ACF2239" s="60"/>
      <c r="ACG2239" s="60"/>
      <c r="ACH2239" s="60"/>
      <c r="ACI2239" s="60"/>
      <c r="ACJ2239" s="60"/>
      <c r="ACK2239" s="60"/>
      <c r="ACL2239" s="60"/>
      <c r="ACM2239" s="60"/>
      <c r="ACN2239" s="60"/>
      <c r="ACO2239" s="60"/>
      <c r="ACP2239" s="60"/>
      <c r="ACQ2239" s="60"/>
      <c r="ACR2239" s="60"/>
      <c r="ACS2239" s="60"/>
      <c r="ACT2239" s="60"/>
      <c r="ACU2239" s="60"/>
      <c r="ACV2239" s="60"/>
      <c r="ACW2239" s="60"/>
      <c r="ACX2239" s="60"/>
      <c r="ACY2239" s="60">
        <v>1.00724739430162</v>
      </c>
      <c r="ACZ2239" s="60"/>
      <c r="ADA2239" s="60"/>
      <c r="ADB2239" s="60"/>
      <c r="ADC2239" s="60"/>
      <c r="ADD2239" s="60"/>
      <c r="ADE2239" s="60"/>
    </row>
    <row r="2240" spans="760:785" x14ac:dyDescent="0.25">
      <c r="ACF2240" s="60"/>
      <c r="ACG2240" s="60"/>
      <c r="ACH2240" s="60"/>
      <c r="ACI2240" s="60"/>
      <c r="ACJ2240" s="60"/>
      <c r="ACK2240" s="60"/>
      <c r="ACL2240" s="60"/>
      <c r="ACM2240" s="60"/>
      <c r="ACN2240" s="60"/>
      <c r="ACO2240" s="60"/>
      <c r="ACP2240" s="60"/>
      <c r="ACQ2240" s="60"/>
      <c r="ACR2240" s="60"/>
      <c r="ACS2240" s="60"/>
      <c r="ACT2240" s="60"/>
      <c r="ACU2240" s="60"/>
      <c r="ACV2240" s="60"/>
      <c r="ACW2240" s="60"/>
      <c r="ACX2240" s="60"/>
      <c r="ACY2240" s="60">
        <v>1.0072294181749299</v>
      </c>
      <c r="ACZ2240" s="60"/>
      <c r="ADA2240" s="60"/>
      <c r="ADB2240" s="60"/>
      <c r="ADC2240" s="60"/>
      <c r="ADD2240" s="60"/>
      <c r="ADE2240" s="60"/>
    </row>
    <row r="2241" spans="760:785" x14ac:dyDescent="0.25">
      <c r="ACF2241" s="60"/>
      <c r="ACG2241" s="60"/>
      <c r="ACH2241" s="60"/>
      <c r="ACI2241" s="60"/>
      <c r="ACJ2241" s="60"/>
      <c r="ACK2241" s="60"/>
      <c r="ACL2241" s="60"/>
      <c r="ACM2241" s="60"/>
      <c r="ACN2241" s="60"/>
      <c r="ACO2241" s="60"/>
      <c r="ACP2241" s="60"/>
      <c r="ACQ2241" s="60"/>
      <c r="ACR2241" s="60"/>
      <c r="ACS2241" s="60"/>
      <c r="ACT2241" s="60"/>
      <c r="ACU2241" s="60"/>
      <c r="ACV2241" s="60"/>
      <c r="ACW2241" s="60"/>
      <c r="ACX2241" s="60"/>
      <c r="ACY2241" s="60">
        <v>1.0072262591644301</v>
      </c>
      <c r="ACZ2241" s="60"/>
      <c r="ADA2241" s="60"/>
      <c r="ADB2241" s="60"/>
      <c r="ADC2241" s="60"/>
      <c r="ADD2241" s="60"/>
      <c r="ADE2241" s="60"/>
    </row>
    <row r="2242" spans="760:785" x14ac:dyDescent="0.25">
      <c r="ACF2242" s="60"/>
      <c r="ACG2242" s="60"/>
      <c r="ACH2242" s="60"/>
      <c r="ACI2242" s="60"/>
      <c r="ACJ2242" s="60"/>
      <c r="ACK2242" s="60"/>
      <c r="ACL2242" s="60"/>
      <c r="ACM2242" s="60"/>
      <c r="ACN2242" s="60"/>
      <c r="ACO2242" s="60"/>
      <c r="ACP2242" s="60"/>
      <c r="ACQ2242" s="60"/>
      <c r="ACR2242" s="60"/>
      <c r="ACS2242" s="60"/>
      <c r="ACT2242" s="60"/>
      <c r="ACU2242" s="60"/>
      <c r="ACV2242" s="60"/>
      <c r="ACW2242" s="60"/>
      <c r="ACX2242" s="60"/>
      <c r="ACY2242" s="60">
        <v>1.0072150414195999</v>
      </c>
      <c r="ACZ2242" s="60"/>
      <c r="ADA2242" s="60"/>
      <c r="ADB2242" s="60"/>
      <c r="ADC2242" s="60"/>
      <c r="ADD2242" s="60"/>
      <c r="ADE2242" s="60"/>
    </row>
    <row r="2243" spans="760:785" x14ac:dyDescent="0.25">
      <c r="ACF2243" s="60"/>
      <c r="ACG2243" s="60"/>
      <c r="ACH2243" s="60"/>
      <c r="ACI2243" s="60"/>
      <c r="ACJ2243" s="60"/>
      <c r="ACK2243" s="60"/>
      <c r="ACL2243" s="60"/>
      <c r="ACM2243" s="60"/>
      <c r="ACN2243" s="60"/>
      <c r="ACO2243" s="60"/>
      <c r="ACP2243" s="60"/>
      <c r="ACQ2243" s="60"/>
      <c r="ACR2243" s="60"/>
      <c r="ACS2243" s="60"/>
      <c r="ACT2243" s="60"/>
      <c r="ACU2243" s="60"/>
      <c r="ACV2243" s="60"/>
      <c r="ACW2243" s="60"/>
      <c r="ACX2243" s="60"/>
      <c r="ACY2243" s="60">
        <v>1.0072021760269101</v>
      </c>
      <c r="ACZ2243" s="60"/>
      <c r="ADA2243" s="60"/>
      <c r="ADB2243" s="60"/>
      <c r="ADC2243" s="60"/>
      <c r="ADD2243" s="60"/>
      <c r="ADE2243" s="60"/>
    </row>
    <row r="2244" spans="760:785" x14ac:dyDescent="0.25">
      <c r="ACF2244" s="60"/>
      <c r="ACG2244" s="60"/>
      <c r="ACH2244" s="60"/>
      <c r="ACI2244" s="60"/>
      <c r="ACJ2244" s="60"/>
      <c r="ACK2244" s="60"/>
      <c r="ACL2244" s="60"/>
      <c r="ACM2244" s="60"/>
      <c r="ACN2244" s="60"/>
      <c r="ACO2244" s="60"/>
      <c r="ACP2244" s="60"/>
      <c r="ACQ2244" s="60"/>
      <c r="ACR2244" s="60"/>
      <c r="ACS2244" s="60"/>
      <c r="ACT2244" s="60"/>
      <c r="ACU2244" s="60"/>
      <c r="ACV2244" s="60"/>
      <c r="ACW2244" s="60"/>
      <c r="ACX2244" s="60"/>
      <c r="ACY2244" s="60">
        <v>1.0072014984169999</v>
      </c>
      <c r="ACZ2244" s="60"/>
      <c r="ADA2244" s="60"/>
      <c r="ADB2244" s="60"/>
      <c r="ADC2244" s="60"/>
      <c r="ADD2244" s="60"/>
      <c r="ADE2244" s="60"/>
    </row>
    <row r="2245" spans="760:785" x14ac:dyDescent="0.25">
      <c r="ACF2245" s="60"/>
      <c r="ACG2245" s="60"/>
      <c r="ACH2245" s="60"/>
      <c r="ACI2245" s="60"/>
      <c r="ACJ2245" s="60"/>
      <c r="ACK2245" s="60"/>
      <c r="ACL2245" s="60"/>
      <c r="ACM2245" s="60"/>
      <c r="ACN2245" s="60"/>
      <c r="ACO2245" s="60"/>
      <c r="ACP2245" s="60"/>
      <c r="ACQ2245" s="60"/>
      <c r="ACR2245" s="60"/>
      <c r="ACS2245" s="60"/>
      <c r="ACT2245" s="60"/>
      <c r="ACU2245" s="60"/>
      <c r="ACV2245" s="60"/>
      <c r="ACW2245" s="60"/>
      <c r="ACX2245" s="60"/>
      <c r="ACY2245" s="60">
        <v>1.0071951873032701</v>
      </c>
      <c r="ACZ2245" s="60"/>
      <c r="ADA2245" s="60"/>
      <c r="ADB2245" s="60"/>
      <c r="ADC2245" s="60"/>
      <c r="ADD2245" s="60"/>
      <c r="ADE2245" s="60"/>
    </row>
    <row r="2246" spans="760:785" x14ac:dyDescent="0.25">
      <c r="ACF2246" s="60"/>
      <c r="ACG2246" s="60"/>
      <c r="ACH2246" s="60"/>
      <c r="ACI2246" s="60"/>
      <c r="ACJ2246" s="60"/>
      <c r="ACK2246" s="60"/>
      <c r="ACL2246" s="60"/>
      <c r="ACM2246" s="60"/>
      <c r="ACN2246" s="60"/>
      <c r="ACO2246" s="60"/>
      <c r="ACP2246" s="60"/>
      <c r="ACQ2246" s="60"/>
      <c r="ACR2246" s="60"/>
      <c r="ACS2246" s="60"/>
      <c r="ACT2246" s="60"/>
      <c r="ACU2246" s="60"/>
      <c r="ACV2246" s="60"/>
      <c r="ACW2246" s="60"/>
      <c r="ACX2246" s="60"/>
      <c r="ACY2246" s="60">
        <v>1.0071948324525299</v>
      </c>
      <c r="ACZ2246" s="60"/>
      <c r="ADA2246" s="60"/>
      <c r="ADB2246" s="60"/>
      <c r="ADC2246" s="60"/>
      <c r="ADD2246" s="60"/>
      <c r="ADE2246" s="60"/>
    </row>
    <row r="2247" spans="760:785" x14ac:dyDescent="0.25">
      <c r="ACF2247" s="60"/>
      <c r="ACG2247" s="60"/>
      <c r="ACH2247" s="60"/>
      <c r="ACI2247" s="60"/>
      <c r="ACJ2247" s="60"/>
      <c r="ACK2247" s="60"/>
      <c r="ACL2247" s="60"/>
      <c r="ACM2247" s="60"/>
      <c r="ACN2247" s="60"/>
      <c r="ACO2247" s="60"/>
      <c r="ACP2247" s="60"/>
      <c r="ACQ2247" s="60"/>
      <c r="ACR2247" s="60"/>
      <c r="ACS2247" s="60"/>
      <c r="ACT2247" s="60"/>
      <c r="ACU2247" s="60"/>
      <c r="ACV2247" s="60"/>
      <c r="ACW2247" s="60"/>
      <c r="ACX2247" s="60"/>
      <c r="ACY2247" s="60">
        <v>1.0071946968935199</v>
      </c>
      <c r="ACZ2247" s="60"/>
      <c r="ADA2247" s="60"/>
      <c r="ADB2247" s="60"/>
      <c r="ADC2247" s="60"/>
      <c r="ADD2247" s="60"/>
      <c r="ADE2247" s="60"/>
    </row>
    <row r="2248" spans="760:785" x14ac:dyDescent="0.25">
      <c r="ACF2248" s="60"/>
      <c r="ACG2248" s="60"/>
      <c r="ACH2248" s="60"/>
      <c r="ACI2248" s="60"/>
      <c r="ACJ2248" s="60"/>
      <c r="ACK2248" s="60"/>
      <c r="ACL2248" s="60"/>
      <c r="ACM2248" s="60"/>
      <c r="ACN2248" s="60"/>
      <c r="ACO2248" s="60"/>
      <c r="ACP2248" s="60"/>
      <c r="ACQ2248" s="60"/>
      <c r="ACR2248" s="60"/>
      <c r="ACS2248" s="60"/>
      <c r="ACT2248" s="60"/>
      <c r="ACU2248" s="60"/>
      <c r="ACV2248" s="60"/>
      <c r="ACW2248" s="60"/>
      <c r="ACX2248" s="60"/>
      <c r="ACY2248" s="60">
        <v>1.0071867606612701</v>
      </c>
      <c r="ACZ2248" s="60"/>
      <c r="ADA2248" s="60"/>
      <c r="ADB2248" s="60"/>
      <c r="ADC2248" s="60"/>
      <c r="ADD2248" s="60"/>
      <c r="ADE2248" s="60"/>
    </row>
    <row r="2249" spans="760:785" x14ac:dyDescent="0.25">
      <c r="ACF2249" s="60"/>
      <c r="ACG2249" s="60"/>
      <c r="ACH2249" s="60"/>
      <c r="ACI2249" s="60"/>
      <c r="ACJ2249" s="60"/>
      <c r="ACK2249" s="60"/>
      <c r="ACL2249" s="60"/>
      <c r="ACM2249" s="60"/>
      <c r="ACN2249" s="60"/>
      <c r="ACO2249" s="60"/>
      <c r="ACP2249" s="60"/>
      <c r="ACQ2249" s="60"/>
      <c r="ACR2249" s="60"/>
      <c r="ACS2249" s="60"/>
      <c r="ACT2249" s="60"/>
      <c r="ACU2249" s="60"/>
      <c r="ACV2249" s="60"/>
      <c r="ACW2249" s="60"/>
      <c r="ACX2249" s="60"/>
      <c r="ACY2249" s="60">
        <v>1.0071805616549201</v>
      </c>
      <c r="ACZ2249" s="60"/>
      <c r="ADA2249" s="60"/>
      <c r="ADB2249" s="60"/>
      <c r="ADC2249" s="60"/>
      <c r="ADD2249" s="60"/>
      <c r="ADE2249" s="60"/>
    </row>
    <row r="2250" spans="760:785" x14ac:dyDescent="0.25">
      <c r="ACF2250" s="60"/>
      <c r="ACG2250" s="60"/>
      <c r="ACH2250" s="60"/>
      <c r="ACI2250" s="60"/>
      <c r="ACJ2250" s="60"/>
      <c r="ACK2250" s="60"/>
      <c r="ACL2250" s="60"/>
      <c r="ACM2250" s="60"/>
      <c r="ACN2250" s="60"/>
      <c r="ACO2250" s="60"/>
      <c r="ACP2250" s="60"/>
      <c r="ACQ2250" s="60"/>
      <c r="ACR2250" s="60"/>
      <c r="ACS2250" s="60"/>
      <c r="ACT2250" s="60"/>
      <c r="ACU2250" s="60"/>
      <c r="ACV2250" s="60"/>
      <c r="ACW2250" s="60"/>
      <c r="ACX2250" s="60"/>
      <c r="ACY2250" s="60">
        <v>1.00718017814585</v>
      </c>
      <c r="ACZ2250" s="60"/>
      <c r="ADA2250" s="60"/>
      <c r="ADB2250" s="60"/>
      <c r="ADC2250" s="60"/>
      <c r="ADD2250" s="60"/>
      <c r="ADE2250" s="60"/>
    </row>
    <row r="2251" spans="760:785" x14ac:dyDescent="0.25">
      <c r="ACF2251" s="60"/>
      <c r="ACG2251" s="60"/>
      <c r="ACH2251" s="60"/>
      <c r="ACI2251" s="60"/>
      <c r="ACJ2251" s="60"/>
      <c r="ACK2251" s="60"/>
      <c r="ACL2251" s="60"/>
      <c r="ACM2251" s="60"/>
      <c r="ACN2251" s="60"/>
      <c r="ACO2251" s="60"/>
      <c r="ACP2251" s="60"/>
      <c r="ACQ2251" s="60"/>
      <c r="ACR2251" s="60"/>
      <c r="ACS2251" s="60"/>
      <c r="ACT2251" s="60"/>
      <c r="ACU2251" s="60"/>
      <c r="ACV2251" s="60"/>
      <c r="ACW2251" s="60"/>
      <c r="ACX2251" s="60"/>
      <c r="ACY2251" s="60">
        <v>1.0071772661990199</v>
      </c>
      <c r="ACZ2251" s="60"/>
      <c r="ADA2251" s="60"/>
      <c r="ADB2251" s="60"/>
      <c r="ADC2251" s="60"/>
      <c r="ADD2251" s="60"/>
      <c r="ADE2251" s="60"/>
    </row>
    <row r="2252" spans="760:785" x14ac:dyDescent="0.25">
      <c r="ACF2252" s="60"/>
      <c r="ACG2252" s="60"/>
      <c r="ACH2252" s="60"/>
      <c r="ACI2252" s="60"/>
      <c r="ACJ2252" s="60"/>
      <c r="ACK2252" s="60"/>
      <c r="ACL2252" s="60"/>
      <c r="ACM2252" s="60"/>
      <c r="ACN2252" s="60"/>
      <c r="ACO2252" s="60"/>
      <c r="ACP2252" s="60"/>
      <c r="ACQ2252" s="60"/>
      <c r="ACR2252" s="60"/>
      <c r="ACS2252" s="60"/>
      <c r="ACT2252" s="60"/>
      <c r="ACU2252" s="60"/>
      <c r="ACV2252" s="60"/>
      <c r="ACW2252" s="60"/>
      <c r="ACX2252" s="60"/>
      <c r="ACY2252" s="60">
        <v>1.00717481701704</v>
      </c>
      <c r="ACZ2252" s="60"/>
      <c r="ADA2252" s="60"/>
      <c r="ADB2252" s="60"/>
      <c r="ADC2252" s="60"/>
      <c r="ADD2252" s="60"/>
      <c r="ADE2252" s="60"/>
    </row>
    <row r="2253" spans="760:785" x14ac:dyDescent="0.25">
      <c r="ACF2253" s="60"/>
      <c r="ACG2253" s="60"/>
      <c r="ACH2253" s="60"/>
      <c r="ACI2253" s="60"/>
      <c r="ACJ2253" s="60"/>
      <c r="ACK2253" s="60"/>
      <c r="ACL2253" s="60"/>
      <c r="ACM2253" s="60"/>
      <c r="ACN2253" s="60"/>
      <c r="ACO2253" s="60"/>
      <c r="ACP2253" s="60"/>
      <c r="ACQ2253" s="60"/>
      <c r="ACR2253" s="60"/>
      <c r="ACS2253" s="60"/>
      <c r="ACT2253" s="60"/>
      <c r="ACU2253" s="60"/>
      <c r="ACV2253" s="60"/>
      <c r="ACW2253" s="60"/>
      <c r="ACX2253" s="60"/>
      <c r="ACY2253" s="60">
        <v>1.0071744683096999</v>
      </c>
      <c r="ACZ2253" s="60"/>
      <c r="ADA2253" s="60"/>
      <c r="ADB2253" s="60"/>
      <c r="ADC2253" s="60"/>
      <c r="ADD2253" s="60"/>
      <c r="ADE2253" s="60"/>
    </row>
    <row r="2254" spans="760:785" x14ac:dyDescent="0.25">
      <c r="ACF2254" s="60"/>
      <c r="ACG2254" s="60"/>
      <c r="ACH2254" s="60"/>
      <c r="ACI2254" s="60"/>
      <c r="ACJ2254" s="60"/>
      <c r="ACK2254" s="60"/>
      <c r="ACL2254" s="60"/>
      <c r="ACM2254" s="60"/>
      <c r="ACN2254" s="60"/>
      <c r="ACO2254" s="60"/>
      <c r="ACP2254" s="60"/>
      <c r="ACQ2254" s="60"/>
      <c r="ACR2254" s="60"/>
      <c r="ACS2254" s="60"/>
      <c r="ACT2254" s="60"/>
      <c r="ACU2254" s="60"/>
      <c r="ACV2254" s="60"/>
      <c r="ACW2254" s="60"/>
      <c r="ACX2254" s="60"/>
      <c r="ACY2254" s="60">
        <v>1.00717414114405</v>
      </c>
      <c r="ACZ2254" s="60"/>
      <c r="ADA2254" s="60"/>
      <c r="ADB2254" s="60"/>
      <c r="ADC2254" s="60"/>
      <c r="ADD2254" s="60"/>
      <c r="ADE2254" s="60"/>
    </row>
    <row r="2255" spans="760:785" x14ac:dyDescent="0.25">
      <c r="ACF2255" s="60"/>
      <c r="ACG2255" s="60"/>
      <c r="ACH2255" s="60"/>
      <c r="ACI2255" s="60"/>
      <c r="ACJ2255" s="60"/>
      <c r="ACK2255" s="60"/>
      <c r="ACL2255" s="60"/>
      <c r="ACM2255" s="60"/>
      <c r="ACN2255" s="60"/>
      <c r="ACO2255" s="60"/>
      <c r="ACP2255" s="60"/>
      <c r="ACQ2255" s="60"/>
      <c r="ACR2255" s="60"/>
      <c r="ACS2255" s="60"/>
      <c r="ACT2255" s="60"/>
      <c r="ACU2255" s="60"/>
      <c r="ACV2255" s="60"/>
      <c r="ACW2255" s="60"/>
      <c r="ACX2255" s="60"/>
      <c r="ACY2255" s="60">
        <v>1.00717026898969</v>
      </c>
      <c r="ACZ2255" s="60"/>
      <c r="ADA2255" s="60"/>
      <c r="ADB2255" s="60"/>
      <c r="ADC2255" s="60"/>
      <c r="ADD2255" s="60"/>
      <c r="ADE2255" s="60"/>
    </row>
    <row r="2256" spans="760:785" x14ac:dyDescent="0.25">
      <c r="ACF2256" s="60"/>
      <c r="ACG2256" s="60"/>
      <c r="ACH2256" s="60"/>
      <c r="ACI2256" s="60"/>
      <c r="ACJ2256" s="60"/>
      <c r="ACK2256" s="60"/>
      <c r="ACL2256" s="60"/>
      <c r="ACM2256" s="60"/>
      <c r="ACN2256" s="60"/>
      <c r="ACO2256" s="60"/>
      <c r="ACP2256" s="60"/>
      <c r="ACQ2256" s="60"/>
      <c r="ACR2256" s="60"/>
      <c r="ACS2256" s="60"/>
      <c r="ACT2256" s="60"/>
      <c r="ACU2256" s="60"/>
      <c r="ACV2256" s="60"/>
      <c r="ACW2256" s="60"/>
      <c r="ACX2256" s="60"/>
      <c r="ACY2256" s="60">
        <v>1.0071618146844801</v>
      </c>
      <c r="ACZ2256" s="60"/>
      <c r="ADA2256" s="60"/>
      <c r="ADB2256" s="60"/>
      <c r="ADC2256" s="60"/>
      <c r="ADD2256" s="60"/>
      <c r="ADE2256" s="60"/>
    </row>
    <row r="2257" spans="760:785" x14ac:dyDescent="0.25">
      <c r="ACF2257" s="60"/>
      <c r="ACG2257" s="60"/>
      <c r="ACH2257" s="60"/>
      <c r="ACI2257" s="60"/>
      <c r="ACJ2257" s="60"/>
      <c r="ACK2257" s="60"/>
      <c r="ACL2257" s="60"/>
      <c r="ACM2257" s="60"/>
      <c r="ACN2257" s="60"/>
      <c r="ACO2257" s="60"/>
      <c r="ACP2257" s="60"/>
      <c r="ACQ2257" s="60"/>
      <c r="ACR2257" s="60"/>
      <c r="ACS2257" s="60"/>
      <c r="ACT2257" s="60"/>
      <c r="ACU2257" s="60"/>
      <c r="ACV2257" s="60"/>
      <c r="ACW2257" s="60"/>
      <c r="ACX2257" s="60"/>
      <c r="ACY2257" s="60">
        <v>1.00715669943647</v>
      </c>
      <c r="ACZ2257" s="60"/>
      <c r="ADA2257" s="60"/>
      <c r="ADB2257" s="60"/>
      <c r="ADC2257" s="60"/>
      <c r="ADD2257" s="60"/>
      <c r="ADE2257" s="60"/>
    </row>
    <row r="2258" spans="760:785" x14ac:dyDescent="0.25">
      <c r="ACF2258" s="60"/>
      <c r="ACG2258" s="60"/>
      <c r="ACH2258" s="60"/>
      <c r="ACI2258" s="60"/>
      <c r="ACJ2258" s="60"/>
      <c r="ACK2258" s="60"/>
      <c r="ACL2258" s="60"/>
      <c r="ACM2258" s="60"/>
      <c r="ACN2258" s="60"/>
      <c r="ACO2258" s="60"/>
      <c r="ACP2258" s="60"/>
      <c r="ACQ2258" s="60"/>
      <c r="ACR2258" s="60"/>
      <c r="ACS2258" s="60"/>
      <c r="ACT2258" s="60"/>
      <c r="ACU2258" s="60"/>
      <c r="ACV2258" s="60"/>
      <c r="ACW2258" s="60"/>
      <c r="ACX2258" s="60"/>
      <c r="ACY2258" s="60">
        <v>1.0071559706081901</v>
      </c>
      <c r="ACZ2258" s="60"/>
      <c r="ADA2258" s="60"/>
      <c r="ADB2258" s="60"/>
      <c r="ADC2258" s="60"/>
      <c r="ADD2258" s="60"/>
      <c r="ADE2258" s="60"/>
    </row>
    <row r="2259" spans="760:785" x14ac:dyDescent="0.25">
      <c r="ACF2259" s="60"/>
      <c r="ACG2259" s="60"/>
      <c r="ACH2259" s="60"/>
      <c r="ACI2259" s="60"/>
      <c r="ACJ2259" s="60"/>
      <c r="ACK2259" s="60"/>
      <c r="ACL2259" s="60"/>
      <c r="ACM2259" s="60"/>
      <c r="ACN2259" s="60"/>
      <c r="ACO2259" s="60"/>
      <c r="ACP2259" s="60"/>
      <c r="ACQ2259" s="60"/>
      <c r="ACR2259" s="60"/>
      <c r="ACS2259" s="60"/>
      <c r="ACT2259" s="60"/>
      <c r="ACU2259" s="60"/>
      <c r="ACV2259" s="60"/>
      <c r="ACW2259" s="60"/>
      <c r="ACX2259" s="60"/>
      <c r="ACY2259" s="60">
        <v>1.0071468011162199</v>
      </c>
      <c r="ACZ2259" s="60"/>
      <c r="ADA2259" s="60"/>
      <c r="ADB2259" s="60"/>
      <c r="ADC2259" s="60"/>
      <c r="ADD2259" s="60"/>
      <c r="ADE2259" s="60"/>
    </row>
    <row r="2260" spans="760:785" x14ac:dyDescent="0.25">
      <c r="ACF2260" s="60"/>
      <c r="ACG2260" s="60"/>
      <c r="ACH2260" s="60"/>
      <c r="ACI2260" s="60"/>
      <c r="ACJ2260" s="60"/>
      <c r="ACK2260" s="60"/>
      <c r="ACL2260" s="60"/>
      <c r="ACM2260" s="60"/>
      <c r="ACN2260" s="60"/>
      <c r="ACO2260" s="60"/>
      <c r="ACP2260" s="60"/>
      <c r="ACQ2260" s="60"/>
      <c r="ACR2260" s="60"/>
      <c r="ACS2260" s="60"/>
      <c r="ACT2260" s="60"/>
      <c r="ACU2260" s="60"/>
      <c r="ACV2260" s="60"/>
      <c r="ACW2260" s="60"/>
      <c r="ACX2260" s="60"/>
      <c r="ACY2260" s="60">
        <v>1.00714484744108</v>
      </c>
      <c r="ACZ2260" s="60"/>
      <c r="ADA2260" s="60"/>
      <c r="ADB2260" s="60"/>
      <c r="ADC2260" s="60"/>
      <c r="ADD2260" s="60"/>
      <c r="ADE2260" s="60"/>
    </row>
    <row r="2261" spans="760:785" x14ac:dyDescent="0.25">
      <c r="ACF2261" s="60"/>
      <c r="ACG2261" s="60"/>
      <c r="ACH2261" s="60"/>
      <c r="ACI2261" s="60"/>
      <c r="ACJ2261" s="60"/>
      <c r="ACK2261" s="60"/>
      <c r="ACL2261" s="60"/>
      <c r="ACM2261" s="60"/>
      <c r="ACN2261" s="60"/>
      <c r="ACO2261" s="60"/>
      <c r="ACP2261" s="60"/>
      <c r="ACQ2261" s="60"/>
      <c r="ACR2261" s="60"/>
      <c r="ACS2261" s="60"/>
      <c r="ACT2261" s="60"/>
      <c r="ACU2261" s="60"/>
      <c r="ACV2261" s="60"/>
      <c r="ACW2261" s="60"/>
      <c r="ACX2261" s="60"/>
      <c r="ACY2261" s="60">
        <v>1.00713926734382</v>
      </c>
      <c r="ACZ2261" s="60"/>
      <c r="ADA2261" s="60"/>
      <c r="ADB2261" s="60"/>
      <c r="ADC2261" s="60"/>
      <c r="ADD2261" s="60"/>
      <c r="ADE2261" s="60"/>
    </row>
    <row r="2262" spans="760:785" x14ac:dyDescent="0.25">
      <c r="ACF2262" s="60"/>
      <c r="ACG2262" s="60"/>
      <c r="ACH2262" s="60"/>
      <c r="ACI2262" s="60"/>
      <c r="ACJ2262" s="60"/>
      <c r="ACK2262" s="60"/>
      <c r="ACL2262" s="60"/>
      <c r="ACM2262" s="60"/>
      <c r="ACN2262" s="60"/>
      <c r="ACO2262" s="60"/>
      <c r="ACP2262" s="60"/>
      <c r="ACQ2262" s="60"/>
      <c r="ACR2262" s="60"/>
      <c r="ACS2262" s="60"/>
      <c r="ACT2262" s="60"/>
      <c r="ACU2262" s="60"/>
      <c r="ACV2262" s="60"/>
      <c r="ACW2262" s="60"/>
      <c r="ACX2262" s="60"/>
      <c r="ACY2262" s="60">
        <v>1.00713817162425</v>
      </c>
      <c r="ACZ2262" s="60"/>
      <c r="ADA2262" s="60"/>
      <c r="ADB2262" s="60"/>
      <c r="ADC2262" s="60"/>
      <c r="ADD2262" s="60"/>
      <c r="ADE2262" s="60"/>
    </row>
    <row r="2263" spans="760:785" x14ac:dyDescent="0.25">
      <c r="ACF2263" s="60"/>
      <c r="ACG2263" s="60"/>
      <c r="ACH2263" s="60"/>
      <c r="ACI2263" s="60"/>
      <c r="ACJ2263" s="60"/>
      <c r="ACK2263" s="60"/>
      <c r="ACL2263" s="60"/>
      <c r="ACM2263" s="60"/>
      <c r="ACN2263" s="60"/>
      <c r="ACO2263" s="60"/>
      <c r="ACP2263" s="60"/>
      <c r="ACQ2263" s="60"/>
      <c r="ACR2263" s="60"/>
      <c r="ACS2263" s="60"/>
      <c r="ACT2263" s="60"/>
      <c r="ACU2263" s="60"/>
      <c r="ACV2263" s="60"/>
      <c r="ACW2263" s="60"/>
      <c r="ACX2263" s="60"/>
      <c r="ACY2263" s="60">
        <v>1.00712987494405</v>
      </c>
      <c r="ACZ2263" s="60"/>
      <c r="ADA2263" s="60"/>
      <c r="ADB2263" s="60"/>
      <c r="ADC2263" s="60"/>
      <c r="ADD2263" s="60"/>
      <c r="ADE2263" s="60"/>
    </row>
    <row r="2264" spans="760:785" x14ac:dyDescent="0.25">
      <c r="ACF2264" s="60"/>
      <c r="ACG2264" s="60"/>
      <c r="ACH2264" s="60"/>
      <c r="ACI2264" s="60"/>
      <c r="ACJ2264" s="60"/>
      <c r="ACK2264" s="60"/>
      <c r="ACL2264" s="60"/>
      <c r="ACM2264" s="60"/>
      <c r="ACN2264" s="60"/>
      <c r="ACO2264" s="60"/>
      <c r="ACP2264" s="60"/>
      <c r="ACQ2264" s="60"/>
      <c r="ACR2264" s="60"/>
      <c r="ACS2264" s="60"/>
      <c r="ACT2264" s="60"/>
      <c r="ACU2264" s="60"/>
      <c r="ACV2264" s="60"/>
      <c r="ACW2264" s="60"/>
      <c r="ACX2264" s="60"/>
      <c r="ACY2264" s="60">
        <v>1.00712863561552</v>
      </c>
      <c r="ACZ2264" s="60"/>
      <c r="ADA2264" s="60"/>
      <c r="ADB2264" s="60"/>
      <c r="ADC2264" s="60"/>
      <c r="ADD2264" s="60"/>
      <c r="ADE2264" s="60"/>
    </row>
    <row r="2265" spans="760:785" x14ac:dyDescent="0.25">
      <c r="ACF2265" s="60"/>
      <c r="ACG2265" s="60"/>
      <c r="ACH2265" s="60"/>
      <c r="ACI2265" s="60"/>
      <c r="ACJ2265" s="60"/>
      <c r="ACK2265" s="60"/>
      <c r="ACL2265" s="60"/>
      <c r="ACM2265" s="60"/>
      <c r="ACN2265" s="60"/>
      <c r="ACO2265" s="60"/>
      <c r="ACP2265" s="60"/>
      <c r="ACQ2265" s="60"/>
      <c r="ACR2265" s="60"/>
      <c r="ACS2265" s="60"/>
      <c r="ACT2265" s="60"/>
      <c r="ACU2265" s="60"/>
      <c r="ACV2265" s="60"/>
      <c r="ACW2265" s="60"/>
      <c r="ACX2265" s="60"/>
      <c r="ACY2265" s="60">
        <v>1.0071261365357</v>
      </c>
      <c r="ACZ2265" s="60"/>
      <c r="ADA2265" s="60"/>
      <c r="ADB2265" s="60"/>
      <c r="ADC2265" s="60"/>
      <c r="ADD2265" s="60"/>
      <c r="ADE2265" s="60"/>
    </row>
    <row r="2266" spans="760:785" x14ac:dyDescent="0.25">
      <c r="ACF2266" s="60"/>
      <c r="ACG2266" s="60"/>
      <c r="ACH2266" s="60"/>
      <c r="ACI2266" s="60"/>
      <c r="ACJ2266" s="60"/>
      <c r="ACK2266" s="60"/>
      <c r="ACL2266" s="60"/>
      <c r="ACM2266" s="60"/>
      <c r="ACN2266" s="60"/>
      <c r="ACO2266" s="60"/>
      <c r="ACP2266" s="60"/>
      <c r="ACQ2266" s="60"/>
      <c r="ACR2266" s="60"/>
      <c r="ACS2266" s="60"/>
      <c r="ACT2266" s="60"/>
      <c r="ACU2266" s="60"/>
      <c r="ACV2266" s="60"/>
      <c r="ACW2266" s="60"/>
      <c r="ACX2266" s="60"/>
      <c r="ACY2266" s="60">
        <v>1.0070941628607299</v>
      </c>
      <c r="ACZ2266" s="60"/>
      <c r="ADA2266" s="60"/>
      <c r="ADB2266" s="60"/>
      <c r="ADC2266" s="60"/>
      <c r="ADD2266" s="60"/>
      <c r="ADE2266" s="60"/>
    </row>
    <row r="2267" spans="760:785" x14ac:dyDescent="0.25">
      <c r="ACF2267" s="60"/>
      <c r="ACG2267" s="60"/>
      <c r="ACH2267" s="60"/>
      <c r="ACI2267" s="60"/>
      <c r="ACJ2267" s="60"/>
      <c r="ACK2267" s="60"/>
      <c r="ACL2267" s="60"/>
      <c r="ACM2267" s="60"/>
      <c r="ACN2267" s="60"/>
      <c r="ACO2267" s="60"/>
      <c r="ACP2267" s="60"/>
      <c r="ACQ2267" s="60"/>
      <c r="ACR2267" s="60"/>
      <c r="ACS2267" s="60"/>
      <c r="ACT2267" s="60"/>
      <c r="ACU2267" s="60"/>
      <c r="ACV2267" s="60"/>
      <c r="ACW2267" s="60"/>
      <c r="ACX2267" s="60"/>
      <c r="ACY2267" s="60">
        <v>1.00708778250916</v>
      </c>
      <c r="ACZ2267" s="60"/>
      <c r="ADA2267" s="60"/>
      <c r="ADB2267" s="60"/>
      <c r="ADC2267" s="60"/>
      <c r="ADD2267" s="60"/>
      <c r="ADE2267" s="60"/>
    </row>
    <row r="2268" spans="760:785" x14ac:dyDescent="0.25">
      <c r="ACF2268" s="60"/>
      <c r="ACG2268" s="60"/>
      <c r="ACH2268" s="60"/>
      <c r="ACI2268" s="60"/>
      <c r="ACJ2268" s="60"/>
      <c r="ACK2268" s="60"/>
      <c r="ACL2268" s="60"/>
      <c r="ACM2268" s="60"/>
      <c r="ACN2268" s="60"/>
      <c r="ACO2268" s="60"/>
      <c r="ACP2268" s="60"/>
      <c r="ACQ2268" s="60"/>
      <c r="ACR2268" s="60"/>
      <c r="ACS2268" s="60"/>
      <c r="ACT2268" s="60"/>
      <c r="ACU2268" s="60"/>
      <c r="ACV2268" s="60"/>
      <c r="ACW2268" s="60"/>
      <c r="ACX2268" s="60"/>
      <c r="ACY2268" s="60">
        <v>1.0070855544252</v>
      </c>
      <c r="ACZ2268" s="60"/>
      <c r="ADA2268" s="60"/>
      <c r="ADB2268" s="60"/>
      <c r="ADC2268" s="60"/>
      <c r="ADD2268" s="60"/>
      <c r="ADE2268" s="60"/>
    </row>
    <row r="2269" spans="760:785" x14ac:dyDescent="0.25">
      <c r="ACF2269" s="60"/>
      <c r="ACG2269" s="60"/>
      <c r="ACH2269" s="60"/>
      <c r="ACI2269" s="60"/>
      <c r="ACJ2269" s="60"/>
      <c r="ACK2269" s="60"/>
      <c r="ACL2269" s="60"/>
      <c r="ACM2269" s="60"/>
      <c r="ACN2269" s="60"/>
      <c r="ACO2269" s="60"/>
      <c r="ACP2269" s="60"/>
      <c r="ACQ2269" s="60"/>
      <c r="ACR2269" s="60"/>
      <c r="ACS2269" s="60"/>
      <c r="ACT2269" s="60"/>
      <c r="ACU2269" s="60"/>
      <c r="ACV2269" s="60"/>
      <c r="ACW2269" s="60"/>
      <c r="ACX2269" s="60"/>
      <c r="ACY2269" s="60">
        <v>1.0070839318617799</v>
      </c>
      <c r="ACZ2269" s="60"/>
      <c r="ADA2269" s="60"/>
      <c r="ADB2269" s="60"/>
      <c r="ADC2269" s="60"/>
      <c r="ADD2269" s="60"/>
      <c r="ADE2269" s="60"/>
    </row>
    <row r="2270" spans="760:785" x14ac:dyDescent="0.25">
      <c r="ACF2270" s="60"/>
      <c r="ACG2270" s="60"/>
      <c r="ACH2270" s="60"/>
      <c r="ACI2270" s="60"/>
      <c r="ACJ2270" s="60"/>
      <c r="ACK2270" s="60"/>
      <c r="ACL2270" s="60"/>
      <c r="ACM2270" s="60"/>
      <c r="ACN2270" s="60"/>
      <c r="ACO2270" s="60"/>
      <c r="ACP2270" s="60"/>
      <c r="ACQ2270" s="60"/>
      <c r="ACR2270" s="60"/>
      <c r="ACS2270" s="60"/>
      <c r="ACT2270" s="60"/>
      <c r="ACU2270" s="60"/>
      <c r="ACV2270" s="60"/>
      <c r="ACW2270" s="60"/>
      <c r="ACX2270" s="60"/>
      <c r="ACY2270" s="60">
        <v>1.00707932650104</v>
      </c>
      <c r="ACZ2270" s="60"/>
      <c r="ADA2270" s="60"/>
      <c r="ADB2270" s="60"/>
      <c r="ADC2270" s="60"/>
      <c r="ADD2270" s="60"/>
      <c r="ADE2270" s="60"/>
    </row>
    <row r="2271" spans="760:785" x14ac:dyDescent="0.25">
      <c r="ACF2271" s="60"/>
      <c r="ACG2271" s="60"/>
      <c r="ACH2271" s="60"/>
      <c r="ACI2271" s="60"/>
      <c r="ACJ2271" s="60"/>
      <c r="ACK2271" s="60"/>
      <c r="ACL2271" s="60"/>
      <c r="ACM2271" s="60"/>
      <c r="ACN2271" s="60"/>
      <c r="ACO2271" s="60"/>
      <c r="ACP2271" s="60"/>
      <c r="ACQ2271" s="60"/>
      <c r="ACR2271" s="60"/>
      <c r="ACS2271" s="60"/>
      <c r="ACT2271" s="60"/>
      <c r="ACU2271" s="60"/>
      <c r="ACV2271" s="60"/>
      <c r="ACW2271" s="60"/>
      <c r="ACX2271" s="60"/>
      <c r="ACY2271" s="60">
        <v>1.00706837660042</v>
      </c>
      <c r="ACZ2271" s="60"/>
      <c r="ADA2271" s="60"/>
      <c r="ADB2271" s="60"/>
      <c r="ADC2271" s="60"/>
      <c r="ADD2271" s="60"/>
      <c r="ADE2271" s="60"/>
    </row>
    <row r="2272" spans="760:785" x14ac:dyDescent="0.25">
      <c r="ACF2272" s="60"/>
      <c r="ACG2272" s="60"/>
      <c r="ACH2272" s="60"/>
      <c r="ACI2272" s="60"/>
      <c r="ACJ2272" s="60"/>
      <c r="ACK2272" s="60"/>
      <c r="ACL2272" s="60"/>
      <c r="ACM2272" s="60"/>
      <c r="ACN2272" s="60"/>
      <c r="ACO2272" s="60"/>
      <c r="ACP2272" s="60"/>
      <c r="ACQ2272" s="60"/>
      <c r="ACR2272" s="60"/>
      <c r="ACS2272" s="60"/>
      <c r="ACT2272" s="60"/>
      <c r="ACU2272" s="60"/>
      <c r="ACV2272" s="60"/>
      <c r="ACW2272" s="60"/>
      <c r="ACX2272" s="60"/>
      <c r="ACY2272" s="60">
        <v>1.00705655543071</v>
      </c>
      <c r="ACZ2272" s="60"/>
      <c r="ADA2272" s="60"/>
      <c r="ADB2272" s="60"/>
      <c r="ADC2272" s="60"/>
      <c r="ADD2272" s="60"/>
      <c r="ADE2272" s="60"/>
    </row>
    <row r="2273" spans="760:785" x14ac:dyDescent="0.25">
      <c r="ACF2273" s="60"/>
      <c r="ACG2273" s="60"/>
      <c r="ACH2273" s="60"/>
      <c r="ACI2273" s="60"/>
      <c r="ACJ2273" s="60"/>
      <c r="ACK2273" s="60"/>
      <c r="ACL2273" s="60"/>
      <c r="ACM2273" s="60"/>
      <c r="ACN2273" s="60"/>
      <c r="ACO2273" s="60"/>
      <c r="ACP2273" s="60"/>
      <c r="ACQ2273" s="60"/>
      <c r="ACR2273" s="60"/>
      <c r="ACS2273" s="60"/>
      <c r="ACT2273" s="60"/>
      <c r="ACU2273" s="60"/>
      <c r="ACV2273" s="60"/>
      <c r="ACW2273" s="60"/>
      <c r="ACX2273" s="60"/>
      <c r="ACY2273" s="60">
        <v>1.0070546932659901</v>
      </c>
      <c r="ACZ2273" s="60"/>
      <c r="ADA2273" s="60"/>
      <c r="ADB2273" s="60"/>
      <c r="ADC2273" s="60"/>
      <c r="ADD2273" s="60"/>
      <c r="ADE2273" s="60"/>
    </row>
    <row r="2274" spans="760:785" x14ac:dyDescent="0.25">
      <c r="ACF2274" s="60"/>
      <c r="ACG2274" s="60"/>
      <c r="ACH2274" s="60"/>
      <c r="ACI2274" s="60"/>
      <c r="ACJ2274" s="60"/>
      <c r="ACK2274" s="60"/>
      <c r="ACL2274" s="60"/>
      <c r="ACM2274" s="60"/>
      <c r="ACN2274" s="60"/>
      <c r="ACO2274" s="60"/>
      <c r="ACP2274" s="60"/>
      <c r="ACQ2274" s="60"/>
      <c r="ACR2274" s="60"/>
      <c r="ACS2274" s="60"/>
      <c r="ACT2274" s="60"/>
      <c r="ACU2274" s="60"/>
      <c r="ACV2274" s="60"/>
      <c r="ACW2274" s="60"/>
      <c r="ACX2274" s="60"/>
      <c r="ACY2274" s="60">
        <v>1.00704828895653</v>
      </c>
      <c r="ACZ2274" s="60"/>
      <c r="ADA2274" s="60"/>
      <c r="ADB2274" s="60"/>
      <c r="ADC2274" s="60"/>
      <c r="ADD2274" s="60"/>
      <c r="ADE2274" s="60"/>
    </row>
    <row r="2275" spans="760:785" x14ac:dyDescent="0.25">
      <c r="ACF2275" s="60"/>
      <c r="ACG2275" s="60"/>
      <c r="ACH2275" s="60"/>
      <c r="ACI2275" s="60"/>
      <c r="ACJ2275" s="60"/>
      <c r="ACK2275" s="60"/>
      <c r="ACL2275" s="60"/>
      <c r="ACM2275" s="60"/>
      <c r="ACN2275" s="60"/>
      <c r="ACO2275" s="60"/>
      <c r="ACP2275" s="60"/>
      <c r="ACQ2275" s="60"/>
      <c r="ACR2275" s="60"/>
      <c r="ACS2275" s="60"/>
      <c r="ACT2275" s="60"/>
      <c r="ACU2275" s="60"/>
      <c r="ACV2275" s="60"/>
      <c r="ACW2275" s="60"/>
      <c r="ACX2275" s="60"/>
      <c r="ACY2275" s="60">
        <v>1.00704348774309</v>
      </c>
      <c r="ACZ2275" s="60"/>
      <c r="ADA2275" s="60"/>
      <c r="ADB2275" s="60"/>
      <c r="ADC2275" s="60"/>
      <c r="ADD2275" s="60"/>
      <c r="ADE2275" s="60"/>
    </row>
    <row r="2276" spans="760:785" x14ac:dyDescent="0.25">
      <c r="ACF2276" s="60"/>
      <c r="ACG2276" s="60"/>
      <c r="ACH2276" s="60"/>
      <c r="ACI2276" s="60"/>
      <c r="ACJ2276" s="60"/>
      <c r="ACK2276" s="60"/>
      <c r="ACL2276" s="60"/>
      <c r="ACM2276" s="60"/>
      <c r="ACN2276" s="60"/>
      <c r="ACO2276" s="60"/>
      <c r="ACP2276" s="60"/>
      <c r="ACQ2276" s="60"/>
      <c r="ACR2276" s="60"/>
      <c r="ACS2276" s="60"/>
      <c r="ACT2276" s="60"/>
      <c r="ACU2276" s="60"/>
      <c r="ACV2276" s="60"/>
      <c r="ACW2276" s="60"/>
      <c r="ACX2276" s="60"/>
      <c r="ACY2276" s="60">
        <v>1.0070429229747999</v>
      </c>
      <c r="ACZ2276" s="60"/>
      <c r="ADA2276" s="60"/>
      <c r="ADB2276" s="60"/>
      <c r="ADC2276" s="60"/>
      <c r="ADD2276" s="60"/>
      <c r="ADE2276" s="60"/>
    </row>
    <row r="2277" spans="760:785" x14ac:dyDescent="0.25">
      <c r="ACF2277" s="60"/>
      <c r="ACG2277" s="60"/>
      <c r="ACH2277" s="60"/>
      <c r="ACI2277" s="60"/>
      <c r="ACJ2277" s="60"/>
      <c r="ACK2277" s="60"/>
      <c r="ACL2277" s="60"/>
      <c r="ACM2277" s="60"/>
      <c r="ACN2277" s="60"/>
      <c r="ACO2277" s="60"/>
      <c r="ACP2277" s="60"/>
      <c r="ACQ2277" s="60"/>
      <c r="ACR2277" s="60"/>
      <c r="ACS2277" s="60"/>
      <c r="ACT2277" s="60"/>
      <c r="ACU2277" s="60"/>
      <c r="ACV2277" s="60"/>
      <c r="ACW2277" s="60"/>
      <c r="ACX2277" s="60"/>
      <c r="ACY2277" s="60">
        <v>1.00704149518167</v>
      </c>
      <c r="ACZ2277" s="60"/>
      <c r="ADA2277" s="60"/>
      <c r="ADB2277" s="60"/>
      <c r="ADC2277" s="60"/>
      <c r="ADD2277" s="60"/>
      <c r="ADE2277" s="60"/>
    </row>
    <row r="2278" spans="760:785" x14ac:dyDescent="0.25">
      <c r="ACF2278" s="60"/>
      <c r="ACG2278" s="60"/>
      <c r="ACH2278" s="60"/>
      <c r="ACI2278" s="60"/>
      <c r="ACJ2278" s="60"/>
      <c r="ACK2278" s="60"/>
      <c r="ACL2278" s="60"/>
      <c r="ACM2278" s="60"/>
      <c r="ACN2278" s="60"/>
      <c r="ACO2278" s="60"/>
      <c r="ACP2278" s="60"/>
      <c r="ACQ2278" s="60"/>
      <c r="ACR2278" s="60"/>
      <c r="ACS2278" s="60"/>
      <c r="ACT2278" s="60"/>
      <c r="ACU2278" s="60"/>
      <c r="ACV2278" s="60"/>
      <c r="ACW2278" s="60"/>
      <c r="ACX2278" s="60"/>
      <c r="ACY2278" s="60">
        <v>1.0070402821855999</v>
      </c>
      <c r="ACZ2278" s="60"/>
      <c r="ADA2278" s="60"/>
      <c r="ADB2278" s="60"/>
      <c r="ADC2278" s="60"/>
      <c r="ADD2278" s="60"/>
      <c r="ADE2278" s="60"/>
    </row>
    <row r="2279" spans="760:785" x14ac:dyDescent="0.25">
      <c r="ACF2279" s="60"/>
      <c r="ACG2279" s="60"/>
      <c r="ACH2279" s="60"/>
      <c r="ACI2279" s="60"/>
      <c r="ACJ2279" s="60"/>
      <c r="ACK2279" s="60"/>
      <c r="ACL2279" s="60"/>
      <c r="ACM2279" s="60"/>
      <c r="ACN2279" s="60"/>
      <c r="ACO2279" s="60"/>
      <c r="ACP2279" s="60"/>
      <c r="ACQ2279" s="60"/>
      <c r="ACR2279" s="60"/>
      <c r="ACS2279" s="60"/>
      <c r="ACT2279" s="60"/>
      <c r="ACU2279" s="60"/>
      <c r="ACV2279" s="60"/>
      <c r="ACW2279" s="60"/>
      <c r="ACX2279" s="60"/>
      <c r="ACY2279" s="60">
        <v>1.00703689584806</v>
      </c>
      <c r="ACZ2279" s="60"/>
      <c r="ADA2279" s="60"/>
      <c r="ADB2279" s="60"/>
      <c r="ADC2279" s="60"/>
      <c r="ADD2279" s="60"/>
      <c r="ADE2279" s="60"/>
    </row>
    <row r="2280" spans="760:785" x14ac:dyDescent="0.25">
      <c r="ACF2280" s="60"/>
      <c r="ACG2280" s="60"/>
      <c r="ACH2280" s="60"/>
      <c r="ACI2280" s="60"/>
      <c r="ACJ2280" s="60"/>
      <c r="ACK2280" s="60"/>
      <c r="ACL2280" s="60"/>
      <c r="ACM2280" s="60"/>
      <c r="ACN2280" s="60"/>
      <c r="ACO2280" s="60"/>
      <c r="ACP2280" s="60"/>
      <c r="ACQ2280" s="60"/>
      <c r="ACR2280" s="60"/>
      <c r="ACS2280" s="60"/>
      <c r="ACT2280" s="60"/>
      <c r="ACU2280" s="60"/>
      <c r="ACV2280" s="60"/>
      <c r="ACW2280" s="60"/>
      <c r="ACX2280" s="60"/>
      <c r="ACY2280" s="60">
        <v>1.00703600359428</v>
      </c>
      <c r="ACZ2280" s="60"/>
      <c r="ADA2280" s="60"/>
      <c r="ADB2280" s="60"/>
      <c r="ADC2280" s="60"/>
      <c r="ADD2280" s="60"/>
      <c r="ADE2280" s="60"/>
    </row>
    <row r="2281" spans="760:785" x14ac:dyDescent="0.25">
      <c r="ACF2281" s="60"/>
      <c r="ACG2281" s="60"/>
      <c r="ACH2281" s="60"/>
      <c r="ACI2281" s="60"/>
      <c r="ACJ2281" s="60"/>
      <c r="ACK2281" s="60"/>
      <c r="ACL2281" s="60"/>
      <c r="ACM2281" s="60"/>
      <c r="ACN2281" s="60"/>
      <c r="ACO2281" s="60"/>
      <c r="ACP2281" s="60"/>
      <c r="ACQ2281" s="60"/>
      <c r="ACR2281" s="60"/>
      <c r="ACS2281" s="60"/>
      <c r="ACT2281" s="60"/>
      <c r="ACU2281" s="60"/>
      <c r="ACV2281" s="60"/>
      <c r="ACW2281" s="60"/>
      <c r="ACX2281" s="60"/>
      <c r="ACY2281" s="60">
        <v>1.0070256704757199</v>
      </c>
      <c r="ACZ2281" s="60"/>
      <c r="ADA2281" s="60"/>
      <c r="ADB2281" s="60"/>
      <c r="ADC2281" s="60"/>
      <c r="ADD2281" s="60"/>
      <c r="ADE2281" s="60"/>
    </row>
    <row r="2282" spans="760:785" x14ac:dyDescent="0.25">
      <c r="ACF2282" s="60"/>
      <c r="ACG2282" s="60"/>
      <c r="ACH2282" s="60"/>
      <c r="ACI2282" s="60"/>
      <c r="ACJ2282" s="60"/>
      <c r="ACK2282" s="60"/>
      <c r="ACL2282" s="60"/>
      <c r="ACM2282" s="60"/>
      <c r="ACN2282" s="60"/>
      <c r="ACO2282" s="60"/>
      <c r="ACP2282" s="60"/>
      <c r="ACQ2282" s="60"/>
      <c r="ACR2282" s="60"/>
      <c r="ACS2282" s="60"/>
      <c r="ACT2282" s="60"/>
      <c r="ACU2282" s="60"/>
      <c r="ACV2282" s="60"/>
      <c r="ACW2282" s="60"/>
      <c r="ACX2282" s="60"/>
      <c r="ACY2282" s="60">
        <v>1.00702471919296</v>
      </c>
      <c r="ACZ2282" s="60"/>
      <c r="ADA2282" s="60"/>
      <c r="ADB2282" s="60"/>
      <c r="ADC2282" s="60"/>
      <c r="ADD2282" s="60"/>
      <c r="ADE2282" s="60"/>
    </row>
    <row r="2283" spans="760:785" x14ac:dyDescent="0.25">
      <c r="ACF2283" s="60"/>
      <c r="ACG2283" s="60"/>
      <c r="ACH2283" s="60"/>
      <c r="ACI2283" s="60"/>
      <c r="ACJ2283" s="60"/>
      <c r="ACK2283" s="60"/>
      <c r="ACL2283" s="60"/>
      <c r="ACM2283" s="60"/>
      <c r="ACN2283" s="60"/>
      <c r="ACO2283" s="60"/>
      <c r="ACP2283" s="60"/>
      <c r="ACQ2283" s="60"/>
      <c r="ACR2283" s="60"/>
      <c r="ACS2283" s="60"/>
      <c r="ACT2283" s="60"/>
      <c r="ACU2283" s="60"/>
      <c r="ACV2283" s="60"/>
      <c r="ACW2283" s="60"/>
      <c r="ACX2283" s="60"/>
      <c r="ACY2283" s="60">
        <v>1.00702168111409</v>
      </c>
      <c r="ACZ2283" s="60"/>
      <c r="ADA2283" s="60"/>
      <c r="ADB2283" s="60"/>
      <c r="ADC2283" s="60"/>
      <c r="ADD2283" s="60"/>
      <c r="ADE2283" s="60"/>
    </row>
    <row r="2284" spans="760:785" x14ac:dyDescent="0.25">
      <c r="ACF2284" s="60"/>
      <c r="ACG2284" s="60"/>
      <c r="ACH2284" s="60"/>
      <c r="ACI2284" s="60"/>
      <c r="ACJ2284" s="60"/>
      <c r="ACK2284" s="60"/>
      <c r="ACL2284" s="60"/>
      <c r="ACM2284" s="60"/>
      <c r="ACN2284" s="60"/>
      <c r="ACO2284" s="60"/>
      <c r="ACP2284" s="60"/>
      <c r="ACQ2284" s="60"/>
      <c r="ACR2284" s="60"/>
      <c r="ACS2284" s="60"/>
      <c r="ACT2284" s="60"/>
      <c r="ACU2284" s="60"/>
      <c r="ACV2284" s="60"/>
      <c r="ACW2284" s="60"/>
      <c r="ACX2284" s="60"/>
      <c r="ACY2284" s="60">
        <v>1.00701702454461</v>
      </c>
      <c r="ACZ2284" s="60"/>
      <c r="ADA2284" s="60"/>
      <c r="ADB2284" s="60"/>
      <c r="ADC2284" s="60"/>
      <c r="ADD2284" s="60"/>
      <c r="ADE2284" s="60"/>
    </row>
    <row r="2285" spans="760:785" x14ac:dyDescent="0.25">
      <c r="ACF2285" s="60"/>
      <c r="ACG2285" s="60"/>
      <c r="ACH2285" s="60"/>
      <c r="ACI2285" s="60"/>
      <c r="ACJ2285" s="60"/>
      <c r="ACK2285" s="60"/>
      <c r="ACL2285" s="60"/>
      <c r="ACM2285" s="60"/>
      <c r="ACN2285" s="60"/>
      <c r="ACO2285" s="60"/>
      <c r="ACP2285" s="60"/>
      <c r="ACQ2285" s="60"/>
      <c r="ACR2285" s="60"/>
      <c r="ACS2285" s="60"/>
      <c r="ACT2285" s="60"/>
      <c r="ACU2285" s="60"/>
      <c r="ACV2285" s="60"/>
      <c r="ACW2285" s="60"/>
      <c r="ACX2285" s="60"/>
      <c r="ACY2285" s="60">
        <v>1.00701507386788</v>
      </c>
      <c r="ACZ2285" s="60"/>
      <c r="ADA2285" s="60"/>
      <c r="ADB2285" s="60"/>
      <c r="ADC2285" s="60"/>
      <c r="ADD2285" s="60"/>
      <c r="ADE2285" s="60"/>
    </row>
    <row r="2286" spans="760:785" x14ac:dyDescent="0.25">
      <c r="ACF2286" s="60"/>
      <c r="ACG2286" s="60"/>
      <c r="ACH2286" s="60"/>
      <c r="ACI2286" s="60"/>
      <c r="ACJ2286" s="60"/>
      <c r="ACK2286" s="60"/>
      <c r="ACL2286" s="60"/>
      <c r="ACM2286" s="60"/>
      <c r="ACN2286" s="60"/>
      <c r="ACO2286" s="60"/>
      <c r="ACP2286" s="60"/>
      <c r="ACQ2286" s="60"/>
      <c r="ACR2286" s="60"/>
      <c r="ACS2286" s="60"/>
      <c r="ACT2286" s="60"/>
      <c r="ACU2286" s="60"/>
      <c r="ACV2286" s="60"/>
      <c r="ACW2286" s="60"/>
      <c r="ACX2286" s="60"/>
      <c r="ACY2286" s="60">
        <v>1.0070145303897</v>
      </c>
      <c r="ACZ2286" s="60"/>
      <c r="ADA2286" s="60"/>
      <c r="ADB2286" s="60"/>
      <c r="ADC2286" s="60"/>
      <c r="ADD2286" s="60"/>
      <c r="ADE2286" s="60"/>
    </row>
    <row r="2287" spans="760:785" x14ac:dyDescent="0.25">
      <c r="ACF2287" s="60"/>
      <c r="ACG2287" s="60"/>
      <c r="ACH2287" s="60"/>
      <c r="ACI2287" s="60"/>
      <c r="ACJ2287" s="60"/>
      <c r="ACK2287" s="60"/>
      <c r="ACL2287" s="60"/>
      <c r="ACM2287" s="60"/>
      <c r="ACN2287" s="60"/>
      <c r="ACO2287" s="60"/>
      <c r="ACP2287" s="60"/>
      <c r="ACQ2287" s="60"/>
      <c r="ACR2287" s="60"/>
      <c r="ACS2287" s="60"/>
      <c r="ACT2287" s="60"/>
      <c r="ACU2287" s="60"/>
      <c r="ACV2287" s="60"/>
      <c r="ACW2287" s="60"/>
      <c r="ACX2287" s="60"/>
      <c r="ACY2287" s="60">
        <v>1.00700708720319</v>
      </c>
      <c r="ACZ2287" s="60"/>
      <c r="ADA2287" s="60"/>
      <c r="ADB2287" s="60"/>
      <c r="ADC2287" s="60"/>
      <c r="ADD2287" s="60"/>
      <c r="ADE2287" s="60"/>
    </row>
    <row r="2288" spans="760:785" x14ac:dyDescent="0.25">
      <c r="ACF2288" s="60"/>
      <c r="ACG2288" s="60"/>
      <c r="ACH2288" s="60"/>
      <c r="ACI2288" s="60"/>
      <c r="ACJ2288" s="60"/>
      <c r="ACK2288" s="60"/>
      <c r="ACL2288" s="60"/>
      <c r="ACM2288" s="60"/>
      <c r="ACN2288" s="60"/>
      <c r="ACO2288" s="60"/>
      <c r="ACP2288" s="60"/>
      <c r="ACQ2288" s="60"/>
      <c r="ACR2288" s="60"/>
      <c r="ACS2288" s="60"/>
      <c r="ACT2288" s="60"/>
      <c r="ACU2288" s="60"/>
      <c r="ACV2288" s="60"/>
      <c r="ACW2288" s="60"/>
      <c r="ACX2288" s="60"/>
      <c r="ACY2288" s="60">
        <v>1.00700628491235</v>
      </c>
      <c r="ACZ2288" s="60"/>
      <c r="ADA2288" s="60"/>
      <c r="ADB2288" s="60"/>
      <c r="ADC2288" s="60"/>
      <c r="ADD2288" s="60"/>
      <c r="ADE2288" s="60"/>
    </row>
    <row r="2289" spans="760:785" x14ac:dyDescent="0.25">
      <c r="ACF2289" s="60"/>
      <c r="ACG2289" s="60"/>
      <c r="ACH2289" s="60"/>
      <c r="ACI2289" s="60"/>
      <c r="ACJ2289" s="60"/>
      <c r="ACK2289" s="60"/>
      <c r="ACL2289" s="60"/>
      <c r="ACM2289" s="60"/>
      <c r="ACN2289" s="60"/>
      <c r="ACO2289" s="60"/>
      <c r="ACP2289" s="60"/>
      <c r="ACQ2289" s="60"/>
      <c r="ACR2289" s="60"/>
      <c r="ACS2289" s="60"/>
      <c r="ACT2289" s="60"/>
      <c r="ACU2289" s="60"/>
      <c r="ACV2289" s="60"/>
      <c r="ACW2289" s="60"/>
      <c r="ACX2289" s="60"/>
      <c r="ACY2289" s="60">
        <v>1.00700522068751</v>
      </c>
      <c r="ACZ2289" s="60"/>
      <c r="ADA2289" s="60"/>
      <c r="ADB2289" s="60"/>
      <c r="ADC2289" s="60"/>
      <c r="ADD2289" s="60"/>
      <c r="ADE2289" s="60"/>
    </row>
    <row r="2290" spans="760:785" x14ac:dyDescent="0.25">
      <c r="ACF2290" s="60"/>
      <c r="ACG2290" s="60"/>
      <c r="ACH2290" s="60"/>
      <c r="ACI2290" s="60"/>
      <c r="ACJ2290" s="60"/>
      <c r="ACK2290" s="60"/>
      <c r="ACL2290" s="60"/>
      <c r="ACM2290" s="60"/>
      <c r="ACN2290" s="60"/>
      <c r="ACO2290" s="60"/>
      <c r="ACP2290" s="60"/>
      <c r="ACQ2290" s="60"/>
      <c r="ACR2290" s="60"/>
      <c r="ACS2290" s="60"/>
      <c r="ACT2290" s="60"/>
      <c r="ACU2290" s="60"/>
      <c r="ACV2290" s="60"/>
      <c r="ACW2290" s="60"/>
      <c r="ACX2290" s="60"/>
      <c r="ACY2290" s="60">
        <v>1.00700378094645</v>
      </c>
      <c r="ACZ2290" s="60"/>
      <c r="ADA2290" s="60"/>
      <c r="ADB2290" s="60"/>
      <c r="ADC2290" s="60"/>
      <c r="ADD2290" s="60"/>
      <c r="ADE2290" s="60"/>
    </row>
    <row r="2291" spans="760:785" x14ac:dyDescent="0.25">
      <c r="ACF2291" s="60"/>
      <c r="ACG2291" s="60"/>
      <c r="ACH2291" s="60"/>
      <c r="ACI2291" s="60"/>
      <c r="ACJ2291" s="60"/>
      <c r="ACK2291" s="60"/>
      <c r="ACL2291" s="60"/>
      <c r="ACM2291" s="60"/>
      <c r="ACN2291" s="60"/>
      <c r="ACO2291" s="60"/>
      <c r="ACP2291" s="60"/>
      <c r="ACQ2291" s="60"/>
      <c r="ACR2291" s="60"/>
      <c r="ACS2291" s="60"/>
      <c r="ACT2291" s="60"/>
      <c r="ACU2291" s="60"/>
      <c r="ACV2291" s="60"/>
      <c r="ACW2291" s="60"/>
      <c r="ACX2291" s="60"/>
      <c r="ACY2291" s="60">
        <v>1.00699552761199</v>
      </c>
      <c r="ACZ2291" s="60"/>
      <c r="ADA2291" s="60"/>
      <c r="ADB2291" s="60"/>
      <c r="ADC2291" s="60"/>
      <c r="ADD2291" s="60"/>
      <c r="ADE2291" s="60"/>
    </row>
    <row r="2292" spans="760:785" x14ac:dyDescent="0.25">
      <c r="ACF2292" s="60"/>
      <c r="ACG2292" s="60"/>
      <c r="ACH2292" s="60"/>
      <c r="ACI2292" s="60"/>
      <c r="ACJ2292" s="60"/>
      <c r="ACK2292" s="60"/>
      <c r="ACL2292" s="60"/>
      <c r="ACM2292" s="60"/>
      <c r="ACN2292" s="60"/>
      <c r="ACO2292" s="60"/>
      <c r="ACP2292" s="60"/>
      <c r="ACQ2292" s="60"/>
      <c r="ACR2292" s="60"/>
      <c r="ACS2292" s="60"/>
      <c r="ACT2292" s="60"/>
      <c r="ACU2292" s="60"/>
      <c r="ACV2292" s="60"/>
      <c r="ACW2292" s="60"/>
      <c r="ACX2292" s="60"/>
      <c r="ACY2292" s="60">
        <v>1.0069947244945301</v>
      </c>
      <c r="ACZ2292" s="60"/>
      <c r="ADA2292" s="60"/>
      <c r="ADB2292" s="60"/>
      <c r="ADC2292" s="60"/>
      <c r="ADD2292" s="60"/>
      <c r="ADE2292" s="60"/>
    </row>
    <row r="2293" spans="760:785" x14ac:dyDescent="0.25">
      <c r="ACF2293" s="60"/>
      <c r="ACG2293" s="60"/>
      <c r="ACH2293" s="60"/>
      <c r="ACI2293" s="60"/>
      <c r="ACJ2293" s="60"/>
      <c r="ACK2293" s="60"/>
      <c r="ACL2293" s="60"/>
      <c r="ACM2293" s="60"/>
      <c r="ACN2293" s="60"/>
      <c r="ACO2293" s="60"/>
      <c r="ACP2293" s="60"/>
      <c r="ACQ2293" s="60"/>
      <c r="ACR2293" s="60"/>
      <c r="ACS2293" s="60"/>
      <c r="ACT2293" s="60"/>
      <c r="ACU2293" s="60"/>
      <c r="ACV2293" s="60"/>
      <c r="ACW2293" s="60"/>
      <c r="ACX2293" s="60"/>
      <c r="ACY2293" s="60">
        <v>1.00699029040092</v>
      </c>
      <c r="ACZ2293" s="60"/>
      <c r="ADA2293" s="60"/>
      <c r="ADB2293" s="60"/>
      <c r="ADC2293" s="60"/>
      <c r="ADD2293" s="60"/>
      <c r="ADE2293" s="60"/>
    </row>
    <row r="2294" spans="760:785" x14ac:dyDescent="0.25">
      <c r="ACF2294" s="60"/>
      <c r="ACG2294" s="60"/>
      <c r="ACH2294" s="60"/>
      <c r="ACI2294" s="60"/>
      <c r="ACJ2294" s="60"/>
      <c r="ACK2294" s="60"/>
      <c r="ACL2294" s="60"/>
      <c r="ACM2294" s="60"/>
      <c r="ACN2294" s="60"/>
      <c r="ACO2294" s="60"/>
      <c r="ACP2294" s="60"/>
      <c r="ACQ2294" s="60"/>
      <c r="ACR2294" s="60"/>
      <c r="ACS2294" s="60"/>
      <c r="ACT2294" s="60"/>
      <c r="ACU2294" s="60"/>
      <c r="ACV2294" s="60"/>
      <c r="ACW2294" s="60"/>
      <c r="ACX2294" s="60"/>
      <c r="ACY2294" s="60">
        <v>1.0069863998470301</v>
      </c>
      <c r="ACZ2294" s="60"/>
      <c r="ADA2294" s="60"/>
      <c r="ADB2294" s="60"/>
      <c r="ADC2294" s="60"/>
      <c r="ADD2294" s="60"/>
      <c r="ADE2294" s="60"/>
    </row>
    <row r="2295" spans="760:785" x14ac:dyDescent="0.25">
      <c r="ACF2295" s="60"/>
      <c r="ACG2295" s="60"/>
      <c r="ACH2295" s="60"/>
      <c r="ACI2295" s="60"/>
      <c r="ACJ2295" s="60"/>
      <c r="ACK2295" s="60"/>
      <c r="ACL2295" s="60"/>
      <c r="ACM2295" s="60"/>
      <c r="ACN2295" s="60"/>
      <c r="ACO2295" s="60"/>
      <c r="ACP2295" s="60"/>
      <c r="ACQ2295" s="60"/>
      <c r="ACR2295" s="60"/>
      <c r="ACS2295" s="60"/>
      <c r="ACT2295" s="60"/>
      <c r="ACU2295" s="60"/>
      <c r="ACV2295" s="60"/>
      <c r="ACW2295" s="60"/>
      <c r="ACX2295" s="60"/>
      <c r="ACY2295" s="60">
        <v>1.0069779467863</v>
      </c>
      <c r="ACZ2295" s="60"/>
      <c r="ADA2295" s="60"/>
      <c r="ADB2295" s="60"/>
      <c r="ADC2295" s="60"/>
      <c r="ADD2295" s="60"/>
      <c r="ADE2295" s="60"/>
    </row>
    <row r="2296" spans="760:785" x14ac:dyDescent="0.25">
      <c r="ACF2296" s="60"/>
      <c r="ACG2296" s="60"/>
      <c r="ACH2296" s="60"/>
      <c r="ACI2296" s="60"/>
      <c r="ACJ2296" s="60"/>
      <c r="ACK2296" s="60"/>
      <c r="ACL2296" s="60"/>
      <c r="ACM2296" s="60"/>
      <c r="ACN2296" s="60"/>
      <c r="ACO2296" s="60"/>
      <c r="ACP2296" s="60"/>
      <c r="ACQ2296" s="60"/>
      <c r="ACR2296" s="60"/>
      <c r="ACS2296" s="60"/>
      <c r="ACT2296" s="60"/>
      <c r="ACU2296" s="60"/>
      <c r="ACV2296" s="60"/>
      <c r="ACW2296" s="60"/>
      <c r="ACX2296" s="60"/>
      <c r="ACY2296" s="60">
        <v>1.00697517939491</v>
      </c>
      <c r="ACZ2296" s="60"/>
      <c r="ADA2296" s="60"/>
      <c r="ADB2296" s="60"/>
      <c r="ADC2296" s="60"/>
      <c r="ADD2296" s="60"/>
      <c r="ADE2296" s="60"/>
    </row>
    <row r="2297" spans="760:785" x14ac:dyDescent="0.25">
      <c r="ACF2297" s="60"/>
      <c r="ACG2297" s="60"/>
      <c r="ACH2297" s="60"/>
      <c r="ACI2297" s="60"/>
      <c r="ACJ2297" s="60"/>
      <c r="ACK2297" s="60"/>
      <c r="ACL2297" s="60"/>
      <c r="ACM2297" s="60"/>
      <c r="ACN2297" s="60"/>
      <c r="ACO2297" s="60"/>
      <c r="ACP2297" s="60"/>
      <c r="ACQ2297" s="60"/>
      <c r="ACR2297" s="60"/>
      <c r="ACS2297" s="60"/>
      <c r="ACT2297" s="60"/>
      <c r="ACU2297" s="60"/>
      <c r="ACV2297" s="60"/>
      <c r="ACW2297" s="60"/>
      <c r="ACX2297" s="60"/>
      <c r="ACY2297" s="60">
        <v>1.00697221924401</v>
      </c>
      <c r="ACZ2297" s="60"/>
      <c r="ADA2297" s="60"/>
      <c r="ADB2297" s="60"/>
      <c r="ADC2297" s="60"/>
      <c r="ADD2297" s="60"/>
      <c r="ADE2297" s="60"/>
    </row>
    <row r="2298" spans="760:785" x14ac:dyDescent="0.25">
      <c r="ACF2298" s="60"/>
      <c r="ACG2298" s="60"/>
      <c r="ACH2298" s="60"/>
      <c r="ACI2298" s="60"/>
      <c r="ACJ2298" s="60"/>
      <c r="ACK2298" s="60"/>
      <c r="ACL2298" s="60"/>
      <c r="ACM2298" s="60"/>
      <c r="ACN2298" s="60"/>
      <c r="ACO2298" s="60"/>
      <c r="ACP2298" s="60"/>
      <c r="ACQ2298" s="60"/>
      <c r="ACR2298" s="60"/>
      <c r="ACS2298" s="60"/>
      <c r="ACT2298" s="60"/>
      <c r="ACU2298" s="60"/>
      <c r="ACV2298" s="60"/>
      <c r="ACW2298" s="60"/>
      <c r="ACX2298" s="60"/>
      <c r="ACY2298" s="60">
        <v>1.0069711914766799</v>
      </c>
      <c r="ACZ2298" s="60"/>
      <c r="ADA2298" s="60"/>
      <c r="ADB2298" s="60"/>
      <c r="ADC2298" s="60"/>
      <c r="ADD2298" s="60"/>
      <c r="ADE2298" s="60"/>
    </row>
    <row r="2299" spans="760:785" x14ac:dyDescent="0.25">
      <c r="ACF2299" s="60"/>
      <c r="ACG2299" s="60"/>
      <c r="ACH2299" s="60"/>
      <c r="ACI2299" s="60"/>
      <c r="ACJ2299" s="60"/>
      <c r="ACK2299" s="60"/>
      <c r="ACL2299" s="60"/>
      <c r="ACM2299" s="60"/>
      <c r="ACN2299" s="60"/>
      <c r="ACO2299" s="60"/>
      <c r="ACP2299" s="60"/>
      <c r="ACQ2299" s="60"/>
      <c r="ACR2299" s="60"/>
      <c r="ACS2299" s="60"/>
      <c r="ACT2299" s="60"/>
      <c r="ACU2299" s="60"/>
      <c r="ACV2299" s="60"/>
      <c r="ACW2299" s="60"/>
      <c r="ACX2299" s="60"/>
      <c r="ACY2299" s="60">
        <v>1.0069662429456001</v>
      </c>
      <c r="ACZ2299" s="60"/>
      <c r="ADA2299" s="60"/>
      <c r="ADB2299" s="60"/>
      <c r="ADC2299" s="60"/>
      <c r="ADD2299" s="60"/>
      <c r="ADE2299" s="60"/>
    </row>
    <row r="2300" spans="760:785" x14ac:dyDescent="0.25">
      <c r="ACF2300" s="60"/>
      <c r="ACG2300" s="60"/>
      <c r="ACH2300" s="60"/>
      <c r="ACI2300" s="60"/>
      <c r="ACJ2300" s="60"/>
      <c r="ACK2300" s="60"/>
      <c r="ACL2300" s="60"/>
      <c r="ACM2300" s="60"/>
      <c r="ACN2300" s="60"/>
      <c r="ACO2300" s="60"/>
      <c r="ACP2300" s="60"/>
      <c r="ACQ2300" s="60"/>
      <c r="ACR2300" s="60"/>
      <c r="ACS2300" s="60"/>
      <c r="ACT2300" s="60"/>
      <c r="ACU2300" s="60"/>
      <c r="ACV2300" s="60"/>
      <c r="ACW2300" s="60"/>
      <c r="ACX2300" s="60"/>
      <c r="ACY2300" s="60">
        <v>1.0069653008742701</v>
      </c>
      <c r="ACZ2300" s="60"/>
      <c r="ADA2300" s="60"/>
      <c r="ADB2300" s="60"/>
      <c r="ADC2300" s="60"/>
      <c r="ADD2300" s="60"/>
      <c r="ADE2300" s="60"/>
    </row>
    <row r="2301" spans="760:785" x14ac:dyDescent="0.25">
      <c r="ACF2301" s="60"/>
      <c r="ACG2301" s="60"/>
      <c r="ACH2301" s="60"/>
      <c r="ACI2301" s="60"/>
      <c r="ACJ2301" s="60"/>
      <c r="ACK2301" s="60"/>
      <c r="ACL2301" s="60"/>
      <c r="ACM2301" s="60"/>
      <c r="ACN2301" s="60"/>
      <c r="ACO2301" s="60"/>
      <c r="ACP2301" s="60"/>
      <c r="ACQ2301" s="60"/>
      <c r="ACR2301" s="60"/>
      <c r="ACS2301" s="60"/>
      <c r="ACT2301" s="60"/>
      <c r="ACU2301" s="60"/>
      <c r="ACV2301" s="60"/>
      <c r="ACW2301" s="60"/>
      <c r="ACX2301" s="60"/>
      <c r="ACY2301" s="60">
        <v>1.00696513344394</v>
      </c>
      <c r="ACZ2301" s="60"/>
      <c r="ADA2301" s="60"/>
      <c r="ADB2301" s="60"/>
      <c r="ADC2301" s="60"/>
      <c r="ADD2301" s="60"/>
      <c r="ADE2301" s="60"/>
    </row>
    <row r="2302" spans="760:785" x14ac:dyDescent="0.25">
      <c r="ACF2302" s="60"/>
      <c r="ACG2302" s="60"/>
      <c r="ACH2302" s="60"/>
      <c r="ACI2302" s="60"/>
      <c r="ACJ2302" s="60"/>
      <c r="ACK2302" s="60"/>
      <c r="ACL2302" s="60"/>
      <c r="ACM2302" s="60"/>
      <c r="ACN2302" s="60"/>
      <c r="ACO2302" s="60"/>
      <c r="ACP2302" s="60"/>
      <c r="ACQ2302" s="60"/>
      <c r="ACR2302" s="60"/>
      <c r="ACS2302" s="60"/>
      <c r="ACT2302" s="60"/>
      <c r="ACU2302" s="60"/>
      <c r="ACV2302" s="60"/>
      <c r="ACW2302" s="60"/>
      <c r="ACX2302" s="60"/>
      <c r="ACY2302" s="60">
        <v>1.00696512665125</v>
      </c>
      <c r="ACZ2302" s="60"/>
      <c r="ADA2302" s="60"/>
      <c r="ADB2302" s="60"/>
      <c r="ADC2302" s="60"/>
      <c r="ADD2302" s="60"/>
      <c r="ADE2302" s="60"/>
    </row>
    <row r="2303" spans="760:785" x14ac:dyDescent="0.25">
      <c r="ACF2303" s="60"/>
      <c r="ACG2303" s="60"/>
      <c r="ACH2303" s="60"/>
      <c r="ACI2303" s="60"/>
      <c r="ACJ2303" s="60"/>
      <c r="ACK2303" s="60"/>
      <c r="ACL2303" s="60"/>
      <c r="ACM2303" s="60"/>
      <c r="ACN2303" s="60"/>
      <c r="ACO2303" s="60"/>
      <c r="ACP2303" s="60"/>
      <c r="ACQ2303" s="60"/>
      <c r="ACR2303" s="60"/>
      <c r="ACS2303" s="60"/>
      <c r="ACT2303" s="60"/>
      <c r="ACU2303" s="60"/>
      <c r="ACV2303" s="60"/>
      <c r="ACW2303" s="60"/>
      <c r="ACX2303" s="60"/>
      <c r="ACY2303" s="60">
        <v>1.00696341074311</v>
      </c>
      <c r="ACZ2303" s="60"/>
      <c r="ADA2303" s="60"/>
      <c r="ADB2303" s="60"/>
      <c r="ADC2303" s="60"/>
      <c r="ADD2303" s="60"/>
      <c r="ADE2303" s="60"/>
    </row>
    <row r="2304" spans="760:785" x14ac:dyDescent="0.25">
      <c r="ACF2304" s="60"/>
      <c r="ACG2304" s="60"/>
      <c r="ACH2304" s="60"/>
      <c r="ACI2304" s="60"/>
      <c r="ACJ2304" s="60"/>
      <c r="ACK2304" s="60"/>
      <c r="ACL2304" s="60"/>
      <c r="ACM2304" s="60"/>
      <c r="ACN2304" s="60"/>
      <c r="ACO2304" s="60"/>
      <c r="ACP2304" s="60"/>
      <c r="ACQ2304" s="60"/>
      <c r="ACR2304" s="60"/>
      <c r="ACS2304" s="60"/>
      <c r="ACT2304" s="60"/>
      <c r="ACU2304" s="60"/>
      <c r="ACV2304" s="60"/>
      <c r="ACW2304" s="60"/>
      <c r="ACX2304" s="60"/>
      <c r="ACY2304" s="60">
        <v>1.0069617701231901</v>
      </c>
      <c r="ACZ2304" s="60"/>
      <c r="ADA2304" s="60"/>
      <c r="ADB2304" s="60"/>
      <c r="ADC2304" s="60"/>
      <c r="ADD2304" s="60"/>
      <c r="ADE2304" s="60"/>
    </row>
    <row r="2305" spans="760:785" x14ac:dyDescent="0.25">
      <c r="ACF2305" s="60"/>
      <c r="ACG2305" s="60"/>
      <c r="ACH2305" s="60"/>
      <c r="ACI2305" s="60"/>
      <c r="ACJ2305" s="60"/>
      <c r="ACK2305" s="60"/>
      <c r="ACL2305" s="60"/>
      <c r="ACM2305" s="60"/>
      <c r="ACN2305" s="60"/>
      <c r="ACO2305" s="60"/>
      <c r="ACP2305" s="60"/>
      <c r="ACQ2305" s="60"/>
      <c r="ACR2305" s="60"/>
      <c r="ACS2305" s="60"/>
      <c r="ACT2305" s="60"/>
      <c r="ACU2305" s="60"/>
      <c r="ACV2305" s="60"/>
      <c r="ACW2305" s="60"/>
      <c r="ACX2305" s="60"/>
      <c r="ACY2305" s="60">
        <v>1.0069601921434099</v>
      </c>
      <c r="ACZ2305" s="60"/>
      <c r="ADA2305" s="60"/>
      <c r="ADB2305" s="60"/>
      <c r="ADC2305" s="60"/>
      <c r="ADD2305" s="60"/>
      <c r="ADE2305" s="60"/>
    </row>
    <row r="2306" spans="760:785" x14ac:dyDescent="0.25">
      <c r="ACF2306" s="60"/>
      <c r="ACG2306" s="60"/>
      <c r="ACH2306" s="60"/>
      <c r="ACI2306" s="60"/>
      <c r="ACJ2306" s="60"/>
      <c r="ACK2306" s="60"/>
      <c r="ACL2306" s="60"/>
      <c r="ACM2306" s="60"/>
      <c r="ACN2306" s="60"/>
      <c r="ACO2306" s="60"/>
      <c r="ACP2306" s="60"/>
      <c r="ACQ2306" s="60"/>
      <c r="ACR2306" s="60"/>
      <c r="ACS2306" s="60"/>
      <c r="ACT2306" s="60"/>
      <c r="ACU2306" s="60"/>
      <c r="ACV2306" s="60"/>
      <c r="ACW2306" s="60"/>
      <c r="ACX2306" s="60"/>
      <c r="ACY2306" s="60">
        <v>1.00695568799186</v>
      </c>
      <c r="ACZ2306" s="60"/>
      <c r="ADA2306" s="60"/>
      <c r="ADB2306" s="60"/>
      <c r="ADC2306" s="60"/>
      <c r="ADD2306" s="60"/>
      <c r="ADE2306" s="60"/>
    </row>
    <row r="2307" spans="760:785" x14ac:dyDescent="0.25">
      <c r="ACF2307" s="60"/>
      <c r="ACG2307" s="60"/>
      <c r="ACH2307" s="60"/>
      <c r="ACI2307" s="60"/>
      <c r="ACJ2307" s="60"/>
      <c r="ACK2307" s="60"/>
      <c r="ACL2307" s="60"/>
      <c r="ACM2307" s="60"/>
      <c r="ACN2307" s="60"/>
      <c r="ACO2307" s="60"/>
      <c r="ACP2307" s="60"/>
      <c r="ACQ2307" s="60"/>
      <c r="ACR2307" s="60"/>
      <c r="ACS2307" s="60"/>
      <c r="ACT2307" s="60"/>
      <c r="ACU2307" s="60"/>
      <c r="ACV2307" s="60"/>
      <c r="ACW2307" s="60"/>
      <c r="ACX2307" s="60"/>
      <c r="ACY2307" s="60">
        <v>1.0069524879215399</v>
      </c>
      <c r="ACZ2307" s="60"/>
      <c r="ADA2307" s="60"/>
      <c r="ADB2307" s="60"/>
      <c r="ADC2307" s="60"/>
      <c r="ADD2307" s="60"/>
      <c r="ADE2307" s="60"/>
    </row>
    <row r="2308" spans="760:785" x14ac:dyDescent="0.25">
      <c r="ACF2308" s="60"/>
      <c r="ACG2308" s="60"/>
      <c r="ACH2308" s="60"/>
      <c r="ACI2308" s="60"/>
      <c r="ACJ2308" s="60"/>
      <c r="ACK2308" s="60"/>
      <c r="ACL2308" s="60"/>
      <c r="ACM2308" s="60"/>
      <c r="ACN2308" s="60"/>
      <c r="ACO2308" s="60"/>
      <c r="ACP2308" s="60"/>
      <c r="ACQ2308" s="60"/>
      <c r="ACR2308" s="60"/>
      <c r="ACS2308" s="60"/>
      <c r="ACT2308" s="60"/>
      <c r="ACU2308" s="60"/>
      <c r="ACV2308" s="60"/>
      <c r="ACW2308" s="60"/>
      <c r="ACX2308" s="60"/>
      <c r="ACY2308" s="60">
        <v>1.0069476695813699</v>
      </c>
      <c r="ACZ2308" s="60"/>
      <c r="ADA2308" s="60"/>
      <c r="ADB2308" s="60"/>
      <c r="ADC2308" s="60"/>
      <c r="ADD2308" s="60"/>
      <c r="ADE2308" s="60"/>
    </row>
    <row r="2309" spans="760:785" x14ac:dyDescent="0.25">
      <c r="ACF2309" s="60"/>
      <c r="ACG2309" s="60"/>
      <c r="ACH2309" s="60"/>
      <c r="ACI2309" s="60"/>
      <c r="ACJ2309" s="60"/>
      <c r="ACK2309" s="60"/>
      <c r="ACL2309" s="60"/>
      <c r="ACM2309" s="60"/>
      <c r="ACN2309" s="60"/>
      <c r="ACO2309" s="60"/>
      <c r="ACP2309" s="60"/>
      <c r="ACQ2309" s="60"/>
      <c r="ACR2309" s="60"/>
      <c r="ACS2309" s="60"/>
      <c r="ACT2309" s="60"/>
      <c r="ACU2309" s="60"/>
      <c r="ACV2309" s="60"/>
      <c r="ACW2309" s="60"/>
      <c r="ACX2309" s="60"/>
      <c r="ACY2309" s="60">
        <v>1.0069431413007801</v>
      </c>
      <c r="ACZ2309" s="60"/>
      <c r="ADA2309" s="60"/>
      <c r="ADB2309" s="60"/>
      <c r="ADC2309" s="60"/>
      <c r="ADD2309" s="60"/>
      <c r="ADE2309" s="60"/>
    </row>
    <row r="2310" spans="760:785" x14ac:dyDescent="0.25">
      <c r="ACF2310" s="60"/>
      <c r="ACG2310" s="60"/>
      <c r="ACH2310" s="60"/>
      <c r="ACI2310" s="60"/>
      <c r="ACJ2310" s="60"/>
      <c r="ACK2310" s="60"/>
      <c r="ACL2310" s="60"/>
      <c r="ACM2310" s="60"/>
      <c r="ACN2310" s="60"/>
      <c r="ACO2310" s="60"/>
      <c r="ACP2310" s="60"/>
      <c r="ACQ2310" s="60"/>
      <c r="ACR2310" s="60"/>
      <c r="ACS2310" s="60"/>
      <c r="ACT2310" s="60"/>
      <c r="ACU2310" s="60"/>
      <c r="ACV2310" s="60"/>
      <c r="ACW2310" s="60"/>
      <c r="ACX2310" s="60"/>
      <c r="ACY2310" s="60">
        <v>1.00693990878136</v>
      </c>
      <c r="ACZ2310" s="60"/>
      <c r="ADA2310" s="60"/>
      <c r="ADB2310" s="60"/>
      <c r="ADC2310" s="60"/>
      <c r="ADD2310" s="60"/>
      <c r="ADE2310" s="60"/>
    </row>
    <row r="2311" spans="760:785" x14ac:dyDescent="0.25">
      <c r="ACF2311" s="60"/>
      <c r="ACG2311" s="60"/>
      <c r="ACH2311" s="60"/>
      <c r="ACI2311" s="60"/>
      <c r="ACJ2311" s="60"/>
      <c r="ACK2311" s="60"/>
      <c r="ACL2311" s="60"/>
      <c r="ACM2311" s="60"/>
      <c r="ACN2311" s="60"/>
      <c r="ACO2311" s="60"/>
      <c r="ACP2311" s="60"/>
      <c r="ACQ2311" s="60"/>
      <c r="ACR2311" s="60"/>
      <c r="ACS2311" s="60"/>
      <c r="ACT2311" s="60"/>
      <c r="ACU2311" s="60"/>
      <c r="ACV2311" s="60"/>
      <c r="ACW2311" s="60"/>
      <c r="ACX2311" s="60"/>
      <c r="ACY2311" s="60">
        <v>1.0069373213122601</v>
      </c>
      <c r="ACZ2311" s="60"/>
      <c r="ADA2311" s="60"/>
      <c r="ADB2311" s="60"/>
      <c r="ADC2311" s="60"/>
      <c r="ADD2311" s="60"/>
      <c r="ADE2311" s="60"/>
    </row>
    <row r="2312" spans="760:785" x14ac:dyDescent="0.25">
      <c r="ACF2312" s="60"/>
      <c r="ACG2312" s="60"/>
      <c r="ACH2312" s="60"/>
      <c r="ACI2312" s="60"/>
      <c r="ACJ2312" s="60"/>
      <c r="ACK2312" s="60"/>
      <c r="ACL2312" s="60"/>
      <c r="ACM2312" s="60"/>
      <c r="ACN2312" s="60"/>
      <c r="ACO2312" s="60"/>
      <c r="ACP2312" s="60"/>
      <c r="ACQ2312" s="60"/>
      <c r="ACR2312" s="60"/>
      <c r="ACS2312" s="60"/>
      <c r="ACT2312" s="60"/>
      <c r="ACU2312" s="60"/>
      <c r="ACV2312" s="60"/>
      <c r="ACW2312" s="60"/>
      <c r="ACX2312" s="60"/>
      <c r="ACY2312" s="60">
        <v>1.00693548398273</v>
      </c>
      <c r="ACZ2312" s="60"/>
      <c r="ADA2312" s="60"/>
      <c r="ADB2312" s="60"/>
      <c r="ADC2312" s="60"/>
      <c r="ADD2312" s="60"/>
      <c r="ADE2312" s="60"/>
    </row>
    <row r="2313" spans="760:785" x14ac:dyDescent="0.25">
      <c r="ACF2313" s="60"/>
      <c r="ACG2313" s="60"/>
      <c r="ACH2313" s="60"/>
      <c r="ACI2313" s="60"/>
      <c r="ACJ2313" s="60"/>
      <c r="ACK2313" s="60"/>
      <c r="ACL2313" s="60"/>
      <c r="ACM2313" s="60"/>
      <c r="ACN2313" s="60"/>
      <c r="ACO2313" s="60"/>
      <c r="ACP2313" s="60"/>
      <c r="ACQ2313" s="60"/>
      <c r="ACR2313" s="60"/>
      <c r="ACS2313" s="60"/>
      <c r="ACT2313" s="60"/>
      <c r="ACU2313" s="60"/>
      <c r="ACV2313" s="60"/>
      <c r="ACW2313" s="60"/>
      <c r="ACX2313" s="60"/>
      <c r="ACY2313" s="60">
        <v>1.0069239408438899</v>
      </c>
      <c r="ACZ2313" s="60"/>
      <c r="ADA2313" s="60"/>
      <c r="ADB2313" s="60"/>
      <c r="ADC2313" s="60"/>
      <c r="ADD2313" s="60"/>
      <c r="ADE2313" s="60"/>
    </row>
    <row r="2314" spans="760:785" x14ac:dyDescent="0.25">
      <c r="ACF2314" s="60"/>
      <c r="ACG2314" s="60"/>
      <c r="ACH2314" s="60"/>
      <c r="ACI2314" s="60"/>
      <c r="ACJ2314" s="60"/>
      <c r="ACK2314" s="60"/>
      <c r="ACL2314" s="60"/>
      <c r="ACM2314" s="60"/>
      <c r="ACN2314" s="60"/>
      <c r="ACO2314" s="60"/>
      <c r="ACP2314" s="60"/>
      <c r="ACQ2314" s="60"/>
      <c r="ACR2314" s="60"/>
      <c r="ACS2314" s="60"/>
      <c r="ACT2314" s="60"/>
      <c r="ACU2314" s="60"/>
      <c r="ACV2314" s="60"/>
      <c r="ACW2314" s="60"/>
      <c r="ACX2314" s="60"/>
      <c r="ACY2314" s="60">
        <v>1.0069208825967</v>
      </c>
      <c r="ACZ2314" s="60"/>
      <c r="ADA2314" s="60"/>
      <c r="ADB2314" s="60"/>
      <c r="ADC2314" s="60"/>
      <c r="ADD2314" s="60"/>
      <c r="ADE2314" s="60"/>
    </row>
    <row r="2315" spans="760:785" x14ac:dyDescent="0.25">
      <c r="ACF2315" s="60"/>
      <c r="ACG2315" s="60"/>
      <c r="ACH2315" s="60"/>
      <c r="ACI2315" s="60"/>
      <c r="ACJ2315" s="60"/>
      <c r="ACK2315" s="60"/>
      <c r="ACL2315" s="60"/>
      <c r="ACM2315" s="60"/>
      <c r="ACN2315" s="60"/>
      <c r="ACO2315" s="60"/>
      <c r="ACP2315" s="60"/>
      <c r="ACQ2315" s="60"/>
      <c r="ACR2315" s="60"/>
      <c r="ACS2315" s="60"/>
      <c r="ACT2315" s="60"/>
      <c r="ACU2315" s="60"/>
      <c r="ACV2315" s="60"/>
      <c r="ACW2315" s="60"/>
      <c r="ACX2315" s="60"/>
      <c r="ACY2315" s="60">
        <v>1.00691623797643</v>
      </c>
      <c r="ACZ2315" s="60"/>
      <c r="ADA2315" s="60"/>
      <c r="ADB2315" s="60"/>
      <c r="ADC2315" s="60"/>
      <c r="ADD2315" s="60"/>
      <c r="ADE2315" s="60"/>
    </row>
    <row r="2316" spans="760:785" x14ac:dyDescent="0.25">
      <c r="ACF2316" s="60"/>
      <c r="ACG2316" s="60"/>
      <c r="ACH2316" s="60"/>
      <c r="ACI2316" s="60"/>
      <c r="ACJ2316" s="60"/>
      <c r="ACK2316" s="60"/>
      <c r="ACL2316" s="60"/>
      <c r="ACM2316" s="60"/>
      <c r="ACN2316" s="60"/>
      <c r="ACO2316" s="60"/>
      <c r="ACP2316" s="60"/>
      <c r="ACQ2316" s="60"/>
      <c r="ACR2316" s="60"/>
      <c r="ACS2316" s="60"/>
      <c r="ACT2316" s="60"/>
      <c r="ACU2316" s="60"/>
      <c r="ACV2316" s="60"/>
      <c r="ACW2316" s="60"/>
      <c r="ACX2316" s="60"/>
      <c r="ACY2316" s="60">
        <v>1.00691447880167</v>
      </c>
      <c r="ACZ2316" s="60"/>
      <c r="ADA2316" s="60"/>
      <c r="ADB2316" s="60"/>
      <c r="ADC2316" s="60"/>
      <c r="ADD2316" s="60"/>
      <c r="ADE2316" s="60"/>
    </row>
    <row r="2317" spans="760:785" x14ac:dyDescent="0.25">
      <c r="ACF2317" s="60"/>
      <c r="ACG2317" s="60"/>
      <c r="ACH2317" s="60"/>
      <c r="ACI2317" s="60"/>
      <c r="ACJ2317" s="60"/>
      <c r="ACK2317" s="60"/>
      <c r="ACL2317" s="60"/>
      <c r="ACM2317" s="60"/>
      <c r="ACN2317" s="60"/>
      <c r="ACO2317" s="60"/>
      <c r="ACP2317" s="60"/>
      <c r="ACQ2317" s="60"/>
      <c r="ACR2317" s="60"/>
      <c r="ACS2317" s="60"/>
      <c r="ACT2317" s="60"/>
      <c r="ACU2317" s="60"/>
      <c r="ACV2317" s="60"/>
      <c r="ACW2317" s="60"/>
      <c r="ACX2317" s="60"/>
      <c r="ACY2317" s="60">
        <v>1.0069133283039799</v>
      </c>
      <c r="ACZ2317" s="60"/>
      <c r="ADA2317" s="60"/>
      <c r="ADB2317" s="60"/>
      <c r="ADC2317" s="60"/>
      <c r="ADD2317" s="60"/>
      <c r="ADE2317" s="60"/>
    </row>
    <row r="2318" spans="760:785" x14ac:dyDescent="0.25">
      <c r="ACF2318" s="60"/>
      <c r="ACG2318" s="60"/>
      <c r="ACH2318" s="60"/>
      <c r="ACI2318" s="60"/>
      <c r="ACJ2318" s="60"/>
      <c r="ACK2318" s="60"/>
      <c r="ACL2318" s="60"/>
      <c r="ACM2318" s="60"/>
      <c r="ACN2318" s="60"/>
      <c r="ACO2318" s="60"/>
      <c r="ACP2318" s="60"/>
      <c r="ACQ2318" s="60"/>
      <c r="ACR2318" s="60"/>
      <c r="ACS2318" s="60"/>
      <c r="ACT2318" s="60"/>
      <c r="ACU2318" s="60"/>
      <c r="ACV2318" s="60"/>
      <c r="ACW2318" s="60"/>
      <c r="ACX2318" s="60"/>
      <c r="ACY2318" s="60">
        <v>1.0069125080206001</v>
      </c>
      <c r="ACZ2318" s="60"/>
      <c r="ADA2318" s="60"/>
      <c r="ADB2318" s="60"/>
      <c r="ADC2318" s="60"/>
      <c r="ADD2318" s="60"/>
      <c r="ADE2318" s="60"/>
    </row>
    <row r="2319" spans="760:785" x14ac:dyDescent="0.25">
      <c r="ACF2319" s="60"/>
      <c r="ACG2319" s="60"/>
      <c r="ACH2319" s="60"/>
      <c r="ACI2319" s="60"/>
      <c r="ACJ2319" s="60"/>
      <c r="ACK2319" s="60"/>
      <c r="ACL2319" s="60"/>
      <c r="ACM2319" s="60"/>
      <c r="ACN2319" s="60"/>
      <c r="ACO2319" s="60"/>
      <c r="ACP2319" s="60"/>
      <c r="ACQ2319" s="60"/>
      <c r="ACR2319" s="60"/>
      <c r="ACS2319" s="60"/>
      <c r="ACT2319" s="60"/>
      <c r="ACU2319" s="60"/>
      <c r="ACV2319" s="60"/>
      <c r="ACW2319" s="60"/>
      <c r="ACX2319" s="60"/>
      <c r="ACY2319" s="60">
        <v>1.00690934209601</v>
      </c>
      <c r="ACZ2319" s="60"/>
      <c r="ADA2319" s="60"/>
      <c r="ADB2319" s="60"/>
      <c r="ADC2319" s="60"/>
      <c r="ADD2319" s="60"/>
      <c r="ADE2319" s="60"/>
    </row>
    <row r="2320" spans="760:785" x14ac:dyDescent="0.25">
      <c r="ACF2320" s="60"/>
      <c r="ACG2320" s="60"/>
      <c r="ACH2320" s="60"/>
      <c r="ACI2320" s="60"/>
      <c r="ACJ2320" s="60"/>
      <c r="ACK2320" s="60"/>
      <c r="ACL2320" s="60"/>
      <c r="ACM2320" s="60"/>
      <c r="ACN2320" s="60"/>
      <c r="ACO2320" s="60"/>
      <c r="ACP2320" s="60"/>
      <c r="ACQ2320" s="60"/>
      <c r="ACR2320" s="60"/>
      <c r="ACS2320" s="60"/>
      <c r="ACT2320" s="60"/>
      <c r="ACU2320" s="60"/>
      <c r="ACV2320" s="60"/>
      <c r="ACW2320" s="60"/>
      <c r="ACX2320" s="60"/>
      <c r="ACY2320" s="60">
        <v>1.00690715168352</v>
      </c>
      <c r="ACZ2320" s="60"/>
      <c r="ADA2320" s="60"/>
      <c r="ADB2320" s="60"/>
      <c r="ADC2320" s="60"/>
      <c r="ADD2320" s="60"/>
      <c r="ADE2320" s="60"/>
    </row>
    <row r="2321" spans="760:785" x14ac:dyDescent="0.25">
      <c r="ACF2321" s="60"/>
      <c r="ACG2321" s="60"/>
      <c r="ACH2321" s="60"/>
      <c r="ACI2321" s="60"/>
      <c r="ACJ2321" s="60"/>
      <c r="ACK2321" s="60"/>
      <c r="ACL2321" s="60"/>
      <c r="ACM2321" s="60"/>
      <c r="ACN2321" s="60"/>
      <c r="ACO2321" s="60"/>
      <c r="ACP2321" s="60"/>
      <c r="ACQ2321" s="60"/>
      <c r="ACR2321" s="60"/>
      <c r="ACS2321" s="60"/>
      <c r="ACT2321" s="60"/>
      <c r="ACU2321" s="60"/>
      <c r="ACV2321" s="60"/>
      <c r="ACW2321" s="60"/>
      <c r="ACX2321" s="60"/>
      <c r="ACY2321" s="60">
        <v>1.0069068863483901</v>
      </c>
      <c r="ACZ2321" s="60"/>
      <c r="ADA2321" s="60"/>
      <c r="ADB2321" s="60"/>
      <c r="ADC2321" s="60"/>
      <c r="ADD2321" s="60"/>
      <c r="ADE2321" s="60"/>
    </row>
    <row r="2322" spans="760:785" x14ac:dyDescent="0.25">
      <c r="ACF2322" s="60"/>
      <c r="ACG2322" s="60"/>
      <c r="ACH2322" s="60"/>
      <c r="ACI2322" s="60"/>
      <c r="ACJ2322" s="60"/>
      <c r="ACK2322" s="60"/>
      <c r="ACL2322" s="60"/>
      <c r="ACM2322" s="60"/>
      <c r="ACN2322" s="60"/>
      <c r="ACO2322" s="60"/>
      <c r="ACP2322" s="60"/>
      <c r="ACQ2322" s="60"/>
      <c r="ACR2322" s="60"/>
      <c r="ACS2322" s="60"/>
      <c r="ACT2322" s="60"/>
      <c r="ACU2322" s="60"/>
      <c r="ACV2322" s="60"/>
      <c r="ACW2322" s="60"/>
      <c r="ACX2322" s="60"/>
      <c r="ACY2322" s="60">
        <v>1.00689574357149</v>
      </c>
      <c r="ACZ2322" s="60"/>
      <c r="ADA2322" s="60"/>
      <c r="ADB2322" s="60"/>
      <c r="ADC2322" s="60"/>
      <c r="ADD2322" s="60"/>
      <c r="ADE2322" s="60"/>
    </row>
    <row r="2323" spans="760:785" x14ac:dyDescent="0.25">
      <c r="ACF2323" s="60"/>
      <c r="ACG2323" s="60"/>
      <c r="ACH2323" s="60"/>
      <c r="ACI2323" s="60"/>
      <c r="ACJ2323" s="60"/>
      <c r="ACK2323" s="60"/>
      <c r="ACL2323" s="60"/>
      <c r="ACM2323" s="60"/>
      <c r="ACN2323" s="60"/>
      <c r="ACO2323" s="60"/>
      <c r="ACP2323" s="60"/>
      <c r="ACQ2323" s="60"/>
      <c r="ACR2323" s="60"/>
      <c r="ACS2323" s="60"/>
      <c r="ACT2323" s="60"/>
      <c r="ACU2323" s="60"/>
      <c r="ACV2323" s="60"/>
      <c r="ACW2323" s="60"/>
      <c r="ACX2323" s="60"/>
      <c r="ACY2323" s="60">
        <v>1.00689265760104</v>
      </c>
      <c r="ACZ2323" s="60"/>
      <c r="ADA2323" s="60"/>
      <c r="ADB2323" s="60"/>
      <c r="ADC2323" s="60"/>
      <c r="ADD2323" s="60"/>
      <c r="ADE2323" s="60"/>
    </row>
    <row r="2324" spans="760:785" x14ac:dyDescent="0.25">
      <c r="ACF2324" s="60"/>
      <c r="ACG2324" s="60"/>
      <c r="ACH2324" s="60"/>
      <c r="ACI2324" s="60"/>
      <c r="ACJ2324" s="60"/>
      <c r="ACK2324" s="60"/>
      <c r="ACL2324" s="60"/>
      <c r="ACM2324" s="60"/>
      <c r="ACN2324" s="60"/>
      <c r="ACO2324" s="60"/>
      <c r="ACP2324" s="60"/>
      <c r="ACQ2324" s="60"/>
      <c r="ACR2324" s="60"/>
      <c r="ACS2324" s="60"/>
      <c r="ACT2324" s="60"/>
      <c r="ACU2324" s="60"/>
      <c r="ACV2324" s="60"/>
      <c r="ACW2324" s="60"/>
      <c r="ACX2324" s="60"/>
      <c r="ACY2324" s="60">
        <v>1.0068924394971399</v>
      </c>
      <c r="ACZ2324" s="60"/>
      <c r="ADA2324" s="60"/>
      <c r="ADB2324" s="60"/>
      <c r="ADC2324" s="60"/>
      <c r="ADD2324" s="60"/>
      <c r="ADE2324" s="60"/>
    </row>
    <row r="2325" spans="760:785" x14ac:dyDescent="0.25">
      <c r="ACF2325" s="60"/>
      <c r="ACG2325" s="60"/>
      <c r="ACH2325" s="60"/>
      <c r="ACI2325" s="60"/>
      <c r="ACJ2325" s="60"/>
      <c r="ACK2325" s="60"/>
      <c r="ACL2325" s="60"/>
      <c r="ACM2325" s="60"/>
      <c r="ACN2325" s="60"/>
      <c r="ACO2325" s="60"/>
      <c r="ACP2325" s="60"/>
      <c r="ACQ2325" s="60"/>
      <c r="ACR2325" s="60"/>
      <c r="ACS2325" s="60"/>
      <c r="ACT2325" s="60"/>
      <c r="ACU2325" s="60"/>
      <c r="ACV2325" s="60"/>
      <c r="ACW2325" s="60"/>
      <c r="ACX2325" s="60"/>
      <c r="ACY2325" s="60">
        <v>1.00688840752578</v>
      </c>
      <c r="ACZ2325" s="60"/>
      <c r="ADA2325" s="60"/>
      <c r="ADB2325" s="60"/>
      <c r="ADC2325" s="60"/>
      <c r="ADD2325" s="60"/>
      <c r="ADE2325" s="60"/>
    </row>
    <row r="2326" spans="760:785" x14ac:dyDescent="0.25">
      <c r="ACF2326" s="60"/>
      <c r="ACG2326" s="60"/>
      <c r="ACH2326" s="60"/>
      <c r="ACI2326" s="60"/>
      <c r="ACJ2326" s="60"/>
      <c r="ACK2326" s="60"/>
      <c r="ACL2326" s="60"/>
      <c r="ACM2326" s="60"/>
      <c r="ACN2326" s="60"/>
      <c r="ACO2326" s="60"/>
      <c r="ACP2326" s="60"/>
      <c r="ACQ2326" s="60"/>
      <c r="ACR2326" s="60"/>
      <c r="ACS2326" s="60"/>
      <c r="ACT2326" s="60"/>
      <c r="ACU2326" s="60"/>
      <c r="ACV2326" s="60"/>
      <c r="ACW2326" s="60"/>
      <c r="ACX2326" s="60"/>
      <c r="ACY2326" s="60">
        <v>1.0068881530832801</v>
      </c>
      <c r="ACZ2326" s="60"/>
      <c r="ADA2326" s="60"/>
      <c r="ADB2326" s="60"/>
      <c r="ADC2326" s="60"/>
      <c r="ADD2326" s="60"/>
      <c r="ADE2326" s="60"/>
    </row>
    <row r="2327" spans="760:785" x14ac:dyDescent="0.25">
      <c r="ACF2327" s="60"/>
      <c r="ACG2327" s="60"/>
      <c r="ACH2327" s="60"/>
      <c r="ACI2327" s="60"/>
      <c r="ACJ2327" s="60"/>
      <c r="ACK2327" s="60"/>
      <c r="ACL2327" s="60"/>
      <c r="ACM2327" s="60"/>
      <c r="ACN2327" s="60"/>
      <c r="ACO2327" s="60"/>
      <c r="ACP2327" s="60"/>
      <c r="ACQ2327" s="60"/>
      <c r="ACR2327" s="60"/>
      <c r="ACS2327" s="60"/>
      <c r="ACT2327" s="60"/>
      <c r="ACU2327" s="60"/>
      <c r="ACV2327" s="60"/>
      <c r="ACW2327" s="60"/>
      <c r="ACX2327" s="60"/>
      <c r="ACY2327" s="60">
        <v>1.0068876920977099</v>
      </c>
      <c r="ACZ2327" s="60"/>
      <c r="ADA2327" s="60"/>
      <c r="ADB2327" s="60"/>
      <c r="ADC2327" s="60"/>
      <c r="ADD2327" s="60"/>
      <c r="ADE2327" s="60"/>
    </row>
    <row r="2328" spans="760:785" x14ac:dyDescent="0.25">
      <c r="ACF2328" s="60"/>
      <c r="ACG2328" s="60"/>
      <c r="ACH2328" s="60"/>
      <c r="ACI2328" s="60"/>
      <c r="ACJ2328" s="60"/>
      <c r="ACK2328" s="60"/>
      <c r="ACL2328" s="60"/>
      <c r="ACM2328" s="60"/>
      <c r="ACN2328" s="60"/>
      <c r="ACO2328" s="60"/>
      <c r="ACP2328" s="60"/>
      <c r="ACQ2328" s="60"/>
      <c r="ACR2328" s="60"/>
      <c r="ACS2328" s="60"/>
      <c r="ACT2328" s="60"/>
      <c r="ACU2328" s="60"/>
      <c r="ACV2328" s="60"/>
      <c r="ACW2328" s="60"/>
      <c r="ACX2328" s="60"/>
      <c r="ACY2328" s="60">
        <v>1.0068850027713301</v>
      </c>
      <c r="ACZ2328" s="60"/>
      <c r="ADA2328" s="60"/>
      <c r="ADB2328" s="60"/>
      <c r="ADC2328" s="60"/>
      <c r="ADD2328" s="60"/>
      <c r="ADE2328" s="60"/>
    </row>
    <row r="2329" spans="760:785" x14ac:dyDescent="0.25">
      <c r="ACF2329" s="60"/>
      <c r="ACG2329" s="60"/>
      <c r="ACH2329" s="60"/>
      <c r="ACI2329" s="60"/>
      <c r="ACJ2329" s="60"/>
      <c r="ACK2329" s="60"/>
      <c r="ACL2329" s="60"/>
      <c r="ACM2329" s="60"/>
      <c r="ACN2329" s="60"/>
      <c r="ACO2329" s="60"/>
      <c r="ACP2329" s="60"/>
      <c r="ACQ2329" s="60"/>
      <c r="ACR2329" s="60"/>
      <c r="ACS2329" s="60"/>
      <c r="ACT2329" s="60"/>
      <c r="ACU2329" s="60"/>
      <c r="ACV2329" s="60"/>
      <c r="ACW2329" s="60"/>
      <c r="ACX2329" s="60"/>
      <c r="ACY2329" s="60">
        <v>1.0068845536745501</v>
      </c>
      <c r="ACZ2329" s="60"/>
      <c r="ADA2329" s="60"/>
      <c r="ADB2329" s="60"/>
      <c r="ADC2329" s="60"/>
      <c r="ADD2329" s="60"/>
      <c r="ADE2329" s="60"/>
    </row>
    <row r="2330" spans="760:785" x14ac:dyDescent="0.25">
      <c r="ACF2330" s="60"/>
      <c r="ACG2330" s="60"/>
      <c r="ACH2330" s="60"/>
      <c r="ACI2330" s="60"/>
      <c r="ACJ2330" s="60"/>
      <c r="ACK2330" s="60"/>
      <c r="ACL2330" s="60"/>
      <c r="ACM2330" s="60"/>
      <c r="ACN2330" s="60"/>
      <c r="ACO2330" s="60"/>
      <c r="ACP2330" s="60"/>
      <c r="ACQ2330" s="60"/>
      <c r="ACR2330" s="60"/>
      <c r="ACS2330" s="60"/>
      <c r="ACT2330" s="60"/>
      <c r="ACU2330" s="60"/>
      <c r="ACV2330" s="60"/>
      <c r="ACW2330" s="60"/>
      <c r="ACX2330" s="60"/>
      <c r="ACY2330" s="60">
        <v>1.00688253876856</v>
      </c>
      <c r="ACZ2330" s="60"/>
      <c r="ADA2330" s="60"/>
      <c r="ADB2330" s="60"/>
      <c r="ADC2330" s="60"/>
      <c r="ADD2330" s="60"/>
      <c r="ADE2330" s="60"/>
    </row>
    <row r="2331" spans="760:785" x14ac:dyDescent="0.25">
      <c r="ACF2331" s="60"/>
      <c r="ACG2331" s="60"/>
      <c r="ACH2331" s="60"/>
      <c r="ACI2331" s="60"/>
      <c r="ACJ2331" s="60"/>
      <c r="ACK2331" s="60"/>
      <c r="ACL2331" s="60"/>
      <c r="ACM2331" s="60"/>
      <c r="ACN2331" s="60"/>
      <c r="ACO2331" s="60"/>
      <c r="ACP2331" s="60"/>
      <c r="ACQ2331" s="60"/>
      <c r="ACR2331" s="60"/>
      <c r="ACS2331" s="60"/>
      <c r="ACT2331" s="60"/>
      <c r="ACU2331" s="60"/>
      <c r="ACV2331" s="60"/>
      <c r="ACW2331" s="60"/>
      <c r="ACX2331" s="60"/>
      <c r="ACY2331" s="60">
        <v>1.0068801736322499</v>
      </c>
      <c r="ACZ2331" s="60"/>
      <c r="ADA2331" s="60"/>
      <c r="ADB2331" s="60"/>
      <c r="ADC2331" s="60"/>
      <c r="ADD2331" s="60"/>
      <c r="ADE2331" s="60"/>
    </row>
    <row r="2332" spans="760:785" x14ac:dyDescent="0.25">
      <c r="ACF2332" s="60"/>
      <c r="ACG2332" s="60"/>
      <c r="ACH2332" s="60"/>
      <c r="ACI2332" s="60"/>
      <c r="ACJ2332" s="60"/>
      <c r="ACK2332" s="60"/>
      <c r="ACL2332" s="60"/>
      <c r="ACM2332" s="60"/>
      <c r="ACN2332" s="60"/>
      <c r="ACO2332" s="60"/>
      <c r="ACP2332" s="60"/>
      <c r="ACQ2332" s="60"/>
      <c r="ACR2332" s="60"/>
      <c r="ACS2332" s="60"/>
      <c r="ACT2332" s="60"/>
      <c r="ACU2332" s="60"/>
      <c r="ACV2332" s="60"/>
      <c r="ACW2332" s="60"/>
      <c r="ACX2332" s="60"/>
      <c r="ACY2332" s="60">
        <v>1.0068769759972001</v>
      </c>
      <c r="ACZ2332" s="60"/>
      <c r="ADA2332" s="60"/>
      <c r="ADB2332" s="60"/>
      <c r="ADC2332" s="60"/>
      <c r="ADD2332" s="60"/>
      <c r="ADE2332" s="60"/>
    </row>
    <row r="2333" spans="760:785" x14ac:dyDescent="0.25">
      <c r="ACF2333" s="60"/>
      <c r="ACG2333" s="60"/>
      <c r="ACH2333" s="60"/>
      <c r="ACI2333" s="60"/>
      <c r="ACJ2333" s="60"/>
      <c r="ACK2333" s="60"/>
      <c r="ACL2333" s="60"/>
      <c r="ACM2333" s="60"/>
      <c r="ACN2333" s="60"/>
      <c r="ACO2333" s="60"/>
      <c r="ACP2333" s="60"/>
      <c r="ACQ2333" s="60"/>
      <c r="ACR2333" s="60"/>
      <c r="ACS2333" s="60"/>
      <c r="ACT2333" s="60"/>
      <c r="ACU2333" s="60"/>
      <c r="ACV2333" s="60"/>
      <c r="ACW2333" s="60"/>
      <c r="ACX2333" s="60"/>
      <c r="ACY2333" s="60">
        <v>1.0068685242264399</v>
      </c>
      <c r="ACZ2333" s="60"/>
      <c r="ADA2333" s="60"/>
      <c r="ADB2333" s="60"/>
      <c r="ADC2333" s="60"/>
      <c r="ADD2333" s="60"/>
      <c r="ADE2333" s="60"/>
    </row>
    <row r="2334" spans="760:785" x14ac:dyDescent="0.25">
      <c r="ACF2334" s="60"/>
      <c r="ACG2334" s="60"/>
      <c r="ACH2334" s="60"/>
      <c r="ACI2334" s="60"/>
      <c r="ACJ2334" s="60"/>
      <c r="ACK2334" s="60"/>
      <c r="ACL2334" s="60"/>
      <c r="ACM2334" s="60"/>
      <c r="ACN2334" s="60"/>
      <c r="ACO2334" s="60"/>
      <c r="ACP2334" s="60"/>
      <c r="ACQ2334" s="60"/>
      <c r="ACR2334" s="60"/>
      <c r="ACS2334" s="60"/>
      <c r="ACT2334" s="60"/>
      <c r="ACU2334" s="60"/>
      <c r="ACV2334" s="60"/>
      <c r="ACW2334" s="60"/>
      <c r="ACX2334" s="60"/>
      <c r="ACY2334" s="60">
        <v>1.00686797382073</v>
      </c>
      <c r="ACZ2334" s="60"/>
      <c r="ADA2334" s="60"/>
      <c r="ADB2334" s="60"/>
      <c r="ADC2334" s="60"/>
      <c r="ADD2334" s="60"/>
      <c r="ADE2334" s="60"/>
    </row>
    <row r="2335" spans="760:785" x14ac:dyDescent="0.25">
      <c r="ACF2335" s="60"/>
      <c r="ACG2335" s="60"/>
      <c r="ACH2335" s="60"/>
      <c r="ACI2335" s="60"/>
      <c r="ACJ2335" s="60"/>
      <c r="ACK2335" s="60"/>
      <c r="ACL2335" s="60"/>
      <c r="ACM2335" s="60"/>
      <c r="ACN2335" s="60"/>
      <c r="ACO2335" s="60"/>
      <c r="ACP2335" s="60"/>
      <c r="ACQ2335" s="60"/>
      <c r="ACR2335" s="60"/>
      <c r="ACS2335" s="60"/>
      <c r="ACT2335" s="60"/>
      <c r="ACU2335" s="60"/>
      <c r="ACV2335" s="60"/>
      <c r="ACW2335" s="60"/>
      <c r="ACX2335" s="60"/>
      <c r="ACY2335" s="60">
        <v>1.0068651492484899</v>
      </c>
      <c r="ACZ2335" s="60"/>
      <c r="ADA2335" s="60"/>
      <c r="ADB2335" s="60"/>
      <c r="ADC2335" s="60"/>
      <c r="ADD2335" s="60"/>
      <c r="ADE2335" s="60"/>
    </row>
    <row r="2336" spans="760:785" x14ac:dyDescent="0.25">
      <c r="ACF2336" s="60"/>
      <c r="ACG2336" s="60"/>
      <c r="ACH2336" s="60"/>
      <c r="ACI2336" s="60"/>
      <c r="ACJ2336" s="60"/>
      <c r="ACK2336" s="60"/>
      <c r="ACL2336" s="60"/>
      <c r="ACM2336" s="60"/>
      <c r="ACN2336" s="60"/>
      <c r="ACO2336" s="60"/>
      <c r="ACP2336" s="60"/>
      <c r="ACQ2336" s="60"/>
      <c r="ACR2336" s="60"/>
      <c r="ACS2336" s="60"/>
      <c r="ACT2336" s="60"/>
      <c r="ACU2336" s="60"/>
      <c r="ACV2336" s="60"/>
      <c r="ACW2336" s="60"/>
      <c r="ACX2336" s="60"/>
      <c r="ACY2336" s="60">
        <v>1.00686421479134</v>
      </c>
      <c r="ACZ2336" s="60"/>
      <c r="ADA2336" s="60"/>
      <c r="ADB2336" s="60"/>
      <c r="ADC2336" s="60"/>
      <c r="ADD2336" s="60"/>
      <c r="ADE2336" s="60"/>
    </row>
    <row r="2337" spans="760:785" x14ac:dyDescent="0.25">
      <c r="ACF2337" s="60"/>
      <c r="ACG2337" s="60"/>
      <c r="ACH2337" s="60"/>
      <c r="ACI2337" s="60"/>
      <c r="ACJ2337" s="60"/>
      <c r="ACK2337" s="60"/>
      <c r="ACL2337" s="60"/>
      <c r="ACM2337" s="60"/>
      <c r="ACN2337" s="60"/>
      <c r="ACO2337" s="60"/>
      <c r="ACP2337" s="60"/>
      <c r="ACQ2337" s="60"/>
      <c r="ACR2337" s="60"/>
      <c r="ACS2337" s="60"/>
      <c r="ACT2337" s="60"/>
      <c r="ACU2337" s="60"/>
      <c r="ACV2337" s="60"/>
      <c r="ACW2337" s="60"/>
      <c r="ACX2337" s="60"/>
      <c r="ACY2337" s="60">
        <v>1.00686109588857</v>
      </c>
      <c r="ACZ2337" s="60"/>
      <c r="ADA2337" s="60"/>
      <c r="ADB2337" s="60"/>
      <c r="ADC2337" s="60"/>
      <c r="ADD2337" s="60"/>
      <c r="ADE2337" s="60"/>
    </row>
    <row r="2338" spans="760:785" x14ac:dyDescent="0.25">
      <c r="ACF2338" s="60"/>
      <c r="ACG2338" s="60"/>
      <c r="ACH2338" s="60"/>
      <c r="ACI2338" s="60"/>
      <c r="ACJ2338" s="60"/>
      <c r="ACK2338" s="60"/>
      <c r="ACL2338" s="60"/>
      <c r="ACM2338" s="60"/>
      <c r="ACN2338" s="60"/>
      <c r="ACO2338" s="60"/>
      <c r="ACP2338" s="60"/>
      <c r="ACQ2338" s="60"/>
      <c r="ACR2338" s="60"/>
      <c r="ACS2338" s="60"/>
      <c r="ACT2338" s="60"/>
      <c r="ACU2338" s="60"/>
      <c r="ACV2338" s="60"/>
      <c r="ACW2338" s="60"/>
      <c r="ACX2338" s="60"/>
      <c r="ACY2338" s="60">
        <v>1.0068588831548499</v>
      </c>
      <c r="ACZ2338" s="60"/>
      <c r="ADA2338" s="60"/>
      <c r="ADB2338" s="60"/>
      <c r="ADC2338" s="60"/>
      <c r="ADD2338" s="60"/>
      <c r="ADE2338" s="60"/>
    </row>
    <row r="2339" spans="760:785" x14ac:dyDescent="0.25">
      <c r="ACF2339" s="60"/>
      <c r="ACG2339" s="60"/>
      <c r="ACH2339" s="60"/>
      <c r="ACI2339" s="60"/>
      <c r="ACJ2339" s="60"/>
      <c r="ACK2339" s="60"/>
      <c r="ACL2339" s="60"/>
      <c r="ACM2339" s="60"/>
      <c r="ACN2339" s="60"/>
      <c r="ACO2339" s="60"/>
      <c r="ACP2339" s="60"/>
      <c r="ACQ2339" s="60"/>
      <c r="ACR2339" s="60"/>
      <c r="ACS2339" s="60"/>
      <c r="ACT2339" s="60"/>
      <c r="ACU2339" s="60"/>
      <c r="ACV2339" s="60"/>
      <c r="ACW2339" s="60"/>
      <c r="ACX2339" s="60"/>
      <c r="ACY2339" s="60">
        <v>1.00685833746946</v>
      </c>
      <c r="ACZ2339" s="60"/>
      <c r="ADA2339" s="60"/>
      <c r="ADB2339" s="60"/>
      <c r="ADC2339" s="60"/>
      <c r="ADD2339" s="60"/>
      <c r="ADE2339" s="60"/>
    </row>
    <row r="2340" spans="760:785" x14ac:dyDescent="0.25">
      <c r="ACF2340" s="60"/>
      <c r="ACG2340" s="60"/>
      <c r="ACH2340" s="60"/>
      <c r="ACI2340" s="60"/>
      <c r="ACJ2340" s="60"/>
      <c r="ACK2340" s="60"/>
      <c r="ACL2340" s="60"/>
      <c r="ACM2340" s="60"/>
      <c r="ACN2340" s="60"/>
      <c r="ACO2340" s="60"/>
      <c r="ACP2340" s="60"/>
      <c r="ACQ2340" s="60"/>
      <c r="ACR2340" s="60"/>
      <c r="ACS2340" s="60"/>
      <c r="ACT2340" s="60"/>
      <c r="ACU2340" s="60"/>
      <c r="ACV2340" s="60"/>
      <c r="ACW2340" s="60"/>
      <c r="ACX2340" s="60"/>
      <c r="ACY2340" s="60">
        <v>1.0068552436033</v>
      </c>
      <c r="ACZ2340" s="60"/>
      <c r="ADA2340" s="60"/>
      <c r="ADB2340" s="60"/>
      <c r="ADC2340" s="60"/>
      <c r="ADD2340" s="60"/>
      <c r="ADE2340" s="60"/>
    </row>
    <row r="2341" spans="760:785" x14ac:dyDescent="0.25">
      <c r="ACF2341" s="60"/>
      <c r="ACG2341" s="60"/>
      <c r="ACH2341" s="60"/>
      <c r="ACI2341" s="60"/>
      <c r="ACJ2341" s="60"/>
      <c r="ACK2341" s="60"/>
      <c r="ACL2341" s="60"/>
      <c r="ACM2341" s="60"/>
      <c r="ACN2341" s="60"/>
      <c r="ACO2341" s="60"/>
      <c r="ACP2341" s="60"/>
      <c r="ACQ2341" s="60"/>
      <c r="ACR2341" s="60"/>
      <c r="ACS2341" s="60"/>
      <c r="ACT2341" s="60"/>
      <c r="ACU2341" s="60"/>
      <c r="ACV2341" s="60"/>
      <c r="ACW2341" s="60"/>
      <c r="ACX2341" s="60"/>
      <c r="ACY2341" s="60">
        <v>1.0068532106644801</v>
      </c>
      <c r="ACZ2341" s="60"/>
      <c r="ADA2341" s="60"/>
      <c r="ADB2341" s="60"/>
      <c r="ADC2341" s="60"/>
      <c r="ADD2341" s="60"/>
      <c r="ADE2341" s="60"/>
    </row>
    <row r="2342" spans="760:785" x14ac:dyDescent="0.25">
      <c r="ACF2342" s="60"/>
      <c r="ACG2342" s="60"/>
      <c r="ACH2342" s="60"/>
      <c r="ACI2342" s="60"/>
      <c r="ACJ2342" s="60"/>
      <c r="ACK2342" s="60"/>
      <c r="ACL2342" s="60"/>
      <c r="ACM2342" s="60"/>
      <c r="ACN2342" s="60"/>
      <c r="ACO2342" s="60"/>
      <c r="ACP2342" s="60"/>
      <c r="ACQ2342" s="60"/>
      <c r="ACR2342" s="60"/>
      <c r="ACS2342" s="60"/>
      <c r="ACT2342" s="60"/>
      <c r="ACU2342" s="60"/>
      <c r="ACV2342" s="60"/>
      <c r="ACW2342" s="60"/>
      <c r="ACX2342" s="60"/>
      <c r="ACY2342" s="60">
        <v>1.00685016637449</v>
      </c>
      <c r="ACZ2342" s="60"/>
      <c r="ADA2342" s="60"/>
      <c r="ADB2342" s="60"/>
      <c r="ADC2342" s="60"/>
      <c r="ADD2342" s="60"/>
      <c r="ADE2342" s="60"/>
    </row>
    <row r="2343" spans="760:785" x14ac:dyDescent="0.25">
      <c r="ACF2343" s="60"/>
      <c r="ACG2343" s="60"/>
      <c r="ACH2343" s="60"/>
      <c r="ACI2343" s="60"/>
      <c r="ACJ2343" s="60"/>
      <c r="ACK2343" s="60"/>
      <c r="ACL2343" s="60"/>
      <c r="ACM2343" s="60"/>
      <c r="ACN2343" s="60"/>
      <c r="ACO2343" s="60"/>
      <c r="ACP2343" s="60"/>
      <c r="ACQ2343" s="60"/>
      <c r="ACR2343" s="60"/>
      <c r="ACS2343" s="60"/>
      <c r="ACT2343" s="60"/>
      <c r="ACU2343" s="60"/>
      <c r="ACV2343" s="60"/>
      <c r="ACW2343" s="60"/>
      <c r="ACX2343" s="60"/>
      <c r="ACY2343" s="60">
        <v>1.00684942016088</v>
      </c>
      <c r="ACZ2343" s="60"/>
      <c r="ADA2343" s="60"/>
      <c r="ADB2343" s="60"/>
      <c r="ADC2343" s="60"/>
      <c r="ADD2343" s="60"/>
      <c r="ADE2343" s="60"/>
    </row>
    <row r="2344" spans="760:785" x14ac:dyDescent="0.25">
      <c r="ACF2344" s="60"/>
      <c r="ACG2344" s="60"/>
      <c r="ACH2344" s="60"/>
      <c r="ACI2344" s="60"/>
      <c r="ACJ2344" s="60"/>
      <c r="ACK2344" s="60"/>
      <c r="ACL2344" s="60"/>
      <c r="ACM2344" s="60"/>
      <c r="ACN2344" s="60"/>
      <c r="ACO2344" s="60"/>
      <c r="ACP2344" s="60"/>
      <c r="ACQ2344" s="60"/>
      <c r="ACR2344" s="60"/>
      <c r="ACS2344" s="60"/>
      <c r="ACT2344" s="60"/>
      <c r="ACU2344" s="60"/>
      <c r="ACV2344" s="60"/>
      <c r="ACW2344" s="60"/>
      <c r="ACX2344" s="60"/>
      <c r="ACY2344" s="60">
        <v>1.0068477756138301</v>
      </c>
      <c r="ACZ2344" s="60"/>
      <c r="ADA2344" s="60"/>
      <c r="ADB2344" s="60"/>
      <c r="ADC2344" s="60"/>
      <c r="ADD2344" s="60"/>
      <c r="ADE2344" s="60"/>
    </row>
    <row r="2345" spans="760:785" x14ac:dyDescent="0.25">
      <c r="ACF2345" s="60"/>
      <c r="ACG2345" s="60"/>
      <c r="ACH2345" s="60"/>
      <c r="ACI2345" s="60"/>
      <c r="ACJ2345" s="60"/>
      <c r="ACK2345" s="60"/>
      <c r="ACL2345" s="60"/>
      <c r="ACM2345" s="60"/>
      <c r="ACN2345" s="60"/>
      <c r="ACO2345" s="60"/>
      <c r="ACP2345" s="60"/>
      <c r="ACQ2345" s="60"/>
      <c r="ACR2345" s="60"/>
      <c r="ACS2345" s="60"/>
      <c r="ACT2345" s="60"/>
      <c r="ACU2345" s="60"/>
      <c r="ACV2345" s="60"/>
      <c r="ACW2345" s="60"/>
      <c r="ACX2345" s="60"/>
      <c r="ACY2345" s="60">
        <v>1.0068453165168201</v>
      </c>
      <c r="ACZ2345" s="60"/>
      <c r="ADA2345" s="60"/>
      <c r="ADB2345" s="60"/>
      <c r="ADC2345" s="60"/>
      <c r="ADD2345" s="60"/>
      <c r="ADE2345" s="60"/>
    </row>
    <row r="2346" spans="760:785" x14ac:dyDescent="0.25">
      <c r="ACF2346" s="60"/>
      <c r="ACG2346" s="60"/>
      <c r="ACH2346" s="60"/>
      <c r="ACI2346" s="60"/>
      <c r="ACJ2346" s="60"/>
      <c r="ACK2346" s="60"/>
      <c r="ACL2346" s="60"/>
      <c r="ACM2346" s="60"/>
      <c r="ACN2346" s="60"/>
      <c r="ACO2346" s="60"/>
      <c r="ACP2346" s="60"/>
      <c r="ACQ2346" s="60"/>
      <c r="ACR2346" s="60"/>
      <c r="ACS2346" s="60"/>
      <c r="ACT2346" s="60"/>
      <c r="ACU2346" s="60"/>
      <c r="ACV2346" s="60"/>
      <c r="ACW2346" s="60"/>
      <c r="ACX2346" s="60"/>
      <c r="ACY2346" s="60">
        <v>1.0068431905828501</v>
      </c>
      <c r="ACZ2346" s="60"/>
      <c r="ADA2346" s="60"/>
      <c r="ADB2346" s="60"/>
      <c r="ADC2346" s="60"/>
      <c r="ADD2346" s="60"/>
      <c r="ADE2346" s="60"/>
    </row>
    <row r="2347" spans="760:785" x14ac:dyDescent="0.25">
      <c r="ACF2347" s="60"/>
      <c r="ACG2347" s="60"/>
      <c r="ACH2347" s="60"/>
      <c r="ACI2347" s="60"/>
      <c r="ACJ2347" s="60"/>
      <c r="ACK2347" s="60"/>
      <c r="ACL2347" s="60"/>
      <c r="ACM2347" s="60"/>
      <c r="ACN2347" s="60"/>
      <c r="ACO2347" s="60"/>
      <c r="ACP2347" s="60"/>
      <c r="ACQ2347" s="60"/>
      <c r="ACR2347" s="60"/>
      <c r="ACS2347" s="60"/>
      <c r="ACT2347" s="60"/>
      <c r="ACU2347" s="60"/>
      <c r="ACV2347" s="60"/>
      <c r="ACW2347" s="60"/>
      <c r="ACX2347" s="60"/>
      <c r="ACY2347" s="60">
        <v>1.00684281855758</v>
      </c>
      <c r="ACZ2347" s="60"/>
      <c r="ADA2347" s="60"/>
      <c r="ADB2347" s="60"/>
      <c r="ADC2347" s="60"/>
      <c r="ADD2347" s="60"/>
      <c r="ADE2347" s="60"/>
    </row>
    <row r="2348" spans="760:785" x14ac:dyDescent="0.25">
      <c r="ACF2348" s="60"/>
      <c r="ACG2348" s="60"/>
      <c r="ACH2348" s="60"/>
      <c r="ACI2348" s="60"/>
      <c r="ACJ2348" s="60"/>
      <c r="ACK2348" s="60"/>
      <c r="ACL2348" s="60"/>
      <c r="ACM2348" s="60"/>
      <c r="ACN2348" s="60"/>
      <c r="ACO2348" s="60"/>
      <c r="ACP2348" s="60"/>
      <c r="ACQ2348" s="60"/>
      <c r="ACR2348" s="60"/>
      <c r="ACS2348" s="60"/>
      <c r="ACT2348" s="60"/>
      <c r="ACU2348" s="60"/>
      <c r="ACV2348" s="60"/>
      <c r="ACW2348" s="60"/>
      <c r="ACX2348" s="60"/>
      <c r="ACY2348" s="60">
        <v>1.00684159146992</v>
      </c>
      <c r="ACZ2348" s="60"/>
      <c r="ADA2348" s="60"/>
      <c r="ADB2348" s="60"/>
      <c r="ADC2348" s="60"/>
      <c r="ADD2348" s="60"/>
      <c r="ADE2348" s="60"/>
    </row>
    <row r="2349" spans="760:785" x14ac:dyDescent="0.25">
      <c r="ACF2349" s="60"/>
      <c r="ACG2349" s="60"/>
      <c r="ACH2349" s="60"/>
      <c r="ACI2349" s="60"/>
      <c r="ACJ2349" s="60"/>
      <c r="ACK2349" s="60"/>
      <c r="ACL2349" s="60"/>
      <c r="ACM2349" s="60"/>
      <c r="ACN2349" s="60"/>
      <c r="ACO2349" s="60"/>
      <c r="ACP2349" s="60"/>
      <c r="ACQ2349" s="60"/>
      <c r="ACR2349" s="60"/>
      <c r="ACS2349" s="60"/>
      <c r="ACT2349" s="60"/>
      <c r="ACU2349" s="60"/>
      <c r="ACV2349" s="60"/>
      <c r="ACW2349" s="60"/>
      <c r="ACX2349" s="60"/>
      <c r="ACY2349" s="60">
        <v>1.0068396875990999</v>
      </c>
      <c r="ACZ2349" s="60"/>
      <c r="ADA2349" s="60"/>
      <c r="ADB2349" s="60"/>
      <c r="ADC2349" s="60"/>
      <c r="ADD2349" s="60"/>
      <c r="ADE2349" s="60"/>
    </row>
    <row r="2350" spans="760:785" x14ac:dyDescent="0.25">
      <c r="ACF2350" s="60"/>
      <c r="ACG2350" s="60"/>
      <c r="ACH2350" s="60"/>
      <c r="ACI2350" s="60"/>
      <c r="ACJ2350" s="60"/>
      <c r="ACK2350" s="60"/>
      <c r="ACL2350" s="60"/>
      <c r="ACM2350" s="60"/>
      <c r="ACN2350" s="60"/>
      <c r="ACO2350" s="60"/>
      <c r="ACP2350" s="60"/>
      <c r="ACQ2350" s="60"/>
      <c r="ACR2350" s="60"/>
      <c r="ACS2350" s="60"/>
      <c r="ACT2350" s="60"/>
      <c r="ACU2350" s="60"/>
      <c r="ACV2350" s="60"/>
      <c r="ACW2350" s="60"/>
      <c r="ACX2350" s="60"/>
      <c r="ACY2350" s="60">
        <v>1.0068376232557901</v>
      </c>
      <c r="ACZ2350" s="60"/>
      <c r="ADA2350" s="60"/>
      <c r="ADB2350" s="60"/>
      <c r="ADC2350" s="60"/>
      <c r="ADD2350" s="60"/>
      <c r="ADE2350" s="60"/>
    </row>
    <row r="2351" spans="760:785" x14ac:dyDescent="0.25">
      <c r="ACF2351" s="60"/>
      <c r="ACG2351" s="60"/>
      <c r="ACH2351" s="60"/>
      <c r="ACI2351" s="60"/>
      <c r="ACJ2351" s="60"/>
      <c r="ACK2351" s="60"/>
      <c r="ACL2351" s="60"/>
      <c r="ACM2351" s="60"/>
      <c r="ACN2351" s="60"/>
      <c r="ACO2351" s="60"/>
      <c r="ACP2351" s="60"/>
      <c r="ACQ2351" s="60"/>
      <c r="ACR2351" s="60"/>
      <c r="ACS2351" s="60"/>
      <c r="ACT2351" s="60"/>
      <c r="ACU2351" s="60"/>
      <c r="ACV2351" s="60"/>
      <c r="ACW2351" s="60"/>
      <c r="ACX2351" s="60"/>
      <c r="ACY2351" s="60">
        <v>1.0068336326704601</v>
      </c>
      <c r="ACZ2351" s="60"/>
      <c r="ADA2351" s="60"/>
      <c r="ADB2351" s="60"/>
      <c r="ADC2351" s="60"/>
      <c r="ADD2351" s="60"/>
      <c r="ADE2351" s="60"/>
    </row>
    <row r="2352" spans="760:785" x14ac:dyDescent="0.25">
      <c r="ACF2352" s="60"/>
      <c r="ACG2352" s="60"/>
      <c r="ACH2352" s="60"/>
      <c r="ACI2352" s="60"/>
      <c r="ACJ2352" s="60"/>
      <c r="ACK2352" s="60"/>
      <c r="ACL2352" s="60"/>
      <c r="ACM2352" s="60"/>
      <c r="ACN2352" s="60"/>
      <c r="ACO2352" s="60"/>
      <c r="ACP2352" s="60"/>
      <c r="ACQ2352" s="60"/>
      <c r="ACR2352" s="60"/>
      <c r="ACS2352" s="60"/>
      <c r="ACT2352" s="60"/>
      <c r="ACU2352" s="60"/>
      <c r="ACV2352" s="60"/>
      <c r="ACW2352" s="60"/>
      <c r="ACX2352" s="60"/>
      <c r="ACY2352" s="60">
        <v>1.00683314954447</v>
      </c>
      <c r="ACZ2352" s="60"/>
      <c r="ADA2352" s="60"/>
      <c r="ADB2352" s="60"/>
      <c r="ADC2352" s="60"/>
      <c r="ADD2352" s="60"/>
      <c r="ADE2352" s="60"/>
    </row>
    <row r="2353" spans="760:785" x14ac:dyDescent="0.25">
      <c r="ACF2353" s="60"/>
      <c r="ACG2353" s="60"/>
      <c r="ACH2353" s="60"/>
      <c r="ACI2353" s="60"/>
      <c r="ACJ2353" s="60"/>
      <c r="ACK2353" s="60"/>
      <c r="ACL2353" s="60"/>
      <c r="ACM2353" s="60"/>
      <c r="ACN2353" s="60"/>
      <c r="ACO2353" s="60"/>
      <c r="ACP2353" s="60"/>
      <c r="ACQ2353" s="60"/>
      <c r="ACR2353" s="60"/>
      <c r="ACS2353" s="60"/>
      <c r="ACT2353" s="60"/>
      <c r="ACU2353" s="60"/>
      <c r="ACV2353" s="60"/>
      <c r="ACW2353" s="60"/>
      <c r="ACX2353" s="60"/>
      <c r="ACY2353" s="60">
        <v>1.0068285645397099</v>
      </c>
      <c r="ACZ2353" s="60"/>
      <c r="ADA2353" s="60"/>
      <c r="ADB2353" s="60"/>
      <c r="ADC2353" s="60"/>
      <c r="ADD2353" s="60"/>
      <c r="ADE2353" s="60"/>
    </row>
    <row r="2354" spans="760:785" x14ac:dyDescent="0.25">
      <c r="ACF2354" s="60"/>
      <c r="ACG2354" s="60"/>
      <c r="ACH2354" s="60"/>
      <c r="ACI2354" s="60"/>
      <c r="ACJ2354" s="60"/>
      <c r="ACK2354" s="60"/>
      <c r="ACL2354" s="60"/>
      <c r="ACM2354" s="60"/>
      <c r="ACN2354" s="60"/>
      <c r="ACO2354" s="60"/>
      <c r="ACP2354" s="60"/>
      <c r="ACQ2354" s="60"/>
      <c r="ACR2354" s="60"/>
      <c r="ACS2354" s="60"/>
      <c r="ACT2354" s="60"/>
      <c r="ACU2354" s="60"/>
      <c r="ACV2354" s="60"/>
      <c r="ACW2354" s="60"/>
      <c r="ACX2354" s="60"/>
      <c r="ACY2354" s="60">
        <v>1.00682693716226</v>
      </c>
      <c r="ACZ2354" s="60"/>
      <c r="ADA2354" s="60"/>
      <c r="ADB2354" s="60"/>
      <c r="ADC2354" s="60"/>
      <c r="ADD2354" s="60"/>
      <c r="ADE2354" s="60"/>
    </row>
    <row r="2355" spans="760:785" x14ac:dyDescent="0.25">
      <c r="ACF2355" s="60"/>
      <c r="ACG2355" s="60"/>
      <c r="ACH2355" s="60"/>
      <c r="ACI2355" s="60"/>
      <c r="ACJ2355" s="60"/>
      <c r="ACK2355" s="60"/>
      <c r="ACL2355" s="60"/>
      <c r="ACM2355" s="60"/>
      <c r="ACN2355" s="60"/>
      <c r="ACO2355" s="60"/>
      <c r="ACP2355" s="60"/>
      <c r="ACQ2355" s="60"/>
      <c r="ACR2355" s="60"/>
      <c r="ACS2355" s="60"/>
      <c r="ACT2355" s="60"/>
      <c r="ACU2355" s="60"/>
      <c r="ACV2355" s="60"/>
      <c r="ACW2355" s="60"/>
      <c r="ACX2355" s="60"/>
      <c r="ACY2355" s="60">
        <v>1.00682589897737</v>
      </c>
      <c r="ACZ2355" s="60"/>
      <c r="ADA2355" s="60"/>
      <c r="ADB2355" s="60"/>
      <c r="ADC2355" s="60"/>
      <c r="ADD2355" s="60"/>
      <c r="ADE2355" s="60"/>
    </row>
    <row r="2356" spans="760:785" x14ac:dyDescent="0.25">
      <c r="ACF2356" s="60"/>
      <c r="ACG2356" s="60"/>
      <c r="ACH2356" s="60"/>
      <c r="ACI2356" s="60"/>
      <c r="ACJ2356" s="60"/>
      <c r="ACK2356" s="60"/>
      <c r="ACL2356" s="60"/>
      <c r="ACM2356" s="60"/>
      <c r="ACN2356" s="60"/>
      <c r="ACO2356" s="60"/>
      <c r="ACP2356" s="60"/>
      <c r="ACQ2356" s="60"/>
      <c r="ACR2356" s="60"/>
      <c r="ACS2356" s="60"/>
      <c r="ACT2356" s="60"/>
      <c r="ACU2356" s="60"/>
      <c r="ACV2356" s="60"/>
      <c r="ACW2356" s="60"/>
      <c r="ACX2356" s="60"/>
      <c r="ACY2356" s="60">
        <v>1.0068228619477999</v>
      </c>
      <c r="ACZ2356" s="60"/>
      <c r="ADA2356" s="60"/>
      <c r="ADB2356" s="60"/>
      <c r="ADC2356" s="60"/>
      <c r="ADD2356" s="60"/>
      <c r="ADE2356" s="60"/>
    </row>
    <row r="2357" spans="760:785" x14ac:dyDescent="0.25">
      <c r="ACF2357" s="60"/>
      <c r="ACG2357" s="60"/>
      <c r="ACH2357" s="60"/>
      <c r="ACI2357" s="60"/>
      <c r="ACJ2357" s="60"/>
      <c r="ACK2357" s="60"/>
      <c r="ACL2357" s="60"/>
      <c r="ACM2357" s="60"/>
      <c r="ACN2357" s="60"/>
      <c r="ACO2357" s="60"/>
      <c r="ACP2357" s="60"/>
      <c r="ACQ2357" s="60"/>
      <c r="ACR2357" s="60"/>
      <c r="ACS2357" s="60"/>
      <c r="ACT2357" s="60"/>
      <c r="ACU2357" s="60"/>
      <c r="ACV2357" s="60"/>
      <c r="ACW2357" s="60"/>
      <c r="ACX2357" s="60"/>
      <c r="ACY2357" s="60">
        <v>1.0068220819474401</v>
      </c>
      <c r="ACZ2357" s="60"/>
      <c r="ADA2357" s="60"/>
      <c r="ADB2357" s="60"/>
      <c r="ADC2357" s="60"/>
      <c r="ADD2357" s="60"/>
      <c r="ADE2357" s="60"/>
    </row>
    <row r="2358" spans="760:785" x14ac:dyDescent="0.25">
      <c r="ACF2358" s="60"/>
      <c r="ACG2358" s="60"/>
      <c r="ACH2358" s="60"/>
      <c r="ACI2358" s="60"/>
      <c r="ACJ2358" s="60"/>
      <c r="ACK2358" s="60"/>
      <c r="ACL2358" s="60"/>
      <c r="ACM2358" s="60"/>
      <c r="ACN2358" s="60"/>
      <c r="ACO2358" s="60"/>
      <c r="ACP2358" s="60"/>
      <c r="ACQ2358" s="60"/>
      <c r="ACR2358" s="60"/>
      <c r="ACS2358" s="60"/>
      <c r="ACT2358" s="60"/>
      <c r="ACU2358" s="60"/>
      <c r="ACV2358" s="60"/>
      <c r="ACW2358" s="60"/>
      <c r="ACX2358" s="60"/>
      <c r="ACY2358" s="60">
        <v>1.00682134811264</v>
      </c>
      <c r="ACZ2358" s="60"/>
      <c r="ADA2358" s="60"/>
      <c r="ADB2358" s="60"/>
      <c r="ADC2358" s="60"/>
      <c r="ADD2358" s="60"/>
      <c r="ADE2358" s="60"/>
    </row>
    <row r="2359" spans="760:785" x14ac:dyDescent="0.25">
      <c r="ACF2359" s="60"/>
      <c r="ACG2359" s="60"/>
      <c r="ACH2359" s="60"/>
      <c r="ACI2359" s="60"/>
      <c r="ACJ2359" s="60"/>
      <c r="ACK2359" s="60"/>
      <c r="ACL2359" s="60"/>
      <c r="ACM2359" s="60"/>
      <c r="ACN2359" s="60"/>
      <c r="ACO2359" s="60"/>
      <c r="ACP2359" s="60"/>
      <c r="ACQ2359" s="60"/>
      <c r="ACR2359" s="60"/>
      <c r="ACS2359" s="60"/>
      <c r="ACT2359" s="60"/>
      <c r="ACU2359" s="60"/>
      <c r="ACV2359" s="60"/>
      <c r="ACW2359" s="60"/>
      <c r="ACX2359" s="60"/>
      <c r="ACY2359" s="60">
        <v>1.0068199041110899</v>
      </c>
      <c r="ACZ2359" s="60"/>
      <c r="ADA2359" s="60"/>
      <c r="ADB2359" s="60"/>
      <c r="ADC2359" s="60"/>
      <c r="ADD2359" s="60"/>
      <c r="ADE2359" s="60"/>
    </row>
    <row r="2360" spans="760:785" x14ac:dyDescent="0.25">
      <c r="ACF2360" s="60"/>
      <c r="ACG2360" s="60"/>
      <c r="ACH2360" s="60"/>
      <c r="ACI2360" s="60"/>
      <c r="ACJ2360" s="60"/>
      <c r="ACK2360" s="60"/>
      <c r="ACL2360" s="60"/>
      <c r="ACM2360" s="60"/>
      <c r="ACN2360" s="60"/>
      <c r="ACO2360" s="60"/>
      <c r="ACP2360" s="60"/>
      <c r="ACQ2360" s="60"/>
      <c r="ACR2360" s="60"/>
      <c r="ACS2360" s="60"/>
      <c r="ACT2360" s="60"/>
      <c r="ACU2360" s="60"/>
      <c r="ACV2360" s="60"/>
      <c r="ACW2360" s="60"/>
      <c r="ACX2360" s="60"/>
      <c r="ACY2360" s="60">
        <v>1.0068194011418801</v>
      </c>
      <c r="ACZ2360" s="60"/>
      <c r="ADA2360" s="60"/>
      <c r="ADB2360" s="60"/>
      <c r="ADC2360" s="60"/>
      <c r="ADD2360" s="60"/>
      <c r="ADE2360" s="60"/>
    </row>
    <row r="2361" spans="760:785" x14ac:dyDescent="0.25">
      <c r="ACF2361" s="60"/>
      <c r="ACG2361" s="60"/>
      <c r="ACH2361" s="60"/>
      <c r="ACI2361" s="60"/>
      <c r="ACJ2361" s="60"/>
      <c r="ACK2361" s="60"/>
      <c r="ACL2361" s="60"/>
      <c r="ACM2361" s="60"/>
      <c r="ACN2361" s="60"/>
      <c r="ACO2361" s="60"/>
      <c r="ACP2361" s="60"/>
      <c r="ACQ2361" s="60"/>
      <c r="ACR2361" s="60"/>
      <c r="ACS2361" s="60"/>
      <c r="ACT2361" s="60"/>
      <c r="ACU2361" s="60"/>
      <c r="ACV2361" s="60"/>
      <c r="ACW2361" s="60"/>
      <c r="ACX2361" s="60"/>
      <c r="ACY2361" s="60">
        <v>1.00681883248949</v>
      </c>
      <c r="ACZ2361" s="60"/>
      <c r="ADA2361" s="60"/>
      <c r="ADB2361" s="60"/>
      <c r="ADC2361" s="60"/>
      <c r="ADD2361" s="60"/>
      <c r="ADE2361" s="60"/>
    </row>
    <row r="2362" spans="760:785" x14ac:dyDescent="0.25">
      <c r="ACF2362" s="60"/>
      <c r="ACG2362" s="60"/>
      <c r="ACH2362" s="60"/>
      <c r="ACI2362" s="60"/>
      <c r="ACJ2362" s="60"/>
      <c r="ACK2362" s="60"/>
      <c r="ACL2362" s="60"/>
      <c r="ACM2362" s="60"/>
      <c r="ACN2362" s="60"/>
      <c r="ACO2362" s="60"/>
      <c r="ACP2362" s="60"/>
      <c r="ACQ2362" s="60"/>
      <c r="ACR2362" s="60"/>
      <c r="ACS2362" s="60"/>
      <c r="ACT2362" s="60"/>
      <c r="ACU2362" s="60"/>
      <c r="ACV2362" s="60"/>
      <c r="ACW2362" s="60"/>
      <c r="ACX2362" s="60"/>
      <c r="ACY2362" s="60">
        <v>1.0068185181982301</v>
      </c>
      <c r="ACZ2362" s="60"/>
      <c r="ADA2362" s="60"/>
      <c r="ADB2362" s="60"/>
      <c r="ADC2362" s="60"/>
      <c r="ADD2362" s="60"/>
      <c r="ADE2362" s="60"/>
    </row>
    <row r="2363" spans="760:785" x14ac:dyDescent="0.25">
      <c r="ACF2363" s="60"/>
      <c r="ACG2363" s="60"/>
      <c r="ACH2363" s="60"/>
      <c r="ACI2363" s="60"/>
      <c r="ACJ2363" s="60"/>
      <c r="ACK2363" s="60"/>
      <c r="ACL2363" s="60"/>
      <c r="ACM2363" s="60"/>
      <c r="ACN2363" s="60"/>
      <c r="ACO2363" s="60"/>
      <c r="ACP2363" s="60"/>
      <c r="ACQ2363" s="60"/>
      <c r="ACR2363" s="60"/>
      <c r="ACS2363" s="60"/>
      <c r="ACT2363" s="60"/>
      <c r="ACU2363" s="60"/>
      <c r="ACV2363" s="60"/>
      <c r="ACW2363" s="60"/>
      <c r="ACX2363" s="60"/>
      <c r="ACY2363" s="60">
        <v>1.00681041991924</v>
      </c>
      <c r="ACZ2363" s="60"/>
      <c r="ADA2363" s="60"/>
      <c r="ADB2363" s="60"/>
      <c r="ADC2363" s="60"/>
      <c r="ADD2363" s="60"/>
      <c r="ADE2363" s="60"/>
    </row>
    <row r="2364" spans="760:785" x14ac:dyDescent="0.25">
      <c r="ACF2364" s="60"/>
      <c r="ACG2364" s="60"/>
      <c r="ACH2364" s="60"/>
      <c r="ACI2364" s="60"/>
      <c r="ACJ2364" s="60"/>
      <c r="ACK2364" s="60"/>
      <c r="ACL2364" s="60"/>
      <c r="ACM2364" s="60"/>
      <c r="ACN2364" s="60"/>
      <c r="ACO2364" s="60"/>
      <c r="ACP2364" s="60"/>
      <c r="ACQ2364" s="60"/>
      <c r="ACR2364" s="60"/>
      <c r="ACS2364" s="60"/>
      <c r="ACT2364" s="60"/>
      <c r="ACU2364" s="60"/>
      <c r="ACV2364" s="60"/>
      <c r="ACW2364" s="60"/>
      <c r="ACX2364" s="60"/>
      <c r="ACY2364" s="60">
        <v>1.0068094704038899</v>
      </c>
      <c r="ACZ2364" s="60"/>
      <c r="ADA2364" s="60"/>
      <c r="ADB2364" s="60"/>
      <c r="ADC2364" s="60"/>
      <c r="ADD2364" s="60"/>
      <c r="ADE2364" s="60"/>
    </row>
    <row r="2365" spans="760:785" x14ac:dyDescent="0.25">
      <c r="ACF2365" s="60"/>
      <c r="ACG2365" s="60"/>
      <c r="ACH2365" s="60"/>
      <c r="ACI2365" s="60"/>
      <c r="ACJ2365" s="60"/>
      <c r="ACK2365" s="60"/>
      <c r="ACL2365" s="60"/>
      <c r="ACM2365" s="60"/>
      <c r="ACN2365" s="60"/>
      <c r="ACO2365" s="60"/>
      <c r="ACP2365" s="60"/>
      <c r="ACQ2365" s="60"/>
      <c r="ACR2365" s="60"/>
      <c r="ACS2365" s="60"/>
      <c r="ACT2365" s="60"/>
      <c r="ACU2365" s="60"/>
      <c r="ACV2365" s="60"/>
      <c r="ACW2365" s="60"/>
      <c r="ACX2365" s="60"/>
      <c r="ACY2365" s="60">
        <v>1.00680920744709</v>
      </c>
      <c r="ACZ2365" s="60"/>
      <c r="ADA2365" s="60"/>
      <c r="ADB2365" s="60"/>
      <c r="ADC2365" s="60"/>
      <c r="ADD2365" s="60"/>
      <c r="ADE2365" s="60"/>
    </row>
    <row r="2366" spans="760:785" x14ac:dyDescent="0.25">
      <c r="ACF2366" s="60"/>
      <c r="ACG2366" s="60"/>
      <c r="ACH2366" s="60"/>
      <c r="ACI2366" s="60"/>
      <c r="ACJ2366" s="60"/>
      <c r="ACK2366" s="60"/>
      <c r="ACL2366" s="60"/>
      <c r="ACM2366" s="60"/>
      <c r="ACN2366" s="60"/>
      <c r="ACO2366" s="60"/>
      <c r="ACP2366" s="60"/>
      <c r="ACQ2366" s="60"/>
      <c r="ACR2366" s="60"/>
      <c r="ACS2366" s="60"/>
      <c r="ACT2366" s="60"/>
      <c r="ACU2366" s="60"/>
      <c r="ACV2366" s="60"/>
      <c r="ACW2366" s="60"/>
      <c r="ACX2366" s="60"/>
      <c r="ACY2366" s="60">
        <v>1.00680706887802</v>
      </c>
      <c r="ACZ2366" s="60"/>
      <c r="ADA2366" s="60"/>
      <c r="ADB2366" s="60"/>
      <c r="ADC2366" s="60"/>
      <c r="ADD2366" s="60"/>
      <c r="ADE2366" s="60"/>
    </row>
    <row r="2367" spans="760:785" x14ac:dyDescent="0.25">
      <c r="ACF2367" s="60"/>
      <c r="ACG2367" s="60"/>
      <c r="ACH2367" s="60"/>
      <c r="ACI2367" s="60"/>
      <c r="ACJ2367" s="60"/>
      <c r="ACK2367" s="60"/>
      <c r="ACL2367" s="60"/>
      <c r="ACM2367" s="60"/>
      <c r="ACN2367" s="60"/>
      <c r="ACO2367" s="60"/>
      <c r="ACP2367" s="60"/>
      <c r="ACQ2367" s="60"/>
      <c r="ACR2367" s="60"/>
      <c r="ACS2367" s="60"/>
      <c r="ACT2367" s="60"/>
      <c r="ACU2367" s="60"/>
      <c r="ACV2367" s="60"/>
      <c r="ACW2367" s="60"/>
      <c r="ACX2367" s="60"/>
      <c r="ACY2367" s="60">
        <v>1.0068066974846099</v>
      </c>
      <c r="ACZ2367" s="60"/>
      <c r="ADA2367" s="60"/>
      <c r="ADB2367" s="60"/>
      <c r="ADC2367" s="60"/>
      <c r="ADD2367" s="60"/>
      <c r="ADE2367" s="60"/>
    </row>
    <row r="2368" spans="760:785" x14ac:dyDescent="0.25">
      <c r="ACF2368" s="60"/>
      <c r="ACG2368" s="60"/>
      <c r="ACH2368" s="60"/>
      <c r="ACI2368" s="60"/>
      <c r="ACJ2368" s="60"/>
      <c r="ACK2368" s="60"/>
      <c r="ACL2368" s="60"/>
      <c r="ACM2368" s="60"/>
      <c r="ACN2368" s="60"/>
      <c r="ACO2368" s="60"/>
      <c r="ACP2368" s="60"/>
      <c r="ACQ2368" s="60"/>
      <c r="ACR2368" s="60"/>
      <c r="ACS2368" s="60"/>
      <c r="ACT2368" s="60"/>
      <c r="ACU2368" s="60"/>
      <c r="ACV2368" s="60"/>
      <c r="ACW2368" s="60"/>
      <c r="ACX2368" s="60"/>
      <c r="ACY2368" s="60">
        <v>1.00680377903437</v>
      </c>
      <c r="ACZ2368" s="60"/>
      <c r="ADA2368" s="60"/>
      <c r="ADB2368" s="60"/>
      <c r="ADC2368" s="60"/>
      <c r="ADD2368" s="60"/>
      <c r="ADE2368" s="60"/>
    </row>
    <row r="2369" spans="760:785" x14ac:dyDescent="0.25">
      <c r="ACF2369" s="60"/>
      <c r="ACG2369" s="60"/>
      <c r="ACH2369" s="60"/>
      <c r="ACI2369" s="60"/>
      <c r="ACJ2369" s="60"/>
      <c r="ACK2369" s="60"/>
      <c r="ACL2369" s="60"/>
      <c r="ACM2369" s="60"/>
      <c r="ACN2369" s="60"/>
      <c r="ACO2369" s="60"/>
      <c r="ACP2369" s="60"/>
      <c r="ACQ2369" s="60"/>
      <c r="ACR2369" s="60"/>
      <c r="ACS2369" s="60"/>
      <c r="ACT2369" s="60"/>
      <c r="ACU2369" s="60"/>
      <c r="ACV2369" s="60"/>
      <c r="ACW2369" s="60"/>
      <c r="ACX2369" s="60"/>
      <c r="ACY2369" s="60">
        <v>1.00679368492266</v>
      </c>
      <c r="ACZ2369" s="60"/>
      <c r="ADA2369" s="60"/>
      <c r="ADB2369" s="60"/>
      <c r="ADC2369" s="60"/>
      <c r="ADD2369" s="60"/>
      <c r="ADE2369" s="60"/>
    </row>
    <row r="2370" spans="760:785" x14ac:dyDescent="0.25">
      <c r="ACF2370" s="60"/>
      <c r="ACG2370" s="60"/>
      <c r="ACH2370" s="60"/>
      <c r="ACI2370" s="60"/>
      <c r="ACJ2370" s="60"/>
      <c r="ACK2370" s="60"/>
      <c r="ACL2370" s="60"/>
      <c r="ACM2370" s="60"/>
      <c r="ACN2370" s="60"/>
      <c r="ACO2370" s="60"/>
      <c r="ACP2370" s="60"/>
      <c r="ACQ2370" s="60"/>
      <c r="ACR2370" s="60"/>
      <c r="ACS2370" s="60"/>
      <c r="ACT2370" s="60"/>
      <c r="ACU2370" s="60"/>
      <c r="ACV2370" s="60"/>
      <c r="ACW2370" s="60"/>
      <c r="ACX2370" s="60"/>
      <c r="ACY2370" s="60">
        <v>1.00678694838836</v>
      </c>
      <c r="ACZ2370" s="60"/>
      <c r="ADA2370" s="60"/>
      <c r="ADB2370" s="60"/>
      <c r="ADC2370" s="60"/>
      <c r="ADD2370" s="60"/>
      <c r="ADE2370" s="60"/>
    </row>
    <row r="2371" spans="760:785" x14ac:dyDescent="0.25">
      <c r="ACF2371" s="60"/>
      <c r="ACG2371" s="60"/>
      <c r="ACH2371" s="60"/>
      <c r="ACI2371" s="60"/>
      <c r="ACJ2371" s="60"/>
      <c r="ACK2371" s="60"/>
      <c r="ACL2371" s="60"/>
      <c r="ACM2371" s="60"/>
      <c r="ACN2371" s="60"/>
      <c r="ACO2371" s="60"/>
      <c r="ACP2371" s="60"/>
      <c r="ACQ2371" s="60"/>
      <c r="ACR2371" s="60"/>
      <c r="ACS2371" s="60"/>
      <c r="ACT2371" s="60"/>
      <c r="ACU2371" s="60"/>
      <c r="ACV2371" s="60"/>
      <c r="ACW2371" s="60"/>
      <c r="ACX2371" s="60"/>
      <c r="ACY2371" s="60">
        <v>1.0067857195613299</v>
      </c>
      <c r="ACZ2371" s="60"/>
      <c r="ADA2371" s="60"/>
      <c r="ADB2371" s="60"/>
      <c r="ADC2371" s="60"/>
      <c r="ADD2371" s="60"/>
      <c r="ADE2371" s="60"/>
    </row>
    <row r="2372" spans="760:785" x14ac:dyDescent="0.25">
      <c r="ACF2372" s="60"/>
      <c r="ACG2372" s="60"/>
      <c r="ACH2372" s="60"/>
      <c r="ACI2372" s="60"/>
      <c r="ACJ2372" s="60"/>
      <c r="ACK2372" s="60"/>
      <c r="ACL2372" s="60"/>
      <c r="ACM2372" s="60"/>
      <c r="ACN2372" s="60"/>
      <c r="ACO2372" s="60"/>
      <c r="ACP2372" s="60"/>
      <c r="ACQ2372" s="60"/>
      <c r="ACR2372" s="60"/>
      <c r="ACS2372" s="60"/>
      <c r="ACT2372" s="60"/>
      <c r="ACU2372" s="60"/>
      <c r="ACV2372" s="60"/>
      <c r="ACW2372" s="60"/>
      <c r="ACX2372" s="60"/>
      <c r="ACY2372" s="60">
        <v>1.0067568941411</v>
      </c>
      <c r="ACZ2372" s="60"/>
      <c r="ADA2372" s="60"/>
      <c r="ADB2372" s="60"/>
      <c r="ADC2372" s="60"/>
      <c r="ADD2372" s="60"/>
      <c r="ADE2372" s="60"/>
    </row>
    <row r="2373" spans="760:785" x14ac:dyDescent="0.25">
      <c r="ACF2373" s="60"/>
      <c r="ACG2373" s="60"/>
      <c r="ACH2373" s="60"/>
      <c r="ACI2373" s="60"/>
      <c r="ACJ2373" s="60"/>
      <c r="ACK2373" s="60"/>
      <c r="ACL2373" s="60"/>
      <c r="ACM2373" s="60"/>
      <c r="ACN2373" s="60"/>
      <c r="ACO2373" s="60"/>
      <c r="ACP2373" s="60"/>
      <c r="ACQ2373" s="60"/>
      <c r="ACR2373" s="60"/>
      <c r="ACS2373" s="60"/>
      <c r="ACT2373" s="60"/>
      <c r="ACU2373" s="60"/>
      <c r="ACV2373" s="60"/>
      <c r="ACW2373" s="60"/>
      <c r="ACX2373" s="60"/>
      <c r="ACY2373" s="60">
        <v>1.00675073007975</v>
      </c>
      <c r="ACZ2373" s="60"/>
      <c r="ADA2373" s="60"/>
      <c r="ADB2373" s="60"/>
      <c r="ADC2373" s="60"/>
      <c r="ADD2373" s="60"/>
      <c r="ADE2373" s="60"/>
    </row>
    <row r="2374" spans="760:785" x14ac:dyDescent="0.25">
      <c r="ACF2374" s="60"/>
      <c r="ACG2374" s="60"/>
      <c r="ACH2374" s="60"/>
      <c r="ACI2374" s="60"/>
      <c r="ACJ2374" s="60"/>
      <c r="ACK2374" s="60"/>
      <c r="ACL2374" s="60"/>
      <c r="ACM2374" s="60"/>
      <c r="ACN2374" s="60"/>
      <c r="ACO2374" s="60"/>
      <c r="ACP2374" s="60"/>
      <c r="ACQ2374" s="60"/>
      <c r="ACR2374" s="60"/>
      <c r="ACS2374" s="60"/>
      <c r="ACT2374" s="60"/>
      <c r="ACU2374" s="60"/>
      <c r="ACV2374" s="60"/>
      <c r="ACW2374" s="60"/>
      <c r="ACX2374" s="60"/>
      <c r="ACY2374" s="60">
        <v>1.0067471228827101</v>
      </c>
      <c r="ACZ2374" s="60"/>
      <c r="ADA2374" s="60"/>
      <c r="ADB2374" s="60"/>
      <c r="ADC2374" s="60"/>
      <c r="ADD2374" s="60"/>
      <c r="ADE2374" s="60"/>
    </row>
    <row r="2375" spans="760:785" x14ac:dyDescent="0.25">
      <c r="ACF2375" s="60"/>
      <c r="ACG2375" s="60"/>
      <c r="ACH2375" s="60"/>
      <c r="ACI2375" s="60"/>
      <c r="ACJ2375" s="60"/>
      <c r="ACK2375" s="60"/>
      <c r="ACL2375" s="60"/>
      <c r="ACM2375" s="60"/>
      <c r="ACN2375" s="60"/>
      <c r="ACO2375" s="60"/>
      <c r="ACP2375" s="60"/>
      <c r="ACQ2375" s="60"/>
      <c r="ACR2375" s="60"/>
      <c r="ACS2375" s="60"/>
      <c r="ACT2375" s="60"/>
      <c r="ACU2375" s="60"/>
      <c r="ACV2375" s="60"/>
      <c r="ACW2375" s="60"/>
      <c r="ACX2375" s="60"/>
      <c r="ACY2375" s="60">
        <v>1.0067416872059001</v>
      </c>
      <c r="ACZ2375" s="60"/>
      <c r="ADA2375" s="60"/>
      <c r="ADB2375" s="60"/>
      <c r="ADC2375" s="60"/>
      <c r="ADD2375" s="60"/>
      <c r="ADE2375" s="60"/>
    </row>
    <row r="2376" spans="760:785" x14ac:dyDescent="0.25">
      <c r="ACF2376" s="60"/>
      <c r="ACG2376" s="60"/>
      <c r="ACH2376" s="60"/>
      <c r="ACI2376" s="60"/>
      <c r="ACJ2376" s="60"/>
      <c r="ACK2376" s="60"/>
      <c r="ACL2376" s="60"/>
      <c r="ACM2376" s="60"/>
      <c r="ACN2376" s="60"/>
      <c r="ACO2376" s="60"/>
      <c r="ACP2376" s="60"/>
      <c r="ACQ2376" s="60"/>
      <c r="ACR2376" s="60"/>
      <c r="ACS2376" s="60"/>
      <c r="ACT2376" s="60"/>
      <c r="ACU2376" s="60"/>
      <c r="ACV2376" s="60"/>
      <c r="ACW2376" s="60"/>
      <c r="ACX2376" s="60"/>
      <c r="ACY2376" s="60">
        <v>1.0067404806129401</v>
      </c>
      <c r="ACZ2376" s="60"/>
      <c r="ADA2376" s="60"/>
      <c r="ADB2376" s="60"/>
      <c r="ADC2376" s="60"/>
      <c r="ADD2376" s="60"/>
      <c r="ADE2376" s="60"/>
    </row>
    <row r="2377" spans="760:785" x14ac:dyDescent="0.25">
      <c r="ACF2377" s="60"/>
      <c r="ACG2377" s="60"/>
      <c r="ACH2377" s="60"/>
      <c r="ACI2377" s="60"/>
      <c r="ACJ2377" s="60"/>
      <c r="ACK2377" s="60"/>
      <c r="ACL2377" s="60"/>
      <c r="ACM2377" s="60"/>
      <c r="ACN2377" s="60"/>
      <c r="ACO2377" s="60"/>
      <c r="ACP2377" s="60"/>
      <c r="ACQ2377" s="60"/>
      <c r="ACR2377" s="60"/>
      <c r="ACS2377" s="60"/>
      <c r="ACT2377" s="60"/>
      <c r="ACU2377" s="60"/>
      <c r="ACV2377" s="60"/>
      <c r="ACW2377" s="60"/>
      <c r="ACX2377" s="60"/>
      <c r="ACY2377" s="60">
        <v>1.0067384557160399</v>
      </c>
      <c r="ACZ2377" s="60"/>
      <c r="ADA2377" s="60"/>
      <c r="ADB2377" s="60"/>
      <c r="ADC2377" s="60"/>
      <c r="ADD2377" s="60"/>
      <c r="ADE2377" s="60"/>
    </row>
    <row r="2378" spans="760:785" x14ac:dyDescent="0.25">
      <c r="ACF2378" s="60"/>
      <c r="ACG2378" s="60"/>
      <c r="ACH2378" s="60"/>
      <c r="ACI2378" s="60"/>
      <c r="ACJ2378" s="60"/>
      <c r="ACK2378" s="60"/>
      <c r="ACL2378" s="60"/>
      <c r="ACM2378" s="60"/>
      <c r="ACN2378" s="60"/>
      <c r="ACO2378" s="60"/>
      <c r="ACP2378" s="60"/>
      <c r="ACQ2378" s="60"/>
      <c r="ACR2378" s="60"/>
      <c r="ACS2378" s="60"/>
      <c r="ACT2378" s="60"/>
      <c r="ACU2378" s="60"/>
      <c r="ACV2378" s="60"/>
      <c r="ACW2378" s="60"/>
      <c r="ACX2378" s="60"/>
      <c r="ACY2378" s="60">
        <v>1.0067367520319299</v>
      </c>
      <c r="ACZ2378" s="60"/>
      <c r="ADA2378" s="60"/>
      <c r="ADB2378" s="60"/>
      <c r="ADC2378" s="60"/>
      <c r="ADD2378" s="60"/>
      <c r="ADE2378" s="60"/>
    </row>
    <row r="2379" spans="760:785" x14ac:dyDescent="0.25">
      <c r="ACF2379" s="60"/>
      <c r="ACG2379" s="60"/>
      <c r="ACH2379" s="60"/>
      <c r="ACI2379" s="60"/>
      <c r="ACJ2379" s="60"/>
      <c r="ACK2379" s="60"/>
      <c r="ACL2379" s="60"/>
      <c r="ACM2379" s="60"/>
      <c r="ACN2379" s="60"/>
      <c r="ACO2379" s="60"/>
      <c r="ACP2379" s="60"/>
      <c r="ACQ2379" s="60"/>
      <c r="ACR2379" s="60"/>
      <c r="ACS2379" s="60"/>
      <c r="ACT2379" s="60"/>
      <c r="ACU2379" s="60"/>
      <c r="ACV2379" s="60"/>
      <c r="ACW2379" s="60"/>
      <c r="ACX2379" s="60"/>
      <c r="ACY2379" s="60">
        <v>1.00672874680494</v>
      </c>
      <c r="ACZ2379" s="60"/>
      <c r="ADA2379" s="60"/>
      <c r="ADB2379" s="60"/>
      <c r="ADC2379" s="60"/>
      <c r="ADD2379" s="60"/>
      <c r="ADE2379" s="60"/>
    </row>
    <row r="2380" spans="760:785" x14ac:dyDescent="0.25">
      <c r="ACF2380" s="60"/>
      <c r="ACG2380" s="60"/>
      <c r="ACH2380" s="60"/>
      <c r="ACI2380" s="60"/>
      <c r="ACJ2380" s="60"/>
      <c r="ACK2380" s="60"/>
      <c r="ACL2380" s="60"/>
      <c r="ACM2380" s="60"/>
      <c r="ACN2380" s="60"/>
      <c r="ACO2380" s="60"/>
      <c r="ACP2380" s="60"/>
      <c r="ACQ2380" s="60"/>
      <c r="ACR2380" s="60"/>
      <c r="ACS2380" s="60"/>
      <c r="ACT2380" s="60"/>
      <c r="ACU2380" s="60"/>
      <c r="ACV2380" s="60"/>
      <c r="ACW2380" s="60"/>
      <c r="ACX2380" s="60"/>
      <c r="ACY2380" s="60">
        <v>1.00672504089262</v>
      </c>
      <c r="ACZ2380" s="60"/>
      <c r="ADA2380" s="60"/>
      <c r="ADB2380" s="60"/>
      <c r="ADC2380" s="60"/>
      <c r="ADD2380" s="60"/>
      <c r="ADE2380" s="60"/>
    </row>
    <row r="2381" spans="760:785" x14ac:dyDescent="0.25">
      <c r="ACF2381" s="60"/>
      <c r="ACG2381" s="60"/>
      <c r="ACH2381" s="60"/>
      <c r="ACI2381" s="60"/>
      <c r="ACJ2381" s="60"/>
      <c r="ACK2381" s="60"/>
      <c r="ACL2381" s="60"/>
      <c r="ACM2381" s="60"/>
      <c r="ACN2381" s="60"/>
      <c r="ACO2381" s="60"/>
      <c r="ACP2381" s="60"/>
      <c r="ACQ2381" s="60"/>
      <c r="ACR2381" s="60"/>
      <c r="ACS2381" s="60"/>
      <c r="ACT2381" s="60"/>
      <c r="ACU2381" s="60"/>
      <c r="ACV2381" s="60"/>
      <c r="ACW2381" s="60"/>
      <c r="ACX2381" s="60"/>
      <c r="ACY2381" s="60">
        <v>1.0067244583866199</v>
      </c>
      <c r="ACZ2381" s="60"/>
      <c r="ADA2381" s="60"/>
      <c r="ADB2381" s="60"/>
      <c r="ADC2381" s="60"/>
      <c r="ADD2381" s="60"/>
      <c r="ADE2381" s="60"/>
    </row>
    <row r="2382" spans="760:785" x14ac:dyDescent="0.25">
      <c r="ACF2382" s="60"/>
      <c r="ACG2382" s="60"/>
      <c r="ACH2382" s="60"/>
      <c r="ACI2382" s="60"/>
      <c r="ACJ2382" s="60"/>
      <c r="ACK2382" s="60"/>
      <c r="ACL2382" s="60"/>
      <c r="ACM2382" s="60"/>
      <c r="ACN2382" s="60"/>
      <c r="ACO2382" s="60"/>
      <c r="ACP2382" s="60"/>
      <c r="ACQ2382" s="60"/>
      <c r="ACR2382" s="60"/>
      <c r="ACS2382" s="60"/>
      <c r="ACT2382" s="60"/>
      <c r="ACU2382" s="60"/>
      <c r="ACV2382" s="60"/>
      <c r="ACW2382" s="60"/>
      <c r="ACX2382" s="60"/>
      <c r="ACY2382" s="60">
        <v>1.0067179406900799</v>
      </c>
      <c r="ACZ2382" s="60"/>
      <c r="ADA2382" s="60"/>
      <c r="ADB2382" s="60"/>
      <c r="ADC2382" s="60"/>
      <c r="ADD2382" s="60"/>
      <c r="ADE2382" s="60"/>
    </row>
    <row r="2383" spans="760:785" x14ac:dyDescent="0.25">
      <c r="ACF2383" s="60"/>
      <c r="ACG2383" s="60"/>
      <c r="ACH2383" s="60"/>
      <c r="ACI2383" s="60"/>
      <c r="ACJ2383" s="60"/>
      <c r="ACK2383" s="60"/>
      <c r="ACL2383" s="60"/>
      <c r="ACM2383" s="60"/>
      <c r="ACN2383" s="60"/>
      <c r="ACO2383" s="60"/>
      <c r="ACP2383" s="60"/>
      <c r="ACQ2383" s="60"/>
      <c r="ACR2383" s="60"/>
      <c r="ACS2383" s="60"/>
      <c r="ACT2383" s="60"/>
      <c r="ACU2383" s="60"/>
      <c r="ACV2383" s="60"/>
      <c r="ACW2383" s="60"/>
      <c r="ACX2383" s="60"/>
      <c r="ACY2383" s="60">
        <v>1.00671764555468</v>
      </c>
      <c r="ACZ2383" s="60"/>
      <c r="ADA2383" s="60"/>
      <c r="ADB2383" s="60"/>
      <c r="ADC2383" s="60"/>
      <c r="ADD2383" s="60"/>
      <c r="ADE2383" s="60"/>
    </row>
    <row r="2384" spans="760:785" x14ac:dyDescent="0.25">
      <c r="ACF2384" s="60"/>
      <c r="ACG2384" s="60"/>
      <c r="ACH2384" s="60"/>
      <c r="ACI2384" s="60"/>
      <c r="ACJ2384" s="60"/>
      <c r="ACK2384" s="60"/>
      <c r="ACL2384" s="60"/>
      <c r="ACM2384" s="60"/>
      <c r="ACN2384" s="60"/>
      <c r="ACO2384" s="60"/>
      <c r="ACP2384" s="60"/>
      <c r="ACQ2384" s="60"/>
      <c r="ACR2384" s="60"/>
      <c r="ACS2384" s="60"/>
      <c r="ACT2384" s="60"/>
      <c r="ACU2384" s="60"/>
      <c r="ACV2384" s="60"/>
      <c r="ACW2384" s="60"/>
      <c r="ACX2384" s="60"/>
      <c r="ACY2384" s="60">
        <v>1.0067157452387201</v>
      </c>
      <c r="ACZ2384" s="60"/>
      <c r="ADA2384" s="60"/>
      <c r="ADB2384" s="60"/>
      <c r="ADC2384" s="60"/>
      <c r="ADD2384" s="60"/>
      <c r="ADE2384" s="60"/>
    </row>
    <row r="2385" spans="760:785" x14ac:dyDescent="0.25">
      <c r="ACF2385" s="60"/>
      <c r="ACG2385" s="60"/>
      <c r="ACH2385" s="60"/>
      <c r="ACI2385" s="60"/>
      <c r="ACJ2385" s="60"/>
      <c r="ACK2385" s="60"/>
      <c r="ACL2385" s="60"/>
      <c r="ACM2385" s="60"/>
      <c r="ACN2385" s="60"/>
      <c r="ACO2385" s="60"/>
      <c r="ACP2385" s="60"/>
      <c r="ACQ2385" s="60"/>
      <c r="ACR2385" s="60"/>
      <c r="ACS2385" s="60"/>
      <c r="ACT2385" s="60"/>
      <c r="ACU2385" s="60"/>
      <c r="ACV2385" s="60"/>
      <c r="ACW2385" s="60"/>
      <c r="ACX2385" s="60"/>
      <c r="ACY2385" s="60">
        <v>1.0067156013524701</v>
      </c>
      <c r="ACZ2385" s="60"/>
      <c r="ADA2385" s="60"/>
      <c r="ADB2385" s="60"/>
      <c r="ADC2385" s="60"/>
      <c r="ADD2385" s="60"/>
      <c r="ADE2385" s="60"/>
    </row>
    <row r="2386" spans="760:785" x14ac:dyDescent="0.25">
      <c r="ACF2386" s="60"/>
      <c r="ACG2386" s="60"/>
      <c r="ACH2386" s="60"/>
      <c r="ACI2386" s="60"/>
      <c r="ACJ2386" s="60"/>
      <c r="ACK2386" s="60"/>
      <c r="ACL2386" s="60"/>
      <c r="ACM2386" s="60"/>
      <c r="ACN2386" s="60"/>
      <c r="ACO2386" s="60"/>
      <c r="ACP2386" s="60"/>
      <c r="ACQ2386" s="60"/>
      <c r="ACR2386" s="60"/>
      <c r="ACS2386" s="60"/>
      <c r="ACT2386" s="60"/>
      <c r="ACU2386" s="60"/>
      <c r="ACV2386" s="60"/>
      <c r="ACW2386" s="60"/>
      <c r="ACX2386" s="60"/>
      <c r="ACY2386" s="60">
        <v>1.0067143458726</v>
      </c>
      <c r="ACZ2386" s="60"/>
      <c r="ADA2386" s="60"/>
      <c r="ADB2386" s="60"/>
      <c r="ADC2386" s="60"/>
      <c r="ADD2386" s="60"/>
      <c r="ADE2386" s="60"/>
    </row>
    <row r="2387" spans="760:785" x14ac:dyDescent="0.25">
      <c r="ACF2387" s="60"/>
      <c r="ACG2387" s="60"/>
      <c r="ACH2387" s="60"/>
      <c r="ACI2387" s="60"/>
      <c r="ACJ2387" s="60"/>
      <c r="ACK2387" s="60"/>
      <c r="ACL2387" s="60"/>
      <c r="ACM2387" s="60"/>
      <c r="ACN2387" s="60"/>
      <c r="ACO2387" s="60"/>
      <c r="ACP2387" s="60"/>
      <c r="ACQ2387" s="60"/>
      <c r="ACR2387" s="60"/>
      <c r="ACS2387" s="60"/>
      <c r="ACT2387" s="60"/>
      <c r="ACU2387" s="60"/>
      <c r="ACV2387" s="60"/>
      <c r="ACW2387" s="60"/>
      <c r="ACX2387" s="60"/>
      <c r="ACY2387" s="60">
        <v>1.00671383573977</v>
      </c>
      <c r="ACZ2387" s="60"/>
      <c r="ADA2387" s="60"/>
      <c r="ADB2387" s="60"/>
      <c r="ADC2387" s="60"/>
      <c r="ADD2387" s="60"/>
      <c r="ADE2387" s="60"/>
    </row>
    <row r="2388" spans="760:785" x14ac:dyDescent="0.25">
      <c r="ACF2388" s="60"/>
      <c r="ACG2388" s="60"/>
      <c r="ACH2388" s="60"/>
      <c r="ACI2388" s="60"/>
      <c r="ACJ2388" s="60"/>
      <c r="ACK2388" s="60"/>
      <c r="ACL2388" s="60"/>
      <c r="ACM2388" s="60"/>
      <c r="ACN2388" s="60"/>
      <c r="ACO2388" s="60"/>
      <c r="ACP2388" s="60"/>
      <c r="ACQ2388" s="60"/>
      <c r="ACR2388" s="60"/>
      <c r="ACS2388" s="60"/>
      <c r="ACT2388" s="60"/>
      <c r="ACU2388" s="60"/>
      <c r="ACV2388" s="60"/>
      <c r="ACW2388" s="60"/>
      <c r="ACX2388" s="60"/>
      <c r="ACY2388" s="60">
        <v>1.0067128591122401</v>
      </c>
      <c r="ACZ2388" s="60"/>
      <c r="ADA2388" s="60"/>
      <c r="ADB2388" s="60"/>
      <c r="ADC2388" s="60"/>
      <c r="ADD2388" s="60"/>
      <c r="ADE2388" s="60"/>
    </row>
    <row r="2389" spans="760:785" x14ac:dyDescent="0.25">
      <c r="ACF2389" s="60"/>
      <c r="ACG2389" s="60"/>
      <c r="ACH2389" s="60"/>
      <c r="ACI2389" s="60"/>
      <c r="ACJ2389" s="60"/>
      <c r="ACK2389" s="60"/>
      <c r="ACL2389" s="60"/>
      <c r="ACM2389" s="60"/>
      <c r="ACN2389" s="60"/>
      <c r="ACO2389" s="60"/>
      <c r="ACP2389" s="60"/>
      <c r="ACQ2389" s="60"/>
      <c r="ACR2389" s="60"/>
      <c r="ACS2389" s="60"/>
      <c r="ACT2389" s="60"/>
      <c r="ACU2389" s="60"/>
      <c r="ACV2389" s="60"/>
      <c r="ACW2389" s="60"/>
      <c r="ACX2389" s="60"/>
      <c r="ACY2389" s="60">
        <v>1.00671266889204</v>
      </c>
      <c r="ACZ2389" s="60"/>
      <c r="ADA2389" s="60"/>
      <c r="ADB2389" s="60"/>
      <c r="ADC2389" s="60"/>
      <c r="ADD2389" s="60"/>
      <c r="ADE2389" s="60"/>
    </row>
    <row r="2390" spans="760:785" x14ac:dyDescent="0.25">
      <c r="ACF2390" s="60"/>
      <c r="ACG2390" s="60"/>
      <c r="ACH2390" s="60"/>
      <c r="ACI2390" s="60"/>
      <c r="ACJ2390" s="60"/>
      <c r="ACK2390" s="60"/>
      <c r="ACL2390" s="60"/>
      <c r="ACM2390" s="60"/>
      <c r="ACN2390" s="60"/>
      <c r="ACO2390" s="60"/>
      <c r="ACP2390" s="60"/>
      <c r="ACQ2390" s="60"/>
      <c r="ACR2390" s="60"/>
      <c r="ACS2390" s="60"/>
      <c r="ACT2390" s="60"/>
      <c r="ACU2390" s="60"/>
      <c r="ACV2390" s="60"/>
      <c r="ACW2390" s="60"/>
      <c r="ACX2390" s="60"/>
      <c r="ACY2390" s="60">
        <v>1.0067124537987999</v>
      </c>
      <c r="ACZ2390" s="60"/>
      <c r="ADA2390" s="60"/>
      <c r="ADB2390" s="60"/>
      <c r="ADC2390" s="60"/>
      <c r="ADD2390" s="60"/>
      <c r="ADE2390" s="60"/>
    </row>
    <row r="2391" spans="760:785" x14ac:dyDescent="0.25">
      <c r="ACF2391" s="60"/>
      <c r="ACG2391" s="60"/>
      <c r="ACH2391" s="60"/>
      <c r="ACI2391" s="60"/>
      <c r="ACJ2391" s="60"/>
      <c r="ACK2391" s="60"/>
      <c r="ACL2391" s="60"/>
      <c r="ACM2391" s="60"/>
      <c r="ACN2391" s="60"/>
      <c r="ACO2391" s="60"/>
      <c r="ACP2391" s="60"/>
      <c r="ACQ2391" s="60"/>
      <c r="ACR2391" s="60"/>
      <c r="ACS2391" s="60"/>
      <c r="ACT2391" s="60"/>
      <c r="ACU2391" s="60"/>
      <c r="ACV2391" s="60"/>
      <c r="ACW2391" s="60"/>
      <c r="ACX2391" s="60"/>
      <c r="ACY2391" s="60">
        <v>1.00670256882002</v>
      </c>
      <c r="ACZ2391" s="60"/>
      <c r="ADA2391" s="60"/>
      <c r="ADB2391" s="60"/>
      <c r="ADC2391" s="60"/>
      <c r="ADD2391" s="60"/>
      <c r="ADE2391" s="60"/>
    </row>
    <row r="2392" spans="760:785" x14ac:dyDescent="0.25">
      <c r="ACF2392" s="60"/>
      <c r="ACG2392" s="60"/>
      <c r="ACH2392" s="60"/>
      <c r="ACI2392" s="60"/>
      <c r="ACJ2392" s="60"/>
      <c r="ACK2392" s="60"/>
      <c r="ACL2392" s="60"/>
      <c r="ACM2392" s="60"/>
      <c r="ACN2392" s="60"/>
      <c r="ACO2392" s="60"/>
      <c r="ACP2392" s="60"/>
      <c r="ACQ2392" s="60"/>
      <c r="ACR2392" s="60"/>
      <c r="ACS2392" s="60"/>
      <c r="ACT2392" s="60"/>
      <c r="ACU2392" s="60"/>
      <c r="ACV2392" s="60"/>
      <c r="ACW2392" s="60"/>
      <c r="ACX2392" s="60"/>
      <c r="ACY2392" s="60">
        <v>1.0066962962607799</v>
      </c>
      <c r="ACZ2392" s="60"/>
      <c r="ADA2392" s="60"/>
      <c r="ADB2392" s="60"/>
      <c r="ADC2392" s="60"/>
      <c r="ADD2392" s="60"/>
      <c r="ADE2392" s="60"/>
    </row>
    <row r="2393" spans="760:785" x14ac:dyDescent="0.25">
      <c r="ACF2393" s="60"/>
      <c r="ACG2393" s="60"/>
      <c r="ACH2393" s="60"/>
      <c r="ACI2393" s="60"/>
      <c r="ACJ2393" s="60"/>
      <c r="ACK2393" s="60"/>
      <c r="ACL2393" s="60"/>
      <c r="ACM2393" s="60"/>
      <c r="ACN2393" s="60"/>
      <c r="ACO2393" s="60"/>
      <c r="ACP2393" s="60"/>
      <c r="ACQ2393" s="60"/>
      <c r="ACR2393" s="60"/>
      <c r="ACS2393" s="60"/>
      <c r="ACT2393" s="60"/>
      <c r="ACU2393" s="60"/>
      <c r="ACV2393" s="60"/>
      <c r="ACW2393" s="60"/>
      <c r="ACX2393" s="60"/>
      <c r="ACY2393" s="60">
        <v>1.0066933596969501</v>
      </c>
      <c r="ACZ2393" s="60"/>
      <c r="ADA2393" s="60"/>
      <c r="ADB2393" s="60"/>
      <c r="ADC2393" s="60"/>
      <c r="ADD2393" s="60"/>
      <c r="ADE2393" s="60"/>
    </row>
    <row r="2394" spans="760:785" x14ac:dyDescent="0.25">
      <c r="ACF2394" s="60"/>
      <c r="ACG2394" s="60"/>
      <c r="ACH2394" s="60"/>
      <c r="ACI2394" s="60"/>
      <c r="ACJ2394" s="60"/>
      <c r="ACK2394" s="60"/>
      <c r="ACL2394" s="60"/>
      <c r="ACM2394" s="60"/>
      <c r="ACN2394" s="60"/>
      <c r="ACO2394" s="60"/>
      <c r="ACP2394" s="60"/>
      <c r="ACQ2394" s="60"/>
      <c r="ACR2394" s="60"/>
      <c r="ACS2394" s="60"/>
      <c r="ACT2394" s="60"/>
      <c r="ACU2394" s="60"/>
      <c r="ACV2394" s="60"/>
      <c r="ACW2394" s="60"/>
      <c r="ACX2394" s="60"/>
      <c r="ACY2394" s="60">
        <v>1.00669219871408</v>
      </c>
      <c r="ACZ2394" s="60"/>
      <c r="ADA2394" s="60"/>
      <c r="ADB2394" s="60"/>
      <c r="ADC2394" s="60"/>
      <c r="ADD2394" s="60"/>
      <c r="ADE2394" s="60"/>
    </row>
    <row r="2395" spans="760:785" x14ac:dyDescent="0.25">
      <c r="ACF2395" s="60"/>
      <c r="ACG2395" s="60"/>
      <c r="ACH2395" s="60"/>
      <c r="ACI2395" s="60"/>
      <c r="ACJ2395" s="60"/>
      <c r="ACK2395" s="60"/>
      <c r="ACL2395" s="60"/>
      <c r="ACM2395" s="60"/>
      <c r="ACN2395" s="60"/>
      <c r="ACO2395" s="60"/>
      <c r="ACP2395" s="60"/>
      <c r="ACQ2395" s="60"/>
      <c r="ACR2395" s="60"/>
      <c r="ACS2395" s="60"/>
      <c r="ACT2395" s="60"/>
      <c r="ACU2395" s="60"/>
      <c r="ACV2395" s="60"/>
      <c r="ACW2395" s="60"/>
      <c r="ACX2395" s="60"/>
      <c r="ACY2395" s="60">
        <v>1.0066918520250301</v>
      </c>
      <c r="ACZ2395" s="60"/>
      <c r="ADA2395" s="60"/>
      <c r="ADB2395" s="60"/>
      <c r="ADC2395" s="60"/>
      <c r="ADD2395" s="60"/>
      <c r="ADE2395" s="60"/>
    </row>
    <row r="2396" spans="760:785" x14ac:dyDescent="0.25">
      <c r="ACF2396" s="60"/>
      <c r="ACG2396" s="60"/>
      <c r="ACH2396" s="60"/>
      <c r="ACI2396" s="60"/>
      <c r="ACJ2396" s="60"/>
      <c r="ACK2396" s="60"/>
      <c r="ACL2396" s="60"/>
      <c r="ACM2396" s="60"/>
      <c r="ACN2396" s="60"/>
      <c r="ACO2396" s="60"/>
      <c r="ACP2396" s="60"/>
      <c r="ACQ2396" s="60"/>
      <c r="ACR2396" s="60"/>
      <c r="ACS2396" s="60"/>
      <c r="ACT2396" s="60"/>
      <c r="ACU2396" s="60"/>
      <c r="ACV2396" s="60"/>
      <c r="ACW2396" s="60"/>
      <c r="ACX2396" s="60"/>
      <c r="ACY2396" s="60">
        <v>1.00669165757556</v>
      </c>
      <c r="ACZ2396" s="60"/>
      <c r="ADA2396" s="60"/>
      <c r="ADB2396" s="60"/>
      <c r="ADC2396" s="60"/>
      <c r="ADD2396" s="60"/>
      <c r="ADE2396" s="60"/>
    </row>
    <row r="2397" spans="760:785" x14ac:dyDescent="0.25">
      <c r="ACF2397" s="60"/>
      <c r="ACG2397" s="60"/>
      <c r="ACH2397" s="60"/>
      <c r="ACI2397" s="60"/>
      <c r="ACJ2397" s="60"/>
      <c r="ACK2397" s="60"/>
      <c r="ACL2397" s="60"/>
      <c r="ACM2397" s="60"/>
      <c r="ACN2397" s="60"/>
      <c r="ACO2397" s="60"/>
      <c r="ACP2397" s="60"/>
      <c r="ACQ2397" s="60"/>
      <c r="ACR2397" s="60"/>
      <c r="ACS2397" s="60"/>
      <c r="ACT2397" s="60"/>
      <c r="ACU2397" s="60"/>
      <c r="ACV2397" s="60"/>
      <c r="ACW2397" s="60"/>
      <c r="ACX2397" s="60"/>
      <c r="ACY2397" s="60">
        <v>1.00668928440379</v>
      </c>
      <c r="ACZ2397" s="60"/>
      <c r="ADA2397" s="60"/>
      <c r="ADB2397" s="60"/>
      <c r="ADC2397" s="60"/>
      <c r="ADD2397" s="60"/>
      <c r="ADE2397" s="60"/>
    </row>
    <row r="2398" spans="760:785" x14ac:dyDescent="0.25">
      <c r="ACF2398" s="60"/>
      <c r="ACG2398" s="60"/>
      <c r="ACH2398" s="60"/>
      <c r="ACI2398" s="60"/>
      <c r="ACJ2398" s="60"/>
      <c r="ACK2398" s="60"/>
      <c r="ACL2398" s="60"/>
      <c r="ACM2398" s="60"/>
      <c r="ACN2398" s="60"/>
      <c r="ACO2398" s="60"/>
      <c r="ACP2398" s="60"/>
      <c r="ACQ2398" s="60"/>
      <c r="ACR2398" s="60"/>
      <c r="ACS2398" s="60"/>
      <c r="ACT2398" s="60"/>
      <c r="ACU2398" s="60"/>
      <c r="ACV2398" s="60"/>
      <c r="ACW2398" s="60"/>
      <c r="ACX2398" s="60"/>
      <c r="ACY2398" s="60">
        <v>1.00668625125101</v>
      </c>
      <c r="ACZ2398" s="60"/>
      <c r="ADA2398" s="60"/>
      <c r="ADB2398" s="60"/>
      <c r="ADC2398" s="60"/>
      <c r="ADD2398" s="60"/>
      <c r="ADE2398" s="60"/>
    </row>
    <row r="2399" spans="760:785" x14ac:dyDescent="0.25">
      <c r="ACF2399" s="60"/>
      <c r="ACG2399" s="60"/>
      <c r="ACH2399" s="60"/>
      <c r="ACI2399" s="60"/>
      <c r="ACJ2399" s="60"/>
      <c r="ACK2399" s="60"/>
      <c r="ACL2399" s="60"/>
      <c r="ACM2399" s="60"/>
      <c r="ACN2399" s="60"/>
      <c r="ACO2399" s="60"/>
      <c r="ACP2399" s="60"/>
      <c r="ACQ2399" s="60"/>
      <c r="ACR2399" s="60"/>
      <c r="ACS2399" s="60"/>
      <c r="ACT2399" s="60"/>
      <c r="ACU2399" s="60"/>
      <c r="ACV2399" s="60"/>
      <c r="ACW2399" s="60"/>
      <c r="ACX2399" s="60"/>
      <c r="ACY2399" s="60">
        <v>1.00668346548267</v>
      </c>
      <c r="ACZ2399" s="60"/>
      <c r="ADA2399" s="60"/>
      <c r="ADB2399" s="60"/>
      <c r="ADC2399" s="60"/>
      <c r="ADD2399" s="60"/>
      <c r="ADE2399" s="60"/>
    </row>
    <row r="2400" spans="760:785" x14ac:dyDescent="0.25">
      <c r="ACF2400" s="60"/>
      <c r="ACG2400" s="60"/>
      <c r="ACH2400" s="60"/>
      <c r="ACI2400" s="60"/>
      <c r="ACJ2400" s="60"/>
      <c r="ACK2400" s="60"/>
      <c r="ACL2400" s="60"/>
      <c r="ACM2400" s="60"/>
      <c r="ACN2400" s="60"/>
      <c r="ACO2400" s="60"/>
      <c r="ACP2400" s="60"/>
      <c r="ACQ2400" s="60"/>
      <c r="ACR2400" s="60"/>
      <c r="ACS2400" s="60"/>
      <c r="ACT2400" s="60"/>
      <c r="ACU2400" s="60"/>
      <c r="ACV2400" s="60"/>
      <c r="ACW2400" s="60"/>
      <c r="ACX2400" s="60"/>
      <c r="ACY2400" s="60">
        <v>1.0066831500412501</v>
      </c>
      <c r="ACZ2400" s="60"/>
      <c r="ADA2400" s="60"/>
      <c r="ADB2400" s="60"/>
      <c r="ADC2400" s="60"/>
      <c r="ADD2400" s="60"/>
      <c r="ADE2400" s="60"/>
    </row>
    <row r="2401" spans="760:785" x14ac:dyDescent="0.25">
      <c r="ACF2401" s="60"/>
      <c r="ACG2401" s="60"/>
      <c r="ACH2401" s="60"/>
      <c r="ACI2401" s="60"/>
      <c r="ACJ2401" s="60"/>
      <c r="ACK2401" s="60"/>
      <c r="ACL2401" s="60"/>
      <c r="ACM2401" s="60"/>
      <c r="ACN2401" s="60"/>
      <c r="ACO2401" s="60"/>
      <c r="ACP2401" s="60"/>
      <c r="ACQ2401" s="60"/>
      <c r="ACR2401" s="60"/>
      <c r="ACS2401" s="60"/>
      <c r="ACT2401" s="60"/>
      <c r="ACU2401" s="60"/>
      <c r="ACV2401" s="60"/>
      <c r="ACW2401" s="60"/>
      <c r="ACX2401" s="60"/>
      <c r="ACY2401" s="60">
        <v>1.00668053245594</v>
      </c>
      <c r="ACZ2401" s="60"/>
      <c r="ADA2401" s="60"/>
      <c r="ADB2401" s="60"/>
      <c r="ADC2401" s="60"/>
      <c r="ADD2401" s="60"/>
      <c r="ADE2401" s="60"/>
    </row>
    <row r="2402" spans="760:785" x14ac:dyDescent="0.25">
      <c r="ACF2402" s="60"/>
      <c r="ACG2402" s="60"/>
      <c r="ACH2402" s="60"/>
      <c r="ACI2402" s="60"/>
      <c r="ACJ2402" s="60"/>
      <c r="ACK2402" s="60"/>
      <c r="ACL2402" s="60"/>
      <c r="ACM2402" s="60"/>
      <c r="ACN2402" s="60"/>
      <c r="ACO2402" s="60"/>
      <c r="ACP2402" s="60"/>
      <c r="ACQ2402" s="60"/>
      <c r="ACR2402" s="60"/>
      <c r="ACS2402" s="60"/>
      <c r="ACT2402" s="60"/>
      <c r="ACU2402" s="60"/>
      <c r="ACV2402" s="60"/>
      <c r="ACW2402" s="60"/>
      <c r="ACX2402" s="60"/>
      <c r="ACY2402" s="60">
        <v>1.00667980733004</v>
      </c>
      <c r="ACZ2402" s="60"/>
      <c r="ADA2402" s="60"/>
      <c r="ADB2402" s="60"/>
      <c r="ADC2402" s="60"/>
      <c r="ADD2402" s="60"/>
      <c r="ADE2402" s="60"/>
    </row>
    <row r="2403" spans="760:785" x14ac:dyDescent="0.25">
      <c r="ACF2403" s="60"/>
      <c r="ACG2403" s="60"/>
      <c r="ACH2403" s="60"/>
      <c r="ACI2403" s="60"/>
      <c r="ACJ2403" s="60"/>
      <c r="ACK2403" s="60"/>
      <c r="ACL2403" s="60"/>
      <c r="ACM2403" s="60"/>
      <c r="ACN2403" s="60"/>
      <c r="ACO2403" s="60"/>
      <c r="ACP2403" s="60"/>
      <c r="ACQ2403" s="60"/>
      <c r="ACR2403" s="60"/>
      <c r="ACS2403" s="60"/>
      <c r="ACT2403" s="60"/>
      <c r="ACU2403" s="60"/>
      <c r="ACV2403" s="60"/>
      <c r="ACW2403" s="60"/>
      <c r="ACX2403" s="60"/>
      <c r="ACY2403" s="60">
        <v>1.00667704853901</v>
      </c>
      <c r="ACZ2403" s="60"/>
      <c r="ADA2403" s="60"/>
      <c r="ADB2403" s="60"/>
      <c r="ADC2403" s="60"/>
      <c r="ADD2403" s="60"/>
      <c r="ADE2403" s="60"/>
    </row>
    <row r="2404" spans="760:785" x14ac:dyDescent="0.25">
      <c r="ACF2404" s="60"/>
      <c r="ACG2404" s="60"/>
      <c r="ACH2404" s="60"/>
      <c r="ACI2404" s="60"/>
      <c r="ACJ2404" s="60"/>
      <c r="ACK2404" s="60"/>
      <c r="ACL2404" s="60"/>
      <c r="ACM2404" s="60"/>
      <c r="ACN2404" s="60"/>
      <c r="ACO2404" s="60"/>
      <c r="ACP2404" s="60"/>
      <c r="ACQ2404" s="60"/>
      <c r="ACR2404" s="60"/>
      <c r="ACS2404" s="60"/>
      <c r="ACT2404" s="60"/>
      <c r="ACU2404" s="60"/>
      <c r="ACV2404" s="60"/>
      <c r="ACW2404" s="60"/>
      <c r="ACX2404" s="60"/>
      <c r="ACY2404" s="60">
        <v>1.0066752316252201</v>
      </c>
      <c r="ACZ2404" s="60"/>
      <c r="ADA2404" s="60"/>
      <c r="ADB2404" s="60"/>
      <c r="ADC2404" s="60"/>
      <c r="ADD2404" s="60"/>
      <c r="ADE2404" s="60"/>
    </row>
    <row r="2405" spans="760:785" x14ac:dyDescent="0.25">
      <c r="ACF2405" s="60"/>
      <c r="ACG2405" s="60"/>
      <c r="ACH2405" s="60"/>
      <c r="ACI2405" s="60"/>
      <c r="ACJ2405" s="60"/>
      <c r="ACK2405" s="60"/>
      <c r="ACL2405" s="60"/>
      <c r="ACM2405" s="60"/>
      <c r="ACN2405" s="60"/>
      <c r="ACO2405" s="60"/>
      <c r="ACP2405" s="60"/>
      <c r="ACQ2405" s="60"/>
      <c r="ACR2405" s="60"/>
      <c r="ACS2405" s="60"/>
      <c r="ACT2405" s="60"/>
      <c r="ACU2405" s="60"/>
      <c r="ACV2405" s="60"/>
      <c r="ACW2405" s="60"/>
      <c r="ACX2405" s="60"/>
      <c r="ACY2405" s="60">
        <v>1.0066735561196101</v>
      </c>
      <c r="ACZ2405" s="60"/>
      <c r="ADA2405" s="60"/>
      <c r="ADB2405" s="60"/>
      <c r="ADC2405" s="60"/>
      <c r="ADD2405" s="60"/>
      <c r="ADE2405" s="60"/>
    </row>
    <row r="2406" spans="760:785" x14ac:dyDescent="0.25">
      <c r="ACF2406" s="60"/>
      <c r="ACG2406" s="60"/>
      <c r="ACH2406" s="60"/>
      <c r="ACI2406" s="60"/>
      <c r="ACJ2406" s="60"/>
      <c r="ACK2406" s="60"/>
      <c r="ACL2406" s="60"/>
      <c r="ACM2406" s="60"/>
      <c r="ACN2406" s="60"/>
      <c r="ACO2406" s="60"/>
      <c r="ACP2406" s="60"/>
      <c r="ACQ2406" s="60"/>
      <c r="ACR2406" s="60"/>
      <c r="ACS2406" s="60"/>
      <c r="ACT2406" s="60"/>
      <c r="ACU2406" s="60"/>
      <c r="ACV2406" s="60"/>
      <c r="ACW2406" s="60"/>
      <c r="ACX2406" s="60"/>
      <c r="ACY2406" s="60">
        <v>1.0066724860140299</v>
      </c>
      <c r="ACZ2406" s="60"/>
      <c r="ADA2406" s="60"/>
      <c r="ADB2406" s="60"/>
      <c r="ADC2406" s="60"/>
      <c r="ADD2406" s="60"/>
      <c r="ADE2406" s="60"/>
    </row>
    <row r="2407" spans="760:785" x14ac:dyDescent="0.25">
      <c r="ACF2407" s="60"/>
      <c r="ACG2407" s="60"/>
      <c r="ACH2407" s="60"/>
      <c r="ACI2407" s="60"/>
      <c r="ACJ2407" s="60"/>
      <c r="ACK2407" s="60"/>
      <c r="ACL2407" s="60"/>
      <c r="ACM2407" s="60"/>
      <c r="ACN2407" s="60"/>
      <c r="ACO2407" s="60"/>
      <c r="ACP2407" s="60"/>
      <c r="ACQ2407" s="60"/>
      <c r="ACR2407" s="60"/>
      <c r="ACS2407" s="60"/>
      <c r="ACT2407" s="60"/>
      <c r="ACU2407" s="60"/>
      <c r="ACV2407" s="60"/>
      <c r="ACW2407" s="60"/>
      <c r="ACX2407" s="60"/>
      <c r="ACY2407" s="60">
        <v>1.00667154817988</v>
      </c>
      <c r="ACZ2407" s="60"/>
      <c r="ADA2407" s="60"/>
      <c r="ADB2407" s="60"/>
      <c r="ADC2407" s="60"/>
      <c r="ADD2407" s="60"/>
      <c r="ADE2407" s="60"/>
    </row>
    <row r="2408" spans="760:785" x14ac:dyDescent="0.25">
      <c r="ACF2408" s="60"/>
      <c r="ACG2408" s="60"/>
      <c r="ACH2408" s="60"/>
      <c r="ACI2408" s="60"/>
      <c r="ACJ2408" s="60"/>
      <c r="ACK2408" s="60"/>
      <c r="ACL2408" s="60"/>
      <c r="ACM2408" s="60"/>
      <c r="ACN2408" s="60"/>
      <c r="ACO2408" s="60"/>
      <c r="ACP2408" s="60"/>
      <c r="ACQ2408" s="60"/>
      <c r="ACR2408" s="60"/>
      <c r="ACS2408" s="60"/>
      <c r="ACT2408" s="60"/>
      <c r="ACU2408" s="60"/>
      <c r="ACV2408" s="60"/>
      <c r="ACW2408" s="60"/>
      <c r="ACX2408" s="60"/>
      <c r="ACY2408" s="60">
        <v>1.0066694229523301</v>
      </c>
      <c r="ACZ2408" s="60"/>
      <c r="ADA2408" s="60"/>
      <c r="ADB2408" s="60"/>
      <c r="ADC2408" s="60"/>
      <c r="ADD2408" s="60"/>
      <c r="ADE2408" s="60"/>
    </row>
    <row r="2409" spans="760:785" x14ac:dyDescent="0.25">
      <c r="ACF2409" s="60"/>
      <c r="ACG2409" s="60"/>
      <c r="ACH2409" s="60"/>
      <c r="ACI2409" s="60"/>
      <c r="ACJ2409" s="60"/>
      <c r="ACK2409" s="60"/>
      <c r="ACL2409" s="60"/>
      <c r="ACM2409" s="60"/>
      <c r="ACN2409" s="60"/>
      <c r="ACO2409" s="60"/>
      <c r="ACP2409" s="60"/>
      <c r="ACQ2409" s="60"/>
      <c r="ACR2409" s="60"/>
      <c r="ACS2409" s="60"/>
      <c r="ACT2409" s="60"/>
      <c r="ACU2409" s="60"/>
      <c r="ACV2409" s="60"/>
      <c r="ACW2409" s="60"/>
      <c r="ACX2409" s="60"/>
      <c r="ACY2409" s="60">
        <v>1.0066664237012699</v>
      </c>
      <c r="ACZ2409" s="60"/>
      <c r="ADA2409" s="60"/>
      <c r="ADB2409" s="60"/>
      <c r="ADC2409" s="60"/>
      <c r="ADD2409" s="60"/>
      <c r="ADE2409" s="60"/>
    </row>
    <row r="2410" spans="760:785" x14ac:dyDescent="0.25">
      <c r="ACF2410" s="60"/>
      <c r="ACG2410" s="60"/>
      <c r="ACH2410" s="60"/>
      <c r="ACI2410" s="60"/>
      <c r="ACJ2410" s="60"/>
      <c r="ACK2410" s="60"/>
      <c r="ACL2410" s="60"/>
      <c r="ACM2410" s="60"/>
      <c r="ACN2410" s="60"/>
      <c r="ACO2410" s="60"/>
      <c r="ACP2410" s="60"/>
      <c r="ACQ2410" s="60"/>
      <c r="ACR2410" s="60"/>
      <c r="ACS2410" s="60"/>
      <c r="ACT2410" s="60"/>
      <c r="ACU2410" s="60"/>
      <c r="ACV2410" s="60"/>
      <c r="ACW2410" s="60"/>
      <c r="ACX2410" s="60"/>
      <c r="ACY2410" s="60">
        <v>1.00666621834208</v>
      </c>
      <c r="ACZ2410" s="60"/>
      <c r="ADA2410" s="60"/>
      <c r="ADB2410" s="60"/>
      <c r="ADC2410" s="60"/>
      <c r="ADD2410" s="60"/>
      <c r="ADE2410" s="60"/>
    </row>
    <row r="2411" spans="760:785" x14ac:dyDescent="0.25">
      <c r="ACF2411" s="60"/>
      <c r="ACG2411" s="60"/>
      <c r="ACH2411" s="60"/>
      <c r="ACI2411" s="60"/>
      <c r="ACJ2411" s="60"/>
      <c r="ACK2411" s="60"/>
      <c r="ACL2411" s="60"/>
      <c r="ACM2411" s="60"/>
      <c r="ACN2411" s="60"/>
      <c r="ACO2411" s="60"/>
      <c r="ACP2411" s="60"/>
      <c r="ACQ2411" s="60"/>
      <c r="ACR2411" s="60"/>
      <c r="ACS2411" s="60"/>
      <c r="ACT2411" s="60"/>
      <c r="ACU2411" s="60"/>
      <c r="ACV2411" s="60"/>
      <c r="ACW2411" s="60"/>
      <c r="ACX2411" s="60"/>
      <c r="ACY2411" s="60">
        <v>1.0066593074433701</v>
      </c>
      <c r="ACZ2411" s="60"/>
      <c r="ADA2411" s="60"/>
      <c r="ADB2411" s="60"/>
      <c r="ADC2411" s="60"/>
      <c r="ADD2411" s="60"/>
      <c r="ADE2411" s="60"/>
    </row>
    <row r="2412" spans="760:785" x14ac:dyDescent="0.25">
      <c r="ACF2412" s="60"/>
      <c r="ACG2412" s="60"/>
      <c r="ACH2412" s="60"/>
      <c r="ACI2412" s="60"/>
      <c r="ACJ2412" s="60"/>
      <c r="ACK2412" s="60"/>
      <c r="ACL2412" s="60"/>
      <c r="ACM2412" s="60"/>
      <c r="ACN2412" s="60"/>
      <c r="ACO2412" s="60"/>
      <c r="ACP2412" s="60"/>
      <c r="ACQ2412" s="60"/>
      <c r="ACR2412" s="60"/>
      <c r="ACS2412" s="60"/>
      <c r="ACT2412" s="60"/>
      <c r="ACU2412" s="60"/>
      <c r="ACV2412" s="60"/>
      <c r="ACW2412" s="60"/>
      <c r="ACX2412" s="60"/>
      <c r="ACY2412" s="60">
        <v>1.0066557611090301</v>
      </c>
      <c r="ACZ2412" s="60"/>
      <c r="ADA2412" s="60"/>
      <c r="ADB2412" s="60"/>
      <c r="ADC2412" s="60"/>
      <c r="ADD2412" s="60"/>
      <c r="ADE2412" s="60"/>
    </row>
    <row r="2413" spans="760:785" x14ac:dyDescent="0.25">
      <c r="ACF2413" s="60"/>
      <c r="ACG2413" s="60"/>
      <c r="ACH2413" s="60"/>
      <c r="ACI2413" s="60"/>
      <c r="ACJ2413" s="60"/>
      <c r="ACK2413" s="60"/>
      <c r="ACL2413" s="60"/>
      <c r="ACM2413" s="60"/>
      <c r="ACN2413" s="60"/>
      <c r="ACO2413" s="60"/>
      <c r="ACP2413" s="60"/>
      <c r="ACQ2413" s="60"/>
      <c r="ACR2413" s="60"/>
      <c r="ACS2413" s="60"/>
      <c r="ACT2413" s="60"/>
      <c r="ACU2413" s="60"/>
      <c r="ACV2413" s="60"/>
      <c r="ACW2413" s="60"/>
      <c r="ACX2413" s="60"/>
      <c r="ACY2413" s="60">
        <v>1.0066533218248199</v>
      </c>
      <c r="ACZ2413" s="60"/>
      <c r="ADA2413" s="60"/>
      <c r="ADB2413" s="60"/>
      <c r="ADC2413" s="60"/>
      <c r="ADD2413" s="60"/>
      <c r="ADE2413" s="60"/>
    </row>
    <row r="2414" spans="760:785" x14ac:dyDescent="0.25">
      <c r="ACF2414" s="60"/>
      <c r="ACG2414" s="60"/>
      <c r="ACH2414" s="60"/>
      <c r="ACI2414" s="60"/>
      <c r="ACJ2414" s="60"/>
      <c r="ACK2414" s="60"/>
      <c r="ACL2414" s="60"/>
      <c r="ACM2414" s="60"/>
      <c r="ACN2414" s="60"/>
      <c r="ACO2414" s="60"/>
      <c r="ACP2414" s="60"/>
      <c r="ACQ2414" s="60"/>
      <c r="ACR2414" s="60"/>
      <c r="ACS2414" s="60"/>
      <c r="ACT2414" s="60"/>
      <c r="ACU2414" s="60"/>
      <c r="ACV2414" s="60"/>
      <c r="ACW2414" s="60"/>
      <c r="ACX2414" s="60"/>
      <c r="ACY2414" s="60">
        <v>1.00664799176024</v>
      </c>
      <c r="ACZ2414" s="60"/>
      <c r="ADA2414" s="60"/>
      <c r="ADB2414" s="60"/>
      <c r="ADC2414" s="60"/>
      <c r="ADD2414" s="60"/>
      <c r="ADE2414" s="60"/>
    </row>
    <row r="2415" spans="760:785" x14ac:dyDescent="0.25">
      <c r="ACF2415" s="60"/>
      <c r="ACG2415" s="60"/>
      <c r="ACH2415" s="60"/>
      <c r="ACI2415" s="60"/>
      <c r="ACJ2415" s="60"/>
      <c r="ACK2415" s="60"/>
      <c r="ACL2415" s="60"/>
      <c r="ACM2415" s="60"/>
      <c r="ACN2415" s="60"/>
      <c r="ACO2415" s="60"/>
      <c r="ACP2415" s="60"/>
      <c r="ACQ2415" s="60"/>
      <c r="ACR2415" s="60"/>
      <c r="ACS2415" s="60"/>
      <c r="ACT2415" s="60"/>
      <c r="ACU2415" s="60"/>
      <c r="ACV2415" s="60"/>
      <c r="ACW2415" s="60"/>
      <c r="ACX2415" s="60"/>
      <c r="ACY2415" s="60">
        <v>1.0066418523384999</v>
      </c>
      <c r="ACZ2415" s="60"/>
      <c r="ADA2415" s="60"/>
      <c r="ADB2415" s="60"/>
      <c r="ADC2415" s="60"/>
      <c r="ADD2415" s="60"/>
      <c r="ADE2415" s="60"/>
    </row>
    <row r="2416" spans="760:785" x14ac:dyDescent="0.25">
      <c r="ACF2416" s="60"/>
      <c r="ACG2416" s="60"/>
      <c r="ACH2416" s="60"/>
      <c r="ACI2416" s="60"/>
      <c r="ACJ2416" s="60"/>
      <c r="ACK2416" s="60"/>
      <c r="ACL2416" s="60"/>
      <c r="ACM2416" s="60"/>
      <c r="ACN2416" s="60"/>
      <c r="ACO2416" s="60"/>
      <c r="ACP2416" s="60"/>
      <c r="ACQ2416" s="60"/>
      <c r="ACR2416" s="60"/>
      <c r="ACS2416" s="60"/>
      <c r="ACT2416" s="60"/>
      <c r="ACU2416" s="60"/>
      <c r="ACV2416" s="60"/>
      <c r="ACW2416" s="60"/>
      <c r="ACX2416" s="60"/>
      <c r="ACY2416" s="60">
        <v>1.0066382158648099</v>
      </c>
      <c r="ACZ2416" s="60"/>
      <c r="ADA2416" s="60"/>
      <c r="ADB2416" s="60"/>
      <c r="ADC2416" s="60"/>
      <c r="ADD2416" s="60"/>
      <c r="ADE2416" s="60"/>
    </row>
    <row r="2417" spans="760:785" x14ac:dyDescent="0.25">
      <c r="ACF2417" s="60"/>
      <c r="ACG2417" s="60"/>
      <c r="ACH2417" s="60"/>
      <c r="ACI2417" s="60"/>
      <c r="ACJ2417" s="60"/>
      <c r="ACK2417" s="60"/>
      <c r="ACL2417" s="60"/>
      <c r="ACM2417" s="60"/>
      <c r="ACN2417" s="60"/>
      <c r="ACO2417" s="60"/>
      <c r="ACP2417" s="60"/>
      <c r="ACQ2417" s="60"/>
      <c r="ACR2417" s="60"/>
      <c r="ACS2417" s="60"/>
      <c r="ACT2417" s="60"/>
      <c r="ACU2417" s="60"/>
      <c r="ACV2417" s="60"/>
      <c r="ACW2417" s="60"/>
      <c r="ACX2417" s="60"/>
      <c r="ACY2417" s="60">
        <v>1.0066365670774799</v>
      </c>
      <c r="ACZ2417" s="60"/>
      <c r="ADA2417" s="60"/>
      <c r="ADB2417" s="60"/>
      <c r="ADC2417" s="60"/>
      <c r="ADD2417" s="60"/>
      <c r="ADE2417" s="60"/>
    </row>
    <row r="2418" spans="760:785" x14ac:dyDescent="0.25">
      <c r="ACF2418" s="60"/>
      <c r="ACG2418" s="60"/>
      <c r="ACH2418" s="60"/>
      <c r="ACI2418" s="60"/>
      <c r="ACJ2418" s="60"/>
      <c r="ACK2418" s="60"/>
      <c r="ACL2418" s="60"/>
      <c r="ACM2418" s="60"/>
      <c r="ACN2418" s="60"/>
      <c r="ACO2418" s="60"/>
      <c r="ACP2418" s="60"/>
      <c r="ACQ2418" s="60"/>
      <c r="ACR2418" s="60"/>
      <c r="ACS2418" s="60"/>
      <c r="ACT2418" s="60"/>
      <c r="ACU2418" s="60"/>
      <c r="ACV2418" s="60"/>
      <c r="ACW2418" s="60"/>
      <c r="ACX2418" s="60"/>
      <c r="ACY2418" s="60">
        <v>1.0066303247166699</v>
      </c>
      <c r="ACZ2418" s="60"/>
      <c r="ADA2418" s="60"/>
      <c r="ADB2418" s="60"/>
      <c r="ADC2418" s="60"/>
      <c r="ADD2418" s="60"/>
      <c r="ADE2418" s="60"/>
    </row>
    <row r="2419" spans="760:785" x14ac:dyDescent="0.25">
      <c r="ACF2419" s="60"/>
      <c r="ACG2419" s="60"/>
      <c r="ACH2419" s="60"/>
      <c r="ACI2419" s="60"/>
      <c r="ACJ2419" s="60"/>
      <c r="ACK2419" s="60"/>
      <c r="ACL2419" s="60"/>
      <c r="ACM2419" s="60"/>
      <c r="ACN2419" s="60"/>
      <c r="ACO2419" s="60"/>
      <c r="ACP2419" s="60"/>
      <c r="ACQ2419" s="60"/>
      <c r="ACR2419" s="60"/>
      <c r="ACS2419" s="60"/>
      <c r="ACT2419" s="60"/>
      <c r="ACU2419" s="60"/>
      <c r="ACV2419" s="60"/>
      <c r="ACW2419" s="60"/>
      <c r="ACX2419" s="60"/>
      <c r="ACY2419" s="60">
        <v>1.0066295525348801</v>
      </c>
      <c r="ACZ2419" s="60"/>
      <c r="ADA2419" s="60"/>
      <c r="ADB2419" s="60"/>
      <c r="ADC2419" s="60"/>
      <c r="ADD2419" s="60"/>
      <c r="ADE2419" s="60"/>
    </row>
    <row r="2420" spans="760:785" x14ac:dyDescent="0.25">
      <c r="ACF2420" s="60"/>
      <c r="ACG2420" s="60"/>
      <c r="ACH2420" s="60"/>
      <c r="ACI2420" s="60"/>
      <c r="ACJ2420" s="60"/>
      <c r="ACK2420" s="60"/>
      <c r="ACL2420" s="60"/>
      <c r="ACM2420" s="60"/>
      <c r="ACN2420" s="60"/>
      <c r="ACO2420" s="60"/>
      <c r="ACP2420" s="60"/>
      <c r="ACQ2420" s="60"/>
      <c r="ACR2420" s="60"/>
      <c r="ACS2420" s="60"/>
      <c r="ACT2420" s="60"/>
      <c r="ACU2420" s="60"/>
      <c r="ACV2420" s="60"/>
      <c r="ACW2420" s="60"/>
      <c r="ACX2420" s="60"/>
      <c r="ACY2420" s="60">
        <v>1.0066291834727299</v>
      </c>
      <c r="ACZ2420" s="60"/>
      <c r="ADA2420" s="60"/>
      <c r="ADB2420" s="60"/>
      <c r="ADC2420" s="60"/>
      <c r="ADD2420" s="60"/>
      <c r="ADE2420" s="60"/>
    </row>
    <row r="2421" spans="760:785" x14ac:dyDescent="0.25">
      <c r="ACF2421" s="60"/>
      <c r="ACG2421" s="60"/>
      <c r="ACH2421" s="60"/>
      <c r="ACI2421" s="60"/>
      <c r="ACJ2421" s="60"/>
      <c r="ACK2421" s="60"/>
      <c r="ACL2421" s="60"/>
      <c r="ACM2421" s="60"/>
      <c r="ACN2421" s="60"/>
      <c r="ACO2421" s="60"/>
      <c r="ACP2421" s="60"/>
      <c r="ACQ2421" s="60"/>
      <c r="ACR2421" s="60"/>
      <c r="ACS2421" s="60"/>
      <c r="ACT2421" s="60"/>
      <c r="ACU2421" s="60"/>
      <c r="ACV2421" s="60"/>
      <c r="ACW2421" s="60"/>
      <c r="ACX2421" s="60"/>
      <c r="ACY2421" s="60">
        <v>1.0066223695735801</v>
      </c>
      <c r="ACZ2421" s="60"/>
      <c r="ADA2421" s="60"/>
      <c r="ADB2421" s="60"/>
      <c r="ADC2421" s="60"/>
      <c r="ADD2421" s="60"/>
      <c r="ADE2421" s="60"/>
    </row>
    <row r="2422" spans="760:785" x14ac:dyDescent="0.25">
      <c r="ACF2422" s="60"/>
      <c r="ACG2422" s="60"/>
      <c r="ACH2422" s="60"/>
      <c r="ACI2422" s="60"/>
      <c r="ACJ2422" s="60"/>
      <c r="ACK2422" s="60"/>
      <c r="ACL2422" s="60"/>
      <c r="ACM2422" s="60"/>
      <c r="ACN2422" s="60"/>
      <c r="ACO2422" s="60"/>
      <c r="ACP2422" s="60"/>
      <c r="ACQ2422" s="60"/>
      <c r="ACR2422" s="60"/>
      <c r="ACS2422" s="60"/>
      <c r="ACT2422" s="60"/>
      <c r="ACU2422" s="60"/>
      <c r="ACV2422" s="60"/>
      <c r="ACW2422" s="60"/>
      <c r="ACX2422" s="60"/>
      <c r="ACY2422" s="60">
        <v>1.0066184451798399</v>
      </c>
      <c r="ACZ2422" s="60"/>
      <c r="ADA2422" s="60"/>
      <c r="ADB2422" s="60"/>
      <c r="ADC2422" s="60"/>
      <c r="ADD2422" s="60"/>
      <c r="ADE2422" s="60"/>
    </row>
    <row r="2423" spans="760:785" x14ac:dyDescent="0.25">
      <c r="ACF2423" s="60"/>
      <c r="ACG2423" s="60"/>
      <c r="ACH2423" s="60"/>
      <c r="ACI2423" s="60"/>
      <c r="ACJ2423" s="60"/>
      <c r="ACK2423" s="60"/>
      <c r="ACL2423" s="60"/>
      <c r="ACM2423" s="60"/>
      <c r="ACN2423" s="60"/>
      <c r="ACO2423" s="60"/>
      <c r="ACP2423" s="60"/>
      <c r="ACQ2423" s="60"/>
      <c r="ACR2423" s="60"/>
      <c r="ACS2423" s="60"/>
      <c r="ACT2423" s="60"/>
      <c r="ACU2423" s="60"/>
      <c r="ACV2423" s="60"/>
      <c r="ACW2423" s="60"/>
      <c r="ACX2423" s="60"/>
      <c r="ACY2423" s="60">
        <v>1.0066167751433299</v>
      </c>
      <c r="ACZ2423" s="60"/>
      <c r="ADA2423" s="60"/>
      <c r="ADB2423" s="60"/>
      <c r="ADC2423" s="60"/>
      <c r="ADD2423" s="60"/>
      <c r="ADE2423" s="60"/>
    </row>
    <row r="2424" spans="760:785" x14ac:dyDescent="0.25">
      <c r="ACF2424" s="60"/>
      <c r="ACG2424" s="60"/>
      <c r="ACH2424" s="60"/>
      <c r="ACI2424" s="60"/>
      <c r="ACJ2424" s="60"/>
      <c r="ACK2424" s="60"/>
      <c r="ACL2424" s="60"/>
      <c r="ACM2424" s="60"/>
      <c r="ACN2424" s="60"/>
      <c r="ACO2424" s="60"/>
      <c r="ACP2424" s="60"/>
      <c r="ACQ2424" s="60"/>
      <c r="ACR2424" s="60"/>
      <c r="ACS2424" s="60"/>
      <c r="ACT2424" s="60"/>
      <c r="ACU2424" s="60"/>
      <c r="ACV2424" s="60"/>
      <c r="ACW2424" s="60"/>
      <c r="ACX2424" s="60"/>
      <c r="ACY2424" s="60">
        <v>1.00661615346938</v>
      </c>
      <c r="ACZ2424" s="60"/>
      <c r="ADA2424" s="60"/>
      <c r="ADB2424" s="60"/>
      <c r="ADC2424" s="60"/>
      <c r="ADD2424" s="60"/>
      <c r="ADE2424" s="60"/>
    </row>
    <row r="2425" spans="760:785" x14ac:dyDescent="0.25">
      <c r="ACF2425" s="60"/>
      <c r="ACG2425" s="60"/>
      <c r="ACH2425" s="60"/>
      <c r="ACI2425" s="60"/>
      <c r="ACJ2425" s="60"/>
      <c r="ACK2425" s="60"/>
      <c r="ACL2425" s="60"/>
      <c r="ACM2425" s="60"/>
      <c r="ACN2425" s="60"/>
      <c r="ACO2425" s="60"/>
      <c r="ACP2425" s="60"/>
      <c r="ACQ2425" s="60"/>
      <c r="ACR2425" s="60"/>
      <c r="ACS2425" s="60"/>
      <c r="ACT2425" s="60"/>
      <c r="ACU2425" s="60"/>
      <c r="ACV2425" s="60"/>
      <c r="ACW2425" s="60"/>
      <c r="ACX2425" s="60"/>
      <c r="ACY2425" s="60">
        <v>1.0066148410158999</v>
      </c>
      <c r="ACZ2425" s="60"/>
      <c r="ADA2425" s="60"/>
      <c r="ADB2425" s="60"/>
      <c r="ADC2425" s="60"/>
      <c r="ADD2425" s="60"/>
      <c r="ADE2425" s="60"/>
    </row>
    <row r="2426" spans="760:785" x14ac:dyDescent="0.25">
      <c r="ACF2426" s="60"/>
      <c r="ACG2426" s="60"/>
      <c r="ACH2426" s="60"/>
      <c r="ACI2426" s="60"/>
      <c r="ACJ2426" s="60"/>
      <c r="ACK2426" s="60"/>
      <c r="ACL2426" s="60"/>
      <c r="ACM2426" s="60"/>
      <c r="ACN2426" s="60"/>
      <c r="ACO2426" s="60"/>
      <c r="ACP2426" s="60"/>
      <c r="ACQ2426" s="60"/>
      <c r="ACR2426" s="60"/>
      <c r="ACS2426" s="60"/>
      <c r="ACT2426" s="60"/>
      <c r="ACU2426" s="60"/>
      <c r="ACV2426" s="60"/>
      <c r="ACW2426" s="60"/>
      <c r="ACX2426" s="60"/>
      <c r="ACY2426" s="60">
        <v>1.00661333370476</v>
      </c>
      <c r="ACZ2426" s="60"/>
      <c r="ADA2426" s="60"/>
      <c r="ADB2426" s="60"/>
      <c r="ADC2426" s="60"/>
      <c r="ADD2426" s="60"/>
      <c r="ADE2426" s="60"/>
    </row>
    <row r="2427" spans="760:785" x14ac:dyDescent="0.25">
      <c r="ACF2427" s="60"/>
      <c r="ACG2427" s="60"/>
      <c r="ACH2427" s="60"/>
      <c r="ACI2427" s="60"/>
      <c r="ACJ2427" s="60"/>
      <c r="ACK2427" s="60"/>
      <c r="ACL2427" s="60"/>
      <c r="ACM2427" s="60"/>
      <c r="ACN2427" s="60"/>
      <c r="ACO2427" s="60"/>
      <c r="ACP2427" s="60"/>
      <c r="ACQ2427" s="60"/>
      <c r="ACR2427" s="60"/>
      <c r="ACS2427" s="60"/>
      <c r="ACT2427" s="60"/>
      <c r="ACU2427" s="60"/>
      <c r="ACV2427" s="60"/>
      <c r="ACW2427" s="60"/>
      <c r="ACX2427" s="60"/>
      <c r="ACY2427" s="60">
        <v>1.0066125612925201</v>
      </c>
      <c r="ACZ2427" s="60"/>
      <c r="ADA2427" s="60"/>
      <c r="ADB2427" s="60"/>
      <c r="ADC2427" s="60"/>
      <c r="ADD2427" s="60"/>
      <c r="ADE2427" s="60"/>
    </row>
    <row r="2428" spans="760:785" x14ac:dyDescent="0.25">
      <c r="ACF2428" s="60"/>
      <c r="ACG2428" s="60"/>
      <c r="ACH2428" s="60"/>
      <c r="ACI2428" s="60"/>
      <c r="ACJ2428" s="60"/>
      <c r="ACK2428" s="60"/>
      <c r="ACL2428" s="60"/>
      <c r="ACM2428" s="60"/>
      <c r="ACN2428" s="60"/>
      <c r="ACO2428" s="60"/>
      <c r="ACP2428" s="60"/>
      <c r="ACQ2428" s="60"/>
      <c r="ACR2428" s="60"/>
      <c r="ACS2428" s="60"/>
      <c r="ACT2428" s="60"/>
      <c r="ACU2428" s="60"/>
      <c r="ACV2428" s="60"/>
      <c r="ACW2428" s="60"/>
      <c r="ACX2428" s="60"/>
      <c r="ACY2428" s="60">
        <v>1.0066107865456999</v>
      </c>
      <c r="ACZ2428" s="60"/>
      <c r="ADA2428" s="60"/>
      <c r="ADB2428" s="60"/>
      <c r="ADC2428" s="60"/>
      <c r="ADD2428" s="60"/>
      <c r="ADE2428" s="60"/>
    </row>
    <row r="2429" spans="760:785" x14ac:dyDescent="0.25">
      <c r="ACF2429" s="60"/>
      <c r="ACG2429" s="60"/>
      <c r="ACH2429" s="60"/>
      <c r="ACI2429" s="60"/>
      <c r="ACJ2429" s="60"/>
      <c r="ACK2429" s="60"/>
      <c r="ACL2429" s="60"/>
      <c r="ACM2429" s="60"/>
      <c r="ACN2429" s="60"/>
      <c r="ACO2429" s="60"/>
      <c r="ACP2429" s="60"/>
      <c r="ACQ2429" s="60"/>
      <c r="ACR2429" s="60"/>
      <c r="ACS2429" s="60"/>
      <c r="ACT2429" s="60"/>
      <c r="ACU2429" s="60"/>
      <c r="ACV2429" s="60"/>
      <c r="ACW2429" s="60"/>
      <c r="ACX2429" s="60"/>
      <c r="ACY2429" s="60">
        <v>1.0066091497040099</v>
      </c>
      <c r="ACZ2429" s="60"/>
      <c r="ADA2429" s="60"/>
      <c r="ADB2429" s="60"/>
      <c r="ADC2429" s="60"/>
      <c r="ADD2429" s="60"/>
      <c r="ADE2429" s="60"/>
    </row>
    <row r="2430" spans="760:785" x14ac:dyDescent="0.25">
      <c r="ACF2430" s="60"/>
      <c r="ACG2430" s="60"/>
      <c r="ACH2430" s="60"/>
      <c r="ACI2430" s="60"/>
      <c r="ACJ2430" s="60"/>
      <c r="ACK2430" s="60"/>
      <c r="ACL2430" s="60"/>
      <c r="ACM2430" s="60"/>
      <c r="ACN2430" s="60"/>
      <c r="ACO2430" s="60"/>
      <c r="ACP2430" s="60"/>
      <c r="ACQ2430" s="60"/>
      <c r="ACR2430" s="60"/>
      <c r="ACS2430" s="60"/>
      <c r="ACT2430" s="60"/>
      <c r="ACU2430" s="60"/>
      <c r="ACV2430" s="60"/>
      <c r="ACW2430" s="60"/>
      <c r="ACX2430" s="60"/>
      <c r="ACY2430" s="60">
        <v>1.0065974011570999</v>
      </c>
      <c r="ACZ2430" s="60"/>
      <c r="ADA2430" s="60"/>
      <c r="ADB2430" s="60"/>
      <c r="ADC2430" s="60"/>
      <c r="ADD2430" s="60"/>
      <c r="ADE2430" s="60"/>
    </row>
    <row r="2431" spans="760:785" x14ac:dyDescent="0.25">
      <c r="ACF2431" s="60"/>
      <c r="ACG2431" s="60"/>
      <c r="ACH2431" s="60"/>
      <c r="ACI2431" s="60"/>
      <c r="ACJ2431" s="60"/>
      <c r="ACK2431" s="60"/>
      <c r="ACL2431" s="60"/>
      <c r="ACM2431" s="60"/>
      <c r="ACN2431" s="60"/>
      <c r="ACO2431" s="60"/>
      <c r="ACP2431" s="60"/>
      <c r="ACQ2431" s="60"/>
      <c r="ACR2431" s="60"/>
      <c r="ACS2431" s="60"/>
      <c r="ACT2431" s="60"/>
      <c r="ACU2431" s="60"/>
      <c r="ACV2431" s="60"/>
      <c r="ACW2431" s="60"/>
      <c r="ACX2431" s="60"/>
      <c r="ACY2431" s="60">
        <v>1.00659518618999</v>
      </c>
      <c r="ACZ2431" s="60"/>
      <c r="ADA2431" s="60"/>
      <c r="ADB2431" s="60"/>
      <c r="ADC2431" s="60"/>
      <c r="ADD2431" s="60"/>
      <c r="ADE2431" s="60"/>
    </row>
    <row r="2432" spans="760:785" x14ac:dyDescent="0.25">
      <c r="ACF2432" s="60"/>
      <c r="ACG2432" s="60"/>
      <c r="ACH2432" s="60"/>
      <c r="ACI2432" s="60"/>
      <c r="ACJ2432" s="60"/>
      <c r="ACK2432" s="60"/>
      <c r="ACL2432" s="60"/>
      <c r="ACM2432" s="60"/>
      <c r="ACN2432" s="60"/>
      <c r="ACO2432" s="60"/>
      <c r="ACP2432" s="60"/>
      <c r="ACQ2432" s="60"/>
      <c r="ACR2432" s="60"/>
      <c r="ACS2432" s="60"/>
      <c r="ACT2432" s="60"/>
      <c r="ACU2432" s="60"/>
      <c r="ACV2432" s="60"/>
      <c r="ACW2432" s="60"/>
      <c r="ACX2432" s="60"/>
      <c r="ACY2432" s="60">
        <v>1.00659049950374</v>
      </c>
      <c r="ACZ2432" s="60"/>
      <c r="ADA2432" s="60"/>
      <c r="ADB2432" s="60"/>
      <c r="ADC2432" s="60"/>
      <c r="ADD2432" s="60"/>
      <c r="ADE2432" s="60"/>
    </row>
    <row r="2433" spans="760:785" x14ac:dyDescent="0.25">
      <c r="ACF2433" s="60"/>
      <c r="ACG2433" s="60"/>
      <c r="ACH2433" s="60"/>
      <c r="ACI2433" s="60"/>
      <c r="ACJ2433" s="60"/>
      <c r="ACK2433" s="60"/>
      <c r="ACL2433" s="60"/>
      <c r="ACM2433" s="60"/>
      <c r="ACN2433" s="60"/>
      <c r="ACO2433" s="60"/>
      <c r="ACP2433" s="60"/>
      <c r="ACQ2433" s="60"/>
      <c r="ACR2433" s="60"/>
      <c r="ACS2433" s="60"/>
      <c r="ACT2433" s="60"/>
      <c r="ACU2433" s="60"/>
      <c r="ACV2433" s="60"/>
      <c r="ACW2433" s="60"/>
      <c r="ACX2433" s="60"/>
      <c r="ACY2433" s="60">
        <v>1.0065897310719401</v>
      </c>
      <c r="ACZ2433" s="60"/>
      <c r="ADA2433" s="60"/>
      <c r="ADB2433" s="60"/>
      <c r="ADC2433" s="60"/>
      <c r="ADD2433" s="60"/>
      <c r="ADE2433" s="60"/>
    </row>
    <row r="2434" spans="760:785" x14ac:dyDescent="0.25">
      <c r="ACF2434" s="60"/>
      <c r="ACG2434" s="60"/>
      <c r="ACH2434" s="60"/>
      <c r="ACI2434" s="60"/>
      <c r="ACJ2434" s="60"/>
      <c r="ACK2434" s="60"/>
      <c r="ACL2434" s="60"/>
      <c r="ACM2434" s="60"/>
      <c r="ACN2434" s="60"/>
      <c r="ACO2434" s="60"/>
      <c r="ACP2434" s="60"/>
      <c r="ACQ2434" s="60"/>
      <c r="ACR2434" s="60"/>
      <c r="ACS2434" s="60"/>
      <c r="ACT2434" s="60"/>
      <c r="ACU2434" s="60"/>
      <c r="ACV2434" s="60"/>
      <c r="ACW2434" s="60"/>
      <c r="ACX2434" s="60"/>
      <c r="ACY2434" s="60">
        <v>1.0065873800146801</v>
      </c>
      <c r="ACZ2434" s="60"/>
      <c r="ADA2434" s="60"/>
      <c r="ADB2434" s="60"/>
      <c r="ADC2434" s="60"/>
      <c r="ADD2434" s="60"/>
      <c r="ADE2434" s="60"/>
    </row>
    <row r="2435" spans="760:785" x14ac:dyDescent="0.25">
      <c r="ACF2435" s="60"/>
      <c r="ACG2435" s="60"/>
      <c r="ACH2435" s="60"/>
      <c r="ACI2435" s="60"/>
      <c r="ACJ2435" s="60"/>
      <c r="ACK2435" s="60"/>
      <c r="ACL2435" s="60"/>
      <c r="ACM2435" s="60"/>
      <c r="ACN2435" s="60"/>
      <c r="ACO2435" s="60"/>
      <c r="ACP2435" s="60"/>
      <c r="ACQ2435" s="60"/>
      <c r="ACR2435" s="60"/>
      <c r="ACS2435" s="60"/>
      <c r="ACT2435" s="60"/>
      <c r="ACU2435" s="60"/>
      <c r="ACV2435" s="60"/>
      <c r="ACW2435" s="60"/>
      <c r="ACX2435" s="60"/>
      <c r="ACY2435" s="60">
        <v>1.0065830419749999</v>
      </c>
      <c r="ACZ2435" s="60"/>
      <c r="ADA2435" s="60"/>
      <c r="ADB2435" s="60"/>
      <c r="ADC2435" s="60"/>
      <c r="ADD2435" s="60"/>
      <c r="ADE2435" s="60"/>
    </row>
    <row r="2436" spans="760:785" x14ac:dyDescent="0.25">
      <c r="ACF2436" s="60"/>
      <c r="ACG2436" s="60"/>
      <c r="ACH2436" s="60"/>
      <c r="ACI2436" s="60"/>
      <c r="ACJ2436" s="60"/>
      <c r="ACK2436" s="60"/>
      <c r="ACL2436" s="60"/>
      <c r="ACM2436" s="60"/>
      <c r="ACN2436" s="60"/>
      <c r="ACO2436" s="60"/>
      <c r="ACP2436" s="60"/>
      <c r="ACQ2436" s="60"/>
      <c r="ACR2436" s="60"/>
      <c r="ACS2436" s="60"/>
      <c r="ACT2436" s="60"/>
      <c r="ACU2436" s="60"/>
      <c r="ACV2436" s="60"/>
      <c r="ACW2436" s="60"/>
      <c r="ACX2436" s="60"/>
      <c r="ACY2436" s="60">
        <v>1.0065809305514299</v>
      </c>
      <c r="ACZ2436" s="60"/>
      <c r="ADA2436" s="60"/>
      <c r="ADB2436" s="60"/>
      <c r="ADC2436" s="60"/>
      <c r="ADD2436" s="60"/>
      <c r="ADE2436" s="60"/>
    </row>
    <row r="2437" spans="760:785" x14ac:dyDescent="0.25">
      <c r="ACF2437" s="60"/>
      <c r="ACG2437" s="60"/>
      <c r="ACH2437" s="60"/>
      <c r="ACI2437" s="60"/>
      <c r="ACJ2437" s="60"/>
      <c r="ACK2437" s="60"/>
      <c r="ACL2437" s="60"/>
      <c r="ACM2437" s="60"/>
      <c r="ACN2437" s="60"/>
      <c r="ACO2437" s="60"/>
      <c r="ACP2437" s="60"/>
      <c r="ACQ2437" s="60"/>
      <c r="ACR2437" s="60"/>
      <c r="ACS2437" s="60"/>
      <c r="ACT2437" s="60"/>
      <c r="ACU2437" s="60"/>
      <c r="ACV2437" s="60"/>
      <c r="ACW2437" s="60"/>
      <c r="ACX2437" s="60"/>
      <c r="ACY2437" s="60">
        <v>1.00657439808996</v>
      </c>
      <c r="ACZ2437" s="60"/>
      <c r="ADA2437" s="60"/>
      <c r="ADB2437" s="60"/>
      <c r="ADC2437" s="60"/>
      <c r="ADD2437" s="60"/>
      <c r="ADE2437" s="60"/>
    </row>
    <row r="2438" spans="760:785" x14ac:dyDescent="0.25">
      <c r="ACF2438" s="60"/>
      <c r="ACG2438" s="60"/>
      <c r="ACH2438" s="60"/>
      <c r="ACI2438" s="60"/>
      <c r="ACJ2438" s="60"/>
      <c r="ACK2438" s="60"/>
      <c r="ACL2438" s="60"/>
      <c r="ACM2438" s="60"/>
      <c r="ACN2438" s="60"/>
      <c r="ACO2438" s="60"/>
      <c r="ACP2438" s="60"/>
      <c r="ACQ2438" s="60"/>
      <c r="ACR2438" s="60"/>
      <c r="ACS2438" s="60"/>
      <c r="ACT2438" s="60"/>
      <c r="ACU2438" s="60"/>
      <c r="ACV2438" s="60"/>
      <c r="ACW2438" s="60"/>
      <c r="ACX2438" s="60"/>
      <c r="ACY2438" s="60">
        <v>1.0065701218378</v>
      </c>
      <c r="ACZ2438" s="60"/>
      <c r="ADA2438" s="60"/>
      <c r="ADB2438" s="60"/>
      <c r="ADC2438" s="60"/>
      <c r="ADD2438" s="60"/>
      <c r="ADE2438" s="60"/>
    </row>
    <row r="2439" spans="760:785" x14ac:dyDescent="0.25">
      <c r="ACF2439" s="60"/>
      <c r="ACG2439" s="60"/>
      <c r="ACH2439" s="60"/>
      <c r="ACI2439" s="60"/>
      <c r="ACJ2439" s="60"/>
      <c r="ACK2439" s="60"/>
      <c r="ACL2439" s="60"/>
      <c r="ACM2439" s="60"/>
      <c r="ACN2439" s="60"/>
      <c r="ACO2439" s="60"/>
      <c r="ACP2439" s="60"/>
      <c r="ACQ2439" s="60"/>
      <c r="ACR2439" s="60"/>
      <c r="ACS2439" s="60"/>
      <c r="ACT2439" s="60"/>
      <c r="ACU2439" s="60"/>
      <c r="ACV2439" s="60"/>
      <c r="ACW2439" s="60"/>
      <c r="ACX2439" s="60"/>
      <c r="ACY2439" s="60">
        <v>1.00656914799504</v>
      </c>
      <c r="ACZ2439" s="60"/>
      <c r="ADA2439" s="60"/>
      <c r="ADB2439" s="60"/>
      <c r="ADC2439" s="60"/>
      <c r="ADD2439" s="60"/>
      <c r="ADE2439" s="60"/>
    </row>
    <row r="2440" spans="760:785" x14ac:dyDescent="0.25">
      <c r="ACF2440" s="60"/>
      <c r="ACG2440" s="60"/>
      <c r="ACH2440" s="60"/>
      <c r="ACI2440" s="60"/>
      <c r="ACJ2440" s="60"/>
      <c r="ACK2440" s="60"/>
      <c r="ACL2440" s="60"/>
      <c r="ACM2440" s="60"/>
      <c r="ACN2440" s="60"/>
      <c r="ACO2440" s="60"/>
      <c r="ACP2440" s="60"/>
      <c r="ACQ2440" s="60"/>
      <c r="ACR2440" s="60"/>
      <c r="ACS2440" s="60"/>
      <c r="ACT2440" s="60"/>
      <c r="ACU2440" s="60"/>
      <c r="ACV2440" s="60"/>
      <c r="ACW2440" s="60"/>
      <c r="ACX2440" s="60"/>
      <c r="ACY2440" s="60">
        <v>1.0065634679950901</v>
      </c>
      <c r="ACZ2440" s="60"/>
      <c r="ADA2440" s="60"/>
      <c r="ADB2440" s="60"/>
      <c r="ADC2440" s="60"/>
      <c r="ADD2440" s="60"/>
      <c r="ADE2440" s="60"/>
    </row>
    <row r="2441" spans="760:785" x14ac:dyDescent="0.25">
      <c r="ACF2441" s="60"/>
      <c r="ACG2441" s="60"/>
      <c r="ACH2441" s="60"/>
      <c r="ACI2441" s="60"/>
      <c r="ACJ2441" s="60"/>
      <c r="ACK2441" s="60"/>
      <c r="ACL2441" s="60"/>
      <c r="ACM2441" s="60"/>
      <c r="ACN2441" s="60"/>
      <c r="ACO2441" s="60"/>
      <c r="ACP2441" s="60"/>
      <c r="ACQ2441" s="60"/>
      <c r="ACR2441" s="60"/>
      <c r="ACS2441" s="60"/>
      <c r="ACT2441" s="60"/>
      <c r="ACU2441" s="60"/>
      <c r="ACV2441" s="60"/>
      <c r="ACW2441" s="60"/>
      <c r="ACX2441" s="60"/>
      <c r="ACY2441" s="60">
        <v>1.0065626650613899</v>
      </c>
      <c r="ACZ2441" s="60"/>
      <c r="ADA2441" s="60"/>
      <c r="ADB2441" s="60"/>
      <c r="ADC2441" s="60"/>
      <c r="ADD2441" s="60"/>
      <c r="ADE2441" s="60"/>
    </row>
    <row r="2442" spans="760:785" x14ac:dyDescent="0.25">
      <c r="ACF2442" s="60"/>
      <c r="ACG2442" s="60"/>
      <c r="ACH2442" s="60"/>
      <c r="ACI2442" s="60"/>
      <c r="ACJ2442" s="60"/>
      <c r="ACK2442" s="60"/>
      <c r="ACL2442" s="60"/>
      <c r="ACM2442" s="60"/>
      <c r="ACN2442" s="60"/>
      <c r="ACO2442" s="60"/>
      <c r="ACP2442" s="60"/>
      <c r="ACQ2442" s="60"/>
      <c r="ACR2442" s="60"/>
      <c r="ACS2442" s="60"/>
      <c r="ACT2442" s="60"/>
      <c r="ACU2442" s="60"/>
      <c r="ACV2442" s="60"/>
      <c r="ACW2442" s="60"/>
      <c r="ACX2442" s="60"/>
      <c r="ACY2442" s="60">
        <v>1.0065610261267799</v>
      </c>
      <c r="ACZ2442" s="60"/>
      <c r="ADA2442" s="60"/>
      <c r="ADB2442" s="60"/>
      <c r="ADC2442" s="60"/>
      <c r="ADD2442" s="60"/>
      <c r="ADE2442" s="60"/>
    </row>
    <row r="2443" spans="760:785" x14ac:dyDescent="0.25">
      <c r="ACF2443" s="60"/>
      <c r="ACG2443" s="60"/>
      <c r="ACH2443" s="60"/>
      <c r="ACI2443" s="60"/>
      <c r="ACJ2443" s="60"/>
      <c r="ACK2443" s="60"/>
      <c r="ACL2443" s="60"/>
      <c r="ACM2443" s="60"/>
      <c r="ACN2443" s="60"/>
      <c r="ACO2443" s="60"/>
      <c r="ACP2443" s="60"/>
      <c r="ACQ2443" s="60"/>
      <c r="ACR2443" s="60"/>
      <c r="ACS2443" s="60"/>
      <c r="ACT2443" s="60"/>
      <c r="ACU2443" s="60"/>
      <c r="ACV2443" s="60"/>
      <c r="ACW2443" s="60"/>
      <c r="ACX2443" s="60"/>
      <c r="ACY2443" s="60">
        <v>1.0065581454610599</v>
      </c>
      <c r="ACZ2443" s="60"/>
      <c r="ADA2443" s="60"/>
      <c r="ADB2443" s="60"/>
      <c r="ADC2443" s="60"/>
      <c r="ADD2443" s="60"/>
      <c r="ADE2443" s="60"/>
    </row>
    <row r="2444" spans="760:785" x14ac:dyDescent="0.25">
      <c r="ACF2444" s="60"/>
      <c r="ACG2444" s="60"/>
      <c r="ACH2444" s="60"/>
      <c r="ACI2444" s="60"/>
      <c r="ACJ2444" s="60"/>
      <c r="ACK2444" s="60"/>
      <c r="ACL2444" s="60"/>
      <c r="ACM2444" s="60"/>
      <c r="ACN2444" s="60"/>
      <c r="ACO2444" s="60"/>
      <c r="ACP2444" s="60"/>
      <c r="ACQ2444" s="60"/>
      <c r="ACR2444" s="60"/>
      <c r="ACS2444" s="60"/>
      <c r="ACT2444" s="60"/>
      <c r="ACU2444" s="60"/>
      <c r="ACV2444" s="60"/>
      <c r="ACW2444" s="60"/>
      <c r="ACX2444" s="60"/>
      <c r="ACY2444" s="60">
        <v>1.00653960979957</v>
      </c>
      <c r="ACZ2444" s="60"/>
      <c r="ADA2444" s="60"/>
      <c r="ADB2444" s="60"/>
      <c r="ADC2444" s="60"/>
      <c r="ADD2444" s="60"/>
      <c r="ADE2444" s="60"/>
    </row>
    <row r="2445" spans="760:785" x14ac:dyDescent="0.25">
      <c r="ACF2445" s="60"/>
      <c r="ACG2445" s="60"/>
      <c r="ACH2445" s="60"/>
      <c r="ACI2445" s="60"/>
      <c r="ACJ2445" s="60"/>
      <c r="ACK2445" s="60"/>
      <c r="ACL2445" s="60"/>
      <c r="ACM2445" s="60"/>
      <c r="ACN2445" s="60"/>
      <c r="ACO2445" s="60"/>
      <c r="ACP2445" s="60"/>
      <c r="ACQ2445" s="60"/>
      <c r="ACR2445" s="60"/>
      <c r="ACS2445" s="60"/>
      <c r="ACT2445" s="60"/>
      <c r="ACU2445" s="60"/>
      <c r="ACV2445" s="60"/>
      <c r="ACW2445" s="60"/>
      <c r="ACX2445" s="60"/>
      <c r="ACY2445" s="60">
        <v>1.00653540663315</v>
      </c>
      <c r="ACZ2445" s="60"/>
      <c r="ADA2445" s="60"/>
      <c r="ADB2445" s="60"/>
      <c r="ADC2445" s="60"/>
      <c r="ADD2445" s="60"/>
      <c r="ADE2445" s="60"/>
    </row>
    <row r="2446" spans="760:785" x14ac:dyDescent="0.25">
      <c r="ACF2446" s="60"/>
      <c r="ACG2446" s="60"/>
      <c r="ACH2446" s="60"/>
      <c r="ACI2446" s="60"/>
      <c r="ACJ2446" s="60"/>
      <c r="ACK2446" s="60"/>
      <c r="ACL2446" s="60"/>
      <c r="ACM2446" s="60"/>
      <c r="ACN2446" s="60"/>
      <c r="ACO2446" s="60"/>
      <c r="ACP2446" s="60"/>
      <c r="ACQ2446" s="60"/>
      <c r="ACR2446" s="60"/>
      <c r="ACS2446" s="60"/>
      <c r="ACT2446" s="60"/>
      <c r="ACU2446" s="60"/>
      <c r="ACV2446" s="60"/>
      <c r="ACW2446" s="60"/>
      <c r="ACX2446" s="60"/>
      <c r="ACY2446" s="60">
        <v>1.0065300248071201</v>
      </c>
      <c r="ACZ2446" s="60"/>
      <c r="ADA2446" s="60"/>
      <c r="ADB2446" s="60"/>
      <c r="ADC2446" s="60"/>
      <c r="ADD2446" s="60"/>
      <c r="ADE2446" s="60"/>
    </row>
    <row r="2447" spans="760:785" x14ac:dyDescent="0.25">
      <c r="ACF2447" s="60"/>
      <c r="ACG2447" s="60"/>
      <c r="ACH2447" s="60"/>
      <c r="ACI2447" s="60"/>
      <c r="ACJ2447" s="60"/>
      <c r="ACK2447" s="60"/>
      <c r="ACL2447" s="60"/>
      <c r="ACM2447" s="60"/>
      <c r="ACN2447" s="60"/>
      <c r="ACO2447" s="60"/>
      <c r="ACP2447" s="60"/>
      <c r="ACQ2447" s="60"/>
      <c r="ACR2447" s="60"/>
      <c r="ACS2447" s="60"/>
      <c r="ACT2447" s="60"/>
      <c r="ACU2447" s="60"/>
      <c r="ACV2447" s="60"/>
      <c r="ACW2447" s="60"/>
      <c r="ACX2447" s="60"/>
      <c r="ACY2447" s="60">
        <v>1.00652512746919</v>
      </c>
      <c r="ACZ2447" s="60"/>
      <c r="ADA2447" s="60"/>
      <c r="ADB2447" s="60"/>
      <c r="ADC2447" s="60"/>
      <c r="ADD2447" s="60"/>
      <c r="ADE2447" s="60"/>
    </row>
    <row r="2448" spans="760:785" x14ac:dyDescent="0.25">
      <c r="ACF2448" s="60"/>
      <c r="ACG2448" s="60"/>
      <c r="ACH2448" s="60"/>
      <c r="ACI2448" s="60"/>
      <c r="ACJ2448" s="60"/>
      <c r="ACK2448" s="60"/>
      <c r="ACL2448" s="60"/>
      <c r="ACM2448" s="60"/>
      <c r="ACN2448" s="60"/>
      <c r="ACO2448" s="60"/>
      <c r="ACP2448" s="60"/>
      <c r="ACQ2448" s="60"/>
      <c r="ACR2448" s="60"/>
      <c r="ACS2448" s="60"/>
      <c r="ACT2448" s="60"/>
      <c r="ACU2448" s="60"/>
      <c r="ACV2448" s="60"/>
      <c r="ACW2448" s="60"/>
      <c r="ACX2448" s="60"/>
      <c r="ACY2448" s="60">
        <v>1.0065239213033801</v>
      </c>
      <c r="ACZ2448" s="60"/>
      <c r="ADA2448" s="60"/>
      <c r="ADB2448" s="60"/>
      <c r="ADC2448" s="60"/>
      <c r="ADD2448" s="60"/>
      <c r="ADE2448" s="60"/>
    </row>
    <row r="2449" spans="760:785" x14ac:dyDescent="0.25">
      <c r="ACF2449" s="60"/>
      <c r="ACG2449" s="60"/>
      <c r="ACH2449" s="60"/>
      <c r="ACI2449" s="60"/>
      <c r="ACJ2449" s="60"/>
      <c r="ACK2449" s="60"/>
      <c r="ACL2449" s="60"/>
      <c r="ACM2449" s="60"/>
      <c r="ACN2449" s="60"/>
      <c r="ACO2449" s="60"/>
      <c r="ACP2449" s="60"/>
      <c r="ACQ2449" s="60"/>
      <c r="ACR2449" s="60"/>
      <c r="ACS2449" s="60"/>
      <c r="ACT2449" s="60"/>
      <c r="ACU2449" s="60"/>
      <c r="ACV2449" s="60"/>
      <c r="ACW2449" s="60"/>
      <c r="ACX2449" s="60"/>
      <c r="ACY2449" s="60">
        <v>1.00651344363456</v>
      </c>
      <c r="ACZ2449" s="60"/>
      <c r="ADA2449" s="60"/>
      <c r="ADB2449" s="60"/>
      <c r="ADC2449" s="60"/>
      <c r="ADD2449" s="60"/>
      <c r="ADE2449" s="60"/>
    </row>
    <row r="2450" spans="760:785" x14ac:dyDescent="0.25">
      <c r="ACF2450" s="60"/>
      <c r="ACG2450" s="60"/>
      <c r="ACH2450" s="60"/>
      <c r="ACI2450" s="60"/>
      <c r="ACJ2450" s="60"/>
      <c r="ACK2450" s="60"/>
      <c r="ACL2450" s="60"/>
      <c r="ACM2450" s="60"/>
      <c r="ACN2450" s="60"/>
      <c r="ACO2450" s="60"/>
      <c r="ACP2450" s="60"/>
      <c r="ACQ2450" s="60"/>
      <c r="ACR2450" s="60"/>
      <c r="ACS2450" s="60"/>
      <c r="ACT2450" s="60"/>
      <c r="ACU2450" s="60"/>
      <c r="ACV2450" s="60"/>
      <c r="ACW2450" s="60"/>
      <c r="ACX2450" s="60"/>
      <c r="ACY2450" s="60">
        <v>1.00650743919742</v>
      </c>
      <c r="ACZ2450" s="60"/>
      <c r="ADA2450" s="60"/>
      <c r="ADB2450" s="60"/>
      <c r="ADC2450" s="60"/>
      <c r="ADD2450" s="60"/>
      <c r="ADE2450" s="60"/>
    </row>
    <row r="2451" spans="760:785" x14ac:dyDescent="0.25">
      <c r="ACF2451" s="60"/>
      <c r="ACG2451" s="60"/>
      <c r="ACH2451" s="60"/>
      <c r="ACI2451" s="60"/>
      <c r="ACJ2451" s="60"/>
      <c r="ACK2451" s="60"/>
      <c r="ACL2451" s="60"/>
      <c r="ACM2451" s="60"/>
      <c r="ACN2451" s="60"/>
      <c r="ACO2451" s="60"/>
      <c r="ACP2451" s="60"/>
      <c r="ACQ2451" s="60"/>
      <c r="ACR2451" s="60"/>
      <c r="ACS2451" s="60"/>
      <c r="ACT2451" s="60"/>
      <c r="ACU2451" s="60"/>
      <c r="ACV2451" s="60"/>
      <c r="ACW2451" s="60"/>
      <c r="ACX2451" s="60"/>
      <c r="ACY2451" s="60">
        <v>1.0064975178242599</v>
      </c>
      <c r="ACZ2451" s="60"/>
      <c r="ADA2451" s="60"/>
      <c r="ADB2451" s="60"/>
      <c r="ADC2451" s="60"/>
      <c r="ADD2451" s="60"/>
      <c r="ADE2451" s="60"/>
    </row>
    <row r="2452" spans="760:785" x14ac:dyDescent="0.25">
      <c r="ACF2452" s="60"/>
      <c r="ACG2452" s="60"/>
      <c r="ACH2452" s="60"/>
      <c r="ACI2452" s="60"/>
      <c r="ACJ2452" s="60"/>
      <c r="ACK2452" s="60"/>
      <c r="ACL2452" s="60"/>
      <c r="ACM2452" s="60"/>
      <c r="ACN2452" s="60"/>
      <c r="ACO2452" s="60"/>
      <c r="ACP2452" s="60"/>
      <c r="ACQ2452" s="60"/>
      <c r="ACR2452" s="60"/>
      <c r="ACS2452" s="60"/>
      <c r="ACT2452" s="60"/>
      <c r="ACU2452" s="60"/>
      <c r="ACV2452" s="60"/>
      <c r="ACW2452" s="60"/>
      <c r="ACX2452" s="60"/>
      <c r="ACY2452" s="60">
        <v>1.0064874452274499</v>
      </c>
      <c r="ACZ2452" s="60"/>
      <c r="ADA2452" s="60"/>
      <c r="ADB2452" s="60"/>
      <c r="ADC2452" s="60"/>
      <c r="ADD2452" s="60"/>
      <c r="ADE2452" s="60"/>
    </row>
    <row r="2453" spans="760:785" x14ac:dyDescent="0.25">
      <c r="ACF2453" s="60"/>
      <c r="ACG2453" s="60"/>
      <c r="ACH2453" s="60"/>
      <c r="ACI2453" s="60"/>
      <c r="ACJ2453" s="60"/>
      <c r="ACK2453" s="60"/>
      <c r="ACL2453" s="60"/>
      <c r="ACM2453" s="60"/>
      <c r="ACN2453" s="60"/>
      <c r="ACO2453" s="60"/>
      <c r="ACP2453" s="60"/>
      <c r="ACQ2453" s="60"/>
      <c r="ACR2453" s="60"/>
      <c r="ACS2453" s="60"/>
      <c r="ACT2453" s="60"/>
      <c r="ACU2453" s="60"/>
      <c r="ACV2453" s="60"/>
      <c r="ACW2453" s="60"/>
      <c r="ACX2453" s="60"/>
      <c r="ACY2453" s="60">
        <v>1.0064832636985801</v>
      </c>
      <c r="ACZ2453" s="60"/>
      <c r="ADA2453" s="60"/>
      <c r="ADB2453" s="60"/>
      <c r="ADC2453" s="60"/>
      <c r="ADD2453" s="60"/>
      <c r="ADE2453" s="60"/>
    </row>
    <row r="2454" spans="760:785" x14ac:dyDescent="0.25">
      <c r="ACF2454" s="60"/>
      <c r="ACG2454" s="60"/>
      <c r="ACH2454" s="60"/>
      <c r="ACI2454" s="60"/>
      <c r="ACJ2454" s="60"/>
      <c r="ACK2454" s="60"/>
      <c r="ACL2454" s="60"/>
      <c r="ACM2454" s="60"/>
      <c r="ACN2454" s="60"/>
      <c r="ACO2454" s="60"/>
      <c r="ACP2454" s="60"/>
      <c r="ACQ2454" s="60"/>
      <c r="ACR2454" s="60"/>
      <c r="ACS2454" s="60"/>
      <c r="ACT2454" s="60"/>
      <c r="ACU2454" s="60"/>
      <c r="ACV2454" s="60"/>
      <c r="ACW2454" s="60"/>
      <c r="ACX2454" s="60"/>
      <c r="ACY2454" s="60">
        <v>1.00647473806539</v>
      </c>
      <c r="ACZ2454" s="60"/>
      <c r="ADA2454" s="60"/>
      <c r="ADB2454" s="60"/>
      <c r="ADC2454" s="60"/>
      <c r="ADD2454" s="60"/>
      <c r="ADE2454" s="60"/>
    </row>
    <row r="2455" spans="760:785" x14ac:dyDescent="0.25">
      <c r="ACF2455" s="60"/>
      <c r="ACG2455" s="60"/>
      <c r="ACH2455" s="60"/>
      <c r="ACI2455" s="60"/>
      <c r="ACJ2455" s="60"/>
      <c r="ACK2455" s="60"/>
      <c r="ACL2455" s="60"/>
      <c r="ACM2455" s="60"/>
      <c r="ACN2455" s="60"/>
      <c r="ACO2455" s="60"/>
      <c r="ACP2455" s="60"/>
      <c r="ACQ2455" s="60"/>
      <c r="ACR2455" s="60"/>
      <c r="ACS2455" s="60"/>
      <c r="ACT2455" s="60"/>
      <c r="ACU2455" s="60"/>
      <c r="ACV2455" s="60"/>
      <c r="ACW2455" s="60"/>
      <c r="ACX2455" s="60"/>
      <c r="ACY2455" s="60">
        <v>1.0064740947219</v>
      </c>
      <c r="ACZ2455" s="60"/>
      <c r="ADA2455" s="60"/>
      <c r="ADB2455" s="60"/>
      <c r="ADC2455" s="60"/>
      <c r="ADD2455" s="60"/>
      <c r="ADE2455" s="60"/>
    </row>
    <row r="2456" spans="760:785" x14ac:dyDescent="0.25">
      <c r="ACF2456" s="60"/>
      <c r="ACG2456" s="60"/>
      <c r="ACH2456" s="60"/>
      <c r="ACI2456" s="60"/>
      <c r="ACJ2456" s="60"/>
      <c r="ACK2456" s="60"/>
      <c r="ACL2456" s="60"/>
      <c r="ACM2456" s="60"/>
      <c r="ACN2456" s="60"/>
      <c r="ACO2456" s="60"/>
      <c r="ACP2456" s="60"/>
      <c r="ACQ2456" s="60"/>
      <c r="ACR2456" s="60"/>
      <c r="ACS2456" s="60"/>
      <c r="ACT2456" s="60"/>
      <c r="ACU2456" s="60"/>
      <c r="ACV2456" s="60"/>
      <c r="ACW2456" s="60"/>
      <c r="ACX2456" s="60"/>
      <c r="ACY2456" s="60">
        <v>1.0064729979584199</v>
      </c>
      <c r="ACZ2456" s="60"/>
      <c r="ADA2456" s="60"/>
      <c r="ADB2456" s="60"/>
      <c r="ADC2456" s="60"/>
      <c r="ADD2456" s="60"/>
      <c r="ADE2456" s="60"/>
    </row>
    <row r="2457" spans="760:785" x14ac:dyDescent="0.25">
      <c r="ACF2457" s="60"/>
      <c r="ACG2457" s="60"/>
      <c r="ACH2457" s="60"/>
      <c r="ACI2457" s="60"/>
      <c r="ACJ2457" s="60"/>
      <c r="ACK2457" s="60"/>
      <c r="ACL2457" s="60"/>
      <c r="ACM2457" s="60"/>
      <c r="ACN2457" s="60"/>
      <c r="ACO2457" s="60"/>
      <c r="ACP2457" s="60"/>
      <c r="ACQ2457" s="60"/>
      <c r="ACR2457" s="60"/>
      <c r="ACS2457" s="60"/>
      <c r="ACT2457" s="60"/>
      <c r="ACU2457" s="60"/>
      <c r="ACV2457" s="60"/>
      <c r="ACW2457" s="60"/>
      <c r="ACX2457" s="60"/>
      <c r="ACY2457" s="60">
        <v>1.00647193685354</v>
      </c>
      <c r="ACZ2457" s="60"/>
      <c r="ADA2457" s="60"/>
      <c r="ADB2457" s="60"/>
      <c r="ADC2457" s="60"/>
      <c r="ADD2457" s="60"/>
      <c r="ADE2457" s="60"/>
    </row>
    <row r="2458" spans="760:785" x14ac:dyDescent="0.25">
      <c r="ACF2458" s="60"/>
      <c r="ACG2458" s="60"/>
      <c r="ACH2458" s="60"/>
      <c r="ACI2458" s="60"/>
      <c r="ACJ2458" s="60"/>
      <c r="ACK2458" s="60"/>
      <c r="ACL2458" s="60"/>
      <c r="ACM2458" s="60"/>
      <c r="ACN2458" s="60"/>
      <c r="ACO2458" s="60"/>
      <c r="ACP2458" s="60"/>
      <c r="ACQ2458" s="60"/>
      <c r="ACR2458" s="60"/>
      <c r="ACS2458" s="60"/>
      <c r="ACT2458" s="60"/>
      <c r="ACU2458" s="60"/>
      <c r="ACV2458" s="60"/>
      <c r="ACW2458" s="60"/>
      <c r="ACX2458" s="60"/>
      <c r="ACY2458" s="60">
        <v>1.0064454001535801</v>
      </c>
      <c r="ACZ2458" s="60"/>
      <c r="ADA2458" s="60"/>
      <c r="ADB2458" s="60"/>
      <c r="ADC2458" s="60"/>
      <c r="ADD2458" s="60"/>
      <c r="ADE2458" s="60"/>
    </row>
    <row r="2459" spans="760:785" x14ac:dyDescent="0.25">
      <c r="ACF2459" s="60"/>
      <c r="ACG2459" s="60"/>
      <c r="ACH2459" s="60"/>
      <c r="ACI2459" s="60"/>
      <c r="ACJ2459" s="60"/>
      <c r="ACK2459" s="60"/>
      <c r="ACL2459" s="60"/>
      <c r="ACM2459" s="60"/>
      <c r="ACN2459" s="60"/>
      <c r="ACO2459" s="60"/>
      <c r="ACP2459" s="60"/>
      <c r="ACQ2459" s="60"/>
      <c r="ACR2459" s="60"/>
      <c r="ACS2459" s="60"/>
      <c r="ACT2459" s="60"/>
      <c r="ACU2459" s="60"/>
      <c r="ACV2459" s="60"/>
      <c r="ACW2459" s="60"/>
      <c r="ACX2459" s="60"/>
      <c r="ACY2459" s="60">
        <v>1.0064410017732599</v>
      </c>
      <c r="ACZ2459" s="60"/>
      <c r="ADA2459" s="60"/>
      <c r="ADB2459" s="60"/>
      <c r="ADC2459" s="60"/>
      <c r="ADD2459" s="60"/>
      <c r="ADE2459" s="60"/>
    </row>
    <row r="2460" spans="760:785" x14ac:dyDescent="0.25">
      <c r="ACF2460" s="60"/>
      <c r="ACG2460" s="60"/>
      <c r="ACH2460" s="60"/>
      <c r="ACI2460" s="60"/>
      <c r="ACJ2460" s="60"/>
      <c r="ACK2460" s="60"/>
      <c r="ACL2460" s="60"/>
      <c r="ACM2460" s="60"/>
      <c r="ACN2460" s="60"/>
      <c r="ACO2460" s="60"/>
      <c r="ACP2460" s="60"/>
      <c r="ACQ2460" s="60"/>
      <c r="ACR2460" s="60"/>
      <c r="ACS2460" s="60"/>
      <c r="ACT2460" s="60"/>
      <c r="ACU2460" s="60"/>
      <c r="ACV2460" s="60"/>
      <c r="ACW2460" s="60"/>
      <c r="ACX2460" s="60"/>
      <c r="ACY2460" s="60">
        <v>1.00643933589179</v>
      </c>
      <c r="ACZ2460" s="60"/>
      <c r="ADA2460" s="60"/>
      <c r="ADB2460" s="60"/>
      <c r="ADC2460" s="60"/>
      <c r="ADD2460" s="60"/>
      <c r="ADE2460" s="60"/>
    </row>
    <row r="2461" spans="760:785" x14ac:dyDescent="0.25">
      <c r="ACF2461" s="60"/>
      <c r="ACG2461" s="60"/>
      <c r="ACH2461" s="60"/>
      <c r="ACI2461" s="60"/>
      <c r="ACJ2461" s="60"/>
      <c r="ACK2461" s="60"/>
      <c r="ACL2461" s="60"/>
      <c r="ACM2461" s="60"/>
      <c r="ACN2461" s="60"/>
      <c r="ACO2461" s="60"/>
      <c r="ACP2461" s="60"/>
      <c r="ACQ2461" s="60"/>
      <c r="ACR2461" s="60"/>
      <c r="ACS2461" s="60"/>
      <c r="ACT2461" s="60"/>
      <c r="ACU2461" s="60"/>
      <c r="ACV2461" s="60"/>
      <c r="ACW2461" s="60"/>
      <c r="ACX2461" s="60"/>
      <c r="ACY2461" s="60">
        <v>1.0064379787862301</v>
      </c>
      <c r="ACZ2461" s="60"/>
      <c r="ADA2461" s="60"/>
      <c r="ADB2461" s="60"/>
      <c r="ADC2461" s="60"/>
      <c r="ADD2461" s="60"/>
      <c r="ADE2461" s="60"/>
    </row>
    <row r="2462" spans="760:785" x14ac:dyDescent="0.25">
      <c r="ACF2462" s="60"/>
      <c r="ACG2462" s="60"/>
      <c r="ACH2462" s="60"/>
      <c r="ACI2462" s="60"/>
      <c r="ACJ2462" s="60"/>
      <c r="ACK2462" s="60"/>
      <c r="ACL2462" s="60"/>
      <c r="ACM2462" s="60"/>
      <c r="ACN2462" s="60"/>
      <c r="ACO2462" s="60"/>
      <c r="ACP2462" s="60"/>
      <c r="ACQ2462" s="60"/>
      <c r="ACR2462" s="60"/>
      <c r="ACS2462" s="60"/>
      <c r="ACT2462" s="60"/>
      <c r="ACU2462" s="60"/>
      <c r="ACV2462" s="60"/>
      <c r="ACW2462" s="60"/>
      <c r="ACX2462" s="60"/>
      <c r="ACY2462" s="60">
        <v>1.0064358979752099</v>
      </c>
      <c r="ACZ2462" s="60"/>
      <c r="ADA2462" s="60"/>
      <c r="ADB2462" s="60"/>
      <c r="ADC2462" s="60"/>
      <c r="ADD2462" s="60"/>
      <c r="ADE2462" s="60"/>
    </row>
    <row r="2463" spans="760:785" x14ac:dyDescent="0.25">
      <c r="ACF2463" s="60"/>
      <c r="ACG2463" s="60"/>
      <c r="ACH2463" s="60"/>
      <c r="ACI2463" s="60"/>
      <c r="ACJ2463" s="60"/>
      <c r="ACK2463" s="60"/>
      <c r="ACL2463" s="60"/>
      <c r="ACM2463" s="60"/>
      <c r="ACN2463" s="60"/>
      <c r="ACO2463" s="60"/>
      <c r="ACP2463" s="60"/>
      <c r="ACQ2463" s="60"/>
      <c r="ACR2463" s="60"/>
      <c r="ACS2463" s="60"/>
      <c r="ACT2463" s="60"/>
      <c r="ACU2463" s="60"/>
      <c r="ACV2463" s="60"/>
      <c r="ACW2463" s="60"/>
      <c r="ACX2463" s="60"/>
      <c r="ACY2463" s="60">
        <v>1.00643092227895</v>
      </c>
      <c r="ACZ2463" s="60"/>
      <c r="ADA2463" s="60"/>
      <c r="ADB2463" s="60"/>
      <c r="ADC2463" s="60"/>
      <c r="ADD2463" s="60"/>
      <c r="ADE2463" s="60"/>
    </row>
    <row r="2464" spans="760:785" x14ac:dyDescent="0.25">
      <c r="ACF2464" s="60"/>
      <c r="ACG2464" s="60"/>
      <c r="ACH2464" s="60"/>
      <c r="ACI2464" s="60"/>
      <c r="ACJ2464" s="60"/>
      <c r="ACK2464" s="60"/>
      <c r="ACL2464" s="60"/>
      <c r="ACM2464" s="60"/>
      <c r="ACN2464" s="60"/>
      <c r="ACO2464" s="60"/>
      <c r="ACP2464" s="60"/>
      <c r="ACQ2464" s="60"/>
      <c r="ACR2464" s="60"/>
      <c r="ACS2464" s="60"/>
      <c r="ACT2464" s="60"/>
      <c r="ACU2464" s="60"/>
      <c r="ACV2464" s="60"/>
      <c r="ACW2464" s="60"/>
      <c r="ACX2464" s="60"/>
      <c r="ACY2464" s="60">
        <v>1.0064269751163799</v>
      </c>
      <c r="ACZ2464" s="60"/>
      <c r="ADA2464" s="60"/>
      <c r="ADB2464" s="60"/>
      <c r="ADC2464" s="60"/>
      <c r="ADD2464" s="60"/>
      <c r="ADE2464" s="60"/>
    </row>
    <row r="2465" spans="760:785" x14ac:dyDescent="0.25">
      <c r="ACF2465" s="60"/>
      <c r="ACG2465" s="60"/>
      <c r="ACH2465" s="60"/>
      <c r="ACI2465" s="60"/>
      <c r="ACJ2465" s="60"/>
      <c r="ACK2465" s="60"/>
      <c r="ACL2465" s="60"/>
      <c r="ACM2465" s="60"/>
      <c r="ACN2465" s="60"/>
      <c r="ACO2465" s="60"/>
      <c r="ACP2465" s="60"/>
      <c r="ACQ2465" s="60"/>
      <c r="ACR2465" s="60"/>
      <c r="ACS2465" s="60"/>
      <c r="ACT2465" s="60"/>
      <c r="ACU2465" s="60"/>
      <c r="ACV2465" s="60"/>
      <c r="ACW2465" s="60"/>
      <c r="ACX2465" s="60"/>
      <c r="ACY2465" s="60">
        <v>1.0064258503208301</v>
      </c>
      <c r="ACZ2465" s="60"/>
      <c r="ADA2465" s="60"/>
      <c r="ADB2465" s="60"/>
      <c r="ADC2465" s="60"/>
      <c r="ADD2465" s="60"/>
      <c r="ADE2465" s="60"/>
    </row>
    <row r="2466" spans="760:785" x14ac:dyDescent="0.25">
      <c r="ACF2466" s="60"/>
      <c r="ACG2466" s="60"/>
      <c r="ACH2466" s="60"/>
      <c r="ACI2466" s="60"/>
      <c r="ACJ2466" s="60"/>
      <c r="ACK2466" s="60"/>
      <c r="ACL2466" s="60"/>
      <c r="ACM2466" s="60"/>
      <c r="ACN2466" s="60"/>
      <c r="ACO2466" s="60"/>
      <c r="ACP2466" s="60"/>
      <c r="ACQ2466" s="60"/>
      <c r="ACR2466" s="60"/>
      <c r="ACS2466" s="60"/>
      <c r="ACT2466" s="60"/>
      <c r="ACU2466" s="60"/>
      <c r="ACV2466" s="60"/>
      <c r="ACW2466" s="60"/>
      <c r="ACX2466" s="60"/>
      <c r="ACY2466" s="60">
        <v>1.00642413456219</v>
      </c>
      <c r="ACZ2466" s="60"/>
      <c r="ADA2466" s="60"/>
      <c r="ADB2466" s="60"/>
      <c r="ADC2466" s="60"/>
      <c r="ADD2466" s="60"/>
      <c r="ADE2466" s="60"/>
    </row>
    <row r="2467" spans="760:785" x14ac:dyDescent="0.25">
      <c r="ACF2467" s="60"/>
      <c r="ACG2467" s="60"/>
      <c r="ACH2467" s="60"/>
      <c r="ACI2467" s="60"/>
      <c r="ACJ2467" s="60"/>
      <c r="ACK2467" s="60"/>
      <c r="ACL2467" s="60"/>
      <c r="ACM2467" s="60"/>
      <c r="ACN2467" s="60"/>
      <c r="ACO2467" s="60"/>
      <c r="ACP2467" s="60"/>
      <c r="ACQ2467" s="60"/>
      <c r="ACR2467" s="60"/>
      <c r="ACS2467" s="60"/>
      <c r="ACT2467" s="60"/>
      <c r="ACU2467" s="60"/>
      <c r="ACV2467" s="60"/>
      <c r="ACW2467" s="60"/>
      <c r="ACX2467" s="60"/>
      <c r="ACY2467" s="60">
        <v>1.0064212768354299</v>
      </c>
      <c r="ACZ2467" s="60"/>
      <c r="ADA2467" s="60"/>
      <c r="ADB2467" s="60"/>
      <c r="ADC2467" s="60"/>
      <c r="ADD2467" s="60"/>
      <c r="ADE2467" s="60"/>
    </row>
    <row r="2468" spans="760:785" x14ac:dyDescent="0.25">
      <c r="ACF2468" s="60"/>
      <c r="ACG2468" s="60"/>
      <c r="ACH2468" s="60"/>
      <c r="ACI2468" s="60"/>
      <c r="ACJ2468" s="60"/>
      <c r="ACK2468" s="60"/>
      <c r="ACL2468" s="60"/>
      <c r="ACM2468" s="60"/>
      <c r="ACN2468" s="60"/>
      <c r="ACO2468" s="60"/>
      <c r="ACP2468" s="60"/>
      <c r="ACQ2468" s="60"/>
      <c r="ACR2468" s="60"/>
      <c r="ACS2468" s="60"/>
      <c r="ACT2468" s="60"/>
      <c r="ACU2468" s="60"/>
      <c r="ACV2468" s="60"/>
      <c r="ACW2468" s="60"/>
      <c r="ACX2468" s="60"/>
      <c r="ACY2468" s="60">
        <v>1.0064204606606599</v>
      </c>
      <c r="ACZ2468" s="60"/>
      <c r="ADA2468" s="60"/>
      <c r="ADB2468" s="60"/>
      <c r="ADC2468" s="60"/>
      <c r="ADD2468" s="60"/>
      <c r="ADE2468" s="60"/>
    </row>
    <row r="2469" spans="760:785" x14ac:dyDescent="0.25">
      <c r="ACF2469" s="60"/>
      <c r="ACG2469" s="60"/>
      <c r="ACH2469" s="60"/>
      <c r="ACI2469" s="60"/>
      <c r="ACJ2469" s="60"/>
      <c r="ACK2469" s="60"/>
      <c r="ACL2469" s="60"/>
      <c r="ACM2469" s="60"/>
      <c r="ACN2469" s="60"/>
      <c r="ACO2469" s="60"/>
      <c r="ACP2469" s="60"/>
      <c r="ACQ2469" s="60"/>
      <c r="ACR2469" s="60"/>
      <c r="ACS2469" s="60"/>
      <c r="ACT2469" s="60"/>
      <c r="ACU2469" s="60"/>
      <c r="ACV2469" s="60"/>
      <c r="ACW2469" s="60"/>
      <c r="ACX2469" s="60"/>
      <c r="ACY2469" s="60">
        <v>1.0064143654389099</v>
      </c>
      <c r="ACZ2469" s="60"/>
      <c r="ADA2469" s="60"/>
      <c r="ADB2469" s="60"/>
      <c r="ADC2469" s="60"/>
      <c r="ADD2469" s="60"/>
      <c r="ADE2469" s="60"/>
    </row>
    <row r="2470" spans="760:785" x14ac:dyDescent="0.25">
      <c r="ACF2470" s="60"/>
      <c r="ACG2470" s="60"/>
      <c r="ACH2470" s="60"/>
      <c r="ACI2470" s="60"/>
      <c r="ACJ2470" s="60"/>
      <c r="ACK2470" s="60"/>
      <c r="ACL2470" s="60"/>
      <c r="ACM2470" s="60"/>
      <c r="ACN2470" s="60"/>
      <c r="ACO2470" s="60"/>
      <c r="ACP2470" s="60"/>
      <c r="ACQ2470" s="60"/>
      <c r="ACR2470" s="60"/>
      <c r="ACS2470" s="60"/>
      <c r="ACT2470" s="60"/>
      <c r="ACU2470" s="60"/>
      <c r="ACV2470" s="60"/>
      <c r="ACW2470" s="60"/>
      <c r="ACX2470" s="60"/>
      <c r="ACY2470" s="60">
        <v>1.00641198007582</v>
      </c>
      <c r="ACZ2470" s="60"/>
      <c r="ADA2470" s="60"/>
      <c r="ADB2470" s="60"/>
      <c r="ADC2470" s="60"/>
      <c r="ADD2470" s="60"/>
      <c r="ADE2470" s="60"/>
    </row>
    <row r="2471" spans="760:785" x14ac:dyDescent="0.25">
      <c r="ACF2471" s="60"/>
      <c r="ACG2471" s="60"/>
      <c r="ACH2471" s="60"/>
      <c r="ACI2471" s="60"/>
      <c r="ACJ2471" s="60"/>
      <c r="ACK2471" s="60"/>
      <c r="ACL2471" s="60"/>
      <c r="ACM2471" s="60"/>
      <c r="ACN2471" s="60"/>
      <c r="ACO2471" s="60"/>
      <c r="ACP2471" s="60"/>
      <c r="ACQ2471" s="60"/>
      <c r="ACR2471" s="60"/>
      <c r="ACS2471" s="60"/>
      <c r="ACT2471" s="60"/>
      <c r="ACU2471" s="60"/>
      <c r="ACV2471" s="60"/>
      <c r="ACW2471" s="60"/>
      <c r="ACX2471" s="60"/>
      <c r="ACY2471" s="60">
        <v>1.0064096610417901</v>
      </c>
      <c r="ACZ2471" s="60"/>
      <c r="ADA2471" s="60"/>
      <c r="ADB2471" s="60"/>
      <c r="ADC2471" s="60"/>
      <c r="ADD2471" s="60"/>
      <c r="ADE2471" s="60"/>
    </row>
    <row r="2472" spans="760:785" x14ac:dyDescent="0.25">
      <c r="ACF2472" s="60"/>
      <c r="ACG2472" s="60"/>
      <c r="ACH2472" s="60"/>
      <c r="ACI2472" s="60"/>
      <c r="ACJ2472" s="60"/>
      <c r="ACK2472" s="60"/>
      <c r="ACL2472" s="60"/>
      <c r="ACM2472" s="60"/>
      <c r="ACN2472" s="60"/>
      <c r="ACO2472" s="60"/>
      <c r="ACP2472" s="60"/>
      <c r="ACQ2472" s="60"/>
      <c r="ACR2472" s="60"/>
      <c r="ACS2472" s="60"/>
      <c r="ACT2472" s="60"/>
      <c r="ACU2472" s="60"/>
      <c r="ACV2472" s="60"/>
      <c r="ACW2472" s="60"/>
      <c r="ACX2472" s="60"/>
      <c r="ACY2472" s="60">
        <v>1.00640937456113</v>
      </c>
      <c r="ACZ2472" s="60"/>
      <c r="ADA2472" s="60"/>
      <c r="ADB2472" s="60"/>
      <c r="ADC2472" s="60"/>
      <c r="ADD2472" s="60"/>
      <c r="ADE2472" s="60"/>
    </row>
    <row r="2473" spans="760:785" x14ac:dyDescent="0.25">
      <c r="ACF2473" s="60"/>
      <c r="ACG2473" s="60"/>
      <c r="ACH2473" s="60"/>
      <c r="ACI2473" s="60"/>
      <c r="ACJ2473" s="60"/>
      <c r="ACK2473" s="60"/>
      <c r="ACL2473" s="60"/>
      <c r="ACM2473" s="60"/>
      <c r="ACN2473" s="60"/>
      <c r="ACO2473" s="60"/>
      <c r="ACP2473" s="60"/>
      <c r="ACQ2473" s="60"/>
      <c r="ACR2473" s="60"/>
      <c r="ACS2473" s="60"/>
      <c r="ACT2473" s="60"/>
      <c r="ACU2473" s="60"/>
      <c r="ACV2473" s="60"/>
      <c r="ACW2473" s="60"/>
      <c r="ACX2473" s="60"/>
      <c r="ACY2473" s="60">
        <v>1.00640868738861</v>
      </c>
      <c r="ACZ2473" s="60"/>
      <c r="ADA2473" s="60"/>
      <c r="ADB2473" s="60"/>
      <c r="ADC2473" s="60"/>
      <c r="ADD2473" s="60"/>
      <c r="ADE2473" s="60"/>
    </row>
    <row r="2474" spans="760:785" x14ac:dyDescent="0.25">
      <c r="ACF2474" s="60"/>
      <c r="ACG2474" s="60"/>
      <c r="ACH2474" s="60"/>
      <c r="ACI2474" s="60"/>
      <c r="ACJ2474" s="60"/>
      <c r="ACK2474" s="60"/>
      <c r="ACL2474" s="60"/>
      <c r="ACM2474" s="60"/>
      <c r="ACN2474" s="60"/>
      <c r="ACO2474" s="60"/>
      <c r="ACP2474" s="60"/>
      <c r="ACQ2474" s="60"/>
      <c r="ACR2474" s="60"/>
      <c r="ACS2474" s="60"/>
      <c r="ACT2474" s="60"/>
      <c r="ACU2474" s="60"/>
      <c r="ACV2474" s="60"/>
      <c r="ACW2474" s="60"/>
      <c r="ACX2474" s="60"/>
      <c r="ACY2474" s="60">
        <v>1.00640499758165</v>
      </c>
      <c r="ACZ2474" s="60"/>
      <c r="ADA2474" s="60"/>
      <c r="ADB2474" s="60"/>
      <c r="ADC2474" s="60"/>
      <c r="ADD2474" s="60"/>
      <c r="ADE2474" s="60"/>
    </row>
    <row r="2475" spans="760:785" x14ac:dyDescent="0.25">
      <c r="ACF2475" s="60"/>
      <c r="ACG2475" s="60"/>
      <c r="ACH2475" s="60"/>
      <c r="ACI2475" s="60"/>
      <c r="ACJ2475" s="60"/>
      <c r="ACK2475" s="60"/>
      <c r="ACL2475" s="60"/>
      <c r="ACM2475" s="60"/>
      <c r="ACN2475" s="60"/>
      <c r="ACO2475" s="60"/>
      <c r="ACP2475" s="60"/>
      <c r="ACQ2475" s="60"/>
      <c r="ACR2475" s="60"/>
      <c r="ACS2475" s="60"/>
      <c r="ACT2475" s="60"/>
      <c r="ACU2475" s="60"/>
      <c r="ACV2475" s="60"/>
      <c r="ACW2475" s="60"/>
      <c r="ACX2475" s="60"/>
      <c r="ACY2475" s="60">
        <v>1.0064025792901601</v>
      </c>
      <c r="ACZ2475" s="60"/>
      <c r="ADA2475" s="60"/>
      <c r="ADB2475" s="60"/>
      <c r="ADC2475" s="60"/>
      <c r="ADD2475" s="60"/>
      <c r="ADE2475" s="60"/>
    </row>
    <row r="2476" spans="760:785" x14ac:dyDescent="0.25">
      <c r="ACF2476" s="60"/>
      <c r="ACG2476" s="60"/>
      <c r="ACH2476" s="60"/>
      <c r="ACI2476" s="60"/>
      <c r="ACJ2476" s="60"/>
      <c r="ACK2476" s="60"/>
      <c r="ACL2476" s="60"/>
      <c r="ACM2476" s="60"/>
      <c r="ACN2476" s="60"/>
      <c r="ACO2476" s="60"/>
      <c r="ACP2476" s="60"/>
      <c r="ACQ2476" s="60"/>
      <c r="ACR2476" s="60"/>
      <c r="ACS2476" s="60"/>
      <c r="ACT2476" s="60"/>
      <c r="ACU2476" s="60"/>
      <c r="ACV2476" s="60"/>
      <c r="ACW2476" s="60"/>
      <c r="ACX2476" s="60"/>
      <c r="ACY2476" s="60">
        <v>1.0063850927754601</v>
      </c>
      <c r="ACZ2476" s="60"/>
      <c r="ADA2476" s="60"/>
      <c r="ADB2476" s="60"/>
      <c r="ADC2476" s="60"/>
      <c r="ADD2476" s="60"/>
      <c r="ADE2476" s="60"/>
    </row>
    <row r="2477" spans="760:785" x14ac:dyDescent="0.25">
      <c r="ACF2477" s="60"/>
      <c r="ACG2477" s="60"/>
      <c r="ACH2477" s="60"/>
      <c r="ACI2477" s="60"/>
      <c r="ACJ2477" s="60"/>
      <c r="ACK2477" s="60"/>
      <c r="ACL2477" s="60"/>
      <c r="ACM2477" s="60"/>
      <c r="ACN2477" s="60"/>
      <c r="ACO2477" s="60"/>
      <c r="ACP2477" s="60"/>
      <c r="ACQ2477" s="60"/>
      <c r="ACR2477" s="60"/>
      <c r="ACS2477" s="60"/>
      <c r="ACT2477" s="60"/>
      <c r="ACU2477" s="60"/>
      <c r="ACV2477" s="60"/>
      <c r="ACW2477" s="60"/>
      <c r="ACX2477" s="60"/>
      <c r="ACY2477" s="60">
        <v>1.0063849675958501</v>
      </c>
      <c r="ACZ2477" s="60"/>
      <c r="ADA2477" s="60"/>
      <c r="ADB2477" s="60"/>
      <c r="ADC2477" s="60"/>
      <c r="ADD2477" s="60"/>
      <c r="ADE2477" s="60"/>
    </row>
    <row r="2478" spans="760:785" x14ac:dyDescent="0.25">
      <c r="ACF2478" s="60"/>
      <c r="ACG2478" s="60"/>
      <c r="ACH2478" s="60"/>
      <c r="ACI2478" s="60"/>
      <c r="ACJ2478" s="60"/>
      <c r="ACK2478" s="60"/>
      <c r="ACL2478" s="60"/>
      <c r="ACM2478" s="60"/>
      <c r="ACN2478" s="60"/>
      <c r="ACO2478" s="60"/>
      <c r="ACP2478" s="60"/>
      <c r="ACQ2478" s="60"/>
      <c r="ACR2478" s="60"/>
      <c r="ACS2478" s="60"/>
      <c r="ACT2478" s="60"/>
      <c r="ACU2478" s="60"/>
      <c r="ACV2478" s="60"/>
      <c r="ACW2478" s="60"/>
      <c r="ACX2478" s="60"/>
      <c r="ACY2478" s="60">
        <v>1.00637906206355</v>
      </c>
      <c r="ACZ2478" s="60"/>
      <c r="ADA2478" s="60"/>
      <c r="ADB2478" s="60"/>
      <c r="ADC2478" s="60"/>
      <c r="ADD2478" s="60"/>
      <c r="ADE2478" s="60"/>
    </row>
    <row r="2479" spans="760:785" x14ac:dyDescent="0.25">
      <c r="ACF2479" s="60"/>
      <c r="ACG2479" s="60"/>
      <c r="ACH2479" s="60"/>
      <c r="ACI2479" s="60"/>
      <c r="ACJ2479" s="60"/>
      <c r="ACK2479" s="60"/>
      <c r="ACL2479" s="60"/>
      <c r="ACM2479" s="60"/>
      <c r="ACN2479" s="60"/>
      <c r="ACO2479" s="60"/>
      <c r="ACP2479" s="60"/>
      <c r="ACQ2479" s="60"/>
      <c r="ACR2479" s="60"/>
      <c r="ACS2479" s="60"/>
      <c r="ACT2479" s="60"/>
      <c r="ACU2479" s="60"/>
      <c r="ACV2479" s="60"/>
      <c r="ACW2479" s="60"/>
      <c r="ACX2479" s="60"/>
      <c r="ACY2479" s="60">
        <v>1.00637823891532</v>
      </c>
      <c r="ACZ2479" s="60"/>
      <c r="ADA2479" s="60"/>
      <c r="ADB2479" s="60"/>
      <c r="ADC2479" s="60"/>
      <c r="ADD2479" s="60"/>
      <c r="ADE2479" s="60"/>
    </row>
    <row r="2480" spans="760:785" x14ac:dyDescent="0.25">
      <c r="ACF2480" s="60"/>
      <c r="ACG2480" s="60"/>
      <c r="ACH2480" s="60"/>
      <c r="ACI2480" s="60"/>
      <c r="ACJ2480" s="60"/>
      <c r="ACK2480" s="60"/>
      <c r="ACL2480" s="60"/>
      <c r="ACM2480" s="60"/>
      <c r="ACN2480" s="60"/>
      <c r="ACO2480" s="60"/>
      <c r="ACP2480" s="60"/>
      <c r="ACQ2480" s="60"/>
      <c r="ACR2480" s="60"/>
      <c r="ACS2480" s="60"/>
      <c r="ACT2480" s="60"/>
      <c r="ACU2480" s="60"/>
      <c r="ACV2480" s="60"/>
      <c r="ACW2480" s="60"/>
      <c r="ACX2480" s="60"/>
      <c r="ACY2480" s="60">
        <v>1.00637804111096</v>
      </c>
      <c r="ACZ2480" s="60"/>
      <c r="ADA2480" s="60"/>
      <c r="ADB2480" s="60"/>
      <c r="ADC2480" s="60"/>
      <c r="ADD2480" s="60"/>
      <c r="ADE2480" s="60"/>
    </row>
    <row r="2481" spans="760:785" x14ac:dyDescent="0.25">
      <c r="ACF2481" s="60"/>
      <c r="ACG2481" s="60"/>
      <c r="ACH2481" s="60"/>
      <c r="ACI2481" s="60"/>
      <c r="ACJ2481" s="60"/>
      <c r="ACK2481" s="60"/>
      <c r="ACL2481" s="60"/>
      <c r="ACM2481" s="60"/>
      <c r="ACN2481" s="60"/>
      <c r="ACO2481" s="60"/>
      <c r="ACP2481" s="60"/>
      <c r="ACQ2481" s="60"/>
      <c r="ACR2481" s="60"/>
      <c r="ACS2481" s="60"/>
      <c r="ACT2481" s="60"/>
      <c r="ACU2481" s="60"/>
      <c r="ACV2481" s="60"/>
      <c r="ACW2481" s="60"/>
      <c r="ACX2481" s="60"/>
      <c r="ACY2481" s="60">
        <v>1.00637704165719</v>
      </c>
      <c r="ACZ2481" s="60"/>
      <c r="ADA2481" s="60"/>
      <c r="ADB2481" s="60"/>
      <c r="ADC2481" s="60"/>
      <c r="ADD2481" s="60"/>
      <c r="ADE2481" s="60"/>
    </row>
    <row r="2482" spans="760:785" x14ac:dyDescent="0.25">
      <c r="ACF2482" s="60"/>
      <c r="ACG2482" s="60"/>
      <c r="ACH2482" s="60"/>
      <c r="ACI2482" s="60"/>
      <c r="ACJ2482" s="60"/>
      <c r="ACK2482" s="60"/>
      <c r="ACL2482" s="60"/>
      <c r="ACM2482" s="60"/>
      <c r="ACN2482" s="60"/>
      <c r="ACO2482" s="60"/>
      <c r="ACP2482" s="60"/>
      <c r="ACQ2482" s="60"/>
      <c r="ACR2482" s="60"/>
      <c r="ACS2482" s="60"/>
      <c r="ACT2482" s="60"/>
      <c r="ACU2482" s="60"/>
      <c r="ACV2482" s="60"/>
      <c r="ACW2482" s="60"/>
      <c r="ACX2482" s="60"/>
      <c r="ACY2482" s="60">
        <v>1.00637539733508</v>
      </c>
      <c r="ACZ2482" s="60"/>
      <c r="ADA2482" s="60"/>
      <c r="ADB2482" s="60"/>
      <c r="ADC2482" s="60"/>
      <c r="ADD2482" s="60"/>
      <c r="ADE2482" s="60"/>
    </row>
    <row r="2483" spans="760:785" x14ac:dyDescent="0.25">
      <c r="ACF2483" s="60"/>
      <c r="ACG2483" s="60"/>
      <c r="ACH2483" s="60"/>
      <c r="ACI2483" s="60"/>
      <c r="ACJ2483" s="60"/>
      <c r="ACK2483" s="60"/>
      <c r="ACL2483" s="60"/>
      <c r="ACM2483" s="60"/>
      <c r="ACN2483" s="60"/>
      <c r="ACO2483" s="60"/>
      <c r="ACP2483" s="60"/>
      <c r="ACQ2483" s="60"/>
      <c r="ACR2483" s="60"/>
      <c r="ACS2483" s="60"/>
      <c r="ACT2483" s="60"/>
      <c r="ACU2483" s="60"/>
      <c r="ACV2483" s="60"/>
      <c r="ACW2483" s="60"/>
      <c r="ACX2483" s="60"/>
      <c r="ACY2483" s="60">
        <v>1.0063750198530601</v>
      </c>
      <c r="ACZ2483" s="60"/>
      <c r="ADA2483" s="60"/>
      <c r="ADB2483" s="60"/>
      <c r="ADC2483" s="60"/>
      <c r="ADD2483" s="60"/>
      <c r="ADE2483" s="60"/>
    </row>
    <row r="2484" spans="760:785" x14ac:dyDescent="0.25">
      <c r="ACF2484" s="60"/>
      <c r="ACG2484" s="60"/>
      <c r="ACH2484" s="60"/>
      <c r="ACI2484" s="60"/>
      <c r="ACJ2484" s="60"/>
      <c r="ACK2484" s="60"/>
      <c r="ACL2484" s="60"/>
      <c r="ACM2484" s="60"/>
      <c r="ACN2484" s="60"/>
      <c r="ACO2484" s="60"/>
      <c r="ACP2484" s="60"/>
      <c r="ACQ2484" s="60"/>
      <c r="ACR2484" s="60"/>
      <c r="ACS2484" s="60"/>
      <c r="ACT2484" s="60"/>
      <c r="ACU2484" s="60"/>
      <c r="ACV2484" s="60"/>
      <c r="ACW2484" s="60"/>
      <c r="ACX2484" s="60"/>
      <c r="ACY2484" s="60">
        <v>1.0063747388625801</v>
      </c>
      <c r="ACZ2484" s="60"/>
      <c r="ADA2484" s="60"/>
      <c r="ADB2484" s="60"/>
      <c r="ADC2484" s="60"/>
      <c r="ADD2484" s="60"/>
      <c r="ADE2484" s="60"/>
    </row>
    <row r="2485" spans="760:785" x14ac:dyDescent="0.25">
      <c r="ACF2485" s="60"/>
      <c r="ACG2485" s="60"/>
      <c r="ACH2485" s="60"/>
      <c r="ACI2485" s="60"/>
      <c r="ACJ2485" s="60"/>
      <c r="ACK2485" s="60"/>
      <c r="ACL2485" s="60"/>
      <c r="ACM2485" s="60"/>
      <c r="ACN2485" s="60"/>
      <c r="ACO2485" s="60"/>
      <c r="ACP2485" s="60"/>
      <c r="ACQ2485" s="60"/>
      <c r="ACR2485" s="60"/>
      <c r="ACS2485" s="60"/>
      <c r="ACT2485" s="60"/>
      <c r="ACU2485" s="60"/>
      <c r="ACV2485" s="60"/>
      <c r="ACW2485" s="60"/>
      <c r="ACX2485" s="60"/>
      <c r="ACY2485" s="60">
        <v>1.00636868948265</v>
      </c>
      <c r="ACZ2485" s="60"/>
      <c r="ADA2485" s="60"/>
      <c r="ADB2485" s="60"/>
      <c r="ADC2485" s="60"/>
      <c r="ADD2485" s="60"/>
      <c r="ADE2485" s="60"/>
    </row>
    <row r="2486" spans="760:785" x14ac:dyDescent="0.25">
      <c r="ACF2486" s="60"/>
      <c r="ACG2486" s="60"/>
      <c r="ACH2486" s="60"/>
      <c r="ACI2486" s="60"/>
      <c r="ACJ2486" s="60"/>
      <c r="ACK2486" s="60"/>
      <c r="ACL2486" s="60"/>
      <c r="ACM2486" s="60"/>
      <c r="ACN2486" s="60"/>
      <c r="ACO2486" s="60"/>
      <c r="ACP2486" s="60"/>
      <c r="ACQ2486" s="60"/>
      <c r="ACR2486" s="60"/>
      <c r="ACS2486" s="60"/>
      <c r="ACT2486" s="60"/>
      <c r="ACU2486" s="60"/>
      <c r="ACV2486" s="60"/>
      <c r="ACW2486" s="60"/>
      <c r="ACX2486" s="60"/>
      <c r="ACY2486" s="60">
        <v>1.00636483366666</v>
      </c>
      <c r="ACZ2486" s="60"/>
      <c r="ADA2486" s="60"/>
      <c r="ADB2486" s="60"/>
      <c r="ADC2486" s="60"/>
      <c r="ADD2486" s="60"/>
      <c r="ADE2486" s="60"/>
    </row>
    <row r="2487" spans="760:785" x14ac:dyDescent="0.25">
      <c r="ACF2487" s="60"/>
      <c r="ACG2487" s="60"/>
      <c r="ACH2487" s="60"/>
      <c r="ACI2487" s="60"/>
      <c r="ACJ2487" s="60"/>
      <c r="ACK2487" s="60"/>
      <c r="ACL2487" s="60"/>
      <c r="ACM2487" s="60"/>
      <c r="ACN2487" s="60"/>
      <c r="ACO2487" s="60"/>
      <c r="ACP2487" s="60"/>
      <c r="ACQ2487" s="60"/>
      <c r="ACR2487" s="60"/>
      <c r="ACS2487" s="60"/>
      <c r="ACT2487" s="60"/>
      <c r="ACU2487" s="60"/>
      <c r="ACV2487" s="60"/>
      <c r="ACW2487" s="60"/>
      <c r="ACX2487" s="60"/>
      <c r="ACY2487" s="60">
        <v>1.00636386707014</v>
      </c>
      <c r="ACZ2487" s="60"/>
      <c r="ADA2487" s="60"/>
      <c r="ADB2487" s="60"/>
      <c r="ADC2487" s="60"/>
      <c r="ADD2487" s="60"/>
      <c r="ADE2487" s="60"/>
    </row>
    <row r="2488" spans="760:785" x14ac:dyDescent="0.25">
      <c r="ACF2488" s="60"/>
      <c r="ACG2488" s="60"/>
      <c r="ACH2488" s="60"/>
      <c r="ACI2488" s="60"/>
      <c r="ACJ2488" s="60"/>
      <c r="ACK2488" s="60"/>
      <c r="ACL2488" s="60"/>
      <c r="ACM2488" s="60"/>
      <c r="ACN2488" s="60"/>
      <c r="ACO2488" s="60"/>
      <c r="ACP2488" s="60"/>
      <c r="ACQ2488" s="60"/>
      <c r="ACR2488" s="60"/>
      <c r="ACS2488" s="60"/>
      <c r="ACT2488" s="60"/>
      <c r="ACU2488" s="60"/>
      <c r="ACV2488" s="60"/>
      <c r="ACW2488" s="60"/>
      <c r="ACX2488" s="60"/>
      <c r="ACY2488" s="60">
        <v>1.0063625533434399</v>
      </c>
      <c r="ACZ2488" s="60"/>
      <c r="ADA2488" s="60"/>
      <c r="ADB2488" s="60"/>
      <c r="ADC2488" s="60"/>
      <c r="ADD2488" s="60"/>
      <c r="ADE2488" s="60"/>
    </row>
    <row r="2489" spans="760:785" x14ac:dyDescent="0.25">
      <c r="ACF2489" s="60"/>
      <c r="ACG2489" s="60"/>
      <c r="ACH2489" s="60"/>
      <c r="ACI2489" s="60"/>
      <c r="ACJ2489" s="60"/>
      <c r="ACK2489" s="60"/>
      <c r="ACL2489" s="60"/>
      <c r="ACM2489" s="60"/>
      <c r="ACN2489" s="60"/>
      <c r="ACO2489" s="60"/>
      <c r="ACP2489" s="60"/>
      <c r="ACQ2489" s="60"/>
      <c r="ACR2489" s="60"/>
      <c r="ACS2489" s="60"/>
      <c r="ACT2489" s="60"/>
      <c r="ACU2489" s="60"/>
      <c r="ACV2489" s="60"/>
      <c r="ACW2489" s="60"/>
      <c r="ACX2489" s="60"/>
      <c r="ACY2489" s="60">
        <v>1.0063542742820799</v>
      </c>
      <c r="ACZ2489" s="60"/>
      <c r="ADA2489" s="60"/>
      <c r="ADB2489" s="60"/>
      <c r="ADC2489" s="60"/>
      <c r="ADD2489" s="60"/>
      <c r="ADE2489" s="60"/>
    </row>
    <row r="2490" spans="760:785" x14ac:dyDescent="0.25">
      <c r="ACF2490" s="60"/>
      <c r="ACG2490" s="60"/>
      <c r="ACH2490" s="60"/>
      <c r="ACI2490" s="60"/>
      <c r="ACJ2490" s="60"/>
      <c r="ACK2490" s="60"/>
      <c r="ACL2490" s="60"/>
      <c r="ACM2490" s="60"/>
      <c r="ACN2490" s="60"/>
      <c r="ACO2490" s="60"/>
      <c r="ACP2490" s="60"/>
      <c r="ACQ2490" s="60"/>
      <c r="ACR2490" s="60"/>
      <c r="ACS2490" s="60"/>
      <c r="ACT2490" s="60"/>
      <c r="ACU2490" s="60"/>
      <c r="ACV2490" s="60"/>
      <c r="ACW2490" s="60"/>
      <c r="ACX2490" s="60"/>
      <c r="ACY2490" s="60">
        <v>1.00634946151024</v>
      </c>
      <c r="ACZ2490" s="60"/>
      <c r="ADA2490" s="60"/>
      <c r="ADB2490" s="60"/>
      <c r="ADC2490" s="60"/>
      <c r="ADD2490" s="60"/>
      <c r="ADE2490" s="60"/>
    </row>
    <row r="2491" spans="760:785" x14ac:dyDescent="0.25">
      <c r="ACF2491" s="60"/>
      <c r="ACG2491" s="60"/>
      <c r="ACH2491" s="60"/>
      <c r="ACI2491" s="60"/>
      <c r="ACJ2491" s="60"/>
      <c r="ACK2491" s="60"/>
      <c r="ACL2491" s="60"/>
      <c r="ACM2491" s="60"/>
      <c r="ACN2491" s="60"/>
      <c r="ACO2491" s="60"/>
      <c r="ACP2491" s="60"/>
      <c r="ACQ2491" s="60"/>
      <c r="ACR2491" s="60"/>
      <c r="ACS2491" s="60"/>
      <c r="ACT2491" s="60"/>
      <c r="ACU2491" s="60"/>
      <c r="ACV2491" s="60"/>
      <c r="ACW2491" s="60"/>
      <c r="ACX2491" s="60"/>
      <c r="ACY2491" s="60">
        <v>1.0063470229741001</v>
      </c>
      <c r="ACZ2491" s="60"/>
      <c r="ADA2491" s="60"/>
      <c r="ADB2491" s="60"/>
      <c r="ADC2491" s="60"/>
      <c r="ADD2491" s="60"/>
      <c r="ADE2491" s="60"/>
    </row>
    <row r="2492" spans="760:785" x14ac:dyDescent="0.25">
      <c r="ACF2492" s="60"/>
      <c r="ACG2492" s="60"/>
      <c r="ACH2492" s="60"/>
      <c r="ACI2492" s="60"/>
      <c r="ACJ2492" s="60"/>
      <c r="ACK2492" s="60"/>
      <c r="ACL2492" s="60"/>
      <c r="ACM2492" s="60"/>
      <c r="ACN2492" s="60"/>
      <c r="ACO2492" s="60"/>
      <c r="ACP2492" s="60"/>
      <c r="ACQ2492" s="60"/>
      <c r="ACR2492" s="60"/>
      <c r="ACS2492" s="60"/>
      <c r="ACT2492" s="60"/>
      <c r="ACU2492" s="60"/>
      <c r="ACV2492" s="60"/>
      <c r="ACW2492" s="60"/>
      <c r="ACX2492" s="60"/>
      <c r="ACY2492" s="60">
        <v>1.0063352661593401</v>
      </c>
      <c r="ACZ2492" s="60"/>
      <c r="ADA2492" s="60"/>
      <c r="ADB2492" s="60"/>
      <c r="ADC2492" s="60"/>
      <c r="ADD2492" s="60"/>
      <c r="ADE2492" s="60"/>
    </row>
    <row r="2493" spans="760:785" x14ac:dyDescent="0.25">
      <c r="ACF2493" s="60"/>
      <c r="ACG2493" s="60"/>
      <c r="ACH2493" s="60"/>
      <c r="ACI2493" s="60"/>
      <c r="ACJ2493" s="60"/>
      <c r="ACK2493" s="60"/>
      <c r="ACL2493" s="60"/>
      <c r="ACM2493" s="60"/>
      <c r="ACN2493" s="60"/>
      <c r="ACO2493" s="60"/>
      <c r="ACP2493" s="60"/>
      <c r="ACQ2493" s="60"/>
      <c r="ACR2493" s="60"/>
      <c r="ACS2493" s="60"/>
      <c r="ACT2493" s="60"/>
      <c r="ACU2493" s="60"/>
      <c r="ACV2493" s="60"/>
      <c r="ACW2493" s="60"/>
      <c r="ACX2493" s="60"/>
      <c r="ACY2493" s="60">
        <v>1.0063351495872099</v>
      </c>
      <c r="ACZ2493" s="60"/>
      <c r="ADA2493" s="60"/>
      <c r="ADB2493" s="60"/>
      <c r="ADC2493" s="60"/>
      <c r="ADD2493" s="60"/>
      <c r="ADE2493" s="60"/>
    </row>
    <row r="2494" spans="760:785" x14ac:dyDescent="0.25">
      <c r="ACF2494" s="60"/>
      <c r="ACG2494" s="60"/>
      <c r="ACH2494" s="60"/>
      <c r="ACI2494" s="60"/>
      <c r="ACJ2494" s="60"/>
      <c r="ACK2494" s="60"/>
      <c r="ACL2494" s="60"/>
      <c r="ACM2494" s="60"/>
      <c r="ACN2494" s="60"/>
      <c r="ACO2494" s="60"/>
      <c r="ACP2494" s="60"/>
      <c r="ACQ2494" s="60"/>
      <c r="ACR2494" s="60"/>
      <c r="ACS2494" s="60"/>
      <c r="ACT2494" s="60"/>
      <c r="ACU2494" s="60"/>
      <c r="ACV2494" s="60"/>
      <c r="ACW2494" s="60"/>
      <c r="ACX2494" s="60"/>
      <c r="ACY2494" s="60">
        <v>1.0063235889020601</v>
      </c>
      <c r="ACZ2494" s="60"/>
      <c r="ADA2494" s="60"/>
      <c r="ADB2494" s="60"/>
      <c r="ADC2494" s="60"/>
      <c r="ADD2494" s="60"/>
      <c r="ADE2494" s="60"/>
    </row>
    <row r="2495" spans="760:785" x14ac:dyDescent="0.25">
      <c r="ACF2495" s="60"/>
      <c r="ACG2495" s="60"/>
      <c r="ACH2495" s="60"/>
      <c r="ACI2495" s="60"/>
      <c r="ACJ2495" s="60"/>
      <c r="ACK2495" s="60"/>
      <c r="ACL2495" s="60"/>
      <c r="ACM2495" s="60"/>
      <c r="ACN2495" s="60"/>
      <c r="ACO2495" s="60"/>
      <c r="ACP2495" s="60"/>
      <c r="ACQ2495" s="60"/>
      <c r="ACR2495" s="60"/>
      <c r="ACS2495" s="60"/>
      <c r="ACT2495" s="60"/>
      <c r="ACU2495" s="60"/>
      <c r="ACV2495" s="60"/>
      <c r="ACW2495" s="60"/>
      <c r="ACX2495" s="60"/>
      <c r="ACY2495" s="60">
        <v>1.00632350799043</v>
      </c>
      <c r="ACZ2495" s="60"/>
      <c r="ADA2495" s="60"/>
      <c r="ADB2495" s="60"/>
      <c r="ADC2495" s="60"/>
      <c r="ADD2495" s="60"/>
      <c r="ADE2495" s="60"/>
    </row>
    <row r="2496" spans="760:785" x14ac:dyDescent="0.25">
      <c r="ACF2496" s="60"/>
      <c r="ACG2496" s="60"/>
      <c r="ACH2496" s="60"/>
      <c r="ACI2496" s="60"/>
      <c r="ACJ2496" s="60"/>
      <c r="ACK2496" s="60"/>
      <c r="ACL2496" s="60"/>
      <c r="ACM2496" s="60"/>
      <c r="ACN2496" s="60"/>
      <c r="ACO2496" s="60"/>
      <c r="ACP2496" s="60"/>
      <c r="ACQ2496" s="60"/>
      <c r="ACR2496" s="60"/>
      <c r="ACS2496" s="60"/>
      <c r="ACT2496" s="60"/>
      <c r="ACU2496" s="60"/>
      <c r="ACV2496" s="60"/>
      <c r="ACW2496" s="60"/>
      <c r="ACX2496" s="60"/>
      <c r="ACY2496" s="60">
        <v>1.00631101131696</v>
      </c>
      <c r="ACZ2496" s="60"/>
      <c r="ADA2496" s="60"/>
      <c r="ADB2496" s="60"/>
      <c r="ADC2496" s="60"/>
      <c r="ADD2496" s="60"/>
      <c r="ADE2496" s="60"/>
    </row>
    <row r="2497" spans="760:785" x14ac:dyDescent="0.25">
      <c r="ACF2497" s="60"/>
      <c r="ACG2497" s="60"/>
      <c r="ACH2497" s="60"/>
      <c r="ACI2497" s="60"/>
      <c r="ACJ2497" s="60"/>
      <c r="ACK2497" s="60"/>
      <c r="ACL2497" s="60"/>
      <c r="ACM2497" s="60"/>
      <c r="ACN2497" s="60"/>
      <c r="ACO2497" s="60"/>
      <c r="ACP2497" s="60"/>
      <c r="ACQ2497" s="60"/>
      <c r="ACR2497" s="60"/>
      <c r="ACS2497" s="60"/>
      <c r="ACT2497" s="60"/>
      <c r="ACU2497" s="60"/>
      <c r="ACV2497" s="60"/>
      <c r="ACW2497" s="60"/>
      <c r="ACX2497" s="60"/>
      <c r="ACY2497" s="60">
        <v>1.00630015808518</v>
      </c>
      <c r="ACZ2497" s="60"/>
      <c r="ADA2497" s="60"/>
      <c r="ADB2497" s="60"/>
      <c r="ADC2497" s="60"/>
      <c r="ADD2497" s="60"/>
      <c r="ADE2497" s="60"/>
    </row>
    <row r="2498" spans="760:785" x14ac:dyDescent="0.25">
      <c r="ACF2498" s="60"/>
      <c r="ACG2498" s="60"/>
      <c r="ACH2498" s="60"/>
      <c r="ACI2498" s="60"/>
      <c r="ACJ2498" s="60"/>
      <c r="ACK2498" s="60"/>
      <c r="ACL2498" s="60"/>
      <c r="ACM2498" s="60"/>
      <c r="ACN2498" s="60"/>
      <c r="ACO2498" s="60"/>
      <c r="ACP2498" s="60"/>
      <c r="ACQ2498" s="60"/>
      <c r="ACR2498" s="60"/>
      <c r="ACS2498" s="60"/>
      <c r="ACT2498" s="60"/>
      <c r="ACU2498" s="60"/>
      <c r="ACV2498" s="60"/>
      <c r="ACW2498" s="60"/>
      <c r="ACX2498" s="60"/>
      <c r="ACY2498" s="60">
        <v>1.0062870263897801</v>
      </c>
      <c r="ACZ2498" s="60"/>
      <c r="ADA2498" s="60"/>
      <c r="ADB2498" s="60"/>
      <c r="ADC2498" s="60"/>
      <c r="ADD2498" s="60"/>
      <c r="ADE2498" s="60"/>
    </row>
    <row r="2499" spans="760:785" x14ac:dyDescent="0.25">
      <c r="ACF2499" s="60"/>
      <c r="ACG2499" s="60"/>
      <c r="ACH2499" s="60"/>
      <c r="ACI2499" s="60"/>
      <c r="ACJ2499" s="60"/>
      <c r="ACK2499" s="60"/>
      <c r="ACL2499" s="60"/>
      <c r="ACM2499" s="60"/>
      <c r="ACN2499" s="60"/>
      <c r="ACO2499" s="60"/>
      <c r="ACP2499" s="60"/>
      <c r="ACQ2499" s="60"/>
      <c r="ACR2499" s="60"/>
      <c r="ACS2499" s="60"/>
      <c r="ACT2499" s="60"/>
      <c r="ACU2499" s="60"/>
      <c r="ACV2499" s="60"/>
      <c r="ACW2499" s="60"/>
      <c r="ACX2499" s="60"/>
      <c r="ACY2499" s="60">
        <v>1.00628177382561</v>
      </c>
      <c r="ACZ2499" s="60"/>
      <c r="ADA2499" s="60"/>
      <c r="ADB2499" s="60"/>
      <c r="ADC2499" s="60"/>
      <c r="ADD2499" s="60"/>
      <c r="ADE2499" s="60"/>
    </row>
    <row r="2500" spans="760:785" x14ac:dyDescent="0.25">
      <c r="ACF2500" s="60"/>
      <c r="ACG2500" s="60"/>
      <c r="ACH2500" s="60"/>
      <c r="ACI2500" s="60"/>
      <c r="ACJ2500" s="60"/>
      <c r="ACK2500" s="60"/>
      <c r="ACL2500" s="60"/>
      <c r="ACM2500" s="60"/>
      <c r="ACN2500" s="60"/>
      <c r="ACO2500" s="60"/>
      <c r="ACP2500" s="60"/>
      <c r="ACQ2500" s="60"/>
      <c r="ACR2500" s="60"/>
      <c r="ACS2500" s="60"/>
      <c r="ACT2500" s="60"/>
      <c r="ACU2500" s="60"/>
      <c r="ACV2500" s="60"/>
      <c r="ACW2500" s="60"/>
      <c r="ACX2500" s="60"/>
      <c r="ACY2500" s="60">
        <v>1.0062767942805599</v>
      </c>
      <c r="ACZ2500" s="60"/>
      <c r="ADA2500" s="60"/>
      <c r="ADB2500" s="60"/>
      <c r="ADC2500" s="60"/>
      <c r="ADD2500" s="60"/>
      <c r="ADE2500" s="60"/>
    </row>
    <row r="2501" spans="760:785" x14ac:dyDescent="0.25">
      <c r="ACF2501" s="60"/>
      <c r="ACG2501" s="60"/>
      <c r="ACH2501" s="60"/>
      <c r="ACI2501" s="60"/>
      <c r="ACJ2501" s="60"/>
      <c r="ACK2501" s="60"/>
      <c r="ACL2501" s="60"/>
      <c r="ACM2501" s="60"/>
      <c r="ACN2501" s="60"/>
      <c r="ACO2501" s="60"/>
      <c r="ACP2501" s="60"/>
      <c r="ACQ2501" s="60"/>
      <c r="ACR2501" s="60"/>
      <c r="ACS2501" s="60"/>
      <c r="ACT2501" s="60"/>
      <c r="ACU2501" s="60"/>
      <c r="ACV2501" s="60"/>
      <c r="ACW2501" s="60"/>
      <c r="ACX2501" s="60"/>
      <c r="ACY2501" s="60">
        <v>1.00627359923588</v>
      </c>
      <c r="ACZ2501" s="60"/>
      <c r="ADA2501" s="60"/>
      <c r="ADB2501" s="60"/>
      <c r="ADC2501" s="60"/>
      <c r="ADD2501" s="60"/>
      <c r="ADE2501" s="60"/>
    </row>
    <row r="2502" spans="760:785" x14ac:dyDescent="0.25">
      <c r="ACF2502" s="60"/>
      <c r="ACG2502" s="60"/>
      <c r="ACH2502" s="60"/>
      <c r="ACI2502" s="60"/>
      <c r="ACJ2502" s="60"/>
      <c r="ACK2502" s="60"/>
      <c r="ACL2502" s="60"/>
      <c r="ACM2502" s="60"/>
      <c r="ACN2502" s="60"/>
      <c r="ACO2502" s="60"/>
      <c r="ACP2502" s="60"/>
      <c r="ACQ2502" s="60"/>
      <c r="ACR2502" s="60"/>
      <c r="ACS2502" s="60"/>
      <c r="ACT2502" s="60"/>
      <c r="ACU2502" s="60"/>
      <c r="ACV2502" s="60"/>
      <c r="ACW2502" s="60"/>
      <c r="ACX2502" s="60"/>
      <c r="ACY2502" s="60">
        <v>1.00626883783862</v>
      </c>
      <c r="ACZ2502" s="60"/>
      <c r="ADA2502" s="60"/>
      <c r="ADB2502" s="60"/>
      <c r="ADC2502" s="60"/>
      <c r="ADD2502" s="60"/>
      <c r="ADE2502" s="60"/>
    </row>
    <row r="2503" spans="760:785" x14ac:dyDescent="0.25">
      <c r="ACF2503" s="60"/>
      <c r="ACG2503" s="60"/>
      <c r="ACH2503" s="60"/>
      <c r="ACI2503" s="60"/>
      <c r="ACJ2503" s="60"/>
      <c r="ACK2503" s="60"/>
      <c r="ACL2503" s="60"/>
      <c r="ACM2503" s="60"/>
      <c r="ACN2503" s="60"/>
      <c r="ACO2503" s="60"/>
      <c r="ACP2503" s="60"/>
      <c r="ACQ2503" s="60"/>
      <c r="ACR2503" s="60"/>
      <c r="ACS2503" s="60"/>
      <c r="ACT2503" s="60"/>
      <c r="ACU2503" s="60"/>
      <c r="ACV2503" s="60"/>
      <c r="ACW2503" s="60"/>
      <c r="ACX2503" s="60"/>
      <c r="ACY2503" s="60">
        <v>1.0062685724581599</v>
      </c>
      <c r="ACZ2503" s="60"/>
      <c r="ADA2503" s="60"/>
      <c r="ADB2503" s="60"/>
      <c r="ADC2503" s="60"/>
      <c r="ADD2503" s="60"/>
      <c r="ADE2503" s="60"/>
    </row>
    <row r="2504" spans="760:785" x14ac:dyDescent="0.25">
      <c r="ACF2504" s="60"/>
      <c r="ACG2504" s="60"/>
      <c r="ACH2504" s="60"/>
      <c r="ACI2504" s="60"/>
      <c r="ACJ2504" s="60"/>
      <c r="ACK2504" s="60"/>
      <c r="ACL2504" s="60"/>
      <c r="ACM2504" s="60"/>
      <c r="ACN2504" s="60"/>
      <c r="ACO2504" s="60"/>
      <c r="ACP2504" s="60"/>
      <c r="ACQ2504" s="60"/>
      <c r="ACR2504" s="60"/>
      <c r="ACS2504" s="60"/>
      <c r="ACT2504" s="60"/>
      <c r="ACU2504" s="60"/>
      <c r="ACV2504" s="60"/>
      <c r="ACW2504" s="60"/>
      <c r="ACX2504" s="60"/>
      <c r="ACY2504" s="60">
        <v>1.0062671469112301</v>
      </c>
      <c r="ACZ2504" s="60"/>
      <c r="ADA2504" s="60"/>
      <c r="ADB2504" s="60"/>
      <c r="ADC2504" s="60"/>
      <c r="ADD2504" s="60"/>
      <c r="ADE2504" s="60"/>
    </row>
    <row r="2505" spans="760:785" x14ac:dyDescent="0.25">
      <c r="ACF2505" s="60"/>
      <c r="ACG2505" s="60"/>
      <c r="ACH2505" s="60"/>
      <c r="ACI2505" s="60"/>
      <c r="ACJ2505" s="60"/>
      <c r="ACK2505" s="60"/>
      <c r="ACL2505" s="60"/>
      <c r="ACM2505" s="60"/>
      <c r="ACN2505" s="60"/>
      <c r="ACO2505" s="60"/>
      <c r="ACP2505" s="60"/>
      <c r="ACQ2505" s="60"/>
      <c r="ACR2505" s="60"/>
      <c r="ACS2505" s="60"/>
      <c r="ACT2505" s="60"/>
      <c r="ACU2505" s="60"/>
      <c r="ACV2505" s="60"/>
      <c r="ACW2505" s="60"/>
      <c r="ACX2505" s="60"/>
      <c r="ACY2505" s="60">
        <v>1.0062591182721301</v>
      </c>
      <c r="ACZ2505" s="60"/>
      <c r="ADA2505" s="60"/>
      <c r="ADB2505" s="60"/>
      <c r="ADC2505" s="60"/>
      <c r="ADD2505" s="60"/>
      <c r="ADE2505" s="60"/>
    </row>
    <row r="2506" spans="760:785" x14ac:dyDescent="0.25">
      <c r="ACF2506" s="60"/>
      <c r="ACG2506" s="60"/>
      <c r="ACH2506" s="60"/>
      <c r="ACI2506" s="60"/>
      <c r="ACJ2506" s="60"/>
      <c r="ACK2506" s="60"/>
      <c r="ACL2506" s="60"/>
      <c r="ACM2506" s="60"/>
      <c r="ACN2506" s="60"/>
      <c r="ACO2506" s="60"/>
      <c r="ACP2506" s="60"/>
      <c r="ACQ2506" s="60"/>
      <c r="ACR2506" s="60"/>
      <c r="ACS2506" s="60"/>
      <c r="ACT2506" s="60"/>
      <c r="ACU2506" s="60"/>
      <c r="ACV2506" s="60"/>
      <c r="ACW2506" s="60"/>
      <c r="ACX2506" s="60"/>
      <c r="ACY2506" s="60">
        <v>1.00625533274799</v>
      </c>
      <c r="ACZ2506" s="60"/>
      <c r="ADA2506" s="60"/>
      <c r="ADB2506" s="60"/>
      <c r="ADC2506" s="60"/>
      <c r="ADD2506" s="60"/>
      <c r="ADE2506" s="60"/>
    </row>
    <row r="2507" spans="760:785" x14ac:dyDescent="0.25">
      <c r="ACF2507" s="60"/>
      <c r="ACG2507" s="60"/>
      <c r="ACH2507" s="60"/>
      <c r="ACI2507" s="60"/>
      <c r="ACJ2507" s="60"/>
      <c r="ACK2507" s="60"/>
      <c r="ACL2507" s="60"/>
      <c r="ACM2507" s="60"/>
      <c r="ACN2507" s="60"/>
      <c r="ACO2507" s="60"/>
      <c r="ACP2507" s="60"/>
      <c r="ACQ2507" s="60"/>
      <c r="ACR2507" s="60"/>
      <c r="ACS2507" s="60"/>
      <c r="ACT2507" s="60"/>
      <c r="ACU2507" s="60"/>
      <c r="ACV2507" s="60"/>
      <c r="ACW2507" s="60"/>
      <c r="ACX2507" s="60"/>
      <c r="ACY2507" s="60">
        <v>1.00625189795323</v>
      </c>
      <c r="ACZ2507" s="60"/>
      <c r="ADA2507" s="60"/>
      <c r="ADB2507" s="60"/>
      <c r="ADC2507" s="60"/>
      <c r="ADD2507" s="60"/>
      <c r="ADE2507" s="60"/>
    </row>
    <row r="2508" spans="760:785" x14ac:dyDescent="0.25">
      <c r="ACF2508" s="60"/>
      <c r="ACG2508" s="60"/>
      <c r="ACH2508" s="60"/>
      <c r="ACI2508" s="60"/>
      <c r="ACJ2508" s="60"/>
      <c r="ACK2508" s="60"/>
      <c r="ACL2508" s="60"/>
      <c r="ACM2508" s="60"/>
      <c r="ACN2508" s="60"/>
      <c r="ACO2508" s="60"/>
      <c r="ACP2508" s="60"/>
      <c r="ACQ2508" s="60"/>
      <c r="ACR2508" s="60"/>
      <c r="ACS2508" s="60"/>
      <c r="ACT2508" s="60"/>
      <c r="ACU2508" s="60"/>
      <c r="ACV2508" s="60"/>
      <c r="ACW2508" s="60"/>
      <c r="ACX2508" s="60"/>
      <c r="ACY2508" s="60">
        <v>1.00624892295699</v>
      </c>
      <c r="ACZ2508" s="60"/>
      <c r="ADA2508" s="60"/>
      <c r="ADB2508" s="60"/>
      <c r="ADC2508" s="60"/>
      <c r="ADD2508" s="60"/>
      <c r="ADE2508" s="60"/>
    </row>
    <row r="2509" spans="760:785" x14ac:dyDescent="0.25">
      <c r="ACF2509" s="60"/>
      <c r="ACG2509" s="60"/>
      <c r="ACH2509" s="60"/>
      <c r="ACI2509" s="60"/>
      <c r="ACJ2509" s="60"/>
      <c r="ACK2509" s="60"/>
      <c r="ACL2509" s="60"/>
      <c r="ACM2509" s="60"/>
      <c r="ACN2509" s="60"/>
      <c r="ACO2509" s="60"/>
      <c r="ACP2509" s="60"/>
      <c r="ACQ2509" s="60"/>
      <c r="ACR2509" s="60"/>
      <c r="ACS2509" s="60"/>
      <c r="ACT2509" s="60"/>
      <c r="ACU2509" s="60"/>
      <c r="ACV2509" s="60"/>
      <c r="ACW2509" s="60"/>
      <c r="ACX2509" s="60"/>
      <c r="ACY2509" s="60">
        <v>1.0062438271410299</v>
      </c>
      <c r="ACZ2509" s="60"/>
      <c r="ADA2509" s="60"/>
      <c r="ADB2509" s="60"/>
      <c r="ADC2509" s="60"/>
      <c r="ADD2509" s="60"/>
      <c r="ADE2509" s="60"/>
    </row>
    <row r="2510" spans="760:785" x14ac:dyDescent="0.25">
      <c r="ACF2510" s="60"/>
      <c r="ACG2510" s="60"/>
      <c r="ACH2510" s="60"/>
      <c r="ACI2510" s="60"/>
      <c r="ACJ2510" s="60"/>
      <c r="ACK2510" s="60"/>
      <c r="ACL2510" s="60"/>
      <c r="ACM2510" s="60"/>
      <c r="ACN2510" s="60"/>
      <c r="ACO2510" s="60"/>
      <c r="ACP2510" s="60"/>
      <c r="ACQ2510" s="60"/>
      <c r="ACR2510" s="60"/>
      <c r="ACS2510" s="60"/>
      <c r="ACT2510" s="60"/>
      <c r="ACU2510" s="60"/>
      <c r="ACV2510" s="60"/>
      <c r="ACW2510" s="60"/>
      <c r="ACX2510" s="60"/>
      <c r="ACY2510" s="60">
        <v>1.00623657603703</v>
      </c>
      <c r="ACZ2510" s="60"/>
      <c r="ADA2510" s="60"/>
      <c r="ADB2510" s="60"/>
      <c r="ADC2510" s="60"/>
      <c r="ADD2510" s="60"/>
      <c r="ADE2510" s="60"/>
    </row>
    <row r="2511" spans="760:785" x14ac:dyDescent="0.25">
      <c r="ACF2511" s="60"/>
      <c r="ACG2511" s="60"/>
      <c r="ACH2511" s="60"/>
      <c r="ACI2511" s="60"/>
      <c r="ACJ2511" s="60"/>
      <c r="ACK2511" s="60"/>
      <c r="ACL2511" s="60"/>
      <c r="ACM2511" s="60"/>
      <c r="ACN2511" s="60"/>
      <c r="ACO2511" s="60"/>
      <c r="ACP2511" s="60"/>
      <c r="ACQ2511" s="60"/>
      <c r="ACR2511" s="60"/>
      <c r="ACS2511" s="60"/>
      <c r="ACT2511" s="60"/>
      <c r="ACU2511" s="60"/>
      <c r="ACV2511" s="60"/>
      <c r="ACW2511" s="60"/>
      <c r="ACX2511" s="60"/>
      <c r="ACY2511" s="60">
        <v>1.0062292113623199</v>
      </c>
      <c r="ACZ2511" s="60"/>
      <c r="ADA2511" s="60"/>
      <c r="ADB2511" s="60"/>
      <c r="ADC2511" s="60"/>
      <c r="ADD2511" s="60"/>
      <c r="ADE2511" s="60"/>
    </row>
    <row r="2512" spans="760:785" x14ac:dyDescent="0.25">
      <c r="ACF2512" s="60"/>
      <c r="ACG2512" s="60"/>
      <c r="ACH2512" s="60"/>
      <c r="ACI2512" s="60"/>
      <c r="ACJ2512" s="60"/>
      <c r="ACK2512" s="60"/>
      <c r="ACL2512" s="60"/>
      <c r="ACM2512" s="60"/>
      <c r="ACN2512" s="60"/>
      <c r="ACO2512" s="60"/>
      <c r="ACP2512" s="60"/>
      <c r="ACQ2512" s="60"/>
      <c r="ACR2512" s="60"/>
      <c r="ACS2512" s="60"/>
      <c r="ACT2512" s="60"/>
      <c r="ACU2512" s="60"/>
      <c r="ACV2512" s="60"/>
      <c r="ACW2512" s="60"/>
      <c r="ACX2512" s="60"/>
      <c r="ACY2512" s="60">
        <v>1.0062287782453201</v>
      </c>
      <c r="ACZ2512" s="60"/>
      <c r="ADA2512" s="60"/>
      <c r="ADB2512" s="60"/>
      <c r="ADC2512" s="60"/>
      <c r="ADD2512" s="60"/>
      <c r="ADE2512" s="60"/>
    </row>
    <row r="2513" spans="760:785" x14ac:dyDescent="0.25">
      <c r="ACF2513" s="60"/>
      <c r="ACG2513" s="60"/>
      <c r="ACH2513" s="60"/>
      <c r="ACI2513" s="60"/>
      <c r="ACJ2513" s="60"/>
      <c r="ACK2513" s="60"/>
      <c r="ACL2513" s="60"/>
      <c r="ACM2513" s="60"/>
      <c r="ACN2513" s="60"/>
      <c r="ACO2513" s="60"/>
      <c r="ACP2513" s="60"/>
      <c r="ACQ2513" s="60"/>
      <c r="ACR2513" s="60"/>
      <c r="ACS2513" s="60"/>
      <c r="ACT2513" s="60"/>
      <c r="ACU2513" s="60"/>
      <c r="ACV2513" s="60"/>
      <c r="ACW2513" s="60"/>
      <c r="ACX2513" s="60"/>
      <c r="ACY2513" s="60">
        <v>1.0062285867178999</v>
      </c>
      <c r="ACZ2513" s="60"/>
      <c r="ADA2513" s="60"/>
      <c r="ADB2513" s="60"/>
      <c r="ADC2513" s="60"/>
      <c r="ADD2513" s="60"/>
      <c r="ADE2513" s="60"/>
    </row>
    <row r="2514" spans="760:785" x14ac:dyDescent="0.25">
      <c r="ACF2514" s="60"/>
      <c r="ACG2514" s="60"/>
      <c r="ACH2514" s="60"/>
      <c r="ACI2514" s="60"/>
      <c r="ACJ2514" s="60"/>
      <c r="ACK2514" s="60"/>
      <c r="ACL2514" s="60"/>
      <c r="ACM2514" s="60"/>
      <c r="ACN2514" s="60"/>
      <c r="ACO2514" s="60"/>
      <c r="ACP2514" s="60"/>
      <c r="ACQ2514" s="60"/>
      <c r="ACR2514" s="60"/>
      <c r="ACS2514" s="60"/>
      <c r="ACT2514" s="60"/>
      <c r="ACU2514" s="60"/>
      <c r="ACV2514" s="60"/>
      <c r="ACW2514" s="60"/>
      <c r="ACX2514" s="60"/>
      <c r="ACY2514" s="60">
        <v>1.0062216849896</v>
      </c>
      <c r="ACZ2514" s="60"/>
      <c r="ADA2514" s="60"/>
      <c r="ADB2514" s="60"/>
      <c r="ADC2514" s="60"/>
      <c r="ADD2514" s="60"/>
      <c r="ADE2514" s="60"/>
    </row>
    <row r="2515" spans="760:785" x14ac:dyDescent="0.25">
      <c r="ACF2515" s="60"/>
      <c r="ACG2515" s="60"/>
      <c r="ACH2515" s="60"/>
      <c r="ACI2515" s="60"/>
      <c r="ACJ2515" s="60"/>
      <c r="ACK2515" s="60"/>
      <c r="ACL2515" s="60"/>
      <c r="ACM2515" s="60"/>
      <c r="ACN2515" s="60"/>
      <c r="ACO2515" s="60"/>
      <c r="ACP2515" s="60"/>
      <c r="ACQ2515" s="60"/>
      <c r="ACR2515" s="60"/>
      <c r="ACS2515" s="60"/>
      <c r="ACT2515" s="60"/>
      <c r="ACU2515" s="60"/>
      <c r="ACV2515" s="60"/>
      <c r="ACW2515" s="60"/>
      <c r="ACX2515" s="60"/>
      <c r="ACY2515" s="60">
        <v>1.00621671992981</v>
      </c>
      <c r="ACZ2515" s="60"/>
      <c r="ADA2515" s="60"/>
      <c r="ADB2515" s="60"/>
      <c r="ADC2515" s="60"/>
      <c r="ADD2515" s="60"/>
      <c r="ADE2515" s="60"/>
    </row>
    <row r="2516" spans="760:785" x14ac:dyDescent="0.25">
      <c r="ACF2516" s="60"/>
      <c r="ACG2516" s="60"/>
      <c r="ACH2516" s="60"/>
      <c r="ACI2516" s="60"/>
      <c r="ACJ2516" s="60"/>
      <c r="ACK2516" s="60"/>
      <c r="ACL2516" s="60"/>
      <c r="ACM2516" s="60"/>
      <c r="ACN2516" s="60"/>
      <c r="ACO2516" s="60"/>
      <c r="ACP2516" s="60"/>
      <c r="ACQ2516" s="60"/>
      <c r="ACR2516" s="60"/>
      <c r="ACS2516" s="60"/>
      <c r="ACT2516" s="60"/>
      <c r="ACU2516" s="60"/>
      <c r="ACV2516" s="60"/>
      <c r="ACW2516" s="60"/>
      <c r="ACX2516" s="60"/>
      <c r="ACY2516" s="60">
        <v>1.0062097619846599</v>
      </c>
      <c r="ACZ2516" s="60"/>
      <c r="ADA2516" s="60"/>
      <c r="ADB2516" s="60"/>
      <c r="ADC2516" s="60"/>
      <c r="ADD2516" s="60"/>
      <c r="ADE2516" s="60"/>
    </row>
    <row r="2517" spans="760:785" x14ac:dyDescent="0.25">
      <c r="ACF2517" s="60"/>
      <c r="ACG2517" s="60"/>
      <c r="ACH2517" s="60"/>
      <c r="ACI2517" s="60"/>
      <c r="ACJ2517" s="60"/>
      <c r="ACK2517" s="60"/>
      <c r="ACL2517" s="60"/>
      <c r="ACM2517" s="60"/>
      <c r="ACN2517" s="60"/>
      <c r="ACO2517" s="60"/>
      <c r="ACP2517" s="60"/>
      <c r="ACQ2517" s="60"/>
      <c r="ACR2517" s="60"/>
      <c r="ACS2517" s="60"/>
      <c r="ACT2517" s="60"/>
      <c r="ACU2517" s="60"/>
      <c r="ACV2517" s="60"/>
      <c r="ACW2517" s="60"/>
      <c r="ACX2517" s="60"/>
      <c r="ACY2517" s="60">
        <v>1.0062028479809799</v>
      </c>
      <c r="ACZ2517" s="60"/>
      <c r="ADA2517" s="60"/>
      <c r="ADB2517" s="60"/>
      <c r="ADC2517" s="60"/>
      <c r="ADD2517" s="60"/>
      <c r="ADE2517" s="60"/>
    </row>
    <row r="2518" spans="760:785" x14ac:dyDescent="0.25">
      <c r="ACF2518" s="60"/>
      <c r="ACG2518" s="60"/>
      <c r="ACH2518" s="60"/>
      <c r="ACI2518" s="60"/>
      <c r="ACJ2518" s="60"/>
      <c r="ACK2518" s="60"/>
      <c r="ACL2518" s="60"/>
      <c r="ACM2518" s="60"/>
      <c r="ACN2518" s="60"/>
      <c r="ACO2518" s="60"/>
      <c r="ACP2518" s="60"/>
      <c r="ACQ2518" s="60"/>
      <c r="ACR2518" s="60"/>
      <c r="ACS2518" s="60"/>
      <c r="ACT2518" s="60"/>
      <c r="ACU2518" s="60"/>
      <c r="ACV2518" s="60"/>
      <c r="ACW2518" s="60"/>
      <c r="ACX2518" s="60"/>
      <c r="ACY2518" s="60">
        <v>1.0062018685138501</v>
      </c>
      <c r="ACZ2518" s="60"/>
      <c r="ADA2518" s="60"/>
      <c r="ADB2518" s="60"/>
      <c r="ADC2518" s="60"/>
      <c r="ADD2518" s="60"/>
      <c r="ADE2518" s="60"/>
    </row>
    <row r="2519" spans="760:785" x14ac:dyDescent="0.25">
      <c r="ACF2519" s="60"/>
      <c r="ACG2519" s="60"/>
      <c r="ACH2519" s="60"/>
      <c r="ACI2519" s="60"/>
      <c r="ACJ2519" s="60"/>
      <c r="ACK2519" s="60"/>
      <c r="ACL2519" s="60"/>
      <c r="ACM2519" s="60"/>
      <c r="ACN2519" s="60"/>
      <c r="ACO2519" s="60"/>
      <c r="ACP2519" s="60"/>
      <c r="ACQ2519" s="60"/>
      <c r="ACR2519" s="60"/>
      <c r="ACS2519" s="60"/>
      <c r="ACT2519" s="60"/>
      <c r="ACU2519" s="60"/>
      <c r="ACV2519" s="60"/>
      <c r="ACW2519" s="60"/>
      <c r="ACX2519" s="60"/>
      <c r="ACY2519" s="60">
        <v>1.0061956358067601</v>
      </c>
      <c r="ACZ2519" s="60"/>
      <c r="ADA2519" s="60"/>
      <c r="ADB2519" s="60"/>
      <c r="ADC2519" s="60"/>
      <c r="ADD2519" s="60"/>
      <c r="ADE2519" s="60"/>
    </row>
    <row r="2520" spans="760:785" x14ac:dyDescent="0.25">
      <c r="ACF2520" s="60"/>
      <c r="ACG2520" s="60"/>
      <c r="ACH2520" s="60"/>
      <c r="ACI2520" s="60"/>
      <c r="ACJ2520" s="60"/>
      <c r="ACK2520" s="60"/>
      <c r="ACL2520" s="60"/>
      <c r="ACM2520" s="60"/>
      <c r="ACN2520" s="60"/>
      <c r="ACO2520" s="60"/>
      <c r="ACP2520" s="60"/>
      <c r="ACQ2520" s="60"/>
      <c r="ACR2520" s="60"/>
      <c r="ACS2520" s="60"/>
      <c r="ACT2520" s="60"/>
      <c r="ACU2520" s="60"/>
      <c r="ACV2520" s="60"/>
      <c r="ACW2520" s="60"/>
      <c r="ACX2520" s="60"/>
      <c r="ACY2520" s="60">
        <v>1.0061954094029399</v>
      </c>
      <c r="ACZ2520" s="60"/>
      <c r="ADA2520" s="60"/>
      <c r="ADB2520" s="60"/>
      <c r="ADC2520" s="60"/>
      <c r="ADD2520" s="60"/>
      <c r="ADE2520" s="60"/>
    </row>
    <row r="2521" spans="760:785" x14ac:dyDescent="0.25">
      <c r="ACF2521" s="60"/>
      <c r="ACG2521" s="60"/>
      <c r="ACH2521" s="60"/>
      <c r="ACI2521" s="60"/>
      <c r="ACJ2521" s="60"/>
      <c r="ACK2521" s="60"/>
      <c r="ACL2521" s="60"/>
      <c r="ACM2521" s="60"/>
      <c r="ACN2521" s="60"/>
      <c r="ACO2521" s="60"/>
      <c r="ACP2521" s="60"/>
      <c r="ACQ2521" s="60"/>
      <c r="ACR2521" s="60"/>
      <c r="ACS2521" s="60"/>
      <c r="ACT2521" s="60"/>
      <c r="ACU2521" s="60"/>
      <c r="ACV2521" s="60"/>
      <c r="ACW2521" s="60"/>
      <c r="ACX2521" s="60"/>
      <c r="ACY2521" s="60">
        <v>1.00619495624434</v>
      </c>
      <c r="ACZ2521" s="60"/>
      <c r="ADA2521" s="60"/>
      <c r="ADB2521" s="60"/>
      <c r="ADC2521" s="60"/>
      <c r="ADD2521" s="60"/>
      <c r="ADE2521" s="60"/>
    </row>
    <row r="2522" spans="760:785" x14ac:dyDescent="0.25">
      <c r="ACF2522" s="60"/>
      <c r="ACG2522" s="60"/>
      <c r="ACH2522" s="60"/>
      <c r="ACI2522" s="60"/>
      <c r="ACJ2522" s="60"/>
      <c r="ACK2522" s="60"/>
      <c r="ACL2522" s="60"/>
      <c r="ACM2522" s="60"/>
      <c r="ACN2522" s="60"/>
      <c r="ACO2522" s="60"/>
      <c r="ACP2522" s="60"/>
      <c r="ACQ2522" s="60"/>
      <c r="ACR2522" s="60"/>
      <c r="ACS2522" s="60"/>
      <c r="ACT2522" s="60"/>
      <c r="ACU2522" s="60"/>
      <c r="ACV2522" s="60"/>
      <c r="ACW2522" s="60"/>
      <c r="ACX2522" s="60"/>
      <c r="ACY2522" s="60">
        <v>1.00618659775388</v>
      </c>
      <c r="ACZ2522" s="60"/>
      <c r="ADA2522" s="60"/>
      <c r="ADB2522" s="60"/>
      <c r="ADC2522" s="60"/>
      <c r="ADD2522" s="60"/>
      <c r="ADE2522" s="60"/>
    </row>
    <row r="2523" spans="760:785" x14ac:dyDescent="0.25">
      <c r="ACF2523" s="60"/>
      <c r="ACG2523" s="60"/>
      <c r="ACH2523" s="60"/>
      <c r="ACI2523" s="60"/>
      <c r="ACJ2523" s="60"/>
      <c r="ACK2523" s="60"/>
      <c r="ACL2523" s="60"/>
      <c r="ACM2523" s="60"/>
      <c r="ACN2523" s="60"/>
      <c r="ACO2523" s="60"/>
      <c r="ACP2523" s="60"/>
      <c r="ACQ2523" s="60"/>
      <c r="ACR2523" s="60"/>
      <c r="ACS2523" s="60"/>
      <c r="ACT2523" s="60"/>
      <c r="ACU2523" s="60"/>
      <c r="ACV2523" s="60"/>
      <c r="ACW2523" s="60"/>
      <c r="ACX2523" s="60"/>
      <c r="ACY2523" s="60">
        <v>1.00618052244803</v>
      </c>
      <c r="ACZ2523" s="60"/>
      <c r="ADA2523" s="60"/>
      <c r="ADB2523" s="60"/>
      <c r="ADC2523" s="60"/>
      <c r="ADD2523" s="60"/>
      <c r="ADE2523" s="60"/>
    </row>
    <row r="2524" spans="760:785" x14ac:dyDescent="0.25">
      <c r="ACF2524" s="60"/>
      <c r="ACG2524" s="60"/>
      <c r="ACH2524" s="60"/>
      <c r="ACI2524" s="60"/>
      <c r="ACJ2524" s="60"/>
      <c r="ACK2524" s="60"/>
      <c r="ACL2524" s="60"/>
      <c r="ACM2524" s="60"/>
      <c r="ACN2524" s="60"/>
      <c r="ACO2524" s="60"/>
      <c r="ACP2524" s="60"/>
      <c r="ACQ2524" s="60"/>
      <c r="ACR2524" s="60"/>
      <c r="ACS2524" s="60"/>
      <c r="ACT2524" s="60"/>
      <c r="ACU2524" s="60"/>
      <c r="ACV2524" s="60"/>
      <c r="ACW2524" s="60"/>
      <c r="ACX2524" s="60"/>
      <c r="ACY2524" s="60">
        <v>1.00618051917989</v>
      </c>
      <c r="ACZ2524" s="60"/>
      <c r="ADA2524" s="60"/>
      <c r="ADB2524" s="60"/>
      <c r="ADC2524" s="60"/>
      <c r="ADD2524" s="60"/>
      <c r="ADE2524" s="60"/>
    </row>
    <row r="2525" spans="760:785" x14ac:dyDescent="0.25">
      <c r="ACF2525" s="60"/>
      <c r="ACG2525" s="60"/>
      <c r="ACH2525" s="60"/>
      <c r="ACI2525" s="60"/>
      <c r="ACJ2525" s="60"/>
      <c r="ACK2525" s="60"/>
      <c r="ACL2525" s="60"/>
      <c r="ACM2525" s="60"/>
      <c r="ACN2525" s="60"/>
      <c r="ACO2525" s="60"/>
      <c r="ACP2525" s="60"/>
      <c r="ACQ2525" s="60"/>
      <c r="ACR2525" s="60"/>
      <c r="ACS2525" s="60"/>
      <c r="ACT2525" s="60"/>
      <c r="ACU2525" s="60"/>
      <c r="ACV2525" s="60"/>
      <c r="ACW2525" s="60"/>
      <c r="ACX2525" s="60"/>
      <c r="ACY2525" s="60">
        <v>1.0061737852055099</v>
      </c>
      <c r="ACZ2525" s="60"/>
      <c r="ADA2525" s="60"/>
      <c r="ADB2525" s="60"/>
      <c r="ADC2525" s="60"/>
      <c r="ADD2525" s="60"/>
      <c r="ADE2525" s="60"/>
    </row>
    <row r="2526" spans="760:785" x14ac:dyDescent="0.25">
      <c r="ACF2526" s="60"/>
      <c r="ACG2526" s="60"/>
      <c r="ACH2526" s="60"/>
      <c r="ACI2526" s="60"/>
      <c r="ACJ2526" s="60"/>
      <c r="ACK2526" s="60"/>
      <c r="ACL2526" s="60"/>
      <c r="ACM2526" s="60"/>
      <c r="ACN2526" s="60"/>
      <c r="ACO2526" s="60"/>
      <c r="ACP2526" s="60"/>
      <c r="ACQ2526" s="60"/>
      <c r="ACR2526" s="60"/>
      <c r="ACS2526" s="60"/>
      <c r="ACT2526" s="60"/>
      <c r="ACU2526" s="60"/>
      <c r="ACV2526" s="60"/>
      <c r="ACW2526" s="60"/>
      <c r="ACX2526" s="60"/>
      <c r="ACY2526" s="60">
        <v>1.0061736117447999</v>
      </c>
      <c r="ACZ2526" s="60"/>
      <c r="ADA2526" s="60"/>
      <c r="ADB2526" s="60"/>
      <c r="ADC2526" s="60"/>
      <c r="ADD2526" s="60"/>
      <c r="ADE2526" s="60"/>
    </row>
    <row r="2527" spans="760:785" x14ac:dyDescent="0.25">
      <c r="ACF2527" s="60"/>
      <c r="ACG2527" s="60"/>
      <c r="ACH2527" s="60"/>
      <c r="ACI2527" s="60"/>
      <c r="ACJ2527" s="60"/>
      <c r="ACK2527" s="60"/>
      <c r="ACL2527" s="60"/>
      <c r="ACM2527" s="60"/>
      <c r="ACN2527" s="60"/>
      <c r="ACO2527" s="60"/>
      <c r="ACP2527" s="60"/>
      <c r="ACQ2527" s="60"/>
      <c r="ACR2527" s="60"/>
      <c r="ACS2527" s="60"/>
      <c r="ACT2527" s="60"/>
      <c r="ACU2527" s="60"/>
      <c r="ACV2527" s="60"/>
      <c r="ACW2527" s="60"/>
      <c r="ACX2527" s="60"/>
      <c r="ACY2527" s="60">
        <v>1.00617346784785</v>
      </c>
      <c r="ACZ2527" s="60"/>
      <c r="ADA2527" s="60"/>
      <c r="ADB2527" s="60"/>
      <c r="ADC2527" s="60"/>
      <c r="ADD2527" s="60"/>
      <c r="ADE2527" s="60"/>
    </row>
    <row r="2528" spans="760:785" x14ac:dyDescent="0.25">
      <c r="ACF2528" s="60"/>
      <c r="ACG2528" s="60"/>
      <c r="ACH2528" s="60"/>
      <c r="ACI2528" s="60"/>
      <c r="ACJ2528" s="60"/>
      <c r="ACK2528" s="60"/>
      <c r="ACL2528" s="60"/>
      <c r="ACM2528" s="60"/>
      <c r="ACN2528" s="60"/>
      <c r="ACO2528" s="60"/>
      <c r="ACP2528" s="60"/>
      <c r="ACQ2528" s="60"/>
      <c r="ACR2528" s="60"/>
      <c r="ACS2528" s="60"/>
      <c r="ACT2528" s="60"/>
      <c r="ACU2528" s="60"/>
      <c r="ACV2528" s="60"/>
      <c r="ACW2528" s="60"/>
      <c r="ACX2528" s="60"/>
      <c r="ACY2528" s="60">
        <v>1.0061700501311199</v>
      </c>
      <c r="ACZ2528" s="60"/>
      <c r="ADA2528" s="60"/>
      <c r="ADB2528" s="60"/>
      <c r="ADC2528" s="60"/>
      <c r="ADD2528" s="60"/>
      <c r="ADE2528" s="60"/>
    </row>
    <row r="2529" spans="760:785" x14ac:dyDescent="0.25">
      <c r="ACF2529" s="60"/>
      <c r="ACG2529" s="60"/>
      <c r="ACH2529" s="60"/>
      <c r="ACI2529" s="60"/>
      <c r="ACJ2529" s="60"/>
      <c r="ACK2529" s="60"/>
      <c r="ACL2529" s="60"/>
      <c r="ACM2529" s="60"/>
      <c r="ACN2529" s="60"/>
      <c r="ACO2529" s="60"/>
      <c r="ACP2529" s="60"/>
      <c r="ACQ2529" s="60"/>
      <c r="ACR2529" s="60"/>
      <c r="ACS2529" s="60"/>
      <c r="ACT2529" s="60"/>
      <c r="ACU2529" s="60"/>
      <c r="ACV2529" s="60"/>
      <c r="ACW2529" s="60"/>
      <c r="ACX2529" s="60"/>
      <c r="ACY2529" s="60">
        <v>1.00616992937831</v>
      </c>
      <c r="ACZ2529" s="60"/>
      <c r="ADA2529" s="60"/>
      <c r="ADB2529" s="60"/>
      <c r="ADC2529" s="60"/>
      <c r="ADD2529" s="60"/>
      <c r="ADE2529" s="60"/>
    </row>
    <row r="2530" spans="760:785" x14ac:dyDescent="0.25">
      <c r="ACF2530" s="60"/>
      <c r="ACG2530" s="60"/>
      <c r="ACH2530" s="60"/>
      <c r="ACI2530" s="60"/>
      <c r="ACJ2530" s="60"/>
      <c r="ACK2530" s="60"/>
      <c r="ACL2530" s="60"/>
      <c r="ACM2530" s="60"/>
      <c r="ACN2530" s="60"/>
      <c r="ACO2530" s="60"/>
      <c r="ACP2530" s="60"/>
      <c r="ACQ2530" s="60"/>
      <c r="ACR2530" s="60"/>
      <c r="ACS2530" s="60"/>
      <c r="ACT2530" s="60"/>
      <c r="ACU2530" s="60"/>
      <c r="ACV2530" s="60"/>
      <c r="ACW2530" s="60"/>
      <c r="ACX2530" s="60"/>
      <c r="ACY2530" s="60">
        <v>1.0061646235822399</v>
      </c>
      <c r="ACZ2530" s="60"/>
      <c r="ADA2530" s="60"/>
      <c r="ADB2530" s="60"/>
      <c r="ADC2530" s="60"/>
      <c r="ADD2530" s="60"/>
      <c r="ADE2530" s="60"/>
    </row>
    <row r="2531" spans="760:785" x14ac:dyDescent="0.25">
      <c r="ACF2531" s="60"/>
      <c r="ACG2531" s="60"/>
      <c r="ACH2531" s="60"/>
      <c r="ACI2531" s="60"/>
      <c r="ACJ2531" s="60"/>
      <c r="ACK2531" s="60"/>
      <c r="ACL2531" s="60"/>
      <c r="ACM2531" s="60"/>
      <c r="ACN2531" s="60"/>
      <c r="ACO2531" s="60"/>
      <c r="ACP2531" s="60"/>
      <c r="ACQ2531" s="60"/>
      <c r="ACR2531" s="60"/>
      <c r="ACS2531" s="60"/>
      <c r="ACT2531" s="60"/>
      <c r="ACU2531" s="60"/>
      <c r="ACV2531" s="60"/>
      <c r="ACW2531" s="60"/>
      <c r="ACX2531" s="60"/>
      <c r="ACY2531" s="60">
        <v>1.00616307360672</v>
      </c>
      <c r="ACZ2531" s="60"/>
      <c r="ADA2531" s="60"/>
      <c r="ADB2531" s="60"/>
      <c r="ADC2531" s="60"/>
      <c r="ADD2531" s="60"/>
      <c r="ADE2531" s="60"/>
    </row>
    <row r="2532" spans="760:785" x14ac:dyDescent="0.25">
      <c r="ACF2532" s="60"/>
      <c r="ACG2532" s="60"/>
      <c r="ACH2532" s="60"/>
      <c r="ACI2532" s="60"/>
      <c r="ACJ2532" s="60"/>
      <c r="ACK2532" s="60"/>
      <c r="ACL2532" s="60"/>
      <c r="ACM2532" s="60"/>
      <c r="ACN2532" s="60"/>
      <c r="ACO2532" s="60"/>
      <c r="ACP2532" s="60"/>
      <c r="ACQ2532" s="60"/>
      <c r="ACR2532" s="60"/>
      <c r="ACS2532" s="60"/>
      <c r="ACT2532" s="60"/>
      <c r="ACU2532" s="60"/>
      <c r="ACV2532" s="60"/>
      <c r="ACW2532" s="60"/>
      <c r="ACX2532" s="60"/>
      <c r="ACY2532" s="60">
        <v>1.0061596269250801</v>
      </c>
      <c r="ACZ2532" s="60"/>
      <c r="ADA2532" s="60"/>
      <c r="ADB2532" s="60"/>
      <c r="ADC2532" s="60"/>
      <c r="ADD2532" s="60"/>
      <c r="ADE2532" s="60"/>
    </row>
    <row r="2533" spans="760:785" x14ac:dyDescent="0.25">
      <c r="ACF2533" s="60"/>
      <c r="ACG2533" s="60"/>
      <c r="ACH2533" s="60"/>
      <c r="ACI2533" s="60"/>
      <c r="ACJ2533" s="60"/>
      <c r="ACK2533" s="60"/>
      <c r="ACL2533" s="60"/>
      <c r="ACM2533" s="60"/>
      <c r="ACN2533" s="60"/>
      <c r="ACO2533" s="60"/>
      <c r="ACP2533" s="60"/>
      <c r="ACQ2533" s="60"/>
      <c r="ACR2533" s="60"/>
      <c r="ACS2533" s="60"/>
      <c r="ACT2533" s="60"/>
      <c r="ACU2533" s="60"/>
      <c r="ACV2533" s="60"/>
      <c r="ACW2533" s="60"/>
      <c r="ACX2533" s="60"/>
      <c r="ACY2533" s="60">
        <v>1.00615838960652</v>
      </c>
      <c r="ACZ2533" s="60"/>
      <c r="ADA2533" s="60"/>
      <c r="ADB2533" s="60"/>
      <c r="ADC2533" s="60"/>
      <c r="ADD2533" s="60"/>
      <c r="ADE2533" s="60"/>
    </row>
    <row r="2534" spans="760:785" x14ac:dyDescent="0.25">
      <c r="ACF2534" s="60"/>
      <c r="ACG2534" s="60"/>
      <c r="ACH2534" s="60"/>
      <c r="ACI2534" s="60"/>
      <c r="ACJ2534" s="60"/>
      <c r="ACK2534" s="60"/>
      <c r="ACL2534" s="60"/>
      <c r="ACM2534" s="60"/>
      <c r="ACN2534" s="60"/>
      <c r="ACO2534" s="60"/>
      <c r="ACP2534" s="60"/>
      <c r="ACQ2534" s="60"/>
      <c r="ACR2534" s="60"/>
      <c r="ACS2534" s="60"/>
      <c r="ACT2534" s="60"/>
      <c r="ACU2534" s="60"/>
      <c r="ACV2534" s="60"/>
      <c r="ACW2534" s="60"/>
      <c r="ACX2534" s="60"/>
      <c r="ACY2534" s="60">
        <v>1.00615214295416</v>
      </c>
      <c r="ACZ2534" s="60"/>
      <c r="ADA2534" s="60"/>
      <c r="ADB2534" s="60"/>
      <c r="ADC2534" s="60"/>
      <c r="ADD2534" s="60"/>
      <c r="ADE2534" s="60"/>
    </row>
    <row r="2535" spans="760:785" x14ac:dyDescent="0.25">
      <c r="ACF2535" s="60"/>
      <c r="ACG2535" s="60"/>
      <c r="ACH2535" s="60"/>
      <c r="ACI2535" s="60"/>
      <c r="ACJ2535" s="60"/>
      <c r="ACK2535" s="60"/>
      <c r="ACL2535" s="60"/>
      <c r="ACM2535" s="60"/>
      <c r="ACN2535" s="60"/>
      <c r="ACO2535" s="60"/>
      <c r="ACP2535" s="60"/>
      <c r="ACQ2535" s="60"/>
      <c r="ACR2535" s="60"/>
      <c r="ACS2535" s="60"/>
      <c r="ACT2535" s="60"/>
      <c r="ACU2535" s="60"/>
      <c r="ACV2535" s="60"/>
      <c r="ACW2535" s="60"/>
      <c r="ACX2535" s="60"/>
      <c r="ACY2535" s="60">
        <v>1.00614877041419</v>
      </c>
      <c r="ACZ2535" s="60"/>
      <c r="ADA2535" s="60"/>
      <c r="ADB2535" s="60"/>
      <c r="ADC2535" s="60"/>
      <c r="ADD2535" s="60"/>
      <c r="ADE2535" s="60"/>
    </row>
    <row r="2536" spans="760:785" x14ac:dyDescent="0.25">
      <c r="ACF2536" s="60"/>
      <c r="ACG2536" s="60"/>
      <c r="ACH2536" s="60"/>
      <c r="ACI2536" s="60"/>
      <c r="ACJ2536" s="60"/>
      <c r="ACK2536" s="60"/>
      <c r="ACL2536" s="60"/>
      <c r="ACM2536" s="60"/>
      <c r="ACN2536" s="60"/>
      <c r="ACO2536" s="60"/>
      <c r="ACP2536" s="60"/>
      <c r="ACQ2536" s="60"/>
      <c r="ACR2536" s="60"/>
      <c r="ACS2536" s="60"/>
      <c r="ACT2536" s="60"/>
      <c r="ACU2536" s="60"/>
      <c r="ACV2536" s="60"/>
      <c r="ACW2536" s="60"/>
      <c r="ACX2536" s="60"/>
      <c r="ACY2536" s="60">
        <v>1.0061487329907</v>
      </c>
      <c r="ACZ2536" s="60"/>
      <c r="ADA2536" s="60"/>
      <c r="ADB2536" s="60"/>
      <c r="ADC2536" s="60"/>
      <c r="ADD2536" s="60"/>
      <c r="ADE2536" s="60"/>
    </row>
    <row r="2537" spans="760:785" x14ac:dyDescent="0.25">
      <c r="ACF2537" s="60"/>
      <c r="ACG2537" s="60"/>
      <c r="ACH2537" s="60"/>
      <c r="ACI2537" s="60"/>
      <c r="ACJ2537" s="60"/>
      <c r="ACK2537" s="60"/>
      <c r="ACL2537" s="60"/>
      <c r="ACM2537" s="60"/>
      <c r="ACN2537" s="60"/>
      <c r="ACO2537" s="60"/>
      <c r="ACP2537" s="60"/>
      <c r="ACQ2537" s="60"/>
      <c r="ACR2537" s="60"/>
      <c r="ACS2537" s="60"/>
      <c r="ACT2537" s="60"/>
      <c r="ACU2537" s="60"/>
      <c r="ACV2537" s="60"/>
      <c r="ACW2537" s="60"/>
      <c r="ACX2537" s="60"/>
      <c r="ACY2537" s="60">
        <v>1.00614316568935</v>
      </c>
      <c r="ACZ2537" s="60"/>
      <c r="ADA2537" s="60"/>
      <c r="ADB2537" s="60"/>
      <c r="ADC2537" s="60"/>
      <c r="ADD2537" s="60"/>
      <c r="ADE2537" s="60"/>
    </row>
    <row r="2538" spans="760:785" x14ac:dyDescent="0.25">
      <c r="ACF2538" s="60"/>
      <c r="ACG2538" s="60"/>
      <c r="ACH2538" s="60"/>
      <c r="ACI2538" s="60"/>
      <c r="ACJ2538" s="60"/>
      <c r="ACK2538" s="60"/>
      <c r="ACL2538" s="60"/>
      <c r="ACM2538" s="60"/>
      <c r="ACN2538" s="60"/>
      <c r="ACO2538" s="60"/>
      <c r="ACP2538" s="60"/>
      <c r="ACQ2538" s="60"/>
      <c r="ACR2538" s="60"/>
      <c r="ACS2538" s="60"/>
      <c r="ACT2538" s="60"/>
      <c r="ACU2538" s="60"/>
      <c r="ACV2538" s="60"/>
      <c r="ACW2538" s="60"/>
      <c r="ACX2538" s="60"/>
      <c r="ACY2538" s="60">
        <v>1.0061419063463699</v>
      </c>
      <c r="ACZ2538" s="60"/>
      <c r="ADA2538" s="60"/>
      <c r="ADB2538" s="60"/>
      <c r="ADC2538" s="60"/>
      <c r="ADD2538" s="60"/>
      <c r="ADE2538" s="60"/>
    </row>
    <row r="2539" spans="760:785" x14ac:dyDescent="0.25">
      <c r="ACF2539" s="60"/>
      <c r="ACG2539" s="60"/>
      <c r="ACH2539" s="60"/>
      <c r="ACI2539" s="60"/>
      <c r="ACJ2539" s="60"/>
      <c r="ACK2539" s="60"/>
      <c r="ACL2539" s="60"/>
      <c r="ACM2539" s="60"/>
      <c r="ACN2539" s="60"/>
      <c r="ACO2539" s="60"/>
      <c r="ACP2539" s="60"/>
      <c r="ACQ2539" s="60"/>
      <c r="ACR2539" s="60"/>
      <c r="ACS2539" s="60"/>
      <c r="ACT2539" s="60"/>
      <c r="ACU2539" s="60"/>
      <c r="ACV2539" s="60"/>
      <c r="ACW2539" s="60"/>
      <c r="ACX2539" s="60"/>
      <c r="ACY2539" s="60">
        <v>1.00613170198395</v>
      </c>
      <c r="ACZ2539" s="60"/>
      <c r="ADA2539" s="60"/>
      <c r="ADB2539" s="60"/>
      <c r="ADC2539" s="60"/>
      <c r="ADD2539" s="60"/>
      <c r="ADE2539" s="60"/>
    </row>
    <row r="2540" spans="760:785" x14ac:dyDescent="0.25">
      <c r="ACF2540" s="60"/>
      <c r="ACG2540" s="60"/>
      <c r="ACH2540" s="60"/>
      <c r="ACI2540" s="60"/>
      <c r="ACJ2540" s="60"/>
      <c r="ACK2540" s="60"/>
      <c r="ACL2540" s="60"/>
      <c r="ACM2540" s="60"/>
      <c r="ACN2540" s="60"/>
      <c r="ACO2540" s="60"/>
      <c r="ACP2540" s="60"/>
      <c r="ACQ2540" s="60"/>
      <c r="ACR2540" s="60"/>
      <c r="ACS2540" s="60"/>
      <c r="ACT2540" s="60"/>
      <c r="ACU2540" s="60"/>
      <c r="ACV2540" s="60"/>
      <c r="ACW2540" s="60"/>
      <c r="ACX2540" s="60"/>
      <c r="ACY2540" s="60">
        <v>1.00611564128209</v>
      </c>
      <c r="ACZ2540" s="60"/>
      <c r="ADA2540" s="60"/>
      <c r="ADB2540" s="60"/>
      <c r="ADC2540" s="60"/>
      <c r="ADD2540" s="60"/>
      <c r="ADE2540" s="60"/>
    </row>
    <row r="2541" spans="760:785" x14ac:dyDescent="0.25">
      <c r="ACF2541" s="60"/>
      <c r="ACG2541" s="60"/>
      <c r="ACH2541" s="60"/>
      <c r="ACI2541" s="60"/>
      <c r="ACJ2541" s="60"/>
      <c r="ACK2541" s="60"/>
      <c r="ACL2541" s="60"/>
      <c r="ACM2541" s="60"/>
      <c r="ACN2541" s="60"/>
      <c r="ACO2541" s="60"/>
      <c r="ACP2541" s="60"/>
      <c r="ACQ2541" s="60"/>
      <c r="ACR2541" s="60"/>
      <c r="ACS2541" s="60"/>
      <c r="ACT2541" s="60"/>
      <c r="ACU2541" s="60"/>
      <c r="ACV2541" s="60"/>
      <c r="ACW2541" s="60"/>
      <c r="ACX2541" s="60"/>
      <c r="ACY2541" s="60">
        <v>1.00610951845382</v>
      </c>
      <c r="ACZ2541" s="60"/>
      <c r="ADA2541" s="60"/>
      <c r="ADB2541" s="60"/>
      <c r="ADC2541" s="60"/>
      <c r="ADD2541" s="60"/>
      <c r="ADE2541" s="60"/>
    </row>
    <row r="2542" spans="760:785" x14ac:dyDescent="0.25">
      <c r="ACF2542" s="60"/>
      <c r="ACG2542" s="60"/>
      <c r="ACH2542" s="60"/>
      <c r="ACI2542" s="60"/>
      <c r="ACJ2542" s="60"/>
      <c r="ACK2542" s="60"/>
      <c r="ACL2542" s="60"/>
      <c r="ACM2542" s="60"/>
      <c r="ACN2542" s="60"/>
      <c r="ACO2542" s="60"/>
      <c r="ACP2542" s="60"/>
      <c r="ACQ2542" s="60"/>
      <c r="ACR2542" s="60"/>
      <c r="ACS2542" s="60"/>
      <c r="ACT2542" s="60"/>
      <c r="ACU2542" s="60"/>
      <c r="ACV2542" s="60"/>
      <c r="ACW2542" s="60"/>
      <c r="ACX2542" s="60"/>
      <c r="ACY2542" s="60">
        <v>1.0061092256031601</v>
      </c>
      <c r="ACZ2542" s="60"/>
      <c r="ADA2542" s="60"/>
      <c r="ADB2542" s="60"/>
      <c r="ADC2542" s="60"/>
      <c r="ADD2542" s="60"/>
      <c r="ADE2542" s="60"/>
    </row>
    <row r="2543" spans="760:785" x14ac:dyDescent="0.25">
      <c r="ACF2543" s="60"/>
      <c r="ACG2543" s="60"/>
      <c r="ACH2543" s="60"/>
      <c r="ACI2543" s="60"/>
      <c r="ACJ2543" s="60"/>
      <c r="ACK2543" s="60"/>
      <c r="ACL2543" s="60"/>
      <c r="ACM2543" s="60"/>
      <c r="ACN2543" s="60"/>
      <c r="ACO2543" s="60"/>
      <c r="ACP2543" s="60"/>
      <c r="ACQ2543" s="60"/>
      <c r="ACR2543" s="60"/>
      <c r="ACS2543" s="60"/>
      <c r="ACT2543" s="60"/>
      <c r="ACU2543" s="60"/>
      <c r="ACV2543" s="60"/>
      <c r="ACW2543" s="60"/>
      <c r="ACX2543" s="60"/>
      <c r="ACY2543" s="60">
        <v>1.00610496884656</v>
      </c>
      <c r="ACZ2543" s="60"/>
      <c r="ADA2543" s="60"/>
      <c r="ADB2543" s="60"/>
      <c r="ADC2543" s="60"/>
      <c r="ADD2543" s="60"/>
      <c r="ADE2543" s="60"/>
    </row>
    <row r="2544" spans="760:785" x14ac:dyDescent="0.25">
      <c r="ACF2544" s="60"/>
      <c r="ACG2544" s="60"/>
      <c r="ACH2544" s="60"/>
      <c r="ACI2544" s="60"/>
      <c r="ACJ2544" s="60"/>
      <c r="ACK2544" s="60"/>
      <c r="ACL2544" s="60"/>
      <c r="ACM2544" s="60"/>
      <c r="ACN2544" s="60"/>
      <c r="ACO2544" s="60"/>
      <c r="ACP2544" s="60"/>
      <c r="ACQ2544" s="60"/>
      <c r="ACR2544" s="60"/>
      <c r="ACS2544" s="60"/>
      <c r="ACT2544" s="60"/>
      <c r="ACU2544" s="60"/>
      <c r="ACV2544" s="60"/>
      <c r="ACW2544" s="60"/>
      <c r="ACX2544" s="60"/>
      <c r="ACY2544" s="60">
        <v>1.00610300181704</v>
      </c>
      <c r="ACZ2544" s="60"/>
      <c r="ADA2544" s="60"/>
      <c r="ADB2544" s="60"/>
      <c r="ADC2544" s="60"/>
      <c r="ADD2544" s="60"/>
      <c r="ADE2544" s="60"/>
    </row>
    <row r="2545" spans="760:785" x14ac:dyDescent="0.25">
      <c r="ACF2545" s="60"/>
      <c r="ACG2545" s="60"/>
      <c r="ACH2545" s="60"/>
      <c r="ACI2545" s="60"/>
      <c r="ACJ2545" s="60"/>
      <c r="ACK2545" s="60"/>
      <c r="ACL2545" s="60"/>
      <c r="ACM2545" s="60"/>
      <c r="ACN2545" s="60"/>
      <c r="ACO2545" s="60"/>
      <c r="ACP2545" s="60"/>
      <c r="ACQ2545" s="60"/>
      <c r="ACR2545" s="60"/>
      <c r="ACS2545" s="60"/>
      <c r="ACT2545" s="60"/>
      <c r="ACU2545" s="60"/>
      <c r="ACV2545" s="60"/>
      <c r="ACW2545" s="60"/>
      <c r="ACX2545" s="60"/>
      <c r="ACY2545" s="60">
        <v>1.0061021130183001</v>
      </c>
      <c r="ACZ2545" s="60"/>
      <c r="ADA2545" s="60"/>
      <c r="ADB2545" s="60"/>
      <c r="ADC2545" s="60"/>
      <c r="ADD2545" s="60"/>
      <c r="ADE2545" s="60"/>
    </row>
    <row r="2546" spans="760:785" x14ac:dyDescent="0.25">
      <c r="ACF2546" s="60"/>
      <c r="ACG2546" s="60"/>
      <c r="ACH2546" s="60"/>
      <c r="ACI2546" s="60"/>
      <c r="ACJ2546" s="60"/>
      <c r="ACK2546" s="60"/>
      <c r="ACL2546" s="60"/>
      <c r="ACM2546" s="60"/>
      <c r="ACN2546" s="60"/>
      <c r="ACO2546" s="60"/>
      <c r="ACP2546" s="60"/>
      <c r="ACQ2546" s="60"/>
      <c r="ACR2546" s="60"/>
      <c r="ACS2546" s="60"/>
      <c r="ACT2546" s="60"/>
      <c r="ACU2546" s="60"/>
      <c r="ACV2546" s="60"/>
      <c r="ACW2546" s="60"/>
      <c r="ACX2546" s="60"/>
      <c r="ACY2546" s="60">
        <v>1.0060953373425701</v>
      </c>
      <c r="ACZ2546" s="60"/>
      <c r="ADA2546" s="60"/>
      <c r="ADB2546" s="60"/>
      <c r="ADC2546" s="60"/>
      <c r="ADD2546" s="60"/>
      <c r="ADE2546" s="60"/>
    </row>
    <row r="2547" spans="760:785" x14ac:dyDescent="0.25">
      <c r="ACF2547" s="60"/>
      <c r="ACG2547" s="60"/>
      <c r="ACH2547" s="60"/>
      <c r="ACI2547" s="60"/>
      <c r="ACJ2547" s="60"/>
      <c r="ACK2547" s="60"/>
      <c r="ACL2547" s="60"/>
      <c r="ACM2547" s="60"/>
      <c r="ACN2547" s="60"/>
      <c r="ACO2547" s="60"/>
      <c r="ACP2547" s="60"/>
      <c r="ACQ2547" s="60"/>
      <c r="ACR2547" s="60"/>
      <c r="ACS2547" s="60"/>
      <c r="ACT2547" s="60"/>
      <c r="ACU2547" s="60"/>
      <c r="ACV2547" s="60"/>
      <c r="ACW2547" s="60"/>
      <c r="ACX2547" s="60"/>
      <c r="ACY2547" s="60">
        <v>1.00608907426182</v>
      </c>
      <c r="ACZ2547" s="60"/>
      <c r="ADA2547" s="60"/>
      <c r="ADB2547" s="60"/>
      <c r="ADC2547" s="60"/>
      <c r="ADD2547" s="60"/>
      <c r="ADE2547" s="60"/>
    </row>
    <row r="2548" spans="760:785" x14ac:dyDescent="0.25">
      <c r="ACF2548" s="60"/>
      <c r="ACG2548" s="60"/>
      <c r="ACH2548" s="60"/>
      <c r="ACI2548" s="60"/>
      <c r="ACJ2548" s="60"/>
      <c r="ACK2548" s="60"/>
      <c r="ACL2548" s="60"/>
      <c r="ACM2548" s="60"/>
      <c r="ACN2548" s="60"/>
      <c r="ACO2548" s="60"/>
      <c r="ACP2548" s="60"/>
      <c r="ACQ2548" s="60"/>
      <c r="ACR2548" s="60"/>
      <c r="ACS2548" s="60"/>
      <c r="ACT2548" s="60"/>
      <c r="ACU2548" s="60"/>
      <c r="ACV2548" s="60"/>
      <c r="ACW2548" s="60"/>
      <c r="ACX2548" s="60"/>
      <c r="ACY2548" s="60">
        <v>1.00608080136469</v>
      </c>
      <c r="ACZ2548" s="60"/>
      <c r="ADA2548" s="60"/>
      <c r="ADB2548" s="60"/>
      <c r="ADC2548" s="60"/>
      <c r="ADD2548" s="60"/>
      <c r="ADE2548" s="60"/>
    </row>
    <row r="2549" spans="760:785" x14ac:dyDescent="0.25">
      <c r="ACF2549" s="60"/>
      <c r="ACG2549" s="60"/>
      <c r="ACH2549" s="60"/>
      <c r="ACI2549" s="60"/>
      <c r="ACJ2549" s="60"/>
      <c r="ACK2549" s="60"/>
      <c r="ACL2549" s="60"/>
      <c r="ACM2549" s="60"/>
      <c r="ACN2549" s="60"/>
      <c r="ACO2549" s="60"/>
      <c r="ACP2549" s="60"/>
      <c r="ACQ2549" s="60"/>
      <c r="ACR2549" s="60"/>
      <c r="ACS2549" s="60"/>
      <c r="ACT2549" s="60"/>
      <c r="ACU2549" s="60"/>
      <c r="ACV2549" s="60"/>
      <c r="ACW2549" s="60"/>
      <c r="ACX2549" s="60"/>
      <c r="ACY2549" s="60">
        <v>1.0060756616123401</v>
      </c>
      <c r="ACZ2549" s="60"/>
      <c r="ADA2549" s="60"/>
      <c r="ADB2549" s="60"/>
      <c r="ADC2549" s="60"/>
      <c r="ADD2549" s="60"/>
      <c r="ADE2549" s="60"/>
    </row>
    <row r="2550" spans="760:785" x14ac:dyDescent="0.25">
      <c r="ACF2550" s="60"/>
      <c r="ACG2550" s="60"/>
      <c r="ACH2550" s="60"/>
      <c r="ACI2550" s="60"/>
      <c r="ACJ2550" s="60"/>
      <c r="ACK2550" s="60"/>
      <c r="ACL2550" s="60"/>
      <c r="ACM2550" s="60"/>
      <c r="ACN2550" s="60"/>
      <c r="ACO2550" s="60"/>
      <c r="ACP2550" s="60"/>
      <c r="ACQ2550" s="60"/>
      <c r="ACR2550" s="60"/>
      <c r="ACS2550" s="60"/>
      <c r="ACT2550" s="60"/>
      <c r="ACU2550" s="60"/>
      <c r="ACV2550" s="60"/>
      <c r="ACW2550" s="60"/>
      <c r="ACX2550" s="60"/>
      <c r="ACY2550" s="60">
        <v>1.006070012878</v>
      </c>
      <c r="ACZ2550" s="60"/>
      <c r="ADA2550" s="60"/>
      <c r="ADB2550" s="60"/>
      <c r="ADC2550" s="60"/>
      <c r="ADD2550" s="60"/>
      <c r="ADE2550" s="60"/>
    </row>
    <row r="2551" spans="760:785" x14ac:dyDescent="0.25">
      <c r="ACF2551" s="60"/>
      <c r="ACG2551" s="60"/>
      <c r="ACH2551" s="60"/>
      <c r="ACI2551" s="60"/>
      <c r="ACJ2551" s="60"/>
      <c r="ACK2551" s="60"/>
      <c r="ACL2551" s="60"/>
      <c r="ACM2551" s="60"/>
      <c r="ACN2551" s="60"/>
      <c r="ACO2551" s="60"/>
      <c r="ACP2551" s="60"/>
      <c r="ACQ2551" s="60"/>
      <c r="ACR2551" s="60"/>
      <c r="ACS2551" s="60"/>
      <c r="ACT2551" s="60"/>
      <c r="ACU2551" s="60"/>
      <c r="ACV2551" s="60"/>
      <c r="ACW2551" s="60"/>
      <c r="ACX2551" s="60"/>
      <c r="ACY2551" s="60">
        <v>1.0060675979954901</v>
      </c>
      <c r="ACZ2551" s="60"/>
      <c r="ADA2551" s="60"/>
      <c r="ADB2551" s="60"/>
      <c r="ADC2551" s="60"/>
      <c r="ADD2551" s="60"/>
      <c r="ADE2551" s="60"/>
    </row>
    <row r="2552" spans="760:785" x14ac:dyDescent="0.25">
      <c r="ACF2552" s="60"/>
      <c r="ACG2552" s="60"/>
      <c r="ACH2552" s="60"/>
      <c r="ACI2552" s="60"/>
      <c r="ACJ2552" s="60"/>
      <c r="ACK2552" s="60"/>
      <c r="ACL2552" s="60"/>
      <c r="ACM2552" s="60"/>
      <c r="ACN2552" s="60"/>
      <c r="ACO2552" s="60"/>
      <c r="ACP2552" s="60"/>
      <c r="ACQ2552" s="60"/>
      <c r="ACR2552" s="60"/>
      <c r="ACS2552" s="60"/>
      <c r="ACT2552" s="60"/>
      <c r="ACU2552" s="60"/>
      <c r="ACV2552" s="60"/>
      <c r="ACW2552" s="60"/>
      <c r="ACX2552" s="60"/>
      <c r="ACY2552" s="60">
        <v>1.0060551058253</v>
      </c>
      <c r="ACZ2552" s="60"/>
      <c r="ADA2552" s="60"/>
      <c r="ADB2552" s="60"/>
      <c r="ADC2552" s="60"/>
      <c r="ADD2552" s="60"/>
      <c r="ADE2552" s="60"/>
    </row>
    <row r="2553" spans="760:785" x14ac:dyDescent="0.25">
      <c r="ACF2553" s="60"/>
      <c r="ACG2553" s="60"/>
      <c r="ACH2553" s="60"/>
      <c r="ACI2553" s="60"/>
      <c r="ACJ2553" s="60"/>
      <c r="ACK2553" s="60"/>
      <c r="ACL2553" s="60"/>
      <c r="ACM2553" s="60"/>
      <c r="ACN2553" s="60"/>
      <c r="ACO2553" s="60"/>
      <c r="ACP2553" s="60"/>
      <c r="ACQ2553" s="60"/>
      <c r="ACR2553" s="60"/>
      <c r="ACS2553" s="60"/>
      <c r="ACT2553" s="60"/>
      <c r="ACU2553" s="60"/>
      <c r="ACV2553" s="60"/>
      <c r="ACW2553" s="60"/>
      <c r="ACX2553" s="60"/>
      <c r="ACY2553" s="60">
        <v>1.0060497237225401</v>
      </c>
      <c r="ACZ2553" s="60"/>
      <c r="ADA2553" s="60"/>
      <c r="ADB2553" s="60"/>
      <c r="ADC2553" s="60"/>
      <c r="ADD2553" s="60"/>
      <c r="ADE2553" s="60"/>
    </row>
    <row r="2554" spans="760:785" x14ac:dyDescent="0.25">
      <c r="ACF2554" s="60"/>
      <c r="ACG2554" s="60"/>
      <c r="ACH2554" s="60"/>
      <c r="ACI2554" s="60"/>
      <c r="ACJ2554" s="60"/>
      <c r="ACK2554" s="60"/>
      <c r="ACL2554" s="60"/>
      <c r="ACM2554" s="60"/>
      <c r="ACN2554" s="60"/>
      <c r="ACO2554" s="60"/>
      <c r="ACP2554" s="60"/>
      <c r="ACQ2554" s="60"/>
      <c r="ACR2554" s="60"/>
      <c r="ACS2554" s="60"/>
      <c r="ACT2554" s="60"/>
      <c r="ACU2554" s="60"/>
      <c r="ACV2554" s="60"/>
      <c r="ACW2554" s="60"/>
      <c r="ACX2554" s="60"/>
      <c r="ACY2554" s="60">
        <v>1.0060480488824799</v>
      </c>
      <c r="ACZ2554" s="60"/>
      <c r="ADA2554" s="60"/>
      <c r="ADB2554" s="60"/>
      <c r="ADC2554" s="60"/>
      <c r="ADD2554" s="60"/>
      <c r="ADE2554" s="60"/>
    </row>
    <row r="2555" spans="760:785" x14ac:dyDescent="0.25">
      <c r="ACF2555" s="60"/>
      <c r="ACG2555" s="60"/>
      <c r="ACH2555" s="60"/>
      <c r="ACI2555" s="60"/>
      <c r="ACJ2555" s="60"/>
      <c r="ACK2555" s="60"/>
      <c r="ACL2555" s="60"/>
      <c r="ACM2555" s="60"/>
      <c r="ACN2555" s="60"/>
      <c r="ACO2555" s="60"/>
      <c r="ACP2555" s="60"/>
      <c r="ACQ2555" s="60"/>
      <c r="ACR2555" s="60"/>
      <c r="ACS2555" s="60"/>
      <c r="ACT2555" s="60"/>
      <c r="ACU2555" s="60"/>
      <c r="ACV2555" s="60"/>
      <c r="ACW2555" s="60"/>
      <c r="ACX2555" s="60"/>
      <c r="ACY2555" s="60">
        <v>1.0060458164155699</v>
      </c>
      <c r="ACZ2555" s="60"/>
      <c r="ADA2555" s="60"/>
      <c r="ADB2555" s="60"/>
      <c r="ADC2555" s="60"/>
      <c r="ADD2555" s="60"/>
      <c r="ADE2555" s="60"/>
    </row>
    <row r="2556" spans="760:785" x14ac:dyDescent="0.25">
      <c r="ACF2556" s="60"/>
      <c r="ACG2556" s="60"/>
      <c r="ACH2556" s="60"/>
      <c r="ACI2556" s="60"/>
      <c r="ACJ2556" s="60"/>
      <c r="ACK2556" s="60"/>
      <c r="ACL2556" s="60"/>
      <c r="ACM2556" s="60"/>
      <c r="ACN2556" s="60"/>
      <c r="ACO2556" s="60"/>
      <c r="ACP2556" s="60"/>
      <c r="ACQ2556" s="60"/>
      <c r="ACR2556" s="60"/>
      <c r="ACS2556" s="60"/>
      <c r="ACT2556" s="60"/>
      <c r="ACU2556" s="60"/>
      <c r="ACV2556" s="60"/>
      <c r="ACW2556" s="60"/>
      <c r="ACX2556" s="60"/>
      <c r="ACY2556" s="60">
        <v>1.00604165040204</v>
      </c>
      <c r="ACZ2556" s="60"/>
      <c r="ADA2556" s="60"/>
      <c r="ADB2556" s="60"/>
      <c r="ADC2556" s="60"/>
      <c r="ADD2556" s="60"/>
      <c r="ADE2556" s="60"/>
    </row>
    <row r="2557" spans="760:785" x14ac:dyDescent="0.25">
      <c r="ACF2557" s="60"/>
      <c r="ACG2557" s="60"/>
      <c r="ACH2557" s="60"/>
      <c r="ACI2557" s="60"/>
      <c r="ACJ2557" s="60"/>
      <c r="ACK2557" s="60"/>
      <c r="ACL2557" s="60"/>
      <c r="ACM2557" s="60"/>
      <c r="ACN2557" s="60"/>
      <c r="ACO2557" s="60"/>
      <c r="ACP2557" s="60"/>
      <c r="ACQ2557" s="60"/>
      <c r="ACR2557" s="60"/>
      <c r="ACS2557" s="60"/>
      <c r="ACT2557" s="60"/>
      <c r="ACU2557" s="60"/>
      <c r="ACV2557" s="60"/>
      <c r="ACW2557" s="60"/>
      <c r="ACX2557" s="60"/>
      <c r="ACY2557" s="60">
        <v>1.0060303577185099</v>
      </c>
      <c r="ACZ2557" s="60"/>
      <c r="ADA2557" s="60"/>
      <c r="ADB2557" s="60"/>
      <c r="ADC2557" s="60"/>
      <c r="ADD2557" s="60"/>
      <c r="ADE2557" s="60"/>
    </row>
    <row r="2558" spans="760:785" x14ac:dyDescent="0.25">
      <c r="ACF2558" s="60"/>
      <c r="ACG2558" s="60"/>
      <c r="ACH2558" s="60"/>
      <c r="ACI2558" s="60"/>
      <c r="ACJ2558" s="60"/>
      <c r="ACK2558" s="60"/>
      <c r="ACL2558" s="60"/>
      <c r="ACM2558" s="60"/>
      <c r="ACN2558" s="60"/>
      <c r="ACO2558" s="60"/>
      <c r="ACP2558" s="60"/>
      <c r="ACQ2558" s="60"/>
      <c r="ACR2558" s="60"/>
      <c r="ACS2558" s="60"/>
      <c r="ACT2558" s="60"/>
      <c r="ACU2558" s="60"/>
      <c r="ACV2558" s="60"/>
      <c r="ACW2558" s="60"/>
      <c r="ACX2558" s="60"/>
      <c r="ACY2558" s="60">
        <v>1.00601912871414</v>
      </c>
      <c r="ACZ2558" s="60"/>
      <c r="ADA2558" s="60"/>
      <c r="ADB2558" s="60"/>
      <c r="ADC2558" s="60"/>
      <c r="ADD2558" s="60"/>
      <c r="ADE2558" s="60"/>
    </row>
    <row r="2559" spans="760:785" x14ac:dyDescent="0.25">
      <c r="ACF2559" s="60"/>
      <c r="ACG2559" s="60"/>
      <c r="ACH2559" s="60"/>
      <c r="ACI2559" s="60"/>
      <c r="ACJ2559" s="60"/>
      <c r="ACK2559" s="60"/>
      <c r="ACL2559" s="60"/>
      <c r="ACM2559" s="60"/>
      <c r="ACN2559" s="60"/>
      <c r="ACO2559" s="60"/>
      <c r="ACP2559" s="60"/>
      <c r="ACQ2559" s="60"/>
      <c r="ACR2559" s="60"/>
      <c r="ACS2559" s="60"/>
      <c r="ACT2559" s="60"/>
      <c r="ACU2559" s="60"/>
      <c r="ACV2559" s="60"/>
      <c r="ACW2559" s="60"/>
      <c r="ACX2559" s="60"/>
      <c r="ACY2559" s="60">
        <v>1.0060084935501199</v>
      </c>
      <c r="ACZ2559" s="60"/>
      <c r="ADA2559" s="60"/>
      <c r="ADB2559" s="60"/>
      <c r="ADC2559" s="60"/>
      <c r="ADD2559" s="60"/>
      <c r="ADE2559" s="60"/>
    </row>
    <row r="2560" spans="760:785" x14ac:dyDescent="0.25">
      <c r="ACF2560" s="60"/>
      <c r="ACG2560" s="60"/>
      <c r="ACH2560" s="60"/>
      <c r="ACI2560" s="60"/>
      <c r="ACJ2560" s="60"/>
      <c r="ACK2560" s="60"/>
      <c r="ACL2560" s="60"/>
      <c r="ACM2560" s="60"/>
      <c r="ACN2560" s="60"/>
      <c r="ACO2560" s="60"/>
      <c r="ACP2560" s="60"/>
      <c r="ACQ2560" s="60"/>
      <c r="ACR2560" s="60"/>
      <c r="ACS2560" s="60"/>
      <c r="ACT2560" s="60"/>
      <c r="ACU2560" s="60"/>
      <c r="ACV2560" s="60"/>
      <c r="ACW2560" s="60"/>
      <c r="ACX2560" s="60"/>
      <c r="ACY2560" s="60">
        <v>1.0060055306345199</v>
      </c>
      <c r="ACZ2560" s="60"/>
      <c r="ADA2560" s="60"/>
      <c r="ADB2560" s="60"/>
      <c r="ADC2560" s="60"/>
      <c r="ADD2560" s="60"/>
      <c r="ADE2560" s="60"/>
    </row>
    <row r="2561" spans="760:785" x14ac:dyDescent="0.25">
      <c r="ACF2561" s="60"/>
      <c r="ACG2561" s="60"/>
      <c r="ACH2561" s="60"/>
      <c r="ACI2561" s="60"/>
      <c r="ACJ2561" s="60"/>
      <c r="ACK2561" s="60"/>
      <c r="ACL2561" s="60"/>
      <c r="ACM2561" s="60"/>
      <c r="ACN2561" s="60"/>
      <c r="ACO2561" s="60"/>
      <c r="ACP2561" s="60"/>
      <c r="ACQ2561" s="60"/>
      <c r="ACR2561" s="60"/>
      <c r="ACS2561" s="60"/>
      <c r="ACT2561" s="60"/>
      <c r="ACU2561" s="60"/>
      <c r="ACV2561" s="60"/>
      <c r="ACW2561" s="60"/>
      <c r="ACX2561" s="60"/>
      <c r="ACY2561" s="60">
        <v>1.0060013096125899</v>
      </c>
      <c r="ACZ2561" s="60"/>
      <c r="ADA2561" s="60"/>
      <c r="ADB2561" s="60"/>
      <c r="ADC2561" s="60"/>
      <c r="ADD2561" s="60"/>
      <c r="ADE2561" s="60"/>
    </row>
    <row r="2562" spans="760:785" x14ac:dyDescent="0.25">
      <c r="ACF2562" s="60"/>
      <c r="ACG2562" s="60"/>
      <c r="ACH2562" s="60"/>
      <c r="ACI2562" s="60"/>
      <c r="ACJ2562" s="60"/>
      <c r="ACK2562" s="60"/>
      <c r="ACL2562" s="60"/>
      <c r="ACM2562" s="60"/>
      <c r="ACN2562" s="60"/>
      <c r="ACO2562" s="60"/>
      <c r="ACP2562" s="60"/>
      <c r="ACQ2562" s="60"/>
      <c r="ACR2562" s="60"/>
      <c r="ACS2562" s="60"/>
      <c r="ACT2562" s="60"/>
      <c r="ACU2562" s="60"/>
      <c r="ACV2562" s="60"/>
      <c r="ACW2562" s="60"/>
      <c r="ACX2562" s="60"/>
      <c r="ACY2562" s="60">
        <v>1.0059894846217201</v>
      </c>
      <c r="ACZ2562" s="60"/>
      <c r="ADA2562" s="60"/>
      <c r="ADB2562" s="60"/>
      <c r="ADC2562" s="60"/>
      <c r="ADD2562" s="60"/>
      <c r="ADE2562" s="60"/>
    </row>
    <row r="2563" spans="760:785" x14ac:dyDescent="0.25">
      <c r="ACF2563" s="60"/>
      <c r="ACG2563" s="60"/>
      <c r="ACH2563" s="60"/>
      <c r="ACI2563" s="60"/>
      <c r="ACJ2563" s="60"/>
      <c r="ACK2563" s="60"/>
      <c r="ACL2563" s="60"/>
      <c r="ACM2563" s="60"/>
      <c r="ACN2563" s="60"/>
      <c r="ACO2563" s="60"/>
      <c r="ACP2563" s="60"/>
      <c r="ACQ2563" s="60"/>
      <c r="ACR2563" s="60"/>
      <c r="ACS2563" s="60"/>
      <c r="ACT2563" s="60"/>
      <c r="ACU2563" s="60"/>
      <c r="ACV2563" s="60"/>
      <c r="ACW2563" s="60"/>
      <c r="ACX2563" s="60"/>
      <c r="ACY2563" s="60">
        <v>1.0059845054803001</v>
      </c>
      <c r="ACZ2563" s="60"/>
      <c r="ADA2563" s="60"/>
      <c r="ADB2563" s="60"/>
      <c r="ADC2563" s="60"/>
      <c r="ADD2563" s="60"/>
      <c r="ADE2563" s="60"/>
    </row>
    <row r="2564" spans="760:785" x14ac:dyDescent="0.25">
      <c r="ACF2564" s="60"/>
      <c r="ACG2564" s="60"/>
      <c r="ACH2564" s="60"/>
      <c r="ACI2564" s="60"/>
      <c r="ACJ2564" s="60"/>
      <c r="ACK2564" s="60"/>
      <c r="ACL2564" s="60"/>
      <c r="ACM2564" s="60"/>
      <c r="ACN2564" s="60"/>
      <c r="ACO2564" s="60"/>
      <c r="ACP2564" s="60"/>
      <c r="ACQ2564" s="60"/>
      <c r="ACR2564" s="60"/>
      <c r="ACS2564" s="60"/>
      <c r="ACT2564" s="60"/>
      <c r="ACU2564" s="60"/>
      <c r="ACV2564" s="60"/>
      <c r="ACW2564" s="60"/>
      <c r="ACX2564" s="60"/>
      <c r="ACY2564" s="60">
        <v>1.0059793205754199</v>
      </c>
      <c r="ACZ2564" s="60"/>
      <c r="ADA2564" s="60"/>
      <c r="ADB2564" s="60"/>
      <c r="ADC2564" s="60"/>
      <c r="ADD2564" s="60"/>
      <c r="ADE2564" s="60"/>
    </row>
    <row r="2565" spans="760:785" x14ac:dyDescent="0.25">
      <c r="ACF2565" s="60"/>
      <c r="ACG2565" s="60"/>
      <c r="ACH2565" s="60"/>
      <c r="ACI2565" s="60"/>
      <c r="ACJ2565" s="60"/>
      <c r="ACK2565" s="60"/>
      <c r="ACL2565" s="60"/>
      <c r="ACM2565" s="60"/>
      <c r="ACN2565" s="60"/>
      <c r="ACO2565" s="60"/>
      <c r="ACP2565" s="60"/>
      <c r="ACQ2565" s="60"/>
      <c r="ACR2565" s="60"/>
      <c r="ACS2565" s="60"/>
      <c r="ACT2565" s="60"/>
      <c r="ACU2565" s="60"/>
      <c r="ACV2565" s="60"/>
      <c r="ACW2565" s="60"/>
      <c r="ACX2565" s="60"/>
      <c r="ACY2565" s="60">
        <v>1.0059772492394901</v>
      </c>
      <c r="ACZ2565" s="60"/>
      <c r="ADA2565" s="60"/>
      <c r="ADB2565" s="60"/>
      <c r="ADC2565" s="60"/>
      <c r="ADD2565" s="60"/>
      <c r="ADE2565" s="60"/>
    </row>
    <row r="2566" spans="760:785" x14ac:dyDescent="0.25">
      <c r="ACF2566" s="60"/>
      <c r="ACG2566" s="60"/>
      <c r="ACH2566" s="60"/>
      <c r="ACI2566" s="60"/>
      <c r="ACJ2566" s="60"/>
      <c r="ACK2566" s="60"/>
      <c r="ACL2566" s="60"/>
      <c r="ACM2566" s="60"/>
      <c r="ACN2566" s="60"/>
      <c r="ACO2566" s="60"/>
      <c r="ACP2566" s="60"/>
      <c r="ACQ2566" s="60"/>
      <c r="ACR2566" s="60"/>
      <c r="ACS2566" s="60"/>
      <c r="ACT2566" s="60"/>
      <c r="ACU2566" s="60"/>
      <c r="ACV2566" s="60"/>
      <c r="ACW2566" s="60"/>
      <c r="ACX2566" s="60"/>
      <c r="ACY2566" s="60">
        <v>1.00597330926615</v>
      </c>
      <c r="ACZ2566" s="60"/>
      <c r="ADA2566" s="60"/>
      <c r="ADB2566" s="60"/>
      <c r="ADC2566" s="60"/>
      <c r="ADD2566" s="60"/>
      <c r="ADE2566" s="60"/>
    </row>
    <row r="2567" spans="760:785" x14ac:dyDescent="0.25">
      <c r="ACF2567" s="60"/>
      <c r="ACG2567" s="60"/>
      <c r="ACH2567" s="60"/>
      <c r="ACI2567" s="60"/>
      <c r="ACJ2567" s="60"/>
      <c r="ACK2567" s="60"/>
      <c r="ACL2567" s="60"/>
      <c r="ACM2567" s="60"/>
      <c r="ACN2567" s="60"/>
      <c r="ACO2567" s="60"/>
      <c r="ACP2567" s="60"/>
      <c r="ACQ2567" s="60"/>
      <c r="ACR2567" s="60"/>
      <c r="ACS2567" s="60"/>
      <c r="ACT2567" s="60"/>
      <c r="ACU2567" s="60"/>
      <c r="ACV2567" s="60"/>
      <c r="ACW2567" s="60"/>
      <c r="ACX2567" s="60"/>
      <c r="ACY2567" s="60">
        <v>1.00597326477747</v>
      </c>
      <c r="ACZ2567" s="60"/>
      <c r="ADA2567" s="60"/>
      <c r="ADB2567" s="60"/>
      <c r="ADC2567" s="60"/>
      <c r="ADD2567" s="60"/>
      <c r="ADE2567" s="60"/>
    </row>
    <row r="2568" spans="760:785" x14ac:dyDescent="0.25">
      <c r="ACF2568" s="60"/>
      <c r="ACG2568" s="60"/>
      <c r="ACH2568" s="60"/>
      <c r="ACI2568" s="60"/>
      <c r="ACJ2568" s="60"/>
      <c r="ACK2568" s="60"/>
      <c r="ACL2568" s="60"/>
      <c r="ACM2568" s="60"/>
      <c r="ACN2568" s="60"/>
      <c r="ACO2568" s="60"/>
      <c r="ACP2568" s="60"/>
      <c r="ACQ2568" s="60"/>
      <c r="ACR2568" s="60"/>
      <c r="ACS2568" s="60"/>
      <c r="ACT2568" s="60"/>
      <c r="ACU2568" s="60"/>
      <c r="ACV2568" s="60"/>
      <c r="ACW2568" s="60"/>
      <c r="ACX2568" s="60"/>
      <c r="ACY2568" s="60">
        <v>1.0059634289969599</v>
      </c>
      <c r="ACZ2568" s="60"/>
      <c r="ADA2568" s="60"/>
      <c r="ADB2568" s="60"/>
      <c r="ADC2568" s="60"/>
      <c r="ADD2568" s="60"/>
      <c r="ADE2568" s="60"/>
    </row>
    <row r="2569" spans="760:785" x14ac:dyDescent="0.25">
      <c r="ACF2569" s="60"/>
      <c r="ACG2569" s="60"/>
      <c r="ACH2569" s="60"/>
      <c r="ACI2569" s="60"/>
      <c r="ACJ2569" s="60"/>
      <c r="ACK2569" s="60"/>
      <c r="ACL2569" s="60"/>
      <c r="ACM2569" s="60"/>
      <c r="ACN2569" s="60"/>
      <c r="ACO2569" s="60"/>
      <c r="ACP2569" s="60"/>
      <c r="ACQ2569" s="60"/>
      <c r="ACR2569" s="60"/>
      <c r="ACS2569" s="60"/>
      <c r="ACT2569" s="60"/>
      <c r="ACU2569" s="60"/>
      <c r="ACV2569" s="60"/>
      <c r="ACW2569" s="60"/>
      <c r="ACX2569" s="60"/>
      <c r="ACY2569" s="60">
        <v>1.00596180005299</v>
      </c>
      <c r="ACZ2569" s="60"/>
      <c r="ADA2569" s="60"/>
      <c r="ADB2569" s="60"/>
      <c r="ADC2569" s="60"/>
      <c r="ADD2569" s="60"/>
      <c r="ADE2569" s="60"/>
    </row>
    <row r="2570" spans="760:785" x14ac:dyDescent="0.25">
      <c r="ACF2570" s="60"/>
      <c r="ACG2570" s="60"/>
      <c r="ACH2570" s="60"/>
      <c r="ACI2570" s="60"/>
      <c r="ACJ2570" s="60"/>
      <c r="ACK2570" s="60"/>
      <c r="ACL2570" s="60"/>
      <c r="ACM2570" s="60"/>
      <c r="ACN2570" s="60"/>
      <c r="ACO2570" s="60"/>
      <c r="ACP2570" s="60"/>
      <c r="ACQ2570" s="60"/>
      <c r="ACR2570" s="60"/>
      <c r="ACS2570" s="60"/>
      <c r="ACT2570" s="60"/>
      <c r="ACU2570" s="60"/>
      <c r="ACV2570" s="60"/>
      <c r="ACW2570" s="60"/>
      <c r="ACX2570" s="60"/>
      <c r="ACY2570" s="60">
        <v>1.0059611413434</v>
      </c>
      <c r="ACZ2570" s="60"/>
      <c r="ADA2570" s="60"/>
      <c r="ADB2570" s="60"/>
      <c r="ADC2570" s="60"/>
      <c r="ADD2570" s="60"/>
      <c r="ADE2570" s="60"/>
    </row>
    <row r="2571" spans="760:785" x14ac:dyDescent="0.25">
      <c r="ACF2571" s="60"/>
      <c r="ACG2571" s="60"/>
      <c r="ACH2571" s="60"/>
      <c r="ACI2571" s="60"/>
      <c r="ACJ2571" s="60"/>
      <c r="ACK2571" s="60"/>
      <c r="ACL2571" s="60"/>
      <c r="ACM2571" s="60"/>
      <c r="ACN2571" s="60"/>
      <c r="ACO2571" s="60"/>
      <c r="ACP2571" s="60"/>
      <c r="ACQ2571" s="60"/>
      <c r="ACR2571" s="60"/>
      <c r="ACS2571" s="60"/>
      <c r="ACT2571" s="60"/>
      <c r="ACU2571" s="60"/>
      <c r="ACV2571" s="60"/>
      <c r="ACW2571" s="60"/>
      <c r="ACX2571" s="60"/>
      <c r="ACY2571" s="60">
        <v>1.0059604833756399</v>
      </c>
      <c r="ACZ2571" s="60"/>
      <c r="ADA2571" s="60"/>
      <c r="ADB2571" s="60"/>
      <c r="ADC2571" s="60"/>
      <c r="ADD2571" s="60"/>
      <c r="ADE2571" s="60"/>
    </row>
    <row r="2572" spans="760:785" x14ac:dyDescent="0.25">
      <c r="ACF2572" s="60"/>
      <c r="ACG2572" s="60"/>
      <c r="ACH2572" s="60"/>
      <c r="ACI2572" s="60"/>
      <c r="ACJ2572" s="60"/>
      <c r="ACK2572" s="60"/>
      <c r="ACL2572" s="60"/>
      <c r="ACM2572" s="60"/>
      <c r="ACN2572" s="60"/>
      <c r="ACO2572" s="60"/>
      <c r="ACP2572" s="60"/>
      <c r="ACQ2572" s="60"/>
      <c r="ACR2572" s="60"/>
      <c r="ACS2572" s="60"/>
      <c r="ACT2572" s="60"/>
      <c r="ACU2572" s="60"/>
      <c r="ACV2572" s="60"/>
      <c r="ACW2572" s="60"/>
      <c r="ACX2572" s="60"/>
      <c r="ACY2572" s="60">
        <v>1.0059583356588</v>
      </c>
      <c r="ACZ2572" s="60"/>
      <c r="ADA2572" s="60"/>
      <c r="ADB2572" s="60"/>
      <c r="ADC2572" s="60"/>
      <c r="ADD2572" s="60"/>
      <c r="ADE2572" s="60"/>
    </row>
    <row r="2573" spans="760:785" x14ac:dyDescent="0.25">
      <c r="ACF2573" s="60"/>
      <c r="ACG2573" s="60"/>
      <c r="ACH2573" s="60"/>
      <c r="ACI2573" s="60"/>
      <c r="ACJ2573" s="60"/>
      <c r="ACK2573" s="60"/>
      <c r="ACL2573" s="60"/>
      <c r="ACM2573" s="60"/>
      <c r="ACN2573" s="60"/>
      <c r="ACO2573" s="60"/>
      <c r="ACP2573" s="60"/>
      <c r="ACQ2573" s="60"/>
      <c r="ACR2573" s="60"/>
      <c r="ACS2573" s="60"/>
      <c r="ACT2573" s="60"/>
      <c r="ACU2573" s="60"/>
      <c r="ACV2573" s="60"/>
      <c r="ACW2573" s="60"/>
      <c r="ACX2573" s="60"/>
      <c r="ACY2573" s="60">
        <v>1.0059578224446399</v>
      </c>
      <c r="ACZ2573" s="60"/>
      <c r="ADA2573" s="60"/>
      <c r="ADB2573" s="60"/>
      <c r="ADC2573" s="60"/>
      <c r="ADD2573" s="60"/>
      <c r="ADE2573" s="60"/>
    </row>
    <row r="2574" spans="760:785" x14ac:dyDescent="0.25">
      <c r="ACF2574" s="60"/>
      <c r="ACG2574" s="60"/>
      <c r="ACH2574" s="60"/>
      <c r="ACI2574" s="60"/>
      <c r="ACJ2574" s="60"/>
      <c r="ACK2574" s="60"/>
      <c r="ACL2574" s="60"/>
      <c r="ACM2574" s="60"/>
      <c r="ACN2574" s="60"/>
      <c r="ACO2574" s="60"/>
      <c r="ACP2574" s="60"/>
      <c r="ACQ2574" s="60"/>
      <c r="ACR2574" s="60"/>
      <c r="ACS2574" s="60"/>
      <c r="ACT2574" s="60"/>
      <c r="ACU2574" s="60"/>
      <c r="ACV2574" s="60"/>
      <c r="ACW2574" s="60"/>
      <c r="ACX2574" s="60"/>
      <c r="ACY2574" s="60">
        <v>1.0059570036290599</v>
      </c>
      <c r="ACZ2574" s="60"/>
      <c r="ADA2574" s="60"/>
      <c r="ADB2574" s="60"/>
      <c r="ADC2574" s="60"/>
      <c r="ADD2574" s="60"/>
      <c r="ADE2574" s="60"/>
    </row>
    <row r="2575" spans="760:785" x14ac:dyDescent="0.25">
      <c r="ACF2575" s="60"/>
      <c r="ACG2575" s="60"/>
      <c r="ACH2575" s="60"/>
      <c r="ACI2575" s="60"/>
      <c r="ACJ2575" s="60"/>
      <c r="ACK2575" s="60"/>
      <c r="ACL2575" s="60"/>
      <c r="ACM2575" s="60"/>
      <c r="ACN2575" s="60"/>
      <c r="ACO2575" s="60"/>
      <c r="ACP2575" s="60"/>
      <c r="ACQ2575" s="60"/>
      <c r="ACR2575" s="60"/>
      <c r="ACS2575" s="60"/>
      <c r="ACT2575" s="60"/>
      <c r="ACU2575" s="60"/>
      <c r="ACV2575" s="60"/>
      <c r="ACW2575" s="60"/>
      <c r="ACX2575" s="60"/>
      <c r="ACY2575" s="60">
        <v>1.0059542269938699</v>
      </c>
      <c r="ACZ2575" s="60"/>
      <c r="ADA2575" s="60"/>
      <c r="ADB2575" s="60"/>
      <c r="ADC2575" s="60"/>
      <c r="ADD2575" s="60"/>
      <c r="ADE2575" s="60"/>
    </row>
    <row r="2576" spans="760:785" x14ac:dyDescent="0.25">
      <c r="ACF2576" s="60"/>
      <c r="ACG2576" s="60"/>
      <c r="ACH2576" s="60"/>
      <c r="ACI2576" s="60"/>
      <c r="ACJ2576" s="60"/>
      <c r="ACK2576" s="60"/>
      <c r="ACL2576" s="60"/>
      <c r="ACM2576" s="60"/>
      <c r="ACN2576" s="60"/>
      <c r="ACO2576" s="60"/>
      <c r="ACP2576" s="60"/>
      <c r="ACQ2576" s="60"/>
      <c r="ACR2576" s="60"/>
      <c r="ACS2576" s="60"/>
      <c r="ACT2576" s="60"/>
      <c r="ACU2576" s="60"/>
      <c r="ACV2576" s="60"/>
      <c r="ACW2576" s="60"/>
      <c r="ACX2576" s="60"/>
      <c r="ACY2576" s="60">
        <v>1.0059533105365199</v>
      </c>
      <c r="ACZ2576" s="60"/>
      <c r="ADA2576" s="60"/>
      <c r="ADB2576" s="60"/>
      <c r="ADC2576" s="60"/>
      <c r="ADD2576" s="60"/>
      <c r="ADE2576" s="60"/>
    </row>
    <row r="2577" spans="760:785" x14ac:dyDescent="0.25">
      <c r="ACF2577" s="60"/>
      <c r="ACG2577" s="60"/>
      <c r="ACH2577" s="60"/>
      <c r="ACI2577" s="60"/>
      <c r="ACJ2577" s="60"/>
      <c r="ACK2577" s="60"/>
      <c r="ACL2577" s="60"/>
      <c r="ACM2577" s="60"/>
      <c r="ACN2577" s="60"/>
      <c r="ACO2577" s="60"/>
      <c r="ACP2577" s="60"/>
      <c r="ACQ2577" s="60"/>
      <c r="ACR2577" s="60"/>
      <c r="ACS2577" s="60"/>
      <c r="ACT2577" s="60"/>
      <c r="ACU2577" s="60"/>
      <c r="ACV2577" s="60"/>
      <c r="ACW2577" s="60"/>
      <c r="ACX2577" s="60"/>
      <c r="ACY2577" s="60">
        <v>1.0059439109469099</v>
      </c>
      <c r="ACZ2577" s="60"/>
      <c r="ADA2577" s="60"/>
      <c r="ADB2577" s="60"/>
      <c r="ADC2577" s="60"/>
      <c r="ADD2577" s="60"/>
      <c r="ADE2577" s="60"/>
    </row>
    <row r="2578" spans="760:785" x14ac:dyDescent="0.25">
      <c r="ACF2578" s="60"/>
      <c r="ACG2578" s="60"/>
      <c r="ACH2578" s="60"/>
      <c r="ACI2578" s="60"/>
      <c r="ACJ2578" s="60"/>
      <c r="ACK2578" s="60"/>
      <c r="ACL2578" s="60"/>
      <c r="ACM2578" s="60"/>
      <c r="ACN2578" s="60"/>
      <c r="ACO2578" s="60"/>
      <c r="ACP2578" s="60"/>
      <c r="ACQ2578" s="60"/>
      <c r="ACR2578" s="60"/>
      <c r="ACS2578" s="60"/>
      <c r="ACT2578" s="60"/>
      <c r="ACU2578" s="60"/>
      <c r="ACV2578" s="60"/>
      <c r="ACW2578" s="60"/>
      <c r="ACX2578" s="60"/>
      <c r="ACY2578" s="60">
        <v>1.0059414090243199</v>
      </c>
      <c r="ACZ2578" s="60"/>
      <c r="ADA2578" s="60"/>
      <c r="ADB2578" s="60"/>
      <c r="ADC2578" s="60"/>
      <c r="ADD2578" s="60"/>
      <c r="ADE2578" s="60"/>
    </row>
    <row r="2579" spans="760:785" x14ac:dyDescent="0.25">
      <c r="ACF2579" s="60"/>
      <c r="ACG2579" s="60"/>
      <c r="ACH2579" s="60"/>
      <c r="ACI2579" s="60"/>
      <c r="ACJ2579" s="60"/>
      <c r="ACK2579" s="60"/>
      <c r="ACL2579" s="60"/>
      <c r="ACM2579" s="60"/>
      <c r="ACN2579" s="60"/>
      <c r="ACO2579" s="60"/>
      <c r="ACP2579" s="60"/>
      <c r="ACQ2579" s="60"/>
      <c r="ACR2579" s="60"/>
      <c r="ACS2579" s="60"/>
      <c r="ACT2579" s="60"/>
      <c r="ACU2579" s="60"/>
      <c r="ACV2579" s="60"/>
      <c r="ACW2579" s="60"/>
      <c r="ACX2579" s="60"/>
      <c r="ACY2579" s="60">
        <v>1.0059408223827599</v>
      </c>
      <c r="ACZ2579" s="60"/>
      <c r="ADA2579" s="60"/>
      <c r="ADB2579" s="60"/>
      <c r="ADC2579" s="60"/>
      <c r="ADD2579" s="60"/>
      <c r="ADE2579" s="60"/>
    </row>
    <row r="2580" spans="760:785" x14ac:dyDescent="0.25">
      <c r="ACF2580" s="60"/>
      <c r="ACG2580" s="60"/>
      <c r="ACH2580" s="60"/>
      <c r="ACI2580" s="60"/>
      <c r="ACJ2580" s="60"/>
      <c r="ACK2580" s="60"/>
      <c r="ACL2580" s="60"/>
      <c r="ACM2580" s="60"/>
      <c r="ACN2580" s="60"/>
      <c r="ACO2580" s="60"/>
      <c r="ACP2580" s="60"/>
      <c r="ACQ2580" s="60"/>
      <c r="ACR2580" s="60"/>
      <c r="ACS2580" s="60"/>
      <c r="ACT2580" s="60"/>
      <c r="ACU2580" s="60"/>
      <c r="ACV2580" s="60"/>
      <c r="ACW2580" s="60"/>
      <c r="ACX2580" s="60"/>
      <c r="ACY2580" s="60">
        <v>1.0059245528602601</v>
      </c>
      <c r="ACZ2580" s="60"/>
      <c r="ADA2580" s="60"/>
      <c r="ADB2580" s="60"/>
      <c r="ADC2580" s="60"/>
      <c r="ADD2580" s="60"/>
      <c r="ADE2580" s="60"/>
    </row>
    <row r="2581" spans="760:785" x14ac:dyDescent="0.25">
      <c r="ACF2581" s="60"/>
      <c r="ACG2581" s="60"/>
      <c r="ACH2581" s="60"/>
      <c r="ACI2581" s="60"/>
      <c r="ACJ2581" s="60"/>
      <c r="ACK2581" s="60"/>
      <c r="ACL2581" s="60"/>
      <c r="ACM2581" s="60"/>
      <c r="ACN2581" s="60"/>
      <c r="ACO2581" s="60"/>
      <c r="ACP2581" s="60"/>
      <c r="ACQ2581" s="60"/>
      <c r="ACR2581" s="60"/>
      <c r="ACS2581" s="60"/>
      <c r="ACT2581" s="60"/>
      <c r="ACU2581" s="60"/>
      <c r="ACV2581" s="60"/>
      <c r="ACW2581" s="60"/>
      <c r="ACX2581" s="60"/>
      <c r="ACY2581" s="60">
        <v>1.0059219075827299</v>
      </c>
      <c r="ACZ2581" s="60"/>
      <c r="ADA2581" s="60"/>
      <c r="ADB2581" s="60"/>
      <c r="ADC2581" s="60"/>
      <c r="ADD2581" s="60"/>
      <c r="ADE2581" s="60"/>
    </row>
    <row r="2582" spans="760:785" x14ac:dyDescent="0.25">
      <c r="ACF2582" s="60"/>
      <c r="ACG2582" s="60"/>
      <c r="ACH2582" s="60"/>
      <c r="ACI2582" s="60"/>
      <c r="ACJ2582" s="60"/>
      <c r="ACK2582" s="60"/>
      <c r="ACL2582" s="60"/>
      <c r="ACM2582" s="60"/>
      <c r="ACN2582" s="60"/>
      <c r="ACO2582" s="60"/>
      <c r="ACP2582" s="60"/>
      <c r="ACQ2582" s="60"/>
      <c r="ACR2582" s="60"/>
      <c r="ACS2582" s="60"/>
      <c r="ACT2582" s="60"/>
      <c r="ACU2582" s="60"/>
      <c r="ACV2582" s="60"/>
      <c r="ACW2582" s="60"/>
      <c r="ACX2582" s="60"/>
      <c r="ACY2582" s="60">
        <v>1.00591148192632</v>
      </c>
      <c r="ACZ2582" s="60"/>
      <c r="ADA2582" s="60"/>
      <c r="ADB2582" s="60"/>
      <c r="ADC2582" s="60"/>
      <c r="ADD2582" s="60"/>
      <c r="ADE2582" s="60"/>
    </row>
    <row r="2583" spans="760:785" x14ac:dyDescent="0.25">
      <c r="ACF2583" s="60"/>
      <c r="ACG2583" s="60"/>
      <c r="ACH2583" s="60"/>
      <c r="ACI2583" s="60"/>
      <c r="ACJ2583" s="60"/>
      <c r="ACK2583" s="60"/>
      <c r="ACL2583" s="60"/>
      <c r="ACM2583" s="60"/>
      <c r="ACN2583" s="60"/>
      <c r="ACO2583" s="60"/>
      <c r="ACP2583" s="60"/>
      <c r="ACQ2583" s="60"/>
      <c r="ACR2583" s="60"/>
      <c r="ACS2583" s="60"/>
      <c r="ACT2583" s="60"/>
      <c r="ACU2583" s="60"/>
      <c r="ACV2583" s="60"/>
      <c r="ACW2583" s="60"/>
      <c r="ACX2583" s="60"/>
      <c r="ACY2583" s="60">
        <v>1.0059090196751601</v>
      </c>
      <c r="ACZ2583" s="60"/>
      <c r="ADA2583" s="60"/>
      <c r="ADB2583" s="60"/>
      <c r="ADC2583" s="60"/>
      <c r="ADD2583" s="60"/>
      <c r="ADE2583" s="60"/>
    </row>
    <row r="2584" spans="760:785" x14ac:dyDescent="0.25">
      <c r="ACF2584" s="60"/>
      <c r="ACG2584" s="60"/>
      <c r="ACH2584" s="60"/>
      <c r="ACI2584" s="60"/>
      <c r="ACJ2584" s="60"/>
      <c r="ACK2584" s="60"/>
      <c r="ACL2584" s="60"/>
      <c r="ACM2584" s="60"/>
      <c r="ACN2584" s="60"/>
      <c r="ACO2584" s="60"/>
      <c r="ACP2584" s="60"/>
      <c r="ACQ2584" s="60"/>
      <c r="ACR2584" s="60"/>
      <c r="ACS2584" s="60"/>
      <c r="ACT2584" s="60"/>
      <c r="ACU2584" s="60"/>
      <c r="ACV2584" s="60"/>
      <c r="ACW2584" s="60"/>
      <c r="ACX2584" s="60"/>
      <c r="ACY2584" s="60">
        <v>1.00590810686749</v>
      </c>
      <c r="ACZ2584" s="60"/>
      <c r="ADA2584" s="60"/>
      <c r="ADB2584" s="60"/>
      <c r="ADC2584" s="60"/>
      <c r="ADD2584" s="60"/>
      <c r="ADE2584" s="60"/>
    </row>
    <row r="2585" spans="760:785" x14ac:dyDescent="0.25">
      <c r="ACF2585" s="60"/>
      <c r="ACG2585" s="60"/>
      <c r="ACH2585" s="60"/>
      <c r="ACI2585" s="60"/>
      <c r="ACJ2585" s="60"/>
      <c r="ACK2585" s="60"/>
      <c r="ACL2585" s="60"/>
      <c r="ACM2585" s="60"/>
      <c r="ACN2585" s="60"/>
      <c r="ACO2585" s="60"/>
      <c r="ACP2585" s="60"/>
      <c r="ACQ2585" s="60"/>
      <c r="ACR2585" s="60"/>
      <c r="ACS2585" s="60"/>
      <c r="ACT2585" s="60"/>
      <c r="ACU2585" s="60"/>
      <c r="ACV2585" s="60"/>
      <c r="ACW2585" s="60"/>
      <c r="ACX2585" s="60"/>
      <c r="ACY2585" s="60">
        <v>1.00590480590575</v>
      </c>
      <c r="ACZ2585" s="60"/>
      <c r="ADA2585" s="60"/>
      <c r="ADB2585" s="60"/>
      <c r="ADC2585" s="60"/>
      <c r="ADD2585" s="60"/>
      <c r="ADE2585" s="60"/>
    </row>
    <row r="2586" spans="760:785" x14ac:dyDescent="0.25">
      <c r="ACF2586" s="60"/>
      <c r="ACG2586" s="60"/>
      <c r="ACH2586" s="60"/>
      <c r="ACI2586" s="60"/>
      <c r="ACJ2586" s="60"/>
      <c r="ACK2586" s="60"/>
      <c r="ACL2586" s="60"/>
      <c r="ACM2586" s="60"/>
      <c r="ACN2586" s="60"/>
      <c r="ACO2586" s="60"/>
      <c r="ACP2586" s="60"/>
      <c r="ACQ2586" s="60"/>
      <c r="ACR2586" s="60"/>
      <c r="ACS2586" s="60"/>
      <c r="ACT2586" s="60"/>
      <c r="ACU2586" s="60"/>
      <c r="ACV2586" s="60"/>
      <c r="ACW2586" s="60"/>
      <c r="ACX2586" s="60"/>
      <c r="ACY2586" s="60">
        <v>1.0059036163089501</v>
      </c>
      <c r="ACZ2586" s="60"/>
      <c r="ADA2586" s="60"/>
      <c r="ADB2586" s="60"/>
      <c r="ADC2586" s="60"/>
      <c r="ADD2586" s="60"/>
      <c r="ADE2586" s="60"/>
    </row>
    <row r="2587" spans="760:785" x14ac:dyDescent="0.25">
      <c r="ACF2587" s="60"/>
      <c r="ACG2587" s="60"/>
      <c r="ACH2587" s="60"/>
      <c r="ACI2587" s="60"/>
      <c r="ACJ2587" s="60"/>
      <c r="ACK2587" s="60"/>
      <c r="ACL2587" s="60"/>
      <c r="ACM2587" s="60"/>
      <c r="ACN2587" s="60"/>
      <c r="ACO2587" s="60"/>
      <c r="ACP2587" s="60"/>
      <c r="ACQ2587" s="60"/>
      <c r="ACR2587" s="60"/>
      <c r="ACS2587" s="60"/>
      <c r="ACT2587" s="60"/>
      <c r="ACU2587" s="60"/>
      <c r="ACV2587" s="60"/>
      <c r="ACW2587" s="60"/>
      <c r="ACX2587" s="60"/>
      <c r="ACY2587" s="60">
        <v>1.0059012258475499</v>
      </c>
      <c r="ACZ2587" s="60"/>
      <c r="ADA2587" s="60"/>
      <c r="ADB2587" s="60"/>
      <c r="ADC2587" s="60"/>
      <c r="ADD2587" s="60"/>
      <c r="ADE2587" s="60"/>
    </row>
    <row r="2588" spans="760:785" x14ac:dyDescent="0.25">
      <c r="ACF2588" s="60"/>
      <c r="ACG2588" s="60"/>
      <c r="ACH2588" s="60"/>
      <c r="ACI2588" s="60"/>
      <c r="ACJ2588" s="60"/>
      <c r="ACK2588" s="60"/>
      <c r="ACL2588" s="60"/>
      <c r="ACM2588" s="60"/>
      <c r="ACN2588" s="60"/>
      <c r="ACO2588" s="60"/>
      <c r="ACP2588" s="60"/>
      <c r="ACQ2588" s="60"/>
      <c r="ACR2588" s="60"/>
      <c r="ACS2588" s="60"/>
      <c r="ACT2588" s="60"/>
      <c r="ACU2588" s="60"/>
      <c r="ACV2588" s="60"/>
      <c r="ACW2588" s="60"/>
      <c r="ACX2588" s="60"/>
      <c r="ACY2588" s="60">
        <v>1.0059011013613099</v>
      </c>
      <c r="ACZ2588" s="60"/>
      <c r="ADA2588" s="60"/>
      <c r="ADB2588" s="60"/>
      <c r="ADC2588" s="60"/>
      <c r="ADD2588" s="60"/>
      <c r="ADE2588" s="60"/>
    </row>
    <row r="2589" spans="760:785" x14ac:dyDescent="0.25">
      <c r="ACF2589" s="60"/>
      <c r="ACG2589" s="60"/>
      <c r="ACH2589" s="60"/>
      <c r="ACI2589" s="60"/>
      <c r="ACJ2589" s="60"/>
      <c r="ACK2589" s="60"/>
      <c r="ACL2589" s="60"/>
      <c r="ACM2589" s="60"/>
      <c r="ACN2589" s="60"/>
      <c r="ACO2589" s="60"/>
      <c r="ACP2589" s="60"/>
      <c r="ACQ2589" s="60"/>
      <c r="ACR2589" s="60"/>
      <c r="ACS2589" s="60"/>
      <c r="ACT2589" s="60"/>
      <c r="ACU2589" s="60"/>
      <c r="ACV2589" s="60"/>
      <c r="ACW2589" s="60"/>
      <c r="ACX2589" s="60"/>
      <c r="ACY2589" s="60">
        <v>1.0058983276306599</v>
      </c>
      <c r="ACZ2589" s="60"/>
      <c r="ADA2589" s="60"/>
      <c r="ADB2589" s="60"/>
      <c r="ADC2589" s="60"/>
      <c r="ADD2589" s="60"/>
      <c r="ADE2589" s="60"/>
    </row>
    <row r="2590" spans="760:785" x14ac:dyDescent="0.25">
      <c r="ACF2590" s="60"/>
      <c r="ACG2590" s="60"/>
      <c r="ACH2590" s="60"/>
      <c r="ACI2590" s="60"/>
      <c r="ACJ2590" s="60"/>
      <c r="ACK2590" s="60"/>
      <c r="ACL2590" s="60"/>
      <c r="ACM2590" s="60"/>
      <c r="ACN2590" s="60"/>
      <c r="ACO2590" s="60"/>
      <c r="ACP2590" s="60"/>
      <c r="ACQ2590" s="60"/>
      <c r="ACR2590" s="60"/>
      <c r="ACS2590" s="60"/>
      <c r="ACT2590" s="60"/>
      <c r="ACU2590" s="60"/>
      <c r="ACV2590" s="60"/>
      <c r="ACW2590" s="60"/>
      <c r="ACX2590" s="60"/>
      <c r="ACY2590" s="60">
        <v>1.00589657930089</v>
      </c>
      <c r="ACZ2590" s="60"/>
      <c r="ADA2590" s="60"/>
      <c r="ADB2590" s="60"/>
      <c r="ADC2590" s="60"/>
      <c r="ADD2590" s="60"/>
      <c r="ADE2590" s="60"/>
    </row>
    <row r="2591" spans="760:785" x14ac:dyDescent="0.25">
      <c r="ACF2591" s="60"/>
      <c r="ACG2591" s="60"/>
      <c r="ACH2591" s="60"/>
      <c r="ACI2591" s="60"/>
      <c r="ACJ2591" s="60"/>
      <c r="ACK2591" s="60"/>
      <c r="ACL2591" s="60"/>
      <c r="ACM2591" s="60"/>
      <c r="ACN2591" s="60"/>
      <c r="ACO2591" s="60"/>
      <c r="ACP2591" s="60"/>
      <c r="ACQ2591" s="60"/>
      <c r="ACR2591" s="60"/>
      <c r="ACS2591" s="60"/>
      <c r="ACT2591" s="60"/>
      <c r="ACU2591" s="60"/>
      <c r="ACV2591" s="60"/>
      <c r="ACW2591" s="60"/>
      <c r="ACX2591" s="60"/>
      <c r="ACY2591" s="60">
        <v>1.0058957699439699</v>
      </c>
      <c r="ACZ2591" s="60"/>
      <c r="ADA2591" s="60"/>
      <c r="ADB2591" s="60"/>
      <c r="ADC2591" s="60"/>
      <c r="ADD2591" s="60"/>
      <c r="ADE2591" s="60"/>
    </row>
    <row r="2592" spans="760:785" x14ac:dyDescent="0.25">
      <c r="ACF2592" s="60"/>
      <c r="ACG2592" s="60"/>
      <c r="ACH2592" s="60"/>
      <c r="ACI2592" s="60"/>
      <c r="ACJ2592" s="60"/>
      <c r="ACK2592" s="60"/>
      <c r="ACL2592" s="60"/>
      <c r="ACM2592" s="60"/>
      <c r="ACN2592" s="60"/>
      <c r="ACO2592" s="60"/>
      <c r="ACP2592" s="60"/>
      <c r="ACQ2592" s="60"/>
      <c r="ACR2592" s="60"/>
      <c r="ACS2592" s="60"/>
      <c r="ACT2592" s="60"/>
      <c r="ACU2592" s="60"/>
      <c r="ACV2592" s="60"/>
      <c r="ACW2592" s="60"/>
      <c r="ACX2592" s="60"/>
      <c r="ACY2592" s="60">
        <v>1.0058877776849799</v>
      </c>
      <c r="ACZ2592" s="60"/>
      <c r="ADA2592" s="60"/>
      <c r="ADB2592" s="60"/>
      <c r="ADC2592" s="60"/>
      <c r="ADD2592" s="60"/>
      <c r="ADE2592" s="60"/>
    </row>
    <row r="2593" spans="760:785" x14ac:dyDescent="0.25">
      <c r="ACF2593" s="60"/>
      <c r="ACG2593" s="60"/>
      <c r="ACH2593" s="60"/>
      <c r="ACI2593" s="60"/>
      <c r="ACJ2593" s="60"/>
      <c r="ACK2593" s="60"/>
      <c r="ACL2593" s="60"/>
      <c r="ACM2593" s="60"/>
      <c r="ACN2593" s="60"/>
      <c r="ACO2593" s="60"/>
      <c r="ACP2593" s="60"/>
      <c r="ACQ2593" s="60"/>
      <c r="ACR2593" s="60"/>
      <c r="ACS2593" s="60"/>
      <c r="ACT2593" s="60"/>
      <c r="ACU2593" s="60"/>
      <c r="ACV2593" s="60"/>
      <c r="ACW2593" s="60"/>
      <c r="ACX2593" s="60"/>
      <c r="ACY2593" s="60">
        <v>1.0058875100909801</v>
      </c>
      <c r="ACZ2593" s="60"/>
      <c r="ADA2593" s="60"/>
      <c r="ADB2593" s="60"/>
      <c r="ADC2593" s="60"/>
      <c r="ADD2593" s="60"/>
      <c r="ADE2593" s="60"/>
    </row>
    <row r="2594" spans="760:785" x14ac:dyDescent="0.25">
      <c r="ACF2594" s="60"/>
      <c r="ACG2594" s="60"/>
      <c r="ACH2594" s="60"/>
      <c r="ACI2594" s="60"/>
      <c r="ACJ2594" s="60"/>
      <c r="ACK2594" s="60"/>
      <c r="ACL2594" s="60"/>
      <c r="ACM2594" s="60"/>
      <c r="ACN2594" s="60"/>
      <c r="ACO2594" s="60"/>
      <c r="ACP2594" s="60"/>
      <c r="ACQ2594" s="60"/>
      <c r="ACR2594" s="60"/>
      <c r="ACS2594" s="60"/>
      <c r="ACT2594" s="60"/>
      <c r="ACU2594" s="60"/>
      <c r="ACV2594" s="60"/>
      <c r="ACW2594" s="60"/>
      <c r="ACX2594" s="60"/>
      <c r="ACY2594" s="60">
        <v>1.0058867611292699</v>
      </c>
      <c r="ACZ2594" s="60"/>
      <c r="ADA2594" s="60"/>
      <c r="ADB2594" s="60"/>
      <c r="ADC2594" s="60"/>
      <c r="ADD2594" s="60"/>
      <c r="ADE2594" s="60"/>
    </row>
    <row r="2595" spans="760:785" x14ac:dyDescent="0.25">
      <c r="ACF2595" s="60"/>
      <c r="ACG2595" s="60"/>
      <c r="ACH2595" s="60"/>
      <c r="ACI2595" s="60"/>
      <c r="ACJ2595" s="60"/>
      <c r="ACK2595" s="60"/>
      <c r="ACL2595" s="60"/>
      <c r="ACM2595" s="60"/>
      <c r="ACN2595" s="60"/>
      <c r="ACO2595" s="60"/>
      <c r="ACP2595" s="60"/>
      <c r="ACQ2595" s="60"/>
      <c r="ACR2595" s="60"/>
      <c r="ACS2595" s="60"/>
      <c r="ACT2595" s="60"/>
      <c r="ACU2595" s="60"/>
      <c r="ACV2595" s="60"/>
      <c r="ACW2595" s="60"/>
      <c r="ACX2595" s="60"/>
      <c r="ACY2595" s="60">
        <v>1.00588598222907</v>
      </c>
      <c r="ACZ2595" s="60"/>
      <c r="ADA2595" s="60"/>
      <c r="ADB2595" s="60"/>
      <c r="ADC2595" s="60"/>
      <c r="ADD2595" s="60"/>
      <c r="ADE2595" s="60"/>
    </row>
    <row r="2596" spans="760:785" x14ac:dyDescent="0.25">
      <c r="ACF2596" s="60"/>
      <c r="ACG2596" s="60"/>
      <c r="ACH2596" s="60"/>
      <c r="ACI2596" s="60"/>
      <c r="ACJ2596" s="60"/>
      <c r="ACK2596" s="60"/>
      <c r="ACL2596" s="60"/>
      <c r="ACM2596" s="60"/>
      <c r="ACN2596" s="60"/>
      <c r="ACO2596" s="60"/>
      <c r="ACP2596" s="60"/>
      <c r="ACQ2596" s="60"/>
      <c r="ACR2596" s="60"/>
      <c r="ACS2596" s="60"/>
      <c r="ACT2596" s="60"/>
      <c r="ACU2596" s="60"/>
      <c r="ACV2596" s="60"/>
      <c r="ACW2596" s="60"/>
      <c r="ACX2596" s="60"/>
      <c r="ACY2596" s="60">
        <v>1.00588293331259</v>
      </c>
      <c r="ACZ2596" s="60"/>
      <c r="ADA2596" s="60"/>
      <c r="ADB2596" s="60"/>
      <c r="ADC2596" s="60"/>
      <c r="ADD2596" s="60"/>
      <c r="ADE2596" s="60"/>
    </row>
    <row r="2597" spans="760:785" x14ac:dyDescent="0.25">
      <c r="ACF2597" s="60"/>
      <c r="ACG2597" s="60"/>
      <c r="ACH2597" s="60"/>
      <c r="ACI2597" s="60"/>
      <c r="ACJ2597" s="60"/>
      <c r="ACK2597" s="60"/>
      <c r="ACL2597" s="60"/>
      <c r="ACM2597" s="60"/>
      <c r="ACN2597" s="60"/>
      <c r="ACO2597" s="60"/>
      <c r="ACP2597" s="60"/>
      <c r="ACQ2597" s="60"/>
      <c r="ACR2597" s="60"/>
      <c r="ACS2597" s="60"/>
      <c r="ACT2597" s="60"/>
      <c r="ACU2597" s="60"/>
      <c r="ACV2597" s="60"/>
      <c r="ACW2597" s="60"/>
      <c r="ACX2597" s="60"/>
      <c r="ACY2597" s="60">
        <v>1.0058686808441499</v>
      </c>
      <c r="ACZ2597" s="60"/>
      <c r="ADA2597" s="60"/>
      <c r="ADB2597" s="60"/>
      <c r="ADC2597" s="60"/>
      <c r="ADD2597" s="60"/>
      <c r="ADE2597" s="60"/>
    </row>
    <row r="2598" spans="760:785" x14ac:dyDescent="0.25">
      <c r="ACF2598" s="60"/>
      <c r="ACG2598" s="60"/>
      <c r="ACH2598" s="60"/>
      <c r="ACI2598" s="60"/>
      <c r="ACJ2598" s="60"/>
      <c r="ACK2598" s="60"/>
      <c r="ACL2598" s="60"/>
      <c r="ACM2598" s="60"/>
      <c r="ACN2598" s="60"/>
      <c r="ACO2598" s="60"/>
      <c r="ACP2598" s="60"/>
      <c r="ACQ2598" s="60"/>
      <c r="ACR2598" s="60"/>
      <c r="ACS2598" s="60"/>
      <c r="ACT2598" s="60"/>
      <c r="ACU2598" s="60"/>
      <c r="ACV2598" s="60"/>
      <c r="ACW2598" s="60"/>
      <c r="ACX2598" s="60"/>
      <c r="ACY2598" s="60">
        <v>1.00585626331492</v>
      </c>
      <c r="ACZ2598" s="60"/>
      <c r="ADA2598" s="60"/>
      <c r="ADB2598" s="60"/>
      <c r="ADC2598" s="60"/>
      <c r="ADD2598" s="60"/>
      <c r="ADE2598" s="60"/>
    </row>
    <row r="2599" spans="760:785" x14ac:dyDescent="0.25">
      <c r="ACF2599" s="60"/>
      <c r="ACG2599" s="60"/>
      <c r="ACH2599" s="60"/>
      <c r="ACI2599" s="60"/>
      <c r="ACJ2599" s="60"/>
      <c r="ACK2599" s="60"/>
      <c r="ACL2599" s="60"/>
      <c r="ACM2599" s="60"/>
      <c r="ACN2599" s="60"/>
      <c r="ACO2599" s="60"/>
      <c r="ACP2599" s="60"/>
      <c r="ACQ2599" s="60"/>
      <c r="ACR2599" s="60"/>
      <c r="ACS2599" s="60"/>
      <c r="ACT2599" s="60"/>
      <c r="ACU2599" s="60"/>
      <c r="ACV2599" s="60"/>
      <c r="ACW2599" s="60"/>
      <c r="ACX2599" s="60"/>
      <c r="ACY2599" s="60">
        <v>1.0058557796543799</v>
      </c>
      <c r="ACZ2599" s="60"/>
      <c r="ADA2599" s="60"/>
      <c r="ADB2599" s="60"/>
      <c r="ADC2599" s="60"/>
      <c r="ADD2599" s="60"/>
      <c r="ADE2599" s="60"/>
    </row>
    <row r="2600" spans="760:785" x14ac:dyDescent="0.25">
      <c r="ACF2600" s="60"/>
      <c r="ACG2600" s="60"/>
      <c r="ACH2600" s="60"/>
      <c r="ACI2600" s="60"/>
      <c r="ACJ2600" s="60"/>
      <c r="ACK2600" s="60"/>
      <c r="ACL2600" s="60"/>
      <c r="ACM2600" s="60"/>
      <c r="ACN2600" s="60"/>
      <c r="ACO2600" s="60"/>
      <c r="ACP2600" s="60"/>
      <c r="ACQ2600" s="60"/>
      <c r="ACR2600" s="60"/>
      <c r="ACS2600" s="60"/>
      <c r="ACT2600" s="60"/>
      <c r="ACU2600" s="60"/>
      <c r="ACV2600" s="60"/>
      <c r="ACW2600" s="60"/>
      <c r="ACX2600" s="60"/>
      <c r="ACY2600" s="60">
        <v>1.0058492170258799</v>
      </c>
      <c r="ACZ2600" s="60"/>
      <c r="ADA2600" s="60"/>
      <c r="ADB2600" s="60"/>
      <c r="ADC2600" s="60"/>
      <c r="ADD2600" s="60"/>
      <c r="ADE2600" s="60"/>
    </row>
    <row r="2601" spans="760:785" x14ac:dyDescent="0.25">
      <c r="ACF2601" s="60"/>
      <c r="ACG2601" s="60"/>
      <c r="ACH2601" s="60"/>
      <c r="ACI2601" s="60"/>
      <c r="ACJ2601" s="60"/>
      <c r="ACK2601" s="60"/>
      <c r="ACL2601" s="60"/>
      <c r="ACM2601" s="60"/>
      <c r="ACN2601" s="60"/>
      <c r="ACO2601" s="60"/>
      <c r="ACP2601" s="60"/>
      <c r="ACQ2601" s="60"/>
      <c r="ACR2601" s="60"/>
      <c r="ACS2601" s="60"/>
      <c r="ACT2601" s="60"/>
      <c r="ACU2601" s="60"/>
      <c r="ACV2601" s="60"/>
      <c r="ACW2601" s="60"/>
      <c r="ACX2601" s="60"/>
      <c r="ACY2601" s="60">
        <v>1.00584708041767</v>
      </c>
      <c r="ACZ2601" s="60"/>
      <c r="ADA2601" s="60"/>
      <c r="ADB2601" s="60"/>
      <c r="ADC2601" s="60"/>
      <c r="ADD2601" s="60"/>
      <c r="ADE2601" s="60"/>
    </row>
    <row r="2602" spans="760:785" x14ac:dyDescent="0.25">
      <c r="ACF2602" s="60"/>
      <c r="ACG2602" s="60"/>
      <c r="ACH2602" s="60"/>
      <c r="ACI2602" s="60"/>
      <c r="ACJ2602" s="60"/>
      <c r="ACK2602" s="60"/>
      <c r="ACL2602" s="60"/>
      <c r="ACM2602" s="60"/>
      <c r="ACN2602" s="60"/>
      <c r="ACO2602" s="60"/>
      <c r="ACP2602" s="60"/>
      <c r="ACQ2602" s="60"/>
      <c r="ACR2602" s="60"/>
      <c r="ACS2602" s="60"/>
      <c r="ACT2602" s="60"/>
      <c r="ACU2602" s="60"/>
      <c r="ACV2602" s="60"/>
      <c r="ACW2602" s="60"/>
      <c r="ACX2602" s="60"/>
      <c r="ACY2602" s="60">
        <v>1.00584610159945</v>
      </c>
      <c r="ACZ2602" s="60"/>
      <c r="ADA2602" s="60"/>
      <c r="ADB2602" s="60"/>
      <c r="ADC2602" s="60"/>
      <c r="ADD2602" s="60"/>
      <c r="ADE2602" s="60"/>
    </row>
    <row r="2603" spans="760:785" x14ac:dyDescent="0.25">
      <c r="ACF2603" s="60"/>
      <c r="ACG2603" s="60"/>
      <c r="ACH2603" s="60"/>
      <c r="ACI2603" s="60"/>
      <c r="ACJ2603" s="60"/>
      <c r="ACK2603" s="60"/>
      <c r="ACL2603" s="60"/>
      <c r="ACM2603" s="60"/>
      <c r="ACN2603" s="60"/>
      <c r="ACO2603" s="60"/>
      <c r="ACP2603" s="60"/>
      <c r="ACQ2603" s="60"/>
      <c r="ACR2603" s="60"/>
      <c r="ACS2603" s="60"/>
      <c r="ACT2603" s="60"/>
      <c r="ACU2603" s="60"/>
      <c r="ACV2603" s="60"/>
      <c r="ACW2603" s="60"/>
      <c r="ACX2603" s="60"/>
      <c r="ACY2603" s="60">
        <v>1.0058457278792099</v>
      </c>
      <c r="ACZ2603" s="60"/>
      <c r="ADA2603" s="60"/>
      <c r="ADB2603" s="60"/>
      <c r="ADC2603" s="60"/>
      <c r="ADD2603" s="60"/>
      <c r="ADE2603" s="60"/>
    </row>
    <row r="2604" spans="760:785" x14ac:dyDescent="0.25">
      <c r="ACF2604" s="60"/>
      <c r="ACG2604" s="60"/>
      <c r="ACH2604" s="60"/>
      <c r="ACI2604" s="60"/>
      <c r="ACJ2604" s="60"/>
      <c r="ACK2604" s="60"/>
      <c r="ACL2604" s="60"/>
      <c r="ACM2604" s="60"/>
      <c r="ACN2604" s="60"/>
      <c r="ACO2604" s="60"/>
      <c r="ACP2604" s="60"/>
      <c r="ACQ2604" s="60"/>
      <c r="ACR2604" s="60"/>
      <c r="ACS2604" s="60"/>
      <c r="ACT2604" s="60"/>
      <c r="ACU2604" s="60"/>
      <c r="ACV2604" s="60"/>
      <c r="ACW2604" s="60"/>
      <c r="ACX2604" s="60"/>
      <c r="ACY2604" s="60">
        <v>1.0058395667818301</v>
      </c>
      <c r="ACZ2604" s="60"/>
      <c r="ADA2604" s="60"/>
      <c r="ADB2604" s="60"/>
      <c r="ADC2604" s="60"/>
      <c r="ADD2604" s="60"/>
      <c r="ADE2604" s="60"/>
    </row>
    <row r="2605" spans="760:785" x14ac:dyDescent="0.25">
      <c r="ACF2605" s="60"/>
      <c r="ACG2605" s="60"/>
      <c r="ACH2605" s="60"/>
      <c r="ACI2605" s="60"/>
      <c r="ACJ2605" s="60"/>
      <c r="ACK2605" s="60"/>
      <c r="ACL2605" s="60"/>
      <c r="ACM2605" s="60"/>
      <c r="ACN2605" s="60"/>
      <c r="ACO2605" s="60"/>
      <c r="ACP2605" s="60"/>
      <c r="ACQ2605" s="60"/>
      <c r="ACR2605" s="60"/>
      <c r="ACS2605" s="60"/>
      <c r="ACT2605" s="60"/>
      <c r="ACU2605" s="60"/>
      <c r="ACV2605" s="60"/>
      <c r="ACW2605" s="60"/>
      <c r="ACX2605" s="60"/>
      <c r="ACY2605" s="60">
        <v>1.0058385071528699</v>
      </c>
      <c r="ACZ2605" s="60"/>
      <c r="ADA2605" s="60"/>
      <c r="ADB2605" s="60"/>
      <c r="ADC2605" s="60"/>
      <c r="ADD2605" s="60"/>
      <c r="ADE2605" s="60"/>
    </row>
    <row r="2606" spans="760:785" x14ac:dyDescent="0.25">
      <c r="ACF2606" s="60"/>
      <c r="ACG2606" s="60"/>
      <c r="ACH2606" s="60"/>
      <c r="ACI2606" s="60"/>
      <c r="ACJ2606" s="60"/>
      <c r="ACK2606" s="60"/>
      <c r="ACL2606" s="60"/>
      <c r="ACM2606" s="60"/>
      <c r="ACN2606" s="60"/>
      <c r="ACO2606" s="60"/>
      <c r="ACP2606" s="60"/>
      <c r="ACQ2606" s="60"/>
      <c r="ACR2606" s="60"/>
      <c r="ACS2606" s="60"/>
      <c r="ACT2606" s="60"/>
      <c r="ACU2606" s="60"/>
      <c r="ACV2606" s="60"/>
      <c r="ACW2606" s="60"/>
      <c r="ACX2606" s="60"/>
      <c r="ACY2606" s="60">
        <v>1.00582707828703</v>
      </c>
      <c r="ACZ2606" s="60"/>
      <c r="ADA2606" s="60"/>
      <c r="ADB2606" s="60"/>
      <c r="ADC2606" s="60"/>
      <c r="ADD2606" s="60"/>
      <c r="ADE2606" s="60"/>
    </row>
    <row r="2607" spans="760:785" x14ac:dyDescent="0.25">
      <c r="ACF2607" s="60"/>
      <c r="ACG2607" s="60"/>
      <c r="ACH2607" s="60"/>
      <c r="ACI2607" s="60"/>
      <c r="ACJ2607" s="60"/>
      <c r="ACK2607" s="60"/>
      <c r="ACL2607" s="60"/>
      <c r="ACM2607" s="60"/>
      <c r="ACN2607" s="60"/>
      <c r="ACO2607" s="60"/>
      <c r="ACP2607" s="60"/>
      <c r="ACQ2607" s="60"/>
      <c r="ACR2607" s="60"/>
      <c r="ACS2607" s="60"/>
      <c r="ACT2607" s="60"/>
      <c r="ACU2607" s="60"/>
      <c r="ACV2607" s="60"/>
      <c r="ACW2607" s="60"/>
      <c r="ACX2607" s="60"/>
      <c r="ACY2607" s="60">
        <v>1.00582566184955</v>
      </c>
      <c r="ACZ2607" s="60"/>
      <c r="ADA2607" s="60"/>
      <c r="ADB2607" s="60"/>
      <c r="ADC2607" s="60"/>
      <c r="ADD2607" s="60"/>
      <c r="ADE2607" s="60"/>
    </row>
    <row r="2608" spans="760:785" x14ac:dyDescent="0.25">
      <c r="ACF2608" s="60"/>
      <c r="ACG2608" s="60"/>
      <c r="ACH2608" s="60"/>
      <c r="ACI2608" s="60"/>
      <c r="ACJ2608" s="60"/>
      <c r="ACK2608" s="60"/>
      <c r="ACL2608" s="60"/>
      <c r="ACM2608" s="60"/>
      <c r="ACN2608" s="60"/>
      <c r="ACO2608" s="60"/>
      <c r="ACP2608" s="60"/>
      <c r="ACQ2608" s="60"/>
      <c r="ACR2608" s="60"/>
      <c r="ACS2608" s="60"/>
      <c r="ACT2608" s="60"/>
      <c r="ACU2608" s="60"/>
      <c r="ACV2608" s="60"/>
      <c r="ACW2608" s="60"/>
      <c r="ACX2608" s="60"/>
      <c r="ACY2608" s="60">
        <v>1.00582241623858</v>
      </c>
      <c r="ACZ2608" s="60"/>
      <c r="ADA2608" s="60"/>
      <c r="ADB2608" s="60"/>
      <c r="ADC2608" s="60"/>
      <c r="ADD2608" s="60"/>
      <c r="ADE2608" s="60"/>
    </row>
    <row r="2609" spans="760:785" x14ac:dyDescent="0.25">
      <c r="ACF2609" s="60"/>
      <c r="ACG2609" s="60"/>
      <c r="ACH2609" s="60"/>
      <c r="ACI2609" s="60"/>
      <c r="ACJ2609" s="60"/>
      <c r="ACK2609" s="60"/>
      <c r="ACL2609" s="60"/>
      <c r="ACM2609" s="60"/>
      <c r="ACN2609" s="60"/>
      <c r="ACO2609" s="60"/>
      <c r="ACP2609" s="60"/>
      <c r="ACQ2609" s="60"/>
      <c r="ACR2609" s="60"/>
      <c r="ACS2609" s="60"/>
      <c r="ACT2609" s="60"/>
      <c r="ACU2609" s="60"/>
      <c r="ACV2609" s="60"/>
      <c r="ACW2609" s="60"/>
      <c r="ACX2609" s="60"/>
      <c r="ACY2609" s="60">
        <v>1.00581160619992</v>
      </c>
      <c r="ACZ2609" s="60"/>
      <c r="ADA2609" s="60"/>
      <c r="ADB2609" s="60"/>
      <c r="ADC2609" s="60"/>
      <c r="ADD2609" s="60"/>
      <c r="ADE2609" s="60"/>
    </row>
    <row r="2610" spans="760:785" x14ac:dyDescent="0.25">
      <c r="ACF2610" s="60"/>
      <c r="ACG2610" s="60"/>
      <c r="ACH2610" s="60"/>
      <c r="ACI2610" s="60"/>
      <c r="ACJ2610" s="60"/>
      <c r="ACK2610" s="60"/>
      <c r="ACL2610" s="60"/>
      <c r="ACM2610" s="60"/>
      <c r="ACN2610" s="60"/>
      <c r="ACO2610" s="60"/>
      <c r="ACP2610" s="60"/>
      <c r="ACQ2610" s="60"/>
      <c r="ACR2610" s="60"/>
      <c r="ACS2610" s="60"/>
      <c r="ACT2610" s="60"/>
      <c r="ACU2610" s="60"/>
      <c r="ACV2610" s="60"/>
      <c r="ACW2610" s="60"/>
      <c r="ACX2610" s="60"/>
      <c r="ACY2610" s="60">
        <v>1.0058037298024001</v>
      </c>
      <c r="ACZ2610" s="60"/>
      <c r="ADA2610" s="60"/>
      <c r="ADB2610" s="60"/>
      <c r="ADC2610" s="60"/>
      <c r="ADD2610" s="60"/>
      <c r="ADE2610" s="60"/>
    </row>
    <row r="2611" spans="760:785" x14ac:dyDescent="0.25">
      <c r="ACF2611" s="60"/>
      <c r="ACG2611" s="60"/>
      <c r="ACH2611" s="60"/>
      <c r="ACI2611" s="60"/>
      <c r="ACJ2611" s="60"/>
      <c r="ACK2611" s="60"/>
      <c r="ACL2611" s="60"/>
      <c r="ACM2611" s="60"/>
      <c r="ACN2611" s="60"/>
      <c r="ACO2611" s="60"/>
      <c r="ACP2611" s="60"/>
      <c r="ACQ2611" s="60"/>
      <c r="ACR2611" s="60"/>
      <c r="ACS2611" s="60"/>
      <c r="ACT2611" s="60"/>
      <c r="ACU2611" s="60"/>
      <c r="ACV2611" s="60"/>
      <c r="ACW2611" s="60"/>
      <c r="ACX2611" s="60"/>
      <c r="ACY2611" s="60">
        <v>1.0057985981359601</v>
      </c>
      <c r="ACZ2611" s="60"/>
      <c r="ADA2611" s="60"/>
      <c r="ADB2611" s="60"/>
      <c r="ADC2611" s="60"/>
      <c r="ADD2611" s="60"/>
      <c r="ADE2611" s="60"/>
    </row>
    <row r="2612" spans="760:785" x14ac:dyDescent="0.25">
      <c r="ACF2612" s="60"/>
      <c r="ACG2612" s="60"/>
      <c r="ACH2612" s="60"/>
      <c r="ACI2612" s="60"/>
      <c r="ACJ2612" s="60"/>
      <c r="ACK2612" s="60"/>
      <c r="ACL2612" s="60"/>
      <c r="ACM2612" s="60"/>
      <c r="ACN2612" s="60"/>
      <c r="ACO2612" s="60"/>
      <c r="ACP2612" s="60"/>
      <c r="ACQ2612" s="60"/>
      <c r="ACR2612" s="60"/>
      <c r="ACS2612" s="60"/>
      <c r="ACT2612" s="60"/>
      <c r="ACU2612" s="60"/>
      <c r="ACV2612" s="60"/>
      <c r="ACW2612" s="60"/>
      <c r="ACX2612" s="60"/>
      <c r="ACY2612" s="60">
        <v>1.0057985173772599</v>
      </c>
      <c r="ACZ2612" s="60"/>
      <c r="ADA2612" s="60"/>
      <c r="ADB2612" s="60"/>
      <c r="ADC2612" s="60"/>
      <c r="ADD2612" s="60"/>
      <c r="ADE2612" s="60"/>
    </row>
    <row r="2613" spans="760:785" x14ac:dyDescent="0.25">
      <c r="ACF2613" s="60"/>
      <c r="ACG2613" s="60"/>
      <c r="ACH2613" s="60"/>
      <c r="ACI2613" s="60"/>
      <c r="ACJ2613" s="60"/>
      <c r="ACK2613" s="60"/>
      <c r="ACL2613" s="60"/>
      <c r="ACM2613" s="60"/>
      <c r="ACN2613" s="60"/>
      <c r="ACO2613" s="60"/>
      <c r="ACP2613" s="60"/>
      <c r="ACQ2613" s="60"/>
      <c r="ACR2613" s="60"/>
      <c r="ACS2613" s="60"/>
      <c r="ACT2613" s="60"/>
      <c r="ACU2613" s="60"/>
      <c r="ACV2613" s="60"/>
      <c r="ACW2613" s="60"/>
      <c r="ACX2613" s="60"/>
      <c r="ACY2613" s="60">
        <v>1.0057932095020501</v>
      </c>
      <c r="ACZ2613" s="60"/>
      <c r="ADA2613" s="60"/>
      <c r="ADB2613" s="60"/>
      <c r="ADC2613" s="60"/>
      <c r="ADD2613" s="60"/>
      <c r="ADE2613" s="60"/>
    </row>
    <row r="2614" spans="760:785" x14ac:dyDescent="0.25">
      <c r="ACF2614" s="60"/>
      <c r="ACG2614" s="60"/>
      <c r="ACH2614" s="60"/>
      <c r="ACI2614" s="60"/>
      <c r="ACJ2614" s="60"/>
      <c r="ACK2614" s="60"/>
      <c r="ACL2614" s="60"/>
      <c r="ACM2614" s="60"/>
      <c r="ACN2614" s="60"/>
      <c r="ACO2614" s="60"/>
      <c r="ACP2614" s="60"/>
      <c r="ACQ2614" s="60"/>
      <c r="ACR2614" s="60"/>
      <c r="ACS2614" s="60"/>
      <c r="ACT2614" s="60"/>
      <c r="ACU2614" s="60"/>
      <c r="ACV2614" s="60"/>
      <c r="ACW2614" s="60"/>
      <c r="ACX2614" s="60"/>
      <c r="ACY2614" s="60">
        <v>1.0057894065864199</v>
      </c>
      <c r="ACZ2614" s="60"/>
      <c r="ADA2614" s="60"/>
      <c r="ADB2614" s="60"/>
      <c r="ADC2614" s="60"/>
      <c r="ADD2614" s="60"/>
      <c r="ADE2614" s="60"/>
    </row>
    <row r="2615" spans="760:785" x14ac:dyDescent="0.25">
      <c r="ACF2615" s="60"/>
      <c r="ACG2615" s="60"/>
      <c r="ACH2615" s="60"/>
      <c r="ACI2615" s="60"/>
      <c r="ACJ2615" s="60"/>
      <c r="ACK2615" s="60"/>
      <c r="ACL2615" s="60"/>
      <c r="ACM2615" s="60"/>
      <c r="ACN2615" s="60"/>
      <c r="ACO2615" s="60"/>
      <c r="ACP2615" s="60"/>
      <c r="ACQ2615" s="60"/>
      <c r="ACR2615" s="60"/>
      <c r="ACS2615" s="60"/>
      <c r="ACT2615" s="60"/>
      <c r="ACU2615" s="60"/>
      <c r="ACV2615" s="60"/>
      <c r="ACW2615" s="60"/>
      <c r="ACX2615" s="60"/>
      <c r="ACY2615" s="60">
        <v>1.0057872270864801</v>
      </c>
      <c r="ACZ2615" s="60"/>
      <c r="ADA2615" s="60"/>
      <c r="ADB2615" s="60"/>
      <c r="ADC2615" s="60"/>
      <c r="ADD2615" s="60"/>
      <c r="ADE2615" s="60"/>
    </row>
    <row r="2616" spans="760:785" x14ac:dyDescent="0.25">
      <c r="ACF2616" s="60"/>
      <c r="ACG2616" s="60"/>
      <c r="ACH2616" s="60"/>
      <c r="ACI2616" s="60"/>
      <c r="ACJ2616" s="60"/>
      <c r="ACK2616" s="60"/>
      <c r="ACL2616" s="60"/>
      <c r="ACM2616" s="60"/>
      <c r="ACN2616" s="60"/>
      <c r="ACO2616" s="60"/>
      <c r="ACP2616" s="60"/>
      <c r="ACQ2616" s="60"/>
      <c r="ACR2616" s="60"/>
      <c r="ACS2616" s="60"/>
      <c r="ACT2616" s="60"/>
      <c r="ACU2616" s="60"/>
      <c r="ACV2616" s="60"/>
      <c r="ACW2616" s="60"/>
      <c r="ACX2616" s="60"/>
      <c r="ACY2616" s="60">
        <v>1.00576299617125</v>
      </c>
      <c r="ACZ2616" s="60"/>
      <c r="ADA2616" s="60"/>
      <c r="ADB2616" s="60"/>
      <c r="ADC2616" s="60"/>
      <c r="ADD2616" s="60"/>
      <c r="ADE2616" s="60"/>
    </row>
    <row r="2617" spans="760:785" x14ac:dyDescent="0.25">
      <c r="ACF2617" s="60"/>
      <c r="ACG2617" s="60"/>
      <c r="ACH2617" s="60"/>
      <c r="ACI2617" s="60"/>
      <c r="ACJ2617" s="60"/>
      <c r="ACK2617" s="60"/>
      <c r="ACL2617" s="60"/>
      <c r="ACM2617" s="60"/>
      <c r="ACN2617" s="60"/>
      <c r="ACO2617" s="60"/>
      <c r="ACP2617" s="60"/>
      <c r="ACQ2617" s="60"/>
      <c r="ACR2617" s="60"/>
      <c r="ACS2617" s="60"/>
      <c r="ACT2617" s="60"/>
      <c r="ACU2617" s="60"/>
      <c r="ACV2617" s="60"/>
      <c r="ACW2617" s="60"/>
      <c r="ACX2617" s="60"/>
      <c r="ACY2617" s="60">
        <v>1.0057605462097601</v>
      </c>
      <c r="ACZ2617" s="60"/>
      <c r="ADA2617" s="60"/>
      <c r="ADB2617" s="60"/>
      <c r="ADC2617" s="60"/>
      <c r="ADD2617" s="60"/>
      <c r="ADE2617" s="60"/>
    </row>
    <row r="2618" spans="760:785" x14ac:dyDescent="0.25">
      <c r="ACF2618" s="60"/>
      <c r="ACG2618" s="60"/>
      <c r="ACH2618" s="60"/>
      <c r="ACI2618" s="60"/>
      <c r="ACJ2618" s="60"/>
      <c r="ACK2618" s="60"/>
      <c r="ACL2618" s="60"/>
      <c r="ACM2618" s="60"/>
      <c r="ACN2618" s="60"/>
      <c r="ACO2618" s="60"/>
      <c r="ACP2618" s="60"/>
      <c r="ACQ2618" s="60"/>
      <c r="ACR2618" s="60"/>
      <c r="ACS2618" s="60"/>
      <c r="ACT2618" s="60"/>
      <c r="ACU2618" s="60"/>
      <c r="ACV2618" s="60"/>
      <c r="ACW2618" s="60"/>
      <c r="ACX2618" s="60"/>
      <c r="ACY2618" s="60">
        <v>1.0057502671323599</v>
      </c>
      <c r="ACZ2618" s="60"/>
      <c r="ADA2618" s="60"/>
      <c r="ADB2618" s="60"/>
      <c r="ADC2618" s="60"/>
      <c r="ADD2618" s="60"/>
      <c r="ADE2618" s="60"/>
    </row>
    <row r="2619" spans="760:785" x14ac:dyDescent="0.25">
      <c r="ACF2619" s="60"/>
      <c r="ACG2619" s="60"/>
      <c r="ACH2619" s="60"/>
      <c r="ACI2619" s="60"/>
      <c r="ACJ2619" s="60"/>
      <c r="ACK2619" s="60"/>
      <c r="ACL2619" s="60"/>
      <c r="ACM2619" s="60"/>
      <c r="ACN2619" s="60"/>
      <c r="ACO2619" s="60"/>
      <c r="ACP2619" s="60"/>
      <c r="ACQ2619" s="60"/>
      <c r="ACR2619" s="60"/>
      <c r="ACS2619" s="60"/>
      <c r="ACT2619" s="60"/>
      <c r="ACU2619" s="60"/>
      <c r="ACV2619" s="60"/>
      <c r="ACW2619" s="60"/>
      <c r="ACX2619" s="60"/>
      <c r="ACY2619" s="60">
        <v>1.0057486810067899</v>
      </c>
      <c r="ACZ2619" s="60"/>
      <c r="ADA2619" s="60"/>
      <c r="ADB2619" s="60"/>
      <c r="ADC2619" s="60"/>
      <c r="ADD2619" s="60"/>
      <c r="ADE2619" s="60"/>
    </row>
    <row r="2620" spans="760:785" x14ac:dyDescent="0.25">
      <c r="ACF2620" s="60"/>
      <c r="ACG2620" s="60"/>
      <c r="ACH2620" s="60"/>
      <c r="ACI2620" s="60"/>
      <c r="ACJ2620" s="60"/>
      <c r="ACK2620" s="60"/>
      <c r="ACL2620" s="60"/>
      <c r="ACM2620" s="60"/>
      <c r="ACN2620" s="60"/>
      <c r="ACO2620" s="60"/>
      <c r="ACP2620" s="60"/>
      <c r="ACQ2620" s="60"/>
      <c r="ACR2620" s="60"/>
      <c r="ACS2620" s="60"/>
      <c r="ACT2620" s="60"/>
      <c r="ACU2620" s="60"/>
      <c r="ACV2620" s="60"/>
      <c r="ACW2620" s="60"/>
      <c r="ACX2620" s="60"/>
      <c r="ACY2620" s="60">
        <v>1.0057472930118501</v>
      </c>
      <c r="ACZ2620" s="60"/>
      <c r="ADA2620" s="60"/>
      <c r="ADB2620" s="60"/>
      <c r="ADC2620" s="60"/>
      <c r="ADD2620" s="60"/>
      <c r="ADE2620" s="60"/>
    </row>
    <row r="2621" spans="760:785" x14ac:dyDescent="0.25">
      <c r="ACF2621" s="60"/>
      <c r="ACG2621" s="60"/>
      <c r="ACH2621" s="60"/>
      <c r="ACI2621" s="60"/>
      <c r="ACJ2621" s="60"/>
      <c r="ACK2621" s="60"/>
      <c r="ACL2621" s="60"/>
      <c r="ACM2621" s="60"/>
      <c r="ACN2621" s="60"/>
      <c r="ACO2621" s="60"/>
      <c r="ACP2621" s="60"/>
      <c r="ACQ2621" s="60"/>
      <c r="ACR2621" s="60"/>
      <c r="ACS2621" s="60"/>
      <c r="ACT2621" s="60"/>
      <c r="ACU2621" s="60"/>
      <c r="ACV2621" s="60"/>
      <c r="ACW2621" s="60"/>
      <c r="ACX2621" s="60"/>
      <c r="ACY2621" s="60">
        <v>1.0057435629546201</v>
      </c>
      <c r="ACZ2621" s="60"/>
      <c r="ADA2621" s="60"/>
      <c r="ADB2621" s="60"/>
      <c r="ADC2621" s="60"/>
      <c r="ADD2621" s="60"/>
      <c r="ADE2621" s="60"/>
    </row>
    <row r="2622" spans="760:785" x14ac:dyDescent="0.25">
      <c r="ACF2622" s="60"/>
      <c r="ACG2622" s="60"/>
      <c r="ACH2622" s="60"/>
      <c r="ACI2622" s="60"/>
      <c r="ACJ2622" s="60"/>
      <c r="ACK2622" s="60"/>
      <c r="ACL2622" s="60"/>
      <c r="ACM2622" s="60"/>
      <c r="ACN2622" s="60"/>
      <c r="ACO2622" s="60"/>
      <c r="ACP2622" s="60"/>
      <c r="ACQ2622" s="60"/>
      <c r="ACR2622" s="60"/>
      <c r="ACS2622" s="60"/>
      <c r="ACT2622" s="60"/>
      <c r="ACU2622" s="60"/>
      <c r="ACV2622" s="60"/>
      <c r="ACW2622" s="60"/>
      <c r="ACX2622" s="60"/>
      <c r="ACY2622" s="60">
        <v>1.00574042869282</v>
      </c>
      <c r="ACZ2622" s="60"/>
      <c r="ADA2622" s="60"/>
      <c r="ADB2622" s="60"/>
      <c r="ADC2622" s="60"/>
      <c r="ADD2622" s="60"/>
      <c r="ADE2622" s="60"/>
    </row>
    <row r="2623" spans="760:785" x14ac:dyDescent="0.25">
      <c r="ACF2623" s="60"/>
      <c r="ACG2623" s="60"/>
      <c r="ACH2623" s="60"/>
      <c r="ACI2623" s="60"/>
      <c r="ACJ2623" s="60"/>
      <c r="ACK2623" s="60"/>
      <c r="ACL2623" s="60"/>
      <c r="ACM2623" s="60"/>
      <c r="ACN2623" s="60"/>
      <c r="ACO2623" s="60"/>
      <c r="ACP2623" s="60"/>
      <c r="ACQ2623" s="60"/>
      <c r="ACR2623" s="60"/>
      <c r="ACS2623" s="60"/>
      <c r="ACT2623" s="60"/>
      <c r="ACU2623" s="60"/>
      <c r="ACV2623" s="60"/>
      <c r="ACW2623" s="60"/>
      <c r="ACX2623" s="60"/>
      <c r="ACY2623" s="60">
        <v>1.00573815116674</v>
      </c>
      <c r="ACZ2623" s="60"/>
      <c r="ADA2623" s="60"/>
      <c r="ADB2623" s="60"/>
      <c r="ADC2623" s="60"/>
      <c r="ADD2623" s="60"/>
      <c r="ADE2623" s="60"/>
    </row>
    <row r="2624" spans="760:785" x14ac:dyDescent="0.25">
      <c r="ACF2624" s="60"/>
      <c r="ACG2624" s="60"/>
      <c r="ACH2624" s="60"/>
      <c r="ACI2624" s="60"/>
      <c r="ACJ2624" s="60"/>
      <c r="ACK2624" s="60"/>
      <c r="ACL2624" s="60"/>
      <c r="ACM2624" s="60"/>
      <c r="ACN2624" s="60"/>
      <c r="ACO2624" s="60"/>
      <c r="ACP2624" s="60"/>
      <c r="ACQ2624" s="60"/>
      <c r="ACR2624" s="60"/>
      <c r="ACS2624" s="60"/>
      <c r="ACT2624" s="60"/>
      <c r="ACU2624" s="60"/>
      <c r="ACV2624" s="60"/>
      <c r="ACW2624" s="60"/>
      <c r="ACX2624" s="60"/>
      <c r="ACY2624" s="60">
        <v>1.00573548152595</v>
      </c>
      <c r="ACZ2624" s="60"/>
      <c r="ADA2624" s="60"/>
      <c r="ADB2624" s="60"/>
      <c r="ADC2624" s="60"/>
      <c r="ADD2624" s="60"/>
      <c r="ADE2624" s="60"/>
    </row>
    <row r="2625" spans="760:785" x14ac:dyDescent="0.25">
      <c r="ACF2625" s="60"/>
      <c r="ACG2625" s="60"/>
      <c r="ACH2625" s="60"/>
      <c r="ACI2625" s="60"/>
      <c r="ACJ2625" s="60"/>
      <c r="ACK2625" s="60"/>
      <c r="ACL2625" s="60"/>
      <c r="ACM2625" s="60"/>
      <c r="ACN2625" s="60"/>
      <c r="ACO2625" s="60"/>
      <c r="ACP2625" s="60"/>
      <c r="ACQ2625" s="60"/>
      <c r="ACR2625" s="60"/>
      <c r="ACS2625" s="60"/>
      <c r="ACT2625" s="60"/>
      <c r="ACU2625" s="60"/>
      <c r="ACV2625" s="60"/>
      <c r="ACW2625" s="60"/>
      <c r="ACX2625" s="60"/>
      <c r="ACY2625" s="60">
        <v>1.0057291564898401</v>
      </c>
      <c r="ACZ2625" s="60"/>
      <c r="ADA2625" s="60"/>
      <c r="ADB2625" s="60"/>
      <c r="ADC2625" s="60"/>
      <c r="ADD2625" s="60"/>
      <c r="ADE2625" s="60"/>
    </row>
    <row r="2626" spans="760:785" x14ac:dyDescent="0.25">
      <c r="ACF2626" s="60"/>
      <c r="ACG2626" s="60"/>
      <c r="ACH2626" s="60"/>
      <c r="ACI2626" s="60"/>
      <c r="ACJ2626" s="60"/>
      <c r="ACK2626" s="60"/>
      <c r="ACL2626" s="60"/>
      <c r="ACM2626" s="60"/>
      <c r="ACN2626" s="60"/>
      <c r="ACO2626" s="60"/>
      <c r="ACP2626" s="60"/>
      <c r="ACQ2626" s="60"/>
      <c r="ACR2626" s="60"/>
      <c r="ACS2626" s="60"/>
      <c r="ACT2626" s="60"/>
      <c r="ACU2626" s="60"/>
      <c r="ACV2626" s="60"/>
      <c r="ACW2626" s="60"/>
      <c r="ACX2626" s="60"/>
      <c r="ACY2626" s="60">
        <v>1.0057264367749299</v>
      </c>
      <c r="ACZ2626" s="60"/>
      <c r="ADA2626" s="60"/>
      <c r="ADB2626" s="60"/>
      <c r="ADC2626" s="60"/>
      <c r="ADD2626" s="60"/>
      <c r="ADE2626" s="60"/>
    </row>
    <row r="2627" spans="760:785" x14ac:dyDescent="0.25">
      <c r="ACF2627" s="60"/>
      <c r="ACG2627" s="60"/>
      <c r="ACH2627" s="60"/>
      <c r="ACI2627" s="60"/>
      <c r="ACJ2627" s="60"/>
      <c r="ACK2627" s="60"/>
      <c r="ACL2627" s="60"/>
      <c r="ACM2627" s="60"/>
      <c r="ACN2627" s="60"/>
      <c r="ACO2627" s="60"/>
      <c r="ACP2627" s="60"/>
      <c r="ACQ2627" s="60"/>
      <c r="ACR2627" s="60"/>
      <c r="ACS2627" s="60"/>
      <c r="ACT2627" s="60"/>
      <c r="ACU2627" s="60"/>
      <c r="ACV2627" s="60"/>
      <c r="ACW2627" s="60"/>
      <c r="ACX2627" s="60"/>
      <c r="ACY2627" s="60">
        <v>1.0057262420335999</v>
      </c>
      <c r="ACZ2627" s="60"/>
      <c r="ADA2627" s="60"/>
      <c r="ADB2627" s="60"/>
      <c r="ADC2627" s="60"/>
      <c r="ADD2627" s="60"/>
      <c r="ADE2627" s="60"/>
    </row>
    <row r="2628" spans="760:785" x14ac:dyDescent="0.25">
      <c r="ACF2628" s="60"/>
      <c r="ACG2628" s="60"/>
      <c r="ACH2628" s="60"/>
      <c r="ACI2628" s="60"/>
      <c r="ACJ2628" s="60"/>
      <c r="ACK2628" s="60"/>
      <c r="ACL2628" s="60"/>
      <c r="ACM2628" s="60"/>
      <c r="ACN2628" s="60"/>
      <c r="ACO2628" s="60"/>
      <c r="ACP2628" s="60"/>
      <c r="ACQ2628" s="60"/>
      <c r="ACR2628" s="60"/>
      <c r="ACS2628" s="60"/>
      <c r="ACT2628" s="60"/>
      <c r="ACU2628" s="60"/>
      <c r="ACV2628" s="60"/>
      <c r="ACW2628" s="60"/>
      <c r="ACX2628" s="60"/>
      <c r="ACY2628" s="60">
        <v>1.00572419666654</v>
      </c>
      <c r="ACZ2628" s="60"/>
      <c r="ADA2628" s="60"/>
      <c r="ADB2628" s="60"/>
      <c r="ADC2628" s="60"/>
      <c r="ADD2628" s="60"/>
      <c r="ADE2628" s="60"/>
    </row>
    <row r="2629" spans="760:785" x14ac:dyDescent="0.25">
      <c r="ACF2629" s="60"/>
      <c r="ACG2629" s="60"/>
      <c r="ACH2629" s="60"/>
      <c r="ACI2629" s="60"/>
      <c r="ACJ2629" s="60"/>
      <c r="ACK2629" s="60"/>
      <c r="ACL2629" s="60"/>
      <c r="ACM2629" s="60"/>
      <c r="ACN2629" s="60"/>
      <c r="ACO2629" s="60"/>
      <c r="ACP2629" s="60"/>
      <c r="ACQ2629" s="60"/>
      <c r="ACR2629" s="60"/>
      <c r="ACS2629" s="60"/>
      <c r="ACT2629" s="60"/>
      <c r="ACU2629" s="60"/>
      <c r="ACV2629" s="60"/>
      <c r="ACW2629" s="60"/>
      <c r="ACX2629" s="60"/>
      <c r="ACY2629" s="60">
        <v>1.0057193949774801</v>
      </c>
      <c r="ACZ2629" s="60"/>
      <c r="ADA2629" s="60"/>
      <c r="ADB2629" s="60"/>
      <c r="ADC2629" s="60"/>
      <c r="ADD2629" s="60"/>
      <c r="ADE2629" s="60"/>
    </row>
    <row r="2630" spans="760:785" x14ac:dyDescent="0.25">
      <c r="ACF2630" s="60"/>
      <c r="ACG2630" s="60"/>
      <c r="ACH2630" s="60"/>
      <c r="ACI2630" s="60"/>
      <c r="ACJ2630" s="60"/>
      <c r="ACK2630" s="60"/>
      <c r="ACL2630" s="60"/>
      <c r="ACM2630" s="60"/>
      <c r="ACN2630" s="60"/>
      <c r="ACO2630" s="60"/>
      <c r="ACP2630" s="60"/>
      <c r="ACQ2630" s="60"/>
      <c r="ACR2630" s="60"/>
      <c r="ACS2630" s="60"/>
      <c r="ACT2630" s="60"/>
      <c r="ACU2630" s="60"/>
      <c r="ACV2630" s="60"/>
      <c r="ACW2630" s="60"/>
      <c r="ACX2630" s="60"/>
      <c r="ACY2630" s="60">
        <v>1.00571586224826</v>
      </c>
      <c r="ACZ2630" s="60"/>
      <c r="ADA2630" s="60"/>
      <c r="ADB2630" s="60"/>
      <c r="ADC2630" s="60"/>
      <c r="ADD2630" s="60"/>
      <c r="ADE2630" s="60"/>
    </row>
    <row r="2631" spans="760:785" x14ac:dyDescent="0.25">
      <c r="ACF2631" s="60"/>
      <c r="ACG2631" s="60"/>
      <c r="ACH2631" s="60"/>
      <c r="ACI2631" s="60"/>
      <c r="ACJ2631" s="60"/>
      <c r="ACK2631" s="60"/>
      <c r="ACL2631" s="60"/>
      <c r="ACM2631" s="60"/>
      <c r="ACN2631" s="60"/>
      <c r="ACO2631" s="60"/>
      <c r="ACP2631" s="60"/>
      <c r="ACQ2631" s="60"/>
      <c r="ACR2631" s="60"/>
      <c r="ACS2631" s="60"/>
      <c r="ACT2631" s="60"/>
      <c r="ACU2631" s="60"/>
      <c r="ACV2631" s="60"/>
      <c r="ACW2631" s="60"/>
      <c r="ACX2631" s="60"/>
      <c r="ACY2631" s="60">
        <v>1.0057155523139001</v>
      </c>
      <c r="ACZ2631" s="60"/>
      <c r="ADA2631" s="60"/>
      <c r="ADB2631" s="60"/>
      <c r="ADC2631" s="60"/>
      <c r="ADD2631" s="60"/>
      <c r="ADE2631" s="60"/>
    </row>
    <row r="2632" spans="760:785" x14ac:dyDescent="0.25">
      <c r="ACF2632" s="60"/>
      <c r="ACG2632" s="60"/>
      <c r="ACH2632" s="60"/>
      <c r="ACI2632" s="60"/>
      <c r="ACJ2632" s="60"/>
      <c r="ACK2632" s="60"/>
      <c r="ACL2632" s="60"/>
      <c r="ACM2632" s="60"/>
      <c r="ACN2632" s="60"/>
      <c r="ACO2632" s="60"/>
      <c r="ACP2632" s="60"/>
      <c r="ACQ2632" s="60"/>
      <c r="ACR2632" s="60"/>
      <c r="ACS2632" s="60"/>
      <c r="ACT2632" s="60"/>
      <c r="ACU2632" s="60"/>
      <c r="ACV2632" s="60"/>
      <c r="ACW2632" s="60"/>
      <c r="ACX2632" s="60"/>
      <c r="ACY2632" s="60">
        <v>1.0057115659593501</v>
      </c>
      <c r="ACZ2632" s="60"/>
      <c r="ADA2632" s="60"/>
      <c r="ADB2632" s="60"/>
      <c r="ADC2632" s="60"/>
      <c r="ADD2632" s="60"/>
      <c r="ADE2632" s="60"/>
    </row>
    <row r="2633" spans="760:785" x14ac:dyDescent="0.25">
      <c r="ACF2633" s="60"/>
      <c r="ACG2633" s="60"/>
      <c r="ACH2633" s="60"/>
      <c r="ACI2633" s="60"/>
      <c r="ACJ2633" s="60"/>
      <c r="ACK2633" s="60"/>
      <c r="ACL2633" s="60"/>
      <c r="ACM2633" s="60"/>
      <c r="ACN2633" s="60"/>
      <c r="ACO2633" s="60"/>
      <c r="ACP2633" s="60"/>
      <c r="ACQ2633" s="60"/>
      <c r="ACR2633" s="60"/>
      <c r="ACS2633" s="60"/>
      <c r="ACT2633" s="60"/>
      <c r="ACU2633" s="60"/>
      <c r="ACV2633" s="60"/>
      <c r="ACW2633" s="60"/>
      <c r="ACX2633" s="60"/>
      <c r="ACY2633" s="60">
        <v>1.0057096863092001</v>
      </c>
      <c r="ACZ2633" s="60"/>
      <c r="ADA2633" s="60"/>
      <c r="ADB2633" s="60"/>
      <c r="ADC2633" s="60"/>
      <c r="ADD2633" s="60"/>
      <c r="ADE2633" s="60"/>
    </row>
    <row r="2634" spans="760:785" x14ac:dyDescent="0.25">
      <c r="ACF2634" s="60"/>
      <c r="ACG2634" s="60"/>
      <c r="ACH2634" s="60"/>
      <c r="ACI2634" s="60"/>
      <c r="ACJ2634" s="60"/>
      <c r="ACK2634" s="60"/>
      <c r="ACL2634" s="60"/>
      <c r="ACM2634" s="60"/>
      <c r="ACN2634" s="60"/>
      <c r="ACO2634" s="60"/>
      <c r="ACP2634" s="60"/>
      <c r="ACQ2634" s="60"/>
      <c r="ACR2634" s="60"/>
      <c r="ACS2634" s="60"/>
      <c r="ACT2634" s="60"/>
      <c r="ACU2634" s="60"/>
      <c r="ACV2634" s="60"/>
      <c r="ACW2634" s="60"/>
      <c r="ACX2634" s="60"/>
      <c r="ACY2634" s="60">
        <v>1.0056785124271099</v>
      </c>
      <c r="ACZ2634" s="60"/>
      <c r="ADA2634" s="60"/>
      <c r="ADB2634" s="60"/>
      <c r="ADC2634" s="60"/>
      <c r="ADD2634" s="60"/>
      <c r="ADE2634" s="60"/>
    </row>
    <row r="2635" spans="760:785" x14ac:dyDescent="0.25">
      <c r="ACF2635" s="60"/>
      <c r="ACG2635" s="60"/>
      <c r="ACH2635" s="60"/>
      <c r="ACI2635" s="60"/>
      <c r="ACJ2635" s="60"/>
      <c r="ACK2635" s="60"/>
      <c r="ACL2635" s="60"/>
      <c r="ACM2635" s="60"/>
      <c r="ACN2635" s="60"/>
      <c r="ACO2635" s="60"/>
      <c r="ACP2635" s="60"/>
      <c r="ACQ2635" s="60"/>
      <c r="ACR2635" s="60"/>
      <c r="ACS2635" s="60"/>
      <c r="ACT2635" s="60"/>
      <c r="ACU2635" s="60"/>
      <c r="ACV2635" s="60"/>
      <c r="ACW2635" s="60"/>
      <c r="ACX2635" s="60"/>
      <c r="ACY2635" s="60">
        <v>1.0056750524704501</v>
      </c>
      <c r="ACZ2635" s="60"/>
      <c r="ADA2635" s="60"/>
      <c r="ADB2635" s="60"/>
      <c r="ADC2635" s="60"/>
      <c r="ADD2635" s="60"/>
      <c r="ADE2635" s="60"/>
    </row>
    <row r="2636" spans="760:785" x14ac:dyDescent="0.25">
      <c r="ACF2636" s="60"/>
      <c r="ACG2636" s="60"/>
      <c r="ACH2636" s="60"/>
      <c r="ACI2636" s="60"/>
      <c r="ACJ2636" s="60"/>
      <c r="ACK2636" s="60"/>
      <c r="ACL2636" s="60"/>
      <c r="ACM2636" s="60"/>
      <c r="ACN2636" s="60"/>
      <c r="ACO2636" s="60"/>
      <c r="ACP2636" s="60"/>
      <c r="ACQ2636" s="60"/>
      <c r="ACR2636" s="60"/>
      <c r="ACS2636" s="60"/>
      <c r="ACT2636" s="60"/>
      <c r="ACU2636" s="60"/>
      <c r="ACV2636" s="60"/>
      <c r="ACW2636" s="60"/>
      <c r="ACX2636" s="60"/>
      <c r="ACY2636" s="60">
        <v>1.0056743165172699</v>
      </c>
      <c r="ACZ2636" s="60"/>
      <c r="ADA2636" s="60"/>
      <c r="ADB2636" s="60"/>
      <c r="ADC2636" s="60"/>
      <c r="ADD2636" s="60"/>
      <c r="ADE2636" s="60"/>
    </row>
    <row r="2637" spans="760:785" x14ac:dyDescent="0.25">
      <c r="ACF2637" s="60"/>
      <c r="ACG2637" s="60"/>
      <c r="ACH2637" s="60"/>
      <c r="ACI2637" s="60"/>
      <c r="ACJ2637" s="60"/>
      <c r="ACK2637" s="60"/>
      <c r="ACL2637" s="60"/>
      <c r="ACM2637" s="60"/>
      <c r="ACN2637" s="60"/>
      <c r="ACO2637" s="60"/>
      <c r="ACP2637" s="60"/>
      <c r="ACQ2637" s="60"/>
      <c r="ACR2637" s="60"/>
      <c r="ACS2637" s="60"/>
      <c r="ACT2637" s="60"/>
      <c r="ACU2637" s="60"/>
      <c r="ACV2637" s="60"/>
      <c r="ACW2637" s="60"/>
      <c r="ACX2637" s="60"/>
      <c r="ACY2637" s="60">
        <v>1.0056738397651599</v>
      </c>
      <c r="ACZ2637" s="60"/>
      <c r="ADA2637" s="60"/>
      <c r="ADB2637" s="60"/>
      <c r="ADC2637" s="60"/>
      <c r="ADD2637" s="60"/>
      <c r="ADE2637" s="60"/>
    </row>
    <row r="2638" spans="760:785" x14ac:dyDescent="0.25">
      <c r="ACF2638" s="60"/>
      <c r="ACG2638" s="60"/>
      <c r="ACH2638" s="60"/>
      <c r="ACI2638" s="60"/>
      <c r="ACJ2638" s="60"/>
      <c r="ACK2638" s="60"/>
      <c r="ACL2638" s="60"/>
      <c r="ACM2638" s="60"/>
      <c r="ACN2638" s="60"/>
      <c r="ACO2638" s="60"/>
      <c r="ACP2638" s="60"/>
      <c r="ACQ2638" s="60"/>
      <c r="ACR2638" s="60"/>
      <c r="ACS2638" s="60"/>
      <c r="ACT2638" s="60"/>
      <c r="ACU2638" s="60"/>
      <c r="ACV2638" s="60"/>
      <c r="ACW2638" s="60"/>
      <c r="ACX2638" s="60"/>
      <c r="ACY2638" s="60">
        <v>1.0056681189946699</v>
      </c>
      <c r="ACZ2638" s="60"/>
      <c r="ADA2638" s="60"/>
      <c r="ADB2638" s="60"/>
      <c r="ADC2638" s="60"/>
      <c r="ADD2638" s="60"/>
      <c r="ADE2638" s="60"/>
    </row>
    <row r="2639" spans="760:785" x14ac:dyDescent="0.25">
      <c r="ACF2639" s="60"/>
      <c r="ACG2639" s="60"/>
      <c r="ACH2639" s="60"/>
      <c r="ACI2639" s="60"/>
      <c r="ACJ2639" s="60"/>
      <c r="ACK2639" s="60"/>
      <c r="ACL2639" s="60"/>
      <c r="ACM2639" s="60"/>
      <c r="ACN2639" s="60"/>
      <c r="ACO2639" s="60"/>
      <c r="ACP2639" s="60"/>
      <c r="ACQ2639" s="60"/>
      <c r="ACR2639" s="60"/>
      <c r="ACS2639" s="60"/>
      <c r="ACT2639" s="60"/>
      <c r="ACU2639" s="60"/>
      <c r="ACV2639" s="60"/>
      <c r="ACW2639" s="60"/>
      <c r="ACX2639" s="60"/>
      <c r="ACY2639" s="60">
        <v>1.00566402613587</v>
      </c>
      <c r="ACZ2639" s="60"/>
      <c r="ADA2639" s="60"/>
      <c r="ADB2639" s="60"/>
      <c r="ADC2639" s="60"/>
      <c r="ADD2639" s="60"/>
      <c r="ADE2639" s="60"/>
    </row>
    <row r="2640" spans="760:785" x14ac:dyDescent="0.25">
      <c r="ACF2640" s="60"/>
      <c r="ACG2640" s="60"/>
      <c r="ACH2640" s="60"/>
      <c r="ACI2640" s="60"/>
      <c r="ACJ2640" s="60"/>
      <c r="ACK2640" s="60"/>
      <c r="ACL2640" s="60"/>
      <c r="ACM2640" s="60"/>
      <c r="ACN2640" s="60"/>
      <c r="ACO2640" s="60"/>
      <c r="ACP2640" s="60"/>
      <c r="ACQ2640" s="60"/>
      <c r="ACR2640" s="60"/>
      <c r="ACS2640" s="60"/>
      <c r="ACT2640" s="60"/>
      <c r="ACU2640" s="60"/>
      <c r="ACV2640" s="60"/>
      <c r="ACW2640" s="60"/>
      <c r="ACX2640" s="60"/>
      <c r="ACY2640" s="60">
        <v>1.0056553535136701</v>
      </c>
      <c r="ACZ2640" s="60"/>
      <c r="ADA2640" s="60"/>
      <c r="ADB2640" s="60"/>
      <c r="ADC2640" s="60"/>
      <c r="ADD2640" s="60"/>
      <c r="ADE2640" s="60"/>
    </row>
    <row r="2641" spans="760:785" x14ac:dyDescent="0.25">
      <c r="ACF2641" s="60"/>
      <c r="ACG2641" s="60"/>
      <c r="ACH2641" s="60"/>
      <c r="ACI2641" s="60"/>
      <c r="ACJ2641" s="60"/>
      <c r="ACK2641" s="60"/>
      <c r="ACL2641" s="60"/>
      <c r="ACM2641" s="60"/>
      <c r="ACN2641" s="60"/>
      <c r="ACO2641" s="60"/>
      <c r="ACP2641" s="60"/>
      <c r="ACQ2641" s="60"/>
      <c r="ACR2641" s="60"/>
      <c r="ACS2641" s="60"/>
      <c r="ACT2641" s="60"/>
      <c r="ACU2641" s="60"/>
      <c r="ACV2641" s="60"/>
      <c r="ACW2641" s="60"/>
      <c r="ACX2641" s="60"/>
      <c r="ACY2641" s="60">
        <v>1.00565494443779</v>
      </c>
      <c r="ACZ2641" s="60"/>
      <c r="ADA2641" s="60"/>
      <c r="ADB2641" s="60"/>
      <c r="ADC2641" s="60"/>
      <c r="ADD2641" s="60"/>
      <c r="ADE2641" s="60"/>
    </row>
    <row r="2642" spans="760:785" x14ac:dyDescent="0.25">
      <c r="ACF2642" s="60"/>
      <c r="ACG2642" s="60"/>
      <c r="ACH2642" s="60"/>
      <c r="ACI2642" s="60"/>
      <c r="ACJ2642" s="60"/>
      <c r="ACK2642" s="60"/>
      <c r="ACL2642" s="60"/>
      <c r="ACM2642" s="60"/>
      <c r="ACN2642" s="60"/>
      <c r="ACO2642" s="60"/>
      <c r="ACP2642" s="60"/>
      <c r="ACQ2642" s="60"/>
      <c r="ACR2642" s="60"/>
      <c r="ACS2642" s="60"/>
      <c r="ACT2642" s="60"/>
      <c r="ACU2642" s="60"/>
      <c r="ACV2642" s="60"/>
      <c r="ACW2642" s="60"/>
      <c r="ACX2642" s="60"/>
      <c r="ACY2642" s="60">
        <v>1.00565436310817</v>
      </c>
      <c r="ACZ2642" s="60"/>
      <c r="ADA2642" s="60"/>
      <c r="ADB2642" s="60"/>
      <c r="ADC2642" s="60"/>
      <c r="ADD2642" s="60"/>
      <c r="ADE2642" s="60"/>
    </row>
    <row r="2643" spans="760:785" x14ac:dyDescent="0.25">
      <c r="ACF2643" s="60"/>
      <c r="ACG2643" s="60"/>
      <c r="ACH2643" s="60"/>
      <c r="ACI2643" s="60"/>
      <c r="ACJ2643" s="60"/>
      <c r="ACK2643" s="60"/>
      <c r="ACL2643" s="60"/>
      <c r="ACM2643" s="60"/>
      <c r="ACN2643" s="60"/>
      <c r="ACO2643" s="60"/>
      <c r="ACP2643" s="60"/>
      <c r="ACQ2643" s="60"/>
      <c r="ACR2643" s="60"/>
      <c r="ACS2643" s="60"/>
      <c r="ACT2643" s="60"/>
      <c r="ACU2643" s="60"/>
      <c r="ACV2643" s="60"/>
      <c r="ACW2643" s="60"/>
      <c r="ACX2643" s="60"/>
      <c r="ACY2643" s="60">
        <v>1.0056532642187299</v>
      </c>
      <c r="ACZ2643" s="60"/>
      <c r="ADA2643" s="60"/>
      <c r="ADB2643" s="60"/>
      <c r="ADC2643" s="60"/>
      <c r="ADD2643" s="60"/>
      <c r="ADE2643" s="60"/>
    </row>
    <row r="2644" spans="760:785" x14ac:dyDescent="0.25">
      <c r="ACF2644" s="60"/>
      <c r="ACG2644" s="60"/>
      <c r="ACH2644" s="60"/>
      <c r="ACI2644" s="60"/>
      <c r="ACJ2644" s="60"/>
      <c r="ACK2644" s="60"/>
      <c r="ACL2644" s="60"/>
      <c r="ACM2644" s="60"/>
      <c r="ACN2644" s="60"/>
      <c r="ACO2644" s="60"/>
      <c r="ACP2644" s="60"/>
      <c r="ACQ2644" s="60"/>
      <c r="ACR2644" s="60"/>
      <c r="ACS2644" s="60"/>
      <c r="ACT2644" s="60"/>
      <c r="ACU2644" s="60"/>
      <c r="ACV2644" s="60"/>
      <c r="ACW2644" s="60"/>
      <c r="ACX2644" s="60"/>
      <c r="ACY2644" s="60">
        <v>1.00565179489735</v>
      </c>
      <c r="ACZ2644" s="60"/>
      <c r="ADA2644" s="60"/>
      <c r="ADB2644" s="60"/>
      <c r="ADC2644" s="60"/>
      <c r="ADD2644" s="60"/>
      <c r="ADE2644" s="60"/>
    </row>
    <row r="2645" spans="760:785" x14ac:dyDescent="0.25">
      <c r="ACF2645" s="60"/>
      <c r="ACG2645" s="60"/>
      <c r="ACH2645" s="60"/>
      <c r="ACI2645" s="60"/>
      <c r="ACJ2645" s="60"/>
      <c r="ACK2645" s="60"/>
      <c r="ACL2645" s="60"/>
      <c r="ACM2645" s="60"/>
      <c r="ACN2645" s="60"/>
      <c r="ACO2645" s="60"/>
      <c r="ACP2645" s="60"/>
      <c r="ACQ2645" s="60"/>
      <c r="ACR2645" s="60"/>
      <c r="ACS2645" s="60"/>
      <c r="ACT2645" s="60"/>
      <c r="ACU2645" s="60"/>
      <c r="ACV2645" s="60"/>
      <c r="ACW2645" s="60"/>
      <c r="ACX2645" s="60"/>
      <c r="ACY2645" s="60">
        <v>1.00563643550673</v>
      </c>
      <c r="ACZ2645" s="60"/>
      <c r="ADA2645" s="60"/>
      <c r="ADB2645" s="60"/>
      <c r="ADC2645" s="60"/>
      <c r="ADD2645" s="60"/>
      <c r="ADE2645" s="60"/>
    </row>
    <row r="2646" spans="760:785" x14ac:dyDescent="0.25">
      <c r="ACF2646" s="60"/>
      <c r="ACG2646" s="60"/>
      <c r="ACH2646" s="60"/>
      <c r="ACI2646" s="60"/>
      <c r="ACJ2646" s="60"/>
      <c r="ACK2646" s="60"/>
      <c r="ACL2646" s="60"/>
      <c r="ACM2646" s="60"/>
      <c r="ACN2646" s="60"/>
      <c r="ACO2646" s="60"/>
      <c r="ACP2646" s="60"/>
      <c r="ACQ2646" s="60"/>
      <c r="ACR2646" s="60"/>
      <c r="ACS2646" s="60"/>
      <c r="ACT2646" s="60"/>
      <c r="ACU2646" s="60"/>
      <c r="ACV2646" s="60"/>
      <c r="ACW2646" s="60"/>
      <c r="ACX2646" s="60"/>
      <c r="ACY2646" s="60">
        <v>1.0056295936615101</v>
      </c>
      <c r="ACZ2646" s="60"/>
      <c r="ADA2646" s="60"/>
      <c r="ADB2646" s="60"/>
      <c r="ADC2646" s="60"/>
      <c r="ADD2646" s="60"/>
      <c r="ADE2646" s="60"/>
    </row>
    <row r="2647" spans="760:785" x14ac:dyDescent="0.25">
      <c r="ACF2647" s="60"/>
      <c r="ACG2647" s="60"/>
      <c r="ACH2647" s="60"/>
      <c r="ACI2647" s="60"/>
      <c r="ACJ2647" s="60"/>
      <c r="ACK2647" s="60"/>
      <c r="ACL2647" s="60"/>
      <c r="ACM2647" s="60"/>
      <c r="ACN2647" s="60"/>
      <c r="ACO2647" s="60"/>
      <c r="ACP2647" s="60"/>
      <c r="ACQ2647" s="60"/>
      <c r="ACR2647" s="60"/>
      <c r="ACS2647" s="60"/>
      <c r="ACT2647" s="60"/>
      <c r="ACU2647" s="60"/>
      <c r="ACV2647" s="60"/>
      <c r="ACW2647" s="60"/>
      <c r="ACX2647" s="60"/>
      <c r="ACY2647" s="60">
        <v>1.0056284490746401</v>
      </c>
      <c r="ACZ2647" s="60"/>
      <c r="ADA2647" s="60"/>
      <c r="ADB2647" s="60"/>
      <c r="ADC2647" s="60"/>
      <c r="ADD2647" s="60"/>
      <c r="ADE2647" s="60"/>
    </row>
    <row r="2648" spans="760:785" x14ac:dyDescent="0.25">
      <c r="ACF2648" s="60"/>
      <c r="ACG2648" s="60"/>
      <c r="ACH2648" s="60"/>
      <c r="ACI2648" s="60"/>
      <c r="ACJ2648" s="60"/>
      <c r="ACK2648" s="60"/>
      <c r="ACL2648" s="60"/>
      <c r="ACM2648" s="60"/>
      <c r="ACN2648" s="60"/>
      <c r="ACO2648" s="60"/>
      <c r="ACP2648" s="60"/>
      <c r="ACQ2648" s="60"/>
      <c r="ACR2648" s="60"/>
      <c r="ACS2648" s="60"/>
      <c r="ACT2648" s="60"/>
      <c r="ACU2648" s="60"/>
      <c r="ACV2648" s="60"/>
      <c r="ACW2648" s="60"/>
      <c r="ACX2648" s="60"/>
      <c r="ACY2648" s="60">
        <v>1.00562506053847</v>
      </c>
      <c r="ACZ2648" s="60"/>
      <c r="ADA2648" s="60"/>
      <c r="ADB2648" s="60"/>
      <c r="ADC2648" s="60"/>
      <c r="ADD2648" s="60"/>
      <c r="ADE2648" s="60"/>
    </row>
    <row r="2649" spans="760:785" x14ac:dyDescent="0.25">
      <c r="ACF2649" s="60"/>
      <c r="ACG2649" s="60"/>
      <c r="ACH2649" s="60"/>
      <c r="ACI2649" s="60"/>
      <c r="ACJ2649" s="60"/>
      <c r="ACK2649" s="60"/>
      <c r="ACL2649" s="60"/>
      <c r="ACM2649" s="60"/>
      <c r="ACN2649" s="60"/>
      <c r="ACO2649" s="60"/>
      <c r="ACP2649" s="60"/>
      <c r="ACQ2649" s="60"/>
      <c r="ACR2649" s="60"/>
      <c r="ACS2649" s="60"/>
      <c r="ACT2649" s="60"/>
      <c r="ACU2649" s="60"/>
      <c r="ACV2649" s="60"/>
      <c r="ACW2649" s="60"/>
      <c r="ACX2649" s="60"/>
      <c r="ACY2649" s="60">
        <v>1.0056194906248199</v>
      </c>
      <c r="ACZ2649" s="60"/>
      <c r="ADA2649" s="60"/>
      <c r="ADB2649" s="60"/>
      <c r="ADC2649" s="60"/>
      <c r="ADD2649" s="60"/>
      <c r="ADE2649" s="60"/>
    </row>
    <row r="2650" spans="760:785" x14ac:dyDescent="0.25">
      <c r="ACF2650" s="60"/>
      <c r="ACG2650" s="60"/>
      <c r="ACH2650" s="60"/>
      <c r="ACI2650" s="60"/>
      <c r="ACJ2650" s="60"/>
      <c r="ACK2650" s="60"/>
      <c r="ACL2650" s="60"/>
      <c r="ACM2650" s="60"/>
      <c r="ACN2650" s="60"/>
      <c r="ACO2650" s="60"/>
      <c r="ACP2650" s="60"/>
      <c r="ACQ2650" s="60"/>
      <c r="ACR2650" s="60"/>
      <c r="ACS2650" s="60"/>
      <c r="ACT2650" s="60"/>
      <c r="ACU2650" s="60"/>
      <c r="ACV2650" s="60"/>
      <c r="ACW2650" s="60"/>
      <c r="ACX2650" s="60"/>
      <c r="ACY2650" s="60">
        <v>1.0056093850519301</v>
      </c>
      <c r="ACZ2650" s="60"/>
      <c r="ADA2650" s="60"/>
      <c r="ADB2650" s="60"/>
      <c r="ADC2650" s="60"/>
      <c r="ADD2650" s="60"/>
      <c r="ADE2650" s="60"/>
    </row>
    <row r="2651" spans="760:785" x14ac:dyDescent="0.25">
      <c r="ACF2651" s="60"/>
      <c r="ACG2651" s="60"/>
      <c r="ACH2651" s="60"/>
      <c r="ACI2651" s="60"/>
      <c r="ACJ2651" s="60"/>
      <c r="ACK2651" s="60"/>
      <c r="ACL2651" s="60"/>
      <c r="ACM2651" s="60"/>
      <c r="ACN2651" s="60"/>
      <c r="ACO2651" s="60"/>
      <c r="ACP2651" s="60"/>
      <c r="ACQ2651" s="60"/>
      <c r="ACR2651" s="60"/>
      <c r="ACS2651" s="60"/>
      <c r="ACT2651" s="60"/>
      <c r="ACU2651" s="60"/>
      <c r="ACV2651" s="60"/>
      <c r="ACW2651" s="60"/>
      <c r="ACX2651" s="60"/>
      <c r="ACY2651" s="60">
        <v>1.0056039341041001</v>
      </c>
      <c r="ACZ2651" s="60"/>
      <c r="ADA2651" s="60"/>
      <c r="ADB2651" s="60"/>
      <c r="ADC2651" s="60"/>
      <c r="ADD2651" s="60"/>
      <c r="ADE2651" s="60"/>
    </row>
    <row r="2652" spans="760:785" x14ac:dyDescent="0.25">
      <c r="ACF2652" s="60"/>
      <c r="ACG2652" s="60"/>
      <c r="ACH2652" s="60"/>
      <c r="ACI2652" s="60"/>
      <c r="ACJ2652" s="60"/>
      <c r="ACK2652" s="60"/>
      <c r="ACL2652" s="60"/>
      <c r="ACM2652" s="60"/>
      <c r="ACN2652" s="60"/>
      <c r="ACO2652" s="60"/>
      <c r="ACP2652" s="60"/>
      <c r="ACQ2652" s="60"/>
      <c r="ACR2652" s="60"/>
      <c r="ACS2652" s="60"/>
      <c r="ACT2652" s="60"/>
      <c r="ACU2652" s="60"/>
      <c r="ACV2652" s="60"/>
      <c r="ACW2652" s="60"/>
      <c r="ACX2652" s="60"/>
      <c r="ACY2652" s="60">
        <v>1.00560205058678</v>
      </c>
      <c r="ACZ2652" s="60"/>
      <c r="ADA2652" s="60"/>
      <c r="ADB2652" s="60"/>
      <c r="ADC2652" s="60"/>
      <c r="ADD2652" s="60"/>
      <c r="ADE2652" s="60"/>
    </row>
    <row r="2653" spans="760:785" x14ac:dyDescent="0.25">
      <c r="ACF2653" s="60"/>
      <c r="ACG2653" s="60"/>
      <c r="ACH2653" s="60"/>
      <c r="ACI2653" s="60"/>
      <c r="ACJ2653" s="60"/>
      <c r="ACK2653" s="60"/>
      <c r="ACL2653" s="60"/>
      <c r="ACM2653" s="60"/>
      <c r="ACN2653" s="60"/>
      <c r="ACO2653" s="60"/>
      <c r="ACP2653" s="60"/>
      <c r="ACQ2653" s="60"/>
      <c r="ACR2653" s="60"/>
      <c r="ACS2653" s="60"/>
      <c r="ACT2653" s="60"/>
      <c r="ACU2653" s="60"/>
      <c r="ACV2653" s="60"/>
      <c r="ACW2653" s="60"/>
      <c r="ACX2653" s="60"/>
      <c r="ACY2653" s="60">
        <v>1.00560080367219</v>
      </c>
      <c r="ACZ2653" s="60"/>
      <c r="ADA2653" s="60"/>
      <c r="ADB2653" s="60"/>
      <c r="ADC2653" s="60"/>
      <c r="ADD2653" s="60"/>
      <c r="ADE2653" s="60"/>
    </row>
    <row r="2654" spans="760:785" x14ac:dyDescent="0.25">
      <c r="ACF2654" s="60"/>
      <c r="ACG2654" s="60"/>
      <c r="ACH2654" s="60"/>
      <c r="ACI2654" s="60"/>
      <c r="ACJ2654" s="60"/>
      <c r="ACK2654" s="60"/>
      <c r="ACL2654" s="60"/>
      <c r="ACM2654" s="60"/>
      <c r="ACN2654" s="60"/>
      <c r="ACO2654" s="60"/>
      <c r="ACP2654" s="60"/>
      <c r="ACQ2654" s="60"/>
      <c r="ACR2654" s="60"/>
      <c r="ACS2654" s="60"/>
      <c r="ACT2654" s="60"/>
      <c r="ACU2654" s="60"/>
      <c r="ACV2654" s="60"/>
      <c r="ACW2654" s="60"/>
      <c r="ACX2654" s="60"/>
      <c r="ACY2654" s="60">
        <v>1.0055968629874099</v>
      </c>
      <c r="ACZ2654" s="60"/>
      <c r="ADA2654" s="60"/>
      <c r="ADB2654" s="60"/>
      <c r="ADC2654" s="60"/>
      <c r="ADD2654" s="60"/>
      <c r="ADE2654" s="60"/>
    </row>
    <row r="2655" spans="760:785" x14ac:dyDescent="0.25">
      <c r="ACF2655" s="60"/>
      <c r="ACG2655" s="60"/>
      <c r="ACH2655" s="60"/>
      <c r="ACI2655" s="60"/>
      <c r="ACJ2655" s="60"/>
      <c r="ACK2655" s="60"/>
      <c r="ACL2655" s="60"/>
      <c r="ACM2655" s="60"/>
      <c r="ACN2655" s="60"/>
      <c r="ACO2655" s="60"/>
      <c r="ACP2655" s="60"/>
      <c r="ACQ2655" s="60"/>
      <c r="ACR2655" s="60"/>
      <c r="ACS2655" s="60"/>
      <c r="ACT2655" s="60"/>
      <c r="ACU2655" s="60"/>
      <c r="ACV2655" s="60"/>
      <c r="ACW2655" s="60"/>
      <c r="ACX2655" s="60"/>
      <c r="ACY2655" s="60">
        <v>1.00558343414756</v>
      </c>
      <c r="ACZ2655" s="60"/>
      <c r="ADA2655" s="60"/>
      <c r="ADB2655" s="60"/>
      <c r="ADC2655" s="60"/>
      <c r="ADD2655" s="60"/>
      <c r="ADE2655" s="60"/>
    </row>
    <row r="2656" spans="760:785" x14ac:dyDescent="0.25">
      <c r="ACF2656" s="60"/>
      <c r="ACG2656" s="60"/>
      <c r="ACH2656" s="60"/>
      <c r="ACI2656" s="60"/>
      <c r="ACJ2656" s="60"/>
      <c r="ACK2656" s="60"/>
      <c r="ACL2656" s="60"/>
      <c r="ACM2656" s="60"/>
      <c r="ACN2656" s="60"/>
      <c r="ACO2656" s="60"/>
      <c r="ACP2656" s="60"/>
      <c r="ACQ2656" s="60"/>
      <c r="ACR2656" s="60"/>
      <c r="ACS2656" s="60"/>
      <c r="ACT2656" s="60"/>
      <c r="ACU2656" s="60"/>
      <c r="ACV2656" s="60"/>
      <c r="ACW2656" s="60"/>
      <c r="ACX2656" s="60"/>
      <c r="ACY2656" s="60">
        <v>1.00558082432215</v>
      </c>
      <c r="ACZ2656" s="60"/>
      <c r="ADA2656" s="60"/>
      <c r="ADB2656" s="60"/>
      <c r="ADC2656" s="60"/>
      <c r="ADD2656" s="60"/>
      <c r="ADE2656" s="60"/>
    </row>
    <row r="2657" spans="760:785" x14ac:dyDescent="0.25">
      <c r="ACF2657" s="60"/>
      <c r="ACG2657" s="60"/>
      <c r="ACH2657" s="60"/>
      <c r="ACI2657" s="60"/>
      <c r="ACJ2657" s="60"/>
      <c r="ACK2657" s="60"/>
      <c r="ACL2657" s="60"/>
      <c r="ACM2657" s="60"/>
      <c r="ACN2657" s="60"/>
      <c r="ACO2657" s="60"/>
      <c r="ACP2657" s="60"/>
      <c r="ACQ2657" s="60"/>
      <c r="ACR2657" s="60"/>
      <c r="ACS2657" s="60"/>
      <c r="ACT2657" s="60"/>
      <c r="ACU2657" s="60"/>
      <c r="ACV2657" s="60"/>
      <c r="ACW2657" s="60"/>
      <c r="ACX2657" s="60"/>
      <c r="ACY2657" s="60">
        <v>1.0055804769307699</v>
      </c>
      <c r="ACZ2657" s="60"/>
      <c r="ADA2657" s="60"/>
      <c r="ADB2657" s="60"/>
      <c r="ADC2657" s="60"/>
      <c r="ADD2657" s="60"/>
      <c r="ADE2657" s="60"/>
    </row>
    <row r="2658" spans="760:785" x14ac:dyDescent="0.25">
      <c r="ACF2658" s="60"/>
      <c r="ACG2658" s="60"/>
      <c r="ACH2658" s="60"/>
      <c r="ACI2658" s="60"/>
      <c r="ACJ2658" s="60"/>
      <c r="ACK2658" s="60"/>
      <c r="ACL2658" s="60"/>
      <c r="ACM2658" s="60"/>
      <c r="ACN2658" s="60"/>
      <c r="ACO2658" s="60"/>
      <c r="ACP2658" s="60"/>
      <c r="ACQ2658" s="60"/>
      <c r="ACR2658" s="60"/>
      <c r="ACS2658" s="60"/>
      <c r="ACT2658" s="60"/>
      <c r="ACU2658" s="60"/>
      <c r="ACV2658" s="60"/>
      <c r="ACW2658" s="60"/>
      <c r="ACX2658" s="60"/>
      <c r="ACY2658" s="60">
        <v>1.0055780101671801</v>
      </c>
      <c r="ACZ2658" s="60"/>
      <c r="ADA2658" s="60"/>
      <c r="ADB2658" s="60"/>
      <c r="ADC2658" s="60"/>
      <c r="ADD2658" s="60"/>
      <c r="ADE2658" s="60"/>
    </row>
    <row r="2659" spans="760:785" x14ac:dyDescent="0.25">
      <c r="ACF2659" s="60"/>
      <c r="ACG2659" s="60"/>
      <c r="ACH2659" s="60"/>
      <c r="ACI2659" s="60"/>
      <c r="ACJ2659" s="60"/>
      <c r="ACK2659" s="60"/>
      <c r="ACL2659" s="60"/>
      <c r="ACM2659" s="60"/>
      <c r="ACN2659" s="60"/>
      <c r="ACO2659" s="60"/>
      <c r="ACP2659" s="60"/>
      <c r="ACQ2659" s="60"/>
      <c r="ACR2659" s="60"/>
      <c r="ACS2659" s="60"/>
      <c r="ACT2659" s="60"/>
      <c r="ACU2659" s="60"/>
      <c r="ACV2659" s="60"/>
      <c r="ACW2659" s="60"/>
      <c r="ACX2659" s="60"/>
      <c r="ACY2659" s="60">
        <v>1.0055746306943201</v>
      </c>
      <c r="ACZ2659" s="60"/>
      <c r="ADA2659" s="60"/>
      <c r="ADB2659" s="60"/>
      <c r="ADC2659" s="60"/>
      <c r="ADD2659" s="60"/>
      <c r="ADE2659" s="60"/>
    </row>
    <row r="2660" spans="760:785" x14ac:dyDescent="0.25">
      <c r="ACF2660" s="60"/>
      <c r="ACG2660" s="60"/>
      <c r="ACH2660" s="60"/>
      <c r="ACI2660" s="60"/>
      <c r="ACJ2660" s="60"/>
      <c r="ACK2660" s="60"/>
      <c r="ACL2660" s="60"/>
      <c r="ACM2660" s="60"/>
      <c r="ACN2660" s="60"/>
      <c r="ACO2660" s="60"/>
      <c r="ACP2660" s="60"/>
      <c r="ACQ2660" s="60"/>
      <c r="ACR2660" s="60"/>
      <c r="ACS2660" s="60"/>
      <c r="ACT2660" s="60"/>
      <c r="ACU2660" s="60"/>
      <c r="ACV2660" s="60"/>
      <c r="ACW2660" s="60"/>
      <c r="ACX2660" s="60"/>
      <c r="ACY2660" s="60">
        <v>1.00557445827994</v>
      </c>
      <c r="ACZ2660" s="60"/>
      <c r="ADA2660" s="60"/>
      <c r="ADB2660" s="60"/>
      <c r="ADC2660" s="60"/>
      <c r="ADD2660" s="60"/>
      <c r="ADE2660" s="60"/>
    </row>
    <row r="2661" spans="760:785" x14ac:dyDescent="0.25">
      <c r="ACF2661" s="60"/>
      <c r="ACG2661" s="60"/>
      <c r="ACH2661" s="60"/>
      <c r="ACI2661" s="60"/>
      <c r="ACJ2661" s="60"/>
      <c r="ACK2661" s="60"/>
      <c r="ACL2661" s="60"/>
      <c r="ACM2661" s="60"/>
      <c r="ACN2661" s="60"/>
      <c r="ACO2661" s="60"/>
      <c r="ACP2661" s="60"/>
      <c r="ACQ2661" s="60"/>
      <c r="ACR2661" s="60"/>
      <c r="ACS2661" s="60"/>
      <c r="ACT2661" s="60"/>
      <c r="ACU2661" s="60"/>
      <c r="ACV2661" s="60"/>
      <c r="ACW2661" s="60"/>
      <c r="ACX2661" s="60"/>
      <c r="ACY2661" s="60">
        <v>1.00557389733629</v>
      </c>
      <c r="ACZ2661" s="60"/>
      <c r="ADA2661" s="60"/>
      <c r="ADB2661" s="60"/>
      <c r="ADC2661" s="60"/>
      <c r="ADD2661" s="60"/>
      <c r="ADE2661" s="60"/>
    </row>
    <row r="2662" spans="760:785" x14ac:dyDescent="0.25">
      <c r="ACF2662" s="60"/>
      <c r="ACG2662" s="60"/>
      <c r="ACH2662" s="60"/>
      <c r="ACI2662" s="60"/>
      <c r="ACJ2662" s="60"/>
      <c r="ACK2662" s="60"/>
      <c r="ACL2662" s="60"/>
      <c r="ACM2662" s="60"/>
      <c r="ACN2662" s="60"/>
      <c r="ACO2662" s="60"/>
      <c r="ACP2662" s="60"/>
      <c r="ACQ2662" s="60"/>
      <c r="ACR2662" s="60"/>
      <c r="ACS2662" s="60"/>
      <c r="ACT2662" s="60"/>
      <c r="ACU2662" s="60"/>
      <c r="ACV2662" s="60"/>
      <c r="ACW2662" s="60"/>
      <c r="ACX2662" s="60"/>
      <c r="ACY2662" s="60">
        <v>1.00557368039798</v>
      </c>
      <c r="ACZ2662" s="60"/>
      <c r="ADA2662" s="60"/>
      <c r="ADB2662" s="60"/>
      <c r="ADC2662" s="60"/>
      <c r="ADD2662" s="60"/>
      <c r="ADE2662" s="60"/>
    </row>
    <row r="2663" spans="760:785" x14ac:dyDescent="0.25">
      <c r="ACF2663" s="60"/>
      <c r="ACG2663" s="60"/>
      <c r="ACH2663" s="60"/>
      <c r="ACI2663" s="60"/>
      <c r="ACJ2663" s="60"/>
      <c r="ACK2663" s="60"/>
      <c r="ACL2663" s="60"/>
      <c r="ACM2663" s="60"/>
      <c r="ACN2663" s="60"/>
      <c r="ACO2663" s="60"/>
      <c r="ACP2663" s="60"/>
      <c r="ACQ2663" s="60"/>
      <c r="ACR2663" s="60"/>
      <c r="ACS2663" s="60"/>
      <c r="ACT2663" s="60"/>
      <c r="ACU2663" s="60"/>
      <c r="ACV2663" s="60"/>
      <c r="ACW2663" s="60"/>
      <c r="ACX2663" s="60"/>
      <c r="ACY2663" s="60">
        <v>1.0055687187878199</v>
      </c>
      <c r="ACZ2663" s="60"/>
      <c r="ADA2663" s="60"/>
      <c r="ADB2663" s="60"/>
      <c r="ADC2663" s="60"/>
      <c r="ADD2663" s="60"/>
      <c r="ADE2663" s="60"/>
    </row>
    <row r="2664" spans="760:785" x14ac:dyDescent="0.25">
      <c r="ACF2664" s="60"/>
      <c r="ACG2664" s="60"/>
      <c r="ACH2664" s="60"/>
      <c r="ACI2664" s="60"/>
      <c r="ACJ2664" s="60"/>
      <c r="ACK2664" s="60"/>
      <c r="ACL2664" s="60"/>
      <c r="ACM2664" s="60"/>
      <c r="ACN2664" s="60"/>
      <c r="ACO2664" s="60"/>
      <c r="ACP2664" s="60"/>
      <c r="ACQ2664" s="60"/>
      <c r="ACR2664" s="60"/>
      <c r="ACS2664" s="60"/>
      <c r="ACT2664" s="60"/>
      <c r="ACU2664" s="60"/>
      <c r="ACV2664" s="60"/>
      <c r="ACW2664" s="60"/>
      <c r="ACX2664" s="60"/>
      <c r="ACY2664" s="60">
        <v>1.00556747654692</v>
      </c>
      <c r="ACZ2664" s="60"/>
      <c r="ADA2664" s="60"/>
      <c r="ADB2664" s="60"/>
      <c r="ADC2664" s="60"/>
      <c r="ADD2664" s="60"/>
      <c r="ADE2664" s="60"/>
    </row>
    <row r="2665" spans="760:785" x14ac:dyDescent="0.25">
      <c r="ACF2665" s="60"/>
      <c r="ACG2665" s="60"/>
      <c r="ACH2665" s="60"/>
      <c r="ACI2665" s="60"/>
      <c r="ACJ2665" s="60"/>
      <c r="ACK2665" s="60"/>
      <c r="ACL2665" s="60"/>
      <c r="ACM2665" s="60"/>
      <c r="ACN2665" s="60"/>
      <c r="ACO2665" s="60"/>
      <c r="ACP2665" s="60"/>
      <c r="ACQ2665" s="60"/>
      <c r="ACR2665" s="60"/>
      <c r="ACS2665" s="60"/>
      <c r="ACT2665" s="60"/>
      <c r="ACU2665" s="60"/>
      <c r="ACV2665" s="60"/>
      <c r="ACW2665" s="60"/>
      <c r="ACX2665" s="60"/>
      <c r="ACY2665" s="60">
        <v>1.0055668050001201</v>
      </c>
      <c r="ACZ2665" s="60"/>
      <c r="ADA2665" s="60"/>
      <c r="ADB2665" s="60"/>
      <c r="ADC2665" s="60"/>
      <c r="ADD2665" s="60"/>
      <c r="ADE2665" s="60"/>
    </row>
    <row r="2666" spans="760:785" x14ac:dyDescent="0.25">
      <c r="ACF2666" s="60"/>
      <c r="ACG2666" s="60"/>
      <c r="ACH2666" s="60"/>
      <c r="ACI2666" s="60"/>
      <c r="ACJ2666" s="60"/>
      <c r="ACK2666" s="60"/>
      <c r="ACL2666" s="60"/>
      <c r="ACM2666" s="60"/>
      <c r="ACN2666" s="60"/>
      <c r="ACO2666" s="60"/>
      <c r="ACP2666" s="60"/>
      <c r="ACQ2666" s="60"/>
      <c r="ACR2666" s="60"/>
      <c r="ACS2666" s="60"/>
      <c r="ACT2666" s="60"/>
      <c r="ACU2666" s="60"/>
      <c r="ACV2666" s="60"/>
      <c r="ACW2666" s="60"/>
      <c r="ACX2666" s="60"/>
      <c r="ACY2666" s="60">
        <v>1.0055630491444401</v>
      </c>
      <c r="ACZ2666" s="60"/>
      <c r="ADA2666" s="60"/>
      <c r="ADB2666" s="60"/>
      <c r="ADC2666" s="60"/>
      <c r="ADD2666" s="60"/>
      <c r="ADE2666" s="60"/>
    </row>
    <row r="2667" spans="760:785" x14ac:dyDescent="0.25">
      <c r="ACF2667" s="60"/>
      <c r="ACG2667" s="60"/>
      <c r="ACH2667" s="60"/>
      <c r="ACI2667" s="60"/>
      <c r="ACJ2667" s="60"/>
      <c r="ACK2667" s="60"/>
      <c r="ACL2667" s="60"/>
      <c r="ACM2667" s="60"/>
      <c r="ACN2667" s="60"/>
      <c r="ACO2667" s="60"/>
      <c r="ACP2667" s="60"/>
      <c r="ACQ2667" s="60"/>
      <c r="ACR2667" s="60"/>
      <c r="ACS2667" s="60"/>
      <c r="ACT2667" s="60"/>
      <c r="ACU2667" s="60"/>
      <c r="ACV2667" s="60"/>
      <c r="ACW2667" s="60"/>
      <c r="ACX2667" s="60"/>
      <c r="ACY2667" s="60">
        <v>1.0055596357246901</v>
      </c>
      <c r="ACZ2667" s="60"/>
      <c r="ADA2667" s="60"/>
      <c r="ADB2667" s="60"/>
      <c r="ADC2667" s="60"/>
      <c r="ADD2667" s="60"/>
      <c r="ADE2667" s="60"/>
    </row>
    <row r="2668" spans="760:785" x14ac:dyDescent="0.25">
      <c r="ACF2668" s="60"/>
      <c r="ACG2668" s="60"/>
      <c r="ACH2668" s="60"/>
      <c r="ACI2668" s="60"/>
      <c r="ACJ2668" s="60"/>
      <c r="ACK2668" s="60"/>
      <c r="ACL2668" s="60"/>
      <c r="ACM2668" s="60"/>
      <c r="ACN2668" s="60"/>
      <c r="ACO2668" s="60"/>
      <c r="ACP2668" s="60"/>
      <c r="ACQ2668" s="60"/>
      <c r="ACR2668" s="60"/>
      <c r="ACS2668" s="60"/>
      <c r="ACT2668" s="60"/>
      <c r="ACU2668" s="60"/>
      <c r="ACV2668" s="60"/>
      <c r="ACW2668" s="60"/>
      <c r="ACX2668" s="60"/>
      <c r="ACY2668" s="60">
        <v>1.0055566786077299</v>
      </c>
      <c r="ACZ2668" s="60"/>
      <c r="ADA2668" s="60"/>
      <c r="ADB2668" s="60"/>
      <c r="ADC2668" s="60"/>
      <c r="ADD2668" s="60"/>
      <c r="ADE2668" s="60"/>
    </row>
    <row r="2669" spans="760:785" x14ac:dyDescent="0.25">
      <c r="ACF2669" s="60"/>
      <c r="ACG2669" s="60"/>
      <c r="ACH2669" s="60"/>
      <c r="ACI2669" s="60"/>
      <c r="ACJ2669" s="60"/>
      <c r="ACK2669" s="60"/>
      <c r="ACL2669" s="60"/>
      <c r="ACM2669" s="60"/>
      <c r="ACN2669" s="60"/>
      <c r="ACO2669" s="60"/>
      <c r="ACP2669" s="60"/>
      <c r="ACQ2669" s="60"/>
      <c r="ACR2669" s="60"/>
      <c r="ACS2669" s="60"/>
      <c r="ACT2669" s="60"/>
      <c r="ACU2669" s="60"/>
      <c r="ACV2669" s="60"/>
      <c r="ACW2669" s="60"/>
      <c r="ACX2669" s="60"/>
      <c r="ACY2669" s="60">
        <v>1.0055514432800099</v>
      </c>
      <c r="ACZ2669" s="60"/>
      <c r="ADA2669" s="60"/>
      <c r="ADB2669" s="60"/>
      <c r="ADC2669" s="60"/>
      <c r="ADD2669" s="60"/>
      <c r="ADE2669" s="60"/>
    </row>
    <row r="2670" spans="760:785" x14ac:dyDescent="0.25">
      <c r="ACF2670" s="60"/>
      <c r="ACG2670" s="60"/>
      <c r="ACH2670" s="60"/>
      <c r="ACI2670" s="60"/>
      <c r="ACJ2670" s="60"/>
      <c r="ACK2670" s="60"/>
      <c r="ACL2670" s="60"/>
      <c r="ACM2670" s="60"/>
      <c r="ACN2670" s="60"/>
      <c r="ACO2670" s="60"/>
      <c r="ACP2670" s="60"/>
      <c r="ACQ2670" s="60"/>
      <c r="ACR2670" s="60"/>
      <c r="ACS2670" s="60"/>
      <c r="ACT2670" s="60"/>
      <c r="ACU2670" s="60"/>
      <c r="ACV2670" s="60"/>
      <c r="ACW2670" s="60"/>
      <c r="ACX2670" s="60"/>
      <c r="ACY2670" s="60">
        <v>1.0055452441527799</v>
      </c>
      <c r="ACZ2670" s="60"/>
      <c r="ADA2670" s="60"/>
      <c r="ADB2670" s="60"/>
      <c r="ADC2670" s="60"/>
      <c r="ADD2670" s="60"/>
      <c r="ADE2670" s="60"/>
    </row>
    <row r="2671" spans="760:785" x14ac:dyDescent="0.25">
      <c r="ACF2671" s="60"/>
      <c r="ACG2671" s="60"/>
      <c r="ACH2671" s="60"/>
      <c r="ACI2671" s="60"/>
      <c r="ACJ2671" s="60"/>
      <c r="ACK2671" s="60"/>
      <c r="ACL2671" s="60"/>
      <c r="ACM2671" s="60"/>
      <c r="ACN2671" s="60"/>
      <c r="ACO2671" s="60"/>
      <c r="ACP2671" s="60"/>
      <c r="ACQ2671" s="60"/>
      <c r="ACR2671" s="60"/>
      <c r="ACS2671" s="60"/>
      <c r="ACT2671" s="60"/>
      <c r="ACU2671" s="60"/>
      <c r="ACV2671" s="60"/>
      <c r="ACW2671" s="60"/>
      <c r="ACX2671" s="60"/>
      <c r="ACY2671" s="60">
        <v>1.0055386301021201</v>
      </c>
      <c r="ACZ2671" s="60"/>
      <c r="ADA2671" s="60"/>
      <c r="ADB2671" s="60"/>
      <c r="ADC2671" s="60"/>
      <c r="ADD2671" s="60"/>
      <c r="ADE2671" s="60"/>
    </row>
    <row r="2672" spans="760:785" x14ac:dyDescent="0.25">
      <c r="ACF2672" s="60"/>
      <c r="ACG2672" s="60"/>
      <c r="ACH2672" s="60"/>
      <c r="ACI2672" s="60"/>
      <c r="ACJ2672" s="60"/>
      <c r="ACK2672" s="60"/>
      <c r="ACL2672" s="60"/>
      <c r="ACM2672" s="60"/>
      <c r="ACN2672" s="60"/>
      <c r="ACO2672" s="60"/>
      <c r="ACP2672" s="60"/>
      <c r="ACQ2672" s="60"/>
      <c r="ACR2672" s="60"/>
      <c r="ACS2672" s="60"/>
      <c r="ACT2672" s="60"/>
      <c r="ACU2672" s="60"/>
      <c r="ACV2672" s="60"/>
      <c r="ACW2672" s="60"/>
      <c r="ACX2672" s="60"/>
      <c r="ACY2672" s="60">
        <v>1.00553672052867</v>
      </c>
      <c r="ACZ2672" s="60"/>
      <c r="ADA2672" s="60"/>
      <c r="ADB2672" s="60"/>
      <c r="ADC2672" s="60"/>
      <c r="ADD2672" s="60"/>
      <c r="ADE2672" s="60"/>
    </row>
    <row r="2673" spans="760:785" x14ac:dyDescent="0.25">
      <c r="ACF2673" s="60"/>
      <c r="ACG2673" s="60"/>
      <c r="ACH2673" s="60"/>
      <c r="ACI2673" s="60"/>
      <c r="ACJ2673" s="60"/>
      <c r="ACK2673" s="60"/>
      <c r="ACL2673" s="60"/>
      <c r="ACM2673" s="60"/>
      <c r="ACN2673" s="60"/>
      <c r="ACO2673" s="60"/>
      <c r="ACP2673" s="60"/>
      <c r="ACQ2673" s="60"/>
      <c r="ACR2673" s="60"/>
      <c r="ACS2673" s="60"/>
      <c r="ACT2673" s="60"/>
      <c r="ACU2673" s="60"/>
      <c r="ACV2673" s="60"/>
      <c r="ACW2673" s="60"/>
      <c r="ACX2673" s="60"/>
      <c r="ACY2673" s="60">
        <v>1.0055351343171199</v>
      </c>
      <c r="ACZ2673" s="60"/>
      <c r="ADA2673" s="60"/>
      <c r="ADB2673" s="60"/>
      <c r="ADC2673" s="60"/>
      <c r="ADD2673" s="60"/>
      <c r="ADE2673" s="60"/>
    </row>
    <row r="2674" spans="760:785" x14ac:dyDescent="0.25">
      <c r="ACF2674" s="60"/>
      <c r="ACG2674" s="60"/>
      <c r="ACH2674" s="60"/>
      <c r="ACI2674" s="60"/>
      <c r="ACJ2674" s="60"/>
      <c r="ACK2674" s="60"/>
      <c r="ACL2674" s="60"/>
      <c r="ACM2674" s="60"/>
      <c r="ACN2674" s="60"/>
      <c r="ACO2674" s="60"/>
      <c r="ACP2674" s="60"/>
      <c r="ACQ2674" s="60"/>
      <c r="ACR2674" s="60"/>
      <c r="ACS2674" s="60"/>
      <c r="ACT2674" s="60"/>
      <c r="ACU2674" s="60"/>
      <c r="ACV2674" s="60"/>
      <c r="ACW2674" s="60"/>
      <c r="ACX2674" s="60"/>
      <c r="ACY2674" s="60">
        <v>1.0055300246096699</v>
      </c>
      <c r="ACZ2674" s="60"/>
      <c r="ADA2674" s="60"/>
      <c r="ADB2674" s="60"/>
      <c r="ADC2674" s="60"/>
      <c r="ADD2674" s="60"/>
      <c r="ADE2674" s="60"/>
    </row>
    <row r="2675" spans="760:785" x14ac:dyDescent="0.25">
      <c r="ACF2675" s="60"/>
      <c r="ACG2675" s="60"/>
      <c r="ACH2675" s="60"/>
      <c r="ACI2675" s="60"/>
      <c r="ACJ2675" s="60"/>
      <c r="ACK2675" s="60"/>
      <c r="ACL2675" s="60"/>
      <c r="ACM2675" s="60"/>
      <c r="ACN2675" s="60"/>
      <c r="ACO2675" s="60"/>
      <c r="ACP2675" s="60"/>
      <c r="ACQ2675" s="60"/>
      <c r="ACR2675" s="60"/>
      <c r="ACS2675" s="60"/>
      <c r="ACT2675" s="60"/>
      <c r="ACU2675" s="60"/>
      <c r="ACV2675" s="60"/>
      <c r="ACW2675" s="60"/>
      <c r="ACX2675" s="60"/>
      <c r="ACY2675" s="60">
        <v>1.00552531924337</v>
      </c>
      <c r="ACZ2675" s="60"/>
      <c r="ADA2675" s="60"/>
      <c r="ADB2675" s="60"/>
      <c r="ADC2675" s="60"/>
      <c r="ADD2675" s="60"/>
      <c r="ADE2675" s="60"/>
    </row>
    <row r="2676" spans="760:785" x14ac:dyDescent="0.25">
      <c r="ACF2676" s="60"/>
      <c r="ACG2676" s="60"/>
      <c r="ACH2676" s="60"/>
      <c r="ACI2676" s="60"/>
      <c r="ACJ2676" s="60"/>
      <c r="ACK2676" s="60"/>
      <c r="ACL2676" s="60"/>
      <c r="ACM2676" s="60"/>
      <c r="ACN2676" s="60"/>
      <c r="ACO2676" s="60"/>
      <c r="ACP2676" s="60"/>
      <c r="ACQ2676" s="60"/>
      <c r="ACR2676" s="60"/>
      <c r="ACS2676" s="60"/>
      <c r="ACT2676" s="60"/>
      <c r="ACU2676" s="60"/>
      <c r="ACV2676" s="60"/>
      <c r="ACW2676" s="60"/>
      <c r="ACX2676" s="60"/>
      <c r="ACY2676" s="60">
        <v>1.0055200216733999</v>
      </c>
      <c r="ACZ2676" s="60"/>
      <c r="ADA2676" s="60"/>
      <c r="ADB2676" s="60"/>
      <c r="ADC2676" s="60"/>
      <c r="ADD2676" s="60"/>
      <c r="ADE2676" s="60"/>
    </row>
    <row r="2677" spans="760:785" x14ac:dyDescent="0.25">
      <c r="ACF2677" s="60"/>
      <c r="ACG2677" s="60"/>
      <c r="ACH2677" s="60"/>
      <c r="ACI2677" s="60"/>
      <c r="ACJ2677" s="60"/>
      <c r="ACK2677" s="60"/>
      <c r="ACL2677" s="60"/>
      <c r="ACM2677" s="60"/>
      <c r="ACN2677" s="60"/>
      <c r="ACO2677" s="60"/>
      <c r="ACP2677" s="60"/>
      <c r="ACQ2677" s="60"/>
      <c r="ACR2677" s="60"/>
      <c r="ACS2677" s="60"/>
      <c r="ACT2677" s="60"/>
      <c r="ACU2677" s="60"/>
      <c r="ACV2677" s="60"/>
      <c r="ACW2677" s="60"/>
      <c r="ACX2677" s="60"/>
      <c r="ACY2677" s="60">
        <v>1.00547816118708</v>
      </c>
      <c r="ACZ2677" s="60"/>
      <c r="ADA2677" s="60"/>
      <c r="ADB2677" s="60"/>
      <c r="ADC2677" s="60"/>
      <c r="ADD2677" s="60"/>
      <c r="ADE2677" s="60"/>
    </row>
    <row r="2678" spans="760:785" x14ac:dyDescent="0.25">
      <c r="ACF2678" s="60"/>
      <c r="ACG2678" s="60"/>
      <c r="ACH2678" s="60"/>
      <c r="ACI2678" s="60"/>
      <c r="ACJ2678" s="60"/>
      <c r="ACK2678" s="60"/>
      <c r="ACL2678" s="60"/>
      <c r="ACM2678" s="60"/>
      <c r="ACN2678" s="60"/>
      <c r="ACO2678" s="60"/>
      <c r="ACP2678" s="60"/>
      <c r="ACQ2678" s="60"/>
      <c r="ACR2678" s="60"/>
      <c r="ACS2678" s="60"/>
      <c r="ACT2678" s="60"/>
      <c r="ACU2678" s="60"/>
      <c r="ACV2678" s="60"/>
      <c r="ACW2678" s="60"/>
      <c r="ACX2678" s="60"/>
      <c r="ACY2678" s="60">
        <v>1.00546393458286</v>
      </c>
      <c r="ACZ2678" s="60"/>
      <c r="ADA2678" s="60"/>
      <c r="ADB2678" s="60"/>
      <c r="ADC2678" s="60"/>
      <c r="ADD2678" s="60"/>
      <c r="ADE2678" s="60"/>
    </row>
    <row r="2679" spans="760:785" x14ac:dyDescent="0.25">
      <c r="ACF2679" s="60"/>
      <c r="ACG2679" s="60"/>
      <c r="ACH2679" s="60"/>
      <c r="ACI2679" s="60"/>
      <c r="ACJ2679" s="60"/>
      <c r="ACK2679" s="60"/>
      <c r="ACL2679" s="60"/>
      <c r="ACM2679" s="60"/>
      <c r="ACN2679" s="60"/>
      <c r="ACO2679" s="60"/>
      <c r="ACP2679" s="60"/>
      <c r="ACQ2679" s="60"/>
      <c r="ACR2679" s="60"/>
      <c r="ACS2679" s="60"/>
      <c r="ACT2679" s="60"/>
      <c r="ACU2679" s="60"/>
      <c r="ACV2679" s="60"/>
      <c r="ACW2679" s="60"/>
      <c r="ACX2679" s="60"/>
      <c r="ACY2679" s="60">
        <v>1.0054455180387301</v>
      </c>
      <c r="ACZ2679" s="60"/>
      <c r="ADA2679" s="60"/>
      <c r="ADB2679" s="60"/>
      <c r="ADC2679" s="60"/>
      <c r="ADD2679" s="60"/>
      <c r="ADE2679" s="60"/>
    </row>
    <row r="2680" spans="760:785" x14ac:dyDescent="0.25">
      <c r="ACF2680" s="60"/>
      <c r="ACG2680" s="60"/>
      <c r="ACH2680" s="60"/>
      <c r="ACI2680" s="60"/>
      <c r="ACJ2680" s="60"/>
      <c r="ACK2680" s="60"/>
      <c r="ACL2680" s="60"/>
      <c r="ACM2680" s="60"/>
      <c r="ACN2680" s="60"/>
      <c r="ACO2680" s="60"/>
      <c r="ACP2680" s="60"/>
      <c r="ACQ2680" s="60"/>
      <c r="ACR2680" s="60"/>
      <c r="ACS2680" s="60"/>
      <c r="ACT2680" s="60"/>
      <c r="ACU2680" s="60"/>
      <c r="ACV2680" s="60"/>
      <c r="ACW2680" s="60"/>
      <c r="ACX2680" s="60"/>
      <c r="ACY2680" s="60">
        <v>1.0054326155379301</v>
      </c>
      <c r="ACZ2680" s="60"/>
      <c r="ADA2680" s="60"/>
      <c r="ADB2680" s="60"/>
      <c r="ADC2680" s="60"/>
      <c r="ADD2680" s="60"/>
      <c r="ADE2680" s="60"/>
    </row>
    <row r="2681" spans="760:785" x14ac:dyDescent="0.25">
      <c r="ACF2681" s="60"/>
      <c r="ACG2681" s="60"/>
      <c r="ACH2681" s="60"/>
      <c r="ACI2681" s="60"/>
      <c r="ACJ2681" s="60"/>
      <c r="ACK2681" s="60"/>
      <c r="ACL2681" s="60"/>
      <c r="ACM2681" s="60"/>
      <c r="ACN2681" s="60"/>
      <c r="ACO2681" s="60"/>
      <c r="ACP2681" s="60"/>
      <c r="ACQ2681" s="60"/>
      <c r="ACR2681" s="60"/>
      <c r="ACS2681" s="60"/>
      <c r="ACT2681" s="60"/>
      <c r="ACU2681" s="60"/>
      <c r="ACV2681" s="60"/>
      <c r="ACW2681" s="60"/>
      <c r="ACX2681" s="60"/>
      <c r="ACY2681" s="60">
        <v>1.0054323617058201</v>
      </c>
      <c r="ACZ2681" s="60"/>
      <c r="ADA2681" s="60"/>
      <c r="ADB2681" s="60"/>
      <c r="ADC2681" s="60"/>
      <c r="ADD2681" s="60"/>
      <c r="ADE2681" s="60"/>
    </row>
    <row r="2682" spans="760:785" x14ac:dyDescent="0.25">
      <c r="ACF2682" s="60"/>
      <c r="ACG2682" s="60"/>
      <c r="ACH2682" s="60"/>
      <c r="ACI2682" s="60"/>
      <c r="ACJ2682" s="60"/>
      <c r="ACK2682" s="60"/>
      <c r="ACL2682" s="60"/>
      <c r="ACM2682" s="60"/>
      <c r="ACN2682" s="60"/>
      <c r="ACO2682" s="60"/>
      <c r="ACP2682" s="60"/>
      <c r="ACQ2682" s="60"/>
      <c r="ACR2682" s="60"/>
      <c r="ACS2682" s="60"/>
      <c r="ACT2682" s="60"/>
      <c r="ACU2682" s="60"/>
      <c r="ACV2682" s="60"/>
      <c r="ACW2682" s="60"/>
      <c r="ACX2682" s="60"/>
      <c r="ACY2682" s="60">
        <v>1.0054180995145801</v>
      </c>
      <c r="ACZ2682" s="60"/>
      <c r="ADA2682" s="60"/>
      <c r="ADB2682" s="60"/>
      <c r="ADC2682" s="60"/>
      <c r="ADD2682" s="60"/>
      <c r="ADE2682" s="60"/>
    </row>
    <row r="2683" spans="760:785" x14ac:dyDescent="0.25">
      <c r="ACF2683" s="60"/>
      <c r="ACG2683" s="60"/>
      <c r="ACH2683" s="60"/>
      <c r="ACI2683" s="60"/>
      <c r="ACJ2683" s="60"/>
      <c r="ACK2683" s="60"/>
      <c r="ACL2683" s="60"/>
      <c r="ACM2683" s="60"/>
      <c r="ACN2683" s="60"/>
      <c r="ACO2683" s="60"/>
      <c r="ACP2683" s="60"/>
      <c r="ACQ2683" s="60"/>
      <c r="ACR2683" s="60"/>
      <c r="ACS2683" s="60"/>
      <c r="ACT2683" s="60"/>
      <c r="ACU2683" s="60"/>
      <c r="ACV2683" s="60"/>
      <c r="ACW2683" s="60"/>
      <c r="ACX2683" s="60"/>
      <c r="ACY2683" s="60">
        <v>1.0054089904876999</v>
      </c>
      <c r="ACZ2683" s="60"/>
      <c r="ADA2683" s="60"/>
      <c r="ADB2683" s="60"/>
      <c r="ADC2683" s="60"/>
      <c r="ADD2683" s="60"/>
      <c r="ADE2683" s="60"/>
    </row>
    <row r="2684" spans="760:785" x14ac:dyDescent="0.25">
      <c r="ACF2684" s="60"/>
      <c r="ACG2684" s="60"/>
      <c r="ACH2684" s="60"/>
      <c r="ACI2684" s="60"/>
      <c r="ACJ2684" s="60"/>
      <c r="ACK2684" s="60"/>
      <c r="ACL2684" s="60"/>
      <c r="ACM2684" s="60"/>
      <c r="ACN2684" s="60"/>
      <c r="ACO2684" s="60"/>
      <c r="ACP2684" s="60"/>
      <c r="ACQ2684" s="60"/>
      <c r="ACR2684" s="60"/>
      <c r="ACS2684" s="60"/>
      <c r="ACT2684" s="60"/>
      <c r="ACU2684" s="60"/>
      <c r="ACV2684" s="60"/>
      <c r="ACW2684" s="60"/>
      <c r="ACX2684" s="60"/>
      <c r="ACY2684" s="60">
        <v>1.0054039137853801</v>
      </c>
      <c r="ACZ2684" s="60"/>
      <c r="ADA2684" s="60"/>
      <c r="ADB2684" s="60"/>
      <c r="ADC2684" s="60"/>
      <c r="ADD2684" s="60"/>
      <c r="ADE2684" s="60"/>
    </row>
    <row r="2685" spans="760:785" x14ac:dyDescent="0.25">
      <c r="ACF2685" s="60"/>
      <c r="ACG2685" s="60"/>
      <c r="ACH2685" s="60"/>
      <c r="ACI2685" s="60"/>
      <c r="ACJ2685" s="60"/>
      <c r="ACK2685" s="60"/>
      <c r="ACL2685" s="60"/>
      <c r="ACM2685" s="60"/>
      <c r="ACN2685" s="60"/>
      <c r="ACO2685" s="60"/>
      <c r="ACP2685" s="60"/>
      <c r="ACQ2685" s="60"/>
      <c r="ACR2685" s="60"/>
      <c r="ACS2685" s="60"/>
      <c r="ACT2685" s="60"/>
      <c r="ACU2685" s="60"/>
      <c r="ACV2685" s="60"/>
      <c r="ACW2685" s="60"/>
      <c r="ACX2685" s="60"/>
      <c r="ACY2685" s="60">
        <v>1.00539737859127</v>
      </c>
      <c r="ACZ2685" s="60"/>
      <c r="ADA2685" s="60"/>
      <c r="ADB2685" s="60"/>
      <c r="ADC2685" s="60"/>
      <c r="ADD2685" s="60"/>
      <c r="ADE2685" s="60"/>
    </row>
    <row r="2686" spans="760:785" x14ac:dyDescent="0.25">
      <c r="ACF2686" s="60"/>
      <c r="ACG2686" s="60"/>
      <c r="ACH2686" s="60"/>
      <c r="ACI2686" s="60"/>
      <c r="ACJ2686" s="60"/>
      <c r="ACK2686" s="60"/>
      <c r="ACL2686" s="60"/>
      <c r="ACM2686" s="60"/>
      <c r="ACN2686" s="60"/>
      <c r="ACO2686" s="60"/>
      <c r="ACP2686" s="60"/>
      <c r="ACQ2686" s="60"/>
      <c r="ACR2686" s="60"/>
      <c r="ACS2686" s="60"/>
      <c r="ACT2686" s="60"/>
      <c r="ACU2686" s="60"/>
      <c r="ACV2686" s="60"/>
      <c r="ACW2686" s="60"/>
      <c r="ACX2686" s="60"/>
      <c r="ACY2686" s="60">
        <v>1.0053773574601701</v>
      </c>
      <c r="ACZ2686" s="60"/>
      <c r="ADA2686" s="60"/>
      <c r="ADB2686" s="60"/>
      <c r="ADC2686" s="60"/>
      <c r="ADD2686" s="60"/>
      <c r="ADE2686" s="60"/>
    </row>
    <row r="2687" spans="760:785" x14ac:dyDescent="0.25">
      <c r="ACF2687" s="60"/>
      <c r="ACG2687" s="60"/>
      <c r="ACH2687" s="60"/>
      <c r="ACI2687" s="60"/>
      <c r="ACJ2687" s="60"/>
      <c r="ACK2687" s="60"/>
      <c r="ACL2687" s="60"/>
      <c r="ACM2687" s="60"/>
      <c r="ACN2687" s="60"/>
      <c r="ACO2687" s="60"/>
      <c r="ACP2687" s="60"/>
      <c r="ACQ2687" s="60"/>
      <c r="ACR2687" s="60"/>
      <c r="ACS2687" s="60"/>
      <c r="ACT2687" s="60"/>
      <c r="ACU2687" s="60"/>
      <c r="ACV2687" s="60"/>
      <c r="ACW2687" s="60"/>
      <c r="ACX2687" s="60"/>
      <c r="ACY2687" s="60">
        <v>1.0053760057863901</v>
      </c>
      <c r="ACZ2687" s="60"/>
      <c r="ADA2687" s="60"/>
      <c r="ADB2687" s="60"/>
      <c r="ADC2687" s="60"/>
      <c r="ADD2687" s="60"/>
      <c r="ADE2687" s="60"/>
    </row>
    <row r="2688" spans="760:785" x14ac:dyDescent="0.25">
      <c r="ACF2688" s="60"/>
      <c r="ACG2688" s="60"/>
      <c r="ACH2688" s="60"/>
      <c r="ACI2688" s="60"/>
      <c r="ACJ2688" s="60"/>
      <c r="ACK2688" s="60"/>
      <c r="ACL2688" s="60"/>
      <c r="ACM2688" s="60"/>
      <c r="ACN2688" s="60"/>
      <c r="ACO2688" s="60"/>
      <c r="ACP2688" s="60"/>
      <c r="ACQ2688" s="60"/>
      <c r="ACR2688" s="60"/>
      <c r="ACS2688" s="60"/>
      <c r="ACT2688" s="60"/>
      <c r="ACU2688" s="60"/>
      <c r="ACV2688" s="60"/>
      <c r="ACW2688" s="60"/>
      <c r="ACX2688" s="60"/>
      <c r="ACY2688" s="60">
        <v>1.0053730450595399</v>
      </c>
      <c r="ACZ2688" s="60"/>
      <c r="ADA2688" s="60"/>
      <c r="ADB2688" s="60"/>
      <c r="ADC2688" s="60"/>
      <c r="ADD2688" s="60"/>
      <c r="ADE2688" s="60"/>
    </row>
    <row r="2689" spans="760:785" x14ac:dyDescent="0.25">
      <c r="ACF2689" s="60"/>
      <c r="ACG2689" s="60"/>
      <c r="ACH2689" s="60"/>
      <c r="ACI2689" s="60"/>
      <c r="ACJ2689" s="60"/>
      <c r="ACK2689" s="60"/>
      <c r="ACL2689" s="60"/>
      <c r="ACM2689" s="60"/>
      <c r="ACN2689" s="60"/>
      <c r="ACO2689" s="60"/>
      <c r="ACP2689" s="60"/>
      <c r="ACQ2689" s="60"/>
      <c r="ACR2689" s="60"/>
      <c r="ACS2689" s="60"/>
      <c r="ACT2689" s="60"/>
      <c r="ACU2689" s="60"/>
      <c r="ACV2689" s="60"/>
      <c r="ACW2689" s="60"/>
      <c r="ACX2689" s="60"/>
      <c r="ACY2689" s="60">
        <v>1.00537141136393</v>
      </c>
      <c r="ACZ2689" s="60"/>
      <c r="ADA2689" s="60"/>
      <c r="ADB2689" s="60"/>
      <c r="ADC2689" s="60"/>
      <c r="ADD2689" s="60"/>
      <c r="ADE2689" s="60"/>
    </row>
    <row r="2690" spans="760:785" x14ac:dyDescent="0.25">
      <c r="ACF2690" s="60"/>
      <c r="ACG2690" s="60"/>
      <c r="ACH2690" s="60"/>
      <c r="ACI2690" s="60"/>
      <c r="ACJ2690" s="60"/>
      <c r="ACK2690" s="60"/>
      <c r="ACL2690" s="60"/>
      <c r="ACM2690" s="60"/>
      <c r="ACN2690" s="60"/>
      <c r="ACO2690" s="60"/>
      <c r="ACP2690" s="60"/>
      <c r="ACQ2690" s="60"/>
      <c r="ACR2690" s="60"/>
      <c r="ACS2690" s="60"/>
      <c r="ACT2690" s="60"/>
      <c r="ACU2690" s="60"/>
      <c r="ACV2690" s="60"/>
      <c r="ACW2690" s="60"/>
      <c r="ACX2690" s="60"/>
      <c r="ACY2690" s="60">
        <v>1.00536805554697</v>
      </c>
      <c r="ACZ2690" s="60"/>
      <c r="ADA2690" s="60"/>
      <c r="ADB2690" s="60"/>
      <c r="ADC2690" s="60"/>
      <c r="ADD2690" s="60"/>
      <c r="ADE2690" s="60"/>
    </row>
    <row r="2691" spans="760:785" x14ac:dyDescent="0.25">
      <c r="ACF2691" s="60"/>
      <c r="ACG2691" s="60"/>
      <c r="ACH2691" s="60"/>
      <c r="ACI2691" s="60"/>
      <c r="ACJ2691" s="60"/>
      <c r="ACK2691" s="60"/>
      <c r="ACL2691" s="60"/>
      <c r="ACM2691" s="60"/>
      <c r="ACN2691" s="60"/>
      <c r="ACO2691" s="60"/>
      <c r="ACP2691" s="60"/>
      <c r="ACQ2691" s="60"/>
      <c r="ACR2691" s="60"/>
      <c r="ACS2691" s="60"/>
      <c r="ACT2691" s="60"/>
      <c r="ACU2691" s="60"/>
      <c r="ACV2691" s="60"/>
      <c r="ACW2691" s="60"/>
      <c r="ACX2691" s="60"/>
      <c r="ACY2691" s="60">
        <v>1.00536081930091</v>
      </c>
      <c r="ACZ2691" s="60"/>
      <c r="ADA2691" s="60"/>
      <c r="ADB2691" s="60"/>
      <c r="ADC2691" s="60"/>
      <c r="ADD2691" s="60"/>
      <c r="ADE2691" s="60"/>
    </row>
    <row r="2692" spans="760:785" x14ac:dyDescent="0.25">
      <c r="ACF2692" s="60"/>
      <c r="ACG2692" s="60"/>
      <c r="ACH2692" s="60"/>
      <c r="ACI2692" s="60"/>
      <c r="ACJ2692" s="60"/>
      <c r="ACK2692" s="60"/>
      <c r="ACL2692" s="60"/>
      <c r="ACM2692" s="60"/>
      <c r="ACN2692" s="60"/>
      <c r="ACO2692" s="60"/>
      <c r="ACP2692" s="60"/>
      <c r="ACQ2692" s="60"/>
      <c r="ACR2692" s="60"/>
      <c r="ACS2692" s="60"/>
      <c r="ACT2692" s="60"/>
      <c r="ACU2692" s="60"/>
      <c r="ACV2692" s="60"/>
      <c r="ACW2692" s="60"/>
      <c r="ACX2692" s="60"/>
      <c r="ACY2692" s="60">
        <v>1.0053604699979899</v>
      </c>
      <c r="ACZ2692" s="60"/>
      <c r="ADA2692" s="60"/>
      <c r="ADB2692" s="60"/>
      <c r="ADC2692" s="60"/>
      <c r="ADD2692" s="60"/>
      <c r="ADE2692" s="60"/>
    </row>
    <row r="2693" spans="760:785" x14ac:dyDescent="0.25">
      <c r="ACF2693" s="60"/>
      <c r="ACG2693" s="60"/>
      <c r="ACH2693" s="60"/>
      <c r="ACI2693" s="60"/>
      <c r="ACJ2693" s="60"/>
      <c r="ACK2693" s="60"/>
      <c r="ACL2693" s="60"/>
      <c r="ACM2693" s="60"/>
      <c r="ACN2693" s="60"/>
      <c r="ACO2693" s="60"/>
      <c r="ACP2693" s="60"/>
      <c r="ACQ2693" s="60"/>
      <c r="ACR2693" s="60"/>
      <c r="ACS2693" s="60"/>
      <c r="ACT2693" s="60"/>
      <c r="ACU2693" s="60"/>
      <c r="ACV2693" s="60"/>
      <c r="ACW2693" s="60"/>
      <c r="ACX2693" s="60"/>
      <c r="ACY2693" s="60">
        <v>1.0053598840603899</v>
      </c>
      <c r="ACZ2693" s="60"/>
      <c r="ADA2693" s="60"/>
      <c r="ADB2693" s="60"/>
      <c r="ADC2693" s="60"/>
      <c r="ADD2693" s="60"/>
      <c r="ADE2693" s="60"/>
    </row>
    <row r="2694" spans="760:785" x14ac:dyDescent="0.25">
      <c r="ACF2694" s="60"/>
      <c r="ACG2694" s="60"/>
      <c r="ACH2694" s="60"/>
      <c r="ACI2694" s="60"/>
      <c r="ACJ2694" s="60"/>
      <c r="ACK2694" s="60"/>
      <c r="ACL2694" s="60"/>
      <c r="ACM2694" s="60"/>
      <c r="ACN2694" s="60"/>
      <c r="ACO2694" s="60"/>
      <c r="ACP2694" s="60"/>
      <c r="ACQ2694" s="60"/>
      <c r="ACR2694" s="60"/>
      <c r="ACS2694" s="60"/>
      <c r="ACT2694" s="60"/>
      <c r="ACU2694" s="60"/>
      <c r="ACV2694" s="60"/>
      <c r="ACW2694" s="60"/>
      <c r="ACX2694" s="60"/>
      <c r="ACY2694" s="60">
        <v>1.0053554138359999</v>
      </c>
      <c r="ACZ2694" s="60"/>
      <c r="ADA2694" s="60"/>
      <c r="ADB2694" s="60"/>
      <c r="ADC2694" s="60"/>
      <c r="ADD2694" s="60"/>
      <c r="ADE2694" s="60"/>
    </row>
    <row r="2695" spans="760:785" x14ac:dyDescent="0.25">
      <c r="ACF2695" s="60"/>
      <c r="ACG2695" s="60"/>
      <c r="ACH2695" s="60"/>
      <c r="ACI2695" s="60"/>
      <c r="ACJ2695" s="60"/>
      <c r="ACK2695" s="60"/>
      <c r="ACL2695" s="60"/>
      <c r="ACM2695" s="60"/>
      <c r="ACN2695" s="60"/>
      <c r="ACO2695" s="60"/>
      <c r="ACP2695" s="60"/>
      <c r="ACQ2695" s="60"/>
      <c r="ACR2695" s="60"/>
      <c r="ACS2695" s="60"/>
      <c r="ACT2695" s="60"/>
      <c r="ACU2695" s="60"/>
      <c r="ACV2695" s="60"/>
      <c r="ACW2695" s="60"/>
      <c r="ACX2695" s="60"/>
      <c r="ACY2695" s="60">
        <v>1.0053439508014399</v>
      </c>
      <c r="ACZ2695" s="60"/>
      <c r="ADA2695" s="60"/>
      <c r="ADB2695" s="60"/>
      <c r="ADC2695" s="60"/>
      <c r="ADD2695" s="60"/>
      <c r="ADE2695" s="60"/>
    </row>
    <row r="2696" spans="760:785" x14ac:dyDescent="0.25">
      <c r="ACF2696" s="60"/>
      <c r="ACG2696" s="60"/>
      <c r="ACH2696" s="60"/>
      <c r="ACI2696" s="60"/>
      <c r="ACJ2696" s="60"/>
      <c r="ACK2696" s="60"/>
      <c r="ACL2696" s="60"/>
      <c r="ACM2696" s="60"/>
      <c r="ACN2696" s="60"/>
      <c r="ACO2696" s="60"/>
      <c r="ACP2696" s="60"/>
      <c r="ACQ2696" s="60"/>
      <c r="ACR2696" s="60"/>
      <c r="ACS2696" s="60"/>
      <c r="ACT2696" s="60"/>
      <c r="ACU2696" s="60"/>
      <c r="ACV2696" s="60"/>
      <c r="ACW2696" s="60"/>
      <c r="ACX2696" s="60"/>
      <c r="ACY2696" s="60">
        <v>1.0053409339636701</v>
      </c>
      <c r="ACZ2696" s="60"/>
      <c r="ADA2696" s="60"/>
      <c r="ADB2696" s="60"/>
      <c r="ADC2696" s="60"/>
      <c r="ADD2696" s="60"/>
      <c r="ADE2696" s="60"/>
    </row>
    <row r="2697" spans="760:785" x14ac:dyDescent="0.25">
      <c r="ACF2697" s="60"/>
      <c r="ACG2697" s="60"/>
      <c r="ACH2697" s="60"/>
      <c r="ACI2697" s="60"/>
      <c r="ACJ2697" s="60"/>
      <c r="ACK2697" s="60"/>
      <c r="ACL2697" s="60"/>
      <c r="ACM2697" s="60"/>
      <c r="ACN2697" s="60"/>
      <c r="ACO2697" s="60"/>
      <c r="ACP2697" s="60"/>
      <c r="ACQ2697" s="60"/>
      <c r="ACR2697" s="60"/>
      <c r="ACS2697" s="60"/>
      <c r="ACT2697" s="60"/>
      <c r="ACU2697" s="60"/>
      <c r="ACV2697" s="60"/>
      <c r="ACW2697" s="60"/>
      <c r="ACX2697" s="60"/>
      <c r="ACY2697" s="60">
        <v>1.0053389263094099</v>
      </c>
      <c r="ACZ2697" s="60"/>
      <c r="ADA2697" s="60"/>
      <c r="ADB2697" s="60"/>
      <c r="ADC2697" s="60"/>
      <c r="ADD2697" s="60"/>
      <c r="ADE2697" s="60"/>
    </row>
    <row r="2698" spans="760:785" x14ac:dyDescent="0.25">
      <c r="ACF2698" s="60"/>
      <c r="ACG2698" s="60"/>
      <c r="ACH2698" s="60"/>
      <c r="ACI2698" s="60"/>
      <c r="ACJ2698" s="60"/>
      <c r="ACK2698" s="60"/>
      <c r="ACL2698" s="60"/>
      <c r="ACM2698" s="60"/>
      <c r="ACN2698" s="60"/>
      <c r="ACO2698" s="60"/>
      <c r="ACP2698" s="60"/>
      <c r="ACQ2698" s="60"/>
      <c r="ACR2698" s="60"/>
      <c r="ACS2698" s="60"/>
      <c r="ACT2698" s="60"/>
      <c r="ACU2698" s="60"/>
      <c r="ACV2698" s="60"/>
      <c r="ACW2698" s="60"/>
      <c r="ACX2698" s="60"/>
      <c r="ACY2698" s="60">
        <v>1.00533724785723</v>
      </c>
      <c r="ACZ2698" s="60"/>
      <c r="ADA2698" s="60"/>
      <c r="ADB2698" s="60"/>
      <c r="ADC2698" s="60"/>
      <c r="ADD2698" s="60"/>
      <c r="ADE2698" s="60"/>
    </row>
    <row r="2699" spans="760:785" x14ac:dyDescent="0.25">
      <c r="ACF2699" s="60"/>
      <c r="ACG2699" s="60"/>
      <c r="ACH2699" s="60"/>
      <c r="ACI2699" s="60"/>
      <c r="ACJ2699" s="60"/>
      <c r="ACK2699" s="60"/>
      <c r="ACL2699" s="60"/>
      <c r="ACM2699" s="60"/>
      <c r="ACN2699" s="60"/>
      <c r="ACO2699" s="60"/>
      <c r="ACP2699" s="60"/>
      <c r="ACQ2699" s="60"/>
      <c r="ACR2699" s="60"/>
      <c r="ACS2699" s="60"/>
      <c r="ACT2699" s="60"/>
      <c r="ACU2699" s="60"/>
      <c r="ACV2699" s="60"/>
      <c r="ACW2699" s="60"/>
      <c r="ACX2699" s="60"/>
      <c r="ACY2699" s="60">
        <v>1.0053335362507301</v>
      </c>
      <c r="ACZ2699" s="60"/>
      <c r="ADA2699" s="60"/>
      <c r="ADB2699" s="60"/>
      <c r="ADC2699" s="60"/>
      <c r="ADD2699" s="60"/>
      <c r="ADE2699" s="60"/>
    </row>
    <row r="2700" spans="760:785" x14ac:dyDescent="0.25">
      <c r="ACF2700" s="60"/>
      <c r="ACG2700" s="60"/>
      <c r="ACH2700" s="60"/>
      <c r="ACI2700" s="60"/>
      <c r="ACJ2700" s="60"/>
      <c r="ACK2700" s="60"/>
      <c r="ACL2700" s="60"/>
      <c r="ACM2700" s="60"/>
      <c r="ACN2700" s="60"/>
      <c r="ACO2700" s="60"/>
      <c r="ACP2700" s="60"/>
      <c r="ACQ2700" s="60"/>
      <c r="ACR2700" s="60"/>
      <c r="ACS2700" s="60"/>
      <c r="ACT2700" s="60"/>
      <c r="ACU2700" s="60"/>
      <c r="ACV2700" s="60"/>
      <c r="ACW2700" s="60"/>
      <c r="ACX2700" s="60"/>
      <c r="ACY2700" s="60">
        <v>1.0053318556155499</v>
      </c>
      <c r="ACZ2700" s="60"/>
      <c r="ADA2700" s="60"/>
      <c r="ADB2700" s="60"/>
      <c r="ADC2700" s="60"/>
      <c r="ADD2700" s="60"/>
      <c r="ADE2700" s="60"/>
    </row>
    <row r="2701" spans="760:785" x14ac:dyDescent="0.25">
      <c r="ACF2701" s="60"/>
      <c r="ACG2701" s="60"/>
      <c r="ACH2701" s="60"/>
      <c r="ACI2701" s="60"/>
      <c r="ACJ2701" s="60"/>
      <c r="ACK2701" s="60"/>
      <c r="ACL2701" s="60"/>
      <c r="ACM2701" s="60"/>
      <c r="ACN2701" s="60"/>
      <c r="ACO2701" s="60"/>
      <c r="ACP2701" s="60"/>
      <c r="ACQ2701" s="60"/>
      <c r="ACR2701" s="60"/>
      <c r="ACS2701" s="60"/>
      <c r="ACT2701" s="60"/>
      <c r="ACU2701" s="60"/>
      <c r="ACV2701" s="60"/>
      <c r="ACW2701" s="60"/>
      <c r="ACX2701" s="60"/>
      <c r="ACY2701" s="60">
        <v>1.0053296556874101</v>
      </c>
      <c r="ACZ2701" s="60"/>
      <c r="ADA2701" s="60"/>
      <c r="ADB2701" s="60"/>
      <c r="ADC2701" s="60"/>
      <c r="ADD2701" s="60"/>
      <c r="ADE2701" s="60"/>
    </row>
    <row r="2702" spans="760:785" x14ac:dyDescent="0.25">
      <c r="ACF2702" s="60"/>
      <c r="ACG2702" s="60"/>
      <c r="ACH2702" s="60"/>
      <c r="ACI2702" s="60"/>
      <c r="ACJ2702" s="60"/>
      <c r="ACK2702" s="60"/>
      <c r="ACL2702" s="60"/>
      <c r="ACM2702" s="60"/>
      <c r="ACN2702" s="60"/>
      <c r="ACO2702" s="60"/>
      <c r="ACP2702" s="60"/>
      <c r="ACQ2702" s="60"/>
      <c r="ACR2702" s="60"/>
      <c r="ACS2702" s="60"/>
      <c r="ACT2702" s="60"/>
      <c r="ACU2702" s="60"/>
      <c r="ACV2702" s="60"/>
      <c r="ACW2702" s="60"/>
      <c r="ACX2702" s="60"/>
      <c r="ACY2702" s="60">
        <v>1.0053274845164799</v>
      </c>
      <c r="ACZ2702" s="60"/>
      <c r="ADA2702" s="60"/>
      <c r="ADB2702" s="60"/>
      <c r="ADC2702" s="60"/>
      <c r="ADD2702" s="60"/>
      <c r="ADE2702" s="60"/>
    </row>
    <row r="2703" spans="760:785" x14ac:dyDescent="0.25">
      <c r="ACF2703" s="60"/>
      <c r="ACG2703" s="60"/>
      <c r="ACH2703" s="60"/>
      <c r="ACI2703" s="60"/>
      <c r="ACJ2703" s="60"/>
      <c r="ACK2703" s="60"/>
      <c r="ACL2703" s="60"/>
      <c r="ACM2703" s="60"/>
      <c r="ACN2703" s="60"/>
      <c r="ACO2703" s="60"/>
      <c r="ACP2703" s="60"/>
      <c r="ACQ2703" s="60"/>
      <c r="ACR2703" s="60"/>
      <c r="ACS2703" s="60"/>
      <c r="ACT2703" s="60"/>
      <c r="ACU2703" s="60"/>
      <c r="ACV2703" s="60"/>
      <c r="ACW2703" s="60"/>
      <c r="ACX2703" s="60"/>
      <c r="ACY2703" s="60">
        <v>1.0053207761485701</v>
      </c>
      <c r="ACZ2703" s="60"/>
      <c r="ADA2703" s="60"/>
      <c r="ADB2703" s="60"/>
      <c r="ADC2703" s="60"/>
      <c r="ADD2703" s="60"/>
      <c r="ADE2703" s="60"/>
    </row>
    <row r="2704" spans="760:785" x14ac:dyDescent="0.25">
      <c r="ACF2704" s="60"/>
      <c r="ACG2704" s="60"/>
      <c r="ACH2704" s="60"/>
      <c r="ACI2704" s="60"/>
      <c r="ACJ2704" s="60"/>
      <c r="ACK2704" s="60"/>
      <c r="ACL2704" s="60"/>
      <c r="ACM2704" s="60"/>
      <c r="ACN2704" s="60"/>
      <c r="ACO2704" s="60"/>
      <c r="ACP2704" s="60"/>
      <c r="ACQ2704" s="60"/>
      <c r="ACR2704" s="60"/>
      <c r="ACS2704" s="60"/>
      <c r="ACT2704" s="60"/>
      <c r="ACU2704" s="60"/>
      <c r="ACV2704" s="60"/>
      <c r="ACW2704" s="60"/>
      <c r="ACX2704" s="60"/>
      <c r="ACY2704" s="60">
        <v>1.0053204445650401</v>
      </c>
      <c r="ACZ2704" s="60"/>
      <c r="ADA2704" s="60"/>
      <c r="ADB2704" s="60"/>
      <c r="ADC2704" s="60"/>
      <c r="ADD2704" s="60"/>
      <c r="ADE2704" s="60"/>
    </row>
    <row r="2705" spans="760:785" x14ac:dyDescent="0.25">
      <c r="ACF2705" s="60"/>
      <c r="ACG2705" s="60"/>
      <c r="ACH2705" s="60"/>
      <c r="ACI2705" s="60"/>
      <c r="ACJ2705" s="60"/>
      <c r="ACK2705" s="60"/>
      <c r="ACL2705" s="60"/>
      <c r="ACM2705" s="60"/>
      <c r="ACN2705" s="60"/>
      <c r="ACO2705" s="60"/>
      <c r="ACP2705" s="60"/>
      <c r="ACQ2705" s="60"/>
      <c r="ACR2705" s="60"/>
      <c r="ACS2705" s="60"/>
      <c r="ACT2705" s="60"/>
      <c r="ACU2705" s="60"/>
      <c r="ACV2705" s="60"/>
      <c r="ACW2705" s="60"/>
      <c r="ACX2705" s="60"/>
      <c r="ACY2705" s="60">
        <v>1.00531347115806</v>
      </c>
      <c r="ACZ2705" s="60"/>
      <c r="ADA2705" s="60"/>
      <c r="ADB2705" s="60"/>
      <c r="ADC2705" s="60"/>
      <c r="ADD2705" s="60"/>
      <c r="ADE2705" s="60"/>
    </row>
    <row r="2706" spans="760:785" x14ac:dyDescent="0.25">
      <c r="ACF2706" s="60"/>
      <c r="ACG2706" s="60"/>
      <c r="ACH2706" s="60"/>
      <c r="ACI2706" s="60"/>
      <c r="ACJ2706" s="60"/>
      <c r="ACK2706" s="60"/>
      <c r="ACL2706" s="60"/>
      <c r="ACM2706" s="60"/>
      <c r="ACN2706" s="60"/>
      <c r="ACO2706" s="60"/>
      <c r="ACP2706" s="60"/>
      <c r="ACQ2706" s="60"/>
      <c r="ACR2706" s="60"/>
      <c r="ACS2706" s="60"/>
      <c r="ACT2706" s="60"/>
      <c r="ACU2706" s="60"/>
      <c r="ACV2706" s="60"/>
      <c r="ACW2706" s="60"/>
      <c r="ACX2706" s="60"/>
      <c r="ACY2706" s="60">
        <v>1.0053098136337699</v>
      </c>
      <c r="ACZ2706" s="60"/>
      <c r="ADA2706" s="60"/>
      <c r="ADB2706" s="60"/>
      <c r="ADC2706" s="60"/>
      <c r="ADD2706" s="60"/>
      <c r="ADE2706" s="60"/>
    </row>
    <row r="2707" spans="760:785" x14ac:dyDescent="0.25">
      <c r="ACF2707" s="60"/>
      <c r="ACG2707" s="60"/>
      <c r="ACH2707" s="60"/>
      <c r="ACI2707" s="60"/>
      <c r="ACJ2707" s="60"/>
      <c r="ACK2707" s="60"/>
      <c r="ACL2707" s="60"/>
      <c r="ACM2707" s="60"/>
      <c r="ACN2707" s="60"/>
      <c r="ACO2707" s="60"/>
      <c r="ACP2707" s="60"/>
      <c r="ACQ2707" s="60"/>
      <c r="ACR2707" s="60"/>
      <c r="ACS2707" s="60"/>
      <c r="ACT2707" s="60"/>
      <c r="ACU2707" s="60"/>
      <c r="ACV2707" s="60"/>
      <c r="ACW2707" s="60"/>
      <c r="ACX2707" s="60"/>
      <c r="ACY2707" s="60">
        <v>1.0053066127118999</v>
      </c>
      <c r="ACZ2707" s="60"/>
      <c r="ADA2707" s="60"/>
      <c r="ADB2707" s="60"/>
      <c r="ADC2707" s="60"/>
      <c r="ADD2707" s="60"/>
      <c r="ADE2707" s="60"/>
    </row>
    <row r="2708" spans="760:785" x14ac:dyDescent="0.25">
      <c r="ACF2708" s="60"/>
      <c r="ACG2708" s="60"/>
      <c r="ACH2708" s="60"/>
      <c r="ACI2708" s="60"/>
      <c r="ACJ2708" s="60"/>
      <c r="ACK2708" s="60"/>
      <c r="ACL2708" s="60"/>
      <c r="ACM2708" s="60"/>
      <c r="ACN2708" s="60"/>
      <c r="ACO2708" s="60"/>
      <c r="ACP2708" s="60"/>
      <c r="ACQ2708" s="60"/>
      <c r="ACR2708" s="60"/>
      <c r="ACS2708" s="60"/>
      <c r="ACT2708" s="60"/>
      <c r="ACU2708" s="60"/>
      <c r="ACV2708" s="60"/>
      <c r="ACW2708" s="60"/>
      <c r="ACX2708" s="60"/>
      <c r="ACY2708" s="60">
        <v>1.0052993027057</v>
      </c>
      <c r="ACZ2708" s="60"/>
      <c r="ADA2708" s="60"/>
      <c r="ADB2708" s="60"/>
      <c r="ADC2708" s="60"/>
      <c r="ADD2708" s="60"/>
      <c r="ADE2708" s="60"/>
    </row>
    <row r="2709" spans="760:785" x14ac:dyDescent="0.25">
      <c r="ACF2709" s="60"/>
      <c r="ACG2709" s="60"/>
      <c r="ACH2709" s="60"/>
      <c r="ACI2709" s="60"/>
      <c r="ACJ2709" s="60"/>
      <c r="ACK2709" s="60"/>
      <c r="ACL2709" s="60"/>
      <c r="ACM2709" s="60"/>
      <c r="ACN2709" s="60"/>
      <c r="ACO2709" s="60"/>
      <c r="ACP2709" s="60"/>
      <c r="ACQ2709" s="60"/>
      <c r="ACR2709" s="60"/>
      <c r="ACS2709" s="60"/>
      <c r="ACT2709" s="60"/>
      <c r="ACU2709" s="60"/>
      <c r="ACV2709" s="60"/>
      <c r="ACW2709" s="60"/>
      <c r="ACX2709" s="60"/>
      <c r="ACY2709" s="60">
        <v>1.0052984336578401</v>
      </c>
      <c r="ACZ2709" s="60"/>
      <c r="ADA2709" s="60"/>
      <c r="ADB2709" s="60"/>
      <c r="ADC2709" s="60"/>
      <c r="ADD2709" s="60"/>
      <c r="ADE2709" s="60"/>
    </row>
    <row r="2710" spans="760:785" x14ac:dyDescent="0.25">
      <c r="ACF2710" s="60"/>
      <c r="ACG2710" s="60"/>
      <c r="ACH2710" s="60"/>
      <c r="ACI2710" s="60"/>
      <c r="ACJ2710" s="60"/>
      <c r="ACK2710" s="60"/>
      <c r="ACL2710" s="60"/>
      <c r="ACM2710" s="60"/>
      <c r="ACN2710" s="60"/>
      <c r="ACO2710" s="60"/>
      <c r="ACP2710" s="60"/>
      <c r="ACQ2710" s="60"/>
      <c r="ACR2710" s="60"/>
      <c r="ACS2710" s="60"/>
      <c r="ACT2710" s="60"/>
      <c r="ACU2710" s="60"/>
      <c r="ACV2710" s="60"/>
      <c r="ACW2710" s="60"/>
      <c r="ACX2710" s="60"/>
      <c r="ACY2710" s="60">
        <v>1.0052932314490499</v>
      </c>
      <c r="ACZ2710" s="60"/>
      <c r="ADA2710" s="60"/>
      <c r="ADB2710" s="60"/>
      <c r="ADC2710" s="60"/>
      <c r="ADD2710" s="60"/>
      <c r="ADE2710" s="60"/>
    </row>
    <row r="2711" spans="760:785" x14ac:dyDescent="0.25">
      <c r="ACF2711" s="60"/>
      <c r="ACG2711" s="60"/>
      <c r="ACH2711" s="60"/>
      <c r="ACI2711" s="60"/>
      <c r="ACJ2711" s="60"/>
      <c r="ACK2711" s="60"/>
      <c r="ACL2711" s="60"/>
      <c r="ACM2711" s="60"/>
      <c r="ACN2711" s="60"/>
      <c r="ACO2711" s="60"/>
      <c r="ACP2711" s="60"/>
      <c r="ACQ2711" s="60"/>
      <c r="ACR2711" s="60"/>
      <c r="ACS2711" s="60"/>
      <c r="ACT2711" s="60"/>
      <c r="ACU2711" s="60"/>
      <c r="ACV2711" s="60"/>
      <c r="ACW2711" s="60"/>
      <c r="ACX2711" s="60"/>
      <c r="ACY2711" s="60">
        <v>1.0052926649462299</v>
      </c>
      <c r="ACZ2711" s="60"/>
      <c r="ADA2711" s="60"/>
      <c r="ADB2711" s="60"/>
      <c r="ADC2711" s="60"/>
      <c r="ADD2711" s="60"/>
      <c r="ADE2711" s="60"/>
    </row>
    <row r="2712" spans="760:785" x14ac:dyDescent="0.25">
      <c r="ACF2712" s="60"/>
      <c r="ACG2712" s="60"/>
      <c r="ACH2712" s="60"/>
      <c r="ACI2712" s="60"/>
      <c r="ACJ2712" s="60"/>
      <c r="ACK2712" s="60"/>
      <c r="ACL2712" s="60"/>
      <c r="ACM2712" s="60"/>
      <c r="ACN2712" s="60"/>
      <c r="ACO2712" s="60"/>
      <c r="ACP2712" s="60"/>
      <c r="ACQ2712" s="60"/>
      <c r="ACR2712" s="60"/>
      <c r="ACS2712" s="60"/>
      <c r="ACT2712" s="60"/>
      <c r="ACU2712" s="60"/>
      <c r="ACV2712" s="60"/>
      <c r="ACW2712" s="60"/>
      <c r="ACX2712" s="60"/>
      <c r="ACY2712" s="60">
        <v>1.00528471084952</v>
      </c>
      <c r="ACZ2712" s="60"/>
      <c r="ADA2712" s="60"/>
      <c r="ADB2712" s="60"/>
      <c r="ADC2712" s="60"/>
      <c r="ADD2712" s="60"/>
      <c r="ADE2712" s="60"/>
    </row>
    <row r="2713" spans="760:785" x14ac:dyDescent="0.25">
      <c r="ACF2713" s="60"/>
      <c r="ACG2713" s="60"/>
      <c r="ACH2713" s="60"/>
      <c r="ACI2713" s="60"/>
      <c r="ACJ2713" s="60"/>
      <c r="ACK2713" s="60"/>
      <c r="ACL2713" s="60"/>
      <c r="ACM2713" s="60"/>
      <c r="ACN2713" s="60"/>
      <c r="ACO2713" s="60"/>
      <c r="ACP2713" s="60"/>
      <c r="ACQ2713" s="60"/>
      <c r="ACR2713" s="60"/>
      <c r="ACS2713" s="60"/>
      <c r="ACT2713" s="60"/>
      <c r="ACU2713" s="60"/>
      <c r="ACV2713" s="60"/>
      <c r="ACW2713" s="60"/>
      <c r="ACX2713" s="60"/>
      <c r="ACY2713" s="60">
        <v>1.00528132115369</v>
      </c>
      <c r="ACZ2713" s="60"/>
      <c r="ADA2713" s="60"/>
      <c r="ADB2713" s="60"/>
      <c r="ADC2713" s="60"/>
      <c r="ADD2713" s="60"/>
      <c r="ADE2713" s="60"/>
    </row>
    <row r="2714" spans="760:785" x14ac:dyDescent="0.25">
      <c r="ACF2714" s="60"/>
      <c r="ACG2714" s="60"/>
      <c r="ACH2714" s="60"/>
      <c r="ACI2714" s="60"/>
      <c r="ACJ2714" s="60"/>
      <c r="ACK2714" s="60"/>
      <c r="ACL2714" s="60"/>
      <c r="ACM2714" s="60"/>
      <c r="ACN2714" s="60"/>
      <c r="ACO2714" s="60"/>
      <c r="ACP2714" s="60"/>
      <c r="ACQ2714" s="60"/>
      <c r="ACR2714" s="60"/>
      <c r="ACS2714" s="60"/>
      <c r="ACT2714" s="60"/>
      <c r="ACU2714" s="60"/>
      <c r="ACV2714" s="60"/>
      <c r="ACW2714" s="60"/>
      <c r="ACX2714" s="60"/>
      <c r="ACY2714" s="60">
        <v>1.0052710751679601</v>
      </c>
      <c r="ACZ2714" s="60"/>
      <c r="ADA2714" s="60"/>
      <c r="ADB2714" s="60"/>
      <c r="ADC2714" s="60"/>
      <c r="ADD2714" s="60"/>
      <c r="ADE2714" s="60"/>
    </row>
    <row r="2715" spans="760:785" x14ac:dyDescent="0.25">
      <c r="ACF2715" s="60"/>
      <c r="ACG2715" s="60"/>
      <c r="ACH2715" s="60"/>
      <c r="ACI2715" s="60"/>
      <c r="ACJ2715" s="60"/>
      <c r="ACK2715" s="60"/>
      <c r="ACL2715" s="60"/>
      <c r="ACM2715" s="60"/>
      <c r="ACN2715" s="60"/>
      <c r="ACO2715" s="60"/>
      <c r="ACP2715" s="60"/>
      <c r="ACQ2715" s="60"/>
      <c r="ACR2715" s="60"/>
      <c r="ACS2715" s="60"/>
      <c r="ACT2715" s="60"/>
      <c r="ACU2715" s="60"/>
      <c r="ACV2715" s="60"/>
      <c r="ACW2715" s="60"/>
      <c r="ACX2715" s="60"/>
      <c r="ACY2715" s="60">
        <v>1.0052677314084599</v>
      </c>
      <c r="ACZ2715" s="60"/>
      <c r="ADA2715" s="60"/>
      <c r="ADB2715" s="60"/>
      <c r="ADC2715" s="60"/>
      <c r="ADD2715" s="60"/>
      <c r="ADE2715" s="60"/>
    </row>
    <row r="2716" spans="760:785" x14ac:dyDescent="0.25">
      <c r="ACF2716" s="60"/>
      <c r="ACG2716" s="60"/>
      <c r="ACH2716" s="60"/>
      <c r="ACI2716" s="60"/>
      <c r="ACJ2716" s="60"/>
      <c r="ACK2716" s="60"/>
      <c r="ACL2716" s="60"/>
      <c r="ACM2716" s="60"/>
      <c r="ACN2716" s="60"/>
      <c r="ACO2716" s="60"/>
      <c r="ACP2716" s="60"/>
      <c r="ACQ2716" s="60"/>
      <c r="ACR2716" s="60"/>
      <c r="ACS2716" s="60"/>
      <c r="ACT2716" s="60"/>
      <c r="ACU2716" s="60"/>
      <c r="ACV2716" s="60"/>
      <c r="ACW2716" s="60"/>
      <c r="ACX2716" s="60"/>
      <c r="ACY2716" s="60">
        <v>1.0052642350815899</v>
      </c>
      <c r="ACZ2716" s="60"/>
      <c r="ADA2716" s="60"/>
      <c r="ADB2716" s="60"/>
      <c r="ADC2716" s="60"/>
      <c r="ADD2716" s="60"/>
      <c r="ADE2716" s="60"/>
    </row>
    <row r="2717" spans="760:785" x14ac:dyDescent="0.25">
      <c r="ACF2717" s="60"/>
      <c r="ACG2717" s="60"/>
      <c r="ACH2717" s="60"/>
      <c r="ACI2717" s="60"/>
      <c r="ACJ2717" s="60"/>
      <c r="ACK2717" s="60"/>
      <c r="ACL2717" s="60"/>
      <c r="ACM2717" s="60"/>
      <c r="ACN2717" s="60"/>
      <c r="ACO2717" s="60"/>
      <c r="ACP2717" s="60"/>
      <c r="ACQ2717" s="60"/>
      <c r="ACR2717" s="60"/>
      <c r="ACS2717" s="60"/>
      <c r="ACT2717" s="60"/>
      <c r="ACU2717" s="60"/>
      <c r="ACV2717" s="60"/>
      <c r="ACW2717" s="60"/>
      <c r="ACX2717" s="60"/>
      <c r="ACY2717" s="60">
        <v>1.0052589759236501</v>
      </c>
      <c r="ACZ2717" s="60"/>
      <c r="ADA2717" s="60"/>
      <c r="ADB2717" s="60"/>
      <c r="ADC2717" s="60"/>
      <c r="ADD2717" s="60"/>
      <c r="ADE2717" s="60"/>
    </row>
    <row r="2718" spans="760:785" x14ac:dyDescent="0.25">
      <c r="ACF2718" s="60"/>
      <c r="ACG2718" s="60"/>
      <c r="ACH2718" s="60"/>
      <c r="ACI2718" s="60"/>
      <c r="ACJ2718" s="60"/>
      <c r="ACK2718" s="60"/>
      <c r="ACL2718" s="60"/>
      <c r="ACM2718" s="60"/>
      <c r="ACN2718" s="60"/>
      <c r="ACO2718" s="60"/>
      <c r="ACP2718" s="60"/>
      <c r="ACQ2718" s="60"/>
      <c r="ACR2718" s="60"/>
      <c r="ACS2718" s="60"/>
      <c r="ACT2718" s="60"/>
      <c r="ACU2718" s="60"/>
      <c r="ACV2718" s="60"/>
      <c r="ACW2718" s="60"/>
      <c r="ACX2718" s="60"/>
      <c r="ACY2718" s="60">
        <v>1.0052430296466099</v>
      </c>
      <c r="ACZ2718" s="60"/>
      <c r="ADA2718" s="60"/>
      <c r="ADB2718" s="60"/>
      <c r="ADC2718" s="60"/>
      <c r="ADD2718" s="60"/>
      <c r="ADE2718" s="60"/>
    </row>
    <row r="2719" spans="760:785" x14ac:dyDescent="0.25">
      <c r="ACF2719" s="60"/>
      <c r="ACG2719" s="60"/>
      <c r="ACH2719" s="60"/>
      <c r="ACI2719" s="60"/>
      <c r="ACJ2719" s="60"/>
      <c r="ACK2719" s="60"/>
      <c r="ACL2719" s="60"/>
      <c r="ACM2719" s="60"/>
      <c r="ACN2719" s="60"/>
      <c r="ACO2719" s="60"/>
      <c r="ACP2719" s="60"/>
      <c r="ACQ2719" s="60"/>
      <c r="ACR2719" s="60"/>
      <c r="ACS2719" s="60"/>
      <c r="ACT2719" s="60"/>
      <c r="ACU2719" s="60"/>
      <c r="ACV2719" s="60"/>
      <c r="ACW2719" s="60"/>
      <c r="ACX2719" s="60"/>
      <c r="ACY2719" s="60">
        <v>1.0052234314616</v>
      </c>
      <c r="ACZ2719" s="60"/>
      <c r="ADA2719" s="60"/>
      <c r="ADB2719" s="60"/>
      <c r="ADC2719" s="60"/>
      <c r="ADD2719" s="60"/>
      <c r="ADE2719" s="60"/>
    </row>
    <row r="2720" spans="760:785" x14ac:dyDescent="0.25">
      <c r="ACF2720" s="60"/>
      <c r="ACG2720" s="60"/>
      <c r="ACH2720" s="60"/>
      <c r="ACI2720" s="60"/>
      <c r="ACJ2720" s="60"/>
      <c r="ACK2720" s="60"/>
      <c r="ACL2720" s="60"/>
      <c r="ACM2720" s="60"/>
      <c r="ACN2720" s="60"/>
      <c r="ACO2720" s="60"/>
      <c r="ACP2720" s="60"/>
      <c r="ACQ2720" s="60"/>
      <c r="ACR2720" s="60"/>
      <c r="ACS2720" s="60"/>
      <c r="ACT2720" s="60"/>
      <c r="ACU2720" s="60"/>
      <c r="ACV2720" s="60"/>
      <c r="ACW2720" s="60"/>
      <c r="ACX2720" s="60"/>
      <c r="ACY2720" s="60">
        <v>1.0052146760831999</v>
      </c>
      <c r="ACZ2720" s="60"/>
      <c r="ADA2720" s="60"/>
      <c r="ADB2720" s="60"/>
      <c r="ADC2720" s="60"/>
      <c r="ADD2720" s="60"/>
      <c r="ADE2720" s="60"/>
    </row>
    <row r="2721" spans="760:785" x14ac:dyDescent="0.25">
      <c r="ACF2721" s="60"/>
      <c r="ACG2721" s="60"/>
      <c r="ACH2721" s="60"/>
      <c r="ACI2721" s="60"/>
      <c r="ACJ2721" s="60"/>
      <c r="ACK2721" s="60"/>
      <c r="ACL2721" s="60"/>
      <c r="ACM2721" s="60"/>
      <c r="ACN2721" s="60"/>
      <c r="ACO2721" s="60"/>
      <c r="ACP2721" s="60"/>
      <c r="ACQ2721" s="60"/>
      <c r="ACR2721" s="60"/>
      <c r="ACS2721" s="60"/>
      <c r="ACT2721" s="60"/>
      <c r="ACU2721" s="60"/>
      <c r="ACV2721" s="60"/>
      <c r="ACW2721" s="60"/>
      <c r="ACX2721" s="60"/>
      <c r="ACY2721" s="60">
        <v>1.00521433630354</v>
      </c>
      <c r="ACZ2721" s="60"/>
      <c r="ADA2721" s="60"/>
      <c r="ADB2721" s="60"/>
      <c r="ADC2721" s="60"/>
      <c r="ADD2721" s="60"/>
      <c r="ADE2721" s="60"/>
    </row>
    <row r="2722" spans="760:785" x14ac:dyDescent="0.25">
      <c r="ACF2722" s="60"/>
      <c r="ACG2722" s="60"/>
      <c r="ACH2722" s="60"/>
      <c r="ACI2722" s="60"/>
      <c r="ACJ2722" s="60"/>
      <c r="ACK2722" s="60"/>
      <c r="ACL2722" s="60"/>
      <c r="ACM2722" s="60"/>
      <c r="ACN2722" s="60"/>
      <c r="ACO2722" s="60"/>
      <c r="ACP2722" s="60"/>
      <c r="ACQ2722" s="60"/>
      <c r="ACR2722" s="60"/>
      <c r="ACS2722" s="60"/>
      <c r="ACT2722" s="60"/>
      <c r="ACU2722" s="60"/>
      <c r="ACV2722" s="60"/>
      <c r="ACW2722" s="60"/>
      <c r="ACX2722" s="60"/>
      <c r="ACY2722" s="60">
        <v>1.0052119019300501</v>
      </c>
      <c r="ACZ2722" s="60"/>
      <c r="ADA2722" s="60"/>
      <c r="ADB2722" s="60"/>
      <c r="ADC2722" s="60"/>
      <c r="ADD2722" s="60"/>
      <c r="ADE2722" s="60"/>
    </row>
    <row r="2723" spans="760:785" x14ac:dyDescent="0.25">
      <c r="ACF2723" s="60"/>
      <c r="ACG2723" s="60"/>
      <c r="ACH2723" s="60"/>
      <c r="ACI2723" s="60"/>
      <c r="ACJ2723" s="60"/>
      <c r="ACK2723" s="60"/>
      <c r="ACL2723" s="60"/>
      <c r="ACM2723" s="60"/>
      <c r="ACN2723" s="60"/>
      <c r="ACO2723" s="60"/>
      <c r="ACP2723" s="60"/>
      <c r="ACQ2723" s="60"/>
      <c r="ACR2723" s="60"/>
      <c r="ACS2723" s="60"/>
      <c r="ACT2723" s="60"/>
      <c r="ACU2723" s="60"/>
      <c r="ACV2723" s="60"/>
      <c r="ACW2723" s="60"/>
      <c r="ACX2723" s="60"/>
      <c r="ACY2723" s="60">
        <v>1.0052089427667199</v>
      </c>
      <c r="ACZ2723" s="60"/>
      <c r="ADA2723" s="60"/>
      <c r="ADB2723" s="60"/>
      <c r="ADC2723" s="60"/>
      <c r="ADD2723" s="60"/>
      <c r="ADE2723" s="60"/>
    </row>
    <row r="2724" spans="760:785" x14ac:dyDescent="0.25">
      <c r="ACF2724" s="60"/>
      <c r="ACG2724" s="60"/>
      <c r="ACH2724" s="60"/>
      <c r="ACI2724" s="60"/>
      <c r="ACJ2724" s="60"/>
      <c r="ACK2724" s="60"/>
      <c r="ACL2724" s="60"/>
      <c r="ACM2724" s="60"/>
      <c r="ACN2724" s="60"/>
      <c r="ACO2724" s="60"/>
      <c r="ACP2724" s="60"/>
      <c r="ACQ2724" s="60"/>
      <c r="ACR2724" s="60"/>
      <c r="ACS2724" s="60"/>
      <c r="ACT2724" s="60"/>
      <c r="ACU2724" s="60"/>
      <c r="ACV2724" s="60"/>
      <c r="ACW2724" s="60"/>
      <c r="ACX2724" s="60"/>
      <c r="ACY2724" s="60">
        <v>1.005203724866</v>
      </c>
      <c r="ACZ2724" s="60"/>
      <c r="ADA2724" s="60"/>
      <c r="ADB2724" s="60"/>
      <c r="ADC2724" s="60"/>
      <c r="ADD2724" s="60"/>
      <c r="ADE2724" s="60"/>
    </row>
    <row r="2725" spans="760:785" x14ac:dyDescent="0.25">
      <c r="ACF2725" s="60"/>
      <c r="ACG2725" s="60"/>
      <c r="ACH2725" s="60"/>
      <c r="ACI2725" s="60"/>
      <c r="ACJ2725" s="60"/>
      <c r="ACK2725" s="60"/>
      <c r="ACL2725" s="60"/>
      <c r="ACM2725" s="60"/>
      <c r="ACN2725" s="60"/>
      <c r="ACO2725" s="60"/>
      <c r="ACP2725" s="60"/>
      <c r="ACQ2725" s="60"/>
      <c r="ACR2725" s="60"/>
      <c r="ACS2725" s="60"/>
      <c r="ACT2725" s="60"/>
      <c r="ACU2725" s="60"/>
      <c r="ACV2725" s="60"/>
      <c r="ACW2725" s="60"/>
      <c r="ACX2725" s="60"/>
      <c r="ACY2725" s="60">
        <v>1.0052021800444999</v>
      </c>
      <c r="ACZ2725" s="60"/>
      <c r="ADA2725" s="60"/>
      <c r="ADB2725" s="60"/>
      <c r="ADC2725" s="60"/>
      <c r="ADD2725" s="60"/>
      <c r="ADE2725" s="60"/>
    </row>
    <row r="2726" spans="760:785" x14ac:dyDescent="0.25">
      <c r="ACF2726" s="60"/>
      <c r="ACG2726" s="60"/>
      <c r="ACH2726" s="60"/>
      <c r="ACI2726" s="60"/>
      <c r="ACJ2726" s="60"/>
      <c r="ACK2726" s="60"/>
      <c r="ACL2726" s="60"/>
      <c r="ACM2726" s="60"/>
      <c r="ACN2726" s="60"/>
      <c r="ACO2726" s="60"/>
      <c r="ACP2726" s="60"/>
      <c r="ACQ2726" s="60"/>
      <c r="ACR2726" s="60"/>
      <c r="ACS2726" s="60"/>
      <c r="ACT2726" s="60"/>
      <c r="ACU2726" s="60"/>
      <c r="ACV2726" s="60"/>
      <c r="ACW2726" s="60"/>
      <c r="ACX2726" s="60"/>
      <c r="ACY2726" s="60">
        <v>1.00519922055172</v>
      </c>
      <c r="ACZ2726" s="60"/>
      <c r="ADA2726" s="60"/>
      <c r="ADB2726" s="60"/>
      <c r="ADC2726" s="60"/>
      <c r="ADD2726" s="60"/>
      <c r="ADE2726" s="60"/>
    </row>
    <row r="2727" spans="760:785" x14ac:dyDescent="0.25">
      <c r="ACF2727" s="60"/>
      <c r="ACG2727" s="60"/>
      <c r="ACH2727" s="60"/>
      <c r="ACI2727" s="60"/>
      <c r="ACJ2727" s="60"/>
      <c r="ACK2727" s="60"/>
      <c r="ACL2727" s="60"/>
      <c r="ACM2727" s="60"/>
      <c r="ACN2727" s="60"/>
      <c r="ACO2727" s="60"/>
      <c r="ACP2727" s="60"/>
      <c r="ACQ2727" s="60"/>
      <c r="ACR2727" s="60"/>
      <c r="ACS2727" s="60"/>
      <c r="ACT2727" s="60"/>
      <c r="ACU2727" s="60"/>
      <c r="ACV2727" s="60"/>
      <c r="ACW2727" s="60"/>
      <c r="ACX2727" s="60"/>
      <c r="ACY2727" s="60">
        <v>1.0051970789814599</v>
      </c>
      <c r="ACZ2727" s="60"/>
      <c r="ADA2727" s="60"/>
      <c r="ADB2727" s="60"/>
      <c r="ADC2727" s="60"/>
      <c r="ADD2727" s="60"/>
      <c r="ADE2727" s="60"/>
    </row>
    <row r="2728" spans="760:785" x14ac:dyDescent="0.25">
      <c r="ACF2728" s="60"/>
      <c r="ACG2728" s="60"/>
      <c r="ACH2728" s="60"/>
      <c r="ACI2728" s="60"/>
      <c r="ACJ2728" s="60"/>
      <c r="ACK2728" s="60"/>
      <c r="ACL2728" s="60"/>
      <c r="ACM2728" s="60"/>
      <c r="ACN2728" s="60"/>
      <c r="ACO2728" s="60"/>
      <c r="ACP2728" s="60"/>
      <c r="ACQ2728" s="60"/>
      <c r="ACR2728" s="60"/>
      <c r="ACS2728" s="60"/>
      <c r="ACT2728" s="60"/>
      <c r="ACU2728" s="60"/>
      <c r="ACV2728" s="60"/>
      <c r="ACW2728" s="60"/>
      <c r="ACX2728" s="60"/>
      <c r="ACY2728" s="60">
        <v>1.0051930987031701</v>
      </c>
      <c r="ACZ2728" s="60"/>
      <c r="ADA2728" s="60"/>
      <c r="ADB2728" s="60"/>
      <c r="ADC2728" s="60"/>
      <c r="ADD2728" s="60"/>
      <c r="ADE2728" s="60"/>
    </row>
    <row r="2729" spans="760:785" x14ac:dyDescent="0.25">
      <c r="ACF2729" s="60"/>
      <c r="ACG2729" s="60"/>
      <c r="ACH2729" s="60"/>
      <c r="ACI2729" s="60"/>
      <c r="ACJ2729" s="60"/>
      <c r="ACK2729" s="60"/>
      <c r="ACL2729" s="60"/>
      <c r="ACM2729" s="60"/>
      <c r="ACN2729" s="60"/>
      <c r="ACO2729" s="60"/>
      <c r="ACP2729" s="60"/>
      <c r="ACQ2729" s="60"/>
      <c r="ACR2729" s="60"/>
      <c r="ACS2729" s="60"/>
      <c r="ACT2729" s="60"/>
      <c r="ACU2729" s="60"/>
      <c r="ACV2729" s="60"/>
      <c r="ACW2729" s="60"/>
      <c r="ACX2729" s="60"/>
      <c r="ACY2729" s="60">
        <v>1.00518501218151</v>
      </c>
      <c r="ACZ2729" s="60"/>
      <c r="ADA2729" s="60"/>
      <c r="ADB2729" s="60"/>
      <c r="ADC2729" s="60"/>
      <c r="ADD2729" s="60"/>
      <c r="ADE2729" s="60"/>
    </row>
    <row r="2730" spans="760:785" x14ac:dyDescent="0.25">
      <c r="ACF2730" s="60"/>
      <c r="ACG2730" s="60"/>
      <c r="ACH2730" s="60"/>
      <c r="ACI2730" s="60"/>
      <c r="ACJ2730" s="60"/>
      <c r="ACK2730" s="60"/>
      <c r="ACL2730" s="60"/>
      <c r="ACM2730" s="60"/>
      <c r="ACN2730" s="60"/>
      <c r="ACO2730" s="60"/>
      <c r="ACP2730" s="60"/>
      <c r="ACQ2730" s="60"/>
      <c r="ACR2730" s="60"/>
      <c r="ACS2730" s="60"/>
      <c r="ACT2730" s="60"/>
      <c r="ACU2730" s="60"/>
      <c r="ACV2730" s="60"/>
      <c r="ACW2730" s="60"/>
      <c r="ACX2730" s="60"/>
      <c r="ACY2730" s="60">
        <v>1.0051788379000699</v>
      </c>
      <c r="ACZ2730" s="60"/>
      <c r="ADA2730" s="60"/>
      <c r="ADB2730" s="60"/>
      <c r="ADC2730" s="60"/>
      <c r="ADD2730" s="60"/>
      <c r="ADE2730" s="60"/>
    </row>
    <row r="2731" spans="760:785" x14ac:dyDescent="0.25">
      <c r="ACF2731" s="60"/>
      <c r="ACG2731" s="60"/>
      <c r="ACH2731" s="60"/>
      <c r="ACI2731" s="60"/>
      <c r="ACJ2731" s="60"/>
      <c r="ACK2731" s="60"/>
      <c r="ACL2731" s="60"/>
      <c r="ACM2731" s="60"/>
      <c r="ACN2731" s="60"/>
      <c r="ACO2731" s="60"/>
      <c r="ACP2731" s="60"/>
      <c r="ACQ2731" s="60"/>
      <c r="ACR2731" s="60"/>
      <c r="ACS2731" s="60"/>
      <c r="ACT2731" s="60"/>
      <c r="ACU2731" s="60"/>
      <c r="ACV2731" s="60"/>
      <c r="ACW2731" s="60"/>
      <c r="ACX2731" s="60"/>
      <c r="ACY2731" s="60">
        <v>1.00517631598246</v>
      </c>
      <c r="ACZ2731" s="60"/>
      <c r="ADA2731" s="60"/>
      <c r="ADB2731" s="60"/>
      <c r="ADC2731" s="60"/>
      <c r="ADD2731" s="60"/>
      <c r="ADE2731" s="60"/>
    </row>
    <row r="2732" spans="760:785" x14ac:dyDescent="0.25">
      <c r="ACF2732" s="60"/>
      <c r="ACG2732" s="60"/>
      <c r="ACH2732" s="60"/>
      <c r="ACI2732" s="60"/>
      <c r="ACJ2732" s="60"/>
      <c r="ACK2732" s="60"/>
      <c r="ACL2732" s="60"/>
      <c r="ACM2732" s="60"/>
      <c r="ACN2732" s="60"/>
      <c r="ACO2732" s="60"/>
      <c r="ACP2732" s="60"/>
      <c r="ACQ2732" s="60"/>
      <c r="ACR2732" s="60"/>
      <c r="ACS2732" s="60"/>
      <c r="ACT2732" s="60"/>
      <c r="ACU2732" s="60"/>
      <c r="ACV2732" s="60"/>
      <c r="ACW2732" s="60"/>
      <c r="ACX2732" s="60"/>
      <c r="ACY2732" s="60">
        <v>1.00516129212518</v>
      </c>
      <c r="ACZ2732" s="60"/>
      <c r="ADA2732" s="60"/>
      <c r="ADB2732" s="60"/>
      <c r="ADC2732" s="60"/>
      <c r="ADD2732" s="60"/>
      <c r="ADE2732" s="60"/>
    </row>
    <row r="2733" spans="760:785" x14ac:dyDescent="0.25">
      <c r="ACF2733" s="60"/>
      <c r="ACG2733" s="60"/>
      <c r="ACH2733" s="60"/>
      <c r="ACI2733" s="60"/>
      <c r="ACJ2733" s="60"/>
      <c r="ACK2733" s="60"/>
      <c r="ACL2733" s="60"/>
      <c r="ACM2733" s="60"/>
      <c r="ACN2733" s="60"/>
      <c r="ACO2733" s="60"/>
      <c r="ACP2733" s="60"/>
      <c r="ACQ2733" s="60"/>
      <c r="ACR2733" s="60"/>
      <c r="ACS2733" s="60"/>
      <c r="ACT2733" s="60"/>
      <c r="ACU2733" s="60"/>
      <c r="ACV2733" s="60"/>
      <c r="ACW2733" s="60"/>
      <c r="ACX2733" s="60"/>
      <c r="ACY2733" s="60">
        <v>1.00515542097827</v>
      </c>
      <c r="ACZ2733" s="60"/>
      <c r="ADA2733" s="60"/>
      <c r="ADB2733" s="60"/>
      <c r="ADC2733" s="60"/>
      <c r="ADD2733" s="60"/>
      <c r="ADE2733" s="60"/>
    </row>
    <row r="2734" spans="760:785" x14ac:dyDescent="0.25">
      <c r="ACF2734" s="60"/>
      <c r="ACG2734" s="60"/>
      <c r="ACH2734" s="60"/>
      <c r="ACI2734" s="60"/>
      <c r="ACJ2734" s="60"/>
      <c r="ACK2734" s="60"/>
      <c r="ACL2734" s="60"/>
      <c r="ACM2734" s="60"/>
      <c r="ACN2734" s="60"/>
      <c r="ACO2734" s="60"/>
      <c r="ACP2734" s="60"/>
      <c r="ACQ2734" s="60"/>
      <c r="ACR2734" s="60"/>
      <c r="ACS2734" s="60"/>
      <c r="ACT2734" s="60"/>
      <c r="ACU2734" s="60"/>
      <c r="ACV2734" s="60"/>
      <c r="ACW2734" s="60"/>
      <c r="ACX2734" s="60"/>
      <c r="ACY2734" s="60">
        <v>1.00515309884681</v>
      </c>
      <c r="ACZ2734" s="60"/>
      <c r="ADA2734" s="60"/>
      <c r="ADB2734" s="60"/>
      <c r="ADC2734" s="60"/>
      <c r="ADD2734" s="60"/>
      <c r="ADE2734" s="60"/>
    </row>
    <row r="2735" spans="760:785" x14ac:dyDescent="0.25">
      <c r="ACF2735" s="60"/>
      <c r="ACG2735" s="60"/>
      <c r="ACH2735" s="60"/>
      <c r="ACI2735" s="60"/>
      <c r="ACJ2735" s="60"/>
      <c r="ACK2735" s="60"/>
      <c r="ACL2735" s="60"/>
      <c r="ACM2735" s="60"/>
      <c r="ACN2735" s="60"/>
      <c r="ACO2735" s="60"/>
      <c r="ACP2735" s="60"/>
      <c r="ACQ2735" s="60"/>
      <c r="ACR2735" s="60"/>
      <c r="ACS2735" s="60"/>
      <c r="ACT2735" s="60"/>
      <c r="ACU2735" s="60"/>
      <c r="ACV2735" s="60"/>
      <c r="ACW2735" s="60"/>
      <c r="ACX2735" s="60"/>
      <c r="ACY2735" s="60">
        <v>1.0051490394268301</v>
      </c>
      <c r="ACZ2735" s="60"/>
      <c r="ADA2735" s="60"/>
      <c r="ADB2735" s="60"/>
      <c r="ADC2735" s="60"/>
      <c r="ADD2735" s="60"/>
      <c r="ADE2735" s="60"/>
    </row>
    <row r="2736" spans="760:785" x14ac:dyDescent="0.25">
      <c r="ACF2736" s="60"/>
      <c r="ACG2736" s="60"/>
      <c r="ACH2736" s="60"/>
      <c r="ACI2736" s="60"/>
      <c r="ACJ2736" s="60"/>
      <c r="ACK2736" s="60"/>
      <c r="ACL2736" s="60"/>
      <c r="ACM2736" s="60"/>
      <c r="ACN2736" s="60"/>
      <c r="ACO2736" s="60"/>
      <c r="ACP2736" s="60"/>
      <c r="ACQ2736" s="60"/>
      <c r="ACR2736" s="60"/>
      <c r="ACS2736" s="60"/>
      <c r="ACT2736" s="60"/>
      <c r="ACU2736" s="60"/>
      <c r="ACV2736" s="60"/>
      <c r="ACW2736" s="60"/>
      <c r="ACX2736" s="60"/>
      <c r="ACY2736" s="60">
        <v>1.0051400143470901</v>
      </c>
      <c r="ACZ2736" s="60"/>
      <c r="ADA2736" s="60"/>
      <c r="ADB2736" s="60"/>
      <c r="ADC2736" s="60"/>
      <c r="ADD2736" s="60"/>
      <c r="ADE2736" s="60"/>
    </row>
    <row r="2737" spans="760:785" x14ac:dyDescent="0.25">
      <c r="ACF2737" s="60"/>
      <c r="ACG2737" s="60"/>
      <c r="ACH2737" s="60"/>
      <c r="ACI2737" s="60"/>
      <c r="ACJ2737" s="60"/>
      <c r="ACK2737" s="60"/>
      <c r="ACL2737" s="60"/>
      <c r="ACM2737" s="60"/>
      <c r="ACN2737" s="60"/>
      <c r="ACO2737" s="60"/>
      <c r="ACP2737" s="60"/>
      <c r="ACQ2737" s="60"/>
      <c r="ACR2737" s="60"/>
      <c r="ACS2737" s="60"/>
      <c r="ACT2737" s="60"/>
      <c r="ACU2737" s="60"/>
      <c r="ACV2737" s="60"/>
      <c r="ACW2737" s="60"/>
      <c r="ACX2737" s="60"/>
      <c r="ACY2737" s="60">
        <v>1.0051385748202</v>
      </c>
      <c r="ACZ2737" s="60"/>
      <c r="ADA2737" s="60"/>
      <c r="ADB2737" s="60"/>
      <c r="ADC2737" s="60"/>
      <c r="ADD2737" s="60"/>
      <c r="ADE2737" s="60"/>
    </row>
    <row r="2738" spans="760:785" x14ac:dyDescent="0.25">
      <c r="ACF2738" s="60"/>
      <c r="ACG2738" s="60"/>
      <c r="ACH2738" s="60"/>
      <c r="ACI2738" s="60"/>
      <c r="ACJ2738" s="60"/>
      <c r="ACK2738" s="60"/>
      <c r="ACL2738" s="60"/>
      <c r="ACM2738" s="60"/>
      <c r="ACN2738" s="60"/>
      <c r="ACO2738" s="60"/>
      <c r="ACP2738" s="60"/>
      <c r="ACQ2738" s="60"/>
      <c r="ACR2738" s="60"/>
      <c r="ACS2738" s="60"/>
      <c r="ACT2738" s="60"/>
      <c r="ACU2738" s="60"/>
      <c r="ACV2738" s="60"/>
      <c r="ACW2738" s="60"/>
      <c r="ACX2738" s="60"/>
      <c r="ACY2738" s="60">
        <v>1.0051356989142901</v>
      </c>
      <c r="ACZ2738" s="60"/>
      <c r="ADA2738" s="60"/>
      <c r="ADB2738" s="60"/>
      <c r="ADC2738" s="60"/>
      <c r="ADD2738" s="60"/>
      <c r="ADE2738" s="60"/>
    </row>
    <row r="2739" spans="760:785" x14ac:dyDescent="0.25">
      <c r="ACF2739" s="60"/>
      <c r="ACG2739" s="60"/>
      <c r="ACH2739" s="60"/>
      <c r="ACI2739" s="60"/>
      <c r="ACJ2739" s="60"/>
      <c r="ACK2739" s="60"/>
      <c r="ACL2739" s="60"/>
      <c r="ACM2739" s="60"/>
      <c r="ACN2739" s="60"/>
      <c r="ACO2739" s="60"/>
      <c r="ACP2739" s="60"/>
      <c r="ACQ2739" s="60"/>
      <c r="ACR2739" s="60"/>
      <c r="ACS2739" s="60"/>
      <c r="ACT2739" s="60"/>
      <c r="ACU2739" s="60"/>
      <c r="ACV2739" s="60"/>
      <c r="ACW2739" s="60"/>
      <c r="ACX2739" s="60"/>
      <c r="ACY2739" s="60">
        <v>1.0051299616618901</v>
      </c>
      <c r="ACZ2739" s="60"/>
      <c r="ADA2739" s="60"/>
      <c r="ADB2739" s="60"/>
      <c r="ADC2739" s="60"/>
      <c r="ADD2739" s="60"/>
      <c r="ADE2739" s="60"/>
    </row>
    <row r="2740" spans="760:785" x14ac:dyDescent="0.25">
      <c r="ACF2740" s="60"/>
      <c r="ACG2740" s="60"/>
      <c r="ACH2740" s="60"/>
      <c r="ACI2740" s="60"/>
      <c r="ACJ2740" s="60"/>
      <c r="ACK2740" s="60"/>
      <c r="ACL2740" s="60"/>
      <c r="ACM2740" s="60"/>
      <c r="ACN2740" s="60"/>
      <c r="ACO2740" s="60"/>
      <c r="ACP2740" s="60"/>
      <c r="ACQ2740" s="60"/>
      <c r="ACR2740" s="60"/>
      <c r="ACS2740" s="60"/>
      <c r="ACT2740" s="60"/>
      <c r="ACU2740" s="60"/>
      <c r="ACV2740" s="60"/>
      <c r="ACW2740" s="60"/>
      <c r="ACX2740" s="60"/>
      <c r="ACY2740" s="60">
        <v>1.00511217878994</v>
      </c>
      <c r="ACZ2740" s="60"/>
      <c r="ADA2740" s="60"/>
      <c r="ADB2740" s="60"/>
      <c r="ADC2740" s="60"/>
      <c r="ADD2740" s="60"/>
      <c r="ADE2740" s="60"/>
    </row>
    <row r="2741" spans="760:785" x14ac:dyDescent="0.25">
      <c r="ACF2741" s="60"/>
      <c r="ACG2741" s="60"/>
      <c r="ACH2741" s="60"/>
      <c r="ACI2741" s="60"/>
      <c r="ACJ2741" s="60"/>
      <c r="ACK2741" s="60"/>
      <c r="ACL2741" s="60"/>
      <c r="ACM2741" s="60"/>
      <c r="ACN2741" s="60"/>
      <c r="ACO2741" s="60"/>
      <c r="ACP2741" s="60"/>
      <c r="ACQ2741" s="60"/>
      <c r="ACR2741" s="60"/>
      <c r="ACS2741" s="60"/>
      <c r="ACT2741" s="60"/>
      <c r="ACU2741" s="60"/>
      <c r="ACV2741" s="60"/>
      <c r="ACW2741" s="60"/>
      <c r="ACX2741" s="60"/>
      <c r="ACY2741" s="60">
        <v>1.0050941917098599</v>
      </c>
      <c r="ACZ2741" s="60"/>
      <c r="ADA2741" s="60"/>
      <c r="ADB2741" s="60"/>
      <c r="ADC2741" s="60"/>
      <c r="ADD2741" s="60"/>
      <c r="ADE2741" s="60"/>
    </row>
    <row r="2742" spans="760:785" x14ac:dyDescent="0.25">
      <c r="ACF2742" s="60"/>
      <c r="ACG2742" s="60"/>
      <c r="ACH2742" s="60"/>
      <c r="ACI2742" s="60"/>
      <c r="ACJ2742" s="60"/>
      <c r="ACK2742" s="60"/>
      <c r="ACL2742" s="60"/>
      <c r="ACM2742" s="60"/>
      <c r="ACN2742" s="60"/>
      <c r="ACO2742" s="60"/>
      <c r="ACP2742" s="60"/>
      <c r="ACQ2742" s="60"/>
      <c r="ACR2742" s="60"/>
      <c r="ACS2742" s="60"/>
      <c r="ACT2742" s="60"/>
      <c r="ACU2742" s="60"/>
      <c r="ACV2742" s="60"/>
      <c r="ACW2742" s="60"/>
      <c r="ACX2742" s="60"/>
      <c r="ACY2742" s="60">
        <v>1.00508533360032</v>
      </c>
      <c r="ACZ2742" s="60"/>
      <c r="ADA2742" s="60"/>
      <c r="ADB2742" s="60"/>
      <c r="ADC2742" s="60"/>
      <c r="ADD2742" s="60"/>
      <c r="ADE2742" s="60"/>
    </row>
    <row r="2743" spans="760:785" x14ac:dyDescent="0.25">
      <c r="ACF2743" s="60"/>
      <c r="ACG2743" s="60"/>
      <c r="ACH2743" s="60"/>
      <c r="ACI2743" s="60"/>
      <c r="ACJ2743" s="60"/>
      <c r="ACK2743" s="60"/>
      <c r="ACL2743" s="60"/>
      <c r="ACM2743" s="60"/>
      <c r="ACN2743" s="60"/>
      <c r="ACO2743" s="60"/>
      <c r="ACP2743" s="60"/>
      <c r="ACQ2743" s="60"/>
      <c r="ACR2743" s="60"/>
      <c r="ACS2743" s="60"/>
      <c r="ACT2743" s="60"/>
      <c r="ACU2743" s="60"/>
      <c r="ACV2743" s="60"/>
      <c r="ACW2743" s="60"/>
      <c r="ACX2743" s="60"/>
      <c r="ACY2743" s="60">
        <v>1.00508311896194</v>
      </c>
      <c r="ACZ2743" s="60"/>
      <c r="ADA2743" s="60"/>
      <c r="ADB2743" s="60"/>
      <c r="ADC2743" s="60"/>
      <c r="ADD2743" s="60"/>
      <c r="ADE2743" s="60"/>
    </row>
    <row r="2744" spans="760:785" x14ac:dyDescent="0.25">
      <c r="ACF2744" s="60"/>
      <c r="ACG2744" s="60"/>
      <c r="ACH2744" s="60"/>
      <c r="ACI2744" s="60"/>
      <c r="ACJ2744" s="60"/>
      <c r="ACK2744" s="60"/>
      <c r="ACL2744" s="60"/>
      <c r="ACM2744" s="60"/>
      <c r="ACN2744" s="60"/>
      <c r="ACO2744" s="60"/>
      <c r="ACP2744" s="60"/>
      <c r="ACQ2744" s="60"/>
      <c r="ACR2744" s="60"/>
      <c r="ACS2744" s="60"/>
      <c r="ACT2744" s="60"/>
      <c r="ACU2744" s="60"/>
      <c r="ACV2744" s="60"/>
      <c r="ACW2744" s="60"/>
      <c r="ACX2744" s="60"/>
      <c r="ACY2744" s="60">
        <v>1.0050789176353601</v>
      </c>
      <c r="ACZ2744" s="60"/>
      <c r="ADA2744" s="60"/>
      <c r="ADB2744" s="60"/>
      <c r="ADC2744" s="60"/>
      <c r="ADD2744" s="60"/>
      <c r="ADE2744" s="60"/>
    </row>
    <row r="2745" spans="760:785" x14ac:dyDescent="0.25">
      <c r="ACF2745" s="60"/>
      <c r="ACG2745" s="60"/>
      <c r="ACH2745" s="60"/>
      <c r="ACI2745" s="60"/>
      <c r="ACJ2745" s="60"/>
      <c r="ACK2745" s="60"/>
      <c r="ACL2745" s="60"/>
      <c r="ACM2745" s="60"/>
      <c r="ACN2745" s="60"/>
      <c r="ACO2745" s="60"/>
      <c r="ACP2745" s="60"/>
      <c r="ACQ2745" s="60"/>
      <c r="ACR2745" s="60"/>
      <c r="ACS2745" s="60"/>
      <c r="ACT2745" s="60"/>
      <c r="ACU2745" s="60"/>
      <c r="ACV2745" s="60"/>
      <c r="ACW2745" s="60"/>
      <c r="ACX2745" s="60"/>
      <c r="ACY2745" s="60">
        <v>1.00506843185369</v>
      </c>
      <c r="ACZ2745" s="60"/>
      <c r="ADA2745" s="60"/>
      <c r="ADB2745" s="60"/>
      <c r="ADC2745" s="60"/>
      <c r="ADD2745" s="60"/>
      <c r="ADE2745" s="60"/>
    </row>
    <row r="2746" spans="760:785" x14ac:dyDescent="0.25">
      <c r="ACF2746" s="60"/>
      <c r="ACG2746" s="60"/>
      <c r="ACH2746" s="60"/>
      <c r="ACI2746" s="60"/>
      <c r="ACJ2746" s="60"/>
      <c r="ACK2746" s="60"/>
      <c r="ACL2746" s="60"/>
      <c r="ACM2746" s="60"/>
      <c r="ACN2746" s="60"/>
      <c r="ACO2746" s="60"/>
      <c r="ACP2746" s="60"/>
      <c r="ACQ2746" s="60"/>
      <c r="ACR2746" s="60"/>
      <c r="ACS2746" s="60"/>
      <c r="ACT2746" s="60"/>
      <c r="ACU2746" s="60"/>
      <c r="ACV2746" s="60"/>
      <c r="ACW2746" s="60"/>
      <c r="ACX2746" s="60"/>
      <c r="ACY2746" s="60">
        <v>1.00505915928782</v>
      </c>
      <c r="ACZ2746" s="60"/>
      <c r="ADA2746" s="60"/>
      <c r="ADB2746" s="60"/>
      <c r="ADC2746" s="60"/>
      <c r="ADD2746" s="60"/>
      <c r="ADE2746" s="60"/>
    </row>
    <row r="2747" spans="760:785" x14ac:dyDescent="0.25">
      <c r="ACF2747" s="60"/>
      <c r="ACG2747" s="60"/>
      <c r="ACH2747" s="60"/>
      <c r="ACI2747" s="60"/>
      <c r="ACJ2747" s="60"/>
      <c r="ACK2747" s="60"/>
      <c r="ACL2747" s="60"/>
      <c r="ACM2747" s="60"/>
      <c r="ACN2747" s="60"/>
      <c r="ACO2747" s="60"/>
      <c r="ACP2747" s="60"/>
      <c r="ACQ2747" s="60"/>
      <c r="ACR2747" s="60"/>
      <c r="ACS2747" s="60"/>
      <c r="ACT2747" s="60"/>
      <c r="ACU2747" s="60"/>
      <c r="ACV2747" s="60"/>
      <c r="ACW2747" s="60"/>
      <c r="ACX2747" s="60"/>
      <c r="ACY2747" s="60">
        <v>1.0050588240412399</v>
      </c>
      <c r="ACZ2747" s="60"/>
      <c r="ADA2747" s="60"/>
      <c r="ADB2747" s="60"/>
      <c r="ADC2747" s="60"/>
      <c r="ADD2747" s="60"/>
      <c r="ADE2747" s="60"/>
    </row>
    <row r="2748" spans="760:785" x14ac:dyDescent="0.25">
      <c r="ACF2748" s="60"/>
      <c r="ACG2748" s="60"/>
      <c r="ACH2748" s="60"/>
      <c r="ACI2748" s="60"/>
      <c r="ACJ2748" s="60"/>
      <c r="ACK2748" s="60"/>
      <c r="ACL2748" s="60"/>
      <c r="ACM2748" s="60"/>
      <c r="ACN2748" s="60"/>
      <c r="ACO2748" s="60"/>
      <c r="ACP2748" s="60"/>
      <c r="ACQ2748" s="60"/>
      <c r="ACR2748" s="60"/>
      <c r="ACS2748" s="60"/>
      <c r="ACT2748" s="60"/>
      <c r="ACU2748" s="60"/>
      <c r="ACV2748" s="60"/>
      <c r="ACW2748" s="60"/>
      <c r="ACX2748" s="60"/>
      <c r="ACY2748" s="60">
        <v>1.0050586673140001</v>
      </c>
      <c r="ACZ2748" s="60"/>
      <c r="ADA2748" s="60"/>
      <c r="ADB2748" s="60"/>
      <c r="ADC2748" s="60"/>
      <c r="ADD2748" s="60"/>
      <c r="ADE2748" s="60"/>
    </row>
    <row r="2749" spans="760:785" x14ac:dyDescent="0.25">
      <c r="ACF2749" s="60"/>
      <c r="ACG2749" s="60"/>
      <c r="ACH2749" s="60"/>
      <c r="ACI2749" s="60"/>
      <c r="ACJ2749" s="60"/>
      <c r="ACK2749" s="60"/>
      <c r="ACL2749" s="60"/>
      <c r="ACM2749" s="60"/>
      <c r="ACN2749" s="60"/>
      <c r="ACO2749" s="60"/>
      <c r="ACP2749" s="60"/>
      <c r="ACQ2749" s="60"/>
      <c r="ACR2749" s="60"/>
      <c r="ACS2749" s="60"/>
      <c r="ACT2749" s="60"/>
      <c r="ACU2749" s="60"/>
      <c r="ACV2749" s="60"/>
      <c r="ACW2749" s="60"/>
      <c r="ACX2749" s="60"/>
      <c r="ACY2749" s="60">
        <v>1.00505747800926</v>
      </c>
      <c r="ACZ2749" s="60"/>
      <c r="ADA2749" s="60"/>
      <c r="ADB2749" s="60"/>
      <c r="ADC2749" s="60"/>
      <c r="ADD2749" s="60"/>
      <c r="ADE2749" s="60"/>
    </row>
    <row r="2750" spans="760:785" x14ac:dyDescent="0.25">
      <c r="ACF2750" s="60"/>
      <c r="ACG2750" s="60"/>
      <c r="ACH2750" s="60"/>
      <c r="ACI2750" s="60"/>
      <c r="ACJ2750" s="60"/>
      <c r="ACK2750" s="60"/>
      <c r="ACL2750" s="60"/>
      <c r="ACM2750" s="60"/>
      <c r="ACN2750" s="60"/>
      <c r="ACO2750" s="60"/>
      <c r="ACP2750" s="60"/>
      <c r="ACQ2750" s="60"/>
      <c r="ACR2750" s="60"/>
      <c r="ACS2750" s="60"/>
      <c r="ACT2750" s="60"/>
      <c r="ACU2750" s="60"/>
      <c r="ACV2750" s="60"/>
      <c r="ACW2750" s="60"/>
      <c r="ACX2750" s="60"/>
      <c r="ACY2750" s="60">
        <v>1.0050558693282301</v>
      </c>
      <c r="ACZ2750" s="60"/>
      <c r="ADA2750" s="60"/>
      <c r="ADB2750" s="60"/>
      <c r="ADC2750" s="60"/>
      <c r="ADD2750" s="60"/>
      <c r="ADE2750" s="60"/>
    </row>
    <row r="2751" spans="760:785" x14ac:dyDescent="0.25">
      <c r="ACF2751" s="60"/>
      <c r="ACG2751" s="60"/>
      <c r="ACH2751" s="60"/>
      <c r="ACI2751" s="60"/>
      <c r="ACJ2751" s="60"/>
      <c r="ACK2751" s="60"/>
      <c r="ACL2751" s="60"/>
      <c r="ACM2751" s="60"/>
      <c r="ACN2751" s="60"/>
      <c r="ACO2751" s="60"/>
      <c r="ACP2751" s="60"/>
      <c r="ACQ2751" s="60"/>
      <c r="ACR2751" s="60"/>
      <c r="ACS2751" s="60"/>
      <c r="ACT2751" s="60"/>
      <c r="ACU2751" s="60"/>
      <c r="ACV2751" s="60"/>
      <c r="ACW2751" s="60"/>
      <c r="ACX2751" s="60"/>
      <c r="ACY2751" s="60">
        <v>1.0050430622681801</v>
      </c>
      <c r="ACZ2751" s="60"/>
      <c r="ADA2751" s="60"/>
      <c r="ADB2751" s="60"/>
      <c r="ADC2751" s="60"/>
      <c r="ADD2751" s="60"/>
      <c r="ADE2751" s="60"/>
    </row>
    <row r="2752" spans="760:785" x14ac:dyDescent="0.25">
      <c r="ACF2752" s="60"/>
      <c r="ACG2752" s="60"/>
      <c r="ACH2752" s="60"/>
      <c r="ACI2752" s="60"/>
      <c r="ACJ2752" s="60"/>
      <c r="ACK2752" s="60"/>
      <c r="ACL2752" s="60"/>
      <c r="ACM2752" s="60"/>
      <c r="ACN2752" s="60"/>
      <c r="ACO2752" s="60"/>
      <c r="ACP2752" s="60"/>
      <c r="ACQ2752" s="60"/>
      <c r="ACR2752" s="60"/>
      <c r="ACS2752" s="60"/>
      <c r="ACT2752" s="60"/>
      <c r="ACU2752" s="60"/>
      <c r="ACV2752" s="60"/>
      <c r="ACW2752" s="60"/>
      <c r="ACX2752" s="60"/>
      <c r="ACY2752" s="60">
        <v>1.0050336126456201</v>
      </c>
      <c r="ACZ2752" s="60"/>
      <c r="ADA2752" s="60"/>
      <c r="ADB2752" s="60"/>
      <c r="ADC2752" s="60"/>
      <c r="ADD2752" s="60"/>
      <c r="ADE2752" s="60"/>
    </row>
    <row r="2753" spans="760:785" x14ac:dyDescent="0.25">
      <c r="ACF2753" s="60"/>
      <c r="ACG2753" s="60"/>
      <c r="ACH2753" s="60"/>
      <c r="ACI2753" s="60"/>
      <c r="ACJ2753" s="60"/>
      <c r="ACK2753" s="60"/>
      <c r="ACL2753" s="60"/>
      <c r="ACM2753" s="60"/>
      <c r="ACN2753" s="60"/>
      <c r="ACO2753" s="60"/>
      <c r="ACP2753" s="60"/>
      <c r="ACQ2753" s="60"/>
      <c r="ACR2753" s="60"/>
      <c r="ACS2753" s="60"/>
      <c r="ACT2753" s="60"/>
      <c r="ACU2753" s="60"/>
      <c r="ACV2753" s="60"/>
      <c r="ACW2753" s="60"/>
      <c r="ACX2753" s="60"/>
      <c r="ACY2753" s="60">
        <v>1.00502829901347</v>
      </c>
      <c r="ACZ2753" s="60"/>
      <c r="ADA2753" s="60"/>
      <c r="ADB2753" s="60"/>
      <c r="ADC2753" s="60"/>
      <c r="ADD2753" s="60"/>
      <c r="ADE2753" s="60"/>
    </row>
    <row r="2754" spans="760:785" x14ac:dyDescent="0.25">
      <c r="ACF2754" s="60"/>
      <c r="ACG2754" s="60"/>
      <c r="ACH2754" s="60"/>
      <c r="ACI2754" s="60"/>
      <c r="ACJ2754" s="60"/>
      <c r="ACK2754" s="60"/>
      <c r="ACL2754" s="60"/>
      <c r="ACM2754" s="60"/>
      <c r="ACN2754" s="60"/>
      <c r="ACO2754" s="60"/>
      <c r="ACP2754" s="60"/>
      <c r="ACQ2754" s="60"/>
      <c r="ACR2754" s="60"/>
      <c r="ACS2754" s="60"/>
      <c r="ACT2754" s="60"/>
      <c r="ACU2754" s="60"/>
      <c r="ACV2754" s="60"/>
      <c r="ACW2754" s="60"/>
      <c r="ACX2754" s="60"/>
      <c r="ACY2754" s="60">
        <v>1.0050246137254899</v>
      </c>
      <c r="ACZ2754" s="60"/>
      <c r="ADA2754" s="60"/>
      <c r="ADB2754" s="60"/>
      <c r="ADC2754" s="60"/>
      <c r="ADD2754" s="60"/>
      <c r="ADE2754" s="60"/>
    </row>
    <row r="2755" spans="760:785" x14ac:dyDescent="0.25">
      <c r="ACF2755" s="60"/>
      <c r="ACG2755" s="60"/>
      <c r="ACH2755" s="60"/>
      <c r="ACI2755" s="60"/>
      <c r="ACJ2755" s="60"/>
      <c r="ACK2755" s="60"/>
      <c r="ACL2755" s="60"/>
      <c r="ACM2755" s="60"/>
      <c r="ACN2755" s="60"/>
      <c r="ACO2755" s="60"/>
      <c r="ACP2755" s="60"/>
      <c r="ACQ2755" s="60"/>
      <c r="ACR2755" s="60"/>
      <c r="ACS2755" s="60"/>
      <c r="ACT2755" s="60"/>
      <c r="ACU2755" s="60"/>
      <c r="ACV2755" s="60"/>
      <c r="ACW2755" s="60"/>
      <c r="ACX2755" s="60"/>
      <c r="ACY2755" s="60">
        <v>1.0050236655112901</v>
      </c>
      <c r="ACZ2755" s="60"/>
      <c r="ADA2755" s="60"/>
      <c r="ADB2755" s="60"/>
      <c r="ADC2755" s="60"/>
      <c r="ADD2755" s="60"/>
      <c r="ADE2755" s="60"/>
    </row>
    <row r="2756" spans="760:785" x14ac:dyDescent="0.25">
      <c r="ACF2756" s="60"/>
      <c r="ACG2756" s="60"/>
      <c r="ACH2756" s="60"/>
      <c r="ACI2756" s="60"/>
      <c r="ACJ2756" s="60"/>
      <c r="ACK2756" s="60"/>
      <c r="ACL2756" s="60"/>
      <c r="ACM2756" s="60"/>
      <c r="ACN2756" s="60"/>
      <c r="ACO2756" s="60"/>
      <c r="ACP2756" s="60"/>
      <c r="ACQ2756" s="60"/>
      <c r="ACR2756" s="60"/>
      <c r="ACS2756" s="60"/>
      <c r="ACT2756" s="60"/>
      <c r="ACU2756" s="60"/>
      <c r="ACV2756" s="60"/>
      <c r="ACW2756" s="60"/>
      <c r="ACX2756" s="60"/>
      <c r="ACY2756" s="60">
        <v>1.00501284388567</v>
      </c>
      <c r="ACZ2756" s="60"/>
      <c r="ADA2756" s="60"/>
      <c r="ADB2756" s="60"/>
      <c r="ADC2756" s="60"/>
      <c r="ADD2756" s="60"/>
      <c r="ADE2756" s="60"/>
    </row>
    <row r="2757" spans="760:785" x14ac:dyDescent="0.25">
      <c r="ACF2757" s="60"/>
      <c r="ACG2757" s="60"/>
      <c r="ACH2757" s="60"/>
      <c r="ACI2757" s="60"/>
      <c r="ACJ2757" s="60"/>
      <c r="ACK2757" s="60"/>
      <c r="ACL2757" s="60"/>
      <c r="ACM2757" s="60"/>
      <c r="ACN2757" s="60"/>
      <c r="ACO2757" s="60"/>
      <c r="ACP2757" s="60"/>
      <c r="ACQ2757" s="60"/>
      <c r="ACR2757" s="60"/>
      <c r="ACS2757" s="60"/>
      <c r="ACT2757" s="60"/>
      <c r="ACU2757" s="60"/>
      <c r="ACV2757" s="60"/>
      <c r="ACW2757" s="60"/>
      <c r="ACX2757" s="60"/>
      <c r="ACY2757" s="60">
        <v>1.00500679656806</v>
      </c>
      <c r="ACZ2757" s="60"/>
      <c r="ADA2757" s="60"/>
      <c r="ADB2757" s="60"/>
      <c r="ADC2757" s="60"/>
      <c r="ADD2757" s="60"/>
      <c r="ADE2757" s="60"/>
    </row>
    <row r="2758" spans="760:785" x14ac:dyDescent="0.25">
      <c r="ACF2758" s="60"/>
      <c r="ACG2758" s="60"/>
      <c r="ACH2758" s="60"/>
      <c r="ACI2758" s="60"/>
      <c r="ACJ2758" s="60"/>
      <c r="ACK2758" s="60"/>
      <c r="ACL2758" s="60"/>
      <c r="ACM2758" s="60"/>
      <c r="ACN2758" s="60"/>
      <c r="ACO2758" s="60"/>
      <c r="ACP2758" s="60"/>
      <c r="ACQ2758" s="60"/>
      <c r="ACR2758" s="60"/>
      <c r="ACS2758" s="60"/>
      <c r="ACT2758" s="60"/>
      <c r="ACU2758" s="60"/>
      <c r="ACV2758" s="60"/>
      <c r="ACW2758" s="60"/>
      <c r="ACX2758" s="60"/>
      <c r="ACY2758" s="60">
        <v>1.00500354711503</v>
      </c>
      <c r="ACZ2758" s="60"/>
      <c r="ADA2758" s="60"/>
      <c r="ADB2758" s="60"/>
      <c r="ADC2758" s="60"/>
      <c r="ADD2758" s="60"/>
      <c r="ADE2758" s="60"/>
    </row>
    <row r="2759" spans="760:785" x14ac:dyDescent="0.25">
      <c r="ACF2759" s="60"/>
      <c r="ACG2759" s="60"/>
      <c r="ACH2759" s="60"/>
      <c r="ACI2759" s="60"/>
      <c r="ACJ2759" s="60"/>
      <c r="ACK2759" s="60"/>
      <c r="ACL2759" s="60"/>
      <c r="ACM2759" s="60"/>
      <c r="ACN2759" s="60"/>
      <c r="ACO2759" s="60"/>
      <c r="ACP2759" s="60"/>
      <c r="ACQ2759" s="60"/>
      <c r="ACR2759" s="60"/>
      <c r="ACS2759" s="60"/>
      <c r="ACT2759" s="60"/>
      <c r="ACU2759" s="60"/>
      <c r="ACV2759" s="60"/>
      <c r="ACW2759" s="60"/>
      <c r="ACX2759" s="60"/>
      <c r="ACY2759" s="60">
        <v>1.00500156740047</v>
      </c>
      <c r="ACZ2759" s="60"/>
      <c r="ADA2759" s="60"/>
      <c r="ADB2759" s="60"/>
      <c r="ADC2759" s="60"/>
      <c r="ADD2759" s="60"/>
      <c r="ADE2759" s="60"/>
    </row>
    <row r="2760" spans="760:785" x14ac:dyDescent="0.25">
      <c r="ACF2760" s="60"/>
      <c r="ACG2760" s="60"/>
      <c r="ACH2760" s="60"/>
      <c r="ACI2760" s="60"/>
      <c r="ACJ2760" s="60"/>
      <c r="ACK2760" s="60"/>
      <c r="ACL2760" s="60"/>
      <c r="ACM2760" s="60"/>
      <c r="ACN2760" s="60"/>
      <c r="ACO2760" s="60"/>
      <c r="ACP2760" s="60"/>
      <c r="ACQ2760" s="60"/>
      <c r="ACR2760" s="60"/>
      <c r="ACS2760" s="60"/>
      <c r="ACT2760" s="60"/>
      <c r="ACU2760" s="60"/>
      <c r="ACV2760" s="60"/>
      <c r="ACW2760" s="60"/>
      <c r="ACX2760" s="60"/>
      <c r="ACY2760" s="60">
        <v>1.00500133441777</v>
      </c>
      <c r="ACZ2760" s="60"/>
      <c r="ADA2760" s="60"/>
      <c r="ADB2760" s="60"/>
      <c r="ADC2760" s="60"/>
      <c r="ADD2760" s="60"/>
      <c r="ADE2760" s="60"/>
    </row>
    <row r="2761" spans="760:785" x14ac:dyDescent="0.25">
      <c r="ACF2761" s="60"/>
      <c r="ACG2761" s="60"/>
      <c r="ACH2761" s="60"/>
      <c r="ACI2761" s="60"/>
      <c r="ACJ2761" s="60"/>
      <c r="ACK2761" s="60"/>
      <c r="ACL2761" s="60"/>
      <c r="ACM2761" s="60"/>
      <c r="ACN2761" s="60"/>
      <c r="ACO2761" s="60"/>
      <c r="ACP2761" s="60"/>
      <c r="ACQ2761" s="60"/>
      <c r="ACR2761" s="60"/>
      <c r="ACS2761" s="60"/>
      <c r="ACT2761" s="60"/>
      <c r="ACU2761" s="60"/>
      <c r="ACV2761" s="60"/>
      <c r="ACW2761" s="60"/>
      <c r="ACX2761" s="60"/>
      <c r="ACY2761" s="60">
        <v>1.0049964044334501</v>
      </c>
      <c r="ACZ2761" s="60"/>
      <c r="ADA2761" s="60"/>
      <c r="ADB2761" s="60"/>
      <c r="ADC2761" s="60"/>
      <c r="ADD2761" s="60"/>
      <c r="ADE2761" s="60"/>
    </row>
    <row r="2762" spans="760:785" x14ac:dyDescent="0.25">
      <c r="ACF2762" s="60"/>
      <c r="ACG2762" s="60"/>
      <c r="ACH2762" s="60"/>
      <c r="ACI2762" s="60"/>
      <c r="ACJ2762" s="60"/>
      <c r="ACK2762" s="60"/>
      <c r="ACL2762" s="60"/>
      <c r="ACM2762" s="60"/>
      <c r="ACN2762" s="60"/>
      <c r="ACO2762" s="60"/>
      <c r="ACP2762" s="60"/>
      <c r="ACQ2762" s="60"/>
      <c r="ACR2762" s="60"/>
      <c r="ACS2762" s="60"/>
      <c r="ACT2762" s="60"/>
      <c r="ACU2762" s="60"/>
      <c r="ACV2762" s="60"/>
      <c r="ACW2762" s="60"/>
      <c r="ACX2762" s="60"/>
      <c r="ACY2762" s="60">
        <v>1.0049912818641999</v>
      </c>
      <c r="ACZ2762" s="60"/>
      <c r="ADA2762" s="60"/>
      <c r="ADB2762" s="60"/>
      <c r="ADC2762" s="60"/>
      <c r="ADD2762" s="60"/>
      <c r="ADE2762" s="60"/>
    </row>
    <row r="2763" spans="760:785" x14ac:dyDescent="0.25">
      <c r="ACF2763" s="60"/>
      <c r="ACG2763" s="60"/>
      <c r="ACH2763" s="60"/>
      <c r="ACI2763" s="60"/>
      <c r="ACJ2763" s="60"/>
      <c r="ACK2763" s="60"/>
      <c r="ACL2763" s="60"/>
      <c r="ACM2763" s="60"/>
      <c r="ACN2763" s="60"/>
      <c r="ACO2763" s="60"/>
      <c r="ACP2763" s="60"/>
      <c r="ACQ2763" s="60"/>
      <c r="ACR2763" s="60"/>
      <c r="ACS2763" s="60"/>
      <c r="ACT2763" s="60"/>
      <c r="ACU2763" s="60"/>
      <c r="ACV2763" s="60"/>
      <c r="ACW2763" s="60"/>
      <c r="ACX2763" s="60"/>
      <c r="ACY2763" s="60">
        <v>1.00498249571911</v>
      </c>
      <c r="ACZ2763" s="60"/>
      <c r="ADA2763" s="60"/>
      <c r="ADB2763" s="60"/>
      <c r="ADC2763" s="60"/>
      <c r="ADD2763" s="60"/>
      <c r="ADE2763" s="60"/>
    </row>
    <row r="2764" spans="760:785" x14ac:dyDescent="0.25">
      <c r="ACF2764" s="60"/>
      <c r="ACG2764" s="60"/>
      <c r="ACH2764" s="60"/>
      <c r="ACI2764" s="60"/>
      <c r="ACJ2764" s="60"/>
      <c r="ACK2764" s="60"/>
      <c r="ACL2764" s="60"/>
      <c r="ACM2764" s="60"/>
      <c r="ACN2764" s="60"/>
      <c r="ACO2764" s="60"/>
      <c r="ACP2764" s="60"/>
      <c r="ACQ2764" s="60"/>
      <c r="ACR2764" s="60"/>
      <c r="ACS2764" s="60"/>
      <c r="ACT2764" s="60"/>
      <c r="ACU2764" s="60"/>
      <c r="ACV2764" s="60"/>
      <c r="ACW2764" s="60"/>
      <c r="ACX2764" s="60"/>
      <c r="ACY2764" s="60">
        <v>1.0049820007475201</v>
      </c>
      <c r="ACZ2764" s="60"/>
      <c r="ADA2764" s="60"/>
      <c r="ADB2764" s="60"/>
      <c r="ADC2764" s="60"/>
      <c r="ADD2764" s="60"/>
      <c r="ADE2764" s="60"/>
    </row>
    <row r="2765" spans="760:785" x14ac:dyDescent="0.25">
      <c r="ACF2765" s="60"/>
      <c r="ACG2765" s="60"/>
      <c r="ACH2765" s="60"/>
      <c r="ACI2765" s="60"/>
      <c r="ACJ2765" s="60"/>
      <c r="ACK2765" s="60"/>
      <c r="ACL2765" s="60"/>
      <c r="ACM2765" s="60"/>
      <c r="ACN2765" s="60"/>
      <c r="ACO2765" s="60"/>
      <c r="ACP2765" s="60"/>
      <c r="ACQ2765" s="60"/>
      <c r="ACR2765" s="60"/>
      <c r="ACS2765" s="60"/>
      <c r="ACT2765" s="60"/>
      <c r="ACU2765" s="60"/>
      <c r="ACV2765" s="60"/>
      <c r="ACW2765" s="60"/>
      <c r="ACX2765" s="60"/>
      <c r="ACY2765" s="60">
        <v>1.0049812996479</v>
      </c>
      <c r="ACZ2765" s="60"/>
      <c r="ADA2765" s="60"/>
      <c r="ADB2765" s="60"/>
      <c r="ADC2765" s="60"/>
      <c r="ADD2765" s="60"/>
      <c r="ADE2765" s="60"/>
    </row>
    <row r="2766" spans="760:785" x14ac:dyDescent="0.25">
      <c r="ACF2766" s="60"/>
      <c r="ACG2766" s="60"/>
      <c r="ACH2766" s="60"/>
      <c r="ACI2766" s="60"/>
      <c r="ACJ2766" s="60"/>
      <c r="ACK2766" s="60"/>
      <c r="ACL2766" s="60"/>
      <c r="ACM2766" s="60"/>
      <c r="ACN2766" s="60"/>
      <c r="ACO2766" s="60"/>
      <c r="ACP2766" s="60"/>
      <c r="ACQ2766" s="60"/>
      <c r="ACR2766" s="60"/>
      <c r="ACS2766" s="60"/>
      <c r="ACT2766" s="60"/>
      <c r="ACU2766" s="60"/>
      <c r="ACV2766" s="60"/>
      <c r="ACW2766" s="60"/>
      <c r="ACX2766" s="60"/>
      <c r="ACY2766" s="60">
        <v>1.0049753074860599</v>
      </c>
      <c r="ACZ2766" s="60"/>
      <c r="ADA2766" s="60"/>
      <c r="ADB2766" s="60"/>
      <c r="ADC2766" s="60"/>
      <c r="ADD2766" s="60"/>
      <c r="ADE2766" s="60"/>
    </row>
    <row r="2767" spans="760:785" x14ac:dyDescent="0.25">
      <c r="ACF2767" s="60"/>
      <c r="ACG2767" s="60"/>
      <c r="ACH2767" s="60"/>
      <c r="ACI2767" s="60"/>
      <c r="ACJ2767" s="60"/>
      <c r="ACK2767" s="60"/>
      <c r="ACL2767" s="60"/>
      <c r="ACM2767" s="60"/>
      <c r="ACN2767" s="60"/>
      <c r="ACO2767" s="60"/>
      <c r="ACP2767" s="60"/>
      <c r="ACQ2767" s="60"/>
      <c r="ACR2767" s="60"/>
      <c r="ACS2767" s="60"/>
      <c r="ACT2767" s="60"/>
      <c r="ACU2767" s="60"/>
      <c r="ACV2767" s="60"/>
      <c r="ACW2767" s="60"/>
      <c r="ACX2767" s="60"/>
      <c r="ACY2767" s="60">
        <v>1.0049742054059201</v>
      </c>
      <c r="ACZ2767" s="60"/>
      <c r="ADA2767" s="60"/>
      <c r="ADB2767" s="60"/>
      <c r="ADC2767" s="60"/>
      <c r="ADD2767" s="60"/>
      <c r="ADE2767" s="60"/>
    </row>
    <row r="2768" spans="760:785" x14ac:dyDescent="0.25">
      <c r="ACF2768" s="60"/>
      <c r="ACG2768" s="60"/>
      <c r="ACH2768" s="60"/>
      <c r="ACI2768" s="60"/>
      <c r="ACJ2768" s="60"/>
      <c r="ACK2768" s="60"/>
      <c r="ACL2768" s="60"/>
      <c r="ACM2768" s="60"/>
      <c r="ACN2768" s="60"/>
      <c r="ACO2768" s="60"/>
      <c r="ACP2768" s="60"/>
      <c r="ACQ2768" s="60"/>
      <c r="ACR2768" s="60"/>
      <c r="ACS2768" s="60"/>
      <c r="ACT2768" s="60"/>
      <c r="ACU2768" s="60"/>
      <c r="ACV2768" s="60"/>
      <c r="ACW2768" s="60"/>
      <c r="ACX2768" s="60"/>
      <c r="ACY2768" s="60">
        <v>1.00496879286713</v>
      </c>
      <c r="ACZ2768" s="60"/>
      <c r="ADA2768" s="60"/>
      <c r="ADB2768" s="60"/>
      <c r="ADC2768" s="60"/>
      <c r="ADD2768" s="60"/>
      <c r="ADE2768" s="60"/>
    </row>
    <row r="2769" spans="760:785" x14ac:dyDescent="0.25">
      <c r="ACF2769" s="60"/>
      <c r="ACG2769" s="60"/>
      <c r="ACH2769" s="60"/>
      <c r="ACI2769" s="60"/>
      <c r="ACJ2769" s="60"/>
      <c r="ACK2769" s="60"/>
      <c r="ACL2769" s="60"/>
      <c r="ACM2769" s="60"/>
      <c r="ACN2769" s="60"/>
      <c r="ACO2769" s="60"/>
      <c r="ACP2769" s="60"/>
      <c r="ACQ2769" s="60"/>
      <c r="ACR2769" s="60"/>
      <c r="ACS2769" s="60"/>
      <c r="ACT2769" s="60"/>
      <c r="ACU2769" s="60"/>
      <c r="ACV2769" s="60"/>
      <c r="ACW2769" s="60"/>
      <c r="ACX2769" s="60"/>
      <c r="ACY2769" s="60">
        <v>1.0049625536354101</v>
      </c>
      <c r="ACZ2769" s="60"/>
      <c r="ADA2769" s="60"/>
      <c r="ADB2769" s="60"/>
      <c r="ADC2769" s="60"/>
      <c r="ADD2769" s="60"/>
      <c r="ADE2769" s="60"/>
    </row>
    <row r="2770" spans="760:785" x14ac:dyDescent="0.25">
      <c r="ACF2770" s="60"/>
      <c r="ACG2770" s="60"/>
      <c r="ACH2770" s="60"/>
      <c r="ACI2770" s="60"/>
      <c r="ACJ2770" s="60"/>
      <c r="ACK2770" s="60"/>
      <c r="ACL2770" s="60"/>
      <c r="ACM2770" s="60"/>
      <c r="ACN2770" s="60"/>
      <c r="ACO2770" s="60"/>
      <c r="ACP2770" s="60"/>
      <c r="ACQ2770" s="60"/>
      <c r="ACR2770" s="60"/>
      <c r="ACS2770" s="60"/>
      <c r="ACT2770" s="60"/>
      <c r="ACU2770" s="60"/>
      <c r="ACV2770" s="60"/>
      <c r="ACW2770" s="60"/>
      <c r="ACX2770" s="60"/>
      <c r="ACY2770" s="60">
        <v>1.00495849609694</v>
      </c>
      <c r="ACZ2770" s="60"/>
      <c r="ADA2770" s="60"/>
      <c r="ADB2770" s="60"/>
      <c r="ADC2770" s="60"/>
      <c r="ADD2770" s="60"/>
      <c r="ADE2770" s="60"/>
    </row>
    <row r="2771" spans="760:785" x14ac:dyDescent="0.25">
      <c r="ACF2771" s="60"/>
      <c r="ACG2771" s="60"/>
      <c r="ACH2771" s="60"/>
      <c r="ACI2771" s="60"/>
      <c r="ACJ2771" s="60"/>
      <c r="ACK2771" s="60"/>
      <c r="ACL2771" s="60"/>
      <c r="ACM2771" s="60"/>
      <c r="ACN2771" s="60"/>
      <c r="ACO2771" s="60"/>
      <c r="ACP2771" s="60"/>
      <c r="ACQ2771" s="60"/>
      <c r="ACR2771" s="60"/>
      <c r="ACS2771" s="60"/>
      <c r="ACT2771" s="60"/>
      <c r="ACU2771" s="60"/>
      <c r="ACV2771" s="60"/>
      <c r="ACW2771" s="60"/>
      <c r="ACX2771" s="60"/>
      <c r="ACY2771" s="60">
        <v>1.00495633889725</v>
      </c>
      <c r="ACZ2771" s="60"/>
      <c r="ADA2771" s="60"/>
      <c r="ADB2771" s="60"/>
      <c r="ADC2771" s="60"/>
      <c r="ADD2771" s="60"/>
      <c r="ADE2771" s="60"/>
    </row>
    <row r="2772" spans="760:785" x14ac:dyDescent="0.25">
      <c r="ACF2772" s="60"/>
      <c r="ACG2772" s="60"/>
      <c r="ACH2772" s="60"/>
      <c r="ACI2772" s="60"/>
      <c r="ACJ2772" s="60"/>
      <c r="ACK2772" s="60"/>
      <c r="ACL2772" s="60"/>
      <c r="ACM2772" s="60"/>
      <c r="ACN2772" s="60"/>
      <c r="ACO2772" s="60"/>
      <c r="ACP2772" s="60"/>
      <c r="ACQ2772" s="60"/>
      <c r="ACR2772" s="60"/>
      <c r="ACS2772" s="60"/>
      <c r="ACT2772" s="60"/>
      <c r="ACU2772" s="60"/>
      <c r="ACV2772" s="60"/>
      <c r="ACW2772" s="60"/>
      <c r="ACX2772" s="60"/>
      <c r="ACY2772" s="60">
        <v>1.0049560060567699</v>
      </c>
      <c r="ACZ2772" s="60"/>
      <c r="ADA2772" s="60"/>
      <c r="ADB2772" s="60"/>
      <c r="ADC2772" s="60"/>
      <c r="ADD2772" s="60"/>
      <c r="ADE2772" s="60"/>
    </row>
    <row r="2773" spans="760:785" x14ac:dyDescent="0.25">
      <c r="ACF2773" s="60"/>
      <c r="ACG2773" s="60"/>
      <c r="ACH2773" s="60"/>
      <c r="ACI2773" s="60"/>
      <c r="ACJ2773" s="60"/>
      <c r="ACK2773" s="60"/>
      <c r="ACL2773" s="60"/>
      <c r="ACM2773" s="60"/>
      <c r="ACN2773" s="60"/>
      <c r="ACO2773" s="60"/>
      <c r="ACP2773" s="60"/>
      <c r="ACQ2773" s="60"/>
      <c r="ACR2773" s="60"/>
      <c r="ACS2773" s="60"/>
      <c r="ACT2773" s="60"/>
      <c r="ACU2773" s="60"/>
      <c r="ACV2773" s="60"/>
      <c r="ACW2773" s="60"/>
      <c r="ACX2773" s="60"/>
      <c r="ACY2773" s="60">
        <v>1.00495014736253</v>
      </c>
      <c r="ACZ2773" s="60"/>
      <c r="ADA2773" s="60"/>
      <c r="ADB2773" s="60"/>
      <c r="ADC2773" s="60"/>
      <c r="ADD2773" s="60"/>
      <c r="ADE2773" s="60"/>
    </row>
    <row r="2774" spans="760:785" x14ac:dyDescent="0.25">
      <c r="ACF2774" s="60"/>
      <c r="ACG2774" s="60"/>
      <c r="ACH2774" s="60"/>
      <c r="ACI2774" s="60"/>
      <c r="ACJ2774" s="60"/>
      <c r="ACK2774" s="60"/>
      <c r="ACL2774" s="60"/>
      <c r="ACM2774" s="60"/>
      <c r="ACN2774" s="60"/>
      <c r="ACO2774" s="60"/>
      <c r="ACP2774" s="60"/>
      <c r="ACQ2774" s="60"/>
      <c r="ACR2774" s="60"/>
      <c r="ACS2774" s="60"/>
      <c r="ACT2774" s="60"/>
      <c r="ACU2774" s="60"/>
      <c r="ACV2774" s="60"/>
      <c r="ACW2774" s="60"/>
      <c r="ACX2774" s="60"/>
      <c r="ACY2774" s="60">
        <v>1.0049383970825501</v>
      </c>
      <c r="ACZ2774" s="60"/>
      <c r="ADA2774" s="60"/>
      <c r="ADB2774" s="60"/>
      <c r="ADC2774" s="60"/>
      <c r="ADD2774" s="60"/>
      <c r="ADE2774" s="60"/>
    </row>
    <row r="2775" spans="760:785" x14ac:dyDescent="0.25">
      <c r="ACF2775" s="60"/>
      <c r="ACG2775" s="60"/>
      <c r="ACH2775" s="60"/>
      <c r="ACI2775" s="60"/>
      <c r="ACJ2775" s="60"/>
      <c r="ACK2775" s="60"/>
      <c r="ACL2775" s="60"/>
      <c r="ACM2775" s="60"/>
      <c r="ACN2775" s="60"/>
      <c r="ACO2775" s="60"/>
      <c r="ACP2775" s="60"/>
      <c r="ACQ2775" s="60"/>
      <c r="ACR2775" s="60"/>
      <c r="ACS2775" s="60"/>
      <c r="ACT2775" s="60"/>
      <c r="ACU2775" s="60"/>
      <c r="ACV2775" s="60"/>
      <c r="ACW2775" s="60"/>
      <c r="ACX2775" s="60"/>
      <c r="ACY2775" s="60">
        <v>1.004937578222</v>
      </c>
      <c r="ACZ2775" s="60"/>
      <c r="ADA2775" s="60"/>
      <c r="ADB2775" s="60"/>
      <c r="ADC2775" s="60"/>
      <c r="ADD2775" s="60"/>
      <c r="ADE2775" s="60"/>
    </row>
    <row r="2776" spans="760:785" x14ac:dyDescent="0.25">
      <c r="ACF2776" s="60"/>
      <c r="ACG2776" s="60"/>
      <c r="ACH2776" s="60"/>
      <c r="ACI2776" s="60"/>
      <c r="ACJ2776" s="60"/>
      <c r="ACK2776" s="60"/>
      <c r="ACL2776" s="60"/>
      <c r="ACM2776" s="60"/>
      <c r="ACN2776" s="60"/>
      <c r="ACO2776" s="60"/>
      <c r="ACP2776" s="60"/>
      <c r="ACQ2776" s="60"/>
      <c r="ACR2776" s="60"/>
      <c r="ACS2776" s="60"/>
      <c r="ACT2776" s="60"/>
      <c r="ACU2776" s="60"/>
      <c r="ACV2776" s="60"/>
      <c r="ACW2776" s="60"/>
      <c r="ACX2776" s="60"/>
      <c r="ACY2776" s="60">
        <v>1.0049316560163899</v>
      </c>
      <c r="ACZ2776" s="60"/>
      <c r="ADA2776" s="60"/>
      <c r="ADB2776" s="60"/>
      <c r="ADC2776" s="60"/>
      <c r="ADD2776" s="60"/>
      <c r="ADE2776" s="60"/>
    </row>
    <row r="2777" spans="760:785" x14ac:dyDescent="0.25">
      <c r="ACF2777" s="60"/>
      <c r="ACG2777" s="60"/>
      <c r="ACH2777" s="60"/>
      <c r="ACI2777" s="60"/>
      <c r="ACJ2777" s="60"/>
      <c r="ACK2777" s="60"/>
      <c r="ACL2777" s="60"/>
      <c r="ACM2777" s="60"/>
      <c r="ACN2777" s="60"/>
      <c r="ACO2777" s="60"/>
      <c r="ACP2777" s="60"/>
      <c r="ACQ2777" s="60"/>
      <c r="ACR2777" s="60"/>
      <c r="ACS2777" s="60"/>
      <c r="ACT2777" s="60"/>
      <c r="ACU2777" s="60"/>
      <c r="ACV2777" s="60"/>
      <c r="ACW2777" s="60"/>
      <c r="ACX2777" s="60"/>
      <c r="ACY2777" s="60">
        <v>1.0049314548986501</v>
      </c>
      <c r="ACZ2777" s="60"/>
      <c r="ADA2777" s="60"/>
      <c r="ADB2777" s="60"/>
      <c r="ADC2777" s="60"/>
      <c r="ADD2777" s="60"/>
      <c r="ADE2777" s="60"/>
    </row>
    <row r="2778" spans="760:785" x14ac:dyDescent="0.25">
      <c r="ACF2778" s="60"/>
      <c r="ACG2778" s="60"/>
      <c r="ACH2778" s="60"/>
      <c r="ACI2778" s="60"/>
      <c r="ACJ2778" s="60"/>
      <c r="ACK2778" s="60"/>
      <c r="ACL2778" s="60"/>
      <c r="ACM2778" s="60"/>
      <c r="ACN2778" s="60"/>
      <c r="ACO2778" s="60"/>
      <c r="ACP2778" s="60"/>
      <c r="ACQ2778" s="60"/>
      <c r="ACR2778" s="60"/>
      <c r="ACS2778" s="60"/>
      <c r="ACT2778" s="60"/>
      <c r="ACU2778" s="60"/>
      <c r="ACV2778" s="60"/>
      <c r="ACW2778" s="60"/>
      <c r="ACX2778" s="60"/>
      <c r="ACY2778" s="60">
        <v>1.0049257706111001</v>
      </c>
      <c r="ACZ2778" s="60"/>
      <c r="ADA2778" s="60"/>
      <c r="ADB2778" s="60"/>
      <c r="ADC2778" s="60"/>
      <c r="ADD2778" s="60"/>
      <c r="ADE2778" s="60"/>
    </row>
    <row r="2779" spans="760:785" x14ac:dyDescent="0.25">
      <c r="ACF2779" s="60"/>
      <c r="ACG2779" s="60"/>
      <c r="ACH2779" s="60"/>
      <c r="ACI2779" s="60"/>
      <c r="ACJ2779" s="60"/>
      <c r="ACK2779" s="60"/>
      <c r="ACL2779" s="60"/>
      <c r="ACM2779" s="60"/>
      <c r="ACN2779" s="60"/>
      <c r="ACO2779" s="60"/>
      <c r="ACP2779" s="60"/>
      <c r="ACQ2779" s="60"/>
      <c r="ACR2779" s="60"/>
      <c r="ACS2779" s="60"/>
      <c r="ACT2779" s="60"/>
      <c r="ACU2779" s="60"/>
      <c r="ACV2779" s="60"/>
      <c r="ACW2779" s="60"/>
      <c r="ACX2779" s="60"/>
      <c r="ACY2779" s="60">
        <v>1.0049155440292199</v>
      </c>
      <c r="ACZ2779" s="60"/>
      <c r="ADA2779" s="60"/>
      <c r="ADB2779" s="60"/>
      <c r="ADC2779" s="60"/>
      <c r="ADD2779" s="60"/>
      <c r="ADE2779" s="60"/>
    </row>
    <row r="2780" spans="760:785" x14ac:dyDescent="0.25">
      <c r="ACF2780" s="60"/>
      <c r="ACG2780" s="60"/>
      <c r="ACH2780" s="60"/>
      <c r="ACI2780" s="60"/>
      <c r="ACJ2780" s="60"/>
      <c r="ACK2780" s="60"/>
      <c r="ACL2780" s="60"/>
      <c r="ACM2780" s="60"/>
      <c r="ACN2780" s="60"/>
      <c r="ACO2780" s="60"/>
      <c r="ACP2780" s="60"/>
      <c r="ACQ2780" s="60"/>
      <c r="ACR2780" s="60"/>
      <c r="ACS2780" s="60"/>
      <c r="ACT2780" s="60"/>
      <c r="ACU2780" s="60"/>
      <c r="ACV2780" s="60"/>
      <c r="ACW2780" s="60"/>
      <c r="ACX2780" s="60"/>
      <c r="ACY2780" s="60">
        <v>1.00491350573947</v>
      </c>
      <c r="ACZ2780" s="60"/>
      <c r="ADA2780" s="60"/>
      <c r="ADB2780" s="60"/>
      <c r="ADC2780" s="60"/>
      <c r="ADD2780" s="60"/>
      <c r="ADE2780" s="60"/>
    </row>
    <row r="2781" spans="760:785" x14ac:dyDescent="0.25">
      <c r="ACF2781" s="60"/>
      <c r="ACG2781" s="60"/>
      <c r="ACH2781" s="60"/>
      <c r="ACI2781" s="60"/>
      <c r="ACJ2781" s="60"/>
      <c r="ACK2781" s="60"/>
      <c r="ACL2781" s="60"/>
      <c r="ACM2781" s="60"/>
      <c r="ACN2781" s="60"/>
      <c r="ACO2781" s="60"/>
      <c r="ACP2781" s="60"/>
      <c r="ACQ2781" s="60"/>
      <c r="ACR2781" s="60"/>
      <c r="ACS2781" s="60"/>
      <c r="ACT2781" s="60"/>
      <c r="ACU2781" s="60"/>
      <c r="ACV2781" s="60"/>
      <c r="ACW2781" s="60"/>
      <c r="ACX2781" s="60"/>
      <c r="ACY2781" s="60">
        <v>1.00490750940518</v>
      </c>
      <c r="ACZ2781" s="60"/>
      <c r="ADA2781" s="60"/>
      <c r="ADB2781" s="60"/>
      <c r="ADC2781" s="60"/>
      <c r="ADD2781" s="60"/>
      <c r="ADE2781" s="60"/>
    </row>
    <row r="2782" spans="760:785" x14ac:dyDescent="0.25">
      <c r="ACF2782" s="60"/>
      <c r="ACG2782" s="60"/>
      <c r="ACH2782" s="60"/>
      <c r="ACI2782" s="60"/>
      <c r="ACJ2782" s="60"/>
      <c r="ACK2782" s="60"/>
      <c r="ACL2782" s="60"/>
      <c r="ACM2782" s="60"/>
      <c r="ACN2782" s="60"/>
      <c r="ACO2782" s="60"/>
      <c r="ACP2782" s="60"/>
      <c r="ACQ2782" s="60"/>
      <c r="ACR2782" s="60"/>
      <c r="ACS2782" s="60"/>
      <c r="ACT2782" s="60"/>
      <c r="ACU2782" s="60"/>
      <c r="ACV2782" s="60"/>
      <c r="ACW2782" s="60"/>
      <c r="ACX2782" s="60"/>
      <c r="ACY2782" s="60">
        <v>1.0049056311022</v>
      </c>
      <c r="ACZ2782" s="60"/>
      <c r="ADA2782" s="60"/>
      <c r="ADB2782" s="60"/>
      <c r="ADC2782" s="60"/>
      <c r="ADD2782" s="60"/>
      <c r="ADE2782" s="60"/>
    </row>
    <row r="2783" spans="760:785" x14ac:dyDescent="0.25">
      <c r="ACF2783" s="60"/>
      <c r="ACG2783" s="60"/>
      <c r="ACH2783" s="60"/>
      <c r="ACI2783" s="60"/>
      <c r="ACJ2783" s="60"/>
      <c r="ACK2783" s="60"/>
      <c r="ACL2783" s="60"/>
      <c r="ACM2783" s="60"/>
      <c r="ACN2783" s="60"/>
      <c r="ACO2783" s="60"/>
      <c r="ACP2783" s="60"/>
      <c r="ACQ2783" s="60"/>
      <c r="ACR2783" s="60"/>
      <c r="ACS2783" s="60"/>
      <c r="ACT2783" s="60"/>
      <c r="ACU2783" s="60"/>
      <c r="ACV2783" s="60"/>
      <c r="ACW2783" s="60"/>
      <c r="ACX2783" s="60"/>
      <c r="ACY2783" s="60">
        <v>1.00490519413001</v>
      </c>
      <c r="ACZ2783" s="60"/>
      <c r="ADA2783" s="60"/>
      <c r="ADB2783" s="60"/>
      <c r="ADC2783" s="60"/>
      <c r="ADD2783" s="60"/>
      <c r="ADE2783" s="60"/>
    </row>
    <row r="2784" spans="760:785" x14ac:dyDescent="0.25">
      <c r="ACF2784" s="60"/>
      <c r="ACG2784" s="60"/>
      <c r="ACH2784" s="60"/>
      <c r="ACI2784" s="60"/>
      <c r="ACJ2784" s="60"/>
      <c r="ACK2784" s="60"/>
      <c r="ACL2784" s="60"/>
      <c r="ACM2784" s="60"/>
      <c r="ACN2784" s="60"/>
      <c r="ACO2784" s="60"/>
      <c r="ACP2784" s="60"/>
      <c r="ACQ2784" s="60"/>
      <c r="ACR2784" s="60"/>
      <c r="ACS2784" s="60"/>
      <c r="ACT2784" s="60"/>
      <c r="ACU2784" s="60"/>
      <c r="ACV2784" s="60"/>
      <c r="ACW2784" s="60"/>
      <c r="ACX2784" s="60"/>
      <c r="ACY2784" s="60">
        <v>1.00490127659031</v>
      </c>
      <c r="ACZ2784" s="60"/>
      <c r="ADA2784" s="60"/>
      <c r="ADB2784" s="60"/>
      <c r="ADC2784" s="60"/>
      <c r="ADD2784" s="60"/>
      <c r="ADE2784" s="60"/>
    </row>
    <row r="2785" spans="760:785" x14ac:dyDescent="0.25">
      <c r="ACF2785" s="60"/>
      <c r="ACG2785" s="60"/>
      <c r="ACH2785" s="60"/>
      <c r="ACI2785" s="60"/>
      <c r="ACJ2785" s="60"/>
      <c r="ACK2785" s="60"/>
      <c r="ACL2785" s="60"/>
      <c r="ACM2785" s="60"/>
      <c r="ACN2785" s="60"/>
      <c r="ACO2785" s="60"/>
      <c r="ACP2785" s="60"/>
      <c r="ACQ2785" s="60"/>
      <c r="ACR2785" s="60"/>
      <c r="ACS2785" s="60"/>
      <c r="ACT2785" s="60"/>
      <c r="ACU2785" s="60"/>
      <c r="ACV2785" s="60"/>
      <c r="ACW2785" s="60"/>
      <c r="ACX2785" s="60"/>
      <c r="ACY2785" s="60">
        <v>1.0049008174569301</v>
      </c>
      <c r="ACZ2785" s="60"/>
      <c r="ADA2785" s="60"/>
      <c r="ADB2785" s="60"/>
      <c r="ADC2785" s="60"/>
      <c r="ADD2785" s="60"/>
      <c r="ADE2785" s="60"/>
    </row>
    <row r="2786" spans="760:785" x14ac:dyDescent="0.25">
      <c r="ACF2786" s="60"/>
      <c r="ACG2786" s="60"/>
      <c r="ACH2786" s="60"/>
      <c r="ACI2786" s="60"/>
      <c r="ACJ2786" s="60"/>
      <c r="ACK2786" s="60"/>
      <c r="ACL2786" s="60"/>
      <c r="ACM2786" s="60"/>
      <c r="ACN2786" s="60"/>
      <c r="ACO2786" s="60"/>
      <c r="ACP2786" s="60"/>
      <c r="ACQ2786" s="60"/>
      <c r="ACR2786" s="60"/>
      <c r="ACS2786" s="60"/>
      <c r="ACT2786" s="60"/>
      <c r="ACU2786" s="60"/>
      <c r="ACV2786" s="60"/>
      <c r="ACW2786" s="60"/>
      <c r="ACX2786" s="60"/>
      <c r="ACY2786" s="60">
        <v>1.0049003030629</v>
      </c>
      <c r="ACZ2786" s="60"/>
      <c r="ADA2786" s="60"/>
      <c r="ADB2786" s="60"/>
      <c r="ADC2786" s="60"/>
      <c r="ADD2786" s="60"/>
      <c r="ADE2786" s="60"/>
    </row>
    <row r="2787" spans="760:785" x14ac:dyDescent="0.25">
      <c r="ACF2787" s="60"/>
      <c r="ACG2787" s="60"/>
      <c r="ACH2787" s="60"/>
      <c r="ACI2787" s="60"/>
      <c r="ACJ2787" s="60"/>
      <c r="ACK2787" s="60"/>
      <c r="ACL2787" s="60"/>
      <c r="ACM2787" s="60"/>
      <c r="ACN2787" s="60"/>
      <c r="ACO2787" s="60"/>
      <c r="ACP2787" s="60"/>
      <c r="ACQ2787" s="60"/>
      <c r="ACR2787" s="60"/>
      <c r="ACS2787" s="60"/>
      <c r="ACT2787" s="60"/>
      <c r="ACU2787" s="60"/>
      <c r="ACV2787" s="60"/>
      <c r="ACW2787" s="60"/>
      <c r="ACX2787" s="60"/>
      <c r="ACY2787" s="60">
        <v>1.0048998468247901</v>
      </c>
      <c r="ACZ2787" s="60"/>
      <c r="ADA2787" s="60"/>
      <c r="ADB2787" s="60"/>
      <c r="ADC2787" s="60"/>
      <c r="ADD2787" s="60"/>
      <c r="ADE2787" s="60"/>
    </row>
    <row r="2788" spans="760:785" x14ac:dyDescent="0.25">
      <c r="ACF2788" s="60"/>
      <c r="ACG2788" s="60"/>
      <c r="ACH2788" s="60"/>
      <c r="ACI2788" s="60"/>
      <c r="ACJ2788" s="60"/>
      <c r="ACK2788" s="60"/>
      <c r="ACL2788" s="60"/>
      <c r="ACM2788" s="60"/>
      <c r="ACN2788" s="60"/>
      <c r="ACO2788" s="60"/>
      <c r="ACP2788" s="60"/>
      <c r="ACQ2788" s="60"/>
      <c r="ACR2788" s="60"/>
      <c r="ACS2788" s="60"/>
      <c r="ACT2788" s="60"/>
      <c r="ACU2788" s="60"/>
      <c r="ACV2788" s="60"/>
      <c r="ACW2788" s="60"/>
      <c r="ACX2788" s="60"/>
      <c r="ACY2788" s="60">
        <v>1.00489235377092</v>
      </c>
      <c r="ACZ2788" s="60"/>
      <c r="ADA2788" s="60"/>
      <c r="ADB2788" s="60"/>
      <c r="ADC2788" s="60"/>
      <c r="ADD2788" s="60"/>
      <c r="ADE2788" s="60"/>
    </row>
    <row r="2789" spans="760:785" x14ac:dyDescent="0.25">
      <c r="ACF2789" s="60"/>
      <c r="ACG2789" s="60"/>
      <c r="ACH2789" s="60"/>
      <c r="ACI2789" s="60"/>
      <c r="ACJ2789" s="60"/>
      <c r="ACK2789" s="60"/>
      <c r="ACL2789" s="60"/>
      <c r="ACM2789" s="60"/>
      <c r="ACN2789" s="60"/>
      <c r="ACO2789" s="60"/>
      <c r="ACP2789" s="60"/>
      <c r="ACQ2789" s="60"/>
      <c r="ACR2789" s="60"/>
      <c r="ACS2789" s="60"/>
      <c r="ACT2789" s="60"/>
      <c r="ACU2789" s="60"/>
      <c r="ACV2789" s="60"/>
      <c r="ACW2789" s="60"/>
      <c r="ACX2789" s="60"/>
      <c r="ACY2789" s="60">
        <v>1.0048908715123901</v>
      </c>
      <c r="ACZ2789" s="60"/>
      <c r="ADA2789" s="60"/>
      <c r="ADB2789" s="60"/>
      <c r="ADC2789" s="60"/>
      <c r="ADD2789" s="60"/>
      <c r="ADE2789" s="60"/>
    </row>
    <row r="2790" spans="760:785" x14ac:dyDescent="0.25">
      <c r="ACF2790" s="60"/>
      <c r="ACG2790" s="60"/>
      <c r="ACH2790" s="60"/>
      <c r="ACI2790" s="60"/>
      <c r="ACJ2790" s="60"/>
      <c r="ACK2790" s="60"/>
      <c r="ACL2790" s="60"/>
      <c r="ACM2790" s="60"/>
      <c r="ACN2790" s="60"/>
      <c r="ACO2790" s="60"/>
      <c r="ACP2790" s="60"/>
      <c r="ACQ2790" s="60"/>
      <c r="ACR2790" s="60"/>
      <c r="ACS2790" s="60"/>
      <c r="ACT2790" s="60"/>
      <c r="ACU2790" s="60"/>
      <c r="ACV2790" s="60"/>
      <c r="ACW2790" s="60"/>
      <c r="ACX2790" s="60"/>
      <c r="ACY2790" s="60">
        <v>1.0048905015481799</v>
      </c>
      <c r="ACZ2790" s="60"/>
      <c r="ADA2790" s="60"/>
      <c r="ADB2790" s="60"/>
      <c r="ADC2790" s="60"/>
      <c r="ADD2790" s="60"/>
      <c r="ADE2790" s="60"/>
    </row>
    <row r="2791" spans="760:785" x14ac:dyDescent="0.25">
      <c r="ACF2791" s="60"/>
      <c r="ACG2791" s="60"/>
      <c r="ACH2791" s="60"/>
      <c r="ACI2791" s="60"/>
      <c r="ACJ2791" s="60"/>
      <c r="ACK2791" s="60"/>
      <c r="ACL2791" s="60"/>
      <c r="ACM2791" s="60"/>
      <c r="ACN2791" s="60"/>
      <c r="ACO2791" s="60"/>
      <c r="ACP2791" s="60"/>
      <c r="ACQ2791" s="60"/>
      <c r="ACR2791" s="60"/>
      <c r="ACS2791" s="60"/>
      <c r="ACT2791" s="60"/>
      <c r="ACU2791" s="60"/>
      <c r="ACV2791" s="60"/>
      <c r="ACW2791" s="60"/>
      <c r="ACX2791" s="60"/>
      <c r="ACY2791" s="60">
        <v>1.0048895245582601</v>
      </c>
      <c r="ACZ2791" s="60"/>
      <c r="ADA2791" s="60"/>
      <c r="ADB2791" s="60"/>
      <c r="ADC2791" s="60"/>
      <c r="ADD2791" s="60"/>
      <c r="ADE2791" s="60"/>
    </row>
    <row r="2792" spans="760:785" x14ac:dyDescent="0.25">
      <c r="ACF2792" s="60"/>
      <c r="ACG2792" s="60"/>
      <c r="ACH2792" s="60"/>
      <c r="ACI2792" s="60"/>
      <c r="ACJ2792" s="60"/>
      <c r="ACK2792" s="60"/>
      <c r="ACL2792" s="60"/>
      <c r="ACM2792" s="60"/>
      <c r="ACN2792" s="60"/>
      <c r="ACO2792" s="60"/>
      <c r="ACP2792" s="60"/>
      <c r="ACQ2792" s="60"/>
      <c r="ACR2792" s="60"/>
      <c r="ACS2792" s="60"/>
      <c r="ACT2792" s="60"/>
      <c r="ACU2792" s="60"/>
      <c r="ACV2792" s="60"/>
      <c r="ACW2792" s="60"/>
      <c r="ACX2792" s="60"/>
      <c r="ACY2792" s="60">
        <v>1.00488843198864</v>
      </c>
      <c r="ACZ2792" s="60"/>
      <c r="ADA2792" s="60"/>
      <c r="ADB2792" s="60"/>
      <c r="ADC2792" s="60"/>
      <c r="ADD2792" s="60"/>
      <c r="ADE2792" s="60"/>
    </row>
    <row r="2793" spans="760:785" x14ac:dyDescent="0.25">
      <c r="ACF2793" s="60"/>
      <c r="ACG2793" s="60"/>
      <c r="ACH2793" s="60"/>
      <c r="ACI2793" s="60"/>
      <c r="ACJ2793" s="60"/>
      <c r="ACK2793" s="60"/>
      <c r="ACL2793" s="60"/>
      <c r="ACM2793" s="60"/>
      <c r="ACN2793" s="60"/>
      <c r="ACO2793" s="60"/>
      <c r="ACP2793" s="60"/>
      <c r="ACQ2793" s="60"/>
      <c r="ACR2793" s="60"/>
      <c r="ACS2793" s="60"/>
      <c r="ACT2793" s="60"/>
      <c r="ACU2793" s="60"/>
      <c r="ACV2793" s="60"/>
      <c r="ACW2793" s="60"/>
      <c r="ACX2793" s="60"/>
      <c r="ACY2793" s="60">
        <v>1.00488839988582</v>
      </c>
      <c r="ACZ2793" s="60"/>
      <c r="ADA2793" s="60"/>
      <c r="ADB2793" s="60"/>
      <c r="ADC2793" s="60"/>
      <c r="ADD2793" s="60"/>
      <c r="ADE2793" s="60"/>
    </row>
    <row r="2794" spans="760:785" x14ac:dyDescent="0.25">
      <c r="ACF2794" s="60"/>
      <c r="ACG2794" s="60"/>
      <c r="ACH2794" s="60"/>
      <c r="ACI2794" s="60"/>
      <c r="ACJ2794" s="60"/>
      <c r="ACK2794" s="60"/>
      <c r="ACL2794" s="60"/>
      <c r="ACM2794" s="60"/>
      <c r="ACN2794" s="60"/>
      <c r="ACO2794" s="60"/>
      <c r="ACP2794" s="60"/>
      <c r="ACQ2794" s="60"/>
      <c r="ACR2794" s="60"/>
      <c r="ACS2794" s="60"/>
      <c r="ACT2794" s="60"/>
      <c r="ACU2794" s="60"/>
      <c r="ACV2794" s="60"/>
      <c r="ACW2794" s="60"/>
      <c r="ACX2794" s="60"/>
      <c r="ACY2794" s="60">
        <v>1.0048801241105501</v>
      </c>
      <c r="ACZ2794" s="60"/>
      <c r="ADA2794" s="60"/>
      <c r="ADB2794" s="60"/>
      <c r="ADC2794" s="60"/>
      <c r="ADD2794" s="60"/>
      <c r="ADE2794" s="60"/>
    </row>
    <row r="2795" spans="760:785" x14ac:dyDescent="0.25">
      <c r="ACF2795" s="60"/>
      <c r="ACG2795" s="60"/>
      <c r="ACH2795" s="60"/>
      <c r="ACI2795" s="60"/>
      <c r="ACJ2795" s="60"/>
      <c r="ACK2795" s="60"/>
      <c r="ACL2795" s="60"/>
      <c r="ACM2795" s="60"/>
      <c r="ACN2795" s="60"/>
      <c r="ACO2795" s="60"/>
      <c r="ACP2795" s="60"/>
      <c r="ACQ2795" s="60"/>
      <c r="ACR2795" s="60"/>
      <c r="ACS2795" s="60"/>
      <c r="ACT2795" s="60"/>
      <c r="ACU2795" s="60"/>
      <c r="ACV2795" s="60"/>
      <c r="ACW2795" s="60"/>
      <c r="ACX2795" s="60"/>
      <c r="ACY2795" s="60">
        <v>1.0048795561314601</v>
      </c>
      <c r="ACZ2795" s="60"/>
      <c r="ADA2795" s="60"/>
      <c r="ADB2795" s="60"/>
      <c r="ADC2795" s="60"/>
      <c r="ADD2795" s="60"/>
      <c r="ADE2795" s="60"/>
    </row>
    <row r="2796" spans="760:785" x14ac:dyDescent="0.25">
      <c r="ACF2796" s="60"/>
      <c r="ACG2796" s="60"/>
      <c r="ACH2796" s="60"/>
      <c r="ACI2796" s="60"/>
      <c r="ACJ2796" s="60"/>
      <c r="ACK2796" s="60"/>
      <c r="ACL2796" s="60"/>
      <c r="ACM2796" s="60"/>
      <c r="ACN2796" s="60"/>
      <c r="ACO2796" s="60"/>
      <c r="ACP2796" s="60"/>
      <c r="ACQ2796" s="60"/>
      <c r="ACR2796" s="60"/>
      <c r="ACS2796" s="60"/>
      <c r="ACT2796" s="60"/>
      <c r="ACU2796" s="60"/>
      <c r="ACV2796" s="60"/>
      <c r="ACW2796" s="60"/>
      <c r="ACX2796" s="60"/>
      <c r="ACY2796" s="60">
        <v>1.0048740153553799</v>
      </c>
      <c r="ACZ2796" s="60"/>
      <c r="ADA2796" s="60"/>
      <c r="ADB2796" s="60"/>
      <c r="ADC2796" s="60"/>
      <c r="ADD2796" s="60"/>
      <c r="ADE2796" s="60"/>
    </row>
    <row r="2797" spans="760:785" x14ac:dyDescent="0.25">
      <c r="ACF2797" s="60"/>
      <c r="ACG2797" s="60"/>
      <c r="ACH2797" s="60"/>
      <c r="ACI2797" s="60"/>
      <c r="ACJ2797" s="60"/>
      <c r="ACK2797" s="60"/>
      <c r="ACL2797" s="60"/>
      <c r="ACM2797" s="60"/>
      <c r="ACN2797" s="60"/>
      <c r="ACO2797" s="60"/>
      <c r="ACP2797" s="60"/>
      <c r="ACQ2797" s="60"/>
      <c r="ACR2797" s="60"/>
      <c r="ACS2797" s="60"/>
      <c r="ACT2797" s="60"/>
      <c r="ACU2797" s="60"/>
      <c r="ACV2797" s="60"/>
      <c r="ACW2797" s="60"/>
      <c r="ACX2797" s="60"/>
      <c r="ACY2797" s="60">
        <v>1.00487209027319</v>
      </c>
      <c r="ACZ2797" s="60"/>
      <c r="ADA2797" s="60"/>
      <c r="ADB2797" s="60"/>
      <c r="ADC2797" s="60"/>
      <c r="ADD2797" s="60"/>
      <c r="ADE2797" s="60"/>
    </row>
    <row r="2798" spans="760:785" x14ac:dyDescent="0.25">
      <c r="ACF2798" s="60"/>
      <c r="ACG2798" s="60"/>
      <c r="ACH2798" s="60"/>
      <c r="ACI2798" s="60"/>
      <c r="ACJ2798" s="60"/>
      <c r="ACK2798" s="60"/>
      <c r="ACL2798" s="60"/>
      <c r="ACM2798" s="60"/>
      <c r="ACN2798" s="60"/>
      <c r="ACO2798" s="60"/>
      <c r="ACP2798" s="60"/>
      <c r="ACQ2798" s="60"/>
      <c r="ACR2798" s="60"/>
      <c r="ACS2798" s="60"/>
      <c r="ACT2798" s="60"/>
      <c r="ACU2798" s="60"/>
      <c r="ACV2798" s="60"/>
      <c r="ACW2798" s="60"/>
      <c r="ACX2798" s="60"/>
      <c r="ACY2798" s="60">
        <v>1.0048710349452701</v>
      </c>
      <c r="ACZ2798" s="60"/>
      <c r="ADA2798" s="60"/>
      <c r="ADB2798" s="60"/>
      <c r="ADC2798" s="60"/>
      <c r="ADD2798" s="60"/>
      <c r="ADE2798" s="60"/>
    </row>
    <row r="2799" spans="760:785" x14ac:dyDescent="0.25">
      <c r="ACF2799" s="60"/>
      <c r="ACG2799" s="60"/>
      <c r="ACH2799" s="60"/>
      <c r="ACI2799" s="60"/>
      <c r="ACJ2799" s="60"/>
      <c r="ACK2799" s="60"/>
      <c r="ACL2799" s="60"/>
      <c r="ACM2799" s="60"/>
      <c r="ACN2799" s="60"/>
      <c r="ACO2799" s="60"/>
      <c r="ACP2799" s="60"/>
      <c r="ACQ2799" s="60"/>
      <c r="ACR2799" s="60"/>
      <c r="ACS2799" s="60"/>
      <c r="ACT2799" s="60"/>
      <c r="ACU2799" s="60"/>
      <c r="ACV2799" s="60"/>
      <c r="ACW2799" s="60"/>
      <c r="ACX2799" s="60"/>
      <c r="ACY2799" s="60">
        <v>1.0048687642242899</v>
      </c>
      <c r="ACZ2799" s="60"/>
      <c r="ADA2799" s="60"/>
      <c r="ADB2799" s="60"/>
      <c r="ADC2799" s="60"/>
      <c r="ADD2799" s="60"/>
      <c r="ADE2799" s="60"/>
    </row>
    <row r="2800" spans="760:785" x14ac:dyDescent="0.25">
      <c r="ACF2800" s="60"/>
      <c r="ACG2800" s="60"/>
      <c r="ACH2800" s="60"/>
      <c r="ACI2800" s="60"/>
      <c r="ACJ2800" s="60"/>
      <c r="ACK2800" s="60"/>
      <c r="ACL2800" s="60"/>
      <c r="ACM2800" s="60"/>
      <c r="ACN2800" s="60"/>
      <c r="ACO2800" s="60"/>
      <c r="ACP2800" s="60"/>
      <c r="ACQ2800" s="60"/>
      <c r="ACR2800" s="60"/>
      <c r="ACS2800" s="60"/>
      <c r="ACT2800" s="60"/>
      <c r="ACU2800" s="60"/>
      <c r="ACV2800" s="60"/>
      <c r="ACW2800" s="60"/>
      <c r="ACX2800" s="60"/>
      <c r="ACY2800" s="60">
        <v>1.00486444540193</v>
      </c>
      <c r="ACZ2800" s="60"/>
      <c r="ADA2800" s="60"/>
      <c r="ADB2800" s="60"/>
      <c r="ADC2800" s="60"/>
      <c r="ADD2800" s="60"/>
      <c r="ADE2800" s="60"/>
    </row>
    <row r="2801" spans="760:785" x14ac:dyDescent="0.25">
      <c r="ACF2801" s="60"/>
      <c r="ACG2801" s="60"/>
      <c r="ACH2801" s="60"/>
      <c r="ACI2801" s="60"/>
      <c r="ACJ2801" s="60"/>
      <c r="ACK2801" s="60"/>
      <c r="ACL2801" s="60"/>
      <c r="ACM2801" s="60"/>
      <c r="ACN2801" s="60"/>
      <c r="ACO2801" s="60"/>
      <c r="ACP2801" s="60"/>
      <c r="ACQ2801" s="60"/>
      <c r="ACR2801" s="60"/>
      <c r="ACS2801" s="60"/>
      <c r="ACT2801" s="60"/>
      <c r="ACU2801" s="60"/>
      <c r="ACV2801" s="60"/>
      <c r="ACW2801" s="60"/>
      <c r="ACX2801" s="60"/>
      <c r="ACY2801" s="60">
        <v>1.00485722176752</v>
      </c>
      <c r="ACZ2801" s="60"/>
      <c r="ADA2801" s="60"/>
      <c r="ADB2801" s="60"/>
      <c r="ADC2801" s="60"/>
      <c r="ADD2801" s="60"/>
      <c r="ADE2801" s="60"/>
    </row>
    <row r="2802" spans="760:785" x14ac:dyDescent="0.25">
      <c r="ACF2802" s="60"/>
      <c r="ACG2802" s="60"/>
      <c r="ACH2802" s="60"/>
      <c r="ACI2802" s="60"/>
      <c r="ACJ2802" s="60"/>
      <c r="ACK2802" s="60"/>
      <c r="ACL2802" s="60"/>
      <c r="ACM2802" s="60"/>
      <c r="ACN2802" s="60"/>
      <c r="ACO2802" s="60"/>
      <c r="ACP2802" s="60"/>
      <c r="ACQ2802" s="60"/>
      <c r="ACR2802" s="60"/>
      <c r="ACS2802" s="60"/>
      <c r="ACT2802" s="60"/>
      <c r="ACU2802" s="60"/>
      <c r="ACV2802" s="60"/>
      <c r="ACW2802" s="60"/>
      <c r="ACX2802" s="60"/>
      <c r="ACY2802" s="60">
        <v>1.0048571310810701</v>
      </c>
      <c r="ACZ2802" s="60"/>
      <c r="ADA2802" s="60"/>
      <c r="ADB2802" s="60"/>
      <c r="ADC2802" s="60"/>
      <c r="ADD2802" s="60"/>
      <c r="ADE2802" s="60"/>
    </row>
    <row r="2803" spans="760:785" x14ac:dyDescent="0.25">
      <c r="ACF2803" s="60"/>
      <c r="ACG2803" s="60"/>
      <c r="ACH2803" s="60"/>
      <c r="ACI2803" s="60"/>
      <c r="ACJ2803" s="60"/>
      <c r="ACK2803" s="60"/>
      <c r="ACL2803" s="60"/>
      <c r="ACM2803" s="60"/>
      <c r="ACN2803" s="60"/>
      <c r="ACO2803" s="60"/>
      <c r="ACP2803" s="60"/>
      <c r="ACQ2803" s="60"/>
      <c r="ACR2803" s="60"/>
      <c r="ACS2803" s="60"/>
      <c r="ACT2803" s="60"/>
      <c r="ACU2803" s="60"/>
      <c r="ACV2803" s="60"/>
      <c r="ACW2803" s="60"/>
      <c r="ACX2803" s="60"/>
      <c r="ACY2803" s="60">
        <v>1.00484973441837</v>
      </c>
      <c r="ACZ2803" s="60"/>
      <c r="ADA2803" s="60"/>
      <c r="ADB2803" s="60"/>
      <c r="ADC2803" s="60"/>
      <c r="ADD2803" s="60"/>
      <c r="ADE2803" s="60"/>
    </row>
    <row r="2804" spans="760:785" x14ac:dyDescent="0.25">
      <c r="ACF2804" s="60"/>
      <c r="ACG2804" s="60"/>
      <c r="ACH2804" s="60"/>
      <c r="ACI2804" s="60"/>
      <c r="ACJ2804" s="60"/>
      <c r="ACK2804" s="60"/>
      <c r="ACL2804" s="60"/>
      <c r="ACM2804" s="60"/>
      <c r="ACN2804" s="60"/>
      <c r="ACO2804" s="60"/>
      <c r="ACP2804" s="60"/>
      <c r="ACQ2804" s="60"/>
      <c r="ACR2804" s="60"/>
      <c r="ACS2804" s="60"/>
      <c r="ACT2804" s="60"/>
      <c r="ACU2804" s="60"/>
      <c r="ACV2804" s="60"/>
      <c r="ACW2804" s="60"/>
      <c r="ACX2804" s="60"/>
      <c r="ACY2804" s="60">
        <v>1.0048466245479699</v>
      </c>
      <c r="ACZ2804" s="60"/>
      <c r="ADA2804" s="60"/>
      <c r="ADB2804" s="60"/>
      <c r="ADC2804" s="60"/>
      <c r="ADD2804" s="60"/>
      <c r="ADE2804" s="60"/>
    </row>
    <row r="2805" spans="760:785" x14ac:dyDescent="0.25">
      <c r="ACF2805" s="60"/>
      <c r="ACG2805" s="60"/>
      <c r="ACH2805" s="60"/>
      <c r="ACI2805" s="60"/>
      <c r="ACJ2805" s="60"/>
      <c r="ACK2805" s="60"/>
      <c r="ACL2805" s="60"/>
      <c r="ACM2805" s="60"/>
      <c r="ACN2805" s="60"/>
      <c r="ACO2805" s="60"/>
      <c r="ACP2805" s="60"/>
      <c r="ACQ2805" s="60"/>
      <c r="ACR2805" s="60"/>
      <c r="ACS2805" s="60"/>
      <c r="ACT2805" s="60"/>
      <c r="ACU2805" s="60"/>
      <c r="ACV2805" s="60"/>
      <c r="ACW2805" s="60"/>
      <c r="ACX2805" s="60"/>
      <c r="ACY2805" s="60">
        <v>1.0048462700846099</v>
      </c>
      <c r="ACZ2805" s="60"/>
      <c r="ADA2805" s="60"/>
      <c r="ADB2805" s="60"/>
      <c r="ADC2805" s="60"/>
      <c r="ADD2805" s="60"/>
      <c r="ADE2805" s="60"/>
    </row>
    <row r="2806" spans="760:785" x14ac:dyDescent="0.25">
      <c r="ACF2806" s="60"/>
      <c r="ACG2806" s="60"/>
      <c r="ACH2806" s="60"/>
      <c r="ACI2806" s="60"/>
      <c r="ACJ2806" s="60"/>
      <c r="ACK2806" s="60"/>
      <c r="ACL2806" s="60"/>
      <c r="ACM2806" s="60"/>
      <c r="ACN2806" s="60"/>
      <c r="ACO2806" s="60"/>
      <c r="ACP2806" s="60"/>
      <c r="ACQ2806" s="60"/>
      <c r="ACR2806" s="60"/>
      <c r="ACS2806" s="60"/>
      <c r="ACT2806" s="60"/>
      <c r="ACU2806" s="60"/>
      <c r="ACV2806" s="60"/>
      <c r="ACW2806" s="60"/>
      <c r="ACX2806" s="60"/>
      <c r="ACY2806" s="60">
        <v>1.00484418409108</v>
      </c>
      <c r="ACZ2806" s="60"/>
      <c r="ADA2806" s="60"/>
      <c r="ADB2806" s="60"/>
      <c r="ADC2806" s="60"/>
      <c r="ADD2806" s="60"/>
      <c r="ADE2806" s="60"/>
    </row>
    <row r="2807" spans="760:785" x14ac:dyDescent="0.25">
      <c r="ACF2807" s="60"/>
      <c r="ACG2807" s="60"/>
      <c r="ACH2807" s="60"/>
      <c r="ACI2807" s="60"/>
      <c r="ACJ2807" s="60"/>
      <c r="ACK2807" s="60"/>
      <c r="ACL2807" s="60"/>
      <c r="ACM2807" s="60"/>
      <c r="ACN2807" s="60"/>
      <c r="ACO2807" s="60"/>
      <c r="ACP2807" s="60"/>
      <c r="ACQ2807" s="60"/>
      <c r="ACR2807" s="60"/>
      <c r="ACS2807" s="60"/>
      <c r="ACT2807" s="60"/>
      <c r="ACU2807" s="60"/>
      <c r="ACV2807" s="60"/>
      <c r="ACW2807" s="60"/>
      <c r="ACX2807" s="60"/>
      <c r="ACY2807" s="60">
        <v>1.0048409586090601</v>
      </c>
      <c r="ACZ2807" s="60"/>
      <c r="ADA2807" s="60"/>
      <c r="ADB2807" s="60"/>
      <c r="ADC2807" s="60"/>
      <c r="ADD2807" s="60"/>
      <c r="ADE2807" s="60"/>
    </row>
    <row r="2808" spans="760:785" x14ac:dyDescent="0.25">
      <c r="ACF2808" s="60"/>
      <c r="ACG2808" s="60"/>
      <c r="ACH2808" s="60"/>
      <c r="ACI2808" s="60"/>
      <c r="ACJ2808" s="60"/>
      <c r="ACK2808" s="60"/>
      <c r="ACL2808" s="60"/>
      <c r="ACM2808" s="60"/>
      <c r="ACN2808" s="60"/>
      <c r="ACO2808" s="60"/>
      <c r="ACP2808" s="60"/>
      <c r="ACQ2808" s="60"/>
      <c r="ACR2808" s="60"/>
      <c r="ACS2808" s="60"/>
      <c r="ACT2808" s="60"/>
      <c r="ACU2808" s="60"/>
      <c r="ACV2808" s="60"/>
      <c r="ACW2808" s="60"/>
      <c r="ACX2808" s="60"/>
      <c r="ACY2808" s="60">
        <v>1.0048374138410101</v>
      </c>
      <c r="ACZ2808" s="60"/>
      <c r="ADA2808" s="60"/>
      <c r="ADB2808" s="60"/>
      <c r="ADC2808" s="60"/>
      <c r="ADD2808" s="60"/>
      <c r="ADE2808" s="60"/>
    </row>
    <row r="2809" spans="760:785" x14ac:dyDescent="0.25">
      <c r="ACF2809" s="60"/>
      <c r="ACG2809" s="60"/>
      <c r="ACH2809" s="60"/>
      <c r="ACI2809" s="60"/>
      <c r="ACJ2809" s="60"/>
      <c r="ACK2809" s="60"/>
      <c r="ACL2809" s="60"/>
      <c r="ACM2809" s="60"/>
      <c r="ACN2809" s="60"/>
      <c r="ACO2809" s="60"/>
      <c r="ACP2809" s="60"/>
      <c r="ACQ2809" s="60"/>
      <c r="ACR2809" s="60"/>
      <c r="ACS2809" s="60"/>
      <c r="ACT2809" s="60"/>
      <c r="ACU2809" s="60"/>
      <c r="ACV2809" s="60"/>
      <c r="ACW2809" s="60"/>
      <c r="ACX2809" s="60"/>
      <c r="ACY2809" s="60">
        <v>1.0048345744037599</v>
      </c>
      <c r="ACZ2809" s="60"/>
      <c r="ADA2809" s="60"/>
      <c r="ADB2809" s="60"/>
      <c r="ADC2809" s="60"/>
      <c r="ADD2809" s="60"/>
      <c r="ADE2809" s="60"/>
    </row>
    <row r="2810" spans="760:785" x14ac:dyDescent="0.25">
      <c r="ACF2810" s="60"/>
      <c r="ACG2810" s="60"/>
      <c r="ACH2810" s="60"/>
      <c r="ACI2810" s="60"/>
      <c r="ACJ2810" s="60"/>
      <c r="ACK2810" s="60"/>
      <c r="ACL2810" s="60"/>
      <c r="ACM2810" s="60"/>
      <c r="ACN2810" s="60"/>
      <c r="ACO2810" s="60"/>
      <c r="ACP2810" s="60"/>
      <c r="ACQ2810" s="60"/>
      <c r="ACR2810" s="60"/>
      <c r="ACS2810" s="60"/>
      <c r="ACT2810" s="60"/>
      <c r="ACU2810" s="60"/>
      <c r="ACV2810" s="60"/>
      <c r="ACW2810" s="60"/>
      <c r="ACX2810" s="60"/>
      <c r="ACY2810" s="60">
        <v>1.0048283915046099</v>
      </c>
      <c r="ACZ2810" s="60"/>
      <c r="ADA2810" s="60"/>
      <c r="ADB2810" s="60"/>
      <c r="ADC2810" s="60"/>
      <c r="ADD2810" s="60"/>
      <c r="ADE2810" s="60"/>
    </row>
    <row r="2811" spans="760:785" x14ac:dyDescent="0.25">
      <c r="ACF2811" s="60"/>
      <c r="ACG2811" s="60"/>
      <c r="ACH2811" s="60"/>
      <c r="ACI2811" s="60"/>
      <c r="ACJ2811" s="60"/>
      <c r="ACK2811" s="60"/>
      <c r="ACL2811" s="60"/>
      <c r="ACM2811" s="60"/>
      <c r="ACN2811" s="60"/>
      <c r="ACO2811" s="60"/>
      <c r="ACP2811" s="60"/>
      <c r="ACQ2811" s="60"/>
      <c r="ACR2811" s="60"/>
      <c r="ACS2811" s="60"/>
      <c r="ACT2811" s="60"/>
      <c r="ACU2811" s="60"/>
      <c r="ACV2811" s="60"/>
      <c r="ACW2811" s="60"/>
      <c r="ACX2811" s="60"/>
      <c r="ACY2811" s="60">
        <v>1.00482761354563</v>
      </c>
      <c r="ACZ2811" s="60"/>
      <c r="ADA2811" s="60"/>
      <c r="ADB2811" s="60"/>
      <c r="ADC2811" s="60"/>
      <c r="ADD2811" s="60"/>
      <c r="ADE2811" s="60"/>
    </row>
    <row r="2812" spans="760:785" x14ac:dyDescent="0.25">
      <c r="ACF2812" s="60"/>
      <c r="ACG2812" s="60"/>
      <c r="ACH2812" s="60"/>
      <c r="ACI2812" s="60"/>
      <c r="ACJ2812" s="60"/>
      <c r="ACK2812" s="60"/>
      <c r="ACL2812" s="60"/>
      <c r="ACM2812" s="60"/>
      <c r="ACN2812" s="60"/>
      <c r="ACO2812" s="60"/>
      <c r="ACP2812" s="60"/>
      <c r="ACQ2812" s="60"/>
      <c r="ACR2812" s="60"/>
      <c r="ACS2812" s="60"/>
      <c r="ACT2812" s="60"/>
      <c r="ACU2812" s="60"/>
      <c r="ACV2812" s="60"/>
      <c r="ACW2812" s="60"/>
      <c r="ACX2812" s="60"/>
      <c r="ACY2812" s="60">
        <v>1.00482586811137</v>
      </c>
      <c r="ACZ2812" s="60"/>
      <c r="ADA2812" s="60"/>
      <c r="ADB2812" s="60"/>
      <c r="ADC2812" s="60"/>
      <c r="ADD2812" s="60"/>
      <c r="ADE2812" s="60"/>
    </row>
    <row r="2813" spans="760:785" x14ac:dyDescent="0.25">
      <c r="ACF2813" s="60"/>
      <c r="ACG2813" s="60"/>
      <c r="ACH2813" s="60"/>
      <c r="ACI2813" s="60"/>
      <c r="ACJ2813" s="60"/>
      <c r="ACK2813" s="60"/>
      <c r="ACL2813" s="60"/>
      <c r="ACM2813" s="60"/>
      <c r="ACN2813" s="60"/>
      <c r="ACO2813" s="60"/>
      <c r="ACP2813" s="60"/>
      <c r="ACQ2813" s="60"/>
      <c r="ACR2813" s="60"/>
      <c r="ACS2813" s="60"/>
      <c r="ACT2813" s="60"/>
      <c r="ACU2813" s="60"/>
      <c r="ACV2813" s="60"/>
      <c r="ACW2813" s="60"/>
      <c r="ACX2813" s="60"/>
      <c r="ACY2813" s="60">
        <v>1.00481652398921</v>
      </c>
      <c r="ACZ2813" s="60"/>
      <c r="ADA2813" s="60"/>
      <c r="ADB2813" s="60"/>
      <c r="ADC2813" s="60"/>
      <c r="ADD2813" s="60"/>
      <c r="ADE2813" s="60"/>
    </row>
    <row r="2814" spans="760:785" x14ac:dyDescent="0.25">
      <c r="ACF2814" s="60"/>
      <c r="ACG2814" s="60"/>
      <c r="ACH2814" s="60"/>
      <c r="ACI2814" s="60"/>
      <c r="ACJ2814" s="60"/>
      <c r="ACK2814" s="60"/>
      <c r="ACL2814" s="60"/>
      <c r="ACM2814" s="60"/>
      <c r="ACN2814" s="60"/>
      <c r="ACO2814" s="60"/>
      <c r="ACP2814" s="60"/>
      <c r="ACQ2814" s="60"/>
      <c r="ACR2814" s="60"/>
      <c r="ACS2814" s="60"/>
      <c r="ACT2814" s="60"/>
      <c r="ACU2814" s="60"/>
      <c r="ACV2814" s="60"/>
      <c r="ACW2814" s="60"/>
      <c r="ACX2814" s="60"/>
      <c r="ACY2814" s="60">
        <v>1.00481550034992</v>
      </c>
      <c r="ACZ2814" s="60"/>
      <c r="ADA2814" s="60"/>
      <c r="ADB2814" s="60"/>
      <c r="ADC2814" s="60"/>
      <c r="ADD2814" s="60"/>
      <c r="ADE2814" s="60"/>
    </row>
    <row r="2815" spans="760:785" x14ac:dyDescent="0.25">
      <c r="ACF2815" s="60"/>
      <c r="ACG2815" s="60"/>
      <c r="ACH2815" s="60"/>
      <c r="ACI2815" s="60"/>
      <c r="ACJ2815" s="60"/>
      <c r="ACK2815" s="60"/>
      <c r="ACL2815" s="60"/>
      <c r="ACM2815" s="60"/>
      <c r="ACN2815" s="60"/>
      <c r="ACO2815" s="60"/>
      <c r="ACP2815" s="60"/>
      <c r="ACQ2815" s="60"/>
      <c r="ACR2815" s="60"/>
      <c r="ACS2815" s="60"/>
      <c r="ACT2815" s="60"/>
      <c r="ACU2815" s="60"/>
      <c r="ACV2815" s="60"/>
      <c r="ACW2815" s="60"/>
      <c r="ACX2815" s="60"/>
      <c r="ACY2815" s="60">
        <v>1.0048059732293999</v>
      </c>
      <c r="ACZ2815" s="60"/>
      <c r="ADA2815" s="60"/>
      <c r="ADB2815" s="60"/>
      <c r="ADC2815" s="60"/>
      <c r="ADD2815" s="60"/>
      <c r="ADE2815" s="60"/>
    </row>
    <row r="2816" spans="760:785" x14ac:dyDescent="0.25">
      <c r="ACF2816" s="60"/>
      <c r="ACG2816" s="60"/>
      <c r="ACH2816" s="60"/>
      <c r="ACI2816" s="60"/>
      <c r="ACJ2816" s="60"/>
      <c r="ACK2816" s="60"/>
      <c r="ACL2816" s="60"/>
      <c r="ACM2816" s="60"/>
      <c r="ACN2816" s="60"/>
      <c r="ACO2816" s="60"/>
      <c r="ACP2816" s="60"/>
      <c r="ACQ2816" s="60"/>
      <c r="ACR2816" s="60"/>
      <c r="ACS2816" s="60"/>
      <c r="ACT2816" s="60"/>
      <c r="ACU2816" s="60"/>
      <c r="ACV2816" s="60"/>
      <c r="ACW2816" s="60"/>
      <c r="ACX2816" s="60"/>
      <c r="ACY2816" s="60">
        <v>1.0048041875186899</v>
      </c>
      <c r="ACZ2816" s="60"/>
      <c r="ADA2816" s="60"/>
      <c r="ADB2816" s="60"/>
      <c r="ADC2816" s="60"/>
      <c r="ADD2816" s="60"/>
      <c r="ADE2816" s="60"/>
    </row>
    <row r="2817" spans="760:785" x14ac:dyDescent="0.25">
      <c r="ACF2817" s="60"/>
      <c r="ACG2817" s="60"/>
      <c r="ACH2817" s="60"/>
      <c r="ACI2817" s="60"/>
      <c r="ACJ2817" s="60"/>
      <c r="ACK2817" s="60"/>
      <c r="ACL2817" s="60"/>
      <c r="ACM2817" s="60"/>
      <c r="ACN2817" s="60"/>
      <c r="ACO2817" s="60"/>
      <c r="ACP2817" s="60"/>
      <c r="ACQ2817" s="60"/>
      <c r="ACR2817" s="60"/>
      <c r="ACS2817" s="60"/>
      <c r="ACT2817" s="60"/>
      <c r="ACU2817" s="60"/>
      <c r="ACV2817" s="60"/>
      <c r="ACW2817" s="60"/>
      <c r="ACX2817" s="60"/>
      <c r="ACY2817" s="60">
        <v>1.00480055739313</v>
      </c>
      <c r="ACZ2817" s="60"/>
      <c r="ADA2817" s="60"/>
      <c r="ADB2817" s="60"/>
      <c r="ADC2817" s="60"/>
      <c r="ADD2817" s="60"/>
      <c r="ADE2817" s="60"/>
    </row>
    <row r="2818" spans="760:785" x14ac:dyDescent="0.25">
      <c r="ACF2818" s="60"/>
      <c r="ACG2818" s="60"/>
      <c r="ACH2818" s="60"/>
      <c r="ACI2818" s="60"/>
      <c r="ACJ2818" s="60"/>
      <c r="ACK2818" s="60"/>
      <c r="ACL2818" s="60"/>
      <c r="ACM2818" s="60"/>
      <c r="ACN2818" s="60"/>
      <c r="ACO2818" s="60"/>
      <c r="ACP2818" s="60"/>
      <c r="ACQ2818" s="60"/>
      <c r="ACR2818" s="60"/>
      <c r="ACS2818" s="60"/>
      <c r="ACT2818" s="60"/>
      <c r="ACU2818" s="60"/>
      <c r="ACV2818" s="60"/>
      <c r="ACW2818" s="60"/>
      <c r="ACX2818" s="60"/>
      <c r="ACY2818" s="60">
        <v>1.00479974678762</v>
      </c>
      <c r="ACZ2818" s="60"/>
      <c r="ADA2818" s="60"/>
      <c r="ADB2818" s="60"/>
      <c r="ADC2818" s="60"/>
      <c r="ADD2818" s="60"/>
      <c r="ADE2818" s="60"/>
    </row>
    <row r="2819" spans="760:785" x14ac:dyDescent="0.25">
      <c r="ACF2819" s="60"/>
      <c r="ACG2819" s="60"/>
      <c r="ACH2819" s="60"/>
      <c r="ACI2819" s="60"/>
      <c r="ACJ2819" s="60"/>
      <c r="ACK2819" s="60"/>
      <c r="ACL2819" s="60"/>
      <c r="ACM2819" s="60"/>
      <c r="ACN2819" s="60"/>
      <c r="ACO2819" s="60"/>
      <c r="ACP2819" s="60"/>
      <c r="ACQ2819" s="60"/>
      <c r="ACR2819" s="60"/>
      <c r="ACS2819" s="60"/>
      <c r="ACT2819" s="60"/>
      <c r="ACU2819" s="60"/>
      <c r="ACV2819" s="60"/>
      <c r="ACW2819" s="60"/>
      <c r="ACX2819" s="60"/>
      <c r="ACY2819" s="60">
        <v>1.00479781369834</v>
      </c>
      <c r="ACZ2819" s="60"/>
      <c r="ADA2819" s="60"/>
      <c r="ADB2819" s="60"/>
      <c r="ADC2819" s="60"/>
      <c r="ADD2819" s="60"/>
      <c r="ADE2819" s="60"/>
    </row>
    <row r="2820" spans="760:785" x14ac:dyDescent="0.25">
      <c r="ACF2820" s="60"/>
      <c r="ACG2820" s="60"/>
      <c r="ACH2820" s="60"/>
      <c r="ACI2820" s="60"/>
      <c r="ACJ2820" s="60"/>
      <c r="ACK2820" s="60"/>
      <c r="ACL2820" s="60"/>
      <c r="ACM2820" s="60"/>
      <c r="ACN2820" s="60"/>
      <c r="ACO2820" s="60"/>
      <c r="ACP2820" s="60"/>
      <c r="ACQ2820" s="60"/>
      <c r="ACR2820" s="60"/>
      <c r="ACS2820" s="60"/>
      <c r="ACT2820" s="60"/>
      <c r="ACU2820" s="60"/>
      <c r="ACV2820" s="60"/>
      <c r="ACW2820" s="60"/>
      <c r="ACX2820" s="60"/>
      <c r="ACY2820" s="60">
        <v>1.0047966332159699</v>
      </c>
      <c r="ACZ2820" s="60"/>
      <c r="ADA2820" s="60"/>
      <c r="ADB2820" s="60"/>
      <c r="ADC2820" s="60"/>
      <c r="ADD2820" s="60"/>
      <c r="ADE2820" s="60"/>
    </row>
    <row r="2821" spans="760:785" x14ac:dyDescent="0.25">
      <c r="ACF2821" s="60"/>
      <c r="ACG2821" s="60"/>
      <c r="ACH2821" s="60"/>
      <c r="ACI2821" s="60"/>
      <c r="ACJ2821" s="60"/>
      <c r="ACK2821" s="60"/>
      <c r="ACL2821" s="60"/>
      <c r="ACM2821" s="60"/>
      <c r="ACN2821" s="60"/>
      <c r="ACO2821" s="60"/>
      <c r="ACP2821" s="60"/>
      <c r="ACQ2821" s="60"/>
      <c r="ACR2821" s="60"/>
      <c r="ACS2821" s="60"/>
      <c r="ACT2821" s="60"/>
      <c r="ACU2821" s="60"/>
      <c r="ACV2821" s="60"/>
      <c r="ACW2821" s="60"/>
      <c r="ACX2821" s="60"/>
      <c r="ACY2821" s="60">
        <v>1.00479221807668</v>
      </c>
      <c r="ACZ2821" s="60"/>
      <c r="ADA2821" s="60"/>
      <c r="ADB2821" s="60"/>
      <c r="ADC2821" s="60"/>
      <c r="ADD2821" s="60"/>
      <c r="ADE2821" s="60"/>
    </row>
    <row r="2822" spans="760:785" x14ac:dyDescent="0.25">
      <c r="ACF2822" s="60"/>
      <c r="ACG2822" s="60"/>
      <c r="ACH2822" s="60"/>
      <c r="ACI2822" s="60"/>
      <c r="ACJ2822" s="60"/>
      <c r="ACK2822" s="60"/>
      <c r="ACL2822" s="60"/>
      <c r="ACM2822" s="60"/>
      <c r="ACN2822" s="60"/>
      <c r="ACO2822" s="60"/>
      <c r="ACP2822" s="60"/>
      <c r="ACQ2822" s="60"/>
      <c r="ACR2822" s="60"/>
      <c r="ACS2822" s="60"/>
      <c r="ACT2822" s="60"/>
      <c r="ACU2822" s="60"/>
      <c r="ACV2822" s="60"/>
      <c r="ACW2822" s="60"/>
      <c r="ACX2822" s="60"/>
      <c r="ACY2822" s="60">
        <v>1.0047909079494199</v>
      </c>
      <c r="ACZ2822" s="60"/>
      <c r="ADA2822" s="60"/>
      <c r="ADB2822" s="60"/>
      <c r="ADC2822" s="60"/>
      <c r="ADD2822" s="60"/>
      <c r="ADE2822" s="60"/>
    </row>
    <row r="2823" spans="760:785" x14ac:dyDescent="0.25">
      <c r="ACF2823" s="60"/>
      <c r="ACG2823" s="60"/>
      <c r="ACH2823" s="60"/>
      <c r="ACI2823" s="60"/>
      <c r="ACJ2823" s="60"/>
      <c r="ACK2823" s="60"/>
      <c r="ACL2823" s="60"/>
      <c r="ACM2823" s="60"/>
      <c r="ACN2823" s="60"/>
      <c r="ACO2823" s="60"/>
      <c r="ACP2823" s="60"/>
      <c r="ACQ2823" s="60"/>
      <c r="ACR2823" s="60"/>
      <c r="ACS2823" s="60"/>
      <c r="ACT2823" s="60"/>
      <c r="ACU2823" s="60"/>
      <c r="ACV2823" s="60"/>
      <c r="ACW2823" s="60"/>
      <c r="ACX2823" s="60"/>
      <c r="ACY2823" s="60">
        <v>1.00478894741803</v>
      </c>
      <c r="ACZ2823" s="60"/>
      <c r="ADA2823" s="60"/>
      <c r="ADB2823" s="60"/>
      <c r="ADC2823" s="60"/>
      <c r="ADD2823" s="60"/>
      <c r="ADE2823" s="60"/>
    </row>
    <row r="2824" spans="760:785" x14ac:dyDescent="0.25">
      <c r="ACF2824" s="60"/>
      <c r="ACG2824" s="60"/>
      <c r="ACH2824" s="60"/>
      <c r="ACI2824" s="60"/>
      <c r="ACJ2824" s="60"/>
      <c r="ACK2824" s="60"/>
      <c r="ACL2824" s="60"/>
      <c r="ACM2824" s="60"/>
      <c r="ACN2824" s="60"/>
      <c r="ACO2824" s="60"/>
      <c r="ACP2824" s="60"/>
      <c r="ACQ2824" s="60"/>
      <c r="ACR2824" s="60"/>
      <c r="ACS2824" s="60"/>
      <c r="ACT2824" s="60"/>
      <c r="ACU2824" s="60"/>
      <c r="ACV2824" s="60"/>
      <c r="ACW2824" s="60"/>
      <c r="ACX2824" s="60"/>
      <c r="ACY2824" s="60">
        <v>1.0047825082908199</v>
      </c>
      <c r="ACZ2824" s="60"/>
      <c r="ADA2824" s="60"/>
      <c r="ADB2824" s="60"/>
      <c r="ADC2824" s="60"/>
      <c r="ADD2824" s="60"/>
      <c r="ADE2824" s="60"/>
    </row>
    <row r="2825" spans="760:785" x14ac:dyDescent="0.25">
      <c r="ACF2825" s="60"/>
      <c r="ACG2825" s="60"/>
      <c r="ACH2825" s="60"/>
      <c r="ACI2825" s="60"/>
      <c r="ACJ2825" s="60"/>
      <c r="ACK2825" s="60"/>
      <c r="ACL2825" s="60"/>
      <c r="ACM2825" s="60"/>
      <c r="ACN2825" s="60"/>
      <c r="ACO2825" s="60"/>
      <c r="ACP2825" s="60"/>
      <c r="ACQ2825" s="60"/>
      <c r="ACR2825" s="60"/>
      <c r="ACS2825" s="60"/>
      <c r="ACT2825" s="60"/>
      <c r="ACU2825" s="60"/>
      <c r="ACV2825" s="60"/>
      <c r="ACW2825" s="60"/>
      <c r="ACX2825" s="60"/>
      <c r="ACY2825" s="60">
        <v>1.0047810164394499</v>
      </c>
      <c r="ACZ2825" s="60"/>
      <c r="ADA2825" s="60"/>
      <c r="ADB2825" s="60"/>
      <c r="ADC2825" s="60"/>
      <c r="ADD2825" s="60"/>
      <c r="ADE2825" s="60"/>
    </row>
    <row r="2826" spans="760:785" x14ac:dyDescent="0.25">
      <c r="ACF2826" s="60"/>
      <c r="ACG2826" s="60"/>
      <c r="ACH2826" s="60"/>
      <c r="ACI2826" s="60"/>
      <c r="ACJ2826" s="60"/>
      <c r="ACK2826" s="60"/>
      <c r="ACL2826" s="60"/>
      <c r="ACM2826" s="60"/>
      <c r="ACN2826" s="60"/>
      <c r="ACO2826" s="60"/>
      <c r="ACP2826" s="60"/>
      <c r="ACQ2826" s="60"/>
      <c r="ACR2826" s="60"/>
      <c r="ACS2826" s="60"/>
      <c r="ACT2826" s="60"/>
      <c r="ACU2826" s="60"/>
      <c r="ACV2826" s="60"/>
      <c r="ACW2826" s="60"/>
      <c r="ACX2826" s="60"/>
      <c r="ACY2826" s="60">
        <v>1.00477848319017</v>
      </c>
      <c r="ACZ2826" s="60"/>
      <c r="ADA2826" s="60"/>
      <c r="ADB2826" s="60"/>
      <c r="ADC2826" s="60"/>
      <c r="ADD2826" s="60"/>
      <c r="ADE2826" s="60"/>
    </row>
    <row r="2827" spans="760:785" x14ac:dyDescent="0.25">
      <c r="ACF2827" s="60"/>
      <c r="ACG2827" s="60"/>
      <c r="ACH2827" s="60"/>
      <c r="ACI2827" s="60"/>
      <c r="ACJ2827" s="60"/>
      <c r="ACK2827" s="60"/>
      <c r="ACL2827" s="60"/>
      <c r="ACM2827" s="60"/>
      <c r="ACN2827" s="60"/>
      <c r="ACO2827" s="60"/>
      <c r="ACP2827" s="60"/>
      <c r="ACQ2827" s="60"/>
      <c r="ACR2827" s="60"/>
      <c r="ACS2827" s="60"/>
      <c r="ACT2827" s="60"/>
      <c r="ACU2827" s="60"/>
      <c r="ACV2827" s="60"/>
      <c r="ACW2827" s="60"/>
      <c r="ACX2827" s="60"/>
      <c r="ACY2827" s="60">
        <v>1.00477834556316</v>
      </c>
      <c r="ACZ2827" s="60"/>
      <c r="ADA2827" s="60"/>
      <c r="ADB2827" s="60"/>
      <c r="ADC2827" s="60"/>
      <c r="ADD2827" s="60"/>
      <c r="ADE2827" s="60"/>
    </row>
    <row r="2828" spans="760:785" x14ac:dyDescent="0.25">
      <c r="ACF2828" s="60"/>
      <c r="ACG2828" s="60"/>
      <c r="ACH2828" s="60"/>
      <c r="ACI2828" s="60"/>
      <c r="ACJ2828" s="60"/>
      <c r="ACK2828" s="60"/>
      <c r="ACL2828" s="60"/>
      <c r="ACM2828" s="60"/>
      <c r="ACN2828" s="60"/>
      <c r="ACO2828" s="60"/>
      <c r="ACP2828" s="60"/>
      <c r="ACQ2828" s="60"/>
      <c r="ACR2828" s="60"/>
      <c r="ACS2828" s="60"/>
      <c r="ACT2828" s="60"/>
      <c r="ACU2828" s="60"/>
      <c r="ACV2828" s="60"/>
      <c r="ACW2828" s="60"/>
      <c r="ACX2828" s="60"/>
      <c r="ACY2828" s="60">
        <v>1.0047762686059301</v>
      </c>
      <c r="ACZ2828" s="60"/>
      <c r="ADA2828" s="60"/>
      <c r="ADB2828" s="60"/>
      <c r="ADC2828" s="60"/>
      <c r="ADD2828" s="60"/>
      <c r="ADE2828" s="60"/>
    </row>
    <row r="2829" spans="760:785" x14ac:dyDescent="0.25">
      <c r="ACF2829" s="60"/>
      <c r="ACG2829" s="60"/>
      <c r="ACH2829" s="60"/>
      <c r="ACI2829" s="60"/>
      <c r="ACJ2829" s="60"/>
      <c r="ACK2829" s="60"/>
      <c r="ACL2829" s="60"/>
      <c r="ACM2829" s="60"/>
      <c r="ACN2829" s="60"/>
      <c r="ACO2829" s="60"/>
      <c r="ACP2829" s="60"/>
      <c r="ACQ2829" s="60"/>
      <c r="ACR2829" s="60"/>
      <c r="ACS2829" s="60"/>
      <c r="ACT2829" s="60"/>
      <c r="ACU2829" s="60"/>
      <c r="ACV2829" s="60"/>
      <c r="ACW2829" s="60"/>
      <c r="ACX2829" s="60"/>
      <c r="ACY2829" s="60">
        <v>1.0047737115097899</v>
      </c>
      <c r="ACZ2829" s="60"/>
      <c r="ADA2829" s="60"/>
      <c r="ADB2829" s="60"/>
      <c r="ADC2829" s="60"/>
      <c r="ADD2829" s="60"/>
      <c r="ADE2829" s="60"/>
    </row>
    <row r="2830" spans="760:785" x14ac:dyDescent="0.25">
      <c r="ACF2830" s="60"/>
      <c r="ACG2830" s="60"/>
      <c r="ACH2830" s="60"/>
      <c r="ACI2830" s="60"/>
      <c r="ACJ2830" s="60"/>
      <c r="ACK2830" s="60"/>
      <c r="ACL2830" s="60"/>
      <c r="ACM2830" s="60"/>
      <c r="ACN2830" s="60"/>
      <c r="ACO2830" s="60"/>
      <c r="ACP2830" s="60"/>
      <c r="ACQ2830" s="60"/>
      <c r="ACR2830" s="60"/>
      <c r="ACS2830" s="60"/>
      <c r="ACT2830" s="60"/>
      <c r="ACU2830" s="60"/>
      <c r="ACV2830" s="60"/>
      <c r="ACW2830" s="60"/>
      <c r="ACX2830" s="60"/>
      <c r="ACY2830" s="60">
        <v>1.0047721490786199</v>
      </c>
      <c r="ACZ2830" s="60"/>
      <c r="ADA2830" s="60"/>
      <c r="ADB2830" s="60"/>
      <c r="ADC2830" s="60"/>
      <c r="ADD2830" s="60"/>
      <c r="ADE2830" s="60"/>
    </row>
    <row r="2831" spans="760:785" x14ac:dyDescent="0.25">
      <c r="ACF2831" s="60"/>
      <c r="ACG2831" s="60"/>
      <c r="ACH2831" s="60"/>
      <c r="ACI2831" s="60"/>
      <c r="ACJ2831" s="60"/>
      <c r="ACK2831" s="60"/>
      <c r="ACL2831" s="60"/>
      <c r="ACM2831" s="60"/>
      <c r="ACN2831" s="60"/>
      <c r="ACO2831" s="60"/>
      <c r="ACP2831" s="60"/>
      <c r="ACQ2831" s="60"/>
      <c r="ACR2831" s="60"/>
      <c r="ACS2831" s="60"/>
      <c r="ACT2831" s="60"/>
      <c r="ACU2831" s="60"/>
      <c r="ACV2831" s="60"/>
      <c r="ACW2831" s="60"/>
      <c r="ACX2831" s="60"/>
      <c r="ACY2831" s="60">
        <v>1.0047664012873401</v>
      </c>
      <c r="ACZ2831" s="60"/>
      <c r="ADA2831" s="60"/>
      <c r="ADB2831" s="60"/>
      <c r="ADC2831" s="60"/>
      <c r="ADD2831" s="60"/>
      <c r="ADE2831" s="60"/>
    </row>
    <row r="2832" spans="760:785" x14ac:dyDescent="0.25">
      <c r="ACF2832" s="60"/>
      <c r="ACG2832" s="60"/>
      <c r="ACH2832" s="60"/>
      <c r="ACI2832" s="60"/>
      <c r="ACJ2832" s="60"/>
      <c r="ACK2832" s="60"/>
      <c r="ACL2832" s="60"/>
      <c r="ACM2832" s="60"/>
      <c r="ACN2832" s="60"/>
      <c r="ACO2832" s="60"/>
      <c r="ACP2832" s="60"/>
      <c r="ACQ2832" s="60"/>
      <c r="ACR2832" s="60"/>
      <c r="ACS2832" s="60"/>
      <c r="ACT2832" s="60"/>
      <c r="ACU2832" s="60"/>
      <c r="ACV2832" s="60"/>
      <c r="ACW2832" s="60"/>
      <c r="ACX2832" s="60"/>
      <c r="ACY2832" s="60">
        <v>1.0047595191565499</v>
      </c>
      <c r="ACZ2832" s="60"/>
      <c r="ADA2832" s="60"/>
      <c r="ADB2832" s="60"/>
      <c r="ADC2832" s="60"/>
      <c r="ADD2832" s="60"/>
      <c r="ADE2832" s="60"/>
    </row>
    <row r="2833" spans="760:785" x14ac:dyDescent="0.25">
      <c r="ACF2833" s="60"/>
      <c r="ACG2833" s="60"/>
      <c r="ACH2833" s="60"/>
      <c r="ACI2833" s="60"/>
      <c r="ACJ2833" s="60"/>
      <c r="ACK2833" s="60"/>
      <c r="ACL2833" s="60"/>
      <c r="ACM2833" s="60"/>
      <c r="ACN2833" s="60"/>
      <c r="ACO2833" s="60"/>
      <c r="ACP2833" s="60"/>
      <c r="ACQ2833" s="60"/>
      <c r="ACR2833" s="60"/>
      <c r="ACS2833" s="60"/>
      <c r="ACT2833" s="60"/>
      <c r="ACU2833" s="60"/>
      <c r="ACV2833" s="60"/>
      <c r="ACW2833" s="60"/>
      <c r="ACX2833" s="60"/>
      <c r="ACY2833" s="60">
        <v>1.0047577229551901</v>
      </c>
      <c r="ACZ2833" s="60"/>
      <c r="ADA2833" s="60"/>
      <c r="ADB2833" s="60"/>
      <c r="ADC2833" s="60"/>
      <c r="ADD2833" s="60"/>
      <c r="ADE2833" s="60"/>
    </row>
    <row r="2834" spans="760:785" x14ac:dyDescent="0.25">
      <c r="ACF2834" s="60"/>
      <c r="ACG2834" s="60"/>
      <c r="ACH2834" s="60"/>
      <c r="ACI2834" s="60"/>
      <c r="ACJ2834" s="60"/>
      <c r="ACK2834" s="60"/>
      <c r="ACL2834" s="60"/>
      <c r="ACM2834" s="60"/>
      <c r="ACN2834" s="60"/>
      <c r="ACO2834" s="60"/>
      <c r="ACP2834" s="60"/>
      <c r="ACQ2834" s="60"/>
      <c r="ACR2834" s="60"/>
      <c r="ACS2834" s="60"/>
      <c r="ACT2834" s="60"/>
      <c r="ACU2834" s="60"/>
      <c r="ACV2834" s="60"/>
      <c r="ACW2834" s="60"/>
      <c r="ACX2834" s="60"/>
      <c r="ACY2834" s="60">
        <v>1.0047557408426699</v>
      </c>
      <c r="ACZ2834" s="60"/>
      <c r="ADA2834" s="60"/>
      <c r="ADB2834" s="60"/>
      <c r="ADC2834" s="60"/>
      <c r="ADD2834" s="60"/>
      <c r="ADE2834" s="60"/>
    </row>
    <row r="2835" spans="760:785" x14ac:dyDescent="0.25">
      <c r="ACF2835" s="60"/>
      <c r="ACG2835" s="60"/>
      <c r="ACH2835" s="60"/>
      <c r="ACI2835" s="60"/>
      <c r="ACJ2835" s="60"/>
      <c r="ACK2835" s="60"/>
      <c r="ACL2835" s="60"/>
      <c r="ACM2835" s="60"/>
      <c r="ACN2835" s="60"/>
      <c r="ACO2835" s="60"/>
      <c r="ACP2835" s="60"/>
      <c r="ACQ2835" s="60"/>
      <c r="ACR2835" s="60"/>
      <c r="ACS2835" s="60"/>
      <c r="ACT2835" s="60"/>
      <c r="ACU2835" s="60"/>
      <c r="ACV2835" s="60"/>
      <c r="ACW2835" s="60"/>
      <c r="ACX2835" s="60"/>
      <c r="ACY2835" s="60">
        <v>1.0047550753955099</v>
      </c>
      <c r="ACZ2835" s="60"/>
      <c r="ADA2835" s="60"/>
      <c r="ADB2835" s="60"/>
      <c r="ADC2835" s="60"/>
      <c r="ADD2835" s="60"/>
      <c r="ADE2835" s="60"/>
    </row>
    <row r="2836" spans="760:785" x14ac:dyDescent="0.25">
      <c r="ACF2836" s="60"/>
      <c r="ACG2836" s="60"/>
      <c r="ACH2836" s="60"/>
      <c r="ACI2836" s="60"/>
      <c r="ACJ2836" s="60"/>
      <c r="ACK2836" s="60"/>
      <c r="ACL2836" s="60"/>
      <c r="ACM2836" s="60"/>
      <c r="ACN2836" s="60"/>
      <c r="ACO2836" s="60"/>
      <c r="ACP2836" s="60"/>
      <c r="ACQ2836" s="60"/>
      <c r="ACR2836" s="60"/>
      <c r="ACS2836" s="60"/>
      <c r="ACT2836" s="60"/>
      <c r="ACU2836" s="60"/>
      <c r="ACV2836" s="60"/>
      <c r="ACW2836" s="60"/>
      <c r="ACX2836" s="60"/>
      <c r="ACY2836" s="60">
        <v>1.00475495424645</v>
      </c>
      <c r="ACZ2836" s="60"/>
      <c r="ADA2836" s="60"/>
      <c r="ADB2836" s="60"/>
      <c r="ADC2836" s="60"/>
      <c r="ADD2836" s="60"/>
      <c r="ADE2836" s="60"/>
    </row>
    <row r="2837" spans="760:785" x14ac:dyDescent="0.25">
      <c r="ACF2837" s="60"/>
      <c r="ACG2837" s="60"/>
      <c r="ACH2837" s="60"/>
      <c r="ACI2837" s="60"/>
      <c r="ACJ2837" s="60"/>
      <c r="ACK2837" s="60"/>
      <c r="ACL2837" s="60"/>
      <c r="ACM2837" s="60"/>
      <c r="ACN2837" s="60"/>
      <c r="ACO2837" s="60"/>
      <c r="ACP2837" s="60"/>
      <c r="ACQ2837" s="60"/>
      <c r="ACR2837" s="60"/>
      <c r="ACS2837" s="60"/>
      <c r="ACT2837" s="60"/>
      <c r="ACU2837" s="60"/>
      <c r="ACV2837" s="60"/>
      <c r="ACW2837" s="60"/>
      <c r="ACX2837" s="60"/>
      <c r="ACY2837" s="60">
        <v>1.0047496892746099</v>
      </c>
      <c r="ACZ2837" s="60"/>
      <c r="ADA2837" s="60"/>
      <c r="ADB2837" s="60"/>
      <c r="ADC2837" s="60"/>
      <c r="ADD2837" s="60"/>
      <c r="ADE2837" s="60"/>
    </row>
    <row r="2838" spans="760:785" x14ac:dyDescent="0.25">
      <c r="ACF2838" s="60"/>
      <c r="ACG2838" s="60"/>
      <c r="ACH2838" s="60"/>
      <c r="ACI2838" s="60"/>
      <c r="ACJ2838" s="60"/>
      <c r="ACK2838" s="60"/>
      <c r="ACL2838" s="60"/>
      <c r="ACM2838" s="60"/>
      <c r="ACN2838" s="60"/>
      <c r="ACO2838" s="60"/>
      <c r="ACP2838" s="60"/>
      <c r="ACQ2838" s="60"/>
      <c r="ACR2838" s="60"/>
      <c r="ACS2838" s="60"/>
      <c r="ACT2838" s="60"/>
      <c r="ACU2838" s="60"/>
      <c r="ACV2838" s="60"/>
      <c r="ACW2838" s="60"/>
      <c r="ACX2838" s="60"/>
      <c r="ACY2838" s="60">
        <v>1.0047494832168999</v>
      </c>
      <c r="ACZ2838" s="60"/>
      <c r="ADA2838" s="60"/>
      <c r="ADB2838" s="60"/>
      <c r="ADC2838" s="60"/>
      <c r="ADD2838" s="60"/>
      <c r="ADE2838" s="60"/>
    </row>
    <row r="2839" spans="760:785" x14ac:dyDescent="0.25">
      <c r="ACF2839" s="60"/>
      <c r="ACG2839" s="60"/>
      <c r="ACH2839" s="60"/>
      <c r="ACI2839" s="60"/>
      <c r="ACJ2839" s="60"/>
      <c r="ACK2839" s="60"/>
      <c r="ACL2839" s="60"/>
      <c r="ACM2839" s="60"/>
      <c r="ACN2839" s="60"/>
      <c r="ACO2839" s="60"/>
      <c r="ACP2839" s="60"/>
      <c r="ACQ2839" s="60"/>
      <c r="ACR2839" s="60"/>
      <c r="ACS2839" s="60"/>
      <c r="ACT2839" s="60"/>
      <c r="ACU2839" s="60"/>
      <c r="ACV2839" s="60"/>
      <c r="ACW2839" s="60"/>
      <c r="ACX2839" s="60"/>
      <c r="ACY2839" s="60">
        <v>1.00474777131327</v>
      </c>
      <c r="ACZ2839" s="60"/>
      <c r="ADA2839" s="60"/>
      <c r="ADB2839" s="60"/>
      <c r="ADC2839" s="60"/>
      <c r="ADD2839" s="60"/>
      <c r="ADE2839" s="60"/>
    </row>
    <row r="2840" spans="760:785" x14ac:dyDescent="0.25">
      <c r="ACF2840" s="60"/>
      <c r="ACG2840" s="60"/>
      <c r="ACH2840" s="60"/>
      <c r="ACI2840" s="60"/>
      <c r="ACJ2840" s="60"/>
      <c r="ACK2840" s="60"/>
      <c r="ACL2840" s="60"/>
      <c r="ACM2840" s="60"/>
      <c r="ACN2840" s="60"/>
      <c r="ACO2840" s="60"/>
      <c r="ACP2840" s="60"/>
      <c r="ACQ2840" s="60"/>
      <c r="ACR2840" s="60"/>
      <c r="ACS2840" s="60"/>
      <c r="ACT2840" s="60"/>
      <c r="ACU2840" s="60"/>
      <c r="ACV2840" s="60"/>
      <c r="ACW2840" s="60"/>
      <c r="ACX2840" s="60"/>
      <c r="ACY2840" s="60">
        <v>1.0047455933056799</v>
      </c>
      <c r="ACZ2840" s="60"/>
      <c r="ADA2840" s="60"/>
      <c r="ADB2840" s="60"/>
      <c r="ADC2840" s="60"/>
      <c r="ADD2840" s="60"/>
      <c r="ADE2840" s="60"/>
    </row>
    <row r="2841" spans="760:785" x14ac:dyDescent="0.25">
      <c r="ACF2841" s="60"/>
      <c r="ACG2841" s="60"/>
      <c r="ACH2841" s="60"/>
      <c r="ACI2841" s="60"/>
      <c r="ACJ2841" s="60"/>
      <c r="ACK2841" s="60"/>
      <c r="ACL2841" s="60"/>
      <c r="ACM2841" s="60"/>
      <c r="ACN2841" s="60"/>
      <c r="ACO2841" s="60"/>
      <c r="ACP2841" s="60"/>
      <c r="ACQ2841" s="60"/>
      <c r="ACR2841" s="60"/>
      <c r="ACS2841" s="60"/>
      <c r="ACT2841" s="60"/>
      <c r="ACU2841" s="60"/>
      <c r="ACV2841" s="60"/>
      <c r="ACW2841" s="60"/>
      <c r="ACX2841" s="60"/>
      <c r="ACY2841" s="60">
        <v>1.00474362592833</v>
      </c>
      <c r="ACZ2841" s="60"/>
      <c r="ADA2841" s="60"/>
      <c r="ADB2841" s="60"/>
      <c r="ADC2841" s="60"/>
      <c r="ADD2841" s="60"/>
      <c r="ADE2841" s="60"/>
    </row>
    <row r="2842" spans="760:785" x14ac:dyDescent="0.25">
      <c r="ACF2842" s="60"/>
      <c r="ACG2842" s="60"/>
      <c r="ACH2842" s="60"/>
      <c r="ACI2842" s="60"/>
      <c r="ACJ2842" s="60"/>
      <c r="ACK2842" s="60"/>
      <c r="ACL2842" s="60"/>
      <c r="ACM2842" s="60"/>
      <c r="ACN2842" s="60"/>
      <c r="ACO2842" s="60"/>
      <c r="ACP2842" s="60"/>
      <c r="ACQ2842" s="60"/>
      <c r="ACR2842" s="60"/>
      <c r="ACS2842" s="60"/>
      <c r="ACT2842" s="60"/>
      <c r="ACU2842" s="60"/>
      <c r="ACV2842" s="60"/>
      <c r="ACW2842" s="60"/>
      <c r="ACX2842" s="60"/>
      <c r="ACY2842" s="60">
        <v>1.00474254525513</v>
      </c>
      <c r="ACZ2842" s="60"/>
      <c r="ADA2842" s="60"/>
      <c r="ADB2842" s="60"/>
      <c r="ADC2842" s="60"/>
      <c r="ADD2842" s="60"/>
      <c r="ADE2842" s="60"/>
    </row>
    <row r="2843" spans="760:785" x14ac:dyDescent="0.25">
      <c r="ACF2843" s="60"/>
      <c r="ACG2843" s="60"/>
      <c r="ACH2843" s="60"/>
      <c r="ACI2843" s="60"/>
      <c r="ACJ2843" s="60"/>
      <c r="ACK2843" s="60"/>
      <c r="ACL2843" s="60"/>
      <c r="ACM2843" s="60"/>
      <c r="ACN2843" s="60"/>
      <c r="ACO2843" s="60"/>
      <c r="ACP2843" s="60"/>
      <c r="ACQ2843" s="60"/>
      <c r="ACR2843" s="60"/>
      <c r="ACS2843" s="60"/>
      <c r="ACT2843" s="60"/>
      <c r="ACU2843" s="60"/>
      <c r="ACV2843" s="60"/>
      <c r="ACW2843" s="60"/>
      <c r="ACX2843" s="60"/>
      <c r="ACY2843" s="60">
        <v>1.00474173280011</v>
      </c>
      <c r="ACZ2843" s="60"/>
      <c r="ADA2843" s="60"/>
      <c r="ADB2843" s="60"/>
      <c r="ADC2843" s="60"/>
      <c r="ADD2843" s="60"/>
      <c r="ADE2843" s="60"/>
    </row>
    <row r="2844" spans="760:785" x14ac:dyDescent="0.25">
      <c r="ACF2844" s="60"/>
      <c r="ACG2844" s="60"/>
      <c r="ACH2844" s="60"/>
      <c r="ACI2844" s="60"/>
      <c r="ACJ2844" s="60"/>
      <c r="ACK2844" s="60"/>
      <c r="ACL2844" s="60"/>
      <c r="ACM2844" s="60"/>
      <c r="ACN2844" s="60"/>
      <c r="ACO2844" s="60"/>
      <c r="ACP2844" s="60"/>
      <c r="ACQ2844" s="60"/>
      <c r="ACR2844" s="60"/>
      <c r="ACS2844" s="60"/>
      <c r="ACT2844" s="60"/>
      <c r="ACU2844" s="60"/>
      <c r="ACV2844" s="60"/>
      <c r="ACW2844" s="60"/>
      <c r="ACX2844" s="60"/>
      <c r="ACY2844" s="60">
        <v>1.00473812995505</v>
      </c>
      <c r="ACZ2844" s="60"/>
      <c r="ADA2844" s="60"/>
      <c r="ADB2844" s="60"/>
      <c r="ADC2844" s="60"/>
      <c r="ADD2844" s="60"/>
      <c r="ADE2844" s="60"/>
    </row>
    <row r="2845" spans="760:785" x14ac:dyDescent="0.25">
      <c r="ACF2845" s="60"/>
      <c r="ACG2845" s="60"/>
      <c r="ACH2845" s="60"/>
      <c r="ACI2845" s="60"/>
      <c r="ACJ2845" s="60"/>
      <c r="ACK2845" s="60"/>
      <c r="ACL2845" s="60"/>
      <c r="ACM2845" s="60"/>
      <c r="ACN2845" s="60"/>
      <c r="ACO2845" s="60"/>
      <c r="ACP2845" s="60"/>
      <c r="ACQ2845" s="60"/>
      <c r="ACR2845" s="60"/>
      <c r="ACS2845" s="60"/>
      <c r="ACT2845" s="60"/>
      <c r="ACU2845" s="60"/>
      <c r="ACV2845" s="60"/>
      <c r="ACW2845" s="60"/>
      <c r="ACX2845" s="60"/>
      <c r="ACY2845" s="60">
        <v>1.0047352222081001</v>
      </c>
      <c r="ACZ2845" s="60"/>
      <c r="ADA2845" s="60"/>
      <c r="ADB2845" s="60"/>
      <c r="ADC2845" s="60"/>
      <c r="ADD2845" s="60"/>
      <c r="ADE2845" s="60"/>
    </row>
    <row r="2846" spans="760:785" x14ac:dyDescent="0.25">
      <c r="ACF2846" s="60"/>
      <c r="ACG2846" s="60"/>
      <c r="ACH2846" s="60"/>
      <c r="ACI2846" s="60"/>
      <c r="ACJ2846" s="60"/>
      <c r="ACK2846" s="60"/>
      <c r="ACL2846" s="60"/>
      <c r="ACM2846" s="60"/>
      <c r="ACN2846" s="60"/>
      <c r="ACO2846" s="60"/>
      <c r="ACP2846" s="60"/>
      <c r="ACQ2846" s="60"/>
      <c r="ACR2846" s="60"/>
      <c r="ACS2846" s="60"/>
      <c r="ACT2846" s="60"/>
      <c r="ACU2846" s="60"/>
      <c r="ACV2846" s="60"/>
      <c r="ACW2846" s="60"/>
      <c r="ACX2846" s="60"/>
      <c r="ACY2846" s="60">
        <v>1.0047329507179401</v>
      </c>
      <c r="ACZ2846" s="60"/>
      <c r="ADA2846" s="60"/>
      <c r="ADB2846" s="60"/>
      <c r="ADC2846" s="60"/>
      <c r="ADD2846" s="60"/>
      <c r="ADE2846" s="60"/>
    </row>
    <row r="2847" spans="760:785" x14ac:dyDescent="0.25">
      <c r="ACF2847" s="60"/>
      <c r="ACG2847" s="60"/>
      <c r="ACH2847" s="60"/>
      <c r="ACI2847" s="60"/>
      <c r="ACJ2847" s="60"/>
      <c r="ACK2847" s="60"/>
      <c r="ACL2847" s="60"/>
      <c r="ACM2847" s="60"/>
      <c r="ACN2847" s="60"/>
      <c r="ACO2847" s="60"/>
      <c r="ACP2847" s="60"/>
      <c r="ACQ2847" s="60"/>
      <c r="ACR2847" s="60"/>
      <c r="ACS2847" s="60"/>
      <c r="ACT2847" s="60"/>
      <c r="ACU2847" s="60"/>
      <c r="ACV2847" s="60"/>
      <c r="ACW2847" s="60"/>
      <c r="ACX2847" s="60"/>
      <c r="ACY2847" s="60">
        <v>1.00473214759996</v>
      </c>
      <c r="ACZ2847" s="60"/>
      <c r="ADA2847" s="60"/>
      <c r="ADB2847" s="60"/>
      <c r="ADC2847" s="60"/>
      <c r="ADD2847" s="60"/>
      <c r="ADE2847" s="60"/>
    </row>
    <row r="2848" spans="760:785" x14ac:dyDescent="0.25">
      <c r="ACF2848" s="60"/>
      <c r="ACG2848" s="60"/>
      <c r="ACH2848" s="60"/>
      <c r="ACI2848" s="60"/>
      <c r="ACJ2848" s="60"/>
      <c r="ACK2848" s="60"/>
      <c r="ACL2848" s="60"/>
      <c r="ACM2848" s="60"/>
      <c r="ACN2848" s="60"/>
      <c r="ACO2848" s="60"/>
      <c r="ACP2848" s="60"/>
      <c r="ACQ2848" s="60"/>
      <c r="ACR2848" s="60"/>
      <c r="ACS2848" s="60"/>
      <c r="ACT2848" s="60"/>
      <c r="ACU2848" s="60"/>
      <c r="ACV2848" s="60"/>
      <c r="ACW2848" s="60"/>
      <c r="ACX2848" s="60"/>
      <c r="ACY2848" s="60">
        <v>1.0047314948533901</v>
      </c>
      <c r="ACZ2848" s="60"/>
      <c r="ADA2848" s="60"/>
      <c r="ADB2848" s="60"/>
      <c r="ADC2848" s="60"/>
      <c r="ADD2848" s="60"/>
      <c r="ADE2848" s="60"/>
    </row>
    <row r="2849" spans="760:785" x14ac:dyDescent="0.25">
      <c r="ACF2849" s="60"/>
      <c r="ACG2849" s="60"/>
      <c r="ACH2849" s="60"/>
      <c r="ACI2849" s="60"/>
      <c r="ACJ2849" s="60"/>
      <c r="ACK2849" s="60"/>
      <c r="ACL2849" s="60"/>
      <c r="ACM2849" s="60"/>
      <c r="ACN2849" s="60"/>
      <c r="ACO2849" s="60"/>
      <c r="ACP2849" s="60"/>
      <c r="ACQ2849" s="60"/>
      <c r="ACR2849" s="60"/>
      <c r="ACS2849" s="60"/>
      <c r="ACT2849" s="60"/>
      <c r="ACU2849" s="60"/>
      <c r="ACV2849" s="60"/>
      <c r="ACW2849" s="60"/>
      <c r="ACX2849" s="60"/>
      <c r="ACY2849" s="60">
        <v>1.0047290053381399</v>
      </c>
      <c r="ACZ2849" s="60"/>
      <c r="ADA2849" s="60"/>
      <c r="ADB2849" s="60"/>
      <c r="ADC2849" s="60"/>
      <c r="ADD2849" s="60"/>
      <c r="ADE2849" s="60"/>
    </row>
    <row r="2850" spans="760:785" x14ac:dyDescent="0.25">
      <c r="ACF2850" s="60"/>
      <c r="ACG2850" s="60"/>
      <c r="ACH2850" s="60"/>
      <c r="ACI2850" s="60"/>
      <c r="ACJ2850" s="60"/>
      <c r="ACK2850" s="60"/>
      <c r="ACL2850" s="60"/>
      <c r="ACM2850" s="60"/>
      <c r="ACN2850" s="60"/>
      <c r="ACO2850" s="60"/>
      <c r="ACP2850" s="60"/>
      <c r="ACQ2850" s="60"/>
      <c r="ACR2850" s="60"/>
      <c r="ACS2850" s="60"/>
      <c r="ACT2850" s="60"/>
      <c r="ACU2850" s="60"/>
      <c r="ACV2850" s="60"/>
      <c r="ACW2850" s="60"/>
      <c r="ACX2850" s="60"/>
      <c r="ACY2850" s="60">
        <v>1.0047269282015201</v>
      </c>
      <c r="ACZ2850" s="60"/>
      <c r="ADA2850" s="60"/>
      <c r="ADB2850" s="60"/>
      <c r="ADC2850" s="60"/>
      <c r="ADD2850" s="60"/>
      <c r="ADE2850" s="60"/>
    </row>
    <row r="2851" spans="760:785" x14ac:dyDescent="0.25">
      <c r="ACF2851" s="60"/>
      <c r="ACG2851" s="60"/>
      <c r="ACH2851" s="60"/>
      <c r="ACI2851" s="60"/>
      <c r="ACJ2851" s="60"/>
      <c r="ACK2851" s="60"/>
      <c r="ACL2851" s="60"/>
      <c r="ACM2851" s="60"/>
      <c r="ACN2851" s="60"/>
      <c r="ACO2851" s="60"/>
      <c r="ACP2851" s="60"/>
      <c r="ACQ2851" s="60"/>
      <c r="ACR2851" s="60"/>
      <c r="ACS2851" s="60"/>
      <c r="ACT2851" s="60"/>
      <c r="ACU2851" s="60"/>
      <c r="ACV2851" s="60"/>
      <c r="ACW2851" s="60"/>
      <c r="ACX2851" s="60"/>
      <c r="ACY2851" s="60">
        <v>1.0047218578102599</v>
      </c>
      <c r="ACZ2851" s="60"/>
      <c r="ADA2851" s="60"/>
      <c r="ADB2851" s="60"/>
      <c r="ADC2851" s="60"/>
      <c r="ADD2851" s="60"/>
      <c r="ADE2851" s="60"/>
    </row>
    <row r="2852" spans="760:785" x14ac:dyDescent="0.25">
      <c r="ACF2852" s="60"/>
      <c r="ACG2852" s="60"/>
      <c r="ACH2852" s="60"/>
      <c r="ACI2852" s="60"/>
      <c r="ACJ2852" s="60"/>
      <c r="ACK2852" s="60"/>
      <c r="ACL2852" s="60"/>
      <c r="ACM2852" s="60"/>
      <c r="ACN2852" s="60"/>
      <c r="ACO2852" s="60"/>
      <c r="ACP2852" s="60"/>
      <c r="ACQ2852" s="60"/>
      <c r="ACR2852" s="60"/>
      <c r="ACS2852" s="60"/>
      <c r="ACT2852" s="60"/>
      <c r="ACU2852" s="60"/>
      <c r="ACV2852" s="60"/>
      <c r="ACW2852" s="60"/>
      <c r="ACX2852" s="60"/>
      <c r="ACY2852" s="60">
        <v>1.0047176213693001</v>
      </c>
      <c r="ACZ2852" s="60"/>
      <c r="ADA2852" s="60"/>
      <c r="ADB2852" s="60"/>
      <c r="ADC2852" s="60"/>
      <c r="ADD2852" s="60"/>
      <c r="ADE2852" s="60"/>
    </row>
    <row r="2853" spans="760:785" x14ac:dyDescent="0.25">
      <c r="ACF2853" s="60"/>
      <c r="ACG2853" s="60"/>
      <c r="ACH2853" s="60"/>
      <c r="ACI2853" s="60"/>
      <c r="ACJ2853" s="60"/>
      <c r="ACK2853" s="60"/>
      <c r="ACL2853" s="60"/>
      <c r="ACM2853" s="60"/>
      <c r="ACN2853" s="60"/>
      <c r="ACO2853" s="60"/>
      <c r="ACP2853" s="60"/>
      <c r="ACQ2853" s="60"/>
      <c r="ACR2853" s="60"/>
      <c r="ACS2853" s="60"/>
      <c r="ACT2853" s="60"/>
      <c r="ACU2853" s="60"/>
      <c r="ACV2853" s="60"/>
      <c r="ACW2853" s="60"/>
      <c r="ACX2853" s="60"/>
      <c r="ACY2853" s="60">
        <v>1.00471532636801</v>
      </c>
      <c r="ACZ2853" s="60"/>
      <c r="ADA2853" s="60"/>
      <c r="ADB2853" s="60"/>
      <c r="ADC2853" s="60"/>
      <c r="ADD2853" s="60"/>
      <c r="ADE2853" s="60"/>
    </row>
    <row r="2854" spans="760:785" x14ac:dyDescent="0.25">
      <c r="ACF2854" s="60"/>
      <c r="ACG2854" s="60"/>
      <c r="ACH2854" s="60"/>
      <c r="ACI2854" s="60"/>
      <c r="ACJ2854" s="60"/>
      <c r="ACK2854" s="60"/>
      <c r="ACL2854" s="60"/>
      <c r="ACM2854" s="60"/>
      <c r="ACN2854" s="60"/>
      <c r="ACO2854" s="60"/>
      <c r="ACP2854" s="60"/>
      <c r="ACQ2854" s="60"/>
      <c r="ACR2854" s="60"/>
      <c r="ACS2854" s="60"/>
      <c r="ACT2854" s="60"/>
      <c r="ACU2854" s="60"/>
      <c r="ACV2854" s="60"/>
      <c r="ACW2854" s="60"/>
      <c r="ACX2854" s="60"/>
      <c r="ACY2854" s="60">
        <v>1.00471382946133</v>
      </c>
      <c r="ACZ2854" s="60"/>
      <c r="ADA2854" s="60"/>
      <c r="ADB2854" s="60"/>
      <c r="ADC2854" s="60"/>
      <c r="ADD2854" s="60"/>
      <c r="ADE2854" s="60"/>
    </row>
    <row r="2855" spans="760:785" x14ac:dyDescent="0.25">
      <c r="ACF2855" s="60"/>
      <c r="ACG2855" s="60"/>
      <c r="ACH2855" s="60"/>
      <c r="ACI2855" s="60"/>
      <c r="ACJ2855" s="60"/>
      <c r="ACK2855" s="60"/>
      <c r="ACL2855" s="60"/>
      <c r="ACM2855" s="60"/>
      <c r="ACN2855" s="60"/>
      <c r="ACO2855" s="60"/>
      <c r="ACP2855" s="60"/>
      <c r="ACQ2855" s="60"/>
      <c r="ACR2855" s="60"/>
      <c r="ACS2855" s="60"/>
      <c r="ACT2855" s="60"/>
      <c r="ACU2855" s="60"/>
      <c r="ACV2855" s="60"/>
      <c r="ACW2855" s="60"/>
      <c r="ACX2855" s="60"/>
      <c r="ACY2855" s="60">
        <v>1.00471235939565</v>
      </c>
      <c r="ACZ2855" s="60"/>
      <c r="ADA2855" s="60"/>
      <c r="ADB2855" s="60"/>
      <c r="ADC2855" s="60"/>
      <c r="ADD2855" s="60"/>
      <c r="ADE2855" s="60"/>
    </row>
    <row r="2856" spans="760:785" x14ac:dyDescent="0.25">
      <c r="ACF2856" s="60"/>
      <c r="ACG2856" s="60"/>
      <c r="ACH2856" s="60"/>
      <c r="ACI2856" s="60"/>
      <c r="ACJ2856" s="60"/>
      <c r="ACK2856" s="60"/>
      <c r="ACL2856" s="60"/>
      <c r="ACM2856" s="60"/>
      <c r="ACN2856" s="60"/>
      <c r="ACO2856" s="60"/>
      <c r="ACP2856" s="60"/>
      <c r="ACQ2856" s="60"/>
      <c r="ACR2856" s="60"/>
      <c r="ACS2856" s="60"/>
      <c r="ACT2856" s="60"/>
      <c r="ACU2856" s="60"/>
      <c r="ACV2856" s="60"/>
      <c r="ACW2856" s="60"/>
      <c r="ACX2856" s="60"/>
      <c r="ACY2856" s="60">
        <v>1.00471173764654</v>
      </c>
      <c r="ACZ2856" s="60"/>
      <c r="ADA2856" s="60"/>
      <c r="ADB2856" s="60"/>
      <c r="ADC2856" s="60"/>
      <c r="ADD2856" s="60"/>
      <c r="ADE2856" s="60"/>
    </row>
    <row r="2857" spans="760:785" x14ac:dyDescent="0.25">
      <c r="ACF2857" s="60"/>
      <c r="ACG2857" s="60"/>
      <c r="ACH2857" s="60"/>
      <c r="ACI2857" s="60"/>
      <c r="ACJ2857" s="60"/>
      <c r="ACK2857" s="60"/>
      <c r="ACL2857" s="60"/>
      <c r="ACM2857" s="60"/>
      <c r="ACN2857" s="60"/>
      <c r="ACO2857" s="60"/>
      <c r="ACP2857" s="60"/>
      <c r="ACQ2857" s="60"/>
      <c r="ACR2857" s="60"/>
      <c r="ACS2857" s="60"/>
      <c r="ACT2857" s="60"/>
      <c r="ACU2857" s="60"/>
      <c r="ACV2857" s="60"/>
      <c r="ACW2857" s="60"/>
      <c r="ACX2857" s="60"/>
      <c r="ACY2857" s="60">
        <v>1.00470193572779</v>
      </c>
      <c r="ACZ2857" s="60"/>
      <c r="ADA2857" s="60"/>
      <c r="ADB2857" s="60"/>
      <c r="ADC2857" s="60"/>
      <c r="ADD2857" s="60"/>
      <c r="ADE2857" s="60"/>
    </row>
    <row r="2858" spans="760:785" x14ac:dyDescent="0.25">
      <c r="ACF2858" s="60"/>
      <c r="ACG2858" s="60"/>
      <c r="ACH2858" s="60"/>
      <c r="ACI2858" s="60"/>
      <c r="ACJ2858" s="60"/>
      <c r="ACK2858" s="60"/>
      <c r="ACL2858" s="60"/>
      <c r="ACM2858" s="60"/>
      <c r="ACN2858" s="60"/>
      <c r="ACO2858" s="60"/>
      <c r="ACP2858" s="60"/>
      <c r="ACQ2858" s="60"/>
      <c r="ACR2858" s="60"/>
      <c r="ACS2858" s="60"/>
      <c r="ACT2858" s="60"/>
      <c r="ACU2858" s="60"/>
      <c r="ACV2858" s="60"/>
      <c r="ACW2858" s="60"/>
      <c r="ACX2858" s="60"/>
      <c r="ACY2858" s="60">
        <v>1.00469733449208</v>
      </c>
      <c r="ACZ2858" s="60"/>
      <c r="ADA2858" s="60"/>
      <c r="ADB2858" s="60"/>
      <c r="ADC2858" s="60"/>
      <c r="ADD2858" s="60"/>
      <c r="ADE2858" s="60"/>
    </row>
    <row r="2859" spans="760:785" x14ac:dyDescent="0.25">
      <c r="ACF2859" s="60"/>
      <c r="ACG2859" s="60"/>
      <c r="ACH2859" s="60"/>
      <c r="ACI2859" s="60"/>
      <c r="ACJ2859" s="60"/>
      <c r="ACK2859" s="60"/>
      <c r="ACL2859" s="60"/>
      <c r="ACM2859" s="60"/>
      <c r="ACN2859" s="60"/>
      <c r="ACO2859" s="60"/>
      <c r="ACP2859" s="60"/>
      <c r="ACQ2859" s="60"/>
      <c r="ACR2859" s="60"/>
      <c r="ACS2859" s="60"/>
      <c r="ACT2859" s="60"/>
      <c r="ACU2859" s="60"/>
      <c r="ACV2859" s="60"/>
      <c r="ACW2859" s="60"/>
      <c r="ACX2859" s="60"/>
      <c r="ACY2859" s="60">
        <v>1.00469602503731</v>
      </c>
      <c r="ACZ2859" s="60"/>
      <c r="ADA2859" s="60"/>
      <c r="ADB2859" s="60"/>
      <c r="ADC2859" s="60"/>
      <c r="ADD2859" s="60"/>
      <c r="ADE2859" s="60"/>
    </row>
    <row r="2860" spans="760:785" x14ac:dyDescent="0.25">
      <c r="ACF2860" s="60"/>
      <c r="ACG2860" s="60"/>
      <c r="ACH2860" s="60"/>
      <c r="ACI2860" s="60"/>
      <c r="ACJ2860" s="60"/>
      <c r="ACK2860" s="60"/>
      <c r="ACL2860" s="60"/>
      <c r="ACM2860" s="60"/>
      <c r="ACN2860" s="60"/>
      <c r="ACO2860" s="60"/>
      <c r="ACP2860" s="60"/>
      <c r="ACQ2860" s="60"/>
      <c r="ACR2860" s="60"/>
      <c r="ACS2860" s="60"/>
      <c r="ACT2860" s="60"/>
      <c r="ACU2860" s="60"/>
      <c r="ACV2860" s="60"/>
      <c r="ACW2860" s="60"/>
      <c r="ACX2860" s="60"/>
      <c r="ACY2860" s="60">
        <v>1.00469041145831</v>
      </c>
      <c r="ACZ2860" s="60"/>
      <c r="ADA2860" s="60"/>
      <c r="ADB2860" s="60"/>
      <c r="ADC2860" s="60"/>
      <c r="ADD2860" s="60"/>
      <c r="ADE2860" s="60"/>
    </row>
    <row r="2861" spans="760:785" x14ac:dyDescent="0.25">
      <c r="ACF2861" s="60"/>
      <c r="ACG2861" s="60"/>
      <c r="ACH2861" s="60"/>
      <c r="ACI2861" s="60"/>
      <c r="ACJ2861" s="60"/>
      <c r="ACK2861" s="60"/>
      <c r="ACL2861" s="60"/>
      <c r="ACM2861" s="60"/>
      <c r="ACN2861" s="60"/>
      <c r="ACO2861" s="60"/>
      <c r="ACP2861" s="60"/>
      <c r="ACQ2861" s="60"/>
      <c r="ACR2861" s="60"/>
      <c r="ACS2861" s="60"/>
      <c r="ACT2861" s="60"/>
      <c r="ACU2861" s="60"/>
      <c r="ACV2861" s="60"/>
      <c r="ACW2861" s="60"/>
      <c r="ACX2861" s="60"/>
      <c r="ACY2861" s="60">
        <v>1.0046834059334999</v>
      </c>
      <c r="ACZ2861" s="60"/>
      <c r="ADA2861" s="60"/>
      <c r="ADB2861" s="60"/>
      <c r="ADC2861" s="60"/>
      <c r="ADD2861" s="60"/>
      <c r="ADE2861" s="60"/>
    </row>
    <row r="2862" spans="760:785" x14ac:dyDescent="0.25">
      <c r="ACF2862" s="60"/>
      <c r="ACG2862" s="60"/>
      <c r="ACH2862" s="60"/>
      <c r="ACI2862" s="60"/>
      <c r="ACJ2862" s="60"/>
      <c r="ACK2862" s="60"/>
      <c r="ACL2862" s="60"/>
      <c r="ACM2862" s="60"/>
      <c r="ACN2862" s="60"/>
      <c r="ACO2862" s="60"/>
      <c r="ACP2862" s="60"/>
      <c r="ACQ2862" s="60"/>
      <c r="ACR2862" s="60"/>
      <c r="ACS2862" s="60"/>
      <c r="ACT2862" s="60"/>
      <c r="ACU2862" s="60"/>
      <c r="ACV2862" s="60"/>
      <c r="ACW2862" s="60"/>
      <c r="ACX2862" s="60"/>
      <c r="ACY2862" s="60">
        <v>1.00468184794709</v>
      </c>
      <c r="ACZ2862" s="60"/>
      <c r="ADA2862" s="60"/>
      <c r="ADB2862" s="60"/>
      <c r="ADC2862" s="60"/>
      <c r="ADD2862" s="60"/>
      <c r="ADE2862" s="60"/>
    </row>
    <row r="2863" spans="760:785" x14ac:dyDescent="0.25">
      <c r="ACF2863" s="60"/>
      <c r="ACG2863" s="60"/>
      <c r="ACH2863" s="60"/>
      <c r="ACI2863" s="60"/>
      <c r="ACJ2863" s="60"/>
      <c r="ACK2863" s="60"/>
      <c r="ACL2863" s="60"/>
      <c r="ACM2863" s="60"/>
      <c r="ACN2863" s="60"/>
      <c r="ACO2863" s="60"/>
      <c r="ACP2863" s="60"/>
      <c r="ACQ2863" s="60"/>
      <c r="ACR2863" s="60"/>
      <c r="ACS2863" s="60"/>
      <c r="ACT2863" s="60"/>
      <c r="ACU2863" s="60"/>
      <c r="ACV2863" s="60"/>
      <c r="ACW2863" s="60"/>
      <c r="ACX2863" s="60"/>
      <c r="ACY2863" s="60">
        <v>1.0046750283544601</v>
      </c>
      <c r="ACZ2863" s="60"/>
      <c r="ADA2863" s="60"/>
      <c r="ADB2863" s="60"/>
      <c r="ADC2863" s="60"/>
      <c r="ADD2863" s="60"/>
      <c r="ADE2863" s="60"/>
    </row>
    <row r="2864" spans="760:785" x14ac:dyDescent="0.25">
      <c r="ACF2864" s="60"/>
      <c r="ACG2864" s="60"/>
      <c r="ACH2864" s="60"/>
      <c r="ACI2864" s="60"/>
      <c r="ACJ2864" s="60"/>
      <c r="ACK2864" s="60"/>
      <c r="ACL2864" s="60"/>
      <c r="ACM2864" s="60"/>
      <c r="ACN2864" s="60"/>
      <c r="ACO2864" s="60"/>
      <c r="ACP2864" s="60"/>
      <c r="ACQ2864" s="60"/>
      <c r="ACR2864" s="60"/>
      <c r="ACS2864" s="60"/>
      <c r="ACT2864" s="60"/>
      <c r="ACU2864" s="60"/>
      <c r="ACV2864" s="60"/>
      <c r="ACW2864" s="60"/>
      <c r="ACX2864" s="60"/>
      <c r="ACY2864" s="60">
        <v>1.0046713609623701</v>
      </c>
      <c r="ACZ2864" s="60"/>
      <c r="ADA2864" s="60"/>
      <c r="ADB2864" s="60"/>
      <c r="ADC2864" s="60"/>
      <c r="ADD2864" s="60"/>
      <c r="ADE2864" s="60"/>
    </row>
    <row r="2865" spans="760:785" x14ac:dyDescent="0.25">
      <c r="ACF2865" s="60"/>
      <c r="ACG2865" s="60"/>
      <c r="ACH2865" s="60"/>
      <c r="ACI2865" s="60"/>
      <c r="ACJ2865" s="60"/>
      <c r="ACK2865" s="60"/>
      <c r="ACL2865" s="60"/>
      <c r="ACM2865" s="60"/>
      <c r="ACN2865" s="60"/>
      <c r="ACO2865" s="60"/>
      <c r="ACP2865" s="60"/>
      <c r="ACQ2865" s="60"/>
      <c r="ACR2865" s="60"/>
      <c r="ACS2865" s="60"/>
      <c r="ACT2865" s="60"/>
      <c r="ACU2865" s="60"/>
      <c r="ACV2865" s="60"/>
      <c r="ACW2865" s="60"/>
      <c r="ACX2865" s="60"/>
      <c r="ACY2865" s="60">
        <v>1.0046664058358901</v>
      </c>
      <c r="ACZ2865" s="60"/>
      <c r="ADA2865" s="60"/>
      <c r="ADB2865" s="60"/>
      <c r="ADC2865" s="60"/>
      <c r="ADD2865" s="60"/>
      <c r="ADE2865" s="60"/>
    </row>
    <row r="2866" spans="760:785" x14ac:dyDescent="0.25">
      <c r="ACF2866" s="60"/>
      <c r="ACG2866" s="60"/>
      <c r="ACH2866" s="60"/>
      <c r="ACI2866" s="60"/>
      <c r="ACJ2866" s="60"/>
      <c r="ACK2866" s="60"/>
      <c r="ACL2866" s="60"/>
      <c r="ACM2866" s="60"/>
      <c r="ACN2866" s="60"/>
      <c r="ACO2866" s="60"/>
      <c r="ACP2866" s="60"/>
      <c r="ACQ2866" s="60"/>
      <c r="ACR2866" s="60"/>
      <c r="ACS2866" s="60"/>
      <c r="ACT2866" s="60"/>
      <c r="ACU2866" s="60"/>
      <c r="ACV2866" s="60"/>
      <c r="ACW2866" s="60"/>
      <c r="ACX2866" s="60"/>
      <c r="ACY2866" s="60">
        <v>1.0046651856250901</v>
      </c>
      <c r="ACZ2866" s="60"/>
      <c r="ADA2866" s="60"/>
      <c r="ADB2866" s="60"/>
      <c r="ADC2866" s="60"/>
      <c r="ADD2866" s="60"/>
      <c r="ADE2866" s="60"/>
    </row>
    <row r="2867" spans="760:785" x14ac:dyDescent="0.25">
      <c r="ACF2867" s="60"/>
      <c r="ACG2867" s="60"/>
      <c r="ACH2867" s="60"/>
      <c r="ACI2867" s="60"/>
      <c r="ACJ2867" s="60"/>
      <c r="ACK2867" s="60"/>
      <c r="ACL2867" s="60"/>
      <c r="ACM2867" s="60"/>
      <c r="ACN2867" s="60"/>
      <c r="ACO2867" s="60"/>
      <c r="ACP2867" s="60"/>
      <c r="ACQ2867" s="60"/>
      <c r="ACR2867" s="60"/>
      <c r="ACS2867" s="60"/>
      <c r="ACT2867" s="60"/>
      <c r="ACU2867" s="60"/>
      <c r="ACV2867" s="60"/>
      <c r="ACW2867" s="60"/>
      <c r="ACX2867" s="60"/>
      <c r="ACY2867" s="60">
        <v>1.0046649623611299</v>
      </c>
      <c r="ACZ2867" s="60"/>
      <c r="ADA2867" s="60"/>
      <c r="ADB2867" s="60"/>
      <c r="ADC2867" s="60"/>
      <c r="ADD2867" s="60"/>
      <c r="ADE2867" s="60"/>
    </row>
    <row r="2868" spans="760:785" x14ac:dyDescent="0.25">
      <c r="ACF2868" s="60"/>
      <c r="ACG2868" s="60"/>
      <c r="ACH2868" s="60"/>
      <c r="ACI2868" s="60"/>
      <c r="ACJ2868" s="60"/>
      <c r="ACK2868" s="60"/>
      <c r="ACL2868" s="60"/>
      <c r="ACM2868" s="60"/>
      <c r="ACN2868" s="60"/>
      <c r="ACO2868" s="60"/>
      <c r="ACP2868" s="60"/>
      <c r="ACQ2868" s="60"/>
      <c r="ACR2868" s="60"/>
      <c r="ACS2868" s="60"/>
      <c r="ACT2868" s="60"/>
      <c r="ACU2868" s="60"/>
      <c r="ACV2868" s="60"/>
      <c r="ACW2868" s="60"/>
      <c r="ACX2868" s="60"/>
      <c r="ACY2868" s="60">
        <v>1.00465834915481</v>
      </c>
      <c r="ACZ2868" s="60"/>
      <c r="ADA2868" s="60"/>
      <c r="ADB2868" s="60"/>
      <c r="ADC2868" s="60"/>
      <c r="ADD2868" s="60"/>
      <c r="ADE2868" s="60"/>
    </row>
    <row r="2869" spans="760:785" x14ac:dyDescent="0.25">
      <c r="ACF2869" s="60"/>
      <c r="ACG2869" s="60"/>
      <c r="ACH2869" s="60"/>
      <c r="ACI2869" s="60"/>
      <c r="ACJ2869" s="60"/>
      <c r="ACK2869" s="60"/>
      <c r="ACL2869" s="60"/>
      <c r="ACM2869" s="60"/>
      <c r="ACN2869" s="60"/>
      <c r="ACO2869" s="60"/>
      <c r="ACP2869" s="60"/>
      <c r="ACQ2869" s="60"/>
      <c r="ACR2869" s="60"/>
      <c r="ACS2869" s="60"/>
      <c r="ACT2869" s="60"/>
      <c r="ACU2869" s="60"/>
      <c r="ACV2869" s="60"/>
      <c r="ACW2869" s="60"/>
      <c r="ACX2869" s="60"/>
      <c r="ACY2869" s="60">
        <v>1.0046510442404799</v>
      </c>
      <c r="ACZ2869" s="60"/>
      <c r="ADA2869" s="60"/>
      <c r="ADB2869" s="60"/>
      <c r="ADC2869" s="60"/>
      <c r="ADD2869" s="60"/>
      <c r="ADE2869" s="60"/>
    </row>
    <row r="2870" spans="760:785" x14ac:dyDescent="0.25">
      <c r="ACF2870" s="60"/>
      <c r="ACG2870" s="60"/>
      <c r="ACH2870" s="60"/>
      <c r="ACI2870" s="60"/>
      <c r="ACJ2870" s="60"/>
      <c r="ACK2870" s="60"/>
      <c r="ACL2870" s="60"/>
      <c r="ACM2870" s="60"/>
      <c r="ACN2870" s="60"/>
      <c r="ACO2870" s="60"/>
      <c r="ACP2870" s="60"/>
      <c r="ACQ2870" s="60"/>
      <c r="ACR2870" s="60"/>
      <c r="ACS2870" s="60"/>
      <c r="ACT2870" s="60"/>
      <c r="ACU2870" s="60"/>
      <c r="ACV2870" s="60"/>
      <c r="ACW2870" s="60"/>
      <c r="ACX2870" s="60"/>
      <c r="ACY2870" s="60">
        <v>1.00464933167509</v>
      </c>
      <c r="ACZ2870" s="60"/>
      <c r="ADA2870" s="60"/>
      <c r="ADB2870" s="60"/>
      <c r="ADC2870" s="60"/>
      <c r="ADD2870" s="60"/>
      <c r="ADE2870" s="60"/>
    </row>
    <row r="2871" spans="760:785" x14ac:dyDescent="0.25">
      <c r="ACF2871" s="60"/>
      <c r="ACG2871" s="60"/>
      <c r="ACH2871" s="60"/>
      <c r="ACI2871" s="60"/>
      <c r="ACJ2871" s="60"/>
      <c r="ACK2871" s="60"/>
      <c r="ACL2871" s="60"/>
      <c r="ACM2871" s="60"/>
      <c r="ACN2871" s="60"/>
      <c r="ACO2871" s="60"/>
      <c r="ACP2871" s="60"/>
      <c r="ACQ2871" s="60"/>
      <c r="ACR2871" s="60"/>
      <c r="ACS2871" s="60"/>
      <c r="ACT2871" s="60"/>
      <c r="ACU2871" s="60"/>
      <c r="ACV2871" s="60"/>
      <c r="ACW2871" s="60"/>
      <c r="ACX2871" s="60"/>
      <c r="ACY2871" s="60">
        <v>1.0046488158184299</v>
      </c>
      <c r="ACZ2871" s="60"/>
      <c r="ADA2871" s="60"/>
      <c r="ADB2871" s="60"/>
      <c r="ADC2871" s="60"/>
      <c r="ADD2871" s="60"/>
      <c r="ADE2871" s="60"/>
    </row>
    <row r="2872" spans="760:785" x14ac:dyDescent="0.25">
      <c r="ACF2872" s="60"/>
      <c r="ACG2872" s="60"/>
      <c r="ACH2872" s="60"/>
      <c r="ACI2872" s="60"/>
      <c r="ACJ2872" s="60"/>
      <c r="ACK2872" s="60"/>
      <c r="ACL2872" s="60"/>
      <c r="ACM2872" s="60"/>
      <c r="ACN2872" s="60"/>
      <c r="ACO2872" s="60"/>
      <c r="ACP2872" s="60"/>
      <c r="ACQ2872" s="60"/>
      <c r="ACR2872" s="60"/>
      <c r="ACS2872" s="60"/>
      <c r="ACT2872" s="60"/>
      <c r="ACU2872" s="60"/>
      <c r="ACV2872" s="60"/>
      <c r="ACW2872" s="60"/>
      <c r="ACX2872" s="60"/>
      <c r="ACY2872" s="60">
        <v>1.00462829752341</v>
      </c>
      <c r="ACZ2872" s="60"/>
      <c r="ADA2872" s="60"/>
      <c r="ADB2872" s="60"/>
      <c r="ADC2872" s="60"/>
      <c r="ADD2872" s="60"/>
      <c r="ADE2872" s="60"/>
    </row>
    <row r="2873" spans="760:785" x14ac:dyDescent="0.25">
      <c r="ACF2873" s="60"/>
      <c r="ACG2873" s="60"/>
      <c r="ACH2873" s="60"/>
      <c r="ACI2873" s="60"/>
      <c r="ACJ2873" s="60"/>
      <c r="ACK2873" s="60"/>
      <c r="ACL2873" s="60"/>
      <c r="ACM2873" s="60"/>
      <c r="ACN2873" s="60"/>
      <c r="ACO2873" s="60"/>
      <c r="ACP2873" s="60"/>
      <c r="ACQ2873" s="60"/>
      <c r="ACR2873" s="60"/>
      <c r="ACS2873" s="60"/>
      <c r="ACT2873" s="60"/>
      <c r="ACU2873" s="60"/>
      <c r="ACV2873" s="60"/>
      <c r="ACW2873" s="60"/>
      <c r="ACX2873" s="60"/>
      <c r="ACY2873" s="60">
        <v>1.0046225012648899</v>
      </c>
      <c r="ACZ2873" s="60"/>
      <c r="ADA2873" s="60"/>
      <c r="ADB2873" s="60"/>
      <c r="ADC2873" s="60"/>
      <c r="ADD2873" s="60"/>
      <c r="ADE2873" s="60"/>
    </row>
    <row r="2874" spans="760:785" x14ac:dyDescent="0.25">
      <c r="ACF2874" s="60"/>
      <c r="ACG2874" s="60"/>
      <c r="ACH2874" s="60"/>
      <c r="ACI2874" s="60"/>
      <c r="ACJ2874" s="60"/>
      <c r="ACK2874" s="60"/>
      <c r="ACL2874" s="60"/>
      <c r="ACM2874" s="60"/>
      <c r="ACN2874" s="60"/>
      <c r="ACO2874" s="60"/>
      <c r="ACP2874" s="60"/>
      <c r="ACQ2874" s="60"/>
      <c r="ACR2874" s="60"/>
      <c r="ACS2874" s="60"/>
      <c r="ACT2874" s="60"/>
      <c r="ACU2874" s="60"/>
      <c r="ACV2874" s="60"/>
      <c r="ACW2874" s="60"/>
      <c r="ACX2874" s="60"/>
      <c r="ACY2874" s="60">
        <v>1.0046222250292001</v>
      </c>
      <c r="ACZ2874" s="60"/>
      <c r="ADA2874" s="60"/>
      <c r="ADB2874" s="60"/>
      <c r="ADC2874" s="60"/>
      <c r="ADD2874" s="60"/>
      <c r="ADE2874" s="60"/>
    </row>
    <row r="2875" spans="760:785" x14ac:dyDescent="0.25">
      <c r="ACF2875" s="60"/>
      <c r="ACG2875" s="60"/>
      <c r="ACH2875" s="60"/>
      <c r="ACI2875" s="60"/>
      <c r="ACJ2875" s="60"/>
      <c r="ACK2875" s="60"/>
      <c r="ACL2875" s="60"/>
      <c r="ACM2875" s="60"/>
      <c r="ACN2875" s="60"/>
      <c r="ACO2875" s="60"/>
      <c r="ACP2875" s="60"/>
      <c r="ACQ2875" s="60"/>
      <c r="ACR2875" s="60"/>
      <c r="ACS2875" s="60"/>
      <c r="ACT2875" s="60"/>
      <c r="ACU2875" s="60"/>
      <c r="ACV2875" s="60"/>
      <c r="ACW2875" s="60"/>
      <c r="ACX2875" s="60"/>
      <c r="ACY2875" s="60">
        <v>1.0046204613430201</v>
      </c>
      <c r="ACZ2875" s="60"/>
      <c r="ADA2875" s="60"/>
      <c r="ADB2875" s="60"/>
      <c r="ADC2875" s="60"/>
      <c r="ADD2875" s="60"/>
      <c r="ADE2875" s="60"/>
    </row>
    <row r="2876" spans="760:785" x14ac:dyDescent="0.25">
      <c r="ACF2876" s="60"/>
      <c r="ACG2876" s="60"/>
      <c r="ACH2876" s="60"/>
      <c r="ACI2876" s="60"/>
      <c r="ACJ2876" s="60"/>
      <c r="ACK2876" s="60"/>
      <c r="ACL2876" s="60"/>
      <c r="ACM2876" s="60"/>
      <c r="ACN2876" s="60"/>
      <c r="ACO2876" s="60"/>
      <c r="ACP2876" s="60"/>
      <c r="ACQ2876" s="60"/>
      <c r="ACR2876" s="60"/>
      <c r="ACS2876" s="60"/>
      <c r="ACT2876" s="60"/>
      <c r="ACU2876" s="60"/>
      <c r="ACV2876" s="60"/>
      <c r="ACW2876" s="60"/>
      <c r="ACX2876" s="60"/>
      <c r="ACY2876" s="60">
        <v>1.0046196458371901</v>
      </c>
      <c r="ACZ2876" s="60"/>
      <c r="ADA2876" s="60"/>
      <c r="ADB2876" s="60"/>
      <c r="ADC2876" s="60"/>
      <c r="ADD2876" s="60"/>
      <c r="ADE2876" s="60"/>
    </row>
    <row r="2877" spans="760:785" x14ac:dyDescent="0.25">
      <c r="ACF2877" s="60"/>
      <c r="ACG2877" s="60"/>
      <c r="ACH2877" s="60"/>
      <c r="ACI2877" s="60"/>
      <c r="ACJ2877" s="60"/>
      <c r="ACK2877" s="60"/>
      <c r="ACL2877" s="60"/>
      <c r="ACM2877" s="60"/>
      <c r="ACN2877" s="60"/>
      <c r="ACO2877" s="60"/>
      <c r="ACP2877" s="60"/>
      <c r="ACQ2877" s="60"/>
      <c r="ACR2877" s="60"/>
      <c r="ACS2877" s="60"/>
      <c r="ACT2877" s="60"/>
      <c r="ACU2877" s="60"/>
      <c r="ACV2877" s="60"/>
      <c r="ACW2877" s="60"/>
      <c r="ACX2877" s="60"/>
      <c r="ACY2877" s="60">
        <v>1.0046196159457701</v>
      </c>
      <c r="ACZ2877" s="60"/>
      <c r="ADA2877" s="60"/>
      <c r="ADB2877" s="60"/>
      <c r="ADC2877" s="60"/>
      <c r="ADD2877" s="60"/>
      <c r="ADE2877" s="60"/>
    </row>
    <row r="2878" spans="760:785" x14ac:dyDescent="0.25">
      <c r="ACF2878" s="60"/>
      <c r="ACG2878" s="60"/>
      <c r="ACH2878" s="60"/>
      <c r="ACI2878" s="60"/>
      <c r="ACJ2878" s="60"/>
      <c r="ACK2878" s="60"/>
      <c r="ACL2878" s="60"/>
      <c r="ACM2878" s="60"/>
      <c r="ACN2878" s="60"/>
      <c r="ACO2878" s="60"/>
      <c r="ACP2878" s="60"/>
      <c r="ACQ2878" s="60"/>
      <c r="ACR2878" s="60"/>
      <c r="ACS2878" s="60"/>
      <c r="ACT2878" s="60"/>
      <c r="ACU2878" s="60"/>
      <c r="ACV2878" s="60"/>
      <c r="ACW2878" s="60"/>
      <c r="ACX2878" s="60"/>
      <c r="ACY2878" s="60">
        <v>1.0046158658941899</v>
      </c>
      <c r="ACZ2878" s="60"/>
      <c r="ADA2878" s="60"/>
      <c r="ADB2878" s="60"/>
      <c r="ADC2878" s="60"/>
      <c r="ADD2878" s="60"/>
      <c r="ADE2878" s="60"/>
    </row>
    <row r="2879" spans="760:785" x14ac:dyDescent="0.25">
      <c r="ACF2879" s="60"/>
      <c r="ACG2879" s="60"/>
      <c r="ACH2879" s="60"/>
      <c r="ACI2879" s="60"/>
      <c r="ACJ2879" s="60"/>
      <c r="ACK2879" s="60"/>
      <c r="ACL2879" s="60"/>
      <c r="ACM2879" s="60"/>
      <c r="ACN2879" s="60"/>
      <c r="ACO2879" s="60"/>
      <c r="ACP2879" s="60"/>
      <c r="ACQ2879" s="60"/>
      <c r="ACR2879" s="60"/>
      <c r="ACS2879" s="60"/>
      <c r="ACT2879" s="60"/>
      <c r="ACU2879" s="60"/>
      <c r="ACV2879" s="60"/>
      <c r="ACW2879" s="60"/>
      <c r="ACX2879" s="60"/>
      <c r="ACY2879" s="60">
        <v>1.0046119396025499</v>
      </c>
      <c r="ACZ2879" s="60"/>
      <c r="ADA2879" s="60"/>
      <c r="ADB2879" s="60"/>
      <c r="ADC2879" s="60"/>
      <c r="ADD2879" s="60"/>
      <c r="ADE2879" s="60"/>
    </row>
    <row r="2880" spans="760:785" x14ac:dyDescent="0.25">
      <c r="ACF2880" s="60"/>
      <c r="ACG2880" s="60"/>
      <c r="ACH2880" s="60"/>
      <c r="ACI2880" s="60"/>
      <c r="ACJ2880" s="60"/>
      <c r="ACK2880" s="60"/>
      <c r="ACL2880" s="60"/>
      <c r="ACM2880" s="60"/>
      <c r="ACN2880" s="60"/>
      <c r="ACO2880" s="60"/>
      <c r="ACP2880" s="60"/>
      <c r="ACQ2880" s="60"/>
      <c r="ACR2880" s="60"/>
      <c r="ACS2880" s="60"/>
      <c r="ACT2880" s="60"/>
      <c r="ACU2880" s="60"/>
      <c r="ACV2880" s="60"/>
      <c r="ACW2880" s="60"/>
      <c r="ACX2880" s="60"/>
      <c r="ACY2880" s="60">
        <v>1.0046119190820799</v>
      </c>
      <c r="ACZ2880" s="60"/>
      <c r="ADA2880" s="60"/>
      <c r="ADB2880" s="60"/>
      <c r="ADC2880" s="60"/>
      <c r="ADD2880" s="60"/>
      <c r="ADE2880" s="60"/>
    </row>
    <row r="2881" spans="760:785" x14ac:dyDescent="0.25">
      <c r="ACF2881" s="60"/>
      <c r="ACG2881" s="60"/>
      <c r="ACH2881" s="60"/>
      <c r="ACI2881" s="60"/>
      <c r="ACJ2881" s="60"/>
      <c r="ACK2881" s="60"/>
      <c r="ACL2881" s="60"/>
      <c r="ACM2881" s="60"/>
      <c r="ACN2881" s="60"/>
      <c r="ACO2881" s="60"/>
      <c r="ACP2881" s="60"/>
      <c r="ACQ2881" s="60"/>
      <c r="ACR2881" s="60"/>
      <c r="ACS2881" s="60"/>
      <c r="ACT2881" s="60"/>
      <c r="ACU2881" s="60"/>
      <c r="ACV2881" s="60"/>
      <c r="ACW2881" s="60"/>
      <c r="ACX2881" s="60"/>
      <c r="ACY2881" s="60">
        <v>1.0046090018756599</v>
      </c>
      <c r="ACZ2881" s="60"/>
      <c r="ADA2881" s="60"/>
      <c r="ADB2881" s="60"/>
      <c r="ADC2881" s="60"/>
      <c r="ADD2881" s="60"/>
      <c r="ADE2881" s="60"/>
    </row>
    <row r="2882" spans="760:785" x14ac:dyDescent="0.25">
      <c r="ACF2882" s="60"/>
      <c r="ACG2882" s="60"/>
      <c r="ACH2882" s="60"/>
      <c r="ACI2882" s="60"/>
      <c r="ACJ2882" s="60"/>
      <c r="ACK2882" s="60"/>
      <c r="ACL2882" s="60"/>
      <c r="ACM2882" s="60"/>
      <c r="ACN2882" s="60"/>
      <c r="ACO2882" s="60"/>
      <c r="ACP2882" s="60"/>
      <c r="ACQ2882" s="60"/>
      <c r="ACR2882" s="60"/>
      <c r="ACS2882" s="60"/>
      <c r="ACT2882" s="60"/>
      <c r="ACU2882" s="60"/>
      <c r="ACV2882" s="60"/>
      <c r="ACW2882" s="60"/>
      <c r="ACX2882" s="60"/>
      <c r="ACY2882" s="60">
        <v>1.00460207751019</v>
      </c>
      <c r="ACZ2882" s="60"/>
      <c r="ADA2882" s="60"/>
      <c r="ADB2882" s="60"/>
      <c r="ADC2882" s="60"/>
      <c r="ADD2882" s="60"/>
      <c r="ADE2882" s="60"/>
    </row>
    <row r="2883" spans="760:785" x14ac:dyDescent="0.25">
      <c r="ACF2883" s="60"/>
      <c r="ACG2883" s="60"/>
      <c r="ACH2883" s="60"/>
      <c r="ACI2883" s="60"/>
      <c r="ACJ2883" s="60"/>
      <c r="ACK2883" s="60"/>
      <c r="ACL2883" s="60"/>
      <c r="ACM2883" s="60"/>
      <c r="ACN2883" s="60"/>
      <c r="ACO2883" s="60"/>
      <c r="ACP2883" s="60"/>
      <c r="ACQ2883" s="60"/>
      <c r="ACR2883" s="60"/>
      <c r="ACS2883" s="60"/>
      <c r="ACT2883" s="60"/>
      <c r="ACU2883" s="60"/>
      <c r="ACV2883" s="60"/>
      <c r="ACW2883" s="60"/>
      <c r="ACX2883" s="60"/>
      <c r="ACY2883" s="60">
        <v>1.0046008731921201</v>
      </c>
      <c r="ACZ2883" s="60"/>
      <c r="ADA2883" s="60"/>
      <c r="ADB2883" s="60"/>
      <c r="ADC2883" s="60"/>
      <c r="ADD2883" s="60"/>
      <c r="ADE2883" s="60"/>
    </row>
    <row r="2884" spans="760:785" x14ac:dyDescent="0.25">
      <c r="ACF2884" s="60"/>
      <c r="ACG2884" s="60"/>
      <c r="ACH2884" s="60"/>
      <c r="ACI2884" s="60"/>
      <c r="ACJ2884" s="60"/>
      <c r="ACK2884" s="60"/>
      <c r="ACL2884" s="60"/>
      <c r="ACM2884" s="60"/>
      <c r="ACN2884" s="60"/>
      <c r="ACO2884" s="60"/>
      <c r="ACP2884" s="60"/>
      <c r="ACQ2884" s="60"/>
      <c r="ACR2884" s="60"/>
      <c r="ACS2884" s="60"/>
      <c r="ACT2884" s="60"/>
      <c r="ACU2884" s="60"/>
      <c r="ACV2884" s="60"/>
      <c r="ACW2884" s="60"/>
      <c r="ACX2884" s="60"/>
      <c r="ACY2884" s="60">
        <v>1.00459748175199</v>
      </c>
      <c r="ACZ2884" s="60"/>
      <c r="ADA2884" s="60"/>
      <c r="ADB2884" s="60"/>
      <c r="ADC2884" s="60"/>
      <c r="ADD2884" s="60"/>
      <c r="ADE2884" s="60"/>
    </row>
    <row r="2885" spans="760:785" x14ac:dyDescent="0.25">
      <c r="ACF2885" s="60"/>
      <c r="ACG2885" s="60"/>
      <c r="ACH2885" s="60"/>
      <c r="ACI2885" s="60"/>
      <c r="ACJ2885" s="60"/>
      <c r="ACK2885" s="60"/>
      <c r="ACL2885" s="60"/>
      <c r="ACM2885" s="60"/>
      <c r="ACN2885" s="60"/>
      <c r="ACO2885" s="60"/>
      <c r="ACP2885" s="60"/>
      <c r="ACQ2885" s="60"/>
      <c r="ACR2885" s="60"/>
      <c r="ACS2885" s="60"/>
      <c r="ACT2885" s="60"/>
      <c r="ACU2885" s="60"/>
      <c r="ACV2885" s="60"/>
      <c r="ACW2885" s="60"/>
      <c r="ACX2885" s="60"/>
      <c r="ACY2885" s="60">
        <v>1.00459244797379</v>
      </c>
      <c r="ACZ2885" s="60"/>
      <c r="ADA2885" s="60"/>
      <c r="ADB2885" s="60"/>
      <c r="ADC2885" s="60"/>
      <c r="ADD2885" s="60"/>
      <c r="ADE2885" s="60"/>
    </row>
    <row r="2886" spans="760:785" x14ac:dyDescent="0.25">
      <c r="ACF2886" s="60"/>
      <c r="ACG2886" s="60"/>
      <c r="ACH2886" s="60"/>
      <c r="ACI2886" s="60"/>
      <c r="ACJ2886" s="60"/>
      <c r="ACK2886" s="60"/>
      <c r="ACL2886" s="60"/>
      <c r="ACM2886" s="60"/>
      <c r="ACN2886" s="60"/>
      <c r="ACO2886" s="60"/>
      <c r="ACP2886" s="60"/>
      <c r="ACQ2886" s="60"/>
      <c r="ACR2886" s="60"/>
      <c r="ACS2886" s="60"/>
      <c r="ACT2886" s="60"/>
      <c r="ACU2886" s="60"/>
      <c r="ACV2886" s="60"/>
      <c r="ACW2886" s="60"/>
      <c r="ACX2886" s="60"/>
      <c r="ACY2886" s="60">
        <v>1.0045897887328601</v>
      </c>
      <c r="ACZ2886" s="60"/>
      <c r="ADA2886" s="60"/>
      <c r="ADB2886" s="60"/>
      <c r="ADC2886" s="60"/>
      <c r="ADD2886" s="60"/>
      <c r="ADE2886" s="60"/>
    </row>
    <row r="2887" spans="760:785" x14ac:dyDescent="0.25">
      <c r="ACF2887" s="60"/>
      <c r="ACG2887" s="60"/>
      <c r="ACH2887" s="60"/>
      <c r="ACI2887" s="60"/>
      <c r="ACJ2887" s="60"/>
      <c r="ACK2887" s="60"/>
      <c r="ACL2887" s="60"/>
      <c r="ACM2887" s="60"/>
      <c r="ACN2887" s="60"/>
      <c r="ACO2887" s="60"/>
      <c r="ACP2887" s="60"/>
      <c r="ACQ2887" s="60"/>
      <c r="ACR2887" s="60"/>
      <c r="ACS2887" s="60"/>
      <c r="ACT2887" s="60"/>
      <c r="ACU2887" s="60"/>
      <c r="ACV2887" s="60"/>
      <c r="ACW2887" s="60"/>
      <c r="ACX2887" s="60"/>
      <c r="ACY2887" s="60">
        <v>1.0045867466018601</v>
      </c>
      <c r="ACZ2887" s="60"/>
      <c r="ADA2887" s="60"/>
      <c r="ADB2887" s="60"/>
      <c r="ADC2887" s="60"/>
      <c r="ADD2887" s="60"/>
      <c r="ADE2887" s="60"/>
    </row>
    <row r="2888" spans="760:785" x14ac:dyDescent="0.25">
      <c r="ACF2888" s="60"/>
      <c r="ACG2888" s="60"/>
      <c r="ACH2888" s="60"/>
      <c r="ACI2888" s="60"/>
      <c r="ACJ2888" s="60"/>
      <c r="ACK2888" s="60"/>
      <c r="ACL2888" s="60"/>
      <c r="ACM2888" s="60"/>
      <c r="ACN2888" s="60"/>
      <c r="ACO2888" s="60"/>
      <c r="ACP2888" s="60"/>
      <c r="ACQ2888" s="60"/>
      <c r="ACR2888" s="60"/>
      <c r="ACS2888" s="60"/>
      <c r="ACT2888" s="60"/>
      <c r="ACU2888" s="60"/>
      <c r="ACV2888" s="60"/>
      <c r="ACW2888" s="60"/>
      <c r="ACX2888" s="60"/>
      <c r="ACY2888" s="60">
        <v>1.0045838516829999</v>
      </c>
      <c r="ACZ2888" s="60"/>
      <c r="ADA2888" s="60"/>
      <c r="ADB2888" s="60"/>
      <c r="ADC2888" s="60"/>
      <c r="ADD2888" s="60"/>
      <c r="ADE2888" s="60"/>
    </row>
    <row r="2889" spans="760:785" x14ac:dyDescent="0.25">
      <c r="ACF2889" s="60"/>
      <c r="ACG2889" s="60"/>
      <c r="ACH2889" s="60"/>
      <c r="ACI2889" s="60"/>
      <c r="ACJ2889" s="60"/>
      <c r="ACK2889" s="60"/>
      <c r="ACL2889" s="60"/>
      <c r="ACM2889" s="60"/>
      <c r="ACN2889" s="60"/>
      <c r="ACO2889" s="60"/>
      <c r="ACP2889" s="60"/>
      <c r="ACQ2889" s="60"/>
      <c r="ACR2889" s="60"/>
      <c r="ACS2889" s="60"/>
      <c r="ACT2889" s="60"/>
      <c r="ACU2889" s="60"/>
      <c r="ACV2889" s="60"/>
      <c r="ACW2889" s="60"/>
      <c r="ACX2889" s="60"/>
      <c r="ACY2889" s="60">
        <v>1.00457734888953</v>
      </c>
      <c r="ACZ2889" s="60"/>
      <c r="ADA2889" s="60"/>
      <c r="ADB2889" s="60"/>
      <c r="ADC2889" s="60"/>
      <c r="ADD2889" s="60"/>
      <c r="ADE2889" s="60"/>
    </row>
    <row r="2890" spans="760:785" x14ac:dyDescent="0.25">
      <c r="ACF2890" s="60"/>
      <c r="ACG2890" s="60"/>
      <c r="ACH2890" s="60"/>
      <c r="ACI2890" s="60"/>
      <c r="ACJ2890" s="60"/>
      <c r="ACK2890" s="60"/>
      <c r="ACL2890" s="60"/>
      <c r="ACM2890" s="60"/>
      <c r="ACN2890" s="60"/>
      <c r="ACO2890" s="60"/>
      <c r="ACP2890" s="60"/>
      <c r="ACQ2890" s="60"/>
      <c r="ACR2890" s="60"/>
      <c r="ACS2890" s="60"/>
      <c r="ACT2890" s="60"/>
      <c r="ACU2890" s="60"/>
      <c r="ACV2890" s="60"/>
      <c r="ACW2890" s="60"/>
      <c r="ACX2890" s="60"/>
      <c r="ACY2890" s="60">
        <v>1.00457622772629</v>
      </c>
      <c r="ACZ2890" s="60"/>
      <c r="ADA2890" s="60"/>
      <c r="ADB2890" s="60"/>
      <c r="ADC2890" s="60"/>
      <c r="ADD2890" s="60"/>
      <c r="ADE2890" s="60"/>
    </row>
    <row r="2891" spans="760:785" x14ac:dyDescent="0.25">
      <c r="ACF2891" s="60"/>
      <c r="ACG2891" s="60"/>
      <c r="ACH2891" s="60"/>
      <c r="ACI2891" s="60"/>
      <c r="ACJ2891" s="60"/>
      <c r="ACK2891" s="60"/>
      <c r="ACL2891" s="60"/>
      <c r="ACM2891" s="60"/>
      <c r="ACN2891" s="60"/>
      <c r="ACO2891" s="60"/>
      <c r="ACP2891" s="60"/>
      <c r="ACQ2891" s="60"/>
      <c r="ACR2891" s="60"/>
      <c r="ACS2891" s="60"/>
      <c r="ACT2891" s="60"/>
      <c r="ACU2891" s="60"/>
      <c r="ACV2891" s="60"/>
      <c r="ACW2891" s="60"/>
      <c r="ACX2891" s="60"/>
      <c r="ACY2891" s="60">
        <v>1.0045754531945199</v>
      </c>
      <c r="ACZ2891" s="60"/>
      <c r="ADA2891" s="60"/>
      <c r="ADB2891" s="60"/>
      <c r="ADC2891" s="60"/>
      <c r="ADD2891" s="60"/>
      <c r="ADE2891" s="60"/>
    </row>
    <row r="2892" spans="760:785" x14ac:dyDescent="0.25">
      <c r="ACF2892" s="60"/>
      <c r="ACG2892" s="60"/>
      <c r="ACH2892" s="60"/>
      <c r="ACI2892" s="60"/>
      <c r="ACJ2892" s="60"/>
      <c r="ACK2892" s="60"/>
      <c r="ACL2892" s="60"/>
      <c r="ACM2892" s="60"/>
      <c r="ACN2892" s="60"/>
      <c r="ACO2892" s="60"/>
      <c r="ACP2892" s="60"/>
      <c r="ACQ2892" s="60"/>
      <c r="ACR2892" s="60"/>
      <c r="ACS2892" s="60"/>
      <c r="ACT2892" s="60"/>
      <c r="ACU2892" s="60"/>
      <c r="ACV2892" s="60"/>
      <c r="ACW2892" s="60"/>
      <c r="ACX2892" s="60"/>
      <c r="ACY2892" s="60">
        <v>1.0045683541097199</v>
      </c>
      <c r="ACZ2892" s="60"/>
      <c r="ADA2892" s="60"/>
      <c r="ADB2892" s="60"/>
      <c r="ADC2892" s="60"/>
      <c r="ADD2892" s="60"/>
      <c r="ADE2892" s="60"/>
    </row>
    <row r="2893" spans="760:785" x14ac:dyDescent="0.25">
      <c r="ACF2893" s="60"/>
      <c r="ACG2893" s="60"/>
      <c r="ACH2893" s="60"/>
      <c r="ACI2893" s="60"/>
      <c r="ACJ2893" s="60"/>
      <c r="ACK2893" s="60"/>
      <c r="ACL2893" s="60"/>
      <c r="ACM2893" s="60"/>
      <c r="ACN2893" s="60"/>
      <c r="ACO2893" s="60"/>
      <c r="ACP2893" s="60"/>
      <c r="ACQ2893" s="60"/>
      <c r="ACR2893" s="60"/>
      <c r="ACS2893" s="60"/>
      <c r="ACT2893" s="60"/>
      <c r="ACU2893" s="60"/>
      <c r="ACV2893" s="60"/>
      <c r="ACW2893" s="60"/>
      <c r="ACX2893" s="60"/>
      <c r="ACY2893" s="60">
        <v>1.0045656396588301</v>
      </c>
      <c r="ACZ2893" s="60"/>
      <c r="ADA2893" s="60"/>
      <c r="ADB2893" s="60"/>
      <c r="ADC2893" s="60"/>
      <c r="ADD2893" s="60"/>
      <c r="ADE2893" s="60"/>
    </row>
    <row r="2894" spans="760:785" x14ac:dyDescent="0.25">
      <c r="ACF2894" s="60"/>
      <c r="ACG2894" s="60"/>
      <c r="ACH2894" s="60"/>
      <c r="ACI2894" s="60"/>
      <c r="ACJ2894" s="60"/>
      <c r="ACK2894" s="60"/>
      <c r="ACL2894" s="60"/>
      <c r="ACM2894" s="60"/>
      <c r="ACN2894" s="60"/>
      <c r="ACO2894" s="60"/>
      <c r="ACP2894" s="60"/>
      <c r="ACQ2894" s="60"/>
      <c r="ACR2894" s="60"/>
      <c r="ACS2894" s="60"/>
      <c r="ACT2894" s="60"/>
      <c r="ACU2894" s="60"/>
      <c r="ACV2894" s="60"/>
      <c r="ACW2894" s="60"/>
      <c r="ACX2894" s="60"/>
      <c r="ACY2894" s="60">
        <v>1.0045648719423901</v>
      </c>
      <c r="ACZ2894" s="60"/>
      <c r="ADA2894" s="60"/>
      <c r="ADB2894" s="60"/>
      <c r="ADC2894" s="60"/>
      <c r="ADD2894" s="60"/>
      <c r="ADE2894" s="60"/>
    </row>
    <row r="2895" spans="760:785" x14ac:dyDescent="0.25">
      <c r="ACF2895" s="60"/>
      <c r="ACG2895" s="60"/>
      <c r="ACH2895" s="60"/>
      <c r="ACI2895" s="60"/>
      <c r="ACJ2895" s="60"/>
      <c r="ACK2895" s="60"/>
      <c r="ACL2895" s="60"/>
      <c r="ACM2895" s="60"/>
      <c r="ACN2895" s="60"/>
      <c r="ACO2895" s="60"/>
      <c r="ACP2895" s="60"/>
      <c r="ACQ2895" s="60"/>
      <c r="ACR2895" s="60"/>
      <c r="ACS2895" s="60"/>
      <c r="ACT2895" s="60"/>
      <c r="ACU2895" s="60"/>
      <c r="ACV2895" s="60"/>
      <c r="ACW2895" s="60"/>
      <c r="ACX2895" s="60"/>
      <c r="ACY2895" s="60">
        <v>1.004559925034</v>
      </c>
      <c r="ACZ2895" s="60"/>
      <c r="ADA2895" s="60"/>
      <c r="ADB2895" s="60"/>
      <c r="ADC2895" s="60"/>
      <c r="ADD2895" s="60"/>
      <c r="ADE2895" s="60"/>
    </row>
    <row r="2896" spans="760:785" x14ac:dyDescent="0.25">
      <c r="ACF2896" s="60"/>
      <c r="ACG2896" s="60"/>
      <c r="ACH2896" s="60"/>
      <c r="ACI2896" s="60"/>
      <c r="ACJ2896" s="60"/>
      <c r="ACK2896" s="60"/>
      <c r="ACL2896" s="60"/>
      <c r="ACM2896" s="60"/>
      <c r="ACN2896" s="60"/>
      <c r="ACO2896" s="60"/>
      <c r="ACP2896" s="60"/>
      <c r="ACQ2896" s="60"/>
      <c r="ACR2896" s="60"/>
      <c r="ACS2896" s="60"/>
      <c r="ACT2896" s="60"/>
      <c r="ACU2896" s="60"/>
      <c r="ACV2896" s="60"/>
      <c r="ACW2896" s="60"/>
      <c r="ACX2896" s="60"/>
      <c r="ACY2896" s="60">
        <v>1.00455377213021</v>
      </c>
      <c r="ACZ2896" s="60"/>
      <c r="ADA2896" s="60"/>
      <c r="ADB2896" s="60"/>
      <c r="ADC2896" s="60"/>
      <c r="ADD2896" s="60"/>
      <c r="ADE2896" s="60"/>
    </row>
    <row r="2897" spans="760:785" x14ac:dyDescent="0.25">
      <c r="ACF2897" s="60"/>
      <c r="ACG2897" s="60"/>
      <c r="ACH2897" s="60"/>
      <c r="ACI2897" s="60"/>
      <c r="ACJ2897" s="60"/>
      <c r="ACK2897" s="60"/>
      <c r="ACL2897" s="60"/>
      <c r="ACM2897" s="60"/>
      <c r="ACN2897" s="60"/>
      <c r="ACO2897" s="60"/>
      <c r="ACP2897" s="60"/>
      <c r="ACQ2897" s="60"/>
      <c r="ACR2897" s="60"/>
      <c r="ACS2897" s="60"/>
      <c r="ACT2897" s="60"/>
      <c r="ACU2897" s="60"/>
      <c r="ACV2897" s="60"/>
      <c r="ACW2897" s="60"/>
      <c r="ACX2897" s="60"/>
      <c r="ACY2897" s="60">
        <v>1.0045474987846801</v>
      </c>
      <c r="ACZ2897" s="60"/>
      <c r="ADA2897" s="60"/>
      <c r="ADB2897" s="60"/>
      <c r="ADC2897" s="60"/>
      <c r="ADD2897" s="60"/>
      <c r="ADE2897" s="60"/>
    </row>
    <row r="2898" spans="760:785" x14ac:dyDescent="0.25">
      <c r="ACF2898" s="60"/>
      <c r="ACG2898" s="60"/>
      <c r="ACH2898" s="60"/>
      <c r="ACI2898" s="60"/>
      <c r="ACJ2898" s="60"/>
      <c r="ACK2898" s="60"/>
      <c r="ACL2898" s="60"/>
      <c r="ACM2898" s="60"/>
      <c r="ACN2898" s="60"/>
      <c r="ACO2898" s="60"/>
      <c r="ACP2898" s="60"/>
      <c r="ACQ2898" s="60"/>
      <c r="ACR2898" s="60"/>
      <c r="ACS2898" s="60"/>
      <c r="ACT2898" s="60"/>
      <c r="ACU2898" s="60"/>
      <c r="ACV2898" s="60"/>
      <c r="ACW2898" s="60"/>
      <c r="ACX2898" s="60"/>
      <c r="ACY2898" s="60">
        <v>1.0045471457858901</v>
      </c>
      <c r="ACZ2898" s="60"/>
      <c r="ADA2898" s="60"/>
      <c r="ADB2898" s="60"/>
      <c r="ADC2898" s="60"/>
      <c r="ADD2898" s="60"/>
      <c r="ADE2898" s="60"/>
    </row>
    <row r="2899" spans="760:785" x14ac:dyDescent="0.25">
      <c r="ACF2899" s="60"/>
      <c r="ACG2899" s="60"/>
      <c r="ACH2899" s="60"/>
      <c r="ACI2899" s="60"/>
      <c r="ACJ2899" s="60"/>
      <c r="ACK2899" s="60"/>
      <c r="ACL2899" s="60"/>
      <c r="ACM2899" s="60"/>
      <c r="ACN2899" s="60"/>
      <c r="ACO2899" s="60"/>
      <c r="ACP2899" s="60"/>
      <c r="ACQ2899" s="60"/>
      <c r="ACR2899" s="60"/>
      <c r="ACS2899" s="60"/>
      <c r="ACT2899" s="60"/>
      <c r="ACU2899" s="60"/>
      <c r="ACV2899" s="60"/>
      <c r="ACW2899" s="60"/>
      <c r="ACX2899" s="60"/>
      <c r="ACY2899" s="60">
        <v>1.0045345684133</v>
      </c>
      <c r="ACZ2899" s="60"/>
      <c r="ADA2899" s="60"/>
      <c r="ADB2899" s="60"/>
      <c r="ADC2899" s="60"/>
      <c r="ADD2899" s="60"/>
      <c r="ADE2899" s="60"/>
    </row>
    <row r="2900" spans="760:785" x14ac:dyDescent="0.25">
      <c r="ACF2900" s="60"/>
      <c r="ACG2900" s="60"/>
      <c r="ACH2900" s="60"/>
      <c r="ACI2900" s="60"/>
      <c r="ACJ2900" s="60"/>
      <c r="ACK2900" s="60"/>
      <c r="ACL2900" s="60"/>
      <c r="ACM2900" s="60"/>
      <c r="ACN2900" s="60"/>
      <c r="ACO2900" s="60"/>
      <c r="ACP2900" s="60"/>
      <c r="ACQ2900" s="60"/>
      <c r="ACR2900" s="60"/>
      <c r="ACS2900" s="60"/>
      <c r="ACT2900" s="60"/>
      <c r="ACU2900" s="60"/>
      <c r="ACV2900" s="60"/>
      <c r="ACW2900" s="60"/>
      <c r="ACX2900" s="60"/>
      <c r="ACY2900" s="60">
        <v>1.0045220623940001</v>
      </c>
      <c r="ACZ2900" s="60"/>
      <c r="ADA2900" s="60"/>
      <c r="ADB2900" s="60"/>
      <c r="ADC2900" s="60"/>
      <c r="ADD2900" s="60"/>
      <c r="ADE2900" s="60"/>
    </row>
    <row r="2901" spans="760:785" x14ac:dyDescent="0.25">
      <c r="ACF2901" s="60"/>
      <c r="ACG2901" s="60"/>
      <c r="ACH2901" s="60"/>
      <c r="ACI2901" s="60"/>
      <c r="ACJ2901" s="60"/>
      <c r="ACK2901" s="60"/>
      <c r="ACL2901" s="60"/>
      <c r="ACM2901" s="60"/>
      <c r="ACN2901" s="60"/>
      <c r="ACO2901" s="60"/>
      <c r="ACP2901" s="60"/>
      <c r="ACQ2901" s="60"/>
      <c r="ACR2901" s="60"/>
      <c r="ACS2901" s="60"/>
      <c r="ACT2901" s="60"/>
      <c r="ACU2901" s="60"/>
      <c r="ACV2901" s="60"/>
      <c r="ACW2901" s="60"/>
      <c r="ACX2901" s="60"/>
      <c r="ACY2901" s="60">
        <v>1.0045196549875499</v>
      </c>
      <c r="ACZ2901" s="60"/>
      <c r="ADA2901" s="60"/>
      <c r="ADB2901" s="60"/>
      <c r="ADC2901" s="60"/>
      <c r="ADD2901" s="60"/>
      <c r="ADE2901" s="60"/>
    </row>
    <row r="2902" spans="760:785" x14ac:dyDescent="0.25">
      <c r="ACF2902" s="60"/>
      <c r="ACG2902" s="60"/>
      <c r="ACH2902" s="60"/>
      <c r="ACI2902" s="60"/>
      <c r="ACJ2902" s="60"/>
      <c r="ACK2902" s="60"/>
      <c r="ACL2902" s="60"/>
      <c r="ACM2902" s="60"/>
      <c r="ACN2902" s="60"/>
      <c r="ACO2902" s="60"/>
      <c r="ACP2902" s="60"/>
      <c r="ACQ2902" s="60"/>
      <c r="ACR2902" s="60"/>
      <c r="ACS2902" s="60"/>
      <c r="ACT2902" s="60"/>
      <c r="ACU2902" s="60"/>
      <c r="ACV2902" s="60"/>
      <c r="ACW2902" s="60"/>
      <c r="ACX2902" s="60"/>
      <c r="ACY2902" s="60">
        <v>1.0045169811616199</v>
      </c>
      <c r="ACZ2902" s="60"/>
      <c r="ADA2902" s="60"/>
      <c r="ADB2902" s="60"/>
      <c r="ADC2902" s="60"/>
      <c r="ADD2902" s="60"/>
      <c r="ADE2902" s="60"/>
    </row>
    <row r="2903" spans="760:785" x14ac:dyDescent="0.25">
      <c r="ACF2903" s="60"/>
      <c r="ACG2903" s="60"/>
      <c r="ACH2903" s="60"/>
      <c r="ACI2903" s="60"/>
      <c r="ACJ2903" s="60"/>
      <c r="ACK2903" s="60"/>
      <c r="ACL2903" s="60"/>
      <c r="ACM2903" s="60"/>
      <c r="ACN2903" s="60"/>
      <c r="ACO2903" s="60"/>
      <c r="ACP2903" s="60"/>
      <c r="ACQ2903" s="60"/>
      <c r="ACR2903" s="60"/>
      <c r="ACS2903" s="60"/>
      <c r="ACT2903" s="60"/>
      <c r="ACU2903" s="60"/>
      <c r="ACV2903" s="60"/>
      <c r="ACW2903" s="60"/>
      <c r="ACX2903" s="60"/>
      <c r="ACY2903" s="60">
        <v>1.00451638399358</v>
      </c>
      <c r="ACZ2903" s="60"/>
      <c r="ADA2903" s="60"/>
      <c r="ADB2903" s="60"/>
      <c r="ADC2903" s="60"/>
      <c r="ADD2903" s="60"/>
      <c r="ADE2903" s="60"/>
    </row>
    <row r="2904" spans="760:785" x14ac:dyDescent="0.25">
      <c r="ACF2904" s="60"/>
      <c r="ACG2904" s="60"/>
      <c r="ACH2904" s="60"/>
      <c r="ACI2904" s="60"/>
      <c r="ACJ2904" s="60"/>
      <c r="ACK2904" s="60"/>
      <c r="ACL2904" s="60"/>
      <c r="ACM2904" s="60"/>
      <c r="ACN2904" s="60"/>
      <c r="ACO2904" s="60"/>
      <c r="ACP2904" s="60"/>
      <c r="ACQ2904" s="60"/>
      <c r="ACR2904" s="60"/>
      <c r="ACS2904" s="60"/>
      <c r="ACT2904" s="60"/>
      <c r="ACU2904" s="60"/>
      <c r="ACV2904" s="60"/>
      <c r="ACW2904" s="60"/>
      <c r="ACX2904" s="60"/>
      <c r="ACY2904" s="60">
        <v>1.00451405442629</v>
      </c>
      <c r="ACZ2904" s="60"/>
      <c r="ADA2904" s="60"/>
      <c r="ADB2904" s="60"/>
      <c r="ADC2904" s="60"/>
      <c r="ADD2904" s="60"/>
      <c r="ADE2904" s="60"/>
    </row>
    <row r="2905" spans="760:785" x14ac:dyDescent="0.25">
      <c r="ACF2905" s="60"/>
      <c r="ACG2905" s="60"/>
      <c r="ACH2905" s="60"/>
      <c r="ACI2905" s="60"/>
      <c r="ACJ2905" s="60"/>
      <c r="ACK2905" s="60"/>
      <c r="ACL2905" s="60"/>
      <c r="ACM2905" s="60"/>
      <c r="ACN2905" s="60"/>
      <c r="ACO2905" s="60"/>
      <c r="ACP2905" s="60"/>
      <c r="ACQ2905" s="60"/>
      <c r="ACR2905" s="60"/>
      <c r="ACS2905" s="60"/>
      <c r="ACT2905" s="60"/>
      <c r="ACU2905" s="60"/>
      <c r="ACV2905" s="60"/>
      <c r="ACW2905" s="60"/>
      <c r="ACX2905" s="60"/>
      <c r="ACY2905" s="60">
        <v>1.0044935508306101</v>
      </c>
      <c r="ACZ2905" s="60"/>
      <c r="ADA2905" s="60"/>
      <c r="ADB2905" s="60"/>
      <c r="ADC2905" s="60"/>
      <c r="ADD2905" s="60"/>
      <c r="ADE2905" s="60"/>
    </row>
    <row r="2906" spans="760:785" x14ac:dyDescent="0.25">
      <c r="ACF2906" s="60"/>
      <c r="ACG2906" s="60"/>
      <c r="ACH2906" s="60"/>
      <c r="ACI2906" s="60"/>
      <c r="ACJ2906" s="60"/>
      <c r="ACK2906" s="60"/>
      <c r="ACL2906" s="60"/>
      <c r="ACM2906" s="60"/>
      <c r="ACN2906" s="60"/>
      <c r="ACO2906" s="60"/>
      <c r="ACP2906" s="60"/>
      <c r="ACQ2906" s="60"/>
      <c r="ACR2906" s="60"/>
      <c r="ACS2906" s="60"/>
      <c r="ACT2906" s="60"/>
      <c r="ACU2906" s="60"/>
      <c r="ACV2906" s="60"/>
      <c r="ACW2906" s="60"/>
      <c r="ACX2906" s="60"/>
      <c r="ACY2906" s="60">
        <v>1.0044904666230701</v>
      </c>
      <c r="ACZ2906" s="60"/>
      <c r="ADA2906" s="60"/>
      <c r="ADB2906" s="60"/>
      <c r="ADC2906" s="60"/>
      <c r="ADD2906" s="60"/>
      <c r="ADE2906" s="60"/>
    </row>
    <row r="2907" spans="760:785" x14ac:dyDescent="0.25">
      <c r="ACF2907" s="60"/>
      <c r="ACG2907" s="60"/>
      <c r="ACH2907" s="60"/>
      <c r="ACI2907" s="60"/>
      <c r="ACJ2907" s="60"/>
      <c r="ACK2907" s="60"/>
      <c r="ACL2907" s="60"/>
      <c r="ACM2907" s="60"/>
      <c r="ACN2907" s="60"/>
      <c r="ACO2907" s="60"/>
      <c r="ACP2907" s="60"/>
      <c r="ACQ2907" s="60"/>
      <c r="ACR2907" s="60"/>
      <c r="ACS2907" s="60"/>
      <c r="ACT2907" s="60"/>
      <c r="ACU2907" s="60"/>
      <c r="ACV2907" s="60"/>
      <c r="ACW2907" s="60"/>
      <c r="ACX2907" s="60"/>
      <c r="ACY2907" s="60">
        <v>1.00448435823173</v>
      </c>
      <c r="ACZ2907" s="60"/>
      <c r="ADA2907" s="60"/>
      <c r="ADB2907" s="60"/>
      <c r="ADC2907" s="60"/>
      <c r="ADD2907" s="60"/>
      <c r="ADE2907" s="60"/>
    </row>
    <row r="2908" spans="760:785" x14ac:dyDescent="0.25">
      <c r="ACF2908" s="60"/>
      <c r="ACG2908" s="60"/>
      <c r="ACH2908" s="60"/>
      <c r="ACI2908" s="60"/>
      <c r="ACJ2908" s="60"/>
      <c r="ACK2908" s="60"/>
      <c r="ACL2908" s="60"/>
      <c r="ACM2908" s="60"/>
      <c r="ACN2908" s="60"/>
      <c r="ACO2908" s="60"/>
      <c r="ACP2908" s="60"/>
      <c r="ACQ2908" s="60"/>
      <c r="ACR2908" s="60"/>
      <c r="ACS2908" s="60"/>
      <c r="ACT2908" s="60"/>
      <c r="ACU2908" s="60"/>
      <c r="ACV2908" s="60"/>
      <c r="ACW2908" s="60"/>
      <c r="ACX2908" s="60"/>
      <c r="ACY2908" s="60">
        <v>1.0044814085812801</v>
      </c>
      <c r="ACZ2908" s="60"/>
      <c r="ADA2908" s="60"/>
      <c r="ADB2908" s="60"/>
      <c r="ADC2908" s="60"/>
      <c r="ADD2908" s="60"/>
      <c r="ADE2908" s="60"/>
    </row>
    <row r="2909" spans="760:785" x14ac:dyDescent="0.25">
      <c r="ACF2909" s="60"/>
      <c r="ACG2909" s="60"/>
      <c r="ACH2909" s="60"/>
      <c r="ACI2909" s="60"/>
      <c r="ACJ2909" s="60"/>
      <c r="ACK2909" s="60"/>
      <c r="ACL2909" s="60"/>
      <c r="ACM2909" s="60"/>
      <c r="ACN2909" s="60"/>
      <c r="ACO2909" s="60"/>
      <c r="ACP2909" s="60"/>
      <c r="ACQ2909" s="60"/>
      <c r="ACR2909" s="60"/>
      <c r="ACS2909" s="60"/>
      <c r="ACT2909" s="60"/>
      <c r="ACU2909" s="60"/>
      <c r="ACV2909" s="60"/>
      <c r="ACW2909" s="60"/>
      <c r="ACX2909" s="60"/>
      <c r="ACY2909" s="60">
        <v>1.0044810904188599</v>
      </c>
      <c r="ACZ2909" s="60"/>
      <c r="ADA2909" s="60"/>
      <c r="ADB2909" s="60"/>
      <c r="ADC2909" s="60"/>
      <c r="ADD2909" s="60"/>
      <c r="ADE2909" s="60"/>
    </row>
    <row r="2910" spans="760:785" x14ac:dyDescent="0.25">
      <c r="ACF2910" s="60"/>
      <c r="ACG2910" s="60"/>
      <c r="ACH2910" s="60"/>
      <c r="ACI2910" s="60"/>
      <c r="ACJ2910" s="60"/>
      <c r="ACK2910" s="60"/>
      <c r="ACL2910" s="60"/>
      <c r="ACM2910" s="60"/>
      <c r="ACN2910" s="60"/>
      <c r="ACO2910" s="60"/>
      <c r="ACP2910" s="60"/>
      <c r="ACQ2910" s="60"/>
      <c r="ACR2910" s="60"/>
      <c r="ACS2910" s="60"/>
      <c r="ACT2910" s="60"/>
      <c r="ACU2910" s="60"/>
      <c r="ACV2910" s="60"/>
      <c r="ACW2910" s="60"/>
      <c r="ACX2910" s="60"/>
      <c r="ACY2910" s="60">
        <v>1.0044794280020499</v>
      </c>
      <c r="ACZ2910" s="60"/>
      <c r="ADA2910" s="60"/>
      <c r="ADB2910" s="60"/>
      <c r="ADC2910" s="60"/>
      <c r="ADD2910" s="60"/>
      <c r="ADE2910" s="60"/>
    </row>
    <row r="2911" spans="760:785" x14ac:dyDescent="0.25">
      <c r="ACF2911" s="60"/>
      <c r="ACG2911" s="60"/>
      <c r="ACH2911" s="60"/>
      <c r="ACI2911" s="60"/>
      <c r="ACJ2911" s="60"/>
      <c r="ACK2911" s="60"/>
      <c r="ACL2911" s="60"/>
      <c r="ACM2911" s="60"/>
      <c r="ACN2911" s="60"/>
      <c r="ACO2911" s="60"/>
      <c r="ACP2911" s="60"/>
      <c r="ACQ2911" s="60"/>
      <c r="ACR2911" s="60"/>
      <c r="ACS2911" s="60"/>
      <c r="ACT2911" s="60"/>
      <c r="ACU2911" s="60"/>
      <c r="ACV2911" s="60"/>
      <c r="ACW2911" s="60"/>
      <c r="ACX2911" s="60"/>
      <c r="ACY2911" s="60">
        <v>1.00447627533313</v>
      </c>
      <c r="ACZ2911" s="60"/>
      <c r="ADA2911" s="60"/>
      <c r="ADB2911" s="60"/>
      <c r="ADC2911" s="60"/>
      <c r="ADD2911" s="60"/>
      <c r="ADE2911" s="60"/>
    </row>
    <row r="2912" spans="760:785" x14ac:dyDescent="0.25">
      <c r="ACF2912" s="60"/>
      <c r="ACG2912" s="60"/>
      <c r="ACH2912" s="60"/>
      <c r="ACI2912" s="60"/>
      <c r="ACJ2912" s="60"/>
      <c r="ACK2912" s="60"/>
      <c r="ACL2912" s="60"/>
      <c r="ACM2912" s="60"/>
      <c r="ACN2912" s="60"/>
      <c r="ACO2912" s="60"/>
      <c r="ACP2912" s="60"/>
      <c r="ACQ2912" s="60"/>
      <c r="ACR2912" s="60"/>
      <c r="ACS2912" s="60"/>
      <c r="ACT2912" s="60"/>
      <c r="ACU2912" s="60"/>
      <c r="ACV2912" s="60"/>
      <c r="ACW2912" s="60"/>
      <c r="ACX2912" s="60"/>
      <c r="ACY2912" s="60">
        <v>1.0044762416505799</v>
      </c>
      <c r="ACZ2912" s="60"/>
      <c r="ADA2912" s="60"/>
      <c r="ADB2912" s="60"/>
      <c r="ADC2912" s="60"/>
      <c r="ADD2912" s="60"/>
      <c r="ADE2912" s="60"/>
    </row>
    <row r="2913" spans="760:785" x14ac:dyDescent="0.25">
      <c r="ACF2913" s="60"/>
      <c r="ACG2913" s="60"/>
      <c r="ACH2913" s="60"/>
      <c r="ACI2913" s="60"/>
      <c r="ACJ2913" s="60"/>
      <c r="ACK2913" s="60"/>
      <c r="ACL2913" s="60"/>
      <c r="ACM2913" s="60"/>
      <c r="ACN2913" s="60"/>
      <c r="ACO2913" s="60"/>
      <c r="ACP2913" s="60"/>
      <c r="ACQ2913" s="60"/>
      <c r="ACR2913" s="60"/>
      <c r="ACS2913" s="60"/>
      <c r="ACT2913" s="60"/>
      <c r="ACU2913" s="60"/>
      <c r="ACV2913" s="60"/>
      <c r="ACW2913" s="60"/>
      <c r="ACX2913" s="60"/>
      <c r="ACY2913" s="60">
        <v>1.00447525240083</v>
      </c>
      <c r="ACZ2913" s="60"/>
      <c r="ADA2913" s="60"/>
      <c r="ADB2913" s="60"/>
      <c r="ADC2913" s="60"/>
      <c r="ADD2913" s="60"/>
      <c r="ADE2913" s="60"/>
    </row>
    <row r="2914" spans="760:785" x14ac:dyDescent="0.25">
      <c r="ACF2914" s="60"/>
      <c r="ACG2914" s="60"/>
      <c r="ACH2914" s="60"/>
      <c r="ACI2914" s="60"/>
      <c r="ACJ2914" s="60"/>
      <c r="ACK2914" s="60"/>
      <c r="ACL2914" s="60"/>
      <c r="ACM2914" s="60"/>
      <c r="ACN2914" s="60"/>
      <c r="ACO2914" s="60"/>
      <c r="ACP2914" s="60"/>
      <c r="ACQ2914" s="60"/>
      <c r="ACR2914" s="60"/>
      <c r="ACS2914" s="60"/>
      <c r="ACT2914" s="60"/>
      <c r="ACU2914" s="60"/>
      <c r="ACV2914" s="60"/>
      <c r="ACW2914" s="60"/>
      <c r="ACX2914" s="60"/>
      <c r="ACY2914" s="60">
        <v>1.00447104913939</v>
      </c>
      <c r="ACZ2914" s="60"/>
      <c r="ADA2914" s="60"/>
      <c r="ADB2914" s="60"/>
      <c r="ADC2914" s="60"/>
      <c r="ADD2914" s="60"/>
      <c r="ADE2914" s="60"/>
    </row>
    <row r="2915" spans="760:785" x14ac:dyDescent="0.25">
      <c r="ACF2915" s="60"/>
      <c r="ACG2915" s="60"/>
      <c r="ACH2915" s="60"/>
      <c r="ACI2915" s="60"/>
      <c r="ACJ2915" s="60"/>
      <c r="ACK2915" s="60"/>
      <c r="ACL2915" s="60"/>
      <c r="ACM2915" s="60"/>
      <c r="ACN2915" s="60"/>
      <c r="ACO2915" s="60"/>
      <c r="ACP2915" s="60"/>
      <c r="ACQ2915" s="60"/>
      <c r="ACR2915" s="60"/>
      <c r="ACS2915" s="60"/>
      <c r="ACT2915" s="60"/>
      <c r="ACU2915" s="60"/>
      <c r="ACV2915" s="60"/>
      <c r="ACW2915" s="60"/>
      <c r="ACX2915" s="60"/>
      <c r="ACY2915" s="60">
        <v>1.0044647652373999</v>
      </c>
      <c r="ACZ2915" s="60"/>
      <c r="ADA2915" s="60"/>
      <c r="ADB2915" s="60"/>
      <c r="ADC2915" s="60"/>
      <c r="ADD2915" s="60"/>
      <c r="ADE2915" s="60"/>
    </row>
    <row r="2916" spans="760:785" x14ac:dyDescent="0.25">
      <c r="ACF2916" s="60"/>
      <c r="ACG2916" s="60"/>
      <c r="ACH2916" s="60"/>
      <c r="ACI2916" s="60"/>
      <c r="ACJ2916" s="60"/>
      <c r="ACK2916" s="60"/>
      <c r="ACL2916" s="60"/>
      <c r="ACM2916" s="60"/>
      <c r="ACN2916" s="60"/>
      <c r="ACO2916" s="60"/>
      <c r="ACP2916" s="60"/>
      <c r="ACQ2916" s="60"/>
      <c r="ACR2916" s="60"/>
      <c r="ACS2916" s="60"/>
      <c r="ACT2916" s="60"/>
      <c r="ACU2916" s="60"/>
      <c r="ACV2916" s="60"/>
      <c r="ACW2916" s="60"/>
      <c r="ACX2916" s="60"/>
      <c r="ACY2916" s="60">
        <v>1.0044616047132899</v>
      </c>
      <c r="ACZ2916" s="60"/>
      <c r="ADA2916" s="60"/>
      <c r="ADB2916" s="60"/>
      <c r="ADC2916" s="60"/>
      <c r="ADD2916" s="60"/>
      <c r="ADE2916" s="60"/>
    </row>
    <row r="2917" spans="760:785" x14ac:dyDescent="0.25">
      <c r="ACF2917" s="60"/>
      <c r="ACG2917" s="60"/>
      <c r="ACH2917" s="60"/>
      <c r="ACI2917" s="60"/>
      <c r="ACJ2917" s="60"/>
      <c r="ACK2917" s="60"/>
      <c r="ACL2917" s="60"/>
      <c r="ACM2917" s="60"/>
      <c r="ACN2917" s="60"/>
      <c r="ACO2917" s="60"/>
      <c r="ACP2917" s="60"/>
      <c r="ACQ2917" s="60"/>
      <c r="ACR2917" s="60"/>
      <c r="ACS2917" s="60"/>
      <c r="ACT2917" s="60"/>
      <c r="ACU2917" s="60"/>
      <c r="ACV2917" s="60"/>
      <c r="ACW2917" s="60"/>
      <c r="ACX2917" s="60"/>
      <c r="ACY2917" s="60">
        <v>1.0044612008157401</v>
      </c>
      <c r="ACZ2917" s="60"/>
      <c r="ADA2917" s="60"/>
      <c r="ADB2917" s="60"/>
      <c r="ADC2917" s="60"/>
      <c r="ADD2917" s="60"/>
      <c r="ADE2917" s="60"/>
    </row>
    <row r="2918" spans="760:785" x14ac:dyDescent="0.25">
      <c r="ACF2918" s="60"/>
      <c r="ACG2918" s="60"/>
      <c r="ACH2918" s="60"/>
      <c r="ACI2918" s="60"/>
      <c r="ACJ2918" s="60"/>
      <c r="ACK2918" s="60"/>
      <c r="ACL2918" s="60"/>
      <c r="ACM2918" s="60"/>
      <c r="ACN2918" s="60"/>
      <c r="ACO2918" s="60"/>
      <c r="ACP2918" s="60"/>
      <c r="ACQ2918" s="60"/>
      <c r="ACR2918" s="60"/>
      <c r="ACS2918" s="60"/>
      <c r="ACT2918" s="60"/>
      <c r="ACU2918" s="60"/>
      <c r="ACV2918" s="60"/>
      <c r="ACW2918" s="60"/>
      <c r="ACX2918" s="60"/>
      <c r="ACY2918" s="60">
        <v>1.0044584502929601</v>
      </c>
      <c r="ACZ2918" s="60"/>
      <c r="ADA2918" s="60"/>
      <c r="ADB2918" s="60"/>
      <c r="ADC2918" s="60"/>
      <c r="ADD2918" s="60"/>
      <c r="ADE2918" s="60"/>
    </row>
    <row r="2919" spans="760:785" x14ac:dyDescent="0.25">
      <c r="ACF2919" s="60"/>
      <c r="ACG2919" s="60"/>
      <c r="ACH2919" s="60"/>
      <c r="ACI2919" s="60"/>
      <c r="ACJ2919" s="60"/>
      <c r="ACK2919" s="60"/>
      <c r="ACL2919" s="60"/>
      <c r="ACM2919" s="60"/>
      <c r="ACN2919" s="60"/>
      <c r="ACO2919" s="60"/>
      <c r="ACP2919" s="60"/>
      <c r="ACQ2919" s="60"/>
      <c r="ACR2919" s="60"/>
      <c r="ACS2919" s="60"/>
      <c r="ACT2919" s="60"/>
      <c r="ACU2919" s="60"/>
      <c r="ACV2919" s="60"/>
      <c r="ACW2919" s="60"/>
      <c r="ACX2919" s="60"/>
      <c r="ACY2919" s="60">
        <v>1.0044525432157001</v>
      </c>
      <c r="ACZ2919" s="60"/>
      <c r="ADA2919" s="60"/>
      <c r="ADB2919" s="60"/>
      <c r="ADC2919" s="60"/>
      <c r="ADD2919" s="60"/>
      <c r="ADE2919" s="60"/>
    </row>
    <row r="2920" spans="760:785" x14ac:dyDescent="0.25">
      <c r="ACF2920" s="60"/>
      <c r="ACG2920" s="60"/>
      <c r="ACH2920" s="60"/>
      <c r="ACI2920" s="60"/>
      <c r="ACJ2920" s="60"/>
      <c r="ACK2920" s="60"/>
      <c r="ACL2920" s="60"/>
      <c r="ACM2920" s="60"/>
      <c r="ACN2920" s="60"/>
      <c r="ACO2920" s="60"/>
      <c r="ACP2920" s="60"/>
      <c r="ACQ2920" s="60"/>
      <c r="ACR2920" s="60"/>
      <c r="ACS2920" s="60"/>
      <c r="ACT2920" s="60"/>
      <c r="ACU2920" s="60"/>
      <c r="ACV2920" s="60"/>
      <c r="ACW2920" s="60"/>
      <c r="ACX2920" s="60"/>
      <c r="ACY2920" s="60">
        <v>1.004452475061</v>
      </c>
      <c r="ACZ2920" s="60"/>
      <c r="ADA2920" s="60"/>
      <c r="ADB2920" s="60"/>
      <c r="ADC2920" s="60"/>
      <c r="ADD2920" s="60"/>
      <c r="ADE2920" s="60"/>
    </row>
    <row r="2921" spans="760:785" x14ac:dyDescent="0.25">
      <c r="ACF2921" s="60"/>
      <c r="ACG2921" s="60"/>
      <c r="ACH2921" s="60"/>
      <c r="ACI2921" s="60"/>
      <c r="ACJ2921" s="60"/>
      <c r="ACK2921" s="60"/>
      <c r="ACL2921" s="60"/>
      <c r="ACM2921" s="60"/>
      <c r="ACN2921" s="60"/>
      <c r="ACO2921" s="60"/>
      <c r="ACP2921" s="60"/>
      <c r="ACQ2921" s="60"/>
      <c r="ACR2921" s="60"/>
      <c r="ACS2921" s="60"/>
      <c r="ACT2921" s="60"/>
      <c r="ACU2921" s="60"/>
      <c r="ACV2921" s="60"/>
      <c r="ACW2921" s="60"/>
      <c r="ACX2921" s="60"/>
      <c r="ACY2921" s="60">
        <v>1.0044434798394799</v>
      </c>
      <c r="ACZ2921" s="60"/>
      <c r="ADA2921" s="60"/>
      <c r="ADB2921" s="60"/>
      <c r="ADC2921" s="60"/>
      <c r="ADD2921" s="60"/>
      <c r="ADE2921" s="60"/>
    </row>
    <row r="2922" spans="760:785" x14ac:dyDescent="0.25">
      <c r="ACF2922" s="60"/>
      <c r="ACG2922" s="60"/>
      <c r="ACH2922" s="60"/>
      <c r="ACI2922" s="60"/>
      <c r="ACJ2922" s="60"/>
      <c r="ACK2922" s="60"/>
      <c r="ACL2922" s="60"/>
      <c r="ACM2922" s="60"/>
      <c r="ACN2922" s="60"/>
      <c r="ACO2922" s="60"/>
      <c r="ACP2922" s="60"/>
      <c r="ACQ2922" s="60"/>
      <c r="ACR2922" s="60"/>
      <c r="ACS2922" s="60"/>
      <c r="ACT2922" s="60"/>
      <c r="ACU2922" s="60"/>
      <c r="ACV2922" s="60"/>
      <c r="ACW2922" s="60"/>
      <c r="ACX2922" s="60"/>
      <c r="ACY2922" s="60">
        <v>1.00444064400114</v>
      </c>
      <c r="ACZ2922" s="60"/>
      <c r="ADA2922" s="60"/>
      <c r="ADB2922" s="60"/>
      <c r="ADC2922" s="60"/>
      <c r="ADD2922" s="60"/>
      <c r="ADE2922" s="60"/>
    </row>
    <row r="2923" spans="760:785" x14ac:dyDescent="0.25">
      <c r="ACF2923" s="60"/>
      <c r="ACG2923" s="60"/>
      <c r="ACH2923" s="60"/>
      <c r="ACI2923" s="60"/>
      <c r="ACJ2923" s="60"/>
      <c r="ACK2923" s="60"/>
      <c r="ACL2923" s="60"/>
      <c r="ACM2923" s="60"/>
      <c r="ACN2923" s="60"/>
      <c r="ACO2923" s="60"/>
      <c r="ACP2923" s="60"/>
      <c r="ACQ2923" s="60"/>
      <c r="ACR2923" s="60"/>
      <c r="ACS2923" s="60"/>
      <c r="ACT2923" s="60"/>
      <c r="ACU2923" s="60"/>
      <c r="ACV2923" s="60"/>
      <c r="ACW2923" s="60"/>
      <c r="ACX2923" s="60"/>
      <c r="ACY2923" s="60">
        <v>1.0044400087452401</v>
      </c>
      <c r="ACZ2923" s="60"/>
      <c r="ADA2923" s="60"/>
      <c r="ADB2923" s="60"/>
      <c r="ADC2923" s="60"/>
      <c r="ADD2923" s="60"/>
      <c r="ADE2923" s="60"/>
    </row>
    <row r="2924" spans="760:785" x14ac:dyDescent="0.25">
      <c r="ACF2924" s="60"/>
      <c r="ACG2924" s="60"/>
      <c r="ACH2924" s="60"/>
      <c r="ACI2924" s="60"/>
      <c r="ACJ2924" s="60"/>
      <c r="ACK2924" s="60"/>
      <c r="ACL2924" s="60"/>
      <c r="ACM2924" s="60"/>
      <c r="ACN2924" s="60"/>
      <c r="ACO2924" s="60"/>
      <c r="ACP2924" s="60"/>
      <c r="ACQ2924" s="60"/>
      <c r="ACR2924" s="60"/>
      <c r="ACS2924" s="60"/>
      <c r="ACT2924" s="60"/>
      <c r="ACU2924" s="60"/>
      <c r="ACV2924" s="60"/>
      <c r="ACW2924" s="60"/>
      <c r="ACX2924" s="60"/>
      <c r="ACY2924" s="60">
        <v>1.00443406301579</v>
      </c>
      <c r="ACZ2924" s="60"/>
      <c r="ADA2924" s="60"/>
      <c r="ADB2924" s="60"/>
      <c r="ADC2924" s="60"/>
      <c r="ADD2924" s="60"/>
      <c r="ADE2924" s="60"/>
    </row>
    <row r="2925" spans="760:785" x14ac:dyDescent="0.25">
      <c r="ACF2925" s="60"/>
      <c r="ACG2925" s="60"/>
      <c r="ACH2925" s="60"/>
      <c r="ACI2925" s="60"/>
      <c r="ACJ2925" s="60"/>
      <c r="ACK2925" s="60"/>
      <c r="ACL2925" s="60"/>
      <c r="ACM2925" s="60"/>
      <c r="ACN2925" s="60"/>
      <c r="ACO2925" s="60"/>
      <c r="ACP2925" s="60"/>
      <c r="ACQ2925" s="60"/>
      <c r="ACR2925" s="60"/>
      <c r="ACS2925" s="60"/>
      <c r="ACT2925" s="60"/>
      <c r="ACU2925" s="60"/>
      <c r="ACV2925" s="60"/>
      <c r="ACW2925" s="60"/>
      <c r="ACX2925" s="60"/>
      <c r="ACY2925" s="60">
        <v>1.0044327122612999</v>
      </c>
      <c r="ACZ2925" s="60"/>
      <c r="ADA2925" s="60"/>
      <c r="ADB2925" s="60"/>
      <c r="ADC2925" s="60"/>
      <c r="ADD2925" s="60"/>
      <c r="ADE2925" s="60"/>
    </row>
    <row r="2926" spans="760:785" x14ac:dyDescent="0.25">
      <c r="ACF2926" s="60"/>
      <c r="ACG2926" s="60"/>
      <c r="ACH2926" s="60"/>
      <c r="ACI2926" s="60"/>
      <c r="ACJ2926" s="60"/>
      <c r="ACK2926" s="60"/>
      <c r="ACL2926" s="60"/>
      <c r="ACM2926" s="60"/>
      <c r="ACN2926" s="60"/>
      <c r="ACO2926" s="60"/>
      <c r="ACP2926" s="60"/>
      <c r="ACQ2926" s="60"/>
      <c r="ACR2926" s="60"/>
      <c r="ACS2926" s="60"/>
      <c r="ACT2926" s="60"/>
      <c r="ACU2926" s="60"/>
      <c r="ACV2926" s="60"/>
      <c r="ACW2926" s="60"/>
      <c r="ACX2926" s="60"/>
      <c r="ACY2926" s="60">
        <v>1.00443097918854</v>
      </c>
      <c r="ACZ2926" s="60"/>
      <c r="ADA2926" s="60"/>
      <c r="ADB2926" s="60"/>
      <c r="ADC2926" s="60"/>
      <c r="ADD2926" s="60"/>
      <c r="ADE2926" s="60"/>
    </row>
    <row r="2927" spans="760:785" x14ac:dyDescent="0.25">
      <c r="ACF2927" s="60"/>
      <c r="ACG2927" s="60"/>
      <c r="ACH2927" s="60"/>
      <c r="ACI2927" s="60"/>
      <c r="ACJ2927" s="60"/>
      <c r="ACK2927" s="60"/>
      <c r="ACL2927" s="60"/>
      <c r="ACM2927" s="60"/>
      <c r="ACN2927" s="60"/>
      <c r="ACO2927" s="60"/>
      <c r="ACP2927" s="60"/>
      <c r="ACQ2927" s="60"/>
      <c r="ACR2927" s="60"/>
      <c r="ACS2927" s="60"/>
      <c r="ACT2927" s="60"/>
      <c r="ACU2927" s="60"/>
      <c r="ACV2927" s="60"/>
      <c r="ACW2927" s="60"/>
      <c r="ACX2927" s="60"/>
      <c r="ACY2927" s="60">
        <v>1.0044296389460901</v>
      </c>
      <c r="ACZ2927" s="60"/>
      <c r="ADA2927" s="60"/>
      <c r="ADB2927" s="60"/>
      <c r="ADC2927" s="60"/>
      <c r="ADD2927" s="60"/>
      <c r="ADE2927" s="60"/>
    </row>
    <row r="2928" spans="760:785" x14ac:dyDescent="0.25">
      <c r="ACF2928" s="60"/>
      <c r="ACG2928" s="60"/>
      <c r="ACH2928" s="60"/>
      <c r="ACI2928" s="60"/>
      <c r="ACJ2928" s="60"/>
      <c r="ACK2928" s="60"/>
      <c r="ACL2928" s="60"/>
      <c r="ACM2928" s="60"/>
      <c r="ACN2928" s="60"/>
      <c r="ACO2928" s="60"/>
      <c r="ACP2928" s="60"/>
      <c r="ACQ2928" s="60"/>
      <c r="ACR2928" s="60"/>
      <c r="ACS2928" s="60"/>
      <c r="ACT2928" s="60"/>
      <c r="ACU2928" s="60"/>
      <c r="ACV2928" s="60"/>
      <c r="ACW2928" s="60"/>
      <c r="ACX2928" s="60"/>
      <c r="ACY2928" s="60">
        <v>1.0044286137301399</v>
      </c>
      <c r="ACZ2928" s="60"/>
      <c r="ADA2928" s="60"/>
      <c r="ADB2928" s="60"/>
      <c r="ADC2928" s="60"/>
      <c r="ADD2928" s="60"/>
      <c r="ADE2928" s="60"/>
    </row>
    <row r="2929" spans="760:785" x14ac:dyDescent="0.25">
      <c r="ACF2929" s="60"/>
      <c r="ACG2929" s="60"/>
      <c r="ACH2929" s="60"/>
      <c r="ACI2929" s="60"/>
      <c r="ACJ2929" s="60"/>
      <c r="ACK2929" s="60"/>
      <c r="ACL2929" s="60"/>
      <c r="ACM2929" s="60"/>
      <c r="ACN2929" s="60"/>
      <c r="ACO2929" s="60"/>
      <c r="ACP2929" s="60"/>
      <c r="ACQ2929" s="60"/>
      <c r="ACR2929" s="60"/>
      <c r="ACS2929" s="60"/>
      <c r="ACT2929" s="60"/>
      <c r="ACU2929" s="60"/>
      <c r="ACV2929" s="60"/>
      <c r="ACW2929" s="60"/>
      <c r="ACX2929" s="60"/>
      <c r="ACY2929" s="60">
        <v>1.00442783196628</v>
      </c>
      <c r="ACZ2929" s="60"/>
      <c r="ADA2929" s="60"/>
      <c r="ADB2929" s="60"/>
      <c r="ADC2929" s="60"/>
      <c r="ADD2929" s="60"/>
      <c r="ADE2929" s="60"/>
    </row>
    <row r="2930" spans="760:785" x14ac:dyDescent="0.25">
      <c r="ACF2930" s="60"/>
      <c r="ACG2930" s="60"/>
      <c r="ACH2930" s="60"/>
      <c r="ACI2930" s="60"/>
      <c r="ACJ2930" s="60"/>
      <c r="ACK2930" s="60"/>
      <c r="ACL2930" s="60"/>
      <c r="ACM2930" s="60"/>
      <c r="ACN2930" s="60"/>
      <c r="ACO2930" s="60"/>
      <c r="ACP2930" s="60"/>
      <c r="ACQ2930" s="60"/>
      <c r="ACR2930" s="60"/>
      <c r="ACS2930" s="60"/>
      <c r="ACT2930" s="60"/>
      <c r="ACU2930" s="60"/>
      <c r="ACV2930" s="60"/>
      <c r="ACW2930" s="60"/>
      <c r="ACX2930" s="60"/>
      <c r="ACY2930" s="60">
        <v>1.0044255778120701</v>
      </c>
      <c r="ACZ2930" s="60"/>
      <c r="ADA2930" s="60"/>
      <c r="ADB2930" s="60"/>
      <c r="ADC2930" s="60"/>
      <c r="ADD2930" s="60"/>
      <c r="ADE2930" s="60"/>
    </row>
    <row r="2931" spans="760:785" x14ac:dyDescent="0.25">
      <c r="ACF2931" s="60"/>
      <c r="ACG2931" s="60"/>
      <c r="ACH2931" s="60"/>
      <c r="ACI2931" s="60"/>
      <c r="ACJ2931" s="60"/>
      <c r="ACK2931" s="60"/>
      <c r="ACL2931" s="60"/>
      <c r="ACM2931" s="60"/>
      <c r="ACN2931" s="60"/>
      <c r="ACO2931" s="60"/>
      <c r="ACP2931" s="60"/>
      <c r="ACQ2931" s="60"/>
      <c r="ACR2931" s="60"/>
      <c r="ACS2931" s="60"/>
      <c r="ACT2931" s="60"/>
      <c r="ACU2931" s="60"/>
      <c r="ACV2931" s="60"/>
      <c r="ACW2931" s="60"/>
      <c r="ACX2931" s="60"/>
      <c r="ACY2931" s="60">
        <v>1.00442495035695</v>
      </c>
      <c r="ACZ2931" s="60"/>
      <c r="ADA2931" s="60"/>
      <c r="ADB2931" s="60"/>
      <c r="ADC2931" s="60"/>
      <c r="ADD2931" s="60"/>
      <c r="ADE2931" s="60"/>
    </row>
    <row r="2932" spans="760:785" x14ac:dyDescent="0.25">
      <c r="ACF2932" s="60"/>
      <c r="ACG2932" s="60"/>
      <c r="ACH2932" s="60"/>
      <c r="ACI2932" s="60"/>
      <c r="ACJ2932" s="60"/>
      <c r="ACK2932" s="60"/>
      <c r="ACL2932" s="60"/>
      <c r="ACM2932" s="60"/>
      <c r="ACN2932" s="60"/>
      <c r="ACO2932" s="60"/>
      <c r="ACP2932" s="60"/>
      <c r="ACQ2932" s="60"/>
      <c r="ACR2932" s="60"/>
      <c r="ACS2932" s="60"/>
      <c r="ACT2932" s="60"/>
      <c r="ACU2932" s="60"/>
      <c r="ACV2932" s="60"/>
      <c r="ACW2932" s="60"/>
      <c r="ACX2932" s="60"/>
      <c r="ACY2932" s="60">
        <v>1.0044246322920301</v>
      </c>
      <c r="ACZ2932" s="60"/>
      <c r="ADA2932" s="60"/>
      <c r="ADB2932" s="60"/>
      <c r="ADC2932" s="60"/>
      <c r="ADD2932" s="60"/>
      <c r="ADE2932" s="60"/>
    </row>
    <row r="2933" spans="760:785" x14ac:dyDescent="0.25">
      <c r="ACF2933" s="60"/>
      <c r="ACG2933" s="60"/>
      <c r="ACH2933" s="60"/>
      <c r="ACI2933" s="60"/>
      <c r="ACJ2933" s="60"/>
      <c r="ACK2933" s="60"/>
      <c r="ACL2933" s="60"/>
      <c r="ACM2933" s="60"/>
      <c r="ACN2933" s="60"/>
      <c r="ACO2933" s="60"/>
      <c r="ACP2933" s="60"/>
      <c r="ACQ2933" s="60"/>
      <c r="ACR2933" s="60"/>
      <c r="ACS2933" s="60"/>
      <c r="ACT2933" s="60"/>
      <c r="ACU2933" s="60"/>
      <c r="ACV2933" s="60"/>
      <c r="ACW2933" s="60"/>
      <c r="ACX2933" s="60"/>
      <c r="ACY2933" s="60">
        <v>1.00441944124864</v>
      </c>
      <c r="ACZ2933" s="60"/>
      <c r="ADA2933" s="60"/>
      <c r="ADB2933" s="60"/>
      <c r="ADC2933" s="60"/>
      <c r="ADD2933" s="60"/>
      <c r="ADE2933" s="60"/>
    </row>
    <row r="2934" spans="760:785" x14ac:dyDescent="0.25">
      <c r="ACF2934" s="60"/>
      <c r="ACG2934" s="60"/>
      <c r="ACH2934" s="60"/>
      <c r="ACI2934" s="60"/>
      <c r="ACJ2934" s="60"/>
      <c r="ACK2934" s="60"/>
      <c r="ACL2934" s="60"/>
      <c r="ACM2934" s="60"/>
      <c r="ACN2934" s="60"/>
      <c r="ACO2934" s="60"/>
      <c r="ACP2934" s="60"/>
      <c r="ACQ2934" s="60"/>
      <c r="ACR2934" s="60"/>
      <c r="ACS2934" s="60"/>
      <c r="ACT2934" s="60"/>
      <c r="ACU2934" s="60"/>
      <c r="ACV2934" s="60"/>
      <c r="ACW2934" s="60"/>
      <c r="ACX2934" s="60"/>
      <c r="ACY2934" s="60">
        <v>1.0044176053693501</v>
      </c>
      <c r="ACZ2934" s="60"/>
      <c r="ADA2934" s="60"/>
      <c r="ADB2934" s="60"/>
      <c r="ADC2934" s="60"/>
      <c r="ADD2934" s="60"/>
      <c r="ADE2934" s="60"/>
    </row>
    <row r="2935" spans="760:785" x14ac:dyDescent="0.25">
      <c r="ACF2935" s="60"/>
      <c r="ACG2935" s="60"/>
      <c r="ACH2935" s="60"/>
      <c r="ACI2935" s="60"/>
      <c r="ACJ2935" s="60"/>
      <c r="ACK2935" s="60"/>
      <c r="ACL2935" s="60"/>
      <c r="ACM2935" s="60"/>
      <c r="ACN2935" s="60"/>
      <c r="ACO2935" s="60"/>
      <c r="ACP2935" s="60"/>
      <c r="ACQ2935" s="60"/>
      <c r="ACR2935" s="60"/>
      <c r="ACS2935" s="60"/>
      <c r="ACT2935" s="60"/>
      <c r="ACU2935" s="60"/>
      <c r="ACV2935" s="60"/>
      <c r="ACW2935" s="60"/>
      <c r="ACX2935" s="60"/>
      <c r="ACY2935" s="60">
        <v>1.00441586335584</v>
      </c>
      <c r="ACZ2935" s="60"/>
      <c r="ADA2935" s="60"/>
      <c r="ADB2935" s="60"/>
      <c r="ADC2935" s="60"/>
      <c r="ADD2935" s="60"/>
      <c r="ADE2935" s="60"/>
    </row>
    <row r="2936" spans="760:785" x14ac:dyDescent="0.25">
      <c r="ACF2936" s="60"/>
      <c r="ACG2936" s="60"/>
      <c r="ACH2936" s="60"/>
      <c r="ACI2936" s="60"/>
      <c r="ACJ2936" s="60"/>
      <c r="ACK2936" s="60"/>
      <c r="ACL2936" s="60"/>
      <c r="ACM2936" s="60"/>
      <c r="ACN2936" s="60"/>
      <c r="ACO2936" s="60"/>
      <c r="ACP2936" s="60"/>
      <c r="ACQ2936" s="60"/>
      <c r="ACR2936" s="60"/>
      <c r="ACS2936" s="60"/>
      <c r="ACT2936" s="60"/>
      <c r="ACU2936" s="60"/>
      <c r="ACV2936" s="60"/>
      <c r="ACW2936" s="60"/>
      <c r="ACX2936" s="60"/>
      <c r="ACY2936" s="60">
        <v>1.00441156233587</v>
      </c>
      <c r="ACZ2936" s="60"/>
      <c r="ADA2936" s="60"/>
      <c r="ADB2936" s="60"/>
      <c r="ADC2936" s="60"/>
      <c r="ADD2936" s="60"/>
      <c r="ADE2936" s="60"/>
    </row>
    <row r="2937" spans="760:785" x14ac:dyDescent="0.25">
      <c r="ACF2937" s="60"/>
      <c r="ACG2937" s="60"/>
      <c r="ACH2937" s="60"/>
      <c r="ACI2937" s="60"/>
      <c r="ACJ2937" s="60"/>
      <c r="ACK2937" s="60"/>
      <c r="ACL2937" s="60"/>
      <c r="ACM2937" s="60"/>
      <c r="ACN2937" s="60"/>
      <c r="ACO2937" s="60"/>
      <c r="ACP2937" s="60"/>
      <c r="ACQ2937" s="60"/>
      <c r="ACR2937" s="60"/>
      <c r="ACS2937" s="60"/>
      <c r="ACT2937" s="60"/>
      <c r="ACU2937" s="60"/>
      <c r="ACV2937" s="60"/>
      <c r="ACW2937" s="60"/>
      <c r="ACX2937" s="60"/>
      <c r="ACY2937" s="60">
        <v>1.00441136455407</v>
      </c>
      <c r="ACZ2937" s="60"/>
      <c r="ADA2937" s="60"/>
      <c r="ADB2937" s="60"/>
      <c r="ADC2937" s="60"/>
      <c r="ADD2937" s="60"/>
      <c r="ADE2937" s="60"/>
    </row>
    <row r="2938" spans="760:785" x14ac:dyDescent="0.25">
      <c r="ACF2938" s="60"/>
      <c r="ACG2938" s="60"/>
      <c r="ACH2938" s="60"/>
      <c r="ACI2938" s="60"/>
      <c r="ACJ2938" s="60"/>
      <c r="ACK2938" s="60"/>
      <c r="ACL2938" s="60"/>
      <c r="ACM2938" s="60"/>
      <c r="ACN2938" s="60"/>
      <c r="ACO2938" s="60"/>
      <c r="ACP2938" s="60"/>
      <c r="ACQ2938" s="60"/>
      <c r="ACR2938" s="60"/>
      <c r="ACS2938" s="60"/>
      <c r="ACT2938" s="60"/>
      <c r="ACU2938" s="60"/>
      <c r="ACV2938" s="60"/>
      <c r="ACW2938" s="60"/>
      <c r="ACX2938" s="60"/>
      <c r="ACY2938" s="60">
        <v>1.0044068401767901</v>
      </c>
      <c r="ACZ2938" s="60"/>
      <c r="ADA2938" s="60"/>
      <c r="ADB2938" s="60"/>
      <c r="ADC2938" s="60"/>
      <c r="ADD2938" s="60"/>
      <c r="ADE2938" s="60"/>
    </row>
    <row r="2939" spans="760:785" x14ac:dyDescent="0.25">
      <c r="ACF2939" s="60"/>
      <c r="ACG2939" s="60"/>
      <c r="ACH2939" s="60"/>
      <c r="ACI2939" s="60"/>
      <c r="ACJ2939" s="60"/>
      <c r="ACK2939" s="60"/>
      <c r="ACL2939" s="60"/>
      <c r="ACM2939" s="60"/>
      <c r="ACN2939" s="60"/>
      <c r="ACO2939" s="60"/>
      <c r="ACP2939" s="60"/>
      <c r="ACQ2939" s="60"/>
      <c r="ACR2939" s="60"/>
      <c r="ACS2939" s="60"/>
      <c r="ACT2939" s="60"/>
      <c r="ACU2939" s="60"/>
      <c r="ACV2939" s="60"/>
      <c r="ACW2939" s="60"/>
      <c r="ACX2939" s="60"/>
      <c r="ACY2939" s="60">
        <v>1.0044061558233199</v>
      </c>
      <c r="ACZ2939" s="60"/>
      <c r="ADA2939" s="60"/>
      <c r="ADB2939" s="60"/>
      <c r="ADC2939" s="60"/>
      <c r="ADD2939" s="60"/>
      <c r="ADE2939" s="60"/>
    </row>
    <row r="2940" spans="760:785" x14ac:dyDescent="0.25">
      <c r="ACF2940" s="60"/>
      <c r="ACG2940" s="60"/>
      <c r="ACH2940" s="60"/>
      <c r="ACI2940" s="60"/>
      <c r="ACJ2940" s="60"/>
      <c r="ACK2940" s="60"/>
      <c r="ACL2940" s="60"/>
      <c r="ACM2940" s="60"/>
      <c r="ACN2940" s="60"/>
      <c r="ACO2940" s="60"/>
      <c r="ACP2940" s="60"/>
      <c r="ACQ2940" s="60"/>
      <c r="ACR2940" s="60"/>
      <c r="ACS2940" s="60"/>
      <c r="ACT2940" s="60"/>
      <c r="ACU2940" s="60"/>
      <c r="ACV2940" s="60"/>
      <c r="ACW2940" s="60"/>
      <c r="ACX2940" s="60"/>
      <c r="ACY2940" s="60">
        <v>1.00440380468766</v>
      </c>
      <c r="ACZ2940" s="60"/>
      <c r="ADA2940" s="60"/>
      <c r="ADB2940" s="60"/>
      <c r="ADC2940" s="60"/>
      <c r="ADD2940" s="60"/>
      <c r="ADE2940" s="60"/>
    </row>
    <row r="2941" spans="760:785" x14ac:dyDescent="0.25">
      <c r="ACF2941" s="60"/>
      <c r="ACG2941" s="60"/>
      <c r="ACH2941" s="60"/>
      <c r="ACI2941" s="60"/>
      <c r="ACJ2941" s="60"/>
      <c r="ACK2941" s="60"/>
      <c r="ACL2941" s="60"/>
      <c r="ACM2941" s="60"/>
      <c r="ACN2941" s="60"/>
      <c r="ACO2941" s="60"/>
      <c r="ACP2941" s="60"/>
      <c r="ACQ2941" s="60"/>
      <c r="ACR2941" s="60"/>
      <c r="ACS2941" s="60"/>
      <c r="ACT2941" s="60"/>
      <c r="ACU2941" s="60"/>
      <c r="ACV2941" s="60"/>
      <c r="ACW2941" s="60"/>
      <c r="ACX2941" s="60"/>
      <c r="ACY2941" s="60">
        <v>1.0044034502577099</v>
      </c>
      <c r="ACZ2941" s="60"/>
      <c r="ADA2941" s="60"/>
      <c r="ADB2941" s="60"/>
      <c r="ADC2941" s="60"/>
      <c r="ADD2941" s="60"/>
      <c r="ADE2941" s="60"/>
    </row>
    <row r="2942" spans="760:785" x14ac:dyDescent="0.25">
      <c r="ACF2942" s="60"/>
      <c r="ACG2942" s="60"/>
      <c r="ACH2942" s="60"/>
      <c r="ACI2942" s="60"/>
      <c r="ACJ2942" s="60"/>
      <c r="ACK2942" s="60"/>
      <c r="ACL2942" s="60"/>
      <c r="ACM2942" s="60"/>
      <c r="ACN2942" s="60"/>
      <c r="ACO2942" s="60"/>
      <c r="ACP2942" s="60"/>
      <c r="ACQ2942" s="60"/>
      <c r="ACR2942" s="60"/>
      <c r="ACS2942" s="60"/>
      <c r="ACT2942" s="60"/>
      <c r="ACU2942" s="60"/>
      <c r="ACV2942" s="60"/>
      <c r="ACW2942" s="60"/>
      <c r="ACX2942" s="60"/>
      <c r="ACY2942" s="60">
        <v>1.0044016268924001</v>
      </c>
      <c r="ACZ2942" s="60"/>
      <c r="ADA2942" s="60"/>
      <c r="ADB2942" s="60"/>
      <c r="ADC2942" s="60"/>
      <c r="ADD2942" s="60"/>
      <c r="ADE2942" s="60"/>
    </row>
    <row r="2943" spans="760:785" x14ac:dyDescent="0.25">
      <c r="ACF2943" s="60"/>
      <c r="ACG2943" s="60"/>
      <c r="ACH2943" s="60"/>
      <c r="ACI2943" s="60"/>
      <c r="ACJ2943" s="60"/>
      <c r="ACK2943" s="60"/>
      <c r="ACL2943" s="60"/>
      <c r="ACM2943" s="60"/>
      <c r="ACN2943" s="60"/>
      <c r="ACO2943" s="60"/>
      <c r="ACP2943" s="60"/>
      <c r="ACQ2943" s="60"/>
      <c r="ACR2943" s="60"/>
      <c r="ACS2943" s="60"/>
      <c r="ACT2943" s="60"/>
      <c r="ACU2943" s="60"/>
      <c r="ACV2943" s="60"/>
      <c r="ACW2943" s="60"/>
      <c r="ACX2943" s="60"/>
      <c r="ACY2943" s="60">
        <v>1.0043939974594001</v>
      </c>
      <c r="ACZ2943" s="60"/>
      <c r="ADA2943" s="60"/>
      <c r="ADB2943" s="60"/>
      <c r="ADC2943" s="60"/>
      <c r="ADD2943" s="60"/>
      <c r="ADE2943" s="60"/>
    </row>
    <row r="2944" spans="760:785" x14ac:dyDescent="0.25">
      <c r="ACF2944" s="60"/>
      <c r="ACG2944" s="60"/>
      <c r="ACH2944" s="60"/>
      <c r="ACI2944" s="60"/>
      <c r="ACJ2944" s="60"/>
      <c r="ACK2944" s="60"/>
      <c r="ACL2944" s="60"/>
      <c r="ACM2944" s="60"/>
      <c r="ACN2944" s="60"/>
      <c r="ACO2944" s="60"/>
      <c r="ACP2944" s="60"/>
      <c r="ACQ2944" s="60"/>
      <c r="ACR2944" s="60"/>
      <c r="ACS2944" s="60"/>
      <c r="ACT2944" s="60"/>
      <c r="ACU2944" s="60"/>
      <c r="ACV2944" s="60"/>
      <c r="ACW2944" s="60"/>
      <c r="ACX2944" s="60"/>
      <c r="ACY2944" s="60">
        <v>1.00438634590857</v>
      </c>
      <c r="ACZ2944" s="60"/>
      <c r="ADA2944" s="60"/>
      <c r="ADB2944" s="60"/>
      <c r="ADC2944" s="60"/>
      <c r="ADD2944" s="60"/>
      <c r="ADE2944" s="60"/>
    </row>
    <row r="2945" spans="760:785" x14ac:dyDescent="0.25">
      <c r="ACF2945" s="60"/>
      <c r="ACG2945" s="60"/>
      <c r="ACH2945" s="60"/>
      <c r="ACI2945" s="60"/>
      <c r="ACJ2945" s="60"/>
      <c r="ACK2945" s="60"/>
      <c r="ACL2945" s="60"/>
      <c r="ACM2945" s="60"/>
      <c r="ACN2945" s="60"/>
      <c r="ACO2945" s="60"/>
      <c r="ACP2945" s="60"/>
      <c r="ACQ2945" s="60"/>
      <c r="ACR2945" s="60"/>
      <c r="ACS2945" s="60"/>
      <c r="ACT2945" s="60"/>
      <c r="ACU2945" s="60"/>
      <c r="ACV2945" s="60"/>
      <c r="ACW2945" s="60"/>
      <c r="ACX2945" s="60"/>
      <c r="ACY2945" s="60">
        <v>1.0043844305479299</v>
      </c>
      <c r="ACZ2945" s="60"/>
      <c r="ADA2945" s="60"/>
      <c r="ADB2945" s="60"/>
      <c r="ADC2945" s="60"/>
      <c r="ADD2945" s="60"/>
      <c r="ADE2945" s="60"/>
    </row>
    <row r="2946" spans="760:785" x14ac:dyDescent="0.25">
      <c r="ACF2946" s="60"/>
      <c r="ACG2946" s="60"/>
      <c r="ACH2946" s="60"/>
      <c r="ACI2946" s="60"/>
      <c r="ACJ2946" s="60"/>
      <c r="ACK2946" s="60"/>
      <c r="ACL2946" s="60"/>
      <c r="ACM2946" s="60"/>
      <c r="ACN2946" s="60"/>
      <c r="ACO2946" s="60"/>
      <c r="ACP2946" s="60"/>
      <c r="ACQ2946" s="60"/>
      <c r="ACR2946" s="60"/>
      <c r="ACS2946" s="60"/>
      <c r="ACT2946" s="60"/>
      <c r="ACU2946" s="60"/>
      <c r="ACV2946" s="60"/>
      <c r="ACW2946" s="60"/>
      <c r="ACX2946" s="60"/>
      <c r="ACY2946" s="60">
        <v>1.00438420840406</v>
      </c>
      <c r="ACZ2946" s="60"/>
      <c r="ADA2946" s="60"/>
      <c r="ADB2946" s="60"/>
      <c r="ADC2946" s="60"/>
      <c r="ADD2946" s="60"/>
      <c r="ADE2946" s="60"/>
    </row>
    <row r="2947" spans="760:785" x14ac:dyDescent="0.25">
      <c r="ACF2947" s="60"/>
      <c r="ACG2947" s="60"/>
      <c r="ACH2947" s="60"/>
      <c r="ACI2947" s="60"/>
      <c r="ACJ2947" s="60"/>
      <c r="ACK2947" s="60"/>
      <c r="ACL2947" s="60"/>
      <c r="ACM2947" s="60"/>
      <c r="ACN2947" s="60"/>
      <c r="ACO2947" s="60"/>
      <c r="ACP2947" s="60"/>
      <c r="ACQ2947" s="60"/>
      <c r="ACR2947" s="60"/>
      <c r="ACS2947" s="60"/>
      <c r="ACT2947" s="60"/>
      <c r="ACU2947" s="60"/>
      <c r="ACV2947" s="60"/>
      <c r="ACW2947" s="60"/>
      <c r="ACX2947" s="60"/>
      <c r="ACY2947" s="60">
        <v>1.0043829980235599</v>
      </c>
      <c r="ACZ2947" s="60"/>
      <c r="ADA2947" s="60"/>
      <c r="ADB2947" s="60"/>
      <c r="ADC2947" s="60"/>
      <c r="ADD2947" s="60"/>
      <c r="ADE2947" s="60"/>
    </row>
    <row r="2948" spans="760:785" x14ac:dyDescent="0.25">
      <c r="ACF2948" s="60"/>
      <c r="ACG2948" s="60"/>
      <c r="ACH2948" s="60"/>
      <c r="ACI2948" s="60"/>
      <c r="ACJ2948" s="60"/>
      <c r="ACK2948" s="60"/>
      <c r="ACL2948" s="60"/>
      <c r="ACM2948" s="60"/>
      <c r="ACN2948" s="60"/>
      <c r="ACO2948" s="60"/>
      <c r="ACP2948" s="60"/>
      <c r="ACQ2948" s="60"/>
      <c r="ACR2948" s="60"/>
      <c r="ACS2948" s="60"/>
      <c r="ACT2948" s="60"/>
      <c r="ACU2948" s="60"/>
      <c r="ACV2948" s="60"/>
      <c r="ACW2948" s="60"/>
      <c r="ACX2948" s="60"/>
      <c r="ACY2948" s="60">
        <v>1.00438236284049</v>
      </c>
      <c r="ACZ2948" s="60"/>
      <c r="ADA2948" s="60"/>
      <c r="ADB2948" s="60"/>
      <c r="ADC2948" s="60"/>
      <c r="ADD2948" s="60"/>
      <c r="ADE2948" s="60"/>
    </row>
    <row r="2949" spans="760:785" x14ac:dyDescent="0.25">
      <c r="ACF2949" s="60"/>
      <c r="ACG2949" s="60"/>
      <c r="ACH2949" s="60"/>
      <c r="ACI2949" s="60"/>
      <c r="ACJ2949" s="60"/>
      <c r="ACK2949" s="60"/>
      <c r="ACL2949" s="60"/>
      <c r="ACM2949" s="60"/>
      <c r="ACN2949" s="60"/>
      <c r="ACO2949" s="60"/>
      <c r="ACP2949" s="60"/>
      <c r="ACQ2949" s="60"/>
      <c r="ACR2949" s="60"/>
      <c r="ACS2949" s="60"/>
      <c r="ACT2949" s="60"/>
      <c r="ACU2949" s="60"/>
      <c r="ACV2949" s="60"/>
      <c r="ACW2949" s="60"/>
      <c r="ACX2949" s="60"/>
      <c r="ACY2949" s="60">
        <v>1.0043793557304801</v>
      </c>
      <c r="ACZ2949" s="60"/>
      <c r="ADA2949" s="60"/>
      <c r="ADB2949" s="60"/>
      <c r="ADC2949" s="60"/>
      <c r="ADD2949" s="60"/>
      <c r="ADE2949" s="60"/>
    </row>
    <row r="2950" spans="760:785" x14ac:dyDescent="0.25">
      <c r="ACF2950" s="60"/>
      <c r="ACG2950" s="60"/>
      <c r="ACH2950" s="60"/>
      <c r="ACI2950" s="60"/>
      <c r="ACJ2950" s="60"/>
      <c r="ACK2950" s="60"/>
      <c r="ACL2950" s="60"/>
      <c r="ACM2950" s="60"/>
      <c r="ACN2950" s="60"/>
      <c r="ACO2950" s="60"/>
      <c r="ACP2950" s="60"/>
      <c r="ACQ2950" s="60"/>
      <c r="ACR2950" s="60"/>
      <c r="ACS2950" s="60"/>
      <c r="ACT2950" s="60"/>
      <c r="ACU2950" s="60"/>
      <c r="ACV2950" s="60"/>
      <c r="ACW2950" s="60"/>
      <c r="ACX2950" s="60"/>
      <c r="ACY2950" s="60">
        <v>1.00437932682036</v>
      </c>
      <c r="ACZ2950" s="60"/>
      <c r="ADA2950" s="60"/>
      <c r="ADB2950" s="60"/>
      <c r="ADC2950" s="60"/>
      <c r="ADD2950" s="60"/>
      <c r="ADE2950" s="60"/>
    </row>
    <row r="2951" spans="760:785" x14ac:dyDescent="0.25">
      <c r="ACF2951" s="60"/>
      <c r="ACG2951" s="60"/>
      <c r="ACH2951" s="60"/>
      <c r="ACI2951" s="60"/>
      <c r="ACJ2951" s="60"/>
      <c r="ACK2951" s="60"/>
      <c r="ACL2951" s="60"/>
      <c r="ACM2951" s="60"/>
      <c r="ACN2951" s="60"/>
      <c r="ACO2951" s="60"/>
      <c r="ACP2951" s="60"/>
      <c r="ACQ2951" s="60"/>
      <c r="ACR2951" s="60"/>
      <c r="ACS2951" s="60"/>
      <c r="ACT2951" s="60"/>
      <c r="ACU2951" s="60"/>
      <c r="ACV2951" s="60"/>
      <c r="ACW2951" s="60"/>
      <c r="ACX2951" s="60"/>
      <c r="ACY2951" s="60">
        <v>1.00437790658415</v>
      </c>
      <c r="ACZ2951" s="60"/>
      <c r="ADA2951" s="60"/>
      <c r="ADB2951" s="60"/>
      <c r="ADC2951" s="60"/>
      <c r="ADD2951" s="60"/>
      <c r="ADE2951" s="60"/>
    </row>
    <row r="2952" spans="760:785" x14ac:dyDescent="0.25">
      <c r="ACF2952" s="60"/>
      <c r="ACG2952" s="60"/>
      <c r="ACH2952" s="60"/>
      <c r="ACI2952" s="60"/>
      <c r="ACJ2952" s="60"/>
      <c r="ACK2952" s="60"/>
      <c r="ACL2952" s="60"/>
      <c r="ACM2952" s="60"/>
      <c r="ACN2952" s="60"/>
      <c r="ACO2952" s="60"/>
      <c r="ACP2952" s="60"/>
      <c r="ACQ2952" s="60"/>
      <c r="ACR2952" s="60"/>
      <c r="ACS2952" s="60"/>
      <c r="ACT2952" s="60"/>
      <c r="ACU2952" s="60"/>
      <c r="ACV2952" s="60"/>
      <c r="ACW2952" s="60"/>
      <c r="ACX2952" s="60"/>
      <c r="ACY2952" s="60">
        <v>1.00437556843576</v>
      </c>
      <c r="ACZ2952" s="60"/>
      <c r="ADA2952" s="60"/>
      <c r="ADB2952" s="60"/>
      <c r="ADC2952" s="60"/>
      <c r="ADD2952" s="60"/>
      <c r="ADE2952" s="60"/>
    </row>
    <row r="2953" spans="760:785" x14ac:dyDescent="0.25">
      <c r="ACF2953" s="60"/>
      <c r="ACG2953" s="60"/>
      <c r="ACH2953" s="60"/>
      <c r="ACI2953" s="60"/>
      <c r="ACJ2953" s="60"/>
      <c r="ACK2953" s="60"/>
      <c r="ACL2953" s="60"/>
      <c r="ACM2953" s="60"/>
      <c r="ACN2953" s="60"/>
      <c r="ACO2953" s="60"/>
      <c r="ACP2953" s="60"/>
      <c r="ACQ2953" s="60"/>
      <c r="ACR2953" s="60"/>
      <c r="ACS2953" s="60"/>
      <c r="ACT2953" s="60"/>
      <c r="ACU2953" s="60"/>
      <c r="ACV2953" s="60"/>
      <c r="ACW2953" s="60"/>
      <c r="ACX2953" s="60"/>
      <c r="ACY2953" s="60">
        <v>1.00437334696814</v>
      </c>
      <c r="ACZ2953" s="60"/>
      <c r="ADA2953" s="60"/>
      <c r="ADB2953" s="60"/>
      <c r="ADC2953" s="60"/>
      <c r="ADD2953" s="60"/>
      <c r="ADE2953" s="60"/>
    </row>
    <row r="2954" spans="760:785" x14ac:dyDescent="0.25">
      <c r="ACF2954" s="60"/>
      <c r="ACG2954" s="60"/>
      <c r="ACH2954" s="60"/>
      <c r="ACI2954" s="60"/>
      <c r="ACJ2954" s="60"/>
      <c r="ACK2954" s="60"/>
      <c r="ACL2954" s="60"/>
      <c r="ACM2954" s="60"/>
      <c r="ACN2954" s="60"/>
      <c r="ACO2954" s="60"/>
      <c r="ACP2954" s="60"/>
      <c r="ACQ2954" s="60"/>
      <c r="ACR2954" s="60"/>
      <c r="ACS2954" s="60"/>
      <c r="ACT2954" s="60"/>
      <c r="ACU2954" s="60"/>
      <c r="ACV2954" s="60"/>
      <c r="ACW2954" s="60"/>
      <c r="ACX2954" s="60"/>
      <c r="ACY2954" s="60">
        <v>1.0043730298942599</v>
      </c>
      <c r="ACZ2954" s="60"/>
      <c r="ADA2954" s="60"/>
      <c r="ADB2954" s="60"/>
      <c r="ADC2954" s="60"/>
      <c r="ADD2954" s="60"/>
      <c r="ADE2954" s="60"/>
    </row>
    <row r="2955" spans="760:785" x14ac:dyDescent="0.25">
      <c r="ACF2955" s="60"/>
      <c r="ACG2955" s="60"/>
      <c r="ACH2955" s="60"/>
      <c r="ACI2955" s="60"/>
      <c r="ACJ2955" s="60"/>
      <c r="ACK2955" s="60"/>
      <c r="ACL2955" s="60"/>
      <c r="ACM2955" s="60"/>
      <c r="ACN2955" s="60"/>
      <c r="ACO2955" s="60"/>
      <c r="ACP2955" s="60"/>
      <c r="ACQ2955" s="60"/>
      <c r="ACR2955" s="60"/>
      <c r="ACS2955" s="60"/>
      <c r="ACT2955" s="60"/>
      <c r="ACU2955" s="60"/>
      <c r="ACV2955" s="60"/>
      <c r="ACW2955" s="60"/>
      <c r="ACX2955" s="60"/>
      <c r="ACY2955" s="60">
        <v>1.0043672767801901</v>
      </c>
      <c r="ACZ2955" s="60"/>
      <c r="ADA2955" s="60"/>
      <c r="ADB2955" s="60"/>
      <c r="ADC2955" s="60"/>
      <c r="ADD2955" s="60"/>
      <c r="ADE2955" s="60"/>
    </row>
    <row r="2956" spans="760:785" x14ac:dyDescent="0.25">
      <c r="ACF2956" s="60"/>
      <c r="ACG2956" s="60"/>
      <c r="ACH2956" s="60"/>
      <c r="ACI2956" s="60"/>
      <c r="ACJ2956" s="60"/>
      <c r="ACK2956" s="60"/>
      <c r="ACL2956" s="60"/>
      <c r="ACM2956" s="60"/>
      <c r="ACN2956" s="60"/>
      <c r="ACO2956" s="60"/>
      <c r="ACP2956" s="60"/>
      <c r="ACQ2956" s="60"/>
      <c r="ACR2956" s="60"/>
      <c r="ACS2956" s="60"/>
      <c r="ACT2956" s="60"/>
      <c r="ACU2956" s="60"/>
      <c r="ACV2956" s="60"/>
      <c r="ACW2956" s="60"/>
      <c r="ACX2956" s="60"/>
      <c r="ACY2956" s="60">
        <v>1.0043643381421099</v>
      </c>
      <c r="ACZ2956" s="60"/>
      <c r="ADA2956" s="60"/>
      <c r="ADB2956" s="60"/>
      <c r="ADC2956" s="60"/>
      <c r="ADD2956" s="60"/>
      <c r="ADE2956" s="60"/>
    </row>
    <row r="2957" spans="760:785" x14ac:dyDescent="0.25">
      <c r="ACF2957" s="60"/>
      <c r="ACG2957" s="60"/>
      <c r="ACH2957" s="60"/>
      <c r="ACI2957" s="60"/>
      <c r="ACJ2957" s="60"/>
      <c r="ACK2957" s="60"/>
      <c r="ACL2957" s="60"/>
      <c r="ACM2957" s="60"/>
      <c r="ACN2957" s="60"/>
      <c r="ACO2957" s="60"/>
      <c r="ACP2957" s="60"/>
      <c r="ACQ2957" s="60"/>
      <c r="ACR2957" s="60"/>
      <c r="ACS2957" s="60"/>
      <c r="ACT2957" s="60"/>
      <c r="ACU2957" s="60"/>
      <c r="ACV2957" s="60"/>
      <c r="ACW2957" s="60"/>
      <c r="ACX2957" s="60"/>
      <c r="ACY2957" s="60">
        <v>1.00436235763472</v>
      </c>
      <c r="ACZ2957" s="60"/>
      <c r="ADA2957" s="60"/>
      <c r="ADB2957" s="60"/>
      <c r="ADC2957" s="60"/>
      <c r="ADD2957" s="60"/>
      <c r="ADE2957" s="60"/>
    </row>
    <row r="2958" spans="760:785" x14ac:dyDescent="0.25">
      <c r="ACF2958" s="60"/>
      <c r="ACG2958" s="60"/>
      <c r="ACH2958" s="60"/>
      <c r="ACI2958" s="60"/>
      <c r="ACJ2958" s="60"/>
      <c r="ACK2958" s="60"/>
      <c r="ACL2958" s="60"/>
      <c r="ACM2958" s="60"/>
      <c r="ACN2958" s="60"/>
      <c r="ACO2958" s="60"/>
      <c r="ACP2958" s="60"/>
      <c r="ACQ2958" s="60"/>
      <c r="ACR2958" s="60"/>
      <c r="ACS2958" s="60"/>
      <c r="ACT2958" s="60"/>
      <c r="ACU2958" s="60"/>
      <c r="ACV2958" s="60"/>
      <c r="ACW2958" s="60"/>
      <c r="ACX2958" s="60"/>
      <c r="ACY2958" s="60">
        <v>1.0043586452061699</v>
      </c>
      <c r="ACZ2958" s="60"/>
      <c r="ADA2958" s="60"/>
      <c r="ADB2958" s="60"/>
      <c r="ADC2958" s="60"/>
      <c r="ADD2958" s="60"/>
      <c r="ADE2958" s="60"/>
    </row>
    <row r="2959" spans="760:785" x14ac:dyDescent="0.25">
      <c r="ACF2959" s="60"/>
      <c r="ACG2959" s="60"/>
      <c r="ACH2959" s="60"/>
      <c r="ACI2959" s="60"/>
      <c r="ACJ2959" s="60"/>
      <c r="ACK2959" s="60"/>
      <c r="ACL2959" s="60"/>
      <c r="ACM2959" s="60"/>
      <c r="ACN2959" s="60"/>
      <c r="ACO2959" s="60"/>
      <c r="ACP2959" s="60"/>
      <c r="ACQ2959" s="60"/>
      <c r="ACR2959" s="60"/>
      <c r="ACS2959" s="60"/>
      <c r="ACT2959" s="60"/>
      <c r="ACU2959" s="60"/>
      <c r="ACV2959" s="60"/>
      <c r="ACW2959" s="60"/>
      <c r="ACX2959" s="60"/>
      <c r="ACY2959" s="60">
        <v>1.0043550283520399</v>
      </c>
      <c r="ACZ2959" s="60"/>
      <c r="ADA2959" s="60"/>
      <c r="ADB2959" s="60"/>
      <c r="ADC2959" s="60"/>
      <c r="ADD2959" s="60"/>
      <c r="ADE2959" s="60"/>
    </row>
    <row r="2960" spans="760:785" x14ac:dyDescent="0.25">
      <c r="ACF2960" s="60"/>
      <c r="ACG2960" s="60"/>
      <c r="ACH2960" s="60"/>
      <c r="ACI2960" s="60"/>
      <c r="ACJ2960" s="60"/>
      <c r="ACK2960" s="60"/>
      <c r="ACL2960" s="60"/>
      <c r="ACM2960" s="60"/>
      <c r="ACN2960" s="60"/>
      <c r="ACO2960" s="60"/>
      <c r="ACP2960" s="60"/>
      <c r="ACQ2960" s="60"/>
      <c r="ACR2960" s="60"/>
      <c r="ACS2960" s="60"/>
      <c r="ACT2960" s="60"/>
      <c r="ACU2960" s="60"/>
      <c r="ACV2960" s="60"/>
      <c r="ACW2960" s="60"/>
      <c r="ACX2960" s="60"/>
      <c r="ACY2960" s="60">
        <v>1.00435059817864</v>
      </c>
      <c r="ACZ2960" s="60"/>
      <c r="ADA2960" s="60"/>
      <c r="ADB2960" s="60"/>
      <c r="ADC2960" s="60"/>
      <c r="ADD2960" s="60"/>
      <c r="ADE2960" s="60"/>
    </row>
    <row r="2961" spans="760:785" x14ac:dyDescent="0.25">
      <c r="ACF2961" s="60"/>
      <c r="ACG2961" s="60"/>
      <c r="ACH2961" s="60"/>
      <c r="ACI2961" s="60"/>
      <c r="ACJ2961" s="60"/>
      <c r="ACK2961" s="60"/>
      <c r="ACL2961" s="60"/>
      <c r="ACM2961" s="60"/>
      <c r="ACN2961" s="60"/>
      <c r="ACO2961" s="60"/>
      <c r="ACP2961" s="60"/>
      <c r="ACQ2961" s="60"/>
      <c r="ACR2961" s="60"/>
      <c r="ACS2961" s="60"/>
      <c r="ACT2961" s="60"/>
      <c r="ACU2961" s="60"/>
      <c r="ACV2961" s="60"/>
      <c r="ACW2961" s="60"/>
      <c r="ACX2961" s="60"/>
      <c r="ACY2961" s="60">
        <v>1.00434965892283</v>
      </c>
      <c r="ACZ2961" s="60"/>
      <c r="ADA2961" s="60"/>
      <c r="ADB2961" s="60"/>
      <c r="ADC2961" s="60"/>
      <c r="ADD2961" s="60"/>
      <c r="ADE2961" s="60"/>
    </row>
    <row r="2962" spans="760:785" x14ac:dyDescent="0.25">
      <c r="ACF2962" s="60"/>
      <c r="ACG2962" s="60"/>
      <c r="ACH2962" s="60"/>
      <c r="ACI2962" s="60"/>
      <c r="ACJ2962" s="60"/>
      <c r="ACK2962" s="60"/>
      <c r="ACL2962" s="60"/>
      <c r="ACM2962" s="60"/>
      <c r="ACN2962" s="60"/>
      <c r="ACO2962" s="60"/>
      <c r="ACP2962" s="60"/>
      <c r="ACQ2962" s="60"/>
      <c r="ACR2962" s="60"/>
      <c r="ACS2962" s="60"/>
      <c r="ACT2962" s="60"/>
      <c r="ACU2962" s="60"/>
      <c r="ACV2962" s="60"/>
      <c r="ACW2962" s="60"/>
      <c r="ACX2962" s="60"/>
      <c r="ACY2962" s="60">
        <v>1.00434877668124</v>
      </c>
      <c r="ACZ2962" s="60"/>
      <c r="ADA2962" s="60"/>
      <c r="ADB2962" s="60"/>
      <c r="ADC2962" s="60"/>
      <c r="ADD2962" s="60"/>
      <c r="ADE2962" s="60"/>
    </row>
    <row r="2963" spans="760:785" x14ac:dyDescent="0.25">
      <c r="ACF2963" s="60"/>
      <c r="ACG2963" s="60"/>
      <c r="ACH2963" s="60"/>
      <c r="ACI2963" s="60"/>
      <c r="ACJ2963" s="60"/>
      <c r="ACK2963" s="60"/>
      <c r="ACL2963" s="60"/>
      <c r="ACM2963" s="60"/>
      <c r="ACN2963" s="60"/>
      <c r="ACO2963" s="60"/>
      <c r="ACP2963" s="60"/>
      <c r="ACQ2963" s="60"/>
      <c r="ACR2963" s="60"/>
      <c r="ACS2963" s="60"/>
      <c r="ACT2963" s="60"/>
      <c r="ACU2963" s="60"/>
      <c r="ACV2963" s="60"/>
      <c r="ACW2963" s="60"/>
      <c r="ACX2963" s="60"/>
      <c r="ACY2963" s="60">
        <v>1.00434546569878</v>
      </c>
      <c r="ACZ2963" s="60"/>
      <c r="ADA2963" s="60"/>
      <c r="ADB2963" s="60"/>
      <c r="ADC2963" s="60"/>
      <c r="ADD2963" s="60"/>
      <c r="ADE2963" s="60"/>
    </row>
    <row r="2964" spans="760:785" x14ac:dyDescent="0.25">
      <c r="ACF2964" s="60"/>
      <c r="ACG2964" s="60"/>
      <c r="ACH2964" s="60"/>
      <c r="ACI2964" s="60"/>
      <c r="ACJ2964" s="60"/>
      <c r="ACK2964" s="60"/>
      <c r="ACL2964" s="60"/>
      <c r="ACM2964" s="60"/>
      <c r="ACN2964" s="60"/>
      <c r="ACO2964" s="60"/>
      <c r="ACP2964" s="60"/>
      <c r="ACQ2964" s="60"/>
      <c r="ACR2964" s="60"/>
      <c r="ACS2964" s="60"/>
      <c r="ACT2964" s="60"/>
      <c r="ACU2964" s="60"/>
      <c r="ACV2964" s="60"/>
      <c r="ACW2964" s="60"/>
      <c r="ACX2964" s="60"/>
      <c r="ACY2964" s="60">
        <v>1.0043421669955399</v>
      </c>
      <c r="ACZ2964" s="60"/>
      <c r="ADA2964" s="60"/>
      <c r="ADB2964" s="60"/>
      <c r="ADC2964" s="60"/>
      <c r="ADD2964" s="60"/>
      <c r="ADE2964" s="60"/>
    </row>
    <row r="2965" spans="760:785" x14ac:dyDescent="0.25">
      <c r="ACF2965" s="60"/>
      <c r="ACG2965" s="60"/>
      <c r="ACH2965" s="60"/>
      <c r="ACI2965" s="60"/>
      <c r="ACJ2965" s="60"/>
      <c r="ACK2965" s="60"/>
      <c r="ACL2965" s="60"/>
      <c r="ACM2965" s="60"/>
      <c r="ACN2965" s="60"/>
      <c r="ACO2965" s="60"/>
      <c r="ACP2965" s="60"/>
      <c r="ACQ2965" s="60"/>
      <c r="ACR2965" s="60"/>
      <c r="ACS2965" s="60"/>
      <c r="ACT2965" s="60"/>
      <c r="ACU2965" s="60"/>
      <c r="ACV2965" s="60"/>
      <c r="ACW2965" s="60"/>
      <c r="ACX2965" s="60"/>
      <c r="ACY2965" s="60">
        <v>1.0043387822591101</v>
      </c>
      <c r="ACZ2965" s="60"/>
      <c r="ADA2965" s="60"/>
      <c r="ADB2965" s="60"/>
      <c r="ADC2965" s="60"/>
      <c r="ADD2965" s="60"/>
      <c r="ADE2965" s="60"/>
    </row>
    <row r="2966" spans="760:785" x14ac:dyDescent="0.25">
      <c r="ACF2966" s="60"/>
      <c r="ACG2966" s="60"/>
      <c r="ACH2966" s="60"/>
      <c r="ACI2966" s="60"/>
      <c r="ACJ2966" s="60"/>
      <c r="ACK2966" s="60"/>
      <c r="ACL2966" s="60"/>
      <c r="ACM2966" s="60"/>
      <c r="ACN2966" s="60"/>
      <c r="ACO2966" s="60"/>
      <c r="ACP2966" s="60"/>
      <c r="ACQ2966" s="60"/>
      <c r="ACR2966" s="60"/>
      <c r="ACS2966" s="60"/>
      <c r="ACT2966" s="60"/>
      <c r="ACU2966" s="60"/>
      <c r="ACV2966" s="60"/>
      <c r="ACW2966" s="60"/>
      <c r="ACX2966" s="60"/>
      <c r="ACY2966" s="60">
        <v>1.0043379733225899</v>
      </c>
      <c r="ACZ2966" s="60"/>
      <c r="ADA2966" s="60"/>
      <c r="ADB2966" s="60"/>
      <c r="ADC2966" s="60"/>
      <c r="ADD2966" s="60"/>
      <c r="ADE2966" s="60"/>
    </row>
    <row r="2967" spans="760:785" x14ac:dyDescent="0.25">
      <c r="ACF2967" s="60"/>
      <c r="ACG2967" s="60"/>
      <c r="ACH2967" s="60"/>
      <c r="ACI2967" s="60"/>
      <c r="ACJ2967" s="60"/>
      <c r="ACK2967" s="60"/>
      <c r="ACL2967" s="60"/>
      <c r="ACM2967" s="60"/>
      <c r="ACN2967" s="60"/>
      <c r="ACO2967" s="60"/>
      <c r="ACP2967" s="60"/>
      <c r="ACQ2967" s="60"/>
      <c r="ACR2967" s="60"/>
      <c r="ACS2967" s="60"/>
      <c r="ACT2967" s="60"/>
      <c r="ACU2967" s="60"/>
      <c r="ACV2967" s="60"/>
      <c r="ACW2967" s="60"/>
      <c r="ACX2967" s="60"/>
      <c r="ACY2967" s="60">
        <v>1.00433480045295</v>
      </c>
      <c r="ACZ2967" s="60"/>
      <c r="ADA2967" s="60"/>
      <c r="ADB2967" s="60"/>
      <c r="ADC2967" s="60"/>
      <c r="ADD2967" s="60"/>
      <c r="ADE2967" s="60"/>
    </row>
    <row r="2968" spans="760:785" x14ac:dyDescent="0.25">
      <c r="ACF2968" s="60"/>
      <c r="ACG2968" s="60"/>
      <c r="ACH2968" s="60"/>
      <c r="ACI2968" s="60"/>
      <c r="ACJ2968" s="60"/>
      <c r="ACK2968" s="60"/>
      <c r="ACL2968" s="60"/>
      <c r="ACM2968" s="60"/>
      <c r="ACN2968" s="60"/>
      <c r="ACO2968" s="60"/>
      <c r="ACP2968" s="60"/>
      <c r="ACQ2968" s="60"/>
      <c r="ACR2968" s="60"/>
      <c r="ACS2968" s="60"/>
      <c r="ACT2968" s="60"/>
      <c r="ACU2968" s="60"/>
      <c r="ACV2968" s="60"/>
      <c r="ACW2968" s="60"/>
      <c r="ACX2968" s="60"/>
      <c r="ACY2968" s="60">
        <v>1.00433465465116</v>
      </c>
      <c r="ACZ2968" s="60"/>
      <c r="ADA2968" s="60"/>
      <c r="ADB2968" s="60"/>
      <c r="ADC2968" s="60"/>
      <c r="ADD2968" s="60"/>
      <c r="ADE2968" s="60"/>
    </row>
    <row r="2969" spans="760:785" x14ac:dyDescent="0.25">
      <c r="ACF2969" s="60"/>
      <c r="ACG2969" s="60"/>
      <c r="ACH2969" s="60"/>
      <c r="ACI2969" s="60"/>
      <c r="ACJ2969" s="60"/>
      <c r="ACK2969" s="60"/>
      <c r="ACL2969" s="60"/>
      <c r="ACM2969" s="60"/>
      <c r="ACN2969" s="60"/>
      <c r="ACO2969" s="60"/>
      <c r="ACP2969" s="60"/>
      <c r="ACQ2969" s="60"/>
      <c r="ACR2969" s="60"/>
      <c r="ACS2969" s="60"/>
      <c r="ACT2969" s="60"/>
      <c r="ACU2969" s="60"/>
      <c r="ACV2969" s="60"/>
      <c r="ACW2969" s="60"/>
      <c r="ACX2969" s="60"/>
      <c r="ACY2969" s="60">
        <v>1.00433332170936</v>
      </c>
      <c r="ACZ2969" s="60"/>
      <c r="ADA2969" s="60"/>
      <c r="ADB2969" s="60"/>
      <c r="ADC2969" s="60"/>
      <c r="ADD2969" s="60"/>
      <c r="ADE2969" s="60"/>
    </row>
    <row r="2970" spans="760:785" x14ac:dyDescent="0.25">
      <c r="ACF2970" s="60"/>
      <c r="ACG2970" s="60"/>
      <c r="ACH2970" s="60"/>
      <c r="ACI2970" s="60"/>
      <c r="ACJ2970" s="60"/>
      <c r="ACK2970" s="60"/>
      <c r="ACL2970" s="60"/>
      <c r="ACM2970" s="60"/>
      <c r="ACN2970" s="60"/>
      <c r="ACO2970" s="60"/>
      <c r="ACP2970" s="60"/>
      <c r="ACQ2970" s="60"/>
      <c r="ACR2970" s="60"/>
      <c r="ACS2970" s="60"/>
      <c r="ACT2970" s="60"/>
      <c r="ACU2970" s="60"/>
      <c r="ACV2970" s="60"/>
      <c r="ACW2970" s="60"/>
      <c r="ACX2970" s="60"/>
      <c r="ACY2970" s="60">
        <v>1.0043324447464199</v>
      </c>
      <c r="ACZ2970" s="60"/>
      <c r="ADA2970" s="60"/>
      <c r="ADB2970" s="60"/>
      <c r="ADC2970" s="60"/>
      <c r="ADD2970" s="60"/>
      <c r="ADE2970" s="60"/>
    </row>
    <row r="2971" spans="760:785" x14ac:dyDescent="0.25">
      <c r="ACF2971" s="60"/>
      <c r="ACG2971" s="60"/>
      <c r="ACH2971" s="60"/>
      <c r="ACI2971" s="60"/>
      <c r="ACJ2971" s="60"/>
      <c r="ACK2971" s="60"/>
      <c r="ACL2971" s="60"/>
      <c r="ACM2971" s="60"/>
      <c r="ACN2971" s="60"/>
      <c r="ACO2971" s="60"/>
      <c r="ACP2971" s="60"/>
      <c r="ACQ2971" s="60"/>
      <c r="ACR2971" s="60"/>
      <c r="ACS2971" s="60"/>
      <c r="ACT2971" s="60"/>
      <c r="ACU2971" s="60"/>
      <c r="ACV2971" s="60"/>
      <c r="ACW2971" s="60"/>
      <c r="ACX2971" s="60"/>
      <c r="ACY2971" s="60">
        <v>1.0043319674023801</v>
      </c>
      <c r="ACZ2971" s="60"/>
      <c r="ADA2971" s="60"/>
      <c r="ADB2971" s="60"/>
      <c r="ADC2971" s="60"/>
      <c r="ADD2971" s="60"/>
      <c r="ADE2971" s="60"/>
    </row>
    <row r="2972" spans="760:785" x14ac:dyDescent="0.25">
      <c r="ACF2972" s="60"/>
      <c r="ACG2972" s="60"/>
      <c r="ACH2972" s="60"/>
      <c r="ACI2972" s="60"/>
      <c r="ACJ2972" s="60"/>
      <c r="ACK2972" s="60"/>
      <c r="ACL2972" s="60"/>
      <c r="ACM2972" s="60"/>
      <c r="ACN2972" s="60"/>
      <c r="ACO2972" s="60"/>
      <c r="ACP2972" s="60"/>
      <c r="ACQ2972" s="60"/>
      <c r="ACR2972" s="60"/>
      <c r="ACS2972" s="60"/>
      <c r="ACT2972" s="60"/>
      <c r="ACU2972" s="60"/>
      <c r="ACV2972" s="60"/>
      <c r="ACW2972" s="60"/>
      <c r="ACX2972" s="60"/>
      <c r="ACY2972" s="60">
        <v>1.0043313975927599</v>
      </c>
      <c r="ACZ2972" s="60"/>
      <c r="ADA2972" s="60"/>
      <c r="ADB2972" s="60"/>
      <c r="ADC2972" s="60"/>
      <c r="ADD2972" s="60"/>
      <c r="ADE2972" s="60"/>
    </row>
    <row r="2973" spans="760:785" x14ac:dyDescent="0.25">
      <c r="ACF2973" s="60"/>
      <c r="ACG2973" s="60"/>
      <c r="ACH2973" s="60"/>
      <c r="ACI2973" s="60"/>
      <c r="ACJ2973" s="60"/>
      <c r="ACK2973" s="60"/>
      <c r="ACL2973" s="60"/>
      <c r="ACM2973" s="60"/>
      <c r="ACN2973" s="60"/>
      <c r="ACO2973" s="60"/>
      <c r="ACP2973" s="60"/>
      <c r="ACQ2973" s="60"/>
      <c r="ACR2973" s="60"/>
      <c r="ACS2973" s="60"/>
      <c r="ACT2973" s="60"/>
      <c r="ACU2973" s="60"/>
      <c r="ACV2973" s="60"/>
      <c r="ACW2973" s="60"/>
      <c r="ACX2973" s="60"/>
      <c r="ACY2973" s="60">
        <v>1.0043301653996</v>
      </c>
      <c r="ACZ2973" s="60"/>
      <c r="ADA2973" s="60"/>
      <c r="ADB2973" s="60"/>
      <c r="ADC2973" s="60"/>
      <c r="ADD2973" s="60"/>
      <c r="ADE2973" s="60"/>
    </row>
    <row r="2974" spans="760:785" x14ac:dyDescent="0.25">
      <c r="ACF2974" s="60"/>
      <c r="ACG2974" s="60"/>
      <c r="ACH2974" s="60"/>
      <c r="ACI2974" s="60"/>
      <c r="ACJ2974" s="60"/>
      <c r="ACK2974" s="60"/>
      <c r="ACL2974" s="60"/>
      <c r="ACM2974" s="60"/>
      <c r="ACN2974" s="60"/>
      <c r="ACO2974" s="60"/>
      <c r="ACP2974" s="60"/>
      <c r="ACQ2974" s="60"/>
      <c r="ACR2974" s="60"/>
      <c r="ACS2974" s="60"/>
      <c r="ACT2974" s="60"/>
      <c r="ACU2974" s="60"/>
      <c r="ACV2974" s="60"/>
      <c r="ACW2974" s="60"/>
      <c r="ACX2974" s="60"/>
      <c r="ACY2974" s="60">
        <v>1.00432421459632</v>
      </c>
      <c r="ACZ2974" s="60"/>
      <c r="ADA2974" s="60"/>
      <c r="ADB2974" s="60"/>
      <c r="ADC2974" s="60"/>
      <c r="ADD2974" s="60"/>
      <c r="ADE2974" s="60"/>
    </row>
    <row r="2975" spans="760:785" x14ac:dyDescent="0.25">
      <c r="ACF2975" s="60"/>
      <c r="ACG2975" s="60"/>
      <c r="ACH2975" s="60"/>
      <c r="ACI2975" s="60"/>
      <c r="ACJ2975" s="60"/>
      <c r="ACK2975" s="60"/>
      <c r="ACL2975" s="60"/>
      <c r="ACM2975" s="60"/>
      <c r="ACN2975" s="60"/>
      <c r="ACO2975" s="60"/>
      <c r="ACP2975" s="60"/>
      <c r="ACQ2975" s="60"/>
      <c r="ACR2975" s="60"/>
      <c r="ACS2975" s="60"/>
      <c r="ACT2975" s="60"/>
      <c r="ACU2975" s="60"/>
      <c r="ACV2975" s="60"/>
      <c r="ACW2975" s="60"/>
      <c r="ACX2975" s="60"/>
      <c r="ACY2975" s="60">
        <v>1.00432318829909</v>
      </c>
      <c r="ACZ2975" s="60"/>
      <c r="ADA2975" s="60"/>
      <c r="ADB2975" s="60"/>
      <c r="ADC2975" s="60"/>
      <c r="ADD2975" s="60"/>
      <c r="ADE2975" s="60"/>
    </row>
    <row r="2976" spans="760:785" x14ac:dyDescent="0.25">
      <c r="ACF2976" s="60"/>
      <c r="ACG2976" s="60"/>
      <c r="ACH2976" s="60"/>
      <c r="ACI2976" s="60"/>
      <c r="ACJ2976" s="60"/>
      <c r="ACK2976" s="60"/>
      <c r="ACL2976" s="60"/>
      <c r="ACM2976" s="60"/>
      <c r="ACN2976" s="60"/>
      <c r="ACO2976" s="60"/>
      <c r="ACP2976" s="60"/>
      <c r="ACQ2976" s="60"/>
      <c r="ACR2976" s="60"/>
      <c r="ACS2976" s="60"/>
      <c r="ACT2976" s="60"/>
      <c r="ACU2976" s="60"/>
      <c r="ACV2976" s="60"/>
      <c r="ACW2976" s="60"/>
      <c r="ACX2976" s="60"/>
      <c r="ACY2976" s="60">
        <v>1.0043225961664899</v>
      </c>
      <c r="ACZ2976" s="60"/>
      <c r="ADA2976" s="60"/>
      <c r="ADB2976" s="60"/>
      <c r="ADC2976" s="60"/>
      <c r="ADD2976" s="60"/>
      <c r="ADE2976" s="60"/>
    </row>
    <row r="2977" spans="760:785" x14ac:dyDescent="0.25">
      <c r="ACF2977" s="60"/>
      <c r="ACG2977" s="60"/>
      <c r="ACH2977" s="60"/>
      <c r="ACI2977" s="60"/>
      <c r="ACJ2977" s="60"/>
      <c r="ACK2977" s="60"/>
      <c r="ACL2977" s="60"/>
      <c r="ACM2977" s="60"/>
      <c r="ACN2977" s="60"/>
      <c r="ACO2977" s="60"/>
      <c r="ACP2977" s="60"/>
      <c r="ACQ2977" s="60"/>
      <c r="ACR2977" s="60"/>
      <c r="ACS2977" s="60"/>
      <c r="ACT2977" s="60"/>
      <c r="ACU2977" s="60"/>
      <c r="ACV2977" s="60"/>
      <c r="ACW2977" s="60"/>
      <c r="ACX2977" s="60"/>
      <c r="ACY2977" s="60">
        <v>1.0043224983463499</v>
      </c>
      <c r="ACZ2977" s="60"/>
      <c r="ADA2977" s="60"/>
      <c r="ADB2977" s="60"/>
      <c r="ADC2977" s="60"/>
      <c r="ADD2977" s="60"/>
      <c r="ADE2977" s="60"/>
    </row>
    <row r="2978" spans="760:785" x14ac:dyDescent="0.25">
      <c r="ACF2978" s="60"/>
      <c r="ACG2978" s="60"/>
      <c r="ACH2978" s="60"/>
      <c r="ACI2978" s="60"/>
      <c r="ACJ2978" s="60"/>
      <c r="ACK2978" s="60"/>
      <c r="ACL2978" s="60"/>
      <c r="ACM2978" s="60"/>
      <c r="ACN2978" s="60"/>
      <c r="ACO2978" s="60"/>
      <c r="ACP2978" s="60"/>
      <c r="ACQ2978" s="60"/>
      <c r="ACR2978" s="60"/>
      <c r="ACS2978" s="60"/>
      <c r="ACT2978" s="60"/>
      <c r="ACU2978" s="60"/>
      <c r="ACV2978" s="60"/>
      <c r="ACW2978" s="60"/>
      <c r="ACX2978" s="60"/>
      <c r="ACY2978" s="60">
        <v>1.00432222197842</v>
      </c>
      <c r="ACZ2978" s="60"/>
      <c r="ADA2978" s="60"/>
      <c r="ADB2978" s="60"/>
      <c r="ADC2978" s="60"/>
      <c r="ADD2978" s="60"/>
      <c r="ADE2978" s="60"/>
    </row>
    <row r="2979" spans="760:785" x14ac:dyDescent="0.25">
      <c r="ACF2979" s="60"/>
      <c r="ACG2979" s="60"/>
      <c r="ACH2979" s="60"/>
      <c r="ACI2979" s="60"/>
      <c r="ACJ2979" s="60"/>
      <c r="ACK2979" s="60"/>
      <c r="ACL2979" s="60"/>
      <c r="ACM2979" s="60"/>
      <c r="ACN2979" s="60"/>
      <c r="ACO2979" s="60"/>
      <c r="ACP2979" s="60"/>
      <c r="ACQ2979" s="60"/>
      <c r="ACR2979" s="60"/>
      <c r="ACS2979" s="60"/>
      <c r="ACT2979" s="60"/>
      <c r="ACU2979" s="60"/>
      <c r="ACV2979" s="60"/>
      <c r="ACW2979" s="60"/>
      <c r="ACX2979" s="60"/>
      <c r="ACY2979" s="60">
        <v>1.00432210508446</v>
      </c>
      <c r="ACZ2979" s="60"/>
      <c r="ADA2979" s="60"/>
      <c r="ADB2979" s="60"/>
      <c r="ADC2979" s="60"/>
      <c r="ADD2979" s="60"/>
      <c r="ADE2979" s="60"/>
    </row>
    <row r="2980" spans="760:785" x14ac:dyDescent="0.25">
      <c r="ACF2980" s="60"/>
      <c r="ACG2980" s="60"/>
      <c r="ACH2980" s="60"/>
      <c r="ACI2980" s="60"/>
      <c r="ACJ2980" s="60"/>
      <c r="ACK2980" s="60"/>
      <c r="ACL2980" s="60"/>
      <c r="ACM2980" s="60"/>
      <c r="ACN2980" s="60"/>
      <c r="ACO2980" s="60"/>
      <c r="ACP2980" s="60"/>
      <c r="ACQ2980" s="60"/>
      <c r="ACR2980" s="60"/>
      <c r="ACS2980" s="60"/>
      <c r="ACT2980" s="60"/>
      <c r="ACU2980" s="60"/>
      <c r="ACV2980" s="60"/>
      <c r="ACW2980" s="60"/>
      <c r="ACX2980" s="60"/>
      <c r="ACY2980" s="60">
        <v>1.0043203107488201</v>
      </c>
      <c r="ACZ2980" s="60"/>
      <c r="ADA2980" s="60"/>
      <c r="ADB2980" s="60"/>
      <c r="ADC2980" s="60"/>
      <c r="ADD2980" s="60"/>
      <c r="ADE2980" s="60"/>
    </row>
    <row r="2981" spans="760:785" x14ac:dyDescent="0.25">
      <c r="ACF2981" s="60"/>
      <c r="ACG2981" s="60"/>
      <c r="ACH2981" s="60"/>
      <c r="ACI2981" s="60"/>
      <c r="ACJ2981" s="60"/>
      <c r="ACK2981" s="60"/>
      <c r="ACL2981" s="60"/>
      <c r="ACM2981" s="60"/>
      <c r="ACN2981" s="60"/>
      <c r="ACO2981" s="60"/>
      <c r="ACP2981" s="60"/>
      <c r="ACQ2981" s="60"/>
      <c r="ACR2981" s="60"/>
      <c r="ACS2981" s="60"/>
      <c r="ACT2981" s="60"/>
      <c r="ACU2981" s="60"/>
      <c r="ACV2981" s="60"/>
      <c r="ACW2981" s="60"/>
      <c r="ACX2981" s="60"/>
      <c r="ACY2981" s="60">
        <v>1.00431988438757</v>
      </c>
      <c r="ACZ2981" s="60"/>
      <c r="ADA2981" s="60"/>
      <c r="ADB2981" s="60"/>
      <c r="ADC2981" s="60"/>
      <c r="ADD2981" s="60"/>
      <c r="ADE2981" s="60"/>
    </row>
    <row r="2982" spans="760:785" x14ac:dyDescent="0.25">
      <c r="ACF2982" s="60"/>
      <c r="ACG2982" s="60"/>
      <c r="ACH2982" s="60"/>
      <c r="ACI2982" s="60"/>
      <c r="ACJ2982" s="60"/>
      <c r="ACK2982" s="60"/>
      <c r="ACL2982" s="60"/>
      <c r="ACM2982" s="60"/>
      <c r="ACN2982" s="60"/>
      <c r="ACO2982" s="60"/>
      <c r="ACP2982" s="60"/>
      <c r="ACQ2982" s="60"/>
      <c r="ACR2982" s="60"/>
      <c r="ACS2982" s="60"/>
      <c r="ACT2982" s="60"/>
      <c r="ACU2982" s="60"/>
      <c r="ACV2982" s="60"/>
      <c r="ACW2982" s="60"/>
      <c r="ACX2982" s="60"/>
      <c r="ACY2982" s="60">
        <v>1.0043168543524501</v>
      </c>
      <c r="ACZ2982" s="60"/>
      <c r="ADA2982" s="60"/>
      <c r="ADB2982" s="60"/>
      <c r="ADC2982" s="60"/>
      <c r="ADD2982" s="60"/>
      <c r="ADE2982" s="60"/>
    </row>
    <row r="2983" spans="760:785" x14ac:dyDescent="0.25">
      <c r="ACF2983" s="60"/>
      <c r="ACG2983" s="60"/>
      <c r="ACH2983" s="60"/>
      <c r="ACI2983" s="60"/>
      <c r="ACJ2983" s="60"/>
      <c r="ACK2983" s="60"/>
      <c r="ACL2983" s="60"/>
      <c r="ACM2983" s="60"/>
      <c r="ACN2983" s="60"/>
      <c r="ACO2983" s="60"/>
      <c r="ACP2983" s="60"/>
      <c r="ACQ2983" s="60"/>
      <c r="ACR2983" s="60"/>
      <c r="ACS2983" s="60"/>
      <c r="ACT2983" s="60"/>
      <c r="ACU2983" s="60"/>
      <c r="ACV2983" s="60"/>
      <c r="ACW2983" s="60"/>
      <c r="ACX2983" s="60"/>
      <c r="ACY2983" s="60">
        <v>1.0043109273695501</v>
      </c>
      <c r="ACZ2983" s="60"/>
      <c r="ADA2983" s="60"/>
      <c r="ADB2983" s="60"/>
      <c r="ADC2983" s="60"/>
      <c r="ADD2983" s="60"/>
      <c r="ADE2983" s="60"/>
    </row>
    <row r="2984" spans="760:785" x14ac:dyDescent="0.25">
      <c r="ACF2984" s="60"/>
      <c r="ACG2984" s="60"/>
      <c r="ACH2984" s="60"/>
      <c r="ACI2984" s="60"/>
      <c r="ACJ2984" s="60"/>
      <c r="ACK2984" s="60"/>
      <c r="ACL2984" s="60"/>
      <c r="ACM2984" s="60"/>
      <c r="ACN2984" s="60"/>
      <c r="ACO2984" s="60"/>
      <c r="ACP2984" s="60"/>
      <c r="ACQ2984" s="60"/>
      <c r="ACR2984" s="60"/>
      <c r="ACS2984" s="60"/>
      <c r="ACT2984" s="60"/>
      <c r="ACU2984" s="60"/>
      <c r="ACV2984" s="60"/>
      <c r="ACW2984" s="60"/>
      <c r="ACX2984" s="60"/>
      <c r="ACY2984" s="60">
        <v>1.0043072914365101</v>
      </c>
      <c r="ACZ2984" s="60"/>
      <c r="ADA2984" s="60"/>
      <c r="ADB2984" s="60"/>
      <c r="ADC2984" s="60"/>
      <c r="ADD2984" s="60"/>
      <c r="ADE2984" s="60"/>
    </row>
    <row r="2985" spans="760:785" x14ac:dyDescent="0.25">
      <c r="ACF2985" s="60"/>
      <c r="ACG2985" s="60"/>
      <c r="ACH2985" s="60"/>
      <c r="ACI2985" s="60"/>
      <c r="ACJ2985" s="60"/>
      <c r="ACK2985" s="60"/>
      <c r="ACL2985" s="60"/>
      <c r="ACM2985" s="60"/>
      <c r="ACN2985" s="60"/>
      <c r="ACO2985" s="60"/>
      <c r="ACP2985" s="60"/>
      <c r="ACQ2985" s="60"/>
      <c r="ACR2985" s="60"/>
      <c r="ACS2985" s="60"/>
      <c r="ACT2985" s="60"/>
      <c r="ACU2985" s="60"/>
      <c r="ACV2985" s="60"/>
      <c r="ACW2985" s="60"/>
      <c r="ACX2985" s="60"/>
      <c r="ACY2985" s="60">
        <v>1.0043060060876601</v>
      </c>
      <c r="ACZ2985" s="60"/>
      <c r="ADA2985" s="60"/>
      <c r="ADB2985" s="60"/>
      <c r="ADC2985" s="60"/>
      <c r="ADD2985" s="60"/>
      <c r="ADE2985" s="60"/>
    </row>
    <row r="2986" spans="760:785" x14ac:dyDescent="0.25">
      <c r="ACF2986" s="60"/>
      <c r="ACG2986" s="60"/>
      <c r="ACH2986" s="60"/>
      <c r="ACI2986" s="60"/>
      <c r="ACJ2986" s="60"/>
      <c r="ACK2986" s="60"/>
      <c r="ACL2986" s="60"/>
      <c r="ACM2986" s="60"/>
      <c r="ACN2986" s="60"/>
      <c r="ACO2986" s="60"/>
      <c r="ACP2986" s="60"/>
      <c r="ACQ2986" s="60"/>
      <c r="ACR2986" s="60"/>
      <c r="ACS2986" s="60"/>
      <c r="ACT2986" s="60"/>
      <c r="ACU2986" s="60"/>
      <c r="ACV2986" s="60"/>
      <c r="ACW2986" s="60"/>
      <c r="ACX2986" s="60"/>
      <c r="ACY2986" s="60">
        <v>1.00430486655845</v>
      </c>
      <c r="ACZ2986" s="60"/>
      <c r="ADA2986" s="60"/>
      <c r="ADB2986" s="60"/>
      <c r="ADC2986" s="60"/>
      <c r="ADD2986" s="60"/>
      <c r="ADE2986" s="60"/>
    </row>
    <row r="2987" spans="760:785" x14ac:dyDescent="0.25">
      <c r="ACF2987" s="60"/>
      <c r="ACG2987" s="60"/>
      <c r="ACH2987" s="60"/>
      <c r="ACI2987" s="60"/>
      <c r="ACJ2987" s="60"/>
      <c r="ACK2987" s="60"/>
      <c r="ACL2987" s="60"/>
      <c r="ACM2987" s="60"/>
      <c r="ACN2987" s="60"/>
      <c r="ACO2987" s="60"/>
      <c r="ACP2987" s="60"/>
      <c r="ACQ2987" s="60"/>
      <c r="ACR2987" s="60"/>
      <c r="ACS2987" s="60"/>
      <c r="ACT2987" s="60"/>
      <c r="ACU2987" s="60"/>
      <c r="ACV2987" s="60"/>
      <c r="ACW2987" s="60"/>
      <c r="ACX2987" s="60"/>
      <c r="ACY2987" s="60">
        <v>1.00430383406354</v>
      </c>
      <c r="ACZ2987" s="60"/>
      <c r="ADA2987" s="60"/>
      <c r="ADB2987" s="60"/>
      <c r="ADC2987" s="60"/>
      <c r="ADD2987" s="60"/>
      <c r="ADE2987" s="60"/>
    </row>
    <row r="2988" spans="760:785" x14ac:dyDescent="0.25">
      <c r="ACF2988" s="60"/>
      <c r="ACG2988" s="60"/>
      <c r="ACH2988" s="60"/>
      <c r="ACI2988" s="60"/>
      <c r="ACJ2988" s="60"/>
      <c r="ACK2988" s="60"/>
      <c r="ACL2988" s="60"/>
      <c r="ACM2988" s="60"/>
      <c r="ACN2988" s="60"/>
      <c r="ACO2988" s="60"/>
      <c r="ACP2988" s="60"/>
      <c r="ACQ2988" s="60"/>
      <c r="ACR2988" s="60"/>
      <c r="ACS2988" s="60"/>
      <c r="ACT2988" s="60"/>
      <c r="ACU2988" s="60"/>
      <c r="ACV2988" s="60"/>
      <c r="ACW2988" s="60"/>
      <c r="ACX2988" s="60"/>
      <c r="ACY2988" s="60">
        <v>1.0043020981612301</v>
      </c>
      <c r="ACZ2988" s="60"/>
      <c r="ADA2988" s="60"/>
      <c r="ADB2988" s="60"/>
      <c r="ADC2988" s="60"/>
      <c r="ADD2988" s="60"/>
      <c r="ADE2988" s="60"/>
    </row>
    <row r="2989" spans="760:785" x14ac:dyDescent="0.25">
      <c r="ACF2989" s="60"/>
      <c r="ACG2989" s="60"/>
      <c r="ACH2989" s="60"/>
      <c r="ACI2989" s="60"/>
      <c r="ACJ2989" s="60"/>
      <c r="ACK2989" s="60"/>
      <c r="ACL2989" s="60"/>
      <c r="ACM2989" s="60"/>
      <c r="ACN2989" s="60"/>
      <c r="ACO2989" s="60"/>
      <c r="ACP2989" s="60"/>
      <c r="ACQ2989" s="60"/>
      <c r="ACR2989" s="60"/>
      <c r="ACS2989" s="60"/>
      <c r="ACT2989" s="60"/>
      <c r="ACU2989" s="60"/>
      <c r="ACV2989" s="60"/>
      <c r="ACW2989" s="60"/>
      <c r="ACX2989" s="60"/>
      <c r="ACY2989" s="60">
        <v>1.0042954941414399</v>
      </c>
      <c r="ACZ2989" s="60"/>
      <c r="ADA2989" s="60"/>
      <c r="ADB2989" s="60"/>
      <c r="ADC2989" s="60"/>
      <c r="ADD2989" s="60"/>
      <c r="ADE2989" s="60"/>
    </row>
    <row r="2990" spans="760:785" x14ac:dyDescent="0.25">
      <c r="ACF2990" s="60"/>
      <c r="ACG2990" s="60"/>
      <c r="ACH2990" s="60"/>
      <c r="ACI2990" s="60"/>
      <c r="ACJ2990" s="60"/>
      <c r="ACK2990" s="60"/>
      <c r="ACL2990" s="60"/>
      <c r="ACM2990" s="60"/>
      <c r="ACN2990" s="60"/>
      <c r="ACO2990" s="60"/>
      <c r="ACP2990" s="60"/>
      <c r="ACQ2990" s="60"/>
      <c r="ACR2990" s="60"/>
      <c r="ACS2990" s="60"/>
      <c r="ACT2990" s="60"/>
      <c r="ACU2990" s="60"/>
      <c r="ACV2990" s="60"/>
      <c r="ACW2990" s="60"/>
      <c r="ACX2990" s="60"/>
      <c r="ACY2990" s="60">
        <v>1.00429534182142</v>
      </c>
      <c r="ACZ2990" s="60"/>
      <c r="ADA2990" s="60"/>
      <c r="ADB2990" s="60"/>
      <c r="ADC2990" s="60"/>
      <c r="ADD2990" s="60"/>
      <c r="ADE2990" s="60"/>
    </row>
    <row r="2991" spans="760:785" x14ac:dyDescent="0.25">
      <c r="ACF2991" s="60"/>
      <c r="ACG2991" s="60"/>
      <c r="ACH2991" s="60"/>
      <c r="ACI2991" s="60"/>
      <c r="ACJ2991" s="60"/>
      <c r="ACK2991" s="60"/>
      <c r="ACL2991" s="60"/>
      <c r="ACM2991" s="60"/>
      <c r="ACN2991" s="60"/>
      <c r="ACO2991" s="60"/>
      <c r="ACP2991" s="60"/>
      <c r="ACQ2991" s="60"/>
      <c r="ACR2991" s="60"/>
      <c r="ACS2991" s="60"/>
      <c r="ACT2991" s="60"/>
      <c r="ACU2991" s="60"/>
      <c r="ACV2991" s="60"/>
      <c r="ACW2991" s="60"/>
      <c r="ACX2991" s="60"/>
      <c r="ACY2991" s="60">
        <v>1.0042931823315999</v>
      </c>
      <c r="ACZ2991" s="60"/>
      <c r="ADA2991" s="60"/>
      <c r="ADB2991" s="60"/>
      <c r="ADC2991" s="60"/>
      <c r="ADD2991" s="60"/>
      <c r="ADE2991" s="60"/>
    </row>
    <row r="2992" spans="760:785" x14ac:dyDescent="0.25">
      <c r="ACF2992" s="60"/>
      <c r="ACG2992" s="60"/>
      <c r="ACH2992" s="60"/>
      <c r="ACI2992" s="60"/>
      <c r="ACJ2992" s="60"/>
      <c r="ACK2992" s="60"/>
      <c r="ACL2992" s="60"/>
      <c r="ACM2992" s="60"/>
      <c r="ACN2992" s="60"/>
      <c r="ACO2992" s="60"/>
      <c r="ACP2992" s="60"/>
      <c r="ACQ2992" s="60"/>
      <c r="ACR2992" s="60"/>
      <c r="ACS2992" s="60"/>
      <c r="ACT2992" s="60"/>
      <c r="ACU2992" s="60"/>
      <c r="ACV2992" s="60"/>
      <c r="ACW2992" s="60"/>
      <c r="ACX2992" s="60"/>
      <c r="ACY2992" s="60">
        <v>1.0042898173833601</v>
      </c>
      <c r="ACZ2992" s="60"/>
      <c r="ADA2992" s="60"/>
      <c r="ADB2992" s="60"/>
      <c r="ADC2992" s="60"/>
      <c r="ADD2992" s="60"/>
      <c r="ADE2992" s="60"/>
    </row>
    <row r="2993" spans="760:785" x14ac:dyDescent="0.25">
      <c r="ACF2993" s="60"/>
      <c r="ACG2993" s="60"/>
      <c r="ACH2993" s="60"/>
      <c r="ACI2993" s="60"/>
      <c r="ACJ2993" s="60"/>
      <c r="ACK2993" s="60"/>
      <c r="ACL2993" s="60"/>
      <c r="ACM2993" s="60"/>
      <c r="ACN2993" s="60"/>
      <c r="ACO2993" s="60"/>
      <c r="ACP2993" s="60"/>
      <c r="ACQ2993" s="60"/>
      <c r="ACR2993" s="60"/>
      <c r="ACS2993" s="60"/>
      <c r="ACT2993" s="60"/>
      <c r="ACU2993" s="60"/>
      <c r="ACV2993" s="60"/>
      <c r="ACW2993" s="60"/>
      <c r="ACX2993" s="60"/>
      <c r="ACY2993" s="60">
        <v>1.0042850126807299</v>
      </c>
      <c r="ACZ2993" s="60"/>
      <c r="ADA2993" s="60"/>
      <c r="ADB2993" s="60"/>
      <c r="ADC2993" s="60"/>
      <c r="ADD2993" s="60"/>
      <c r="ADE2993" s="60"/>
    </row>
    <row r="2994" spans="760:785" x14ac:dyDescent="0.25">
      <c r="ACF2994" s="60"/>
      <c r="ACG2994" s="60"/>
      <c r="ACH2994" s="60"/>
      <c r="ACI2994" s="60"/>
      <c r="ACJ2994" s="60"/>
      <c r="ACK2994" s="60"/>
      <c r="ACL2994" s="60"/>
      <c r="ACM2994" s="60"/>
      <c r="ACN2994" s="60"/>
      <c r="ACO2994" s="60"/>
      <c r="ACP2994" s="60"/>
      <c r="ACQ2994" s="60"/>
      <c r="ACR2994" s="60"/>
      <c r="ACS2994" s="60"/>
      <c r="ACT2994" s="60"/>
      <c r="ACU2994" s="60"/>
      <c r="ACV2994" s="60"/>
      <c r="ACW2994" s="60"/>
      <c r="ACX2994" s="60"/>
      <c r="ACY2994" s="60">
        <v>1.00428065987224</v>
      </c>
      <c r="ACZ2994" s="60"/>
      <c r="ADA2994" s="60"/>
      <c r="ADB2994" s="60"/>
      <c r="ADC2994" s="60"/>
      <c r="ADD2994" s="60"/>
      <c r="ADE2994" s="60"/>
    </row>
    <row r="2995" spans="760:785" x14ac:dyDescent="0.25">
      <c r="ACF2995" s="60"/>
      <c r="ACG2995" s="60"/>
      <c r="ACH2995" s="60"/>
      <c r="ACI2995" s="60"/>
      <c r="ACJ2995" s="60"/>
      <c r="ACK2995" s="60"/>
      <c r="ACL2995" s="60"/>
      <c r="ACM2995" s="60"/>
      <c r="ACN2995" s="60"/>
      <c r="ACO2995" s="60"/>
      <c r="ACP2995" s="60"/>
      <c r="ACQ2995" s="60"/>
      <c r="ACR2995" s="60"/>
      <c r="ACS2995" s="60"/>
      <c r="ACT2995" s="60"/>
      <c r="ACU2995" s="60"/>
      <c r="ACV2995" s="60"/>
      <c r="ACW2995" s="60"/>
      <c r="ACX2995" s="60"/>
      <c r="ACY2995" s="60">
        <v>1.0042777266995699</v>
      </c>
      <c r="ACZ2995" s="60"/>
      <c r="ADA2995" s="60"/>
      <c r="ADB2995" s="60"/>
      <c r="ADC2995" s="60"/>
      <c r="ADD2995" s="60"/>
      <c r="ADE2995" s="60"/>
    </row>
    <row r="2996" spans="760:785" x14ac:dyDescent="0.25">
      <c r="ACF2996" s="60"/>
      <c r="ACG2996" s="60"/>
      <c r="ACH2996" s="60"/>
      <c r="ACI2996" s="60"/>
      <c r="ACJ2996" s="60"/>
      <c r="ACK2996" s="60"/>
      <c r="ACL2996" s="60"/>
      <c r="ACM2996" s="60"/>
      <c r="ACN2996" s="60"/>
      <c r="ACO2996" s="60"/>
      <c r="ACP2996" s="60"/>
      <c r="ACQ2996" s="60"/>
      <c r="ACR2996" s="60"/>
      <c r="ACS2996" s="60"/>
      <c r="ACT2996" s="60"/>
      <c r="ACU2996" s="60"/>
      <c r="ACV2996" s="60"/>
      <c r="ACW2996" s="60"/>
      <c r="ACX2996" s="60"/>
      <c r="ACY2996" s="60">
        <v>1.00427606078598</v>
      </c>
      <c r="ACZ2996" s="60"/>
      <c r="ADA2996" s="60"/>
      <c r="ADB2996" s="60"/>
      <c r="ADC2996" s="60"/>
      <c r="ADD2996" s="60"/>
      <c r="ADE2996" s="60"/>
    </row>
    <row r="2997" spans="760:785" x14ac:dyDescent="0.25">
      <c r="ACF2997" s="60"/>
      <c r="ACG2997" s="60"/>
      <c r="ACH2997" s="60"/>
      <c r="ACI2997" s="60"/>
      <c r="ACJ2997" s="60"/>
      <c r="ACK2997" s="60"/>
      <c r="ACL2997" s="60"/>
      <c r="ACM2997" s="60"/>
      <c r="ACN2997" s="60"/>
      <c r="ACO2997" s="60"/>
      <c r="ACP2997" s="60"/>
      <c r="ACQ2997" s="60"/>
      <c r="ACR2997" s="60"/>
      <c r="ACS2997" s="60"/>
      <c r="ACT2997" s="60"/>
      <c r="ACU2997" s="60"/>
      <c r="ACV2997" s="60"/>
      <c r="ACW2997" s="60"/>
      <c r="ACX2997" s="60"/>
      <c r="ACY2997" s="60">
        <v>1.0042757302315299</v>
      </c>
      <c r="ACZ2997" s="60"/>
      <c r="ADA2997" s="60"/>
      <c r="ADB2997" s="60"/>
      <c r="ADC2997" s="60"/>
      <c r="ADD2997" s="60"/>
      <c r="ADE2997" s="60"/>
    </row>
    <row r="2998" spans="760:785" x14ac:dyDescent="0.25">
      <c r="ACF2998" s="60"/>
      <c r="ACG2998" s="60"/>
      <c r="ACH2998" s="60"/>
      <c r="ACI2998" s="60"/>
      <c r="ACJ2998" s="60"/>
      <c r="ACK2998" s="60"/>
      <c r="ACL2998" s="60"/>
      <c r="ACM2998" s="60"/>
      <c r="ACN2998" s="60"/>
      <c r="ACO2998" s="60"/>
      <c r="ACP2998" s="60"/>
      <c r="ACQ2998" s="60"/>
      <c r="ACR2998" s="60"/>
      <c r="ACS2998" s="60"/>
      <c r="ACT2998" s="60"/>
      <c r="ACU2998" s="60"/>
      <c r="ACV2998" s="60"/>
      <c r="ACW2998" s="60"/>
      <c r="ACX2998" s="60"/>
      <c r="ACY2998" s="60">
        <v>1.0042749281399399</v>
      </c>
      <c r="ACZ2998" s="60"/>
      <c r="ADA2998" s="60"/>
      <c r="ADB2998" s="60"/>
      <c r="ADC2998" s="60"/>
      <c r="ADD2998" s="60"/>
      <c r="ADE2998" s="60"/>
    </row>
    <row r="2999" spans="760:785" x14ac:dyDescent="0.25">
      <c r="ACF2999" s="60"/>
      <c r="ACG2999" s="60"/>
      <c r="ACH2999" s="60"/>
      <c r="ACI2999" s="60"/>
      <c r="ACJ2999" s="60"/>
      <c r="ACK2999" s="60"/>
      <c r="ACL2999" s="60"/>
      <c r="ACM2999" s="60"/>
      <c r="ACN2999" s="60"/>
      <c r="ACO2999" s="60"/>
      <c r="ACP2999" s="60"/>
      <c r="ACQ2999" s="60"/>
      <c r="ACR2999" s="60"/>
      <c r="ACS2999" s="60"/>
      <c r="ACT2999" s="60"/>
      <c r="ACU2999" s="60"/>
      <c r="ACV2999" s="60"/>
      <c r="ACW2999" s="60"/>
      <c r="ACX2999" s="60"/>
      <c r="ACY2999" s="60">
        <v>1.0042689177194</v>
      </c>
      <c r="ACZ2999" s="60"/>
      <c r="ADA2999" s="60"/>
      <c r="ADB2999" s="60"/>
      <c r="ADC2999" s="60"/>
      <c r="ADD2999" s="60"/>
      <c r="ADE2999" s="60"/>
    </row>
    <row r="3000" spans="760:785" x14ac:dyDescent="0.25">
      <c r="ACF3000" s="60"/>
      <c r="ACG3000" s="60"/>
      <c r="ACH3000" s="60"/>
      <c r="ACI3000" s="60"/>
      <c r="ACJ3000" s="60"/>
      <c r="ACK3000" s="60"/>
      <c r="ACL3000" s="60"/>
      <c r="ACM3000" s="60"/>
      <c r="ACN3000" s="60"/>
      <c r="ACO3000" s="60"/>
      <c r="ACP3000" s="60"/>
      <c r="ACQ3000" s="60"/>
      <c r="ACR3000" s="60"/>
      <c r="ACS3000" s="60"/>
      <c r="ACT3000" s="60"/>
      <c r="ACU3000" s="60"/>
      <c r="ACV3000" s="60"/>
      <c r="ACW3000" s="60"/>
      <c r="ACX3000" s="60"/>
      <c r="ACY3000" s="60">
        <v>1.0042689170274</v>
      </c>
      <c r="ACZ3000" s="60"/>
      <c r="ADA3000" s="60"/>
      <c r="ADB3000" s="60"/>
      <c r="ADC3000" s="60"/>
      <c r="ADD3000" s="60"/>
      <c r="ADE3000" s="60"/>
    </row>
    <row r="3001" spans="760:785" x14ac:dyDescent="0.25">
      <c r="ACF3001" s="60"/>
      <c r="ACG3001" s="60"/>
      <c r="ACH3001" s="60"/>
      <c r="ACI3001" s="60"/>
      <c r="ACJ3001" s="60"/>
      <c r="ACK3001" s="60"/>
      <c r="ACL3001" s="60"/>
      <c r="ACM3001" s="60"/>
      <c r="ACN3001" s="60"/>
      <c r="ACO3001" s="60"/>
      <c r="ACP3001" s="60"/>
      <c r="ACQ3001" s="60"/>
      <c r="ACR3001" s="60"/>
      <c r="ACS3001" s="60"/>
      <c r="ACT3001" s="60"/>
      <c r="ACU3001" s="60"/>
      <c r="ACV3001" s="60"/>
      <c r="ACW3001" s="60"/>
      <c r="ACX3001" s="60"/>
      <c r="ACY3001" s="60">
        <v>1.0042687856845001</v>
      </c>
      <c r="ACZ3001" s="60"/>
      <c r="ADA3001" s="60"/>
      <c r="ADB3001" s="60"/>
      <c r="ADC3001" s="60"/>
      <c r="ADD3001" s="60"/>
      <c r="ADE3001" s="60"/>
    </row>
    <row r="3002" spans="760:785" x14ac:dyDescent="0.25">
      <c r="ACF3002" s="60"/>
      <c r="ACG3002" s="60"/>
      <c r="ACH3002" s="60"/>
      <c r="ACI3002" s="60"/>
      <c r="ACJ3002" s="60"/>
      <c r="ACK3002" s="60"/>
      <c r="ACL3002" s="60"/>
      <c r="ACM3002" s="60"/>
      <c r="ACN3002" s="60"/>
      <c r="ACO3002" s="60"/>
      <c r="ACP3002" s="60"/>
      <c r="ACQ3002" s="60"/>
      <c r="ACR3002" s="60"/>
      <c r="ACS3002" s="60"/>
      <c r="ACT3002" s="60"/>
      <c r="ACU3002" s="60"/>
      <c r="ACV3002" s="60"/>
      <c r="ACW3002" s="60"/>
      <c r="ACX3002" s="60"/>
      <c r="ACY3002" s="60">
        <v>1.00426861214629</v>
      </c>
      <c r="ACZ3002" s="60"/>
      <c r="ADA3002" s="60"/>
      <c r="ADB3002" s="60"/>
      <c r="ADC3002" s="60"/>
      <c r="ADD3002" s="60"/>
      <c r="ADE3002" s="60"/>
    </row>
    <row r="3003" spans="760:785" x14ac:dyDescent="0.25">
      <c r="ACF3003" s="60"/>
      <c r="ACG3003" s="60"/>
      <c r="ACH3003" s="60"/>
      <c r="ACI3003" s="60"/>
      <c r="ACJ3003" s="60"/>
      <c r="ACK3003" s="60"/>
      <c r="ACL3003" s="60"/>
      <c r="ACM3003" s="60"/>
      <c r="ACN3003" s="60"/>
      <c r="ACO3003" s="60"/>
      <c r="ACP3003" s="60"/>
      <c r="ACQ3003" s="60"/>
      <c r="ACR3003" s="60"/>
      <c r="ACS3003" s="60"/>
      <c r="ACT3003" s="60"/>
      <c r="ACU3003" s="60"/>
      <c r="ACV3003" s="60"/>
      <c r="ACW3003" s="60"/>
      <c r="ACX3003" s="60"/>
      <c r="ACY3003" s="60">
        <v>1.0042676032554601</v>
      </c>
      <c r="ACZ3003" s="60"/>
      <c r="ADA3003" s="60"/>
      <c r="ADB3003" s="60"/>
      <c r="ADC3003" s="60"/>
      <c r="ADD3003" s="60"/>
      <c r="ADE3003" s="60"/>
    </row>
    <row r="3004" spans="760:785" x14ac:dyDescent="0.25">
      <c r="ACF3004" s="60"/>
      <c r="ACG3004" s="60"/>
      <c r="ACH3004" s="60"/>
      <c r="ACI3004" s="60"/>
      <c r="ACJ3004" s="60"/>
      <c r="ACK3004" s="60"/>
      <c r="ACL3004" s="60"/>
      <c r="ACM3004" s="60"/>
      <c r="ACN3004" s="60"/>
      <c r="ACO3004" s="60"/>
      <c r="ACP3004" s="60"/>
      <c r="ACQ3004" s="60"/>
      <c r="ACR3004" s="60"/>
      <c r="ACS3004" s="60"/>
      <c r="ACT3004" s="60"/>
      <c r="ACU3004" s="60"/>
      <c r="ACV3004" s="60"/>
      <c r="ACW3004" s="60"/>
      <c r="ACX3004" s="60"/>
      <c r="ACY3004" s="60">
        <v>1.0042671756077199</v>
      </c>
      <c r="ACZ3004" s="60"/>
      <c r="ADA3004" s="60"/>
      <c r="ADB3004" s="60"/>
      <c r="ADC3004" s="60"/>
      <c r="ADD3004" s="60"/>
      <c r="ADE3004" s="60"/>
    </row>
    <row r="3005" spans="760:785" x14ac:dyDescent="0.25">
      <c r="ACF3005" s="60"/>
      <c r="ACG3005" s="60"/>
      <c r="ACH3005" s="60"/>
      <c r="ACI3005" s="60"/>
      <c r="ACJ3005" s="60"/>
      <c r="ACK3005" s="60"/>
      <c r="ACL3005" s="60"/>
      <c r="ACM3005" s="60"/>
      <c r="ACN3005" s="60"/>
      <c r="ACO3005" s="60"/>
      <c r="ACP3005" s="60"/>
      <c r="ACQ3005" s="60"/>
      <c r="ACR3005" s="60"/>
      <c r="ACS3005" s="60"/>
      <c r="ACT3005" s="60"/>
      <c r="ACU3005" s="60"/>
      <c r="ACV3005" s="60"/>
      <c r="ACW3005" s="60"/>
      <c r="ACX3005" s="60"/>
      <c r="ACY3005" s="60">
        <v>1.0042666011789501</v>
      </c>
      <c r="ACZ3005" s="60"/>
      <c r="ADA3005" s="60"/>
      <c r="ADB3005" s="60"/>
      <c r="ADC3005" s="60"/>
      <c r="ADD3005" s="60"/>
      <c r="ADE3005" s="60"/>
    </row>
    <row r="3006" spans="760:785" x14ac:dyDescent="0.25">
      <c r="ACF3006" s="60"/>
      <c r="ACG3006" s="60"/>
      <c r="ACH3006" s="60"/>
      <c r="ACI3006" s="60"/>
      <c r="ACJ3006" s="60"/>
      <c r="ACK3006" s="60"/>
      <c r="ACL3006" s="60"/>
      <c r="ACM3006" s="60"/>
      <c r="ACN3006" s="60"/>
      <c r="ACO3006" s="60"/>
      <c r="ACP3006" s="60"/>
      <c r="ACQ3006" s="60"/>
      <c r="ACR3006" s="60"/>
      <c r="ACS3006" s="60"/>
      <c r="ACT3006" s="60"/>
      <c r="ACU3006" s="60"/>
      <c r="ACV3006" s="60"/>
      <c r="ACW3006" s="60"/>
      <c r="ACX3006" s="60"/>
      <c r="ACY3006" s="60">
        <v>1.0042645424768999</v>
      </c>
      <c r="ACZ3006" s="60"/>
      <c r="ADA3006" s="60"/>
      <c r="ADB3006" s="60"/>
      <c r="ADC3006" s="60"/>
      <c r="ADD3006" s="60"/>
      <c r="ADE3006" s="60"/>
    </row>
    <row r="3007" spans="760:785" x14ac:dyDescent="0.25">
      <c r="ACF3007" s="60"/>
      <c r="ACG3007" s="60"/>
      <c r="ACH3007" s="60"/>
      <c r="ACI3007" s="60"/>
      <c r="ACJ3007" s="60"/>
      <c r="ACK3007" s="60"/>
      <c r="ACL3007" s="60"/>
      <c r="ACM3007" s="60"/>
      <c r="ACN3007" s="60"/>
      <c r="ACO3007" s="60"/>
      <c r="ACP3007" s="60"/>
      <c r="ACQ3007" s="60"/>
      <c r="ACR3007" s="60"/>
      <c r="ACS3007" s="60"/>
      <c r="ACT3007" s="60"/>
      <c r="ACU3007" s="60"/>
      <c r="ACV3007" s="60"/>
      <c r="ACW3007" s="60"/>
      <c r="ACX3007" s="60"/>
      <c r="ACY3007" s="60">
        <v>1.00426108141771</v>
      </c>
      <c r="ACZ3007" s="60"/>
      <c r="ADA3007" s="60"/>
      <c r="ADB3007" s="60"/>
      <c r="ADC3007" s="60"/>
      <c r="ADD3007" s="60"/>
      <c r="ADE3007" s="60"/>
    </row>
    <row r="3008" spans="760:785" x14ac:dyDescent="0.25">
      <c r="ACF3008" s="60"/>
      <c r="ACG3008" s="60"/>
      <c r="ACH3008" s="60"/>
      <c r="ACI3008" s="60"/>
      <c r="ACJ3008" s="60"/>
      <c r="ACK3008" s="60"/>
      <c r="ACL3008" s="60"/>
      <c r="ACM3008" s="60"/>
      <c r="ACN3008" s="60"/>
      <c r="ACO3008" s="60"/>
      <c r="ACP3008" s="60"/>
      <c r="ACQ3008" s="60"/>
      <c r="ACR3008" s="60"/>
      <c r="ACS3008" s="60"/>
      <c r="ACT3008" s="60"/>
      <c r="ACU3008" s="60"/>
      <c r="ACV3008" s="60"/>
      <c r="ACW3008" s="60"/>
      <c r="ACX3008" s="60"/>
      <c r="ACY3008" s="60">
        <v>1.0042463852052399</v>
      </c>
      <c r="ACZ3008" s="60"/>
      <c r="ADA3008" s="60"/>
      <c r="ADB3008" s="60"/>
      <c r="ADC3008" s="60"/>
      <c r="ADD3008" s="60"/>
      <c r="ADE3008" s="60"/>
    </row>
    <row r="3009" spans="760:785" x14ac:dyDescent="0.25">
      <c r="ACF3009" s="60"/>
      <c r="ACG3009" s="60"/>
      <c r="ACH3009" s="60"/>
      <c r="ACI3009" s="60"/>
      <c r="ACJ3009" s="60"/>
      <c r="ACK3009" s="60"/>
      <c r="ACL3009" s="60"/>
      <c r="ACM3009" s="60"/>
      <c r="ACN3009" s="60"/>
      <c r="ACO3009" s="60"/>
      <c r="ACP3009" s="60"/>
      <c r="ACQ3009" s="60"/>
      <c r="ACR3009" s="60"/>
      <c r="ACS3009" s="60"/>
      <c r="ACT3009" s="60"/>
      <c r="ACU3009" s="60"/>
      <c r="ACV3009" s="60"/>
      <c r="ACW3009" s="60"/>
      <c r="ACX3009" s="60"/>
      <c r="ACY3009" s="60">
        <v>1.00424004142243</v>
      </c>
      <c r="ACZ3009" s="60"/>
      <c r="ADA3009" s="60"/>
      <c r="ADB3009" s="60"/>
      <c r="ADC3009" s="60"/>
      <c r="ADD3009" s="60"/>
      <c r="ADE3009" s="60"/>
    </row>
    <row r="3010" spans="760:785" x14ac:dyDescent="0.25">
      <c r="ACF3010" s="60"/>
      <c r="ACG3010" s="60"/>
      <c r="ACH3010" s="60"/>
      <c r="ACI3010" s="60"/>
      <c r="ACJ3010" s="60"/>
      <c r="ACK3010" s="60"/>
      <c r="ACL3010" s="60"/>
      <c r="ACM3010" s="60"/>
      <c r="ACN3010" s="60"/>
      <c r="ACO3010" s="60"/>
      <c r="ACP3010" s="60"/>
      <c r="ACQ3010" s="60"/>
      <c r="ACR3010" s="60"/>
      <c r="ACS3010" s="60"/>
      <c r="ACT3010" s="60"/>
      <c r="ACU3010" s="60"/>
      <c r="ACV3010" s="60"/>
      <c r="ACW3010" s="60"/>
      <c r="ACX3010" s="60"/>
      <c r="ACY3010" s="60">
        <v>1.0042368311696099</v>
      </c>
      <c r="ACZ3010" s="60"/>
      <c r="ADA3010" s="60"/>
      <c r="ADB3010" s="60"/>
      <c r="ADC3010" s="60"/>
      <c r="ADD3010" s="60"/>
      <c r="ADE3010" s="60"/>
    </row>
    <row r="3011" spans="760:785" x14ac:dyDescent="0.25">
      <c r="ACF3011" s="60"/>
      <c r="ACG3011" s="60"/>
      <c r="ACH3011" s="60"/>
      <c r="ACI3011" s="60"/>
      <c r="ACJ3011" s="60"/>
      <c r="ACK3011" s="60"/>
      <c r="ACL3011" s="60"/>
      <c r="ACM3011" s="60"/>
      <c r="ACN3011" s="60"/>
      <c r="ACO3011" s="60"/>
      <c r="ACP3011" s="60"/>
      <c r="ACQ3011" s="60"/>
      <c r="ACR3011" s="60"/>
      <c r="ACS3011" s="60"/>
      <c r="ACT3011" s="60"/>
      <c r="ACU3011" s="60"/>
      <c r="ACV3011" s="60"/>
      <c r="ACW3011" s="60"/>
      <c r="ACX3011" s="60"/>
      <c r="ACY3011" s="60">
        <v>1.00423335871537</v>
      </c>
      <c r="ACZ3011" s="60"/>
      <c r="ADA3011" s="60"/>
      <c r="ADB3011" s="60"/>
      <c r="ADC3011" s="60"/>
      <c r="ADD3011" s="60"/>
      <c r="ADE3011" s="60"/>
    </row>
    <row r="3012" spans="760:785" x14ac:dyDescent="0.25">
      <c r="ACF3012" s="60"/>
      <c r="ACG3012" s="60"/>
      <c r="ACH3012" s="60"/>
      <c r="ACI3012" s="60"/>
      <c r="ACJ3012" s="60"/>
      <c r="ACK3012" s="60"/>
      <c r="ACL3012" s="60"/>
      <c r="ACM3012" s="60"/>
      <c r="ACN3012" s="60"/>
      <c r="ACO3012" s="60"/>
      <c r="ACP3012" s="60"/>
      <c r="ACQ3012" s="60"/>
      <c r="ACR3012" s="60"/>
      <c r="ACS3012" s="60"/>
      <c r="ACT3012" s="60"/>
      <c r="ACU3012" s="60"/>
      <c r="ACV3012" s="60"/>
      <c r="ACW3012" s="60"/>
      <c r="ACX3012" s="60"/>
      <c r="ACY3012" s="60">
        <v>1.00423222454744</v>
      </c>
      <c r="ACZ3012" s="60"/>
      <c r="ADA3012" s="60"/>
      <c r="ADB3012" s="60"/>
      <c r="ADC3012" s="60"/>
      <c r="ADD3012" s="60"/>
      <c r="ADE3012" s="60"/>
    </row>
    <row r="3013" spans="760:785" x14ac:dyDescent="0.25">
      <c r="ACF3013" s="60"/>
      <c r="ACG3013" s="60"/>
      <c r="ACH3013" s="60"/>
      <c r="ACI3013" s="60"/>
      <c r="ACJ3013" s="60"/>
      <c r="ACK3013" s="60"/>
      <c r="ACL3013" s="60"/>
      <c r="ACM3013" s="60"/>
      <c r="ACN3013" s="60"/>
      <c r="ACO3013" s="60"/>
      <c r="ACP3013" s="60"/>
      <c r="ACQ3013" s="60"/>
      <c r="ACR3013" s="60"/>
      <c r="ACS3013" s="60"/>
      <c r="ACT3013" s="60"/>
      <c r="ACU3013" s="60"/>
      <c r="ACV3013" s="60"/>
      <c r="ACW3013" s="60"/>
      <c r="ACX3013" s="60"/>
      <c r="ACY3013" s="60">
        <v>1.0042300729881599</v>
      </c>
      <c r="ACZ3013" s="60"/>
      <c r="ADA3013" s="60"/>
      <c r="ADB3013" s="60"/>
      <c r="ADC3013" s="60"/>
      <c r="ADD3013" s="60"/>
      <c r="ADE3013" s="60"/>
    </row>
    <row r="3014" spans="760:785" x14ac:dyDescent="0.25">
      <c r="ACF3014" s="60"/>
      <c r="ACG3014" s="60"/>
      <c r="ACH3014" s="60"/>
      <c r="ACI3014" s="60"/>
      <c r="ACJ3014" s="60"/>
      <c r="ACK3014" s="60"/>
      <c r="ACL3014" s="60"/>
      <c r="ACM3014" s="60"/>
      <c r="ACN3014" s="60"/>
      <c r="ACO3014" s="60"/>
      <c r="ACP3014" s="60"/>
      <c r="ACQ3014" s="60"/>
      <c r="ACR3014" s="60"/>
      <c r="ACS3014" s="60"/>
      <c r="ACT3014" s="60"/>
      <c r="ACU3014" s="60"/>
      <c r="ACV3014" s="60"/>
      <c r="ACW3014" s="60"/>
      <c r="ACX3014" s="60"/>
      <c r="ACY3014" s="60">
        <v>1.00422992683686</v>
      </c>
      <c r="ACZ3014" s="60"/>
      <c r="ADA3014" s="60"/>
      <c r="ADB3014" s="60"/>
      <c r="ADC3014" s="60"/>
      <c r="ADD3014" s="60"/>
      <c r="ADE3014" s="60"/>
    </row>
    <row r="3015" spans="760:785" x14ac:dyDescent="0.25">
      <c r="ACF3015" s="60"/>
      <c r="ACG3015" s="60"/>
      <c r="ACH3015" s="60"/>
      <c r="ACI3015" s="60"/>
      <c r="ACJ3015" s="60"/>
      <c r="ACK3015" s="60"/>
      <c r="ACL3015" s="60"/>
      <c r="ACM3015" s="60"/>
      <c r="ACN3015" s="60"/>
      <c r="ACO3015" s="60"/>
      <c r="ACP3015" s="60"/>
      <c r="ACQ3015" s="60"/>
      <c r="ACR3015" s="60"/>
      <c r="ACS3015" s="60"/>
      <c r="ACT3015" s="60"/>
      <c r="ACU3015" s="60"/>
      <c r="ACV3015" s="60"/>
      <c r="ACW3015" s="60"/>
      <c r="ACX3015" s="60"/>
      <c r="ACY3015" s="60">
        <v>1.0042287891398201</v>
      </c>
      <c r="ACZ3015" s="60"/>
      <c r="ADA3015" s="60"/>
      <c r="ADB3015" s="60"/>
      <c r="ADC3015" s="60"/>
      <c r="ADD3015" s="60"/>
      <c r="ADE3015" s="60"/>
    </row>
    <row r="3016" spans="760:785" x14ac:dyDescent="0.25">
      <c r="ACF3016" s="60"/>
      <c r="ACG3016" s="60"/>
      <c r="ACH3016" s="60"/>
      <c r="ACI3016" s="60"/>
      <c r="ACJ3016" s="60"/>
      <c r="ACK3016" s="60"/>
      <c r="ACL3016" s="60"/>
      <c r="ACM3016" s="60"/>
      <c r="ACN3016" s="60"/>
      <c r="ACO3016" s="60"/>
      <c r="ACP3016" s="60"/>
      <c r="ACQ3016" s="60"/>
      <c r="ACR3016" s="60"/>
      <c r="ACS3016" s="60"/>
      <c r="ACT3016" s="60"/>
      <c r="ACU3016" s="60"/>
      <c r="ACV3016" s="60"/>
      <c r="ACW3016" s="60"/>
      <c r="ACX3016" s="60"/>
      <c r="ACY3016" s="60">
        <v>1.0042261475829499</v>
      </c>
      <c r="ACZ3016" s="60"/>
      <c r="ADA3016" s="60"/>
      <c r="ADB3016" s="60"/>
      <c r="ADC3016" s="60"/>
      <c r="ADD3016" s="60"/>
      <c r="ADE3016" s="60"/>
    </row>
    <row r="3017" spans="760:785" x14ac:dyDescent="0.25">
      <c r="ACF3017" s="60"/>
      <c r="ACG3017" s="60"/>
      <c r="ACH3017" s="60"/>
      <c r="ACI3017" s="60"/>
      <c r="ACJ3017" s="60"/>
      <c r="ACK3017" s="60"/>
      <c r="ACL3017" s="60"/>
      <c r="ACM3017" s="60"/>
      <c r="ACN3017" s="60"/>
      <c r="ACO3017" s="60"/>
      <c r="ACP3017" s="60"/>
      <c r="ACQ3017" s="60"/>
      <c r="ACR3017" s="60"/>
      <c r="ACS3017" s="60"/>
      <c r="ACT3017" s="60"/>
      <c r="ACU3017" s="60"/>
      <c r="ACV3017" s="60"/>
      <c r="ACW3017" s="60"/>
      <c r="ACX3017" s="60"/>
      <c r="ACY3017" s="60">
        <v>1.00421776129284</v>
      </c>
      <c r="ACZ3017" s="60"/>
      <c r="ADA3017" s="60"/>
      <c r="ADB3017" s="60"/>
      <c r="ADC3017" s="60"/>
      <c r="ADD3017" s="60"/>
      <c r="ADE3017" s="60"/>
    </row>
    <row r="3018" spans="760:785" x14ac:dyDescent="0.25">
      <c r="ACF3018" s="60"/>
      <c r="ACG3018" s="60"/>
      <c r="ACH3018" s="60"/>
      <c r="ACI3018" s="60"/>
      <c r="ACJ3018" s="60"/>
      <c r="ACK3018" s="60"/>
      <c r="ACL3018" s="60"/>
      <c r="ACM3018" s="60"/>
      <c r="ACN3018" s="60"/>
      <c r="ACO3018" s="60"/>
      <c r="ACP3018" s="60"/>
      <c r="ACQ3018" s="60"/>
      <c r="ACR3018" s="60"/>
      <c r="ACS3018" s="60"/>
      <c r="ACT3018" s="60"/>
      <c r="ACU3018" s="60"/>
      <c r="ACV3018" s="60"/>
      <c r="ACW3018" s="60"/>
      <c r="ACX3018" s="60"/>
      <c r="ACY3018" s="60">
        <v>1.0042156176796</v>
      </c>
      <c r="ACZ3018" s="60"/>
      <c r="ADA3018" s="60"/>
      <c r="ADB3018" s="60"/>
      <c r="ADC3018" s="60"/>
      <c r="ADD3018" s="60"/>
      <c r="ADE3018" s="60"/>
    </row>
    <row r="3019" spans="760:785" x14ac:dyDescent="0.25">
      <c r="ACF3019" s="60"/>
      <c r="ACG3019" s="60"/>
      <c r="ACH3019" s="60"/>
      <c r="ACI3019" s="60"/>
      <c r="ACJ3019" s="60"/>
      <c r="ACK3019" s="60"/>
      <c r="ACL3019" s="60"/>
      <c r="ACM3019" s="60"/>
      <c r="ACN3019" s="60"/>
      <c r="ACO3019" s="60"/>
      <c r="ACP3019" s="60"/>
      <c r="ACQ3019" s="60"/>
      <c r="ACR3019" s="60"/>
      <c r="ACS3019" s="60"/>
      <c r="ACT3019" s="60"/>
      <c r="ACU3019" s="60"/>
      <c r="ACV3019" s="60"/>
      <c r="ACW3019" s="60"/>
      <c r="ACX3019" s="60"/>
      <c r="ACY3019" s="60">
        <v>1.0042141784466501</v>
      </c>
      <c r="ACZ3019" s="60"/>
      <c r="ADA3019" s="60"/>
      <c r="ADB3019" s="60"/>
      <c r="ADC3019" s="60"/>
      <c r="ADD3019" s="60"/>
      <c r="ADE3019" s="60"/>
    </row>
    <row r="3020" spans="760:785" x14ac:dyDescent="0.25">
      <c r="ACF3020" s="60"/>
      <c r="ACG3020" s="60"/>
      <c r="ACH3020" s="60"/>
      <c r="ACI3020" s="60"/>
      <c r="ACJ3020" s="60"/>
      <c r="ACK3020" s="60"/>
      <c r="ACL3020" s="60"/>
      <c r="ACM3020" s="60"/>
      <c r="ACN3020" s="60"/>
      <c r="ACO3020" s="60"/>
      <c r="ACP3020" s="60"/>
      <c r="ACQ3020" s="60"/>
      <c r="ACR3020" s="60"/>
      <c r="ACS3020" s="60"/>
      <c r="ACT3020" s="60"/>
      <c r="ACU3020" s="60"/>
      <c r="ACV3020" s="60"/>
      <c r="ACW3020" s="60"/>
      <c r="ACX3020" s="60"/>
      <c r="ACY3020" s="60">
        <v>1.0042137216373901</v>
      </c>
      <c r="ACZ3020" s="60"/>
      <c r="ADA3020" s="60"/>
      <c r="ADB3020" s="60"/>
      <c r="ADC3020" s="60"/>
      <c r="ADD3020" s="60"/>
      <c r="ADE3020" s="60"/>
    </row>
    <row r="3021" spans="760:785" x14ac:dyDescent="0.25">
      <c r="ACF3021" s="60"/>
      <c r="ACG3021" s="60"/>
      <c r="ACH3021" s="60"/>
      <c r="ACI3021" s="60"/>
      <c r="ACJ3021" s="60"/>
      <c r="ACK3021" s="60"/>
      <c r="ACL3021" s="60"/>
      <c r="ACM3021" s="60"/>
      <c r="ACN3021" s="60"/>
      <c r="ACO3021" s="60"/>
      <c r="ACP3021" s="60"/>
      <c r="ACQ3021" s="60"/>
      <c r="ACR3021" s="60"/>
      <c r="ACS3021" s="60"/>
      <c r="ACT3021" s="60"/>
      <c r="ACU3021" s="60"/>
      <c r="ACV3021" s="60"/>
      <c r="ACW3021" s="60"/>
      <c r="ACX3021" s="60"/>
      <c r="ACY3021" s="60">
        <v>1.0042110178552099</v>
      </c>
      <c r="ACZ3021" s="60"/>
      <c r="ADA3021" s="60"/>
      <c r="ADB3021" s="60"/>
      <c r="ADC3021" s="60"/>
      <c r="ADD3021" s="60"/>
      <c r="ADE3021" s="60"/>
    </row>
    <row r="3022" spans="760:785" x14ac:dyDescent="0.25">
      <c r="ACF3022" s="60"/>
      <c r="ACG3022" s="60"/>
      <c r="ACH3022" s="60"/>
      <c r="ACI3022" s="60"/>
      <c r="ACJ3022" s="60"/>
      <c r="ACK3022" s="60"/>
      <c r="ACL3022" s="60"/>
      <c r="ACM3022" s="60"/>
      <c r="ACN3022" s="60"/>
      <c r="ACO3022" s="60"/>
      <c r="ACP3022" s="60"/>
      <c r="ACQ3022" s="60"/>
      <c r="ACR3022" s="60"/>
      <c r="ACS3022" s="60"/>
      <c r="ACT3022" s="60"/>
      <c r="ACU3022" s="60"/>
      <c r="ACV3022" s="60"/>
      <c r="ACW3022" s="60"/>
      <c r="ACX3022" s="60"/>
      <c r="ACY3022" s="60">
        <v>1.0042097470306599</v>
      </c>
      <c r="ACZ3022" s="60"/>
      <c r="ADA3022" s="60"/>
      <c r="ADB3022" s="60"/>
      <c r="ADC3022" s="60"/>
      <c r="ADD3022" s="60"/>
      <c r="ADE3022" s="60"/>
    </row>
    <row r="3023" spans="760:785" x14ac:dyDescent="0.25">
      <c r="ACF3023" s="60"/>
      <c r="ACG3023" s="60"/>
      <c r="ACH3023" s="60"/>
      <c r="ACI3023" s="60"/>
      <c r="ACJ3023" s="60"/>
      <c r="ACK3023" s="60"/>
      <c r="ACL3023" s="60"/>
      <c r="ACM3023" s="60"/>
      <c r="ACN3023" s="60"/>
      <c r="ACO3023" s="60"/>
      <c r="ACP3023" s="60"/>
      <c r="ACQ3023" s="60"/>
      <c r="ACR3023" s="60"/>
      <c r="ACS3023" s="60"/>
      <c r="ACT3023" s="60"/>
      <c r="ACU3023" s="60"/>
      <c r="ACV3023" s="60"/>
      <c r="ACW3023" s="60"/>
      <c r="ACX3023" s="60"/>
      <c r="ACY3023" s="60">
        <v>1.00420297995181</v>
      </c>
      <c r="ACZ3023" s="60"/>
      <c r="ADA3023" s="60"/>
      <c r="ADB3023" s="60"/>
      <c r="ADC3023" s="60"/>
      <c r="ADD3023" s="60"/>
      <c r="ADE3023" s="60"/>
    </row>
    <row r="3024" spans="760:785" x14ac:dyDescent="0.25">
      <c r="ACF3024" s="60"/>
      <c r="ACG3024" s="60"/>
      <c r="ACH3024" s="60"/>
      <c r="ACI3024" s="60"/>
      <c r="ACJ3024" s="60"/>
      <c r="ACK3024" s="60"/>
      <c r="ACL3024" s="60"/>
      <c r="ACM3024" s="60"/>
      <c r="ACN3024" s="60"/>
      <c r="ACO3024" s="60"/>
      <c r="ACP3024" s="60"/>
      <c r="ACQ3024" s="60"/>
      <c r="ACR3024" s="60"/>
      <c r="ACS3024" s="60"/>
      <c r="ACT3024" s="60"/>
      <c r="ACU3024" s="60"/>
      <c r="ACV3024" s="60"/>
      <c r="ACW3024" s="60"/>
      <c r="ACX3024" s="60"/>
      <c r="ACY3024" s="60">
        <v>1.00420250996039</v>
      </c>
      <c r="ACZ3024" s="60"/>
      <c r="ADA3024" s="60"/>
      <c r="ADB3024" s="60"/>
      <c r="ADC3024" s="60"/>
      <c r="ADD3024" s="60"/>
      <c r="ADE3024" s="60"/>
    </row>
    <row r="3025" spans="760:785" x14ac:dyDescent="0.25">
      <c r="ACF3025" s="60"/>
      <c r="ACG3025" s="60"/>
      <c r="ACH3025" s="60"/>
      <c r="ACI3025" s="60"/>
      <c r="ACJ3025" s="60"/>
      <c r="ACK3025" s="60"/>
      <c r="ACL3025" s="60"/>
      <c r="ACM3025" s="60"/>
      <c r="ACN3025" s="60"/>
      <c r="ACO3025" s="60"/>
      <c r="ACP3025" s="60"/>
      <c r="ACQ3025" s="60"/>
      <c r="ACR3025" s="60"/>
      <c r="ACS3025" s="60"/>
      <c r="ACT3025" s="60"/>
      <c r="ACU3025" s="60"/>
      <c r="ACV3025" s="60"/>
      <c r="ACW3025" s="60"/>
      <c r="ACX3025" s="60"/>
      <c r="ACY3025" s="60">
        <v>1.0042015102964399</v>
      </c>
      <c r="ACZ3025" s="60"/>
      <c r="ADA3025" s="60"/>
      <c r="ADB3025" s="60"/>
      <c r="ADC3025" s="60"/>
      <c r="ADD3025" s="60"/>
      <c r="ADE3025" s="60"/>
    </row>
    <row r="3026" spans="760:785" x14ac:dyDescent="0.25">
      <c r="ACF3026" s="60"/>
      <c r="ACG3026" s="60"/>
      <c r="ACH3026" s="60"/>
      <c r="ACI3026" s="60"/>
      <c r="ACJ3026" s="60"/>
      <c r="ACK3026" s="60"/>
      <c r="ACL3026" s="60"/>
      <c r="ACM3026" s="60"/>
      <c r="ACN3026" s="60"/>
      <c r="ACO3026" s="60"/>
      <c r="ACP3026" s="60"/>
      <c r="ACQ3026" s="60"/>
      <c r="ACR3026" s="60"/>
      <c r="ACS3026" s="60"/>
      <c r="ACT3026" s="60"/>
      <c r="ACU3026" s="60"/>
      <c r="ACV3026" s="60"/>
      <c r="ACW3026" s="60"/>
      <c r="ACX3026" s="60"/>
      <c r="ACY3026" s="60">
        <v>1.00419861834475</v>
      </c>
      <c r="ACZ3026" s="60"/>
      <c r="ADA3026" s="60"/>
      <c r="ADB3026" s="60"/>
      <c r="ADC3026" s="60"/>
      <c r="ADD3026" s="60"/>
      <c r="ADE3026" s="60"/>
    </row>
    <row r="3027" spans="760:785" x14ac:dyDescent="0.25">
      <c r="ACF3027" s="60"/>
      <c r="ACG3027" s="60"/>
      <c r="ACH3027" s="60"/>
      <c r="ACI3027" s="60"/>
      <c r="ACJ3027" s="60"/>
      <c r="ACK3027" s="60"/>
      <c r="ACL3027" s="60"/>
      <c r="ACM3027" s="60"/>
      <c r="ACN3027" s="60"/>
      <c r="ACO3027" s="60"/>
      <c r="ACP3027" s="60"/>
      <c r="ACQ3027" s="60"/>
      <c r="ACR3027" s="60"/>
      <c r="ACS3027" s="60"/>
      <c r="ACT3027" s="60"/>
      <c r="ACU3027" s="60"/>
      <c r="ACV3027" s="60"/>
      <c r="ACW3027" s="60"/>
      <c r="ACX3027" s="60"/>
      <c r="ACY3027" s="60">
        <v>1.0041980519137399</v>
      </c>
      <c r="ACZ3027" s="60"/>
      <c r="ADA3027" s="60"/>
      <c r="ADB3027" s="60"/>
      <c r="ADC3027" s="60"/>
      <c r="ADD3027" s="60"/>
      <c r="ADE3027" s="60"/>
    </row>
    <row r="3028" spans="760:785" x14ac:dyDescent="0.25">
      <c r="ACF3028" s="60"/>
      <c r="ACG3028" s="60"/>
      <c r="ACH3028" s="60"/>
      <c r="ACI3028" s="60"/>
      <c r="ACJ3028" s="60"/>
      <c r="ACK3028" s="60"/>
      <c r="ACL3028" s="60"/>
      <c r="ACM3028" s="60"/>
      <c r="ACN3028" s="60"/>
      <c r="ACO3028" s="60"/>
      <c r="ACP3028" s="60"/>
      <c r="ACQ3028" s="60"/>
      <c r="ACR3028" s="60"/>
      <c r="ACS3028" s="60"/>
      <c r="ACT3028" s="60"/>
      <c r="ACU3028" s="60"/>
      <c r="ACV3028" s="60"/>
      <c r="ACW3028" s="60"/>
      <c r="ACX3028" s="60"/>
      <c r="ACY3028" s="60">
        <v>1.00419639281935</v>
      </c>
      <c r="ACZ3028" s="60"/>
      <c r="ADA3028" s="60"/>
      <c r="ADB3028" s="60"/>
      <c r="ADC3028" s="60"/>
      <c r="ADD3028" s="60"/>
      <c r="ADE3028" s="60"/>
    </row>
    <row r="3029" spans="760:785" x14ac:dyDescent="0.25">
      <c r="ACF3029" s="60"/>
      <c r="ACG3029" s="60"/>
      <c r="ACH3029" s="60"/>
      <c r="ACI3029" s="60"/>
      <c r="ACJ3029" s="60"/>
      <c r="ACK3029" s="60"/>
      <c r="ACL3029" s="60"/>
      <c r="ACM3029" s="60"/>
      <c r="ACN3029" s="60"/>
      <c r="ACO3029" s="60"/>
      <c r="ACP3029" s="60"/>
      <c r="ACQ3029" s="60"/>
      <c r="ACR3029" s="60"/>
      <c r="ACS3029" s="60"/>
      <c r="ACT3029" s="60"/>
      <c r="ACU3029" s="60"/>
      <c r="ACV3029" s="60"/>
      <c r="ACW3029" s="60"/>
      <c r="ACX3029" s="60"/>
      <c r="ACY3029" s="60">
        <v>1.0041928977811601</v>
      </c>
      <c r="ACZ3029" s="60"/>
      <c r="ADA3029" s="60"/>
      <c r="ADB3029" s="60"/>
      <c r="ADC3029" s="60"/>
      <c r="ADD3029" s="60"/>
      <c r="ADE3029" s="60"/>
    </row>
    <row r="3030" spans="760:785" x14ac:dyDescent="0.25">
      <c r="ACF3030" s="60"/>
      <c r="ACG3030" s="60"/>
      <c r="ACH3030" s="60"/>
      <c r="ACI3030" s="60"/>
      <c r="ACJ3030" s="60"/>
      <c r="ACK3030" s="60"/>
      <c r="ACL3030" s="60"/>
      <c r="ACM3030" s="60"/>
      <c r="ACN3030" s="60"/>
      <c r="ACO3030" s="60"/>
      <c r="ACP3030" s="60"/>
      <c r="ACQ3030" s="60"/>
      <c r="ACR3030" s="60"/>
      <c r="ACS3030" s="60"/>
      <c r="ACT3030" s="60"/>
      <c r="ACU3030" s="60"/>
      <c r="ACV3030" s="60"/>
      <c r="ACW3030" s="60"/>
      <c r="ACX3030" s="60"/>
      <c r="ACY3030" s="60">
        <v>1.00419213195442</v>
      </c>
      <c r="ACZ3030" s="60"/>
      <c r="ADA3030" s="60"/>
      <c r="ADB3030" s="60"/>
      <c r="ADC3030" s="60"/>
      <c r="ADD3030" s="60"/>
      <c r="ADE3030" s="60"/>
    </row>
    <row r="3031" spans="760:785" x14ac:dyDescent="0.25">
      <c r="ACF3031" s="60"/>
      <c r="ACG3031" s="60"/>
      <c r="ACH3031" s="60"/>
      <c r="ACI3031" s="60"/>
      <c r="ACJ3031" s="60"/>
      <c r="ACK3031" s="60"/>
      <c r="ACL3031" s="60"/>
      <c r="ACM3031" s="60"/>
      <c r="ACN3031" s="60"/>
      <c r="ACO3031" s="60"/>
      <c r="ACP3031" s="60"/>
      <c r="ACQ3031" s="60"/>
      <c r="ACR3031" s="60"/>
      <c r="ACS3031" s="60"/>
      <c r="ACT3031" s="60"/>
      <c r="ACU3031" s="60"/>
      <c r="ACV3031" s="60"/>
      <c r="ACW3031" s="60"/>
      <c r="ACX3031" s="60"/>
      <c r="ACY3031" s="60">
        <v>1.0041864216920799</v>
      </c>
      <c r="ACZ3031" s="60"/>
      <c r="ADA3031" s="60"/>
      <c r="ADB3031" s="60"/>
      <c r="ADC3031" s="60"/>
      <c r="ADD3031" s="60"/>
      <c r="ADE3031" s="60"/>
    </row>
    <row r="3032" spans="760:785" x14ac:dyDescent="0.25">
      <c r="ACF3032" s="60"/>
      <c r="ACG3032" s="60"/>
      <c r="ACH3032" s="60"/>
      <c r="ACI3032" s="60"/>
      <c r="ACJ3032" s="60"/>
      <c r="ACK3032" s="60"/>
      <c r="ACL3032" s="60"/>
      <c r="ACM3032" s="60"/>
      <c r="ACN3032" s="60"/>
      <c r="ACO3032" s="60"/>
      <c r="ACP3032" s="60"/>
      <c r="ACQ3032" s="60"/>
      <c r="ACR3032" s="60"/>
      <c r="ACS3032" s="60"/>
      <c r="ACT3032" s="60"/>
      <c r="ACU3032" s="60"/>
      <c r="ACV3032" s="60"/>
      <c r="ACW3032" s="60"/>
      <c r="ACX3032" s="60"/>
      <c r="ACY3032" s="60">
        <v>1.00418605662833</v>
      </c>
      <c r="ACZ3032" s="60"/>
      <c r="ADA3032" s="60"/>
      <c r="ADB3032" s="60"/>
      <c r="ADC3032" s="60"/>
      <c r="ADD3032" s="60"/>
      <c r="ADE3032" s="60"/>
    </row>
    <row r="3033" spans="760:785" x14ac:dyDescent="0.25">
      <c r="ACF3033" s="60"/>
      <c r="ACG3033" s="60"/>
      <c r="ACH3033" s="60"/>
      <c r="ACI3033" s="60"/>
      <c r="ACJ3033" s="60"/>
      <c r="ACK3033" s="60"/>
      <c r="ACL3033" s="60"/>
      <c r="ACM3033" s="60"/>
      <c r="ACN3033" s="60"/>
      <c r="ACO3033" s="60"/>
      <c r="ACP3033" s="60"/>
      <c r="ACQ3033" s="60"/>
      <c r="ACR3033" s="60"/>
      <c r="ACS3033" s="60"/>
      <c r="ACT3033" s="60"/>
      <c r="ACU3033" s="60"/>
      <c r="ACV3033" s="60"/>
      <c r="ACW3033" s="60"/>
      <c r="ACX3033" s="60"/>
      <c r="ACY3033" s="60">
        <v>1.00418120611269</v>
      </c>
      <c r="ACZ3033" s="60"/>
      <c r="ADA3033" s="60"/>
      <c r="ADB3033" s="60"/>
      <c r="ADC3033" s="60"/>
      <c r="ADD3033" s="60"/>
      <c r="ADE3033" s="60"/>
    </row>
    <row r="3034" spans="760:785" x14ac:dyDescent="0.25">
      <c r="ACF3034" s="60"/>
      <c r="ACG3034" s="60"/>
      <c r="ACH3034" s="60"/>
      <c r="ACI3034" s="60"/>
      <c r="ACJ3034" s="60"/>
      <c r="ACK3034" s="60"/>
      <c r="ACL3034" s="60"/>
      <c r="ACM3034" s="60"/>
      <c r="ACN3034" s="60"/>
      <c r="ACO3034" s="60"/>
      <c r="ACP3034" s="60"/>
      <c r="ACQ3034" s="60"/>
      <c r="ACR3034" s="60"/>
      <c r="ACS3034" s="60"/>
      <c r="ACT3034" s="60"/>
      <c r="ACU3034" s="60"/>
      <c r="ACV3034" s="60"/>
      <c r="ACW3034" s="60"/>
      <c r="ACX3034" s="60"/>
      <c r="ACY3034" s="60">
        <v>1.0041787162873499</v>
      </c>
      <c r="ACZ3034" s="60"/>
      <c r="ADA3034" s="60"/>
      <c r="ADB3034" s="60"/>
      <c r="ADC3034" s="60"/>
      <c r="ADD3034" s="60"/>
      <c r="ADE3034" s="60"/>
    </row>
    <row r="3035" spans="760:785" x14ac:dyDescent="0.25">
      <c r="ACF3035" s="60"/>
      <c r="ACG3035" s="60"/>
      <c r="ACH3035" s="60"/>
      <c r="ACI3035" s="60"/>
      <c r="ACJ3035" s="60"/>
      <c r="ACK3035" s="60"/>
      <c r="ACL3035" s="60"/>
      <c r="ACM3035" s="60"/>
      <c r="ACN3035" s="60"/>
      <c r="ACO3035" s="60"/>
      <c r="ACP3035" s="60"/>
      <c r="ACQ3035" s="60"/>
      <c r="ACR3035" s="60"/>
      <c r="ACS3035" s="60"/>
      <c r="ACT3035" s="60"/>
      <c r="ACU3035" s="60"/>
      <c r="ACV3035" s="60"/>
      <c r="ACW3035" s="60"/>
      <c r="ACX3035" s="60"/>
      <c r="ACY3035" s="60">
        <v>1.0041774820371001</v>
      </c>
      <c r="ACZ3035" s="60"/>
      <c r="ADA3035" s="60"/>
      <c r="ADB3035" s="60"/>
      <c r="ADC3035" s="60"/>
      <c r="ADD3035" s="60"/>
      <c r="ADE3035" s="60"/>
    </row>
    <row r="3036" spans="760:785" x14ac:dyDescent="0.25">
      <c r="ACF3036" s="60"/>
      <c r="ACG3036" s="60"/>
      <c r="ACH3036" s="60"/>
      <c r="ACI3036" s="60"/>
      <c r="ACJ3036" s="60"/>
      <c r="ACK3036" s="60"/>
      <c r="ACL3036" s="60"/>
      <c r="ACM3036" s="60"/>
      <c r="ACN3036" s="60"/>
      <c r="ACO3036" s="60"/>
      <c r="ACP3036" s="60"/>
      <c r="ACQ3036" s="60"/>
      <c r="ACR3036" s="60"/>
      <c r="ACS3036" s="60"/>
      <c r="ACT3036" s="60"/>
      <c r="ACU3036" s="60"/>
      <c r="ACV3036" s="60"/>
      <c r="ACW3036" s="60"/>
      <c r="ACX3036" s="60"/>
      <c r="ACY3036" s="60">
        <v>1.0041766382461199</v>
      </c>
      <c r="ACZ3036" s="60"/>
      <c r="ADA3036" s="60"/>
      <c r="ADB3036" s="60"/>
      <c r="ADC3036" s="60"/>
      <c r="ADD3036" s="60"/>
      <c r="ADE3036" s="60"/>
    </row>
    <row r="3037" spans="760:785" x14ac:dyDescent="0.25">
      <c r="ACF3037" s="60"/>
      <c r="ACG3037" s="60"/>
      <c r="ACH3037" s="60"/>
      <c r="ACI3037" s="60"/>
      <c r="ACJ3037" s="60"/>
      <c r="ACK3037" s="60"/>
      <c r="ACL3037" s="60"/>
      <c r="ACM3037" s="60"/>
      <c r="ACN3037" s="60"/>
      <c r="ACO3037" s="60"/>
      <c r="ACP3037" s="60"/>
      <c r="ACQ3037" s="60"/>
      <c r="ACR3037" s="60"/>
      <c r="ACS3037" s="60"/>
      <c r="ACT3037" s="60"/>
      <c r="ACU3037" s="60"/>
      <c r="ACV3037" s="60"/>
      <c r="ACW3037" s="60"/>
      <c r="ACX3037" s="60"/>
      <c r="ACY3037" s="60">
        <v>1.00417325990326</v>
      </c>
      <c r="ACZ3037" s="60"/>
      <c r="ADA3037" s="60"/>
      <c r="ADB3037" s="60"/>
      <c r="ADC3037" s="60"/>
      <c r="ADD3037" s="60"/>
      <c r="ADE3037" s="60"/>
    </row>
    <row r="3038" spans="760:785" x14ac:dyDescent="0.25">
      <c r="ACF3038" s="60"/>
      <c r="ACG3038" s="60"/>
      <c r="ACH3038" s="60"/>
      <c r="ACI3038" s="60"/>
      <c r="ACJ3038" s="60"/>
      <c r="ACK3038" s="60"/>
      <c r="ACL3038" s="60"/>
      <c r="ACM3038" s="60"/>
      <c r="ACN3038" s="60"/>
      <c r="ACO3038" s="60"/>
      <c r="ACP3038" s="60"/>
      <c r="ACQ3038" s="60"/>
      <c r="ACR3038" s="60"/>
      <c r="ACS3038" s="60"/>
      <c r="ACT3038" s="60"/>
      <c r="ACU3038" s="60"/>
      <c r="ACV3038" s="60"/>
      <c r="ACW3038" s="60"/>
      <c r="ACX3038" s="60"/>
      <c r="ACY3038" s="60">
        <v>1.0041708461660801</v>
      </c>
      <c r="ACZ3038" s="60"/>
      <c r="ADA3038" s="60"/>
      <c r="ADB3038" s="60"/>
      <c r="ADC3038" s="60"/>
      <c r="ADD3038" s="60"/>
      <c r="ADE3038" s="60"/>
    </row>
    <row r="3039" spans="760:785" x14ac:dyDescent="0.25">
      <c r="ACF3039" s="60"/>
      <c r="ACG3039" s="60"/>
      <c r="ACH3039" s="60"/>
      <c r="ACI3039" s="60"/>
      <c r="ACJ3039" s="60"/>
      <c r="ACK3039" s="60"/>
      <c r="ACL3039" s="60"/>
      <c r="ACM3039" s="60"/>
      <c r="ACN3039" s="60"/>
      <c r="ACO3039" s="60"/>
      <c r="ACP3039" s="60"/>
      <c r="ACQ3039" s="60"/>
      <c r="ACR3039" s="60"/>
      <c r="ACS3039" s="60"/>
      <c r="ACT3039" s="60"/>
      <c r="ACU3039" s="60"/>
      <c r="ACV3039" s="60"/>
      <c r="ACW3039" s="60"/>
      <c r="ACX3039" s="60"/>
      <c r="ACY3039" s="60">
        <v>1.00417075705146</v>
      </c>
      <c r="ACZ3039" s="60"/>
      <c r="ADA3039" s="60"/>
      <c r="ADB3039" s="60"/>
      <c r="ADC3039" s="60"/>
      <c r="ADD3039" s="60"/>
      <c r="ADE3039" s="60"/>
    </row>
    <row r="3040" spans="760:785" x14ac:dyDescent="0.25">
      <c r="ACF3040" s="60"/>
      <c r="ACG3040" s="60"/>
      <c r="ACH3040" s="60"/>
      <c r="ACI3040" s="60"/>
      <c r="ACJ3040" s="60"/>
      <c r="ACK3040" s="60"/>
      <c r="ACL3040" s="60"/>
      <c r="ACM3040" s="60"/>
      <c r="ACN3040" s="60"/>
      <c r="ACO3040" s="60"/>
      <c r="ACP3040" s="60"/>
      <c r="ACQ3040" s="60"/>
      <c r="ACR3040" s="60"/>
      <c r="ACS3040" s="60"/>
      <c r="ACT3040" s="60"/>
      <c r="ACU3040" s="60"/>
      <c r="ACV3040" s="60"/>
      <c r="ACW3040" s="60"/>
      <c r="ACX3040" s="60"/>
      <c r="ACY3040" s="60">
        <v>1.0041704356222201</v>
      </c>
      <c r="ACZ3040" s="60"/>
      <c r="ADA3040" s="60"/>
      <c r="ADB3040" s="60"/>
      <c r="ADC3040" s="60"/>
      <c r="ADD3040" s="60"/>
      <c r="ADE3040" s="60"/>
    </row>
    <row r="3041" spans="760:785" x14ac:dyDescent="0.25">
      <c r="ACF3041" s="60"/>
      <c r="ACG3041" s="60"/>
      <c r="ACH3041" s="60"/>
      <c r="ACI3041" s="60"/>
      <c r="ACJ3041" s="60"/>
      <c r="ACK3041" s="60"/>
      <c r="ACL3041" s="60"/>
      <c r="ACM3041" s="60"/>
      <c r="ACN3041" s="60"/>
      <c r="ACO3041" s="60"/>
      <c r="ACP3041" s="60"/>
      <c r="ACQ3041" s="60"/>
      <c r="ACR3041" s="60"/>
      <c r="ACS3041" s="60"/>
      <c r="ACT3041" s="60"/>
      <c r="ACU3041" s="60"/>
      <c r="ACV3041" s="60"/>
      <c r="ACW3041" s="60"/>
      <c r="ACX3041" s="60"/>
      <c r="ACY3041" s="60">
        <v>1.0041650108540301</v>
      </c>
      <c r="ACZ3041" s="60"/>
      <c r="ADA3041" s="60"/>
      <c r="ADB3041" s="60"/>
      <c r="ADC3041" s="60"/>
      <c r="ADD3041" s="60"/>
      <c r="ADE3041" s="60"/>
    </row>
    <row r="3042" spans="760:785" x14ac:dyDescent="0.25">
      <c r="ACF3042" s="60"/>
      <c r="ACG3042" s="60"/>
      <c r="ACH3042" s="60"/>
      <c r="ACI3042" s="60"/>
      <c r="ACJ3042" s="60"/>
      <c r="ACK3042" s="60"/>
      <c r="ACL3042" s="60"/>
      <c r="ACM3042" s="60"/>
      <c r="ACN3042" s="60"/>
      <c r="ACO3042" s="60"/>
      <c r="ACP3042" s="60"/>
      <c r="ACQ3042" s="60"/>
      <c r="ACR3042" s="60"/>
      <c r="ACS3042" s="60"/>
      <c r="ACT3042" s="60"/>
      <c r="ACU3042" s="60"/>
      <c r="ACV3042" s="60"/>
      <c r="ACW3042" s="60"/>
      <c r="ACX3042" s="60"/>
      <c r="ACY3042" s="60">
        <v>1.0041618925185101</v>
      </c>
      <c r="ACZ3042" s="60"/>
      <c r="ADA3042" s="60"/>
      <c r="ADB3042" s="60"/>
      <c r="ADC3042" s="60"/>
      <c r="ADD3042" s="60"/>
      <c r="ADE3042" s="60"/>
    </row>
    <row r="3043" spans="760:785" x14ac:dyDescent="0.25">
      <c r="ACF3043" s="60"/>
      <c r="ACG3043" s="60"/>
      <c r="ACH3043" s="60"/>
      <c r="ACI3043" s="60"/>
      <c r="ACJ3043" s="60"/>
      <c r="ACK3043" s="60"/>
      <c r="ACL3043" s="60"/>
      <c r="ACM3043" s="60"/>
      <c r="ACN3043" s="60"/>
      <c r="ACO3043" s="60"/>
      <c r="ACP3043" s="60"/>
      <c r="ACQ3043" s="60"/>
      <c r="ACR3043" s="60"/>
      <c r="ACS3043" s="60"/>
      <c r="ACT3043" s="60"/>
      <c r="ACU3043" s="60"/>
      <c r="ACV3043" s="60"/>
      <c r="ACW3043" s="60"/>
      <c r="ACX3043" s="60"/>
      <c r="ACY3043" s="60">
        <v>1.0041581482489801</v>
      </c>
      <c r="ACZ3043" s="60"/>
      <c r="ADA3043" s="60"/>
      <c r="ADB3043" s="60"/>
      <c r="ADC3043" s="60"/>
      <c r="ADD3043" s="60"/>
      <c r="ADE3043" s="60"/>
    </row>
    <row r="3044" spans="760:785" x14ac:dyDescent="0.25">
      <c r="ACF3044" s="60"/>
      <c r="ACG3044" s="60"/>
      <c r="ACH3044" s="60"/>
      <c r="ACI3044" s="60"/>
      <c r="ACJ3044" s="60"/>
      <c r="ACK3044" s="60"/>
      <c r="ACL3044" s="60"/>
      <c r="ACM3044" s="60"/>
      <c r="ACN3044" s="60"/>
      <c r="ACO3044" s="60"/>
      <c r="ACP3044" s="60"/>
      <c r="ACQ3044" s="60"/>
      <c r="ACR3044" s="60"/>
      <c r="ACS3044" s="60"/>
      <c r="ACT3044" s="60"/>
      <c r="ACU3044" s="60"/>
      <c r="ACV3044" s="60"/>
      <c r="ACW3044" s="60"/>
      <c r="ACX3044" s="60"/>
      <c r="ACY3044" s="60">
        <v>1.0041581147971399</v>
      </c>
      <c r="ACZ3044" s="60"/>
      <c r="ADA3044" s="60"/>
      <c r="ADB3044" s="60"/>
      <c r="ADC3044" s="60"/>
      <c r="ADD3044" s="60"/>
      <c r="ADE3044" s="60"/>
    </row>
    <row r="3045" spans="760:785" x14ac:dyDescent="0.25">
      <c r="ACF3045" s="60"/>
      <c r="ACG3045" s="60"/>
      <c r="ACH3045" s="60"/>
      <c r="ACI3045" s="60"/>
      <c r="ACJ3045" s="60"/>
      <c r="ACK3045" s="60"/>
      <c r="ACL3045" s="60"/>
      <c r="ACM3045" s="60"/>
      <c r="ACN3045" s="60"/>
      <c r="ACO3045" s="60"/>
      <c r="ACP3045" s="60"/>
      <c r="ACQ3045" s="60"/>
      <c r="ACR3045" s="60"/>
      <c r="ACS3045" s="60"/>
      <c r="ACT3045" s="60"/>
      <c r="ACU3045" s="60"/>
      <c r="ACV3045" s="60"/>
      <c r="ACW3045" s="60"/>
      <c r="ACX3045" s="60"/>
      <c r="ACY3045" s="60">
        <v>1.0041578902003301</v>
      </c>
      <c r="ACZ3045" s="60"/>
      <c r="ADA3045" s="60"/>
      <c r="ADB3045" s="60"/>
      <c r="ADC3045" s="60"/>
      <c r="ADD3045" s="60"/>
      <c r="ADE3045" s="60"/>
    </row>
    <row r="3046" spans="760:785" x14ac:dyDescent="0.25">
      <c r="ACF3046" s="60"/>
      <c r="ACG3046" s="60"/>
      <c r="ACH3046" s="60"/>
      <c r="ACI3046" s="60"/>
      <c r="ACJ3046" s="60"/>
      <c r="ACK3046" s="60"/>
      <c r="ACL3046" s="60"/>
      <c r="ACM3046" s="60"/>
      <c r="ACN3046" s="60"/>
      <c r="ACO3046" s="60"/>
      <c r="ACP3046" s="60"/>
      <c r="ACQ3046" s="60"/>
      <c r="ACR3046" s="60"/>
      <c r="ACS3046" s="60"/>
      <c r="ACT3046" s="60"/>
      <c r="ACU3046" s="60"/>
      <c r="ACV3046" s="60"/>
      <c r="ACW3046" s="60"/>
      <c r="ACX3046" s="60"/>
      <c r="ACY3046" s="60">
        <v>1.00415498845094</v>
      </c>
      <c r="ACZ3046" s="60"/>
      <c r="ADA3046" s="60"/>
      <c r="ADB3046" s="60"/>
      <c r="ADC3046" s="60"/>
      <c r="ADD3046" s="60"/>
      <c r="ADE3046" s="60"/>
    </row>
    <row r="3047" spans="760:785" x14ac:dyDescent="0.25">
      <c r="ACF3047" s="60"/>
      <c r="ACG3047" s="60"/>
      <c r="ACH3047" s="60"/>
      <c r="ACI3047" s="60"/>
      <c r="ACJ3047" s="60"/>
      <c r="ACK3047" s="60"/>
      <c r="ACL3047" s="60"/>
      <c r="ACM3047" s="60"/>
      <c r="ACN3047" s="60"/>
      <c r="ACO3047" s="60"/>
      <c r="ACP3047" s="60"/>
      <c r="ACQ3047" s="60"/>
      <c r="ACR3047" s="60"/>
      <c r="ACS3047" s="60"/>
      <c r="ACT3047" s="60"/>
      <c r="ACU3047" s="60"/>
      <c r="ACV3047" s="60"/>
      <c r="ACW3047" s="60"/>
      <c r="ACX3047" s="60"/>
      <c r="ACY3047" s="60">
        <v>1.0041542112184101</v>
      </c>
      <c r="ACZ3047" s="60"/>
      <c r="ADA3047" s="60"/>
      <c r="ADB3047" s="60"/>
      <c r="ADC3047" s="60"/>
      <c r="ADD3047" s="60"/>
      <c r="ADE3047" s="60"/>
    </row>
    <row r="3048" spans="760:785" x14ac:dyDescent="0.25">
      <c r="ACF3048" s="60"/>
      <c r="ACG3048" s="60"/>
      <c r="ACH3048" s="60"/>
      <c r="ACI3048" s="60"/>
      <c r="ACJ3048" s="60"/>
      <c r="ACK3048" s="60"/>
      <c r="ACL3048" s="60"/>
      <c r="ACM3048" s="60"/>
      <c r="ACN3048" s="60"/>
      <c r="ACO3048" s="60"/>
      <c r="ACP3048" s="60"/>
      <c r="ACQ3048" s="60"/>
      <c r="ACR3048" s="60"/>
      <c r="ACS3048" s="60"/>
      <c r="ACT3048" s="60"/>
      <c r="ACU3048" s="60"/>
      <c r="ACV3048" s="60"/>
      <c r="ACW3048" s="60"/>
      <c r="ACX3048" s="60"/>
      <c r="ACY3048" s="60">
        <v>1.00415390894723</v>
      </c>
      <c r="ACZ3048" s="60"/>
      <c r="ADA3048" s="60"/>
      <c r="ADB3048" s="60"/>
      <c r="ADC3048" s="60"/>
      <c r="ADD3048" s="60"/>
      <c r="ADE3048" s="60"/>
    </row>
    <row r="3049" spans="760:785" x14ac:dyDescent="0.25">
      <c r="ACF3049" s="60"/>
      <c r="ACG3049" s="60"/>
      <c r="ACH3049" s="60"/>
      <c r="ACI3049" s="60"/>
      <c r="ACJ3049" s="60"/>
      <c r="ACK3049" s="60"/>
      <c r="ACL3049" s="60"/>
      <c r="ACM3049" s="60"/>
      <c r="ACN3049" s="60"/>
      <c r="ACO3049" s="60"/>
      <c r="ACP3049" s="60"/>
      <c r="ACQ3049" s="60"/>
      <c r="ACR3049" s="60"/>
      <c r="ACS3049" s="60"/>
      <c r="ACT3049" s="60"/>
      <c r="ACU3049" s="60"/>
      <c r="ACV3049" s="60"/>
      <c r="ACW3049" s="60"/>
      <c r="ACX3049" s="60"/>
      <c r="ACY3049" s="60">
        <v>1.00415349892504</v>
      </c>
      <c r="ACZ3049" s="60"/>
      <c r="ADA3049" s="60"/>
      <c r="ADB3049" s="60"/>
      <c r="ADC3049" s="60"/>
      <c r="ADD3049" s="60"/>
      <c r="ADE3049" s="60"/>
    </row>
    <row r="3050" spans="760:785" x14ac:dyDescent="0.25">
      <c r="ACF3050" s="60"/>
      <c r="ACG3050" s="60"/>
      <c r="ACH3050" s="60"/>
      <c r="ACI3050" s="60"/>
      <c r="ACJ3050" s="60"/>
      <c r="ACK3050" s="60"/>
      <c r="ACL3050" s="60"/>
      <c r="ACM3050" s="60"/>
      <c r="ACN3050" s="60"/>
      <c r="ACO3050" s="60"/>
      <c r="ACP3050" s="60"/>
      <c r="ACQ3050" s="60"/>
      <c r="ACR3050" s="60"/>
      <c r="ACS3050" s="60"/>
      <c r="ACT3050" s="60"/>
      <c r="ACU3050" s="60"/>
      <c r="ACV3050" s="60"/>
      <c r="ACW3050" s="60"/>
      <c r="ACX3050" s="60"/>
      <c r="ACY3050" s="60">
        <v>1.0041534973155699</v>
      </c>
      <c r="ACZ3050" s="60"/>
      <c r="ADA3050" s="60"/>
      <c r="ADB3050" s="60"/>
      <c r="ADC3050" s="60"/>
      <c r="ADD3050" s="60"/>
      <c r="ADE3050" s="60"/>
    </row>
    <row r="3051" spans="760:785" x14ac:dyDescent="0.25">
      <c r="ACF3051" s="60"/>
      <c r="ACG3051" s="60"/>
      <c r="ACH3051" s="60"/>
      <c r="ACI3051" s="60"/>
      <c r="ACJ3051" s="60"/>
      <c r="ACK3051" s="60"/>
      <c r="ACL3051" s="60"/>
      <c r="ACM3051" s="60"/>
      <c r="ACN3051" s="60"/>
      <c r="ACO3051" s="60"/>
      <c r="ACP3051" s="60"/>
      <c r="ACQ3051" s="60"/>
      <c r="ACR3051" s="60"/>
      <c r="ACS3051" s="60"/>
      <c r="ACT3051" s="60"/>
      <c r="ACU3051" s="60"/>
      <c r="ACV3051" s="60"/>
      <c r="ACW3051" s="60"/>
      <c r="ACX3051" s="60"/>
      <c r="ACY3051" s="60">
        <v>1.0041524609907699</v>
      </c>
      <c r="ACZ3051" s="60"/>
      <c r="ADA3051" s="60"/>
      <c r="ADB3051" s="60"/>
      <c r="ADC3051" s="60"/>
      <c r="ADD3051" s="60"/>
      <c r="ADE3051" s="60"/>
    </row>
    <row r="3052" spans="760:785" x14ac:dyDescent="0.25">
      <c r="ACF3052" s="60"/>
      <c r="ACG3052" s="60"/>
      <c r="ACH3052" s="60"/>
      <c r="ACI3052" s="60"/>
      <c r="ACJ3052" s="60"/>
      <c r="ACK3052" s="60"/>
      <c r="ACL3052" s="60"/>
      <c r="ACM3052" s="60"/>
      <c r="ACN3052" s="60"/>
      <c r="ACO3052" s="60"/>
      <c r="ACP3052" s="60"/>
      <c r="ACQ3052" s="60"/>
      <c r="ACR3052" s="60"/>
      <c r="ACS3052" s="60"/>
      <c r="ACT3052" s="60"/>
      <c r="ACU3052" s="60"/>
      <c r="ACV3052" s="60"/>
      <c r="ACW3052" s="60"/>
      <c r="ACX3052" s="60"/>
      <c r="ACY3052" s="60">
        <v>1.00415227184829</v>
      </c>
      <c r="ACZ3052" s="60"/>
      <c r="ADA3052" s="60"/>
      <c r="ADB3052" s="60"/>
      <c r="ADC3052" s="60"/>
      <c r="ADD3052" s="60"/>
      <c r="ADE3052" s="60"/>
    </row>
    <row r="3053" spans="760:785" x14ac:dyDescent="0.25">
      <c r="ACF3053" s="60"/>
      <c r="ACG3053" s="60"/>
      <c r="ACH3053" s="60"/>
      <c r="ACI3053" s="60"/>
      <c r="ACJ3053" s="60"/>
      <c r="ACK3053" s="60"/>
      <c r="ACL3053" s="60"/>
      <c r="ACM3053" s="60"/>
      <c r="ACN3053" s="60"/>
      <c r="ACO3053" s="60"/>
      <c r="ACP3053" s="60"/>
      <c r="ACQ3053" s="60"/>
      <c r="ACR3053" s="60"/>
      <c r="ACS3053" s="60"/>
      <c r="ACT3053" s="60"/>
      <c r="ACU3053" s="60"/>
      <c r="ACV3053" s="60"/>
      <c r="ACW3053" s="60"/>
      <c r="ACX3053" s="60"/>
      <c r="ACY3053" s="60">
        <v>1.0041510144542201</v>
      </c>
      <c r="ACZ3053" s="60"/>
      <c r="ADA3053" s="60"/>
      <c r="ADB3053" s="60"/>
      <c r="ADC3053" s="60"/>
      <c r="ADD3053" s="60"/>
      <c r="ADE3053" s="60"/>
    </row>
    <row r="3054" spans="760:785" x14ac:dyDescent="0.25">
      <c r="ACF3054" s="60"/>
      <c r="ACG3054" s="60"/>
      <c r="ACH3054" s="60"/>
      <c r="ACI3054" s="60"/>
      <c r="ACJ3054" s="60"/>
      <c r="ACK3054" s="60"/>
      <c r="ACL3054" s="60"/>
      <c r="ACM3054" s="60"/>
      <c r="ACN3054" s="60"/>
      <c r="ACO3054" s="60"/>
      <c r="ACP3054" s="60"/>
      <c r="ACQ3054" s="60"/>
      <c r="ACR3054" s="60"/>
      <c r="ACS3054" s="60"/>
      <c r="ACT3054" s="60"/>
      <c r="ACU3054" s="60"/>
      <c r="ACV3054" s="60"/>
      <c r="ACW3054" s="60"/>
      <c r="ACX3054" s="60"/>
      <c r="ACY3054" s="60">
        <v>1.00414482442301</v>
      </c>
      <c r="ACZ3054" s="60"/>
      <c r="ADA3054" s="60"/>
      <c r="ADB3054" s="60"/>
      <c r="ADC3054" s="60"/>
      <c r="ADD3054" s="60"/>
      <c r="ADE3054" s="60"/>
    </row>
    <row r="3055" spans="760:785" x14ac:dyDescent="0.25">
      <c r="ACF3055" s="60"/>
      <c r="ACG3055" s="60"/>
      <c r="ACH3055" s="60"/>
      <c r="ACI3055" s="60"/>
      <c r="ACJ3055" s="60"/>
      <c r="ACK3055" s="60"/>
      <c r="ACL3055" s="60"/>
      <c r="ACM3055" s="60"/>
      <c r="ACN3055" s="60"/>
      <c r="ACO3055" s="60"/>
      <c r="ACP3055" s="60"/>
      <c r="ACQ3055" s="60"/>
      <c r="ACR3055" s="60"/>
      <c r="ACS3055" s="60"/>
      <c r="ACT3055" s="60"/>
      <c r="ACU3055" s="60"/>
      <c r="ACV3055" s="60"/>
      <c r="ACW3055" s="60"/>
      <c r="ACX3055" s="60"/>
      <c r="ACY3055" s="60">
        <v>1.0041363672447601</v>
      </c>
      <c r="ACZ3055" s="60"/>
      <c r="ADA3055" s="60"/>
      <c r="ADB3055" s="60"/>
      <c r="ADC3055" s="60"/>
      <c r="ADD3055" s="60"/>
      <c r="ADE3055" s="60"/>
    </row>
    <row r="3056" spans="760:785" x14ac:dyDescent="0.25">
      <c r="ACF3056" s="60"/>
      <c r="ACG3056" s="60"/>
      <c r="ACH3056" s="60"/>
      <c r="ACI3056" s="60"/>
      <c r="ACJ3056" s="60"/>
      <c r="ACK3056" s="60"/>
      <c r="ACL3056" s="60"/>
      <c r="ACM3056" s="60"/>
      <c r="ACN3056" s="60"/>
      <c r="ACO3056" s="60"/>
      <c r="ACP3056" s="60"/>
      <c r="ACQ3056" s="60"/>
      <c r="ACR3056" s="60"/>
      <c r="ACS3056" s="60"/>
      <c r="ACT3056" s="60"/>
      <c r="ACU3056" s="60"/>
      <c r="ACV3056" s="60"/>
      <c r="ACW3056" s="60"/>
      <c r="ACX3056" s="60"/>
      <c r="ACY3056" s="60">
        <v>1.00412630944016</v>
      </c>
      <c r="ACZ3056" s="60"/>
      <c r="ADA3056" s="60"/>
      <c r="ADB3056" s="60"/>
      <c r="ADC3056" s="60"/>
      <c r="ADD3056" s="60"/>
      <c r="ADE3056" s="60"/>
    </row>
    <row r="3057" spans="760:785" x14ac:dyDescent="0.25">
      <c r="ACF3057" s="60"/>
      <c r="ACG3057" s="60"/>
      <c r="ACH3057" s="60"/>
      <c r="ACI3057" s="60"/>
      <c r="ACJ3057" s="60"/>
      <c r="ACK3057" s="60"/>
      <c r="ACL3057" s="60"/>
      <c r="ACM3057" s="60"/>
      <c r="ACN3057" s="60"/>
      <c r="ACO3057" s="60"/>
      <c r="ACP3057" s="60"/>
      <c r="ACQ3057" s="60"/>
      <c r="ACR3057" s="60"/>
      <c r="ACS3057" s="60"/>
      <c r="ACT3057" s="60"/>
      <c r="ACU3057" s="60"/>
      <c r="ACV3057" s="60"/>
      <c r="ACW3057" s="60"/>
      <c r="ACX3057" s="60"/>
      <c r="ACY3057" s="60">
        <v>1.0041256556617899</v>
      </c>
      <c r="ACZ3057" s="60"/>
      <c r="ADA3057" s="60"/>
      <c r="ADB3057" s="60"/>
      <c r="ADC3057" s="60"/>
      <c r="ADD3057" s="60"/>
      <c r="ADE3057" s="60"/>
    </row>
    <row r="3058" spans="760:785" x14ac:dyDescent="0.25">
      <c r="ACF3058" s="60"/>
      <c r="ACG3058" s="60"/>
      <c r="ACH3058" s="60"/>
      <c r="ACI3058" s="60"/>
      <c r="ACJ3058" s="60"/>
      <c r="ACK3058" s="60"/>
      <c r="ACL3058" s="60"/>
      <c r="ACM3058" s="60"/>
      <c r="ACN3058" s="60"/>
      <c r="ACO3058" s="60"/>
      <c r="ACP3058" s="60"/>
      <c r="ACQ3058" s="60"/>
      <c r="ACR3058" s="60"/>
      <c r="ACS3058" s="60"/>
      <c r="ACT3058" s="60"/>
      <c r="ACU3058" s="60"/>
      <c r="ACV3058" s="60"/>
      <c r="ACW3058" s="60"/>
      <c r="ACX3058" s="60"/>
      <c r="ACY3058" s="60">
        <v>1.00412076193877</v>
      </c>
      <c r="ACZ3058" s="60"/>
      <c r="ADA3058" s="60"/>
      <c r="ADB3058" s="60"/>
      <c r="ADC3058" s="60"/>
      <c r="ADD3058" s="60"/>
      <c r="ADE3058" s="60"/>
    </row>
    <row r="3059" spans="760:785" x14ac:dyDescent="0.25">
      <c r="ACF3059" s="60"/>
      <c r="ACG3059" s="60"/>
      <c r="ACH3059" s="60"/>
      <c r="ACI3059" s="60"/>
      <c r="ACJ3059" s="60"/>
      <c r="ACK3059" s="60"/>
      <c r="ACL3059" s="60"/>
      <c r="ACM3059" s="60"/>
      <c r="ACN3059" s="60"/>
      <c r="ACO3059" s="60"/>
      <c r="ACP3059" s="60"/>
      <c r="ACQ3059" s="60"/>
      <c r="ACR3059" s="60"/>
      <c r="ACS3059" s="60"/>
      <c r="ACT3059" s="60"/>
      <c r="ACU3059" s="60"/>
      <c r="ACV3059" s="60"/>
      <c r="ACW3059" s="60"/>
      <c r="ACX3059" s="60"/>
      <c r="ACY3059" s="60">
        <v>1.00411947578557</v>
      </c>
      <c r="ACZ3059" s="60"/>
      <c r="ADA3059" s="60"/>
      <c r="ADB3059" s="60"/>
      <c r="ADC3059" s="60"/>
      <c r="ADD3059" s="60"/>
      <c r="ADE3059" s="60"/>
    </row>
    <row r="3060" spans="760:785" x14ac:dyDescent="0.25">
      <c r="ACF3060" s="60"/>
      <c r="ACG3060" s="60"/>
      <c r="ACH3060" s="60"/>
      <c r="ACI3060" s="60"/>
      <c r="ACJ3060" s="60"/>
      <c r="ACK3060" s="60"/>
      <c r="ACL3060" s="60"/>
      <c r="ACM3060" s="60"/>
      <c r="ACN3060" s="60"/>
      <c r="ACO3060" s="60"/>
      <c r="ACP3060" s="60"/>
      <c r="ACQ3060" s="60"/>
      <c r="ACR3060" s="60"/>
      <c r="ACS3060" s="60"/>
      <c r="ACT3060" s="60"/>
      <c r="ACU3060" s="60"/>
      <c r="ACV3060" s="60"/>
      <c r="ACW3060" s="60"/>
      <c r="ACX3060" s="60"/>
      <c r="ACY3060" s="60">
        <v>1.00411871472188</v>
      </c>
      <c r="ACZ3060" s="60"/>
      <c r="ADA3060" s="60"/>
      <c r="ADB3060" s="60"/>
      <c r="ADC3060" s="60"/>
      <c r="ADD3060" s="60"/>
      <c r="ADE3060" s="60"/>
    </row>
    <row r="3061" spans="760:785" x14ac:dyDescent="0.25">
      <c r="ACF3061" s="60"/>
      <c r="ACG3061" s="60"/>
      <c r="ACH3061" s="60"/>
      <c r="ACI3061" s="60"/>
      <c r="ACJ3061" s="60"/>
      <c r="ACK3061" s="60"/>
      <c r="ACL3061" s="60"/>
      <c r="ACM3061" s="60"/>
      <c r="ACN3061" s="60"/>
      <c r="ACO3061" s="60"/>
      <c r="ACP3061" s="60"/>
      <c r="ACQ3061" s="60"/>
      <c r="ACR3061" s="60"/>
      <c r="ACS3061" s="60"/>
      <c r="ACT3061" s="60"/>
      <c r="ACU3061" s="60"/>
      <c r="ACV3061" s="60"/>
      <c r="ACW3061" s="60"/>
      <c r="ACX3061" s="60"/>
      <c r="ACY3061" s="60">
        <v>1.00411599262727</v>
      </c>
      <c r="ACZ3061" s="60"/>
      <c r="ADA3061" s="60"/>
      <c r="ADB3061" s="60"/>
      <c r="ADC3061" s="60"/>
      <c r="ADD3061" s="60"/>
      <c r="ADE3061" s="60"/>
    </row>
    <row r="3062" spans="760:785" x14ac:dyDescent="0.25">
      <c r="ACF3062" s="60"/>
      <c r="ACG3062" s="60"/>
      <c r="ACH3062" s="60"/>
      <c r="ACI3062" s="60"/>
      <c r="ACJ3062" s="60"/>
      <c r="ACK3062" s="60"/>
      <c r="ACL3062" s="60"/>
      <c r="ACM3062" s="60"/>
      <c r="ACN3062" s="60"/>
      <c r="ACO3062" s="60"/>
      <c r="ACP3062" s="60"/>
      <c r="ACQ3062" s="60"/>
      <c r="ACR3062" s="60"/>
      <c r="ACS3062" s="60"/>
      <c r="ACT3062" s="60"/>
      <c r="ACU3062" s="60"/>
      <c r="ACV3062" s="60"/>
      <c r="ACW3062" s="60"/>
      <c r="ACX3062" s="60"/>
      <c r="ACY3062" s="60">
        <v>1.00411529261869</v>
      </c>
      <c r="ACZ3062" s="60"/>
      <c r="ADA3062" s="60"/>
      <c r="ADB3062" s="60"/>
      <c r="ADC3062" s="60"/>
      <c r="ADD3062" s="60"/>
      <c r="ADE3062" s="60"/>
    </row>
    <row r="3063" spans="760:785" x14ac:dyDescent="0.25">
      <c r="ACF3063" s="60"/>
      <c r="ACG3063" s="60"/>
      <c r="ACH3063" s="60"/>
      <c r="ACI3063" s="60"/>
      <c r="ACJ3063" s="60"/>
      <c r="ACK3063" s="60"/>
      <c r="ACL3063" s="60"/>
      <c r="ACM3063" s="60"/>
      <c r="ACN3063" s="60"/>
      <c r="ACO3063" s="60"/>
      <c r="ACP3063" s="60"/>
      <c r="ACQ3063" s="60"/>
      <c r="ACR3063" s="60"/>
      <c r="ACS3063" s="60"/>
      <c r="ACT3063" s="60"/>
      <c r="ACU3063" s="60"/>
      <c r="ACV3063" s="60"/>
      <c r="ACW3063" s="60"/>
      <c r="ACX3063" s="60"/>
      <c r="ACY3063" s="60">
        <v>1.0041152337552901</v>
      </c>
      <c r="ACZ3063" s="60"/>
      <c r="ADA3063" s="60"/>
      <c r="ADB3063" s="60"/>
      <c r="ADC3063" s="60"/>
      <c r="ADD3063" s="60"/>
      <c r="ADE3063" s="60"/>
    </row>
    <row r="3064" spans="760:785" x14ac:dyDescent="0.25">
      <c r="ACF3064" s="60"/>
      <c r="ACG3064" s="60"/>
      <c r="ACH3064" s="60"/>
      <c r="ACI3064" s="60"/>
      <c r="ACJ3064" s="60"/>
      <c r="ACK3064" s="60"/>
      <c r="ACL3064" s="60"/>
      <c r="ACM3064" s="60"/>
      <c r="ACN3064" s="60"/>
      <c r="ACO3064" s="60"/>
      <c r="ACP3064" s="60"/>
      <c r="ACQ3064" s="60"/>
      <c r="ACR3064" s="60"/>
      <c r="ACS3064" s="60"/>
      <c r="ACT3064" s="60"/>
      <c r="ACU3064" s="60"/>
      <c r="ACV3064" s="60"/>
      <c r="ACW3064" s="60"/>
      <c r="ACX3064" s="60"/>
      <c r="ACY3064" s="60">
        <v>1.00411433752621</v>
      </c>
      <c r="ACZ3064" s="60"/>
      <c r="ADA3064" s="60"/>
      <c r="ADB3064" s="60"/>
      <c r="ADC3064" s="60"/>
      <c r="ADD3064" s="60"/>
      <c r="ADE3064" s="60"/>
    </row>
    <row r="3065" spans="760:785" x14ac:dyDescent="0.25">
      <c r="ACF3065" s="60"/>
      <c r="ACG3065" s="60"/>
      <c r="ACH3065" s="60"/>
      <c r="ACI3065" s="60"/>
      <c r="ACJ3065" s="60"/>
      <c r="ACK3065" s="60"/>
      <c r="ACL3065" s="60"/>
      <c r="ACM3065" s="60"/>
      <c r="ACN3065" s="60"/>
      <c r="ACO3065" s="60"/>
      <c r="ACP3065" s="60"/>
      <c r="ACQ3065" s="60"/>
      <c r="ACR3065" s="60"/>
      <c r="ACS3065" s="60"/>
      <c r="ACT3065" s="60"/>
      <c r="ACU3065" s="60"/>
      <c r="ACV3065" s="60"/>
      <c r="ACW3065" s="60"/>
      <c r="ACX3065" s="60"/>
      <c r="ACY3065" s="60">
        <v>1.0041116946736</v>
      </c>
      <c r="ACZ3065" s="60"/>
      <c r="ADA3065" s="60"/>
      <c r="ADB3065" s="60"/>
      <c r="ADC3065" s="60"/>
      <c r="ADD3065" s="60"/>
      <c r="ADE3065" s="60"/>
    </row>
    <row r="3066" spans="760:785" x14ac:dyDescent="0.25">
      <c r="ACF3066" s="60"/>
      <c r="ACG3066" s="60"/>
      <c r="ACH3066" s="60"/>
      <c r="ACI3066" s="60"/>
      <c r="ACJ3066" s="60"/>
      <c r="ACK3066" s="60"/>
      <c r="ACL3066" s="60"/>
      <c r="ACM3066" s="60"/>
      <c r="ACN3066" s="60"/>
      <c r="ACO3066" s="60"/>
      <c r="ACP3066" s="60"/>
      <c r="ACQ3066" s="60"/>
      <c r="ACR3066" s="60"/>
      <c r="ACS3066" s="60"/>
      <c r="ACT3066" s="60"/>
      <c r="ACU3066" s="60"/>
      <c r="ACV3066" s="60"/>
      <c r="ACW3066" s="60"/>
      <c r="ACX3066" s="60"/>
      <c r="ACY3066" s="60">
        <v>1.00411103442823</v>
      </c>
      <c r="ACZ3066" s="60"/>
      <c r="ADA3066" s="60"/>
      <c r="ADB3066" s="60"/>
      <c r="ADC3066" s="60"/>
      <c r="ADD3066" s="60"/>
      <c r="ADE3066" s="60"/>
    </row>
    <row r="3067" spans="760:785" x14ac:dyDescent="0.25">
      <c r="ACF3067" s="60"/>
      <c r="ACG3067" s="60"/>
      <c r="ACH3067" s="60"/>
      <c r="ACI3067" s="60"/>
      <c r="ACJ3067" s="60"/>
      <c r="ACK3067" s="60"/>
      <c r="ACL3067" s="60"/>
      <c r="ACM3067" s="60"/>
      <c r="ACN3067" s="60"/>
      <c r="ACO3067" s="60"/>
      <c r="ACP3067" s="60"/>
      <c r="ACQ3067" s="60"/>
      <c r="ACR3067" s="60"/>
      <c r="ACS3067" s="60"/>
      <c r="ACT3067" s="60"/>
      <c r="ACU3067" s="60"/>
      <c r="ACV3067" s="60"/>
      <c r="ACW3067" s="60"/>
      <c r="ACX3067" s="60"/>
      <c r="ACY3067" s="60">
        <v>1.00410889873252</v>
      </c>
      <c r="ACZ3067" s="60"/>
      <c r="ADA3067" s="60"/>
      <c r="ADB3067" s="60"/>
      <c r="ADC3067" s="60"/>
      <c r="ADD3067" s="60"/>
      <c r="ADE3067" s="60"/>
    </row>
    <row r="3068" spans="760:785" x14ac:dyDescent="0.25">
      <c r="ACF3068" s="60"/>
      <c r="ACG3068" s="60"/>
      <c r="ACH3068" s="60"/>
      <c r="ACI3068" s="60"/>
      <c r="ACJ3068" s="60"/>
      <c r="ACK3068" s="60"/>
      <c r="ACL3068" s="60"/>
      <c r="ACM3068" s="60"/>
      <c r="ACN3068" s="60"/>
      <c r="ACO3068" s="60"/>
      <c r="ACP3068" s="60"/>
      <c r="ACQ3068" s="60"/>
      <c r="ACR3068" s="60"/>
      <c r="ACS3068" s="60"/>
      <c r="ACT3068" s="60"/>
      <c r="ACU3068" s="60"/>
      <c r="ACV3068" s="60"/>
      <c r="ACW3068" s="60"/>
      <c r="ACX3068" s="60"/>
      <c r="ACY3068" s="60">
        <v>1.00410521838487</v>
      </c>
      <c r="ACZ3068" s="60"/>
      <c r="ADA3068" s="60"/>
      <c r="ADB3068" s="60"/>
      <c r="ADC3068" s="60"/>
      <c r="ADD3068" s="60"/>
      <c r="ADE3068" s="60"/>
    </row>
    <row r="3069" spans="760:785" x14ac:dyDescent="0.25">
      <c r="ACF3069" s="60"/>
      <c r="ACG3069" s="60"/>
      <c r="ACH3069" s="60"/>
      <c r="ACI3069" s="60"/>
      <c r="ACJ3069" s="60"/>
      <c r="ACK3069" s="60"/>
      <c r="ACL3069" s="60"/>
      <c r="ACM3069" s="60"/>
      <c r="ACN3069" s="60"/>
      <c r="ACO3069" s="60"/>
      <c r="ACP3069" s="60"/>
      <c r="ACQ3069" s="60"/>
      <c r="ACR3069" s="60"/>
      <c r="ACS3069" s="60"/>
      <c r="ACT3069" s="60"/>
      <c r="ACU3069" s="60"/>
      <c r="ACV3069" s="60"/>
      <c r="ACW3069" s="60"/>
      <c r="ACX3069" s="60"/>
      <c r="ACY3069" s="60">
        <v>1.0041049989116599</v>
      </c>
      <c r="ACZ3069" s="60"/>
      <c r="ADA3069" s="60"/>
      <c r="ADB3069" s="60"/>
      <c r="ADC3069" s="60"/>
      <c r="ADD3069" s="60"/>
      <c r="ADE3069" s="60"/>
    </row>
    <row r="3070" spans="760:785" x14ac:dyDescent="0.25">
      <c r="ACF3070" s="60"/>
      <c r="ACG3070" s="60"/>
      <c r="ACH3070" s="60"/>
      <c r="ACI3070" s="60"/>
      <c r="ACJ3070" s="60"/>
      <c r="ACK3070" s="60"/>
      <c r="ACL3070" s="60"/>
      <c r="ACM3070" s="60"/>
      <c r="ACN3070" s="60"/>
      <c r="ACO3070" s="60"/>
      <c r="ACP3070" s="60"/>
      <c r="ACQ3070" s="60"/>
      <c r="ACR3070" s="60"/>
      <c r="ACS3070" s="60"/>
      <c r="ACT3070" s="60"/>
      <c r="ACU3070" s="60"/>
      <c r="ACV3070" s="60"/>
      <c r="ACW3070" s="60"/>
      <c r="ACX3070" s="60"/>
      <c r="ACY3070" s="60">
        <v>1.0041010417156599</v>
      </c>
      <c r="ACZ3070" s="60"/>
      <c r="ADA3070" s="60"/>
      <c r="ADB3070" s="60"/>
      <c r="ADC3070" s="60"/>
      <c r="ADD3070" s="60"/>
      <c r="ADE3070" s="60"/>
    </row>
    <row r="3071" spans="760:785" x14ac:dyDescent="0.25">
      <c r="ACF3071" s="60"/>
      <c r="ACG3071" s="60"/>
      <c r="ACH3071" s="60"/>
      <c r="ACI3071" s="60"/>
      <c r="ACJ3071" s="60"/>
      <c r="ACK3071" s="60"/>
      <c r="ACL3071" s="60"/>
      <c r="ACM3071" s="60"/>
      <c r="ACN3071" s="60"/>
      <c r="ACO3071" s="60"/>
      <c r="ACP3071" s="60"/>
      <c r="ACQ3071" s="60"/>
      <c r="ACR3071" s="60"/>
      <c r="ACS3071" s="60"/>
      <c r="ACT3071" s="60"/>
      <c r="ACU3071" s="60"/>
      <c r="ACV3071" s="60"/>
      <c r="ACW3071" s="60"/>
      <c r="ACX3071" s="60"/>
      <c r="ACY3071" s="60">
        <v>1.0040990670144001</v>
      </c>
      <c r="ACZ3071" s="60"/>
      <c r="ADA3071" s="60"/>
      <c r="ADB3071" s="60"/>
      <c r="ADC3071" s="60"/>
      <c r="ADD3071" s="60"/>
      <c r="ADE3071" s="60"/>
    </row>
    <row r="3072" spans="760:785" x14ac:dyDescent="0.25">
      <c r="ACF3072" s="60"/>
      <c r="ACG3072" s="60"/>
      <c r="ACH3072" s="60"/>
      <c r="ACI3072" s="60"/>
      <c r="ACJ3072" s="60"/>
      <c r="ACK3072" s="60"/>
      <c r="ACL3072" s="60"/>
      <c r="ACM3072" s="60"/>
      <c r="ACN3072" s="60"/>
      <c r="ACO3072" s="60"/>
      <c r="ACP3072" s="60"/>
      <c r="ACQ3072" s="60"/>
      <c r="ACR3072" s="60"/>
      <c r="ACS3072" s="60"/>
      <c r="ACT3072" s="60"/>
      <c r="ACU3072" s="60"/>
      <c r="ACV3072" s="60"/>
      <c r="ACW3072" s="60"/>
      <c r="ACX3072" s="60"/>
      <c r="ACY3072" s="60">
        <v>1.00409564508033</v>
      </c>
      <c r="ACZ3072" s="60"/>
      <c r="ADA3072" s="60"/>
      <c r="ADB3072" s="60"/>
      <c r="ADC3072" s="60"/>
      <c r="ADD3072" s="60"/>
      <c r="ADE3072" s="60"/>
    </row>
    <row r="3073" spans="760:785" x14ac:dyDescent="0.25">
      <c r="ACF3073" s="60"/>
      <c r="ACG3073" s="60"/>
      <c r="ACH3073" s="60"/>
      <c r="ACI3073" s="60"/>
      <c r="ACJ3073" s="60"/>
      <c r="ACK3073" s="60"/>
      <c r="ACL3073" s="60"/>
      <c r="ACM3073" s="60"/>
      <c r="ACN3073" s="60"/>
      <c r="ACO3073" s="60"/>
      <c r="ACP3073" s="60"/>
      <c r="ACQ3073" s="60"/>
      <c r="ACR3073" s="60"/>
      <c r="ACS3073" s="60"/>
      <c r="ACT3073" s="60"/>
      <c r="ACU3073" s="60"/>
      <c r="ACV3073" s="60"/>
      <c r="ACW3073" s="60"/>
      <c r="ACX3073" s="60"/>
      <c r="ACY3073" s="60">
        <v>1.0040949993177399</v>
      </c>
      <c r="ACZ3073" s="60"/>
      <c r="ADA3073" s="60"/>
      <c r="ADB3073" s="60"/>
      <c r="ADC3073" s="60"/>
      <c r="ADD3073" s="60"/>
      <c r="ADE3073" s="60"/>
    </row>
    <row r="3074" spans="760:785" x14ac:dyDescent="0.25">
      <c r="ACF3074" s="60"/>
      <c r="ACG3074" s="60"/>
      <c r="ACH3074" s="60"/>
      <c r="ACI3074" s="60"/>
      <c r="ACJ3074" s="60"/>
      <c r="ACK3074" s="60"/>
      <c r="ACL3074" s="60"/>
      <c r="ACM3074" s="60"/>
      <c r="ACN3074" s="60"/>
      <c r="ACO3074" s="60"/>
      <c r="ACP3074" s="60"/>
      <c r="ACQ3074" s="60"/>
      <c r="ACR3074" s="60"/>
      <c r="ACS3074" s="60"/>
      <c r="ACT3074" s="60"/>
      <c r="ACU3074" s="60"/>
      <c r="ACV3074" s="60"/>
      <c r="ACW3074" s="60"/>
      <c r="ACX3074" s="60"/>
      <c r="ACY3074" s="60">
        <v>1.0040949529691801</v>
      </c>
      <c r="ACZ3074" s="60"/>
      <c r="ADA3074" s="60"/>
      <c r="ADB3074" s="60"/>
      <c r="ADC3074" s="60"/>
      <c r="ADD3074" s="60"/>
      <c r="ADE3074" s="60"/>
    </row>
    <row r="3075" spans="760:785" x14ac:dyDescent="0.25">
      <c r="ACF3075" s="60"/>
      <c r="ACG3075" s="60"/>
      <c r="ACH3075" s="60"/>
      <c r="ACI3075" s="60"/>
      <c r="ACJ3075" s="60"/>
      <c r="ACK3075" s="60"/>
      <c r="ACL3075" s="60"/>
      <c r="ACM3075" s="60"/>
      <c r="ACN3075" s="60"/>
      <c r="ACO3075" s="60"/>
      <c r="ACP3075" s="60"/>
      <c r="ACQ3075" s="60"/>
      <c r="ACR3075" s="60"/>
      <c r="ACS3075" s="60"/>
      <c r="ACT3075" s="60"/>
      <c r="ACU3075" s="60"/>
      <c r="ACV3075" s="60"/>
      <c r="ACW3075" s="60"/>
      <c r="ACX3075" s="60"/>
      <c r="ACY3075" s="60">
        <v>1.0040929996499</v>
      </c>
      <c r="ACZ3075" s="60"/>
      <c r="ADA3075" s="60"/>
      <c r="ADB3075" s="60"/>
      <c r="ADC3075" s="60"/>
      <c r="ADD3075" s="60"/>
      <c r="ADE3075" s="60"/>
    </row>
    <row r="3076" spans="760:785" x14ac:dyDescent="0.25">
      <c r="ACF3076" s="60"/>
      <c r="ACG3076" s="60"/>
      <c r="ACH3076" s="60"/>
      <c r="ACI3076" s="60"/>
      <c r="ACJ3076" s="60"/>
      <c r="ACK3076" s="60"/>
      <c r="ACL3076" s="60"/>
      <c r="ACM3076" s="60"/>
      <c r="ACN3076" s="60"/>
      <c r="ACO3076" s="60"/>
      <c r="ACP3076" s="60"/>
      <c r="ACQ3076" s="60"/>
      <c r="ACR3076" s="60"/>
      <c r="ACS3076" s="60"/>
      <c r="ACT3076" s="60"/>
      <c r="ACU3076" s="60"/>
      <c r="ACV3076" s="60"/>
      <c r="ACW3076" s="60"/>
      <c r="ACX3076" s="60"/>
      <c r="ACY3076" s="60">
        <v>1.00408849708434</v>
      </c>
      <c r="ACZ3076" s="60"/>
      <c r="ADA3076" s="60"/>
      <c r="ADB3076" s="60"/>
      <c r="ADC3076" s="60"/>
      <c r="ADD3076" s="60"/>
      <c r="ADE3076" s="60"/>
    </row>
    <row r="3077" spans="760:785" x14ac:dyDescent="0.25">
      <c r="ACF3077" s="60"/>
      <c r="ACG3077" s="60"/>
      <c r="ACH3077" s="60"/>
      <c r="ACI3077" s="60"/>
      <c r="ACJ3077" s="60"/>
      <c r="ACK3077" s="60"/>
      <c r="ACL3077" s="60"/>
      <c r="ACM3077" s="60"/>
      <c r="ACN3077" s="60"/>
      <c r="ACO3077" s="60"/>
      <c r="ACP3077" s="60"/>
      <c r="ACQ3077" s="60"/>
      <c r="ACR3077" s="60"/>
      <c r="ACS3077" s="60"/>
      <c r="ACT3077" s="60"/>
      <c r="ACU3077" s="60"/>
      <c r="ACV3077" s="60"/>
      <c r="ACW3077" s="60"/>
      <c r="ACX3077" s="60"/>
      <c r="ACY3077" s="60">
        <v>1.0040878185593001</v>
      </c>
      <c r="ACZ3077" s="60"/>
      <c r="ADA3077" s="60"/>
      <c r="ADB3077" s="60"/>
      <c r="ADC3077" s="60"/>
      <c r="ADD3077" s="60"/>
      <c r="ADE3077" s="60"/>
    </row>
    <row r="3078" spans="760:785" x14ac:dyDescent="0.25">
      <c r="ACF3078" s="60"/>
      <c r="ACG3078" s="60"/>
      <c r="ACH3078" s="60"/>
      <c r="ACI3078" s="60"/>
      <c r="ACJ3078" s="60"/>
      <c r="ACK3078" s="60"/>
      <c r="ACL3078" s="60"/>
      <c r="ACM3078" s="60"/>
      <c r="ACN3078" s="60"/>
      <c r="ACO3078" s="60"/>
      <c r="ACP3078" s="60"/>
      <c r="ACQ3078" s="60"/>
      <c r="ACR3078" s="60"/>
      <c r="ACS3078" s="60"/>
      <c r="ACT3078" s="60"/>
      <c r="ACU3078" s="60"/>
      <c r="ACV3078" s="60"/>
      <c r="ACW3078" s="60"/>
      <c r="ACX3078" s="60"/>
      <c r="ACY3078" s="60">
        <v>1.0040876378774399</v>
      </c>
      <c r="ACZ3078" s="60"/>
      <c r="ADA3078" s="60"/>
      <c r="ADB3078" s="60"/>
      <c r="ADC3078" s="60"/>
      <c r="ADD3078" s="60"/>
      <c r="ADE3078" s="60"/>
    </row>
    <row r="3079" spans="760:785" x14ac:dyDescent="0.25">
      <c r="ACF3079" s="60"/>
      <c r="ACG3079" s="60"/>
      <c r="ACH3079" s="60"/>
      <c r="ACI3079" s="60"/>
      <c r="ACJ3079" s="60"/>
      <c r="ACK3079" s="60"/>
      <c r="ACL3079" s="60"/>
      <c r="ACM3079" s="60"/>
      <c r="ACN3079" s="60"/>
      <c r="ACO3079" s="60"/>
      <c r="ACP3079" s="60"/>
      <c r="ACQ3079" s="60"/>
      <c r="ACR3079" s="60"/>
      <c r="ACS3079" s="60"/>
      <c r="ACT3079" s="60"/>
      <c r="ACU3079" s="60"/>
      <c r="ACV3079" s="60"/>
      <c r="ACW3079" s="60"/>
      <c r="ACX3079" s="60"/>
      <c r="ACY3079" s="60">
        <v>1.00408599043929</v>
      </c>
      <c r="ACZ3079" s="60"/>
      <c r="ADA3079" s="60"/>
      <c r="ADB3079" s="60"/>
      <c r="ADC3079" s="60"/>
      <c r="ADD3079" s="60"/>
      <c r="ADE3079" s="60"/>
    </row>
    <row r="3080" spans="760:785" x14ac:dyDescent="0.25">
      <c r="ACF3080" s="60"/>
      <c r="ACG3080" s="60"/>
      <c r="ACH3080" s="60"/>
      <c r="ACI3080" s="60"/>
      <c r="ACJ3080" s="60"/>
      <c r="ACK3080" s="60"/>
      <c r="ACL3080" s="60"/>
      <c r="ACM3080" s="60"/>
      <c r="ACN3080" s="60"/>
      <c r="ACO3080" s="60"/>
      <c r="ACP3080" s="60"/>
      <c r="ACQ3080" s="60"/>
      <c r="ACR3080" s="60"/>
      <c r="ACS3080" s="60"/>
      <c r="ACT3080" s="60"/>
      <c r="ACU3080" s="60"/>
      <c r="ACV3080" s="60"/>
      <c r="ACW3080" s="60"/>
      <c r="ACX3080" s="60"/>
      <c r="ACY3080" s="60">
        <v>1.0040833205473301</v>
      </c>
      <c r="ACZ3080" s="60"/>
      <c r="ADA3080" s="60"/>
      <c r="ADB3080" s="60"/>
      <c r="ADC3080" s="60"/>
      <c r="ADD3080" s="60"/>
      <c r="ADE3080" s="60"/>
    </row>
    <row r="3081" spans="760:785" x14ac:dyDescent="0.25">
      <c r="ACF3081" s="60"/>
      <c r="ACG3081" s="60"/>
      <c r="ACH3081" s="60"/>
      <c r="ACI3081" s="60"/>
      <c r="ACJ3081" s="60"/>
      <c r="ACK3081" s="60"/>
      <c r="ACL3081" s="60"/>
      <c r="ACM3081" s="60"/>
      <c r="ACN3081" s="60"/>
      <c r="ACO3081" s="60"/>
      <c r="ACP3081" s="60"/>
      <c r="ACQ3081" s="60"/>
      <c r="ACR3081" s="60"/>
      <c r="ACS3081" s="60"/>
      <c r="ACT3081" s="60"/>
      <c r="ACU3081" s="60"/>
      <c r="ACV3081" s="60"/>
      <c r="ACW3081" s="60"/>
      <c r="ACX3081" s="60"/>
      <c r="ACY3081" s="60">
        <v>1.00408238669554</v>
      </c>
      <c r="ACZ3081" s="60"/>
      <c r="ADA3081" s="60"/>
      <c r="ADB3081" s="60"/>
      <c r="ADC3081" s="60"/>
      <c r="ADD3081" s="60"/>
      <c r="ADE3081" s="60"/>
    </row>
    <row r="3082" spans="760:785" x14ac:dyDescent="0.25">
      <c r="ACF3082" s="60"/>
      <c r="ACG3082" s="60"/>
      <c r="ACH3082" s="60"/>
      <c r="ACI3082" s="60"/>
      <c r="ACJ3082" s="60"/>
      <c r="ACK3082" s="60"/>
      <c r="ACL3082" s="60"/>
      <c r="ACM3082" s="60"/>
      <c r="ACN3082" s="60"/>
      <c r="ACO3082" s="60"/>
      <c r="ACP3082" s="60"/>
      <c r="ACQ3082" s="60"/>
      <c r="ACR3082" s="60"/>
      <c r="ACS3082" s="60"/>
      <c r="ACT3082" s="60"/>
      <c r="ACU3082" s="60"/>
      <c r="ACV3082" s="60"/>
      <c r="ACW3082" s="60"/>
      <c r="ACX3082" s="60"/>
      <c r="ACY3082" s="60">
        <v>1.00408175545149</v>
      </c>
      <c r="ACZ3082" s="60"/>
      <c r="ADA3082" s="60"/>
      <c r="ADB3082" s="60"/>
      <c r="ADC3082" s="60"/>
      <c r="ADD3082" s="60"/>
      <c r="ADE3082" s="60"/>
    </row>
    <row r="3083" spans="760:785" x14ac:dyDescent="0.25">
      <c r="ACF3083" s="60"/>
      <c r="ACG3083" s="60"/>
      <c r="ACH3083" s="60"/>
      <c r="ACI3083" s="60"/>
      <c r="ACJ3083" s="60"/>
      <c r="ACK3083" s="60"/>
      <c r="ACL3083" s="60"/>
      <c r="ACM3083" s="60"/>
      <c r="ACN3083" s="60"/>
      <c r="ACO3083" s="60"/>
      <c r="ACP3083" s="60"/>
      <c r="ACQ3083" s="60"/>
      <c r="ACR3083" s="60"/>
      <c r="ACS3083" s="60"/>
      <c r="ACT3083" s="60"/>
      <c r="ACU3083" s="60"/>
      <c r="ACV3083" s="60"/>
      <c r="ACW3083" s="60"/>
      <c r="ACX3083" s="60"/>
      <c r="ACY3083" s="60">
        <v>1.0040816243720201</v>
      </c>
      <c r="ACZ3083" s="60"/>
      <c r="ADA3083" s="60"/>
      <c r="ADB3083" s="60"/>
      <c r="ADC3083" s="60"/>
      <c r="ADD3083" s="60"/>
      <c r="ADE3083" s="60"/>
    </row>
    <row r="3084" spans="760:785" x14ac:dyDescent="0.25">
      <c r="ACF3084" s="60"/>
      <c r="ACG3084" s="60"/>
      <c r="ACH3084" s="60"/>
      <c r="ACI3084" s="60"/>
      <c r="ACJ3084" s="60"/>
      <c r="ACK3084" s="60"/>
      <c r="ACL3084" s="60"/>
      <c r="ACM3084" s="60"/>
      <c r="ACN3084" s="60"/>
      <c r="ACO3084" s="60"/>
      <c r="ACP3084" s="60"/>
      <c r="ACQ3084" s="60"/>
      <c r="ACR3084" s="60"/>
      <c r="ACS3084" s="60"/>
      <c r="ACT3084" s="60"/>
      <c r="ACU3084" s="60"/>
      <c r="ACV3084" s="60"/>
      <c r="ACW3084" s="60"/>
      <c r="ACX3084" s="60"/>
      <c r="ACY3084" s="60">
        <v>1.0040797005894899</v>
      </c>
      <c r="ACZ3084" s="60"/>
      <c r="ADA3084" s="60"/>
      <c r="ADB3084" s="60"/>
      <c r="ADC3084" s="60"/>
      <c r="ADD3084" s="60"/>
      <c r="ADE3084" s="60"/>
    </row>
    <row r="3085" spans="760:785" x14ac:dyDescent="0.25">
      <c r="ACF3085" s="60"/>
      <c r="ACG3085" s="60"/>
      <c r="ACH3085" s="60"/>
      <c r="ACI3085" s="60"/>
      <c r="ACJ3085" s="60"/>
      <c r="ACK3085" s="60"/>
      <c r="ACL3085" s="60"/>
      <c r="ACM3085" s="60"/>
      <c r="ACN3085" s="60"/>
      <c r="ACO3085" s="60"/>
      <c r="ACP3085" s="60"/>
      <c r="ACQ3085" s="60"/>
      <c r="ACR3085" s="60"/>
      <c r="ACS3085" s="60"/>
      <c r="ACT3085" s="60"/>
      <c r="ACU3085" s="60"/>
      <c r="ACV3085" s="60"/>
      <c r="ACW3085" s="60"/>
      <c r="ACX3085" s="60"/>
      <c r="ACY3085" s="60">
        <v>1.00407470697223</v>
      </c>
      <c r="ACZ3085" s="60"/>
      <c r="ADA3085" s="60"/>
      <c r="ADB3085" s="60"/>
      <c r="ADC3085" s="60"/>
      <c r="ADD3085" s="60"/>
      <c r="ADE3085" s="60"/>
    </row>
    <row r="3086" spans="760:785" x14ac:dyDescent="0.25">
      <c r="ACF3086" s="60"/>
      <c r="ACG3086" s="60"/>
      <c r="ACH3086" s="60"/>
      <c r="ACI3086" s="60"/>
      <c r="ACJ3086" s="60"/>
      <c r="ACK3086" s="60"/>
      <c r="ACL3086" s="60"/>
      <c r="ACM3086" s="60"/>
      <c r="ACN3086" s="60"/>
      <c r="ACO3086" s="60"/>
      <c r="ACP3086" s="60"/>
      <c r="ACQ3086" s="60"/>
      <c r="ACR3086" s="60"/>
      <c r="ACS3086" s="60"/>
      <c r="ACT3086" s="60"/>
      <c r="ACU3086" s="60"/>
      <c r="ACV3086" s="60"/>
      <c r="ACW3086" s="60"/>
      <c r="ACX3086" s="60"/>
      <c r="ACY3086" s="60">
        <v>1.0040727861221099</v>
      </c>
      <c r="ACZ3086" s="60"/>
      <c r="ADA3086" s="60"/>
      <c r="ADB3086" s="60"/>
      <c r="ADC3086" s="60"/>
      <c r="ADD3086" s="60"/>
      <c r="ADE3086" s="60"/>
    </row>
    <row r="3087" spans="760:785" x14ac:dyDescent="0.25">
      <c r="ACF3087" s="60"/>
      <c r="ACG3087" s="60"/>
      <c r="ACH3087" s="60"/>
      <c r="ACI3087" s="60"/>
      <c r="ACJ3087" s="60"/>
      <c r="ACK3087" s="60"/>
      <c r="ACL3087" s="60"/>
      <c r="ACM3087" s="60"/>
      <c r="ACN3087" s="60"/>
      <c r="ACO3087" s="60"/>
      <c r="ACP3087" s="60"/>
      <c r="ACQ3087" s="60"/>
      <c r="ACR3087" s="60"/>
      <c r="ACS3087" s="60"/>
      <c r="ACT3087" s="60"/>
      <c r="ACU3087" s="60"/>
      <c r="ACV3087" s="60"/>
      <c r="ACW3087" s="60"/>
      <c r="ACX3087" s="60"/>
      <c r="ACY3087" s="60">
        <v>1.00406980482458</v>
      </c>
      <c r="ACZ3087" s="60"/>
      <c r="ADA3087" s="60"/>
      <c r="ADB3087" s="60"/>
      <c r="ADC3087" s="60"/>
      <c r="ADD3087" s="60"/>
      <c r="ADE3087" s="60"/>
    </row>
    <row r="3088" spans="760:785" x14ac:dyDescent="0.25">
      <c r="ACF3088" s="60"/>
      <c r="ACG3088" s="60"/>
      <c r="ACH3088" s="60"/>
      <c r="ACI3088" s="60"/>
      <c r="ACJ3088" s="60"/>
      <c r="ACK3088" s="60"/>
      <c r="ACL3088" s="60"/>
      <c r="ACM3088" s="60"/>
      <c r="ACN3088" s="60"/>
      <c r="ACO3088" s="60"/>
      <c r="ACP3088" s="60"/>
      <c r="ACQ3088" s="60"/>
      <c r="ACR3088" s="60"/>
      <c r="ACS3088" s="60"/>
      <c r="ACT3088" s="60"/>
      <c r="ACU3088" s="60"/>
      <c r="ACV3088" s="60"/>
      <c r="ACW3088" s="60"/>
      <c r="ACX3088" s="60"/>
      <c r="ACY3088" s="60">
        <v>1.0040646336949599</v>
      </c>
      <c r="ACZ3088" s="60"/>
      <c r="ADA3088" s="60"/>
      <c r="ADB3088" s="60"/>
      <c r="ADC3088" s="60"/>
      <c r="ADD3088" s="60"/>
      <c r="ADE3088" s="60"/>
    </row>
    <row r="3089" spans="760:785" x14ac:dyDescent="0.25">
      <c r="ACF3089" s="60"/>
      <c r="ACG3089" s="60"/>
      <c r="ACH3089" s="60"/>
      <c r="ACI3089" s="60"/>
      <c r="ACJ3089" s="60"/>
      <c r="ACK3089" s="60"/>
      <c r="ACL3089" s="60"/>
      <c r="ACM3089" s="60"/>
      <c r="ACN3089" s="60"/>
      <c r="ACO3089" s="60"/>
      <c r="ACP3089" s="60"/>
      <c r="ACQ3089" s="60"/>
      <c r="ACR3089" s="60"/>
      <c r="ACS3089" s="60"/>
      <c r="ACT3089" s="60"/>
      <c r="ACU3089" s="60"/>
      <c r="ACV3089" s="60"/>
      <c r="ACW3089" s="60"/>
      <c r="ACX3089" s="60"/>
      <c r="ACY3089" s="60">
        <v>1.00406369648978</v>
      </c>
      <c r="ACZ3089" s="60"/>
      <c r="ADA3089" s="60"/>
      <c r="ADB3089" s="60"/>
      <c r="ADC3089" s="60"/>
      <c r="ADD3089" s="60"/>
      <c r="ADE3089" s="60"/>
    </row>
    <row r="3090" spans="760:785" x14ac:dyDescent="0.25">
      <c r="ACF3090" s="60"/>
      <c r="ACG3090" s="60"/>
      <c r="ACH3090" s="60"/>
      <c r="ACI3090" s="60"/>
      <c r="ACJ3090" s="60"/>
      <c r="ACK3090" s="60"/>
      <c r="ACL3090" s="60"/>
      <c r="ACM3090" s="60"/>
      <c r="ACN3090" s="60"/>
      <c r="ACO3090" s="60"/>
      <c r="ACP3090" s="60"/>
      <c r="ACQ3090" s="60"/>
      <c r="ACR3090" s="60"/>
      <c r="ACS3090" s="60"/>
      <c r="ACT3090" s="60"/>
      <c r="ACU3090" s="60"/>
      <c r="ACV3090" s="60"/>
      <c r="ACW3090" s="60"/>
      <c r="ACX3090" s="60"/>
      <c r="ACY3090" s="60">
        <v>1.00406184413255</v>
      </c>
      <c r="ACZ3090" s="60"/>
      <c r="ADA3090" s="60"/>
      <c r="ADB3090" s="60"/>
      <c r="ADC3090" s="60"/>
      <c r="ADD3090" s="60"/>
      <c r="ADE3090" s="60"/>
    </row>
    <row r="3091" spans="760:785" x14ac:dyDescent="0.25">
      <c r="ACF3091" s="60"/>
      <c r="ACG3091" s="60"/>
      <c r="ACH3091" s="60"/>
      <c r="ACI3091" s="60"/>
      <c r="ACJ3091" s="60"/>
      <c r="ACK3091" s="60"/>
      <c r="ACL3091" s="60"/>
      <c r="ACM3091" s="60"/>
      <c r="ACN3091" s="60"/>
      <c r="ACO3091" s="60"/>
      <c r="ACP3091" s="60"/>
      <c r="ACQ3091" s="60"/>
      <c r="ACR3091" s="60"/>
      <c r="ACS3091" s="60"/>
      <c r="ACT3091" s="60"/>
      <c r="ACU3091" s="60"/>
      <c r="ACV3091" s="60"/>
      <c r="ACW3091" s="60"/>
      <c r="ACX3091" s="60"/>
      <c r="ACY3091" s="60">
        <v>1.0040617445967099</v>
      </c>
      <c r="ACZ3091" s="60"/>
      <c r="ADA3091" s="60"/>
      <c r="ADB3091" s="60"/>
      <c r="ADC3091" s="60"/>
      <c r="ADD3091" s="60"/>
      <c r="ADE3091" s="60"/>
    </row>
    <row r="3092" spans="760:785" x14ac:dyDescent="0.25">
      <c r="ACF3092" s="60"/>
      <c r="ACG3092" s="60"/>
      <c r="ACH3092" s="60"/>
      <c r="ACI3092" s="60"/>
      <c r="ACJ3092" s="60"/>
      <c r="ACK3092" s="60"/>
      <c r="ACL3092" s="60"/>
      <c r="ACM3092" s="60"/>
      <c r="ACN3092" s="60"/>
      <c r="ACO3092" s="60"/>
      <c r="ACP3092" s="60"/>
      <c r="ACQ3092" s="60"/>
      <c r="ACR3092" s="60"/>
      <c r="ACS3092" s="60"/>
      <c r="ACT3092" s="60"/>
      <c r="ACU3092" s="60"/>
      <c r="ACV3092" s="60"/>
      <c r="ACW3092" s="60"/>
      <c r="ACX3092" s="60"/>
      <c r="ACY3092" s="60">
        <v>1.0040614159421499</v>
      </c>
      <c r="ACZ3092" s="60"/>
      <c r="ADA3092" s="60"/>
      <c r="ADB3092" s="60"/>
      <c r="ADC3092" s="60"/>
      <c r="ADD3092" s="60"/>
      <c r="ADE3092" s="60"/>
    </row>
    <row r="3093" spans="760:785" x14ac:dyDescent="0.25">
      <c r="ACF3093" s="60"/>
      <c r="ACG3093" s="60"/>
      <c r="ACH3093" s="60"/>
      <c r="ACI3093" s="60"/>
      <c r="ACJ3093" s="60"/>
      <c r="ACK3093" s="60"/>
      <c r="ACL3093" s="60"/>
      <c r="ACM3093" s="60"/>
      <c r="ACN3093" s="60"/>
      <c r="ACO3093" s="60"/>
      <c r="ACP3093" s="60"/>
      <c r="ACQ3093" s="60"/>
      <c r="ACR3093" s="60"/>
      <c r="ACS3093" s="60"/>
      <c r="ACT3093" s="60"/>
      <c r="ACU3093" s="60"/>
      <c r="ACV3093" s="60"/>
      <c r="ACW3093" s="60"/>
      <c r="ACX3093" s="60"/>
      <c r="ACY3093" s="60">
        <v>1.00405936865992</v>
      </c>
      <c r="ACZ3093" s="60"/>
      <c r="ADA3093" s="60"/>
      <c r="ADB3093" s="60"/>
      <c r="ADC3093" s="60"/>
      <c r="ADD3093" s="60"/>
      <c r="ADE3093" s="60"/>
    </row>
    <row r="3094" spans="760:785" x14ac:dyDescent="0.25">
      <c r="ACF3094" s="60"/>
      <c r="ACG3094" s="60"/>
      <c r="ACH3094" s="60"/>
      <c r="ACI3094" s="60"/>
      <c r="ACJ3094" s="60"/>
      <c r="ACK3094" s="60"/>
      <c r="ACL3094" s="60"/>
      <c r="ACM3094" s="60"/>
      <c r="ACN3094" s="60"/>
      <c r="ACO3094" s="60"/>
      <c r="ACP3094" s="60"/>
      <c r="ACQ3094" s="60"/>
      <c r="ACR3094" s="60"/>
      <c r="ACS3094" s="60"/>
      <c r="ACT3094" s="60"/>
      <c r="ACU3094" s="60"/>
      <c r="ACV3094" s="60"/>
      <c r="ACW3094" s="60"/>
      <c r="ACX3094" s="60"/>
      <c r="ACY3094" s="60">
        <v>1.00405821544746</v>
      </c>
      <c r="ACZ3094" s="60"/>
      <c r="ADA3094" s="60"/>
      <c r="ADB3094" s="60"/>
      <c r="ADC3094" s="60"/>
      <c r="ADD3094" s="60"/>
      <c r="ADE3094" s="60"/>
    </row>
    <row r="3095" spans="760:785" x14ac:dyDescent="0.25">
      <c r="ACF3095" s="60"/>
      <c r="ACG3095" s="60"/>
      <c r="ACH3095" s="60"/>
      <c r="ACI3095" s="60"/>
      <c r="ACJ3095" s="60"/>
      <c r="ACK3095" s="60"/>
      <c r="ACL3095" s="60"/>
      <c r="ACM3095" s="60"/>
      <c r="ACN3095" s="60"/>
      <c r="ACO3095" s="60"/>
      <c r="ACP3095" s="60"/>
      <c r="ACQ3095" s="60"/>
      <c r="ACR3095" s="60"/>
      <c r="ACS3095" s="60"/>
      <c r="ACT3095" s="60"/>
      <c r="ACU3095" s="60"/>
      <c r="ACV3095" s="60"/>
      <c r="ACW3095" s="60"/>
      <c r="ACX3095" s="60"/>
      <c r="ACY3095" s="60">
        <v>1.00405783853513</v>
      </c>
      <c r="ACZ3095" s="60"/>
      <c r="ADA3095" s="60"/>
      <c r="ADB3095" s="60"/>
      <c r="ADC3095" s="60"/>
      <c r="ADD3095" s="60"/>
      <c r="ADE3095" s="60"/>
    </row>
    <row r="3096" spans="760:785" x14ac:dyDescent="0.25">
      <c r="ACF3096" s="60"/>
      <c r="ACG3096" s="60"/>
      <c r="ACH3096" s="60"/>
      <c r="ACI3096" s="60"/>
      <c r="ACJ3096" s="60"/>
      <c r="ACK3096" s="60"/>
      <c r="ACL3096" s="60"/>
      <c r="ACM3096" s="60"/>
      <c r="ACN3096" s="60"/>
      <c r="ACO3096" s="60"/>
      <c r="ACP3096" s="60"/>
      <c r="ACQ3096" s="60"/>
      <c r="ACR3096" s="60"/>
      <c r="ACS3096" s="60"/>
      <c r="ACT3096" s="60"/>
      <c r="ACU3096" s="60"/>
      <c r="ACV3096" s="60"/>
      <c r="ACW3096" s="60"/>
      <c r="ACX3096" s="60"/>
      <c r="ACY3096" s="60">
        <v>1.0040552455059899</v>
      </c>
      <c r="ACZ3096" s="60"/>
      <c r="ADA3096" s="60"/>
      <c r="ADB3096" s="60"/>
      <c r="ADC3096" s="60"/>
      <c r="ADD3096" s="60"/>
      <c r="ADE3096" s="60"/>
    </row>
    <row r="3097" spans="760:785" x14ac:dyDescent="0.25">
      <c r="ACF3097" s="60"/>
      <c r="ACG3097" s="60"/>
      <c r="ACH3097" s="60"/>
      <c r="ACI3097" s="60"/>
      <c r="ACJ3097" s="60"/>
      <c r="ACK3097" s="60"/>
      <c r="ACL3097" s="60"/>
      <c r="ACM3097" s="60"/>
      <c r="ACN3097" s="60"/>
      <c r="ACO3097" s="60"/>
      <c r="ACP3097" s="60"/>
      <c r="ACQ3097" s="60"/>
      <c r="ACR3097" s="60"/>
      <c r="ACS3097" s="60"/>
      <c r="ACT3097" s="60"/>
      <c r="ACU3097" s="60"/>
      <c r="ACV3097" s="60"/>
      <c r="ACW3097" s="60"/>
      <c r="ACX3097" s="60"/>
      <c r="ACY3097" s="60">
        <v>1.0040539239391499</v>
      </c>
      <c r="ACZ3097" s="60"/>
      <c r="ADA3097" s="60"/>
      <c r="ADB3097" s="60"/>
      <c r="ADC3097" s="60"/>
      <c r="ADD3097" s="60"/>
      <c r="ADE3097" s="60"/>
    </row>
    <row r="3098" spans="760:785" x14ac:dyDescent="0.25">
      <c r="ACF3098" s="60"/>
      <c r="ACG3098" s="60"/>
      <c r="ACH3098" s="60"/>
      <c r="ACI3098" s="60"/>
      <c r="ACJ3098" s="60"/>
      <c r="ACK3098" s="60"/>
      <c r="ACL3098" s="60"/>
      <c r="ACM3098" s="60"/>
      <c r="ACN3098" s="60"/>
      <c r="ACO3098" s="60"/>
      <c r="ACP3098" s="60"/>
      <c r="ACQ3098" s="60"/>
      <c r="ACR3098" s="60"/>
      <c r="ACS3098" s="60"/>
      <c r="ACT3098" s="60"/>
      <c r="ACU3098" s="60"/>
      <c r="ACV3098" s="60"/>
      <c r="ACW3098" s="60"/>
      <c r="ACX3098" s="60"/>
      <c r="ACY3098" s="60">
        <v>1.0040497536620301</v>
      </c>
      <c r="ACZ3098" s="60"/>
      <c r="ADA3098" s="60"/>
      <c r="ADB3098" s="60"/>
      <c r="ADC3098" s="60"/>
      <c r="ADD3098" s="60"/>
      <c r="ADE3098" s="60"/>
    </row>
    <row r="3099" spans="760:785" x14ac:dyDescent="0.25">
      <c r="ACF3099" s="60"/>
      <c r="ACG3099" s="60"/>
      <c r="ACH3099" s="60"/>
      <c r="ACI3099" s="60"/>
      <c r="ACJ3099" s="60"/>
      <c r="ACK3099" s="60"/>
      <c r="ACL3099" s="60"/>
      <c r="ACM3099" s="60"/>
      <c r="ACN3099" s="60"/>
      <c r="ACO3099" s="60"/>
      <c r="ACP3099" s="60"/>
      <c r="ACQ3099" s="60"/>
      <c r="ACR3099" s="60"/>
      <c r="ACS3099" s="60"/>
      <c r="ACT3099" s="60"/>
      <c r="ACU3099" s="60"/>
      <c r="ACV3099" s="60"/>
      <c r="ACW3099" s="60"/>
      <c r="ACX3099" s="60"/>
      <c r="ACY3099" s="60">
        <v>1.0040421287050501</v>
      </c>
      <c r="ACZ3099" s="60"/>
      <c r="ADA3099" s="60"/>
      <c r="ADB3099" s="60"/>
      <c r="ADC3099" s="60"/>
      <c r="ADD3099" s="60"/>
      <c r="ADE3099" s="60"/>
    </row>
    <row r="3100" spans="760:785" x14ac:dyDescent="0.25">
      <c r="ACF3100" s="60"/>
      <c r="ACG3100" s="60"/>
      <c r="ACH3100" s="60"/>
      <c r="ACI3100" s="60"/>
      <c r="ACJ3100" s="60"/>
      <c r="ACK3100" s="60"/>
      <c r="ACL3100" s="60"/>
      <c r="ACM3100" s="60"/>
      <c r="ACN3100" s="60"/>
      <c r="ACO3100" s="60"/>
      <c r="ACP3100" s="60"/>
      <c r="ACQ3100" s="60"/>
      <c r="ACR3100" s="60"/>
      <c r="ACS3100" s="60"/>
      <c r="ACT3100" s="60"/>
      <c r="ACU3100" s="60"/>
      <c r="ACV3100" s="60"/>
      <c r="ACW3100" s="60"/>
      <c r="ACX3100" s="60"/>
      <c r="ACY3100" s="60">
        <v>1.00404025956305</v>
      </c>
      <c r="ACZ3100" s="60"/>
      <c r="ADA3100" s="60"/>
      <c r="ADB3100" s="60"/>
      <c r="ADC3100" s="60"/>
      <c r="ADD3100" s="60"/>
      <c r="ADE3100" s="60"/>
    </row>
    <row r="3101" spans="760:785" x14ac:dyDescent="0.25">
      <c r="ACF3101" s="60"/>
      <c r="ACG3101" s="60"/>
      <c r="ACH3101" s="60"/>
      <c r="ACI3101" s="60"/>
      <c r="ACJ3101" s="60"/>
      <c r="ACK3101" s="60"/>
      <c r="ACL3101" s="60"/>
      <c r="ACM3101" s="60"/>
      <c r="ACN3101" s="60"/>
      <c r="ACO3101" s="60"/>
      <c r="ACP3101" s="60"/>
      <c r="ACQ3101" s="60"/>
      <c r="ACR3101" s="60"/>
      <c r="ACS3101" s="60"/>
      <c r="ACT3101" s="60"/>
      <c r="ACU3101" s="60"/>
      <c r="ACV3101" s="60"/>
      <c r="ACW3101" s="60"/>
      <c r="ACX3101" s="60"/>
      <c r="ACY3101" s="60">
        <v>1.00403869253138</v>
      </c>
      <c r="ACZ3101" s="60"/>
      <c r="ADA3101" s="60"/>
      <c r="ADB3101" s="60"/>
      <c r="ADC3101" s="60"/>
      <c r="ADD3101" s="60"/>
      <c r="ADE3101" s="60"/>
    </row>
    <row r="3102" spans="760:785" x14ac:dyDescent="0.25">
      <c r="ACF3102" s="60"/>
      <c r="ACG3102" s="60"/>
      <c r="ACH3102" s="60"/>
      <c r="ACI3102" s="60"/>
      <c r="ACJ3102" s="60"/>
      <c r="ACK3102" s="60"/>
      <c r="ACL3102" s="60"/>
      <c r="ACM3102" s="60"/>
      <c r="ACN3102" s="60"/>
      <c r="ACO3102" s="60"/>
      <c r="ACP3102" s="60"/>
      <c r="ACQ3102" s="60"/>
      <c r="ACR3102" s="60"/>
      <c r="ACS3102" s="60"/>
      <c r="ACT3102" s="60"/>
      <c r="ACU3102" s="60"/>
      <c r="ACV3102" s="60"/>
      <c r="ACW3102" s="60"/>
      <c r="ACX3102" s="60"/>
      <c r="ACY3102" s="60">
        <v>1.0040362533621601</v>
      </c>
      <c r="ACZ3102" s="60"/>
      <c r="ADA3102" s="60"/>
      <c r="ADB3102" s="60"/>
      <c r="ADC3102" s="60"/>
      <c r="ADD3102" s="60"/>
      <c r="ADE3102" s="60"/>
    </row>
    <row r="3103" spans="760:785" x14ac:dyDescent="0.25">
      <c r="ACF3103" s="60"/>
      <c r="ACG3103" s="60"/>
      <c r="ACH3103" s="60"/>
      <c r="ACI3103" s="60"/>
      <c r="ACJ3103" s="60"/>
      <c r="ACK3103" s="60"/>
      <c r="ACL3103" s="60"/>
      <c r="ACM3103" s="60"/>
      <c r="ACN3103" s="60"/>
      <c r="ACO3103" s="60"/>
      <c r="ACP3103" s="60"/>
      <c r="ACQ3103" s="60"/>
      <c r="ACR3103" s="60"/>
      <c r="ACS3103" s="60"/>
      <c r="ACT3103" s="60"/>
      <c r="ACU3103" s="60"/>
      <c r="ACV3103" s="60"/>
      <c r="ACW3103" s="60"/>
      <c r="ACX3103" s="60"/>
      <c r="ACY3103" s="60">
        <v>1.0040343371588101</v>
      </c>
      <c r="ACZ3103" s="60"/>
      <c r="ADA3103" s="60"/>
      <c r="ADB3103" s="60"/>
      <c r="ADC3103" s="60"/>
      <c r="ADD3103" s="60"/>
      <c r="ADE3103" s="60"/>
    </row>
    <row r="3104" spans="760:785" x14ac:dyDescent="0.25">
      <c r="ACF3104" s="60"/>
      <c r="ACG3104" s="60"/>
      <c r="ACH3104" s="60"/>
      <c r="ACI3104" s="60"/>
      <c r="ACJ3104" s="60"/>
      <c r="ACK3104" s="60"/>
      <c r="ACL3104" s="60"/>
      <c r="ACM3104" s="60"/>
      <c r="ACN3104" s="60"/>
      <c r="ACO3104" s="60"/>
      <c r="ACP3104" s="60"/>
      <c r="ACQ3104" s="60"/>
      <c r="ACR3104" s="60"/>
      <c r="ACS3104" s="60"/>
      <c r="ACT3104" s="60"/>
      <c r="ACU3104" s="60"/>
      <c r="ACV3104" s="60"/>
      <c r="ACW3104" s="60"/>
      <c r="ACX3104" s="60"/>
      <c r="ACY3104" s="60">
        <v>1.00403225661942</v>
      </c>
      <c r="ACZ3104" s="60"/>
      <c r="ADA3104" s="60"/>
      <c r="ADB3104" s="60"/>
      <c r="ADC3104" s="60"/>
      <c r="ADD3104" s="60"/>
      <c r="ADE3104" s="60"/>
    </row>
    <row r="3105" spans="760:785" x14ac:dyDescent="0.25">
      <c r="ACF3105" s="60"/>
      <c r="ACG3105" s="60"/>
      <c r="ACH3105" s="60"/>
      <c r="ACI3105" s="60"/>
      <c r="ACJ3105" s="60"/>
      <c r="ACK3105" s="60"/>
      <c r="ACL3105" s="60"/>
      <c r="ACM3105" s="60"/>
      <c r="ACN3105" s="60"/>
      <c r="ACO3105" s="60"/>
      <c r="ACP3105" s="60"/>
      <c r="ACQ3105" s="60"/>
      <c r="ACR3105" s="60"/>
      <c r="ACS3105" s="60"/>
      <c r="ACT3105" s="60"/>
      <c r="ACU3105" s="60"/>
      <c r="ACV3105" s="60"/>
      <c r="ACW3105" s="60"/>
      <c r="ACX3105" s="60"/>
      <c r="ACY3105" s="60">
        <v>1.0040270520608201</v>
      </c>
      <c r="ACZ3105" s="60"/>
      <c r="ADA3105" s="60"/>
      <c r="ADB3105" s="60"/>
      <c r="ADC3105" s="60"/>
      <c r="ADD3105" s="60"/>
      <c r="ADE3105" s="60"/>
    </row>
    <row r="3106" spans="760:785" x14ac:dyDescent="0.25">
      <c r="ACF3106" s="60"/>
      <c r="ACG3106" s="60"/>
      <c r="ACH3106" s="60"/>
      <c r="ACI3106" s="60"/>
      <c r="ACJ3106" s="60"/>
      <c r="ACK3106" s="60"/>
      <c r="ACL3106" s="60"/>
      <c r="ACM3106" s="60"/>
      <c r="ACN3106" s="60"/>
      <c r="ACO3106" s="60"/>
      <c r="ACP3106" s="60"/>
      <c r="ACQ3106" s="60"/>
      <c r="ACR3106" s="60"/>
      <c r="ACS3106" s="60"/>
      <c r="ACT3106" s="60"/>
      <c r="ACU3106" s="60"/>
      <c r="ACV3106" s="60"/>
      <c r="ACW3106" s="60"/>
      <c r="ACX3106" s="60"/>
      <c r="ACY3106" s="60">
        <v>1.0040259716387201</v>
      </c>
      <c r="ACZ3106" s="60"/>
      <c r="ADA3106" s="60"/>
      <c r="ADB3106" s="60"/>
      <c r="ADC3106" s="60"/>
      <c r="ADD3106" s="60"/>
      <c r="ADE3106" s="60"/>
    </row>
    <row r="3107" spans="760:785" x14ac:dyDescent="0.25">
      <c r="ACF3107" s="60"/>
      <c r="ACG3107" s="60"/>
      <c r="ACH3107" s="60"/>
      <c r="ACI3107" s="60"/>
      <c r="ACJ3107" s="60"/>
      <c r="ACK3107" s="60"/>
      <c r="ACL3107" s="60"/>
      <c r="ACM3107" s="60"/>
      <c r="ACN3107" s="60"/>
      <c r="ACO3107" s="60"/>
      <c r="ACP3107" s="60"/>
      <c r="ACQ3107" s="60"/>
      <c r="ACR3107" s="60"/>
      <c r="ACS3107" s="60"/>
      <c r="ACT3107" s="60"/>
      <c r="ACU3107" s="60"/>
      <c r="ACV3107" s="60"/>
      <c r="ACW3107" s="60"/>
      <c r="ACX3107" s="60"/>
      <c r="ACY3107" s="60">
        <v>1.00402045133021</v>
      </c>
      <c r="ACZ3107" s="60"/>
      <c r="ADA3107" s="60"/>
      <c r="ADB3107" s="60"/>
      <c r="ADC3107" s="60"/>
      <c r="ADD3107" s="60"/>
      <c r="ADE3107" s="60"/>
    </row>
    <row r="3108" spans="760:785" x14ac:dyDescent="0.25">
      <c r="ACF3108" s="60"/>
      <c r="ACG3108" s="60"/>
      <c r="ACH3108" s="60"/>
      <c r="ACI3108" s="60"/>
      <c r="ACJ3108" s="60"/>
      <c r="ACK3108" s="60"/>
      <c r="ACL3108" s="60"/>
      <c r="ACM3108" s="60"/>
      <c r="ACN3108" s="60"/>
      <c r="ACO3108" s="60"/>
      <c r="ACP3108" s="60"/>
      <c r="ACQ3108" s="60"/>
      <c r="ACR3108" s="60"/>
      <c r="ACS3108" s="60"/>
      <c r="ACT3108" s="60"/>
      <c r="ACU3108" s="60"/>
      <c r="ACV3108" s="60"/>
      <c r="ACW3108" s="60"/>
      <c r="ACX3108" s="60"/>
      <c r="ACY3108" s="60">
        <v>1.0040193620037301</v>
      </c>
      <c r="ACZ3108" s="60"/>
      <c r="ADA3108" s="60"/>
      <c r="ADB3108" s="60"/>
      <c r="ADC3108" s="60"/>
      <c r="ADD3108" s="60"/>
      <c r="ADE3108" s="60"/>
    </row>
    <row r="3109" spans="760:785" x14ac:dyDescent="0.25">
      <c r="ACF3109" s="60"/>
      <c r="ACG3109" s="60"/>
      <c r="ACH3109" s="60"/>
      <c r="ACI3109" s="60"/>
      <c r="ACJ3109" s="60"/>
      <c r="ACK3109" s="60"/>
      <c r="ACL3109" s="60"/>
      <c r="ACM3109" s="60"/>
      <c r="ACN3109" s="60"/>
      <c r="ACO3109" s="60"/>
      <c r="ACP3109" s="60"/>
      <c r="ACQ3109" s="60"/>
      <c r="ACR3109" s="60"/>
      <c r="ACS3109" s="60"/>
      <c r="ACT3109" s="60"/>
      <c r="ACU3109" s="60"/>
      <c r="ACV3109" s="60"/>
      <c r="ACW3109" s="60"/>
      <c r="ACX3109" s="60"/>
      <c r="ACY3109" s="60">
        <v>1.0040160624216701</v>
      </c>
      <c r="ACZ3109" s="60"/>
      <c r="ADA3109" s="60"/>
      <c r="ADB3109" s="60"/>
      <c r="ADC3109" s="60"/>
      <c r="ADD3109" s="60"/>
      <c r="ADE3109" s="60"/>
    </row>
    <row r="3110" spans="760:785" x14ac:dyDescent="0.25">
      <c r="ACF3110" s="60"/>
      <c r="ACG3110" s="60"/>
      <c r="ACH3110" s="60"/>
      <c r="ACI3110" s="60"/>
      <c r="ACJ3110" s="60"/>
      <c r="ACK3110" s="60"/>
      <c r="ACL3110" s="60"/>
      <c r="ACM3110" s="60"/>
      <c r="ACN3110" s="60"/>
      <c r="ACO3110" s="60"/>
      <c r="ACP3110" s="60"/>
      <c r="ACQ3110" s="60"/>
      <c r="ACR3110" s="60"/>
      <c r="ACS3110" s="60"/>
      <c r="ACT3110" s="60"/>
      <c r="ACU3110" s="60"/>
      <c r="ACV3110" s="60"/>
      <c r="ACW3110" s="60"/>
      <c r="ACX3110" s="60"/>
      <c r="ACY3110" s="60">
        <v>1.0040141895614201</v>
      </c>
      <c r="ACZ3110" s="60"/>
      <c r="ADA3110" s="60"/>
      <c r="ADB3110" s="60"/>
      <c r="ADC3110" s="60"/>
      <c r="ADD3110" s="60"/>
      <c r="ADE3110" s="60"/>
    </row>
    <row r="3111" spans="760:785" x14ac:dyDescent="0.25">
      <c r="ACF3111" s="60"/>
      <c r="ACG3111" s="60"/>
      <c r="ACH3111" s="60"/>
      <c r="ACI3111" s="60"/>
      <c r="ACJ3111" s="60"/>
      <c r="ACK3111" s="60"/>
      <c r="ACL3111" s="60"/>
      <c r="ACM3111" s="60"/>
      <c r="ACN3111" s="60"/>
      <c r="ACO3111" s="60"/>
      <c r="ACP3111" s="60"/>
      <c r="ACQ3111" s="60"/>
      <c r="ACR3111" s="60"/>
      <c r="ACS3111" s="60"/>
      <c r="ACT3111" s="60"/>
      <c r="ACU3111" s="60"/>
      <c r="ACV3111" s="60"/>
      <c r="ACW3111" s="60"/>
      <c r="ACX3111" s="60"/>
      <c r="ACY3111" s="60">
        <v>1.00401375645117</v>
      </c>
      <c r="ACZ3111" s="60"/>
      <c r="ADA3111" s="60"/>
      <c r="ADB3111" s="60"/>
      <c r="ADC3111" s="60"/>
      <c r="ADD3111" s="60"/>
      <c r="ADE3111" s="60"/>
    </row>
    <row r="3112" spans="760:785" x14ac:dyDescent="0.25">
      <c r="ACF3112" s="60"/>
      <c r="ACG3112" s="60"/>
      <c r="ACH3112" s="60"/>
      <c r="ACI3112" s="60"/>
      <c r="ACJ3112" s="60"/>
      <c r="ACK3112" s="60"/>
      <c r="ACL3112" s="60"/>
      <c r="ACM3112" s="60"/>
      <c r="ACN3112" s="60"/>
      <c r="ACO3112" s="60"/>
      <c r="ACP3112" s="60"/>
      <c r="ACQ3112" s="60"/>
      <c r="ACR3112" s="60"/>
      <c r="ACS3112" s="60"/>
      <c r="ACT3112" s="60"/>
      <c r="ACU3112" s="60"/>
      <c r="ACV3112" s="60"/>
      <c r="ACW3112" s="60"/>
      <c r="ACX3112" s="60"/>
      <c r="ACY3112" s="60">
        <v>1.0039973361727801</v>
      </c>
      <c r="ACZ3112" s="60"/>
      <c r="ADA3112" s="60"/>
      <c r="ADB3112" s="60"/>
      <c r="ADC3112" s="60"/>
      <c r="ADD3112" s="60"/>
      <c r="ADE3112" s="60"/>
    </row>
    <row r="3113" spans="760:785" x14ac:dyDescent="0.25">
      <c r="ACF3113" s="60"/>
      <c r="ACG3113" s="60"/>
      <c r="ACH3113" s="60"/>
      <c r="ACI3113" s="60"/>
      <c r="ACJ3113" s="60"/>
      <c r="ACK3113" s="60"/>
      <c r="ACL3113" s="60"/>
      <c r="ACM3113" s="60"/>
      <c r="ACN3113" s="60"/>
      <c r="ACO3113" s="60"/>
      <c r="ACP3113" s="60"/>
      <c r="ACQ3113" s="60"/>
      <c r="ACR3113" s="60"/>
      <c r="ACS3113" s="60"/>
      <c r="ACT3113" s="60"/>
      <c r="ACU3113" s="60"/>
      <c r="ACV3113" s="60"/>
      <c r="ACW3113" s="60"/>
      <c r="ACX3113" s="60"/>
      <c r="ACY3113" s="60">
        <v>1.00399221945491</v>
      </c>
      <c r="ACZ3113" s="60"/>
      <c r="ADA3113" s="60"/>
      <c r="ADB3113" s="60"/>
      <c r="ADC3113" s="60"/>
      <c r="ADD3113" s="60"/>
      <c r="ADE3113" s="60"/>
    </row>
    <row r="3114" spans="760:785" x14ac:dyDescent="0.25">
      <c r="ACF3114" s="60"/>
      <c r="ACG3114" s="60"/>
      <c r="ACH3114" s="60"/>
      <c r="ACI3114" s="60"/>
      <c r="ACJ3114" s="60"/>
      <c r="ACK3114" s="60"/>
      <c r="ACL3114" s="60"/>
      <c r="ACM3114" s="60"/>
      <c r="ACN3114" s="60"/>
      <c r="ACO3114" s="60"/>
      <c r="ACP3114" s="60"/>
      <c r="ACQ3114" s="60"/>
      <c r="ACR3114" s="60"/>
      <c r="ACS3114" s="60"/>
      <c r="ACT3114" s="60"/>
      <c r="ACU3114" s="60"/>
      <c r="ACV3114" s="60"/>
      <c r="ACW3114" s="60"/>
      <c r="ACX3114" s="60"/>
      <c r="ACY3114" s="60">
        <v>1.00397572763039</v>
      </c>
      <c r="ACZ3114" s="60"/>
      <c r="ADA3114" s="60"/>
      <c r="ADB3114" s="60"/>
      <c r="ADC3114" s="60"/>
      <c r="ADD3114" s="60"/>
      <c r="ADE3114" s="60"/>
    </row>
    <row r="3115" spans="760:785" x14ac:dyDescent="0.25">
      <c r="ACF3115" s="60"/>
      <c r="ACG3115" s="60"/>
      <c r="ACH3115" s="60"/>
      <c r="ACI3115" s="60"/>
      <c r="ACJ3115" s="60"/>
      <c r="ACK3115" s="60"/>
      <c r="ACL3115" s="60"/>
      <c r="ACM3115" s="60"/>
      <c r="ACN3115" s="60"/>
      <c r="ACO3115" s="60"/>
      <c r="ACP3115" s="60"/>
      <c r="ACQ3115" s="60"/>
      <c r="ACR3115" s="60"/>
      <c r="ACS3115" s="60"/>
      <c r="ACT3115" s="60"/>
      <c r="ACU3115" s="60"/>
      <c r="ACV3115" s="60"/>
      <c r="ACW3115" s="60"/>
      <c r="ACX3115" s="60"/>
      <c r="ACY3115" s="60">
        <v>1.00397570753779</v>
      </c>
      <c r="ACZ3115" s="60"/>
      <c r="ADA3115" s="60"/>
      <c r="ADB3115" s="60"/>
      <c r="ADC3115" s="60"/>
      <c r="ADD3115" s="60"/>
      <c r="ADE3115" s="60"/>
    </row>
    <row r="3116" spans="760:785" x14ac:dyDescent="0.25">
      <c r="ACF3116" s="60"/>
      <c r="ACG3116" s="60"/>
      <c r="ACH3116" s="60"/>
      <c r="ACI3116" s="60"/>
      <c r="ACJ3116" s="60"/>
      <c r="ACK3116" s="60"/>
      <c r="ACL3116" s="60"/>
      <c r="ACM3116" s="60"/>
      <c r="ACN3116" s="60"/>
      <c r="ACO3116" s="60"/>
      <c r="ACP3116" s="60"/>
      <c r="ACQ3116" s="60"/>
      <c r="ACR3116" s="60"/>
      <c r="ACS3116" s="60"/>
      <c r="ACT3116" s="60"/>
      <c r="ACU3116" s="60"/>
      <c r="ACV3116" s="60"/>
      <c r="ACW3116" s="60"/>
      <c r="ACX3116" s="60"/>
      <c r="ACY3116" s="60">
        <v>1.0039701157944501</v>
      </c>
      <c r="ACZ3116" s="60"/>
      <c r="ADA3116" s="60"/>
      <c r="ADB3116" s="60"/>
      <c r="ADC3116" s="60"/>
      <c r="ADD3116" s="60"/>
      <c r="ADE3116" s="60"/>
    </row>
    <row r="3117" spans="760:785" x14ac:dyDescent="0.25">
      <c r="ACF3117" s="60"/>
      <c r="ACG3117" s="60"/>
      <c r="ACH3117" s="60"/>
      <c r="ACI3117" s="60"/>
      <c r="ACJ3117" s="60"/>
      <c r="ACK3117" s="60"/>
      <c r="ACL3117" s="60"/>
      <c r="ACM3117" s="60"/>
      <c r="ACN3117" s="60"/>
      <c r="ACO3117" s="60"/>
      <c r="ACP3117" s="60"/>
      <c r="ACQ3117" s="60"/>
      <c r="ACR3117" s="60"/>
      <c r="ACS3117" s="60"/>
      <c r="ACT3117" s="60"/>
      <c r="ACU3117" s="60"/>
      <c r="ACV3117" s="60"/>
      <c r="ACW3117" s="60"/>
      <c r="ACX3117" s="60"/>
      <c r="ACY3117" s="60">
        <v>1.0039690990271399</v>
      </c>
      <c r="ACZ3117" s="60"/>
      <c r="ADA3117" s="60"/>
      <c r="ADB3117" s="60"/>
      <c r="ADC3117" s="60"/>
      <c r="ADD3117" s="60"/>
      <c r="ADE3117" s="60"/>
    </row>
    <row r="3118" spans="760:785" x14ac:dyDescent="0.25">
      <c r="ACF3118" s="60"/>
      <c r="ACG3118" s="60"/>
      <c r="ACH3118" s="60"/>
      <c r="ACI3118" s="60"/>
      <c r="ACJ3118" s="60"/>
      <c r="ACK3118" s="60"/>
      <c r="ACL3118" s="60"/>
      <c r="ACM3118" s="60"/>
      <c r="ACN3118" s="60"/>
      <c r="ACO3118" s="60"/>
      <c r="ACP3118" s="60"/>
      <c r="ACQ3118" s="60"/>
      <c r="ACR3118" s="60"/>
      <c r="ACS3118" s="60"/>
      <c r="ACT3118" s="60"/>
      <c r="ACU3118" s="60"/>
      <c r="ACV3118" s="60"/>
      <c r="ACW3118" s="60"/>
      <c r="ACX3118" s="60"/>
      <c r="ACY3118" s="60">
        <v>1.00396896180206</v>
      </c>
      <c r="ACZ3118" s="60"/>
      <c r="ADA3118" s="60"/>
      <c r="ADB3118" s="60"/>
      <c r="ADC3118" s="60"/>
      <c r="ADD3118" s="60"/>
      <c r="ADE3118" s="60"/>
    </row>
    <row r="3119" spans="760:785" x14ac:dyDescent="0.25">
      <c r="ACF3119" s="60"/>
      <c r="ACG3119" s="60"/>
      <c r="ACH3119" s="60"/>
      <c r="ACI3119" s="60"/>
      <c r="ACJ3119" s="60"/>
      <c r="ACK3119" s="60"/>
      <c r="ACL3119" s="60"/>
      <c r="ACM3119" s="60"/>
      <c r="ACN3119" s="60"/>
      <c r="ACO3119" s="60"/>
      <c r="ACP3119" s="60"/>
      <c r="ACQ3119" s="60"/>
      <c r="ACR3119" s="60"/>
      <c r="ACS3119" s="60"/>
      <c r="ACT3119" s="60"/>
      <c r="ACU3119" s="60"/>
      <c r="ACV3119" s="60"/>
      <c r="ACW3119" s="60"/>
      <c r="ACX3119" s="60"/>
      <c r="ACY3119" s="60">
        <v>1.0039673800032101</v>
      </c>
      <c r="ACZ3119" s="60"/>
      <c r="ADA3119" s="60"/>
      <c r="ADB3119" s="60"/>
      <c r="ADC3119" s="60"/>
      <c r="ADD3119" s="60"/>
      <c r="ADE3119" s="60"/>
    </row>
    <row r="3120" spans="760:785" x14ac:dyDescent="0.25">
      <c r="ACF3120" s="60"/>
      <c r="ACG3120" s="60"/>
      <c r="ACH3120" s="60"/>
      <c r="ACI3120" s="60"/>
      <c r="ACJ3120" s="60"/>
      <c r="ACK3120" s="60"/>
      <c r="ACL3120" s="60"/>
      <c r="ACM3120" s="60"/>
      <c r="ACN3120" s="60"/>
      <c r="ACO3120" s="60"/>
      <c r="ACP3120" s="60"/>
      <c r="ACQ3120" s="60"/>
      <c r="ACR3120" s="60"/>
      <c r="ACS3120" s="60"/>
      <c r="ACT3120" s="60"/>
      <c r="ACU3120" s="60"/>
      <c r="ACV3120" s="60"/>
      <c r="ACW3120" s="60"/>
      <c r="ACX3120" s="60"/>
      <c r="ACY3120" s="60">
        <v>1.00396482737739</v>
      </c>
      <c r="ACZ3120" s="60"/>
      <c r="ADA3120" s="60"/>
      <c r="ADB3120" s="60"/>
      <c r="ADC3120" s="60"/>
      <c r="ADD3120" s="60"/>
      <c r="ADE3120" s="60"/>
    </row>
    <row r="3121" spans="760:785" x14ac:dyDescent="0.25">
      <c r="ACF3121" s="60"/>
      <c r="ACG3121" s="60"/>
      <c r="ACH3121" s="60"/>
      <c r="ACI3121" s="60"/>
      <c r="ACJ3121" s="60"/>
      <c r="ACK3121" s="60"/>
      <c r="ACL3121" s="60"/>
      <c r="ACM3121" s="60"/>
      <c r="ACN3121" s="60"/>
      <c r="ACO3121" s="60"/>
      <c r="ACP3121" s="60"/>
      <c r="ACQ3121" s="60"/>
      <c r="ACR3121" s="60"/>
      <c r="ACS3121" s="60"/>
      <c r="ACT3121" s="60"/>
      <c r="ACU3121" s="60"/>
      <c r="ACV3121" s="60"/>
      <c r="ACW3121" s="60"/>
      <c r="ACX3121" s="60"/>
      <c r="ACY3121" s="60">
        <v>1.0039623686693899</v>
      </c>
      <c r="ACZ3121" s="60"/>
      <c r="ADA3121" s="60"/>
      <c r="ADB3121" s="60"/>
      <c r="ADC3121" s="60"/>
      <c r="ADD3121" s="60"/>
      <c r="ADE3121" s="60"/>
    </row>
    <row r="3122" spans="760:785" x14ac:dyDescent="0.25">
      <c r="ACF3122" s="60"/>
      <c r="ACG3122" s="60"/>
      <c r="ACH3122" s="60"/>
      <c r="ACI3122" s="60"/>
      <c r="ACJ3122" s="60"/>
      <c r="ACK3122" s="60"/>
      <c r="ACL3122" s="60"/>
      <c r="ACM3122" s="60"/>
      <c r="ACN3122" s="60"/>
      <c r="ACO3122" s="60"/>
      <c r="ACP3122" s="60"/>
      <c r="ACQ3122" s="60"/>
      <c r="ACR3122" s="60"/>
      <c r="ACS3122" s="60"/>
      <c r="ACT3122" s="60"/>
      <c r="ACU3122" s="60"/>
      <c r="ACV3122" s="60"/>
      <c r="ACW3122" s="60"/>
      <c r="ACX3122" s="60"/>
      <c r="ACY3122" s="60">
        <v>1.0039621442247899</v>
      </c>
      <c r="ACZ3122" s="60"/>
      <c r="ADA3122" s="60"/>
      <c r="ADB3122" s="60"/>
      <c r="ADC3122" s="60"/>
      <c r="ADD3122" s="60"/>
      <c r="ADE3122" s="60"/>
    </row>
    <row r="3123" spans="760:785" x14ac:dyDescent="0.25">
      <c r="ACF3123" s="60"/>
      <c r="ACG3123" s="60"/>
      <c r="ACH3123" s="60"/>
      <c r="ACI3123" s="60"/>
      <c r="ACJ3123" s="60"/>
      <c r="ACK3123" s="60"/>
      <c r="ACL3123" s="60"/>
      <c r="ACM3123" s="60"/>
      <c r="ACN3123" s="60"/>
      <c r="ACO3123" s="60"/>
      <c r="ACP3123" s="60"/>
      <c r="ACQ3123" s="60"/>
      <c r="ACR3123" s="60"/>
      <c r="ACS3123" s="60"/>
      <c r="ACT3123" s="60"/>
      <c r="ACU3123" s="60"/>
      <c r="ACV3123" s="60"/>
      <c r="ACW3123" s="60"/>
      <c r="ACX3123" s="60"/>
      <c r="ACY3123" s="60">
        <v>1.00396121686428</v>
      </c>
      <c r="ACZ3123" s="60"/>
      <c r="ADA3123" s="60"/>
      <c r="ADB3123" s="60"/>
      <c r="ADC3123" s="60"/>
      <c r="ADD3123" s="60"/>
      <c r="ADE3123" s="60"/>
    </row>
    <row r="3124" spans="760:785" x14ac:dyDescent="0.25">
      <c r="ACF3124" s="60"/>
      <c r="ACG3124" s="60"/>
      <c r="ACH3124" s="60"/>
      <c r="ACI3124" s="60"/>
      <c r="ACJ3124" s="60"/>
      <c r="ACK3124" s="60"/>
      <c r="ACL3124" s="60"/>
      <c r="ACM3124" s="60"/>
      <c r="ACN3124" s="60"/>
      <c r="ACO3124" s="60"/>
      <c r="ACP3124" s="60"/>
      <c r="ACQ3124" s="60"/>
      <c r="ACR3124" s="60"/>
      <c r="ACS3124" s="60"/>
      <c r="ACT3124" s="60"/>
      <c r="ACU3124" s="60"/>
      <c r="ACV3124" s="60"/>
      <c r="ACW3124" s="60"/>
      <c r="ACX3124" s="60"/>
      <c r="ACY3124" s="60">
        <v>1.00396057923992</v>
      </c>
      <c r="ACZ3124" s="60"/>
      <c r="ADA3124" s="60"/>
      <c r="ADB3124" s="60"/>
      <c r="ADC3124" s="60"/>
      <c r="ADD3124" s="60"/>
      <c r="ADE3124" s="60"/>
    </row>
    <row r="3125" spans="760:785" x14ac:dyDescent="0.25">
      <c r="ACF3125" s="60"/>
      <c r="ACG3125" s="60"/>
      <c r="ACH3125" s="60"/>
      <c r="ACI3125" s="60"/>
      <c r="ACJ3125" s="60"/>
      <c r="ACK3125" s="60"/>
      <c r="ACL3125" s="60"/>
      <c r="ACM3125" s="60"/>
      <c r="ACN3125" s="60"/>
      <c r="ACO3125" s="60"/>
      <c r="ACP3125" s="60"/>
      <c r="ACQ3125" s="60"/>
      <c r="ACR3125" s="60"/>
      <c r="ACS3125" s="60"/>
      <c r="ACT3125" s="60"/>
      <c r="ACU3125" s="60"/>
      <c r="ACV3125" s="60"/>
      <c r="ACW3125" s="60"/>
      <c r="ACX3125" s="60"/>
      <c r="ACY3125" s="60">
        <v>1.00395983644663</v>
      </c>
      <c r="ACZ3125" s="60"/>
      <c r="ADA3125" s="60"/>
      <c r="ADB3125" s="60"/>
      <c r="ADC3125" s="60"/>
      <c r="ADD3125" s="60"/>
      <c r="ADE3125" s="60"/>
    </row>
    <row r="3126" spans="760:785" x14ac:dyDescent="0.25">
      <c r="ACF3126" s="60"/>
      <c r="ACG3126" s="60"/>
      <c r="ACH3126" s="60"/>
      <c r="ACI3126" s="60"/>
      <c r="ACJ3126" s="60"/>
      <c r="ACK3126" s="60"/>
      <c r="ACL3126" s="60"/>
      <c r="ACM3126" s="60"/>
      <c r="ACN3126" s="60"/>
      <c r="ACO3126" s="60"/>
      <c r="ACP3126" s="60"/>
      <c r="ACQ3126" s="60"/>
      <c r="ACR3126" s="60"/>
      <c r="ACS3126" s="60"/>
      <c r="ACT3126" s="60"/>
      <c r="ACU3126" s="60"/>
      <c r="ACV3126" s="60"/>
      <c r="ACW3126" s="60"/>
      <c r="ACX3126" s="60"/>
      <c r="ACY3126" s="60">
        <v>1.00395808980996</v>
      </c>
      <c r="ACZ3126" s="60"/>
      <c r="ADA3126" s="60"/>
      <c r="ADB3126" s="60"/>
      <c r="ADC3126" s="60"/>
      <c r="ADD3126" s="60"/>
      <c r="ADE3126" s="60"/>
    </row>
    <row r="3127" spans="760:785" x14ac:dyDescent="0.25">
      <c r="ACF3127" s="60"/>
      <c r="ACG3127" s="60"/>
      <c r="ACH3127" s="60"/>
      <c r="ACI3127" s="60"/>
      <c r="ACJ3127" s="60"/>
      <c r="ACK3127" s="60"/>
      <c r="ACL3127" s="60"/>
      <c r="ACM3127" s="60"/>
      <c r="ACN3127" s="60"/>
      <c r="ACO3127" s="60"/>
      <c r="ACP3127" s="60"/>
      <c r="ACQ3127" s="60"/>
      <c r="ACR3127" s="60"/>
      <c r="ACS3127" s="60"/>
      <c r="ACT3127" s="60"/>
      <c r="ACU3127" s="60"/>
      <c r="ACV3127" s="60"/>
      <c r="ACW3127" s="60"/>
      <c r="ACX3127" s="60"/>
      <c r="ACY3127" s="60">
        <v>1.00395536257637</v>
      </c>
      <c r="ACZ3127" s="60"/>
      <c r="ADA3127" s="60"/>
      <c r="ADB3127" s="60"/>
      <c r="ADC3127" s="60"/>
      <c r="ADD3127" s="60"/>
      <c r="ADE3127" s="60"/>
    </row>
    <row r="3128" spans="760:785" x14ac:dyDescent="0.25">
      <c r="ACF3128" s="60"/>
      <c r="ACG3128" s="60"/>
      <c r="ACH3128" s="60"/>
      <c r="ACI3128" s="60"/>
      <c r="ACJ3128" s="60"/>
      <c r="ACK3128" s="60"/>
      <c r="ACL3128" s="60"/>
      <c r="ACM3128" s="60"/>
      <c r="ACN3128" s="60"/>
      <c r="ACO3128" s="60"/>
      <c r="ACP3128" s="60"/>
      <c r="ACQ3128" s="60"/>
      <c r="ACR3128" s="60"/>
      <c r="ACS3128" s="60"/>
      <c r="ACT3128" s="60"/>
      <c r="ACU3128" s="60"/>
      <c r="ACV3128" s="60"/>
      <c r="ACW3128" s="60"/>
      <c r="ACX3128" s="60"/>
      <c r="ACY3128" s="60">
        <v>1.00395452885397</v>
      </c>
      <c r="ACZ3128" s="60"/>
      <c r="ADA3128" s="60"/>
      <c r="ADB3128" s="60"/>
      <c r="ADC3128" s="60"/>
      <c r="ADD3128" s="60"/>
      <c r="ADE3128" s="60"/>
    </row>
    <row r="3129" spans="760:785" x14ac:dyDescent="0.25">
      <c r="ACF3129" s="60"/>
      <c r="ACG3129" s="60"/>
      <c r="ACH3129" s="60"/>
      <c r="ACI3129" s="60"/>
      <c r="ACJ3129" s="60"/>
      <c r="ACK3129" s="60"/>
      <c r="ACL3129" s="60"/>
      <c r="ACM3129" s="60"/>
      <c r="ACN3129" s="60"/>
      <c r="ACO3129" s="60"/>
      <c r="ACP3129" s="60"/>
      <c r="ACQ3129" s="60"/>
      <c r="ACR3129" s="60"/>
      <c r="ACS3129" s="60"/>
      <c r="ACT3129" s="60"/>
      <c r="ACU3129" s="60"/>
      <c r="ACV3129" s="60"/>
      <c r="ACW3129" s="60"/>
      <c r="ACX3129" s="60"/>
      <c r="ACY3129" s="60">
        <v>1.0039532983219499</v>
      </c>
      <c r="ACZ3129" s="60"/>
      <c r="ADA3129" s="60"/>
      <c r="ADB3129" s="60"/>
      <c r="ADC3129" s="60"/>
      <c r="ADD3129" s="60"/>
      <c r="ADE3129" s="60"/>
    </row>
    <row r="3130" spans="760:785" x14ac:dyDescent="0.25">
      <c r="ACF3130" s="60"/>
      <c r="ACG3130" s="60"/>
      <c r="ACH3130" s="60"/>
      <c r="ACI3130" s="60"/>
      <c r="ACJ3130" s="60"/>
      <c r="ACK3130" s="60"/>
      <c r="ACL3130" s="60"/>
      <c r="ACM3130" s="60"/>
      <c r="ACN3130" s="60"/>
      <c r="ACO3130" s="60"/>
      <c r="ACP3130" s="60"/>
      <c r="ACQ3130" s="60"/>
      <c r="ACR3130" s="60"/>
      <c r="ACS3130" s="60"/>
      <c r="ACT3130" s="60"/>
      <c r="ACU3130" s="60"/>
      <c r="ACV3130" s="60"/>
      <c r="ACW3130" s="60"/>
      <c r="ACX3130" s="60"/>
      <c r="ACY3130" s="60">
        <v>1.0039484662242699</v>
      </c>
      <c r="ACZ3130" s="60"/>
      <c r="ADA3130" s="60"/>
      <c r="ADB3130" s="60"/>
      <c r="ADC3130" s="60"/>
      <c r="ADD3130" s="60"/>
      <c r="ADE3130" s="60"/>
    </row>
    <row r="3131" spans="760:785" x14ac:dyDescent="0.25">
      <c r="ACF3131" s="60"/>
      <c r="ACG3131" s="60"/>
      <c r="ACH3131" s="60"/>
      <c r="ACI3131" s="60"/>
      <c r="ACJ3131" s="60"/>
      <c r="ACK3131" s="60"/>
      <c r="ACL3131" s="60"/>
      <c r="ACM3131" s="60"/>
      <c r="ACN3131" s="60"/>
      <c r="ACO3131" s="60"/>
      <c r="ACP3131" s="60"/>
      <c r="ACQ3131" s="60"/>
      <c r="ACR3131" s="60"/>
      <c r="ACS3131" s="60"/>
      <c r="ACT3131" s="60"/>
      <c r="ACU3131" s="60"/>
      <c r="ACV3131" s="60"/>
      <c r="ACW3131" s="60"/>
      <c r="ACX3131" s="60"/>
      <c r="ACY3131" s="60">
        <v>1.0039466872459699</v>
      </c>
      <c r="ACZ3131" s="60"/>
      <c r="ADA3131" s="60"/>
      <c r="ADB3131" s="60"/>
      <c r="ADC3131" s="60"/>
      <c r="ADD3131" s="60"/>
      <c r="ADE3131" s="60"/>
    </row>
    <row r="3132" spans="760:785" x14ac:dyDescent="0.25">
      <c r="ACF3132" s="60"/>
      <c r="ACG3132" s="60"/>
      <c r="ACH3132" s="60"/>
      <c r="ACI3132" s="60"/>
      <c r="ACJ3132" s="60"/>
      <c r="ACK3132" s="60"/>
      <c r="ACL3132" s="60"/>
      <c r="ACM3132" s="60"/>
      <c r="ACN3132" s="60"/>
      <c r="ACO3132" s="60"/>
      <c r="ACP3132" s="60"/>
      <c r="ACQ3132" s="60"/>
      <c r="ACR3132" s="60"/>
      <c r="ACS3132" s="60"/>
      <c r="ACT3132" s="60"/>
      <c r="ACU3132" s="60"/>
      <c r="ACV3132" s="60"/>
      <c r="ACW3132" s="60"/>
      <c r="ACX3132" s="60"/>
      <c r="ACY3132" s="60">
        <v>1.0039466027365</v>
      </c>
      <c r="ACZ3132" s="60"/>
      <c r="ADA3132" s="60"/>
      <c r="ADB3132" s="60"/>
      <c r="ADC3132" s="60"/>
      <c r="ADD3132" s="60"/>
      <c r="ADE3132" s="60"/>
    </row>
    <row r="3133" spans="760:785" x14ac:dyDescent="0.25">
      <c r="ACF3133" s="60"/>
      <c r="ACG3133" s="60"/>
      <c r="ACH3133" s="60"/>
      <c r="ACI3133" s="60"/>
      <c r="ACJ3133" s="60"/>
      <c r="ACK3133" s="60"/>
      <c r="ACL3133" s="60"/>
      <c r="ACM3133" s="60"/>
      <c r="ACN3133" s="60"/>
      <c r="ACO3133" s="60"/>
      <c r="ACP3133" s="60"/>
      <c r="ACQ3133" s="60"/>
      <c r="ACR3133" s="60"/>
      <c r="ACS3133" s="60"/>
      <c r="ACT3133" s="60"/>
      <c r="ACU3133" s="60"/>
      <c r="ACV3133" s="60"/>
      <c r="ACW3133" s="60"/>
      <c r="ACX3133" s="60"/>
      <c r="ACY3133" s="60">
        <v>1.0039420385692599</v>
      </c>
      <c r="ACZ3133" s="60"/>
      <c r="ADA3133" s="60"/>
      <c r="ADB3133" s="60"/>
      <c r="ADC3133" s="60"/>
      <c r="ADD3133" s="60"/>
      <c r="ADE3133" s="60"/>
    </row>
    <row r="3134" spans="760:785" x14ac:dyDescent="0.25">
      <c r="ACF3134" s="60"/>
      <c r="ACG3134" s="60"/>
      <c r="ACH3134" s="60"/>
      <c r="ACI3134" s="60"/>
      <c r="ACJ3134" s="60"/>
      <c r="ACK3134" s="60"/>
      <c r="ACL3134" s="60"/>
      <c r="ACM3134" s="60"/>
      <c r="ACN3134" s="60"/>
      <c r="ACO3134" s="60"/>
      <c r="ACP3134" s="60"/>
      <c r="ACQ3134" s="60"/>
      <c r="ACR3134" s="60"/>
      <c r="ACS3134" s="60"/>
      <c r="ACT3134" s="60"/>
      <c r="ACU3134" s="60"/>
      <c r="ACV3134" s="60"/>
      <c r="ACW3134" s="60"/>
      <c r="ACX3134" s="60"/>
      <c r="ACY3134" s="60">
        <v>1.00394129698345</v>
      </c>
      <c r="ACZ3134" s="60"/>
      <c r="ADA3134" s="60"/>
      <c r="ADB3134" s="60"/>
      <c r="ADC3134" s="60"/>
      <c r="ADD3134" s="60"/>
      <c r="ADE3134" s="60"/>
    </row>
    <row r="3135" spans="760:785" x14ac:dyDescent="0.25">
      <c r="ACF3135" s="60"/>
      <c r="ACG3135" s="60"/>
      <c r="ACH3135" s="60"/>
      <c r="ACI3135" s="60"/>
      <c r="ACJ3135" s="60"/>
      <c r="ACK3135" s="60"/>
      <c r="ACL3135" s="60"/>
      <c r="ACM3135" s="60"/>
      <c r="ACN3135" s="60"/>
      <c r="ACO3135" s="60"/>
      <c r="ACP3135" s="60"/>
      <c r="ACQ3135" s="60"/>
      <c r="ACR3135" s="60"/>
      <c r="ACS3135" s="60"/>
      <c r="ACT3135" s="60"/>
      <c r="ACU3135" s="60"/>
      <c r="ACV3135" s="60"/>
      <c r="ACW3135" s="60"/>
      <c r="ACX3135" s="60"/>
      <c r="ACY3135" s="60">
        <v>1.00393942333645</v>
      </c>
      <c r="ACZ3135" s="60"/>
      <c r="ADA3135" s="60"/>
      <c r="ADB3135" s="60"/>
      <c r="ADC3135" s="60"/>
      <c r="ADD3135" s="60"/>
      <c r="ADE3135" s="60"/>
    </row>
    <row r="3136" spans="760:785" x14ac:dyDescent="0.25">
      <c r="ACF3136" s="60"/>
      <c r="ACG3136" s="60"/>
      <c r="ACH3136" s="60"/>
      <c r="ACI3136" s="60"/>
      <c r="ACJ3136" s="60"/>
      <c r="ACK3136" s="60"/>
      <c r="ACL3136" s="60"/>
      <c r="ACM3136" s="60"/>
      <c r="ACN3136" s="60"/>
      <c r="ACO3136" s="60"/>
      <c r="ACP3136" s="60"/>
      <c r="ACQ3136" s="60"/>
      <c r="ACR3136" s="60"/>
      <c r="ACS3136" s="60"/>
      <c r="ACT3136" s="60"/>
      <c r="ACU3136" s="60"/>
      <c r="ACV3136" s="60"/>
      <c r="ACW3136" s="60"/>
      <c r="ACX3136" s="60"/>
      <c r="ACY3136" s="60">
        <v>1.0039366245624499</v>
      </c>
      <c r="ACZ3136" s="60"/>
      <c r="ADA3136" s="60"/>
      <c r="ADB3136" s="60"/>
      <c r="ADC3136" s="60"/>
      <c r="ADD3136" s="60"/>
      <c r="ADE3136" s="60"/>
    </row>
    <row r="3137" spans="760:785" x14ac:dyDescent="0.25">
      <c r="ACF3137" s="60"/>
      <c r="ACG3137" s="60"/>
      <c r="ACH3137" s="60"/>
      <c r="ACI3137" s="60"/>
      <c r="ACJ3137" s="60"/>
      <c r="ACK3137" s="60"/>
      <c r="ACL3137" s="60"/>
      <c r="ACM3137" s="60"/>
      <c r="ACN3137" s="60"/>
      <c r="ACO3137" s="60"/>
      <c r="ACP3137" s="60"/>
      <c r="ACQ3137" s="60"/>
      <c r="ACR3137" s="60"/>
      <c r="ACS3137" s="60"/>
      <c r="ACT3137" s="60"/>
      <c r="ACU3137" s="60"/>
      <c r="ACV3137" s="60"/>
      <c r="ACW3137" s="60"/>
      <c r="ACX3137" s="60"/>
      <c r="ACY3137" s="60">
        <v>1.0039345425125701</v>
      </c>
      <c r="ACZ3137" s="60"/>
      <c r="ADA3137" s="60"/>
      <c r="ADB3137" s="60"/>
      <c r="ADC3137" s="60"/>
      <c r="ADD3137" s="60"/>
      <c r="ADE3137" s="60"/>
    </row>
    <row r="3138" spans="760:785" x14ac:dyDescent="0.25">
      <c r="ACF3138" s="60"/>
      <c r="ACG3138" s="60"/>
      <c r="ACH3138" s="60"/>
      <c r="ACI3138" s="60"/>
      <c r="ACJ3138" s="60"/>
      <c r="ACK3138" s="60"/>
      <c r="ACL3138" s="60"/>
      <c r="ACM3138" s="60"/>
      <c r="ACN3138" s="60"/>
      <c r="ACO3138" s="60"/>
      <c r="ACP3138" s="60"/>
      <c r="ACQ3138" s="60"/>
      <c r="ACR3138" s="60"/>
      <c r="ACS3138" s="60"/>
      <c r="ACT3138" s="60"/>
      <c r="ACU3138" s="60"/>
      <c r="ACV3138" s="60"/>
      <c r="ACW3138" s="60"/>
      <c r="ACX3138" s="60"/>
      <c r="ACY3138" s="60">
        <v>1.0039338305041601</v>
      </c>
      <c r="ACZ3138" s="60"/>
      <c r="ADA3138" s="60"/>
      <c r="ADB3138" s="60"/>
      <c r="ADC3138" s="60"/>
      <c r="ADD3138" s="60"/>
      <c r="ADE3138" s="60"/>
    </row>
    <row r="3139" spans="760:785" x14ac:dyDescent="0.25">
      <c r="ACF3139" s="60"/>
      <c r="ACG3139" s="60"/>
      <c r="ACH3139" s="60"/>
      <c r="ACI3139" s="60"/>
      <c r="ACJ3139" s="60"/>
      <c r="ACK3139" s="60"/>
      <c r="ACL3139" s="60"/>
      <c r="ACM3139" s="60"/>
      <c r="ACN3139" s="60"/>
      <c r="ACO3139" s="60"/>
      <c r="ACP3139" s="60"/>
      <c r="ACQ3139" s="60"/>
      <c r="ACR3139" s="60"/>
      <c r="ACS3139" s="60"/>
      <c r="ACT3139" s="60"/>
      <c r="ACU3139" s="60"/>
      <c r="ACV3139" s="60"/>
      <c r="ACW3139" s="60"/>
      <c r="ACX3139" s="60"/>
      <c r="ACY3139" s="60">
        <v>1.0039327946368</v>
      </c>
      <c r="ACZ3139" s="60"/>
      <c r="ADA3139" s="60"/>
      <c r="ADB3139" s="60"/>
      <c r="ADC3139" s="60"/>
      <c r="ADD3139" s="60"/>
      <c r="ADE3139" s="60"/>
    </row>
    <row r="3140" spans="760:785" x14ac:dyDescent="0.25">
      <c r="ACF3140" s="60"/>
      <c r="ACG3140" s="60"/>
      <c r="ACH3140" s="60"/>
      <c r="ACI3140" s="60"/>
      <c r="ACJ3140" s="60"/>
      <c r="ACK3140" s="60"/>
      <c r="ACL3140" s="60"/>
      <c r="ACM3140" s="60"/>
      <c r="ACN3140" s="60"/>
      <c r="ACO3140" s="60"/>
      <c r="ACP3140" s="60"/>
      <c r="ACQ3140" s="60"/>
      <c r="ACR3140" s="60"/>
      <c r="ACS3140" s="60"/>
      <c r="ACT3140" s="60"/>
      <c r="ACU3140" s="60"/>
      <c r="ACV3140" s="60"/>
      <c r="ACW3140" s="60"/>
      <c r="ACX3140" s="60"/>
      <c r="ACY3140" s="60">
        <v>1.00393115050798</v>
      </c>
      <c r="ACZ3140" s="60"/>
      <c r="ADA3140" s="60"/>
      <c r="ADB3140" s="60"/>
      <c r="ADC3140" s="60"/>
      <c r="ADD3140" s="60"/>
      <c r="ADE3140" s="60"/>
    </row>
    <row r="3141" spans="760:785" x14ac:dyDescent="0.25">
      <c r="ACF3141" s="60"/>
      <c r="ACG3141" s="60"/>
      <c r="ACH3141" s="60"/>
      <c r="ACI3141" s="60"/>
      <c r="ACJ3141" s="60"/>
      <c r="ACK3141" s="60"/>
      <c r="ACL3141" s="60"/>
      <c r="ACM3141" s="60"/>
      <c r="ACN3141" s="60"/>
      <c r="ACO3141" s="60"/>
      <c r="ACP3141" s="60"/>
      <c r="ACQ3141" s="60"/>
      <c r="ACR3141" s="60"/>
      <c r="ACS3141" s="60"/>
      <c r="ACT3141" s="60"/>
      <c r="ACU3141" s="60"/>
      <c r="ACV3141" s="60"/>
      <c r="ACW3141" s="60"/>
      <c r="ACX3141" s="60"/>
      <c r="ACY3141" s="60">
        <v>1.00393096572664</v>
      </c>
      <c r="ACZ3141" s="60"/>
      <c r="ADA3141" s="60"/>
      <c r="ADB3141" s="60"/>
      <c r="ADC3141" s="60"/>
      <c r="ADD3141" s="60"/>
      <c r="ADE3141" s="60"/>
    </row>
    <row r="3142" spans="760:785" x14ac:dyDescent="0.25">
      <c r="ACF3142" s="60"/>
      <c r="ACG3142" s="60"/>
      <c r="ACH3142" s="60"/>
      <c r="ACI3142" s="60"/>
      <c r="ACJ3142" s="60"/>
      <c r="ACK3142" s="60"/>
      <c r="ACL3142" s="60"/>
      <c r="ACM3142" s="60"/>
      <c r="ACN3142" s="60"/>
      <c r="ACO3142" s="60"/>
      <c r="ACP3142" s="60"/>
      <c r="ACQ3142" s="60"/>
      <c r="ACR3142" s="60"/>
      <c r="ACS3142" s="60"/>
      <c r="ACT3142" s="60"/>
      <c r="ACU3142" s="60"/>
      <c r="ACV3142" s="60"/>
      <c r="ACW3142" s="60"/>
      <c r="ACX3142" s="60"/>
      <c r="ACY3142" s="60">
        <v>1.00392820731077</v>
      </c>
      <c r="ACZ3142" s="60"/>
      <c r="ADA3142" s="60"/>
      <c r="ADB3142" s="60"/>
      <c r="ADC3142" s="60"/>
      <c r="ADD3142" s="60"/>
      <c r="ADE3142" s="60"/>
    </row>
    <row r="3143" spans="760:785" x14ac:dyDescent="0.25">
      <c r="ACF3143" s="60"/>
      <c r="ACG3143" s="60"/>
      <c r="ACH3143" s="60"/>
      <c r="ACI3143" s="60"/>
      <c r="ACJ3143" s="60"/>
      <c r="ACK3143" s="60"/>
      <c r="ACL3143" s="60"/>
      <c r="ACM3143" s="60"/>
      <c r="ACN3143" s="60"/>
      <c r="ACO3143" s="60"/>
      <c r="ACP3143" s="60"/>
      <c r="ACQ3143" s="60"/>
      <c r="ACR3143" s="60"/>
      <c r="ACS3143" s="60"/>
      <c r="ACT3143" s="60"/>
      <c r="ACU3143" s="60"/>
      <c r="ACV3143" s="60"/>
      <c r="ACW3143" s="60"/>
      <c r="ACX3143" s="60"/>
      <c r="ACY3143" s="60">
        <v>1.00392768096218</v>
      </c>
      <c r="ACZ3143" s="60"/>
      <c r="ADA3143" s="60"/>
      <c r="ADB3143" s="60"/>
      <c r="ADC3143" s="60"/>
      <c r="ADD3143" s="60"/>
      <c r="ADE3143" s="60"/>
    </row>
    <row r="3144" spans="760:785" x14ac:dyDescent="0.25">
      <c r="ACF3144" s="60"/>
      <c r="ACG3144" s="60"/>
      <c r="ACH3144" s="60"/>
      <c r="ACI3144" s="60"/>
      <c r="ACJ3144" s="60"/>
      <c r="ACK3144" s="60"/>
      <c r="ACL3144" s="60"/>
      <c r="ACM3144" s="60"/>
      <c r="ACN3144" s="60"/>
      <c r="ACO3144" s="60"/>
      <c r="ACP3144" s="60"/>
      <c r="ACQ3144" s="60"/>
      <c r="ACR3144" s="60"/>
      <c r="ACS3144" s="60"/>
      <c r="ACT3144" s="60"/>
      <c r="ACU3144" s="60"/>
      <c r="ACV3144" s="60"/>
      <c r="ACW3144" s="60"/>
      <c r="ACX3144" s="60"/>
      <c r="ACY3144" s="60">
        <v>1.00392743805253</v>
      </c>
      <c r="ACZ3144" s="60"/>
      <c r="ADA3144" s="60"/>
      <c r="ADB3144" s="60"/>
      <c r="ADC3144" s="60"/>
      <c r="ADD3144" s="60"/>
      <c r="ADE3144" s="60"/>
    </row>
    <row r="3145" spans="760:785" x14ac:dyDescent="0.25">
      <c r="ACF3145" s="60"/>
      <c r="ACG3145" s="60"/>
      <c r="ACH3145" s="60"/>
      <c r="ACI3145" s="60"/>
      <c r="ACJ3145" s="60"/>
      <c r="ACK3145" s="60"/>
      <c r="ACL3145" s="60"/>
      <c r="ACM3145" s="60"/>
      <c r="ACN3145" s="60"/>
      <c r="ACO3145" s="60"/>
      <c r="ACP3145" s="60"/>
      <c r="ACQ3145" s="60"/>
      <c r="ACR3145" s="60"/>
      <c r="ACS3145" s="60"/>
      <c r="ACT3145" s="60"/>
      <c r="ACU3145" s="60"/>
      <c r="ACV3145" s="60"/>
      <c r="ACW3145" s="60"/>
      <c r="ACX3145" s="60"/>
      <c r="ACY3145" s="60">
        <v>1.0039274189921801</v>
      </c>
      <c r="ACZ3145" s="60"/>
      <c r="ADA3145" s="60"/>
      <c r="ADB3145" s="60"/>
      <c r="ADC3145" s="60"/>
      <c r="ADD3145" s="60"/>
      <c r="ADE3145" s="60"/>
    </row>
    <row r="3146" spans="760:785" x14ac:dyDescent="0.25">
      <c r="ACF3146" s="60"/>
      <c r="ACG3146" s="60"/>
      <c r="ACH3146" s="60"/>
      <c r="ACI3146" s="60"/>
      <c r="ACJ3146" s="60"/>
      <c r="ACK3146" s="60"/>
      <c r="ACL3146" s="60"/>
      <c r="ACM3146" s="60"/>
      <c r="ACN3146" s="60"/>
      <c r="ACO3146" s="60"/>
      <c r="ACP3146" s="60"/>
      <c r="ACQ3146" s="60"/>
      <c r="ACR3146" s="60"/>
      <c r="ACS3146" s="60"/>
      <c r="ACT3146" s="60"/>
      <c r="ACU3146" s="60"/>
      <c r="ACV3146" s="60"/>
      <c r="ACW3146" s="60"/>
      <c r="ACX3146" s="60"/>
      <c r="ACY3146" s="60">
        <v>1.0039237216460599</v>
      </c>
      <c r="ACZ3146" s="60"/>
      <c r="ADA3146" s="60"/>
      <c r="ADB3146" s="60"/>
      <c r="ADC3146" s="60"/>
      <c r="ADD3146" s="60"/>
      <c r="ADE3146" s="60"/>
    </row>
    <row r="3147" spans="760:785" x14ac:dyDescent="0.25">
      <c r="ACF3147" s="60"/>
      <c r="ACG3147" s="60"/>
      <c r="ACH3147" s="60"/>
      <c r="ACI3147" s="60"/>
      <c r="ACJ3147" s="60"/>
      <c r="ACK3147" s="60"/>
      <c r="ACL3147" s="60"/>
      <c r="ACM3147" s="60"/>
      <c r="ACN3147" s="60"/>
      <c r="ACO3147" s="60"/>
      <c r="ACP3147" s="60"/>
      <c r="ACQ3147" s="60"/>
      <c r="ACR3147" s="60"/>
      <c r="ACS3147" s="60"/>
      <c r="ACT3147" s="60"/>
      <c r="ACU3147" s="60"/>
      <c r="ACV3147" s="60"/>
      <c r="ACW3147" s="60"/>
      <c r="ACX3147" s="60"/>
      <c r="ACY3147" s="60">
        <v>1.00392184514339</v>
      </c>
      <c r="ACZ3147" s="60"/>
      <c r="ADA3147" s="60"/>
      <c r="ADB3147" s="60"/>
      <c r="ADC3147" s="60"/>
      <c r="ADD3147" s="60"/>
      <c r="ADE3147" s="60"/>
    </row>
    <row r="3148" spans="760:785" x14ac:dyDescent="0.25">
      <c r="ACF3148" s="60"/>
      <c r="ACG3148" s="60"/>
      <c r="ACH3148" s="60"/>
      <c r="ACI3148" s="60"/>
      <c r="ACJ3148" s="60"/>
      <c r="ACK3148" s="60"/>
      <c r="ACL3148" s="60"/>
      <c r="ACM3148" s="60"/>
      <c r="ACN3148" s="60"/>
      <c r="ACO3148" s="60"/>
      <c r="ACP3148" s="60"/>
      <c r="ACQ3148" s="60"/>
      <c r="ACR3148" s="60"/>
      <c r="ACS3148" s="60"/>
      <c r="ACT3148" s="60"/>
      <c r="ACU3148" s="60"/>
      <c r="ACV3148" s="60"/>
      <c r="ACW3148" s="60"/>
      <c r="ACX3148" s="60"/>
      <c r="ACY3148" s="60">
        <v>1.0039203639030301</v>
      </c>
      <c r="ACZ3148" s="60"/>
      <c r="ADA3148" s="60"/>
      <c r="ADB3148" s="60"/>
      <c r="ADC3148" s="60"/>
      <c r="ADD3148" s="60"/>
      <c r="ADE3148" s="60"/>
    </row>
    <row r="3149" spans="760:785" x14ac:dyDescent="0.25">
      <c r="ACF3149" s="60"/>
      <c r="ACG3149" s="60"/>
      <c r="ACH3149" s="60"/>
      <c r="ACI3149" s="60"/>
      <c r="ACJ3149" s="60"/>
      <c r="ACK3149" s="60"/>
      <c r="ACL3149" s="60"/>
      <c r="ACM3149" s="60"/>
      <c r="ACN3149" s="60"/>
      <c r="ACO3149" s="60"/>
      <c r="ACP3149" s="60"/>
      <c r="ACQ3149" s="60"/>
      <c r="ACR3149" s="60"/>
      <c r="ACS3149" s="60"/>
      <c r="ACT3149" s="60"/>
      <c r="ACU3149" s="60"/>
      <c r="ACV3149" s="60"/>
      <c r="ACW3149" s="60"/>
      <c r="ACX3149" s="60"/>
      <c r="ACY3149" s="60">
        <v>1.0039194734930701</v>
      </c>
      <c r="ACZ3149" s="60"/>
      <c r="ADA3149" s="60"/>
      <c r="ADB3149" s="60"/>
      <c r="ADC3149" s="60"/>
      <c r="ADD3149" s="60"/>
      <c r="ADE3149" s="60"/>
    </row>
    <row r="3150" spans="760:785" x14ac:dyDescent="0.25">
      <c r="ACF3150" s="60"/>
      <c r="ACG3150" s="60"/>
      <c r="ACH3150" s="60"/>
      <c r="ACI3150" s="60"/>
      <c r="ACJ3150" s="60"/>
      <c r="ACK3150" s="60"/>
      <c r="ACL3150" s="60"/>
      <c r="ACM3150" s="60"/>
      <c r="ACN3150" s="60"/>
      <c r="ACO3150" s="60"/>
      <c r="ACP3150" s="60"/>
      <c r="ACQ3150" s="60"/>
      <c r="ACR3150" s="60"/>
      <c r="ACS3150" s="60"/>
      <c r="ACT3150" s="60"/>
      <c r="ACU3150" s="60"/>
      <c r="ACV3150" s="60"/>
      <c r="ACW3150" s="60"/>
      <c r="ACX3150" s="60"/>
      <c r="ACY3150" s="60">
        <v>1.00391862195725</v>
      </c>
      <c r="ACZ3150" s="60"/>
      <c r="ADA3150" s="60"/>
      <c r="ADB3150" s="60"/>
      <c r="ADC3150" s="60"/>
      <c r="ADD3150" s="60"/>
      <c r="ADE3150" s="60"/>
    </row>
    <row r="3151" spans="760:785" x14ac:dyDescent="0.25">
      <c r="ACF3151" s="60"/>
      <c r="ACG3151" s="60"/>
      <c r="ACH3151" s="60"/>
      <c r="ACI3151" s="60"/>
      <c r="ACJ3151" s="60"/>
      <c r="ACK3151" s="60"/>
      <c r="ACL3151" s="60"/>
      <c r="ACM3151" s="60"/>
      <c r="ACN3151" s="60"/>
      <c r="ACO3151" s="60"/>
      <c r="ACP3151" s="60"/>
      <c r="ACQ3151" s="60"/>
      <c r="ACR3151" s="60"/>
      <c r="ACS3151" s="60"/>
      <c r="ACT3151" s="60"/>
      <c r="ACU3151" s="60"/>
      <c r="ACV3151" s="60"/>
      <c r="ACW3151" s="60"/>
      <c r="ACX3151" s="60"/>
      <c r="ACY3151" s="60">
        <v>1.00391405806039</v>
      </c>
      <c r="ACZ3151" s="60"/>
      <c r="ADA3151" s="60"/>
      <c r="ADB3151" s="60"/>
      <c r="ADC3151" s="60"/>
      <c r="ADD3151" s="60"/>
      <c r="ADE3151" s="60"/>
    </row>
    <row r="3152" spans="760:785" x14ac:dyDescent="0.25">
      <c r="ACF3152" s="60"/>
      <c r="ACG3152" s="60"/>
      <c r="ACH3152" s="60"/>
      <c r="ACI3152" s="60"/>
      <c r="ACJ3152" s="60"/>
      <c r="ACK3152" s="60"/>
      <c r="ACL3152" s="60"/>
      <c r="ACM3152" s="60"/>
      <c r="ACN3152" s="60"/>
      <c r="ACO3152" s="60"/>
      <c r="ACP3152" s="60"/>
      <c r="ACQ3152" s="60"/>
      <c r="ACR3152" s="60"/>
      <c r="ACS3152" s="60"/>
      <c r="ACT3152" s="60"/>
      <c r="ACU3152" s="60"/>
      <c r="ACV3152" s="60"/>
      <c r="ACW3152" s="60"/>
      <c r="ACX3152" s="60"/>
      <c r="ACY3152" s="60">
        <v>1.0039109680282301</v>
      </c>
      <c r="ACZ3152" s="60"/>
      <c r="ADA3152" s="60"/>
      <c r="ADB3152" s="60"/>
      <c r="ADC3152" s="60"/>
      <c r="ADD3152" s="60"/>
      <c r="ADE3152" s="60"/>
    </row>
    <row r="3153" spans="760:785" x14ac:dyDescent="0.25">
      <c r="ACF3153" s="60"/>
      <c r="ACG3153" s="60"/>
      <c r="ACH3153" s="60"/>
      <c r="ACI3153" s="60"/>
      <c r="ACJ3153" s="60"/>
      <c r="ACK3153" s="60"/>
      <c r="ACL3153" s="60"/>
      <c r="ACM3153" s="60"/>
      <c r="ACN3153" s="60"/>
      <c r="ACO3153" s="60"/>
      <c r="ACP3153" s="60"/>
      <c r="ACQ3153" s="60"/>
      <c r="ACR3153" s="60"/>
      <c r="ACS3153" s="60"/>
      <c r="ACT3153" s="60"/>
      <c r="ACU3153" s="60"/>
      <c r="ACV3153" s="60"/>
      <c r="ACW3153" s="60"/>
      <c r="ACX3153" s="60"/>
      <c r="ACY3153" s="60">
        <v>1.0039104785611701</v>
      </c>
      <c r="ACZ3153" s="60"/>
      <c r="ADA3153" s="60"/>
      <c r="ADB3153" s="60"/>
      <c r="ADC3153" s="60"/>
      <c r="ADD3153" s="60"/>
      <c r="ADE3153" s="60"/>
    </row>
    <row r="3154" spans="760:785" x14ac:dyDescent="0.25">
      <c r="ACF3154" s="60"/>
      <c r="ACG3154" s="60"/>
      <c r="ACH3154" s="60"/>
      <c r="ACI3154" s="60"/>
      <c r="ACJ3154" s="60"/>
      <c r="ACK3154" s="60"/>
      <c r="ACL3154" s="60"/>
      <c r="ACM3154" s="60"/>
      <c r="ACN3154" s="60"/>
      <c r="ACO3154" s="60"/>
      <c r="ACP3154" s="60"/>
      <c r="ACQ3154" s="60"/>
      <c r="ACR3154" s="60"/>
      <c r="ACS3154" s="60"/>
      <c r="ACT3154" s="60"/>
      <c r="ACU3154" s="60"/>
      <c r="ACV3154" s="60"/>
      <c r="ACW3154" s="60"/>
      <c r="ACX3154" s="60"/>
      <c r="ACY3154" s="60">
        <v>1.0039073540568999</v>
      </c>
      <c r="ACZ3154" s="60"/>
      <c r="ADA3154" s="60"/>
      <c r="ADB3154" s="60"/>
      <c r="ADC3154" s="60"/>
      <c r="ADD3154" s="60"/>
      <c r="ADE3154" s="60"/>
    </row>
    <row r="3155" spans="760:785" x14ac:dyDescent="0.25">
      <c r="ACF3155" s="60"/>
      <c r="ACG3155" s="60"/>
      <c r="ACH3155" s="60"/>
      <c r="ACI3155" s="60"/>
      <c r="ACJ3155" s="60"/>
      <c r="ACK3155" s="60"/>
      <c r="ACL3155" s="60"/>
      <c r="ACM3155" s="60"/>
      <c r="ACN3155" s="60"/>
      <c r="ACO3155" s="60"/>
      <c r="ACP3155" s="60"/>
      <c r="ACQ3155" s="60"/>
      <c r="ACR3155" s="60"/>
      <c r="ACS3155" s="60"/>
      <c r="ACT3155" s="60"/>
      <c r="ACU3155" s="60"/>
      <c r="ACV3155" s="60"/>
      <c r="ACW3155" s="60"/>
      <c r="ACX3155" s="60"/>
      <c r="ACY3155" s="60">
        <v>1.00390292753995</v>
      </c>
      <c r="ACZ3155" s="60"/>
      <c r="ADA3155" s="60"/>
      <c r="ADB3155" s="60"/>
      <c r="ADC3155" s="60"/>
      <c r="ADD3155" s="60"/>
      <c r="ADE3155" s="60"/>
    </row>
    <row r="3156" spans="760:785" x14ac:dyDescent="0.25">
      <c r="ACF3156" s="60"/>
      <c r="ACG3156" s="60"/>
      <c r="ACH3156" s="60"/>
      <c r="ACI3156" s="60"/>
      <c r="ACJ3156" s="60"/>
      <c r="ACK3156" s="60"/>
      <c r="ACL3156" s="60"/>
      <c r="ACM3156" s="60"/>
      <c r="ACN3156" s="60"/>
      <c r="ACO3156" s="60"/>
      <c r="ACP3156" s="60"/>
      <c r="ACQ3156" s="60"/>
      <c r="ACR3156" s="60"/>
      <c r="ACS3156" s="60"/>
      <c r="ACT3156" s="60"/>
      <c r="ACU3156" s="60"/>
      <c r="ACV3156" s="60"/>
      <c r="ACW3156" s="60"/>
      <c r="ACX3156" s="60"/>
      <c r="ACY3156" s="60">
        <v>1.0039021654201801</v>
      </c>
      <c r="ACZ3156" s="60"/>
      <c r="ADA3156" s="60"/>
      <c r="ADB3156" s="60"/>
      <c r="ADC3156" s="60"/>
      <c r="ADD3156" s="60"/>
      <c r="ADE3156" s="60"/>
    </row>
    <row r="3157" spans="760:785" x14ac:dyDescent="0.25">
      <c r="ACF3157" s="60"/>
      <c r="ACG3157" s="60"/>
      <c r="ACH3157" s="60"/>
      <c r="ACI3157" s="60"/>
      <c r="ACJ3157" s="60"/>
      <c r="ACK3157" s="60"/>
      <c r="ACL3157" s="60"/>
      <c r="ACM3157" s="60"/>
      <c r="ACN3157" s="60"/>
      <c r="ACO3157" s="60"/>
      <c r="ACP3157" s="60"/>
      <c r="ACQ3157" s="60"/>
      <c r="ACR3157" s="60"/>
      <c r="ACS3157" s="60"/>
      <c r="ACT3157" s="60"/>
      <c r="ACU3157" s="60"/>
      <c r="ACV3157" s="60"/>
      <c r="ACW3157" s="60"/>
      <c r="ACX3157" s="60"/>
      <c r="ACY3157" s="60">
        <v>1.0039020837300501</v>
      </c>
      <c r="ACZ3157" s="60"/>
      <c r="ADA3157" s="60"/>
      <c r="ADB3157" s="60"/>
      <c r="ADC3157" s="60"/>
      <c r="ADD3157" s="60"/>
      <c r="ADE3157" s="60"/>
    </row>
    <row r="3158" spans="760:785" x14ac:dyDescent="0.25">
      <c r="ACF3158" s="60"/>
      <c r="ACG3158" s="60"/>
      <c r="ACH3158" s="60"/>
      <c r="ACI3158" s="60"/>
      <c r="ACJ3158" s="60"/>
      <c r="ACK3158" s="60"/>
      <c r="ACL3158" s="60"/>
      <c r="ACM3158" s="60"/>
      <c r="ACN3158" s="60"/>
      <c r="ACO3158" s="60"/>
      <c r="ACP3158" s="60"/>
      <c r="ACQ3158" s="60"/>
      <c r="ACR3158" s="60"/>
      <c r="ACS3158" s="60"/>
      <c r="ACT3158" s="60"/>
      <c r="ACU3158" s="60"/>
      <c r="ACV3158" s="60"/>
      <c r="ACW3158" s="60"/>
      <c r="ACX3158" s="60"/>
      <c r="ACY3158" s="60">
        <v>1.00390119029929</v>
      </c>
      <c r="ACZ3158" s="60"/>
      <c r="ADA3158" s="60"/>
      <c r="ADB3158" s="60"/>
      <c r="ADC3158" s="60"/>
      <c r="ADD3158" s="60"/>
      <c r="ADE3158" s="60"/>
    </row>
    <row r="3159" spans="760:785" x14ac:dyDescent="0.25">
      <c r="ACF3159" s="60"/>
      <c r="ACG3159" s="60"/>
      <c r="ACH3159" s="60"/>
      <c r="ACI3159" s="60"/>
      <c r="ACJ3159" s="60"/>
      <c r="ACK3159" s="60"/>
      <c r="ACL3159" s="60"/>
      <c r="ACM3159" s="60"/>
      <c r="ACN3159" s="60"/>
      <c r="ACO3159" s="60"/>
      <c r="ACP3159" s="60"/>
      <c r="ACQ3159" s="60"/>
      <c r="ACR3159" s="60"/>
      <c r="ACS3159" s="60"/>
      <c r="ACT3159" s="60"/>
      <c r="ACU3159" s="60"/>
      <c r="ACV3159" s="60"/>
      <c r="ACW3159" s="60"/>
      <c r="ACX3159" s="60"/>
      <c r="ACY3159" s="60">
        <v>1.0038999511197</v>
      </c>
      <c r="ACZ3159" s="60"/>
      <c r="ADA3159" s="60"/>
      <c r="ADB3159" s="60"/>
      <c r="ADC3159" s="60"/>
      <c r="ADD3159" s="60"/>
      <c r="ADE3159" s="60"/>
    </row>
    <row r="3160" spans="760:785" x14ac:dyDescent="0.25">
      <c r="ACF3160" s="60"/>
      <c r="ACG3160" s="60"/>
      <c r="ACH3160" s="60"/>
      <c r="ACI3160" s="60"/>
      <c r="ACJ3160" s="60"/>
      <c r="ACK3160" s="60"/>
      <c r="ACL3160" s="60"/>
      <c r="ACM3160" s="60"/>
      <c r="ACN3160" s="60"/>
      <c r="ACO3160" s="60"/>
      <c r="ACP3160" s="60"/>
      <c r="ACQ3160" s="60"/>
      <c r="ACR3160" s="60"/>
      <c r="ACS3160" s="60"/>
      <c r="ACT3160" s="60"/>
      <c r="ACU3160" s="60"/>
      <c r="ACV3160" s="60"/>
      <c r="ACW3160" s="60"/>
      <c r="ACX3160" s="60"/>
      <c r="ACY3160" s="60">
        <v>1.0038981996141501</v>
      </c>
      <c r="ACZ3160" s="60"/>
      <c r="ADA3160" s="60"/>
      <c r="ADB3160" s="60"/>
      <c r="ADC3160" s="60"/>
      <c r="ADD3160" s="60"/>
      <c r="ADE3160" s="60"/>
    </row>
    <row r="3161" spans="760:785" x14ac:dyDescent="0.25">
      <c r="ACF3161" s="60"/>
      <c r="ACG3161" s="60"/>
      <c r="ACH3161" s="60"/>
      <c r="ACI3161" s="60"/>
      <c r="ACJ3161" s="60"/>
      <c r="ACK3161" s="60"/>
      <c r="ACL3161" s="60"/>
      <c r="ACM3161" s="60"/>
      <c r="ACN3161" s="60"/>
      <c r="ACO3161" s="60"/>
      <c r="ACP3161" s="60"/>
      <c r="ACQ3161" s="60"/>
      <c r="ACR3161" s="60"/>
      <c r="ACS3161" s="60"/>
      <c r="ACT3161" s="60"/>
      <c r="ACU3161" s="60"/>
      <c r="ACV3161" s="60"/>
      <c r="ACW3161" s="60"/>
      <c r="ACX3161" s="60"/>
      <c r="ACY3161" s="60">
        <v>1.00389794999261</v>
      </c>
      <c r="ACZ3161" s="60"/>
      <c r="ADA3161" s="60"/>
      <c r="ADB3161" s="60"/>
      <c r="ADC3161" s="60"/>
      <c r="ADD3161" s="60"/>
      <c r="ADE3161" s="60"/>
    </row>
    <row r="3162" spans="760:785" x14ac:dyDescent="0.25">
      <c r="ACF3162" s="60"/>
      <c r="ACG3162" s="60"/>
      <c r="ACH3162" s="60"/>
      <c r="ACI3162" s="60"/>
      <c r="ACJ3162" s="60"/>
      <c r="ACK3162" s="60"/>
      <c r="ACL3162" s="60"/>
      <c r="ACM3162" s="60"/>
      <c r="ACN3162" s="60"/>
      <c r="ACO3162" s="60"/>
      <c r="ACP3162" s="60"/>
      <c r="ACQ3162" s="60"/>
      <c r="ACR3162" s="60"/>
      <c r="ACS3162" s="60"/>
      <c r="ACT3162" s="60"/>
      <c r="ACU3162" s="60"/>
      <c r="ACV3162" s="60"/>
      <c r="ACW3162" s="60"/>
      <c r="ACX3162" s="60"/>
      <c r="ACY3162" s="60">
        <v>1.00389600033101</v>
      </c>
      <c r="ACZ3162" s="60"/>
      <c r="ADA3162" s="60"/>
      <c r="ADB3162" s="60"/>
      <c r="ADC3162" s="60"/>
      <c r="ADD3162" s="60"/>
      <c r="ADE3162" s="60"/>
    </row>
    <row r="3163" spans="760:785" x14ac:dyDescent="0.25">
      <c r="ACF3163" s="60"/>
      <c r="ACG3163" s="60"/>
      <c r="ACH3163" s="60"/>
      <c r="ACI3163" s="60"/>
      <c r="ACJ3163" s="60"/>
      <c r="ACK3163" s="60"/>
      <c r="ACL3163" s="60"/>
      <c r="ACM3163" s="60"/>
      <c r="ACN3163" s="60"/>
      <c r="ACO3163" s="60"/>
      <c r="ACP3163" s="60"/>
      <c r="ACQ3163" s="60"/>
      <c r="ACR3163" s="60"/>
      <c r="ACS3163" s="60"/>
      <c r="ACT3163" s="60"/>
      <c r="ACU3163" s="60"/>
      <c r="ACV3163" s="60"/>
      <c r="ACW3163" s="60"/>
      <c r="ACX3163" s="60"/>
      <c r="ACY3163" s="60">
        <v>1.00389587858677</v>
      </c>
      <c r="ACZ3163" s="60"/>
      <c r="ADA3163" s="60"/>
      <c r="ADB3163" s="60"/>
      <c r="ADC3163" s="60"/>
      <c r="ADD3163" s="60"/>
      <c r="ADE3163" s="60"/>
    </row>
    <row r="3164" spans="760:785" x14ac:dyDescent="0.25">
      <c r="ACF3164" s="60"/>
      <c r="ACG3164" s="60"/>
      <c r="ACH3164" s="60"/>
      <c r="ACI3164" s="60"/>
      <c r="ACJ3164" s="60"/>
      <c r="ACK3164" s="60"/>
      <c r="ACL3164" s="60"/>
      <c r="ACM3164" s="60"/>
      <c r="ACN3164" s="60"/>
      <c r="ACO3164" s="60"/>
      <c r="ACP3164" s="60"/>
      <c r="ACQ3164" s="60"/>
      <c r="ACR3164" s="60"/>
      <c r="ACS3164" s="60"/>
      <c r="ACT3164" s="60"/>
      <c r="ACU3164" s="60"/>
      <c r="ACV3164" s="60"/>
      <c r="ACW3164" s="60"/>
      <c r="ACX3164" s="60"/>
      <c r="ACY3164" s="60">
        <v>1.0038952619433701</v>
      </c>
      <c r="ACZ3164" s="60"/>
      <c r="ADA3164" s="60"/>
      <c r="ADB3164" s="60"/>
      <c r="ADC3164" s="60"/>
      <c r="ADD3164" s="60"/>
      <c r="ADE3164" s="60"/>
    </row>
    <row r="3165" spans="760:785" x14ac:dyDescent="0.25">
      <c r="ACF3165" s="60"/>
      <c r="ACG3165" s="60"/>
      <c r="ACH3165" s="60"/>
      <c r="ACI3165" s="60"/>
      <c r="ACJ3165" s="60"/>
      <c r="ACK3165" s="60"/>
      <c r="ACL3165" s="60"/>
      <c r="ACM3165" s="60"/>
      <c r="ACN3165" s="60"/>
      <c r="ACO3165" s="60"/>
      <c r="ACP3165" s="60"/>
      <c r="ACQ3165" s="60"/>
      <c r="ACR3165" s="60"/>
      <c r="ACS3165" s="60"/>
      <c r="ACT3165" s="60"/>
      <c r="ACU3165" s="60"/>
      <c r="ACV3165" s="60"/>
      <c r="ACW3165" s="60"/>
      <c r="ACX3165" s="60"/>
      <c r="ACY3165" s="60">
        <v>1.0038948296330701</v>
      </c>
      <c r="ACZ3165" s="60"/>
      <c r="ADA3165" s="60"/>
      <c r="ADB3165" s="60"/>
      <c r="ADC3165" s="60"/>
      <c r="ADD3165" s="60"/>
      <c r="ADE3165" s="60"/>
    </row>
    <row r="3166" spans="760:785" x14ac:dyDescent="0.25">
      <c r="ACF3166" s="60"/>
      <c r="ACG3166" s="60"/>
      <c r="ACH3166" s="60"/>
      <c r="ACI3166" s="60"/>
      <c r="ACJ3166" s="60"/>
      <c r="ACK3166" s="60"/>
      <c r="ACL3166" s="60"/>
      <c r="ACM3166" s="60"/>
      <c r="ACN3166" s="60"/>
      <c r="ACO3166" s="60"/>
      <c r="ACP3166" s="60"/>
      <c r="ACQ3166" s="60"/>
      <c r="ACR3166" s="60"/>
      <c r="ACS3166" s="60"/>
      <c r="ACT3166" s="60"/>
      <c r="ACU3166" s="60"/>
      <c r="ACV3166" s="60"/>
      <c r="ACW3166" s="60"/>
      <c r="ACX3166" s="60"/>
      <c r="ACY3166" s="60">
        <v>1.0038924608878099</v>
      </c>
      <c r="ACZ3166" s="60"/>
      <c r="ADA3166" s="60"/>
      <c r="ADB3166" s="60"/>
      <c r="ADC3166" s="60"/>
      <c r="ADD3166" s="60"/>
      <c r="ADE3166" s="60"/>
    </row>
    <row r="3167" spans="760:785" x14ac:dyDescent="0.25">
      <c r="ACF3167" s="60"/>
      <c r="ACG3167" s="60"/>
      <c r="ACH3167" s="60"/>
      <c r="ACI3167" s="60"/>
      <c r="ACJ3167" s="60"/>
      <c r="ACK3167" s="60"/>
      <c r="ACL3167" s="60"/>
      <c r="ACM3167" s="60"/>
      <c r="ACN3167" s="60"/>
      <c r="ACO3167" s="60"/>
      <c r="ACP3167" s="60"/>
      <c r="ACQ3167" s="60"/>
      <c r="ACR3167" s="60"/>
      <c r="ACS3167" s="60"/>
      <c r="ACT3167" s="60"/>
      <c r="ACU3167" s="60"/>
      <c r="ACV3167" s="60"/>
      <c r="ACW3167" s="60"/>
      <c r="ACX3167" s="60"/>
      <c r="ACY3167" s="60">
        <v>1.0038894357361501</v>
      </c>
      <c r="ACZ3167" s="60"/>
      <c r="ADA3167" s="60"/>
      <c r="ADB3167" s="60"/>
      <c r="ADC3167" s="60"/>
      <c r="ADD3167" s="60"/>
      <c r="ADE3167" s="60"/>
    </row>
    <row r="3168" spans="760:785" x14ac:dyDescent="0.25">
      <c r="ACF3168" s="60"/>
      <c r="ACG3168" s="60"/>
      <c r="ACH3168" s="60"/>
      <c r="ACI3168" s="60"/>
      <c r="ACJ3168" s="60"/>
      <c r="ACK3168" s="60"/>
      <c r="ACL3168" s="60"/>
      <c r="ACM3168" s="60"/>
      <c r="ACN3168" s="60"/>
      <c r="ACO3168" s="60"/>
      <c r="ACP3168" s="60"/>
      <c r="ACQ3168" s="60"/>
      <c r="ACR3168" s="60"/>
      <c r="ACS3168" s="60"/>
      <c r="ACT3168" s="60"/>
      <c r="ACU3168" s="60"/>
      <c r="ACV3168" s="60"/>
      <c r="ACW3168" s="60"/>
      <c r="ACX3168" s="60"/>
      <c r="ACY3168" s="60">
        <v>1.00388848436528</v>
      </c>
      <c r="ACZ3168" s="60"/>
      <c r="ADA3168" s="60"/>
      <c r="ADB3168" s="60"/>
      <c r="ADC3168" s="60"/>
      <c r="ADD3168" s="60"/>
      <c r="ADE3168" s="60"/>
    </row>
    <row r="3169" spans="760:785" x14ac:dyDescent="0.25">
      <c r="ACF3169" s="60"/>
      <c r="ACG3169" s="60"/>
      <c r="ACH3169" s="60"/>
      <c r="ACI3169" s="60"/>
      <c r="ACJ3169" s="60"/>
      <c r="ACK3169" s="60"/>
      <c r="ACL3169" s="60"/>
      <c r="ACM3169" s="60"/>
      <c r="ACN3169" s="60"/>
      <c r="ACO3169" s="60"/>
      <c r="ACP3169" s="60"/>
      <c r="ACQ3169" s="60"/>
      <c r="ACR3169" s="60"/>
      <c r="ACS3169" s="60"/>
      <c r="ACT3169" s="60"/>
      <c r="ACU3169" s="60"/>
      <c r="ACV3169" s="60"/>
      <c r="ACW3169" s="60"/>
      <c r="ACX3169" s="60"/>
      <c r="ACY3169" s="60">
        <v>1.0038874213902</v>
      </c>
      <c r="ACZ3169" s="60"/>
      <c r="ADA3169" s="60"/>
      <c r="ADB3169" s="60"/>
      <c r="ADC3169" s="60"/>
      <c r="ADD3169" s="60"/>
      <c r="ADE3169" s="60"/>
    </row>
    <row r="3170" spans="760:785" x14ac:dyDescent="0.25">
      <c r="ACF3170" s="60"/>
      <c r="ACG3170" s="60"/>
      <c r="ACH3170" s="60"/>
      <c r="ACI3170" s="60"/>
      <c r="ACJ3170" s="60"/>
      <c r="ACK3170" s="60"/>
      <c r="ACL3170" s="60"/>
      <c r="ACM3170" s="60"/>
      <c r="ACN3170" s="60"/>
      <c r="ACO3170" s="60"/>
      <c r="ACP3170" s="60"/>
      <c r="ACQ3170" s="60"/>
      <c r="ACR3170" s="60"/>
      <c r="ACS3170" s="60"/>
      <c r="ACT3170" s="60"/>
      <c r="ACU3170" s="60"/>
      <c r="ACV3170" s="60"/>
      <c r="ACW3170" s="60"/>
      <c r="ACX3170" s="60"/>
      <c r="ACY3170" s="60">
        <v>1.0038859536687399</v>
      </c>
      <c r="ACZ3170" s="60"/>
      <c r="ADA3170" s="60"/>
      <c r="ADB3170" s="60"/>
      <c r="ADC3170" s="60"/>
      <c r="ADD3170" s="60"/>
      <c r="ADE3170" s="60"/>
    </row>
    <row r="3171" spans="760:785" x14ac:dyDescent="0.25">
      <c r="ACF3171" s="60"/>
      <c r="ACG3171" s="60"/>
      <c r="ACH3171" s="60"/>
      <c r="ACI3171" s="60"/>
      <c r="ACJ3171" s="60"/>
      <c r="ACK3171" s="60"/>
      <c r="ACL3171" s="60"/>
      <c r="ACM3171" s="60"/>
      <c r="ACN3171" s="60"/>
      <c r="ACO3171" s="60"/>
      <c r="ACP3171" s="60"/>
      <c r="ACQ3171" s="60"/>
      <c r="ACR3171" s="60"/>
      <c r="ACS3171" s="60"/>
      <c r="ACT3171" s="60"/>
      <c r="ACU3171" s="60"/>
      <c r="ACV3171" s="60"/>
      <c r="ACW3171" s="60"/>
      <c r="ACX3171" s="60"/>
      <c r="ACY3171" s="60">
        <v>1.0038849276552</v>
      </c>
      <c r="ACZ3171" s="60"/>
      <c r="ADA3171" s="60"/>
      <c r="ADB3171" s="60"/>
      <c r="ADC3171" s="60"/>
      <c r="ADD3171" s="60"/>
      <c r="ADE3171" s="60"/>
    </row>
    <row r="3172" spans="760:785" x14ac:dyDescent="0.25">
      <c r="ACF3172" s="60"/>
      <c r="ACG3172" s="60"/>
      <c r="ACH3172" s="60"/>
      <c r="ACI3172" s="60"/>
      <c r="ACJ3172" s="60"/>
      <c r="ACK3172" s="60"/>
      <c r="ACL3172" s="60"/>
      <c r="ACM3172" s="60"/>
      <c r="ACN3172" s="60"/>
      <c r="ACO3172" s="60"/>
      <c r="ACP3172" s="60"/>
      <c r="ACQ3172" s="60"/>
      <c r="ACR3172" s="60"/>
      <c r="ACS3172" s="60"/>
      <c r="ACT3172" s="60"/>
      <c r="ACU3172" s="60"/>
      <c r="ACV3172" s="60"/>
      <c r="ACW3172" s="60"/>
      <c r="ACX3172" s="60"/>
      <c r="ACY3172" s="60">
        <v>1.0038802274504</v>
      </c>
      <c r="ACZ3172" s="60"/>
      <c r="ADA3172" s="60"/>
      <c r="ADB3172" s="60"/>
      <c r="ADC3172" s="60"/>
      <c r="ADD3172" s="60"/>
      <c r="ADE3172" s="60"/>
    </row>
    <row r="3173" spans="760:785" x14ac:dyDescent="0.25">
      <c r="ACF3173" s="60"/>
      <c r="ACG3173" s="60"/>
      <c r="ACH3173" s="60"/>
      <c r="ACI3173" s="60"/>
      <c r="ACJ3173" s="60"/>
      <c r="ACK3173" s="60"/>
      <c r="ACL3173" s="60"/>
      <c r="ACM3173" s="60"/>
      <c r="ACN3173" s="60"/>
      <c r="ACO3173" s="60"/>
      <c r="ACP3173" s="60"/>
      <c r="ACQ3173" s="60"/>
      <c r="ACR3173" s="60"/>
      <c r="ACS3173" s="60"/>
      <c r="ACT3173" s="60"/>
      <c r="ACU3173" s="60"/>
      <c r="ACV3173" s="60"/>
      <c r="ACW3173" s="60"/>
      <c r="ACX3173" s="60"/>
      <c r="ACY3173" s="60">
        <v>1.0038763321126001</v>
      </c>
      <c r="ACZ3173" s="60"/>
      <c r="ADA3173" s="60"/>
      <c r="ADB3173" s="60"/>
      <c r="ADC3173" s="60"/>
      <c r="ADD3173" s="60"/>
      <c r="ADE3173" s="60"/>
    </row>
    <row r="3174" spans="760:785" x14ac:dyDescent="0.25">
      <c r="ACF3174" s="60"/>
      <c r="ACG3174" s="60"/>
      <c r="ACH3174" s="60"/>
      <c r="ACI3174" s="60"/>
      <c r="ACJ3174" s="60"/>
      <c r="ACK3174" s="60"/>
      <c r="ACL3174" s="60"/>
      <c r="ACM3174" s="60"/>
      <c r="ACN3174" s="60"/>
      <c r="ACO3174" s="60"/>
      <c r="ACP3174" s="60"/>
      <c r="ACQ3174" s="60"/>
      <c r="ACR3174" s="60"/>
      <c r="ACS3174" s="60"/>
      <c r="ACT3174" s="60"/>
      <c r="ACU3174" s="60"/>
      <c r="ACV3174" s="60"/>
      <c r="ACW3174" s="60"/>
      <c r="ACX3174" s="60"/>
      <c r="ACY3174" s="60">
        <v>1.0038756614614099</v>
      </c>
      <c r="ACZ3174" s="60"/>
      <c r="ADA3174" s="60"/>
      <c r="ADB3174" s="60"/>
      <c r="ADC3174" s="60"/>
      <c r="ADD3174" s="60"/>
      <c r="ADE3174" s="60"/>
    </row>
    <row r="3175" spans="760:785" x14ac:dyDescent="0.25">
      <c r="ACF3175" s="60"/>
      <c r="ACG3175" s="60"/>
      <c r="ACH3175" s="60"/>
      <c r="ACI3175" s="60"/>
      <c r="ACJ3175" s="60"/>
      <c r="ACK3175" s="60"/>
      <c r="ACL3175" s="60"/>
      <c r="ACM3175" s="60"/>
      <c r="ACN3175" s="60"/>
      <c r="ACO3175" s="60"/>
      <c r="ACP3175" s="60"/>
      <c r="ACQ3175" s="60"/>
      <c r="ACR3175" s="60"/>
      <c r="ACS3175" s="60"/>
      <c r="ACT3175" s="60"/>
      <c r="ACU3175" s="60"/>
      <c r="ACV3175" s="60"/>
      <c r="ACW3175" s="60"/>
      <c r="ACX3175" s="60"/>
      <c r="ACY3175" s="60">
        <v>1.0038725778319599</v>
      </c>
      <c r="ACZ3175" s="60"/>
      <c r="ADA3175" s="60"/>
      <c r="ADB3175" s="60"/>
      <c r="ADC3175" s="60"/>
      <c r="ADD3175" s="60"/>
      <c r="ADE3175" s="60"/>
    </row>
    <row r="3176" spans="760:785" x14ac:dyDescent="0.25">
      <c r="ACF3176" s="60"/>
      <c r="ACG3176" s="60"/>
      <c r="ACH3176" s="60"/>
      <c r="ACI3176" s="60"/>
      <c r="ACJ3176" s="60"/>
      <c r="ACK3176" s="60"/>
      <c r="ACL3176" s="60"/>
      <c r="ACM3176" s="60"/>
      <c r="ACN3176" s="60"/>
      <c r="ACO3176" s="60"/>
      <c r="ACP3176" s="60"/>
      <c r="ACQ3176" s="60"/>
      <c r="ACR3176" s="60"/>
      <c r="ACS3176" s="60"/>
      <c r="ACT3176" s="60"/>
      <c r="ACU3176" s="60"/>
      <c r="ACV3176" s="60"/>
      <c r="ACW3176" s="60"/>
      <c r="ACX3176" s="60"/>
      <c r="ACY3176" s="60">
        <v>1.0038694816541101</v>
      </c>
      <c r="ACZ3176" s="60"/>
      <c r="ADA3176" s="60"/>
      <c r="ADB3176" s="60"/>
      <c r="ADC3176" s="60"/>
      <c r="ADD3176" s="60"/>
      <c r="ADE3176" s="60"/>
    </row>
    <row r="3177" spans="760:785" x14ac:dyDescent="0.25">
      <c r="ACF3177" s="60"/>
      <c r="ACG3177" s="60"/>
      <c r="ACH3177" s="60"/>
      <c r="ACI3177" s="60"/>
      <c r="ACJ3177" s="60"/>
      <c r="ACK3177" s="60"/>
      <c r="ACL3177" s="60"/>
      <c r="ACM3177" s="60"/>
      <c r="ACN3177" s="60"/>
      <c r="ACO3177" s="60"/>
      <c r="ACP3177" s="60"/>
      <c r="ACQ3177" s="60"/>
      <c r="ACR3177" s="60"/>
      <c r="ACS3177" s="60"/>
      <c r="ACT3177" s="60"/>
      <c r="ACU3177" s="60"/>
      <c r="ACV3177" s="60"/>
      <c r="ACW3177" s="60"/>
      <c r="ACX3177" s="60"/>
      <c r="ACY3177" s="60">
        <v>1.00386394508554</v>
      </c>
      <c r="ACZ3177" s="60"/>
      <c r="ADA3177" s="60"/>
      <c r="ADB3177" s="60"/>
      <c r="ADC3177" s="60"/>
      <c r="ADD3177" s="60"/>
      <c r="ADE3177" s="60"/>
    </row>
    <row r="3178" spans="760:785" x14ac:dyDescent="0.25">
      <c r="ACF3178" s="60"/>
      <c r="ACG3178" s="60"/>
      <c r="ACH3178" s="60"/>
      <c r="ACI3178" s="60"/>
      <c r="ACJ3178" s="60"/>
      <c r="ACK3178" s="60"/>
      <c r="ACL3178" s="60"/>
      <c r="ACM3178" s="60"/>
      <c r="ACN3178" s="60"/>
      <c r="ACO3178" s="60"/>
      <c r="ACP3178" s="60"/>
      <c r="ACQ3178" s="60"/>
      <c r="ACR3178" s="60"/>
      <c r="ACS3178" s="60"/>
      <c r="ACT3178" s="60"/>
      <c r="ACU3178" s="60"/>
      <c r="ACV3178" s="60"/>
      <c r="ACW3178" s="60"/>
      <c r="ACX3178" s="60"/>
      <c r="ACY3178" s="60">
        <v>1.00386245204987</v>
      </c>
      <c r="ACZ3178" s="60"/>
      <c r="ADA3178" s="60"/>
      <c r="ADB3178" s="60"/>
      <c r="ADC3178" s="60"/>
      <c r="ADD3178" s="60"/>
      <c r="ADE3178" s="60"/>
    </row>
    <row r="3179" spans="760:785" x14ac:dyDescent="0.25">
      <c r="ACF3179" s="60"/>
      <c r="ACG3179" s="60"/>
      <c r="ACH3179" s="60"/>
      <c r="ACI3179" s="60"/>
      <c r="ACJ3179" s="60"/>
      <c r="ACK3179" s="60"/>
      <c r="ACL3179" s="60"/>
      <c r="ACM3179" s="60"/>
      <c r="ACN3179" s="60"/>
      <c r="ACO3179" s="60"/>
      <c r="ACP3179" s="60"/>
      <c r="ACQ3179" s="60"/>
      <c r="ACR3179" s="60"/>
      <c r="ACS3179" s="60"/>
      <c r="ACT3179" s="60"/>
      <c r="ACU3179" s="60"/>
      <c r="ACV3179" s="60"/>
      <c r="ACW3179" s="60"/>
      <c r="ACX3179" s="60"/>
      <c r="ACY3179" s="60">
        <v>1.00386215774087</v>
      </c>
      <c r="ACZ3179" s="60"/>
      <c r="ADA3179" s="60"/>
      <c r="ADB3179" s="60"/>
      <c r="ADC3179" s="60"/>
      <c r="ADD3179" s="60"/>
      <c r="ADE3179" s="60"/>
    </row>
    <row r="3180" spans="760:785" x14ac:dyDescent="0.25">
      <c r="ACF3180" s="60"/>
      <c r="ACG3180" s="60"/>
      <c r="ACH3180" s="60"/>
      <c r="ACI3180" s="60"/>
      <c r="ACJ3180" s="60"/>
      <c r="ACK3180" s="60"/>
      <c r="ACL3180" s="60"/>
      <c r="ACM3180" s="60"/>
      <c r="ACN3180" s="60"/>
      <c r="ACO3180" s="60"/>
      <c r="ACP3180" s="60"/>
      <c r="ACQ3180" s="60"/>
      <c r="ACR3180" s="60"/>
      <c r="ACS3180" s="60"/>
      <c r="ACT3180" s="60"/>
      <c r="ACU3180" s="60"/>
      <c r="ACV3180" s="60"/>
      <c r="ACW3180" s="60"/>
      <c r="ACX3180" s="60"/>
      <c r="ACY3180" s="60">
        <v>1.00386177484978</v>
      </c>
      <c r="ACZ3180" s="60"/>
      <c r="ADA3180" s="60"/>
      <c r="ADB3180" s="60"/>
      <c r="ADC3180" s="60"/>
      <c r="ADD3180" s="60"/>
      <c r="ADE3180" s="60"/>
    </row>
    <row r="3181" spans="760:785" x14ac:dyDescent="0.25">
      <c r="ACF3181" s="60"/>
      <c r="ACG3181" s="60"/>
      <c r="ACH3181" s="60"/>
      <c r="ACI3181" s="60"/>
      <c r="ACJ3181" s="60"/>
      <c r="ACK3181" s="60"/>
      <c r="ACL3181" s="60"/>
      <c r="ACM3181" s="60"/>
      <c r="ACN3181" s="60"/>
      <c r="ACO3181" s="60"/>
      <c r="ACP3181" s="60"/>
      <c r="ACQ3181" s="60"/>
      <c r="ACR3181" s="60"/>
      <c r="ACS3181" s="60"/>
      <c r="ACT3181" s="60"/>
      <c r="ACU3181" s="60"/>
      <c r="ACV3181" s="60"/>
      <c r="ACW3181" s="60"/>
      <c r="ACX3181" s="60"/>
      <c r="ACY3181" s="60">
        <v>1.00386163132047</v>
      </c>
      <c r="ACZ3181" s="60"/>
      <c r="ADA3181" s="60"/>
      <c r="ADB3181" s="60"/>
      <c r="ADC3181" s="60"/>
      <c r="ADD3181" s="60"/>
      <c r="ADE3181" s="60"/>
    </row>
    <row r="3182" spans="760:785" x14ac:dyDescent="0.25">
      <c r="ACF3182" s="60"/>
      <c r="ACG3182" s="60"/>
      <c r="ACH3182" s="60"/>
      <c r="ACI3182" s="60"/>
      <c r="ACJ3182" s="60"/>
      <c r="ACK3182" s="60"/>
      <c r="ACL3182" s="60"/>
      <c r="ACM3182" s="60"/>
      <c r="ACN3182" s="60"/>
      <c r="ACO3182" s="60"/>
      <c r="ACP3182" s="60"/>
      <c r="ACQ3182" s="60"/>
      <c r="ACR3182" s="60"/>
      <c r="ACS3182" s="60"/>
      <c r="ACT3182" s="60"/>
      <c r="ACU3182" s="60"/>
      <c r="ACV3182" s="60"/>
      <c r="ACW3182" s="60"/>
      <c r="ACX3182" s="60"/>
      <c r="ACY3182" s="60">
        <v>1.0038597657461801</v>
      </c>
      <c r="ACZ3182" s="60"/>
      <c r="ADA3182" s="60"/>
      <c r="ADB3182" s="60"/>
      <c r="ADC3182" s="60"/>
      <c r="ADD3182" s="60"/>
      <c r="ADE3182" s="60"/>
    </row>
    <row r="3183" spans="760:785" x14ac:dyDescent="0.25">
      <c r="ACF3183" s="60"/>
      <c r="ACG3183" s="60"/>
      <c r="ACH3183" s="60"/>
      <c r="ACI3183" s="60"/>
      <c r="ACJ3183" s="60"/>
      <c r="ACK3183" s="60"/>
      <c r="ACL3183" s="60"/>
      <c r="ACM3183" s="60"/>
      <c r="ACN3183" s="60"/>
      <c r="ACO3183" s="60"/>
      <c r="ACP3183" s="60"/>
      <c r="ACQ3183" s="60"/>
      <c r="ACR3183" s="60"/>
      <c r="ACS3183" s="60"/>
      <c r="ACT3183" s="60"/>
      <c r="ACU3183" s="60"/>
      <c r="ACV3183" s="60"/>
      <c r="ACW3183" s="60"/>
      <c r="ACX3183" s="60"/>
      <c r="ACY3183" s="60">
        <v>1.0038589495443799</v>
      </c>
      <c r="ACZ3183" s="60"/>
      <c r="ADA3183" s="60"/>
      <c r="ADB3183" s="60"/>
      <c r="ADC3183" s="60"/>
      <c r="ADD3183" s="60"/>
      <c r="ADE3183" s="60"/>
    </row>
    <row r="3184" spans="760:785" x14ac:dyDescent="0.25">
      <c r="ACF3184" s="60"/>
      <c r="ACG3184" s="60"/>
      <c r="ACH3184" s="60"/>
      <c r="ACI3184" s="60"/>
      <c r="ACJ3184" s="60"/>
      <c r="ACK3184" s="60"/>
      <c r="ACL3184" s="60"/>
      <c r="ACM3184" s="60"/>
      <c r="ACN3184" s="60"/>
      <c r="ACO3184" s="60"/>
      <c r="ACP3184" s="60"/>
      <c r="ACQ3184" s="60"/>
      <c r="ACR3184" s="60"/>
      <c r="ACS3184" s="60"/>
      <c r="ACT3184" s="60"/>
      <c r="ACU3184" s="60"/>
      <c r="ACV3184" s="60"/>
      <c r="ACW3184" s="60"/>
      <c r="ACX3184" s="60"/>
      <c r="ACY3184" s="60">
        <v>1.0038574617406699</v>
      </c>
      <c r="ACZ3184" s="60"/>
      <c r="ADA3184" s="60"/>
      <c r="ADB3184" s="60"/>
      <c r="ADC3184" s="60"/>
      <c r="ADD3184" s="60"/>
      <c r="ADE3184" s="60"/>
    </row>
    <row r="3185" spans="760:785" x14ac:dyDescent="0.25">
      <c r="ACF3185" s="60"/>
      <c r="ACG3185" s="60"/>
      <c r="ACH3185" s="60"/>
      <c r="ACI3185" s="60"/>
      <c r="ACJ3185" s="60"/>
      <c r="ACK3185" s="60"/>
      <c r="ACL3185" s="60"/>
      <c r="ACM3185" s="60"/>
      <c r="ACN3185" s="60"/>
      <c r="ACO3185" s="60"/>
      <c r="ACP3185" s="60"/>
      <c r="ACQ3185" s="60"/>
      <c r="ACR3185" s="60"/>
      <c r="ACS3185" s="60"/>
      <c r="ACT3185" s="60"/>
      <c r="ACU3185" s="60"/>
      <c r="ACV3185" s="60"/>
      <c r="ACW3185" s="60"/>
      <c r="ACX3185" s="60"/>
      <c r="ACY3185" s="60">
        <v>1.00385736678683</v>
      </c>
      <c r="ACZ3185" s="60"/>
      <c r="ADA3185" s="60"/>
      <c r="ADB3185" s="60"/>
      <c r="ADC3185" s="60"/>
      <c r="ADD3185" s="60"/>
      <c r="ADE3185" s="60"/>
    </row>
    <row r="3186" spans="760:785" x14ac:dyDescent="0.25">
      <c r="ACF3186" s="60"/>
      <c r="ACG3186" s="60"/>
      <c r="ACH3186" s="60"/>
      <c r="ACI3186" s="60"/>
      <c r="ACJ3186" s="60"/>
      <c r="ACK3186" s="60"/>
      <c r="ACL3186" s="60"/>
      <c r="ACM3186" s="60"/>
      <c r="ACN3186" s="60"/>
      <c r="ACO3186" s="60"/>
      <c r="ACP3186" s="60"/>
      <c r="ACQ3186" s="60"/>
      <c r="ACR3186" s="60"/>
      <c r="ACS3186" s="60"/>
      <c r="ACT3186" s="60"/>
      <c r="ACU3186" s="60"/>
      <c r="ACV3186" s="60"/>
      <c r="ACW3186" s="60"/>
      <c r="ACX3186" s="60"/>
      <c r="ACY3186" s="60">
        <v>1.0038571168229999</v>
      </c>
      <c r="ACZ3186" s="60"/>
      <c r="ADA3186" s="60"/>
      <c r="ADB3186" s="60"/>
      <c r="ADC3186" s="60"/>
      <c r="ADD3186" s="60"/>
      <c r="ADE3186" s="60"/>
    </row>
    <row r="3187" spans="760:785" x14ac:dyDescent="0.25">
      <c r="ACF3187" s="60"/>
      <c r="ACG3187" s="60"/>
      <c r="ACH3187" s="60"/>
      <c r="ACI3187" s="60"/>
      <c r="ACJ3187" s="60"/>
      <c r="ACK3187" s="60"/>
      <c r="ACL3187" s="60"/>
      <c r="ACM3187" s="60"/>
      <c r="ACN3187" s="60"/>
      <c r="ACO3187" s="60"/>
      <c r="ACP3187" s="60"/>
      <c r="ACQ3187" s="60"/>
      <c r="ACR3187" s="60"/>
      <c r="ACS3187" s="60"/>
      <c r="ACT3187" s="60"/>
      <c r="ACU3187" s="60"/>
      <c r="ACV3187" s="60"/>
      <c r="ACW3187" s="60"/>
      <c r="ACX3187" s="60"/>
      <c r="ACY3187" s="60">
        <v>1.0038555055565499</v>
      </c>
      <c r="ACZ3187" s="60"/>
      <c r="ADA3187" s="60"/>
      <c r="ADB3187" s="60"/>
      <c r="ADC3187" s="60"/>
      <c r="ADD3187" s="60"/>
      <c r="ADE3187" s="60"/>
    </row>
    <row r="3188" spans="760:785" x14ac:dyDescent="0.25">
      <c r="ACF3188" s="60"/>
      <c r="ACG3188" s="60"/>
      <c r="ACH3188" s="60"/>
      <c r="ACI3188" s="60"/>
      <c r="ACJ3188" s="60"/>
      <c r="ACK3188" s="60"/>
      <c r="ACL3188" s="60"/>
      <c r="ACM3188" s="60"/>
      <c r="ACN3188" s="60"/>
      <c r="ACO3188" s="60"/>
      <c r="ACP3188" s="60"/>
      <c r="ACQ3188" s="60"/>
      <c r="ACR3188" s="60"/>
      <c r="ACS3188" s="60"/>
      <c r="ACT3188" s="60"/>
      <c r="ACU3188" s="60"/>
      <c r="ACV3188" s="60"/>
      <c r="ACW3188" s="60"/>
      <c r="ACX3188" s="60"/>
      <c r="ACY3188" s="60">
        <v>1.00385463820884</v>
      </c>
      <c r="ACZ3188" s="60"/>
      <c r="ADA3188" s="60"/>
      <c r="ADB3188" s="60"/>
      <c r="ADC3188" s="60"/>
      <c r="ADD3188" s="60"/>
      <c r="ADE3188" s="60"/>
    </row>
    <row r="3189" spans="760:785" x14ac:dyDescent="0.25">
      <c r="ACF3189" s="60"/>
      <c r="ACG3189" s="60"/>
      <c r="ACH3189" s="60"/>
      <c r="ACI3189" s="60"/>
      <c r="ACJ3189" s="60"/>
      <c r="ACK3189" s="60"/>
      <c r="ACL3189" s="60"/>
      <c r="ACM3189" s="60"/>
      <c r="ACN3189" s="60"/>
      <c r="ACO3189" s="60"/>
      <c r="ACP3189" s="60"/>
      <c r="ACQ3189" s="60"/>
      <c r="ACR3189" s="60"/>
      <c r="ACS3189" s="60"/>
      <c r="ACT3189" s="60"/>
      <c r="ACU3189" s="60"/>
      <c r="ACV3189" s="60"/>
      <c r="ACW3189" s="60"/>
      <c r="ACX3189" s="60"/>
      <c r="ACY3189" s="60">
        <v>1.00385307988946</v>
      </c>
      <c r="ACZ3189" s="60"/>
      <c r="ADA3189" s="60"/>
      <c r="ADB3189" s="60"/>
      <c r="ADC3189" s="60"/>
      <c r="ADD3189" s="60"/>
      <c r="ADE3189" s="60"/>
    </row>
    <row r="3190" spans="760:785" x14ac:dyDescent="0.25">
      <c r="ACF3190" s="60"/>
      <c r="ACG3190" s="60"/>
      <c r="ACH3190" s="60"/>
      <c r="ACI3190" s="60"/>
      <c r="ACJ3190" s="60"/>
      <c r="ACK3190" s="60"/>
      <c r="ACL3190" s="60"/>
      <c r="ACM3190" s="60"/>
      <c r="ACN3190" s="60"/>
      <c r="ACO3190" s="60"/>
      <c r="ACP3190" s="60"/>
      <c r="ACQ3190" s="60"/>
      <c r="ACR3190" s="60"/>
      <c r="ACS3190" s="60"/>
      <c r="ACT3190" s="60"/>
      <c r="ACU3190" s="60"/>
      <c r="ACV3190" s="60"/>
      <c r="ACW3190" s="60"/>
      <c r="ACX3190" s="60"/>
      <c r="ACY3190" s="60">
        <v>1.0038527501518399</v>
      </c>
      <c r="ACZ3190" s="60"/>
      <c r="ADA3190" s="60"/>
      <c r="ADB3190" s="60"/>
      <c r="ADC3190" s="60"/>
      <c r="ADD3190" s="60"/>
      <c r="ADE3190" s="60"/>
    </row>
    <row r="3191" spans="760:785" x14ac:dyDescent="0.25">
      <c r="ACF3191" s="60"/>
      <c r="ACG3191" s="60"/>
      <c r="ACH3191" s="60"/>
      <c r="ACI3191" s="60"/>
      <c r="ACJ3191" s="60"/>
      <c r="ACK3191" s="60"/>
      <c r="ACL3191" s="60"/>
      <c r="ACM3191" s="60"/>
      <c r="ACN3191" s="60"/>
      <c r="ACO3191" s="60"/>
      <c r="ACP3191" s="60"/>
      <c r="ACQ3191" s="60"/>
      <c r="ACR3191" s="60"/>
      <c r="ACS3191" s="60"/>
      <c r="ACT3191" s="60"/>
      <c r="ACU3191" s="60"/>
      <c r="ACV3191" s="60"/>
      <c r="ACW3191" s="60"/>
      <c r="ACX3191" s="60"/>
      <c r="ACY3191" s="60">
        <v>1.0038518139230601</v>
      </c>
      <c r="ACZ3191" s="60"/>
      <c r="ADA3191" s="60"/>
      <c r="ADB3191" s="60"/>
      <c r="ADC3191" s="60"/>
      <c r="ADD3191" s="60"/>
      <c r="ADE3191" s="60"/>
    </row>
    <row r="3192" spans="760:785" x14ac:dyDescent="0.25">
      <c r="ACF3192" s="60"/>
      <c r="ACG3192" s="60"/>
      <c r="ACH3192" s="60"/>
      <c r="ACI3192" s="60"/>
      <c r="ACJ3192" s="60"/>
      <c r="ACK3192" s="60"/>
      <c r="ACL3192" s="60"/>
      <c r="ACM3192" s="60"/>
      <c r="ACN3192" s="60"/>
      <c r="ACO3192" s="60"/>
      <c r="ACP3192" s="60"/>
      <c r="ACQ3192" s="60"/>
      <c r="ACR3192" s="60"/>
      <c r="ACS3192" s="60"/>
      <c r="ACT3192" s="60"/>
      <c r="ACU3192" s="60"/>
      <c r="ACV3192" s="60"/>
      <c r="ACW3192" s="60"/>
      <c r="ACX3192" s="60"/>
      <c r="ACY3192" s="60">
        <v>1.00384969609039</v>
      </c>
      <c r="ACZ3192" s="60"/>
      <c r="ADA3192" s="60"/>
      <c r="ADB3192" s="60"/>
      <c r="ADC3192" s="60"/>
      <c r="ADD3192" s="60"/>
      <c r="ADE3192" s="60"/>
    </row>
    <row r="3193" spans="760:785" x14ac:dyDescent="0.25">
      <c r="ACF3193" s="60"/>
      <c r="ACG3193" s="60"/>
      <c r="ACH3193" s="60"/>
      <c r="ACI3193" s="60"/>
      <c r="ACJ3193" s="60"/>
      <c r="ACK3193" s="60"/>
      <c r="ACL3193" s="60"/>
      <c r="ACM3193" s="60"/>
      <c r="ACN3193" s="60"/>
      <c r="ACO3193" s="60"/>
      <c r="ACP3193" s="60"/>
      <c r="ACQ3193" s="60"/>
      <c r="ACR3193" s="60"/>
      <c r="ACS3193" s="60"/>
      <c r="ACT3193" s="60"/>
      <c r="ACU3193" s="60"/>
      <c r="ACV3193" s="60"/>
      <c r="ACW3193" s="60"/>
      <c r="ACX3193" s="60"/>
      <c r="ACY3193" s="60">
        <v>1.00384653314907</v>
      </c>
      <c r="ACZ3193" s="60"/>
      <c r="ADA3193" s="60"/>
      <c r="ADB3193" s="60"/>
      <c r="ADC3193" s="60"/>
      <c r="ADD3193" s="60"/>
      <c r="ADE3193" s="60"/>
    </row>
    <row r="3194" spans="760:785" x14ac:dyDescent="0.25">
      <c r="ACF3194" s="60"/>
      <c r="ACG3194" s="60"/>
      <c r="ACH3194" s="60"/>
      <c r="ACI3194" s="60"/>
      <c r="ACJ3194" s="60"/>
      <c r="ACK3194" s="60"/>
      <c r="ACL3194" s="60"/>
      <c r="ACM3194" s="60"/>
      <c r="ACN3194" s="60"/>
      <c r="ACO3194" s="60"/>
      <c r="ACP3194" s="60"/>
      <c r="ACQ3194" s="60"/>
      <c r="ACR3194" s="60"/>
      <c r="ACS3194" s="60"/>
      <c r="ACT3194" s="60"/>
      <c r="ACU3194" s="60"/>
      <c r="ACV3194" s="60"/>
      <c r="ACW3194" s="60"/>
      <c r="ACX3194" s="60"/>
      <c r="ACY3194" s="60">
        <v>1.0038458885243</v>
      </c>
      <c r="ACZ3194" s="60"/>
      <c r="ADA3194" s="60"/>
      <c r="ADB3194" s="60"/>
      <c r="ADC3194" s="60"/>
      <c r="ADD3194" s="60"/>
      <c r="ADE3194" s="60"/>
    </row>
    <row r="3195" spans="760:785" x14ac:dyDescent="0.25">
      <c r="ACF3195" s="60"/>
      <c r="ACG3195" s="60"/>
      <c r="ACH3195" s="60"/>
      <c r="ACI3195" s="60"/>
      <c r="ACJ3195" s="60"/>
      <c r="ACK3195" s="60"/>
      <c r="ACL3195" s="60"/>
      <c r="ACM3195" s="60"/>
      <c r="ACN3195" s="60"/>
      <c r="ACO3195" s="60"/>
      <c r="ACP3195" s="60"/>
      <c r="ACQ3195" s="60"/>
      <c r="ACR3195" s="60"/>
      <c r="ACS3195" s="60"/>
      <c r="ACT3195" s="60"/>
      <c r="ACU3195" s="60"/>
      <c r="ACV3195" s="60"/>
      <c r="ACW3195" s="60"/>
      <c r="ACX3195" s="60"/>
      <c r="ACY3195" s="60">
        <v>1.00384234771952</v>
      </c>
      <c r="ACZ3195" s="60"/>
      <c r="ADA3195" s="60"/>
      <c r="ADB3195" s="60"/>
      <c r="ADC3195" s="60"/>
      <c r="ADD3195" s="60"/>
      <c r="ADE3195" s="60"/>
    </row>
    <row r="3196" spans="760:785" x14ac:dyDescent="0.25">
      <c r="ACF3196" s="60"/>
      <c r="ACG3196" s="60"/>
      <c r="ACH3196" s="60"/>
      <c r="ACI3196" s="60"/>
      <c r="ACJ3196" s="60"/>
      <c r="ACK3196" s="60"/>
      <c r="ACL3196" s="60"/>
      <c r="ACM3196" s="60"/>
      <c r="ACN3196" s="60"/>
      <c r="ACO3196" s="60"/>
      <c r="ACP3196" s="60"/>
      <c r="ACQ3196" s="60"/>
      <c r="ACR3196" s="60"/>
      <c r="ACS3196" s="60"/>
      <c r="ACT3196" s="60"/>
      <c r="ACU3196" s="60"/>
      <c r="ACV3196" s="60"/>
      <c r="ACW3196" s="60"/>
      <c r="ACX3196" s="60"/>
      <c r="ACY3196" s="60">
        <v>1.0038174959138999</v>
      </c>
      <c r="ACZ3196" s="60"/>
      <c r="ADA3196" s="60"/>
      <c r="ADB3196" s="60"/>
      <c r="ADC3196" s="60"/>
      <c r="ADD3196" s="60"/>
      <c r="ADE3196" s="60"/>
    </row>
    <row r="3197" spans="760:785" x14ac:dyDescent="0.25">
      <c r="ACF3197" s="60"/>
      <c r="ACG3197" s="60"/>
      <c r="ACH3197" s="60"/>
      <c r="ACI3197" s="60"/>
      <c r="ACJ3197" s="60"/>
      <c r="ACK3197" s="60"/>
      <c r="ACL3197" s="60"/>
      <c r="ACM3197" s="60"/>
      <c r="ACN3197" s="60"/>
      <c r="ACO3197" s="60"/>
      <c r="ACP3197" s="60"/>
      <c r="ACQ3197" s="60"/>
      <c r="ACR3197" s="60"/>
      <c r="ACS3197" s="60"/>
      <c r="ACT3197" s="60"/>
      <c r="ACU3197" s="60"/>
      <c r="ACV3197" s="60"/>
      <c r="ACW3197" s="60"/>
      <c r="ACX3197" s="60"/>
      <c r="ACY3197" s="60">
        <v>1.00381354462956</v>
      </c>
      <c r="ACZ3197" s="60"/>
      <c r="ADA3197" s="60"/>
      <c r="ADB3197" s="60"/>
      <c r="ADC3197" s="60"/>
      <c r="ADD3197" s="60"/>
      <c r="ADE3197" s="60"/>
    </row>
    <row r="3198" spans="760:785" x14ac:dyDescent="0.25">
      <c r="ACF3198" s="60"/>
      <c r="ACG3198" s="60"/>
      <c r="ACH3198" s="60"/>
      <c r="ACI3198" s="60"/>
      <c r="ACJ3198" s="60"/>
      <c r="ACK3198" s="60"/>
      <c r="ACL3198" s="60"/>
      <c r="ACM3198" s="60"/>
      <c r="ACN3198" s="60"/>
      <c r="ACO3198" s="60"/>
      <c r="ACP3198" s="60"/>
      <c r="ACQ3198" s="60"/>
      <c r="ACR3198" s="60"/>
      <c r="ACS3198" s="60"/>
      <c r="ACT3198" s="60"/>
      <c r="ACU3198" s="60"/>
      <c r="ACV3198" s="60"/>
      <c r="ACW3198" s="60"/>
      <c r="ACX3198" s="60"/>
      <c r="ACY3198" s="60">
        <v>1.00380979477754</v>
      </c>
      <c r="ACZ3198" s="60"/>
      <c r="ADA3198" s="60"/>
      <c r="ADB3198" s="60"/>
      <c r="ADC3198" s="60"/>
      <c r="ADD3198" s="60"/>
      <c r="ADE3198" s="60"/>
    </row>
    <row r="3199" spans="760:785" x14ac:dyDescent="0.25">
      <c r="ACF3199" s="60"/>
      <c r="ACG3199" s="60"/>
      <c r="ACH3199" s="60"/>
      <c r="ACI3199" s="60"/>
      <c r="ACJ3199" s="60"/>
      <c r="ACK3199" s="60"/>
      <c r="ACL3199" s="60"/>
      <c r="ACM3199" s="60"/>
      <c r="ACN3199" s="60"/>
      <c r="ACO3199" s="60"/>
      <c r="ACP3199" s="60"/>
      <c r="ACQ3199" s="60"/>
      <c r="ACR3199" s="60"/>
      <c r="ACS3199" s="60"/>
      <c r="ACT3199" s="60"/>
      <c r="ACU3199" s="60"/>
      <c r="ACV3199" s="60"/>
      <c r="ACW3199" s="60"/>
      <c r="ACX3199" s="60"/>
      <c r="ACY3199" s="60">
        <v>1.0038087738419399</v>
      </c>
      <c r="ACZ3199" s="60"/>
      <c r="ADA3199" s="60"/>
      <c r="ADB3199" s="60"/>
      <c r="ADC3199" s="60"/>
      <c r="ADD3199" s="60"/>
      <c r="ADE3199" s="60"/>
    </row>
    <row r="3200" spans="760:785" x14ac:dyDescent="0.25">
      <c r="ACF3200" s="60"/>
      <c r="ACG3200" s="60"/>
      <c r="ACH3200" s="60"/>
      <c r="ACI3200" s="60"/>
      <c r="ACJ3200" s="60"/>
      <c r="ACK3200" s="60"/>
      <c r="ACL3200" s="60"/>
      <c r="ACM3200" s="60"/>
      <c r="ACN3200" s="60"/>
      <c r="ACO3200" s="60"/>
      <c r="ACP3200" s="60"/>
      <c r="ACQ3200" s="60"/>
      <c r="ACR3200" s="60"/>
      <c r="ACS3200" s="60"/>
      <c r="ACT3200" s="60"/>
      <c r="ACU3200" s="60"/>
      <c r="ACV3200" s="60"/>
      <c r="ACW3200" s="60"/>
      <c r="ACX3200" s="60"/>
      <c r="ACY3200" s="60">
        <v>1.0038086591836499</v>
      </c>
      <c r="ACZ3200" s="60"/>
      <c r="ADA3200" s="60"/>
      <c r="ADB3200" s="60"/>
      <c r="ADC3200" s="60"/>
      <c r="ADD3200" s="60"/>
      <c r="ADE3200" s="60"/>
    </row>
    <row r="3201" spans="760:785" x14ac:dyDescent="0.25">
      <c r="ACF3201" s="60"/>
      <c r="ACG3201" s="60"/>
      <c r="ACH3201" s="60"/>
      <c r="ACI3201" s="60"/>
      <c r="ACJ3201" s="60"/>
      <c r="ACK3201" s="60"/>
      <c r="ACL3201" s="60"/>
      <c r="ACM3201" s="60"/>
      <c r="ACN3201" s="60"/>
      <c r="ACO3201" s="60"/>
      <c r="ACP3201" s="60"/>
      <c r="ACQ3201" s="60"/>
      <c r="ACR3201" s="60"/>
      <c r="ACS3201" s="60"/>
      <c r="ACT3201" s="60"/>
      <c r="ACU3201" s="60"/>
      <c r="ACV3201" s="60"/>
      <c r="ACW3201" s="60"/>
      <c r="ACX3201" s="60"/>
      <c r="ACY3201" s="60">
        <v>1.0038084239782801</v>
      </c>
      <c r="ACZ3201" s="60"/>
      <c r="ADA3201" s="60"/>
      <c r="ADB3201" s="60"/>
      <c r="ADC3201" s="60"/>
      <c r="ADD3201" s="60"/>
      <c r="ADE3201" s="60"/>
    </row>
    <row r="3202" spans="760:785" x14ac:dyDescent="0.25">
      <c r="ACF3202" s="60"/>
      <c r="ACG3202" s="60"/>
      <c r="ACH3202" s="60"/>
      <c r="ACI3202" s="60"/>
      <c r="ACJ3202" s="60"/>
      <c r="ACK3202" s="60"/>
      <c r="ACL3202" s="60"/>
      <c r="ACM3202" s="60"/>
      <c r="ACN3202" s="60"/>
      <c r="ACO3202" s="60"/>
      <c r="ACP3202" s="60"/>
      <c r="ACQ3202" s="60"/>
      <c r="ACR3202" s="60"/>
      <c r="ACS3202" s="60"/>
      <c r="ACT3202" s="60"/>
      <c r="ACU3202" s="60"/>
      <c r="ACV3202" s="60"/>
      <c r="ACW3202" s="60"/>
      <c r="ACX3202" s="60"/>
      <c r="ACY3202" s="60">
        <v>1.0038072138385801</v>
      </c>
      <c r="ACZ3202" s="60"/>
      <c r="ADA3202" s="60"/>
      <c r="ADB3202" s="60"/>
      <c r="ADC3202" s="60"/>
      <c r="ADD3202" s="60"/>
      <c r="ADE3202" s="60"/>
    </row>
    <row r="3203" spans="760:785" x14ac:dyDescent="0.25">
      <c r="ACF3203" s="60"/>
      <c r="ACG3203" s="60"/>
      <c r="ACH3203" s="60"/>
      <c r="ACI3203" s="60"/>
      <c r="ACJ3203" s="60"/>
      <c r="ACK3203" s="60"/>
      <c r="ACL3203" s="60"/>
      <c r="ACM3203" s="60"/>
      <c r="ACN3203" s="60"/>
      <c r="ACO3203" s="60"/>
      <c r="ACP3203" s="60"/>
      <c r="ACQ3203" s="60"/>
      <c r="ACR3203" s="60"/>
      <c r="ACS3203" s="60"/>
      <c r="ACT3203" s="60"/>
      <c r="ACU3203" s="60"/>
      <c r="ACV3203" s="60"/>
      <c r="ACW3203" s="60"/>
      <c r="ACX3203" s="60"/>
      <c r="ACY3203" s="60">
        <v>1.0038015062605099</v>
      </c>
      <c r="ACZ3203" s="60"/>
      <c r="ADA3203" s="60"/>
      <c r="ADB3203" s="60"/>
      <c r="ADC3203" s="60"/>
      <c r="ADD3203" s="60"/>
      <c r="ADE3203" s="60"/>
    </row>
    <row r="3204" spans="760:785" x14ac:dyDescent="0.25">
      <c r="ACF3204" s="60"/>
      <c r="ACG3204" s="60"/>
      <c r="ACH3204" s="60"/>
      <c r="ACI3204" s="60"/>
      <c r="ACJ3204" s="60"/>
      <c r="ACK3204" s="60"/>
      <c r="ACL3204" s="60"/>
      <c r="ACM3204" s="60"/>
      <c r="ACN3204" s="60"/>
      <c r="ACO3204" s="60"/>
      <c r="ACP3204" s="60"/>
      <c r="ACQ3204" s="60"/>
      <c r="ACR3204" s="60"/>
      <c r="ACS3204" s="60"/>
      <c r="ACT3204" s="60"/>
      <c r="ACU3204" s="60"/>
      <c r="ACV3204" s="60"/>
      <c r="ACW3204" s="60"/>
      <c r="ACX3204" s="60"/>
      <c r="ACY3204" s="60">
        <v>1.0038013080267001</v>
      </c>
      <c r="ACZ3204" s="60"/>
      <c r="ADA3204" s="60"/>
      <c r="ADB3204" s="60"/>
      <c r="ADC3204" s="60"/>
      <c r="ADD3204" s="60"/>
      <c r="ADE3204" s="60"/>
    </row>
    <row r="3205" spans="760:785" x14ac:dyDescent="0.25">
      <c r="ACF3205" s="60"/>
      <c r="ACG3205" s="60"/>
      <c r="ACH3205" s="60"/>
      <c r="ACI3205" s="60"/>
      <c r="ACJ3205" s="60"/>
      <c r="ACK3205" s="60"/>
      <c r="ACL3205" s="60"/>
      <c r="ACM3205" s="60"/>
      <c r="ACN3205" s="60"/>
      <c r="ACO3205" s="60"/>
      <c r="ACP3205" s="60"/>
      <c r="ACQ3205" s="60"/>
      <c r="ACR3205" s="60"/>
      <c r="ACS3205" s="60"/>
      <c r="ACT3205" s="60"/>
      <c r="ACU3205" s="60"/>
      <c r="ACV3205" s="60"/>
      <c r="ACW3205" s="60"/>
      <c r="ACX3205" s="60"/>
      <c r="ACY3205" s="60">
        <v>1.0037943447470301</v>
      </c>
      <c r="ACZ3205" s="60"/>
      <c r="ADA3205" s="60"/>
      <c r="ADB3205" s="60"/>
      <c r="ADC3205" s="60"/>
      <c r="ADD3205" s="60"/>
      <c r="ADE3205" s="60"/>
    </row>
    <row r="3206" spans="760:785" x14ac:dyDescent="0.25">
      <c r="ACF3206" s="60"/>
      <c r="ACG3206" s="60"/>
      <c r="ACH3206" s="60"/>
      <c r="ACI3206" s="60"/>
      <c r="ACJ3206" s="60"/>
      <c r="ACK3206" s="60"/>
      <c r="ACL3206" s="60"/>
      <c r="ACM3206" s="60"/>
      <c r="ACN3206" s="60"/>
      <c r="ACO3206" s="60"/>
      <c r="ACP3206" s="60"/>
      <c r="ACQ3206" s="60"/>
      <c r="ACR3206" s="60"/>
      <c r="ACS3206" s="60"/>
      <c r="ACT3206" s="60"/>
      <c r="ACU3206" s="60"/>
      <c r="ACV3206" s="60"/>
      <c r="ACW3206" s="60"/>
      <c r="ACX3206" s="60"/>
      <c r="ACY3206" s="60">
        <v>1.0037936562526499</v>
      </c>
      <c r="ACZ3206" s="60"/>
      <c r="ADA3206" s="60"/>
      <c r="ADB3206" s="60"/>
      <c r="ADC3206" s="60"/>
      <c r="ADD3206" s="60"/>
      <c r="ADE3206" s="60"/>
    </row>
    <row r="3207" spans="760:785" x14ac:dyDescent="0.25">
      <c r="ACF3207" s="60"/>
      <c r="ACG3207" s="60"/>
      <c r="ACH3207" s="60"/>
      <c r="ACI3207" s="60"/>
      <c r="ACJ3207" s="60"/>
      <c r="ACK3207" s="60"/>
      <c r="ACL3207" s="60"/>
      <c r="ACM3207" s="60"/>
      <c r="ACN3207" s="60"/>
      <c r="ACO3207" s="60"/>
      <c r="ACP3207" s="60"/>
      <c r="ACQ3207" s="60"/>
      <c r="ACR3207" s="60"/>
      <c r="ACS3207" s="60"/>
      <c r="ACT3207" s="60"/>
      <c r="ACU3207" s="60"/>
      <c r="ACV3207" s="60"/>
      <c r="ACW3207" s="60"/>
      <c r="ACX3207" s="60"/>
      <c r="ACY3207" s="60">
        <v>1.00379252008529</v>
      </c>
      <c r="ACZ3207" s="60"/>
      <c r="ADA3207" s="60"/>
      <c r="ADB3207" s="60"/>
      <c r="ADC3207" s="60"/>
      <c r="ADD3207" s="60"/>
      <c r="ADE3207" s="60"/>
    </row>
    <row r="3208" spans="760:785" x14ac:dyDescent="0.25">
      <c r="ACF3208" s="60"/>
      <c r="ACG3208" s="60"/>
      <c r="ACH3208" s="60"/>
      <c r="ACI3208" s="60"/>
      <c r="ACJ3208" s="60"/>
      <c r="ACK3208" s="60"/>
      <c r="ACL3208" s="60"/>
      <c r="ACM3208" s="60"/>
      <c r="ACN3208" s="60"/>
      <c r="ACO3208" s="60"/>
      <c r="ACP3208" s="60"/>
      <c r="ACQ3208" s="60"/>
      <c r="ACR3208" s="60"/>
      <c r="ACS3208" s="60"/>
      <c r="ACT3208" s="60"/>
      <c r="ACU3208" s="60"/>
      <c r="ACV3208" s="60"/>
      <c r="ACW3208" s="60"/>
      <c r="ACX3208" s="60"/>
      <c r="ACY3208" s="60">
        <v>1.0037905984521001</v>
      </c>
      <c r="ACZ3208" s="60"/>
      <c r="ADA3208" s="60"/>
      <c r="ADB3208" s="60"/>
      <c r="ADC3208" s="60"/>
      <c r="ADD3208" s="60"/>
      <c r="ADE3208" s="60"/>
    </row>
    <row r="3209" spans="760:785" x14ac:dyDescent="0.25">
      <c r="ACF3209" s="60"/>
      <c r="ACG3209" s="60"/>
      <c r="ACH3209" s="60"/>
      <c r="ACI3209" s="60"/>
      <c r="ACJ3209" s="60"/>
      <c r="ACK3209" s="60"/>
      <c r="ACL3209" s="60"/>
      <c r="ACM3209" s="60"/>
      <c r="ACN3209" s="60"/>
      <c r="ACO3209" s="60"/>
      <c r="ACP3209" s="60"/>
      <c r="ACQ3209" s="60"/>
      <c r="ACR3209" s="60"/>
      <c r="ACS3209" s="60"/>
      <c r="ACT3209" s="60"/>
      <c r="ACU3209" s="60"/>
      <c r="ACV3209" s="60"/>
      <c r="ACW3209" s="60"/>
      <c r="ACX3209" s="60"/>
      <c r="ACY3209" s="60">
        <v>1.0037874952186501</v>
      </c>
      <c r="ACZ3209" s="60"/>
      <c r="ADA3209" s="60"/>
      <c r="ADB3209" s="60"/>
      <c r="ADC3209" s="60"/>
      <c r="ADD3209" s="60"/>
      <c r="ADE3209" s="60"/>
    </row>
    <row r="3210" spans="760:785" x14ac:dyDescent="0.25">
      <c r="ACF3210" s="60"/>
      <c r="ACG3210" s="60"/>
      <c r="ACH3210" s="60"/>
      <c r="ACI3210" s="60"/>
      <c r="ACJ3210" s="60"/>
      <c r="ACK3210" s="60"/>
      <c r="ACL3210" s="60"/>
      <c r="ACM3210" s="60"/>
      <c r="ACN3210" s="60"/>
      <c r="ACO3210" s="60"/>
      <c r="ACP3210" s="60"/>
      <c r="ACQ3210" s="60"/>
      <c r="ACR3210" s="60"/>
      <c r="ACS3210" s="60"/>
      <c r="ACT3210" s="60"/>
      <c r="ACU3210" s="60"/>
      <c r="ACV3210" s="60"/>
      <c r="ACW3210" s="60"/>
      <c r="ACX3210" s="60"/>
      <c r="ACY3210" s="60">
        <v>1.0037849173648701</v>
      </c>
      <c r="ACZ3210" s="60"/>
      <c r="ADA3210" s="60"/>
      <c r="ADB3210" s="60"/>
      <c r="ADC3210" s="60"/>
      <c r="ADD3210" s="60"/>
      <c r="ADE3210" s="60"/>
    </row>
    <row r="3211" spans="760:785" x14ac:dyDescent="0.25">
      <c r="ACF3211" s="60"/>
      <c r="ACG3211" s="60"/>
      <c r="ACH3211" s="60"/>
      <c r="ACI3211" s="60"/>
      <c r="ACJ3211" s="60"/>
      <c r="ACK3211" s="60"/>
      <c r="ACL3211" s="60"/>
      <c r="ACM3211" s="60"/>
      <c r="ACN3211" s="60"/>
      <c r="ACO3211" s="60"/>
      <c r="ACP3211" s="60"/>
      <c r="ACQ3211" s="60"/>
      <c r="ACR3211" s="60"/>
      <c r="ACS3211" s="60"/>
      <c r="ACT3211" s="60"/>
      <c r="ACU3211" s="60"/>
      <c r="ACV3211" s="60"/>
      <c r="ACW3211" s="60"/>
      <c r="ACX3211" s="60"/>
      <c r="ACY3211" s="60">
        <v>1.0037846221578599</v>
      </c>
      <c r="ACZ3211" s="60"/>
      <c r="ADA3211" s="60"/>
      <c r="ADB3211" s="60"/>
      <c r="ADC3211" s="60"/>
      <c r="ADD3211" s="60"/>
      <c r="ADE3211" s="60"/>
    </row>
    <row r="3212" spans="760:785" x14ac:dyDescent="0.25">
      <c r="ACF3212" s="60"/>
      <c r="ACG3212" s="60"/>
      <c r="ACH3212" s="60"/>
      <c r="ACI3212" s="60"/>
      <c r="ACJ3212" s="60"/>
      <c r="ACK3212" s="60"/>
      <c r="ACL3212" s="60"/>
      <c r="ACM3212" s="60"/>
      <c r="ACN3212" s="60"/>
      <c r="ACO3212" s="60"/>
      <c r="ACP3212" s="60"/>
      <c r="ACQ3212" s="60"/>
      <c r="ACR3212" s="60"/>
      <c r="ACS3212" s="60"/>
      <c r="ACT3212" s="60"/>
      <c r="ACU3212" s="60"/>
      <c r="ACV3212" s="60"/>
      <c r="ACW3212" s="60"/>
      <c r="ACX3212" s="60"/>
      <c r="ACY3212" s="60">
        <v>1.0037800632285001</v>
      </c>
      <c r="ACZ3212" s="60"/>
      <c r="ADA3212" s="60"/>
      <c r="ADB3212" s="60"/>
      <c r="ADC3212" s="60"/>
      <c r="ADD3212" s="60"/>
      <c r="ADE3212" s="60"/>
    </row>
    <row r="3213" spans="760:785" x14ac:dyDescent="0.25">
      <c r="ACF3213" s="60"/>
      <c r="ACG3213" s="60"/>
      <c r="ACH3213" s="60"/>
      <c r="ACI3213" s="60"/>
      <c r="ACJ3213" s="60"/>
      <c r="ACK3213" s="60"/>
      <c r="ACL3213" s="60"/>
      <c r="ACM3213" s="60"/>
      <c r="ACN3213" s="60"/>
      <c r="ACO3213" s="60"/>
      <c r="ACP3213" s="60"/>
      <c r="ACQ3213" s="60"/>
      <c r="ACR3213" s="60"/>
      <c r="ACS3213" s="60"/>
      <c r="ACT3213" s="60"/>
      <c r="ACU3213" s="60"/>
      <c r="ACV3213" s="60"/>
      <c r="ACW3213" s="60"/>
      <c r="ACX3213" s="60"/>
      <c r="ACY3213" s="60">
        <v>1.00377786298064</v>
      </c>
      <c r="ACZ3213" s="60"/>
      <c r="ADA3213" s="60"/>
      <c r="ADB3213" s="60"/>
      <c r="ADC3213" s="60"/>
      <c r="ADD3213" s="60"/>
      <c r="ADE3213" s="60"/>
    </row>
    <row r="3214" spans="760:785" x14ac:dyDescent="0.25">
      <c r="ACF3214" s="60"/>
      <c r="ACG3214" s="60"/>
      <c r="ACH3214" s="60"/>
      <c r="ACI3214" s="60"/>
      <c r="ACJ3214" s="60"/>
      <c r="ACK3214" s="60"/>
      <c r="ACL3214" s="60"/>
      <c r="ACM3214" s="60"/>
      <c r="ACN3214" s="60"/>
      <c r="ACO3214" s="60"/>
      <c r="ACP3214" s="60"/>
      <c r="ACQ3214" s="60"/>
      <c r="ACR3214" s="60"/>
      <c r="ACS3214" s="60"/>
      <c r="ACT3214" s="60"/>
      <c r="ACU3214" s="60"/>
      <c r="ACV3214" s="60"/>
      <c r="ACW3214" s="60"/>
      <c r="ACX3214" s="60"/>
      <c r="ACY3214" s="60">
        <v>1.00377590923916</v>
      </c>
      <c r="ACZ3214" s="60"/>
      <c r="ADA3214" s="60"/>
      <c r="ADB3214" s="60"/>
      <c r="ADC3214" s="60"/>
      <c r="ADD3214" s="60"/>
      <c r="ADE3214" s="60"/>
    </row>
    <row r="3215" spans="760:785" x14ac:dyDescent="0.25">
      <c r="ACF3215" s="60"/>
      <c r="ACG3215" s="60"/>
      <c r="ACH3215" s="60"/>
      <c r="ACI3215" s="60"/>
      <c r="ACJ3215" s="60"/>
      <c r="ACK3215" s="60"/>
      <c r="ACL3215" s="60"/>
      <c r="ACM3215" s="60"/>
      <c r="ACN3215" s="60"/>
      <c r="ACO3215" s="60"/>
      <c r="ACP3215" s="60"/>
      <c r="ACQ3215" s="60"/>
      <c r="ACR3215" s="60"/>
      <c r="ACS3215" s="60"/>
      <c r="ACT3215" s="60"/>
      <c r="ACU3215" s="60"/>
      <c r="ACV3215" s="60"/>
      <c r="ACW3215" s="60"/>
      <c r="ACX3215" s="60"/>
      <c r="ACY3215" s="60">
        <v>1.0037726395696001</v>
      </c>
      <c r="ACZ3215" s="60"/>
      <c r="ADA3215" s="60"/>
      <c r="ADB3215" s="60"/>
      <c r="ADC3215" s="60"/>
      <c r="ADD3215" s="60"/>
      <c r="ADE3215" s="60"/>
    </row>
    <row r="3216" spans="760:785" x14ac:dyDescent="0.25">
      <c r="ACF3216" s="60"/>
      <c r="ACG3216" s="60"/>
      <c r="ACH3216" s="60"/>
      <c r="ACI3216" s="60"/>
      <c r="ACJ3216" s="60"/>
      <c r="ACK3216" s="60"/>
      <c r="ACL3216" s="60"/>
      <c r="ACM3216" s="60"/>
      <c r="ACN3216" s="60"/>
      <c r="ACO3216" s="60"/>
      <c r="ACP3216" s="60"/>
      <c r="ACQ3216" s="60"/>
      <c r="ACR3216" s="60"/>
      <c r="ACS3216" s="60"/>
      <c r="ACT3216" s="60"/>
      <c r="ACU3216" s="60"/>
      <c r="ACV3216" s="60"/>
      <c r="ACW3216" s="60"/>
      <c r="ACX3216" s="60"/>
      <c r="ACY3216" s="60">
        <v>1.00377115311686</v>
      </c>
      <c r="ACZ3216" s="60"/>
      <c r="ADA3216" s="60"/>
      <c r="ADB3216" s="60"/>
      <c r="ADC3216" s="60"/>
      <c r="ADD3216" s="60"/>
      <c r="ADE3216" s="60"/>
    </row>
    <row r="3217" spans="760:785" x14ac:dyDescent="0.25">
      <c r="ACF3217" s="60"/>
      <c r="ACG3217" s="60"/>
      <c r="ACH3217" s="60"/>
      <c r="ACI3217" s="60"/>
      <c r="ACJ3217" s="60"/>
      <c r="ACK3217" s="60"/>
      <c r="ACL3217" s="60"/>
      <c r="ACM3217" s="60"/>
      <c r="ACN3217" s="60"/>
      <c r="ACO3217" s="60"/>
      <c r="ACP3217" s="60"/>
      <c r="ACQ3217" s="60"/>
      <c r="ACR3217" s="60"/>
      <c r="ACS3217" s="60"/>
      <c r="ACT3217" s="60"/>
      <c r="ACU3217" s="60"/>
      <c r="ACV3217" s="60"/>
      <c r="ACW3217" s="60"/>
      <c r="ACX3217" s="60"/>
      <c r="ACY3217" s="60">
        <v>1.00377000757837</v>
      </c>
      <c r="ACZ3217" s="60"/>
      <c r="ADA3217" s="60"/>
      <c r="ADB3217" s="60"/>
      <c r="ADC3217" s="60"/>
      <c r="ADD3217" s="60"/>
      <c r="ADE3217" s="60"/>
    </row>
    <row r="3218" spans="760:785" x14ac:dyDescent="0.25">
      <c r="ACF3218" s="60"/>
      <c r="ACG3218" s="60"/>
      <c r="ACH3218" s="60"/>
      <c r="ACI3218" s="60"/>
      <c r="ACJ3218" s="60"/>
      <c r="ACK3218" s="60"/>
      <c r="ACL3218" s="60"/>
      <c r="ACM3218" s="60"/>
      <c r="ACN3218" s="60"/>
      <c r="ACO3218" s="60"/>
      <c r="ACP3218" s="60"/>
      <c r="ACQ3218" s="60"/>
      <c r="ACR3218" s="60"/>
      <c r="ACS3218" s="60"/>
      <c r="ACT3218" s="60"/>
      <c r="ACU3218" s="60"/>
      <c r="ACV3218" s="60"/>
      <c r="ACW3218" s="60"/>
      <c r="ACX3218" s="60"/>
      <c r="ACY3218" s="60">
        <v>1.0037682297213999</v>
      </c>
      <c r="ACZ3218" s="60"/>
      <c r="ADA3218" s="60"/>
      <c r="ADB3218" s="60"/>
      <c r="ADC3218" s="60"/>
      <c r="ADD3218" s="60"/>
      <c r="ADE3218" s="60"/>
    </row>
    <row r="3219" spans="760:785" x14ac:dyDescent="0.25">
      <c r="ACF3219" s="60"/>
      <c r="ACG3219" s="60"/>
      <c r="ACH3219" s="60"/>
      <c r="ACI3219" s="60"/>
      <c r="ACJ3219" s="60"/>
      <c r="ACK3219" s="60"/>
      <c r="ACL3219" s="60"/>
      <c r="ACM3219" s="60"/>
      <c r="ACN3219" s="60"/>
      <c r="ACO3219" s="60"/>
      <c r="ACP3219" s="60"/>
      <c r="ACQ3219" s="60"/>
      <c r="ACR3219" s="60"/>
      <c r="ACS3219" s="60"/>
      <c r="ACT3219" s="60"/>
      <c r="ACU3219" s="60"/>
      <c r="ACV3219" s="60"/>
      <c r="ACW3219" s="60"/>
      <c r="ACX3219" s="60"/>
      <c r="ACY3219" s="60">
        <v>1.00376578866718</v>
      </c>
      <c r="ACZ3219" s="60"/>
      <c r="ADA3219" s="60"/>
      <c r="ADB3219" s="60"/>
      <c r="ADC3219" s="60"/>
      <c r="ADD3219" s="60"/>
      <c r="ADE3219" s="60"/>
    </row>
    <row r="3220" spans="760:785" x14ac:dyDescent="0.25">
      <c r="ACF3220" s="60"/>
      <c r="ACG3220" s="60"/>
      <c r="ACH3220" s="60"/>
      <c r="ACI3220" s="60"/>
      <c r="ACJ3220" s="60"/>
      <c r="ACK3220" s="60"/>
      <c r="ACL3220" s="60"/>
      <c r="ACM3220" s="60"/>
      <c r="ACN3220" s="60"/>
      <c r="ACO3220" s="60"/>
      <c r="ACP3220" s="60"/>
      <c r="ACQ3220" s="60"/>
      <c r="ACR3220" s="60"/>
      <c r="ACS3220" s="60"/>
      <c r="ACT3220" s="60"/>
      <c r="ACU3220" s="60"/>
      <c r="ACV3220" s="60"/>
      <c r="ACW3220" s="60"/>
      <c r="ACX3220" s="60"/>
      <c r="ACY3220" s="60">
        <v>1.00375885690827</v>
      </c>
      <c r="ACZ3220" s="60"/>
      <c r="ADA3220" s="60"/>
      <c r="ADB3220" s="60"/>
      <c r="ADC3220" s="60"/>
      <c r="ADD3220" s="60"/>
      <c r="ADE3220" s="60"/>
    </row>
    <row r="3221" spans="760:785" x14ac:dyDescent="0.25">
      <c r="ACF3221" s="60"/>
      <c r="ACG3221" s="60"/>
      <c r="ACH3221" s="60"/>
      <c r="ACI3221" s="60"/>
      <c r="ACJ3221" s="60"/>
      <c r="ACK3221" s="60"/>
      <c r="ACL3221" s="60"/>
      <c r="ACM3221" s="60"/>
      <c r="ACN3221" s="60"/>
      <c r="ACO3221" s="60"/>
      <c r="ACP3221" s="60"/>
      <c r="ACQ3221" s="60"/>
      <c r="ACR3221" s="60"/>
      <c r="ACS3221" s="60"/>
      <c r="ACT3221" s="60"/>
      <c r="ACU3221" s="60"/>
      <c r="ACV3221" s="60"/>
      <c r="ACW3221" s="60"/>
      <c r="ACX3221" s="60"/>
      <c r="ACY3221" s="60">
        <v>1.00375417095439</v>
      </c>
      <c r="ACZ3221" s="60"/>
      <c r="ADA3221" s="60"/>
      <c r="ADB3221" s="60"/>
      <c r="ADC3221" s="60"/>
      <c r="ADD3221" s="60"/>
      <c r="ADE3221" s="60"/>
    </row>
    <row r="3222" spans="760:785" x14ac:dyDescent="0.25">
      <c r="ACF3222" s="60"/>
      <c r="ACG3222" s="60"/>
      <c r="ACH3222" s="60"/>
      <c r="ACI3222" s="60"/>
      <c r="ACJ3222" s="60"/>
      <c r="ACK3222" s="60"/>
      <c r="ACL3222" s="60"/>
      <c r="ACM3222" s="60"/>
      <c r="ACN3222" s="60"/>
      <c r="ACO3222" s="60"/>
      <c r="ACP3222" s="60"/>
      <c r="ACQ3222" s="60"/>
      <c r="ACR3222" s="60"/>
      <c r="ACS3222" s="60"/>
      <c r="ACT3222" s="60"/>
      <c r="ACU3222" s="60"/>
      <c r="ACV3222" s="60"/>
      <c r="ACW3222" s="60"/>
      <c r="ACX3222" s="60"/>
      <c r="ACY3222" s="60">
        <v>1.0037533165322501</v>
      </c>
      <c r="ACZ3222" s="60"/>
      <c r="ADA3222" s="60"/>
      <c r="ADB3222" s="60"/>
      <c r="ADC3222" s="60"/>
      <c r="ADD3222" s="60"/>
      <c r="ADE3222" s="60"/>
    </row>
    <row r="3223" spans="760:785" x14ac:dyDescent="0.25">
      <c r="ACF3223" s="60"/>
      <c r="ACG3223" s="60"/>
      <c r="ACH3223" s="60"/>
      <c r="ACI3223" s="60"/>
      <c r="ACJ3223" s="60"/>
      <c r="ACK3223" s="60"/>
      <c r="ACL3223" s="60"/>
      <c r="ACM3223" s="60"/>
      <c r="ACN3223" s="60"/>
      <c r="ACO3223" s="60"/>
      <c r="ACP3223" s="60"/>
      <c r="ACQ3223" s="60"/>
      <c r="ACR3223" s="60"/>
      <c r="ACS3223" s="60"/>
      <c r="ACT3223" s="60"/>
      <c r="ACU3223" s="60"/>
      <c r="ACV3223" s="60"/>
      <c r="ACW3223" s="60"/>
      <c r="ACX3223" s="60"/>
      <c r="ACY3223" s="60">
        <v>1.00374856622315</v>
      </c>
      <c r="ACZ3223" s="60"/>
      <c r="ADA3223" s="60"/>
      <c r="ADB3223" s="60"/>
      <c r="ADC3223" s="60"/>
      <c r="ADD3223" s="60"/>
      <c r="ADE3223" s="60"/>
    </row>
    <row r="3224" spans="760:785" x14ac:dyDescent="0.25">
      <c r="ACF3224" s="60"/>
      <c r="ACG3224" s="60"/>
      <c r="ACH3224" s="60"/>
      <c r="ACI3224" s="60"/>
      <c r="ACJ3224" s="60"/>
      <c r="ACK3224" s="60"/>
      <c r="ACL3224" s="60"/>
      <c r="ACM3224" s="60"/>
      <c r="ACN3224" s="60"/>
      <c r="ACO3224" s="60"/>
      <c r="ACP3224" s="60"/>
      <c r="ACQ3224" s="60"/>
      <c r="ACR3224" s="60"/>
      <c r="ACS3224" s="60"/>
      <c r="ACT3224" s="60"/>
      <c r="ACU3224" s="60"/>
      <c r="ACV3224" s="60"/>
      <c r="ACW3224" s="60"/>
      <c r="ACX3224" s="60"/>
      <c r="ACY3224" s="60">
        <v>1.0037462941600099</v>
      </c>
      <c r="ACZ3224" s="60"/>
      <c r="ADA3224" s="60"/>
      <c r="ADB3224" s="60"/>
      <c r="ADC3224" s="60"/>
      <c r="ADD3224" s="60"/>
      <c r="ADE3224" s="60"/>
    </row>
    <row r="3225" spans="760:785" x14ac:dyDescent="0.25">
      <c r="ACF3225" s="60"/>
      <c r="ACG3225" s="60"/>
      <c r="ACH3225" s="60"/>
      <c r="ACI3225" s="60"/>
      <c r="ACJ3225" s="60"/>
      <c r="ACK3225" s="60"/>
      <c r="ACL3225" s="60"/>
      <c r="ACM3225" s="60"/>
      <c r="ACN3225" s="60"/>
      <c r="ACO3225" s="60"/>
      <c r="ACP3225" s="60"/>
      <c r="ACQ3225" s="60"/>
      <c r="ACR3225" s="60"/>
      <c r="ACS3225" s="60"/>
      <c r="ACT3225" s="60"/>
      <c r="ACU3225" s="60"/>
      <c r="ACV3225" s="60"/>
      <c r="ACW3225" s="60"/>
      <c r="ACX3225" s="60"/>
      <c r="ACY3225" s="60">
        <v>1.0037439060175199</v>
      </c>
      <c r="ACZ3225" s="60"/>
      <c r="ADA3225" s="60"/>
      <c r="ADB3225" s="60"/>
      <c r="ADC3225" s="60"/>
      <c r="ADD3225" s="60"/>
      <c r="ADE3225" s="60"/>
    </row>
    <row r="3226" spans="760:785" x14ac:dyDescent="0.25">
      <c r="ACF3226" s="60"/>
      <c r="ACG3226" s="60"/>
      <c r="ACH3226" s="60"/>
      <c r="ACI3226" s="60"/>
      <c r="ACJ3226" s="60"/>
      <c r="ACK3226" s="60"/>
      <c r="ACL3226" s="60"/>
      <c r="ACM3226" s="60"/>
      <c r="ACN3226" s="60"/>
      <c r="ACO3226" s="60"/>
      <c r="ACP3226" s="60"/>
      <c r="ACQ3226" s="60"/>
      <c r="ACR3226" s="60"/>
      <c r="ACS3226" s="60"/>
      <c r="ACT3226" s="60"/>
      <c r="ACU3226" s="60"/>
      <c r="ACV3226" s="60"/>
      <c r="ACW3226" s="60"/>
      <c r="ACX3226" s="60"/>
      <c r="ACY3226" s="60">
        <v>1.0037431168964499</v>
      </c>
      <c r="ACZ3226" s="60"/>
      <c r="ADA3226" s="60"/>
      <c r="ADB3226" s="60"/>
      <c r="ADC3226" s="60"/>
      <c r="ADD3226" s="60"/>
      <c r="ADE3226" s="60"/>
    </row>
    <row r="3227" spans="760:785" x14ac:dyDescent="0.25">
      <c r="ACF3227" s="60"/>
      <c r="ACG3227" s="60"/>
      <c r="ACH3227" s="60"/>
      <c r="ACI3227" s="60"/>
      <c r="ACJ3227" s="60"/>
      <c r="ACK3227" s="60"/>
      <c r="ACL3227" s="60"/>
      <c r="ACM3227" s="60"/>
      <c r="ACN3227" s="60"/>
      <c r="ACO3227" s="60"/>
      <c r="ACP3227" s="60"/>
      <c r="ACQ3227" s="60"/>
      <c r="ACR3227" s="60"/>
      <c r="ACS3227" s="60"/>
      <c r="ACT3227" s="60"/>
      <c r="ACU3227" s="60"/>
      <c r="ACV3227" s="60"/>
      <c r="ACW3227" s="60"/>
      <c r="ACX3227" s="60"/>
      <c r="ACY3227" s="60">
        <v>1.00374257088563</v>
      </c>
      <c r="ACZ3227" s="60"/>
      <c r="ADA3227" s="60"/>
      <c r="ADB3227" s="60"/>
      <c r="ADC3227" s="60"/>
      <c r="ADD3227" s="60"/>
      <c r="ADE3227" s="60"/>
    </row>
    <row r="3228" spans="760:785" x14ac:dyDescent="0.25">
      <c r="ACF3228" s="60"/>
      <c r="ACG3228" s="60"/>
      <c r="ACH3228" s="60"/>
      <c r="ACI3228" s="60"/>
      <c r="ACJ3228" s="60"/>
      <c r="ACK3228" s="60"/>
      <c r="ACL3228" s="60"/>
      <c r="ACM3228" s="60"/>
      <c r="ACN3228" s="60"/>
      <c r="ACO3228" s="60"/>
      <c r="ACP3228" s="60"/>
      <c r="ACQ3228" s="60"/>
      <c r="ACR3228" s="60"/>
      <c r="ACS3228" s="60"/>
      <c r="ACT3228" s="60"/>
      <c r="ACU3228" s="60"/>
      <c r="ACV3228" s="60"/>
      <c r="ACW3228" s="60"/>
      <c r="ACX3228" s="60"/>
      <c r="ACY3228" s="60">
        <v>1.00374121928515</v>
      </c>
      <c r="ACZ3228" s="60"/>
      <c r="ADA3228" s="60"/>
      <c r="ADB3228" s="60"/>
      <c r="ADC3228" s="60"/>
      <c r="ADD3228" s="60"/>
      <c r="ADE3228" s="60"/>
    </row>
    <row r="3229" spans="760:785" x14ac:dyDescent="0.25">
      <c r="ACF3229" s="60"/>
      <c r="ACG3229" s="60"/>
      <c r="ACH3229" s="60"/>
      <c r="ACI3229" s="60"/>
      <c r="ACJ3229" s="60"/>
      <c r="ACK3229" s="60"/>
      <c r="ACL3229" s="60"/>
      <c r="ACM3229" s="60"/>
      <c r="ACN3229" s="60"/>
      <c r="ACO3229" s="60"/>
      <c r="ACP3229" s="60"/>
      <c r="ACQ3229" s="60"/>
      <c r="ACR3229" s="60"/>
      <c r="ACS3229" s="60"/>
      <c r="ACT3229" s="60"/>
      <c r="ACU3229" s="60"/>
      <c r="ACV3229" s="60"/>
      <c r="ACW3229" s="60"/>
      <c r="ACX3229" s="60"/>
      <c r="ACY3229" s="60">
        <v>1.00373837573089</v>
      </c>
      <c r="ACZ3229" s="60"/>
      <c r="ADA3229" s="60"/>
      <c r="ADB3229" s="60"/>
      <c r="ADC3229" s="60"/>
      <c r="ADD3229" s="60"/>
      <c r="ADE3229" s="60"/>
    </row>
    <row r="3230" spans="760:785" x14ac:dyDescent="0.25">
      <c r="ACF3230" s="60"/>
      <c r="ACG3230" s="60"/>
      <c r="ACH3230" s="60"/>
      <c r="ACI3230" s="60"/>
      <c r="ACJ3230" s="60"/>
      <c r="ACK3230" s="60"/>
      <c r="ACL3230" s="60"/>
      <c r="ACM3230" s="60"/>
      <c r="ACN3230" s="60"/>
      <c r="ACO3230" s="60"/>
      <c r="ACP3230" s="60"/>
      <c r="ACQ3230" s="60"/>
      <c r="ACR3230" s="60"/>
      <c r="ACS3230" s="60"/>
      <c r="ACT3230" s="60"/>
      <c r="ACU3230" s="60"/>
      <c r="ACV3230" s="60"/>
      <c r="ACW3230" s="60"/>
      <c r="ACX3230" s="60"/>
      <c r="ACY3230" s="60">
        <v>1.00373650409187</v>
      </c>
      <c r="ACZ3230" s="60"/>
      <c r="ADA3230" s="60"/>
      <c r="ADB3230" s="60"/>
      <c r="ADC3230" s="60"/>
      <c r="ADD3230" s="60"/>
      <c r="ADE3230" s="60"/>
    </row>
    <row r="3231" spans="760:785" x14ac:dyDescent="0.25">
      <c r="ACF3231" s="60"/>
      <c r="ACG3231" s="60"/>
      <c r="ACH3231" s="60"/>
      <c r="ACI3231" s="60"/>
      <c r="ACJ3231" s="60"/>
      <c r="ACK3231" s="60"/>
      <c r="ACL3231" s="60"/>
      <c r="ACM3231" s="60"/>
      <c r="ACN3231" s="60"/>
      <c r="ACO3231" s="60"/>
      <c r="ACP3231" s="60"/>
      <c r="ACQ3231" s="60"/>
      <c r="ACR3231" s="60"/>
      <c r="ACS3231" s="60"/>
      <c r="ACT3231" s="60"/>
      <c r="ACU3231" s="60"/>
      <c r="ACV3231" s="60"/>
      <c r="ACW3231" s="60"/>
      <c r="ACX3231" s="60"/>
      <c r="ACY3231" s="60">
        <v>1.0037297385478701</v>
      </c>
      <c r="ACZ3231" s="60"/>
      <c r="ADA3231" s="60"/>
      <c r="ADB3231" s="60"/>
      <c r="ADC3231" s="60"/>
      <c r="ADD3231" s="60"/>
      <c r="ADE3231" s="60"/>
    </row>
    <row r="3232" spans="760:785" x14ac:dyDescent="0.25">
      <c r="ACF3232" s="60"/>
      <c r="ACG3232" s="60"/>
      <c r="ACH3232" s="60"/>
      <c r="ACI3232" s="60"/>
      <c r="ACJ3232" s="60"/>
      <c r="ACK3232" s="60"/>
      <c r="ACL3232" s="60"/>
      <c r="ACM3232" s="60"/>
      <c r="ACN3232" s="60"/>
      <c r="ACO3232" s="60"/>
      <c r="ACP3232" s="60"/>
      <c r="ACQ3232" s="60"/>
      <c r="ACR3232" s="60"/>
      <c r="ACS3232" s="60"/>
      <c r="ACT3232" s="60"/>
      <c r="ACU3232" s="60"/>
      <c r="ACV3232" s="60"/>
      <c r="ACW3232" s="60"/>
      <c r="ACX3232" s="60"/>
      <c r="ACY3232" s="60">
        <v>1.0037251096334401</v>
      </c>
      <c r="ACZ3232" s="60"/>
      <c r="ADA3232" s="60"/>
      <c r="ADB3232" s="60"/>
      <c r="ADC3232" s="60"/>
      <c r="ADD3232" s="60"/>
      <c r="ADE3232" s="60"/>
    </row>
    <row r="3233" spans="760:785" x14ac:dyDescent="0.25">
      <c r="ACF3233" s="60"/>
      <c r="ACG3233" s="60"/>
      <c r="ACH3233" s="60"/>
      <c r="ACI3233" s="60"/>
      <c r="ACJ3233" s="60"/>
      <c r="ACK3233" s="60"/>
      <c r="ACL3233" s="60"/>
      <c r="ACM3233" s="60"/>
      <c r="ACN3233" s="60"/>
      <c r="ACO3233" s="60"/>
      <c r="ACP3233" s="60"/>
      <c r="ACQ3233" s="60"/>
      <c r="ACR3233" s="60"/>
      <c r="ACS3233" s="60"/>
      <c r="ACT3233" s="60"/>
      <c r="ACU3233" s="60"/>
      <c r="ACV3233" s="60"/>
      <c r="ACW3233" s="60"/>
      <c r="ACX3233" s="60"/>
      <c r="ACY3233" s="60">
        <v>1.00372477999524</v>
      </c>
      <c r="ACZ3233" s="60"/>
      <c r="ADA3233" s="60"/>
      <c r="ADB3233" s="60"/>
      <c r="ADC3233" s="60"/>
      <c r="ADD3233" s="60"/>
      <c r="ADE3233" s="60"/>
    </row>
    <row r="3234" spans="760:785" x14ac:dyDescent="0.25">
      <c r="ACF3234" s="60"/>
      <c r="ACG3234" s="60"/>
      <c r="ACH3234" s="60"/>
      <c r="ACI3234" s="60"/>
      <c r="ACJ3234" s="60"/>
      <c r="ACK3234" s="60"/>
      <c r="ACL3234" s="60"/>
      <c r="ACM3234" s="60"/>
      <c r="ACN3234" s="60"/>
      <c r="ACO3234" s="60"/>
      <c r="ACP3234" s="60"/>
      <c r="ACQ3234" s="60"/>
      <c r="ACR3234" s="60"/>
      <c r="ACS3234" s="60"/>
      <c r="ACT3234" s="60"/>
      <c r="ACU3234" s="60"/>
      <c r="ACV3234" s="60"/>
      <c r="ACW3234" s="60"/>
      <c r="ACX3234" s="60"/>
      <c r="ACY3234" s="60">
        <v>1.0037138281571101</v>
      </c>
      <c r="ACZ3234" s="60"/>
      <c r="ADA3234" s="60"/>
      <c r="ADB3234" s="60"/>
      <c r="ADC3234" s="60"/>
      <c r="ADD3234" s="60"/>
      <c r="ADE3234" s="60"/>
    </row>
    <row r="3235" spans="760:785" x14ac:dyDescent="0.25">
      <c r="ACF3235" s="60"/>
      <c r="ACG3235" s="60"/>
      <c r="ACH3235" s="60"/>
      <c r="ACI3235" s="60"/>
      <c r="ACJ3235" s="60"/>
      <c r="ACK3235" s="60"/>
      <c r="ACL3235" s="60"/>
      <c r="ACM3235" s="60"/>
      <c r="ACN3235" s="60"/>
      <c r="ACO3235" s="60"/>
      <c r="ACP3235" s="60"/>
      <c r="ACQ3235" s="60"/>
      <c r="ACR3235" s="60"/>
      <c r="ACS3235" s="60"/>
      <c r="ACT3235" s="60"/>
      <c r="ACU3235" s="60"/>
      <c r="ACV3235" s="60"/>
      <c r="ACW3235" s="60"/>
      <c r="ACX3235" s="60"/>
      <c r="ACY3235" s="60">
        <v>1.00370306716282</v>
      </c>
      <c r="ACZ3235" s="60"/>
      <c r="ADA3235" s="60"/>
      <c r="ADB3235" s="60"/>
      <c r="ADC3235" s="60"/>
      <c r="ADD3235" s="60"/>
      <c r="ADE3235" s="60"/>
    </row>
    <row r="3236" spans="760:785" x14ac:dyDescent="0.25">
      <c r="ACF3236" s="60"/>
      <c r="ACG3236" s="60"/>
      <c r="ACH3236" s="60"/>
      <c r="ACI3236" s="60"/>
      <c r="ACJ3236" s="60"/>
      <c r="ACK3236" s="60"/>
      <c r="ACL3236" s="60"/>
      <c r="ACM3236" s="60"/>
      <c r="ACN3236" s="60"/>
      <c r="ACO3236" s="60"/>
      <c r="ACP3236" s="60"/>
      <c r="ACQ3236" s="60"/>
      <c r="ACR3236" s="60"/>
      <c r="ACS3236" s="60"/>
      <c r="ACT3236" s="60"/>
      <c r="ACU3236" s="60"/>
      <c r="ACV3236" s="60"/>
      <c r="ACW3236" s="60"/>
      <c r="ACX3236" s="60"/>
      <c r="ACY3236" s="60">
        <v>1.00369296442457</v>
      </c>
      <c r="ACZ3236" s="60"/>
      <c r="ADA3236" s="60"/>
      <c r="ADB3236" s="60"/>
      <c r="ADC3236" s="60"/>
      <c r="ADD3236" s="60"/>
      <c r="ADE3236" s="60"/>
    </row>
    <row r="3237" spans="760:785" x14ac:dyDescent="0.25">
      <c r="ACF3237" s="60"/>
      <c r="ACG3237" s="60"/>
      <c r="ACH3237" s="60"/>
      <c r="ACI3237" s="60"/>
      <c r="ACJ3237" s="60"/>
      <c r="ACK3237" s="60"/>
      <c r="ACL3237" s="60"/>
      <c r="ACM3237" s="60"/>
      <c r="ACN3237" s="60"/>
      <c r="ACO3237" s="60"/>
      <c r="ACP3237" s="60"/>
      <c r="ACQ3237" s="60"/>
      <c r="ACR3237" s="60"/>
      <c r="ACS3237" s="60"/>
      <c r="ACT3237" s="60"/>
      <c r="ACU3237" s="60"/>
      <c r="ACV3237" s="60"/>
      <c r="ACW3237" s="60"/>
      <c r="ACX3237" s="60"/>
      <c r="ACY3237" s="60">
        <v>1.0036886458904399</v>
      </c>
      <c r="ACZ3237" s="60"/>
      <c r="ADA3237" s="60"/>
      <c r="ADB3237" s="60"/>
      <c r="ADC3237" s="60"/>
      <c r="ADD3237" s="60"/>
      <c r="ADE3237" s="60"/>
    </row>
    <row r="3238" spans="760:785" x14ac:dyDescent="0.25">
      <c r="ACF3238" s="60"/>
      <c r="ACG3238" s="60"/>
      <c r="ACH3238" s="60"/>
      <c r="ACI3238" s="60"/>
      <c r="ACJ3238" s="60"/>
      <c r="ACK3238" s="60"/>
      <c r="ACL3238" s="60"/>
      <c r="ACM3238" s="60"/>
      <c r="ACN3238" s="60"/>
      <c r="ACO3238" s="60"/>
      <c r="ACP3238" s="60"/>
      <c r="ACQ3238" s="60"/>
      <c r="ACR3238" s="60"/>
      <c r="ACS3238" s="60"/>
      <c r="ACT3238" s="60"/>
      <c r="ACU3238" s="60"/>
      <c r="ACV3238" s="60"/>
      <c r="ACW3238" s="60"/>
      <c r="ACX3238" s="60"/>
      <c r="ACY3238" s="60">
        <v>1.0036858494826999</v>
      </c>
      <c r="ACZ3238" s="60"/>
      <c r="ADA3238" s="60"/>
      <c r="ADB3238" s="60"/>
      <c r="ADC3238" s="60"/>
      <c r="ADD3238" s="60"/>
      <c r="ADE3238" s="60"/>
    </row>
    <row r="3239" spans="760:785" x14ac:dyDescent="0.25">
      <c r="ACF3239" s="60"/>
      <c r="ACG3239" s="60"/>
      <c r="ACH3239" s="60"/>
      <c r="ACI3239" s="60"/>
      <c r="ACJ3239" s="60"/>
      <c r="ACK3239" s="60"/>
      <c r="ACL3239" s="60"/>
      <c r="ACM3239" s="60"/>
      <c r="ACN3239" s="60"/>
      <c r="ACO3239" s="60"/>
      <c r="ACP3239" s="60"/>
      <c r="ACQ3239" s="60"/>
      <c r="ACR3239" s="60"/>
      <c r="ACS3239" s="60"/>
      <c r="ACT3239" s="60"/>
      <c r="ACU3239" s="60"/>
      <c r="ACV3239" s="60"/>
      <c r="ACW3239" s="60"/>
      <c r="ACX3239" s="60"/>
      <c r="ACY3239" s="60">
        <v>1.0036799511178101</v>
      </c>
      <c r="ACZ3239" s="60"/>
      <c r="ADA3239" s="60"/>
      <c r="ADB3239" s="60"/>
      <c r="ADC3239" s="60"/>
      <c r="ADD3239" s="60"/>
      <c r="ADE3239" s="60"/>
    </row>
    <row r="3240" spans="760:785" x14ac:dyDescent="0.25">
      <c r="ACF3240" s="60"/>
      <c r="ACG3240" s="60"/>
      <c r="ACH3240" s="60"/>
      <c r="ACI3240" s="60"/>
      <c r="ACJ3240" s="60"/>
      <c r="ACK3240" s="60"/>
      <c r="ACL3240" s="60"/>
      <c r="ACM3240" s="60"/>
      <c r="ACN3240" s="60"/>
      <c r="ACO3240" s="60"/>
      <c r="ACP3240" s="60"/>
      <c r="ACQ3240" s="60"/>
      <c r="ACR3240" s="60"/>
      <c r="ACS3240" s="60"/>
      <c r="ACT3240" s="60"/>
      <c r="ACU3240" s="60"/>
      <c r="ACV3240" s="60"/>
      <c r="ACW3240" s="60"/>
      <c r="ACX3240" s="60"/>
      <c r="ACY3240" s="60">
        <v>1.0036738646905701</v>
      </c>
      <c r="ACZ3240" s="60"/>
      <c r="ADA3240" s="60"/>
      <c r="ADB3240" s="60"/>
      <c r="ADC3240" s="60"/>
      <c r="ADD3240" s="60"/>
      <c r="ADE3240" s="60"/>
    </row>
    <row r="3241" spans="760:785" x14ac:dyDescent="0.25">
      <c r="ACF3241" s="60"/>
      <c r="ACG3241" s="60"/>
      <c r="ACH3241" s="60"/>
      <c r="ACI3241" s="60"/>
      <c r="ACJ3241" s="60"/>
      <c r="ACK3241" s="60"/>
      <c r="ACL3241" s="60"/>
      <c r="ACM3241" s="60"/>
      <c r="ACN3241" s="60"/>
      <c r="ACO3241" s="60"/>
      <c r="ACP3241" s="60"/>
      <c r="ACQ3241" s="60"/>
      <c r="ACR3241" s="60"/>
      <c r="ACS3241" s="60"/>
      <c r="ACT3241" s="60"/>
      <c r="ACU3241" s="60"/>
      <c r="ACV3241" s="60"/>
      <c r="ACW3241" s="60"/>
      <c r="ACX3241" s="60"/>
      <c r="ACY3241" s="60">
        <v>1.00366633332833</v>
      </c>
      <c r="ACZ3241" s="60"/>
      <c r="ADA3241" s="60"/>
      <c r="ADB3241" s="60"/>
      <c r="ADC3241" s="60"/>
      <c r="ADD3241" s="60"/>
      <c r="ADE3241" s="60"/>
    </row>
    <row r="3242" spans="760:785" x14ac:dyDescent="0.25">
      <c r="ACF3242" s="60"/>
      <c r="ACG3242" s="60"/>
      <c r="ACH3242" s="60"/>
      <c r="ACI3242" s="60"/>
      <c r="ACJ3242" s="60"/>
      <c r="ACK3242" s="60"/>
      <c r="ACL3242" s="60"/>
      <c r="ACM3242" s="60"/>
      <c r="ACN3242" s="60"/>
      <c r="ACO3242" s="60"/>
      <c r="ACP3242" s="60"/>
      <c r="ACQ3242" s="60"/>
      <c r="ACR3242" s="60"/>
      <c r="ACS3242" s="60"/>
      <c r="ACT3242" s="60"/>
      <c r="ACU3242" s="60"/>
      <c r="ACV3242" s="60"/>
      <c r="ACW3242" s="60"/>
      <c r="ACX3242" s="60"/>
      <c r="ACY3242" s="60">
        <v>1.00366617644991</v>
      </c>
      <c r="ACZ3242" s="60"/>
      <c r="ADA3242" s="60"/>
      <c r="ADB3242" s="60"/>
      <c r="ADC3242" s="60"/>
      <c r="ADD3242" s="60"/>
      <c r="ADE3242" s="60"/>
    </row>
    <row r="3243" spans="760:785" x14ac:dyDescent="0.25">
      <c r="ACF3243" s="60"/>
      <c r="ACG3243" s="60"/>
      <c r="ACH3243" s="60"/>
      <c r="ACI3243" s="60"/>
      <c r="ACJ3243" s="60"/>
      <c r="ACK3243" s="60"/>
      <c r="ACL3243" s="60"/>
      <c r="ACM3243" s="60"/>
      <c r="ACN3243" s="60"/>
      <c r="ACO3243" s="60"/>
      <c r="ACP3243" s="60"/>
      <c r="ACQ3243" s="60"/>
      <c r="ACR3243" s="60"/>
      <c r="ACS3243" s="60"/>
      <c r="ACT3243" s="60"/>
      <c r="ACU3243" s="60"/>
      <c r="ACV3243" s="60"/>
      <c r="ACW3243" s="60"/>
      <c r="ACX3243" s="60"/>
      <c r="ACY3243" s="60">
        <v>1.0036634947941601</v>
      </c>
      <c r="ACZ3243" s="60"/>
      <c r="ADA3243" s="60"/>
      <c r="ADB3243" s="60"/>
      <c r="ADC3243" s="60"/>
      <c r="ADD3243" s="60"/>
      <c r="ADE3243" s="60"/>
    </row>
    <row r="3244" spans="760:785" x14ac:dyDescent="0.25">
      <c r="ACF3244" s="60"/>
      <c r="ACG3244" s="60"/>
      <c r="ACH3244" s="60"/>
      <c r="ACI3244" s="60"/>
      <c r="ACJ3244" s="60"/>
      <c r="ACK3244" s="60"/>
      <c r="ACL3244" s="60"/>
      <c r="ACM3244" s="60"/>
      <c r="ACN3244" s="60"/>
      <c r="ACO3244" s="60"/>
      <c r="ACP3244" s="60"/>
      <c r="ACQ3244" s="60"/>
      <c r="ACR3244" s="60"/>
      <c r="ACS3244" s="60"/>
      <c r="ACT3244" s="60"/>
      <c r="ACU3244" s="60"/>
      <c r="ACV3244" s="60"/>
      <c r="ACW3244" s="60"/>
      <c r="ACX3244" s="60"/>
      <c r="ACY3244" s="60">
        <v>1.00366340496071</v>
      </c>
      <c r="ACZ3244" s="60"/>
      <c r="ADA3244" s="60"/>
      <c r="ADB3244" s="60"/>
      <c r="ADC3244" s="60"/>
      <c r="ADD3244" s="60"/>
      <c r="ADE3244" s="60"/>
    </row>
    <row r="3245" spans="760:785" x14ac:dyDescent="0.25">
      <c r="ACF3245" s="60"/>
      <c r="ACG3245" s="60"/>
      <c r="ACH3245" s="60"/>
      <c r="ACI3245" s="60"/>
      <c r="ACJ3245" s="60"/>
      <c r="ACK3245" s="60"/>
      <c r="ACL3245" s="60"/>
      <c r="ACM3245" s="60"/>
      <c r="ACN3245" s="60"/>
      <c r="ACO3245" s="60"/>
      <c r="ACP3245" s="60"/>
      <c r="ACQ3245" s="60"/>
      <c r="ACR3245" s="60"/>
      <c r="ACS3245" s="60"/>
      <c r="ACT3245" s="60"/>
      <c r="ACU3245" s="60"/>
      <c r="ACV3245" s="60"/>
      <c r="ACW3245" s="60"/>
      <c r="ACX3245" s="60"/>
      <c r="ACY3245" s="60">
        <v>1.0036624726641299</v>
      </c>
      <c r="ACZ3245" s="60"/>
      <c r="ADA3245" s="60"/>
      <c r="ADB3245" s="60"/>
      <c r="ADC3245" s="60"/>
      <c r="ADD3245" s="60"/>
      <c r="ADE3245" s="60"/>
    </row>
    <row r="3246" spans="760:785" x14ac:dyDescent="0.25">
      <c r="ACF3246" s="60"/>
      <c r="ACG3246" s="60"/>
      <c r="ACH3246" s="60"/>
      <c r="ACI3246" s="60"/>
      <c r="ACJ3246" s="60"/>
      <c r="ACK3246" s="60"/>
      <c r="ACL3246" s="60"/>
      <c r="ACM3246" s="60"/>
      <c r="ACN3246" s="60"/>
      <c r="ACO3246" s="60"/>
      <c r="ACP3246" s="60"/>
      <c r="ACQ3246" s="60"/>
      <c r="ACR3246" s="60"/>
      <c r="ACS3246" s="60"/>
      <c r="ACT3246" s="60"/>
      <c r="ACU3246" s="60"/>
      <c r="ACV3246" s="60"/>
      <c r="ACW3246" s="60"/>
      <c r="ACX3246" s="60"/>
      <c r="ACY3246" s="60">
        <v>1.00365437963707</v>
      </c>
      <c r="ACZ3246" s="60"/>
      <c r="ADA3246" s="60"/>
      <c r="ADB3246" s="60"/>
      <c r="ADC3246" s="60"/>
      <c r="ADD3246" s="60"/>
      <c r="ADE3246" s="60"/>
    </row>
    <row r="3247" spans="760:785" x14ac:dyDescent="0.25">
      <c r="ACF3247" s="60"/>
      <c r="ACG3247" s="60"/>
      <c r="ACH3247" s="60"/>
      <c r="ACI3247" s="60"/>
      <c r="ACJ3247" s="60"/>
      <c r="ACK3247" s="60"/>
      <c r="ACL3247" s="60"/>
      <c r="ACM3247" s="60"/>
      <c r="ACN3247" s="60"/>
      <c r="ACO3247" s="60"/>
      <c r="ACP3247" s="60"/>
      <c r="ACQ3247" s="60"/>
      <c r="ACR3247" s="60"/>
      <c r="ACS3247" s="60"/>
      <c r="ACT3247" s="60"/>
      <c r="ACU3247" s="60"/>
      <c r="ACV3247" s="60"/>
      <c r="ACW3247" s="60"/>
      <c r="ACX3247" s="60"/>
      <c r="ACY3247" s="60">
        <v>1.0036540041353801</v>
      </c>
      <c r="ACZ3247" s="60"/>
      <c r="ADA3247" s="60"/>
      <c r="ADB3247" s="60"/>
      <c r="ADC3247" s="60"/>
      <c r="ADD3247" s="60"/>
      <c r="ADE3247" s="60"/>
    </row>
    <row r="3248" spans="760:785" x14ac:dyDescent="0.25">
      <c r="ACF3248" s="60"/>
      <c r="ACG3248" s="60"/>
      <c r="ACH3248" s="60"/>
      <c r="ACI3248" s="60"/>
      <c r="ACJ3248" s="60"/>
      <c r="ACK3248" s="60"/>
      <c r="ACL3248" s="60"/>
      <c r="ACM3248" s="60"/>
      <c r="ACN3248" s="60"/>
      <c r="ACO3248" s="60"/>
      <c r="ACP3248" s="60"/>
      <c r="ACQ3248" s="60"/>
      <c r="ACR3248" s="60"/>
      <c r="ACS3248" s="60"/>
      <c r="ACT3248" s="60"/>
      <c r="ACU3248" s="60"/>
      <c r="ACV3248" s="60"/>
      <c r="ACW3248" s="60"/>
      <c r="ACX3248" s="60"/>
      <c r="ACY3248" s="60">
        <v>1.0036522414179001</v>
      </c>
      <c r="ACZ3248" s="60"/>
      <c r="ADA3248" s="60"/>
      <c r="ADB3248" s="60"/>
      <c r="ADC3248" s="60"/>
      <c r="ADD3248" s="60"/>
      <c r="ADE3248" s="60"/>
    </row>
    <row r="3249" spans="760:785" x14ac:dyDescent="0.25">
      <c r="ACF3249" s="60"/>
      <c r="ACG3249" s="60"/>
      <c r="ACH3249" s="60"/>
      <c r="ACI3249" s="60"/>
      <c r="ACJ3249" s="60"/>
      <c r="ACK3249" s="60"/>
      <c r="ACL3249" s="60"/>
      <c r="ACM3249" s="60"/>
      <c r="ACN3249" s="60"/>
      <c r="ACO3249" s="60"/>
      <c r="ACP3249" s="60"/>
      <c r="ACQ3249" s="60"/>
      <c r="ACR3249" s="60"/>
      <c r="ACS3249" s="60"/>
      <c r="ACT3249" s="60"/>
      <c r="ACU3249" s="60"/>
      <c r="ACV3249" s="60"/>
      <c r="ACW3249" s="60"/>
      <c r="ACX3249" s="60"/>
      <c r="ACY3249" s="60">
        <v>1.0036447302335001</v>
      </c>
      <c r="ACZ3249" s="60"/>
      <c r="ADA3249" s="60"/>
      <c r="ADB3249" s="60"/>
      <c r="ADC3249" s="60"/>
      <c r="ADD3249" s="60"/>
      <c r="ADE3249" s="60"/>
    </row>
    <row r="3250" spans="760:785" x14ac:dyDescent="0.25">
      <c r="ACF3250" s="60"/>
      <c r="ACG3250" s="60"/>
      <c r="ACH3250" s="60"/>
      <c r="ACI3250" s="60"/>
      <c r="ACJ3250" s="60"/>
      <c r="ACK3250" s="60"/>
      <c r="ACL3250" s="60"/>
      <c r="ACM3250" s="60"/>
      <c r="ACN3250" s="60"/>
      <c r="ACO3250" s="60"/>
      <c r="ACP3250" s="60"/>
      <c r="ACQ3250" s="60"/>
      <c r="ACR3250" s="60"/>
      <c r="ACS3250" s="60"/>
      <c r="ACT3250" s="60"/>
      <c r="ACU3250" s="60"/>
      <c r="ACV3250" s="60"/>
      <c r="ACW3250" s="60"/>
      <c r="ACX3250" s="60"/>
      <c r="ACY3250" s="60">
        <v>1.0036412029683699</v>
      </c>
      <c r="ACZ3250" s="60"/>
      <c r="ADA3250" s="60"/>
      <c r="ADB3250" s="60"/>
      <c r="ADC3250" s="60"/>
      <c r="ADD3250" s="60"/>
      <c r="ADE3250" s="60"/>
    </row>
    <row r="3251" spans="760:785" x14ac:dyDescent="0.25">
      <c r="ACF3251" s="60"/>
      <c r="ACG3251" s="60"/>
      <c r="ACH3251" s="60"/>
      <c r="ACI3251" s="60"/>
      <c r="ACJ3251" s="60"/>
      <c r="ACK3251" s="60"/>
      <c r="ACL3251" s="60"/>
      <c r="ACM3251" s="60"/>
      <c r="ACN3251" s="60"/>
      <c r="ACO3251" s="60"/>
      <c r="ACP3251" s="60"/>
      <c r="ACQ3251" s="60"/>
      <c r="ACR3251" s="60"/>
      <c r="ACS3251" s="60"/>
      <c r="ACT3251" s="60"/>
      <c r="ACU3251" s="60"/>
      <c r="ACV3251" s="60"/>
      <c r="ACW3251" s="60"/>
      <c r="ACX3251" s="60"/>
      <c r="ACY3251" s="60">
        <v>1.0036352699384801</v>
      </c>
      <c r="ACZ3251" s="60"/>
      <c r="ADA3251" s="60"/>
      <c r="ADB3251" s="60"/>
      <c r="ADC3251" s="60"/>
      <c r="ADD3251" s="60"/>
      <c r="ADE3251" s="60"/>
    </row>
    <row r="3252" spans="760:785" x14ac:dyDescent="0.25">
      <c r="ACF3252" s="60"/>
      <c r="ACG3252" s="60"/>
      <c r="ACH3252" s="60"/>
      <c r="ACI3252" s="60"/>
      <c r="ACJ3252" s="60"/>
      <c r="ACK3252" s="60"/>
      <c r="ACL3252" s="60"/>
      <c r="ACM3252" s="60"/>
      <c r="ACN3252" s="60"/>
      <c r="ACO3252" s="60"/>
      <c r="ACP3252" s="60"/>
      <c r="ACQ3252" s="60"/>
      <c r="ACR3252" s="60"/>
      <c r="ACS3252" s="60"/>
      <c r="ACT3252" s="60"/>
      <c r="ACU3252" s="60"/>
      <c r="ACV3252" s="60"/>
      <c r="ACW3252" s="60"/>
      <c r="ACX3252" s="60"/>
      <c r="ACY3252" s="60">
        <v>1.0036306231991201</v>
      </c>
      <c r="ACZ3252" s="60"/>
      <c r="ADA3252" s="60"/>
      <c r="ADB3252" s="60"/>
      <c r="ADC3252" s="60"/>
      <c r="ADD3252" s="60"/>
      <c r="ADE3252" s="60"/>
    </row>
    <row r="3253" spans="760:785" x14ac:dyDescent="0.25">
      <c r="ACF3253" s="60"/>
      <c r="ACG3253" s="60"/>
      <c r="ACH3253" s="60"/>
      <c r="ACI3253" s="60"/>
      <c r="ACJ3253" s="60"/>
      <c r="ACK3253" s="60"/>
      <c r="ACL3253" s="60"/>
      <c r="ACM3253" s="60"/>
      <c r="ACN3253" s="60"/>
      <c r="ACO3253" s="60"/>
      <c r="ACP3253" s="60"/>
      <c r="ACQ3253" s="60"/>
      <c r="ACR3253" s="60"/>
      <c r="ACS3253" s="60"/>
      <c r="ACT3253" s="60"/>
      <c r="ACU3253" s="60"/>
      <c r="ACV3253" s="60"/>
      <c r="ACW3253" s="60"/>
      <c r="ACX3253" s="60"/>
      <c r="ACY3253" s="60">
        <v>1.0036287492334</v>
      </c>
      <c r="ACZ3253" s="60"/>
      <c r="ADA3253" s="60"/>
      <c r="ADB3253" s="60"/>
      <c r="ADC3253" s="60"/>
      <c r="ADD3253" s="60"/>
      <c r="ADE3253" s="60"/>
    </row>
    <row r="3254" spans="760:785" x14ac:dyDescent="0.25">
      <c r="ACF3254" s="60"/>
      <c r="ACG3254" s="60"/>
      <c r="ACH3254" s="60"/>
      <c r="ACI3254" s="60"/>
      <c r="ACJ3254" s="60"/>
      <c r="ACK3254" s="60"/>
      <c r="ACL3254" s="60"/>
      <c r="ACM3254" s="60"/>
      <c r="ACN3254" s="60"/>
      <c r="ACO3254" s="60"/>
      <c r="ACP3254" s="60"/>
      <c r="ACQ3254" s="60"/>
      <c r="ACR3254" s="60"/>
      <c r="ACS3254" s="60"/>
      <c r="ACT3254" s="60"/>
      <c r="ACU3254" s="60"/>
      <c r="ACV3254" s="60"/>
      <c r="ACW3254" s="60"/>
      <c r="ACX3254" s="60"/>
      <c r="ACY3254" s="60">
        <v>1.0036219431762601</v>
      </c>
      <c r="ACZ3254" s="60"/>
      <c r="ADA3254" s="60"/>
      <c r="ADB3254" s="60"/>
      <c r="ADC3254" s="60"/>
      <c r="ADD3254" s="60"/>
      <c r="ADE3254" s="60"/>
    </row>
    <row r="3255" spans="760:785" x14ac:dyDescent="0.25">
      <c r="ACF3255" s="60"/>
      <c r="ACG3255" s="60"/>
      <c r="ACH3255" s="60"/>
      <c r="ACI3255" s="60"/>
      <c r="ACJ3255" s="60"/>
      <c r="ACK3255" s="60"/>
      <c r="ACL3255" s="60"/>
      <c r="ACM3255" s="60"/>
      <c r="ACN3255" s="60"/>
      <c r="ACO3255" s="60"/>
      <c r="ACP3255" s="60"/>
      <c r="ACQ3255" s="60"/>
      <c r="ACR3255" s="60"/>
      <c r="ACS3255" s="60"/>
      <c r="ACT3255" s="60"/>
      <c r="ACU3255" s="60"/>
      <c r="ACV3255" s="60"/>
      <c r="ACW3255" s="60"/>
      <c r="ACX3255" s="60"/>
      <c r="ACY3255" s="60">
        <v>1.0036207927817899</v>
      </c>
      <c r="ACZ3255" s="60"/>
      <c r="ADA3255" s="60"/>
      <c r="ADB3255" s="60"/>
      <c r="ADC3255" s="60"/>
      <c r="ADD3255" s="60"/>
      <c r="ADE3255" s="60"/>
    </row>
    <row r="3256" spans="760:785" x14ac:dyDescent="0.25">
      <c r="ACF3256" s="60"/>
      <c r="ACG3256" s="60"/>
      <c r="ACH3256" s="60"/>
      <c r="ACI3256" s="60"/>
      <c r="ACJ3256" s="60"/>
      <c r="ACK3256" s="60"/>
      <c r="ACL3256" s="60"/>
      <c r="ACM3256" s="60"/>
      <c r="ACN3256" s="60"/>
      <c r="ACO3256" s="60"/>
      <c r="ACP3256" s="60"/>
      <c r="ACQ3256" s="60"/>
      <c r="ACR3256" s="60"/>
      <c r="ACS3256" s="60"/>
      <c r="ACT3256" s="60"/>
      <c r="ACU3256" s="60"/>
      <c r="ACV3256" s="60"/>
      <c r="ACW3256" s="60"/>
      <c r="ACX3256" s="60"/>
      <c r="ACY3256" s="60">
        <v>1.0036203437620701</v>
      </c>
      <c r="ACZ3256" s="60"/>
      <c r="ADA3256" s="60"/>
      <c r="ADB3256" s="60"/>
      <c r="ADC3256" s="60"/>
      <c r="ADD3256" s="60"/>
      <c r="ADE3256" s="60"/>
    </row>
    <row r="3257" spans="760:785" x14ac:dyDescent="0.25">
      <c r="ACF3257" s="60"/>
      <c r="ACG3257" s="60"/>
      <c r="ACH3257" s="60"/>
      <c r="ACI3257" s="60"/>
      <c r="ACJ3257" s="60"/>
      <c r="ACK3257" s="60"/>
      <c r="ACL3257" s="60"/>
      <c r="ACM3257" s="60"/>
      <c r="ACN3257" s="60"/>
      <c r="ACO3257" s="60"/>
      <c r="ACP3257" s="60"/>
      <c r="ACQ3257" s="60"/>
      <c r="ACR3257" s="60"/>
      <c r="ACS3257" s="60"/>
      <c r="ACT3257" s="60"/>
      <c r="ACU3257" s="60"/>
      <c r="ACV3257" s="60"/>
      <c r="ACW3257" s="60"/>
      <c r="ACX3257" s="60"/>
      <c r="ACY3257" s="60">
        <v>1.0036197204419699</v>
      </c>
      <c r="ACZ3257" s="60"/>
      <c r="ADA3257" s="60"/>
      <c r="ADB3257" s="60"/>
      <c r="ADC3257" s="60"/>
      <c r="ADD3257" s="60"/>
      <c r="ADE3257" s="60"/>
    </row>
    <row r="3258" spans="760:785" x14ac:dyDescent="0.25">
      <c r="ACF3258" s="60"/>
      <c r="ACG3258" s="60"/>
      <c r="ACH3258" s="60"/>
      <c r="ACI3258" s="60"/>
      <c r="ACJ3258" s="60"/>
      <c r="ACK3258" s="60"/>
      <c r="ACL3258" s="60"/>
      <c r="ACM3258" s="60"/>
      <c r="ACN3258" s="60"/>
      <c r="ACO3258" s="60"/>
      <c r="ACP3258" s="60"/>
      <c r="ACQ3258" s="60"/>
      <c r="ACR3258" s="60"/>
      <c r="ACS3258" s="60"/>
      <c r="ACT3258" s="60"/>
      <c r="ACU3258" s="60"/>
      <c r="ACV3258" s="60"/>
      <c r="ACW3258" s="60"/>
      <c r="ACX3258" s="60"/>
      <c r="ACY3258" s="60">
        <v>1.00361691797902</v>
      </c>
      <c r="ACZ3258" s="60"/>
      <c r="ADA3258" s="60"/>
      <c r="ADB3258" s="60"/>
      <c r="ADC3258" s="60"/>
      <c r="ADD3258" s="60"/>
      <c r="ADE3258" s="60"/>
    </row>
    <row r="3259" spans="760:785" x14ac:dyDescent="0.25">
      <c r="ACF3259" s="60"/>
      <c r="ACG3259" s="60"/>
      <c r="ACH3259" s="60"/>
      <c r="ACI3259" s="60"/>
      <c r="ACJ3259" s="60"/>
      <c r="ACK3259" s="60"/>
      <c r="ACL3259" s="60"/>
      <c r="ACM3259" s="60"/>
      <c r="ACN3259" s="60"/>
      <c r="ACO3259" s="60"/>
      <c r="ACP3259" s="60"/>
      <c r="ACQ3259" s="60"/>
      <c r="ACR3259" s="60"/>
      <c r="ACS3259" s="60"/>
      <c r="ACT3259" s="60"/>
      <c r="ACU3259" s="60"/>
      <c r="ACV3259" s="60"/>
      <c r="ACW3259" s="60"/>
      <c r="ACX3259" s="60"/>
      <c r="ACY3259" s="60">
        <v>1.0036133912304199</v>
      </c>
      <c r="ACZ3259" s="60"/>
      <c r="ADA3259" s="60"/>
      <c r="ADB3259" s="60"/>
      <c r="ADC3259" s="60"/>
      <c r="ADD3259" s="60"/>
      <c r="ADE3259" s="60"/>
    </row>
    <row r="3260" spans="760:785" x14ac:dyDescent="0.25">
      <c r="ACF3260" s="60"/>
      <c r="ACG3260" s="60"/>
      <c r="ACH3260" s="60"/>
      <c r="ACI3260" s="60"/>
      <c r="ACJ3260" s="60"/>
      <c r="ACK3260" s="60"/>
      <c r="ACL3260" s="60"/>
      <c r="ACM3260" s="60"/>
      <c r="ACN3260" s="60"/>
      <c r="ACO3260" s="60"/>
      <c r="ACP3260" s="60"/>
      <c r="ACQ3260" s="60"/>
      <c r="ACR3260" s="60"/>
      <c r="ACS3260" s="60"/>
      <c r="ACT3260" s="60"/>
      <c r="ACU3260" s="60"/>
      <c r="ACV3260" s="60"/>
      <c r="ACW3260" s="60"/>
      <c r="ACX3260" s="60"/>
      <c r="ACY3260" s="60">
        <v>1.0036084265696901</v>
      </c>
      <c r="ACZ3260" s="60"/>
      <c r="ADA3260" s="60"/>
      <c r="ADB3260" s="60"/>
      <c r="ADC3260" s="60"/>
      <c r="ADD3260" s="60"/>
      <c r="ADE3260" s="60"/>
    </row>
    <row r="3261" spans="760:785" x14ac:dyDescent="0.25">
      <c r="ACF3261" s="60"/>
      <c r="ACG3261" s="60"/>
      <c r="ACH3261" s="60"/>
      <c r="ACI3261" s="60"/>
      <c r="ACJ3261" s="60"/>
      <c r="ACK3261" s="60"/>
      <c r="ACL3261" s="60"/>
      <c r="ACM3261" s="60"/>
      <c r="ACN3261" s="60"/>
      <c r="ACO3261" s="60"/>
      <c r="ACP3261" s="60"/>
      <c r="ACQ3261" s="60"/>
      <c r="ACR3261" s="60"/>
      <c r="ACS3261" s="60"/>
      <c r="ACT3261" s="60"/>
      <c r="ACU3261" s="60"/>
      <c r="ACV3261" s="60"/>
      <c r="ACW3261" s="60"/>
      <c r="ACX3261" s="60"/>
      <c r="ACY3261" s="60">
        <v>1.00360297611454</v>
      </c>
      <c r="ACZ3261" s="60"/>
      <c r="ADA3261" s="60"/>
      <c r="ADB3261" s="60"/>
      <c r="ADC3261" s="60"/>
      <c r="ADD3261" s="60"/>
      <c r="ADE3261" s="60"/>
    </row>
    <row r="3262" spans="760:785" x14ac:dyDescent="0.25">
      <c r="ACF3262" s="60"/>
      <c r="ACG3262" s="60"/>
      <c r="ACH3262" s="60"/>
      <c r="ACI3262" s="60"/>
      <c r="ACJ3262" s="60"/>
      <c r="ACK3262" s="60"/>
      <c r="ACL3262" s="60"/>
      <c r="ACM3262" s="60"/>
      <c r="ACN3262" s="60"/>
      <c r="ACO3262" s="60"/>
      <c r="ACP3262" s="60"/>
      <c r="ACQ3262" s="60"/>
      <c r="ACR3262" s="60"/>
      <c r="ACS3262" s="60"/>
      <c r="ACT3262" s="60"/>
      <c r="ACU3262" s="60"/>
      <c r="ACV3262" s="60"/>
      <c r="ACW3262" s="60"/>
      <c r="ACX3262" s="60"/>
      <c r="ACY3262" s="60">
        <v>1.0035976857508999</v>
      </c>
      <c r="ACZ3262" s="60"/>
      <c r="ADA3262" s="60"/>
      <c r="ADB3262" s="60"/>
      <c r="ADC3262" s="60"/>
      <c r="ADD3262" s="60"/>
      <c r="ADE3262" s="60"/>
    </row>
    <row r="3263" spans="760:785" x14ac:dyDescent="0.25">
      <c r="ACF3263" s="60"/>
      <c r="ACG3263" s="60"/>
      <c r="ACH3263" s="60"/>
      <c r="ACI3263" s="60"/>
      <c r="ACJ3263" s="60"/>
      <c r="ACK3263" s="60"/>
      <c r="ACL3263" s="60"/>
      <c r="ACM3263" s="60"/>
      <c r="ACN3263" s="60"/>
      <c r="ACO3263" s="60"/>
      <c r="ACP3263" s="60"/>
      <c r="ACQ3263" s="60"/>
      <c r="ACR3263" s="60"/>
      <c r="ACS3263" s="60"/>
      <c r="ACT3263" s="60"/>
      <c r="ACU3263" s="60"/>
      <c r="ACV3263" s="60"/>
      <c r="ACW3263" s="60"/>
      <c r="ACX3263" s="60"/>
      <c r="ACY3263" s="60">
        <v>1.0035951085468799</v>
      </c>
      <c r="ACZ3263" s="60"/>
      <c r="ADA3263" s="60"/>
      <c r="ADB3263" s="60"/>
      <c r="ADC3263" s="60"/>
      <c r="ADD3263" s="60"/>
      <c r="ADE3263" s="60"/>
    </row>
    <row r="3264" spans="760:785" x14ac:dyDescent="0.25">
      <c r="ACF3264" s="60"/>
      <c r="ACG3264" s="60"/>
      <c r="ACH3264" s="60"/>
      <c r="ACI3264" s="60"/>
      <c r="ACJ3264" s="60"/>
      <c r="ACK3264" s="60"/>
      <c r="ACL3264" s="60"/>
      <c r="ACM3264" s="60"/>
      <c r="ACN3264" s="60"/>
      <c r="ACO3264" s="60"/>
      <c r="ACP3264" s="60"/>
      <c r="ACQ3264" s="60"/>
      <c r="ACR3264" s="60"/>
      <c r="ACS3264" s="60"/>
      <c r="ACT3264" s="60"/>
      <c r="ACU3264" s="60"/>
      <c r="ACV3264" s="60"/>
      <c r="ACW3264" s="60"/>
      <c r="ACX3264" s="60"/>
      <c r="ACY3264" s="60">
        <v>1.0035837978786999</v>
      </c>
      <c r="ACZ3264" s="60"/>
      <c r="ADA3264" s="60"/>
      <c r="ADB3264" s="60"/>
      <c r="ADC3264" s="60"/>
      <c r="ADD3264" s="60"/>
      <c r="ADE3264" s="60"/>
    </row>
    <row r="3265" spans="760:785" x14ac:dyDescent="0.25">
      <c r="ACF3265" s="60"/>
      <c r="ACG3265" s="60"/>
      <c r="ACH3265" s="60"/>
      <c r="ACI3265" s="60"/>
      <c r="ACJ3265" s="60"/>
      <c r="ACK3265" s="60"/>
      <c r="ACL3265" s="60"/>
      <c r="ACM3265" s="60"/>
      <c r="ACN3265" s="60"/>
      <c r="ACO3265" s="60"/>
      <c r="ACP3265" s="60"/>
      <c r="ACQ3265" s="60"/>
      <c r="ACR3265" s="60"/>
      <c r="ACS3265" s="60"/>
      <c r="ACT3265" s="60"/>
      <c r="ACU3265" s="60"/>
      <c r="ACV3265" s="60"/>
      <c r="ACW3265" s="60"/>
      <c r="ACX3265" s="60"/>
      <c r="ACY3265" s="60">
        <v>1.00358246139132</v>
      </c>
      <c r="ACZ3265" s="60"/>
      <c r="ADA3265" s="60"/>
      <c r="ADB3265" s="60"/>
      <c r="ADC3265" s="60"/>
      <c r="ADD3265" s="60"/>
      <c r="ADE3265" s="60"/>
    </row>
    <row r="3266" spans="760:785" x14ac:dyDescent="0.25">
      <c r="ACF3266" s="60"/>
      <c r="ACG3266" s="60"/>
      <c r="ACH3266" s="60"/>
      <c r="ACI3266" s="60"/>
      <c r="ACJ3266" s="60"/>
      <c r="ACK3266" s="60"/>
      <c r="ACL3266" s="60"/>
      <c r="ACM3266" s="60"/>
      <c r="ACN3266" s="60"/>
      <c r="ACO3266" s="60"/>
      <c r="ACP3266" s="60"/>
      <c r="ACQ3266" s="60"/>
      <c r="ACR3266" s="60"/>
      <c r="ACS3266" s="60"/>
      <c r="ACT3266" s="60"/>
      <c r="ACU3266" s="60"/>
      <c r="ACV3266" s="60"/>
      <c r="ACW3266" s="60"/>
      <c r="ACX3266" s="60"/>
      <c r="ACY3266" s="60">
        <v>1.00358017912511</v>
      </c>
      <c r="ACZ3266" s="60"/>
      <c r="ADA3266" s="60"/>
      <c r="ADB3266" s="60"/>
      <c r="ADC3266" s="60"/>
      <c r="ADD3266" s="60"/>
      <c r="ADE3266" s="60"/>
    </row>
    <row r="3267" spans="760:785" x14ac:dyDescent="0.25">
      <c r="ACF3267" s="60"/>
      <c r="ACG3267" s="60"/>
      <c r="ACH3267" s="60"/>
      <c r="ACI3267" s="60"/>
      <c r="ACJ3267" s="60"/>
      <c r="ACK3267" s="60"/>
      <c r="ACL3267" s="60"/>
      <c r="ACM3267" s="60"/>
      <c r="ACN3267" s="60"/>
      <c r="ACO3267" s="60"/>
      <c r="ACP3267" s="60"/>
      <c r="ACQ3267" s="60"/>
      <c r="ACR3267" s="60"/>
      <c r="ACS3267" s="60"/>
      <c r="ACT3267" s="60"/>
      <c r="ACU3267" s="60"/>
      <c r="ACV3267" s="60"/>
      <c r="ACW3267" s="60"/>
      <c r="ACX3267" s="60"/>
      <c r="ACY3267" s="60">
        <v>1.00355900240536</v>
      </c>
      <c r="ACZ3267" s="60"/>
      <c r="ADA3267" s="60"/>
      <c r="ADB3267" s="60"/>
      <c r="ADC3267" s="60"/>
      <c r="ADD3267" s="60"/>
      <c r="ADE3267" s="60"/>
    </row>
    <row r="3268" spans="760:785" x14ac:dyDescent="0.25">
      <c r="ACF3268" s="60"/>
      <c r="ACG3268" s="60"/>
      <c r="ACH3268" s="60"/>
      <c r="ACI3268" s="60"/>
      <c r="ACJ3268" s="60"/>
      <c r="ACK3268" s="60"/>
      <c r="ACL3268" s="60"/>
      <c r="ACM3268" s="60"/>
      <c r="ACN3268" s="60"/>
      <c r="ACO3268" s="60"/>
      <c r="ACP3268" s="60"/>
      <c r="ACQ3268" s="60"/>
      <c r="ACR3268" s="60"/>
      <c r="ACS3268" s="60"/>
      <c r="ACT3268" s="60"/>
      <c r="ACU3268" s="60"/>
      <c r="ACV3268" s="60"/>
      <c r="ACW3268" s="60"/>
      <c r="ACX3268" s="60"/>
      <c r="ACY3268" s="60">
        <v>1.00355772165115</v>
      </c>
      <c r="ACZ3268" s="60"/>
      <c r="ADA3268" s="60"/>
      <c r="ADB3268" s="60"/>
      <c r="ADC3268" s="60"/>
      <c r="ADD3268" s="60"/>
      <c r="ADE3268" s="60"/>
    </row>
    <row r="3269" spans="760:785" x14ac:dyDescent="0.25">
      <c r="ACF3269" s="60"/>
      <c r="ACG3269" s="60"/>
      <c r="ACH3269" s="60"/>
      <c r="ACI3269" s="60"/>
      <c r="ACJ3269" s="60"/>
      <c r="ACK3269" s="60"/>
      <c r="ACL3269" s="60"/>
      <c r="ACM3269" s="60"/>
      <c r="ACN3269" s="60"/>
      <c r="ACO3269" s="60"/>
      <c r="ACP3269" s="60"/>
      <c r="ACQ3269" s="60"/>
      <c r="ACR3269" s="60"/>
      <c r="ACS3269" s="60"/>
      <c r="ACT3269" s="60"/>
      <c r="ACU3269" s="60"/>
      <c r="ACV3269" s="60"/>
      <c r="ACW3269" s="60"/>
      <c r="ACX3269" s="60"/>
      <c r="ACY3269" s="60">
        <v>1.0035574837758301</v>
      </c>
      <c r="ACZ3269" s="60"/>
      <c r="ADA3269" s="60"/>
      <c r="ADB3269" s="60"/>
      <c r="ADC3269" s="60"/>
      <c r="ADD3269" s="60"/>
      <c r="ADE3269" s="60"/>
    </row>
    <row r="3270" spans="760:785" x14ac:dyDescent="0.25">
      <c r="ACF3270" s="60"/>
      <c r="ACG3270" s="60"/>
      <c r="ACH3270" s="60"/>
      <c r="ACI3270" s="60"/>
      <c r="ACJ3270" s="60"/>
      <c r="ACK3270" s="60"/>
      <c r="ACL3270" s="60"/>
      <c r="ACM3270" s="60"/>
      <c r="ACN3270" s="60"/>
      <c r="ACO3270" s="60"/>
      <c r="ACP3270" s="60"/>
      <c r="ACQ3270" s="60"/>
      <c r="ACR3270" s="60"/>
      <c r="ACS3270" s="60"/>
      <c r="ACT3270" s="60"/>
      <c r="ACU3270" s="60"/>
      <c r="ACV3270" s="60"/>
      <c r="ACW3270" s="60"/>
      <c r="ACX3270" s="60"/>
      <c r="ACY3270" s="60">
        <v>1.0035568342068</v>
      </c>
      <c r="ACZ3270" s="60"/>
      <c r="ADA3270" s="60"/>
      <c r="ADB3270" s="60"/>
      <c r="ADC3270" s="60"/>
      <c r="ADD3270" s="60"/>
      <c r="ADE3270" s="60"/>
    </row>
    <row r="3271" spans="760:785" x14ac:dyDescent="0.25">
      <c r="ACF3271" s="60"/>
      <c r="ACG3271" s="60"/>
      <c r="ACH3271" s="60"/>
      <c r="ACI3271" s="60"/>
      <c r="ACJ3271" s="60"/>
      <c r="ACK3271" s="60"/>
      <c r="ACL3271" s="60"/>
      <c r="ACM3271" s="60"/>
      <c r="ACN3271" s="60"/>
      <c r="ACO3271" s="60"/>
      <c r="ACP3271" s="60"/>
      <c r="ACQ3271" s="60"/>
      <c r="ACR3271" s="60"/>
      <c r="ACS3271" s="60"/>
      <c r="ACT3271" s="60"/>
      <c r="ACU3271" s="60"/>
      <c r="ACV3271" s="60"/>
      <c r="ACW3271" s="60"/>
      <c r="ACX3271" s="60"/>
      <c r="ACY3271" s="60">
        <v>1.00355465559215</v>
      </c>
      <c r="ACZ3271" s="60"/>
      <c r="ADA3271" s="60"/>
      <c r="ADB3271" s="60"/>
      <c r="ADC3271" s="60"/>
      <c r="ADD3271" s="60"/>
      <c r="ADE3271" s="60"/>
    </row>
    <row r="3272" spans="760:785" x14ac:dyDescent="0.25">
      <c r="ACF3272" s="60"/>
      <c r="ACG3272" s="60"/>
      <c r="ACH3272" s="60"/>
      <c r="ACI3272" s="60"/>
      <c r="ACJ3272" s="60"/>
      <c r="ACK3272" s="60"/>
      <c r="ACL3272" s="60"/>
      <c r="ACM3272" s="60"/>
      <c r="ACN3272" s="60"/>
      <c r="ACO3272" s="60"/>
      <c r="ACP3272" s="60"/>
      <c r="ACQ3272" s="60"/>
      <c r="ACR3272" s="60"/>
      <c r="ACS3272" s="60"/>
      <c r="ACT3272" s="60"/>
      <c r="ACU3272" s="60"/>
      <c r="ACV3272" s="60"/>
      <c r="ACW3272" s="60"/>
      <c r="ACX3272" s="60"/>
      <c r="ACY3272" s="60">
        <v>1.0035534546001399</v>
      </c>
      <c r="ACZ3272" s="60"/>
      <c r="ADA3272" s="60"/>
      <c r="ADB3272" s="60"/>
      <c r="ADC3272" s="60"/>
      <c r="ADD3272" s="60"/>
      <c r="ADE3272" s="60"/>
    </row>
    <row r="3273" spans="760:785" x14ac:dyDescent="0.25">
      <c r="ACF3273" s="60"/>
      <c r="ACG3273" s="60"/>
      <c r="ACH3273" s="60"/>
      <c r="ACI3273" s="60"/>
      <c r="ACJ3273" s="60"/>
      <c r="ACK3273" s="60"/>
      <c r="ACL3273" s="60"/>
      <c r="ACM3273" s="60"/>
      <c r="ACN3273" s="60"/>
      <c r="ACO3273" s="60"/>
      <c r="ACP3273" s="60"/>
      <c r="ACQ3273" s="60"/>
      <c r="ACR3273" s="60"/>
      <c r="ACS3273" s="60"/>
      <c r="ACT3273" s="60"/>
      <c r="ACU3273" s="60"/>
      <c r="ACV3273" s="60"/>
      <c r="ACW3273" s="60"/>
      <c r="ACX3273" s="60"/>
      <c r="ACY3273" s="60">
        <v>1.00355107497284</v>
      </c>
      <c r="ACZ3273" s="60"/>
      <c r="ADA3273" s="60"/>
      <c r="ADB3273" s="60"/>
      <c r="ADC3273" s="60"/>
      <c r="ADD3273" s="60"/>
      <c r="ADE3273" s="60"/>
    </row>
    <row r="3274" spans="760:785" x14ac:dyDescent="0.25">
      <c r="ACF3274" s="60"/>
      <c r="ACG3274" s="60"/>
      <c r="ACH3274" s="60"/>
      <c r="ACI3274" s="60"/>
      <c r="ACJ3274" s="60"/>
      <c r="ACK3274" s="60"/>
      <c r="ACL3274" s="60"/>
      <c r="ACM3274" s="60"/>
      <c r="ACN3274" s="60"/>
      <c r="ACO3274" s="60"/>
      <c r="ACP3274" s="60"/>
      <c r="ACQ3274" s="60"/>
      <c r="ACR3274" s="60"/>
      <c r="ACS3274" s="60"/>
      <c r="ACT3274" s="60"/>
      <c r="ACU3274" s="60"/>
      <c r="ACV3274" s="60"/>
      <c r="ACW3274" s="60"/>
      <c r="ACX3274" s="60"/>
      <c r="ACY3274" s="60">
        <v>1.0035466465377501</v>
      </c>
      <c r="ACZ3274" s="60"/>
      <c r="ADA3274" s="60"/>
      <c r="ADB3274" s="60"/>
      <c r="ADC3274" s="60"/>
      <c r="ADD3274" s="60"/>
      <c r="ADE3274" s="60"/>
    </row>
    <row r="3275" spans="760:785" x14ac:dyDescent="0.25">
      <c r="ACF3275" s="60"/>
      <c r="ACG3275" s="60"/>
      <c r="ACH3275" s="60"/>
      <c r="ACI3275" s="60"/>
      <c r="ACJ3275" s="60"/>
      <c r="ACK3275" s="60"/>
      <c r="ACL3275" s="60"/>
      <c r="ACM3275" s="60"/>
      <c r="ACN3275" s="60"/>
      <c r="ACO3275" s="60"/>
      <c r="ACP3275" s="60"/>
      <c r="ACQ3275" s="60"/>
      <c r="ACR3275" s="60"/>
      <c r="ACS3275" s="60"/>
      <c r="ACT3275" s="60"/>
      <c r="ACU3275" s="60"/>
      <c r="ACV3275" s="60"/>
      <c r="ACW3275" s="60"/>
      <c r="ACX3275" s="60"/>
      <c r="ACY3275" s="60">
        <v>1.0035453301188</v>
      </c>
      <c r="ACZ3275" s="60"/>
      <c r="ADA3275" s="60"/>
      <c r="ADB3275" s="60"/>
      <c r="ADC3275" s="60"/>
      <c r="ADD3275" s="60"/>
      <c r="ADE3275" s="60"/>
    </row>
    <row r="3276" spans="760:785" x14ac:dyDescent="0.25">
      <c r="ACF3276" s="60"/>
      <c r="ACG3276" s="60"/>
      <c r="ACH3276" s="60"/>
      <c r="ACI3276" s="60"/>
      <c r="ACJ3276" s="60"/>
      <c r="ACK3276" s="60"/>
      <c r="ACL3276" s="60"/>
      <c r="ACM3276" s="60"/>
      <c r="ACN3276" s="60"/>
      <c r="ACO3276" s="60"/>
      <c r="ACP3276" s="60"/>
      <c r="ACQ3276" s="60"/>
      <c r="ACR3276" s="60"/>
      <c r="ACS3276" s="60"/>
      <c r="ACT3276" s="60"/>
      <c r="ACU3276" s="60"/>
      <c r="ACV3276" s="60"/>
      <c r="ACW3276" s="60"/>
      <c r="ACX3276" s="60"/>
      <c r="ACY3276" s="60">
        <v>1.00354481274272</v>
      </c>
      <c r="ACZ3276" s="60"/>
      <c r="ADA3276" s="60"/>
      <c r="ADB3276" s="60"/>
      <c r="ADC3276" s="60"/>
      <c r="ADD3276" s="60"/>
      <c r="ADE3276" s="60"/>
    </row>
    <row r="3277" spans="760:785" x14ac:dyDescent="0.25">
      <c r="ACF3277" s="60"/>
      <c r="ACG3277" s="60"/>
      <c r="ACH3277" s="60"/>
      <c r="ACI3277" s="60"/>
      <c r="ACJ3277" s="60"/>
      <c r="ACK3277" s="60"/>
      <c r="ACL3277" s="60"/>
      <c r="ACM3277" s="60"/>
      <c r="ACN3277" s="60"/>
      <c r="ACO3277" s="60"/>
      <c r="ACP3277" s="60"/>
      <c r="ACQ3277" s="60"/>
      <c r="ACR3277" s="60"/>
      <c r="ACS3277" s="60"/>
      <c r="ACT3277" s="60"/>
      <c r="ACU3277" s="60"/>
      <c r="ACV3277" s="60"/>
      <c r="ACW3277" s="60"/>
      <c r="ACX3277" s="60"/>
      <c r="ACY3277" s="60">
        <v>1.0035396766551199</v>
      </c>
      <c r="ACZ3277" s="60"/>
      <c r="ADA3277" s="60"/>
      <c r="ADB3277" s="60"/>
      <c r="ADC3277" s="60"/>
      <c r="ADD3277" s="60"/>
      <c r="ADE3277" s="60"/>
    </row>
    <row r="3278" spans="760:785" x14ac:dyDescent="0.25">
      <c r="ACF3278" s="60"/>
      <c r="ACG3278" s="60"/>
      <c r="ACH3278" s="60"/>
      <c r="ACI3278" s="60"/>
      <c r="ACJ3278" s="60"/>
      <c r="ACK3278" s="60"/>
      <c r="ACL3278" s="60"/>
      <c r="ACM3278" s="60"/>
      <c r="ACN3278" s="60"/>
      <c r="ACO3278" s="60"/>
      <c r="ACP3278" s="60"/>
      <c r="ACQ3278" s="60"/>
      <c r="ACR3278" s="60"/>
      <c r="ACS3278" s="60"/>
      <c r="ACT3278" s="60"/>
      <c r="ACU3278" s="60"/>
      <c r="ACV3278" s="60"/>
      <c r="ACW3278" s="60"/>
      <c r="ACX3278" s="60"/>
      <c r="ACY3278" s="60">
        <v>1.00353367286932</v>
      </c>
      <c r="ACZ3278" s="60"/>
      <c r="ADA3278" s="60"/>
      <c r="ADB3278" s="60"/>
      <c r="ADC3278" s="60"/>
      <c r="ADD3278" s="60"/>
      <c r="ADE3278" s="60"/>
    </row>
    <row r="3279" spans="760:785" x14ac:dyDescent="0.25">
      <c r="ACF3279" s="60"/>
      <c r="ACG3279" s="60"/>
      <c r="ACH3279" s="60"/>
      <c r="ACI3279" s="60"/>
      <c r="ACJ3279" s="60"/>
      <c r="ACK3279" s="60"/>
      <c r="ACL3279" s="60"/>
      <c r="ACM3279" s="60"/>
      <c r="ACN3279" s="60"/>
      <c r="ACO3279" s="60"/>
      <c r="ACP3279" s="60"/>
      <c r="ACQ3279" s="60"/>
      <c r="ACR3279" s="60"/>
      <c r="ACS3279" s="60"/>
      <c r="ACT3279" s="60"/>
      <c r="ACU3279" s="60"/>
      <c r="ACV3279" s="60"/>
      <c r="ACW3279" s="60"/>
      <c r="ACX3279" s="60"/>
      <c r="ACY3279" s="60">
        <v>1.0035319824154101</v>
      </c>
      <c r="ACZ3279" s="60"/>
      <c r="ADA3279" s="60"/>
      <c r="ADB3279" s="60"/>
      <c r="ADC3279" s="60"/>
      <c r="ADD3279" s="60"/>
      <c r="ADE3279" s="60"/>
    </row>
    <row r="3280" spans="760:785" x14ac:dyDescent="0.25">
      <c r="ACF3280" s="60"/>
      <c r="ACG3280" s="60"/>
      <c r="ACH3280" s="60"/>
      <c r="ACI3280" s="60"/>
      <c r="ACJ3280" s="60"/>
      <c r="ACK3280" s="60"/>
      <c r="ACL3280" s="60"/>
      <c r="ACM3280" s="60"/>
      <c r="ACN3280" s="60"/>
      <c r="ACO3280" s="60"/>
      <c r="ACP3280" s="60"/>
      <c r="ACQ3280" s="60"/>
      <c r="ACR3280" s="60"/>
      <c r="ACS3280" s="60"/>
      <c r="ACT3280" s="60"/>
      <c r="ACU3280" s="60"/>
      <c r="ACV3280" s="60"/>
      <c r="ACW3280" s="60"/>
      <c r="ACX3280" s="60"/>
      <c r="ACY3280" s="60">
        <v>1.00353182715753</v>
      </c>
      <c r="ACZ3280" s="60"/>
      <c r="ADA3280" s="60"/>
      <c r="ADB3280" s="60"/>
      <c r="ADC3280" s="60"/>
      <c r="ADD3280" s="60"/>
      <c r="ADE3280" s="60"/>
    </row>
    <row r="3281" spans="760:785" x14ac:dyDescent="0.25">
      <c r="ACF3281" s="60"/>
      <c r="ACG3281" s="60"/>
      <c r="ACH3281" s="60"/>
      <c r="ACI3281" s="60"/>
      <c r="ACJ3281" s="60"/>
      <c r="ACK3281" s="60"/>
      <c r="ACL3281" s="60"/>
      <c r="ACM3281" s="60"/>
      <c r="ACN3281" s="60"/>
      <c r="ACO3281" s="60"/>
      <c r="ACP3281" s="60"/>
      <c r="ACQ3281" s="60"/>
      <c r="ACR3281" s="60"/>
      <c r="ACS3281" s="60"/>
      <c r="ACT3281" s="60"/>
      <c r="ACU3281" s="60"/>
      <c r="ACV3281" s="60"/>
      <c r="ACW3281" s="60"/>
      <c r="ACX3281" s="60"/>
      <c r="ACY3281" s="60">
        <v>1.0035286826207399</v>
      </c>
      <c r="ACZ3281" s="60"/>
      <c r="ADA3281" s="60"/>
      <c r="ADB3281" s="60"/>
      <c r="ADC3281" s="60"/>
      <c r="ADD3281" s="60"/>
      <c r="ADE3281" s="60"/>
    </row>
    <row r="3282" spans="760:785" x14ac:dyDescent="0.25">
      <c r="ACF3282" s="60"/>
      <c r="ACG3282" s="60"/>
      <c r="ACH3282" s="60"/>
      <c r="ACI3282" s="60"/>
      <c r="ACJ3282" s="60"/>
      <c r="ACK3282" s="60"/>
      <c r="ACL3282" s="60"/>
      <c r="ACM3282" s="60"/>
      <c r="ACN3282" s="60"/>
      <c r="ACO3282" s="60"/>
      <c r="ACP3282" s="60"/>
      <c r="ACQ3282" s="60"/>
      <c r="ACR3282" s="60"/>
      <c r="ACS3282" s="60"/>
      <c r="ACT3282" s="60"/>
      <c r="ACU3282" s="60"/>
      <c r="ACV3282" s="60"/>
      <c r="ACW3282" s="60"/>
      <c r="ACX3282" s="60"/>
      <c r="ACY3282" s="60">
        <v>1.00352820162864</v>
      </c>
      <c r="ACZ3282" s="60"/>
      <c r="ADA3282" s="60"/>
      <c r="ADB3282" s="60"/>
      <c r="ADC3282" s="60"/>
      <c r="ADD3282" s="60"/>
      <c r="ADE3282" s="60"/>
    </row>
    <row r="3283" spans="760:785" x14ac:dyDescent="0.25">
      <c r="ACF3283" s="60"/>
      <c r="ACG3283" s="60"/>
      <c r="ACH3283" s="60"/>
      <c r="ACI3283" s="60"/>
      <c r="ACJ3283" s="60"/>
      <c r="ACK3283" s="60"/>
      <c r="ACL3283" s="60"/>
      <c r="ACM3283" s="60"/>
      <c r="ACN3283" s="60"/>
      <c r="ACO3283" s="60"/>
      <c r="ACP3283" s="60"/>
      <c r="ACQ3283" s="60"/>
      <c r="ACR3283" s="60"/>
      <c r="ACS3283" s="60"/>
      <c r="ACT3283" s="60"/>
      <c r="ACU3283" s="60"/>
      <c r="ACV3283" s="60"/>
      <c r="ACW3283" s="60"/>
      <c r="ACX3283" s="60"/>
      <c r="ACY3283" s="60">
        <v>1.0035274439773401</v>
      </c>
      <c r="ACZ3283" s="60"/>
      <c r="ADA3283" s="60"/>
      <c r="ADB3283" s="60"/>
      <c r="ADC3283" s="60"/>
      <c r="ADD3283" s="60"/>
      <c r="ADE3283" s="60"/>
    </row>
    <row r="3284" spans="760:785" x14ac:dyDescent="0.25">
      <c r="ACF3284" s="60"/>
      <c r="ACG3284" s="60"/>
      <c r="ACH3284" s="60"/>
      <c r="ACI3284" s="60"/>
      <c r="ACJ3284" s="60"/>
      <c r="ACK3284" s="60"/>
      <c r="ACL3284" s="60"/>
      <c r="ACM3284" s="60"/>
      <c r="ACN3284" s="60"/>
      <c r="ACO3284" s="60"/>
      <c r="ACP3284" s="60"/>
      <c r="ACQ3284" s="60"/>
      <c r="ACR3284" s="60"/>
      <c r="ACS3284" s="60"/>
      <c r="ACT3284" s="60"/>
      <c r="ACU3284" s="60"/>
      <c r="ACV3284" s="60"/>
      <c r="ACW3284" s="60"/>
      <c r="ACX3284" s="60"/>
      <c r="ACY3284" s="60">
        <v>1.00352524266403</v>
      </c>
      <c r="ACZ3284" s="60"/>
      <c r="ADA3284" s="60"/>
      <c r="ADB3284" s="60"/>
      <c r="ADC3284" s="60"/>
      <c r="ADD3284" s="60"/>
      <c r="ADE3284" s="60"/>
    </row>
    <row r="3285" spans="760:785" x14ac:dyDescent="0.25">
      <c r="ACF3285" s="60"/>
      <c r="ACG3285" s="60"/>
      <c r="ACH3285" s="60"/>
      <c r="ACI3285" s="60"/>
      <c r="ACJ3285" s="60"/>
      <c r="ACK3285" s="60"/>
      <c r="ACL3285" s="60"/>
      <c r="ACM3285" s="60"/>
      <c r="ACN3285" s="60"/>
      <c r="ACO3285" s="60"/>
      <c r="ACP3285" s="60"/>
      <c r="ACQ3285" s="60"/>
      <c r="ACR3285" s="60"/>
      <c r="ACS3285" s="60"/>
      <c r="ACT3285" s="60"/>
      <c r="ACU3285" s="60"/>
      <c r="ACV3285" s="60"/>
      <c r="ACW3285" s="60"/>
      <c r="ACX3285" s="60"/>
      <c r="ACY3285" s="60">
        <v>1.0035241622289199</v>
      </c>
      <c r="ACZ3285" s="60"/>
      <c r="ADA3285" s="60"/>
      <c r="ADB3285" s="60"/>
      <c r="ADC3285" s="60"/>
      <c r="ADD3285" s="60"/>
      <c r="ADE3285" s="60"/>
    </row>
    <row r="3286" spans="760:785" x14ac:dyDescent="0.25">
      <c r="ACF3286" s="60"/>
      <c r="ACG3286" s="60"/>
      <c r="ACH3286" s="60"/>
      <c r="ACI3286" s="60"/>
      <c r="ACJ3286" s="60"/>
      <c r="ACK3286" s="60"/>
      <c r="ACL3286" s="60"/>
      <c r="ACM3286" s="60"/>
      <c r="ACN3286" s="60"/>
      <c r="ACO3286" s="60"/>
      <c r="ACP3286" s="60"/>
      <c r="ACQ3286" s="60"/>
      <c r="ACR3286" s="60"/>
      <c r="ACS3286" s="60"/>
      <c r="ACT3286" s="60"/>
      <c r="ACU3286" s="60"/>
      <c r="ACV3286" s="60"/>
      <c r="ACW3286" s="60"/>
      <c r="ACX3286" s="60"/>
      <c r="ACY3286" s="60">
        <v>1.0035188405479101</v>
      </c>
      <c r="ACZ3286" s="60"/>
      <c r="ADA3286" s="60"/>
      <c r="ADB3286" s="60"/>
      <c r="ADC3286" s="60"/>
      <c r="ADD3286" s="60"/>
      <c r="ADE3286" s="60"/>
    </row>
    <row r="3287" spans="760:785" x14ac:dyDescent="0.25">
      <c r="ACF3287" s="60"/>
      <c r="ACG3287" s="60"/>
      <c r="ACH3287" s="60"/>
      <c r="ACI3287" s="60"/>
      <c r="ACJ3287" s="60"/>
      <c r="ACK3287" s="60"/>
      <c r="ACL3287" s="60"/>
      <c r="ACM3287" s="60"/>
      <c r="ACN3287" s="60"/>
      <c r="ACO3287" s="60"/>
      <c r="ACP3287" s="60"/>
      <c r="ACQ3287" s="60"/>
      <c r="ACR3287" s="60"/>
      <c r="ACS3287" s="60"/>
      <c r="ACT3287" s="60"/>
      <c r="ACU3287" s="60"/>
      <c r="ACV3287" s="60"/>
      <c r="ACW3287" s="60"/>
      <c r="ACX3287" s="60"/>
      <c r="ACY3287" s="60">
        <v>1.0035128150010899</v>
      </c>
      <c r="ACZ3287" s="60"/>
      <c r="ADA3287" s="60"/>
      <c r="ADB3287" s="60"/>
      <c r="ADC3287" s="60"/>
      <c r="ADD3287" s="60"/>
      <c r="ADE3287" s="60"/>
    </row>
    <row r="3288" spans="760:785" x14ac:dyDescent="0.25">
      <c r="ACF3288" s="60"/>
      <c r="ACG3288" s="60"/>
      <c r="ACH3288" s="60"/>
      <c r="ACI3288" s="60"/>
      <c r="ACJ3288" s="60"/>
      <c r="ACK3288" s="60"/>
      <c r="ACL3288" s="60"/>
      <c r="ACM3288" s="60"/>
      <c r="ACN3288" s="60"/>
      <c r="ACO3288" s="60"/>
      <c r="ACP3288" s="60"/>
      <c r="ACQ3288" s="60"/>
      <c r="ACR3288" s="60"/>
      <c r="ACS3288" s="60"/>
      <c r="ACT3288" s="60"/>
      <c r="ACU3288" s="60"/>
      <c r="ACV3288" s="60"/>
      <c r="ACW3288" s="60"/>
      <c r="ACX3288" s="60"/>
      <c r="ACY3288" s="60">
        <v>1.0035073975526201</v>
      </c>
      <c r="ACZ3288" s="60"/>
      <c r="ADA3288" s="60"/>
      <c r="ADB3288" s="60"/>
      <c r="ADC3288" s="60"/>
      <c r="ADD3288" s="60"/>
      <c r="ADE3288" s="60"/>
    </row>
    <row r="3289" spans="760:785" x14ac:dyDescent="0.25">
      <c r="ACF3289" s="60"/>
      <c r="ACG3289" s="60"/>
      <c r="ACH3289" s="60"/>
      <c r="ACI3289" s="60"/>
      <c r="ACJ3289" s="60"/>
      <c r="ACK3289" s="60"/>
      <c r="ACL3289" s="60"/>
      <c r="ACM3289" s="60"/>
      <c r="ACN3289" s="60"/>
      <c r="ACO3289" s="60"/>
      <c r="ACP3289" s="60"/>
      <c r="ACQ3289" s="60"/>
      <c r="ACR3289" s="60"/>
      <c r="ACS3289" s="60"/>
      <c r="ACT3289" s="60"/>
      <c r="ACU3289" s="60"/>
      <c r="ACV3289" s="60"/>
      <c r="ACW3289" s="60"/>
      <c r="ACX3289" s="60"/>
      <c r="ACY3289" s="60">
        <v>1.00349664846261</v>
      </c>
      <c r="ACZ3289" s="60"/>
      <c r="ADA3289" s="60"/>
      <c r="ADB3289" s="60"/>
      <c r="ADC3289" s="60"/>
      <c r="ADD3289" s="60"/>
      <c r="ADE3289" s="60"/>
    </row>
    <row r="3290" spans="760:785" x14ac:dyDescent="0.25">
      <c r="ACF3290" s="60"/>
      <c r="ACG3290" s="60"/>
      <c r="ACH3290" s="60"/>
      <c r="ACI3290" s="60"/>
      <c r="ACJ3290" s="60"/>
      <c r="ACK3290" s="60"/>
      <c r="ACL3290" s="60"/>
      <c r="ACM3290" s="60"/>
      <c r="ACN3290" s="60"/>
      <c r="ACO3290" s="60"/>
      <c r="ACP3290" s="60"/>
      <c r="ACQ3290" s="60"/>
      <c r="ACR3290" s="60"/>
      <c r="ACS3290" s="60"/>
      <c r="ACT3290" s="60"/>
      <c r="ACU3290" s="60"/>
      <c r="ACV3290" s="60"/>
      <c r="ACW3290" s="60"/>
      <c r="ACX3290" s="60"/>
      <c r="ACY3290" s="60">
        <v>1.00349487362362</v>
      </c>
      <c r="ACZ3290" s="60"/>
      <c r="ADA3290" s="60"/>
      <c r="ADB3290" s="60"/>
      <c r="ADC3290" s="60"/>
      <c r="ADD3290" s="60"/>
      <c r="ADE3290" s="60"/>
    </row>
    <row r="3291" spans="760:785" x14ac:dyDescent="0.25">
      <c r="ACF3291" s="60"/>
      <c r="ACG3291" s="60"/>
      <c r="ACH3291" s="60"/>
      <c r="ACI3291" s="60"/>
      <c r="ACJ3291" s="60"/>
      <c r="ACK3291" s="60"/>
      <c r="ACL3291" s="60"/>
      <c r="ACM3291" s="60"/>
      <c r="ACN3291" s="60"/>
      <c r="ACO3291" s="60"/>
      <c r="ACP3291" s="60"/>
      <c r="ACQ3291" s="60"/>
      <c r="ACR3291" s="60"/>
      <c r="ACS3291" s="60"/>
      <c r="ACT3291" s="60"/>
      <c r="ACU3291" s="60"/>
      <c r="ACV3291" s="60"/>
      <c r="ACW3291" s="60"/>
      <c r="ACX3291" s="60"/>
      <c r="ACY3291" s="60">
        <v>1.00349444672837</v>
      </c>
      <c r="ACZ3291" s="60"/>
      <c r="ADA3291" s="60"/>
      <c r="ADB3291" s="60"/>
      <c r="ADC3291" s="60"/>
      <c r="ADD3291" s="60"/>
      <c r="ADE3291" s="60"/>
    </row>
    <row r="3292" spans="760:785" x14ac:dyDescent="0.25">
      <c r="ACF3292" s="60"/>
      <c r="ACG3292" s="60"/>
      <c r="ACH3292" s="60"/>
      <c r="ACI3292" s="60"/>
      <c r="ACJ3292" s="60"/>
      <c r="ACK3292" s="60"/>
      <c r="ACL3292" s="60"/>
      <c r="ACM3292" s="60"/>
      <c r="ACN3292" s="60"/>
      <c r="ACO3292" s="60"/>
      <c r="ACP3292" s="60"/>
      <c r="ACQ3292" s="60"/>
      <c r="ACR3292" s="60"/>
      <c r="ACS3292" s="60"/>
      <c r="ACT3292" s="60"/>
      <c r="ACU3292" s="60"/>
      <c r="ACV3292" s="60"/>
      <c r="ACW3292" s="60"/>
      <c r="ACX3292" s="60"/>
      <c r="ACY3292" s="60">
        <v>1.0034920988663101</v>
      </c>
      <c r="ACZ3292" s="60"/>
      <c r="ADA3292" s="60"/>
      <c r="ADB3292" s="60"/>
      <c r="ADC3292" s="60"/>
      <c r="ADD3292" s="60"/>
      <c r="ADE3292" s="60"/>
    </row>
    <row r="3293" spans="760:785" x14ac:dyDescent="0.25">
      <c r="ACF3293" s="60"/>
      <c r="ACG3293" s="60"/>
      <c r="ACH3293" s="60"/>
      <c r="ACI3293" s="60"/>
      <c r="ACJ3293" s="60"/>
      <c r="ACK3293" s="60"/>
      <c r="ACL3293" s="60"/>
      <c r="ACM3293" s="60"/>
      <c r="ACN3293" s="60"/>
      <c r="ACO3293" s="60"/>
      <c r="ACP3293" s="60"/>
      <c r="ACQ3293" s="60"/>
      <c r="ACR3293" s="60"/>
      <c r="ACS3293" s="60"/>
      <c r="ACT3293" s="60"/>
      <c r="ACU3293" s="60"/>
      <c r="ACV3293" s="60"/>
      <c r="ACW3293" s="60"/>
      <c r="ACX3293" s="60"/>
      <c r="ACY3293" s="60">
        <v>1.0034888176807599</v>
      </c>
      <c r="ACZ3293" s="60"/>
      <c r="ADA3293" s="60"/>
      <c r="ADB3293" s="60"/>
      <c r="ADC3293" s="60"/>
      <c r="ADD3293" s="60"/>
      <c r="ADE3293" s="60"/>
    </row>
    <row r="3294" spans="760:785" x14ac:dyDescent="0.25">
      <c r="ACF3294" s="60"/>
      <c r="ACG3294" s="60"/>
      <c r="ACH3294" s="60"/>
      <c r="ACI3294" s="60"/>
      <c r="ACJ3294" s="60"/>
      <c r="ACK3294" s="60"/>
      <c r="ACL3294" s="60"/>
      <c r="ACM3294" s="60"/>
      <c r="ACN3294" s="60"/>
      <c r="ACO3294" s="60"/>
      <c r="ACP3294" s="60"/>
      <c r="ACQ3294" s="60"/>
      <c r="ACR3294" s="60"/>
      <c r="ACS3294" s="60"/>
      <c r="ACT3294" s="60"/>
      <c r="ACU3294" s="60"/>
      <c r="ACV3294" s="60"/>
      <c r="ACW3294" s="60"/>
      <c r="ACX3294" s="60"/>
      <c r="ACY3294" s="60">
        <v>1.0034750474201799</v>
      </c>
      <c r="ACZ3294" s="60"/>
      <c r="ADA3294" s="60"/>
      <c r="ADB3294" s="60"/>
      <c r="ADC3294" s="60"/>
      <c r="ADD3294" s="60"/>
      <c r="ADE3294" s="60"/>
    </row>
    <row r="3295" spans="760:785" x14ac:dyDescent="0.25">
      <c r="ACF3295" s="60"/>
      <c r="ACG3295" s="60"/>
      <c r="ACH3295" s="60"/>
      <c r="ACI3295" s="60"/>
      <c r="ACJ3295" s="60"/>
      <c r="ACK3295" s="60"/>
      <c r="ACL3295" s="60"/>
      <c r="ACM3295" s="60"/>
      <c r="ACN3295" s="60"/>
      <c r="ACO3295" s="60"/>
      <c r="ACP3295" s="60"/>
      <c r="ACQ3295" s="60"/>
      <c r="ACR3295" s="60"/>
      <c r="ACS3295" s="60"/>
      <c r="ACT3295" s="60"/>
      <c r="ACU3295" s="60"/>
      <c r="ACV3295" s="60"/>
      <c r="ACW3295" s="60"/>
      <c r="ACX3295" s="60"/>
      <c r="ACY3295" s="60">
        <v>1.0034654388180899</v>
      </c>
      <c r="ACZ3295" s="60"/>
      <c r="ADA3295" s="60"/>
      <c r="ADB3295" s="60"/>
      <c r="ADC3295" s="60"/>
      <c r="ADD3295" s="60"/>
      <c r="ADE3295" s="60"/>
    </row>
    <row r="3296" spans="760:785" x14ac:dyDescent="0.25">
      <c r="ACF3296" s="60"/>
      <c r="ACG3296" s="60"/>
      <c r="ACH3296" s="60"/>
      <c r="ACI3296" s="60"/>
      <c r="ACJ3296" s="60"/>
      <c r="ACK3296" s="60"/>
      <c r="ACL3296" s="60"/>
      <c r="ACM3296" s="60"/>
      <c r="ACN3296" s="60"/>
      <c r="ACO3296" s="60"/>
      <c r="ACP3296" s="60"/>
      <c r="ACQ3296" s="60"/>
      <c r="ACR3296" s="60"/>
      <c r="ACS3296" s="60"/>
      <c r="ACT3296" s="60"/>
      <c r="ACU3296" s="60"/>
      <c r="ACV3296" s="60"/>
      <c r="ACW3296" s="60"/>
      <c r="ACX3296" s="60"/>
      <c r="ACY3296" s="60">
        <v>1.00346044529776</v>
      </c>
      <c r="ACZ3296" s="60"/>
      <c r="ADA3296" s="60"/>
      <c r="ADB3296" s="60"/>
      <c r="ADC3296" s="60"/>
      <c r="ADD3296" s="60"/>
      <c r="ADE3296" s="60"/>
    </row>
    <row r="3297" spans="760:785" x14ac:dyDescent="0.25">
      <c r="ACF3297" s="60"/>
      <c r="ACG3297" s="60"/>
      <c r="ACH3297" s="60"/>
      <c r="ACI3297" s="60"/>
      <c r="ACJ3297" s="60"/>
      <c r="ACK3297" s="60"/>
      <c r="ACL3297" s="60"/>
      <c r="ACM3297" s="60"/>
      <c r="ACN3297" s="60"/>
      <c r="ACO3297" s="60"/>
      <c r="ACP3297" s="60"/>
      <c r="ACQ3297" s="60"/>
      <c r="ACR3297" s="60"/>
      <c r="ACS3297" s="60"/>
      <c r="ACT3297" s="60"/>
      <c r="ACU3297" s="60"/>
      <c r="ACV3297" s="60"/>
      <c r="ACW3297" s="60"/>
      <c r="ACX3297" s="60"/>
      <c r="ACY3297" s="60">
        <v>1.0034596041221699</v>
      </c>
      <c r="ACZ3297" s="60"/>
      <c r="ADA3297" s="60"/>
      <c r="ADB3297" s="60"/>
      <c r="ADC3297" s="60"/>
      <c r="ADD3297" s="60"/>
      <c r="ADE3297" s="60"/>
    </row>
    <row r="3298" spans="760:785" x14ac:dyDescent="0.25">
      <c r="ACF3298" s="60"/>
      <c r="ACG3298" s="60"/>
      <c r="ACH3298" s="60"/>
      <c r="ACI3298" s="60"/>
      <c r="ACJ3298" s="60"/>
      <c r="ACK3298" s="60"/>
      <c r="ACL3298" s="60"/>
      <c r="ACM3298" s="60"/>
      <c r="ACN3298" s="60"/>
      <c r="ACO3298" s="60"/>
      <c r="ACP3298" s="60"/>
      <c r="ACQ3298" s="60"/>
      <c r="ACR3298" s="60"/>
      <c r="ACS3298" s="60"/>
      <c r="ACT3298" s="60"/>
      <c r="ACU3298" s="60"/>
      <c r="ACV3298" s="60"/>
      <c r="ACW3298" s="60"/>
      <c r="ACX3298" s="60"/>
      <c r="ACY3298" s="60">
        <v>1.0034590710591</v>
      </c>
      <c r="ACZ3298" s="60"/>
      <c r="ADA3298" s="60"/>
      <c r="ADB3298" s="60"/>
      <c r="ADC3298" s="60"/>
      <c r="ADD3298" s="60"/>
      <c r="ADE3298" s="60"/>
    </row>
    <row r="3299" spans="760:785" x14ac:dyDescent="0.25">
      <c r="ACF3299" s="60"/>
      <c r="ACG3299" s="60"/>
      <c r="ACH3299" s="60"/>
      <c r="ACI3299" s="60"/>
      <c r="ACJ3299" s="60"/>
      <c r="ACK3299" s="60"/>
      <c r="ACL3299" s="60"/>
      <c r="ACM3299" s="60"/>
      <c r="ACN3299" s="60"/>
      <c r="ACO3299" s="60"/>
      <c r="ACP3299" s="60"/>
      <c r="ACQ3299" s="60"/>
      <c r="ACR3299" s="60"/>
      <c r="ACS3299" s="60"/>
      <c r="ACT3299" s="60"/>
      <c r="ACU3299" s="60"/>
      <c r="ACV3299" s="60"/>
      <c r="ACW3299" s="60"/>
      <c r="ACX3299" s="60"/>
      <c r="ACY3299" s="60">
        <v>1.00345465280738</v>
      </c>
      <c r="ACZ3299" s="60"/>
      <c r="ADA3299" s="60"/>
      <c r="ADB3299" s="60"/>
      <c r="ADC3299" s="60"/>
      <c r="ADD3299" s="60"/>
      <c r="ADE3299" s="60"/>
    </row>
    <row r="3300" spans="760:785" x14ac:dyDescent="0.25">
      <c r="ACF3300" s="60"/>
      <c r="ACG3300" s="60"/>
      <c r="ACH3300" s="60"/>
      <c r="ACI3300" s="60"/>
      <c r="ACJ3300" s="60"/>
      <c r="ACK3300" s="60"/>
      <c r="ACL3300" s="60"/>
      <c r="ACM3300" s="60"/>
      <c r="ACN3300" s="60"/>
      <c r="ACO3300" s="60"/>
      <c r="ACP3300" s="60"/>
      <c r="ACQ3300" s="60"/>
      <c r="ACR3300" s="60"/>
      <c r="ACS3300" s="60"/>
      <c r="ACT3300" s="60"/>
      <c r="ACU3300" s="60"/>
      <c r="ACV3300" s="60"/>
      <c r="ACW3300" s="60"/>
      <c r="ACX3300" s="60"/>
      <c r="ACY3300" s="60">
        <v>1.00345301347547</v>
      </c>
      <c r="ACZ3300" s="60"/>
      <c r="ADA3300" s="60"/>
      <c r="ADB3300" s="60"/>
      <c r="ADC3300" s="60"/>
      <c r="ADD3300" s="60"/>
      <c r="ADE3300" s="60"/>
    </row>
    <row r="3301" spans="760:785" x14ac:dyDescent="0.25">
      <c r="ACF3301" s="60"/>
      <c r="ACG3301" s="60"/>
      <c r="ACH3301" s="60"/>
      <c r="ACI3301" s="60"/>
      <c r="ACJ3301" s="60"/>
      <c r="ACK3301" s="60"/>
      <c r="ACL3301" s="60"/>
      <c r="ACM3301" s="60"/>
      <c r="ACN3301" s="60"/>
      <c r="ACO3301" s="60"/>
      <c r="ACP3301" s="60"/>
      <c r="ACQ3301" s="60"/>
      <c r="ACR3301" s="60"/>
      <c r="ACS3301" s="60"/>
      <c r="ACT3301" s="60"/>
      <c r="ACU3301" s="60"/>
      <c r="ACV3301" s="60"/>
      <c r="ACW3301" s="60"/>
      <c r="ACX3301" s="60"/>
      <c r="ACY3301" s="60">
        <v>1.0034469454586801</v>
      </c>
      <c r="ACZ3301" s="60"/>
      <c r="ADA3301" s="60"/>
      <c r="ADB3301" s="60"/>
      <c r="ADC3301" s="60"/>
      <c r="ADD3301" s="60"/>
      <c r="ADE3301" s="60"/>
    </row>
    <row r="3302" spans="760:785" x14ac:dyDescent="0.25">
      <c r="ACF3302" s="60"/>
      <c r="ACG3302" s="60"/>
      <c r="ACH3302" s="60"/>
      <c r="ACI3302" s="60"/>
      <c r="ACJ3302" s="60"/>
      <c r="ACK3302" s="60"/>
      <c r="ACL3302" s="60"/>
      <c r="ACM3302" s="60"/>
      <c r="ACN3302" s="60"/>
      <c r="ACO3302" s="60"/>
      <c r="ACP3302" s="60"/>
      <c r="ACQ3302" s="60"/>
      <c r="ACR3302" s="60"/>
      <c r="ACS3302" s="60"/>
      <c r="ACT3302" s="60"/>
      <c r="ACU3302" s="60"/>
      <c r="ACV3302" s="60"/>
      <c r="ACW3302" s="60"/>
      <c r="ACX3302" s="60"/>
      <c r="ACY3302" s="60">
        <v>1.00343158571729</v>
      </c>
      <c r="ACZ3302" s="60"/>
      <c r="ADA3302" s="60"/>
      <c r="ADB3302" s="60"/>
      <c r="ADC3302" s="60"/>
      <c r="ADD3302" s="60"/>
      <c r="ADE3302" s="60"/>
    </row>
    <row r="3303" spans="760:785" x14ac:dyDescent="0.25">
      <c r="ACF3303" s="60"/>
      <c r="ACG3303" s="60"/>
      <c r="ACH3303" s="60"/>
      <c r="ACI3303" s="60"/>
      <c r="ACJ3303" s="60"/>
      <c r="ACK3303" s="60"/>
      <c r="ACL3303" s="60"/>
      <c r="ACM3303" s="60"/>
      <c r="ACN3303" s="60"/>
      <c r="ACO3303" s="60"/>
      <c r="ACP3303" s="60"/>
      <c r="ACQ3303" s="60"/>
      <c r="ACR3303" s="60"/>
      <c r="ACS3303" s="60"/>
      <c r="ACT3303" s="60"/>
      <c r="ACU3303" s="60"/>
      <c r="ACV3303" s="60"/>
      <c r="ACW3303" s="60"/>
      <c r="ACX3303" s="60"/>
      <c r="ACY3303" s="60">
        <v>1.00342143176623</v>
      </c>
      <c r="ACZ3303" s="60"/>
      <c r="ADA3303" s="60"/>
      <c r="ADB3303" s="60"/>
      <c r="ADC3303" s="60"/>
      <c r="ADD3303" s="60"/>
      <c r="ADE3303" s="60"/>
    </row>
    <row r="3304" spans="760:785" x14ac:dyDescent="0.25">
      <c r="ACF3304" s="60"/>
      <c r="ACG3304" s="60"/>
      <c r="ACH3304" s="60"/>
      <c r="ACI3304" s="60"/>
      <c r="ACJ3304" s="60"/>
      <c r="ACK3304" s="60"/>
      <c r="ACL3304" s="60"/>
      <c r="ACM3304" s="60"/>
      <c r="ACN3304" s="60"/>
      <c r="ACO3304" s="60"/>
      <c r="ACP3304" s="60"/>
      <c r="ACQ3304" s="60"/>
      <c r="ACR3304" s="60"/>
      <c r="ACS3304" s="60"/>
      <c r="ACT3304" s="60"/>
      <c r="ACU3304" s="60"/>
      <c r="ACV3304" s="60"/>
      <c r="ACW3304" s="60"/>
      <c r="ACX3304" s="60"/>
      <c r="ACY3304" s="60">
        <v>1.0034126804977299</v>
      </c>
      <c r="ACZ3304" s="60"/>
      <c r="ADA3304" s="60"/>
      <c r="ADB3304" s="60"/>
      <c r="ADC3304" s="60"/>
      <c r="ADD3304" s="60"/>
      <c r="ADE3304" s="60"/>
    </row>
    <row r="3305" spans="760:785" x14ac:dyDescent="0.25">
      <c r="ACF3305" s="60"/>
      <c r="ACG3305" s="60"/>
      <c r="ACH3305" s="60"/>
      <c r="ACI3305" s="60"/>
      <c r="ACJ3305" s="60"/>
      <c r="ACK3305" s="60"/>
      <c r="ACL3305" s="60"/>
      <c r="ACM3305" s="60"/>
      <c r="ACN3305" s="60"/>
      <c r="ACO3305" s="60"/>
      <c r="ACP3305" s="60"/>
      <c r="ACQ3305" s="60"/>
      <c r="ACR3305" s="60"/>
      <c r="ACS3305" s="60"/>
      <c r="ACT3305" s="60"/>
      <c r="ACU3305" s="60"/>
      <c r="ACV3305" s="60"/>
      <c r="ACW3305" s="60"/>
      <c r="ACX3305" s="60"/>
      <c r="ACY3305" s="60">
        <v>1.00340591659367</v>
      </c>
      <c r="ACZ3305" s="60"/>
      <c r="ADA3305" s="60"/>
      <c r="ADB3305" s="60"/>
      <c r="ADC3305" s="60"/>
      <c r="ADD3305" s="60"/>
      <c r="ADE3305" s="60"/>
    </row>
    <row r="3306" spans="760:785" x14ac:dyDescent="0.25">
      <c r="ACF3306" s="60"/>
      <c r="ACG3306" s="60"/>
      <c r="ACH3306" s="60"/>
      <c r="ACI3306" s="60"/>
      <c r="ACJ3306" s="60"/>
      <c r="ACK3306" s="60"/>
      <c r="ACL3306" s="60"/>
      <c r="ACM3306" s="60"/>
      <c r="ACN3306" s="60"/>
      <c r="ACO3306" s="60"/>
      <c r="ACP3306" s="60"/>
      <c r="ACQ3306" s="60"/>
      <c r="ACR3306" s="60"/>
      <c r="ACS3306" s="60"/>
      <c r="ACT3306" s="60"/>
      <c r="ACU3306" s="60"/>
      <c r="ACV3306" s="60"/>
      <c r="ACW3306" s="60"/>
      <c r="ACX3306" s="60"/>
      <c r="ACY3306" s="60">
        <v>1.0034056669275999</v>
      </c>
      <c r="ACZ3306" s="60"/>
      <c r="ADA3306" s="60"/>
      <c r="ADB3306" s="60"/>
      <c r="ADC3306" s="60"/>
      <c r="ADD3306" s="60"/>
      <c r="ADE3306" s="60"/>
    </row>
    <row r="3307" spans="760:785" x14ac:dyDescent="0.25">
      <c r="ACF3307" s="60"/>
      <c r="ACG3307" s="60"/>
      <c r="ACH3307" s="60"/>
      <c r="ACI3307" s="60"/>
      <c r="ACJ3307" s="60"/>
      <c r="ACK3307" s="60"/>
      <c r="ACL3307" s="60"/>
      <c r="ACM3307" s="60"/>
      <c r="ACN3307" s="60"/>
      <c r="ACO3307" s="60"/>
      <c r="ACP3307" s="60"/>
      <c r="ACQ3307" s="60"/>
      <c r="ACR3307" s="60"/>
      <c r="ACS3307" s="60"/>
      <c r="ACT3307" s="60"/>
      <c r="ACU3307" s="60"/>
      <c r="ACV3307" s="60"/>
      <c r="ACW3307" s="60"/>
      <c r="ACX3307" s="60"/>
      <c r="ACY3307" s="60">
        <v>1.00340052229919</v>
      </c>
      <c r="ACZ3307" s="60"/>
      <c r="ADA3307" s="60"/>
      <c r="ADB3307" s="60"/>
      <c r="ADC3307" s="60"/>
      <c r="ADD3307" s="60"/>
      <c r="ADE3307" s="60"/>
    </row>
    <row r="3308" spans="760:785" x14ac:dyDescent="0.25">
      <c r="ACF3308" s="60"/>
      <c r="ACG3308" s="60"/>
      <c r="ACH3308" s="60"/>
      <c r="ACI3308" s="60"/>
      <c r="ACJ3308" s="60"/>
      <c r="ACK3308" s="60"/>
      <c r="ACL3308" s="60"/>
      <c r="ACM3308" s="60"/>
      <c r="ACN3308" s="60"/>
      <c r="ACO3308" s="60"/>
      <c r="ACP3308" s="60"/>
      <c r="ACQ3308" s="60"/>
      <c r="ACR3308" s="60"/>
      <c r="ACS3308" s="60"/>
      <c r="ACT3308" s="60"/>
      <c r="ACU3308" s="60"/>
      <c r="ACV3308" s="60"/>
      <c r="ACW3308" s="60"/>
      <c r="ACX3308" s="60"/>
      <c r="ACY3308" s="60">
        <v>1.0033987885411999</v>
      </c>
      <c r="ACZ3308" s="60"/>
      <c r="ADA3308" s="60"/>
      <c r="ADB3308" s="60"/>
      <c r="ADC3308" s="60"/>
      <c r="ADD3308" s="60"/>
      <c r="ADE3308" s="60"/>
    </row>
    <row r="3309" spans="760:785" x14ac:dyDescent="0.25">
      <c r="ACF3309" s="60"/>
      <c r="ACG3309" s="60"/>
      <c r="ACH3309" s="60"/>
      <c r="ACI3309" s="60"/>
      <c r="ACJ3309" s="60"/>
      <c r="ACK3309" s="60"/>
      <c r="ACL3309" s="60"/>
      <c r="ACM3309" s="60"/>
      <c r="ACN3309" s="60"/>
      <c r="ACO3309" s="60"/>
      <c r="ACP3309" s="60"/>
      <c r="ACQ3309" s="60"/>
      <c r="ACR3309" s="60"/>
      <c r="ACS3309" s="60"/>
      <c r="ACT3309" s="60"/>
      <c r="ACU3309" s="60"/>
      <c r="ACV3309" s="60"/>
      <c r="ACW3309" s="60"/>
      <c r="ACX3309" s="60"/>
      <c r="ACY3309" s="60">
        <v>1.0033945568474001</v>
      </c>
      <c r="ACZ3309" s="60"/>
      <c r="ADA3309" s="60"/>
      <c r="ADB3309" s="60"/>
      <c r="ADC3309" s="60"/>
      <c r="ADD3309" s="60"/>
      <c r="ADE3309" s="60"/>
    </row>
    <row r="3310" spans="760:785" x14ac:dyDescent="0.25">
      <c r="ACF3310" s="60"/>
      <c r="ACG3310" s="60"/>
      <c r="ACH3310" s="60"/>
      <c r="ACI3310" s="60"/>
      <c r="ACJ3310" s="60"/>
      <c r="ACK3310" s="60"/>
      <c r="ACL3310" s="60"/>
      <c r="ACM3310" s="60"/>
      <c r="ACN3310" s="60"/>
      <c r="ACO3310" s="60"/>
      <c r="ACP3310" s="60"/>
      <c r="ACQ3310" s="60"/>
      <c r="ACR3310" s="60"/>
      <c r="ACS3310" s="60"/>
      <c r="ACT3310" s="60"/>
      <c r="ACU3310" s="60"/>
      <c r="ACV3310" s="60"/>
      <c r="ACW3310" s="60"/>
      <c r="ACX3310" s="60"/>
      <c r="ACY3310" s="60">
        <v>1.0033919407368601</v>
      </c>
      <c r="ACZ3310" s="60"/>
      <c r="ADA3310" s="60"/>
      <c r="ADB3310" s="60"/>
      <c r="ADC3310" s="60"/>
      <c r="ADD3310" s="60"/>
      <c r="ADE3310" s="60"/>
    </row>
    <row r="3311" spans="760:785" x14ac:dyDescent="0.25">
      <c r="ACF3311" s="60"/>
      <c r="ACG3311" s="60"/>
      <c r="ACH3311" s="60"/>
      <c r="ACI3311" s="60"/>
      <c r="ACJ3311" s="60"/>
      <c r="ACK3311" s="60"/>
      <c r="ACL3311" s="60"/>
      <c r="ACM3311" s="60"/>
      <c r="ACN3311" s="60"/>
      <c r="ACO3311" s="60"/>
      <c r="ACP3311" s="60"/>
      <c r="ACQ3311" s="60"/>
      <c r="ACR3311" s="60"/>
      <c r="ACS3311" s="60"/>
      <c r="ACT3311" s="60"/>
      <c r="ACU3311" s="60"/>
      <c r="ACV3311" s="60"/>
      <c r="ACW3311" s="60"/>
      <c r="ACX3311" s="60"/>
      <c r="ACY3311" s="60">
        <v>1.0033870955358299</v>
      </c>
      <c r="ACZ3311" s="60"/>
      <c r="ADA3311" s="60"/>
      <c r="ADB3311" s="60"/>
      <c r="ADC3311" s="60"/>
      <c r="ADD3311" s="60"/>
      <c r="ADE3311" s="60"/>
    </row>
    <row r="3312" spans="760:785" x14ac:dyDescent="0.25">
      <c r="ACF3312" s="60"/>
      <c r="ACG3312" s="60"/>
      <c r="ACH3312" s="60"/>
      <c r="ACI3312" s="60"/>
      <c r="ACJ3312" s="60"/>
      <c r="ACK3312" s="60"/>
      <c r="ACL3312" s="60"/>
      <c r="ACM3312" s="60"/>
      <c r="ACN3312" s="60"/>
      <c r="ACO3312" s="60"/>
      <c r="ACP3312" s="60"/>
      <c r="ACQ3312" s="60"/>
      <c r="ACR3312" s="60"/>
      <c r="ACS3312" s="60"/>
      <c r="ACT3312" s="60"/>
      <c r="ACU3312" s="60"/>
      <c r="ACV3312" s="60"/>
      <c r="ACW3312" s="60"/>
      <c r="ACX3312" s="60"/>
      <c r="ACY3312" s="60">
        <v>1.00338447126303</v>
      </c>
      <c r="ACZ3312" s="60"/>
      <c r="ADA3312" s="60"/>
      <c r="ADB3312" s="60"/>
      <c r="ADC3312" s="60"/>
      <c r="ADD3312" s="60"/>
      <c r="ADE3312" s="60"/>
    </row>
    <row r="3313" spans="760:785" x14ac:dyDescent="0.25">
      <c r="ACF3313" s="60"/>
      <c r="ACG3313" s="60"/>
      <c r="ACH3313" s="60"/>
      <c r="ACI3313" s="60"/>
      <c r="ACJ3313" s="60"/>
      <c r="ACK3313" s="60"/>
      <c r="ACL3313" s="60"/>
      <c r="ACM3313" s="60"/>
      <c r="ACN3313" s="60"/>
      <c r="ACO3313" s="60"/>
      <c r="ACP3313" s="60"/>
      <c r="ACQ3313" s="60"/>
      <c r="ACR3313" s="60"/>
      <c r="ACS3313" s="60"/>
      <c r="ACT3313" s="60"/>
      <c r="ACU3313" s="60"/>
      <c r="ACV3313" s="60"/>
      <c r="ACW3313" s="60"/>
      <c r="ACX3313" s="60"/>
      <c r="ACY3313" s="60">
        <v>1.00338422078232</v>
      </c>
      <c r="ACZ3313" s="60"/>
      <c r="ADA3313" s="60"/>
      <c r="ADB3313" s="60"/>
      <c r="ADC3313" s="60"/>
      <c r="ADD3313" s="60"/>
      <c r="ADE3313" s="60"/>
    </row>
    <row r="3314" spans="760:785" x14ac:dyDescent="0.25">
      <c r="ACF3314" s="60"/>
      <c r="ACG3314" s="60"/>
      <c r="ACH3314" s="60"/>
      <c r="ACI3314" s="60"/>
      <c r="ACJ3314" s="60"/>
      <c r="ACK3314" s="60"/>
      <c r="ACL3314" s="60"/>
      <c r="ACM3314" s="60"/>
      <c r="ACN3314" s="60"/>
      <c r="ACO3314" s="60"/>
      <c r="ACP3314" s="60"/>
      <c r="ACQ3314" s="60"/>
      <c r="ACR3314" s="60"/>
      <c r="ACS3314" s="60"/>
      <c r="ACT3314" s="60"/>
      <c r="ACU3314" s="60"/>
      <c r="ACV3314" s="60"/>
      <c r="ACW3314" s="60"/>
      <c r="ACX3314" s="60"/>
      <c r="ACY3314" s="60">
        <v>1.00338120366899</v>
      </c>
      <c r="ACZ3314" s="60"/>
      <c r="ADA3314" s="60"/>
      <c r="ADB3314" s="60"/>
      <c r="ADC3314" s="60"/>
      <c r="ADD3314" s="60"/>
      <c r="ADE3314" s="60"/>
    </row>
    <row r="3315" spans="760:785" x14ac:dyDescent="0.25">
      <c r="ACF3315" s="60"/>
      <c r="ACG3315" s="60"/>
      <c r="ACH3315" s="60"/>
      <c r="ACI3315" s="60"/>
      <c r="ACJ3315" s="60"/>
      <c r="ACK3315" s="60"/>
      <c r="ACL3315" s="60"/>
      <c r="ACM3315" s="60"/>
      <c r="ACN3315" s="60"/>
      <c r="ACO3315" s="60"/>
      <c r="ACP3315" s="60"/>
      <c r="ACQ3315" s="60"/>
      <c r="ACR3315" s="60"/>
      <c r="ACS3315" s="60"/>
      <c r="ACT3315" s="60"/>
      <c r="ACU3315" s="60"/>
      <c r="ACV3315" s="60"/>
      <c r="ACW3315" s="60"/>
      <c r="ACX3315" s="60"/>
      <c r="ACY3315" s="60">
        <v>1.0033803224850999</v>
      </c>
      <c r="ACZ3315" s="60"/>
      <c r="ADA3315" s="60"/>
      <c r="ADB3315" s="60"/>
      <c r="ADC3315" s="60"/>
      <c r="ADD3315" s="60"/>
      <c r="ADE3315" s="60"/>
    </row>
    <row r="3316" spans="760:785" x14ac:dyDescent="0.25">
      <c r="ACF3316" s="60"/>
      <c r="ACG3316" s="60"/>
      <c r="ACH3316" s="60"/>
      <c r="ACI3316" s="60"/>
      <c r="ACJ3316" s="60"/>
      <c r="ACK3316" s="60"/>
      <c r="ACL3316" s="60"/>
      <c r="ACM3316" s="60"/>
      <c r="ACN3316" s="60"/>
      <c r="ACO3316" s="60"/>
      <c r="ACP3316" s="60"/>
      <c r="ACQ3316" s="60"/>
      <c r="ACR3316" s="60"/>
      <c r="ACS3316" s="60"/>
      <c r="ACT3316" s="60"/>
      <c r="ACU3316" s="60"/>
      <c r="ACV3316" s="60"/>
      <c r="ACW3316" s="60"/>
      <c r="ACX3316" s="60"/>
      <c r="ACY3316" s="60">
        <v>1.00337092005864</v>
      </c>
      <c r="ACZ3316" s="60"/>
      <c r="ADA3316" s="60"/>
      <c r="ADB3316" s="60"/>
      <c r="ADC3316" s="60"/>
      <c r="ADD3316" s="60"/>
      <c r="ADE3316" s="60"/>
    </row>
    <row r="3317" spans="760:785" x14ac:dyDescent="0.25">
      <c r="ACF3317" s="60"/>
      <c r="ACG3317" s="60"/>
      <c r="ACH3317" s="60"/>
      <c r="ACI3317" s="60"/>
      <c r="ACJ3317" s="60"/>
      <c r="ACK3317" s="60"/>
      <c r="ACL3317" s="60"/>
      <c r="ACM3317" s="60"/>
      <c r="ACN3317" s="60"/>
      <c r="ACO3317" s="60"/>
      <c r="ACP3317" s="60"/>
      <c r="ACQ3317" s="60"/>
      <c r="ACR3317" s="60"/>
      <c r="ACS3317" s="60"/>
      <c r="ACT3317" s="60"/>
      <c r="ACU3317" s="60"/>
      <c r="ACV3317" s="60"/>
      <c r="ACW3317" s="60"/>
      <c r="ACX3317" s="60"/>
      <c r="ACY3317" s="60">
        <v>1.00337068537245</v>
      </c>
      <c r="ACZ3317" s="60"/>
      <c r="ADA3317" s="60"/>
      <c r="ADB3317" s="60"/>
      <c r="ADC3317" s="60"/>
      <c r="ADD3317" s="60"/>
      <c r="ADE3317" s="60"/>
    </row>
    <row r="3318" spans="760:785" x14ac:dyDescent="0.25">
      <c r="ACF3318" s="60"/>
      <c r="ACG3318" s="60"/>
      <c r="ACH3318" s="60"/>
      <c r="ACI3318" s="60"/>
      <c r="ACJ3318" s="60"/>
      <c r="ACK3318" s="60"/>
      <c r="ACL3318" s="60"/>
      <c r="ACM3318" s="60"/>
      <c r="ACN3318" s="60"/>
      <c r="ACO3318" s="60"/>
      <c r="ACP3318" s="60"/>
      <c r="ACQ3318" s="60"/>
      <c r="ACR3318" s="60"/>
      <c r="ACS3318" s="60"/>
      <c r="ACT3318" s="60"/>
      <c r="ACU3318" s="60"/>
      <c r="ACV3318" s="60"/>
      <c r="ACW3318" s="60"/>
      <c r="ACX3318" s="60"/>
      <c r="ACY3318" s="60">
        <v>1.00336982782262</v>
      </c>
      <c r="ACZ3318" s="60"/>
      <c r="ADA3318" s="60"/>
      <c r="ADB3318" s="60"/>
      <c r="ADC3318" s="60"/>
      <c r="ADD3318" s="60"/>
      <c r="ADE3318" s="60"/>
    </row>
    <row r="3319" spans="760:785" x14ac:dyDescent="0.25">
      <c r="ACF3319" s="60"/>
      <c r="ACG3319" s="60"/>
      <c r="ACH3319" s="60"/>
      <c r="ACI3319" s="60"/>
      <c r="ACJ3319" s="60"/>
      <c r="ACK3319" s="60"/>
      <c r="ACL3319" s="60"/>
      <c r="ACM3319" s="60"/>
      <c r="ACN3319" s="60"/>
      <c r="ACO3319" s="60"/>
      <c r="ACP3319" s="60"/>
      <c r="ACQ3319" s="60"/>
      <c r="ACR3319" s="60"/>
      <c r="ACS3319" s="60"/>
      <c r="ACT3319" s="60"/>
      <c r="ACU3319" s="60"/>
      <c r="ACV3319" s="60"/>
      <c r="ACW3319" s="60"/>
      <c r="ACX3319" s="60"/>
      <c r="ACY3319" s="60">
        <v>1.0033678295436499</v>
      </c>
      <c r="ACZ3319" s="60"/>
      <c r="ADA3319" s="60"/>
      <c r="ADB3319" s="60"/>
      <c r="ADC3319" s="60"/>
      <c r="ADD3319" s="60"/>
      <c r="ADE3319" s="60"/>
    </row>
    <row r="3320" spans="760:785" x14ac:dyDescent="0.25">
      <c r="ACF3320" s="60"/>
      <c r="ACG3320" s="60"/>
      <c r="ACH3320" s="60"/>
      <c r="ACI3320" s="60"/>
      <c r="ACJ3320" s="60"/>
      <c r="ACK3320" s="60"/>
      <c r="ACL3320" s="60"/>
      <c r="ACM3320" s="60"/>
      <c r="ACN3320" s="60"/>
      <c r="ACO3320" s="60"/>
      <c r="ACP3320" s="60"/>
      <c r="ACQ3320" s="60"/>
      <c r="ACR3320" s="60"/>
      <c r="ACS3320" s="60"/>
      <c r="ACT3320" s="60"/>
      <c r="ACU3320" s="60"/>
      <c r="ACV3320" s="60"/>
      <c r="ACW3320" s="60"/>
      <c r="ACX3320" s="60"/>
      <c r="ACY3320" s="60">
        <v>1.0033650563597101</v>
      </c>
      <c r="ACZ3320" s="60"/>
      <c r="ADA3320" s="60"/>
      <c r="ADB3320" s="60"/>
      <c r="ADC3320" s="60"/>
      <c r="ADD3320" s="60"/>
      <c r="ADE3320" s="60"/>
    </row>
    <row r="3321" spans="760:785" x14ac:dyDescent="0.25">
      <c r="ACF3321" s="60"/>
      <c r="ACG3321" s="60"/>
      <c r="ACH3321" s="60"/>
      <c r="ACI3321" s="60"/>
      <c r="ACJ3321" s="60"/>
      <c r="ACK3321" s="60"/>
      <c r="ACL3321" s="60"/>
      <c r="ACM3321" s="60"/>
      <c r="ACN3321" s="60"/>
      <c r="ACO3321" s="60"/>
      <c r="ACP3321" s="60"/>
      <c r="ACQ3321" s="60"/>
      <c r="ACR3321" s="60"/>
      <c r="ACS3321" s="60"/>
      <c r="ACT3321" s="60"/>
      <c r="ACU3321" s="60"/>
      <c r="ACV3321" s="60"/>
      <c r="ACW3321" s="60"/>
      <c r="ACX3321" s="60"/>
      <c r="ACY3321" s="60">
        <v>1.0033635326053301</v>
      </c>
      <c r="ACZ3321" s="60"/>
      <c r="ADA3321" s="60"/>
      <c r="ADB3321" s="60"/>
      <c r="ADC3321" s="60"/>
      <c r="ADD3321" s="60"/>
      <c r="ADE3321" s="60"/>
    </row>
    <row r="3322" spans="760:785" x14ac:dyDescent="0.25">
      <c r="ACF3322" s="60"/>
      <c r="ACG3322" s="60"/>
      <c r="ACH3322" s="60"/>
      <c r="ACI3322" s="60"/>
      <c r="ACJ3322" s="60"/>
      <c r="ACK3322" s="60"/>
      <c r="ACL3322" s="60"/>
      <c r="ACM3322" s="60"/>
      <c r="ACN3322" s="60"/>
      <c r="ACO3322" s="60"/>
      <c r="ACP3322" s="60"/>
      <c r="ACQ3322" s="60"/>
      <c r="ACR3322" s="60"/>
      <c r="ACS3322" s="60"/>
      <c r="ACT3322" s="60"/>
      <c r="ACU3322" s="60"/>
      <c r="ACV3322" s="60"/>
      <c r="ACW3322" s="60"/>
      <c r="ACX3322" s="60"/>
      <c r="ACY3322" s="60">
        <v>1.0033507388915299</v>
      </c>
      <c r="ACZ3322" s="60"/>
      <c r="ADA3322" s="60"/>
      <c r="ADB3322" s="60"/>
      <c r="ADC3322" s="60"/>
      <c r="ADD3322" s="60"/>
      <c r="ADE3322" s="60"/>
    </row>
    <row r="3323" spans="760:785" x14ac:dyDescent="0.25">
      <c r="ACF3323" s="60"/>
      <c r="ACG3323" s="60"/>
      <c r="ACH3323" s="60"/>
      <c r="ACI3323" s="60"/>
      <c r="ACJ3323" s="60"/>
      <c r="ACK3323" s="60"/>
      <c r="ACL3323" s="60"/>
      <c r="ACM3323" s="60"/>
      <c r="ACN3323" s="60"/>
      <c r="ACO3323" s="60"/>
      <c r="ACP3323" s="60"/>
      <c r="ACQ3323" s="60"/>
      <c r="ACR3323" s="60"/>
      <c r="ACS3323" s="60"/>
      <c r="ACT3323" s="60"/>
      <c r="ACU3323" s="60"/>
      <c r="ACV3323" s="60"/>
      <c r="ACW3323" s="60"/>
      <c r="ACX3323" s="60"/>
      <c r="ACY3323" s="60">
        <v>1.0033491453482699</v>
      </c>
      <c r="ACZ3323" s="60"/>
      <c r="ADA3323" s="60"/>
      <c r="ADB3323" s="60"/>
      <c r="ADC3323" s="60"/>
      <c r="ADD3323" s="60"/>
      <c r="ADE3323" s="60"/>
    </row>
    <row r="3324" spans="760:785" x14ac:dyDescent="0.25">
      <c r="ACF3324" s="60"/>
      <c r="ACG3324" s="60"/>
      <c r="ACH3324" s="60"/>
      <c r="ACI3324" s="60"/>
      <c r="ACJ3324" s="60"/>
      <c r="ACK3324" s="60"/>
      <c r="ACL3324" s="60"/>
      <c r="ACM3324" s="60"/>
      <c r="ACN3324" s="60"/>
      <c r="ACO3324" s="60"/>
      <c r="ACP3324" s="60"/>
      <c r="ACQ3324" s="60"/>
      <c r="ACR3324" s="60"/>
      <c r="ACS3324" s="60"/>
      <c r="ACT3324" s="60"/>
      <c r="ACU3324" s="60"/>
      <c r="ACV3324" s="60"/>
      <c r="ACW3324" s="60"/>
      <c r="ACX3324" s="60"/>
      <c r="ACY3324" s="60">
        <v>1.0033469246825599</v>
      </c>
      <c r="ACZ3324" s="60"/>
      <c r="ADA3324" s="60"/>
      <c r="ADB3324" s="60"/>
      <c r="ADC3324" s="60"/>
      <c r="ADD3324" s="60"/>
      <c r="ADE3324" s="60"/>
    </row>
    <row r="3325" spans="760:785" x14ac:dyDescent="0.25">
      <c r="ACF3325" s="60"/>
      <c r="ACG3325" s="60"/>
      <c r="ACH3325" s="60"/>
      <c r="ACI3325" s="60"/>
      <c r="ACJ3325" s="60"/>
      <c r="ACK3325" s="60"/>
      <c r="ACL3325" s="60"/>
      <c r="ACM3325" s="60"/>
      <c r="ACN3325" s="60"/>
      <c r="ACO3325" s="60"/>
      <c r="ACP3325" s="60"/>
      <c r="ACQ3325" s="60"/>
      <c r="ACR3325" s="60"/>
      <c r="ACS3325" s="60"/>
      <c r="ACT3325" s="60"/>
      <c r="ACU3325" s="60"/>
      <c r="ACV3325" s="60"/>
      <c r="ACW3325" s="60"/>
      <c r="ACX3325" s="60"/>
      <c r="ACY3325" s="60">
        <v>1.0033435161067501</v>
      </c>
      <c r="ACZ3325" s="60"/>
      <c r="ADA3325" s="60"/>
      <c r="ADB3325" s="60"/>
      <c r="ADC3325" s="60"/>
      <c r="ADD3325" s="60"/>
      <c r="ADE3325" s="60"/>
    </row>
    <row r="3326" spans="760:785" x14ac:dyDescent="0.25">
      <c r="ACF3326" s="60"/>
      <c r="ACG3326" s="60"/>
      <c r="ACH3326" s="60"/>
      <c r="ACI3326" s="60"/>
      <c r="ACJ3326" s="60"/>
      <c r="ACK3326" s="60"/>
      <c r="ACL3326" s="60"/>
      <c r="ACM3326" s="60"/>
      <c r="ACN3326" s="60"/>
      <c r="ACO3326" s="60"/>
      <c r="ACP3326" s="60"/>
      <c r="ACQ3326" s="60"/>
      <c r="ACR3326" s="60"/>
      <c r="ACS3326" s="60"/>
      <c r="ACT3326" s="60"/>
      <c r="ACU3326" s="60"/>
      <c r="ACV3326" s="60"/>
      <c r="ACW3326" s="60"/>
      <c r="ACX3326" s="60"/>
      <c r="ACY3326" s="60">
        <v>1.0033348926050401</v>
      </c>
      <c r="ACZ3326" s="60"/>
      <c r="ADA3326" s="60"/>
      <c r="ADB3326" s="60"/>
      <c r="ADC3326" s="60"/>
      <c r="ADD3326" s="60"/>
      <c r="ADE3326" s="60"/>
    </row>
    <row r="3327" spans="760:785" x14ac:dyDescent="0.25">
      <c r="ACF3327" s="60"/>
      <c r="ACG3327" s="60"/>
      <c r="ACH3327" s="60"/>
      <c r="ACI3327" s="60"/>
      <c r="ACJ3327" s="60"/>
      <c r="ACK3327" s="60"/>
      <c r="ACL3327" s="60"/>
      <c r="ACM3327" s="60"/>
      <c r="ACN3327" s="60"/>
      <c r="ACO3327" s="60"/>
      <c r="ACP3327" s="60"/>
      <c r="ACQ3327" s="60"/>
      <c r="ACR3327" s="60"/>
      <c r="ACS3327" s="60"/>
      <c r="ACT3327" s="60"/>
      <c r="ACU3327" s="60"/>
      <c r="ACV3327" s="60"/>
      <c r="ACW3327" s="60"/>
      <c r="ACX3327" s="60"/>
      <c r="ACY3327" s="60">
        <v>1.0033315653863799</v>
      </c>
      <c r="ACZ3327" s="60"/>
      <c r="ADA3327" s="60"/>
      <c r="ADB3327" s="60"/>
      <c r="ADC3327" s="60"/>
      <c r="ADD3327" s="60"/>
      <c r="ADE3327" s="60"/>
    </row>
    <row r="3328" spans="760:785" x14ac:dyDescent="0.25">
      <c r="ACF3328" s="60"/>
      <c r="ACG3328" s="60"/>
      <c r="ACH3328" s="60"/>
      <c r="ACI3328" s="60"/>
      <c r="ACJ3328" s="60"/>
      <c r="ACK3328" s="60"/>
      <c r="ACL3328" s="60"/>
      <c r="ACM3328" s="60"/>
      <c r="ACN3328" s="60"/>
      <c r="ACO3328" s="60"/>
      <c r="ACP3328" s="60"/>
      <c r="ACQ3328" s="60"/>
      <c r="ACR3328" s="60"/>
      <c r="ACS3328" s="60"/>
      <c r="ACT3328" s="60"/>
      <c r="ACU3328" s="60"/>
      <c r="ACV3328" s="60"/>
      <c r="ACW3328" s="60"/>
      <c r="ACX3328" s="60"/>
      <c r="ACY3328" s="60">
        <v>1.0033305998664599</v>
      </c>
      <c r="ACZ3328" s="60"/>
      <c r="ADA3328" s="60"/>
      <c r="ADB3328" s="60"/>
      <c r="ADC3328" s="60"/>
      <c r="ADD3328" s="60"/>
      <c r="ADE3328" s="60"/>
    </row>
    <row r="3329" spans="760:785" x14ac:dyDescent="0.25">
      <c r="ACF3329" s="60"/>
      <c r="ACG3329" s="60"/>
      <c r="ACH3329" s="60"/>
      <c r="ACI3329" s="60"/>
      <c r="ACJ3329" s="60"/>
      <c r="ACK3329" s="60"/>
      <c r="ACL3329" s="60"/>
      <c r="ACM3329" s="60"/>
      <c r="ACN3329" s="60"/>
      <c r="ACO3329" s="60"/>
      <c r="ACP3329" s="60"/>
      <c r="ACQ3329" s="60"/>
      <c r="ACR3329" s="60"/>
      <c r="ACS3329" s="60"/>
      <c r="ACT3329" s="60"/>
      <c r="ACU3329" s="60"/>
      <c r="ACV3329" s="60"/>
      <c r="ACW3329" s="60"/>
      <c r="ACX3329" s="60"/>
      <c r="ACY3329" s="60">
        <v>1.00332927842506</v>
      </c>
      <c r="ACZ3329" s="60"/>
      <c r="ADA3329" s="60"/>
      <c r="ADB3329" s="60"/>
      <c r="ADC3329" s="60"/>
      <c r="ADD3329" s="60"/>
      <c r="ADE3329" s="60"/>
    </row>
    <row r="3330" spans="760:785" x14ac:dyDescent="0.25">
      <c r="ACF3330" s="60"/>
      <c r="ACG3330" s="60"/>
      <c r="ACH3330" s="60"/>
      <c r="ACI3330" s="60"/>
      <c r="ACJ3330" s="60"/>
      <c r="ACK3330" s="60"/>
      <c r="ACL3330" s="60"/>
      <c r="ACM3330" s="60"/>
      <c r="ACN3330" s="60"/>
      <c r="ACO3330" s="60"/>
      <c r="ACP3330" s="60"/>
      <c r="ACQ3330" s="60"/>
      <c r="ACR3330" s="60"/>
      <c r="ACS3330" s="60"/>
      <c r="ACT3330" s="60"/>
      <c r="ACU3330" s="60"/>
      <c r="ACV3330" s="60"/>
      <c r="ACW3330" s="60"/>
      <c r="ACX3330" s="60"/>
      <c r="ACY3330" s="60">
        <v>1.00332215585532</v>
      </c>
      <c r="ACZ3330" s="60"/>
      <c r="ADA3330" s="60"/>
      <c r="ADB3330" s="60"/>
      <c r="ADC3330" s="60"/>
      <c r="ADD3330" s="60"/>
      <c r="ADE3330" s="60"/>
    </row>
    <row r="3331" spans="760:785" x14ac:dyDescent="0.25">
      <c r="ACF3331" s="60"/>
      <c r="ACG3331" s="60"/>
      <c r="ACH3331" s="60"/>
      <c r="ACI3331" s="60"/>
      <c r="ACJ3331" s="60"/>
      <c r="ACK3331" s="60"/>
      <c r="ACL3331" s="60"/>
      <c r="ACM3331" s="60"/>
      <c r="ACN3331" s="60"/>
      <c r="ACO3331" s="60"/>
      <c r="ACP3331" s="60"/>
      <c r="ACQ3331" s="60"/>
      <c r="ACR3331" s="60"/>
      <c r="ACS3331" s="60"/>
      <c r="ACT3331" s="60"/>
      <c r="ACU3331" s="60"/>
      <c r="ACV3331" s="60"/>
      <c r="ACW3331" s="60"/>
      <c r="ACX3331" s="60"/>
      <c r="ACY3331" s="60">
        <v>1.00331387211826</v>
      </c>
      <c r="ACZ3331" s="60"/>
      <c r="ADA3331" s="60"/>
      <c r="ADB3331" s="60"/>
      <c r="ADC3331" s="60"/>
      <c r="ADD3331" s="60"/>
      <c r="ADE3331" s="60"/>
    </row>
    <row r="3332" spans="760:785" x14ac:dyDescent="0.25">
      <c r="ACF3332" s="60"/>
      <c r="ACG3332" s="60"/>
      <c r="ACH3332" s="60"/>
      <c r="ACI3332" s="60"/>
      <c r="ACJ3332" s="60"/>
      <c r="ACK3332" s="60"/>
      <c r="ACL3332" s="60"/>
      <c r="ACM3332" s="60"/>
      <c r="ACN3332" s="60"/>
      <c r="ACO3332" s="60"/>
      <c r="ACP3332" s="60"/>
      <c r="ACQ3332" s="60"/>
      <c r="ACR3332" s="60"/>
      <c r="ACS3332" s="60"/>
      <c r="ACT3332" s="60"/>
      <c r="ACU3332" s="60"/>
      <c r="ACV3332" s="60"/>
      <c r="ACW3332" s="60"/>
      <c r="ACX3332" s="60"/>
      <c r="ACY3332" s="60">
        <v>1.00331278407498</v>
      </c>
      <c r="ACZ3332" s="60"/>
      <c r="ADA3332" s="60"/>
      <c r="ADB3332" s="60"/>
      <c r="ADC3332" s="60"/>
      <c r="ADD3332" s="60"/>
      <c r="ADE3332" s="60"/>
    </row>
    <row r="3333" spans="760:785" x14ac:dyDescent="0.25">
      <c r="ACF3333" s="60"/>
      <c r="ACG3333" s="60"/>
      <c r="ACH3333" s="60"/>
      <c r="ACI3333" s="60"/>
      <c r="ACJ3333" s="60"/>
      <c r="ACK3333" s="60"/>
      <c r="ACL3333" s="60"/>
      <c r="ACM3333" s="60"/>
      <c r="ACN3333" s="60"/>
      <c r="ACO3333" s="60"/>
      <c r="ACP3333" s="60"/>
      <c r="ACQ3333" s="60"/>
      <c r="ACR3333" s="60"/>
      <c r="ACS3333" s="60"/>
      <c r="ACT3333" s="60"/>
      <c r="ACU3333" s="60"/>
      <c r="ACV3333" s="60"/>
      <c r="ACW3333" s="60"/>
      <c r="ACX3333" s="60"/>
      <c r="ACY3333" s="60">
        <v>1.0033123270456701</v>
      </c>
      <c r="ACZ3333" s="60"/>
      <c r="ADA3333" s="60"/>
      <c r="ADB3333" s="60"/>
      <c r="ADC3333" s="60"/>
      <c r="ADD3333" s="60"/>
      <c r="ADE3333" s="60"/>
    </row>
    <row r="3334" spans="760:785" x14ac:dyDescent="0.25">
      <c r="ACF3334" s="60"/>
      <c r="ACG3334" s="60"/>
      <c r="ACH3334" s="60"/>
      <c r="ACI3334" s="60"/>
      <c r="ACJ3334" s="60"/>
      <c r="ACK3334" s="60"/>
      <c r="ACL3334" s="60"/>
      <c r="ACM3334" s="60"/>
      <c r="ACN3334" s="60"/>
      <c r="ACO3334" s="60"/>
      <c r="ACP3334" s="60"/>
      <c r="ACQ3334" s="60"/>
      <c r="ACR3334" s="60"/>
      <c r="ACS3334" s="60"/>
      <c r="ACT3334" s="60"/>
      <c r="ACU3334" s="60"/>
      <c r="ACV3334" s="60"/>
      <c r="ACW3334" s="60"/>
      <c r="ACX3334" s="60"/>
      <c r="ACY3334" s="60">
        <v>1.00331005473812</v>
      </c>
      <c r="ACZ3334" s="60"/>
      <c r="ADA3334" s="60"/>
      <c r="ADB3334" s="60"/>
      <c r="ADC3334" s="60"/>
      <c r="ADD3334" s="60"/>
      <c r="ADE3334" s="60"/>
    </row>
    <row r="3335" spans="760:785" x14ac:dyDescent="0.25">
      <c r="ACF3335" s="60"/>
      <c r="ACG3335" s="60"/>
      <c r="ACH3335" s="60"/>
      <c r="ACI3335" s="60"/>
      <c r="ACJ3335" s="60"/>
      <c r="ACK3335" s="60"/>
      <c r="ACL3335" s="60"/>
      <c r="ACM3335" s="60"/>
      <c r="ACN3335" s="60"/>
      <c r="ACO3335" s="60"/>
      <c r="ACP3335" s="60"/>
      <c r="ACQ3335" s="60"/>
      <c r="ACR3335" s="60"/>
      <c r="ACS3335" s="60"/>
      <c r="ACT3335" s="60"/>
      <c r="ACU3335" s="60"/>
      <c r="ACV3335" s="60"/>
      <c r="ACW3335" s="60"/>
      <c r="ACX3335" s="60"/>
      <c r="ACY3335" s="60">
        <v>1.0033057887840899</v>
      </c>
      <c r="ACZ3335" s="60"/>
      <c r="ADA3335" s="60"/>
      <c r="ADB3335" s="60"/>
      <c r="ADC3335" s="60"/>
      <c r="ADD3335" s="60"/>
      <c r="ADE3335" s="60"/>
    </row>
    <row r="3336" spans="760:785" x14ac:dyDescent="0.25">
      <c r="ACF3336" s="60"/>
      <c r="ACG3336" s="60"/>
      <c r="ACH3336" s="60"/>
      <c r="ACI3336" s="60"/>
      <c r="ACJ3336" s="60"/>
      <c r="ACK3336" s="60"/>
      <c r="ACL3336" s="60"/>
      <c r="ACM3336" s="60"/>
      <c r="ACN3336" s="60"/>
      <c r="ACO3336" s="60"/>
      <c r="ACP3336" s="60"/>
      <c r="ACQ3336" s="60"/>
      <c r="ACR3336" s="60"/>
      <c r="ACS3336" s="60"/>
      <c r="ACT3336" s="60"/>
      <c r="ACU3336" s="60"/>
      <c r="ACV3336" s="60"/>
      <c r="ACW3336" s="60"/>
      <c r="ACX3336" s="60"/>
      <c r="ACY3336" s="60">
        <v>1.0033026160252301</v>
      </c>
      <c r="ACZ3336" s="60"/>
      <c r="ADA3336" s="60"/>
      <c r="ADB3336" s="60"/>
      <c r="ADC3336" s="60"/>
      <c r="ADD3336" s="60"/>
      <c r="ADE3336" s="60"/>
    </row>
    <row r="3337" spans="760:785" x14ac:dyDescent="0.25">
      <c r="ACF3337" s="60"/>
      <c r="ACG3337" s="60"/>
      <c r="ACH3337" s="60"/>
      <c r="ACI3337" s="60"/>
      <c r="ACJ3337" s="60"/>
      <c r="ACK3337" s="60"/>
      <c r="ACL3337" s="60"/>
      <c r="ACM3337" s="60"/>
      <c r="ACN3337" s="60"/>
      <c r="ACO3337" s="60"/>
      <c r="ACP3337" s="60"/>
      <c r="ACQ3337" s="60"/>
      <c r="ACR3337" s="60"/>
      <c r="ACS3337" s="60"/>
      <c r="ACT3337" s="60"/>
      <c r="ACU3337" s="60"/>
      <c r="ACV3337" s="60"/>
      <c r="ACW3337" s="60"/>
      <c r="ACX3337" s="60"/>
      <c r="ACY3337" s="60">
        <v>1.00329485216064</v>
      </c>
      <c r="ACZ3337" s="60"/>
      <c r="ADA3337" s="60"/>
      <c r="ADB3337" s="60"/>
      <c r="ADC3337" s="60"/>
      <c r="ADD3337" s="60"/>
      <c r="ADE3337" s="60"/>
    </row>
    <row r="3338" spans="760:785" x14ac:dyDescent="0.25">
      <c r="ACF3338" s="60"/>
      <c r="ACG3338" s="60"/>
      <c r="ACH3338" s="60"/>
      <c r="ACI3338" s="60"/>
      <c r="ACJ3338" s="60"/>
      <c r="ACK3338" s="60"/>
      <c r="ACL3338" s="60"/>
      <c r="ACM3338" s="60"/>
      <c r="ACN3338" s="60"/>
      <c r="ACO3338" s="60"/>
      <c r="ACP3338" s="60"/>
      <c r="ACQ3338" s="60"/>
      <c r="ACR3338" s="60"/>
      <c r="ACS3338" s="60"/>
      <c r="ACT3338" s="60"/>
      <c r="ACU3338" s="60"/>
      <c r="ACV3338" s="60"/>
      <c r="ACW3338" s="60"/>
      <c r="ACX3338" s="60"/>
      <c r="ACY3338" s="60">
        <v>1.0032916419954601</v>
      </c>
      <c r="ACZ3338" s="60"/>
      <c r="ADA3338" s="60"/>
      <c r="ADB3338" s="60"/>
      <c r="ADC3338" s="60"/>
      <c r="ADD3338" s="60"/>
      <c r="ADE3338" s="60"/>
    </row>
    <row r="3339" spans="760:785" x14ac:dyDescent="0.25">
      <c r="ACF3339" s="60"/>
      <c r="ACG3339" s="60"/>
      <c r="ACH3339" s="60"/>
      <c r="ACI3339" s="60"/>
      <c r="ACJ3339" s="60"/>
      <c r="ACK3339" s="60"/>
      <c r="ACL3339" s="60"/>
      <c r="ACM3339" s="60"/>
      <c r="ACN3339" s="60"/>
      <c r="ACO3339" s="60"/>
      <c r="ACP3339" s="60"/>
      <c r="ACQ3339" s="60"/>
      <c r="ACR3339" s="60"/>
      <c r="ACS3339" s="60"/>
      <c r="ACT3339" s="60"/>
      <c r="ACU3339" s="60"/>
      <c r="ACV3339" s="60"/>
      <c r="ACW3339" s="60"/>
      <c r="ACX3339" s="60"/>
      <c r="ACY3339" s="60">
        <v>1.0032905964130101</v>
      </c>
      <c r="ACZ3339" s="60"/>
      <c r="ADA3339" s="60"/>
      <c r="ADB3339" s="60"/>
      <c r="ADC3339" s="60"/>
      <c r="ADD3339" s="60"/>
      <c r="ADE3339" s="60"/>
    </row>
    <row r="3340" spans="760:785" x14ac:dyDescent="0.25">
      <c r="ACF3340" s="60"/>
      <c r="ACG3340" s="60"/>
      <c r="ACH3340" s="60"/>
      <c r="ACI3340" s="60"/>
      <c r="ACJ3340" s="60"/>
      <c r="ACK3340" s="60"/>
      <c r="ACL3340" s="60"/>
      <c r="ACM3340" s="60"/>
      <c r="ACN3340" s="60"/>
      <c r="ACO3340" s="60"/>
      <c r="ACP3340" s="60"/>
      <c r="ACQ3340" s="60"/>
      <c r="ACR3340" s="60"/>
      <c r="ACS3340" s="60"/>
      <c r="ACT3340" s="60"/>
      <c r="ACU3340" s="60"/>
      <c r="ACV3340" s="60"/>
      <c r="ACW3340" s="60"/>
      <c r="ACX3340" s="60"/>
      <c r="ACY3340" s="60">
        <v>1.0032868898956899</v>
      </c>
      <c r="ACZ3340" s="60"/>
      <c r="ADA3340" s="60"/>
      <c r="ADB3340" s="60"/>
      <c r="ADC3340" s="60"/>
      <c r="ADD3340" s="60"/>
      <c r="ADE3340" s="60"/>
    </row>
    <row r="3341" spans="760:785" x14ac:dyDescent="0.25">
      <c r="ACF3341" s="60"/>
      <c r="ACG3341" s="60"/>
      <c r="ACH3341" s="60"/>
      <c r="ACI3341" s="60"/>
      <c r="ACJ3341" s="60"/>
      <c r="ACK3341" s="60"/>
      <c r="ACL3341" s="60"/>
      <c r="ACM3341" s="60"/>
      <c r="ACN3341" s="60"/>
      <c r="ACO3341" s="60"/>
      <c r="ACP3341" s="60"/>
      <c r="ACQ3341" s="60"/>
      <c r="ACR3341" s="60"/>
      <c r="ACS3341" s="60"/>
      <c r="ACT3341" s="60"/>
      <c r="ACU3341" s="60"/>
      <c r="ACV3341" s="60"/>
      <c r="ACW3341" s="60"/>
      <c r="ACX3341" s="60"/>
      <c r="ACY3341" s="60">
        <v>1.00328305515952</v>
      </c>
      <c r="ACZ3341" s="60"/>
      <c r="ADA3341" s="60"/>
      <c r="ADB3341" s="60"/>
      <c r="ADC3341" s="60"/>
      <c r="ADD3341" s="60"/>
      <c r="ADE3341" s="60"/>
    </row>
    <row r="3342" spans="760:785" x14ac:dyDescent="0.25">
      <c r="ACF3342" s="60"/>
      <c r="ACG3342" s="60"/>
      <c r="ACH3342" s="60"/>
      <c r="ACI3342" s="60"/>
      <c r="ACJ3342" s="60"/>
      <c r="ACK3342" s="60"/>
      <c r="ACL3342" s="60"/>
      <c r="ACM3342" s="60"/>
      <c r="ACN3342" s="60"/>
      <c r="ACO3342" s="60"/>
      <c r="ACP3342" s="60"/>
      <c r="ACQ3342" s="60"/>
      <c r="ACR3342" s="60"/>
      <c r="ACS3342" s="60"/>
      <c r="ACT3342" s="60"/>
      <c r="ACU3342" s="60"/>
      <c r="ACV3342" s="60"/>
      <c r="ACW3342" s="60"/>
      <c r="ACX3342" s="60"/>
      <c r="ACY3342" s="60">
        <v>1.0032827488040801</v>
      </c>
      <c r="ACZ3342" s="60"/>
      <c r="ADA3342" s="60"/>
      <c r="ADB3342" s="60"/>
      <c r="ADC3342" s="60"/>
      <c r="ADD3342" s="60"/>
      <c r="ADE3342" s="60"/>
    </row>
    <row r="3343" spans="760:785" x14ac:dyDescent="0.25">
      <c r="ACF3343" s="60"/>
      <c r="ACG3343" s="60"/>
      <c r="ACH3343" s="60"/>
      <c r="ACI3343" s="60"/>
      <c r="ACJ3343" s="60"/>
      <c r="ACK3343" s="60"/>
      <c r="ACL3343" s="60"/>
      <c r="ACM3343" s="60"/>
      <c r="ACN3343" s="60"/>
      <c r="ACO3343" s="60"/>
      <c r="ACP3343" s="60"/>
      <c r="ACQ3343" s="60"/>
      <c r="ACR3343" s="60"/>
      <c r="ACS3343" s="60"/>
      <c r="ACT3343" s="60"/>
      <c r="ACU3343" s="60"/>
      <c r="ACV3343" s="60"/>
      <c r="ACW3343" s="60"/>
      <c r="ACX3343" s="60"/>
      <c r="ACY3343" s="60">
        <v>1.00328233127622</v>
      </c>
      <c r="ACZ3343" s="60"/>
      <c r="ADA3343" s="60"/>
      <c r="ADB3343" s="60"/>
      <c r="ADC3343" s="60"/>
      <c r="ADD3343" s="60"/>
      <c r="ADE3343" s="60"/>
    </row>
    <row r="3344" spans="760:785" x14ac:dyDescent="0.25">
      <c r="ACF3344" s="60"/>
      <c r="ACG3344" s="60"/>
      <c r="ACH3344" s="60"/>
      <c r="ACI3344" s="60"/>
      <c r="ACJ3344" s="60"/>
      <c r="ACK3344" s="60"/>
      <c r="ACL3344" s="60"/>
      <c r="ACM3344" s="60"/>
      <c r="ACN3344" s="60"/>
      <c r="ACO3344" s="60"/>
      <c r="ACP3344" s="60"/>
      <c r="ACQ3344" s="60"/>
      <c r="ACR3344" s="60"/>
      <c r="ACS3344" s="60"/>
      <c r="ACT3344" s="60"/>
      <c r="ACU3344" s="60"/>
      <c r="ACV3344" s="60"/>
      <c r="ACW3344" s="60"/>
      <c r="ACX3344" s="60"/>
      <c r="ACY3344" s="60">
        <v>1.0032808874086501</v>
      </c>
      <c r="ACZ3344" s="60"/>
      <c r="ADA3344" s="60"/>
      <c r="ADB3344" s="60"/>
      <c r="ADC3344" s="60"/>
      <c r="ADD3344" s="60"/>
      <c r="ADE3344" s="60"/>
    </row>
    <row r="3345" spans="760:785" x14ac:dyDescent="0.25">
      <c r="ACF3345" s="60"/>
      <c r="ACG3345" s="60"/>
      <c r="ACH3345" s="60"/>
      <c r="ACI3345" s="60"/>
      <c r="ACJ3345" s="60"/>
      <c r="ACK3345" s="60"/>
      <c r="ACL3345" s="60"/>
      <c r="ACM3345" s="60"/>
      <c r="ACN3345" s="60"/>
      <c r="ACO3345" s="60"/>
      <c r="ACP3345" s="60"/>
      <c r="ACQ3345" s="60"/>
      <c r="ACR3345" s="60"/>
      <c r="ACS3345" s="60"/>
      <c r="ACT3345" s="60"/>
      <c r="ACU3345" s="60"/>
      <c r="ACV3345" s="60"/>
      <c r="ACW3345" s="60"/>
      <c r="ACX3345" s="60"/>
      <c r="ACY3345" s="60">
        <v>1.0032802923464601</v>
      </c>
      <c r="ACZ3345" s="60"/>
      <c r="ADA3345" s="60"/>
      <c r="ADB3345" s="60"/>
      <c r="ADC3345" s="60"/>
      <c r="ADD3345" s="60"/>
      <c r="ADE3345" s="60"/>
    </row>
    <row r="3346" spans="760:785" x14ac:dyDescent="0.25">
      <c r="ACF3346" s="60"/>
      <c r="ACG3346" s="60"/>
      <c r="ACH3346" s="60"/>
      <c r="ACI3346" s="60"/>
      <c r="ACJ3346" s="60"/>
      <c r="ACK3346" s="60"/>
      <c r="ACL3346" s="60"/>
      <c r="ACM3346" s="60"/>
      <c r="ACN3346" s="60"/>
      <c r="ACO3346" s="60"/>
      <c r="ACP3346" s="60"/>
      <c r="ACQ3346" s="60"/>
      <c r="ACR3346" s="60"/>
      <c r="ACS3346" s="60"/>
      <c r="ACT3346" s="60"/>
      <c r="ACU3346" s="60"/>
      <c r="ACV3346" s="60"/>
      <c r="ACW3346" s="60"/>
      <c r="ACX3346" s="60"/>
      <c r="ACY3346" s="60">
        <v>1.0032721867096299</v>
      </c>
      <c r="ACZ3346" s="60"/>
      <c r="ADA3346" s="60"/>
      <c r="ADB3346" s="60"/>
      <c r="ADC3346" s="60"/>
      <c r="ADD3346" s="60"/>
      <c r="ADE3346" s="60"/>
    </row>
    <row r="3347" spans="760:785" x14ac:dyDescent="0.25">
      <c r="ACF3347" s="60"/>
      <c r="ACG3347" s="60"/>
      <c r="ACH3347" s="60"/>
      <c r="ACI3347" s="60"/>
      <c r="ACJ3347" s="60"/>
      <c r="ACK3347" s="60"/>
      <c r="ACL3347" s="60"/>
      <c r="ACM3347" s="60"/>
      <c r="ACN3347" s="60"/>
      <c r="ACO3347" s="60"/>
      <c r="ACP3347" s="60"/>
      <c r="ACQ3347" s="60"/>
      <c r="ACR3347" s="60"/>
      <c r="ACS3347" s="60"/>
      <c r="ACT3347" s="60"/>
      <c r="ACU3347" s="60"/>
      <c r="ACV3347" s="60"/>
      <c r="ACW3347" s="60"/>
      <c r="ACX3347" s="60"/>
      <c r="ACY3347" s="60">
        <v>1.00327133181295</v>
      </c>
      <c r="ACZ3347" s="60"/>
      <c r="ADA3347" s="60"/>
      <c r="ADB3347" s="60"/>
      <c r="ADC3347" s="60"/>
      <c r="ADD3347" s="60"/>
      <c r="ADE3347" s="60"/>
    </row>
    <row r="3348" spans="760:785" x14ac:dyDescent="0.25">
      <c r="ACF3348" s="60"/>
      <c r="ACG3348" s="60"/>
      <c r="ACH3348" s="60"/>
      <c r="ACI3348" s="60"/>
      <c r="ACJ3348" s="60"/>
      <c r="ACK3348" s="60"/>
      <c r="ACL3348" s="60"/>
      <c r="ACM3348" s="60"/>
      <c r="ACN3348" s="60"/>
      <c r="ACO3348" s="60"/>
      <c r="ACP3348" s="60"/>
      <c r="ACQ3348" s="60"/>
      <c r="ACR3348" s="60"/>
      <c r="ACS3348" s="60"/>
      <c r="ACT3348" s="60"/>
      <c r="ACU3348" s="60"/>
      <c r="ACV3348" s="60"/>
      <c r="ACW3348" s="60"/>
      <c r="ACX3348" s="60"/>
      <c r="ACY3348" s="60">
        <v>1.0032673407535799</v>
      </c>
      <c r="ACZ3348" s="60"/>
      <c r="ADA3348" s="60"/>
      <c r="ADB3348" s="60"/>
      <c r="ADC3348" s="60"/>
      <c r="ADD3348" s="60"/>
      <c r="ADE3348" s="60"/>
    </row>
    <row r="3349" spans="760:785" x14ac:dyDescent="0.25">
      <c r="ACF3349" s="60"/>
      <c r="ACG3349" s="60"/>
      <c r="ACH3349" s="60"/>
      <c r="ACI3349" s="60"/>
      <c r="ACJ3349" s="60"/>
      <c r="ACK3349" s="60"/>
      <c r="ACL3349" s="60"/>
      <c r="ACM3349" s="60"/>
      <c r="ACN3349" s="60"/>
      <c r="ACO3349" s="60"/>
      <c r="ACP3349" s="60"/>
      <c r="ACQ3349" s="60"/>
      <c r="ACR3349" s="60"/>
      <c r="ACS3349" s="60"/>
      <c r="ACT3349" s="60"/>
      <c r="ACU3349" s="60"/>
      <c r="ACV3349" s="60"/>
      <c r="ACW3349" s="60"/>
      <c r="ACX3349" s="60"/>
      <c r="ACY3349" s="60">
        <v>1.0032631860283501</v>
      </c>
      <c r="ACZ3349" s="60"/>
      <c r="ADA3349" s="60"/>
      <c r="ADB3349" s="60"/>
      <c r="ADC3349" s="60"/>
      <c r="ADD3349" s="60"/>
      <c r="ADE3349" s="60"/>
    </row>
    <row r="3350" spans="760:785" x14ac:dyDescent="0.25">
      <c r="ACF3350" s="60"/>
      <c r="ACG3350" s="60"/>
      <c r="ACH3350" s="60"/>
      <c r="ACI3350" s="60"/>
      <c r="ACJ3350" s="60"/>
      <c r="ACK3350" s="60"/>
      <c r="ACL3350" s="60"/>
      <c r="ACM3350" s="60"/>
      <c r="ACN3350" s="60"/>
      <c r="ACO3350" s="60"/>
      <c r="ACP3350" s="60"/>
      <c r="ACQ3350" s="60"/>
      <c r="ACR3350" s="60"/>
      <c r="ACS3350" s="60"/>
      <c r="ACT3350" s="60"/>
      <c r="ACU3350" s="60"/>
      <c r="ACV3350" s="60"/>
      <c r="ACW3350" s="60"/>
      <c r="ACX3350" s="60"/>
      <c r="ACY3350" s="60">
        <v>1.0032624739445299</v>
      </c>
      <c r="ACZ3350" s="60"/>
      <c r="ADA3350" s="60"/>
      <c r="ADB3350" s="60"/>
      <c r="ADC3350" s="60"/>
      <c r="ADD3350" s="60"/>
      <c r="ADE3350" s="60"/>
    </row>
    <row r="3351" spans="760:785" x14ac:dyDescent="0.25">
      <c r="ACF3351" s="60"/>
      <c r="ACG3351" s="60"/>
      <c r="ACH3351" s="60"/>
      <c r="ACI3351" s="60"/>
      <c r="ACJ3351" s="60"/>
      <c r="ACK3351" s="60"/>
      <c r="ACL3351" s="60"/>
      <c r="ACM3351" s="60"/>
      <c r="ACN3351" s="60"/>
      <c r="ACO3351" s="60"/>
      <c r="ACP3351" s="60"/>
      <c r="ACQ3351" s="60"/>
      <c r="ACR3351" s="60"/>
      <c r="ACS3351" s="60"/>
      <c r="ACT3351" s="60"/>
      <c r="ACU3351" s="60"/>
      <c r="ACV3351" s="60"/>
      <c r="ACW3351" s="60"/>
      <c r="ACX3351" s="60"/>
      <c r="ACY3351" s="60">
        <v>1.0032595241252</v>
      </c>
      <c r="ACZ3351" s="60"/>
      <c r="ADA3351" s="60"/>
      <c r="ADB3351" s="60"/>
      <c r="ADC3351" s="60"/>
      <c r="ADD3351" s="60"/>
      <c r="ADE3351" s="60"/>
    </row>
    <row r="3352" spans="760:785" x14ac:dyDescent="0.25">
      <c r="ACF3352" s="60"/>
      <c r="ACG3352" s="60"/>
      <c r="ACH3352" s="60"/>
      <c r="ACI3352" s="60"/>
      <c r="ACJ3352" s="60"/>
      <c r="ACK3352" s="60"/>
      <c r="ACL3352" s="60"/>
      <c r="ACM3352" s="60"/>
      <c r="ACN3352" s="60"/>
      <c r="ACO3352" s="60"/>
      <c r="ACP3352" s="60"/>
      <c r="ACQ3352" s="60"/>
      <c r="ACR3352" s="60"/>
      <c r="ACS3352" s="60"/>
      <c r="ACT3352" s="60"/>
      <c r="ACU3352" s="60"/>
      <c r="ACV3352" s="60"/>
      <c r="ACW3352" s="60"/>
      <c r="ACX3352" s="60"/>
      <c r="ACY3352" s="60">
        <v>1.0032570477301599</v>
      </c>
      <c r="ACZ3352" s="60"/>
      <c r="ADA3352" s="60"/>
      <c r="ADB3352" s="60"/>
      <c r="ADC3352" s="60"/>
      <c r="ADD3352" s="60"/>
      <c r="ADE3352" s="60"/>
    </row>
    <row r="3353" spans="760:785" x14ac:dyDescent="0.25">
      <c r="ACF3353" s="60"/>
      <c r="ACG3353" s="60"/>
      <c r="ACH3353" s="60"/>
      <c r="ACI3353" s="60"/>
      <c r="ACJ3353" s="60"/>
      <c r="ACK3353" s="60"/>
      <c r="ACL3353" s="60"/>
      <c r="ACM3353" s="60"/>
      <c r="ACN3353" s="60"/>
      <c r="ACO3353" s="60"/>
      <c r="ACP3353" s="60"/>
      <c r="ACQ3353" s="60"/>
      <c r="ACR3353" s="60"/>
      <c r="ACS3353" s="60"/>
      <c r="ACT3353" s="60"/>
      <c r="ACU3353" s="60"/>
      <c r="ACV3353" s="60"/>
      <c r="ACW3353" s="60"/>
      <c r="ACX3353" s="60"/>
      <c r="ACY3353" s="60">
        <v>1.00325103564991</v>
      </c>
      <c r="ACZ3353" s="60"/>
      <c r="ADA3353" s="60"/>
      <c r="ADB3353" s="60"/>
      <c r="ADC3353" s="60"/>
      <c r="ADD3353" s="60"/>
      <c r="ADE3353" s="60"/>
    </row>
    <row r="3354" spans="760:785" x14ac:dyDescent="0.25">
      <c r="ACF3354" s="60"/>
      <c r="ACG3354" s="60"/>
      <c r="ACH3354" s="60"/>
      <c r="ACI3354" s="60"/>
      <c r="ACJ3354" s="60"/>
      <c r="ACK3354" s="60"/>
      <c r="ACL3354" s="60"/>
      <c r="ACM3354" s="60"/>
      <c r="ACN3354" s="60"/>
      <c r="ACO3354" s="60"/>
      <c r="ACP3354" s="60"/>
      <c r="ACQ3354" s="60"/>
      <c r="ACR3354" s="60"/>
      <c r="ACS3354" s="60"/>
      <c r="ACT3354" s="60"/>
      <c r="ACU3354" s="60"/>
      <c r="ACV3354" s="60"/>
      <c r="ACW3354" s="60"/>
      <c r="ACX3354" s="60"/>
      <c r="ACY3354" s="60">
        <v>1.00324518576803</v>
      </c>
      <c r="ACZ3354" s="60"/>
      <c r="ADA3354" s="60"/>
      <c r="ADB3354" s="60"/>
      <c r="ADC3354" s="60"/>
      <c r="ADD3354" s="60"/>
      <c r="ADE3354" s="60"/>
    </row>
    <row r="3355" spans="760:785" x14ac:dyDescent="0.25">
      <c r="ACF3355" s="60"/>
      <c r="ACG3355" s="60"/>
      <c r="ACH3355" s="60"/>
      <c r="ACI3355" s="60"/>
      <c r="ACJ3355" s="60"/>
      <c r="ACK3355" s="60"/>
      <c r="ACL3355" s="60"/>
      <c r="ACM3355" s="60"/>
      <c r="ACN3355" s="60"/>
      <c r="ACO3355" s="60"/>
      <c r="ACP3355" s="60"/>
      <c r="ACQ3355" s="60"/>
      <c r="ACR3355" s="60"/>
      <c r="ACS3355" s="60"/>
      <c r="ACT3355" s="60"/>
      <c r="ACU3355" s="60"/>
      <c r="ACV3355" s="60"/>
      <c r="ACW3355" s="60"/>
      <c r="ACX3355" s="60"/>
      <c r="ACY3355" s="60">
        <v>1.00324235581099</v>
      </c>
      <c r="ACZ3355" s="60"/>
      <c r="ADA3355" s="60"/>
      <c r="ADB3355" s="60"/>
      <c r="ADC3355" s="60"/>
      <c r="ADD3355" s="60"/>
      <c r="ADE3355" s="60"/>
    </row>
    <row r="3356" spans="760:785" x14ac:dyDescent="0.25">
      <c r="ACF3356" s="60"/>
      <c r="ACG3356" s="60"/>
      <c r="ACH3356" s="60"/>
      <c r="ACI3356" s="60"/>
      <c r="ACJ3356" s="60"/>
      <c r="ACK3356" s="60"/>
      <c r="ACL3356" s="60"/>
      <c r="ACM3356" s="60"/>
      <c r="ACN3356" s="60"/>
      <c r="ACO3356" s="60"/>
      <c r="ACP3356" s="60"/>
      <c r="ACQ3356" s="60"/>
      <c r="ACR3356" s="60"/>
      <c r="ACS3356" s="60"/>
      <c r="ACT3356" s="60"/>
      <c r="ACU3356" s="60"/>
      <c r="ACV3356" s="60"/>
      <c r="ACW3356" s="60"/>
      <c r="ACX3356" s="60"/>
      <c r="ACY3356" s="60">
        <v>1.0032410549900701</v>
      </c>
      <c r="ACZ3356" s="60"/>
      <c r="ADA3356" s="60"/>
      <c r="ADB3356" s="60"/>
      <c r="ADC3356" s="60"/>
      <c r="ADD3356" s="60"/>
      <c r="ADE3356" s="60"/>
    </row>
    <row r="3357" spans="760:785" x14ac:dyDescent="0.25">
      <c r="ACF3357" s="60"/>
      <c r="ACG3357" s="60"/>
      <c r="ACH3357" s="60"/>
      <c r="ACI3357" s="60"/>
      <c r="ACJ3357" s="60"/>
      <c r="ACK3357" s="60"/>
      <c r="ACL3357" s="60"/>
      <c r="ACM3357" s="60"/>
      <c r="ACN3357" s="60"/>
      <c r="ACO3357" s="60"/>
      <c r="ACP3357" s="60"/>
      <c r="ACQ3357" s="60"/>
      <c r="ACR3357" s="60"/>
      <c r="ACS3357" s="60"/>
      <c r="ACT3357" s="60"/>
      <c r="ACU3357" s="60"/>
      <c r="ACV3357" s="60"/>
      <c r="ACW3357" s="60"/>
      <c r="ACX3357" s="60"/>
      <c r="ACY3357" s="60">
        <v>1.00323959683452</v>
      </c>
      <c r="ACZ3357" s="60"/>
      <c r="ADA3357" s="60"/>
      <c r="ADB3357" s="60"/>
      <c r="ADC3357" s="60"/>
      <c r="ADD3357" s="60"/>
      <c r="ADE3357" s="60"/>
    </row>
    <row r="3358" spans="760:785" x14ac:dyDescent="0.25">
      <c r="ACF3358" s="60"/>
      <c r="ACG3358" s="60"/>
      <c r="ACH3358" s="60"/>
      <c r="ACI3358" s="60"/>
      <c r="ACJ3358" s="60"/>
      <c r="ACK3358" s="60"/>
      <c r="ACL3358" s="60"/>
      <c r="ACM3358" s="60"/>
      <c r="ACN3358" s="60"/>
      <c r="ACO3358" s="60"/>
      <c r="ACP3358" s="60"/>
      <c r="ACQ3358" s="60"/>
      <c r="ACR3358" s="60"/>
      <c r="ACS3358" s="60"/>
      <c r="ACT3358" s="60"/>
      <c r="ACU3358" s="60"/>
      <c r="ACV3358" s="60"/>
      <c r="ACW3358" s="60"/>
      <c r="ACX3358" s="60"/>
      <c r="ACY3358" s="60">
        <v>1.0032386567667899</v>
      </c>
      <c r="ACZ3358" s="60"/>
      <c r="ADA3358" s="60"/>
      <c r="ADB3358" s="60"/>
      <c r="ADC3358" s="60"/>
      <c r="ADD3358" s="60"/>
      <c r="ADE3358" s="60"/>
    </row>
    <row r="3359" spans="760:785" x14ac:dyDescent="0.25">
      <c r="ACF3359" s="60"/>
      <c r="ACG3359" s="60"/>
      <c r="ACH3359" s="60"/>
      <c r="ACI3359" s="60"/>
      <c r="ACJ3359" s="60"/>
      <c r="ACK3359" s="60"/>
      <c r="ACL3359" s="60"/>
      <c r="ACM3359" s="60"/>
      <c r="ACN3359" s="60"/>
      <c r="ACO3359" s="60"/>
      <c r="ACP3359" s="60"/>
      <c r="ACQ3359" s="60"/>
      <c r="ACR3359" s="60"/>
      <c r="ACS3359" s="60"/>
      <c r="ACT3359" s="60"/>
      <c r="ACU3359" s="60"/>
      <c r="ACV3359" s="60"/>
      <c r="ACW3359" s="60"/>
      <c r="ACX3359" s="60"/>
      <c r="ACY3359" s="60">
        <v>1.0032377151368399</v>
      </c>
      <c r="ACZ3359" s="60"/>
      <c r="ADA3359" s="60"/>
      <c r="ADB3359" s="60"/>
      <c r="ADC3359" s="60"/>
      <c r="ADD3359" s="60"/>
      <c r="ADE3359" s="60"/>
    </row>
    <row r="3360" spans="760:785" x14ac:dyDescent="0.25">
      <c r="ACF3360" s="60"/>
      <c r="ACG3360" s="60"/>
      <c r="ACH3360" s="60"/>
      <c r="ACI3360" s="60"/>
      <c r="ACJ3360" s="60"/>
      <c r="ACK3360" s="60"/>
      <c r="ACL3360" s="60"/>
      <c r="ACM3360" s="60"/>
      <c r="ACN3360" s="60"/>
      <c r="ACO3360" s="60"/>
      <c r="ACP3360" s="60"/>
      <c r="ACQ3360" s="60"/>
      <c r="ACR3360" s="60"/>
      <c r="ACS3360" s="60"/>
      <c r="ACT3360" s="60"/>
      <c r="ACU3360" s="60"/>
      <c r="ACV3360" s="60"/>
      <c r="ACW3360" s="60"/>
      <c r="ACX3360" s="60"/>
      <c r="ACY3360" s="60">
        <v>1.00323720301313</v>
      </c>
      <c r="ACZ3360" s="60"/>
      <c r="ADA3360" s="60"/>
      <c r="ADB3360" s="60"/>
      <c r="ADC3360" s="60"/>
      <c r="ADD3360" s="60"/>
      <c r="ADE3360" s="60"/>
    </row>
    <row r="3361" spans="760:785" x14ac:dyDescent="0.25">
      <c r="ACF3361" s="60"/>
      <c r="ACG3361" s="60"/>
      <c r="ACH3361" s="60"/>
      <c r="ACI3361" s="60"/>
      <c r="ACJ3361" s="60"/>
      <c r="ACK3361" s="60"/>
      <c r="ACL3361" s="60"/>
      <c r="ACM3361" s="60"/>
      <c r="ACN3361" s="60"/>
      <c r="ACO3361" s="60"/>
      <c r="ACP3361" s="60"/>
      <c r="ACQ3361" s="60"/>
      <c r="ACR3361" s="60"/>
      <c r="ACS3361" s="60"/>
      <c r="ACT3361" s="60"/>
      <c r="ACU3361" s="60"/>
      <c r="ACV3361" s="60"/>
      <c r="ACW3361" s="60"/>
      <c r="ACX3361" s="60"/>
      <c r="ACY3361" s="60">
        <v>1.00323439080154</v>
      </c>
      <c r="ACZ3361" s="60"/>
      <c r="ADA3361" s="60"/>
      <c r="ADB3361" s="60"/>
      <c r="ADC3361" s="60"/>
      <c r="ADD3361" s="60"/>
      <c r="ADE3361" s="60"/>
    </row>
    <row r="3362" spans="760:785" x14ac:dyDescent="0.25">
      <c r="ACF3362" s="60"/>
      <c r="ACG3362" s="60"/>
      <c r="ACH3362" s="60"/>
      <c r="ACI3362" s="60"/>
      <c r="ACJ3362" s="60"/>
      <c r="ACK3362" s="60"/>
      <c r="ACL3362" s="60"/>
      <c r="ACM3362" s="60"/>
      <c r="ACN3362" s="60"/>
      <c r="ACO3362" s="60"/>
      <c r="ACP3362" s="60"/>
      <c r="ACQ3362" s="60"/>
      <c r="ACR3362" s="60"/>
      <c r="ACS3362" s="60"/>
      <c r="ACT3362" s="60"/>
      <c r="ACU3362" s="60"/>
      <c r="ACV3362" s="60"/>
      <c r="ACW3362" s="60"/>
      <c r="ACX3362" s="60"/>
      <c r="ACY3362" s="60">
        <v>1.0032340419329799</v>
      </c>
      <c r="ACZ3362" s="60"/>
      <c r="ADA3362" s="60"/>
      <c r="ADB3362" s="60"/>
      <c r="ADC3362" s="60"/>
      <c r="ADD3362" s="60"/>
      <c r="ADE3362" s="60"/>
    </row>
    <row r="3363" spans="760:785" x14ac:dyDescent="0.25">
      <c r="ACF3363" s="60"/>
      <c r="ACG3363" s="60"/>
      <c r="ACH3363" s="60"/>
      <c r="ACI3363" s="60"/>
      <c r="ACJ3363" s="60"/>
      <c r="ACK3363" s="60"/>
      <c r="ACL3363" s="60"/>
      <c r="ACM3363" s="60"/>
      <c r="ACN3363" s="60"/>
      <c r="ACO3363" s="60"/>
      <c r="ACP3363" s="60"/>
      <c r="ACQ3363" s="60"/>
      <c r="ACR3363" s="60"/>
      <c r="ACS3363" s="60"/>
      <c r="ACT3363" s="60"/>
      <c r="ACU3363" s="60"/>
      <c r="ACV3363" s="60"/>
      <c r="ACW3363" s="60"/>
      <c r="ACX3363" s="60"/>
      <c r="ACY3363" s="60">
        <v>1.0032332007348299</v>
      </c>
      <c r="ACZ3363" s="60"/>
      <c r="ADA3363" s="60"/>
      <c r="ADB3363" s="60"/>
      <c r="ADC3363" s="60"/>
      <c r="ADD3363" s="60"/>
      <c r="ADE3363" s="60"/>
    </row>
    <row r="3364" spans="760:785" x14ac:dyDescent="0.25">
      <c r="ACF3364" s="60"/>
      <c r="ACG3364" s="60"/>
      <c r="ACH3364" s="60"/>
      <c r="ACI3364" s="60"/>
      <c r="ACJ3364" s="60"/>
      <c r="ACK3364" s="60"/>
      <c r="ACL3364" s="60"/>
      <c r="ACM3364" s="60"/>
      <c r="ACN3364" s="60"/>
      <c r="ACO3364" s="60"/>
      <c r="ACP3364" s="60"/>
      <c r="ACQ3364" s="60"/>
      <c r="ACR3364" s="60"/>
      <c r="ACS3364" s="60"/>
      <c r="ACT3364" s="60"/>
      <c r="ACU3364" s="60"/>
      <c r="ACV3364" s="60"/>
      <c r="ACW3364" s="60"/>
      <c r="ACX3364" s="60"/>
      <c r="ACY3364" s="60">
        <v>1.0032321419961401</v>
      </c>
      <c r="ACZ3364" s="60"/>
      <c r="ADA3364" s="60"/>
      <c r="ADB3364" s="60"/>
      <c r="ADC3364" s="60"/>
      <c r="ADD3364" s="60"/>
      <c r="ADE3364" s="60"/>
    </row>
    <row r="3365" spans="760:785" x14ac:dyDescent="0.25">
      <c r="ACF3365" s="60"/>
      <c r="ACG3365" s="60"/>
      <c r="ACH3365" s="60"/>
      <c r="ACI3365" s="60"/>
      <c r="ACJ3365" s="60"/>
      <c r="ACK3365" s="60"/>
      <c r="ACL3365" s="60"/>
      <c r="ACM3365" s="60"/>
      <c r="ACN3365" s="60"/>
      <c r="ACO3365" s="60"/>
      <c r="ACP3365" s="60"/>
      <c r="ACQ3365" s="60"/>
      <c r="ACR3365" s="60"/>
      <c r="ACS3365" s="60"/>
      <c r="ACT3365" s="60"/>
      <c r="ACU3365" s="60"/>
      <c r="ACV3365" s="60"/>
      <c r="ACW3365" s="60"/>
      <c r="ACX3365" s="60"/>
      <c r="ACY3365" s="60">
        <v>1.00322728459535</v>
      </c>
      <c r="ACZ3365" s="60"/>
      <c r="ADA3365" s="60"/>
      <c r="ADB3365" s="60"/>
      <c r="ADC3365" s="60"/>
      <c r="ADD3365" s="60"/>
      <c r="ADE3365" s="60"/>
    </row>
    <row r="3366" spans="760:785" x14ac:dyDescent="0.25">
      <c r="ACF3366" s="60"/>
      <c r="ACG3366" s="60"/>
      <c r="ACH3366" s="60"/>
      <c r="ACI3366" s="60"/>
      <c r="ACJ3366" s="60"/>
      <c r="ACK3366" s="60"/>
      <c r="ACL3366" s="60"/>
      <c r="ACM3366" s="60"/>
      <c r="ACN3366" s="60"/>
      <c r="ACO3366" s="60"/>
      <c r="ACP3366" s="60"/>
      <c r="ACQ3366" s="60"/>
      <c r="ACR3366" s="60"/>
      <c r="ACS3366" s="60"/>
      <c r="ACT3366" s="60"/>
      <c r="ACU3366" s="60"/>
      <c r="ACV3366" s="60"/>
      <c r="ACW3366" s="60"/>
      <c r="ACX3366" s="60"/>
      <c r="ACY3366" s="60">
        <v>1.00322485744726</v>
      </c>
      <c r="ACZ3366" s="60"/>
      <c r="ADA3366" s="60"/>
      <c r="ADB3366" s="60"/>
      <c r="ADC3366" s="60"/>
      <c r="ADD3366" s="60"/>
      <c r="ADE3366" s="60"/>
    </row>
    <row r="3367" spans="760:785" x14ac:dyDescent="0.25">
      <c r="ACF3367" s="60"/>
      <c r="ACG3367" s="60"/>
      <c r="ACH3367" s="60"/>
      <c r="ACI3367" s="60"/>
      <c r="ACJ3367" s="60"/>
      <c r="ACK3367" s="60"/>
      <c r="ACL3367" s="60"/>
      <c r="ACM3367" s="60"/>
      <c r="ACN3367" s="60"/>
      <c r="ACO3367" s="60"/>
      <c r="ACP3367" s="60"/>
      <c r="ACQ3367" s="60"/>
      <c r="ACR3367" s="60"/>
      <c r="ACS3367" s="60"/>
      <c r="ACT3367" s="60"/>
      <c r="ACU3367" s="60"/>
      <c r="ACV3367" s="60"/>
      <c r="ACW3367" s="60"/>
      <c r="ACX3367" s="60"/>
      <c r="ACY3367" s="60">
        <v>1.0032174875984301</v>
      </c>
      <c r="ACZ3367" s="60"/>
      <c r="ADA3367" s="60"/>
      <c r="ADB3367" s="60"/>
      <c r="ADC3367" s="60"/>
      <c r="ADD3367" s="60"/>
      <c r="ADE3367" s="60"/>
    </row>
    <row r="3368" spans="760:785" x14ac:dyDescent="0.25">
      <c r="ACF3368" s="60"/>
      <c r="ACG3368" s="60"/>
      <c r="ACH3368" s="60"/>
      <c r="ACI3368" s="60"/>
      <c r="ACJ3368" s="60"/>
      <c r="ACK3368" s="60"/>
      <c r="ACL3368" s="60"/>
      <c r="ACM3368" s="60"/>
      <c r="ACN3368" s="60"/>
      <c r="ACO3368" s="60"/>
      <c r="ACP3368" s="60"/>
      <c r="ACQ3368" s="60"/>
      <c r="ACR3368" s="60"/>
      <c r="ACS3368" s="60"/>
      <c r="ACT3368" s="60"/>
      <c r="ACU3368" s="60"/>
      <c r="ACV3368" s="60"/>
      <c r="ACW3368" s="60"/>
      <c r="ACX3368" s="60"/>
      <c r="ACY3368" s="60">
        <v>1.0032097771880599</v>
      </c>
      <c r="ACZ3368" s="60"/>
      <c r="ADA3368" s="60"/>
      <c r="ADB3368" s="60"/>
      <c r="ADC3368" s="60"/>
      <c r="ADD3368" s="60"/>
      <c r="ADE3368" s="60"/>
    </row>
    <row r="3369" spans="760:785" x14ac:dyDescent="0.25">
      <c r="ACF3369" s="60"/>
      <c r="ACG3369" s="60"/>
      <c r="ACH3369" s="60"/>
      <c r="ACI3369" s="60"/>
      <c r="ACJ3369" s="60"/>
      <c r="ACK3369" s="60"/>
      <c r="ACL3369" s="60"/>
      <c r="ACM3369" s="60"/>
      <c r="ACN3369" s="60"/>
      <c r="ACO3369" s="60"/>
      <c r="ACP3369" s="60"/>
      <c r="ACQ3369" s="60"/>
      <c r="ACR3369" s="60"/>
      <c r="ACS3369" s="60"/>
      <c r="ACT3369" s="60"/>
      <c r="ACU3369" s="60"/>
      <c r="ACV3369" s="60"/>
      <c r="ACW3369" s="60"/>
      <c r="ACX3369" s="60"/>
      <c r="ACY3369" s="60">
        <v>1.0032068517477699</v>
      </c>
      <c r="ACZ3369" s="60"/>
      <c r="ADA3369" s="60"/>
      <c r="ADB3369" s="60"/>
      <c r="ADC3369" s="60"/>
      <c r="ADD3369" s="60"/>
      <c r="ADE3369" s="60"/>
    </row>
    <row r="3370" spans="760:785" x14ac:dyDescent="0.25">
      <c r="ACF3370" s="60"/>
      <c r="ACG3370" s="60"/>
      <c r="ACH3370" s="60"/>
      <c r="ACI3370" s="60"/>
      <c r="ACJ3370" s="60"/>
      <c r="ACK3370" s="60"/>
      <c r="ACL3370" s="60"/>
      <c r="ACM3370" s="60"/>
      <c r="ACN3370" s="60"/>
      <c r="ACO3370" s="60"/>
      <c r="ACP3370" s="60"/>
      <c r="ACQ3370" s="60"/>
      <c r="ACR3370" s="60"/>
      <c r="ACS3370" s="60"/>
      <c r="ACT3370" s="60"/>
      <c r="ACU3370" s="60"/>
      <c r="ACV3370" s="60"/>
      <c r="ACW3370" s="60"/>
      <c r="ACX3370" s="60"/>
      <c r="ACY3370" s="60">
        <v>1.00320142434777</v>
      </c>
      <c r="ACZ3370" s="60"/>
      <c r="ADA3370" s="60"/>
      <c r="ADB3370" s="60"/>
      <c r="ADC3370" s="60"/>
      <c r="ADD3370" s="60"/>
      <c r="ADE3370" s="60"/>
    </row>
    <row r="3371" spans="760:785" x14ac:dyDescent="0.25">
      <c r="ACF3371" s="60"/>
      <c r="ACG3371" s="60"/>
      <c r="ACH3371" s="60"/>
      <c r="ACI3371" s="60"/>
      <c r="ACJ3371" s="60"/>
      <c r="ACK3371" s="60"/>
      <c r="ACL3371" s="60"/>
      <c r="ACM3371" s="60"/>
      <c r="ACN3371" s="60"/>
      <c r="ACO3371" s="60"/>
      <c r="ACP3371" s="60"/>
      <c r="ACQ3371" s="60"/>
      <c r="ACR3371" s="60"/>
      <c r="ACS3371" s="60"/>
      <c r="ACT3371" s="60"/>
      <c r="ACU3371" s="60"/>
      <c r="ACV3371" s="60"/>
      <c r="ACW3371" s="60"/>
      <c r="ACX3371" s="60"/>
      <c r="ACY3371" s="60">
        <v>1.0031984353930501</v>
      </c>
      <c r="ACZ3371" s="60"/>
      <c r="ADA3371" s="60"/>
      <c r="ADB3371" s="60"/>
      <c r="ADC3371" s="60"/>
      <c r="ADD3371" s="60"/>
      <c r="ADE3371" s="60"/>
    </row>
    <row r="3372" spans="760:785" x14ac:dyDescent="0.25">
      <c r="ACF3372" s="60"/>
      <c r="ACG3372" s="60"/>
      <c r="ACH3372" s="60"/>
      <c r="ACI3372" s="60"/>
      <c r="ACJ3372" s="60"/>
      <c r="ACK3372" s="60"/>
      <c r="ACL3372" s="60"/>
      <c r="ACM3372" s="60"/>
      <c r="ACN3372" s="60"/>
      <c r="ACO3372" s="60"/>
      <c r="ACP3372" s="60"/>
      <c r="ACQ3372" s="60"/>
      <c r="ACR3372" s="60"/>
      <c r="ACS3372" s="60"/>
      <c r="ACT3372" s="60"/>
      <c r="ACU3372" s="60"/>
      <c r="ACV3372" s="60"/>
      <c r="ACW3372" s="60"/>
      <c r="ACX3372" s="60"/>
      <c r="ACY3372" s="60">
        <v>1.00319031936924</v>
      </c>
      <c r="ACZ3372" s="60"/>
      <c r="ADA3372" s="60"/>
      <c r="ADB3372" s="60"/>
      <c r="ADC3372" s="60"/>
      <c r="ADD3372" s="60"/>
      <c r="ADE3372" s="60"/>
    </row>
    <row r="3373" spans="760:785" x14ac:dyDescent="0.25">
      <c r="ACF3373" s="60"/>
      <c r="ACG3373" s="60"/>
      <c r="ACH3373" s="60"/>
      <c r="ACI3373" s="60"/>
      <c r="ACJ3373" s="60"/>
      <c r="ACK3373" s="60"/>
      <c r="ACL3373" s="60"/>
      <c r="ACM3373" s="60"/>
      <c r="ACN3373" s="60"/>
      <c r="ACO3373" s="60"/>
      <c r="ACP3373" s="60"/>
      <c r="ACQ3373" s="60"/>
      <c r="ACR3373" s="60"/>
      <c r="ACS3373" s="60"/>
      <c r="ACT3373" s="60"/>
      <c r="ACU3373" s="60"/>
      <c r="ACV3373" s="60"/>
      <c r="ACW3373" s="60"/>
      <c r="ACX3373" s="60"/>
      <c r="ACY3373" s="60">
        <v>1.0031811910678401</v>
      </c>
      <c r="ACZ3373" s="60"/>
      <c r="ADA3373" s="60"/>
      <c r="ADB3373" s="60"/>
      <c r="ADC3373" s="60"/>
      <c r="ADD3373" s="60"/>
      <c r="ADE3373" s="60"/>
    </row>
    <row r="3374" spans="760:785" x14ac:dyDescent="0.25">
      <c r="ACF3374" s="60"/>
      <c r="ACG3374" s="60"/>
      <c r="ACH3374" s="60"/>
      <c r="ACI3374" s="60"/>
      <c r="ACJ3374" s="60"/>
      <c r="ACK3374" s="60"/>
      <c r="ACL3374" s="60"/>
      <c r="ACM3374" s="60"/>
      <c r="ACN3374" s="60"/>
      <c r="ACO3374" s="60"/>
      <c r="ACP3374" s="60"/>
      <c r="ACQ3374" s="60"/>
      <c r="ACR3374" s="60"/>
      <c r="ACS3374" s="60"/>
      <c r="ACT3374" s="60"/>
      <c r="ACU3374" s="60"/>
      <c r="ACV3374" s="60"/>
      <c r="ACW3374" s="60"/>
      <c r="ACX3374" s="60"/>
      <c r="ACY3374" s="60">
        <v>1.0031777834617199</v>
      </c>
      <c r="ACZ3374" s="60"/>
      <c r="ADA3374" s="60"/>
      <c r="ADB3374" s="60"/>
      <c r="ADC3374" s="60"/>
      <c r="ADD3374" s="60"/>
      <c r="ADE3374" s="60"/>
    </row>
    <row r="3375" spans="760:785" x14ac:dyDescent="0.25">
      <c r="ACF3375" s="60"/>
      <c r="ACG3375" s="60"/>
      <c r="ACH3375" s="60"/>
      <c r="ACI3375" s="60"/>
      <c r="ACJ3375" s="60"/>
      <c r="ACK3375" s="60"/>
      <c r="ACL3375" s="60"/>
      <c r="ACM3375" s="60"/>
      <c r="ACN3375" s="60"/>
      <c r="ACO3375" s="60"/>
      <c r="ACP3375" s="60"/>
      <c r="ACQ3375" s="60"/>
      <c r="ACR3375" s="60"/>
      <c r="ACS3375" s="60"/>
      <c r="ACT3375" s="60"/>
      <c r="ACU3375" s="60"/>
      <c r="ACV3375" s="60"/>
      <c r="ACW3375" s="60"/>
      <c r="ACX3375" s="60"/>
      <c r="ACY3375" s="60">
        <v>1.0031772421353999</v>
      </c>
      <c r="ACZ3375" s="60"/>
      <c r="ADA3375" s="60"/>
      <c r="ADB3375" s="60"/>
      <c r="ADC3375" s="60"/>
      <c r="ADD3375" s="60"/>
      <c r="ADE3375" s="60"/>
    </row>
    <row r="3376" spans="760:785" x14ac:dyDescent="0.25">
      <c r="ACF3376" s="60"/>
      <c r="ACG3376" s="60"/>
      <c r="ACH3376" s="60"/>
      <c r="ACI3376" s="60"/>
      <c r="ACJ3376" s="60"/>
      <c r="ACK3376" s="60"/>
      <c r="ACL3376" s="60"/>
      <c r="ACM3376" s="60"/>
      <c r="ACN3376" s="60"/>
      <c r="ACO3376" s="60"/>
      <c r="ACP3376" s="60"/>
      <c r="ACQ3376" s="60"/>
      <c r="ACR3376" s="60"/>
      <c r="ACS3376" s="60"/>
      <c r="ACT3376" s="60"/>
      <c r="ACU3376" s="60"/>
      <c r="ACV3376" s="60"/>
      <c r="ACW3376" s="60"/>
      <c r="ACX3376" s="60"/>
      <c r="ACY3376" s="60">
        <v>1.0031765434555999</v>
      </c>
      <c r="ACZ3376" s="60"/>
      <c r="ADA3376" s="60"/>
      <c r="ADB3376" s="60"/>
      <c r="ADC3376" s="60"/>
      <c r="ADD3376" s="60"/>
      <c r="ADE3376" s="60"/>
    </row>
    <row r="3377" spans="760:785" x14ac:dyDescent="0.25">
      <c r="ACF3377" s="60"/>
      <c r="ACG3377" s="60"/>
      <c r="ACH3377" s="60"/>
      <c r="ACI3377" s="60"/>
      <c r="ACJ3377" s="60"/>
      <c r="ACK3377" s="60"/>
      <c r="ACL3377" s="60"/>
      <c r="ACM3377" s="60"/>
      <c r="ACN3377" s="60"/>
      <c r="ACO3377" s="60"/>
      <c r="ACP3377" s="60"/>
      <c r="ACQ3377" s="60"/>
      <c r="ACR3377" s="60"/>
      <c r="ACS3377" s="60"/>
      <c r="ACT3377" s="60"/>
      <c r="ACU3377" s="60"/>
      <c r="ACV3377" s="60"/>
      <c r="ACW3377" s="60"/>
      <c r="ACX3377" s="60"/>
      <c r="ACY3377" s="60">
        <v>1.0031759668523901</v>
      </c>
      <c r="ACZ3377" s="60"/>
      <c r="ADA3377" s="60"/>
      <c r="ADB3377" s="60"/>
      <c r="ADC3377" s="60"/>
      <c r="ADD3377" s="60"/>
      <c r="ADE3377" s="60"/>
    </row>
    <row r="3378" spans="760:785" x14ac:dyDescent="0.25">
      <c r="ACF3378" s="60"/>
      <c r="ACG3378" s="60"/>
      <c r="ACH3378" s="60"/>
      <c r="ACI3378" s="60"/>
      <c r="ACJ3378" s="60"/>
      <c r="ACK3378" s="60"/>
      <c r="ACL3378" s="60"/>
      <c r="ACM3378" s="60"/>
      <c r="ACN3378" s="60"/>
      <c r="ACO3378" s="60"/>
      <c r="ACP3378" s="60"/>
      <c r="ACQ3378" s="60"/>
      <c r="ACR3378" s="60"/>
      <c r="ACS3378" s="60"/>
      <c r="ACT3378" s="60"/>
      <c r="ACU3378" s="60"/>
      <c r="ACV3378" s="60"/>
      <c r="ACW3378" s="60"/>
      <c r="ACX3378" s="60"/>
      <c r="ACY3378" s="60">
        <v>1.0031750753005</v>
      </c>
      <c r="ACZ3378" s="60"/>
      <c r="ADA3378" s="60"/>
      <c r="ADB3378" s="60"/>
      <c r="ADC3378" s="60"/>
      <c r="ADD3378" s="60"/>
      <c r="ADE3378" s="60"/>
    </row>
    <row r="3379" spans="760:785" x14ac:dyDescent="0.25">
      <c r="ACF3379" s="60"/>
      <c r="ACG3379" s="60"/>
      <c r="ACH3379" s="60"/>
      <c r="ACI3379" s="60"/>
      <c r="ACJ3379" s="60"/>
      <c r="ACK3379" s="60"/>
      <c r="ACL3379" s="60"/>
      <c r="ACM3379" s="60"/>
      <c r="ACN3379" s="60"/>
      <c r="ACO3379" s="60"/>
      <c r="ACP3379" s="60"/>
      <c r="ACQ3379" s="60"/>
      <c r="ACR3379" s="60"/>
      <c r="ACS3379" s="60"/>
      <c r="ACT3379" s="60"/>
      <c r="ACU3379" s="60"/>
      <c r="ACV3379" s="60"/>
      <c r="ACW3379" s="60"/>
      <c r="ACX3379" s="60"/>
      <c r="ACY3379" s="60">
        <v>1.0031737841414701</v>
      </c>
      <c r="ACZ3379" s="60"/>
      <c r="ADA3379" s="60"/>
      <c r="ADB3379" s="60"/>
      <c r="ADC3379" s="60"/>
      <c r="ADD3379" s="60"/>
      <c r="ADE3379" s="60"/>
    </row>
    <row r="3380" spans="760:785" x14ac:dyDescent="0.25">
      <c r="ACF3380" s="60"/>
      <c r="ACG3380" s="60"/>
      <c r="ACH3380" s="60"/>
      <c r="ACI3380" s="60"/>
      <c r="ACJ3380" s="60"/>
      <c r="ACK3380" s="60"/>
      <c r="ACL3380" s="60"/>
      <c r="ACM3380" s="60"/>
      <c r="ACN3380" s="60"/>
      <c r="ACO3380" s="60"/>
      <c r="ACP3380" s="60"/>
      <c r="ACQ3380" s="60"/>
      <c r="ACR3380" s="60"/>
      <c r="ACS3380" s="60"/>
      <c r="ACT3380" s="60"/>
      <c r="ACU3380" s="60"/>
      <c r="ACV3380" s="60"/>
      <c r="ACW3380" s="60"/>
      <c r="ACX3380" s="60"/>
      <c r="ACY3380" s="60">
        <v>1.00317034198366</v>
      </c>
      <c r="ACZ3380" s="60"/>
      <c r="ADA3380" s="60"/>
      <c r="ADB3380" s="60"/>
      <c r="ADC3380" s="60"/>
      <c r="ADD3380" s="60"/>
      <c r="ADE3380" s="60"/>
    </row>
    <row r="3381" spans="760:785" x14ac:dyDescent="0.25">
      <c r="ACF3381" s="60"/>
      <c r="ACG3381" s="60"/>
      <c r="ACH3381" s="60"/>
      <c r="ACI3381" s="60"/>
      <c r="ACJ3381" s="60"/>
      <c r="ACK3381" s="60"/>
      <c r="ACL3381" s="60"/>
      <c r="ACM3381" s="60"/>
      <c r="ACN3381" s="60"/>
      <c r="ACO3381" s="60"/>
      <c r="ACP3381" s="60"/>
      <c r="ACQ3381" s="60"/>
      <c r="ACR3381" s="60"/>
      <c r="ACS3381" s="60"/>
      <c r="ACT3381" s="60"/>
      <c r="ACU3381" s="60"/>
      <c r="ACV3381" s="60"/>
      <c r="ACW3381" s="60"/>
      <c r="ACX3381" s="60"/>
      <c r="ACY3381" s="60">
        <v>1.00316881863645</v>
      </c>
      <c r="ACZ3381" s="60"/>
      <c r="ADA3381" s="60"/>
      <c r="ADB3381" s="60"/>
      <c r="ADC3381" s="60"/>
      <c r="ADD3381" s="60"/>
      <c r="ADE3381" s="60"/>
    </row>
    <row r="3382" spans="760:785" x14ac:dyDescent="0.25">
      <c r="ACF3382" s="60"/>
      <c r="ACG3382" s="60"/>
      <c r="ACH3382" s="60"/>
      <c r="ACI3382" s="60"/>
      <c r="ACJ3382" s="60"/>
      <c r="ACK3382" s="60"/>
      <c r="ACL3382" s="60"/>
      <c r="ACM3382" s="60"/>
      <c r="ACN3382" s="60"/>
      <c r="ACO3382" s="60"/>
      <c r="ACP3382" s="60"/>
      <c r="ACQ3382" s="60"/>
      <c r="ACR3382" s="60"/>
      <c r="ACS3382" s="60"/>
      <c r="ACT3382" s="60"/>
      <c r="ACU3382" s="60"/>
      <c r="ACV3382" s="60"/>
      <c r="ACW3382" s="60"/>
      <c r="ACX3382" s="60"/>
      <c r="ACY3382" s="60">
        <v>1.0031682201868899</v>
      </c>
      <c r="ACZ3382" s="60"/>
      <c r="ADA3382" s="60"/>
      <c r="ADB3382" s="60"/>
      <c r="ADC3382" s="60"/>
      <c r="ADD3382" s="60"/>
      <c r="ADE3382" s="60"/>
    </row>
    <row r="3383" spans="760:785" x14ac:dyDescent="0.25">
      <c r="ACF3383" s="60"/>
      <c r="ACG3383" s="60"/>
      <c r="ACH3383" s="60"/>
      <c r="ACI3383" s="60"/>
      <c r="ACJ3383" s="60"/>
      <c r="ACK3383" s="60"/>
      <c r="ACL3383" s="60"/>
      <c r="ACM3383" s="60"/>
      <c r="ACN3383" s="60"/>
      <c r="ACO3383" s="60"/>
      <c r="ACP3383" s="60"/>
      <c r="ACQ3383" s="60"/>
      <c r="ACR3383" s="60"/>
      <c r="ACS3383" s="60"/>
      <c r="ACT3383" s="60"/>
      <c r="ACU3383" s="60"/>
      <c r="ACV3383" s="60"/>
      <c r="ACW3383" s="60"/>
      <c r="ACX3383" s="60"/>
      <c r="ACY3383" s="60">
        <v>1.00316496023103</v>
      </c>
      <c r="ACZ3383" s="60"/>
      <c r="ADA3383" s="60"/>
      <c r="ADB3383" s="60"/>
      <c r="ADC3383" s="60"/>
      <c r="ADD3383" s="60"/>
      <c r="ADE3383" s="60"/>
    </row>
    <row r="3384" spans="760:785" x14ac:dyDescent="0.25">
      <c r="ACF3384" s="60"/>
      <c r="ACG3384" s="60"/>
      <c r="ACH3384" s="60"/>
      <c r="ACI3384" s="60"/>
      <c r="ACJ3384" s="60"/>
      <c r="ACK3384" s="60"/>
      <c r="ACL3384" s="60"/>
      <c r="ACM3384" s="60"/>
      <c r="ACN3384" s="60"/>
      <c r="ACO3384" s="60"/>
      <c r="ACP3384" s="60"/>
      <c r="ACQ3384" s="60"/>
      <c r="ACR3384" s="60"/>
      <c r="ACS3384" s="60"/>
      <c r="ACT3384" s="60"/>
      <c r="ACU3384" s="60"/>
      <c r="ACV3384" s="60"/>
      <c r="ACW3384" s="60"/>
      <c r="ACX3384" s="60"/>
      <c r="ACY3384" s="60">
        <v>1.0031571852811101</v>
      </c>
      <c r="ACZ3384" s="60"/>
      <c r="ADA3384" s="60"/>
      <c r="ADB3384" s="60"/>
      <c r="ADC3384" s="60"/>
      <c r="ADD3384" s="60"/>
      <c r="ADE3384" s="60"/>
    </row>
    <row r="3385" spans="760:785" x14ac:dyDescent="0.25">
      <c r="ACF3385" s="60"/>
      <c r="ACG3385" s="60"/>
      <c r="ACH3385" s="60"/>
      <c r="ACI3385" s="60"/>
      <c r="ACJ3385" s="60"/>
      <c r="ACK3385" s="60"/>
      <c r="ACL3385" s="60"/>
      <c r="ACM3385" s="60"/>
      <c r="ACN3385" s="60"/>
      <c r="ACO3385" s="60"/>
      <c r="ACP3385" s="60"/>
      <c r="ACQ3385" s="60"/>
      <c r="ACR3385" s="60"/>
      <c r="ACS3385" s="60"/>
      <c r="ACT3385" s="60"/>
      <c r="ACU3385" s="60"/>
      <c r="ACV3385" s="60"/>
      <c r="ACW3385" s="60"/>
      <c r="ACX3385" s="60"/>
      <c r="ACY3385" s="60">
        <v>1.0031527418538499</v>
      </c>
      <c r="ACZ3385" s="60"/>
      <c r="ADA3385" s="60"/>
      <c r="ADB3385" s="60"/>
      <c r="ADC3385" s="60"/>
      <c r="ADD3385" s="60"/>
      <c r="ADE3385" s="60"/>
    </row>
    <row r="3386" spans="760:785" x14ac:dyDescent="0.25">
      <c r="ACF3386" s="60"/>
      <c r="ACG3386" s="60"/>
      <c r="ACH3386" s="60"/>
      <c r="ACI3386" s="60"/>
      <c r="ACJ3386" s="60"/>
      <c r="ACK3386" s="60"/>
      <c r="ACL3386" s="60"/>
      <c r="ACM3386" s="60"/>
      <c r="ACN3386" s="60"/>
      <c r="ACO3386" s="60"/>
      <c r="ACP3386" s="60"/>
      <c r="ACQ3386" s="60"/>
      <c r="ACR3386" s="60"/>
      <c r="ACS3386" s="60"/>
      <c r="ACT3386" s="60"/>
      <c r="ACU3386" s="60"/>
      <c r="ACV3386" s="60"/>
      <c r="ACW3386" s="60"/>
      <c r="ACX3386" s="60"/>
      <c r="ACY3386" s="60">
        <v>1.0031460786426301</v>
      </c>
      <c r="ACZ3386" s="60"/>
      <c r="ADA3386" s="60"/>
      <c r="ADB3386" s="60"/>
      <c r="ADC3386" s="60"/>
      <c r="ADD3386" s="60"/>
      <c r="ADE3386" s="60"/>
    </row>
    <row r="3387" spans="760:785" x14ac:dyDescent="0.25">
      <c r="ACF3387" s="60"/>
      <c r="ACG3387" s="60"/>
      <c r="ACH3387" s="60"/>
      <c r="ACI3387" s="60"/>
      <c r="ACJ3387" s="60"/>
      <c r="ACK3387" s="60"/>
      <c r="ACL3387" s="60"/>
      <c r="ACM3387" s="60"/>
      <c r="ACN3387" s="60"/>
      <c r="ACO3387" s="60"/>
      <c r="ACP3387" s="60"/>
      <c r="ACQ3387" s="60"/>
      <c r="ACR3387" s="60"/>
      <c r="ACS3387" s="60"/>
      <c r="ACT3387" s="60"/>
      <c r="ACU3387" s="60"/>
      <c r="ACV3387" s="60"/>
      <c r="ACW3387" s="60"/>
      <c r="ACX3387" s="60"/>
      <c r="ACY3387" s="60">
        <v>1.0031431585686601</v>
      </c>
      <c r="ACZ3387" s="60"/>
      <c r="ADA3387" s="60"/>
      <c r="ADB3387" s="60"/>
      <c r="ADC3387" s="60"/>
      <c r="ADD3387" s="60"/>
      <c r="ADE3387" s="60"/>
    </row>
    <row r="3388" spans="760:785" x14ac:dyDescent="0.25">
      <c r="ACF3388" s="60"/>
      <c r="ACG3388" s="60"/>
      <c r="ACH3388" s="60"/>
      <c r="ACI3388" s="60"/>
      <c r="ACJ3388" s="60"/>
      <c r="ACK3388" s="60"/>
      <c r="ACL3388" s="60"/>
      <c r="ACM3388" s="60"/>
      <c r="ACN3388" s="60"/>
      <c r="ACO3388" s="60"/>
      <c r="ACP3388" s="60"/>
      <c r="ACQ3388" s="60"/>
      <c r="ACR3388" s="60"/>
      <c r="ACS3388" s="60"/>
      <c r="ACT3388" s="60"/>
      <c r="ACU3388" s="60"/>
      <c r="ACV3388" s="60"/>
      <c r="ACW3388" s="60"/>
      <c r="ACX3388" s="60"/>
      <c r="ACY3388" s="60">
        <v>1.00313929006473</v>
      </c>
      <c r="ACZ3388" s="60"/>
      <c r="ADA3388" s="60"/>
      <c r="ADB3388" s="60"/>
      <c r="ADC3388" s="60"/>
      <c r="ADD3388" s="60"/>
      <c r="ADE3388" s="60"/>
    </row>
    <row r="3389" spans="760:785" x14ac:dyDescent="0.25">
      <c r="ACF3389" s="60"/>
      <c r="ACG3389" s="60"/>
      <c r="ACH3389" s="60"/>
      <c r="ACI3389" s="60"/>
      <c r="ACJ3389" s="60"/>
      <c r="ACK3389" s="60"/>
      <c r="ACL3389" s="60"/>
      <c r="ACM3389" s="60"/>
      <c r="ACN3389" s="60"/>
      <c r="ACO3389" s="60"/>
      <c r="ACP3389" s="60"/>
      <c r="ACQ3389" s="60"/>
      <c r="ACR3389" s="60"/>
      <c r="ACS3389" s="60"/>
      <c r="ACT3389" s="60"/>
      <c r="ACU3389" s="60"/>
      <c r="ACV3389" s="60"/>
      <c r="ACW3389" s="60"/>
      <c r="ACX3389" s="60"/>
      <c r="ACY3389" s="60">
        <v>1.00313914970133</v>
      </c>
      <c r="ACZ3389" s="60"/>
      <c r="ADA3389" s="60"/>
      <c r="ADB3389" s="60"/>
      <c r="ADC3389" s="60"/>
      <c r="ADD3389" s="60"/>
      <c r="ADE3389" s="60"/>
    </row>
    <row r="3390" spans="760:785" x14ac:dyDescent="0.25">
      <c r="ACF3390" s="60"/>
      <c r="ACG3390" s="60"/>
      <c r="ACH3390" s="60"/>
      <c r="ACI3390" s="60"/>
      <c r="ACJ3390" s="60"/>
      <c r="ACK3390" s="60"/>
      <c r="ACL3390" s="60"/>
      <c r="ACM3390" s="60"/>
      <c r="ACN3390" s="60"/>
      <c r="ACO3390" s="60"/>
      <c r="ACP3390" s="60"/>
      <c r="ACQ3390" s="60"/>
      <c r="ACR3390" s="60"/>
      <c r="ACS3390" s="60"/>
      <c r="ACT3390" s="60"/>
      <c r="ACU3390" s="60"/>
      <c r="ACV3390" s="60"/>
      <c r="ACW3390" s="60"/>
      <c r="ACX3390" s="60"/>
      <c r="ACY3390" s="60">
        <v>1.00313836409611</v>
      </c>
      <c r="ACZ3390" s="60"/>
      <c r="ADA3390" s="60"/>
      <c r="ADB3390" s="60"/>
      <c r="ADC3390" s="60"/>
      <c r="ADD3390" s="60"/>
      <c r="ADE3390" s="60"/>
    </row>
    <row r="3391" spans="760:785" x14ac:dyDescent="0.25">
      <c r="ACF3391" s="60"/>
      <c r="ACG3391" s="60"/>
      <c r="ACH3391" s="60"/>
      <c r="ACI3391" s="60"/>
      <c r="ACJ3391" s="60"/>
      <c r="ACK3391" s="60"/>
      <c r="ACL3391" s="60"/>
      <c r="ACM3391" s="60"/>
      <c r="ACN3391" s="60"/>
      <c r="ACO3391" s="60"/>
      <c r="ACP3391" s="60"/>
      <c r="ACQ3391" s="60"/>
      <c r="ACR3391" s="60"/>
      <c r="ACS3391" s="60"/>
      <c r="ACT3391" s="60"/>
      <c r="ACU3391" s="60"/>
      <c r="ACV3391" s="60"/>
      <c r="ACW3391" s="60"/>
      <c r="ACX3391" s="60"/>
      <c r="ACY3391" s="60">
        <v>1.0031307399729501</v>
      </c>
      <c r="ACZ3391" s="60"/>
      <c r="ADA3391" s="60"/>
      <c r="ADB3391" s="60"/>
      <c r="ADC3391" s="60"/>
      <c r="ADD3391" s="60"/>
      <c r="ADE3391" s="60"/>
    </row>
    <row r="3392" spans="760:785" x14ac:dyDescent="0.25">
      <c r="ACF3392" s="60"/>
      <c r="ACG3392" s="60"/>
      <c r="ACH3392" s="60"/>
      <c r="ACI3392" s="60"/>
      <c r="ACJ3392" s="60"/>
      <c r="ACK3392" s="60"/>
      <c r="ACL3392" s="60"/>
      <c r="ACM3392" s="60"/>
      <c r="ACN3392" s="60"/>
      <c r="ACO3392" s="60"/>
      <c r="ACP3392" s="60"/>
      <c r="ACQ3392" s="60"/>
      <c r="ACR3392" s="60"/>
      <c r="ACS3392" s="60"/>
      <c r="ACT3392" s="60"/>
      <c r="ACU3392" s="60"/>
      <c r="ACV3392" s="60"/>
      <c r="ACW3392" s="60"/>
      <c r="ACX3392" s="60"/>
      <c r="ACY3392" s="60">
        <v>1.0031303482852401</v>
      </c>
      <c r="ACZ3392" s="60"/>
      <c r="ADA3392" s="60"/>
      <c r="ADB3392" s="60"/>
      <c r="ADC3392" s="60"/>
      <c r="ADD3392" s="60"/>
      <c r="ADE3392" s="60"/>
    </row>
    <row r="3393" spans="760:785" x14ac:dyDescent="0.25">
      <c r="ACF3393" s="60"/>
      <c r="ACG3393" s="60"/>
      <c r="ACH3393" s="60"/>
      <c r="ACI3393" s="60"/>
      <c r="ACJ3393" s="60"/>
      <c r="ACK3393" s="60"/>
      <c r="ACL3393" s="60"/>
      <c r="ACM3393" s="60"/>
      <c r="ACN3393" s="60"/>
      <c r="ACO3393" s="60"/>
      <c r="ACP3393" s="60"/>
      <c r="ACQ3393" s="60"/>
      <c r="ACR3393" s="60"/>
      <c r="ACS3393" s="60"/>
      <c r="ACT3393" s="60"/>
      <c r="ACU3393" s="60"/>
      <c r="ACV3393" s="60"/>
      <c r="ACW3393" s="60"/>
      <c r="ACX3393" s="60"/>
      <c r="ACY3393" s="60">
        <v>1.0031257167230301</v>
      </c>
      <c r="ACZ3393" s="60"/>
      <c r="ADA3393" s="60"/>
      <c r="ADB3393" s="60"/>
      <c r="ADC3393" s="60"/>
      <c r="ADD3393" s="60"/>
      <c r="ADE3393" s="60"/>
    </row>
    <row r="3394" spans="760:785" x14ac:dyDescent="0.25">
      <c r="ACF3394" s="60"/>
      <c r="ACG3394" s="60"/>
      <c r="ACH3394" s="60"/>
      <c r="ACI3394" s="60"/>
      <c r="ACJ3394" s="60"/>
      <c r="ACK3394" s="60"/>
      <c r="ACL3394" s="60"/>
      <c r="ACM3394" s="60"/>
      <c r="ACN3394" s="60"/>
      <c r="ACO3394" s="60"/>
      <c r="ACP3394" s="60"/>
      <c r="ACQ3394" s="60"/>
      <c r="ACR3394" s="60"/>
      <c r="ACS3394" s="60"/>
      <c r="ACT3394" s="60"/>
      <c r="ACU3394" s="60"/>
      <c r="ACV3394" s="60"/>
      <c r="ACW3394" s="60"/>
      <c r="ACX3394" s="60"/>
      <c r="ACY3394" s="60">
        <v>1.0031234677830401</v>
      </c>
      <c r="ACZ3394" s="60"/>
      <c r="ADA3394" s="60"/>
      <c r="ADB3394" s="60"/>
      <c r="ADC3394" s="60"/>
      <c r="ADD3394" s="60"/>
      <c r="ADE3394" s="60"/>
    </row>
    <row r="3395" spans="760:785" x14ac:dyDescent="0.25">
      <c r="ACF3395" s="60"/>
      <c r="ACG3395" s="60"/>
      <c r="ACH3395" s="60"/>
      <c r="ACI3395" s="60"/>
      <c r="ACJ3395" s="60"/>
      <c r="ACK3395" s="60"/>
      <c r="ACL3395" s="60"/>
      <c r="ACM3395" s="60"/>
      <c r="ACN3395" s="60"/>
      <c r="ACO3395" s="60"/>
      <c r="ACP3395" s="60"/>
      <c r="ACQ3395" s="60"/>
      <c r="ACR3395" s="60"/>
      <c r="ACS3395" s="60"/>
      <c r="ACT3395" s="60"/>
      <c r="ACU3395" s="60"/>
      <c r="ACV3395" s="60"/>
      <c r="ACW3395" s="60"/>
      <c r="ACX3395" s="60"/>
      <c r="ACY3395" s="60">
        <v>1.00311846065986</v>
      </c>
      <c r="ACZ3395" s="60"/>
      <c r="ADA3395" s="60"/>
      <c r="ADB3395" s="60"/>
      <c r="ADC3395" s="60"/>
      <c r="ADD3395" s="60"/>
      <c r="ADE3395" s="60"/>
    </row>
    <row r="3396" spans="760:785" x14ac:dyDescent="0.25">
      <c r="ACF3396" s="60"/>
      <c r="ACG3396" s="60"/>
      <c r="ACH3396" s="60"/>
      <c r="ACI3396" s="60"/>
      <c r="ACJ3396" s="60"/>
      <c r="ACK3396" s="60"/>
      <c r="ACL3396" s="60"/>
      <c r="ACM3396" s="60"/>
      <c r="ACN3396" s="60"/>
      <c r="ACO3396" s="60"/>
      <c r="ACP3396" s="60"/>
      <c r="ACQ3396" s="60"/>
      <c r="ACR3396" s="60"/>
      <c r="ACS3396" s="60"/>
      <c r="ACT3396" s="60"/>
      <c r="ACU3396" s="60"/>
      <c r="ACV3396" s="60"/>
      <c r="ACW3396" s="60"/>
      <c r="ACX3396" s="60"/>
      <c r="ACY3396" s="60">
        <v>1.0031160844685101</v>
      </c>
      <c r="ACZ3396" s="60"/>
      <c r="ADA3396" s="60"/>
      <c r="ADB3396" s="60"/>
      <c r="ADC3396" s="60"/>
      <c r="ADD3396" s="60"/>
      <c r="ADE3396" s="60"/>
    </row>
    <row r="3397" spans="760:785" x14ac:dyDescent="0.25">
      <c r="ACF3397" s="60"/>
      <c r="ACG3397" s="60"/>
      <c r="ACH3397" s="60"/>
      <c r="ACI3397" s="60"/>
      <c r="ACJ3397" s="60"/>
      <c r="ACK3397" s="60"/>
      <c r="ACL3397" s="60"/>
      <c r="ACM3397" s="60"/>
      <c r="ACN3397" s="60"/>
      <c r="ACO3397" s="60"/>
      <c r="ACP3397" s="60"/>
      <c r="ACQ3397" s="60"/>
      <c r="ACR3397" s="60"/>
      <c r="ACS3397" s="60"/>
      <c r="ACT3397" s="60"/>
      <c r="ACU3397" s="60"/>
      <c r="ACV3397" s="60"/>
      <c r="ACW3397" s="60"/>
      <c r="ACX3397" s="60"/>
      <c r="ACY3397" s="60">
        <v>1.00310795389728</v>
      </c>
      <c r="ACZ3397" s="60"/>
      <c r="ADA3397" s="60"/>
      <c r="ADB3397" s="60"/>
      <c r="ADC3397" s="60"/>
      <c r="ADD3397" s="60"/>
      <c r="ADE3397" s="60"/>
    </row>
    <row r="3398" spans="760:785" x14ac:dyDescent="0.25">
      <c r="ACF3398" s="60"/>
      <c r="ACG3398" s="60"/>
      <c r="ACH3398" s="60"/>
      <c r="ACI3398" s="60"/>
      <c r="ACJ3398" s="60"/>
      <c r="ACK3398" s="60"/>
      <c r="ACL3398" s="60"/>
      <c r="ACM3398" s="60"/>
      <c r="ACN3398" s="60"/>
      <c r="ACO3398" s="60"/>
      <c r="ACP3398" s="60"/>
      <c r="ACQ3398" s="60"/>
      <c r="ACR3398" s="60"/>
      <c r="ACS3398" s="60"/>
      <c r="ACT3398" s="60"/>
      <c r="ACU3398" s="60"/>
      <c r="ACV3398" s="60"/>
      <c r="ACW3398" s="60"/>
      <c r="ACX3398" s="60"/>
      <c r="ACY3398" s="60">
        <v>1.0031069279607401</v>
      </c>
      <c r="ACZ3398" s="60"/>
      <c r="ADA3398" s="60"/>
      <c r="ADB3398" s="60"/>
      <c r="ADC3398" s="60"/>
      <c r="ADD3398" s="60"/>
      <c r="ADE3398" s="60"/>
    </row>
    <row r="3399" spans="760:785" x14ac:dyDescent="0.25">
      <c r="ACF3399" s="60"/>
      <c r="ACG3399" s="60"/>
      <c r="ACH3399" s="60"/>
      <c r="ACI3399" s="60"/>
      <c r="ACJ3399" s="60"/>
      <c r="ACK3399" s="60"/>
      <c r="ACL3399" s="60"/>
      <c r="ACM3399" s="60"/>
      <c r="ACN3399" s="60"/>
      <c r="ACO3399" s="60"/>
      <c r="ACP3399" s="60"/>
      <c r="ACQ3399" s="60"/>
      <c r="ACR3399" s="60"/>
      <c r="ACS3399" s="60"/>
      <c r="ACT3399" s="60"/>
      <c r="ACU3399" s="60"/>
      <c r="ACV3399" s="60"/>
      <c r="ACW3399" s="60"/>
      <c r="ACX3399" s="60"/>
      <c r="ACY3399" s="60">
        <v>1.0031064597594801</v>
      </c>
      <c r="ACZ3399" s="60"/>
      <c r="ADA3399" s="60"/>
      <c r="ADB3399" s="60"/>
      <c r="ADC3399" s="60"/>
      <c r="ADD3399" s="60"/>
      <c r="ADE3399" s="60"/>
    </row>
    <row r="3400" spans="760:785" x14ac:dyDescent="0.25">
      <c r="ACF3400" s="60"/>
      <c r="ACG3400" s="60"/>
      <c r="ACH3400" s="60"/>
      <c r="ACI3400" s="60"/>
      <c r="ACJ3400" s="60"/>
      <c r="ACK3400" s="60"/>
      <c r="ACL3400" s="60"/>
      <c r="ACM3400" s="60"/>
      <c r="ACN3400" s="60"/>
      <c r="ACO3400" s="60"/>
      <c r="ACP3400" s="60"/>
      <c r="ACQ3400" s="60"/>
      <c r="ACR3400" s="60"/>
      <c r="ACS3400" s="60"/>
      <c r="ACT3400" s="60"/>
      <c r="ACU3400" s="60"/>
      <c r="ACV3400" s="60"/>
      <c r="ACW3400" s="60"/>
      <c r="ACX3400" s="60"/>
      <c r="ACY3400" s="60">
        <v>1.0031062119177401</v>
      </c>
      <c r="ACZ3400" s="60"/>
      <c r="ADA3400" s="60"/>
      <c r="ADB3400" s="60"/>
      <c r="ADC3400" s="60"/>
      <c r="ADD3400" s="60"/>
      <c r="ADE3400" s="60"/>
    </row>
    <row r="3401" spans="760:785" x14ac:dyDescent="0.25">
      <c r="ACF3401" s="60"/>
      <c r="ACG3401" s="60"/>
      <c r="ACH3401" s="60"/>
      <c r="ACI3401" s="60"/>
      <c r="ACJ3401" s="60"/>
      <c r="ACK3401" s="60"/>
      <c r="ACL3401" s="60"/>
      <c r="ACM3401" s="60"/>
      <c r="ACN3401" s="60"/>
      <c r="ACO3401" s="60"/>
      <c r="ACP3401" s="60"/>
      <c r="ACQ3401" s="60"/>
      <c r="ACR3401" s="60"/>
      <c r="ACS3401" s="60"/>
      <c r="ACT3401" s="60"/>
      <c r="ACU3401" s="60"/>
      <c r="ACV3401" s="60"/>
      <c r="ACW3401" s="60"/>
      <c r="ACX3401" s="60"/>
      <c r="ACY3401" s="60">
        <v>1.0031047121521599</v>
      </c>
      <c r="ACZ3401" s="60"/>
      <c r="ADA3401" s="60"/>
      <c r="ADB3401" s="60"/>
      <c r="ADC3401" s="60"/>
      <c r="ADD3401" s="60"/>
      <c r="ADE3401" s="60"/>
    </row>
    <row r="3402" spans="760:785" x14ac:dyDescent="0.25">
      <c r="ACF3402" s="60"/>
      <c r="ACG3402" s="60"/>
      <c r="ACH3402" s="60"/>
      <c r="ACI3402" s="60"/>
      <c r="ACJ3402" s="60"/>
      <c r="ACK3402" s="60"/>
      <c r="ACL3402" s="60"/>
      <c r="ACM3402" s="60"/>
      <c r="ACN3402" s="60"/>
      <c r="ACO3402" s="60"/>
      <c r="ACP3402" s="60"/>
      <c r="ACQ3402" s="60"/>
      <c r="ACR3402" s="60"/>
      <c r="ACS3402" s="60"/>
      <c r="ACT3402" s="60"/>
      <c r="ACU3402" s="60"/>
      <c r="ACV3402" s="60"/>
      <c r="ACW3402" s="60"/>
      <c r="ACX3402" s="60"/>
      <c r="ACY3402" s="60">
        <v>1.0031033321341301</v>
      </c>
      <c r="ACZ3402" s="60"/>
      <c r="ADA3402" s="60"/>
      <c r="ADB3402" s="60"/>
      <c r="ADC3402" s="60"/>
      <c r="ADD3402" s="60"/>
      <c r="ADE3402" s="60"/>
    </row>
    <row r="3403" spans="760:785" x14ac:dyDescent="0.25">
      <c r="ACF3403" s="60"/>
      <c r="ACG3403" s="60"/>
      <c r="ACH3403" s="60"/>
      <c r="ACI3403" s="60"/>
      <c r="ACJ3403" s="60"/>
      <c r="ACK3403" s="60"/>
      <c r="ACL3403" s="60"/>
      <c r="ACM3403" s="60"/>
      <c r="ACN3403" s="60"/>
      <c r="ACO3403" s="60"/>
      <c r="ACP3403" s="60"/>
      <c r="ACQ3403" s="60"/>
      <c r="ACR3403" s="60"/>
      <c r="ACS3403" s="60"/>
      <c r="ACT3403" s="60"/>
      <c r="ACU3403" s="60"/>
      <c r="ACV3403" s="60"/>
      <c r="ACW3403" s="60"/>
      <c r="ACX3403" s="60"/>
      <c r="ACY3403" s="60">
        <v>1.0031033006405501</v>
      </c>
      <c r="ACZ3403" s="60"/>
      <c r="ADA3403" s="60"/>
      <c r="ADB3403" s="60"/>
      <c r="ADC3403" s="60"/>
      <c r="ADD3403" s="60"/>
      <c r="ADE3403" s="60"/>
    </row>
    <row r="3404" spans="760:785" x14ac:dyDescent="0.25">
      <c r="ACF3404" s="60"/>
      <c r="ACG3404" s="60"/>
      <c r="ACH3404" s="60"/>
      <c r="ACI3404" s="60"/>
      <c r="ACJ3404" s="60"/>
      <c r="ACK3404" s="60"/>
      <c r="ACL3404" s="60"/>
      <c r="ACM3404" s="60"/>
      <c r="ACN3404" s="60"/>
      <c r="ACO3404" s="60"/>
      <c r="ACP3404" s="60"/>
      <c r="ACQ3404" s="60"/>
      <c r="ACR3404" s="60"/>
      <c r="ACS3404" s="60"/>
      <c r="ACT3404" s="60"/>
      <c r="ACU3404" s="60"/>
      <c r="ACV3404" s="60"/>
      <c r="ACW3404" s="60"/>
      <c r="ACX3404" s="60"/>
      <c r="ACY3404" s="60">
        <v>1.00310278665159</v>
      </c>
      <c r="ACZ3404" s="60"/>
      <c r="ADA3404" s="60"/>
      <c r="ADB3404" s="60"/>
      <c r="ADC3404" s="60"/>
      <c r="ADD3404" s="60"/>
      <c r="ADE3404" s="60"/>
    </row>
    <row r="3405" spans="760:785" x14ac:dyDescent="0.25">
      <c r="ACF3405" s="60"/>
      <c r="ACG3405" s="60"/>
      <c r="ACH3405" s="60"/>
      <c r="ACI3405" s="60"/>
      <c r="ACJ3405" s="60"/>
      <c r="ACK3405" s="60"/>
      <c r="ACL3405" s="60"/>
      <c r="ACM3405" s="60"/>
      <c r="ACN3405" s="60"/>
      <c r="ACO3405" s="60"/>
      <c r="ACP3405" s="60"/>
      <c r="ACQ3405" s="60"/>
      <c r="ACR3405" s="60"/>
      <c r="ACS3405" s="60"/>
      <c r="ACT3405" s="60"/>
      <c r="ACU3405" s="60"/>
      <c r="ACV3405" s="60"/>
      <c r="ACW3405" s="60"/>
      <c r="ACX3405" s="60"/>
      <c r="ACY3405" s="60">
        <v>1.00310060222939</v>
      </c>
      <c r="ACZ3405" s="60"/>
      <c r="ADA3405" s="60"/>
      <c r="ADB3405" s="60"/>
      <c r="ADC3405" s="60"/>
      <c r="ADD3405" s="60"/>
      <c r="ADE3405" s="60"/>
    </row>
    <row r="3406" spans="760:785" x14ac:dyDescent="0.25">
      <c r="ACF3406" s="60"/>
      <c r="ACG3406" s="60"/>
      <c r="ACH3406" s="60"/>
      <c r="ACI3406" s="60"/>
      <c r="ACJ3406" s="60"/>
      <c r="ACK3406" s="60"/>
      <c r="ACL3406" s="60"/>
      <c r="ACM3406" s="60"/>
      <c r="ACN3406" s="60"/>
      <c r="ACO3406" s="60"/>
      <c r="ACP3406" s="60"/>
      <c r="ACQ3406" s="60"/>
      <c r="ACR3406" s="60"/>
      <c r="ACS3406" s="60"/>
      <c r="ACT3406" s="60"/>
      <c r="ACU3406" s="60"/>
      <c r="ACV3406" s="60"/>
      <c r="ACW3406" s="60"/>
      <c r="ACX3406" s="60"/>
      <c r="ACY3406" s="60">
        <v>1.00309717225521</v>
      </c>
      <c r="ACZ3406" s="60"/>
      <c r="ADA3406" s="60"/>
      <c r="ADB3406" s="60"/>
      <c r="ADC3406" s="60"/>
      <c r="ADD3406" s="60"/>
      <c r="ADE3406" s="60"/>
    </row>
    <row r="3407" spans="760:785" x14ac:dyDescent="0.25">
      <c r="ACF3407" s="60"/>
      <c r="ACG3407" s="60"/>
      <c r="ACH3407" s="60"/>
      <c r="ACI3407" s="60"/>
      <c r="ACJ3407" s="60"/>
      <c r="ACK3407" s="60"/>
      <c r="ACL3407" s="60"/>
      <c r="ACM3407" s="60"/>
      <c r="ACN3407" s="60"/>
      <c r="ACO3407" s="60"/>
      <c r="ACP3407" s="60"/>
      <c r="ACQ3407" s="60"/>
      <c r="ACR3407" s="60"/>
      <c r="ACS3407" s="60"/>
      <c r="ACT3407" s="60"/>
      <c r="ACU3407" s="60"/>
      <c r="ACV3407" s="60"/>
      <c r="ACW3407" s="60"/>
      <c r="ACX3407" s="60"/>
      <c r="ACY3407" s="60">
        <v>1.0030933858078701</v>
      </c>
      <c r="ACZ3407" s="60"/>
      <c r="ADA3407" s="60"/>
      <c r="ADB3407" s="60"/>
      <c r="ADC3407" s="60"/>
      <c r="ADD3407" s="60"/>
      <c r="ADE3407" s="60"/>
    </row>
    <row r="3408" spans="760:785" x14ac:dyDescent="0.25">
      <c r="ACF3408" s="60"/>
      <c r="ACG3408" s="60"/>
      <c r="ACH3408" s="60"/>
      <c r="ACI3408" s="60"/>
      <c r="ACJ3408" s="60"/>
      <c r="ACK3408" s="60"/>
      <c r="ACL3408" s="60"/>
      <c r="ACM3408" s="60"/>
      <c r="ACN3408" s="60"/>
      <c r="ACO3408" s="60"/>
      <c r="ACP3408" s="60"/>
      <c r="ACQ3408" s="60"/>
      <c r="ACR3408" s="60"/>
      <c r="ACS3408" s="60"/>
      <c r="ACT3408" s="60"/>
      <c r="ACU3408" s="60"/>
      <c r="ACV3408" s="60"/>
      <c r="ACW3408" s="60"/>
      <c r="ACX3408" s="60"/>
      <c r="ACY3408" s="60">
        <v>1.00309226834898</v>
      </c>
      <c r="ACZ3408" s="60"/>
      <c r="ADA3408" s="60"/>
      <c r="ADB3408" s="60"/>
      <c r="ADC3408" s="60"/>
      <c r="ADD3408" s="60"/>
      <c r="ADE3408" s="60"/>
    </row>
    <row r="3409" spans="760:785" x14ac:dyDescent="0.25">
      <c r="ACF3409" s="60"/>
      <c r="ACG3409" s="60"/>
      <c r="ACH3409" s="60"/>
      <c r="ACI3409" s="60"/>
      <c r="ACJ3409" s="60"/>
      <c r="ACK3409" s="60"/>
      <c r="ACL3409" s="60"/>
      <c r="ACM3409" s="60"/>
      <c r="ACN3409" s="60"/>
      <c r="ACO3409" s="60"/>
      <c r="ACP3409" s="60"/>
      <c r="ACQ3409" s="60"/>
      <c r="ACR3409" s="60"/>
      <c r="ACS3409" s="60"/>
      <c r="ACT3409" s="60"/>
      <c r="ACU3409" s="60"/>
      <c r="ACV3409" s="60"/>
      <c r="ACW3409" s="60"/>
      <c r="ACX3409" s="60"/>
      <c r="ACY3409" s="60">
        <v>1.00308926858984</v>
      </c>
      <c r="ACZ3409" s="60"/>
      <c r="ADA3409" s="60"/>
      <c r="ADB3409" s="60"/>
      <c r="ADC3409" s="60"/>
      <c r="ADD3409" s="60"/>
      <c r="ADE3409" s="60"/>
    </row>
    <row r="3410" spans="760:785" x14ac:dyDescent="0.25">
      <c r="ACF3410" s="60"/>
      <c r="ACG3410" s="60"/>
      <c r="ACH3410" s="60"/>
      <c r="ACI3410" s="60"/>
      <c r="ACJ3410" s="60"/>
      <c r="ACK3410" s="60"/>
      <c r="ACL3410" s="60"/>
      <c r="ACM3410" s="60"/>
      <c r="ACN3410" s="60"/>
      <c r="ACO3410" s="60"/>
      <c r="ACP3410" s="60"/>
      <c r="ACQ3410" s="60"/>
      <c r="ACR3410" s="60"/>
      <c r="ACS3410" s="60"/>
      <c r="ACT3410" s="60"/>
      <c r="ACU3410" s="60"/>
      <c r="ACV3410" s="60"/>
      <c r="ACW3410" s="60"/>
      <c r="ACX3410" s="60"/>
      <c r="ACY3410" s="60">
        <v>1.00308922464039</v>
      </c>
      <c r="ACZ3410" s="60"/>
      <c r="ADA3410" s="60"/>
      <c r="ADB3410" s="60"/>
      <c r="ADC3410" s="60"/>
      <c r="ADD3410" s="60"/>
      <c r="ADE3410" s="60"/>
    </row>
    <row r="3411" spans="760:785" x14ac:dyDescent="0.25">
      <c r="ACF3411" s="60"/>
      <c r="ACG3411" s="60"/>
      <c r="ACH3411" s="60"/>
      <c r="ACI3411" s="60"/>
      <c r="ACJ3411" s="60"/>
      <c r="ACK3411" s="60"/>
      <c r="ACL3411" s="60"/>
      <c r="ACM3411" s="60"/>
      <c r="ACN3411" s="60"/>
      <c r="ACO3411" s="60"/>
      <c r="ACP3411" s="60"/>
      <c r="ACQ3411" s="60"/>
      <c r="ACR3411" s="60"/>
      <c r="ACS3411" s="60"/>
      <c r="ACT3411" s="60"/>
      <c r="ACU3411" s="60"/>
      <c r="ACV3411" s="60"/>
      <c r="ACW3411" s="60"/>
      <c r="ACX3411" s="60"/>
      <c r="ACY3411" s="60">
        <v>1.00308888545243</v>
      </c>
      <c r="ACZ3411" s="60"/>
      <c r="ADA3411" s="60"/>
      <c r="ADB3411" s="60"/>
      <c r="ADC3411" s="60"/>
      <c r="ADD3411" s="60"/>
      <c r="ADE3411" s="60"/>
    </row>
    <row r="3412" spans="760:785" x14ac:dyDescent="0.25">
      <c r="ACF3412" s="60"/>
      <c r="ACG3412" s="60"/>
      <c r="ACH3412" s="60"/>
      <c r="ACI3412" s="60"/>
      <c r="ACJ3412" s="60"/>
      <c r="ACK3412" s="60"/>
      <c r="ACL3412" s="60"/>
      <c r="ACM3412" s="60"/>
      <c r="ACN3412" s="60"/>
      <c r="ACO3412" s="60"/>
      <c r="ACP3412" s="60"/>
      <c r="ACQ3412" s="60"/>
      <c r="ACR3412" s="60"/>
      <c r="ACS3412" s="60"/>
      <c r="ACT3412" s="60"/>
      <c r="ACU3412" s="60"/>
      <c r="ACV3412" s="60"/>
      <c r="ACW3412" s="60"/>
      <c r="ACX3412" s="60"/>
      <c r="ACY3412" s="60">
        <v>1.0030857668178199</v>
      </c>
      <c r="ACZ3412" s="60"/>
      <c r="ADA3412" s="60"/>
      <c r="ADB3412" s="60"/>
      <c r="ADC3412" s="60"/>
      <c r="ADD3412" s="60"/>
      <c r="ADE3412" s="60"/>
    </row>
    <row r="3413" spans="760:785" x14ac:dyDescent="0.25">
      <c r="ACF3413" s="60"/>
      <c r="ACG3413" s="60"/>
      <c r="ACH3413" s="60"/>
      <c r="ACI3413" s="60"/>
      <c r="ACJ3413" s="60"/>
      <c r="ACK3413" s="60"/>
      <c r="ACL3413" s="60"/>
      <c r="ACM3413" s="60"/>
      <c r="ACN3413" s="60"/>
      <c r="ACO3413" s="60"/>
      <c r="ACP3413" s="60"/>
      <c r="ACQ3413" s="60"/>
      <c r="ACR3413" s="60"/>
      <c r="ACS3413" s="60"/>
      <c r="ACT3413" s="60"/>
      <c r="ACU3413" s="60"/>
      <c r="ACV3413" s="60"/>
      <c r="ACW3413" s="60"/>
      <c r="ACX3413" s="60"/>
      <c r="ACY3413" s="60">
        <v>1.0030845938064701</v>
      </c>
      <c r="ACZ3413" s="60"/>
      <c r="ADA3413" s="60"/>
      <c r="ADB3413" s="60"/>
      <c r="ADC3413" s="60"/>
      <c r="ADD3413" s="60"/>
      <c r="ADE3413" s="60"/>
    </row>
    <row r="3414" spans="760:785" x14ac:dyDescent="0.25">
      <c r="ACF3414" s="60"/>
      <c r="ACG3414" s="60"/>
      <c r="ACH3414" s="60"/>
      <c r="ACI3414" s="60"/>
      <c r="ACJ3414" s="60"/>
      <c r="ACK3414" s="60"/>
      <c r="ACL3414" s="60"/>
      <c r="ACM3414" s="60"/>
      <c r="ACN3414" s="60"/>
      <c r="ACO3414" s="60"/>
      <c r="ACP3414" s="60"/>
      <c r="ACQ3414" s="60"/>
      <c r="ACR3414" s="60"/>
      <c r="ACS3414" s="60"/>
      <c r="ACT3414" s="60"/>
      <c r="ACU3414" s="60"/>
      <c r="ACV3414" s="60"/>
      <c r="ACW3414" s="60"/>
      <c r="ACX3414" s="60"/>
      <c r="ACY3414" s="60">
        <v>1.0030790317367599</v>
      </c>
      <c r="ACZ3414" s="60"/>
      <c r="ADA3414" s="60"/>
      <c r="ADB3414" s="60"/>
      <c r="ADC3414" s="60"/>
      <c r="ADD3414" s="60"/>
      <c r="ADE3414" s="60"/>
    </row>
    <row r="3415" spans="760:785" x14ac:dyDescent="0.25">
      <c r="ACF3415" s="60"/>
      <c r="ACG3415" s="60"/>
      <c r="ACH3415" s="60"/>
      <c r="ACI3415" s="60"/>
      <c r="ACJ3415" s="60"/>
      <c r="ACK3415" s="60"/>
      <c r="ACL3415" s="60"/>
      <c r="ACM3415" s="60"/>
      <c r="ACN3415" s="60"/>
      <c r="ACO3415" s="60"/>
      <c r="ACP3415" s="60"/>
      <c r="ACQ3415" s="60"/>
      <c r="ACR3415" s="60"/>
      <c r="ACS3415" s="60"/>
      <c r="ACT3415" s="60"/>
      <c r="ACU3415" s="60"/>
      <c r="ACV3415" s="60"/>
      <c r="ACW3415" s="60"/>
      <c r="ACX3415" s="60"/>
      <c r="ACY3415" s="60">
        <v>1.0030730273263999</v>
      </c>
      <c r="ACZ3415" s="60"/>
      <c r="ADA3415" s="60"/>
      <c r="ADB3415" s="60"/>
      <c r="ADC3415" s="60"/>
      <c r="ADD3415" s="60"/>
      <c r="ADE3415" s="60"/>
    </row>
    <row r="3416" spans="760:785" x14ac:dyDescent="0.25">
      <c r="ACF3416" s="60"/>
      <c r="ACG3416" s="60"/>
      <c r="ACH3416" s="60"/>
      <c r="ACI3416" s="60"/>
      <c r="ACJ3416" s="60"/>
      <c r="ACK3416" s="60"/>
      <c r="ACL3416" s="60"/>
      <c r="ACM3416" s="60"/>
      <c r="ACN3416" s="60"/>
      <c r="ACO3416" s="60"/>
      <c r="ACP3416" s="60"/>
      <c r="ACQ3416" s="60"/>
      <c r="ACR3416" s="60"/>
      <c r="ACS3416" s="60"/>
      <c r="ACT3416" s="60"/>
      <c r="ACU3416" s="60"/>
      <c r="ACV3416" s="60"/>
      <c r="ACW3416" s="60"/>
      <c r="ACX3416" s="60"/>
      <c r="ACY3416" s="60">
        <v>1.0030698163268601</v>
      </c>
      <c r="ACZ3416" s="60"/>
      <c r="ADA3416" s="60"/>
      <c r="ADB3416" s="60"/>
      <c r="ADC3416" s="60"/>
      <c r="ADD3416" s="60"/>
      <c r="ADE3416" s="60"/>
    </row>
    <row r="3417" spans="760:785" x14ac:dyDescent="0.25">
      <c r="ACF3417" s="60"/>
      <c r="ACG3417" s="60"/>
      <c r="ACH3417" s="60"/>
      <c r="ACI3417" s="60"/>
      <c r="ACJ3417" s="60"/>
      <c r="ACK3417" s="60"/>
      <c r="ACL3417" s="60"/>
      <c r="ACM3417" s="60"/>
      <c r="ACN3417" s="60"/>
      <c r="ACO3417" s="60"/>
      <c r="ACP3417" s="60"/>
      <c r="ACQ3417" s="60"/>
      <c r="ACR3417" s="60"/>
      <c r="ACS3417" s="60"/>
      <c r="ACT3417" s="60"/>
      <c r="ACU3417" s="60"/>
      <c r="ACV3417" s="60"/>
      <c r="ACW3417" s="60"/>
      <c r="ACX3417" s="60"/>
      <c r="ACY3417" s="60">
        <v>1.0030698103918001</v>
      </c>
      <c r="ACZ3417" s="60"/>
      <c r="ADA3417" s="60"/>
      <c r="ADB3417" s="60"/>
      <c r="ADC3417" s="60"/>
      <c r="ADD3417" s="60"/>
      <c r="ADE3417" s="60"/>
    </row>
    <row r="3418" spans="760:785" x14ac:dyDescent="0.25">
      <c r="ACF3418" s="60"/>
      <c r="ACG3418" s="60"/>
      <c r="ACH3418" s="60"/>
      <c r="ACI3418" s="60"/>
      <c r="ACJ3418" s="60"/>
      <c r="ACK3418" s="60"/>
      <c r="ACL3418" s="60"/>
      <c r="ACM3418" s="60"/>
      <c r="ACN3418" s="60"/>
      <c r="ACO3418" s="60"/>
      <c r="ACP3418" s="60"/>
      <c r="ACQ3418" s="60"/>
      <c r="ACR3418" s="60"/>
      <c r="ACS3418" s="60"/>
      <c r="ACT3418" s="60"/>
      <c r="ACU3418" s="60"/>
      <c r="ACV3418" s="60"/>
      <c r="ACW3418" s="60"/>
      <c r="ACX3418" s="60"/>
      <c r="ACY3418" s="60">
        <v>1.00306697062183</v>
      </c>
      <c r="ACZ3418" s="60"/>
      <c r="ADA3418" s="60"/>
      <c r="ADB3418" s="60"/>
      <c r="ADC3418" s="60"/>
      <c r="ADD3418" s="60"/>
      <c r="ADE3418" s="60"/>
    </row>
    <row r="3419" spans="760:785" x14ac:dyDescent="0.25">
      <c r="ACF3419" s="60"/>
      <c r="ACG3419" s="60"/>
      <c r="ACH3419" s="60"/>
      <c r="ACI3419" s="60"/>
      <c r="ACJ3419" s="60"/>
      <c r="ACK3419" s="60"/>
      <c r="ACL3419" s="60"/>
      <c r="ACM3419" s="60"/>
      <c r="ACN3419" s="60"/>
      <c r="ACO3419" s="60"/>
      <c r="ACP3419" s="60"/>
      <c r="ACQ3419" s="60"/>
      <c r="ACR3419" s="60"/>
      <c r="ACS3419" s="60"/>
      <c r="ACT3419" s="60"/>
      <c r="ACU3419" s="60"/>
      <c r="ACV3419" s="60"/>
      <c r="ACW3419" s="60"/>
      <c r="ACX3419" s="60"/>
      <c r="ACY3419" s="60">
        <v>1.0030664764065</v>
      </c>
      <c r="ACZ3419" s="60"/>
      <c r="ADA3419" s="60"/>
      <c r="ADB3419" s="60"/>
      <c r="ADC3419" s="60"/>
      <c r="ADD3419" s="60"/>
      <c r="ADE3419" s="60"/>
    </row>
    <row r="3420" spans="760:785" x14ac:dyDescent="0.25">
      <c r="ACF3420" s="60"/>
      <c r="ACG3420" s="60"/>
      <c r="ACH3420" s="60"/>
      <c r="ACI3420" s="60"/>
      <c r="ACJ3420" s="60"/>
      <c r="ACK3420" s="60"/>
      <c r="ACL3420" s="60"/>
      <c r="ACM3420" s="60"/>
      <c r="ACN3420" s="60"/>
      <c r="ACO3420" s="60"/>
      <c r="ACP3420" s="60"/>
      <c r="ACQ3420" s="60"/>
      <c r="ACR3420" s="60"/>
      <c r="ACS3420" s="60"/>
      <c r="ACT3420" s="60"/>
      <c r="ACU3420" s="60"/>
      <c r="ACV3420" s="60"/>
      <c r="ACW3420" s="60"/>
      <c r="ACX3420" s="60"/>
      <c r="ACY3420" s="60">
        <v>1.0030612689581699</v>
      </c>
      <c r="ACZ3420" s="60"/>
      <c r="ADA3420" s="60"/>
      <c r="ADB3420" s="60"/>
      <c r="ADC3420" s="60"/>
      <c r="ADD3420" s="60"/>
      <c r="ADE3420" s="60"/>
    </row>
    <row r="3421" spans="760:785" x14ac:dyDescent="0.25">
      <c r="ACF3421" s="60"/>
      <c r="ACG3421" s="60"/>
      <c r="ACH3421" s="60"/>
      <c r="ACI3421" s="60"/>
      <c r="ACJ3421" s="60"/>
      <c r="ACK3421" s="60"/>
      <c r="ACL3421" s="60"/>
      <c r="ACM3421" s="60"/>
      <c r="ACN3421" s="60"/>
      <c r="ACO3421" s="60"/>
      <c r="ACP3421" s="60"/>
      <c r="ACQ3421" s="60"/>
      <c r="ACR3421" s="60"/>
      <c r="ACS3421" s="60"/>
      <c r="ACT3421" s="60"/>
      <c r="ACU3421" s="60"/>
      <c r="ACV3421" s="60"/>
      <c r="ACW3421" s="60"/>
      <c r="ACX3421" s="60"/>
      <c r="ACY3421" s="60">
        <v>1.0030565245637</v>
      </c>
      <c r="ACZ3421" s="60"/>
      <c r="ADA3421" s="60"/>
      <c r="ADB3421" s="60"/>
      <c r="ADC3421" s="60"/>
      <c r="ADD3421" s="60"/>
      <c r="ADE3421" s="60"/>
    </row>
    <row r="3422" spans="760:785" x14ac:dyDescent="0.25">
      <c r="ACF3422" s="60"/>
      <c r="ACG3422" s="60"/>
      <c r="ACH3422" s="60"/>
      <c r="ACI3422" s="60"/>
      <c r="ACJ3422" s="60"/>
      <c r="ACK3422" s="60"/>
      <c r="ACL3422" s="60"/>
      <c r="ACM3422" s="60"/>
      <c r="ACN3422" s="60"/>
      <c r="ACO3422" s="60"/>
      <c r="ACP3422" s="60"/>
      <c r="ACQ3422" s="60"/>
      <c r="ACR3422" s="60"/>
      <c r="ACS3422" s="60"/>
      <c r="ACT3422" s="60"/>
      <c r="ACU3422" s="60"/>
      <c r="ACV3422" s="60"/>
      <c r="ACW3422" s="60"/>
      <c r="ACX3422" s="60"/>
      <c r="ACY3422" s="60">
        <v>1.0030546512055001</v>
      </c>
      <c r="ACZ3422" s="60"/>
      <c r="ADA3422" s="60"/>
      <c r="ADB3422" s="60"/>
      <c r="ADC3422" s="60"/>
      <c r="ADD3422" s="60"/>
      <c r="ADE3422" s="60"/>
    </row>
    <row r="3423" spans="760:785" x14ac:dyDescent="0.25">
      <c r="ACF3423" s="60"/>
      <c r="ACG3423" s="60"/>
      <c r="ACH3423" s="60"/>
      <c r="ACI3423" s="60"/>
      <c r="ACJ3423" s="60"/>
      <c r="ACK3423" s="60"/>
      <c r="ACL3423" s="60"/>
      <c r="ACM3423" s="60"/>
      <c r="ACN3423" s="60"/>
      <c r="ACO3423" s="60"/>
      <c r="ACP3423" s="60"/>
      <c r="ACQ3423" s="60"/>
      <c r="ACR3423" s="60"/>
      <c r="ACS3423" s="60"/>
      <c r="ACT3423" s="60"/>
      <c r="ACU3423" s="60"/>
      <c r="ACV3423" s="60"/>
      <c r="ACW3423" s="60"/>
      <c r="ACX3423" s="60"/>
      <c r="ACY3423" s="60">
        <v>1.00305385615661</v>
      </c>
      <c r="ACZ3423" s="60"/>
      <c r="ADA3423" s="60"/>
      <c r="ADB3423" s="60"/>
      <c r="ADC3423" s="60"/>
      <c r="ADD3423" s="60"/>
      <c r="ADE3423" s="60"/>
    </row>
    <row r="3424" spans="760:785" x14ac:dyDescent="0.25">
      <c r="ACF3424" s="60"/>
      <c r="ACG3424" s="60"/>
      <c r="ACH3424" s="60"/>
      <c r="ACI3424" s="60"/>
      <c r="ACJ3424" s="60"/>
      <c r="ACK3424" s="60"/>
      <c r="ACL3424" s="60"/>
      <c r="ACM3424" s="60"/>
      <c r="ACN3424" s="60"/>
      <c r="ACO3424" s="60"/>
      <c r="ACP3424" s="60"/>
      <c r="ACQ3424" s="60"/>
      <c r="ACR3424" s="60"/>
      <c r="ACS3424" s="60"/>
      <c r="ACT3424" s="60"/>
      <c r="ACU3424" s="60"/>
      <c r="ACV3424" s="60"/>
      <c r="ACW3424" s="60"/>
      <c r="ACX3424" s="60"/>
      <c r="ACY3424" s="60">
        <v>1.00305259595731</v>
      </c>
      <c r="ACZ3424" s="60"/>
      <c r="ADA3424" s="60"/>
      <c r="ADB3424" s="60"/>
      <c r="ADC3424" s="60"/>
      <c r="ADD3424" s="60"/>
      <c r="ADE3424" s="60"/>
    </row>
    <row r="3425" spans="760:785" x14ac:dyDescent="0.25">
      <c r="ACF3425" s="60"/>
      <c r="ACG3425" s="60"/>
      <c r="ACH3425" s="60"/>
      <c r="ACI3425" s="60"/>
      <c r="ACJ3425" s="60"/>
      <c r="ACK3425" s="60"/>
      <c r="ACL3425" s="60"/>
      <c r="ACM3425" s="60"/>
      <c r="ACN3425" s="60"/>
      <c r="ACO3425" s="60"/>
      <c r="ACP3425" s="60"/>
      <c r="ACQ3425" s="60"/>
      <c r="ACR3425" s="60"/>
      <c r="ACS3425" s="60"/>
      <c r="ACT3425" s="60"/>
      <c r="ACU3425" s="60"/>
      <c r="ACV3425" s="60"/>
      <c r="ACW3425" s="60"/>
      <c r="ACX3425" s="60"/>
      <c r="ACY3425" s="60">
        <v>1.00304321585227</v>
      </c>
      <c r="ACZ3425" s="60"/>
      <c r="ADA3425" s="60"/>
      <c r="ADB3425" s="60"/>
      <c r="ADC3425" s="60"/>
      <c r="ADD3425" s="60"/>
      <c r="ADE3425" s="60"/>
    </row>
    <row r="3426" spans="760:785" x14ac:dyDescent="0.25">
      <c r="ACF3426" s="60"/>
      <c r="ACG3426" s="60"/>
      <c r="ACH3426" s="60"/>
      <c r="ACI3426" s="60"/>
      <c r="ACJ3426" s="60"/>
      <c r="ACK3426" s="60"/>
      <c r="ACL3426" s="60"/>
      <c r="ACM3426" s="60"/>
      <c r="ACN3426" s="60"/>
      <c r="ACO3426" s="60"/>
      <c r="ACP3426" s="60"/>
      <c r="ACQ3426" s="60"/>
      <c r="ACR3426" s="60"/>
      <c r="ACS3426" s="60"/>
      <c r="ACT3426" s="60"/>
      <c r="ACU3426" s="60"/>
      <c r="ACV3426" s="60"/>
      <c r="ACW3426" s="60"/>
      <c r="ACX3426" s="60"/>
      <c r="ACY3426" s="60">
        <v>1.0030396905879799</v>
      </c>
      <c r="ACZ3426" s="60"/>
      <c r="ADA3426" s="60"/>
      <c r="ADB3426" s="60"/>
      <c r="ADC3426" s="60"/>
      <c r="ADD3426" s="60"/>
      <c r="ADE3426" s="60"/>
    </row>
    <row r="3427" spans="760:785" x14ac:dyDescent="0.25">
      <c r="ACF3427" s="60"/>
      <c r="ACG3427" s="60"/>
      <c r="ACH3427" s="60"/>
      <c r="ACI3427" s="60"/>
      <c r="ACJ3427" s="60"/>
      <c r="ACK3427" s="60"/>
      <c r="ACL3427" s="60"/>
      <c r="ACM3427" s="60"/>
      <c r="ACN3427" s="60"/>
      <c r="ACO3427" s="60"/>
      <c r="ACP3427" s="60"/>
      <c r="ACQ3427" s="60"/>
      <c r="ACR3427" s="60"/>
      <c r="ACS3427" s="60"/>
      <c r="ACT3427" s="60"/>
      <c r="ACU3427" s="60"/>
      <c r="ACV3427" s="60"/>
      <c r="ACW3427" s="60"/>
      <c r="ACX3427" s="60"/>
      <c r="ACY3427" s="60">
        <v>1.0030354316016901</v>
      </c>
      <c r="ACZ3427" s="60"/>
      <c r="ADA3427" s="60"/>
      <c r="ADB3427" s="60"/>
      <c r="ADC3427" s="60"/>
      <c r="ADD3427" s="60"/>
      <c r="ADE3427" s="60"/>
    </row>
    <row r="3428" spans="760:785" x14ac:dyDescent="0.25">
      <c r="ACF3428" s="60"/>
      <c r="ACG3428" s="60"/>
      <c r="ACH3428" s="60"/>
      <c r="ACI3428" s="60"/>
      <c r="ACJ3428" s="60"/>
      <c r="ACK3428" s="60"/>
      <c r="ACL3428" s="60"/>
      <c r="ACM3428" s="60"/>
      <c r="ACN3428" s="60"/>
      <c r="ACO3428" s="60"/>
      <c r="ACP3428" s="60"/>
      <c r="ACQ3428" s="60"/>
      <c r="ACR3428" s="60"/>
      <c r="ACS3428" s="60"/>
      <c r="ACT3428" s="60"/>
      <c r="ACU3428" s="60"/>
      <c r="ACV3428" s="60"/>
      <c r="ACW3428" s="60"/>
      <c r="ACX3428" s="60"/>
      <c r="ACY3428" s="60">
        <v>1.00303283072922</v>
      </c>
      <c r="ACZ3428" s="60"/>
      <c r="ADA3428" s="60"/>
      <c r="ADB3428" s="60"/>
      <c r="ADC3428" s="60"/>
      <c r="ADD3428" s="60"/>
      <c r="ADE3428" s="60"/>
    </row>
    <row r="3429" spans="760:785" x14ac:dyDescent="0.25">
      <c r="ACF3429" s="60"/>
      <c r="ACG3429" s="60"/>
      <c r="ACH3429" s="60"/>
      <c r="ACI3429" s="60"/>
      <c r="ACJ3429" s="60"/>
      <c r="ACK3429" s="60"/>
      <c r="ACL3429" s="60"/>
      <c r="ACM3429" s="60"/>
      <c r="ACN3429" s="60"/>
      <c r="ACO3429" s="60"/>
      <c r="ACP3429" s="60"/>
      <c r="ACQ3429" s="60"/>
      <c r="ACR3429" s="60"/>
      <c r="ACS3429" s="60"/>
      <c r="ACT3429" s="60"/>
      <c r="ACU3429" s="60"/>
      <c r="ACV3429" s="60"/>
      <c r="ACW3429" s="60"/>
      <c r="ACX3429" s="60"/>
      <c r="ACY3429" s="60">
        <v>1.0030274155435699</v>
      </c>
      <c r="ACZ3429" s="60"/>
      <c r="ADA3429" s="60"/>
      <c r="ADB3429" s="60"/>
      <c r="ADC3429" s="60"/>
      <c r="ADD3429" s="60"/>
      <c r="ADE3429" s="60"/>
    </row>
    <row r="3430" spans="760:785" x14ac:dyDescent="0.25">
      <c r="ACF3430" s="60"/>
      <c r="ACG3430" s="60"/>
      <c r="ACH3430" s="60"/>
      <c r="ACI3430" s="60"/>
      <c r="ACJ3430" s="60"/>
      <c r="ACK3430" s="60"/>
      <c r="ACL3430" s="60"/>
      <c r="ACM3430" s="60"/>
      <c r="ACN3430" s="60"/>
      <c r="ACO3430" s="60"/>
      <c r="ACP3430" s="60"/>
      <c r="ACQ3430" s="60"/>
      <c r="ACR3430" s="60"/>
      <c r="ACS3430" s="60"/>
      <c r="ACT3430" s="60"/>
      <c r="ACU3430" s="60"/>
      <c r="ACV3430" s="60"/>
      <c r="ACW3430" s="60"/>
      <c r="ACX3430" s="60"/>
      <c r="ACY3430" s="60">
        <v>1.00302668662737</v>
      </c>
      <c r="ACZ3430" s="60"/>
      <c r="ADA3430" s="60"/>
      <c r="ADB3430" s="60"/>
      <c r="ADC3430" s="60"/>
      <c r="ADD3430" s="60"/>
      <c r="ADE3430" s="60"/>
    </row>
    <row r="3431" spans="760:785" x14ac:dyDescent="0.25">
      <c r="ACF3431" s="60"/>
      <c r="ACG3431" s="60"/>
      <c r="ACH3431" s="60"/>
      <c r="ACI3431" s="60"/>
      <c r="ACJ3431" s="60"/>
      <c r="ACK3431" s="60"/>
      <c r="ACL3431" s="60"/>
      <c r="ACM3431" s="60"/>
      <c r="ACN3431" s="60"/>
      <c r="ACO3431" s="60"/>
      <c r="ACP3431" s="60"/>
      <c r="ACQ3431" s="60"/>
      <c r="ACR3431" s="60"/>
      <c r="ACS3431" s="60"/>
      <c r="ACT3431" s="60"/>
      <c r="ACU3431" s="60"/>
      <c r="ACV3431" s="60"/>
      <c r="ACW3431" s="60"/>
      <c r="ACX3431" s="60"/>
      <c r="ACY3431" s="60">
        <v>1.0030219186739</v>
      </c>
      <c r="ACZ3431" s="60"/>
      <c r="ADA3431" s="60"/>
      <c r="ADB3431" s="60"/>
      <c r="ADC3431" s="60"/>
      <c r="ADD3431" s="60"/>
      <c r="ADE3431" s="60"/>
    </row>
    <row r="3432" spans="760:785" x14ac:dyDescent="0.25">
      <c r="ACF3432" s="60"/>
      <c r="ACG3432" s="60"/>
      <c r="ACH3432" s="60"/>
      <c r="ACI3432" s="60"/>
      <c r="ACJ3432" s="60"/>
      <c r="ACK3432" s="60"/>
      <c r="ACL3432" s="60"/>
      <c r="ACM3432" s="60"/>
      <c r="ACN3432" s="60"/>
      <c r="ACO3432" s="60"/>
      <c r="ACP3432" s="60"/>
      <c r="ACQ3432" s="60"/>
      <c r="ACR3432" s="60"/>
      <c r="ACS3432" s="60"/>
      <c r="ACT3432" s="60"/>
      <c r="ACU3432" s="60"/>
      <c r="ACV3432" s="60"/>
      <c r="ACW3432" s="60"/>
      <c r="ACX3432" s="60"/>
      <c r="ACY3432" s="60">
        <v>1.00301693748029</v>
      </c>
      <c r="ACZ3432" s="60"/>
      <c r="ADA3432" s="60"/>
      <c r="ADB3432" s="60"/>
      <c r="ADC3432" s="60"/>
      <c r="ADD3432" s="60"/>
      <c r="ADE3432" s="60"/>
    </row>
    <row r="3433" spans="760:785" x14ac:dyDescent="0.25">
      <c r="ACF3433" s="60"/>
      <c r="ACG3433" s="60"/>
      <c r="ACH3433" s="60"/>
      <c r="ACI3433" s="60"/>
      <c r="ACJ3433" s="60"/>
      <c r="ACK3433" s="60"/>
      <c r="ACL3433" s="60"/>
      <c r="ACM3433" s="60"/>
      <c r="ACN3433" s="60"/>
      <c r="ACO3433" s="60"/>
      <c r="ACP3433" s="60"/>
      <c r="ACQ3433" s="60"/>
      <c r="ACR3433" s="60"/>
      <c r="ACS3433" s="60"/>
      <c r="ACT3433" s="60"/>
      <c r="ACU3433" s="60"/>
      <c r="ACV3433" s="60"/>
      <c r="ACW3433" s="60"/>
      <c r="ACX3433" s="60"/>
      <c r="ACY3433" s="60">
        <v>1.0030120651565</v>
      </c>
      <c r="ACZ3433" s="60"/>
      <c r="ADA3433" s="60"/>
      <c r="ADB3433" s="60"/>
      <c r="ADC3433" s="60"/>
      <c r="ADD3433" s="60"/>
      <c r="ADE3433" s="60"/>
    </row>
    <row r="3434" spans="760:785" x14ac:dyDescent="0.25">
      <c r="ACF3434" s="60"/>
      <c r="ACG3434" s="60"/>
      <c r="ACH3434" s="60"/>
      <c r="ACI3434" s="60"/>
      <c r="ACJ3434" s="60"/>
      <c r="ACK3434" s="60"/>
      <c r="ACL3434" s="60"/>
      <c r="ACM3434" s="60"/>
      <c r="ACN3434" s="60"/>
      <c r="ACO3434" s="60"/>
      <c r="ACP3434" s="60"/>
      <c r="ACQ3434" s="60"/>
      <c r="ACR3434" s="60"/>
      <c r="ACS3434" s="60"/>
      <c r="ACT3434" s="60"/>
      <c r="ACU3434" s="60"/>
      <c r="ACV3434" s="60"/>
      <c r="ACW3434" s="60"/>
      <c r="ACX3434" s="60"/>
      <c r="ACY3434" s="60">
        <v>1.0030066304227501</v>
      </c>
      <c r="ACZ3434" s="60"/>
      <c r="ADA3434" s="60"/>
      <c r="ADB3434" s="60"/>
      <c r="ADC3434" s="60"/>
      <c r="ADD3434" s="60"/>
      <c r="ADE3434" s="60"/>
    </row>
    <row r="3435" spans="760:785" x14ac:dyDescent="0.25">
      <c r="ACF3435" s="60"/>
      <c r="ACG3435" s="60"/>
      <c r="ACH3435" s="60"/>
      <c r="ACI3435" s="60"/>
      <c r="ACJ3435" s="60"/>
      <c r="ACK3435" s="60"/>
      <c r="ACL3435" s="60"/>
      <c r="ACM3435" s="60"/>
      <c r="ACN3435" s="60"/>
      <c r="ACO3435" s="60"/>
      <c r="ACP3435" s="60"/>
      <c r="ACQ3435" s="60"/>
      <c r="ACR3435" s="60"/>
      <c r="ACS3435" s="60"/>
      <c r="ACT3435" s="60"/>
      <c r="ACU3435" s="60"/>
      <c r="ACV3435" s="60"/>
      <c r="ACW3435" s="60"/>
      <c r="ACX3435" s="60"/>
      <c r="ACY3435" s="60">
        <v>1.0030034208693499</v>
      </c>
      <c r="ACZ3435" s="60"/>
      <c r="ADA3435" s="60"/>
      <c r="ADB3435" s="60"/>
      <c r="ADC3435" s="60"/>
      <c r="ADD3435" s="60"/>
      <c r="ADE3435" s="60"/>
    </row>
    <row r="3436" spans="760:785" x14ac:dyDescent="0.25">
      <c r="ACF3436" s="60"/>
      <c r="ACG3436" s="60"/>
      <c r="ACH3436" s="60"/>
      <c r="ACI3436" s="60"/>
      <c r="ACJ3436" s="60"/>
      <c r="ACK3436" s="60"/>
      <c r="ACL3436" s="60"/>
      <c r="ACM3436" s="60"/>
      <c r="ACN3436" s="60"/>
      <c r="ACO3436" s="60"/>
      <c r="ACP3436" s="60"/>
      <c r="ACQ3436" s="60"/>
      <c r="ACR3436" s="60"/>
      <c r="ACS3436" s="60"/>
      <c r="ACT3436" s="60"/>
      <c r="ACU3436" s="60"/>
      <c r="ACV3436" s="60"/>
      <c r="ACW3436" s="60"/>
      <c r="ACX3436" s="60"/>
      <c r="ACY3436" s="60">
        <v>1.00300319583683</v>
      </c>
      <c r="ACZ3436" s="60"/>
      <c r="ADA3436" s="60"/>
      <c r="ADB3436" s="60"/>
      <c r="ADC3436" s="60"/>
      <c r="ADD3436" s="60"/>
      <c r="ADE3436" s="60"/>
    </row>
    <row r="3437" spans="760:785" x14ac:dyDescent="0.25">
      <c r="ACF3437" s="60"/>
      <c r="ACG3437" s="60"/>
      <c r="ACH3437" s="60"/>
      <c r="ACI3437" s="60"/>
      <c r="ACJ3437" s="60"/>
      <c r="ACK3437" s="60"/>
      <c r="ACL3437" s="60"/>
      <c r="ACM3437" s="60"/>
      <c r="ACN3437" s="60"/>
      <c r="ACO3437" s="60"/>
      <c r="ACP3437" s="60"/>
      <c r="ACQ3437" s="60"/>
      <c r="ACR3437" s="60"/>
      <c r="ACS3437" s="60"/>
      <c r="ACT3437" s="60"/>
      <c r="ACU3437" s="60"/>
      <c r="ACV3437" s="60"/>
      <c r="ACW3437" s="60"/>
      <c r="ACX3437" s="60"/>
      <c r="ACY3437" s="60">
        <v>1.0030023051535899</v>
      </c>
      <c r="ACZ3437" s="60"/>
      <c r="ADA3437" s="60"/>
      <c r="ADB3437" s="60"/>
      <c r="ADC3437" s="60"/>
      <c r="ADD3437" s="60"/>
      <c r="ADE3437" s="60"/>
    </row>
    <row r="3438" spans="760:785" x14ac:dyDescent="0.25">
      <c r="ACF3438" s="60"/>
      <c r="ACG3438" s="60"/>
      <c r="ACH3438" s="60"/>
      <c r="ACI3438" s="60"/>
      <c r="ACJ3438" s="60"/>
      <c r="ACK3438" s="60"/>
      <c r="ACL3438" s="60"/>
      <c r="ACM3438" s="60"/>
      <c r="ACN3438" s="60"/>
      <c r="ACO3438" s="60"/>
      <c r="ACP3438" s="60"/>
      <c r="ACQ3438" s="60"/>
      <c r="ACR3438" s="60"/>
      <c r="ACS3438" s="60"/>
      <c r="ACT3438" s="60"/>
      <c r="ACU3438" s="60"/>
      <c r="ACV3438" s="60"/>
      <c r="ACW3438" s="60"/>
      <c r="ACX3438" s="60"/>
      <c r="ACY3438" s="60">
        <v>1.0029953720004401</v>
      </c>
      <c r="ACZ3438" s="60"/>
      <c r="ADA3438" s="60"/>
      <c r="ADB3438" s="60"/>
      <c r="ADC3438" s="60"/>
      <c r="ADD3438" s="60"/>
      <c r="ADE3438" s="60"/>
    </row>
    <row r="3439" spans="760:785" x14ac:dyDescent="0.25">
      <c r="ACF3439" s="60"/>
      <c r="ACG3439" s="60"/>
      <c r="ACH3439" s="60"/>
      <c r="ACI3439" s="60"/>
      <c r="ACJ3439" s="60"/>
      <c r="ACK3439" s="60"/>
      <c r="ACL3439" s="60"/>
      <c r="ACM3439" s="60"/>
      <c r="ACN3439" s="60"/>
      <c r="ACO3439" s="60"/>
      <c r="ACP3439" s="60"/>
      <c r="ACQ3439" s="60"/>
      <c r="ACR3439" s="60"/>
      <c r="ACS3439" s="60"/>
      <c r="ACT3439" s="60"/>
      <c r="ACU3439" s="60"/>
      <c r="ACV3439" s="60"/>
      <c r="ACW3439" s="60"/>
      <c r="ACX3439" s="60"/>
      <c r="ACY3439" s="60">
        <v>1.00299364515011</v>
      </c>
      <c r="ACZ3439" s="60"/>
      <c r="ADA3439" s="60"/>
      <c r="ADB3439" s="60"/>
      <c r="ADC3439" s="60"/>
      <c r="ADD3439" s="60"/>
      <c r="ADE3439" s="60"/>
    </row>
    <row r="3440" spans="760:785" x14ac:dyDescent="0.25">
      <c r="ACF3440" s="60"/>
      <c r="ACG3440" s="60"/>
      <c r="ACH3440" s="60"/>
      <c r="ACI3440" s="60"/>
      <c r="ACJ3440" s="60"/>
      <c r="ACK3440" s="60"/>
      <c r="ACL3440" s="60"/>
      <c r="ACM3440" s="60"/>
      <c r="ACN3440" s="60"/>
      <c r="ACO3440" s="60"/>
      <c r="ACP3440" s="60"/>
      <c r="ACQ3440" s="60"/>
      <c r="ACR3440" s="60"/>
      <c r="ACS3440" s="60"/>
      <c r="ACT3440" s="60"/>
      <c r="ACU3440" s="60"/>
      <c r="ACV3440" s="60"/>
      <c r="ACW3440" s="60"/>
      <c r="ACX3440" s="60"/>
      <c r="ACY3440" s="60">
        <v>1.0029930012821699</v>
      </c>
      <c r="ACZ3440" s="60"/>
      <c r="ADA3440" s="60"/>
      <c r="ADB3440" s="60"/>
      <c r="ADC3440" s="60"/>
      <c r="ADD3440" s="60"/>
      <c r="ADE3440" s="60"/>
    </row>
    <row r="3441" spans="760:785" x14ac:dyDescent="0.25">
      <c r="ACF3441" s="60"/>
      <c r="ACG3441" s="60"/>
      <c r="ACH3441" s="60"/>
      <c r="ACI3441" s="60"/>
      <c r="ACJ3441" s="60"/>
      <c r="ACK3441" s="60"/>
      <c r="ACL3441" s="60"/>
      <c r="ACM3441" s="60"/>
      <c r="ACN3441" s="60"/>
      <c r="ACO3441" s="60"/>
      <c r="ACP3441" s="60"/>
      <c r="ACQ3441" s="60"/>
      <c r="ACR3441" s="60"/>
      <c r="ACS3441" s="60"/>
      <c r="ACT3441" s="60"/>
      <c r="ACU3441" s="60"/>
      <c r="ACV3441" s="60"/>
      <c r="ACW3441" s="60"/>
      <c r="ACX3441" s="60"/>
      <c r="ACY3441" s="60">
        <v>1.00299022374938</v>
      </c>
      <c r="ACZ3441" s="60"/>
      <c r="ADA3441" s="60"/>
      <c r="ADB3441" s="60"/>
      <c r="ADC3441" s="60"/>
      <c r="ADD3441" s="60"/>
      <c r="ADE3441" s="60"/>
    </row>
    <row r="3442" spans="760:785" x14ac:dyDescent="0.25">
      <c r="ACF3442" s="60"/>
      <c r="ACG3442" s="60"/>
      <c r="ACH3442" s="60"/>
      <c r="ACI3442" s="60"/>
      <c r="ACJ3442" s="60"/>
      <c r="ACK3442" s="60"/>
      <c r="ACL3442" s="60"/>
      <c r="ACM3442" s="60"/>
      <c r="ACN3442" s="60"/>
      <c r="ACO3442" s="60"/>
      <c r="ACP3442" s="60"/>
      <c r="ACQ3442" s="60"/>
      <c r="ACR3442" s="60"/>
      <c r="ACS3442" s="60"/>
      <c r="ACT3442" s="60"/>
      <c r="ACU3442" s="60"/>
      <c r="ACV3442" s="60"/>
      <c r="ACW3442" s="60"/>
      <c r="ACX3442" s="60"/>
      <c r="ACY3442" s="60">
        <v>1.00298821505886</v>
      </c>
      <c r="ACZ3442" s="60"/>
      <c r="ADA3442" s="60"/>
      <c r="ADB3442" s="60"/>
      <c r="ADC3442" s="60"/>
      <c r="ADD3442" s="60"/>
      <c r="ADE3442" s="60"/>
    </row>
    <row r="3443" spans="760:785" x14ac:dyDescent="0.25">
      <c r="ACF3443" s="60"/>
      <c r="ACG3443" s="60"/>
      <c r="ACH3443" s="60"/>
      <c r="ACI3443" s="60"/>
      <c r="ACJ3443" s="60"/>
      <c r="ACK3443" s="60"/>
      <c r="ACL3443" s="60"/>
      <c r="ACM3443" s="60"/>
      <c r="ACN3443" s="60"/>
      <c r="ACO3443" s="60"/>
      <c r="ACP3443" s="60"/>
      <c r="ACQ3443" s="60"/>
      <c r="ACR3443" s="60"/>
      <c r="ACS3443" s="60"/>
      <c r="ACT3443" s="60"/>
      <c r="ACU3443" s="60"/>
      <c r="ACV3443" s="60"/>
      <c r="ACW3443" s="60"/>
      <c r="ACX3443" s="60"/>
      <c r="ACY3443" s="60">
        <v>1.0029811572067999</v>
      </c>
      <c r="ACZ3443" s="60"/>
      <c r="ADA3443" s="60"/>
      <c r="ADB3443" s="60"/>
      <c r="ADC3443" s="60"/>
      <c r="ADD3443" s="60"/>
      <c r="ADE3443" s="60"/>
    </row>
    <row r="3444" spans="760:785" x14ac:dyDescent="0.25">
      <c r="ACF3444" s="60"/>
      <c r="ACG3444" s="60"/>
      <c r="ACH3444" s="60"/>
      <c r="ACI3444" s="60"/>
      <c r="ACJ3444" s="60"/>
      <c r="ACK3444" s="60"/>
      <c r="ACL3444" s="60"/>
      <c r="ACM3444" s="60"/>
      <c r="ACN3444" s="60"/>
      <c r="ACO3444" s="60"/>
      <c r="ACP3444" s="60"/>
      <c r="ACQ3444" s="60"/>
      <c r="ACR3444" s="60"/>
      <c r="ACS3444" s="60"/>
      <c r="ACT3444" s="60"/>
      <c r="ACU3444" s="60"/>
      <c r="ACV3444" s="60"/>
      <c r="ACW3444" s="60"/>
      <c r="ACX3444" s="60"/>
      <c r="ACY3444" s="60">
        <v>1.0029798476222</v>
      </c>
      <c r="ACZ3444" s="60"/>
      <c r="ADA3444" s="60"/>
      <c r="ADB3444" s="60"/>
      <c r="ADC3444" s="60"/>
      <c r="ADD3444" s="60"/>
      <c r="ADE3444" s="60"/>
    </row>
    <row r="3445" spans="760:785" x14ac:dyDescent="0.25">
      <c r="ACF3445" s="60"/>
      <c r="ACG3445" s="60"/>
      <c r="ACH3445" s="60"/>
      <c r="ACI3445" s="60"/>
      <c r="ACJ3445" s="60"/>
      <c r="ACK3445" s="60"/>
      <c r="ACL3445" s="60"/>
      <c r="ACM3445" s="60"/>
      <c r="ACN3445" s="60"/>
      <c r="ACO3445" s="60"/>
      <c r="ACP3445" s="60"/>
      <c r="ACQ3445" s="60"/>
      <c r="ACR3445" s="60"/>
      <c r="ACS3445" s="60"/>
      <c r="ACT3445" s="60"/>
      <c r="ACU3445" s="60"/>
      <c r="ACV3445" s="60"/>
      <c r="ACW3445" s="60"/>
      <c r="ACX3445" s="60"/>
      <c r="ACY3445" s="60">
        <v>1.0029783011034601</v>
      </c>
      <c r="ACZ3445" s="60"/>
      <c r="ADA3445" s="60"/>
      <c r="ADB3445" s="60"/>
      <c r="ADC3445" s="60"/>
      <c r="ADD3445" s="60"/>
      <c r="ADE3445" s="60"/>
    </row>
    <row r="3446" spans="760:785" x14ac:dyDescent="0.25">
      <c r="ACF3446" s="60"/>
      <c r="ACG3446" s="60"/>
      <c r="ACH3446" s="60"/>
      <c r="ACI3446" s="60"/>
      <c r="ACJ3446" s="60"/>
      <c r="ACK3446" s="60"/>
      <c r="ACL3446" s="60"/>
      <c r="ACM3446" s="60"/>
      <c r="ACN3446" s="60"/>
      <c r="ACO3446" s="60"/>
      <c r="ACP3446" s="60"/>
      <c r="ACQ3446" s="60"/>
      <c r="ACR3446" s="60"/>
      <c r="ACS3446" s="60"/>
      <c r="ACT3446" s="60"/>
      <c r="ACU3446" s="60"/>
      <c r="ACV3446" s="60"/>
      <c r="ACW3446" s="60"/>
      <c r="ACX3446" s="60"/>
      <c r="ACY3446" s="60">
        <v>1.00297781936538</v>
      </c>
      <c r="ACZ3446" s="60"/>
      <c r="ADA3446" s="60"/>
      <c r="ADB3446" s="60"/>
      <c r="ADC3446" s="60"/>
      <c r="ADD3446" s="60"/>
      <c r="ADE3446" s="60"/>
    </row>
    <row r="3447" spans="760:785" x14ac:dyDescent="0.25">
      <c r="ACF3447" s="60"/>
      <c r="ACG3447" s="60"/>
      <c r="ACH3447" s="60"/>
      <c r="ACI3447" s="60"/>
      <c r="ACJ3447" s="60"/>
      <c r="ACK3447" s="60"/>
      <c r="ACL3447" s="60"/>
      <c r="ACM3447" s="60"/>
      <c r="ACN3447" s="60"/>
      <c r="ACO3447" s="60"/>
      <c r="ACP3447" s="60"/>
      <c r="ACQ3447" s="60"/>
      <c r="ACR3447" s="60"/>
      <c r="ACS3447" s="60"/>
      <c r="ACT3447" s="60"/>
      <c r="ACU3447" s="60"/>
      <c r="ACV3447" s="60"/>
      <c r="ACW3447" s="60"/>
      <c r="ACX3447" s="60"/>
      <c r="ACY3447" s="60">
        <v>1.0029761821696901</v>
      </c>
      <c r="ACZ3447" s="60"/>
      <c r="ADA3447" s="60"/>
      <c r="ADB3447" s="60"/>
      <c r="ADC3447" s="60"/>
      <c r="ADD3447" s="60"/>
      <c r="ADE3447" s="60"/>
    </row>
    <row r="3448" spans="760:785" x14ac:dyDescent="0.25">
      <c r="ACF3448" s="60"/>
      <c r="ACG3448" s="60"/>
      <c r="ACH3448" s="60"/>
      <c r="ACI3448" s="60"/>
      <c r="ACJ3448" s="60"/>
      <c r="ACK3448" s="60"/>
      <c r="ACL3448" s="60"/>
      <c r="ACM3448" s="60"/>
      <c r="ACN3448" s="60"/>
      <c r="ACO3448" s="60"/>
      <c r="ACP3448" s="60"/>
      <c r="ACQ3448" s="60"/>
      <c r="ACR3448" s="60"/>
      <c r="ACS3448" s="60"/>
      <c r="ACT3448" s="60"/>
      <c r="ACU3448" s="60"/>
      <c r="ACV3448" s="60"/>
      <c r="ACW3448" s="60"/>
      <c r="ACX3448" s="60"/>
      <c r="ACY3448" s="60">
        <v>1.0029757453527</v>
      </c>
      <c r="ACZ3448" s="60"/>
      <c r="ADA3448" s="60"/>
      <c r="ADB3448" s="60"/>
      <c r="ADC3448" s="60"/>
      <c r="ADD3448" s="60"/>
      <c r="ADE3448" s="60"/>
    </row>
    <row r="3449" spans="760:785" x14ac:dyDescent="0.25">
      <c r="ACF3449" s="60"/>
      <c r="ACG3449" s="60"/>
      <c r="ACH3449" s="60"/>
      <c r="ACI3449" s="60"/>
      <c r="ACJ3449" s="60"/>
      <c r="ACK3449" s="60"/>
      <c r="ACL3449" s="60"/>
      <c r="ACM3449" s="60"/>
      <c r="ACN3449" s="60"/>
      <c r="ACO3449" s="60"/>
      <c r="ACP3449" s="60"/>
      <c r="ACQ3449" s="60"/>
      <c r="ACR3449" s="60"/>
      <c r="ACS3449" s="60"/>
      <c r="ACT3449" s="60"/>
      <c r="ACU3449" s="60"/>
      <c r="ACV3449" s="60"/>
      <c r="ACW3449" s="60"/>
      <c r="ACX3449" s="60"/>
      <c r="ACY3449" s="60">
        <v>1.0029755284263799</v>
      </c>
      <c r="ACZ3449" s="60"/>
      <c r="ADA3449" s="60"/>
      <c r="ADB3449" s="60"/>
      <c r="ADC3449" s="60"/>
      <c r="ADD3449" s="60"/>
      <c r="ADE3449" s="60"/>
    </row>
    <row r="3450" spans="760:785" x14ac:dyDescent="0.25">
      <c r="ACF3450" s="60"/>
      <c r="ACG3450" s="60"/>
      <c r="ACH3450" s="60"/>
      <c r="ACI3450" s="60"/>
      <c r="ACJ3450" s="60"/>
      <c r="ACK3450" s="60"/>
      <c r="ACL3450" s="60"/>
      <c r="ACM3450" s="60"/>
      <c r="ACN3450" s="60"/>
      <c r="ACO3450" s="60"/>
      <c r="ACP3450" s="60"/>
      <c r="ACQ3450" s="60"/>
      <c r="ACR3450" s="60"/>
      <c r="ACS3450" s="60"/>
      <c r="ACT3450" s="60"/>
      <c r="ACU3450" s="60"/>
      <c r="ACV3450" s="60"/>
      <c r="ACW3450" s="60"/>
      <c r="ACX3450" s="60"/>
      <c r="ACY3450" s="60">
        <v>1.00297286665278</v>
      </c>
      <c r="ACZ3450" s="60"/>
      <c r="ADA3450" s="60"/>
      <c r="ADB3450" s="60"/>
      <c r="ADC3450" s="60"/>
      <c r="ADD3450" s="60"/>
      <c r="ADE3450" s="60"/>
    </row>
    <row r="3451" spans="760:785" x14ac:dyDescent="0.25">
      <c r="ACF3451" s="60"/>
      <c r="ACG3451" s="60"/>
      <c r="ACH3451" s="60"/>
      <c r="ACI3451" s="60"/>
      <c r="ACJ3451" s="60"/>
      <c r="ACK3451" s="60"/>
      <c r="ACL3451" s="60"/>
      <c r="ACM3451" s="60"/>
      <c r="ACN3451" s="60"/>
      <c r="ACO3451" s="60"/>
      <c r="ACP3451" s="60"/>
      <c r="ACQ3451" s="60"/>
      <c r="ACR3451" s="60"/>
      <c r="ACS3451" s="60"/>
      <c r="ACT3451" s="60"/>
      <c r="ACU3451" s="60"/>
      <c r="ACV3451" s="60"/>
      <c r="ACW3451" s="60"/>
      <c r="ACX3451" s="60"/>
      <c r="ACY3451" s="60">
        <v>1.0029645153678399</v>
      </c>
      <c r="ACZ3451" s="60"/>
      <c r="ADA3451" s="60"/>
      <c r="ADB3451" s="60"/>
      <c r="ADC3451" s="60"/>
      <c r="ADD3451" s="60"/>
      <c r="ADE3451" s="60"/>
    </row>
    <row r="3452" spans="760:785" x14ac:dyDescent="0.25">
      <c r="ACF3452" s="60"/>
      <c r="ACG3452" s="60"/>
      <c r="ACH3452" s="60"/>
      <c r="ACI3452" s="60"/>
      <c r="ACJ3452" s="60"/>
      <c r="ACK3452" s="60"/>
      <c r="ACL3452" s="60"/>
      <c r="ACM3452" s="60"/>
      <c r="ACN3452" s="60"/>
      <c r="ACO3452" s="60"/>
      <c r="ACP3452" s="60"/>
      <c r="ACQ3452" s="60"/>
      <c r="ACR3452" s="60"/>
      <c r="ACS3452" s="60"/>
      <c r="ACT3452" s="60"/>
      <c r="ACU3452" s="60"/>
      <c r="ACV3452" s="60"/>
      <c r="ACW3452" s="60"/>
      <c r="ACX3452" s="60"/>
      <c r="ACY3452" s="60">
        <v>1.00296393586494</v>
      </c>
      <c r="ACZ3452" s="60"/>
      <c r="ADA3452" s="60"/>
      <c r="ADB3452" s="60"/>
      <c r="ADC3452" s="60"/>
      <c r="ADD3452" s="60"/>
      <c r="ADE3452" s="60"/>
    </row>
    <row r="3453" spans="760:785" x14ac:dyDescent="0.25">
      <c r="ACF3453" s="60"/>
      <c r="ACG3453" s="60"/>
      <c r="ACH3453" s="60"/>
      <c r="ACI3453" s="60"/>
      <c r="ACJ3453" s="60"/>
      <c r="ACK3453" s="60"/>
      <c r="ACL3453" s="60"/>
      <c r="ACM3453" s="60"/>
      <c r="ACN3453" s="60"/>
      <c r="ACO3453" s="60"/>
      <c r="ACP3453" s="60"/>
      <c r="ACQ3453" s="60"/>
      <c r="ACR3453" s="60"/>
      <c r="ACS3453" s="60"/>
      <c r="ACT3453" s="60"/>
      <c r="ACU3453" s="60"/>
      <c r="ACV3453" s="60"/>
      <c r="ACW3453" s="60"/>
      <c r="ACX3453" s="60"/>
      <c r="ACY3453" s="60">
        <v>1.00295699980793</v>
      </c>
      <c r="ACZ3453" s="60"/>
      <c r="ADA3453" s="60"/>
      <c r="ADB3453" s="60"/>
      <c r="ADC3453" s="60"/>
      <c r="ADD3453" s="60"/>
      <c r="ADE3453" s="60"/>
    </row>
    <row r="3454" spans="760:785" x14ac:dyDescent="0.25">
      <c r="ACF3454" s="60"/>
      <c r="ACG3454" s="60"/>
      <c r="ACH3454" s="60"/>
      <c r="ACI3454" s="60"/>
      <c r="ACJ3454" s="60"/>
      <c r="ACK3454" s="60"/>
      <c r="ACL3454" s="60"/>
      <c r="ACM3454" s="60"/>
      <c r="ACN3454" s="60"/>
      <c r="ACO3454" s="60"/>
      <c r="ACP3454" s="60"/>
      <c r="ACQ3454" s="60"/>
      <c r="ACR3454" s="60"/>
      <c r="ACS3454" s="60"/>
      <c r="ACT3454" s="60"/>
      <c r="ACU3454" s="60"/>
      <c r="ACV3454" s="60"/>
      <c r="ACW3454" s="60"/>
      <c r="ACX3454" s="60"/>
      <c r="ACY3454" s="60">
        <v>1.00295048092147</v>
      </c>
      <c r="ACZ3454" s="60"/>
      <c r="ADA3454" s="60"/>
      <c r="ADB3454" s="60"/>
      <c r="ADC3454" s="60"/>
      <c r="ADD3454" s="60"/>
      <c r="ADE3454" s="60"/>
    </row>
    <row r="3455" spans="760:785" x14ac:dyDescent="0.25">
      <c r="ACF3455" s="60"/>
      <c r="ACG3455" s="60"/>
      <c r="ACH3455" s="60"/>
      <c r="ACI3455" s="60"/>
      <c r="ACJ3455" s="60"/>
      <c r="ACK3455" s="60"/>
      <c r="ACL3455" s="60"/>
      <c r="ACM3455" s="60"/>
      <c r="ACN3455" s="60"/>
      <c r="ACO3455" s="60"/>
      <c r="ACP3455" s="60"/>
      <c r="ACQ3455" s="60"/>
      <c r="ACR3455" s="60"/>
      <c r="ACS3455" s="60"/>
      <c r="ACT3455" s="60"/>
      <c r="ACU3455" s="60"/>
      <c r="ACV3455" s="60"/>
      <c r="ACW3455" s="60"/>
      <c r="ACX3455" s="60"/>
      <c r="ACY3455" s="60">
        <v>1.0029484721408199</v>
      </c>
      <c r="ACZ3455" s="60"/>
      <c r="ADA3455" s="60"/>
      <c r="ADB3455" s="60"/>
      <c r="ADC3455" s="60"/>
      <c r="ADD3455" s="60"/>
      <c r="ADE3455" s="60"/>
    </row>
    <row r="3456" spans="760:785" x14ac:dyDescent="0.25">
      <c r="ACF3456" s="60"/>
      <c r="ACG3456" s="60"/>
      <c r="ACH3456" s="60"/>
      <c r="ACI3456" s="60"/>
      <c r="ACJ3456" s="60"/>
      <c r="ACK3456" s="60"/>
      <c r="ACL3456" s="60"/>
      <c r="ACM3456" s="60"/>
      <c r="ACN3456" s="60"/>
      <c r="ACO3456" s="60"/>
      <c r="ACP3456" s="60"/>
      <c r="ACQ3456" s="60"/>
      <c r="ACR3456" s="60"/>
      <c r="ACS3456" s="60"/>
      <c r="ACT3456" s="60"/>
      <c r="ACU3456" s="60"/>
      <c r="ACV3456" s="60"/>
      <c r="ACW3456" s="60"/>
      <c r="ACX3456" s="60"/>
      <c r="ACY3456" s="60">
        <v>1.0029461346395601</v>
      </c>
      <c r="ACZ3456" s="60"/>
      <c r="ADA3456" s="60"/>
      <c r="ADB3456" s="60"/>
      <c r="ADC3456" s="60"/>
      <c r="ADD3456" s="60"/>
      <c r="ADE3456" s="60"/>
    </row>
    <row r="3457" spans="760:785" x14ac:dyDescent="0.25">
      <c r="ACF3457" s="60"/>
      <c r="ACG3457" s="60"/>
      <c r="ACH3457" s="60"/>
      <c r="ACI3457" s="60"/>
      <c r="ACJ3457" s="60"/>
      <c r="ACK3457" s="60"/>
      <c r="ACL3457" s="60"/>
      <c r="ACM3457" s="60"/>
      <c r="ACN3457" s="60"/>
      <c r="ACO3457" s="60"/>
      <c r="ACP3457" s="60"/>
      <c r="ACQ3457" s="60"/>
      <c r="ACR3457" s="60"/>
      <c r="ACS3457" s="60"/>
      <c r="ACT3457" s="60"/>
      <c r="ACU3457" s="60"/>
      <c r="ACV3457" s="60"/>
      <c r="ACW3457" s="60"/>
      <c r="ACX3457" s="60"/>
      <c r="ACY3457" s="60">
        <v>1.00294391503572</v>
      </c>
      <c r="ACZ3457" s="60"/>
      <c r="ADA3457" s="60"/>
      <c r="ADB3457" s="60"/>
      <c r="ADC3457" s="60"/>
      <c r="ADD3457" s="60"/>
      <c r="ADE3457" s="60"/>
    </row>
    <row r="3458" spans="760:785" x14ac:dyDescent="0.25">
      <c r="ACF3458" s="60"/>
      <c r="ACG3458" s="60"/>
      <c r="ACH3458" s="60"/>
      <c r="ACI3458" s="60"/>
      <c r="ACJ3458" s="60"/>
      <c r="ACK3458" s="60"/>
      <c r="ACL3458" s="60"/>
      <c r="ACM3458" s="60"/>
      <c r="ACN3458" s="60"/>
      <c r="ACO3458" s="60"/>
      <c r="ACP3458" s="60"/>
      <c r="ACQ3458" s="60"/>
      <c r="ACR3458" s="60"/>
      <c r="ACS3458" s="60"/>
      <c r="ACT3458" s="60"/>
      <c r="ACU3458" s="60"/>
      <c r="ACV3458" s="60"/>
      <c r="ACW3458" s="60"/>
      <c r="ACX3458" s="60"/>
      <c r="ACY3458" s="60">
        <v>1.0029391178459399</v>
      </c>
      <c r="ACZ3458" s="60"/>
      <c r="ADA3458" s="60"/>
      <c r="ADB3458" s="60"/>
      <c r="ADC3458" s="60"/>
      <c r="ADD3458" s="60"/>
      <c r="ADE3458" s="60"/>
    </row>
    <row r="3459" spans="760:785" x14ac:dyDescent="0.25">
      <c r="ACF3459" s="60"/>
      <c r="ACG3459" s="60"/>
      <c r="ACH3459" s="60"/>
      <c r="ACI3459" s="60"/>
      <c r="ACJ3459" s="60"/>
      <c r="ACK3459" s="60"/>
      <c r="ACL3459" s="60"/>
      <c r="ACM3459" s="60"/>
      <c r="ACN3459" s="60"/>
      <c r="ACO3459" s="60"/>
      <c r="ACP3459" s="60"/>
      <c r="ACQ3459" s="60"/>
      <c r="ACR3459" s="60"/>
      <c r="ACS3459" s="60"/>
      <c r="ACT3459" s="60"/>
      <c r="ACU3459" s="60"/>
      <c r="ACV3459" s="60"/>
      <c r="ACW3459" s="60"/>
      <c r="ACX3459" s="60"/>
      <c r="ACY3459" s="60">
        <v>1.0029380867991999</v>
      </c>
      <c r="ACZ3459" s="60"/>
      <c r="ADA3459" s="60"/>
      <c r="ADB3459" s="60"/>
      <c r="ADC3459" s="60"/>
      <c r="ADD3459" s="60"/>
      <c r="ADE3459" s="60"/>
    </row>
    <row r="3460" spans="760:785" x14ac:dyDescent="0.25">
      <c r="ACF3460" s="60"/>
      <c r="ACG3460" s="60"/>
      <c r="ACH3460" s="60"/>
      <c r="ACI3460" s="60"/>
      <c r="ACJ3460" s="60"/>
      <c r="ACK3460" s="60"/>
      <c r="ACL3460" s="60"/>
      <c r="ACM3460" s="60"/>
      <c r="ACN3460" s="60"/>
      <c r="ACO3460" s="60"/>
      <c r="ACP3460" s="60"/>
      <c r="ACQ3460" s="60"/>
      <c r="ACR3460" s="60"/>
      <c r="ACS3460" s="60"/>
      <c r="ACT3460" s="60"/>
      <c r="ACU3460" s="60"/>
      <c r="ACV3460" s="60"/>
      <c r="ACW3460" s="60"/>
      <c r="ACX3460" s="60"/>
      <c r="ACY3460" s="60">
        <v>1.00293786262976</v>
      </c>
      <c r="ACZ3460" s="60"/>
      <c r="ADA3460" s="60"/>
      <c r="ADB3460" s="60"/>
      <c r="ADC3460" s="60"/>
      <c r="ADD3460" s="60"/>
      <c r="ADE3460" s="60"/>
    </row>
    <row r="3461" spans="760:785" x14ac:dyDescent="0.25">
      <c r="ACF3461" s="60"/>
      <c r="ACG3461" s="60"/>
      <c r="ACH3461" s="60"/>
      <c r="ACI3461" s="60"/>
      <c r="ACJ3461" s="60"/>
      <c r="ACK3461" s="60"/>
      <c r="ACL3461" s="60"/>
      <c r="ACM3461" s="60"/>
      <c r="ACN3461" s="60"/>
      <c r="ACO3461" s="60"/>
      <c r="ACP3461" s="60"/>
      <c r="ACQ3461" s="60"/>
      <c r="ACR3461" s="60"/>
      <c r="ACS3461" s="60"/>
      <c r="ACT3461" s="60"/>
      <c r="ACU3461" s="60"/>
      <c r="ACV3461" s="60"/>
      <c r="ACW3461" s="60"/>
      <c r="ACX3461" s="60"/>
      <c r="ACY3461" s="60">
        <v>1.0029372959535501</v>
      </c>
      <c r="ACZ3461" s="60"/>
      <c r="ADA3461" s="60"/>
      <c r="ADB3461" s="60"/>
      <c r="ADC3461" s="60"/>
      <c r="ADD3461" s="60"/>
      <c r="ADE3461" s="60"/>
    </row>
    <row r="3462" spans="760:785" x14ac:dyDescent="0.25">
      <c r="ACF3462" s="60"/>
      <c r="ACG3462" s="60"/>
      <c r="ACH3462" s="60"/>
      <c r="ACI3462" s="60"/>
      <c r="ACJ3462" s="60"/>
      <c r="ACK3462" s="60"/>
      <c r="ACL3462" s="60"/>
      <c r="ACM3462" s="60"/>
      <c r="ACN3462" s="60"/>
      <c r="ACO3462" s="60"/>
      <c r="ACP3462" s="60"/>
      <c r="ACQ3462" s="60"/>
      <c r="ACR3462" s="60"/>
      <c r="ACS3462" s="60"/>
      <c r="ACT3462" s="60"/>
      <c r="ACU3462" s="60"/>
      <c r="ACV3462" s="60"/>
      <c r="ACW3462" s="60"/>
      <c r="ACX3462" s="60"/>
      <c r="ACY3462" s="60">
        <v>1.00293067994501</v>
      </c>
      <c r="ACZ3462" s="60"/>
      <c r="ADA3462" s="60"/>
      <c r="ADB3462" s="60"/>
      <c r="ADC3462" s="60"/>
      <c r="ADD3462" s="60"/>
      <c r="ADE3462" s="60"/>
    </row>
    <row r="3463" spans="760:785" x14ac:dyDescent="0.25">
      <c r="ACF3463" s="60"/>
      <c r="ACG3463" s="60"/>
      <c r="ACH3463" s="60"/>
      <c r="ACI3463" s="60"/>
      <c r="ACJ3463" s="60"/>
      <c r="ACK3463" s="60"/>
      <c r="ACL3463" s="60"/>
      <c r="ACM3463" s="60"/>
      <c r="ACN3463" s="60"/>
      <c r="ACO3463" s="60"/>
      <c r="ACP3463" s="60"/>
      <c r="ACQ3463" s="60"/>
      <c r="ACR3463" s="60"/>
      <c r="ACS3463" s="60"/>
      <c r="ACT3463" s="60"/>
      <c r="ACU3463" s="60"/>
      <c r="ACV3463" s="60"/>
      <c r="ACW3463" s="60"/>
      <c r="ACX3463" s="60"/>
      <c r="ACY3463" s="60">
        <v>1.0029254681791699</v>
      </c>
      <c r="ACZ3463" s="60"/>
      <c r="ADA3463" s="60"/>
      <c r="ADB3463" s="60"/>
      <c r="ADC3463" s="60"/>
      <c r="ADD3463" s="60"/>
      <c r="ADE3463" s="60"/>
    </row>
    <row r="3464" spans="760:785" x14ac:dyDescent="0.25">
      <c r="ACF3464" s="60"/>
      <c r="ACG3464" s="60"/>
      <c r="ACH3464" s="60"/>
      <c r="ACI3464" s="60"/>
      <c r="ACJ3464" s="60"/>
      <c r="ACK3464" s="60"/>
      <c r="ACL3464" s="60"/>
      <c r="ACM3464" s="60"/>
      <c r="ACN3464" s="60"/>
      <c r="ACO3464" s="60"/>
      <c r="ACP3464" s="60"/>
      <c r="ACQ3464" s="60"/>
      <c r="ACR3464" s="60"/>
      <c r="ACS3464" s="60"/>
      <c r="ACT3464" s="60"/>
      <c r="ACU3464" s="60"/>
      <c r="ACV3464" s="60"/>
      <c r="ACW3464" s="60"/>
      <c r="ACX3464" s="60"/>
      <c r="ACY3464" s="60">
        <v>1.00292528305464</v>
      </c>
      <c r="ACZ3464" s="60"/>
      <c r="ADA3464" s="60"/>
      <c r="ADB3464" s="60"/>
      <c r="ADC3464" s="60"/>
      <c r="ADD3464" s="60"/>
      <c r="ADE3464" s="60"/>
    </row>
    <row r="3465" spans="760:785" x14ac:dyDescent="0.25">
      <c r="ACF3465" s="60"/>
      <c r="ACG3465" s="60"/>
      <c r="ACH3465" s="60"/>
      <c r="ACI3465" s="60"/>
      <c r="ACJ3465" s="60"/>
      <c r="ACK3465" s="60"/>
      <c r="ACL3465" s="60"/>
      <c r="ACM3465" s="60"/>
      <c r="ACN3465" s="60"/>
      <c r="ACO3465" s="60"/>
      <c r="ACP3465" s="60"/>
      <c r="ACQ3465" s="60"/>
      <c r="ACR3465" s="60"/>
      <c r="ACS3465" s="60"/>
      <c r="ACT3465" s="60"/>
      <c r="ACU3465" s="60"/>
      <c r="ACV3465" s="60"/>
      <c r="ACW3465" s="60"/>
      <c r="ACX3465" s="60"/>
      <c r="ACY3465" s="60">
        <v>1.00292382405507</v>
      </c>
      <c r="ACZ3465" s="60"/>
      <c r="ADA3465" s="60"/>
      <c r="ADB3465" s="60"/>
      <c r="ADC3465" s="60"/>
      <c r="ADD3465" s="60"/>
      <c r="ADE3465" s="60"/>
    </row>
    <row r="3466" spans="760:785" x14ac:dyDescent="0.25">
      <c r="ACF3466" s="60"/>
      <c r="ACG3466" s="60"/>
      <c r="ACH3466" s="60"/>
      <c r="ACI3466" s="60"/>
      <c r="ACJ3466" s="60"/>
      <c r="ACK3466" s="60"/>
      <c r="ACL3466" s="60"/>
      <c r="ACM3466" s="60"/>
      <c r="ACN3466" s="60"/>
      <c r="ACO3466" s="60"/>
      <c r="ACP3466" s="60"/>
      <c r="ACQ3466" s="60"/>
      <c r="ACR3466" s="60"/>
      <c r="ACS3466" s="60"/>
      <c r="ACT3466" s="60"/>
      <c r="ACU3466" s="60"/>
      <c r="ACV3466" s="60"/>
      <c r="ACW3466" s="60"/>
      <c r="ACX3466" s="60"/>
      <c r="ACY3466" s="60">
        <v>1.0029188614810201</v>
      </c>
      <c r="ACZ3466" s="60"/>
      <c r="ADA3466" s="60"/>
      <c r="ADB3466" s="60"/>
      <c r="ADC3466" s="60"/>
      <c r="ADD3466" s="60"/>
      <c r="ADE3466" s="60"/>
    </row>
    <row r="3467" spans="760:785" x14ac:dyDescent="0.25">
      <c r="ACF3467" s="60"/>
      <c r="ACG3467" s="60"/>
      <c r="ACH3467" s="60"/>
      <c r="ACI3467" s="60"/>
      <c r="ACJ3467" s="60"/>
      <c r="ACK3467" s="60"/>
      <c r="ACL3467" s="60"/>
      <c r="ACM3467" s="60"/>
      <c r="ACN3467" s="60"/>
      <c r="ACO3467" s="60"/>
      <c r="ACP3467" s="60"/>
      <c r="ACQ3467" s="60"/>
      <c r="ACR3467" s="60"/>
      <c r="ACS3467" s="60"/>
      <c r="ACT3467" s="60"/>
      <c r="ACU3467" s="60"/>
      <c r="ACV3467" s="60"/>
      <c r="ACW3467" s="60"/>
      <c r="ACX3467" s="60"/>
      <c r="ACY3467" s="60">
        <v>1.0029167183493699</v>
      </c>
      <c r="ACZ3467" s="60"/>
      <c r="ADA3467" s="60"/>
      <c r="ADB3467" s="60"/>
      <c r="ADC3467" s="60"/>
      <c r="ADD3467" s="60"/>
      <c r="ADE3467" s="60"/>
    </row>
    <row r="3468" spans="760:785" x14ac:dyDescent="0.25">
      <c r="ACF3468" s="60"/>
      <c r="ACG3468" s="60"/>
      <c r="ACH3468" s="60"/>
      <c r="ACI3468" s="60"/>
      <c r="ACJ3468" s="60"/>
      <c r="ACK3468" s="60"/>
      <c r="ACL3468" s="60"/>
      <c r="ACM3468" s="60"/>
      <c r="ACN3468" s="60"/>
      <c r="ACO3468" s="60"/>
      <c r="ACP3468" s="60"/>
      <c r="ACQ3468" s="60"/>
      <c r="ACR3468" s="60"/>
      <c r="ACS3468" s="60"/>
      <c r="ACT3468" s="60"/>
      <c r="ACU3468" s="60"/>
      <c r="ACV3468" s="60"/>
      <c r="ACW3468" s="60"/>
      <c r="ACX3468" s="60"/>
      <c r="ACY3468" s="60">
        <v>1.0029166165969301</v>
      </c>
      <c r="ACZ3468" s="60"/>
      <c r="ADA3468" s="60"/>
      <c r="ADB3468" s="60"/>
      <c r="ADC3468" s="60"/>
      <c r="ADD3468" s="60"/>
      <c r="ADE3468" s="60"/>
    </row>
    <row r="3469" spans="760:785" x14ac:dyDescent="0.25">
      <c r="ACF3469" s="60"/>
      <c r="ACG3469" s="60"/>
      <c r="ACH3469" s="60"/>
      <c r="ACI3469" s="60"/>
      <c r="ACJ3469" s="60"/>
      <c r="ACK3469" s="60"/>
      <c r="ACL3469" s="60"/>
      <c r="ACM3469" s="60"/>
      <c r="ACN3469" s="60"/>
      <c r="ACO3469" s="60"/>
      <c r="ACP3469" s="60"/>
      <c r="ACQ3469" s="60"/>
      <c r="ACR3469" s="60"/>
      <c r="ACS3469" s="60"/>
      <c r="ACT3469" s="60"/>
      <c r="ACU3469" s="60"/>
      <c r="ACV3469" s="60"/>
      <c r="ACW3469" s="60"/>
      <c r="ACX3469" s="60"/>
      <c r="ACY3469" s="60">
        <v>1.00291552227817</v>
      </c>
      <c r="ACZ3469" s="60"/>
      <c r="ADA3469" s="60"/>
      <c r="ADB3469" s="60"/>
      <c r="ADC3469" s="60"/>
      <c r="ADD3469" s="60"/>
      <c r="ADE3469" s="60"/>
    </row>
    <row r="3470" spans="760:785" x14ac:dyDescent="0.25">
      <c r="ACF3470" s="60"/>
      <c r="ACG3470" s="60"/>
      <c r="ACH3470" s="60"/>
      <c r="ACI3470" s="60"/>
      <c r="ACJ3470" s="60"/>
      <c r="ACK3470" s="60"/>
      <c r="ACL3470" s="60"/>
      <c r="ACM3470" s="60"/>
      <c r="ACN3470" s="60"/>
      <c r="ACO3470" s="60"/>
      <c r="ACP3470" s="60"/>
      <c r="ACQ3470" s="60"/>
      <c r="ACR3470" s="60"/>
      <c r="ACS3470" s="60"/>
      <c r="ACT3470" s="60"/>
      <c r="ACU3470" s="60"/>
      <c r="ACV3470" s="60"/>
      <c r="ACW3470" s="60"/>
      <c r="ACX3470" s="60"/>
      <c r="ACY3470" s="60">
        <v>1.0029154622640499</v>
      </c>
      <c r="ACZ3470" s="60"/>
      <c r="ADA3470" s="60"/>
      <c r="ADB3470" s="60"/>
      <c r="ADC3470" s="60"/>
      <c r="ADD3470" s="60"/>
      <c r="ADE3470" s="60"/>
    </row>
    <row r="3471" spans="760:785" x14ac:dyDescent="0.25">
      <c r="ACF3471" s="60"/>
      <c r="ACG3471" s="60"/>
      <c r="ACH3471" s="60"/>
      <c r="ACI3471" s="60"/>
      <c r="ACJ3471" s="60"/>
      <c r="ACK3471" s="60"/>
      <c r="ACL3471" s="60"/>
      <c r="ACM3471" s="60"/>
      <c r="ACN3471" s="60"/>
      <c r="ACO3471" s="60"/>
      <c r="ACP3471" s="60"/>
      <c r="ACQ3471" s="60"/>
      <c r="ACR3471" s="60"/>
      <c r="ACS3471" s="60"/>
      <c r="ACT3471" s="60"/>
      <c r="ACU3471" s="60"/>
      <c r="ACV3471" s="60"/>
      <c r="ACW3471" s="60"/>
      <c r="ACX3471" s="60"/>
      <c r="ACY3471" s="60">
        <v>1.0029128714476401</v>
      </c>
      <c r="ACZ3471" s="60"/>
      <c r="ADA3471" s="60"/>
      <c r="ADB3471" s="60"/>
      <c r="ADC3471" s="60"/>
      <c r="ADD3471" s="60"/>
      <c r="ADE3471" s="60"/>
    </row>
    <row r="3472" spans="760:785" x14ac:dyDescent="0.25">
      <c r="ACF3472" s="60"/>
      <c r="ACG3472" s="60"/>
      <c r="ACH3472" s="60"/>
      <c r="ACI3472" s="60"/>
      <c r="ACJ3472" s="60"/>
      <c r="ACK3472" s="60"/>
      <c r="ACL3472" s="60"/>
      <c r="ACM3472" s="60"/>
      <c r="ACN3472" s="60"/>
      <c r="ACO3472" s="60"/>
      <c r="ACP3472" s="60"/>
      <c r="ACQ3472" s="60"/>
      <c r="ACR3472" s="60"/>
      <c r="ACS3472" s="60"/>
      <c r="ACT3472" s="60"/>
      <c r="ACU3472" s="60"/>
      <c r="ACV3472" s="60"/>
      <c r="ACW3472" s="60"/>
      <c r="ACX3472" s="60"/>
      <c r="ACY3472" s="60">
        <v>1.0029102450335401</v>
      </c>
      <c r="ACZ3472" s="60"/>
      <c r="ADA3472" s="60"/>
      <c r="ADB3472" s="60"/>
      <c r="ADC3472" s="60"/>
      <c r="ADD3472" s="60"/>
      <c r="ADE3472" s="60"/>
    </row>
    <row r="3473" spans="760:785" x14ac:dyDescent="0.25">
      <c r="ACF3473" s="60"/>
      <c r="ACG3473" s="60"/>
      <c r="ACH3473" s="60"/>
      <c r="ACI3473" s="60"/>
      <c r="ACJ3473" s="60"/>
      <c r="ACK3473" s="60"/>
      <c r="ACL3473" s="60"/>
      <c r="ACM3473" s="60"/>
      <c r="ACN3473" s="60"/>
      <c r="ACO3473" s="60"/>
      <c r="ACP3473" s="60"/>
      <c r="ACQ3473" s="60"/>
      <c r="ACR3473" s="60"/>
      <c r="ACS3473" s="60"/>
      <c r="ACT3473" s="60"/>
      <c r="ACU3473" s="60"/>
      <c r="ACV3473" s="60"/>
      <c r="ACW3473" s="60"/>
      <c r="ACX3473" s="60"/>
      <c r="ACY3473" s="60">
        <v>1.00290878248031</v>
      </c>
      <c r="ACZ3473" s="60"/>
      <c r="ADA3473" s="60"/>
      <c r="ADB3473" s="60"/>
      <c r="ADC3473" s="60"/>
      <c r="ADD3473" s="60"/>
      <c r="ADE3473" s="60"/>
    </row>
    <row r="3474" spans="760:785" x14ac:dyDescent="0.25">
      <c r="ACF3474" s="60"/>
      <c r="ACG3474" s="60"/>
      <c r="ACH3474" s="60"/>
      <c r="ACI3474" s="60"/>
      <c r="ACJ3474" s="60"/>
      <c r="ACK3474" s="60"/>
      <c r="ACL3474" s="60"/>
      <c r="ACM3474" s="60"/>
      <c r="ACN3474" s="60"/>
      <c r="ACO3474" s="60"/>
      <c r="ACP3474" s="60"/>
      <c r="ACQ3474" s="60"/>
      <c r="ACR3474" s="60"/>
      <c r="ACS3474" s="60"/>
      <c r="ACT3474" s="60"/>
      <c r="ACU3474" s="60"/>
      <c r="ACV3474" s="60"/>
      <c r="ACW3474" s="60"/>
      <c r="ACX3474" s="60"/>
      <c r="ACY3474" s="60">
        <v>1.0029058116934599</v>
      </c>
      <c r="ACZ3474" s="60"/>
      <c r="ADA3474" s="60"/>
      <c r="ADB3474" s="60"/>
      <c r="ADC3474" s="60"/>
      <c r="ADD3474" s="60"/>
      <c r="ADE3474" s="60"/>
    </row>
    <row r="3475" spans="760:785" x14ac:dyDescent="0.25">
      <c r="ACF3475" s="60"/>
      <c r="ACG3475" s="60"/>
      <c r="ACH3475" s="60"/>
      <c r="ACI3475" s="60"/>
      <c r="ACJ3475" s="60"/>
      <c r="ACK3475" s="60"/>
      <c r="ACL3475" s="60"/>
      <c r="ACM3475" s="60"/>
      <c r="ACN3475" s="60"/>
      <c r="ACO3475" s="60"/>
      <c r="ACP3475" s="60"/>
      <c r="ACQ3475" s="60"/>
      <c r="ACR3475" s="60"/>
      <c r="ACS3475" s="60"/>
      <c r="ACT3475" s="60"/>
      <c r="ACU3475" s="60"/>
      <c r="ACV3475" s="60"/>
      <c r="ACW3475" s="60"/>
      <c r="ACX3475" s="60"/>
      <c r="ACY3475" s="60">
        <v>1.0029049469165801</v>
      </c>
      <c r="ACZ3475" s="60"/>
      <c r="ADA3475" s="60"/>
      <c r="ADB3475" s="60"/>
      <c r="ADC3475" s="60"/>
      <c r="ADD3475" s="60"/>
      <c r="ADE3475" s="60"/>
    </row>
    <row r="3476" spans="760:785" x14ac:dyDescent="0.25">
      <c r="ACF3476" s="60"/>
      <c r="ACG3476" s="60"/>
      <c r="ACH3476" s="60"/>
      <c r="ACI3476" s="60"/>
      <c r="ACJ3476" s="60"/>
      <c r="ACK3476" s="60"/>
      <c r="ACL3476" s="60"/>
      <c r="ACM3476" s="60"/>
      <c r="ACN3476" s="60"/>
      <c r="ACO3476" s="60"/>
      <c r="ACP3476" s="60"/>
      <c r="ACQ3476" s="60"/>
      <c r="ACR3476" s="60"/>
      <c r="ACS3476" s="60"/>
      <c r="ACT3476" s="60"/>
      <c r="ACU3476" s="60"/>
      <c r="ACV3476" s="60"/>
      <c r="ACW3476" s="60"/>
      <c r="ACX3476" s="60"/>
      <c r="ACY3476" s="60">
        <v>1.0029039359324099</v>
      </c>
      <c r="ACZ3476" s="60"/>
      <c r="ADA3476" s="60"/>
      <c r="ADB3476" s="60"/>
      <c r="ADC3476" s="60"/>
      <c r="ADD3476" s="60"/>
      <c r="ADE3476" s="60"/>
    </row>
    <row r="3477" spans="760:785" x14ac:dyDescent="0.25">
      <c r="ACF3477" s="60"/>
      <c r="ACG3477" s="60"/>
      <c r="ACH3477" s="60"/>
      <c r="ACI3477" s="60"/>
      <c r="ACJ3477" s="60"/>
      <c r="ACK3477" s="60"/>
      <c r="ACL3477" s="60"/>
      <c r="ACM3477" s="60"/>
      <c r="ACN3477" s="60"/>
      <c r="ACO3477" s="60"/>
      <c r="ACP3477" s="60"/>
      <c r="ACQ3477" s="60"/>
      <c r="ACR3477" s="60"/>
      <c r="ACS3477" s="60"/>
      <c r="ACT3477" s="60"/>
      <c r="ACU3477" s="60"/>
      <c r="ACV3477" s="60"/>
      <c r="ACW3477" s="60"/>
      <c r="ACX3477" s="60"/>
      <c r="ACY3477" s="60">
        <v>1.0029005733079299</v>
      </c>
      <c r="ACZ3477" s="60"/>
      <c r="ADA3477" s="60"/>
      <c r="ADB3477" s="60"/>
      <c r="ADC3477" s="60"/>
      <c r="ADD3477" s="60"/>
      <c r="ADE3477" s="60"/>
    </row>
    <row r="3478" spans="760:785" x14ac:dyDescent="0.25">
      <c r="ACF3478" s="60"/>
      <c r="ACG3478" s="60"/>
      <c r="ACH3478" s="60"/>
      <c r="ACI3478" s="60"/>
      <c r="ACJ3478" s="60"/>
      <c r="ACK3478" s="60"/>
      <c r="ACL3478" s="60"/>
      <c r="ACM3478" s="60"/>
      <c r="ACN3478" s="60"/>
      <c r="ACO3478" s="60"/>
      <c r="ACP3478" s="60"/>
      <c r="ACQ3478" s="60"/>
      <c r="ACR3478" s="60"/>
      <c r="ACS3478" s="60"/>
      <c r="ACT3478" s="60"/>
      <c r="ACU3478" s="60"/>
      <c r="ACV3478" s="60"/>
      <c r="ACW3478" s="60"/>
      <c r="ACX3478" s="60"/>
      <c r="ACY3478" s="60">
        <v>1.00289953310237</v>
      </c>
      <c r="ACZ3478" s="60"/>
      <c r="ADA3478" s="60"/>
      <c r="ADB3478" s="60"/>
      <c r="ADC3478" s="60"/>
      <c r="ADD3478" s="60"/>
      <c r="ADE3478" s="60"/>
    </row>
    <row r="3479" spans="760:785" x14ac:dyDescent="0.25">
      <c r="ACF3479" s="60"/>
      <c r="ACG3479" s="60"/>
      <c r="ACH3479" s="60"/>
      <c r="ACI3479" s="60"/>
      <c r="ACJ3479" s="60"/>
      <c r="ACK3479" s="60"/>
      <c r="ACL3479" s="60"/>
      <c r="ACM3479" s="60"/>
      <c r="ACN3479" s="60"/>
      <c r="ACO3479" s="60"/>
      <c r="ACP3479" s="60"/>
      <c r="ACQ3479" s="60"/>
      <c r="ACR3479" s="60"/>
      <c r="ACS3479" s="60"/>
      <c r="ACT3479" s="60"/>
      <c r="ACU3479" s="60"/>
      <c r="ACV3479" s="60"/>
      <c r="ACW3479" s="60"/>
      <c r="ACX3479" s="60"/>
      <c r="ACY3479" s="60">
        <v>1.0028981476640699</v>
      </c>
      <c r="ACZ3479" s="60"/>
      <c r="ADA3479" s="60"/>
      <c r="ADB3479" s="60"/>
      <c r="ADC3479" s="60"/>
      <c r="ADD3479" s="60"/>
      <c r="ADE3479" s="60"/>
    </row>
    <row r="3480" spans="760:785" x14ac:dyDescent="0.25">
      <c r="ACF3480" s="60"/>
      <c r="ACG3480" s="60"/>
      <c r="ACH3480" s="60"/>
      <c r="ACI3480" s="60"/>
      <c r="ACJ3480" s="60"/>
      <c r="ACK3480" s="60"/>
      <c r="ACL3480" s="60"/>
      <c r="ACM3480" s="60"/>
      <c r="ACN3480" s="60"/>
      <c r="ACO3480" s="60"/>
      <c r="ACP3480" s="60"/>
      <c r="ACQ3480" s="60"/>
      <c r="ACR3480" s="60"/>
      <c r="ACS3480" s="60"/>
      <c r="ACT3480" s="60"/>
      <c r="ACU3480" s="60"/>
      <c r="ACV3480" s="60"/>
      <c r="ACW3480" s="60"/>
      <c r="ACX3480" s="60"/>
      <c r="ACY3480" s="60">
        <v>1.0028972336028099</v>
      </c>
      <c r="ACZ3480" s="60"/>
      <c r="ADA3480" s="60"/>
      <c r="ADB3480" s="60"/>
      <c r="ADC3480" s="60"/>
      <c r="ADD3480" s="60"/>
      <c r="ADE3480" s="60"/>
    </row>
    <row r="3481" spans="760:785" x14ac:dyDescent="0.25">
      <c r="ACF3481" s="60"/>
      <c r="ACG3481" s="60"/>
      <c r="ACH3481" s="60"/>
      <c r="ACI3481" s="60"/>
      <c r="ACJ3481" s="60"/>
      <c r="ACK3481" s="60"/>
      <c r="ACL3481" s="60"/>
      <c r="ACM3481" s="60"/>
      <c r="ACN3481" s="60"/>
      <c r="ACO3481" s="60"/>
      <c r="ACP3481" s="60"/>
      <c r="ACQ3481" s="60"/>
      <c r="ACR3481" s="60"/>
      <c r="ACS3481" s="60"/>
      <c r="ACT3481" s="60"/>
      <c r="ACU3481" s="60"/>
      <c r="ACV3481" s="60"/>
      <c r="ACW3481" s="60"/>
      <c r="ACX3481" s="60"/>
      <c r="ACY3481" s="60">
        <v>1.0028921512265401</v>
      </c>
      <c r="ACZ3481" s="60"/>
      <c r="ADA3481" s="60"/>
      <c r="ADB3481" s="60"/>
      <c r="ADC3481" s="60"/>
      <c r="ADD3481" s="60"/>
      <c r="ADE3481" s="60"/>
    </row>
    <row r="3482" spans="760:785" x14ac:dyDescent="0.25">
      <c r="ACF3482" s="60"/>
      <c r="ACG3482" s="60"/>
      <c r="ACH3482" s="60"/>
      <c r="ACI3482" s="60"/>
      <c r="ACJ3482" s="60"/>
      <c r="ACK3482" s="60"/>
      <c r="ACL3482" s="60"/>
      <c r="ACM3482" s="60"/>
      <c r="ACN3482" s="60"/>
      <c r="ACO3482" s="60"/>
      <c r="ACP3482" s="60"/>
      <c r="ACQ3482" s="60"/>
      <c r="ACR3482" s="60"/>
      <c r="ACS3482" s="60"/>
      <c r="ACT3482" s="60"/>
      <c r="ACU3482" s="60"/>
      <c r="ACV3482" s="60"/>
      <c r="ACW3482" s="60"/>
      <c r="ACX3482" s="60"/>
      <c r="ACY3482" s="60">
        <v>1.00289033323431</v>
      </c>
      <c r="ACZ3482" s="60"/>
      <c r="ADA3482" s="60"/>
      <c r="ADB3482" s="60"/>
      <c r="ADC3482" s="60"/>
      <c r="ADD3482" s="60"/>
      <c r="ADE3482" s="60"/>
    </row>
    <row r="3483" spans="760:785" x14ac:dyDescent="0.25">
      <c r="ACF3483" s="60"/>
      <c r="ACG3483" s="60"/>
      <c r="ACH3483" s="60"/>
      <c r="ACI3483" s="60"/>
      <c r="ACJ3483" s="60"/>
      <c r="ACK3483" s="60"/>
      <c r="ACL3483" s="60"/>
      <c r="ACM3483" s="60"/>
      <c r="ACN3483" s="60"/>
      <c r="ACO3483" s="60"/>
      <c r="ACP3483" s="60"/>
      <c r="ACQ3483" s="60"/>
      <c r="ACR3483" s="60"/>
      <c r="ACS3483" s="60"/>
      <c r="ACT3483" s="60"/>
      <c r="ACU3483" s="60"/>
      <c r="ACV3483" s="60"/>
      <c r="ACW3483" s="60"/>
      <c r="ACX3483" s="60"/>
      <c r="ACY3483" s="60">
        <v>1.0028902876874899</v>
      </c>
      <c r="ACZ3483" s="60"/>
      <c r="ADA3483" s="60"/>
      <c r="ADB3483" s="60"/>
      <c r="ADC3483" s="60"/>
      <c r="ADD3483" s="60"/>
      <c r="ADE3483" s="60"/>
    </row>
    <row r="3484" spans="760:785" x14ac:dyDescent="0.25">
      <c r="ACF3484" s="60"/>
      <c r="ACG3484" s="60"/>
      <c r="ACH3484" s="60"/>
      <c r="ACI3484" s="60"/>
      <c r="ACJ3484" s="60"/>
      <c r="ACK3484" s="60"/>
      <c r="ACL3484" s="60"/>
      <c r="ACM3484" s="60"/>
      <c r="ACN3484" s="60"/>
      <c r="ACO3484" s="60"/>
      <c r="ACP3484" s="60"/>
      <c r="ACQ3484" s="60"/>
      <c r="ACR3484" s="60"/>
      <c r="ACS3484" s="60"/>
      <c r="ACT3484" s="60"/>
      <c r="ACU3484" s="60"/>
      <c r="ACV3484" s="60"/>
      <c r="ACW3484" s="60"/>
      <c r="ACX3484" s="60"/>
      <c r="ACY3484" s="60">
        <v>1.0028849717384101</v>
      </c>
      <c r="ACZ3484" s="60"/>
      <c r="ADA3484" s="60"/>
      <c r="ADB3484" s="60"/>
      <c r="ADC3484" s="60"/>
      <c r="ADD3484" s="60"/>
      <c r="ADE3484" s="60"/>
    </row>
    <row r="3485" spans="760:785" x14ac:dyDescent="0.25">
      <c r="ACF3485" s="60"/>
      <c r="ACG3485" s="60"/>
      <c r="ACH3485" s="60"/>
      <c r="ACI3485" s="60"/>
      <c r="ACJ3485" s="60"/>
      <c r="ACK3485" s="60"/>
      <c r="ACL3485" s="60"/>
      <c r="ACM3485" s="60"/>
      <c r="ACN3485" s="60"/>
      <c r="ACO3485" s="60"/>
      <c r="ACP3485" s="60"/>
      <c r="ACQ3485" s="60"/>
      <c r="ACR3485" s="60"/>
      <c r="ACS3485" s="60"/>
      <c r="ACT3485" s="60"/>
      <c r="ACU3485" s="60"/>
      <c r="ACV3485" s="60"/>
      <c r="ACW3485" s="60"/>
      <c r="ACX3485" s="60"/>
      <c r="ACY3485" s="60">
        <v>1.0028843698728001</v>
      </c>
      <c r="ACZ3485" s="60"/>
      <c r="ADA3485" s="60"/>
      <c r="ADB3485" s="60"/>
      <c r="ADC3485" s="60"/>
      <c r="ADD3485" s="60"/>
      <c r="ADE3485" s="60"/>
    </row>
    <row r="3486" spans="760:785" x14ac:dyDescent="0.25">
      <c r="ACF3486" s="60"/>
      <c r="ACG3486" s="60"/>
      <c r="ACH3486" s="60"/>
      <c r="ACI3486" s="60"/>
      <c r="ACJ3486" s="60"/>
      <c r="ACK3486" s="60"/>
      <c r="ACL3486" s="60"/>
      <c r="ACM3486" s="60"/>
      <c r="ACN3486" s="60"/>
      <c r="ACO3486" s="60"/>
      <c r="ACP3486" s="60"/>
      <c r="ACQ3486" s="60"/>
      <c r="ACR3486" s="60"/>
      <c r="ACS3486" s="60"/>
      <c r="ACT3486" s="60"/>
      <c r="ACU3486" s="60"/>
      <c r="ACV3486" s="60"/>
      <c r="ACW3486" s="60"/>
      <c r="ACX3486" s="60"/>
      <c r="ACY3486" s="60">
        <v>1.0028833299631399</v>
      </c>
      <c r="ACZ3486" s="60"/>
      <c r="ADA3486" s="60"/>
      <c r="ADB3486" s="60"/>
      <c r="ADC3486" s="60"/>
      <c r="ADD3486" s="60"/>
      <c r="ADE3486" s="60"/>
    </row>
    <row r="3487" spans="760:785" x14ac:dyDescent="0.25">
      <c r="ACF3487" s="60"/>
      <c r="ACG3487" s="60"/>
      <c r="ACH3487" s="60"/>
      <c r="ACI3487" s="60"/>
      <c r="ACJ3487" s="60"/>
      <c r="ACK3487" s="60"/>
      <c r="ACL3487" s="60"/>
      <c r="ACM3487" s="60"/>
      <c r="ACN3487" s="60"/>
      <c r="ACO3487" s="60"/>
      <c r="ACP3487" s="60"/>
      <c r="ACQ3487" s="60"/>
      <c r="ACR3487" s="60"/>
      <c r="ACS3487" s="60"/>
      <c r="ACT3487" s="60"/>
      <c r="ACU3487" s="60"/>
      <c r="ACV3487" s="60"/>
      <c r="ACW3487" s="60"/>
      <c r="ACX3487" s="60"/>
      <c r="ACY3487" s="60">
        <v>1.0028829318096699</v>
      </c>
      <c r="ACZ3487" s="60"/>
      <c r="ADA3487" s="60"/>
      <c r="ADB3487" s="60"/>
      <c r="ADC3487" s="60"/>
      <c r="ADD3487" s="60"/>
      <c r="ADE3487" s="60"/>
    </row>
    <row r="3488" spans="760:785" x14ac:dyDescent="0.25">
      <c r="ACF3488" s="60"/>
      <c r="ACG3488" s="60"/>
      <c r="ACH3488" s="60"/>
      <c r="ACI3488" s="60"/>
      <c r="ACJ3488" s="60"/>
      <c r="ACK3488" s="60"/>
      <c r="ACL3488" s="60"/>
      <c r="ACM3488" s="60"/>
      <c r="ACN3488" s="60"/>
      <c r="ACO3488" s="60"/>
      <c r="ACP3488" s="60"/>
      <c r="ACQ3488" s="60"/>
      <c r="ACR3488" s="60"/>
      <c r="ACS3488" s="60"/>
      <c r="ACT3488" s="60"/>
      <c r="ACU3488" s="60"/>
      <c r="ACV3488" s="60"/>
      <c r="ACW3488" s="60"/>
      <c r="ACX3488" s="60"/>
      <c r="ACY3488" s="60">
        <v>1.00288068745998</v>
      </c>
      <c r="ACZ3488" s="60"/>
      <c r="ADA3488" s="60"/>
      <c r="ADB3488" s="60"/>
      <c r="ADC3488" s="60"/>
      <c r="ADD3488" s="60"/>
      <c r="ADE3488" s="60"/>
    </row>
    <row r="3489" spans="760:785" x14ac:dyDescent="0.25">
      <c r="ACF3489" s="60"/>
      <c r="ACG3489" s="60"/>
      <c r="ACH3489" s="60"/>
      <c r="ACI3489" s="60"/>
      <c r="ACJ3489" s="60"/>
      <c r="ACK3489" s="60"/>
      <c r="ACL3489" s="60"/>
      <c r="ACM3489" s="60"/>
      <c r="ACN3489" s="60"/>
      <c r="ACO3489" s="60"/>
      <c r="ACP3489" s="60"/>
      <c r="ACQ3489" s="60"/>
      <c r="ACR3489" s="60"/>
      <c r="ACS3489" s="60"/>
      <c r="ACT3489" s="60"/>
      <c r="ACU3489" s="60"/>
      <c r="ACV3489" s="60"/>
      <c r="ACW3489" s="60"/>
      <c r="ACX3489" s="60"/>
      <c r="ACY3489" s="60">
        <v>1.0028804172801999</v>
      </c>
      <c r="ACZ3489" s="60"/>
      <c r="ADA3489" s="60"/>
      <c r="ADB3489" s="60"/>
      <c r="ADC3489" s="60"/>
      <c r="ADD3489" s="60"/>
      <c r="ADE3489" s="60"/>
    </row>
    <row r="3490" spans="760:785" x14ac:dyDescent="0.25">
      <c r="ACF3490" s="60"/>
      <c r="ACG3490" s="60"/>
      <c r="ACH3490" s="60"/>
      <c r="ACI3490" s="60"/>
      <c r="ACJ3490" s="60"/>
      <c r="ACK3490" s="60"/>
      <c r="ACL3490" s="60"/>
      <c r="ACM3490" s="60"/>
      <c r="ACN3490" s="60"/>
      <c r="ACO3490" s="60"/>
      <c r="ACP3490" s="60"/>
      <c r="ACQ3490" s="60"/>
      <c r="ACR3490" s="60"/>
      <c r="ACS3490" s="60"/>
      <c r="ACT3490" s="60"/>
      <c r="ACU3490" s="60"/>
      <c r="ACV3490" s="60"/>
      <c r="ACW3490" s="60"/>
      <c r="ACX3490" s="60"/>
      <c r="ACY3490" s="60">
        <v>1.0028793394943301</v>
      </c>
      <c r="ACZ3490" s="60"/>
      <c r="ADA3490" s="60"/>
      <c r="ADB3490" s="60"/>
      <c r="ADC3490" s="60"/>
      <c r="ADD3490" s="60"/>
      <c r="ADE3490" s="60"/>
    </row>
    <row r="3491" spans="760:785" x14ac:dyDescent="0.25">
      <c r="ACF3491" s="60"/>
      <c r="ACG3491" s="60"/>
      <c r="ACH3491" s="60"/>
      <c r="ACI3491" s="60"/>
      <c r="ACJ3491" s="60"/>
      <c r="ACK3491" s="60"/>
      <c r="ACL3491" s="60"/>
      <c r="ACM3491" s="60"/>
      <c r="ACN3491" s="60"/>
      <c r="ACO3491" s="60"/>
      <c r="ACP3491" s="60"/>
      <c r="ACQ3491" s="60"/>
      <c r="ACR3491" s="60"/>
      <c r="ACS3491" s="60"/>
      <c r="ACT3491" s="60"/>
      <c r="ACU3491" s="60"/>
      <c r="ACV3491" s="60"/>
      <c r="ACW3491" s="60"/>
      <c r="ACX3491" s="60"/>
      <c r="ACY3491" s="60">
        <v>1.0028690451367199</v>
      </c>
      <c r="ACZ3491" s="60"/>
      <c r="ADA3491" s="60"/>
      <c r="ADB3491" s="60"/>
      <c r="ADC3491" s="60"/>
      <c r="ADD3491" s="60"/>
      <c r="ADE3491" s="60"/>
    </row>
    <row r="3492" spans="760:785" x14ac:dyDescent="0.25">
      <c r="ACF3492" s="60"/>
      <c r="ACG3492" s="60"/>
      <c r="ACH3492" s="60"/>
      <c r="ACI3492" s="60"/>
      <c r="ACJ3492" s="60"/>
      <c r="ACK3492" s="60"/>
      <c r="ACL3492" s="60"/>
      <c r="ACM3492" s="60"/>
      <c r="ACN3492" s="60"/>
      <c r="ACO3492" s="60"/>
      <c r="ACP3492" s="60"/>
      <c r="ACQ3492" s="60"/>
      <c r="ACR3492" s="60"/>
      <c r="ACS3492" s="60"/>
      <c r="ACT3492" s="60"/>
      <c r="ACU3492" s="60"/>
      <c r="ACV3492" s="60"/>
      <c r="ACW3492" s="60"/>
      <c r="ACX3492" s="60"/>
      <c r="ACY3492" s="60">
        <v>1.00286799251431</v>
      </c>
      <c r="ACZ3492" s="60"/>
      <c r="ADA3492" s="60"/>
      <c r="ADB3492" s="60"/>
      <c r="ADC3492" s="60"/>
      <c r="ADD3492" s="60"/>
      <c r="ADE3492" s="60"/>
    </row>
    <row r="3493" spans="760:785" x14ac:dyDescent="0.25">
      <c r="ACF3493" s="60"/>
      <c r="ACG3493" s="60"/>
      <c r="ACH3493" s="60"/>
      <c r="ACI3493" s="60"/>
      <c r="ACJ3493" s="60"/>
      <c r="ACK3493" s="60"/>
      <c r="ACL3493" s="60"/>
      <c r="ACM3493" s="60"/>
      <c r="ACN3493" s="60"/>
      <c r="ACO3493" s="60"/>
      <c r="ACP3493" s="60"/>
      <c r="ACQ3493" s="60"/>
      <c r="ACR3493" s="60"/>
      <c r="ACS3493" s="60"/>
      <c r="ACT3493" s="60"/>
      <c r="ACU3493" s="60"/>
      <c r="ACV3493" s="60"/>
      <c r="ACW3493" s="60"/>
      <c r="ACX3493" s="60"/>
      <c r="ACY3493" s="60">
        <v>1.0028671894112999</v>
      </c>
      <c r="ACZ3493" s="60"/>
      <c r="ADA3493" s="60"/>
      <c r="ADB3493" s="60"/>
      <c r="ADC3493" s="60"/>
      <c r="ADD3493" s="60"/>
      <c r="ADE3493" s="60"/>
    </row>
    <row r="3494" spans="760:785" x14ac:dyDescent="0.25">
      <c r="ACF3494" s="60"/>
      <c r="ACG3494" s="60"/>
      <c r="ACH3494" s="60"/>
      <c r="ACI3494" s="60"/>
      <c r="ACJ3494" s="60"/>
      <c r="ACK3494" s="60"/>
      <c r="ACL3494" s="60"/>
      <c r="ACM3494" s="60"/>
      <c r="ACN3494" s="60"/>
      <c r="ACO3494" s="60"/>
      <c r="ACP3494" s="60"/>
      <c r="ACQ3494" s="60"/>
      <c r="ACR3494" s="60"/>
      <c r="ACS3494" s="60"/>
      <c r="ACT3494" s="60"/>
      <c r="ACU3494" s="60"/>
      <c r="ACV3494" s="60"/>
      <c r="ACW3494" s="60"/>
      <c r="ACX3494" s="60"/>
      <c r="ACY3494" s="60">
        <v>1.00286360874364</v>
      </c>
      <c r="ACZ3494" s="60"/>
      <c r="ADA3494" s="60"/>
      <c r="ADB3494" s="60"/>
      <c r="ADC3494" s="60"/>
      <c r="ADD3494" s="60"/>
      <c r="ADE3494" s="60"/>
    </row>
    <row r="3495" spans="760:785" x14ac:dyDescent="0.25">
      <c r="ACF3495" s="60"/>
      <c r="ACG3495" s="60"/>
      <c r="ACH3495" s="60"/>
      <c r="ACI3495" s="60"/>
      <c r="ACJ3495" s="60"/>
      <c r="ACK3495" s="60"/>
      <c r="ACL3495" s="60"/>
      <c r="ACM3495" s="60"/>
      <c r="ACN3495" s="60"/>
      <c r="ACO3495" s="60"/>
      <c r="ACP3495" s="60"/>
      <c r="ACQ3495" s="60"/>
      <c r="ACR3495" s="60"/>
      <c r="ACS3495" s="60"/>
      <c r="ACT3495" s="60"/>
      <c r="ACU3495" s="60"/>
      <c r="ACV3495" s="60"/>
      <c r="ACW3495" s="60"/>
      <c r="ACX3495" s="60"/>
      <c r="ACY3495" s="60">
        <v>1.00286346740517</v>
      </c>
      <c r="ACZ3495" s="60"/>
      <c r="ADA3495" s="60"/>
      <c r="ADB3495" s="60"/>
      <c r="ADC3495" s="60"/>
      <c r="ADD3495" s="60"/>
      <c r="ADE3495" s="60"/>
    </row>
    <row r="3496" spans="760:785" x14ac:dyDescent="0.25">
      <c r="ACF3496" s="60"/>
      <c r="ACG3496" s="60"/>
      <c r="ACH3496" s="60"/>
      <c r="ACI3496" s="60"/>
      <c r="ACJ3496" s="60"/>
      <c r="ACK3496" s="60"/>
      <c r="ACL3496" s="60"/>
      <c r="ACM3496" s="60"/>
      <c r="ACN3496" s="60"/>
      <c r="ACO3496" s="60"/>
      <c r="ACP3496" s="60"/>
      <c r="ACQ3496" s="60"/>
      <c r="ACR3496" s="60"/>
      <c r="ACS3496" s="60"/>
      <c r="ACT3496" s="60"/>
      <c r="ACU3496" s="60"/>
      <c r="ACV3496" s="60"/>
      <c r="ACW3496" s="60"/>
      <c r="ACX3496" s="60"/>
      <c r="ACY3496" s="60">
        <v>1.00286341595039</v>
      </c>
      <c r="ACZ3496" s="60"/>
      <c r="ADA3496" s="60"/>
      <c r="ADB3496" s="60"/>
      <c r="ADC3496" s="60"/>
      <c r="ADD3496" s="60"/>
      <c r="ADE3496" s="60"/>
    </row>
    <row r="3497" spans="760:785" x14ac:dyDescent="0.25">
      <c r="ACF3497" s="60"/>
      <c r="ACG3497" s="60"/>
      <c r="ACH3497" s="60"/>
      <c r="ACI3497" s="60"/>
      <c r="ACJ3497" s="60"/>
      <c r="ACK3497" s="60"/>
      <c r="ACL3497" s="60"/>
      <c r="ACM3497" s="60"/>
      <c r="ACN3497" s="60"/>
      <c r="ACO3497" s="60"/>
      <c r="ACP3497" s="60"/>
      <c r="ACQ3497" s="60"/>
      <c r="ACR3497" s="60"/>
      <c r="ACS3497" s="60"/>
      <c r="ACT3497" s="60"/>
      <c r="ACU3497" s="60"/>
      <c r="ACV3497" s="60"/>
      <c r="ACW3497" s="60"/>
      <c r="ACX3497" s="60"/>
      <c r="ACY3497" s="60">
        <v>1.0028607051290399</v>
      </c>
      <c r="ACZ3497" s="60"/>
      <c r="ADA3497" s="60"/>
      <c r="ADB3497" s="60"/>
      <c r="ADC3497" s="60"/>
      <c r="ADD3497" s="60"/>
      <c r="ADE3497" s="60"/>
    </row>
    <row r="3498" spans="760:785" x14ac:dyDescent="0.25">
      <c r="ACF3498" s="60"/>
      <c r="ACG3498" s="60"/>
      <c r="ACH3498" s="60"/>
      <c r="ACI3498" s="60"/>
      <c r="ACJ3498" s="60"/>
      <c r="ACK3498" s="60"/>
      <c r="ACL3498" s="60"/>
      <c r="ACM3498" s="60"/>
      <c r="ACN3498" s="60"/>
      <c r="ACO3498" s="60"/>
      <c r="ACP3498" s="60"/>
      <c r="ACQ3498" s="60"/>
      <c r="ACR3498" s="60"/>
      <c r="ACS3498" s="60"/>
      <c r="ACT3498" s="60"/>
      <c r="ACU3498" s="60"/>
      <c r="ACV3498" s="60"/>
      <c r="ACW3498" s="60"/>
      <c r="ACX3498" s="60"/>
      <c r="ACY3498" s="60">
        <v>1.00285686484862</v>
      </c>
      <c r="ACZ3498" s="60"/>
      <c r="ADA3498" s="60"/>
      <c r="ADB3498" s="60"/>
      <c r="ADC3498" s="60"/>
      <c r="ADD3498" s="60"/>
      <c r="ADE3498" s="60"/>
    </row>
    <row r="3499" spans="760:785" x14ac:dyDescent="0.25">
      <c r="ACF3499" s="60"/>
      <c r="ACG3499" s="60"/>
      <c r="ACH3499" s="60"/>
      <c r="ACI3499" s="60"/>
      <c r="ACJ3499" s="60"/>
      <c r="ACK3499" s="60"/>
      <c r="ACL3499" s="60"/>
      <c r="ACM3499" s="60"/>
      <c r="ACN3499" s="60"/>
      <c r="ACO3499" s="60"/>
      <c r="ACP3499" s="60"/>
      <c r="ACQ3499" s="60"/>
      <c r="ACR3499" s="60"/>
      <c r="ACS3499" s="60"/>
      <c r="ACT3499" s="60"/>
      <c r="ACU3499" s="60"/>
      <c r="ACV3499" s="60"/>
      <c r="ACW3499" s="60"/>
      <c r="ACX3499" s="60"/>
      <c r="ACY3499" s="60">
        <v>1.0028566721410199</v>
      </c>
      <c r="ACZ3499" s="60"/>
      <c r="ADA3499" s="60"/>
      <c r="ADB3499" s="60"/>
      <c r="ADC3499" s="60"/>
      <c r="ADD3499" s="60"/>
      <c r="ADE3499" s="60"/>
    </row>
    <row r="3500" spans="760:785" x14ac:dyDescent="0.25">
      <c r="ACF3500" s="60"/>
      <c r="ACG3500" s="60"/>
      <c r="ACH3500" s="60"/>
      <c r="ACI3500" s="60"/>
      <c r="ACJ3500" s="60"/>
      <c r="ACK3500" s="60"/>
      <c r="ACL3500" s="60"/>
      <c r="ACM3500" s="60"/>
      <c r="ACN3500" s="60"/>
      <c r="ACO3500" s="60"/>
      <c r="ACP3500" s="60"/>
      <c r="ACQ3500" s="60"/>
      <c r="ACR3500" s="60"/>
      <c r="ACS3500" s="60"/>
      <c r="ACT3500" s="60"/>
      <c r="ACU3500" s="60"/>
      <c r="ACV3500" s="60"/>
      <c r="ACW3500" s="60"/>
      <c r="ACX3500" s="60"/>
      <c r="ACY3500" s="60">
        <v>1.0028561127733</v>
      </c>
      <c r="ACZ3500" s="60"/>
      <c r="ADA3500" s="60"/>
      <c r="ADB3500" s="60"/>
      <c r="ADC3500" s="60"/>
      <c r="ADD3500" s="60"/>
      <c r="ADE3500" s="60"/>
    </row>
    <row r="3501" spans="760:785" x14ac:dyDescent="0.25">
      <c r="ACF3501" s="60"/>
      <c r="ACG3501" s="60"/>
      <c r="ACH3501" s="60"/>
      <c r="ACI3501" s="60"/>
      <c r="ACJ3501" s="60"/>
      <c r="ACK3501" s="60"/>
      <c r="ACL3501" s="60"/>
      <c r="ACM3501" s="60"/>
      <c r="ACN3501" s="60"/>
      <c r="ACO3501" s="60"/>
      <c r="ACP3501" s="60"/>
      <c r="ACQ3501" s="60"/>
      <c r="ACR3501" s="60"/>
      <c r="ACS3501" s="60"/>
      <c r="ACT3501" s="60"/>
      <c r="ACU3501" s="60"/>
      <c r="ACV3501" s="60"/>
      <c r="ACW3501" s="60"/>
      <c r="ACX3501" s="60"/>
      <c r="ACY3501" s="60">
        <v>1.00285176242862</v>
      </c>
      <c r="ACZ3501" s="60"/>
      <c r="ADA3501" s="60"/>
      <c r="ADB3501" s="60"/>
      <c r="ADC3501" s="60"/>
      <c r="ADD3501" s="60"/>
      <c r="ADE3501" s="60"/>
    </row>
    <row r="3502" spans="760:785" x14ac:dyDescent="0.25">
      <c r="ACF3502" s="60"/>
      <c r="ACG3502" s="60"/>
      <c r="ACH3502" s="60"/>
      <c r="ACI3502" s="60"/>
      <c r="ACJ3502" s="60"/>
      <c r="ACK3502" s="60"/>
      <c r="ACL3502" s="60"/>
      <c r="ACM3502" s="60"/>
      <c r="ACN3502" s="60"/>
      <c r="ACO3502" s="60"/>
      <c r="ACP3502" s="60"/>
      <c r="ACQ3502" s="60"/>
      <c r="ACR3502" s="60"/>
      <c r="ACS3502" s="60"/>
      <c r="ACT3502" s="60"/>
      <c r="ACU3502" s="60"/>
      <c r="ACV3502" s="60"/>
      <c r="ACW3502" s="60"/>
      <c r="ACX3502" s="60"/>
      <c r="ACY3502" s="60">
        <v>1.0028512990857801</v>
      </c>
      <c r="ACZ3502" s="60"/>
      <c r="ADA3502" s="60"/>
      <c r="ADB3502" s="60"/>
      <c r="ADC3502" s="60"/>
      <c r="ADD3502" s="60"/>
      <c r="ADE3502" s="60"/>
    </row>
    <row r="3503" spans="760:785" x14ac:dyDescent="0.25">
      <c r="ACF3503" s="60"/>
      <c r="ACG3503" s="60"/>
      <c r="ACH3503" s="60"/>
      <c r="ACI3503" s="60"/>
      <c r="ACJ3503" s="60"/>
      <c r="ACK3503" s="60"/>
      <c r="ACL3503" s="60"/>
      <c r="ACM3503" s="60"/>
      <c r="ACN3503" s="60"/>
      <c r="ACO3503" s="60"/>
      <c r="ACP3503" s="60"/>
      <c r="ACQ3503" s="60"/>
      <c r="ACR3503" s="60"/>
      <c r="ACS3503" s="60"/>
      <c r="ACT3503" s="60"/>
      <c r="ACU3503" s="60"/>
      <c r="ACV3503" s="60"/>
      <c r="ACW3503" s="60"/>
      <c r="ACX3503" s="60"/>
      <c r="ACY3503" s="60">
        <v>1.0028480994368101</v>
      </c>
      <c r="ACZ3503" s="60"/>
      <c r="ADA3503" s="60"/>
      <c r="ADB3503" s="60"/>
      <c r="ADC3503" s="60"/>
      <c r="ADD3503" s="60"/>
      <c r="ADE3503" s="60"/>
    </row>
    <row r="3504" spans="760:785" x14ac:dyDescent="0.25">
      <c r="ACF3504" s="60"/>
      <c r="ACG3504" s="60"/>
      <c r="ACH3504" s="60"/>
      <c r="ACI3504" s="60"/>
      <c r="ACJ3504" s="60"/>
      <c r="ACK3504" s="60"/>
      <c r="ACL3504" s="60"/>
      <c r="ACM3504" s="60"/>
      <c r="ACN3504" s="60"/>
      <c r="ACO3504" s="60"/>
      <c r="ACP3504" s="60"/>
      <c r="ACQ3504" s="60"/>
      <c r="ACR3504" s="60"/>
      <c r="ACS3504" s="60"/>
      <c r="ACT3504" s="60"/>
      <c r="ACU3504" s="60"/>
      <c r="ACV3504" s="60"/>
      <c r="ACW3504" s="60"/>
      <c r="ACX3504" s="60"/>
      <c r="ACY3504" s="60">
        <v>1.00284709423618</v>
      </c>
      <c r="ACZ3504" s="60"/>
      <c r="ADA3504" s="60"/>
      <c r="ADB3504" s="60"/>
      <c r="ADC3504" s="60"/>
      <c r="ADD3504" s="60"/>
      <c r="ADE3504" s="60"/>
    </row>
    <row r="3505" spans="760:785" x14ac:dyDescent="0.25">
      <c r="ACF3505" s="60"/>
      <c r="ACG3505" s="60"/>
      <c r="ACH3505" s="60"/>
      <c r="ACI3505" s="60"/>
      <c r="ACJ3505" s="60"/>
      <c r="ACK3505" s="60"/>
      <c r="ACL3505" s="60"/>
      <c r="ACM3505" s="60"/>
      <c r="ACN3505" s="60"/>
      <c r="ACO3505" s="60"/>
      <c r="ACP3505" s="60"/>
      <c r="ACQ3505" s="60"/>
      <c r="ACR3505" s="60"/>
      <c r="ACS3505" s="60"/>
      <c r="ACT3505" s="60"/>
      <c r="ACU3505" s="60"/>
      <c r="ACV3505" s="60"/>
      <c r="ACW3505" s="60"/>
      <c r="ACX3505" s="60"/>
      <c r="ACY3505" s="60">
        <v>1.0028440146100099</v>
      </c>
      <c r="ACZ3505" s="60"/>
      <c r="ADA3505" s="60"/>
      <c r="ADB3505" s="60"/>
      <c r="ADC3505" s="60"/>
      <c r="ADD3505" s="60"/>
      <c r="ADE3505" s="60"/>
    </row>
    <row r="3506" spans="760:785" x14ac:dyDescent="0.25">
      <c r="ACF3506" s="60"/>
      <c r="ACG3506" s="60"/>
      <c r="ACH3506" s="60"/>
      <c r="ACI3506" s="60"/>
      <c r="ACJ3506" s="60"/>
      <c r="ACK3506" s="60"/>
      <c r="ACL3506" s="60"/>
      <c r="ACM3506" s="60"/>
      <c r="ACN3506" s="60"/>
      <c r="ACO3506" s="60"/>
      <c r="ACP3506" s="60"/>
      <c r="ACQ3506" s="60"/>
      <c r="ACR3506" s="60"/>
      <c r="ACS3506" s="60"/>
      <c r="ACT3506" s="60"/>
      <c r="ACU3506" s="60"/>
      <c r="ACV3506" s="60"/>
      <c r="ACW3506" s="60"/>
      <c r="ACX3506" s="60"/>
      <c r="ACY3506" s="60">
        <v>1.00284181648929</v>
      </c>
      <c r="ACZ3506" s="60"/>
      <c r="ADA3506" s="60"/>
      <c r="ADB3506" s="60"/>
      <c r="ADC3506" s="60"/>
      <c r="ADD3506" s="60"/>
      <c r="ADE3506" s="60"/>
    </row>
    <row r="3507" spans="760:785" x14ac:dyDescent="0.25">
      <c r="ACF3507" s="60"/>
      <c r="ACG3507" s="60"/>
      <c r="ACH3507" s="60"/>
      <c r="ACI3507" s="60"/>
      <c r="ACJ3507" s="60"/>
      <c r="ACK3507" s="60"/>
      <c r="ACL3507" s="60"/>
      <c r="ACM3507" s="60"/>
      <c r="ACN3507" s="60"/>
      <c r="ACO3507" s="60"/>
      <c r="ACP3507" s="60"/>
      <c r="ACQ3507" s="60"/>
      <c r="ACR3507" s="60"/>
      <c r="ACS3507" s="60"/>
      <c r="ACT3507" s="60"/>
      <c r="ACU3507" s="60"/>
      <c r="ACV3507" s="60"/>
      <c r="ACW3507" s="60"/>
      <c r="ACX3507" s="60"/>
      <c r="ACY3507" s="60">
        <v>1.00283868188568</v>
      </c>
      <c r="ACZ3507" s="60"/>
      <c r="ADA3507" s="60"/>
      <c r="ADB3507" s="60"/>
      <c r="ADC3507" s="60"/>
      <c r="ADD3507" s="60"/>
      <c r="ADE3507" s="60"/>
    </row>
    <row r="3508" spans="760:785" x14ac:dyDescent="0.25">
      <c r="ACF3508" s="60"/>
      <c r="ACG3508" s="60"/>
      <c r="ACH3508" s="60"/>
      <c r="ACI3508" s="60"/>
      <c r="ACJ3508" s="60"/>
      <c r="ACK3508" s="60"/>
      <c r="ACL3508" s="60"/>
      <c r="ACM3508" s="60"/>
      <c r="ACN3508" s="60"/>
      <c r="ACO3508" s="60"/>
      <c r="ACP3508" s="60"/>
      <c r="ACQ3508" s="60"/>
      <c r="ACR3508" s="60"/>
      <c r="ACS3508" s="60"/>
      <c r="ACT3508" s="60"/>
      <c r="ACU3508" s="60"/>
      <c r="ACV3508" s="60"/>
      <c r="ACW3508" s="60"/>
      <c r="ACX3508" s="60"/>
      <c r="ACY3508" s="60">
        <v>1.0028299386951001</v>
      </c>
      <c r="ACZ3508" s="60"/>
      <c r="ADA3508" s="60"/>
      <c r="ADB3508" s="60"/>
      <c r="ADC3508" s="60"/>
      <c r="ADD3508" s="60"/>
      <c r="ADE3508" s="60"/>
    </row>
    <row r="3509" spans="760:785" x14ac:dyDescent="0.25">
      <c r="ACF3509" s="60"/>
      <c r="ACG3509" s="60"/>
      <c r="ACH3509" s="60"/>
      <c r="ACI3509" s="60"/>
      <c r="ACJ3509" s="60"/>
      <c r="ACK3509" s="60"/>
      <c r="ACL3509" s="60"/>
      <c r="ACM3509" s="60"/>
      <c r="ACN3509" s="60"/>
      <c r="ACO3509" s="60"/>
      <c r="ACP3509" s="60"/>
      <c r="ACQ3509" s="60"/>
      <c r="ACR3509" s="60"/>
      <c r="ACS3509" s="60"/>
      <c r="ACT3509" s="60"/>
      <c r="ACU3509" s="60"/>
      <c r="ACV3509" s="60"/>
      <c r="ACW3509" s="60"/>
      <c r="ACX3509" s="60"/>
      <c r="ACY3509" s="60">
        <v>1.00282985378169</v>
      </c>
      <c r="ACZ3509" s="60"/>
      <c r="ADA3509" s="60"/>
      <c r="ADB3509" s="60"/>
      <c r="ADC3509" s="60"/>
      <c r="ADD3509" s="60"/>
      <c r="ADE3509" s="60"/>
    </row>
    <row r="3510" spans="760:785" x14ac:dyDescent="0.25">
      <c r="ACF3510" s="60"/>
      <c r="ACG3510" s="60"/>
      <c r="ACH3510" s="60"/>
      <c r="ACI3510" s="60"/>
      <c r="ACJ3510" s="60"/>
      <c r="ACK3510" s="60"/>
      <c r="ACL3510" s="60"/>
      <c r="ACM3510" s="60"/>
      <c r="ACN3510" s="60"/>
      <c r="ACO3510" s="60"/>
      <c r="ACP3510" s="60"/>
      <c r="ACQ3510" s="60"/>
      <c r="ACR3510" s="60"/>
      <c r="ACS3510" s="60"/>
      <c r="ACT3510" s="60"/>
      <c r="ACU3510" s="60"/>
      <c r="ACV3510" s="60"/>
      <c r="ACW3510" s="60"/>
      <c r="ACX3510" s="60"/>
      <c r="ACY3510" s="60">
        <v>1.00282858396357</v>
      </c>
      <c r="ACZ3510" s="60"/>
      <c r="ADA3510" s="60"/>
      <c r="ADB3510" s="60"/>
      <c r="ADC3510" s="60"/>
      <c r="ADD3510" s="60"/>
      <c r="ADE3510" s="60"/>
    </row>
    <row r="3511" spans="760:785" x14ac:dyDescent="0.25">
      <c r="ACF3511" s="60"/>
      <c r="ACG3511" s="60"/>
      <c r="ACH3511" s="60"/>
      <c r="ACI3511" s="60"/>
      <c r="ACJ3511" s="60"/>
      <c r="ACK3511" s="60"/>
      <c r="ACL3511" s="60"/>
      <c r="ACM3511" s="60"/>
      <c r="ACN3511" s="60"/>
      <c r="ACO3511" s="60"/>
      <c r="ACP3511" s="60"/>
      <c r="ACQ3511" s="60"/>
      <c r="ACR3511" s="60"/>
      <c r="ACS3511" s="60"/>
      <c r="ACT3511" s="60"/>
      <c r="ACU3511" s="60"/>
      <c r="ACV3511" s="60"/>
      <c r="ACW3511" s="60"/>
      <c r="ACX3511" s="60"/>
      <c r="ACY3511" s="60">
        <v>1.00282785487593</v>
      </c>
      <c r="ACZ3511" s="60"/>
      <c r="ADA3511" s="60"/>
      <c r="ADB3511" s="60"/>
      <c r="ADC3511" s="60"/>
      <c r="ADD3511" s="60"/>
      <c r="ADE3511" s="60"/>
    </row>
    <row r="3512" spans="760:785" x14ac:dyDescent="0.25">
      <c r="ACF3512" s="60"/>
      <c r="ACG3512" s="60"/>
      <c r="ACH3512" s="60"/>
      <c r="ACI3512" s="60"/>
      <c r="ACJ3512" s="60"/>
      <c r="ACK3512" s="60"/>
      <c r="ACL3512" s="60"/>
      <c r="ACM3512" s="60"/>
      <c r="ACN3512" s="60"/>
      <c r="ACO3512" s="60"/>
      <c r="ACP3512" s="60"/>
      <c r="ACQ3512" s="60"/>
      <c r="ACR3512" s="60"/>
      <c r="ACS3512" s="60"/>
      <c r="ACT3512" s="60"/>
      <c r="ACU3512" s="60"/>
      <c r="ACV3512" s="60"/>
      <c r="ACW3512" s="60"/>
      <c r="ACX3512" s="60"/>
      <c r="ACY3512" s="60">
        <v>1.0028268795089399</v>
      </c>
      <c r="ACZ3512" s="60"/>
      <c r="ADA3512" s="60"/>
      <c r="ADB3512" s="60"/>
      <c r="ADC3512" s="60"/>
      <c r="ADD3512" s="60"/>
      <c r="ADE3512" s="60"/>
    </row>
    <row r="3513" spans="760:785" x14ac:dyDescent="0.25">
      <c r="ACF3513" s="60"/>
      <c r="ACG3513" s="60"/>
      <c r="ACH3513" s="60"/>
      <c r="ACI3513" s="60"/>
      <c r="ACJ3513" s="60"/>
      <c r="ACK3513" s="60"/>
      <c r="ACL3513" s="60"/>
      <c r="ACM3513" s="60"/>
      <c r="ACN3513" s="60"/>
      <c r="ACO3513" s="60"/>
      <c r="ACP3513" s="60"/>
      <c r="ACQ3513" s="60"/>
      <c r="ACR3513" s="60"/>
      <c r="ACS3513" s="60"/>
      <c r="ACT3513" s="60"/>
      <c r="ACU3513" s="60"/>
      <c r="ACV3513" s="60"/>
      <c r="ACW3513" s="60"/>
      <c r="ACX3513" s="60"/>
      <c r="ACY3513" s="60">
        <v>1.0028228432888</v>
      </c>
      <c r="ACZ3513" s="60"/>
      <c r="ADA3513" s="60"/>
      <c r="ADB3513" s="60"/>
      <c r="ADC3513" s="60"/>
      <c r="ADD3513" s="60"/>
      <c r="ADE3513" s="60"/>
    </row>
    <row r="3514" spans="760:785" x14ac:dyDescent="0.25">
      <c r="ACF3514" s="60"/>
      <c r="ACG3514" s="60"/>
      <c r="ACH3514" s="60"/>
      <c r="ACI3514" s="60"/>
      <c r="ACJ3514" s="60"/>
      <c r="ACK3514" s="60"/>
      <c r="ACL3514" s="60"/>
      <c r="ACM3514" s="60"/>
      <c r="ACN3514" s="60"/>
      <c r="ACO3514" s="60"/>
      <c r="ACP3514" s="60"/>
      <c r="ACQ3514" s="60"/>
      <c r="ACR3514" s="60"/>
      <c r="ACS3514" s="60"/>
      <c r="ACT3514" s="60"/>
      <c r="ACU3514" s="60"/>
      <c r="ACV3514" s="60"/>
      <c r="ACW3514" s="60"/>
      <c r="ACX3514" s="60"/>
      <c r="ACY3514" s="60">
        <v>1.0028223339725999</v>
      </c>
      <c r="ACZ3514" s="60"/>
      <c r="ADA3514" s="60"/>
      <c r="ADB3514" s="60"/>
      <c r="ADC3514" s="60"/>
      <c r="ADD3514" s="60"/>
      <c r="ADE3514" s="60"/>
    </row>
    <row r="3515" spans="760:785" x14ac:dyDescent="0.25">
      <c r="ACF3515" s="60"/>
      <c r="ACG3515" s="60"/>
      <c r="ACH3515" s="60"/>
      <c r="ACI3515" s="60"/>
      <c r="ACJ3515" s="60"/>
      <c r="ACK3515" s="60"/>
      <c r="ACL3515" s="60"/>
      <c r="ACM3515" s="60"/>
      <c r="ACN3515" s="60"/>
      <c r="ACO3515" s="60"/>
      <c r="ACP3515" s="60"/>
      <c r="ACQ3515" s="60"/>
      <c r="ACR3515" s="60"/>
      <c r="ACS3515" s="60"/>
      <c r="ACT3515" s="60"/>
      <c r="ACU3515" s="60"/>
      <c r="ACV3515" s="60"/>
      <c r="ACW3515" s="60"/>
      <c r="ACX3515" s="60"/>
      <c r="ACY3515" s="60">
        <v>1.0028031605261301</v>
      </c>
      <c r="ACZ3515" s="60"/>
      <c r="ADA3515" s="60"/>
      <c r="ADB3515" s="60"/>
      <c r="ADC3515" s="60"/>
      <c r="ADD3515" s="60"/>
      <c r="ADE3515" s="60"/>
    </row>
    <row r="3516" spans="760:785" x14ac:dyDescent="0.25">
      <c r="ACF3516" s="60"/>
      <c r="ACG3516" s="60"/>
      <c r="ACH3516" s="60"/>
      <c r="ACI3516" s="60"/>
      <c r="ACJ3516" s="60"/>
      <c r="ACK3516" s="60"/>
      <c r="ACL3516" s="60"/>
      <c r="ACM3516" s="60"/>
      <c r="ACN3516" s="60"/>
      <c r="ACO3516" s="60"/>
      <c r="ACP3516" s="60"/>
      <c r="ACQ3516" s="60"/>
      <c r="ACR3516" s="60"/>
      <c r="ACS3516" s="60"/>
      <c r="ACT3516" s="60"/>
      <c r="ACU3516" s="60"/>
      <c r="ACV3516" s="60"/>
      <c r="ACW3516" s="60"/>
      <c r="ACX3516" s="60"/>
      <c r="ACY3516" s="60">
        <v>1.00279872834133</v>
      </c>
      <c r="ACZ3516" s="60"/>
      <c r="ADA3516" s="60"/>
      <c r="ADB3516" s="60"/>
      <c r="ADC3516" s="60"/>
      <c r="ADD3516" s="60"/>
      <c r="ADE3516" s="60"/>
    </row>
    <row r="3517" spans="760:785" x14ac:dyDescent="0.25">
      <c r="ACF3517" s="60"/>
      <c r="ACG3517" s="60"/>
      <c r="ACH3517" s="60"/>
      <c r="ACI3517" s="60"/>
      <c r="ACJ3517" s="60"/>
      <c r="ACK3517" s="60"/>
      <c r="ACL3517" s="60"/>
      <c r="ACM3517" s="60"/>
      <c r="ACN3517" s="60"/>
      <c r="ACO3517" s="60"/>
      <c r="ACP3517" s="60"/>
      <c r="ACQ3517" s="60"/>
      <c r="ACR3517" s="60"/>
      <c r="ACS3517" s="60"/>
      <c r="ACT3517" s="60"/>
      <c r="ACU3517" s="60"/>
      <c r="ACV3517" s="60"/>
      <c r="ACW3517" s="60"/>
      <c r="ACX3517" s="60"/>
      <c r="ACY3517" s="60">
        <v>1.0027976955037901</v>
      </c>
      <c r="ACZ3517" s="60"/>
      <c r="ADA3517" s="60"/>
      <c r="ADB3517" s="60"/>
      <c r="ADC3517" s="60"/>
      <c r="ADD3517" s="60"/>
      <c r="ADE3517" s="60"/>
    </row>
    <row r="3518" spans="760:785" x14ac:dyDescent="0.25">
      <c r="ACF3518" s="60"/>
      <c r="ACG3518" s="60"/>
      <c r="ACH3518" s="60"/>
      <c r="ACI3518" s="60"/>
      <c r="ACJ3518" s="60"/>
      <c r="ACK3518" s="60"/>
      <c r="ACL3518" s="60"/>
      <c r="ACM3518" s="60"/>
      <c r="ACN3518" s="60"/>
      <c r="ACO3518" s="60"/>
      <c r="ACP3518" s="60"/>
      <c r="ACQ3518" s="60"/>
      <c r="ACR3518" s="60"/>
      <c r="ACS3518" s="60"/>
      <c r="ACT3518" s="60"/>
      <c r="ACU3518" s="60"/>
      <c r="ACV3518" s="60"/>
      <c r="ACW3518" s="60"/>
      <c r="ACX3518" s="60"/>
      <c r="ACY3518" s="60">
        <v>1.00279698145499</v>
      </c>
      <c r="ACZ3518" s="60"/>
      <c r="ADA3518" s="60"/>
      <c r="ADB3518" s="60"/>
      <c r="ADC3518" s="60"/>
      <c r="ADD3518" s="60"/>
      <c r="ADE3518" s="60"/>
    </row>
    <row r="3519" spans="760:785" x14ac:dyDescent="0.25">
      <c r="ACF3519" s="60"/>
      <c r="ACG3519" s="60"/>
      <c r="ACH3519" s="60"/>
      <c r="ACI3519" s="60"/>
      <c r="ACJ3519" s="60"/>
      <c r="ACK3519" s="60"/>
      <c r="ACL3519" s="60"/>
      <c r="ACM3519" s="60"/>
      <c r="ACN3519" s="60"/>
      <c r="ACO3519" s="60"/>
      <c r="ACP3519" s="60"/>
      <c r="ACQ3519" s="60"/>
      <c r="ACR3519" s="60"/>
      <c r="ACS3519" s="60"/>
      <c r="ACT3519" s="60"/>
      <c r="ACU3519" s="60"/>
      <c r="ACV3519" s="60"/>
      <c r="ACW3519" s="60"/>
      <c r="ACX3519" s="60"/>
      <c r="ACY3519" s="60">
        <v>1.0027944387591401</v>
      </c>
      <c r="ACZ3519" s="60"/>
      <c r="ADA3519" s="60"/>
      <c r="ADB3519" s="60"/>
      <c r="ADC3519" s="60"/>
      <c r="ADD3519" s="60"/>
      <c r="ADE3519" s="60"/>
    </row>
    <row r="3520" spans="760:785" x14ac:dyDescent="0.25">
      <c r="ACF3520" s="60"/>
      <c r="ACG3520" s="60"/>
      <c r="ACH3520" s="60"/>
      <c r="ACI3520" s="60"/>
      <c r="ACJ3520" s="60"/>
      <c r="ACK3520" s="60"/>
      <c r="ACL3520" s="60"/>
      <c r="ACM3520" s="60"/>
      <c r="ACN3520" s="60"/>
      <c r="ACO3520" s="60"/>
      <c r="ACP3520" s="60"/>
      <c r="ACQ3520" s="60"/>
      <c r="ACR3520" s="60"/>
      <c r="ACS3520" s="60"/>
      <c r="ACT3520" s="60"/>
      <c r="ACU3520" s="60"/>
      <c r="ACV3520" s="60"/>
      <c r="ACW3520" s="60"/>
      <c r="ACX3520" s="60"/>
      <c r="ACY3520" s="60">
        <v>1.00279026770444</v>
      </c>
      <c r="ACZ3520" s="60"/>
      <c r="ADA3520" s="60"/>
      <c r="ADB3520" s="60"/>
      <c r="ADC3520" s="60"/>
      <c r="ADD3520" s="60"/>
      <c r="ADE3520" s="60"/>
    </row>
    <row r="3521" spans="760:785" x14ac:dyDescent="0.25">
      <c r="ACF3521" s="60"/>
      <c r="ACG3521" s="60"/>
      <c r="ACH3521" s="60"/>
      <c r="ACI3521" s="60"/>
      <c r="ACJ3521" s="60"/>
      <c r="ACK3521" s="60"/>
      <c r="ACL3521" s="60"/>
      <c r="ACM3521" s="60"/>
      <c r="ACN3521" s="60"/>
      <c r="ACO3521" s="60"/>
      <c r="ACP3521" s="60"/>
      <c r="ACQ3521" s="60"/>
      <c r="ACR3521" s="60"/>
      <c r="ACS3521" s="60"/>
      <c r="ACT3521" s="60"/>
      <c r="ACU3521" s="60"/>
      <c r="ACV3521" s="60"/>
      <c r="ACW3521" s="60"/>
      <c r="ACX3521" s="60"/>
      <c r="ACY3521" s="60">
        <v>1.0027899567612999</v>
      </c>
      <c r="ACZ3521" s="60"/>
      <c r="ADA3521" s="60"/>
      <c r="ADB3521" s="60"/>
      <c r="ADC3521" s="60"/>
      <c r="ADD3521" s="60"/>
      <c r="ADE3521" s="60"/>
    </row>
    <row r="3522" spans="760:785" x14ac:dyDescent="0.25">
      <c r="ACF3522" s="60"/>
      <c r="ACG3522" s="60"/>
      <c r="ACH3522" s="60"/>
      <c r="ACI3522" s="60"/>
      <c r="ACJ3522" s="60"/>
      <c r="ACK3522" s="60"/>
      <c r="ACL3522" s="60"/>
      <c r="ACM3522" s="60"/>
      <c r="ACN3522" s="60"/>
      <c r="ACO3522" s="60"/>
      <c r="ACP3522" s="60"/>
      <c r="ACQ3522" s="60"/>
      <c r="ACR3522" s="60"/>
      <c r="ACS3522" s="60"/>
      <c r="ACT3522" s="60"/>
      <c r="ACU3522" s="60"/>
      <c r="ACV3522" s="60"/>
      <c r="ACW3522" s="60"/>
      <c r="ACX3522" s="60"/>
      <c r="ACY3522" s="60">
        <v>1.00278647480851</v>
      </c>
      <c r="ACZ3522" s="60"/>
      <c r="ADA3522" s="60"/>
      <c r="ADB3522" s="60"/>
      <c r="ADC3522" s="60"/>
      <c r="ADD3522" s="60"/>
      <c r="ADE3522" s="60"/>
    </row>
    <row r="3523" spans="760:785" x14ac:dyDescent="0.25">
      <c r="ACF3523" s="60"/>
      <c r="ACG3523" s="60"/>
      <c r="ACH3523" s="60"/>
      <c r="ACI3523" s="60"/>
      <c r="ACJ3523" s="60"/>
      <c r="ACK3523" s="60"/>
      <c r="ACL3523" s="60"/>
      <c r="ACM3523" s="60"/>
      <c r="ACN3523" s="60"/>
      <c r="ACO3523" s="60"/>
      <c r="ACP3523" s="60"/>
      <c r="ACQ3523" s="60"/>
      <c r="ACR3523" s="60"/>
      <c r="ACS3523" s="60"/>
      <c r="ACT3523" s="60"/>
      <c r="ACU3523" s="60"/>
      <c r="ACV3523" s="60"/>
      <c r="ACW3523" s="60"/>
      <c r="ACX3523" s="60"/>
      <c r="ACY3523" s="60">
        <v>1.0027821938127099</v>
      </c>
      <c r="ACZ3523" s="60"/>
      <c r="ADA3523" s="60"/>
      <c r="ADB3523" s="60"/>
      <c r="ADC3523" s="60"/>
      <c r="ADD3523" s="60"/>
      <c r="ADE3523" s="60"/>
    </row>
    <row r="3524" spans="760:785" x14ac:dyDescent="0.25">
      <c r="ACF3524" s="60"/>
      <c r="ACG3524" s="60"/>
      <c r="ACH3524" s="60"/>
      <c r="ACI3524" s="60"/>
      <c r="ACJ3524" s="60"/>
      <c r="ACK3524" s="60"/>
      <c r="ACL3524" s="60"/>
      <c r="ACM3524" s="60"/>
      <c r="ACN3524" s="60"/>
      <c r="ACO3524" s="60"/>
      <c r="ACP3524" s="60"/>
      <c r="ACQ3524" s="60"/>
      <c r="ACR3524" s="60"/>
      <c r="ACS3524" s="60"/>
      <c r="ACT3524" s="60"/>
      <c r="ACU3524" s="60"/>
      <c r="ACV3524" s="60"/>
      <c r="ACW3524" s="60"/>
      <c r="ACX3524" s="60"/>
      <c r="ACY3524" s="60">
        <v>1.0027817045220699</v>
      </c>
      <c r="ACZ3524" s="60"/>
      <c r="ADA3524" s="60"/>
      <c r="ADB3524" s="60"/>
      <c r="ADC3524" s="60"/>
      <c r="ADD3524" s="60"/>
      <c r="ADE3524" s="60"/>
    </row>
    <row r="3525" spans="760:785" x14ac:dyDescent="0.25">
      <c r="ACF3525" s="60"/>
      <c r="ACG3525" s="60"/>
      <c r="ACH3525" s="60"/>
      <c r="ACI3525" s="60"/>
      <c r="ACJ3525" s="60"/>
      <c r="ACK3525" s="60"/>
      <c r="ACL3525" s="60"/>
      <c r="ACM3525" s="60"/>
      <c r="ACN3525" s="60"/>
      <c r="ACO3525" s="60"/>
      <c r="ACP3525" s="60"/>
      <c r="ACQ3525" s="60"/>
      <c r="ACR3525" s="60"/>
      <c r="ACS3525" s="60"/>
      <c r="ACT3525" s="60"/>
      <c r="ACU3525" s="60"/>
      <c r="ACV3525" s="60"/>
      <c r="ACW3525" s="60"/>
      <c r="ACX3525" s="60"/>
      <c r="ACY3525" s="60">
        <v>1.0027792220365099</v>
      </c>
      <c r="ACZ3525" s="60"/>
      <c r="ADA3525" s="60"/>
      <c r="ADB3525" s="60"/>
      <c r="ADC3525" s="60"/>
      <c r="ADD3525" s="60"/>
      <c r="ADE3525" s="60"/>
    </row>
    <row r="3526" spans="760:785" x14ac:dyDescent="0.25">
      <c r="ACF3526" s="60"/>
      <c r="ACG3526" s="60"/>
      <c r="ACH3526" s="60"/>
      <c r="ACI3526" s="60"/>
      <c r="ACJ3526" s="60"/>
      <c r="ACK3526" s="60"/>
      <c r="ACL3526" s="60"/>
      <c r="ACM3526" s="60"/>
      <c r="ACN3526" s="60"/>
      <c r="ACO3526" s="60"/>
      <c r="ACP3526" s="60"/>
      <c r="ACQ3526" s="60"/>
      <c r="ACR3526" s="60"/>
      <c r="ACS3526" s="60"/>
      <c r="ACT3526" s="60"/>
      <c r="ACU3526" s="60"/>
      <c r="ACV3526" s="60"/>
      <c r="ACW3526" s="60"/>
      <c r="ACX3526" s="60"/>
      <c r="ACY3526" s="60">
        <v>1.00277808133365</v>
      </c>
      <c r="ACZ3526" s="60"/>
      <c r="ADA3526" s="60"/>
      <c r="ADB3526" s="60"/>
      <c r="ADC3526" s="60"/>
      <c r="ADD3526" s="60"/>
      <c r="ADE3526" s="60"/>
    </row>
    <row r="3527" spans="760:785" x14ac:dyDescent="0.25">
      <c r="ACF3527" s="60"/>
      <c r="ACG3527" s="60"/>
      <c r="ACH3527" s="60"/>
      <c r="ACI3527" s="60"/>
      <c r="ACJ3527" s="60"/>
      <c r="ACK3527" s="60"/>
      <c r="ACL3527" s="60"/>
      <c r="ACM3527" s="60"/>
      <c r="ACN3527" s="60"/>
      <c r="ACO3527" s="60"/>
      <c r="ACP3527" s="60"/>
      <c r="ACQ3527" s="60"/>
      <c r="ACR3527" s="60"/>
      <c r="ACS3527" s="60"/>
      <c r="ACT3527" s="60"/>
      <c r="ACU3527" s="60"/>
      <c r="ACV3527" s="60"/>
      <c r="ACW3527" s="60"/>
      <c r="ACX3527" s="60"/>
      <c r="ACY3527" s="60">
        <v>1.00277754874207</v>
      </c>
      <c r="ACZ3527" s="60"/>
      <c r="ADA3527" s="60"/>
      <c r="ADB3527" s="60"/>
      <c r="ADC3527" s="60"/>
      <c r="ADD3527" s="60"/>
      <c r="ADE3527" s="60"/>
    </row>
    <row r="3528" spans="760:785" x14ac:dyDescent="0.25">
      <c r="ACF3528" s="60"/>
      <c r="ACG3528" s="60"/>
      <c r="ACH3528" s="60"/>
      <c r="ACI3528" s="60"/>
      <c r="ACJ3528" s="60"/>
      <c r="ACK3528" s="60"/>
      <c r="ACL3528" s="60"/>
      <c r="ACM3528" s="60"/>
      <c r="ACN3528" s="60"/>
      <c r="ACO3528" s="60"/>
      <c r="ACP3528" s="60"/>
      <c r="ACQ3528" s="60"/>
      <c r="ACR3528" s="60"/>
      <c r="ACS3528" s="60"/>
      <c r="ACT3528" s="60"/>
      <c r="ACU3528" s="60"/>
      <c r="ACV3528" s="60"/>
      <c r="ACW3528" s="60"/>
      <c r="ACX3528" s="60"/>
      <c r="ACY3528" s="60">
        <v>1.0027759395971201</v>
      </c>
      <c r="ACZ3528" s="60"/>
      <c r="ADA3528" s="60"/>
      <c r="ADB3528" s="60"/>
      <c r="ADC3528" s="60"/>
      <c r="ADD3528" s="60"/>
      <c r="ADE3528" s="60"/>
    </row>
    <row r="3529" spans="760:785" x14ac:dyDescent="0.25">
      <c r="ACF3529" s="60"/>
      <c r="ACG3529" s="60"/>
      <c r="ACH3529" s="60"/>
      <c r="ACI3529" s="60"/>
      <c r="ACJ3529" s="60"/>
      <c r="ACK3529" s="60"/>
      <c r="ACL3529" s="60"/>
      <c r="ACM3529" s="60"/>
      <c r="ACN3529" s="60"/>
      <c r="ACO3529" s="60"/>
      <c r="ACP3529" s="60"/>
      <c r="ACQ3529" s="60"/>
      <c r="ACR3529" s="60"/>
      <c r="ACS3529" s="60"/>
      <c r="ACT3529" s="60"/>
      <c r="ACU3529" s="60"/>
      <c r="ACV3529" s="60"/>
      <c r="ACW3529" s="60"/>
      <c r="ACX3529" s="60"/>
      <c r="ACY3529" s="60">
        <v>1.0027733741257201</v>
      </c>
      <c r="ACZ3529" s="60"/>
      <c r="ADA3529" s="60"/>
      <c r="ADB3529" s="60"/>
      <c r="ADC3529" s="60"/>
      <c r="ADD3529" s="60"/>
      <c r="ADE3529" s="60"/>
    </row>
    <row r="3530" spans="760:785" x14ac:dyDescent="0.25">
      <c r="ACF3530" s="60"/>
      <c r="ACG3530" s="60"/>
      <c r="ACH3530" s="60"/>
      <c r="ACI3530" s="60"/>
      <c r="ACJ3530" s="60"/>
      <c r="ACK3530" s="60"/>
      <c r="ACL3530" s="60"/>
      <c r="ACM3530" s="60"/>
      <c r="ACN3530" s="60"/>
      <c r="ACO3530" s="60"/>
      <c r="ACP3530" s="60"/>
      <c r="ACQ3530" s="60"/>
      <c r="ACR3530" s="60"/>
      <c r="ACS3530" s="60"/>
      <c r="ACT3530" s="60"/>
      <c r="ACU3530" s="60"/>
      <c r="ACV3530" s="60"/>
      <c r="ACW3530" s="60"/>
      <c r="ACX3530" s="60"/>
      <c r="ACY3530" s="60">
        <v>1.0027716073227799</v>
      </c>
      <c r="ACZ3530" s="60"/>
      <c r="ADA3530" s="60"/>
      <c r="ADB3530" s="60"/>
      <c r="ADC3530" s="60"/>
      <c r="ADD3530" s="60"/>
      <c r="ADE3530" s="60"/>
    </row>
    <row r="3531" spans="760:785" x14ac:dyDescent="0.25">
      <c r="ACF3531" s="60"/>
      <c r="ACG3531" s="60"/>
      <c r="ACH3531" s="60"/>
      <c r="ACI3531" s="60"/>
      <c r="ACJ3531" s="60"/>
      <c r="ACK3531" s="60"/>
      <c r="ACL3531" s="60"/>
      <c r="ACM3531" s="60"/>
      <c r="ACN3531" s="60"/>
      <c r="ACO3531" s="60"/>
      <c r="ACP3531" s="60"/>
      <c r="ACQ3531" s="60"/>
      <c r="ACR3531" s="60"/>
      <c r="ACS3531" s="60"/>
      <c r="ACT3531" s="60"/>
      <c r="ACU3531" s="60"/>
      <c r="ACV3531" s="60"/>
      <c r="ACW3531" s="60"/>
      <c r="ACX3531" s="60"/>
      <c r="ACY3531" s="60">
        <v>1.0027714355805299</v>
      </c>
      <c r="ACZ3531" s="60"/>
      <c r="ADA3531" s="60"/>
      <c r="ADB3531" s="60"/>
      <c r="ADC3531" s="60"/>
      <c r="ADD3531" s="60"/>
      <c r="ADE3531" s="60"/>
    </row>
    <row r="3532" spans="760:785" x14ac:dyDescent="0.25">
      <c r="ACF3532" s="60"/>
      <c r="ACG3532" s="60"/>
      <c r="ACH3532" s="60"/>
      <c r="ACI3532" s="60"/>
      <c r="ACJ3532" s="60"/>
      <c r="ACK3532" s="60"/>
      <c r="ACL3532" s="60"/>
      <c r="ACM3532" s="60"/>
      <c r="ACN3532" s="60"/>
      <c r="ACO3532" s="60"/>
      <c r="ACP3532" s="60"/>
      <c r="ACQ3532" s="60"/>
      <c r="ACR3532" s="60"/>
      <c r="ACS3532" s="60"/>
      <c r="ACT3532" s="60"/>
      <c r="ACU3532" s="60"/>
      <c r="ACV3532" s="60"/>
      <c r="ACW3532" s="60"/>
      <c r="ACX3532" s="60"/>
      <c r="ACY3532" s="60">
        <v>1.0027635551571401</v>
      </c>
      <c r="ACZ3532" s="60"/>
      <c r="ADA3532" s="60"/>
      <c r="ADB3532" s="60"/>
      <c r="ADC3532" s="60"/>
      <c r="ADD3532" s="60"/>
      <c r="ADE3532" s="60"/>
    </row>
    <row r="3533" spans="760:785" x14ac:dyDescent="0.25">
      <c r="ACF3533" s="60"/>
      <c r="ACG3533" s="60"/>
      <c r="ACH3533" s="60"/>
      <c r="ACI3533" s="60"/>
      <c r="ACJ3533" s="60"/>
      <c r="ACK3533" s="60"/>
      <c r="ACL3533" s="60"/>
      <c r="ACM3533" s="60"/>
      <c r="ACN3533" s="60"/>
      <c r="ACO3533" s="60"/>
      <c r="ACP3533" s="60"/>
      <c r="ACQ3533" s="60"/>
      <c r="ACR3533" s="60"/>
      <c r="ACS3533" s="60"/>
      <c r="ACT3533" s="60"/>
      <c r="ACU3533" s="60"/>
      <c r="ACV3533" s="60"/>
      <c r="ACW3533" s="60"/>
      <c r="ACX3533" s="60"/>
      <c r="ACY3533" s="60">
        <v>1.0027614615956499</v>
      </c>
      <c r="ACZ3533" s="60"/>
      <c r="ADA3533" s="60"/>
      <c r="ADB3533" s="60"/>
      <c r="ADC3533" s="60"/>
      <c r="ADD3533" s="60"/>
      <c r="ADE3533" s="60"/>
    </row>
    <row r="3534" spans="760:785" x14ac:dyDescent="0.25">
      <c r="ACF3534" s="60"/>
      <c r="ACG3534" s="60"/>
      <c r="ACH3534" s="60"/>
      <c r="ACI3534" s="60"/>
      <c r="ACJ3534" s="60"/>
      <c r="ACK3534" s="60"/>
      <c r="ACL3534" s="60"/>
      <c r="ACM3534" s="60"/>
      <c r="ACN3534" s="60"/>
      <c r="ACO3534" s="60"/>
      <c r="ACP3534" s="60"/>
      <c r="ACQ3534" s="60"/>
      <c r="ACR3534" s="60"/>
      <c r="ACS3534" s="60"/>
      <c r="ACT3534" s="60"/>
      <c r="ACU3534" s="60"/>
      <c r="ACV3534" s="60"/>
      <c r="ACW3534" s="60"/>
      <c r="ACX3534" s="60"/>
      <c r="ACY3534" s="60">
        <v>1.00276091712586</v>
      </c>
      <c r="ACZ3534" s="60"/>
      <c r="ADA3534" s="60"/>
      <c r="ADB3534" s="60"/>
      <c r="ADC3534" s="60"/>
      <c r="ADD3534" s="60"/>
      <c r="ADE3534" s="60"/>
    </row>
    <row r="3535" spans="760:785" x14ac:dyDescent="0.25">
      <c r="ACF3535" s="60"/>
      <c r="ACG3535" s="60"/>
      <c r="ACH3535" s="60"/>
      <c r="ACI3535" s="60"/>
      <c r="ACJ3535" s="60"/>
      <c r="ACK3535" s="60"/>
      <c r="ACL3535" s="60"/>
      <c r="ACM3535" s="60"/>
      <c r="ACN3535" s="60"/>
      <c r="ACO3535" s="60"/>
      <c r="ACP3535" s="60"/>
      <c r="ACQ3535" s="60"/>
      <c r="ACR3535" s="60"/>
      <c r="ACS3535" s="60"/>
      <c r="ACT3535" s="60"/>
      <c r="ACU3535" s="60"/>
      <c r="ACV3535" s="60"/>
      <c r="ACW3535" s="60"/>
      <c r="ACX3535" s="60"/>
      <c r="ACY3535" s="60">
        <v>1.00275614516552</v>
      </c>
      <c r="ACZ3535" s="60"/>
      <c r="ADA3535" s="60"/>
      <c r="ADB3535" s="60"/>
      <c r="ADC3535" s="60"/>
      <c r="ADD3535" s="60"/>
      <c r="ADE3535" s="60"/>
    </row>
    <row r="3536" spans="760:785" x14ac:dyDescent="0.25">
      <c r="ACF3536" s="60"/>
      <c r="ACG3536" s="60"/>
      <c r="ACH3536" s="60"/>
      <c r="ACI3536" s="60"/>
      <c r="ACJ3536" s="60"/>
      <c r="ACK3536" s="60"/>
      <c r="ACL3536" s="60"/>
      <c r="ACM3536" s="60"/>
      <c r="ACN3536" s="60"/>
      <c r="ACO3536" s="60"/>
      <c r="ACP3536" s="60"/>
      <c r="ACQ3536" s="60"/>
      <c r="ACR3536" s="60"/>
      <c r="ACS3536" s="60"/>
      <c r="ACT3536" s="60"/>
      <c r="ACU3536" s="60"/>
      <c r="ACV3536" s="60"/>
      <c r="ACW3536" s="60"/>
      <c r="ACX3536" s="60"/>
      <c r="ACY3536" s="60">
        <v>1.0027541010074199</v>
      </c>
      <c r="ACZ3536" s="60"/>
      <c r="ADA3536" s="60"/>
      <c r="ADB3536" s="60"/>
      <c r="ADC3536" s="60"/>
      <c r="ADD3536" s="60"/>
      <c r="ADE3536" s="60"/>
    </row>
    <row r="3537" spans="760:785" x14ac:dyDescent="0.25">
      <c r="ACF3537" s="60"/>
      <c r="ACG3537" s="60"/>
      <c r="ACH3537" s="60"/>
      <c r="ACI3537" s="60"/>
      <c r="ACJ3537" s="60"/>
      <c r="ACK3537" s="60"/>
      <c r="ACL3537" s="60"/>
      <c r="ACM3537" s="60"/>
      <c r="ACN3537" s="60"/>
      <c r="ACO3537" s="60"/>
      <c r="ACP3537" s="60"/>
      <c r="ACQ3537" s="60"/>
      <c r="ACR3537" s="60"/>
      <c r="ACS3537" s="60"/>
      <c r="ACT3537" s="60"/>
      <c r="ACU3537" s="60"/>
      <c r="ACV3537" s="60"/>
      <c r="ACW3537" s="60"/>
      <c r="ACX3537" s="60"/>
      <c r="ACY3537" s="60">
        <v>1.00275009606774</v>
      </c>
      <c r="ACZ3537" s="60"/>
      <c r="ADA3537" s="60"/>
      <c r="ADB3537" s="60"/>
      <c r="ADC3537" s="60"/>
      <c r="ADD3537" s="60"/>
      <c r="ADE3537" s="60"/>
    </row>
    <row r="3538" spans="760:785" x14ac:dyDescent="0.25">
      <c r="ACF3538" s="60"/>
      <c r="ACG3538" s="60"/>
      <c r="ACH3538" s="60"/>
      <c r="ACI3538" s="60"/>
      <c r="ACJ3538" s="60"/>
      <c r="ACK3538" s="60"/>
      <c r="ACL3538" s="60"/>
      <c r="ACM3538" s="60"/>
      <c r="ACN3538" s="60"/>
      <c r="ACO3538" s="60"/>
      <c r="ACP3538" s="60"/>
      <c r="ACQ3538" s="60"/>
      <c r="ACR3538" s="60"/>
      <c r="ACS3538" s="60"/>
      <c r="ACT3538" s="60"/>
      <c r="ACU3538" s="60"/>
      <c r="ACV3538" s="60"/>
      <c r="ACW3538" s="60"/>
      <c r="ACX3538" s="60"/>
      <c r="ACY3538" s="60">
        <v>1.0027460219900399</v>
      </c>
      <c r="ACZ3538" s="60"/>
      <c r="ADA3538" s="60"/>
      <c r="ADB3538" s="60"/>
      <c r="ADC3538" s="60"/>
      <c r="ADD3538" s="60"/>
      <c r="ADE3538" s="60"/>
    </row>
    <row r="3539" spans="760:785" x14ac:dyDescent="0.25">
      <c r="ACF3539" s="60"/>
      <c r="ACG3539" s="60"/>
      <c r="ACH3539" s="60"/>
      <c r="ACI3539" s="60"/>
      <c r="ACJ3539" s="60"/>
      <c r="ACK3539" s="60"/>
      <c r="ACL3539" s="60"/>
      <c r="ACM3539" s="60"/>
      <c r="ACN3539" s="60"/>
      <c r="ACO3539" s="60"/>
      <c r="ACP3539" s="60"/>
      <c r="ACQ3539" s="60"/>
      <c r="ACR3539" s="60"/>
      <c r="ACS3539" s="60"/>
      <c r="ACT3539" s="60"/>
      <c r="ACU3539" s="60"/>
      <c r="ACV3539" s="60"/>
      <c r="ACW3539" s="60"/>
      <c r="ACX3539" s="60"/>
      <c r="ACY3539" s="60">
        <v>1.00274255072421</v>
      </c>
      <c r="ACZ3539" s="60"/>
      <c r="ADA3539" s="60"/>
      <c r="ADB3539" s="60"/>
      <c r="ADC3539" s="60"/>
      <c r="ADD3539" s="60"/>
      <c r="ADE3539" s="60"/>
    </row>
    <row r="3540" spans="760:785" x14ac:dyDescent="0.25">
      <c r="ACF3540" s="60"/>
      <c r="ACG3540" s="60"/>
      <c r="ACH3540" s="60"/>
      <c r="ACI3540" s="60"/>
      <c r="ACJ3540" s="60"/>
      <c r="ACK3540" s="60"/>
      <c r="ACL3540" s="60"/>
      <c r="ACM3540" s="60"/>
      <c r="ACN3540" s="60"/>
      <c r="ACO3540" s="60"/>
      <c r="ACP3540" s="60"/>
      <c r="ACQ3540" s="60"/>
      <c r="ACR3540" s="60"/>
      <c r="ACS3540" s="60"/>
      <c r="ACT3540" s="60"/>
      <c r="ACU3540" s="60"/>
      <c r="ACV3540" s="60"/>
      <c r="ACW3540" s="60"/>
      <c r="ACX3540" s="60"/>
      <c r="ACY3540" s="60">
        <v>1.00273932183619</v>
      </c>
      <c r="ACZ3540" s="60"/>
      <c r="ADA3540" s="60"/>
      <c r="ADB3540" s="60"/>
      <c r="ADC3540" s="60"/>
      <c r="ADD3540" s="60"/>
      <c r="ADE3540" s="60"/>
    </row>
    <row r="3541" spans="760:785" x14ac:dyDescent="0.25">
      <c r="ACF3541" s="60"/>
      <c r="ACG3541" s="60"/>
      <c r="ACH3541" s="60"/>
      <c r="ACI3541" s="60"/>
      <c r="ACJ3541" s="60"/>
      <c r="ACK3541" s="60"/>
      <c r="ACL3541" s="60"/>
      <c r="ACM3541" s="60"/>
      <c r="ACN3541" s="60"/>
      <c r="ACO3541" s="60"/>
      <c r="ACP3541" s="60"/>
      <c r="ACQ3541" s="60"/>
      <c r="ACR3541" s="60"/>
      <c r="ACS3541" s="60"/>
      <c r="ACT3541" s="60"/>
      <c r="ACU3541" s="60"/>
      <c r="ACV3541" s="60"/>
      <c r="ACW3541" s="60"/>
      <c r="ACX3541" s="60"/>
      <c r="ACY3541" s="60">
        <v>1.00273812070438</v>
      </c>
      <c r="ACZ3541" s="60"/>
      <c r="ADA3541" s="60"/>
      <c r="ADB3541" s="60"/>
      <c r="ADC3541" s="60"/>
      <c r="ADD3541" s="60"/>
      <c r="ADE3541" s="60"/>
    </row>
    <row r="3542" spans="760:785" x14ac:dyDescent="0.25">
      <c r="ACF3542" s="60"/>
      <c r="ACG3542" s="60"/>
      <c r="ACH3542" s="60"/>
      <c r="ACI3542" s="60"/>
      <c r="ACJ3542" s="60"/>
      <c r="ACK3542" s="60"/>
      <c r="ACL3542" s="60"/>
      <c r="ACM3542" s="60"/>
      <c r="ACN3542" s="60"/>
      <c r="ACO3542" s="60"/>
      <c r="ACP3542" s="60"/>
      <c r="ACQ3542" s="60"/>
      <c r="ACR3542" s="60"/>
      <c r="ACS3542" s="60"/>
      <c r="ACT3542" s="60"/>
      <c r="ACU3542" s="60"/>
      <c r="ACV3542" s="60"/>
      <c r="ACW3542" s="60"/>
      <c r="ACX3542" s="60"/>
      <c r="ACY3542" s="60">
        <v>1.00273392651909</v>
      </c>
      <c r="ACZ3542" s="60"/>
      <c r="ADA3542" s="60"/>
      <c r="ADB3542" s="60"/>
      <c r="ADC3542" s="60"/>
      <c r="ADD3542" s="60"/>
      <c r="ADE3542" s="60"/>
    </row>
    <row r="3543" spans="760:785" x14ac:dyDescent="0.25">
      <c r="ACF3543" s="60"/>
      <c r="ACG3543" s="60"/>
      <c r="ACH3543" s="60"/>
      <c r="ACI3543" s="60"/>
      <c r="ACJ3543" s="60"/>
      <c r="ACK3543" s="60"/>
      <c r="ACL3543" s="60"/>
      <c r="ACM3543" s="60"/>
      <c r="ACN3543" s="60"/>
      <c r="ACO3543" s="60"/>
      <c r="ACP3543" s="60"/>
      <c r="ACQ3543" s="60"/>
      <c r="ACR3543" s="60"/>
      <c r="ACS3543" s="60"/>
      <c r="ACT3543" s="60"/>
      <c r="ACU3543" s="60"/>
      <c r="ACV3543" s="60"/>
      <c r="ACW3543" s="60"/>
      <c r="ACX3543" s="60"/>
      <c r="ACY3543" s="60">
        <v>1.0027332661496999</v>
      </c>
      <c r="ACZ3543" s="60"/>
      <c r="ADA3543" s="60"/>
      <c r="ADB3543" s="60"/>
      <c r="ADC3543" s="60"/>
      <c r="ADD3543" s="60"/>
      <c r="ADE3543" s="60"/>
    </row>
    <row r="3544" spans="760:785" x14ac:dyDescent="0.25">
      <c r="ACF3544" s="60"/>
      <c r="ACG3544" s="60"/>
      <c r="ACH3544" s="60"/>
      <c r="ACI3544" s="60"/>
      <c r="ACJ3544" s="60"/>
      <c r="ACK3544" s="60"/>
      <c r="ACL3544" s="60"/>
      <c r="ACM3544" s="60"/>
      <c r="ACN3544" s="60"/>
      <c r="ACO3544" s="60"/>
      <c r="ACP3544" s="60"/>
      <c r="ACQ3544" s="60"/>
      <c r="ACR3544" s="60"/>
      <c r="ACS3544" s="60"/>
      <c r="ACT3544" s="60"/>
      <c r="ACU3544" s="60"/>
      <c r="ACV3544" s="60"/>
      <c r="ACW3544" s="60"/>
      <c r="ACX3544" s="60"/>
      <c r="ACY3544" s="60">
        <v>1.00272979534809</v>
      </c>
      <c r="ACZ3544" s="60"/>
      <c r="ADA3544" s="60"/>
      <c r="ADB3544" s="60"/>
      <c r="ADC3544" s="60"/>
      <c r="ADD3544" s="60"/>
      <c r="ADE3544" s="60"/>
    </row>
    <row r="3545" spans="760:785" x14ac:dyDescent="0.25">
      <c r="ACF3545" s="60"/>
      <c r="ACG3545" s="60"/>
      <c r="ACH3545" s="60"/>
      <c r="ACI3545" s="60"/>
      <c r="ACJ3545" s="60"/>
      <c r="ACK3545" s="60"/>
      <c r="ACL3545" s="60"/>
      <c r="ACM3545" s="60"/>
      <c r="ACN3545" s="60"/>
      <c r="ACO3545" s="60"/>
      <c r="ACP3545" s="60"/>
      <c r="ACQ3545" s="60"/>
      <c r="ACR3545" s="60"/>
      <c r="ACS3545" s="60"/>
      <c r="ACT3545" s="60"/>
      <c r="ACU3545" s="60"/>
      <c r="ACV3545" s="60"/>
      <c r="ACW3545" s="60"/>
      <c r="ACX3545" s="60"/>
      <c r="ACY3545" s="60">
        <v>1.0027289105647501</v>
      </c>
      <c r="ACZ3545" s="60"/>
      <c r="ADA3545" s="60"/>
      <c r="ADB3545" s="60"/>
      <c r="ADC3545" s="60"/>
      <c r="ADD3545" s="60"/>
      <c r="ADE3545" s="60"/>
    </row>
    <row r="3546" spans="760:785" x14ac:dyDescent="0.25">
      <c r="ACF3546" s="60"/>
      <c r="ACG3546" s="60"/>
      <c r="ACH3546" s="60"/>
      <c r="ACI3546" s="60"/>
      <c r="ACJ3546" s="60"/>
      <c r="ACK3546" s="60"/>
      <c r="ACL3546" s="60"/>
      <c r="ACM3546" s="60"/>
      <c r="ACN3546" s="60"/>
      <c r="ACO3546" s="60"/>
      <c r="ACP3546" s="60"/>
      <c r="ACQ3546" s="60"/>
      <c r="ACR3546" s="60"/>
      <c r="ACS3546" s="60"/>
      <c r="ACT3546" s="60"/>
      <c r="ACU3546" s="60"/>
      <c r="ACV3546" s="60"/>
      <c r="ACW3546" s="60"/>
      <c r="ACX3546" s="60"/>
      <c r="ACY3546" s="60">
        <v>1.00272731469026</v>
      </c>
      <c r="ACZ3546" s="60"/>
      <c r="ADA3546" s="60"/>
      <c r="ADB3546" s="60"/>
      <c r="ADC3546" s="60"/>
      <c r="ADD3546" s="60"/>
      <c r="ADE3546" s="60"/>
    </row>
    <row r="3547" spans="760:785" x14ac:dyDescent="0.25">
      <c r="ACF3547" s="60"/>
      <c r="ACG3547" s="60"/>
      <c r="ACH3547" s="60"/>
      <c r="ACI3547" s="60"/>
      <c r="ACJ3547" s="60"/>
      <c r="ACK3547" s="60"/>
      <c r="ACL3547" s="60"/>
      <c r="ACM3547" s="60"/>
      <c r="ACN3547" s="60"/>
      <c r="ACO3547" s="60"/>
      <c r="ACP3547" s="60"/>
      <c r="ACQ3547" s="60"/>
      <c r="ACR3547" s="60"/>
      <c r="ACS3547" s="60"/>
      <c r="ACT3547" s="60"/>
      <c r="ACU3547" s="60"/>
      <c r="ACV3547" s="60"/>
      <c r="ACW3547" s="60"/>
      <c r="ACX3547" s="60"/>
      <c r="ACY3547" s="60">
        <v>1.00272508334293</v>
      </c>
      <c r="ACZ3547" s="60"/>
      <c r="ADA3547" s="60"/>
      <c r="ADB3547" s="60"/>
      <c r="ADC3547" s="60"/>
      <c r="ADD3547" s="60"/>
      <c r="ADE3547" s="60"/>
    </row>
    <row r="3548" spans="760:785" x14ac:dyDescent="0.25">
      <c r="ACF3548" s="60"/>
      <c r="ACG3548" s="60"/>
      <c r="ACH3548" s="60"/>
      <c r="ACI3548" s="60"/>
      <c r="ACJ3548" s="60"/>
      <c r="ACK3548" s="60"/>
      <c r="ACL3548" s="60"/>
      <c r="ACM3548" s="60"/>
      <c r="ACN3548" s="60"/>
      <c r="ACO3548" s="60"/>
      <c r="ACP3548" s="60"/>
      <c r="ACQ3548" s="60"/>
      <c r="ACR3548" s="60"/>
      <c r="ACS3548" s="60"/>
      <c r="ACT3548" s="60"/>
      <c r="ACU3548" s="60"/>
      <c r="ACV3548" s="60"/>
      <c r="ACW3548" s="60"/>
      <c r="ACX3548" s="60"/>
      <c r="ACY3548" s="60">
        <v>1.0027250337973399</v>
      </c>
      <c r="ACZ3548" s="60"/>
      <c r="ADA3548" s="60"/>
      <c r="ADB3548" s="60"/>
      <c r="ADC3548" s="60"/>
      <c r="ADD3548" s="60"/>
      <c r="ADE3548" s="60"/>
    </row>
    <row r="3549" spans="760:785" x14ac:dyDescent="0.25">
      <c r="ACF3549" s="60"/>
      <c r="ACG3549" s="60"/>
      <c r="ACH3549" s="60"/>
      <c r="ACI3549" s="60"/>
      <c r="ACJ3549" s="60"/>
      <c r="ACK3549" s="60"/>
      <c r="ACL3549" s="60"/>
      <c r="ACM3549" s="60"/>
      <c r="ACN3549" s="60"/>
      <c r="ACO3549" s="60"/>
      <c r="ACP3549" s="60"/>
      <c r="ACQ3549" s="60"/>
      <c r="ACR3549" s="60"/>
      <c r="ACS3549" s="60"/>
      <c r="ACT3549" s="60"/>
      <c r="ACU3549" s="60"/>
      <c r="ACV3549" s="60"/>
      <c r="ACW3549" s="60"/>
      <c r="ACX3549" s="60"/>
      <c r="ACY3549" s="60">
        <v>1.0027198696092801</v>
      </c>
      <c r="ACZ3549" s="60"/>
      <c r="ADA3549" s="60"/>
      <c r="ADB3549" s="60"/>
      <c r="ADC3549" s="60"/>
      <c r="ADD3549" s="60"/>
      <c r="ADE3549" s="60"/>
    </row>
    <row r="3550" spans="760:785" x14ac:dyDescent="0.25">
      <c r="ACF3550" s="60"/>
      <c r="ACG3550" s="60"/>
      <c r="ACH3550" s="60"/>
      <c r="ACI3550" s="60"/>
      <c r="ACJ3550" s="60"/>
      <c r="ACK3550" s="60"/>
      <c r="ACL3550" s="60"/>
      <c r="ACM3550" s="60"/>
      <c r="ACN3550" s="60"/>
      <c r="ACO3550" s="60"/>
      <c r="ACP3550" s="60"/>
      <c r="ACQ3550" s="60"/>
      <c r="ACR3550" s="60"/>
      <c r="ACS3550" s="60"/>
      <c r="ACT3550" s="60"/>
      <c r="ACU3550" s="60"/>
      <c r="ACV3550" s="60"/>
      <c r="ACW3550" s="60"/>
      <c r="ACX3550" s="60"/>
      <c r="ACY3550" s="60">
        <v>1.0027134413860399</v>
      </c>
      <c r="ACZ3550" s="60"/>
      <c r="ADA3550" s="60"/>
      <c r="ADB3550" s="60"/>
      <c r="ADC3550" s="60"/>
      <c r="ADD3550" s="60"/>
      <c r="ADE3550" s="60"/>
    </row>
    <row r="3551" spans="760:785" x14ac:dyDescent="0.25">
      <c r="ACF3551" s="60"/>
      <c r="ACG3551" s="60"/>
      <c r="ACH3551" s="60"/>
      <c r="ACI3551" s="60"/>
      <c r="ACJ3551" s="60"/>
      <c r="ACK3551" s="60"/>
      <c r="ACL3551" s="60"/>
      <c r="ACM3551" s="60"/>
      <c r="ACN3551" s="60"/>
      <c r="ACO3551" s="60"/>
      <c r="ACP3551" s="60"/>
      <c r="ACQ3551" s="60"/>
      <c r="ACR3551" s="60"/>
      <c r="ACS3551" s="60"/>
      <c r="ACT3551" s="60"/>
      <c r="ACU3551" s="60"/>
      <c r="ACV3551" s="60"/>
      <c r="ACW3551" s="60"/>
      <c r="ACX3551" s="60"/>
      <c r="ACY3551" s="60">
        <v>1.0027125648692901</v>
      </c>
      <c r="ACZ3551" s="60"/>
      <c r="ADA3551" s="60"/>
      <c r="ADB3551" s="60"/>
      <c r="ADC3551" s="60"/>
      <c r="ADD3551" s="60"/>
      <c r="ADE3551" s="60"/>
    </row>
    <row r="3552" spans="760:785" x14ac:dyDescent="0.25">
      <c r="ACF3552" s="60"/>
      <c r="ACG3552" s="60"/>
      <c r="ACH3552" s="60"/>
      <c r="ACI3552" s="60"/>
      <c r="ACJ3552" s="60"/>
      <c r="ACK3552" s="60"/>
      <c r="ACL3552" s="60"/>
      <c r="ACM3552" s="60"/>
      <c r="ACN3552" s="60"/>
      <c r="ACO3552" s="60"/>
      <c r="ACP3552" s="60"/>
      <c r="ACQ3552" s="60"/>
      <c r="ACR3552" s="60"/>
      <c r="ACS3552" s="60"/>
      <c r="ACT3552" s="60"/>
      <c r="ACU3552" s="60"/>
      <c r="ACV3552" s="60"/>
      <c r="ACW3552" s="60"/>
      <c r="ACX3552" s="60"/>
      <c r="ACY3552" s="60">
        <v>1.00270365164508</v>
      </c>
      <c r="ACZ3552" s="60"/>
      <c r="ADA3552" s="60"/>
      <c r="ADB3552" s="60"/>
      <c r="ADC3552" s="60"/>
      <c r="ADD3552" s="60"/>
      <c r="ADE3552" s="60"/>
    </row>
    <row r="3553" spans="760:785" x14ac:dyDescent="0.25">
      <c r="ACF3553" s="60"/>
      <c r="ACG3553" s="60"/>
      <c r="ACH3553" s="60"/>
      <c r="ACI3553" s="60"/>
      <c r="ACJ3553" s="60"/>
      <c r="ACK3553" s="60"/>
      <c r="ACL3553" s="60"/>
      <c r="ACM3553" s="60"/>
      <c r="ACN3553" s="60"/>
      <c r="ACO3553" s="60"/>
      <c r="ACP3553" s="60"/>
      <c r="ACQ3553" s="60"/>
      <c r="ACR3553" s="60"/>
      <c r="ACS3553" s="60"/>
      <c r="ACT3553" s="60"/>
      <c r="ACU3553" s="60"/>
      <c r="ACV3553" s="60"/>
      <c r="ACW3553" s="60"/>
      <c r="ACX3553" s="60"/>
      <c r="ACY3553" s="60">
        <v>1.0027030001041799</v>
      </c>
      <c r="ACZ3553" s="60"/>
      <c r="ADA3553" s="60"/>
      <c r="ADB3553" s="60"/>
      <c r="ADC3553" s="60"/>
      <c r="ADD3553" s="60"/>
      <c r="ADE3553" s="60"/>
    </row>
    <row r="3554" spans="760:785" x14ac:dyDescent="0.25">
      <c r="ACF3554" s="60"/>
      <c r="ACG3554" s="60"/>
      <c r="ACH3554" s="60"/>
      <c r="ACI3554" s="60"/>
      <c r="ACJ3554" s="60"/>
      <c r="ACK3554" s="60"/>
      <c r="ACL3554" s="60"/>
      <c r="ACM3554" s="60"/>
      <c r="ACN3554" s="60"/>
      <c r="ACO3554" s="60"/>
      <c r="ACP3554" s="60"/>
      <c r="ACQ3554" s="60"/>
      <c r="ACR3554" s="60"/>
      <c r="ACS3554" s="60"/>
      <c r="ACT3554" s="60"/>
      <c r="ACU3554" s="60"/>
      <c r="ACV3554" s="60"/>
      <c r="ACW3554" s="60"/>
      <c r="ACX3554" s="60"/>
      <c r="ACY3554" s="60">
        <v>1.00270236223002</v>
      </c>
      <c r="ACZ3554" s="60"/>
      <c r="ADA3554" s="60"/>
      <c r="ADB3554" s="60"/>
      <c r="ADC3554" s="60"/>
      <c r="ADD3554" s="60"/>
      <c r="ADE3554" s="60"/>
    </row>
    <row r="3555" spans="760:785" x14ac:dyDescent="0.25">
      <c r="ACF3555" s="60"/>
      <c r="ACG3555" s="60"/>
      <c r="ACH3555" s="60"/>
      <c r="ACI3555" s="60"/>
      <c r="ACJ3555" s="60"/>
      <c r="ACK3555" s="60"/>
      <c r="ACL3555" s="60"/>
      <c r="ACM3555" s="60"/>
      <c r="ACN3555" s="60"/>
      <c r="ACO3555" s="60"/>
      <c r="ACP3555" s="60"/>
      <c r="ACQ3555" s="60"/>
      <c r="ACR3555" s="60"/>
      <c r="ACS3555" s="60"/>
      <c r="ACT3555" s="60"/>
      <c r="ACU3555" s="60"/>
      <c r="ACV3555" s="60"/>
      <c r="ACW3555" s="60"/>
      <c r="ACX3555" s="60"/>
      <c r="ACY3555" s="60">
        <v>1.0026911155787199</v>
      </c>
      <c r="ACZ3555" s="60"/>
      <c r="ADA3555" s="60"/>
      <c r="ADB3555" s="60"/>
      <c r="ADC3555" s="60"/>
      <c r="ADD3555" s="60"/>
      <c r="ADE3555" s="60"/>
    </row>
    <row r="3556" spans="760:785" x14ac:dyDescent="0.25">
      <c r="ACF3556" s="60"/>
      <c r="ACG3556" s="60"/>
      <c r="ACH3556" s="60"/>
      <c r="ACI3556" s="60"/>
      <c r="ACJ3556" s="60"/>
      <c r="ACK3556" s="60"/>
      <c r="ACL3556" s="60"/>
      <c r="ACM3556" s="60"/>
      <c r="ACN3556" s="60"/>
      <c r="ACO3556" s="60"/>
      <c r="ACP3556" s="60"/>
      <c r="ACQ3556" s="60"/>
      <c r="ACR3556" s="60"/>
      <c r="ACS3556" s="60"/>
      <c r="ACT3556" s="60"/>
      <c r="ACU3556" s="60"/>
      <c r="ACV3556" s="60"/>
      <c r="ACW3556" s="60"/>
      <c r="ACX3556" s="60"/>
      <c r="ACY3556" s="60">
        <v>1.0026893428802599</v>
      </c>
      <c r="ACZ3556" s="60"/>
      <c r="ADA3556" s="60"/>
      <c r="ADB3556" s="60"/>
      <c r="ADC3556" s="60"/>
      <c r="ADD3556" s="60"/>
      <c r="ADE3556" s="60"/>
    </row>
    <row r="3557" spans="760:785" x14ac:dyDescent="0.25">
      <c r="ACF3557" s="60"/>
      <c r="ACG3557" s="60"/>
      <c r="ACH3557" s="60"/>
      <c r="ACI3557" s="60"/>
      <c r="ACJ3557" s="60"/>
      <c r="ACK3557" s="60"/>
      <c r="ACL3557" s="60"/>
      <c r="ACM3557" s="60"/>
      <c r="ACN3557" s="60"/>
      <c r="ACO3557" s="60"/>
      <c r="ACP3557" s="60"/>
      <c r="ACQ3557" s="60"/>
      <c r="ACR3557" s="60"/>
      <c r="ACS3557" s="60"/>
      <c r="ACT3557" s="60"/>
      <c r="ACU3557" s="60"/>
      <c r="ACV3557" s="60"/>
      <c r="ACW3557" s="60"/>
      <c r="ACX3557" s="60"/>
      <c r="ACY3557" s="60">
        <v>1.00268838914865</v>
      </c>
      <c r="ACZ3557" s="60"/>
      <c r="ADA3557" s="60"/>
      <c r="ADB3557" s="60"/>
      <c r="ADC3557" s="60"/>
      <c r="ADD3557" s="60"/>
      <c r="ADE3557" s="60"/>
    </row>
    <row r="3558" spans="760:785" x14ac:dyDescent="0.25">
      <c r="ACF3558" s="60"/>
      <c r="ACG3558" s="60"/>
      <c r="ACH3558" s="60"/>
      <c r="ACI3558" s="60"/>
      <c r="ACJ3558" s="60"/>
      <c r="ACK3558" s="60"/>
      <c r="ACL3558" s="60"/>
      <c r="ACM3558" s="60"/>
      <c r="ACN3558" s="60"/>
      <c r="ACO3558" s="60"/>
      <c r="ACP3558" s="60"/>
      <c r="ACQ3558" s="60"/>
      <c r="ACR3558" s="60"/>
      <c r="ACS3558" s="60"/>
      <c r="ACT3558" s="60"/>
      <c r="ACU3558" s="60"/>
      <c r="ACV3558" s="60"/>
      <c r="ACW3558" s="60"/>
      <c r="ACX3558" s="60"/>
      <c r="ACY3558" s="60">
        <v>1.00268757470123</v>
      </c>
      <c r="ACZ3558" s="60"/>
      <c r="ADA3558" s="60"/>
      <c r="ADB3558" s="60"/>
      <c r="ADC3558" s="60"/>
      <c r="ADD3558" s="60"/>
      <c r="ADE3558" s="60"/>
    </row>
    <row r="3559" spans="760:785" x14ac:dyDescent="0.25">
      <c r="ACF3559" s="60"/>
      <c r="ACG3559" s="60"/>
      <c r="ACH3559" s="60"/>
      <c r="ACI3559" s="60"/>
      <c r="ACJ3559" s="60"/>
      <c r="ACK3559" s="60"/>
      <c r="ACL3559" s="60"/>
      <c r="ACM3559" s="60"/>
      <c r="ACN3559" s="60"/>
      <c r="ACO3559" s="60"/>
      <c r="ACP3559" s="60"/>
      <c r="ACQ3559" s="60"/>
      <c r="ACR3559" s="60"/>
      <c r="ACS3559" s="60"/>
      <c r="ACT3559" s="60"/>
      <c r="ACU3559" s="60"/>
      <c r="ACV3559" s="60"/>
      <c r="ACW3559" s="60"/>
      <c r="ACX3559" s="60"/>
      <c r="ACY3559" s="60">
        <v>1.0026875629108101</v>
      </c>
      <c r="ACZ3559" s="60"/>
      <c r="ADA3559" s="60"/>
      <c r="ADB3559" s="60"/>
      <c r="ADC3559" s="60"/>
      <c r="ADD3559" s="60"/>
      <c r="ADE3559" s="60"/>
    </row>
    <row r="3560" spans="760:785" x14ac:dyDescent="0.25">
      <c r="ACF3560" s="60"/>
      <c r="ACG3560" s="60"/>
      <c r="ACH3560" s="60"/>
      <c r="ACI3560" s="60"/>
      <c r="ACJ3560" s="60"/>
      <c r="ACK3560" s="60"/>
      <c r="ACL3560" s="60"/>
      <c r="ACM3560" s="60"/>
      <c r="ACN3560" s="60"/>
      <c r="ACO3560" s="60"/>
      <c r="ACP3560" s="60"/>
      <c r="ACQ3560" s="60"/>
      <c r="ACR3560" s="60"/>
      <c r="ACS3560" s="60"/>
      <c r="ACT3560" s="60"/>
      <c r="ACU3560" s="60"/>
      <c r="ACV3560" s="60"/>
      <c r="ACW3560" s="60"/>
      <c r="ACX3560" s="60"/>
      <c r="ACY3560" s="60">
        <v>1.0026848132228601</v>
      </c>
      <c r="ACZ3560" s="60"/>
      <c r="ADA3560" s="60"/>
      <c r="ADB3560" s="60"/>
      <c r="ADC3560" s="60"/>
      <c r="ADD3560" s="60"/>
      <c r="ADE3560" s="60"/>
    </row>
    <row r="3561" spans="760:785" x14ac:dyDescent="0.25">
      <c r="ACF3561" s="60"/>
      <c r="ACG3561" s="60"/>
      <c r="ACH3561" s="60"/>
      <c r="ACI3561" s="60"/>
      <c r="ACJ3561" s="60"/>
      <c r="ACK3561" s="60"/>
      <c r="ACL3561" s="60"/>
      <c r="ACM3561" s="60"/>
      <c r="ACN3561" s="60"/>
      <c r="ACO3561" s="60"/>
      <c r="ACP3561" s="60"/>
      <c r="ACQ3561" s="60"/>
      <c r="ACR3561" s="60"/>
      <c r="ACS3561" s="60"/>
      <c r="ACT3561" s="60"/>
      <c r="ACU3561" s="60"/>
      <c r="ACV3561" s="60"/>
      <c r="ACW3561" s="60"/>
      <c r="ACX3561" s="60"/>
      <c r="ACY3561" s="60">
        <v>1.0026847367893501</v>
      </c>
      <c r="ACZ3561" s="60"/>
      <c r="ADA3561" s="60"/>
      <c r="ADB3561" s="60"/>
      <c r="ADC3561" s="60"/>
      <c r="ADD3561" s="60"/>
      <c r="ADE3561" s="60"/>
    </row>
    <row r="3562" spans="760:785" x14ac:dyDescent="0.25">
      <c r="ACF3562" s="60"/>
      <c r="ACG3562" s="60"/>
      <c r="ACH3562" s="60"/>
      <c r="ACI3562" s="60"/>
      <c r="ACJ3562" s="60"/>
      <c r="ACK3562" s="60"/>
      <c r="ACL3562" s="60"/>
      <c r="ACM3562" s="60"/>
      <c r="ACN3562" s="60"/>
      <c r="ACO3562" s="60"/>
      <c r="ACP3562" s="60"/>
      <c r="ACQ3562" s="60"/>
      <c r="ACR3562" s="60"/>
      <c r="ACS3562" s="60"/>
      <c r="ACT3562" s="60"/>
      <c r="ACU3562" s="60"/>
      <c r="ACV3562" s="60"/>
      <c r="ACW3562" s="60"/>
      <c r="ACX3562" s="60"/>
      <c r="ACY3562" s="60">
        <v>1.0026846783618899</v>
      </c>
      <c r="ACZ3562" s="60"/>
      <c r="ADA3562" s="60"/>
      <c r="ADB3562" s="60"/>
      <c r="ADC3562" s="60"/>
      <c r="ADD3562" s="60"/>
      <c r="ADE3562" s="60"/>
    </row>
    <row r="3563" spans="760:785" x14ac:dyDescent="0.25">
      <c r="ACF3563" s="60"/>
      <c r="ACG3563" s="60"/>
      <c r="ACH3563" s="60"/>
      <c r="ACI3563" s="60"/>
      <c r="ACJ3563" s="60"/>
      <c r="ACK3563" s="60"/>
      <c r="ACL3563" s="60"/>
      <c r="ACM3563" s="60"/>
      <c r="ACN3563" s="60"/>
      <c r="ACO3563" s="60"/>
      <c r="ACP3563" s="60"/>
      <c r="ACQ3563" s="60"/>
      <c r="ACR3563" s="60"/>
      <c r="ACS3563" s="60"/>
      <c r="ACT3563" s="60"/>
      <c r="ACU3563" s="60"/>
      <c r="ACV3563" s="60"/>
      <c r="ACW3563" s="60"/>
      <c r="ACX3563" s="60"/>
      <c r="ACY3563" s="60">
        <v>1.0026807494930099</v>
      </c>
      <c r="ACZ3563" s="60"/>
      <c r="ADA3563" s="60"/>
      <c r="ADB3563" s="60"/>
      <c r="ADC3563" s="60"/>
      <c r="ADD3563" s="60"/>
      <c r="ADE3563" s="60"/>
    </row>
    <row r="3564" spans="760:785" x14ac:dyDescent="0.25">
      <c r="ACF3564" s="60"/>
      <c r="ACG3564" s="60"/>
      <c r="ACH3564" s="60"/>
      <c r="ACI3564" s="60"/>
      <c r="ACJ3564" s="60"/>
      <c r="ACK3564" s="60"/>
      <c r="ACL3564" s="60"/>
      <c r="ACM3564" s="60"/>
      <c r="ACN3564" s="60"/>
      <c r="ACO3564" s="60"/>
      <c r="ACP3564" s="60"/>
      <c r="ACQ3564" s="60"/>
      <c r="ACR3564" s="60"/>
      <c r="ACS3564" s="60"/>
      <c r="ACT3564" s="60"/>
      <c r="ACU3564" s="60"/>
      <c r="ACV3564" s="60"/>
      <c r="ACW3564" s="60"/>
      <c r="ACX3564" s="60"/>
      <c r="ACY3564" s="60">
        <v>1.0026796876958399</v>
      </c>
      <c r="ACZ3564" s="60"/>
      <c r="ADA3564" s="60"/>
      <c r="ADB3564" s="60"/>
      <c r="ADC3564" s="60"/>
      <c r="ADD3564" s="60"/>
      <c r="ADE3564" s="60"/>
    </row>
    <row r="3565" spans="760:785" x14ac:dyDescent="0.25">
      <c r="ACF3565" s="60"/>
      <c r="ACG3565" s="60"/>
      <c r="ACH3565" s="60"/>
      <c r="ACI3565" s="60"/>
      <c r="ACJ3565" s="60"/>
      <c r="ACK3565" s="60"/>
      <c r="ACL3565" s="60"/>
      <c r="ACM3565" s="60"/>
      <c r="ACN3565" s="60"/>
      <c r="ACO3565" s="60"/>
      <c r="ACP3565" s="60"/>
      <c r="ACQ3565" s="60"/>
      <c r="ACR3565" s="60"/>
      <c r="ACS3565" s="60"/>
      <c r="ACT3565" s="60"/>
      <c r="ACU3565" s="60"/>
      <c r="ACV3565" s="60"/>
      <c r="ACW3565" s="60"/>
      <c r="ACX3565" s="60"/>
      <c r="ACY3565" s="60">
        <v>1.00267953522528</v>
      </c>
      <c r="ACZ3565" s="60"/>
      <c r="ADA3565" s="60"/>
      <c r="ADB3565" s="60"/>
      <c r="ADC3565" s="60"/>
      <c r="ADD3565" s="60"/>
      <c r="ADE3565" s="60"/>
    </row>
    <row r="3566" spans="760:785" x14ac:dyDescent="0.25">
      <c r="ACF3566" s="60"/>
      <c r="ACG3566" s="60"/>
      <c r="ACH3566" s="60"/>
      <c r="ACI3566" s="60"/>
      <c r="ACJ3566" s="60"/>
      <c r="ACK3566" s="60"/>
      <c r="ACL3566" s="60"/>
      <c r="ACM3566" s="60"/>
      <c r="ACN3566" s="60"/>
      <c r="ACO3566" s="60"/>
      <c r="ACP3566" s="60"/>
      <c r="ACQ3566" s="60"/>
      <c r="ACR3566" s="60"/>
      <c r="ACS3566" s="60"/>
      <c r="ACT3566" s="60"/>
      <c r="ACU3566" s="60"/>
      <c r="ACV3566" s="60"/>
      <c r="ACW3566" s="60"/>
      <c r="ACX3566" s="60"/>
      <c r="ACY3566" s="60">
        <v>1.0026771417420901</v>
      </c>
      <c r="ACZ3566" s="60"/>
      <c r="ADA3566" s="60"/>
      <c r="ADB3566" s="60"/>
      <c r="ADC3566" s="60"/>
      <c r="ADD3566" s="60"/>
      <c r="ADE3566" s="60"/>
    </row>
    <row r="3567" spans="760:785" x14ac:dyDescent="0.25">
      <c r="ACF3567" s="60"/>
      <c r="ACG3567" s="60"/>
      <c r="ACH3567" s="60"/>
      <c r="ACI3567" s="60"/>
      <c r="ACJ3567" s="60"/>
      <c r="ACK3567" s="60"/>
      <c r="ACL3567" s="60"/>
      <c r="ACM3567" s="60"/>
      <c r="ACN3567" s="60"/>
      <c r="ACO3567" s="60"/>
      <c r="ACP3567" s="60"/>
      <c r="ACQ3567" s="60"/>
      <c r="ACR3567" s="60"/>
      <c r="ACS3567" s="60"/>
      <c r="ACT3567" s="60"/>
      <c r="ACU3567" s="60"/>
      <c r="ACV3567" s="60"/>
      <c r="ACW3567" s="60"/>
      <c r="ACX3567" s="60"/>
      <c r="ACY3567" s="60">
        <v>1.0026742420104999</v>
      </c>
      <c r="ACZ3567" s="60"/>
      <c r="ADA3567" s="60"/>
      <c r="ADB3567" s="60"/>
      <c r="ADC3567" s="60"/>
      <c r="ADD3567" s="60"/>
      <c r="ADE3567" s="60"/>
    </row>
    <row r="3568" spans="760:785" x14ac:dyDescent="0.25">
      <c r="ACF3568" s="60"/>
      <c r="ACG3568" s="60"/>
      <c r="ACH3568" s="60"/>
      <c r="ACI3568" s="60"/>
      <c r="ACJ3568" s="60"/>
      <c r="ACK3568" s="60"/>
      <c r="ACL3568" s="60"/>
      <c r="ACM3568" s="60"/>
      <c r="ACN3568" s="60"/>
      <c r="ACO3568" s="60"/>
      <c r="ACP3568" s="60"/>
      <c r="ACQ3568" s="60"/>
      <c r="ACR3568" s="60"/>
      <c r="ACS3568" s="60"/>
      <c r="ACT3568" s="60"/>
      <c r="ACU3568" s="60"/>
      <c r="ACV3568" s="60"/>
      <c r="ACW3568" s="60"/>
      <c r="ACX3568" s="60"/>
      <c r="ACY3568" s="60">
        <v>1.0026693754192999</v>
      </c>
      <c r="ACZ3568" s="60"/>
      <c r="ADA3568" s="60"/>
      <c r="ADB3568" s="60"/>
      <c r="ADC3568" s="60"/>
      <c r="ADD3568" s="60"/>
      <c r="ADE3568" s="60"/>
    </row>
    <row r="3569" spans="760:785" x14ac:dyDescent="0.25">
      <c r="ACF3569" s="60"/>
      <c r="ACG3569" s="60"/>
      <c r="ACH3569" s="60"/>
      <c r="ACI3569" s="60"/>
      <c r="ACJ3569" s="60"/>
      <c r="ACK3569" s="60"/>
      <c r="ACL3569" s="60"/>
      <c r="ACM3569" s="60"/>
      <c r="ACN3569" s="60"/>
      <c r="ACO3569" s="60"/>
      <c r="ACP3569" s="60"/>
      <c r="ACQ3569" s="60"/>
      <c r="ACR3569" s="60"/>
      <c r="ACS3569" s="60"/>
      <c r="ACT3569" s="60"/>
      <c r="ACU3569" s="60"/>
      <c r="ACV3569" s="60"/>
      <c r="ACW3569" s="60"/>
      <c r="ACX3569" s="60"/>
      <c r="ACY3569" s="60">
        <v>1.0026682264884901</v>
      </c>
      <c r="ACZ3569" s="60"/>
      <c r="ADA3569" s="60"/>
      <c r="ADB3569" s="60"/>
      <c r="ADC3569" s="60"/>
      <c r="ADD3569" s="60"/>
      <c r="ADE3569" s="60"/>
    </row>
    <row r="3570" spans="760:785" x14ac:dyDescent="0.25">
      <c r="ACF3570" s="60"/>
      <c r="ACG3570" s="60"/>
      <c r="ACH3570" s="60"/>
      <c r="ACI3570" s="60"/>
      <c r="ACJ3570" s="60"/>
      <c r="ACK3570" s="60"/>
      <c r="ACL3570" s="60"/>
      <c r="ACM3570" s="60"/>
      <c r="ACN3570" s="60"/>
      <c r="ACO3570" s="60"/>
      <c r="ACP3570" s="60"/>
      <c r="ACQ3570" s="60"/>
      <c r="ACR3570" s="60"/>
      <c r="ACS3570" s="60"/>
      <c r="ACT3570" s="60"/>
      <c r="ACU3570" s="60"/>
      <c r="ACV3570" s="60"/>
      <c r="ACW3570" s="60"/>
      <c r="ACX3570" s="60"/>
      <c r="ACY3570" s="60">
        <v>1.00266670774696</v>
      </c>
      <c r="ACZ3570" s="60"/>
      <c r="ADA3570" s="60"/>
      <c r="ADB3570" s="60"/>
      <c r="ADC3570" s="60"/>
      <c r="ADD3570" s="60"/>
      <c r="ADE3570" s="60"/>
    </row>
    <row r="3571" spans="760:785" x14ac:dyDescent="0.25">
      <c r="ACF3571" s="60"/>
      <c r="ACG3571" s="60"/>
      <c r="ACH3571" s="60"/>
      <c r="ACI3571" s="60"/>
      <c r="ACJ3571" s="60"/>
      <c r="ACK3571" s="60"/>
      <c r="ACL3571" s="60"/>
      <c r="ACM3571" s="60"/>
      <c r="ACN3571" s="60"/>
      <c r="ACO3571" s="60"/>
      <c r="ACP3571" s="60"/>
      <c r="ACQ3571" s="60"/>
      <c r="ACR3571" s="60"/>
      <c r="ACS3571" s="60"/>
      <c r="ACT3571" s="60"/>
      <c r="ACU3571" s="60"/>
      <c r="ACV3571" s="60"/>
      <c r="ACW3571" s="60"/>
      <c r="ACX3571" s="60"/>
      <c r="ACY3571" s="60">
        <v>1.0026631789187199</v>
      </c>
      <c r="ACZ3571" s="60"/>
      <c r="ADA3571" s="60"/>
      <c r="ADB3571" s="60"/>
      <c r="ADC3571" s="60"/>
      <c r="ADD3571" s="60"/>
      <c r="ADE3571" s="60"/>
    </row>
    <row r="3572" spans="760:785" x14ac:dyDescent="0.25">
      <c r="ACF3572" s="60"/>
      <c r="ACG3572" s="60"/>
      <c r="ACH3572" s="60"/>
      <c r="ACI3572" s="60"/>
      <c r="ACJ3572" s="60"/>
      <c r="ACK3572" s="60"/>
      <c r="ACL3572" s="60"/>
      <c r="ACM3572" s="60"/>
      <c r="ACN3572" s="60"/>
      <c r="ACO3572" s="60"/>
      <c r="ACP3572" s="60"/>
      <c r="ACQ3572" s="60"/>
      <c r="ACR3572" s="60"/>
      <c r="ACS3572" s="60"/>
      <c r="ACT3572" s="60"/>
      <c r="ACU3572" s="60"/>
      <c r="ACV3572" s="60"/>
      <c r="ACW3572" s="60"/>
      <c r="ACX3572" s="60"/>
      <c r="ACY3572" s="60">
        <v>1.0026572000668701</v>
      </c>
      <c r="ACZ3572" s="60"/>
      <c r="ADA3572" s="60"/>
      <c r="ADB3572" s="60"/>
      <c r="ADC3572" s="60"/>
      <c r="ADD3572" s="60"/>
      <c r="ADE3572" s="60"/>
    </row>
    <row r="3573" spans="760:785" x14ac:dyDescent="0.25">
      <c r="ACF3573" s="60"/>
      <c r="ACG3573" s="60"/>
      <c r="ACH3573" s="60"/>
      <c r="ACI3573" s="60"/>
      <c r="ACJ3573" s="60"/>
      <c r="ACK3573" s="60"/>
      <c r="ACL3573" s="60"/>
      <c r="ACM3573" s="60"/>
      <c r="ACN3573" s="60"/>
      <c r="ACO3573" s="60"/>
      <c r="ACP3573" s="60"/>
      <c r="ACQ3573" s="60"/>
      <c r="ACR3573" s="60"/>
      <c r="ACS3573" s="60"/>
      <c r="ACT3573" s="60"/>
      <c r="ACU3573" s="60"/>
      <c r="ACV3573" s="60"/>
      <c r="ACW3573" s="60"/>
      <c r="ACX3573" s="60"/>
      <c r="ACY3573" s="60">
        <v>1.0026562852593299</v>
      </c>
      <c r="ACZ3573" s="60"/>
      <c r="ADA3573" s="60"/>
      <c r="ADB3573" s="60"/>
      <c r="ADC3573" s="60"/>
      <c r="ADD3573" s="60"/>
      <c r="ADE3573" s="60"/>
    </row>
    <row r="3574" spans="760:785" x14ac:dyDescent="0.25">
      <c r="ACF3574" s="60"/>
      <c r="ACG3574" s="60"/>
      <c r="ACH3574" s="60"/>
      <c r="ACI3574" s="60"/>
      <c r="ACJ3574" s="60"/>
      <c r="ACK3574" s="60"/>
      <c r="ACL3574" s="60"/>
      <c r="ACM3574" s="60"/>
      <c r="ACN3574" s="60"/>
      <c r="ACO3574" s="60"/>
      <c r="ACP3574" s="60"/>
      <c r="ACQ3574" s="60"/>
      <c r="ACR3574" s="60"/>
      <c r="ACS3574" s="60"/>
      <c r="ACT3574" s="60"/>
      <c r="ACU3574" s="60"/>
      <c r="ACV3574" s="60"/>
      <c r="ACW3574" s="60"/>
      <c r="ACX3574" s="60"/>
      <c r="ACY3574" s="60">
        <v>1.00265526529927</v>
      </c>
      <c r="ACZ3574" s="60"/>
      <c r="ADA3574" s="60"/>
      <c r="ADB3574" s="60"/>
      <c r="ADC3574" s="60"/>
      <c r="ADD3574" s="60"/>
      <c r="ADE3574" s="60"/>
    </row>
    <row r="3575" spans="760:785" x14ac:dyDescent="0.25">
      <c r="ACF3575" s="60"/>
      <c r="ACG3575" s="60"/>
      <c r="ACH3575" s="60"/>
      <c r="ACI3575" s="60"/>
      <c r="ACJ3575" s="60"/>
      <c r="ACK3575" s="60"/>
      <c r="ACL3575" s="60"/>
      <c r="ACM3575" s="60"/>
      <c r="ACN3575" s="60"/>
      <c r="ACO3575" s="60"/>
      <c r="ACP3575" s="60"/>
      <c r="ACQ3575" s="60"/>
      <c r="ACR3575" s="60"/>
      <c r="ACS3575" s="60"/>
      <c r="ACT3575" s="60"/>
      <c r="ACU3575" s="60"/>
      <c r="ACV3575" s="60"/>
      <c r="ACW3575" s="60"/>
      <c r="ACX3575" s="60"/>
      <c r="ACY3575" s="60">
        <v>1.0026516579428399</v>
      </c>
      <c r="ACZ3575" s="60"/>
      <c r="ADA3575" s="60"/>
      <c r="ADB3575" s="60"/>
      <c r="ADC3575" s="60"/>
      <c r="ADD3575" s="60"/>
      <c r="ADE3575" s="60"/>
    </row>
    <row r="3576" spans="760:785" x14ac:dyDescent="0.25">
      <c r="ACF3576" s="60"/>
      <c r="ACG3576" s="60"/>
      <c r="ACH3576" s="60"/>
      <c r="ACI3576" s="60"/>
      <c r="ACJ3576" s="60"/>
      <c r="ACK3576" s="60"/>
      <c r="ACL3576" s="60"/>
      <c r="ACM3576" s="60"/>
      <c r="ACN3576" s="60"/>
      <c r="ACO3576" s="60"/>
      <c r="ACP3576" s="60"/>
      <c r="ACQ3576" s="60"/>
      <c r="ACR3576" s="60"/>
      <c r="ACS3576" s="60"/>
      <c r="ACT3576" s="60"/>
      <c r="ACU3576" s="60"/>
      <c r="ACV3576" s="60"/>
      <c r="ACW3576" s="60"/>
      <c r="ACX3576" s="60"/>
      <c r="ACY3576" s="60">
        <v>1.0026491464778799</v>
      </c>
      <c r="ACZ3576" s="60"/>
      <c r="ADA3576" s="60"/>
      <c r="ADB3576" s="60"/>
      <c r="ADC3576" s="60"/>
      <c r="ADD3576" s="60"/>
      <c r="ADE3576" s="60"/>
    </row>
    <row r="3577" spans="760:785" x14ac:dyDescent="0.25">
      <c r="ACF3577" s="60"/>
      <c r="ACG3577" s="60"/>
      <c r="ACH3577" s="60"/>
      <c r="ACI3577" s="60"/>
      <c r="ACJ3577" s="60"/>
      <c r="ACK3577" s="60"/>
      <c r="ACL3577" s="60"/>
      <c r="ACM3577" s="60"/>
      <c r="ACN3577" s="60"/>
      <c r="ACO3577" s="60"/>
      <c r="ACP3577" s="60"/>
      <c r="ACQ3577" s="60"/>
      <c r="ACR3577" s="60"/>
      <c r="ACS3577" s="60"/>
      <c r="ACT3577" s="60"/>
      <c r="ACU3577" s="60"/>
      <c r="ACV3577" s="60"/>
      <c r="ACW3577" s="60"/>
      <c r="ACX3577" s="60"/>
      <c r="ACY3577" s="60">
        <v>1.00264546172804</v>
      </c>
      <c r="ACZ3577" s="60"/>
      <c r="ADA3577" s="60"/>
      <c r="ADB3577" s="60"/>
      <c r="ADC3577" s="60"/>
      <c r="ADD3577" s="60"/>
      <c r="ADE3577" s="60"/>
    </row>
    <row r="3578" spans="760:785" x14ac:dyDescent="0.25">
      <c r="ACF3578" s="60"/>
      <c r="ACG3578" s="60"/>
      <c r="ACH3578" s="60"/>
      <c r="ACI3578" s="60"/>
      <c r="ACJ3578" s="60"/>
      <c r="ACK3578" s="60"/>
      <c r="ACL3578" s="60"/>
      <c r="ACM3578" s="60"/>
      <c r="ACN3578" s="60"/>
      <c r="ACO3578" s="60"/>
      <c r="ACP3578" s="60"/>
      <c r="ACQ3578" s="60"/>
      <c r="ACR3578" s="60"/>
      <c r="ACS3578" s="60"/>
      <c r="ACT3578" s="60"/>
      <c r="ACU3578" s="60"/>
      <c r="ACV3578" s="60"/>
      <c r="ACW3578" s="60"/>
      <c r="ACX3578" s="60"/>
      <c r="ACY3578" s="60">
        <v>1.0026440669263901</v>
      </c>
      <c r="ACZ3578" s="60"/>
      <c r="ADA3578" s="60"/>
      <c r="ADB3578" s="60"/>
      <c r="ADC3578" s="60"/>
      <c r="ADD3578" s="60"/>
      <c r="ADE3578" s="60"/>
    </row>
    <row r="3579" spans="760:785" x14ac:dyDescent="0.25">
      <c r="ACF3579" s="60"/>
      <c r="ACG3579" s="60"/>
      <c r="ACH3579" s="60"/>
      <c r="ACI3579" s="60"/>
      <c r="ACJ3579" s="60"/>
      <c r="ACK3579" s="60"/>
      <c r="ACL3579" s="60"/>
      <c r="ACM3579" s="60"/>
      <c r="ACN3579" s="60"/>
      <c r="ACO3579" s="60"/>
      <c r="ACP3579" s="60"/>
      <c r="ACQ3579" s="60"/>
      <c r="ACR3579" s="60"/>
      <c r="ACS3579" s="60"/>
      <c r="ACT3579" s="60"/>
      <c r="ACU3579" s="60"/>
      <c r="ACV3579" s="60"/>
      <c r="ACW3579" s="60"/>
      <c r="ACX3579" s="60"/>
      <c r="ACY3579" s="60">
        <v>1.0026416341814099</v>
      </c>
      <c r="ACZ3579" s="60"/>
      <c r="ADA3579" s="60"/>
      <c r="ADB3579" s="60"/>
      <c r="ADC3579" s="60"/>
      <c r="ADD3579" s="60"/>
      <c r="ADE3579" s="60"/>
    </row>
    <row r="3580" spans="760:785" x14ac:dyDescent="0.25">
      <c r="ACF3580" s="60"/>
      <c r="ACG3580" s="60"/>
      <c r="ACH3580" s="60"/>
      <c r="ACI3580" s="60"/>
      <c r="ACJ3580" s="60"/>
      <c r="ACK3580" s="60"/>
      <c r="ACL3580" s="60"/>
      <c r="ACM3580" s="60"/>
      <c r="ACN3580" s="60"/>
      <c r="ACO3580" s="60"/>
      <c r="ACP3580" s="60"/>
      <c r="ACQ3580" s="60"/>
      <c r="ACR3580" s="60"/>
      <c r="ACS3580" s="60"/>
      <c r="ACT3580" s="60"/>
      <c r="ACU3580" s="60"/>
      <c r="ACV3580" s="60"/>
      <c r="ACW3580" s="60"/>
      <c r="ACX3580" s="60"/>
      <c r="ACY3580" s="60">
        <v>1.00263627809244</v>
      </c>
      <c r="ACZ3580" s="60"/>
      <c r="ADA3580" s="60"/>
      <c r="ADB3580" s="60"/>
      <c r="ADC3580" s="60"/>
      <c r="ADD3580" s="60"/>
      <c r="ADE3580" s="60"/>
    </row>
    <row r="3581" spans="760:785" x14ac:dyDescent="0.25">
      <c r="ACF3581" s="60"/>
      <c r="ACG3581" s="60"/>
      <c r="ACH3581" s="60"/>
      <c r="ACI3581" s="60"/>
      <c r="ACJ3581" s="60"/>
      <c r="ACK3581" s="60"/>
      <c r="ACL3581" s="60"/>
      <c r="ACM3581" s="60"/>
      <c r="ACN3581" s="60"/>
      <c r="ACO3581" s="60"/>
      <c r="ACP3581" s="60"/>
      <c r="ACQ3581" s="60"/>
      <c r="ACR3581" s="60"/>
      <c r="ACS3581" s="60"/>
      <c r="ACT3581" s="60"/>
      <c r="ACU3581" s="60"/>
      <c r="ACV3581" s="60"/>
      <c r="ACW3581" s="60"/>
      <c r="ACX3581" s="60"/>
      <c r="ACY3581" s="60">
        <v>1.00263255776571</v>
      </c>
      <c r="ACZ3581" s="60"/>
      <c r="ADA3581" s="60"/>
      <c r="ADB3581" s="60"/>
      <c r="ADC3581" s="60"/>
      <c r="ADD3581" s="60"/>
      <c r="ADE3581" s="60"/>
    </row>
    <row r="3582" spans="760:785" x14ac:dyDescent="0.25">
      <c r="ACF3582" s="60"/>
      <c r="ACG3582" s="60"/>
      <c r="ACH3582" s="60"/>
      <c r="ACI3582" s="60"/>
      <c r="ACJ3582" s="60"/>
      <c r="ACK3582" s="60"/>
      <c r="ACL3582" s="60"/>
      <c r="ACM3582" s="60"/>
      <c r="ACN3582" s="60"/>
      <c r="ACO3582" s="60"/>
      <c r="ACP3582" s="60"/>
      <c r="ACQ3582" s="60"/>
      <c r="ACR3582" s="60"/>
      <c r="ACS3582" s="60"/>
      <c r="ACT3582" s="60"/>
      <c r="ACU3582" s="60"/>
      <c r="ACV3582" s="60"/>
      <c r="ACW3582" s="60"/>
      <c r="ACX3582" s="60"/>
      <c r="ACY3582" s="60">
        <v>1.0026255960411901</v>
      </c>
      <c r="ACZ3582" s="60"/>
      <c r="ADA3582" s="60"/>
      <c r="ADB3582" s="60"/>
      <c r="ADC3582" s="60"/>
      <c r="ADD3582" s="60"/>
      <c r="ADE3582" s="60"/>
    </row>
    <row r="3583" spans="760:785" x14ac:dyDescent="0.25">
      <c r="ACF3583" s="60"/>
      <c r="ACG3583" s="60"/>
      <c r="ACH3583" s="60"/>
      <c r="ACI3583" s="60"/>
      <c r="ACJ3583" s="60"/>
      <c r="ACK3583" s="60"/>
      <c r="ACL3583" s="60"/>
      <c r="ACM3583" s="60"/>
      <c r="ACN3583" s="60"/>
      <c r="ACO3583" s="60"/>
      <c r="ACP3583" s="60"/>
      <c r="ACQ3583" s="60"/>
      <c r="ACR3583" s="60"/>
      <c r="ACS3583" s="60"/>
      <c r="ACT3583" s="60"/>
      <c r="ACU3583" s="60"/>
      <c r="ACV3583" s="60"/>
      <c r="ACW3583" s="60"/>
      <c r="ACX3583" s="60"/>
      <c r="ACY3583" s="60">
        <v>1.00261953943355</v>
      </c>
      <c r="ACZ3583" s="60"/>
      <c r="ADA3583" s="60"/>
      <c r="ADB3583" s="60"/>
      <c r="ADC3583" s="60"/>
      <c r="ADD3583" s="60"/>
      <c r="ADE3583" s="60"/>
    </row>
    <row r="3584" spans="760:785" x14ac:dyDescent="0.25">
      <c r="ACF3584" s="60"/>
      <c r="ACG3584" s="60"/>
      <c r="ACH3584" s="60"/>
      <c r="ACI3584" s="60"/>
      <c r="ACJ3584" s="60"/>
      <c r="ACK3584" s="60"/>
      <c r="ACL3584" s="60"/>
      <c r="ACM3584" s="60"/>
      <c r="ACN3584" s="60"/>
      <c r="ACO3584" s="60"/>
      <c r="ACP3584" s="60"/>
      <c r="ACQ3584" s="60"/>
      <c r="ACR3584" s="60"/>
      <c r="ACS3584" s="60"/>
      <c r="ACT3584" s="60"/>
      <c r="ACU3584" s="60"/>
      <c r="ACV3584" s="60"/>
      <c r="ACW3584" s="60"/>
      <c r="ACX3584" s="60"/>
      <c r="ACY3584" s="60">
        <v>1.0026115815813801</v>
      </c>
      <c r="ACZ3584" s="60"/>
      <c r="ADA3584" s="60"/>
      <c r="ADB3584" s="60"/>
      <c r="ADC3584" s="60"/>
      <c r="ADD3584" s="60"/>
      <c r="ADE3584" s="60"/>
    </row>
    <row r="3585" spans="760:785" x14ac:dyDescent="0.25">
      <c r="ACF3585" s="60"/>
      <c r="ACG3585" s="60"/>
      <c r="ACH3585" s="60"/>
      <c r="ACI3585" s="60"/>
      <c r="ACJ3585" s="60"/>
      <c r="ACK3585" s="60"/>
      <c r="ACL3585" s="60"/>
      <c r="ACM3585" s="60"/>
      <c r="ACN3585" s="60"/>
      <c r="ACO3585" s="60"/>
      <c r="ACP3585" s="60"/>
      <c r="ACQ3585" s="60"/>
      <c r="ACR3585" s="60"/>
      <c r="ACS3585" s="60"/>
      <c r="ACT3585" s="60"/>
      <c r="ACU3585" s="60"/>
      <c r="ACV3585" s="60"/>
      <c r="ACW3585" s="60"/>
      <c r="ACX3585" s="60"/>
      <c r="ACY3585" s="60">
        <v>1.0026107604630501</v>
      </c>
      <c r="ACZ3585" s="60"/>
      <c r="ADA3585" s="60"/>
      <c r="ADB3585" s="60"/>
      <c r="ADC3585" s="60"/>
      <c r="ADD3585" s="60"/>
      <c r="ADE3585" s="60"/>
    </row>
    <row r="3586" spans="760:785" x14ac:dyDescent="0.25">
      <c r="ACF3586" s="60"/>
      <c r="ACG3586" s="60"/>
      <c r="ACH3586" s="60"/>
      <c r="ACI3586" s="60"/>
      <c r="ACJ3586" s="60"/>
      <c r="ACK3586" s="60"/>
      <c r="ACL3586" s="60"/>
      <c r="ACM3586" s="60"/>
      <c r="ACN3586" s="60"/>
      <c r="ACO3586" s="60"/>
      <c r="ACP3586" s="60"/>
      <c r="ACQ3586" s="60"/>
      <c r="ACR3586" s="60"/>
      <c r="ACS3586" s="60"/>
      <c r="ACT3586" s="60"/>
      <c r="ACU3586" s="60"/>
      <c r="ACV3586" s="60"/>
      <c r="ACW3586" s="60"/>
      <c r="ACX3586" s="60"/>
      <c r="ACY3586" s="60">
        <v>1.0026083320556201</v>
      </c>
      <c r="ACZ3586" s="60"/>
      <c r="ADA3586" s="60"/>
      <c r="ADB3586" s="60"/>
      <c r="ADC3586" s="60"/>
      <c r="ADD3586" s="60"/>
      <c r="ADE3586" s="60"/>
    </row>
    <row r="3587" spans="760:785" x14ac:dyDescent="0.25">
      <c r="ACF3587" s="60"/>
      <c r="ACG3587" s="60"/>
      <c r="ACH3587" s="60"/>
      <c r="ACI3587" s="60"/>
      <c r="ACJ3587" s="60"/>
      <c r="ACK3587" s="60"/>
      <c r="ACL3587" s="60"/>
      <c r="ACM3587" s="60"/>
      <c r="ACN3587" s="60"/>
      <c r="ACO3587" s="60"/>
      <c r="ACP3587" s="60"/>
      <c r="ACQ3587" s="60"/>
      <c r="ACR3587" s="60"/>
      <c r="ACS3587" s="60"/>
      <c r="ACT3587" s="60"/>
      <c r="ACU3587" s="60"/>
      <c r="ACV3587" s="60"/>
      <c r="ACW3587" s="60"/>
      <c r="ACX3587" s="60"/>
      <c r="ACY3587" s="60">
        <v>1.0025954144993401</v>
      </c>
      <c r="ACZ3587" s="60"/>
      <c r="ADA3587" s="60"/>
      <c r="ADB3587" s="60"/>
      <c r="ADC3587" s="60"/>
      <c r="ADD3587" s="60"/>
      <c r="ADE3587" s="60"/>
    </row>
    <row r="3588" spans="760:785" x14ac:dyDescent="0.25">
      <c r="ACF3588" s="60"/>
      <c r="ACG3588" s="60"/>
      <c r="ACH3588" s="60"/>
      <c r="ACI3588" s="60"/>
      <c r="ACJ3588" s="60"/>
      <c r="ACK3588" s="60"/>
      <c r="ACL3588" s="60"/>
      <c r="ACM3588" s="60"/>
      <c r="ACN3588" s="60"/>
      <c r="ACO3588" s="60"/>
      <c r="ACP3588" s="60"/>
      <c r="ACQ3588" s="60"/>
      <c r="ACR3588" s="60"/>
      <c r="ACS3588" s="60"/>
      <c r="ACT3588" s="60"/>
      <c r="ACU3588" s="60"/>
      <c r="ACV3588" s="60"/>
      <c r="ACW3588" s="60"/>
      <c r="ACX3588" s="60"/>
      <c r="ACY3588" s="60">
        <v>1.00259031803773</v>
      </c>
      <c r="ACZ3588" s="60"/>
      <c r="ADA3588" s="60"/>
      <c r="ADB3588" s="60"/>
      <c r="ADC3588" s="60"/>
      <c r="ADD3588" s="60"/>
      <c r="ADE3588" s="60"/>
    </row>
    <row r="3589" spans="760:785" x14ac:dyDescent="0.25">
      <c r="ACF3589" s="60"/>
      <c r="ACG3589" s="60"/>
      <c r="ACH3589" s="60"/>
      <c r="ACI3589" s="60"/>
      <c r="ACJ3589" s="60"/>
      <c r="ACK3589" s="60"/>
      <c r="ACL3589" s="60"/>
      <c r="ACM3589" s="60"/>
      <c r="ACN3589" s="60"/>
      <c r="ACO3589" s="60"/>
      <c r="ACP3589" s="60"/>
      <c r="ACQ3589" s="60"/>
      <c r="ACR3589" s="60"/>
      <c r="ACS3589" s="60"/>
      <c r="ACT3589" s="60"/>
      <c r="ACU3589" s="60"/>
      <c r="ACV3589" s="60"/>
      <c r="ACW3589" s="60"/>
      <c r="ACX3589" s="60"/>
      <c r="ACY3589" s="60">
        <v>1.0025891347326601</v>
      </c>
      <c r="ACZ3589" s="60"/>
      <c r="ADA3589" s="60"/>
      <c r="ADB3589" s="60"/>
      <c r="ADC3589" s="60"/>
      <c r="ADD3589" s="60"/>
      <c r="ADE3589" s="60"/>
    </row>
    <row r="3590" spans="760:785" x14ac:dyDescent="0.25">
      <c r="ACF3590" s="60"/>
      <c r="ACG3590" s="60"/>
      <c r="ACH3590" s="60"/>
      <c r="ACI3590" s="60"/>
      <c r="ACJ3590" s="60"/>
      <c r="ACK3590" s="60"/>
      <c r="ACL3590" s="60"/>
      <c r="ACM3590" s="60"/>
      <c r="ACN3590" s="60"/>
      <c r="ACO3590" s="60"/>
      <c r="ACP3590" s="60"/>
      <c r="ACQ3590" s="60"/>
      <c r="ACR3590" s="60"/>
      <c r="ACS3590" s="60"/>
      <c r="ACT3590" s="60"/>
      <c r="ACU3590" s="60"/>
      <c r="ACV3590" s="60"/>
      <c r="ACW3590" s="60"/>
      <c r="ACX3590" s="60"/>
      <c r="ACY3590" s="60">
        <v>1.00258650669098</v>
      </c>
      <c r="ACZ3590" s="60"/>
      <c r="ADA3590" s="60"/>
      <c r="ADB3590" s="60"/>
      <c r="ADC3590" s="60"/>
      <c r="ADD3590" s="60"/>
      <c r="ADE3590" s="60"/>
    </row>
    <row r="3591" spans="760:785" x14ac:dyDescent="0.25">
      <c r="ACF3591" s="60"/>
      <c r="ACG3591" s="60"/>
      <c r="ACH3591" s="60"/>
      <c r="ACI3591" s="60"/>
      <c r="ACJ3591" s="60"/>
      <c r="ACK3591" s="60"/>
      <c r="ACL3591" s="60"/>
      <c r="ACM3591" s="60"/>
      <c r="ACN3591" s="60"/>
      <c r="ACO3591" s="60"/>
      <c r="ACP3591" s="60"/>
      <c r="ACQ3591" s="60"/>
      <c r="ACR3591" s="60"/>
      <c r="ACS3591" s="60"/>
      <c r="ACT3591" s="60"/>
      <c r="ACU3591" s="60"/>
      <c r="ACV3591" s="60"/>
      <c r="ACW3591" s="60"/>
      <c r="ACX3591" s="60"/>
      <c r="ACY3591" s="60">
        <v>1.00258548943569</v>
      </c>
      <c r="ACZ3591" s="60"/>
      <c r="ADA3591" s="60"/>
      <c r="ADB3591" s="60"/>
      <c r="ADC3591" s="60"/>
      <c r="ADD3591" s="60"/>
      <c r="ADE3591" s="60"/>
    </row>
    <row r="3592" spans="760:785" x14ac:dyDescent="0.25">
      <c r="ACF3592" s="60"/>
      <c r="ACG3592" s="60"/>
      <c r="ACH3592" s="60"/>
      <c r="ACI3592" s="60"/>
      <c r="ACJ3592" s="60"/>
      <c r="ACK3592" s="60"/>
      <c r="ACL3592" s="60"/>
      <c r="ACM3592" s="60"/>
      <c r="ACN3592" s="60"/>
      <c r="ACO3592" s="60"/>
      <c r="ACP3592" s="60"/>
      <c r="ACQ3592" s="60"/>
      <c r="ACR3592" s="60"/>
      <c r="ACS3592" s="60"/>
      <c r="ACT3592" s="60"/>
      <c r="ACU3592" s="60"/>
      <c r="ACV3592" s="60"/>
      <c r="ACW3592" s="60"/>
      <c r="ACX3592" s="60"/>
      <c r="ACY3592" s="60">
        <v>1.00258247436922</v>
      </c>
      <c r="ACZ3592" s="60"/>
      <c r="ADA3592" s="60"/>
      <c r="ADB3592" s="60"/>
      <c r="ADC3592" s="60"/>
      <c r="ADD3592" s="60"/>
      <c r="ADE3592" s="60"/>
    </row>
    <row r="3593" spans="760:785" x14ac:dyDescent="0.25">
      <c r="ACF3593" s="60"/>
      <c r="ACG3593" s="60"/>
      <c r="ACH3593" s="60"/>
      <c r="ACI3593" s="60"/>
      <c r="ACJ3593" s="60"/>
      <c r="ACK3593" s="60"/>
      <c r="ACL3593" s="60"/>
      <c r="ACM3593" s="60"/>
      <c r="ACN3593" s="60"/>
      <c r="ACO3593" s="60"/>
      <c r="ACP3593" s="60"/>
      <c r="ACQ3593" s="60"/>
      <c r="ACR3593" s="60"/>
      <c r="ACS3593" s="60"/>
      <c r="ACT3593" s="60"/>
      <c r="ACU3593" s="60"/>
      <c r="ACV3593" s="60"/>
      <c r="ACW3593" s="60"/>
      <c r="ACX3593" s="60"/>
      <c r="ACY3593" s="60">
        <v>1.00257771894198</v>
      </c>
      <c r="ACZ3593" s="60"/>
      <c r="ADA3593" s="60"/>
      <c r="ADB3593" s="60"/>
      <c r="ADC3593" s="60"/>
      <c r="ADD3593" s="60"/>
      <c r="ADE3593" s="60"/>
    </row>
    <row r="3594" spans="760:785" x14ac:dyDescent="0.25">
      <c r="ACF3594" s="60"/>
      <c r="ACG3594" s="60"/>
      <c r="ACH3594" s="60"/>
      <c r="ACI3594" s="60"/>
      <c r="ACJ3594" s="60"/>
      <c r="ACK3594" s="60"/>
      <c r="ACL3594" s="60"/>
      <c r="ACM3594" s="60"/>
      <c r="ACN3594" s="60"/>
      <c r="ACO3594" s="60"/>
      <c r="ACP3594" s="60"/>
      <c r="ACQ3594" s="60"/>
      <c r="ACR3594" s="60"/>
      <c r="ACS3594" s="60"/>
      <c r="ACT3594" s="60"/>
      <c r="ACU3594" s="60"/>
      <c r="ACV3594" s="60"/>
      <c r="ACW3594" s="60"/>
      <c r="ACX3594" s="60"/>
      <c r="ACY3594" s="60">
        <v>1.0025715659507699</v>
      </c>
      <c r="ACZ3594" s="60"/>
      <c r="ADA3594" s="60"/>
      <c r="ADB3594" s="60"/>
      <c r="ADC3594" s="60"/>
      <c r="ADD3594" s="60"/>
      <c r="ADE3594" s="60"/>
    </row>
    <row r="3595" spans="760:785" x14ac:dyDescent="0.25">
      <c r="ACF3595" s="60"/>
      <c r="ACG3595" s="60"/>
      <c r="ACH3595" s="60"/>
      <c r="ACI3595" s="60"/>
      <c r="ACJ3595" s="60"/>
      <c r="ACK3595" s="60"/>
      <c r="ACL3595" s="60"/>
      <c r="ACM3595" s="60"/>
      <c r="ACN3595" s="60"/>
      <c r="ACO3595" s="60"/>
      <c r="ACP3595" s="60"/>
      <c r="ACQ3595" s="60"/>
      <c r="ACR3595" s="60"/>
      <c r="ACS3595" s="60"/>
      <c r="ACT3595" s="60"/>
      <c r="ACU3595" s="60"/>
      <c r="ACV3595" s="60"/>
      <c r="ACW3595" s="60"/>
      <c r="ACX3595" s="60"/>
      <c r="ACY3595" s="60">
        <v>1.0025672625392901</v>
      </c>
      <c r="ACZ3595" s="60"/>
      <c r="ADA3595" s="60"/>
      <c r="ADB3595" s="60"/>
      <c r="ADC3595" s="60"/>
      <c r="ADD3595" s="60"/>
      <c r="ADE3595" s="60"/>
    </row>
    <row r="3596" spans="760:785" x14ac:dyDescent="0.25">
      <c r="ACF3596" s="60"/>
      <c r="ACG3596" s="60"/>
      <c r="ACH3596" s="60"/>
      <c r="ACI3596" s="60"/>
      <c r="ACJ3596" s="60"/>
      <c r="ACK3596" s="60"/>
      <c r="ACL3596" s="60"/>
      <c r="ACM3596" s="60"/>
      <c r="ACN3596" s="60"/>
      <c r="ACO3596" s="60"/>
      <c r="ACP3596" s="60"/>
      <c r="ACQ3596" s="60"/>
      <c r="ACR3596" s="60"/>
      <c r="ACS3596" s="60"/>
      <c r="ACT3596" s="60"/>
      <c r="ACU3596" s="60"/>
      <c r="ACV3596" s="60"/>
      <c r="ACW3596" s="60"/>
      <c r="ACX3596" s="60"/>
      <c r="ACY3596" s="60">
        <v>1.00256384834398</v>
      </c>
      <c r="ACZ3596" s="60"/>
      <c r="ADA3596" s="60"/>
      <c r="ADB3596" s="60"/>
      <c r="ADC3596" s="60"/>
      <c r="ADD3596" s="60"/>
      <c r="ADE3596" s="60"/>
    </row>
    <row r="3597" spans="760:785" x14ac:dyDescent="0.25">
      <c r="ACF3597" s="60"/>
      <c r="ACG3597" s="60"/>
      <c r="ACH3597" s="60"/>
      <c r="ACI3597" s="60"/>
      <c r="ACJ3597" s="60"/>
      <c r="ACK3597" s="60"/>
      <c r="ACL3597" s="60"/>
      <c r="ACM3597" s="60"/>
      <c r="ACN3597" s="60"/>
      <c r="ACO3597" s="60"/>
      <c r="ACP3597" s="60"/>
      <c r="ACQ3597" s="60"/>
      <c r="ACR3597" s="60"/>
      <c r="ACS3597" s="60"/>
      <c r="ACT3597" s="60"/>
      <c r="ACU3597" s="60"/>
      <c r="ACV3597" s="60"/>
      <c r="ACW3597" s="60"/>
      <c r="ACX3597" s="60"/>
      <c r="ACY3597" s="60">
        <v>1.0025543677797599</v>
      </c>
      <c r="ACZ3597" s="60"/>
      <c r="ADA3597" s="60"/>
      <c r="ADB3597" s="60"/>
      <c r="ADC3597" s="60"/>
      <c r="ADD3597" s="60"/>
      <c r="ADE3597" s="60"/>
    </row>
    <row r="3598" spans="760:785" x14ac:dyDescent="0.25">
      <c r="ACF3598" s="60"/>
      <c r="ACG3598" s="60"/>
      <c r="ACH3598" s="60"/>
      <c r="ACI3598" s="60"/>
      <c r="ACJ3598" s="60"/>
      <c r="ACK3598" s="60"/>
      <c r="ACL3598" s="60"/>
      <c r="ACM3598" s="60"/>
      <c r="ACN3598" s="60"/>
      <c r="ACO3598" s="60"/>
      <c r="ACP3598" s="60"/>
      <c r="ACQ3598" s="60"/>
      <c r="ACR3598" s="60"/>
      <c r="ACS3598" s="60"/>
      <c r="ACT3598" s="60"/>
      <c r="ACU3598" s="60"/>
      <c r="ACV3598" s="60"/>
      <c r="ACW3598" s="60"/>
      <c r="ACX3598" s="60"/>
      <c r="ACY3598" s="60">
        <v>1.0025458856970699</v>
      </c>
      <c r="ACZ3598" s="60"/>
      <c r="ADA3598" s="60"/>
      <c r="ADB3598" s="60"/>
      <c r="ADC3598" s="60"/>
      <c r="ADD3598" s="60"/>
      <c r="ADE3598" s="60"/>
    </row>
    <row r="3599" spans="760:785" x14ac:dyDescent="0.25">
      <c r="ACF3599" s="60"/>
      <c r="ACG3599" s="60"/>
      <c r="ACH3599" s="60"/>
      <c r="ACI3599" s="60"/>
      <c r="ACJ3599" s="60"/>
      <c r="ACK3599" s="60"/>
      <c r="ACL3599" s="60"/>
      <c r="ACM3599" s="60"/>
      <c r="ACN3599" s="60"/>
      <c r="ACO3599" s="60"/>
      <c r="ACP3599" s="60"/>
      <c r="ACQ3599" s="60"/>
      <c r="ACR3599" s="60"/>
      <c r="ACS3599" s="60"/>
      <c r="ACT3599" s="60"/>
      <c r="ACU3599" s="60"/>
      <c r="ACV3599" s="60"/>
      <c r="ACW3599" s="60"/>
      <c r="ACX3599" s="60"/>
      <c r="ACY3599" s="60">
        <v>1.0025446672321801</v>
      </c>
      <c r="ACZ3599" s="60"/>
      <c r="ADA3599" s="60"/>
      <c r="ADB3599" s="60"/>
      <c r="ADC3599" s="60"/>
      <c r="ADD3599" s="60"/>
      <c r="ADE3599" s="60"/>
    </row>
    <row r="3600" spans="760:785" x14ac:dyDescent="0.25">
      <c r="ACF3600" s="60"/>
      <c r="ACG3600" s="60"/>
      <c r="ACH3600" s="60"/>
      <c r="ACI3600" s="60"/>
      <c r="ACJ3600" s="60"/>
      <c r="ACK3600" s="60"/>
      <c r="ACL3600" s="60"/>
      <c r="ACM3600" s="60"/>
      <c r="ACN3600" s="60"/>
      <c r="ACO3600" s="60"/>
      <c r="ACP3600" s="60"/>
      <c r="ACQ3600" s="60"/>
      <c r="ACR3600" s="60"/>
      <c r="ACS3600" s="60"/>
      <c r="ACT3600" s="60"/>
      <c r="ACU3600" s="60"/>
      <c r="ACV3600" s="60"/>
      <c r="ACW3600" s="60"/>
      <c r="ACX3600" s="60"/>
      <c r="ACY3600" s="60">
        <v>1.0025445328456499</v>
      </c>
      <c r="ACZ3600" s="60"/>
      <c r="ADA3600" s="60"/>
      <c r="ADB3600" s="60"/>
      <c r="ADC3600" s="60"/>
      <c r="ADD3600" s="60"/>
      <c r="ADE3600" s="60"/>
    </row>
    <row r="3601" spans="760:785" x14ac:dyDescent="0.25">
      <c r="ACF3601" s="60"/>
      <c r="ACG3601" s="60"/>
      <c r="ACH3601" s="60"/>
      <c r="ACI3601" s="60"/>
      <c r="ACJ3601" s="60"/>
      <c r="ACK3601" s="60"/>
      <c r="ACL3601" s="60"/>
      <c r="ACM3601" s="60"/>
      <c r="ACN3601" s="60"/>
      <c r="ACO3601" s="60"/>
      <c r="ACP3601" s="60"/>
      <c r="ACQ3601" s="60"/>
      <c r="ACR3601" s="60"/>
      <c r="ACS3601" s="60"/>
      <c r="ACT3601" s="60"/>
      <c r="ACU3601" s="60"/>
      <c r="ACV3601" s="60"/>
      <c r="ACW3601" s="60"/>
      <c r="ACX3601" s="60"/>
      <c r="ACY3601" s="60">
        <v>1.00254423606489</v>
      </c>
      <c r="ACZ3601" s="60"/>
      <c r="ADA3601" s="60"/>
      <c r="ADB3601" s="60"/>
      <c r="ADC3601" s="60"/>
      <c r="ADD3601" s="60"/>
      <c r="ADE3601" s="60"/>
    </row>
    <row r="3602" spans="760:785" x14ac:dyDescent="0.25">
      <c r="ACF3602" s="60"/>
      <c r="ACG3602" s="60"/>
      <c r="ACH3602" s="60"/>
      <c r="ACI3602" s="60"/>
      <c r="ACJ3602" s="60"/>
      <c r="ACK3602" s="60"/>
      <c r="ACL3602" s="60"/>
      <c r="ACM3602" s="60"/>
      <c r="ACN3602" s="60"/>
      <c r="ACO3602" s="60"/>
      <c r="ACP3602" s="60"/>
      <c r="ACQ3602" s="60"/>
      <c r="ACR3602" s="60"/>
      <c r="ACS3602" s="60"/>
      <c r="ACT3602" s="60"/>
      <c r="ACU3602" s="60"/>
      <c r="ACV3602" s="60"/>
      <c r="ACW3602" s="60"/>
      <c r="ACX3602" s="60"/>
      <c r="ACY3602" s="60">
        <v>1.00254416197331</v>
      </c>
      <c r="ACZ3602" s="60"/>
      <c r="ADA3602" s="60"/>
      <c r="ADB3602" s="60"/>
      <c r="ADC3602" s="60"/>
      <c r="ADD3602" s="60"/>
      <c r="ADE3602" s="60"/>
    </row>
    <row r="3603" spans="760:785" x14ac:dyDescent="0.25">
      <c r="ACF3603" s="60"/>
      <c r="ACG3603" s="60"/>
      <c r="ACH3603" s="60"/>
      <c r="ACI3603" s="60"/>
      <c r="ACJ3603" s="60"/>
      <c r="ACK3603" s="60"/>
      <c r="ACL3603" s="60"/>
      <c r="ACM3603" s="60"/>
      <c r="ACN3603" s="60"/>
      <c r="ACO3603" s="60"/>
      <c r="ACP3603" s="60"/>
      <c r="ACQ3603" s="60"/>
      <c r="ACR3603" s="60"/>
      <c r="ACS3603" s="60"/>
      <c r="ACT3603" s="60"/>
      <c r="ACU3603" s="60"/>
      <c r="ACV3603" s="60"/>
      <c r="ACW3603" s="60"/>
      <c r="ACX3603" s="60"/>
      <c r="ACY3603" s="60">
        <v>1.00254346694469</v>
      </c>
      <c r="ACZ3603" s="60"/>
      <c r="ADA3603" s="60"/>
      <c r="ADB3603" s="60"/>
      <c r="ADC3603" s="60"/>
      <c r="ADD3603" s="60"/>
      <c r="ADE3603" s="60"/>
    </row>
    <row r="3604" spans="760:785" x14ac:dyDescent="0.25">
      <c r="ACF3604" s="60"/>
      <c r="ACG3604" s="60"/>
      <c r="ACH3604" s="60"/>
      <c r="ACI3604" s="60"/>
      <c r="ACJ3604" s="60"/>
      <c r="ACK3604" s="60"/>
      <c r="ACL3604" s="60"/>
      <c r="ACM3604" s="60"/>
      <c r="ACN3604" s="60"/>
      <c r="ACO3604" s="60"/>
      <c r="ACP3604" s="60"/>
      <c r="ACQ3604" s="60"/>
      <c r="ACR3604" s="60"/>
      <c r="ACS3604" s="60"/>
      <c r="ACT3604" s="60"/>
      <c r="ACU3604" s="60"/>
      <c r="ACV3604" s="60"/>
      <c r="ACW3604" s="60"/>
      <c r="ACX3604" s="60"/>
      <c r="ACY3604" s="60">
        <v>1.0025415004853899</v>
      </c>
      <c r="ACZ3604" s="60"/>
      <c r="ADA3604" s="60"/>
      <c r="ADB3604" s="60"/>
      <c r="ADC3604" s="60"/>
      <c r="ADD3604" s="60"/>
      <c r="ADE3604" s="60"/>
    </row>
    <row r="3605" spans="760:785" x14ac:dyDescent="0.25">
      <c r="ACF3605" s="60"/>
      <c r="ACG3605" s="60"/>
      <c r="ACH3605" s="60"/>
      <c r="ACI3605" s="60"/>
      <c r="ACJ3605" s="60"/>
      <c r="ACK3605" s="60"/>
      <c r="ACL3605" s="60"/>
      <c r="ACM3605" s="60"/>
      <c r="ACN3605" s="60"/>
      <c r="ACO3605" s="60"/>
      <c r="ACP3605" s="60"/>
      <c r="ACQ3605" s="60"/>
      <c r="ACR3605" s="60"/>
      <c r="ACS3605" s="60"/>
      <c r="ACT3605" s="60"/>
      <c r="ACU3605" s="60"/>
      <c r="ACV3605" s="60"/>
      <c r="ACW3605" s="60"/>
      <c r="ACX3605" s="60"/>
      <c r="ACY3605" s="60">
        <v>1.0025375144929201</v>
      </c>
      <c r="ACZ3605" s="60"/>
      <c r="ADA3605" s="60"/>
      <c r="ADB3605" s="60"/>
      <c r="ADC3605" s="60"/>
      <c r="ADD3605" s="60"/>
      <c r="ADE3605" s="60"/>
    </row>
    <row r="3606" spans="760:785" x14ac:dyDescent="0.25">
      <c r="ACF3606" s="60"/>
      <c r="ACG3606" s="60"/>
      <c r="ACH3606" s="60"/>
      <c r="ACI3606" s="60"/>
      <c r="ACJ3606" s="60"/>
      <c r="ACK3606" s="60"/>
      <c r="ACL3606" s="60"/>
      <c r="ACM3606" s="60"/>
      <c r="ACN3606" s="60"/>
      <c r="ACO3606" s="60"/>
      <c r="ACP3606" s="60"/>
      <c r="ACQ3606" s="60"/>
      <c r="ACR3606" s="60"/>
      <c r="ACS3606" s="60"/>
      <c r="ACT3606" s="60"/>
      <c r="ACU3606" s="60"/>
      <c r="ACV3606" s="60"/>
      <c r="ACW3606" s="60"/>
      <c r="ACX3606" s="60"/>
      <c r="ACY3606" s="60">
        <v>1.00253499401019</v>
      </c>
      <c r="ACZ3606" s="60"/>
      <c r="ADA3606" s="60"/>
      <c r="ADB3606" s="60"/>
      <c r="ADC3606" s="60"/>
      <c r="ADD3606" s="60"/>
      <c r="ADE3606" s="60"/>
    </row>
    <row r="3607" spans="760:785" x14ac:dyDescent="0.25">
      <c r="ACF3607" s="60"/>
      <c r="ACG3607" s="60"/>
      <c r="ACH3607" s="60"/>
      <c r="ACI3607" s="60"/>
      <c r="ACJ3607" s="60"/>
      <c r="ACK3607" s="60"/>
      <c r="ACL3607" s="60"/>
      <c r="ACM3607" s="60"/>
      <c r="ACN3607" s="60"/>
      <c r="ACO3607" s="60"/>
      <c r="ACP3607" s="60"/>
      <c r="ACQ3607" s="60"/>
      <c r="ACR3607" s="60"/>
      <c r="ACS3607" s="60"/>
      <c r="ACT3607" s="60"/>
      <c r="ACU3607" s="60"/>
      <c r="ACV3607" s="60"/>
      <c r="ACW3607" s="60"/>
      <c r="ACX3607" s="60"/>
      <c r="ACY3607" s="60">
        <v>1.0025333880275</v>
      </c>
      <c r="ACZ3607" s="60"/>
      <c r="ADA3607" s="60"/>
      <c r="ADB3607" s="60"/>
      <c r="ADC3607" s="60"/>
      <c r="ADD3607" s="60"/>
      <c r="ADE3607" s="60"/>
    </row>
    <row r="3608" spans="760:785" x14ac:dyDescent="0.25">
      <c r="ACF3608" s="60"/>
      <c r="ACG3608" s="60"/>
      <c r="ACH3608" s="60"/>
      <c r="ACI3608" s="60"/>
      <c r="ACJ3608" s="60"/>
      <c r="ACK3608" s="60"/>
      <c r="ACL3608" s="60"/>
      <c r="ACM3608" s="60"/>
      <c r="ACN3608" s="60"/>
      <c r="ACO3608" s="60"/>
      <c r="ACP3608" s="60"/>
      <c r="ACQ3608" s="60"/>
      <c r="ACR3608" s="60"/>
      <c r="ACS3608" s="60"/>
      <c r="ACT3608" s="60"/>
      <c r="ACU3608" s="60"/>
      <c r="ACV3608" s="60"/>
      <c r="ACW3608" s="60"/>
      <c r="ACX3608" s="60"/>
      <c r="ACY3608" s="60">
        <v>1.00253163244999</v>
      </c>
      <c r="ACZ3608" s="60"/>
      <c r="ADA3608" s="60"/>
      <c r="ADB3608" s="60"/>
      <c r="ADC3608" s="60"/>
      <c r="ADD3608" s="60"/>
      <c r="ADE3608" s="60"/>
    </row>
    <row r="3609" spans="760:785" x14ac:dyDescent="0.25">
      <c r="ACF3609" s="60"/>
      <c r="ACG3609" s="60"/>
      <c r="ACH3609" s="60"/>
      <c r="ACI3609" s="60"/>
      <c r="ACJ3609" s="60"/>
      <c r="ACK3609" s="60"/>
      <c r="ACL3609" s="60"/>
      <c r="ACM3609" s="60"/>
      <c r="ACN3609" s="60"/>
      <c r="ACO3609" s="60"/>
      <c r="ACP3609" s="60"/>
      <c r="ACQ3609" s="60"/>
      <c r="ACR3609" s="60"/>
      <c r="ACS3609" s="60"/>
      <c r="ACT3609" s="60"/>
      <c r="ACU3609" s="60"/>
      <c r="ACV3609" s="60"/>
      <c r="ACW3609" s="60"/>
      <c r="ACX3609" s="60"/>
      <c r="ACY3609" s="60">
        <v>1.0025313987592701</v>
      </c>
      <c r="ACZ3609" s="60"/>
      <c r="ADA3609" s="60"/>
      <c r="ADB3609" s="60"/>
      <c r="ADC3609" s="60"/>
      <c r="ADD3609" s="60"/>
      <c r="ADE3609" s="60"/>
    </row>
    <row r="3610" spans="760:785" x14ac:dyDescent="0.25">
      <c r="ACF3610" s="60"/>
      <c r="ACG3610" s="60"/>
      <c r="ACH3610" s="60"/>
      <c r="ACI3610" s="60"/>
      <c r="ACJ3610" s="60"/>
      <c r="ACK3610" s="60"/>
      <c r="ACL3610" s="60"/>
      <c r="ACM3610" s="60"/>
      <c r="ACN3610" s="60"/>
      <c r="ACO3610" s="60"/>
      <c r="ACP3610" s="60"/>
      <c r="ACQ3610" s="60"/>
      <c r="ACR3610" s="60"/>
      <c r="ACS3610" s="60"/>
      <c r="ACT3610" s="60"/>
      <c r="ACU3610" s="60"/>
      <c r="ACV3610" s="60"/>
      <c r="ACW3610" s="60"/>
      <c r="ACX3610" s="60"/>
      <c r="ACY3610" s="60">
        <v>1.0025238507412</v>
      </c>
      <c r="ACZ3610" s="60"/>
      <c r="ADA3610" s="60"/>
      <c r="ADB3610" s="60"/>
      <c r="ADC3610" s="60"/>
      <c r="ADD3610" s="60"/>
      <c r="ADE3610" s="60"/>
    </row>
    <row r="3611" spans="760:785" x14ac:dyDescent="0.25">
      <c r="ACF3611" s="60"/>
      <c r="ACG3611" s="60"/>
      <c r="ACH3611" s="60"/>
      <c r="ACI3611" s="60"/>
      <c r="ACJ3611" s="60"/>
      <c r="ACK3611" s="60"/>
      <c r="ACL3611" s="60"/>
      <c r="ACM3611" s="60"/>
      <c r="ACN3611" s="60"/>
      <c r="ACO3611" s="60"/>
      <c r="ACP3611" s="60"/>
      <c r="ACQ3611" s="60"/>
      <c r="ACR3611" s="60"/>
      <c r="ACS3611" s="60"/>
      <c r="ACT3611" s="60"/>
      <c r="ACU3611" s="60"/>
      <c r="ACV3611" s="60"/>
      <c r="ACW3611" s="60"/>
      <c r="ACX3611" s="60"/>
      <c r="ACY3611" s="60">
        <v>1.00252267145748</v>
      </c>
      <c r="ACZ3611" s="60"/>
      <c r="ADA3611" s="60"/>
      <c r="ADB3611" s="60"/>
      <c r="ADC3611" s="60"/>
      <c r="ADD3611" s="60"/>
      <c r="ADE3611" s="60"/>
    </row>
    <row r="3612" spans="760:785" x14ac:dyDescent="0.25">
      <c r="ACF3612" s="60"/>
      <c r="ACG3612" s="60"/>
      <c r="ACH3612" s="60"/>
      <c r="ACI3612" s="60"/>
      <c r="ACJ3612" s="60"/>
      <c r="ACK3612" s="60"/>
      <c r="ACL3612" s="60"/>
      <c r="ACM3612" s="60"/>
      <c r="ACN3612" s="60"/>
      <c r="ACO3612" s="60"/>
      <c r="ACP3612" s="60"/>
      <c r="ACQ3612" s="60"/>
      <c r="ACR3612" s="60"/>
      <c r="ACS3612" s="60"/>
      <c r="ACT3612" s="60"/>
      <c r="ACU3612" s="60"/>
      <c r="ACV3612" s="60"/>
      <c r="ACW3612" s="60"/>
      <c r="ACX3612" s="60"/>
      <c r="ACY3612" s="60">
        <v>1.00251938616152</v>
      </c>
      <c r="ACZ3612" s="60"/>
      <c r="ADA3612" s="60"/>
      <c r="ADB3612" s="60"/>
      <c r="ADC3612" s="60"/>
      <c r="ADD3612" s="60"/>
      <c r="ADE3612" s="60"/>
    </row>
    <row r="3613" spans="760:785" x14ac:dyDescent="0.25">
      <c r="ACF3613" s="60"/>
      <c r="ACG3613" s="60"/>
      <c r="ACH3613" s="60"/>
      <c r="ACI3613" s="60"/>
      <c r="ACJ3613" s="60"/>
      <c r="ACK3613" s="60"/>
      <c r="ACL3613" s="60"/>
      <c r="ACM3613" s="60"/>
      <c r="ACN3613" s="60"/>
      <c r="ACO3613" s="60"/>
      <c r="ACP3613" s="60"/>
      <c r="ACQ3613" s="60"/>
      <c r="ACR3613" s="60"/>
      <c r="ACS3613" s="60"/>
      <c r="ACT3613" s="60"/>
      <c r="ACU3613" s="60"/>
      <c r="ACV3613" s="60"/>
      <c r="ACW3613" s="60"/>
      <c r="ACX3613" s="60"/>
      <c r="ACY3613" s="60">
        <v>1.00251420110154</v>
      </c>
      <c r="ACZ3613" s="60"/>
      <c r="ADA3613" s="60"/>
      <c r="ADB3613" s="60"/>
      <c r="ADC3613" s="60"/>
      <c r="ADD3613" s="60"/>
      <c r="ADE3613" s="60"/>
    </row>
    <row r="3614" spans="760:785" x14ac:dyDescent="0.25">
      <c r="ACF3614" s="60"/>
      <c r="ACG3614" s="60"/>
      <c r="ACH3614" s="60"/>
      <c r="ACI3614" s="60"/>
      <c r="ACJ3614" s="60"/>
      <c r="ACK3614" s="60"/>
      <c r="ACL3614" s="60"/>
      <c r="ACM3614" s="60"/>
      <c r="ACN3614" s="60"/>
      <c r="ACO3614" s="60"/>
      <c r="ACP3614" s="60"/>
      <c r="ACQ3614" s="60"/>
      <c r="ACR3614" s="60"/>
      <c r="ACS3614" s="60"/>
      <c r="ACT3614" s="60"/>
      <c r="ACU3614" s="60"/>
      <c r="ACV3614" s="60"/>
      <c r="ACW3614" s="60"/>
      <c r="ACX3614" s="60"/>
      <c r="ACY3614" s="60">
        <v>1.0025061600537299</v>
      </c>
      <c r="ACZ3614" s="60"/>
      <c r="ADA3614" s="60"/>
      <c r="ADB3614" s="60"/>
      <c r="ADC3614" s="60"/>
      <c r="ADD3614" s="60"/>
      <c r="ADE3614" s="60"/>
    </row>
    <row r="3615" spans="760:785" x14ac:dyDescent="0.25">
      <c r="ACF3615" s="60"/>
      <c r="ACG3615" s="60"/>
      <c r="ACH3615" s="60"/>
      <c r="ACI3615" s="60"/>
      <c r="ACJ3615" s="60"/>
      <c r="ACK3615" s="60"/>
      <c r="ACL3615" s="60"/>
      <c r="ACM3615" s="60"/>
      <c r="ACN3615" s="60"/>
      <c r="ACO3615" s="60"/>
      <c r="ACP3615" s="60"/>
      <c r="ACQ3615" s="60"/>
      <c r="ACR3615" s="60"/>
      <c r="ACS3615" s="60"/>
      <c r="ACT3615" s="60"/>
      <c r="ACU3615" s="60"/>
      <c r="ACV3615" s="60"/>
      <c r="ACW3615" s="60"/>
      <c r="ACX3615" s="60"/>
      <c r="ACY3615" s="60">
        <v>1.0025055225753401</v>
      </c>
      <c r="ACZ3615" s="60"/>
      <c r="ADA3615" s="60"/>
      <c r="ADB3615" s="60"/>
      <c r="ADC3615" s="60"/>
      <c r="ADD3615" s="60"/>
      <c r="ADE3615" s="60"/>
    </row>
    <row r="3616" spans="760:785" x14ac:dyDescent="0.25">
      <c r="ACF3616" s="60"/>
      <c r="ACG3616" s="60"/>
      <c r="ACH3616" s="60"/>
      <c r="ACI3616" s="60"/>
      <c r="ACJ3616" s="60"/>
      <c r="ACK3616" s="60"/>
      <c r="ACL3616" s="60"/>
      <c r="ACM3616" s="60"/>
      <c r="ACN3616" s="60"/>
      <c r="ACO3616" s="60"/>
      <c r="ACP3616" s="60"/>
      <c r="ACQ3616" s="60"/>
      <c r="ACR3616" s="60"/>
      <c r="ACS3616" s="60"/>
      <c r="ACT3616" s="60"/>
      <c r="ACU3616" s="60"/>
      <c r="ACV3616" s="60"/>
      <c r="ACW3616" s="60"/>
      <c r="ACX3616" s="60"/>
      <c r="ACY3616" s="60">
        <v>1.00250230197878</v>
      </c>
      <c r="ACZ3616" s="60"/>
      <c r="ADA3616" s="60"/>
      <c r="ADB3616" s="60"/>
      <c r="ADC3616" s="60"/>
      <c r="ADD3616" s="60"/>
      <c r="ADE3616" s="60"/>
    </row>
    <row r="3617" spans="760:785" x14ac:dyDescent="0.25">
      <c r="ACF3617" s="60"/>
      <c r="ACG3617" s="60"/>
      <c r="ACH3617" s="60"/>
      <c r="ACI3617" s="60"/>
      <c r="ACJ3617" s="60"/>
      <c r="ACK3617" s="60"/>
      <c r="ACL3617" s="60"/>
      <c r="ACM3617" s="60"/>
      <c r="ACN3617" s="60"/>
      <c r="ACO3617" s="60"/>
      <c r="ACP3617" s="60"/>
      <c r="ACQ3617" s="60"/>
      <c r="ACR3617" s="60"/>
      <c r="ACS3617" s="60"/>
      <c r="ACT3617" s="60"/>
      <c r="ACU3617" s="60"/>
      <c r="ACV3617" s="60"/>
      <c r="ACW3617" s="60"/>
      <c r="ACX3617" s="60"/>
      <c r="ACY3617" s="60">
        <v>1.0024979607176101</v>
      </c>
      <c r="ACZ3617" s="60"/>
      <c r="ADA3617" s="60"/>
      <c r="ADB3617" s="60"/>
      <c r="ADC3617" s="60"/>
      <c r="ADD3617" s="60"/>
      <c r="ADE3617" s="60"/>
    </row>
    <row r="3618" spans="760:785" x14ac:dyDescent="0.25">
      <c r="ACF3618" s="60"/>
      <c r="ACG3618" s="60"/>
      <c r="ACH3618" s="60"/>
      <c r="ACI3618" s="60"/>
      <c r="ACJ3618" s="60"/>
      <c r="ACK3618" s="60"/>
      <c r="ACL3618" s="60"/>
      <c r="ACM3618" s="60"/>
      <c r="ACN3618" s="60"/>
      <c r="ACO3618" s="60"/>
      <c r="ACP3618" s="60"/>
      <c r="ACQ3618" s="60"/>
      <c r="ACR3618" s="60"/>
      <c r="ACS3618" s="60"/>
      <c r="ACT3618" s="60"/>
      <c r="ACU3618" s="60"/>
      <c r="ACV3618" s="60"/>
      <c r="ACW3618" s="60"/>
      <c r="ACX3618" s="60"/>
      <c r="ACY3618" s="60">
        <v>1.00249063032681</v>
      </c>
      <c r="ACZ3618" s="60"/>
      <c r="ADA3618" s="60"/>
      <c r="ADB3618" s="60"/>
      <c r="ADC3618" s="60"/>
      <c r="ADD3618" s="60"/>
      <c r="ADE3618" s="60"/>
    </row>
    <row r="3619" spans="760:785" x14ac:dyDescent="0.25">
      <c r="ACF3619" s="60"/>
      <c r="ACG3619" s="60"/>
      <c r="ACH3619" s="60"/>
      <c r="ACI3619" s="60"/>
      <c r="ACJ3619" s="60"/>
      <c r="ACK3619" s="60"/>
      <c r="ACL3619" s="60"/>
      <c r="ACM3619" s="60"/>
      <c r="ACN3619" s="60"/>
      <c r="ACO3619" s="60"/>
      <c r="ACP3619" s="60"/>
      <c r="ACQ3619" s="60"/>
      <c r="ACR3619" s="60"/>
      <c r="ACS3619" s="60"/>
      <c r="ACT3619" s="60"/>
      <c r="ACU3619" s="60"/>
      <c r="ACV3619" s="60"/>
      <c r="ACW3619" s="60"/>
      <c r="ACX3619" s="60"/>
      <c r="ACY3619" s="60">
        <v>1.0024808148706199</v>
      </c>
      <c r="ACZ3619" s="60"/>
      <c r="ADA3619" s="60"/>
      <c r="ADB3619" s="60"/>
      <c r="ADC3619" s="60"/>
      <c r="ADD3619" s="60"/>
      <c r="ADE3619" s="60"/>
    </row>
    <row r="3620" spans="760:785" x14ac:dyDescent="0.25">
      <c r="ACF3620" s="60"/>
      <c r="ACG3620" s="60"/>
      <c r="ACH3620" s="60"/>
      <c r="ACI3620" s="60"/>
      <c r="ACJ3620" s="60"/>
      <c r="ACK3620" s="60"/>
      <c r="ACL3620" s="60"/>
      <c r="ACM3620" s="60"/>
      <c r="ACN3620" s="60"/>
      <c r="ACO3620" s="60"/>
      <c r="ACP3620" s="60"/>
      <c r="ACQ3620" s="60"/>
      <c r="ACR3620" s="60"/>
      <c r="ACS3620" s="60"/>
      <c r="ACT3620" s="60"/>
      <c r="ACU3620" s="60"/>
      <c r="ACV3620" s="60"/>
      <c r="ACW3620" s="60"/>
      <c r="ACX3620" s="60"/>
      <c r="ACY3620" s="60">
        <v>1.00247823825046</v>
      </c>
      <c r="ACZ3620" s="60"/>
      <c r="ADA3620" s="60"/>
      <c r="ADB3620" s="60"/>
      <c r="ADC3620" s="60"/>
      <c r="ADD3620" s="60"/>
      <c r="ADE3620" s="60"/>
    </row>
    <row r="3621" spans="760:785" x14ac:dyDescent="0.25">
      <c r="ACF3621" s="60"/>
      <c r="ACG3621" s="60"/>
      <c r="ACH3621" s="60"/>
      <c r="ACI3621" s="60"/>
      <c r="ACJ3621" s="60"/>
      <c r="ACK3621" s="60"/>
      <c r="ACL3621" s="60"/>
      <c r="ACM3621" s="60"/>
      <c r="ACN3621" s="60"/>
      <c r="ACO3621" s="60"/>
      <c r="ACP3621" s="60"/>
      <c r="ACQ3621" s="60"/>
      <c r="ACR3621" s="60"/>
      <c r="ACS3621" s="60"/>
      <c r="ACT3621" s="60"/>
      <c r="ACU3621" s="60"/>
      <c r="ACV3621" s="60"/>
      <c r="ACW3621" s="60"/>
      <c r="ACX3621" s="60"/>
      <c r="ACY3621" s="60">
        <v>1.00247752994938</v>
      </c>
      <c r="ACZ3621" s="60"/>
      <c r="ADA3621" s="60"/>
      <c r="ADB3621" s="60"/>
      <c r="ADC3621" s="60"/>
      <c r="ADD3621" s="60"/>
      <c r="ADE3621" s="60"/>
    </row>
    <row r="3622" spans="760:785" x14ac:dyDescent="0.25">
      <c r="ACF3622" s="60"/>
      <c r="ACG3622" s="60"/>
      <c r="ACH3622" s="60"/>
      <c r="ACI3622" s="60"/>
      <c r="ACJ3622" s="60"/>
      <c r="ACK3622" s="60"/>
      <c r="ACL3622" s="60"/>
      <c r="ACM3622" s="60"/>
      <c r="ACN3622" s="60"/>
      <c r="ACO3622" s="60"/>
      <c r="ACP3622" s="60"/>
      <c r="ACQ3622" s="60"/>
      <c r="ACR3622" s="60"/>
      <c r="ACS3622" s="60"/>
      <c r="ACT3622" s="60"/>
      <c r="ACU3622" s="60"/>
      <c r="ACV3622" s="60"/>
      <c r="ACW3622" s="60"/>
      <c r="ACX3622" s="60"/>
      <c r="ACY3622" s="60">
        <v>1.00247466465359</v>
      </c>
      <c r="ACZ3622" s="60"/>
      <c r="ADA3622" s="60"/>
      <c r="ADB3622" s="60"/>
      <c r="ADC3622" s="60"/>
      <c r="ADD3622" s="60"/>
      <c r="ADE3622" s="60"/>
    </row>
    <row r="3623" spans="760:785" x14ac:dyDescent="0.25">
      <c r="ACF3623" s="60"/>
      <c r="ACG3623" s="60"/>
      <c r="ACH3623" s="60"/>
      <c r="ACI3623" s="60"/>
      <c r="ACJ3623" s="60"/>
      <c r="ACK3623" s="60"/>
      <c r="ACL3623" s="60"/>
      <c r="ACM3623" s="60"/>
      <c r="ACN3623" s="60"/>
      <c r="ACO3623" s="60"/>
      <c r="ACP3623" s="60"/>
      <c r="ACQ3623" s="60"/>
      <c r="ACR3623" s="60"/>
      <c r="ACS3623" s="60"/>
      <c r="ACT3623" s="60"/>
      <c r="ACU3623" s="60"/>
      <c r="ACV3623" s="60"/>
      <c r="ACW3623" s="60"/>
      <c r="ACX3623" s="60"/>
      <c r="ACY3623" s="60">
        <v>1.0024734999100799</v>
      </c>
      <c r="ACZ3623" s="60"/>
      <c r="ADA3623" s="60"/>
      <c r="ADB3623" s="60"/>
      <c r="ADC3623" s="60"/>
      <c r="ADD3623" s="60"/>
      <c r="ADE3623" s="60"/>
    </row>
    <row r="3624" spans="760:785" x14ac:dyDescent="0.25">
      <c r="ACF3624" s="60"/>
      <c r="ACG3624" s="60"/>
      <c r="ACH3624" s="60"/>
      <c r="ACI3624" s="60"/>
      <c r="ACJ3624" s="60"/>
      <c r="ACK3624" s="60"/>
      <c r="ACL3624" s="60"/>
      <c r="ACM3624" s="60"/>
      <c r="ACN3624" s="60"/>
      <c r="ACO3624" s="60"/>
      <c r="ACP3624" s="60"/>
      <c r="ACQ3624" s="60"/>
      <c r="ACR3624" s="60"/>
      <c r="ACS3624" s="60"/>
      <c r="ACT3624" s="60"/>
      <c r="ACU3624" s="60"/>
      <c r="ACV3624" s="60"/>
      <c r="ACW3624" s="60"/>
      <c r="ACX3624" s="60"/>
      <c r="ACY3624" s="60">
        <v>1.0024706924693401</v>
      </c>
      <c r="ACZ3624" s="60"/>
      <c r="ADA3624" s="60"/>
      <c r="ADB3624" s="60"/>
      <c r="ADC3624" s="60"/>
      <c r="ADD3624" s="60"/>
      <c r="ADE3624" s="60"/>
    </row>
    <row r="3625" spans="760:785" x14ac:dyDescent="0.25">
      <c r="ACF3625" s="60"/>
      <c r="ACG3625" s="60"/>
      <c r="ACH3625" s="60"/>
      <c r="ACI3625" s="60"/>
      <c r="ACJ3625" s="60"/>
      <c r="ACK3625" s="60"/>
      <c r="ACL3625" s="60"/>
      <c r="ACM3625" s="60"/>
      <c r="ACN3625" s="60"/>
      <c r="ACO3625" s="60"/>
      <c r="ACP3625" s="60"/>
      <c r="ACQ3625" s="60"/>
      <c r="ACR3625" s="60"/>
      <c r="ACS3625" s="60"/>
      <c r="ACT3625" s="60"/>
      <c r="ACU3625" s="60"/>
      <c r="ACV3625" s="60"/>
      <c r="ACW3625" s="60"/>
      <c r="ACX3625" s="60"/>
      <c r="ACY3625" s="60">
        <v>1.00246930845065</v>
      </c>
      <c r="ACZ3625" s="60"/>
      <c r="ADA3625" s="60"/>
      <c r="ADB3625" s="60"/>
      <c r="ADC3625" s="60"/>
      <c r="ADD3625" s="60"/>
      <c r="ADE3625" s="60"/>
    </row>
    <row r="3626" spans="760:785" x14ac:dyDescent="0.25">
      <c r="ACF3626" s="60"/>
      <c r="ACG3626" s="60"/>
      <c r="ACH3626" s="60"/>
      <c r="ACI3626" s="60"/>
      <c r="ACJ3626" s="60"/>
      <c r="ACK3626" s="60"/>
      <c r="ACL3626" s="60"/>
      <c r="ACM3626" s="60"/>
      <c r="ACN3626" s="60"/>
      <c r="ACO3626" s="60"/>
      <c r="ACP3626" s="60"/>
      <c r="ACQ3626" s="60"/>
      <c r="ACR3626" s="60"/>
      <c r="ACS3626" s="60"/>
      <c r="ACT3626" s="60"/>
      <c r="ACU3626" s="60"/>
      <c r="ACV3626" s="60"/>
      <c r="ACW3626" s="60"/>
      <c r="ACX3626" s="60"/>
      <c r="ACY3626" s="60">
        <v>1.00246302371847</v>
      </c>
      <c r="ACZ3626" s="60"/>
      <c r="ADA3626" s="60"/>
      <c r="ADB3626" s="60"/>
      <c r="ADC3626" s="60"/>
      <c r="ADD3626" s="60"/>
      <c r="ADE3626" s="60"/>
    </row>
    <row r="3627" spans="760:785" x14ac:dyDescent="0.25">
      <c r="ACF3627" s="60"/>
      <c r="ACG3627" s="60"/>
      <c r="ACH3627" s="60"/>
      <c r="ACI3627" s="60"/>
      <c r="ACJ3627" s="60"/>
      <c r="ACK3627" s="60"/>
      <c r="ACL3627" s="60"/>
      <c r="ACM3627" s="60"/>
      <c r="ACN3627" s="60"/>
      <c r="ACO3627" s="60"/>
      <c r="ACP3627" s="60"/>
      <c r="ACQ3627" s="60"/>
      <c r="ACR3627" s="60"/>
      <c r="ACS3627" s="60"/>
      <c r="ACT3627" s="60"/>
      <c r="ACU3627" s="60"/>
      <c r="ACV3627" s="60"/>
      <c r="ACW3627" s="60"/>
      <c r="ACX3627" s="60"/>
      <c r="ACY3627" s="60">
        <v>1.00245728930405</v>
      </c>
      <c r="ACZ3627" s="60"/>
      <c r="ADA3627" s="60"/>
      <c r="ADB3627" s="60"/>
      <c r="ADC3627" s="60"/>
      <c r="ADD3627" s="60"/>
      <c r="ADE3627" s="60"/>
    </row>
    <row r="3628" spans="760:785" x14ac:dyDescent="0.25">
      <c r="ACF3628" s="60"/>
      <c r="ACG3628" s="60"/>
      <c r="ACH3628" s="60"/>
      <c r="ACI3628" s="60"/>
      <c r="ACJ3628" s="60"/>
      <c r="ACK3628" s="60"/>
      <c r="ACL3628" s="60"/>
      <c r="ACM3628" s="60"/>
      <c r="ACN3628" s="60"/>
      <c r="ACO3628" s="60"/>
      <c r="ACP3628" s="60"/>
      <c r="ACQ3628" s="60"/>
      <c r="ACR3628" s="60"/>
      <c r="ACS3628" s="60"/>
      <c r="ACT3628" s="60"/>
      <c r="ACU3628" s="60"/>
      <c r="ACV3628" s="60"/>
      <c r="ACW3628" s="60"/>
      <c r="ACX3628" s="60"/>
      <c r="ACY3628" s="60">
        <v>1.0024517237053101</v>
      </c>
      <c r="ACZ3628" s="60"/>
      <c r="ADA3628" s="60"/>
      <c r="ADB3628" s="60"/>
      <c r="ADC3628" s="60"/>
      <c r="ADD3628" s="60"/>
      <c r="ADE3628" s="60"/>
    </row>
    <row r="3629" spans="760:785" x14ac:dyDescent="0.25">
      <c r="ACF3629" s="60"/>
      <c r="ACG3629" s="60"/>
      <c r="ACH3629" s="60"/>
      <c r="ACI3629" s="60"/>
      <c r="ACJ3629" s="60"/>
      <c r="ACK3629" s="60"/>
      <c r="ACL3629" s="60"/>
      <c r="ACM3629" s="60"/>
      <c r="ACN3629" s="60"/>
      <c r="ACO3629" s="60"/>
      <c r="ACP3629" s="60"/>
      <c r="ACQ3629" s="60"/>
      <c r="ACR3629" s="60"/>
      <c r="ACS3629" s="60"/>
      <c r="ACT3629" s="60"/>
      <c r="ACU3629" s="60"/>
      <c r="ACV3629" s="60"/>
      <c r="ACW3629" s="60"/>
      <c r="ACX3629" s="60"/>
      <c r="ACY3629" s="60">
        <v>1.0024404210240001</v>
      </c>
      <c r="ACZ3629" s="60"/>
      <c r="ADA3629" s="60"/>
      <c r="ADB3629" s="60"/>
      <c r="ADC3629" s="60"/>
      <c r="ADD3629" s="60"/>
      <c r="ADE3629" s="60"/>
    </row>
    <row r="3630" spans="760:785" x14ac:dyDescent="0.25">
      <c r="ACF3630" s="60"/>
      <c r="ACG3630" s="60"/>
      <c r="ACH3630" s="60"/>
      <c r="ACI3630" s="60"/>
      <c r="ACJ3630" s="60"/>
      <c r="ACK3630" s="60"/>
      <c r="ACL3630" s="60"/>
      <c r="ACM3630" s="60"/>
      <c r="ACN3630" s="60"/>
      <c r="ACO3630" s="60"/>
      <c r="ACP3630" s="60"/>
      <c r="ACQ3630" s="60"/>
      <c r="ACR3630" s="60"/>
      <c r="ACS3630" s="60"/>
      <c r="ACT3630" s="60"/>
      <c r="ACU3630" s="60"/>
      <c r="ACV3630" s="60"/>
      <c r="ACW3630" s="60"/>
      <c r="ACX3630" s="60"/>
      <c r="ACY3630" s="60">
        <v>1.0024403630857599</v>
      </c>
      <c r="ACZ3630" s="60"/>
      <c r="ADA3630" s="60"/>
      <c r="ADB3630" s="60"/>
      <c r="ADC3630" s="60"/>
      <c r="ADD3630" s="60"/>
      <c r="ADE3630" s="60"/>
    </row>
    <row r="3631" spans="760:785" x14ac:dyDescent="0.25">
      <c r="ACF3631" s="60"/>
      <c r="ACG3631" s="60"/>
      <c r="ACH3631" s="60"/>
      <c r="ACI3631" s="60"/>
      <c r="ACJ3631" s="60"/>
      <c r="ACK3631" s="60"/>
      <c r="ACL3631" s="60"/>
      <c r="ACM3631" s="60"/>
      <c r="ACN3631" s="60"/>
      <c r="ACO3631" s="60"/>
      <c r="ACP3631" s="60"/>
      <c r="ACQ3631" s="60"/>
      <c r="ACR3631" s="60"/>
      <c r="ACS3631" s="60"/>
      <c r="ACT3631" s="60"/>
      <c r="ACU3631" s="60"/>
      <c r="ACV3631" s="60"/>
      <c r="ACW3631" s="60"/>
      <c r="ACX3631" s="60"/>
      <c r="ACY3631" s="60">
        <v>1.0024371533517999</v>
      </c>
      <c r="ACZ3631" s="60"/>
      <c r="ADA3631" s="60"/>
      <c r="ADB3631" s="60"/>
      <c r="ADC3631" s="60"/>
      <c r="ADD3631" s="60"/>
      <c r="ADE3631" s="60"/>
    </row>
    <row r="3632" spans="760:785" x14ac:dyDescent="0.25">
      <c r="ACF3632" s="60"/>
      <c r="ACG3632" s="60"/>
      <c r="ACH3632" s="60"/>
      <c r="ACI3632" s="60"/>
      <c r="ACJ3632" s="60"/>
      <c r="ACK3632" s="60"/>
      <c r="ACL3632" s="60"/>
      <c r="ACM3632" s="60"/>
      <c r="ACN3632" s="60"/>
      <c r="ACO3632" s="60"/>
      <c r="ACP3632" s="60"/>
      <c r="ACQ3632" s="60"/>
      <c r="ACR3632" s="60"/>
      <c r="ACS3632" s="60"/>
      <c r="ACT3632" s="60"/>
      <c r="ACU3632" s="60"/>
      <c r="ACV3632" s="60"/>
      <c r="ACW3632" s="60"/>
      <c r="ACX3632" s="60"/>
      <c r="ACY3632" s="60">
        <v>1.0024370132235101</v>
      </c>
      <c r="ACZ3632" s="60"/>
      <c r="ADA3632" s="60"/>
      <c r="ADB3632" s="60"/>
      <c r="ADC3632" s="60"/>
      <c r="ADD3632" s="60"/>
      <c r="ADE3632" s="60"/>
    </row>
    <row r="3633" spans="760:785" x14ac:dyDescent="0.25">
      <c r="ACF3633" s="60"/>
      <c r="ACG3633" s="60"/>
      <c r="ACH3633" s="60"/>
      <c r="ACI3633" s="60"/>
      <c r="ACJ3633" s="60"/>
      <c r="ACK3633" s="60"/>
      <c r="ACL3633" s="60"/>
      <c r="ACM3633" s="60"/>
      <c r="ACN3633" s="60"/>
      <c r="ACO3633" s="60"/>
      <c r="ACP3633" s="60"/>
      <c r="ACQ3633" s="60"/>
      <c r="ACR3633" s="60"/>
      <c r="ACS3633" s="60"/>
      <c r="ACT3633" s="60"/>
      <c r="ACU3633" s="60"/>
      <c r="ACV3633" s="60"/>
      <c r="ACW3633" s="60"/>
      <c r="ACX3633" s="60"/>
      <c r="ACY3633" s="60">
        <v>1.0024337078552199</v>
      </c>
      <c r="ACZ3633" s="60"/>
      <c r="ADA3633" s="60"/>
      <c r="ADB3633" s="60"/>
      <c r="ADC3633" s="60"/>
      <c r="ADD3633" s="60"/>
      <c r="ADE3633" s="60"/>
    </row>
    <row r="3634" spans="760:785" x14ac:dyDescent="0.25">
      <c r="ACF3634" s="60"/>
      <c r="ACG3634" s="60"/>
      <c r="ACH3634" s="60"/>
      <c r="ACI3634" s="60"/>
      <c r="ACJ3634" s="60"/>
      <c r="ACK3634" s="60"/>
      <c r="ACL3634" s="60"/>
      <c r="ACM3634" s="60"/>
      <c r="ACN3634" s="60"/>
      <c r="ACO3634" s="60"/>
      <c r="ACP3634" s="60"/>
      <c r="ACQ3634" s="60"/>
      <c r="ACR3634" s="60"/>
      <c r="ACS3634" s="60"/>
      <c r="ACT3634" s="60"/>
      <c r="ACU3634" s="60"/>
      <c r="ACV3634" s="60"/>
      <c r="ACW3634" s="60"/>
      <c r="ACX3634" s="60"/>
      <c r="ACY3634" s="60">
        <v>1.0024334901780301</v>
      </c>
      <c r="ACZ3634" s="60"/>
      <c r="ADA3634" s="60"/>
      <c r="ADB3634" s="60"/>
      <c r="ADC3634" s="60"/>
      <c r="ADD3634" s="60"/>
      <c r="ADE3634" s="60"/>
    </row>
    <row r="3635" spans="760:785" x14ac:dyDescent="0.25">
      <c r="ACF3635" s="60"/>
      <c r="ACG3635" s="60"/>
      <c r="ACH3635" s="60"/>
      <c r="ACI3635" s="60"/>
      <c r="ACJ3635" s="60"/>
      <c r="ACK3635" s="60"/>
      <c r="ACL3635" s="60"/>
      <c r="ACM3635" s="60"/>
      <c r="ACN3635" s="60"/>
      <c r="ACO3635" s="60"/>
      <c r="ACP3635" s="60"/>
      <c r="ACQ3635" s="60"/>
      <c r="ACR3635" s="60"/>
      <c r="ACS3635" s="60"/>
      <c r="ACT3635" s="60"/>
      <c r="ACU3635" s="60"/>
      <c r="ACV3635" s="60"/>
      <c r="ACW3635" s="60"/>
      <c r="ACX3635" s="60"/>
      <c r="ACY3635" s="60">
        <v>1.0024331360461201</v>
      </c>
      <c r="ACZ3635" s="60"/>
      <c r="ADA3635" s="60"/>
      <c r="ADB3635" s="60"/>
      <c r="ADC3635" s="60"/>
      <c r="ADD3635" s="60"/>
      <c r="ADE3635" s="60"/>
    </row>
    <row r="3636" spans="760:785" x14ac:dyDescent="0.25">
      <c r="ACF3636" s="60"/>
      <c r="ACG3636" s="60"/>
      <c r="ACH3636" s="60"/>
      <c r="ACI3636" s="60"/>
      <c r="ACJ3636" s="60"/>
      <c r="ACK3636" s="60"/>
      <c r="ACL3636" s="60"/>
      <c r="ACM3636" s="60"/>
      <c r="ACN3636" s="60"/>
      <c r="ACO3636" s="60"/>
      <c r="ACP3636" s="60"/>
      <c r="ACQ3636" s="60"/>
      <c r="ACR3636" s="60"/>
      <c r="ACS3636" s="60"/>
      <c r="ACT3636" s="60"/>
      <c r="ACU3636" s="60"/>
      <c r="ACV3636" s="60"/>
      <c r="ACW3636" s="60"/>
      <c r="ACX3636" s="60"/>
      <c r="ACY3636" s="60">
        <v>1.0024302887589001</v>
      </c>
      <c r="ACZ3636" s="60"/>
      <c r="ADA3636" s="60"/>
      <c r="ADB3636" s="60"/>
      <c r="ADC3636" s="60"/>
      <c r="ADD3636" s="60"/>
      <c r="ADE3636" s="60"/>
    </row>
    <row r="3637" spans="760:785" x14ac:dyDescent="0.25">
      <c r="ACF3637" s="60"/>
      <c r="ACG3637" s="60"/>
      <c r="ACH3637" s="60"/>
      <c r="ACI3637" s="60"/>
      <c r="ACJ3637" s="60"/>
      <c r="ACK3637" s="60"/>
      <c r="ACL3637" s="60"/>
      <c r="ACM3637" s="60"/>
      <c r="ACN3637" s="60"/>
      <c r="ACO3637" s="60"/>
      <c r="ACP3637" s="60"/>
      <c r="ACQ3637" s="60"/>
      <c r="ACR3637" s="60"/>
      <c r="ACS3637" s="60"/>
      <c r="ACT3637" s="60"/>
      <c r="ACU3637" s="60"/>
      <c r="ACV3637" s="60"/>
      <c r="ACW3637" s="60"/>
      <c r="ACX3637" s="60"/>
      <c r="ACY3637" s="60">
        <v>1.0024227310748299</v>
      </c>
      <c r="ACZ3637" s="60"/>
      <c r="ADA3637" s="60"/>
      <c r="ADB3637" s="60"/>
      <c r="ADC3637" s="60"/>
      <c r="ADD3637" s="60"/>
      <c r="ADE3637" s="60"/>
    </row>
    <row r="3638" spans="760:785" x14ac:dyDescent="0.25">
      <c r="ACF3638" s="60"/>
      <c r="ACG3638" s="60"/>
      <c r="ACH3638" s="60"/>
      <c r="ACI3638" s="60"/>
      <c r="ACJ3638" s="60"/>
      <c r="ACK3638" s="60"/>
      <c r="ACL3638" s="60"/>
      <c r="ACM3638" s="60"/>
      <c r="ACN3638" s="60"/>
      <c r="ACO3638" s="60"/>
      <c r="ACP3638" s="60"/>
      <c r="ACQ3638" s="60"/>
      <c r="ACR3638" s="60"/>
      <c r="ACS3638" s="60"/>
      <c r="ACT3638" s="60"/>
      <c r="ACU3638" s="60"/>
      <c r="ACV3638" s="60"/>
      <c r="ACW3638" s="60"/>
      <c r="ACX3638" s="60"/>
      <c r="ACY3638" s="60">
        <v>1.0024170257257099</v>
      </c>
      <c r="ACZ3638" s="60"/>
      <c r="ADA3638" s="60"/>
      <c r="ADB3638" s="60"/>
      <c r="ADC3638" s="60"/>
      <c r="ADD3638" s="60"/>
      <c r="ADE3638" s="60"/>
    </row>
    <row r="3639" spans="760:785" x14ac:dyDescent="0.25">
      <c r="ACF3639" s="60"/>
      <c r="ACG3639" s="60"/>
      <c r="ACH3639" s="60"/>
      <c r="ACI3639" s="60"/>
      <c r="ACJ3639" s="60"/>
      <c r="ACK3639" s="60"/>
      <c r="ACL3639" s="60"/>
      <c r="ACM3639" s="60"/>
      <c r="ACN3639" s="60"/>
      <c r="ACO3639" s="60"/>
      <c r="ACP3639" s="60"/>
      <c r="ACQ3639" s="60"/>
      <c r="ACR3639" s="60"/>
      <c r="ACS3639" s="60"/>
      <c r="ACT3639" s="60"/>
      <c r="ACU3639" s="60"/>
      <c r="ACV3639" s="60"/>
      <c r="ACW3639" s="60"/>
      <c r="ACX3639" s="60"/>
      <c r="ACY3639" s="60">
        <v>1.00241441455731</v>
      </c>
      <c r="ACZ3639" s="60"/>
      <c r="ADA3639" s="60"/>
      <c r="ADB3639" s="60"/>
      <c r="ADC3639" s="60"/>
      <c r="ADD3639" s="60"/>
      <c r="ADE3639" s="60"/>
    </row>
    <row r="3640" spans="760:785" x14ac:dyDescent="0.25">
      <c r="ACF3640" s="60"/>
      <c r="ACG3640" s="60"/>
      <c r="ACH3640" s="60"/>
      <c r="ACI3640" s="60"/>
      <c r="ACJ3640" s="60"/>
      <c r="ACK3640" s="60"/>
      <c r="ACL3640" s="60"/>
      <c r="ACM3640" s="60"/>
      <c r="ACN3640" s="60"/>
      <c r="ACO3640" s="60"/>
      <c r="ACP3640" s="60"/>
      <c r="ACQ3640" s="60"/>
      <c r="ACR3640" s="60"/>
      <c r="ACS3640" s="60"/>
      <c r="ACT3640" s="60"/>
      <c r="ACU3640" s="60"/>
      <c r="ACV3640" s="60"/>
      <c r="ACW3640" s="60"/>
      <c r="ACX3640" s="60"/>
      <c r="ACY3640" s="60">
        <v>1.0024113609977401</v>
      </c>
      <c r="ACZ3640" s="60"/>
      <c r="ADA3640" s="60"/>
      <c r="ADB3640" s="60"/>
      <c r="ADC3640" s="60"/>
      <c r="ADD3640" s="60"/>
      <c r="ADE3640" s="60"/>
    </row>
    <row r="3641" spans="760:785" x14ac:dyDescent="0.25">
      <c r="ACF3641" s="60"/>
      <c r="ACG3641" s="60"/>
      <c r="ACH3641" s="60"/>
      <c r="ACI3641" s="60"/>
      <c r="ACJ3641" s="60"/>
      <c r="ACK3641" s="60"/>
      <c r="ACL3641" s="60"/>
      <c r="ACM3641" s="60"/>
      <c r="ACN3641" s="60"/>
      <c r="ACO3641" s="60"/>
      <c r="ACP3641" s="60"/>
      <c r="ACQ3641" s="60"/>
      <c r="ACR3641" s="60"/>
      <c r="ACS3641" s="60"/>
      <c r="ACT3641" s="60"/>
      <c r="ACU3641" s="60"/>
      <c r="ACV3641" s="60"/>
      <c r="ACW3641" s="60"/>
      <c r="ACX3641" s="60"/>
      <c r="ACY3641" s="60">
        <v>1.0024095653348499</v>
      </c>
      <c r="ACZ3641" s="60"/>
      <c r="ADA3641" s="60"/>
      <c r="ADB3641" s="60"/>
      <c r="ADC3641" s="60"/>
      <c r="ADD3641" s="60"/>
      <c r="ADE3641" s="60"/>
    </row>
    <row r="3642" spans="760:785" x14ac:dyDescent="0.25">
      <c r="ACF3642" s="60"/>
      <c r="ACG3642" s="60"/>
      <c r="ACH3642" s="60"/>
      <c r="ACI3642" s="60"/>
      <c r="ACJ3642" s="60"/>
      <c r="ACK3642" s="60"/>
      <c r="ACL3642" s="60"/>
      <c r="ACM3642" s="60"/>
      <c r="ACN3642" s="60"/>
      <c r="ACO3642" s="60"/>
      <c r="ACP3642" s="60"/>
      <c r="ACQ3642" s="60"/>
      <c r="ACR3642" s="60"/>
      <c r="ACS3642" s="60"/>
      <c r="ACT3642" s="60"/>
      <c r="ACU3642" s="60"/>
      <c r="ACV3642" s="60"/>
      <c r="ACW3642" s="60"/>
      <c r="ACX3642" s="60"/>
      <c r="ACY3642" s="60">
        <v>1.0024085981731301</v>
      </c>
      <c r="ACZ3642" s="60"/>
      <c r="ADA3642" s="60"/>
      <c r="ADB3642" s="60"/>
      <c r="ADC3642" s="60"/>
      <c r="ADD3642" s="60"/>
      <c r="ADE3642" s="60"/>
    </row>
    <row r="3643" spans="760:785" x14ac:dyDescent="0.25">
      <c r="ACF3643" s="60"/>
      <c r="ACG3643" s="60"/>
      <c r="ACH3643" s="60"/>
      <c r="ACI3643" s="60"/>
      <c r="ACJ3643" s="60"/>
      <c r="ACK3643" s="60"/>
      <c r="ACL3643" s="60"/>
      <c r="ACM3643" s="60"/>
      <c r="ACN3643" s="60"/>
      <c r="ACO3643" s="60"/>
      <c r="ACP3643" s="60"/>
      <c r="ACQ3643" s="60"/>
      <c r="ACR3643" s="60"/>
      <c r="ACS3643" s="60"/>
      <c r="ACT3643" s="60"/>
      <c r="ACU3643" s="60"/>
      <c r="ACV3643" s="60"/>
      <c r="ACW3643" s="60"/>
      <c r="ACX3643" s="60"/>
      <c r="ACY3643" s="60">
        <v>1.00240785647014</v>
      </c>
      <c r="ACZ3643" s="60"/>
      <c r="ADA3643" s="60"/>
      <c r="ADB3643" s="60"/>
      <c r="ADC3643" s="60"/>
      <c r="ADD3643" s="60"/>
      <c r="ADE3643" s="60"/>
    </row>
    <row r="3644" spans="760:785" x14ac:dyDescent="0.25">
      <c r="ACF3644" s="60"/>
      <c r="ACG3644" s="60"/>
      <c r="ACH3644" s="60"/>
      <c r="ACI3644" s="60"/>
      <c r="ACJ3644" s="60"/>
      <c r="ACK3644" s="60"/>
      <c r="ACL3644" s="60"/>
      <c r="ACM3644" s="60"/>
      <c r="ACN3644" s="60"/>
      <c r="ACO3644" s="60"/>
      <c r="ACP3644" s="60"/>
      <c r="ACQ3644" s="60"/>
      <c r="ACR3644" s="60"/>
      <c r="ACS3644" s="60"/>
      <c r="ACT3644" s="60"/>
      <c r="ACU3644" s="60"/>
      <c r="ACV3644" s="60"/>
      <c r="ACW3644" s="60"/>
      <c r="ACX3644" s="60"/>
      <c r="ACY3644" s="60">
        <v>1.0023957112822299</v>
      </c>
      <c r="ACZ3644" s="60"/>
      <c r="ADA3644" s="60"/>
      <c r="ADB3644" s="60"/>
      <c r="ADC3644" s="60"/>
      <c r="ADD3644" s="60"/>
      <c r="ADE3644" s="60"/>
    </row>
    <row r="3645" spans="760:785" x14ac:dyDescent="0.25">
      <c r="ACF3645" s="60"/>
      <c r="ACG3645" s="60"/>
      <c r="ACH3645" s="60"/>
      <c r="ACI3645" s="60"/>
      <c r="ACJ3645" s="60"/>
      <c r="ACK3645" s="60"/>
      <c r="ACL3645" s="60"/>
      <c r="ACM3645" s="60"/>
      <c r="ACN3645" s="60"/>
      <c r="ACO3645" s="60"/>
      <c r="ACP3645" s="60"/>
      <c r="ACQ3645" s="60"/>
      <c r="ACR3645" s="60"/>
      <c r="ACS3645" s="60"/>
      <c r="ACT3645" s="60"/>
      <c r="ACU3645" s="60"/>
      <c r="ACV3645" s="60"/>
      <c r="ACW3645" s="60"/>
      <c r="ACX3645" s="60"/>
      <c r="ACY3645" s="60">
        <v>1.00239207985516</v>
      </c>
      <c r="ACZ3645" s="60"/>
      <c r="ADA3645" s="60"/>
      <c r="ADB3645" s="60"/>
      <c r="ADC3645" s="60"/>
      <c r="ADD3645" s="60"/>
      <c r="ADE3645" s="60"/>
    </row>
    <row r="3646" spans="760:785" x14ac:dyDescent="0.25">
      <c r="ACF3646" s="60"/>
      <c r="ACG3646" s="60"/>
      <c r="ACH3646" s="60"/>
      <c r="ACI3646" s="60"/>
      <c r="ACJ3646" s="60"/>
      <c r="ACK3646" s="60"/>
      <c r="ACL3646" s="60"/>
      <c r="ACM3646" s="60"/>
      <c r="ACN3646" s="60"/>
      <c r="ACO3646" s="60"/>
      <c r="ACP3646" s="60"/>
      <c r="ACQ3646" s="60"/>
      <c r="ACR3646" s="60"/>
      <c r="ACS3646" s="60"/>
      <c r="ACT3646" s="60"/>
      <c r="ACU3646" s="60"/>
      <c r="ACV3646" s="60"/>
      <c r="ACW3646" s="60"/>
      <c r="ACX3646" s="60"/>
      <c r="ACY3646" s="60">
        <v>1.00238649003348</v>
      </c>
      <c r="ACZ3646" s="60"/>
      <c r="ADA3646" s="60"/>
      <c r="ADB3646" s="60"/>
      <c r="ADC3646" s="60"/>
      <c r="ADD3646" s="60"/>
      <c r="ADE3646" s="60"/>
    </row>
    <row r="3647" spans="760:785" x14ac:dyDescent="0.25">
      <c r="ACF3647" s="60"/>
      <c r="ACG3647" s="60"/>
      <c r="ACH3647" s="60"/>
      <c r="ACI3647" s="60"/>
      <c r="ACJ3647" s="60"/>
      <c r="ACK3647" s="60"/>
      <c r="ACL3647" s="60"/>
      <c r="ACM3647" s="60"/>
      <c r="ACN3647" s="60"/>
      <c r="ACO3647" s="60"/>
      <c r="ACP3647" s="60"/>
      <c r="ACQ3647" s="60"/>
      <c r="ACR3647" s="60"/>
      <c r="ACS3647" s="60"/>
      <c r="ACT3647" s="60"/>
      <c r="ACU3647" s="60"/>
      <c r="ACV3647" s="60"/>
      <c r="ACW3647" s="60"/>
      <c r="ACX3647" s="60"/>
      <c r="ACY3647" s="60">
        <v>1.00238509312502</v>
      </c>
      <c r="ACZ3647" s="60"/>
      <c r="ADA3647" s="60"/>
      <c r="ADB3647" s="60"/>
      <c r="ADC3647" s="60"/>
      <c r="ADD3647" s="60"/>
      <c r="ADE3647" s="60"/>
    </row>
    <row r="3648" spans="760:785" x14ac:dyDescent="0.25">
      <c r="ACF3648" s="60"/>
      <c r="ACG3648" s="60"/>
      <c r="ACH3648" s="60"/>
      <c r="ACI3648" s="60"/>
      <c r="ACJ3648" s="60"/>
      <c r="ACK3648" s="60"/>
      <c r="ACL3648" s="60"/>
      <c r="ACM3648" s="60"/>
      <c r="ACN3648" s="60"/>
      <c r="ACO3648" s="60"/>
      <c r="ACP3648" s="60"/>
      <c r="ACQ3648" s="60"/>
      <c r="ACR3648" s="60"/>
      <c r="ACS3648" s="60"/>
      <c r="ACT3648" s="60"/>
      <c r="ACU3648" s="60"/>
      <c r="ACV3648" s="60"/>
      <c r="ACW3648" s="60"/>
      <c r="ACX3648" s="60"/>
      <c r="ACY3648" s="60">
        <v>1.0023799884014399</v>
      </c>
      <c r="ACZ3648" s="60"/>
      <c r="ADA3648" s="60"/>
      <c r="ADB3648" s="60"/>
      <c r="ADC3648" s="60"/>
      <c r="ADD3648" s="60"/>
      <c r="ADE3648" s="60"/>
    </row>
    <row r="3649" spans="760:785" x14ac:dyDescent="0.25">
      <c r="ACF3649" s="60"/>
      <c r="ACG3649" s="60"/>
      <c r="ACH3649" s="60"/>
      <c r="ACI3649" s="60"/>
      <c r="ACJ3649" s="60"/>
      <c r="ACK3649" s="60"/>
      <c r="ACL3649" s="60"/>
      <c r="ACM3649" s="60"/>
      <c r="ACN3649" s="60"/>
      <c r="ACO3649" s="60"/>
      <c r="ACP3649" s="60"/>
      <c r="ACQ3649" s="60"/>
      <c r="ACR3649" s="60"/>
      <c r="ACS3649" s="60"/>
      <c r="ACT3649" s="60"/>
      <c r="ACU3649" s="60"/>
      <c r="ACV3649" s="60"/>
      <c r="ACW3649" s="60"/>
      <c r="ACX3649" s="60"/>
      <c r="ACY3649" s="60">
        <v>1.0023794211847299</v>
      </c>
      <c r="ACZ3649" s="60"/>
      <c r="ADA3649" s="60"/>
      <c r="ADB3649" s="60"/>
      <c r="ADC3649" s="60"/>
      <c r="ADD3649" s="60"/>
      <c r="ADE3649" s="60"/>
    </row>
    <row r="3650" spans="760:785" x14ac:dyDescent="0.25">
      <c r="ACF3650" s="60"/>
      <c r="ACG3650" s="60"/>
      <c r="ACH3650" s="60"/>
      <c r="ACI3650" s="60"/>
      <c r="ACJ3650" s="60"/>
      <c r="ACK3650" s="60"/>
      <c r="ACL3650" s="60"/>
      <c r="ACM3650" s="60"/>
      <c r="ACN3650" s="60"/>
      <c r="ACO3650" s="60"/>
      <c r="ACP3650" s="60"/>
      <c r="ACQ3650" s="60"/>
      <c r="ACR3650" s="60"/>
      <c r="ACS3650" s="60"/>
      <c r="ACT3650" s="60"/>
      <c r="ACU3650" s="60"/>
      <c r="ACV3650" s="60"/>
      <c r="ACW3650" s="60"/>
      <c r="ACX3650" s="60"/>
      <c r="ACY3650" s="60">
        <v>1.00237063126138</v>
      </c>
      <c r="ACZ3650" s="60"/>
      <c r="ADA3650" s="60"/>
      <c r="ADB3650" s="60"/>
      <c r="ADC3650" s="60"/>
      <c r="ADD3650" s="60"/>
      <c r="ADE3650" s="60"/>
    </row>
    <row r="3651" spans="760:785" x14ac:dyDescent="0.25">
      <c r="ACF3651" s="60"/>
      <c r="ACG3651" s="60"/>
      <c r="ACH3651" s="60"/>
      <c r="ACI3651" s="60"/>
      <c r="ACJ3651" s="60"/>
      <c r="ACK3651" s="60"/>
      <c r="ACL3651" s="60"/>
      <c r="ACM3651" s="60"/>
      <c r="ACN3651" s="60"/>
      <c r="ACO3651" s="60"/>
      <c r="ACP3651" s="60"/>
      <c r="ACQ3651" s="60"/>
      <c r="ACR3651" s="60"/>
      <c r="ACS3651" s="60"/>
      <c r="ACT3651" s="60"/>
      <c r="ACU3651" s="60"/>
      <c r="ACV3651" s="60"/>
      <c r="ACW3651" s="60"/>
      <c r="ACX3651" s="60"/>
      <c r="ACY3651" s="60">
        <v>1.0023677774070201</v>
      </c>
      <c r="ACZ3651" s="60"/>
      <c r="ADA3651" s="60"/>
      <c r="ADB3651" s="60"/>
      <c r="ADC3651" s="60"/>
      <c r="ADD3651" s="60"/>
      <c r="ADE3651" s="60"/>
    </row>
    <row r="3652" spans="760:785" x14ac:dyDescent="0.25">
      <c r="ACF3652" s="60"/>
      <c r="ACG3652" s="60"/>
      <c r="ACH3652" s="60"/>
      <c r="ACI3652" s="60"/>
      <c r="ACJ3652" s="60"/>
      <c r="ACK3652" s="60"/>
      <c r="ACL3652" s="60"/>
      <c r="ACM3652" s="60"/>
      <c r="ACN3652" s="60"/>
      <c r="ACO3652" s="60"/>
      <c r="ACP3652" s="60"/>
      <c r="ACQ3652" s="60"/>
      <c r="ACR3652" s="60"/>
      <c r="ACS3652" s="60"/>
      <c r="ACT3652" s="60"/>
      <c r="ACU3652" s="60"/>
      <c r="ACV3652" s="60"/>
      <c r="ACW3652" s="60"/>
      <c r="ACX3652" s="60"/>
      <c r="ACY3652" s="60">
        <v>1.0023677264992401</v>
      </c>
      <c r="ACZ3652" s="60"/>
      <c r="ADA3652" s="60"/>
      <c r="ADB3652" s="60"/>
      <c r="ADC3652" s="60"/>
      <c r="ADD3652" s="60"/>
      <c r="ADE3652" s="60"/>
    </row>
    <row r="3653" spans="760:785" x14ac:dyDescent="0.25">
      <c r="ACF3653" s="60"/>
      <c r="ACG3653" s="60"/>
      <c r="ACH3653" s="60"/>
      <c r="ACI3653" s="60"/>
      <c r="ACJ3653" s="60"/>
      <c r="ACK3653" s="60"/>
      <c r="ACL3653" s="60"/>
      <c r="ACM3653" s="60"/>
      <c r="ACN3653" s="60"/>
      <c r="ACO3653" s="60"/>
      <c r="ACP3653" s="60"/>
      <c r="ACQ3653" s="60"/>
      <c r="ACR3653" s="60"/>
      <c r="ACS3653" s="60"/>
      <c r="ACT3653" s="60"/>
      <c r="ACU3653" s="60"/>
      <c r="ACV3653" s="60"/>
      <c r="ACW3653" s="60"/>
      <c r="ACX3653" s="60"/>
      <c r="ACY3653" s="60">
        <v>1.0023619501463099</v>
      </c>
      <c r="ACZ3653" s="60"/>
      <c r="ADA3653" s="60"/>
      <c r="ADB3653" s="60"/>
      <c r="ADC3653" s="60"/>
      <c r="ADD3653" s="60"/>
      <c r="ADE3653" s="60"/>
    </row>
    <row r="3654" spans="760:785" x14ac:dyDescent="0.25">
      <c r="ACF3654" s="60"/>
      <c r="ACG3654" s="60"/>
      <c r="ACH3654" s="60"/>
      <c r="ACI3654" s="60"/>
      <c r="ACJ3654" s="60"/>
      <c r="ACK3654" s="60"/>
      <c r="ACL3654" s="60"/>
      <c r="ACM3654" s="60"/>
      <c r="ACN3654" s="60"/>
      <c r="ACO3654" s="60"/>
      <c r="ACP3654" s="60"/>
      <c r="ACQ3654" s="60"/>
      <c r="ACR3654" s="60"/>
      <c r="ACS3654" s="60"/>
      <c r="ACT3654" s="60"/>
      <c r="ACU3654" s="60"/>
      <c r="ACV3654" s="60"/>
      <c r="ACW3654" s="60"/>
      <c r="ACX3654" s="60"/>
      <c r="ACY3654" s="60">
        <v>1.00235599935416</v>
      </c>
      <c r="ACZ3654" s="60"/>
      <c r="ADA3654" s="60"/>
      <c r="ADB3654" s="60"/>
      <c r="ADC3654" s="60"/>
      <c r="ADD3654" s="60"/>
      <c r="ADE3654" s="60"/>
    </row>
    <row r="3655" spans="760:785" x14ac:dyDescent="0.25">
      <c r="ACF3655" s="60"/>
      <c r="ACG3655" s="60"/>
      <c r="ACH3655" s="60"/>
      <c r="ACI3655" s="60"/>
      <c r="ACJ3655" s="60"/>
      <c r="ACK3655" s="60"/>
      <c r="ACL3655" s="60"/>
      <c r="ACM3655" s="60"/>
      <c r="ACN3655" s="60"/>
      <c r="ACO3655" s="60"/>
      <c r="ACP3655" s="60"/>
      <c r="ACQ3655" s="60"/>
      <c r="ACR3655" s="60"/>
      <c r="ACS3655" s="60"/>
      <c r="ACT3655" s="60"/>
      <c r="ACU3655" s="60"/>
      <c r="ACV3655" s="60"/>
      <c r="ACW3655" s="60"/>
      <c r="ACX3655" s="60"/>
      <c r="ACY3655" s="60">
        <v>1.00235469413687</v>
      </c>
      <c r="ACZ3655" s="60"/>
      <c r="ADA3655" s="60"/>
      <c r="ADB3655" s="60"/>
      <c r="ADC3655" s="60"/>
      <c r="ADD3655" s="60"/>
      <c r="ADE3655" s="60"/>
    </row>
    <row r="3656" spans="760:785" x14ac:dyDescent="0.25">
      <c r="ACF3656" s="60"/>
      <c r="ACG3656" s="60"/>
      <c r="ACH3656" s="60"/>
      <c r="ACI3656" s="60"/>
      <c r="ACJ3656" s="60"/>
      <c r="ACK3656" s="60"/>
      <c r="ACL3656" s="60"/>
      <c r="ACM3656" s="60"/>
      <c r="ACN3656" s="60"/>
      <c r="ACO3656" s="60"/>
      <c r="ACP3656" s="60"/>
      <c r="ACQ3656" s="60"/>
      <c r="ACR3656" s="60"/>
      <c r="ACS3656" s="60"/>
      <c r="ACT3656" s="60"/>
      <c r="ACU3656" s="60"/>
      <c r="ACV3656" s="60"/>
      <c r="ACW3656" s="60"/>
      <c r="ACX3656" s="60"/>
      <c r="ACY3656" s="60">
        <v>1.00235093923209</v>
      </c>
      <c r="ACZ3656" s="60"/>
      <c r="ADA3656" s="60"/>
      <c r="ADB3656" s="60"/>
      <c r="ADC3656" s="60"/>
      <c r="ADD3656" s="60"/>
      <c r="ADE3656" s="60"/>
    </row>
    <row r="3657" spans="760:785" x14ac:dyDescent="0.25">
      <c r="ACF3657" s="60"/>
      <c r="ACG3657" s="60"/>
      <c r="ACH3657" s="60"/>
      <c r="ACI3657" s="60"/>
      <c r="ACJ3657" s="60"/>
      <c r="ACK3657" s="60"/>
      <c r="ACL3657" s="60"/>
      <c r="ACM3657" s="60"/>
      <c r="ACN3657" s="60"/>
      <c r="ACO3657" s="60"/>
      <c r="ACP3657" s="60"/>
      <c r="ACQ3657" s="60"/>
      <c r="ACR3657" s="60"/>
      <c r="ACS3657" s="60"/>
      <c r="ACT3657" s="60"/>
      <c r="ACU3657" s="60"/>
      <c r="ACV3657" s="60"/>
      <c r="ACW3657" s="60"/>
      <c r="ACX3657" s="60"/>
      <c r="ACY3657" s="60">
        <v>1.00234732708728</v>
      </c>
      <c r="ACZ3657" s="60"/>
      <c r="ADA3657" s="60"/>
      <c r="ADB3657" s="60"/>
      <c r="ADC3657" s="60"/>
      <c r="ADD3657" s="60"/>
      <c r="ADE3657" s="60"/>
    </row>
    <row r="3658" spans="760:785" x14ac:dyDescent="0.25">
      <c r="ACF3658" s="60"/>
      <c r="ACG3658" s="60"/>
      <c r="ACH3658" s="60"/>
      <c r="ACI3658" s="60"/>
      <c r="ACJ3658" s="60"/>
      <c r="ACK3658" s="60"/>
      <c r="ACL3658" s="60"/>
      <c r="ACM3658" s="60"/>
      <c r="ACN3658" s="60"/>
      <c r="ACO3658" s="60"/>
      <c r="ACP3658" s="60"/>
      <c r="ACQ3658" s="60"/>
      <c r="ACR3658" s="60"/>
      <c r="ACS3658" s="60"/>
      <c r="ACT3658" s="60"/>
      <c r="ACU3658" s="60"/>
      <c r="ACV3658" s="60"/>
      <c r="ACW3658" s="60"/>
      <c r="ACX3658" s="60"/>
      <c r="ACY3658" s="60">
        <v>1.0023466624430399</v>
      </c>
      <c r="ACZ3658" s="60"/>
      <c r="ADA3658" s="60"/>
      <c r="ADB3658" s="60"/>
      <c r="ADC3658" s="60"/>
      <c r="ADD3658" s="60"/>
      <c r="ADE3658" s="60"/>
    </row>
    <row r="3659" spans="760:785" x14ac:dyDescent="0.25">
      <c r="ACF3659" s="60"/>
      <c r="ACG3659" s="60"/>
      <c r="ACH3659" s="60"/>
      <c r="ACI3659" s="60"/>
      <c r="ACJ3659" s="60"/>
      <c r="ACK3659" s="60"/>
      <c r="ACL3659" s="60"/>
      <c r="ACM3659" s="60"/>
      <c r="ACN3659" s="60"/>
      <c r="ACO3659" s="60"/>
      <c r="ACP3659" s="60"/>
      <c r="ACQ3659" s="60"/>
      <c r="ACR3659" s="60"/>
      <c r="ACS3659" s="60"/>
      <c r="ACT3659" s="60"/>
      <c r="ACU3659" s="60"/>
      <c r="ACV3659" s="60"/>
      <c r="ACW3659" s="60"/>
      <c r="ACX3659" s="60"/>
      <c r="ACY3659" s="60">
        <v>1.0023437952446499</v>
      </c>
      <c r="ACZ3659" s="60"/>
      <c r="ADA3659" s="60"/>
      <c r="ADB3659" s="60"/>
      <c r="ADC3659" s="60"/>
      <c r="ADD3659" s="60"/>
      <c r="ADE3659" s="60"/>
    </row>
    <row r="3660" spans="760:785" x14ac:dyDescent="0.25">
      <c r="ACF3660" s="60"/>
      <c r="ACG3660" s="60"/>
      <c r="ACH3660" s="60"/>
      <c r="ACI3660" s="60"/>
      <c r="ACJ3660" s="60"/>
      <c r="ACK3660" s="60"/>
      <c r="ACL3660" s="60"/>
      <c r="ACM3660" s="60"/>
      <c r="ACN3660" s="60"/>
      <c r="ACO3660" s="60"/>
      <c r="ACP3660" s="60"/>
      <c r="ACQ3660" s="60"/>
      <c r="ACR3660" s="60"/>
      <c r="ACS3660" s="60"/>
      <c r="ACT3660" s="60"/>
      <c r="ACU3660" s="60"/>
      <c r="ACV3660" s="60"/>
      <c r="ACW3660" s="60"/>
      <c r="ACX3660" s="60"/>
      <c r="ACY3660" s="60">
        <v>1.0023398069757501</v>
      </c>
      <c r="ACZ3660" s="60"/>
      <c r="ADA3660" s="60"/>
      <c r="ADB3660" s="60"/>
      <c r="ADC3660" s="60"/>
      <c r="ADD3660" s="60"/>
      <c r="ADE3660" s="60"/>
    </row>
    <row r="3661" spans="760:785" x14ac:dyDescent="0.25">
      <c r="ACF3661" s="60"/>
      <c r="ACG3661" s="60"/>
      <c r="ACH3661" s="60"/>
      <c r="ACI3661" s="60"/>
      <c r="ACJ3661" s="60"/>
      <c r="ACK3661" s="60"/>
      <c r="ACL3661" s="60"/>
      <c r="ACM3661" s="60"/>
      <c r="ACN3661" s="60"/>
      <c r="ACO3661" s="60"/>
      <c r="ACP3661" s="60"/>
      <c r="ACQ3661" s="60"/>
      <c r="ACR3661" s="60"/>
      <c r="ACS3661" s="60"/>
      <c r="ACT3661" s="60"/>
      <c r="ACU3661" s="60"/>
      <c r="ACV3661" s="60"/>
      <c r="ACW3661" s="60"/>
      <c r="ACX3661" s="60"/>
      <c r="ACY3661" s="60">
        <v>1.0023386493705999</v>
      </c>
      <c r="ACZ3661" s="60"/>
      <c r="ADA3661" s="60"/>
      <c r="ADB3661" s="60"/>
      <c r="ADC3661" s="60"/>
      <c r="ADD3661" s="60"/>
      <c r="ADE3661" s="60"/>
    </row>
    <row r="3662" spans="760:785" x14ac:dyDescent="0.25">
      <c r="ACF3662" s="60"/>
      <c r="ACG3662" s="60"/>
      <c r="ACH3662" s="60"/>
      <c r="ACI3662" s="60"/>
      <c r="ACJ3662" s="60"/>
      <c r="ACK3662" s="60"/>
      <c r="ACL3662" s="60"/>
      <c r="ACM3662" s="60"/>
      <c r="ACN3662" s="60"/>
      <c r="ACO3662" s="60"/>
      <c r="ACP3662" s="60"/>
      <c r="ACQ3662" s="60"/>
      <c r="ACR3662" s="60"/>
      <c r="ACS3662" s="60"/>
      <c r="ACT3662" s="60"/>
      <c r="ACU3662" s="60"/>
      <c r="ACV3662" s="60"/>
      <c r="ACW3662" s="60"/>
      <c r="ACX3662" s="60"/>
      <c r="ACY3662" s="60">
        <v>1.0023310811463</v>
      </c>
      <c r="ACZ3662" s="60"/>
      <c r="ADA3662" s="60"/>
      <c r="ADB3662" s="60"/>
      <c r="ADC3662" s="60"/>
      <c r="ADD3662" s="60"/>
      <c r="ADE3662" s="60"/>
    </row>
    <row r="3663" spans="760:785" x14ac:dyDescent="0.25">
      <c r="ACF3663" s="60"/>
      <c r="ACG3663" s="60"/>
      <c r="ACH3663" s="60"/>
      <c r="ACI3663" s="60"/>
      <c r="ACJ3663" s="60"/>
      <c r="ACK3663" s="60"/>
      <c r="ACL3663" s="60"/>
      <c r="ACM3663" s="60"/>
      <c r="ACN3663" s="60"/>
      <c r="ACO3663" s="60"/>
      <c r="ACP3663" s="60"/>
      <c r="ACQ3663" s="60"/>
      <c r="ACR3663" s="60"/>
      <c r="ACS3663" s="60"/>
      <c r="ACT3663" s="60"/>
      <c r="ACU3663" s="60"/>
      <c r="ACV3663" s="60"/>
      <c r="ACW3663" s="60"/>
      <c r="ACX3663" s="60"/>
      <c r="ACY3663" s="60">
        <v>1.0023212283796901</v>
      </c>
      <c r="ACZ3663" s="60"/>
      <c r="ADA3663" s="60"/>
      <c r="ADB3663" s="60"/>
      <c r="ADC3663" s="60"/>
      <c r="ADD3663" s="60"/>
      <c r="ADE3663" s="60"/>
    </row>
    <row r="3664" spans="760:785" x14ac:dyDescent="0.25">
      <c r="ACF3664" s="60"/>
      <c r="ACG3664" s="60"/>
      <c r="ACH3664" s="60"/>
      <c r="ACI3664" s="60"/>
      <c r="ACJ3664" s="60"/>
      <c r="ACK3664" s="60"/>
      <c r="ACL3664" s="60"/>
      <c r="ACM3664" s="60"/>
      <c r="ACN3664" s="60"/>
      <c r="ACO3664" s="60"/>
      <c r="ACP3664" s="60"/>
      <c r="ACQ3664" s="60"/>
      <c r="ACR3664" s="60"/>
      <c r="ACS3664" s="60"/>
      <c r="ACT3664" s="60"/>
      <c r="ACU3664" s="60"/>
      <c r="ACV3664" s="60"/>
      <c r="ACW3664" s="60"/>
      <c r="ACX3664" s="60"/>
      <c r="ACY3664" s="60">
        <v>1.0023202474936299</v>
      </c>
      <c r="ACZ3664" s="60"/>
      <c r="ADA3664" s="60"/>
      <c r="ADB3664" s="60"/>
      <c r="ADC3664" s="60"/>
      <c r="ADD3664" s="60"/>
      <c r="ADE3664" s="60"/>
    </row>
    <row r="3665" spans="760:785" x14ac:dyDescent="0.25">
      <c r="ACF3665" s="60"/>
      <c r="ACG3665" s="60"/>
      <c r="ACH3665" s="60"/>
      <c r="ACI3665" s="60"/>
      <c r="ACJ3665" s="60"/>
      <c r="ACK3665" s="60"/>
      <c r="ACL3665" s="60"/>
      <c r="ACM3665" s="60"/>
      <c r="ACN3665" s="60"/>
      <c r="ACO3665" s="60"/>
      <c r="ACP3665" s="60"/>
      <c r="ACQ3665" s="60"/>
      <c r="ACR3665" s="60"/>
      <c r="ACS3665" s="60"/>
      <c r="ACT3665" s="60"/>
      <c r="ACU3665" s="60"/>
      <c r="ACV3665" s="60"/>
      <c r="ACW3665" s="60"/>
      <c r="ACX3665" s="60"/>
      <c r="ACY3665" s="60">
        <v>1.0023178239511901</v>
      </c>
      <c r="ACZ3665" s="60"/>
      <c r="ADA3665" s="60"/>
      <c r="ADB3665" s="60"/>
      <c r="ADC3665" s="60"/>
      <c r="ADD3665" s="60"/>
      <c r="ADE3665" s="60"/>
    </row>
    <row r="3666" spans="760:785" x14ac:dyDescent="0.25">
      <c r="ACF3666" s="60"/>
      <c r="ACG3666" s="60"/>
      <c r="ACH3666" s="60"/>
      <c r="ACI3666" s="60"/>
      <c r="ACJ3666" s="60"/>
      <c r="ACK3666" s="60"/>
      <c r="ACL3666" s="60"/>
      <c r="ACM3666" s="60"/>
      <c r="ACN3666" s="60"/>
      <c r="ACO3666" s="60"/>
      <c r="ACP3666" s="60"/>
      <c r="ACQ3666" s="60"/>
      <c r="ACR3666" s="60"/>
      <c r="ACS3666" s="60"/>
      <c r="ACT3666" s="60"/>
      <c r="ACU3666" s="60"/>
      <c r="ACV3666" s="60"/>
      <c r="ACW3666" s="60"/>
      <c r="ACX3666" s="60"/>
      <c r="ACY3666" s="60">
        <v>1.0023167623476099</v>
      </c>
      <c r="ACZ3666" s="60"/>
      <c r="ADA3666" s="60"/>
      <c r="ADB3666" s="60"/>
      <c r="ADC3666" s="60"/>
      <c r="ADD3666" s="60"/>
      <c r="ADE3666" s="60"/>
    </row>
    <row r="3667" spans="760:785" x14ac:dyDescent="0.25">
      <c r="ACF3667" s="60"/>
      <c r="ACG3667" s="60"/>
      <c r="ACH3667" s="60"/>
      <c r="ACI3667" s="60"/>
      <c r="ACJ3667" s="60"/>
      <c r="ACK3667" s="60"/>
      <c r="ACL3667" s="60"/>
      <c r="ACM3667" s="60"/>
      <c r="ACN3667" s="60"/>
      <c r="ACO3667" s="60"/>
      <c r="ACP3667" s="60"/>
      <c r="ACQ3667" s="60"/>
      <c r="ACR3667" s="60"/>
      <c r="ACS3667" s="60"/>
      <c r="ACT3667" s="60"/>
      <c r="ACU3667" s="60"/>
      <c r="ACV3667" s="60"/>
      <c r="ACW3667" s="60"/>
      <c r="ACX3667" s="60"/>
      <c r="ACY3667" s="60">
        <v>1.0023156292883799</v>
      </c>
      <c r="ACZ3667" s="60"/>
      <c r="ADA3667" s="60"/>
      <c r="ADB3667" s="60"/>
      <c r="ADC3667" s="60"/>
      <c r="ADD3667" s="60"/>
      <c r="ADE3667" s="60"/>
    </row>
    <row r="3668" spans="760:785" x14ac:dyDescent="0.25">
      <c r="ACF3668" s="60"/>
      <c r="ACG3668" s="60"/>
      <c r="ACH3668" s="60"/>
      <c r="ACI3668" s="60"/>
      <c r="ACJ3668" s="60"/>
      <c r="ACK3668" s="60"/>
      <c r="ACL3668" s="60"/>
      <c r="ACM3668" s="60"/>
      <c r="ACN3668" s="60"/>
      <c r="ACO3668" s="60"/>
      <c r="ACP3668" s="60"/>
      <c r="ACQ3668" s="60"/>
      <c r="ACR3668" s="60"/>
      <c r="ACS3668" s="60"/>
      <c r="ACT3668" s="60"/>
      <c r="ACU3668" s="60"/>
      <c r="ACV3668" s="60"/>
      <c r="ACW3668" s="60"/>
      <c r="ACX3668" s="60"/>
      <c r="ACY3668" s="60">
        <v>1.00230589556357</v>
      </c>
      <c r="ACZ3668" s="60"/>
      <c r="ADA3668" s="60"/>
      <c r="ADB3668" s="60"/>
      <c r="ADC3668" s="60"/>
      <c r="ADD3668" s="60"/>
      <c r="ADE3668" s="60"/>
    </row>
    <row r="3669" spans="760:785" x14ac:dyDescent="0.25">
      <c r="ACF3669" s="60"/>
      <c r="ACG3669" s="60"/>
      <c r="ACH3669" s="60"/>
      <c r="ACI3669" s="60"/>
      <c r="ACJ3669" s="60"/>
      <c r="ACK3669" s="60"/>
      <c r="ACL3669" s="60"/>
      <c r="ACM3669" s="60"/>
      <c r="ACN3669" s="60"/>
      <c r="ACO3669" s="60"/>
      <c r="ACP3669" s="60"/>
      <c r="ACQ3669" s="60"/>
      <c r="ACR3669" s="60"/>
      <c r="ACS3669" s="60"/>
      <c r="ACT3669" s="60"/>
      <c r="ACU3669" s="60"/>
      <c r="ACV3669" s="60"/>
      <c r="ACW3669" s="60"/>
      <c r="ACX3669" s="60"/>
      <c r="ACY3669" s="60">
        <v>1.00230346684357</v>
      </c>
      <c r="ACZ3669" s="60"/>
      <c r="ADA3669" s="60"/>
      <c r="ADB3669" s="60"/>
      <c r="ADC3669" s="60"/>
      <c r="ADD3669" s="60"/>
      <c r="ADE3669" s="60"/>
    </row>
    <row r="3670" spans="760:785" x14ac:dyDescent="0.25">
      <c r="ACF3670" s="60"/>
      <c r="ACG3670" s="60"/>
      <c r="ACH3670" s="60"/>
      <c r="ACI3670" s="60"/>
      <c r="ACJ3670" s="60"/>
      <c r="ACK3670" s="60"/>
      <c r="ACL3670" s="60"/>
      <c r="ACM3670" s="60"/>
      <c r="ACN3670" s="60"/>
      <c r="ACO3670" s="60"/>
      <c r="ACP3670" s="60"/>
      <c r="ACQ3670" s="60"/>
      <c r="ACR3670" s="60"/>
      <c r="ACS3670" s="60"/>
      <c r="ACT3670" s="60"/>
      <c r="ACU3670" s="60"/>
      <c r="ACV3670" s="60"/>
      <c r="ACW3670" s="60"/>
      <c r="ACX3670" s="60"/>
      <c r="ACY3670" s="60">
        <v>1.00230234983705</v>
      </c>
      <c r="ACZ3670" s="60"/>
      <c r="ADA3670" s="60"/>
      <c r="ADB3670" s="60"/>
      <c r="ADC3670" s="60"/>
      <c r="ADD3670" s="60"/>
      <c r="ADE3670" s="60"/>
    </row>
    <row r="3671" spans="760:785" x14ac:dyDescent="0.25">
      <c r="ACF3671" s="60"/>
      <c r="ACG3671" s="60"/>
      <c r="ACH3671" s="60"/>
      <c r="ACI3671" s="60"/>
      <c r="ACJ3671" s="60"/>
      <c r="ACK3671" s="60"/>
      <c r="ACL3671" s="60"/>
      <c r="ACM3671" s="60"/>
      <c r="ACN3671" s="60"/>
      <c r="ACO3671" s="60"/>
      <c r="ACP3671" s="60"/>
      <c r="ACQ3671" s="60"/>
      <c r="ACR3671" s="60"/>
      <c r="ACS3671" s="60"/>
      <c r="ACT3671" s="60"/>
      <c r="ACU3671" s="60"/>
      <c r="ACV3671" s="60"/>
      <c r="ACW3671" s="60"/>
      <c r="ACX3671" s="60"/>
      <c r="ACY3671" s="60">
        <v>1.0022953802764001</v>
      </c>
      <c r="ACZ3671" s="60"/>
      <c r="ADA3671" s="60"/>
      <c r="ADB3671" s="60"/>
      <c r="ADC3671" s="60"/>
      <c r="ADD3671" s="60"/>
      <c r="ADE3671" s="60"/>
    </row>
    <row r="3672" spans="760:785" x14ac:dyDescent="0.25">
      <c r="ACF3672" s="60"/>
      <c r="ACG3672" s="60"/>
      <c r="ACH3672" s="60"/>
      <c r="ACI3672" s="60"/>
      <c r="ACJ3672" s="60"/>
      <c r="ACK3672" s="60"/>
      <c r="ACL3672" s="60"/>
      <c r="ACM3672" s="60"/>
      <c r="ACN3672" s="60"/>
      <c r="ACO3672" s="60"/>
      <c r="ACP3672" s="60"/>
      <c r="ACQ3672" s="60"/>
      <c r="ACR3672" s="60"/>
      <c r="ACS3672" s="60"/>
      <c r="ACT3672" s="60"/>
      <c r="ACU3672" s="60"/>
      <c r="ACV3672" s="60"/>
      <c r="ACW3672" s="60"/>
      <c r="ACX3672" s="60"/>
      <c r="ACY3672" s="60">
        <v>1.0022914151232101</v>
      </c>
      <c r="ACZ3672" s="60"/>
      <c r="ADA3672" s="60"/>
      <c r="ADB3672" s="60"/>
      <c r="ADC3672" s="60"/>
      <c r="ADD3672" s="60"/>
      <c r="ADE3672" s="60"/>
    </row>
    <row r="3673" spans="760:785" x14ac:dyDescent="0.25">
      <c r="ACF3673" s="60"/>
      <c r="ACG3673" s="60"/>
      <c r="ACH3673" s="60"/>
      <c r="ACI3673" s="60"/>
      <c r="ACJ3673" s="60"/>
      <c r="ACK3673" s="60"/>
      <c r="ACL3673" s="60"/>
      <c r="ACM3673" s="60"/>
      <c r="ACN3673" s="60"/>
      <c r="ACO3673" s="60"/>
      <c r="ACP3673" s="60"/>
      <c r="ACQ3673" s="60"/>
      <c r="ACR3673" s="60"/>
      <c r="ACS3673" s="60"/>
      <c r="ACT3673" s="60"/>
      <c r="ACU3673" s="60"/>
      <c r="ACV3673" s="60"/>
      <c r="ACW3673" s="60"/>
      <c r="ACX3673" s="60"/>
      <c r="ACY3673" s="60">
        <v>1.00228900514</v>
      </c>
      <c r="ACZ3673" s="60"/>
      <c r="ADA3673" s="60"/>
      <c r="ADB3673" s="60"/>
      <c r="ADC3673" s="60"/>
      <c r="ADD3673" s="60"/>
      <c r="ADE3673" s="60"/>
    </row>
    <row r="3674" spans="760:785" x14ac:dyDescent="0.25">
      <c r="ACF3674" s="60"/>
      <c r="ACG3674" s="60"/>
      <c r="ACH3674" s="60"/>
      <c r="ACI3674" s="60"/>
      <c r="ACJ3674" s="60"/>
      <c r="ACK3674" s="60"/>
      <c r="ACL3674" s="60"/>
      <c r="ACM3674" s="60"/>
      <c r="ACN3674" s="60"/>
      <c r="ACO3674" s="60"/>
      <c r="ACP3674" s="60"/>
      <c r="ACQ3674" s="60"/>
      <c r="ACR3674" s="60"/>
      <c r="ACS3674" s="60"/>
      <c r="ACT3674" s="60"/>
      <c r="ACU3674" s="60"/>
      <c r="ACV3674" s="60"/>
      <c r="ACW3674" s="60"/>
      <c r="ACX3674" s="60"/>
      <c r="ACY3674" s="60">
        <v>1.0022871654632</v>
      </c>
      <c r="ACZ3674" s="60"/>
      <c r="ADA3674" s="60"/>
      <c r="ADB3674" s="60"/>
      <c r="ADC3674" s="60"/>
      <c r="ADD3674" s="60"/>
      <c r="ADE3674" s="60"/>
    </row>
    <row r="3675" spans="760:785" x14ac:dyDescent="0.25">
      <c r="ACF3675" s="60"/>
      <c r="ACG3675" s="60"/>
      <c r="ACH3675" s="60"/>
      <c r="ACI3675" s="60"/>
      <c r="ACJ3675" s="60"/>
      <c r="ACK3675" s="60"/>
      <c r="ACL3675" s="60"/>
      <c r="ACM3675" s="60"/>
      <c r="ACN3675" s="60"/>
      <c r="ACO3675" s="60"/>
      <c r="ACP3675" s="60"/>
      <c r="ACQ3675" s="60"/>
      <c r="ACR3675" s="60"/>
      <c r="ACS3675" s="60"/>
      <c r="ACT3675" s="60"/>
      <c r="ACU3675" s="60"/>
      <c r="ACV3675" s="60"/>
      <c r="ACW3675" s="60"/>
      <c r="ACX3675" s="60"/>
      <c r="ACY3675" s="60">
        <v>1.0022856176822601</v>
      </c>
      <c r="ACZ3675" s="60"/>
      <c r="ADA3675" s="60"/>
      <c r="ADB3675" s="60"/>
      <c r="ADC3675" s="60"/>
      <c r="ADD3675" s="60"/>
      <c r="ADE3675" s="60"/>
    </row>
    <row r="3676" spans="760:785" x14ac:dyDescent="0.25">
      <c r="ACF3676" s="60"/>
      <c r="ACG3676" s="60"/>
      <c r="ACH3676" s="60"/>
      <c r="ACI3676" s="60"/>
      <c r="ACJ3676" s="60"/>
      <c r="ACK3676" s="60"/>
      <c r="ACL3676" s="60"/>
      <c r="ACM3676" s="60"/>
      <c r="ACN3676" s="60"/>
      <c r="ACO3676" s="60"/>
      <c r="ACP3676" s="60"/>
      <c r="ACQ3676" s="60"/>
      <c r="ACR3676" s="60"/>
      <c r="ACS3676" s="60"/>
      <c r="ACT3676" s="60"/>
      <c r="ACU3676" s="60"/>
      <c r="ACV3676" s="60"/>
      <c r="ACW3676" s="60"/>
      <c r="ACX3676" s="60"/>
      <c r="ACY3676" s="60">
        <v>1.0022848956993999</v>
      </c>
      <c r="ACZ3676" s="60"/>
      <c r="ADA3676" s="60"/>
      <c r="ADB3676" s="60"/>
      <c r="ADC3676" s="60"/>
      <c r="ADD3676" s="60"/>
      <c r="ADE3676" s="60"/>
    </row>
    <row r="3677" spans="760:785" x14ac:dyDescent="0.25">
      <c r="ACF3677" s="60"/>
      <c r="ACG3677" s="60"/>
      <c r="ACH3677" s="60"/>
      <c r="ACI3677" s="60"/>
      <c r="ACJ3677" s="60"/>
      <c r="ACK3677" s="60"/>
      <c r="ACL3677" s="60"/>
      <c r="ACM3677" s="60"/>
      <c r="ACN3677" s="60"/>
      <c r="ACO3677" s="60"/>
      <c r="ACP3677" s="60"/>
      <c r="ACQ3677" s="60"/>
      <c r="ACR3677" s="60"/>
      <c r="ACS3677" s="60"/>
      <c r="ACT3677" s="60"/>
      <c r="ACU3677" s="60"/>
      <c r="ACV3677" s="60"/>
      <c r="ACW3677" s="60"/>
      <c r="ACX3677" s="60"/>
      <c r="ACY3677" s="60">
        <v>1.0022848284822601</v>
      </c>
      <c r="ACZ3677" s="60"/>
      <c r="ADA3677" s="60"/>
      <c r="ADB3677" s="60"/>
      <c r="ADC3677" s="60"/>
      <c r="ADD3677" s="60"/>
      <c r="ADE3677" s="60"/>
    </row>
    <row r="3678" spans="760:785" x14ac:dyDescent="0.25">
      <c r="ACF3678" s="60"/>
      <c r="ACG3678" s="60"/>
      <c r="ACH3678" s="60"/>
      <c r="ACI3678" s="60"/>
      <c r="ACJ3678" s="60"/>
      <c r="ACK3678" s="60"/>
      <c r="ACL3678" s="60"/>
      <c r="ACM3678" s="60"/>
      <c r="ACN3678" s="60"/>
      <c r="ACO3678" s="60"/>
      <c r="ACP3678" s="60"/>
      <c r="ACQ3678" s="60"/>
      <c r="ACR3678" s="60"/>
      <c r="ACS3678" s="60"/>
      <c r="ACT3678" s="60"/>
      <c r="ACU3678" s="60"/>
      <c r="ACV3678" s="60"/>
      <c r="ACW3678" s="60"/>
      <c r="ACX3678" s="60"/>
      <c r="ACY3678" s="60">
        <v>1.00228385740069</v>
      </c>
      <c r="ACZ3678" s="60"/>
      <c r="ADA3678" s="60"/>
      <c r="ADB3678" s="60"/>
      <c r="ADC3678" s="60"/>
      <c r="ADD3678" s="60"/>
      <c r="ADE3678" s="60"/>
    </row>
    <row r="3679" spans="760:785" x14ac:dyDescent="0.25">
      <c r="ACF3679" s="60"/>
      <c r="ACG3679" s="60"/>
      <c r="ACH3679" s="60"/>
      <c r="ACI3679" s="60"/>
      <c r="ACJ3679" s="60"/>
      <c r="ACK3679" s="60"/>
      <c r="ACL3679" s="60"/>
      <c r="ACM3679" s="60"/>
      <c r="ACN3679" s="60"/>
      <c r="ACO3679" s="60"/>
      <c r="ACP3679" s="60"/>
      <c r="ACQ3679" s="60"/>
      <c r="ACR3679" s="60"/>
      <c r="ACS3679" s="60"/>
      <c r="ACT3679" s="60"/>
      <c r="ACU3679" s="60"/>
      <c r="ACV3679" s="60"/>
      <c r="ACW3679" s="60"/>
      <c r="ACX3679" s="60"/>
      <c r="ACY3679" s="60">
        <v>1.00228094459112</v>
      </c>
      <c r="ACZ3679" s="60"/>
      <c r="ADA3679" s="60"/>
      <c r="ADB3679" s="60"/>
      <c r="ADC3679" s="60"/>
      <c r="ADD3679" s="60"/>
      <c r="ADE3679" s="60"/>
    </row>
    <row r="3680" spans="760:785" x14ac:dyDescent="0.25">
      <c r="ACF3680" s="60"/>
      <c r="ACG3680" s="60"/>
      <c r="ACH3680" s="60"/>
      <c r="ACI3680" s="60"/>
      <c r="ACJ3680" s="60"/>
      <c r="ACK3680" s="60"/>
      <c r="ACL3680" s="60"/>
      <c r="ACM3680" s="60"/>
      <c r="ACN3680" s="60"/>
      <c r="ACO3680" s="60"/>
      <c r="ACP3680" s="60"/>
      <c r="ACQ3680" s="60"/>
      <c r="ACR3680" s="60"/>
      <c r="ACS3680" s="60"/>
      <c r="ACT3680" s="60"/>
      <c r="ACU3680" s="60"/>
      <c r="ACV3680" s="60"/>
      <c r="ACW3680" s="60"/>
      <c r="ACX3680" s="60"/>
      <c r="ACY3680" s="60">
        <v>1.00227881371446</v>
      </c>
      <c r="ACZ3680" s="60"/>
      <c r="ADA3680" s="60"/>
      <c r="ADB3680" s="60"/>
      <c r="ADC3680" s="60"/>
      <c r="ADD3680" s="60"/>
      <c r="ADE3680" s="60"/>
    </row>
    <row r="3681" spans="760:785" x14ac:dyDescent="0.25">
      <c r="ACF3681" s="60"/>
      <c r="ACG3681" s="60"/>
      <c r="ACH3681" s="60"/>
      <c r="ACI3681" s="60"/>
      <c r="ACJ3681" s="60"/>
      <c r="ACK3681" s="60"/>
      <c r="ACL3681" s="60"/>
      <c r="ACM3681" s="60"/>
      <c r="ACN3681" s="60"/>
      <c r="ACO3681" s="60"/>
      <c r="ACP3681" s="60"/>
      <c r="ACQ3681" s="60"/>
      <c r="ACR3681" s="60"/>
      <c r="ACS3681" s="60"/>
      <c r="ACT3681" s="60"/>
      <c r="ACU3681" s="60"/>
      <c r="ACV3681" s="60"/>
      <c r="ACW3681" s="60"/>
      <c r="ACX3681" s="60"/>
      <c r="ACY3681" s="60">
        <v>1.00227748801762</v>
      </c>
      <c r="ACZ3681" s="60"/>
      <c r="ADA3681" s="60"/>
      <c r="ADB3681" s="60"/>
      <c r="ADC3681" s="60"/>
      <c r="ADD3681" s="60"/>
      <c r="ADE3681" s="60"/>
    </row>
    <row r="3682" spans="760:785" x14ac:dyDescent="0.25">
      <c r="ACF3682" s="60"/>
      <c r="ACG3682" s="60"/>
      <c r="ACH3682" s="60"/>
      <c r="ACI3682" s="60"/>
      <c r="ACJ3682" s="60"/>
      <c r="ACK3682" s="60"/>
      <c r="ACL3682" s="60"/>
      <c r="ACM3682" s="60"/>
      <c r="ACN3682" s="60"/>
      <c r="ACO3682" s="60"/>
      <c r="ACP3682" s="60"/>
      <c r="ACQ3682" s="60"/>
      <c r="ACR3682" s="60"/>
      <c r="ACS3682" s="60"/>
      <c r="ACT3682" s="60"/>
      <c r="ACU3682" s="60"/>
      <c r="ACV3682" s="60"/>
      <c r="ACW3682" s="60"/>
      <c r="ACX3682" s="60"/>
      <c r="ACY3682" s="60">
        <v>1.0022752599518201</v>
      </c>
      <c r="ACZ3682" s="60"/>
      <c r="ADA3682" s="60"/>
      <c r="ADB3682" s="60"/>
      <c r="ADC3682" s="60"/>
      <c r="ADD3682" s="60"/>
      <c r="ADE3682" s="60"/>
    </row>
    <row r="3683" spans="760:785" x14ac:dyDescent="0.25">
      <c r="ACF3683" s="60"/>
      <c r="ACG3683" s="60"/>
      <c r="ACH3683" s="60"/>
      <c r="ACI3683" s="60"/>
      <c r="ACJ3683" s="60"/>
      <c r="ACK3683" s="60"/>
      <c r="ACL3683" s="60"/>
      <c r="ACM3683" s="60"/>
      <c r="ACN3683" s="60"/>
      <c r="ACO3683" s="60"/>
      <c r="ACP3683" s="60"/>
      <c r="ACQ3683" s="60"/>
      <c r="ACR3683" s="60"/>
      <c r="ACS3683" s="60"/>
      <c r="ACT3683" s="60"/>
      <c r="ACU3683" s="60"/>
      <c r="ACV3683" s="60"/>
      <c r="ACW3683" s="60"/>
      <c r="ACX3683" s="60"/>
      <c r="ACY3683" s="60">
        <v>1.0022713659906199</v>
      </c>
      <c r="ACZ3683" s="60"/>
      <c r="ADA3683" s="60"/>
      <c r="ADB3683" s="60"/>
      <c r="ADC3683" s="60"/>
      <c r="ADD3683" s="60"/>
      <c r="ADE3683" s="60"/>
    </row>
    <row r="3684" spans="760:785" x14ac:dyDescent="0.25">
      <c r="ACF3684" s="60"/>
      <c r="ACG3684" s="60"/>
      <c r="ACH3684" s="60"/>
      <c r="ACI3684" s="60"/>
      <c r="ACJ3684" s="60"/>
      <c r="ACK3684" s="60"/>
      <c r="ACL3684" s="60"/>
      <c r="ACM3684" s="60"/>
      <c r="ACN3684" s="60"/>
      <c r="ACO3684" s="60"/>
      <c r="ACP3684" s="60"/>
      <c r="ACQ3684" s="60"/>
      <c r="ACR3684" s="60"/>
      <c r="ACS3684" s="60"/>
      <c r="ACT3684" s="60"/>
      <c r="ACU3684" s="60"/>
      <c r="ACV3684" s="60"/>
      <c r="ACW3684" s="60"/>
      <c r="ACX3684" s="60"/>
      <c r="ACY3684" s="60">
        <v>1.00227064040818</v>
      </c>
      <c r="ACZ3684" s="60"/>
      <c r="ADA3684" s="60"/>
      <c r="ADB3684" s="60"/>
      <c r="ADC3684" s="60"/>
      <c r="ADD3684" s="60"/>
      <c r="ADE3684" s="60"/>
    </row>
    <row r="3685" spans="760:785" x14ac:dyDescent="0.25">
      <c r="ACF3685" s="60"/>
      <c r="ACG3685" s="60"/>
      <c r="ACH3685" s="60"/>
      <c r="ACI3685" s="60"/>
      <c r="ACJ3685" s="60"/>
      <c r="ACK3685" s="60"/>
      <c r="ACL3685" s="60"/>
      <c r="ACM3685" s="60"/>
      <c r="ACN3685" s="60"/>
      <c r="ACO3685" s="60"/>
      <c r="ACP3685" s="60"/>
      <c r="ACQ3685" s="60"/>
      <c r="ACR3685" s="60"/>
      <c r="ACS3685" s="60"/>
      <c r="ACT3685" s="60"/>
      <c r="ACU3685" s="60"/>
      <c r="ACV3685" s="60"/>
      <c r="ACW3685" s="60"/>
      <c r="ACX3685" s="60"/>
      <c r="ACY3685" s="60">
        <v>1.0022635223133201</v>
      </c>
      <c r="ACZ3685" s="60"/>
      <c r="ADA3685" s="60"/>
      <c r="ADB3685" s="60"/>
      <c r="ADC3685" s="60"/>
      <c r="ADD3685" s="60"/>
      <c r="ADE3685" s="60"/>
    </row>
    <row r="3686" spans="760:785" x14ac:dyDescent="0.25">
      <c r="ACF3686" s="60"/>
      <c r="ACG3686" s="60"/>
      <c r="ACH3686" s="60"/>
      <c r="ACI3686" s="60"/>
      <c r="ACJ3686" s="60"/>
      <c r="ACK3686" s="60"/>
      <c r="ACL3686" s="60"/>
      <c r="ACM3686" s="60"/>
      <c r="ACN3686" s="60"/>
      <c r="ACO3686" s="60"/>
      <c r="ACP3686" s="60"/>
      <c r="ACQ3686" s="60"/>
      <c r="ACR3686" s="60"/>
      <c r="ACS3686" s="60"/>
      <c r="ACT3686" s="60"/>
      <c r="ACU3686" s="60"/>
      <c r="ACV3686" s="60"/>
      <c r="ACW3686" s="60"/>
      <c r="ACX3686" s="60"/>
      <c r="ACY3686" s="60">
        <v>1.00226203928846</v>
      </c>
      <c r="ACZ3686" s="60"/>
      <c r="ADA3686" s="60"/>
      <c r="ADB3686" s="60"/>
      <c r="ADC3686" s="60"/>
      <c r="ADD3686" s="60"/>
      <c r="ADE3686" s="60"/>
    </row>
    <row r="3687" spans="760:785" x14ac:dyDescent="0.25">
      <c r="ACF3687" s="60"/>
      <c r="ACG3687" s="60"/>
      <c r="ACH3687" s="60"/>
      <c r="ACI3687" s="60"/>
      <c r="ACJ3687" s="60"/>
      <c r="ACK3687" s="60"/>
      <c r="ACL3687" s="60"/>
      <c r="ACM3687" s="60"/>
      <c r="ACN3687" s="60"/>
      <c r="ACO3687" s="60"/>
      <c r="ACP3687" s="60"/>
      <c r="ACQ3687" s="60"/>
      <c r="ACR3687" s="60"/>
      <c r="ACS3687" s="60"/>
      <c r="ACT3687" s="60"/>
      <c r="ACU3687" s="60"/>
      <c r="ACV3687" s="60"/>
      <c r="ACW3687" s="60"/>
      <c r="ACX3687" s="60"/>
      <c r="ACY3687" s="60">
        <v>1.00226059526428</v>
      </c>
      <c r="ACZ3687" s="60"/>
      <c r="ADA3687" s="60"/>
      <c r="ADB3687" s="60"/>
      <c r="ADC3687" s="60"/>
      <c r="ADD3687" s="60"/>
      <c r="ADE3687" s="60"/>
    </row>
    <row r="3688" spans="760:785" x14ac:dyDescent="0.25">
      <c r="ACF3688" s="60"/>
      <c r="ACG3688" s="60"/>
      <c r="ACH3688" s="60"/>
      <c r="ACI3688" s="60"/>
      <c r="ACJ3688" s="60"/>
      <c r="ACK3688" s="60"/>
      <c r="ACL3688" s="60"/>
      <c r="ACM3688" s="60"/>
      <c r="ACN3688" s="60"/>
      <c r="ACO3688" s="60"/>
      <c r="ACP3688" s="60"/>
      <c r="ACQ3688" s="60"/>
      <c r="ACR3688" s="60"/>
      <c r="ACS3688" s="60"/>
      <c r="ACT3688" s="60"/>
      <c r="ACU3688" s="60"/>
      <c r="ACV3688" s="60"/>
      <c r="ACW3688" s="60"/>
      <c r="ACX3688" s="60"/>
      <c r="ACY3688" s="60">
        <v>1.0022602497740001</v>
      </c>
      <c r="ACZ3688" s="60"/>
      <c r="ADA3688" s="60"/>
      <c r="ADB3688" s="60"/>
      <c r="ADC3688" s="60"/>
      <c r="ADD3688" s="60"/>
      <c r="ADE3688" s="60"/>
    </row>
    <row r="3689" spans="760:785" x14ac:dyDescent="0.25">
      <c r="ACF3689" s="60"/>
      <c r="ACG3689" s="60"/>
      <c r="ACH3689" s="60"/>
      <c r="ACI3689" s="60"/>
      <c r="ACJ3689" s="60"/>
      <c r="ACK3689" s="60"/>
      <c r="ACL3689" s="60"/>
      <c r="ACM3689" s="60"/>
      <c r="ACN3689" s="60"/>
      <c r="ACO3689" s="60"/>
      <c r="ACP3689" s="60"/>
      <c r="ACQ3689" s="60"/>
      <c r="ACR3689" s="60"/>
      <c r="ACS3689" s="60"/>
      <c r="ACT3689" s="60"/>
      <c r="ACU3689" s="60"/>
      <c r="ACV3689" s="60"/>
      <c r="ACW3689" s="60"/>
      <c r="ACX3689" s="60"/>
      <c r="ACY3689" s="60">
        <v>1.0022592489124</v>
      </c>
      <c r="ACZ3689" s="60"/>
      <c r="ADA3689" s="60"/>
      <c r="ADB3689" s="60"/>
      <c r="ADC3689" s="60"/>
      <c r="ADD3689" s="60"/>
      <c r="ADE3689" s="60"/>
    </row>
    <row r="3690" spans="760:785" x14ac:dyDescent="0.25">
      <c r="ACF3690" s="60"/>
      <c r="ACG3690" s="60"/>
      <c r="ACH3690" s="60"/>
      <c r="ACI3690" s="60"/>
      <c r="ACJ3690" s="60"/>
      <c r="ACK3690" s="60"/>
      <c r="ACL3690" s="60"/>
      <c r="ACM3690" s="60"/>
      <c r="ACN3690" s="60"/>
      <c r="ACO3690" s="60"/>
      <c r="ACP3690" s="60"/>
      <c r="ACQ3690" s="60"/>
      <c r="ACR3690" s="60"/>
      <c r="ACS3690" s="60"/>
      <c r="ACT3690" s="60"/>
      <c r="ACU3690" s="60"/>
      <c r="ACV3690" s="60"/>
      <c r="ACW3690" s="60"/>
      <c r="ACX3690" s="60"/>
      <c r="ACY3690" s="60">
        <v>1.0022551888329601</v>
      </c>
      <c r="ACZ3690" s="60"/>
      <c r="ADA3690" s="60"/>
      <c r="ADB3690" s="60"/>
      <c r="ADC3690" s="60"/>
      <c r="ADD3690" s="60"/>
      <c r="ADE3690" s="60"/>
    </row>
    <row r="3691" spans="760:785" x14ac:dyDescent="0.25">
      <c r="ACF3691" s="60"/>
      <c r="ACG3691" s="60"/>
      <c r="ACH3691" s="60"/>
      <c r="ACI3691" s="60"/>
      <c r="ACJ3691" s="60"/>
      <c r="ACK3691" s="60"/>
      <c r="ACL3691" s="60"/>
      <c r="ACM3691" s="60"/>
      <c r="ACN3691" s="60"/>
      <c r="ACO3691" s="60"/>
      <c r="ACP3691" s="60"/>
      <c r="ACQ3691" s="60"/>
      <c r="ACR3691" s="60"/>
      <c r="ACS3691" s="60"/>
      <c r="ACT3691" s="60"/>
      <c r="ACU3691" s="60"/>
      <c r="ACV3691" s="60"/>
      <c r="ACW3691" s="60"/>
      <c r="ACX3691" s="60"/>
      <c r="ACY3691" s="60">
        <v>1.00225415899194</v>
      </c>
      <c r="ACZ3691" s="60"/>
      <c r="ADA3691" s="60"/>
      <c r="ADB3691" s="60"/>
      <c r="ADC3691" s="60"/>
      <c r="ADD3691" s="60"/>
      <c r="ADE3691" s="60"/>
    </row>
    <row r="3692" spans="760:785" x14ac:dyDescent="0.25">
      <c r="ACF3692" s="60"/>
      <c r="ACG3692" s="60"/>
      <c r="ACH3692" s="60"/>
      <c r="ACI3692" s="60"/>
      <c r="ACJ3692" s="60"/>
      <c r="ACK3692" s="60"/>
      <c r="ACL3692" s="60"/>
      <c r="ACM3692" s="60"/>
      <c r="ACN3692" s="60"/>
      <c r="ACO3692" s="60"/>
      <c r="ACP3692" s="60"/>
      <c r="ACQ3692" s="60"/>
      <c r="ACR3692" s="60"/>
      <c r="ACS3692" s="60"/>
      <c r="ACT3692" s="60"/>
      <c r="ACU3692" s="60"/>
      <c r="ACV3692" s="60"/>
      <c r="ACW3692" s="60"/>
      <c r="ACX3692" s="60"/>
      <c r="ACY3692" s="60">
        <v>1.0022538512710299</v>
      </c>
      <c r="ACZ3692" s="60"/>
      <c r="ADA3692" s="60"/>
      <c r="ADB3692" s="60"/>
      <c r="ADC3692" s="60"/>
      <c r="ADD3692" s="60"/>
      <c r="ADE3692" s="60"/>
    </row>
    <row r="3693" spans="760:785" x14ac:dyDescent="0.25">
      <c r="ACF3693" s="60"/>
      <c r="ACG3693" s="60"/>
      <c r="ACH3693" s="60"/>
      <c r="ACI3693" s="60"/>
      <c r="ACJ3693" s="60"/>
      <c r="ACK3693" s="60"/>
      <c r="ACL3693" s="60"/>
      <c r="ACM3693" s="60"/>
      <c r="ACN3693" s="60"/>
      <c r="ACO3693" s="60"/>
      <c r="ACP3693" s="60"/>
      <c r="ACQ3693" s="60"/>
      <c r="ACR3693" s="60"/>
      <c r="ACS3693" s="60"/>
      <c r="ACT3693" s="60"/>
      <c r="ACU3693" s="60"/>
      <c r="ACV3693" s="60"/>
      <c r="ACW3693" s="60"/>
      <c r="ACX3693" s="60"/>
      <c r="ACY3693" s="60">
        <v>1.0022488767239199</v>
      </c>
      <c r="ACZ3693" s="60"/>
      <c r="ADA3693" s="60"/>
      <c r="ADB3693" s="60"/>
      <c r="ADC3693" s="60"/>
      <c r="ADD3693" s="60"/>
      <c r="ADE3693" s="60"/>
    </row>
    <row r="3694" spans="760:785" x14ac:dyDescent="0.25">
      <c r="ACF3694" s="60"/>
      <c r="ACG3694" s="60"/>
      <c r="ACH3694" s="60"/>
      <c r="ACI3694" s="60"/>
      <c r="ACJ3694" s="60"/>
      <c r="ACK3694" s="60"/>
      <c r="ACL3694" s="60"/>
      <c r="ACM3694" s="60"/>
      <c r="ACN3694" s="60"/>
      <c r="ACO3694" s="60"/>
      <c r="ACP3694" s="60"/>
      <c r="ACQ3694" s="60"/>
      <c r="ACR3694" s="60"/>
      <c r="ACS3694" s="60"/>
      <c r="ACT3694" s="60"/>
      <c r="ACU3694" s="60"/>
      <c r="ACV3694" s="60"/>
      <c r="ACW3694" s="60"/>
      <c r="ACX3694" s="60"/>
      <c r="ACY3694" s="60">
        <v>1.0022485599078199</v>
      </c>
      <c r="ACZ3694" s="60"/>
      <c r="ADA3694" s="60"/>
      <c r="ADB3694" s="60"/>
      <c r="ADC3694" s="60"/>
      <c r="ADD3694" s="60"/>
      <c r="ADE3694" s="60"/>
    </row>
    <row r="3695" spans="760:785" x14ac:dyDescent="0.25">
      <c r="ACF3695" s="60"/>
      <c r="ACG3695" s="60"/>
      <c r="ACH3695" s="60"/>
      <c r="ACI3695" s="60"/>
      <c r="ACJ3695" s="60"/>
      <c r="ACK3695" s="60"/>
      <c r="ACL3695" s="60"/>
      <c r="ACM3695" s="60"/>
      <c r="ACN3695" s="60"/>
      <c r="ACO3695" s="60"/>
      <c r="ACP3695" s="60"/>
      <c r="ACQ3695" s="60"/>
      <c r="ACR3695" s="60"/>
      <c r="ACS3695" s="60"/>
      <c r="ACT3695" s="60"/>
      <c r="ACU3695" s="60"/>
      <c r="ACV3695" s="60"/>
      <c r="ACW3695" s="60"/>
      <c r="ACX3695" s="60"/>
      <c r="ACY3695" s="60">
        <v>1.0022435048502301</v>
      </c>
      <c r="ACZ3695" s="60"/>
      <c r="ADA3695" s="60"/>
      <c r="ADB3695" s="60"/>
      <c r="ADC3695" s="60"/>
      <c r="ADD3695" s="60"/>
      <c r="ADE3695" s="60"/>
    </row>
    <row r="3696" spans="760:785" x14ac:dyDescent="0.25">
      <c r="ACF3696" s="60"/>
      <c r="ACG3696" s="60"/>
      <c r="ACH3696" s="60"/>
      <c r="ACI3696" s="60"/>
      <c r="ACJ3696" s="60"/>
      <c r="ACK3696" s="60"/>
      <c r="ACL3696" s="60"/>
      <c r="ACM3696" s="60"/>
      <c r="ACN3696" s="60"/>
      <c r="ACO3696" s="60"/>
      <c r="ACP3696" s="60"/>
      <c r="ACQ3696" s="60"/>
      <c r="ACR3696" s="60"/>
      <c r="ACS3696" s="60"/>
      <c r="ACT3696" s="60"/>
      <c r="ACU3696" s="60"/>
      <c r="ACV3696" s="60"/>
      <c r="ACW3696" s="60"/>
      <c r="ACX3696" s="60"/>
      <c r="ACY3696" s="60">
        <v>1.0022434098324</v>
      </c>
      <c r="ACZ3696" s="60"/>
      <c r="ADA3696" s="60"/>
      <c r="ADB3696" s="60"/>
      <c r="ADC3696" s="60"/>
      <c r="ADD3696" s="60"/>
      <c r="ADE3696" s="60"/>
    </row>
    <row r="3697" spans="760:785" x14ac:dyDescent="0.25">
      <c r="ACF3697" s="60"/>
      <c r="ACG3697" s="60"/>
      <c r="ACH3697" s="60"/>
      <c r="ACI3697" s="60"/>
      <c r="ACJ3697" s="60"/>
      <c r="ACK3697" s="60"/>
      <c r="ACL3697" s="60"/>
      <c r="ACM3697" s="60"/>
      <c r="ACN3697" s="60"/>
      <c r="ACO3697" s="60"/>
      <c r="ACP3697" s="60"/>
      <c r="ACQ3697" s="60"/>
      <c r="ACR3697" s="60"/>
      <c r="ACS3697" s="60"/>
      <c r="ACT3697" s="60"/>
      <c r="ACU3697" s="60"/>
      <c r="ACV3697" s="60"/>
      <c r="ACW3697" s="60"/>
      <c r="ACX3697" s="60"/>
      <c r="ACY3697" s="60">
        <v>1.0022421973337099</v>
      </c>
      <c r="ACZ3697" s="60"/>
      <c r="ADA3697" s="60"/>
      <c r="ADB3697" s="60"/>
      <c r="ADC3697" s="60"/>
      <c r="ADD3697" s="60"/>
      <c r="ADE3697" s="60"/>
    </row>
    <row r="3698" spans="760:785" x14ac:dyDescent="0.25">
      <c r="ACF3698" s="60"/>
      <c r="ACG3698" s="60"/>
      <c r="ACH3698" s="60"/>
      <c r="ACI3698" s="60"/>
      <c r="ACJ3698" s="60"/>
      <c r="ACK3698" s="60"/>
      <c r="ACL3698" s="60"/>
      <c r="ACM3698" s="60"/>
      <c r="ACN3698" s="60"/>
      <c r="ACO3698" s="60"/>
      <c r="ACP3698" s="60"/>
      <c r="ACQ3698" s="60"/>
      <c r="ACR3698" s="60"/>
      <c r="ACS3698" s="60"/>
      <c r="ACT3698" s="60"/>
      <c r="ACU3698" s="60"/>
      <c r="ACV3698" s="60"/>
      <c r="ACW3698" s="60"/>
      <c r="ACX3698" s="60"/>
      <c r="ACY3698" s="60">
        <v>1.00224118898498</v>
      </c>
      <c r="ACZ3698" s="60"/>
      <c r="ADA3698" s="60"/>
      <c r="ADB3698" s="60"/>
      <c r="ADC3698" s="60"/>
      <c r="ADD3698" s="60"/>
      <c r="ADE3698" s="60"/>
    </row>
    <row r="3699" spans="760:785" x14ac:dyDescent="0.25">
      <c r="ACF3699" s="60"/>
      <c r="ACG3699" s="60"/>
      <c r="ACH3699" s="60"/>
      <c r="ACI3699" s="60"/>
      <c r="ACJ3699" s="60"/>
      <c r="ACK3699" s="60"/>
      <c r="ACL3699" s="60"/>
      <c r="ACM3699" s="60"/>
      <c r="ACN3699" s="60"/>
      <c r="ACO3699" s="60"/>
      <c r="ACP3699" s="60"/>
      <c r="ACQ3699" s="60"/>
      <c r="ACR3699" s="60"/>
      <c r="ACS3699" s="60"/>
      <c r="ACT3699" s="60"/>
      <c r="ACU3699" s="60"/>
      <c r="ACV3699" s="60"/>
      <c r="ACW3699" s="60"/>
      <c r="ACX3699" s="60"/>
      <c r="ACY3699" s="60">
        <v>1.0022398267519199</v>
      </c>
      <c r="ACZ3699" s="60"/>
      <c r="ADA3699" s="60"/>
      <c r="ADB3699" s="60"/>
      <c r="ADC3699" s="60"/>
      <c r="ADD3699" s="60"/>
      <c r="ADE3699" s="60"/>
    </row>
    <row r="3700" spans="760:785" x14ac:dyDescent="0.25">
      <c r="ACF3700" s="60"/>
      <c r="ACG3700" s="60"/>
      <c r="ACH3700" s="60"/>
      <c r="ACI3700" s="60"/>
      <c r="ACJ3700" s="60"/>
      <c r="ACK3700" s="60"/>
      <c r="ACL3700" s="60"/>
      <c r="ACM3700" s="60"/>
      <c r="ACN3700" s="60"/>
      <c r="ACO3700" s="60"/>
      <c r="ACP3700" s="60"/>
      <c r="ACQ3700" s="60"/>
      <c r="ACR3700" s="60"/>
      <c r="ACS3700" s="60"/>
      <c r="ACT3700" s="60"/>
      <c r="ACU3700" s="60"/>
      <c r="ACV3700" s="60"/>
      <c r="ACW3700" s="60"/>
      <c r="ACX3700" s="60"/>
      <c r="ACY3700" s="60">
        <v>1.00223776551182</v>
      </c>
      <c r="ACZ3700" s="60"/>
      <c r="ADA3700" s="60"/>
      <c r="ADB3700" s="60"/>
      <c r="ADC3700" s="60"/>
      <c r="ADD3700" s="60"/>
      <c r="ADE3700" s="60"/>
    </row>
    <row r="3701" spans="760:785" x14ac:dyDescent="0.25">
      <c r="ACF3701" s="60"/>
      <c r="ACG3701" s="60"/>
      <c r="ACH3701" s="60"/>
      <c r="ACI3701" s="60"/>
      <c r="ACJ3701" s="60"/>
      <c r="ACK3701" s="60"/>
      <c r="ACL3701" s="60"/>
      <c r="ACM3701" s="60"/>
      <c r="ACN3701" s="60"/>
      <c r="ACO3701" s="60"/>
      <c r="ACP3701" s="60"/>
      <c r="ACQ3701" s="60"/>
      <c r="ACR3701" s="60"/>
      <c r="ACS3701" s="60"/>
      <c r="ACT3701" s="60"/>
      <c r="ACU3701" s="60"/>
      <c r="ACV3701" s="60"/>
      <c r="ACW3701" s="60"/>
      <c r="ACX3701" s="60"/>
      <c r="ACY3701" s="60">
        <v>1.0022373798484501</v>
      </c>
      <c r="ACZ3701" s="60"/>
      <c r="ADA3701" s="60"/>
      <c r="ADB3701" s="60"/>
      <c r="ADC3701" s="60"/>
      <c r="ADD3701" s="60"/>
      <c r="ADE3701" s="60"/>
    </row>
    <row r="3702" spans="760:785" x14ac:dyDescent="0.25">
      <c r="ACF3702" s="60"/>
      <c r="ACG3702" s="60"/>
      <c r="ACH3702" s="60"/>
      <c r="ACI3702" s="60"/>
      <c r="ACJ3702" s="60"/>
      <c r="ACK3702" s="60"/>
      <c r="ACL3702" s="60"/>
      <c r="ACM3702" s="60"/>
      <c r="ACN3702" s="60"/>
      <c r="ACO3702" s="60"/>
      <c r="ACP3702" s="60"/>
      <c r="ACQ3702" s="60"/>
      <c r="ACR3702" s="60"/>
      <c r="ACS3702" s="60"/>
      <c r="ACT3702" s="60"/>
      <c r="ACU3702" s="60"/>
      <c r="ACV3702" s="60"/>
      <c r="ACW3702" s="60"/>
      <c r="ACX3702" s="60"/>
      <c r="ACY3702" s="60">
        <v>1.0022358654825201</v>
      </c>
      <c r="ACZ3702" s="60"/>
      <c r="ADA3702" s="60"/>
      <c r="ADB3702" s="60"/>
      <c r="ADC3702" s="60"/>
      <c r="ADD3702" s="60"/>
      <c r="ADE3702" s="60"/>
    </row>
    <row r="3703" spans="760:785" x14ac:dyDescent="0.25">
      <c r="ACF3703" s="60"/>
      <c r="ACG3703" s="60"/>
      <c r="ACH3703" s="60"/>
      <c r="ACI3703" s="60"/>
      <c r="ACJ3703" s="60"/>
      <c r="ACK3703" s="60"/>
      <c r="ACL3703" s="60"/>
      <c r="ACM3703" s="60"/>
      <c r="ACN3703" s="60"/>
      <c r="ACO3703" s="60"/>
      <c r="ACP3703" s="60"/>
      <c r="ACQ3703" s="60"/>
      <c r="ACR3703" s="60"/>
      <c r="ACS3703" s="60"/>
      <c r="ACT3703" s="60"/>
      <c r="ACU3703" s="60"/>
      <c r="ACV3703" s="60"/>
      <c r="ACW3703" s="60"/>
      <c r="ACX3703" s="60"/>
      <c r="ACY3703" s="60">
        <v>1.0022309595690599</v>
      </c>
      <c r="ACZ3703" s="60"/>
      <c r="ADA3703" s="60"/>
      <c r="ADB3703" s="60"/>
      <c r="ADC3703" s="60"/>
      <c r="ADD3703" s="60"/>
      <c r="ADE3703" s="60"/>
    </row>
    <row r="3704" spans="760:785" x14ac:dyDescent="0.25">
      <c r="ACF3704" s="60"/>
      <c r="ACG3704" s="60"/>
      <c r="ACH3704" s="60"/>
      <c r="ACI3704" s="60"/>
      <c r="ACJ3704" s="60"/>
      <c r="ACK3704" s="60"/>
      <c r="ACL3704" s="60"/>
      <c r="ACM3704" s="60"/>
      <c r="ACN3704" s="60"/>
      <c r="ACO3704" s="60"/>
      <c r="ACP3704" s="60"/>
      <c r="ACQ3704" s="60"/>
      <c r="ACR3704" s="60"/>
      <c r="ACS3704" s="60"/>
      <c r="ACT3704" s="60"/>
      <c r="ACU3704" s="60"/>
      <c r="ACV3704" s="60"/>
      <c r="ACW3704" s="60"/>
      <c r="ACX3704" s="60"/>
      <c r="ACY3704" s="60">
        <v>1.00222613963707</v>
      </c>
      <c r="ACZ3704" s="60"/>
      <c r="ADA3704" s="60"/>
      <c r="ADB3704" s="60"/>
      <c r="ADC3704" s="60"/>
      <c r="ADD3704" s="60"/>
      <c r="ADE3704" s="60"/>
    </row>
    <row r="3705" spans="760:785" x14ac:dyDescent="0.25">
      <c r="ACF3705" s="60"/>
      <c r="ACG3705" s="60"/>
      <c r="ACH3705" s="60"/>
      <c r="ACI3705" s="60"/>
      <c r="ACJ3705" s="60"/>
      <c r="ACK3705" s="60"/>
      <c r="ACL3705" s="60"/>
      <c r="ACM3705" s="60"/>
      <c r="ACN3705" s="60"/>
      <c r="ACO3705" s="60"/>
      <c r="ACP3705" s="60"/>
      <c r="ACQ3705" s="60"/>
      <c r="ACR3705" s="60"/>
      <c r="ACS3705" s="60"/>
      <c r="ACT3705" s="60"/>
      <c r="ACU3705" s="60"/>
      <c r="ACV3705" s="60"/>
      <c r="ACW3705" s="60"/>
      <c r="ACX3705" s="60"/>
      <c r="ACY3705" s="60">
        <v>1.00222180733527</v>
      </c>
      <c r="ACZ3705" s="60"/>
      <c r="ADA3705" s="60"/>
      <c r="ADB3705" s="60"/>
      <c r="ADC3705" s="60"/>
      <c r="ADD3705" s="60"/>
      <c r="ADE3705" s="60"/>
    </row>
    <row r="3706" spans="760:785" x14ac:dyDescent="0.25">
      <c r="ACF3706" s="60"/>
      <c r="ACG3706" s="60"/>
      <c r="ACH3706" s="60"/>
      <c r="ACI3706" s="60"/>
      <c r="ACJ3706" s="60"/>
      <c r="ACK3706" s="60"/>
      <c r="ACL3706" s="60"/>
      <c r="ACM3706" s="60"/>
      <c r="ACN3706" s="60"/>
      <c r="ACO3706" s="60"/>
      <c r="ACP3706" s="60"/>
      <c r="ACQ3706" s="60"/>
      <c r="ACR3706" s="60"/>
      <c r="ACS3706" s="60"/>
      <c r="ACT3706" s="60"/>
      <c r="ACU3706" s="60"/>
      <c r="ACV3706" s="60"/>
      <c r="ACW3706" s="60"/>
      <c r="ACX3706" s="60"/>
      <c r="ACY3706" s="60">
        <v>1.0022105906282299</v>
      </c>
      <c r="ACZ3706" s="60"/>
      <c r="ADA3706" s="60"/>
      <c r="ADB3706" s="60"/>
      <c r="ADC3706" s="60"/>
      <c r="ADD3706" s="60"/>
      <c r="ADE3706" s="60"/>
    </row>
    <row r="3707" spans="760:785" x14ac:dyDescent="0.25">
      <c r="ACF3707" s="60"/>
      <c r="ACG3707" s="60"/>
      <c r="ACH3707" s="60"/>
      <c r="ACI3707" s="60"/>
      <c r="ACJ3707" s="60"/>
      <c r="ACK3707" s="60"/>
      <c r="ACL3707" s="60"/>
      <c r="ACM3707" s="60"/>
      <c r="ACN3707" s="60"/>
      <c r="ACO3707" s="60"/>
      <c r="ACP3707" s="60"/>
      <c r="ACQ3707" s="60"/>
      <c r="ACR3707" s="60"/>
      <c r="ACS3707" s="60"/>
      <c r="ACT3707" s="60"/>
      <c r="ACU3707" s="60"/>
      <c r="ACV3707" s="60"/>
      <c r="ACW3707" s="60"/>
      <c r="ACX3707" s="60"/>
      <c r="ACY3707" s="60">
        <v>1.00221016402176</v>
      </c>
      <c r="ACZ3707" s="60"/>
      <c r="ADA3707" s="60"/>
      <c r="ADB3707" s="60"/>
      <c r="ADC3707" s="60"/>
      <c r="ADD3707" s="60"/>
      <c r="ADE3707" s="60"/>
    </row>
    <row r="3708" spans="760:785" x14ac:dyDescent="0.25">
      <c r="ACF3708" s="60"/>
      <c r="ACG3708" s="60"/>
      <c r="ACH3708" s="60"/>
      <c r="ACI3708" s="60"/>
      <c r="ACJ3708" s="60"/>
      <c r="ACK3708" s="60"/>
      <c r="ACL3708" s="60"/>
      <c r="ACM3708" s="60"/>
      <c r="ACN3708" s="60"/>
      <c r="ACO3708" s="60"/>
      <c r="ACP3708" s="60"/>
      <c r="ACQ3708" s="60"/>
      <c r="ACR3708" s="60"/>
      <c r="ACS3708" s="60"/>
      <c r="ACT3708" s="60"/>
      <c r="ACU3708" s="60"/>
      <c r="ACV3708" s="60"/>
      <c r="ACW3708" s="60"/>
      <c r="ACX3708" s="60"/>
      <c r="ACY3708" s="60">
        <v>1.0022098896565199</v>
      </c>
      <c r="ACZ3708" s="60"/>
      <c r="ADA3708" s="60"/>
      <c r="ADB3708" s="60"/>
      <c r="ADC3708" s="60"/>
      <c r="ADD3708" s="60"/>
      <c r="ADE3708" s="60"/>
    </row>
    <row r="3709" spans="760:785" x14ac:dyDescent="0.25">
      <c r="ACF3709" s="60"/>
      <c r="ACG3709" s="60"/>
      <c r="ACH3709" s="60"/>
      <c r="ACI3709" s="60"/>
      <c r="ACJ3709" s="60"/>
      <c r="ACK3709" s="60"/>
      <c r="ACL3709" s="60"/>
      <c r="ACM3709" s="60"/>
      <c r="ACN3709" s="60"/>
      <c r="ACO3709" s="60"/>
      <c r="ACP3709" s="60"/>
      <c r="ACQ3709" s="60"/>
      <c r="ACR3709" s="60"/>
      <c r="ACS3709" s="60"/>
      <c r="ACT3709" s="60"/>
      <c r="ACU3709" s="60"/>
      <c r="ACV3709" s="60"/>
      <c r="ACW3709" s="60"/>
      <c r="ACX3709" s="60"/>
      <c r="ACY3709" s="60">
        <v>1.00220947884358</v>
      </c>
      <c r="ACZ3709" s="60"/>
      <c r="ADA3709" s="60"/>
      <c r="ADB3709" s="60"/>
      <c r="ADC3709" s="60"/>
      <c r="ADD3709" s="60"/>
      <c r="ADE3709" s="60"/>
    </row>
    <row r="3710" spans="760:785" x14ac:dyDescent="0.25">
      <c r="ACF3710" s="60"/>
      <c r="ACG3710" s="60"/>
      <c r="ACH3710" s="60"/>
      <c r="ACI3710" s="60"/>
      <c r="ACJ3710" s="60"/>
      <c r="ACK3710" s="60"/>
      <c r="ACL3710" s="60"/>
      <c r="ACM3710" s="60"/>
      <c r="ACN3710" s="60"/>
      <c r="ACO3710" s="60"/>
      <c r="ACP3710" s="60"/>
      <c r="ACQ3710" s="60"/>
      <c r="ACR3710" s="60"/>
      <c r="ACS3710" s="60"/>
      <c r="ACT3710" s="60"/>
      <c r="ACU3710" s="60"/>
      <c r="ACV3710" s="60"/>
      <c r="ACW3710" s="60"/>
      <c r="ACX3710" s="60"/>
      <c r="ACY3710" s="60">
        <v>1.0022075486461799</v>
      </c>
      <c r="ACZ3710" s="60"/>
      <c r="ADA3710" s="60"/>
      <c r="ADB3710" s="60"/>
      <c r="ADC3710" s="60"/>
      <c r="ADD3710" s="60"/>
      <c r="ADE3710" s="60"/>
    </row>
    <row r="3711" spans="760:785" x14ac:dyDescent="0.25">
      <c r="ACF3711" s="60"/>
      <c r="ACG3711" s="60"/>
      <c r="ACH3711" s="60"/>
      <c r="ACI3711" s="60"/>
      <c r="ACJ3711" s="60"/>
      <c r="ACK3711" s="60"/>
      <c r="ACL3711" s="60"/>
      <c r="ACM3711" s="60"/>
      <c r="ACN3711" s="60"/>
      <c r="ACO3711" s="60"/>
      <c r="ACP3711" s="60"/>
      <c r="ACQ3711" s="60"/>
      <c r="ACR3711" s="60"/>
      <c r="ACS3711" s="60"/>
      <c r="ACT3711" s="60"/>
      <c r="ACU3711" s="60"/>
      <c r="ACV3711" s="60"/>
      <c r="ACW3711" s="60"/>
      <c r="ACX3711" s="60"/>
      <c r="ACY3711" s="60">
        <v>1.0022037735876901</v>
      </c>
      <c r="ACZ3711" s="60"/>
      <c r="ADA3711" s="60"/>
      <c r="ADB3711" s="60"/>
      <c r="ADC3711" s="60"/>
      <c r="ADD3711" s="60"/>
      <c r="ADE3711" s="60"/>
    </row>
    <row r="3712" spans="760:785" x14ac:dyDescent="0.25">
      <c r="ACF3712" s="60"/>
      <c r="ACG3712" s="60"/>
      <c r="ACH3712" s="60"/>
      <c r="ACI3712" s="60"/>
      <c r="ACJ3712" s="60"/>
      <c r="ACK3712" s="60"/>
      <c r="ACL3712" s="60"/>
      <c r="ACM3712" s="60"/>
      <c r="ACN3712" s="60"/>
      <c r="ACO3712" s="60"/>
      <c r="ACP3712" s="60"/>
      <c r="ACQ3712" s="60"/>
      <c r="ACR3712" s="60"/>
      <c r="ACS3712" s="60"/>
      <c r="ACT3712" s="60"/>
      <c r="ACU3712" s="60"/>
      <c r="ACV3712" s="60"/>
      <c r="ACW3712" s="60"/>
      <c r="ACX3712" s="60"/>
      <c r="ACY3712" s="60">
        <v>1.0022024917425201</v>
      </c>
      <c r="ACZ3712" s="60"/>
      <c r="ADA3712" s="60"/>
      <c r="ADB3712" s="60"/>
      <c r="ADC3712" s="60"/>
      <c r="ADD3712" s="60"/>
      <c r="ADE3712" s="60"/>
    </row>
    <row r="3713" spans="760:785" x14ac:dyDescent="0.25">
      <c r="ACF3713" s="60"/>
      <c r="ACG3713" s="60"/>
      <c r="ACH3713" s="60"/>
      <c r="ACI3713" s="60"/>
      <c r="ACJ3713" s="60"/>
      <c r="ACK3713" s="60"/>
      <c r="ACL3713" s="60"/>
      <c r="ACM3713" s="60"/>
      <c r="ACN3713" s="60"/>
      <c r="ACO3713" s="60"/>
      <c r="ACP3713" s="60"/>
      <c r="ACQ3713" s="60"/>
      <c r="ACR3713" s="60"/>
      <c r="ACS3713" s="60"/>
      <c r="ACT3713" s="60"/>
      <c r="ACU3713" s="60"/>
      <c r="ACV3713" s="60"/>
      <c r="ACW3713" s="60"/>
      <c r="ACX3713" s="60"/>
      <c r="ACY3713" s="60">
        <v>1.00220136501381</v>
      </c>
      <c r="ACZ3713" s="60"/>
      <c r="ADA3713" s="60"/>
      <c r="ADB3713" s="60"/>
      <c r="ADC3713" s="60"/>
      <c r="ADD3713" s="60"/>
      <c r="ADE3713" s="60"/>
    </row>
    <row r="3714" spans="760:785" x14ac:dyDescent="0.25">
      <c r="ACF3714" s="60"/>
      <c r="ACG3714" s="60"/>
      <c r="ACH3714" s="60"/>
      <c r="ACI3714" s="60"/>
      <c r="ACJ3714" s="60"/>
      <c r="ACK3714" s="60"/>
      <c r="ACL3714" s="60"/>
      <c r="ACM3714" s="60"/>
      <c r="ACN3714" s="60"/>
      <c r="ACO3714" s="60"/>
      <c r="ACP3714" s="60"/>
      <c r="ACQ3714" s="60"/>
      <c r="ACR3714" s="60"/>
      <c r="ACS3714" s="60"/>
      <c r="ACT3714" s="60"/>
      <c r="ACU3714" s="60"/>
      <c r="ACV3714" s="60"/>
      <c r="ACW3714" s="60"/>
      <c r="ACX3714" s="60"/>
      <c r="ACY3714" s="60">
        <v>1.00220130446887</v>
      </c>
      <c r="ACZ3714" s="60"/>
      <c r="ADA3714" s="60"/>
      <c r="ADB3714" s="60"/>
      <c r="ADC3714" s="60"/>
      <c r="ADD3714" s="60"/>
      <c r="ADE3714" s="60"/>
    </row>
    <row r="3715" spans="760:785" x14ac:dyDescent="0.25">
      <c r="ACF3715" s="60"/>
      <c r="ACG3715" s="60"/>
      <c r="ACH3715" s="60"/>
      <c r="ACI3715" s="60"/>
      <c r="ACJ3715" s="60"/>
      <c r="ACK3715" s="60"/>
      <c r="ACL3715" s="60"/>
      <c r="ACM3715" s="60"/>
      <c r="ACN3715" s="60"/>
      <c r="ACO3715" s="60"/>
      <c r="ACP3715" s="60"/>
      <c r="ACQ3715" s="60"/>
      <c r="ACR3715" s="60"/>
      <c r="ACS3715" s="60"/>
      <c r="ACT3715" s="60"/>
      <c r="ACU3715" s="60"/>
      <c r="ACV3715" s="60"/>
      <c r="ACW3715" s="60"/>
      <c r="ACX3715" s="60"/>
      <c r="ACY3715" s="60">
        <v>1.0022007474241601</v>
      </c>
      <c r="ACZ3715" s="60"/>
      <c r="ADA3715" s="60"/>
      <c r="ADB3715" s="60"/>
      <c r="ADC3715" s="60"/>
      <c r="ADD3715" s="60"/>
      <c r="ADE3715" s="60"/>
    </row>
    <row r="3716" spans="760:785" x14ac:dyDescent="0.25">
      <c r="ACF3716" s="60"/>
      <c r="ACG3716" s="60"/>
      <c r="ACH3716" s="60"/>
      <c r="ACI3716" s="60"/>
      <c r="ACJ3716" s="60"/>
      <c r="ACK3716" s="60"/>
      <c r="ACL3716" s="60"/>
      <c r="ACM3716" s="60"/>
      <c r="ACN3716" s="60"/>
      <c r="ACO3716" s="60"/>
      <c r="ACP3716" s="60"/>
      <c r="ACQ3716" s="60"/>
      <c r="ACR3716" s="60"/>
      <c r="ACS3716" s="60"/>
      <c r="ACT3716" s="60"/>
      <c r="ACU3716" s="60"/>
      <c r="ACV3716" s="60"/>
      <c r="ACW3716" s="60"/>
      <c r="ACX3716" s="60"/>
      <c r="ACY3716" s="60">
        <v>1.00220012108721</v>
      </c>
      <c r="ACZ3716" s="60"/>
      <c r="ADA3716" s="60"/>
      <c r="ADB3716" s="60"/>
      <c r="ADC3716" s="60"/>
      <c r="ADD3716" s="60"/>
      <c r="ADE3716" s="60"/>
    </row>
    <row r="3717" spans="760:785" x14ac:dyDescent="0.25">
      <c r="ACF3717" s="60"/>
      <c r="ACG3717" s="60"/>
      <c r="ACH3717" s="60"/>
      <c r="ACI3717" s="60"/>
      <c r="ACJ3717" s="60"/>
      <c r="ACK3717" s="60"/>
      <c r="ACL3717" s="60"/>
      <c r="ACM3717" s="60"/>
      <c r="ACN3717" s="60"/>
      <c r="ACO3717" s="60"/>
      <c r="ACP3717" s="60"/>
      <c r="ACQ3717" s="60"/>
      <c r="ACR3717" s="60"/>
      <c r="ACS3717" s="60"/>
      <c r="ACT3717" s="60"/>
      <c r="ACU3717" s="60"/>
      <c r="ACV3717" s="60"/>
      <c r="ACW3717" s="60"/>
      <c r="ACX3717" s="60"/>
      <c r="ACY3717" s="60">
        <v>1.00219963255497</v>
      </c>
      <c r="ACZ3717" s="60"/>
      <c r="ADA3717" s="60"/>
      <c r="ADB3717" s="60"/>
      <c r="ADC3717" s="60"/>
      <c r="ADD3717" s="60"/>
      <c r="ADE3717" s="60"/>
    </row>
    <row r="3718" spans="760:785" x14ac:dyDescent="0.25">
      <c r="ACF3718" s="60"/>
      <c r="ACG3718" s="60"/>
      <c r="ACH3718" s="60"/>
      <c r="ACI3718" s="60"/>
      <c r="ACJ3718" s="60"/>
      <c r="ACK3718" s="60"/>
      <c r="ACL3718" s="60"/>
      <c r="ACM3718" s="60"/>
      <c r="ACN3718" s="60"/>
      <c r="ACO3718" s="60"/>
      <c r="ACP3718" s="60"/>
      <c r="ACQ3718" s="60"/>
      <c r="ACR3718" s="60"/>
      <c r="ACS3718" s="60"/>
      <c r="ACT3718" s="60"/>
      <c r="ACU3718" s="60"/>
      <c r="ACV3718" s="60"/>
      <c r="ACW3718" s="60"/>
      <c r="ACX3718" s="60"/>
      <c r="ACY3718" s="60">
        <v>1.0021985873428401</v>
      </c>
      <c r="ACZ3718" s="60"/>
      <c r="ADA3718" s="60"/>
      <c r="ADB3718" s="60"/>
      <c r="ADC3718" s="60"/>
      <c r="ADD3718" s="60"/>
      <c r="ADE3718" s="60"/>
    </row>
    <row r="3719" spans="760:785" x14ac:dyDescent="0.25">
      <c r="ACF3719" s="60"/>
      <c r="ACG3719" s="60"/>
      <c r="ACH3719" s="60"/>
      <c r="ACI3719" s="60"/>
      <c r="ACJ3719" s="60"/>
      <c r="ACK3719" s="60"/>
      <c r="ACL3719" s="60"/>
      <c r="ACM3719" s="60"/>
      <c r="ACN3719" s="60"/>
      <c r="ACO3719" s="60"/>
      <c r="ACP3719" s="60"/>
      <c r="ACQ3719" s="60"/>
      <c r="ACR3719" s="60"/>
      <c r="ACS3719" s="60"/>
      <c r="ACT3719" s="60"/>
      <c r="ACU3719" s="60"/>
      <c r="ACV3719" s="60"/>
      <c r="ACW3719" s="60"/>
      <c r="ACX3719" s="60"/>
      <c r="ACY3719" s="60">
        <v>1.00219679375974</v>
      </c>
      <c r="ACZ3719" s="60"/>
      <c r="ADA3719" s="60"/>
      <c r="ADB3719" s="60"/>
      <c r="ADC3719" s="60"/>
      <c r="ADD3719" s="60"/>
      <c r="ADE3719" s="60"/>
    </row>
    <row r="3720" spans="760:785" x14ac:dyDescent="0.25">
      <c r="ACF3720" s="60"/>
      <c r="ACG3720" s="60"/>
      <c r="ACH3720" s="60"/>
      <c r="ACI3720" s="60"/>
      <c r="ACJ3720" s="60"/>
      <c r="ACK3720" s="60"/>
      <c r="ACL3720" s="60"/>
      <c r="ACM3720" s="60"/>
      <c r="ACN3720" s="60"/>
      <c r="ACO3720" s="60"/>
      <c r="ACP3720" s="60"/>
      <c r="ACQ3720" s="60"/>
      <c r="ACR3720" s="60"/>
      <c r="ACS3720" s="60"/>
      <c r="ACT3720" s="60"/>
      <c r="ACU3720" s="60"/>
      <c r="ACV3720" s="60"/>
      <c r="ACW3720" s="60"/>
      <c r="ACX3720" s="60"/>
      <c r="ACY3720" s="60">
        <v>1.0021964943947299</v>
      </c>
      <c r="ACZ3720" s="60"/>
      <c r="ADA3720" s="60"/>
      <c r="ADB3720" s="60"/>
      <c r="ADC3720" s="60"/>
      <c r="ADD3720" s="60"/>
      <c r="ADE3720" s="60"/>
    </row>
    <row r="3721" spans="760:785" x14ac:dyDescent="0.25">
      <c r="ACF3721" s="60"/>
      <c r="ACG3721" s="60"/>
      <c r="ACH3721" s="60"/>
      <c r="ACI3721" s="60"/>
      <c r="ACJ3721" s="60"/>
      <c r="ACK3721" s="60"/>
      <c r="ACL3721" s="60"/>
      <c r="ACM3721" s="60"/>
      <c r="ACN3721" s="60"/>
      <c r="ACO3721" s="60"/>
      <c r="ACP3721" s="60"/>
      <c r="ACQ3721" s="60"/>
      <c r="ACR3721" s="60"/>
      <c r="ACS3721" s="60"/>
      <c r="ACT3721" s="60"/>
      <c r="ACU3721" s="60"/>
      <c r="ACV3721" s="60"/>
      <c r="ACW3721" s="60"/>
      <c r="ACX3721" s="60"/>
      <c r="ACY3721" s="60">
        <v>1.0021947330724801</v>
      </c>
      <c r="ACZ3721" s="60"/>
      <c r="ADA3721" s="60"/>
      <c r="ADB3721" s="60"/>
      <c r="ADC3721" s="60"/>
      <c r="ADD3721" s="60"/>
      <c r="ADE3721" s="60"/>
    </row>
    <row r="3722" spans="760:785" x14ac:dyDescent="0.25">
      <c r="ACF3722" s="60"/>
      <c r="ACG3722" s="60"/>
      <c r="ACH3722" s="60"/>
      <c r="ACI3722" s="60"/>
      <c r="ACJ3722" s="60"/>
      <c r="ACK3722" s="60"/>
      <c r="ACL3722" s="60"/>
      <c r="ACM3722" s="60"/>
      <c r="ACN3722" s="60"/>
      <c r="ACO3722" s="60"/>
      <c r="ACP3722" s="60"/>
      <c r="ACQ3722" s="60"/>
      <c r="ACR3722" s="60"/>
      <c r="ACS3722" s="60"/>
      <c r="ACT3722" s="60"/>
      <c r="ACU3722" s="60"/>
      <c r="ACV3722" s="60"/>
      <c r="ACW3722" s="60"/>
      <c r="ACX3722" s="60"/>
      <c r="ACY3722" s="60">
        <v>1.00219293356967</v>
      </c>
      <c r="ACZ3722" s="60"/>
      <c r="ADA3722" s="60"/>
      <c r="ADB3722" s="60"/>
      <c r="ADC3722" s="60"/>
      <c r="ADD3722" s="60"/>
      <c r="ADE3722" s="60"/>
    </row>
    <row r="3723" spans="760:785" x14ac:dyDescent="0.25">
      <c r="ACF3723" s="60"/>
      <c r="ACG3723" s="60"/>
      <c r="ACH3723" s="60"/>
      <c r="ACI3723" s="60"/>
      <c r="ACJ3723" s="60"/>
      <c r="ACK3723" s="60"/>
      <c r="ACL3723" s="60"/>
      <c r="ACM3723" s="60"/>
      <c r="ACN3723" s="60"/>
      <c r="ACO3723" s="60"/>
      <c r="ACP3723" s="60"/>
      <c r="ACQ3723" s="60"/>
      <c r="ACR3723" s="60"/>
      <c r="ACS3723" s="60"/>
      <c r="ACT3723" s="60"/>
      <c r="ACU3723" s="60"/>
      <c r="ACV3723" s="60"/>
      <c r="ACW3723" s="60"/>
      <c r="ACX3723" s="60"/>
      <c r="ACY3723" s="60">
        <v>1.0021886272162901</v>
      </c>
      <c r="ACZ3723" s="60"/>
      <c r="ADA3723" s="60"/>
      <c r="ADB3723" s="60"/>
      <c r="ADC3723" s="60"/>
      <c r="ADD3723" s="60"/>
      <c r="ADE3723" s="60"/>
    </row>
    <row r="3724" spans="760:785" x14ac:dyDescent="0.25">
      <c r="ACF3724" s="60"/>
      <c r="ACG3724" s="60"/>
      <c r="ACH3724" s="60"/>
      <c r="ACI3724" s="60"/>
      <c r="ACJ3724" s="60"/>
      <c r="ACK3724" s="60"/>
      <c r="ACL3724" s="60"/>
      <c r="ACM3724" s="60"/>
      <c r="ACN3724" s="60"/>
      <c r="ACO3724" s="60"/>
      <c r="ACP3724" s="60"/>
      <c r="ACQ3724" s="60"/>
      <c r="ACR3724" s="60"/>
      <c r="ACS3724" s="60"/>
      <c r="ACT3724" s="60"/>
      <c r="ACU3724" s="60"/>
      <c r="ACV3724" s="60"/>
      <c r="ACW3724" s="60"/>
      <c r="ACX3724" s="60"/>
      <c r="ACY3724" s="60">
        <v>1.0021886157143201</v>
      </c>
      <c r="ACZ3724" s="60"/>
      <c r="ADA3724" s="60"/>
      <c r="ADB3724" s="60"/>
      <c r="ADC3724" s="60"/>
      <c r="ADD3724" s="60"/>
      <c r="ADE3724" s="60"/>
    </row>
    <row r="3725" spans="760:785" x14ac:dyDescent="0.25">
      <c r="ACF3725" s="60"/>
      <c r="ACG3725" s="60"/>
      <c r="ACH3725" s="60"/>
      <c r="ACI3725" s="60"/>
      <c r="ACJ3725" s="60"/>
      <c r="ACK3725" s="60"/>
      <c r="ACL3725" s="60"/>
      <c r="ACM3725" s="60"/>
      <c r="ACN3725" s="60"/>
      <c r="ACO3725" s="60"/>
      <c r="ACP3725" s="60"/>
      <c r="ACQ3725" s="60"/>
      <c r="ACR3725" s="60"/>
      <c r="ACS3725" s="60"/>
      <c r="ACT3725" s="60"/>
      <c r="ACU3725" s="60"/>
      <c r="ACV3725" s="60"/>
      <c r="ACW3725" s="60"/>
      <c r="ACX3725" s="60"/>
      <c r="ACY3725" s="60">
        <v>1.0021875797789901</v>
      </c>
      <c r="ACZ3725" s="60"/>
      <c r="ADA3725" s="60"/>
      <c r="ADB3725" s="60"/>
      <c r="ADC3725" s="60"/>
      <c r="ADD3725" s="60"/>
      <c r="ADE3725" s="60"/>
    </row>
    <row r="3726" spans="760:785" x14ac:dyDescent="0.25">
      <c r="ACF3726" s="60"/>
      <c r="ACG3726" s="60"/>
      <c r="ACH3726" s="60"/>
      <c r="ACI3726" s="60"/>
      <c r="ACJ3726" s="60"/>
      <c r="ACK3726" s="60"/>
      <c r="ACL3726" s="60"/>
      <c r="ACM3726" s="60"/>
      <c r="ACN3726" s="60"/>
      <c r="ACO3726" s="60"/>
      <c r="ACP3726" s="60"/>
      <c r="ACQ3726" s="60"/>
      <c r="ACR3726" s="60"/>
      <c r="ACS3726" s="60"/>
      <c r="ACT3726" s="60"/>
      <c r="ACU3726" s="60"/>
      <c r="ACV3726" s="60"/>
      <c r="ACW3726" s="60"/>
      <c r="ACX3726" s="60"/>
      <c r="ACY3726" s="60">
        <v>1.00218757716408</v>
      </c>
      <c r="ACZ3726" s="60"/>
      <c r="ADA3726" s="60"/>
      <c r="ADB3726" s="60"/>
      <c r="ADC3726" s="60"/>
      <c r="ADD3726" s="60"/>
      <c r="ADE3726" s="60"/>
    </row>
    <row r="3727" spans="760:785" x14ac:dyDescent="0.25">
      <c r="ACF3727" s="60"/>
      <c r="ACG3727" s="60"/>
      <c r="ACH3727" s="60"/>
      <c r="ACI3727" s="60"/>
      <c r="ACJ3727" s="60"/>
      <c r="ACK3727" s="60"/>
      <c r="ACL3727" s="60"/>
      <c r="ACM3727" s="60"/>
      <c r="ACN3727" s="60"/>
      <c r="ACO3727" s="60"/>
      <c r="ACP3727" s="60"/>
      <c r="ACQ3727" s="60"/>
      <c r="ACR3727" s="60"/>
      <c r="ACS3727" s="60"/>
      <c r="ACT3727" s="60"/>
      <c r="ACU3727" s="60"/>
      <c r="ACV3727" s="60"/>
      <c r="ACW3727" s="60"/>
      <c r="ACX3727" s="60"/>
      <c r="ACY3727" s="60">
        <v>1.0021873025943799</v>
      </c>
      <c r="ACZ3727" s="60"/>
      <c r="ADA3727" s="60"/>
      <c r="ADB3727" s="60"/>
      <c r="ADC3727" s="60"/>
      <c r="ADD3727" s="60"/>
      <c r="ADE3727" s="60"/>
    </row>
    <row r="3728" spans="760:785" x14ac:dyDescent="0.25">
      <c r="ACF3728" s="60"/>
      <c r="ACG3728" s="60"/>
      <c r="ACH3728" s="60"/>
      <c r="ACI3728" s="60"/>
      <c r="ACJ3728" s="60"/>
      <c r="ACK3728" s="60"/>
      <c r="ACL3728" s="60"/>
      <c r="ACM3728" s="60"/>
      <c r="ACN3728" s="60"/>
      <c r="ACO3728" s="60"/>
      <c r="ACP3728" s="60"/>
      <c r="ACQ3728" s="60"/>
      <c r="ACR3728" s="60"/>
      <c r="ACS3728" s="60"/>
      <c r="ACT3728" s="60"/>
      <c r="ACU3728" s="60"/>
      <c r="ACV3728" s="60"/>
      <c r="ACW3728" s="60"/>
      <c r="ACX3728" s="60"/>
      <c r="ACY3728" s="60">
        <v>1.00218349788549</v>
      </c>
      <c r="ACZ3728" s="60"/>
      <c r="ADA3728" s="60"/>
      <c r="ADB3728" s="60"/>
      <c r="ADC3728" s="60"/>
      <c r="ADD3728" s="60"/>
      <c r="ADE3728" s="60"/>
    </row>
    <row r="3729" spans="760:785" x14ac:dyDescent="0.25">
      <c r="ACF3729" s="60"/>
      <c r="ACG3729" s="60"/>
      <c r="ACH3729" s="60"/>
      <c r="ACI3729" s="60"/>
      <c r="ACJ3729" s="60"/>
      <c r="ACK3729" s="60"/>
      <c r="ACL3729" s="60"/>
      <c r="ACM3729" s="60"/>
      <c r="ACN3729" s="60"/>
      <c r="ACO3729" s="60"/>
      <c r="ACP3729" s="60"/>
      <c r="ACQ3729" s="60"/>
      <c r="ACR3729" s="60"/>
      <c r="ACS3729" s="60"/>
      <c r="ACT3729" s="60"/>
      <c r="ACU3729" s="60"/>
      <c r="ACV3729" s="60"/>
      <c r="ACW3729" s="60"/>
      <c r="ACX3729" s="60"/>
      <c r="ACY3729" s="60">
        <v>1.0021812167678801</v>
      </c>
      <c r="ACZ3729" s="60"/>
      <c r="ADA3729" s="60"/>
      <c r="ADB3729" s="60"/>
      <c r="ADC3729" s="60"/>
      <c r="ADD3729" s="60"/>
      <c r="ADE3729" s="60"/>
    </row>
    <row r="3730" spans="760:785" x14ac:dyDescent="0.25">
      <c r="ACF3730" s="60"/>
      <c r="ACG3730" s="60"/>
      <c r="ACH3730" s="60"/>
      <c r="ACI3730" s="60"/>
      <c r="ACJ3730" s="60"/>
      <c r="ACK3730" s="60"/>
      <c r="ACL3730" s="60"/>
      <c r="ACM3730" s="60"/>
      <c r="ACN3730" s="60"/>
      <c r="ACO3730" s="60"/>
      <c r="ACP3730" s="60"/>
      <c r="ACQ3730" s="60"/>
      <c r="ACR3730" s="60"/>
      <c r="ACS3730" s="60"/>
      <c r="ACT3730" s="60"/>
      <c r="ACU3730" s="60"/>
      <c r="ACV3730" s="60"/>
      <c r="ACW3730" s="60"/>
      <c r="ACX3730" s="60"/>
      <c r="ACY3730" s="60">
        <v>1.0021693467409001</v>
      </c>
      <c r="ACZ3730" s="60"/>
      <c r="ADA3730" s="60"/>
      <c r="ADB3730" s="60"/>
      <c r="ADC3730" s="60"/>
      <c r="ADD3730" s="60"/>
      <c r="ADE3730" s="60"/>
    </row>
    <row r="3731" spans="760:785" x14ac:dyDescent="0.25">
      <c r="ACF3731" s="60"/>
      <c r="ACG3731" s="60"/>
      <c r="ACH3731" s="60"/>
      <c r="ACI3731" s="60"/>
      <c r="ACJ3731" s="60"/>
      <c r="ACK3731" s="60"/>
      <c r="ACL3731" s="60"/>
      <c r="ACM3731" s="60"/>
      <c r="ACN3731" s="60"/>
      <c r="ACO3731" s="60"/>
      <c r="ACP3731" s="60"/>
      <c r="ACQ3731" s="60"/>
      <c r="ACR3731" s="60"/>
      <c r="ACS3731" s="60"/>
      <c r="ACT3731" s="60"/>
      <c r="ACU3731" s="60"/>
      <c r="ACV3731" s="60"/>
      <c r="ACW3731" s="60"/>
      <c r="ACX3731" s="60"/>
      <c r="ACY3731" s="60">
        <v>1.0021691698730599</v>
      </c>
      <c r="ACZ3731" s="60"/>
      <c r="ADA3731" s="60"/>
      <c r="ADB3731" s="60"/>
      <c r="ADC3731" s="60"/>
      <c r="ADD3731" s="60"/>
      <c r="ADE3731" s="60"/>
    </row>
    <row r="3732" spans="760:785" x14ac:dyDescent="0.25">
      <c r="ACF3732" s="60"/>
      <c r="ACG3732" s="60"/>
      <c r="ACH3732" s="60"/>
      <c r="ACI3732" s="60"/>
      <c r="ACJ3732" s="60"/>
      <c r="ACK3732" s="60"/>
      <c r="ACL3732" s="60"/>
      <c r="ACM3732" s="60"/>
      <c r="ACN3732" s="60"/>
      <c r="ACO3732" s="60"/>
      <c r="ACP3732" s="60"/>
      <c r="ACQ3732" s="60"/>
      <c r="ACR3732" s="60"/>
      <c r="ACS3732" s="60"/>
      <c r="ACT3732" s="60"/>
      <c r="ACU3732" s="60"/>
      <c r="ACV3732" s="60"/>
      <c r="ACW3732" s="60"/>
      <c r="ACX3732" s="60"/>
      <c r="ACY3732" s="60">
        <v>1.00216790434525</v>
      </c>
      <c r="ACZ3732" s="60"/>
      <c r="ADA3732" s="60"/>
      <c r="ADB3732" s="60"/>
      <c r="ADC3732" s="60"/>
      <c r="ADD3732" s="60"/>
      <c r="ADE3732" s="60"/>
    </row>
    <row r="3733" spans="760:785" x14ac:dyDescent="0.25">
      <c r="ACF3733" s="60"/>
      <c r="ACG3733" s="60"/>
      <c r="ACH3733" s="60"/>
      <c r="ACI3733" s="60"/>
      <c r="ACJ3733" s="60"/>
      <c r="ACK3733" s="60"/>
      <c r="ACL3733" s="60"/>
      <c r="ACM3733" s="60"/>
      <c r="ACN3733" s="60"/>
      <c r="ACO3733" s="60"/>
      <c r="ACP3733" s="60"/>
      <c r="ACQ3733" s="60"/>
      <c r="ACR3733" s="60"/>
      <c r="ACS3733" s="60"/>
      <c r="ACT3733" s="60"/>
      <c r="ACU3733" s="60"/>
      <c r="ACV3733" s="60"/>
      <c r="ACW3733" s="60"/>
      <c r="ACX3733" s="60"/>
      <c r="ACY3733" s="60">
        <v>1.0021646634105299</v>
      </c>
      <c r="ACZ3733" s="60"/>
      <c r="ADA3733" s="60"/>
      <c r="ADB3733" s="60"/>
      <c r="ADC3733" s="60"/>
      <c r="ADD3733" s="60"/>
      <c r="ADE3733" s="60"/>
    </row>
    <row r="3734" spans="760:785" x14ac:dyDescent="0.25">
      <c r="ACF3734" s="60"/>
      <c r="ACG3734" s="60"/>
      <c r="ACH3734" s="60"/>
      <c r="ACI3734" s="60"/>
      <c r="ACJ3734" s="60"/>
      <c r="ACK3734" s="60"/>
      <c r="ACL3734" s="60"/>
      <c r="ACM3734" s="60"/>
      <c r="ACN3734" s="60"/>
      <c r="ACO3734" s="60"/>
      <c r="ACP3734" s="60"/>
      <c r="ACQ3734" s="60"/>
      <c r="ACR3734" s="60"/>
      <c r="ACS3734" s="60"/>
      <c r="ACT3734" s="60"/>
      <c r="ACU3734" s="60"/>
      <c r="ACV3734" s="60"/>
      <c r="ACW3734" s="60"/>
      <c r="ACX3734" s="60"/>
      <c r="ACY3734" s="60">
        <v>1.0021639157351001</v>
      </c>
      <c r="ACZ3734" s="60"/>
      <c r="ADA3734" s="60"/>
      <c r="ADB3734" s="60"/>
      <c r="ADC3734" s="60"/>
      <c r="ADD3734" s="60"/>
      <c r="ADE3734" s="60"/>
    </row>
    <row r="3735" spans="760:785" x14ac:dyDescent="0.25">
      <c r="ACF3735" s="60"/>
      <c r="ACG3735" s="60"/>
      <c r="ACH3735" s="60"/>
      <c r="ACI3735" s="60"/>
      <c r="ACJ3735" s="60"/>
      <c r="ACK3735" s="60"/>
      <c r="ACL3735" s="60"/>
      <c r="ACM3735" s="60"/>
      <c r="ACN3735" s="60"/>
      <c r="ACO3735" s="60"/>
      <c r="ACP3735" s="60"/>
      <c r="ACQ3735" s="60"/>
      <c r="ACR3735" s="60"/>
      <c r="ACS3735" s="60"/>
      <c r="ACT3735" s="60"/>
      <c r="ACU3735" s="60"/>
      <c r="ACV3735" s="60"/>
      <c r="ACW3735" s="60"/>
      <c r="ACX3735" s="60"/>
      <c r="ACY3735" s="60">
        <v>1.0021621174972</v>
      </c>
      <c r="ACZ3735" s="60"/>
      <c r="ADA3735" s="60"/>
      <c r="ADB3735" s="60"/>
      <c r="ADC3735" s="60"/>
      <c r="ADD3735" s="60"/>
      <c r="ADE3735" s="60"/>
    </row>
    <row r="3736" spans="760:785" x14ac:dyDescent="0.25">
      <c r="ACF3736" s="60"/>
      <c r="ACG3736" s="60"/>
      <c r="ACH3736" s="60"/>
      <c r="ACI3736" s="60"/>
      <c r="ACJ3736" s="60"/>
      <c r="ACK3736" s="60"/>
      <c r="ACL3736" s="60"/>
      <c r="ACM3736" s="60"/>
      <c r="ACN3736" s="60"/>
      <c r="ACO3736" s="60"/>
      <c r="ACP3736" s="60"/>
      <c r="ACQ3736" s="60"/>
      <c r="ACR3736" s="60"/>
      <c r="ACS3736" s="60"/>
      <c r="ACT3736" s="60"/>
      <c r="ACU3736" s="60"/>
      <c r="ACV3736" s="60"/>
      <c r="ACW3736" s="60"/>
      <c r="ACX3736" s="60"/>
      <c r="ACY3736" s="60">
        <v>1.00216133311797</v>
      </c>
      <c r="ACZ3736" s="60"/>
      <c r="ADA3736" s="60"/>
      <c r="ADB3736" s="60"/>
      <c r="ADC3736" s="60"/>
      <c r="ADD3736" s="60"/>
      <c r="ADE3736" s="60"/>
    </row>
    <row r="3737" spans="760:785" x14ac:dyDescent="0.25">
      <c r="ACF3737" s="60"/>
      <c r="ACG3737" s="60"/>
      <c r="ACH3737" s="60"/>
      <c r="ACI3737" s="60"/>
      <c r="ACJ3737" s="60"/>
      <c r="ACK3737" s="60"/>
      <c r="ACL3737" s="60"/>
      <c r="ACM3737" s="60"/>
      <c r="ACN3737" s="60"/>
      <c r="ACO3737" s="60"/>
      <c r="ACP3737" s="60"/>
      <c r="ACQ3737" s="60"/>
      <c r="ACR3737" s="60"/>
      <c r="ACS3737" s="60"/>
      <c r="ACT3737" s="60"/>
      <c r="ACU3737" s="60"/>
      <c r="ACV3737" s="60"/>
      <c r="ACW3737" s="60"/>
      <c r="ACX3737" s="60"/>
      <c r="ACY3737" s="60">
        <v>1.00215906524934</v>
      </c>
      <c r="ACZ3737" s="60"/>
      <c r="ADA3737" s="60"/>
      <c r="ADB3737" s="60"/>
      <c r="ADC3737" s="60"/>
      <c r="ADD3737" s="60"/>
      <c r="ADE3737" s="60"/>
    </row>
    <row r="3738" spans="760:785" x14ac:dyDescent="0.25">
      <c r="ACF3738" s="60"/>
      <c r="ACG3738" s="60"/>
      <c r="ACH3738" s="60"/>
      <c r="ACI3738" s="60"/>
      <c r="ACJ3738" s="60"/>
      <c r="ACK3738" s="60"/>
      <c r="ACL3738" s="60"/>
      <c r="ACM3738" s="60"/>
      <c r="ACN3738" s="60"/>
      <c r="ACO3738" s="60"/>
      <c r="ACP3738" s="60"/>
      <c r="ACQ3738" s="60"/>
      <c r="ACR3738" s="60"/>
      <c r="ACS3738" s="60"/>
      <c r="ACT3738" s="60"/>
      <c r="ACU3738" s="60"/>
      <c r="ACV3738" s="60"/>
      <c r="ACW3738" s="60"/>
      <c r="ACX3738" s="60"/>
      <c r="ACY3738" s="60">
        <v>1.0021588290172401</v>
      </c>
      <c r="ACZ3738" s="60"/>
      <c r="ADA3738" s="60"/>
      <c r="ADB3738" s="60"/>
      <c r="ADC3738" s="60"/>
      <c r="ADD3738" s="60"/>
      <c r="ADE3738" s="60"/>
    </row>
    <row r="3739" spans="760:785" x14ac:dyDescent="0.25">
      <c r="ACF3739" s="60"/>
      <c r="ACG3739" s="60"/>
      <c r="ACH3739" s="60"/>
      <c r="ACI3739" s="60"/>
      <c r="ACJ3739" s="60"/>
      <c r="ACK3739" s="60"/>
      <c r="ACL3739" s="60"/>
      <c r="ACM3739" s="60"/>
      <c r="ACN3739" s="60"/>
      <c r="ACO3739" s="60"/>
      <c r="ACP3739" s="60"/>
      <c r="ACQ3739" s="60"/>
      <c r="ACR3739" s="60"/>
      <c r="ACS3739" s="60"/>
      <c r="ACT3739" s="60"/>
      <c r="ACU3739" s="60"/>
      <c r="ACV3739" s="60"/>
      <c r="ACW3739" s="60"/>
      <c r="ACX3739" s="60"/>
      <c r="ACY3739" s="60">
        <v>1.0021550380616</v>
      </c>
      <c r="ACZ3739" s="60"/>
      <c r="ADA3739" s="60"/>
      <c r="ADB3739" s="60"/>
      <c r="ADC3739" s="60"/>
      <c r="ADD3739" s="60"/>
      <c r="ADE3739" s="60"/>
    </row>
    <row r="3740" spans="760:785" x14ac:dyDescent="0.25">
      <c r="ACF3740" s="60"/>
      <c r="ACG3740" s="60"/>
      <c r="ACH3740" s="60"/>
      <c r="ACI3740" s="60"/>
      <c r="ACJ3740" s="60"/>
      <c r="ACK3740" s="60"/>
      <c r="ACL3740" s="60"/>
      <c r="ACM3740" s="60"/>
      <c r="ACN3740" s="60"/>
      <c r="ACO3740" s="60"/>
      <c r="ACP3740" s="60"/>
      <c r="ACQ3740" s="60"/>
      <c r="ACR3740" s="60"/>
      <c r="ACS3740" s="60"/>
      <c r="ACT3740" s="60"/>
      <c r="ACU3740" s="60"/>
      <c r="ACV3740" s="60"/>
      <c r="ACW3740" s="60"/>
      <c r="ACX3740" s="60"/>
      <c r="ACY3740" s="60">
        <v>1.00214695422266</v>
      </c>
      <c r="ACZ3740" s="60"/>
      <c r="ADA3740" s="60"/>
      <c r="ADB3740" s="60"/>
      <c r="ADC3740" s="60"/>
      <c r="ADD3740" s="60"/>
      <c r="ADE3740" s="60"/>
    </row>
    <row r="3741" spans="760:785" x14ac:dyDescent="0.25">
      <c r="ACF3741" s="60"/>
      <c r="ACG3741" s="60"/>
      <c r="ACH3741" s="60"/>
      <c r="ACI3741" s="60"/>
      <c r="ACJ3741" s="60"/>
      <c r="ACK3741" s="60"/>
      <c r="ACL3741" s="60"/>
      <c r="ACM3741" s="60"/>
      <c r="ACN3741" s="60"/>
      <c r="ACO3741" s="60"/>
      <c r="ACP3741" s="60"/>
      <c r="ACQ3741" s="60"/>
      <c r="ACR3741" s="60"/>
      <c r="ACS3741" s="60"/>
      <c r="ACT3741" s="60"/>
      <c r="ACU3741" s="60"/>
      <c r="ACV3741" s="60"/>
      <c r="ACW3741" s="60"/>
      <c r="ACX3741" s="60"/>
      <c r="ACY3741" s="60">
        <v>1.0021437870983501</v>
      </c>
      <c r="ACZ3741" s="60"/>
      <c r="ADA3741" s="60"/>
      <c r="ADB3741" s="60"/>
      <c r="ADC3741" s="60"/>
      <c r="ADD3741" s="60"/>
      <c r="ADE3741" s="60"/>
    </row>
    <row r="3742" spans="760:785" x14ac:dyDescent="0.25">
      <c r="ACF3742" s="60"/>
      <c r="ACG3742" s="60"/>
      <c r="ACH3742" s="60"/>
      <c r="ACI3742" s="60"/>
      <c r="ACJ3742" s="60"/>
      <c r="ACK3742" s="60"/>
      <c r="ACL3742" s="60"/>
      <c r="ACM3742" s="60"/>
      <c r="ACN3742" s="60"/>
      <c r="ACO3742" s="60"/>
      <c r="ACP3742" s="60"/>
      <c r="ACQ3742" s="60"/>
      <c r="ACR3742" s="60"/>
      <c r="ACS3742" s="60"/>
      <c r="ACT3742" s="60"/>
      <c r="ACU3742" s="60"/>
      <c r="ACV3742" s="60"/>
      <c r="ACW3742" s="60"/>
      <c r="ACX3742" s="60"/>
      <c r="ACY3742" s="60">
        <v>1.0021433856914901</v>
      </c>
      <c r="ACZ3742" s="60"/>
      <c r="ADA3742" s="60"/>
      <c r="ADB3742" s="60"/>
      <c r="ADC3742" s="60"/>
      <c r="ADD3742" s="60"/>
      <c r="ADE3742" s="60"/>
    </row>
    <row r="3743" spans="760:785" x14ac:dyDescent="0.25">
      <c r="ACF3743" s="60"/>
      <c r="ACG3743" s="60"/>
      <c r="ACH3743" s="60"/>
      <c r="ACI3743" s="60"/>
      <c r="ACJ3743" s="60"/>
      <c r="ACK3743" s="60"/>
      <c r="ACL3743" s="60"/>
      <c r="ACM3743" s="60"/>
      <c r="ACN3743" s="60"/>
      <c r="ACO3743" s="60"/>
      <c r="ACP3743" s="60"/>
      <c r="ACQ3743" s="60"/>
      <c r="ACR3743" s="60"/>
      <c r="ACS3743" s="60"/>
      <c r="ACT3743" s="60"/>
      <c r="ACU3743" s="60"/>
      <c r="ACV3743" s="60"/>
      <c r="ACW3743" s="60"/>
      <c r="ACX3743" s="60"/>
      <c r="ACY3743" s="60">
        <v>1.00214273482781</v>
      </c>
      <c r="ACZ3743" s="60"/>
      <c r="ADA3743" s="60"/>
      <c r="ADB3743" s="60"/>
      <c r="ADC3743" s="60"/>
      <c r="ADD3743" s="60"/>
      <c r="ADE3743" s="60"/>
    </row>
    <row r="3744" spans="760:785" x14ac:dyDescent="0.25">
      <c r="ACF3744" s="60"/>
      <c r="ACG3744" s="60"/>
      <c r="ACH3744" s="60"/>
      <c r="ACI3744" s="60"/>
      <c r="ACJ3744" s="60"/>
      <c r="ACK3744" s="60"/>
      <c r="ACL3744" s="60"/>
      <c r="ACM3744" s="60"/>
      <c r="ACN3744" s="60"/>
      <c r="ACO3744" s="60"/>
      <c r="ACP3744" s="60"/>
      <c r="ACQ3744" s="60"/>
      <c r="ACR3744" s="60"/>
      <c r="ACS3744" s="60"/>
      <c r="ACT3744" s="60"/>
      <c r="ACU3744" s="60"/>
      <c r="ACV3744" s="60"/>
      <c r="ACW3744" s="60"/>
      <c r="ACX3744" s="60"/>
      <c r="ACY3744" s="60">
        <v>1.0021408804272001</v>
      </c>
      <c r="ACZ3744" s="60"/>
      <c r="ADA3744" s="60"/>
      <c r="ADB3744" s="60"/>
      <c r="ADC3744" s="60"/>
      <c r="ADD3744" s="60"/>
      <c r="ADE3744" s="60"/>
    </row>
    <row r="3745" spans="760:785" x14ac:dyDescent="0.25">
      <c r="ACF3745" s="60"/>
      <c r="ACG3745" s="60"/>
      <c r="ACH3745" s="60"/>
      <c r="ACI3745" s="60"/>
      <c r="ACJ3745" s="60"/>
      <c r="ACK3745" s="60"/>
      <c r="ACL3745" s="60"/>
      <c r="ACM3745" s="60"/>
      <c r="ACN3745" s="60"/>
      <c r="ACO3745" s="60"/>
      <c r="ACP3745" s="60"/>
      <c r="ACQ3745" s="60"/>
      <c r="ACR3745" s="60"/>
      <c r="ACS3745" s="60"/>
      <c r="ACT3745" s="60"/>
      <c r="ACU3745" s="60"/>
      <c r="ACV3745" s="60"/>
      <c r="ACW3745" s="60"/>
      <c r="ACX3745" s="60"/>
      <c r="ACY3745" s="60">
        <v>1.00213388480934</v>
      </c>
      <c r="ACZ3745" s="60"/>
      <c r="ADA3745" s="60"/>
      <c r="ADB3745" s="60"/>
      <c r="ADC3745" s="60"/>
      <c r="ADD3745" s="60"/>
      <c r="ADE3745" s="60"/>
    </row>
    <row r="3746" spans="760:785" x14ac:dyDescent="0.25">
      <c r="ACF3746" s="60"/>
      <c r="ACG3746" s="60"/>
      <c r="ACH3746" s="60"/>
      <c r="ACI3746" s="60"/>
      <c r="ACJ3746" s="60"/>
      <c r="ACK3746" s="60"/>
      <c r="ACL3746" s="60"/>
      <c r="ACM3746" s="60"/>
      <c r="ACN3746" s="60"/>
      <c r="ACO3746" s="60"/>
      <c r="ACP3746" s="60"/>
      <c r="ACQ3746" s="60"/>
      <c r="ACR3746" s="60"/>
      <c r="ACS3746" s="60"/>
      <c r="ACT3746" s="60"/>
      <c r="ACU3746" s="60"/>
      <c r="ACV3746" s="60"/>
      <c r="ACW3746" s="60"/>
      <c r="ACX3746" s="60"/>
      <c r="ACY3746" s="60">
        <v>1.0021283766612601</v>
      </c>
      <c r="ACZ3746" s="60"/>
      <c r="ADA3746" s="60"/>
      <c r="ADB3746" s="60"/>
      <c r="ADC3746" s="60"/>
      <c r="ADD3746" s="60"/>
      <c r="ADE3746" s="60"/>
    </row>
    <row r="3747" spans="760:785" x14ac:dyDescent="0.25">
      <c r="ACF3747" s="60"/>
      <c r="ACG3747" s="60"/>
      <c r="ACH3747" s="60"/>
      <c r="ACI3747" s="60"/>
      <c r="ACJ3747" s="60"/>
      <c r="ACK3747" s="60"/>
      <c r="ACL3747" s="60"/>
      <c r="ACM3747" s="60"/>
      <c r="ACN3747" s="60"/>
      <c r="ACO3747" s="60"/>
      <c r="ACP3747" s="60"/>
      <c r="ACQ3747" s="60"/>
      <c r="ACR3747" s="60"/>
      <c r="ACS3747" s="60"/>
      <c r="ACT3747" s="60"/>
      <c r="ACU3747" s="60"/>
      <c r="ACV3747" s="60"/>
      <c r="ACW3747" s="60"/>
      <c r="ACX3747" s="60"/>
      <c r="ACY3747" s="60">
        <v>1.0021251055790199</v>
      </c>
      <c r="ACZ3747" s="60"/>
      <c r="ADA3747" s="60"/>
      <c r="ADB3747" s="60"/>
      <c r="ADC3747" s="60"/>
      <c r="ADD3747" s="60"/>
      <c r="ADE3747" s="60"/>
    </row>
    <row r="3748" spans="760:785" x14ac:dyDescent="0.25">
      <c r="ACF3748" s="60"/>
      <c r="ACG3748" s="60"/>
      <c r="ACH3748" s="60"/>
      <c r="ACI3748" s="60"/>
      <c r="ACJ3748" s="60"/>
      <c r="ACK3748" s="60"/>
      <c r="ACL3748" s="60"/>
      <c r="ACM3748" s="60"/>
      <c r="ACN3748" s="60"/>
      <c r="ACO3748" s="60"/>
      <c r="ACP3748" s="60"/>
      <c r="ACQ3748" s="60"/>
      <c r="ACR3748" s="60"/>
      <c r="ACS3748" s="60"/>
      <c r="ACT3748" s="60"/>
      <c r="ACU3748" s="60"/>
      <c r="ACV3748" s="60"/>
      <c r="ACW3748" s="60"/>
      <c r="ACX3748" s="60"/>
      <c r="ACY3748" s="60">
        <v>1.00212360083569</v>
      </c>
      <c r="ACZ3748" s="60"/>
      <c r="ADA3748" s="60"/>
      <c r="ADB3748" s="60"/>
      <c r="ADC3748" s="60"/>
      <c r="ADD3748" s="60"/>
      <c r="ADE3748" s="60"/>
    </row>
    <row r="3749" spans="760:785" x14ac:dyDescent="0.25">
      <c r="ACF3749" s="60"/>
      <c r="ACG3749" s="60"/>
      <c r="ACH3749" s="60"/>
      <c r="ACI3749" s="60"/>
      <c r="ACJ3749" s="60"/>
      <c r="ACK3749" s="60"/>
      <c r="ACL3749" s="60"/>
      <c r="ACM3749" s="60"/>
      <c r="ACN3749" s="60"/>
      <c r="ACO3749" s="60"/>
      <c r="ACP3749" s="60"/>
      <c r="ACQ3749" s="60"/>
      <c r="ACR3749" s="60"/>
      <c r="ACS3749" s="60"/>
      <c r="ACT3749" s="60"/>
      <c r="ACU3749" s="60"/>
      <c r="ACV3749" s="60"/>
      <c r="ACW3749" s="60"/>
      <c r="ACX3749" s="60"/>
      <c r="ACY3749" s="60">
        <v>1.00212221813283</v>
      </c>
      <c r="ACZ3749" s="60"/>
      <c r="ADA3749" s="60"/>
      <c r="ADB3749" s="60"/>
      <c r="ADC3749" s="60"/>
      <c r="ADD3749" s="60"/>
      <c r="ADE3749" s="60"/>
    </row>
    <row r="3750" spans="760:785" x14ac:dyDescent="0.25">
      <c r="ACF3750" s="60"/>
      <c r="ACG3750" s="60"/>
      <c r="ACH3750" s="60"/>
      <c r="ACI3750" s="60"/>
      <c r="ACJ3750" s="60"/>
      <c r="ACK3750" s="60"/>
      <c r="ACL3750" s="60"/>
      <c r="ACM3750" s="60"/>
      <c r="ACN3750" s="60"/>
      <c r="ACO3750" s="60"/>
      <c r="ACP3750" s="60"/>
      <c r="ACQ3750" s="60"/>
      <c r="ACR3750" s="60"/>
      <c r="ACS3750" s="60"/>
      <c r="ACT3750" s="60"/>
      <c r="ACU3750" s="60"/>
      <c r="ACV3750" s="60"/>
      <c r="ACW3750" s="60"/>
      <c r="ACX3750" s="60"/>
      <c r="ACY3750" s="60">
        <v>1.0021220405</v>
      </c>
      <c r="ACZ3750" s="60"/>
      <c r="ADA3750" s="60"/>
      <c r="ADB3750" s="60"/>
      <c r="ADC3750" s="60"/>
      <c r="ADD3750" s="60"/>
      <c r="ADE3750" s="60"/>
    </row>
    <row r="3751" spans="760:785" x14ac:dyDescent="0.25">
      <c r="ACF3751" s="60"/>
      <c r="ACG3751" s="60"/>
      <c r="ACH3751" s="60"/>
      <c r="ACI3751" s="60"/>
      <c r="ACJ3751" s="60"/>
      <c r="ACK3751" s="60"/>
      <c r="ACL3751" s="60"/>
      <c r="ACM3751" s="60"/>
      <c r="ACN3751" s="60"/>
      <c r="ACO3751" s="60"/>
      <c r="ACP3751" s="60"/>
      <c r="ACQ3751" s="60"/>
      <c r="ACR3751" s="60"/>
      <c r="ACS3751" s="60"/>
      <c r="ACT3751" s="60"/>
      <c r="ACU3751" s="60"/>
      <c r="ACV3751" s="60"/>
      <c r="ACW3751" s="60"/>
      <c r="ACX3751" s="60"/>
      <c r="ACY3751" s="60">
        <v>1.0021186205885499</v>
      </c>
      <c r="ACZ3751" s="60"/>
      <c r="ADA3751" s="60"/>
      <c r="ADB3751" s="60"/>
      <c r="ADC3751" s="60"/>
      <c r="ADD3751" s="60"/>
      <c r="ADE3751" s="60"/>
    </row>
    <row r="3752" spans="760:785" x14ac:dyDescent="0.25">
      <c r="ACF3752" s="60"/>
      <c r="ACG3752" s="60"/>
      <c r="ACH3752" s="60"/>
      <c r="ACI3752" s="60"/>
      <c r="ACJ3752" s="60"/>
      <c r="ACK3752" s="60"/>
      <c r="ACL3752" s="60"/>
      <c r="ACM3752" s="60"/>
      <c r="ACN3752" s="60"/>
      <c r="ACO3752" s="60"/>
      <c r="ACP3752" s="60"/>
      <c r="ACQ3752" s="60"/>
      <c r="ACR3752" s="60"/>
      <c r="ACS3752" s="60"/>
      <c r="ACT3752" s="60"/>
      <c r="ACU3752" s="60"/>
      <c r="ACV3752" s="60"/>
      <c r="ACW3752" s="60"/>
      <c r="ACX3752" s="60"/>
      <c r="ACY3752" s="60">
        <v>1.00211296310815</v>
      </c>
      <c r="ACZ3752" s="60"/>
      <c r="ADA3752" s="60"/>
      <c r="ADB3752" s="60"/>
      <c r="ADC3752" s="60"/>
      <c r="ADD3752" s="60"/>
      <c r="ADE3752" s="60"/>
    </row>
    <row r="3753" spans="760:785" x14ac:dyDescent="0.25">
      <c r="ACF3753" s="60"/>
      <c r="ACG3753" s="60"/>
      <c r="ACH3753" s="60"/>
      <c r="ACI3753" s="60"/>
      <c r="ACJ3753" s="60"/>
      <c r="ACK3753" s="60"/>
      <c r="ACL3753" s="60"/>
      <c r="ACM3753" s="60"/>
      <c r="ACN3753" s="60"/>
      <c r="ACO3753" s="60"/>
      <c r="ACP3753" s="60"/>
      <c r="ACQ3753" s="60"/>
      <c r="ACR3753" s="60"/>
      <c r="ACS3753" s="60"/>
      <c r="ACT3753" s="60"/>
      <c r="ACU3753" s="60"/>
      <c r="ACV3753" s="60"/>
      <c r="ACW3753" s="60"/>
      <c r="ACX3753" s="60"/>
      <c r="ACY3753" s="60">
        <v>1.00211037648265</v>
      </c>
      <c r="ACZ3753" s="60"/>
      <c r="ADA3753" s="60"/>
      <c r="ADB3753" s="60"/>
      <c r="ADC3753" s="60"/>
      <c r="ADD3753" s="60"/>
      <c r="ADE3753" s="60"/>
    </row>
    <row r="3754" spans="760:785" x14ac:dyDescent="0.25">
      <c r="ACF3754" s="60"/>
      <c r="ACG3754" s="60"/>
      <c r="ACH3754" s="60"/>
      <c r="ACI3754" s="60"/>
      <c r="ACJ3754" s="60"/>
      <c r="ACK3754" s="60"/>
      <c r="ACL3754" s="60"/>
      <c r="ACM3754" s="60"/>
      <c r="ACN3754" s="60"/>
      <c r="ACO3754" s="60"/>
      <c r="ACP3754" s="60"/>
      <c r="ACQ3754" s="60"/>
      <c r="ACR3754" s="60"/>
      <c r="ACS3754" s="60"/>
      <c r="ACT3754" s="60"/>
      <c r="ACU3754" s="60"/>
      <c r="ACV3754" s="60"/>
      <c r="ACW3754" s="60"/>
      <c r="ACX3754" s="60"/>
      <c r="ACY3754" s="60">
        <v>1.0021095629816299</v>
      </c>
      <c r="ACZ3754" s="60"/>
      <c r="ADA3754" s="60"/>
      <c r="ADB3754" s="60"/>
      <c r="ADC3754" s="60"/>
      <c r="ADD3754" s="60"/>
      <c r="ADE3754" s="60"/>
    </row>
    <row r="3755" spans="760:785" x14ac:dyDescent="0.25">
      <c r="ACF3755" s="60"/>
      <c r="ACG3755" s="60"/>
      <c r="ACH3755" s="60"/>
      <c r="ACI3755" s="60"/>
      <c r="ACJ3755" s="60"/>
      <c r="ACK3755" s="60"/>
      <c r="ACL3755" s="60"/>
      <c r="ACM3755" s="60"/>
      <c r="ACN3755" s="60"/>
      <c r="ACO3755" s="60"/>
      <c r="ACP3755" s="60"/>
      <c r="ACQ3755" s="60"/>
      <c r="ACR3755" s="60"/>
      <c r="ACS3755" s="60"/>
      <c r="ACT3755" s="60"/>
      <c r="ACU3755" s="60"/>
      <c r="ACV3755" s="60"/>
      <c r="ACW3755" s="60"/>
      <c r="ACX3755" s="60"/>
      <c r="ACY3755" s="60">
        <v>1.0021082002205901</v>
      </c>
      <c r="ACZ3755" s="60"/>
      <c r="ADA3755" s="60"/>
      <c r="ADB3755" s="60"/>
      <c r="ADC3755" s="60"/>
      <c r="ADD3755" s="60"/>
      <c r="ADE3755" s="60"/>
    </row>
    <row r="3756" spans="760:785" x14ac:dyDescent="0.25">
      <c r="ACF3756" s="60"/>
      <c r="ACG3756" s="60"/>
      <c r="ACH3756" s="60"/>
      <c r="ACI3756" s="60"/>
      <c r="ACJ3756" s="60"/>
      <c r="ACK3756" s="60"/>
      <c r="ACL3756" s="60"/>
      <c r="ACM3756" s="60"/>
      <c r="ACN3756" s="60"/>
      <c r="ACO3756" s="60"/>
      <c r="ACP3756" s="60"/>
      <c r="ACQ3756" s="60"/>
      <c r="ACR3756" s="60"/>
      <c r="ACS3756" s="60"/>
      <c r="ACT3756" s="60"/>
      <c r="ACU3756" s="60"/>
      <c r="ACV3756" s="60"/>
      <c r="ACW3756" s="60"/>
      <c r="ACX3756" s="60"/>
      <c r="ACY3756" s="60">
        <v>1.0021036976851301</v>
      </c>
      <c r="ACZ3756" s="60"/>
      <c r="ADA3756" s="60"/>
      <c r="ADB3756" s="60"/>
      <c r="ADC3756" s="60"/>
      <c r="ADD3756" s="60"/>
      <c r="ADE3756" s="60"/>
    </row>
    <row r="3757" spans="760:785" x14ac:dyDescent="0.25">
      <c r="ACF3757" s="60"/>
      <c r="ACG3757" s="60"/>
      <c r="ACH3757" s="60"/>
      <c r="ACI3757" s="60"/>
      <c r="ACJ3757" s="60"/>
      <c r="ACK3757" s="60"/>
      <c r="ACL3757" s="60"/>
      <c r="ACM3757" s="60"/>
      <c r="ACN3757" s="60"/>
      <c r="ACO3757" s="60"/>
      <c r="ACP3757" s="60"/>
      <c r="ACQ3757" s="60"/>
      <c r="ACR3757" s="60"/>
      <c r="ACS3757" s="60"/>
      <c r="ACT3757" s="60"/>
      <c r="ACU3757" s="60"/>
      <c r="ACV3757" s="60"/>
      <c r="ACW3757" s="60"/>
      <c r="ACX3757" s="60"/>
      <c r="ACY3757" s="60">
        <v>1.00210229661685</v>
      </c>
      <c r="ACZ3757" s="60"/>
      <c r="ADA3757" s="60"/>
      <c r="ADB3757" s="60"/>
      <c r="ADC3757" s="60"/>
      <c r="ADD3757" s="60"/>
      <c r="ADE3757" s="60"/>
    </row>
    <row r="3758" spans="760:785" x14ac:dyDescent="0.25">
      <c r="ACF3758" s="60"/>
      <c r="ACG3758" s="60"/>
      <c r="ACH3758" s="60"/>
      <c r="ACI3758" s="60"/>
      <c r="ACJ3758" s="60"/>
      <c r="ACK3758" s="60"/>
      <c r="ACL3758" s="60"/>
      <c r="ACM3758" s="60"/>
      <c r="ACN3758" s="60"/>
      <c r="ACO3758" s="60"/>
      <c r="ACP3758" s="60"/>
      <c r="ACQ3758" s="60"/>
      <c r="ACR3758" s="60"/>
      <c r="ACS3758" s="60"/>
      <c r="ACT3758" s="60"/>
      <c r="ACU3758" s="60"/>
      <c r="ACV3758" s="60"/>
      <c r="ACW3758" s="60"/>
      <c r="ACX3758" s="60"/>
      <c r="ACY3758" s="60">
        <v>1.00210020022039</v>
      </c>
      <c r="ACZ3758" s="60"/>
      <c r="ADA3758" s="60"/>
      <c r="ADB3758" s="60"/>
      <c r="ADC3758" s="60"/>
      <c r="ADD3758" s="60"/>
      <c r="ADE3758" s="60"/>
    </row>
    <row r="3759" spans="760:785" x14ac:dyDescent="0.25">
      <c r="ACF3759" s="60"/>
      <c r="ACG3759" s="60"/>
      <c r="ACH3759" s="60"/>
      <c r="ACI3759" s="60"/>
      <c r="ACJ3759" s="60"/>
      <c r="ACK3759" s="60"/>
      <c r="ACL3759" s="60"/>
      <c r="ACM3759" s="60"/>
      <c r="ACN3759" s="60"/>
      <c r="ACO3759" s="60"/>
      <c r="ACP3759" s="60"/>
      <c r="ACQ3759" s="60"/>
      <c r="ACR3759" s="60"/>
      <c r="ACS3759" s="60"/>
      <c r="ACT3759" s="60"/>
      <c r="ACU3759" s="60"/>
      <c r="ACV3759" s="60"/>
      <c r="ACW3759" s="60"/>
      <c r="ACX3759" s="60"/>
      <c r="ACY3759" s="60">
        <v>1.0020962390674599</v>
      </c>
      <c r="ACZ3759" s="60"/>
      <c r="ADA3759" s="60"/>
      <c r="ADB3759" s="60"/>
      <c r="ADC3759" s="60"/>
      <c r="ADD3759" s="60"/>
      <c r="ADE3759" s="60"/>
    </row>
    <row r="3760" spans="760:785" x14ac:dyDescent="0.25">
      <c r="ACF3760" s="60"/>
      <c r="ACG3760" s="60"/>
      <c r="ACH3760" s="60"/>
      <c r="ACI3760" s="60"/>
      <c r="ACJ3760" s="60"/>
      <c r="ACK3760" s="60"/>
      <c r="ACL3760" s="60"/>
      <c r="ACM3760" s="60"/>
      <c r="ACN3760" s="60"/>
      <c r="ACO3760" s="60"/>
      <c r="ACP3760" s="60"/>
      <c r="ACQ3760" s="60"/>
      <c r="ACR3760" s="60"/>
      <c r="ACS3760" s="60"/>
      <c r="ACT3760" s="60"/>
      <c r="ACU3760" s="60"/>
      <c r="ACV3760" s="60"/>
      <c r="ACW3760" s="60"/>
      <c r="ACX3760" s="60"/>
      <c r="ACY3760" s="60">
        <v>1.0020885645475399</v>
      </c>
      <c r="ACZ3760" s="60"/>
      <c r="ADA3760" s="60"/>
      <c r="ADB3760" s="60"/>
      <c r="ADC3760" s="60"/>
      <c r="ADD3760" s="60"/>
      <c r="ADE3760" s="60"/>
    </row>
    <row r="3761" spans="760:785" x14ac:dyDescent="0.25">
      <c r="ACF3761" s="60"/>
      <c r="ACG3761" s="60"/>
      <c r="ACH3761" s="60"/>
      <c r="ACI3761" s="60"/>
      <c r="ACJ3761" s="60"/>
      <c r="ACK3761" s="60"/>
      <c r="ACL3761" s="60"/>
      <c r="ACM3761" s="60"/>
      <c r="ACN3761" s="60"/>
      <c r="ACO3761" s="60"/>
      <c r="ACP3761" s="60"/>
      <c r="ACQ3761" s="60"/>
      <c r="ACR3761" s="60"/>
      <c r="ACS3761" s="60"/>
      <c r="ACT3761" s="60"/>
      <c r="ACU3761" s="60"/>
      <c r="ACV3761" s="60"/>
      <c r="ACW3761" s="60"/>
      <c r="ACX3761" s="60"/>
      <c r="ACY3761" s="60">
        <v>1.00208814168674</v>
      </c>
      <c r="ACZ3761" s="60"/>
      <c r="ADA3761" s="60"/>
      <c r="ADB3761" s="60"/>
      <c r="ADC3761" s="60"/>
      <c r="ADD3761" s="60"/>
      <c r="ADE3761" s="60"/>
    </row>
    <row r="3762" spans="760:785" x14ac:dyDescent="0.25">
      <c r="ACF3762" s="60"/>
      <c r="ACG3762" s="60"/>
      <c r="ACH3762" s="60"/>
      <c r="ACI3762" s="60"/>
      <c r="ACJ3762" s="60"/>
      <c r="ACK3762" s="60"/>
      <c r="ACL3762" s="60"/>
      <c r="ACM3762" s="60"/>
      <c r="ACN3762" s="60"/>
      <c r="ACO3762" s="60"/>
      <c r="ACP3762" s="60"/>
      <c r="ACQ3762" s="60"/>
      <c r="ACR3762" s="60"/>
      <c r="ACS3762" s="60"/>
      <c r="ACT3762" s="60"/>
      <c r="ACU3762" s="60"/>
      <c r="ACV3762" s="60"/>
      <c r="ACW3762" s="60"/>
      <c r="ACX3762" s="60"/>
      <c r="ACY3762" s="60">
        <v>1.0020869390254701</v>
      </c>
      <c r="ACZ3762" s="60"/>
      <c r="ADA3762" s="60"/>
      <c r="ADB3762" s="60"/>
      <c r="ADC3762" s="60"/>
      <c r="ADD3762" s="60"/>
      <c r="ADE3762" s="60"/>
    </row>
    <row r="3763" spans="760:785" x14ac:dyDescent="0.25">
      <c r="ACF3763" s="60"/>
      <c r="ACG3763" s="60"/>
      <c r="ACH3763" s="60"/>
      <c r="ACI3763" s="60"/>
      <c r="ACJ3763" s="60"/>
      <c r="ACK3763" s="60"/>
      <c r="ACL3763" s="60"/>
      <c r="ACM3763" s="60"/>
      <c r="ACN3763" s="60"/>
      <c r="ACO3763" s="60"/>
      <c r="ACP3763" s="60"/>
      <c r="ACQ3763" s="60"/>
      <c r="ACR3763" s="60"/>
      <c r="ACS3763" s="60"/>
      <c r="ACT3763" s="60"/>
      <c r="ACU3763" s="60"/>
      <c r="ACV3763" s="60"/>
      <c r="ACW3763" s="60"/>
      <c r="ACX3763" s="60"/>
      <c r="ACY3763" s="60">
        <v>1.0020812688227301</v>
      </c>
      <c r="ACZ3763" s="60"/>
      <c r="ADA3763" s="60"/>
      <c r="ADB3763" s="60"/>
      <c r="ADC3763" s="60"/>
      <c r="ADD3763" s="60"/>
      <c r="ADE3763" s="60"/>
    </row>
    <row r="3764" spans="760:785" x14ac:dyDescent="0.25">
      <c r="ACF3764" s="60"/>
      <c r="ACG3764" s="60"/>
      <c r="ACH3764" s="60"/>
      <c r="ACI3764" s="60"/>
      <c r="ACJ3764" s="60"/>
      <c r="ACK3764" s="60"/>
      <c r="ACL3764" s="60"/>
      <c r="ACM3764" s="60"/>
      <c r="ACN3764" s="60"/>
      <c r="ACO3764" s="60"/>
      <c r="ACP3764" s="60"/>
      <c r="ACQ3764" s="60"/>
      <c r="ACR3764" s="60"/>
      <c r="ACS3764" s="60"/>
      <c r="ACT3764" s="60"/>
      <c r="ACU3764" s="60"/>
      <c r="ACV3764" s="60"/>
      <c r="ACW3764" s="60"/>
      <c r="ACX3764" s="60"/>
      <c r="ACY3764" s="60">
        <v>1.00207727146686</v>
      </c>
      <c r="ACZ3764" s="60"/>
      <c r="ADA3764" s="60"/>
      <c r="ADB3764" s="60"/>
      <c r="ADC3764" s="60"/>
      <c r="ADD3764" s="60"/>
      <c r="ADE3764" s="60"/>
    </row>
    <row r="3765" spans="760:785" x14ac:dyDescent="0.25">
      <c r="ACF3765" s="60"/>
      <c r="ACG3765" s="60"/>
      <c r="ACH3765" s="60"/>
      <c r="ACI3765" s="60"/>
      <c r="ACJ3765" s="60"/>
      <c r="ACK3765" s="60"/>
      <c r="ACL3765" s="60"/>
      <c r="ACM3765" s="60"/>
      <c r="ACN3765" s="60"/>
      <c r="ACO3765" s="60"/>
      <c r="ACP3765" s="60"/>
      <c r="ACQ3765" s="60"/>
      <c r="ACR3765" s="60"/>
      <c r="ACS3765" s="60"/>
      <c r="ACT3765" s="60"/>
      <c r="ACU3765" s="60"/>
      <c r="ACV3765" s="60"/>
      <c r="ACW3765" s="60"/>
      <c r="ACX3765" s="60"/>
      <c r="ACY3765" s="60">
        <v>1.0020747637588201</v>
      </c>
      <c r="ACZ3765" s="60"/>
      <c r="ADA3765" s="60"/>
      <c r="ADB3765" s="60"/>
      <c r="ADC3765" s="60"/>
      <c r="ADD3765" s="60"/>
      <c r="ADE3765" s="60"/>
    </row>
    <row r="3766" spans="760:785" x14ac:dyDescent="0.25">
      <c r="ACF3766" s="60"/>
      <c r="ACG3766" s="60"/>
      <c r="ACH3766" s="60"/>
      <c r="ACI3766" s="60"/>
      <c r="ACJ3766" s="60"/>
      <c r="ACK3766" s="60"/>
      <c r="ACL3766" s="60"/>
      <c r="ACM3766" s="60"/>
      <c r="ACN3766" s="60"/>
      <c r="ACO3766" s="60"/>
      <c r="ACP3766" s="60"/>
      <c r="ACQ3766" s="60"/>
      <c r="ACR3766" s="60"/>
      <c r="ACS3766" s="60"/>
      <c r="ACT3766" s="60"/>
      <c r="ACU3766" s="60"/>
      <c r="ACV3766" s="60"/>
      <c r="ACW3766" s="60"/>
      <c r="ACX3766" s="60"/>
      <c r="ACY3766" s="60">
        <v>1.0020730837799401</v>
      </c>
      <c r="ACZ3766" s="60"/>
      <c r="ADA3766" s="60"/>
      <c r="ADB3766" s="60"/>
      <c r="ADC3766" s="60"/>
      <c r="ADD3766" s="60"/>
      <c r="ADE3766" s="60"/>
    </row>
    <row r="3767" spans="760:785" x14ac:dyDescent="0.25">
      <c r="ACF3767" s="60"/>
      <c r="ACG3767" s="60"/>
      <c r="ACH3767" s="60"/>
      <c r="ACI3767" s="60"/>
      <c r="ACJ3767" s="60"/>
      <c r="ACK3767" s="60"/>
      <c r="ACL3767" s="60"/>
      <c r="ACM3767" s="60"/>
      <c r="ACN3767" s="60"/>
      <c r="ACO3767" s="60"/>
      <c r="ACP3767" s="60"/>
      <c r="ACQ3767" s="60"/>
      <c r="ACR3767" s="60"/>
      <c r="ACS3767" s="60"/>
      <c r="ACT3767" s="60"/>
      <c r="ACU3767" s="60"/>
      <c r="ACV3767" s="60"/>
      <c r="ACW3767" s="60"/>
      <c r="ACX3767" s="60"/>
      <c r="ACY3767" s="60">
        <v>1.0020696551459101</v>
      </c>
      <c r="ACZ3767" s="60"/>
      <c r="ADA3767" s="60"/>
      <c r="ADB3767" s="60"/>
      <c r="ADC3767" s="60"/>
      <c r="ADD3767" s="60"/>
      <c r="ADE3767" s="60"/>
    </row>
    <row r="3768" spans="760:785" x14ac:dyDescent="0.25">
      <c r="ACF3768" s="60"/>
      <c r="ACG3768" s="60"/>
      <c r="ACH3768" s="60"/>
      <c r="ACI3768" s="60"/>
      <c r="ACJ3768" s="60"/>
      <c r="ACK3768" s="60"/>
      <c r="ACL3768" s="60"/>
      <c r="ACM3768" s="60"/>
      <c r="ACN3768" s="60"/>
      <c r="ACO3768" s="60"/>
      <c r="ACP3768" s="60"/>
      <c r="ACQ3768" s="60"/>
      <c r="ACR3768" s="60"/>
      <c r="ACS3768" s="60"/>
      <c r="ACT3768" s="60"/>
      <c r="ACU3768" s="60"/>
      <c r="ACV3768" s="60"/>
      <c r="ACW3768" s="60"/>
      <c r="ACX3768" s="60"/>
      <c r="ACY3768" s="60">
        <v>1.0020682847064699</v>
      </c>
      <c r="ACZ3768" s="60"/>
      <c r="ADA3768" s="60"/>
      <c r="ADB3768" s="60"/>
      <c r="ADC3768" s="60"/>
      <c r="ADD3768" s="60"/>
      <c r="ADE3768" s="60"/>
    </row>
    <row r="3769" spans="760:785" x14ac:dyDescent="0.25">
      <c r="ACF3769" s="60"/>
      <c r="ACG3769" s="60"/>
      <c r="ACH3769" s="60"/>
      <c r="ACI3769" s="60"/>
      <c r="ACJ3769" s="60"/>
      <c r="ACK3769" s="60"/>
      <c r="ACL3769" s="60"/>
      <c r="ACM3769" s="60"/>
      <c r="ACN3769" s="60"/>
      <c r="ACO3769" s="60"/>
      <c r="ACP3769" s="60"/>
      <c r="ACQ3769" s="60"/>
      <c r="ACR3769" s="60"/>
      <c r="ACS3769" s="60"/>
      <c r="ACT3769" s="60"/>
      <c r="ACU3769" s="60"/>
      <c r="ACV3769" s="60"/>
      <c r="ACW3769" s="60"/>
      <c r="ACX3769" s="60"/>
      <c r="ACY3769" s="60">
        <v>1.0020606041364299</v>
      </c>
      <c r="ACZ3769" s="60"/>
      <c r="ADA3769" s="60"/>
      <c r="ADB3769" s="60"/>
      <c r="ADC3769" s="60"/>
      <c r="ADD3769" s="60"/>
      <c r="ADE3769" s="60"/>
    </row>
    <row r="3770" spans="760:785" x14ac:dyDescent="0.25">
      <c r="ACF3770" s="60"/>
      <c r="ACG3770" s="60"/>
      <c r="ACH3770" s="60"/>
      <c r="ACI3770" s="60"/>
      <c r="ACJ3770" s="60"/>
      <c r="ACK3770" s="60"/>
      <c r="ACL3770" s="60"/>
      <c r="ACM3770" s="60"/>
      <c r="ACN3770" s="60"/>
      <c r="ACO3770" s="60"/>
      <c r="ACP3770" s="60"/>
      <c r="ACQ3770" s="60"/>
      <c r="ACR3770" s="60"/>
      <c r="ACS3770" s="60"/>
      <c r="ACT3770" s="60"/>
      <c r="ACU3770" s="60"/>
      <c r="ACV3770" s="60"/>
      <c r="ACW3770" s="60"/>
      <c r="ACX3770" s="60"/>
      <c r="ACY3770" s="60">
        <v>1.00205735206833</v>
      </c>
      <c r="ACZ3770" s="60"/>
      <c r="ADA3770" s="60"/>
      <c r="ADB3770" s="60"/>
      <c r="ADC3770" s="60"/>
      <c r="ADD3770" s="60"/>
      <c r="ADE3770" s="60"/>
    </row>
    <row r="3771" spans="760:785" x14ac:dyDescent="0.25">
      <c r="ACF3771" s="60"/>
      <c r="ACG3771" s="60"/>
      <c r="ACH3771" s="60"/>
      <c r="ACI3771" s="60"/>
      <c r="ACJ3771" s="60"/>
      <c r="ACK3771" s="60"/>
      <c r="ACL3771" s="60"/>
      <c r="ACM3771" s="60"/>
      <c r="ACN3771" s="60"/>
      <c r="ACO3771" s="60"/>
      <c r="ACP3771" s="60"/>
      <c r="ACQ3771" s="60"/>
      <c r="ACR3771" s="60"/>
      <c r="ACS3771" s="60"/>
      <c r="ACT3771" s="60"/>
      <c r="ACU3771" s="60"/>
      <c r="ACV3771" s="60"/>
      <c r="ACW3771" s="60"/>
      <c r="ACX3771" s="60"/>
      <c r="ACY3771" s="60">
        <v>1.00205677492887</v>
      </c>
      <c r="ACZ3771" s="60"/>
      <c r="ADA3771" s="60"/>
      <c r="ADB3771" s="60"/>
      <c r="ADC3771" s="60"/>
      <c r="ADD3771" s="60"/>
      <c r="ADE3771" s="60"/>
    </row>
    <row r="3772" spans="760:785" x14ac:dyDescent="0.25">
      <c r="ACF3772" s="60"/>
      <c r="ACG3772" s="60"/>
      <c r="ACH3772" s="60"/>
      <c r="ACI3772" s="60"/>
      <c r="ACJ3772" s="60"/>
      <c r="ACK3772" s="60"/>
      <c r="ACL3772" s="60"/>
      <c r="ACM3772" s="60"/>
      <c r="ACN3772" s="60"/>
      <c r="ACO3772" s="60"/>
      <c r="ACP3772" s="60"/>
      <c r="ACQ3772" s="60"/>
      <c r="ACR3772" s="60"/>
      <c r="ACS3772" s="60"/>
      <c r="ACT3772" s="60"/>
      <c r="ACU3772" s="60"/>
      <c r="ACV3772" s="60"/>
      <c r="ACW3772" s="60"/>
      <c r="ACX3772" s="60"/>
      <c r="ACY3772" s="60">
        <v>1.0020483272163101</v>
      </c>
      <c r="ACZ3772" s="60"/>
      <c r="ADA3772" s="60"/>
      <c r="ADB3772" s="60"/>
      <c r="ADC3772" s="60"/>
      <c r="ADD3772" s="60"/>
      <c r="ADE3772" s="60"/>
    </row>
    <row r="3773" spans="760:785" x14ac:dyDescent="0.25">
      <c r="ACF3773" s="60"/>
      <c r="ACG3773" s="60"/>
      <c r="ACH3773" s="60"/>
      <c r="ACI3773" s="60"/>
      <c r="ACJ3773" s="60"/>
      <c r="ACK3773" s="60"/>
      <c r="ACL3773" s="60"/>
      <c r="ACM3773" s="60"/>
      <c r="ACN3773" s="60"/>
      <c r="ACO3773" s="60"/>
      <c r="ACP3773" s="60"/>
      <c r="ACQ3773" s="60"/>
      <c r="ACR3773" s="60"/>
      <c r="ACS3773" s="60"/>
      <c r="ACT3773" s="60"/>
      <c r="ACU3773" s="60"/>
      <c r="ACV3773" s="60"/>
      <c r="ACW3773" s="60"/>
      <c r="ACX3773" s="60"/>
      <c r="ACY3773" s="60">
        <v>1.00204715509792</v>
      </c>
      <c r="ACZ3773" s="60"/>
      <c r="ADA3773" s="60"/>
      <c r="ADB3773" s="60"/>
      <c r="ADC3773" s="60"/>
      <c r="ADD3773" s="60"/>
      <c r="ADE3773" s="60"/>
    </row>
    <row r="3774" spans="760:785" x14ac:dyDescent="0.25">
      <c r="ACF3774" s="60"/>
      <c r="ACG3774" s="60"/>
      <c r="ACH3774" s="60"/>
      <c r="ACI3774" s="60"/>
      <c r="ACJ3774" s="60"/>
      <c r="ACK3774" s="60"/>
      <c r="ACL3774" s="60"/>
      <c r="ACM3774" s="60"/>
      <c r="ACN3774" s="60"/>
      <c r="ACO3774" s="60"/>
      <c r="ACP3774" s="60"/>
      <c r="ACQ3774" s="60"/>
      <c r="ACR3774" s="60"/>
      <c r="ACS3774" s="60"/>
      <c r="ACT3774" s="60"/>
      <c r="ACU3774" s="60"/>
      <c r="ACV3774" s="60"/>
      <c r="ACW3774" s="60"/>
      <c r="ACX3774" s="60"/>
      <c r="ACY3774" s="60">
        <v>1.0020466537645401</v>
      </c>
      <c r="ACZ3774" s="60"/>
      <c r="ADA3774" s="60"/>
      <c r="ADB3774" s="60"/>
      <c r="ADC3774" s="60"/>
      <c r="ADD3774" s="60"/>
      <c r="ADE3774" s="60"/>
    </row>
    <row r="3775" spans="760:785" x14ac:dyDescent="0.25">
      <c r="ACF3775" s="60"/>
      <c r="ACG3775" s="60"/>
      <c r="ACH3775" s="60"/>
      <c r="ACI3775" s="60"/>
      <c r="ACJ3775" s="60"/>
      <c r="ACK3775" s="60"/>
      <c r="ACL3775" s="60"/>
      <c r="ACM3775" s="60"/>
      <c r="ACN3775" s="60"/>
      <c r="ACO3775" s="60"/>
      <c r="ACP3775" s="60"/>
      <c r="ACQ3775" s="60"/>
      <c r="ACR3775" s="60"/>
      <c r="ACS3775" s="60"/>
      <c r="ACT3775" s="60"/>
      <c r="ACU3775" s="60"/>
      <c r="ACV3775" s="60"/>
      <c r="ACW3775" s="60"/>
      <c r="ACX3775" s="60"/>
      <c r="ACY3775" s="60">
        <v>1.00204549816781</v>
      </c>
      <c r="ACZ3775" s="60"/>
      <c r="ADA3775" s="60"/>
      <c r="ADB3775" s="60"/>
      <c r="ADC3775" s="60"/>
      <c r="ADD3775" s="60"/>
      <c r="ADE3775" s="60"/>
    </row>
    <row r="3776" spans="760:785" x14ac:dyDescent="0.25">
      <c r="ACF3776" s="60"/>
      <c r="ACG3776" s="60"/>
      <c r="ACH3776" s="60"/>
      <c r="ACI3776" s="60"/>
      <c r="ACJ3776" s="60"/>
      <c r="ACK3776" s="60"/>
      <c r="ACL3776" s="60"/>
      <c r="ACM3776" s="60"/>
      <c r="ACN3776" s="60"/>
      <c r="ACO3776" s="60"/>
      <c r="ACP3776" s="60"/>
      <c r="ACQ3776" s="60"/>
      <c r="ACR3776" s="60"/>
      <c r="ACS3776" s="60"/>
      <c r="ACT3776" s="60"/>
      <c r="ACU3776" s="60"/>
      <c r="ACV3776" s="60"/>
      <c r="ACW3776" s="60"/>
      <c r="ACX3776" s="60"/>
      <c r="ACY3776" s="60">
        <v>1.00204539637114</v>
      </c>
      <c r="ACZ3776" s="60"/>
      <c r="ADA3776" s="60"/>
      <c r="ADB3776" s="60"/>
      <c r="ADC3776" s="60"/>
      <c r="ADD3776" s="60"/>
      <c r="ADE3776" s="60"/>
    </row>
    <row r="3777" spans="760:785" x14ac:dyDescent="0.25">
      <c r="ACF3777" s="60"/>
      <c r="ACG3777" s="60"/>
      <c r="ACH3777" s="60"/>
      <c r="ACI3777" s="60"/>
      <c r="ACJ3777" s="60"/>
      <c r="ACK3777" s="60"/>
      <c r="ACL3777" s="60"/>
      <c r="ACM3777" s="60"/>
      <c r="ACN3777" s="60"/>
      <c r="ACO3777" s="60"/>
      <c r="ACP3777" s="60"/>
      <c r="ACQ3777" s="60"/>
      <c r="ACR3777" s="60"/>
      <c r="ACS3777" s="60"/>
      <c r="ACT3777" s="60"/>
      <c r="ACU3777" s="60"/>
      <c r="ACV3777" s="60"/>
      <c r="ACW3777" s="60"/>
      <c r="ACX3777" s="60"/>
      <c r="ACY3777" s="60">
        <v>1.0020436425905199</v>
      </c>
      <c r="ACZ3777" s="60"/>
      <c r="ADA3777" s="60"/>
      <c r="ADB3777" s="60"/>
      <c r="ADC3777" s="60"/>
      <c r="ADD3777" s="60"/>
      <c r="ADE3777" s="60"/>
    </row>
    <row r="3778" spans="760:785" x14ac:dyDescent="0.25">
      <c r="ACF3778" s="60"/>
      <c r="ACG3778" s="60"/>
      <c r="ACH3778" s="60"/>
      <c r="ACI3778" s="60"/>
      <c r="ACJ3778" s="60"/>
      <c r="ACK3778" s="60"/>
      <c r="ACL3778" s="60"/>
      <c r="ACM3778" s="60"/>
      <c r="ACN3778" s="60"/>
      <c r="ACO3778" s="60"/>
      <c r="ACP3778" s="60"/>
      <c r="ACQ3778" s="60"/>
      <c r="ACR3778" s="60"/>
      <c r="ACS3778" s="60"/>
      <c r="ACT3778" s="60"/>
      <c r="ACU3778" s="60"/>
      <c r="ACV3778" s="60"/>
      <c r="ACW3778" s="60"/>
      <c r="ACX3778" s="60"/>
      <c r="ACY3778" s="60">
        <v>1.00203790125304</v>
      </c>
      <c r="ACZ3778" s="60"/>
      <c r="ADA3778" s="60"/>
      <c r="ADB3778" s="60"/>
      <c r="ADC3778" s="60"/>
      <c r="ADD3778" s="60"/>
      <c r="ADE3778" s="60"/>
    </row>
    <row r="3779" spans="760:785" x14ac:dyDescent="0.25">
      <c r="ACF3779" s="60"/>
      <c r="ACG3779" s="60"/>
      <c r="ACH3779" s="60"/>
      <c r="ACI3779" s="60"/>
      <c r="ACJ3779" s="60"/>
      <c r="ACK3779" s="60"/>
      <c r="ACL3779" s="60"/>
      <c r="ACM3779" s="60"/>
      <c r="ACN3779" s="60"/>
      <c r="ACO3779" s="60"/>
      <c r="ACP3779" s="60"/>
      <c r="ACQ3779" s="60"/>
      <c r="ACR3779" s="60"/>
      <c r="ACS3779" s="60"/>
      <c r="ACT3779" s="60"/>
      <c r="ACU3779" s="60"/>
      <c r="ACV3779" s="60"/>
      <c r="ACW3779" s="60"/>
      <c r="ACX3779" s="60"/>
      <c r="ACY3779" s="60">
        <v>1.0020369000257701</v>
      </c>
      <c r="ACZ3779" s="60"/>
      <c r="ADA3779" s="60"/>
      <c r="ADB3779" s="60"/>
      <c r="ADC3779" s="60"/>
      <c r="ADD3779" s="60"/>
      <c r="ADE3779" s="60"/>
    </row>
    <row r="3780" spans="760:785" x14ac:dyDescent="0.25">
      <c r="ACF3780" s="60"/>
      <c r="ACG3780" s="60"/>
      <c r="ACH3780" s="60"/>
      <c r="ACI3780" s="60"/>
      <c r="ACJ3780" s="60"/>
      <c r="ACK3780" s="60"/>
      <c r="ACL3780" s="60"/>
      <c r="ACM3780" s="60"/>
      <c r="ACN3780" s="60"/>
      <c r="ACO3780" s="60"/>
      <c r="ACP3780" s="60"/>
      <c r="ACQ3780" s="60"/>
      <c r="ACR3780" s="60"/>
      <c r="ACS3780" s="60"/>
      <c r="ACT3780" s="60"/>
      <c r="ACU3780" s="60"/>
      <c r="ACV3780" s="60"/>
      <c r="ACW3780" s="60"/>
      <c r="ACX3780" s="60"/>
      <c r="ACY3780" s="60">
        <v>1.0020312661517401</v>
      </c>
      <c r="ACZ3780" s="60"/>
      <c r="ADA3780" s="60"/>
      <c r="ADB3780" s="60"/>
      <c r="ADC3780" s="60"/>
      <c r="ADD3780" s="60"/>
      <c r="ADE3780" s="60"/>
    </row>
    <row r="3781" spans="760:785" x14ac:dyDescent="0.25">
      <c r="ACF3781" s="60"/>
      <c r="ACG3781" s="60"/>
      <c r="ACH3781" s="60"/>
      <c r="ACI3781" s="60"/>
      <c r="ACJ3781" s="60"/>
      <c r="ACK3781" s="60"/>
      <c r="ACL3781" s="60"/>
      <c r="ACM3781" s="60"/>
      <c r="ACN3781" s="60"/>
      <c r="ACO3781" s="60"/>
      <c r="ACP3781" s="60"/>
      <c r="ACQ3781" s="60"/>
      <c r="ACR3781" s="60"/>
      <c r="ACS3781" s="60"/>
      <c r="ACT3781" s="60"/>
      <c r="ACU3781" s="60"/>
      <c r="ACV3781" s="60"/>
      <c r="ACW3781" s="60"/>
      <c r="ACX3781" s="60"/>
      <c r="ACY3781" s="60">
        <v>1.00202983329294</v>
      </c>
      <c r="ACZ3781" s="60"/>
      <c r="ADA3781" s="60"/>
      <c r="ADB3781" s="60"/>
      <c r="ADC3781" s="60"/>
      <c r="ADD3781" s="60"/>
      <c r="ADE3781" s="60"/>
    </row>
    <row r="3782" spans="760:785" x14ac:dyDescent="0.25">
      <c r="ACF3782" s="60"/>
      <c r="ACG3782" s="60"/>
      <c r="ACH3782" s="60"/>
      <c r="ACI3782" s="60"/>
      <c r="ACJ3782" s="60"/>
      <c r="ACK3782" s="60"/>
      <c r="ACL3782" s="60"/>
      <c r="ACM3782" s="60"/>
      <c r="ACN3782" s="60"/>
      <c r="ACO3782" s="60"/>
      <c r="ACP3782" s="60"/>
      <c r="ACQ3782" s="60"/>
      <c r="ACR3782" s="60"/>
      <c r="ACS3782" s="60"/>
      <c r="ACT3782" s="60"/>
      <c r="ACU3782" s="60"/>
      <c r="ACV3782" s="60"/>
      <c r="ACW3782" s="60"/>
      <c r="ACX3782" s="60"/>
      <c r="ACY3782" s="60">
        <v>1.00202961827657</v>
      </c>
      <c r="ACZ3782" s="60"/>
      <c r="ADA3782" s="60"/>
      <c r="ADB3782" s="60"/>
      <c r="ADC3782" s="60"/>
      <c r="ADD3782" s="60"/>
      <c r="ADE3782" s="60"/>
    </row>
    <row r="3783" spans="760:785" x14ac:dyDescent="0.25">
      <c r="ACF3783" s="60"/>
      <c r="ACG3783" s="60"/>
      <c r="ACH3783" s="60"/>
      <c r="ACI3783" s="60"/>
      <c r="ACJ3783" s="60"/>
      <c r="ACK3783" s="60"/>
      <c r="ACL3783" s="60"/>
      <c r="ACM3783" s="60"/>
      <c r="ACN3783" s="60"/>
      <c r="ACO3783" s="60"/>
      <c r="ACP3783" s="60"/>
      <c r="ACQ3783" s="60"/>
      <c r="ACR3783" s="60"/>
      <c r="ACS3783" s="60"/>
      <c r="ACT3783" s="60"/>
      <c r="ACU3783" s="60"/>
      <c r="ACV3783" s="60"/>
      <c r="ACW3783" s="60"/>
      <c r="ACX3783" s="60"/>
      <c r="ACY3783" s="60">
        <v>1.00202618708027</v>
      </c>
      <c r="ACZ3783" s="60"/>
      <c r="ADA3783" s="60"/>
      <c r="ADB3783" s="60"/>
      <c r="ADC3783" s="60"/>
      <c r="ADD3783" s="60"/>
      <c r="ADE3783" s="60"/>
    </row>
    <row r="3784" spans="760:785" x14ac:dyDescent="0.25">
      <c r="ACF3784" s="60"/>
      <c r="ACG3784" s="60"/>
      <c r="ACH3784" s="60"/>
      <c r="ACI3784" s="60"/>
      <c r="ACJ3784" s="60"/>
      <c r="ACK3784" s="60"/>
      <c r="ACL3784" s="60"/>
      <c r="ACM3784" s="60"/>
      <c r="ACN3784" s="60"/>
      <c r="ACO3784" s="60"/>
      <c r="ACP3784" s="60"/>
      <c r="ACQ3784" s="60"/>
      <c r="ACR3784" s="60"/>
      <c r="ACS3784" s="60"/>
      <c r="ACT3784" s="60"/>
      <c r="ACU3784" s="60"/>
      <c r="ACV3784" s="60"/>
      <c r="ACW3784" s="60"/>
      <c r="ACX3784" s="60"/>
      <c r="ACY3784" s="60">
        <v>1.0020260720538801</v>
      </c>
      <c r="ACZ3784" s="60"/>
      <c r="ADA3784" s="60"/>
      <c r="ADB3784" s="60"/>
      <c r="ADC3784" s="60"/>
      <c r="ADD3784" s="60"/>
      <c r="ADE3784" s="60"/>
    </row>
    <row r="3785" spans="760:785" x14ac:dyDescent="0.25">
      <c r="ACF3785" s="60"/>
      <c r="ACG3785" s="60"/>
      <c r="ACH3785" s="60"/>
      <c r="ACI3785" s="60"/>
      <c r="ACJ3785" s="60"/>
      <c r="ACK3785" s="60"/>
      <c r="ACL3785" s="60"/>
      <c r="ACM3785" s="60"/>
      <c r="ACN3785" s="60"/>
      <c r="ACO3785" s="60"/>
      <c r="ACP3785" s="60"/>
      <c r="ACQ3785" s="60"/>
      <c r="ACR3785" s="60"/>
      <c r="ACS3785" s="60"/>
      <c r="ACT3785" s="60"/>
      <c r="ACU3785" s="60"/>
      <c r="ACV3785" s="60"/>
      <c r="ACW3785" s="60"/>
      <c r="ACX3785" s="60"/>
      <c r="ACY3785" s="60">
        <v>1.0020160154895099</v>
      </c>
      <c r="ACZ3785" s="60"/>
      <c r="ADA3785" s="60"/>
      <c r="ADB3785" s="60"/>
      <c r="ADC3785" s="60"/>
      <c r="ADD3785" s="60"/>
      <c r="ADE3785" s="60"/>
    </row>
    <row r="3786" spans="760:785" x14ac:dyDescent="0.25">
      <c r="ACF3786" s="60"/>
      <c r="ACG3786" s="60"/>
      <c r="ACH3786" s="60"/>
      <c r="ACI3786" s="60"/>
      <c r="ACJ3786" s="60"/>
      <c r="ACK3786" s="60"/>
      <c r="ACL3786" s="60"/>
      <c r="ACM3786" s="60"/>
      <c r="ACN3786" s="60"/>
      <c r="ACO3786" s="60"/>
      <c r="ACP3786" s="60"/>
      <c r="ACQ3786" s="60"/>
      <c r="ACR3786" s="60"/>
      <c r="ACS3786" s="60"/>
      <c r="ACT3786" s="60"/>
      <c r="ACU3786" s="60"/>
      <c r="ACV3786" s="60"/>
      <c r="ACW3786" s="60"/>
      <c r="ACX3786" s="60"/>
      <c r="ACY3786" s="60">
        <v>1.00200840160852</v>
      </c>
      <c r="ACZ3786" s="60"/>
      <c r="ADA3786" s="60"/>
      <c r="ADB3786" s="60"/>
      <c r="ADC3786" s="60"/>
      <c r="ADD3786" s="60"/>
      <c r="ADE3786" s="60"/>
    </row>
    <row r="3787" spans="760:785" x14ac:dyDescent="0.25">
      <c r="ACF3787" s="60"/>
      <c r="ACG3787" s="60"/>
      <c r="ACH3787" s="60"/>
      <c r="ACI3787" s="60"/>
      <c r="ACJ3787" s="60"/>
      <c r="ACK3787" s="60"/>
      <c r="ACL3787" s="60"/>
      <c r="ACM3787" s="60"/>
      <c r="ACN3787" s="60"/>
      <c r="ACO3787" s="60"/>
      <c r="ACP3787" s="60"/>
      <c r="ACQ3787" s="60"/>
      <c r="ACR3787" s="60"/>
      <c r="ACS3787" s="60"/>
      <c r="ACT3787" s="60"/>
      <c r="ACU3787" s="60"/>
      <c r="ACV3787" s="60"/>
      <c r="ACW3787" s="60"/>
      <c r="ACX3787" s="60"/>
      <c r="ACY3787" s="60">
        <v>1.0020076030934499</v>
      </c>
      <c r="ACZ3787" s="60"/>
      <c r="ADA3787" s="60"/>
      <c r="ADB3787" s="60"/>
      <c r="ADC3787" s="60"/>
      <c r="ADD3787" s="60"/>
      <c r="ADE3787" s="60"/>
    </row>
    <row r="3788" spans="760:785" x14ac:dyDescent="0.25">
      <c r="ACF3788" s="60"/>
      <c r="ACG3788" s="60"/>
      <c r="ACH3788" s="60"/>
      <c r="ACI3788" s="60"/>
      <c r="ACJ3788" s="60"/>
      <c r="ACK3788" s="60"/>
      <c r="ACL3788" s="60"/>
      <c r="ACM3788" s="60"/>
      <c r="ACN3788" s="60"/>
      <c r="ACO3788" s="60"/>
      <c r="ACP3788" s="60"/>
      <c r="ACQ3788" s="60"/>
      <c r="ACR3788" s="60"/>
      <c r="ACS3788" s="60"/>
      <c r="ACT3788" s="60"/>
      <c r="ACU3788" s="60"/>
      <c r="ACV3788" s="60"/>
      <c r="ACW3788" s="60"/>
      <c r="ACX3788" s="60"/>
      <c r="ACY3788" s="60">
        <v>1.00200678389</v>
      </c>
      <c r="ACZ3788" s="60"/>
      <c r="ADA3788" s="60"/>
      <c r="ADB3788" s="60"/>
      <c r="ADC3788" s="60"/>
      <c r="ADD3788" s="60"/>
      <c r="ADE3788" s="60"/>
    </row>
    <row r="3789" spans="760:785" x14ac:dyDescent="0.25">
      <c r="ACF3789" s="60"/>
      <c r="ACG3789" s="60"/>
      <c r="ACH3789" s="60"/>
      <c r="ACI3789" s="60"/>
      <c r="ACJ3789" s="60"/>
      <c r="ACK3789" s="60"/>
      <c r="ACL3789" s="60"/>
      <c r="ACM3789" s="60"/>
      <c r="ACN3789" s="60"/>
      <c r="ACO3789" s="60"/>
      <c r="ACP3789" s="60"/>
      <c r="ACQ3789" s="60"/>
      <c r="ACR3789" s="60"/>
      <c r="ACS3789" s="60"/>
      <c r="ACT3789" s="60"/>
      <c r="ACU3789" s="60"/>
      <c r="ACV3789" s="60"/>
      <c r="ACW3789" s="60"/>
      <c r="ACX3789" s="60"/>
      <c r="ACY3789" s="60">
        <v>1.0020017400446699</v>
      </c>
      <c r="ACZ3789" s="60"/>
      <c r="ADA3789" s="60"/>
      <c r="ADB3789" s="60"/>
      <c r="ADC3789" s="60"/>
      <c r="ADD3789" s="60"/>
      <c r="ADE3789" s="60"/>
    </row>
    <row r="3790" spans="760:785" x14ac:dyDescent="0.25">
      <c r="ACF3790" s="60"/>
      <c r="ACG3790" s="60"/>
      <c r="ACH3790" s="60"/>
      <c r="ACI3790" s="60"/>
      <c r="ACJ3790" s="60"/>
      <c r="ACK3790" s="60"/>
      <c r="ACL3790" s="60"/>
      <c r="ACM3790" s="60"/>
      <c r="ACN3790" s="60"/>
      <c r="ACO3790" s="60"/>
      <c r="ACP3790" s="60"/>
      <c r="ACQ3790" s="60"/>
      <c r="ACR3790" s="60"/>
      <c r="ACS3790" s="60"/>
      <c r="ACT3790" s="60"/>
      <c r="ACU3790" s="60"/>
      <c r="ACV3790" s="60"/>
      <c r="ACW3790" s="60"/>
      <c r="ACX3790" s="60"/>
      <c r="ACY3790" s="60">
        <v>1.00200132026638</v>
      </c>
      <c r="ACZ3790" s="60"/>
      <c r="ADA3790" s="60"/>
      <c r="ADB3790" s="60"/>
      <c r="ADC3790" s="60"/>
      <c r="ADD3790" s="60"/>
      <c r="ADE3790" s="60"/>
    </row>
    <row r="3791" spans="760:785" x14ac:dyDescent="0.25">
      <c r="ACF3791" s="60"/>
      <c r="ACG3791" s="60"/>
      <c r="ACH3791" s="60"/>
      <c r="ACI3791" s="60"/>
      <c r="ACJ3791" s="60"/>
      <c r="ACK3791" s="60"/>
      <c r="ACL3791" s="60"/>
      <c r="ACM3791" s="60"/>
      <c r="ACN3791" s="60"/>
      <c r="ACO3791" s="60"/>
      <c r="ACP3791" s="60"/>
      <c r="ACQ3791" s="60"/>
      <c r="ACR3791" s="60"/>
      <c r="ACS3791" s="60"/>
      <c r="ACT3791" s="60"/>
      <c r="ACU3791" s="60"/>
      <c r="ACV3791" s="60"/>
      <c r="ACW3791" s="60"/>
      <c r="ACX3791" s="60"/>
      <c r="ACY3791" s="60">
        <v>1.0019997901959099</v>
      </c>
      <c r="ACZ3791" s="60"/>
      <c r="ADA3791" s="60"/>
      <c r="ADB3791" s="60"/>
      <c r="ADC3791" s="60"/>
      <c r="ADD3791" s="60"/>
      <c r="ADE3791" s="60"/>
    </row>
    <row r="3792" spans="760:785" x14ac:dyDescent="0.25">
      <c r="ACF3792" s="60"/>
      <c r="ACG3792" s="60"/>
      <c r="ACH3792" s="60"/>
      <c r="ACI3792" s="60"/>
      <c r="ACJ3792" s="60"/>
      <c r="ACK3792" s="60"/>
      <c r="ACL3792" s="60"/>
      <c r="ACM3792" s="60"/>
      <c r="ACN3792" s="60"/>
      <c r="ACO3792" s="60"/>
      <c r="ACP3792" s="60"/>
      <c r="ACQ3792" s="60"/>
      <c r="ACR3792" s="60"/>
      <c r="ACS3792" s="60"/>
      <c r="ACT3792" s="60"/>
      <c r="ACU3792" s="60"/>
      <c r="ACV3792" s="60"/>
      <c r="ACW3792" s="60"/>
      <c r="ACX3792" s="60"/>
      <c r="ACY3792" s="60">
        <v>1.0019918880946099</v>
      </c>
      <c r="ACZ3792" s="60"/>
      <c r="ADA3792" s="60"/>
      <c r="ADB3792" s="60"/>
      <c r="ADC3792" s="60"/>
      <c r="ADD3792" s="60"/>
      <c r="ADE3792" s="60"/>
    </row>
    <row r="3793" spans="760:785" x14ac:dyDescent="0.25">
      <c r="ACF3793" s="60"/>
      <c r="ACG3793" s="60"/>
      <c r="ACH3793" s="60"/>
      <c r="ACI3793" s="60"/>
      <c r="ACJ3793" s="60"/>
      <c r="ACK3793" s="60"/>
      <c r="ACL3793" s="60"/>
      <c r="ACM3793" s="60"/>
      <c r="ACN3793" s="60"/>
      <c r="ACO3793" s="60"/>
      <c r="ACP3793" s="60"/>
      <c r="ACQ3793" s="60"/>
      <c r="ACR3793" s="60"/>
      <c r="ACS3793" s="60"/>
      <c r="ACT3793" s="60"/>
      <c r="ACU3793" s="60"/>
      <c r="ACV3793" s="60"/>
      <c r="ACW3793" s="60"/>
      <c r="ACX3793" s="60"/>
      <c r="ACY3793" s="60">
        <v>1.0019898644123499</v>
      </c>
      <c r="ACZ3793" s="60"/>
      <c r="ADA3793" s="60"/>
      <c r="ADB3793" s="60"/>
      <c r="ADC3793" s="60"/>
      <c r="ADD3793" s="60"/>
      <c r="ADE3793" s="60"/>
    </row>
    <row r="3794" spans="760:785" x14ac:dyDescent="0.25">
      <c r="ACF3794" s="60"/>
      <c r="ACG3794" s="60"/>
      <c r="ACH3794" s="60"/>
      <c r="ACI3794" s="60"/>
      <c r="ACJ3794" s="60"/>
      <c r="ACK3794" s="60"/>
      <c r="ACL3794" s="60"/>
      <c r="ACM3794" s="60"/>
      <c r="ACN3794" s="60"/>
      <c r="ACO3794" s="60"/>
      <c r="ACP3794" s="60"/>
      <c r="ACQ3794" s="60"/>
      <c r="ACR3794" s="60"/>
      <c r="ACS3794" s="60"/>
      <c r="ACT3794" s="60"/>
      <c r="ACU3794" s="60"/>
      <c r="ACV3794" s="60"/>
      <c r="ACW3794" s="60"/>
      <c r="ACX3794" s="60"/>
      <c r="ACY3794" s="60">
        <v>1.0019883221688299</v>
      </c>
      <c r="ACZ3794" s="60"/>
      <c r="ADA3794" s="60"/>
      <c r="ADB3794" s="60"/>
      <c r="ADC3794" s="60"/>
      <c r="ADD3794" s="60"/>
      <c r="ADE3794" s="60"/>
    </row>
    <row r="3795" spans="760:785" x14ac:dyDescent="0.25">
      <c r="ACF3795" s="60"/>
      <c r="ACG3795" s="60"/>
      <c r="ACH3795" s="60"/>
      <c r="ACI3795" s="60"/>
      <c r="ACJ3795" s="60"/>
      <c r="ACK3795" s="60"/>
      <c r="ACL3795" s="60"/>
      <c r="ACM3795" s="60"/>
      <c r="ACN3795" s="60"/>
      <c r="ACO3795" s="60"/>
      <c r="ACP3795" s="60"/>
      <c r="ACQ3795" s="60"/>
      <c r="ACR3795" s="60"/>
      <c r="ACS3795" s="60"/>
      <c r="ACT3795" s="60"/>
      <c r="ACU3795" s="60"/>
      <c r="ACV3795" s="60"/>
      <c r="ACW3795" s="60"/>
      <c r="ACX3795" s="60"/>
      <c r="ACY3795" s="60">
        <v>1.0019877583954699</v>
      </c>
      <c r="ACZ3795" s="60"/>
      <c r="ADA3795" s="60"/>
      <c r="ADB3795" s="60"/>
      <c r="ADC3795" s="60"/>
      <c r="ADD3795" s="60"/>
      <c r="ADE3795" s="60"/>
    </row>
    <row r="3796" spans="760:785" x14ac:dyDescent="0.25">
      <c r="ACF3796" s="60"/>
      <c r="ACG3796" s="60"/>
      <c r="ACH3796" s="60"/>
      <c r="ACI3796" s="60"/>
      <c r="ACJ3796" s="60"/>
      <c r="ACK3796" s="60"/>
      <c r="ACL3796" s="60"/>
      <c r="ACM3796" s="60"/>
      <c r="ACN3796" s="60"/>
      <c r="ACO3796" s="60"/>
      <c r="ACP3796" s="60"/>
      <c r="ACQ3796" s="60"/>
      <c r="ACR3796" s="60"/>
      <c r="ACS3796" s="60"/>
      <c r="ACT3796" s="60"/>
      <c r="ACU3796" s="60"/>
      <c r="ACV3796" s="60"/>
      <c r="ACW3796" s="60"/>
      <c r="ACX3796" s="60"/>
      <c r="ACY3796" s="60">
        <v>1.00198760006761</v>
      </c>
      <c r="ACZ3796" s="60"/>
      <c r="ADA3796" s="60"/>
      <c r="ADB3796" s="60"/>
      <c r="ADC3796" s="60"/>
      <c r="ADD3796" s="60"/>
      <c r="ADE3796" s="60"/>
    </row>
    <row r="3797" spans="760:785" x14ac:dyDescent="0.25">
      <c r="ACF3797" s="60"/>
      <c r="ACG3797" s="60"/>
      <c r="ACH3797" s="60"/>
      <c r="ACI3797" s="60"/>
      <c r="ACJ3797" s="60"/>
      <c r="ACK3797" s="60"/>
      <c r="ACL3797" s="60"/>
      <c r="ACM3797" s="60"/>
      <c r="ACN3797" s="60"/>
      <c r="ACO3797" s="60"/>
      <c r="ACP3797" s="60"/>
      <c r="ACQ3797" s="60"/>
      <c r="ACR3797" s="60"/>
      <c r="ACS3797" s="60"/>
      <c r="ACT3797" s="60"/>
      <c r="ACU3797" s="60"/>
      <c r="ACV3797" s="60"/>
      <c r="ACW3797" s="60"/>
      <c r="ACX3797" s="60"/>
      <c r="ACY3797" s="60">
        <v>1.00198717588754</v>
      </c>
      <c r="ACZ3797" s="60"/>
      <c r="ADA3797" s="60"/>
      <c r="ADB3797" s="60"/>
      <c r="ADC3797" s="60"/>
      <c r="ADD3797" s="60"/>
      <c r="ADE3797" s="60"/>
    </row>
    <row r="3798" spans="760:785" x14ac:dyDescent="0.25">
      <c r="ACF3798" s="60"/>
      <c r="ACG3798" s="60"/>
      <c r="ACH3798" s="60"/>
      <c r="ACI3798" s="60"/>
      <c r="ACJ3798" s="60"/>
      <c r="ACK3798" s="60"/>
      <c r="ACL3798" s="60"/>
      <c r="ACM3798" s="60"/>
      <c r="ACN3798" s="60"/>
      <c r="ACO3798" s="60"/>
      <c r="ACP3798" s="60"/>
      <c r="ACQ3798" s="60"/>
      <c r="ACR3798" s="60"/>
      <c r="ACS3798" s="60"/>
      <c r="ACT3798" s="60"/>
      <c r="ACU3798" s="60"/>
      <c r="ACV3798" s="60"/>
      <c r="ACW3798" s="60"/>
      <c r="ACX3798" s="60"/>
      <c r="ACY3798" s="60">
        <v>1.00198572161567</v>
      </c>
      <c r="ACZ3798" s="60"/>
      <c r="ADA3798" s="60"/>
      <c r="ADB3798" s="60"/>
      <c r="ADC3798" s="60"/>
      <c r="ADD3798" s="60"/>
      <c r="ADE3798" s="60"/>
    </row>
    <row r="3799" spans="760:785" x14ac:dyDescent="0.25">
      <c r="ACF3799" s="60"/>
      <c r="ACG3799" s="60"/>
      <c r="ACH3799" s="60"/>
      <c r="ACI3799" s="60"/>
      <c r="ACJ3799" s="60"/>
      <c r="ACK3799" s="60"/>
      <c r="ACL3799" s="60"/>
      <c r="ACM3799" s="60"/>
      <c r="ACN3799" s="60"/>
      <c r="ACO3799" s="60"/>
      <c r="ACP3799" s="60"/>
      <c r="ACQ3799" s="60"/>
      <c r="ACR3799" s="60"/>
      <c r="ACS3799" s="60"/>
      <c r="ACT3799" s="60"/>
      <c r="ACU3799" s="60"/>
      <c r="ACV3799" s="60"/>
      <c r="ACW3799" s="60"/>
      <c r="ACX3799" s="60"/>
      <c r="ACY3799" s="60">
        <v>1.0019837004645999</v>
      </c>
      <c r="ACZ3799" s="60"/>
      <c r="ADA3799" s="60"/>
      <c r="ADB3799" s="60"/>
      <c r="ADC3799" s="60"/>
      <c r="ADD3799" s="60"/>
      <c r="ADE3799" s="60"/>
    </row>
    <row r="3800" spans="760:785" x14ac:dyDescent="0.25">
      <c r="ACF3800" s="60"/>
      <c r="ACG3800" s="60"/>
      <c r="ACH3800" s="60"/>
      <c r="ACI3800" s="60"/>
      <c r="ACJ3800" s="60"/>
      <c r="ACK3800" s="60"/>
      <c r="ACL3800" s="60"/>
      <c r="ACM3800" s="60"/>
      <c r="ACN3800" s="60"/>
      <c r="ACO3800" s="60"/>
      <c r="ACP3800" s="60"/>
      <c r="ACQ3800" s="60"/>
      <c r="ACR3800" s="60"/>
      <c r="ACS3800" s="60"/>
      <c r="ACT3800" s="60"/>
      <c r="ACU3800" s="60"/>
      <c r="ACV3800" s="60"/>
      <c r="ACW3800" s="60"/>
      <c r="ACX3800" s="60"/>
      <c r="ACY3800" s="60">
        <v>1.00198284030689</v>
      </c>
      <c r="ACZ3800" s="60"/>
      <c r="ADA3800" s="60"/>
      <c r="ADB3800" s="60"/>
      <c r="ADC3800" s="60"/>
      <c r="ADD3800" s="60"/>
      <c r="ADE3800" s="60"/>
    </row>
    <row r="3801" spans="760:785" x14ac:dyDescent="0.25">
      <c r="ACF3801" s="60"/>
      <c r="ACG3801" s="60"/>
      <c r="ACH3801" s="60"/>
      <c r="ACI3801" s="60"/>
      <c r="ACJ3801" s="60"/>
      <c r="ACK3801" s="60"/>
      <c r="ACL3801" s="60"/>
      <c r="ACM3801" s="60"/>
      <c r="ACN3801" s="60"/>
      <c r="ACO3801" s="60"/>
      <c r="ACP3801" s="60"/>
      <c r="ACQ3801" s="60"/>
      <c r="ACR3801" s="60"/>
      <c r="ACS3801" s="60"/>
      <c r="ACT3801" s="60"/>
      <c r="ACU3801" s="60"/>
      <c r="ACV3801" s="60"/>
      <c r="ACW3801" s="60"/>
      <c r="ACX3801" s="60"/>
      <c r="ACY3801" s="60">
        <v>1.00198101897921</v>
      </c>
      <c r="ACZ3801" s="60"/>
      <c r="ADA3801" s="60"/>
      <c r="ADB3801" s="60"/>
      <c r="ADC3801" s="60"/>
      <c r="ADD3801" s="60"/>
      <c r="ADE3801" s="60"/>
    </row>
    <row r="3802" spans="760:785" x14ac:dyDescent="0.25">
      <c r="ACF3802" s="60"/>
      <c r="ACG3802" s="60"/>
      <c r="ACH3802" s="60"/>
      <c r="ACI3802" s="60"/>
      <c r="ACJ3802" s="60"/>
      <c r="ACK3802" s="60"/>
      <c r="ACL3802" s="60"/>
      <c r="ACM3802" s="60"/>
      <c r="ACN3802" s="60"/>
      <c r="ACO3802" s="60"/>
      <c r="ACP3802" s="60"/>
      <c r="ACQ3802" s="60"/>
      <c r="ACR3802" s="60"/>
      <c r="ACS3802" s="60"/>
      <c r="ACT3802" s="60"/>
      <c r="ACU3802" s="60"/>
      <c r="ACV3802" s="60"/>
      <c r="ACW3802" s="60"/>
      <c r="ACX3802" s="60"/>
      <c r="ACY3802" s="60">
        <v>1.0019805665404</v>
      </c>
      <c r="ACZ3802" s="60"/>
      <c r="ADA3802" s="60"/>
      <c r="ADB3802" s="60"/>
      <c r="ADC3802" s="60"/>
      <c r="ADD3802" s="60"/>
      <c r="ADE3802" s="60"/>
    </row>
    <row r="3803" spans="760:785" x14ac:dyDescent="0.25">
      <c r="ACF3803" s="60"/>
      <c r="ACG3803" s="60"/>
      <c r="ACH3803" s="60"/>
      <c r="ACI3803" s="60"/>
      <c r="ACJ3803" s="60"/>
      <c r="ACK3803" s="60"/>
      <c r="ACL3803" s="60"/>
      <c r="ACM3803" s="60"/>
      <c r="ACN3803" s="60"/>
      <c r="ACO3803" s="60"/>
      <c r="ACP3803" s="60"/>
      <c r="ACQ3803" s="60"/>
      <c r="ACR3803" s="60"/>
      <c r="ACS3803" s="60"/>
      <c r="ACT3803" s="60"/>
      <c r="ACU3803" s="60"/>
      <c r="ACV3803" s="60"/>
      <c r="ACW3803" s="60"/>
      <c r="ACX3803" s="60"/>
      <c r="ACY3803" s="60">
        <v>1.0019799866021699</v>
      </c>
      <c r="ACZ3803" s="60"/>
      <c r="ADA3803" s="60"/>
      <c r="ADB3803" s="60"/>
      <c r="ADC3803" s="60"/>
      <c r="ADD3803" s="60"/>
      <c r="ADE3803" s="60"/>
    </row>
    <row r="3804" spans="760:785" x14ac:dyDescent="0.25">
      <c r="ACF3804" s="60"/>
      <c r="ACG3804" s="60"/>
      <c r="ACH3804" s="60"/>
      <c r="ACI3804" s="60"/>
      <c r="ACJ3804" s="60"/>
      <c r="ACK3804" s="60"/>
      <c r="ACL3804" s="60"/>
      <c r="ACM3804" s="60"/>
      <c r="ACN3804" s="60"/>
      <c r="ACO3804" s="60"/>
      <c r="ACP3804" s="60"/>
      <c r="ACQ3804" s="60"/>
      <c r="ACR3804" s="60"/>
      <c r="ACS3804" s="60"/>
      <c r="ACT3804" s="60"/>
      <c r="ACU3804" s="60"/>
      <c r="ACV3804" s="60"/>
      <c r="ACW3804" s="60"/>
      <c r="ACX3804" s="60"/>
      <c r="ACY3804" s="60">
        <v>1.00197514040044</v>
      </c>
      <c r="ACZ3804" s="60"/>
      <c r="ADA3804" s="60"/>
      <c r="ADB3804" s="60"/>
      <c r="ADC3804" s="60"/>
      <c r="ADD3804" s="60"/>
      <c r="ADE3804" s="60"/>
    </row>
    <row r="3805" spans="760:785" x14ac:dyDescent="0.25">
      <c r="ACF3805" s="60"/>
      <c r="ACG3805" s="60"/>
      <c r="ACH3805" s="60"/>
      <c r="ACI3805" s="60"/>
      <c r="ACJ3805" s="60"/>
      <c r="ACK3805" s="60"/>
      <c r="ACL3805" s="60"/>
      <c r="ACM3805" s="60"/>
      <c r="ACN3805" s="60"/>
      <c r="ACO3805" s="60"/>
      <c r="ACP3805" s="60"/>
      <c r="ACQ3805" s="60"/>
      <c r="ACR3805" s="60"/>
      <c r="ACS3805" s="60"/>
      <c r="ACT3805" s="60"/>
      <c r="ACU3805" s="60"/>
      <c r="ACV3805" s="60"/>
      <c r="ACW3805" s="60"/>
      <c r="ACX3805" s="60"/>
      <c r="ACY3805" s="60">
        <v>1.00197416007125</v>
      </c>
      <c r="ACZ3805" s="60"/>
      <c r="ADA3805" s="60"/>
      <c r="ADB3805" s="60"/>
      <c r="ADC3805" s="60"/>
      <c r="ADD3805" s="60"/>
      <c r="ADE3805" s="60"/>
    </row>
    <row r="3806" spans="760:785" x14ac:dyDescent="0.25">
      <c r="ACF3806" s="60"/>
      <c r="ACG3806" s="60"/>
      <c r="ACH3806" s="60"/>
      <c r="ACI3806" s="60"/>
      <c r="ACJ3806" s="60"/>
      <c r="ACK3806" s="60"/>
      <c r="ACL3806" s="60"/>
      <c r="ACM3806" s="60"/>
      <c r="ACN3806" s="60"/>
      <c r="ACO3806" s="60"/>
      <c r="ACP3806" s="60"/>
      <c r="ACQ3806" s="60"/>
      <c r="ACR3806" s="60"/>
      <c r="ACS3806" s="60"/>
      <c r="ACT3806" s="60"/>
      <c r="ACU3806" s="60"/>
      <c r="ACV3806" s="60"/>
      <c r="ACW3806" s="60"/>
      <c r="ACX3806" s="60"/>
      <c r="ACY3806" s="60">
        <v>1.0019677408060299</v>
      </c>
      <c r="ACZ3806" s="60"/>
      <c r="ADA3806" s="60"/>
      <c r="ADB3806" s="60"/>
      <c r="ADC3806" s="60"/>
      <c r="ADD3806" s="60"/>
      <c r="ADE3806" s="60"/>
    </row>
    <row r="3807" spans="760:785" x14ac:dyDescent="0.25">
      <c r="ACF3807" s="60"/>
      <c r="ACG3807" s="60"/>
      <c r="ACH3807" s="60"/>
      <c r="ACI3807" s="60"/>
      <c r="ACJ3807" s="60"/>
      <c r="ACK3807" s="60"/>
      <c r="ACL3807" s="60"/>
      <c r="ACM3807" s="60"/>
      <c r="ACN3807" s="60"/>
      <c r="ACO3807" s="60"/>
      <c r="ACP3807" s="60"/>
      <c r="ACQ3807" s="60"/>
      <c r="ACR3807" s="60"/>
      <c r="ACS3807" s="60"/>
      <c r="ACT3807" s="60"/>
      <c r="ACU3807" s="60"/>
      <c r="ACV3807" s="60"/>
      <c r="ACW3807" s="60"/>
      <c r="ACX3807" s="60"/>
      <c r="ACY3807" s="60">
        <v>1.0019670447790601</v>
      </c>
      <c r="ACZ3807" s="60"/>
      <c r="ADA3807" s="60"/>
      <c r="ADB3807" s="60"/>
      <c r="ADC3807" s="60"/>
      <c r="ADD3807" s="60"/>
      <c r="ADE3807" s="60"/>
    </row>
    <row r="3808" spans="760:785" x14ac:dyDescent="0.25">
      <c r="ACF3808" s="60"/>
      <c r="ACG3808" s="60"/>
      <c r="ACH3808" s="60"/>
      <c r="ACI3808" s="60"/>
      <c r="ACJ3808" s="60"/>
      <c r="ACK3808" s="60"/>
      <c r="ACL3808" s="60"/>
      <c r="ACM3808" s="60"/>
      <c r="ACN3808" s="60"/>
      <c r="ACO3808" s="60"/>
      <c r="ACP3808" s="60"/>
      <c r="ACQ3808" s="60"/>
      <c r="ACR3808" s="60"/>
      <c r="ACS3808" s="60"/>
      <c r="ACT3808" s="60"/>
      <c r="ACU3808" s="60"/>
      <c r="ACV3808" s="60"/>
      <c r="ACW3808" s="60"/>
      <c r="ACX3808" s="60"/>
      <c r="ACY3808" s="60">
        <v>1.0019652102394001</v>
      </c>
      <c r="ACZ3808" s="60"/>
      <c r="ADA3808" s="60"/>
      <c r="ADB3808" s="60"/>
      <c r="ADC3808" s="60"/>
      <c r="ADD3808" s="60"/>
      <c r="ADE3808" s="60"/>
    </row>
    <row r="3809" spans="760:785" x14ac:dyDescent="0.25">
      <c r="ACF3809" s="60"/>
      <c r="ACG3809" s="60"/>
      <c r="ACH3809" s="60"/>
      <c r="ACI3809" s="60"/>
      <c r="ACJ3809" s="60"/>
      <c r="ACK3809" s="60"/>
      <c r="ACL3809" s="60"/>
      <c r="ACM3809" s="60"/>
      <c r="ACN3809" s="60"/>
      <c r="ACO3809" s="60"/>
      <c r="ACP3809" s="60"/>
      <c r="ACQ3809" s="60"/>
      <c r="ACR3809" s="60"/>
      <c r="ACS3809" s="60"/>
      <c r="ACT3809" s="60"/>
      <c r="ACU3809" s="60"/>
      <c r="ACV3809" s="60"/>
      <c r="ACW3809" s="60"/>
      <c r="ACX3809" s="60"/>
      <c r="ACY3809" s="60">
        <v>1.0019651277630299</v>
      </c>
      <c r="ACZ3809" s="60"/>
      <c r="ADA3809" s="60"/>
      <c r="ADB3809" s="60"/>
      <c r="ADC3809" s="60"/>
      <c r="ADD3809" s="60"/>
      <c r="ADE3809" s="60"/>
    </row>
    <row r="3810" spans="760:785" x14ac:dyDescent="0.25">
      <c r="ACF3810" s="60"/>
      <c r="ACG3810" s="60"/>
      <c r="ACH3810" s="60"/>
      <c r="ACI3810" s="60"/>
      <c r="ACJ3810" s="60"/>
      <c r="ACK3810" s="60"/>
      <c r="ACL3810" s="60"/>
      <c r="ACM3810" s="60"/>
      <c r="ACN3810" s="60"/>
      <c r="ACO3810" s="60"/>
      <c r="ACP3810" s="60"/>
      <c r="ACQ3810" s="60"/>
      <c r="ACR3810" s="60"/>
      <c r="ACS3810" s="60"/>
      <c r="ACT3810" s="60"/>
      <c r="ACU3810" s="60"/>
      <c r="ACV3810" s="60"/>
      <c r="ACW3810" s="60"/>
      <c r="ACX3810" s="60"/>
      <c r="ACY3810" s="60">
        <v>1.00196468654398</v>
      </c>
      <c r="ACZ3810" s="60"/>
      <c r="ADA3810" s="60"/>
      <c r="ADB3810" s="60"/>
      <c r="ADC3810" s="60"/>
      <c r="ADD3810" s="60"/>
      <c r="ADE3810" s="60"/>
    </row>
    <row r="3811" spans="760:785" x14ac:dyDescent="0.25">
      <c r="ACF3811" s="60"/>
      <c r="ACG3811" s="60"/>
      <c r="ACH3811" s="60"/>
      <c r="ACI3811" s="60"/>
      <c r="ACJ3811" s="60"/>
      <c r="ACK3811" s="60"/>
      <c r="ACL3811" s="60"/>
      <c r="ACM3811" s="60"/>
      <c r="ACN3811" s="60"/>
      <c r="ACO3811" s="60"/>
      <c r="ACP3811" s="60"/>
      <c r="ACQ3811" s="60"/>
      <c r="ACR3811" s="60"/>
      <c r="ACS3811" s="60"/>
      <c r="ACT3811" s="60"/>
      <c r="ACU3811" s="60"/>
      <c r="ACV3811" s="60"/>
      <c r="ACW3811" s="60"/>
      <c r="ACX3811" s="60"/>
      <c r="ACY3811" s="60">
        <v>1.0019568834877599</v>
      </c>
      <c r="ACZ3811" s="60"/>
      <c r="ADA3811" s="60"/>
      <c r="ADB3811" s="60"/>
      <c r="ADC3811" s="60"/>
      <c r="ADD3811" s="60"/>
      <c r="ADE3811" s="60"/>
    </row>
    <row r="3812" spans="760:785" x14ac:dyDescent="0.25">
      <c r="ACF3812" s="60"/>
      <c r="ACG3812" s="60"/>
      <c r="ACH3812" s="60"/>
      <c r="ACI3812" s="60"/>
      <c r="ACJ3812" s="60"/>
      <c r="ACK3812" s="60"/>
      <c r="ACL3812" s="60"/>
      <c r="ACM3812" s="60"/>
      <c r="ACN3812" s="60"/>
      <c r="ACO3812" s="60"/>
      <c r="ACP3812" s="60"/>
      <c r="ACQ3812" s="60"/>
      <c r="ACR3812" s="60"/>
      <c r="ACS3812" s="60"/>
      <c r="ACT3812" s="60"/>
      <c r="ACU3812" s="60"/>
      <c r="ACV3812" s="60"/>
      <c r="ACW3812" s="60"/>
      <c r="ACX3812" s="60"/>
      <c r="ACY3812" s="60">
        <v>1.00195580706675</v>
      </c>
      <c r="ACZ3812" s="60"/>
      <c r="ADA3812" s="60"/>
      <c r="ADB3812" s="60"/>
      <c r="ADC3812" s="60"/>
      <c r="ADD3812" s="60"/>
      <c r="ADE3812" s="60"/>
    </row>
    <row r="3813" spans="760:785" x14ac:dyDescent="0.25">
      <c r="ACF3813" s="60"/>
      <c r="ACG3813" s="60"/>
      <c r="ACH3813" s="60"/>
      <c r="ACI3813" s="60"/>
      <c r="ACJ3813" s="60"/>
      <c r="ACK3813" s="60"/>
      <c r="ACL3813" s="60"/>
      <c r="ACM3813" s="60"/>
      <c r="ACN3813" s="60"/>
      <c r="ACO3813" s="60"/>
      <c r="ACP3813" s="60"/>
      <c r="ACQ3813" s="60"/>
      <c r="ACR3813" s="60"/>
      <c r="ACS3813" s="60"/>
      <c r="ACT3813" s="60"/>
      <c r="ACU3813" s="60"/>
      <c r="ACV3813" s="60"/>
      <c r="ACW3813" s="60"/>
      <c r="ACX3813" s="60"/>
      <c r="ACY3813" s="60">
        <v>1.0019543076141499</v>
      </c>
      <c r="ACZ3813" s="60"/>
      <c r="ADA3813" s="60"/>
      <c r="ADB3813" s="60"/>
      <c r="ADC3813" s="60"/>
      <c r="ADD3813" s="60"/>
      <c r="ADE3813" s="60"/>
    </row>
    <row r="3814" spans="760:785" x14ac:dyDescent="0.25">
      <c r="ACF3814" s="60"/>
      <c r="ACG3814" s="60"/>
      <c r="ACH3814" s="60"/>
      <c r="ACI3814" s="60"/>
      <c r="ACJ3814" s="60"/>
      <c r="ACK3814" s="60"/>
      <c r="ACL3814" s="60"/>
      <c r="ACM3814" s="60"/>
      <c r="ACN3814" s="60"/>
      <c r="ACO3814" s="60"/>
      <c r="ACP3814" s="60"/>
      <c r="ACQ3814" s="60"/>
      <c r="ACR3814" s="60"/>
      <c r="ACS3814" s="60"/>
      <c r="ACT3814" s="60"/>
      <c r="ACU3814" s="60"/>
      <c r="ACV3814" s="60"/>
      <c r="ACW3814" s="60"/>
      <c r="ACX3814" s="60"/>
      <c r="ACY3814" s="60">
        <v>1.0019521717964699</v>
      </c>
      <c r="ACZ3814" s="60"/>
      <c r="ADA3814" s="60"/>
      <c r="ADB3814" s="60"/>
      <c r="ADC3814" s="60"/>
      <c r="ADD3814" s="60"/>
      <c r="ADE3814" s="60"/>
    </row>
    <row r="3815" spans="760:785" x14ac:dyDescent="0.25">
      <c r="ACF3815" s="60"/>
      <c r="ACG3815" s="60"/>
      <c r="ACH3815" s="60"/>
      <c r="ACI3815" s="60"/>
      <c r="ACJ3815" s="60"/>
      <c r="ACK3815" s="60"/>
      <c r="ACL3815" s="60"/>
      <c r="ACM3815" s="60"/>
      <c r="ACN3815" s="60"/>
      <c r="ACO3815" s="60"/>
      <c r="ACP3815" s="60"/>
      <c r="ACQ3815" s="60"/>
      <c r="ACR3815" s="60"/>
      <c r="ACS3815" s="60"/>
      <c r="ACT3815" s="60"/>
      <c r="ACU3815" s="60"/>
      <c r="ACV3815" s="60"/>
      <c r="ACW3815" s="60"/>
      <c r="ACX3815" s="60"/>
      <c r="ACY3815" s="60">
        <v>1.00194949900165</v>
      </c>
      <c r="ACZ3815" s="60"/>
      <c r="ADA3815" s="60"/>
      <c r="ADB3815" s="60"/>
      <c r="ADC3815" s="60"/>
      <c r="ADD3815" s="60"/>
      <c r="ADE3815" s="60"/>
    </row>
    <row r="3816" spans="760:785" x14ac:dyDescent="0.25">
      <c r="ACF3816" s="60"/>
      <c r="ACG3816" s="60"/>
      <c r="ACH3816" s="60"/>
      <c r="ACI3816" s="60"/>
      <c r="ACJ3816" s="60"/>
      <c r="ACK3816" s="60"/>
      <c r="ACL3816" s="60"/>
      <c r="ACM3816" s="60"/>
      <c r="ACN3816" s="60"/>
      <c r="ACO3816" s="60"/>
      <c r="ACP3816" s="60"/>
      <c r="ACQ3816" s="60"/>
      <c r="ACR3816" s="60"/>
      <c r="ACS3816" s="60"/>
      <c r="ACT3816" s="60"/>
      <c r="ACU3816" s="60"/>
      <c r="ACV3816" s="60"/>
      <c r="ACW3816" s="60"/>
      <c r="ACX3816" s="60"/>
      <c r="ACY3816" s="60">
        <v>1.00194749000706</v>
      </c>
      <c r="ACZ3816" s="60"/>
      <c r="ADA3816" s="60"/>
      <c r="ADB3816" s="60"/>
      <c r="ADC3816" s="60"/>
      <c r="ADD3816" s="60"/>
      <c r="ADE3816" s="60"/>
    </row>
    <row r="3817" spans="760:785" x14ac:dyDescent="0.25">
      <c r="ACF3817" s="60"/>
      <c r="ACG3817" s="60"/>
      <c r="ACH3817" s="60"/>
      <c r="ACI3817" s="60"/>
      <c r="ACJ3817" s="60"/>
      <c r="ACK3817" s="60"/>
      <c r="ACL3817" s="60"/>
      <c r="ACM3817" s="60"/>
      <c r="ACN3817" s="60"/>
      <c r="ACO3817" s="60"/>
      <c r="ACP3817" s="60"/>
      <c r="ACQ3817" s="60"/>
      <c r="ACR3817" s="60"/>
      <c r="ACS3817" s="60"/>
      <c r="ACT3817" s="60"/>
      <c r="ACU3817" s="60"/>
      <c r="ACV3817" s="60"/>
      <c r="ACW3817" s="60"/>
      <c r="ACX3817" s="60"/>
      <c r="ACY3817" s="60">
        <v>1.00194729374728</v>
      </c>
      <c r="ACZ3817" s="60"/>
      <c r="ADA3817" s="60"/>
      <c r="ADB3817" s="60"/>
      <c r="ADC3817" s="60"/>
      <c r="ADD3817" s="60"/>
      <c r="ADE3817" s="60"/>
    </row>
    <row r="3818" spans="760:785" x14ac:dyDescent="0.25">
      <c r="ACF3818" s="60"/>
      <c r="ACG3818" s="60"/>
      <c r="ACH3818" s="60"/>
      <c r="ACI3818" s="60"/>
      <c r="ACJ3818" s="60"/>
      <c r="ACK3818" s="60"/>
      <c r="ACL3818" s="60"/>
      <c r="ACM3818" s="60"/>
      <c r="ACN3818" s="60"/>
      <c r="ACO3818" s="60"/>
      <c r="ACP3818" s="60"/>
      <c r="ACQ3818" s="60"/>
      <c r="ACR3818" s="60"/>
      <c r="ACS3818" s="60"/>
      <c r="ACT3818" s="60"/>
      <c r="ACU3818" s="60"/>
      <c r="ACV3818" s="60"/>
      <c r="ACW3818" s="60"/>
      <c r="ACX3818" s="60"/>
      <c r="ACY3818" s="60">
        <v>1.0019417699545301</v>
      </c>
      <c r="ACZ3818" s="60"/>
      <c r="ADA3818" s="60"/>
      <c r="ADB3818" s="60"/>
      <c r="ADC3818" s="60"/>
      <c r="ADD3818" s="60"/>
      <c r="ADE3818" s="60"/>
    </row>
    <row r="3819" spans="760:785" x14ac:dyDescent="0.25">
      <c r="ACF3819" s="60"/>
      <c r="ACG3819" s="60"/>
      <c r="ACH3819" s="60"/>
      <c r="ACI3819" s="60"/>
      <c r="ACJ3819" s="60"/>
      <c r="ACK3819" s="60"/>
      <c r="ACL3819" s="60"/>
      <c r="ACM3819" s="60"/>
      <c r="ACN3819" s="60"/>
      <c r="ACO3819" s="60"/>
      <c r="ACP3819" s="60"/>
      <c r="ACQ3819" s="60"/>
      <c r="ACR3819" s="60"/>
      <c r="ACS3819" s="60"/>
      <c r="ACT3819" s="60"/>
      <c r="ACU3819" s="60"/>
      <c r="ACV3819" s="60"/>
      <c r="ACW3819" s="60"/>
      <c r="ACX3819" s="60"/>
      <c r="ACY3819" s="60">
        <v>1.00193879064096</v>
      </c>
      <c r="ACZ3819" s="60"/>
      <c r="ADA3819" s="60"/>
      <c r="ADB3819" s="60"/>
      <c r="ADC3819" s="60"/>
      <c r="ADD3819" s="60"/>
      <c r="ADE3819" s="60"/>
    </row>
    <row r="3820" spans="760:785" x14ac:dyDescent="0.25">
      <c r="ACF3820" s="60"/>
      <c r="ACG3820" s="60"/>
      <c r="ACH3820" s="60"/>
      <c r="ACI3820" s="60"/>
      <c r="ACJ3820" s="60"/>
      <c r="ACK3820" s="60"/>
      <c r="ACL3820" s="60"/>
      <c r="ACM3820" s="60"/>
      <c r="ACN3820" s="60"/>
      <c r="ACO3820" s="60"/>
      <c r="ACP3820" s="60"/>
      <c r="ACQ3820" s="60"/>
      <c r="ACR3820" s="60"/>
      <c r="ACS3820" s="60"/>
      <c r="ACT3820" s="60"/>
      <c r="ACU3820" s="60"/>
      <c r="ACV3820" s="60"/>
      <c r="ACW3820" s="60"/>
      <c r="ACX3820" s="60"/>
      <c r="ACY3820" s="60">
        <v>1.0019342687841</v>
      </c>
      <c r="ACZ3820" s="60"/>
      <c r="ADA3820" s="60"/>
      <c r="ADB3820" s="60"/>
      <c r="ADC3820" s="60"/>
      <c r="ADD3820" s="60"/>
      <c r="ADE3820" s="60"/>
    </row>
    <row r="3821" spans="760:785" x14ac:dyDescent="0.25">
      <c r="ACF3821" s="60"/>
      <c r="ACG3821" s="60"/>
      <c r="ACH3821" s="60"/>
      <c r="ACI3821" s="60"/>
      <c r="ACJ3821" s="60"/>
      <c r="ACK3821" s="60"/>
      <c r="ACL3821" s="60"/>
      <c r="ACM3821" s="60"/>
      <c r="ACN3821" s="60"/>
      <c r="ACO3821" s="60"/>
      <c r="ACP3821" s="60"/>
      <c r="ACQ3821" s="60"/>
      <c r="ACR3821" s="60"/>
      <c r="ACS3821" s="60"/>
      <c r="ACT3821" s="60"/>
      <c r="ACU3821" s="60"/>
      <c r="ACV3821" s="60"/>
      <c r="ACW3821" s="60"/>
      <c r="ACX3821" s="60"/>
      <c r="ACY3821" s="60">
        <v>1.00192568729753</v>
      </c>
      <c r="ACZ3821" s="60"/>
      <c r="ADA3821" s="60"/>
      <c r="ADB3821" s="60"/>
      <c r="ADC3821" s="60"/>
      <c r="ADD3821" s="60"/>
      <c r="ADE3821" s="60"/>
    </row>
    <row r="3822" spans="760:785" x14ac:dyDescent="0.25">
      <c r="ACF3822" s="60"/>
      <c r="ACG3822" s="60"/>
      <c r="ACH3822" s="60"/>
      <c r="ACI3822" s="60"/>
      <c r="ACJ3822" s="60"/>
      <c r="ACK3822" s="60"/>
      <c r="ACL3822" s="60"/>
      <c r="ACM3822" s="60"/>
      <c r="ACN3822" s="60"/>
      <c r="ACO3822" s="60"/>
      <c r="ACP3822" s="60"/>
      <c r="ACQ3822" s="60"/>
      <c r="ACR3822" s="60"/>
      <c r="ACS3822" s="60"/>
      <c r="ACT3822" s="60"/>
      <c r="ACU3822" s="60"/>
      <c r="ACV3822" s="60"/>
      <c r="ACW3822" s="60"/>
      <c r="ACX3822" s="60"/>
      <c r="ACY3822" s="60">
        <v>1.0019229900625299</v>
      </c>
      <c r="ACZ3822" s="60"/>
      <c r="ADA3822" s="60"/>
      <c r="ADB3822" s="60"/>
      <c r="ADC3822" s="60"/>
      <c r="ADD3822" s="60"/>
      <c r="ADE3822" s="60"/>
    </row>
    <row r="3823" spans="760:785" x14ac:dyDescent="0.25">
      <c r="ACF3823" s="60"/>
      <c r="ACG3823" s="60"/>
      <c r="ACH3823" s="60"/>
      <c r="ACI3823" s="60"/>
      <c r="ACJ3823" s="60"/>
      <c r="ACK3823" s="60"/>
      <c r="ACL3823" s="60"/>
      <c r="ACM3823" s="60"/>
      <c r="ACN3823" s="60"/>
      <c r="ACO3823" s="60"/>
      <c r="ACP3823" s="60"/>
      <c r="ACQ3823" s="60"/>
      <c r="ACR3823" s="60"/>
      <c r="ACS3823" s="60"/>
      <c r="ACT3823" s="60"/>
      <c r="ACU3823" s="60"/>
      <c r="ACV3823" s="60"/>
      <c r="ACW3823" s="60"/>
      <c r="ACX3823" s="60"/>
      <c r="ACY3823" s="60">
        <v>1.0019217719898801</v>
      </c>
      <c r="ACZ3823" s="60"/>
      <c r="ADA3823" s="60"/>
      <c r="ADB3823" s="60"/>
      <c r="ADC3823" s="60"/>
      <c r="ADD3823" s="60"/>
      <c r="ADE3823" s="60"/>
    </row>
    <row r="3824" spans="760:785" x14ac:dyDescent="0.25">
      <c r="ACF3824" s="60"/>
      <c r="ACG3824" s="60"/>
      <c r="ACH3824" s="60"/>
      <c r="ACI3824" s="60"/>
      <c r="ACJ3824" s="60"/>
      <c r="ACK3824" s="60"/>
      <c r="ACL3824" s="60"/>
      <c r="ACM3824" s="60"/>
      <c r="ACN3824" s="60"/>
      <c r="ACO3824" s="60"/>
      <c r="ACP3824" s="60"/>
      <c r="ACQ3824" s="60"/>
      <c r="ACR3824" s="60"/>
      <c r="ACS3824" s="60"/>
      <c r="ACT3824" s="60"/>
      <c r="ACU3824" s="60"/>
      <c r="ACV3824" s="60"/>
      <c r="ACW3824" s="60"/>
      <c r="ACX3824" s="60"/>
      <c r="ACY3824" s="60">
        <v>1.00191884960772</v>
      </c>
      <c r="ACZ3824" s="60"/>
      <c r="ADA3824" s="60"/>
      <c r="ADB3824" s="60"/>
      <c r="ADC3824" s="60"/>
      <c r="ADD3824" s="60"/>
      <c r="ADE3824" s="60"/>
    </row>
    <row r="3825" spans="760:785" x14ac:dyDescent="0.25">
      <c r="ACF3825" s="60"/>
      <c r="ACG3825" s="60"/>
      <c r="ACH3825" s="60"/>
      <c r="ACI3825" s="60"/>
      <c r="ACJ3825" s="60"/>
      <c r="ACK3825" s="60"/>
      <c r="ACL3825" s="60"/>
      <c r="ACM3825" s="60"/>
      <c r="ACN3825" s="60"/>
      <c r="ACO3825" s="60"/>
      <c r="ACP3825" s="60"/>
      <c r="ACQ3825" s="60"/>
      <c r="ACR3825" s="60"/>
      <c r="ACS3825" s="60"/>
      <c r="ACT3825" s="60"/>
      <c r="ACU3825" s="60"/>
      <c r="ACV3825" s="60"/>
      <c r="ACW3825" s="60"/>
      <c r="ACX3825" s="60"/>
      <c r="ACY3825" s="60">
        <v>1.0019150046321701</v>
      </c>
      <c r="ACZ3825" s="60"/>
      <c r="ADA3825" s="60"/>
      <c r="ADB3825" s="60"/>
      <c r="ADC3825" s="60"/>
      <c r="ADD3825" s="60"/>
      <c r="ADE3825" s="60"/>
    </row>
    <row r="3826" spans="760:785" x14ac:dyDescent="0.25">
      <c r="ACF3826" s="60"/>
      <c r="ACG3826" s="60"/>
      <c r="ACH3826" s="60"/>
      <c r="ACI3826" s="60"/>
      <c r="ACJ3826" s="60"/>
      <c r="ACK3826" s="60"/>
      <c r="ACL3826" s="60"/>
      <c r="ACM3826" s="60"/>
      <c r="ACN3826" s="60"/>
      <c r="ACO3826" s="60"/>
      <c r="ACP3826" s="60"/>
      <c r="ACQ3826" s="60"/>
      <c r="ACR3826" s="60"/>
      <c r="ACS3826" s="60"/>
      <c r="ACT3826" s="60"/>
      <c r="ACU3826" s="60"/>
      <c r="ACV3826" s="60"/>
      <c r="ACW3826" s="60"/>
      <c r="ACX3826" s="60"/>
      <c r="ACY3826" s="60">
        <v>1.00190947991265</v>
      </c>
      <c r="ACZ3826" s="60"/>
      <c r="ADA3826" s="60"/>
      <c r="ADB3826" s="60"/>
      <c r="ADC3826" s="60"/>
      <c r="ADD3826" s="60"/>
      <c r="ADE3826" s="60"/>
    </row>
    <row r="3827" spans="760:785" x14ac:dyDescent="0.25">
      <c r="ACF3827" s="60"/>
      <c r="ACG3827" s="60"/>
      <c r="ACH3827" s="60"/>
      <c r="ACI3827" s="60"/>
      <c r="ACJ3827" s="60"/>
      <c r="ACK3827" s="60"/>
      <c r="ACL3827" s="60"/>
      <c r="ACM3827" s="60"/>
      <c r="ACN3827" s="60"/>
      <c r="ACO3827" s="60"/>
      <c r="ACP3827" s="60"/>
      <c r="ACQ3827" s="60"/>
      <c r="ACR3827" s="60"/>
      <c r="ACS3827" s="60"/>
      <c r="ACT3827" s="60"/>
      <c r="ACU3827" s="60"/>
      <c r="ACV3827" s="60"/>
      <c r="ACW3827" s="60"/>
      <c r="ACX3827" s="60"/>
      <c r="ACY3827" s="60">
        <v>1.0019057316982101</v>
      </c>
      <c r="ACZ3827" s="60"/>
      <c r="ADA3827" s="60"/>
      <c r="ADB3827" s="60"/>
      <c r="ADC3827" s="60"/>
      <c r="ADD3827" s="60"/>
      <c r="ADE3827" s="60"/>
    </row>
    <row r="3828" spans="760:785" x14ac:dyDescent="0.25">
      <c r="ACF3828" s="60"/>
      <c r="ACG3828" s="60"/>
      <c r="ACH3828" s="60"/>
      <c r="ACI3828" s="60"/>
      <c r="ACJ3828" s="60"/>
      <c r="ACK3828" s="60"/>
      <c r="ACL3828" s="60"/>
      <c r="ACM3828" s="60"/>
      <c r="ACN3828" s="60"/>
      <c r="ACO3828" s="60"/>
      <c r="ACP3828" s="60"/>
      <c r="ACQ3828" s="60"/>
      <c r="ACR3828" s="60"/>
      <c r="ACS3828" s="60"/>
      <c r="ACT3828" s="60"/>
      <c r="ACU3828" s="60"/>
      <c r="ACV3828" s="60"/>
      <c r="ACW3828" s="60"/>
      <c r="ACX3828" s="60"/>
      <c r="ACY3828" s="60">
        <v>1.0019010342008401</v>
      </c>
      <c r="ACZ3828" s="60"/>
      <c r="ADA3828" s="60"/>
      <c r="ADB3828" s="60"/>
      <c r="ADC3828" s="60"/>
      <c r="ADD3828" s="60"/>
      <c r="ADE3828" s="60"/>
    </row>
    <row r="3829" spans="760:785" x14ac:dyDescent="0.25">
      <c r="ACF3829" s="60"/>
      <c r="ACG3829" s="60"/>
      <c r="ACH3829" s="60"/>
      <c r="ACI3829" s="60"/>
      <c r="ACJ3829" s="60"/>
      <c r="ACK3829" s="60"/>
      <c r="ACL3829" s="60"/>
      <c r="ACM3829" s="60"/>
      <c r="ACN3829" s="60"/>
      <c r="ACO3829" s="60"/>
      <c r="ACP3829" s="60"/>
      <c r="ACQ3829" s="60"/>
      <c r="ACR3829" s="60"/>
      <c r="ACS3829" s="60"/>
      <c r="ACT3829" s="60"/>
      <c r="ACU3829" s="60"/>
      <c r="ACV3829" s="60"/>
      <c r="ACW3829" s="60"/>
      <c r="ACX3829" s="60"/>
      <c r="ACY3829" s="60">
        <v>1.0018936935600899</v>
      </c>
      <c r="ACZ3829" s="60"/>
      <c r="ADA3829" s="60"/>
      <c r="ADB3829" s="60"/>
      <c r="ADC3829" s="60"/>
      <c r="ADD3829" s="60"/>
      <c r="ADE3829" s="60"/>
    </row>
    <row r="3830" spans="760:785" x14ac:dyDescent="0.25">
      <c r="ACF3830" s="60"/>
      <c r="ACG3830" s="60"/>
      <c r="ACH3830" s="60"/>
      <c r="ACI3830" s="60"/>
      <c r="ACJ3830" s="60"/>
      <c r="ACK3830" s="60"/>
      <c r="ACL3830" s="60"/>
      <c r="ACM3830" s="60"/>
      <c r="ACN3830" s="60"/>
      <c r="ACO3830" s="60"/>
      <c r="ACP3830" s="60"/>
      <c r="ACQ3830" s="60"/>
      <c r="ACR3830" s="60"/>
      <c r="ACS3830" s="60"/>
      <c r="ACT3830" s="60"/>
      <c r="ACU3830" s="60"/>
      <c r="ACV3830" s="60"/>
      <c r="ACW3830" s="60"/>
      <c r="ACX3830" s="60"/>
      <c r="ACY3830" s="60">
        <v>1.0018933665966401</v>
      </c>
      <c r="ACZ3830" s="60"/>
      <c r="ADA3830" s="60"/>
      <c r="ADB3830" s="60"/>
      <c r="ADC3830" s="60"/>
      <c r="ADD3830" s="60"/>
      <c r="ADE3830" s="60"/>
    </row>
    <row r="3831" spans="760:785" x14ac:dyDescent="0.25">
      <c r="ACF3831" s="60"/>
      <c r="ACG3831" s="60"/>
      <c r="ACH3831" s="60"/>
      <c r="ACI3831" s="60"/>
      <c r="ACJ3831" s="60"/>
      <c r="ACK3831" s="60"/>
      <c r="ACL3831" s="60"/>
      <c r="ACM3831" s="60"/>
      <c r="ACN3831" s="60"/>
      <c r="ACO3831" s="60"/>
      <c r="ACP3831" s="60"/>
      <c r="ACQ3831" s="60"/>
      <c r="ACR3831" s="60"/>
      <c r="ACS3831" s="60"/>
      <c r="ACT3831" s="60"/>
      <c r="ACU3831" s="60"/>
      <c r="ACV3831" s="60"/>
      <c r="ACW3831" s="60"/>
      <c r="ACX3831" s="60"/>
      <c r="ACY3831" s="60">
        <v>1.00189111070105</v>
      </c>
      <c r="ACZ3831" s="60"/>
      <c r="ADA3831" s="60"/>
      <c r="ADB3831" s="60"/>
      <c r="ADC3831" s="60"/>
      <c r="ADD3831" s="60"/>
      <c r="ADE3831" s="60"/>
    </row>
    <row r="3832" spans="760:785" x14ac:dyDescent="0.25">
      <c r="ACF3832" s="60"/>
      <c r="ACG3832" s="60"/>
      <c r="ACH3832" s="60"/>
      <c r="ACI3832" s="60"/>
      <c r="ACJ3832" s="60"/>
      <c r="ACK3832" s="60"/>
      <c r="ACL3832" s="60"/>
      <c r="ACM3832" s="60"/>
      <c r="ACN3832" s="60"/>
      <c r="ACO3832" s="60"/>
      <c r="ACP3832" s="60"/>
      <c r="ACQ3832" s="60"/>
      <c r="ACR3832" s="60"/>
      <c r="ACS3832" s="60"/>
      <c r="ACT3832" s="60"/>
      <c r="ACU3832" s="60"/>
      <c r="ACV3832" s="60"/>
      <c r="ACW3832" s="60"/>
      <c r="ACX3832" s="60"/>
      <c r="ACY3832" s="60">
        <v>1.0018900012229099</v>
      </c>
      <c r="ACZ3832" s="60"/>
      <c r="ADA3832" s="60"/>
      <c r="ADB3832" s="60"/>
      <c r="ADC3832" s="60"/>
      <c r="ADD3832" s="60"/>
      <c r="ADE3832" s="60"/>
    </row>
    <row r="3833" spans="760:785" x14ac:dyDescent="0.25">
      <c r="ACF3833" s="60"/>
      <c r="ACG3833" s="60"/>
      <c r="ACH3833" s="60"/>
      <c r="ACI3833" s="60"/>
      <c r="ACJ3833" s="60"/>
      <c r="ACK3833" s="60"/>
      <c r="ACL3833" s="60"/>
      <c r="ACM3833" s="60"/>
      <c r="ACN3833" s="60"/>
      <c r="ACO3833" s="60"/>
      <c r="ACP3833" s="60"/>
      <c r="ACQ3833" s="60"/>
      <c r="ACR3833" s="60"/>
      <c r="ACS3833" s="60"/>
      <c r="ACT3833" s="60"/>
      <c r="ACU3833" s="60"/>
      <c r="ACV3833" s="60"/>
      <c r="ACW3833" s="60"/>
      <c r="ACX3833" s="60"/>
      <c r="ACY3833" s="60">
        <v>1.0018840321658899</v>
      </c>
      <c r="ACZ3833" s="60"/>
      <c r="ADA3833" s="60"/>
      <c r="ADB3833" s="60"/>
      <c r="ADC3833" s="60"/>
      <c r="ADD3833" s="60"/>
      <c r="ADE3833" s="60"/>
    </row>
    <row r="3834" spans="760:785" x14ac:dyDescent="0.25">
      <c r="ACF3834" s="60"/>
      <c r="ACG3834" s="60"/>
      <c r="ACH3834" s="60"/>
      <c r="ACI3834" s="60"/>
      <c r="ACJ3834" s="60"/>
      <c r="ACK3834" s="60"/>
      <c r="ACL3834" s="60"/>
      <c r="ACM3834" s="60"/>
      <c r="ACN3834" s="60"/>
      <c r="ACO3834" s="60"/>
      <c r="ACP3834" s="60"/>
      <c r="ACQ3834" s="60"/>
      <c r="ACR3834" s="60"/>
      <c r="ACS3834" s="60"/>
      <c r="ACT3834" s="60"/>
      <c r="ACU3834" s="60"/>
      <c r="ACV3834" s="60"/>
      <c r="ACW3834" s="60"/>
      <c r="ACX3834" s="60"/>
      <c r="ACY3834" s="60">
        <v>1.0018818090324799</v>
      </c>
      <c r="ACZ3834" s="60"/>
      <c r="ADA3834" s="60"/>
      <c r="ADB3834" s="60"/>
      <c r="ADC3834" s="60"/>
      <c r="ADD3834" s="60"/>
      <c r="ADE3834" s="60"/>
    </row>
    <row r="3835" spans="760:785" x14ac:dyDescent="0.25">
      <c r="ACF3835" s="60"/>
      <c r="ACG3835" s="60"/>
      <c r="ACH3835" s="60"/>
      <c r="ACI3835" s="60"/>
      <c r="ACJ3835" s="60"/>
      <c r="ACK3835" s="60"/>
      <c r="ACL3835" s="60"/>
      <c r="ACM3835" s="60"/>
      <c r="ACN3835" s="60"/>
      <c r="ACO3835" s="60"/>
      <c r="ACP3835" s="60"/>
      <c r="ACQ3835" s="60"/>
      <c r="ACR3835" s="60"/>
      <c r="ACS3835" s="60"/>
      <c r="ACT3835" s="60"/>
      <c r="ACU3835" s="60"/>
      <c r="ACV3835" s="60"/>
      <c r="ACW3835" s="60"/>
      <c r="ACX3835" s="60"/>
      <c r="ACY3835" s="60">
        <v>1.0018772698712499</v>
      </c>
      <c r="ACZ3835" s="60"/>
      <c r="ADA3835" s="60"/>
      <c r="ADB3835" s="60"/>
      <c r="ADC3835" s="60"/>
      <c r="ADD3835" s="60"/>
      <c r="ADE3835" s="60"/>
    </row>
    <row r="3836" spans="760:785" x14ac:dyDescent="0.25">
      <c r="ACF3836" s="60"/>
      <c r="ACG3836" s="60"/>
      <c r="ACH3836" s="60"/>
      <c r="ACI3836" s="60"/>
      <c r="ACJ3836" s="60"/>
      <c r="ACK3836" s="60"/>
      <c r="ACL3836" s="60"/>
      <c r="ACM3836" s="60"/>
      <c r="ACN3836" s="60"/>
      <c r="ACO3836" s="60"/>
      <c r="ACP3836" s="60"/>
      <c r="ACQ3836" s="60"/>
      <c r="ACR3836" s="60"/>
      <c r="ACS3836" s="60"/>
      <c r="ACT3836" s="60"/>
      <c r="ACU3836" s="60"/>
      <c r="ACV3836" s="60"/>
      <c r="ACW3836" s="60"/>
      <c r="ACX3836" s="60"/>
      <c r="ACY3836" s="60">
        <v>1.0018762984730101</v>
      </c>
      <c r="ACZ3836" s="60"/>
      <c r="ADA3836" s="60"/>
      <c r="ADB3836" s="60"/>
      <c r="ADC3836" s="60"/>
      <c r="ADD3836" s="60"/>
      <c r="ADE3836" s="60"/>
    </row>
    <row r="3837" spans="760:785" x14ac:dyDescent="0.25">
      <c r="ACF3837" s="60"/>
      <c r="ACG3837" s="60"/>
      <c r="ACH3837" s="60"/>
      <c r="ACI3837" s="60"/>
      <c r="ACJ3837" s="60"/>
      <c r="ACK3837" s="60"/>
      <c r="ACL3837" s="60"/>
      <c r="ACM3837" s="60"/>
      <c r="ACN3837" s="60"/>
      <c r="ACO3837" s="60"/>
      <c r="ACP3837" s="60"/>
      <c r="ACQ3837" s="60"/>
      <c r="ACR3837" s="60"/>
      <c r="ACS3837" s="60"/>
      <c r="ACT3837" s="60"/>
      <c r="ACU3837" s="60"/>
      <c r="ACV3837" s="60"/>
      <c r="ACW3837" s="60"/>
      <c r="ACX3837" s="60"/>
      <c r="ACY3837" s="60">
        <v>1.0018756615003199</v>
      </c>
      <c r="ACZ3837" s="60"/>
      <c r="ADA3837" s="60"/>
      <c r="ADB3837" s="60"/>
      <c r="ADC3837" s="60"/>
      <c r="ADD3837" s="60"/>
      <c r="ADE3837" s="60"/>
    </row>
    <row r="3838" spans="760:785" x14ac:dyDescent="0.25">
      <c r="ACF3838" s="60"/>
      <c r="ACG3838" s="60"/>
      <c r="ACH3838" s="60"/>
      <c r="ACI3838" s="60"/>
      <c r="ACJ3838" s="60"/>
      <c r="ACK3838" s="60"/>
      <c r="ACL3838" s="60"/>
      <c r="ACM3838" s="60"/>
      <c r="ACN3838" s="60"/>
      <c r="ACO3838" s="60"/>
      <c r="ACP3838" s="60"/>
      <c r="ACQ3838" s="60"/>
      <c r="ACR3838" s="60"/>
      <c r="ACS3838" s="60"/>
      <c r="ACT3838" s="60"/>
      <c r="ACU3838" s="60"/>
      <c r="ACV3838" s="60"/>
      <c r="ACW3838" s="60"/>
      <c r="ACX3838" s="60"/>
      <c r="ACY3838" s="60">
        <v>1.0018751546965099</v>
      </c>
      <c r="ACZ3838" s="60"/>
      <c r="ADA3838" s="60"/>
      <c r="ADB3838" s="60"/>
      <c r="ADC3838" s="60"/>
      <c r="ADD3838" s="60"/>
      <c r="ADE3838" s="60"/>
    </row>
    <row r="3839" spans="760:785" x14ac:dyDescent="0.25">
      <c r="ACF3839" s="60"/>
      <c r="ACG3839" s="60"/>
      <c r="ACH3839" s="60"/>
      <c r="ACI3839" s="60"/>
      <c r="ACJ3839" s="60"/>
      <c r="ACK3839" s="60"/>
      <c r="ACL3839" s="60"/>
      <c r="ACM3839" s="60"/>
      <c r="ACN3839" s="60"/>
      <c r="ACO3839" s="60"/>
      <c r="ACP3839" s="60"/>
      <c r="ACQ3839" s="60"/>
      <c r="ACR3839" s="60"/>
      <c r="ACS3839" s="60"/>
      <c r="ACT3839" s="60"/>
      <c r="ACU3839" s="60"/>
      <c r="ACV3839" s="60"/>
      <c r="ACW3839" s="60"/>
      <c r="ACX3839" s="60"/>
      <c r="ACY3839" s="60">
        <v>1.00187280747061</v>
      </c>
      <c r="ACZ3839" s="60"/>
      <c r="ADA3839" s="60"/>
      <c r="ADB3839" s="60"/>
      <c r="ADC3839" s="60"/>
      <c r="ADD3839" s="60"/>
      <c r="ADE3839" s="60"/>
    </row>
    <row r="3840" spans="760:785" x14ac:dyDescent="0.25">
      <c r="ACF3840" s="60"/>
      <c r="ACG3840" s="60"/>
      <c r="ACH3840" s="60"/>
      <c r="ACI3840" s="60"/>
      <c r="ACJ3840" s="60"/>
      <c r="ACK3840" s="60"/>
      <c r="ACL3840" s="60"/>
      <c r="ACM3840" s="60"/>
      <c r="ACN3840" s="60"/>
      <c r="ACO3840" s="60"/>
      <c r="ACP3840" s="60"/>
      <c r="ACQ3840" s="60"/>
      <c r="ACR3840" s="60"/>
      <c r="ACS3840" s="60"/>
      <c r="ACT3840" s="60"/>
      <c r="ACU3840" s="60"/>
      <c r="ACV3840" s="60"/>
      <c r="ACW3840" s="60"/>
      <c r="ACX3840" s="60"/>
      <c r="ACY3840" s="60">
        <v>1.00187058681251</v>
      </c>
      <c r="ACZ3840" s="60"/>
      <c r="ADA3840" s="60"/>
      <c r="ADB3840" s="60"/>
      <c r="ADC3840" s="60"/>
      <c r="ADD3840" s="60"/>
      <c r="ADE3840" s="60"/>
    </row>
    <row r="3841" spans="760:785" x14ac:dyDescent="0.25">
      <c r="ACF3841" s="60"/>
      <c r="ACG3841" s="60"/>
      <c r="ACH3841" s="60"/>
      <c r="ACI3841" s="60"/>
      <c r="ACJ3841" s="60"/>
      <c r="ACK3841" s="60"/>
      <c r="ACL3841" s="60"/>
      <c r="ACM3841" s="60"/>
      <c r="ACN3841" s="60"/>
      <c r="ACO3841" s="60"/>
      <c r="ACP3841" s="60"/>
      <c r="ACQ3841" s="60"/>
      <c r="ACR3841" s="60"/>
      <c r="ACS3841" s="60"/>
      <c r="ACT3841" s="60"/>
      <c r="ACU3841" s="60"/>
      <c r="ACV3841" s="60"/>
      <c r="ACW3841" s="60"/>
      <c r="ACX3841" s="60"/>
      <c r="ACY3841" s="60">
        <v>1.00186366664284</v>
      </c>
      <c r="ACZ3841" s="60"/>
      <c r="ADA3841" s="60"/>
      <c r="ADB3841" s="60"/>
      <c r="ADC3841" s="60"/>
      <c r="ADD3841" s="60"/>
      <c r="ADE3841" s="60"/>
    </row>
    <row r="3842" spans="760:785" x14ac:dyDescent="0.25">
      <c r="ACF3842" s="60"/>
      <c r="ACG3842" s="60"/>
      <c r="ACH3842" s="60"/>
      <c r="ACI3842" s="60"/>
      <c r="ACJ3842" s="60"/>
      <c r="ACK3842" s="60"/>
      <c r="ACL3842" s="60"/>
      <c r="ACM3842" s="60"/>
      <c r="ACN3842" s="60"/>
      <c r="ACO3842" s="60"/>
      <c r="ACP3842" s="60"/>
      <c r="ACQ3842" s="60"/>
      <c r="ACR3842" s="60"/>
      <c r="ACS3842" s="60"/>
      <c r="ACT3842" s="60"/>
      <c r="ACU3842" s="60"/>
      <c r="ACV3842" s="60"/>
      <c r="ACW3842" s="60"/>
      <c r="ACX3842" s="60"/>
      <c r="ACY3842" s="60">
        <v>1.00186357297399</v>
      </c>
      <c r="ACZ3842" s="60"/>
      <c r="ADA3842" s="60"/>
      <c r="ADB3842" s="60"/>
      <c r="ADC3842" s="60"/>
      <c r="ADD3842" s="60"/>
      <c r="ADE3842" s="60"/>
    </row>
    <row r="3843" spans="760:785" x14ac:dyDescent="0.25">
      <c r="ACF3843" s="60"/>
      <c r="ACG3843" s="60"/>
      <c r="ACH3843" s="60"/>
      <c r="ACI3843" s="60"/>
      <c r="ACJ3843" s="60"/>
      <c r="ACK3843" s="60"/>
      <c r="ACL3843" s="60"/>
      <c r="ACM3843" s="60"/>
      <c r="ACN3843" s="60"/>
      <c r="ACO3843" s="60"/>
      <c r="ACP3843" s="60"/>
      <c r="ACQ3843" s="60"/>
      <c r="ACR3843" s="60"/>
      <c r="ACS3843" s="60"/>
      <c r="ACT3843" s="60"/>
      <c r="ACU3843" s="60"/>
      <c r="ACV3843" s="60"/>
      <c r="ACW3843" s="60"/>
      <c r="ACX3843" s="60"/>
      <c r="ACY3843" s="60">
        <v>1.0018632032519601</v>
      </c>
      <c r="ACZ3843" s="60"/>
      <c r="ADA3843" s="60"/>
      <c r="ADB3843" s="60"/>
      <c r="ADC3843" s="60"/>
      <c r="ADD3843" s="60"/>
      <c r="ADE3843" s="60"/>
    </row>
    <row r="3844" spans="760:785" x14ac:dyDescent="0.25">
      <c r="ACF3844" s="60"/>
      <c r="ACG3844" s="60"/>
      <c r="ACH3844" s="60"/>
      <c r="ACI3844" s="60"/>
      <c r="ACJ3844" s="60"/>
      <c r="ACK3844" s="60"/>
      <c r="ACL3844" s="60"/>
      <c r="ACM3844" s="60"/>
      <c r="ACN3844" s="60"/>
      <c r="ACO3844" s="60"/>
      <c r="ACP3844" s="60"/>
      <c r="ACQ3844" s="60"/>
      <c r="ACR3844" s="60"/>
      <c r="ACS3844" s="60"/>
      <c r="ACT3844" s="60"/>
      <c r="ACU3844" s="60"/>
      <c r="ACV3844" s="60"/>
      <c r="ACW3844" s="60"/>
      <c r="ACX3844" s="60"/>
      <c r="ACY3844" s="60">
        <v>1.0018619487029701</v>
      </c>
      <c r="ACZ3844" s="60"/>
      <c r="ADA3844" s="60"/>
      <c r="ADB3844" s="60"/>
      <c r="ADC3844" s="60"/>
      <c r="ADD3844" s="60"/>
      <c r="ADE3844" s="60"/>
    </row>
    <row r="3845" spans="760:785" x14ac:dyDescent="0.25">
      <c r="ACF3845" s="60"/>
      <c r="ACG3845" s="60"/>
      <c r="ACH3845" s="60"/>
      <c r="ACI3845" s="60"/>
      <c r="ACJ3845" s="60"/>
      <c r="ACK3845" s="60"/>
      <c r="ACL3845" s="60"/>
      <c r="ACM3845" s="60"/>
      <c r="ACN3845" s="60"/>
      <c r="ACO3845" s="60"/>
      <c r="ACP3845" s="60"/>
      <c r="ACQ3845" s="60"/>
      <c r="ACR3845" s="60"/>
      <c r="ACS3845" s="60"/>
      <c r="ACT3845" s="60"/>
      <c r="ACU3845" s="60"/>
      <c r="ACV3845" s="60"/>
      <c r="ACW3845" s="60"/>
      <c r="ACX3845" s="60"/>
      <c r="ACY3845" s="60">
        <v>1.0018547605936601</v>
      </c>
      <c r="ACZ3845" s="60"/>
      <c r="ADA3845" s="60"/>
      <c r="ADB3845" s="60"/>
      <c r="ADC3845" s="60"/>
      <c r="ADD3845" s="60"/>
      <c r="ADE3845" s="60"/>
    </row>
    <row r="3846" spans="760:785" x14ac:dyDescent="0.25">
      <c r="ACF3846" s="60"/>
      <c r="ACG3846" s="60"/>
      <c r="ACH3846" s="60"/>
      <c r="ACI3846" s="60"/>
      <c r="ACJ3846" s="60"/>
      <c r="ACK3846" s="60"/>
      <c r="ACL3846" s="60"/>
      <c r="ACM3846" s="60"/>
      <c r="ACN3846" s="60"/>
      <c r="ACO3846" s="60"/>
      <c r="ACP3846" s="60"/>
      <c r="ACQ3846" s="60"/>
      <c r="ACR3846" s="60"/>
      <c r="ACS3846" s="60"/>
      <c r="ACT3846" s="60"/>
      <c r="ACU3846" s="60"/>
      <c r="ACV3846" s="60"/>
      <c r="ACW3846" s="60"/>
      <c r="ACX3846" s="60"/>
      <c r="ACY3846" s="60">
        <v>1.00185437340253</v>
      </c>
      <c r="ACZ3846" s="60"/>
      <c r="ADA3846" s="60"/>
      <c r="ADB3846" s="60"/>
      <c r="ADC3846" s="60"/>
      <c r="ADD3846" s="60"/>
      <c r="ADE3846" s="60"/>
    </row>
    <row r="3847" spans="760:785" x14ac:dyDescent="0.25">
      <c r="ACF3847" s="60"/>
      <c r="ACG3847" s="60"/>
      <c r="ACH3847" s="60"/>
      <c r="ACI3847" s="60"/>
      <c r="ACJ3847" s="60"/>
      <c r="ACK3847" s="60"/>
      <c r="ACL3847" s="60"/>
      <c r="ACM3847" s="60"/>
      <c r="ACN3847" s="60"/>
      <c r="ACO3847" s="60"/>
      <c r="ACP3847" s="60"/>
      <c r="ACQ3847" s="60"/>
      <c r="ACR3847" s="60"/>
      <c r="ACS3847" s="60"/>
      <c r="ACT3847" s="60"/>
      <c r="ACU3847" s="60"/>
      <c r="ACV3847" s="60"/>
      <c r="ACW3847" s="60"/>
      <c r="ACX3847" s="60"/>
      <c r="ACY3847" s="60">
        <v>1.0018532402963201</v>
      </c>
      <c r="ACZ3847" s="60"/>
      <c r="ADA3847" s="60"/>
      <c r="ADB3847" s="60"/>
      <c r="ADC3847" s="60"/>
      <c r="ADD3847" s="60"/>
      <c r="ADE3847" s="60"/>
    </row>
    <row r="3848" spans="760:785" x14ac:dyDescent="0.25">
      <c r="ACF3848" s="60"/>
      <c r="ACG3848" s="60"/>
      <c r="ACH3848" s="60"/>
      <c r="ACI3848" s="60"/>
      <c r="ACJ3848" s="60"/>
      <c r="ACK3848" s="60"/>
      <c r="ACL3848" s="60"/>
      <c r="ACM3848" s="60"/>
      <c r="ACN3848" s="60"/>
      <c r="ACO3848" s="60"/>
      <c r="ACP3848" s="60"/>
      <c r="ACQ3848" s="60"/>
      <c r="ACR3848" s="60"/>
      <c r="ACS3848" s="60"/>
      <c r="ACT3848" s="60"/>
      <c r="ACU3848" s="60"/>
      <c r="ACV3848" s="60"/>
      <c r="ACW3848" s="60"/>
      <c r="ACX3848" s="60"/>
      <c r="ACY3848" s="60">
        <v>1.0018500467298099</v>
      </c>
      <c r="ACZ3848" s="60"/>
      <c r="ADA3848" s="60"/>
      <c r="ADB3848" s="60"/>
      <c r="ADC3848" s="60"/>
      <c r="ADD3848" s="60"/>
      <c r="ADE3848" s="60"/>
    </row>
    <row r="3849" spans="760:785" x14ac:dyDescent="0.25">
      <c r="ACF3849" s="60"/>
      <c r="ACG3849" s="60"/>
      <c r="ACH3849" s="60"/>
      <c r="ACI3849" s="60"/>
      <c r="ACJ3849" s="60"/>
      <c r="ACK3849" s="60"/>
      <c r="ACL3849" s="60"/>
      <c r="ACM3849" s="60"/>
      <c r="ACN3849" s="60"/>
      <c r="ACO3849" s="60"/>
      <c r="ACP3849" s="60"/>
      <c r="ACQ3849" s="60"/>
      <c r="ACR3849" s="60"/>
      <c r="ACS3849" s="60"/>
      <c r="ACT3849" s="60"/>
      <c r="ACU3849" s="60"/>
      <c r="ACV3849" s="60"/>
      <c r="ACW3849" s="60"/>
      <c r="ACX3849" s="60"/>
      <c r="ACY3849" s="60">
        <v>1.0018483638646301</v>
      </c>
      <c r="ACZ3849" s="60"/>
      <c r="ADA3849" s="60"/>
      <c r="ADB3849" s="60"/>
      <c r="ADC3849" s="60"/>
      <c r="ADD3849" s="60"/>
      <c r="ADE3849" s="60"/>
    </row>
    <row r="3850" spans="760:785" x14ac:dyDescent="0.25">
      <c r="ACF3850" s="60"/>
      <c r="ACG3850" s="60"/>
      <c r="ACH3850" s="60"/>
      <c r="ACI3850" s="60"/>
      <c r="ACJ3850" s="60"/>
      <c r="ACK3850" s="60"/>
      <c r="ACL3850" s="60"/>
      <c r="ACM3850" s="60"/>
      <c r="ACN3850" s="60"/>
      <c r="ACO3850" s="60"/>
      <c r="ACP3850" s="60"/>
      <c r="ACQ3850" s="60"/>
      <c r="ACR3850" s="60"/>
      <c r="ACS3850" s="60"/>
      <c r="ACT3850" s="60"/>
      <c r="ACU3850" s="60"/>
      <c r="ACV3850" s="60"/>
      <c r="ACW3850" s="60"/>
      <c r="ACX3850" s="60"/>
      <c r="ACY3850" s="60">
        <v>1.0018473383061199</v>
      </c>
      <c r="ACZ3850" s="60"/>
      <c r="ADA3850" s="60"/>
      <c r="ADB3850" s="60"/>
      <c r="ADC3850" s="60"/>
      <c r="ADD3850" s="60"/>
      <c r="ADE3850" s="60"/>
    </row>
    <row r="3851" spans="760:785" x14ac:dyDescent="0.25">
      <c r="ACF3851" s="60"/>
      <c r="ACG3851" s="60"/>
      <c r="ACH3851" s="60"/>
      <c r="ACI3851" s="60"/>
      <c r="ACJ3851" s="60"/>
      <c r="ACK3851" s="60"/>
      <c r="ACL3851" s="60"/>
      <c r="ACM3851" s="60"/>
      <c r="ACN3851" s="60"/>
      <c r="ACO3851" s="60"/>
      <c r="ACP3851" s="60"/>
      <c r="ACQ3851" s="60"/>
      <c r="ACR3851" s="60"/>
      <c r="ACS3851" s="60"/>
      <c r="ACT3851" s="60"/>
      <c r="ACU3851" s="60"/>
      <c r="ACV3851" s="60"/>
      <c r="ACW3851" s="60"/>
      <c r="ACX3851" s="60"/>
      <c r="ACY3851" s="60">
        <v>1.00184726269236</v>
      </c>
      <c r="ACZ3851" s="60"/>
      <c r="ADA3851" s="60"/>
      <c r="ADB3851" s="60"/>
      <c r="ADC3851" s="60"/>
      <c r="ADD3851" s="60"/>
      <c r="ADE3851" s="60"/>
    </row>
    <row r="3852" spans="760:785" x14ac:dyDescent="0.25">
      <c r="ACF3852" s="60"/>
      <c r="ACG3852" s="60"/>
      <c r="ACH3852" s="60"/>
      <c r="ACI3852" s="60"/>
      <c r="ACJ3852" s="60"/>
      <c r="ACK3852" s="60"/>
      <c r="ACL3852" s="60"/>
      <c r="ACM3852" s="60"/>
      <c r="ACN3852" s="60"/>
      <c r="ACO3852" s="60"/>
      <c r="ACP3852" s="60"/>
      <c r="ACQ3852" s="60"/>
      <c r="ACR3852" s="60"/>
      <c r="ACS3852" s="60"/>
      <c r="ACT3852" s="60"/>
      <c r="ACU3852" s="60"/>
      <c r="ACV3852" s="60"/>
      <c r="ACW3852" s="60"/>
      <c r="ACX3852" s="60"/>
      <c r="ACY3852" s="60">
        <v>1.0018426445637201</v>
      </c>
      <c r="ACZ3852" s="60"/>
      <c r="ADA3852" s="60"/>
      <c r="ADB3852" s="60"/>
      <c r="ADC3852" s="60"/>
      <c r="ADD3852" s="60"/>
      <c r="ADE3852" s="60"/>
    </row>
    <row r="3853" spans="760:785" x14ac:dyDescent="0.25">
      <c r="ACF3853" s="60"/>
      <c r="ACG3853" s="60"/>
      <c r="ACH3853" s="60"/>
      <c r="ACI3853" s="60"/>
      <c r="ACJ3853" s="60"/>
      <c r="ACK3853" s="60"/>
      <c r="ACL3853" s="60"/>
      <c r="ACM3853" s="60"/>
      <c r="ACN3853" s="60"/>
      <c r="ACO3853" s="60"/>
      <c r="ACP3853" s="60"/>
      <c r="ACQ3853" s="60"/>
      <c r="ACR3853" s="60"/>
      <c r="ACS3853" s="60"/>
      <c r="ACT3853" s="60"/>
      <c r="ACU3853" s="60"/>
      <c r="ACV3853" s="60"/>
      <c r="ACW3853" s="60"/>
      <c r="ACX3853" s="60"/>
      <c r="ACY3853" s="60">
        <v>1.0018421435181899</v>
      </c>
      <c r="ACZ3853" s="60"/>
      <c r="ADA3853" s="60"/>
      <c r="ADB3853" s="60"/>
      <c r="ADC3853" s="60"/>
      <c r="ADD3853" s="60"/>
      <c r="ADE3853" s="60"/>
    </row>
    <row r="3854" spans="760:785" x14ac:dyDescent="0.25">
      <c r="ACF3854" s="60"/>
      <c r="ACG3854" s="60"/>
      <c r="ACH3854" s="60"/>
      <c r="ACI3854" s="60"/>
      <c r="ACJ3854" s="60"/>
      <c r="ACK3854" s="60"/>
      <c r="ACL3854" s="60"/>
      <c r="ACM3854" s="60"/>
      <c r="ACN3854" s="60"/>
      <c r="ACO3854" s="60"/>
      <c r="ACP3854" s="60"/>
      <c r="ACQ3854" s="60"/>
      <c r="ACR3854" s="60"/>
      <c r="ACS3854" s="60"/>
      <c r="ACT3854" s="60"/>
      <c r="ACU3854" s="60"/>
      <c r="ACV3854" s="60"/>
      <c r="ACW3854" s="60"/>
      <c r="ACX3854" s="60"/>
      <c r="ACY3854" s="60">
        <v>1.0018416849415099</v>
      </c>
      <c r="ACZ3854" s="60"/>
      <c r="ADA3854" s="60"/>
      <c r="ADB3854" s="60"/>
      <c r="ADC3854" s="60"/>
      <c r="ADD3854" s="60"/>
      <c r="ADE3854" s="60"/>
    </row>
    <row r="3855" spans="760:785" x14ac:dyDescent="0.25">
      <c r="ACF3855" s="60"/>
      <c r="ACG3855" s="60"/>
      <c r="ACH3855" s="60"/>
      <c r="ACI3855" s="60"/>
      <c r="ACJ3855" s="60"/>
      <c r="ACK3855" s="60"/>
      <c r="ACL3855" s="60"/>
      <c r="ACM3855" s="60"/>
      <c r="ACN3855" s="60"/>
      <c r="ACO3855" s="60"/>
      <c r="ACP3855" s="60"/>
      <c r="ACQ3855" s="60"/>
      <c r="ACR3855" s="60"/>
      <c r="ACS3855" s="60"/>
      <c r="ACT3855" s="60"/>
      <c r="ACU3855" s="60"/>
      <c r="ACV3855" s="60"/>
      <c r="ACW3855" s="60"/>
      <c r="ACX3855" s="60"/>
      <c r="ACY3855" s="60">
        <v>1.0018398251970899</v>
      </c>
      <c r="ACZ3855" s="60"/>
      <c r="ADA3855" s="60"/>
      <c r="ADB3855" s="60"/>
      <c r="ADC3855" s="60"/>
      <c r="ADD3855" s="60"/>
      <c r="ADE3855" s="60"/>
    </row>
    <row r="3856" spans="760:785" x14ac:dyDescent="0.25">
      <c r="ACF3856" s="60"/>
      <c r="ACG3856" s="60"/>
      <c r="ACH3856" s="60"/>
      <c r="ACI3856" s="60"/>
      <c r="ACJ3856" s="60"/>
      <c r="ACK3856" s="60"/>
      <c r="ACL3856" s="60"/>
      <c r="ACM3856" s="60"/>
      <c r="ACN3856" s="60"/>
      <c r="ACO3856" s="60"/>
      <c r="ACP3856" s="60"/>
      <c r="ACQ3856" s="60"/>
      <c r="ACR3856" s="60"/>
      <c r="ACS3856" s="60"/>
      <c r="ACT3856" s="60"/>
      <c r="ACU3856" s="60"/>
      <c r="ACV3856" s="60"/>
      <c r="ACW3856" s="60"/>
      <c r="ACX3856" s="60"/>
      <c r="ACY3856" s="60">
        <v>1.0018378741680301</v>
      </c>
      <c r="ACZ3856" s="60"/>
      <c r="ADA3856" s="60"/>
      <c r="ADB3856" s="60"/>
      <c r="ADC3856" s="60"/>
      <c r="ADD3856" s="60"/>
      <c r="ADE3856" s="60"/>
    </row>
    <row r="3857" spans="760:785" x14ac:dyDescent="0.25">
      <c r="ACF3857" s="60"/>
      <c r="ACG3857" s="60"/>
      <c r="ACH3857" s="60"/>
      <c r="ACI3857" s="60"/>
      <c r="ACJ3857" s="60"/>
      <c r="ACK3857" s="60"/>
      <c r="ACL3857" s="60"/>
      <c r="ACM3857" s="60"/>
      <c r="ACN3857" s="60"/>
      <c r="ACO3857" s="60"/>
      <c r="ACP3857" s="60"/>
      <c r="ACQ3857" s="60"/>
      <c r="ACR3857" s="60"/>
      <c r="ACS3857" s="60"/>
      <c r="ACT3857" s="60"/>
      <c r="ACU3857" s="60"/>
      <c r="ACV3857" s="60"/>
      <c r="ACW3857" s="60"/>
      <c r="ACX3857" s="60"/>
      <c r="ACY3857" s="60">
        <v>1.0018350980400399</v>
      </c>
      <c r="ACZ3857" s="60"/>
      <c r="ADA3857" s="60"/>
      <c r="ADB3857" s="60"/>
      <c r="ADC3857" s="60"/>
      <c r="ADD3857" s="60"/>
      <c r="ADE3857" s="60"/>
    </row>
    <row r="3858" spans="760:785" x14ac:dyDescent="0.25">
      <c r="ACF3858" s="60"/>
      <c r="ACG3858" s="60"/>
      <c r="ACH3858" s="60"/>
      <c r="ACI3858" s="60"/>
      <c r="ACJ3858" s="60"/>
      <c r="ACK3858" s="60"/>
      <c r="ACL3858" s="60"/>
      <c r="ACM3858" s="60"/>
      <c r="ACN3858" s="60"/>
      <c r="ACO3858" s="60"/>
      <c r="ACP3858" s="60"/>
      <c r="ACQ3858" s="60"/>
      <c r="ACR3858" s="60"/>
      <c r="ACS3858" s="60"/>
      <c r="ACT3858" s="60"/>
      <c r="ACU3858" s="60"/>
      <c r="ACV3858" s="60"/>
      <c r="ACW3858" s="60"/>
      <c r="ACX3858" s="60"/>
      <c r="ACY3858" s="60">
        <v>1.00183385897133</v>
      </c>
      <c r="ACZ3858" s="60"/>
      <c r="ADA3858" s="60"/>
      <c r="ADB3858" s="60"/>
      <c r="ADC3858" s="60"/>
      <c r="ADD3858" s="60"/>
      <c r="ADE3858" s="60"/>
    </row>
    <row r="3859" spans="760:785" x14ac:dyDescent="0.25">
      <c r="ACF3859" s="60"/>
      <c r="ACG3859" s="60"/>
      <c r="ACH3859" s="60"/>
      <c r="ACI3859" s="60"/>
      <c r="ACJ3859" s="60"/>
      <c r="ACK3859" s="60"/>
      <c r="ACL3859" s="60"/>
      <c r="ACM3859" s="60"/>
      <c r="ACN3859" s="60"/>
      <c r="ACO3859" s="60"/>
      <c r="ACP3859" s="60"/>
      <c r="ACQ3859" s="60"/>
      <c r="ACR3859" s="60"/>
      <c r="ACS3859" s="60"/>
      <c r="ACT3859" s="60"/>
      <c r="ACU3859" s="60"/>
      <c r="ACV3859" s="60"/>
      <c r="ACW3859" s="60"/>
      <c r="ACX3859" s="60"/>
      <c r="ACY3859" s="60">
        <v>1.0018308158571601</v>
      </c>
      <c r="ACZ3859" s="60"/>
      <c r="ADA3859" s="60"/>
      <c r="ADB3859" s="60"/>
      <c r="ADC3859" s="60"/>
      <c r="ADD3859" s="60"/>
      <c r="ADE3859" s="60"/>
    </row>
    <row r="3860" spans="760:785" x14ac:dyDescent="0.25">
      <c r="ACF3860" s="60"/>
      <c r="ACG3860" s="60"/>
      <c r="ACH3860" s="60"/>
      <c r="ACI3860" s="60"/>
      <c r="ACJ3860" s="60"/>
      <c r="ACK3860" s="60"/>
      <c r="ACL3860" s="60"/>
      <c r="ACM3860" s="60"/>
      <c r="ACN3860" s="60"/>
      <c r="ACO3860" s="60"/>
      <c r="ACP3860" s="60"/>
      <c r="ACQ3860" s="60"/>
      <c r="ACR3860" s="60"/>
      <c r="ACS3860" s="60"/>
      <c r="ACT3860" s="60"/>
      <c r="ACU3860" s="60"/>
      <c r="ACV3860" s="60"/>
      <c r="ACW3860" s="60"/>
      <c r="ACX3860" s="60"/>
      <c r="ACY3860" s="60">
        <v>1.0018286782926</v>
      </c>
      <c r="ACZ3860" s="60"/>
      <c r="ADA3860" s="60"/>
      <c r="ADB3860" s="60"/>
      <c r="ADC3860" s="60"/>
      <c r="ADD3860" s="60"/>
      <c r="ADE3860" s="60"/>
    </row>
    <row r="3861" spans="760:785" x14ac:dyDescent="0.25">
      <c r="ACF3861" s="60"/>
      <c r="ACG3861" s="60"/>
      <c r="ACH3861" s="60"/>
      <c r="ACI3861" s="60"/>
      <c r="ACJ3861" s="60"/>
      <c r="ACK3861" s="60"/>
      <c r="ACL3861" s="60"/>
      <c r="ACM3861" s="60"/>
      <c r="ACN3861" s="60"/>
      <c r="ACO3861" s="60"/>
      <c r="ACP3861" s="60"/>
      <c r="ACQ3861" s="60"/>
      <c r="ACR3861" s="60"/>
      <c r="ACS3861" s="60"/>
      <c r="ACT3861" s="60"/>
      <c r="ACU3861" s="60"/>
      <c r="ACV3861" s="60"/>
      <c r="ACW3861" s="60"/>
      <c r="ACX3861" s="60"/>
      <c r="ACY3861" s="60">
        <v>1.00182664140685</v>
      </c>
      <c r="ACZ3861" s="60"/>
      <c r="ADA3861" s="60"/>
      <c r="ADB3861" s="60"/>
      <c r="ADC3861" s="60"/>
      <c r="ADD3861" s="60"/>
      <c r="ADE3861" s="60"/>
    </row>
    <row r="3862" spans="760:785" x14ac:dyDescent="0.25">
      <c r="ACF3862" s="60"/>
      <c r="ACG3862" s="60"/>
      <c r="ACH3862" s="60"/>
      <c r="ACI3862" s="60"/>
      <c r="ACJ3862" s="60"/>
      <c r="ACK3862" s="60"/>
      <c r="ACL3862" s="60"/>
      <c r="ACM3862" s="60"/>
      <c r="ACN3862" s="60"/>
      <c r="ACO3862" s="60"/>
      <c r="ACP3862" s="60"/>
      <c r="ACQ3862" s="60"/>
      <c r="ACR3862" s="60"/>
      <c r="ACS3862" s="60"/>
      <c r="ACT3862" s="60"/>
      <c r="ACU3862" s="60"/>
      <c r="ACV3862" s="60"/>
      <c r="ACW3862" s="60"/>
      <c r="ACX3862" s="60"/>
      <c r="ACY3862" s="60">
        <v>1.0018254587525</v>
      </c>
      <c r="ACZ3862" s="60"/>
      <c r="ADA3862" s="60"/>
      <c r="ADB3862" s="60"/>
      <c r="ADC3862" s="60"/>
      <c r="ADD3862" s="60"/>
      <c r="ADE3862" s="60"/>
    </row>
    <row r="3863" spans="760:785" x14ac:dyDescent="0.25">
      <c r="ACF3863" s="60"/>
      <c r="ACG3863" s="60"/>
      <c r="ACH3863" s="60"/>
      <c r="ACI3863" s="60"/>
      <c r="ACJ3863" s="60"/>
      <c r="ACK3863" s="60"/>
      <c r="ACL3863" s="60"/>
      <c r="ACM3863" s="60"/>
      <c r="ACN3863" s="60"/>
      <c r="ACO3863" s="60"/>
      <c r="ACP3863" s="60"/>
      <c r="ACQ3863" s="60"/>
      <c r="ACR3863" s="60"/>
      <c r="ACS3863" s="60"/>
      <c r="ACT3863" s="60"/>
      <c r="ACU3863" s="60"/>
      <c r="ACV3863" s="60"/>
      <c r="ACW3863" s="60"/>
      <c r="ACX3863" s="60"/>
      <c r="ACY3863" s="60">
        <v>1.0018221187907701</v>
      </c>
      <c r="ACZ3863" s="60"/>
      <c r="ADA3863" s="60"/>
      <c r="ADB3863" s="60"/>
      <c r="ADC3863" s="60"/>
      <c r="ADD3863" s="60"/>
      <c r="ADE3863" s="60"/>
    </row>
    <row r="3864" spans="760:785" x14ac:dyDescent="0.25">
      <c r="ACF3864" s="60"/>
      <c r="ACG3864" s="60"/>
      <c r="ACH3864" s="60"/>
      <c r="ACI3864" s="60"/>
      <c r="ACJ3864" s="60"/>
      <c r="ACK3864" s="60"/>
      <c r="ACL3864" s="60"/>
      <c r="ACM3864" s="60"/>
      <c r="ACN3864" s="60"/>
      <c r="ACO3864" s="60"/>
      <c r="ACP3864" s="60"/>
      <c r="ACQ3864" s="60"/>
      <c r="ACR3864" s="60"/>
      <c r="ACS3864" s="60"/>
      <c r="ACT3864" s="60"/>
      <c r="ACU3864" s="60"/>
      <c r="ACV3864" s="60"/>
      <c r="ACW3864" s="60"/>
      <c r="ACX3864" s="60"/>
      <c r="ACY3864" s="60">
        <v>1.00181347295846</v>
      </c>
      <c r="ACZ3864" s="60"/>
      <c r="ADA3864" s="60"/>
      <c r="ADB3864" s="60"/>
      <c r="ADC3864" s="60"/>
      <c r="ADD3864" s="60"/>
      <c r="ADE3864" s="60"/>
    </row>
    <row r="3865" spans="760:785" x14ac:dyDescent="0.25">
      <c r="ACF3865" s="60"/>
      <c r="ACG3865" s="60"/>
      <c r="ACH3865" s="60"/>
      <c r="ACI3865" s="60"/>
      <c r="ACJ3865" s="60"/>
      <c r="ACK3865" s="60"/>
      <c r="ACL3865" s="60"/>
      <c r="ACM3865" s="60"/>
      <c r="ACN3865" s="60"/>
      <c r="ACO3865" s="60"/>
      <c r="ACP3865" s="60"/>
      <c r="ACQ3865" s="60"/>
      <c r="ACR3865" s="60"/>
      <c r="ACS3865" s="60"/>
      <c r="ACT3865" s="60"/>
      <c r="ACU3865" s="60"/>
      <c r="ACV3865" s="60"/>
      <c r="ACW3865" s="60"/>
      <c r="ACX3865" s="60"/>
      <c r="ACY3865" s="60">
        <v>1.0018116173038301</v>
      </c>
      <c r="ACZ3865" s="60"/>
      <c r="ADA3865" s="60"/>
      <c r="ADB3865" s="60"/>
      <c r="ADC3865" s="60"/>
      <c r="ADD3865" s="60"/>
      <c r="ADE3865" s="60"/>
    </row>
    <row r="3866" spans="760:785" x14ac:dyDescent="0.25">
      <c r="ACF3866" s="60"/>
      <c r="ACG3866" s="60"/>
      <c r="ACH3866" s="60"/>
      <c r="ACI3866" s="60"/>
      <c r="ACJ3866" s="60"/>
      <c r="ACK3866" s="60"/>
      <c r="ACL3866" s="60"/>
      <c r="ACM3866" s="60"/>
      <c r="ACN3866" s="60"/>
      <c r="ACO3866" s="60"/>
      <c r="ACP3866" s="60"/>
      <c r="ACQ3866" s="60"/>
      <c r="ACR3866" s="60"/>
      <c r="ACS3866" s="60"/>
      <c r="ACT3866" s="60"/>
      <c r="ACU3866" s="60"/>
      <c r="ACV3866" s="60"/>
      <c r="ACW3866" s="60"/>
      <c r="ACX3866" s="60"/>
      <c r="ACY3866" s="60">
        <v>1.0018084613445</v>
      </c>
      <c r="ACZ3866" s="60"/>
      <c r="ADA3866" s="60"/>
      <c r="ADB3866" s="60"/>
      <c r="ADC3866" s="60"/>
      <c r="ADD3866" s="60"/>
      <c r="ADE3866" s="60"/>
    </row>
    <row r="3867" spans="760:785" x14ac:dyDescent="0.25">
      <c r="ACF3867" s="60"/>
      <c r="ACG3867" s="60"/>
      <c r="ACH3867" s="60"/>
      <c r="ACI3867" s="60"/>
      <c r="ACJ3867" s="60"/>
      <c r="ACK3867" s="60"/>
      <c r="ACL3867" s="60"/>
      <c r="ACM3867" s="60"/>
      <c r="ACN3867" s="60"/>
      <c r="ACO3867" s="60"/>
      <c r="ACP3867" s="60"/>
      <c r="ACQ3867" s="60"/>
      <c r="ACR3867" s="60"/>
      <c r="ACS3867" s="60"/>
      <c r="ACT3867" s="60"/>
      <c r="ACU3867" s="60"/>
      <c r="ACV3867" s="60"/>
      <c r="ACW3867" s="60"/>
      <c r="ACX3867" s="60"/>
      <c r="ACY3867" s="60">
        <v>1.0018032535905901</v>
      </c>
      <c r="ACZ3867" s="60"/>
      <c r="ADA3867" s="60"/>
      <c r="ADB3867" s="60"/>
      <c r="ADC3867" s="60"/>
      <c r="ADD3867" s="60"/>
      <c r="ADE3867" s="60"/>
    </row>
    <row r="3868" spans="760:785" x14ac:dyDescent="0.25">
      <c r="ACF3868" s="60"/>
      <c r="ACG3868" s="60"/>
      <c r="ACH3868" s="60"/>
      <c r="ACI3868" s="60"/>
      <c r="ACJ3868" s="60"/>
      <c r="ACK3868" s="60"/>
      <c r="ACL3868" s="60"/>
      <c r="ACM3868" s="60"/>
      <c r="ACN3868" s="60"/>
      <c r="ACO3868" s="60"/>
      <c r="ACP3868" s="60"/>
      <c r="ACQ3868" s="60"/>
      <c r="ACR3868" s="60"/>
      <c r="ACS3868" s="60"/>
      <c r="ACT3868" s="60"/>
      <c r="ACU3868" s="60"/>
      <c r="ACV3868" s="60"/>
      <c r="ACW3868" s="60"/>
      <c r="ACX3868" s="60"/>
      <c r="ACY3868" s="60">
        <v>1.0017966713012201</v>
      </c>
      <c r="ACZ3868" s="60"/>
      <c r="ADA3868" s="60"/>
      <c r="ADB3868" s="60"/>
      <c r="ADC3868" s="60"/>
      <c r="ADD3868" s="60"/>
      <c r="ADE3868" s="60"/>
    </row>
    <row r="3869" spans="760:785" x14ac:dyDescent="0.25">
      <c r="ACF3869" s="60"/>
      <c r="ACG3869" s="60"/>
      <c r="ACH3869" s="60"/>
      <c r="ACI3869" s="60"/>
      <c r="ACJ3869" s="60"/>
      <c r="ACK3869" s="60"/>
      <c r="ACL3869" s="60"/>
      <c r="ACM3869" s="60"/>
      <c r="ACN3869" s="60"/>
      <c r="ACO3869" s="60"/>
      <c r="ACP3869" s="60"/>
      <c r="ACQ3869" s="60"/>
      <c r="ACR3869" s="60"/>
      <c r="ACS3869" s="60"/>
      <c r="ACT3869" s="60"/>
      <c r="ACU3869" s="60"/>
      <c r="ACV3869" s="60"/>
      <c r="ACW3869" s="60"/>
      <c r="ACX3869" s="60"/>
      <c r="ACY3869" s="60">
        <v>1.0017954235075901</v>
      </c>
      <c r="ACZ3869" s="60"/>
      <c r="ADA3869" s="60"/>
      <c r="ADB3869" s="60"/>
      <c r="ADC3869" s="60"/>
      <c r="ADD3869" s="60"/>
      <c r="ADE3869" s="60"/>
    </row>
    <row r="3870" spans="760:785" x14ac:dyDescent="0.25">
      <c r="ACF3870" s="60"/>
      <c r="ACG3870" s="60"/>
      <c r="ACH3870" s="60"/>
      <c r="ACI3870" s="60"/>
      <c r="ACJ3870" s="60"/>
      <c r="ACK3870" s="60"/>
      <c r="ACL3870" s="60"/>
      <c r="ACM3870" s="60"/>
      <c r="ACN3870" s="60"/>
      <c r="ACO3870" s="60"/>
      <c r="ACP3870" s="60"/>
      <c r="ACQ3870" s="60"/>
      <c r="ACR3870" s="60"/>
      <c r="ACS3870" s="60"/>
      <c r="ACT3870" s="60"/>
      <c r="ACU3870" s="60"/>
      <c r="ACV3870" s="60"/>
      <c r="ACW3870" s="60"/>
      <c r="ACX3870" s="60"/>
      <c r="ACY3870" s="60">
        <v>1.00179414675468</v>
      </c>
      <c r="ACZ3870" s="60"/>
      <c r="ADA3870" s="60"/>
      <c r="ADB3870" s="60"/>
      <c r="ADC3870" s="60"/>
      <c r="ADD3870" s="60"/>
      <c r="ADE3870" s="60"/>
    </row>
    <row r="3871" spans="760:785" x14ac:dyDescent="0.25">
      <c r="ACF3871" s="60"/>
      <c r="ACG3871" s="60"/>
      <c r="ACH3871" s="60"/>
      <c r="ACI3871" s="60"/>
      <c r="ACJ3871" s="60"/>
      <c r="ACK3871" s="60"/>
      <c r="ACL3871" s="60"/>
      <c r="ACM3871" s="60"/>
      <c r="ACN3871" s="60"/>
      <c r="ACO3871" s="60"/>
      <c r="ACP3871" s="60"/>
      <c r="ACQ3871" s="60"/>
      <c r="ACR3871" s="60"/>
      <c r="ACS3871" s="60"/>
      <c r="ACT3871" s="60"/>
      <c r="ACU3871" s="60"/>
      <c r="ACV3871" s="60"/>
      <c r="ACW3871" s="60"/>
      <c r="ACX3871" s="60"/>
      <c r="ACY3871" s="60">
        <v>1.0017923392422201</v>
      </c>
      <c r="ACZ3871" s="60"/>
      <c r="ADA3871" s="60"/>
      <c r="ADB3871" s="60"/>
      <c r="ADC3871" s="60"/>
      <c r="ADD3871" s="60"/>
      <c r="ADE3871" s="60"/>
    </row>
    <row r="3872" spans="760:785" x14ac:dyDescent="0.25">
      <c r="ACF3872" s="60"/>
      <c r="ACG3872" s="60"/>
      <c r="ACH3872" s="60"/>
      <c r="ACI3872" s="60"/>
      <c r="ACJ3872" s="60"/>
      <c r="ACK3872" s="60"/>
      <c r="ACL3872" s="60"/>
      <c r="ACM3872" s="60"/>
      <c r="ACN3872" s="60"/>
      <c r="ACO3872" s="60"/>
      <c r="ACP3872" s="60"/>
      <c r="ACQ3872" s="60"/>
      <c r="ACR3872" s="60"/>
      <c r="ACS3872" s="60"/>
      <c r="ACT3872" s="60"/>
      <c r="ACU3872" s="60"/>
      <c r="ACV3872" s="60"/>
      <c r="ACW3872" s="60"/>
      <c r="ACX3872" s="60"/>
      <c r="ACY3872" s="60">
        <v>1.00179120896169</v>
      </c>
      <c r="ACZ3872" s="60"/>
      <c r="ADA3872" s="60"/>
      <c r="ADB3872" s="60"/>
      <c r="ADC3872" s="60"/>
      <c r="ADD3872" s="60"/>
      <c r="ADE3872" s="60"/>
    </row>
    <row r="3873" spans="760:785" x14ac:dyDescent="0.25">
      <c r="ACF3873" s="60"/>
      <c r="ACG3873" s="60"/>
      <c r="ACH3873" s="60"/>
      <c r="ACI3873" s="60"/>
      <c r="ACJ3873" s="60"/>
      <c r="ACK3873" s="60"/>
      <c r="ACL3873" s="60"/>
      <c r="ACM3873" s="60"/>
      <c r="ACN3873" s="60"/>
      <c r="ACO3873" s="60"/>
      <c r="ACP3873" s="60"/>
      <c r="ACQ3873" s="60"/>
      <c r="ACR3873" s="60"/>
      <c r="ACS3873" s="60"/>
      <c r="ACT3873" s="60"/>
      <c r="ACU3873" s="60"/>
      <c r="ACV3873" s="60"/>
      <c r="ACW3873" s="60"/>
      <c r="ACX3873" s="60"/>
      <c r="ACY3873" s="60">
        <v>1.00179112612787</v>
      </c>
      <c r="ACZ3873" s="60"/>
      <c r="ADA3873" s="60"/>
      <c r="ADB3873" s="60"/>
      <c r="ADC3873" s="60"/>
      <c r="ADD3873" s="60"/>
      <c r="ADE3873" s="60"/>
    </row>
    <row r="3874" spans="760:785" x14ac:dyDescent="0.25">
      <c r="ACF3874" s="60"/>
      <c r="ACG3874" s="60"/>
      <c r="ACH3874" s="60"/>
      <c r="ACI3874" s="60"/>
      <c r="ACJ3874" s="60"/>
      <c r="ACK3874" s="60"/>
      <c r="ACL3874" s="60"/>
      <c r="ACM3874" s="60"/>
      <c r="ACN3874" s="60"/>
      <c r="ACO3874" s="60"/>
      <c r="ACP3874" s="60"/>
      <c r="ACQ3874" s="60"/>
      <c r="ACR3874" s="60"/>
      <c r="ACS3874" s="60"/>
      <c r="ACT3874" s="60"/>
      <c r="ACU3874" s="60"/>
      <c r="ACV3874" s="60"/>
      <c r="ACW3874" s="60"/>
      <c r="ACX3874" s="60"/>
      <c r="ACY3874" s="60">
        <v>1.0017888285169401</v>
      </c>
      <c r="ACZ3874" s="60"/>
      <c r="ADA3874" s="60"/>
      <c r="ADB3874" s="60"/>
      <c r="ADC3874" s="60"/>
      <c r="ADD3874" s="60"/>
      <c r="ADE3874" s="60"/>
    </row>
    <row r="3875" spans="760:785" x14ac:dyDescent="0.25">
      <c r="ACF3875" s="60"/>
      <c r="ACG3875" s="60"/>
      <c r="ACH3875" s="60"/>
      <c r="ACI3875" s="60"/>
      <c r="ACJ3875" s="60"/>
      <c r="ACK3875" s="60"/>
      <c r="ACL3875" s="60"/>
      <c r="ACM3875" s="60"/>
      <c r="ACN3875" s="60"/>
      <c r="ACO3875" s="60"/>
      <c r="ACP3875" s="60"/>
      <c r="ACQ3875" s="60"/>
      <c r="ACR3875" s="60"/>
      <c r="ACS3875" s="60"/>
      <c r="ACT3875" s="60"/>
      <c r="ACU3875" s="60"/>
      <c r="ACV3875" s="60"/>
      <c r="ACW3875" s="60"/>
      <c r="ACX3875" s="60"/>
      <c r="ACY3875" s="60">
        <v>1.0017887482772301</v>
      </c>
      <c r="ACZ3875" s="60"/>
      <c r="ADA3875" s="60"/>
      <c r="ADB3875" s="60"/>
      <c r="ADC3875" s="60"/>
      <c r="ADD3875" s="60"/>
      <c r="ADE3875" s="60"/>
    </row>
    <row r="3876" spans="760:785" x14ac:dyDescent="0.25">
      <c r="ACF3876" s="60"/>
      <c r="ACG3876" s="60"/>
      <c r="ACH3876" s="60"/>
      <c r="ACI3876" s="60"/>
      <c r="ACJ3876" s="60"/>
      <c r="ACK3876" s="60"/>
      <c r="ACL3876" s="60"/>
      <c r="ACM3876" s="60"/>
      <c r="ACN3876" s="60"/>
      <c r="ACO3876" s="60"/>
      <c r="ACP3876" s="60"/>
      <c r="ACQ3876" s="60"/>
      <c r="ACR3876" s="60"/>
      <c r="ACS3876" s="60"/>
      <c r="ACT3876" s="60"/>
      <c r="ACU3876" s="60"/>
      <c r="ACV3876" s="60"/>
      <c r="ACW3876" s="60"/>
      <c r="ACX3876" s="60"/>
      <c r="ACY3876" s="60">
        <v>1.0017877227369401</v>
      </c>
      <c r="ACZ3876" s="60"/>
      <c r="ADA3876" s="60"/>
      <c r="ADB3876" s="60"/>
      <c r="ADC3876" s="60"/>
      <c r="ADD3876" s="60"/>
      <c r="ADE3876" s="60"/>
    </row>
    <row r="3877" spans="760:785" x14ac:dyDescent="0.25">
      <c r="ACF3877" s="60"/>
      <c r="ACG3877" s="60"/>
      <c r="ACH3877" s="60"/>
      <c r="ACI3877" s="60"/>
      <c r="ACJ3877" s="60"/>
      <c r="ACK3877" s="60"/>
      <c r="ACL3877" s="60"/>
      <c r="ACM3877" s="60"/>
      <c r="ACN3877" s="60"/>
      <c r="ACO3877" s="60"/>
      <c r="ACP3877" s="60"/>
      <c r="ACQ3877" s="60"/>
      <c r="ACR3877" s="60"/>
      <c r="ACS3877" s="60"/>
      <c r="ACT3877" s="60"/>
      <c r="ACU3877" s="60"/>
      <c r="ACV3877" s="60"/>
      <c r="ACW3877" s="60"/>
      <c r="ACX3877" s="60"/>
      <c r="ACY3877" s="60">
        <v>1.0017851910780999</v>
      </c>
      <c r="ACZ3877" s="60"/>
      <c r="ADA3877" s="60"/>
      <c r="ADB3877" s="60"/>
      <c r="ADC3877" s="60"/>
      <c r="ADD3877" s="60"/>
      <c r="ADE3877" s="60"/>
    </row>
    <row r="3878" spans="760:785" x14ac:dyDescent="0.25">
      <c r="ACF3878" s="60"/>
      <c r="ACG3878" s="60"/>
      <c r="ACH3878" s="60"/>
      <c r="ACI3878" s="60"/>
      <c r="ACJ3878" s="60"/>
      <c r="ACK3878" s="60"/>
      <c r="ACL3878" s="60"/>
      <c r="ACM3878" s="60"/>
      <c r="ACN3878" s="60"/>
      <c r="ACO3878" s="60"/>
      <c r="ACP3878" s="60"/>
      <c r="ACQ3878" s="60"/>
      <c r="ACR3878" s="60"/>
      <c r="ACS3878" s="60"/>
      <c r="ACT3878" s="60"/>
      <c r="ACU3878" s="60"/>
      <c r="ACV3878" s="60"/>
      <c r="ACW3878" s="60"/>
      <c r="ACX3878" s="60"/>
      <c r="ACY3878" s="60">
        <v>1.0017851441807899</v>
      </c>
      <c r="ACZ3878" s="60"/>
      <c r="ADA3878" s="60"/>
      <c r="ADB3878" s="60"/>
      <c r="ADC3878" s="60"/>
      <c r="ADD3878" s="60"/>
      <c r="ADE3878" s="60"/>
    </row>
    <row r="3879" spans="760:785" x14ac:dyDescent="0.25">
      <c r="ACF3879" s="60"/>
      <c r="ACG3879" s="60"/>
      <c r="ACH3879" s="60"/>
      <c r="ACI3879" s="60"/>
      <c r="ACJ3879" s="60"/>
      <c r="ACK3879" s="60"/>
      <c r="ACL3879" s="60"/>
      <c r="ACM3879" s="60"/>
      <c r="ACN3879" s="60"/>
      <c r="ACO3879" s="60"/>
      <c r="ACP3879" s="60"/>
      <c r="ACQ3879" s="60"/>
      <c r="ACR3879" s="60"/>
      <c r="ACS3879" s="60"/>
      <c r="ACT3879" s="60"/>
      <c r="ACU3879" s="60"/>
      <c r="ACV3879" s="60"/>
      <c r="ACW3879" s="60"/>
      <c r="ACX3879" s="60"/>
      <c r="ACY3879" s="60">
        <v>1.00178392628623</v>
      </c>
      <c r="ACZ3879" s="60"/>
      <c r="ADA3879" s="60"/>
      <c r="ADB3879" s="60"/>
      <c r="ADC3879" s="60"/>
      <c r="ADD3879" s="60"/>
      <c r="ADE3879" s="60"/>
    </row>
    <row r="3880" spans="760:785" x14ac:dyDescent="0.25">
      <c r="ACF3880" s="60"/>
      <c r="ACG3880" s="60"/>
      <c r="ACH3880" s="60"/>
      <c r="ACI3880" s="60"/>
      <c r="ACJ3880" s="60"/>
      <c r="ACK3880" s="60"/>
      <c r="ACL3880" s="60"/>
      <c r="ACM3880" s="60"/>
      <c r="ACN3880" s="60"/>
      <c r="ACO3880" s="60"/>
      <c r="ACP3880" s="60"/>
      <c r="ACQ3880" s="60"/>
      <c r="ACR3880" s="60"/>
      <c r="ACS3880" s="60"/>
      <c r="ACT3880" s="60"/>
      <c r="ACU3880" s="60"/>
      <c r="ACV3880" s="60"/>
      <c r="ACW3880" s="60"/>
      <c r="ACX3880" s="60"/>
      <c r="ACY3880" s="60">
        <v>1.00177886926399</v>
      </c>
      <c r="ACZ3880" s="60"/>
      <c r="ADA3880" s="60"/>
      <c r="ADB3880" s="60"/>
      <c r="ADC3880" s="60"/>
      <c r="ADD3880" s="60"/>
      <c r="ADE3880" s="60"/>
    </row>
    <row r="3881" spans="760:785" x14ac:dyDescent="0.25">
      <c r="ACF3881" s="60"/>
      <c r="ACG3881" s="60"/>
      <c r="ACH3881" s="60"/>
      <c r="ACI3881" s="60"/>
      <c r="ACJ3881" s="60"/>
      <c r="ACK3881" s="60"/>
      <c r="ACL3881" s="60"/>
      <c r="ACM3881" s="60"/>
      <c r="ACN3881" s="60"/>
      <c r="ACO3881" s="60"/>
      <c r="ACP3881" s="60"/>
      <c r="ACQ3881" s="60"/>
      <c r="ACR3881" s="60"/>
      <c r="ACS3881" s="60"/>
      <c r="ACT3881" s="60"/>
      <c r="ACU3881" s="60"/>
      <c r="ACV3881" s="60"/>
      <c r="ACW3881" s="60"/>
      <c r="ACX3881" s="60"/>
      <c r="ACY3881" s="60">
        <v>1.0017783303488199</v>
      </c>
      <c r="ACZ3881" s="60"/>
      <c r="ADA3881" s="60"/>
      <c r="ADB3881" s="60"/>
      <c r="ADC3881" s="60"/>
      <c r="ADD3881" s="60"/>
      <c r="ADE3881" s="60"/>
    </row>
    <row r="3882" spans="760:785" x14ac:dyDescent="0.25">
      <c r="ACF3882" s="60"/>
      <c r="ACG3882" s="60"/>
      <c r="ACH3882" s="60"/>
      <c r="ACI3882" s="60"/>
      <c r="ACJ3882" s="60"/>
      <c r="ACK3882" s="60"/>
      <c r="ACL3882" s="60"/>
      <c r="ACM3882" s="60"/>
      <c r="ACN3882" s="60"/>
      <c r="ACO3882" s="60"/>
      <c r="ACP3882" s="60"/>
      <c r="ACQ3882" s="60"/>
      <c r="ACR3882" s="60"/>
      <c r="ACS3882" s="60"/>
      <c r="ACT3882" s="60"/>
      <c r="ACU3882" s="60"/>
      <c r="ACV3882" s="60"/>
      <c r="ACW3882" s="60"/>
      <c r="ACX3882" s="60"/>
      <c r="ACY3882" s="60">
        <v>1.0017778149002401</v>
      </c>
      <c r="ACZ3882" s="60"/>
      <c r="ADA3882" s="60"/>
      <c r="ADB3882" s="60"/>
      <c r="ADC3882" s="60"/>
      <c r="ADD3882" s="60"/>
      <c r="ADE3882" s="60"/>
    </row>
    <row r="3883" spans="760:785" x14ac:dyDescent="0.25">
      <c r="ACF3883" s="60"/>
      <c r="ACG3883" s="60"/>
      <c r="ACH3883" s="60"/>
      <c r="ACI3883" s="60"/>
      <c r="ACJ3883" s="60"/>
      <c r="ACK3883" s="60"/>
      <c r="ACL3883" s="60"/>
      <c r="ACM3883" s="60"/>
      <c r="ACN3883" s="60"/>
      <c r="ACO3883" s="60"/>
      <c r="ACP3883" s="60"/>
      <c r="ACQ3883" s="60"/>
      <c r="ACR3883" s="60"/>
      <c r="ACS3883" s="60"/>
      <c r="ACT3883" s="60"/>
      <c r="ACU3883" s="60"/>
      <c r="ACV3883" s="60"/>
      <c r="ACW3883" s="60"/>
      <c r="ACX3883" s="60"/>
      <c r="ACY3883" s="60">
        <v>1.0017763229391701</v>
      </c>
      <c r="ACZ3883" s="60"/>
      <c r="ADA3883" s="60"/>
      <c r="ADB3883" s="60"/>
      <c r="ADC3883" s="60"/>
      <c r="ADD3883" s="60"/>
      <c r="ADE3883" s="60"/>
    </row>
    <row r="3884" spans="760:785" x14ac:dyDescent="0.25">
      <c r="ACF3884" s="60"/>
      <c r="ACG3884" s="60"/>
      <c r="ACH3884" s="60"/>
      <c r="ACI3884" s="60"/>
      <c r="ACJ3884" s="60"/>
      <c r="ACK3884" s="60"/>
      <c r="ACL3884" s="60"/>
      <c r="ACM3884" s="60"/>
      <c r="ACN3884" s="60"/>
      <c r="ACO3884" s="60"/>
      <c r="ACP3884" s="60"/>
      <c r="ACQ3884" s="60"/>
      <c r="ACR3884" s="60"/>
      <c r="ACS3884" s="60"/>
      <c r="ACT3884" s="60"/>
      <c r="ACU3884" s="60"/>
      <c r="ACV3884" s="60"/>
      <c r="ACW3884" s="60"/>
      <c r="ACX3884" s="60"/>
      <c r="ACY3884" s="60">
        <v>1.00177629164346</v>
      </c>
      <c r="ACZ3884" s="60"/>
      <c r="ADA3884" s="60"/>
      <c r="ADB3884" s="60"/>
      <c r="ADC3884" s="60"/>
      <c r="ADD3884" s="60"/>
      <c r="ADE3884" s="60"/>
    </row>
    <row r="3885" spans="760:785" x14ac:dyDescent="0.25">
      <c r="ACF3885" s="60"/>
      <c r="ACG3885" s="60"/>
      <c r="ACH3885" s="60"/>
      <c r="ACI3885" s="60"/>
      <c r="ACJ3885" s="60"/>
      <c r="ACK3885" s="60"/>
      <c r="ACL3885" s="60"/>
      <c r="ACM3885" s="60"/>
      <c r="ACN3885" s="60"/>
      <c r="ACO3885" s="60"/>
      <c r="ACP3885" s="60"/>
      <c r="ACQ3885" s="60"/>
      <c r="ACR3885" s="60"/>
      <c r="ACS3885" s="60"/>
      <c r="ACT3885" s="60"/>
      <c r="ACU3885" s="60"/>
      <c r="ACV3885" s="60"/>
      <c r="ACW3885" s="60"/>
      <c r="ACX3885" s="60"/>
      <c r="ACY3885" s="60">
        <v>1.0017724510947099</v>
      </c>
      <c r="ACZ3885" s="60"/>
      <c r="ADA3885" s="60"/>
      <c r="ADB3885" s="60"/>
      <c r="ADC3885" s="60"/>
      <c r="ADD3885" s="60"/>
      <c r="ADE3885" s="60"/>
    </row>
    <row r="3886" spans="760:785" x14ac:dyDescent="0.25">
      <c r="ACF3886" s="60"/>
      <c r="ACG3886" s="60"/>
      <c r="ACH3886" s="60"/>
      <c r="ACI3886" s="60"/>
      <c r="ACJ3886" s="60"/>
      <c r="ACK3886" s="60"/>
      <c r="ACL3886" s="60"/>
      <c r="ACM3886" s="60"/>
      <c r="ACN3886" s="60"/>
      <c r="ACO3886" s="60"/>
      <c r="ACP3886" s="60"/>
      <c r="ACQ3886" s="60"/>
      <c r="ACR3886" s="60"/>
      <c r="ACS3886" s="60"/>
      <c r="ACT3886" s="60"/>
      <c r="ACU3886" s="60"/>
      <c r="ACV3886" s="60"/>
      <c r="ACW3886" s="60"/>
      <c r="ACX3886" s="60"/>
      <c r="ACY3886" s="60">
        <v>1.0017710589982101</v>
      </c>
      <c r="ACZ3886" s="60"/>
      <c r="ADA3886" s="60"/>
      <c r="ADB3886" s="60"/>
      <c r="ADC3886" s="60"/>
      <c r="ADD3886" s="60"/>
      <c r="ADE3886" s="60"/>
    </row>
    <row r="3887" spans="760:785" x14ac:dyDescent="0.25">
      <c r="ACF3887" s="60"/>
      <c r="ACG3887" s="60"/>
      <c r="ACH3887" s="60"/>
      <c r="ACI3887" s="60"/>
      <c r="ACJ3887" s="60"/>
      <c r="ACK3887" s="60"/>
      <c r="ACL3887" s="60"/>
      <c r="ACM3887" s="60"/>
      <c r="ACN3887" s="60"/>
      <c r="ACO3887" s="60"/>
      <c r="ACP3887" s="60"/>
      <c r="ACQ3887" s="60"/>
      <c r="ACR3887" s="60"/>
      <c r="ACS3887" s="60"/>
      <c r="ACT3887" s="60"/>
      <c r="ACU3887" s="60"/>
      <c r="ACV3887" s="60"/>
      <c r="ACW3887" s="60"/>
      <c r="ACX3887" s="60"/>
      <c r="ACY3887" s="60">
        <v>1.00176796985793</v>
      </c>
      <c r="ACZ3887" s="60"/>
      <c r="ADA3887" s="60"/>
      <c r="ADB3887" s="60"/>
      <c r="ADC3887" s="60"/>
      <c r="ADD3887" s="60"/>
      <c r="ADE3887" s="60"/>
    </row>
    <row r="3888" spans="760:785" x14ac:dyDescent="0.25">
      <c r="ACF3888" s="60"/>
      <c r="ACG3888" s="60"/>
      <c r="ACH3888" s="60"/>
      <c r="ACI3888" s="60"/>
      <c r="ACJ3888" s="60"/>
      <c r="ACK3888" s="60"/>
      <c r="ACL3888" s="60"/>
      <c r="ACM3888" s="60"/>
      <c r="ACN3888" s="60"/>
      <c r="ACO3888" s="60"/>
      <c r="ACP3888" s="60"/>
      <c r="ACQ3888" s="60"/>
      <c r="ACR3888" s="60"/>
      <c r="ACS3888" s="60"/>
      <c r="ACT3888" s="60"/>
      <c r="ACU3888" s="60"/>
      <c r="ACV3888" s="60"/>
      <c r="ACW3888" s="60"/>
      <c r="ACX3888" s="60"/>
      <c r="ACY3888" s="60">
        <v>1.00176607162847</v>
      </c>
      <c r="ACZ3888" s="60"/>
      <c r="ADA3888" s="60"/>
      <c r="ADB3888" s="60"/>
      <c r="ADC3888" s="60"/>
      <c r="ADD3888" s="60"/>
      <c r="ADE3888" s="60"/>
    </row>
    <row r="3889" spans="760:785" x14ac:dyDescent="0.25">
      <c r="ACF3889" s="60"/>
      <c r="ACG3889" s="60"/>
      <c r="ACH3889" s="60"/>
      <c r="ACI3889" s="60"/>
      <c r="ACJ3889" s="60"/>
      <c r="ACK3889" s="60"/>
      <c r="ACL3889" s="60"/>
      <c r="ACM3889" s="60"/>
      <c r="ACN3889" s="60"/>
      <c r="ACO3889" s="60"/>
      <c r="ACP3889" s="60"/>
      <c r="ACQ3889" s="60"/>
      <c r="ACR3889" s="60"/>
      <c r="ACS3889" s="60"/>
      <c r="ACT3889" s="60"/>
      <c r="ACU3889" s="60"/>
      <c r="ACV3889" s="60"/>
      <c r="ACW3889" s="60"/>
      <c r="ACX3889" s="60"/>
      <c r="ACY3889" s="60">
        <v>1.00176387511134</v>
      </c>
      <c r="ACZ3889" s="60"/>
      <c r="ADA3889" s="60"/>
      <c r="ADB3889" s="60"/>
      <c r="ADC3889" s="60"/>
      <c r="ADD3889" s="60"/>
      <c r="ADE3889" s="60"/>
    </row>
    <row r="3890" spans="760:785" x14ac:dyDescent="0.25">
      <c r="ACF3890" s="60"/>
      <c r="ACG3890" s="60"/>
      <c r="ACH3890" s="60"/>
      <c r="ACI3890" s="60"/>
      <c r="ACJ3890" s="60"/>
      <c r="ACK3890" s="60"/>
      <c r="ACL3890" s="60"/>
      <c r="ACM3890" s="60"/>
      <c r="ACN3890" s="60"/>
      <c r="ACO3890" s="60"/>
      <c r="ACP3890" s="60"/>
      <c r="ACQ3890" s="60"/>
      <c r="ACR3890" s="60"/>
      <c r="ACS3890" s="60"/>
      <c r="ACT3890" s="60"/>
      <c r="ACU3890" s="60"/>
      <c r="ACV3890" s="60"/>
      <c r="ACW3890" s="60"/>
      <c r="ACX3890" s="60"/>
      <c r="ACY3890" s="60">
        <v>1.0017634715970101</v>
      </c>
      <c r="ACZ3890" s="60"/>
      <c r="ADA3890" s="60"/>
      <c r="ADB3890" s="60"/>
      <c r="ADC3890" s="60"/>
      <c r="ADD3890" s="60"/>
      <c r="ADE3890" s="60"/>
    </row>
    <row r="3891" spans="760:785" x14ac:dyDescent="0.25">
      <c r="ACF3891" s="60"/>
      <c r="ACG3891" s="60"/>
      <c r="ACH3891" s="60"/>
      <c r="ACI3891" s="60"/>
      <c r="ACJ3891" s="60"/>
      <c r="ACK3891" s="60"/>
      <c r="ACL3891" s="60"/>
      <c r="ACM3891" s="60"/>
      <c r="ACN3891" s="60"/>
      <c r="ACO3891" s="60"/>
      <c r="ACP3891" s="60"/>
      <c r="ACQ3891" s="60"/>
      <c r="ACR3891" s="60"/>
      <c r="ACS3891" s="60"/>
      <c r="ACT3891" s="60"/>
      <c r="ACU3891" s="60"/>
      <c r="ACV3891" s="60"/>
      <c r="ACW3891" s="60"/>
      <c r="ACX3891" s="60"/>
      <c r="ACY3891" s="60">
        <v>1.00176045594466</v>
      </c>
      <c r="ACZ3891" s="60"/>
      <c r="ADA3891" s="60"/>
      <c r="ADB3891" s="60"/>
      <c r="ADC3891" s="60"/>
      <c r="ADD3891" s="60"/>
      <c r="ADE3891" s="60"/>
    </row>
    <row r="3892" spans="760:785" x14ac:dyDescent="0.25">
      <c r="ACF3892" s="60"/>
      <c r="ACG3892" s="60"/>
      <c r="ACH3892" s="60"/>
      <c r="ACI3892" s="60"/>
      <c r="ACJ3892" s="60"/>
      <c r="ACK3892" s="60"/>
      <c r="ACL3892" s="60"/>
      <c r="ACM3892" s="60"/>
      <c r="ACN3892" s="60"/>
      <c r="ACO3892" s="60"/>
      <c r="ACP3892" s="60"/>
      <c r="ACQ3892" s="60"/>
      <c r="ACR3892" s="60"/>
      <c r="ACS3892" s="60"/>
      <c r="ACT3892" s="60"/>
      <c r="ACU3892" s="60"/>
      <c r="ACV3892" s="60"/>
      <c r="ACW3892" s="60"/>
      <c r="ACX3892" s="60"/>
      <c r="ACY3892" s="60">
        <v>1.0017597944861401</v>
      </c>
      <c r="ACZ3892" s="60"/>
      <c r="ADA3892" s="60"/>
      <c r="ADB3892" s="60"/>
      <c r="ADC3892" s="60"/>
      <c r="ADD3892" s="60"/>
      <c r="ADE3892" s="60"/>
    </row>
    <row r="3893" spans="760:785" x14ac:dyDescent="0.25">
      <c r="ACF3893" s="60"/>
      <c r="ACG3893" s="60"/>
      <c r="ACH3893" s="60"/>
      <c r="ACI3893" s="60"/>
      <c r="ACJ3893" s="60"/>
      <c r="ACK3893" s="60"/>
      <c r="ACL3893" s="60"/>
      <c r="ACM3893" s="60"/>
      <c r="ACN3893" s="60"/>
      <c r="ACO3893" s="60"/>
      <c r="ACP3893" s="60"/>
      <c r="ACQ3893" s="60"/>
      <c r="ACR3893" s="60"/>
      <c r="ACS3893" s="60"/>
      <c r="ACT3893" s="60"/>
      <c r="ACU3893" s="60"/>
      <c r="ACV3893" s="60"/>
      <c r="ACW3893" s="60"/>
      <c r="ACX3893" s="60"/>
      <c r="ACY3893" s="60">
        <v>1.001759467169</v>
      </c>
      <c r="ACZ3893" s="60"/>
      <c r="ADA3893" s="60"/>
      <c r="ADB3893" s="60"/>
      <c r="ADC3893" s="60"/>
      <c r="ADD3893" s="60"/>
      <c r="ADE3893" s="60"/>
    </row>
    <row r="3894" spans="760:785" x14ac:dyDescent="0.25">
      <c r="ACF3894" s="60"/>
      <c r="ACG3894" s="60"/>
      <c r="ACH3894" s="60"/>
      <c r="ACI3894" s="60"/>
      <c r="ACJ3894" s="60"/>
      <c r="ACK3894" s="60"/>
      <c r="ACL3894" s="60"/>
      <c r="ACM3894" s="60"/>
      <c r="ACN3894" s="60"/>
      <c r="ACO3894" s="60"/>
      <c r="ACP3894" s="60"/>
      <c r="ACQ3894" s="60"/>
      <c r="ACR3894" s="60"/>
      <c r="ACS3894" s="60"/>
      <c r="ACT3894" s="60"/>
      <c r="ACU3894" s="60"/>
      <c r="ACV3894" s="60"/>
      <c r="ACW3894" s="60"/>
      <c r="ACX3894" s="60"/>
      <c r="ACY3894" s="60">
        <v>1.0017593029791501</v>
      </c>
      <c r="ACZ3894" s="60"/>
      <c r="ADA3894" s="60"/>
      <c r="ADB3894" s="60"/>
      <c r="ADC3894" s="60"/>
      <c r="ADD3894" s="60"/>
      <c r="ADE3894" s="60"/>
    </row>
    <row r="3895" spans="760:785" x14ac:dyDescent="0.25">
      <c r="ACF3895" s="60"/>
      <c r="ACG3895" s="60"/>
      <c r="ACH3895" s="60"/>
      <c r="ACI3895" s="60"/>
      <c r="ACJ3895" s="60"/>
      <c r="ACK3895" s="60"/>
      <c r="ACL3895" s="60"/>
      <c r="ACM3895" s="60"/>
      <c r="ACN3895" s="60"/>
      <c r="ACO3895" s="60"/>
      <c r="ACP3895" s="60"/>
      <c r="ACQ3895" s="60"/>
      <c r="ACR3895" s="60"/>
      <c r="ACS3895" s="60"/>
      <c r="ACT3895" s="60"/>
      <c r="ACU3895" s="60"/>
      <c r="ACV3895" s="60"/>
      <c r="ACW3895" s="60"/>
      <c r="ACX3895" s="60"/>
      <c r="ACY3895" s="60">
        <v>1.00175918901656</v>
      </c>
      <c r="ACZ3895" s="60"/>
      <c r="ADA3895" s="60"/>
      <c r="ADB3895" s="60"/>
      <c r="ADC3895" s="60"/>
      <c r="ADD3895" s="60"/>
      <c r="ADE3895" s="60"/>
    </row>
    <row r="3896" spans="760:785" x14ac:dyDescent="0.25">
      <c r="ACF3896" s="60"/>
      <c r="ACG3896" s="60"/>
      <c r="ACH3896" s="60"/>
      <c r="ACI3896" s="60"/>
      <c r="ACJ3896" s="60"/>
      <c r="ACK3896" s="60"/>
      <c r="ACL3896" s="60"/>
      <c r="ACM3896" s="60"/>
      <c r="ACN3896" s="60"/>
      <c r="ACO3896" s="60"/>
      <c r="ACP3896" s="60"/>
      <c r="ACQ3896" s="60"/>
      <c r="ACR3896" s="60"/>
      <c r="ACS3896" s="60"/>
      <c r="ACT3896" s="60"/>
      <c r="ACU3896" s="60"/>
      <c r="ACV3896" s="60"/>
      <c r="ACW3896" s="60"/>
      <c r="ACX3896" s="60"/>
      <c r="ACY3896" s="60">
        <v>1.00175629927722</v>
      </c>
      <c r="ACZ3896" s="60"/>
      <c r="ADA3896" s="60"/>
      <c r="ADB3896" s="60"/>
      <c r="ADC3896" s="60"/>
      <c r="ADD3896" s="60"/>
      <c r="ADE3896" s="60"/>
    </row>
    <row r="3897" spans="760:785" x14ac:dyDescent="0.25">
      <c r="ACF3897" s="60"/>
      <c r="ACG3897" s="60"/>
      <c r="ACH3897" s="60"/>
      <c r="ACI3897" s="60"/>
      <c r="ACJ3897" s="60"/>
      <c r="ACK3897" s="60"/>
      <c r="ACL3897" s="60"/>
      <c r="ACM3897" s="60"/>
      <c r="ACN3897" s="60"/>
      <c r="ACO3897" s="60"/>
      <c r="ACP3897" s="60"/>
      <c r="ACQ3897" s="60"/>
      <c r="ACR3897" s="60"/>
      <c r="ACS3897" s="60"/>
      <c r="ACT3897" s="60"/>
      <c r="ACU3897" s="60"/>
      <c r="ACV3897" s="60"/>
      <c r="ACW3897" s="60"/>
      <c r="ACX3897" s="60"/>
      <c r="ACY3897" s="60">
        <v>1.0017551378276699</v>
      </c>
      <c r="ACZ3897" s="60"/>
      <c r="ADA3897" s="60"/>
      <c r="ADB3897" s="60"/>
      <c r="ADC3897" s="60"/>
      <c r="ADD3897" s="60"/>
      <c r="ADE3897" s="60"/>
    </row>
    <row r="3898" spans="760:785" x14ac:dyDescent="0.25">
      <c r="ACF3898" s="60"/>
      <c r="ACG3898" s="60"/>
      <c r="ACH3898" s="60"/>
      <c r="ACI3898" s="60"/>
      <c r="ACJ3898" s="60"/>
      <c r="ACK3898" s="60"/>
      <c r="ACL3898" s="60"/>
      <c r="ACM3898" s="60"/>
      <c r="ACN3898" s="60"/>
      <c r="ACO3898" s="60"/>
      <c r="ACP3898" s="60"/>
      <c r="ACQ3898" s="60"/>
      <c r="ACR3898" s="60"/>
      <c r="ACS3898" s="60"/>
      <c r="ACT3898" s="60"/>
      <c r="ACU3898" s="60"/>
      <c r="ACV3898" s="60"/>
      <c r="ACW3898" s="60"/>
      <c r="ACX3898" s="60"/>
      <c r="ACY3898" s="60">
        <v>1.0017466006701501</v>
      </c>
      <c r="ACZ3898" s="60"/>
      <c r="ADA3898" s="60"/>
      <c r="ADB3898" s="60"/>
      <c r="ADC3898" s="60"/>
      <c r="ADD3898" s="60"/>
      <c r="ADE3898" s="60"/>
    </row>
    <row r="3899" spans="760:785" x14ac:dyDescent="0.25">
      <c r="ACF3899" s="60"/>
      <c r="ACG3899" s="60"/>
      <c r="ACH3899" s="60"/>
      <c r="ACI3899" s="60"/>
      <c r="ACJ3899" s="60"/>
      <c r="ACK3899" s="60"/>
      <c r="ACL3899" s="60"/>
      <c r="ACM3899" s="60"/>
      <c r="ACN3899" s="60"/>
      <c r="ACO3899" s="60"/>
      <c r="ACP3899" s="60"/>
      <c r="ACQ3899" s="60"/>
      <c r="ACR3899" s="60"/>
      <c r="ACS3899" s="60"/>
      <c r="ACT3899" s="60"/>
      <c r="ACU3899" s="60"/>
      <c r="ACV3899" s="60"/>
      <c r="ACW3899" s="60"/>
      <c r="ACX3899" s="60"/>
      <c r="ACY3899" s="60">
        <v>1.0017461668569601</v>
      </c>
      <c r="ACZ3899" s="60"/>
      <c r="ADA3899" s="60"/>
      <c r="ADB3899" s="60"/>
      <c r="ADC3899" s="60"/>
      <c r="ADD3899" s="60"/>
      <c r="ADE3899" s="60"/>
    </row>
    <row r="3900" spans="760:785" x14ac:dyDescent="0.25">
      <c r="ACF3900" s="60"/>
      <c r="ACG3900" s="60"/>
      <c r="ACH3900" s="60"/>
      <c r="ACI3900" s="60"/>
      <c r="ACJ3900" s="60"/>
      <c r="ACK3900" s="60"/>
      <c r="ACL3900" s="60"/>
      <c r="ACM3900" s="60"/>
      <c r="ACN3900" s="60"/>
      <c r="ACO3900" s="60"/>
      <c r="ACP3900" s="60"/>
      <c r="ACQ3900" s="60"/>
      <c r="ACR3900" s="60"/>
      <c r="ACS3900" s="60"/>
      <c r="ACT3900" s="60"/>
      <c r="ACU3900" s="60"/>
      <c r="ACV3900" s="60"/>
      <c r="ACW3900" s="60"/>
      <c r="ACX3900" s="60"/>
      <c r="ACY3900" s="60">
        <v>1.0017455387794201</v>
      </c>
      <c r="ACZ3900" s="60"/>
      <c r="ADA3900" s="60"/>
      <c r="ADB3900" s="60"/>
      <c r="ADC3900" s="60"/>
      <c r="ADD3900" s="60"/>
      <c r="ADE3900" s="60"/>
    </row>
    <row r="3901" spans="760:785" x14ac:dyDescent="0.25">
      <c r="ACF3901" s="60"/>
      <c r="ACG3901" s="60"/>
      <c r="ACH3901" s="60"/>
      <c r="ACI3901" s="60"/>
      <c r="ACJ3901" s="60"/>
      <c r="ACK3901" s="60"/>
      <c r="ACL3901" s="60"/>
      <c r="ACM3901" s="60"/>
      <c r="ACN3901" s="60"/>
      <c r="ACO3901" s="60"/>
      <c r="ACP3901" s="60"/>
      <c r="ACQ3901" s="60"/>
      <c r="ACR3901" s="60"/>
      <c r="ACS3901" s="60"/>
      <c r="ACT3901" s="60"/>
      <c r="ACU3901" s="60"/>
      <c r="ACV3901" s="60"/>
      <c r="ACW3901" s="60"/>
      <c r="ACX3901" s="60"/>
      <c r="ACY3901" s="60">
        <v>1.0017419810152299</v>
      </c>
      <c r="ACZ3901" s="60"/>
      <c r="ADA3901" s="60"/>
      <c r="ADB3901" s="60"/>
      <c r="ADC3901" s="60"/>
      <c r="ADD3901" s="60"/>
      <c r="ADE3901" s="60"/>
    </row>
    <row r="3902" spans="760:785" x14ac:dyDescent="0.25">
      <c r="ACF3902" s="60"/>
      <c r="ACG3902" s="60"/>
      <c r="ACH3902" s="60"/>
      <c r="ACI3902" s="60"/>
      <c r="ACJ3902" s="60"/>
      <c r="ACK3902" s="60"/>
      <c r="ACL3902" s="60"/>
      <c r="ACM3902" s="60"/>
      <c r="ACN3902" s="60"/>
      <c r="ACO3902" s="60"/>
      <c r="ACP3902" s="60"/>
      <c r="ACQ3902" s="60"/>
      <c r="ACR3902" s="60"/>
      <c r="ACS3902" s="60"/>
      <c r="ACT3902" s="60"/>
      <c r="ACU3902" s="60"/>
      <c r="ACV3902" s="60"/>
      <c r="ACW3902" s="60"/>
      <c r="ACX3902" s="60"/>
      <c r="ACY3902" s="60">
        <v>1.00174100903339</v>
      </c>
      <c r="ACZ3902" s="60"/>
      <c r="ADA3902" s="60"/>
      <c r="ADB3902" s="60"/>
      <c r="ADC3902" s="60"/>
      <c r="ADD3902" s="60"/>
      <c r="ADE3902" s="60"/>
    </row>
    <row r="3903" spans="760:785" x14ac:dyDescent="0.25">
      <c r="ACF3903" s="60"/>
      <c r="ACG3903" s="60"/>
      <c r="ACH3903" s="60"/>
      <c r="ACI3903" s="60"/>
      <c r="ACJ3903" s="60"/>
      <c r="ACK3903" s="60"/>
      <c r="ACL3903" s="60"/>
      <c r="ACM3903" s="60"/>
      <c r="ACN3903" s="60"/>
      <c r="ACO3903" s="60"/>
      <c r="ACP3903" s="60"/>
      <c r="ACQ3903" s="60"/>
      <c r="ACR3903" s="60"/>
      <c r="ACS3903" s="60"/>
      <c r="ACT3903" s="60"/>
      <c r="ACU3903" s="60"/>
      <c r="ACV3903" s="60"/>
      <c r="ACW3903" s="60"/>
      <c r="ACX3903" s="60"/>
      <c r="ACY3903" s="60">
        <v>1.0017406299999501</v>
      </c>
      <c r="ACZ3903" s="60"/>
      <c r="ADA3903" s="60"/>
      <c r="ADB3903" s="60"/>
      <c r="ADC3903" s="60"/>
      <c r="ADD3903" s="60"/>
      <c r="ADE3903" s="60"/>
    </row>
    <row r="3904" spans="760:785" x14ac:dyDescent="0.25">
      <c r="ACF3904" s="60"/>
      <c r="ACG3904" s="60"/>
      <c r="ACH3904" s="60"/>
      <c r="ACI3904" s="60"/>
      <c r="ACJ3904" s="60"/>
      <c r="ACK3904" s="60"/>
      <c r="ACL3904" s="60"/>
      <c r="ACM3904" s="60"/>
      <c r="ACN3904" s="60"/>
      <c r="ACO3904" s="60"/>
      <c r="ACP3904" s="60"/>
      <c r="ACQ3904" s="60"/>
      <c r="ACR3904" s="60"/>
      <c r="ACS3904" s="60"/>
      <c r="ACT3904" s="60"/>
      <c r="ACU3904" s="60"/>
      <c r="ACV3904" s="60"/>
      <c r="ACW3904" s="60"/>
      <c r="ACX3904" s="60"/>
      <c r="ACY3904" s="60">
        <v>1.0017388338253901</v>
      </c>
      <c r="ACZ3904" s="60"/>
      <c r="ADA3904" s="60"/>
      <c r="ADB3904" s="60"/>
      <c r="ADC3904" s="60"/>
      <c r="ADD3904" s="60"/>
      <c r="ADE3904" s="60"/>
    </row>
    <row r="3905" spans="760:785" x14ac:dyDescent="0.25">
      <c r="ACF3905" s="60"/>
      <c r="ACG3905" s="60"/>
      <c r="ACH3905" s="60"/>
      <c r="ACI3905" s="60"/>
      <c r="ACJ3905" s="60"/>
      <c r="ACK3905" s="60"/>
      <c r="ACL3905" s="60"/>
      <c r="ACM3905" s="60"/>
      <c r="ACN3905" s="60"/>
      <c r="ACO3905" s="60"/>
      <c r="ACP3905" s="60"/>
      <c r="ACQ3905" s="60"/>
      <c r="ACR3905" s="60"/>
      <c r="ACS3905" s="60"/>
      <c r="ACT3905" s="60"/>
      <c r="ACU3905" s="60"/>
      <c r="ACV3905" s="60"/>
      <c r="ACW3905" s="60"/>
      <c r="ACX3905" s="60"/>
      <c r="ACY3905" s="60">
        <v>1.0017378150479299</v>
      </c>
      <c r="ACZ3905" s="60"/>
      <c r="ADA3905" s="60"/>
      <c r="ADB3905" s="60"/>
      <c r="ADC3905" s="60"/>
      <c r="ADD3905" s="60"/>
      <c r="ADE3905" s="60"/>
    </row>
    <row r="3906" spans="760:785" x14ac:dyDescent="0.25">
      <c r="ACF3906" s="60"/>
      <c r="ACG3906" s="60"/>
      <c r="ACH3906" s="60"/>
      <c r="ACI3906" s="60"/>
      <c r="ACJ3906" s="60"/>
      <c r="ACK3906" s="60"/>
      <c r="ACL3906" s="60"/>
      <c r="ACM3906" s="60"/>
      <c r="ACN3906" s="60"/>
      <c r="ACO3906" s="60"/>
      <c r="ACP3906" s="60"/>
      <c r="ACQ3906" s="60"/>
      <c r="ACR3906" s="60"/>
      <c r="ACS3906" s="60"/>
      <c r="ACT3906" s="60"/>
      <c r="ACU3906" s="60"/>
      <c r="ACV3906" s="60"/>
      <c r="ACW3906" s="60"/>
      <c r="ACX3906" s="60"/>
      <c r="ACY3906" s="60">
        <v>1.0017337018581101</v>
      </c>
      <c r="ACZ3906" s="60"/>
      <c r="ADA3906" s="60"/>
      <c r="ADB3906" s="60"/>
      <c r="ADC3906" s="60"/>
      <c r="ADD3906" s="60"/>
      <c r="ADE3906" s="60"/>
    </row>
    <row r="3907" spans="760:785" x14ac:dyDescent="0.25">
      <c r="ACF3907" s="60"/>
      <c r="ACG3907" s="60"/>
      <c r="ACH3907" s="60"/>
      <c r="ACI3907" s="60"/>
      <c r="ACJ3907" s="60"/>
      <c r="ACK3907" s="60"/>
      <c r="ACL3907" s="60"/>
      <c r="ACM3907" s="60"/>
      <c r="ACN3907" s="60"/>
      <c r="ACO3907" s="60"/>
      <c r="ACP3907" s="60"/>
      <c r="ACQ3907" s="60"/>
      <c r="ACR3907" s="60"/>
      <c r="ACS3907" s="60"/>
      <c r="ACT3907" s="60"/>
      <c r="ACU3907" s="60"/>
      <c r="ACV3907" s="60"/>
      <c r="ACW3907" s="60"/>
      <c r="ACX3907" s="60"/>
      <c r="ACY3907" s="60">
        <v>1.0017223112872899</v>
      </c>
      <c r="ACZ3907" s="60"/>
      <c r="ADA3907" s="60"/>
      <c r="ADB3907" s="60"/>
      <c r="ADC3907" s="60"/>
      <c r="ADD3907" s="60"/>
      <c r="ADE3907" s="60"/>
    </row>
    <row r="3908" spans="760:785" x14ac:dyDescent="0.25">
      <c r="ACF3908" s="60"/>
      <c r="ACG3908" s="60"/>
      <c r="ACH3908" s="60"/>
      <c r="ACI3908" s="60"/>
      <c r="ACJ3908" s="60"/>
      <c r="ACK3908" s="60"/>
      <c r="ACL3908" s="60"/>
      <c r="ACM3908" s="60"/>
      <c r="ACN3908" s="60"/>
      <c r="ACO3908" s="60"/>
      <c r="ACP3908" s="60"/>
      <c r="ACQ3908" s="60"/>
      <c r="ACR3908" s="60"/>
      <c r="ACS3908" s="60"/>
      <c r="ACT3908" s="60"/>
      <c r="ACU3908" s="60"/>
      <c r="ACV3908" s="60"/>
      <c r="ACW3908" s="60"/>
      <c r="ACX3908" s="60"/>
      <c r="ACY3908" s="60">
        <v>1.00171784016632</v>
      </c>
      <c r="ACZ3908" s="60"/>
      <c r="ADA3908" s="60"/>
      <c r="ADB3908" s="60"/>
      <c r="ADC3908" s="60"/>
      <c r="ADD3908" s="60"/>
      <c r="ADE3908" s="60"/>
    </row>
    <row r="3909" spans="760:785" x14ac:dyDescent="0.25">
      <c r="ACF3909" s="60"/>
      <c r="ACG3909" s="60"/>
      <c r="ACH3909" s="60"/>
      <c r="ACI3909" s="60"/>
      <c r="ACJ3909" s="60"/>
      <c r="ACK3909" s="60"/>
      <c r="ACL3909" s="60"/>
      <c r="ACM3909" s="60"/>
      <c r="ACN3909" s="60"/>
      <c r="ACO3909" s="60"/>
      <c r="ACP3909" s="60"/>
      <c r="ACQ3909" s="60"/>
      <c r="ACR3909" s="60"/>
      <c r="ACS3909" s="60"/>
      <c r="ACT3909" s="60"/>
      <c r="ACU3909" s="60"/>
      <c r="ACV3909" s="60"/>
      <c r="ACW3909" s="60"/>
      <c r="ACX3909" s="60"/>
      <c r="ACY3909" s="60">
        <v>1.00171782718833</v>
      </c>
      <c r="ACZ3909" s="60"/>
      <c r="ADA3909" s="60"/>
      <c r="ADB3909" s="60"/>
      <c r="ADC3909" s="60"/>
      <c r="ADD3909" s="60"/>
      <c r="ADE3909" s="60"/>
    </row>
    <row r="3910" spans="760:785" x14ac:dyDescent="0.25">
      <c r="ACF3910" s="60"/>
      <c r="ACG3910" s="60"/>
      <c r="ACH3910" s="60"/>
      <c r="ACI3910" s="60"/>
      <c r="ACJ3910" s="60"/>
      <c r="ACK3910" s="60"/>
      <c r="ACL3910" s="60"/>
      <c r="ACM3910" s="60"/>
      <c r="ACN3910" s="60"/>
      <c r="ACO3910" s="60"/>
      <c r="ACP3910" s="60"/>
      <c r="ACQ3910" s="60"/>
      <c r="ACR3910" s="60"/>
      <c r="ACS3910" s="60"/>
      <c r="ACT3910" s="60"/>
      <c r="ACU3910" s="60"/>
      <c r="ACV3910" s="60"/>
      <c r="ACW3910" s="60"/>
      <c r="ACX3910" s="60"/>
      <c r="ACY3910" s="60">
        <v>1.0017078689352901</v>
      </c>
      <c r="ACZ3910" s="60"/>
      <c r="ADA3910" s="60"/>
      <c r="ADB3910" s="60"/>
      <c r="ADC3910" s="60"/>
      <c r="ADD3910" s="60"/>
      <c r="ADE3910" s="60"/>
    </row>
    <row r="3911" spans="760:785" x14ac:dyDescent="0.25">
      <c r="ACF3911" s="60"/>
      <c r="ACG3911" s="60"/>
      <c r="ACH3911" s="60"/>
      <c r="ACI3911" s="60"/>
      <c r="ACJ3911" s="60"/>
      <c r="ACK3911" s="60"/>
      <c r="ACL3911" s="60"/>
      <c r="ACM3911" s="60"/>
      <c r="ACN3911" s="60"/>
      <c r="ACO3911" s="60"/>
      <c r="ACP3911" s="60"/>
      <c r="ACQ3911" s="60"/>
      <c r="ACR3911" s="60"/>
      <c r="ACS3911" s="60"/>
      <c r="ACT3911" s="60"/>
      <c r="ACU3911" s="60"/>
      <c r="ACV3911" s="60"/>
      <c r="ACW3911" s="60"/>
      <c r="ACX3911" s="60"/>
      <c r="ACY3911" s="60">
        <v>1.0017073890036099</v>
      </c>
      <c r="ACZ3911" s="60"/>
      <c r="ADA3911" s="60"/>
      <c r="ADB3911" s="60"/>
      <c r="ADC3911" s="60"/>
      <c r="ADD3911" s="60"/>
      <c r="ADE3911" s="60"/>
    </row>
    <row r="3912" spans="760:785" x14ac:dyDescent="0.25">
      <c r="ACF3912" s="60"/>
      <c r="ACG3912" s="60"/>
      <c r="ACH3912" s="60"/>
      <c r="ACI3912" s="60"/>
      <c r="ACJ3912" s="60"/>
      <c r="ACK3912" s="60"/>
      <c r="ACL3912" s="60"/>
      <c r="ACM3912" s="60"/>
      <c r="ACN3912" s="60"/>
      <c r="ACO3912" s="60"/>
      <c r="ACP3912" s="60"/>
      <c r="ACQ3912" s="60"/>
      <c r="ACR3912" s="60"/>
      <c r="ACS3912" s="60"/>
      <c r="ACT3912" s="60"/>
      <c r="ACU3912" s="60"/>
      <c r="ACV3912" s="60"/>
      <c r="ACW3912" s="60"/>
      <c r="ACX3912" s="60"/>
      <c r="ACY3912" s="60">
        <v>1.0017063392276799</v>
      </c>
      <c r="ACZ3912" s="60"/>
      <c r="ADA3912" s="60"/>
      <c r="ADB3912" s="60"/>
      <c r="ADC3912" s="60"/>
      <c r="ADD3912" s="60"/>
      <c r="ADE3912" s="60"/>
    </row>
    <row r="3913" spans="760:785" x14ac:dyDescent="0.25">
      <c r="ACF3913" s="60"/>
      <c r="ACG3913" s="60"/>
      <c r="ACH3913" s="60"/>
      <c r="ACI3913" s="60"/>
      <c r="ACJ3913" s="60"/>
      <c r="ACK3913" s="60"/>
      <c r="ACL3913" s="60"/>
      <c r="ACM3913" s="60"/>
      <c r="ACN3913" s="60"/>
      <c r="ACO3913" s="60"/>
      <c r="ACP3913" s="60"/>
      <c r="ACQ3913" s="60"/>
      <c r="ACR3913" s="60"/>
      <c r="ACS3913" s="60"/>
      <c r="ACT3913" s="60"/>
      <c r="ACU3913" s="60"/>
      <c r="ACV3913" s="60"/>
      <c r="ACW3913" s="60"/>
      <c r="ACX3913" s="60"/>
      <c r="ACY3913" s="60">
        <v>1.0017016940094301</v>
      </c>
      <c r="ACZ3913" s="60"/>
      <c r="ADA3913" s="60"/>
      <c r="ADB3913" s="60"/>
      <c r="ADC3913" s="60"/>
      <c r="ADD3913" s="60"/>
      <c r="ADE3913" s="60"/>
    </row>
    <row r="3914" spans="760:785" x14ac:dyDescent="0.25">
      <c r="ACF3914" s="60"/>
      <c r="ACG3914" s="60"/>
      <c r="ACH3914" s="60"/>
      <c r="ACI3914" s="60"/>
      <c r="ACJ3914" s="60"/>
      <c r="ACK3914" s="60"/>
      <c r="ACL3914" s="60"/>
      <c r="ACM3914" s="60"/>
      <c r="ACN3914" s="60"/>
      <c r="ACO3914" s="60"/>
      <c r="ACP3914" s="60"/>
      <c r="ACQ3914" s="60"/>
      <c r="ACR3914" s="60"/>
      <c r="ACS3914" s="60"/>
      <c r="ACT3914" s="60"/>
      <c r="ACU3914" s="60"/>
      <c r="ACV3914" s="60"/>
      <c r="ACW3914" s="60"/>
      <c r="ACX3914" s="60"/>
      <c r="ACY3914" s="60">
        <v>1.0017013090698199</v>
      </c>
      <c r="ACZ3914" s="60"/>
      <c r="ADA3914" s="60"/>
      <c r="ADB3914" s="60"/>
      <c r="ADC3914" s="60"/>
      <c r="ADD3914" s="60"/>
      <c r="ADE3914" s="60"/>
    </row>
    <row r="3915" spans="760:785" x14ac:dyDescent="0.25">
      <c r="ACF3915" s="60"/>
      <c r="ACG3915" s="60"/>
      <c r="ACH3915" s="60"/>
      <c r="ACI3915" s="60"/>
      <c r="ACJ3915" s="60"/>
      <c r="ACK3915" s="60"/>
      <c r="ACL3915" s="60"/>
      <c r="ACM3915" s="60"/>
      <c r="ACN3915" s="60"/>
      <c r="ACO3915" s="60"/>
      <c r="ACP3915" s="60"/>
      <c r="ACQ3915" s="60"/>
      <c r="ACR3915" s="60"/>
      <c r="ACS3915" s="60"/>
      <c r="ACT3915" s="60"/>
      <c r="ACU3915" s="60"/>
      <c r="ACV3915" s="60"/>
      <c r="ACW3915" s="60"/>
      <c r="ACX3915" s="60"/>
      <c r="ACY3915" s="60">
        <v>1.0017001202081901</v>
      </c>
      <c r="ACZ3915" s="60"/>
      <c r="ADA3915" s="60"/>
      <c r="ADB3915" s="60"/>
      <c r="ADC3915" s="60"/>
      <c r="ADD3915" s="60"/>
      <c r="ADE3915" s="60"/>
    </row>
    <row r="3916" spans="760:785" x14ac:dyDescent="0.25">
      <c r="ACF3916" s="60"/>
      <c r="ACG3916" s="60"/>
      <c r="ACH3916" s="60"/>
      <c r="ACI3916" s="60"/>
      <c r="ACJ3916" s="60"/>
      <c r="ACK3916" s="60"/>
      <c r="ACL3916" s="60"/>
      <c r="ACM3916" s="60"/>
      <c r="ACN3916" s="60"/>
      <c r="ACO3916" s="60"/>
      <c r="ACP3916" s="60"/>
      <c r="ACQ3916" s="60"/>
      <c r="ACR3916" s="60"/>
      <c r="ACS3916" s="60"/>
      <c r="ACT3916" s="60"/>
      <c r="ACU3916" s="60"/>
      <c r="ACV3916" s="60"/>
      <c r="ACW3916" s="60"/>
      <c r="ACX3916" s="60"/>
      <c r="ACY3916" s="60">
        <v>1.0016999473730901</v>
      </c>
      <c r="ACZ3916" s="60"/>
      <c r="ADA3916" s="60"/>
      <c r="ADB3916" s="60"/>
      <c r="ADC3916" s="60"/>
      <c r="ADD3916" s="60"/>
      <c r="ADE3916" s="60"/>
    </row>
    <row r="3917" spans="760:785" x14ac:dyDescent="0.25">
      <c r="ACF3917" s="60"/>
      <c r="ACG3917" s="60"/>
      <c r="ACH3917" s="60"/>
      <c r="ACI3917" s="60"/>
      <c r="ACJ3917" s="60"/>
      <c r="ACK3917" s="60"/>
      <c r="ACL3917" s="60"/>
      <c r="ACM3917" s="60"/>
      <c r="ACN3917" s="60"/>
      <c r="ACO3917" s="60"/>
      <c r="ACP3917" s="60"/>
      <c r="ACQ3917" s="60"/>
      <c r="ACR3917" s="60"/>
      <c r="ACS3917" s="60"/>
      <c r="ACT3917" s="60"/>
      <c r="ACU3917" s="60"/>
      <c r="ACV3917" s="60"/>
      <c r="ACW3917" s="60"/>
      <c r="ACX3917" s="60"/>
      <c r="ACY3917" s="60">
        <v>1.0016993376717001</v>
      </c>
      <c r="ACZ3917" s="60"/>
      <c r="ADA3917" s="60"/>
      <c r="ADB3917" s="60"/>
      <c r="ADC3917" s="60"/>
      <c r="ADD3917" s="60"/>
      <c r="ADE3917" s="60"/>
    </row>
    <row r="3918" spans="760:785" x14ac:dyDescent="0.25">
      <c r="ACF3918" s="60"/>
      <c r="ACG3918" s="60"/>
      <c r="ACH3918" s="60"/>
      <c r="ACI3918" s="60"/>
      <c r="ACJ3918" s="60"/>
      <c r="ACK3918" s="60"/>
      <c r="ACL3918" s="60"/>
      <c r="ACM3918" s="60"/>
      <c r="ACN3918" s="60"/>
      <c r="ACO3918" s="60"/>
      <c r="ACP3918" s="60"/>
      <c r="ACQ3918" s="60"/>
      <c r="ACR3918" s="60"/>
      <c r="ACS3918" s="60"/>
      <c r="ACT3918" s="60"/>
      <c r="ACU3918" s="60"/>
      <c r="ACV3918" s="60"/>
      <c r="ACW3918" s="60"/>
      <c r="ACX3918" s="60"/>
      <c r="ACY3918" s="60">
        <v>1.00169556958702</v>
      </c>
      <c r="ACZ3918" s="60"/>
      <c r="ADA3918" s="60"/>
      <c r="ADB3918" s="60"/>
      <c r="ADC3918" s="60"/>
      <c r="ADD3918" s="60"/>
      <c r="ADE3918" s="60"/>
    </row>
    <row r="3919" spans="760:785" x14ac:dyDescent="0.25">
      <c r="ACF3919" s="60"/>
      <c r="ACG3919" s="60"/>
      <c r="ACH3919" s="60"/>
      <c r="ACI3919" s="60"/>
      <c r="ACJ3919" s="60"/>
      <c r="ACK3919" s="60"/>
      <c r="ACL3919" s="60"/>
      <c r="ACM3919" s="60"/>
      <c r="ACN3919" s="60"/>
      <c r="ACO3919" s="60"/>
      <c r="ACP3919" s="60"/>
      <c r="ACQ3919" s="60"/>
      <c r="ACR3919" s="60"/>
      <c r="ACS3919" s="60"/>
      <c r="ACT3919" s="60"/>
      <c r="ACU3919" s="60"/>
      <c r="ACV3919" s="60"/>
      <c r="ACW3919" s="60"/>
      <c r="ACX3919" s="60"/>
      <c r="ACY3919" s="60">
        <v>1.00168894164158</v>
      </c>
      <c r="ACZ3919" s="60"/>
      <c r="ADA3919" s="60"/>
      <c r="ADB3919" s="60"/>
      <c r="ADC3919" s="60"/>
      <c r="ADD3919" s="60"/>
      <c r="ADE3919" s="60"/>
    </row>
    <row r="3920" spans="760:785" x14ac:dyDescent="0.25">
      <c r="ACF3920" s="60"/>
      <c r="ACG3920" s="60"/>
      <c r="ACH3920" s="60"/>
      <c r="ACI3920" s="60"/>
      <c r="ACJ3920" s="60"/>
      <c r="ACK3920" s="60"/>
      <c r="ACL3920" s="60"/>
      <c r="ACM3920" s="60"/>
      <c r="ACN3920" s="60"/>
      <c r="ACO3920" s="60"/>
      <c r="ACP3920" s="60"/>
      <c r="ACQ3920" s="60"/>
      <c r="ACR3920" s="60"/>
      <c r="ACS3920" s="60"/>
      <c r="ACT3920" s="60"/>
      <c r="ACU3920" s="60"/>
      <c r="ACV3920" s="60"/>
      <c r="ACW3920" s="60"/>
      <c r="ACX3920" s="60"/>
      <c r="ACY3920" s="60">
        <v>1.00168867131051</v>
      </c>
      <c r="ACZ3920" s="60"/>
      <c r="ADA3920" s="60"/>
      <c r="ADB3920" s="60"/>
      <c r="ADC3920" s="60"/>
      <c r="ADD3920" s="60"/>
      <c r="ADE3920" s="60"/>
    </row>
    <row r="3921" spans="760:785" x14ac:dyDescent="0.25">
      <c r="ACF3921" s="60"/>
      <c r="ACG3921" s="60"/>
      <c r="ACH3921" s="60"/>
      <c r="ACI3921" s="60"/>
      <c r="ACJ3921" s="60"/>
      <c r="ACK3921" s="60"/>
      <c r="ACL3921" s="60"/>
      <c r="ACM3921" s="60"/>
      <c r="ACN3921" s="60"/>
      <c r="ACO3921" s="60"/>
      <c r="ACP3921" s="60"/>
      <c r="ACQ3921" s="60"/>
      <c r="ACR3921" s="60"/>
      <c r="ACS3921" s="60"/>
      <c r="ACT3921" s="60"/>
      <c r="ACU3921" s="60"/>
      <c r="ACV3921" s="60"/>
      <c r="ACW3921" s="60"/>
      <c r="ACX3921" s="60"/>
      <c r="ACY3921" s="60">
        <v>1.0016883184329901</v>
      </c>
      <c r="ACZ3921" s="60"/>
      <c r="ADA3921" s="60"/>
      <c r="ADB3921" s="60"/>
      <c r="ADC3921" s="60"/>
      <c r="ADD3921" s="60"/>
      <c r="ADE3921" s="60"/>
    </row>
    <row r="3922" spans="760:785" x14ac:dyDescent="0.25">
      <c r="ACF3922" s="60"/>
      <c r="ACG3922" s="60"/>
      <c r="ACH3922" s="60"/>
      <c r="ACI3922" s="60"/>
      <c r="ACJ3922" s="60"/>
      <c r="ACK3922" s="60"/>
      <c r="ACL3922" s="60"/>
      <c r="ACM3922" s="60"/>
      <c r="ACN3922" s="60"/>
      <c r="ACO3922" s="60"/>
      <c r="ACP3922" s="60"/>
      <c r="ACQ3922" s="60"/>
      <c r="ACR3922" s="60"/>
      <c r="ACS3922" s="60"/>
      <c r="ACT3922" s="60"/>
      <c r="ACU3922" s="60"/>
      <c r="ACV3922" s="60"/>
      <c r="ACW3922" s="60"/>
      <c r="ACX3922" s="60"/>
      <c r="ACY3922" s="60">
        <v>1.0016841448656999</v>
      </c>
      <c r="ACZ3922" s="60"/>
      <c r="ADA3922" s="60"/>
      <c r="ADB3922" s="60"/>
      <c r="ADC3922" s="60"/>
      <c r="ADD3922" s="60"/>
      <c r="ADE3922" s="60"/>
    </row>
    <row r="3923" spans="760:785" x14ac:dyDescent="0.25">
      <c r="ACF3923" s="60"/>
      <c r="ACG3923" s="60"/>
      <c r="ACH3923" s="60"/>
      <c r="ACI3923" s="60"/>
      <c r="ACJ3923" s="60"/>
      <c r="ACK3923" s="60"/>
      <c r="ACL3923" s="60"/>
      <c r="ACM3923" s="60"/>
      <c r="ACN3923" s="60"/>
      <c r="ACO3923" s="60"/>
      <c r="ACP3923" s="60"/>
      <c r="ACQ3923" s="60"/>
      <c r="ACR3923" s="60"/>
      <c r="ACS3923" s="60"/>
      <c r="ACT3923" s="60"/>
      <c r="ACU3923" s="60"/>
      <c r="ACV3923" s="60"/>
      <c r="ACW3923" s="60"/>
      <c r="ACX3923" s="60"/>
      <c r="ACY3923" s="60">
        <v>1.00168413608101</v>
      </c>
      <c r="ACZ3923" s="60"/>
      <c r="ADA3923" s="60"/>
      <c r="ADB3923" s="60"/>
      <c r="ADC3923" s="60"/>
      <c r="ADD3923" s="60"/>
      <c r="ADE3923" s="60"/>
    </row>
    <row r="3924" spans="760:785" x14ac:dyDescent="0.25">
      <c r="ACF3924" s="60"/>
      <c r="ACG3924" s="60"/>
      <c r="ACH3924" s="60"/>
      <c r="ACI3924" s="60"/>
      <c r="ACJ3924" s="60"/>
      <c r="ACK3924" s="60"/>
      <c r="ACL3924" s="60"/>
      <c r="ACM3924" s="60"/>
      <c r="ACN3924" s="60"/>
      <c r="ACO3924" s="60"/>
      <c r="ACP3924" s="60"/>
      <c r="ACQ3924" s="60"/>
      <c r="ACR3924" s="60"/>
      <c r="ACS3924" s="60"/>
      <c r="ACT3924" s="60"/>
      <c r="ACU3924" s="60"/>
      <c r="ACV3924" s="60"/>
      <c r="ACW3924" s="60"/>
      <c r="ACX3924" s="60"/>
      <c r="ACY3924" s="60">
        <v>1.00168253353401</v>
      </c>
      <c r="ACZ3924" s="60"/>
      <c r="ADA3924" s="60"/>
      <c r="ADB3924" s="60"/>
      <c r="ADC3924" s="60"/>
      <c r="ADD3924" s="60"/>
      <c r="ADE3924" s="60"/>
    </row>
    <row r="3925" spans="760:785" x14ac:dyDescent="0.25">
      <c r="ACF3925" s="60"/>
      <c r="ACG3925" s="60"/>
      <c r="ACH3925" s="60"/>
      <c r="ACI3925" s="60"/>
      <c r="ACJ3925" s="60"/>
      <c r="ACK3925" s="60"/>
      <c r="ACL3925" s="60"/>
      <c r="ACM3925" s="60"/>
      <c r="ACN3925" s="60"/>
      <c r="ACO3925" s="60"/>
      <c r="ACP3925" s="60"/>
      <c r="ACQ3925" s="60"/>
      <c r="ACR3925" s="60"/>
      <c r="ACS3925" s="60"/>
      <c r="ACT3925" s="60"/>
      <c r="ACU3925" s="60"/>
      <c r="ACV3925" s="60"/>
      <c r="ACW3925" s="60"/>
      <c r="ACX3925" s="60"/>
      <c r="ACY3925" s="60">
        <v>1.0016812909412101</v>
      </c>
      <c r="ACZ3925" s="60"/>
      <c r="ADA3925" s="60"/>
      <c r="ADB3925" s="60"/>
      <c r="ADC3925" s="60"/>
      <c r="ADD3925" s="60"/>
      <c r="ADE3925" s="60"/>
    </row>
    <row r="3926" spans="760:785" x14ac:dyDescent="0.25">
      <c r="ACF3926" s="60"/>
      <c r="ACG3926" s="60"/>
      <c r="ACH3926" s="60"/>
      <c r="ACI3926" s="60"/>
      <c r="ACJ3926" s="60"/>
      <c r="ACK3926" s="60"/>
      <c r="ACL3926" s="60"/>
      <c r="ACM3926" s="60"/>
      <c r="ACN3926" s="60"/>
      <c r="ACO3926" s="60"/>
      <c r="ACP3926" s="60"/>
      <c r="ACQ3926" s="60"/>
      <c r="ACR3926" s="60"/>
      <c r="ACS3926" s="60"/>
      <c r="ACT3926" s="60"/>
      <c r="ACU3926" s="60"/>
      <c r="ACV3926" s="60"/>
      <c r="ACW3926" s="60"/>
      <c r="ACX3926" s="60"/>
      <c r="ACY3926" s="60">
        <v>1.0016796568364501</v>
      </c>
      <c r="ACZ3926" s="60"/>
      <c r="ADA3926" s="60"/>
      <c r="ADB3926" s="60"/>
      <c r="ADC3926" s="60"/>
      <c r="ADD3926" s="60"/>
      <c r="ADE3926" s="60"/>
    </row>
    <row r="3927" spans="760:785" x14ac:dyDescent="0.25">
      <c r="ACF3927" s="60"/>
      <c r="ACG3927" s="60"/>
      <c r="ACH3927" s="60"/>
      <c r="ACI3927" s="60"/>
      <c r="ACJ3927" s="60"/>
      <c r="ACK3927" s="60"/>
      <c r="ACL3927" s="60"/>
      <c r="ACM3927" s="60"/>
      <c r="ACN3927" s="60"/>
      <c r="ACO3927" s="60"/>
      <c r="ACP3927" s="60"/>
      <c r="ACQ3927" s="60"/>
      <c r="ACR3927" s="60"/>
      <c r="ACS3927" s="60"/>
      <c r="ACT3927" s="60"/>
      <c r="ACU3927" s="60"/>
      <c r="ACV3927" s="60"/>
      <c r="ACW3927" s="60"/>
      <c r="ACX3927" s="60"/>
      <c r="ACY3927" s="60">
        <v>1.0016750741218601</v>
      </c>
      <c r="ACZ3927" s="60"/>
      <c r="ADA3927" s="60"/>
      <c r="ADB3927" s="60"/>
      <c r="ADC3927" s="60"/>
      <c r="ADD3927" s="60"/>
      <c r="ADE3927" s="60"/>
    </row>
    <row r="3928" spans="760:785" x14ac:dyDescent="0.25">
      <c r="ACF3928" s="60"/>
      <c r="ACG3928" s="60"/>
      <c r="ACH3928" s="60"/>
      <c r="ACI3928" s="60"/>
      <c r="ACJ3928" s="60"/>
      <c r="ACK3928" s="60"/>
      <c r="ACL3928" s="60"/>
      <c r="ACM3928" s="60"/>
      <c r="ACN3928" s="60"/>
      <c r="ACO3928" s="60"/>
      <c r="ACP3928" s="60"/>
      <c r="ACQ3928" s="60"/>
      <c r="ACR3928" s="60"/>
      <c r="ACS3928" s="60"/>
      <c r="ACT3928" s="60"/>
      <c r="ACU3928" s="60"/>
      <c r="ACV3928" s="60"/>
      <c r="ACW3928" s="60"/>
      <c r="ACX3928" s="60"/>
      <c r="ACY3928" s="60">
        <v>1.00167261184742</v>
      </c>
      <c r="ACZ3928" s="60"/>
      <c r="ADA3928" s="60"/>
      <c r="ADB3928" s="60"/>
      <c r="ADC3928" s="60"/>
      <c r="ADD3928" s="60"/>
      <c r="ADE3928" s="60"/>
    </row>
    <row r="3929" spans="760:785" x14ac:dyDescent="0.25">
      <c r="ACF3929" s="60"/>
      <c r="ACG3929" s="60"/>
      <c r="ACH3929" s="60"/>
      <c r="ACI3929" s="60"/>
      <c r="ACJ3929" s="60"/>
      <c r="ACK3929" s="60"/>
      <c r="ACL3929" s="60"/>
      <c r="ACM3929" s="60"/>
      <c r="ACN3929" s="60"/>
      <c r="ACO3929" s="60"/>
      <c r="ACP3929" s="60"/>
      <c r="ACQ3929" s="60"/>
      <c r="ACR3929" s="60"/>
      <c r="ACS3929" s="60"/>
      <c r="ACT3929" s="60"/>
      <c r="ACU3929" s="60"/>
      <c r="ACV3929" s="60"/>
      <c r="ACW3929" s="60"/>
      <c r="ACX3929" s="60"/>
      <c r="ACY3929" s="60">
        <v>1.00167226747813</v>
      </c>
      <c r="ACZ3929" s="60"/>
      <c r="ADA3929" s="60"/>
      <c r="ADB3929" s="60"/>
      <c r="ADC3929" s="60"/>
      <c r="ADD3929" s="60"/>
      <c r="ADE3929" s="60"/>
    </row>
    <row r="3930" spans="760:785" x14ac:dyDescent="0.25">
      <c r="ACF3930" s="60"/>
      <c r="ACG3930" s="60"/>
      <c r="ACH3930" s="60"/>
      <c r="ACI3930" s="60"/>
      <c r="ACJ3930" s="60"/>
      <c r="ACK3930" s="60"/>
      <c r="ACL3930" s="60"/>
      <c r="ACM3930" s="60"/>
      <c r="ACN3930" s="60"/>
      <c r="ACO3930" s="60"/>
      <c r="ACP3930" s="60"/>
      <c r="ACQ3930" s="60"/>
      <c r="ACR3930" s="60"/>
      <c r="ACS3930" s="60"/>
      <c r="ACT3930" s="60"/>
      <c r="ACU3930" s="60"/>
      <c r="ACV3930" s="60"/>
      <c r="ACW3930" s="60"/>
      <c r="ACX3930" s="60"/>
      <c r="ACY3930" s="60">
        <v>1.00167188694258</v>
      </c>
      <c r="ACZ3930" s="60"/>
      <c r="ADA3930" s="60"/>
      <c r="ADB3930" s="60"/>
      <c r="ADC3930" s="60"/>
      <c r="ADD3930" s="60"/>
      <c r="ADE3930" s="60"/>
    </row>
    <row r="3931" spans="760:785" x14ac:dyDescent="0.25">
      <c r="ACF3931" s="60"/>
      <c r="ACG3931" s="60"/>
      <c r="ACH3931" s="60"/>
      <c r="ACI3931" s="60"/>
      <c r="ACJ3931" s="60"/>
      <c r="ACK3931" s="60"/>
      <c r="ACL3931" s="60"/>
      <c r="ACM3931" s="60"/>
      <c r="ACN3931" s="60"/>
      <c r="ACO3931" s="60"/>
      <c r="ACP3931" s="60"/>
      <c r="ACQ3931" s="60"/>
      <c r="ACR3931" s="60"/>
      <c r="ACS3931" s="60"/>
      <c r="ACT3931" s="60"/>
      <c r="ACU3931" s="60"/>
      <c r="ACV3931" s="60"/>
      <c r="ACW3931" s="60"/>
      <c r="ACX3931" s="60"/>
      <c r="ACY3931" s="60">
        <v>1.00167180208155</v>
      </c>
      <c r="ACZ3931" s="60"/>
      <c r="ADA3931" s="60"/>
      <c r="ADB3931" s="60"/>
      <c r="ADC3931" s="60"/>
      <c r="ADD3931" s="60"/>
      <c r="ADE3931" s="60"/>
    </row>
    <row r="3932" spans="760:785" x14ac:dyDescent="0.25">
      <c r="ACF3932" s="60"/>
      <c r="ACG3932" s="60"/>
      <c r="ACH3932" s="60"/>
      <c r="ACI3932" s="60"/>
      <c r="ACJ3932" s="60"/>
      <c r="ACK3932" s="60"/>
      <c r="ACL3932" s="60"/>
      <c r="ACM3932" s="60"/>
      <c r="ACN3932" s="60"/>
      <c r="ACO3932" s="60"/>
      <c r="ACP3932" s="60"/>
      <c r="ACQ3932" s="60"/>
      <c r="ACR3932" s="60"/>
      <c r="ACS3932" s="60"/>
      <c r="ACT3932" s="60"/>
      <c r="ACU3932" s="60"/>
      <c r="ACV3932" s="60"/>
      <c r="ACW3932" s="60"/>
      <c r="ACX3932" s="60"/>
      <c r="ACY3932" s="60">
        <v>1.0016646396909401</v>
      </c>
      <c r="ACZ3932" s="60"/>
      <c r="ADA3932" s="60"/>
      <c r="ADB3932" s="60"/>
      <c r="ADC3932" s="60"/>
      <c r="ADD3932" s="60"/>
      <c r="ADE3932" s="60"/>
    </row>
    <row r="3933" spans="760:785" x14ac:dyDescent="0.25">
      <c r="ACF3933" s="60"/>
      <c r="ACG3933" s="60"/>
      <c r="ACH3933" s="60"/>
      <c r="ACI3933" s="60"/>
      <c r="ACJ3933" s="60"/>
      <c r="ACK3933" s="60"/>
      <c r="ACL3933" s="60"/>
      <c r="ACM3933" s="60"/>
      <c r="ACN3933" s="60"/>
      <c r="ACO3933" s="60"/>
      <c r="ACP3933" s="60"/>
      <c r="ACQ3933" s="60"/>
      <c r="ACR3933" s="60"/>
      <c r="ACS3933" s="60"/>
      <c r="ACT3933" s="60"/>
      <c r="ACU3933" s="60"/>
      <c r="ACV3933" s="60"/>
      <c r="ACW3933" s="60"/>
      <c r="ACX3933" s="60"/>
      <c r="ACY3933" s="60">
        <v>1.0016601268535099</v>
      </c>
      <c r="ACZ3933" s="60"/>
      <c r="ADA3933" s="60"/>
      <c r="ADB3933" s="60"/>
      <c r="ADC3933" s="60"/>
      <c r="ADD3933" s="60"/>
      <c r="ADE3933" s="60"/>
    </row>
    <row r="3934" spans="760:785" x14ac:dyDescent="0.25">
      <c r="ACF3934" s="60"/>
      <c r="ACG3934" s="60"/>
      <c r="ACH3934" s="60"/>
      <c r="ACI3934" s="60"/>
      <c r="ACJ3934" s="60"/>
      <c r="ACK3934" s="60"/>
      <c r="ACL3934" s="60"/>
      <c r="ACM3934" s="60"/>
      <c r="ACN3934" s="60"/>
      <c r="ACO3934" s="60"/>
      <c r="ACP3934" s="60"/>
      <c r="ACQ3934" s="60"/>
      <c r="ACR3934" s="60"/>
      <c r="ACS3934" s="60"/>
      <c r="ACT3934" s="60"/>
      <c r="ACU3934" s="60"/>
      <c r="ACV3934" s="60"/>
      <c r="ACW3934" s="60"/>
      <c r="ACX3934" s="60"/>
      <c r="ACY3934" s="60">
        <v>1.0016588624838301</v>
      </c>
      <c r="ACZ3934" s="60"/>
      <c r="ADA3934" s="60"/>
      <c r="ADB3934" s="60"/>
      <c r="ADC3934" s="60"/>
      <c r="ADD3934" s="60"/>
      <c r="ADE3934" s="60"/>
    </row>
    <row r="3935" spans="760:785" x14ac:dyDescent="0.25">
      <c r="ACF3935" s="60"/>
      <c r="ACG3935" s="60"/>
      <c r="ACH3935" s="60"/>
      <c r="ACI3935" s="60"/>
      <c r="ACJ3935" s="60"/>
      <c r="ACK3935" s="60"/>
      <c r="ACL3935" s="60"/>
      <c r="ACM3935" s="60"/>
      <c r="ACN3935" s="60"/>
      <c r="ACO3935" s="60"/>
      <c r="ACP3935" s="60"/>
      <c r="ACQ3935" s="60"/>
      <c r="ACR3935" s="60"/>
      <c r="ACS3935" s="60"/>
      <c r="ACT3935" s="60"/>
      <c r="ACU3935" s="60"/>
      <c r="ACV3935" s="60"/>
      <c r="ACW3935" s="60"/>
      <c r="ACX3935" s="60"/>
      <c r="ACY3935" s="60">
        <v>1.0016562037526999</v>
      </c>
      <c r="ACZ3935" s="60"/>
      <c r="ADA3935" s="60"/>
      <c r="ADB3935" s="60"/>
      <c r="ADC3935" s="60"/>
      <c r="ADD3935" s="60"/>
      <c r="ADE3935" s="60"/>
    </row>
    <row r="3936" spans="760:785" x14ac:dyDescent="0.25">
      <c r="ACF3936" s="60"/>
      <c r="ACG3936" s="60"/>
      <c r="ACH3936" s="60"/>
      <c r="ACI3936" s="60"/>
      <c r="ACJ3936" s="60"/>
      <c r="ACK3936" s="60"/>
      <c r="ACL3936" s="60"/>
      <c r="ACM3936" s="60"/>
      <c r="ACN3936" s="60"/>
      <c r="ACO3936" s="60"/>
      <c r="ACP3936" s="60"/>
      <c r="ACQ3936" s="60"/>
      <c r="ACR3936" s="60"/>
      <c r="ACS3936" s="60"/>
      <c r="ACT3936" s="60"/>
      <c r="ACU3936" s="60"/>
      <c r="ACV3936" s="60"/>
      <c r="ACW3936" s="60"/>
      <c r="ACX3936" s="60"/>
      <c r="ACY3936" s="60">
        <v>1.0016556398633101</v>
      </c>
      <c r="ACZ3936" s="60"/>
      <c r="ADA3936" s="60"/>
      <c r="ADB3936" s="60"/>
      <c r="ADC3936" s="60"/>
      <c r="ADD3936" s="60"/>
      <c r="ADE3936" s="60"/>
    </row>
    <row r="3937" spans="760:785" x14ac:dyDescent="0.25">
      <c r="ACF3937" s="60"/>
      <c r="ACG3937" s="60"/>
      <c r="ACH3937" s="60"/>
      <c r="ACI3937" s="60"/>
      <c r="ACJ3937" s="60"/>
      <c r="ACK3937" s="60"/>
      <c r="ACL3937" s="60"/>
      <c r="ACM3937" s="60"/>
      <c r="ACN3937" s="60"/>
      <c r="ACO3937" s="60"/>
      <c r="ACP3937" s="60"/>
      <c r="ACQ3937" s="60"/>
      <c r="ACR3937" s="60"/>
      <c r="ACS3937" s="60"/>
      <c r="ACT3937" s="60"/>
      <c r="ACU3937" s="60"/>
      <c r="ACV3937" s="60"/>
      <c r="ACW3937" s="60"/>
      <c r="ACX3937" s="60"/>
      <c r="ACY3937" s="60">
        <v>1.0016549000547701</v>
      </c>
      <c r="ACZ3937" s="60"/>
      <c r="ADA3937" s="60"/>
      <c r="ADB3937" s="60"/>
      <c r="ADC3937" s="60"/>
      <c r="ADD3937" s="60"/>
      <c r="ADE3937" s="60"/>
    </row>
    <row r="3938" spans="760:785" x14ac:dyDescent="0.25">
      <c r="ACF3938" s="60"/>
      <c r="ACG3938" s="60"/>
      <c r="ACH3938" s="60"/>
      <c r="ACI3938" s="60"/>
      <c r="ACJ3938" s="60"/>
      <c r="ACK3938" s="60"/>
      <c r="ACL3938" s="60"/>
      <c r="ACM3938" s="60"/>
      <c r="ACN3938" s="60"/>
      <c r="ACO3938" s="60"/>
      <c r="ACP3938" s="60"/>
      <c r="ACQ3938" s="60"/>
      <c r="ACR3938" s="60"/>
      <c r="ACS3938" s="60"/>
      <c r="ACT3938" s="60"/>
      <c r="ACU3938" s="60"/>
      <c r="ACV3938" s="60"/>
      <c r="ACW3938" s="60"/>
      <c r="ACX3938" s="60"/>
      <c r="ACY3938" s="60">
        <v>1.0016536322490099</v>
      </c>
      <c r="ACZ3938" s="60"/>
      <c r="ADA3938" s="60"/>
      <c r="ADB3938" s="60"/>
      <c r="ADC3938" s="60"/>
      <c r="ADD3938" s="60"/>
      <c r="ADE3938" s="60"/>
    </row>
    <row r="3939" spans="760:785" x14ac:dyDescent="0.25">
      <c r="ACF3939" s="60"/>
      <c r="ACG3939" s="60"/>
      <c r="ACH3939" s="60"/>
      <c r="ACI3939" s="60"/>
      <c r="ACJ3939" s="60"/>
      <c r="ACK3939" s="60"/>
      <c r="ACL3939" s="60"/>
      <c r="ACM3939" s="60"/>
      <c r="ACN3939" s="60"/>
      <c r="ACO3939" s="60"/>
      <c r="ACP3939" s="60"/>
      <c r="ACQ3939" s="60"/>
      <c r="ACR3939" s="60"/>
      <c r="ACS3939" s="60"/>
      <c r="ACT3939" s="60"/>
      <c r="ACU3939" s="60"/>
      <c r="ACV3939" s="60"/>
      <c r="ACW3939" s="60"/>
      <c r="ACX3939" s="60"/>
      <c r="ACY3939" s="60">
        <v>1.0016383267701101</v>
      </c>
      <c r="ACZ3939" s="60"/>
      <c r="ADA3939" s="60"/>
      <c r="ADB3939" s="60"/>
      <c r="ADC3939" s="60"/>
      <c r="ADD3939" s="60"/>
      <c r="ADE3939" s="60"/>
    </row>
    <row r="3940" spans="760:785" x14ac:dyDescent="0.25">
      <c r="ACF3940" s="60"/>
      <c r="ACG3940" s="60"/>
      <c r="ACH3940" s="60"/>
      <c r="ACI3940" s="60"/>
      <c r="ACJ3940" s="60"/>
      <c r="ACK3940" s="60"/>
      <c r="ACL3940" s="60"/>
      <c r="ACM3940" s="60"/>
      <c r="ACN3940" s="60"/>
      <c r="ACO3940" s="60"/>
      <c r="ACP3940" s="60"/>
      <c r="ACQ3940" s="60"/>
      <c r="ACR3940" s="60"/>
      <c r="ACS3940" s="60"/>
      <c r="ACT3940" s="60"/>
      <c r="ACU3940" s="60"/>
      <c r="ACV3940" s="60"/>
      <c r="ACW3940" s="60"/>
      <c r="ACX3940" s="60"/>
      <c r="ACY3940" s="60">
        <v>1.0016362733753901</v>
      </c>
      <c r="ACZ3940" s="60"/>
      <c r="ADA3940" s="60"/>
      <c r="ADB3940" s="60"/>
      <c r="ADC3940" s="60"/>
      <c r="ADD3940" s="60"/>
      <c r="ADE3940" s="60"/>
    </row>
    <row r="3941" spans="760:785" x14ac:dyDescent="0.25">
      <c r="ACF3941" s="60"/>
      <c r="ACG3941" s="60"/>
      <c r="ACH3941" s="60"/>
      <c r="ACI3941" s="60"/>
      <c r="ACJ3941" s="60"/>
      <c r="ACK3941" s="60"/>
      <c r="ACL3941" s="60"/>
      <c r="ACM3941" s="60"/>
      <c r="ACN3941" s="60"/>
      <c r="ACO3941" s="60"/>
      <c r="ACP3941" s="60"/>
      <c r="ACQ3941" s="60"/>
      <c r="ACR3941" s="60"/>
      <c r="ACS3941" s="60"/>
      <c r="ACT3941" s="60"/>
      <c r="ACU3941" s="60"/>
      <c r="ACV3941" s="60"/>
      <c r="ACW3941" s="60"/>
      <c r="ACX3941" s="60"/>
      <c r="ACY3941" s="60">
        <v>1.00163145872212</v>
      </c>
      <c r="ACZ3941" s="60"/>
      <c r="ADA3941" s="60"/>
      <c r="ADB3941" s="60"/>
      <c r="ADC3941" s="60"/>
      <c r="ADD3941" s="60"/>
      <c r="ADE3941" s="60"/>
    </row>
    <row r="3942" spans="760:785" x14ac:dyDescent="0.25">
      <c r="ACF3942" s="60"/>
      <c r="ACG3942" s="60"/>
      <c r="ACH3942" s="60"/>
      <c r="ACI3942" s="60"/>
      <c r="ACJ3942" s="60"/>
      <c r="ACK3942" s="60"/>
      <c r="ACL3942" s="60"/>
      <c r="ACM3942" s="60"/>
      <c r="ACN3942" s="60"/>
      <c r="ACO3942" s="60"/>
      <c r="ACP3942" s="60"/>
      <c r="ACQ3942" s="60"/>
      <c r="ACR3942" s="60"/>
      <c r="ACS3942" s="60"/>
      <c r="ACT3942" s="60"/>
      <c r="ACU3942" s="60"/>
      <c r="ACV3942" s="60"/>
      <c r="ACW3942" s="60"/>
      <c r="ACX3942" s="60"/>
      <c r="ACY3942" s="60">
        <v>1.00163025330371</v>
      </c>
      <c r="ACZ3942" s="60"/>
      <c r="ADA3942" s="60"/>
      <c r="ADB3942" s="60"/>
      <c r="ADC3942" s="60"/>
      <c r="ADD3942" s="60"/>
      <c r="ADE3942" s="60"/>
    </row>
    <row r="3943" spans="760:785" x14ac:dyDescent="0.25">
      <c r="ACF3943" s="60"/>
      <c r="ACG3943" s="60"/>
      <c r="ACH3943" s="60"/>
      <c r="ACI3943" s="60"/>
      <c r="ACJ3943" s="60"/>
      <c r="ACK3943" s="60"/>
      <c r="ACL3943" s="60"/>
      <c r="ACM3943" s="60"/>
      <c r="ACN3943" s="60"/>
      <c r="ACO3943" s="60"/>
      <c r="ACP3943" s="60"/>
      <c r="ACQ3943" s="60"/>
      <c r="ACR3943" s="60"/>
      <c r="ACS3943" s="60"/>
      <c r="ACT3943" s="60"/>
      <c r="ACU3943" s="60"/>
      <c r="ACV3943" s="60"/>
      <c r="ACW3943" s="60"/>
      <c r="ACX3943" s="60"/>
      <c r="ACY3943" s="60">
        <v>1.0016293138540899</v>
      </c>
      <c r="ACZ3943" s="60"/>
      <c r="ADA3943" s="60"/>
      <c r="ADB3943" s="60"/>
      <c r="ADC3943" s="60"/>
      <c r="ADD3943" s="60"/>
      <c r="ADE3943" s="60"/>
    </row>
    <row r="3944" spans="760:785" x14ac:dyDescent="0.25">
      <c r="ACF3944" s="60"/>
      <c r="ACG3944" s="60"/>
      <c r="ACH3944" s="60"/>
      <c r="ACI3944" s="60"/>
      <c r="ACJ3944" s="60"/>
      <c r="ACK3944" s="60"/>
      <c r="ACL3944" s="60"/>
      <c r="ACM3944" s="60"/>
      <c r="ACN3944" s="60"/>
      <c r="ACO3944" s="60"/>
      <c r="ACP3944" s="60"/>
      <c r="ACQ3944" s="60"/>
      <c r="ACR3944" s="60"/>
      <c r="ACS3944" s="60"/>
      <c r="ACT3944" s="60"/>
      <c r="ACU3944" s="60"/>
      <c r="ACV3944" s="60"/>
      <c r="ACW3944" s="60"/>
      <c r="ACX3944" s="60"/>
      <c r="ACY3944" s="60">
        <v>1.0016286531276</v>
      </c>
      <c r="ACZ3944" s="60"/>
      <c r="ADA3944" s="60"/>
      <c r="ADB3944" s="60"/>
      <c r="ADC3944" s="60"/>
      <c r="ADD3944" s="60"/>
      <c r="ADE3944" s="60"/>
    </row>
    <row r="3945" spans="760:785" x14ac:dyDescent="0.25">
      <c r="ACF3945" s="60"/>
      <c r="ACG3945" s="60"/>
      <c r="ACH3945" s="60"/>
      <c r="ACI3945" s="60"/>
      <c r="ACJ3945" s="60"/>
      <c r="ACK3945" s="60"/>
      <c r="ACL3945" s="60"/>
      <c r="ACM3945" s="60"/>
      <c r="ACN3945" s="60"/>
      <c r="ACO3945" s="60"/>
      <c r="ACP3945" s="60"/>
      <c r="ACQ3945" s="60"/>
      <c r="ACR3945" s="60"/>
      <c r="ACS3945" s="60"/>
      <c r="ACT3945" s="60"/>
      <c r="ACU3945" s="60"/>
      <c r="ACV3945" s="60"/>
      <c r="ACW3945" s="60"/>
      <c r="ACX3945" s="60"/>
      <c r="ACY3945" s="60">
        <v>1.00162809534009</v>
      </c>
      <c r="ACZ3945" s="60"/>
      <c r="ADA3945" s="60"/>
      <c r="ADB3945" s="60"/>
      <c r="ADC3945" s="60"/>
      <c r="ADD3945" s="60"/>
      <c r="ADE3945" s="60"/>
    </row>
    <row r="3946" spans="760:785" x14ac:dyDescent="0.25">
      <c r="ACF3946" s="60"/>
      <c r="ACG3946" s="60"/>
      <c r="ACH3946" s="60"/>
      <c r="ACI3946" s="60"/>
      <c r="ACJ3946" s="60"/>
      <c r="ACK3946" s="60"/>
      <c r="ACL3946" s="60"/>
      <c r="ACM3946" s="60"/>
      <c r="ACN3946" s="60"/>
      <c r="ACO3946" s="60"/>
      <c r="ACP3946" s="60"/>
      <c r="ACQ3946" s="60"/>
      <c r="ACR3946" s="60"/>
      <c r="ACS3946" s="60"/>
      <c r="ACT3946" s="60"/>
      <c r="ACU3946" s="60"/>
      <c r="ACV3946" s="60"/>
      <c r="ACW3946" s="60"/>
      <c r="ACX3946" s="60"/>
      <c r="ACY3946" s="60">
        <v>1.0016277692329101</v>
      </c>
      <c r="ACZ3946" s="60"/>
      <c r="ADA3946" s="60"/>
      <c r="ADB3946" s="60"/>
      <c r="ADC3946" s="60"/>
      <c r="ADD3946" s="60"/>
      <c r="ADE3946" s="60"/>
    </row>
    <row r="3947" spans="760:785" x14ac:dyDescent="0.25">
      <c r="ACF3947" s="60"/>
      <c r="ACG3947" s="60"/>
      <c r="ACH3947" s="60"/>
      <c r="ACI3947" s="60"/>
      <c r="ACJ3947" s="60"/>
      <c r="ACK3947" s="60"/>
      <c r="ACL3947" s="60"/>
      <c r="ACM3947" s="60"/>
      <c r="ACN3947" s="60"/>
      <c r="ACO3947" s="60"/>
      <c r="ACP3947" s="60"/>
      <c r="ACQ3947" s="60"/>
      <c r="ACR3947" s="60"/>
      <c r="ACS3947" s="60"/>
      <c r="ACT3947" s="60"/>
      <c r="ACU3947" s="60"/>
      <c r="ACV3947" s="60"/>
      <c r="ACW3947" s="60"/>
      <c r="ACX3947" s="60"/>
      <c r="ACY3947" s="60">
        <v>1.00162516230785</v>
      </c>
      <c r="ACZ3947" s="60"/>
      <c r="ADA3947" s="60"/>
      <c r="ADB3947" s="60"/>
      <c r="ADC3947" s="60"/>
      <c r="ADD3947" s="60"/>
      <c r="ADE3947" s="60"/>
    </row>
    <row r="3948" spans="760:785" x14ac:dyDescent="0.25">
      <c r="ACF3948" s="60"/>
      <c r="ACG3948" s="60"/>
      <c r="ACH3948" s="60"/>
      <c r="ACI3948" s="60"/>
      <c r="ACJ3948" s="60"/>
      <c r="ACK3948" s="60"/>
      <c r="ACL3948" s="60"/>
      <c r="ACM3948" s="60"/>
      <c r="ACN3948" s="60"/>
      <c r="ACO3948" s="60"/>
      <c r="ACP3948" s="60"/>
      <c r="ACQ3948" s="60"/>
      <c r="ACR3948" s="60"/>
      <c r="ACS3948" s="60"/>
      <c r="ACT3948" s="60"/>
      <c r="ACU3948" s="60"/>
      <c r="ACV3948" s="60"/>
      <c r="ACW3948" s="60"/>
      <c r="ACX3948" s="60"/>
      <c r="ACY3948" s="60">
        <v>1.0016241328734701</v>
      </c>
      <c r="ACZ3948" s="60"/>
      <c r="ADA3948" s="60"/>
      <c r="ADB3948" s="60"/>
      <c r="ADC3948" s="60"/>
      <c r="ADD3948" s="60"/>
      <c r="ADE3948" s="60"/>
    </row>
    <row r="3949" spans="760:785" x14ac:dyDescent="0.25">
      <c r="ACF3949" s="60"/>
      <c r="ACG3949" s="60"/>
      <c r="ACH3949" s="60"/>
      <c r="ACI3949" s="60"/>
      <c r="ACJ3949" s="60"/>
      <c r="ACK3949" s="60"/>
      <c r="ACL3949" s="60"/>
      <c r="ACM3949" s="60"/>
      <c r="ACN3949" s="60"/>
      <c r="ACO3949" s="60"/>
      <c r="ACP3949" s="60"/>
      <c r="ACQ3949" s="60"/>
      <c r="ACR3949" s="60"/>
      <c r="ACS3949" s="60"/>
      <c r="ACT3949" s="60"/>
      <c r="ACU3949" s="60"/>
      <c r="ACV3949" s="60"/>
      <c r="ACW3949" s="60"/>
      <c r="ACX3949" s="60"/>
      <c r="ACY3949" s="60">
        <v>1.0016232853657601</v>
      </c>
      <c r="ACZ3949" s="60"/>
      <c r="ADA3949" s="60"/>
      <c r="ADB3949" s="60"/>
      <c r="ADC3949" s="60"/>
      <c r="ADD3949" s="60"/>
      <c r="ADE3949" s="60"/>
    </row>
    <row r="3950" spans="760:785" x14ac:dyDescent="0.25">
      <c r="ACF3950" s="60"/>
      <c r="ACG3950" s="60"/>
      <c r="ACH3950" s="60"/>
      <c r="ACI3950" s="60"/>
      <c r="ACJ3950" s="60"/>
      <c r="ACK3950" s="60"/>
      <c r="ACL3950" s="60"/>
      <c r="ACM3950" s="60"/>
      <c r="ACN3950" s="60"/>
      <c r="ACO3950" s="60"/>
      <c r="ACP3950" s="60"/>
      <c r="ACQ3950" s="60"/>
      <c r="ACR3950" s="60"/>
      <c r="ACS3950" s="60"/>
      <c r="ACT3950" s="60"/>
      <c r="ACU3950" s="60"/>
      <c r="ACV3950" s="60"/>
      <c r="ACW3950" s="60"/>
      <c r="ACX3950" s="60"/>
      <c r="ACY3950" s="60">
        <v>1.00162202402053</v>
      </c>
      <c r="ACZ3950" s="60"/>
      <c r="ADA3950" s="60"/>
      <c r="ADB3950" s="60"/>
      <c r="ADC3950" s="60"/>
      <c r="ADD3950" s="60"/>
      <c r="ADE3950" s="60"/>
    </row>
    <row r="3951" spans="760:785" x14ac:dyDescent="0.25">
      <c r="ACF3951" s="60"/>
      <c r="ACG3951" s="60"/>
      <c r="ACH3951" s="60"/>
      <c r="ACI3951" s="60"/>
      <c r="ACJ3951" s="60"/>
      <c r="ACK3951" s="60"/>
      <c r="ACL3951" s="60"/>
      <c r="ACM3951" s="60"/>
      <c r="ACN3951" s="60"/>
      <c r="ACO3951" s="60"/>
      <c r="ACP3951" s="60"/>
      <c r="ACQ3951" s="60"/>
      <c r="ACR3951" s="60"/>
      <c r="ACS3951" s="60"/>
      <c r="ACT3951" s="60"/>
      <c r="ACU3951" s="60"/>
      <c r="ACV3951" s="60"/>
      <c r="ACW3951" s="60"/>
      <c r="ACX3951" s="60"/>
      <c r="ACY3951" s="60">
        <v>1.0016185649209199</v>
      </c>
      <c r="ACZ3951" s="60"/>
      <c r="ADA3951" s="60"/>
      <c r="ADB3951" s="60"/>
      <c r="ADC3951" s="60"/>
      <c r="ADD3951" s="60"/>
      <c r="ADE3951" s="60"/>
    </row>
    <row r="3952" spans="760:785" x14ac:dyDescent="0.25">
      <c r="ACF3952" s="60"/>
      <c r="ACG3952" s="60"/>
      <c r="ACH3952" s="60"/>
      <c r="ACI3952" s="60"/>
      <c r="ACJ3952" s="60"/>
      <c r="ACK3952" s="60"/>
      <c r="ACL3952" s="60"/>
      <c r="ACM3952" s="60"/>
      <c r="ACN3952" s="60"/>
      <c r="ACO3952" s="60"/>
      <c r="ACP3952" s="60"/>
      <c r="ACQ3952" s="60"/>
      <c r="ACR3952" s="60"/>
      <c r="ACS3952" s="60"/>
      <c r="ACT3952" s="60"/>
      <c r="ACU3952" s="60"/>
      <c r="ACV3952" s="60"/>
      <c r="ACW3952" s="60"/>
      <c r="ACX3952" s="60"/>
      <c r="ACY3952" s="60">
        <v>1.0016179227801301</v>
      </c>
      <c r="ACZ3952" s="60"/>
      <c r="ADA3952" s="60"/>
      <c r="ADB3952" s="60"/>
      <c r="ADC3952" s="60"/>
      <c r="ADD3952" s="60"/>
      <c r="ADE3952" s="60"/>
    </row>
    <row r="3953" spans="760:785" x14ac:dyDescent="0.25">
      <c r="ACF3953" s="60"/>
      <c r="ACG3953" s="60"/>
      <c r="ACH3953" s="60"/>
      <c r="ACI3953" s="60"/>
      <c r="ACJ3953" s="60"/>
      <c r="ACK3953" s="60"/>
      <c r="ACL3953" s="60"/>
      <c r="ACM3953" s="60"/>
      <c r="ACN3953" s="60"/>
      <c r="ACO3953" s="60"/>
      <c r="ACP3953" s="60"/>
      <c r="ACQ3953" s="60"/>
      <c r="ACR3953" s="60"/>
      <c r="ACS3953" s="60"/>
      <c r="ACT3953" s="60"/>
      <c r="ACU3953" s="60"/>
      <c r="ACV3953" s="60"/>
      <c r="ACW3953" s="60"/>
      <c r="ACX3953" s="60"/>
      <c r="ACY3953" s="60">
        <v>1.0016140152698101</v>
      </c>
      <c r="ACZ3953" s="60"/>
      <c r="ADA3953" s="60"/>
      <c r="ADB3953" s="60"/>
      <c r="ADC3953" s="60"/>
      <c r="ADD3953" s="60"/>
      <c r="ADE3953" s="60"/>
    </row>
    <row r="3954" spans="760:785" x14ac:dyDescent="0.25">
      <c r="ACF3954" s="60"/>
      <c r="ACG3954" s="60"/>
      <c r="ACH3954" s="60"/>
      <c r="ACI3954" s="60"/>
      <c r="ACJ3954" s="60"/>
      <c r="ACK3954" s="60"/>
      <c r="ACL3954" s="60"/>
      <c r="ACM3954" s="60"/>
      <c r="ACN3954" s="60"/>
      <c r="ACO3954" s="60"/>
      <c r="ACP3954" s="60"/>
      <c r="ACQ3954" s="60"/>
      <c r="ACR3954" s="60"/>
      <c r="ACS3954" s="60"/>
      <c r="ACT3954" s="60"/>
      <c r="ACU3954" s="60"/>
      <c r="ACV3954" s="60"/>
      <c r="ACW3954" s="60"/>
      <c r="ACX3954" s="60"/>
      <c r="ACY3954" s="60">
        <v>1.00161266863637</v>
      </c>
      <c r="ACZ3954" s="60"/>
      <c r="ADA3954" s="60"/>
      <c r="ADB3954" s="60"/>
      <c r="ADC3954" s="60"/>
      <c r="ADD3954" s="60"/>
      <c r="ADE3954" s="60"/>
    </row>
    <row r="3955" spans="760:785" x14ac:dyDescent="0.25">
      <c r="ACF3955" s="60"/>
      <c r="ACG3955" s="60"/>
      <c r="ACH3955" s="60"/>
      <c r="ACI3955" s="60"/>
      <c r="ACJ3955" s="60"/>
      <c r="ACK3955" s="60"/>
      <c r="ACL3955" s="60"/>
      <c r="ACM3955" s="60"/>
      <c r="ACN3955" s="60"/>
      <c r="ACO3955" s="60"/>
      <c r="ACP3955" s="60"/>
      <c r="ACQ3955" s="60"/>
      <c r="ACR3955" s="60"/>
      <c r="ACS3955" s="60"/>
      <c r="ACT3955" s="60"/>
      <c r="ACU3955" s="60"/>
      <c r="ACV3955" s="60"/>
      <c r="ACW3955" s="60"/>
      <c r="ACX3955" s="60"/>
      <c r="ACY3955" s="60">
        <v>1.0016125332585</v>
      </c>
      <c r="ACZ3955" s="60"/>
      <c r="ADA3955" s="60"/>
      <c r="ADB3955" s="60"/>
      <c r="ADC3955" s="60"/>
      <c r="ADD3955" s="60"/>
      <c r="ADE3955" s="60"/>
    </row>
    <row r="3956" spans="760:785" x14ac:dyDescent="0.25">
      <c r="ACF3956" s="60"/>
      <c r="ACG3956" s="60"/>
      <c r="ACH3956" s="60"/>
      <c r="ACI3956" s="60"/>
      <c r="ACJ3956" s="60"/>
      <c r="ACK3956" s="60"/>
      <c r="ACL3956" s="60"/>
      <c r="ACM3956" s="60"/>
      <c r="ACN3956" s="60"/>
      <c r="ACO3956" s="60"/>
      <c r="ACP3956" s="60"/>
      <c r="ACQ3956" s="60"/>
      <c r="ACR3956" s="60"/>
      <c r="ACS3956" s="60"/>
      <c r="ACT3956" s="60"/>
      <c r="ACU3956" s="60"/>
      <c r="ACV3956" s="60"/>
      <c r="ACW3956" s="60"/>
      <c r="ACX3956" s="60"/>
      <c r="ACY3956" s="60">
        <v>1.0016108880494099</v>
      </c>
      <c r="ACZ3956" s="60"/>
      <c r="ADA3956" s="60"/>
      <c r="ADB3956" s="60"/>
      <c r="ADC3956" s="60"/>
      <c r="ADD3956" s="60"/>
      <c r="ADE3956" s="60"/>
    </row>
    <row r="3957" spans="760:785" x14ac:dyDescent="0.25">
      <c r="ACF3957" s="60"/>
      <c r="ACG3957" s="60"/>
      <c r="ACH3957" s="60"/>
      <c r="ACI3957" s="60"/>
      <c r="ACJ3957" s="60"/>
      <c r="ACK3957" s="60"/>
      <c r="ACL3957" s="60"/>
      <c r="ACM3957" s="60"/>
      <c r="ACN3957" s="60"/>
      <c r="ACO3957" s="60"/>
      <c r="ACP3957" s="60"/>
      <c r="ACQ3957" s="60"/>
      <c r="ACR3957" s="60"/>
      <c r="ACS3957" s="60"/>
      <c r="ACT3957" s="60"/>
      <c r="ACU3957" s="60"/>
      <c r="ACV3957" s="60"/>
      <c r="ACW3957" s="60"/>
      <c r="ACX3957" s="60"/>
      <c r="ACY3957" s="60">
        <v>1.00161048599289</v>
      </c>
      <c r="ACZ3957" s="60"/>
      <c r="ADA3957" s="60"/>
      <c r="ADB3957" s="60"/>
      <c r="ADC3957" s="60"/>
      <c r="ADD3957" s="60"/>
      <c r="ADE3957" s="60"/>
    </row>
    <row r="3958" spans="760:785" x14ac:dyDescent="0.25">
      <c r="ACF3958" s="60"/>
      <c r="ACG3958" s="60"/>
      <c r="ACH3958" s="60"/>
      <c r="ACI3958" s="60"/>
      <c r="ACJ3958" s="60"/>
      <c r="ACK3958" s="60"/>
      <c r="ACL3958" s="60"/>
      <c r="ACM3958" s="60"/>
      <c r="ACN3958" s="60"/>
      <c r="ACO3958" s="60"/>
      <c r="ACP3958" s="60"/>
      <c r="ACQ3958" s="60"/>
      <c r="ACR3958" s="60"/>
      <c r="ACS3958" s="60"/>
      <c r="ACT3958" s="60"/>
      <c r="ACU3958" s="60"/>
      <c r="ACV3958" s="60"/>
      <c r="ACW3958" s="60"/>
      <c r="ACX3958" s="60"/>
      <c r="ACY3958" s="60">
        <v>1.0016102742852999</v>
      </c>
      <c r="ACZ3958" s="60"/>
      <c r="ADA3958" s="60"/>
      <c r="ADB3958" s="60"/>
      <c r="ADC3958" s="60"/>
      <c r="ADD3958" s="60"/>
      <c r="ADE3958" s="60"/>
    </row>
    <row r="3959" spans="760:785" x14ac:dyDescent="0.25">
      <c r="ACF3959" s="60"/>
      <c r="ACG3959" s="60"/>
      <c r="ACH3959" s="60"/>
      <c r="ACI3959" s="60"/>
      <c r="ACJ3959" s="60"/>
      <c r="ACK3959" s="60"/>
      <c r="ACL3959" s="60"/>
      <c r="ACM3959" s="60"/>
      <c r="ACN3959" s="60"/>
      <c r="ACO3959" s="60"/>
      <c r="ACP3959" s="60"/>
      <c r="ACQ3959" s="60"/>
      <c r="ACR3959" s="60"/>
      <c r="ACS3959" s="60"/>
      <c r="ACT3959" s="60"/>
      <c r="ACU3959" s="60"/>
      <c r="ACV3959" s="60"/>
      <c r="ACW3959" s="60"/>
      <c r="ACX3959" s="60"/>
      <c r="ACY3959" s="60">
        <v>1.00160920496589</v>
      </c>
      <c r="ACZ3959" s="60"/>
      <c r="ADA3959" s="60"/>
      <c r="ADB3959" s="60"/>
      <c r="ADC3959" s="60"/>
      <c r="ADD3959" s="60"/>
      <c r="ADE3959" s="60"/>
    </row>
    <row r="3960" spans="760:785" x14ac:dyDescent="0.25">
      <c r="ACF3960" s="60"/>
      <c r="ACG3960" s="60"/>
      <c r="ACH3960" s="60"/>
      <c r="ACI3960" s="60"/>
      <c r="ACJ3960" s="60"/>
      <c r="ACK3960" s="60"/>
      <c r="ACL3960" s="60"/>
      <c r="ACM3960" s="60"/>
      <c r="ACN3960" s="60"/>
      <c r="ACO3960" s="60"/>
      <c r="ACP3960" s="60"/>
      <c r="ACQ3960" s="60"/>
      <c r="ACR3960" s="60"/>
      <c r="ACS3960" s="60"/>
      <c r="ACT3960" s="60"/>
      <c r="ACU3960" s="60"/>
      <c r="ACV3960" s="60"/>
      <c r="ACW3960" s="60"/>
      <c r="ACX3960" s="60"/>
      <c r="ACY3960" s="60">
        <v>1.0016089840262199</v>
      </c>
      <c r="ACZ3960" s="60"/>
      <c r="ADA3960" s="60"/>
      <c r="ADB3960" s="60"/>
      <c r="ADC3960" s="60"/>
      <c r="ADD3960" s="60"/>
      <c r="ADE3960" s="60"/>
    </row>
    <row r="3961" spans="760:785" x14ac:dyDescent="0.25">
      <c r="ACF3961" s="60"/>
      <c r="ACG3961" s="60"/>
      <c r="ACH3961" s="60"/>
      <c r="ACI3961" s="60"/>
      <c r="ACJ3961" s="60"/>
      <c r="ACK3961" s="60"/>
      <c r="ACL3961" s="60"/>
      <c r="ACM3961" s="60"/>
      <c r="ACN3961" s="60"/>
      <c r="ACO3961" s="60"/>
      <c r="ACP3961" s="60"/>
      <c r="ACQ3961" s="60"/>
      <c r="ACR3961" s="60"/>
      <c r="ACS3961" s="60"/>
      <c r="ACT3961" s="60"/>
      <c r="ACU3961" s="60"/>
      <c r="ACV3961" s="60"/>
      <c r="ACW3961" s="60"/>
      <c r="ACX3961" s="60"/>
      <c r="ACY3961" s="60">
        <v>1.00160695270858</v>
      </c>
      <c r="ACZ3961" s="60"/>
      <c r="ADA3961" s="60"/>
      <c r="ADB3961" s="60"/>
      <c r="ADC3961" s="60"/>
      <c r="ADD3961" s="60"/>
      <c r="ADE3961" s="60"/>
    </row>
    <row r="3962" spans="760:785" x14ac:dyDescent="0.25">
      <c r="ACF3962" s="60"/>
      <c r="ACG3962" s="60"/>
      <c r="ACH3962" s="60"/>
      <c r="ACI3962" s="60"/>
      <c r="ACJ3962" s="60"/>
      <c r="ACK3962" s="60"/>
      <c r="ACL3962" s="60"/>
      <c r="ACM3962" s="60"/>
      <c r="ACN3962" s="60"/>
      <c r="ACO3962" s="60"/>
      <c r="ACP3962" s="60"/>
      <c r="ACQ3962" s="60"/>
      <c r="ACR3962" s="60"/>
      <c r="ACS3962" s="60"/>
      <c r="ACT3962" s="60"/>
      <c r="ACU3962" s="60"/>
      <c r="ACV3962" s="60"/>
      <c r="ACW3962" s="60"/>
      <c r="ACX3962" s="60"/>
      <c r="ACY3962" s="60">
        <v>1.0015925241314201</v>
      </c>
      <c r="ACZ3962" s="60"/>
      <c r="ADA3962" s="60"/>
      <c r="ADB3962" s="60"/>
      <c r="ADC3962" s="60"/>
      <c r="ADD3962" s="60"/>
      <c r="ADE3962" s="60"/>
    </row>
    <row r="3963" spans="760:785" x14ac:dyDescent="0.25">
      <c r="ACF3963" s="60"/>
      <c r="ACG3963" s="60"/>
      <c r="ACH3963" s="60"/>
      <c r="ACI3963" s="60"/>
      <c r="ACJ3963" s="60"/>
      <c r="ACK3963" s="60"/>
      <c r="ACL3963" s="60"/>
      <c r="ACM3963" s="60"/>
      <c r="ACN3963" s="60"/>
      <c r="ACO3963" s="60"/>
      <c r="ACP3963" s="60"/>
      <c r="ACQ3963" s="60"/>
      <c r="ACR3963" s="60"/>
      <c r="ACS3963" s="60"/>
      <c r="ACT3963" s="60"/>
      <c r="ACU3963" s="60"/>
      <c r="ACV3963" s="60"/>
      <c r="ACW3963" s="60"/>
      <c r="ACX3963" s="60"/>
      <c r="ACY3963" s="60">
        <v>1.00158735831318</v>
      </c>
      <c r="ACZ3963" s="60"/>
      <c r="ADA3963" s="60"/>
      <c r="ADB3963" s="60"/>
      <c r="ADC3963" s="60"/>
      <c r="ADD3963" s="60"/>
      <c r="ADE3963" s="60"/>
    </row>
    <row r="3964" spans="760:785" x14ac:dyDescent="0.25">
      <c r="ACF3964" s="60"/>
      <c r="ACG3964" s="60"/>
      <c r="ACH3964" s="60"/>
      <c r="ACI3964" s="60"/>
      <c r="ACJ3964" s="60"/>
      <c r="ACK3964" s="60"/>
      <c r="ACL3964" s="60"/>
      <c r="ACM3964" s="60"/>
      <c r="ACN3964" s="60"/>
      <c r="ACO3964" s="60"/>
      <c r="ACP3964" s="60"/>
      <c r="ACQ3964" s="60"/>
      <c r="ACR3964" s="60"/>
      <c r="ACS3964" s="60"/>
      <c r="ACT3964" s="60"/>
      <c r="ACU3964" s="60"/>
      <c r="ACV3964" s="60"/>
      <c r="ACW3964" s="60"/>
      <c r="ACX3964" s="60"/>
      <c r="ACY3964" s="60">
        <v>1.0015857755305999</v>
      </c>
      <c r="ACZ3964" s="60"/>
      <c r="ADA3964" s="60"/>
      <c r="ADB3964" s="60"/>
      <c r="ADC3964" s="60"/>
      <c r="ADD3964" s="60"/>
      <c r="ADE3964" s="60"/>
    </row>
    <row r="3965" spans="760:785" x14ac:dyDescent="0.25">
      <c r="ACF3965" s="60"/>
      <c r="ACG3965" s="60"/>
      <c r="ACH3965" s="60"/>
      <c r="ACI3965" s="60"/>
      <c r="ACJ3965" s="60"/>
      <c r="ACK3965" s="60"/>
      <c r="ACL3965" s="60"/>
      <c r="ACM3965" s="60"/>
      <c r="ACN3965" s="60"/>
      <c r="ACO3965" s="60"/>
      <c r="ACP3965" s="60"/>
      <c r="ACQ3965" s="60"/>
      <c r="ACR3965" s="60"/>
      <c r="ACS3965" s="60"/>
      <c r="ACT3965" s="60"/>
      <c r="ACU3965" s="60"/>
      <c r="ACV3965" s="60"/>
      <c r="ACW3965" s="60"/>
      <c r="ACX3965" s="60"/>
      <c r="ACY3965" s="60">
        <v>1.0015837035708699</v>
      </c>
      <c r="ACZ3965" s="60"/>
      <c r="ADA3965" s="60"/>
      <c r="ADB3965" s="60"/>
      <c r="ADC3965" s="60"/>
      <c r="ADD3965" s="60"/>
      <c r="ADE3965" s="60"/>
    </row>
    <row r="3966" spans="760:785" x14ac:dyDescent="0.25">
      <c r="ACF3966" s="60"/>
      <c r="ACG3966" s="60"/>
      <c r="ACH3966" s="60"/>
      <c r="ACI3966" s="60"/>
      <c r="ACJ3966" s="60"/>
      <c r="ACK3966" s="60"/>
      <c r="ACL3966" s="60"/>
      <c r="ACM3966" s="60"/>
      <c r="ACN3966" s="60"/>
      <c r="ACO3966" s="60"/>
      <c r="ACP3966" s="60"/>
      <c r="ACQ3966" s="60"/>
      <c r="ACR3966" s="60"/>
      <c r="ACS3966" s="60"/>
      <c r="ACT3966" s="60"/>
      <c r="ACU3966" s="60"/>
      <c r="ACV3966" s="60"/>
      <c r="ACW3966" s="60"/>
      <c r="ACX3966" s="60"/>
      <c r="ACY3966" s="60">
        <v>1.00157913443777</v>
      </c>
      <c r="ACZ3966" s="60"/>
      <c r="ADA3966" s="60"/>
      <c r="ADB3966" s="60"/>
      <c r="ADC3966" s="60"/>
      <c r="ADD3966" s="60"/>
      <c r="ADE3966" s="60"/>
    </row>
    <row r="3967" spans="760:785" x14ac:dyDescent="0.25">
      <c r="ACF3967" s="60"/>
      <c r="ACG3967" s="60"/>
      <c r="ACH3967" s="60"/>
      <c r="ACI3967" s="60"/>
      <c r="ACJ3967" s="60"/>
      <c r="ACK3967" s="60"/>
      <c r="ACL3967" s="60"/>
      <c r="ACM3967" s="60"/>
      <c r="ACN3967" s="60"/>
      <c r="ACO3967" s="60"/>
      <c r="ACP3967" s="60"/>
      <c r="ACQ3967" s="60"/>
      <c r="ACR3967" s="60"/>
      <c r="ACS3967" s="60"/>
      <c r="ACT3967" s="60"/>
      <c r="ACU3967" s="60"/>
      <c r="ACV3967" s="60"/>
      <c r="ACW3967" s="60"/>
      <c r="ACX3967" s="60"/>
      <c r="ACY3967" s="60">
        <v>1.0015783077185101</v>
      </c>
      <c r="ACZ3967" s="60"/>
      <c r="ADA3967" s="60"/>
      <c r="ADB3967" s="60"/>
      <c r="ADC3967" s="60"/>
      <c r="ADD3967" s="60"/>
      <c r="ADE3967" s="60"/>
    </row>
    <row r="3968" spans="760:785" x14ac:dyDescent="0.25">
      <c r="ACF3968" s="60"/>
      <c r="ACG3968" s="60"/>
      <c r="ACH3968" s="60"/>
      <c r="ACI3968" s="60"/>
      <c r="ACJ3968" s="60"/>
      <c r="ACK3968" s="60"/>
      <c r="ACL3968" s="60"/>
      <c r="ACM3968" s="60"/>
      <c r="ACN3968" s="60"/>
      <c r="ACO3968" s="60"/>
      <c r="ACP3968" s="60"/>
      <c r="ACQ3968" s="60"/>
      <c r="ACR3968" s="60"/>
      <c r="ACS3968" s="60"/>
      <c r="ACT3968" s="60"/>
      <c r="ACU3968" s="60"/>
      <c r="ACV3968" s="60"/>
      <c r="ACW3968" s="60"/>
      <c r="ACX3968" s="60"/>
      <c r="ACY3968" s="60">
        <v>1.00157635091356</v>
      </c>
      <c r="ACZ3968" s="60"/>
      <c r="ADA3968" s="60"/>
      <c r="ADB3968" s="60"/>
      <c r="ADC3968" s="60"/>
      <c r="ADD3968" s="60"/>
      <c r="ADE3968" s="60"/>
    </row>
    <row r="3969" spans="760:785" x14ac:dyDescent="0.25">
      <c r="ACF3969" s="60"/>
      <c r="ACG3969" s="60"/>
      <c r="ACH3969" s="60"/>
      <c r="ACI3969" s="60"/>
      <c r="ACJ3969" s="60"/>
      <c r="ACK3969" s="60"/>
      <c r="ACL3969" s="60"/>
      <c r="ACM3969" s="60"/>
      <c r="ACN3969" s="60"/>
      <c r="ACO3969" s="60"/>
      <c r="ACP3969" s="60"/>
      <c r="ACQ3969" s="60"/>
      <c r="ACR3969" s="60"/>
      <c r="ACS3969" s="60"/>
      <c r="ACT3969" s="60"/>
      <c r="ACU3969" s="60"/>
      <c r="ACV3969" s="60"/>
      <c r="ACW3969" s="60"/>
      <c r="ACX3969" s="60"/>
      <c r="ACY3969" s="60">
        <v>1.0015750425215799</v>
      </c>
      <c r="ACZ3969" s="60"/>
      <c r="ADA3969" s="60"/>
      <c r="ADB3969" s="60"/>
      <c r="ADC3969" s="60"/>
      <c r="ADD3969" s="60"/>
      <c r="ADE3969" s="60"/>
    </row>
    <row r="3970" spans="760:785" x14ac:dyDescent="0.25">
      <c r="ACF3970" s="60"/>
      <c r="ACG3970" s="60"/>
      <c r="ACH3970" s="60"/>
      <c r="ACI3970" s="60"/>
      <c r="ACJ3970" s="60"/>
      <c r="ACK3970" s="60"/>
      <c r="ACL3970" s="60"/>
      <c r="ACM3970" s="60"/>
      <c r="ACN3970" s="60"/>
      <c r="ACO3970" s="60"/>
      <c r="ACP3970" s="60"/>
      <c r="ACQ3970" s="60"/>
      <c r="ACR3970" s="60"/>
      <c r="ACS3970" s="60"/>
      <c r="ACT3970" s="60"/>
      <c r="ACU3970" s="60"/>
      <c r="ACV3970" s="60"/>
      <c r="ACW3970" s="60"/>
      <c r="ACX3970" s="60"/>
      <c r="ACY3970" s="60">
        <v>1.0015726079654901</v>
      </c>
      <c r="ACZ3970" s="60"/>
      <c r="ADA3970" s="60"/>
      <c r="ADB3970" s="60"/>
      <c r="ADC3970" s="60"/>
      <c r="ADD3970" s="60"/>
      <c r="ADE3970" s="60"/>
    </row>
    <row r="3971" spans="760:785" x14ac:dyDescent="0.25">
      <c r="ACF3971" s="60"/>
      <c r="ACG3971" s="60"/>
      <c r="ACH3971" s="60"/>
      <c r="ACI3971" s="60"/>
      <c r="ACJ3971" s="60"/>
      <c r="ACK3971" s="60"/>
      <c r="ACL3971" s="60"/>
      <c r="ACM3971" s="60"/>
      <c r="ACN3971" s="60"/>
      <c r="ACO3971" s="60"/>
      <c r="ACP3971" s="60"/>
      <c r="ACQ3971" s="60"/>
      <c r="ACR3971" s="60"/>
      <c r="ACS3971" s="60"/>
      <c r="ACT3971" s="60"/>
      <c r="ACU3971" s="60"/>
      <c r="ACV3971" s="60"/>
      <c r="ACW3971" s="60"/>
      <c r="ACX3971" s="60"/>
      <c r="ACY3971" s="60">
        <v>1.00157217259531</v>
      </c>
      <c r="ACZ3971" s="60"/>
      <c r="ADA3971" s="60"/>
      <c r="ADB3971" s="60"/>
      <c r="ADC3971" s="60"/>
      <c r="ADD3971" s="60"/>
      <c r="ADE3971" s="60"/>
    </row>
    <row r="3972" spans="760:785" x14ac:dyDescent="0.25">
      <c r="ACF3972" s="60"/>
      <c r="ACG3972" s="60"/>
      <c r="ACH3972" s="60"/>
      <c r="ACI3972" s="60"/>
      <c r="ACJ3972" s="60"/>
      <c r="ACK3972" s="60"/>
      <c r="ACL3972" s="60"/>
      <c r="ACM3972" s="60"/>
      <c r="ACN3972" s="60"/>
      <c r="ACO3972" s="60"/>
      <c r="ACP3972" s="60"/>
      <c r="ACQ3972" s="60"/>
      <c r="ACR3972" s="60"/>
      <c r="ACS3972" s="60"/>
      <c r="ACT3972" s="60"/>
      <c r="ACU3972" s="60"/>
      <c r="ACV3972" s="60"/>
      <c r="ACW3972" s="60"/>
      <c r="ACX3972" s="60"/>
      <c r="ACY3972" s="60">
        <v>1.0015691297226801</v>
      </c>
      <c r="ACZ3972" s="60"/>
      <c r="ADA3972" s="60"/>
      <c r="ADB3972" s="60"/>
      <c r="ADC3972" s="60"/>
      <c r="ADD3972" s="60"/>
      <c r="ADE3972" s="60"/>
    </row>
    <row r="3973" spans="760:785" x14ac:dyDescent="0.25">
      <c r="ACF3973" s="60"/>
      <c r="ACG3973" s="60"/>
      <c r="ACH3973" s="60"/>
      <c r="ACI3973" s="60"/>
      <c r="ACJ3973" s="60"/>
      <c r="ACK3973" s="60"/>
      <c r="ACL3973" s="60"/>
      <c r="ACM3973" s="60"/>
      <c r="ACN3973" s="60"/>
      <c r="ACO3973" s="60"/>
      <c r="ACP3973" s="60"/>
      <c r="ACQ3973" s="60"/>
      <c r="ACR3973" s="60"/>
      <c r="ACS3973" s="60"/>
      <c r="ACT3973" s="60"/>
      <c r="ACU3973" s="60"/>
      <c r="ACV3973" s="60"/>
      <c r="ACW3973" s="60"/>
      <c r="ACX3973" s="60"/>
      <c r="ACY3973" s="60">
        <v>1.0015691182046</v>
      </c>
      <c r="ACZ3973" s="60"/>
      <c r="ADA3973" s="60"/>
      <c r="ADB3973" s="60"/>
      <c r="ADC3973" s="60"/>
      <c r="ADD3973" s="60"/>
      <c r="ADE3973" s="60"/>
    </row>
    <row r="3974" spans="760:785" x14ac:dyDescent="0.25">
      <c r="ACF3974" s="60"/>
      <c r="ACG3974" s="60"/>
      <c r="ACH3974" s="60"/>
      <c r="ACI3974" s="60"/>
      <c r="ACJ3974" s="60"/>
      <c r="ACK3974" s="60"/>
      <c r="ACL3974" s="60"/>
      <c r="ACM3974" s="60"/>
      <c r="ACN3974" s="60"/>
      <c r="ACO3974" s="60"/>
      <c r="ACP3974" s="60"/>
      <c r="ACQ3974" s="60"/>
      <c r="ACR3974" s="60"/>
      <c r="ACS3974" s="60"/>
      <c r="ACT3974" s="60"/>
      <c r="ACU3974" s="60"/>
      <c r="ACV3974" s="60"/>
      <c r="ACW3974" s="60"/>
      <c r="ACX3974" s="60"/>
      <c r="ACY3974" s="60">
        <v>1.00156856835803</v>
      </c>
      <c r="ACZ3974" s="60"/>
      <c r="ADA3974" s="60"/>
      <c r="ADB3974" s="60"/>
      <c r="ADC3974" s="60"/>
      <c r="ADD3974" s="60"/>
      <c r="ADE3974" s="60"/>
    </row>
    <row r="3975" spans="760:785" x14ac:dyDescent="0.25">
      <c r="ACF3975" s="60"/>
      <c r="ACG3975" s="60"/>
      <c r="ACH3975" s="60"/>
      <c r="ACI3975" s="60"/>
      <c r="ACJ3975" s="60"/>
      <c r="ACK3975" s="60"/>
      <c r="ACL3975" s="60"/>
      <c r="ACM3975" s="60"/>
      <c r="ACN3975" s="60"/>
      <c r="ACO3975" s="60"/>
      <c r="ACP3975" s="60"/>
      <c r="ACQ3975" s="60"/>
      <c r="ACR3975" s="60"/>
      <c r="ACS3975" s="60"/>
      <c r="ACT3975" s="60"/>
      <c r="ACU3975" s="60"/>
      <c r="ACV3975" s="60"/>
      <c r="ACW3975" s="60"/>
      <c r="ACX3975" s="60"/>
      <c r="ACY3975" s="60">
        <v>1.00156777031203</v>
      </c>
      <c r="ACZ3975" s="60"/>
      <c r="ADA3975" s="60"/>
      <c r="ADB3975" s="60"/>
      <c r="ADC3975" s="60"/>
      <c r="ADD3975" s="60"/>
      <c r="ADE3975" s="60"/>
    </row>
    <row r="3976" spans="760:785" x14ac:dyDescent="0.25">
      <c r="ACF3976" s="60"/>
      <c r="ACG3976" s="60"/>
      <c r="ACH3976" s="60"/>
      <c r="ACI3976" s="60"/>
      <c r="ACJ3976" s="60"/>
      <c r="ACK3976" s="60"/>
      <c r="ACL3976" s="60"/>
      <c r="ACM3976" s="60"/>
      <c r="ACN3976" s="60"/>
      <c r="ACO3976" s="60"/>
      <c r="ACP3976" s="60"/>
      <c r="ACQ3976" s="60"/>
      <c r="ACR3976" s="60"/>
      <c r="ACS3976" s="60"/>
      <c r="ACT3976" s="60"/>
      <c r="ACU3976" s="60"/>
      <c r="ACV3976" s="60"/>
      <c r="ACW3976" s="60"/>
      <c r="ACX3976" s="60"/>
      <c r="ACY3976" s="60">
        <v>1.0015671100897101</v>
      </c>
      <c r="ACZ3976" s="60"/>
      <c r="ADA3976" s="60"/>
      <c r="ADB3976" s="60"/>
      <c r="ADC3976" s="60"/>
      <c r="ADD3976" s="60"/>
      <c r="ADE3976" s="60"/>
    </row>
    <row r="3977" spans="760:785" x14ac:dyDescent="0.25">
      <c r="ACF3977" s="60"/>
      <c r="ACG3977" s="60"/>
      <c r="ACH3977" s="60"/>
      <c r="ACI3977" s="60"/>
      <c r="ACJ3977" s="60"/>
      <c r="ACK3977" s="60"/>
      <c r="ACL3977" s="60"/>
      <c r="ACM3977" s="60"/>
      <c r="ACN3977" s="60"/>
      <c r="ACO3977" s="60"/>
      <c r="ACP3977" s="60"/>
      <c r="ACQ3977" s="60"/>
      <c r="ACR3977" s="60"/>
      <c r="ACS3977" s="60"/>
      <c r="ACT3977" s="60"/>
      <c r="ACU3977" s="60"/>
      <c r="ACV3977" s="60"/>
      <c r="ACW3977" s="60"/>
      <c r="ACX3977" s="60"/>
      <c r="ACY3977" s="60">
        <v>1.0015661197227701</v>
      </c>
      <c r="ACZ3977" s="60"/>
      <c r="ADA3977" s="60"/>
      <c r="ADB3977" s="60"/>
      <c r="ADC3977" s="60"/>
      <c r="ADD3977" s="60"/>
      <c r="ADE3977" s="60"/>
    </row>
    <row r="3978" spans="760:785" x14ac:dyDescent="0.25">
      <c r="ACF3978" s="60"/>
      <c r="ACG3978" s="60"/>
      <c r="ACH3978" s="60"/>
      <c r="ACI3978" s="60"/>
      <c r="ACJ3978" s="60"/>
      <c r="ACK3978" s="60"/>
      <c r="ACL3978" s="60"/>
      <c r="ACM3978" s="60"/>
      <c r="ACN3978" s="60"/>
      <c r="ACO3978" s="60"/>
      <c r="ACP3978" s="60"/>
      <c r="ACQ3978" s="60"/>
      <c r="ACR3978" s="60"/>
      <c r="ACS3978" s="60"/>
      <c r="ACT3978" s="60"/>
      <c r="ACU3978" s="60"/>
      <c r="ACV3978" s="60"/>
      <c r="ACW3978" s="60"/>
      <c r="ACX3978" s="60"/>
      <c r="ACY3978" s="60">
        <v>1.0015656286511401</v>
      </c>
      <c r="ACZ3978" s="60"/>
      <c r="ADA3978" s="60"/>
      <c r="ADB3978" s="60"/>
      <c r="ADC3978" s="60"/>
      <c r="ADD3978" s="60"/>
      <c r="ADE3978" s="60"/>
    </row>
    <row r="3979" spans="760:785" x14ac:dyDescent="0.25">
      <c r="ACF3979" s="60"/>
      <c r="ACG3979" s="60"/>
      <c r="ACH3979" s="60"/>
      <c r="ACI3979" s="60"/>
      <c r="ACJ3979" s="60"/>
      <c r="ACK3979" s="60"/>
      <c r="ACL3979" s="60"/>
      <c r="ACM3979" s="60"/>
      <c r="ACN3979" s="60"/>
      <c r="ACO3979" s="60"/>
      <c r="ACP3979" s="60"/>
      <c r="ACQ3979" s="60"/>
      <c r="ACR3979" s="60"/>
      <c r="ACS3979" s="60"/>
      <c r="ACT3979" s="60"/>
      <c r="ACU3979" s="60"/>
      <c r="ACV3979" s="60"/>
      <c r="ACW3979" s="60"/>
      <c r="ACX3979" s="60"/>
      <c r="ACY3979" s="60">
        <v>1.0015655064557301</v>
      </c>
      <c r="ACZ3979" s="60"/>
      <c r="ADA3979" s="60"/>
      <c r="ADB3979" s="60"/>
      <c r="ADC3979" s="60"/>
      <c r="ADD3979" s="60"/>
      <c r="ADE3979" s="60"/>
    </row>
    <row r="3980" spans="760:785" x14ac:dyDescent="0.25">
      <c r="ACF3980" s="60"/>
      <c r="ACG3980" s="60"/>
      <c r="ACH3980" s="60"/>
      <c r="ACI3980" s="60"/>
      <c r="ACJ3980" s="60"/>
      <c r="ACK3980" s="60"/>
      <c r="ACL3980" s="60"/>
      <c r="ACM3980" s="60"/>
      <c r="ACN3980" s="60"/>
      <c r="ACO3980" s="60"/>
      <c r="ACP3980" s="60"/>
      <c r="ACQ3980" s="60"/>
      <c r="ACR3980" s="60"/>
      <c r="ACS3980" s="60"/>
      <c r="ACT3980" s="60"/>
      <c r="ACU3980" s="60"/>
      <c r="ACV3980" s="60"/>
      <c r="ACW3980" s="60"/>
      <c r="ACX3980" s="60"/>
      <c r="ACY3980" s="60">
        <v>1.00156438171472</v>
      </c>
      <c r="ACZ3980" s="60"/>
      <c r="ADA3980" s="60"/>
      <c r="ADB3980" s="60"/>
      <c r="ADC3980" s="60"/>
      <c r="ADD3980" s="60"/>
      <c r="ADE3980" s="60"/>
    </row>
    <row r="3981" spans="760:785" x14ac:dyDescent="0.25">
      <c r="ACF3981" s="60"/>
      <c r="ACG3981" s="60"/>
      <c r="ACH3981" s="60"/>
      <c r="ACI3981" s="60"/>
      <c r="ACJ3981" s="60"/>
      <c r="ACK3981" s="60"/>
      <c r="ACL3981" s="60"/>
      <c r="ACM3981" s="60"/>
      <c r="ACN3981" s="60"/>
      <c r="ACO3981" s="60"/>
      <c r="ACP3981" s="60"/>
      <c r="ACQ3981" s="60"/>
      <c r="ACR3981" s="60"/>
      <c r="ACS3981" s="60"/>
      <c r="ACT3981" s="60"/>
      <c r="ACU3981" s="60"/>
      <c r="ACV3981" s="60"/>
      <c r="ACW3981" s="60"/>
      <c r="ACX3981" s="60"/>
      <c r="ACY3981" s="60">
        <v>1.00156426478863</v>
      </c>
      <c r="ACZ3981" s="60"/>
      <c r="ADA3981" s="60"/>
      <c r="ADB3981" s="60"/>
      <c r="ADC3981" s="60"/>
      <c r="ADD3981" s="60"/>
      <c r="ADE3981" s="60"/>
    </row>
    <row r="3982" spans="760:785" x14ac:dyDescent="0.25">
      <c r="ACF3982" s="60"/>
      <c r="ACG3982" s="60"/>
      <c r="ACH3982" s="60"/>
      <c r="ACI3982" s="60"/>
      <c r="ACJ3982" s="60"/>
      <c r="ACK3982" s="60"/>
      <c r="ACL3982" s="60"/>
      <c r="ACM3982" s="60"/>
      <c r="ACN3982" s="60"/>
      <c r="ACO3982" s="60"/>
      <c r="ACP3982" s="60"/>
      <c r="ACQ3982" s="60"/>
      <c r="ACR3982" s="60"/>
      <c r="ACS3982" s="60"/>
      <c r="ACT3982" s="60"/>
      <c r="ACU3982" s="60"/>
      <c r="ACV3982" s="60"/>
      <c r="ACW3982" s="60"/>
      <c r="ACX3982" s="60"/>
      <c r="ACY3982" s="60">
        <v>1.0015628314860501</v>
      </c>
      <c r="ACZ3982" s="60"/>
      <c r="ADA3982" s="60"/>
      <c r="ADB3982" s="60"/>
      <c r="ADC3982" s="60"/>
      <c r="ADD3982" s="60"/>
      <c r="ADE3982" s="60"/>
    </row>
    <row r="3983" spans="760:785" x14ac:dyDescent="0.25">
      <c r="ACF3983" s="60"/>
      <c r="ACG3983" s="60"/>
      <c r="ACH3983" s="60"/>
      <c r="ACI3983" s="60"/>
      <c r="ACJ3983" s="60"/>
      <c r="ACK3983" s="60"/>
      <c r="ACL3983" s="60"/>
      <c r="ACM3983" s="60"/>
      <c r="ACN3983" s="60"/>
      <c r="ACO3983" s="60"/>
      <c r="ACP3983" s="60"/>
      <c r="ACQ3983" s="60"/>
      <c r="ACR3983" s="60"/>
      <c r="ACS3983" s="60"/>
      <c r="ACT3983" s="60"/>
      <c r="ACU3983" s="60"/>
      <c r="ACV3983" s="60"/>
      <c r="ACW3983" s="60"/>
      <c r="ACX3983" s="60"/>
      <c r="ACY3983" s="60">
        <v>1.00156207044854</v>
      </c>
      <c r="ACZ3983" s="60"/>
      <c r="ADA3983" s="60"/>
      <c r="ADB3983" s="60"/>
      <c r="ADC3983" s="60"/>
      <c r="ADD3983" s="60"/>
      <c r="ADE3983" s="60"/>
    </row>
    <row r="3984" spans="760:785" x14ac:dyDescent="0.25">
      <c r="ACF3984" s="60"/>
      <c r="ACG3984" s="60"/>
      <c r="ACH3984" s="60"/>
      <c r="ACI3984" s="60"/>
      <c r="ACJ3984" s="60"/>
      <c r="ACK3984" s="60"/>
      <c r="ACL3984" s="60"/>
      <c r="ACM3984" s="60"/>
      <c r="ACN3984" s="60"/>
      <c r="ACO3984" s="60"/>
      <c r="ACP3984" s="60"/>
      <c r="ACQ3984" s="60"/>
      <c r="ACR3984" s="60"/>
      <c r="ACS3984" s="60"/>
      <c r="ACT3984" s="60"/>
      <c r="ACU3984" s="60"/>
      <c r="ACV3984" s="60"/>
      <c r="ACW3984" s="60"/>
      <c r="ACX3984" s="60"/>
      <c r="ACY3984" s="60">
        <v>1.0015620209665601</v>
      </c>
      <c r="ACZ3984" s="60"/>
      <c r="ADA3984" s="60"/>
      <c r="ADB3984" s="60"/>
      <c r="ADC3984" s="60"/>
      <c r="ADD3984" s="60"/>
      <c r="ADE3984" s="60"/>
    </row>
    <row r="3985" spans="760:785" x14ac:dyDescent="0.25">
      <c r="ACF3985" s="60"/>
      <c r="ACG3985" s="60"/>
      <c r="ACH3985" s="60"/>
      <c r="ACI3985" s="60"/>
      <c r="ACJ3985" s="60"/>
      <c r="ACK3985" s="60"/>
      <c r="ACL3985" s="60"/>
      <c r="ACM3985" s="60"/>
      <c r="ACN3985" s="60"/>
      <c r="ACO3985" s="60"/>
      <c r="ACP3985" s="60"/>
      <c r="ACQ3985" s="60"/>
      <c r="ACR3985" s="60"/>
      <c r="ACS3985" s="60"/>
      <c r="ACT3985" s="60"/>
      <c r="ACU3985" s="60"/>
      <c r="ACV3985" s="60"/>
      <c r="ACW3985" s="60"/>
      <c r="ACX3985" s="60"/>
      <c r="ACY3985" s="60">
        <v>1.00156198189595</v>
      </c>
      <c r="ACZ3985" s="60"/>
      <c r="ADA3985" s="60"/>
      <c r="ADB3985" s="60"/>
      <c r="ADC3985" s="60"/>
      <c r="ADD3985" s="60"/>
      <c r="ADE3985" s="60"/>
    </row>
    <row r="3986" spans="760:785" x14ac:dyDescent="0.25">
      <c r="ACF3986" s="60"/>
      <c r="ACG3986" s="60"/>
      <c r="ACH3986" s="60"/>
      <c r="ACI3986" s="60"/>
      <c r="ACJ3986" s="60"/>
      <c r="ACK3986" s="60"/>
      <c r="ACL3986" s="60"/>
      <c r="ACM3986" s="60"/>
      <c r="ACN3986" s="60"/>
      <c r="ACO3986" s="60"/>
      <c r="ACP3986" s="60"/>
      <c r="ACQ3986" s="60"/>
      <c r="ACR3986" s="60"/>
      <c r="ACS3986" s="60"/>
      <c r="ACT3986" s="60"/>
      <c r="ACU3986" s="60"/>
      <c r="ACV3986" s="60"/>
      <c r="ACW3986" s="60"/>
      <c r="ACX3986" s="60"/>
      <c r="ACY3986" s="60">
        <v>1.0015617146806799</v>
      </c>
      <c r="ACZ3986" s="60"/>
      <c r="ADA3986" s="60"/>
      <c r="ADB3986" s="60"/>
      <c r="ADC3986" s="60"/>
      <c r="ADD3986" s="60"/>
      <c r="ADE3986" s="60"/>
    </row>
    <row r="3987" spans="760:785" x14ac:dyDescent="0.25">
      <c r="ACF3987" s="60"/>
      <c r="ACG3987" s="60"/>
      <c r="ACH3987" s="60"/>
      <c r="ACI3987" s="60"/>
      <c r="ACJ3987" s="60"/>
      <c r="ACK3987" s="60"/>
      <c r="ACL3987" s="60"/>
      <c r="ACM3987" s="60"/>
      <c r="ACN3987" s="60"/>
      <c r="ACO3987" s="60"/>
      <c r="ACP3987" s="60"/>
      <c r="ACQ3987" s="60"/>
      <c r="ACR3987" s="60"/>
      <c r="ACS3987" s="60"/>
      <c r="ACT3987" s="60"/>
      <c r="ACU3987" s="60"/>
      <c r="ACV3987" s="60"/>
      <c r="ACW3987" s="60"/>
      <c r="ACX3987" s="60"/>
      <c r="ACY3987" s="60">
        <v>1.0015609025296199</v>
      </c>
      <c r="ACZ3987" s="60"/>
      <c r="ADA3987" s="60"/>
      <c r="ADB3987" s="60"/>
      <c r="ADC3987" s="60"/>
      <c r="ADD3987" s="60"/>
      <c r="ADE3987" s="60"/>
    </row>
    <row r="3988" spans="760:785" x14ac:dyDescent="0.25">
      <c r="ACF3988" s="60"/>
      <c r="ACG3988" s="60"/>
      <c r="ACH3988" s="60"/>
      <c r="ACI3988" s="60"/>
      <c r="ACJ3988" s="60"/>
      <c r="ACK3988" s="60"/>
      <c r="ACL3988" s="60"/>
      <c r="ACM3988" s="60"/>
      <c r="ACN3988" s="60"/>
      <c r="ACO3988" s="60"/>
      <c r="ACP3988" s="60"/>
      <c r="ACQ3988" s="60"/>
      <c r="ACR3988" s="60"/>
      <c r="ACS3988" s="60"/>
      <c r="ACT3988" s="60"/>
      <c r="ACU3988" s="60"/>
      <c r="ACV3988" s="60"/>
      <c r="ACW3988" s="60"/>
      <c r="ACX3988" s="60"/>
      <c r="ACY3988" s="60">
        <v>1.00155646338509</v>
      </c>
      <c r="ACZ3988" s="60"/>
      <c r="ADA3988" s="60"/>
      <c r="ADB3988" s="60"/>
      <c r="ADC3988" s="60"/>
      <c r="ADD3988" s="60"/>
      <c r="ADE3988" s="60"/>
    </row>
    <row r="3989" spans="760:785" x14ac:dyDescent="0.25">
      <c r="ACF3989" s="60"/>
      <c r="ACG3989" s="60"/>
      <c r="ACH3989" s="60"/>
      <c r="ACI3989" s="60"/>
      <c r="ACJ3989" s="60"/>
      <c r="ACK3989" s="60"/>
      <c r="ACL3989" s="60"/>
      <c r="ACM3989" s="60"/>
      <c r="ACN3989" s="60"/>
      <c r="ACO3989" s="60"/>
      <c r="ACP3989" s="60"/>
      <c r="ACQ3989" s="60"/>
      <c r="ACR3989" s="60"/>
      <c r="ACS3989" s="60"/>
      <c r="ACT3989" s="60"/>
      <c r="ACU3989" s="60"/>
      <c r="ACV3989" s="60"/>
      <c r="ACW3989" s="60"/>
      <c r="ACX3989" s="60"/>
      <c r="ACY3989" s="60">
        <v>1.0015553234252199</v>
      </c>
      <c r="ACZ3989" s="60"/>
      <c r="ADA3989" s="60"/>
      <c r="ADB3989" s="60"/>
      <c r="ADC3989" s="60"/>
      <c r="ADD3989" s="60"/>
      <c r="ADE3989" s="60"/>
    </row>
    <row r="3990" spans="760:785" x14ac:dyDescent="0.25">
      <c r="ACF3990" s="60"/>
      <c r="ACG3990" s="60"/>
      <c r="ACH3990" s="60"/>
      <c r="ACI3990" s="60"/>
      <c r="ACJ3990" s="60"/>
      <c r="ACK3990" s="60"/>
      <c r="ACL3990" s="60"/>
      <c r="ACM3990" s="60"/>
      <c r="ACN3990" s="60"/>
      <c r="ACO3990" s="60"/>
      <c r="ACP3990" s="60"/>
      <c r="ACQ3990" s="60"/>
      <c r="ACR3990" s="60"/>
      <c r="ACS3990" s="60"/>
      <c r="ACT3990" s="60"/>
      <c r="ACU3990" s="60"/>
      <c r="ACV3990" s="60"/>
      <c r="ACW3990" s="60"/>
      <c r="ACX3990" s="60"/>
      <c r="ACY3990" s="60">
        <v>1.0015550173404</v>
      </c>
      <c r="ACZ3990" s="60"/>
      <c r="ADA3990" s="60"/>
      <c r="ADB3990" s="60"/>
      <c r="ADC3990" s="60"/>
      <c r="ADD3990" s="60"/>
      <c r="ADE3990" s="60"/>
    </row>
    <row r="3991" spans="760:785" x14ac:dyDescent="0.25">
      <c r="ACF3991" s="60"/>
      <c r="ACG3991" s="60"/>
      <c r="ACH3991" s="60"/>
      <c r="ACI3991" s="60"/>
      <c r="ACJ3991" s="60"/>
      <c r="ACK3991" s="60"/>
      <c r="ACL3991" s="60"/>
      <c r="ACM3991" s="60"/>
      <c r="ACN3991" s="60"/>
      <c r="ACO3991" s="60"/>
      <c r="ACP3991" s="60"/>
      <c r="ACQ3991" s="60"/>
      <c r="ACR3991" s="60"/>
      <c r="ACS3991" s="60"/>
      <c r="ACT3991" s="60"/>
      <c r="ACU3991" s="60"/>
      <c r="ACV3991" s="60"/>
      <c r="ACW3991" s="60"/>
      <c r="ACX3991" s="60"/>
      <c r="ACY3991" s="60">
        <v>1.0015474412338901</v>
      </c>
      <c r="ACZ3991" s="60"/>
      <c r="ADA3991" s="60"/>
      <c r="ADB3991" s="60"/>
      <c r="ADC3991" s="60"/>
      <c r="ADD3991" s="60"/>
      <c r="ADE3991" s="60"/>
    </row>
    <row r="3992" spans="760:785" x14ac:dyDescent="0.25">
      <c r="ACF3992" s="60"/>
      <c r="ACG3992" s="60"/>
      <c r="ACH3992" s="60"/>
      <c r="ACI3992" s="60"/>
      <c r="ACJ3992" s="60"/>
      <c r="ACK3992" s="60"/>
      <c r="ACL3992" s="60"/>
      <c r="ACM3992" s="60"/>
      <c r="ACN3992" s="60"/>
      <c r="ACO3992" s="60"/>
      <c r="ACP3992" s="60"/>
      <c r="ACQ3992" s="60"/>
      <c r="ACR3992" s="60"/>
      <c r="ACS3992" s="60"/>
      <c r="ACT3992" s="60"/>
      <c r="ACU3992" s="60"/>
      <c r="ACV3992" s="60"/>
      <c r="ACW3992" s="60"/>
      <c r="ACX3992" s="60"/>
      <c r="ACY3992" s="60">
        <v>1.0015472582562499</v>
      </c>
      <c r="ACZ3992" s="60"/>
      <c r="ADA3992" s="60"/>
      <c r="ADB3992" s="60"/>
      <c r="ADC3992" s="60"/>
      <c r="ADD3992" s="60"/>
      <c r="ADE3992" s="60"/>
    </row>
    <row r="3993" spans="760:785" x14ac:dyDescent="0.25">
      <c r="ACF3993" s="60"/>
      <c r="ACG3993" s="60"/>
      <c r="ACH3993" s="60"/>
      <c r="ACI3993" s="60"/>
      <c r="ACJ3993" s="60"/>
      <c r="ACK3993" s="60"/>
      <c r="ACL3993" s="60"/>
      <c r="ACM3993" s="60"/>
      <c r="ACN3993" s="60"/>
      <c r="ACO3993" s="60"/>
      <c r="ACP3993" s="60"/>
      <c r="ACQ3993" s="60"/>
      <c r="ACR3993" s="60"/>
      <c r="ACS3993" s="60"/>
      <c r="ACT3993" s="60"/>
      <c r="ACU3993" s="60"/>
      <c r="ACV3993" s="60"/>
      <c r="ACW3993" s="60"/>
      <c r="ACX3993" s="60"/>
      <c r="ACY3993" s="60">
        <v>1.00154508894299</v>
      </c>
      <c r="ACZ3993" s="60"/>
      <c r="ADA3993" s="60"/>
      <c r="ADB3993" s="60"/>
      <c r="ADC3993" s="60"/>
      <c r="ADD3993" s="60"/>
      <c r="ADE3993" s="60"/>
    </row>
    <row r="3994" spans="760:785" x14ac:dyDescent="0.25">
      <c r="ACF3994" s="60"/>
      <c r="ACG3994" s="60"/>
      <c r="ACH3994" s="60"/>
      <c r="ACI3994" s="60"/>
      <c r="ACJ3994" s="60"/>
      <c r="ACK3994" s="60"/>
      <c r="ACL3994" s="60"/>
      <c r="ACM3994" s="60"/>
      <c r="ACN3994" s="60"/>
      <c r="ACO3994" s="60"/>
      <c r="ACP3994" s="60"/>
      <c r="ACQ3994" s="60"/>
      <c r="ACR3994" s="60"/>
      <c r="ACS3994" s="60"/>
      <c r="ACT3994" s="60"/>
      <c r="ACU3994" s="60"/>
      <c r="ACV3994" s="60"/>
      <c r="ACW3994" s="60"/>
      <c r="ACX3994" s="60"/>
      <c r="ACY3994" s="60">
        <v>1.0015447479511499</v>
      </c>
      <c r="ACZ3994" s="60"/>
      <c r="ADA3994" s="60"/>
      <c r="ADB3994" s="60"/>
      <c r="ADC3994" s="60"/>
      <c r="ADD3994" s="60"/>
      <c r="ADE3994" s="60"/>
    </row>
    <row r="3995" spans="760:785" x14ac:dyDescent="0.25">
      <c r="ACF3995" s="60"/>
      <c r="ACG3995" s="60"/>
      <c r="ACH3995" s="60"/>
      <c r="ACI3995" s="60"/>
      <c r="ACJ3995" s="60"/>
      <c r="ACK3995" s="60"/>
      <c r="ACL3995" s="60"/>
      <c r="ACM3995" s="60"/>
      <c r="ACN3995" s="60"/>
      <c r="ACO3995" s="60"/>
      <c r="ACP3995" s="60"/>
      <c r="ACQ3995" s="60"/>
      <c r="ACR3995" s="60"/>
      <c r="ACS3995" s="60"/>
      <c r="ACT3995" s="60"/>
      <c r="ACU3995" s="60"/>
      <c r="ACV3995" s="60"/>
      <c r="ACW3995" s="60"/>
      <c r="ACX3995" s="60"/>
      <c r="ACY3995" s="60">
        <v>1.0015439087459499</v>
      </c>
      <c r="ACZ3995" s="60"/>
      <c r="ADA3995" s="60"/>
      <c r="ADB3995" s="60"/>
      <c r="ADC3995" s="60"/>
      <c r="ADD3995" s="60"/>
      <c r="ADE3995" s="60"/>
    </row>
    <row r="3996" spans="760:785" x14ac:dyDescent="0.25">
      <c r="ACF3996" s="60"/>
      <c r="ACG3996" s="60"/>
      <c r="ACH3996" s="60"/>
      <c r="ACI3996" s="60"/>
      <c r="ACJ3996" s="60"/>
      <c r="ACK3996" s="60"/>
      <c r="ACL3996" s="60"/>
      <c r="ACM3996" s="60"/>
      <c r="ACN3996" s="60"/>
      <c r="ACO3996" s="60"/>
      <c r="ACP3996" s="60"/>
      <c r="ACQ3996" s="60"/>
      <c r="ACR3996" s="60"/>
      <c r="ACS3996" s="60"/>
      <c r="ACT3996" s="60"/>
      <c r="ACU3996" s="60"/>
      <c r="ACV3996" s="60"/>
      <c r="ACW3996" s="60"/>
      <c r="ACX3996" s="60"/>
      <c r="ACY3996" s="60">
        <v>1.00154355074456</v>
      </c>
      <c r="ACZ3996" s="60"/>
      <c r="ADA3996" s="60"/>
      <c r="ADB3996" s="60"/>
      <c r="ADC3996" s="60"/>
      <c r="ADD3996" s="60"/>
      <c r="ADE3996" s="60"/>
    </row>
    <row r="3997" spans="760:785" x14ac:dyDescent="0.25">
      <c r="ACF3997" s="60"/>
      <c r="ACG3997" s="60"/>
      <c r="ACH3997" s="60"/>
      <c r="ACI3997" s="60"/>
      <c r="ACJ3997" s="60"/>
      <c r="ACK3997" s="60"/>
      <c r="ACL3997" s="60"/>
      <c r="ACM3997" s="60"/>
      <c r="ACN3997" s="60"/>
      <c r="ACO3997" s="60"/>
      <c r="ACP3997" s="60"/>
      <c r="ACQ3997" s="60"/>
      <c r="ACR3997" s="60"/>
      <c r="ACS3997" s="60"/>
      <c r="ACT3997" s="60"/>
      <c r="ACU3997" s="60"/>
      <c r="ACV3997" s="60"/>
      <c r="ACW3997" s="60"/>
      <c r="ACX3997" s="60"/>
      <c r="ACY3997" s="60">
        <v>1.0015423453146399</v>
      </c>
      <c r="ACZ3997" s="60"/>
      <c r="ADA3997" s="60"/>
      <c r="ADB3997" s="60"/>
      <c r="ADC3997" s="60"/>
      <c r="ADD3997" s="60"/>
      <c r="ADE3997" s="60"/>
    </row>
    <row r="3998" spans="760:785" x14ac:dyDescent="0.25">
      <c r="ACF3998" s="60"/>
      <c r="ACG3998" s="60"/>
      <c r="ACH3998" s="60"/>
      <c r="ACI3998" s="60"/>
      <c r="ACJ3998" s="60"/>
      <c r="ACK3998" s="60"/>
      <c r="ACL3998" s="60"/>
      <c r="ACM3998" s="60"/>
      <c r="ACN3998" s="60"/>
      <c r="ACO3998" s="60"/>
      <c r="ACP3998" s="60"/>
      <c r="ACQ3998" s="60"/>
      <c r="ACR3998" s="60"/>
      <c r="ACS3998" s="60"/>
      <c r="ACT3998" s="60"/>
      <c r="ACU3998" s="60"/>
      <c r="ACV3998" s="60"/>
      <c r="ACW3998" s="60"/>
      <c r="ACX3998" s="60"/>
      <c r="ACY3998" s="60">
        <v>1.0015401605131</v>
      </c>
      <c r="ACZ3998" s="60"/>
      <c r="ADA3998" s="60"/>
      <c r="ADB3998" s="60"/>
      <c r="ADC3998" s="60"/>
      <c r="ADD3998" s="60"/>
      <c r="ADE3998" s="60"/>
    </row>
    <row r="3999" spans="760:785" x14ac:dyDescent="0.25">
      <c r="ACF3999" s="60"/>
      <c r="ACG3999" s="60"/>
      <c r="ACH3999" s="60"/>
      <c r="ACI3999" s="60"/>
      <c r="ACJ3999" s="60"/>
      <c r="ACK3999" s="60"/>
      <c r="ACL3999" s="60"/>
      <c r="ACM3999" s="60"/>
      <c r="ACN3999" s="60"/>
      <c r="ACO3999" s="60"/>
      <c r="ACP3999" s="60"/>
      <c r="ACQ3999" s="60"/>
      <c r="ACR3999" s="60"/>
      <c r="ACS3999" s="60"/>
      <c r="ACT3999" s="60"/>
      <c r="ACU3999" s="60"/>
      <c r="ACV3999" s="60"/>
      <c r="ACW3999" s="60"/>
      <c r="ACX3999" s="60"/>
      <c r="ACY3999" s="60">
        <v>1.0015390952469401</v>
      </c>
      <c r="ACZ3999" s="60"/>
      <c r="ADA3999" s="60"/>
      <c r="ADB3999" s="60"/>
      <c r="ADC3999" s="60"/>
      <c r="ADD3999" s="60"/>
      <c r="ADE3999" s="60"/>
    </row>
    <row r="4000" spans="760:785" x14ac:dyDescent="0.25">
      <c r="ACF4000" s="60"/>
      <c r="ACG4000" s="60"/>
      <c r="ACH4000" s="60"/>
      <c r="ACI4000" s="60"/>
      <c r="ACJ4000" s="60"/>
      <c r="ACK4000" s="60"/>
      <c r="ACL4000" s="60"/>
      <c r="ACM4000" s="60"/>
      <c r="ACN4000" s="60"/>
      <c r="ACO4000" s="60"/>
      <c r="ACP4000" s="60"/>
      <c r="ACQ4000" s="60"/>
      <c r="ACR4000" s="60"/>
      <c r="ACS4000" s="60"/>
      <c r="ACT4000" s="60"/>
      <c r="ACU4000" s="60"/>
      <c r="ACV4000" s="60"/>
      <c r="ACW4000" s="60"/>
      <c r="ACX4000" s="60"/>
      <c r="ACY4000" s="60">
        <v>1.0015390633010799</v>
      </c>
      <c r="ACZ4000" s="60"/>
      <c r="ADA4000" s="60"/>
      <c r="ADB4000" s="60"/>
      <c r="ADC4000" s="60"/>
      <c r="ADD4000" s="60"/>
      <c r="ADE4000" s="60"/>
    </row>
    <row r="4001" spans="760:785" x14ac:dyDescent="0.25">
      <c r="ACF4001" s="60"/>
      <c r="ACG4001" s="60"/>
      <c r="ACH4001" s="60"/>
      <c r="ACI4001" s="60"/>
      <c r="ACJ4001" s="60"/>
      <c r="ACK4001" s="60"/>
      <c r="ACL4001" s="60"/>
      <c r="ACM4001" s="60"/>
      <c r="ACN4001" s="60"/>
      <c r="ACO4001" s="60"/>
      <c r="ACP4001" s="60"/>
      <c r="ACQ4001" s="60"/>
      <c r="ACR4001" s="60"/>
      <c r="ACS4001" s="60"/>
      <c r="ACT4001" s="60"/>
      <c r="ACU4001" s="60"/>
      <c r="ACV4001" s="60"/>
      <c r="ACW4001" s="60"/>
      <c r="ACX4001" s="60"/>
      <c r="ACY4001" s="60">
        <v>1.0015390013252199</v>
      </c>
      <c r="ACZ4001" s="60"/>
      <c r="ADA4001" s="60"/>
      <c r="ADB4001" s="60"/>
      <c r="ADC4001" s="60"/>
      <c r="ADD4001" s="60"/>
      <c r="ADE4001" s="60"/>
    </row>
    <row r="4002" spans="760:785" x14ac:dyDescent="0.25">
      <c r="ACF4002" s="60"/>
      <c r="ACG4002" s="60"/>
      <c r="ACH4002" s="60"/>
      <c r="ACI4002" s="60"/>
      <c r="ACJ4002" s="60"/>
      <c r="ACK4002" s="60"/>
      <c r="ACL4002" s="60"/>
      <c r="ACM4002" s="60"/>
      <c r="ACN4002" s="60"/>
      <c r="ACO4002" s="60"/>
      <c r="ACP4002" s="60"/>
      <c r="ACQ4002" s="60"/>
      <c r="ACR4002" s="60"/>
      <c r="ACS4002" s="60"/>
      <c r="ACT4002" s="60"/>
      <c r="ACU4002" s="60"/>
      <c r="ACV4002" s="60"/>
      <c r="ACW4002" s="60"/>
      <c r="ACX4002" s="60"/>
      <c r="ACY4002" s="60">
        <v>1.00153656148032</v>
      </c>
      <c r="ACZ4002" s="60"/>
      <c r="ADA4002" s="60"/>
      <c r="ADB4002" s="60"/>
      <c r="ADC4002" s="60"/>
      <c r="ADD4002" s="60"/>
      <c r="ADE4002" s="60"/>
    </row>
    <row r="4003" spans="760:785" x14ac:dyDescent="0.25">
      <c r="ACF4003" s="60"/>
      <c r="ACG4003" s="60"/>
      <c r="ACH4003" s="60"/>
      <c r="ACI4003" s="60"/>
      <c r="ACJ4003" s="60"/>
      <c r="ACK4003" s="60"/>
      <c r="ACL4003" s="60"/>
      <c r="ACM4003" s="60"/>
      <c r="ACN4003" s="60"/>
      <c r="ACO4003" s="60"/>
      <c r="ACP4003" s="60"/>
      <c r="ACQ4003" s="60"/>
      <c r="ACR4003" s="60"/>
      <c r="ACS4003" s="60"/>
      <c r="ACT4003" s="60"/>
      <c r="ACU4003" s="60"/>
      <c r="ACV4003" s="60"/>
      <c r="ACW4003" s="60"/>
      <c r="ACX4003" s="60"/>
      <c r="ACY4003" s="60">
        <v>1.00153307346928</v>
      </c>
      <c r="ACZ4003" s="60"/>
      <c r="ADA4003" s="60"/>
      <c r="ADB4003" s="60"/>
      <c r="ADC4003" s="60"/>
      <c r="ADD4003" s="60"/>
      <c r="ADE4003" s="60"/>
    </row>
    <row r="4004" spans="760:785" x14ac:dyDescent="0.25">
      <c r="ACF4004" s="60"/>
      <c r="ACG4004" s="60"/>
      <c r="ACH4004" s="60"/>
      <c r="ACI4004" s="60"/>
      <c r="ACJ4004" s="60"/>
      <c r="ACK4004" s="60"/>
      <c r="ACL4004" s="60"/>
      <c r="ACM4004" s="60"/>
      <c r="ACN4004" s="60"/>
      <c r="ACO4004" s="60"/>
      <c r="ACP4004" s="60"/>
      <c r="ACQ4004" s="60"/>
      <c r="ACR4004" s="60"/>
      <c r="ACS4004" s="60"/>
      <c r="ACT4004" s="60"/>
      <c r="ACU4004" s="60"/>
      <c r="ACV4004" s="60"/>
      <c r="ACW4004" s="60"/>
      <c r="ACX4004" s="60"/>
      <c r="ACY4004" s="60">
        <v>1.00152927591457</v>
      </c>
      <c r="ACZ4004" s="60"/>
      <c r="ADA4004" s="60"/>
      <c r="ADB4004" s="60"/>
      <c r="ADC4004" s="60"/>
      <c r="ADD4004" s="60"/>
      <c r="ADE4004" s="60"/>
    </row>
    <row r="4005" spans="760:785" x14ac:dyDescent="0.25">
      <c r="ACF4005" s="60"/>
      <c r="ACG4005" s="60"/>
      <c r="ACH4005" s="60"/>
      <c r="ACI4005" s="60"/>
      <c r="ACJ4005" s="60"/>
      <c r="ACK4005" s="60"/>
      <c r="ACL4005" s="60"/>
      <c r="ACM4005" s="60"/>
      <c r="ACN4005" s="60"/>
      <c r="ACO4005" s="60"/>
      <c r="ACP4005" s="60"/>
      <c r="ACQ4005" s="60"/>
      <c r="ACR4005" s="60"/>
      <c r="ACS4005" s="60"/>
      <c r="ACT4005" s="60"/>
      <c r="ACU4005" s="60"/>
      <c r="ACV4005" s="60"/>
      <c r="ACW4005" s="60"/>
      <c r="ACX4005" s="60"/>
      <c r="ACY4005" s="60">
        <v>1.0015266434007899</v>
      </c>
      <c r="ACZ4005" s="60"/>
      <c r="ADA4005" s="60"/>
      <c r="ADB4005" s="60"/>
      <c r="ADC4005" s="60"/>
      <c r="ADD4005" s="60"/>
      <c r="ADE4005" s="60"/>
    </row>
    <row r="4006" spans="760:785" x14ac:dyDescent="0.25">
      <c r="ACF4006" s="60"/>
      <c r="ACG4006" s="60"/>
      <c r="ACH4006" s="60"/>
      <c r="ACI4006" s="60"/>
      <c r="ACJ4006" s="60"/>
      <c r="ACK4006" s="60"/>
      <c r="ACL4006" s="60"/>
      <c r="ACM4006" s="60"/>
      <c r="ACN4006" s="60"/>
      <c r="ACO4006" s="60"/>
      <c r="ACP4006" s="60"/>
      <c r="ACQ4006" s="60"/>
      <c r="ACR4006" s="60"/>
      <c r="ACS4006" s="60"/>
      <c r="ACT4006" s="60"/>
      <c r="ACU4006" s="60"/>
      <c r="ACV4006" s="60"/>
      <c r="ACW4006" s="60"/>
      <c r="ACX4006" s="60"/>
      <c r="ACY4006" s="60">
        <v>1.0015263487644399</v>
      </c>
      <c r="ACZ4006" s="60"/>
      <c r="ADA4006" s="60"/>
      <c r="ADB4006" s="60"/>
      <c r="ADC4006" s="60"/>
      <c r="ADD4006" s="60"/>
      <c r="ADE4006" s="60"/>
    </row>
    <row r="4007" spans="760:785" x14ac:dyDescent="0.25">
      <c r="ACF4007" s="60"/>
      <c r="ACG4007" s="60"/>
      <c r="ACH4007" s="60"/>
      <c r="ACI4007" s="60"/>
      <c r="ACJ4007" s="60"/>
      <c r="ACK4007" s="60"/>
      <c r="ACL4007" s="60"/>
      <c r="ACM4007" s="60"/>
      <c r="ACN4007" s="60"/>
      <c r="ACO4007" s="60"/>
      <c r="ACP4007" s="60"/>
      <c r="ACQ4007" s="60"/>
      <c r="ACR4007" s="60"/>
      <c r="ACS4007" s="60"/>
      <c r="ACT4007" s="60"/>
      <c r="ACU4007" s="60"/>
      <c r="ACV4007" s="60"/>
      <c r="ACW4007" s="60"/>
      <c r="ACX4007" s="60"/>
      <c r="ACY4007" s="60">
        <v>1.00152467924371</v>
      </c>
      <c r="ACZ4007" s="60"/>
      <c r="ADA4007" s="60"/>
      <c r="ADB4007" s="60"/>
      <c r="ADC4007" s="60"/>
      <c r="ADD4007" s="60"/>
      <c r="ADE4007" s="60"/>
    </row>
    <row r="4008" spans="760:785" x14ac:dyDescent="0.25">
      <c r="ACF4008" s="60"/>
      <c r="ACG4008" s="60"/>
      <c r="ACH4008" s="60"/>
      <c r="ACI4008" s="60"/>
      <c r="ACJ4008" s="60"/>
      <c r="ACK4008" s="60"/>
      <c r="ACL4008" s="60"/>
      <c r="ACM4008" s="60"/>
      <c r="ACN4008" s="60"/>
      <c r="ACO4008" s="60"/>
      <c r="ACP4008" s="60"/>
      <c r="ACQ4008" s="60"/>
      <c r="ACR4008" s="60"/>
      <c r="ACS4008" s="60"/>
      <c r="ACT4008" s="60"/>
      <c r="ACU4008" s="60"/>
      <c r="ACV4008" s="60"/>
      <c r="ACW4008" s="60"/>
      <c r="ACX4008" s="60"/>
      <c r="ACY4008" s="60">
        <v>1.0015242250073</v>
      </c>
      <c r="ACZ4008" s="60"/>
      <c r="ADA4008" s="60"/>
      <c r="ADB4008" s="60"/>
      <c r="ADC4008" s="60"/>
      <c r="ADD4008" s="60"/>
      <c r="ADE4008" s="60"/>
    </row>
    <row r="4009" spans="760:785" x14ac:dyDescent="0.25">
      <c r="ACF4009" s="60"/>
      <c r="ACG4009" s="60"/>
      <c r="ACH4009" s="60"/>
      <c r="ACI4009" s="60"/>
      <c r="ACJ4009" s="60"/>
      <c r="ACK4009" s="60"/>
      <c r="ACL4009" s="60"/>
      <c r="ACM4009" s="60"/>
      <c r="ACN4009" s="60"/>
      <c r="ACO4009" s="60"/>
      <c r="ACP4009" s="60"/>
      <c r="ACQ4009" s="60"/>
      <c r="ACR4009" s="60"/>
      <c r="ACS4009" s="60"/>
      <c r="ACT4009" s="60"/>
      <c r="ACU4009" s="60"/>
      <c r="ACV4009" s="60"/>
      <c r="ACW4009" s="60"/>
      <c r="ACX4009" s="60"/>
      <c r="ACY4009" s="60">
        <v>1.0015238848936701</v>
      </c>
      <c r="ACZ4009" s="60"/>
      <c r="ADA4009" s="60"/>
      <c r="ADB4009" s="60"/>
      <c r="ADC4009" s="60"/>
      <c r="ADD4009" s="60"/>
      <c r="ADE4009" s="60"/>
    </row>
    <row r="4010" spans="760:785" x14ac:dyDescent="0.25">
      <c r="ACF4010" s="60"/>
      <c r="ACG4010" s="60"/>
      <c r="ACH4010" s="60"/>
      <c r="ACI4010" s="60"/>
      <c r="ACJ4010" s="60"/>
      <c r="ACK4010" s="60"/>
      <c r="ACL4010" s="60"/>
      <c r="ACM4010" s="60"/>
      <c r="ACN4010" s="60"/>
      <c r="ACO4010" s="60"/>
      <c r="ACP4010" s="60"/>
      <c r="ACQ4010" s="60"/>
      <c r="ACR4010" s="60"/>
      <c r="ACS4010" s="60"/>
      <c r="ACT4010" s="60"/>
      <c r="ACU4010" s="60"/>
      <c r="ACV4010" s="60"/>
      <c r="ACW4010" s="60"/>
      <c r="ACX4010" s="60"/>
      <c r="ACY4010" s="60">
        <v>1.00152021562444</v>
      </c>
      <c r="ACZ4010" s="60"/>
      <c r="ADA4010" s="60"/>
      <c r="ADB4010" s="60"/>
      <c r="ADC4010" s="60"/>
      <c r="ADD4010" s="60"/>
      <c r="ADE4010" s="60"/>
    </row>
    <row r="4011" spans="760:785" x14ac:dyDescent="0.25">
      <c r="ACF4011" s="60"/>
      <c r="ACG4011" s="60"/>
      <c r="ACH4011" s="60"/>
      <c r="ACI4011" s="60"/>
      <c r="ACJ4011" s="60"/>
      <c r="ACK4011" s="60"/>
      <c r="ACL4011" s="60"/>
      <c r="ACM4011" s="60"/>
      <c r="ACN4011" s="60"/>
      <c r="ACO4011" s="60"/>
      <c r="ACP4011" s="60"/>
      <c r="ACQ4011" s="60"/>
      <c r="ACR4011" s="60"/>
      <c r="ACS4011" s="60"/>
      <c r="ACT4011" s="60"/>
      <c r="ACU4011" s="60"/>
      <c r="ACV4011" s="60"/>
      <c r="ACW4011" s="60"/>
      <c r="ACX4011" s="60"/>
      <c r="ACY4011" s="60">
        <v>1.0015182757093199</v>
      </c>
      <c r="ACZ4011" s="60"/>
      <c r="ADA4011" s="60"/>
      <c r="ADB4011" s="60"/>
      <c r="ADC4011" s="60"/>
      <c r="ADD4011" s="60"/>
      <c r="ADE4011" s="60"/>
    </row>
    <row r="4012" spans="760:785" x14ac:dyDescent="0.25">
      <c r="ACF4012" s="60"/>
      <c r="ACG4012" s="60"/>
      <c r="ACH4012" s="60"/>
      <c r="ACI4012" s="60"/>
      <c r="ACJ4012" s="60"/>
      <c r="ACK4012" s="60"/>
      <c r="ACL4012" s="60"/>
      <c r="ACM4012" s="60"/>
      <c r="ACN4012" s="60"/>
      <c r="ACO4012" s="60"/>
      <c r="ACP4012" s="60"/>
      <c r="ACQ4012" s="60"/>
      <c r="ACR4012" s="60"/>
      <c r="ACS4012" s="60"/>
      <c r="ACT4012" s="60"/>
      <c r="ACU4012" s="60"/>
      <c r="ACV4012" s="60"/>
      <c r="ACW4012" s="60"/>
      <c r="ACX4012" s="60"/>
      <c r="ACY4012" s="60">
        <v>1.0015179245883099</v>
      </c>
      <c r="ACZ4012" s="60"/>
      <c r="ADA4012" s="60"/>
      <c r="ADB4012" s="60"/>
      <c r="ADC4012" s="60"/>
      <c r="ADD4012" s="60"/>
      <c r="ADE4012" s="60"/>
    </row>
    <row r="4013" spans="760:785" x14ac:dyDescent="0.25">
      <c r="ACF4013" s="60"/>
      <c r="ACG4013" s="60"/>
      <c r="ACH4013" s="60"/>
      <c r="ACI4013" s="60"/>
      <c r="ACJ4013" s="60"/>
      <c r="ACK4013" s="60"/>
      <c r="ACL4013" s="60"/>
      <c r="ACM4013" s="60"/>
      <c r="ACN4013" s="60"/>
      <c r="ACO4013" s="60"/>
      <c r="ACP4013" s="60"/>
      <c r="ACQ4013" s="60"/>
      <c r="ACR4013" s="60"/>
      <c r="ACS4013" s="60"/>
      <c r="ACT4013" s="60"/>
      <c r="ACU4013" s="60"/>
      <c r="ACV4013" s="60"/>
      <c r="ACW4013" s="60"/>
      <c r="ACX4013" s="60"/>
      <c r="ACY4013" s="60">
        <v>1.0015169081917601</v>
      </c>
      <c r="ACZ4013" s="60"/>
      <c r="ADA4013" s="60"/>
      <c r="ADB4013" s="60"/>
      <c r="ADC4013" s="60"/>
      <c r="ADD4013" s="60"/>
      <c r="ADE4013" s="60"/>
    </row>
    <row r="4014" spans="760:785" x14ac:dyDescent="0.25">
      <c r="ACF4014" s="60"/>
      <c r="ACG4014" s="60"/>
      <c r="ACH4014" s="60"/>
      <c r="ACI4014" s="60"/>
      <c r="ACJ4014" s="60"/>
      <c r="ACK4014" s="60"/>
      <c r="ACL4014" s="60"/>
      <c r="ACM4014" s="60"/>
      <c r="ACN4014" s="60"/>
      <c r="ACO4014" s="60"/>
      <c r="ACP4014" s="60"/>
      <c r="ACQ4014" s="60"/>
      <c r="ACR4014" s="60"/>
      <c r="ACS4014" s="60"/>
      <c r="ACT4014" s="60"/>
      <c r="ACU4014" s="60"/>
      <c r="ACV4014" s="60"/>
      <c r="ACW4014" s="60"/>
      <c r="ACX4014" s="60"/>
      <c r="ACY4014" s="60">
        <v>1.00151160486872</v>
      </c>
      <c r="ACZ4014" s="60"/>
      <c r="ADA4014" s="60"/>
      <c r="ADB4014" s="60"/>
      <c r="ADC4014" s="60"/>
      <c r="ADD4014" s="60"/>
      <c r="ADE4014" s="60"/>
    </row>
    <row r="4015" spans="760:785" x14ac:dyDescent="0.25">
      <c r="ACF4015" s="60"/>
      <c r="ACG4015" s="60"/>
      <c r="ACH4015" s="60"/>
      <c r="ACI4015" s="60"/>
      <c r="ACJ4015" s="60"/>
      <c r="ACK4015" s="60"/>
      <c r="ACL4015" s="60"/>
      <c r="ACM4015" s="60"/>
      <c r="ACN4015" s="60"/>
      <c r="ACO4015" s="60"/>
      <c r="ACP4015" s="60"/>
      <c r="ACQ4015" s="60"/>
      <c r="ACR4015" s="60"/>
      <c r="ACS4015" s="60"/>
      <c r="ACT4015" s="60"/>
      <c r="ACU4015" s="60"/>
      <c r="ACV4015" s="60"/>
      <c r="ACW4015" s="60"/>
      <c r="ACX4015" s="60"/>
      <c r="ACY4015" s="60">
        <v>1.00151038575453</v>
      </c>
      <c r="ACZ4015" s="60"/>
      <c r="ADA4015" s="60"/>
      <c r="ADB4015" s="60"/>
      <c r="ADC4015" s="60"/>
      <c r="ADD4015" s="60"/>
      <c r="ADE4015" s="60"/>
    </row>
    <row r="4016" spans="760:785" x14ac:dyDescent="0.25">
      <c r="ACF4016" s="60"/>
      <c r="ACG4016" s="60"/>
      <c r="ACH4016" s="60"/>
      <c r="ACI4016" s="60"/>
      <c r="ACJ4016" s="60"/>
      <c r="ACK4016" s="60"/>
      <c r="ACL4016" s="60"/>
      <c r="ACM4016" s="60"/>
      <c r="ACN4016" s="60"/>
      <c r="ACO4016" s="60"/>
      <c r="ACP4016" s="60"/>
      <c r="ACQ4016" s="60"/>
      <c r="ACR4016" s="60"/>
      <c r="ACS4016" s="60"/>
      <c r="ACT4016" s="60"/>
      <c r="ACU4016" s="60"/>
      <c r="ACV4016" s="60"/>
      <c r="ACW4016" s="60"/>
      <c r="ACX4016" s="60"/>
      <c r="ACY4016" s="60">
        <v>1.0015066210910499</v>
      </c>
      <c r="ACZ4016" s="60"/>
      <c r="ADA4016" s="60"/>
      <c r="ADB4016" s="60"/>
      <c r="ADC4016" s="60"/>
      <c r="ADD4016" s="60"/>
      <c r="ADE4016" s="60"/>
    </row>
    <row r="4017" spans="760:785" x14ac:dyDescent="0.25">
      <c r="ACF4017" s="60"/>
      <c r="ACG4017" s="60"/>
      <c r="ACH4017" s="60"/>
      <c r="ACI4017" s="60"/>
      <c r="ACJ4017" s="60"/>
      <c r="ACK4017" s="60"/>
      <c r="ACL4017" s="60"/>
      <c r="ACM4017" s="60"/>
      <c r="ACN4017" s="60"/>
      <c r="ACO4017" s="60"/>
      <c r="ACP4017" s="60"/>
      <c r="ACQ4017" s="60"/>
      <c r="ACR4017" s="60"/>
      <c r="ACS4017" s="60"/>
      <c r="ACT4017" s="60"/>
      <c r="ACU4017" s="60"/>
      <c r="ACV4017" s="60"/>
      <c r="ACW4017" s="60"/>
      <c r="ACX4017" s="60"/>
      <c r="ACY4017" s="60">
        <v>1.0015033671634801</v>
      </c>
      <c r="ACZ4017" s="60"/>
      <c r="ADA4017" s="60"/>
      <c r="ADB4017" s="60"/>
      <c r="ADC4017" s="60"/>
      <c r="ADD4017" s="60"/>
      <c r="ADE4017" s="60"/>
    </row>
    <row r="4018" spans="760:785" x14ac:dyDescent="0.25">
      <c r="ACF4018" s="60"/>
      <c r="ACG4018" s="60"/>
      <c r="ACH4018" s="60"/>
      <c r="ACI4018" s="60"/>
      <c r="ACJ4018" s="60"/>
      <c r="ACK4018" s="60"/>
      <c r="ACL4018" s="60"/>
      <c r="ACM4018" s="60"/>
      <c r="ACN4018" s="60"/>
      <c r="ACO4018" s="60"/>
      <c r="ACP4018" s="60"/>
      <c r="ACQ4018" s="60"/>
      <c r="ACR4018" s="60"/>
      <c r="ACS4018" s="60"/>
      <c r="ACT4018" s="60"/>
      <c r="ACU4018" s="60"/>
      <c r="ACV4018" s="60"/>
      <c r="ACW4018" s="60"/>
      <c r="ACX4018" s="60"/>
      <c r="ACY4018" s="60">
        <v>1.00150295021101</v>
      </c>
      <c r="ACZ4018" s="60"/>
      <c r="ADA4018" s="60"/>
      <c r="ADB4018" s="60"/>
      <c r="ADC4018" s="60"/>
      <c r="ADD4018" s="60"/>
      <c r="ADE4018" s="60"/>
    </row>
    <row r="4019" spans="760:785" x14ac:dyDescent="0.25">
      <c r="ACF4019" s="60"/>
      <c r="ACG4019" s="60"/>
      <c r="ACH4019" s="60"/>
      <c r="ACI4019" s="60"/>
      <c r="ACJ4019" s="60"/>
      <c r="ACK4019" s="60"/>
      <c r="ACL4019" s="60"/>
      <c r="ACM4019" s="60"/>
      <c r="ACN4019" s="60"/>
      <c r="ACO4019" s="60"/>
      <c r="ACP4019" s="60"/>
      <c r="ACQ4019" s="60"/>
      <c r="ACR4019" s="60"/>
      <c r="ACS4019" s="60"/>
      <c r="ACT4019" s="60"/>
      <c r="ACU4019" s="60"/>
      <c r="ACV4019" s="60"/>
      <c r="ACW4019" s="60"/>
      <c r="ACX4019" s="60"/>
      <c r="ACY4019" s="60">
        <v>1.00150237065735</v>
      </c>
      <c r="ACZ4019" s="60"/>
      <c r="ADA4019" s="60"/>
      <c r="ADB4019" s="60"/>
      <c r="ADC4019" s="60"/>
      <c r="ADD4019" s="60"/>
      <c r="ADE4019" s="60"/>
    </row>
    <row r="4020" spans="760:785" x14ac:dyDescent="0.25">
      <c r="ACF4020" s="60"/>
      <c r="ACG4020" s="60"/>
      <c r="ACH4020" s="60"/>
      <c r="ACI4020" s="60"/>
      <c r="ACJ4020" s="60"/>
      <c r="ACK4020" s="60"/>
      <c r="ACL4020" s="60"/>
      <c r="ACM4020" s="60"/>
      <c r="ACN4020" s="60"/>
      <c r="ACO4020" s="60"/>
      <c r="ACP4020" s="60"/>
      <c r="ACQ4020" s="60"/>
      <c r="ACR4020" s="60"/>
      <c r="ACS4020" s="60"/>
      <c r="ACT4020" s="60"/>
      <c r="ACU4020" s="60"/>
      <c r="ACV4020" s="60"/>
      <c r="ACW4020" s="60"/>
      <c r="ACX4020" s="60"/>
      <c r="ACY4020" s="60">
        <v>1.00150202796361</v>
      </c>
      <c r="ACZ4020" s="60"/>
      <c r="ADA4020" s="60"/>
      <c r="ADB4020" s="60"/>
      <c r="ADC4020" s="60"/>
      <c r="ADD4020" s="60"/>
      <c r="ADE4020" s="60"/>
    </row>
    <row r="4021" spans="760:785" x14ac:dyDescent="0.25">
      <c r="ACF4021" s="60"/>
      <c r="ACG4021" s="60"/>
      <c r="ACH4021" s="60"/>
      <c r="ACI4021" s="60"/>
      <c r="ACJ4021" s="60"/>
      <c r="ACK4021" s="60"/>
      <c r="ACL4021" s="60"/>
      <c r="ACM4021" s="60"/>
      <c r="ACN4021" s="60"/>
      <c r="ACO4021" s="60"/>
      <c r="ACP4021" s="60"/>
      <c r="ACQ4021" s="60"/>
      <c r="ACR4021" s="60"/>
      <c r="ACS4021" s="60"/>
      <c r="ACT4021" s="60"/>
      <c r="ACU4021" s="60"/>
      <c r="ACV4021" s="60"/>
      <c r="ACW4021" s="60"/>
      <c r="ACX4021" s="60"/>
      <c r="ACY4021" s="60">
        <v>1.00150154073403</v>
      </c>
      <c r="ACZ4021" s="60"/>
      <c r="ADA4021" s="60"/>
      <c r="ADB4021" s="60"/>
      <c r="ADC4021" s="60"/>
      <c r="ADD4021" s="60"/>
      <c r="ADE4021" s="60"/>
    </row>
    <row r="4022" spans="760:785" x14ac:dyDescent="0.25">
      <c r="ACF4022" s="60"/>
      <c r="ACG4022" s="60"/>
      <c r="ACH4022" s="60"/>
      <c r="ACI4022" s="60"/>
      <c r="ACJ4022" s="60"/>
      <c r="ACK4022" s="60"/>
      <c r="ACL4022" s="60"/>
      <c r="ACM4022" s="60"/>
      <c r="ACN4022" s="60"/>
      <c r="ACO4022" s="60"/>
      <c r="ACP4022" s="60"/>
      <c r="ACQ4022" s="60"/>
      <c r="ACR4022" s="60"/>
      <c r="ACS4022" s="60"/>
      <c r="ACT4022" s="60"/>
      <c r="ACU4022" s="60"/>
      <c r="ACV4022" s="60"/>
      <c r="ACW4022" s="60"/>
      <c r="ACX4022" s="60"/>
      <c r="ACY4022" s="60">
        <v>1.00150133376345</v>
      </c>
      <c r="ACZ4022" s="60"/>
      <c r="ADA4022" s="60"/>
      <c r="ADB4022" s="60"/>
      <c r="ADC4022" s="60"/>
      <c r="ADD4022" s="60"/>
      <c r="ADE4022" s="60"/>
    </row>
    <row r="4023" spans="760:785" x14ac:dyDescent="0.25">
      <c r="ACF4023" s="60"/>
      <c r="ACG4023" s="60"/>
      <c r="ACH4023" s="60"/>
      <c r="ACI4023" s="60"/>
      <c r="ACJ4023" s="60"/>
      <c r="ACK4023" s="60"/>
      <c r="ACL4023" s="60"/>
      <c r="ACM4023" s="60"/>
      <c r="ACN4023" s="60"/>
      <c r="ACO4023" s="60"/>
      <c r="ACP4023" s="60"/>
      <c r="ACQ4023" s="60"/>
      <c r="ACR4023" s="60"/>
      <c r="ACS4023" s="60"/>
      <c r="ACT4023" s="60"/>
      <c r="ACU4023" s="60"/>
      <c r="ACV4023" s="60"/>
      <c r="ACW4023" s="60"/>
      <c r="ACX4023" s="60"/>
      <c r="ACY4023" s="60">
        <v>1.0015009545521101</v>
      </c>
      <c r="ACZ4023" s="60"/>
      <c r="ADA4023" s="60"/>
      <c r="ADB4023" s="60"/>
      <c r="ADC4023" s="60"/>
      <c r="ADD4023" s="60"/>
      <c r="ADE4023" s="60"/>
    </row>
    <row r="4024" spans="760:785" x14ac:dyDescent="0.25">
      <c r="ACF4024" s="60"/>
      <c r="ACG4024" s="60"/>
      <c r="ACH4024" s="60"/>
      <c r="ACI4024" s="60"/>
      <c r="ACJ4024" s="60"/>
      <c r="ACK4024" s="60"/>
      <c r="ACL4024" s="60"/>
      <c r="ACM4024" s="60"/>
      <c r="ACN4024" s="60"/>
      <c r="ACO4024" s="60"/>
      <c r="ACP4024" s="60"/>
      <c r="ACQ4024" s="60"/>
      <c r="ACR4024" s="60"/>
      <c r="ACS4024" s="60"/>
      <c r="ACT4024" s="60"/>
      <c r="ACU4024" s="60"/>
      <c r="ACV4024" s="60"/>
      <c r="ACW4024" s="60"/>
      <c r="ACX4024" s="60"/>
      <c r="ACY4024" s="60">
        <v>1.0014994123391301</v>
      </c>
      <c r="ACZ4024" s="60"/>
      <c r="ADA4024" s="60"/>
      <c r="ADB4024" s="60"/>
      <c r="ADC4024" s="60"/>
      <c r="ADD4024" s="60"/>
      <c r="ADE4024" s="60"/>
    </row>
    <row r="4025" spans="760:785" x14ac:dyDescent="0.25">
      <c r="ACF4025" s="60"/>
      <c r="ACG4025" s="60"/>
      <c r="ACH4025" s="60"/>
      <c r="ACI4025" s="60"/>
      <c r="ACJ4025" s="60"/>
      <c r="ACK4025" s="60"/>
      <c r="ACL4025" s="60"/>
      <c r="ACM4025" s="60"/>
      <c r="ACN4025" s="60"/>
      <c r="ACO4025" s="60"/>
      <c r="ACP4025" s="60"/>
      <c r="ACQ4025" s="60"/>
      <c r="ACR4025" s="60"/>
      <c r="ACS4025" s="60"/>
      <c r="ACT4025" s="60"/>
      <c r="ACU4025" s="60"/>
      <c r="ACV4025" s="60"/>
      <c r="ACW4025" s="60"/>
      <c r="ACX4025" s="60"/>
      <c r="ACY4025" s="60">
        <v>1.00149156291291</v>
      </c>
      <c r="ACZ4025" s="60"/>
      <c r="ADA4025" s="60"/>
      <c r="ADB4025" s="60"/>
      <c r="ADC4025" s="60"/>
      <c r="ADD4025" s="60"/>
      <c r="ADE4025" s="60"/>
    </row>
    <row r="4026" spans="760:785" x14ac:dyDescent="0.25">
      <c r="ACF4026" s="60"/>
      <c r="ACG4026" s="60"/>
      <c r="ACH4026" s="60"/>
      <c r="ACI4026" s="60"/>
      <c r="ACJ4026" s="60"/>
      <c r="ACK4026" s="60"/>
      <c r="ACL4026" s="60"/>
      <c r="ACM4026" s="60"/>
      <c r="ACN4026" s="60"/>
      <c r="ACO4026" s="60"/>
      <c r="ACP4026" s="60"/>
      <c r="ACQ4026" s="60"/>
      <c r="ACR4026" s="60"/>
      <c r="ACS4026" s="60"/>
      <c r="ACT4026" s="60"/>
      <c r="ACU4026" s="60"/>
      <c r="ACV4026" s="60"/>
      <c r="ACW4026" s="60"/>
      <c r="ACX4026" s="60"/>
      <c r="ACY4026" s="60">
        <v>1.0014911691132</v>
      </c>
      <c r="ACZ4026" s="60"/>
      <c r="ADA4026" s="60"/>
      <c r="ADB4026" s="60"/>
      <c r="ADC4026" s="60"/>
      <c r="ADD4026" s="60"/>
      <c r="ADE4026" s="60"/>
    </row>
    <row r="4027" spans="760:785" x14ac:dyDescent="0.25">
      <c r="ACF4027" s="60"/>
      <c r="ACG4027" s="60"/>
      <c r="ACH4027" s="60"/>
      <c r="ACI4027" s="60"/>
      <c r="ACJ4027" s="60"/>
      <c r="ACK4027" s="60"/>
      <c r="ACL4027" s="60"/>
      <c r="ACM4027" s="60"/>
      <c r="ACN4027" s="60"/>
      <c r="ACO4027" s="60"/>
      <c r="ACP4027" s="60"/>
      <c r="ACQ4027" s="60"/>
      <c r="ACR4027" s="60"/>
      <c r="ACS4027" s="60"/>
      <c r="ACT4027" s="60"/>
      <c r="ACU4027" s="60"/>
      <c r="ACV4027" s="60"/>
      <c r="ACW4027" s="60"/>
      <c r="ACX4027" s="60"/>
      <c r="ACY4027" s="60">
        <v>1.0014899990614201</v>
      </c>
      <c r="ACZ4027" s="60"/>
      <c r="ADA4027" s="60"/>
      <c r="ADB4027" s="60"/>
      <c r="ADC4027" s="60"/>
      <c r="ADD4027" s="60"/>
      <c r="ADE4027" s="60"/>
    </row>
    <row r="4028" spans="760:785" x14ac:dyDescent="0.25">
      <c r="ACF4028" s="60"/>
      <c r="ACG4028" s="60"/>
      <c r="ACH4028" s="60"/>
      <c r="ACI4028" s="60"/>
      <c r="ACJ4028" s="60"/>
      <c r="ACK4028" s="60"/>
      <c r="ACL4028" s="60"/>
      <c r="ACM4028" s="60"/>
      <c r="ACN4028" s="60"/>
      <c r="ACO4028" s="60"/>
      <c r="ACP4028" s="60"/>
      <c r="ACQ4028" s="60"/>
      <c r="ACR4028" s="60"/>
      <c r="ACS4028" s="60"/>
      <c r="ACT4028" s="60"/>
      <c r="ACU4028" s="60"/>
      <c r="ACV4028" s="60"/>
      <c r="ACW4028" s="60"/>
      <c r="ACX4028" s="60"/>
      <c r="ACY4028" s="60">
        <v>1.0014896248390699</v>
      </c>
      <c r="ACZ4028" s="60"/>
      <c r="ADA4028" s="60"/>
      <c r="ADB4028" s="60"/>
      <c r="ADC4028" s="60"/>
      <c r="ADD4028" s="60"/>
      <c r="ADE4028" s="60"/>
    </row>
    <row r="4029" spans="760:785" x14ac:dyDescent="0.25">
      <c r="ACF4029" s="60"/>
      <c r="ACG4029" s="60"/>
      <c r="ACH4029" s="60"/>
      <c r="ACI4029" s="60"/>
      <c r="ACJ4029" s="60"/>
      <c r="ACK4029" s="60"/>
      <c r="ACL4029" s="60"/>
      <c r="ACM4029" s="60"/>
      <c r="ACN4029" s="60"/>
      <c r="ACO4029" s="60"/>
      <c r="ACP4029" s="60"/>
      <c r="ACQ4029" s="60"/>
      <c r="ACR4029" s="60"/>
      <c r="ACS4029" s="60"/>
      <c r="ACT4029" s="60"/>
      <c r="ACU4029" s="60"/>
      <c r="ACV4029" s="60"/>
      <c r="ACW4029" s="60"/>
      <c r="ACX4029" s="60"/>
      <c r="ACY4029" s="60">
        <v>1.0014885585641999</v>
      </c>
      <c r="ACZ4029" s="60"/>
      <c r="ADA4029" s="60"/>
      <c r="ADB4029" s="60"/>
      <c r="ADC4029" s="60"/>
      <c r="ADD4029" s="60"/>
      <c r="ADE4029" s="60"/>
    </row>
    <row r="4030" spans="760:785" x14ac:dyDescent="0.25">
      <c r="ACF4030" s="60"/>
      <c r="ACG4030" s="60"/>
      <c r="ACH4030" s="60"/>
      <c r="ACI4030" s="60"/>
      <c r="ACJ4030" s="60"/>
      <c r="ACK4030" s="60"/>
      <c r="ACL4030" s="60"/>
      <c r="ACM4030" s="60"/>
      <c r="ACN4030" s="60"/>
      <c r="ACO4030" s="60"/>
      <c r="ACP4030" s="60"/>
      <c r="ACQ4030" s="60"/>
      <c r="ACR4030" s="60"/>
      <c r="ACS4030" s="60"/>
      <c r="ACT4030" s="60"/>
      <c r="ACU4030" s="60"/>
      <c r="ACV4030" s="60"/>
      <c r="ACW4030" s="60"/>
      <c r="ACX4030" s="60"/>
      <c r="ACY4030" s="60">
        <v>1.0014868687830001</v>
      </c>
      <c r="ACZ4030" s="60"/>
      <c r="ADA4030" s="60"/>
      <c r="ADB4030" s="60"/>
      <c r="ADC4030" s="60"/>
      <c r="ADD4030" s="60"/>
      <c r="ADE4030" s="60"/>
    </row>
    <row r="4031" spans="760:785" x14ac:dyDescent="0.25">
      <c r="ACF4031" s="60"/>
      <c r="ACG4031" s="60"/>
      <c r="ACH4031" s="60"/>
      <c r="ACI4031" s="60"/>
      <c r="ACJ4031" s="60"/>
      <c r="ACK4031" s="60"/>
      <c r="ACL4031" s="60"/>
      <c r="ACM4031" s="60"/>
      <c r="ACN4031" s="60"/>
      <c r="ACO4031" s="60"/>
      <c r="ACP4031" s="60"/>
      <c r="ACQ4031" s="60"/>
      <c r="ACR4031" s="60"/>
      <c r="ACS4031" s="60"/>
      <c r="ACT4031" s="60"/>
      <c r="ACU4031" s="60"/>
      <c r="ACV4031" s="60"/>
      <c r="ACW4031" s="60"/>
      <c r="ACX4031" s="60"/>
      <c r="ACY4031" s="60">
        <v>1.0014852391567</v>
      </c>
      <c r="ACZ4031" s="60"/>
      <c r="ADA4031" s="60"/>
      <c r="ADB4031" s="60"/>
      <c r="ADC4031" s="60"/>
      <c r="ADD4031" s="60"/>
      <c r="ADE4031" s="60"/>
    </row>
    <row r="4032" spans="760:785" x14ac:dyDescent="0.25">
      <c r="ACF4032" s="60"/>
      <c r="ACG4032" s="60"/>
      <c r="ACH4032" s="60"/>
      <c r="ACI4032" s="60"/>
      <c r="ACJ4032" s="60"/>
      <c r="ACK4032" s="60"/>
      <c r="ACL4032" s="60"/>
      <c r="ACM4032" s="60"/>
      <c r="ACN4032" s="60"/>
      <c r="ACO4032" s="60"/>
      <c r="ACP4032" s="60"/>
      <c r="ACQ4032" s="60"/>
      <c r="ACR4032" s="60"/>
      <c r="ACS4032" s="60"/>
      <c r="ACT4032" s="60"/>
      <c r="ACU4032" s="60"/>
      <c r="ACV4032" s="60"/>
      <c r="ACW4032" s="60"/>
      <c r="ACX4032" s="60"/>
      <c r="ACY4032" s="60">
        <v>1.0014826487145001</v>
      </c>
      <c r="ACZ4032" s="60"/>
      <c r="ADA4032" s="60"/>
      <c r="ADB4032" s="60"/>
      <c r="ADC4032" s="60"/>
      <c r="ADD4032" s="60"/>
      <c r="ADE4032" s="60"/>
    </row>
    <row r="4033" spans="760:785" x14ac:dyDescent="0.25">
      <c r="ACF4033" s="60"/>
      <c r="ACG4033" s="60"/>
      <c r="ACH4033" s="60"/>
      <c r="ACI4033" s="60"/>
      <c r="ACJ4033" s="60"/>
      <c r="ACK4033" s="60"/>
      <c r="ACL4033" s="60"/>
      <c r="ACM4033" s="60"/>
      <c r="ACN4033" s="60"/>
      <c r="ACO4033" s="60"/>
      <c r="ACP4033" s="60"/>
      <c r="ACQ4033" s="60"/>
      <c r="ACR4033" s="60"/>
      <c r="ACS4033" s="60"/>
      <c r="ACT4033" s="60"/>
      <c r="ACU4033" s="60"/>
      <c r="ACV4033" s="60"/>
      <c r="ACW4033" s="60"/>
      <c r="ACX4033" s="60"/>
      <c r="ACY4033" s="60">
        <v>1.0014794055887799</v>
      </c>
      <c r="ACZ4033" s="60"/>
      <c r="ADA4033" s="60"/>
      <c r="ADB4033" s="60"/>
      <c r="ADC4033" s="60"/>
      <c r="ADD4033" s="60"/>
      <c r="ADE4033" s="60"/>
    </row>
    <row r="4034" spans="760:785" x14ac:dyDescent="0.25">
      <c r="ACF4034" s="60"/>
      <c r="ACG4034" s="60"/>
      <c r="ACH4034" s="60"/>
      <c r="ACI4034" s="60"/>
      <c r="ACJ4034" s="60"/>
      <c r="ACK4034" s="60"/>
      <c r="ACL4034" s="60"/>
      <c r="ACM4034" s="60"/>
      <c r="ACN4034" s="60"/>
      <c r="ACO4034" s="60"/>
      <c r="ACP4034" s="60"/>
      <c r="ACQ4034" s="60"/>
      <c r="ACR4034" s="60"/>
      <c r="ACS4034" s="60"/>
      <c r="ACT4034" s="60"/>
      <c r="ACU4034" s="60"/>
      <c r="ACV4034" s="60"/>
      <c r="ACW4034" s="60"/>
      <c r="ACX4034" s="60"/>
      <c r="ACY4034" s="60">
        <v>1.0014757285395299</v>
      </c>
      <c r="ACZ4034" s="60"/>
      <c r="ADA4034" s="60"/>
      <c r="ADB4034" s="60"/>
      <c r="ADC4034" s="60"/>
      <c r="ADD4034" s="60"/>
      <c r="ADE4034" s="60"/>
    </row>
    <row r="4035" spans="760:785" x14ac:dyDescent="0.25">
      <c r="ACF4035" s="60"/>
      <c r="ACG4035" s="60"/>
      <c r="ACH4035" s="60"/>
      <c r="ACI4035" s="60"/>
      <c r="ACJ4035" s="60"/>
      <c r="ACK4035" s="60"/>
      <c r="ACL4035" s="60"/>
      <c r="ACM4035" s="60"/>
      <c r="ACN4035" s="60"/>
      <c r="ACO4035" s="60"/>
      <c r="ACP4035" s="60"/>
      <c r="ACQ4035" s="60"/>
      <c r="ACR4035" s="60"/>
      <c r="ACS4035" s="60"/>
      <c r="ACT4035" s="60"/>
      <c r="ACU4035" s="60"/>
      <c r="ACV4035" s="60"/>
      <c r="ACW4035" s="60"/>
      <c r="ACX4035" s="60"/>
      <c r="ACY4035" s="60">
        <v>1.00147361827875</v>
      </c>
      <c r="ACZ4035" s="60"/>
      <c r="ADA4035" s="60"/>
      <c r="ADB4035" s="60"/>
      <c r="ADC4035" s="60"/>
      <c r="ADD4035" s="60"/>
      <c r="ADE4035" s="60"/>
    </row>
    <row r="4036" spans="760:785" x14ac:dyDescent="0.25">
      <c r="ACF4036" s="60"/>
      <c r="ACG4036" s="60"/>
      <c r="ACH4036" s="60"/>
      <c r="ACI4036" s="60"/>
      <c r="ACJ4036" s="60"/>
      <c r="ACK4036" s="60"/>
      <c r="ACL4036" s="60"/>
      <c r="ACM4036" s="60"/>
      <c r="ACN4036" s="60"/>
      <c r="ACO4036" s="60"/>
      <c r="ACP4036" s="60"/>
      <c r="ACQ4036" s="60"/>
      <c r="ACR4036" s="60"/>
      <c r="ACS4036" s="60"/>
      <c r="ACT4036" s="60"/>
      <c r="ACU4036" s="60"/>
      <c r="ACV4036" s="60"/>
      <c r="ACW4036" s="60"/>
      <c r="ACX4036" s="60"/>
      <c r="ACY4036" s="60">
        <v>1.001473435084</v>
      </c>
      <c r="ACZ4036" s="60"/>
      <c r="ADA4036" s="60"/>
      <c r="ADB4036" s="60"/>
      <c r="ADC4036" s="60"/>
      <c r="ADD4036" s="60"/>
      <c r="ADE4036" s="60"/>
    </row>
    <row r="4037" spans="760:785" x14ac:dyDescent="0.25">
      <c r="ACF4037" s="60"/>
      <c r="ACG4037" s="60"/>
      <c r="ACH4037" s="60"/>
      <c r="ACI4037" s="60"/>
      <c r="ACJ4037" s="60"/>
      <c r="ACK4037" s="60"/>
      <c r="ACL4037" s="60"/>
      <c r="ACM4037" s="60"/>
      <c r="ACN4037" s="60"/>
      <c r="ACO4037" s="60"/>
      <c r="ACP4037" s="60"/>
      <c r="ACQ4037" s="60"/>
      <c r="ACR4037" s="60"/>
      <c r="ACS4037" s="60"/>
      <c r="ACT4037" s="60"/>
      <c r="ACU4037" s="60"/>
      <c r="ACV4037" s="60"/>
      <c r="ACW4037" s="60"/>
      <c r="ACX4037" s="60"/>
      <c r="ACY4037" s="60">
        <v>1.0014732649708999</v>
      </c>
      <c r="ACZ4037" s="60"/>
      <c r="ADA4037" s="60"/>
      <c r="ADB4037" s="60"/>
      <c r="ADC4037" s="60"/>
      <c r="ADD4037" s="60"/>
      <c r="ADE4037" s="60"/>
    </row>
    <row r="4038" spans="760:785" x14ac:dyDescent="0.25">
      <c r="ACF4038" s="60"/>
      <c r="ACG4038" s="60"/>
      <c r="ACH4038" s="60"/>
      <c r="ACI4038" s="60"/>
      <c r="ACJ4038" s="60"/>
      <c r="ACK4038" s="60"/>
      <c r="ACL4038" s="60"/>
      <c r="ACM4038" s="60"/>
      <c r="ACN4038" s="60"/>
      <c r="ACO4038" s="60"/>
      <c r="ACP4038" s="60"/>
      <c r="ACQ4038" s="60"/>
      <c r="ACR4038" s="60"/>
      <c r="ACS4038" s="60"/>
      <c r="ACT4038" s="60"/>
      <c r="ACU4038" s="60"/>
      <c r="ACV4038" s="60"/>
      <c r="ACW4038" s="60"/>
      <c r="ACX4038" s="60"/>
      <c r="ACY4038" s="60">
        <v>1.0014717264784201</v>
      </c>
      <c r="ACZ4038" s="60"/>
      <c r="ADA4038" s="60"/>
      <c r="ADB4038" s="60"/>
      <c r="ADC4038" s="60"/>
      <c r="ADD4038" s="60"/>
      <c r="ADE4038" s="60"/>
    </row>
    <row r="4039" spans="760:785" x14ac:dyDescent="0.25">
      <c r="ACF4039" s="60"/>
      <c r="ACG4039" s="60"/>
      <c r="ACH4039" s="60"/>
      <c r="ACI4039" s="60"/>
      <c r="ACJ4039" s="60"/>
      <c r="ACK4039" s="60"/>
      <c r="ACL4039" s="60"/>
      <c r="ACM4039" s="60"/>
      <c r="ACN4039" s="60"/>
      <c r="ACO4039" s="60"/>
      <c r="ACP4039" s="60"/>
      <c r="ACQ4039" s="60"/>
      <c r="ACR4039" s="60"/>
      <c r="ACS4039" s="60"/>
      <c r="ACT4039" s="60"/>
      <c r="ACU4039" s="60"/>
      <c r="ACV4039" s="60"/>
      <c r="ACW4039" s="60"/>
      <c r="ACX4039" s="60"/>
      <c r="ACY4039" s="60">
        <v>1.0014695334669801</v>
      </c>
      <c r="ACZ4039" s="60"/>
      <c r="ADA4039" s="60"/>
      <c r="ADB4039" s="60"/>
      <c r="ADC4039" s="60"/>
      <c r="ADD4039" s="60"/>
      <c r="ADE4039" s="60"/>
    </row>
    <row r="4040" spans="760:785" x14ac:dyDescent="0.25">
      <c r="ACF4040" s="60"/>
      <c r="ACG4040" s="60"/>
      <c r="ACH4040" s="60"/>
      <c r="ACI4040" s="60"/>
      <c r="ACJ4040" s="60"/>
      <c r="ACK4040" s="60"/>
      <c r="ACL4040" s="60"/>
      <c r="ACM4040" s="60"/>
      <c r="ACN4040" s="60"/>
      <c r="ACO4040" s="60"/>
      <c r="ACP4040" s="60"/>
      <c r="ACQ4040" s="60"/>
      <c r="ACR4040" s="60"/>
      <c r="ACS4040" s="60"/>
      <c r="ACT4040" s="60"/>
      <c r="ACU4040" s="60"/>
      <c r="ACV4040" s="60"/>
      <c r="ACW4040" s="60"/>
      <c r="ACX4040" s="60"/>
      <c r="ACY4040" s="60">
        <v>1.0014684149325801</v>
      </c>
      <c r="ACZ4040" s="60"/>
      <c r="ADA4040" s="60"/>
      <c r="ADB4040" s="60"/>
      <c r="ADC4040" s="60"/>
      <c r="ADD4040" s="60"/>
      <c r="ADE4040" s="60"/>
    </row>
    <row r="4041" spans="760:785" x14ac:dyDescent="0.25">
      <c r="ACF4041" s="60"/>
      <c r="ACG4041" s="60"/>
      <c r="ACH4041" s="60"/>
      <c r="ACI4041" s="60"/>
      <c r="ACJ4041" s="60"/>
      <c r="ACK4041" s="60"/>
      <c r="ACL4041" s="60"/>
      <c r="ACM4041" s="60"/>
      <c r="ACN4041" s="60"/>
      <c r="ACO4041" s="60"/>
      <c r="ACP4041" s="60"/>
      <c r="ACQ4041" s="60"/>
      <c r="ACR4041" s="60"/>
      <c r="ACS4041" s="60"/>
      <c r="ACT4041" s="60"/>
      <c r="ACU4041" s="60"/>
      <c r="ACV4041" s="60"/>
      <c r="ACW4041" s="60"/>
      <c r="ACX4041" s="60"/>
      <c r="ACY4041" s="60">
        <v>1.00146772761823</v>
      </c>
      <c r="ACZ4041" s="60"/>
      <c r="ADA4041" s="60"/>
      <c r="ADB4041" s="60"/>
      <c r="ADC4041" s="60"/>
      <c r="ADD4041" s="60"/>
      <c r="ADE4041" s="60"/>
    </row>
    <row r="4042" spans="760:785" x14ac:dyDescent="0.25">
      <c r="ACF4042" s="60"/>
      <c r="ACG4042" s="60"/>
      <c r="ACH4042" s="60"/>
      <c r="ACI4042" s="60"/>
      <c r="ACJ4042" s="60"/>
      <c r="ACK4042" s="60"/>
      <c r="ACL4042" s="60"/>
      <c r="ACM4042" s="60"/>
      <c r="ACN4042" s="60"/>
      <c r="ACO4042" s="60"/>
      <c r="ACP4042" s="60"/>
      <c r="ACQ4042" s="60"/>
      <c r="ACR4042" s="60"/>
      <c r="ACS4042" s="60"/>
      <c r="ACT4042" s="60"/>
      <c r="ACU4042" s="60"/>
      <c r="ACV4042" s="60"/>
      <c r="ACW4042" s="60"/>
      <c r="ACX4042" s="60"/>
      <c r="ACY4042" s="60">
        <v>1.0014676951703201</v>
      </c>
      <c r="ACZ4042" s="60"/>
      <c r="ADA4042" s="60"/>
      <c r="ADB4042" s="60"/>
      <c r="ADC4042" s="60"/>
      <c r="ADD4042" s="60"/>
      <c r="ADE4042" s="60"/>
    </row>
    <row r="4043" spans="760:785" x14ac:dyDescent="0.25">
      <c r="ACF4043" s="60"/>
      <c r="ACG4043" s="60"/>
      <c r="ACH4043" s="60"/>
      <c r="ACI4043" s="60"/>
      <c r="ACJ4043" s="60"/>
      <c r="ACK4043" s="60"/>
      <c r="ACL4043" s="60"/>
      <c r="ACM4043" s="60"/>
      <c r="ACN4043" s="60"/>
      <c r="ACO4043" s="60"/>
      <c r="ACP4043" s="60"/>
      <c r="ACQ4043" s="60"/>
      <c r="ACR4043" s="60"/>
      <c r="ACS4043" s="60"/>
      <c r="ACT4043" s="60"/>
      <c r="ACU4043" s="60"/>
      <c r="ACV4043" s="60"/>
      <c r="ACW4043" s="60"/>
      <c r="ACX4043" s="60"/>
      <c r="ACY4043" s="60">
        <v>1.0014672785655201</v>
      </c>
      <c r="ACZ4043" s="60"/>
      <c r="ADA4043" s="60"/>
      <c r="ADB4043" s="60"/>
      <c r="ADC4043" s="60"/>
      <c r="ADD4043" s="60"/>
      <c r="ADE4043" s="60"/>
    </row>
    <row r="4044" spans="760:785" x14ac:dyDescent="0.25">
      <c r="ACF4044" s="60"/>
      <c r="ACG4044" s="60"/>
      <c r="ACH4044" s="60"/>
      <c r="ACI4044" s="60"/>
      <c r="ACJ4044" s="60"/>
      <c r="ACK4044" s="60"/>
      <c r="ACL4044" s="60"/>
      <c r="ACM4044" s="60"/>
      <c r="ACN4044" s="60"/>
      <c r="ACO4044" s="60"/>
      <c r="ACP4044" s="60"/>
      <c r="ACQ4044" s="60"/>
      <c r="ACR4044" s="60"/>
      <c r="ACS4044" s="60"/>
      <c r="ACT4044" s="60"/>
      <c r="ACU4044" s="60"/>
      <c r="ACV4044" s="60"/>
      <c r="ACW4044" s="60"/>
      <c r="ACX4044" s="60"/>
      <c r="ACY4044" s="60">
        <v>1.0014627171753601</v>
      </c>
      <c r="ACZ4044" s="60"/>
      <c r="ADA4044" s="60"/>
      <c r="ADB4044" s="60"/>
      <c r="ADC4044" s="60"/>
      <c r="ADD4044" s="60"/>
      <c r="ADE4044" s="60"/>
    </row>
    <row r="4045" spans="760:785" x14ac:dyDescent="0.25">
      <c r="ACF4045" s="60"/>
      <c r="ACG4045" s="60"/>
      <c r="ACH4045" s="60"/>
      <c r="ACI4045" s="60"/>
      <c r="ACJ4045" s="60"/>
      <c r="ACK4045" s="60"/>
      <c r="ACL4045" s="60"/>
      <c r="ACM4045" s="60"/>
      <c r="ACN4045" s="60"/>
      <c r="ACO4045" s="60"/>
      <c r="ACP4045" s="60"/>
      <c r="ACQ4045" s="60"/>
      <c r="ACR4045" s="60"/>
      <c r="ACS4045" s="60"/>
      <c r="ACT4045" s="60"/>
      <c r="ACU4045" s="60"/>
      <c r="ACV4045" s="60"/>
      <c r="ACW4045" s="60"/>
      <c r="ACX4045" s="60"/>
      <c r="ACY4045" s="60">
        <v>1.0014617232560501</v>
      </c>
      <c r="ACZ4045" s="60"/>
      <c r="ADA4045" s="60"/>
      <c r="ADB4045" s="60"/>
      <c r="ADC4045" s="60"/>
      <c r="ADD4045" s="60"/>
      <c r="ADE4045" s="60"/>
    </row>
    <row r="4046" spans="760:785" x14ac:dyDescent="0.25">
      <c r="ACF4046" s="60"/>
      <c r="ACG4046" s="60"/>
      <c r="ACH4046" s="60"/>
      <c r="ACI4046" s="60"/>
      <c r="ACJ4046" s="60"/>
      <c r="ACK4046" s="60"/>
      <c r="ACL4046" s="60"/>
      <c r="ACM4046" s="60"/>
      <c r="ACN4046" s="60"/>
      <c r="ACO4046" s="60"/>
      <c r="ACP4046" s="60"/>
      <c r="ACQ4046" s="60"/>
      <c r="ACR4046" s="60"/>
      <c r="ACS4046" s="60"/>
      <c r="ACT4046" s="60"/>
      <c r="ACU4046" s="60"/>
      <c r="ACV4046" s="60"/>
      <c r="ACW4046" s="60"/>
      <c r="ACX4046" s="60"/>
      <c r="ACY4046" s="60">
        <v>1.00146168982131</v>
      </c>
      <c r="ACZ4046" s="60"/>
      <c r="ADA4046" s="60"/>
      <c r="ADB4046" s="60"/>
      <c r="ADC4046" s="60"/>
      <c r="ADD4046" s="60"/>
      <c r="ADE4046" s="60"/>
    </row>
    <row r="4047" spans="760:785" x14ac:dyDescent="0.25">
      <c r="ACF4047" s="60"/>
      <c r="ACG4047" s="60"/>
      <c r="ACH4047" s="60"/>
      <c r="ACI4047" s="60"/>
      <c r="ACJ4047" s="60"/>
      <c r="ACK4047" s="60"/>
      <c r="ACL4047" s="60"/>
      <c r="ACM4047" s="60"/>
      <c r="ACN4047" s="60"/>
      <c r="ACO4047" s="60"/>
      <c r="ACP4047" s="60"/>
      <c r="ACQ4047" s="60"/>
      <c r="ACR4047" s="60"/>
      <c r="ACS4047" s="60"/>
      <c r="ACT4047" s="60"/>
      <c r="ACU4047" s="60"/>
      <c r="ACV4047" s="60"/>
      <c r="ACW4047" s="60"/>
      <c r="ACX4047" s="60"/>
      <c r="ACY4047" s="60">
        <v>1.0014596961323099</v>
      </c>
      <c r="ACZ4047" s="60"/>
      <c r="ADA4047" s="60"/>
      <c r="ADB4047" s="60"/>
      <c r="ADC4047" s="60"/>
      <c r="ADD4047" s="60"/>
      <c r="ADE4047" s="60"/>
    </row>
    <row r="4048" spans="760:785" x14ac:dyDescent="0.25">
      <c r="ACF4048" s="60"/>
      <c r="ACG4048" s="60"/>
      <c r="ACH4048" s="60"/>
      <c r="ACI4048" s="60"/>
      <c r="ACJ4048" s="60"/>
      <c r="ACK4048" s="60"/>
      <c r="ACL4048" s="60"/>
      <c r="ACM4048" s="60"/>
      <c r="ACN4048" s="60"/>
      <c r="ACO4048" s="60"/>
      <c r="ACP4048" s="60"/>
      <c r="ACQ4048" s="60"/>
      <c r="ACR4048" s="60"/>
      <c r="ACS4048" s="60"/>
      <c r="ACT4048" s="60"/>
      <c r="ACU4048" s="60"/>
      <c r="ACV4048" s="60"/>
      <c r="ACW4048" s="60"/>
      <c r="ACX4048" s="60"/>
      <c r="ACY4048" s="60">
        <v>1.0014586684926601</v>
      </c>
      <c r="ACZ4048" s="60"/>
      <c r="ADA4048" s="60"/>
      <c r="ADB4048" s="60"/>
      <c r="ADC4048" s="60"/>
      <c r="ADD4048" s="60"/>
      <c r="ADE4048" s="60"/>
    </row>
    <row r="4049" spans="760:785" x14ac:dyDescent="0.25">
      <c r="ACF4049" s="60"/>
      <c r="ACG4049" s="60"/>
      <c r="ACH4049" s="60"/>
      <c r="ACI4049" s="60"/>
      <c r="ACJ4049" s="60"/>
      <c r="ACK4049" s="60"/>
      <c r="ACL4049" s="60"/>
      <c r="ACM4049" s="60"/>
      <c r="ACN4049" s="60"/>
      <c r="ACO4049" s="60"/>
      <c r="ACP4049" s="60"/>
      <c r="ACQ4049" s="60"/>
      <c r="ACR4049" s="60"/>
      <c r="ACS4049" s="60"/>
      <c r="ACT4049" s="60"/>
      <c r="ACU4049" s="60"/>
      <c r="ACV4049" s="60"/>
      <c r="ACW4049" s="60"/>
      <c r="ACX4049" s="60"/>
      <c r="ACY4049" s="60">
        <v>1.00145640464615</v>
      </c>
      <c r="ACZ4049" s="60"/>
      <c r="ADA4049" s="60"/>
      <c r="ADB4049" s="60"/>
      <c r="ADC4049" s="60"/>
      <c r="ADD4049" s="60"/>
      <c r="ADE4049" s="60"/>
    </row>
    <row r="4050" spans="760:785" x14ac:dyDescent="0.25">
      <c r="ACF4050" s="60"/>
      <c r="ACG4050" s="60"/>
      <c r="ACH4050" s="60"/>
      <c r="ACI4050" s="60"/>
      <c r="ACJ4050" s="60"/>
      <c r="ACK4050" s="60"/>
      <c r="ACL4050" s="60"/>
      <c r="ACM4050" s="60"/>
      <c r="ACN4050" s="60"/>
      <c r="ACO4050" s="60"/>
      <c r="ACP4050" s="60"/>
      <c r="ACQ4050" s="60"/>
      <c r="ACR4050" s="60"/>
      <c r="ACS4050" s="60"/>
      <c r="ACT4050" s="60"/>
      <c r="ACU4050" s="60"/>
      <c r="ACV4050" s="60"/>
      <c r="ACW4050" s="60"/>
      <c r="ACX4050" s="60"/>
      <c r="ACY4050" s="60">
        <v>1.0014505616886999</v>
      </c>
      <c r="ACZ4050" s="60"/>
      <c r="ADA4050" s="60"/>
      <c r="ADB4050" s="60"/>
      <c r="ADC4050" s="60"/>
      <c r="ADD4050" s="60"/>
      <c r="ADE4050" s="60"/>
    </row>
    <row r="4051" spans="760:785" x14ac:dyDescent="0.25">
      <c r="ACF4051" s="60"/>
      <c r="ACG4051" s="60"/>
      <c r="ACH4051" s="60"/>
      <c r="ACI4051" s="60"/>
      <c r="ACJ4051" s="60"/>
      <c r="ACK4051" s="60"/>
      <c r="ACL4051" s="60"/>
      <c r="ACM4051" s="60"/>
      <c r="ACN4051" s="60"/>
      <c r="ACO4051" s="60"/>
      <c r="ACP4051" s="60"/>
      <c r="ACQ4051" s="60"/>
      <c r="ACR4051" s="60"/>
      <c r="ACS4051" s="60"/>
      <c r="ACT4051" s="60"/>
      <c r="ACU4051" s="60"/>
      <c r="ACV4051" s="60"/>
      <c r="ACW4051" s="60"/>
      <c r="ACX4051" s="60"/>
      <c r="ACY4051" s="60">
        <v>1.0014497697098199</v>
      </c>
      <c r="ACZ4051" s="60"/>
      <c r="ADA4051" s="60"/>
      <c r="ADB4051" s="60"/>
      <c r="ADC4051" s="60"/>
      <c r="ADD4051" s="60"/>
      <c r="ADE4051" s="60"/>
    </row>
    <row r="4052" spans="760:785" x14ac:dyDescent="0.25">
      <c r="ACF4052" s="60"/>
      <c r="ACG4052" s="60"/>
      <c r="ACH4052" s="60"/>
      <c r="ACI4052" s="60"/>
      <c r="ACJ4052" s="60"/>
      <c r="ACK4052" s="60"/>
      <c r="ACL4052" s="60"/>
      <c r="ACM4052" s="60"/>
      <c r="ACN4052" s="60"/>
      <c r="ACO4052" s="60"/>
      <c r="ACP4052" s="60"/>
      <c r="ACQ4052" s="60"/>
      <c r="ACR4052" s="60"/>
      <c r="ACS4052" s="60"/>
      <c r="ACT4052" s="60"/>
      <c r="ACU4052" s="60"/>
      <c r="ACV4052" s="60"/>
      <c r="ACW4052" s="60"/>
      <c r="ACX4052" s="60"/>
      <c r="ACY4052" s="60">
        <v>1.00144693484934</v>
      </c>
      <c r="ACZ4052" s="60"/>
      <c r="ADA4052" s="60"/>
      <c r="ADB4052" s="60"/>
      <c r="ADC4052" s="60"/>
      <c r="ADD4052" s="60"/>
      <c r="ADE4052" s="60"/>
    </row>
    <row r="4053" spans="760:785" x14ac:dyDescent="0.25">
      <c r="ACF4053" s="60"/>
      <c r="ACG4053" s="60"/>
      <c r="ACH4053" s="60"/>
      <c r="ACI4053" s="60"/>
      <c r="ACJ4053" s="60"/>
      <c r="ACK4053" s="60"/>
      <c r="ACL4053" s="60"/>
      <c r="ACM4053" s="60"/>
      <c r="ACN4053" s="60"/>
      <c r="ACO4053" s="60"/>
      <c r="ACP4053" s="60"/>
      <c r="ACQ4053" s="60"/>
      <c r="ACR4053" s="60"/>
      <c r="ACS4053" s="60"/>
      <c r="ACT4053" s="60"/>
      <c r="ACU4053" s="60"/>
      <c r="ACV4053" s="60"/>
      <c r="ACW4053" s="60"/>
      <c r="ACX4053" s="60"/>
      <c r="ACY4053" s="60">
        <v>1.00144517734915</v>
      </c>
      <c r="ACZ4053" s="60"/>
      <c r="ADA4053" s="60"/>
      <c r="ADB4053" s="60"/>
      <c r="ADC4053" s="60"/>
      <c r="ADD4053" s="60"/>
      <c r="ADE4053" s="60"/>
    </row>
    <row r="4054" spans="760:785" x14ac:dyDescent="0.25">
      <c r="ACF4054" s="60"/>
      <c r="ACG4054" s="60"/>
      <c r="ACH4054" s="60"/>
      <c r="ACI4054" s="60"/>
      <c r="ACJ4054" s="60"/>
      <c r="ACK4054" s="60"/>
      <c r="ACL4054" s="60"/>
      <c r="ACM4054" s="60"/>
      <c r="ACN4054" s="60"/>
      <c r="ACO4054" s="60"/>
      <c r="ACP4054" s="60"/>
      <c r="ACQ4054" s="60"/>
      <c r="ACR4054" s="60"/>
      <c r="ACS4054" s="60"/>
      <c r="ACT4054" s="60"/>
      <c r="ACU4054" s="60"/>
      <c r="ACV4054" s="60"/>
      <c r="ACW4054" s="60"/>
      <c r="ACX4054" s="60"/>
      <c r="ACY4054" s="60">
        <v>1.00144455707125</v>
      </c>
      <c r="ACZ4054" s="60"/>
      <c r="ADA4054" s="60"/>
      <c r="ADB4054" s="60"/>
      <c r="ADC4054" s="60"/>
      <c r="ADD4054" s="60"/>
      <c r="ADE4054" s="60"/>
    </row>
    <row r="4055" spans="760:785" x14ac:dyDescent="0.25">
      <c r="ACF4055" s="60"/>
      <c r="ACG4055" s="60"/>
      <c r="ACH4055" s="60"/>
      <c r="ACI4055" s="60"/>
      <c r="ACJ4055" s="60"/>
      <c r="ACK4055" s="60"/>
      <c r="ACL4055" s="60"/>
      <c r="ACM4055" s="60"/>
      <c r="ACN4055" s="60"/>
      <c r="ACO4055" s="60"/>
      <c r="ACP4055" s="60"/>
      <c r="ACQ4055" s="60"/>
      <c r="ACR4055" s="60"/>
      <c r="ACS4055" s="60"/>
      <c r="ACT4055" s="60"/>
      <c r="ACU4055" s="60"/>
      <c r="ACV4055" s="60"/>
      <c r="ACW4055" s="60"/>
      <c r="ACX4055" s="60"/>
      <c r="ACY4055" s="60">
        <v>1.0014430725699</v>
      </c>
      <c r="ACZ4055" s="60"/>
      <c r="ADA4055" s="60"/>
      <c r="ADB4055" s="60"/>
      <c r="ADC4055" s="60"/>
      <c r="ADD4055" s="60"/>
      <c r="ADE4055" s="60"/>
    </row>
    <row r="4056" spans="760:785" x14ac:dyDescent="0.25">
      <c r="ACF4056" s="60"/>
      <c r="ACG4056" s="60"/>
      <c r="ACH4056" s="60"/>
      <c r="ACI4056" s="60"/>
      <c r="ACJ4056" s="60"/>
      <c r="ACK4056" s="60"/>
      <c r="ACL4056" s="60"/>
      <c r="ACM4056" s="60"/>
      <c r="ACN4056" s="60"/>
      <c r="ACO4056" s="60"/>
      <c r="ACP4056" s="60"/>
      <c r="ACQ4056" s="60"/>
      <c r="ACR4056" s="60"/>
      <c r="ACS4056" s="60"/>
      <c r="ACT4056" s="60"/>
      <c r="ACU4056" s="60"/>
      <c r="ACV4056" s="60"/>
      <c r="ACW4056" s="60"/>
      <c r="ACX4056" s="60"/>
      <c r="ACY4056" s="60">
        <v>1.0014411083666199</v>
      </c>
      <c r="ACZ4056" s="60"/>
      <c r="ADA4056" s="60"/>
      <c r="ADB4056" s="60"/>
      <c r="ADC4056" s="60"/>
      <c r="ADD4056" s="60"/>
      <c r="ADE4056" s="60"/>
    </row>
    <row r="4057" spans="760:785" x14ac:dyDescent="0.25">
      <c r="ACF4057" s="60"/>
      <c r="ACG4057" s="60"/>
      <c r="ACH4057" s="60"/>
      <c r="ACI4057" s="60"/>
      <c r="ACJ4057" s="60"/>
      <c r="ACK4057" s="60"/>
      <c r="ACL4057" s="60"/>
      <c r="ACM4057" s="60"/>
      <c r="ACN4057" s="60"/>
      <c r="ACO4057" s="60"/>
      <c r="ACP4057" s="60"/>
      <c r="ACQ4057" s="60"/>
      <c r="ACR4057" s="60"/>
      <c r="ACS4057" s="60"/>
      <c r="ACT4057" s="60"/>
      <c r="ACU4057" s="60"/>
      <c r="ACV4057" s="60"/>
      <c r="ACW4057" s="60"/>
      <c r="ACX4057" s="60"/>
      <c r="ACY4057" s="60">
        <v>1.0014409175319099</v>
      </c>
      <c r="ACZ4057" s="60"/>
      <c r="ADA4057" s="60"/>
      <c r="ADB4057" s="60"/>
      <c r="ADC4057" s="60"/>
      <c r="ADD4057" s="60"/>
      <c r="ADE4057" s="60"/>
    </row>
    <row r="4058" spans="760:785" x14ac:dyDescent="0.25">
      <c r="ACF4058" s="60"/>
      <c r="ACG4058" s="60"/>
      <c r="ACH4058" s="60"/>
      <c r="ACI4058" s="60"/>
      <c r="ACJ4058" s="60"/>
      <c r="ACK4058" s="60"/>
      <c r="ACL4058" s="60"/>
      <c r="ACM4058" s="60"/>
      <c r="ACN4058" s="60"/>
      <c r="ACO4058" s="60"/>
      <c r="ACP4058" s="60"/>
      <c r="ACQ4058" s="60"/>
      <c r="ACR4058" s="60"/>
      <c r="ACS4058" s="60"/>
      <c r="ACT4058" s="60"/>
      <c r="ACU4058" s="60"/>
      <c r="ACV4058" s="60"/>
      <c r="ACW4058" s="60"/>
      <c r="ACX4058" s="60"/>
      <c r="ACY4058" s="60">
        <v>1.00143888278057</v>
      </c>
      <c r="ACZ4058" s="60"/>
      <c r="ADA4058" s="60"/>
      <c r="ADB4058" s="60"/>
      <c r="ADC4058" s="60"/>
      <c r="ADD4058" s="60"/>
      <c r="ADE4058" s="60"/>
    </row>
    <row r="4059" spans="760:785" x14ac:dyDescent="0.25">
      <c r="ACF4059" s="60"/>
      <c r="ACG4059" s="60"/>
      <c r="ACH4059" s="60"/>
      <c r="ACI4059" s="60"/>
      <c r="ACJ4059" s="60"/>
      <c r="ACK4059" s="60"/>
      <c r="ACL4059" s="60"/>
      <c r="ACM4059" s="60"/>
      <c r="ACN4059" s="60"/>
      <c r="ACO4059" s="60"/>
      <c r="ACP4059" s="60"/>
      <c r="ACQ4059" s="60"/>
      <c r="ACR4059" s="60"/>
      <c r="ACS4059" s="60"/>
      <c r="ACT4059" s="60"/>
      <c r="ACU4059" s="60"/>
      <c r="ACV4059" s="60"/>
      <c r="ACW4059" s="60"/>
      <c r="ACX4059" s="60"/>
      <c r="ACY4059" s="60">
        <v>1.0014347343551</v>
      </c>
      <c r="ACZ4059" s="60"/>
      <c r="ADA4059" s="60"/>
      <c r="ADB4059" s="60"/>
      <c r="ADC4059" s="60"/>
      <c r="ADD4059" s="60"/>
      <c r="ADE4059" s="60"/>
    </row>
    <row r="4060" spans="760:785" x14ac:dyDescent="0.25">
      <c r="ACF4060" s="60"/>
      <c r="ACG4060" s="60"/>
      <c r="ACH4060" s="60"/>
      <c r="ACI4060" s="60"/>
      <c r="ACJ4060" s="60"/>
      <c r="ACK4060" s="60"/>
      <c r="ACL4060" s="60"/>
      <c r="ACM4060" s="60"/>
      <c r="ACN4060" s="60"/>
      <c r="ACO4060" s="60"/>
      <c r="ACP4060" s="60"/>
      <c r="ACQ4060" s="60"/>
      <c r="ACR4060" s="60"/>
      <c r="ACS4060" s="60"/>
      <c r="ACT4060" s="60"/>
      <c r="ACU4060" s="60"/>
      <c r="ACV4060" s="60"/>
      <c r="ACW4060" s="60"/>
      <c r="ACX4060" s="60"/>
      <c r="ACY4060" s="60">
        <v>1.0014329083561999</v>
      </c>
      <c r="ACZ4060" s="60"/>
      <c r="ADA4060" s="60"/>
      <c r="ADB4060" s="60"/>
      <c r="ADC4060" s="60"/>
      <c r="ADD4060" s="60"/>
      <c r="ADE4060" s="60"/>
    </row>
    <row r="4061" spans="760:785" x14ac:dyDescent="0.25">
      <c r="ACF4061" s="60"/>
      <c r="ACG4061" s="60"/>
      <c r="ACH4061" s="60"/>
      <c r="ACI4061" s="60"/>
      <c r="ACJ4061" s="60"/>
      <c r="ACK4061" s="60"/>
      <c r="ACL4061" s="60"/>
      <c r="ACM4061" s="60"/>
      <c r="ACN4061" s="60"/>
      <c r="ACO4061" s="60"/>
      <c r="ACP4061" s="60"/>
      <c r="ACQ4061" s="60"/>
      <c r="ACR4061" s="60"/>
      <c r="ACS4061" s="60"/>
      <c r="ACT4061" s="60"/>
      <c r="ACU4061" s="60"/>
      <c r="ACV4061" s="60"/>
      <c r="ACW4061" s="60"/>
      <c r="ACX4061" s="60"/>
      <c r="ACY4061" s="60">
        <v>1.00143236983037</v>
      </c>
      <c r="ACZ4061" s="60"/>
      <c r="ADA4061" s="60"/>
      <c r="ADB4061" s="60"/>
      <c r="ADC4061" s="60"/>
      <c r="ADD4061" s="60"/>
      <c r="ADE4061" s="60"/>
    </row>
    <row r="4062" spans="760:785" x14ac:dyDescent="0.25">
      <c r="ACF4062" s="60"/>
      <c r="ACG4062" s="60"/>
      <c r="ACH4062" s="60"/>
      <c r="ACI4062" s="60"/>
      <c r="ACJ4062" s="60"/>
      <c r="ACK4062" s="60"/>
      <c r="ACL4062" s="60"/>
      <c r="ACM4062" s="60"/>
      <c r="ACN4062" s="60"/>
      <c r="ACO4062" s="60"/>
      <c r="ACP4062" s="60"/>
      <c r="ACQ4062" s="60"/>
      <c r="ACR4062" s="60"/>
      <c r="ACS4062" s="60"/>
      <c r="ACT4062" s="60"/>
      <c r="ACU4062" s="60"/>
      <c r="ACV4062" s="60"/>
      <c r="ACW4062" s="60"/>
      <c r="ACX4062" s="60"/>
      <c r="ACY4062" s="60">
        <v>1.0014312544430499</v>
      </c>
      <c r="ACZ4062" s="60"/>
      <c r="ADA4062" s="60"/>
      <c r="ADB4062" s="60"/>
      <c r="ADC4062" s="60"/>
      <c r="ADD4062" s="60"/>
      <c r="ADE4062" s="60"/>
    </row>
    <row r="4063" spans="760:785" x14ac:dyDescent="0.25">
      <c r="ACF4063" s="60"/>
      <c r="ACG4063" s="60"/>
      <c r="ACH4063" s="60"/>
      <c r="ACI4063" s="60"/>
      <c r="ACJ4063" s="60"/>
      <c r="ACK4063" s="60"/>
      <c r="ACL4063" s="60"/>
      <c r="ACM4063" s="60"/>
      <c r="ACN4063" s="60"/>
      <c r="ACO4063" s="60"/>
      <c r="ACP4063" s="60"/>
      <c r="ACQ4063" s="60"/>
      <c r="ACR4063" s="60"/>
      <c r="ACS4063" s="60"/>
      <c r="ACT4063" s="60"/>
      <c r="ACU4063" s="60"/>
      <c r="ACV4063" s="60"/>
      <c r="ACW4063" s="60"/>
      <c r="ACX4063" s="60"/>
      <c r="ACY4063" s="60">
        <v>1.00142921739123</v>
      </c>
      <c r="ACZ4063" s="60"/>
      <c r="ADA4063" s="60"/>
      <c r="ADB4063" s="60"/>
      <c r="ADC4063" s="60"/>
      <c r="ADD4063" s="60"/>
      <c r="ADE4063" s="60"/>
    </row>
    <row r="4064" spans="760:785" x14ac:dyDescent="0.25">
      <c r="ACF4064" s="60"/>
      <c r="ACG4064" s="60"/>
      <c r="ACH4064" s="60"/>
      <c r="ACI4064" s="60"/>
      <c r="ACJ4064" s="60"/>
      <c r="ACK4064" s="60"/>
      <c r="ACL4064" s="60"/>
      <c r="ACM4064" s="60"/>
      <c r="ACN4064" s="60"/>
      <c r="ACO4064" s="60"/>
      <c r="ACP4064" s="60"/>
      <c r="ACQ4064" s="60"/>
      <c r="ACR4064" s="60"/>
      <c r="ACS4064" s="60"/>
      <c r="ACT4064" s="60"/>
      <c r="ACU4064" s="60"/>
      <c r="ACV4064" s="60"/>
      <c r="ACW4064" s="60"/>
      <c r="ACX4064" s="60"/>
      <c r="ACY4064" s="60">
        <v>1.0014274239619401</v>
      </c>
      <c r="ACZ4064" s="60"/>
      <c r="ADA4064" s="60"/>
      <c r="ADB4064" s="60"/>
      <c r="ADC4064" s="60"/>
      <c r="ADD4064" s="60"/>
      <c r="ADE4064" s="60"/>
    </row>
    <row r="4065" spans="760:785" x14ac:dyDescent="0.25">
      <c r="ACF4065" s="60"/>
      <c r="ACG4065" s="60"/>
      <c r="ACH4065" s="60"/>
      <c r="ACI4065" s="60"/>
      <c r="ACJ4065" s="60"/>
      <c r="ACK4065" s="60"/>
      <c r="ACL4065" s="60"/>
      <c r="ACM4065" s="60"/>
      <c r="ACN4065" s="60"/>
      <c r="ACO4065" s="60"/>
      <c r="ACP4065" s="60"/>
      <c r="ACQ4065" s="60"/>
      <c r="ACR4065" s="60"/>
      <c r="ACS4065" s="60"/>
      <c r="ACT4065" s="60"/>
      <c r="ACU4065" s="60"/>
      <c r="ACV4065" s="60"/>
      <c r="ACW4065" s="60"/>
      <c r="ACX4065" s="60"/>
      <c r="ACY4065" s="60">
        <v>1.00142659161811</v>
      </c>
      <c r="ACZ4065" s="60"/>
      <c r="ADA4065" s="60"/>
      <c r="ADB4065" s="60"/>
      <c r="ADC4065" s="60"/>
      <c r="ADD4065" s="60"/>
      <c r="ADE4065" s="60"/>
    </row>
    <row r="4066" spans="760:785" x14ac:dyDescent="0.25">
      <c r="ACF4066" s="60"/>
      <c r="ACG4066" s="60"/>
      <c r="ACH4066" s="60"/>
      <c r="ACI4066" s="60"/>
      <c r="ACJ4066" s="60"/>
      <c r="ACK4066" s="60"/>
      <c r="ACL4066" s="60"/>
      <c r="ACM4066" s="60"/>
      <c r="ACN4066" s="60"/>
      <c r="ACO4066" s="60"/>
      <c r="ACP4066" s="60"/>
      <c r="ACQ4066" s="60"/>
      <c r="ACR4066" s="60"/>
      <c r="ACS4066" s="60"/>
      <c r="ACT4066" s="60"/>
      <c r="ACU4066" s="60"/>
      <c r="ACV4066" s="60"/>
      <c r="ACW4066" s="60"/>
      <c r="ACX4066" s="60"/>
      <c r="ACY4066" s="60">
        <v>1.00142618129924</v>
      </c>
      <c r="ACZ4066" s="60"/>
      <c r="ADA4066" s="60"/>
      <c r="ADB4066" s="60"/>
      <c r="ADC4066" s="60"/>
      <c r="ADD4066" s="60"/>
      <c r="ADE4066" s="60"/>
    </row>
    <row r="4067" spans="760:785" x14ac:dyDescent="0.25">
      <c r="ACF4067" s="60"/>
      <c r="ACG4067" s="60"/>
      <c r="ACH4067" s="60"/>
      <c r="ACI4067" s="60"/>
      <c r="ACJ4067" s="60"/>
      <c r="ACK4067" s="60"/>
      <c r="ACL4067" s="60"/>
      <c r="ACM4067" s="60"/>
      <c r="ACN4067" s="60"/>
      <c r="ACO4067" s="60"/>
      <c r="ACP4067" s="60"/>
      <c r="ACQ4067" s="60"/>
      <c r="ACR4067" s="60"/>
      <c r="ACS4067" s="60"/>
      <c r="ACT4067" s="60"/>
      <c r="ACU4067" s="60"/>
      <c r="ACV4067" s="60"/>
      <c r="ACW4067" s="60"/>
      <c r="ACX4067" s="60"/>
      <c r="ACY4067" s="60">
        <v>1.0014261054495801</v>
      </c>
      <c r="ACZ4067" s="60"/>
      <c r="ADA4067" s="60"/>
      <c r="ADB4067" s="60"/>
      <c r="ADC4067" s="60"/>
      <c r="ADD4067" s="60"/>
      <c r="ADE4067" s="60"/>
    </row>
    <row r="4068" spans="760:785" x14ac:dyDescent="0.25">
      <c r="ACF4068" s="60"/>
      <c r="ACG4068" s="60"/>
      <c r="ACH4068" s="60"/>
      <c r="ACI4068" s="60"/>
      <c r="ACJ4068" s="60"/>
      <c r="ACK4068" s="60"/>
      <c r="ACL4068" s="60"/>
      <c r="ACM4068" s="60"/>
      <c r="ACN4068" s="60"/>
      <c r="ACO4068" s="60"/>
      <c r="ACP4068" s="60"/>
      <c r="ACQ4068" s="60"/>
      <c r="ACR4068" s="60"/>
      <c r="ACS4068" s="60"/>
      <c r="ACT4068" s="60"/>
      <c r="ACU4068" s="60"/>
      <c r="ACV4068" s="60"/>
      <c r="ACW4068" s="60"/>
      <c r="ACX4068" s="60"/>
      <c r="ACY4068" s="60">
        <v>1.0014258354699599</v>
      </c>
      <c r="ACZ4068" s="60"/>
      <c r="ADA4068" s="60"/>
      <c r="ADB4068" s="60"/>
      <c r="ADC4068" s="60"/>
      <c r="ADD4068" s="60"/>
      <c r="ADE4068" s="60"/>
    </row>
    <row r="4069" spans="760:785" x14ac:dyDescent="0.25">
      <c r="ACF4069" s="60"/>
      <c r="ACG4069" s="60"/>
      <c r="ACH4069" s="60"/>
      <c r="ACI4069" s="60"/>
      <c r="ACJ4069" s="60"/>
      <c r="ACK4069" s="60"/>
      <c r="ACL4069" s="60"/>
      <c r="ACM4069" s="60"/>
      <c r="ACN4069" s="60"/>
      <c r="ACO4069" s="60"/>
      <c r="ACP4069" s="60"/>
      <c r="ACQ4069" s="60"/>
      <c r="ACR4069" s="60"/>
      <c r="ACS4069" s="60"/>
      <c r="ACT4069" s="60"/>
      <c r="ACU4069" s="60"/>
      <c r="ACV4069" s="60"/>
      <c r="ACW4069" s="60"/>
      <c r="ACX4069" s="60"/>
      <c r="ACY4069" s="60">
        <v>1.0014251962715499</v>
      </c>
      <c r="ACZ4069" s="60"/>
      <c r="ADA4069" s="60"/>
      <c r="ADB4069" s="60"/>
      <c r="ADC4069" s="60"/>
      <c r="ADD4069" s="60"/>
      <c r="ADE4069" s="60"/>
    </row>
    <row r="4070" spans="760:785" x14ac:dyDescent="0.25">
      <c r="ACF4070" s="60"/>
      <c r="ACG4070" s="60"/>
      <c r="ACH4070" s="60"/>
      <c r="ACI4070" s="60"/>
      <c r="ACJ4070" s="60"/>
      <c r="ACK4070" s="60"/>
      <c r="ACL4070" s="60"/>
      <c r="ACM4070" s="60"/>
      <c r="ACN4070" s="60"/>
      <c r="ACO4070" s="60"/>
      <c r="ACP4070" s="60"/>
      <c r="ACQ4070" s="60"/>
      <c r="ACR4070" s="60"/>
      <c r="ACS4070" s="60"/>
      <c r="ACT4070" s="60"/>
      <c r="ACU4070" s="60"/>
      <c r="ACV4070" s="60"/>
      <c r="ACW4070" s="60"/>
      <c r="ACX4070" s="60"/>
      <c r="ACY4070" s="60">
        <v>1.00142396253288</v>
      </c>
      <c r="ACZ4070" s="60"/>
      <c r="ADA4070" s="60"/>
      <c r="ADB4070" s="60"/>
      <c r="ADC4070" s="60"/>
      <c r="ADD4070" s="60"/>
      <c r="ADE4070" s="60"/>
    </row>
    <row r="4071" spans="760:785" x14ac:dyDescent="0.25">
      <c r="ACF4071" s="60"/>
      <c r="ACG4071" s="60"/>
      <c r="ACH4071" s="60"/>
      <c r="ACI4071" s="60"/>
      <c r="ACJ4071" s="60"/>
      <c r="ACK4071" s="60"/>
      <c r="ACL4071" s="60"/>
      <c r="ACM4071" s="60"/>
      <c r="ACN4071" s="60"/>
      <c r="ACO4071" s="60"/>
      <c r="ACP4071" s="60"/>
      <c r="ACQ4071" s="60"/>
      <c r="ACR4071" s="60"/>
      <c r="ACS4071" s="60"/>
      <c r="ACT4071" s="60"/>
      <c r="ACU4071" s="60"/>
      <c r="ACV4071" s="60"/>
      <c r="ACW4071" s="60"/>
      <c r="ACX4071" s="60"/>
      <c r="ACY4071" s="60">
        <v>1.0014230947885101</v>
      </c>
      <c r="ACZ4071" s="60"/>
      <c r="ADA4071" s="60"/>
      <c r="ADB4071" s="60"/>
      <c r="ADC4071" s="60"/>
      <c r="ADD4071" s="60"/>
      <c r="ADE4071" s="60"/>
    </row>
    <row r="4072" spans="760:785" x14ac:dyDescent="0.25">
      <c r="ACF4072" s="60"/>
      <c r="ACG4072" s="60"/>
      <c r="ACH4072" s="60"/>
      <c r="ACI4072" s="60"/>
      <c r="ACJ4072" s="60"/>
      <c r="ACK4072" s="60"/>
      <c r="ACL4072" s="60"/>
      <c r="ACM4072" s="60"/>
      <c r="ACN4072" s="60"/>
      <c r="ACO4072" s="60"/>
      <c r="ACP4072" s="60"/>
      <c r="ACQ4072" s="60"/>
      <c r="ACR4072" s="60"/>
      <c r="ACS4072" s="60"/>
      <c r="ACT4072" s="60"/>
      <c r="ACU4072" s="60"/>
      <c r="ACV4072" s="60"/>
      <c r="ACW4072" s="60"/>
      <c r="ACX4072" s="60"/>
      <c r="ACY4072" s="60">
        <v>1.0014227370873701</v>
      </c>
      <c r="ACZ4072" s="60"/>
      <c r="ADA4072" s="60"/>
      <c r="ADB4072" s="60"/>
      <c r="ADC4072" s="60"/>
      <c r="ADD4072" s="60"/>
      <c r="ADE4072" s="60"/>
    </row>
    <row r="4073" spans="760:785" x14ac:dyDescent="0.25">
      <c r="ACF4073" s="60"/>
      <c r="ACG4073" s="60"/>
      <c r="ACH4073" s="60"/>
      <c r="ACI4073" s="60"/>
      <c r="ACJ4073" s="60"/>
      <c r="ACK4073" s="60"/>
      <c r="ACL4073" s="60"/>
      <c r="ACM4073" s="60"/>
      <c r="ACN4073" s="60"/>
      <c r="ACO4073" s="60"/>
      <c r="ACP4073" s="60"/>
      <c r="ACQ4073" s="60"/>
      <c r="ACR4073" s="60"/>
      <c r="ACS4073" s="60"/>
      <c r="ACT4073" s="60"/>
      <c r="ACU4073" s="60"/>
      <c r="ACV4073" s="60"/>
      <c r="ACW4073" s="60"/>
      <c r="ACX4073" s="60"/>
      <c r="ACY4073" s="60">
        <v>1.00141916552723</v>
      </c>
      <c r="ACZ4073" s="60"/>
      <c r="ADA4073" s="60"/>
      <c r="ADB4073" s="60"/>
      <c r="ADC4073" s="60"/>
      <c r="ADD4073" s="60"/>
      <c r="ADE4073" s="60"/>
    </row>
    <row r="4074" spans="760:785" x14ac:dyDescent="0.25">
      <c r="ACF4074" s="60"/>
      <c r="ACG4074" s="60"/>
      <c r="ACH4074" s="60"/>
      <c r="ACI4074" s="60"/>
      <c r="ACJ4074" s="60"/>
      <c r="ACK4074" s="60"/>
      <c r="ACL4074" s="60"/>
      <c r="ACM4074" s="60"/>
      <c r="ACN4074" s="60"/>
      <c r="ACO4074" s="60"/>
      <c r="ACP4074" s="60"/>
      <c r="ACQ4074" s="60"/>
      <c r="ACR4074" s="60"/>
      <c r="ACS4074" s="60"/>
      <c r="ACT4074" s="60"/>
      <c r="ACU4074" s="60"/>
      <c r="ACV4074" s="60"/>
      <c r="ACW4074" s="60"/>
      <c r="ACX4074" s="60"/>
      <c r="ACY4074" s="60">
        <v>1.0014178945382699</v>
      </c>
      <c r="ACZ4074" s="60"/>
      <c r="ADA4074" s="60"/>
      <c r="ADB4074" s="60"/>
      <c r="ADC4074" s="60"/>
      <c r="ADD4074" s="60"/>
      <c r="ADE4074" s="60"/>
    </row>
    <row r="4075" spans="760:785" x14ac:dyDescent="0.25">
      <c r="ACF4075" s="60"/>
      <c r="ACG4075" s="60"/>
      <c r="ACH4075" s="60"/>
      <c r="ACI4075" s="60"/>
      <c r="ACJ4075" s="60"/>
      <c r="ACK4075" s="60"/>
      <c r="ACL4075" s="60"/>
      <c r="ACM4075" s="60"/>
      <c r="ACN4075" s="60"/>
      <c r="ACO4075" s="60"/>
      <c r="ACP4075" s="60"/>
      <c r="ACQ4075" s="60"/>
      <c r="ACR4075" s="60"/>
      <c r="ACS4075" s="60"/>
      <c r="ACT4075" s="60"/>
      <c r="ACU4075" s="60"/>
      <c r="ACV4075" s="60"/>
      <c r="ACW4075" s="60"/>
      <c r="ACX4075" s="60"/>
      <c r="ACY4075" s="60">
        <v>1.0014164853798599</v>
      </c>
      <c r="ACZ4075" s="60"/>
      <c r="ADA4075" s="60"/>
      <c r="ADB4075" s="60"/>
      <c r="ADC4075" s="60"/>
      <c r="ADD4075" s="60"/>
      <c r="ADE4075" s="60"/>
    </row>
    <row r="4076" spans="760:785" x14ac:dyDescent="0.25">
      <c r="ACF4076" s="60"/>
      <c r="ACG4076" s="60"/>
      <c r="ACH4076" s="60"/>
      <c r="ACI4076" s="60"/>
      <c r="ACJ4076" s="60"/>
      <c r="ACK4076" s="60"/>
      <c r="ACL4076" s="60"/>
      <c r="ACM4076" s="60"/>
      <c r="ACN4076" s="60"/>
      <c r="ACO4076" s="60"/>
      <c r="ACP4076" s="60"/>
      <c r="ACQ4076" s="60"/>
      <c r="ACR4076" s="60"/>
      <c r="ACS4076" s="60"/>
      <c r="ACT4076" s="60"/>
      <c r="ACU4076" s="60"/>
      <c r="ACV4076" s="60"/>
      <c r="ACW4076" s="60"/>
      <c r="ACX4076" s="60"/>
      <c r="ACY4076" s="60">
        <v>1.0014150502579999</v>
      </c>
      <c r="ACZ4076" s="60"/>
      <c r="ADA4076" s="60"/>
      <c r="ADB4076" s="60"/>
      <c r="ADC4076" s="60"/>
      <c r="ADD4076" s="60"/>
      <c r="ADE4076" s="60"/>
    </row>
    <row r="4077" spans="760:785" x14ac:dyDescent="0.25">
      <c r="ACF4077" s="60"/>
      <c r="ACG4077" s="60"/>
      <c r="ACH4077" s="60"/>
      <c r="ACI4077" s="60"/>
      <c r="ACJ4077" s="60"/>
      <c r="ACK4077" s="60"/>
      <c r="ACL4077" s="60"/>
      <c r="ACM4077" s="60"/>
      <c r="ACN4077" s="60"/>
      <c r="ACO4077" s="60"/>
      <c r="ACP4077" s="60"/>
      <c r="ACQ4077" s="60"/>
      <c r="ACR4077" s="60"/>
      <c r="ACS4077" s="60"/>
      <c r="ACT4077" s="60"/>
      <c r="ACU4077" s="60"/>
      <c r="ACV4077" s="60"/>
      <c r="ACW4077" s="60"/>
      <c r="ACX4077" s="60"/>
      <c r="ACY4077" s="60">
        <v>1.0014137798617699</v>
      </c>
      <c r="ACZ4077" s="60"/>
      <c r="ADA4077" s="60"/>
      <c r="ADB4077" s="60"/>
      <c r="ADC4077" s="60"/>
      <c r="ADD4077" s="60"/>
      <c r="ADE4077" s="60"/>
    </row>
    <row r="4078" spans="760:785" x14ac:dyDescent="0.25">
      <c r="ACF4078" s="60"/>
      <c r="ACG4078" s="60"/>
      <c r="ACH4078" s="60"/>
      <c r="ACI4078" s="60"/>
      <c r="ACJ4078" s="60"/>
      <c r="ACK4078" s="60"/>
      <c r="ACL4078" s="60"/>
      <c r="ACM4078" s="60"/>
      <c r="ACN4078" s="60"/>
      <c r="ACO4078" s="60"/>
      <c r="ACP4078" s="60"/>
      <c r="ACQ4078" s="60"/>
      <c r="ACR4078" s="60"/>
      <c r="ACS4078" s="60"/>
      <c r="ACT4078" s="60"/>
      <c r="ACU4078" s="60"/>
      <c r="ACV4078" s="60"/>
      <c r="ACW4078" s="60"/>
      <c r="ACX4078" s="60"/>
      <c r="ACY4078" s="60">
        <v>1.0014137112889301</v>
      </c>
      <c r="ACZ4078" s="60"/>
      <c r="ADA4078" s="60"/>
      <c r="ADB4078" s="60"/>
      <c r="ADC4078" s="60"/>
      <c r="ADD4078" s="60"/>
      <c r="ADE4078" s="60"/>
    </row>
    <row r="4079" spans="760:785" x14ac:dyDescent="0.25">
      <c r="ACF4079" s="60"/>
      <c r="ACG4079" s="60"/>
      <c r="ACH4079" s="60"/>
      <c r="ACI4079" s="60"/>
      <c r="ACJ4079" s="60"/>
      <c r="ACK4079" s="60"/>
      <c r="ACL4079" s="60"/>
      <c r="ACM4079" s="60"/>
      <c r="ACN4079" s="60"/>
      <c r="ACO4079" s="60"/>
      <c r="ACP4079" s="60"/>
      <c r="ACQ4079" s="60"/>
      <c r="ACR4079" s="60"/>
      <c r="ACS4079" s="60"/>
      <c r="ACT4079" s="60"/>
      <c r="ACU4079" s="60"/>
      <c r="ACV4079" s="60"/>
      <c r="ACW4079" s="60"/>
      <c r="ACX4079" s="60"/>
      <c r="ACY4079" s="60">
        <v>1.0014116595750699</v>
      </c>
      <c r="ACZ4079" s="60"/>
      <c r="ADA4079" s="60"/>
      <c r="ADB4079" s="60"/>
      <c r="ADC4079" s="60"/>
      <c r="ADD4079" s="60"/>
      <c r="ADE4079" s="60"/>
    </row>
    <row r="4080" spans="760:785" x14ac:dyDescent="0.25">
      <c r="ACF4080" s="60"/>
      <c r="ACG4080" s="60"/>
      <c r="ACH4080" s="60"/>
      <c r="ACI4080" s="60"/>
      <c r="ACJ4080" s="60"/>
      <c r="ACK4080" s="60"/>
      <c r="ACL4080" s="60"/>
      <c r="ACM4080" s="60"/>
      <c r="ACN4080" s="60"/>
      <c r="ACO4080" s="60"/>
      <c r="ACP4080" s="60"/>
      <c r="ACQ4080" s="60"/>
      <c r="ACR4080" s="60"/>
      <c r="ACS4080" s="60"/>
      <c r="ACT4080" s="60"/>
      <c r="ACU4080" s="60"/>
      <c r="ACV4080" s="60"/>
      <c r="ACW4080" s="60"/>
      <c r="ACX4080" s="60"/>
      <c r="ACY4080" s="60">
        <v>1.0014041735313699</v>
      </c>
      <c r="ACZ4080" s="60"/>
      <c r="ADA4080" s="60"/>
      <c r="ADB4080" s="60"/>
      <c r="ADC4080" s="60"/>
      <c r="ADD4080" s="60"/>
      <c r="ADE4080" s="60"/>
    </row>
    <row r="4081" spans="760:785" x14ac:dyDescent="0.25">
      <c r="ACF4081" s="60"/>
      <c r="ACG4081" s="60"/>
      <c r="ACH4081" s="60"/>
      <c r="ACI4081" s="60"/>
      <c r="ACJ4081" s="60"/>
      <c r="ACK4081" s="60"/>
      <c r="ACL4081" s="60"/>
      <c r="ACM4081" s="60"/>
      <c r="ACN4081" s="60"/>
      <c r="ACO4081" s="60"/>
      <c r="ACP4081" s="60"/>
      <c r="ACQ4081" s="60"/>
      <c r="ACR4081" s="60"/>
      <c r="ACS4081" s="60"/>
      <c r="ACT4081" s="60"/>
      <c r="ACU4081" s="60"/>
      <c r="ACV4081" s="60"/>
      <c r="ACW4081" s="60"/>
      <c r="ACX4081" s="60"/>
      <c r="ACY4081" s="60">
        <v>1.0014025369080299</v>
      </c>
      <c r="ACZ4081" s="60"/>
      <c r="ADA4081" s="60"/>
      <c r="ADB4081" s="60"/>
      <c r="ADC4081" s="60"/>
      <c r="ADD4081" s="60"/>
      <c r="ADE4081" s="60"/>
    </row>
    <row r="4082" spans="760:785" x14ac:dyDescent="0.25">
      <c r="ACF4082" s="60"/>
      <c r="ACG4082" s="60"/>
      <c r="ACH4082" s="60"/>
      <c r="ACI4082" s="60"/>
      <c r="ACJ4082" s="60"/>
      <c r="ACK4082" s="60"/>
      <c r="ACL4082" s="60"/>
      <c r="ACM4082" s="60"/>
      <c r="ACN4082" s="60"/>
      <c r="ACO4082" s="60"/>
      <c r="ACP4082" s="60"/>
      <c r="ACQ4082" s="60"/>
      <c r="ACR4082" s="60"/>
      <c r="ACS4082" s="60"/>
      <c r="ACT4082" s="60"/>
      <c r="ACU4082" s="60"/>
      <c r="ACV4082" s="60"/>
      <c r="ACW4082" s="60"/>
      <c r="ACX4082" s="60"/>
      <c r="ACY4082" s="60">
        <v>1.0014016506176699</v>
      </c>
      <c r="ACZ4082" s="60"/>
      <c r="ADA4082" s="60"/>
      <c r="ADB4082" s="60"/>
      <c r="ADC4082" s="60"/>
      <c r="ADD4082" s="60"/>
      <c r="ADE4082" s="60"/>
    </row>
    <row r="4083" spans="760:785" x14ac:dyDescent="0.25">
      <c r="ACF4083" s="60"/>
      <c r="ACG4083" s="60"/>
      <c r="ACH4083" s="60"/>
      <c r="ACI4083" s="60"/>
      <c r="ACJ4083" s="60"/>
      <c r="ACK4083" s="60"/>
      <c r="ACL4083" s="60"/>
      <c r="ACM4083" s="60"/>
      <c r="ACN4083" s="60"/>
      <c r="ACO4083" s="60"/>
      <c r="ACP4083" s="60"/>
      <c r="ACQ4083" s="60"/>
      <c r="ACR4083" s="60"/>
      <c r="ACS4083" s="60"/>
      <c r="ACT4083" s="60"/>
      <c r="ACU4083" s="60"/>
      <c r="ACV4083" s="60"/>
      <c r="ACW4083" s="60"/>
      <c r="ACX4083" s="60"/>
      <c r="ACY4083" s="60">
        <v>1.0014010130752899</v>
      </c>
      <c r="ACZ4083" s="60"/>
      <c r="ADA4083" s="60"/>
      <c r="ADB4083" s="60"/>
      <c r="ADC4083" s="60"/>
      <c r="ADD4083" s="60"/>
      <c r="ADE4083" s="60"/>
    </row>
    <row r="4084" spans="760:785" x14ac:dyDescent="0.25">
      <c r="ACF4084" s="60"/>
      <c r="ACG4084" s="60"/>
      <c r="ACH4084" s="60"/>
      <c r="ACI4084" s="60"/>
      <c r="ACJ4084" s="60"/>
      <c r="ACK4084" s="60"/>
      <c r="ACL4084" s="60"/>
      <c r="ACM4084" s="60"/>
      <c r="ACN4084" s="60"/>
      <c r="ACO4084" s="60"/>
      <c r="ACP4084" s="60"/>
      <c r="ACQ4084" s="60"/>
      <c r="ACR4084" s="60"/>
      <c r="ACS4084" s="60"/>
      <c r="ACT4084" s="60"/>
      <c r="ACU4084" s="60"/>
      <c r="ACV4084" s="60"/>
      <c r="ACW4084" s="60"/>
      <c r="ACX4084" s="60"/>
      <c r="ACY4084" s="60">
        <v>1.0013979107376301</v>
      </c>
      <c r="ACZ4084" s="60"/>
      <c r="ADA4084" s="60"/>
      <c r="ADB4084" s="60"/>
      <c r="ADC4084" s="60"/>
      <c r="ADD4084" s="60"/>
      <c r="ADE4084" s="60"/>
    </row>
    <row r="4085" spans="760:785" x14ac:dyDescent="0.25">
      <c r="ACF4085" s="60"/>
      <c r="ACG4085" s="60"/>
      <c r="ACH4085" s="60"/>
      <c r="ACI4085" s="60"/>
      <c r="ACJ4085" s="60"/>
      <c r="ACK4085" s="60"/>
      <c r="ACL4085" s="60"/>
      <c r="ACM4085" s="60"/>
      <c r="ACN4085" s="60"/>
      <c r="ACO4085" s="60"/>
      <c r="ACP4085" s="60"/>
      <c r="ACQ4085" s="60"/>
      <c r="ACR4085" s="60"/>
      <c r="ACS4085" s="60"/>
      <c r="ACT4085" s="60"/>
      <c r="ACU4085" s="60"/>
      <c r="ACV4085" s="60"/>
      <c r="ACW4085" s="60"/>
      <c r="ACX4085" s="60"/>
      <c r="ACY4085" s="60">
        <v>1.00138997229273</v>
      </c>
      <c r="ACZ4085" s="60"/>
      <c r="ADA4085" s="60"/>
      <c r="ADB4085" s="60"/>
      <c r="ADC4085" s="60"/>
      <c r="ADD4085" s="60"/>
      <c r="ADE4085" s="60"/>
    </row>
    <row r="4086" spans="760:785" x14ac:dyDescent="0.25">
      <c r="ACF4086" s="60"/>
      <c r="ACG4086" s="60"/>
      <c r="ACH4086" s="60"/>
      <c r="ACI4086" s="60"/>
      <c r="ACJ4086" s="60"/>
      <c r="ACK4086" s="60"/>
      <c r="ACL4086" s="60"/>
      <c r="ACM4086" s="60"/>
      <c r="ACN4086" s="60"/>
      <c r="ACO4086" s="60"/>
      <c r="ACP4086" s="60"/>
      <c r="ACQ4086" s="60"/>
      <c r="ACR4086" s="60"/>
      <c r="ACS4086" s="60"/>
      <c r="ACT4086" s="60"/>
      <c r="ACU4086" s="60"/>
      <c r="ACV4086" s="60"/>
      <c r="ACW4086" s="60"/>
      <c r="ACX4086" s="60"/>
      <c r="ACY4086" s="60">
        <v>1.0013893105277301</v>
      </c>
      <c r="ACZ4086" s="60"/>
      <c r="ADA4086" s="60"/>
      <c r="ADB4086" s="60"/>
      <c r="ADC4086" s="60"/>
      <c r="ADD4086" s="60"/>
      <c r="ADE4086" s="60"/>
    </row>
    <row r="4087" spans="760:785" x14ac:dyDescent="0.25">
      <c r="ACF4087" s="60"/>
      <c r="ACG4087" s="60"/>
      <c r="ACH4087" s="60"/>
      <c r="ACI4087" s="60"/>
      <c r="ACJ4087" s="60"/>
      <c r="ACK4087" s="60"/>
      <c r="ACL4087" s="60"/>
      <c r="ACM4087" s="60"/>
      <c r="ACN4087" s="60"/>
      <c r="ACO4087" s="60"/>
      <c r="ACP4087" s="60"/>
      <c r="ACQ4087" s="60"/>
      <c r="ACR4087" s="60"/>
      <c r="ACS4087" s="60"/>
      <c r="ACT4087" s="60"/>
      <c r="ACU4087" s="60"/>
      <c r="ACV4087" s="60"/>
      <c r="ACW4087" s="60"/>
      <c r="ACX4087" s="60"/>
      <c r="ACY4087" s="60">
        <v>1.00138470215946</v>
      </c>
      <c r="ACZ4087" s="60"/>
      <c r="ADA4087" s="60"/>
      <c r="ADB4087" s="60"/>
      <c r="ADC4087" s="60"/>
      <c r="ADD4087" s="60"/>
      <c r="ADE4087" s="60"/>
    </row>
    <row r="4088" spans="760:785" x14ac:dyDescent="0.25">
      <c r="ACF4088" s="60"/>
      <c r="ACG4088" s="60"/>
      <c r="ACH4088" s="60"/>
      <c r="ACI4088" s="60"/>
      <c r="ACJ4088" s="60"/>
      <c r="ACK4088" s="60"/>
      <c r="ACL4088" s="60"/>
      <c r="ACM4088" s="60"/>
      <c r="ACN4088" s="60"/>
      <c r="ACO4088" s="60"/>
      <c r="ACP4088" s="60"/>
      <c r="ACQ4088" s="60"/>
      <c r="ACR4088" s="60"/>
      <c r="ACS4088" s="60"/>
      <c r="ACT4088" s="60"/>
      <c r="ACU4088" s="60"/>
      <c r="ACV4088" s="60"/>
      <c r="ACW4088" s="60"/>
      <c r="ACX4088" s="60"/>
      <c r="ACY4088" s="60">
        <v>1.0013844732091099</v>
      </c>
      <c r="ACZ4088" s="60"/>
      <c r="ADA4088" s="60"/>
      <c r="ADB4088" s="60"/>
      <c r="ADC4088" s="60"/>
      <c r="ADD4088" s="60"/>
      <c r="ADE4088" s="60"/>
    </row>
    <row r="4089" spans="760:785" x14ac:dyDescent="0.25">
      <c r="ACF4089" s="60"/>
      <c r="ACG4089" s="60"/>
      <c r="ACH4089" s="60"/>
      <c r="ACI4089" s="60"/>
      <c r="ACJ4089" s="60"/>
      <c r="ACK4089" s="60"/>
      <c r="ACL4089" s="60"/>
      <c r="ACM4089" s="60"/>
      <c r="ACN4089" s="60"/>
      <c r="ACO4089" s="60"/>
      <c r="ACP4089" s="60"/>
      <c r="ACQ4089" s="60"/>
      <c r="ACR4089" s="60"/>
      <c r="ACS4089" s="60"/>
      <c r="ACT4089" s="60"/>
      <c r="ACU4089" s="60"/>
      <c r="ACV4089" s="60"/>
      <c r="ACW4089" s="60"/>
      <c r="ACX4089" s="60"/>
      <c r="ACY4089" s="60">
        <v>1.00138335656822</v>
      </c>
      <c r="ACZ4089" s="60"/>
      <c r="ADA4089" s="60"/>
      <c r="ADB4089" s="60"/>
      <c r="ADC4089" s="60"/>
      <c r="ADD4089" s="60"/>
      <c r="ADE4089" s="60"/>
    </row>
    <row r="4090" spans="760:785" x14ac:dyDescent="0.25">
      <c r="ACF4090" s="60"/>
      <c r="ACG4090" s="60"/>
      <c r="ACH4090" s="60"/>
      <c r="ACI4090" s="60"/>
      <c r="ACJ4090" s="60"/>
      <c r="ACK4090" s="60"/>
      <c r="ACL4090" s="60"/>
      <c r="ACM4090" s="60"/>
      <c r="ACN4090" s="60"/>
      <c r="ACO4090" s="60"/>
      <c r="ACP4090" s="60"/>
      <c r="ACQ4090" s="60"/>
      <c r="ACR4090" s="60"/>
      <c r="ACS4090" s="60"/>
      <c r="ACT4090" s="60"/>
      <c r="ACU4090" s="60"/>
      <c r="ACV4090" s="60"/>
      <c r="ACW4090" s="60"/>
      <c r="ACX4090" s="60"/>
      <c r="ACY4090" s="60">
        <v>1.0013821177651001</v>
      </c>
      <c r="ACZ4090" s="60"/>
      <c r="ADA4090" s="60"/>
      <c r="ADB4090" s="60"/>
      <c r="ADC4090" s="60"/>
      <c r="ADD4090" s="60"/>
      <c r="ADE4090" s="60"/>
    </row>
    <row r="4091" spans="760:785" x14ac:dyDescent="0.25">
      <c r="ACF4091" s="60"/>
      <c r="ACG4091" s="60"/>
      <c r="ACH4091" s="60"/>
      <c r="ACI4091" s="60"/>
      <c r="ACJ4091" s="60"/>
      <c r="ACK4091" s="60"/>
      <c r="ACL4091" s="60"/>
      <c r="ACM4091" s="60"/>
      <c r="ACN4091" s="60"/>
      <c r="ACO4091" s="60"/>
      <c r="ACP4091" s="60"/>
      <c r="ACQ4091" s="60"/>
      <c r="ACR4091" s="60"/>
      <c r="ACS4091" s="60"/>
      <c r="ACT4091" s="60"/>
      <c r="ACU4091" s="60"/>
      <c r="ACV4091" s="60"/>
      <c r="ACW4091" s="60"/>
      <c r="ACX4091" s="60"/>
      <c r="ACY4091" s="60">
        <v>1.00138056680776</v>
      </c>
      <c r="ACZ4091" s="60"/>
      <c r="ADA4091" s="60"/>
      <c r="ADB4091" s="60"/>
      <c r="ADC4091" s="60"/>
      <c r="ADD4091" s="60"/>
      <c r="ADE4091" s="60"/>
    </row>
    <row r="4092" spans="760:785" x14ac:dyDescent="0.25">
      <c r="ACF4092" s="60"/>
      <c r="ACG4092" s="60"/>
      <c r="ACH4092" s="60"/>
      <c r="ACI4092" s="60"/>
      <c r="ACJ4092" s="60"/>
      <c r="ACK4092" s="60"/>
      <c r="ACL4092" s="60"/>
      <c r="ACM4092" s="60"/>
      <c r="ACN4092" s="60"/>
      <c r="ACO4092" s="60"/>
      <c r="ACP4092" s="60"/>
      <c r="ACQ4092" s="60"/>
      <c r="ACR4092" s="60"/>
      <c r="ACS4092" s="60"/>
      <c r="ACT4092" s="60"/>
      <c r="ACU4092" s="60"/>
      <c r="ACV4092" s="60"/>
      <c r="ACW4092" s="60"/>
      <c r="ACX4092" s="60"/>
      <c r="ACY4092" s="60">
        <v>1.00137940248529</v>
      </c>
      <c r="ACZ4092" s="60"/>
      <c r="ADA4092" s="60"/>
      <c r="ADB4092" s="60"/>
      <c r="ADC4092" s="60"/>
      <c r="ADD4092" s="60"/>
      <c r="ADE4092" s="60"/>
    </row>
    <row r="4093" spans="760:785" x14ac:dyDescent="0.25">
      <c r="ACF4093" s="60"/>
      <c r="ACG4093" s="60"/>
      <c r="ACH4093" s="60"/>
      <c r="ACI4093" s="60"/>
      <c r="ACJ4093" s="60"/>
      <c r="ACK4093" s="60"/>
      <c r="ACL4093" s="60"/>
      <c r="ACM4093" s="60"/>
      <c r="ACN4093" s="60"/>
      <c r="ACO4093" s="60"/>
      <c r="ACP4093" s="60"/>
      <c r="ACQ4093" s="60"/>
      <c r="ACR4093" s="60"/>
      <c r="ACS4093" s="60"/>
      <c r="ACT4093" s="60"/>
      <c r="ACU4093" s="60"/>
      <c r="ACV4093" s="60"/>
      <c r="ACW4093" s="60"/>
      <c r="ACX4093" s="60"/>
      <c r="ACY4093" s="60">
        <v>1.0013779799788001</v>
      </c>
      <c r="ACZ4093" s="60"/>
      <c r="ADA4093" s="60"/>
      <c r="ADB4093" s="60"/>
      <c r="ADC4093" s="60"/>
      <c r="ADD4093" s="60"/>
      <c r="ADE4093" s="60"/>
    </row>
    <row r="4094" spans="760:785" x14ac:dyDescent="0.25">
      <c r="ACF4094" s="60"/>
      <c r="ACG4094" s="60"/>
      <c r="ACH4094" s="60"/>
      <c r="ACI4094" s="60"/>
      <c r="ACJ4094" s="60"/>
      <c r="ACK4094" s="60"/>
      <c r="ACL4094" s="60"/>
      <c r="ACM4094" s="60"/>
      <c r="ACN4094" s="60"/>
      <c r="ACO4094" s="60"/>
      <c r="ACP4094" s="60"/>
      <c r="ACQ4094" s="60"/>
      <c r="ACR4094" s="60"/>
      <c r="ACS4094" s="60"/>
      <c r="ACT4094" s="60"/>
      <c r="ACU4094" s="60"/>
      <c r="ACV4094" s="60"/>
      <c r="ACW4094" s="60"/>
      <c r="ACX4094" s="60"/>
      <c r="ACY4094" s="60">
        <v>1.0013773503486201</v>
      </c>
      <c r="ACZ4094" s="60"/>
      <c r="ADA4094" s="60"/>
      <c r="ADB4094" s="60"/>
      <c r="ADC4094" s="60"/>
      <c r="ADD4094" s="60"/>
      <c r="ADE4094" s="60"/>
    </row>
    <row r="4095" spans="760:785" x14ac:dyDescent="0.25">
      <c r="ACF4095" s="60"/>
      <c r="ACG4095" s="60"/>
      <c r="ACH4095" s="60"/>
      <c r="ACI4095" s="60"/>
      <c r="ACJ4095" s="60"/>
      <c r="ACK4095" s="60"/>
      <c r="ACL4095" s="60"/>
      <c r="ACM4095" s="60"/>
      <c r="ACN4095" s="60"/>
      <c r="ACO4095" s="60"/>
      <c r="ACP4095" s="60"/>
      <c r="ACQ4095" s="60"/>
      <c r="ACR4095" s="60"/>
      <c r="ACS4095" s="60"/>
      <c r="ACT4095" s="60"/>
      <c r="ACU4095" s="60"/>
      <c r="ACV4095" s="60"/>
      <c r="ACW4095" s="60"/>
      <c r="ACX4095" s="60"/>
      <c r="ACY4095" s="60">
        <v>1.0013761426591501</v>
      </c>
      <c r="ACZ4095" s="60"/>
      <c r="ADA4095" s="60"/>
      <c r="ADB4095" s="60"/>
      <c r="ADC4095" s="60"/>
      <c r="ADD4095" s="60"/>
      <c r="ADE4095" s="60"/>
    </row>
    <row r="4096" spans="760:785" x14ac:dyDescent="0.25">
      <c r="ACF4096" s="60"/>
      <c r="ACG4096" s="60"/>
      <c r="ACH4096" s="60"/>
      <c r="ACI4096" s="60"/>
      <c r="ACJ4096" s="60"/>
      <c r="ACK4096" s="60"/>
      <c r="ACL4096" s="60"/>
      <c r="ACM4096" s="60"/>
      <c r="ACN4096" s="60"/>
      <c r="ACO4096" s="60"/>
      <c r="ACP4096" s="60"/>
      <c r="ACQ4096" s="60"/>
      <c r="ACR4096" s="60"/>
      <c r="ACS4096" s="60"/>
      <c r="ACT4096" s="60"/>
      <c r="ACU4096" s="60"/>
      <c r="ACV4096" s="60"/>
      <c r="ACW4096" s="60"/>
      <c r="ACX4096" s="60"/>
      <c r="ACY4096" s="60">
        <v>1.0013759875225401</v>
      </c>
      <c r="ACZ4096" s="60"/>
      <c r="ADA4096" s="60"/>
      <c r="ADB4096" s="60"/>
      <c r="ADC4096" s="60"/>
      <c r="ADD4096" s="60"/>
      <c r="ADE4096" s="60"/>
    </row>
    <row r="4097" spans="760:785" x14ac:dyDescent="0.25">
      <c r="ACF4097" s="60"/>
      <c r="ACG4097" s="60"/>
      <c r="ACH4097" s="60"/>
      <c r="ACI4097" s="60"/>
      <c r="ACJ4097" s="60"/>
      <c r="ACK4097" s="60"/>
      <c r="ACL4097" s="60"/>
      <c r="ACM4097" s="60"/>
      <c r="ACN4097" s="60"/>
      <c r="ACO4097" s="60"/>
      <c r="ACP4097" s="60"/>
      <c r="ACQ4097" s="60"/>
      <c r="ACR4097" s="60"/>
      <c r="ACS4097" s="60"/>
      <c r="ACT4097" s="60"/>
      <c r="ACU4097" s="60"/>
      <c r="ACV4097" s="60"/>
      <c r="ACW4097" s="60"/>
      <c r="ACX4097" s="60"/>
      <c r="ACY4097" s="60">
        <v>1.0013728781073601</v>
      </c>
      <c r="ACZ4097" s="60"/>
      <c r="ADA4097" s="60"/>
      <c r="ADB4097" s="60"/>
      <c r="ADC4097" s="60"/>
      <c r="ADD4097" s="60"/>
      <c r="ADE4097" s="60"/>
    </row>
    <row r="4098" spans="760:785" x14ac:dyDescent="0.25">
      <c r="ACF4098" s="60"/>
      <c r="ACG4098" s="60"/>
      <c r="ACH4098" s="60"/>
      <c r="ACI4098" s="60"/>
      <c r="ACJ4098" s="60"/>
      <c r="ACK4098" s="60"/>
      <c r="ACL4098" s="60"/>
      <c r="ACM4098" s="60"/>
      <c r="ACN4098" s="60"/>
      <c r="ACO4098" s="60"/>
      <c r="ACP4098" s="60"/>
      <c r="ACQ4098" s="60"/>
      <c r="ACR4098" s="60"/>
      <c r="ACS4098" s="60"/>
      <c r="ACT4098" s="60"/>
      <c r="ACU4098" s="60"/>
      <c r="ACV4098" s="60"/>
      <c r="ACW4098" s="60"/>
      <c r="ACX4098" s="60"/>
      <c r="ACY4098" s="60">
        <v>1.00137280537711</v>
      </c>
      <c r="ACZ4098" s="60"/>
      <c r="ADA4098" s="60"/>
      <c r="ADB4098" s="60"/>
      <c r="ADC4098" s="60"/>
      <c r="ADD4098" s="60"/>
      <c r="ADE4098" s="60"/>
    </row>
    <row r="4099" spans="760:785" x14ac:dyDescent="0.25">
      <c r="ACF4099" s="60"/>
      <c r="ACG4099" s="60"/>
      <c r="ACH4099" s="60"/>
      <c r="ACI4099" s="60"/>
      <c r="ACJ4099" s="60"/>
      <c r="ACK4099" s="60"/>
      <c r="ACL4099" s="60"/>
      <c r="ACM4099" s="60"/>
      <c r="ACN4099" s="60"/>
      <c r="ACO4099" s="60"/>
      <c r="ACP4099" s="60"/>
      <c r="ACQ4099" s="60"/>
      <c r="ACR4099" s="60"/>
      <c r="ACS4099" s="60"/>
      <c r="ACT4099" s="60"/>
      <c r="ACU4099" s="60"/>
      <c r="ACV4099" s="60"/>
      <c r="ACW4099" s="60"/>
      <c r="ACX4099" s="60"/>
      <c r="ACY4099" s="60">
        <v>1.0013665675671</v>
      </c>
      <c r="ACZ4099" s="60"/>
      <c r="ADA4099" s="60"/>
      <c r="ADB4099" s="60"/>
      <c r="ADC4099" s="60"/>
      <c r="ADD4099" s="60"/>
      <c r="ADE4099" s="60"/>
    </row>
    <row r="4100" spans="760:785" x14ac:dyDescent="0.25">
      <c r="ACF4100" s="60"/>
      <c r="ACG4100" s="60"/>
      <c r="ACH4100" s="60"/>
      <c r="ACI4100" s="60"/>
      <c r="ACJ4100" s="60"/>
      <c r="ACK4100" s="60"/>
      <c r="ACL4100" s="60"/>
      <c r="ACM4100" s="60"/>
      <c r="ACN4100" s="60"/>
      <c r="ACO4100" s="60"/>
      <c r="ACP4100" s="60"/>
      <c r="ACQ4100" s="60"/>
      <c r="ACR4100" s="60"/>
      <c r="ACS4100" s="60"/>
      <c r="ACT4100" s="60"/>
      <c r="ACU4100" s="60"/>
      <c r="ACV4100" s="60"/>
      <c r="ACW4100" s="60"/>
      <c r="ACX4100" s="60"/>
      <c r="ACY4100" s="60">
        <v>1.00136527491328</v>
      </c>
      <c r="ACZ4100" s="60"/>
      <c r="ADA4100" s="60"/>
      <c r="ADB4100" s="60"/>
      <c r="ADC4100" s="60"/>
      <c r="ADD4100" s="60"/>
      <c r="ADE4100" s="60"/>
    </row>
    <row r="4101" spans="760:785" x14ac:dyDescent="0.25">
      <c r="ACF4101" s="60"/>
      <c r="ACG4101" s="60"/>
      <c r="ACH4101" s="60"/>
      <c r="ACI4101" s="60"/>
      <c r="ACJ4101" s="60"/>
      <c r="ACK4101" s="60"/>
      <c r="ACL4101" s="60"/>
      <c r="ACM4101" s="60"/>
      <c r="ACN4101" s="60"/>
      <c r="ACO4101" s="60"/>
      <c r="ACP4101" s="60"/>
      <c r="ACQ4101" s="60"/>
      <c r="ACR4101" s="60"/>
      <c r="ACS4101" s="60"/>
      <c r="ACT4101" s="60"/>
      <c r="ACU4101" s="60"/>
      <c r="ACV4101" s="60"/>
      <c r="ACW4101" s="60"/>
      <c r="ACX4101" s="60"/>
      <c r="ACY4101" s="60">
        <v>1.00136428272833</v>
      </c>
      <c r="ACZ4101" s="60"/>
      <c r="ADA4101" s="60"/>
      <c r="ADB4101" s="60"/>
      <c r="ADC4101" s="60"/>
      <c r="ADD4101" s="60"/>
      <c r="ADE4101" s="60"/>
    </row>
    <row r="4102" spans="760:785" x14ac:dyDescent="0.25">
      <c r="ACF4102" s="60"/>
      <c r="ACG4102" s="60"/>
      <c r="ACH4102" s="60"/>
      <c r="ACI4102" s="60"/>
      <c r="ACJ4102" s="60"/>
      <c r="ACK4102" s="60"/>
      <c r="ACL4102" s="60"/>
      <c r="ACM4102" s="60"/>
      <c r="ACN4102" s="60"/>
      <c r="ACO4102" s="60"/>
      <c r="ACP4102" s="60"/>
      <c r="ACQ4102" s="60"/>
      <c r="ACR4102" s="60"/>
      <c r="ACS4102" s="60"/>
      <c r="ACT4102" s="60"/>
      <c r="ACU4102" s="60"/>
      <c r="ACV4102" s="60"/>
      <c r="ACW4102" s="60"/>
      <c r="ACX4102" s="60"/>
      <c r="ACY4102" s="60">
        <v>1.0013632705086599</v>
      </c>
      <c r="ACZ4102" s="60"/>
      <c r="ADA4102" s="60"/>
      <c r="ADB4102" s="60"/>
      <c r="ADC4102" s="60"/>
      <c r="ADD4102" s="60"/>
      <c r="ADE4102" s="60"/>
    </row>
    <row r="4103" spans="760:785" x14ac:dyDescent="0.25">
      <c r="ACF4103" s="60"/>
      <c r="ACG4103" s="60"/>
      <c r="ACH4103" s="60"/>
      <c r="ACI4103" s="60"/>
      <c r="ACJ4103" s="60"/>
      <c r="ACK4103" s="60"/>
      <c r="ACL4103" s="60"/>
      <c r="ACM4103" s="60"/>
      <c r="ACN4103" s="60"/>
      <c r="ACO4103" s="60"/>
      <c r="ACP4103" s="60"/>
      <c r="ACQ4103" s="60"/>
      <c r="ACR4103" s="60"/>
      <c r="ACS4103" s="60"/>
      <c r="ACT4103" s="60"/>
      <c r="ACU4103" s="60"/>
      <c r="ACV4103" s="60"/>
      <c r="ACW4103" s="60"/>
      <c r="ACX4103" s="60"/>
      <c r="ACY4103" s="60">
        <v>1.0013631378180301</v>
      </c>
      <c r="ACZ4103" s="60"/>
      <c r="ADA4103" s="60"/>
      <c r="ADB4103" s="60"/>
      <c r="ADC4103" s="60"/>
      <c r="ADD4103" s="60"/>
      <c r="ADE4103" s="60"/>
    </row>
    <row r="4104" spans="760:785" x14ac:dyDescent="0.25">
      <c r="ACF4104" s="60"/>
      <c r="ACG4104" s="60"/>
      <c r="ACH4104" s="60"/>
      <c r="ACI4104" s="60"/>
      <c r="ACJ4104" s="60"/>
      <c r="ACK4104" s="60"/>
      <c r="ACL4104" s="60"/>
      <c r="ACM4104" s="60"/>
      <c r="ACN4104" s="60"/>
      <c r="ACO4104" s="60"/>
      <c r="ACP4104" s="60"/>
      <c r="ACQ4104" s="60"/>
      <c r="ACR4104" s="60"/>
      <c r="ACS4104" s="60"/>
      <c r="ACT4104" s="60"/>
      <c r="ACU4104" s="60"/>
      <c r="ACV4104" s="60"/>
      <c r="ACW4104" s="60"/>
      <c r="ACX4104" s="60"/>
      <c r="ACY4104" s="60">
        <v>1.0013626233268</v>
      </c>
      <c r="ACZ4104" s="60"/>
      <c r="ADA4104" s="60"/>
      <c r="ADB4104" s="60"/>
      <c r="ADC4104" s="60"/>
      <c r="ADD4104" s="60"/>
      <c r="ADE4104" s="60"/>
    </row>
    <row r="4105" spans="760:785" x14ac:dyDescent="0.25">
      <c r="ACF4105" s="60"/>
      <c r="ACG4105" s="60"/>
      <c r="ACH4105" s="60"/>
      <c r="ACI4105" s="60"/>
      <c r="ACJ4105" s="60"/>
      <c r="ACK4105" s="60"/>
      <c r="ACL4105" s="60"/>
      <c r="ACM4105" s="60"/>
      <c r="ACN4105" s="60"/>
      <c r="ACO4105" s="60"/>
      <c r="ACP4105" s="60"/>
      <c r="ACQ4105" s="60"/>
      <c r="ACR4105" s="60"/>
      <c r="ACS4105" s="60"/>
      <c r="ACT4105" s="60"/>
      <c r="ACU4105" s="60"/>
      <c r="ACV4105" s="60"/>
      <c r="ACW4105" s="60"/>
      <c r="ACX4105" s="60"/>
      <c r="ACY4105" s="60">
        <v>1.0013607157426001</v>
      </c>
      <c r="ACZ4105" s="60"/>
      <c r="ADA4105" s="60"/>
      <c r="ADB4105" s="60"/>
      <c r="ADC4105" s="60"/>
      <c r="ADD4105" s="60"/>
      <c r="ADE4105" s="60"/>
    </row>
    <row r="4106" spans="760:785" x14ac:dyDescent="0.25">
      <c r="ACF4106" s="60"/>
      <c r="ACG4106" s="60"/>
      <c r="ACH4106" s="60"/>
      <c r="ACI4106" s="60"/>
      <c r="ACJ4106" s="60"/>
      <c r="ACK4106" s="60"/>
      <c r="ACL4106" s="60"/>
      <c r="ACM4106" s="60"/>
      <c r="ACN4106" s="60"/>
      <c r="ACO4106" s="60"/>
      <c r="ACP4106" s="60"/>
      <c r="ACQ4106" s="60"/>
      <c r="ACR4106" s="60"/>
      <c r="ACS4106" s="60"/>
      <c r="ACT4106" s="60"/>
      <c r="ACU4106" s="60"/>
      <c r="ACV4106" s="60"/>
      <c r="ACW4106" s="60"/>
      <c r="ACX4106" s="60"/>
      <c r="ACY4106" s="60">
        <v>1.0013574600163699</v>
      </c>
      <c r="ACZ4106" s="60"/>
      <c r="ADA4106" s="60"/>
      <c r="ADB4106" s="60"/>
      <c r="ADC4106" s="60"/>
      <c r="ADD4106" s="60"/>
      <c r="ADE4106" s="60"/>
    </row>
    <row r="4107" spans="760:785" x14ac:dyDescent="0.25">
      <c r="ACF4107" s="60"/>
      <c r="ACG4107" s="60"/>
      <c r="ACH4107" s="60"/>
      <c r="ACI4107" s="60"/>
      <c r="ACJ4107" s="60"/>
      <c r="ACK4107" s="60"/>
      <c r="ACL4107" s="60"/>
      <c r="ACM4107" s="60"/>
      <c r="ACN4107" s="60"/>
      <c r="ACO4107" s="60"/>
      <c r="ACP4107" s="60"/>
      <c r="ACQ4107" s="60"/>
      <c r="ACR4107" s="60"/>
      <c r="ACS4107" s="60"/>
      <c r="ACT4107" s="60"/>
      <c r="ACU4107" s="60"/>
      <c r="ACV4107" s="60"/>
      <c r="ACW4107" s="60"/>
      <c r="ACX4107" s="60"/>
      <c r="ACY4107" s="60">
        <v>1.0013563212571801</v>
      </c>
      <c r="ACZ4107" s="60"/>
      <c r="ADA4107" s="60"/>
      <c r="ADB4107" s="60"/>
      <c r="ADC4107" s="60"/>
      <c r="ADD4107" s="60"/>
      <c r="ADE4107" s="60"/>
    </row>
    <row r="4108" spans="760:785" x14ac:dyDescent="0.25">
      <c r="ACF4108" s="60"/>
      <c r="ACG4108" s="60"/>
      <c r="ACH4108" s="60"/>
      <c r="ACI4108" s="60"/>
      <c r="ACJ4108" s="60"/>
      <c r="ACK4108" s="60"/>
      <c r="ACL4108" s="60"/>
      <c r="ACM4108" s="60"/>
      <c r="ACN4108" s="60"/>
      <c r="ACO4108" s="60"/>
      <c r="ACP4108" s="60"/>
      <c r="ACQ4108" s="60"/>
      <c r="ACR4108" s="60"/>
      <c r="ACS4108" s="60"/>
      <c r="ACT4108" s="60"/>
      <c r="ACU4108" s="60"/>
      <c r="ACV4108" s="60"/>
      <c r="ACW4108" s="60"/>
      <c r="ACX4108" s="60"/>
      <c r="ACY4108" s="60">
        <v>1.0013554853099</v>
      </c>
      <c r="ACZ4108" s="60"/>
      <c r="ADA4108" s="60"/>
      <c r="ADB4108" s="60"/>
      <c r="ADC4108" s="60"/>
      <c r="ADD4108" s="60"/>
      <c r="ADE4108" s="60"/>
    </row>
    <row r="4109" spans="760:785" x14ac:dyDescent="0.25">
      <c r="ACF4109" s="60"/>
      <c r="ACG4109" s="60"/>
      <c r="ACH4109" s="60"/>
      <c r="ACI4109" s="60"/>
      <c r="ACJ4109" s="60"/>
      <c r="ACK4109" s="60"/>
      <c r="ACL4109" s="60"/>
      <c r="ACM4109" s="60"/>
      <c r="ACN4109" s="60"/>
      <c r="ACO4109" s="60"/>
      <c r="ACP4109" s="60"/>
      <c r="ACQ4109" s="60"/>
      <c r="ACR4109" s="60"/>
      <c r="ACS4109" s="60"/>
      <c r="ACT4109" s="60"/>
      <c r="ACU4109" s="60"/>
      <c r="ACV4109" s="60"/>
      <c r="ACW4109" s="60"/>
      <c r="ACX4109" s="60"/>
      <c r="ACY4109" s="60">
        <v>1.00135509258926</v>
      </c>
      <c r="ACZ4109" s="60"/>
      <c r="ADA4109" s="60"/>
      <c r="ADB4109" s="60"/>
      <c r="ADC4109" s="60"/>
      <c r="ADD4109" s="60"/>
      <c r="ADE4109" s="60"/>
    </row>
    <row r="4110" spans="760:785" x14ac:dyDescent="0.25">
      <c r="ACF4110" s="60"/>
      <c r="ACG4110" s="60"/>
      <c r="ACH4110" s="60"/>
      <c r="ACI4110" s="60"/>
      <c r="ACJ4110" s="60"/>
      <c r="ACK4110" s="60"/>
      <c r="ACL4110" s="60"/>
      <c r="ACM4110" s="60"/>
      <c r="ACN4110" s="60"/>
      <c r="ACO4110" s="60"/>
      <c r="ACP4110" s="60"/>
      <c r="ACQ4110" s="60"/>
      <c r="ACR4110" s="60"/>
      <c r="ACS4110" s="60"/>
      <c r="ACT4110" s="60"/>
      <c r="ACU4110" s="60"/>
      <c r="ACV4110" s="60"/>
      <c r="ACW4110" s="60"/>
      <c r="ACX4110" s="60"/>
      <c r="ACY4110" s="60">
        <v>1.00135259252159</v>
      </c>
      <c r="ACZ4110" s="60"/>
      <c r="ADA4110" s="60"/>
      <c r="ADB4110" s="60"/>
      <c r="ADC4110" s="60"/>
      <c r="ADD4110" s="60"/>
      <c r="ADE4110" s="60"/>
    </row>
    <row r="4111" spans="760:785" x14ac:dyDescent="0.25">
      <c r="ACF4111" s="60"/>
      <c r="ACG4111" s="60"/>
      <c r="ACH4111" s="60"/>
      <c r="ACI4111" s="60"/>
      <c r="ACJ4111" s="60"/>
      <c r="ACK4111" s="60"/>
      <c r="ACL4111" s="60"/>
      <c r="ACM4111" s="60"/>
      <c r="ACN4111" s="60"/>
      <c r="ACO4111" s="60"/>
      <c r="ACP4111" s="60"/>
      <c r="ACQ4111" s="60"/>
      <c r="ACR4111" s="60"/>
      <c r="ACS4111" s="60"/>
      <c r="ACT4111" s="60"/>
      <c r="ACU4111" s="60"/>
      <c r="ACV4111" s="60"/>
      <c r="ACW4111" s="60"/>
      <c r="ACX4111" s="60"/>
      <c r="ACY4111" s="60">
        <v>1.00134991095688</v>
      </c>
      <c r="ACZ4111" s="60"/>
      <c r="ADA4111" s="60"/>
      <c r="ADB4111" s="60"/>
      <c r="ADC4111" s="60"/>
      <c r="ADD4111" s="60"/>
      <c r="ADE4111" s="60"/>
    </row>
    <row r="4112" spans="760:785" x14ac:dyDescent="0.25">
      <c r="ACF4112" s="60"/>
      <c r="ACG4112" s="60"/>
      <c r="ACH4112" s="60"/>
      <c r="ACI4112" s="60"/>
      <c r="ACJ4112" s="60"/>
      <c r="ACK4112" s="60"/>
      <c r="ACL4112" s="60"/>
      <c r="ACM4112" s="60"/>
      <c r="ACN4112" s="60"/>
      <c r="ACO4112" s="60"/>
      <c r="ACP4112" s="60"/>
      <c r="ACQ4112" s="60"/>
      <c r="ACR4112" s="60"/>
      <c r="ACS4112" s="60"/>
      <c r="ACT4112" s="60"/>
      <c r="ACU4112" s="60"/>
      <c r="ACV4112" s="60"/>
      <c r="ACW4112" s="60"/>
      <c r="ACX4112" s="60"/>
      <c r="ACY4112" s="60">
        <v>1.00134981505299</v>
      </c>
      <c r="ACZ4112" s="60"/>
      <c r="ADA4112" s="60"/>
      <c r="ADB4112" s="60"/>
      <c r="ADC4112" s="60"/>
      <c r="ADD4112" s="60"/>
      <c r="ADE4112" s="60"/>
    </row>
    <row r="4113" spans="760:785" x14ac:dyDescent="0.25">
      <c r="ACF4113" s="60"/>
      <c r="ACG4113" s="60"/>
      <c r="ACH4113" s="60"/>
      <c r="ACI4113" s="60"/>
      <c r="ACJ4113" s="60"/>
      <c r="ACK4113" s="60"/>
      <c r="ACL4113" s="60"/>
      <c r="ACM4113" s="60"/>
      <c r="ACN4113" s="60"/>
      <c r="ACO4113" s="60"/>
      <c r="ACP4113" s="60"/>
      <c r="ACQ4113" s="60"/>
      <c r="ACR4113" s="60"/>
      <c r="ACS4113" s="60"/>
      <c r="ACT4113" s="60"/>
      <c r="ACU4113" s="60"/>
      <c r="ACV4113" s="60"/>
      <c r="ACW4113" s="60"/>
      <c r="ACX4113" s="60"/>
      <c r="ACY4113" s="60">
        <v>1.00134736605875</v>
      </c>
      <c r="ACZ4113" s="60"/>
      <c r="ADA4113" s="60"/>
      <c r="ADB4113" s="60"/>
      <c r="ADC4113" s="60"/>
      <c r="ADD4113" s="60"/>
      <c r="ADE4113" s="60"/>
    </row>
    <row r="4114" spans="760:785" x14ac:dyDescent="0.25">
      <c r="ACF4114" s="60"/>
      <c r="ACG4114" s="60"/>
      <c r="ACH4114" s="60"/>
      <c r="ACI4114" s="60"/>
      <c r="ACJ4114" s="60"/>
      <c r="ACK4114" s="60"/>
      <c r="ACL4114" s="60"/>
      <c r="ACM4114" s="60"/>
      <c r="ACN4114" s="60"/>
      <c r="ACO4114" s="60"/>
      <c r="ACP4114" s="60"/>
      <c r="ACQ4114" s="60"/>
      <c r="ACR4114" s="60"/>
      <c r="ACS4114" s="60"/>
      <c r="ACT4114" s="60"/>
      <c r="ACU4114" s="60"/>
      <c r="ACV4114" s="60"/>
      <c r="ACW4114" s="60"/>
      <c r="ACX4114" s="60"/>
      <c r="ACY4114" s="60">
        <v>1.00134585239317</v>
      </c>
      <c r="ACZ4114" s="60"/>
      <c r="ADA4114" s="60"/>
      <c r="ADB4114" s="60"/>
      <c r="ADC4114" s="60"/>
      <c r="ADD4114" s="60"/>
      <c r="ADE4114" s="60"/>
    </row>
    <row r="4115" spans="760:785" x14ac:dyDescent="0.25">
      <c r="ACF4115" s="60"/>
      <c r="ACG4115" s="60"/>
      <c r="ACH4115" s="60"/>
      <c r="ACI4115" s="60"/>
      <c r="ACJ4115" s="60"/>
      <c r="ACK4115" s="60"/>
      <c r="ACL4115" s="60"/>
      <c r="ACM4115" s="60"/>
      <c r="ACN4115" s="60"/>
      <c r="ACO4115" s="60"/>
      <c r="ACP4115" s="60"/>
      <c r="ACQ4115" s="60"/>
      <c r="ACR4115" s="60"/>
      <c r="ACS4115" s="60"/>
      <c r="ACT4115" s="60"/>
      <c r="ACU4115" s="60"/>
      <c r="ACV4115" s="60"/>
      <c r="ACW4115" s="60"/>
      <c r="ACX4115" s="60"/>
      <c r="ACY4115" s="60">
        <v>1.0013433325134899</v>
      </c>
      <c r="ACZ4115" s="60"/>
      <c r="ADA4115" s="60"/>
      <c r="ADB4115" s="60"/>
      <c r="ADC4115" s="60"/>
      <c r="ADD4115" s="60"/>
      <c r="ADE4115" s="60"/>
    </row>
    <row r="4116" spans="760:785" x14ac:dyDescent="0.25">
      <c r="ACF4116" s="60"/>
      <c r="ACG4116" s="60"/>
      <c r="ACH4116" s="60"/>
      <c r="ACI4116" s="60"/>
      <c r="ACJ4116" s="60"/>
      <c r="ACK4116" s="60"/>
      <c r="ACL4116" s="60"/>
      <c r="ACM4116" s="60"/>
      <c r="ACN4116" s="60"/>
      <c r="ACO4116" s="60"/>
      <c r="ACP4116" s="60"/>
      <c r="ACQ4116" s="60"/>
      <c r="ACR4116" s="60"/>
      <c r="ACS4116" s="60"/>
      <c r="ACT4116" s="60"/>
      <c r="ACU4116" s="60"/>
      <c r="ACV4116" s="60"/>
      <c r="ACW4116" s="60"/>
      <c r="ACX4116" s="60"/>
      <c r="ACY4116" s="60">
        <v>1.0013423957494301</v>
      </c>
      <c r="ACZ4116" s="60"/>
      <c r="ADA4116" s="60"/>
      <c r="ADB4116" s="60"/>
      <c r="ADC4116" s="60"/>
      <c r="ADD4116" s="60"/>
      <c r="ADE4116" s="60"/>
    </row>
    <row r="4117" spans="760:785" x14ac:dyDescent="0.25">
      <c r="ACF4117" s="60"/>
      <c r="ACG4117" s="60"/>
      <c r="ACH4117" s="60"/>
      <c r="ACI4117" s="60"/>
      <c r="ACJ4117" s="60"/>
      <c r="ACK4117" s="60"/>
      <c r="ACL4117" s="60"/>
      <c r="ACM4117" s="60"/>
      <c r="ACN4117" s="60"/>
      <c r="ACO4117" s="60"/>
      <c r="ACP4117" s="60"/>
      <c r="ACQ4117" s="60"/>
      <c r="ACR4117" s="60"/>
      <c r="ACS4117" s="60"/>
      <c r="ACT4117" s="60"/>
      <c r="ACU4117" s="60"/>
      <c r="ACV4117" s="60"/>
      <c r="ACW4117" s="60"/>
      <c r="ACX4117" s="60"/>
      <c r="ACY4117" s="60">
        <v>1.0013418959379099</v>
      </c>
      <c r="ACZ4117" s="60"/>
      <c r="ADA4117" s="60"/>
      <c r="ADB4117" s="60"/>
      <c r="ADC4117" s="60"/>
      <c r="ADD4117" s="60"/>
      <c r="ADE4117" s="60"/>
    </row>
    <row r="4118" spans="760:785" x14ac:dyDescent="0.25">
      <c r="ACF4118" s="60"/>
      <c r="ACG4118" s="60"/>
      <c r="ACH4118" s="60"/>
      <c r="ACI4118" s="60"/>
      <c r="ACJ4118" s="60"/>
      <c r="ACK4118" s="60"/>
      <c r="ACL4118" s="60"/>
      <c r="ACM4118" s="60"/>
      <c r="ACN4118" s="60"/>
      <c r="ACO4118" s="60"/>
      <c r="ACP4118" s="60"/>
      <c r="ACQ4118" s="60"/>
      <c r="ACR4118" s="60"/>
      <c r="ACS4118" s="60"/>
      <c r="ACT4118" s="60"/>
      <c r="ACU4118" s="60"/>
      <c r="ACV4118" s="60"/>
      <c r="ACW4118" s="60"/>
      <c r="ACX4118" s="60"/>
      <c r="ACY4118" s="60">
        <v>1.00134175281303</v>
      </c>
      <c r="ACZ4118" s="60"/>
      <c r="ADA4118" s="60"/>
      <c r="ADB4118" s="60"/>
      <c r="ADC4118" s="60"/>
      <c r="ADD4118" s="60"/>
      <c r="ADE4118" s="60"/>
    </row>
    <row r="4119" spans="760:785" x14ac:dyDescent="0.25">
      <c r="ACF4119" s="60"/>
      <c r="ACG4119" s="60"/>
      <c r="ACH4119" s="60"/>
      <c r="ACI4119" s="60"/>
      <c r="ACJ4119" s="60"/>
      <c r="ACK4119" s="60"/>
      <c r="ACL4119" s="60"/>
      <c r="ACM4119" s="60"/>
      <c r="ACN4119" s="60"/>
      <c r="ACO4119" s="60"/>
      <c r="ACP4119" s="60"/>
      <c r="ACQ4119" s="60"/>
      <c r="ACR4119" s="60"/>
      <c r="ACS4119" s="60"/>
      <c r="ACT4119" s="60"/>
      <c r="ACU4119" s="60"/>
      <c r="ACV4119" s="60"/>
      <c r="ACW4119" s="60"/>
      <c r="ACX4119" s="60"/>
      <c r="ACY4119" s="60">
        <v>1.00134151951795</v>
      </c>
      <c r="ACZ4119" s="60"/>
      <c r="ADA4119" s="60"/>
      <c r="ADB4119" s="60"/>
      <c r="ADC4119" s="60"/>
      <c r="ADD4119" s="60"/>
      <c r="ADE4119" s="60"/>
    </row>
    <row r="4120" spans="760:785" x14ac:dyDescent="0.25">
      <c r="ACF4120" s="60"/>
      <c r="ACG4120" s="60"/>
      <c r="ACH4120" s="60"/>
      <c r="ACI4120" s="60"/>
      <c r="ACJ4120" s="60"/>
      <c r="ACK4120" s="60"/>
      <c r="ACL4120" s="60"/>
      <c r="ACM4120" s="60"/>
      <c r="ACN4120" s="60"/>
      <c r="ACO4120" s="60"/>
      <c r="ACP4120" s="60"/>
      <c r="ACQ4120" s="60"/>
      <c r="ACR4120" s="60"/>
      <c r="ACS4120" s="60"/>
      <c r="ACT4120" s="60"/>
      <c r="ACU4120" s="60"/>
      <c r="ACV4120" s="60"/>
      <c r="ACW4120" s="60"/>
      <c r="ACX4120" s="60"/>
      <c r="ACY4120" s="60">
        <v>1.00134081803922</v>
      </c>
      <c r="ACZ4120" s="60"/>
      <c r="ADA4120" s="60"/>
      <c r="ADB4120" s="60"/>
      <c r="ADC4120" s="60"/>
      <c r="ADD4120" s="60"/>
      <c r="ADE4120" s="60"/>
    </row>
    <row r="4121" spans="760:785" x14ac:dyDescent="0.25">
      <c r="ACF4121" s="60"/>
      <c r="ACG4121" s="60"/>
      <c r="ACH4121" s="60"/>
      <c r="ACI4121" s="60"/>
      <c r="ACJ4121" s="60"/>
      <c r="ACK4121" s="60"/>
      <c r="ACL4121" s="60"/>
      <c r="ACM4121" s="60"/>
      <c r="ACN4121" s="60"/>
      <c r="ACO4121" s="60"/>
      <c r="ACP4121" s="60"/>
      <c r="ACQ4121" s="60"/>
      <c r="ACR4121" s="60"/>
      <c r="ACS4121" s="60"/>
      <c r="ACT4121" s="60"/>
      <c r="ACU4121" s="60"/>
      <c r="ACV4121" s="60"/>
      <c r="ACW4121" s="60"/>
      <c r="ACX4121" s="60"/>
      <c r="ACY4121" s="60">
        <v>1.0013393553202301</v>
      </c>
      <c r="ACZ4121" s="60"/>
      <c r="ADA4121" s="60"/>
      <c r="ADB4121" s="60"/>
      <c r="ADC4121" s="60"/>
      <c r="ADD4121" s="60"/>
      <c r="ADE4121" s="60"/>
    </row>
    <row r="4122" spans="760:785" x14ac:dyDescent="0.25">
      <c r="ACF4122" s="60"/>
      <c r="ACG4122" s="60"/>
      <c r="ACH4122" s="60"/>
      <c r="ACI4122" s="60"/>
      <c r="ACJ4122" s="60"/>
      <c r="ACK4122" s="60"/>
      <c r="ACL4122" s="60"/>
      <c r="ACM4122" s="60"/>
      <c r="ACN4122" s="60"/>
      <c r="ACO4122" s="60"/>
      <c r="ACP4122" s="60"/>
      <c r="ACQ4122" s="60"/>
      <c r="ACR4122" s="60"/>
      <c r="ACS4122" s="60"/>
      <c r="ACT4122" s="60"/>
      <c r="ACU4122" s="60"/>
      <c r="ACV4122" s="60"/>
      <c r="ACW4122" s="60"/>
      <c r="ACX4122" s="60"/>
      <c r="ACY4122" s="60">
        <v>1.0013388067053499</v>
      </c>
      <c r="ACZ4122" s="60"/>
      <c r="ADA4122" s="60"/>
      <c r="ADB4122" s="60"/>
      <c r="ADC4122" s="60"/>
      <c r="ADD4122" s="60"/>
      <c r="ADE4122" s="60"/>
    </row>
    <row r="4123" spans="760:785" x14ac:dyDescent="0.25">
      <c r="ACF4123" s="60"/>
      <c r="ACG4123" s="60"/>
      <c r="ACH4123" s="60"/>
      <c r="ACI4123" s="60"/>
      <c r="ACJ4123" s="60"/>
      <c r="ACK4123" s="60"/>
      <c r="ACL4123" s="60"/>
      <c r="ACM4123" s="60"/>
      <c r="ACN4123" s="60"/>
      <c r="ACO4123" s="60"/>
      <c r="ACP4123" s="60"/>
      <c r="ACQ4123" s="60"/>
      <c r="ACR4123" s="60"/>
      <c r="ACS4123" s="60"/>
      <c r="ACT4123" s="60"/>
      <c r="ACU4123" s="60"/>
      <c r="ACV4123" s="60"/>
      <c r="ACW4123" s="60"/>
      <c r="ACX4123" s="60"/>
      <c r="ACY4123" s="60">
        <v>1.0013374351198201</v>
      </c>
      <c r="ACZ4123" s="60"/>
      <c r="ADA4123" s="60"/>
      <c r="ADB4123" s="60"/>
      <c r="ADC4123" s="60"/>
      <c r="ADD4123" s="60"/>
      <c r="ADE4123" s="60"/>
    </row>
    <row r="4124" spans="760:785" x14ac:dyDescent="0.25">
      <c r="ACF4124" s="60"/>
      <c r="ACG4124" s="60"/>
      <c r="ACH4124" s="60"/>
      <c r="ACI4124" s="60"/>
      <c r="ACJ4124" s="60"/>
      <c r="ACK4124" s="60"/>
      <c r="ACL4124" s="60"/>
      <c r="ACM4124" s="60"/>
      <c r="ACN4124" s="60"/>
      <c r="ACO4124" s="60"/>
      <c r="ACP4124" s="60"/>
      <c r="ACQ4124" s="60"/>
      <c r="ACR4124" s="60"/>
      <c r="ACS4124" s="60"/>
      <c r="ACT4124" s="60"/>
      <c r="ACU4124" s="60"/>
      <c r="ACV4124" s="60"/>
      <c r="ACW4124" s="60"/>
      <c r="ACX4124" s="60"/>
      <c r="ACY4124" s="60">
        <v>1.0013341491680601</v>
      </c>
      <c r="ACZ4124" s="60"/>
      <c r="ADA4124" s="60"/>
      <c r="ADB4124" s="60"/>
      <c r="ADC4124" s="60"/>
      <c r="ADD4124" s="60"/>
      <c r="ADE4124" s="60"/>
    </row>
    <row r="4125" spans="760:785" x14ac:dyDescent="0.25">
      <c r="ACF4125" s="60"/>
      <c r="ACG4125" s="60"/>
      <c r="ACH4125" s="60"/>
      <c r="ACI4125" s="60"/>
      <c r="ACJ4125" s="60"/>
      <c r="ACK4125" s="60"/>
      <c r="ACL4125" s="60"/>
      <c r="ACM4125" s="60"/>
      <c r="ACN4125" s="60"/>
      <c r="ACO4125" s="60"/>
      <c r="ACP4125" s="60"/>
      <c r="ACQ4125" s="60"/>
      <c r="ACR4125" s="60"/>
      <c r="ACS4125" s="60"/>
      <c r="ACT4125" s="60"/>
      <c r="ACU4125" s="60"/>
      <c r="ACV4125" s="60"/>
      <c r="ACW4125" s="60"/>
      <c r="ACX4125" s="60"/>
      <c r="ACY4125" s="60">
        <v>1.00133264554773</v>
      </c>
      <c r="ACZ4125" s="60"/>
      <c r="ADA4125" s="60"/>
      <c r="ADB4125" s="60"/>
      <c r="ADC4125" s="60"/>
      <c r="ADD4125" s="60"/>
      <c r="ADE4125" s="60"/>
    </row>
    <row r="4126" spans="760:785" x14ac:dyDescent="0.25">
      <c r="ACF4126" s="60"/>
      <c r="ACG4126" s="60"/>
      <c r="ACH4126" s="60"/>
      <c r="ACI4126" s="60"/>
      <c r="ACJ4126" s="60"/>
      <c r="ACK4126" s="60"/>
      <c r="ACL4126" s="60"/>
      <c r="ACM4126" s="60"/>
      <c r="ACN4126" s="60"/>
      <c r="ACO4126" s="60"/>
      <c r="ACP4126" s="60"/>
      <c r="ACQ4126" s="60"/>
      <c r="ACR4126" s="60"/>
      <c r="ACS4126" s="60"/>
      <c r="ACT4126" s="60"/>
      <c r="ACU4126" s="60"/>
      <c r="ACV4126" s="60"/>
      <c r="ACW4126" s="60"/>
      <c r="ACX4126" s="60"/>
      <c r="ACY4126" s="60">
        <v>1.00132865427688</v>
      </c>
      <c r="ACZ4126" s="60"/>
      <c r="ADA4126" s="60"/>
      <c r="ADB4126" s="60"/>
      <c r="ADC4126" s="60"/>
      <c r="ADD4126" s="60"/>
      <c r="ADE4126" s="60"/>
    </row>
    <row r="4127" spans="760:785" x14ac:dyDescent="0.25">
      <c r="ACF4127" s="60"/>
      <c r="ACG4127" s="60"/>
      <c r="ACH4127" s="60"/>
      <c r="ACI4127" s="60"/>
      <c r="ACJ4127" s="60"/>
      <c r="ACK4127" s="60"/>
      <c r="ACL4127" s="60"/>
      <c r="ACM4127" s="60"/>
      <c r="ACN4127" s="60"/>
      <c r="ACO4127" s="60"/>
      <c r="ACP4127" s="60"/>
      <c r="ACQ4127" s="60"/>
      <c r="ACR4127" s="60"/>
      <c r="ACS4127" s="60"/>
      <c r="ACT4127" s="60"/>
      <c r="ACU4127" s="60"/>
      <c r="ACV4127" s="60"/>
      <c r="ACW4127" s="60"/>
      <c r="ACX4127" s="60"/>
      <c r="ACY4127" s="60">
        <v>1.0013270889071</v>
      </c>
      <c r="ACZ4127" s="60"/>
      <c r="ADA4127" s="60"/>
      <c r="ADB4127" s="60"/>
      <c r="ADC4127" s="60"/>
      <c r="ADD4127" s="60"/>
      <c r="ADE4127" s="60"/>
    </row>
    <row r="4128" spans="760:785" x14ac:dyDescent="0.25">
      <c r="ACF4128" s="60"/>
      <c r="ACG4128" s="60"/>
      <c r="ACH4128" s="60"/>
      <c r="ACI4128" s="60"/>
      <c r="ACJ4128" s="60"/>
      <c r="ACK4128" s="60"/>
      <c r="ACL4128" s="60"/>
      <c r="ACM4128" s="60"/>
      <c r="ACN4128" s="60"/>
      <c r="ACO4128" s="60"/>
      <c r="ACP4128" s="60"/>
      <c r="ACQ4128" s="60"/>
      <c r="ACR4128" s="60"/>
      <c r="ACS4128" s="60"/>
      <c r="ACT4128" s="60"/>
      <c r="ACU4128" s="60"/>
      <c r="ACV4128" s="60"/>
      <c r="ACW4128" s="60"/>
      <c r="ACX4128" s="60"/>
      <c r="ACY4128" s="60">
        <v>1.00132520139842</v>
      </c>
      <c r="ACZ4128" s="60"/>
      <c r="ADA4128" s="60"/>
      <c r="ADB4128" s="60"/>
      <c r="ADC4128" s="60"/>
      <c r="ADD4128" s="60"/>
      <c r="ADE4128" s="60"/>
    </row>
    <row r="4129" spans="760:785" x14ac:dyDescent="0.25">
      <c r="ACF4129" s="60"/>
      <c r="ACG4129" s="60"/>
      <c r="ACH4129" s="60"/>
      <c r="ACI4129" s="60"/>
      <c r="ACJ4129" s="60"/>
      <c r="ACK4129" s="60"/>
      <c r="ACL4129" s="60"/>
      <c r="ACM4129" s="60"/>
      <c r="ACN4129" s="60"/>
      <c r="ACO4129" s="60"/>
      <c r="ACP4129" s="60"/>
      <c r="ACQ4129" s="60"/>
      <c r="ACR4129" s="60"/>
      <c r="ACS4129" s="60"/>
      <c r="ACT4129" s="60"/>
      <c r="ACU4129" s="60"/>
      <c r="ACV4129" s="60"/>
      <c r="ACW4129" s="60"/>
      <c r="ACX4129" s="60"/>
      <c r="ACY4129" s="60">
        <v>1.0013230154786099</v>
      </c>
      <c r="ACZ4129" s="60"/>
      <c r="ADA4129" s="60"/>
      <c r="ADB4129" s="60"/>
      <c r="ADC4129" s="60"/>
      <c r="ADD4129" s="60"/>
      <c r="ADE4129" s="60"/>
    </row>
    <row r="4130" spans="760:785" x14ac:dyDescent="0.25">
      <c r="ACF4130" s="60"/>
      <c r="ACG4130" s="60"/>
      <c r="ACH4130" s="60"/>
      <c r="ACI4130" s="60"/>
      <c r="ACJ4130" s="60"/>
      <c r="ACK4130" s="60"/>
      <c r="ACL4130" s="60"/>
      <c r="ACM4130" s="60"/>
      <c r="ACN4130" s="60"/>
      <c r="ACO4130" s="60"/>
      <c r="ACP4130" s="60"/>
      <c r="ACQ4130" s="60"/>
      <c r="ACR4130" s="60"/>
      <c r="ACS4130" s="60"/>
      <c r="ACT4130" s="60"/>
      <c r="ACU4130" s="60"/>
      <c r="ACV4130" s="60"/>
      <c r="ACW4130" s="60"/>
      <c r="ACX4130" s="60"/>
      <c r="ACY4130" s="60">
        <v>1.00132254534369</v>
      </c>
      <c r="ACZ4130" s="60"/>
      <c r="ADA4130" s="60"/>
      <c r="ADB4130" s="60"/>
      <c r="ADC4130" s="60"/>
      <c r="ADD4130" s="60"/>
      <c r="ADE4130" s="60"/>
    </row>
    <row r="4131" spans="760:785" x14ac:dyDescent="0.25">
      <c r="ACF4131" s="60"/>
      <c r="ACG4131" s="60"/>
      <c r="ACH4131" s="60"/>
      <c r="ACI4131" s="60"/>
      <c r="ACJ4131" s="60"/>
      <c r="ACK4131" s="60"/>
      <c r="ACL4131" s="60"/>
      <c r="ACM4131" s="60"/>
      <c r="ACN4131" s="60"/>
      <c r="ACO4131" s="60"/>
      <c r="ACP4131" s="60"/>
      <c r="ACQ4131" s="60"/>
      <c r="ACR4131" s="60"/>
      <c r="ACS4131" s="60"/>
      <c r="ACT4131" s="60"/>
      <c r="ACU4131" s="60"/>
      <c r="ACV4131" s="60"/>
      <c r="ACW4131" s="60"/>
      <c r="ACX4131" s="60"/>
      <c r="ACY4131" s="60">
        <v>1.0013216128395499</v>
      </c>
      <c r="ACZ4131" s="60"/>
      <c r="ADA4131" s="60"/>
      <c r="ADB4131" s="60"/>
      <c r="ADC4131" s="60"/>
      <c r="ADD4131" s="60"/>
      <c r="ADE4131" s="60"/>
    </row>
    <row r="4132" spans="760:785" x14ac:dyDescent="0.25">
      <c r="ACF4132" s="60"/>
      <c r="ACG4132" s="60"/>
      <c r="ACH4132" s="60"/>
      <c r="ACI4132" s="60"/>
      <c r="ACJ4132" s="60"/>
      <c r="ACK4132" s="60"/>
      <c r="ACL4132" s="60"/>
      <c r="ACM4132" s="60"/>
      <c r="ACN4132" s="60"/>
      <c r="ACO4132" s="60"/>
      <c r="ACP4132" s="60"/>
      <c r="ACQ4132" s="60"/>
      <c r="ACR4132" s="60"/>
      <c r="ACS4132" s="60"/>
      <c r="ACT4132" s="60"/>
      <c r="ACU4132" s="60"/>
      <c r="ACV4132" s="60"/>
      <c r="ACW4132" s="60"/>
      <c r="ACX4132" s="60"/>
      <c r="ACY4132" s="60">
        <v>1.0013211478150801</v>
      </c>
      <c r="ACZ4132" s="60"/>
      <c r="ADA4132" s="60"/>
      <c r="ADB4132" s="60"/>
      <c r="ADC4132" s="60"/>
      <c r="ADD4132" s="60"/>
      <c r="ADE4132" s="60"/>
    </row>
    <row r="4133" spans="760:785" x14ac:dyDescent="0.25">
      <c r="ACF4133" s="60"/>
      <c r="ACG4133" s="60"/>
      <c r="ACH4133" s="60"/>
      <c r="ACI4133" s="60"/>
      <c r="ACJ4133" s="60"/>
      <c r="ACK4133" s="60"/>
      <c r="ACL4133" s="60"/>
      <c r="ACM4133" s="60"/>
      <c r="ACN4133" s="60"/>
      <c r="ACO4133" s="60"/>
      <c r="ACP4133" s="60"/>
      <c r="ACQ4133" s="60"/>
      <c r="ACR4133" s="60"/>
      <c r="ACS4133" s="60"/>
      <c r="ACT4133" s="60"/>
      <c r="ACU4133" s="60"/>
      <c r="ACV4133" s="60"/>
      <c r="ACW4133" s="60"/>
      <c r="ACX4133" s="60"/>
      <c r="ACY4133" s="60">
        <v>1.00131763979289</v>
      </c>
      <c r="ACZ4133" s="60"/>
      <c r="ADA4133" s="60"/>
      <c r="ADB4133" s="60"/>
      <c r="ADC4133" s="60"/>
      <c r="ADD4133" s="60"/>
      <c r="ADE4133" s="60"/>
    </row>
    <row r="4134" spans="760:785" x14ac:dyDescent="0.25">
      <c r="ACF4134" s="60"/>
      <c r="ACG4134" s="60"/>
      <c r="ACH4134" s="60"/>
      <c r="ACI4134" s="60"/>
      <c r="ACJ4134" s="60"/>
      <c r="ACK4134" s="60"/>
      <c r="ACL4134" s="60"/>
      <c r="ACM4134" s="60"/>
      <c r="ACN4134" s="60"/>
      <c r="ACO4134" s="60"/>
      <c r="ACP4134" s="60"/>
      <c r="ACQ4134" s="60"/>
      <c r="ACR4134" s="60"/>
      <c r="ACS4134" s="60"/>
      <c r="ACT4134" s="60"/>
      <c r="ACU4134" s="60"/>
      <c r="ACV4134" s="60"/>
      <c r="ACW4134" s="60"/>
      <c r="ACX4134" s="60"/>
      <c r="ACY4134" s="60">
        <v>1.0013163964912399</v>
      </c>
      <c r="ACZ4134" s="60"/>
      <c r="ADA4134" s="60"/>
      <c r="ADB4134" s="60"/>
      <c r="ADC4134" s="60"/>
      <c r="ADD4134" s="60"/>
      <c r="ADE4134" s="60"/>
    </row>
    <row r="4135" spans="760:785" x14ac:dyDescent="0.25">
      <c r="ACF4135" s="60"/>
      <c r="ACG4135" s="60"/>
      <c r="ACH4135" s="60"/>
      <c r="ACI4135" s="60"/>
      <c r="ACJ4135" s="60"/>
      <c r="ACK4135" s="60"/>
      <c r="ACL4135" s="60"/>
      <c r="ACM4135" s="60"/>
      <c r="ACN4135" s="60"/>
      <c r="ACO4135" s="60"/>
      <c r="ACP4135" s="60"/>
      <c r="ACQ4135" s="60"/>
      <c r="ACR4135" s="60"/>
      <c r="ACS4135" s="60"/>
      <c r="ACT4135" s="60"/>
      <c r="ACU4135" s="60"/>
      <c r="ACV4135" s="60"/>
      <c r="ACW4135" s="60"/>
      <c r="ACX4135" s="60"/>
      <c r="ACY4135" s="60">
        <v>1.0013144586709399</v>
      </c>
      <c r="ACZ4135" s="60"/>
      <c r="ADA4135" s="60"/>
      <c r="ADB4135" s="60"/>
      <c r="ADC4135" s="60"/>
      <c r="ADD4135" s="60"/>
      <c r="ADE4135" s="60"/>
    </row>
    <row r="4136" spans="760:785" x14ac:dyDescent="0.25">
      <c r="ACF4136" s="60"/>
      <c r="ACG4136" s="60"/>
      <c r="ACH4136" s="60"/>
      <c r="ACI4136" s="60"/>
      <c r="ACJ4136" s="60"/>
      <c r="ACK4136" s="60"/>
      <c r="ACL4136" s="60"/>
      <c r="ACM4136" s="60"/>
      <c r="ACN4136" s="60"/>
      <c r="ACO4136" s="60"/>
      <c r="ACP4136" s="60"/>
      <c r="ACQ4136" s="60"/>
      <c r="ACR4136" s="60"/>
      <c r="ACS4136" s="60"/>
      <c r="ACT4136" s="60"/>
      <c r="ACU4136" s="60"/>
      <c r="ACV4136" s="60"/>
      <c r="ACW4136" s="60"/>
      <c r="ACX4136" s="60"/>
      <c r="ACY4136" s="60">
        <v>1.00131288158209</v>
      </c>
      <c r="ACZ4136" s="60"/>
      <c r="ADA4136" s="60"/>
      <c r="ADB4136" s="60"/>
      <c r="ADC4136" s="60"/>
      <c r="ADD4136" s="60"/>
      <c r="ADE4136" s="60"/>
    </row>
    <row r="4137" spans="760:785" x14ac:dyDescent="0.25">
      <c r="ACF4137" s="60"/>
      <c r="ACG4137" s="60"/>
      <c r="ACH4137" s="60"/>
      <c r="ACI4137" s="60"/>
      <c r="ACJ4137" s="60"/>
      <c r="ACK4137" s="60"/>
      <c r="ACL4137" s="60"/>
      <c r="ACM4137" s="60"/>
      <c r="ACN4137" s="60"/>
      <c r="ACO4137" s="60"/>
      <c r="ACP4137" s="60"/>
      <c r="ACQ4137" s="60"/>
      <c r="ACR4137" s="60"/>
      <c r="ACS4137" s="60"/>
      <c r="ACT4137" s="60"/>
      <c r="ACU4137" s="60"/>
      <c r="ACV4137" s="60"/>
      <c r="ACW4137" s="60"/>
      <c r="ACX4137" s="60"/>
      <c r="ACY4137" s="60">
        <v>1.00131263947362</v>
      </c>
      <c r="ACZ4137" s="60"/>
      <c r="ADA4137" s="60"/>
      <c r="ADB4137" s="60"/>
      <c r="ADC4137" s="60"/>
      <c r="ADD4137" s="60"/>
      <c r="ADE4137" s="60"/>
    </row>
    <row r="4138" spans="760:785" x14ac:dyDescent="0.25">
      <c r="ACF4138" s="60"/>
      <c r="ACG4138" s="60"/>
      <c r="ACH4138" s="60"/>
      <c r="ACI4138" s="60"/>
      <c r="ACJ4138" s="60"/>
      <c r="ACK4138" s="60"/>
      <c r="ACL4138" s="60"/>
      <c r="ACM4138" s="60"/>
      <c r="ACN4138" s="60"/>
      <c r="ACO4138" s="60"/>
      <c r="ACP4138" s="60"/>
      <c r="ACQ4138" s="60"/>
      <c r="ACR4138" s="60"/>
      <c r="ACS4138" s="60"/>
      <c r="ACT4138" s="60"/>
      <c r="ACU4138" s="60"/>
      <c r="ACV4138" s="60"/>
      <c r="ACW4138" s="60"/>
      <c r="ACX4138" s="60"/>
      <c r="ACY4138" s="60">
        <v>1.00131232672012</v>
      </c>
      <c r="ACZ4138" s="60"/>
      <c r="ADA4138" s="60"/>
      <c r="ADB4138" s="60"/>
      <c r="ADC4138" s="60"/>
      <c r="ADD4138" s="60"/>
      <c r="ADE4138" s="60"/>
    </row>
    <row r="4139" spans="760:785" x14ac:dyDescent="0.25">
      <c r="ACF4139" s="60"/>
      <c r="ACG4139" s="60"/>
      <c r="ACH4139" s="60"/>
      <c r="ACI4139" s="60"/>
      <c r="ACJ4139" s="60"/>
      <c r="ACK4139" s="60"/>
      <c r="ACL4139" s="60"/>
      <c r="ACM4139" s="60"/>
      <c r="ACN4139" s="60"/>
      <c r="ACO4139" s="60"/>
      <c r="ACP4139" s="60"/>
      <c r="ACQ4139" s="60"/>
      <c r="ACR4139" s="60"/>
      <c r="ACS4139" s="60"/>
      <c r="ACT4139" s="60"/>
      <c r="ACU4139" s="60"/>
      <c r="ACV4139" s="60"/>
      <c r="ACW4139" s="60"/>
      <c r="ACX4139" s="60"/>
      <c r="ACY4139" s="60">
        <v>1.0013108978007299</v>
      </c>
      <c r="ACZ4139" s="60"/>
      <c r="ADA4139" s="60"/>
      <c r="ADB4139" s="60"/>
      <c r="ADC4139" s="60"/>
      <c r="ADD4139" s="60"/>
      <c r="ADE4139" s="60"/>
    </row>
    <row r="4140" spans="760:785" x14ac:dyDescent="0.25">
      <c r="ACF4140" s="60"/>
      <c r="ACG4140" s="60"/>
      <c r="ACH4140" s="60"/>
      <c r="ACI4140" s="60"/>
      <c r="ACJ4140" s="60"/>
      <c r="ACK4140" s="60"/>
      <c r="ACL4140" s="60"/>
      <c r="ACM4140" s="60"/>
      <c r="ACN4140" s="60"/>
      <c r="ACO4140" s="60"/>
      <c r="ACP4140" s="60"/>
      <c r="ACQ4140" s="60"/>
      <c r="ACR4140" s="60"/>
      <c r="ACS4140" s="60"/>
      <c r="ACT4140" s="60"/>
      <c r="ACU4140" s="60"/>
      <c r="ACV4140" s="60"/>
      <c r="ACW4140" s="60"/>
      <c r="ACX4140" s="60"/>
      <c r="ACY4140" s="60">
        <v>1.0013096166442901</v>
      </c>
      <c r="ACZ4140" s="60"/>
      <c r="ADA4140" s="60"/>
      <c r="ADB4140" s="60"/>
      <c r="ADC4140" s="60"/>
      <c r="ADD4140" s="60"/>
      <c r="ADE4140" s="60"/>
    </row>
    <row r="4141" spans="760:785" x14ac:dyDescent="0.25">
      <c r="ACF4141" s="60"/>
      <c r="ACG4141" s="60"/>
      <c r="ACH4141" s="60"/>
      <c r="ACI4141" s="60"/>
      <c r="ACJ4141" s="60"/>
      <c r="ACK4141" s="60"/>
      <c r="ACL4141" s="60"/>
      <c r="ACM4141" s="60"/>
      <c r="ACN4141" s="60"/>
      <c r="ACO4141" s="60"/>
      <c r="ACP4141" s="60"/>
      <c r="ACQ4141" s="60"/>
      <c r="ACR4141" s="60"/>
      <c r="ACS4141" s="60"/>
      <c r="ACT4141" s="60"/>
      <c r="ACU4141" s="60"/>
      <c r="ACV4141" s="60"/>
      <c r="ACW4141" s="60"/>
      <c r="ACX4141" s="60"/>
      <c r="ACY4141" s="60">
        <v>1.0013083095011299</v>
      </c>
      <c r="ACZ4141" s="60"/>
      <c r="ADA4141" s="60"/>
      <c r="ADB4141" s="60"/>
      <c r="ADC4141" s="60"/>
      <c r="ADD4141" s="60"/>
      <c r="ADE4141" s="60"/>
    </row>
    <row r="4142" spans="760:785" x14ac:dyDescent="0.25">
      <c r="ACF4142" s="60"/>
      <c r="ACG4142" s="60"/>
      <c r="ACH4142" s="60"/>
      <c r="ACI4142" s="60"/>
      <c r="ACJ4142" s="60"/>
      <c r="ACK4142" s="60"/>
      <c r="ACL4142" s="60"/>
      <c r="ACM4142" s="60"/>
      <c r="ACN4142" s="60"/>
      <c r="ACO4142" s="60"/>
      <c r="ACP4142" s="60"/>
      <c r="ACQ4142" s="60"/>
      <c r="ACR4142" s="60"/>
      <c r="ACS4142" s="60"/>
      <c r="ACT4142" s="60"/>
      <c r="ACU4142" s="60"/>
      <c r="ACV4142" s="60"/>
      <c r="ACW4142" s="60"/>
      <c r="ACX4142" s="60"/>
      <c r="ACY4142" s="60">
        <v>1.0013078671804301</v>
      </c>
      <c r="ACZ4142" s="60"/>
      <c r="ADA4142" s="60"/>
      <c r="ADB4142" s="60"/>
      <c r="ADC4142" s="60"/>
      <c r="ADD4142" s="60"/>
      <c r="ADE4142" s="60"/>
    </row>
    <row r="4143" spans="760:785" x14ac:dyDescent="0.25">
      <c r="ACF4143" s="60"/>
      <c r="ACG4143" s="60"/>
      <c r="ACH4143" s="60"/>
      <c r="ACI4143" s="60"/>
      <c r="ACJ4143" s="60"/>
      <c r="ACK4143" s="60"/>
      <c r="ACL4143" s="60"/>
      <c r="ACM4143" s="60"/>
      <c r="ACN4143" s="60"/>
      <c r="ACO4143" s="60"/>
      <c r="ACP4143" s="60"/>
      <c r="ACQ4143" s="60"/>
      <c r="ACR4143" s="60"/>
      <c r="ACS4143" s="60"/>
      <c r="ACT4143" s="60"/>
      <c r="ACU4143" s="60"/>
      <c r="ACV4143" s="60"/>
      <c r="ACW4143" s="60"/>
      <c r="ACX4143" s="60"/>
      <c r="ACY4143" s="60">
        <v>1.0013069999548201</v>
      </c>
      <c r="ACZ4143" s="60"/>
      <c r="ADA4143" s="60"/>
      <c r="ADB4143" s="60"/>
      <c r="ADC4143" s="60"/>
      <c r="ADD4143" s="60"/>
      <c r="ADE4143" s="60"/>
    </row>
    <row r="4144" spans="760:785" x14ac:dyDescent="0.25">
      <c r="ACF4144" s="60"/>
      <c r="ACG4144" s="60"/>
      <c r="ACH4144" s="60"/>
      <c r="ACI4144" s="60"/>
      <c r="ACJ4144" s="60"/>
      <c r="ACK4144" s="60"/>
      <c r="ACL4144" s="60"/>
      <c r="ACM4144" s="60"/>
      <c r="ACN4144" s="60"/>
      <c r="ACO4144" s="60"/>
      <c r="ACP4144" s="60"/>
      <c r="ACQ4144" s="60"/>
      <c r="ACR4144" s="60"/>
      <c r="ACS4144" s="60"/>
      <c r="ACT4144" s="60"/>
      <c r="ACU4144" s="60"/>
      <c r="ACV4144" s="60"/>
      <c r="ACW4144" s="60"/>
      <c r="ACX4144" s="60"/>
      <c r="ACY4144" s="60">
        <v>1.0013065912832799</v>
      </c>
      <c r="ACZ4144" s="60"/>
      <c r="ADA4144" s="60"/>
      <c r="ADB4144" s="60"/>
      <c r="ADC4144" s="60"/>
      <c r="ADD4144" s="60"/>
      <c r="ADE4144" s="60"/>
    </row>
    <row r="4145" spans="760:785" x14ac:dyDescent="0.25">
      <c r="ACF4145" s="60"/>
      <c r="ACG4145" s="60"/>
      <c r="ACH4145" s="60"/>
      <c r="ACI4145" s="60"/>
      <c r="ACJ4145" s="60"/>
      <c r="ACK4145" s="60"/>
      <c r="ACL4145" s="60"/>
      <c r="ACM4145" s="60"/>
      <c r="ACN4145" s="60"/>
      <c r="ACO4145" s="60"/>
      <c r="ACP4145" s="60"/>
      <c r="ACQ4145" s="60"/>
      <c r="ACR4145" s="60"/>
      <c r="ACS4145" s="60"/>
      <c r="ACT4145" s="60"/>
      <c r="ACU4145" s="60"/>
      <c r="ACV4145" s="60"/>
      <c r="ACW4145" s="60"/>
      <c r="ACX4145" s="60"/>
      <c r="ACY4145" s="60">
        <v>1.0013024131181201</v>
      </c>
      <c r="ACZ4145" s="60"/>
      <c r="ADA4145" s="60"/>
      <c r="ADB4145" s="60"/>
      <c r="ADC4145" s="60"/>
      <c r="ADD4145" s="60"/>
      <c r="ADE4145" s="60"/>
    </row>
    <row r="4146" spans="760:785" x14ac:dyDescent="0.25">
      <c r="ACF4146" s="60"/>
      <c r="ACG4146" s="60"/>
      <c r="ACH4146" s="60"/>
      <c r="ACI4146" s="60"/>
      <c r="ACJ4146" s="60"/>
      <c r="ACK4146" s="60"/>
      <c r="ACL4146" s="60"/>
      <c r="ACM4146" s="60"/>
      <c r="ACN4146" s="60"/>
      <c r="ACO4146" s="60"/>
      <c r="ACP4146" s="60"/>
      <c r="ACQ4146" s="60"/>
      <c r="ACR4146" s="60"/>
      <c r="ACS4146" s="60"/>
      <c r="ACT4146" s="60"/>
      <c r="ACU4146" s="60"/>
      <c r="ACV4146" s="60"/>
      <c r="ACW4146" s="60"/>
      <c r="ACX4146" s="60"/>
      <c r="ACY4146" s="60">
        <v>1.00130190130138</v>
      </c>
      <c r="ACZ4146" s="60"/>
      <c r="ADA4146" s="60"/>
      <c r="ADB4146" s="60"/>
      <c r="ADC4146" s="60"/>
      <c r="ADD4146" s="60"/>
      <c r="ADE4146" s="60"/>
    </row>
    <row r="4147" spans="760:785" x14ac:dyDescent="0.25">
      <c r="ACF4147" s="60"/>
      <c r="ACG4147" s="60"/>
      <c r="ACH4147" s="60"/>
      <c r="ACI4147" s="60"/>
      <c r="ACJ4147" s="60"/>
      <c r="ACK4147" s="60"/>
      <c r="ACL4147" s="60"/>
      <c r="ACM4147" s="60"/>
      <c r="ACN4147" s="60"/>
      <c r="ACO4147" s="60"/>
      <c r="ACP4147" s="60"/>
      <c r="ACQ4147" s="60"/>
      <c r="ACR4147" s="60"/>
      <c r="ACS4147" s="60"/>
      <c r="ACT4147" s="60"/>
      <c r="ACU4147" s="60"/>
      <c r="ACV4147" s="60"/>
      <c r="ACW4147" s="60"/>
      <c r="ACX4147" s="60"/>
      <c r="ACY4147" s="60">
        <v>1.0012979272006699</v>
      </c>
      <c r="ACZ4147" s="60"/>
      <c r="ADA4147" s="60"/>
      <c r="ADB4147" s="60"/>
      <c r="ADC4147" s="60"/>
      <c r="ADD4147" s="60"/>
      <c r="ADE4147" s="60"/>
    </row>
    <row r="4148" spans="760:785" x14ac:dyDescent="0.25">
      <c r="ACF4148" s="60"/>
      <c r="ACG4148" s="60"/>
      <c r="ACH4148" s="60"/>
      <c r="ACI4148" s="60"/>
      <c r="ACJ4148" s="60"/>
      <c r="ACK4148" s="60"/>
      <c r="ACL4148" s="60"/>
      <c r="ACM4148" s="60"/>
      <c r="ACN4148" s="60"/>
      <c r="ACO4148" s="60"/>
      <c r="ACP4148" s="60"/>
      <c r="ACQ4148" s="60"/>
      <c r="ACR4148" s="60"/>
      <c r="ACS4148" s="60"/>
      <c r="ACT4148" s="60"/>
      <c r="ACU4148" s="60"/>
      <c r="ACV4148" s="60"/>
      <c r="ACW4148" s="60"/>
      <c r="ACX4148" s="60"/>
      <c r="ACY4148" s="60">
        <v>1.0012978037381699</v>
      </c>
      <c r="ACZ4148" s="60"/>
      <c r="ADA4148" s="60"/>
      <c r="ADB4148" s="60"/>
      <c r="ADC4148" s="60"/>
      <c r="ADD4148" s="60"/>
      <c r="ADE4148" s="60"/>
    </row>
    <row r="4149" spans="760:785" x14ac:dyDescent="0.25">
      <c r="ACF4149" s="60"/>
      <c r="ACG4149" s="60"/>
      <c r="ACH4149" s="60"/>
      <c r="ACI4149" s="60"/>
      <c r="ACJ4149" s="60"/>
      <c r="ACK4149" s="60"/>
      <c r="ACL4149" s="60"/>
      <c r="ACM4149" s="60"/>
      <c r="ACN4149" s="60"/>
      <c r="ACO4149" s="60"/>
      <c r="ACP4149" s="60"/>
      <c r="ACQ4149" s="60"/>
      <c r="ACR4149" s="60"/>
      <c r="ACS4149" s="60"/>
      <c r="ACT4149" s="60"/>
      <c r="ACU4149" s="60"/>
      <c r="ACV4149" s="60"/>
      <c r="ACW4149" s="60"/>
      <c r="ACX4149" s="60"/>
      <c r="ACY4149" s="60">
        <v>1.00129747900724</v>
      </c>
      <c r="ACZ4149" s="60"/>
      <c r="ADA4149" s="60"/>
      <c r="ADB4149" s="60"/>
      <c r="ADC4149" s="60"/>
      <c r="ADD4149" s="60"/>
      <c r="ADE4149" s="60"/>
    </row>
    <row r="4150" spans="760:785" x14ac:dyDescent="0.25">
      <c r="ACF4150" s="60"/>
      <c r="ACG4150" s="60"/>
      <c r="ACH4150" s="60"/>
      <c r="ACI4150" s="60"/>
      <c r="ACJ4150" s="60"/>
      <c r="ACK4150" s="60"/>
      <c r="ACL4150" s="60"/>
      <c r="ACM4150" s="60"/>
      <c r="ACN4150" s="60"/>
      <c r="ACO4150" s="60"/>
      <c r="ACP4150" s="60"/>
      <c r="ACQ4150" s="60"/>
      <c r="ACR4150" s="60"/>
      <c r="ACS4150" s="60"/>
      <c r="ACT4150" s="60"/>
      <c r="ACU4150" s="60"/>
      <c r="ACV4150" s="60"/>
      <c r="ACW4150" s="60"/>
      <c r="ACX4150" s="60"/>
      <c r="ACY4150" s="60">
        <v>1.0012964397328801</v>
      </c>
      <c r="ACZ4150" s="60"/>
      <c r="ADA4150" s="60"/>
      <c r="ADB4150" s="60"/>
      <c r="ADC4150" s="60"/>
      <c r="ADD4150" s="60"/>
      <c r="ADE4150" s="60"/>
    </row>
    <row r="4151" spans="760:785" x14ac:dyDescent="0.25">
      <c r="ACF4151" s="60"/>
      <c r="ACG4151" s="60"/>
      <c r="ACH4151" s="60"/>
      <c r="ACI4151" s="60"/>
      <c r="ACJ4151" s="60"/>
      <c r="ACK4151" s="60"/>
      <c r="ACL4151" s="60"/>
      <c r="ACM4151" s="60"/>
      <c r="ACN4151" s="60"/>
      <c r="ACO4151" s="60"/>
      <c r="ACP4151" s="60"/>
      <c r="ACQ4151" s="60"/>
      <c r="ACR4151" s="60"/>
      <c r="ACS4151" s="60"/>
      <c r="ACT4151" s="60"/>
      <c r="ACU4151" s="60"/>
      <c r="ACV4151" s="60"/>
      <c r="ACW4151" s="60"/>
      <c r="ACX4151" s="60"/>
      <c r="ACY4151" s="60">
        <v>1.0012949627243499</v>
      </c>
      <c r="ACZ4151" s="60"/>
      <c r="ADA4151" s="60"/>
      <c r="ADB4151" s="60"/>
      <c r="ADC4151" s="60"/>
      <c r="ADD4151" s="60"/>
      <c r="ADE4151" s="60"/>
    </row>
    <row r="4152" spans="760:785" x14ac:dyDescent="0.25">
      <c r="ACF4152" s="60"/>
      <c r="ACG4152" s="60"/>
      <c r="ACH4152" s="60"/>
      <c r="ACI4152" s="60"/>
      <c r="ACJ4152" s="60"/>
      <c r="ACK4152" s="60"/>
      <c r="ACL4152" s="60"/>
      <c r="ACM4152" s="60"/>
      <c r="ACN4152" s="60"/>
      <c r="ACO4152" s="60"/>
      <c r="ACP4152" s="60"/>
      <c r="ACQ4152" s="60"/>
      <c r="ACR4152" s="60"/>
      <c r="ACS4152" s="60"/>
      <c r="ACT4152" s="60"/>
      <c r="ACU4152" s="60"/>
      <c r="ACV4152" s="60"/>
      <c r="ACW4152" s="60"/>
      <c r="ACX4152" s="60"/>
      <c r="ACY4152" s="60">
        <v>1.0012943677821899</v>
      </c>
      <c r="ACZ4152" s="60"/>
      <c r="ADA4152" s="60"/>
      <c r="ADB4152" s="60"/>
      <c r="ADC4152" s="60"/>
      <c r="ADD4152" s="60"/>
      <c r="ADE4152" s="60"/>
    </row>
    <row r="4153" spans="760:785" x14ac:dyDescent="0.25">
      <c r="ACF4153" s="60"/>
      <c r="ACG4153" s="60"/>
      <c r="ACH4153" s="60"/>
      <c r="ACI4153" s="60"/>
      <c r="ACJ4153" s="60"/>
      <c r="ACK4153" s="60"/>
      <c r="ACL4153" s="60"/>
      <c r="ACM4153" s="60"/>
      <c r="ACN4153" s="60"/>
      <c r="ACO4153" s="60"/>
      <c r="ACP4153" s="60"/>
      <c r="ACQ4153" s="60"/>
      <c r="ACR4153" s="60"/>
      <c r="ACS4153" s="60"/>
      <c r="ACT4153" s="60"/>
      <c r="ACU4153" s="60"/>
      <c r="ACV4153" s="60"/>
      <c r="ACW4153" s="60"/>
      <c r="ACX4153" s="60"/>
      <c r="ACY4153" s="60">
        <v>1.0012940499993901</v>
      </c>
      <c r="ACZ4153" s="60"/>
      <c r="ADA4153" s="60"/>
      <c r="ADB4153" s="60"/>
      <c r="ADC4153" s="60"/>
      <c r="ADD4153" s="60"/>
      <c r="ADE4153" s="60"/>
    </row>
    <row r="4154" spans="760:785" x14ac:dyDescent="0.25">
      <c r="ACF4154" s="60"/>
      <c r="ACG4154" s="60"/>
      <c r="ACH4154" s="60"/>
      <c r="ACI4154" s="60"/>
      <c r="ACJ4154" s="60"/>
      <c r="ACK4154" s="60"/>
      <c r="ACL4154" s="60"/>
      <c r="ACM4154" s="60"/>
      <c r="ACN4154" s="60"/>
      <c r="ACO4154" s="60"/>
      <c r="ACP4154" s="60"/>
      <c r="ACQ4154" s="60"/>
      <c r="ACR4154" s="60"/>
      <c r="ACS4154" s="60"/>
      <c r="ACT4154" s="60"/>
      <c r="ACU4154" s="60"/>
      <c r="ACV4154" s="60"/>
      <c r="ACW4154" s="60"/>
      <c r="ACX4154" s="60"/>
      <c r="ACY4154" s="60">
        <v>1.00129336915989</v>
      </c>
      <c r="ACZ4154" s="60"/>
      <c r="ADA4154" s="60"/>
      <c r="ADB4154" s="60"/>
      <c r="ADC4154" s="60"/>
      <c r="ADD4154" s="60"/>
      <c r="ADE4154" s="60"/>
    </row>
    <row r="4155" spans="760:785" x14ac:dyDescent="0.25">
      <c r="ACF4155" s="60"/>
      <c r="ACG4155" s="60"/>
      <c r="ACH4155" s="60"/>
      <c r="ACI4155" s="60"/>
      <c r="ACJ4155" s="60"/>
      <c r="ACK4155" s="60"/>
      <c r="ACL4155" s="60"/>
      <c r="ACM4155" s="60"/>
      <c r="ACN4155" s="60"/>
      <c r="ACO4155" s="60"/>
      <c r="ACP4155" s="60"/>
      <c r="ACQ4155" s="60"/>
      <c r="ACR4155" s="60"/>
      <c r="ACS4155" s="60"/>
      <c r="ACT4155" s="60"/>
      <c r="ACU4155" s="60"/>
      <c r="ACV4155" s="60"/>
      <c r="ACW4155" s="60"/>
      <c r="ACX4155" s="60"/>
      <c r="ACY4155" s="60">
        <v>1.0012910728706901</v>
      </c>
      <c r="ACZ4155" s="60"/>
      <c r="ADA4155" s="60"/>
      <c r="ADB4155" s="60"/>
      <c r="ADC4155" s="60"/>
      <c r="ADD4155" s="60"/>
      <c r="ADE4155" s="60"/>
    </row>
    <row r="4156" spans="760:785" x14ac:dyDescent="0.25">
      <c r="ACF4156" s="60"/>
      <c r="ACG4156" s="60"/>
      <c r="ACH4156" s="60"/>
      <c r="ACI4156" s="60"/>
      <c r="ACJ4156" s="60"/>
      <c r="ACK4156" s="60"/>
      <c r="ACL4156" s="60"/>
      <c r="ACM4156" s="60"/>
      <c r="ACN4156" s="60"/>
      <c r="ACO4156" s="60"/>
      <c r="ACP4156" s="60"/>
      <c r="ACQ4156" s="60"/>
      <c r="ACR4156" s="60"/>
      <c r="ACS4156" s="60"/>
      <c r="ACT4156" s="60"/>
      <c r="ACU4156" s="60"/>
      <c r="ACV4156" s="60"/>
      <c r="ACW4156" s="60"/>
      <c r="ACX4156" s="60"/>
      <c r="ACY4156" s="60">
        <v>1.0012907178477899</v>
      </c>
      <c r="ACZ4156" s="60"/>
      <c r="ADA4156" s="60"/>
      <c r="ADB4156" s="60"/>
      <c r="ADC4156" s="60"/>
      <c r="ADD4156" s="60"/>
      <c r="ADE4156" s="60"/>
    </row>
    <row r="4157" spans="760:785" x14ac:dyDescent="0.25">
      <c r="ACF4157" s="60"/>
      <c r="ACG4157" s="60"/>
      <c r="ACH4157" s="60"/>
      <c r="ACI4157" s="60"/>
      <c r="ACJ4157" s="60"/>
      <c r="ACK4157" s="60"/>
      <c r="ACL4157" s="60"/>
      <c r="ACM4157" s="60"/>
      <c r="ACN4157" s="60"/>
      <c r="ACO4157" s="60"/>
      <c r="ACP4157" s="60"/>
      <c r="ACQ4157" s="60"/>
      <c r="ACR4157" s="60"/>
      <c r="ACS4157" s="60"/>
      <c r="ACT4157" s="60"/>
      <c r="ACU4157" s="60"/>
      <c r="ACV4157" s="60"/>
      <c r="ACW4157" s="60"/>
      <c r="ACX4157" s="60"/>
      <c r="ACY4157" s="60">
        <v>1.00129001133288</v>
      </c>
      <c r="ACZ4157" s="60"/>
      <c r="ADA4157" s="60"/>
      <c r="ADB4157" s="60"/>
      <c r="ADC4157" s="60"/>
      <c r="ADD4157" s="60"/>
      <c r="ADE4157" s="60"/>
    </row>
    <row r="4158" spans="760:785" x14ac:dyDescent="0.25">
      <c r="ACF4158" s="60"/>
      <c r="ACG4158" s="60"/>
      <c r="ACH4158" s="60"/>
      <c r="ACI4158" s="60"/>
      <c r="ACJ4158" s="60"/>
      <c r="ACK4158" s="60"/>
      <c r="ACL4158" s="60"/>
      <c r="ACM4158" s="60"/>
      <c r="ACN4158" s="60"/>
      <c r="ACO4158" s="60"/>
      <c r="ACP4158" s="60"/>
      <c r="ACQ4158" s="60"/>
      <c r="ACR4158" s="60"/>
      <c r="ACS4158" s="60"/>
      <c r="ACT4158" s="60"/>
      <c r="ACU4158" s="60"/>
      <c r="ACV4158" s="60"/>
      <c r="ACW4158" s="60"/>
      <c r="ACX4158" s="60"/>
      <c r="ACY4158" s="60">
        <v>1.0012896938117</v>
      </c>
      <c r="ACZ4158" s="60"/>
      <c r="ADA4158" s="60"/>
      <c r="ADB4158" s="60"/>
      <c r="ADC4158" s="60"/>
      <c r="ADD4158" s="60"/>
      <c r="ADE4158" s="60"/>
    </row>
    <row r="4159" spans="760:785" x14ac:dyDescent="0.25">
      <c r="ACF4159" s="60"/>
      <c r="ACG4159" s="60"/>
      <c r="ACH4159" s="60"/>
      <c r="ACI4159" s="60"/>
      <c r="ACJ4159" s="60"/>
      <c r="ACK4159" s="60"/>
      <c r="ACL4159" s="60"/>
      <c r="ACM4159" s="60"/>
      <c r="ACN4159" s="60"/>
      <c r="ACO4159" s="60"/>
      <c r="ACP4159" s="60"/>
      <c r="ACQ4159" s="60"/>
      <c r="ACR4159" s="60"/>
      <c r="ACS4159" s="60"/>
      <c r="ACT4159" s="60"/>
      <c r="ACU4159" s="60"/>
      <c r="ACV4159" s="60"/>
      <c r="ACW4159" s="60"/>
      <c r="ACX4159" s="60"/>
      <c r="ACY4159" s="60">
        <v>1.0012865882337001</v>
      </c>
      <c r="ACZ4159" s="60"/>
      <c r="ADA4159" s="60"/>
      <c r="ADB4159" s="60"/>
      <c r="ADC4159" s="60"/>
      <c r="ADD4159" s="60"/>
      <c r="ADE4159" s="60"/>
    </row>
    <row r="4160" spans="760:785" x14ac:dyDescent="0.25">
      <c r="ACF4160" s="60"/>
      <c r="ACG4160" s="60"/>
      <c r="ACH4160" s="60"/>
      <c r="ACI4160" s="60"/>
      <c r="ACJ4160" s="60"/>
      <c r="ACK4160" s="60"/>
      <c r="ACL4160" s="60"/>
      <c r="ACM4160" s="60"/>
      <c r="ACN4160" s="60"/>
      <c r="ACO4160" s="60"/>
      <c r="ACP4160" s="60"/>
      <c r="ACQ4160" s="60"/>
      <c r="ACR4160" s="60"/>
      <c r="ACS4160" s="60"/>
      <c r="ACT4160" s="60"/>
      <c r="ACU4160" s="60"/>
      <c r="ACV4160" s="60"/>
      <c r="ACW4160" s="60"/>
      <c r="ACX4160" s="60"/>
      <c r="ACY4160" s="60">
        <v>1.0012865612117501</v>
      </c>
      <c r="ACZ4160" s="60"/>
      <c r="ADA4160" s="60"/>
      <c r="ADB4160" s="60"/>
      <c r="ADC4160" s="60"/>
      <c r="ADD4160" s="60"/>
      <c r="ADE4160" s="60"/>
    </row>
    <row r="4161" spans="760:785" x14ac:dyDescent="0.25">
      <c r="ACF4161" s="60"/>
      <c r="ACG4161" s="60"/>
      <c r="ACH4161" s="60"/>
      <c r="ACI4161" s="60"/>
      <c r="ACJ4161" s="60"/>
      <c r="ACK4161" s="60"/>
      <c r="ACL4161" s="60"/>
      <c r="ACM4161" s="60"/>
      <c r="ACN4161" s="60"/>
      <c r="ACO4161" s="60"/>
      <c r="ACP4161" s="60"/>
      <c r="ACQ4161" s="60"/>
      <c r="ACR4161" s="60"/>
      <c r="ACS4161" s="60"/>
      <c r="ACT4161" s="60"/>
      <c r="ACU4161" s="60"/>
      <c r="ACV4161" s="60"/>
      <c r="ACW4161" s="60"/>
      <c r="ACX4161" s="60"/>
      <c r="ACY4161" s="60">
        <v>1.00128125917275</v>
      </c>
      <c r="ACZ4161" s="60"/>
      <c r="ADA4161" s="60"/>
      <c r="ADB4161" s="60"/>
      <c r="ADC4161" s="60"/>
      <c r="ADD4161" s="60"/>
      <c r="ADE4161" s="60"/>
    </row>
    <row r="4162" spans="760:785" x14ac:dyDescent="0.25">
      <c r="ACF4162" s="60"/>
      <c r="ACG4162" s="60"/>
      <c r="ACH4162" s="60"/>
      <c r="ACI4162" s="60"/>
      <c r="ACJ4162" s="60"/>
      <c r="ACK4162" s="60"/>
      <c r="ACL4162" s="60"/>
      <c r="ACM4162" s="60"/>
      <c r="ACN4162" s="60"/>
      <c r="ACO4162" s="60"/>
      <c r="ACP4162" s="60"/>
      <c r="ACQ4162" s="60"/>
      <c r="ACR4162" s="60"/>
      <c r="ACS4162" s="60"/>
      <c r="ACT4162" s="60"/>
      <c r="ACU4162" s="60"/>
      <c r="ACV4162" s="60"/>
      <c r="ACW4162" s="60"/>
      <c r="ACX4162" s="60"/>
      <c r="ACY4162" s="60">
        <v>1.0012809205035</v>
      </c>
      <c r="ACZ4162" s="60"/>
      <c r="ADA4162" s="60"/>
      <c r="ADB4162" s="60"/>
      <c r="ADC4162" s="60"/>
      <c r="ADD4162" s="60"/>
      <c r="ADE4162" s="60"/>
    </row>
    <row r="4163" spans="760:785" x14ac:dyDescent="0.25">
      <c r="ACF4163" s="60"/>
      <c r="ACG4163" s="60"/>
      <c r="ACH4163" s="60"/>
      <c r="ACI4163" s="60"/>
      <c r="ACJ4163" s="60"/>
      <c r="ACK4163" s="60"/>
      <c r="ACL4163" s="60"/>
      <c r="ACM4163" s="60"/>
      <c r="ACN4163" s="60"/>
      <c r="ACO4163" s="60"/>
      <c r="ACP4163" s="60"/>
      <c r="ACQ4163" s="60"/>
      <c r="ACR4163" s="60"/>
      <c r="ACS4163" s="60"/>
      <c r="ACT4163" s="60"/>
      <c r="ACU4163" s="60"/>
      <c r="ACV4163" s="60"/>
      <c r="ACW4163" s="60"/>
      <c r="ACX4163" s="60"/>
      <c r="ACY4163" s="60">
        <v>1.0012805885313401</v>
      </c>
      <c r="ACZ4163" s="60"/>
      <c r="ADA4163" s="60"/>
      <c r="ADB4163" s="60"/>
      <c r="ADC4163" s="60"/>
      <c r="ADD4163" s="60"/>
      <c r="ADE4163" s="60"/>
    </row>
    <row r="4164" spans="760:785" x14ac:dyDescent="0.25">
      <c r="ACF4164" s="60"/>
      <c r="ACG4164" s="60"/>
      <c r="ACH4164" s="60"/>
      <c r="ACI4164" s="60"/>
      <c r="ACJ4164" s="60"/>
      <c r="ACK4164" s="60"/>
      <c r="ACL4164" s="60"/>
      <c r="ACM4164" s="60"/>
      <c r="ACN4164" s="60"/>
      <c r="ACO4164" s="60"/>
      <c r="ACP4164" s="60"/>
      <c r="ACQ4164" s="60"/>
      <c r="ACR4164" s="60"/>
      <c r="ACS4164" s="60"/>
      <c r="ACT4164" s="60"/>
      <c r="ACU4164" s="60"/>
      <c r="ACV4164" s="60"/>
      <c r="ACW4164" s="60"/>
      <c r="ACX4164" s="60"/>
      <c r="ACY4164" s="60">
        <v>1.0012775230459401</v>
      </c>
      <c r="ACZ4164" s="60"/>
      <c r="ADA4164" s="60"/>
      <c r="ADB4164" s="60"/>
      <c r="ADC4164" s="60"/>
      <c r="ADD4164" s="60"/>
      <c r="ADE4164" s="60"/>
    </row>
    <row r="4165" spans="760:785" x14ac:dyDescent="0.25">
      <c r="ACF4165" s="60"/>
      <c r="ACG4165" s="60"/>
      <c r="ACH4165" s="60"/>
      <c r="ACI4165" s="60"/>
      <c r="ACJ4165" s="60"/>
      <c r="ACK4165" s="60"/>
      <c r="ACL4165" s="60"/>
      <c r="ACM4165" s="60"/>
      <c r="ACN4165" s="60"/>
      <c r="ACO4165" s="60"/>
      <c r="ACP4165" s="60"/>
      <c r="ACQ4165" s="60"/>
      <c r="ACR4165" s="60"/>
      <c r="ACS4165" s="60"/>
      <c r="ACT4165" s="60"/>
      <c r="ACU4165" s="60"/>
      <c r="ACV4165" s="60"/>
      <c r="ACW4165" s="60"/>
      <c r="ACX4165" s="60"/>
      <c r="ACY4165" s="60">
        <v>1.0012765899683</v>
      </c>
      <c r="ACZ4165" s="60"/>
      <c r="ADA4165" s="60"/>
      <c r="ADB4165" s="60"/>
      <c r="ADC4165" s="60"/>
      <c r="ADD4165" s="60"/>
      <c r="ADE4165" s="60"/>
    </row>
    <row r="4166" spans="760:785" x14ac:dyDescent="0.25">
      <c r="ACF4166" s="60"/>
      <c r="ACG4166" s="60"/>
      <c r="ACH4166" s="60"/>
      <c r="ACI4166" s="60"/>
      <c r="ACJ4166" s="60"/>
      <c r="ACK4166" s="60"/>
      <c r="ACL4166" s="60"/>
      <c r="ACM4166" s="60"/>
      <c r="ACN4166" s="60"/>
      <c r="ACO4166" s="60"/>
      <c r="ACP4166" s="60"/>
      <c r="ACQ4166" s="60"/>
      <c r="ACR4166" s="60"/>
      <c r="ACS4166" s="60"/>
      <c r="ACT4166" s="60"/>
      <c r="ACU4166" s="60"/>
      <c r="ACV4166" s="60"/>
      <c r="ACW4166" s="60"/>
      <c r="ACX4166" s="60"/>
      <c r="ACY4166" s="60">
        <v>1.0012739709699501</v>
      </c>
      <c r="ACZ4166" s="60"/>
      <c r="ADA4166" s="60"/>
      <c r="ADB4166" s="60"/>
      <c r="ADC4166" s="60"/>
      <c r="ADD4166" s="60"/>
      <c r="ADE4166" s="60"/>
    </row>
    <row r="4167" spans="760:785" x14ac:dyDescent="0.25">
      <c r="ACF4167" s="60"/>
      <c r="ACG4167" s="60"/>
      <c r="ACH4167" s="60"/>
      <c r="ACI4167" s="60"/>
      <c r="ACJ4167" s="60"/>
      <c r="ACK4167" s="60"/>
      <c r="ACL4167" s="60"/>
      <c r="ACM4167" s="60"/>
      <c r="ACN4167" s="60"/>
      <c r="ACO4167" s="60"/>
      <c r="ACP4167" s="60"/>
      <c r="ACQ4167" s="60"/>
      <c r="ACR4167" s="60"/>
      <c r="ACS4167" s="60"/>
      <c r="ACT4167" s="60"/>
      <c r="ACU4167" s="60"/>
      <c r="ACV4167" s="60"/>
      <c r="ACW4167" s="60"/>
      <c r="ACX4167" s="60"/>
      <c r="ACY4167" s="60">
        <v>1.0012731170407001</v>
      </c>
      <c r="ACZ4167" s="60"/>
      <c r="ADA4167" s="60"/>
      <c r="ADB4167" s="60"/>
      <c r="ADC4167" s="60"/>
      <c r="ADD4167" s="60"/>
      <c r="ADE4167" s="60"/>
    </row>
    <row r="4168" spans="760:785" x14ac:dyDescent="0.25">
      <c r="ACF4168" s="60"/>
      <c r="ACG4168" s="60"/>
      <c r="ACH4168" s="60"/>
      <c r="ACI4168" s="60"/>
      <c r="ACJ4168" s="60"/>
      <c r="ACK4168" s="60"/>
      <c r="ACL4168" s="60"/>
      <c r="ACM4168" s="60"/>
      <c r="ACN4168" s="60"/>
      <c r="ACO4168" s="60"/>
      <c r="ACP4168" s="60"/>
      <c r="ACQ4168" s="60"/>
      <c r="ACR4168" s="60"/>
      <c r="ACS4168" s="60"/>
      <c r="ACT4168" s="60"/>
      <c r="ACU4168" s="60"/>
      <c r="ACV4168" s="60"/>
      <c r="ACW4168" s="60"/>
      <c r="ACX4168" s="60"/>
      <c r="ACY4168" s="60">
        <v>1.00127116912697</v>
      </c>
      <c r="ACZ4168" s="60"/>
      <c r="ADA4168" s="60"/>
      <c r="ADB4168" s="60"/>
      <c r="ADC4168" s="60"/>
      <c r="ADD4168" s="60"/>
      <c r="ADE4168" s="60"/>
    </row>
    <row r="4169" spans="760:785" x14ac:dyDescent="0.25">
      <c r="ACF4169" s="60"/>
      <c r="ACG4169" s="60"/>
      <c r="ACH4169" s="60"/>
      <c r="ACI4169" s="60"/>
      <c r="ACJ4169" s="60"/>
      <c r="ACK4169" s="60"/>
      <c r="ACL4169" s="60"/>
      <c r="ACM4169" s="60"/>
      <c r="ACN4169" s="60"/>
      <c r="ACO4169" s="60"/>
      <c r="ACP4169" s="60"/>
      <c r="ACQ4169" s="60"/>
      <c r="ACR4169" s="60"/>
      <c r="ACS4169" s="60"/>
      <c r="ACT4169" s="60"/>
      <c r="ACU4169" s="60"/>
      <c r="ACV4169" s="60"/>
      <c r="ACW4169" s="60"/>
      <c r="ACX4169" s="60"/>
      <c r="ACY4169" s="60">
        <v>1.00127029294929</v>
      </c>
      <c r="ACZ4169" s="60"/>
      <c r="ADA4169" s="60"/>
      <c r="ADB4169" s="60"/>
      <c r="ADC4169" s="60"/>
      <c r="ADD4169" s="60"/>
      <c r="ADE4169" s="60"/>
    </row>
    <row r="4170" spans="760:785" x14ac:dyDescent="0.25">
      <c r="ACF4170" s="60"/>
      <c r="ACG4170" s="60"/>
      <c r="ACH4170" s="60"/>
      <c r="ACI4170" s="60"/>
      <c r="ACJ4170" s="60"/>
      <c r="ACK4170" s="60"/>
      <c r="ACL4170" s="60"/>
      <c r="ACM4170" s="60"/>
      <c r="ACN4170" s="60"/>
      <c r="ACO4170" s="60"/>
      <c r="ACP4170" s="60"/>
      <c r="ACQ4170" s="60"/>
      <c r="ACR4170" s="60"/>
      <c r="ACS4170" s="60"/>
      <c r="ACT4170" s="60"/>
      <c r="ACU4170" s="60"/>
      <c r="ACV4170" s="60"/>
      <c r="ACW4170" s="60"/>
      <c r="ACX4170" s="60"/>
      <c r="ACY4170" s="60">
        <v>1.0012690031410401</v>
      </c>
      <c r="ACZ4170" s="60"/>
      <c r="ADA4170" s="60"/>
      <c r="ADB4170" s="60"/>
      <c r="ADC4170" s="60"/>
      <c r="ADD4170" s="60"/>
      <c r="ADE4170" s="60"/>
    </row>
    <row r="4171" spans="760:785" x14ac:dyDescent="0.25">
      <c r="ACF4171" s="60"/>
      <c r="ACG4171" s="60"/>
      <c r="ACH4171" s="60"/>
      <c r="ACI4171" s="60"/>
      <c r="ACJ4171" s="60"/>
      <c r="ACK4171" s="60"/>
      <c r="ACL4171" s="60"/>
      <c r="ACM4171" s="60"/>
      <c r="ACN4171" s="60"/>
      <c r="ACO4171" s="60"/>
      <c r="ACP4171" s="60"/>
      <c r="ACQ4171" s="60"/>
      <c r="ACR4171" s="60"/>
      <c r="ACS4171" s="60"/>
      <c r="ACT4171" s="60"/>
      <c r="ACU4171" s="60"/>
      <c r="ACV4171" s="60"/>
      <c r="ACW4171" s="60"/>
      <c r="ACX4171" s="60"/>
      <c r="ACY4171" s="60">
        <v>1.0012664034983101</v>
      </c>
      <c r="ACZ4171" s="60"/>
      <c r="ADA4171" s="60"/>
      <c r="ADB4171" s="60"/>
      <c r="ADC4171" s="60"/>
      <c r="ADD4171" s="60"/>
      <c r="ADE4171" s="60"/>
    </row>
    <row r="4172" spans="760:785" x14ac:dyDescent="0.25">
      <c r="ACF4172" s="60"/>
      <c r="ACG4172" s="60"/>
      <c r="ACH4172" s="60"/>
      <c r="ACI4172" s="60"/>
      <c r="ACJ4172" s="60"/>
      <c r="ACK4172" s="60"/>
      <c r="ACL4172" s="60"/>
      <c r="ACM4172" s="60"/>
      <c r="ACN4172" s="60"/>
      <c r="ACO4172" s="60"/>
      <c r="ACP4172" s="60"/>
      <c r="ACQ4172" s="60"/>
      <c r="ACR4172" s="60"/>
      <c r="ACS4172" s="60"/>
      <c r="ACT4172" s="60"/>
      <c r="ACU4172" s="60"/>
      <c r="ACV4172" s="60"/>
      <c r="ACW4172" s="60"/>
      <c r="ACX4172" s="60"/>
      <c r="ACY4172" s="60">
        <v>1.0012663924878999</v>
      </c>
      <c r="ACZ4172" s="60"/>
      <c r="ADA4172" s="60"/>
      <c r="ADB4172" s="60"/>
      <c r="ADC4172" s="60"/>
      <c r="ADD4172" s="60"/>
      <c r="ADE4172" s="60"/>
    </row>
    <row r="4173" spans="760:785" x14ac:dyDescent="0.25">
      <c r="ACF4173" s="60"/>
      <c r="ACG4173" s="60"/>
      <c r="ACH4173" s="60"/>
      <c r="ACI4173" s="60"/>
      <c r="ACJ4173" s="60"/>
      <c r="ACK4173" s="60"/>
      <c r="ACL4173" s="60"/>
      <c r="ACM4173" s="60"/>
      <c r="ACN4173" s="60"/>
      <c r="ACO4173" s="60"/>
      <c r="ACP4173" s="60"/>
      <c r="ACQ4173" s="60"/>
      <c r="ACR4173" s="60"/>
      <c r="ACS4173" s="60"/>
      <c r="ACT4173" s="60"/>
      <c r="ACU4173" s="60"/>
      <c r="ACV4173" s="60"/>
      <c r="ACW4173" s="60"/>
      <c r="ACX4173" s="60"/>
      <c r="ACY4173" s="60">
        <v>1.0012640567634301</v>
      </c>
      <c r="ACZ4173" s="60"/>
      <c r="ADA4173" s="60"/>
      <c r="ADB4173" s="60"/>
      <c r="ADC4173" s="60"/>
      <c r="ADD4173" s="60"/>
      <c r="ADE4173" s="60"/>
    </row>
    <row r="4174" spans="760:785" x14ac:dyDescent="0.25">
      <c r="ACF4174" s="60"/>
      <c r="ACG4174" s="60"/>
      <c r="ACH4174" s="60"/>
      <c r="ACI4174" s="60"/>
      <c r="ACJ4174" s="60"/>
      <c r="ACK4174" s="60"/>
      <c r="ACL4174" s="60"/>
      <c r="ACM4174" s="60"/>
      <c r="ACN4174" s="60"/>
      <c r="ACO4174" s="60"/>
      <c r="ACP4174" s="60"/>
      <c r="ACQ4174" s="60"/>
      <c r="ACR4174" s="60"/>
      <c r="ACS4174" s="60"/>
      <c r="ACT4174" s="60"/>
      <c r="ACU4174" s="60"/>
      <c r="ACV4174" s="60"/>
      <c r="ACW4174" s="60"/>
      <c r="ACX4174" s="60"/>
      <c r="ACY4174" s="60">
        <v>1.00126396642555</v>
      </c>
      <c r="ACZ4174" s="60"/>
      <c r="ADA4174" s="60"/>
      <c r="ADB4174" s="60"/>
      <c r="ADC4174" s="60"/>
      <c r="ADD4174" s="60"/>
      <c r="ADE4174" s="60"/>
    </row>
    <row r="4175" spans="760:785" x14ac:dyDescent="0.25">
      <c r="ACF4175" s="60"/>
      <c r="ACG4175" s="60"/>
      <c r="ACH4175" s="60"/>
      <c r="ACI4175" s="60"/>
      <c r="ACJ4175" s="60"/>
      <c r="ACK4175" s="60"/>
      <c r="ACL4175" s="60"/>
      <c r="ACM4175" s="60"/>
      <c r="ACN4175" s="60"/>
      <c r="ACO4175" s="60"/>
      <c r="ACP4175" s="60"/>
      <c r="ACQ4175" s="60"/>
      <c r="ACR4175" s="60"/>
      <c r="ACS4175" s="60"/>
      <c r="ACT4175" s="60"/>
      <c r="ACU4175" s="60"/>
      <c r="ACV4175" s="60"/>
      <c r="ACW4175" s="60"/>
      <c r="ACX4175" s="60"/>
      <c r="ACY4175" s="60">
        <v>1.00126288494589</v>
      </c>
      <c r="ACZ4175" s="60"/>
      <c r="ADA4175" s="60"/>
      <c r="ADB4175" s="60"/>
      <c r="ADC4175" s="60"/>
      <c r="ADD4175" s="60"/>
      <c r="ADE4175" s="60"/>
    </row>
    <row r="4176" spans="760:785" x14ac:dyDescent="0.25">
      <c r="ACF4176" s="60"/>
      <c r="ACG4176" s="60"/>
      <c r="ACH4176" s="60"/>
      <c r="ACI4176" s="60"/>
      <c r="ACJ4176" s="60"/>
      <c r="ACK4176" s="60"/>
      <c r="ACL4176" s="60"/>
      <c r="ACM4176" s="60"/>
      <c r="ACN4176" s="60"/>
      <c r="ACO4176" s="60"/>
      <c r="ACP4176" s="60"/>
      <c r="ACQ4176" s="60"/>
      <c r="ACR4176" s="60"/>
      <c r="ACS4176" s="60"/>
      <c r="ACT4176" s="60"/>
      <c r="ACU4176" s="60"/>
      <c r="ACV4176" s="60"/>
      <c r="ACW4176" s="60"/>
      <c r="ACX4176" s="60"/>
      <c r="ACY4176" s="60">
        <v>1.00126187577834</v>
      </c>
      <c r="ACZ4176" s="60"/>
      <c r="ADA4176" s="60"/>
      <c r="ADB4176" s="60"/>
      <c r="ADC4176" s="60"/>
      <c r="ADD4176" s="60"/>
      <c r="ADE4176" s="60"/>
    </row>
    <row r="4177" spans="760:785" x14ac:dyDescent="0.25">
      <c r="ACF4177" s="60"/>
      <c r="ACG4177" s="60"/>
      <c r="ACH4177" s="60"/>
      <c r="ACI4177" s="60"/>
      <c r="ACJ4177" s="60"/>
      <c r="ACK4177" s="60"/>
      <c r="ACL4177" s="60"/>
      <c r="ACM4177" s="60"/>
      <c r="ACN4177" s="60"/>
      <c r="ACO4177" s="60"/>
      <c r="ACP4177" s="60"/>
      <c r="ACQ4177" s="60"/>
      <c r="ACR4177" s="60"/>
      <c r="ACS4177" s="60"/>
      <c r="ACT4177" s="60"/>
      <c r="ACU4177" s="60"/>
      <c r="ACV4177" s="60"/>
      <c r="ACW4177" s="60"/>
      <c r="ACX4177" s="60"/>
      <c r="ACY4177" s="60">
        <v>1.00125993698303</v>
      </c>
      <c r="ACZ4177" s="60"/>
      <c r="ADA4177" s="60"/>
      <c r="ADB4177" s="60"/>
      <c r="ADC4177" s="60"/>
      <c r="ADD4177" s="60"/>
      <c r="ADE4177" s="60"/>
    </row>
    <row r="4178" spans="760:785" x14ac:dyDescent="0.25">
      <c r="ACF4178" s="60"/>
      <c r="ACG4178" s="60"/>
      <c r="ACH4178" s="60"/>
      <c r="ACI4178" s="60"/>
      <c r="ACJ4178" s="60"/>
      <c r="ACK4178" s="60"/>
      <c r="ACL4178" s="60"/>
      <c r="ACM4178" s="60"/>
      <c r="ACN4178" s="60"/>
      <c r="ACO4178" s="60"/>
      <c r="ACP4178" s="60"/>
      <c r="ACQ4178" s="60"/>
      <c r="ACR4178" s="60"/>
      <c r="ACS4178" s="60"/>
      <c r="ACT4178" s="60"/>
      <c r="ACU4178" s="60"/>
      <c r="ACV4178" s="60"/>
      <c r="ACW4178" s="60"/>
      <c r="ACX4178" s="60"/>
      <c r="ACY4178" s="60">
        <v>1.0012592271902401</v>
      </c>
      <c r="ACZ4178" s="60"/>
      <c r="ADA4178" s="60"/>
      <c r="ADB4178" s="60"/>
      <c r="ADC4178" s="60"/>
      <c r="ADD4178" s="60"/>
      <c r="ADE4178" s="60"/>
    </row>
    <row r="4179" spans="760:785" x14ac:dyDescent="0.25">
      <c r="ACF4179" s="60"/>
      <c r="ACG4179" s="60"/>
      <c r="ACH4179" s="60"/>
      <c r="ACI4179" s="60"/>
      <c r="ACJ4179" s="60"/>
      <c r="ACK4179" s="60"/>
      <c r="ACL4179" s="60"/>
      <c r="ACM4179" s="60"/>
      <c r="ACN4179" s="60"/>
      <c r="ACO4179" s="60"/>
      <c r="ACP4179" s="60"/>
      <c r="ACQ4179" s="60"/>
      <c r="ACR4179" s="60"/>
      <c r="ACS4179" s="60"/>
      <c r="ACT4179" s="60"/>
      <c r="ACU4179" s="60"/>
      <c r="ACV4179" s="60"/>
      <c r="ACW4179" s="60"/>
      <c r="ACX4179" s="60"/>
      <c r="ACY4179" s="60">
        <v>1.00125729629213</v>
      </c>
      <c r="ACZ4179" s="60"/>
      <c r="ADA4179" s="60"/>
      <c r="ADB4179" s="60"/>
      <c r="ADC4179" s="60"/>
      <c r="ADD4179" s="60"/>
      <c r="ADE4179" s="60"/>
    </row>
    <row r="4180" spans="760:785" x14ac:dyDescent="0.25">
      <c r="ACF4180" s="60"/>
      <c r="ACG4180" s="60"/>
      <c r="ACH4180" s="60"/>
      <c r="ACI4180" s="60"/>
      <c r="ACJ4180" s="60"/>
      <c r="ACK4180" s="60"/>
      <c r="ACL4180" s="60"/>
      <c r="ACM4180" s="60"/>
      <c r="ACN4180" s="60"/>
      <c r="ACO4180" s="60"/>
      <c r="ACP4180" s="60"/>
      <c r="ACQ4180" s="60"/>
      <c r="ACR4180" s="60"/>
      <c r="ACS4180" s="60"/>
      <c r="ACT4180" s="60"/>
      <c r="ACU4180" s="60"/>
      <c r="ACV4180" s="60"/>
      <c r="ACW4180" s="60"/>
      <c r="ACX4180" s="60"/>
      <c r="ACY4180" s="60">
        <v>1.0012569649501399</v>
      </c>
      <c r="ACZ4180" s="60"/>
      <c r="ADA4180" s="60"/>
      <c r="ADB4180" s="60"/>
      <c r="ADC4180" s="60"/>
      <c r="ADD4180" s="60"/>
      <c r="ADE4180" s="60"/>
    </row>
    <row r="4181" spans="760:785" x14ac:dyDescent="0.25">
      <c r="ACF4181" s="60"/>
      <c r="ACG4181" s="60"/>
      <c r="ACH4181" s="60"/>
      <c r="ACI4181" s="60"/>
      <c r="ACJ4181" s="60"/>
      <c r="ACK4181" s="60"/>
      <c r="ACL4181" s="60"/>
      <c r="ACM4181" s="60"/>
      <c r="ACN4181" s="60"/>
      <c r="ACO4181" s="60"/>
      <c r="ACP4181" s="60"/>
      <c r="ACQ4181" s="60"/>
      <c r="ACR4181" s="60"/>
      <c r="ACS4181" s="60"/>
      <c r="ACT4181" s="60"/>
      <c r="ACU4181" s="60"/>
      <c r="ACV4181" s="60"/>
      <c r="ACW4181" s="60"/>
      <c r="ACX4181" s="60"/>
      <c r="ACY4181" s="60">
        <v>1.0012566455112899</v>
      </c>
      <c r="ACZ4181" s="60"/>
      <c r="ADA4181" s="60"/>
      <c r="ADB4181" s="60"/>
      <c r="ADC4181" s="60"/>
      <c r="ADD4181" s="60"/>
      <c r="ADE4181" s="60"/>
    </row>
    <row r="4182" spans="760:785" x14ac:dyDescent="0.25">
      <c r="ACF4182" s="60"/>
      <c r="ACG4182" s="60"/>
      <c r="ACH4182" s="60"/>
      <c r="ACI4182" s="60"/>
      <c r="ACJ4182" s="60"/>
      <c r="ACK4182" s="60"/>
      <c r="ACL4182" s="60"/>
      <c r="ACM4182" s="60"/>
      <c r="ACN4182" s="60"/>
      <c r="ACO4182" s="60"/>
      <c r="ACP4182" s="60"/>
      <c r="ACQ4182" s="60"/>
      <c r="ACR4182" s="60"/>
      <c r="ACS4182" s="60"/>
      <c r="ACT4182" s="60"/>
      <c r="ACU4182" s="60"/>
      <c r="ACV4182" s="60"/>
      <c r="ACW4182" s="60"/>
      <c r="ACX4182" s="60"/>
      <c r="ACY4182" s="60">
        <v>1.00125654279079</v>
      </c>
      <c r="ACZ4182" s="60"/>
      <c r="ADA4182" s="60"/>
      <c r="ADB4182" s="60"/>
      <c r="ADC4182" s="60"/>
      <c r="ADD4182" s="60"/>
      <c r="ADE4182" s="60"/>
    </row>
    <row r="4183" spans="760:785" x14ac:dyDescent="0.25">
      <c r="ACF4183" s="60"/>
      <c r="ACG4183" s="60"/>
      <c r="ACH4183" s="60"/>
      <c r="ACI4183" s="60"/>
      <c r="ACJ4183" s="60"/>
      <c r="ACK4183" s="60"/>
      <c r="ACL4183" s="60"/>
      <c r="ACM4183" s="60"/>
      <c r="ACN4183" s="60"/>
      <c r="ACO4183" s="60"/>
      <c r="ACP4183" s="60"/>
      <c r="ACQ4183" s="60"/>
      <c r="ACR4183" s="60"/>
      <c r="ACS4183" s="60"/>
      <c r="ACT4183" s="60"/>
      <c r="ACU4183" s="60"/>
      <c r="ACV4183" s="60"/>
      <c r="ACW4183" s="60"/>
      <c r="ACX4183" s="60"/>
      <c r="ACY4183" s="60">
        <v>1.0012562713497499</v>
      </c>
      <c r="ACZ4183" s="60"/>
      <c r="ADA4183" s="60"/>
      <c r="ADB4183" s="60"/>
      <c r="ADC4183" s="60"/>
      <c r="ADD4183" s="60"/>
      <c r="ADE4183" s="60"/>
    </row>
    <row r="4184" spans="760:785" x14ac:dyDescent="0.25">
      <c r="ACF4184" s="60"/>
      <c r="ACG4184" s="60"/>
      <c r="ACH4184" s="60"/>
      <c r="ACI4184" s="60"/>
      <c r="ACJ4184" s="60"/>
      <c r="ACK4184" s="60"/>
      <c r="ACL4184" s="60"/>
      <c r="ACM4184" s="60"/>
      <c r="ACN4184" s="60"/>
      <c r="ACO4184" s="60"/>
      <c r="ACP4184" s="60"/>
      <c r="ACQ4184" s="60"/>
      <c r="ACR4184" s="60"/>
      <c r="ACS4184" s="60"/>
      <c r="ACT4184" s="60"/>
      <c r="ACU4184" s="60"/>
      <c r="ACV4184" s="60"/>
      <c r="ACW4184" s="60"/>
      <c r="ACX4184" s="60"/>
      <c r="ACY4184" s="60">
        <v>1.0012559398198799</v>
      </c>
      <c r="ACZ4184" s="60"/>
      <c r="ADA4184" s="60"/>
      <c r="ADB4184" s="60"/>
      <c r="ADC4184" s="60"/>
      <c r="ADD4184" s="60"/>
      <c r="ADE4184" s="60"/>
    </row>
    <row r="4185" spans="760:785" x14ac:dyDescent="0.25">
      <c r="ACF4185" s="60"/>
      <c r="ACG4185" s="60"/>
      <c r="ACH4185" s="60"/>
      <c r="ACI4185" s="60"/>
      <c r="ACJ4185" s="60"/>
      <c r="ACK4185" s="60"/>
      <c r="ACL4185" s="60"/>
      <c r="ACM4185" s="60"/>
      <c r="ACN4185" s="60"/>
      <c r="ACO4185" s="60"/>
      <c r="ACP4185" s="60"/>
      <c r="ACQ4185" s="60"/>
      <c r="ACR4185" s="60"/>
      <c r="ACS4185" s="60"/>
      <c r="ACT4185" s="60"/>
      <c r="ACU4185" s="60"/>
      <c r="ACV4185" s="60"/>
      <c r="ACW4185" s="60"/>
      <c r="ACX4185" s="60"/>
      <c r="ACY4185" s="60">
        <v>1.0012447231691799</v>
      </c>
      <c r="ACZ4185" s="60"/>
      <c r="ADA4185" s="60"/>
      <c r="ADB4185" s="60"/>
      <c r="ADC4185" s="60"/>
      <c r="ADD4185" s="60"/>
      <c r="ADE4185" s="60"/>
    </row>
    <row r="4186" spans="760:785" x14ac:dyDescent="0.25">
      <c r="ACF4186" s="60"/>
      <c r="ACG4186" s="60"/>
      <c r="ACH4186" s="60"/>
      <c r="ACI4186" s="60"/>
      <c r="ACJ4186" s="60"/>
      <c r="ACK4186" s="60"/>
      <c r="ACL4186" s="60"/>
      <c r="ACM4186" s="60"/>
      <c r="ACN4186" s="60"/>
      <c r="ACO4186" s="60"/>
      <c r="ACP4186" s="60"/>
      <c r="ACQ4186" s="60"/>
      <c r="ACR4186" s="60"/>
      <c r="ACS4186" s="60"/>
      <c r="ACT4186" s="60"/>
      <c r="ACU4186" s="60"/>
      <c r="ACV4186" s="60"/>
      <c r="ACW4186" s="60"/>
      <c r="ACX4186" s="60"/>
      <c r="ACY4186" s="60">
        <v>1.00124400588173</v>
      </c>
      <c r="ACZ4186" s="60"/>
      <c r="ADA4186" s="60"/>
      <c r="ADB4186" s="60"/>
      <c r="ADC4186" s="60"/>
      <c r="ADD4186" s="60"/>
      <c r="ADE4186" s="60"/>
    </row>
    <row r="4187" spans="760:785" x14ac:dyDescent="0.25">
      <c r="ACF4187" s="60"/>
      <c r="ACG4187" s="60"/>
      <c r="ACH4187" s="60"/>
      <c r="ACI4187" s="60"/>
      <c r="ACJ4187" s="60"/>
      <c r="ACK4187" s="60"/>
      <c r="ACL4187" s="60"/>
      <c r="ACM4187" s="60"/>
      <c r="ACN4187" s="60"/>
      <c r="ACO4187" s="60"/>
      <c r="ACP4187" s="60"/>
      <c r="ACQ4187" s="60"/>
      <c r="ACR4187" s="60"/>
      <c r="ACS4187" s="60"/>
      <c r="ACT4187" s="60"/>
      <c r="ACU4187" s="60"/>
      <c r="ACV4187" s="60"/>
      <c r="ACW4187" s="60"/>
      <c r="ACX4187" s="60"/>
      <c r="ACY4187" s="60">
        <v>1.00124364187354</v>
      </c>
      <c r="ACZ4187" s="60"/>
      <c r="ADA4187" s="60"/>
      <c r="ADB4187" s="60"/>
      <c r="ADC4187" s="60"/>
      <c r="ADD4187" s="60"/>
      <c r="ADE4187" s="60"/>
    </row>
    <row r="4188" spans="760:785" x14ac:dyDescent="0.25">
      <c r="ACF4188" s="60"/>
      <c r="ACG4188" s="60"/>
      <c r="ACH4188" s="60"/>
      <c r="ACI4188" s="60"/>
      <c r="ACJ4188" s="60"/>
      <c r="ACK4188" s="60"/>
      <c r="ACL4188" s="60"/>
      <c r="ACM4188" s="60"/>
      <c r="ACN4188" s="60"/>
      <c r="ACO4188" s="60"/>
      <c r="ACP4188" s="60"/>
      <c r="ACQ4188" s="60"/>
      <c r="ACR4188" s="60"/>
      <c r="ACS4188" s="60"/>
      <c r="ACT4188" s="60"/>
      <c r="ACU4188" s="60"/>
      <c r="ACV4188" s="60"/>
      <c r="ACW4188" s="60"/>
      <c r="ACX4188" s="60"/>
      <c r="ACY4188" s="60">
        <v>1.0012434264474901</v>
      </c>
      <c r="ACZ4188" s="60"/>
      <c r="ADA4188" s="60"/>
      <c r="ADB4188" s="60"/>
      <c r="ADC4188" s="60"/>
      <c r="ADD4188" s="60"/>
      <c r="ADE4188" s="60"/>
    </row>
    <row r="4189" spans="760:785" x14ac:dyDescent="0.25">
      <c r="ACF4189" s="60"/>
      <c r="ACG4189" s="60"/>
      <c r="ACH4189" s="60"/>
      <c r="ACI4189" s="60"/>
      <c r="ACJ4189" s="60"/>
      <c r="ACK4189" s="60"/>
      <c r="ACL4189" s="60"/>
      <c r="ACM4189" s="60"/>
      <c r="ACN4189" s="60"/>
      <c r="ACO4189" s="60"/>
      <c r="ACP4189" s="60"/>
      <c r="ACQ4189" s="60"/>
      <c r="ACR4189" s="60"/>
      <c r="ACS4189" s="60"/>
      <c r="ACT4189" s="60"/>
      <c r="ACU4189" s="60"/>
      <c r="ACV4189" s="60"/>
      <c r="ACW4189" s="60"/>
      <c r="ACX4189" s="60"/>
      <c r="ACY4189" s="60">
        <v>1.0012428367750099</v>
      </c>
      <c r="ACZ4189" s="60"/>
      <c r="ADA4189" s="60"/>
      <c r="ADB4189" s="60"/>
      <c r="ADC4189" s="60"/>
      <c r="ADD4189" s="60"/>
      <c r="ADE4189" s="60"/>
    </row>
    <row r="4190" spans="760:785" x14ac:dyDescent="0.25">
      <c r="ACF4190" s="60"/>
      <c r="ACG4190" s="60"/>
      <c r="ACH4190" s="60"/>
      <c r="ACI4190" s="60"/>
      <c r="ACJ4190" s="60"/>
      <c r="ACK4190" s="60"/>
      <c r="ACL4190" s="60"/>
      <c r="ACM4190" s="60"/>
      <c r="ACN4190" s="60"/>
      <c r="ACO4190" s="60"/>
      <c r="ACP4190" s="60"/>
      <c r="ACQ4190" s="60"/>
      <c r="ACR4190" s="60"/>
      <c r="ACS4190" s="60"/>
      <c r="ACT4190" s="60"/>
      <c r="ACU4190" s="60"/>
      <c r="ACV4190" s="60"/>
      <c r="ACW4190" s="60"/>
      <c r="ACX4190" s="60"/>
      <c r="ACY4190" s="60">
        <v>1.00123924026929</v>
      </c>
      <c r="ACZ4190" s="60"/>
      <c r="ADA4190" s="60"/>
      <c r="ADB4190" s="60"/>
      <c r="ADC4190" s="60"/>
      <c r="ADD4190" s="60"/>
      <c r="ADE4190" s="60"/>
    </row>
    <row r="4191" spans="760:785" x14ac:dyDescent="0.25">
      <c r="ACF4191" s="60"/>
      <c r="ACG4191" s="60"/>
      <c r="ACH4191" s="60"/>
      <c r="ACI4191" s="60"/>
      <c r="ACJ4191" s="60"/>
      <c r="ACK4191" s="60"/>
      <c r="ACL4191" s="60"/>
      <c r="ACM4191" s="60"/>
      <c r="ACN4191" s="60"/>
      <c r="ACO4191" s="60"/>
      <c r="ACP4191" s="60"/>
      <c r="ACQ4191" s="60"/>
      <c r="ACR4191" s="60"/>
      <c r="ACS4191" s="60"/>
      <c r="ACT4191" s="60"/>
      <c r="ACU4191" s="60"/>
      <c r="ACV4191" s="60"/>
      <c r="ACW4191" s="60"/>
      <c r="ACX4191" s="60"/>
      <c r="ACY4191" s="60">
        <v>1.00123487112901</v>
      </c>
      <c r="ACZ4191" s="60"/>
      <c r="ADA4191" s="60"/>
      <c r="ADB4191" s="60"/>
      <c r="ADC4191" s="60"/>
      <c r="ADD4191" s="60"/>
      <c r="ADE4191" s="60"/>
    </row>
    <row r="4192" spans="760:785" x14ac:dyDescent="0.25">
      <c r="ACF4192" s="60"/>
      <c r="ACG4192" s="60"/>
      <c r="ACH4192" s="60"/>
      <c r="ACI4192" s="60"/>
      <c r="ACJ4192" s="60"/>
      <c r="ACK4192" s="60"/>
      <c r="ACL4192" s="60"/>
      <c r="ACM4192" s="60"/>
      <c r="ACN4192" s="60"/>
      <c r="ACO4192" s="60"/>
      <c r="ACP4192" s="60"/>
      <c r="ACQ4192" s="60"/>
      <c r="ACR4192" s="60"/>
      <c r="ACS4192" s="60"/>
      <c r="ACT4192" s="60"/>
      <c r="ACU4192" s="60"/>
      <c r="ACV4192" s="60"/>
      <c r="ACW4192" s="60"/>
      <c r="ACX4192" s="60"/>
      <c r="ACY4192" s="60">
        <v>1.0012345864407399</v>
      </c>
      <c r="ACZ4192" s="60"/>
      <c r="ADA4192" s="60"/>
      <c r="ADB4192" s="60"/>
      <c r="ADC4192" s="60"/>
      <c r="ADD4192" s="60"/>
      <c r="ADE4192" s="60"/>
    </row>
    <row r="4193" spans="760:785" x14ac:dyDescent="0.25">
      <c r="ACF4193" s="60"/>
      <c r="ACG4193" s="60"/>
      <c r="ACH4193" s="60"/>
      <c r="ACI4193" s="60"/>
      <c r="ACJ4193" s="60"/>
      <c r="ACK4193" s="60"/>
      <c r="ACL4193" s="60"/>
      <c r="ACM4193" s="60"/>
      <c r="ACN4193" s="60"/>
      <c r="ACO4193" s="60"/>
      <c r="ACP4193" s="60"/>
      <c r="ACQ4193" s="60"/>
      <c r="ACR4193" s="60"/>
      <c r="ACS4193" s="60"/>
      <c r="ACT4193" s="60"/>
      <c r="ACU4193" s="60"/>
      <c r="ACV4193" s="60"/>
      <c r="ACW4193" s="60"/>
      <c r="ACX4193" s="60"/>
      <c r="ACY4193" s="60">
        <v>1.00123242231996</v>
      </c>
      <c r="ACZ4193" s="60"/>
      <c r="ADA4193" s="60"/>
      <c r="ADB4193" s="60"/>
      <c r="ADC4193" s="60"/>
      <c r="ADD4193" s="60"/>
      <c r="ADE4193" s="60"/>
    </row>
    <row r="4194" spans="760:785" x14ac:dyDescent="0.25">
      <c r="ACF4194" s="60"/>
      <c r="ACG4194" s="60"/>
      <c r="ACH4194" s="60"/>
      <c r="ACI4194" s="60"/>
      <c r="ACJ4194" s="60"/>
      <c r="ACK4194" s="60"/>
      <c r="ACL4194" s="60"/>
      <c r="ACM4194" s="60"/>
      <c r="ACN4194" s="60"/>
      <c r="ACO4194" s="60"/>
      <c r="ACP4194" s="60"/>
      <c r="ACQ4194" s="60"/>
      <c r="ACR4194" s="60"/>
      <c r="ACS4194" s="60"/>
      <c r="ACT4194" s="60"/>
      <c r="ACU4194" s="60"/>
      <c r="ACV4194" s="60"/>
      <c r="ACW4194" s="60"/>
      <c r="ACX4194" s="60"/>
      <c r="ACY4194" s="60">
        <v>1.0012313817976299</v>
      </c>
      <c r="ACZ4194" s="60"/>
      <c r="ADA4194" s="60"/>
      <c r="ADB4194" s="60"/>
      <c r="ADC4194" s="60"/>
      <c r="ADD4194" s="60"/>
      <c r="ADE4194" s="60"/>
    </row>
    <row r="4195" spans="760:785" x14ac:dyDescent="0.25">
      <c r="ACF4195" s="60"/>
      <c r="ACG4195" s="60"/>
      <c r="ACH4195" s="60"/>
      <c r="ACI4195" s="60"/>
      <c r="ACJ4195" s="60"/>
      <c r="ACK4195" s="60"/>
      <c r="ACL4195" s="60"/>
      <c r="ACM4195" s="60"/>
      <c r="ACN4195" s="60"/>
      <c r="ACO4195" s="60"/>
      <c r="ACP4195" s="60"/>
      <c r="ACQ4195" s="60"/>
      <c r="ACR4195" s="60"/>
      <c r="ACS4195" s="60"/>
      <c r="ACT4195" s="60"/>
      <c r="ACU4195" s="60"/>
      <c r="ACV4195" s="60"/>
      <c r="ACW4195" s="60"/>
      <c r="ACX4195" s="60"/>
      <c r="ACY4195" s="60">
        <v>1.00123008047672</v>
      </c>
      <c r="ACZ4195" s="60"/>
      <c r="ADA4195" s="60"/>
      <c r="ADB4195" s="60"/>
      <c r="ADC4195" s="60"/>
      <c r="ADD4195" s="60"/>
      <c r="ADE4195" s="60"/>
    </row>
    <row r="4196" spans="760:785" x14ac:dyDescent="0.25">
      <c r="ACF4196" s="60"/>
      <c r="ACG4196" s="60"/>
      <c r="ACH4196" s="60"/>
      <c r="ACI4196" s="60"/>
      <c r="ACJ4196" s="60"/>
      <c r="ACK4196" s="60"/>
      <c r="ACL4196" s="60"/>
      <c r="ACM4196" s="60"/>
      <c r="ACN4196" s="60"/>
      <c r="ACO4196" s="60"/>
      <c r="ACP4196" s="60"/>
      <c r="ACQ4196" s="60"/>
      <c r="ACR4196" s="60"/>
      <c r="ACS4196" s="60"/>
      <c r="ACT4196" s="60"/>
      <c r="ACU4196" s="60"/>
      <c r="ACV4196" s="60"/>
      <c r="ACW4196" s="60"/>
      <c r="ACX4196" s="60"/>
      <c r="ACY4196" s="60">
        <v>1.0012299797392401</v>
      </c>
      <c r="ACZ4196" s="60"/>
      <c r="ADA4196" s="60"/>
      <c r="ADB4196" s="60"/>
      <c r="ADC4196" s="60"/>
      <c r="ADD4196" s="60"/>
      <c r="ADE4196" s="60"/>
    </row>
    <row r="4197" spans="760:785" x14ac:dyDescent="0.25">
      <c r="ACF4197" s="60"/>
      <c r="ACG4197" s="60"/>
      <c r="ACH4197" s="60"/>
      <c r="ACI4197" s="60"/>
      <c r="ACJ4197" s="60"/>
      <c r="ACK4197" s="60"/>
      <c r="ACL4197" s="60"/>
      <c r="ACM4197" s="60"/>
      <c r="ACN4197" s="60"/>
      <c r="ACO4197" s="60"/>
      <c r="ACP4197" s="60"/>
      <c r="ACQ4197" s="60"/>
      <c r="ACR4197" s="60"/>
      <c r="ACS4197" s="60"/>
      <c r="ACT4197" s="60"/>
      <c r="ACU4197" s="60"/>
      <c r="ACV4197" s="60"/>
      <c r="ACW4197" s="60"/>
      <c r="ACX4197" s="60"/>
      <c r="ACY4197" s="60">
        <v>1.0012234436169101</v>
      </c>
      <c r="ACZ4197" s="60"/>
      <c r="ADA4197" s="60"/>
      <c r="ADB4197" s="60"/>
      <c r="ADC4197" s="60"/>
      <c r="ADD4197" s="60"/>
      <c r="ADE4197" s="60"/>
    </row>
    <row r="4198" spans="760:785" x14ac:dyDescent="0.25">
      <c r="ACF4198" s="60"/>
      <c r="ACG4198" s="60"/>
      <c r="ACH4198" s="60"/>
      <c r="ACI4198" s="60"/>
      <c r="ACJ4198" s="60"/>
      <c r="ACK4198" s="60"/>
      <c r="ACL4198" s="60"/>
      <c r="ACM4198" s="60"/>
      <c r="ACN4198" s="60"/>
      <c r="ACO4198" s="60"/>
      <c r="ACP4198" s="60"/>
      <c r="ACQ4198" s="60"/>
      <c r="ACR4198" s="60"/>
      <c r="ACS4198" s="60"/>
      <c r="ACT4198" s="60"/>
      <c r="ACU4198" s="60"/>
      <c r="ACV4198" s="60"/>
      <c r="ACW4198" s="60"/>
      <c r="ACX4198" s="60"/>
      <c r="ACY4198" s="60">
        <v>1.0012231769064699</v>
      </c>
      <c r="ACZ4198" s="60"/>
      <c r="ADA4198" s="60"/>
      <c r="ADB4198" s="60"/>
      <c r="ADC4198" s="60"/>
      <c r="ADD4198" s="60"/>
      <c r="ADE4198" s="60"/>
    </row>
    <row r="4199" spans="760:785" x14ac:dyDescent="0.25">
      <c r="ACF4199" s="60"/>
      <c r="ACG4199" s="60"/>
      <c r="ACH4199" s="60"/>
      <c r="ACI4199" s="60"/>
      <c r="ACJ4199" s="60"/>
      <c r="ACK4199" s="60"/>
      <c r="ACL4199" s="60"/>
      <c r="ACM4199" s="60"/>
      <c r="ACN4199" s="60"/>
      <c r="ACO4199" s="60"/>
      <c r="ACP4199" s="60"/>
      <c r="ACQ4199" s="60"/>
      <c r="ACR4199" s="60"/>
      <c r="ACS4199" s="60"/>
      <c r="ACT4199" s="60"/>
      <c r="ACU4199" s="60"/>
      <c r="ACV4199" s="60"/>
      <c r="ACW4199" s="60"/>
      <c r="ACX4199" s="60"/>
      <c r="ACY4199" s="60">
        <v>1.0012169228882699</v>
      </c>
      <c r="ACZ4199" s="60"/>
      <c r="ADA4199" s="60"/>
      <c r="ADB4199" s="60"/>
      <c r="ADC4199" s="60"/>
      <c r="ADD4199" s="60"/>
      <c r="ADE4199" s="60"/>
    </row>
    <row r="4200" spans="760:785" x14ac:dyDescent="0.25">
      <c r="ACF4200" s="60"/>
      <c r="ACG4200" s="60"/>
      <c r="ACH4200" s="60"/>
      <c r="ACI4200" s="60"/>
      <c r="ACJ4200" s="60"/>
      <c r="ACK4200" s="60"/>
      <c r="ACL4200" s="60"/>
      <c r="ACM4200" s="60"/>
      <c r="ACN4200" s="60"/>
      <c r="ACO4200" s="60"/>
      <c r="ACP4200" s="60"/>
      <c r="ACQ4200" s="60"/>
      <c r="ACR4200" s="60"/>
      <c r="ACS4200" s="60"/>
      <c r="ACT4200" s="60"/>
      <c r="ACU4200" s="60"/>
      <c r="ACV4200" s="60"/>
      <c r="ACW4200" s="60"/>
      <c r="ACX4200" s="60"/>
      <c r="ACY4200" s="60">
        <v>1.00121329003321</v>
      </c>
      <c r="ACZ4200" s="60"/>
      <c r="ADA4200" s="60"/>
      <c r="ADB4200" s="60"/>
      <c r="ADC4200" s="60"/>
      <c r="ADD4200" s="60"/>
      <c r="ADE4200" s="60"/>
    </row>
    <row r="4201" spans="760:785" x14ac:dyDescent="0.25">
      <c r="ACF4201" s="60"/>
      <c r="ACG4201" s="60"/>
      <c r="ACH4201" s="60"/>
      <c r="ACI4201" s="60"/>
      <c r="ACJ4201" s="60"/>
      <c r="ACK4201" s="60"/>
      <c r="ACL4201" s="60"/>
      <c r="ACM4201" s="60"/>
      <c r="ACN4201" s="60"/>
      <c r="ACO4201" s="60"/>
      <c r="ACP4201" s="60"/>
      <c r="ACQ4201" s="60"/>
      <c r="ACR4201" s="60"/>
      <c r="ACS4201" s="60"/>
      <c r="ACT4201" s="60"/>
      <c r="ACU4201" s="60"/>
      <c r="ACV4201" s="60"/>
      <c r="ACW4201" s="60"/>
      <c r="ACX4201" s="60"/>
      <c r="ACY4201" s="60">
        <v>1.00121274790236</v>
      </c>
      <c r="ACZ4201" s="60"/>
      <c r="ADA4201" s="60"/>
      <c r="ADB4201" s="60"/>
      <c r="ADC4201" s="60"/>
      <c r="ADD4201" s="60"/>
      <c r="ADE4201" s="60"/>
    </row>
    <row r="4202" spans="760:785" x14ac:dyDescent="0.25">
      <c r="ACF4202" s="60"/>
      <c r="ACG4202" s="60"/>
      <c r="ACH4202" s="60"/>
      <c r="ACI4202" s="60"/>
      <c r="ACJ4202" s="60"/>
      <c r="ACK4202" s="60"/>
      <c r="ACL4202" s="60"/>
      <c r="ACM4202" s="60"/>
      <c r="ACN4202" s="60"/>
      <c r="ACO4202" s="60"/>
      <c r="ACP4202" s="60"/>
      <c r="ACQ4202" s="60"/>
      <c r="ACR4202" s="60"/>
      <c r="ACS4202" s="60"/>
      <c r="ACT4202" s="60"/>
      <c r="ACU4202" s="60"/>
      <c r="ACV4202" s="60"/>
      <c r="ACW4202" s="60"/>
      <c r="ACX4202" s="60"/>
      <c r="ACY4202" s="60">
        <v>1.0012110854702601</v>
      </c>
      <c r="ACZ4202" s="60"/>
      <c r="ADA4202" s="60"/>
      <c r="ADB4202" s="60"/>
      <c r="ADC4202" s="60"/>
      <c r="ADD4202" s="60"/>
      <c r="ADE4202" s="60"/>
    </row>
    <row r="4203" spans="760:785" x14ac:dyDescent="0.25">
      <c r="ACF4203" s="60"/>
      <c r="ACG4203" s="60"/>
      <c r="ACH4203" s="60"/>
      <c r="ACI4203" s="60"/>
      <c r="ACJ4203" s="60"/>
      <c r="ACK4203" s="60"/>
      <c r="ACL4203" s="60"/>
      <c r="ACM4203" s="60"/>
      <c r="ACN4203" s="60"/>
      <c r="ACO4203" s="60"/>
      <c r="ACP4203" s="60"/>
      <c r="ACQ4203" s="60"/>
      <c r="ACR4203" s="60"/>
      <c r="ACS4203" s="60"/>
      <c r="ACT4203" s="60"/>
      <c r="ACU4203" s="60"/>
      <c r="ACV4203" s="60"/>
      <c r="ACW4203" s="60"/>
      <c r="ACX4203" s="60"/>
      <c r="ACY4203" s="60">
        <v>1.00120926708706</v>
      </c>
      <c r="ACZ4203" s="60"/>
      <c r="ADA4203" s="60"/>
      <c r="ADB4203" s="60"/>
      <c r="ADC4203" s="60"/>
      <c r="ADD4203" s="60"/>
      <c r="ADE4203" s="60"/>
    </row>
    <row r="4204" spans="760:785" x14ac:dyDescent="0.25">
      <c r="ACF4204" s="60"/>
      <c r="ACG4204" s="60"/>
      <c r="ACH4204" s="60"/>
      <c r="ACI4204" s="60"/>
      <c r="ACJ4204" s="60"/>
      <c r="ACK4204" s="60"/>
      <c r="ACL4204" s="60"/>
      <c r="ACM4204" s="60"/>
      <c r="ACN4204" s="60"/>
      <c r="ACO4204" s="60"/>
      <c r="ACP4204" s="60"/>
      <c r="ACQ4204" s="60"/>
      <c r="ACR4204" s="60"/>
      <c r="ACS4204" s="60"/>
      <c r="ACT4204" s="60"/>
      <c r="ACU4204" s="60"/>
      <c r="ACV4204" s="60"/>
      <c r="ACW4204" s="60"/>
      <c r="ACX4204" s="60"/>
      <c r="ACY4204" s="60">
        <v>1.0012076113486901</v>
      </c>
      <c r="ACZ4204" s="60"/>
      <c r="ADA4204" s="60"/>
      <c r="ADB4204" s="60"/>
      <c r="ADC4204" s="60"/>
      <c r="ADD4204" s="60"/>
      <c r="ADE4204" s="60"/>
    </row>
    <row r="4205" spans="760:785" x14ac:dyDescent="0.25">
      <c r="ACF4205" s="60"/>
      <c r="ACG4205" s="60"/>
      <c r="ACH4205" s="60"/>
      <c r="ACI4205" s="60"/>
      <c r="ACJ4205" s="60"/>
      <c r="ACK4205" s="60"/>
      <c r="ACL4205" s="60"/>
      <c r="ACM4205" s="60"/>
      <c r="ACN4205" s="60"/>
      <c r="ACO4205" s="60"/>
      <c r="ACP4205" s="60"/>
      <c r="ACQ4205" s="60"/>
      <c r="ACR4205" s="60"/>
      <c r="ACS4205" s="60"/>
      <c r="ACT4205" s="60"/>
      <c r="ACU4205" s="60"/>
      <c r="ACV4205" s="60"/>
      <c r="ACW4205" s="60"/>
      <c r="ACX4205" s="60"/>
      <c r="ACY4205" s="60">
        <v>1.0012073246998601</v>
      </c>
      <c r="ACZ4205" s="60"/>
      <c r="ADA4205" s="60"/>
      <c r="ADB4205" s="60"/>
      <c r="ADC4205" s="60"/>
      <c r="ADD4205" s="60"/>
      <c r="ADE4205" s="60"/>
    </row>
    <row r="4206" spans="760:785" x14ac:dyDescent="0.25">
      <c r="ACF4206" s="60"/>
      <c r="ACG4206" s="60"/>
      <c r="ACH4206" s="60"/>
      <c r="ACI4206" s="60"/>
      <c r="ACJ4206" s="60"/>
      <c r="ACK4206" s="60"/>
      <c r="ACL4206" s="60"/>
      <c r="ACM4206" s="60"/>
      <c r="ACN4206" s="60"/>
      <c r="ACO4206" s="60"/>
      <c r="ACP4206" s="60"/>
      <c r="ACQ4206" s="60"/>
      <c r="ACR4206" s="60"/>
      <c r="ACS4206" s="60"/>
      <c r="ACT4206" s="60"/>
      <c r="ACU4206" s="60"/>
      <c r="ACV4206" s="60"/>
      <c r="ACW4206" s="60"/>
      <c r="ACX4206" s="60"/>
      <c r="ACY4206" s="60">
        <v>1.0012067542312399</v>
      </c>
      <c r="ACZ4206" s="60"/>
      <c r="ADA4206" s="60"/>
      <c r="ADB4206" s="60"/>
      <c r="ADC4206" s="60"/>
      <c r="ADD4206" s="60"/>
      <c r="ADE4206" s="60"/>
    </row>
    <row r="4207" spans="760:785" x14ac:dyDescent="0.25">
      <c r="ACF4207" s="60"/>
      <c r="ACG4207" s="60"/>
      <c r="ACH4207" s="60"/>
      <c r="ACI4207" s="60"/>
      <c r="ACJ4207" s="60"/>
      <c r="ACK4207" s="60"/>
      <c r="ACL4207" s="60"/>
      <c r="ACM4207" s="60"/>
      <c r="ACN4207" s="60"/>
      <c r="ACO4207" s="60"/>
      <c r="ACP4207" s="60"/>
      <c r="ACQ4207" s="60"/>
      <c r="ACR4207" s="60"/>
      <c r="ACS4207" s="60"/>
      <c r="ACT4207" s="60"/>
      <c r="ACU4207" s="60"/>
      <c r="ACV4207" s="60"/>
      <c r="ACW4207" s="60"/>
      <c r="ACX4207" s="60"/>
      <c r="ACY4207" s="60">
        <v>1.00120654069131</v>
      </c>
      <c r="ACZ4207" s="60"/>
      <c r="ADA4207" s="60"/>
      <c r="ADB4207" s="60"/>
      <c r="ADC4207" s="60"/>
      <c r="ADD4207" s="60"/>
      <c r="ADE4207" s="60"/>
    </row>
    <row r="4208" spans="760:785" x14ac:dyDescent="0.25">
      <c r="ACF4208" s="60"/>
      <c r="ACG4208" s="60"/>
      <c r="ACH4208" s="60"/>
      <c r="ACI4208" s="60"/>
      <c r="ACJ4208" s="60"/>
      <c r="ACK4208" s="60"/>
      <c r="ACL4208" s="60"/>
      <c r="ACM4208" s="60"/>
      <c r="ACN4208" s="60"/>
      <c r="ACO4208" s="60"/>
      <c r="ACP4208" s="60"/>
      <c r="ACQ4208" s="60"/>
      <c r="ACR4208" s="60"/>
      <c r="ACS4208" s="60"/>
      <c r="ACT4208" s="60"/>
      <c r="ACU4208" s="60"/>
      <c r="ACV4208" s="60"/>
      <c r="ACW4208" s="60"/>
      <c r="ACX4208" s="60"/>
      <c r="ACY4208" s="60">
        <v>1.00120564539471</v>
      </c>
      <c r="ACZ4208" s="60"/>
      <c r="ADA4208" s="60"/>
      <c r="ADB4208" s="60"/>
      <c r="ADC4208" s="60"/>
      <c r="ADD4208" s="60"/>
      <c r="ADE4208" s="60"/>
    </row>
    <row r="4209" spans="760:785" x14ac:dyDescent="0.25">
      <c r="ACF4209" s="60"/>
      <c r="ACG4209" s="60"/>
      <c r="ACH4209" s="60"/>
      <c r="ACI4209" s="60"/>
      <c r="ACJ4209" s="60"/>
      <c r="ACK4209" s="60"/>
      <c r="ACL4209" s="60"/>
      <c r="ACM4209" s="60"/>
      <c r="ACN4209" s="60"/>
      <c r="ACO4209" s="60"/>
      <c r="ACP4209" s="60"/>
      <c r="ACQ4209" s="60"/>
      <c r="ACR4209" s="60"/>
      <c r="ACS4209" s="60"/>
      <c r="ACT4209" s="60"/>
      <c r="ACU4209" s="60"/>
      <c r="ACV4209" s="60"/>
      <c r="ACW4209" s="60"/>
      <c r="ACX4209" s="60"/>
      <c r="ACY4209" s="60">
        <v>1.0012045882685601</v>
      </c>
      <c r="ACZ4209" s="60"/>
      <c r="ADA4209" s="60"/>
      <c r="ADB4209" s="60"/>
      <c r="ADC4209" s="60"/>
      <c r="ADD4209" s="60"/>
      <c r="ADE4209" s="60"/>
    </row>
    <row r="4210" spans="760:785" x14ac:dyDescent="0.25">
      <c r="ACF4210" s="60"/>
      <c r="ACG4210" s="60"/>
      <c r="ACH4210" s="60"/>
      <c r="ACI4210" s="60"/>
      <c r="ACJ4210" s="60"/>
      <c r="ACK4210" s="60"/>
      <c r="ACL4210" s="60"/>
      <c r="ACM4210" s="60"/>
      <c r="ACN4210" s="60"/>
      <c r="ACO4210" s="60"/>
      <c r="ACP4210" s="60"/>
      <c r="ACQ4210" s="60"/>
      <c r="ACR4210" s="60"/>
      <c r="ACS4210" s="60"/>
      <c r="ACT4210" s="60"/>
      <c r="ACU4210" s="60"/>
      <c r="ACV4210" s="60"/>
      <c r="ACW4210" s="60"/>
      <c r="ACX4210" s="60"/>
      <c r="ACY4210" s="60">
        <v>1.00120364623083</v>
      </c>
      <c r="ACZ4210" s="60"/>
      <c r="ADA4210" s="60"/>
      <c r="ADB4210" s="60"/>
      <c r="ADC4210" s="60"/>
      <c r="ADD4210" s="60"/>
      <c r="ADE4210" s="60"/>
    </row>
    <row r="4211" spans="760:785" x14ac:dyDescent="0.25">
      <c r="ACF4211" s="60"/>
      <c r="ACG4211" s="60"/>
      <c r="ACH4211" s="60"/>
      <c r="ACI4211" s="60"/>
      <c r="ACJ4211" s="60"/>
      <c r="ACK4211" s="60"/>
      <c r="ACL4211" s="60"/>
      <c r="ACM4211" s="60"/>
      <c r="ACN4211" s="60"/>
      <c r="ACO4211" s="60"/>
      <c r="ACP4211" s="60"/>
      <c r="ACQ4211" s="60"/>
      <c r="ACR4211" s="60"/>
      <c r="ACS4211" s="60"/>
      <c r="ACT4211" s="60"/>
      <c r="ACU4211" s="60"/>
      <c r="ACV4211" s="60"/>
      <c r="ACW4211" s="60"/>
      <c r="ACX4211" s="60"/>
      <c r="ACY4211" s="60">
        <v>1.00120282613713</v>
      </c>
      <c r="ACZ4211" s="60"/>
      <c r="ADA4211" s="60"/>
      <c r="ADB4211" s="60"/>
      <c r="ADC4211" s="60"/>
      <c r="ADD4211" s="60"/>
      <c r="ADE4211" s="60"/>
    </row>
    <row r="4212" spans="760:785" x14ac:dyDescent="0.25">
      <c r="ACF4212" s="60"/>
      <c r="ACG4212" s="60"/>
      <c r="ACH4212" s="60"/>
      <c r="ACI4212" s="60"/>
      <c r="ACJ4212" s="60"/>
      <c r="ACK4212" s="60"/>
      <c r="ACL4212" s="60"/>
      <c r="ACM4212" s="60"/>
      <c r="ACN4212" s="60"/>
      <c r="ACO4212" s="60"/>
      <c r="ACP4212" s="60"/>
      <c r="ACQ4212" s="60"/>
      <c r="ACR4212" s="60"/>
      <c r="ACS4212" s="60"/>
      <c r="ACT4212" s="60"/>
      <c r="ACU4212" s="60"/>
      <c r="ACV4212" s="60"/>
      <c r="ACW4212" s="60"/>
      <c r="ACX4212" s="60"/>
      <c r="ACY4212" s="60">
        <v>1.0012020904696599</v>
      </c>
      <c r="ACZ4212" s="60"/>
      <c r="ADA4212" s="60"/>
      <c r="ADB4212" s="60"/>
      <c r="ADC4212" s="60"/>
      <c r="ADD4212" s="60"/>
      <c r="ADE4212" s="60"/>
    </row>
    <row r="4213" spans="760:785" x14ac:dyDescent="0.25">
      <c r="ACF4213" s="60"/>
      <c r="ACG4213" s="60"/>
      <c r="ACH4213" s="60"/>
      <c r="ACI4213" s="60"/>
      <c r="ACJ4213" s="60"/>
      <c r="ACK4213" s="60"/>
      <c r="ACL4213" s="60"/>
      <c r="ACM4213" s="60"/>
      <c r="ACN4213" s="60"/>
      <c r="ACO4213" s="60"/>
      <c r="ACP4213" s="60"/>
      <c r="ACQ4213" s="60"/>
      <c r="ACR4213" s="60"/>
      <c r="ACS4213" s="60"/>
      <c r="ACT4213" s="60"/>
      <c r="ACU4213" s="60"/>
      <c r="ACV4213" s="60"/>
      <c r="ACW4213" s="60"/>
      <c r="ACX4213" s="60"/>
      <c r="ACY4213" s="60">
        <v>1.0012010634645201</v>
      </c>
      <c r="ACZ4213" s="60"/>
      <c r="ADA4213" s="60"/>
      <c r="ADB4213" s="60"/>
      <c r="ADC4213" s="60"/>
      <c r="ADD4213" s="60"/>
      <c r="ADE4213" s="60"/>
    </row>
    <row r="4214" spans="760:785" x14ac:dyDescent="0.25">
      <c r="ACF4214" s="60"/>
      <c r="ACG4214" s="60"/>
      <c r="ACH4214" s="60"/>
      <c r="ACI4214" s="60"/>
      <c r="ACJ4214" s="60"/>
      <c r="ACK4214" s="60"/>
      <c r="ACL4214" s="60"/>
      <c r="ACM4214" s="60"/>
      <c r="ACN4214" s="60"/>
      <c r="ACO4214" s="60"/>
      <c r="ACP4214" s="60"/>
      <c r="ACQ4214" s="60"/>
      <c r="ACR4214" s="60"/>
      <c r="ACS4214" s="60"/>
      <c r="ACT4214" s="60"/>
      <c r="ACU4214" s="60"/>
      <c r="ACV4214" s="60"/>
      <c r="ACW4214" s="60"/>
      <c r="ACX4214" s="60"/>
      <c r="ACY4214" s="60">
        <v>1.0011970898783</v>
      </c>
      <c r="ACZ4214" s="60"/>
      <c r="ADA4214" s="60"/>
      <c r="ADB4214" s="60"/>
      <c r="ADC4214" s="60"/>
      <c r="ADD4214" s="60"/>
      <c r="ADE4214" s="60"/>
    </row>
    <row r="4215" spans="760:785" x14ac:dyDescent="0.25">
      <c r="ACF4215" s="60"/>
      <c r="ACG4215" s="60"/>
      <c r="ACH4215" s="60"/>
      <c r="ACI4215" s="60"/>
      <c r="ACJ4215" s="60"/>
      <c r="ACK4215" s="60"/>
      <c r="ACL4215" s="60"/>
      <c r="ACM4215" s="60"/>
      <c r="ACN4215" s="60"/>
      <c r="ACO4215" s="60"/>
      <c r="ACP4215" s="60"/>
      <c r="ACQ4215" s="60"/>
      <c r="ACR4215" s="60"/>
      <c r="ACS4215" s="60"/>
      <c r="ACT4215" s="60"/>
      <c r="ACU4215" s="60"/>
      <c r="ACV4215" s="60"/>
      <c r="ACW4215" s="60"/>
      <c r="ACX4215" s="60"/>
      <c r="ACY4215" s="60">
        <v>1.0011930557281401</v>
      </c>
      <c r="ACZ4215" s="60"/>
      <c r="ADA4215" s="60"/>
      <c r="ADB4215" s="60"/>
      <c r="ADC4215" s="60"/>
      <c r="ADD4215" s="60"/>
      <c r="ADE4215" s="60"/>
    </row>
    <row r="4216" spans="760:785" x14ac:dyDescent="0.25">
      <c r="ACF4216" s="60"/>
      <c r="ACG4216" s="60"/>
      <c r="ACH4216" s="60"/>
      <c r="ACI4216" s="60"/>
      <c r="ACJ4216" s="60"/>
      <c r="ACK4216" s="60"/>
      <c r="ACL4216" s="60"/>
      <c r="ACM4216" s="60"/>
      <c r="ACN4216" s="60"/>
      <c r="ACO4216" s="60"/>
      <c r="ACP4216" s="60"/>
      <c r="ACQ4216" s="60"/>
      <c r="ACR4216" s="60"/>
      <c r="ACS4216" s="60"/>
      <c r="ACT4216" s="60"/>
      <c r="ACU4216" s="60"/>
      <c r="ACV4216" s="60"/>
      <c r="ACW4216" s="60"/>
      <c r="ACX4216" s="60"/>
      <c r="ACY4216" s="60">
        <v>1.0011915866224099</v>
      </c>
      <c r="ACZ4216" s="60"/>
      <c r="ADA4216" s="60"/>
      <c r="ADB4216" s="60"/>
      <c r="ADC4216" s="60"/>
      <c r="ADD4216" s="60"/>
      <c r="ADE4216" s="60"/>
    </row>
    <row r="4217" spans="760:785" x14ac:dyDescent="0.25">
      <c r="ACF4217" s="60"/>
      <c r="ACG4217" s="60"/>
      <c r="ACH4217" s="60"/>
      <c r="ACI4217" s="60"/>
      <c r="ACJ4217" s="60"/>
      <c r="ACK4217" s="60"/>
      <c r="ACL4217" s="60"/>
      <c r="ACM4217" s="60"/>
      <c r="ACN4217" s="60"/>
      <c r="ACO4217" s="60"/>
      <c r="ACP4217" s="60"/>
      <c r="ACQ4217" s="60"/>
      <c r="ACR4217" s="60"/>
      <c r="ACS4217" s="60"/>
      <c r="ACT4217" s="60"/>
      <c r="ACU4217" s="60"/>
      <c r="ACV4217" s="60"/>
      <c r="ACW4217" s="60"/>
      <c r="ACX4217" s="60"/>
      <c r="ACY4217" s="60">
        <v>1.0011915626369801</v>
      </c>
      <c r="ACZ4217" s="60"/>
      <c r="ADA4217" s="60"/>
      <c r="ADB4217" s="60"/>
      <c r="ADC4217" s="60"/>
      <c r="ADD4217" s="60"/>
      <c r="ADE4217" s="60"/>
    </row>
    <row r="4218" spans="760:785" x14ac:dyDescent="0.25">
      <c r="ACF4218" s="60"/>
      <c r="ACG4218" s="60"/>
      <c r="ACH4218" s="60"/>
      <c r="ACI4218" s="60"/>
      <c r="ACJ4218" s="60"/>
      <c r="ACK4218" s="60"/>
      <c r="ACL4218" s="60"/>
      <c r="ACM4218" s="60"/>
      <c r="ACN4218" s="60"/>
      <c r="ACO4218" s="60"/>
      <c r="ACP4218" s="60"/>
      <c r="ACQ4218" s="60"/>
      <c r="ACR4218" s="60"/>
      <c r="ACS4218" s="60"/>
      <c r="ACT4218" s="60"/>
      <c r="ACU4218" s="60"/>
      <c r="ACV4218" s="60"/>
      <c r="ACW4218" s="60"/>
      <c r="ACX4218" s="60"/>
      <c r="ACY4218" s="60">
        <v>1.00118908624878</v>
      </c>
      <c r="ACZ4218" s="60"/>
      <c r="ADA4218" s="60"/>
      <c r="ADB4218" s="60"/>
      <c r="ADC4218" s="60"/>
      <c r="ADD4218" s="60"/>
      <c r="ADE4218" s="60"/>
    </row>
    <row r="4219" spans="760:785" x14ac:dyDescent="0.25">
      <c r="ACF4219" s="60"/>
      <c r="ACG4219" s="60"/>
      <c r="ACH4219" s="60"/>
      <c r="ACI4219" s="60"/>
      <c r="ACJ4219" s="60"/>
      <c r="ACK4219" s="60"/>
      <c r="ACL4219" s="60"/>
      <c r="ACM4219" s="60"/>
      <c r="ACN4219" s="60"/>
      <c r="ACO4219" s="60"/>
      <c r="ACP4219" s="60"/>
      <c r="ACQ4219" s="60"/>
      <c r="ACR4219" s="60"/>
      <c r="ACS4219" s="60"/>
      <c r="ACT4219" s="60"/>
      <c r="ACU4219" s="60"/>
      <c r="ACV4219" s="60"/>
      <c r="ACW4219" s="60"/>
      <c r="ACX4219" s="60"/>
      <c r="ACY4219" s="60">
        <v>1.0011879454553001</v>
      </c>
      <c r="ACZ4219" s="60"/>
      <c r="ADA4219" s="60"/>
      <c r="ADB4219" s="60"/>
      <c r="ADC4219" s="60"/>
      <c r="ADD4219" s="60"/>
      <c r="ADE4219" s="60"/>
    </row>
    <row r="4220" spans="760:785" x14ac:dyDescent="0.25">
      <c r="ACF4220" s="60"/>
      <c r="ACG4220" s="60"/>
      <c r="ACH4220" s="60"/>
      <c r="ACI4220" s="60"/>
      <c r="ACJ4220" s="60"/>
      <c r="ACK4220" s="60"/>
      <c r="ACL4220" s="60"/>
      <c r="ACM4220" s="60"/>
      <c r="ACN4220" s="60"/>
      <c r="ACO4220" s="60"/>
      <c r="ACP4220" s="60"/>
      <c r="ACQ4220" s="60"/>
      <c r="ACR4220" s="60"/>
      <c r="ACS4220" s="60"/>
      <c r="ACT4220" s="60"/>
      <c r="ACU4220" s="60"/>
      <c r="ACV4220" s="60"/>
      <c r="ACW4220" s="60"/>
      <c r="ACX4220" s="60"/>
      <c r="ACY4220" s="60">
        <v>1.0011833997131701</v>
      </c>
      <c r="ACZ4220" s="60"/>
      <c r="ADA4220" s="60"/>
      <c r="ADB4220" s="60"/>
      <c r="ADC4220" s="60"/>
      <c r="ADD4220" s="60"/>
      <c r="ADE4220" s="60"/>
    </row>
    <row r="4221" spans="760:785" x14ac:dyDescent="0.25">
      <c r="ACF4221" s="60"/>
      <c r="ACG4221" s="60"/>
      <c r="ACH4221" s="60"/>
      <c r="ACI4221" s="60"/>
      <c r="ACJ4221" s="60"/>
      <c r="ACK4221" s="60"/>
      <c r="ACL4221" s="60"/>
      <c r="ACM4221" s="60"/>
      <c r="ACN4221" s="60"/>
      <c r="ACO4221" s="60"/>
      <c r="ACP4221" s="60"/>
      <c r="ACQ4221" s="60"/>
      <c r="ACR4221" s="60"/>
      <c r="ACS4221" s="60"/>
      <c r="ACT4221" s="60"/>
      <c r="ACU4221" s="60"/>
      <c r="ACV4221" s="60"/>
      <c r="ACW4221" s="60"/>
      <c r="ACX4221" s="60"/>
      <c r="ACY4221" s="60">
        <v>1.0011830451844099</v>
      </c>
      <c r="ACZ4221" s="60"/>
      <c r="ADA4221" s="60"/>
      <c r="ADB4221" s="60"/>
      <c r="ADC4221" s="60"/>
      <c r="ADD4221" s="60"/>
      <c r="ADE4221" s="60"/>
    </row>
    <row r="4222" spans="760:785" x14ac:dyDescent="0.25">
      <c r="ACF4222" s="60"/>
      <c r="ACG4222" s="60"/>
      <c r="ACH4222" s="60"/>
      <c r="ACI4222" s="60"/>
      <c r="ACJ4222" s="60"/>
      <c r="ACK4222" s="60"/>
      <c r="ACL4222" s="60"/>
      <c r="ACM4222" s="60"/>
      <c r="ACN4222" s="60"/>
      <c r="ACO4222" s="60"/>
      <c r="ACP4222" s="60"/>
      <c r="ACQ4222" s="60"/>
      <c r="ACR4222" s="60"/>
      <c r="ACS4222" s="60"/>
      <c r="ACT4222" s="60"/>
      <c r="ACU4222" s="60"/>
      <c r="ACV4222" s="60"/>
      <c r="ACW4222" s="60"/>
      <c r="ACX4222" s="60"/>
      <c r="ACY4222" s="60">
        <v>1.0011824064865</v>
      </c>
      <c r="ACZ4222" s="60"/>
      <c r="ADA4222" s="60"/>
      <c r="ADB4222" s="60"/>
      <c r="ADC4222" s="60"/>
      <c r="ADD4222" s="60"/>
      <c r="ADE4222" s="60"/>
    </row>
    <row r="4223" spans="760:785" x14ac:dyDescent="0.25">
      <c r="ACF4223" s="60"/>
      <c r="ACG4223" s="60"/>
      <c r="ACH4223" s="60"/>
      <c r="ACI4223" s="60"/>
      <c r="ACJ4223" s="60"/>
      <c r="ACK4223" s="60"/>
      <c r="ACL4223" s="60"/>
      <c r="ACM4223" s="60"/>
      <c r="ACN4223" s="60"/>
      <c r="ACO4223" s="60"/>
      <c r="ACP4223" s="60"/>
      <c r="ACQ4223" s="60"/>
      <c r="ACR4223" s="60"/>
      <c r="ACS4223" s="60"/>
      <c r="ACT4223" s="60"/>
      <c r="ACU4223" s="60"/>
      <c r="ACV4223" s="60"/>
      <c r="ACW4223" s="60"/>
      <c r="ACX4223" s="60"/>
      <c r="ACY4223" s="60">
        <v>1.0011814773739001</v>
      </c>
      <c r="ACZ4223" s="60"/>
      <c r="ADA4223" s="60"/>
      <c r="ADB4223" s="60"/>
      <c r="ADC4223" s="60"/>
      <c r="ADD4223" s="60"/>
      <c r="ADE4223" s="60"/>
    </row>
    <row r="4224" spans="760:785" x14ac:dyDescent="0.25">
      <c r="ACF4224" s="60"/>
      <c r="ACG4224" s="60"/>
      <c r="ACH4224" s="60"/>
      <c r="ACI4224" s="60"/>
      <c r="ACJ4224" s="60"/>
      <c r="ACK4224" s="60"/>
      <c r="ACL4224" s="60"/>
      <c r="ACM4224" s="60"/>
      <c r="ACN4224" s="60"/>
      <c r="ACO4224" s="60"/>
      <c r="ACP4224" s="60"/>
      <c r="ACQ4224" s="60"/>
      <c r="ACR4224" s="60"/>
      <c r="ACS4224" s="60"/>
      <c r="ACT4224" s="60"/>
      <c r="ACU4224" s="60"/>
      <c r="ACV4224" s="60"/>
      <c r="ACW4224" s="60"/>
      <c r="ACX4224" s="60"/>
      <c r="ACY4224" s="60">
        <v>1.0011812955748201</v>
      </c>
      <c r="ACZ4224" s="60"/>
      <c r="ADA4224" s="60"/>
      <c r="ADB4224" s="60"/>
      <c r="ADC4224" s="60"/>
      <c r="ADD4224" s="60"/>
      <c r="ADE4224" s="60"/>
    </row>
    <row r="4225" spans="760:785" x14ac:dyDescent="0.25">
      <c r="ACF4225" s="60"/>
      <c r="ACG4225" s="60"/>
      <c r="ACH4225" s="60"/>
      <c r="ACI4225" s="60"/>
      <c r="ACJ4225" s="60"/>
      <c r="ACK4225" s="60"/>
      <c r="ACL4225" s="60"/>
      <c r="ACM4225" s="60"/>
      <c r="ACN4225" s="60"/>
      <c r="ACO4225" s="60"/>
      <c r="ACP4225" s="60"/>
      <c r="ACQ4225" s="60"/>
      <c r="ACR4225" s="60"/>
      <c r="ACS4225" s="60"/>
      <c r="ACT4225" s="60"/>
      <c r="ACU4225" s="60"/>
      <c r="ACV4225" s="60"/>
      <c r="ACW4225" s="60"/>
      <c r="ACX4225" s="60"/>
      <c r="ACY4225" s="60">
        <v>1.00117982408595</v>
      </c>
      <c r="ACZ4225" s="60"/>
      <c r="ADA4225" s="60"/>
      <c r="ADB4225" s="60"/>
      <c r="ADC4225" s="60"/>
      <c r="ADD4225" s="60"/>
      <c r="ADE4225" s="60"/>
    </row>
    <row r="4226" spans="760:785" x14ac:dyDescent="0.25">
      <c r="ACF4226" s="60"/>
      <c r="ACG4226" s="60"/>
      <c r="ACH4226" s="60"/>
      <c r="ACI4226" s="60"/>
      <c r="ACJ4226" s="60"/>
      <c r="ACK4226" s="60"/>
      <c r="ACL4226" s="60"/>
      <c r="ACM4226" s="60"/>
      <c r="ACN4226" s="60"/>
      <c r="ACO4226" s="60"/>
      <c r="ACP4226" s="60"/>
      <c r="ACQ4226" s="60"/>
      <c r="ACR4226" s="60"/>
      <c r="ACS4226" s="60"/>
      <c r="ACT4226" s="60"/>
      <c r="ACU4226" s="60"/>
      <c r="ACV4226" s="60"/>
      <c r="ACW4226" s="60"/>
      <c r="ACX4226" s="60"/>
      <c r="ACY4226" s="60">
        <v>1.0011771935568501</v>
      </c>
      <c r="ACZ4226" s="60"/>
      <c r="ADA4226" s="60"/>
      <c r="ADB4226" s="60"/>
      <c r="ADC4226" s="60"/>
      <c r="ADD4226" s="60"/>
      <c r="ADE4226" s="60"/>
    </row>
    <row r="4227" spans="760:785" x14ac:dyDescent="0.25">
      <c r="ACF4227" s="60"/>
      <c r="ACG4227" s="60"/>
      <c r="ACH4227" s="60"/>
      <c r="ACI4227" s="60"/>
      <c r="ACJ4227" s="60"/>
      <c r="ACK4227" s="60"/>
      <c r="ACL4227" s="60"/>
      <c r="ACM4227" s="60"/>
      <c r="ACN4227" s="60"/>
      <c r="ACO4227" s="60"/>
      <c r="ACP4227" s="60"/>
      <c r="ACQ4227" s="60"/>
      <c r="ACR4227" s="60"/>
      <c r="ACS4227" s="60"/>
      <c r="ACT4227" s="60"/>
      <c r="ACU4227" s="60"/>
      <c r="ACV4227" s="60"/>
      <c r="ACW4227" s="60"/>
      <c r="ACX4227" s="60"/>
      <c r="ACY4227" s="60">
        <v>1.0011744586095399</v>
      </c>
      <c r="ACZ4227" s="60"/>
      <c r="ADA4227" s="60"/>
      <c r="ADB4227" s="60"/>
      <c r="ADC4227" s="60"/>
      <c r="ADD4227" s="60"/>
      <c r="ADE4227" s="60"/>
    </row>
    <row r="4228" spans="760:785" x14ac:dyDescent="0.25">
      <c r="ACF4228" s="60"/>
      <c r="ACG4228" s="60"/>
      <c r="ACH4228" s="60"/>
      <c r="ACI4228" s="60"/>
      <c r="ACJ4228" s="60"/>
      <c r="ACK4228" s="60"/>
      <c r="ACL4228" s="60"/>
      <c r="ACM4228" s="60"/>
      <c r="ACN4228" s="60"/>
      <c r="ACO4228" s="60"/>
      <c r="ACP4228" s="60"/>
      <c r="ACQ4228" s="60"/>
      <c r="ACR4228" s="60"/>
      <c r="ACS4228" s="60"/>
      <c r="ACT4228" s="60"/>
      <c r="ACU4228" s="60"/>
      <c r="ACV4228" s="60"/>
      <c r="ACW4228" s="60"/>
      <c r="ACX4228" s="60"/>
      <c r="ACY4228" s="60">
        <v>1.00116920786178</v>
      </c>
      <c r="ACZ4228" s="60"/>
      <c r="ADA4228" s="60"/>
      <c r="ADB4228" s="60"/>
      <c r="ADC4228" s="60"/>
      <c r="ADD4228" s="60"/>
      <c r="ADE4228" s="60"/>
    </row>
    <row r="4229" spans="760:785" x14ac:dyDescent="0.25">
      <c r="ACF4229" s="60"/>
      <c r="ACG4229" s="60"/>
      <c r="ACH4229" s="60"/>
      <c r="ACI4229" s="60"/>
      <c r="ACJ4229" s="60"/>
      <c r="ACK4229" s="60"/>
      <c r="ACL4229" s="60"/>
      <c r="ACM4229" s="60"/>
      <c r="ACN4229" s="60"/>
      <c r="ACO4229" s="60"/>
      <c r="ACP4229" s="60"/>
      <c r="ACQ4229" s="60"/>
      <c r="ACR4229" s="60"/>
      <c r="ACS4229" s="60"/>
      <c r="ACT4229" s="60"/>
      <c r="ACU4229" s="60"/>
      <c r="ACV4229" s="60"/>
      <c r="ACW4229" s="60"/>
      <c r="ACX4229" s="60"/>
      <c r="ACY4229" s="60">
        <v>1.0011684583968501</v>
      </c>
      <c r="ACZ4229" s="60"/>
      <c r="ADA4229" s="60"/>
      <c r="ADB4229" s="60"/>
      <c r="ADC4229" s="60"/>
      <c r="ADD4229" s="60"/>
      <c r="ADE4229" s="60"/>
    </row>
    <row r="4230" spans="760:785" x14ac:dyDescent="0.25">
      <c r="ACF4230" s="60"/>
      <c r="ACG4230" s="60"/>
      <c r="ACH4230" s="60"/>
      <c r="ACI4230" s="60"/>
      <c r="ACJ4230" s="60"/>
      <c r="ACK4230" s="60"/>
      <c r="ACL4230" s="60"/>
      <c r="ACM4230" s="60"/>
      <c r="ACN4230" s="60"/>
      <c r="ACO4230" s="60"/>
      <c r="ACP4230" s="60"/>
      <c r="ACQ4230" s="60"/>
      <c r="ACR4230" s="60"/>
      <c r="ACS4230" s="60"/>
      <c r="ACT4230" s="60"/>
      <c r="ACU4230" s="60"/>
      <c r="ACV4230" s="60"/>
      <c r="ACW4230" s="60"/>
      <c r="ACX4230" s="60"/>
      <c r="ACY4230" s="60">
        <v>1.00116460244118</v>
      </c>
      <c r="ACZ4230" s="60"/>
      <c r="ADA4230" s="60"/>
      <c r="ADB4230" s="60"/>
      <c r="ADC4230" s="60"/>
      <c r="ADD4230" s="60"/>
      <c r="ADE4230" s="60"/>
    </row>
    <row r="4231" spans="760:785" x14ac:dyDescent="0.25">
      <c r="ACF4231" s="60"/>
      <c r="ACG4231" s="60"/>
      <c r="ACH4231" s="60"/>
      <c r="ACI4231" s="60"/>
      <c r="ACJ4231" s="60"/>
      <c r="ACK4231" s="60"/>
      <c r="ACL4231" s="60"/>
      <c r="ACM4231" s="60"/>
      <c r="ACN4231" s="60"/>
      <c r="ACO4231" s="60"/>
      <c r="ACP4231" s="60"/>
      <c r="ACQ4231" s="60"/>
      <c r="ACR4231" s="60"/>
      <c r="ACS4231" s="60"/>
      <c r="ACT4231" s="60"/>
      <c r="ACU4231" s="60"/>
      <c r="ACV4231" s="60"/>
      <c r="ACW4231" s="60"/>
      <c r="ACX4231" s="60"/>
      <c r="ACY4231" s="60">
        <v>1.00116157654244</v>
      </c>
      <c r="ACZ4231" s="60"/>
      <c r="ADA4231" s="60"/>
      <c r="ADB4231" s="60"/>
      <c r="ADC4231" s="60"/>
      <c r="ADD4231" s="60"/>
      <c r="ADE4231" s="60"/>
    </row>
    <row r="4232" spans="760:785" x14ac:dyDescent="0.25">
      <c r="ACF4232" s="60"/>
      <c r="ACG4232" s="60"/>
      <c r="ACH4232" s="60"/>
      <c r="ACI4232" s="60"/>
      <c r="ACJ4232" s="60"/>
      <c r="ACK4232" s="60"/>
      <c r="ACL4232" s="60"/>
      <c r="ACM4232" s="60"/>
      <c r="ACN4232" s="60"/>
      <c r="ACO4232" s="60"/>
      <c r="ACP4232" s="60"/>
      <c r="ACQ4232" s="60"/>
      <c r="ACR4232" s="60"/>
      <c r="ACS4232" s="60"/>
      <c r="ACT4232" s="60"/>
      <c r="ACU4232" s="60"/>
      <c r="ACV4232" s="60"/>
      <c r="ACW4232" s="60"/>
      <c r="ACX4232" s="60"/>
      <c r="ACY4232" s="60">
        <v>1.00115563847783</v>
      </c>
      <c r="ACZ4232" s="60"/>
      <c r="ADA4232" s="60"/>
      <c r="ADB4232" s="60"/>
      <c r="ADC4232" s="60"/>
      <c r="ADD4232" s="60"/>
      <c r="ADE4232" s="60"/>
    </row>
    <row r="4233" spans="760:785" x14ac:dyDescent="0.25">
      <c r="ACF4233" s="60"/>
      <c r="ACG4233" s="60"/>
      <c r="ACH4233" s="60"/>
      <c r="ACI4233" s="60"/>
      <c r="ACJ4233" s="60"/>
      <c r="ACK4233" s="60"/>
      <c r="ACL4233" s="60"/>
      <c r="ACM4233" s="60"/>
      <c r="ACN4233" s="60"/>
      <c r="ACO4233" s="60"/>
      <c r="ACP4233" s="60"/>
      <c r="ACQ4233" s="60"/>
      <c r="ACR4233" s="60"/>
      <c r="ACS4233" s="60"/>
      <c r="ACT4233" s="60"/>
      <c r="ACU4233" s="60"/>
      <c r="ACV4233" s="60"/>
      <c r="ACW4233" s="60"/>
      <c r="ACX4233" s="60"/>
      <c r="ACY4233" s="60">
        <v>1.0011541990953601</v>
      </c>
      <c r="ACZ4233" s="60"/>
      <c r="ADA4233" s="60"/>
      <c r="ADB4233" s="60"/>
      <c r="ADC4233" s="60"/>
      <c r="ADD4233" s="60"/>
      <c r="ADE4233" s="60"/>
    </row>
    <row r="4234" spans="760:785" x14ac:dyDescent="0.25">
      <c r="ACF4234" s="60"/>
      <c r="ACG4234" s="60"/>
      <c r="ACH4234" s="60"/>
      <c r="ACI4234" s="60"/>
      <c r="ACJ4234" s="60"/>
      <c r="ACK4234" s="60"/>
      <c r="ACL4234" s="60"/>
      <c r="ACM4234" s="60"/>
      <c r="ACN4234" s="60"/>
      <c r="ACO4234" s="60"/>
      <c r="ACP4234" s="60"/>
      <c r="ACQ4234" s="60"/>
      <c r="ACR4234" s="60"/>
      <c r="ACS4234" s="60"/>
      <c r="ACT4234" s="60"/>
      <c r="ACU4234" s="60"/>
      <c r="ACV4234" s="60"/>
      <c r="ACW4234" s="60"/>
      <c r="ACX4234" s="60"/>
      <c r="ACY4234" s="60">
        <v>1.00115080886089</v>
      </c>
      <c r="ACZ4234" s="60"/>
      <c r="ADA4234" s="60"/>
      <c r="ADB4234" s="60"/>
      <c r="ADC4234" s="60"/>
      <c r="ADD4234" s="60"/>
      <c r="ADE4234" s="60"/>
    </row>
    <row r="4235" spans="760:785" x14ac:dyDescent="0.25">
      <c r="ACF4235" s="60"/>
      <c r="ACG4235" s="60"/>
      <c r="ACH4235" s="60"/>
      <c r="ACI4235" s="60"/>
      <c r="ACJ4235" s="60"/>
      <c r="ACK4235" s="60"/>
      <c r="ACL4235" s="60"/>
      <c r="ACM4235" s="60"/>
      <c r="ACN4235" s="60"/>
      <c r="ACO4235" s="60"/>
      <c r="ACP4235" s="60"/>
      <c r="ACQ4235" s="60"/>
      <c r="ACR4235" s="60"/>
      <c r="ACS4235" s="60"/>
      <c r="ACT4235" s="60"/>
      <c r="ACU4235" s="60"/>
      <c r="ACV4235" s="60"/>
      <c r="ACW4235" s="60"/>
      <c r="ACX4235" s="60"/>
      <c r="ACY4235" s="60">
        <v>1.0011500941627001</v>
      </c>
      <c r="ACZ4235" s="60"/>
      <c r="ADA4235" s="60"/>
      <c r="ADB4235" s="60"/>
      <c r="ADC4235" s="60"/>
      <c r="ADD4235" s="60"/>
      <c r="ADE4235" s="60"/>
    </row>
    <row r="4236" spans="760:785" x14ac:dyDescent="0.25">
      <c r="ACF4236" s="60"/>
      <c r="ACG4236" s="60"/>
      <c r="ACH4236" s="60"/>
      <c r="ACI4236" s="60"/>
      <c r="ACJ4236" s="60"/>
      <c r="ACK4236" s="60"/>
      <c r="ACL4236" s="60"/>
      <c r="ACM4236" s="60"/>
      <c r="ACN4236" s="60"/>
      <c r="ACO4236" s="60"/>
      <c r="ACP4236" s="60"/>
      <c r="ACQ4236" s="60"/>
      <c r="ACR4236" s="60"/>
      <c r="ACS4236" s="60"/>
      <c r="ACT4236" s="60"/>
      <c r="ACU4236" s="60"/>
      <c r="ACV4236" s="60"/>
      <c r="ACW4236" s="60"/>
      <c r="ACX4236" s="60"/>
      <c r="ACY4236" s="60">
        <v>1.0011472887481301</v>
      </c>
      <c r="ACZ4236" s="60"/>
      <c r="ADA4236" s="60"/>
      <c r="ADB4236" s="60"/>
      <c r="ADC4236" s="60"/>
      <c r="ADD4236" s="60"/>
      <c r="ADE4236" s="60"/>
    </row>
    <row r="4237" spans="760:785" x14ac:dyDescent="0.25">
      <c r="ACF4237" s="60"/>
      <c r="ACG4237" s="60"/>
      <c r="ACH4237" s="60"/>
      <c r="ACI4237" s="60"/>
      <c r="ACJ4237" s="60"/>
      <c r="ACK4237" s="60"/>
      <c r="ACL4237" s="60"/>
      <c r="ACM4237" s="60"/>
      <c r="ACN4237" s="60"/>
      <c r="ACO4237" s="60"/>
      <c r="ACP4237" s="60"/>
      <c r="ACQ4237" s="60"/>
      <c r="ACR4237" s="60"/>
      <c r="ACS4237" s="60"/>
      <c r="ACT4237" s="60"/>
      <c r="ACU4237" s="60"/>
      <c r="ACV4237" s="60"/>
      <c r="ACW4237" s="60"/>
      <c r="ACX4237" s="60"/>
      <c r="ACY4237" s="60">
        <v>1.0011451905233399</v>
      </c>
      <c r="ACZ4237" s="60"/>
      <c r="ADA4237" s="60"/>
      <c r="ADB4237" s="60"/>
      <c r="ADC4237" s="60"/>
      <c r="ADD4237" s="60"/>
      <c r="ADE4237" s="60"/>
    </row>
    <row r="4238" spans="760:785" x14ac:dyDescent="0.25">
      <c r="ACF4238" s="60"/>
      <c r="ACG4238" s="60"/>
      <c r="ACH4238" s="60"/>
      <c r="ACI4238" s="60"/>
      <c r="ACJ4238" s="60"/>
      <c r="ACK4238" s="60"/>
      <c r="ACL4238" s="60"/>
      <c r="ACM4238" s="60"/>
      <c r="ACN4238" s="60"/>
      <c r="ACO4238" s="60"/>
      <c r="ACP4238" s="60"/>
      <c r="ACQ4238" s="60"/>
      <c r="ACR4238" s="60"/>
      <c r="ACS4238" s="60"/>
      <c r="ACT4238" s="60"/>
      <c r="ACU4238" s="60"/>
      <c r="ACV4238" s="60"/>
      <c r="ACW4238" s="60"/>
      <c r="ACX4238" s="60"/>
      <c r="ACY4238" s="60">
        <v>1.0011451477452999</v>
      </c>
      <c r="ACZ4238" s="60"/>
      <c r="ADA4238" s="60"/>
      <c r="ADB4238" s="60"/>
      <c r="ADC4238" s="60"/>
      <c r="ADD4238" s="60"/>
      <c r="ADE4238" s="60"/>
    </row>
    <row r="4239" spans="760:785" x14ac:dyDescent="0.25">
      <c r="ACF4239" s="60"/>
      <c r="ACG4239" s="60"/>
      <c r="ACH4239" s="60"/>
      <c r="ACI4239" s="60"/>
      <c r="ACJ4239" s="60"/>
      <c r="ACK4239" s="60"/>
      <c r="ACL4239" s="60"/>
      <c r="ACM4239" s="60"/>
      <c r="ACN4239" s="60"/>
      <c r="ACO4239" s="60"/>
      <c r="ACP4239" s="60"/>
      <c r="ACQ4239" s="60"/>
      <c r="ACR4239" s="60"/>
      <c r="ACS4239" s="60"/>
      <c r="ACT4239" s="60"/>
      <c r="ACU4239" s="60"/>
      <c r="ACV4239" s="60"/>
      <c r="ACW4239" s="60"/>
      <c r="ACX4239" s="60"/>
      <c r="ACY4239" s="60">
        <v>1.0011444224506201</v>
      </c>
      <c r="ACZ4239" s="60"/>
      <c r="ADA4239" s="60"/>
      <c r="ADB4239" s="60"/>
      <c r="ADC4239" s="60"/>
      <c r="ADD4239" s="60"/>
      <c r="ADE4239" s="60"/>
    </row>
    <row r="4240" spans="760:785" x14ac:dyDescent="0.25">
      <c r="ACF4240" s="60"/>
      <c r="ACG4240" s="60"/>
      <c r="ACH4240" s="60"/>
      <c r="ACI4240" s="60"/>
      <c r="ACJ4240" s="60"/>
      <c r="ACK4240" s="60"/>
      <c r="ACL4240" s="60"/>
      <c r="ACM4240" s="60"/>
      <c r="ACN4240" s="60"/>
      <c r="ACO4240" s="60"/>
      <c r="ACP4240" s="60"/>
      <c r="ACQ4240" s="60"/>
      <c r="ACR4240" s="60"/>
      <c r="ACS4240" s="60"/>
      <c r="ACT4240" s="60"/>
      <c r="ACU4240" s="60"/>
      <c r="ACV4240" s="60"/>
      <c r="ACW4240" s="60"/>
      <c r="ACX4240" s="60"/>
      <c r="ACY4240" s="60">
        <v>1.0011425970560099</v>
      </c>
      <c r="ACZ4240" s="60"/>
      <c r="ADA4240" s="60"/>
      <c r="ADB4240" s="60"/>
      <c r="ADC4240" s="60"/>
      <c r="ADD4240" s="60"/>
      <c r="ADE4240" s="60"/>
    </row>
    <row r="4241" spans="760:785" x14ac:dyDescent="0.25">
      <c r="ACF4241" s="60"/>
      <c r="ACG4241" s="60"/>
      <c r="ACH4241" s="60"/>
      <c r="ACI4241" s="60"/>
      <c r="ACJ4241" s="60"/>
      <c r="ACK4241" s="60"/>
      <c r="ACL4241" s="60"/>
      <c r="ACM4241" s="60"/>
      <c r="ACN4241" s="60"/>
      <c r="ACO4241" s="60"/>
      <c r="ACP4241" s="60"/>
      <c r="ACQ4241" s="60"/>
      <c r="ACR4241" s="60"/>
      <c r="ACS4241" s="60"/>
      <c r="ACT4241" s="60"/>
      <c r="ACU4241" s="60"/>
      <c r="ACV4241" s="60"/>
      <c r="ACW4241" s="60"/>
      <c r="ACX4241" s="60"/>
      <c r="ACY4241" s="60">
        <v>1.00114157112728</v>
      </c>
      <c r="ACZ4241" s="60"/>
      <c r="ADA4241" s="60"/>
      <c r="ADB4241" s="60"/>
      <c r="ADC4241" s="60"/>
      <c r="ADD4241" s="60"/>
      <c r="ADE4241" s="60"/>
    </row>
    <row r="4242" spans="760:785" x14ac:dyDescent="0.25">
      <c r="ACF4242" s="60"/>
      <c r="ACG4242" s="60"/>
      <c r="ACH4242" s="60"/>
      <c r="ACI4242" s="60"/>
      <c r="ACJ4242" s="60"/>
      <c r="ACK4242" s="60"/>
      <c r="ACL4242" s="60"/>
      <c r="ACM4242" s="60"/>
      <c r="ACN4242" s="60"/>
      <c r="ACO4242" s="60"/>
      <c r="ACP4242" s="60"/>
      <c r="ACQ4242" s="60"/>
      <c r="ACR4242" s="60"/>
      <c r="ACS4242" s="60"/>
      <c r="ACT4242" s="60"/>
      <c r="ACU4242" s="60"/>
      <c r="ACV4242" s="60"/>
      <c r="ACW4242" s="60"/>
      <c r="ACX4242" s="60"/>
      <c r="ACY4242" s="60">
        <v>1.00114134885614</v>
      </c>
      <c r="ACZ4242" s="60"/>
      <c r="ADA4242" s="60"/>
      <c r="ADB4242" s="60"/>
      <c r="ADC4242" s="60"/>
      <c r="ADD4242" s="60"/>
      <c r="ADE4242" s="60"/>
    </row>
    <row r="4243" spans="760:785" x14ac:dyDescent="0.25">
      <c r="ACF4243" s="60"/>
      <c r="ACG4243" s="60"/>
      <c r="ACH4243" s="60"/>
      <c r="ACI4243" s="60"/>
      <c r="ACJ4243" s="60"/>
      <c r="ACK4243" s="60"/>
      <c r="ACL4243" s="60"/>
      <c r="ACM4243" s="60"/>
      <c r="ACN4243" s="60"/>
      <c r="ACO4243" s="60"/>
      <c r="ACP4243" s="60"/>
      <c r="ACQ4243" s="60"/>
      <c r="ACR4243" s="60"/>
      <c r="ACS4243" s="60"/>
      <c r="ACT4243" s="60"/>
      <c r="ACU4243" s="60"/>
      <c r="ACV4243" s="60"/>
      <c r="ACW4243" s="60"/>
      <c r="ACX4243" s="60"/>
      <c r="ACY4243" s="60">
        <v>1.0011385517567799</v>
      </c>
      <c r="ACZ4243" s="60"/>
      <c r="ADA4243" s="60"/>
      <c r="ADB4243" s="60"/>
      <c r="ADC4243" s="60"/>
      <c r="ADD4243" s="60"/>
      <c r="ADE4243" s="60"/>
    </row>
    <row r="4244" spans="760:785" x14ac:dyDescent="0.25">
      <c r="ACF4244" s="60"/>
      <c r="ACG4244" s="60"/>
      <c r="ACH4244" s="60"/>
      <c r="ACI4244" s="60"/>
      <c r="ACJ4244" s="60"/>
      <c r="ACK4244" s="60"/>
      <c r="ACL4244" s="60"/>
      <c r="ACM4244" s="60"/>
      <c r="ACN4244" s="60"/>
      <c r="ACO4244" s="60"/>
      <c r="ACP4244" s="60"/>
      <c r="ACQ4244" s="60"/>
      <c r="ACR4244" s="60"/>
      <c r="ACS4244" s="60"/>
      <c r="ACT4244" s="60"/>
      <c r="ACU4244" s="60"/>
      <c r="ACV4244" s="60"/>
      <c r="ACW4244" s="60"/>
      <c r="ACX4244" s="60"/>
      <c r="ACY4244" s="60">
        <v>1.00113808390931</v>
      </c>
      <c r="ACZ4244" s="60"/>
      <c r="ADA4244" s="60"/>
      <c r="ADB4244" s="60"/>
      <c r="ADC4244" s="60"/>
      <c r="ADD4244" s="60"/>
      <c r="ADE4244" s="60"/>
    </row>
    <row r="4245" spans="760:785" x14ac:dyDescent="0.25">
      <c r="ACF4245" s="60"/>
      <c r="ACG4245" s="60"/>
      <c r="ACH4245" s="60"/>
      <c r="ACI4245" s="60"/>
      <c r="ACJ4245" s="60"/>
      <c r="ACK4245" s="60"/>
      <c r="ACL4245" s="60"/>
      <c r="ACM4245" s="60"/>
      <c r="ACN4245" s="60"/>
      <c r="ACO4245" s="60"/>
      <c r="ACP4245" s="60"/>
      <c r="ACQ4245" s="60"/>
      <c r="ACR4245" s="60"/>
      <c r="ACS4245" s="60"/>
      <c r="ACT4245" s="60"/>
      <c r="ACU4245" s="60"/>
      <c r="ACV4245" s="60"/>
      <c r="ACW4245" s="60"/>
      <c r="ACX4245" s="60"/>
      <c r="ACY4245" s="60">
        <v>1.00112773933865</v>
      </c>
      <c r="ACZ4245" s="60"/>
      <c r="ADA4245" s="60"/>
      <c r="ADB4245" s="60"/>
      <c r="ADC4245" s="60"/>
      <c r="ADD4245" s="60"/>
      <c r="ADE4245" s="60"/>
    </row>
    <row r="4246" spans="760:785" x14ac:dyDescent="0.25">
      <c r="ACF4246" s="60"/>
      <c r="ACG4246" s="60"/>
      <c r="ACH4246" s="60"/>
      <c r="ACI4246" s="60"/>
      <c r="ACJ4246" s="60"/>
      <c r="ACK4246" s="60"/>
      <c r="ACL4246" s="60"/>
      <c r="ACM4246" s="60"/>
      <c r="ACN4246" s="60"/>
      <c r="ACO4246" s="60"/>
      <c r="ACP4246" s="60"/>
      <c r="ACQ4246" s="60"/>
      <c r="ACR4246" s="60"/>
      <c r="ACS4246" s="60"/>
      <c r="ACT4246" s="60"/>
      <c r="ACU4246" s="60"/>
      <c r="ACV4246" s="60"/>
      <c r="ACW4246" s="60"/>
      <c r="ACX4246" s="60"/>
      <c r="ACY4246" s="60">
        <v>1.00112538728324</v>
      </c>
      <c r="ACZ4246" s="60"/>
      <c r="ADA4246" s="60"/>
      <c r="ADB4246" s="60"/>
      <c r="ADC4246" s="60"/>
      <c r="ADD4246" s="60"/>
      <c r="ADE4246" s="60"/>
    </row>
    <row r="4247" spans="760:785" x14ac:dyDescent="0.25">
      <c r="ACF4247" s="60"/>
      <c r="ACG4247" s="60"/>
      <c r="ACH4247" s="60"/>
      <c r="ACI4247" s="60"/>
      <c r="ACJ4247" s="60"/>
      <c r="ACK4247" s="60"/>
      <c r="ACL4247" s="60"/>
      <c r="ACM4247" s="60"/>
      <c r="ACN4247" s="60"/>
      <c r="ACO4247" s="60"/>
      <c r="ACP4247" s="60"/>
      <c r="ACQ4247" s="60"/>
      <c r="ACR4247" s="60"/>
      <c r="ACS4247" s="60"/>
      <c r="ACT4247" s="60"/>
      <c r="ACU4247" s="60"/>
      <c r="ACV4247" s="60"/>
      <c r="ACW4247" s="60"/>
      <c r="ACX4247" s="60"/>
      <c r="ACY4247" s="60">
        <v>1.0011250849576401</v>
      </c>
      <c r="ACZ4247" s="60"/>
      <c r="ADA4247" s="60"/>
      <c r="ADB4247" s="60"/>
      <c r="ADC4247" s="60"/>
      <c r="ADD4247" s="60"/>
      <c r="ADE4247" s="60"/>
    </row>
    <row r="4248" spans="760:785" x14ac:dyDescent="0.25">
      <c r="ACF4248" s="60"/>
      <c r="ACG4248" s="60"/>
      <c r="ACH4248" s="60"/>
      <c r="ACI4248" s="60"/>
      <c r="ACJ4248" s="60"/>
      <c r="ACK4248" s="60"/>
      <c r="ACL4248" s="60"/>
      <c r="ACM4248" s="60"/>
      <c r="ACN4248" s="60"/>
      <c r="ACO4248" s="60"/>
      <c r="ACP4248" s="60"/>
      <c r="ACQ4248" s="60"/>
      <c r="ACR4248" s="60"/>
      <c r="ACS4248" s="60"/>
      <c r="ACT4248" s="60"/>
      <c r="ACU4248" s="60"/>
      <c r="ACV4248" s="60"/>
      <c r="ACW4248" s="60"/>
      <c r="ACX4248" s="60"/>
      <c r="ACY4248" s="60">
        <v>1.00112463647744</v>
      </c>
      <c r="ACZ4248" s="60"/>
      <c r="ADA4248" s="60"/>
      <c r="ADB4248" s="60"/>
      <c r="ADC4248" s="60"/>
      <c r="ADD4248" s="60"/>
      <c r="ADE4248" s="60"/>
    </row>
    <row r="4249" spans="760:785" x14ac:dyDescent="0.25">
      <c r="ACF4249" s="60"/>
      <c r="ACG4249" s="60"/>
      <c r="ACH4249" s="60"/>
      <c r="ACI4249" s="60"/>
      <c r="ACJ4249" s="60"/>
      <c r="ACK4249" s="60"/>
      <c r="ACL4249" s="60"/>
      <c r="ACM4249" s="60"/>
      <c r="ACN4249" s="60"/>
      <c r="ACO4249" s="60"/>
      <c r="ACP4249" s="60"/>
      <c r="ACQ4249" s="60"/>
      <c r="ACR4249" s="60"/>
      <c r="ACS4249" s="60"/>
      <c r="ACT4249" s="60"/>
      <c r="ACU4249" s="60"/>
      <c r="ACV4249" s="60"/>
      <c r="ACW4249" s="60"/>
      <c r="ACX4249" s="60"/>
      <c r="ACY4249" s="60">
        <v>1.0011240202449501</v>
      </c>
      <c r="ACZ4249" s="60"/>
      <c r="ADA4249" s="60"/>
      <c r="ADB4249" s="60"/>
      <c r="ADC4249" s="60"/>
      <c r="ADD4249" s="60"/>
      <c r="ADE4249" s="60"/>
    </row>
    <row r="4250" spans="760:785" x14ac:dyDescent="0.25">
      <c r="ACF4250" s="60"/>
      <c r="ACG4250" s="60"/>
      <c r="ACH4250" s="60"/>
      <c r="ACI4250" s="60"/>
      <c r="ACJ4250" s="60"/>
      <c r="ACK4250" s="60"/>
      <c r="ACL4250" s="60"/>
      <c r="ACM4250" s="60"/>
      <c r="ACN4250" s="60"/>
      <c r="ACO4250" s="60"/>
      <c r="ACP4250" s="60"/>
      <c r="ACQ4250" s="60"/>
      <c r="ACR4250" s="60"/>
      <c r="ACS4250" s="60"/>
      <c r="ACT4250" s="60"/>
      <c r="ACU4250" s="60"/>
      <c r="ACV4250" s="60"/>
      <c r="ACW4250" s="60"/>
      <c r="ACX4250" s="60"/>
      <c r="ACY4250" s="60">
        <v>1.0011199370386601</v>
      </c>
      <c r="ACZ4250" s="60"/>
      <c r="ADA4250" s="60"/>
      <c r="ADB4250" s="60"/>
      <c r="ADC4250" s="60"/>
      <c r="ADD4250" s="60"/>
      <c r="ADE4250" s="60"/>
    </row>
    <row r="4251" spans="760:785" x14ac:dyDescent="0.25">
      <c r="ACF4251" s="60"/>
      <c r="ACG4251" s="60"/>
      <c r="ACH4251" s="60"/>
      <c r="ACI4251" s="60"/>
      <c r="ACJ4251" s="60"/>
      <c r="ACK4251" s="60"/>
      <c r="ACL4251" s="60"/>
      <c r="ACM4251" s="60"/>
      <c r="ACN4251" s="60"/>
      <c r="ACO4251" s="60"/>
      <c r="ACP4251" s="60"/>
      <c r="ACQ4251" s="60"/>
      <c r="ACR4251" s="60"/>
      <c r="ACS4251" s="60"/>
      <c r="ACT4251" s="60"/>
      <c r="ACU4251" s="60"/>
      <c r="ACV4251" s="60"/>
      <c r="ACW4251" s="60"/>
      <c r="ACX4251" s="60"/>
      <c r="ACY4251" s="60">
        <v>1.0011194699925401</v>
      </c>
      <c r="ACZ4251" s="60"/>
      <c r="ADA4251" s="60"/>
      <c r="ADB4251" s="60"/>
      <c r="ADC4251" s="60"/>
      <c r="ADD4251" s="60"/>
      <c r="ADE4251" s="60"/>
    </row>
    <row r="4252" spans="760:785" x14ac:dyDescent="0.25">
      <c r="ACF4252" s="60"/>
      <c r="ACG4252" s="60"/>
      <c r="ACH4252" s="60"/>
      <c r="ACI4252" s="60"/>
      <c r="ACJ4252" s="60"/>
      <c r="ACK4252" s="60"/>
      <c r="ACL4252" s="60"/>
      <c r="ACM4252" s="60"/>
      <c r="ACN4252" s="60"/>
      <c r="ACO4252" s="60"/>
      <c r="ACP4252" s="60"/>
      <c r="ACQ4252" s="60"/>
      <c r="ACR4252" s="60"/>
      <c r="ACS4252" s="60"/>
      <c r="ACT4252" s="60"/>
      <c r="ACU4252" s="60"/>
      <c r="ACV4252" s="60"/>
      <c r="ACW4252" s="60"/>
      <c r="ACX4252" s="60"/>
      <c r="ACY4252" s="60">
        <v>1.0011184155635999</v>
      </c>
      <c r="ACZ4252" s="60"/>
      <c r="ADA4252" s="60"/>
      <c r="ADB4252" s="60"/>
      <c r="ADC4252" s="60"/>
      <c r="ADD4252" s="60"/>
      <c r="ADE4252" s="60"/>
    </row>
    <row r="4253" spans="760:785" x14ac:dyDescent="0.25">
      <c r="ACF4253" s="60"/>
      <c r="ACG4253" s="60"/>
      <c r="ACH4253" s="60"/>
      <c r="ACI4253" s="60"/>
      <c r="ACJ4253" s="60"/>
      <c r="ACK4253" s="60"/>
      <c r="ACL4253" s="60"/>
      <c r="ACM4253" s="60"/>
      <c r="ACN4253" s="60"/>
      <c r="ACO4253" s="60"/>
      <c r="ACP4253" s="60"/>
      <c r="ACQ4253" s="60"/>
      <c r="ACR4253" s="60"/>
      <c r="ACS4253" s="60"/>
      <c r="ACT4253" s="60"/>
      <c r="ACU4253" s="60"/>
      <c r="ACV4253" s="60"/>
      <c r="ACW4253" s="60"/>
      <c r="ACX4253" s="60"/>
      <c r="ACY4253" s="60">
        <v>1.0011149775999999</v>
      </c>
      <c r="ACZ4253" s="60"/>
      <c r="ADA4253" s="60"/>
      <c r="ADB4253" s="60"/>
      <c r="ADC4253" s="60"/>
      <c r="ADD4253" s="60"/>
      <c r="ADE4253" s="60"/>
    </row>
    <row r="4254" spans="760:785" x14ac:dyDescent="0.25">
      <c r="ACF4254" s="60"/>
      <c r="ACG4254" s="60"/>
      <c r="ACH4254" s="60"/>
      <c r="ACI4254" s="60"/>
      <c r="ACJ4254" s="60"/>
      <c r="ACK4254" s="60"/>
      <c r="ACL4254" s="60"/>
      <c r="ACM4254" s="60"/>
      <c r="ACN4254" s="60"/>
      <c r="ACO4254" s="60"/>
      <c r="ACP4254" s="60"/>
      <c r="ACQ4254" s="60"/>
      <c r="ACR4254" s="60"/>
      <c r="ACS4254" s="60"/>
      <c r="ACT4254" s="60"/>
      <c r="ACU4254" s="60"/>
      <c r="ACV4254" s="60"/>
      <c r="ACW4254" s="60"/>
      <c r="ACX4254" s="60"/>
      <c r="ACY4254" s="60">
        <v>1.0011147140301599</v>
      </c>
      <c r="ACZ4254" s="60"/>
      <c r="ADA4254" s="60"/>
      <c r="ADB4254" s="60"/>
      <c r="ADC4254" s="60"/>
      <c r="ADD4254" s="60"/>
      <c r="ADE4254" s="60"/>
    </row>
    <row r="4255" spans="760:785" x14ac:dyDescent="0.25">
      <c r="ACF4255" s="60"/>
      <c r="ACG4255" s="60"/>
      <c r="ACH4255" s="60"/>
      <c r="ACI4255" s="60"/>
      <c r="ACJ4255" s="60"/>
      <c r="ACK4255" s="60"/>
      <c r="ACL4255" s="60"/>
      <c r="ACM4255" s="60"/>
      <c r="ACN4255" s="60"/>
      <c r="ACO4255" s="60"/>
      <c r="ACP4255" s="60"/>
      <c r="ACQ4255" s="60"/>
      <c r="ACR4255" s="60"/>
      <c r="ACS4255" s="60"/>
      <c r="ACT4255" s="60"/>
      <c r="ACU4255" s="60"/>
      <c r="ACV4255" s="60"/>
      <c r="ACW4255" s="60"/>
      <c r="ACX4255" s="60"/>
      <c r="ACY4255" s="60">
        <v>1.0011128803261899</v>
      </c>
      <c r="ACZ4255" s="60"/>
      <c r="ADA4255" s="60"/>
      <c r="ADB4255" s="60"/>
      <c r="ADC4255" s="60"/>
      <c r="ADD4255" s="60"/>
      <c r="ADE4255" s="60"/>
    </row>
    <row r="4256" spans="760:785" x14ac:dyDescent="0.25">
      <c r="ACF4256" s="60"/>
      <c r="ACG4256" s="60"/>
      <c r="ACH4256" s="60"/>
      <c r="ACI4256" s="60"/>
      <c r="ACJ4256" s="60"/>
      <c r="ACK4256" s="60"/>
      <c r="ACL4256" s="60"/>
      <c r="ACM4256" s="60"/>
      <c r="ACN4256" s="60"/>
      <c r="ACO4256" s="60"/>
      <c r="ACP4256" s="60"/>
      <c r="ACQ4256" s="60"/>
      <c r="ACR4256" s="60"/>
      <c r="ACS4256" s="60"/>
      <c r="ACT4256" s="60"/>
      <c r="ACU4256" s="60"/>
      <c r="ACV4256" s="60"/>
      <c r="ACW4256" s="60"/>
      <c r="ACX4256" s="60"/>
      <c r="ACY4256" s="60">
        <v>1.0011100355796201</v>
      </c>
      <c r="ACZ4256" s="60"/>
      <c r="ADA4256" s="60"/>
      <c r="ADB4256" s="60"/>
      <c r="ADC4256" s="60"/>
      <c r="ADD4256" s="60"/>
      <c r="ADE4256" s="60"/>
    </row>
    <row r="4257" spans="760:785" x14ac:dyDescent="0.25">
      <c r="ACF4257" s="60"/>
      <c r="ACG4257" s="60"/>
      <c r="ACH4257" s="60"/>
      <c r="ACI4257" s="60"/>
      <c r="ACJ4257" s="60"/>
      <c r="ACK4257" s="60"/>
      <c r="ACL4257" s="60"/>
      <c r="ACM4257" s="60"/>
      <c r="ACN4257" s="60"/>
      <c r="ACO4257" s="60"/>
      <c r="ACP4257" s="60"/>
      <c r="ACQ4257" s="60"/>
      <c r="ACR4257" s="60"/>
      <c r="ACS4257" s="60"/>
      <c r="ACT4257" s="60"/>
      <c r="ACU4257" s="60"/>
      <c r="ACV4257" s="60"/>
      <c r="ACW4257" s="60"/>
      <c r="ACX4257" s="60"/>
      <c r="ACY4257" s="60">
        <v>1.00110972561128</v>
      </c>
      <c r="ACZ4257" s="60"/>
      <c r="ADA4257" s="60"/>
      <c r="ADB4257" s="60"/>
      <c r="ADC4257" s="60"/>
      <c r="ADD4257" s="60"/>
      <c r="ADE4257" s="60"/>
    </row>
    <row r="4258" spans="760:785" x14ac:dyDescent="0.25">
      <c r="ACF4258" s="60"/>
      <c r="ACG4258" s="60"/>
      <c r="ACH4258" s="60"/>
      <c r="ACI4258" s="60"/>
      <c r="ACJ4258" s="60"/>
      <c r="ACK4258" s="60"/>
      <c r="ACL4258" s="60"/>
      <c r="ACM4258" s="60"/>
      <c r="ACN4258" s="60"/>
      <c r="ACO4258" s="60"/>
      <c r="ACP4258" s="60"/>
      <c r="ACQ4258" s="60"/>
      <c r="ACR4258" s="60"/>
      <c r="ACS4258" s="60"/>
      <c r="ACT4258" s="60"/>
      <c r="ACU4258" s="60"/>
      <c r="ACV4258" s="60"/>
      <c r="ACW4258" s="60"/>
      <c r="ACX4258" s="60"/>
      <c r="ACY4258" s="60">
        <v>1.0011089487565099</v>
      </c>
      <c r="ACZ4258" s="60"/>
      <c r="ADA4258" s="60"/>
      <c r="ADB4258" s="60"/>
      <c r="ADC4258" s="60"/>
      <c r="ADD4258" s="60"/>
      <c r="ADE4258" s="60"/>
    </row>
    <row r="4259" spans="760:785" x14ac:dyDescent="0.25">
      <c r="ACF4259" s="60"/>
      <c r="ACG4259" s="60"/>
      <c r="ACH4259" s="60"/>
      <c r="ACI4259" s="60"/>
      <c r="ACJ4259" s="60"/>
      <c r="ACK4259" s="60"/>
      <c r="ACL4259" s="60"/>
      <c r="ACM4259" s="60"/>
      <c r="ACN4259" s="60"/>
      <c r="ACO4259" s="60"/>
      <c r="ACP4259" s="60"/>
      <c r="ACQ4259" s="60"/>
      <c r="ACR4259" s="60"/>
      <c r="ACS4259" s="60"/>
      <c r="ACT4259" s="60"/>
      <c r="ACU4259" s="60"/>
      <c r="ACV4259" s="60"/>
      <c r="ACW4259" s="60"/>
      <c r="ACX4259" s="60"/>
      <c r="ACY4259" s="60">
        <v>1.00110890187932</v>
      </c>
      <c r="ACZ4259" s="60"/>
      <c r="ADA4259" s="60"/>
      <c r="ADB4259" s="60"/>
      <c r="ADC4259" s="60"/>
      <c r="ADD4259" s="60"/>
      <c r="ADE4259" s="60"/>
    </row>
    <row r="4260" spans="760:785" x14ac:dyDescent="0.25">
      <c r="ACF4260" s="60"/>
      <c r="ACG4260" s="60"/>
      <c r="ACH4260" s="60"/>
      <c r="ACI4260" s="60"/>
      <c r="ACJ4260" s="60"/>
      <c r="ACK4260" s="60"/>
      <c r="ACL4260" s="60"/>
      <c r="ACM4260" s="60"/>
      <c r="ACN4260" s="60"/>
      <c r="ACO4260" s="60"/>
      <c r="ACP4260" s="60"/>
      <c r="ACQ4260" s="60"/>
      <c r="ACR4260" s="60"/>
      <c r="ACS4260" s="60"/>
      <c r="ACT4260" s="60"/>
      <c r="ACU4260" s="60"/>
      <c r="ACV4260" s="60"/>
      <c r="ACW4260" s="60"/>
      <c r="ACX4260" s="60"/>
      <c r="ACY4260" s="60">
        <v>1.0011087044809499</v>
      </c>
      <c r="ACZ4260" s="60"/>
      <c r="ADA4260" s="60"/>
      <c r="ADB4260" s="60"/>
      <c r="ADC4260" s="60"/>
      <c r="ADD4260" s="60"/>
      <c r="ADE4260" s="60"/>
    </row>
    <row r="4261" spans="760:785" x14ac:dyDescent="0.25">
      <c r="ACF4261" s="60"/>
      <c r="ACG4261" s="60"/>
      <c r="ACH4261" s="60"/>
      <c r="ACI4261" s="60"/>
      <c r="ACJ4261" s="60"/>
      <c r="ACK4261" s="60"/>
      <c r="ACL4261" s="60"/>
      <c r="ACM4261" s="60"/>
      <c r="ACN4261" s="60"/>
      <c r="ACO4261" s="60"/>
      <c r="ACP4261" s="60"/>
      <c r="ACQ4261" s="60"/>
      <c r="ACR4261" s="60"/>
      <c r="ACS4261" s="60"/>
      <c r="ACT4261" s="60"/>
      <c r="ACU4261" s="60"/>
      <c r="ACV4261" s="60"/>
      <c r="ACW4261" s="60"/>
      <c r="ACX4261" s="60"/>
      <c r="ACY4261" s="60">
        <v>1.00110748057669</v>
      </c>
      <c r="ACZ4261" s="60"/>
      <c r="ADA4261" s="60"/>
      <c r="ADB4261" s="60"/>
      <c r="ADC4261" s="60"/>
      <c r="ADD4261" s="60"/>
      <c r="ADE4261" s="60"/>
    </row>
    <row r="4262" spans="760:785" x14ac:dyDescent="0.25">
      <c r="ACF4262" s="60"/>
      <c r="ACG4262" s="60"/>
      <c r="ACH4262" s="60"/>
      <c r="ACI4262" s="60"/>
      <c r="ACJ4262" s="60"/>
      <c r="ACK4262" s="60"/>
      <c r="ACL4262" s="60"/>
      <c r="ACM4262" s="60"/>
      <c r="ACN4262" s="60"/>
      <c r="ACO4262" s="60"/>
      <c r="ACP4262" s="60"/>
      <c r="ACQ4262" s="60"/>
      <c r="ACR4262" s="60"/>
      <c r="ACS4262" s="60"/>
      <c r="ACT4262" s="60"/>
      <c r="ACU4262" s="60"/>
      <c r="ACV4262" s="60"/>
      <c r="ACW4262" s="60"/>
      <c r="ACX4262" s="60"/>
      <c r="ACY4262" s="60">
        <v>1.00110505262086</v>
      </c>
      <c r="ACZ4262" s="60"/>
      <c r="ADA4262" s="60"/>
      <c r="ADB4262" s="60"/>
      <c r="ADC4262" s="60"/>
      <c r="ADD4262" s="60"/>
      <c r="ADE4262" s="60"/>
    </row>
    <row r="4263" spans="760:785" x14ac:dyDescent="0.25">
      <c r="ACF4263" s="60"/>
      <c r="ACG4263" s="60"/>
      <c r="ACH4263" s="60"/>
      <c r="ACI4263" s="60"/>
      <c r="ACJ4263" s="60"/>
      <c r="ACK4263" s="60"/>
      <c r="ACL4263" s="60"/>
      <c r="ACM4263" s="60"/>
      <c r="ACN4263" s="60"/>
      <c r="ACO4263" s="60"/>
      <c r="ACP4263" s="60"/>
      <c r="ACQ4263" s="60"/>
      <c r="ACR4263" s="60"/>
      <c r="ACS4263" s="60"/>
      <c r="ACT4263" s="60"/>
      <c r="ACU4263" s="60"/>
      <c r="ACV4263" s="60"/>
      <c r="ACW4263" s="60"/>
      <c r="ACX4263" s="60"/>
      <c r="ACY4263" s="60">
        <v>1.00110414922045</v>
      </c>
      <c r="ACZ4263" s="60"/>
      <c r="ADA4263" s="60"/>
      <c r="ADB4263" s="60"/>
      <c r="ADC4263" s="60"/>
      <c r="ADD4263" s="60"/>
      <c r="ADE4263" s="60"/>
    </row>
    <row r="4264" spans="760:785" x14ac:dyDescent="0.25">
      <c r="ACF4264" s="60"/>
      <c r="ACG4264" s="60"/>
      <c r="ACH4264" s="60"/>
      <c r="ACI4264" s="60"/>
      <c r="ACJ4264" s="60"/>
      <c r="ACK4264" s="60"/>
      <c r="ACL4264" s="60"/>
      <c r="ACM4264" s="60"/>
      <c r="ACN4264" s="60"/>
      <c r="ACO4264" s="60"/>
      <c r="ACP4264" s="60"/>
      <c r="ACQ4264" s="60"/>
      <c r="ACR4264" s="60"/>
      <c r="ACS4264" s="60"/>
      <c r="ACT4264" s="60"/>
      <c r="ACU4264" s="60"/>
      <c r="ACV4264" s="60"/>
      <c r="ACW4264" s="60"/>
      <c r="ACX4264" s="60"/>
      <c r="ACY4264" s="60">
        <v>1.0011038278153199</v>
      </c>
      <c r="ACZ4264" s="60"/>
      <c r="ADA4264" s="60"/>
      <c r="ADB4264" s="60"/>
      <c r="ADC4264" s="60"/>
      <c r="ADD4264" s="60"/>
      <c r="ADE4264" s="60"/>
    </row>
    <row r="4265" spans="760:785" x14ac:dyDescent="0.25">
      <c r="ACF4265" s="60"/>
      <c r="ACG4265" s="60"/>
      <c r="ACH4265" s="60"/>
      <c r="ACI4265" s="60"/>
      <c r="ACJ4265" s="60"/>
      <c r="ACK4265" s="60"/>
      <c r="ACL4265" s="60"/>
      <c r="ACM4265" s="60"/>
      <c r="ACN4265" s="60"/>
      <c r="ACO4265" s="60"/>
      <c r="ACP4265" s="60"/>
      <c r="ACQ4265" s="60"/>
      <c r="ACR4265" s="60"/>
      <c r="ACS4265" s="60"/>
      <c r="ACT4265" s="60"/>
      <c r="ACU4265" s="60"/>
      <c r="ACV4265" s="60"/>
      <c r="ACW4265" s="60"/>
      <c r="ACX4265" s="60"/>
      <c r="ACY4265" s="60">
        <v>1.0011011250225701</v>
      </c>
      <c r="ACZ4265" s="60"/>
      <c r="ADA4265" s="60"/>
      <c r="ADB4265" s="60"/>
      <c r="ADC4265" s="60"/>
      <c r="ADD4265" s="60"/>
      <c r="ADE4265" s="60"/>
    </row>
    <row r="4266" spans="760:785" x14ac:dyDescent="0.25">
      <c r="ACF4266" s="60"/>
      <c r="ACG4266" s="60"/>
      <c r="ACH4266" s="60"/>
      <c r="ACI4266" s="60"/>
      <c r="ACJ4266" s="60"/>
      <c r="ACK4266" s="60"/>
      <c r="ACL4266" s="60"/>
      <c r="ACM4266" s="60"/>
      <c r="ACN4266" s="60"/>
      <c r="ACO4266" s="60"/>
      <c r="ACP4266" s="60"/>
      <c r="ACQ4266" s="60"/>
      <c r="ACR4266" s="60"/>
      <c r="ACS4266" s="60"/>
      <c r="ACT4266" s="60"/>
      <c r="ACU4266" s="60"/>
      <c r="ACV4266" s="60"/>
      <c r="ACW4266" s="60"/>
      <c r="ACX4266" s="60"/>
      <c r="ACY4266" s="60">
        <v>1.00110111702268</v>
      </c>
      <c r="ACZ4266" s="60"/>
      <c r="ADA4266" s="60"/>
      <c r="ADB4266" s="60"/>
      <c r="ADC4266" s="60"/>
      <c r="ADD4266" s="60"/>
      <c r="ADE4266" s="60"/>
    </row>
    <row r="4267" spans="760:785" x14ac:dyDescent="0.25">
      <c r="ACF4267" s="60"/>
      <c r="ACG4267" s="60"/>
      <c r="ACH4267" s="60"/>
      <c r="ACI4267" s="60"/>
      <c r="ACJ4267" s="60"/>
      <c r="ACK4267" s="60"/>
      <c r="ACL4267" s="60"/>
      <c r="ACM4267" s="60"/>
      <c r="ACN4267" s="60"/>
      <c r="ACO4267" s="60"/>
      <c r="ACP4267" s="60"/>
      <c r="ACQ4267" s="60"/>
      <c r="ACR4267" s="60"/>
      <c r="ACS4267" s="60"/>
      <c r="ACT4267" s="60"/>
      <c r="ACU4267" s="60"/>
      <c r="ACV4267" s="60"/>
      <c r="ACW4267" s="60"/>
      <c r="ACX4267" s="60"/>
      <c r="ACY4267" s="60">
        <v>1.00109839397834</v>
      </c>
      <c r="ACZ4267" s="60"/>
      <c r="ADA4267" s="60"/>
      <c r="ADB4267" s="60"/>
      <c r="ADC4267" s="60"/>
      <c r="ADD4267" s="60"/>
      <c r="ADE4267" s="60"/>
    </row>
    <row r="4268" spans="760:785" x14ac:dyDescent="0.25">
      <c r="ACF4268" s="60"/>
      <c r="ACG4268" s="60"/>
      <c r="ACH4268" s="60"/>
      <c r="ACI4268" s="60"/>
      <c r="ACJ4268" s="60"/>
      <c r="ACK4268" s="60"/>
      <c r="ACL4268" s="60"/>
      <c r="ACM4268" s="60"/>
      <c r="ACN4268" s="60"/>
      <c r="ACO4268" s="60"/>
      <c r="ACP4268" s="60"/>
      <c r="ACQ4268" s="60"/>
      <c r="ACR4268" s="60"/>
      <c r="ACS4268" s="60"/>
      <c r="ACT4268" s="60"/>
      <c r="ACU4268" s="60"/>
      <c r="ACV4268" s="60"/>
      <c r="ACW4268" s="60"/>
      <c r="ACX4268" s="60"/>
      <c r="ACY4268" s="60">
        <v>1.0010980836762899</v>
      </c>
      <c r="ACZ4268" s="60"/>
      <c r="ADA4268" s="60"/>
      <c r="ADB4268" s="60"/>
      <c r="ADC4268" s="60"/>
      <c r="ADD4268" s="60"/>
      <c r="ADE4268" s="60"/>
    </row>
    <row r="4269" spans="760:785" x14ac:dyDescent="0.25">
      <c r="ACF4269" s="60"/>
      <c r="ACG4269" s="60"/>
      <c r="ACH4269" s="60"/>
      <c r="ACI4269" s="60"/>
      <c r="ACJ4269" s="60"/>
      <c r="ACK4269" s="60"/>
      <c r="ACL4269" s="60"/>
      <c r="ACM4269" s="60"/>
      <c r="ACN4269" s="60"/>
      <c r="ACO4269" s="60"/>
      <c r="ACP4269" s="60"/>
      <c r="ACQ4269" s="60"/>
      <c r="ACR4269" s="60"/>
      <c r="ACS4269" s="60"/>
      <c r="ACT4269" s="60"/>
      <c r="ACU4269" s="60"/>
      <c r="ACV4269" s="60"/>
      <c r="ACW4269" s="60"/>
      <c r="ACX4269" s="60"/>
      <c r="ACY4269" s="60">
        <v>1.0010917179613801</v>
      </c>
      <c r="ACZ4269" s="60"/>
      <c r="ADA4269" s="60"/>
      <c r="ADB4269" s="60"/>
      <c r="ADC4269" s="60"/>
      <c r="ADD4269" s="60"/>
      <c r="ADE4269" s="60"/>
    </row>
    <row r="4270" spans="760:785" x14ac:dyDescent="0.25">
      <c r="ACF4270" s="60"/>
      <c r="ACG4270" s="60"/>
      <c r="ACH4270" s="60"/>
      <c r="ACI4270" s="60"/>
      <c r="ACJ4270" s="60"/>
      <c r="ACK4270" s="60"/>
      <c r="ACL4270" s="60"/>
      <c r="ACM4270" s="60"/>
      <c r="ACN4270" s="60"/>
      <c r="ACO4270" s="60"/>
      <c r="ACP4270" s="60"/>
      <c r="ACQ4270" s="60"/>
      <c r="ACR4270" s="60"/>
      <c r="ACS4270" s="60"/>
      <c r="ACT4270" s="60"/>
      <c r="ACU4270" s="60"/>
      <c r="ACV4270" s="60"/>
      <c r="ACW4270" s="60"/>
      <c r="ACX4270" s="60"/>
      <c r="ACY4270" s="60">
        <v>1.0010897945638899</v>
      </c>
      <c r="ACZ4270" s="60"/>
      <c r="ADA4270" s="60"/>
      <c r="ADB4270" s="60"/>
      <c r="ADC4270" s="60"/>
      <c r="ADD4270" s="60"/>
      <c r="ADE4270" s="60"/>
    </row>
    <row r="4271" spans="760:785" x14ac:dyDescent="0.25">
      <c r="ACF4271" s="60"/>
      <c r="ACG4271" s="60"/>
      <c r="ACH4271" s="60"/>
      <c r="ACI4271" s="60"/>
      <c r="ACJ4271" s="60"/>
      <c r="ACK4271" s="60"/>
      <c r="ACL4271" s="60"/>
      <c r="ACM4271" s="60"/>
      <c r="ACN4271" s="60"/>
      <c r="ACO4271" s="60"/>
      <c r="ACP4271" s="60"/>
      <c r="ACQ4271" s="60"/>
      <c r="ACR4271" s="60"/>
      <c r="ACS4271" s="60"/>
      <c r="ACT4271" s="60"/>
      <c r="ACU4271" s="60"/>
      <c r="ACV4271" s="60"/>
      <c r="ACW4271" s="60"/>
      <c r="ACX4271" s="60"/>
      <c r="ACY4271" s="60">
        <v>1.00108541882503</v>
      </c>
      <c r="ACZ4271" s="60"/>
      <c r="ADA4271" s="60"/>
      <c r="ADB4271" s="60"/>
      <c r="ADC4271" s="60"/>
      <c r="ADD4271" s="60"/>
      <c r="ADE4271" s="60"/>
    </row>
    <row r="4272" spans="760:785" x14ac:dyDescent="0.25">
      <c r="ACF4272" s="60"/>
      <c r="ACG4272" s="60"/>
      <c r="ACH4272" s="60"/>
      <c r="ACI4272" s="60"/>
      <c r="ACJ4272" s="60"/>
      <c r="ACK4272" s="60"/>
      <c r="ACL4272" s="60"/>
      <c r="ACM4272" s="60"/>
      <c r="ACN4272" s="60"/>
      <c r="ACO4272" s="60"/>
      <c r="ACP4272" s="60"/>
      <c r="ACQ4272" s="60"/>
      <c r="ACR4272" s="60"/>
      <c r="ACS4272" s="60"/>
      <c r="ACT4272" s="60"/>
      <c r="ACU4272" s="60"/>
      <c r="ACV4272" s="60"/>
      <c r="ACW4272" s="60"/>
      <c r="ACX4272" s="60"/>
      <c r="ACY4272" s="60">
        <v>1.00108536780219</v>
      </c>
      <c r="ACZ4272" s="60"/>
      <c r="ADA4272" s="60"/>
      <c r="ADB4272" s="60"/>
      <c r="ADC4272" s="60"/>
      <c r="ADD4272" s="60"/>
      <c r="ADE4272" s="60"/>
    </row>
    <row r="4273" spans="760:785" x14ac:dyDescent="0.25">
      <c r="ACF4273" s="60"/>
      <c r="ACG4273" s="60"/>
      <c r="ACH4273" s="60"/>
      <c r="ACI4273" s="60"/>
      <c r="ACJ4273" s="60"/>
      <c r="ACK4273" s="60"/>
      <c r="ACL4273" s="60"/>
      <c r="ACM4273" s="60"/>
      <c r="ACN4273" s="60"/>
      <c r="ACO4273" s="60"/>
      <c r="ACP4273" s="60"/>
      <c r="ACQ4273" s="60"/>
      <c r="ACR4273" s="60"/>
      <c r="ACS4273" s="60"/>
      <c r="ACT4273" s="60"/>
      <c r="ACU4273" s="60"/>
      <c r="ACV4273" s="60"/>
      <c r="ACW4273" s="60"/>
      <c r="ACX4273" s="60"/>
      <c r="ACY4273" s="60">
        <v>1.0010849676537299</v>
      </c>
      <c r="ACZ4273" s="60"/>
      <c r="ADA4273" s="60"/>
      <c r="ADB4273" s="60"/>
      <c r="ADC4273" s="60"/>
      <c r="ADD4273" s="60"/>
      <c r="ADE4273" s="60"/>
    </row>
    <row r="4274" spans="760:785" x14ac:dyDescent="0.25">
      <c r="ACF4274" s="60"/>
      <c r="ACG4274" s="60"/>
      <c r="ACH4274" s="60"/>
      <c r="ACI4274" s="60"/>
      <c r="ACJ4274" s="60"/>
      <c r="ACK4274" s="60"/>
      <c r="ACL4274" s="60"/>
      <c r="ACM4274" s="60"/>
      <c r="ACN4274" s="60"/>
      <c r="ACO4274" s="60"/>
      <c r="ACP4274" s="60"/>
      <c r="ACQ4274" s="60"/>
      <c r="ACR4274" s="60"/>
      <c r="ACS4274" s="60"/>
      <c r="ACT4274" s="60"/>
      <c r="ACU4274" s="60"/>
      <c r="ACV4274" s="60"/>
      <c r="ACW4274" s="60"/>
      <c r="ACX4274" s="60"/>
      <c r="ACY4274" s="60">
        <v>1.0010831805909799</v>
      </c>
      <c r="ACZ4274" s="60"/>
      <c r="ADA4274" s="60"/>
      <c r="ADB4274" s="60"/>
      <c r="ADC4274" s="60"/>
      <c r="ADD4274" s="60"/>
      <c r="ADE4274" s="60"/>
    </row>
    <row r="4275" spans="760:785" x14ac:dyDescent="0.25">
      <c r="ACF4275" s="60"/>
      <c r="ACG4275" s="60"/>
      <c r="ACH4275" s="60"/>
      <c r="ACI4275" s="60"/>
      <c r="ACJ4275" s="60"/>
      <c r="ACK4275" s="60"/>
      <c r="ACL4275" s="60"/>
      <c r="ACM4275" s="60"/>
      <c r="ACN4275" s="60"/>
      <c r="ACO4275" s="60"/>
      <c r="ACP4275" s="60"/>
      <c r="ACQ4275" s="60"/>
      <c r="ACR4275" s="60"/>
      <c r="ACS4275" s="60"/>
      <c r="ACT4275" s="60"/>
      <c r="ACU4275" s="60"/>
      <c r="ACV4275" s="60"/>
      <c r="ACW4275" s="60"/>
      <c r="ACX4275" s="60"/>
      <c r="ACY4275" s="60">
        <v>1.00108201771459</v>
      </c>
      <c r="ACZ4275" s="60"/>
      <c r="ADA4275" s="60"/>
      <c r="ADB4275" s="60"/>
      <c r="ADC4275" s="60"/>
      <c r="ADD4275" s="60"/>
      <c r="ADE4275" s="60"/>
    </row>
    <row r="4276" spans="760:785" x14ac:dyDescent="0.25">
      <c r="ACF4276" s="60"/>
      <c r="ACG4276" s="60"/>
      <c r="ACH4276" s="60"/>
      <c r="ACI4276" s="60"/>
      <c r="ACJ4276" s="60"/>
      <c r="ACK4276" s="60"/>
      <c r="ACL4276" s="60"/>
      <c r="ACM4276" s="60"/>
      <c r="ACN4276" s="60"/>
      <c r="ACO4276" s="60"/>
      <c r="ACP4276" s="60"/>
      <c r="ACQ4276" s="60"/>
      <c r="ACR4276" s="60"/>
      <c r="ACS4276" s="60"/>
      <c r="ACT4276" s="60"/>
      <c r="ACU4276" s="60"/>
      <c r="ACV4276" s="60"/>
      <c r="ACW4276" s="60"/>
      <c r="ACX4276" s="60"/>
      <c r="ACY4276" s="60">
        <v>1.0010796435337099</v>
      </c>
      <c r="ACZ4276" s="60"/>
      <c r="ADA4276" s="60"/>
      <c r="ADB4276" s="60"/>
      <c r="ADC4276" s="60"/>
      <c r="ADD4276" s="60"/>
      <c r="ADE4276" s="60"/>
    </row>
    <row r="4277" spans="760:785" x14ac:dyDescent="0.25">
      <c r="ACF4277" s="60"/>
      <c r="ACG4277" s="60"/>
      <c r="ACH4277" s="60"/>
      <c r="ACI4277" s="60"/>
      <c r="ACJ4277" s="60"/>
      <c r="ACK4277" s="60"/>
      <c r="ACL4277" s="60"/>
      <c r="ACM4277" s="60"/>
      <c r="ACN4277" s="60"/>
      <c r="ACO4277" s="60"/>
      <c r="ACP4277" s="60"/>
      <c r="ACQ4277" s="60"/>
      <c r="ACR4277" s="60"/>
      <c r="ACS4277" s="60"/>
      <c r="ACT4277" s="60"/>
      <c r="ACU4277" s="60"/>
      <c r="ACV4277" s="60"/>
      <c r="ACW4277" s="60"/>
      <c r="ACX4277" s="60"/>
      <c r="ACY4277" s="60">
        <v>1.00107792033216</v>
      </c>
      <c r="ACZ4277" s="60"/>
      <c r="ADA4277" s="60"/>
      <c r="ADB4277" s="60"/>
      <c r="ADC4277" s="60"/>
      <c r="ADD4277" s="60"/>
      <c r="ADE4277" s="60"/>
    </row>
    <row r="4278" spans="760:785" x14ac:dyDescent="0.25">
      <c r="ACF4278" s="60"/>
      <c r="ACG4278" s="60"/>
      <c r="ACH4278" s="60"/>
      <c r="ACI4278" s="60"/>
      <c r="ACJ4278" s="60"/>
      <c r="ACK4278" s="60"/>
      <c r="ACL4278" s="60"/>
      <c r="ACM4278" s="60"/>
      <c r="ACN4278" s="60"/>
      <c r="ACO4278" s="60"/>
      <c r="ACP4278" s="60"/>
      <c r="ACQ4278" s="60"/>
      <c r="ACR4278" s="60"/>
      <c r="ACS4278" s="60"/>
      <c r="ACT4278" s="60"/>
      <c r="ACU4278" s="60"/>
      <c r="ACV4278" s="60"/>
      <c r="ACW4278" s="60"/>
      <c r="ACX4278" s="60"/>
      <c r="ACY4278" s="60">
        <v>1.0010778317890801</v>
      </c>
      <c r="ACZ4278" s="60"/>
      <c r="ADA4278" s="60"/>
      <c r="ADB4278" s="60"/>
      <c r="ADC4278" s="60"/>
      <c r="ADD4278" s="60"/>
      <c r="ADE4278" s="60"/>
    </row>
    <row r="4279" spans="760:785" x14ac:dyDescent="0.25">
      <c r="ACF4279" s="60"/>
      <c r="ACG4279" s="60"/>
      <c r="ACH4279" s="60"/>
      <c r="ACI4279" s="60"/>
      <c r="ACJ4279" s="60"/>
      <c r="ACK4279" s="60"/>
      <c r="ACL4279" s="60"/>
      <c r="ACM4279" s="60"/>
      <c r="ACN4279" s="60"/>
      <c r="ACO4279" s="60"/>
      <c r="ACP4279" s="60"/>
      <c r="ACQ4279" s="60"/>
      <c r="ACR4279" s="60"/>
      <c r="ACS4279" s="60"/>
      <c r="ACT4279" s="60"/>
      <c r="ACU4279" s="60"/>
      <c r="ACV4279" s="60"/>
      <c r="ACW4279" s="60"/>
      <c r="ACX4279" s="60"/>
      <c r="ACY4279" s="60">
        <v>1.0010773823145001</v>
      </c>
      <c r="ACZ4279" s="60"/>
      <c r="ADA4279" s="60"/>
      <c r="ADB4279" s="60"/>
      <c r="ADC4279" s="60"/>
      <c r="ADD4279" s="60"/>
      <c r="ADE4279" s="60"/>
    </row>
    <row r="4280" spans="760:785" x14ac:dyDescent="0.25">
      <c r="ACF4280" s="60"/>
      <c r="ACG4280" s="60"/>
      <c r="ACH4280" s="60"/>
      <c r="ACI4280" s="60"/>
      <c r="ACJ4280" s="60"/>
      <c r="ACK4280" s="60"/>
      <c r="ACL4280" s="60"/>
      <c r="ACM4280" s="60"/>
      <c r="ACN4280" s="60"/>
      <c r="ACO4280" s="60"/>
      <c r="ACP4280" s="60"/>
      <c r="ACQ4280" s="60"/>
      <c r="ACR4280" s="60"/>
      <c r="ACS4280" s="60"/>
      <c r="ACT4280" s="60"/>
      <c r="ACU4280" s="60"/>
      <c r="ACV4280" s="60"/>
      <c r="ACW4280" s="60"/>
      <c r="ACX4280" s="60"/>
      <c r="ACY4280" s="60">
        <v>1.0010744552484501</v>
      </c>
      <c r="ACZ4280" s="60"/>
      <c r="ADA4280" s="60"/>
      <c r="ADB4280" s="60"/>
      <c r="ADC4280" s="60"/>
      <c r="ADD4280" s="60"/>
      <c r="ADE4280" s="60"/>
    </row>
    <row r="4281" spans="760:785" x14ac:dyDescent="0.25">
      <c r="ACF4281" s="60"/>
      <c r="ACG4281" s="60"/>
      <c r="ACH4281" s="60"/>
      <c r="ACI4281" s="60"/>
      <c r="ACJ4281" s="60"/>
      <c r="ACK4281" s="60"/>
      <c r="ACL4281" s="60"/>
      <c r="ACM4281" s="60"/>
      <c r="ACN4281" s="60"/>
      <c r="ACO4281" s="60"/>
      <c r="ACP4281" s="60"/>
      <c r="ACQ4281" s="60"/>
      <c r="ACR4281" s="60"/>
      <c r="ACS4281" s="60"/>
      <c r="ACT4281" s="60"/>
      <c r="ACU4281" s="60"/>
      <c r="ACV4281" s="60"/>
      <c r="ACW4281" s="60"/>
      <c r="ACX4281" s="60"/>
      <c r="ACY4281" s="60">
        <v>1.00107223924282</v>
      </c>
      <c r="ACZ4281" s="60"/>
      <c r="ADA4281" s="60"/>
      <c r="ADB4281" s="60"/>
      <c r="ADC4281" s="60"/>
      <c r="ADD4281" s="60"/>
      <c r="ADE4281" s="60"/>
    </row>
    <row r="4282" spans="760:785" x14ac:dyDescent="0.25">
      <c r="ACF4282" s="60"/>
      <c r="ACG4282" s="60"/>
      <c r="ACH4282" s="60"/>
      <c r="ACI4282" s="60"/>
      <c r="ACJ4282" s="60"/>
      <c r="ACK4282" s="60"/>
      <c r="ACL4282" s="60"/>
      <c r="ACM4282" s="60"/>
      <c r="ACN4282" s="60"/>
      <c r="ACO4282" s="60"/>
      <c r="ACP4282" s="60"/>
      <c r="ACQ4282" s="60"/>
      <c r="ACR4282" s="60"/>
      <c r="ACS4282" s="60"/>
      <c r="ACT4282" s="60"/>
      <c r="ACU4282" s="60"/>
      <c r="ACV4282" s="60"/>
      <c r="ACW4282" s="60"/>
      <c r="ACX4282" s="60"/>
      <c r="ACY4282" s="60">
        <v>1.00107154478204</v>
      </c>
      <c r="ACZ4282" s="60"/>
      <c r="ADA4282" s="60"/>
      <c r="ADB4282" s="60"/>
      <c r="ADC4282" s="60"/>
      <c r="ADD4282" s="60"/>
      <c r="ADE4282" s="60"/>
    </row>
    <row r="4283" spans="760:785" x14ac:dyDescent="0.25">
      <c r="ACF4283" s="60"/>
      <c r="ACG4283" s="60"/>
      <c r="ACH4283" s="60"/>
      <c r="ACI4283" s="60"/>
      <c r="ACJ4283" s="60"/>
      <c r="ACK4283" s="60"/>
      <c r="ACL4283" s="60"/>
      <c r="ACM4283" s="60"/>
      <c r="ACN4283" s="60"/>
      <c r="ACO4283" s="60"/>
      <c r="ACP4283" s="60"/>
      <c r="ACQ4283" s="60"/>
      <c r="ACR4283" s="60"/>
      <c r="ACS4283" s="60"/>
      <c r="ACT4283" s="60"/>
      <c r="ACU4283" s="60"/>
      <c r="ACV4283" s="60"/>
      <c r="ACW4283" s="60"/>
      <c r="ACX4283" s="60"/>
      <c r="ACY4283" s="60">
        <v>1.00107028838193</v>
      </c>
      <c r="ACZ4283" s="60"/>
      <c r="ADA4283" s="60"/>
      <c r="ADB4283" s="60"/>
      <c r="ADC4283" s="60"/>
      <c r="ADD4283" s="60"/>
      <c r="ADE4283" s="60"/>
    </row>
    <row r="4284" spans="760:785" x14ac:dyDescent="0.25">
      <c r="ACF4284" s="60"/>
      <c r="ACG4284" s="60"/>
      <c r="ACH4284" s="60"/>
      <c r="ACI4284" s="60"/>
      <c r="ACJ4284" s="60"/>
      <c r="ACK4284" s="60"/>
      <c r="ACL4284" s="60"/>
      <c r="ACM4284" s="60"/>
      <c r="ACN4284" s="60"/>
      <c r="ACO4284" s="60"/>
      <c r="ACP4284" s="60"/>
      <c r="ACQ4284" s="60"/>
      <c r="ACR4284" s="60"/>
      <c r="ACS4284" s="60"/>
      <c r="ACT4284" s="60"/>
      <c r="ACU4284" s="60"/>
      <c r="ACV4284" s="60"/>
      <c r="ACW4284" s="60"/>
      <c r="ACX4284" s="60"/>
      <c r="ACY4284" s="60">
        <v>1.0010679716869899</v>
      </c>
      <c r="ACZ4284" s="60"/>
      <c r="ADA4284" s="60"/>
      <c r="ADB4284" s="60"/>
      <c r="ADC4284" s="60"/>
      <c r="ADD4284" s="60"/>
      <c r="ADE4284" s="60"/>
    </row>
    <row r="4285" spans="760:785" x14ac:dyDescent="0.25">
      <c r="ACF4285" s="60"/>
      <c r="ACG4285" s="60"/>
      <c r="ACH4285" s="60"/>
      <c r="ACI4285" s="60"/>
      <c r="ACJ4285" s="60"/>
      <c r="ACK4285" s="60"/>
      <c r="ACL4285" s="60"/>
      <c r="ACM4285" s="60"/>
      <c r="ACN4285" s="60"/>
      <c r="ACO4285" s="60"/>
      <c r="ACP4285" s="60"/>
      <c r="ACQ4285" s="60"/>
      <c r="ACR4285" s="60"/>
      <c r="ACS4285" s="60"/>
      <c r="ACT4285" s="60"/>
      <c r="ACU4285" s="60"/>
      <c r="ACV4285" s="60"/>
      <c r="ACW4285" s="60"/>
      <c r="ACX4285" s="60"/>
      <c r="ACY4285" s="60">
        <v>1.0010678572007301</v>
      </c>
      <c r="ACZ4285" s="60"/>
      <c r="ADA4285" s="60"/>
      <c r="ADB4285" s="60"/>
      <c r="ADC4285" s="60"/>
      <c r="ADD4285" s="60"/>
      <c r="ADE4285" s="60"/>
    </row>
    <row r="4286" spans="760:785" x14ac:dyDescent="0.25">
      <c r="ACF4286" s="60"/>
      <c r="ACG4286" s="60"/>
      <c r="ACH4286" s="60"/>
      <c r="ACI4286" s="60"/>
      <c r="ACJ4286" s="60"/>
      <c r="ACK4286" s="60"/>
      <c r="ACL4286" s="60"/>
      <c r="ACM4286" s="60"/>
      <c r="ACN4286" s="60"/>
      <c r="ACO4286" s="60"/>
      <c r="ACP4286" s="60"/>
      <c r="ACQ4286" s="60"/>
      <c r="ACR4286" s="60"/>
      <c r="ACS4286" s="60"/>
      <c r="ACT4286" s="60"/>
      <c r="ACU4286" s="60"/>
      <c r="ACV4286" s="60"/>
      <c r="ACW4286" s="60"/>
      <c r="ACX4286" s="60"/>
      <c r="ACY4286" s="60">
        <v>1.0010605361909499</v>
      </c>
      <c r="ACZ4286" s="60"/>
      <c r="ADA4286" s="60"/>
      <c r="ADB4286" s="60"/>
      <c r="ADC4286" s="60"/>
      <c r="ADD4286" s="60"/>
      <c r="ADE4286" s="60"/>
    </row>
    <row r="4287" spans="760:785" x14ac:dyDescent="0.25">
      <c r="ACF4287" s="60"/>
      <c r="ACG4287" s="60"/>
      <c r="ACH4287" s="60"/>
      <c r="ACI4287" s="60"/>
      <c r="ACJ4287" s="60"/>
      <c r="ACK4287" s="60"/>
      <c r="ACL4287" s="60"/>
      <c r="ACM4287" s="60"/>
      <c r="ACN4287" s="60"/>
      <c r="ACO4287" s="60"/>
      <c r="ACP4287" s="60"/>
      <c r="ACQ4287" s="60"/>
      <c r="ACR4287" s="60"/>
      <c r="ACS4287" s="60"/>
      <c r="ACT4287" s="60"/>
      <c r="ACU4287" s="60"/>
      <c r="ACV4287" s="60"/>
      <c r="ACW4287" s="60"/>
      <c r="ACX4287" s="60"/>
      <c r="ACY4287" s="60">
        <v>1.00105982976798</v>
      </c>
      <c r="ACZ4287" s="60"/>
      <c r="ADA4287" s="60"/>
      <c r="ADB4287" s="60"/>
      <c r="ADC4287" s="60"/>
      <c r="ADD4287" s="60"/>
      <c r="ADE4287" s="60"/>
    </row>
    <row r="4288" spans="760:785" x14ac:dyDescent="0.25">
      <c r="ACF4288" s="60"/>
      <c r="ACG4288" s="60"/>
      <c r="ACH4288" s="60"/>
      <c r="ACI4288" s="60"/>
      <c r="ACJ4288" s="60"/>
      <c r="ACK4288" s="60"/>
      <c r="ACL4288" s="60"/>
      <c r="ACM4288" s="60"/>
      <c r="ACN4288" s="60"/>
      <c r="ACO4288" s="60"/>
      <c r="ACP4288" s="60"/>
      <c r="ACQ4288" s="60"/>
      <c r="ACR4288" s="60"/>
      <c r="ACS4288" s="60"/>
      <c r="ACT4288" s="60"/>
      <c r="ACU4288" s="60"/>
      <c r="ACV4288" s="60"/>
      <c r="ACW4288" s="60"/>
      <c r="ACX4288" s="60"/>
      <c r="ACY4288" s="60">
        <v>1.0010544680584399</v>
      </c>
      <c r="ACZ4288" s="60"/>
      <c r="ADA4288" s="60"/>
      <c r="ADB4288" s="60"/>
      <c r="ADC4288" s="60"/>
      <c r="ADD4288" s="60"/>
      <c r="ADE4288" s="60"/>
    </row>
    <row r="4289" spans="760:785" x14ac:dyDescent="0.25">
      <c r="ACF4289" s="60"/>
      <c r="ACG4289" s="60"/>
      <c r="ACH4289" s="60"/>
      <c r="ACI4289" s="60"/>
      <c r="ACJ4289" s="60"/>
      <c r="ACK4289" s="60"/>
      <c r="ACL4289" s="60"/>
      <c r="ACM4289" s="60"/>
      <c r="ACN4289" s="60"/>
      <c r="ACO4289" s="60"/>
      <c r="ACP4289" s="60"/>
      <c r="ACQ4289" s="60"/>
      <c r="ACR4289" s="60"/>
      <c r="ACS4289" s="60"/>
      <c r="ACT4289" s="60"/>
      <c r="ACU4289" s="60"/>
      <c r="ACV4289" s="60"/>
      <c r="ACW4289" s="60"/>
      <c r="ACX4289" s="60"/>
      <c r="ACY4289" s="60">
        <v>1.00105392747455</v>
      </c>
      <c r="ACZ4289" s="60"/>
      <c r="ADA4289" s="60"/>
      <c r="ADB4289" s="60"/>
      <c r="ADC4289" s="60"/>
      <c r="ADD4289" s="60"/>
      <c r="ADE4289" s="60"/>
    </row>
    <row r="4290" spans="760:785" x14ac:dyDescent="0.25">
      <c r="ACF4290" s="60"/>
      <c r="ACG4290" s="60"/>
      <c r="ACH4290" s="60"/>
      <c r="ACI4290" s="60"/>
      <c r="ACJ4290" s="60"/>
      <c r="ACK4290" s="60"/>
      <c r="ACL4290" s="60"/>
      <c r="ACM4290" s="60"/>
      <c r="ACN4290" s="60"/>
      <c r="ACO4290" s="60"/>
      <c r="ACP4290" s="60"/>
      <c r="ACQ4290" s="60"/>
      <c r="ACR4290" s="60"/>
      <c r="ACS4290" s="60"/>
      <c r="ACT4290" s="60"/>
      <c r="ACU4290" s="60"/>
      <c r="ACV4290" s="60"/>
      <c r="ACW4290" s="60"/>
      <c r="ACX4290" s="60"/>
      <c r="ACY4290" s="60">
        <v>1.0010531441922901</v>
      </c>
      <c r="ACZ4290" s="60"/>
      <c r="ADA4290" s="60"/>
      <c r="ADB4290" s="60"/>
      <c r="ADC4290" s="60"/>
      <c r="ADD4290" s="60"/>
      <c r="ADE4290" s="60"/>
    </row>
    <row r="4291" spans="760:785" x14ac:dyDescent="0.25">
      <c r="ACF4291" s="60"/>
      <c r="ACG4291" s="60"/>
      <c r="ACH4291" s="60"/>
      <c r="ACI4291" s="60"/>
      <c r="ACJ4291" s="60"/>
      <c r="ACK4291" s="60"/>
      <c r="ACL4291" s="60"/>
      <c r="ACM4291" s="60"/>
      <c r="ACN4291" s="60"/>
      <c r="ACO4291" s="60"/>
      <c r="ACP4291" s="60"/>
      <c r="ACQ4291" s="60"/>
      <c r="ACR4291" s="60"/>
      <c r="ACS4291" s="60"/>
      <c r="ACT4291" s="60"/>
      <c r="ACU4291" s="60"/>
      <c r="ACV4291" s="60"/>
      <c r="ACW4291" s="60"/>
      <c r="ACX4291" s="60"/>
      <c r="ACY4291" s="60">
        <v>1.0010502433377799</v>
      </c>
      <c r="ACZ4291" s="60"/>
      <c r="ADA4291" s="60"/>
      <c r="ADB4291" s="60"/>
      <c r="ADC4291" s="60"/>
      <c r="ADD4291" s="60"/>
      <c r="ADE4291" s="60"/>
    </row>
    <row r="4292" spans="760:785" x14ac:dyDescent="0.25">
      <c r="ACF4292" s="60"/>
      <c r="ACG4292" s="60"/>
      <c r="ACH4292" s="60"/>
      <c r="ACI4292" s="60"/>
      <c r="ACJ4292" s="60"/>
      <c r="ACK4292" s="60"/>
      <c r="ACL4292" s="60"/>
      <c r="ACM4292" s="60"/>
      <c r="ACN4292" s="60"/>
      <c r="ACO4292" s="60"/>
      <c r="ACP4292" s="60"/>
      <c r="ACQ4292" s="60"/>
      <c r="ACR4292" s="60"/>
      <c r="ACS4292" s="60"/>
      <c r="ACT4292" s="60"/>
      <c r="ACU4292" s="60"/>
      <c r="ACV4292" s="60"/>
      <c r="ACW4292" s="60"/>
      <c r="ACX4292" s="60"/>
      <c r="ACY4292" s="60">
        <v>1.0010493967999301</v>
      </c>
      <c r="ACZ4292" s="60"/>
      <c r="ADA4292" s="60"/>
      <c r="ADB4292" s="60"/>
      <c r="ADC4292" s="60"/>
      <c r="ADD4292" s="60"/>
      <c r="ADE4292" s="60"/>
    </row>
    <row r="4293" spans="760:785" x14ac:dyDescent="0.25">
      <c r="ACF4293" s="60"/>
      <c r="ACG4293" s="60"/>
      <c r="ACH4293" s="60"/>
      <c r="ACI4293" s="60"/>
      <c r="ACJ4293" s="60"/>
      <c r="ACK4293" s="60"/>
      <c r="ACL4293" s="60"/>
      <c r="ACM4293" s="60"/>
      <c r="ACN4293" s="60"/>
      <c r="ACO4293" s="60"/>
      <c r="ACP4293" s="60"/>
      <c r="ACQ4293" s="60"/>
      <c r="ACR4293" s="60"/>
      <c r="ACS4293" s="60"/>
      <c r="ACT4293" s="60"/>
      <c r="ACU4293" s="60"/>
      <c r="ACV4293" s="60"/>
      <c r="ACW4293" s="60"/>
      <c r="ACX4293" s="60"/>
      <c r="ACY4293" s="60">
        <v>1.0010483150273399</v>
      </c>
      <c r="ACZ4293" s="60"/>
      <c r="ADA4293" s="60"/>
      <c r="ADB4293" s="60"/>
      <c r="ADC4293" s="60"/>
      <c r="ADD4293" s="60"/>
      <c r="ADE4293" s="60"/>
    </row>
    <row r="4294" spans="760:785" x14ac:dyDescent="0.25">
      <c r="ACF4294" s="60"/>
      <c r="ACG4294" s="60"/>
      <c r="ACH4294" s="60"/>
      <c r="ACI4294" s="60"/>
      <c r="ACJ4294" s="60"/>
      <c r="ACK4294" s="60"/>
      <c r="ACL4294" s="60"/>
      <c r="ACM4294" s="60"/>
      <c r="ACN4294" s="60"/>
      <c r="ACO4294" s="60"/>
      <c r="ACP4294" s="60"/>
      <c r="ACQ4294" s="60"/>
      <c r="ACR4294" s="60"/>
      <c r="ACS4294" s="60"/>
      <c r="ACT4294" s="60"/>
      <c r="ACU4294" s="60"/>
      <c r="ACV4294" s="60"/>
      <c r="ACW4294" s="60"/>
      <c r="ACX4294" s="60"/>
      <c r="ACY4294" s="60">
        <v>1.00104799226962</v>
      </c>
      <c r="ACZ4294" s="60"/>
      <c r="ADA4294" s="60"/>
      <c r="ADB4294" s="60"/>
      <c r="ADC4294" s="60"/>
      <c r="ADD4294" s="60"/>
      <c r="ADE4294" s="60"/>
    </row>
    <row r="4295" spans="760:785" x14ac:dyDescent="0.25">
      <c r="ACF4295" s="60"/>
      <c r="ACG4295" s="60"/>
      <c r="ACH4295" s="60"/>
      <c r="ACI4295" s="60"/>
      <c r="ACJ4295" s="60"/>
      <c r="ACK4295" s="60"/>
      <c r="ACL4295" s="60"/>
      <c r="ACM4295" s="60"/>
      <c r="ACN4295" s="60"/>
      <c r="ACO4295" s="60"/>
      <c r="ACP4295" s="60"/>
      <c r="ACQ4295" s="60"/>
      <c r="ACR4295" s="60"/>
      <c r="ACS4295" s="60"/>
      <c r="ACT4295" s="60"/>
      <c r="ACU4295" s="60"/>
      <c r="ACV4295" s="60"/>
      <c r="ACW4295" s="60"/>
      <c r="ACX4295" s="60"/>
      <c r="ACY4295" s="60">
        <v>1.0010412458660201</v>
      </c>
      <c r="ACZ4295" s="60"/>
      <c r="ADA4295" s="60"/>
      <c r="ADB4295" s="60"/>
      <c r="ADC4295" s="60"/>
      <c r="ADD4295" s="60"/>
      <c r="ADE4295" s="60"/>
    </row>
    <row r="4296" spans="760:785" x14ac:dyDescent="0.25">
      <c r="ACF4296" s="60"/>
      <c r="ACG4296" s="60"/>
      <c r="ACH4296" s="60"/>
      <c r="ACI4296" s="60"/>
      <c r="ACJ4296" s="60"/>
      <c r="ACK4296" s="60"/>
      <c r="ACL4296" s="60"/>
      <c r="ACM4296" s="60"/>
      <c r="ACN4296" s="60"/>
      <c r="ACO4296" s="60"/>
      <c r="ACP4296" s="60"/>
      <c r="ACQ4296" s="60"/>
      <c r="ACR4296" s="60"/>
      <c r="ACS4296" s="60"/>
      <c r="ACT4296" s="60"/>
      <c r="ACU4296" s="60"/>
      <c r="ACV4296" s="60"/>
      <c r="ACW4296" s="60"/>
      <c r="ACX4296" s="60"/>
      <c r="ACY4296" s="60">
        <v>1.00104084601388</v>
      </c>
      <c r="ACZ4296" s="60"/>
      <c r="ADA4296" s="60"/>
      <c r="ADB4296" s="60"/>
      <c r="ADC4296" s="60"/>
      <c r="ADD4296" s="60"/>
      <c r="ADE4296" s="60"/>
    </row>
    <row r="4297" spans="760:785" x14ac:dyDescent="0.25">
      <c r="ACF4297" s="60"/>
      <c r="ACG4297" s="60"/>
      <c r="ACH4297" s="60"/>
      <c r="ACI4297" s="60"/>
      <c r="ACJ4297" s="60"/>
      <c r="ACK4297" s="60"/>
      <c r="ACL4297" s="60"/>
      <c r="ACM4297" s="60"/>
      <c r="ACN4297" s="60"/>
      <c r="ACO4297" s="60"/>
      <c r="ACP4297" s="60"/>
      <c r="ACQ4297" s="60"/>
      <c r="ACR4297" s="60"/>
      <c r="ACS4297" s="60"/>
      <c r="ACT4297" s="60"/>
      <c r="ACU4297" s="60"/>
      <c r="ACV4297" s="60"/>
      <c r="ACW4297" s="60"/>
      <c r="ACX4297" s="60"/>
      <c r="ACY4297" s="60">
        <v>1.0010371163360099</v>
      </c>
      <c r="ACZ4297" s="60"/>
      <c r="ADA4297" s="60"/>
      <c r="ADB4297" s="60"/>
      <c r="ADC4297" s="60"/>
      <c r="ADD4297" s="60"/>
      <c r="ADE4297" s="60"/>
    </row>
    <row r="4298" spans="760:785" x14ac:dyDescent="0.25">
      <c r="ACF4298" s="60"/>
      <c r="ACG4298" s="60"/>
      <c r="ACH4298" s="60"/>
      <c r="ACI4298" s="60"/>
      <c r="ACJ4298" s="60"/>
      <c r="ACK4298" s="60"/>
      <c r="ACL4298" s="60"/>
      <c r="ACM4298" s="60"/>
      <c r="ACN4298" s="60"/>
      <c r="ACO4298" s="60"/>
      <c r="ACP4298" s="60"/>
      <c r="ACQ4298" s="60"/>
      <c r="ACR4298" s="60"/>
      <c r="ACS4298" s="60"/>
      <c r="ACT4298" s="60"/>
      <c r="ACU4298" s="60"/>
      <c r="ACV4298" s="60"/>
      <c r="ACW4298" s="60"/>
      <c r="ACX4298" s="60"/>
      <c r="ACY4298" s="60">
        <v>1.00103666071728</v>
      </c>
      <c r="ACZ4298" s="60"/>
      <c r="ADA4298" s="60"/>
      <c r="ADB4298" s="60"/>
      <c r="ADC4298" s="60"/>
      <c r="ADD4298" s="60"/>
      <c r="ADE4298" s="60"/>
    </row>
    <row r="4299" spans="760:785" x14ac:dyDescent="0.25">
      <c r="ACF4299" s="60"/>
      <c r="ACG4299" s="60"/>
      <c r="ACH4299" s="60"/>
      <c r="ACI4299" s="60"/>
      <c r="ACJ4299" s="60"/>
      <c r="ACK4299" s="60"/>
      <c r="ACL4299" s="60"/>
      <c r="ACM4299" s="60"/>
      <c r="ACN4299" s="60"/>
      <c r="ACO4299" s="60"/>
      <c r="ACP4299" s="60"/>
      <c r="ACQ4299" s="60"/>
      <c r="ACR4299" s="60"/>
      <c r="ACS4299" s="60"/>
      <c r="ACT4299" s="60"/>
      <c r="ACU4299" s="60"/>
      <c r="ACV4299" s="60"/>
      <c r="ACW4299" s="60"/>
      <c r="ACX4299" s="60"/>
      <c r="ACY4299" s="60">
        <v>1.0010357727488</v>
      </c>
      <c r="ACZ4299" s="60"/>
      <c r="ADA4299" s="60"/>
      <c r="ADB4299" s="60"/>
      <c r="ADC4299" s="60"/>
      <c r="ADD4299" s="60"/>
      <c r="ADE4299" s="60"/>
    </row>
    <row r="4300" spans="760:785" x14ac:dyDescent="0.25">
      <c r="ACF4300" s="60"/>
      <c r="ACG4300" s="60"/>
      <c r="ACH4300" s="60"/>
      <c r="ACI4300" s="60"/>
      <c r="ACJ4300" s="60"/>
      <c r="ACK4300" s="60"/>
      <c r="ACL4300" s="60"/>
      <c r="ACM4300" s="60"/>
      <c r="ACN4300" s="60"/>
      <c r="ACO4300" s="60"/>
      <c r="ACP4300" s="60"/>
      <c r="ACQ4300" s="60"/>
      <c r="ACR4300" s="60"/>
      <c r="ACS4300" s="60"/>
      <c r="ACT4300" s="60"/>
      <c r="ACU4300" s="60"/>
      <c r="ACV4300" s="60"/>
      <c r="ACW4300" s="60"/>
      <c r="ACX4300" s="60"/>
      <c r="ACY4300" s="60">
        <v>1.00103360302058</v>
      </c>
      <c r="ACZ4300" s="60"/>
      <c r="ADA4300" s="60"/>
      <c r="ADB4300" s="60"/>
      <c r="ADC4300" s="60"/>
      <c r="ADD4300" s="60"/>
      <c r="ADE4300" s="60"/>
    </row>
    <row r="4301" spans="760:785" x14ac:dyDescent="0.25">
      <c r="ACF4301" s="60"/>
      <c r="ACG4301" s="60"/>
      <c r="ACH4301" s="60"/>
      <c r="ACI4301" s="60"/>
      <c r="ACJ4301" s="60"/>
      <c r="ACK4301" s="60"/>
      <c r="ACL4301" s="60"/>
      <c r="ACM4301" s="60"/>
      <c r="ACN4301" s="60"/>
      <c r="ACO4301" s="60"/>
      <c r="ACP4301" s="60"/>
      <c r="ACQ4301" s="60"/>
      <c r="ACR4301" s="60"/>
      <c r="ACS4301" s="60"/>
      <c r="ACT4301" s="60"/>
      <c r="ACU4301" s="60"/>
      <c r="ACV4301" s="60"/>
      <c r="ACW4301" s="60"/>
      <c r="ACX4301" s="60"/>
      <c r="ACY4301" s="60">
        <v>1.0010272302921901</v>
      </c>
      <c r="ACZ4301" s="60"/>
      <c r="ADA4301" s="60"/>
      <c r="ADB4301" s="60"/>
      <c r="ADC4301" s="60"/>
      <c r="ADD4301" s="60"/>
      <c r="ADE4301" s="60"/>
    </row>
    <row r="4302" spans="760:785" x14ac:dyDescent="0.25">
      <c r="ACF4302" s="60"/>
      <c r="ACG4302" s="60"/>
      <c r="ACH4302" s="60"/>
      <c r="ACI4302" s="60"/>
      <c r="ACJ4302" s="60"/>
      <c r="ACK4302" s="60"/>
      <c r="ACL4302" s="60"/>
      <c r="ACM4302" s="60"/>
      <c r="ACN4302" s="60"/>
      <c r="ACO4302" s="60"/>
      <c r="ACP4302" s="60"/>
      <c r="ACQ4302" s="60"/>
      <c r="ACR4302" s="60"/>
      <c r="ACS4302" s="60"/>
      <c r="ACT4302" s="60"/>
      <c r="ACU4302" s="60"/>
      <c r="ACV4302" s="60"/>
      <c r="ACW4302" s="60"/>
      <c r="ACX4302" s="60"/>
      <c r="ACY4302" s="60">
        <v>1.0010266838944699</v>
      </c>
      <c r="ACZ4302" s="60"/>
      <c r="ADA4302" s="60"/>
      <c r="ADB4302" s="60"/>
      <c r="ADC4302" s="60"/>
      <c r="ADD4302" s="60"/>
      <c r="ADE4302" s="60"/>
    </row>
    <row r="4303" spans="760:785" x14ac:dyDescent="0.25">
      <c r="ACF4303" s="60"/>
      <c r="ACG4303" s="60"/>
      <c r="ACH4303" s="60"/>
      <c r="ACI4303" s="60"/>
      <c r="ACJ4303" s="60"/>
      <c r="ACK4303" s="60"/>
      <c r="ACL4303" s="60"/>
      <c r="ACM4303" s="60"/>
      <c r="ACN4303" s="60"/>
      <c r="ACO4303" s="60"/>
      <c r="ACP4303" s="60"/>
      <c r="ACQ4303" s="60"/>
      <c r="ACR4303" s="60"/>
      <c r="ACS4303" s="60"/>
      <c r="ACT4303" s="60"/>
      <c r="ACU4303" s="60"/>
      <c r="ACV4303" s="60"/>
      <c r="ACW4303" s="60"/>
      <c r="ACX4303" s="60"/>
      <c r="ACY4303" s="60">
        <v>1.0010253126895601</v>
      </c>
      <c r="ACZ4303" s="60"/>
      <c r="ADA4303" s="60"/>
      <c r="ADB4303" s="60"/>
      <c r="ADC4303" s="60"/>
      <c r="ADD4303" s="60"/>
      <c r="ADE4303" s="60"/>
    </row>
    <row r="4304" spans="760:785" x14ac:dyDescent="0.25">
      <c r="ACF4304" s="60"/>
      <c r="ACG4304" s="60"/>
      <c r="ACH4304" s="60"/>
      <c r="ACI4304" s="60"/>
      <c r="ACJ4304" s="60"/>
      <c r="ACK4304" s="60"/>
      <c r="ACL4304" s="60"/>
      <c r="ACM4304" s="60"/>
      <c r="ACN4304" s="60"/>
      <c r="ACO4304" s="60"/>
      <c r="ACP4304" s="60"/>
      <c r="ACQ4304" s="60"/>
      <c r="ACR4304" s="60"/>
      <c r="ACS4304" s="60"/>
      <c r="ACT4304" s="60"/>
      <c r="ACU4304" s="60"/>
      <c r="ACV4304" s="60"/>
      <c r="ACW4304" s="60"/>
      <c r="ACX4304" s="60"/>
      <c r="ACY4304" s="60">
        <v>1.0010247410800199</v>
      </c>
      <c r="ACZ4304" s="60"/>
      <c r="ADA4304" s="60"/>
      <c r="ADB4304" s="60"/>
      <c r="ADC4304" s="60"/>
      <c r="ADD4304" s="60"/>
      <c r="ADE4304" s="60"/>
    </row>
    <row r="4305" spans="760:785" x14ac:dyDescent="0.25">
      <c r="ACF4305" s="60"/>
      <c r="ACG4305" s="60"/>
      <c r="ACH4305" s="60"/>
      <c r="ACI4305" s="60"/>
      <c r="ACJ4305" s="60"/>
      <c r="ACK4305" s="60"/>
      <c r="ACL4305" s="60"/>
      <c r="ACM4305" s="60"/>
      <c r="ACN4305" s="60"/>
      <c r="ACO4305" s="60"/>
      <c r="ACP4305" s="60"/>
      <c r="ACQ4305" s="60"/>
      <c r="ACR4305" s="60"/>
      <c r="ACS4305" s="60"/>
      <c r="ACT4305" s="60"/>
      <c r="ACU4305" s="60"/>
      <c r="ACV4305" s="60"/>
      <c r="ACW4305" s="60"/>
      <c r="ACX4305" s="60"/>
      <c r="ACY4305" s="60">
        <v>1.0010199564606299</v>
      </c>
      <c r="ACZ4305" s="60"/>
      <c r="ADA4305" s="60"/>
      <c r="ADB4305" s="60"/>
      <c r="ADC4305" s="60"/>
      <c r="ADD4305" s="60"/>
      <c r="ADE4305" s="60"/>
    </row>
    <row r="4306" spans="760:785" x14ac:dyDescent="0.25">
      <c r="ACF4306" s="60"/>
      <c r="ACG4306" s="60"/>
      <c r="ACH4306" s="60"/>
      <c r="ACI4306" s="60"/>
      <c r="ACJ4306" s="60"/>
      <c r="ACK4306" s="60"/>
      <c r="ACL4306" s="60"/>
      <c r="ACM4306" s="60"/>
      <c r="ACN4306" s="60"/>
      <c r="ACO4306" s="60"/>
      <c r="ACP4306" s="60"/>
      <c r="ACQ4306" s="60"/>
      <c r="ACR4306" s="60"/>
      <c r="ACS4306" s="60"/>
      <c r="ACT4306" s="60"/>
      <c r="ACU4306" s="60"/>
      <c r="ACV4306" s="60"/>
      <c r="ACW4306" s="60"/>
      <c r="ACX4306" s="60"/>
      <c r="ACY4306" s="60">
        <v>1.00101781337114</v>
      </c>
      <c r="ACZ4306" s="60"/>
      <c r="ADA4306" s="60"/>
      <c r="ADB4306" s="60"/>
      <c r="ADC4306" s="60"/>
      <c r="ADD4306" s="60"/>
      <c r="ADE4306" s="60"/>
    </row>
    <row r="4307" spans="760:785" x14ac:dyDescent="0.25">
      <c r="ACF4307" s="60"/>
      <c r="ACG4307" s="60"/>
      <c r="ACH4307" s="60"/>
      <c r="ACI4307" s="60"/>
      <c r="ACJ4307" s="60"/>
      <c r="ACK4307" s="60"/>
      <c r="ACL4307" s="60"/>
      <c r="ACM4307" s="60"/>
      <c r="ACN4307" s="60"/>
      <c r="ACO4307" s="60"/>
      <c r="ACP4307" s="60"/>
      <c r="ACQ4307" s="60"/>
      <c r="ACR4307" s="60"/>
      <c r="ACS4307" s="60"/>
      <c r="ACT4307" s="60"/>
      <c r="ACU4307" s="60"/>
      <c r="ACV4307" s="60"/>
      <c r="ACW4307" s="60"/>
      <c r="ACX4307" s="60"/>
      <c r="ACY4307" s="60">
        <v>1.00101723334035</v>
      </c>
      <c r="ACZ4307" s="60"/>
      <c r="ADA4307" s="60"/>
      <c r="ADB4307" s="60"/>
      <c r="ADC4307" s="60"/>
      <c r="ADD4307" s="60"/>
      <c r="ADE4307" s="60"/>
    </row>
    <row r="4308" spans="760:785" x14ac:dyDescent="0.25">
      <c r="ACF4308" s="60"/>
      <c r="ACG4308" s="60"/>
      <c r="ACH4308" s="60"/>
      <c r="ACI4308" s="60"/>
      <c r="ACJ4308" s="60"/>
      <c r="ACK4308" s="60"/>
      <c r="ACL4308" s="60"/>
      <c r="ACM4308" s="60"/>
      <c r="ACN4308" s="60"/>
      <c r="ACO4308" s="60"/>
      <c r="ACP4308" s="60"/>
      <c r="ACQ4308" s="60"/>
      <c r="ACR4308" s="60"/>
      <c r="ACS4308" s="60"/>
      <c r="ACT4308" s="60"/>
      <c r="ACU4308" s="60"/>
      <c r="ACV4308" s="60"/>
      <c r="ACW4308" s="60"/>
      <c r="ACX4308" s="60"/>
      <c r="ACY4308" s="60">
        <v>1.0010164008040801</v>
      </c>
      <c r="ACZ4308" s="60"/>
      <c r="ADA4308" s="60"/>
      <c r="ADB4308" s="60"/>
      <c r="ADC4308" s="60"/>
      <c r="ADD4308" s="60"/>
      <c r="ADE4308" s="60"/>
    </row>
    <row r="4309" spans="760:785" x14ac:dyDescent="0.25">
      <c r="ACF4309" s="60"/>
      <c r="ACG4309" s="60"/>
      <c r="ACH4309" s="60"/>
      <c r="ACI4309" s="60"/>
      <c r="ACJ4309" s="60"/>
      <c r="ACK4309" s="60"/>
      <c r="ACL4309" s="60"/>
      <c r="ACM4309" s="60"/>
      <c r="ACN4309" s="60"/>
      <c r="ACO4309" s="60"/>
      <c r="ACP4309" s="60"/>
      <c r="ACQ4309" s="60"/>
      <c r="ACR4309" s="60"/>
      <c r="ACS4309" s="60"/>
      <c r="ACT4309" s="60"/>
      <c r="ACU4309" s="60"/>
      <c r="ACV4309" s="60"/>
      <c r="ACW4309" s="60"/>
      <c r="ACX4309" s="60"/>
      <c r="ACY4309" s="60">
        <v>1.00101600116586</v>
      </c>
      <c r="ACZ4309" s="60"/>
      <c r="ADA4309" s="60"/>
      <c r="ADB4309" s="60"/>
      <c r="ADC4309" s="60"/>
      <c r="ADD4309" s="60"/>
      <c r="ADE4309" s="60"/>
    </row>
    <row r="4310" spans="760:785" x14ac:dyDescent="0.25">
      <c r="ACF4310" s="60"/>
      <c r="ACG4310" s="60"/>
      <c r="ACH4310" s="60"/>
      <c r="ACI4310" s="60"/>
      <c r="ACJ4310" s="60"/>
      <c r="ACK4310" s="60"/>
      <c r="ACL4310" s="60"/>
      <c r="ACM4310" s="60"/>
      <c r="ACN4310" s="60"/>
      <c r="ACO4310" s="60"/>
      <c r="ACP4310" s="60"/>
      <c r="ACQ4310" s="60"/>
      <c r="ACR4310" s="60"/>
      <c r="ACS4310" s="60"/>
      <c r="ACT4310" s="60"/>
      <c r="ACU4310" s="60"/>
      <c r="ACV4310" s="60"/>
      <c r="ACW4310" s="60"/>
      <c r="ACX4310" s="60"/>
      <c r="ACY4310" s="60">
        <v>1.0010146398119</v>
      </c>
      <c r="ACZ4310" s="60"/>
      <c r="ADA4310" s="60"/>
      <c r="ADB4310" s="60"/>
      <c r="ADC4310" s="60"/>
      <c r="ADD4310" s="60"/>
      <c r="ADE4310" s="60"/>
    </row>
    <row r="4311" spans="760:785" x14ac:dyDescent="0.25">
      <c r="ACF4311" s="60"/>
      <c r="ACG4311" s="60"/>
      <c r="ACH4311" s="60"/>
      <c r="ACI4311" s="60"/>
      <c r="ACJ4311" s="60"/>
      <c r="ACK4311" s="60"/>
      <c r="ACL4311" s="60"/>
      <c r="ACM4311" s="60"/>
      <c r="ACN4311" s="60"/>
      <c r="ACO4311" s="60"/>
      <c r="ACP4311" s="60"/>
      <c r="ACQ4311" s="60"/>
      <c r="ACR4311" s="60"/>
      <c r="ACS4311" s="60"/>
      <c r="ACT4311" s="60"/>
      <c r="ACU4311" s="60"/>
      <c r="ACV4311" s="60"/>
      <c r="ACW4311" s="60"/>
      <c r="ACX4311" s="60"/>
      <c r="ACY4311" s="60">
        <v>1.0010139447525499</v>
      </c>
      <c r="ACZ4311" s="60"/>
      <c r="ADA4311" s="60"/>
      <c r="ADB4311" s="60"/>
      <c r="ADC4311" s="60"/>
      <c r="ADD4311" s="60"/>
      <c r="ADE4311" s="60"/>
    </row>
    <row r="4312" spans="760:785" x14ac:dyDescent="0.25">
      <c r="ACF4312" s="60"/>
      <c r="ACG4312" s="60"/>
      <c r="ACH4312" s="60"/>
      <c r="ACI4312" s="60"/>
      <c r="ACJ4312" s="60"/>
      <c r="ACK4312" s="60"/>
      <c r="ACL4312" s="60"/>
      <c r="ACM4312" s="60"/>
      <c r="ACN4312" s="60"/>
      <c r="ACO4312" s="60"/>
      <c r="ACP4312" s="60"/>
      <c r="ACQ4312" s="60"/>
      <c r="ACR4312" s="60"/>
      <c r="ACS4312" s="60"/>
      <c r="ACT4312" s="60"/>
      <c r="ACU4312" s="60"/>
      <c r="ACV4312" s="60"/>
      <c r="ACW4312" s="60"/>
      <c r="ACX4312" s="60"/>
      <c r="ACY4312" s="60">
        <v>1.0010120475669899</v>
      </c>
      <c r="ACZ4312" s="60"/>
      <c r="ADA4312" s="60"/>
      <c r="ADB4312" s="60"/>
      <c r="ADC4312" s="60"/>
      <c r="ADD4312" s="60"/>
      <c r="ADE4312" s="60"/>
    </row>
    <row r="4313" spans="760:785" x14ac:dyDescent="0.25">
      <c r="ACF4313" s="60"/>
      <c r="ACG4313" s="60"/>
      <c r="ACH4313" s="60"/>
      <c r="ACI4313" s="60"/>
      <c r="ACJ4313" s="60"/>
      <c r="ACK4313" s="60"/>
      <c r="ACL4313" s="60"/>
      <c r="ACM4313" s="60"/>
      <c r="ACN4313" s="60"/>
      <c r="ACO4313" s="60"/>
      <c r="ACP4313" s="60"/>
      <c r="ACQ4313" s="60"/>
      <c r="ACR4313" s="60"/>
      <c r="ACS4313" s="60"/>
      <c r="ACT4313" s="60"/>
      <c r="ACU4313" s="60"/>
      <c r="ACV4313" s="60"/>
      <c r="ACW4313" s="60"/>
      <c r="ACX4313" s="60"/>
      <c r="ACY4313" s="60">
        <v>1.0010094789030399</v>
      </c>
      <c r="ACZ4313" s="60"/>
      <c r="ADA4313" s="60"/>
      <c r="ADB4313" s="60"/>
      <c r="ADC4313" s="60"/>
      <c r="ADD4313" s="60"/>
      <c r="ADE4313" s="60"/>
    </row>
    <row r="4314" spans="760:785" x14ac:dyDescent="0.25">
      <c r="ACF4314" s="60"/>
      <c r="ACG4314" s="60"/>
      <c r="ACH4314" s="60"/>
      <c r="ACI4314" s="60"/>
      <c r="ACJ4314" s="60"/>
      <c r="ACK4314" s="60"/>
      <c r="ACL4314" s="60"/>
      <c r="ACM4314" s="60"/>
      <c r="ACN4314" s="60"/>
      <c r="ACO4314" s="60"/>
      <c r="ACP4314" s="60"/>
      <c r="ACQ4314" s="60"/>
      <c r="ACR4314" s="60"/>
      <c r="ACS4314" s="60"/>
      <c r="ACT4314" s="60"/>
      <c r="ACU4314" s="60"/>
      <c r="ACV4314" s="60"/>
      <c r="ACW4314" s="60"/>
      <c r="ACX4314" s="60"/>
      <c r="ACY4314" s="60">
        <v>1.0010087635073499</v>
      </c>
      <c r="ACZ4314" s="60"/>
      <c r="ADA4314" s="60"/>
      <c r="ADB4314" s="60"/>
      <c r="ADC4314" s="60"/>
      <c r="ADD4314" s="60"/>
      <c r="ADE4314" s="60"/>
    </row>
    <row r="4315" spans="760:785" x14ac:dyDescent="0.25">
      <c r="ACF4315" s="60"/>
      <c r="ACG4315" s="60"/>
      <c r="ACH4315" s="60"/>
      <c r="ACI4315" s="60"/>
      <c r="ACJ4315" s="60"/>
      <c r="ACK4315" s="60"/>
      <c r="ACL4315" s="60"/>
      <c r="ACM4315" s="60"/>
      <c r="ACN4315" s="60"/>
      <c r="ACO4315" s="60"/>
      <c r="ACP4315" s="60"/>
      <c r="ACQ4315" s="60"/>
      <c r="ACR4315" s="60"/>
      <c r="ACS4315" s="60"/>
      <c r="ACT4315" s="60"/>
      <c r="ACU4315" s="60"/>
      <c r="ACV4315" s="60"/>
      <c r="ACW4315" s="60"/>
      <c r="ACX4315" s="60"/>
      <c r="ACY4315" s="60">
        <v>1.00100824366347</v>
      </c>
      <c r="ACZ4315" s="60"/>
      <c r="ADA4315" s="60"/>
      <c r="ADB4315" s="60"/>
      <c r="ADC4315" s="60"/>
      <c r="ADD4315" s="60"/>
      <c r="ADE4315" s="60"/>
    </row>
    <row r="4316" spans="760:785" x14ac:dyDescent="0.25">
      <c r="ACF4316" s="60"/>
      <c r="ACG4316" s="60"/>
      <c r="ACH4316" s="60"/>
      <c r="ACI4316" s="60"/>
      <c r="ACJ4316" s="60"/>
      <c r="ACK4316" s="60"/>
      <c r="ACL4316" s="60"/>
      <c r="ACM4316" s="60"/>
      <c r="ACN4316" s="60"/>
      <c r="ACO4316" s="60"/>
      <c r="ACP4316" s="60"/>
      <c r="ACQ4316" s="60"/>
      <c r="ACR4316" s="60"/>
      <c r="ACS4316" s="60"/>
      <c r="ACT4316" s="60"/>
      <c r="ACU4316" s="60"/>
      <c r="ACV4316" s="60"/>
      <c r="ACW4316" s="60"/>
      <c r="ACX4316" s="60"/>
      <c r="ACY4316" s="60">
        <v>1.00100522068886</v>
      </c>
      <c r="ACZ4316" s="60"/>
      <c r="ADA4316" s="60"/>
      <c r="ADB4316" s="60"/>
      <c r="ADC4316" s="60"/>
      <c r="ADD4316" s="60"/>
      <c r="ADE4316" s="60"/>
    </row>
    <row r="4317" spans="760:785" x14ac:dyDescent="0.25">
      <c r="ACF4317" s="60"/>
      <c r="ACG4317" s="60"/>
      <c r="ACH4317" s="60"/>
      <c r="ACI4317" s="60"/>
      <c r="ACJ4317" s="60"/>
      <c r="ACK4317" s="60"/>
      <c r="ACL4317" s="60"/>
      <c r="ACM4317" s="60"/>
      <c r="ACN4317" s="60"/>
      <c r="ACO4317" s="60"/>
      <c r="ACP4317" s="60"/>
      <c r="ACQ4317" s="60"/>
      <c r="ACR4317" s="60"/>
      <c r="ACS4317" s="60"/>
      <c r="ACT4317" s="60"/>
      <c r="ACU4317" s="60"/>
      <c r="ACV4317" s="60"/>
      <c r="ACW4317" s="60"/>
      <c r="ACX4317" s="60"/>
      <c r="ACY4317" s="60">
        <v>1.0010031109603399</v>
      </c>
      <c r="ACZ4317" s="60"/>
      <c r="ADA4317" s="60"/>
      <c r="ADB4317" s="60"/>
      <c r="ADC4317" s="60"/>
      <c r="ADD4317" s="60"/>
      <c r="ADE4317" s="60"/>
    </row>
    <row r="4318" spans="760:785" x14ac:dyDescent="0.25">
      <c r="ACF4318" s="60"/>
      <c r="ACG4318" s="60"/>
      <c r="ACH4318" s="60"/>
      <c r="ACI4318" s="60"/>
      <c r="ACJ4318" s="60"/>
      <c r="ACK4318" s="60"/>
      <c r="ACL4318" s="60"/>
      <c r="ACM4318" s="60"/>
      <c r="ACN4318" s="60"/>
      <c r="ACO4318" s="60"/>
      <c r="ACP4318" s="60"/>
      <c r="ACQ4318" s="60"/>
      <c r="ACR4318" s="60"/>
      <c r="ACS4318" s="60"/>
      <c r="ACT4318" s="60"/>
      <c r="ACU4318" s="60"/>
      <c r="ACV4318" s="60"/>
      <c r="ACW4318" s="60"/>
      <c r="ACX4318" s="60"/>
      <c r="ACY4318" s="60">
        <v>1.00100144341898</v>
      </c>
      <c r="ACZ4318" s="60"/>
      <c r="ADA4318" s="60"/>
      <c r="ADB4318" s="60"/>
      <c r="ADC4318" s="60"/>
      <c r="ADD4318" s="60"/>
      <c r="ADE4318" s="60"/>
    </row>
    <row r="4319" spans="760:785" x14ac:dyDescent="0.25">
      <c r="ACF4319" s="60"/>
      <c r="ACG4319" s="60"/>
      <c r="ACH4319" s="60"/>
      <c r="ACI4319" s="60"/>
      <c r="ACJ4319" s="60"/>
      <c r="ACK4319" s="60"/>
      <c r="ACL4319" s="60"/>
      <c r="ACM4319" s="60"/>
      <c r="ACN4319" s="60"/>
      <c r="ACO4319" s="60"/>
      <c r="ACP4319" s="60"/>
      <c r="ACQ4319" s="60"/>
      <c r="ACR4319" s="60"/>
      <c r="ACS4319" s="60"/>
      <c r="ACT4319" s="60"/>
      <c r="ACU4319" s="60"/>
      <c r="ACV4319" s="60"/>
      <c r="ACW4319" s="60"/>
      <c r="ACX4319" s="60"/>
      <c r="ACY4319" s="60">
        <v>1.00100102630558</v>
      </c>
      <c r="ACZ4319" s="60"/>
      <c r="ADA4319" s="60"/>
      <c r="ADB4319" s="60"/>
      <c r="ADC4319" s="60"/>
      <c r="ADD4319" s="60"/>
      <c r="ADE4319" s="60"/>
    </row>
    <row r="4320" spans="760:785" x14ac:dyDescent="0.25">
      <c r="ACF4320" s="60"/>
      <c r="ACG4320" s="60"/>
      <c r="ACH4320" s="60"/>
      <c r="ACI4320" s="60"/>
      <c r="ACJ4320" s="60"/>
      <c r="ACK4320" s="60"/>
      <c r="ACL4320" s="60"/>
      <c r="ACM4320" s="60"/>
      <c r="ACN4320" s="60"/>
      <c r="ACO4320" s="60"/>
      <c r="ACP4320" s="60"/>
      <c r="ACQ4320" s="60"/>
      <c r="ACR4320" s="60"/>
      <c r="ACS4320" s="60"/>
      <c r="ACT4320" s="60"/>
      <c r="ACU4320" s="60"/>
      <c r="ACV4320" s="60"/>
      <c r="ACW4320" s="60"/>
      <c r="ACX4320" s="60"/>
      <c r="ACY4320" s="60">
        <v>1.0009997546118301</v>
      </c>
      <c r="ACZ4320" s="60"/>
      <c r="ADA4320" s="60"/>
      <c r="ADB4320" s="60"/>
      <c r="ADC4320" s="60"/>
      <c r="ADD4320" s="60"/>
      <c r="ADE4320" s="60"/>
    </row>
    <row r="4321" spans="760:785" x14ac:dyDescent="0.25">
      <c r="ACF4321" s="60"/>
      <c r="ACG4321" s="60"/>
      <c r="ACH4321" s="60"/>
      <c r="ACI4321" s="60"/>
      <c r="ACJ4321" s="60"/>
      <c r="ACK4321" s="60"/>
      <c r="ACL4321" s="60"/>
      <c r="ACM4321" s="60"/>
      <c r="ACN4321" s="60"/>
      <c r="ACO4321" s="60"/>
      <c r="ACP4321" s="60"/>
      <c r="ACQ4321" s="60"/>
      <c r="ACR4321" s="60"/>
      <c r="ACS4321" s="60"/>
      <c r="ACT4321" s="60"/>
      <c r="ACU4321" s="60"/>
      <c r="ACV4321" s="60"/>
      <c r="ACW4321" s="60"/>
      <c r="ACX4321" s="60"/>
      <c r="ACY4321" s="60">
        <v>1.0009992185618299</v>
      </c>
      <c r="ACZ4321" s="60"/>
      <c r="ADA4321" s="60"/>
      <c r="ADB4321" s="60"/>
      <c r="ADC4321" s="60"/>
      <c r="ADD4321" s="60"/>
      <c r="ADE4321" s="60"/>
    </row>
    <row r="4322" spans="760:785" x14ac:dyDescent="0.25">
      <c r="ACF4322" s="60"/>
      <c r="ACG4322" s="60"/>
      <c r="ACH4322" s="60"/>
      <c r="ACI4322" s="60"/>
      <c r="ACJ4322" s="60"/>
      <c r="ACK4322" s="60"/>
      <c r="ACL4322" s="60"/>
      <c r="ACM4322" s="60"/>
      <c r="ACN4322" s="60"/>
      <c r="ACO4322" s="60"/>
      <c r="ACP4322" s="60"/>
      <c r="ACQ4322" s="60"/>
      <c r="ACR4322" s="60"/>
      <c r="ACS4322" s="60"/>
      <c r="ACT4322" s="60"/>
      <c r="ACU4322" s="60"/>
      <c r="ACV4322" s="60"/>
      <c r="ACW4322" s="60"/>
      <c r="ACX4322" s="60"/>
      <c r="ACY4322" s="60">
        <v>1.0009988207756799</v>
      </c>
      <c r="ACZ4322" s="60"/>
      <c r="ADA4322" s="60"/>
      <c r="ADB4322" s="60"/>
      <c r="ADC4322" s="60"/>
      <c r="ADD4322" s="60"/>
      <c r="ADE4322" s="60"/>
    </row>
    <row r="4323" spans="760:785" x14ac:dyDescent="0.25">
      <c r="ACF4323" s="60"/>
      <c r="ACG4323" s="60"/>
      <c r="ACH4323" s="60"/>
      <c r="ACI4323" s="60"/>
      <c r="ACJ4323" s="60"/>
      <c r="ACK4323" s="60"/>
      <c r="ACL4323" s="60"/>
      <c r="ACM4323" s="60"/>
      <c r="ACN4323" s="60"/>
      <c r="ACO4323" s="60"/>
      <c r="ACP4323" s="60"/>
      <c r="ACQ4323" s="60"/>
      <c r="ACR4323" s="60"/>
      <c r="ACS4323" s="60"/>
      <c r="ACT4323" s="60"/>
      <c r="ACU4323" s="60"/>
      <c r="ACV4323" s="60"/>
      <c r="ACW4323" s="60"/>
      <c r="ACX4323" s="60"/>
      <c r="ACY4323" s="60">
        <v>1.00099823327503</v>
      </c>
      <c r="ACZ4323" s="60"/>
      <c r="ADA4323" s="60"/>
      <c r="ADB4323" s="60"/>
      <c r="ADC4323" s="60"/>
      <c r="ADD4323" s="60"/>
      <c r="ADE4323" s="60"/>
    </row>
    <row r="4324" spans="760:785" x14ac:dyDescent="0.25">
      <c r="ACF4324" s="60"/>
      <c r="ACG4324" s="60"/>
      <c r="ACH4324" s="60"/>
      <c r="ACI4324" s="60"/>
      <c r="ACJ4324" s="60"/>
      <c r="ACK4324" s="60"/>
      <c r="ACL4324" s="60"/>
      <c r="ACM4324" s="60"/>
      <c r="ACN4324" s="60"/>
      <c r="ACO4324" s="60"/>
      <c r="ACP4324" s="60"/>
      <c r="ACQ4324" s="60"/>
      <c r="ACR4324" s="60"/>
      <c r="ACS4324" s="60"/>
      <c r="ACT4324" s="60"/>
      <c r="ACU4324" s="60"/>
      <c r="ACV4324" s="60"/>
      <c r="ACW4324" s="60"/>
      <c r="ACX4324" s="60"/>
      <c r="ACY4324" s="60">
        <v>1.0009964766755199</v>
      </c>
      <c r="ACZ4324" s="60"/>
      <c r="ADA4324" s="60"/>
      <c r="ADB4324" s="60"/>
      <c r="ADC4324" s="60"/>
      <c r="ADD4324" s="60"/>
      <c r="ADE4324" s="60"/>
    </row>
    <row r="4325" spans="760:785" x14ac:dyDescent="0.25">
      <c r="ACF4325" s="60"/>
      <c r="ACG4325" s="60"/>
      <c r="ACH4325" s="60"/>
      <c r="ACI4325" s="60"/>
      <c r="ACJ4325" s="60"/>
      <c r="ACK4325" s="60"/>
      <c r="ACL4325" s="60"/>
      <c r="ACM4325" s="60"/>
      <c r="ACN4325" s="60"/>
      <c r="ACO4325" s="60"/>
      <c r="ACP4325" s="60"/>
      <c r="ACQ4325" s="60"/>
      <c r="ACR4325" s="60"/>
      <c r="ACS4325" s="60"/>
      <c r="ACT4325" s="60"/>
      <c r="ACU4325" s="60"/>
      <c r="ACV4325" s="60"/>
      <c r="ACW4325" s="60"/>
      <c r="ACX4325" s="60"/>
      <c r="ACY4325" s="60">
        <v>1.00099529666631</v>
      </c>
      <c r="ACZ4325" s="60"/>
      <c r="ADA4325" s="60"/>
      <c r="ADB4325" s="60"/>
      <c r="ADC4325" s="60"/>
      <c r="ADD4325" s="60"/>
      <c r="ADE4325" s="60"/>
    </row>
    <row r="4326" spans="760:785" x14ac:dyDescent="0.25">
      <c r="ACF4326" s="60"/>
      <c r="ACG4326" s="60"/>
      <c r="ACH4326" s="60"/>
      <c r="ACI4326" s="60"/>
      <c r="ACJ4326" s="60"/>
      <c r="ACK4326" s="60"/>
      <c r="ACL4326" s="60"/>
      <c r="ACM4326" s="60"/>
      <c r="ACN4326" s="60"/>
      <c r="ACO4326" s="60"/>
      <c r="ACP4326" s="60"/>
      <c r="ACQ4326" s="60"/>
      <c r="ACR4326" s="60"/>
      <c r="ACS4326" s="60"/>
      <c r="ACT4326" s="60"/>
      <c r="ACU4326" s="60"/>
      <c r="ACV4326" s="60"/>
      <c r="ACW4326" s="60"/>
      <c r="ACX4326" s="60"/>
      <c r="ACY4326" s="60">
        <v>1.0009929031063101</v>
      </c>
      <c r="ACZ4326" s="60"/>
      <c r="ADA4326" s="60"/>
      <c r="ADB4326" s="60"/>
      <c r="ADC4326" s="60"/>
      <c r="ADD4326" s="60"/>
      <c r="ADE4326" s="60"/>
    </row>
    <row r="4327" spans="760:785" x14ac:dyDescent="0.25">
      <c r="ACF4327" s="60"/>
      <c r="ACG4327" s="60"/>
      <c r="ACH4327" s="60"/>
      <c r="ACI4327" s="60"/>
      <c r="ACJ4327" s="60"/>
      <c r="ACK4327" s="60"/>
      <c r="ACL4327" s="60"/>
      <c r="ACM4327" s="60"/>
      <c r="ACN4327" s="60"/>
      <c r="ACO4327" s="60"/>
      <c r="ACP4327" s="60"/>
      <c r="ACQ4327" s="60"/>
      <c r="ACR4327" s="60"/>
      <c r="ACS4327" s="60"/>
      <c r="ACT4327" s="60"/>
      <c r="ACU4327" s="60"/>
      <c r="ACV4327" s="60"/>
      <c r="ACW4327" s="60"/>
      <c r="ACX4327" s="60"/>
      <c r="ACY4327" s="60">
        <v>1.00099286424491</v>
      </c>
      <c r="ACZ4327" s="60"/>
      <c r="ADA4327" s="60"/>
      <c r="ADB4327" s="60"/>
      <c r="ADC4327" s="60"/>
      <c r="ADD4327" s="60"/>
      <c r="ADE4327" s="60"/>
    </row>
    <row r="4328" spans="760:785" x14ac:dyDescent="0.25">
      <c r="ACF4328" s="60"/>
      <c r="ACG4328" s="60"/>
      <c r="ACH4328" s="60"/>
      <c r="ACI4328" s="60"/>
      <c r="ACJ4328" s="60"/>
      <c r="ACK4328" s="60"/>
      <c r="ACL4328" s="60"/>
      <c r="ACM4328" s="60"/>
      <c r="ACN4328" s="60"/>
      <c r="ACO4328" s="60"/>
      <c r="ACP4328" s="60"/>
      <c r="ACQ4328" s="60"/>
      <c r="ACR4328" s="60"/>
      <c r="ACS4328" s="60"/>
      <c r="ACT4328" s="60"/>
      <c r="ACU4328" s="60"/>
      <c r="ACV4328" s="60"/>
      <c r="ACW4328" s="60"/>
      <c r="ACX4328" s="60"/>
      <c r="ACY4328" s="60">
        <v>1.00099187723275</v>
      </c>
      <c r="ACZ4328" s="60"/>
      <c r="ADA4328" s="60"/>
      <c r="ADB4328" s="60"/>
      <c r="ADC4328" s="60"/>
      <c r="ADD4328" s="60"/>
      <c r="ADE4328" s="60"/>
    </row>
    <row r="4329" spans="760:785" x14ac:dyDescent="0.25">
      <c r="ACF4329" s="60"/>
      <c r="ACG4329" s="60"/>
      <c r="ACH4329" s="60"/>
      <c r="ACI4329" s="60"/>
      <c r="ACJ4329" s="60"/>
      <c r="ACK4329" s="60"/>
      <c r="ACL4329" s="60"/>
      <c r="ACM4329" s="60"/>
      <c r="ACN4329" s="60"/>
      <c r="ACO4329" s="60"/>
      <c r="ACP4329" s="60"/>
      <c r="ACQ4329" s="60"/>
      <c r="ACR4329" s="60"/>
      <c r="ACS4329" s="60"/>
      <c r="ACT4329" s="60"/>
      <c r="ACU4329" s="60"/>
      <c r="ACV4329" s="60"/>
      <c r="ACW4329" s="60"/>
      <c r="ACX4329" s="60"/>
      <c r="ACY4329" s="60">
        <v>1.0009916854300001</v>
      </c>
      <c r="ACZ4329" s="60"/>
      <c r="ADA4329" s="60"/>
      <c r="ADB4329" s="60"/>
      <c r="ADC4329" s="60"/>
      <c r="ADD4329" s="60"/>
      <c r="ADE4329" s="60"/>
    </row>
    <row r="4330" spans="760:785" x14ac:dyDescent="0.25">
      <c r="ACF4330" s="60"/>
      <c r="ACG4330" s="60"/>
      <c r="ACH4330" s="60"/>
      <c r="ACI4330" s="60"/>
      <c r="ACJ4330" s="60"/>
      <c r="ACK4330" s="60"/>
      <c r="ACL4330" s="60"/>
      <c r="ACM4330" s="60"/>
      <c r="ACN4330" s="60"/>
      <c r="ACO4330" s="60"/>
      <c r="ACP4330" s="60"/>
      <c r="ACQ4330" s="60"/>
      <c r="ACR4330" s="60"/>
      <c r="ACS4330" s="60"/>
      <c r="ACT4330" s="60"/>
      <c r="ACU4330" s="60"/>
      <c r="ACV4330" s="60"/>
      <c r="ACW4330" s="60"/>
      <c r="ACX4330" s="60"/>
      <c r="ACY4330" s="60">
        <v>1.0009792214370701</v>
      </c>
      <c r="ACZ4330" s="60"/>
      <c r="ADA4330" s="60"/>
      <c r="ADB4330" s="60"/>
      <c r="ADC4330" s="60"/>
      <c r="ADD4330" s="60"/>
      <c r="ADE4330" s="60"/>
    </row>
    <row r="4331" spans="760:785" x14ac:dyDescent="0.25">
      <c r="ACF4331" s="60"/>
      <c r="ACG4331" s="60"/>
      <c r="ACH4331" s="60"/>
      <c r="ACI4331" s="60"/>
      <c r="ACJ4331" s="60"/>
      <c r="ACK4331" s="60"/>
      <c r="ACL4331" s="60"/>
      <c r="ACM4331" s="60"/>
      <c r="ACN4331" s="60"/>
      <c r="ACO4331" s="60"/>
      <c r="ACP4331" s="60"/>
      <c r="ACQ4331" s="60"/>
      <c r="ACR4331" s="60"/>
      <c r="ACS4331" s="60"/>
      <c r="ACT4331" s="60"/>
      <c r="ACU4331" s="60"/>
      <c r="ACV4331" s="60"/>
      <c r="ACW4331" s="60"/>
      <c r="ACX4331" s="60"/>
      <c r="ACY4331" s="60">
        <v>1.0009791746183001</v>
      </c>
      <c r="ACZ4331" s="60"/>
      <c r="ADA4331" s="60"/>
      <c r="ADB4331" s="60"/>
      <c r="ADC4331" s="60"/>
      <c r="ADD4331" s="60"/>
      <c r="ADE4331" s="60"/>
    </row>
    <row r="4332" spans="760:785" x14ac:dyDescent="0.25">
      <c r="ACF4332" s="60"/>
      <c r="ACG4332" s="60"/>
      <c r="ACH4332" s="60"/>
      <c r="ACI4332" s="60"/>
      <c r="ACJ4332" s="60"/>
      <c r="ACK4332" s="60"/>
      <c r="ACL4332" s="60"/>
      <c r="ACM4332" s="60"/>
      <c r="ACN4332" s="60"/>
      <c r="ACO4332" s="60"/>
      <c r="ACP4332" s="60"/>
      <c r="ACQ4332" s="60"/>
      <c r="ACR4332" s="60"/>
      <c r="ACS4332" s="60"/>
      <c r="ACT4332" s="60"/>
      <c r="ACU4332" s="60"/>
      <c r="ACV4332" s="60"/>
      <c r="ACW4332" s="60"/>
      <c r="ACX4332" s="60"/>
      <c r="ACY4332" s="60">
        <v>1.00097906109223</v>
      </c>
      <c r="ACZ4332" s="60"/>
      <c r="ADA4332" s="60"/>
      <c r="ADB4332" s="60"/>
      <c r="ADC4332" s="60"/>
      <c r="ADD4332" s="60"/>
      <c r="ADE4332" s="60"/>
    </row>
    <row r="4333" spans="760:785" x14ac:dyDescent="0.25">
      <c r="ACF4333" s="60"/>
      <c r="ACG4333" s="60"/>
      <c r="ACH4333" s="60"/>
      <c r="ACI4333" s="60"/>
      <c r="ACJ4333" s="60"/>
      <c r="ACK4333" s="60"/>
      <c r="ACL4333" s="60"/>
      <c r="ACM4333" s="60"/>
      <c r="ACN4333" s="60"/>
      <c r="ACO4333" s="60"/>
      <c r="ACP4333" s="60"/>
      <c r="ACQ4333" s="60"/>
      <c r="ACR4333" s="60"/>
      <c r="ACS4333" s="60"/>
      <c r="ACT4333" s="60"/>
      <c r="ACU4333" s="60"/>
      <c r="ACV4333" s="60"/>
      <c r="ACW4333" s="60"/>
      <c r="ACX4333" s="60"/>
      <c r="ACY4333" s="60">
        <v>1.0009730912285799</v>
      </c>
      <c r="ACZ4333" s="60"/>
      <c r="ADA4333" s="60"/>
      <c r="ADB4333" s="60"/>
      <c r="ADC4333" s="60"/>
      <c r="ADD4333" s="60"/>
      <c r="ADE4333" s="60"/>
    </row>
    <row r="4334" spans="760:785" x14ac:dyDescent="0.25">
      <c r="ACF4334" s="60"/>
      <c r="ACG4334" s="60"/>
      <c r="ACH4334" s="60"/>
      <c r="ACI4334" s="60"/>
      <c r="ACJ4334" s="60"/>
      <c r="ACK4334" s="60"/>
      <c r="ACL4334" s="60"/>
      <c r="ACM4334" s="60"/>
      <c r="ACN4334" s="60"/>
      <c r="ACO4334" s="60"/>
      <c r="ACP4334" s="60"/>
      <c r="ACQ4334" s="60"/>
      <c r="ACR4334" s="60"/>
      <c r="ACS4334" s="60"/>
      <c r="ACT4334" s="60"/>
      <c r="ACU4334" s="60"/>
      <c r="ACV4334" s="60"/>
      <c r="ACW4334" s="60"/>
      <c r="ACX4334" s="60"/>
      <c r="ACY4334" s="60">
        <v>1.0009706333667301</v>
      </c>
      <c r="ACZ4334" s="60"/>
      <c r="ADA4334" s="60"/>
      <c r="ADB4334" s="60"/>
      <c r="ADC4334" s="60"/>
      <c r="ADD4334" s="60"/>
      <c r="ADE4334" s="60"/>
    </row>
    <row r="4335" spans="760:785" x14ac:dyDescent="0.25">
      <c r="ACF4335" s="60"/>
      <c r="ACG4335" s="60"/>
      <c r="ACH4335" s="60"/>
      <c r="ACI4335" s="60"/>
      <c r="ACJ4335" s="60"/>
      <c r="ACK4335" s="60"/>
      <c r="ACL4335" s="60"/>
      <c r="ACM4335" s="60"/>
      <c r="ACN4335" s="60"/>
      <c r="ACO4335" s="60"/>
      <c r="ACP4335" s="60"/>
      <c r="ACQ4335" s="60"/>
      <c r="ACR4335" s="60"/>
      <c r="ACS4335" s="60"/>
      <c r="ACT4335" s="60"/>
      <c r="ACU4335" s="60"/>
      <c r="ACV4335" s="60"/>
      <c r="ACW4335" s="60"/>
      <c r="ACX4335" s="60"/>
      <c r="ACY4335" s="60">
        <v>1.00096861301776</v>
      </c>
      <c r="ACZ4335" s="60"/>
      <c r="ADA4335" s="60"/>
      <c r="ADB4335" s="60"/>
      <c r="ADC4335" s="60"/>
      <c r="ADD4335" s="60"/>
      <c r="ADE4335" s="60"/>
    </row>
    <row r="4336" spans="760:785" x14ac:dyDescent="0.25">
      <c r="ACF4336" s="60"/>
      <c r="ACG4336" s="60"/>
      <c r="ACH4336" s="60"/>
      <c r="ACI4336" s="60"/>
      <c r="ACJ4336" s="60"/>
      <c r="ACK4336" s="60"/>
      <c r="ACL4336" s="60"/>
      <c r="ACM4336" s="60"/>
      <c r="ACN4336" s="60"/>
      <c r="ACO4336" s="60"/>
      <c r="ACP4336" s="60"/>
      <c r="ACQ4336" s="60"/>
      <c r="ACR4336" s="60"/>
      <c r="ACS4336" s="60"/>
      <c r="ACT4336" s="60"/>
      <c r="ACU4336" s="60"/>
      <c r="ACV4336" s="60"/>
      <c r="ACW4336" s="60"/>
      <c r="ACX4336" s="60"/>
      <c r="ACY4336" s="60">
        <v>1.00096802023242</v>
      </c>
      <c r="ACZ4336" s="60"/>
      <c r="ADA4336" s="60"/>
      <c r="ADB4336" s="60"/>
      <c r="ADC4336" s="60"/>
      <c r="ADD4336" s="60"/>
      <c r="ADE4336" s="60"/>
    </row>
    <row r="4337" spans="760:785" x14ac:dyDescent="0.25">
      <c r="ACF4337" s="60"/>
      <c r="ACG4337" s="60"/>
      <c r="ACH4337" s="60"/>
      <c r="ACI4337" s="60"/>
      <c r="ACJ4337" s="60"/>
      <c r="ACK4337" s="60"/>
      <c r="ACL4337" s="60"/>
      <c r="ACM4337" s="60"/>
      <c r="ACN4337" s="60"/>
      <c r="ACO4337" s="60"/>
      <c r="ACP4337" s="60"/>
      <c r="ACQ4337" s="60"/>
      <c r="ACR4337" s="60"/>
      <c r="ACS4337" s="60"/>
      <c r="ACT4337" s="60"/>
      <c r="ACU4337" s="60"/>
      <c r="ACV4337" s="60"/>
      <c r="ACW4337" s="60"/>
      <c r="ACX4337" s="60"/>
      <c r="ACY4337" s="60">
        <v>1.0009651847793699</v>
      </c>
      <c r="ACZ4337" s="60"/>
      <c r="ADA4337" s="60"/>
      <c r="ADB4337" s="60"/>
      <c r="ADC4337" s="60"/>
      <c r="ADD4337" s="60"/>
      <c r="ADE4337" s="60"/>
    </row>
    <row r="4338" spans="760:785" x14ac:dyDescent="0.25">
      <c r="ACF4338" s="60"/>
      <c r="ACG4338" s="60"/>
      <c r="ACH4338" s="60"/>
      <c r="ACI4338" s="60"/>
      <c r="ACJ4338" s="60"/>
      <c r="ACK4338" s="60"/>
      <c r="ACL4338" s="60"/>
      <c r="ACM4338" s="60"/>
      <c r="ACN4338" s="60"/>
      <c r="ACO4338" s="60"/>
      <c r="ACP4338" s="60"/>
      <c r="ACQ4338" s="60"/>
      <c r="ACR4338" s="60"/>
      <c r="ACS4338" s="60"/>
      <c r="ACT4338" s="60"/>
      <c r="ACU4338" s="60"/>
      <c r="ACV4338" s="60"/>
      <c r="ACW4338" s="60"/>
      <c r="ACX4338" s="60"/>
      <c r="ACY4338" s="60">
        <v>1.00096498393406</v>
      </c>
      <c r="ACZ4338" s="60"/>
      <c r="ADA4338" s="60"/>
      <c r="ADB4338" s="60"/>
      <c r="ADC4338" s="60"/>
      <c r="ADD4338" s="60"/>
      <c r="ADE4338" s="60"/>
    </row>
    <row r="4339" spans="760:785" x14ac:dyDescent="0.25">
      <c r="ACF4339" s="60"/>
      <c r="ACG4339" s="60"/>
      <c r="ACH4339" s="60"/>
      <c r="ACI4339" s="60"/>
      <c r="ACJ4339" s="60"/>
      <c r="ACK4339" s="60"/>
      <c r="ACL4339" s="60"/>
      <c r="ACM4339" s="60"/>
      <c r="ACN4339" s="60"/>
      <c r="ACO4339" s="60"/>
      <c r="ACP4339" s="60"/>
      <c r="ACQ4339" s="60"/>
      <c r="ACR4339" s="60"/>
      <c r="ACS4339" s="60"/>
      <c r="ACT4339" s="60"/>
      <c r="ACU4339" s="60"/>
      <c r="ACV4339" s="60"/>
      <c r="ACW4339" s="60"/>
      <c r="ACX4339" s="60"/>
      <c r="ACY4339" s="60">
        <v>1.0009648205941799</v>
      </c>
      <c r="ACZ4339" s="60"/>
      <c r="ADA4339" s="60"/>
      <c r="ADB4339" s="60"/>
      <c r="ADC4339" s="60"/>
      <c r="ADD4339" s="60"/>
      <c r="ADE4339" s="60"/>
    </row>
    <row r="4340" spans="760:785" x14ac:dyDescent="0.25">
      <c r="ACF4340" s="60"/>
      <c r="ACG4340" s="60"/>
      <c r="ACH4340" s="60"/>
      <c r="ACI4340" s="60"/>
      <c r="ACJ4340" s="60"/>
      <c r="ACK4340" s="60"/>
      <c r="ACL4340" s="60"/>
      <c r="ACM4340" s="60"/>
      <c r="ACN4340" s="60"/>
      <c r="ACO4340" s="60"/>
      <c r="ACP4340" s="60"/>
      <c r="ACQ4340" s="60"/>
      <c r="ACR4340" s="60"/>
      <c r="ACS4340" s="60"/>
      <c r="ACT4340" s="60"/>
      <c r="ACU4340" s="60"/>
      <c r="ACV4340" s="60"/>
      <c r="ACW4340" s="60"/>
      <c r="ACX4340" s="60"/>
      <c r="ACY4340" s="60">
        <v>1.0009644498866901</v>
      </c>
      <c r="ACZ4340" s="60"/>
      <c r="ADA4340" s="60"/>
      <c r="ADB4340" s="60"/>
      <c r="ADC4340" s="60"/>
      <c r="ADD4340" s="60"/>
      <c r="ADE4340" s="60"/>
    </row>
    <row r="4341" spans="760:785" x14ac:dyDescent="0.25">
      <c r="ACF4341" s="60"/>
      <c r="ACG4341" s="60"/>
      <c r="ACH4341" s="60"/>
      <c r="ACI4341" s="60"/>
      <c r="ACJ4341" s="60"/>
      <c r="ACK4341" s="60"/>
      <c r="ACL4341" s="60"/>
      <c r="ACM4341" s="60"/>
      <c r="ACN4341" s="60"/>
      <c r="ACO4341" s="60"/>
      <c r="ACP4341" s="60"/>
      <c r="ACQ4341" s="60"/>
      <c r="ACR4341" s="60"/>
      <c r="ACS4341" s="60"/>
      <c r="ACT4341" s="60"/>
      <c r="ACU4341" s="60"/>
      <c r="ACV4341" s="60"/>
      <c r="ACW4341" s="60"/>
      <c r="ACX4341" s="60"/>
      <c r="ACY4341" s="60">
        <v>1.0009593889308499</v>
      </c>
      <c r="ACZ4341" s="60"/>
      <c r="ADA4341" s="60"/>
      <c r="ADB4341" s="60"/>
      <c r="ADC4341" s="60"/>
      <c r="ADD4341" s="60"/>
      <c r="ADE4341" s="60"/>
    </row>
    <row r="4342" spans="760:785" x14ac:dyDescent="0.25">
      <c r="ACF4342" s="60"/>
      <c r="ACG4342" s="60"/>
      <c r="ACH4342" s="60"/>
      <c r="ACI4342" s="60"/>
      <c r="ACJ4342" s="60"/>
      <c r="ACK4342" s="60"/>
      <c r="ACL4342" s="60"/>
      <c r="ACM4342" s="60"/>
      <c r="ACN4342" s="60"/>
      <c r="ACO4342" s="60"/>
      <c r="ACP4342" s="60"/>
      <c r="ACQ4342" s="60"/>
      <c r="ACR4342" s="60"/>
      <c r="ACS4342" s="60"/>
      <c r="ACT4342" s="60"/>
      <c r="ACU4342" s="60"/>
      <c r="ACV4342" s="60"/>
      <c r="ACW4342" s="60"/>
      <c r="ACX4342" s="60"/>
      <c r="ACY4342" s="60">
        <v>1.00095460711682</v>
      </c>
      <c r="ACZ4342" s="60"/>
      <c r="ADA4342" s="60"/>
      <c r="ADB4342" s="60"/>
      <c r="ADC4342" s="60"/>
      <c r="ADD4342" s="60"/>
      <c r="ADE4342" s="60"/>
    </row>
    <row r="4343" spans="760:785" x14ac:dyDescent="0.25">
      <c r="ACF4343" s="60"/>
      <c r="ACG4343" s="60"/>
      <c r="ACH4343" s="60"/>
      <c r="ACI4343" s="60"/>
      <c r="ACJ4343" s="60"/>
      <c r="ACK4343" s="60"/>
      <c r="ACL4343" s="60"/>
      <c r="ACM4343" s="60"/>
      <c r="ACN4343" s="60"/>
      <c r="ACO4343" s="60"/>
      <c r="ACP4343" s="60"/>
      <c r="ACQ4343" s="60"/>
      <c r="ACR4343" s="60"/>
      <c r="ACS4343" s="60"/>
      <c r="ACT4343" s="60"/>
      <c r="ACU4343" s="60"/>
      <c r="ACV4343" s="60"/>
      <c r="ACW4343" s="60"/>
      <c r="ACX4343" s="60"/>
      <c r="ACY4343" s="60">
        <v>1.00095158570856</v>
      </c>
      <c r="ACZ4343" s="60"/>
      <c r="ADA4343" s="60"/>
      <c r="ADB4343" s="60"/>
      <c r="ADC4343" s="60"/>
      <c r="ADD4343" s="60"/>
      <c r="ADE4343" s="60"/>
    </row>
    <row r="4344" spans="760:785" x14ac:dyDescent="0.25">
      <c r="ACF4344" s="60"/>
      <c r="ACG4344" s="60"/>
      <c r="ACH4344" s="60"/>
      <c r="ACI4344" s="60"/>
      <c r="ACJ4344" s="60"/>
      <c r="ACK4344" s="60"/>
      <c r="ACL4344" s="60"/>
      <c r="ACM4344" s="60"/>
      <c r="ACN4344" s="60"/>
      <c r="ACO4344" s="60"/>
      <c r="ACP4344" s="60"/>
      <c r="ACQ4344" s="60"/>
      <c r="ACR4344" s="60"/>
      <c r="ACS4344" s="60"/>
      <c r="ACT4344" s="60"/>
      <c r="ACU4344" s="60"/>
      <c r="ACV4344" s="60"/>
      <c r="ACW4344" s="60"/>
      <c r="ACX4344" s="60"/>
      <c r="ACY4344" s="60">
        <v>1.0009512385719399</v>
      </c>
      <c r="ACZ4344" s="60"/>
      <c r="ADA4344" s="60"/>
      <c r="ADB4344" s="60"/>
      <c r="ADC4344" s="60"/>
      <c r="ADD4344" s="60"/>
      <c r="ADE4344" s="60"/>
    </row>
    <row r="4345" spans="760:785" x14ac:dyDescent="0.25">
      <c r="ACF4345" s="60"/>
      <c r="ACG4345" s="60"/>
      <c r="ACH4345" s="60"/>
      <c r="ACI4345" s="60"/>
      <c r="ACJ4345" s="60"/>
      <c r="ACK4345" s="60"/>
      <c r="ACL4345" s="60"/>
      <c r="ACM4345" s="60"/>
      <c r="ACN4345" s="60"/>
      <c r="ACO4345" s="60"/>
      <c r="ACP4345" s="60"/>
      <c r="ACQ4345" s="60"/>
      <c r="ACR4345" s="60"/>
      <c r="ACS4345" s="60"/>
      <c r="ACT4345" s="60"/>
      <c r="ACU4345" s="60"/>
      <c r="ACV4345" s="60"/>
      <c r="ACW4345" s="60"/>
      <c r="ACX4345" s="60"/>
      <c r="ACY4345" s="60">
        <v>1.0009492671244899</v>
      </c>
      <c r="ACZ4345" s="60"/>
      <c r="ADA4345" s="60"/>
      <c r="ADB4345" s="60"/>
      <c r="ADC4345" s="60"/>
      <c r="ADD4345" s="60"/>
      <c r="ADE4345" s="60"/>
    </row>
    <row r="4346" spans="760:785" x14ac:dyDescent="0.25">
      <c r="ACF4346" s="60"/>
      <c r="ACG4346" s="60"/>
      <c r="ACH4346" s="60"/>
      <c r="ACI4346" s="60"/>
      <c r="ACJ4346" s="60"/>
      <c r="ACK4346" s="60"/>
      <c r="ACL4346" s="60"/>
      <c r="ACM4346" s="60"/>
      <c r="ACN4346" s="60"/>
      <c r="ACO4346" s="60"/>
      <c r="ACP4346" s="60"/>
      <c r="ACQ4346" s="60"/>
      <c r="ACR4346" s="60"/>
      <c r="ACS4346" s="60"/>
      <c r="ACT4346" s="60"/>
      <c r="ACU4346" s="60"/>
      <c r="ACV4346" s="60"/>
      <c r="ACW4346" s="60"/>
      <c r="ACX4346" s="60"/>
      <c r="ACY4346" s="60">
        <v>1.00094568938499</v>
      </c>
      <c r="ACZ4346" s="60"/>
      <c r="ADA4346" s="60"/>
      <c r="ADB4346" s="60"/>
      <c r="ADC4346" s="60"/>
      <c r="ADD4346" s="60"/>
      <c r="ADE4346" s="60"/>
    </row>
    <row r="4347" spans="760:785" x14ac:dyDescent="0.25">
      <c r="ACF4347" s="60"/>
      <c r="ACG4347" s="60"/>
      <c r="ACH4347" s="60"/>
      <c r="ACI4347" s="60"/>
      <c r="ACJ4347" s="60"/>
      <c r="ACK4347" s="60"/>
      <c r="ACL4347" s="60"/>
      <c r="ACM4347" s="60"/>
      <c r="ACN4347" s="60"/>
      <c r="ACO4347" s="60"/>
      <c r="ACP4347" s="60"/>
      <c r="ACQ4347" s="60"/>
      <c r="ACR4347" s="60"/>
      <c r="ACS4347" s="60"/>
      <c r="ACT4347" s="60"/>
      <c r="ACU4347" s="60"/>
      <c r="ACV4347" s="60"/>
      <c r="ACW4347" s="60"/>
      <c r="ACX4347" s="60"/>
      <c r="ACY4347" s="60">
        <v>1.00094361567585</v>
      </c>
      <c r="ACZ4347" s="60"/>
      <c r="ADA4347" s="60"/>
      <c r="ADB4347" s="60"/>
      <c r="ADC4347" s="60"/>
      <c r="ADD4347" s="60"/>
      <c r="ADE4347" s="60"/>
    </row>
    <row r="4348" spans="760:785" x14ac:dyDescent="0.25">
      <c r="ACF4348" s="60"/>
      <c r="ACG4348" s="60"/>
      <c r="ACH4348" s="60"/>
      <c r="ACI4348" s="60"/>
      <c r="ACJ4348" s="60"/>
      <c r="ACK4348" s="60"/>
      <c r="ACL4348" s="60"/>
      <c r="ACM4348" s="60"/>
      <c r="ACN4348" s="60"/>
      <c r="ACO4348" s="60"/>
      <c r="ACP4348" s="60"/>
      <c r="ACQ4348" s="60"/>
      <c r="ACR4348" s="60"/>
      <c r="ACS4348" s="60"/>
      <c r="ACT4348" s="60"/>
      <c r="ACU4348" s="60"/>
      <c r="ACV4348" s="60"/>
      <c r="ACW4348" s="60"/>
      <c r="ACX4348" s="60"/>
      <c r="ACY4348" s="60">
        <v>1.00094346347151</v>
      </c>
      <c r="ACZ4348" s="60"/>
      <c r="ADA4348" s="60"/>
      <c r="ADB4348" s="60"/>
      <c r="ADC4348" s="60"/>
      <c r="ADD4348" s="60"/>
      <c r="ADE4348" s="60"/>
    </row>
    <row r="4349" spans="760:785" x14ac:dyDescent="0.25">
      <c r="ACF4349" s="60"/>
      <c r="ACG4349" s="60"/>
      <c r="ACH4349" s="60"/>
      <c r="ACI4349" s="60"/>
      <c r="ACJ4349" s="60"/>
      <c r="ACK4349" s="60"/>
      <c r="ACL4349" s="60"/>
      <c r="ACM4349" s="60"/>
      <c r="ACN4349" s="60"/>
      <c r="ACO4349" s="60"/>
      <c r="ACP4349" s="60"/>
      <c r="ACQ4349" s="60"/>
      <c r="ACR4349" s="60"/>
      <c r="ACS4349" s="60"/>
      <c r="ACT4349" s="60"/>
      <c r="ACU4349" s="60"/>
      <c r="ACV4349" s="60"/>
      <c r="ACW4349" s="60"/>
      <c r="ACX4349" s="60"/>
      <c r="ACY4349" s="60">
        <v>1.0009405593062299</v>
      </c>
      <c r="ACZ4349" s="60"/>
      <c r="ADA4349" s="60"/>
      <c r="ADB4349" s="60"/>
      <c r="ADC4349" s="60"/>
      <c r="ADD4349" s="60"/>
      <c r="ADE4349" s="60"/>
    </row>
    <row r="4350" spans="760:785" x14ac:dyDescent="0.25">
      <c r="ACF4350" s="60"/>
      <c r="ACG4350" s="60"/>
      <c r="ACH4350" s="60"/>
      <c r="ACI4350" s="60"/>
      <c r="ACJ4350" s="60"/>
      <c r="ACK4350" s="60"/>
      <c r="ACL4350" s="60"/>
      <c r="ACM4350" s="60"/>
      <c r="ACN4350" s="60"/>
      <c r="ACO4350" s="60"/>
      <c r="ACP4350" s="60"/>
      <c r="ACQ4350" s="60"/>
      <c r="ACR4350" s="60"/>
      <c r="ACS4350" s="60"/>
      <c r="ACT4350" s="60"/>
      <c r="ACU4350" s="60"/>
      <c r="ACV4350" s="60"/>
      <c r="ACW4350" s="60"/>
      <c r="ACX4350" s="60"/>
      <c r="ACY4350" s="60">
        <v>1.00093936253563</v>
      </c>
      <c r="ACZ4350" s="60"/>
      <c r="ADA4350" s="60"/>
      <c r="ADB4350" s="60"/>
      <c r="ADC4350" s="60"/>
      <c r="ADD4350" s="60"/>
      <c r="ADE4350" s="60"/>
    </row>
    <row r="4351" spans="760:785" x14ac:dyDescent="0.25">
      <c r="ACF4351" s="60"/>
      <c r="ACG4351" s="60"/>
      <c r="ACH4351" s="60"/>
      <c r="ACI4351" s="60"/>
      <c r="ACJ4351" s="60"/>
      <c r="ACK4351" s="60"/>
      <c r="ACL4351" s="60"/>
      <c r="ACM4351" s="60"/>
      <c r="ACN4351" s="60"/>
      <c r="ACO4351" s="60"/>
      <c r="ACP4351" s="60"/>
      <c r="ACQ4351" s="60"/>
      <c r="ACR4351" s="60"/>
      <c r="ACS4351" s="60"/>
      <c r="ACT4351" s="60"/>
      <c r="ACU4351" s="60"/>
      <c r="ACV4351" s="60"/>
      <c r="ACW4351" s="60"/>
      <c r="ACX4351" s="60"/>
      <c r="ACY4351" s="60">
        <v>1.00093894341442</v>
      </c>
      <c r="ACZ4351" s="60"/>
      <c r="ADA4351" s="60"/>
      <c r="ADB4351" s="60"/>
      <c r="ADC4351" s="60"/>
      <c r="ADD4351" s="60"/>
      <c r="ADE4351" s="60"/>
    </row>
    <row r="4352" spans="760:785" x14ac:dyDescent="0.25">
      <c r="ACF4352" s="60"/>
      <c r="ACG4352" s="60"/>
      <c r="ACH4352" s="60"/>
      <c r="ACI4352" s="60"/>
      <c r="ACJ4352" s="60"/>
      <c r="ACK4352" s="60"/>
      <c r="ACL4352" s="60"/>
      <c r="ACM4352" s="60"/>
      <c r="ACN4352" s="60"/>
      <c r="ACO4352" s="60"/>
      <c r="ACP4352" s="60"/>
      <c r="ACQ4352" s="60"/>
      <c r="ACR4352" s="60"/>
      <c r="ACS4352" s="60"/>
      <c r="ACT4352" s="60"/>
      <c r="ACU4352" s="60"/>
      <c r="ACV4352" s="60"/>
      <c r="ACW4352" s="60"/>
      <c r="ACX4352" s="60"/>
      <c r="ACY4352" s="60">
        <v>1.0009378866862799</v>
      </c>
      <c r="ACZ4352" s="60"/>
      <c r="ADA4352" s="60"/>
      <c r="ADB4352" s="60"/>
      <c r="ADC4352" s="60"/>
      <c r="ADD4352" s="60"/>
      <c r="ADE4352" s="60"/>
    </row>
    <row r="4353" spans="760:785" x14ac:dyDescent="0.25">
      <c r="ACF4353" s="60"/>
      <c r="ACG4353" s="60"/>
      <c r="ACH4353" s="60"/>
      <c r="ACI4353" s="60"/>
      <c r="ACJ4353" s="60"/>
      <c r="ACK4353" s="60"/>
      <c r="ACL4353" s="60"/>
      <c r="ACM4353" s="60"/>
      <c r="ACN4353" s="60"/>
      <c r="ACO4353" s="60"/>
      <c r="ACP4353" s="60"/>
      <c r="ACQ4353" s="60"/>
      <c r="ACR4353" s="60"/>
      <c r="ACS4353" s="60"/>
      <c r="ACT4353" s="60"/>
      <c r="ACU4353" s="60"/>
      <c r="ACV4353" s="60"/>
      <c r="ACW4353" s="60"/>
      <c r="ACX4353" s="60"/>
      <c r="ACY4353" s="60">
        <v>1.00093710583674</v>
      </c>
      <c r="ACZ4353" s="60"/>
      <c r="ADA4353" s="60"/>
      <c r="ADB4353" s="60"/>
      <c r="ADC4353" s="60"/>
      <c r="ADD4353" s="60"/>
      <c r="ADE4353" s="60"/>
    </row>
    <row r="4354" spans="760:785" x14ac:dyDescent="0.25">
      <c r="ACF4354" s="60"/>
      <c r="ACG4354" s="60"/>
      <c r="ACH4354" s="60"/>
      <c r="ACI4354" s="60"/>
      <c r="ACJ4354" s="60"/>
      <c r="ACK4354" s="60"/>
      <c r="ACL4354" s="60"/>
      <c r="ACM4354" s="60"/>
      <c r="ACN4354" s="60"/>
      <c r="ACO4354" s="60"/>
      <c r="ACP4354" s="60"/>
      <c r="ACQ4354" s="60"/>
      <c r="ACR4354" s="60"/>
      <c r="ACS4354" s="60"/>
      <c r="ACT4354" s="60"/>
      <c r="ACU4354" s="60"/>
      <c r="ACV4354" s="60"/>
      <c r="ACW4354" s="60"/>
      <c r="ACX4354" s="60"/>
      <c r="ACY4354" s="60">
        <v>1.00093669515146</v>
      </c>
      <c r="ACZ4354" s="60"/>
      <c r="ADA4354" s="60"/>
      <c r="ADB4354" s="60"/>
      <c r="ADC4354" s="60"/>
      <c r="ADD4354" s="60"/>
      <c r="ADE4354" s="60"/>
    </row>
    <row r="4355" spans="760:785" x14ac:dyDescent="0.25">
      <c r="ACF4355" s="60"/>
      <c r="ACG4355" s="60"/>
      <c r="ACH4355" s="60"/>
      <c r="ACI4355" s="60"/>
      <c r="ACJ4355" s="60"/>
      <c r="ACK4355" s="60"/>
      <c r="ACL4355" s="60"/>
      <c r="ACM4355" s="60"/>
      <c r="ACN4355" s="60"/>
      <c r="ACO4355" s="60"/>
      <c r="ACP4355" s="60"/>
      <c r="ACQ4355" s="60"/>
      <c r="ACR4355" s="60"/>
      <c r="ACS4355" s="60"/>
      <c r="ACT4355" s="60"/>
      <c r="ACU4355" s="60"/>
      <c r="ACV4355" s="60"/>
      <c r="ACW4355" s="60"/>
      <c r="ACX4355" s="60"/>
      <c r="ACY4355" s="60">
        <v>1.00093122266696</v>
      </c>
      <c r="ACZ4355" s="60"/>
      <c r="ADA4355" s="60"/>
      <c r="ADB4355" s="60"/>
      <c r="ADC4355" s="60"/>
      <c r="ADD4355" s="60"/>
      <c r="ADE4355" s="60"/>
    </row>
    <row r="4356" spans="760:785" x14ac:dyDescent="0.25">
      <c r="ACF4356" s="60"/>
      <c r="ACG4356" s="60"/>
      <c r="ACH4356" s="60"/>
      <c r="ACI4356" s="60"/>
      <c r="ACJ4356" s="60"/>
      <c r="ACK4356" s="60"/>
      <c r="ACL4356" s="60"/>
      <c r="ACM4356" s="60"/>
      <c r="ACN4356" s="60"/>
      <c r="ACO4356" s="60"/>
      <c r="ACP4356" s="60"/>
      <c r="ACQ4356" s="60"/>
      <c r="ACR4356" s="60"/>
      <c r="ACS4356" s="60"/>
      <c r="ACT4356" s="60"/>
      <c r="ACU4356" s="60"/>
      <c r="ACV4356" s="60"/>
      <c r="ACW4356" s="60"/>
      <c r="ACX4356" s="60"/>
      <c r="ACY4356" s="60">
        <v>1.0009287477065201</v>
      </c>
      <c r="ACZ4356" s="60"/>
      <c r="ADA4356" s="60"/>
      <c r="ADB4356" s="60"/>
      <c r="ADC4356" s="60"/>
      <c r="ADD4356" s="60"/>
      <c r="ADE4356" s="60"/>
    </row>
    <row r="4357" spans="760:785" x14ac:dyDescent="0.25">
      <c r="ACF4357" s="60"/>
      <c r="ACG4357" s="60"/>
      <c r="ACH4357" s="60"/>
      <c r="ACI4357" s="60"/>
      <c r="ACJ4357" s="60"/>
      <c r="ACK4357" s="60"/>
      <c r="ACL4357" s="60"/>
      <c r="ACM4357" s="60"/>
      <c r="ACN4357" s="60"/>
      <c r="ACO4357" s="60"/>
      <c r="ACP4357" s="60"/>
      <c r="ACQ4357" s="60"/>
      <c r="ACR4357" s="60"/>
      <c r="ACS4357" s="60"/>
      <c r="ACT4357" s="60"/>
      <c r="ACU4357" s="60"/>
      <c r="ACV4357" s="60"/>
      <c r="ACW4357" s="60"/>
      <c r="ACX4357" s="60"/>
      <c r="ACY4357" s="60">
        <v>1.00092838477437</v>
      </c>
      <c r="ACZ4357" s="60"/>
      <c r="ADA4357" s="60"/>
      <c r="ADB4357" s="60"/>
      <c r="ADC4357" s="60"/>
      <c r="ADD4357" s="60"/>
      <c r="ADE4357" s="60"/>
    </row>
    <row r="4358" spans="760:785" x14ac:dyDescent="0.25">
      <c r="ACF4358" s="60"/>
      <c r="ACG4358" s="60"/>
      <c r="ACH4358" s="60"/>
      <c r="ACI4358" s="60"/>
      <c r="ACJ4358" s="60"/>
      <c r="ACK4358" s="60"/>
      <c r="ACL4358" s="60"/>
      <c r="ACM4358" s="60"/>
      <c r="ACN4358" s="60"/>
      <c r="ACO4358" s="60"/>
      <c r="ACP4358" s="60"/>
      <c r="ACQ4358" s="60"/>
      <c r="ACR4358" s="60"/>
      <c r="ACS4358" s="60"/>
      <c r="ACT4358" s="60"/>
      <c r="ACU4358" s="60"/>
      <c r="ACV4358" s="60"/>
      <c r="ACW4358" s="60"/>
      <c r="ACX4358" s="60"/>
      <c r="ACY4358" s="60">
        <v>1.00092561302387</v>
      </c>
      <c r="ACZ4358" s="60"/>
      <c r="ADA4358" s="60"/>
      <c r="ADB4358" s="60"/>
      <c r="ADC4358" s="60"/>
      <c r="ADD4358" s="60"/>
      <c r="ADE4358" s="60"/>
    </row>
    <row r="4359" spans="760:785" x14ac:dyDescent="0.25">
      <c r="ACF4359" s="60"/>
      <c r="ACG4359" s="60"/>
      <c r="ACH4359" s="60"/>
      <c r="ACI4359" s="60"/>
      <c r="ACJ4359" s="60"/>
      <c r="ACK4359" s="60"/>
      <c r="ACL4359" s="60"/>
      <c r="ACM4359" s="60"/>
      <c r="ACN4359" s="60"/>
      <c r="ACO4359" s="60"/>
      <c r="ACP4359" s="60"/>
      <c r="ACQ4359" s="60"/>
      <c r="ACR4359" s="60"/>
      <c r="ACS4359" s="60"/>
      <c r="ACT4359" s="60"/>
      <c r="ACU4359" s="60"/>
      <c r="ACV4359" s="60"/>
      <c r="ACW4359" s="60"/>
      <c r="ACX4359" s="60"/>
      <c r="ACY4359" s="60">
        <v>1.00092029643634</v>
      </c>
      <c r="ACZ4359" s="60"/>
      <c r="ADA4359" s="60"/>
      <c r="ADB4359" s="60"/>
      <c r="ADC4359" s="60"/>
      <c r="ADD4359" s="60"/>
      <c r="ADE4359" s="60"/>
    </row>
    <row r="4360" spans="760:785" x14ac:dyDescent="0.25">
      <c r="ACF4360" s="60"/>
      <c r="ACG4360" s="60"/>
      <c r="ACH4360" s="60"/>
      <c r="ACI4360" s="60"/>
      <c r="ACJ4360" s="60"/>
      <c r="ACK4360" s="60"/>
      <c r="ACL4360" s="60"/>
      <c r="ACM4360" s="60"/>
      <c r="ACN4360" s="60"/>
      <c r="ACO4360" s="60"/>
      <c r="ACP4360" s="60"/>
      <c r="ACQ4360" s="60"/>
      <c r="ACR4360" s="60"/>
      <c r="ACS4360" s="60"/>
      <c r="ACT4360" s="60"/>
      <c r="ACU4360" s="60"/>
      <c r="ACV4360" s="60"/>
      <c r="ACW4360" s="60"/>
      <c r="ACX4360" s="60"/>
      <c r="ACY4360" s="60">
        <v>1.00091807332586</v>
      </c>
      <c r="ACZ4360" s="60"/>
      <c r="ADA4360" s="60"/>
      <c r="ADB4360" s="60"/>
      <c r="ADC4360" s="60"/>
      <c r="ADD4360" s="60"/>
      <c r="ADE4360" s="60"/>
    </row>
    <row r="4361" spans="760:785" x14ac:dyDescent="0.25">
      <c r="ACF4361" s="60"/>
      <c r="ACG4361" s="60"/>
      <c r="ACH4361" s="60"/>
      <c r="ACI4361" s="60"/>
      <c r="ACJ4361" s="60"/>
      <c r="ACK4361" s="60"/>
      <c r="ACL4361" s="60"/>
      <c r="ACM4361" s="60"/>
      <c r="ACN4361" s="60"/>
      <c r="ACO4361" s="60"/>
      <c r="ACP4361" s="60"/>
      <c r="ACQ4361" s="60"/>
      <c r="ACR4361" s="60"/>
      <c r="ACS4361" s="60"/>
      <c r="ACT4361" s="60"/>
      <c r="ACU4361" s="60"/>
      <c r="ACV4361" s="60"/>
      <c r="ACW4361" s="60"/>
      <c r="ACX4361" s="60"/>
      <c r="ACY4361" s="60">
        <v>1.0009174263406899</v>
      </c>
      <c r="ACZ4361" s="60"/>
      <c r="ADA4361" s="60"/>
      <c r="ADB4361" s="60"/>
      <c r="ADC4361" s="60"/>
      <c r="ADD4361" s="60"/>
      <c r="ADE4361" s="60"/>
    </row>
    <row r="4362" spans="760:785" x14ac:dyDescent="0.25">
      <c r="ACF4362" s="60"/>
      <c r="ACG4362" s="60"/>
      <c r="ACH4362" s="60"/>
      <c r="ACI4362" s="60"/>
      <c r="ACJ4362" s="60"/>
      <c r="ACK4362" s="60"/>
      <c r="ACL4362" s="60"/>
      <c r="ACM4362" s="60"/>
      <c r="ACN4362" s="60"/>
      <c r="ACO4362" s="60"/>
      <c r="ACP4362" s="60"/>
      <c r="ACQ4362" s="60"/>
      <c r="ACR4362" s="60"/>
      <c r="ACS4362" s="60"/>
      <c r="ACT4362" s="60"/>
      <c r="ACU4362" s="60"/>
      <c r="ACV4362" s="60"/>
      <c r="ACW4362" s="60"/>
      <c r="ACX4362" s="60"/>
      <c r="ACY4362" s="60">
        <v>1.0009168081211599</v>
      </c>
      <c r="ACZ4362" s="60"/>
      <c r="ADA4362" s="60"/>
      <c r="ADB4362" s="60"/>
      <c r="ADC4362" s="60"/>
      <c r="ADD4362" s="60"/>
      <c r="ADE4362" s="60"/>
    </row>
    <row r="4363" spans="760:785" x14ac:dyDescent="0.25">
      <c r="ACF4363" s="60"/>
      <c r="ACG4363" s="60"/>
      <c r="ACH4363" s="60"/>
      <c r="ACI4363" s="60"/>
      <c r="ACJ4363" s="60"/>
      <c r="ACK4363" s="60"/>
      <c r="ACL4363" s="60"/>
      <c r="ACM4363" s="60"/>
      <c r="ACN4363" s="60"/>
      <c r="ACO4363" s="60"/>
      <c r="ACP4363" s="60"/>
      <c r="ACQ4363" s="60"/>
      <c r="ACR4363" s="60"/>
      <c r="ACS4363" s="60"/>
      <c r="ACT4363" s="60"/>
      <c r="ACU4363" s="60"/>
      <c r="ACV4363" s="60"/>
      <c r="ACW4363" s="60"/>
      <c r="ACX4363" s="60"/>
      <c r="ACY4363" s="60">
        <v>1.0009151142925301</v>
      </c>
      <c r="ACZ4363" s="60"/>
      <c r="ADA4363" s="60"/>
      <c r="ADB4363" s="60"/>
      <c r="ADC4363" s="60"/>
      <c r="ADD4363" s="60"/>
      <c r="ADE4363" s="60"/>
    </row>
    <row r="4364" spans="760:785" x14ac:dyDescent="0.25">
      <c r="ACF4364" s="60"/>
      <c r="ACG4364" s="60"/>
      <c r="ACH4364" s="60"/>
      <c r="ACI4364" s="60"/>
      <c r="ACJ4364" s="60"/>
      <c r="ACK4364" s="60"/>
      <c r="ACL4364" s="60"/>
      <c r="ACM4364" s="60"/>
      <c r="ACN4364" s="60"/>
      <c r="ACO4364" s="60"/>
      <c r="ACP4364" s="60"/>
      <c r="ACQ4364" s="60"/>
      <c r="ACR4364" s="60"/>
      <c r="ACS4364" s="60"/>
      <c r="ACT4364" s="60"/>
      <c r="ACU4364" s="60"/>
      <c r="ACV4364" s="60"/>
      <c r="ACW4364" s="60"/>
      <c r="ACX4364" s="60"/>
      <c r="ACY4364" s="60">
        <v>1.0009150952355099</v>
      </c>
      <c r="ACZ4364" s="60"/>
      <c r="ADA4364" s="60"/>
      <c r="ADB4364" s="60"/>
      <c r="ADC4364" s="60"/>
      <c r="ADD4364" s="60"/>
      <c r="ADE4364" s="60"/>
    </row>
    <row r="4365" spans="760:785" x14ac:dyDescent="0.25">
      <c r="ACF4365" s="60"/>
      <c r="ACG4365" s="60"/>
      <c r="ACH4365" s="60"/>
      <c r="ACI4365" s="60"/>
      <c r="ACJ4365" s="60"/>
      <c r="ACK4365" s="60"/>
      <c r="ACL4365" s="60"/>
      <c r="ACM4365" s="60"/>
      <c r="ACN4365" s="60"/>
      <c r="ACO4365" s="60"/>
      <c r="ACP4365" s="60"/>
      <c r="ACQ4365" s="60"/>
      <c r="ACR4365" s="60"/>
      <c r="ACS4365" s="60"/>
      <c r="ACT4365" s="60"/>
      <c r="ACU4365" s="60"/>
      <c r="ACV4365" s="60"/>
      <c r="ACW4365" s="60"/>
      <c r="ACX4365" s="60"/>
      <c r="ACY4365" s="60">
        <v>1.00091406125172</v>
      </c>
      <c r="ACZ4365" s="60"/>
      <c r="ADA4365" s="60"/>
      <c r="ADB4365" s="60"/>
      <c r="ADC4365" s="60"/>
      <c r="ADD4365" s="60"/>
      <c r="ADE4365" s="60"/>
    </row>
    <row r="4366" spans="760:785" x14ac:dyDescent="0.25">
      <c r="ACF4366" s="60"/>
      <c r="ACG4366" s="60"/>
      <c r="ACH4366" s="60"/>
      <c r="ACI4366" s="60"/>
      <c r="ACJ4366" s="60"/>
      <c r="ACK4366" s="60"/>
      <c r="ACL4366" s="60"/>
      <c r="ACM4366" s="60"/>
      <c r="ACN4366" s="60"/>
      <c r="ACO4366" s="60"/>
      <c r="ACP4366" s="60"/>
      <c r="ACQ4366" s="60"/>
      <c r="ACR4366" s="60"/>
      <c r="ACS4366" s="60"/>
      <c r="ACT4366" s="60"/>
      <c r="ACU4366" s="60"/>
      <c r="ACV4366" s="60"/>
      <c r="ACW4366" s="60"/>
      <c r="ACX4366" s="60"/>
      <c r="ACY4366" s="60">
        <v>1.00091262442937</v>
      </c>
      <c r="ACZ4366" s="60"/>
      <c r="ADA4366" s="60"/>
      <c r="ADB4366" s="60"/>
      <c r="ADC4366" s="60"/>
      <c r="ADD4366" s="60"/>
      <c r="ADE4366" s="60"/>
    </row>
    <row r="4367" spans="760:785" x14ac:dyDescent="0.25">
      <c r="ACF4367" s="60"/>
      <c r="ACG4367" s="60"/>
      <c r="ACH4367" s="60"/>
      <c r="ACI4367" s="60"/>
      <c r="ACJ4367" s="60"/>
      <c r="ACK4367" s="60"/>
      <c r="ACL4367" s="60"/>
      <c r="ACM4367" s="60"/>
      <c r="ACN4367" s="60"/>
      <c r="ACO4367" s="60"/>
      <c r="ACP4367" s="60"/>
      <c r="ACQ4367" s="60"/>
      <c r="ACR4367" s="60"/>
      <c r="ACS4367" s="60"/>
      <c r="ACT4367" s="60"/>
      <c r="ACU4367" s="60"/>
      <c r="ACV4367" s="60"/>
      <c r="ACW4367" s="60"/>
      <c r="ACX4367" s="60"/>
      <c r="ACY4367" s="60">
        <v>1.0009119009630301</v>
      </c>
      <c r="ACZ4367" s="60"/>
      <c r="ADA4367" s="60"/>
      <c r="ADB4367" s="60"/>
      <c r="ADC4367" s="60"/>
      <c r="ADD4367" s="60"/>
      <c r="ADE4367" s="60"/>
    </row>
    <row r="4368" spans="760:785" x14ac:dyDescent="0.25">
      <c r="ACF4368" s="60"/>
      <c r="ACG4368" s="60"/>
      <c r="ACH4368" s="60"/>
      <c r="ACI4368" s="60"/>
      <c r="ACJ4368" s="60"/>
      <c r="ACK4368" s="60"/>
      <c r="ACL4368" s="60"/>
      <c r="ACM4368" s="60"/>
      <c r="ACN4368" s="60"/>
      <c r="ACO4368" s="60"/>
      <c r="ACP4368" s="60"/>
      <c r="ACQ4368" s="60"/>
      <c r="ACR4368" s="60"/>
      <c r="ACS4368" s="60"/>
      <c r="ACT4368" s="60"/>
      <c r="ACU4368" s="60"/>
      <c r="ACV4368" s="60"/>
      <c r="ACW4368" s="60"/>
      <c r="ACX4368" s="60"/>
      <c r="ACY4368" s="60">
        <v>1.00091096505955</v>
      </c>
      <c r="ACZ4368" s="60"/>
      <c r="ADA4368" s="60"/>
      <c r="ADB4368" s="60"/>
      <c r="ADC4368" s="60"/>
      <c r="ADD4368" s="60"/>
      <c r="ADE4368" s="60"/>
    </row>
    <row r="4369" spans="760:785" x14ac:dyDescent="0.25">
      <c r="ACF4369" s="60"/>
      <c r="ACG4369" s="60"/>
      <c r="ACH4369" s="60"/>
      <c r="ACI4369" s="60"/>
      <c r="ACJ4369" s="60"/>
      <c r="ACK4369" s="60"/>
      <c r="ACL4369" s="60"/>
      <c r="ACM4369" s="60"/>
      <c r="ACN4369" s="60"/>
      <c r="ACO4369" s="60"/>
      <c r="ACP4369" s="60"/>
      <c r="ACQ4369" s="60"/>
      <c r="ACR4369" s="60"/>
      <c r="ACS4369" s="60"/>
      <c r="ACT4369" s="60"/>
      <c r="ACU4369" s="60"/>
      <c r="ACV4369" s="60"/>
      <c r="ACW4369" s="60"/>
      <c r="ACX4369" s="60"/>
      <c r="ACY4369" s="60">
        <v>1.0009090582109099</v>
      </c>
      <c r="ACZ4369" s="60"/>
      <c r="ADA4369" s="60"/>
      <c r="ADB4369" s="60"/>
      <c r="ADC4369" s="60"/>
      <c r="ADD4369" s="60"/>
      <c r="ADE4369" s="60"/>
    </row>
    <row r="4370" spans="760:785" x14ac:dyDescent="0.25">
      <c r="ACF4370" s="60"/>
      <c r="ACG4370" s="60"/>
      <c r="ACH4370" s="60"/>
      <c r="ACI4370" s="60"/>
      <c r="ACJ4370" s="60"/>
      <c r="ACK4370" s="60"/>
      <c r="ACL4370" s="60"/>
      <c r="ACM4370" s="60"/>
      <c r="ACN4370" s="60"/>
      <c r="ACO4370" s="60"/>
      <c r="ACP4370" s="60"/>
      <c r="ACQ4370" s="60"/>
      <c r="ACR4370" s="60"/>
      <c r="ACS4370" s="60"/>
      <c r="ACT4370" s="60"/>
      <c r="ACU4370" s="60"/>
      <c r="ACV4370" s="60"/>
      <c r="ACW4370" s="60"/>
      <c r="ACX4370" s="60"/>
      <c r="ACY4370" s="60">
        <v>1.0009042012738101</v>
      </c>
      <c r="ACZ4370" s="60"/>
      <c r="ADA4370" s="60"/>
      <c r="ADB4370" s="60"/>
      <c r="ADC4370" s="60"/>
      <c r="ADD4370" s="60"/>
      <c r="ADE4370" s="60"/>
    </row>
    <row r="4371" spans="760:785" x14ac:dyDescent="0.25">
      <c r="ACF4371" s="60"/>
      <c r="ACG4371" s="60"/>
      <c r="ACH4371" s="60"/>
      <c r="ACI4371" s="60"/>
      <c r="ACJ4371" s="60"/>
      <c r="ACK4371" s="60"/>
      <c r="ACL4371" s="60"/>
      <c r="ACM4371" s="60"/>
      <c r="ACN4371" s="60"/>
      <c r="ACO4371" s="60"/>
      <c r="ACP4371" s="60"/>
      <c r="ACQ4371" s="60"/>
      <c r="ACR4371" s="60"/>
      <c r="ACS4371" s="60"/>
      <c r="ACT4371" s="60"/>
      <c r="ACU4371" s="60"/>
      <c r="ACV4371" s="60"/>
      <c r="ACW4371" s="60"/>
      <c r="ACX4371" s="60"/>
      <c r="ACY4371" s="60">
        <v>1.0009025584246301</v>
      </c>
      <c r="ACZ4371" s="60"/>
      <c r="ADA4371" s="60"/>
      <c r="ADB4371" s="60"/>
      <c r="ADC4371" s="60"/>
      <c r="ADD4371" s="60"/>
      <c r="ADE4371" s="60"/>
    </row>
    <row r="4372" spans="760:785" x14ac:dyDescent="0.25">
      <c r="ACF4372" s="60"/>
      <c r="ACG4372" s="60"/>
      <c r="ACH4372" s="60"/>
      <c r="ACI4372" s="60"/>
      <c r="ACJ4372" s="60"/>
      <c r="ACK4372" s="60"/>
      <c r="ACL4372" s="60"/>
      <c r="ACM4372" s="60"/>
      <c r="ACN4372" s="60"/>
      <c r="ACO4372" s="60"/>
      <c r="ACP4372" s="60"/>
      <c r="ACQ4372" s="60"/>
      <c r="ACR4372" s="60"/>
      <c r="ACS4372" s="60"/>
      <c r="ACT4372" s="60"/>
      <c r="ACU4372" s="60"/>
      <c r="ACV4372" s="60"/>
      <c r="ACW4372" s="60"/>
      <c r="ACX4372" s="60"/>
      <c r="ACY4372" s="60">
        <v>1.0009023474218399</v>
      </c>
      <c r="ACZ4372" s="60"/>
      <c r="ADA4372" s="60"/>
      <c r="ADB4372" s="60"/>
      <c r="ADC4372" s="60"/>
      <c r="ADD4372" s="60"/>
      <c r="ADE4372" s="60"/>
    </row>
    <row r="4373" spans="760:785" x14ac:dyDescent="0.25">
      <c r="ACF4373" s="60"/>
      <c r="ACG4373" s="60"/>
      <c r="ACH4373" s="60"/>
      <c r="ACI4373" s="60"/>
      <c r="ACJ4373" s="60"/>
      <c r="ACK4373" s="60"/>
      <c r="ACL4373" s="60"/>
      <c r="ACM4373" s="60"/>
      <c r="ACN4373" s="60"/>
      <c r="ACO4373" s="60"/>
      <c r="ACP4373" s="60"/>
      <c r="ACQ4373" s="60"/>
      <c r="ACR4373" s="60"/>
      <c r="ACS4373" s="60"/>
      <c r="ACT4373" s="60"/>
      <c r="ACU4373" s="60"/>
      <c r="ACV4373" s="60"/>
      <c r="ACW4373" s="60"/>
      <c r="ACX4373" s="60"/>
      <c r="ACY4373" s="60">
        <v>1.0009014292134299</v>
      </c>
      <c r="ACZ4373" s="60"/>
      <c r="ADA4373" s="60"/>
      <c r="ADB4373" s="60"/>
      <c r="ADC4373" s="60"/>
      <c r="ADD4373" s="60"/>
      <c r="ADE4373" s="60"/>
    </row>
    <row r="4374" spans="760:785" x14ac:dyDescent="0.25">
      <c r="ACF4374" s="60"/>
      <c r="ACG4374" s="60"/>
      <c r="ACH4374" s="60"/>
      <c r="ACI4374" s="60"/>
      <c r="ACJ4374" s="60"/>
      <c r="ACK4374" s="60"/>
      <c r="ACL4374" s="60"/>
      <c r="ACM4374" s="60"/>
      <c r="ACN4374" s="60"/>
      <c r="ACO4374" s="60"/>
      <c r="ACP4374" s="60"/>
      <c r="ACQ4374" s="60"/>
      <c r="ACR4374" s="60"/>
      <c r="ACS4374" s="60"/>
      <c r="ACT4374" s="60"/>
      <c r="ACU4374" s="60"/>
      <c r="ACV4374" s="60"/>
      <c r="ACW4374" s="60"/>
      <c r="ACX4374" s="60"/>
      <c r="ACY4374" s="60">
        <v>1.0008990412260199</v>
      </c>
      <c r="ACZ4374" s="60"/>
      <c r="ADA4374" s="60"/>
      <c r="ADB4374" s="60"/>
      <c r="ADC4374" s="60"/>
      <c r="ADD4374" s="60"/>
      <c r="ADE4374" s="60"/>
    </row>
    <row r="4375" spans="760:785" x14ac:dyDescent="0.25">
      <c r="ACF4375" s="60"/>
      <c r="ACG4375" s="60"/>
      <c r="ACH4375" s="60"/>
      <c r="ACI4375" s="60"/>
      <c r="ACJ4375" s="60"/>
      <c r="ACK4375" s="60"/>
      <c r="ACL4375" s="60"/>
      <c r="ACM4375" s="60"/>
      <c r="ACN4375" s="60"/>
      <c r="ACO4375" s="60"/>
      <c r="ACP4375" s="60"/>
      <c r="ACQ4375" s="60"/>
      <c r="ACR4375" s="60"/>
      <c r="ACS4375" s="60"/>
      <c r="ACT4375" s="60"/>
      <c r="ACU4375" s="60"/>
      <c r="ACV4375" s="60"/>
      <c r="ACW4375" s="60"/>
      <c r="ACX4375" s="60"/>
      <c r="ACY4375" s="60">
        <v>1.00089400162397</v>
      </c>
      <c r="ACZ4375" s="60"/>
      <c r="ADA4375" s="60"/>
      <c r="ADB4375" s="60"/>
      <c r="ADC4375" s="60"/>
      <c r="ADD4375" s="60"/>
      <c r="ADE4375" s="60"/>
    </row>
    <row r="4376" spans="760:785" x14ac:dyDescent="0.25">
      <c r="ACF4376" s="60"/>
      <c r="ACG4376" s="60"/>
      <c r="ACH4376" s="60"/>
      <c r="ACI4376" s="60"/>
      <c r="ACJ4376" s="60"/>
      <c r="ACK4376" s="60"/>
      <c r="ACL4376" s="60"/>
      <c r="ACM4376" s="60"/>
      <c r="ACN4376" s="60"/>
      <c r="ACO4376" s="60"/>
      <c r="ACP4376" s="60"/>
      <c r="ACQ4376" s="60"/>
      <c r="ACR4376" s="60"/>
      <c r="ACS4376" s="60"/>
      <c r="ACT4376" s="60"/>
      <c r="ACU4376" s="60"/>
      <c r="ACV4376" s="60"/>
      <c r="ACW4376" s="60"/>
      <c r="ACX4376" s="60"/>
      <c r="ACY4376" s="60">
        <v>1.0008937649970799</v>
      </c>
      <c r="ACZ4376" s="60"/>
      <c r="ADA4376" s="60"/>
      <c r="ADB4376" s="60"/>
      <c r="ADC4376" s="60"/>
      <c r="ADD4376" s="60"/>
      <c r="ADE4376" s="60"/>
    </row>
    <row r="4377" spans="760:785" x14ac:dyDescent="0.25">
      <c r="ACF4377" s="60"/>
      <c r="ACG4377" s="60"/>
      <c r="ACH4377" s="60"/>
      <c r="ACI4377" s="60"/>
      <c r="ACJ4377" s="60"/>
      <c r="ACK4377" s="60"/>
      <c r="ACL4377" s="60"/>
      <c r="ACM4377" s="60"/>
      <c r="ACN4377" s="60"/>
      <c r="ACO4377" s="60"/>
      <c r="ACP4377" s="60"/>
      <c r="ACQ4377" s="60"/>
      <c r="ACR4377" s="60"/>
      <c r="ACS4377" s="60"/>
      <c r="ACT4377" s="60"/>
      <c r="ACU4377" s="60"/>
      <c r="ACV4377" s="60"/>
      <c r="ACW4377" s="60"/>
      <c r="ACX4377" s="60"/>
      <c r="ACY4377" s="60">
        <v>1.0008933317362101</v>
      </c>
      <c r="ACZ4377" s="60"/>
      <c r="ADA4377" s="60"/>
      <c r="ADB4377" s="60"/>
      <c r="ADC4377" s="60"/>
      <c r="ADD4377" s="60"/>
      <c r="ADE4377" s="60"/>
    </row>
    <row r="4378" spans="760:785" x14ac:dyDescent="0.25">
      <c r="ACF4378" s="60"/>
      <c r="ACG4378" s="60"/>
      <c r="ACH4378" s="60"/>
      <c r="ACI4378" s="60"/>
      <c r="ACJ4378" s="60"/>
      <c r="ACK4378" s="60"/>
      <c r="ACL4378" s="60"/>
      <c r="ACM4378" s="60"/>
      <c r="ACN4378" s="60"/>
      <c r="ACO4378" s="60"/>
      <c r="ACP4378" s="60"/>
      <c r="ACQ4378" s="60"/>
      <c r="ACR4378" s="60"/>
      <c r="ACS4378" s="60"/>
      <c r="ACT4378" s="60"/>
      <c r="ACU4378" s="60"/>
      <c r="ACV4378" s="60"/>
      <c r="ACW4378" s="60"/>
      <c r="ACX4378" s="60"/>
      <c r="ACY4378" s="60">
        <v>1.0008895853651301</v>
      </c>
      <c r="ACZ4378" s="60"/>
      <c r="ADA4378" s="60"/>
      <c r="ADB4378" s="60"/>
      <c r="ADC4378" s="60"/>
      <c r="ADD4378" s="60"/>
      <c r="ADE4378" s="60"/>
    </row>
    <row r="4379" spans="760:785" x14ac:dyDescent="0.25">
      <c r="ACF4379" s="60"/>
      <c r="ACG4379" s="60"/>
      <c r="ACH4379" s="60"/>
      <c r="ACI4379" s="60"/>
      <c r="ACJ4379" s="60"/>
      <c r="ACK4379" s="60"/>
      <c r="ACL4379" s="60"/>
      <c r="ACM4379" s="60"/>
      <c r="ACN4379" s="60"/>
      <c r="ACO4379" s="60"/>
      <c r="ACP4379" s="60"/>
      <c r="ACQ4379" s="60"/>
      <c r="ACR4379" s="60"/>
      <c r="ACS4379" s="60"/>
      <c r="ACT4379" s="60"/>
      <c r="ACU4379" s="60"/>
      <c r="ACV4379" s="60"/>
      <c r="ACW4379" s="60"/>
      <c r="ACX4379" s="60"/>
      <c r="ACY4379" s="60">
        <v>1.00088904405978</v>
      </c>
      <c r="ACZ4379" s="60"/>
      <c r="ADA4379" s="60"/>
      <c r="ADB4379" s="60"/>
      <c r="ADC4379" s="60"/>
      <c r="ADD4379" s="60"/>
      <c r="ADE4379" s="60"/>
    </row>
    <row r="4380" spans="760:785" x14ac:dyDescent="0.25">
      <c r="ACF4380" s="60"/>
      <c r="ACG4380" s="60"/>
      <c r="ACH4380" s="60"/>
      <c r="ACI4380" s="60"/>
      <c r="ACJ4380" s="60"/>
      <c r="ACK4380" s="60"/>
      <c r="ACL4380" s="60"/>
      <c r="ACM4380" s="60"/>
      <c r="ACN4380" s="60"/>
      <c r="ACO4380" s="60"/>
      <c r="ACP4380" s="60"/>
      <c r="ACQ4380" s="60"/>
      <c r="ACR4380" s="60"/>
      <c r="ACS4380" s="60"/>
      <c r="ACT4380" s="60"/>
      <c r="ACU4380" s="60"/>
      <c r="ACV4380" s="60"/>
      <c r="ACW4380" s="60"/>
      <c r="ACX4380" s="60"/>
      <c r="ACY4380" s="60">
        <v>1.00088780079878</v>
      </c>
      <c r="ACZ4380" s="60"/>
      <c r="ADA4380" s="60"/>
      <c r="ADB4380" s="60"/>
      <c r="ADC4380" s="60"/>
      <c r="ADD4380" s="60"/>
      <c r="ADE4380" s="60"/>
    </row>
    <row r="4381" spans="760:785" x14ac:dyDescent="0.25">
      <c r="ACF4381" s="60"/>
      <c r="ACG4381" s="60"/>
      <c r="ACH4381" s="60"/>
      <c r="ACI4381" s="60"/>
      <c r="ACJ4381" s="60"/>
      <c r="ACK4381" s="60"/>
      <c r="ACL4381" s="60"/>
      <c r="ACM4381" s="60"/>
      <c r="ACN4381" s="60"/>
      <c r="ACO4381" s="60"/>
      <c r="ACP4381" s="60"/>
      <c r="ACQ4381" s="60"/>
      <c r="ACR4381" s="60"/>
      <c r="ACS4381" s="60"/>
      <c r="ACT4381" s="60"/>
      <c r="ACU4381" s="60"/>
      <c r="ACV4381" s="60"/>
      <c r="ACW4381" s="60"/>
      <c r="ACX4381" s="60"/>
      <c r="ACY4381" s="60">
        <v>1.0008877476007201</v>
      </c>
      <c r="ACZ4381" s="60"/>
      <c r="ADA4381" s="60"/>
      <c r="ADB4381" s="60"/>
      <c r="ADC4381" s="60"/>
      <c r="ADD4381" s="60"/>
      <c r="ADE4381" s="60"/>
    </row>
    <row r="4382" spans="760:785" x14ac:dyDescent="0.25">
      <c r="ACF4382" s="60"/>
      <c r="ACG4382" s="60"/>
      <c r="ACH4382" s="60"/>
      <c r="ACI4382" s="60"/>
      <c r="ACJ4382" s="60"/>
      <c r="ACK4382" s="60"/>
      <c r="ACL4382" s="60"/>
      <c r="ACM4382" s="60"/>
      <c r="ACN4382" s="60"/>
      <c r="ACO4382" s="60"/>
      <c r="ACP4382" s="60"/>
      <c r="ACQ4382" s="60"/>
      <c r="ACR4382" s="60"/>
      <c r="ACS4382" s="60"/>
      <c r="ACT4382" s="60"/>
      <c r="ACU4382" s="60"/>
      <c r="ACV4382" s="60"/>
      <c r="ACW4382" s="60"/>
      <c r="ACX4382" s="60"/>
      <c r="ACY4382" s="60">
        <v>1.00087610308525</v>
      </c>
      <c r="ACZ4382" s="60"/>
      <c r="ADA4382" s="60"/>
      <c r="ADB4382" s="60"/>
      <c r="ADC4382" s="60"/>
      <c r="ADD4382" s="60"/>
      <c r="ADE4382" s="60"/>
    </row>
    <row r="4383" spans="760:785" x14ac:dyDescent="0.25">
      <c r="ACF4383" s="60"/>
      <c r="ACG4383" s="60"/>
      <c r="ACH4383" s="60"/>
      <c r="ACI4383" s="60"/>
      <c r="ACJ4383" s="60"/>
      <c r="ACK4383" s="60"/>
      <c r="ACL4383" s="60"/>
      <c r="ACM4383" s="60"/>
      <c r="ACN4383" s="60"/>
      <c r="ACO4383" s="60"/>
      <c r="ACP4383" s="60"/>
      <c r="ACQ4383" s="60"/>
      <c r="ACR4383" s="60"/>
      <c r="ACS4383" s="60"/>
      <c r="ACT4383" s="60"/>
      <c r="ACU4383" s="60"/>
      <c r="ACV4383" s="60"/>
      <c r="ACW4383" s="60"/>
      <c r="ACX4383" s="60"/>
      <c r="ACY4383" s="60">
        <v>1.00087462718825</v>
      </c>
      <c r="ACZ4383" s="60"/>
      <c r="ADA4383" s="60"/>
      <c r="ADB4383" s="60"/>
      <c r="ADC4383" s="60"/>
      <c r="ADD4383" s="60"/>
      <c r="ADE4383" s="60"/>
    </row>
    <row r="4384" spans="760:785" x14ac:dyDescent="0.25">
      <c r="ACF4384" s="60"/>
      <c r="ACG4384" s="60"/>
      <c r="ACH4384" s="60"/>
      <c r="ACI4384" s="60"/>
      <c r="ACJ4384" s="60"/>
      <c r="ACK4384" s="60"/>
      <c r="ACL4384" s="60"/>
      <c r="ACM4384" s="60"/>
      <c r="ACN4384" s="60"/>
      <c r="ACO4384" s="60"/>
      <c r="ACP4384" s="60"/>
      <c r="ACQ4384" s="60"/>
      <c r="ACR4384" s="60"/>
      <c r="ACS4384" s="60"/>
      <c r="ACT4384" s="60"/>
      <c r="ACU4384" s="60"/>
      <c r="ACV4384" s="60"/>
      <c r="ACW4384" s="60"/>
      <c r="ACX4384" s="60"/>
      <c r="ACY4384" s="60">
        <v>1.00087454759707</v>
      </c>
      <c r="ACZ4384" s="60"/>
      <c r="ADA4384" s="60"/>
      <c r="ADB4384" s="60"/>
      <c r="ADC4384" s="60"/>
      <c r="ADD4384" s="60"/>
      <c r="ADE4384" s="60"/>
    </row>
    <row r="4385" spans="760:785" x14ac:dyDescent="0.25">
      <c r="ACF4385" s="60"/>
      <c r="ACG4385" s="60"/>
      <c r="ACH4385" s="60"/>
      <c r="ACI4385" s="60"/>
      <c r="ACJ4385" s="60"/>
      <c r="ACK4385" s="60"/>
      <c r="ACL4385" s="60"/>
      <c r="ACM4385" s="60"/>
      <c r="ACN4385" s="60"/>
      <c r="ACO4385" s="60"/>
      <c r="ACP4385" s="60"/>
      <c r="ACQ4385" s="60"/>
      <c r="ACR4385" s="60"/>
      <c r="ACS4385" s="60"/>
      <c r="ACT4385" s="60"/>
      <c r="ACU4385" s="60"/>
      <c r="ACV4385" s="60"/>
      <c r="ACW4385" s="60"/>
      <c r="ACX4385" s="60"/>
      <c r="ACY4385" s="60">
        <v>1.0008740869214101</v>
      </c>
      <c r="ACZ4385" s="60"/>
      <c r="ADA4385" s="60"/>
      <c r="ADB4385" s="60"/>
      <c r="ADC4385" s="60"/>
      <c r="ADD4385" s="60"/>
      <c r="ADE4385" s="60"/>
    </row>
    <row r="4386" spans="760:785" x14ac:dyDescent="0.25">
      <c r="ACF4386" s="60"/>
      <c r="ACG4386" s="60"/>
      <c r="ACH4386" s="60"/>
      <c r="ACI4386" s="60"/>
      <c r="ACJ4386" s="60"/>
      <c r="ACK4386" s="60"/>
      <c r="ACL4386" s="60"/>
      <c r="ACM4386" s="60"/>
      <c r="ACN4386" s="60"/>
      <c r="ACO4386" s="60"/>
      <c r="ACP4386" s="60"/>
      <c r="ACQ4386" s="60"/>
      <c r="ACR4386" s="60"/>
      <c r="ACS4386" s="60"/>
      <c r="ACT4386" s="60"/>
      <c r="ACU4386" s="60"/>
      <c r="ACV4386" s="60"/>
      <c r="ACW4386" s="60"/>
      <c r="ACX4386" s="60"/>
      <c r="ACY4386" s="60">
        <v>1.0008732085479</v>
      </c>
      <c r="ACZ4386" s="60"/>
      <c r="ADA4386" s="60"/>
      <c r="ADB4386" s="60"/>
      <c r="ADC4386" s="60"/>
      <c r="ADD4386" s="60"/>
      <c r="ADE4386" s="60"/>
    </row>
    <row r="4387" spans="760:785" x14ac:dyDescent="0.25">
      <c r="ACF4387" s="60"/>
      <c r="ACG4387" s="60"/>
      <c r="ACH4387" s="60"/>
      <c r="ACI4387" s="60"/>
      <c r="ACJ4387" s="60"/>
      <c r="ACK4387" s="60"/>
      <c r="ACL4387" s="60"/>
      <c r="ACM4387" s="60"/>
      <c r="ACN4387" s="60"/>
      <c r="ACO4387" s="60"/>
      <c r="ACP4387" s="60"/>
      <c r="ACQ4387" s="60"/>
      <c r="ACR4387" s="60"/>
      <c r="ACS4387" s="60"/>
      <c r="ACT4387" s="60"/>
      <c r="ACU4387" s="60"/>
      <c r="ACV4387" s="60"/>
      <c r="ACW4387" s="60"/>
      <c r="ACX4387" s="60"/>
      <c r="ACY4387" s="60">
        <v>1.0008695702638</v>
      </c>
      <c r="ACZ4387" s="60"/>
      <c r="ADA4387" s="60"/>
      <c r="ADB4387" s="60"/>
      <c r="ADC4387" s="60"/>
      <c r="ADD4387" s="60"/>
      <c r="ADE4387" s="60"/>
    </row>
    <row r="4388" spans="760:785" x14ac:dyDescent="0.25">
      <c r="ACF4388" s="60"/>
      <c r="ACG4388" s="60"/>
      <c r="ACH4388" s="60"/>
      <c r="ACI4388" s="60"/>
      <c r="ACJ4388" s="60"/>
      <c r="ACK4388" s="60"/>
      <c r="ACL4388" s="60"/>
      <c r="ACM4388" s="60"/>
      <c r="ACN4388" s="60"/>
      <c r="ACO4388" s="60"/>
      <c r="ACP4388" s="60"/>
      <c r="ACQ4388" s="60"/>
      <c r="ACR4388" s="60"/>
      <c r="ACS4388" s="60"/>
      <c r="ACT4388" s="60"/>
      <c r="ACU4388" s="60"/>
      <c r="ACV4388" s="60"/>
      <c r="ACW4388" s="60"/>
      <c r="ACX4388" s="60"/>
      <c r="ACY4388" s="60">
        <v>1.0008677238330299</v>
      </c>
      <c r="ACZ4388" s="60"/>
      <c r="ADA4388" s="60"/>
      <c r="ADB4388" s="60"/>
      <c r="ADC4388" s="60"/>
      <c r="ADD4388" s="60"/>
      <c r="ADE4388" s="60"/>
    </row>
    <row r="4389" spans="760:785" x14ac:dyDescent="0.25">
      <c r="ACF4389" s="60"/>
      <c r="ACG4389" s="60"/>
      <c r="ACH4389" s="60"/>
      <c r="ACI4389" s="60"/>
      <c r="ACJ4389" s="60"/>
      <c r="ACK4389" s="60"/>
      <c r="ACL4389" s="60"/>
      <c r="ACM4389" s="60"/>
      <c r="ACN4389" s="60"/>
      <c r="ACO4389" s="60"/>
      <c r="ACP4389" s="60"/>
      <c r="ACQ4389" s="60"/>
      <c r="ACR4389" s="60"/>
      <c r="ACS4389" s="60"/>
      <c r="ACT4389" s="60"/>
      <c r="ACU4389" s="60"/>
      <c r="ACV4389" s="60"/>
      <c r="ACW4389" s="60"/>
      <c r="ACX4389" s="60"/>
      <c r="ACY4389" s="60">
        <v>1.0008675676980401</v>
      </c>
      <c r="ACZ4389" s="60"/>
      <c r="ADA4389" s="60"/>
      <c r="ADB4389" s="60"/>
      <c r="ADC4389" s="60"/>
      <c r="ADD4389" s="60"/>
      <c r="ADE4389" s="60"/>
    </row>
    <row r="4390" spans="760:785" x14ac:dyDescent="0.25">
      <c r="ACF4390" s="60"/>
      <c r="ACG4390" s="60"/>
      <c r="ACH4390" s="60"/>
      <c r="ACI4390" s="60"/>
      <c r="ACJ4390" s="60"/>
      <c r="ACK4390" s="60"/>
      <c r="ACL4390" s="60"/>
      <c r="ACM4390" s="60"/>
      <c r="ACN4390" s="60"/>
      <c r="ACO4390" s="60"/>
      <c r="ACP4390" s="60"/>
      <c r="ACQ4390" s="60"/>
      <c r="ACR4390" s="60"/>
      <c r="ACS4390" s="60"/>
      <c r="ACT4390" s="60"/>
      <c r="ACU4390" s="60"/>
      <c r="ACV4390" s="60"/>
      <c r="ACW4390" s="60"/>
      <c r="ACX4390" s="60"/>
      <c r="ACY4390" s="60">
        <v>1.00086718041643</v>
      </c>
      <c r="ACZ4390" s="60"/>
      <c r="ADA4390" s="60"/>
      <c r="ADB4390" s="60"/>
      <c r="ADC4390" s="60"/>
      <c r="ADD4390" s="60"/>
      <c r="ADE4390" s="60"/>
    </row>
    <row r="4391" spans="760:785" x14ac:dyDescent="0.25">
      <c r="ACF4391" s="60"/>
      <c r="ACG4391" s="60"/>
      <c r="ACH4391" s="60"/>
      <c r="ACI4391" s="60"/>
      <c r="ACJ4391" s="60"/>
      <c r="ACK4391" s="60"/>
      <c r="ACL4391" s="60"/>
      <c r="ACM4391" s="60"/>
      <c r="ACN4391" s="60"/>
      <c r="ACO4391" s="60"/>
      <c r="ACP4391" s="60"/>
      <c r="ACQ4391" s="60"/>
      <c r="ACR4391" s="60"/>
      <c r="ACS4391" s="60"/>
      <c r="ACT4391" s="60"/>
      <c r="ACU4391" s="60"/>
      <c r="ACV4391" s="60"/>
      <c r="ACW4391" s="60"/>
      <c r="ACX4391" s="60"/>
      <c r="ACY4391" s="60">
        <v>1.00086560457548</v>
      </c>
      <c r="ACZ4391" s="60"/>
      <c r="ADA4391" s="60"/>
      <c r="ADB4391" s="60"/>
      <c r="ADC4391" s="60"/>
      <c r="ADD4391" s="60"/>
      <c r="ADE4391" s="60"/>
    </row>
    <row r="4392" spans="760:785" x14ac:dyDescent="0.25">
      <c r="ACF4392" s="60"/>
      <c r="ACG4392" s="60"/>
      <c r="ACH4392" s="60"/>
      <c r="ACI4392" s="60"/>
      <c r="ACJ4392" s="60"/>
      <c r="ACK4392" s="60"/>
      <c r="ACL4392" s="60"/>
      <c r="ACM4392" s="60"/>
      <c r="ACN4392" s="60"/>
      <c r="ACO4392" s="60"/>
      <c r="ACP4392" s="60"/>
      <c r="ACQ4392" s="60"/>
      <c r="ACR4392" s="60"/>
      <c r="ACS4392" s="60"/>
      <c r="ACT4392" s="60"/>
      <c r="ACU4392" s="60"/>
      <c r="ACV4392" s="60"/>
      <c r="ACW4392" s="60"/>
      <c r="ACX4392" s="60"/>
      <c r="ACY4392" s="60">
        <v>1.0008652760894901</v>
      </c>
      <c r="ACZ4392" s="60"/>
      <c r="ADA4392" s="60"/>
      <c r="ADB4392" s="60"/>
      <c r="ADC4392" s="60"/>
      <c r="ADD4392" s="60"/>
      <c r="ADE4392" s="60"/>
    </row>
    <row r="4393" spans="760:785" x14ac:dyDescent="0.25">
      <c r="ACF4393" s="60"/>
      <c r="ACG4393" s="60"/>
      <c r="ACH4393" s="60"/>
      <c r="ACI4393" s="60"/>
      <c r="ACJ4393" s="60"/>
      <c r="ACK4393" s="60"/>
      <c r="ACL4393" s="60"/>
      <c r="ACM4393" s="60"/>
      <c r="ACN4393" s="60"/>
      <c r="ACO4393" s="60"/>
      <c r="ACP4393" s="60"/>
      <c r="ACQ4393" s="60"/>
      <c r="ACR4393" s="60"/>
      <c r="ACS4393" s="60"/>
      <c r="ACT4393" s="60"/>
      <c r="ACU4393" s="60"/>
      <c r="ACV4393" s="60"/>
      <c r="ACW4393" s="60"/>
      <c r="ACX4393" s="60"/>
      <c r="ACY4393" s="60">
        <v>1.0008604514561099</v>
      </c>
      <c r="ACZ4393" s="60"/>
      <c r="ADA4393" s="60"/>
      <c r="ADB4393" s="60"/>
      <c r="ADC4393" s="60"/>
      <c r="ADD4393" s="60"/>
      <c r="ADE4393" s="60"/>
    </row>
    <row r="4394" spans="760:785" x14ac:dyDescent="0.25">
      <c r="ACF4394" s="60"/>
      <c r="ACG4394" s="60"/>
      <c r="ACH4394" s="60"/>
      <c r="ACI4394" s="60"/>
      <c r="ACJ4394" s="60"/>
      <c r="ACK4394" s="60"/>
      <c r="ACL4394" s="60"/>
      <c r="ACM4394" s="60"/>
      <c r="ACN4394" s="60"/>
      <c r="ACO4394" s="60"/>
      <c r="ACP4394" s="60"/>
      <c r="ACQ4394" s="60"/>
      <c r="ACR4394" s="60"/>
      <c r="ACS4394" s="60"/>
      <c r="ACT4394" s="60"/>
      <c r="ACU4394" s="60"/>
      <c r="ACV4394" s="60"/>
      <c r="ACW4394" s="60"/>
      <c r="ACX4394" s="60"/>
      <c r="ACY4394" s="60">
        <v>1.0008580320015801</v>
      </c>
      <c r="ACZ4394" s="60"/>
      <c r="ADA4394" s="60"/>
      <c r="ADB4394" s="60"/>
      <c r="ADC4394" s="60"/>
      <c r="ADD4394" s="60"/>
      <c r="ADE4394" s="60"/>
    </row>
    <row r="4395" spans="760:785" x14ac:dyDescent="0.25">
      <c r="ACF4395" s="60"/>
      <c r="ACG4395" s="60"/>
      <c r="ACH4395" s="60"/>
      <c r="ACI4395" s="60"/>
      <c r="ACJ4395" s="60"/>
      <c r="ACK4395" s="60"/>
      <c r="ACL4395" s="60"/>
      <c r="ACM4395" s="60"/>
      <c r="ACN4395" s="60"/>
      <c r="ACO4395" s="60"/>
      <c r="ACP4395" s="60"/>
      <c r="ACQ4395" s="60"/>
      <c r="ACR4395" s="60"/>
      <c r="ACS4395" s="60"/>
      <c r="ACT4395" s="60"/>
      <c r="ACU4395" s="60"/>
      <c r="ACV4395" s="60"/>
      <c r="ACW4395" s="60"/>
      <c r="ACX4395" s="60"/>
      <c r="ACY4395" s="60">
        <v>1.0008565994846601</v>
      </c>
      <c r="ACZ4395" s="60"/>
      <c r="ADA4395" s="60"/>
      <c r="ADB4395" s="60"/>
      <c r="ADC4395" s="60"/>
      <c r="ADD4395" s="60"/>
      <c r="ADE4395" s="60"/>
    </row>
    <row r="4396" spans="760:785" x14ac:dyDescent="0.25">
      <c r="ACF4396" s="60"/>
      <c r="ACG4396" s="60"/>
      <c r="ACH4396" s="60"/>
      <c r="ACI4396" s="60"/>
      <c r="ACJ4396" s="60"/>
      <c r="ACK4396" s="60"/>
      <c r="ACL4396" s="60"/>
      <c r="ACM4396" s="60"/>
      <c r="ACN4396" s="60"/>
      <c r="ACO4396" s="60"/>
      <c r="ACP4396" s="60"/>
      <c r="ACQ4396" s="60"/>
      <c r="ACR4396" s="60"/>
      <c r="ACS4396" s="60"/>
      <c r="ACT4396" s="60"/>
      <c r="ACU4396" s="60"/>
      <c r="ACV4396" s="60"/>
      <c r="ACW4396" s="60"/>
      <c r="ACX4396" s="60"/>
      <c r="ACY4396" s="60">
        <v>1.0008563367418699</v>
      </c>
      <c r="ACZ4396" s="60"/>
      <c r="ADA4396" s="60"/>
      <c r="ADB4396" s="60"/>
      <c r="ADC4396" s="60"/>
      <c r="ADD4396" s="60"/>
      <c r="ADE4396" s="60"/>
    </row>
    <row r="4397" spans="760:785" x14ac:dyDescent="0.25">
      <c r="ACF4397" s="60"/>
      <c r="ACG4397" s="60"/>
      <c r="ACH4397" s="60"/>
      <c r="ACI4397" s="60"/>
      <c r="ACJ4397" s="60"/>
      <c r="ACK4397" s="60"/>
      <c r="ACL4397" s="60"/>
      <c r="ACM4397" s="60"/>
      <c r="ACN4397" s="60"/>
      <c r="ACO4397" s="60"/>
      <c r="ACP4397" s="60"/>
      <c r="ACQ4397" s="60"/>
      <c r="ACR4397" s="60"/>
      <c r="ACS4397" s="60"/>
      <c r="ACT4397" s="60"/>
      <c r="ACU4397" s="60"/>
      <c r="ACV4397" s="60"/>
      <c r="ACW4397" s="60"/>
      <c r="ACX4397" s="60"/>
      <c r="ACY4397" s="60">
        <v>1.0008483975439999</v>
      </c>
      <c r="ACZ4397" s="60"/>
      <c r="ADA4397" s="60"/>
      <c r="ADB4397" s="60"/>
      <c r="ADC4397" s="60"/>
      <c r="ADD4397" s="60"/>
      <c r="ADE4397" s="60"/>
    </row>
    <row r="4398" spans="760:785" x14ac:dyDescent="0.25">
      <c r="ACF4398" s="60"/>
      <c r="ACG4398" s="60"/>
      <c r="ACH4398" s="60"/>
      <c r="ACI4398" s="60"/>
      <c r="ACJ4398" s="60"/>
      <c r="ACK4398" s="60"/>
      <c r="ACL4398" s="60"/>
      <c r="ACM4398" s="60"/>
      <c r="ACN4398" s="60"/>
      <c r="ACO4398" s="60"/>
      <c r="ACP4398" s="60"/>
      <c r="ACQ4398" s="60"/>
      <c r="ACR4398" s="60"/>
      <c r="ACS4398" s="60"/>
      <c r="ACT4398" s="60"/>
      <c r="ACU4398" s="60"/>
      <c r="ACV4398" s="60"/>
      <c r="ACW4398" s="60"/>
      <c r="ACX4398" s="60"/>
      <c r="ACY4398" s="60">
        <v>1.0008477636753501</v>
      </c>
      <c r="ACZ4398" s="60"/>
      <c r="ADA4398" s="60"/>
      <c r="ADB4398" s="60"/>
      <c r="ADC4398" s="60"/>
      <c r="ADD4398" s="60"/>
      <c r="ADE4398" s="60"/>
    </row>
    <row r="4399" spans="760:785" x14ac:dyDescent="0.25">
      <c r="ACF4399" s="60"/>
      <c r="ACG4399" s="60"/>
      <c r="ACH4399" s="60"/>
      <c r="ACI4399" s="60"/>
      <c r="ACJ4399" s="60"/>
      <c r="ACK4399" s="60"/>
      <c r="ACL4399" s="60"/>
      <c r="ACM4399" s="60"/>
      <c r="ACN4399" s="60"/>
      <c r="ACO4399" s="60"/>
      <c r="ACP4399" s="60"/>
      <c r="ACQ4399" s="60"/>
      <c r="ACR4399" s="60"/>
      <c r="ACS4399" s="60"/>
      <c r="ACT4399" s="60"/>
      <c r="ACU4399" s="60"/>
      <c r="ACV4399" s="60"/>
      <c r="ACW4399" s="60"/>
      <c r="ACX4399" s="60"/>
      <c r="ACY4399" s="60">
        <v>1.0008452702377499</v>
      </c>
      <c r="ACZ4399" s="60"/>
      <c r="ADA4399" s="60"/>
      <c r="ADB4399" s="60"/>
      <c r="ADC4399" s="60"/>
      <c r="ADD4399" s="60"/>
      <c r="ADE4399" s="60"/>
    </row>
    <row r="4400" spans="760:785" x14ac:dyDescent="0.25">
      <c r="ACF4400" s="60"/>
      <c r="ACG4400" s="60"/>
      <c r="ACH4400" s="60"/>
      <c r="ACI4400" s="60"/>
      <c r="ACJ4400" s="60"/>
      <c r="ACK4400" s="60"/>
      <c r="ACL4400" s="60"/>
      <c r="ACM4400" s="60"/>
      <c r="ACN4400" s="60"/>
      <c r="ACO4400" s="60"/>
      <c r="ACP4400" s="60"/>
      <c r="ACQ4400" s="60"/>
      <c r="ACR4400" s="60"/>
      <c r="ACS4400" s="60"/>
      <c r="ACT4400" s="60"/>
      <c r="ACU4400" s="60"/>
      <c r="ACV4400" s="60"/>
      <c r="ACW4400" s="60"/>
      <c r="ACX4400" s="60"/>
      <c r="ACY4400" s="60">
        <v>1.0008418184422501</v>
      </c>
      <c r="ACZ4400" s="60"/>
      <c r="ADA4400" s="60"/>
      <c r="ADB4400" s="60"/>
      <c r="ADC4400" s="60"/>
      <c r="ADD4400" s="60"/>
      <c r="ADE4400" s="60"/>
    </row>
    <row r="4401" spans="760:785" x14ac:dyDescent="0.25">
      <c r="ACF4401" s="60"/>
      <c r="ACG4401" s="60"/>
      <c r="ACH4401" s="60"/>
      <c r="ACI4401" s="60"/>
      <c r="ACJ4401" s="60"/>
      <c r="ACK4401" s="60"/>
      <c r="ACL4401" s="60"/>
      <c r="ACM4401" s="60"/>
      <c r="ACN4401" s="60"/>
      <c r="ACO4401" s="60"/>
      <c r="ACP4401" s="60"/>
      <c r="ACQ4401" s="60"/>
      <c r="ACR4401" s="60"/>
      <c r="ACS4401" s="60"/>
      <c r="ACT4401" s="60"/>
      <c r="ACU4401" s="60"/>
      <c r="ACV4401" s="60"/>
      <c r="ACW4401" s="60"/>
      <c r="ACX4401" s="60"/>
      <c r="ACY4401" s="60">
        <v>1.00084007491764</v>
      </c>
      <c r="ACZ4401" s="60"/>
      <c r="ADA4401" s="60"/>
      <c r="ADB4401" s="60"/>
      <c r="ADC4401" s="60"/>
      <c r="ADD4401" s="60"/>
      <c r="ADE4401" s="60"/>
    </row>
    <row r="4402" spans="760:785" x14ac:dyDescent="0.25">
      <c r="ACF4402" s="60"/>
      <c r="ACG4402" s="60"/>
      <c r="ACH4402" s="60"/>
      <c r="ACI4402" s="60"/>
      <c r="ACJ4402" s="60"/>
      <c r="ACK4402" s="60"/>
      <c r="ACL4402" s="60"/>
      <c r="ACM4402" s="60"/>
      <c r="ACN4402" s="60"/>
      <c r="ACO4402" s="60"/>
      <c r="ACP4402" s="60"/>
      <c r="ACQ4402" s="60"/>
      <c r="ACR4402" s="60"/>
      <c r="ACS4402" s="60"/>
      <c r="ACT4402" s="60"/>
      <c r="ACU4402" s="60"/>
      <c r="ACV4402" s="60"/>
      <c r="ACW4402" s="60"/>
      <c r="ACX4402" s="60"/>
      <c r="ACY4402" s="60">
        <v>1.0008394718572899</v>
      </c>
      <c r="ACZ4402" s="60"/>
      <c r="ADA4402" s="60"/>
      <c r="ADB4402" s="60"/>
      <c r="ADC4402" s="60"/>
      <c r="ADD4402" s="60"/>
      <c r="ADE4402" s="60"/>
    </row>
    <row r="4403" spans="760:785" x14ac:dyDescent="0.25">
      <c r="ACF4403" s="60"/>
      <c r="ACG4403" s="60"/>
      <c r="ACH4403" s="60"/>
      <c r="ACI4403" s="60"/>
      <c r="ACJ4403" s="60"/>
      <c r="ACK4403" s="60"/>
      <c r="ACL4403" s="60"/>
      <c r="ACM4403" s="60"/>
      <c r="ACN4403" s="60"/>
      <c r="ACO4403" s="60"/>
      <c r="ACP4403" s="60"/>
      <c r="ACQ4403" s="60"/>
      <c r="ACR4403" s="60"/>
      <c r="ACS4403" s="60"/>
      <c r="ACT4403" s="60"/>
      <c r="ACU4403" s="60"/>
      <c r="ACV4403" s="60"/>
      <c r="ACW4403" s="60"/>
      <c r="ACX4403" s="60"/>
      <c r="ACY4403" s="60">
        <v>1.00083868803139</v>
      </c>
      <c r="ACZ4403" s="60"/>
      <c r="ADA4403" s="60"/>
      <c r="ADB4403" s="60"/>
      <c r="ADC4403" s="60"/>
      <c r="ADD4403" s="60"/>
      <c r="ADE4403" s="60"/>
    </row>
    <row r="4404" spans="760:785" x14ac:dyDescent="0.25">
      <c r="ACF4404" s="60"/>
      <c r="ACG4404" s="60"/>
      <c r="ACH4404" s="60"/>
      <c r="ACI4404" s="60"/>
      <c r="ACJ4404" s="60"/>
      <c r="ACK4404" s="60"/>
      <c r="ACL4404" s="60"/>
      <c r="ACM4404" s="60"/>
      <c r="ACN4404" s="60"/>
      <c r="ACO4404" s="60"/>
      <c r="ACP4404" s="60"/>
      <c r="ACQ4404" s="60"/>
      <c r="ACR4404" s="60"/>
      <c r="ACS4404" s="60"/>
      <c r="ACT4404" s="60"/>
      <c r="ACU4404" s="60"/>
      <c r="ACV4404" s="60"/>
      <c r="ACW4404" s="60"/>
      <c r="ACX4404" s="60"/>
      <c r="ACY4404" s="60">
        <v>1.0008349709783899</v>
      </c>
      <c r="ACZ4404" s="60"/>
      <c r="ADA4404" s="60"/>
      <c r="ADB4404" s="60"/>
      <c r="ADC4404" s="60"/>
      <c r="ADD4404" s="60"/>
      <c r="ADE4404" s="60"/>
    </row>
    <row r="4405" spans="760:785" x14ac:dyDescent="0.25">
      <c r="ACF4405" s="60"/>
      <c r="ACG4405" s="60"/>
      <c r="ACH4405" s="60"/>
      <c r="ACI4405" s="60"/>
      <c r="ACJ4405" s="60"/>
      <c r="ACK4405" s="60"/>
      <c r="ACL4405" s="60"/>
      <c r="ACM4405" s="60"/>
      <c r="ACN4405" s="60"/>
      <c r="ACO4405" s="60"/>
      <c r="ACP4405" s="60"/>
      <c r="ACQ4405" s="60"/>
      <c r="ACR4405" s="60"/>
      <c r="ACS4405" s="60"/>
      <c r="ACT4405" s="60"/>
      <c r="ACU4405" s="60"/>
      <c r="ACV4405" s="60"/>
      <c r="ACW4405" s="60"/>
      <c r="ACX4405" s="60"/>
      <c r="ACY4405" s="60">
        <v>1.00083487060619</v>
      </c>
      <c r="ACZ4405" s="60"/>
      <c r="ADA4405" s="60"/>
      <c r="ADB4405" s="60"/>
      <c r="ADC4405" s="60"/>
      <c r="ADD4405" s="60"/>
      <c r="ADE4405" s="60"/>
    </row>
    <row r="4406" spans="760:785" x14ac:dyDescent="0.25">
      <c r="ACF4406" s="60"/>
      <c r="ACG4406" s="60"/>
      <c r="ACH4406" s="60"/>
      <c r="ACI4406" s="60"/>
      <c r="ACJ4406" s="60"/>
      <c r="ACK4406" s="60"/>
      <c r="ACL4406" s="60"/>
      <c r="ACM4406" s="60"/>
      <c r="ACN4406" s="60"/>
      <c r="ACO4406" s="60"/>
      <c r="ACP4406" s="60"/>
      <c r="ACQ4406" s="60"/>
      <c r="ACR4406" s="60"/>
      <c r="ACS4406" s="60"/>
      <c r="ACT4406" s="60"/>
      <c r="ACU4406" s="60"/>
      <c r="ACV4406" s="60"/>
      <c r="ACW4406" s="60"/>
      <c r="ACX4406" s="60"/>
      <c r="ACY4406" s="60">
        <v>1.0008340027812299</v>
      </c>
      <c r="ACZ4406" s="60"/>
      <c r="ADA4406" s="60"/>
      <c r="ADB4406" s="60"/>
      <c r="ADC4406" s="60"/>
      <c r="ADD4406" s="60"/>
      <c r="ADE4406" s="60"/>
    </row>
    <row r="4407" spans="760:785" x14ac:dyDescent="0.25">
      <c r="ACF4407" s="60"/>
      <c r="ACG4407" s="60"/>
      <c r="ACH4407" s="60"/>
      <c r="ACI4407" s="60"/>
      <c r="ACJ4407" s="60"/>
      <c r="ACK4407" s="60"/>
      <c r="ACL4407" s="60"/>
      <c r="ACM4407" s="60"/>
      <c r="ACN4407" s="60"/>
      <c r="ACO4407" s="60"/>
      <c r="ACP4407" s="60"/>
      <c r="ACQ4407" s="60"/>
      <c r="ACR4407" s="60"/>
      <c r="ACS4407" s="60"/>
      <c r="ACT4407" s="60"/>
      <c r="ACU4407" s="60"/>
      <c r="ACV4407" s="60"/>
      <c r="ACW4407" s="60"/>
      <c r="ACX4407" s="60"/>
      <c r="ACY4407" s="60">
        <v>1.00083295906805</v>
      </c>
      <c r="ACZ4407" s="60"/>
      <c r="ADA4407" s="60"/>
      <c r="ADB4407" s="60"/>
      <c r="ADC4407" s="60"/>
      <c r="ADD4407" s="60"/>
      <c r="ADE4407" s="60"/>
    </row>
    <row r="4408" spans="760:785" x14ac:dyDescent="0.25">
      <c r="ACF4408" s="60"/>
      <c r="ACG4408" s="60"/>
      <c r="ACH4408" s="60"/>
      <c r="ACI4408" s="60"/>
      <c r="ACJ4408" s="60"/>
      <c r="ACK4408" s="60"/>
      <c r="ACL4408" s="60"/>
      <c r="ACM4408" s="60"/>
      <c r="ACN4408" s="60"/>
      <c r="ACO4408" s="60"/>
      <c r="ACP4408" s="60"/>
      <c r="ACQ4408" s="60"/>
      <c r="ACR4408" s="60"/>
      <c r="ACS4408" s="60"/>
      <c r="ACT4408" s="60"/>
      <c r="ACU4408" s="60"/>
      <c r="ACV4408" s="60"/>
      <c r="ACW4408" s="60"/>
      <c r="ACX4408" s="60"/>
      <c r="ACY4408" s="60">
        <v>1.0008323261834999</v>
      </c>
      <c r="ACZ4408" s="60"/>
      <c r="ADA4408" s="60"/>
      <c r="ADB4408" s="60"/>
      <c r="ADC4408" s="60"/>
      <c r="ADD4408" s="60"/>
      <c r="ADE4408" s="60"/>
    </row>
    <row r="4409" spans="760:785" x14ac:dyDescent="0.25">
      <c r="ACF4409" s="60"/>
      <c r="ACG4409" s="60"/>
      <c r="ACH4409" s="60"/>
      <c r="ACI4409" s="60"/>
      <c r="ACJ4409" s="60"/>
      <c r="ACK4409" s="60"/>
      <c r="ACL4409" s="60"/>
      <c r="ACM4409" s="60"/>
      <c r="ACN4409" s="60"/>
      <c r="ACO4409" s="60"/>
      <c r="ACP4409" s="60"/>
      <c r="ACQ4409" s="60"/>
      <c r="ACR4409" s="60"/>
      <c r="ACS4409" s="60"/>
      <c r="ACT4409" s="60"/>
      <c r="ACU4409" s="60"/>
      <c r="ACV4409" s="60"/>
      <c r="ACW4409" s="60"/>
      <c r="ACX4409" s="60"/>
      <c r="ACY4409" s="60">
        <v>1.0008305018505199</v>
      </c>
      <c r="ACZ4409" s="60"/>
      <c r="ADA4409" s="60"/>
      <c r="ADB4409" s="60"/>
      <c r="ADC4409" s="60"/>
      <c r="ADD4409" s="60"/>
      <c r="ADE4409" s="60"/>
    </row>
    <row r="4410" spans="760:785" x14ac:dyDescent="0.25">
      <c r="ACF4410" s="60"/>
      <c r="ACG4410" s="60"/>
      <c r="ACH4410" s="60"/>
      <c r="ACI4410" s="60"/>
      <c r="ACJ4410" s="60"/>
      <c r="ACK4410" s="60"/>
      <c r="ACL4410" s="60"/>
      <c r="ACM4410" s="60"/>
      <c r="ACN4410" s="60"/>
      <c r="ACO4410" s="60"/>
      <c r="ACP4410" s="60"/>
      <c r="ACQ4410" s="60"/>
      <c r="ACR4410" s="60"/>
      <c r="ACS4410" s="60"/>
      <c r="ACT4410" s="60"/>
      <c r="ACU4410" s="60"/>
      <c r="ACV4410" s="60"/>
      <c r="ACW4410" s="60"/>
      <c r="ACX4410" s="60"/>
      <c r="ACY4410" s="60">
        <v>1.00082606463784</v>
      </c>
      <c r="ACZ4410" s="60"/>
      <c r="ADA4410" s="60"/>
      <c r="ADB4410" s="60"/>
      <c r="ADC4410" s="60"/>
      <c r="ADD4410" s="60"/>
      <c r="ADE4410" s="60"/>
    </row>
    <row r="4411" spans="760:785" x14ac:dyDescent="0.25">
      <c r="ACF4411" s="60"/>
      <c r="ACG4411" s="60"/>
      <c r="ACH4411" s="60"/>
      <c r="ACI4411" s="60"/>
      <c r="ACJ4411" s="60"/>
      <c r="ACK4411" s="60"/>
      <c r="ACL4411" s="60"/>
      <c r="ACM4411" s="60"/>
      <c r="ACN4411" s="60"/>
      <c r="ACO4411" s="60"/>
      <c r="ACP4411" s="60"/>
      <c r="ACQ4411" s="60"/>
      <c r="ACR4411" s="60"/>
      <c r="ACS4411" s="60"/>
      <c r="ACT4411" s="60"/>
      <c r="ACU4411" s="60"/>
      <c r="ACV4411" s="60"/>
      <c r="ACW4411" s="60"/>
      <c r="ACX4411" s="60"/>
      <c r="ACY4411" s="60">
        <v>1.00082171474616</v>
      </c>
      <c r="ACZ4411" s="60"/>
      <c r="ADA4411" s="60"/>
      <c r="ADB4411" s="60"/>
      <c r="ADC4411" s="60"/>
      <c r="ADD4411" s="60"/>
      <c r="ADE4411" s="60"/>
    </row>
    <row r="4412" spans="760:785" x14ac:dyDescent="0.25">
      <c r="ACF4412" s="60"/>
      <c r="ACG4412" s="60"/>
      <c r="ACH4412" s="60"/>
      <c r="ACI4412" s="60"/>
      <c r="ACJ4412" s="60"/>
      <c r="ACK4412" s="60"/>
      <c r="ACL4412" s="60"/>
      <c r="ACM4412" s="60"/>
      <c r="ACN4412" s="60"/>
      <c r="ACO4412" s="60"/>
      <c r="ACP4412" s="60"/>
      <c r="ACQ4412" s="60"/>
      <c r="ACR4412" s="60"/>
      <c r="ACS4412" s="60"/>
      <c r="ACT4412" s="60"/>
      <c r="ACU4412" s="60"/>
      <c r="ACV4412" s="60"/>
      <c r="ACW4412" s="60"/>
      <c r="ACX4412" s="60"/>
      <c r="ACY4412" s="60">
        <v>1.0008162880062399</v>
      </c>
      <c r="ACZ4412" s="60"/>
      <c r="ADA4412" s="60"/>
      <c r="ADB4412" s="60"/>
      <c r="ADC4412" s="60"/>
      <c r="ADD4412" s="60"/>
      <c r="ADE4412" s="60"/>
    </row>
    <row r="4413" spans="760:785" x14ac:dyDescent="0.25">
      <c r="ACF4413" s="60"/>
      <c r="ACG4413" s="60"/>
      <c r="ACH4413" s="60"/>
      <c r="ACI4413" s="60"/>
      <c r="ACJ4413" s="60"/>
      <c r="ACK4413" s="60"/>
      <c r="ACL4413" s="60"/>
      <c r="ACM4413" s="60"/>
      <c r="ACN4413" s="60"/>
      <c r="ACO4413" s="60"/>
      <c r="ACP4413" s="60"/>
      <c r="ACQ4413" s="60"/>
      <c r="ACR4413" s="60"/>
      <c r="ACS4413" s="60"/>
      <c r="ACT4413" s="60"/>
      <c r="ACU4413" s="60"/>
      <c r="ACV4413" s="60"/>
      <c r="ACW4413" s="60"/>
      <c r="ACX4413" s="60"/>
      <c r="ACY4413" s="60">
        <v>1.00081500474966</v>
      </c>
      <c r="ACZ4413" s="60"/>
      <c r="ADA4413" s="60"/>
      <c r="ADB4413" s="60"/>
      <c r="ADC4413" s="60"/>
      <c r="ADD4413" s="60"/>
      <c r="ADE4413" s="60"/>
    </row>
    <row r="4414" spans="760:785" x14ac:dyDescent="0.25">
      <c r="ACF4414" s="60"/>
      <c r="ACG4414" s="60"/>
      <c r="ACH4414" s="60"/>
      <c r="ACI4414" s="60"/>
      <c r="ACJ4414" s="60"/>
      <c r="ACK4414" s="60"/>
      <c r="ACL4414" s="60"/>
      <c r="ACM4414" s="60"/>
      <c r="ACN4414" s="60"/>
      <c r="ACO4414" s="60"/>
      <c r="ACP4414" s="60"/>
      <c r="ACQ4414" s="60"/>
      <c r="ACR4414" s="60"/>
      <c r="ACS4414" s="60"/>
      <c r="ACT4414" s="60"/>
      <c r="ACU4414" s="60"/>
      <c r="ACV4414" s="60"/>
      <c r="ACW4414" s="60"/>
      <c r="ACX4414" s="60"/>
      <c r="ACY4414" s="60">
        <v>1.0008148916073401</v>
      </c>
      <c r="ACZ4414" s="60"/>
      <c r="ADA4414" s="60"/>
      <c r="ADB4414" s="60"/>
      <c r="ADC4414" s="60"/>
      <c r="ADD4414" s="60"/>
      <c r="ADE4414" s="60"/>
    </row>
    <row r="4415" spans="760:785" x14ac:dyDescent="0.25">
      <c r="ACF4415" s="60"/>
      <c r="ACG4415" s="60"/>
      <c r="ACH4415" s="60"/>
      <c r="ACI4415" s="60"/>
      <c r="ACJ4415" s="60"/>
      <c r="ACK4415" s="60"/>
      <c r="ACL4415" s="60"/>
      <c r="ACM4415" s="60"/>
      <c r="ACN4415" s="60"/>
      <c r="ACO4415" s="60"/>
      <c r="ACP4415" s="60"/>
      <c r="ACQ4415" s="60"/>
      <c r="ACR4415" s="60"/>
      <c r="ACS4415" s="60"/>
      <c r="ACT4415" s="60"/>
      <c r="ACU4415" s="60"/>
      <c r="ACV4415" s="60"/>
      <c r="ACW4415" s="60"/>
      <c r="ACX4415" s="60"/>
      <c r="ACY4415" s="60">
        <v>1.0008146492847101</v>
      </c>
      <c r="ACZ4415" s="60"/>
      <c r="ADA4415" s="60"/>
      <c r="ADB4415" s="60"/>
      <c r="ADC4415" s="60"/>
      <c r="ADD4415" s="60"/>
      <c r="ADE4415" s="60"/>
    </row>
    <row r="4416" spans="760:785" x14ac:dyDescent="0.25">
      <c r="ACF4416" s="60"/>
      <c r="ACG4416" s="60"/>
      <c r="ACH4416" s="60"/>
      <c r="ACI4416" s="60"/>
      <c r="ACJ4416" s="60"/>
      <c r="ACK4416" s="60"/>
      <c r="ACL4416" s="60"/>
      <c r="ACM4416" s="60"/>
      <c r="ACN4416" s="60"/>
      <c r="ACO4416" s="60"/>
      <c r="ACP4416" s="60"/>
      <c r="ACQ4416" s="60"/>
      <c r="ACR4416" s="60"/>
      <c r="ACS4416" s="60"/>
      <c r="ACT4416" s="60"/>
      <c r="ACU4416" s="60"/>
      <c r="ACV4416" s="60"/>
      <c r="ACW4416" s="60"/>
      <c r="ACX4416" s="60"/>
      <c r="ACY4416" s="60">
        <v>1.0008138980087999</v>
      </c>
      <c r="ACZ4416" s="60"/>
      <c r="ADA4416" s="60"/>
      <c r="ADB4416" s="60"/>
      <c r="ADC4416" s="60"/>
      <c r="ADD4416" s="60"/>
      <c r="ADE4416" s="60"/>
    </row>
    <row r="4417" spans="760:785" x14ac:dyDescent="0.25">
      <c r="ACF4417" s="60"/>
      <c r="ACG4417" s="60"/>
      <c r="ACH4417" s="60"/>
      <c r="ACI4417" s="60"/>
      <c r="ACJ4417" s="60"/>
      <c r="ACK4417" s="60"/>
      <c r="ACL4417" s="60"/>
      <c r="ACM4417" s="60"/>
      <c r="ACN4417" s="60"/>
      <c r="ACO4417" s="60"/>
      <c r="ACP4417" s="60"/>
      <c r="ACQ4417" s="60"/>
      <c r="ACR4417" s="60"/>
      <c r="ACS4417" s="60"/>
      <c r="ACT4417" s="60"/>
      <c r="ACU4417" s="60"/>
      <c r="ACV4417" s="60"/>
      <c r="ACW4417" s="60"/>
      <c r="ACX4417" s="60"/>
      <c r="ACY4417" s="60">
        <v>1.00081010390321</v>
      </c>
      <c r="ACZ4417" s="60"/>
      <c r="ADA4417" s="60"/>
      <c r="ADB4417" s="60"/>
      <c r="ADC4417" s="60"/>
      <c r="ADD4417" s="60"/>
      <c r="ADE4417" s="60"/>
    </row>
    <row r="4418" spans="760:785" x14ac:dyDescent="0.25">
      <c r="ACF4418" s="60"/>
      <c r="ACG4418" s="60"/>
      <c r="ACH4418" s="60"/>
      <c r="ACI4418" s="60"/>
      <c r="ACJ4418" s="60"/>
      <c r="ACK4418" s="60"/>
      <c r="ACL4418" s="60"/>
      <c r="ACM4418" s="60"/>
      <c r="ACN4418" s="60"/>
      <c r="ACO4418" s="60"/>
      <c r="ACP4418" s="60"/>
      <c r="ACQ4418" s="60"/>
      <c r="ACR4418" s="60"/>
      <c r="ACS4418" s="60"/>
      <c r="ACT4418" s="60"/>
      <c r="ACU4418" s="60"/>
      <c r="ACV4418" s="60"/>
      <c r="ACW4418" s="60"/>
      <c r="ACX4418" s="60"/>
      <c r="ACY4418" s="60">
        <v>1.0008089819880499</v>
      </c>
      <c r="ACZ4418" s="60"/>
      <c r="ADA4418" s="60"/>
      <c r="ADB4418" s="60"/>
      <c r="ADC4418" s="60"/>
      <c r="ADD4418" s="60"/>
      <c r="ADE4418" s="60"/>
    </row>
    <row r="4419" spans="760:785" x14ac:dyDescent="0.25">
      <c r="ACF4419" s="60"/>
      <c r="ACG4419" s="60"/>
      <c r="ACH4419" s="60"/>
      <c r="ACI4419" s="60"/>
      <c r="ACJ4419" s="60"/>
      <c r="ACK4419" s="60"/>
      <c r="ACL4419" s="60"/>
      <c r="ACM4419" s="60"/>
      <c r="ACN4419" s="60"/>
      <c r="ACO4419" s="60"/>
      <c r="ACP4419" s="60"/>
      <c r="ACQ4419" s="60"/>
      <c r="ACR4419" s="60"/>
      <c r="ACS4419" s="60"/>
      <c r="ACT4419" s="60"/>
      <c r="ACU4419" s="60"/>
      <c r="ACV4419" s="60"/>
      <c r="ACW4419" s="60"/>
      <c r="ACX4419" s="60"/>
      <c r="ACY4419" s="60">
        <v>1.0008086347807701</v>
      </c>
      <c r="ACZ4419" s="60"/>
      <c r="ADA4419" s="60"/>
      <c r="ADB4419" s="60"/>
      <c r="ADC4419" s="60"/>
      <c r="ADD4419" s="60"/>
      <c r="ADE4419" s="60"/>
    </row>
    <row r="4420" spans="760:785" x14ac:dyDescent="0.25">
      <c r="ACF4420" s="60"/>
      <c r="ACG4420" s="60"/>
      <c r="ACH4420" s="60"/>
      <c r="ACI4420" s="60"/>
      <c r="ACJ4420" s="60"/>
      <c r="ACK4420" s="60"/>
      <c r="ACL4420" s="60"/>
      <c r="ACM4420" s="60"/>
      <c r="ACN4420" s="60"/>
      <c r="ACO4420" s="60"/>
      <c r="ACP4420" s="60"/>
      <c r="ACQ4420" s="60"/>
      <c r="ACR4420" s="60"/>
      <c r="ACS4420" s="60"/>
      <c r="ACT4420" s="60"/>
      <c r="ACU4420" s="60"/>
      <c r="ACV4420" s="60"/>
      <c r="ACW4420" s="60"/>
      <c r="ACX4420" s="60"/>
      <c r="ACY4420" s="60">
        <v>1.0008058630093299</v>
      </c>
      <c r="ACZ4420" s="60"/>
      <c r="ADA4420" s="60"/>
      <c r="ADB4420" s="60"/>
      <c r="ADC4420" s="60"/>
      <c r="ADD4420" s="60"/>
      <c r="ADE4420" s="60"/>
    </row>
    <row r="4421" spans="760:785" x14ac:dyDescent="0.25">
      <c r="ACF4421" s="60"/>
      <c r="ACG4421" s="60"/>
      <c r="ACH4421" s="60"/>
      <c r="ACI4421" s="60"/>
      <c r="ACJ4421" s="60"/>
      <c r="ACK4421" s="60"/>
      <c r="ACL4421" s="60"/>
      <c r="ACM4421" s="60"/>
      <c r="ACN4421" s="60"/>
      <c r="ACO4421" s="60"/>
      <c r="ACP4421" s="60"/>
      <c r="ACQ4421" s="60"/>
      <c r="ACR4421" s="60"/>
      <c r="ACS4421" s="60"/>
      <c r="ACT4421" s="60"/>
      <c r="ACU4421" s="60"/>
      <c r="ACV4421" s="60"/>
      <c r="ACW4421" s="60"/>
      <c r="ACX4421" s="60"/>
      <c r="ACY4421" s="60">
        <v>1.0008047744306201</v>
      </c>
      <c r="ACZ4421" s="60"/>
      <c r="ADA4421" s="60"/>
      <c r="ADB4421" s="60"/>
      <c r="ADC4421" s="60"/>
      <c r="ADD4421" s="60"/>
      <c r="ADE4421" s="60"/>
    </row>
    <row r="4422" spans="760:785" x14ac:dyDescent="0.25">
      <c r="ACF4422" s="60"/>
      <c r="ACG4422" s="60"/>
      <c r="ACH4422" s="60"/>
      <c r="ACI4422" s="60"/>
      <c r="ACJ4422" s="60"/>
      <c r="ACK4422" s="60"/>
      <c r="ACL4422" s="60"/>
      <c r="ACM4422" s="60"/>
      <c r="ACN4422" s="60"/>
      <c r="ACO4422" s="60"/>
      <c r="ACP4422" s="60"/>
      <c r="ACQ4422" s="60"/>
      <c r="ACR4422" s="60"/>
      <c r="ACS4422" s="60"/>
      <c r="ACT4422" s="60"/>
      <c r="ACU4422" s="60"/>
      <c r="ACV4422" s="60"/>
      <c r="ACW4422" s="60"/>
      <c r="ACX4422" s="60"/>
      <c r="ACY4422" s="60">
        <v>1.00080324805995</v>
      </c>
      <c r="ACZ4422" s="60"/>
      <c r="ADA4422" s="60"/>
      <c r="ADB4422" s="60"/>
      <c r="ADC4422" s="60"/>
      <c r="ADD4422" s="60"/>
      <c r="ADE4422" s="60"/>
    </row>
    <row r="4423" spans="760:785" x14ac:dyDescent="0.25">
      <c r="ACF4423" s="60"/>
      <c r="ACG4423" s="60"/>
      <c r="ACH4423" s="60"/>
      <c r="ACI4423" s="60"/>
      <c r="ACJ4423" s="60"/>
      <c r="ACK4423" s="60"/>
      <c r="ACL4423" s="60"/>
      <c r="ACM4423" s="60"/>
      <c r="ACN4423" s="60"/>
      <c r="ACO4423" s="60"/>
      <c r="ACP4423" s="60"/>
      <c r="ACQ4423" s="60"/>
      <c r="ACR4423" s="60"/>
      <c r="ACS4423" s="60"/>
      <c r="ACT4423" s="60"/>
      <c r="ACU4423" s="60"/>
      <c r="ACV4423" s="60"/>
      <c r="ACW4423" s="60"/>
      <c r="ACX4423" s="60"/>
      <c r="ACY4423" s="60">
        <v>1.00080224520141</v>
      </c>
      <c r="ACZ4423" s="60"/>
      <c r="ADA4423" s="60"/>
      <c r="ADB4423" s="60"/>
      <c r="ADC4423" s="60"/>
      <c r="ADD4423" s="60"/>
      <c r="ADE4423" s="60"/>
    </row>
    <row r="4424" spans="760:785" x14ac:dyDescent="0.25">
      <c r="ACF4424" s="60"/>
      <c r="ACG4424" s="60"/>
      <c r="ACH4424" s="60"/>
      <c r="ACI4424" s="60"/>
      <c r="ACJ4424" s="60"/>
      <c r="ACK4424" s="60"/>
      <c r="ACL4424" s="60"/>
      <c r="ACM4424" s="60"/>
      <c r="ACN4424" s="60"/>
      <c r="ACO4424" s="60"/>
      <c r="ACP4424" s="60"/>
      <c r="ACQ4424" s="60"/>
      <c r="ACR4424" s="60"/>
      <c r="ACS4424" s="60"/>
      <c r="ACT4424" s="60"/>
      <c r="ACU4424" s="60"/>
      <c r="ACV4424" s="60"/>
      <c r="ACW4424" s="60"/>
      <c r="ACX4424" s="60"/>
      <c r="ACY4424" s="60">
        <v>1.0008013891801699</v>
      </c>
      <c r="ACZ4424" s="60"/>
      <c r="ADA4424" s="60"/>
      <c r="ADB4424" s="60"/>
      <c r="ADC4424" s="60"/>
      <c r="ADD4424" s="60"/>
      <c r="ADE4424" s="60"/>
    </row>
    <row r="4425" spans="760:785" x14ac:dyDescent="0.25">
      <c r="ACF4425" s="60"/>
      <c r="ACG4425" s="60"/>
      <c r="ACH4425" s="60"/>
      <c r="ACI4425" s="60"/>
      <c r="ACJ4425" s="60"/>
      <c r="ACK4425" s="60"/>
      <c r="ACL4425" s="60"/>
      <c r="ACM4425" s="60"/>
      <c r="ACN4425" s="60"/>
      <c r="ACO4425" s="60"/>
      <c r="ACP4425" s="60"/>
      <c r="ACQ4425" s="60"/>
      <c r="ACR4425" s="60"/>
      <c r="ACS4425" s="60"/>
      <c r="ACT4425" s="60"/>
      <c r="ACU4425" s="60"/>
      <c r="ACV4425" s="60"/>
      <c r="ACW4425" s="60"/>
      <c r="ACX4425" s="60"/>
      <c r="ACY4425" s="60">
        <v>1.0008001707998999</v>
      </c>
      <c r="ACZ4425" s="60"/>
      <c r="ADA4425" s="60"/>
      <c r="ADB4425" s="60"/>
      <c r="ADC4425" s="60"/>
      <c r="ADD4425" s="60"/>
      <c r="ADE4425" s="60"/>
    </row>
    <row r="4426" spans="760:785" x14ac:dyDescent="0.25">
      <c r="ACF4426" s="60"/>
      <c r="ACG4426" s="60"/>
      <c r="ACH4426" s="60"/>
      <c r="ACI4426" s="60"/>
      <c r="ACJ4426" s="60"/>
      <c r="ACK4426" s="60"/>
      <c r="ACL4426" s="60"/>
      <c r="ACM4426" s="60"/>
      <c r="ACN4426" s="60"/>
      <c r="ACO4426" s="60"/>
      <c r="ACP4426" s="60"/>
      <c r="ACQ4426" s="60"/>
      <c r="ACR4426" s="60"/>
      <c r="ACS4426" s="60"/>
      <c r="ACT4426" s="60"/>
      <c r="ACU4426" s="60"/>
      <c r="ACV4426" s="60"/>
      <c r="ACW4426" s="60"/>
      <c r="ACX4426" s="60"/>
      <c r="ACY4426" s="60">
        <v>1.0007947800004999</v>
      </c>
      <c r="ACZ4426" s="60"/>
      <c r="ADA4426" s="60"/>
      <c r="ADB4426" s="60"/>
      <c r="ADC4426" s="60"/>
      <c r="ADD4426" s="60"/>
      <c r="ADE4426" s="60"/>
    </row>
    <row r="4427" spans="760:785" x14ac:dyDescent="0.25">
      <c r="ACF4427" s="60"/>
      <c r="ACG4427" s="60"/>
      <c r="ACH4427" s="60"/>
      <c r="ACI4427" s="60"/>
      <c r="ACJ4427" s="60"/>
      <c r="ACK4427" s="60"/>
      <c r="ACL4427" s="60"/>
      <c r="ACM4427" s="60"/>
      <c r="ACN4427" s="60"/>
      <c r="ACO4427" s="60"/>
      <c r="ACP4427" s="60"/>
      <c r="ACQ4427" s="60"/>
      <c r="ACR4427" s="60"/>
      <c r="ACS4427" s="60"/>
      <c r="ACT4427" s="60"/>
      <c r="ACU4427" s="60"/>
      <c r="ACV4427" s="60"/>
      <c r="ACW4427" s="60"/>
      <c r="ACX4427" s="60"/>
      <c r="ACY4427" s="60">
        <v>1.0007912867475799</v>
      </c>
      <c r="ACZ4427" s="60"/>
      <c r="ADA4427" s="60"/>
      <c r="ADB4427" s="60"/>
      <c r="ADC4427" s="60"/>
      <c r="ADD4427" s="60"/>
      <c r="ADE4427" s="60"/>
    </row>
    <row r="4428" spans="760:785" x14ac:dyDescent="0.25">
      <c r="ACF4428" s="60"/>
      <c r="ACG4428" s="60"/>
      <c r="ACH4428" s="60"/>
      <c r="ACI4428" s="60"/>
      <c r="ACJ4428" s="60"/>
      <c r="ACK4428" s="60"/>
      <c r="ACL4428" s="60"/>
      <c r="ACM4428" s="60"/>
      <c r="ACN4428" s="60"/>
      <c r="ACO4428" s="60"/>
      <c r="ACP4428" s="60"/>
      <c r="ACQ4428" s="60"/>
      <c r="ACR4428" s="60"/>
      <c r="ACS4428" s="60"/>
      <c r="ACT4428" s="60"/>
      <c r="ACU4428" s="60"/>
      <c r="ACV4428" s="60"/>
      <c r="ACW4428" s="60"/>
      <c r="ACX4428" s="60"/>
      <c r="ACY4428" s="60">
        <v>1.0007897367557299</v>
      </c>
      <c r="ACZ4428" s="60"/>
      <c r="ADA4428" s="60"/>
      <c r="ADB4428" s="60"/>
      <c r="ADC4428" s="60"/>
      <c r="ADD4428" s="60"/>
      <c r="ADE4428" s="60"/>
    </row>
    <row r="4429" spans="760:785" x14ac:dyDescent="0.25">
      <c r="ACF4429" s="60"/>
      <c r="ACG4429" s="60"/>
      <c r="ACH4429" s="60"/>
      <c r="ACI4429" s="60"/>
      <c r="ACJ4429" s="60"/>
      <c r="ACK4429" s="60"/>
      <c r="ACL4429" s="60"/>
      <c r="ACM4429" s="60"/>
      <c r="ACN4429" s="60"/>
      <c r="ACO4429" s="60"/>
      <c r="ACP4429" s="60"/>
      <c r="ACQ4429" s="60"/>
      <c r="ACR4429" s="60"/>
      <c r="ACS4429" s="60"/>
      <c r="ACT4429" s="60"/>
      <c r="ACU4429" s="60"/>
      <c r="ACV4429" s="60"/>
      <c r="ACW4429" s="60"/>
      <c r="ACX4429" s="60"/>
      <c r="ACY4429" s="60">
        <v>1.0007894697794499</v>
      </c>
      <c r="ACZ4429" s="60"/>
      <c r="ADA4429" s="60"/>
      <c r="ADB4429" s="60"/>
      <c r="ADC4429" s="60"/>
      <c r="ADD4429" s="60"/>
      <c r="ADE4429" s="60"/>
    </row>
    <row r="4430" spans="760:785" x14ac:dyDescent="0.25">
      <c r="ACF4430" s="60"/>
      <c r="ACG4430" s="60"/>
      <c r="ACH4430" s="60"/>
      <c r="ACI4430" s="60"/>
      <c r="ACJ4430" s="60"/>
      <c r="ACK4430" s="60"/>
      <c r="ACL4430" s="60"/>
      <c r="ACM4430" s="60"/>
      <c r="ACN4430" s="60"/>
      <c r="ACO4430" s="60"/>
      <c r="ACP4430" s="60"/>
      <c r="ACQ4430" s="60"/>
      <c r="ACR4430" s="60"/>
      <c r="ACS4430" s="60"/>
      <c r="ACT4430" s="60"/>
      <c r="ACU4430" s="60"/>
      <c r="ACV4430" s="60"/>
      <c r="ACW4430" s="60"/>
      <c r="ACX4430" s="60"/>
      <c r="ACY4430" s="60">
        <v>1.0007890782369799</v>
      </c>
      <c r="ACZ4430" s="60"/>
      <c r="ADA4430" s="60"/>
      <c r="ADB4430" s="60"/>
      <c r="ADC4430" s="60"/>
      <c r="ADD4430" s="60"/>
      <c r="ADE4430" s="60"/>
    </row>
    <row r="4431" spans="760:785" x14ac:dyDescent="0.25">
      <c r="ACF4431" s="60"/>
      <c r="ACG4431" s="60"/>
      <c r="ACH4431" s="60"/>
      <c r="ACI4431" s="60"/>
      <c r="ACJ4431" s="60"/>
      <c r="ACK4431" s="60"/>
      <c r="ACL4431" s="60"/>
      <c r="ACM4431" s="60"/>
      <c r="ACN4431" s="60"/>
      <c r="ACO4431" s="60"/>
      <c r="ACP4431" s="60"/>
      <c r="ACQ4431" s="60"/>
      <c r="ACR4431" s="60"/>
      <c r="ACS4431" s="60"/>
      <c r="ACT4431" s="60"/>
      <c r="ACU4431" s="60"/>
      <c r="ACV4431" s="60"/>
      <c r="ACW4431" s="60"/>
      <c r="ACX4431" s="60"/>
      <c r="ACY4431" s="60">
        <v>1.00078868597271</v>
      </c>
      <c r="ACZ4431" s="60"/>
      <c r="ADA4431" s="60"/>
      <c r="ADB4431" s="60"/>
      <c r="ADC4431" s="60"/>
      <c r="ADD4431" s="60"/>
      <c r="ADE4431" s="60"/>
    </row>
    <row r="4432" spans="760:785" x14ac:dyDescent="0.25">
      <c r="ACF4432" s="60"/>
      <c r="ACG4432" s="60"/>
      <c r="ACH4432" s="60"/>
      <c r="ACI4432" s="60"/>
      <c r="ACJ4432" s="60"/>
      <c r="ACK4432" s="60"/>
      <c r="ACL4432" s="60"/>
      <c r="ACM4432" s="60"/>
      <c r="ACN4432" s="60"/>
      <c r="ACO4432" s="60"/>
      <c r="ACP4432" s="60"/>
      <c r="ACQ4432" s="60"/>
      <c r="ACR4432" s="60"/>
      <c r="ACS4432" s="60"/>
      <c r="ACT4432" s="60"/>
      <c r="ACU4432" s="60"/>
      <c r="ACV4432" s="60"/>
      <c r="ACW4432" s="60"/>
      <c r="ACX4432" s="60"/>
      <c r="ACY4432" s="60">
        <v>1.0007882952685301</v>
      </c>
      <c r="ACZ4432" s="60"/>
      <c r="ADA4432" s="60"/>
      <c r="ADB4432" s="60"/>
      <c r="ADC4432" s="60"/>
      <c r="ADD4432" s="60"/>
      <c r="ADE4432" s="60"/>
    </row>
    <row r="4433" spans="760:785" x14ac:dyDescent="0.25">
      <c r="ACF4433" s="60"/>
      <c r="ACG4433" s="60"/>
      <c r="ACH4433" s="60"/>
      <c r="ACI4433" s="60"/>
      <c r="ACJ4433" s="60"/>
      <c r="ACK4433" s="60"/>
      <c r="ACL4433" s="60"/>
      <c r="ACM4433" s="60"/>
      <c r="ACN4433" s="60"/>
      <c r="ACO4433" s="60"/>
      <c r="ACP4433" s="60"/>
      <c r="ACQ4433" s="60"/>
      <c r="ACR4433" s="60"/>
      <c r="ACS4433" s="60"/>
      <c r="ACT4433" s="60"/>
      <c r="ACU4433" s="60"/>
      <c r="ACV4433" s="60"/>
      <c r="ACW4433" s="60"/>
      <c r="ACX4433" s="60"/>
      <c r="ACY4433" s="60">
        <v>1.0007880969890299</v>
      </c>
      <c r="ACZ4433" s="60"/>
      <c r="ADA4433" s="60"/>
      <c r="ADB4433" s="60"/>
      <c r="ADC4433" s="60"/>
      <c r="ADD4433" s="60"/>
      <c r="ADE4433" s="60"/>
    </row>
    <row r="4434" spans="760:785" x14ac:dyDescent="0.25">
      <c r="ACF4434" s="60"/>
      <c r="ACG4434" s="60"/>
      <c r="ACH4434" s="60"/>
      <c r="ACI4434" s="60"/>
      <c r="ACJ4434" s="60"/>
      <c r="ACK4434" s="60"/>
      <c r="ACL4434" s="60"/>
      <c r="ACM4434" s="60"/>
      <c r="ACN4434" s="60"/>
      <c r="ACO4434" s="60"/>
      <c r="ACP4434" s="60"/>
      <c r="ACQ4434" s="60"/>
      <c r="ACR4434" s="60"/>
      <c r="ACS4434" s="60"/>
      <c r="ACT4434" s="60"/>
      <c r="ACU4434" s="60"/>
      <c r="ACV4434" s="60"/>
      <c r="ACW4434" s="60"/>
      <c r="ACX4434" s="60"/>
      <c r="ACY4434" s="60">
        <v>1.00078500171857</v>
      </c>
      <c r="ACZ4434" s="60"/>
      <c r="ADA4434" s="60"/>
      <c r="ADB4434" s="60"/>
      <c r="ADC4434" s="60"/>
      <c r="ADD4434" s="60"/>
      <c r="ADE4434" s="60"/>
    </row>
    <row r="4435" spans="760:785" x14ac:dyDescent="0.25">
      <c r="ACF4435" s="60"/>
      <c r="ACG4435" s="60"/>
      <c r="ACH4435" s="60"/>
      <c r="ACI4435" s="60"/>
      <c r="ACJ4435" s="60"/>
      <c r="ACK4435" s="60"/>
      <c r="ACL4435" s="60"/>
      <c r="ACM4435" s="60"/>
      <c r="ACN4435" s="60"/>
      <c r="ACO4435" s="60"/>
      <c r="ACP4435" s="60"/>
      <c r="ACQ4435" s="60"/>
      <c r="ACR4435" s="60"/>
      <c r="ACS4435" s="60"/>
      <c r="ACT4435" s="60"/>
      <c r="ACU4435" s="60"/>
      <c r="ACV4435" s="60"/>
      <c r="ACW4435" s="60"/>
      <c r="ACX4435" s="60"/>
      <c r="ACY4435" s="60">
        <v>1.0007846606092801</v>
      </c>
      <c r="ACZ4435" s="60"/>
      <c r="ADA4435" s="60"/>
      <c r="ADB4435" s="60"/>
      <c r="ADC4435" s="60"/>
      <c r="ADD4435" s="60"/>
      <c r="ADE4435" s="60"/>
    </row>
    <row r="4436" spans="760:785" x14ac:dyDescent="0.25">
      <c r="ACF4436" s="60"/>
      <c r="ACG4436" s="60"/>
      <c r="ACH4436" s="60"/>
      <c r="ACI4436" s="60"/>
      <c r="ACJ4436" s="60"/>
      <c r="ACK4436" s="60"/>
      <c r="ACL4436" s="60"/>
      <c r="ACM4436" s="60"/>
      <c r="ACN4436" s="60"/>
      <c r="ACO4436" s="60"/>
      <c r="ACP4436" s="60"/>
      <c r="ACQ4436" s="60"/>
      <c r="ACR4436" s="60"/>
      <c r="ACS4436" s="60"/>
      <c r="ACT4436" s="60"/>
      <c r="ACU4436" s="60"/>
      <c r="ACV4436" s="60"/>
      <c r="ACW4436" s="60"/>
      <c r="ACX4436" s="60"/>
      <c r="ACY4436" s="60">
        <v>1.0007845461390199</v>
      </c>
      <c r="ACZ4436" s="60"/>
      <c r="ADA4436" s="60"/>
      <c r="ADB4436" s="60"/>
      <c r="ADC4436" s="60"/>
      <c r="ADD4436" s="60"/>
      <c r="ADE4436" s="60"/>
    </row>
    <row r="4437" spans="760:785" x14ac:dyDescent="0.25">
      <c r="ACF4437" s="60"/>
      <c r="ACG4437" s="60"/>
      <c r="ACH4437" s="60"/>
      <c r="ACI4437" s="60"/>
      <c r="ACJ4437" s="60"/>
      <c r="ACK4437" s="60"/>
      <c r="ACL4437" s="60"/>
      <c r="ACM4437" s="60"/>
      <c r="ACN4437" s="60"/>
      <c r="ACO4437" s="60"/>
      <c r="ACP4437" s="60"/>
      <c r="ACQ4437" s="60"/>
      <c r="ACR4437" s="60"/>
      <c r="ACS4437" s="60"/>
      <c r="ACT4437" s="60"/>
      <c r="ACU4437" s="60"/>
      <c r="ACV4437" s="60"/>
      <c r="ACW4437" s="60"/>
      <c r="ACX4437" s="60"/>
      <c r="ACY4437" s="60">
        <v>1.00078386914271</v>
      </c>
      <c r="ACZ4437" s="60"/>
      <c r="ADA4437" s="60"/>
      <c r="ADB4437" s="60"/>
      <c r="ADC4437" s="60"/>
      <c r="ADD4437" s="60"/>
      <c r="ADE4437" s="60"/>
    </row>
    <row r="4438" spans="760:785" x14ac:dyDescent="0.25">
      <c r="ACF4438" s="60"/>
      <c r="ACG4438" s="60"/>
      <c r="ACH4438" s="60"/>
      <c r="ACI4438" s="60"/>
      <c r="ACJ4438" s="60"/>
      <c r="ACK4438" s="60"/>
      <c r="ACL4438" s="60"/>
      <c r="ACM4438" s="60"/>
      <c r="ACN4438" s="60"/>
      <c r="ACO4438" s="60"/>
      <c r="ACP4438" s="60"/>
      <c r="ACQ4438" s="60"/>
      <c r="ACR4438" s="60"/>
      <c r="ACS4438" s="60"/>
      <c r="ACT4438" s="60"/>
      <c r="ACU4438" s="60"/>
      <c r="ACV4438" s="60"/>
      <c r="ACW4438" s="60"/>
      <c r="ACX4438" s="60"/>
      <c r="ACY4438" s="60">
        <v>1.00078346755505</v>
      </c>
      <c r="ACZ4438" s="60"/>
      <c r="ADA4438" s="60"/>
      <c r="ADB4438" s="60"/>
      <c r="ADC4438" s="60"/>
      <c r="ADD4438" s="60"/>
      <c r="ADE4438" s="60"/>
    </row>
    <row r="4439" spans="760:785" x14ac:dyDescent="0.25">
      <c r="ACF4439" s="60"/>
      <c r="ACG4439" s="60"/>
      <c r="ACH4439" s="60"/>
      <c r="ACI4439" s="60"/>
      <c r="ACJ4439" s="60"/>
      <c r="ACK4439" s="60"/>
      <c r="ACL4439" s="60"/>
      <c r="ACM4439" s="60"/>
      <c r="ACN4439" s="60"/>
      <c r="ACO4439" s="60"/>
      <c r="ACP4439" s="60"/>
      <c r="ACQ4439" s="60"/>
      <c r="ACR4439" s="60"/>
      <c r="ACS4439" s="60"/>
      <c r="ACT4439" s="60"/>
      <c r="ACU4439" s="60"/>
      <c r="ACV4439" s="60"/>
      <c r="ACW4439" s="60"/>
      <c r="ACX4439" s="60"/>
      <c r="ACY4439" s="60">
        <v>1.00077687671727</v>
      </c>
      <c r="ACZ4439" s="60"/>
      <c r="ADA4439" s="60"/>
      <c r="ADB4439" s="60"/>
      <c r="ADC4439" s="60"/>
      <c r="ADD4439" s="60"/>
      <c r="ADE4439" s="60"/>
    </row>
    <row r="4440" spans="760:785" x14ac:dyDescent="0.25">
      <c r="ACF4440" s="60"/>
      <c r="ACG4440" s="60"/>
      <c r="ACH4440" s="60"/>
      <c r="ACI4440" s="60"/>
      <c r="ACJ4440" s="60"/>
      <c r="ACK4440" s="60"/>
      <c r="ACL4440" s="60"/>
      <c r="ACM4440" s="60"/>
      <c r="ACN4440" s="60"/>
      <c r="ACO4440" s="60"/>
      <c r="ACP4440" s="60"/>
      <c r="ACQ4440" s="60"/>
      <c r="ACR4440" s="60"/>
      <c r="ACS4440" s="60"/>
      <c r="ACT4440" s="60"/>
      <c r="ACU4440" s="60"/>
      <c r="ACV4440" s="60"/>
      <c r="ACW4440" s="60"/>
      <c r="ACX4440" s="60"/>
      <c r="ACY4440" s="60">
        <v>1.00077618732947</v>
      </c>
      <c r="ACZ4440" s="60"/>
      <c r="ADA4440" s="60"/>
      <c r="ADB4440" s="60"/>
      <c r="ADC4440" s="60"/>
      <c r="ADD4440" s="60"/>
      <c r="ADE4440" s="60"/>
    </row>
    <row r="4441" spans="760:785" x14ac:dyDescent="0.25">
      <c r="ACF4441" s="60"/>
      <c r="ACG4441" s="60"/>
      <c r="ACH4441" s="60"/>
      <c r="ACI4441" s="60"/>
      <c r="ACJ4441" s="60"/>
      <c r="ACK4441" s="60"/>
      <c r="ACL4441" s="60"/>
      <c r="ACM4441" s="60"/>
      <c r="ACN4441" s="60"/>
      <c r="ACO4441" s="60"/>
      <c r="ACP4441" s="60"/>
      <c r="ACQ4441" s="60"/>
      <c r="ACR4441" s="60"/>
      <c r="ACS4441" s="60"/>
      <c r="ACT4441" s="60"/>
      <c r="ACU4441" s="60"/>
      <c r="ACV4441" s="60"/>
      <c r="ACW4441" s="60"/>
      <c r="ACX4441" s="60"/>
      <c r="ACY4441" s="60">
        <v>1.00077376077002</v>
      </c>
      <c r="ACZ4441" s="60"/>
      <c r="ADA4441" s="60"/>
      <c r="ADB4441" s="60"/>
      <c r="ADC4441" s="60"/>
      <c r="ADD4441" s="60"/>
      <c r="ADE4441" s="60"/>
    </row>
    <row r="4442" spans="760:785" x14ac:dyDescent="0.25">
      <c r="ACF4442" s="60"/>
      <c r="ACG4442" s="60"/>
      <c r="ACH4442" s="60"/>
      <c r="ACI4442" s="60"/>
      <c r="ACJ4442" s="60"/>
      <c r="ACK4442" s="60"/>
      <c r="ACL4442" s="60"/>
      <c r="ACM4442" s="60"/>
      <c r="ACN4442" s="60"/>
      <c r="ACO4442" s="60"/>
      <c r="ACP4442" s="60"/>
      <c r="ACQ4442" s="60"/>
      <c r="ACR4442" s="60"/>
      <c r="ACS4442" s="60"/>
      <c r="ACT4442" s="60"/>
      <c r="ACU4442" s="60"/>
      <c r="ACV4442" s="60"/>
      <c r="ACW4442" s="60"/>
      <c r="ACX4442" s="60"/>
      <c r="ACY4442" s="60">
        <v>1.00077182892896</v>
      </c>
      <c r="ACZ4442" s="60"/>
      <c r="ADA4442" s="60"/>
      <c r="ADB4442" s="60"/>
      <c r="ADC4442" s="60"/>
      <c r="ADD4442" s="60"/>
      <c r="ADE4442" s="60"/>
    </row>
    <row r="4443" spans="760:785" x14ac:dyDescent="0.25">
      <c r="ACF4443" s="60"/>
      <c r="ACG4443" s="60"/>
      <c r="ACH4443" s="60"/>
      <c r="ACI4443" s="60"/>
      <c r="ACJ4443" s="60"/>
      <c r="ACK4443" s="60"/>
      <c r="ACL4443" s="60"/>
      <c r="ACM4443" s="60"/>
      <c r="ACN4443" s="60"/>
      <c r="ACO4443" s="60"/>
      <c r="ACP4443" s="60"/>
      <c r="ACQ4443" s="60"/>
      <c r="ACR4443" s="60"/>
      <c r="ACS4443" s="60"/>
      <c r="ACT4443" s="60"/>
      <c r="ACU4443" s="60"/>
      <c r="ACV4443" s="60"/>
      <c r="ACW4443" s="60"/>
      <c r="ACX4443" s="60"/>
      <c r="ACY4443" s="60">
        <v>1.0007680965443899</v>
      </c>
      <c r="ACZ4443" s="60"/>
      <c r="ADA4443" s="60"/>
      <c r="ADB4443" s="60"/>
      <c r="ADC4443" s="60"/>
      <c r="ADD4443" s="60"/>
      <c r="ADE4443" s="60"/>
    </row>
    <row r="4444" spans="760:785" x14ac:dyDescent="0.25">
      <c r="ACF4444" s="60"/>
      <c r="ACG4444" s="60"/>
      <c r="ACH4444" s="60"/>
      <c r="ACI4444" s="60"/>
      <c r="ACJ4444" s="60"/>
      <c r="ACK4444" s="60"/>
      <c r="ACL4444" s="60"/>
      <c r="ACM4444" s="60"/>
      <c r="ACN4444" s="60"/>
      <c r="ACO4444" s="60"/>
      <c r="ACP4444" s="60"/>
      <c r="ACQ4444" s="60"/>
      <c r="ACR4444" s="60"/>
      <c r="ACS4444" s="60"/>
      <c r="ACT4444" s="60"/>
      <c r="ACU4444" s="60"/>
      <c r="ACV4444" s="60"/>
      <c r="ACW4444" s="60"/>
      <c r="ACX4444" s="60"/>
      <c r="ACY4444" s="60">
        <v>1.0007660590765699</v>
      </c>
      <c r="ACZ4444" s="60"/>
      <c r="ADA4444" s="60"/>
      <c r="ADB4444" s="60"/>
      <c r="ADC4444" s="60"/>
      <c r="ADD4444" s="60"/>
      <c r="ADE4444" s="60"/>
    </row>
    <row r="4445" spans="760:785" x14ac:dyDescent="0.25">
      <c r="ACF4445" s="60"/>
      <c r="ACG4445" s="60"/>
      <c r="ACH4445" s="60"/>
      <c r="ACI4445" s="60"/>
      <c r="ACJ4445" s="60"/>
      <c r="ACK4445" s="60"/>
      <c r="ACL4445" s="60"/>
      <c r="ACM4445" s="60"/>
      <c r="ACN4445" s="60"/>
      <c r="ACO4445" s="60"/>
      <c r="ACP4445" s="60"/>
      <c r="ACQ4445" s="60"/>
      <c r="ACR4445" s="60"/>
      <c r="ACS4445" s="60"/>
      <c r="ACT4445" s="60"/>
      <c r="ACU4445" s="60"/>
      <c r="ACV4445" s="60"/>
      <c r="ACW4445" s="60"/>
      <c r="ACX4445" s="60"/>
      <c r="ACY4445" s="60">
        <v>1.00076600720908</v>
      </c>
      <c r="ACZ4445" s="60"/>
      <c r="ADA4445" s="60"/>
      <c r="ADB4445" s="60"/>
      <c r="ADC4445" s="60"/>
      <c r="ADD4445" s="60"/>
      <c r="ADE4445" s="60"/>
    </row>
    <row r="4446" spans="760:785" x14ac:dyDescent="0.25">
      <c r="ACF4446" s="60"/>
      <c r="ACG4446" s="60"/>
      <c r="ACH4446" s="60"/>
      <c r="ACI4446" s="60"/>
      <c r="ACJ4446" s="60"/>
      <c r="ACK4446" s="60"/>
      <c r="ACL4446" s="60"/>
      <c r="ACM4446" s="60"/>
      <c r="ACN4446" s="60"/>
      <c r="ACO4446" s="60"/>
      <c r="ACP4446" s="60"/>
      <c r="ACQ4446" s="60"/>
      <c r="ACR4446" s="60"/>
      <c r="ACS4446" s="60"/>
      <c r="ACT4446" s="60"/>
      <c r="ACU4446" s="60"/>
      <c r="ACV4446" s="60"/>
      <c r="ACW4446" s="60"/>
      <c r="ACX4446" s="60"/>
      <c r="ACY4446" s="60">
        <v>1.0007645512894501</v>
      </c>
      <c r="ACZ4446" s="60"/>
      <c r="ADA4446" s="60"/>
      <c r="ADB4446" s="60"/>
      <c r="ADC4446" s="60"/>
      <c r="ADD4446" s="60"/>
      <c r="ADE4446" s="60"/>
    </row>
    <row r="4447" spans="760:785" x14ac:dyDescent="0.25">
      <c r="ACF4447" s="60"/>
      <c r="ACG4447" s="60"/>
      <c r="ACH4447" s="60"/>
      <c r="ACI4447" s="60"/>
      <c r="ACJ4447" s="60"/>
      <c r="ACK4447" s="60"/>
      <c r="ACL4447" s="60"/>
      <c r="ACM4447" s="60"/>
      <c r="ACN4447" s="60"/>
      <c r="ACO4447" s="60"/>
      <c r="ACP4447" s="60"/>
      <c r="ACQ4447" s="60"/>
      <c r="ACR4447" s="60"/>
      <c r="ACS4447" s="60"/>
      <c r="ACT4447" s="60"/>
      <c r="ACU4447" s="60"/>
      <c r="ACV4447" s="60"/>
      <c r="ACW4447" s="60"/>
      <c r="ACX4447" s="60"/>
      <c r="ACY4447" s="60">
        <v>1.00076402462671</v>
      </c>
      <c r="ACZ4447" s="60"/>
      <c r="ADA4447" s="60"/>
      <c r="ADB4447" s="60"/>
      <c r="ADC4447" s="60"/>
      <c r="ADD4447" s="60"/>
      <c r="ADE4447" s="60"/>
    </row>
    <row r="4448" spans="760:785" x14ac:dyDescent="0.25">
      <c r="ACF4448" s="60"/>
      <c r="ACG4448" s="60"/>
      <c r="ACH4448" s="60"/>
      <c r="ACI4448" s="60"/>
      <c r="ACJ4448" s="60"/>
      <c r="ACK4448" s="60"/>
      <c r="ACL4448" s="60"/>
      <c r="ACM4448" s="60"/>
      <c r="ACN4448" s="60"/>
      <c r="ACO4448" s="60"/>
      <c r="ACP4448" s="60"/>
      <c r="ACQ4448" s="60"/>
      <c r="ACR4448" s="60"/>
      <c r="ACS4448" s="60"/>
      <c r="ACT4448" s="60"/>
      <c r="ACU4448" s="60"/>
      <c r="ACV4448" s="60"/>
      <c r="ACW4448" s="60"/>
      <c r="ACX4448" s="60"/>
      <c r="ACY4448" s="60">
        <v>1.0007633759405501</v>
      </c>
      <c r="ACZ4448" s="60"/>
      <c r="ADA4448" s="60"/>
      <c r="ADB4448" s="60"/>
      <c r="ADC4448" s="60"/>
      <c r="ADD4448" s="60"/>
      <c r="ADE4448" s="60"/>
    </row>
    <row r="4449" spans="760:785" x14ac:dyDescent="0.25">
      <c r="ACF4449" s="60"/>
      <c r="ACG4449" s="60"/>
      <c r="ACH4449" s="60"/>
      <c r="ACI4449" s="60"/>
      <c r="ACJ4449" s="60"/>
      <c r="ACK4449" s="60"/>
      <c r="ACL4449" s="60"/>
      <c r="ACM4449" s="60"/>
      <c r="ACN4449" s="60"/>
      <c r="ACO4449" s="60"/>
      <c r="ACP4449" s="60"/>
      <c r="ACQ4449" s="60"/>
      <c r="ACR4449" s="60"/>
      <c r="ACS4449" s="60"/>
      <c r="ACT4449" s="60"/>
      <c r="ACU4449" s="60"/>
      <c r="ACV4449" s="60"/>
      <c r="ACW4449" s="60"/>
      <c r="ACX4449" s="60"/>
      <c r="ACY4449" s="60">
        <v>1.00076129467328</v>
      </c>
      <c r="ACZ4449" s="60"/>
      <c r="ADA4449" s="60"/>
      <c r="ADB4449" s="60"/>
      <c r="ADC4449" s="60"/>
      <c r="ADD4449" s="60"/>
      <c r="ADE4449" s="60"/>
    </row>
    <row r="4450" spans="760:785" x14ac:dyDescent="0.25">
      <c r="ACF4450" s="60"/>
      <c r="ACG4450" s="60"/>
      <c r="ACH4450" s="60"/>
      <c r="ACI4450" s="60"/>
      <c r="ACJ4450" s="60"/>
      <c r="ACK4450" s="60"/>
      <c r="ACL4450" s="60"/>
      <c r="ACM4450" s="60"/>
      <c r="ACN4450" s="60"/>
      <c r="ACO4450" s="60"/>
      <c r="ACP4450" s="60"/>
      <c r="ACQ4450" s="60"/>
      <c r="ACR4450" s="60"/>
      <c r="ACS4450" s="60"/>
      <c r="ACT4450" s="60"/>
      <c r="ACU4450" s="60"/>
      <c r="ACV4450" s="60"/>
      <c r="ACW4450" s="60"/>
      <c r="ACX4450" s="60"/>
      <c r="ACY4450" s="60">
        <v>1.00075942584099</v>
      </c>
      <c r="ACZ4450" s="60"/>
      <c r="ADA4450" s="60"/>
      <c r="ADB4450" s="60"/>
      <c r="ADC4450" s="60"/>
      <c r="ADD4450" s="60"/>
      <c r="ADE4450" s="60"/>
    </row>
    <row r="4451" spans="760:785" x14ac:dyDescent="0.25">
      <c r="ACF4451" s="60"/>
      <c r="ACG4451" s="60"/>
      <c r="ACH4451" s="60"/>
      <c r="ACI4451" s="60"/>
      <c r="ACJ4451" s="60"/>
      <c r="ACK4451" s="60"/>
      <c r="ACL4451" s="60"/>
      <c r="ACM4451" s="60"/>
      <c r="ACN4451" s="60"/>
      <c r="ACO4451" s="60"/>
      <c r="ACP4451" s="60"/>
      <c r="ACQ4451" s="60"/>
      <c r="ACR4451" s="60"/>
      <c r="ACS4451" s="60"/>
      <c r="ACT4451" s="60"/>
      <c r="ACU4451" s="60"/>
      <c r="ACV4451" s="60"/>
      <c r="ACW4451" s="60"/>
      <c r="ACX4451" s="60"/>
      <c r="ACY4451" s="60">
        <v>1.0007589363218601</v>
      </c>
      <c r="ACZ4451" s="60"/>
      <c r="ADA4451" s="60"/>
      <c r="ADB4451" s="60"/>
      <c r="ADC4451" s="60"/>
      <c r="ADD4451" s="60"/>
      <c r="ADE4451" s="60"/>
    </row>
    <row r="4452" spans="760:785" x14ac:dyDescent="0.25">
      <c r="ACF4452" s="60"/>
      <c r="ACG4452" s="60"/>
      <c r="ACH4452" s="60"/>
      <c r="ACI4452" s="60"/>
      <c r="ACJ4452" s="60"/>
      <c r="ACK4452" s="60"/>
      <c r="ACL4452" s="60"/>
      <c r="ACM4452" s="60"/>
      <c r="ACN4452" s="60"/>
      <c r="ACO4452" s="60"/>
      <c r="ACP4452" s="60"/>
      <c r="ACQ4452" s="60"/>
      <c r="ACR4452" s="60"/>
      <c r="ACS4452" s="60"/>
      <c r="ACT4452" s="60"/>
      <c r="ACU4452" s="60"/>
      <c r="ACV4452" s="60"/>
      <c r="ACW4452" s="60"/>
      <c r="ACX4452" s="60"/>
      <c r="ACY4452" s="60">
        <v>1.0007578448182399</v>
      </c>
      <c r="ACZ4452" s="60"/>
      <c r="ADA4452" s="60"/>
      <c r="ADB4452" s="60"/>
      <c r="ADC4452" s="60"/>
      <c r="ADD4452" s="60"/>
      <c r="ADE4452" s="60"/>
    </row>
    <row r="4453" spans="760:785" x14ac:dyDescent="0.25">
      <c r="ACF4453" s="60"/>
      <c r="ACG4453" s="60"/>
      <c r="ACH4453" s="60"/>
      <c r="ACI4453" s="60"/>
      <c r="ACJ4453" s="60"/>
      <c r="ACK4453" s="60"/>
      <c r="ACL4453" s="60"/>
      <c r="ACM4453" s="60"/>
      <c r="ACN4453" s="60"/>
      <c r="ACO4453" s="60"/>
      <c r="ACP4453" s="60"/>
      <c r="ACQ4453" s="60"/>
      <c r="ACR4453" s="60"/>
      <c r="ACS4453" s="60"/>
      <c r="ACT4453" s="60"/>
      <c r="ACU4453" s="60"/>
      <c r="ACV4453" s="60"/>
      <c r="ACW4453" s="60"/>
      <c r="ACX4453" s="60"/>
      <c r="ACY4453" s="60">
        <v>1.00075636879375</v>
      </c>
      <c r="ACZ4453" s="60"/>
      <c r="ADA4453" s="60"/>
      <c r="ADB4453" s="60"/>
      <c r="ADC4453" s="60"/>
      <c r="ADD4453" s="60"/>
      <c r="ADE4453" s="60"/>
    </row>
    <row r="4454" spans="760:785" x14ac:dyDescent="0.25">
      <c r="ACF4454" s="60"/>
      <c r="ACG4454" s="60"/>
      <c r="ACH4454" s="60"/>
      <c r="ACI4454" s="60"/>
      <c r="ACJ4454" s="60"/>
      <c r="ACK4454" s="60"/>
      <c r="ACL4454" s="60"/>
      <c r="ACM4454" s="60"/>
      <c r="ACN4454" s="60"/>
      <c r="ACO4454" s="60"/>
      <c r="ACP4454" s="60"/>
      <c r="ACQ4454" s="60"/>
      <c r="ACR4454" s="60"/>
      <c r="ACS4454" s="60"/>
      <c r="ACT4454" s="60"/>
      <c r="ACU4454" s="60"/>
      <c r="ACV4454" s="60"/>
      <c r="ACW4454" s="60"/>
      <c r="ACX4454" s="60"/>
      <c r="ACY4454" s="60">
        <v>1.00075511597043</v>
      </c>
      <c r="ACZ4454" s="60"/>
      <c r="ADA4454" s="60"/>
      <c r="ADB4454" s="60"/>
      <c r="ADC4454" s="60"/>
      <c r="ADD4454" s="60"/>
      <c r="ADE4454" s="60"/>
    </row>
    <row r="4455" spans="760:785" x14ac:dyDescent="0.25">
      <c r="ACF4455" s="60"/>
      <c r="ACG4455" s="60"/>
      <c r="ACH4455" s="60"/>
      <c r="ACI4455" s="60"/>
      <c r="ACJ4455" s="60"/>
      <c r="ACK4455" s="60"/>
      <c r="ACL4455" s="60"/>
      <c r="ACM4455" s="60"/>
      <c r="ACN4455" s="60"/>
      <c r="ACO4455" s="60"/>
      <c r="ACP4455" s="60"/>
      <c r="ACQ4455" s="60"/>
      <c r="ACR4455" s="60"/>
      <c r="ACS4455" s="60"/>
      <c r="ACT4455" s="60"/>
      <c r="ACU4455" s="60"/>
      <c r="ACV4455" s="60"/>
      <c r="ACW4455" s="60"/>
      <c r="ACX4455" s="60"/>
      <c r="ACY4455" s="60">
        <v>1.00075417996215</v>
      </c>
      <c r="ACZ4455" s="60"/>
      <c r="ADA4455" s="60"/>
      <c r="ADB4455" s="60"/>
      <c r="ADC4455" s="60"/>
      <c r="ADD4455" s="60"/>
      <c r="ADE4455" s="60"/>
    </row>
    <row r="4456" spans="760:785" x14ac:dyDescent="0.25">
      <c r="ACF4456" s="60"/>
      <c r="ACG4456" s="60"/>
      <c r="ACH4456" s="60"/>
      <c r="ACI4456" s="60"/>
      <c r="ACJ4456" s="60"/>
      <c r="ACK4456" s="60"/>
      <c r="ACL4456" s="60"/>
      <c r="ACM4456" s="60"/>
      <c r="ACN4456" s="60"/>
      <c r="ACO4456" s="60"/>
      <c r="ACP4456" s="60"/>
      <c r="ACQ4456" s="60"/>
      <c r="ACR4456" s="60"/>
      <c r="ACS4456" s="60"/>
      <c r="ACT4456" s="60"/>
      <c r="ACU4456" s="60"/>
      <c r="ACV4456" s="60"/>
      <c r="ACW4456" s="60"/>
      <c r="ACX4456" s="60"/>
      <c r="ACY4456" s="60">
        <v>1.00075059356206</v>
      </c>
      <c r="ACZ4456" s="60"/>
      <c r="ADA4456" s="60"/>
      <c r="ADB4456" s="60"/>
      <c r="ADC4456" s="60"/>
      <c r="ADD4456" s="60"/>
      <c r="ADE4456" s="60"/>
    </row>
    <row r="4457" spans="760:785" x14ac:dyDescent="0.25">
      <c r="ACF4457" s="60"/>
      <c r="ACG4457" s="60"/>
      <c r="ACH4457" s="60"/>
      <c r="ACI4457" s="60"/>
      <c r="ACJ4457" s="60"/>
      <c r="ACK4457" s="60"/>
      <c r="ACL4457" s="60"/>
      <c r="ACM4457" s="60"/>
      <c r="ACN4457" s="60"/>
      <c r="ACO4457" s="60"/>
      <c r="ACP4457" s="60"/>
      <c r="ACQ4457" s="60"/>
      <c r="ACR4457" s="60"/>
      <c r="ACS4457" s="60"/>
      <c r="ACT4457" s="60"/>
      <c r="ACU4457" s="60"/>
      <c r="ACV4457" s="60"/>
      <c r="ACW4457" s="60"/>
      <c r="ACX4457" s="60"/>
      <c r="ACY4457" s="60">
        <v>1.00075045793855</v>
      </c>
      <c r="ACZ4457" s="60"/>
      <c r="ADA4457" s="60"/>
      <c r="ADB4457" s="60"/>
      <c r="ADC4457" s="60"/>
      <c r="ADD4457" s="60"/>
      <c r="ADE4457" s="60"/>
    </row>
    <row r="4458" spans="760:785" x14ac:dyDescent="0.25">
      <c r="ACF4458" s="60"/>
      <c r="ACG4458" s="60"/>
      <c r="ACH4458" s="60"/>
      <c r="ACI4458" s="60"/>
      <c r="ACJ4458" s="60"/>
      <c r="ACK4458" s="60"/>
      <c r="ACL4458" s="60"/>
      <c r="ACM4458" s="60"/>
      <c r="ACN4458" s="60"/>
      <c r="ACO4458" s="60"/>
      <c r="ACP4458" s="60"/>
      <c r="ACQ4458" s="60"/>
      <c r="ACR4458" s="60"/>
      <c r="ACS4458" s="60"/>
      <c r="ACT4458" s="60"/>
      <c r="ACU4458" s="60"/>
      <c r="ACV4458" s="60"/>
      <c r="ACW4458" s="60"/>
      <c r="ACX4458" s="60"/>
      <c r="ACY4458" s="60">
        <v>1.0007459869795501</v>
      </c>
      <c r="ACZ4458" s="60"/>
      <c r="ADA4458" s="60"/>
      <c r="ADB4458" s="60"/>
      <c r="ADC4458" s="60"/>
      <c r="ADD4458" s="60"/>
      <c r="ADE4458" s="60"/>
    </row>
    <row r="4459" spans="760:785" x14ac:dyDescent="0.25">
      <c r="ACF4459" s="60"/>
      <c r="ACG4459" s="60"/>
      <c r="ACH4459" s="60"/>
      <c r="ACI4459" s="60"/>
      <c r="ACJ4459" s="60"/>
      <c r="ACK4459" s="60"/>
      <c r="ACL4459" s="60"/>
      <c r="ACM4459" s="60"/>
      <c r="ACN4459" s="60"/>
      <c r="ACO4459" s="60"/>
      <c r="ACP4459" s="60"/>
      <c r="ACQ4459" s="60"/>
      <c r="ACR4459" s="60"/>
      <c r="ACS4459" s="60"/>
      <c r="ACT4459" s="60"/>
      <c r="ACU4459" s="60"/>
      <c r="ACV4459" s="60"/>
      <c r="ACW4459" s="60"/>
      <c r="ACX4459" s="60"/>
      <c r="ACY4459" s="60">
        <v>1.00074531981614</v>
      </c>
      <c r="ACZ4459" s="60"/>
      <c r="ADA4459" s="60"/>
      <c r="ADB4459" s="60"/>
      <c r="ADC4459" s="60"/>
      <c r="ADD4459" s="60"/>
      <c r="ADE4459" s="60"/>
    </row>
    <row r="4460" spans="760:785" x14ac:dyDescent="0.25">
      <c r="ACF4460" s="60"/>
      <c r="ACG4460" s="60"/>
      <c r="ACH4460" s="60"/>
      <c r="ACI4460" s="60"/>
      <c r="ACJ4460" s="60"/>
      <c r="ACK4460" s="60"/>
      <c r="ACL4460" s="60"/>
      <c r="ACM4460" s="60"/>
      <c r="ACN4460" s="60"/>
      <c r="ACO4460" s="60"/>
      <c r="ACP4460" s="60"/>
      <c r="ACQ4460" s="60"/>
      <c r="ACR4460" s="60"/>
      <c r="ACS4460" s="60"/>
      <c r="ACT4460" s="60"/>
      <c r="ACU4460" s="60"/>
      <c r="ACV4460" s="60"/>
      <c r="ACW4460" s="60"/>
      <c r="ACX4460" s="60"/>
      <c r="ACY4460" s="60">
        <v>1.0007443794397299</v>
      </c>
      <c r="ACZ4460" s="60"/>
      <c r="ADA4460" s="60"/>
      <c r="ADB4460" s="60"/>
      <c r="ADC4460" s="60"/>
      <c r="ADD4460" s="60"/>
      <c r="ADE4460" s="60"/>
    </row>
    <row r="4461" spans="760:785" x14ac:dyDescent="0.25">
      <c r="ACF4461" s="60"/>
      <c r="ACG4461" s="60"/>
      <c r="ACH4461" s="60"/>
      <c r="ACI4461" s="60"/>
      <c r="ACJ4461" s="60"/>
      <c r="ACK4461" s="60"/>
      <c r="ACL4461" s="60"/>
      <c r="ACM4461" s="60"/>
      <c r="ACN4461" s="60"/>
      <c r="ACO4461" s="60"/>
      <c r="ACP4461" s="60"/>
      <c r="ACQ4461" s="60"/>
      <c r="ACR4461" s="60"/>
      <c r="ACS4461" s="60"/>
      <c r="ACT4461" s="60"/>
      <c r="ACU4461" s="60"/>
      <c r="ACV4461" s="60"/>
      <c r="ACW4461" s="60"/>
      <c r="ACX4461" s="60"/>
      <c r="ACY4461" s="60">
        <v>1.00074241429343</v>
      </c>
      <c r="ACZ4461" s="60"/>
      <c r="ADA4461" s="60"/>
      <c r="ADB4461" s="60"/>
      <c r="ADC4461" s="60"/>
      <c r="ADD4461" s="60"/>
      <c r="ADE4461" s="60"/>
    </row>
    <row r="4462" spans="760:785" x14ac:dyDescent="0.25">
      <c r="ACF4462" s="60"/>
      <c r="ACG4462" s="60"/>
      <c r="ACH4462" s="60"/>
      <c r="ACI4462" s="60"/>
      <c r="ACJ4462" s="60"/>
      <c r="ACK4462" s="60"/>
      <c r="ACL4462" s="60"/>
      <c r="ACM4462" s="60"/>
      <c r="ACN4462" s="60"/>
      <c r="ACO4462" s="60"/>
      <c r="ACP4462" s="60"/>
      <c r="ACQ4462" s="60"/>
      <c r="ACR4462" s="60"/>
      <c r="ACS4462" s="60"/>
      <c r="ACT4462" s="60"/>
      <c r="ACU4462" s="60"/>
      <c r="ACV4462" s="60"/>
      <c r="ACW4462" s="60"/>
      <c r="ACX4462" s="60"/>
      <c r="ACY4462" s="60">
        <v>1.00074032825726</v>
      </c>
      <c r="ACZ4462" s="60"/>
      <c r="ADA4462" s="60"/>
      <c r="ADB4462" s="60"/>
      <c r="ADC4462" s="60"/>
      <c r="ADD4462" s="60"/>
      <c r="ADE4462" s="60"/>
    </row>
    <row r="4463" spans="760:785" x14ac:dyDescent="0.25">
      <c r="ACF4463" s="60"/>
      <c r="ACG4463" s="60"/>
      <c r="ACH4463" s="60"/>
      <c r="ACI4463" s="60"/>
      <c r="ACJ4463" s="60"/>
      <c r="ACK4463" s="60"/>
      <c r="ACL4463" s="60"/>
      <c r="ACM4463" s="60"/>
      <c r="ACN4463" s="60"/>
      <c r="ACO4463" s="60"/>
      <c r="ACP4463" s="60"/>
      <c r="ACQ4463" s="60"/>
      <c r="ACR4463" s="60"/>
      <c r="ACS4463" s="60"/>
      <c r="ACT4463" s="60"/>
      <c r="ACU4463" s="60"/>
      <c r="ACV4463" s="60"/>
      <c r="ACW4463" s="60"/>
      <c r="ACX4463" s="60"/>
      <c r="ACY4463" s="60">
        <v>1.0007399814693101</v>
      </c>
      <c r="ACZ4463" s="60"/>
      <c r="ADA4463" s="60"/>
      <c r="ADB4463" s="60"/>
      <c r="ADC4463" s="60"/>
      <c r="ADD4463" s="60"/>
      <c r="ADE4463" s="60"/>
    </row>
    <row r="4464" spans="760:785" x14ac:dyDescent="0.25">
      <c r="ACF4464" s="60"/>
      <c r="ACG4464" s="60"/>
      <c r="ACH4464" s="60"/>
      <c r="ACI4464" s="60"/>
      <c r="ACJ4464" s="60"/>
      <c r="ACK4464" s="60"/>
      <c r="ACL4464" s="60"/>
      <c r="ACM4464" s="60"/>
      <c r="ACN4464" s="60"/>
      <c r="ACO4464" s="60"/>
      <c r="ACP4464" s="60"/>
      <c r="ACQ4464" s="60"/>
      <c r="ACR4464" s="60"/>
      <c r="ACS4464" s="60"/>
      <c r="ACT4464" s="60"/>
      <c r="ACU4464" s="60"/>
      <c r="ACV4464" s="60"/>
      <c r="ACW4464" s="60"/>
      <c r="ACX4464" s="60"/>
      <c r="ACY4464" s="60">
        <v>1.00073903525228</v>
      </c>
      <c r="ACZ4464" s="60"/>
      <c r="ADA4464" s="60"/>
      <c r="ADB4464" s="60"/>
      <c r="ADC4464" s="60"/>
      <c r="ADD4464" s="60"/>
      <c r="ADE4464" s="60"/>
    </row>
    <row r="4465" spans="760:785" x14ac:dyDescent="0.25">
      <c r="ACF4465" s="60"/>
      <c r="ACG4465" s="60"/>
      <c r="ACH4465" s="60"/>
      <c r="ACI4465" s="60"/>
      <c r="ACJ4465" s="60"/>
      <c r="ACK4465" s="60"/>
      <c r="ACL4465" s="60"/>
      <c r="ACM4465" s="60"/>
      <c r="ACN4465" s="60"/>
      <c r="ACO4465" s="60"/>
      <c r="ACP4465" s="60"/>
      <c r="ACQ4465" s="60"/>
      <c r="ACR4465" s="60"/>
      <c r="ACS4465" s="60"/>
      <c r="ACT4465" s="60"/>
      <c r="ACU4465" s="60"/>
      <c r="ACV4465" s="60"/>
      <c r="ACW4465" s="60"/>
      <c r="ACX4465" s="60"/>
      <c r="ACY4465" s="60">
        <v>1.0007386738491999</v>
      </c>
      <c r="ACZ4465" s="60"/>
      <c r="ADA4465" s="60"/>
      <c r="ADB4465" s="60"/>
      <c r="ADC4465" s="60"/>
      <c r="ADD4465" s="60"/>
      <c r="ADE4465" s="60"/>
    </row>
    <row r="4466" spans="760:785" x14ac:dyDescent="0.25">
      <c r="ACF4466" s="60"/>
      <c r="ACG4466" s="60"/>
      <c r="ACH4466" s="60"/>
      <c r="ACI4466" s="60"/>
      <c r="ACJ4466" s="60"/>
      <c r="ACK4466" s="60"/>
      <c r="ACL4466" s="60"/>
      <c r="ACM4466" s="60"/>
      <c r="ACN4466" s="60"/>
      <c r="ACO4466" s="60"/>
      <c r="ACP4466" s="60"/>
      <c r="ACQ4466" s="60"/>
      <c r="ACR4466" s="60"/>
      <c r="ACS4466" s="60"/>
      <c r="ACT4466" s="60"/>
      <c r="ACU4466" s="60"/>
      <c r="ACV4466" s="60"/>
      <c r="ACW4466" s="60"/>
      <c r="ACX4466" s="60"/>
      <c r="ACY4466" s="60">
        <v>1.00073710485968</v>
      </c>
      <c r="ACZ4466" s="60"/>
      <c r="ADA4466" s="60"/>
      <c r="ADB4466" s="60"/>
      <c r="ADC4466" s="60"/>
      <c r="ADD4466" s="60"/>
      <c r="ADE4466" s="60"/>
    </row>
    <row r="4467" spans="760:785" x14ac:dyDescent="0.25">
      <c r="ACF4467" s="60"/>
      <c r="ACG4467" s="60"/>
      <c r="ACH4467" s="60"/>
      <c r="ACI4467" s="60"/>
      <c r="ACJ4467" s="60"/>
      <c r="ACK4467" s="60"/>
      <c r="ACL4467" s="60"/>
      <c r="ACM4467" s="60"/>
      <c r="ACN4467" s="60"/>
      <c r="ACO4467" s="60"/>
      <c r="ACP4467" s="60"/>
      <c r="ACQ4467" s="60"/>
      <c r="ACR4467" s="60"/>
      <c r="ACS4467" s="60"/>
      <c r="ACT4467" s="60"/>
      <c r="ACU4467" s="60"/>
      <c r="ACV4467" s="60"/>
      <c r="ACW4467" s="60"/>
      <c r="ACX4467" s="60"/>
      <c r="ACY4467" s="60">
        <v>1.00073452314699</v>
      </c>
      <c r="ACZ4467" s="60"/>
      <c r="ADA4467" s="60"/>
      <c r="ADB4467" s="60"/>
      <c r="ADC4467" s="60"/>
      <c r="ADD4467" s="60"/>
      <c r="ADE4467" s="60"/>
    </row>
    <row r="4468" spans="760:785" x14ac:dyDescent="0.25">
      <c r="ACF4468" s="60"/>
      <c r="ACG4468" s="60"/>
      <c r="ACH4468" s="60"/>
      <c r="ACI4468" s="60"/>
      <c r="ACJ4468" s="60"/>
      <c r="ACK4468" s="60"/>
      <c r="ACL4468" s="60"/>
      <c r="ACM4468" s="60"/>
      <c r="ACN4468" s="60"/>
      <c r="ACO4468" s="60"/>
      <c r="ACP4468" s="60"/>
      <c r="ACQ4468" s="60"/>
      <c r="ACR4468" s="60"/>
      <c r="ACS4468" s="60"/>
      <c r="ACT4468" s="60"/>
      <c r="ACU4468" s="60"/>
      <c r="ACV4468" s="60"/>
      <c r="ACW4468" s="60"/>
      <c r="ACX4468" s="60"/>
      <c r="ACY4468" s="60">
        <v>1.00072732132513</v>
      </c>
      <c r="ACZ4468" s="60"/>
      <c r="ADA4468" s="60"/>
      <c r="ADB4468" s="60"/>
      <c r="ADC4468" s="60"/>
      <c r="ADD4468" s="60"/>
      <c r="ADE4468" s="60"/>
    </row>
    <row r="4469" spans="760:785" x14ac:dyDescent="0.25">
      <c r="ACF4469" s="60"/>
      <c r="ACG4469" s="60"/>
      <c r="ACH4469" s="60"/>
      <c r="ACI4469" s="60"/>
      <c r="ACJ4469" s="60"/>
      <c r="ACK4469" s="60"/>
      <c r="ACL4469" s="60"/>
      <c r="ACM4469" s="60"/>
      <c r="ACN4469" s="60"/>
      <c r="ACO4469" s="60"/>
      <c r="ACP4469" s="60"/>
      <c r="ACQ4469" s="60"/>
      <c r="ACR4469" s="60"/>
      <c r="ACS4469" s="60"/>
      <c r="ACT4469" s="60"/>
      <c r="ACU4469" s="60"/>
      <c r="ACV4469" s="60"/>
      <c r="ACW4469" s="60"/>
      <c r="ACX4469" s="60"/>
      <c r="ACY4469" s="60">
        <v>1.00072307446352</v>
      </c>
      <c r="ACZ4469" s="60"/>
      <c r="ADA4469" s="60"/>
      <c r="ADB4469" s="60"/>
      <c r="ADC4469" s="60"/>
      <c r="ADD4469" s="60"/>
      <c r="ADE4469" s="60"/>
    </row>
    <row r="4470" spans="760:785" x14ac:dyDescent="0.25">
      <c r="ACF4470" s="60"/>
      <c r="ACG4470" s="60"/>
      <c r="ACH4470" s="60"/>
      <c r="ACI4470" s="60"/>
      <c r="ACJ4470" s="60"/>
      <c r="ACK4470" s="60"/>
      <c r="ACL4470" s="60"/>
      <c r="ACM4470" s="60"/>
      <c r="ACN4470" s="60"/>
      <c r="ACO4470" s="60"/>
      <c r="ACP4470" s="60"/>
      <c r="ACQ4470" s="60"/>
      <c r="ACR4470" s="60"/>
      <c r="ACS4470" s="60"/>
      <c r="ACT4470" s="60"/>
      <c r="ACU4470" s="60"/>
      <c r="ACV4470" s="60"/>
      <c r="ACW4470" s="60"/>
      <c r="ACX4470" s="60"/>
      <c r="ACY4470" s="60">
        <v>1.00072039386528</v>
      </c>
      <c r="ACZ4470" s="60"/>
      <c r="ADA4470" s="60"/>
      <c r="ADB4470" s="60"/>
      <c r="ADC4470" s="60"/>
      <c r="ADD4470" s="60"/>
      <c r="ADE4470" s="60"/>
    </row>
    <row r="4471" spans="760:785" x14ac:dyDescent="0.25">
      <c r="ACF4471" s="60"/>
      <c r="ACG4471" s="60"/>
      <c r="ACH4471" s="60"/>
      <c r="ACI4471" s="60"/>
      <c r="ACJ4471" s="60"/>
      <c r="ACK4471" s="60"/>
      <c r="ACL4471" s="60"/>
      <c r="ACM4471" s="60"/>
      <c r="ACN4471" s="60"/>
      <c r="ACO4471" s="60"/>
      <c r="ACP4471" s="60"/>
      <c r="ACQ4471" s="60"/>
      <c r="ACR4471" s="60"/>
      <c r="ACS4471" s="60"/>
      <c r="ACT4471" s="60"/>
      <c r="ACU4471" s="60"/>
      <c r="ACV4471" s="60"/>
      <c r="ACW4471" s="60"/>
      <c r="ACX4471" s="60"/>
      <c r="ACY4471" s="60">
        <v>1.00071653378407</v>
      </c>
      <c r="ACZ4471" s="60"/>
      <c r="ADA4471" s="60"/>
      <c r="ADB4471" s="60"/>
      <c r="ADC4471" s="60"/>
      <c r="ADD4471" s="60"/>
      <c r="ADE4471" s="60"/>
    </row>
    <row r="4472" spans="760:785" x14ac:dyDescent="0.25">
      <c r="ACF4472" s="60"/>
      <c r="ACG4472" s="60"/>
      <c r="ACH4472" s="60"/>
      <c r="ACI4472" s="60"/>
      <c r="ACJ4472" s="60"/>
      <c r="ACK4472" s="60"/>
      <c r="ACL4472" s="60"/>
      <c r="ACM4472" s="60"/>
      <c r="ACN4472" s="60"/>
      <c r="ACO4472" s="60"/>
      <c r="ACP4472" s="60"/>
      <c r="ACQ4472" s="60"/>
      <c r="ACR4472" s="60"/>
      <c r="ACS4472" s="60"/>
      <c r="ACT4472" s="60"/>
      <c r="ACU4472" s="60"/>
      <c r="ACV4472" s="60"/>
      <c r="ACW4472" s="60"/>
      <c r="ACX4472" s="60"/>
      <c r="ACY4472" s="60">
        <v>1.00071322490798</v>
      </c>
      <c r="ACZ4472" s="60"/>
      <c r="ADA4472" s="60"/>
      <c r="ADB4472" s="60"/>
      <c r="ADC4472" s="60"/>
      <c r="ADD4472" s="60"/>
      <c r="ADE4472" s="60"/>
    </row>
    <row r="4473" spans="760:785" x14ac:dyDescent="0.25">
      <c r="ACF4473" s="60"/>
      <c r="ACG4473" s="60"/>
      <c r="ACH4473" s="60"/>
      <c r="ACI4473" s="60"/>
      <c r="ACJ4473" s="60"/>
      <c r="ACK4473" s="60"/>
      <c r="ACL4473" s="60"/>
      <c r="ACM4473" s="60"/>
      <c r="ACN4473" s="60"/>
      <c r="ACO4473" s="60"/>
      <c r="ACP4473" s="60"/>
      <c r="ACQ4473" s="60"/>
      <c r="ACR4473" s="60"/>
      <c r="ACS4473" s="60"/>
      <c r="ACT4473" s="60"/>
      <c r="ACU4473" s="60"/>
      <c r="ACV4473" s="60"/>
      <c r="ACW4473" s="60"/>
      <c r="ACX4473" s="60"/>
      <c r="ACY4473" s="60">
        <v>1.0007130482826201</v>
      </c>
      <c r="ACZ4473" s="60"/>
      <c r="ADA4473" s="60"/>
      <c r="ADB4473" s="60"/>
      <c r="ADC4473" s="60"/>
      <c r="ADD4473" s="60"/>
      <c r="ADE4473" s="60"/>
    </row>
    <row r="4474" spans="760:785" x14ac:dyDescent="0.25">
      <c r="ACF4474" s="60"/>
      <c r="ACG4474" s="60"/>
      <c r="ACH4474" s="60"/>
      <c r="ACI4474" s="60"/>
      <c r="ACJ4474" s="60"/>
      <c r="ACK4474" s="60"/>
      <c r="ACL4474" s="60"/>
      <c r="ACM4474" s="60"/>
      <c r="ACN4474" s="60"/>
      <c r="ACO4474" s="60"/>
      <c r="ACP4474" s="60"/>
      <c r="ACQ4474" s="60"/>
      <c r="ACR4474" s="60"/>
      <c r="ACS4474" s="60"/>
      <c r="ACT4474" s="60"/>
      <c r="ACU4474" s="60"/>
      <c r="ACV4474" s="60"/>
      <c r="ACW4474" s="60"/>
      <c r="ACX4474" s="60"/>
      <c r="ACY4474" s="60">
        <v>1.00071246398142</v>
      </c>
      <c r="ACZ4474" s="60"/>
      <c r="ADA4474" s="60"/>
      <c r="ADB4474" s="60"/>
      <c r="ADC4474" s="60"/>
      <c r="ADD4474" s="60"/>
      <c r="ADE4474" s="60"/>
    </row>
    <row r="4475" spans="760:785" x14ac:dyDescent="0.25">
      <c r="ACF4475" s="60"/>
      <c r="ACG4475" s="60"/>
      <c r="ACH4475" s="60"/>
      <c r="ACI4475" s="60"/>
      <c r="ACJ4475" s="60"/>
      <c r="ACK4475" s="60"/>
      <c r="ACL4475" s="60"/>
      <c r="ACM4475" s="60"/>
      <c r="ACN4475" s="60"/>
      <c r="ACO4475" s="60"/>
      <c r="ACP4475" s="60"/>
      <c r="ACQ4475" s="60"/>
      <c r="ACR4475" s="60"/>
      <c r="ACS4475" s="60"/>
      <c r="ACT4475" s="60"/>
      <c r="ACU4475" s="60"/>
      <c r="ACV4475" s="60"/>
      <c r="ACW4475" s="60"/>
      <c r="ACX4475" s="60"/>
      <c r="ACY4475" s="60">
        <v>1.0007103546299101</v>
      </c>
      <c r="ACZ4475" s="60"/>
      <c r="ADA4475" s="60"/>
      <c r="ADB4475" s="60"/>
      <c r="ADC4475" s="60"/>
      <c r="ADD4475" s="60"/>
      <c r="ADE4475" s="60"/>
    </row>
    <row r="4476" spans="760:785" x14ac:dyDescent="0.25">
      <c r="ACF4476" s="60"/>
      <c r="ACG4476" s="60"/>
      <c r="ACH4476" s="60"/>
      <c r="ACI4476" s="60"/>
      <c r="ACJ4476" s="60"/>
      <c r="ACK4476" s="60"/>
      <c r="ACL4476" s="60"/>
      <c r="ACM4476" s="60"/>
      <c r="ACN4476" s="60"/>
      <c r="ACO4476" s="60"/>
      <c r="ACP4476" s="60"/>
      <c r="ACQ4476" s="60"/>
      <c r="ACR4476" s="60"/>
      <c r="ACS4476" s="60"/>
      <c r="ACT4476" s="60"/>
      <c r="ACU4476" s="60"/>
      <c r="ACV4476" s="60"/>
      <c r="ACW4476" s="60"/>
      <c r="ACX4476" s="60"/>
      <c r="ACY4476" s="60">
        <v>1.0007083301146</v>
      </c>
      <c r="ACZ4476" s="60"/>
      <c r="ADA4476" s="60"/>
      <c r="ADB4476" s="60"/>
      <c r="ADC4476" s="60"/>
      <c r="ADD4476" s="60"/>
      <c r="ADE4476" s="60"/>
    </row>
    <row r="4477" spans="760:785" x14ac:dyDescent="0.25">
      <c r="ACF4477" s="60"/>
      <c r="ACG4477" s="60"/>
      <c r="ACH4477" s="60"/>
      <c r="ACI4477" s="60"/>
      <c r="ACJ4477" s="60"/>
      <c r="ACK4477" s="60"/>
      <c r="ACL4477" s="60"/>
      <c r="ACM4477" s="60"/>
      <c r="ACN4477" s="60"/>
      <c r="ACO4477" s="60"/>
      <c r="ACP4477" s="60"/>
      <c r="ACQ4477" s="60"/>
      <c r="ACR4477" s="60"/>
      <c r="ACS4477" s="60"/>
      <c r="ACT4477" s="60"/>
      <c r="ACU4477" s="60"/>
      <c r="ACV4477" s="60"/>
      <c r="ACW4477" s="60"/>
      <c r="ACX4477" s="60"/>
      <c r="ACY4477" s="60">
        <v>1.00070508499935</v>
      </c>
      <c r="ACZ4477" s="60"/>
      <c r="ADA4477" s="60"/>
      <c r="ADB4477" s="60"/>
      <c r="ADC4477" s="60"/>
      <c r="ADD4477" s="60"/>
      <c r="ADE4477" s="60"/>
    </row>
    <row r="4478" spans="760:785" x14ac:dyDescent="0.25">
      <c r="ACF4478" s="60"/>
      <c r="ACG4478" s="60"/>
      <c r="ACH4478" s="60"/>
      <c r="ACI4478" s="60"/>
      <c r="ACJ4478" s="60"/>
      <c r="ACK4478" s="60"/>
      <c r="ACL4478" s="60"/>
      <c r="ACM4478" s="60"/>
      <c r="ACN4478" s="60"/>
      <c r="ACO4478" s="60"/>
      <c r="ACP4478" s="60"/>
      <c r="ACQ4478" s="60"/>
      <c r="ACR4478" s="60"/>
      <c r="ACS4478" s="60"/>
      <c r="ACT4478" s="60"/>
      <c r="ACU4478" s="60"/>
      <c r="ACV4478" s="60"/>
      <c r="ACW4478" s="60"/>
      <c r="ACX4478" s="60"/>
      <c r="ACY4478" s="60">
        <v>1.0007046467589</v>
      </c>
      <c r="ACZ4478" s="60"/>
      <c r="ADA4478" s="60"/>
      <c r="ADB4478" s="60"/>
      <c r="ADC4478" s="60"/>
      <c r="ADD4478" s="60"/>
      <c r="ADE4478" s="60"/>
    </row>
    <row r="4479" spans="760:785" x14ac:dyDescent="0.25">
      <c r="ACF4479" s="60"/>
      <c r="ACG4479" s="60"/>
      <c r="ACH4479" s="60"/>
      <c r="ACI4479" s="60"/>
      <c r="ACJ4479" s="60"/>
      <c r="ACK4479" s="60"/>
      <c r="ACL4479" s="60"/>
      <c r="ACM4479" s="60"/>
      <c r="ACN4479" s="60"/>
      <c r="ACO4479" s="60"/>
      <c r="ACP4479" s="60"/>
      <c r="ACQ4479" s="60"/>
      <c r="ACR4479" s="60"/>
      <c r="ACS4479" s="60"/>
      <c r="ACT4479" s="60"/>
      <c r="ACU4479" s="60"/>
      <c r="ACV4479" s="60"/>
      <c r="ACW4479" s="60"/>
      <c r="ACX4479" s="60"/>
      <c r="ACY4479" s="60">
        <v>1.00070321905923</v>
      </c>
      <c r="ACZ4479" s="60"/>
      <c r="ADA4479" s="60"/>
      <c r="ADB4479" s="60"/>
      <c r="ADC4479" s="60"/>
      <c r="ADD4479" s="60"/>
      <c r="ADE4479" s="60"/>
    </row>
    <row r="4480" spans="760:785" x14ac:dyDescent="0.25">
      <c r="ACF4480" s="60"/>
      <c r="ACG4480" s="60"/>
      <c r="ACH4480" s="60"/>
      <c r="ACI4480" s="60"/>
      <c r="ACJ4480" s="60"/>
      <c r="ACK4480" s="60"/>
      <c r="ACL4480" s="60"/>
      <c r="ACM4480" s="60"/>
      <c r="ACN4480" s="60"/>
      <c r="ACO4480" s="60"/>
      <c r="ACP4480" s="60"/>
      <c r="ACQ4480" s="60"/>
      <c r="ACR4480" s="60"/>
      <c r="ACS4480" s="60"/>
      <c r="ACT4480" s="60"/>
      <c r="ACU4480" s="60"/>
      <c r="ACV4480" s="60"/>
      <c r="ACW4480" s="60"/>
      <c r="ACX4480" s="60"/>
      <c r="ACY4480" s="60">
        <v>1.0007022060803801</v>
      </c>
      <c r="ACZ4480" s="60"/>
      <c r="ADA4480" s="60"/>
      <c r="ADB4480" s="60"/>
      <c r="ADC4480" s="60"/>
      <c r="ADD4480" s="60"/>
      <c r="ADE4480" s="60"/>
    </row>
    <row r="4481" spans="760:785" x14ac:dyDescent="0.25">
      <c r="ACF4481" s="60"/>
      <c r="ACG4481" s="60"/>
      <c r="ACH4481" s="60"/>
      <c r="ACI4481" s="60"/>
      <c r="ACJ4481" s="60"/>
      <c r="ACK4481" s="60"/>
      <c r="ACL4481" s="60"/>
      <c r="ACM4481" s="60"/>
      <c r="ACN4481" s="60"/>
      <c r="ACO4481" s="60"/>
      <c r="ACP4481" s="60"/>
      <c r="ACQ4481" s="60"/>
      <c r="ACR4481" s="60"/>
      <c r="ACS4481" s="60"/>
      <c r="ACT4481" s="60"/>
      <c r="ACU4481" s="60"/>
      <c r="ACV4481" s="60"/>
      <c r="ACW4481" s="60"/>
      <c r="ACX4481" s="60"/>
      <c r="ACY4481" s="60">
        <v>1.00070183931887</v>
      </c>
      <c r="ACZ4481" s="60"/>
      <c r="ADA4481" s="60"/>
      <c r="ADB4481" s="60"/>
      <c r="ADC4481" s="60"/>
      <c r="ADD4481" s="60"/>
      <c r="ADE4481" s="60"/>
    </row>
    <row r="4482" spans="760:785" x14ac:dyDescent="0.25">
      <c r="ACF4482" s="60"/>
      <c r="ACG4482" s="60"/>
      <c r="ACH4482" s="60"/>
      <c r="ACI4482" s="60"/>
      <c r="ACJ4482" s="60"/>
      <c r="ACK4482" s="60"/>
      <c r="ACL4482" s="60"/>
      <c r="ACM4482" s="60"/>
      <c r="ACN4482" s="60"/>
      <c r="ACO4482" s="60"/>
      <c r="ACP4482" s="60"/>
      <c r="ACQ4482" s="60"/>
      <c r="ACR4482" s="60"/>
      <c r="ACS4482" s="60"/>
      <c r="ACT4482" s="60"/>
      <c r="ACU4482" s="60"/>
      <c r="ACV4482" s="60"/>
      <c r="ACW4482" s="60"/>
      <c r="ACX4482" s="60"/>
      <c r="ACY4482" s="60">
        <v>1.0007007118478399</v>
      </c>
      <c r="ACZ4482" s="60"/>
      <c r="ADA4482" s="60"/>
      <c r="ADB4482" s="60"/>
      <c r="ADC4482" s="60"/>
      <c r="ADD4482" s="60"/>
      <c r="ADE4482" s="60"/>
    </row>
    <row r="4483" spans="760:785" x14ac:dyDescent="0.25">
      <c r="ACF4483" s="60"/>
      <c r="ACG4483" s="60"/>
      <c r="ACH4483" s="60"/>
      <c r="ACI4483" s="60"/>
      <c r="ACJ4483" s="60"/>
      <c r="ACK4483" s="60"/>
      <c r="ACL4483" s="60"/>
      <c r="ACM4483" s="60"/>
      <c r="ACN4483" s="60"/>
      <c r="ACO4483" s="60"/>
      <c r="ACP4483" s="60"/>
      <c r="ACQ4483" s="60"/>
      <c r="ACR4483" s="60"/>
      <c r="ACS4483" s="60"/>
      <c r="ACT4483" s="60"/>
      <c r="ACU4483" s="60"/>
      <c r="ACV4483" s="60"/>
      <c r="ACW4483" s="60"/>
      <c r="ACX4483" s="60"/>
      <c r="ACY4483" s="60">
        <v>1.0006984351898001</v>
      </c>
      <c r="ACZ4483" s="60"/>
      <c r="ADA4483" s="60"/>
      <c r="ADB4483" s="60"/>
      <c r="ADC4483" s="60"/>
      <c r="ADD4483" s="60"/>
      <c r="ADE4483" s="60"/>
    </row>
    <row r="4484" spans="760:785" x14ac:dyDescent="0.25">
      <c r="ACF4484" s="60"/>
      <c r="ACG4484" s="60"/>
      <c r="ACH4484" s="60"/>
      <c r="ACI4484" s="60"/>
      <c r="ACJ4484" s="60"/>
      <c r="ACK4484" s="60"/>
      <c r="ACL4484" s="60"/>
      <c r="ACM4484" s="60"/>
      <c r="ACN4484" s="60"/>
      <c r="ACO4484" s="60"/>
      <c r="ACP4484" s="60"/>
      <c r="ACQ4484" s="60"/>
      <c r="ACR4484" s="60"/>
      <c r="ACS4484" s="60"/>
      <c r="ACT4484" s="60"/>
      <c r="ACU4484" s="60"/>
      <c r="ACV4484" s="60"/>
      <c r="ACW4484" s="60"/>
      <c r="ACX4484" s="60"/>
      <c r="ACY4484" s="60">
        <v>1.0006973945690401</v>
      </c>
      <c r="ACZ4484" s="60"/>
      <c r="ADA4484" s="60"/>
      <c r="ADB4484" s="60"/>
      <c r="ADC4484" s="60"/>
      <c r="ADD4484" s="60"/>
      <c r="ADE4484" s="60"/>
    </row>
    <row r="4485" spans="760:785" x14ac:dyDescent="0.25">
      <c r="ACF4485" s="60"/>
      <c r="ACG4485" s="60"/>
      <c r="ACH4485" s="60"/>
      <c r="ACI4485" s="60"/>
      <c r="ACJ4485" s="60"/>
      <c r="ACK4485" s="60"/>
      <c r="ACL4485" s="60"/>
      <c r="ACM4485" s="60"/>
      <c r="ACN4485" s="60"/>
      <c r="ACO4485" s="60"/>
      <c r="ACP4485" s="60"/>
      <c r="ACQ4485" s="60"/>
      <c r="ACR4485" s="60"/>
      <c r="ACS4485" s="60"/>
      <c r="ACT4485" s="60"/>
      <c r="ACU4485" s="60"/>
      <c r="ACV4485" s="60"/>
      <c r="ACW4485" s="60"/>
      <c r="ACX4485" s="60"/>
      <c r="ACY4485" s="60">
        <v>1.0006968547336199</v>
      </c>
      <c r="ACZ4485" s="60"/>
      <c r="ADA4485" s="60"/>
      <c r="ADB4485" s="60"/>
      <c r="ADC4485" s="60"/>
      <c r="ADD4485" s="60"/>
      <c r="ADE4485" s="60"/>
    </row>
    <row r="4486" spans="760:785" x14ac:dyDescent="0.25">
      <c r="ACF4486" s="60"/>
      <c r="ACG4486" s="60"/>
      <c r="ACH4486" s="60"/>
      <c r="ACI4486" s="60"/>
      <c r="ACJ4486" s="60"/>
      <c r="ACK4486" s="60"/>
      <c r="ACL4486" s="60"/>
      <c r="ACM4486" s="60"/>
      <c r="ACN4486" s="60"/>
      <c r="ACO4486" s="60"/>
      <c r="ACP4486" s="60"/>
      <c r="ACQ4486" s="60"/>
      <c r="ACR4486" s="60"/>
      <c r="ACS4486" s="60"/>
      <c r="ACT4486" s="60"/>
      <c r="ACU4486" s="60"/>
      <c r="ACV4486" s="60"/>
      <c r="ACW4486" s="60"/>
      <c r="ACX4486" s="60"/>
      <c r="ACY4486" s="60">
        <v>1.0006955061912099</v>
      </c>
      <c r="ACZ4486" s="60"/>
      <c r="ADA4486" s="60"/>
      <c r="ADB4486" s="60"/>
      <c r="ADC4486" s="60"/>
      <c r="ADD4486" s="60"/>
      <c r="ADE4486" s="60"/>
    </row>
    <row r="4487" spans="760:785" x14ac:dyDescent="0.25">
      <c r="ACF4487" s="60"/>
      <c r="ACG4487" s="60"/>
      <c r="ACH4487" s="60"/>
      <c r="ACI4487" s="60"/>
      <c r="ACJ4487" s="60"/>
      <c r="ACK4487" s="60"/>
      <c r="ACL4487" s="60"/>
      <c r="ACM4487" s="60"/>
      <c r="ACN4487" s="60"/>
      <c r="ACO4487" s="60"/>
      <c r="ACP4487" s="60"/>
      <c r="ACQ4487" s="60"/>
      <c r="ACR4487" s="60"/>
      <c r="ACS4487" s="60"/>
      <c r="ACT4487" s="60"/>
      <c r="ACU4487" s="60"/>
      <c r="ACV4487" s="60"/>
      <c r="ACW4487" s="60"/>
      <c r="ACX4487" s="60"/>
      <c r="ACY4487" s="60">
        <v>1.0006952354518099</v>
      </c>
      <c r="ACZ4487" s="60"/>
      <c r="ADA4487" s="60"/>
      <c r="ADB4487" s="60"/>
      <c r="ADC4487" s="60"/>
      <c r="ADD4487" s="60"/>
      <c r="ADE4487" s="60"/>
    </row>
    <row r="4488" spans="760:785" x14ac:dyDescent="0.25">
      <c r="ACF4488" s="60"/>
      <c r="ACG4488" s="60"/>
      <c r="ACH4488" s="60"/>
      <c r="ACI4488" s="60"/>
      <c r="ACJ4488" s="60"/>
      <c r="ACK4488" s="60"/>
      <c r="ACL4488" s="60"/>
      <c r="ACM4488" s="60"/>
      <c r="ACN4488" s="60"/>
      <c r="ACO4488" s="60"/>
      <c r="ACP4488" s="60"/>
      <c r="ACQ4488" s="60"/>
      <c r="ACR4488" s="60"/>
      <c r="ACS4488" s="60"/>
      <c r="ACT4488" s="60"/>
      <c r="ACU4488" s="60"/>
      <c r="ACV4488" s="60"/>
      <c r="ACW4488" s="60"/>
      <c r="ACX4488" s="60"/>
      <c r="ACY4488" s="60">
        <v>1.0006942704387101</v>
      </c>
      <c r="ACZ4488" s="60"/>
      <c r="ADA4488" s="60"/>
      <c r="ADB4488" s="60"/>
      <c r="ADC4488" s="60"/>
      <c r="ADD4488" s="60"/>
      <c r="ADE4488" s="60"/>
    </row>
    <row r="4489" spans="760:785" x14ac:dyDescent="0.25">
      <c r="ACF4489" s="60"/>
      <c r="ACG4489" s="60"/>
      <c r="ACH4489" s="60"/>
      <c r="ACI4489" s="60"/>
      <c r="ACJ4489" s="60"/>
      <c r="ACK4489" s="60"/>
      <c r="ACL4489" s="60"/>
      <c r="ACM4489" s="60"/>
      <c r="ACN4489" s="60"/>
      <c r="ACO4489" s="60"/>
      <c r="ACP4489" s="60"/>
      <c r="ACQ4489" s="60"/>
      <c r="ACR4489" s="60"/>
      <c r="ACS4489" s="60"/>
      <c r="ACT4489" s="60"/>
      <c r="ACU4489" s="60"/>
      <c r="ACV4489" s="60"/>
      <c r="ACW4489" s="60"/>
      <c r="ACX4489" s="60"/>
      <c r="ACY4489" s="60">
        <v>1.0006928072872401</v>
      </c>
      <c r="ACZ4489" s="60"/>
      <c r="ADA4489" s="60"/>
      <c r="ADB4489" s="60"/>
      <c r="ADC4489" s="60"/>
      <c r="ADD4489" s="60"/>
      <c r="ADE4489" s="60"/>
    </row>
    <row r="4490" spans="760:785" x14ac:dyDescent="0.25">
      <c r="ACF4490" s="60"/>
      <c r="ACG4490" s="60"/>
      <c r="ACH4490" s="60"/>
      <c r="ACI4490" s="60"/>
      <c r="ACJ4490" s="60"/>
      <c r="ACK4490" s="60"/>
      <c r="ACL4490" s="60"/>
      <c r="ACM4490" s="60"/>
      <c r="ACN4490" s="60"/>
      <c r="ACO4490" s="60"/>
      <c r="ACP4490" s="60"/>
      <c r="ACQ4490" s="60"/>
      <c r="ACR4490" s="60"/>
      <c r="ACS4490" s="60"/>
      <c r="ACT4490" s="60"/>
      <c r="ACU4490" s="60"/>
      <c r="ACV4490" s="60"/>
      <c r="ACW4490" s="60"/>
      <c r="ACX4490" s="60"/>
      <c r="ACY4490" s="60">
        <v>1.00069030605902</v>
      </c>
      <c r="ACZ4490" s="60"/>
      <c r="ADA4490" s="60"/>
      <c r="ADB4490" s="60"/>
      <c r="ADC4490" s="60"/>
      <c r="ADD4490" s="60"/>
      <c r="ADE4490" s="60"/>
    </row>
    <row r="4491" spans="760:785" x14ac:dyDescent="0.25">
      <c r="ACF4491" s="60"/>
      <c r="ACG4491" s="60"/>
      <c r="ACH4491" s="60"/>
      <c r="ACI4491" s="60"/>
      <c r="ACJ4491" s="60"/>
      <c r="ACK4491" s="60"/>
      <c r="ACL4491" s="60"/>
      <c r="ACM4491" s="60"/>
      <c r="ACN4491" s="60"/>
      <c r="ACO4491" s="60"/>
      <c r="ACP4491" s="60"/>
      <c r="ACQ4491" s="60"/>
      <c r="ACR4491" s="60"/>
      <c r="ACS4491" s="60"/>
      <c r="ACT4491" s="60"/>
      <c r="ACU4491" s="60"/>
      <c r="ACV4491" s="60"/>
      <c r="ACW4491" s="60"/>
      <c r="ACX4491" s="60"/>
      <c r="ACY4491" s="60">
        <v>1.0006894383320699</v>
      </c>
      <c r="ACZ4491" s="60"/>
      <c r="ADA4491" s="60"/>
      <c r="ADB4491" s="60"/>
      <c r="ADC4491" s="60"/>
      <c r="ADD4491" s="60"/>
      <c r="ADE4491" s="60"/>
    </row>
    <row r="4492" spans="760:785" x14ac:dyDescent="0.25">
      <c r="ACF4492" s="60"/>
      <c r="ACG4492" s="60"/>
      <c r="ACH4492" s="60"/>
      <c r="ACI4492" s="60"/>
      <c r="ACJ4492" s="60"/>
      <c r="ACK4492" s="60"/>
      <c r="ACL4492" s="60"/>
      <c r="ACM4492" s="60"/>
      <c r="ACN4492" s="60"/>
      <c r="ACO4492" s="60"/>
      <c r="ACP4492" s="60"/>
      <c r="ACQ4492" s="60"/>
      <c r="ACR4492" s="60"/>
      <c r="ACS4492" s="60"/>
      <c r="ACT4492" s="60"/>
      <c r="ACU4492" s="60"/>
      <c r="ACV4492" s="60"/>
      <c r="ACW4492" s="60"/>
      <c r="ACX4492" s="60"/>
      <c r="ACY4492" s="60">
        <v>1.00068932748831</v>
      </c>
      <c r="ACZ4492" s="60"/>
      <c r="ADA4492" s="60"/>
      <c r="ADB4492" s="60"/>
      <c r="ADC4492" s="60"/>
      <c r="ADD4492" s="60"/>
      <c r="ADE4492" s="60"/>
    </row>
    <row r="4493" spans="760:785" x14ac:dyDescent="0.25">
      <c r="ACF4493" s="60"/>
      <c r="ACG4493" s="60"/>
      <c r="ACH4493" s="60"/>
      <c r="ACI4493" s="60"/>
      <c r="ACJ4493" s="60"/>
      <c r="ACK4493" s="60"/>
      <c r="ACL4493" s="60"/>
      <c r="ACM4493" s="60"/>
      <c r="ACN4493" s="60"/>
      <c r="ACO4493" s="60"/>
      <c r="ACP4493" s="60"/>
      <c r="ACQ4493" s="60"/>
      <c r="ACR4493" s="60"/>
      <c r="ACS4493" s="60"/>
      <c r="ACT4493" s="60"/>
      <c r="ACU4493" s="60"/>
      <c r="ACV4493" s="60"/>
      <c r="ACW4493" s="60"/>
      <c r="ACX4493" s="60"/>
      <c r="ACY4493" s="60">
        <v>1.0006884650819201</v>
      </c>
      <c r="ACZ4493" s="60"/>
      <c r="ADA4493" s="60"/>
      <c r="ADB4493" s="60"/>
      <c r="ADC4493" s="60"/>
      <c r="ADD4493" s="60"/>
      <c r="ADE4493" s="60"/>
    </row>
    <row r="4494" spans="760:785" x14ac:dyDescent="0.25">
      <c r="ACF4494" s="60"/>
      <c r="ACG4494" s="60"/>
      <c r="ACH4494" s="60"/>
      <c r="ACI4494" s="60"/>
      <c r="ACJ4494" s="60"/>
      <c r="ACK4494" s="60"/>
      <c r="ACL4494" s="60"/>
      <c r="ACM4494" s="60"/>
      <c r="ACN4494" s="60"/>
      <c r="ACO4494" s="60"/>
      <c r="ACP4494" s="60"/>
      <c r="ACQ4494" s="60"/>
      <c r="ACR4494" s="60"/>
      <c r="ACS4494" s="60"/>
      <c r="ACT4494" s="60"/>
      <c r="ACU4494" s="60"/>
      <c r="ACV4494" s="60"/>
      <c r="ACW4494" s="60"/>
      <c r="ACX4494" s="60"/>
      <c r="ACY4494" s="60">
        <v>1.0006877700485399</v>
      </c>
      <c r="ACZ4494" s="60"/>
      <c r="ADA4494" s="60"/>
      <c r="ADB4494" s="60"/>
      <c r="ADC4494" s="60"/>
      <c r="ADD4494" s="60"/>
      <c r="ADE4494" s="60"/>
    </row>
    <row r="4495" spans="760:785" x14ac:dyDescent="0.25">
      <c r="ACF4495" s="60"/>
      <c r="ACG4495" s="60"/>
      <c r="ACH4495" s="60"/>
      <c r="ACI4495" s="60"/>
      <c r="ACJ4495" s="60"/>
      <c r="ACK4495" s="60"/>
      <c r="ACL4495" s="60"/>
      <c r="ACM4495" s="60"/>
      <c r="ACN4495" s="60"/>
      <c r="ACO4495" s="60"/>
      <c r="ACP4495" s="60"/>
      <c r="ACQ4495" s="60"/>
      <c r="ACR4495" s="60"/>
      <c r="ACS4495" s="60"/>
      <c r="ACT4495" s="60"/>
      <c r="ACU4495" s="60"/>
      <c r="ACV4495" s="60"/>
      <c r="ACW4495" s="60"/>
      <c r="ACX4495" s="60"/>
      <c r="ACY4495" s="60">
        <v>1.0006822890215401</v>
      </c>
      <c r="ACZ4495" s="60"/>
      <c r="ADA4495" s="60"/>
      <c r="ADB4495" s="60"/>
      <c r="ADC4495" s="60"/>
      <c r="ADD4495" s="60"/>
      <c r="ADE4495" s="60"/>
    </row>
    <row r="4496" spans="760:785" x14ac:dyDescent="0.25">
      <c r="ACF4496" s="60"/>
      <c r="ACG4496" s="60"/>
      <c r="ACH4496" s="60"/>
      <c r="ACI4496" s="60"/>
      <c r="ACJ4496" s="60"/>
      <c r="ACK4496" s="60"/>
      <c r="ACL4496" s="60"/>
      <c r="ACM4496" s="60"/>
      <c r="ACN4496" s="60"/>
      <c r="ACO4496" s="60"/>
      <c r="ACP4496" s="60"/>
      <c r="ACQ4496" s="60"/>
      <c r="ACR4496" s="60"/>
      <c r="ACS4496" s="60"/>
      <c r="ACT4496" s="60"/>
      <c r="ACU4496" s="60"/>
      <c r="ACV4496" s="60"/>
      <c r="ACW4496" s="60"/>
      <c r="ACX4496" s="60"/>
      <c r="ACY4496" s="60">
        <v>1.0006812219037</v>
      </c>
      <c r="ACZ4496" s="60"/>
      <c r="ADA4496" s="60"/>
      <c r="ADB4496" s="60"/>
      <c r="ADC4496" s="60"/>
      <c r="ADD4496" s="60"/>
      <c r="ADE4496" s="60"/>
    </row>
    <row r="4497" spans="760:785" x14ac:dyDescent="0.25">
      <c r="ACF4497" s="60"/>
      <c r="ACG4497" s="60"/>
      <c r="ACH4497" s="60"/>
      <c r="ACI4497" s="60"/>
      <c r="ACJ4497" s="60"/>
      <c r="ACK4497" s="60"/>
      <c r="ACL4497" s="60"/>
      <c r="ACM4497" s="60"/>
      <c r="ACN4497" s="60"/>
      <c r="ACO4497" s="60"/>
      <c r="ACP4497" s="60"/>
      <c r="ACQ4497" s="60"/>
      <c r="ACR4497" s="60"/>
      <c r="ACS4497" s="60"/>
      <c r="ACT4497" s="60"/>
      <c r="ACU4497" s="60"/>
      <c r="ACV4497" s="60"/>
      <c r="ACW4497" s="60"/>
      <c r="ACX4497" s="60"/>
      <c r="ACY4497" s="60">
        <v>1.0006784881922299</v>
      </c>
      <c r="ACZ4497" s="60"/>
      <c r="ADA4497" s="60"/>
      <c r="ADB4497" s="60"/>
      <c r="ADC4497" s="60"/>
      <c r="ADD4497" s="60"/>
      <c r="ADE4497" s="60"/>
    </row>
    <row r="4498" spans="760:785" x14ac:dyDescent="0.25">
      <c r="ACF4498" s="60"/>
      <c r="ACG4498" s="60"/>
      <c r="ACH4498" s="60"/>
      <c r="ACI4498" s="60"/>
      <c r="ACJ4498" s="60"/>
      <c r="ACK4498" s="60"/>
      <c r="ACL4498" s="60"/>
      <c r="ACM4498" s="60"/>
      <c r="ACN4498" s="60"/>
      <c r="ACO4498" s="60"/>
      <c r="ACP4498" s="60"/>
      <c r="ACQ4498" s="60"/>
      <c r="ACR4498" s="60"/>
      <c r="ACS4498" s="60"/>
      <c r="ACT4498" s="60"/>
      <c r="ACU4498" s="60"/>
      <c r="ACV4498" s="60"/>
      <c r="ACW4498" s="60"/>
      <c r="ACX4498" s="60"/>
      <c r="ACY4498" s="60">
        <v>1.00067560776235</v>
      </c>
      <c r="ACZ4498" s="60"/>
      <c r="ADA4498" s="60"/>
      <c r="ADB4498" s="60"/>
      <c r="ADC4498" s="60"/>
      <c r="ADD4498" s="60"/>
      <c r="ADE4498" s="60"/>
    </row>
    <row r="4499" spans="760:785" x14ac:dyDescent="0.25">
      <c r="ACF4499" s="60"/>
      <c r="ACG4499" s="60"/>
      <c r="ACH4499" s="60"/>
      <c r="ACI4499" s="60"/>
      <c r="ACJ4499" s="60"/>
      <c r="ACK4499" s="60"/>
      <c r="ACL4499" s="60"/>
      <c r="ACM4499" s="60"/>
      <c r="ACN4499" s="60"/>
      <c r="ACO4499" s="60"/>
      <c r="ACP4499" s="60"/>
      <c r="ACQ4499" s="60"/>
      <c r="ACR4499" s="60"/>
      <c r="ACS4499" s="60"/>
      <c r="ACT4499" s="60"/>
      <c r="ACU4499" s="60"/>
      <c r="ACV4499" s="60"/>
      <c r="ACW4499" s="60"/>
      <c r="ACX4499" s="60"/>
      <c r="ACY4499" s="60">
        <v>1.0006727137858999</v>
      </c>
      <c r="ACZ4499" s="60"/>
      <c r="ADA4499" s="60"/>
      <c r="ADB4499" s="60"/>
      <c r="ADC4499" s="60"/>
      <c r="ADD4499" s="60"/>
      <c r="ADE4499" s="60"/>
    </row>
    <row r="4500" spans="760:785" x14ac:dyDescent="0.25">
      <c r="ACF4500" s="60"/>
      <c r="ACG4500" s="60"/>
      <c r="ACH4500" s="60"/>
      <c r="ACI4500" s="60"/>
      <c r="ACJ4500" s="60"/>
      <c r="ACK4500" s="60"/>
      <c r="ACL4500" s="60"/>
      <c r="ACM4500" s="60"/>
      <c r="ACN4500" s="60"/>
      <c r="ACO4500" s="60"/>
      <c r="ACP4500" s="60"/>
      <c r="ACQ4500" s="60"/>
      <c r="ACR4500" s="60"/>
      <c r="ACS4500" s="60"/>
      <c r="ACT4500" s="60"/>
      <c r="ACU4500" s="60"/>
      <c r="ACV4500" s="60"/>
      <c r="ACW4500" s="60"/>
      <c r="ACX4500" s="60"/>
      <c r="ACY4500" s="60">
        <v>1.0006713710804001</v>
      </c>
      <c r="ACZ4500" s="60"/>
      <c r="ADA4500" s="60"/>
      <c r="ADB4500" s="60"/>
      <c r="ADC4500" s="60"/>
      <c r="ADD4500" s="60"/>
      <c r="ADE4500" s="60"/>
    </row>
    <row r="4501" spans="760:785" x14ac:dyDescent="0.25">
      <c r="ACF4501" s="60"/>
      <c r="ACG4501" s="60"/>
      <c r="ACH4501" s="60"/>
      <c r="ACI4501" s="60"/>
      <c r="ACJ4501" s="60"/>
      <c r="ACK4501" s="60"/>
      <c r="ACL4501" s="60"/>
      <c r="ACM4501" s="60"/>
      <c r="ACN4501" s="60"/>
      <c r="ACO4501" s="60"/>
      <c r="ACP4501" s="60"/>
      <c r="ACQ4501" s="60"/>
      <c r="ACR4501" s="60"/>
      <c r="ACS4501" s="60"/>
      <c r="ACT4501" s="60"/>
      <c r="ACU4501" s="60"/>
      <c r="ACV4501" s="60"/>
      <c r="ACW4501" s="60"/>
      <c r="ACX4501" s="60"/>
      <c r="ACY4501" s="60">
        <v>1.00067127222464</v>
      </c>
      <c r="ACZ4501" s="60"/>
      <c r="ADA4501" s="60"/>
      <c r="ADB4501" s="60"/>
      <c r="ADC4501" s="60"/>
      <c r="ADD4501" s="60"/>
      <c r="ADE4501" s="60"/>
    </row>
    <row r="4502" spans="760:785" x14ac:dyDescent="0.25">
      <c r="ACF4502" s="60"/>
      <c r="ACG4502" s="60"/>
      <c r="ACH4502" s="60"/>
      <c r="ACI4502" s="60"/>
      <c r="ACJ4502" s="60"/>
      <c r="ACK4502" s="60"/>
      <c r="ACL4502" s="60"/>
      <c r="ACM4502" s="60"/>
      <c r="ACN4502" s="60"/>
      <c r="ACO4502" s="60"/>
      <c r="ACP4502" s="60"/>
      <c r="ACQ4502" s="60"/>
      <c r="ACR4502" s="60"/>
      <c r="ACS4502" s="60"/>
      <c r="ACT4502" s="60"/>
      <c r="ACU4502" s="60"/>
      <c r="ACV4502" s="60"/>
      <c r="ACW4502" s="60"/>
      <c r="ACX4502" s="60"/>
      <c r="ACY4502" s="60">
        <v>1.00066985460328</v>
      </c>
      <c r="ACZ4502" s="60"/>
      <c r="ADA4502" s="60"/>
      <c r="ADB4502" s="60"/>
      <c r="ADC4502" s="60"/>
      <c r="ADD4502" s="60"/>
      <c r="ADE4502" s="60"/>
    </row>
    <row r="4503" spans="760:785" x14ac:dyDescent="0.25">
      <c r="ACF4503" s="60"/>
      <c r="ACG4503" s="60"/>
      <c r="ACH4503" s="60"/>
      <c r="ACI4503" s="60"/>
      <c r="ACJ4503" s="60"/>
      <c r="ACK4503" s="60"/>
      <c r="ACL4503" s="60"/>
      <c r="ACM4503" s="60"/>
      <c r="ACN4503" s="60"/>
      <c r="ACO4503" s="60"/>
      <c r="ACP4503" s="60"/>
      <c r="ACQ4503" s="60"/>
      <c r="ACR4503" s="60"/>
      <c r="ACS4503" s="60"/>
      <c r="ACT4503" s="60"/>
      <c r="ACU4503" s="60"/>
      <c r="ACV4503" s="60"/>
      <c r="ACW4503" s="60"/>
      <c r="ACX4503" s="60"/>
      <c r="ACY4503" s="60">
        <v>1.00066697073502</v>
      </c>
      <c r="ACZ4503" s="60"/>
      <c r="ADA4503" s="60"/>
      <c r="ADB4503" s="60"/>
      <c r="ADC4503" s="60"/>
      <c r="ADD4503" s="60"/>
      <c r="ADE4503" s="60"/>
    </row>
    <row r="4504" spans="760:785" x14ac:dyDescent="0.25">
      <c r="ACF4504" s="60"/>
      <c r="ACG4504" s="60"/>
      <c r="ACH4504" s="60"/>
      <c r="ACI4504" s="60"/>
      <c r="ACJ4504" s="60"/>
      <c r="ACK4504" s="60"/>
      <c r="ACL4504" s="60"/>
      <c r="ACM4504" s="60"/>
      <c r="ACN4504" s="60"/>
      <c r="ACO4504" s="60"/>
      <c r="ACP4504" s="60"/>
      <c r="ACQ4504" s="60"/>
      <c r="ACR4504" s="60"/>
      <c r="ACS4504" s="60"/>
      <c r="ACT4504" s="60"/>
      <c r="ACU4504" s="60"/>
      <c r="ACV4504" s="60"/>
      <c r="ACW4504" s="60"/>
      <c r="ACX4504" s="60"/>
      <c r="ACY4504" s="60">
        <v>1.0006664714201099</v>
      </c>
      <c r="ACZ4504" s="60"/>
      <c r="ADA4504" s="60"/>
      <c r="ADB4504" s="60"/>
      <c r="ADC4504" s="60"/>
      <c r="ADD4504" s="60"/>
      <c r="ADE4504" s="60"/>
    </row>
    <row r="4505" spans="760:785" x14ac:dyDescent="0.25">
      <c r="ACF4505" s="60"/>
      <c r="ACG4505" s="60"/>
      <c r="ACH4505" s="60"/>
      <c r="ACI4505" s="60"/>
      <c r="ACJ4505" s="60"/>
      <c r="ACK4505" s="60"/>
      <c r="ACL4505" s="60"/>
      <c r="ACM4505" s="60"/>
      <c r="ACN4505" s="60"/>
      <c r="ACO4505" s="60"/>
      <c r="ACP4505" s="60"/>
      <c r="ACQ4505" s="60"/>
      <c r="ACR4505" s="60"/>
      <c r="ACS4505" s="60"/>
      <c r="ACT4505" s="60"/>
      <c r="ACU4505" s="60"/>
      <c r="ACV4505" s="60"/>
      <c r="ACW4505" s="60"/>
      <c r="ACX4505" s="60"/>
      <c r="ACY4505" s="60">
        <v>1.0006645906110001</v>
      </c>
      <c r="ACZ4505" s="60"/>
      <c r="ADA4505" s="60"/>
      <c r="ADB4505" s="60"/>
      <c r="ADC4505" s="60"/>
      <c r="ADD4505" s="60"/>
      <c r="ADE4505" s="60"/>
    </row>
    <row r="4506" spans="760:785" x14ac:dyDescent="0.25">
      <c r="ACF4506" s="60"/>
      <c r="ACG4506" s="60"/>
      <c r="ACH4506" s="60"/>
      <c r="ACI4506" s="60"/>
      <c r="ACJ4506" s="60"/>
      <c r="ACK4506" s="60"/>
      <c r="ACL4506" s="60"/>
      <c r="ACM4506" s="60"/>
      <c r="ACN4506" s="60"/>
      <c r="ACO4506" s="60"/>
      <c r="ACP4506" s="60"/>
      <c r="ACQ4506" s="60"/>
      <c r="ACR4506" s="60"/>
      <c r="ACS4506" s="60"/>
      <c r="ACT4506" s="60"/>
      <c r="ACU4506" s="60"/>
      <c r="ACV4506" s="60"/>
      <c r="ACW4506" s="60"/>
      <c r="ACX4506" s="60"/>
      <c r="ACY4506" s="60">
        <v>1.0006638175415099</v>
      </c>
      <c r="ACZ4506" s="60"/>
      <c r="ADA4506" s="60"/>
      <c r="ADB4506" s="60"/>
      <c r="ADC4506" s="60"/>
      <c r="ADD4506" s="60"/>
      <c r="ADE4506" s="60"/>
    </row>
    <row r="4507" spans="760:785" x14ac:dyDescent="0.25">
      <c r="ACF4507" s="60"/>
      <c r="ACG4507" s="60"/>
      <c r="ACH4507" s="60"/>
      <c r="ACI4507" s="60"/>
      <c r="ACJ4507" s="60"/>
      <c r="ACK4507" s="60"/>
      <c r="ACL4507" s="60"/>
      <c r="ACM4507" s="60"/>
      <c r="ACN4507" s="60"/>
      <c r="ACO4507" s="60"/>
      <c r="ACP4507" s="60"/>
      <c r="ACQ4507" s="60"/>
      <c r="ACR4507" s="60"/>
      <c r="ACS4507" s="60"/>
      <c r="ACT4507" s="60"/>
      <c r="ACU4507" s="60"/>
      <c r="ACV4507" s="60"/>
      <c r="ACW4507" s="60"/>
      <c r="ACX4507" s="60"/>
      <c r="ACY4507" s="60">
        <v>1.0006626612937199</v>
      </c>
      <c r="ACZ4507" s="60"/>
      <c r="ADA4507" s="60"/>
      <c r="ADB4507" s="60"/>
      <c r="ADC4507" s="60"/>
      <c r="ADD4507" s="60"/>
      <c r="ADE4507" s="60"/>
    </row>
    <row r="4508" spans="760:785" x14ac:dyDescent="0.25">
      <c r="ACF4508" s="60"/>
      <c r="ACG4508" s="60"/>
      <c r="ACH4508" s="60"/>
      <c r="ACI4508" s="60"/>
      <c r="ACJ4508" s="60"/>
      <c r="ACK4508" s="60"/>
      <c r="ACL4508" s="60"/>
      <c r="ACM4508" s="60"/>
      <c r="ACN4508" s="60"/>
      <c r="ACO4508" s="60"/>
      <c r="ACP4508" s="60"/>
      <c r="ACQ4508" s="60"/>
      <c r="ACR4508" s="60"/>
      <c r="ACS4508" s="60"/>
      <c r="ACT4508" s="60"/>
      <c r="ACU4508" s="60"/>
      <c r="ACV4508" s="60"/>
      <c r="ACW4508" s="60"/>
      <c r="ACX4508" s="60"/>
      <c r="ACY4508" s="60">
        <v>1.0006626459388701</v>
      </c>
      <c r="ACZ4508" s="60"/>
      <c r="ADA4508" s="60"/>
      <c r="ADB4508" s="60"/>
      <c r="ADC4508" s="60"/>
      <c r="ADD4508" s="60"/>
      <c r="ADE4508" s="60"/>
    </row>
    <row r="4509" spans="760:785" x14ac:dyDescent="0.25">
      <c r="ACF4509" s="60"/>
      <c r="ACG4509" s="60"/>
      <c r="ACH4509" s="60"/>
      <c r="ACI4509" s="60"/>
      <c r="ACJ4509" s="60"/>
      <c r="ACK4509" s="60"/>
      <c r="ACL4509" s="60"/>
      <c r="ACM4509" s="60"/>
      <c r="ACN4509" s="60"/>
      <c r="ACO4509" s="60"/>
      <c r="ACP4509" s="60"/>
      <c r="ACQ4509" s="60"/>
      <c r="ACR4509" s="60"/>
      <c r="ACS4509" s="60"/>
      <c r="ACT4509" s="60"/>
      <c r="ACU4509" s="60"/>
      <c r="ACV4509" s="60"/>
      <c r="ACW4509" s="60"/>
      <c r="ACX4509" s="60"/>
      <c r="ACY4509" s="60">
        <v>1.0006610039391299</v>
      </c>
      <c r="ACZ4509" s="60"/>
      <c r="ADA4509" s="60"/>
      <c r="ADB4509" s="60"/>
      <c r="ADC4509" s="60"/>
      <c r="ADD4509" s="60"/>
      <c r="ADE4509" s="60"/>
    </row>
    <row r="4510" spans="760:785" x14ac:dyDescent="0.25">
      <c r="ACF4510" s="60"/>
      <c r="ACG4510" s="60"/>
      <c r="ACH4510" s="60"/>
      <c r="ACI4510" s="60"/>
      <c r="ACJ4510" s="60"/>
      <c r="ACK4510" s="60"/>
      <c r="ACL4510" s="60"/>
      <c r="ACM4510" s="60"/>
      <c r="ACN4510" s="60"/>
      <c r="ACO4510" s="60"/>
      <c r="ACP4510" s="60"/>
      <c r="ACQ4510" s="60"/>
      <c r="ACR4510" s="60"/>
      <c r="ACS4510" s="60"/>
      <c r="ACT4510" s="60"/>
      <c r="ACU4510" s="60"/>
      <c r="ACV4510" s="60"/>
      <c r="ACW4510" s="60"/>
      <c r="ACX4510" s="60"/>
      <c r="ACY4510" s="60">
        <v>1.00065983531804</v>
      </c>
      <c r="ACZ4510" s="60"/>
      <c r="ADA4510" s="60"/>
      <c r="ADB4510" s="60"/>
      <c r="ADC4510" s="60"/>
      <c r="ADD4510" s="60"/>
      <c r="ADE4510" s="60"/>
    </row>
    <row r="4511" spans="760:785" x14ac:dyDescent="0.25">
      <c r="ACF4511" s="60"/>
      <c r="ACG4511" s="60"/>
      <c r="ACH4511" s="60"/>
      <c r="ACI4511" s="60"/>
      <c r="ACJ4511" s="60"/>
      <c r="ACK4511" s="60"/>
      <c r="ACL4511" s="60"/>
      <c r="ACM4511" s="60"/>
      <c r="ACN4511" s="60"/>
      <c r="ACO4511" s="60"/>
      <c r="ACP4511" s="60"/>
      <c r="ACQ4511" s="60"/>
      <c r="ACR4511" s="60"/>
      <c r="ACS4511" s="60"/>
      <c r="ACT4511" s="60"/>
      <c r="ACU4511" s="60"/>
      <c r="ACV4511" s="60"/>
      <c r="ACW4511" s="60"/>
      <c r="ACX4511" s="60"/>
      <c r="ACY4511" s="60">
        <v>1.0006597543301801</v>
      </c>
      <c r="ACZ4511" s="60"/>
      <c r="ADA4511" s="60"/>
      <c r="ADB4511" s="60"/>
      <c r="ADC4511" s="60"/>
      <c r="ADD4511" s="60"/>
      <c r="ADE4511" s="60"/>
    </row>
    <row r="4512" spans="760:785" x14ac:dyDescent="0.25">
      <c r="ACF4512" s="60"/>
      <c r="ACG4512" s="60"/>
      <c r="ACH4512" s="60"/>
      <c r="ACI4512" s="60"/>
      <c r="ACJ4512" s="60"/>
      <c r="ACK4512" s="60"/>
      <c r="ACL4512" s="60"/>
      <c r="ACM4512" s="60"/>
      <c r="ACN4512" s="60"/>
      <c r="ACO4512" s="60"/>
      <c r="ACP4512" s="60"/>
      <c r="ACQ4512" s="60"/>
      <c r="ACR4512" s="60"/>
      <c r="ACS4512" s="60"/>
      <c r="ACT4512" s="60"/>
      <c r="ACU4512" s="60"/>
      <c r="ACV4512" s="60"/>
      <c r="ACW4512" s="60"/>
      <c r="ACX4512" s="60"/>
      <c r="ACY4512" s="60">
        <v>1.00065968045706</v>
      </c>
      <c r="ACZ4512" s="60"/>
      <c r="ADA4512" s="60"/>
      <c r="ADB4512" s="60"/>
      <c r="ADC4512" s="60"/>
      <c r="ADD4512" s="60"/>
      <c r="ADE4512" s="60"/>
    </row>
    <row r="4513" spans="760:785" x14ac:dyDescent="0.25">
      <c r="ACF4513" s="60"/>
      <c r="ACG4513" s="60"/>
      <c r="ACH4513" s="60"/>
      <c r="ACI4513" s="60"/>
      <c r="ACJ4513" s="60"/>
      <c r="ACK4513" s="60"/>
      <c r="ACL4513" s="60"/>
      <c r="ACM4513" s="60"/>
      <c r="ACN4513" s="60"/>
      <c r="ACO4513" s="60"/>
      <c r="ACP4513" s="60"/>
      <c r="ACQ4513" s="60"/>
      <c r="ACR4513" s="60"/>
      <c r="ACS4513" s="60"/>
      <c r="ACT4513" s="60"/>
      <c r="ACU4513" s="60"/>
      <c r="ACV4513" s="60"/>
      <c r="ACW4513" s="60"/>
      <c r="ACX4513" s="60"/>
      <c r="ACY4513" s="60">
        <v>1.0006591999714001</v>
      </c>
      <c r="ACZ4513" s="60"/>
      <c r="ADA4513" s="60"/>
      <c r="ADB4513" s="60"/>
      <c r="ADC4513" s="60"/>
      <c r="ADD4513" s="60"/>
      <c r="ADE4513" s="60"/>
    </row>
    <row r="4514" spans="760:785" x14ac:dyDescent="0.25">
      <c r="ACF4514" s="60"/>
      <c r="ACG4514" s="60"/>
      <c r="ACH4514" s="60"/>
      <c r="ACI4514" s="60"/>
      <c r="ACJ4514" s="60"/>
      <c r="ACK4514" s="60"/>
      <c r="ACL4514" s="60"/>
      <c r="ACM4514" s="60"/>
      <c r="ACN4514" s="60"/>
      <c r="ACO4514" s="60"/>
      <c r="ACP4514" s="60"/>
      <c r="ACQ4514" s="60"/>
      <c r="ACR4514" s="60"/>
      <c r="ACS4514" s="60"/>
      <c r="ACT4514" s="60"/>
      <c r="ACU4514" s="60"/>
      <c r="ACV4514" s="60"/>
      <c r="ACW4514" s="60"/>
      <c r="ACX4514" s="60"/>
      <c r="ACY4514" s="60">
        <v>1.0006578149191501</v>
      </c>
      <c r="ACZ4514" s="60"/>
      <c r="ADA4514" s="60"/>
      <c r="ADB4514" s="60"/>
      <c r="ADC4514" s="60"/>
      <c r="ADD4514" s="60"/>
      <c r="ADE4514" s="60"/>
    </row>
    <row r="4515" spans="760:785" x14ac:dyDescent="0.25">
      <c r="ACF4515" s="60"/>
      <c r="ACG4515" s="60"/>
      <c r="ACH4515" s="60"/>
      <c r="ACI4515" s="60"/>
      <c r="ACJ4515" s="60"/>
      <c r="ACK4515" s="60"/>
      <c r="ACL4515" s="60"/>
      <c r="ACM4515" s="60"/>
      <c r="ACN4515" s="60"/>
      <c r="ACO4515" s="60"/>
      <c r="ACP4515" s="60"/>
      <c r="ACQ4515" s="60"/>
      <c r="ACR4515" s="60"/>
      <c r="ACS4515" s="60"/>
      <c r="ACT4515" s="60"/>
      <c r="ACU4515" s="60"/>
      <c r="ACV4515" s="60"/>
      <c r="ACW4515" s="60"/>
      <c r="ACX4515" s="60"/>
      <c r="ACY4515" s="60">
        <v>1.00065748769004</v>
      </c>
      <c r="ACZ4515" s="60"/>
      <c r="ADA4515" s="60"/>
      <c r="ADB4515" s="60"/>
      <c r="ADC4515" s="60"/>
      <c r="ADD4515" s="60"/>
      <c r="ADE4515" s="60"/>
    </row>
    <row r="4516" spans="760:785" x14ac:dyDescent="0.25">
      <c r="ACF4516" s="60"/>
      <c r="ACG4516" s="60"/>
      <c r="ACH4516" s="60"/>
      <c r="ACI4516" s="60"/>
      <c r="ACJ4516" s="60"/>
      <c r="ACK4516" s="60"/>
      <c r="ACL4516" s="60"/>
      <c r="ACM4516" s="60"/>
      <c r="ACN4516" s="60"/>
      <c r="ACO4516" s="60"/>
      <c r="ACP4516" s="60"/>
      <c r="ACQ4516" s="60"/>
      <c r="ACR4516" s="60"/>
      <c r="ACS4516" s="60"/>
      <c r="ACT4516" s="60"/>
      <c r="ACU4516" s="60"/>
      <c r="ACV4516" s="60"/>
      <c r="ACW4516" s="60"/>
      <c r="ACX4516" s="60"/>
      <c r="ACY4516" s="60">
        <v>1.0006571994267199</v>
      </c>
      <c r="ACZ4516" s="60"/>
      <c r="ADA4516" s="60"/>
      <c r="ADB4516" s="60"/>
      <c r="ADC4516" s="60"/>
      <c r="ADD4516" s="60"/>
      <c r="ADE4516" s="60"/>
    </row>
    <row r="4517" spans="760:785" x14ac:dyDescent="0.25">
      <c r="ACF4517" s="60"/>
      <c r="ACG4517" s="60"/>
      <c r="ACH4517" s="60"/>
      <c r="ACI4517" s="60"/>
      <c r="ACJ4517" s="60"/>
      <c r="ACK4517" s="60"/>
      <c r="ACL4517" s="60"/>
      <c r="ACM4517" s="60"/>
      <c r="ACN4517" s="60"/>
      <c r="ACO4517" s="60"/>
      <c r="ACP4517" s="60"/>
      <c r="ACQ4517" s="60"/>
      <c r="ACR4517" s="60"/>
      <c r="ACS4517" s="60"/>
      <c r="ACT4517" s="60"/>
      <c r="ACU4517" s="60"/>
      <c r="ACV4517" s="60"/>
      <c r="ACW4517" s="60"/>
      <c r="ACX4517" s="60"/>
      <c r="ACY4517" s="60">
        <v>1.0006567855998001</v>
      </c>
      <c r="ACZ4517" s="60"/>
      <c r="ADA4517" s="60"/>
      <c r="ADB4517" s="60"/>
      <c r="ADC4517" s="60"/>
      <c r="ADD4517" s="60"/>
      <c r="ADE4517" s="60"/>
    </row>
    <row r="4518" spans="760:785" x14ac:dyDescent="0.25">
      <c r="ACF4518" s="60"/>
      <c r="ACG4518" s="60"/>
      <c r="ACH4518" s="60"/>
      <c r="ACI4518" s="60"/>
      <c r="ACJ4518" s="60"/>
      <c r="ACK4518" s="60"/>
      <c r="ACL4518" s="60"/>
      <c r="ACM4518" s="60"/>
      <c r="ACN4518" s="60"/>
      <c r="ACO4518" s="60"/>
      <c r="ACP4518" s="60"/>
      <c r="ACQ4518" s="60"/>
      <c r="ACR4518" s="60"/>
      <c r="ACS4518" s="60"/>
      <c r="ACT4518" s="60"/>
      <c r="ACU4518" s="60"/>
      <c r="ACV4518" s="60"/>
      <c r="ACW4518" s="60"/>
      <c r="ACX4518" s="60"/>
      <c r="ACY4518" s="60">
        <v>1.00065300768386</v>
      </c>
      <c r="ACZ4518" s="60"/>
      <c r="ADA4518" s="60"/>
      <c r="ADB4518" s="60"/>
      <c r="ADC4518" s="60"/>
      <c r="ADD4518" s="60"/>
      <c r="ADE4518" s="60"/>
    </row>
    <row r="4519" spans="760:785" x14ac:dyDescent="0.25">
      <c r="ACF4519" s="60"/>
      <c r="ACG4519" s="60"/>
      <c r="ACH4519" s="60"/>
      <c r="ACI4519" s="60"/>
      <c r="ACJ4519" s="60"/>
      <c r="ACK4519" s="60"/>
      <c r="ACL4519" s="60"/>
      <c r="ACM4519" s="60"/>
      <c r="ACN4519" s="60"/>
      <c r="ACO4519" s="60"/>
      <c r="ACP4519" s="60"/>
      <c r="ACQ4519" s="60"/>
      <c r="ACR4519" s="60"/>
      <c r="ACS4519" s="60"/>
      <c r="ACT4519" s="60"/>
      <c r="ACU4519" s="60"/>
      <c r="ACV4519" s="60"/>
      <c r="ACW4519" s="60"/>
      <c r="ACX4519" s="60"/>
      <c r="ACY4519" s="60">
        <v>1.00065121379952</v>
      </c>
      <c r="ACZ4519" s="60"/>
      <c r="ADA4519" s="60"/>
      <c r="ADB4519" s="60"/>
      <c r="ADC4519" s="60"/>
      <c r="ADD4519" s="60"/>
      <c r="ADE4519" s="60"/>
    </row>
    <row r="4520" spans="760:785" x14ac:dyDescent="0.25">
      <c r="ACF4520" s="60"/>
      <c r="ACG4520" s="60"/>
      <c r="ACH4520" s="60"/>
      <c r="ACI4520" s="60"/>
      <c r="ACJ4520" s="60"/>
      <c r="ACK4520" s="60"/>
      <c r="ACL4520" s="60"/>
      <c r="ACM4520" s="60"/>
      <c r="ACN4520" s="60"/>
      <c r="ACO4520" s="60"/>
      <c r="ACP4520" s="60"/>
      <c r="ACQ4520" s="60"/>
      <c r="ACR4520" s="60"/>
      <c r="ACS4520" s="60"/>
      <c r="ACT4520" s="60"/>
      <c r="ACU4520" s="60"/>
      <c r="ACV4520" s="60"/>
      <c r="ACW4520" s="60"/>
      <c r="ACX4520" s="60"/>
      <c r="ACY4520" s="60">
        <v>1.00064988116721</v>
      </c>
      <c r="ACZ4520" s="60"/>
      <c r="ADA4520" s="60"/>
      <c r="ADB4520" s="60"/>
      <c r="ADC4520" s="60"/>
      <c r="ADD4520" s="60"/>
      <c r="ADE4520" s="60"/>
    </row>
    <row r="4521" spans="760:785" x14ac:dyDescent="0.25">
      <c r="ACF4521" s="60"/>
      <c r="ACG4521" s="60"/>
      <c r="ACH4521" s="60"/>
      <c r="ACI4521" s="60"/>
      <c r="ACJ4521" s="60"/>
      <c r="ACK4521" s="60"/>
      <c r="ACL4521" s="60"/>
      <c r="ACM4521" s="60"/>
      <c r="ACN4521" s="60"/>
      <c r="ACO4521" s="60"/>
      <c r="ACP4521" s="60"/>
      <c r="ACQ4521" s="60"/>
      <c r="ACR4521" s="60"/>
      <c r="ACS4521" s="60"/>
      <c r="ACT4521" s="60"/>
      <c r="ACU4521" s="60"/>
      <c r="ACV4521" s="60"/>
      <c r="ACW4521" s="60"/>
      <c r="ACX4521" s="60"/>
      <c r="ACY4521" s="60">
        <v>1.00064928721706</v>
      </c>
      <c r="ACZ4521" s="60"/>
      <c r="ADA4521" s="60"/>
      <c r="ADB4521" s="60"/>
      <c r="ADC4521" s="60"/>
      <c r="ADD4521" s="60"/>
      <c r="ADE4521" s="60"/>
    </row>
    <row r="4522" spans="760:785" x14ac:dyDescent="0.25">
      <c r="ACF4522" s="60"/>
      <c r="ACG4522" s="60"/>
      <c r="ACH4522" s="60"/>
      <c r="ACI4522" s="60"/>
      <c r="ACJ4522" s="60"/>
      <c r="ACK4522" s="60"/>
      <c r="ACL4522" s="60"/>
      <c r="ACM4522" s="60"/>
      <c r="ACN4522" s="60"/>
      <c r="ACO4522" s="60"/>
      <c r="ACP4522" s="60"/>
      <c r="ACQ4522" s="60"/>
      <c r="ACR4522" s="60"/>
      <c r="ACS4522" s="60"/>
      <c r="ACT4522" s="60"/>
      <c r="ACU4522" s="60"/>
      <c r="ACV4522" s="60"/>
      <c r="ACW4522" s="60"/>
      <c r="ACX4522" s="60"/>
      <c r="ACY4522" s="60">
        <v>1.0006488936289399</v>
      </c>
      <c r="ACZ4522" s="60"/>
      <c r="ADA4522" s="60"/>
      <c r="ADB4522" s="60"/>
      <c r="ADC4522" s="60"/>
      <c r="ADD4522" s="60"/>
      <c r="ADE4522" s="60"/>
    </row>
    <row r="4523" spans="760:785" x14ac:dyDescent="0.25">
      <c r="ACF4523" s="60"/>
      <c r="ACG4523" s="60"/>
      <c r="ACH4523" s="60"/>
      <c r="ACI4523" s="60"/>
      <c r="ACJ4523" s="60"/>
      <c r="ACK4523" s="60"/>
      <c r="ACL4523" s="60"/>
      <c r="ACM4523" s="60"/>
      <c r="ACN4523" s="60"/>
      <c r="ACO4523" s="60"/>
      <c r="ACP4523" s="60"/>
      <c r="ACQ4523" s="60"/>
      <c r="ACR4523" s="60"/>
      <c r="ACS4523" s="60"/>
      <c r="ACT4523" s="60"/>
      <c r="ACU4523" s="60"/>
      <c r="ACV4523" s="60"/>
      <c r="ACW4523" s="60"/>
      <c r="ACX4523" s="60"/>
      <c r="ACY4523" s="60">
        <v>1.0006452234811201</v>
      </c>
      <c r="ACZ4523" s="60"/>
      <c r="ADA4523" s="60"/>
      <c r="ADB4523" s="60"/>
      <c r="ADC4523" s="60"/>
      <c r="ADD4523" s="60"/>
      <c r="ADE4523" s="60"/>
    </row>
    <row r="4524" spans="760:785" x14ac:dyDescent="0.25">
      <c r="ACF4524" s="60"/>
      <c r="ACG4524" s="60"/>
      <c r="ACH4524" s="60"/>
      <c r="ACI4524" s="60"/>
      <c r="ACJ4524" s="60"/>
      <c r="ACK4524" s="60"/>
      <c r="ACL4524" s="60"/>
      <c r="ACM4524" s="60"/>
      <c r="ACN4524" s="60"/>
      <c r="ACO4524" s="60"/>
      <c r="ACP4524" s="60"/>
      <c r="ACQ4524" s="60"/>
      <c r="ACR4524" s="60"/>
      <c r="ACS4524" s="60"/>
      <c r="ACT4524" s="60"/>
      <c r="ACU4524" s="60"/>
      <c r="ACV4524" s="60"/>
      <c r="ACW4524" s="60"/>
      <c r="ACX4524" s="60"/>
      <c r="ACY4524" s="60">
        <v>1.00064488486784</v>
      </c>
      <c r="ACZ4524" s="60"/>
      <c r="ADA4524" s="60"/>
      <c r="ADB4524" s="60"/>
      <c r="ADC4524" s="60"/>
      <c r="ADD4524" s="60"/>
      <c r="ADE4524" s="60"/>
    </row>
    <row r="4525" spans="760:785" x14ac:dyDescent="0.25">
      <c r="ACF4525" s="60"/>
      <c r="ACG4525" s="60"/>
      <c r="ACH4525" s="60"/>
      <c r="ACI4525" s="60"/>
      <c r="ACJ4525" s="60"/>
      <c r="ACK4525" s="60"/>
      <c r="ACL4525" s="60"/>
      <c r="ACM4525" s="60"/>
      <c r="ACN4525" s="60"/>
      <c r="ACO4525" s="60"/>
      <c r="ACP4525" s="60"/>
      <c r="ACQ4525" s="60"/>
      <c r="ACR4525" s="60"/>
      <c r="ACS4525" s="60"/>
      <c r="ACT4525" s="60"/>
      <c r="ACU4525" s="60"/>
      <c r="ACV4525" s="60"/>
      <c r="ACW4525" s="60"/>
      <c r="ACX4525" s="60"/>
      <c r="ACY4525" s="60">
        <v>1.0006444283553999</v>
      </c>
      <c r="ACZ4525" s="60"/>
      <c r="ADA4525" s="60"/>
      <c r="ADB4525" s="60"/>
      <c r="ADC4525" s="60"/>
      <c r="ADD4525" s="60"/>
      <c r="ADE4525" s="60"/>
    </row>
    <row r="4526" spans="760:785" x14ac:dyDescent="0.25">
      <c r="ACF4526" s="60"/>
      <c r="ACG4526" s="60"/>
      <c r="ACH4526" s="60"/>
      <c r="ACI4526" s="60"/>
      <c r="ACJ4526" s="60"/>
      <c r="ACK4526" s="60"/>
      <c r="ACL4526" s="60"/>
      <c r="ACM4526" s="60"/>
      <c r="ACN4526" s="60"/>
      <c r="ACO4526" s="60"/>
      <c r="ACP4526" s="60"/>
      <c r="ACQ4526" s="60"/>
      <c r="ACR4526" s="60"/>
      <c r="ACS4526" s="60"/>
      <c r="ACT4526" s="60"/>
      <c r="ACU4526" s="60"/>
      <c r="ACV4526" s="60"/>
      <c r="ACW4526" s="60"/>
      <c r="ACX4526" s="60"/>
      <c r="ACY4526" s="60">
        <v>1.0006430574443199</v>
      </c>
      <c r="ACZ4526" s="60"/>
      <c r="ADA4526" s="60"/>
      <c r="ADB4526" s="60"/>
      <c r="ADC4526" s="60"/>
      <c r="ADD4526" s="60"/>
      <c r="ADE4526" s="60"/>
    </row>
    <row r="4527" spans="760:785" x14ac:dyDescent="0.25">
      <c r="ACF4527" s="60"/>
      <c r="ACG4527" s="60"/>
      <c r="ACH4527" s="60"/>
      <c r="ACI4527" s="60"/>
      <c r="ACJ4527" s="60"/>
      <c r="ACK4527" s="60"/>
      <c r="ACL4527" s="60"/>
      <c r="ACM4527" s="60"/>
      <c r="ACN4527" s="60"/>
      <c r="ACO4527" s="60"/>
      <c r="ACP4527" s="60"/>
      <c r="ACQ4527" s="60"/>
      <c r="ACR4527" s="60"/>
      <c r="ACS4527" s="60"/>
      <c r="ACT4527" s="60"/>
      <c r="ACU4527" s="60"/>
      <c r="ACV4527" s="60"/>
      <c r="ACW4527" s="60"/>
      <c r="ACX4527" s="60"/>
      <c r="ACY4527" s="60">
        <v>1.00063940459088</v>
      </c>
      <c r="ACZ4527" s="60"/>
      <c r="ADA4527" s="60"/>
      <c r="ADB4527" s="60"/>
      <c r="ADC4527" s="60"/>
      <c r="ADD4527" s="60"/>
      <c r="ADE4527" s="60"/>
    </row>
    <row r="4528" spans="760:785" x14ac:dyDescent="0.25">
      <c r="ACF4528" s="60"/>
      <c r="ACG4528" s="60"/>
      <c r="ACH4528" s="60"/>
      <c r="ACI4528" s="60"/>
      <c r="ACJ4528" s="60"/>
      <c r="ACK4528" s="60"/>
      <c r="ACL4528" s="60"/>
      <c r="ACM4528" s="60"/>
      <c r="ACN4528" s="60"/>
      <c r="ACO4528" s="60"/>
      <c r="ACP4528" s="60"/>
      <c r="ACQ4528" s="60"/>
      <c r="ACR4528" s="60"/>
      <c r="ACS4528" s="60"/>
      <c r="ACT4528" s="60"/>
      <c r="ACU4528" s="60"/>
      <c r="ACV4528" s="60"/>
      <c r="ACW4528" s="60"/>
      <c r="ACX4528" s="60"/>
      <c r="ACY4528" s="60">
        <v>1.00063901952454</v>
      </c>
      <c r="ACZ4528" s="60"/>
      <c r="ADA4528" s="60"/>
      <c r="ADB4528" s="60"/>
      <c r="ADC4528" s="60"/>
      <c r="ADD4528" s="60"/>
      <c r="ADE4528" s="60"/>
    </row>
    <row r="4529" spans="760:785" x14ac:dyDescent="0.25">
      <c r="ACF4529" s="60"/>
      <c r="ACG4529" s="60"/>
      <c r="ACH4529" s="60"/>
      <c r="ACI4529" s="60"/>
      <c r="ACJ4529" s="60"/>
      <c r="ACK4529" s="60"/>
      <c r="ACL4529" s="60"/>
      <c r="ACM4529" s="60"/>
      <c r="ACN4529" s="60"/>
      <c r="ACO4529" s="60"/>
      <c r="ACP4529" s="60"/>
      <c r="ACQ4529" s="60"/>
      <c r="ACR4529" s="60"/>
      <c r="ACS4529" s="60"/>
      <c r="ACT4529" s="60"/>
      <c r="ACU4529" s="60"/>
      <c r="ACV4529" s="60"/>
      <c r="ACW4529" s="60"/>
      <c r="ACX4529" s="60"/>
      <c r="ACY4529" s="60">
        <v>1.0006387164627299</v>
      </c>
      <c r="ACZ4529" s="60"/>
      <c r="ADA4529" s="60"/>
      <c r="ADB4529" s="60"/>
      <c r="ADC4529" s="60"/>
      <c r="ADD4529" s="60"/>
      <c r="ADE4529" s="60"/>
    </row>
    <row r="4530" spans="760:785" x14ac:dyDescent="0.25">
      <c r="ACF4530" s="60"/>
      <c r="ACG4530" s="60"/>
      <c r="ACH4530" s="60"/>
      <c r="ACI4530" s="60"/>
      <c r="ACJ4530" s="60"/>
      <c r="ACK4530" s="60"/>
      <c r="ACL4530" s="60"/>
      <c r="ACM4530" s="60"/>
      <c r="ACN4530" s="60"/>
      <c r="ACO4530" s="60"/>
      <c r="ACP4530" s="60"/>
      <c r="ACQ4530" s="60"/>
      <c r="ACR4530" s="60"/>
      <c r="ACS4530" s="60"/>
      <c r="ACT4530" s="60"/>
      <c r="ACU4530" s="60"/>
      <c r="ACV4530" s="60"/>
      <c r="ACW4530" s="60"/>
      <c r="ACX4530" s="60"/>
      <c r="ACY4530" s="60">
        <v>1.0006370767419199</v>
      </c>
      <c r="ACZ4530" s="60"/>
      <c r="ADA4530" s="60"/>
      <c r="ADB4530" s="60"/>
      <c r="ADC4530" s="60"/>
      <c r="ADD4530" s="60"/>
      <c r="ADE4530" s="60"/>
    </row>
    <row r="4531" spans="760:785" x14ac:dyDescent="0.25">
      <c r="ACF4531" s="60"/>
      <c r="ACG4531" s="60"/>
      <c r="ACH4531" s="60"/>
      <c r="ACI4531" s="60"/>
      <c r="ACJ4531" s="60"/>
      <c r="ACK4531" s="60"/>
      <c r="ACL4531" s="60"/>
      <c r="ACM4531" s="60"/>
      <c r="ACN4531" s="60"/>
      <c r="ACO4531" s="60"/>
      <c r="ACP4531" s="60"/>
      <c r="ACQ4531" s="60"/>
      <c r="ACR4531" s="60"/>
      <c r="ACS4531" s="60"/>
      <c r="ACT4531" s="60"/>
      <c r="ACU4531" s="60"/>
      <c r="ACV4531" s="60"/>
      <c r="ACW4531" s="60"/>
      <c r="ACX4531" s="60"/>
      <c r="ACY4531" s="60">
        <v>1.0006364184914101</v>
      </c>
      <c r="ACZ4531" s="60"/>
      <c r="ADA4531" s="60"/>
      <c r="ADB4531" s="60"/>
      <c r="ADC4531" s="60"/>
      <c r="ADD4531" s="60"/>
      <c r="ADE4531" s="60"/>
    </row>
    <row r="4532" spans="760:785" x14ac:dyDescent="0.25">
      <c r="ACF4532" s="60"/>
      <c r="ACG4532" s="60"/>
      <c r="ACH4532" s="60"/>
      <c r="ACI4532" s="60"/>
      <c r="ACJ4532" s="60"/>
      <c r="ACK4532" s="60"/>
      <c r="ACL4532" s="60"/>
      <c r="ACM4532" s="60"/>
      <c r="ACN4532" s="60"/>
      <c r="ACO4532" s="60"/>
      <c r="ACP4532" s="60"/>
      <c r="ACQ4532" s="60"/>
      <c r="ACR4532" s="60"/>
      <c r="ACS4532" s="60"/>
      <c r="ACT4532" s="60"/>
      <c r="ACU4532" s="60"/>
      <c r="ACV4532" s="60"/>
      <c r="ACW4532" s="60"/>
      <c r="ACX4532" s="60"/>
      <c r="ACY4532" s="60">
        <v>1.0006350314986401</v>
      </c>
      <c r="ACZ4532" s="60"/>
      <c r="ADA4532" s="60"/>
      <c r="ADB4532" s="60"/>
      <c r="ADC4532" s="60"/>
      <c r="ADD4532" s="60"/>
      <c r="ADE4532" s="60"/>
    </row>
    <row r="4533" spans="760:785" x14ac:dyDescent="0.25">
      <c r="ACF4533" s="60"/>
      <c r="ACG4533" s="60"/>
      <c r="ACH4533" s="60"/>
      <c r="ACI4533" s="60"/>
      <c r="ACJ4533" s="60"/>
      <c r="ACK4533" s="60"/>
      <c r="ACL4533" s="60"/>
      <c r="ACM4533" s="60"/>
      <c r="ACN4533" s="60"/>
      <c r="ACO4533" s="60"/>
      <c r="ACP4533" s="60"/>
      <c r="ACQ4533" s="60"/>
      <c r="ACR4533" s="60"/>
      <c r="ACS4533" s="60"/>
      <c r="ACT4533" s="60"/>
      <c r="ACU4533" s="60"/>
      <c r="ACV4533" s="60"/>
      <c r="ACW4533" s="60"/>
      <c r="ACX4533" s="60"/>
      <c r="ACY4533" s="60">
        <v>1.00063436478144</v>
      </c>
      <c r="ACZ4533" s="60"/>
      <c r="ADA4533" s="60"/>
      <c r="ADB4533" s="60"/>
      <c r="ADC4533" s="60"/>
      <c r="ADD4533" s="60"/>
      <c r="ADE4533" s="60"/>
    </row>
    <row r="4534" spans="760:785" x14ac:dyDescent="0.25">
      <c r="ACF4534" s="60"/>
      <c r="ACG4534" s="60"/>
      <c r="ACH4534" s="60"/>
      <c r="ACI4534" s="60"/>
      <c r="ACJ4534" s="60"/>
      <c r="ACK4534" s="60"/>
      <c r="ACL4534" s="60"/>
      <c r="ACM4534" s="60"/>
      <c r="ACN4534" s="60"/>
      <c r="ACO4534" s="60"/>
      <c r="ACP4534" s="60"/>
      <c r="ACQ4534" s="60"/>
      <c r="ACR4534" s="60"/>
      <c r="ACS4534" s="60"/>
      <c r="ACT4534" s="60"/>
      <c r="ACU4534" s="60"/>
      <c r="ACV4534" s="60"/>
      <c r="ACW4534" s="60"/>
      <c r="ACX4534" s="60"/>
      <c r="ACY4534" s="60">
        <v>1.0006342916647599</v>
      </c>
      <c r="ACZ4534" s="60"/>
      <c r="ADA4534" s="60"/>
      <c r="ADB4534" s="60"/>
      <c r="ADC4534" s="60"/>
      <c r="ADD4534" s="60"/>
      <c r="ADE4534" s="60"/>
    </row>
    <row r="4535" spans="760:785" x14ac:dyDescent="0.25">
      <c r="ACF4535" s="60"/>
      <c r="ACG4535" s="60"/>
      <c r="ACH4535" s="60"/>
      <c r="ACI4535" s="60"/>
      <c r="ACJ4535" s="60"/>
      <c r="ACK4535" s="60"/>
      <c r="ACL4535" s="60"/>
      <c r="ACM4535" s="60"/>
      <c r="ACN4535" s="60"/>
      <c r="ACO4535" s="60"/>
      <c r="ACP4535" s="60"/>
      <c r="ACQ4535" s="60"/>
      <c r="ACR4535" s="60"/>
      <c r="ACS4535" s="60"/>
      <c r="ACT4535" s="60"/>
      <c r="ACU4535" s="60"/>
      <c r="ACV4535" s="60"/>
      <c r="ACW4535" s="60"/>
      <c r="ACX4535" s="60"/>
      <c r="ACY4535" s="60">
        <v>1.00063265076818</v>
      </c>
      <c r="ACZ4535" s="60"/>
      <c r="ADA4535" s="60"/>
      <c r="ADB4535" s="60"/>
      <c r="ADC4535" s="60"/>
      <c r="ADD4535" s="60"/>
      <c r="ADE4535" s="60"/>
    </row>
    <row r="4536" spans="760:785" x14ac:dyDescent="0.25">
      <c r="ACF4536" s="60"/>
      <c r="ACG4536" s="60"/>
      <c r="ACH4536" s="60"/>
      <c r="ACI4536" s="60"/>
      <c r="ACJ4536" s="60"/>
      <c r="ACK4536" s="60"/>
      <c r="ACL4536" s="60"/>
      <c r="ACM4536" s="60"/>
      <c r="ACN4536" s="60"/>
      <c r="ACO4536" s="60"/>
      <c r="ACP4536" s="60"/>
      <c r="ACQ4536" s="60"/>
      <c r="ACR4536" s="60"/>
      <c r="ACS4536" s="60"/>
      <c r="ACT4536" s="60"/>
      <c r="ACU4536" s="60"/>
      <c r="ACV4536" s="60"/>
      <c r="ACW4536" s="60"/>
      <c r="ACX4536" s="60"/>
      <c r="ACY4536" s="60">
        <v>1.00062932768829</v>
      </c>
      <c r="ACZ4536" s="60"/>
      <c r="ADA4536" s="60"/>
      <c r="ADB4536" s="60"/>
      <c r="ADC4536" s="60"/>
      <c r="ADD4536" s="60"/>
      <c r="ADE4536" s="60"/>
    </row>
    <row r="4537" spans="760:785" x14ac:dyDescent="0.25">
      <c r="ACF4537" s="60"/>
      <c r="ACG4537" s="60"/>
      <c r="ACH4537" s="60"/>
      <c r="ACI4537" s="60"/>
      <c r="ACJ4537" s="60"/>
      <c r="ACK4537" s="60"/>
      <c r="ACL4537" s="60"/>
      <c r="ACM4537" s="60"/>
      <c r="ACN4537" s="60"/>
      <c r="ACO4537" s="60"/>
      <c r="ACP4537" s="60"/>
      <c r="ACQ4537" s="60"/>
      <c r="ACR4537" s="60"/>
      <c r="ACS4537" s="60"/>
      <c r="ACT4537" s="60"/>
      <c r="ACU4537" s="60"/>
      <c r="ACV4537" s="60"/>
      <c r="ACW4537" s="60"/>
      <c r="ACX4537" s="60"/>
      <c r="ACY4537" s="60">
        <v>1.0006284289845999</v>
      </c>
      <c r="ACZ4537" s="60"/>
      <c r="ADA4537" s="60"/>
      <c r="ADB4537" s="60"/>
      <c r="ADC4537" s="60"/>
      <c r="ADD4537" s="60"/>
      <c r="ADE4537" s="60"/>
    </row>
    <row r="4538" spans="760:785" x14ac:dyDescent="0.25">
      <c r="ACF4538" s="60"/>
      <c r="ACG4538" s="60"/>
      <c r="ACH4538" s="60"/>
      <c r="ACI4538" s="60"/>
      <c r="ACJ4538" s="60"/>
      <c r="ACK4538" s="60"/>
      <c r="ACL4538" s="60"/>
      <c r="ACM4538" s="60"/>
      <c r="ACN4538" s="60"/>
      <c r="ACO4538" s="60"/>
      <c r="ACP4538" s="60"/>
      <c r="ACQ4538" s="60"/>
      <c r="ACR4538" s="60"/>
      <c r="ACS4538" s="60"/>
      <c r="ACT4538" s="60"/>
      <c r="ACU4538" s="60"/>
      <c r="ACV4538" s="60"/>
      <c r="ACW4538" s="60"/>
      <c r="ACX4538" s="60"/>
      <c r="ACY4538" s="60">
        <v>1.0006265212394601</v>
      </c>
      <c r="ACZ4538" s="60"/>
      <c r="ADA4538" s="60"/>
      <c r="ADB4538" s="60"/>
      <c r="ADC4538" s="60"/>
      <c r="ADD4538" s="60"/>
      <c r="ADE4538" s="60"/>
    </row>
    <row r="4539" spans="760:785" x14ac:dyDescent="0.25">
      <c r="ACF4539" s="60"/>
      <c r="ACG4539" s="60"/>
      <c r="ACH4539" s="60"/>
      <c r="ACI4539" s="60"/>
      <c r="ACJ4539" s="60"/>
      <c r="ACK4539" s="60"/>
      <c r="ACL4539" s="60"/>
      <c r="ACM4539" s="60"/>
      <c r="ACN4539" s="60"/>
      <c r="ACO4539" s="60"/>
      <c r="ACP4539" s="60"/>
      <c r="ACQ4539" s="60"/>
      <c r="ACR4539" s="60"/>
      <c r="ACS4539" s="60"/>
      <c r="ACT4539" s="60"/>
      <c r="ACU4539" s="60"/>
      <c r="ACV4539" s="60"/>
      <c r="ACW4539" s="60"/>
      <c r="ACX4539" s="60"/>
      <c r="ACY4539" s="60">
        <v>1.00062578792752</v>
      </c>
      <c r="ACZ4539" s="60"/>
      <c r="ADA4539" s="60"/>
      <c r="ADB4539" s="60"/>
      <c r="ADC4539" s="60"/>
      <c r="ADD4539" s="60"/>
      <c r="ADE4539" s="60"/>
    </row>
    <row r="4540" spans="760:785" x14ac:dyDescent="0.25">
      <c r="ACF4540" s="60"/>
      <c r="ACG4540" s="60"/>
      <c r="ACH4540" s="60"/>
      <c r="ACI4540" s="60"/>
      <c r="ACJ4540" s="60"/>
      <c r="ACK4540" s="60"/>
      <c r="ACL4540" s="60"/>
      <c r="ACM4540" s="60"/>
      <c r="ACN4540" s="60"/>
      <c r="ACO4540" s="60"/>
      <c r="ACP4540" s="60"/>
      <c r="ACQ4540" s="60"/>
      <c r="ACR4540" s="60"/>
      <c r="ACS4540" s="60"/>
      <c r="ACT4540" s="60"/>
      <c r="ACU4540" s="60"/>
      <c r="ACV4540" s="60"/>
      <c r="ACW4540" s="60"/>
      <c r="ACX4540" s="60"/>
      <c r="ACY4540" s="60">
        <v>1.00062505301727</v>
      </c>
      <c r="ACZ4540" s="60"/>
      <c r="ADA4540" s="60"/>
      <c r="ADB4540" s="60"/>
      <c r="ADC4540" s="60"/>
      <c r="ADD4540" s="60"/>
      <c r="ADE4540" s="60"/>
    </row>
    <row r="4541" spans="760:785" x14ac:dyDescent="0.25">
      <c r="ACF4541" s="60"/>
      <c r="ACG4541" s="60"/>
      <c r="ACH4541" s="60"/>
      <c r="ACI4541" s="60"/>
      <c r="ACJ4541" s="60"/>
      <c r="ACK4541" s="60"/>
      <c r="ACL4541" s="60"/>
      <c r="ACM4541" s="60"/>
      <c r="ACN4541" s="60"/>
      <c r="ACO4541" s="60"/>
      <c r="ACP4541" s="60"/>
      <c r="ACQ4541" s="60"/>
      <c r="ACR4541" s="60"/>
      <c r="ACS4541" s="60"/>
      <c r="ACT4541" s="60"/>
      <c r="ACU4541" s="60"/>
      <c r="ACV4541" s="60"/>
      <c r="ACW4541" s="60"/>
      <c r="ACX4541" s="60"/>
      <c r="ACY4541" s="60">
        <v>1.0006218632595401</v>
      </c>
      <c r="ACZ4541" s="60"/>
      <c r="ADA4541" s="60"/>
      <c r="ADB4541" s="60"/>
      <c r="ADC4541" s="60"/>
      <c r="ADD4541" s="60"/>
      <c r="ADE4541" s="60"/>
    </row>
    <row r="4542" spans="760:785" x14ac:dyDescent="0.25">
      <c r="ACF4542" s="60"/>
      <c r="ACG4542" s="60"/>
      <c r="ACH4542" s="60"/>
      <c r="ACI4542" s="60"/>
      <c r="ACJ4542" s="60"/>
      <c r="ACK4542" s="60"/>
      <c r="ACL4542" s="60"/>
      <c r="ACM4542" s="60"/>
      <c r="ACN4542" s="60"/>
      <c r="ACO4542" s="60"/>
      <c r="ACP4542" s="60"/>
      <c r="ACQ4542" s="60"/>
      <c r="ACR4542" s="60"/>
      <c r="ACS4542" s="60"/>
      <c r="ACT4542" s="60"/>
      <c r="ACU4542" s="60"/>
      <c r="ACV4542" s="60"/>
      <c r="ACW4542" s="60"/>
      <c r="ACX4542" s="60"/>
      <c r="ACY4542" s="60">
        <v>1.00062168161918</v>
      </c>
      <c r="ACZ4542" s="60"/>
      <c r="ADA4542" s="60"/>
      <c r="ADB4542" s="60"/>
      <c r="ADC4542" s="60"/>
      <c r="ADD4542" s="60"/>
      <c r="ADE4542" s="60"/>
    </row>
    <row r="4543" spans="760:785" x14ac:dyDescent="0.25">
      <c r="ACF4543" s="60"/>
      <c r="ACG4543" s="60"/>
      <c r="ACH4543" s="60"/>
      <c r="ACI4543" s="60"/>
      <c r="ACJ4543" s="60"/>
      <c r="ACK4543" s="60"/>
      <c r="ACL4543" s="60"/>
      <c r="ACM4543" s="60"/>
      <c r="ACN4543" s="60"/>
      <c r="ACO4543" s="60"/>
      <c r="ACP4543" s="60"/>
      <c r="ACQ4543" s="60"/>
      <c r="ACR4543" s="60"/>
      <c r="ACS4543" s="60"/>
      <c r="ACT4543" s="60"/>
      <c r="ACU4543" s="60"/>
      <c r="ACV4543" s="60"/>
      <c r="ACW4543" s="60"/>
      <c r="ACX4543" s="60"/>
      <c r="ACY4543" s="60">
        <v>1.00061750850049</v>
      </c>
      <c r="ACZ4543" s="60"/>
      <c r="ADA4543" s="60"/>
      <c r="ADB4543" s="60"/>
      <c r="ADC4543" s="60"/>
      <c r="ADD4543" s="60"/>
      <c r="ADE4543" s="60"/>
    </row>
    <row r="4544" spans="760:785" x14ac:dyDescent="0.25">
      <c r="ACF4544" s="60"/>
      <c r="ACG4544" s="60"/>
      <c r="ACH4544" s="60"/>
      <c r="ACI4544" s="60"/>
      <c r="ACJ4544" s="60"/>
      <c r="ACK4544" s="60"/>
      <c r="ACL4544" s="60"/>
      <c r="ACM4544" s="60"/>
      <c r="ACN4544" s="60"/>
      <c r="ACO4544" s="60"/>
      <c r="ACP4544" s="60"/>
      <c r="ACQ4544" s="60"/>
      <c r="ACR4544" s="60"/>
      <c r="ACS4544" s="60"/>
      <c r="ACT4544" s="60"/>
      <c r="ACU4544" s="60"/>
      <c r="ACV4544" s="60"/>
      <c r="ACW4544" s="60"/>
      <c r="ACX4544" s="60"/>
      <c r="ACY4544" s="60">
        <v>1.0006157584030899</v>
      </c>
      <c r="ACZ4544" s="60"/>
      <c r="ADA4544" s="60"/>
      <c r="ADB4544" s="60"/>
      <c r="ADC4544" s="60"/>
      <c r="ADD4544" s="60"/>
      <c r="ADE4544" s="60"/>
    </row>
    <row r="4545" spans="760:785" x14ac:dyDescent="0.25">
      <c r="ACF4545" s="60"/>
      <c r="ACG4545" s="60"/>
      <c r="ACH4545" s="60"/>
      <c r="ACI4545" s="60"/>
      <c r="ACJ4545" s="60"/>
      <c r="ACK4545" s="60"/>
      <c r="ACL4545" s="60"/>
      <c r="ACM4545" s="60"/>
      <c r="ACN4545" s="60"/>
      <c r="ACO4545" s="60"/>
      <c r="ACP4545" s="60"/>
      <c r="ACQ4545" s="60"/>
      <c r="ACR4545" s="60"/>
      <c r="ACS4545" s="60"/>
      <c r="ACT4545" s="60"/>
      <c r="ACU4545" s="60"/>
      <c r="ACV4545" s="60"/>
      <c r="ACW4545" s="60"/>
      <c r="ACX4545" s="60"/>
      <c r="ACY4545" s="60">
        <v>1.00061556734242</v>
      </c>
      <c r="ACZ4545" s="60"/>
      <c r="ADA4545" s="60"/>
      <c r="ADB4545" s="60"/>
      <c r="ADC4545" s="60"/>
      <c r="ADD4545" s="60"/>
      <c r="ADE4545" s="60"/>
    </row>
    <row r="4546" spans="760:785" x14ac:dyDescent="0.25">
      <c r="ACF4546" s="60"/>
      <c r="ACG4546" s="60"/>
      <c r="ACH4546" s="60"/>
      <c r="ACI4546" s="60"/>
      <c r="ACJ4546" s="60"/>
      <c r="ACK4546" s="60"/>
      <c r="ACL4546" s="60"/>
      <c r="ACM4546" s="60"/>
      <c r="ACN4546" s="60"/>
      <c r="ACO4546" s="60"/>
      <c r="ACP4546" s="60"/>
      <c r="ACQ4546" s="60"/>
      <c r="ACR4546" s="60"/>
      <c r="ACS4546" s="60"/>
      <c r="ACT4546" s="60"/>
      <c r="ACU4546" s="60"/>
      <c r="ACV4546" s="60"/>
      <c r="ACW4546" s="60"/>
      <c r="ACX4546" s="60"/>
      <c r="ACY4546" s="60">
        <v>1.00061551886681</v>
      </c>
      <c r="ACZ4546" s="60"/>
      <c r="ADA4546" s="60"/>
      <c r="ADB4546" s="60"/>
      <c r="ADC4546" s="60"/>
      <c r="ADD4546" s="60"/>
      <c r="ADE4546" s="60"/>
    </row>
    <row r="4547" spans="760:785" x14ac:dyDescent="0.25">
      <c r="ACF4547" s="60"/>
      <c r="ACG4547" s="60"/>
      <c r="ACH4547" s="60"/>
      <c r="ACI4547" s="60"/>
      <c r="ACJ4547" s="60"/>
      <c r="ACK4547" s="60"/>
      <c r="ACL4547" s="60"/>
      <c r="ACM4547" s="60"/>
      <c r="ACN4547" s="60"/>
      <c r="ACO4547" s="60"/>
      <c r="ACP4547" s="60"/>
      <c r="ACQ4547" s="60"/>
      <c r="ACR4547" s="60"/>
      <c r="ACS4547" s="60"/>
      <c r="ACT4547" s="60"/>
      <c r="ACU4547" s="60"/>
      <c r="ACV4547" s="60"/>
      <c r="ACW4547" s="60"/>
      <c r="ACX4547" s="60"/>
      <c r="ACY4547" s="60">
        <v>1.0006142660258901</v>
      </c>
      <c r="ACZ4547" s="60"/>
      <c r="ADA4547" s="60"/>
      <c r="ADB4547" s="60"/>
      <c r="ADC4547" s="60"/>
      <c r="ADD4547" s="60"/>
      <c r="ADE4547" s="60"/>
    </row>
    <row r="4548" spans="760:785" x14ac:dyDescent="0.25">
      <c r="ACF4548" s="60"/>
      <c r="ACG4548" s="60"/>
      <c r="ACH4548" s="60"/>
      <c r="ACI4548" s="60"/>
      <c r="ACJ4548" s="60"/>
      <c r="ACK4548" s="60"/>
      <c r="ACL4548" s="60"/>
      <c r="ACM4548" s="60"/>
      <c r="ACN4548" s="60"/>
      <c r="ACO4548" s="60"/>
      <c r="ACP4548" s="60"/>
      <c r="ACQ4548" s="60"/>
      <c r="ACR4548" s="60"/>
      <c r="ACS4548" s="60"/>
      <c r="ACT4548" s="60"/>
      <c r="ACU4548" s="60"/>
      <c r="ACV4548" s="60"/>
      <c r="ACW4548" s="60"/>
      <c r="ACX4548" s="60"/>
      <c r="ACY4548" s="60">
        <v>1.0006130840479299</v>
      </c>
      <c r="ACZ4548" s="60"/>
      <c r="ADA4548" s="60"/>
      <c r="ADB4548" s="60"/>
      <c r="ADC4548" s="60"/>
      <c r="ADD4548" s="60"/>
      <c r="ADE4548" s="60"/>
    </row>
    <row r="4549" spans="760:785" x14ac:dyDescent="0.25">
      <c r="ACF4549" s="60"/>
      <c r="ACG4549" s="60"/>
      <c r="ACH4549" s="60"/>
      <c r="ACI4549" s="60"/>
      <c r="ACJ4549" s="60"/>
      <c r="ACK4549" s="60"/>
      <c r="ACL4549" s="60"/>
      <c r="ACM4549" s="60"/>
      <c r="ACN4549" s="60"/>
      <c r="ACO4549" s="60"/>
      <c r="ACP4549" s="60"/>
      <c r="ACQ4549" s="60"/>
      <c r="ACR4549" s="60"/>
      <c r="ACS4549" s="60"/>
      <c r="ACT4549" s="60"/>
      <c r="ACU4549" s="60"/>
      <c r="ACV4549" s="60"/>
      <c r="ACW4549" s="60"/>
      <c r="ACX4549" s="60"/>
      <c r="ACY4549" s="60">
        <v>1.00061178401769</v>
      </c>
      <c r="ACZ4549" s="60"/>
      <c r="ADA4549" s="60"/>
      <c r="ADB4549" s="60"/>
      <c r="ADC4549" s="60"/>
      <c r="ADD4549" s="60"/>
      <c r="ADE4549" s="60"/>
    </row>
    <row r="4550" spans="760:785" x14ac:dyDescent="0.25">
      <c r="ACF4550" s="60"/>
      <c r="ACG4550" s="60"/>
      <c r="ACH4550" s="60"/>
      <c r="ACI4550" s="60"/>
      <c r="ACJ4550" s="60"/>
      <c r="ACK4550" s="60"/>
      <c r="ACL4550" s="60"/>
      <c r="ACM4550" s="60"/>
      <c r="ACN4550" s="60"/>
      <c r="ACO4550" s="60"/>
      <c r="ACP4550" s="60"/>
      <c r="ACQ4550" s="60"/>
      <c r="ACR4550" s="60"/>
      <c r="ACS4550" s="60"/>
      <c r="ACT4550" s="60"/>
      <c r="ACU4550" s="60"/>
      <c r="ACV4550" s="60"/>
      <c r="ACW4550" s="60"/>
      <c r="ACX4550" s="60"/>
      <c r="ACY4550" s="60">
        <v>1.00061111568131</v>
      </c>
      <c r="ACZ4550" s="60"/>
      <c r="ADA4550" s="60"/>
      <c r="ADB4550" s="60"/>
      <c r="ADC4550" s="60"/>
      <c r="ADD4550" s="60"/>
      <c r="ADE4550" s="60"/>
    </row>
    <row r="4551" spans="760:785" x14ac:dyDescent="0.25">
      <c r="ACF4551" s="60"/>
      <c r="ACG4551" s="60"/>
      <c r="ACH4551" s="60"/>
      <c r="ACI4551" s="60"/>
      <c r="ACJ4551" s="60"/>
      <c r="ACK4551" s="60"/>
      <c r="ACL4551" s="60"/>
      <c r="ACM4551" s="60"/>
      <c r="ACN4551" s="60"/>
      <c r="ACO4551" s="60"/>
      <c r="ACP4551" s="60"/>
      <c r="ACQ4551" s="60"/>
      <c r="ACR4551" s="60"/>
      <c r="ACS4551" s="60"/>
      <c r="ACT4551" s="60"/>
      <c r="ACU4551" s="60"/>
      <c r="ACV4551" s="60"/>
      <c r="ACW4551" s="60"/>
      <c r="ACX4551" s="60"/>
      <c r="ACY4551" s="60">
        <v>1.00061073780911</v>
      </c>
      <c r="ACZ4551" s="60"/>
      <c r="ADA4551" s="60"/>
      <c r="ADB4551" s="60"/>
      <c r="ADC4551" s="60"/>
      <c r="ADD4551" s="60"/>
      <c r="ADE4551" s="60"/>
    </row>
    <row r="4552" spans="760:785" x14ac:dyDescent="0.25">
      <c r="ACF4552" s="60"/>
      <c r="ACG4552" s="60"/>
      <c r="ACH4552" s="60"/>
      <c r="ACI4552" s="60"/>
      <c r="ACJ4552" s="60"/>
      <c r="ACK4552" s="60"/>
      <c r="ACL4552" s="60"/>
      <c r="ACM4552" s="60"/>
      <c r="ACN4552" s="60"/>
      <c r="ACO4552" s="60"/>
      <c r="ACP4552" s="60"/>
      <c r="ACQ4552" s="60"/>
      <c r="ACR4552" s="60"/>
      <c r="ACS4552" s="60"/>
      <c r="ACT4552" s="60"/>
      <c r="ACU4552" s="60"/>
      <c r="ACV4552" s="60"/>
      <c r="ACW4552" s="60"/>
      <c r="ACX4552" s="60"/>
      <c r="ACY4552" s="60">
        <v>1.00060778500439</v>
      </c>
      <c r="ACZ4552" s="60"/>
      <c r="ADA4552" s="60"/>
      <c r="ADB4552" s="60"/>
      <c r="ADC4552" s="60"/>
      <c r="ADD4552" s="60"/>
      <c r="ADE4552" s="60"/>
    </row>
    <row r="4553" spans="760:785" x14ac:dyDescent="0.25">
      <c r="ACF4553" s="60"/>
      <c r="ACG4553" s="60"/>
      <c r="ACH4553" s="60"/>
      <c r="ACI4553" s="60"/>
      <c r="ACJ4553" s="60"/>
      <c r="ACK4553" s="60"/>
      <c r="ACL4553" s="60"/>
      <c r="ACM4553" s="60"/>
      <c r="ACN4553" s="60"/>
      <c r="ACO4553" s="60"/>
      <c r="ACP4553" s="60"/>
      <c r="ACQ4553" s="60"/>
      <c r="ACR4553" s="60"/>
      <c r="ACS4553" s="60"/>
      <c r="ACT4553" s="60"/>
      <c r="ACU4553" s="60"/>
      <c r="ACV4553" s="60"/>
      <c r="ACW4553" s="60"/>
      <c r="ACX4553" s="60"/>
      <c r="ACY4553" s="60">
        <v>1.0006070108146501</v>
      </c>
      <c r="ACZ4553" s="60"/>
      <c r="ADA4553" s="60"/>
      <c r="ADB4553" s="60"/>
      <c r="ADC4553" s="60"/>
      <c r="ADD4553" s="60"/>
      <c r="ADE4553" s="60"/>
    </row>
    <row r="4554" spans="760:785" x14ac:dyDescent="0.25">
      <c r="ACF4554" s="60"/>
      <c r="ACG4554" s="60"/>
      <c r="ACH4554" s="60"/>
      <c r="ACI4554" s="60"/>
      <c r="ACJ4554" s="60"/>
      <c r="ACK4554" s="60"/>
      <c r="ACL4554" s="60"/>
      <c r="ACM4554" s="60"/>
      <c r="ACN4554" s="60"/>
      <c r="ACO4554" s="60"/>
      <c r="ACP4554" s="60"/>
      <c r="ACQ4554" s="60"/>
      <c r="ACR4554" s="60"/>
      <c r="ACS4554" s="60"/>
      <c r="ACT4554" s="60"/>
      <c r="ACU4554" s="60"/>
      <c r="ACV4554" s="60"/>
      <c r="ACW4554" s="60"/>
      <c r="ACX4554" s="60"/>
      <c r="ACY4554" s="60">
        <v>1.00060687627671</v>
      </c>
      <c r="ACZ4554" s="60"/>
      <c r="ADA4554" s="60"/>
      <c r="ADB4554" s="60"/>
      <c r="ADC4554" s="60"/>
      <c r="ADD4554" s="60"/>
      <c r="ADE4554" s="60"/>
    </row>
    <row r="4555" spans="760:785" x14ac:dyDescent="0.25">
      <c r="ACF4555" s="60"/>
      <c r="ACG4555" s="60"/>
      <c r="ACH4555" s="60"/>
      <c r="ACI4555" s="60"/>
      <c r="ACJ4555" s="60"/>
      <c r="ACK4555" s="60"/>
      <c r="ACL4555" s="60"/>
      <c r="ACM4555" s="60"/>
      <c r="ACN4555" s="60"/>
      <c r="ACO4555" s="60"/>
      <c r="ACP4555" s="60"/>
      <c r="ACQ4555" s="60"/>
      <c r="ACR4555" s="60"/>
      <c r="ACS4555" s="60"/>
      <c r="ACT4555" s="60"/>
      <c r="ACU4555" s="60"/>
      <c r="ACV4555" s="60"/>
      <c r="ACW4555" s="60"/>
      <c r="ACX4555" s="60"/>
      <c r="ACY4555" s="60">
        <v>1.00060590590063</v>
      </c>
      <c r="ACZ4555" s="60"/>
      <c r="ADA4555" s="60"/>
      <c r="ADB4555" s="60"/>
      <c r="ADC4555" s="60"/>
      <c r="ADD4555" s="60"/>
      <c r="ADE4555" s="60"/>
    </row>
    <row r="4556" spans="760:785" x14ac:dyDescent="0.25">
      <c r="ACF4556" s="60"/>
      <c r="ACG4556" s="60"/>
      <c r="ACH4556" s="60"/>
      <c r="ACI4556" s="60"/>
      <c r="ACJ4556" s="60"/>
      <c r="ACK4556" s="60"/>
      <c r="ACL4556" s="60"/>
      <c r="ACM4556" s="60"/>
      <c r="ACN4556" s="60"/>
      <c r="ACO4556" s="60"/>
      <c r="ACP4556" s="60"/>
      <c r="ACQ4556" s="60"/>
      <c r="ACR4556" s="60"/>
      <c r="ACS4556" s="60"/>
      <c r="ACT4556" s="60"/>
      <c r="ACU4556" s="60"/>
      <c r="ACV4556" s="60"/>
      <c r="ACW4556" s="60"/>
      <c r="ACX4556" s="60"/>
      <c r="ACY4556" s="60">
        <v>1.00060583096099</v>
      </c>
      <c r="ACZ4556" s="60"/>
      <c r="ADA4556" s="60"/>
      <c r="ADB4556" s="60"/>
      <c r="ADC4556" s="60"/>
      <c r="ADD4556" s="60"/>
      <c r="ADE4556" s="60"/>
    </row>
    <row r="4557" spans="760:785" x14ac:dyDescent="0.25">
      <c r="ACF4557" s="60"/>
      <c r="ACG4557" s="60"/>
      <c r="ACH4557" s="60"/>
      <c r="ACI4557" s="60"/>
      <c r="ACJ4557" s="60"/>
      <c r="ACK4557" s="60"/>
      <c r="ACL4557" s="60"/>
      <c r="ACM4557" s="60"/>
      <c r="ACN4557" s="60"/>
      <c r="ACO4557" s="60"/>
      <c r="ACP4557" s="60"/>
      <c r="ACQ4557" s="60"/>
      <c r="ACR4557" s="60"/>
      <c r="ACS4557" s="60"/>
      <c r="ACT4557" s="60"/>
      <c r="ACU4557" s="60"/>
      <c r="ACV4557" s="60"/>
      <c r="ACW4557" s="60"/>
      <c r="ACX4557" s="60"/>
      <c r="ACY4557" s="60">
        <v>1.0006044722793599</v>
      </c>
      <c r="ACZ4557" s="60"/>
      <c r="ADA4557" s="60"/>
      <c r="ADB4557" s="60"/>
      <c r="ADC4557" s="60"/>
      <c r="ADD4557" s="60"/>
      <c r="ADE4557" s="60"/>
    </row>
    <row r="4558" spans="760:785" x14ac:dyDescent="0.25">
      <c r="ACF4558" s="60"/>
      <c r="ACG4558" s="60"/>
      <c r="ACH4558" s="60"/>
      <c r="ACI4558" s="60"/>
      <c r="ACJ4558" s="60"/>
      <c r="ACK4558" s="60"/>
      <c r="ACL4558" s="60"/>
      <c r="ACM4558" s="60"/>
      <c r="ACN4558" s="60"/>
      <c r="ACO4558" s="60"/>
      <c r="ACP4558" s="60"/>
      <c r="ACQ4558" s="60"/>
      <c r="ACR4558" s="60"/>
      <c r="ACS4558" s="60"/>
      <c r="ACT4558" s="60"/>
      <c r="ACU4558" s="60"/>
      <c r="ACV4558" s="60"/>
      <c r="ACW4558" s="60"/>
      <c r="ACX4558" s="60"/>
      <c r="ACY4558" s="60">
        <v>1.00060434222154</v>
      </c>
      <c r="ACZ4558" s="60"/>
      <c r="ADA4558" s="60"/>
      <c r="ADB4558" s="60"/>
      <c r="ADC4558" s="60"/>
      <c r="ADD4558" s="60"/>
      <c r="ADE4558" s="60"/>
    </row>
    <row r="4559" spans="760:785" x14ac:dyDescent="0.25">
      <c r="ACF4559" s="60"/>
      <c r="ACG4559" s="60"/>
      <c r="ACH4559" s="60"/>
      <c r="ACI4559" s="60"/>
      <c r="ACJ4559" s="60"/>
      <c r="ACK4559" s="60"/>
      <c r="ACL4559" s="60"/>
      <c r="ACM4559" s="60"/>
      <c r="ACN4559" s="60"/>
      <c r="ACO4559" s="60"/>
      <c r="ACP4559" s="60"/>
      <c r="ACQ4559" s="60"/>
      <c r="ACR4559" s="60"/>
      <c r="ACS4559" s="60"/>
      <c r="ACT4559" s="60"/>
      <c r="ACU4559" s="60"/>
      <c r="ACV4559" s="60"/>
      <c r="ACW4559" s="60"/>
      <c r="ACX4559" s="60"/>
      <c r="ACY4559" s="60">
        <v>1.00060148731194</v>
      </c>
      <c r="ACZ4559" s="60"/>
      <c r="ADA4559" s="60"/>
      <c r="ADB4559" s="60"/>
      <c r="ADC4559" s="60"/>
      <c r="ADD4559" s="60"/>
      <c r="ADE4559" s="60"/>
    </row>
    <row r="4560" spans="760:785" x14ac:dyDescent="0.25">
      <c r="ACF4560" s="60"/>
      <c r="ACG4560" s="60"/>
      <c r="ACH4560" s="60"/>
      <c r="ACI4560" s="60"/>
      <c r="ACJ4560" s="60"/>
      <c r="ACK4560" s="60"/>
      <c r="ACL4560" s="60"/>
      <c r="ACM4560" s="60"/>
      <c r="ACN4560" s="60"/>
      <c r="ACO4560" s="60"/>
      <c r="ACP4560" s="60"/>
      <c r="ACQ4560" s="60"/>
      <c r="ACR4560" s="60"/>
      <c r="ACS4560" s="60"/>
      <c r="ACT4560" s="60"/>
      <c r="ACU4560" s="60"/>
      <c r="ACV4560" s="60"/>
      <c r="ACW4560" s="60"/>
      <c r="ACX4560" s="60"/>
      <c r="ACY4560" s="60">
        <v>1.0006012751782001</v>
      </c>
      <c r="ACZ4560" s="60"/>
      <c r="ADA4560" s="60"/>
      <c r="ADB4560" s="60"/>
      <c r="ADC4560" s="60"/>
      <c r="ADD4560" s="60"/>
      <c r="ADE4560" s="60"/>
    </row>
    <row r="4561" spans="760:785" x14ac:dyDescent="0.25">
      <c r="ACF4561" s="60"/>
      <c r="ACG4561" s="60"/>
      <c r="ACH4561" s="60"/>
      <c r="ACI4561" s="60"/>
      <c r="ACJ4561" s="60"/>
      <c r="ACK4561" s="60"/>
      <c r="ACL4561" s="60"/>
      <c r="ACM4561" s="60"/>
      <c r="ACN4561" s="60"/>
      <c r="ACO4561" s="60"/>
      <c r="ACP4561" s="60"/>
      <c r="ACQ4561" s="60"/>
      <c r="ACR4561" s="60"/>
      <c r="ACS4561" s="60"/>
      <c r="ACT4561" s="60"/>
      <c r="ACU4561" s="60"/>
      <c r="ACV4561" s="60"/>
      <c r="ACW4561" s="60"/>
      <c r="ACX4561" s="60"/>
      <c r="ACY4561" s="60">
        <v>1.00059722410203</v>
      </c>
      <c r="ACZ4561" s="60"/>
      <c r="ADA4561" s="60"/>
      <c r="ADB4561" s="60"/>
      <c r="ADC4561" s="60"/>
      <c r="ADD4561" s="60"/>
      <c r="ADE4561" s="60"/>
    </row>
    <row r="4562" spans="760:785" x14ac:dyDescent="0.25">
      <c r="ACF4562" s="60"/>
      <c r="ACG4562" s="60"/>
      <c r="ACH4562" s="60"/>
      <c r="ACI4562" s="60"/>
      <c r="ACJ4562" s="60"/>
      <c r="ACK4562" s="60"/>
      <c r="ACL4562" s="60"/>
      <c r="ACM4562" s="60"/>
      <c r="ACN4562" s="60"/>
      <c r="ACO4562" s="60"/>
      <c r="ACP4562" s="60"/>
      <c r="ACQ4562" s="60"/>
      <c r="ACR4562" s="60"/>
      <c r="ACS4562" s="60"/>
      <c r="ACT4562" s="60"/>
      <c r="ACU4562" s="60"/>
      <c r="ACV4562" s="60"/>
      <c r="ACW4562" s="60"/>
      <c r="ACX4562" s="60"/>
      <c r="ACY4562" s="60">
        <v>1.00059632947225</v>
      </c>
      <c r="ACZ4562" s="60"/>
      <c r="ADA4562" s="60"/>
      <c r="ADB4562" s="60"/>
      <c r="ADC4562" s="60"/>
      <c r="ADD4562" s="60"/>
      <c r="ADE4562" s="60"/>
    </row>
    <row r="4563" spans="760:785" x14ac:dyDescent="0.25">
      <c r="ACF4563" s="60"/>
      <c r="ACG4563" s="60"/>
      <c r="ACH4563" s="60"/>
      <c r="ACI4563" s="60"/>
      <c r="ACJ4563" s="60"/>
      <c r="ACK4563" s="60"/>
      <c r="ACL4563" s="60"/>
      <c r="ACM4563" s="60"/>
      <c r="ACN4563" s="60"/>
      <c r="ACO4563" s="60"/>
      <c r="ACP4563" s="60"/>
      <c r="ACQ4563" s="60"/>
      <c r="ACR4563" s="60"/>
      <c r="ACS4563" s="60"/>
      <c r="ACT4563" s="60"/>
      <c r="ACU4563" s="60"/>
      <c r="ACV4563" s="60"/>
      <c r="ACW4563" s="60"/>
      <c r="ACX4563" s="60"/>
      <c r="ACY4563" s="60">
        <v>1.00059627924951</v>
      </c>
      <c r="ACZ4563" s="60"/>
      <c r="ADA4563" s="60"/>
      <c r="ADB4563" s="60"/>
      <c r="ADC4563" s="60"/>
      <c r="ADD4563" s="60"/>
      <c r="ADE4563" s="60"/>
    </row>
    <row r="4564" spans="760:785" x14ac:dyDescent="0.25">
      <c r="ACF4564" s="60"/>
      <c r="ACG4564" s="60"/>
      <c r="ACH4564" s="60"/>
      <c r="ACI4564" s="60"/>
      <c r="ACJ4564" s="60"/>
      <c r="ACK4564" s="60"/>
      <c r="ACL4564" s="60"/>
      <c r="ACM4564" s="60"/>
      <c r="ACN4564" s="60"/>
      <c r="ACO4564" s="60"/>
      <c r="ACP4564" s="60"/>
      <c r="ACQ4564" s="60"/>
      <c r="ACR4564" s="60"/>
      <c r="ACS4564" s="60"/>
      <c r="ACT4564" s="60"/>
      <c r="ACU4564" s="60"/>
      <c r="ACV4564" s="60"/>
      <c r="ACW4564" s="60"/>
      <c r="ACX4564" s="60"/>
      <c r="ACY4564" s="60">
        <v>1.00059561661449</v>
      </c>
      <c r="ACZ4564" s="60"/>
      <c r="ADA4564" s="60"/>
      <c r="ADB4564" s="60"/>
      <c r="ADC4564" s="60"/>
      <c r="ADD4564" s="60"/>
      <c r="ADE4564" s="60"/>
    </row>
    <row r="4565" spans="760:785" x14ac:dyDescent="0.25">
      <c r="ACF4565" s="60"/>
      <c r="ACG4565" s="60"/>
      <c r="ACH4565" s="60"/>
      <c r="ACI4565" s="60"/>
      <c r="ACJ4565" s="60"/>
      <c r="ACK4565" s="60"/>
      <c r="ACL4565" s="60"/>
      <c r="ACM4565" s="60"/>
      <c r="ACN4565" s="60"/>
      <c r="ACO4565" s="60"/>
      <c r="ACP4565" s="60"/>
      <c r="ACQ4565" s="60"/>
      <c r="ACR4565" s="60"/>
      <c r="ACS4565" s="60"/>
      <c r="ACT4565" s="60"/>
      <c r="ACU4565" s="60"/>
      <c r="ACV4565" s="60"/>
      <c r="ACW4565" s="60"/>
      <c r="ACX4565" s="60"/>
      <c r="ACY4565" s="60">
        <v>1.0005950156810599</v>
      </c>
      <c r="ACZ4565" s="60"/>
      <c r="ADA4565" s="60"/>
      <c r="ADB4565" s="60"/>
      <c r="ADC4565" s="60"/>
      <c r="ADD4565" s="60"/>
      <c r="ADE4565" s="60"/>
    </row>
    <row r="4566" spans="760:785" x14ac:dyDescent="0.25">
      <c r="ACF4566" s="60"/>
      <c r="ACG4566" s="60"/>
      <c r="ACH4566" s="60"/>
      <c r="ACI4566" s="60"/>
      <c r="ACJ4566" s="60"/>
      <c r="ACK4566" s="60"/>
      <c r="ACL4566" s="60"/>
      <c r="ACM4566" s="60"/>
      <c r="ACN4566" s="60"/>
      <c r="ACO4566" s="60"/>
      <c r="ACP4566" s="60"/>
      <c r="ACQ4566" s="60"/>
      <c r="ACR4566" s="60"/>
      <c r="ACS4566" s="60"/>
      <c r="ACT4566" s="60"/>
      <c r="ACU4566" s="60"/>
      <c r="ACV4566" s="60"/>
      <c r="ACW4566" s="60"/>
      <c r="ACX4566" s="60"/>
      <c r="ACY4566" s="60">
        <v>1.0005908486295401</v>
      </c>
      <c r="ACZ4566" s="60"/>
      <c r="ADA4566" s="60"/>
      <c r="ADB4566" s="60"/>
      <c r="ADC4566" s="60"/>
      <c r="ADD4566" s="60"/>
      <c r="ADE4566" s="60"/>
    </row>
    <row r="4567" spans="760:785" x14ac:dyDescent="0.25">
      <c r="ACF4567" s="60"/>
      <c r="ACG4567" s="60"/>
      <c r="ACH4567" s="60"/>
      <c r="ACI4567" s="60"/>
      <c r="ACJ4567" s="60"/>
      <c r="ACK4567" s="60"/>
      <c r="ACL4567" s="60"/>
      <c r="ACM4567" s="60"/>
      <c r="ACN4567" s="60"/>
      <c r="ACO4567" s="60"/>
      <c r="ACP4567" s="60"/>
      <c r="ACQ4567" s="60"/>
      <c r="ACR4567" s="60"/>
      <c r="ACS4567" s="60"/>
      <c r="ACT4567" s="60"/>
      <c r="ACU4567" s="60"/>
      <c r="ACV4567" s="60"/>
      <c r="ACW4567" s="60"/>
      <c r="ACX4567" s="60"/>
      <c r="ACY4567" s="60">
        <v>1.0005872215937499</v>
      </c>
      <c r="ACZ4567" s="60"/>
      <c r="ADA4567" s="60"/>
      <c r="ADB4567" s="60"/>
      <c r="ADC4567" s="60"/>
      <c r="ADD4567" s="60"/>
      <c r="ADE4567" s="60"/>
    </row>
    <row r="4568" spans="760:785" x14ac:dyDescent="0.25">
      <c r="ACF4568" s="60"/>
      <c r="ACG4568" s="60"/>
      <c r="ACH4568" s="60"/>
      <c r="ACI4568" s="60"/>
      <c r="ACJ4568" s="60"/>
      <c r="ACK4568" s="60"/>
      <c r="ACL4568" s="60"/>
      <c r="ACM4568" s="60"/>
      <c r="ACN4568" s="60"/>
      <c r="ACO4568" s="60"/>
      <c r="ACP4568" s="60"/>
      <c r="ACQ4568" s="60"/>
      <c r="ACR4568" s="60"/>
      <c r="ACS4568" s="60"/>
      <c r="ACT4568" s="60"/>
      <c r="ACU4568" s="60"/>
      <c r="ACV4568" s="60"/>
      <c r="ACW4568" s="60"/>
      <c r="ACX4568" s="60"/>
      <c r="ACY4568" s="60">
        <v>1.0005868172299901</v>
      </c>
      <c r="ACZ4568" s="60"/>
      <c r="ADA4568" s="60"/>
      <c r="ADB4568" s="60"/>
      <c r="ADC4568" s="60"/>
      <c r="ADD4568" s="60"/>
      <c r="ADE4568" s="60"/>
    </row>
    <row r="4569" spans="760:785" x14ac:dyDescent="0.25">
      <c r="ACF4569" s="60"/>
      <c r="ACG4569" s="60"/>
      <c r="ACH4569" s="60"/>
      <c r="ACI4569" s="60"/>
      <c r="ACJ4569" s="60"/>
      <c r="ACK4569" s="60"/>
      <c r="ACL4569" s="60"/>
      <c r="ACM4569" s="60"/>
      <c r="ACN4569" s="60"/>
      <c r="ACO4569" s="60"/>
      <c r="ACP4569" s="60"/>
      <c r="ACQ4569" s="60"/>
      <c r="ACR4569" s="60"/>
      <c r="ACS4569" s="60"/>
      <c r="ACT4569" s="60"/>
      <c r="ACU4569" s="60"/>
      <c r="ACV4569" s="60"/>
      <c r="ACW4569" s="60"/>
      <c r="ACX4569" s="60"/>
      <c r="ACY4569" s="60">
        <v>1.0005860161013</v>
      </c>
      <c r="ACZ4569" s="60"/>
      <c r="ADA4569" s="60"/>
      <c r="ADB4569" s="60"/>
      <c r="ADC4569" s="60"/>
      <c r="ADD4569" s="60"/>
      <c r="ADE4569" s="60"/>
    </row>
    <row r="4570" spans="760:785" x14ac:dyDescent="0.25">
      <c r="ACF4570" s="60"/>
      <c r="ACG4570" s="60"/>
      <c r="ACH4570" s="60"/>
      <c r="ACI4570" s="60"/>
      <c r="ACJ4570" s="60"/>
      <c r="ACK4570" s="60"/>
      <c r="ACL4570" s="60"/>
      <c r="ACM4570" s="60"/>
      <c r="ACN4570" s="60"/>
      <c r="ACO4570" s="60"/>
      <c r="ACP4570" s="60"/>
      <c r="ACQ4570" s="60"/>
      <c r="ACR4570" s="60"/>
      <c r="ACS4570" s="60"/>
      <c r="ACT4570" s="60"/>
      <c r="ACU4570" s="60"/>
      <c r="ACV4570" s="60"/>
      <c r="ACW4570" s="60"/>
      <c r="ACX4570" s="60"/>
      <c r="ACY4570" s="60">
        <v>1.0005853669276701</v>
      </c>
      <c r="ACZ4570" s="60"/>
      <c r="ADA4570" s="60"/>
      <c r="ADB4570" s="60"/>
      <c r="ADC4570" s="60"/>
      <c r="ADD4570" s="60"/>
      <c r="ADE4570" s="60"/>
    </row>
    <row r="4571" spans="760:785" x14ac:dyDescent="0.25">
      <c r="ACF4571" s="60"/>
      <c r="ACG4571" s="60"/>
      <c r="ACH4571" s="60"/>
      <c r="ACI4571" s="60"/>
      <c r="ACJ4571" s="60"/>
      <c r="ACK4571" s="60"/>
      <c r="ACL4571" s="60"/>
      <c r="ACM4571" s="60"/>
      <c r="ACN4571" s="60"/>
      <c r="ACO4571" s="60"/>
      <c r="ACP4571" s="60"/>
      <c r="ACQ4571" s="60"/>
      <c r="ACR4571" s="60"/>
      <c r="ACS4571" s="60"/>
      <c r="ACT4571" s="60"/>
      <c r="ACU4571" s="60"/>
      <c r="ACV4571" s="60"/>
      <c r="ACW4571" s="60"/>
      <c r="ACX4571" s="60"/>
      <c r="ACY4571" s="60">
        <v>1.00058381996012</v>
      </c>
      <c r="ACZ4571" s="60"/>
      <c r="ADA4571" s="60"/>
      <c r="ADB4571" s="60"/>
      <c r="ADC4571" s="60"/>
      <c r="ADD4571" s="60"/>
      <c r="ADE4571" s="60"/>
    </row>
    <row r="4572" spans="760:785" x14ac:dyDescent="0.25">
      <c r="ACF4572" s="60"/>
      <c r="ACG4572" s="60"/>
      <c r="ACH4572" s="60"/>
      <c r="ACI4572" s="60"/>
      <c r="ACJ4572" s="60"/>
      <c r="ACK4572" s="60"/>
      <c r="ACL4572" s="60"/>
      <c r="ACM4572" s="60"/>
      <c r="ACN4572" s="60"/>
      <c r="ACO4572" s="60"/>
      <c r="ACP4572" s="60"/>
      <c r="ACQ4572" s="60"/>
      <c r="ACR4572" s="60"/>
      <c r="ACS4572" s="60"/>
      <c r="ACT4572" s="60"/>
      <c r="ACU4572" s="60"/>
      <c r="ACV4572" s="60"/>
      <c r="ACW4572" s="60"/>
      <c r="ACX4572" s="60"/>
      <c r="ACY4572" s="60">
        <v>1.0005835582620599</v>
      </c>
      <c r="ACZ4572" s="60"/>
      <c r="ADA4572" s="60"/>
      <c r="ADB4572" s="60"/>
      <c r="ADC4572" s="60"/>
      <c r="ADD4572" s="60"/>
      <c r="ADE4572" s="60"/>
    </row>
    <row r="4573" spans="760:785" x14ac:dyDescent="0.25">
      <c r="ACF4573" s="60"/>
      <c r="ACG4573" s="60"/>
      <c r="ACH4573" s="60"/>
      <c r="ACI4573" s="60"/>
      <c r="ACJ4573" s="60"/>
      <c r="ACK4573" s="60"/>
      <c r="ACL4573" s="60"/>
      <c r="ACM4573" s="60"/>
      <c r="ACN4573" s="60"/>
      <c r="ACO4573" s="60"/>
      <c r="ACP4573" s="60"/>
      <c r="ACQ4573" s="60"/>
      <c r="ACR4573" s="60"/>
      <c r="ACS4573" s="60"/>
      <c r="ACT4573" s="60"/>
      <c r="ACU4573" s="60"/>
      <c r="ACV4573" s="60"/>
      <c r="ACW4573" s="60"/>
      <c r="ACX4573" s="60"/>
      <c r="ACY4573" s="60">
        <v>1.0005795287988799</v>
      </c>
      <c r="ACZ4573" s="60"/>
      <c r="ADA4573" s="60"/>
      <c r="ADB4573" s="60"/>
      <c r="ADC4573" s="60"/>
      <c r="ADD4573" s="60"/>
      <c r="ADE4573" s="60"/>
    </row>
    <row r="4574" spans="760:785" x14ac:dyDescent="0.25">
      <c r="ACF4574" s="60"/>
      <c r="ACG4574" s="60"/>
      <c r="ACH4574" s="60"/>
      <c r="ACI4574" s="60"/>
      <c r="ACJ4574" s="60"/>
      <c r="ACK4574" s="60"/>
      <c r="ACL4574" s="60"/>
      <c r="ACM4574" s="60"/>
      <c r="ACN4574" s="60"/>
      <c r="ACO4574" s="60"/>
      <c r="ACP4574" s="60"/>
      <c r="ACQ4574" s="60"/>
      <c r="ACR4574" s="60"/>
      <c r="ACS4574" s="60"/>
      <c r="ACT4574" s="60"/>
      <c r="ACU4574" s="60"/>
      <c r="ACV4574" s="60"/>
      <c r="ACW4574" s="60"/>
      <c r="ACX4574" s="60"/>
      <c r="ACY4574" s="60">
        <v>1.00057634940961</v>
      </c>
      <c r="ACZ4574" s="60"/>
      <c r="ADA4574" s="60"/>
      <c r="ADB4574" s="60"/>
      <c r="ADC4574" s="60"/>
      <c r="ADD4574" s="60"/>
      <c r="ADE4574" s="60"/>
    </row>
    <row r="4575" spans="760:785" x14ac:dyDescent="0.25">
      <c r="ACF4575" s="60"/>
      <c r="ACG4575" s="60"/>
      <c r="ACH4575" s="60"/>
      <c r="ACI4575" s="60"/>
      <c r="ACJ4575" s="60"/>
      <c r="ACK4575" s="60"/>
      <c r="ACL4575" s="60"/>
      <c r="ACM4575" s="60"/>
      <c r="ACN4575" s="60"/>
      <c r="ACO4575" s="60"/>
      <c r="ACP4575" s="60"/>
      <c r="ACQ4575" s="60"/>
      <c r="ACR4575" s="60"/>
      <c r="ACS4575" s="60"/>
      <c r="ACT4575" s="60"/>
      <c r="ACU4575" s="60"/>
      <c r="ACV4575" s="60"/>
      <c r="ACW4575" s="60"/>
      <c r="ACX4575" s="60"/>
      <c r="ACY4575" s="60">
        <v>1.0005762683964099</v>
      </c>
      <c r="ACZ4575" s="60"/>
      <c r="ADA4575" s="60"/>
      <c r="ADB4575" s="60"/>
      <c r="ADC4575" s="60"/>
      <c r="ADD4575" s="60"/>
      <c r="ADE4575" s="60"/>
    </row>
    <row r="4576" spans="760:785" x14ac:dyDescent="0.25">
      <c r="ACF4576" s="60"/>
      <c r="ACG4576" s="60"/>
      <c r="ACH4576" s="60"/>
      <c r="ACI4576" s="60"/>
      <c r="ACJ4576" s="60"/>
      <c r="ACK4576" s="60"/>
      <c r="ACL4576" s="60"/>
      <c r="ACM4576" s="60"/>
      <c r="ACN4576" s="60"/>
      <c r="ACO4576" s="60"/>
      <c r="ACP4576" s="60"/>
      <c r="ACQ4576" s="60"/>
      <c r="ACR4576" s="60"/>
      <c r="ACS4576" s="60"/>
      <c r="ACT4576" s="60"/>
      <c r="ACU4576" s="60"/>
      <c r="ACV4576" s="60"/>
      <c r="ACW4576" s="60"/>
      <c r="ACX4576" s="60"/>
      <c r="ACY4576" s="60">
        <v>1.0005757904147601</v>
      </c>
      <c r="ACZ4576" s="60"/>
      <c r="ADA4576" s="60"/>
      <c r="ADB4576" s="60"/>
      <c r="ADC4576" s="60"/>
      <c r="ADD4576" s="60"/>
      <c r="ADE4576" s="60"/>
    </row>
    <row r="4577" spans="760:785" x14ac:dyDescent="0.25">
      <c r="ACF4577" s="60"/>
      <c r="ACG4577" s="60"/>
      <c r="ACH4577" s="60"/>
      <c r="ACI4577" s="60"/>
      <c r="ACJ4577" s="60"/>
      <c r="ACK4577" s="60"/>
      <c r="ACL4577" s="60"/>
      <c r="ACM4577" s="60"/>
      <c r="ACN4577" s="60"/>
      <c r="ACO4577" s="60"/>
      <c r="ACP4577" s="60"/>
      <c r="ACQ4577" s="60"/>
      <c r="ACR4577" s="60"/>
      <c r="ACS4577" s="60"/>
      <c r="ACT4577" s="60"/>
      <c r="ACU4577" s="60"/>
      <c r="ACV4577" s="60"/>
      <c r="ACW4577" s="60"/>
      <c r="ACX4577" s="60"/>
      <c r="ACY4577" s="60">
        <v>1.0005741067440601</v>
      </c>
      <c r="ACZ4577" s="60"/>
      <c r="ADA4577" s="60"/>
      <c r="ADB4577" s="60"/>
      <c r="ADC4577" s="60"/>
      <c r="ADD4577" s="60"/>
      <c r="ADE4577" s="60"/>
    </row>
    <row r="4578" spans="760:785" x14ac:dyDescent="0.25">
      <c r="ACF4578" s="60"/>
      <c r="ACG4578" s="60"/>
      <c r="ACH4578" s="60"/>
      <c r="ACI4578" s="60"/>
      <c r="ACJ4578" s="60"/>
      <c r="ACK4578" s="60"/>
      <c r="ACL4578" s="60"/>
      <c r="ACM4578" s="60"/>
      <c r="ACN4578" s="60"/>
      <c r="ACO4578" s="60"/>
      <c r="ACP4578" s="60"/>
      <c r="ACQ4578" s="60"/>
      <c r="ACR4578" s="60"/>
      <c r="ACS4578" s="60"/>
      <c r="ACT4578" s="60"/>
      <c r="ACU4578" s="60"/>
      <c r="ACV4578" s="60"/>
      <c r="ACW4578" s="60"/>
      <c r="ACX4578" s="60"/>
      <c r="ACY4578" s="60">
        <v>1.00057365707371</v>
      </c>
      <c r="ACZ4578" s="60"/>
      <c r="ADA4578" s="60"/>
      <c r="ADB4578" s="60"/>
      <c r="ADC4578" s="60"/>
      <c r="ADD4578" s="60"/>
      <c r="ADE4578" s="60"/>
    </row>
    <row r="4579" spans="760:785" x14ac:dyDescent="0.25">
      <c r="ACF4579" s="60"/>
      <c r="ACG4579" s="60"/>
      <c r="ACH4579" s="60"/>
      <c r="ACI4579" s="60"/>
      <c r="ACJ4579" s="60"/>
      <c r="ACK4579" s="60"/>
      <c r="ACL4579" s="60"/>
      <c r="ACM4579" s="60"/>
      <c r="ACN4579" s="60"/>
      <c r="ACO4579" s="60"/>
      <c r="ACP4579" s="60"/>
      <c r="ACQ4579" s="60"/>
      <c r="ACR4579" s="60"/>
      <c r="ACS4579" s="60"/>
      <c r="ACT4579" s="60"/>
      <c r="ACU4579" s="60"/>
      <c r="ACV4579" s="60"/>
      <c r="ACW4579" s="60"/>
      <c r="ACX4579" s="60"/>
      <c r="ACY4579" s="60">
        <v>1.00057328035142</v>
      </c>
      <c r="ACZ4579" s="60"/>
      <c r="ADA4579" s="60"/>
      <c r="ADB4579" s="60"/>
      <c r="ADC4579" s="60"/>
      <c r="ADD4579" s="60"/>
      <c r="ADE4579" s="60"/>
    </row>
    <row r="4580" spans="760:785" x14ac:dyDescent="0.25">
      <c r="ACF4580" s="60"/>
      <c r="ACG4580" s="60"/>
      <c r="ACH4580" s="60"/>
      <c r="ACI4580" s="60"/>
      <c r="ACJ4580" s="60"/>
      <c r="ACK4580" s="60"/>
      <c r="ACL4580" s="60"/>
      <c r="ACM4580" s="60"/>
      <c r="ACN4580" s="60"/>
      <c r="ACO4580" s="60"/>
      <c r="ACP4580" s="60"/>
      <c r="ACQ4580" s="60"/>
      <c r="ACR4580" s="60"/>
      <c r="ACS4580" s="60"/>
      <c r="ACT4580" s="60"/>
      <c r="ACU4580" s="60"/>
      <c r="ACV4580" s="60"/>
      <c r="ACW4580" s="60"/>
      <c r="ACX4580" s="60"/>
      <c r="ACY4580" s="60">
        <v>1.00057312228953</v>
      </c>
      <c r="ACZ4580" s="60"/>
      <c r="ADA4580" s="60"/>
      <c r="ADB4580" s="60"/>
      <c r="ADC4580" s="60"/>
      <c r="ADD4580" s="60"/>
      <c r="ADE4580" s="60"/>
    </row>
    <row r="4581" spans="760:785" x14ac:dyDescent="0.25">
      <c r="ACF4581" s="60"/>
      <c r="ACG4581" s="60"/>
      <c r="ACH4581" s="60"/>
      <c r="ACI4581" s="60"/>
      <c r="ACJ4581" s="60"/>
      <c r="ACK4581" s="60"/>
      <c r="ACL4581" s="60"/>
      <c r="ACM4581" s="60"/>
      <c r="ACN4581" s="60"/>
      <c r="ACO4581" s="60"/>
      <c r="ACP4581" s="60"/>
      <c r="ACQ4581" s="60"/>
      <c r="ACR4581" s="60"/>
      <c r="ACS4581" s="60"/>
      <c r="ACT4581" s="60"/>
      <c r="ACU4581" s="60"/>
      <c r="ACV4581" s="60"/>
      <c r="ACW4581" s="60"/>
      <c r="ACX4581" s="60"/>
      <c r="ACY4581" s="60">
        <v>1.0005727158858799</v>
      </c>
      <c r="ACZ4581" s="60"/>
      <c r="ADA4581" s="60"/>
      <c r="ADB4581" s="60"/>
      <c r="ADC4581" s="60"/>
      <c r="ADD4581" s="60"/>
      <c r="ADE4581" s="60"/>
    </row>
    <row r="4582" spans="760:785" x14ac:dyDescent="0.25">
      <c r="ACF4582" s="60"/>
      <c r="ACG4582" s="60"/>
      <c r="ACH4582" s="60"/>
      <c r="ACI4582" s="60"/>
      <c r="ACJ4582" s="60"/>
      <c r="ACK4582" s="60"/>
      <c r="ACL4582" s="60"/>
      <c r="ACM4582" s="60"/>
      <c r="ACN4582" s="60"/>
      <c r="ACO4582" s="60"/>
      <c r="ACP4582" s="60"/>
      <c r="ACQ4582" s="60"/>
      <c r="ACR4582" s="60"/>
      <c r="ACS4582" s="60"/>
      <c r="ACT4582" s="60"/>
      <c r="ACU4582" s="60"/>
      <c r="ACV4582" s="60"/>
      <c r="ACW4582" s="60"/>
      <c r="ACX4582" s="60"/>
      <c r="ACY4582" s="60">
        <v>1.0005711028375699</v>
      </c>
      <c r="ACZ4582" s="60"/>
      <c r="ADA4582" s="60"/>
      <c r="ADB4582" s="60"/>
      <c r="ADC4582" s="60"/>
      <c r="ADD4582" s="60"/>
      <c r="ADE4582" s="60"/>
    </row>
    <row r="4583" spans="760:785" x14ac:dyDescent="0.25">
      <c r="ACF4583" s="60"/>
      <c r="ACG4583" s="60"/>
      <c r="ACH4583" s="60"/>
      <c r="ACI4583" s="60"/>
      <c r="ACJ4583" s="60"/>
      <c r="ACK4583" s="60"/>
      <c r="ACL4583" s="60"/>
      <c r="ACM4583" s="60"/>
      <c r="ACN4583" s="60"/>
      <c r="ACO4583" s="60"/>
      <c r="ACP4583" s="60"/>
      <c r="ACQ4583" s="60"/>
      <c r="ACR4583" s="60"/>
      <c r="ACS4583" s="60"/>
      <c r="ACT4583" s="60"/>
      <c r="ACU4583" s="60"/>
      <c r="ACV4583" s="60"/>
      <c r="ACW4583" s="60"/>
      <c r="ACX4583" s="60"/>
      <c r="ACY4583" s="60">
        <v>1.00057104090466</v>
      </c>
      <c r="ACZ4583" s="60"/>
      <c r="ADA4583" s="60"/>
      <c r="ADB4583" s="60"/>
      <c r="ADC4583" s="60"/>
      <c r="ADD4583" s="60"/>
      <c r="ADE4583" s="60"/>
    </row>
    <row r="4584" spans="760:785" x14ac:dyDescent="0.25">
      <c r="ACF4584" s="60"/>
      <c r="ACG4584" s="60"/>
      <c r="ACH4584" s="60"/>
      <c r="ACI4584" s="60"/>
      <c r="ACJ4584" s="60"/>
      <c r="ACK4584" s="60"/>
      <c r="ACL4584" s="60"/>
      <c r="ACM4584" s="60"/>
      <c r="ACN4584" s="60"/>
      <c r="ACO4584" s="60"/>
      <c r="ACP4584" s="60"/>
      <c r="ACQ4584" s="60"/>
      <c r="ACR4584" s="60"/>
      <c r="ACS4584" s="60"/>
      <c r="ACT4584" s="60"/>
      <c r="ACU4584" s="60"/>
      <c r="ACV4584" s="60"/>
      <c r="ACW4584" s="60"/>
      <c r="ACX4584" s="60"/>
      <c r="ACY4584" s="60">
        <v>1.00056574484198</v>
      </c>
      <c r="ACZ4584" s="60"/>
      <c r="ADA4584" s="60"/>
      <c r="ADB4584" s="60"/>
      <c r="ADC4584" s="60"/>
      <c r="ADD4584" s="60"/>
      <c r="ADE4584" s="60"/>
    </row>
    <row r="4585" spans="760:785" x14ac:dyDescent="0.25">
      <c r="ACF4585" s="60"/>
      <c r="ACG4585" s="60"/>
      <c r="ACH4585" s="60"/>
      <c r="ACI4585" s="60"/>
      <c r="ACJ4585" s="60"/>
      <c r="ACK4585" s="60"/>
      <c r="ACL4585" s="60"/>
      <c r="ACM4585" s="60"/>
      <c r="ACN4585" s="60"/>
      <c r="ACO4585" s="60"/>
      <c r="ACP4585" s="60"/>
      <c r="ACQ4585" s="60"/>
      <c r="ACR4585" s="60"/>
      <c r="ACS4585" s="60"/>
      <c r="ACT4585" s="60"/>
      <c r="ACU4585" s="60"/>
      <c r="ACV4585" s="60"/>
      <c r="ACW4585" s="60"/>
      <c r="ACX4585" s="60"/>
      <c r="ACY4585" s="60">
        <v>1.0005654390703</v>
      </c>
      <c r="ACZ4585" s="60"/>
      <c r="ADA4585" s="60"/>
      <c r="ADB4585" s="60"/>
      <c r="ADC4585" s="60"/>
      <c r="ADD4585" s="60"/>
      <c r="ADE4585" s="60"/>
    </row>
    <row r="4586" spans="760:785" x14ac:dyDescent="0.25">
      <c r="ACF4586" s="60"/>
      <c r="ACG4586" s="60"/>
      <c r="ACH4586" s="60"/>
      <c r="ACI4586" s="60"/>
      <c r="ACJ4586" s="60"/>
      <c r="ACK4586" s="60"/>
      <c r="ACL4586" s="60"/>
      <c r="ACM4586" s="60"/>
      <c r="ACN4586" s="60"/>
      <c r="ACO4586" s="60"/>
      <c r="ACP4586" s="60"/>
      <c r="ACQ4586" s="60"/>
      <c r="ACR4586" s="60"/>
      <c r="ACS4586" s="60"/>
      <c r="ACT4586" s="60"/>
      <c r="ACU4586" s="60"/>
      <c r="ACV4586" s="60"/>
      <c r="ACW4586" s="60"/>
      <c r="ACX4586" s="60"/>
      <c r="ACY4586" s="60">
        <v>1.00056534505613</v>
      </c>
      <c r="ACZ4586" s="60"/>
      <c r="ADA4586" s="60"/>
      <c r="ADB4586" s="60"/>
      <c r="ADC4586" s="60"/>
      <c r="ADD4586" s="60"/>
      <c r="ADE4586" s="60"/>
    </row>
    <row r="4587" spans="760:785" x14ac:dyDescent="0.25">
      <c r="ACF4587" s="60"/>
      <c r="ACG4587" s="60"/>
      <c r="ACH4587" s="60"/>
      <c r="ACI4587" s="60"/>
      <c r="ACJ4587" s="60"/>
      <c r="ACK4587" s="60"/>
      <c r="ACL4587" s="60"/>
      <c r="ACM4587" s="60"/>
      <c r="ACN4587" s="60"/>
      <c r="ACO4587" s="60"/>
      <c r="ACP4587" s="60"/>
      <c r="ACQ4587" s="60"/>
      <c r="ACR4587" s="60"/>
      <c r="ACS4587" s="60"/>
      <c r="ACT4587" s="60"/>
      <c r="ACU4587" s="60"/>
      <c r="ACV4587" s="60"/>
      <c r="ACW4587" s="60"/>
      <c r="ACX4587" s="60"/>
      <c r="ACY4587" s="60">
        <v>1.00056507483296</v>
      </c>
      <c r="ACZ4587" s="60"/>
      <c r="ADA4587" s="60"/>
      <c r="ADB4587" s="60"/>
      <c r="ADC4587" s="60"/>
      <c r="ADD4587" s="60"/>
      <c r="ADE4587" s="60"/>
    </row>
    <row r="4588" spans="760:785" x14ac:dyDescent="0.25">
      <c r="ACF4588" s="60"/>
      <c r="ACG4588" s="60"/>
      <c r="ACH4588" s="60"/>
      <c r="ACI4588" s="60"/>
      <c r="ACJ4588" s="60"/>
      <c r="ACK4588" s="60"/>
      <c r="ACL4588" s="60"/>
      <c r="ACM4588" s="60"/>
      <c r="ACN4588" s="60"/>
      <c r="ACO4588" s="60"/>
      <c r="ACP4588" s="60"/>
      <c r="ACQ4588" s="60"/>
      <c r="ACR4588" s="60"/>
      <c r="ACS4588" s="60"/>
      <c r="ACT4588" s="60"/>
      <c r="ACU4588" s="60"/>
      <c r="ACV4588" s="60"/>
      <c r="ACW4588" s="60"/>
      <c r="ACX4588" s="60"/>
      <c r="ACY4588" s="60">
        <v>1.000564215557</v>
      </c>
      <c r="ACZ4588" s="60"/>
      <c r="ADA4588" s="60"/>
      <c r="ADB4588" s="60"/>
      <c r="ADC4588" s="60"/>
      <c r="ADD4588" s="60"/>
      <c r="ADE4588" s="60"/>
    </row>
    <row r="4589" spans="760:785" x14ac:dyDescent="0.25">
      <c r="ACF4589" s="60"/>
      <c r="ACG4589" s="60"/>
      <c r="ACH4589" s="60"/>
      <c r="ACI4589" s="60"/>
      <c r="ACJ4589" s="60"/>
      <c r="ACK4589" s="60"/>
      <c r="ACL4589" s="60"/>
      <c r="ACM4589" s="60"/>
      <c r="ACN4589" s="60"/>
      <c r="ACO4589" s="60"/>
      <c r="ACP4589" s="60"/>
      <c r="ACQ4589" s="60"/>
      <c r="ACR4589" s="60"/>
      <c r="ACS4589" s="60"/>
      <c r="ACT4589" s="60"/>
      <c r="ACU4589" s="60"/>
      <c r="ACV4589" s="60"/>
      <c r="ACW4589" s="60"/>
      <c r="ACX4589" s="60"/>
      <c r="ACY4589" s="60">
        <v>1.0005634269917301</v>
      </c>
      <c r="ACZ4589" s="60"/>
      <c r="ADA4589" s="60"/>
      <c r="ADB4589" s="60"/>
      <c r="ADC4589" s="60"/>
      <c r="ADD4589" s="60"/>
      <c r="ADE4589" s="60"/>
    </row>
    <row r="4590" spans="760:785" x14ac:dyDescent="0.25">
      <c r="ACF4590" s="60"/>
      <c r="ACG4590" s="60"/>
      <c r="ACH4590" s="60"/>
      <c r="ACI4590" s="60"/>
      <c r="ACJ4590" s="60"/>
      <c r="ACK4590" s="60"/>
      <c r="ACL4590" s="60"/>
      <c r="ACM4590" s="60"/>
      <c r="ACN4590" s="60"/>
      <c r="ACO4590" s="60"/>
      <c r="ACP4590" s="60"/>
      <c r="ACQ4590" s="60"/>
      <c r="ACR4590" s="60"/>
      <c r="ACS4590" s="60"/>
      <c r="ACT4590" s="60"/>
      <c r="ACU4590" s="60"/>
      <c r="ACV4590" s="60"/>
      <c r="ACW4590" s="60"/>
      <c r="ACX4590" s="60"/>
      <c r="ACY4590" s="60">
        <v>1.00056329069414</v>
      </c>
      <c r="ACZ4590" s="60"/>
      <c r="ADA4590" s="60"/>
      <c r="ADB4590" s="60"/>
      <c r="ADC4590" s="60"/>
      <c r="ADD4590" s="60"/>
      <c r="ADE4590" s="60"/>
    </row>
    <row r="4591" spans="760:785" x14ac:dyDescent="0.25">
      <c r="ACF4591" s="60"/>
      <c r="ACG4591" s="60"/>
      <c r="ACH4591" s="60"/>
      <c r="ACI4591" s="60"/>
      <c r="ACJ4591" s="60"/>
      <c r="ACK4591" s="60"/>
      <c r="ACL4591" s="60"/>
      <c r="ACM4591" s="60"/>
      <c r="ACN4591" s="60"/>
      <c r="ACO4591" s="60"/>
      <c r="ACP4591" s="60"/>
      <c r="ACQ4591" s="60"/>
      <c r="ACR4591" s="60"/>
      <c r="ACS4591" s="60"/>
      <c r="ACT4591" s="60"/>
      <c r="ACU4591" s="60"/>
      <c r="ACV4591" s="60"/>
      <c r="ACW4591" s="60"/>
      <c r="ACX4591" s="60"/>
      <c r="ACY4591" s="60">
        <v>1.00056310972866</v>
      </c>
      <c r="ACZ4591" s="60"/>
      <c r="ADA4591" s="60"/>
      <c r="ADB4591" s="60"/>
      <c r="ADC4591" s="60"/>
      <c r="ADD4591" s="60"/>
      <c r="ADE4591" s="60"/>
    </row>
    <row r="4592" spans="760:785" x14ac:dyDescent="0.25">
      <c r="ACF4592" s="60"/>
      <c r="ACG4592" s="60"/>
      <c r="ACH4592" s="60"/>
      <c r="ACI4592" s="60"/>
      <c r="ACJ4592" s="60"/>
      <c r="ACK4592" s="60"/>
      <c r="ACL4592" s="60"/>
      <c r="ACM4592" s="60"/>
      <c r="ACN4592" s="60"/>
      <c r="ACO4592" s="60"/>
      <c r="ACP4592" s="60"/>
      <c r="ACQ4592" s="60"/>
      <c r="ACR4592" s="60"/>
      <c r="ACS4592" s="60"/>
      <c r="ACT4592" s="60"/>
      <c r="ACU4592" s="60"/>
      <c r="ACV4592" s="60"/>
      <c r="ACW4592" s="60"/>
      <c r="ACX4592" s="60"/>
      <c r="ACY4592" s="60">
        <v>1.00056162212614</v>
      </c>
      <c r="ACZ4592" s="60"/>
      <c r="ADA4592" s="60"/>
      <c r="ADB4592" s="60"/>
      <c r="ADC4592" s="60"/>
      <c r="ADD4592" s="60"/>
      <c r="ADE4592" s="60"/>
    </row>
    <row r="4593" spans="760:785" x14ac:dyDescent="0.25">
      <c r="ACF4593" s="60"/>
      <c r="ACG4593" s="60"/>
      <c r="ACH4593" s="60"/>
      <c r="ACI4593" s="60"/>
      <c r="ACJ4593" s="60"/>
      <c r="ACK4593" s="60"/>
      <c r="ACL4593" s="60"/>
      <c r="ACM4593" s="60"/>
      <c r="ACN4593" s="60"/>
      <c r="ACO4593" s="60"/>
      <c r="ACP4593" s="60"/>
      <c r="ACQ4593" s="60"/>
      <c r="ACR4593" s="60"/>
      <c r="ACS4593" s="60"/>
      <c r="ACT4593" s="60"/>
      <c r="ACU4593" s="60"/>
      <c r="ACV4593" s="60"/>
      <c r="ACW4593" s="60"/>
      <c r="ACX4593" s="60"/>
      <c r="ACY4593" s="60">
        <v>1.0005613621437901</v>
      </c>
      <c r="ACZ4593" s="60"/>
      <c r="ADA4593" s="60"/>
      <c r="ADB4593" s="60"/>
      <c r="ADC4593" s="60"/>
      <c r="ADD4593" s="60"/>
      <c r="ADE4593" s="60"/>
    </row>
    <row r="4594" spans="760:785" x14ac:dyDescent="0.25">
      <c r="ACF4594" s="60"/>
      <c r="ACG4594" s="60"/>
      <c r="ACH4594" s="60"/>
      <c r="ACI4594" s="60"/>
      <c r="ACJ4594" s="60"/>
      <c r="ACK4594" s="60"/>
      <c r="ACL4594" s="60"/>
      <c r="ACM4594" s="60"/>
      <c r="ACN4594" s="60"/>
      <c r="ACO4594" s="60"/>
      <c r="ACP4594" s="60"/>
      <c r="ACQ4594" s="60"/>
      <c r="ACR4594" s="60"/>
      <c r="ACS4594" s="60"/>
      <c r="ACT4594" s="60"/>
      <c r="ACU4594" s="60"/>
      <c r="ACV4594" s="60"/>
      <c r="ACW4594" s="60"/>
      <c r="ACX4594" s="60"/>
      <c r="ACY4594" s="60">
        <v>1.0005613432598499</v>
      </c>
      <c r="ACZ4594" s="60"/>
      <c r="ADA4594" s="60"/>
      <c r="ADB4594" s="60"/>
      <c r="ADC4594" s="60"/>
      <c r="ADD4594" s="60"/>
      <c r="ADE4594" s="60"/>
    </row>
    <row r="4595" spans="760:785" x14ac:dyDescent="0.25">
      <c r="ACF4595" s="60"/>
      <c r="ACG4595" s="60"/>
      <c r="ACH4595" s="60"/>
      <c r="ACI4595" s="60"/>
      <c r="ACJ4595" s="60"/>
      <c r="ACK4595" s="60"/>
      <c r="ACL4595" s="60"/>
      <c r="ACM4595" s="60"/>
      <c r="ACN4595" s="60"/>
      <c r="ACO4595" s="60"/>
      <c r="ACP4595" s="60"/>
      <c r="ACQ4595" s="60"/>
      <c r="ACR4595" s="60"/>
      <c r="ACS4595" s="60"/>
      <c r="ACT4595" s="60"/>
      <c r="ACU4595" s="60"/>
      <c r="ACV4595" s="60"/>
      <c r="ACW4595" s="60"/>
      <c r="ACX4595" s="60"/>
      <c r="ACY4595" s="60">
        <v>1.0005594158042199</v>
      </c>
      <c r="ACZ4595" s="60"/>
      <c r="ADA4595" s="60"/>
      <c r="ADB4595" s="60"/>
      <c r="ADC4595" s="60"/>
      <c r="ADD4595" s="60"/>
      <c r="ADE4595" s="60"/>
    </row>
    <row r="4596" spans="760:785" x14ac:dyDescent="0.25">
      <c r="ACF4596" s="60"/>
      <c r="ACG4596" s="60"/>
      <c r="ACH4596" s="60"/>
      <c r="ACI4596" s="60"/>
      <c r="ACJ4596" s="60"/>
      <c r="ACK4596" s="60"/>
      <c r="ACL4596" s="60"/>
      <c r="ACM4596" s="60"/>
      <c r="ACN4596" s="60"/>
      <c r="ACO4596" s="60"/>
      <c r="ACP4596" s="60"/>
      <c r="ACQ4596" s="60"/>
      <c r="ACR4596" s="60"/>
      <c r="ACS4596" s="60"/>
      <c r="ACT4596" s="60"/>
      <c r="ACU4596" s="60"/>
      <c r="ACV4596" s="60"/>
      <c r="ACW4596" s="60"/>
      <c r="ACX4596" s="60"/>
      <c r="ACY4596" s="60">
        <v>1.00055854904244</v>
      </c>
      <c r="ACZ4596" s="60"/>
      <c r="ADA4596" s="60"/>
      <c r="ADB4596" s="60"/>
      <c r="ADC4596" s="60"/>
      <c r="ADD4596" s="60"/>
      <c r="ADE4596" s="60"/>
    </row>
    <row r="4597" spans="760:785" x14ac:dyDescent="0.25">
      <c r="ACF4597" s="60"/>
      <c r="ACG4597" s="60"/>
      <c r="ACH4597" s="60"/>
      <c r="ACI4597" s="60"/>
      <c r="ACJ4597" s="60"/>
      <c r="ACK4597" s="60"/>
      <c r="ACL4597" s="60"/>
      <c r="ACM4597" s="60"/>
      <c r="ACN4597" s="60"/>
      <c r="ACO4597" s="60"/>
      <c r="ACP4597" s="60"/>
      <c r="ACQ4597" s="60"/>
      <c r="ACR4597" s="60"/>
      <c r="ACS4597" s="60"/>
      <c r="ACT4597" s="60"/>
      <c r="ACU4597" s="60"/>
      <c r="ACV4597" s="60"/>
      <c r="ACW4597" s="60"/>
      <c r="ACX4597" s="60"/>
      <c r="ACY4597" s="60">
        <v>1.0005579537438101</v>
      </c>
      <c r="ACZ4597" s="60"/>
      <c r="ADA4597" s="60"/>
      <c r="ADB4597" s="60"/>
      <c r="ADC4597" s="60"/>
      <c r="ADD4597" s="60"/>
      <c r="ADE4597" s="60"/>
    </row>
    <row r="4598" spans="760:785" x14ac:dyDescent="0.25">
      <c r="ACF4598" s="60"/>
      <c r="ACG4598" s="60"/>
      <c r="ACH4598" s="60"/>
      <c r="ACI4598" s="60"/>
      <c r="ACJ4598" s="60"/>
      <c r="ACK4598" s="60"/>
      <c r="ACL4598" s="60"/>
      <c r="ACM4598" s="60"/>
      <c r="ACN4598" s="60"/>
      <c r="ACO4598" s="60"/>
      <c r="ACP4598" s="60"/>
      <c r="ACQ4598" s="60"/>
      <c r="ACR4598" s="60"/>
      <c r="ACS4598" s="60"/>
      <c r="ACT4598" s="60"/>
      <c r="ACU4598" s="60"/>
      <c r="ACV4598" s="60"/>
      <c r="ACW4598" s="60"/>
      <c r="ACX4598" s="60"/>
      <c r="ACY4598" s="60">
        <v>1.0005548840573699</v>
      </c>
      <c r="ACZ4598" s="60"/>
      <c r="ADA4598" s="60"/>
      <c r="ADB4598" s="60"/>
      <c r="ADC4598" s="60"/>
      <c r="ADD4598" s="60"/>
      <c r="ADE4598" s="60"/>
    </row>
    <row r="4599" spans="760:785" x14ac:dyDescent="0.25">
      <c r="ACF4599" s="60"/>
      <c r="ACG4599" s="60"/>
      <c r="ACH4599" s="60"/>
      <c r="ACI4599" s="60"/>
      <c r="ACJ4599" s="60"/>
      <c r="ACK4599" s="60"/>
      <c r="ACL4599" s="60"/>
      <c r="ACM4599" s="60"/>
      <c r="ACN4599" s="60"/>
      <c r="ACO4599" s="60"/>
      <c r="ACP4599" s="60"/>
      <c r="ACQ4599" s="60"/>
      <c r="ACR4599" s="60"/>
      <c r="ACS4599" s="60"/>
      <c r="ACT4599" s="60"/>
      <c r="ACU4599" s="60"/>
      <c r="ACV4599" s="60"/>
      <c r="ACW4599" s="60"/>
      <c r="ACX4599" s="60"/>
      <c r="ACY4599" s="60">
        <v>1.00055353180345</v>
      </c>
      <c r="ACZ4599" s="60"/>
      <c r="ADA4599" s="60"/>
      <c r="ADB4599" s="60"/>
      <c r="ADC4599" s="60"/>
      <c r="ADD4599" s="60"/>
      <c r="ADE4599" s="60"/>
    </row>
    <row r="4600" spans="760:785" x14ac:dyDescent="0.25">
      <c r="ACF4600" s="60"/>
      <c r="ACG4600" s="60"/>
      <c r="ACH4600" s="60"/>
      <c r="ACI4600" s="60"/>
      <c r="ACJ4600" s="60"/>
      <c r="ACK4600" s="60"/>
      <c r="ACL4600" s="60"/>
      <c r="ACM4600" s="60"/>
      <c r="ACN4600" s="60"/>
      <c r="ACO4600" s="60"/>
      <c r="ACP4600" s="60"/>
      <c r="ACQ4600" s="60"/>
      <c r="ACR4600" s="60"/>
      <c r="ACS4600" s="60"/>
      <c r="ACT4600" s="60"/>
      <c r="ACU4600" s="60"/>
      <c r="ACV4600" s="60"/>
      <c r="ACW4600" s="60"/>
      <c r="ACX4600" s="60"/>
      <c r="ACY4600" s="60">
        <v>1.0005531293158201</v>
      </c>
      <c r="ACZ4600" s="60"/>
      <c r="ADA4600" s="60"/>
      <c r="ADB4600" s="60"/>
      <c r="ADC4600" s="60"/>
      <c r="ADD4600" s="60"/>
      <c r="ADE4600" s="60"/>
    </row>
    <row r="4601" spans="760:785" x14ac:dyDescent="0.25">
      <c r="ACF4601" s="60"/>
      <c r="ACG4601" s="60"/>
      <c r="ACH4601" s="60"/>
      <c r="ACI4601" s="60"/>
      <c r="ACJ4601" s="60"/>
      <c r="ACK4601" s="60"/>
      <c r="ACL4601" s="60"/>
      <c r="ACM4601" s="60"/>
      <c r="ACN4601" s="60"/>
      <c r="ACO4601" s="60"/>
      <c r="ACP4601" s="60"/>
      <c r="ACQ4601" s="60"/>
      <c r="ACR4601" s="60"/>
      <c r="ACS4601" s="60"/>
      <c r="ACT4601" s="60"/>
      <c r="ACU4601" s="60"/>
      <c r="ACV4601" s="60"/>
      <c r="ACW4601" s="60"/>
      <c r="ACX4601" s="60"/>
      <c r="ACY4601" s="60">
        <v>1.0005530795084201</v>
      </c>
      <c r="ACZ4601" s="60"/>
      <c r="ADA4601" s="60"/>
      <c r="ADB4601" s="60"/>
      <c r="ADC4601" s="60"/>
      <c r="ADD4601" s="60"/>
      <c r="ADE4601" s="60"/>
    </row>
    <row r="4602" spans="760:785" x14ac:dyDescent="0.25">
      <c r="ACF4602" s="60"/>
      <c r="ACG4602" s="60"/>
      <c r="ACH4602" s="60"/>
      <c r="ACI4602" s="60"/>
      <c r="ACJ4602" s="60"/>
      <c r="ACK4602" s="60"/>
      <c r="ACL4602" s="60"/>
      <c r="ACM4602" s="60"/>
      <c r="ACN4602" s="60"/>
      <c r="ACO4602" s="60"/>
      <c r="ACP4602" s="60"/>
      <c r="ACQ4602" s="60"/>
      <c r="ACR4602" s="60"/>
      <c r="ACS4602" s="60"/>
      <c r="ACT4602" s="60"/>
      <c r="ACU4602" s="60"/>
      <c r="ACV4602" s="60"/>
      <c r="ACW4602" s="60"/>
      <c r="ACX4602" s="60"/>
      <c r="ACY4602" s="60">
        <v>1.00055263883965</v>
      </c>
      <c r="ACZ4602" s="60"/>
      <c r="ADA4602" s="60"/>
      <c r="ADB4602" s="60"/>
      <c r="ADC4602" s="60"/>
      <c r="ADD4602" s="60"/>
      <c r="ADE4602" s="60"/>
    </row>
    <row r="4603" spans="760:785" x14ac:dyDescent="0.25">
      <c r="ACF4603" s="60"/>
      <c r="ACG4603" s="60"/>
      <c r="ACH4603" s="60"/>
      <c r="ACI4603" s="60"/>
      <c r="ACJ4603" s="60"/>
      <c r="ACK4603" s="60"/>
      <c r="ACL4603" s="60"/>
      <c r="ACM4603" s="60"/>
      <c r="ACN4603" s="60"/>
      <c r="ACO4603" s="60"/>
      <c r="ACP4603" s="60"/>
      <c r="ACQ4603" s="60"/>
      <c r="ACR4603" s="60"/>
      <c r="ACS4603" s="60"/>
      <c r="ACT4603" s="60"/>
      <c r="ACU4603" s="60"/>
      <c r="ACV4603" s="60"/>
      <c r="ACW4603" s="60"/>
      <c r="ACX4603" s="60"/>
      <c r="ACY4603" s="60">
        <v>1.0005524630740299</v>
      </c>
      <c r="ACZ4603" s="60"/>
      <c r="ADA4603" s="60"/>
      <c r="ADB4603" s="60"/>
      <c r="ADC4603" s="60"/>
      <c r="ADD4603" s="60"/>
      <c r="ADE4603" s="60"/>
    </row>
    <row r="4604" spans="760:785" x14ac:dyDescent="0.25">
      <c r="ACF4604" s="60"/>
      <c r="ACG4604" s="60"/>
      <c r="ACH4604" s="60"/>
      <c r="ACI4604" s="60"/>
      <c r="ACJ4604" s="60"/>
      <c r="ACK4604" s="60"/>
      <c r="ACL4604" s="60"/>
      <c r="ACM4604" s="60"/>
      <c r="ACN4604" s="60"/>
      <c r="ACO4604" s="60"/>
      <c r="ACP4604" s="60"/>
      <c r="ACQ4604" s="60"/>
      <c r="ACR4604" s="60"/>
      <c r="ACS4604" s="60"/>
      <c r="ACT4604" s="60"/>
      <c r="ACU4604" s="60"/>
      <c r="ACV4604" s="60"/>
      <c r="ACW4604" s="60"/>
      <c r="ACX4604" s="60"/>
      <c r="ACY4604" s="60">
        <v>1.0005509724044199</v>
      </c>
      <c r="ACZ4604" s="60"/>
      <c r="ADA4604" s="60"/>
      <c r="ADB4604" s="60"/>
      <c r="ADC4604" s="60"/>
      <c r="ADD4604" s="60"/>
      <c r="ADE4604" s="60"/>
    </row>
    <row r="4605" spans="760:785" x14ac:dyDescent="0.25">
      <c r="ACF4605" s="60"/>
      <c r="ACG4605" s="60"/>
      <c r="ACH4605" s="60"/>
      <c r="ACI4605" s="60"/>
      <c r="ACJ4605" s="60"/>
      <c r="ACK4605" s="60"/>
      <c r="ACL4605" s="60"/>
      <c r="ACM4605" s="60"/>
      <c r="ACN4605" s="60"/>
      <c r="ACO4605" s="60"/>
      <c r="ACP4605" s="60"/>
      <c r="ACQ4605" s="60"/>
      <c r="ACR4605" s="60"/>
      <c r="ACS4605" s="60"/>
      <c r="ACT4605" s="60"/>
      <c r="ACU4605" s="60"/>
      <c r="ACV4605" s="60"/>
      <c r="ACW4605" s="60"/>
      <c r="ACX4605" s="60"/>
      <c r="ACY4605" s="60">
        <v>1.0005506364874499</v>
      </c>
      <c r="ACZ4605" s="60"/>
      <c r="ADA4605" s="60"/>
      <c r="ADB4605" s="60"/>
      <c r="ADC4605" s="60"/>
      <c r="ADD4605" s="60"/>
      <c r="ADE4605" s="60"/>
    </row>
    <row r="4606" spans="760:785" x14ac:dyDescent="0.25">
      <c r="ACF4606" s="60"/>
      <c r="ACG4606" s="60"/>
      <c r="ACH4606" s="60"/>
      <c r="ACI4606" s="60"/>
      <c r="ACJ4606" s="60"/>
      <c r="ACK4606" s="60"/>
      <c r="ACL4606" s="60"/>
      <c r="ACM4606" s="60"/>
      <c r="ACN4606" s="60"/>
      <c r="ACO4606" s="60"/>
      <c r="ACP4606" s="60"/>
      <c r="ACQ4606" s="60"/>
      <c r="ACR4606" s="60"/>
      <c r="ACS4606" s="60"/>
      <c r="ACT4606" s="60"/>
      <c r="ACU4606" s="60"/>
      <c r="ACV4606" s="60"/>
      <c r="ACW4606" s="60"/>
      <c r="ACX4606" s="60"/>
      <c r="ACY4606" s="60">
        <v>1.00055040044015</v>
      </c>
      <c r="ACZ4606" s="60"/>
      <c r="ADA4606" s="60"/>
      <c r="ADB4606" s="60"/>
      <c r="ADC4606" s="60"/>
      <c r="ADD4606" s="60"/>
      <c r="ADE4606" s="60"/>
    </row>
    <row r="4607" spans="760:785" x14ac:dyDescent="0.25">
      <c r="ACF4607" s="60"/>
      <c r="ACG4607" s="60"/>
      <c r="ACH4607" s="60"/>
      <c r="ACI4607" s="60"/>
      <c r="ACJ4607" s="60"/>
      <c r="ACK4607" s="60"/>
      <c r="ACL4607" s="60"/>
      <c r="ACM4607" s="60"/>
      <c r="ACN4607" s="60"/>
      <c r="ACO4607" s="60"/>
      <c r="ACP4607" s="60"/>
      <c r="ACQ4607" s="60"/>
      <c r="ACR4607" s="60"/>
      <c r="ACS4607" s="60"/>
      <c r="ACT4607" s="60"/>
      <c r="ACU4607" s="60"/>
      <c r="ACV4607" s="60"/>
      <c r="ACW4607" s="60"/>
      <c r="ACX4607" s="60"/>
      <c r="ACY4607" s="60">
        <v>1.00054674606384</v>
      </c>
      <c r="ACZ4607" s="60"/>
      <c r="ADA4607" s="60"/>
      <c r="ADB4607" s="60"/>
      <c r="ADC4607" s="60"/>
      <c r="ADD4607" s="60"/>
      <c r="ADE4607" s="60"/>
    </row>
    <row r="4608" spans="760:785" x14ac:dyDescent="0.25">
      <c r="ACF4608" s="60"/>
      <c r="ACG4608" s="60"/>
      <c r="ACH4608" s="60"/>
      <c r="ACI4608" s="60"/>
      <c r="ACJ4608" s="60"/>
      <c r="ACK4608" s="60"/>
      <c r="ACL4608" s="60"/>
      <c r="ACM4608" s="60"/>
      <c r="ACN4608" s="60"/>
      <c r="ACO4608" s="60"/>
      <c r="ACP4608" s="60"/>
      <c r="ACQ4608" s="60"/>
      <c r="ACR4608" s="60"/>
      <c r="ACS4608" s="60"/>
      <c r="ACT4608" s="60"/>
      <c r="ACU4608" s="60"/>
      <c r="ACV4608" s="60"/>
      <c r="ACW4608" s="60"/>
      <c r="ACX4608" s="60"/>
      <c r="ACY4608" s="60">
        <v>1.00054602770422</v>
      </c>
      <c r="ACZ4608" s="60"/>
      <c r="ADA4608" s="60"/>
      <c r="ADB4608" s="60"/>
      <c r="ADC4608" s="60"/>
      <c r="ADD4608" s="60"/>
      <c r="ADE4608" s="60"/>
    </row>
    <row r="4609" spans="760:785" x14ac:dyDescent="0.25">
      <c r="ACF4609" s="60"/>
      <c r="ACG4609" s="60"/>
      <c r="ACH4609" s="60"/>
      <c r="ACI4609" s="60"/>
      <c r="ACJ4609" s="60"/>
      <c r="ACK4609" s="60"/>
      <c r="ACL4609" s="60"/>
      <c r="ACM4609" s="60"/>
      <c r="ACN4609" s="60"/>
      <c r="ACO4609" s="60"/>
      <c r="ACP4609" s="60"/>
      <c r="ACQ4609" s="60"/>
      <c r="ACR4609" s="60"/>
      <c r="ACS4609" s="60"/>
      <c r="ACT4609" s="60"/>
      <c r="ACU4609" s="60"/>
      <c r="ACV4609" s="60"/>
      <c r="ACW4609" s="60"/>
      <c r="ACX4609" s="60"/>
      <c r="ACY4609" s="60">
        <v>1.0005452788285201</v>
      </c>
      <c r="ACZ4609" s="60"/>
      <c r="ADA4609" s="60"/>
      <c r="ADB4609" s="60"/>
      <c r="ADC4609" s="60"/>
      <c r="ADD4609" s="60"/>
      <c r="ADE4609" s="60"/>
    </row>
    <row r="4610" spans="760:785" x14ac:dyDescent="0.25">
      <c r="ACF4610" s="60"/>
      <c r="ACG4610" s="60"/>
      <c r="ACH4610" s="60"/>
      <c r="ACI4610" s="60"/>
      <c r="ACJ4610" s="60"/>
      <c r="ACK4610" s="60"/>
      <c r="ACL4610" s="60"/>
      <c r="ACM4610" s="60"/>
      <c r="ACN4610" s="60"/>
      <c r="ACO4610" s="60"/>
      <c r="ACP4610" s="60"/>
      <c r="ACQ4610" s="60"/>
      <c r="ACR4610" s="60"/>
      <c r="ACS4610" s="60"/>
      <c r="ACT4610" s="60"/>
      <c r="ACU4610" s="60"/>
      <c r="ACV4610" s="60"/>
      <c r="ACW4610" s="60"/>
      <c r="ACX4610" s="60"/>
      <c r="ACY4610" s="60">
        <v>1.0005435747918201</v>
      </c>
      <c r="ACZ4610" s="60"/>
      <c r="ADA4610" s="60"/>
      <c r="ADB4610" s="60"/>
      <c r="ADC4610" s="60"/>
      <c r="ADD4610" s="60"/>
      <c r="ADE4610" s="60"/>
    </row>
    <row r="4611" spans="760:785" x14ac:dyDescent="0.25">
      <c r="ACF4611" s="60"/>
      <c r="ACG4611" s="60"/>
      <c r="ACH4611" s="60"/>
      <c r="ACI4611" s="60"/>
      <c r="ACJ4611" s="60"/>
      <c r="ACK4611" s="60"/>
      <c r="ACL4611" s="60"/>
      <c r="ACM4611" s="60"/>
      <c r="ACN4611" s="60"/>
      <c r="ACO4611" s="60"/>
      <c r="ACP4611" s="60"/>
      <c r="ACQ4611" s="60"/>
      <c r="ACR4611" s="60"/>
      <c r="ACS4611" s="60"/>
      <c r="ACT4611" s="60"/>
      <c r="ACU4611" s="60"/>
      <c r="ACV4611" s="60"/>
      <c r="ACW4611" s="60"/>
      <c r="ACX4611" s="60"/>
      <c r="ACY4611" s="60">
        <v>1.0005417274851101</v>
      </c>
      <c r="ACZ4611" s="60"/>
      <c r="ADA4611" s="60"/>
      <c r="ADB4611" s="60"/>
      <c r="ADC4611" s="60"/>
      <c r="ADD4611" s="60"/>
      <c r="ADE4611" s="60"/>
    </row>
    <row r="4612" spans="760:785" x14ac:dyDescent="0.25">
      <c r="ACF4612" s="60"/>
      <c r="ACG4612" s="60"/>
      <c r="ACH4612" s="60"/>
      <c r="ACI4612" s="60"/>
      <c r="ACJ4612" s="60"/>
      <c r="ACK4612" s="60"/>
      <c r="ACL4612" s="60"/>
      <c r="ACM4612" s="60"/>
      <c r="ACN4612" s="60"/>
      <c r="ACO4612" s="60"/>
      <c r="ACP4612" s="60"/>
      <c r="ACQ4612" s="60"/>
      <c r="ACR4612" s="60"/>
      <c r="ACS4612" s="60"/>
      <c r="ACT4612" s="60"/>
      <c r="ACU4612" s="60"/>
      <c r="ACV4612" s="60"/>
      <c r="ACW4612" s="60"/>
      <c r="ACX4612" s="60"/>
      <c r="ACY4612" s="60">
        <v>1.00054087598561</v>
      </c>
      <c r="ACZ4612" s="60"/>
      <c r="ADA4612" s="60"/>
      <c r="ADB4612" s="60"/>
      <c r="ADC4612" s="60"/>
      <c r="ADD4612" s="60"/>
      <c r="ADE4612" s="60"/>
    </row>
    <row r="4613" spans="760:785" x14ac:dyDescent="0.25">
      <c r="ACF4613" s="60"/>
      <c r="ACG4613" s="60"/>
      <c r="ACH4613" s="60"/>
      <c r="ACI4613" s="60"/>
      <c r="ACJ4613" s="60"/>
      <c r="ACK4613" s="60"/>
      <c r="ACL4613" s="60"/>
      <c r="ACM4613" s="60"/>
      <c r="ACN4613" s="60"/>
      <c r="ACO4613" s="60"/>
      <c r="ACP4613" s="60"/>
      <c r="ACQ4613" s="60"/>
      <c r="ACR4613" s="60"/>
      <c r="ACS4613" s="60"/>
      <c r="ACT4613" s="60"/>
      <c r="ACU4613" s="60"/>
      <c r="ACV4613" s="60"/>
      <c r="ACW4613" s="60"/>
      <c r="ACX4613" s="60"/>
      <c r="ACY4613" s="60">
        <v>1.0005399241302799</v>
      </c>
      <c r="ACZ4613" s="60"/>
      <c r="ADA4613" s="60"/>
      <c r="ADB4613" s="60"/>
      <c r="ADC4613" s="60"/>
      <c r="ADD4613" s="60"/>
      <c r="ADE4613" s="60"/>
    </row>
    <row r="4614" spans="760:785" x14ac:dyDescent="0.25">
      <c r="ACF4614" s="60"/>
      <c r="ACG4614" s="60"/>
      <c r="ACH4614" s="60"/>
      <c r="ACI4614" s="60"/>
      <c r="ACJ4614" s="60"/>
      <c r="ACK4614" s="60"/>
      <c r="ACL4614" s="60"/>
      <c r="ACM4614" s="60"/>
      <c r="ACN4614" s="60"/>
      <c r="ACO4614" s="60"/>
      <c r="ACP4614" s="60"/>
      <c r="ACQ4614" s="60"/>
      <c r="ACR4614" s="60"/>
      <c r="ACS4614" s="60"/>
      <c r="ACT4614" s="60"/>
      <c r="ACU4614" s="60"/>
      <c r="ACV4614" s="60"/>
      <c r="ACW4614" s="60"/>
      <c r="ACX4614" s="60"/>
      <c r="ACY4614" s="60">
        <v>1.0005395915712401</v>
      </c>
      <c r="ACZ4614" s="60"/>
      <c r="ADA4614" s="60"/>
      <c r="ADB4614" s="60"/>
      <c r="ADC4614" s="60"/>
      <c r="ADD4614" s="60"/>
      <c r="ADE4614" s="60"/>
    </row>
    <row r="4615" spans="760:785" x14ac:dyDescent="0.25">
      <c r="ACF4615" s="60"/>
      <c r="ACG4615" s="60"/>
      <c r="ACH4615" s="60"/>
      <c r="ACI4615" s="60"/>
      <c r="ACJ4615" s="60"/>
      <c r="ACK4615" s="60"/>
      <c r="ACL4615" s="60"/>
      <c r="ACM4615" s="60"/>
      <c r="ACN4615" s="60"/>
      <c r="ACO4615" s="60"/>
      <c r="ACP4615" s="60"/>
      <c r="ACQ4615" s="60"/>
      <c r="ACR4615" s="60"/>
      <c r="ACS4615" s="60"/>
      <c r="ACT4615" s="60"/>
      <c r="ACU4615" s="60"/>
      <c r="ACV4615" s="60"/>
      <c r="ACW4615" s="60"/>
      <c r="ACX4615" s="60"/>
      <c r="ACY4615" s="60">
        <v>1.00053943516008</v>
      </c>
      <c r="ACZ4615" s="60"/>
      <c r="ADA4615" s="60"/>
      <c r="ADB4615" s="60"/>
      <c r="ADC4615" s="60"/>
      <c r="ADD4615" s="60"/>
      <c r="ADE4615" s="60"/>
    </row>
    <row r="4616" spans="760:785" x14ac:dyDescent="0.25">
      <c r="ACF4616" s="60"/>
      <c r="ACG4616" s="60"/>
      <c r="ACH4616" s="60"/>
      <c r="ACI4616" s="60"/>
      <c r="ACJ4616" s="60"/>
      <c r="ACK4616" s="60"/>
      <c r="ACL4616" s="60"/>
      <c r="ACM4616" s="60"/>
      <c r="ACN4616" s="60"/>
      <c r="ACO4616" s="60"/>
      <c r="ACP4616" s="60"/>
      <c r="ACQ4616" s="60"/>
      <c r="ACR4616" s="60"/>
      <c r="ACS4616" s="60"/>
      <c r="ACT4616" s="60"/>
      <c r="ACU4616" s="60"/>
      <c r="ACV4616" s="60"/>
      <c r="ACW4616" s="60"/>
      <c r="ACX4616" s="60"/>
      <c r="ACY4616" s="60">
        <v>1.0005339804492901</v>
      </c>
      <c r="ACZ4616" s="60"/>
      <c r="ADA4616" s="60"/>
      <c r="ADB4616" s="60"/>
      <c r="ADC4616" s="60"/>
      <c r="ADD4616" s="60"/>
      <c r="ADE4616" s="60"/>
    </row>
    <row r="4617" spans="760:785" x14ac:dyDescent="0.25">
      <c r="ACF4617" s="60"/>
      <c r="ACG4617" s="60"/>
      <c r="ACH4617" s="60"/>
      <c r="ACI4617" s="60"/>
      <c r="ACJ4617" s="60"/>
      <c r="ACK4617" s="60"/>
      <c r="ACL4617" s="60"/>
      <c r="ACM4617" s="60"/>
      <c r="ACN4617" s="60"/>
      <c r="ACO4617" s="60"/>
      <c r="ACP4617" s="60"/>
      <c r="ACQ4617" s="60"/>
      <c r="ACR4617" s="60"/>
      <c r="ACS4617" s="60"/>
      <c r="ACT4617" s="60"/>
      <c r="ACU4617" s="60"/>
      <c r="ACV4617" s="60"/>
      <c r="ACW4617" s="60"/>
      <c r="ACX4617" s="60"/>
      <c r="ACY4617" s="60">
        <v>1.00053162510786</v>
      </c>
      <c r="ACZ4617" s="60"/>
      <c r="ADA4617" s="60"/>
      <c r="ADB4617" s="60"/>
      <c r="ADC4617" s="60"/>
      <c r="ADD4617" s="60"/>
      <c r="ADE4617" s="60"/>
    </row>
    <row r="4618" spans="760:785" x14ac:dyDescent="0.25">
      <c r="ACF4618" s="60"/>
      <c r="ACG4618" s="60"/>
      <c r="ACH4618" s="60"/>
      <c r="ACI4618" s="60"/>
      <c r="ACJ4618" s="60"/>
      <c r="ACK4618" s="60"/>
      <c r="ACL4618" s="60"/>
      <c r="ACM4618" s="60"/>
      <c r="ACN4618" s="60"/>
      <c r="ACO4618" s="60"/>
      <c r="ACP4618" s="60"/>
      <c r="ACQ4618" s="60"/>
      <c r="ACR4618" s="60"/>
      <c r="ACS4618" s="60"/>
      <c r="ACT4618" s="60"/>
      <c r="ACU4618" s="60"/>
      <c r="ACV4618" s="60"/>
      <c r="ACW4618" s="60"/>
      <c r="ACX4618" s="60"/>
      <c r="ACY4618" s="60">
        <v>1.00053059626186</v>
      </c>
      <c r="ACZ4618" s="60"/>
      <c r="ADA4618" s="60"/>
      <c r="ADB4618" s="60"/>
      <c r="ADC4618" s="60"/>
      <c r="ADD4618" s="60"/>
      <c r="ADE4618" s="60"/>
    </row>
    <row r="4619" spans="760:785" x14ac:dyDescent="0.25">
      <c r="ACF4619" s="60"/>
      <c r="ACG4619" s="60"/>
      <c r="ACH4619" s="60"/>
      <c r="ACI4619" s="60"/>
      <c r="ACJ4619" s="60"/>
      <c r="ACK4619" s="60"/>
      <c r="ACL4619" s="60"/>
      <c r="ACM4619" s="60"/>
      <c r="ACN4619" s="60"/>
      <c r="ACO4619" s="60"/>
      <c r="ACP4619" s="60"/>
      <c r="ACQ4619" s="60"/>
      <c r="ACR4619" s="60"/>
      <c r="ACS4619" s="60"/>
      <c r="ACT4619" s="60"/>
      <c r="ACU4619" s="60"/>
      <c r="ACV4619" s="60"/>
      <c r="ACW4619" s="60"/>
      <c r="ACX4619" s="60"/>
      <c r="ACY4619" s="60">
        <v>1.00052176060014</v>
      </c>
      <c r="ACZ4619" s="60"/>
      <c r="ADA4619" s="60"/>
      <c r="ADB4619" s="60"/>
      <c r="ADC4619" s="60"/>
      <c r="ADD4619" s="60"/>
      <c r="ADE4619" s="60"/>
    </row>
    <row r="4620" spans="760:785" x14ac:dyDescent="0.25">
      <c r="ACF4620" s="60"/>
      <c r="ACG4620" s="60"/>
      <c r="ACH4620" s="60"/>
      <c r="ACI4620" s="60"/>
      <c r="ACJ4620" s="60"/>
      <c r="ACK4620" s="60"/>
      <c r="ACL4620" s="60"/>
      <c r="ACM4620" s="60"/>
      <c r="ACN4620" s="60"/>
      <c r="ACO4620" s="60"/>
      <c r="ACP4620" s="60"/>
      <c r="ACQ4620" s="60"/>
      <c r="ACR4620" s="60"/>
      <c r="ACS4620" s="60"/>
      <c r="ACT4620" s="60"/>
      <c r="ACU4620" s="60"/>
      <c r="ACV4620" s="60"/>
      <c r="ACW4620" s="60"/>
      <c r="ACX4620" s="60"/>
      <c r="ACY4620" s="60">
        <v>1.0005152822688399</v>
      </c>
      <c r="ACZ4620" s="60"/>
      <c r="ADA4620" s="60"/>
      <c r="ADB4620" s="60"/>
      <c r="ADC4620" s="60"/>
      <c r="ADD4620" s="60"/>
      <c r="ADE4620" s="60"/>
    </row>
    <row r="4621" spans="760:785" x14ac:dyDescent="0.25">
      <c r="ACF4621" s="60"/>
      <c r="ACG4621" s="60"/>
      <c r="ACH4621" s="60"/>
      <c r="ACI4621" s="60"/>
      <c r="ACJ4621" s="60"/>
      <c r="ACK4621" s="60"/>
      <c r="ACL4621" s="60"/>
      <c r="ACM4621" s="60"/>
      <c r="ACN4621" s="60"/>
      <c r="ACO4621" s="60"/>
      <c r="ACP4621" s="60"/>
      <c r="ACQ4621" s="60"/>
      <c r="ACR4621" s="60"/>
      <c r="ACS4621" s="60"/>
      <c r="ACT4621" s="60"/>
      <c r="ACU4621" s="60"/>
      <c r="ACV4621" s="60"/>
      <c r="ACW4621" s="60"/>
      <c r="ACX4621" s="60"/>
      <c r="ACY4621" s="60">
        <v>1.00051060657941</v>
      </c>
      <c r="ACZ4621" s="60"/>
      <c r="ADA4621" s="60"/>
      <c r="ADB4621" s="60"/>
      <c r="ADC4621" s="60"/>
      <c r="ADD4621" s="60"/>
      <c r="ADE4621" s="60"/>
    </row>
    <row r="4622" spans="760:785" x14ac:dyDescent="0.25">
      <c r="ACF4622" s="60"/>
      <c r="ACG4622" s="60"/>
      <c r="ACH4622" s="60"/>
      <c r="ACI4622" s="60"/>
      <c r="ACJ4622" s="60"/>
      <c r="ACK4622" s="60"/>
      <c r="ACL4622" s="60"/>
      <c r="ACM4622" s="60"/>
      <c r="ACN4622" s="60"/>
      <c r="ACO4622" s="60"/>
      <c r="ACP4622" s="60"/>
      <c r="ACQ4622" s="60"/>
      <c r="ACR4622" s="60"/>
      <c r="ACS4622" s="60"/>
      <c r="ACT4622" s="60"/>
      <c r="ACU4622" s="60"/>
      <c r="ACV4622" s="60"/>
      <c r="ACW4622" s="60"/>
      <c r="ACX4622" s="60"/>
      <c r="ACY4622" s="60">
        <v>1.00051029514532</v>
      </c>
      <c r="ACZ4622" s="60"/>
      <c r="ADA4622" s="60"/>
      <c r="ADB4622" s="60"/>
      <c r="ADC4622" s="60"/>
      <c r="ADD4622" s="60"/>
      <c r="ADE4622" s="60"/>
    </row>
    <row r="4623" spans="760:785" x14ac:dyDescent="0.25">
      <c r="ACF4623" s="60"/>
      <c r="ACG4623" s="60"/>
      <c r="ACH4623" s="60"/>
      <c r="ACI4623" s="60"/>
      <c r="ACJ4623" s="60"/>
      <c r="ACK4623" s="60"/>
      <c r="ACL4623" s="60"/>
      <c r="ACM4623" s="60"/>
      <c r="ACN4623" s="60"/>
      <c r="ACO4623" s="60"/>
      <c r="ACP4623" s="60"/>
      <c r="ACQ4623" s="60"/>
      <c r="ACR4623" s="60"/>
      <c r="ACS4623" s="60"/>
      <c r="ACT4623" s="60"/>
      <c r="ACU4623" s="60"/>
      <c r="ACV4623" s="60"/>
      <c r="ACW4623" s="60"/>
      <c r="ACX4623" s="60"/>
      <c r="ACY4623" s="60">
        <v>1.00050850591482</v>
      </c>
      <c r="ACZ4623" s="60"/>
      <c r="ADA4623" s="60"/>
      <c r="ADB4623" s="60"/>
      <c r="ADC4623" s="60"/>
      <c r="ADD4623" s="60"/>
      <c r="ADE4623" s="60"/>
    </row>
    <row r="4624" spans="760:785" x14ac:dyDescent="0.25">
      <c r="ACF4624" s="60"/>
      <c r="ACG4624" s="60"/>
      <c r="ACH4624" s="60"/>
      <c r="ACI4624" s="60"/>
      <c r="ACJ4624" s="60"/>
      <c r="ACK4624" s="60"/>
      <c r="ACL4624" s="60"/>
      <c r="ACM4624" s="60"/>
      <c r="ACN4624" s="60"/>
      <c r="ACO4624" s="60"/>
      <c r="ACP4624" s="60"/>
      <c r="ACQ4624" s="60"/>
      <c r="ACR4624" s="60"/>
      <c r="ACS4624" s="60"/>
      <c r="ACT4624" s="60"/>
      <c r="ACU4624" s="60"/>
      <c r="ACV4624" s="60"/>
      <c r="ACW4624" s="60"/>
      <c r="ACX4624" s="60"/>
      <c r="ACY4624" s="60">
        <v>1.0005081761361501</v>
      </c>
      <c r="ACZ4624" s="60"/>
      <c r="ADA4624" s="60"/>
      <c r="ADB4624" s="60"/>
      <c r="ADC4624" s="60"/>
      <c r="ADD4624" s="60"/>
      <c r="ADE4624" s="60"/>
    </row>
    <row r="4625" spans="760:785" x14ac:dyDescent="0.25">
      <c r="ACF4625" s="60"/>
      <c r="ACG4625" s="60"/>
      <c r="ACH4625" s="60"/>
      <c r="ACI4625" s="60"/>
      <c r="ACJ4625" s="60"/>
      <c r="ACK4625" s="60"/>
      <c r="ACL4625" s="60"/>
      <c r="ACM4625" s="60"/>
      <c r="ACN4625" s="60"/>
      <c r="ACO4625" s="60"/>
      <c r="ACP4625" s="60"/>
      <c r="ACQ4625" s="60"/>
      <c r="ACR4625" s="60"/>
      <c r="ACS4625" s="60"/>
      <c r="ACT4625" s="60"/>
      <c r="ACU4625" s="60"/>
      <c r="ACV4625" s="60"/>
      <c r="ACW4625" s="60"/>
      <c r="ACX4625" s="60"/>
      <c r="ACY4625" s="60">
        <v>1.00050676939484</v>
      </c>
      <c r="ACZ4625" s="60"/>
      <c r="ADA4625" s="60"/>
      <c r="ADB4625" s="60"/>
      <c r="ADC4625" s="60"/>
      <c r="ADD4625" s="60"/>
      <c r="ADE4625" s="60"/>
    </row>
    <row r="4626" spans="760:785" x14ac:dyDescent="0.25">
      <c r="ACF4626" s="60"/>
      <c r="ACG4626" s="60"/>
      <c r="ACH4626" s="60"/>
      <c r="ACI4626" s="60"/>
      <c r="ACJ4626" s="60"/>
      <c r="ACK4626" s="60"/>
      <c r="ACL4626" s="60"/>
      <c r="ACM4626" s="60"/>
      <c r="ACN4626" s="60"/>
      <c r="ACO4626" s="60"/>
      <c r="ACP4626" s="60"/>
      <c r="ACQ4626" s="60"/>
      <c r="ACR4626" s="60"/>
      <c r="ACS4626" s="60"/>
      <c r="ACT4626" s="60"/>
      <c r="ACU4626" s="60"/>
      <c r="ACV4626" s="60"/>
      <c r="ACW4626" s="60"/>
      <c r="ACX4626" s="60"/>
      <c r="ACY4626" s="60">
        <v>1.0005056978040301</v>
      </c>
      <c r="ACZ4626" s="60"/>
      <c r="ADA4626" s="60"/>
      <c r="ADB4626" s="60"/>
      <c r="ADC4626" s="60"/>
      <c r="ADD4626" s="60"/>
      <c r="ADE4626" s="60"/>
    </row>
    <row r="4627" spans="760:785" x14ac:dyDescent="0.25">
      <c r="ACF4627" s="60"/>
      <c r="ACG4627" s="60"/>
      <c r="ACH4627" s="60"/>
      <c r="ACI4627" s="60"/>
      <c r="ACJ4627" s="60"/>
      <c r="ACK4627" s="60"/>
      <c r="ACL4627" s="60"/>
      <c r="ACM4627" s="60"/>
      <c r="ACN4627" s="60"/>
      <c r="ACO4627" s="60"/>
      <c r="ACP4627" s="60"/>
      <c r="ACQ4627" s="60"/>
      <c r="ACR4627" s="60"/>
      <c r="ACS4627" s="60"/>
      <c r="ACT4627" s="60"/>
      <c r="ACU4627" s="60"/>
      <c r="ACV4627" s="60"/>
      <c r="ACW4627" s="60"/>
      <c r="ACX4627" s="60"/>
      <c r="ACY4627" s="60">
        <v>1.0004999181051699</v>
      </c>
      <c r="ACZ4627" s="60"/>
      <c r="ADA4627" s="60"/>
      <c r="ADB4627" s="60"/>
      <c r="ADC4627" s="60"/>
      <c r="ADD4627" s="60"/>
      <c r="ADE4627" s="60"/>
    </row>
    <row r="4628" spans="760:785" x14ac:dyDescent="0.25">
      <c r="ACF4628" s="60"/>
      <c r="ACG4628" s="60"/>
      <c r="ACH4628" s="60"/>
      <c r="ACI4628" s="60"/>
      <c r="ACJ4628" s="60"/>
      <c r="ACK4628" s="60"/>
      <c r="ACL4628" s="60"/>
      <c r="ACM4628" s="60"/>
      <c r="ACN4628" s="60"/>
      <c r="ACO4628" s="60"/>
      <c r="ACP4628" s="60"/>
      <c r="ACQ4628" s="60"/>
      <c r="ACR4628" s="60"/>
      <c r="ACS4628" s="60"/>
      <c r="ACT4628" s="60"/>
      <c r="ACU4628" s="60"/>
      <c r="ACV4628" s="60"/>
      <c r="ACW4628" s="60"/>
      <c r="ACX4628" s="60"/>
      <c r="ACY4628" s="60">
        <v>1.0004986038163299</v>
      </c>
      <c r="ACZ4628" s="60"/>
      <c r="ADA4628" s="60"/>
      <c r="ADB4628" s="60"/>
      <c r="ADC4628" s="60"/>
      <c r="ADD4628" s="60"/>
      <c r="ADE4628" s="60"/>
    </row>
    <row r="4629" spans="760:785" x14ac:dyDescent="0.25">
      <c r="ACF4629" s="60"/>
      <c r="ACG4629" s="60"/>
      <c r="ACH4629" s="60"/>
      <c r="ACI4629" s="60"/>
      <c r="ACJ4629" s="60"/>
      <c r="ACK4629" s="60"/>
      <c r="ACL4629" s="60"/>
      <c r="ACM4629" s="60"/>
      <c r="ACN4629" s="60"/>
      <c r="ACO4629" s="60"/>
      <c r="ACP4629" s="60"/>
      <c r="ACQ4629" s="60"/>
      <c r="ACR4629" s="60"/>
      <c r="ACS4629" s="60"/>
      <c r="ACT4629" s="60"/>
      <c r="ACU4629" s="60"/>
      <c r="ACV4629" s="60"/>
      <c r="ACW4629" s="60"/>
      <c r="ACX4629" s="60"/>
      <c r="ACY4629" s="60">
        <v>1.0004982220732299</v>
      </c>
      <c r="ACZ4629" s="60"/>
      <c r="ADA4629" s="60"/>
      <c r="ADB4629" s="60"/>
      <c r="ADC4629" s="60"/>
      <c r="ADD4629" s="60"/>
      <c r="ADE4629" s="60"/>
    </row>
    <row r="4630" spans="760:785" x14ac:dyDescent="0.25">
      <c r="ACF4630" s="60"/>
      <c r="ACG4630" s="60"/>
      <c r="ACH4630" s="60"/>
      <c r="ACI4630" s="60"/>
      <c r="ACJ4630" s="60"/>
      <c r="ACK4630" s="60"/>
      <c r="ACL4630" s="60"/>
      <c r="ACM4630" s="60"/>
      <c r="ACN4630" s="60"/>
      <c r="ACO4630" s="60"/>
      <c r="ACP4630" s="60"/>
      <c r="ACQ4630" s="60"/>
      <c r="ACR4630" s="60"/>
      <c r="ACS4630" s="60"/>
      <c r="ACT4630" s="60"/>
      <c r="ACU4630" s="60"/>
      <c r="ACV4630" s="60"/>
      <c r="ACW4630" s="60"/>
      <c r="ACX4630" s="60"/>
      <c r="ACY4630" s="60">
        <v>1.00048768662704</v>
      </c>
      <c r="ACZ4630" s="60"/>
      <c r="ADA4630" s="60"/>
      <c r="ADB4630" s="60"/>
      <c r="ADC4630" s="60"/>
      <c r="ADD4630" s="60"/>
      <c r="ADE4630" s="60"/>
    </row>
    <row r="4631" spans="760:785" x14ac:dyDescent="0.25">
      <c r="ACF4631" s="60"/>
      <c r="ACG4631" s="60"/>
      <c r="ACH4631" s="60"/>
      <c r="ACI4631" s="60"/>
      <c r="ACJ4631" s="60"/>
      <c r="ACK4631" s="60"/>
      <c r="ACL4631" s="60"/>
      <c r="ACM4631" s="60"/>
      <c r="ACN4631" s="60"/>
      <c r="ACO4631" s="60"/>
      <c r="ACP4631" s="60"/>
      <c r="ACQ4631" s="60"/>
      <c r="ACR4631" s="60"/>
      <c r="ACS4631" s="60"/>
      <c r="ACT4631" s="60"/>
      <c r="ACU4631" s="60"/>
      <c r="ACV4631" s="60"/>
      <c r="ACW4631" s="60"/>
      <c r="ACX4631" s="60"/>
      <c r="ACY4631" s="60">
        <v>1.00048533764562</v>
      </c>
      <c r="ACZ4631" s="60"/>
      <c r="ADA4631" s="60"/>
      <c r="ADB4631" s="60"/>
      <c r="ADC4631" s="60"/>
      <c r="ADD4631" s="60"/>
      <c r="ADE4631" s="60"/>
    </row>
    <row r="4632" spans="760:785" x14ac:dyDescent="0.25">
      <c r="ACF4632" s="60"/>
      <c r="ACG4632" s="60"/>
      <c r="ACH4632" s="60"/>
      <c r="ACI4632" s="60"/>
      <c r="ACJ4632" s="60"/>
      <c r="ACK4632" s="60"/>
      <c r="ACL4632" s="60"/>
      <c r="ACM4632" s="60"/>
      <c r="ACN4632" s="60"/>
      <c r="ACO4632" s="60"/>
      <c r="ACP4632" s="60"/>
      <c r="ACQ4632" s="60"/>
      <c r="ACR4632" s="60"/>
      <c r="ACS4632" s="60"/>
      <c r="ACT4632" s="60"/>
      <c r="ACU4632" s="60"/>
      <c r="ACV4632" s="60"/>
      <c r="ACW4632" s="60"/>
      <c r="ACX4632" s="60"/>
      <c r="ACY4632" s="60">
        <v>1.00048062068401</v>
      </c>
      <c r="ACZ4632" s="60"/>
      <c r="ADA4632" s="60"/>
      <c r="ADB4632" s="60"/>
      <c r="ADC4632" s="60"/>
      <c r="ADD4632" s="60"/>
      <c r="ADE4632" s="60"/>
    </row>
    <row r="4633" spans="760:785" x14ac:dyDescent="0.25">
      <c r="ACF4633" s="60"/>
      <c r="ACG4633" s="60"/>
      <c r="ACH4633" s="60"/>
      <c r="ACI4633" s="60"/>
      <c r="ACJ4633" s="60"/>
      <c r="ACK4633" s="60"/>
      <c r="ACL4633" s="60"/>
      <c r="ACM4633" s="60"/>
      <c r="ACN4633" s="60"/>
      <c r="ACO4633" s="60"/>
      <c r="ACP4633" s="60"/>
      <c r="ACQ4633" s="60"/>
      <c r="ACR4633" s="60"/>
      <c r="ACS4633" s="60"/>
      <c r="ACT4633" s="60"/>
      <c r="ACU4633" s="60"/>
      <c r="ACV4633" s="60"/>
      <c r="ACW4633" s="60"/>
      <c r="ACX4633" s="60"/>
      <c r="ACY4633" s="60">
        <v>1.00047671891379</v>
      </c>
      <c r="ACZ4633" s="60"/>
      <c r="ADA4633" s="60"/>
      <c r="ADB4633" s="60"/>
      <c r="ADC4633" s="60"/>
      <c r="ADD4633" s="60"/>
      <c r="ADE4633" s="60"/>
    </row>
    <row r="4634" spans="760:785" x14ac:dyDescent="0.25">
      <c r="ACF4634" s="60"/>
      <c r="ACG4634" s="60"/>
      <c r="ACH4634" s="60"/>
      <c r="ACI4634" s="60"/>
      <c r="ACJ4634" s="60"/>
      <c r="ACK4634" s="60"/>
      <c r="ACL4634" s="60"/>
      <c r="ACM4634" s="60"/>
      <c r="ACN4634" s="60"/>
      <c r="ACO4634" s="60"/>
      <c r="ACP4634" s="60"/>
      <c r="ACQ4634" s="60"/>
      <c r="ACR4634" s="60"/>
      <c r="ACS4634" s="60"/>
      <c r="ACT4634" s="60"/>
      <c r="ACU4634" s="60"/>
      <c r="ACV4634" s="60"/>
      <c r="ACW4634" s="60"/>
      <c r="ACX4634" s="60"/>
      <c r="ACY4634" s="60">
        <v>1.0004761447130699</v>
      </c>
      <c r="ACZ4634" s="60"/>
      <c r="ADA4634" s="60"/>
      <c r="ADB4634" s="60"/>
      <c r="ADC4634" s="60"/>
      <c r="ADD4634" s="60"/>
      <c r="ADE4634" s="60"/>
    </row>
    <row r="4635" spans="760:785" x14ac:dyDescent="0.25">
      <c r="ACF4635" s="60"/>
      <c r="ACG4635" s="60"/>
      <c r="ACH4635" s="60"/>
      <c r="ACI4635" s="60"/>
      <c r="ACJ4635" s="60"/>
      <c r="ACK4635" s="60"/>
      <c r="ACL4635" s="60"/>
      <c r="ACM4635" s="60"/>
      <c r="ACN4635" s="60"/>
      <c r="ACO4635" s="60"/>
      <c r="ACP4635" s="60"/>
      <c r="ACQ4635" s="60"/>
      <c r="ACR4635" s="60"/>
      <c r="ACS4635" s="60"/>
      <c r="ACT4635" s="60"/>
      <c r="ACU4635" s="60"/>
      <c r="ACV4635" s="60"/>
      <c r="ACW4635" s="60"/>
      <c r="ACX4635" s="60"/>
      <c r="ACY4635" s="60">
        <v>1.0004740627464701</v>
      </c>
      <c r="ACZ4635" s="60"/>
      <c r="ADA4635" s="60"/>
      <c r="ADB4635" s="60"/>
      <c r="ADC4635" s="60"/>
      <c r="ADD4635" s="60"/>
      <c r="ADE4635" s="60"/>
    </row>
    <row r="4636" spans="760:785" x14ac:dyDescent="0.25">
      <c r="ACF4636" s="60"/>
      <c r="ACG4636" s="60"/>
      <c r="ACH4636" s="60"/>
      <c r="ACI4636" s="60"/>
      <c r="ACJ4636" s="60"/>
      <c r="ACK4636" s="60"/>
      <c r="ACL4636" s="60"/>
      <c r="ACM4636" s="60"/>
      <c r="ACN4636" s="60"/>
      <c r="ACO4636" s="60"/>
      <c r="ACP4636" s="60"/>
      <c r="ACQ4636" s="60"/>
      <c r="ACR4636" s="60"/>
      <c r="ACS4636" s="60"/>
      <c r="ACT4636" s="60"/>
      <c r="ACU4636" s="60"/>
      <c r="ACV4636" s="60"/>
      <c r="ACW4636" s="60"/>
      <c r="ACX4636" s="60"/>
      <c r="ACY4636" s="60">
        <v>1.0004686705416199</v>
      </c>
      <c r="ACZ4636" s="60"/>
      <c r="ADA4636" s="60"/>
      <c r="ADB4636" s="60"/>
      <c r="ADC4636" s="60"/>
      <c r="ADD4636" s="60"/>
      <c r="ADE4636" s="60"/>
    </row>
    <row r="4637" spans="760:785" x14ac:dyDescent="0.25">
      <c r="ACF4637" s="60"/>
      <c r="ACG4637" s="60"/>
      <c r="ACH4637" s="60"/>
      <c r="ACI4637" s="60"/>
      <c r="ACJ4637" s="60"/>
      <c r="ACK4637" s="60"/>
      <c r="ACL4637" s="60"/>
      <c r="ACM4637" s="60"/>
      <c r="ACN4637" s="60"/>
      <c r="ACO4637" s="60"/>
      <c r="ACP4637" s="60"/>
      <c r="ACQ4637" s="60"/>
      <c r="ACR4637" s="60"/>
      <c r="ACS4637" s="60"/>
      <c r="ACT4637" s="60"/>
      <c r="ACU4637" s="60"/>
      <c r="ACV4637" s="60"/>
      <c r="ACW4637" s="60"/>
      <c r="ACX4637" s="60"/>
      <c r="ACY4637" s="60">
        <v>1.00046779272699</v>
      </c>
      <c r="ACZ4637" s="60"/>
      <c r="ADA4637" s="60"/>
      <c r="ADB4637" s="60"/>
      <c r="ADC4637" s="60"/>
      <c r="ADD4637" s="60"/>
      <c r="ADE4637" s="60"/>
    </row>
    <row r="4638" spans="760:785" x14ac:dyDescent="0.25">
      <c r="ACF4638" s="60"/>
      <c r="ACG4638" s="60"/>
      <c r="ACH4638" s="60"/>
      <c r="ACI4638" s="60"/>
      <c r="ACJ4638" s="60"/>
      <c r="ACK4638" s="60"/>
      <c r="ACL4638" s="60"/>
      <c r="ACM4638" s="60"/>
      <c r="ACN4638" s="60"/>
      <c r="ACO4638" s="60"/>
      <c r="ACP4638" s="60"/>
      <c r="ACQ4638" s="60"/>
      <c r="ACR4638" s="60"/>
      <c r="ACS4638" s="60"/>
      <c r="ACT4638" s="60"/>
      <c r="ACU4638" s="60"/>
      <c r="ACV4638" s="60"/>
      <c r="ACW4638" s="60"/>
      <c r="ACX4638" s="60"/>
      <c r="ACY4638" s="60">
        <v>1.0004675265980101</v>
      </c>
      <c r="ACZ4638" s="60"/>
      <c r="ADA4638" s="60"/>
      <c r="ADB4638" s="60"/>
      <c r="ADC4638" s="60"/>
      <c r="ADD4638" s="60"/>
      <c r="ADE4638" s="60"/>
    </row>
    <row r="4639" spans="760:785" x14ac:dyDescent="0.25">
      <c r="ACF4639" s="60"/>
      <c r="ACG4639" s="60"/>
      <c r="ACH4639" s="60"/>
      <c r="ACI4639" s="60"/>
      <c r="ACJ4639" s="60"/>
      <c r="ACK4639" s="60"/>
      <c r="ACL4639" s="60"/>
      <c r="ACM4639" s="60"/>
      <c r="ACN4639" s="60"/>
      <c r="ACO4639" s="60"/>
      <c r="ACP4639" s="60"/>
      <c r="ACQ4639" s="60"/>
      <c r="ACR4639" s="60"/>
      <c r="ACS4639" s="60"/>
      <c r="ACT4639" s="60"/>
      <c r="ACU4639" s="60"/>
      <c r="ACV4639" s="60"/>
      <c r="ACW4639" s="60"/>
      <c r="ACX4639" s="60"/>
      <c r="ACY4639" s="60">
        <v>1.00046697913871</v>
      </c>
      <c r="ACZ4639" s="60"/>
      <c r="ADA4639" s="60"/>
      <c r="ADB4639" s="60"/>
      <c r="ADC4639" s="60"/>
      <c r="ADD4639" s="60"/>
      <c r="ADE4639" s="60"/>
    </row>
    <row r="4640" spans="760:785" x14ac:dyDescent="0.25">
      <c r="ACF4640" s="60"/>
      <c r="ACG4640" s="60"/>
      <c r="ACH4640" s="60"/>
      <c r="ACI4640" s="60"/>
      <c r="ACJ4640" s="60"/>
      <c r="ACK4640" s="60"/>
      <c r="ACL4640" s="60"/>
      <c r="ACM4640" s="60"/>
      <c r="ACN4640" s="60"/>
      <c r="ACO4640" s="60"/>
      <c r="ACP4640" s="60"/>
      <c r="ACQ4640" s="60"/>
      <c r="ACR4640" s="60"/>
      <c r="ACS4640" s="60"/>
      <c r="ACT4640" s="60"/>
      <c r="ACU4640" s="60"/>
      <c r="ACV4640" s="60"/>
      <c r="ACW4640" s="60"/>
      <c r="ACX4640" s="60"/>
      <c r="ACY4640" s="60">
        <v>1.0004621829984199</v>
      </c>
      <c r="ACZ4640" s="60"/>
      <c r="ADA4640" s="60"/>
      <c r="ADB4640" s="60"/>
      <c r="ADC4640" s="60"/>
      <c r="ADD4640" s="60"/>
      <c r="ADE4640" s="60"/>
    </row>
    <row r="4641" spans="760:785" x14ac:dyDescent="0.25">
      <c r="ACF4641" s="60"/>
      <c r="ACG4641" s="60"/>
      <c r="ACH4641" s="60"/>
      <c r="ACI4641" s="60"/>
      <c r="ACJ4641" s="60"/>
      <c r="ACK4641" s="60"/>
      <c r="ACL4641" s="60"/>
      <c r="ACM4641" s="60"/>
      <c r="ACN4641" s="60"/>
      <c r="ACO4641" s="60"/>
      <c r="ACP4641" s="60"/>
      <c r="ACQ4641" s="60"/>
      <c r="ACR4641" s="60"/>
      <c r="ACS4641" s="60"/>
      <c r="ACT4641" s="60"/>
      <c r="ACU4641" s="60"/>
      <c r="ACV4641" s="60"/>
      <c r="ACW4641" s="60"/>
      <c r="ACX4641" s="60"/>
      <c r="ACY4641" s="60">
        <v>1.0004608305648901</v>
      </c>
      <c r="ACZ4641" s="60"/>
      <c r="ADA4641" s="60"/>
      <c r="ADB4641" s="60"/>
      <c r="ADC4641" s="60"/>
      <c r="ADD4641" s="60"/>
      <c r="ADE4641" s="60"/>
    </row>
    <row r="4642" spans="760:785" x14ac:dyDescent="0.25">
      <c r="ACF4642" s="60"/>
      <c r="ACG4642" s="60"/>
      <c r="ACH4642" s="60"/>
      <c r="ACI4642" s="60"/>
      <c r="ACJ4642" s="60"/>
      <c r="ACK4642" s="60"/>
      <c r="ACL4642" s="60"/>
      <c r="ACM4642" s="60"/>
      <c r="ACN4642" s="60"/>
      <c r="ACO4642" s="60"/>
      <c r="ACP4642" s="60"/>
      <c r="ACQ4642" s="60"/>
      <c r="ACR4642" s="60"/>
      <c r="ACS4642" s="60"/>
      <c r="ACT4642" s="60"/>
      <c r="ACU4642" s="60"/>
      <c r="ACV4642" s="60"/>
      <c r="ACW4642" s="60"/>
      <c r="ACX4642" s="60"/>
      <c r="ACY4642" s="60">
        <v>1.0004567252508101</v>
      </c>
      <c r="ACZ4642" s="60"/>
      <c r="ADA4642" s="60"/>
      <c r="ADB4642" s="60"/>
      <c r="ADC4642" s="60"/>
      <c r="ADD4642" s="60"/>
      <c r="ADE4642" s="60"/>
    </row>
    <row r="4643" spans="760:785" x14ac:dyDescent="0.25">
      <c r="ACF4643" s="60"/>
      <c r="ACG4643" s="60"/>
      <c r="ACH4643" s="60"/>
      <c r="ACI4643" s="60"/>
      <c r="ACJ4643" s="60"/>
      <c r="ACK4643" s="60"/>
      <c r="ACL4643" s="60"/>
      <c r="ACM4643" s="60"/>
      <c r="ACN4643" s="60"/>
      <c r="ACO4643" s="60"/>
      <c r="ACP4643" s="60"/>
      <c r="ACQ4643" s="60"/>
      <c r="ACR4643" s="60"/>
      <c r="ACS4643" s="60"/>
      <c r="ACT4643" s="60"/>
      <c r="ACU4643" s="60"/>
      <c r="ACV4643" s="60"/>
      <c r="ACW4643" s="60"/>
      <c r="ACX4643" s="60"/>
      <c r="ACY4643" s="60">
        <v>1.000455812759</v>
      </c>
      <c r="ACZ4643" s="60"/>
      <c r="ADA4643" s="60"/>
      <c r="ADB4643" s="60"/>
      <c r="ADC4643" s="60"/>
      <c r="ADD4643" s="60"/>
      <c r="ADE4643" s="60"/>
    </row>
    <row r="4644" spans="760:785" x14ac:dyDescent="0.25">
      <c r="ACF4644" s="60"/>
      <c r="ACG4644" s="60"/>
      <c r="ACH4644" s="60"/>
      <c r="ACI4644" s="60"/>
      <c r="ACJ4644" s="60"/>
      <c r="ACK4644" s="60"/>
      <c r="ACL4644" s="60"/>
      <c r="ACM4644" s="60"/>
      <c r="ACN4644" s="60"/>
      <c r="ACO4644" s="60"/>
      <c r="ACP4644" s="60"/>
      <c r="ACQ4644" s="60"/>
      <c r="ACR4644" s="60"/>
      <c r="ACS4644" s="60"/>
      <c r="ACT4644" s="60"/>
      <c r="ACU4644" s="60"/>
      <c r="ACV4644" s="60"/>
      <c r="ACW4644" s="60"/>
      <c r="ACX4644" s="60"/>
      <c r="ACY4644" s="60">
        <v>1.00045010940969</v>
      </c>
      <c r="ACZ4644" s="60"/>
      <c r="ADA4644" s="60"/>
      <c r="ADB4644" s="60"/>
      <c r="ADC4644" s="60"/>
      <c r="ADD4644" s="60"/>
      <c r="ADE4644" s="60"/>
    </row>
    <row r="4645" spans="760:785" x14ac:dyDescent="0.25">
      <c r="ACF4645" s="60"/>
      <c r="ACG4645" s="60"/>
      <c r="ACH4645" s="60"/>
      <c r="ACI4645" s="60"/>
      <c r="ACJ4645" s="60"/>
      <c r="ACK4645" s="60"/>
      <c r="ACL4645" s="60"/>
      <c r="ACM4645" s="60"/>
      <c r="ACN4645" s="60"/>
      <c r="ACO4645" s="60"/>
      <c r="ACP4645" s="60"/>
      <c r="ACQ4645" s="60"/>
      <c r="ACR4645" s="60"/>
      <c r="ACS4645" s="60"/>
      <c r="ACT4645" s="60"/>
      <c r="ACU4645" s="60"/>
      <c r="ACV4645" s="60"/>
      <c r="ACW4645" s="60"/>
      <c r="ACX4645" s="60"/>
      <c r="ACY4645" s="60">
        <v>1.00044809917771</v>
      </c>
      <c r="ACZ4645" s="60"/>
      <c r="ADA4645" s="60"/>
      <c r="ADB4645" s="60"/>
      <c r="ADC4645" s="60"/>
      <c r="ADD4645" s="60"/>
      <c r="ADE4645" s="60"/>
    </row>
    <row r="4646" spans="760:785" x14ac:dyDescent="0.25">
      <c r="ACF4646" s="60"/>
      <c r="ACG4646" s="60"/>
      <c r="ACH4646" s="60"/>
      <c r="ACI4646" s="60"/>
      <c r="ACJ4646" s="60"/>
      <c r="ACK4646" s="60"/>
      <c r="ACL4646" s="60"/>
      <c r="ACM4646" s="60"/>
      <c r="ACN4646" s="60"/>
      <c r="ACO4646" s="60"/>
      <c r="ACP4646" s="60"/>
      <c r="ACQ4646" s="60"/>
      <c r="ACR4646" s="60"/>
      <c r="ACS4646" s="60"/>
      <c r="ACT4646" s="60"/>
      <c r="ACU4646" s="60"/>
      <c r="ACV4646" s="60"/>
      <c r="ACW4646" s="60"/>
      <c r="ACX4646" s="60"/>
      <c r="ACY4646" s="60">
        <v>1.00044799935247</v>
      </c>
      <c r="ACZ4646" s="60"/>
      <c r="ADA4646" s="60"/>
      <c r="ADB4646" s="60"/>
      <c r="ADC4646" s="60"/>
      <c r="ADD4646" s="60"/>
      <c r="ADE4646" s="60"/>
    </row>
    <row r="4647" spans="760:785" x14ac:dyDescent="0.25">
      <c r="ACF4647" s="60"/>
      <c r="ACG4647" s="60"/>
      <c r="ACH4647" s="60"/>
      <c r="ACI4647" s="60"/>
      <c r="ACJ4647" s="60"/>
      <c r="ACK4647" s="60"/>
      <c r="ACL4647" s="60"/>
      <c r="ACM4647" s="60"/>
      <c r="ACN4647" s="60"/>
      <c r="ACO4647" s="60"/>
      <c r="ACP4647" s="60"/>
      <c r="ACQ4647" s="60"/>
      <c r="ACR4647" s="60"/>
      <c r="ACS4647" s="60"/>
      <c r="ACT4647" s="60"/>
      <c r="ACU4647" s="60"/>
      <c r="ACV4647" s="60"/>
      <c r="ACW4647" s="60"/>
      <c r="ACX4647" s="60"/>
      <c r="ACY4647" s="60">
        <v>1.0004425737427201</v>
      </c>
      <c r="ACZ4647" s="60"/>
      <c r="ADA4647" s="60"/>
      <c r="ADB4647" s="60"/>
      <c r="ADC4647" s="60"/>
      <c r="ADD4647" s="60"/>
      <c r="ADE4647" s="60"/>
    </row>
    <row r="4648" spans="760:785" x14ac:dyDescent="0.25">
      <c r="ACF4648" s="60"/>
      <c r="ACG4648" s="60"/>
      <c r="ACH4648" s="60"/>
      <c r="ACI4648" s="60"/>
      <c r="ACJ4648" s="60"/>
      <c r="ACK4648" s="60"/>
      <c r="ACL4648" s="60"/>
      <c r="ACM4648" s="60"/>
      <c r="ACN4648" s="60"/>
      <c r="ACO4648" s="60"/>
      <c r="ACP4648" s="60"/>
      <c r="ACQ4648" s="60"/>
      <c r="ACR4648" s="60"/>
      <c r="ACS4648" s="60"/>
      <c r="ACT4648" s="60"/>
      <c r="ACU4648" s="60"/>
      <c r="ACV4648" s="60"/>
      <c r="ACW4648" s="60"/>
      <c r="ACX4648" s="60"/>
      <c r="ACY4648" s="60">
        <v>1.0004418792716701</v>
      </c>
      <c r="ACZ4648" s="60"/>
      <c r="ADA4648" s="60"/>
      <c r="ADB4648" s="60"/>
      <c r="ADC4648" s="60"/>
      <c r="ADD4648" s="60"/>
      <c r="ADE4648" s="60"/>
    </row>
    <row r="4649" spans="760:785" x14ac:dyDescent="0.25">
      <c r="ACF4649" s="60"/>
      <c r="ACG4649" s="60"/>
      <c r="ACH4649" s="60"/>
      <c r="ACI4649" s="60"/>
      <c r="ACJ4649" s="60"/>
      <c r="ACK4649" s="60"/>
      <c r="ACL4649" s="60"/>
      <c r="ACM4649" s="60"/>
      <c r="ACN4649" s="60"/>
      <c r="ACO4649" s="60"/>
      <c r="ACP4649" s="60"/>
      <c r="ACQ4649" s="60"/>
      <c r="ACR4649" s="60"/>
      <c r="ACS4649" s="60"/>
      <c r="ACT4649" s="60"/>
      <c r="ACU4649" s="60"/>
      <c r="ACV4649" s="60"/>
      <c r="ACW4649" s="60"/>
      <c r="ACX4649" s="60"/>
      <c r="ACY4649" s="60">
        <v>1.0004394920683599</v>
      </c>
      <c r="ACZ4649" s="60"/>
      <c r="ADA4649" s="60"/>
      <c r="ADB4649" s="60"/>
      <c r="ADC4649" s="60"/>
      <c r="ADD4649" s="60"/>
      <c r="ADE4649" s="60"/>
    </row>
    <row r="4650" spans="760:785" x14ac:dyDescent="0.25">
      <c r="ACF4650" s="60"/>
      <c r="ACG4650" s="60"/>
      <c r="ACH4650" s="60"/>
      <c r="ACI4650" s="60"/>
      <c r="ACJ4650" s="60"/>
      <c r="ACK4650" s="60"/>
      <c r="ACL4650" s="60"/>
      <c r="ACM4650" s="60"/>
      <c r="ACN4650" s="60"/>
      <c r="ACO4650" s="60"/>
      <c r="ACP4650" s="60"/>
      <c r="ACQ4650" s="60"/>
      <c r="ACR4650" s="60"/>
      <c r="ACS4650" s="60"/>
      <c r="ACT4650" s="60"/>
      <c r="ACU4650" s="60"/>
      <c r="ACV4650" s="60"/>
      <c r="ACW4650" s="60"/>
      <c r="ACX4650" s="60"/>
      <c r="ACY4650" s="60">
        <v>1.00043802209164</v>
      </c>
      <c r="ACZ4650" s="60"/>
      <c r="ADA4650" s="60"/>
      <c r="ADB4650" s="60"/>
      <c r="ADC4650" s="60"/>
      <c r="ADD4650" s="60"/>
      <c r="ADE4650" s="60"/>
    </row>
    <row r="4651" spans="760:785" x14ac:dyDescent="0.25">
      <c r="ACF4651" s="60"/>
      <c r="ACG4651" s="60"/>
      <c r="ACH4651" s="60"/>
      <c r="ACI4651" s="60"/>
      <c r="ACJ4651" s="60"/>
      <c r="ACK4651" s="60"/>
      <c r="ACL4651" s="60"/>
      <c r="ACM4651" s="60"/>
      <c r="ACN4651" s="60"/>
      <c r="ACO4651" s="60"/>
      <c r="ACP4651" s="60"/>
      <c r="ACQ4651" s="60"/>
      <c r="ACR4651" s="60"/>
      <c r="ACS4651" s="60"/>
      <c r="ACT4651" s="60"/>
      <c r="ACU4651" s="60"/>
      <c r="ACV4651" s="60"/>
      <c r="ACW4651" s="60"/>
      <c r="ACX4651" s="60"/>
      <c r="ACY4651" s="60">
        <v>1.00043430432711</v>
      </c>
      <c r="ACZ4651" s="60"/>
      <c r="ADA4651" s="60"/>
      <c r="ADB4651" s="60"/>
      <c r="ADC4651" s="60"/>
      <c r="ADD4651" s="60"/>
      <c r="ADE4651" s="60"/>
    </row>
    <row r="4652" spans="760:785" x14ac:dyDescent="0.25">
      <c r="ACF4652" s="60"/>
      <c r="ACG4652" s="60"/>
      <c r="ACH4652" s="60"/>
      <c r="ACI4652" s="60"/>
      <c r="ACJ4652" s="60"/>
      <c r="ACK4652" s="60"/>
      <c r="ACL4652" s="60"/>
      <c r="ACM4652" s="60"/>
      <c r="ACN4652" s="60"/>
      <c r="ACO4652" s="60"/>
      <c r="ACP4652" s="60"/>
      <c r="ACQ4652" s="60"/>
      <c r="ACR4652" s="60"/>
      <c r="ACS4652" s="60"/>
      <c r="ACT4652" s="60"/>
      <c r="ACU4652" s="60"/>
      <c r="ACV4652" s="60"/>
      <c r="ACW4652" s="60"/>
      <c r="ACX4652" s="60"/>
      <c r="ACY4652" s="60">
        <v>1.0004338851089301</v>
      </c>
      <c r="ACZ4652" s="60"/>
      <c r="ADA4652" s="60"/>
      <c r="ADB4652" s="60"/>
      <c r="ADC4652" s="60"/>
      <c r="ADD4652" s="60"/>
      <c r="ADE4652" s="60"/>
    </row>
    <row r="4653" spans="760:785" x14ac:dyDescent="0.25">
      <c r="ACF4653" s="60"/>
      <c r="ACG4653" s="60"/>
      <c r="ACH4653" s="60"/>
      <c r="ACI4653" s="60"/>
      <c r="ACJ4653" s="60"/>
      <c r="ACK4653" s="60"/>
      <c r="ACL4653" s="60"/>
      <c r="ACM4653" s="60"/>
      <c r="ACN4653" s="60"/>
      <c r="ACO4653" s="60"/>
      <c r="ACP4653" s="60"/>
      <c r="ACQ4653" s="60"/>
      <c r="ACR4653" s="60"/>
      <c r="ACS4653" s="60"/>
      <c r="ACT4653" s="60"/>
      <c r="ACU4653" s="60"/>
      <c r="ACV4653" s="60"/>
      <c r="ACW4653" s="60"/>
      <c r="ACX4653" s="60"/>
      <c r="ACY4653" s="60">
        <v>1.00043273757693</v>
      </c>
      <c r="ACZ4653" s="60"/>
      <c r="ADA4653" s="60"/>
      <c r="ADB4653" s="60"/>
      <c r="ADC4653" s="60"/>
      <c r="ADD4653" s="60"/>
      <c r="ADE4653" s="60"/>
    </row>
    <row r="4654" spans="760:785" x14ac:dyDescent="0.25">
      <c r="ACF4654" s="60"/>
      <c r="ACG4654" s="60"/>
      <c r="ACH4654" s="60"/>
      <c r="ACI4654" s="60"/>
      <c r="ACJ4654" s="60"/>
      <c r="ACK4654" s="60"/>
      <c r="ACL4654" s="60"/>
      <c r="ACM4654" s="60"/>
      <c r="ACN4654" s="60"/>
      <c r="ACO4654" s="60"/>
      <c r="ACP4654" s="60"/>
      <c r="ACQ4654" s="60"/>
      <c r="ACR4654" s="60"/>
      <c r="ACS4654" s="60"/>
      <c r="ACT4654" s="60"/>
      <c r="ACU4654" s="60"/>
      <c r="ACV4654" s="60"/>
      <c r="ACW4654" s="60"/>
      <c r="ACX4654" s="60"/>
      <c r="ACY4654" s="60">
        <v>1.00043240559507</v>
      </c>
      <c r="ACZ4654" s="60"/>
      <c r="ADA4654" s="60"/>
      <c r="ADB4654" s="60"/>
      <c r="ADC4654" s="60"/>
      <c r="ADD4654" s="60"/>
      <c r="ADE4654" s="60"/>
    </row>
    <row r="4655" spans="760:785" x14ac:dyDescent="0.25">
      <c r="ACF4655" s="60"/>
      <c r="ACG4655" s="60"/>
      <c r="ACH4655" s="60"/>
      <c r="ACI4655" s="60"/>
      <c r="ACJ4655" s="60"/>
      <c r="ACK4655" s="60"/>
      <c r="ACL4655" s="60"/>
      <c r="ACM4655" s="60"/>
      <c r="ACN4655" s="60"/>
      <c r="ACO4655" s="60"/>
      <c r="ACP4655" s="60"/>
      <c r="ACQ4655" s="60"/>
      <c r="ACR4655" s="60"/>
      <c r="ACS4655" s="60"/>
      <c r="ACT4655" s="60"/>
      <c r="ACU4655" s="60"/>
      <c r="ACV4655" s="60"/>
      <c r="ACW4655" s="60"/>
      <c r="ACX4655" s="60"/>
      <c r="ACY4655" s="60">
        <v>1.00042809614842</v>
      </c>
      <c r="ACZ4655" s="60"/>
      <c r="ADA4655" s="60"/>
      <c r="ADB4655" s="60"/>
      <c r="ADC4655" s="60"/>
      <c r="ADD4655" s="60"/>
      <c r="ADE4655" s="60"/>
    </row>
    <row r="4656" spans="760:785" x14ac:dyDescent="0.25">
      <c r="ACF4656" s="60"/>
      <c r="ACG4656" s="60"/>
      <c r="ACH4656" s="60"/>
      <c r="ACI4656" s="60"/>
      <c r="ACJ4656" s="60"/>
      <c r="ACK4656" s="60"/>
      <c r="ACL4656" s="60"/>
      <c r="ACM4656" s="60"/>
      <c r="ACN4656" s="60"/>
      <c r="ACO4656" s="60"/>
      <c r="ACP4656" s="60"/>
      <c r="ACQ4656" s="60"/>
      <c r="ACR4656" s="60"/>
      <c r="ACS4656" s="60"/>
      <c r="ACT4656" s="60"/>
      <c r="ACU4656" s="60"/>
      <c r="ACV4656" s="60"/>
      <c r="ACW4656" s="60"/>
      <c r="ACX4656" s="60"/>
      <c r="ACY4656" s="60">
        <v>1.00042511629053</v>
      </c>
      <c r="ACZ4656" s="60"/>
      <c r="ADA4656" s="60"/>
      <c r="ADB4656" s="60"/>
      <c r="ADC4656" s="60"/>
      <c r="ADD4656" s="60"/>
      <c r="ADE4656" s="60"/>
    </row>
    <row r="4657" spans="760:785" x14ac:dyDescent="0.25">
      <c r="ACF4657" s="60"/>
      <c r="ACG4657" s="60"/>
      <c r="ACH4657" s="60"/>
      <c r="ACI4657" s="60"/>
      <c r="ACJ4657" s="60"/>
      <c r="ACK4657" s="60"/>
      <c r="ACL4657" s="60"/>
      <c r="ACM4657" s="60"/>
      <c r="ACN4657" s="60"/>
      <c r="ACO4657" s="60"/>
      <c r="ACP4657" s="60"/>
      <c r="ACQ4657" s="60"/>
      <c r="ACR4657" s="60"/>
      <c r="ACS4657" s="60"/>
      <c r="ACT4657" s="60"/>
      <c r="ACU4657" s="60"/>
      <c r="ACV4657" s="60"/>
      <c r="ACW4657" s="60"/>
      <c r="ACX4657" s="60"/>
      <c r="ACY4657" s="60">
        <v>1.0004233925445301</v>
      </c>
      <c r="ACZ4657" s="60"/>
      <c r="ADA4657" s="60"/>
      <c r="ADB4657" s="60"/>
      <c r="ADC4657" s="60"/>
      <c r="ADD4657" s="60"/>
      <c r="ADE4657" s="60"/>
    </row>
    <row r="4658" spans="760:785" x14ac:dyDescent="0.25">
      <c r="ACF4658" s="60"/>
      <c r="ACG4658" s="60"/>
      <c r="ACH4658" s="60"/>
      <c r="ACI4658" s="60"/>
      <c r="ACJ4658" s="60"/>
      <c r="ACK4658" s="60"/>
      <c r="ACL4658" s="60"/>
      <c r="ACM4658" s="60"/>
      <c r="ACN4658" s="60"/>
      <c r="ACO4658" s="60"/>
      <c r="ACP4658" s="60"/>
      <c r="ACQ4658" s="60"/>
      <c r="ACR4658" s="60"/>
      <c r="ACS4658" s="60"/>
      <c r="ACT4658" s="60"/>
      <c r="ACU4658" s="60"/>
      <c r="ACV4658" s="60"/>
      <c r="ACW4658" s="60"/>
      <c r="ACX4658" s="60"/>
      <c r="ACY4658" s="60">
        <v>1.0004221884511</v>
      </c>
      <c r="ACZ4658" s="60"/>
      <c r="ADA4658" s="60"/>
      <c r="ADB4658" s="60"/>
      <c r="ADC4658" s="60"/>
      <c r="ADD4658" s="60"/>
      <c r="ADE4658" s="60"/>
    </row>
    <row r="4659" spans="760:785" x14ac:dyDescent="0.25">
      <c r="ACF4659" s="60"/>
      <c r="ACG4659" s="60"/>
      <c r="ACH4659" s="60"/>
      <c r="ACI4659" s="60"/>
      <c r="ACJ4659" s="60"/>
      <c r="ACK4659" s="60"/>
      <c r="ACL4659" s="60"/>
      <c r="ACM4659" s="60"/>
      <c r="ACN4659" s="60"/>
      <c r="ACO4659" s="60"/>
      <c r="ACP4659" s="60"/>
      <c r="ACQ4659" s="60"/>
      <c r="ACR4659" s="60"/>
      <c r="ACS4659" s="60"/>
      <c r="ACT4659" s="60"/>
      <c r="ACU4659" s="60"/>
      <c r="ACV4659" s="60"/>
      <c r="ACW4659" s="60"/>
      <c r="ACX4659" s="60"/>
      <c r="ACY4659" s="60">
        <v>1.0004215241210199</v>
      </c>
      <c r="ACZ4659" s="60"/>
      <c r="ADA4659" s="60"/>
      <c r="ADB4659" s="60"/>
      <c r="ADC4659" s="60"/>
      <c r="ADD4659" s="60"/>
      <c r="ADE4659" s="60"/>
    </row>
    <row r="4660" spans="760:785" x14ac:dyDescent="0.25">
      <c r="ACF4660" s="60"/>
      <c r="ACG4660" s="60"/>
      <c r="ACH4660" s="60"/>
      <c r="ACI4660" s="60"/>
      <c r="ACJ4660" s="60"/>
      <c r="ACK4660" s="60"/>
      <c r="ACL4660" s="60"/>
      <c r="ACM4660" s="60"/>
      <c r="ACN4660" s="60"/>
      <c r="ACO4660" s="60"/>
      <c r="ACP4660" s="60"/>
      <c r="ACQ4660" s="60"/>
      <c r="ACR4660" s="60"/>
      <c r="ACS4660" s="60"/>
      <c r="ACT4660" s="60"/>
      <c r="ACU4660" s="60"/>
      <c r="ACV4660" s="60"/>
      <c r="ACW4660" s="60"/>
      <c r="ACX4660" s="60"/>
      <c r="ACY4660" s="60">
        <v>1.0004207163366501</v>
      </c>
      <c r="ACZ4660" s="60"/>
      <c r="ADA4660" s="60"/>
      <c r="ADB4660" s="60"/>
      <c r="ADC4660" s="60"/>
      <c r="ADD4660" s="60"/>
      <c r="ADE4660" s="60"/>
    </row>
    <row r="4661" spans="760:785" x14ac:dyDescent="0.25">
      <c r="ACF4661" s="60"/>
      <c r="ACG4661" s="60"/>
      <c r="ACH4661" s="60"/>
      <c r="ACI4661" s="60"/>
      <c r="ACJ4661" s="60"/>
      <c r="ACK4661" s="60"/>
      <c r="ACL4661" s="60"/>
      <c r="ACM4661" s="60"/>
      <c r="ACN4661" s="60"/>
      <c r="ACO4661" s="60"/>
      <c r="ACP4661" s="60"/>
      <c r="ACQ4661" s="60"/>
      <c r="ACR4661" s="60"/>
      <c r="ACS4661" s="60"/>
      <c r="ACT4661" s="60"/>
      <c r="ACU4661" s="60"/>
      <c r="ACV4661" s="60"/>
      <c r="ACW4661" s="60"/>
      <c r="ACX4661" s="60"/>
      <c r="ACY4661" s="60">
        <v>1.0004205934174</v>
      </c>
      <c r="ACZ4661" s="60"/>
      <c r="ADA4661" s="60"/>
      <c r="ADB4661" s="60"/>
      <c r="ADC4661" s="60"/>
      <c r="ADD4661" s="60"/>
      <c r="ADE4661" s="60"/>
    </row>
    <row r="4662" spans="760:785" x14ac:dyDescent="0.25">
      <c r="ACF4662" s="60"/>
      <c r="ACG4662" s="60"/>
      <c r="ACH4662" s="60"/>
      <c r="ACI4662" s="60"/>
      <c r="ACJ4662" s="60"/>
      <c r="ACK4662" s="60"/>
      <c r="ACL4662" s="60"/>
      <c r="ACM4662" s="60"/>
      <c r="ACN4662" s="60"/>
      <c r="ACO4662" s="60"/>
      <c r="ACP4662" s="60"/>
      <c r="ACQ4662" s="60"/>
      <c r="ACR4662" s="60"/>
      <c r="ACS4662" s="60"/>
      <c r="ACT4662" s="60"/>
      <c r="ACU4662" s="60"/>
      <c r="ACV4662" s="60"/>
      <c r="ACW4662" s="60"/>
      <c r="ACX4662" s="60"/>
      <c r="ACY4662" s="60">
        <v>1.00041980216074</v>
      </c>
      <c r="ACZ4662" s="60"/>
      <c r="ADA4662" s="60"/>
      <c r="ADB4662" s="60"/>
      <c r="ADC4662" s="60"/>
      <c r="ADD4662" s="60"/>
      <c r="ADE4662" s="60"/>
    </row>
    <row r="4663" spans="760:785" x14ac:dyDescent="0.25">
      <c r="ACF4663" s="60"/>
      <c r="ACG4663" s="60"/>
      <c r="ACH4663" s="60"/>
      <c r="ACI4663" s="60"/>
      <c r="ACJ4663" s="60"/>
      <c r="ACK4663" s="60"/>
      <c r="ACL4663" s="60"/>
      <c r="ACM4663" s="60"/>
      <c r="ACN4663" s="60"/>
      <c r="ACO4663" s="60"/>
      <c r="ACP4663" s="60"/>
      <c r="ACQ4663" s="60"/>
      <c r="ACR4663" s="60"/>
      <c r="ACS4663" s="60"/>
      <c r="ACT4663" s="60"/>
      <c r="ACU4663" s="60"/>
      <c r="ACV4663" s="60"/>
      <c r="ACW4663" s="60"/>
      <c r="ACX4663" s="60"/>
      <c r="ACY4663" s="60">
        <v>1.00041683250415</v>
      </c>
      <c r="ACZ4663" s="60"/>
      <c r="ADA4663" s="60"/>
      <c r="ADB4663" s="60"/>
      <c r="ADC4663" s="60"/>
      <c r="ADD4663" s="60"/>
      <c r="ADE4663" s="60"/>
    </row>
    <row r="4664" spans="760:785" x14ac:dyDescent="0.25">
      <c r="ACF4664" s="60"/>
      <c r="ACG4664" s="60"/>
      <c r="ACH4664" s="60"/>
      <c r="ACI4664" s="60"/>
      <c r="ACJ4664" s="60"/>
      <c r="ACK4664" s="60"/>
      <c r="ACL4664" s="60"/>
      <c r="ACM4664" s="60"/>
      <c r="ACN4664" s="60"/>
      <c r="ACO4664" s="60"/>
      <c r="ACP4664" s="60"/>
      <c r="ACQ4664" s="60"/>
      <c r="ACR4664" s="60"/>
      <c r="ACS4664" s="60"/>
      <c r="ACT4664" s="60"/>
      <c r="ACU4664" s="60"/>
      <c r="ACV4664" s="60"/>
      <c r="ACW4664" s="60"/>
      <c r="ACX4664" s="60"/>
      <c r="ACY4664" s="60">
        <v>1.0004123793452699</v>
      </c>
      <c r="ACZ4664" s="60"/>
      <c r="ADA4664" s="60"/>
      <c r="ADB4664" s="60"/>
      <c r="ADC4664" s="60"/>
      <c r="ADD4664" s="60"/>
      <c r="ADE4664" s="60"/>
    </row>
    <row r="4665" spans="760:785" x14ac:dyDescent="0.25">
      <c r="ACF4665" s="60"/>
      <c r="ACG4665" s="60"/>
      <c r="ACH4665" s="60"/>
      <c r="ACI4665" s="60"/>
      <c r="ACJ4665" s="60"/>
      <c r="ACK4665" s="60"/>
      <c r="ACL4665" s="60"/>
      <c r="ACM4665" s="60"/>
      <c r="ACN4665" s="60"/>
      <c r="ACO4665" s="60"/>
      <c r="ACP4665" s="60"/>
      <c r="ACQ4665" s="60"/>
      <c r="ACR4665" s="60"/>
      <c r="ACS4665" s="60"/>
      <c r="ACT4665" s="60"/>
      <c r="ACU4665" s="60"/>
      <c r="ACV4665" s="60"/>
      <c r="ACW4665" s="60"/>
      <c r="ACX4665" s="60"/>
      <c r="ACY4665" s="60">
        <v>1.0004111931866499</v>
      </c>
      <c r="ACZ4665" s="60"/>
      <c r="ADA4665" s="60"/>
      <c r="ADB4665" s="60"/>
      <c r="ADC4665" s="60"/>
      <c r="ADD4665" s="60"/>
      <c r="ADE4665" s="60"/>
    </row>
    <row r="4666" spans="760:785" x14ac:dyDescent="0.25">
      <c r="ACF4666" s="60"/>
      <c r="ACG4666" s="60"/>
      <c r="ACH4666" s="60"/>
      <c r="ACI4666" s="60"/>
      <c r="ACJ4666" s="60"/>
      <c r="ACK4666" s="60"/>
      <c r="ACL4666" s="60"/>
      <c r="ACM4666" s="60"/>
      <c r="ACN4666" s="60"/>
      <c r="ACO4666" s="60"/>
      <c r="ACP4666" s="60"/>
      <c r="ACQ4666" s="60"/>
      <c r="ACR4666" s="60"/>
      <c r="ACS4666" s="60"/>
      <c r="ACT4666" s="60"/>
      <c r="ACU4666" s="60"/>
      <c r="ACV4666" s="60"/>
      <c r="ACW4666" s="60"/>
      <c r="ACX4666" s="60"/>
      <c r="ACY4666" s="60">
        <v>1.0004078749996499</v>
      </c>
      <c r="ACZ4666" s="60"/>
      <c r="ADA4666" s="60"/>
      <c r="ADB4666" s="60"/>
      <c r="ADC4666" s="60"/>
      <c r="ADD4666" s="60"/>
      <c r="ADE4666" s="60"/>
    </row>
    <row r="4667" spans="760:785" x14ac:dyDescent="0.25">
      <c r="ACF4667" s="60"/>
      <c r="ACG4667" s="60"/>
      <c r="ACH4667" s="60"/>
      <c r="ACI4667" s="60"/>
      <c r="ACJ4667" s="60"/>
      <c r="ACK4667" s="60"/>
      <c r="ACL4667" s="60"/>
      <c r="ACM4667" s="60"/>
      <c r="ACN4667" s="60"/>
      <c r="ACO4667" s="60"/>
      <c r="ACP4667" s="60"/>
      <c r="ACQ4667" s="60"/>
      <c r="ACR4667" s="60"/>
      <c r="ACS4667" s="60"/>
      <c r="ACT4667" s="60"/>
      <c r="ACU4667" s="60"/>
      <c r="ACV4667" s="60"/>
      <c r="ACW4667" s="60"/>
      <c r="ACX4667" s="60"/>
      <c r="ACY4667" s="60">
        <v>1.0004077540240699</v>
      </c>
      <c r="ACZ4667" s="60"/>
      <c r="ADA4667" s="60"/>
      <c r="ADB4667" s="60"/>
      <c r="ADC4667" s="60"/>
      <c r="ADD4667" s="60"/>
      <c r="ADE4667" s="60"/>
    </row>
    <row r="4668" spans="760:785" x14ac:dyDescent="0.25">
      <c r="ACF4668" s="60"/>
      <c r="ACG4668" s="60"/>
      <c r="ACH4668" s="60"/>
      <c r="ACI4668" s="60"/>
      <c r="ACJ4668" s="60"/>
      <c r="ACK4668" s="60"/>
      <c r="ACL4668" s="60"/>
      <c r="ACM4668" s="60"/>
      <c r="ACN4668" s="60"/>
      <c r="ACO4668" s="60"/>
      <c r="ACP4668" s="60"/>
      <c r="ACQ4668" s="60"/>
      <c r="ACR4668" s="60"/>
      <c r="ACS4668" s="60"/>
      <c r="ACT4668" s="60"/>
      <c r="ACU4668" s="60"/>
      <c r="ACV4668" s="60"/>
      <c r="ACW4668" s="60"/>
      <c r="ACX4668" s="60"/>
      <c r="ACY4668" s="60">
        <v>1.0004062874611801</v>
      </c>
      <c r="ACZ4668" s="60"/>
      <c r="ADA4668" s="60"/>
      <c r="ADB4668" s="60"/>
      <c r="ADC4668" s="60"/>
      <c r="ADD4668" s="60"/>
      <c r="ADE4668" s="60"/>
    </row>
    <row r="4669" spans="760:785" x14ac:dyDescent="0.25">
      <c r="ACF4669" s="60"/>
      <c r="ACG4669" s="60"/>
      <c r="ACH4669" s="60"/>
      <c r="ACI4669" s="60"/>
      <c r="ACJ4669" s="60"/>
      <c r="ACK4669" s="60"/>
      <c r="ACL4669" s="60"/>
      <c r="ACM4669" s="60"/>
      <c r="ACN4669" s="60"/>
      <c r="ACO4669" s="60"/>
      <c r="ACP4669" s="60"/>
      <c r="ACQ4669" s="60"/>
      <c r="ACR4669" s="60"/>
      <c r="ACS4669" s="60"/>
      <c r="ACT4669" s="60"/>
      <c r="ACU4669" s="60"/>
      <c r="ACV4669" s="60"/>
      <c r="ACW4669" s="60"/>
      <c r="ACX4669" s="60"/>
      <c r="ACY4669" s="60">
        <v>1.0004038319844399</v>
      </c>
      <c r="ACZ4669" s="60"/>
      <c r="ADA4669" s="60"/>
      <c r="ADB4669" s="60"/>
      <c r="ADC4669" s="60"/>
      <c r="ADD4669" s="60"/>
      <c r="ADE4669" s="60"/>
    </row>
    <row r="4670" spans="760:785" x14ac:dyDescent="0.25">
      <c r="ACF4670" s="60"/>
      <c r="ACG4670" s="60"/>
      <c r="ACH4670" s="60"/>
      <c r="ACI4670" s="60"/>
      <c r="ACJ4670" s="60"/>
      <c r="ACK4670" s="60"/>
      <c r="ACL4670" s="60"/>
      <c r="ACM4670" s="60"/>
      <c r="ACN4670" s="60"/>
      <c r="ACO4670" s="60"/>
      <c r="ACP4670" s="60"/>
      <c r="ACQ4670" s="60"/>
      <c r="ACR4670" s="60"/>
      <c r="ACS4670" s="60"/>
      <c r="ACT4670" s="60"/>
      <c r="ACU4670" s="60"/>
      <c r="ACV4670" s="60"/>
      <c r="ACW4670" s="60"/>
      <c r="ACX4670" s="60"/>
      <c r="ACY4670" s="60">
        <v>1.00039802104842</v>
      </c>
      <c r="ACZ4670" s="60"/>
      <c r="ADA4670" s="60"/>
      <c r="ADB4670" s="60"/>
      <c r="ADC4670" s="60"/>
      <c r="ADD4670" s="60"/>
      <c r="ADE4670" s="60"/>
    </row>
    <row r="4671" spans="760:785" x14ac:dyDescent="0.25">
      <c r="ACF4671" s="60"/>
      <c r="ACG4671" s="60"/>
      <c r="ACH4671" s="60"/>
      <c r="ACI4671" s="60"/>
      <c r="ACJ4671" s="60"/>
      <c r="ACK4671" s="60"/>
      <c r="ACL4671" s="60"/>
      <c r="ACM4671" s="60"/>
      <c r="ACN4671" s="60"/>
      <c r="ACO4671" s="60"/>
      <c r="ACP4671" s="60"/>
      <c r="ACQ4671" s="60"/>
      <c r="ACR4671" s="60"/>
      <c r="ACS4671" s="60"/>
      <c r="ACT4671" s="60"/>
      <c r="ACU4671" s="60"/>
      <c r="ACV4671" s="60"/>
      <c r="ACW4671" s="60"/>
      <c r="ACX4671" s="60"/>
      <c r="ACY4671" s="60">
        <v>1.0003948452201501</v>
      </c>
      <c r="ACZ4671" s="60"/>
      <c r="ADA4671" s="60"/>
      <c r="ADB4671" s="60"/>
      <c r="ADC4671" s="60"/>
      <c r="ADD4671" s="60"/>
      <c r="ADE4671" s="60"/>
    </row>
    <row r="4672" spans="760:785" x14ac:dyDescent="0.25">
      <c r="ACF4672" s="60"/>
      <c r="ACG4672" s="60"/>
      <c r="ACH4672" s="60"/>
      <c r="ACI4672" s="60"/>
      <c r="ACJ4672" s="60"/>
      <c r="ACK4672" s="60"/>
      <c r="ACL4672" s="60"/>
      <c r="ACM4672" s="60"/>
      <c r="ACN4672" s="60"/>
      <c r="ACO4672" s="60"/>
      <c r="ACP4672" s="60"/>
      <c r="ACQ4672" s="60"/>
      <c r="ACR4672" s="60"/>
      <c r="ACS4672" s="60"/>
      <c r="ACT4672" s="60"/>
      <c r="ACU4672" s="60"/>
      <c r="ACV4672" s="60"/>
      <c r="ACW4672" s="60"/>
      <c r="ACX4672" s="60"/>
      <c r="ACY4672" s="60">
        <v>1.0003911025245</v>
      </c>
      <c r="ACZ4672" s="60"/>
      <c r="ADA4672" s="60"/>
      <c r="ADB4672" s="60"/>
      <c r="ADC4672" s="60"/>
      <c r="ADD4672" s="60"/>
      <c r="ADE4672" s="60"/>
    </row>
    <row r="4673" spans="760:785" x14ac:dyDescent="0.25">
      <c r="ACF4673" s="60"/>
      <c r="ACG4673" s="60"/>
      <c r="ACH4673" s="60"/>
      <c r="ACI4673" s="60"/>
      <c r="ACJ4673" s="60"/>
      <c r="ACK4673" s="60"/>
      <c r="ACL4673" s="60"/>
      <c r="ACM4673" s="60"/>
      <c r="ACN4673" s="60"/>
      <c r="ACO4673" s="60"/>
      <c r="ACP4673" s="60"/>
      <c r="ACQ4673" s="60"/>
      <c r="ACR4673" s="60"/>
      <c r="ACS4673" s="60"/>
      <c r="ACT4673" s="60"/>
      <c r="ACU4673" s="60"/>
      <c r="ACV4673" s="60"/>
      <c r="ACW4673" s="60"/>
      <c r="ACX4673" s="60"/>
      <c r="ACY4673" s="60">
        <v>1.00039100632624</v>
      </c>
      <c r="ACZ4673" s="60"/>
      <c r="ADA4673" s="60"/>
      <c r="ADB4673" s="60"/>
      <c r="ADC4673" s="60"/>
      <c r="ADD4673" s="60"/>
      <c r="ADE4673" s="60"/>
    </row>
    <row r="4674" spans="760:785" x14ac:dyDescent="0.25">
      <c r="ACF4674" s="60"/>
      <c r="ACG4674" s="60"/>
      <c r="ACH4674" s="60"/>
      <c r="ACI4674" s="60"/>
      <c r="ACJ4674" s="60"/>
      <c r="ACK4674" s="60"/>
      <c r="ACL4674" s="60"/>
      <c r="ACM4674" s="60"/>
      <c r="ACN4674" s="60"/>
      <c r="ACO4674" s="60"/>
      <c r="ACP4674" s="60"/>
      <c r="ACQ4674" s="60"/>
      <c r="ACR4674" s="60"/>
      <c r="ACS4674" s="60"/>
      <c r="ACT4674" s="60"/>
      <c r="ACU4674" s="60"/>
      <c r="ACV4674" s="60"/>
      <c r="ACW4674" s="60"/>
      <c r="ACX4674" s="60"/>
      <c r="ACY4674" s="60">
        <v>1.00038898078326</v>
      </c>
      <c r="ACZ4674" s="60"/>
      <c r="ADA4674" s="60"/>
      <c r="ADB4674" s="60"/>
      <c r="ADC4674" s="60"/>
      <c r="ADD4674" s="60"/>
      <c r="ADE4674" s="60"/>
    </row>
    <row r="4675" spans="760:785" x14ac:dyDescent="0.25">
      <c r="ACF4675" s="60"/>
      <c r="ACG4675" s="60"/>
      <c r="ACH4675" s="60"/>
      <c r="ACI4675" s="60"/>
      <c r="ACJ4675" s="60"/>
      <c r="ACK4675" s="60"/>
      <c r="ACL4675" s="60"/>
      <c r="ACM4675" s="60"/>
      <c r="ACN4675" s="60"/>
      <c r="ACO4675" s="60"/>
      <c r="ACP4675" s="60"/>
      <c r="ACQ4675" s="60"/>
      <c r="ACR4675" s="60"/>
      <c r="ACS4675" s="60"/>
      <c r="ACT4675" s="60"/>
      <c r="ACU4675" s="60"/>
      <c r="ACV4675" s="60"/>
      <c r="ACW4675" s="60"/>
      <c r="ACX4675" s="60"/>
      <c r="ACY4675" s="60">
        <v>1.00038823372007</v>
      </c>
      <c r="ACZ4675" s="60"/>
      <c r="ADA4675" s="60"/>
      <c r="ADB4675" s="60"/>
      <c r="ADC4675" s="60"/>
      <c r="ADD4675" s="60"/>
      <c r="ADE4675" s="60"/>
    </row>
    <row r="4676" spans="760:785" x14ac:dyDescent="0.25">
      <c r="ACF4676" s="60"/>
      <c r="ACG4676" s="60"/>
      <c r="ACH4676" s="60"/>
      <c r="ACI4676" s="60"/>
      <c r="ACJ4676" s="60"/>
      <c r="ACK4676" s="60"/>
      <c r="ACL4676" s="60"/>
      <c r="ACM4676" s="60"/>
      <c r="ACN4676" s="60"/>
      <c r="ACO4676" s="60"/>
      <c r="ACP4676" s="60"/>
      <c r="ACQ4676" s="60"/>
      <c r="ACR4676" s="60"/>
      <c r="ACS4676" s="60"/>
      <c r="ACT4676" s="60"/>
      <c r="ACU4676" s="60"/>
      <c r="ACV4676" s="60"/>
      <c r="ACW4676" s="60"/>
      <c r="ACX4676" s="60"/>
      <c r="ACY4676" s="60">
        <v>1.00038523050146</v>
      </c>
      <c r="ACZ4676" s="60"/>
      <c r="ADA4676" s="60"/>
      <c r="ADB4676" s="60"/>
      <c r="ADC4676" s="60"/>
      <c r="ADD4676" s="60"/>
      <c r="ADE4676" s="60"/>
    </row>
    <row r="4677" spans="760:785" x14ac:dyDescent="0.25">
      <c r="ACF4677" s="60"/>
      <c r="ACG4677" s="60"/>
      <c r="ACH4677" s="60"/>
      <c r="ACI4677" s="60"/>
      <c r="ACJ4677" s="60"/>
      <c r="ACK4677" s="60"/>
      <c r="ACL4677" s="60"/>
      <c r="ACM4677" s="60"/>
      <c r="ACN4677" s="60"/>
      <c r="ACO4677" s="60"/>
      <c r="ACP4677" s="60"/>
      <c r="ACQ4677" s="60"/>
      <c r="ACR4677" s="60"/>
      <c r="ACS4677" s="60"/>
      <c r="ACT4677" s="60"/>
      <c r="ACU4677" s="60"/>
      <c r="ACV4677" s="60"/>
      <c r="ACW4677" s="60"/>
      <c r="ACX4677" s="60"/>
      <c r="ACY4677" s="60">
        <v>1.0003786253629501</v>
      </c>
      <c r="ACZ4677" s="60"/>
      <c r="ADA4677" s="60"/>
      <c r="ADB4677" s="60"/>
      <c r="ADC4677" s="60"/>
      <c r="ADD4677" s="60"/>
      <c r="ADE4677" s="60"/>
    </row>
    <row r="4678" spans="760:785" x14ac:dyDescent="0.25">
      <c r="ACF4678" s="60"/>
      <c r="ACG4678" s="60"/>
      <c r="ACH4678" s="60"/>
      <c r="ACI4678" s="60"/>
      <c r="ACJ4678" s="60"/>
      <c r="ACK4678" s="60"/>
      <c r="ACL4678" s="60"/>
      <c r="ACM4678" s="60"/>
      <c r="ACN4678" s="60"/>
      <c r="ACO4678" s="60"/>
      <c r="ACP4678" s="60"/>
      <c r="ACQ4678" s="60"/>
      <c r="ACR4678" s="60"/>
      <c r="ACS4678" s="60"/>
      <c r="ACT4678" s="60"/>
      <c r="ACU4678" s="60"/>
      <c r="ACV4678" s="60"/>
      <c r="ACW4678" s="60"/>
      <c r="ACX4678" s="60"/>
      <c r="ACY4678" s="60">
        <v>1.00037640795607</v>
      </c>
      <c r="ACZ4678" s="60"/>
      <c r="ADA4678" s="60"/>
      <c r="ADB4678" s="60"/>
      <c r="ADC4678" s="60"/>
      <c r="ADD4678" s="60"/>
      <c r="ADE4678" s="60"/>
    </row>
    <row r="4679" spans="760:785" x14ac:dyDescent="0.25">
      <c r="ACF4679" s="60"/>
      <c r="ACG4679" s="60"/>
      <c r="ACH4679" s="60"/>
      <c r="ACI4679" s="60"/>
      <c r="ACJ4679" s="60"/>
      <c r="ACK4679" s="60"/>
      <c r="ACL4679" s="60"/>
      <c r="ACM4679" s="60"/>
      <c r="ACN4679" s="60"/>
      <c r="ACO4679" s="60"/>
      <c r="ACP4679" s="60"/>
      <c r="ACQ4679" s="60"/>
      <c r="ACR4679" s="60"/>
      <c r="ACS4679" s="60"/>
      <c r="ACT4679" s="60"/>
      <c r="ACU4679" s="60"/>
      <c r="ACV4679" s="60"/>
      <c r="ACW4679" s="60"/>
      <c r="ACX4679" s="60"/>
      <c r="ACY4679" s="60">
        <v>1.00037441682824</v>
      </c>
      <c r="ACZ4679" s="60"/>
      <c r="ADA4679" s="60"/>
      <c r="ADB4679" s="60"/>
      <c r="ADC4679" s="60"/>
      <c r="ADD4679" s="60"/>
      <c r="ADE4679" s="60"/>
    </row>
    <row r="4680" spans="760:785" x14ac:dyDescent="0.25">
      <c r="ACF4680" s="60"/>
      <c r="ACG4680" s="60"/>
      <c r="ACH4680" s="60"/>
      <c r="ACI4680" s="60"/>
      <c r="ACJ4680" s="60"/>
      <c r="ACK4680" s="60"/>
      <c r="ACL4680" s="60"/>
      <c r="ACM4680" s="60"/>
      <c r="ACN4680" s="60"/>
      <c r="ACO4680" s="60"/>
      <c r="ACP4680" s="60"/>
      <c r="ACQ4680" s="60"/>
      <c r="ACR4680" s="60"/>
      <c r="ACS4680" s="60"/>
      <c r="ACT4680" s="60"/>
      <c r="ACU4680" s="60"/>
      <c r="ACV4680" s="60"/>
      <c r="ACW4680" s="60"/>
      <c r="ACX4680" s="60"/>
      <c r="ACY4680" s="60">
        <v>1.0003739846764901</v>
      </c>
      <c r="ACZ4680" s="60"/>
      <c r="ADA4680" s="60"/>
      <c r="ADB4680" s="60"/>
      <c r="ADC4680" s="60"/>
      <c r="ADD4680" s="60"/>
      <c r="ADE4680" s="60"/>
    </row>
    <row r="4681" spans="760:785" x14ac:dyDescent="0.25">
      <c r="ACF4681" s="60"/>
      <c r="ACG4681" s="60"/>
      <c r="ACH4681" s="60"/>
      <c r="ACI4681" s="60"/>
      <c r="ACJ4681" s="60"/>
      <c r="ACK4681" s="60"/>
      <c r="ACL4681" s="60"/>
      <c r="ACM4681" s="60"/>
      <c r="ACN4681" s="60"/>
      <c r="ACO4681" s="60"/>
      <c r="ACP4681" s="60"/>
      <c r="ACQ4681" s="60"/>
      <c r="ACR4681" s="60"/>
      <c r="ACS4681" s="60"/>
      <c r="ACT4681" s="60"/>
      <c r="ACU4681" s="60"/>
      <c r="ACV4681" s="60"/>
      <c r="ACW4681" s="60"/>
      <c r="ACX4681" s="60"/>
      <c r="ACY4681" s="60">
        <v>1.00037154606773</v>
      </c>
      <c r="ACZ4681" s="60"/>
      <c r="ADA4681" s="60"/>
      <c r="ADB4681" s="60"/>
      <c r="ADC4681" s="60"/>
      <c r="ADD4681" s="60"/>
      <c r="ADE4681" s="60"/>
    </row>
    <row r="4682" spans="760:785" x14ac:dyDescent="0.25">
      <c r="ACF4682" s="60"/>
      <c r="ACG4682" s="60"/>
      <c r="ACH4682" s="60"/>
      <c r="ACI4682" s="60"/>
      <c r="ACJ4682" s="60"/>
      <c r="ACK4682" s="60"/>
      <c r="ACL4682" s="60"/>
      <c r="ACM4682" s="60"/>
      <c r="ACN4682" s="60"/>
      <c r="ACO4682" s="60"/>
      <c r="ACP4682" s="60"/>
      <c r="ACQ4682" s="60"/>
      <c r="ACR4682" s="60"/>
      <c r="ACS4682" s="60"/>
      <c r="ACT4682" s="60"/>
      <c r="ACU4682" s="60"/>
      <c r="ACV4682" s="60"/>
      <c r="ACW4682" s="60"/>
      <c r="ACX4682" s="60"/>
      <c r="ACY4682" s="60">
        <v>1.0003655340661</v>
      </c>
      <c r="ACZ4682" s="60"/>
      <c r="ADA4682" s="60"/>
      <c r="ADB4682" s="60"/>
      <c r="ADC4682" s="60"/>
      <c r="ADD4682" s="60"/>
      <c r="ADE4682" s="60"/>
    </row>
    <row r="4683" spans="760:785" x14ac:dyDescent="0.25">
      <c r="ACF4683" s="60"/>
      <c r="ACG4683" s="60"/>
      <c r="ACH4683" s="60"/>
      <c r="ACI4683" s="60"/>
      <c r="ACJ4683" s="60"/>
      <c r="ACK4683" s="60"/>
      <c r="ACL4683" s="60"/>
      <c r="ACM4683" s="60"/>
      <c r="ACN4683" s="60"/>
      <c r="ACO4683" s="60"/>
      <c r="ACP4683" s="60"/>
      <c r="ACQ4683" s="60"/>
      <c r="ACR4683" s="60"/>
      <c r="ACS4683" s="60"/>
      <c r="ACT4683" s="60"/>
      <c r="ACU4683" s="60"/>
      <c r="ACV4683" s="60"/>
      <c r="ACW4683" s="60"/>
      <c r="ACX4683" s="60"/>
      <c r="ACY4683" s="60">
        <v>1.0003626537388699</v>
      </c>
      <c r="ACZ4683" s="60"/>
      <c r="ADA4683" s="60"/>
      <c r="ADB4683" s="60"/>
      <c r="ADC4683" s="60"/>
      <c r="ADD4683" s="60"/>
      <c r="ADE4683" s="60"/>
    </row>
    <row r="4684" spans="760:785" x14ac:dyDescent="0.25">
      <c r="ACF4684" s="60"/>
      <c r="ACG4684" s="60"/>
      <c r="ACH4684" s="60"/>
      <c r="ACI4684" s="60"/>
      <c r="ACJ4684" s="60"/>
      <c r="ACK4684" s="60"/>
      <c r="ACL4684" s="60"/>
      <c r="ACM4684" s="60"/>
      <c r="ACN4684" s="60"/>
      <c r="ACO4684" s="60"/>
      <c r="ACP4684" s="60"/>
      <c r="ACQ4684" s="60"/>
      <c r="ACR4684" s="60"/>
      <c r="ACS4684" s="60"/>
      <c r="ACT4684" s="60"/>
      <c r="ACU4684" s="60"/>
      <c r="ACV4684" s="60"/>
      <c r="ACW4684" s="60"/>
      <c r="ACX4684" s="60"/>
      <c r="ACY4684" s="60">
        <v>1.00036241126035</v>
      </c>
      <c r="ACZ4684" s="60"/>
      <c r="ADA4684" s="60"/>
      <c r="ADB4684" s="60"/>
      <c r="ADC4684" s="60"/>
      <c r="ADD4684" s="60"/>
      <c r="ADE4684" s="60"/>
    </row>
    <row r="4685" spans="760:785" x14ac:dyDescent="0.25">
      <c r="ACF4685" s="60"/>
      <c r="ACG4685" s="60"/>
      <c r="ACH4685" s="60"/>
      <c r="ACI4685" s="60"/>
      <c r="ACJ4685" s="60"/>
      <c r="ACK4685" s="60"/>
      <c r="ACL4685" s="60"/>
      <c r="ACM4685" s="60"/>
      <c r="ACN4685" s="60"/>
      <c r="ACO4685" s="60"/>
      <c r="ACP4685" s="60"/>
      <c r="ACQ4685" s="60"/>
      <c r="ACR4685" s="60"/>
      <c r="ACS4685" s="60"/>
      <c r="ACT4685" s="60"/>
      <c r="ACU4685" s="60"/>
      <c r="ACV4685" s="60"/>
      <c r="ACW4685" s="60"/>
      <c r="ACX4685" s="60"/>
      <c r="ACY4685" s="60">
        <v>1.0003608188256501</v>
      </c>
      <c r="ACZ4685" s="60"/>
      <c r="ADA4685" s="60"/>
      <c r="ADB4685" s="60"/>
      <c r="ADC4685" s="60"/>
      <c r="ADD4685" s="60"/>
      <c r="ADE4685" s="60"/>
    </row>
    <row r="4686" spans="760:785" x14ac:dyDescent="0.25">
      <c r="ACF4686" s="60"/>
      <c r="ACG4686" s="60"/>
      <c r="ACH4686" s="60"/>
      <c r="ACI4686" s="60"/>
      <c r="ACJ4686" s="60"/>
      <c r="ACK4686" s="60"/>
      <c r="ACL4686" s="60"/>
      <c r="ACM4686" s="60"/>
      <c r="ACN4686" s="60"/>
      <c r="ACO4686" s="60"/>
      <c r="ACP4686" s="60"/>
      <c r="ACQ4686" s="60"/>
      <c r="ACR4686" s="60"/>
      <c r="ACS4686" s="60"/>
      <c r="ACT4686" s="60"/>
      <c r="ACU4686" s="60"/>
      <c r="ACV4686" s="60"/>
      <c r="ACW4686" s="60"/>
      <c r="ACX4686" s="60"/>
      <c r="ACY4686" s="60">
        <v>1.0003584635196301</v>
      </c>
      <c r="ACZ4686" s="60"/>
      <c r="ADA4686" s="60"/>
      <c r="ADB4686" s="60"/>
      <c r="ADC4686" s="60"/>
      <c r="ADD4686" s="60"/>
      <c r="ADE4686" s="60"/>
    </row>
    <row r="4687" spans="760:785" x14ac:dyDescent="0.25">
      <c r="ACF4687" s="60"/>
      <c r="ACG4687" s="60"/>
      <c r="ACH4687" s="60"/>
      <c r="ACI4687" s="60"/>
      <c r="ACJ4687" s="60"/>
      <c r="ACK4687" s="60"/>
      <c r="ACL4687" s="60"/>
      <c r="ACM4687" s="60"/>
      <c r="ACN4687" s="60"/>
      <c r="ACO4687" s="60"/>
      <c r="ACP4687" s="60"/>
      <c r="ACQ4687" s="60"/>
      <c r="ACR4687" s="60"/>
      <c r="ACS4687" s="60"/>
      <c r="ACT4687" s="60"/>
      <c r="ACU4687" s="60"/>
      <c r="ACV4687" s="60"/>
      <c r="ACW4687" s="60"/>
      <c r="ACX4687" s="60"/>
      <c r="ACY4687" s="60">
        <v>1.00035802033891</v>
      </c>
      <c r="ACZ4687" s="60"/>
      <c r="ADA4687" s="60"/>
      <c r="ADB4687" s="60"/>
      <c r="ADC4687" s="60"/>
      <c r="ADD4687" s="60"/>
      <c r="ADE4687" s="60"/>
    </row>
    <row r="4688" spans="760:785" x14ac:dyDescent="0.25">
      <c r="ACF4688" s="60"/>
      <c r="ACG4688" s="60"/>
      <c r="ACH4688" s="60"/>
      <c r="ACI4688" s="60"/>
      <c r="ACJ4688" s="60"/>
      <c r="ACK4688" s="60"/>
      <c r="ACL4688" s="60"/>
      <c r="ACM4688" s="60"/>
      <c r="ACN4688" s="60"/>
      <c r="ACO4688" s="60"/>
      <c r="ACP4688" s="60"/>
      <c r="ACQ4688" s="60"/>
      <c r="ACR4688" s="60"/>
      <c r="ACS4688" s="60"/>
      <c r="ACT4688" s="60"/>
      <c r="ACU4688" s="60"/>
      <c r="ACV4688" s="60"/>
      <c r="ACW4688" s="60"/>
      <c r="ACX4688" s="60"/>
      <c r="ACY4688" s="60">
        <v>1.0003557930932101</v>
      </c>
      <c r="ACZ4688" s="60"/>
      <c r="ADA4688" s="60"/>
      <c r="ADB4688" s="60"/>
      <c r="ADC4688" s="60"/>
      <c r="ADD4688" s="60"/>
      <c r="ADE4688" s="60"/>
    </row>
    <row r="4689" spans="760:785" x14ac:dyDescent="0.25">
      <c r="ACF4689" s="60"/>
      <c r="ACG4689" s="60"/>
      <c r="ACH4689" s="60"/>
      <c r="ACI4689" s="60"/>
      <c r="ACJ4689" s="60"/>
      <c r="ACK4689" s="60"/>
      <c r="ACL4689" s="60"/>
      <c r="ACM4689" s="60"/>
      <c r="ACN4689" s="60"/>
      <c r="ACO4689" s="60"/>
      <c r="ACP4689" s="60"/>
      <c r="ACQ4689" s="60"/>
      <c r="ACR4689" s="60"/>
      <c r="ACS4689" s="60"/>
      <c r="ACT4689" s="60"/>
      <c r="ACU4689" s="60"/>
      <c r="ACV4689" s="60"/>
      <c r="ACW4689" s="60"/>
      <c r="ACX4689" s="60"/>
      <c r="ACY4689" s="60">
        <v>1.0003539718896599</v>
      </c>
      <c r="ACZ4689" s="60"/>
      <c r="ADA4689" s="60"/>
      <c r="ADB4689" s="60"/>
      <c r="ADC4689" s="60"/>
      <c r="ADD4689" s="60"/>
      <c r="ADE4689" s="60"/>
    </row>
    <row r="4690" spans="760:785" x14ac:dyDescent="0.25">
      <c r="ACF4690" s="60"/>
      <c r="ACG4690" s="60"/>
      <c r="ACH4690" s="60"/>
      <c r="ACI4690" s="60"/>
      <c r="ACJ4690" s="60"/>
      <c r="ACK4690" s="60"/>
      <c r="ACL4690" s="60"/>
      <c r="ACM4690" s="60"/>
      <c r="ACN4690" s="60"/>
      <c r="ACO4690" s="60"/>
      <c r="ACP4690" s="60"/>
      <c r="ACQ4690" s="60"/>
      <c r="ACR4690" s="60"/>
      <c r="ACS4690" s="60"/>
      <c r="ACT4690" s="60"/>
      <c r="ACU4690" s="60"/>
      <c r="ACV4690" s="60"/>
      <c r="ACW4690" s="60"/>
      <c r="ACX4690" s="60"/>
      <c r="ACY4690" s="60">
        <v>1.0003490411129701</v>
      </c>
      <c r="ACZ4690" s="60"/>
      <c r="ADA4690" s="60"/>
      <c r="ADB4690" s="60"/>
      <c r="ADC4690" s="60"/>
      <c r="ADD4690" s="60"/>
      <c r="ADE4690" s="60"/>
    </row>
    <row r="4691" spans="760:785" x14ac:dyDescent="0.25">
      <c r="ACF4691" s="60"/>
      <c r="ACG4691" s="60"/>
      <c r="ACH4691" s="60"/>
      <c r="ACI4691" s="60"/>
      <c r="ACJ4691" s="60"/>
      <c r="ACK4691" s="60"/>
      <c r="ACL4691" s="60"/>
      <c r="ACM4691" s="60"/>
      <c r="ACN4691" s="60"/>
      <c r="ACO4691" s="60"/>
      <c r="ACP4691" s="60"/>
      <c r="ACQ4691" s="60"/>
      <c r="ACR4691" s="60"/>
      <c r="ACS4691" s="60"/>
      <c r="ACT4691" s="60"/>
      <c r="ACU4691" s="60"/>
      <c r="ACV4691" s="60"/>
      <c r="ACW4691" s="60"/>
      <c r="ACX4691" s="60"/>
      <c r="ACY4691" s="60">
        <v>1.0003476257434001</v>
      </c>
      <c r="ACZ4691" s="60"/>
      <c r="ADA4691" s="60"/>
      <c r="ADB4691" s="60"/>
      <c r="ADC4691" s="60"/>
      <c r="ADD4691" s="60"/>
      <c r="ADE4691" s="60"/>
    </row>
    <row r="4692" spans="760:785" x14ac:dyDescent="0.25">
      <c r="ACF4692" s="60"/>
      <c r="ACG4692" s="60"/>
      <c r="ACH4692" s="60"/>
      <c r="ACI4692" s="60"/>
      <c r="ACJ4692" s="60"/>
      <c r="ACK4692" s="60"/>
      <c r="ACL4692" s="60"/>
      <c r="ACM4692" s="60"/>
      <c r="ACN4692" s="60"/>
      <c r="ACO4692" s="60"/>
      <c r="ACP4692" s="60"/>
      <c r="ACQ4692" s="60"/>
      <c r="ACR4692" s="60"/>
      <c r="ACS4692" s="60"/>
      <c r="ACT4692" s="60"/>
      <c r="ACU4692" s="60"/>
      <c r="ACV4692" s="60"/>
      <c r="ACW4692" s="60"/>
      <c r="ACX4692" s="60"/>
      <c r="ACY4692" s="60">
        <v>1.0003441921249101</v>
      </c>
      <c r="ACZ4692" s="60"/>
      <c r="ADA4692" s="60"/>
      <c r="ADB4692" s="60"/>
      <c r="ADC4692" s="60"/>
      <c r="ADD4692" s="60"/>
      <c r="ADE4692" s="60"/>
    </row>
    <row r="4693" spans="760:785" x14ac:dyDescent="0.25">
      <c r="ACF4693" s="60"/>
      <c r="ACG4693" s="60"/>
      <c r="ACH4693" s="60"/>
      <c r="ACI4693" s="60"/>
      <c r="ACJ4693" s="60"/>
      <c r="ACK4693" s="60"/>
      <c r="ACL4693" s="60"/>
      <c r="ACM4693" s="60"/>
      <c r="ACN4693" s="60"/>
      <c r="ACO4693" s="60"/>
      <c r="ACP4693" s="60"/>
      <c r="ACQ4693" s="60"/>
      <c r="ACR4693" s="60"/>
      <c r="ACS4693" s="60"/>
      <c r="ACT4693" s="60"/>
      <c r="ACU4693" s="60"/>
      <c r="ACV4693" s="60"/>
      <c r="ACW4693" s="60"/>
      <c r="ACX4693" s="60"/>
      <c r="ACY4693" s="60">
        <v>1.0003414721767001</v>
      </c>
      <c r="ACZ4693" s="60"/>
      <c r="ADA4693" s="60"/>
      <c r="ADB4693" s="60"/>
      <c r="ADC4693" s="60"/>
      <c r="ADD4693" s="60"/>
      <c r="ADE4693" s="60"/>
    </row>
    <row r="4694" spans="760:785" x14ac:dyDescent="0.25">
      <c r="ACF4694" s="60"/>
      <c r="ACG4694" s="60"/>
      <c r="ACH4694" s="60"/>
      <c r="ACI4694" s="60"/>
      <c r="ACJ4694" s="60"/>
      <c r="ACK4694" s="60"/>
      <c r="ACL4694" s="60"/>
      <c r="ACM4694" s="60"/>
      <c r="ACN4694" s="60"/>
      <c r="ACO4694" s="60"/>
      <c r="ACP4694" s="60"/>
      <c r="ACQ4694" s="60"/>
      <c r="ACR4694" s="60"/>
      <c r="ACS4694" s="60"/>
      <c r="ACT4694" s="60"/>
      <c r="ACU4694" s="60"/>
      <c r="ACV4694" s="60"/>
      <c r="ACW4694" s="60"/>
      <c r="ACX4694" s="60"/>
      <c r="ACY4694" s="60">
        <v>1.0003399134245701</v>
      </c>
      <c r="ACZ4694" s="60"/>
      <c r="ADA4694" s="60"/>
      <c r="ADB4694" s="60"/>
      <c r="ADC4694" s="60"/>
      <c r="ADD4694" s="60"/>
      <c r="ADE4694" s="60"/>
    </row>
    <row r="4695" spans="760:785" x14ac:dyDescent="0.25">
      <c r="ACF4695" s="60"/>
      <c r="ACG4695" s="60"/>
      <c r="ACH4695" s="60"/>
      <c r="ACI4695" s="60"/>
      <c r="ACJ4695" s="60"/>
      <c r="ACK4695" s="60"/>
      <c r="ACL4695" s="60"/>
      <c r="ACM4695" s="60"/>
      <c r="ACN4695" s="60"/>
      <c r="ACO4695" s="60"/>
      <c r="ACP4695" s="60"/>
      <c r="ACQ4695" s="60"/>
      <c r="ACR4695" s="60"/>
      <c r="ACS4695" s="60"/>
      <c r="ACT4695" s="60"/>
      <c r="ACU4695" s="60"/>
      <c r="ACV4695" s="60"/>
      <c r="ACW4695" s="60"/>
      <c r="ACX4695" s="60"/>
      <c r="ACY4695" s="60">
        <v>1.0003356185796299</v>
      </c>
      <c r="ACZ4695" s="60"/>
      <c r="ADA4695" s="60"/>
      <c r="ADB4695" s="60"/>
      <c r="ADC4695" s="60"/>
      <c r="ADD4695" s="60"/>
      <c r="ADE4695" s="60"/>
    </row>
    <row r="4696" spans="760:785" x14ac:dyDescent="0.25">
      <c r="ACF4696" s="60"/>
      <c r="ACG4696" s="60"/>
      <c r="ACH4696" s="60"/>
      <c r="ACI4696" s="60"/>
      <c r="ACJ4696" s="60"/>
      <c r="ACK4696" s="60"/>
      <c r="ACL4696" s="60"/>
      <c r="ACM4696" s="60"/>
      <c r="ACN4696" s="60"/>
      <c r="ACO4696" s="60"/>
      <c r="ACP4696" s="60"/>
      <c r="ACQ4696" s="60"/>
      <c r="ACR4696" s="60"/>
      <c r="ACS4696" s="60"/>
      <c r="ACT4696" s="60"/>
      <c r="ACU4696" s="60"/>
      <c r="ACV4696" s="60"/>
      <c r="ACW4696" s="60"/>
      <c r="ACX4696" s="60"/>
      <c r="ACY4696" s="60">
        <v>1.00032864741294</v>
      </c>
      <c r="ACZ4696" s="60"/>
      <c r="ADA4696" s="60"/>
      <c r="ADB4696" s="60"/>
      <c r="ADC4696" s="60"/>
      <c r="ADD4696" s="60"/>
      <c r="ADE4696" s="60"/>
    </row>
    <row r="4697" spans="760:785" x14ac:dyDescent="0.25">
      <c r="ACF4697" s="60"/>
      <c r="ACG4697" s="60"/>
      <c r="ACH4697" s="60"/>
      <c r="ACI4697" s="60"/>
      <c r="ACJ4697" s="60"/>
      <c r="ACK4697" s="60"/>
      <c r="ACL4697" s="60"/>
      <c r="ACM4697" s="60"/>
      <c r="ACN4697" s="60"/>
      <c r="ACO4697" s="60"/>
      <c r="ACP4697" s="60"/>
      <c r="ACQ4697" s="60"/>
      <c r="ACR4697" s="60"/>
      <c r="ACS4697" s="60"/>
      <c r="ACT4697" s="60"/>
      <c r="ACU4697" s="60"/>
      <c r="ACV4697" s="60"/>
      <c r="ACW4697" s="60"/>
      <c r="ACX4697" s="60"/>
      <c r="ACY4697" s="60">
        <v>1.0003281341241199</v>
      </c>
      <c r="ACZ4697" s="60"/>
      <c r="ADA4697" s="60"/>
      <c r="ADB4697" s="60"/>
      <c r="ADC4697" s="60"/>
      <c r="ADD4697" s="60"/>
      <c r="ADE4697" s="60"/>
    </row>
    <row r="4698" spans="760:785" x14ac:dyDescent="0.25">
      <c r="ACF4698" s="60"/>
      <c r="ACG4698" s="60"/>
      <c r="ACH4698" s="60"/>
      <c r="ACI4698" s="60"/>
      <c r="ACJ4698" s="60"/>
      <c r="ACK4698" s="60"/>
      <c r="ACL4698" s="60"/>
      <c r="ACM4698" s="60"/>
      <c r="ACN4698" s="60"/>
      <c r="ACO4698" s="60"/>
      <c r="ACP4698" s="60"/>
      <c r="ACQ4698" s="60"/>
      <c r="ACR4698" s="60"/>
      <c r="ACS4698" s="60"/>
      <c r="ACT4698" s="60"/>
      <c r="ACU4698" s="60"/>
      <c r="ACV4698" s="60"/>
      <c r="ACW4698" s="60"/>
      <c r="ACX4698" s="60"/>
      <c r="ACY4698" s="60">
        <v>1.0003252398118401</v>
      </c>
      <c r="ACZ4698" s="60"/>
      <c r="ADA4698" s="60"/>
      <c r="ADB4698" s="60"/>
      <c r="ADC4698" s="60"/>
      <c r="ADD4698" s="60"/>
      <c r="ADE4698" s="60"/>
    </row>
    <row r="4699" spans="760:785" x14ac:dyDescent="0.25">
      <c r="ACF4699" s="60"/>
      <c r="ACG4699" s="60"/>
      <c r="ACH4699" s="60"/>
      <c r="ACI4699" s="60"/>
      <c r="ACJ4699" s="60"/>
      <c r="ACK4699" s="60"/>
      <c r="ACL4699" s="60"/>
      <c r="ACM4699" s="60"/>
      <c r="ACN4699" s="60"/>
      <c r="ACO4699" s="60"/>
      <c r="ACP4699" s="60"/>
      <c r="ACQ4699" s="60"/>
      <c r="ACR4699" s="60"/>
      <c r="ACS4699" s="60"/>
      <c r="ACT4699" s="60"/>
      <c r="ACU4699" s="60"/>
      <c r="ACV4699" s="60"/>
      <c r="ACW4699" s="60"/>
      <c r="ACX4699" s="60"/>
      <c r="ACY4699" s="60">
        <v>1.0003250296219199</v>
      </c>
      <c r="ACZ4699" s="60"/>
      <c r="ADA4699" s="60"/>
      <c r="ADB4699" s="60"/>
      <c r="ADC4699" s="60"/>
      <c r="ADD4699" s="60"/>
      <c r="ADE4699" s="60"/>
    </row>
    <row r="4700" spans="760:785" x14ac:dyDescent="0.25">
      <c r="ACF4700" s="60"/>
      <c r="ACG4700" s="60"/>
      <c r="ACH4700" s="60"/>
      <c r="ACI4700" s="60"/>
      <c r="ACJ4700" s="60"/>
      <c r="ACK4700" s="60"/>
      <c r="ACL4700" s="60"/>
      <c r="ACM4700" s="60"/>
      <c r="ACN4700" s="60"/>
      <c r="ACO4700" s="60"/>
      <c r="ACP4700" s="60"/>
      <c r="ACQ4700" s="60"/>
      <c r="ACR4700" s="60"/>
      <c r="ACS4700" s="60"/>
      <c r="ACT4700" s="60"/>
      <c r="ACU4700" s="60"/>
      <c r="ACV4700" s="60"/>
      <c r="ACW4700" s="60"/>
      <c r="ACX4700" s="60"/>
      <c r="ACY4700" s="60">
        <v>1.0003247006551099</v>
      </c>
      <c r="ACZ4700" s="60"/>
      <c r="ADA4700" s="60"/>
      <c r="ADB4700" s="60"/>
      <c r="ADC4700" s="60"/>
      <c r="ADD4700" s="60"/>
      <c r="ADE4700" s="60"/>
    </row>
    <row r="4701" spans="760:785" x14ac:dyDescent="0.25">
      <c r="ACF4701" s="60"/>
      <c r="ACG4701" s="60"/>
      <c r="ACH4701" s="60"/>
      <c r="ACI4701" s="60"/>
      <c r="ACJ4701" s="60"/>
      <c r="ACK4701" s="60"/>
      <c r="ACL4701" s="60"/>
      <c r="ACM4701" s="60"/>
      <c r="ACN4701" s="60"/>
      <c r="ACO4701" s="60"/>
      <c r="ACP4701" s="60"/>
      <c r="ACQ4701" s="60"/>
      <c r="ACR4701" s="60"/>
      <c r="ACS4701" s="60"/>
      <c r="ACT4701" s="60"/>
      <c r="ACU4701" s="60"/>
      <c r="ACV4701" s="60"/>
      <c r="ACW4701" s="60"/>
      <c r="ACX4701" s="60"/>
      <c r="ACY4701" s="60">
        <v>1.0003226660462801</v>
      </c>
      <c r="ACZ4701" s="60"/>
      <c r="ADA4701" s="60"/>
      <c r="ADB4701" s="60"/>
      <c r="ADC4701" s="60"/>
      <c r="ADD4701" s="60"/>
      <c r="ADE4701" s="60"/>
    </row>
    <row r="4702" spans="760:785" x14ac:dyDescent="0.25">
      <c r="ACF4702" s="60"/>
      <c r="ACG4702" s="60"/>
      <c r="ACH4702" s="60"/>
      <c r="ACI4702" s="60"/>
      <c r="ACJ4702" s="60"/>
      <c r="ACK4702" s="60"/>
      <c r="ACL4702" s="60"/>
      <c r="ACM4702" s="60"/>
      <c r="ACN4702" s="60"/>
      <c r="ACO4702" s="60"/>
      <c r="ACP4702" s="60"/>
      <c r="ACQ4702" s="60"/>
      <c r="ACR4702" s="60"/>
      <c r="ACS4702" s="60"/>
      <c r="ACT4702" s="60"/>
      <c r="ACU4702" s="60"/>
      <c r="ACV4702" s="60"/>
      <c r="ACW4702" s="60"/>
      <c r="ACX4702" s="60"/>
      <c r="ACY4702" s="60">
        <v>1.0003207149323801</v>
      </c>
      <c r="ACZ4702" s="60"/>
      <c r="ADA4702" s="60"/>
      <c r="ADB4702" s="60"/>
      <c r="ADC4702" s="60"/>
      <c r="ADD4702" s="60"/>
      <c r="ADE4702" s="60"/>
    </row>
    <row r="4703" spans="760:785" x14ac:dyDescent="0.25">
      <c r="ACF4703" s="60"/>
      <c r="ACG4703" s="60"/>
      <c r="ACH4703" s="60"/>
      <c r="ACI4703" s="60"/>
      <c r="ACJ4703" s="60"/>
      <c r="ACK4703" s="60"/>
      <c r="ACL4703" s="60"/>
      <c r="ACM4703" s="60"/>
      <c r="ACN4703" s="60"/>
      <c r="ACO4703" s="60"/>
      <c r="ACP4703" s="60"/>
      <c r="ACQ4703" s="60"/>
      <c r="ACR4703" s="60"/>
      <c r="ACS4703" s="60"/>
      <c r="ACT4703" s="60"/>
      <c r="ACU4703" s="60"/>
      <c r="ACV4703" s="60"/>
      <c r="ACW4703" s="60"/>
      <c r="ACX4703" s="60"/>
      <c r="ACY4703" s="60">
        <v>1.0003183097295001</v>
      </c>
      <c r="ACZ4703" s="60"/>
      <c r="ADA4703" s="60"/>
      <c r="ADB4703" s="60"/>
      <c r="ADC4703" s="60"/>
      <c r="ADD4703" s="60"/>
      <c r="ADE4703" s="60"/>
    </row>
    <row r="4704" spans="760:785" x14ac:dyDescent="0.25">
      <c r="ACF4704" s="60"/>
      <c r="ACG4704" s="60"/>
      <c r="ACH4704" s="60"/>
      <c r="ACI4704" s="60"/>
      <c r="ACJ4704" s="60"/>
      <c r="ACK4704" s="60"/>
      <c r="ACL4704" s="60"/>
      <c r="ACM4704" s="60"/>
      <c r="ACN4704" s="60"/>
      <c r="ACO4704" s="60"/>
      <c r="ACP4704" s="60"/>
      <c r="ACQ4704" s="60"/>
      <c r="ACR4704" s="60"/>
      <c r="ACS4704" s="60"/>
      <c r="ACT4704" s="60"/>
      <c r="ACU4704" s="60"/>
      <c r="ACV4704" s="60"/>
      <c r="ACW4704" s="60"/>
      <c r="ACX4704" s="60"/>
      <c r="ACY4704" s="60">
        <v>1.00031645589694</v>
      </c>
      <c r="ACZ4704" s="60"/>
      <c r="ADA4704" s="60"/>
      <c r="ADB4704" s="60"/>
      <c r="ADC4704" s="60"/>
      <c r="ADD4704" s="60"/>
      <c r="ADE4704" s="60"/>
    </row>
    <row r="4705" spans="760:785" x14ac:dyDescent="0.25">
      <c r="ACF4705" s="60"/>
      <c r="ACG4705" s="60"/>
      <c r="ACH4705" s="60"/>
      <c r="ACI4705" s="60"/>
      <c r="ACJ4705" s="60"/>
      <c r="ACK4705" s="60"/>
      <c r="ACL4705" s="60"/>
      <c r="ACM4705" s="60"/>
      <c r="ACN4705" s="60"/>
      <c r="ACO4705" s="60"/>
      <c r="ACP4705" s="60"/>
      <c r="ACQ4705" s="60"/>
      <c r="ACR4705" s="60"/>
      <c r="ACS4705" s="60"/>
      <c r="ACT4705" s="60"/>
      <c r="ACU4705" s="60"/>
      <c r="ACV4705" s="60"/>
      <c r="ACW4705" s="60"/>
      <c r="ACX4705" s="60"/>
      <c r="ACY4705" s="60">
        <v>1.0003162819697</v>
      </c>
      <c r="ACZ4705" s="60"/>
      <c r="ADA4705" s="60"/>
      <c r="ADB4705" s="60"/>
      <c r="ADC4705" s="60"/>
      <c r="ADD4705" s="60"/>
      <c r="ADE4705" s="60"/>
    </row>
    <row r="4706" spans="760:785" x14ac:dyDescent="0.25">
      <c r="ACF4706" s="60"/>
      <c r="ACG4706" s="60"/>
      <c r="ACH4706" s="60"/>
      <c r="ACI4706" s="60"/>
      <c r="ACJ4706" s="60"/>
      <c r="ACK4706" s="60"/>
      <c r="ACL4706" s="60"/>
      <c r="ACM4706" s="60"/>
      <c r="ACN4706" s="60"/>
      <c r="ACO4706" s="60"/>
      <c r="ACP4706" s="60"/>
      <c r="ACQ4706" s="60"/>
      <c r="ACR4706" s="60"/>
      <c r="ACS4706" s="60"/>
      <c r="ACT4706" s="60"/>
      <c r="ACU4706" s="60"/>
      <c r="ACV4706" s="60"/>
      <c r="ACW4706" s="60"/>
      <c r="ACX4706" s="60"/>
      <c r="ACY4706" s="60">
        <v>1.0003150303719099</v>
      </c>
      <c r="ACZ4706" s="60"/>
      <c r="ADA4706" s="60"/>
      <c r="ADB4706" s="60"/>
      <c r="ADC4706" s="60"/>
      <c r="ADD4706" s="60"/>
      <c r="ADE4706" s="60"/>
    </row>
    <row r="4707" spans="760:785" x14ac:dyDescent="0.25">
      <c r="ACF4707" s="60"/>
      <c r="ACG4707" s="60"/>
      <c r="ACH4707" s="60"/>
      <c r="ACI4707" s="60"/>
      <c r="ACJ4707" s="60"/>
      <c r="ACK4707" s="60"/>
      <c r="ACL4707" s="60"/>
      <c r="ACM4707" s="60"/>
      <c r="ACN4707" s="60"/>
      <c r="ACO4707" s="60"/>
      <c r="ACP4707" s="60"/>
      <c r="ACQ4707" s="60"/>
      <c r="ACR4707" s="60"/>
      <c r="ACS4707" s="60"/>
      <c r="ACT4707" s="60"/>
      <c r="ACU4707" s="60"/>
      <c r="ACV4707" s="60"/>
      <c r="ACW4707" s="60"/>
      <c r="ACX4707" s="60"/>
      <c r="ACY4707" s="60">
        <v>1.00031432750327</v>
      </c>
      <c r="ACZ4707" s="60"/>
      <c r="ADA4707" s="60"/>
      <c r="ADB4707" s="60"/>
      <c r="ADC4707" s="60"/>
      <c r="ADD4707" s="60"/>
      <c r="ADE4707" s="60"/>
    </row>
    <row r="4708" spans="760:785" x14ac:dyDescent="0.25">
      <c r="ACF4708" s="60"/>
      <c r="ACG4708" s="60"/>
      <c r="ACH4708" s="60"/>
      <c r="ACI4708" s="60"/>
      <c r="ACJ4708" s="60"/>
      <c r="ACK4708" s="60"/>
      <c r="ACL4708" s="60"/>
      <c r="ACM4708" s="60"/>
      <c r="ACN4708" s="60"/>
      <c r="ACO4708" s="60"/>
      <c r="ACP4708" s="60"/>
      <c r="ACQ4708" s="60"/>
      <c r="ACR4708" s="60"/>
      <c r="ACS4708" s="60"/>
      <c r="ACT4708" s="60"/>
      <c r="ACU4708" s="60"/>
      <c r="ACV4708" s="60"/>
      <c r="ACW4708" s="60"/>
      <c r="ACX4708" s="60"/>
      <c r="ACY4708" s="60">
        <v>1.00030726824836</v>
      </c>
      <c r="ACZ4708" s="60"/>
      <c r="ADA4708" s="60"/>
      <c r="ADB4708" s="60"/>
      <c r="ADC4708" s="60"/>
      <c r="ADD4708" s="60"/>
      <c r="ADE4708" s="60"/>
    </row>
    <row r="4709" spans="760:785" x14ac:dyDescent="0.25">
      <c r="ACF4709" s="60"/>
      <c r="ACG4709" s="60"/>
      <c r="ACH4709" s="60"/>
      <c r="ACI4709" s="60"/>
      <c r="ACJ4709" s="60"/>
      <c r="ACK4709" s="60"/>
      <c r="ACL4709" s="60"/>
      <c r="ACM4709" s="60"/>
      <c r="ACN4709" s="60"/>
      <c r="ACO4709" s="60"/>
      <c r="ACP4709" s="60"/>
      <c r="ACQ4709" s="60"/>
      <c r="ACR4709" s="60"/>
      <c r="ACS4709" s="60"/>
      <c r="ACT4709" s="60"/>
      <c r="ACU4709" s="60"/>
      <c r="ACV4709" s="60"/>
      <c r="ACW4709" s="60"/>
      <c r="ACX4709" s="60"/>
      <c r="ACY4709" s="60">
        <v>1.00030486880923</v>
      </c>
      <c r="ACZ4709" s="60"/>
      <c r="ADA4709" s="60"/>
      <c r="ADB4709" s="60"/>
      <c r="ADC4709" s="60"/>
      <c r="ADD4709" s="60"/>
      <c r="ADE4709" s="60"/>
    </row>
    <row r="4710" spans="760:785" x14ac:dyDescent="0.25">
      <c r="ACF4710" s="60"/>
      <c r="ACG4710" s="60"/>
      <c r="ACH4710" s="60"/>
      <c r="ACI4710" s="60"/>
      <c r="ACJ4710" s="60"/>
      <c r="ACK4710" s="60"/>
      <c r="ACL4710" s="60"/>
      <c r="ACM4710" s="60"/>
      <c r="ACN4710" s="60"/>
      <c r="ACO4710" s="60"/>
      <c r="ACP4710" s="60"/>
      <c r="ACQ4710" s="60"/>
      <c r="ACR4710" s="60"/>
      <c r="ACS4710" s="60"/>
      <c r="ACT4710" s="60"/>
      <c r="ACU4710" s="60"/>
      <c r="ACV4710" s="60"/>
      <c r="ACW4710" s="60"/>
      <c r="ACX4710" s="60"/>
      <c r="ACY4710" s="60">
        <v>1.0002998168292201</v>
      </c>
      <c r="ACZ4710" s="60"/>
      <c r="ADA4710" s="60"/>
      <c r="ADB4710" s="60"/>
      <c r="ADC4710" s="60"/>
      <c r="ADD4710" s="60"/>
      <c r="ADE4710" s="60"/>
    </row>
    <row r="4711" spans="760:785" x14ac:dyDescent="0.25">
      <c r="ACF4711" s="60"/>
      <c r="ACG4711" s="60"/>
      <c r="ACH4711" s="60"/>
      <c r="ACI4711" s="60"/>
      <c r="ACJ4711" s="60"/>
      <c r="ACK4711" s="60"/>
      <c r="ACL4711" s="60"/>
      <c r="ACM4711" s="60"/>
      <c r="ACN4711" s="60"/>
      <c r="ACO4711" s="60"/>
      <c r="ACP4711" s="60"/>
      <c r="ACQ4711" s="60"/>
      <c r="ACR4711" s="60"/>
      <c r="ACS4711" s="60"/>
      <c r="ACT4711" s="60"/>
      <c r="ACU4711" s="60"/>
      <c r="ACV4711" s="60"/>
      <c r="ACW4711" s="60"/>
      <c r="ACX4711" s="60"/>
      <c r="ACY4711" s="60">
        <v>1.00029113860769</v>
      </c>
      <c r="ACZ4711" s="60"/>
      <c r="ADA4711" s="60"/>
      <c r="ADB4711" s="60"/>
      <c r="ADC4711" s="60"/>
      <c r="ADD4711" s="60"/>
      <c r="ADE4711" s="60"/>
    </row>
    <row r="4712" spans="760:785" x14ac:dyDescent="0.25">
      <c r="ACF4712" s="60"/>
      <c r="ACG4712" s="60"/>
      <c r="ACH4712" s="60"/>
      <c r="ACI4712" s="60"/>
      <c r="ACJ4712" s="60"/>
      <c r="ACK4712" s="60"/>
      <c r="ACL4712" s="60"/>
      <c r="ACM4712" s="60"/>
      <c r="ACN4712" s="60"/>
      <c r="ACO4712" s="60"/>
      <c r="ACP4712" s="60"/>
      <c r="ACQ4712" s="60"/>
      <c r="ACR4712" s="60"/>
      <c r="ACS4712" s="60"/>
      <c r="ACT4712" s="60"/>
      <c r="ACU4712" s="60"/>
      <c r="ACV4712" s="60"/>
      <c r="ACW4712" s="60"/>
      <c r="ACX4712" s="60"/>
      <c r="ACY4712" s="60">
        <v>1.0002908457161099</v>
      </c>
      <c r="ACZ4712" s="60"/>
      <c r="ADA4712" s="60"/>
      <c r="ADB4712" s="60"/>
      <c r="ADC4712" s="60"/>
      <c r="ADD4712" s="60"/>
      <c r="ADE4712" s="60"/>
    </row>
    <row r="4713" spans="760:785" x14ac:dyDescent="0.25">
      <c r="ACF4713" s="60"/>
      <c r="ACG4713" s="60"/>
      <c r="ACH4713" s="60"/>
      <c r="ACI4713" s="60"/>
      <c r="ACJ4713" s="60"/>
      <c r="ACK4713" s="60"/>
      <c r="ACL4713" s="60"/>
      <c r="ACM4713" s="60"/>
      <c r="ACN4713" s="60"/>
      <c r="ACO4713" s="60"/>
      <c r="ACP4713" s="60"/>
      <c r="ACQ4713" s="60"/>
      <c r="ACR4713" s="60"/>
      <c r="ACS4713" s="60"/>
      <c r="ACT4713" s="60"/>
      <c r="ACU4713" s="60"/>
      <c r="ACV4713" s="60"/>
      <c r="ACW4713" s="60"/>
      <c r="ACX4713" s="60"/>
      <c r="ACY4713" s="60">
        <v>1.00028773022107</v>
      </c>
      <c r="ACZ4713" s="60"/>
      <c r="ADA4713" s="60"/>
      <c r="ADB4713" s="60"/>
      <c r="ADC4713" s="60"/>
      <c r="ADD4713" s="60"/>
      <c r="ADE4713" s="60"/>
    </row>
    <row r="4714" spans="760:785" x14ac:dyDescent="0.25">
      <c r="ACF4714" s="60"/>
      <c r="ACG4714" s="60"/>
      <c r="ACH4714" s="60"/>
      <c r="ACI4714" s="60"/>
      <c r="ACJ4714" s="60"/>
      <c r="ACK4714" s="60"/>
      <c r="ACL4714" s="60"/>
      <c r="ACM4714" s="60"/>
      <c r="ACN4714" s="60"/>
      <c r="ACO4714" s="60"/>
      <c r="ACP4714" s="60"/>
      <c r="ACQ4714" s="60"/>
      <c r="ACR4714" s="60"/>
      <c r="ACS4714" s="60"/>
      <c r="ACT4714" s="60"/>
      <c r="ACU4714" s="60"/>
      <c r="ACV4714" s="60"/>
      <c r="ACW4714" s="60"/>
      <c r="ACX4714" s="60"/>
      <c r="ACY4714" s="60">
        <v>1.0002811287945701</v>
      </c>
      <c r="ACZ4714" s="60"/>
      <c r="ADA4714" s="60"/>
      <c r="ADB4714" s="60"/>
      <c r="ADC4714" s="60"/>
      <c r="ADD4714" s="60"/>
      <c r="ADE4714" s="60"/>
    </row>
    <row r="4715" spans="760:785" x14ac:dyDescent="0.25">
      <c r="ACF4715" s="60"/>
      <c r="ACG4715" s="60"/>
      <c r="ACH4715" s="60"/>
      <c r="ACI4715" s="60"/>
      <c r="ACJ4715" s="60"/>
      <c r="ACK4715" s="60"/>
      <c r="ACL4715" s="60"/>
      <c r="ACM4715" s="60"/>
      <c r="ACN4715" s="60"/>
      <c r="ACO4715" s="60"/>
      <c r="ACP4715" s="60"/>
      <c r="ACQ4715" s="60"/>
      <c r="ACR4715" s="60"/>
      <c r="ACS4715" s="60"/>
      <c r="ACT4715" s="60"/>
      <c r="ACU4715" s="60"/>
      <c r="ACV4715" s="60"/>
      <c r="ACW4715" s="60"/>
      <c r="ACX4715" s="60"/>
      <c r="ACY4715" s="60">
        <v>1.00027918204407</v>
      </c>
      <c r="ACZ4715" s="60"/>
      <c r="ADA4715" s="60"/>
      <c r="ADB4715" s="60"/>
      <c r="ADC4715" s="60"/>
      <c r="ADD4715" s="60"/>
      <c r="ADE4715" s="60"/>
    </row>
    <row r="4716" spans="760:785" x14ac:dyDescent="0.25">
      <c r="ACF4716" s="60"/>
      <c r="ACG4716" s="60"/>
      <c r="ACH4716" s="60"/>
      <c r="ACI4716" s="60"/>
      <c r="ACJ4716" s="60"/>
      <c r="ACK4716" s="60"/>
      <c r="ACL4716" s="60"/>
      <c r="ACM4716" s="60"/>
      <c r="ACN4716" s="60"/>
      <c r="ACO4716" s="60"/>
      <c r="ACP4716" s="60"/>
      <c r="ACQ4716" s="60"/>
      <c r="ACR4716" s="60"/>
      <c r="ACS4716" s="60"/>
      <c r="ACT4716" s="60"/>
      <c r="ACU4716" s="60"/>
      <c r="ACV4716" s="60"/>
      <c r="ACW4716" s="60"/>
      <c r="ACX4716" s="60"/>
      <c r="ACY4716" s="60">
        <v>1.00027667359296</v>
      </c>
      <c r="ACZ4716" s="60"/>
      <c r="ADA4716" s="60"/>
      <c r="ADB4716" s="60"/>
      <c r="ADC4716" s="60"/>
      <c r="ADD4716" s="60"/>
      <c r="ADE4716" s="60"/>
    </row>
    <row r="4717" spans="760:785" x14ac:dyDescent="0.25">
      <c r="ACF4717" s="60"/>
      <c r="ACG4717" s="60"/>
      <c r="ACH4717" s="60"/>
      <c r="ACI4717" s="60"/>
      <c r="ACJ4717" s="60"/>
      <c r="ACK4717" s="60"/>
      <c r="ACL4717" s="60"/>
      <c r="ACM4717" s="60"/>
      <c r="ACN4717" s="60"/>
      <c r="ACO4717" s="60"/>
      <c r="ACP4717" s="60"/>
      <c r="ACQ4717" s="60"/>
      <c r="ACR4717" s="60"/>
      <c r="ACS4717" s="60"/>
      <c r="ACT4717" s="60"/>
      <c r="ACU4717" s="60"/>
      <c r="ACV4717" s="60"/>
      <c r="ACW4717" s="60"/>
      <c r="ACX4717" s="60"/>
      <c r="ACY4717" s="60">
        <v>1.0002756165057201</v>
      </c>
      <c r="ACZ4717" s="60"/>
      <c r="ADA4717" s="60"/>
      <c r="ADB4717" s="60"/>
      <c r="ADC4717" s="60"/>
      <c r="ADD4717" s="60"/>
      <c r="ADE4717" s="60"/>
    </row>
    <row r="4718" spans="760:785" x14ac:dyDescent="0.25">
      <c r="ACF4718" s="60"/>
      <c r="ACG4718" s="60"/>
      <c r="ACH4718" s="60"/>
      <c r="ACI4718" s="60"/>
      <c r="ACJ4718" s="60"/>
      <c r="ACK4718" s="60"/>
      <c r="ACL4718" s="60"/>
      <c r="ACM4718" s="60"/>
      <c r="ACN4718" s="60"/>
      <c r="ACO4718" s="60"/>
      <c r="ACP4718" s="60"/>
      <c r="ACQ4718" s="60"/>
      <c r="ACR4718" s="60"/>
      <c r="ACS4718" s="60"/>
      <c r="ACT4718" s="60"/>
      <c r="ACU4718" s="60"/>
      <c r="ACV4718" s="60"/>
      <c r="ACW4718" s="60"/>
      <c r="ACX4718" s="60"/>
      <c r="ACY4718" s="60">
        <v>1.0002733523093501</v>
      </c>
      <c r="ACZ4718" s="60"/>
      <c r="ADA4718" s="60"/>
      <c r="ADB4718" s="60"/>
      <c r="ADC4718" s="60"/>
      <c r="ADD4718" s="60"/>
      <c r="ADE4718" s="60"/>
    </row>
    <row r="4719" spans="760:785" x14ac:dyDescent="0.25">
      <c r="ACF4719" s="60"/>
      <c r="ACG4719" s="60"/>
      <c r="ACH4719" s="60"/>
      <c r="ACI4719" s="60"/>
      <c r="ACJ4719" s="60"/>
      <c r="ACK4719" s="60"/>
      <c r="ACL4719" s="60"/>
      <c r="ACM4719" s="60"/>
      <c r="ACN4719" s="60"/>
      <c r="ACO4719" s="60"/>
      <c r="ACP4719" s="60"/>
      <c r="ACQ4719" s="60"/>
      <c r="ACR4719" s="60"/>
      <c r="ACS4719" s="60"/>
      <c r="ACT4719" s="60"/>
      <c r="ACU4719" s="60"/>
      <c r="ACV4719" s="60"/>
      <c r="ACW4719" s="60"/>
      <c r="ACX4719" s="60"/>
      <c r="ACY4719" s="60">
        <v>1.0002677318033</v>
      </c>
      <c r="ACZ4719" s="60"/>
      <c r="ADA4719" s="60"/>
      <c r="ADB4719" s="60"/>
      <c r="ADC4719" s="60"/>
      <c r="ADD4719" s="60"/>
      <c r="ADE4719" s="60"/>
    </row>
    <row r="4720" spans="760:785" x14ac:dyDescent="0.25">
      <c r="ACF4720" s="60"/>
      <c r="ACG4720" s="60"/>
      <c r="ACH4720" s="60"/>
      <c r="ACI4720" s="60"/>
      <c r="ACJ4720" s="60"/>
      <c r="ACK4720" s="60"/>
      <c r="ACL4720" s="60"/>
      <c r="ACM4720" s="60"/>
      <c r="ACN4720" s="60"/>
      <c r="ACO4720" s="60"/>
      <c r="ACP4720" s="60"/>
      <c r="ACQ4720" s="60"/>
      <c r="ACR4720" s="60"/>
      <c r="ACS4720" s="60"/>
      <c r="ACT4720" s="60"/>
      <c r="ACU4720" s="60"/>
      <c r="ACV4720" s="60"/>
      <c r="ACW4720" s="60"/>
      <c r="ACX4720" s="60"/>
      <c r="ACY4720" s="60">
        <v>1.0002676792424099</v>
      </c>
      <c r="ACZ4720" s="60"/>
      <c r="ADA4720" s="60"/>
      <c r="ADB4720" s="60"/>
      <c r="ADC4720" s="60"/>
      <c r="ADD4720" s="60"/>
      <c r="ADE4720" s="60"/>
    </row>
    <row r="4721" spans="760:785" x14ac:dyDescent="0.25">
      <c r="ACF4721" s="60"/>
      <c r="ACG4721" s="60"/>
      <c r="ACH4721" s="60"/>
      <c r="ACI4721" s="60"/>
      <c r="ACJ4721" s="60"/>
      <c r="ACK4721" s="60"/>
      <c r="ACL4721" s="60"/>
      <c r="ACM4721" s="60"/>
      <c r="ACN4721" s="60"/>
      <c r="ACO4721" s="60"/>
      <c r="ACP4721" s="60"/>
      <c r="ACQ4721" s="60"/>
      <c r="ACR4721" s="60"/>
      <c r="ACS4721" s="60"/>
      <c r="ACT4721" s="60"/>
      <c r="ACU4721" s="60"/>
      <c r="ACV4721" s="60"/>
      <c r="ACW4721" s="60"/>
      <c r="ACX4721" s="60"/>
      <c r="ACY4721" s="60">
        <v>1.0002669826227499</v>
      </c>
      <c r="ACZ4721" s="60"/>
      <c r="ADA4721" s="60"/>
      <c r="ADB4721" s="60"/>
      <c r="ADC4721" s="60"/>
      <c r="ADD4721" s="60"/>
      <c r="ADE4721" s="60"/>
    </row>
    <row r="4722" spans="760:785" x14ac:dyDescent="0.25">
      <c r="ACF4722" s="60"/>
      <c r="ACG4722" s="60"/>
      <c r="ACH4722" s="60"/>
      <c r="ACI4722" s="60"/>
      <c r="ACJ4722" s="60"/>
      <c r="ACK4722" s="60"/>
      <c r="ACL4722" s="60"/>
      <c r="ACM4722" s="60"/>
      <c r="ACN4722" s="60"/>
      <c r="ACO4722" s="60"/>
      <c r="ACP4722" s="60"/>
      <c r="ACQ4722" s="60"/>
      <c r="ACR4722" s="60"/>
      <c r="ACS4722" s="60"/>
      <c r="ACT4722" s="60"/>
      <c r="ACU4722" s="60"/>
      <c r="ACV4722" s="60"/>
      <c r="ACW4722" s="60"/>
      <c r="ACX4722" s="60"/>
      <c r="ACY4722" s="60">
        <v>1.0002649321546899</v>
      </c>
      <c r="ACZ4722" s="60"/>
      <c r="ADA4722" s="60"/>
      <c r="ADB4722" s="60"/>
      <c r="ADC4722" s="60"/>
      <c r="ADD4722" s="60"/>
      <c r="ADE4722" s="60"/>
    </row>
    <row r="4723" spans="760:785" x14ac:dyDescent="0.25">
      <c r="ACF4723" s="60"/>
      <c r="ACG4723" s="60"/>
      <c r="ACH4723" s="60"/>
      <c r="ACI4723" s="60"/>
      <c r="ACJ4723" s="60"/>
      <c r="ACK4723" s="60"/>
      <c r="ACL4723" s="60"/>
      <c r="ACM4723" s="60"/>
      <c r="ACN4723" s="60"/>
      <c r="ACO4723" s="60"/>
      <c r="ACP4723" s="60"/>
      <c r="ACQ4723" s="60"/>
      <c r="ACR4723" s="60"/>
      <c r="ACS4723" s="60"/>
      <c r="ACT4723" s="60"/>
      <c r="ACU4723" s="60"/>
      <c r="ACV4723" s="60"/>
      <c r="ACW4723" s="60"/>
      <c r="ACX4723" s="60"/>
      <c r="ACY4723" s="60">
        <v>1.0002633531665801</v>
      </c>
      <c r="ACZ4723" s="60"/>
      <c r="ADA4723" s="60"/>
      <c r="ADB4723" s="60"/>
      <c r="ADC4723" s="60"/>
      <c r="ADD4723" s="60"/>
      <c r="ADE4723" s="60"/>
    </row>
    <row r="4724" spans="760:785" x14ac:dyDescent="0.25">
      <c r="ACF4724" s="60"/>
      <c r="ACG4724" s="60"/>
      <c r="ACH4724" s="60"/>
      <c r="ACI4724" s="60"/>
      <c r="ACJ4724" s="60"/>
      <c r="ACK4724" s="60"/>
      <c r="ACL4724" s="60"/>
      <c r="ACM4724" s="60"/>
      <c r="ACN4724" s="60"/>
      <c r="ACO4724" s="60"/>
      <c r="ACP4724" s="60"/>
      <c r="ACQ4724" s="60"/>
      <c r="ACR4724" s="60"/>
      <c r="ACS4724" s="60"/>
      <c r="ACT4724" s="60"/>
      <c r="ACU4724" s="60"/>
      <c r="ACV4724" s="60"/>
      <c r="ACW4724" s="60"/>
      <c r="ACX4724" s="60"/>
      <c r="ACY4724" s="60">
        <v>1.0002622579013301</v>
      </c>
      <c r="ACZ4724" s="60"/>
      <c r="ADA4724" s="60"/>
      <c r="ADB4724" s="60"/>
      <c r="ADC4724" s="60"/>
      <c r="ADD4724" s="60"/>
      <c r="ADE4724" s="60"/>
    </row>
    <row r="4725" spans="760:785" x14ac:dyDescent="0.25">
      <c r="ACF4725" s="60"/>
      <c r="ACG4725" s="60"/>
      <c r="ACH4725" s="60"/>
      <c r="ACI4725" s="60"/>
      <c r="ACJ4725" s="60"/>
      <c r="ACK4725" s="60"/>
      <c r="ACL4725" s="60"/>
      <c r="ACM4725" s="60"/>
      <c r="ACN4725" s="60"/>
      <c r="ACO4725" s="60"/>
      <c r="ACP4725" s="60"/>
      <c r="ACQ4725" s="60"/>
      <c r="ACR4725" s="60"/>
      <c r="ACS4725" s="60"/>
      <c r="ACT4725" s="60"/>
      <c r="ACU4725" s="60"/>
      <c r="ACV4725" s="60"/>
      <c r="ACW4725" s="60"/>
      <c r="ACX4725" s="60"/>
      <c r="ACY4725" s="60">
        <v>1.0002610456433101</v>
      </c>
      <c r="ACZ4725" s="60"/>
      <c r="ADA4725" s="60"/>
      <c r="ADB4725" s="60"/>
      <c r="ADC4725" s="60"/>
      <c r="ADD4725" s="60"/>
      <c r="ADE4725" s="60"/>
    </row>
    <row r="4726" spans="760:785" x14ac:dyDescent="0.25">
      <c r="ACF4726" s="60"/>
      <c r="ACG4726" s="60"/>
      <c r="ACH4726" s="60"/>
      <c r="ACI4726" s="60"/>
      <c r="ACJ4726" s="60"/>
      <c r="ACK4726" s="60"/>
      <c r="ACL4726" s="60"/>
      <c r="ACM4726" s="60"/>
      <c r="ACN4726" s="60"/>
      <c r="ACO4726" s="60"/>
      <c r="ACP4726" s="60"/>
      <c r="ACQ4726" s="60"/>
      <c r="ACR4726" s="60"/>
      <c r="ACS4726" s="60"/>
      <c r="ACT4726" s="60"/>
      <c r="ACU4726" s="60"/>
      <c r="ACV4726" s="60"/>
      <c r="ACW4726" s="60"/>
      <c r="ACX4726" s="60"/>
      <c r="ACY4726" s="60">
        <v>1.0002582705199901</v>
      </c>
      <c r="ACZ4726" s="60"/>
      <c r="ADA4726" s="60"/>
      <c r="ADB4726" s="60"/>
      <c r="ADC4726" s="60"/>
      <c r="ADD4726" s="60"/>
      <c r="ADE4726" s="60"/>
    </row>
    <row r="4727" spans="760:785" x14ac:dyDescent="0.25">
      <c r="ACF4727" s="60"/>
      <c r="ACG4727" s="60"/>
      <c r="ACH4727" s="60"/>
      <c r="ACI4727" s="60"/>
      <c r="ACJ4727" s="60"/>
      <c r="ACK4727" s="60"/>
      <c r="ACL4727" s="60"/>
      <c r="ACM4727" s="60"/>
      <c r="ACN4727" s="60"/>
      <c r="ACO4727" s="60"/>
      <c r="ACP4727" s="60"/>
      <c r="ACQ4727" s="60"/>
      <c r="ACR4727" s="60"/>
      <c r="ACS4727" s="60"/>
      <c r="ACT4727" s="60"/>
      <c r="ACU4727" s="60"/>
      <c r="ACV4727" s="60"/>
      <c r="ACW4727" s="60"/>
      <c r="ACX4727" s="60"/>
      <c r="ACY4727" s="60">
        <v>1.0002571116849699</v>
      </c>
      <c r="ACZ4727" s="60"/>
      <c r="ADA4727" s="60"/>
      <c r="ADB4727" s="60"/>
      <c r="ADC4727" s="60"/>
      <c r="ADD4727" s="60"/>
      <c r="ADE4727" s="60"/>
    </row>
    <row r="4728" spans="760:785" x14ac:dyDescent="0.25">
      <c r="ACF4728" s="60"/>
      <c r="ACG4728" s="60"/>
      <c r="ACH4728" s="60"/>
      <c r="ACI4728" s="60"/>
      <c r="ACJ4728" s="60"/>
      <c r="ACK4728" s="60"/>
      <c r="ACL4728" s="60"/>
      <c r="ACM4728" s="60"/>
      <c r="ACN4728" s="60"/>
      <c r="ACO4728" s="60"/>
      <c r="ACP4728" s="60"/>
      <c r="ACQ4728" s="60"/>
      <c r="ACR4728" s="60"/>
      <c r="ACS4728" s="60"/>
      <c r="ACT4728" s="60"/>
      <c r="ACU4728" s="60"/>
      <c r="ACV4728" s="60"/>
      <c r="ACW4728" s="60"/>
      <c r="ACX4728" s="60"/>
      <c r="ACY4728" s="60">
        <v>1.0002558920078299</v>
      </c>
      <c r="ACZ4728" s="60"/>
      <c r="ADA4728" s="60"/>
      <c r="ADB4728" s="60"/>
      <c r="ADC4728" s="60"/>
      <c r="ADD4728" s="60"/>
      <c r="ADE4728" s="60"/>
    </row>
    <row r="4729" spans="760:785" x14ac:dyDescent="0.25">
      <c r="ACF4729" s="60"/>
      <c r="ACG4729" s="60"/>
      <c r="ACH4729" s="60"/>
      <c r="ACI4729" s="60"/>
      <c r="ACJ4729" s="60"/>
      <c r="ACK4729" s="60"/>
      <c r="ACL4729" s="60"/>
      <c r="ACM4729" s="60"/>
      <c r="ACN4729" s="60"/>
      <c r="ACO4729" s="60"/>
      <c r="ACP4729" s="60"/>
      <c r="ACQ4729" s="60"/>
      <c r="ACR4729" s="60"/>
      <c r="ACS4729" s="60"/>
      <c r="ACT4729" s="60"/>
      <c r="ACU4729" s="60"/>
      <c r="ACV4729" s="60"/>
      <c r="ACW4729" s="60"/>
      <c r="ACX4729" s="60"/>
      <c r="ACY4729" s="60">
        <v>1.0002557807647501</v>
      </c>
      <c r="ACZ4729" s="60"/>
      <c r="ADA4729" s="60"/>
      <c r="ADB4729" s="60"/>
      <c r="ADC4729" s="60"/>
      <c r="ADD4729" s="60"/>
      <c r="ADE4729" s="60"/>
    </row>
    <row r="4730" spans="760:785" x14ac:dyDescent="0.25">
      <c r="ACF4730" s="60"/>
      <c r="ACG4730" s="60"/>
      <c r="ACH4730" s="60"/>
      <c r="ACI4730" s="60"/>
      <c r="ACJ4730" s="60"/>
      <c r="ACK4730" s="60"/>
      <c r="ACL4730" s="60"/>
      <c r="ACM4730" s="60"/>
      <c r="ACN4730" s="60"/>
      <c r="ACO4730" s="60"/>
      <c r="ACP4730" s="60"/>
      <c r="ACQ4730" s="60"/>
      <c r="ACR4730" s="60"/>
      <c r="ACS4730" s="60"/>
      <c r="ACT4730" s="60"/>
      <c r="ACU4730" s="60"/>
      <c r="ACV4730" s="60"/>
      <c r="ACW4730" s="60"/>
      <c r="ACX4730" s="60"/>
      <c r="ACY4730" s="60">
        <v>1.0002557427229199</v>
      </c>
      <c r="ACZ4730" s="60"/>
      <c r="ADA4730" s="60"/>
      <c r="ADB4730" s="60"/>
      <c r="ADC4730" s="60"/>
      <c r="ADD4730" s="60"/>
      <c r="ADE4730" s="60"/>
    </row>
    <row r="4731" spans="760:785" x14ac:dyDescent="0.25">
      <c r="ACF4731" s="60"/>
      <c r="ACG4731" s="60"/>
      <c r="ACH4731" s="60"/>
      <c r="ACI4731" s="60"/>
      <c r="ACJ4731" s="60"/>
      <c r="ACK4731" s="60"/>
      <c r="ACL4731" s="60"/>
      <c r="ACM4731" s="60"/>
      <c r="ACN4731" s="60"/>
      <c r="ACO4731" s="60"/>
      <c r="ACP4731" s="60"/>
      <c r="ACQ4731" s="60"/>
      <c r="ACR4731" s="60"/>
      <c r="ACS4731" s="60"/>
      <c r="ACT4731" s="60"/>
      <c r="ACU4731" s="60"/>
      <c r="ACV4731" s="60"/>
      <c r="ACW4731" s="60"/>
      <c r="ACX4731" s="60"/>
      <c r="ACY4731" s="60">
        <v>1.000255703808</v>
      </c>
      <c r="ACZ4731" s="60"/>
      <c r="ADA4731" s="60"/>
      <c r="ADB4731" s="60"/>
      <c r="ADC4731" s="60"/>
      <c r="ADD4731" s="60"/>
      <c r="ADE4731" s="60"/>
    </row>
    <row r="4732" spans="760:785" x14ac:dyDescent="0.25">
      <c r="ACF4732" s="60"/>
      <c r="ACG4732" s="60"/>
      <c r="ACH4732" s="60"/>
      <c r="ACI4732" s="60"/>
      <c r="ACJ4732" s="60"/>
      <c r="ACK4732" s="60"/>
      <c r="ACL4732" s="60"/>
      <c r="ACM4732" s="60"/>
      <c r="ACN4732" s="60"/>
      <c r="ACO4732" s="60"/>
      <c r="ACP4732" s="60"/>
      <c r="ACQ4732" s="60"/>
      <c r="ACR4732" s="60"/>
      <c r="ACS4732" s="60"/>
      <c r="ACT4732" s="60"/>
      <c r="ACU4732" s="60"/>
      <c r="ACV4732" s="60"/>
      <c r="ACW4732" s="60"/>
      <c r="ACX4732" s="60"/>
      <c r="ACY4732" s="60">
        <v>1.00025498591727</v>
      </c>
      <c r="ACZ4732" s="60"/>
      <c r="ADA4732" s="60"/>
      <c r="ADB4732" s="60"/>
      <c r="ADC4732" s="60"/>
      <c r="ADD4732" s="60"/>
      <c r="ADE4732" s="60"/>
    </row>
    <row r="4733" spans="760:785" x14ac:dyDescent="0.25">
      <c r="ACF4733" s="60"/>
      <c r="ACG4733" s="60"/>
      <c r="ACH4733" s="60"/>
      <c r="ACI4733" s="60"/>
      <c r="ACJ4733" s="60"/>
      <c r="ACK4733" s="60"/>
      <c r="ACL4733" s="60"/>
      <c r="ACM4733" s="60"/>
      <c r="ACN4733" s="60"/>
      <c r="ACO4733" s="60"/>
      <c r="ACP4733" s="60"/>
      <c r="ACQ4733" s="60"/>
      <c r="ACR4733" s="60"/>
      <c r="ACS4733" s="60"/>
      <c r="ACT4733" s="60"/>
      <c r="ACU4733" s="60"/>
      <c r="ACV4733" s="60"/>
      <c r="ACW4733" s="60"/>
      <c r="ACX4733" s="60"/>
      <c r="ACY4733" s="60">
        <v>1.0002543312271801</v>
      </c>
      <c r="ACZ4733" s="60"/>
      <c r="ADA4733" s="60"/>
      <c r="ADB4733" s="60"/>
      <c r="ADC4733" s="60"/>
      <c r="ADD4733" s="60"/>
      <c r="ADE4733" s="60"/>
    </row>
    <row r="4734" spans="760:785" x14ac:dyDescent="0.25">
      <c r="ACF4734" s="60"/>
      <c r="ACG4734" s="60"/>
      <c r="ACH4734" s="60"/>
      <c r="ACI4734" s="60"/>
      <c r="ACJ4734" s="60"/>
      <c r="ACK4734" s="60"/>
      <c r="ACL4734" s="60"/>
      <c r="ACM4734" s="60"/>
      <c r="ACN4734" s="60"/>
      <c r="ACO4734" s="60"/>
      <c r="ACP4734" s="60"/>
      <c r="ACQ4734" s="60"/>
      <c r="ACR4734" s="60"/>
      <c r="ACS4734" s="60"/>
      <c r="ACT4734" s="60"/>
      <c r="ACU4734" s="60"/>
      <c r="ACV4734" s="60"/>
      <c r="ACW4734" s="60"/>
      <c r="ACX4734" s="60"/>
      <c r="ACY4734" s="60">
        <v>1.0002524311782299</v>
      </c>
      <c r="ACZ4734" s="60"/>
      <c r="ADA4734" s="60"/>
      <c r="ADB4734" s="60"/>
      <c r="ADC4734" s="60"/>
      <c r="ADD4734" s="60"/>
      <c r="ADE4734" s="60"/>
    </row>
    <row r="4735" spans="760:785" x14ac:dyDescent="0.25">
      <c r="ACF4735" s="60"/>
      <c r="ACG4735" s="60"/>
      <c r="ACH4735" s="60"/>
      <c r="ACI4735" s="60"/>
      <c r="ACJ4735" s="60"/>
      <c r="ACK4735" s="60"/>
      <c r="ACL4735" s="60"/>
      <c r="ACM4735" s="60"/>
      <c r="ACN4735" s="60"/>
      <c r="ACO4735" s="60"/>
      <c r="ACP4735" s="60"/>
      <c r="ACQ4735" s="60"/>
      <c r="ACR4735" s="60"/>
      <c r="ACS4735" s="60"/>
      <c r="ACT4735" s="60"/>
      <c r="ACU4735" s="60"/>
      <c r="ACV4735" s="60"/>
      <c r="ACW4735" s="60"/>
      <c r="ACX4735" s="60"/>
      <c r="ACY4735" s="60">
        <v>1.0002522757739301</v>
      </c>
      <c r="ACZ4735" s="60"/>
      <c r="ADA4735" s="60"/>
      <c r="ADB4735" s="60"/>
      <c r="ADC4735" s="60"/>
      <c r="ADD4735" s="60"/>
      <c r="ADE4735" s="60"/>
    </row>
    <row r="4736" spans="760:785" x14ac:dyDescent="0.25">
      <c r="ACF4736" s="60"/>
      <c r="ACG4736" s="60"/>
      <c r="ACH4736" s="60"/>
      <c r="ACI4736" s="60"/>
      <c r="ACJ4736" s="60"/>
      <c r="ACK4736" s="60"/>
      <c r="ACL4736" s="60"/>
      <c r="ACM4736" s="60"/>
      <c r="ACN4736" s="60"/>
      <c r="ACO4736" s="60"/>
      <c r="ACP4736" s="60"/>
      <c r="ACQ4736" s="60"/>
      <c r="ACR4736" s="60"/>
      <c r="ACS4736" s="60"/>
      <c r="ACT4736" s="60"/>
      <c r="ACU4736" s="60"/>
      <c r="ACV4736" s="60"/>
      <c r="ACW4736" s="60"/>
      <c r="ACX4736" s="60"/>
      <c r="ACY4736" s="60">
        <v>1.00025084999479</v>
      </c>
      <c r="ACZ4736" s="60"/>
      <c r="ADA4736" s="60"/>
      <c r="ADB4736" s="60"/>
      <c r="ADC4736" s="60"/>
      <c r="ADD4736" s="60"/>
      <c r="ADE4736" s="60"/>
    </row>
    <row r="4737" spans="760:785" x14ac:dyDescent="0.25">
      <c r="ACF4737" s="60"/>
      <c r="ACG4737" s="60"/>
      <c r="ACH4737" s="60"/>
      <c r="ACI4737" s="60"/>
      <c r="ACJ4737" s="60"/>
      <c r="ACK4737" s="60"/>
      <c r="ACL4737" s="60"/>
      <c r="ACM4737" s="60"/>
      <c r="ACN4737" s="60"/>
      <c r="ACO4737" s="60"/>
      <c r="ACP4737" s="60"/>
      <c r="ACQ4737" s="60"/>
      <c r="ACR4737" s="60"/>
      <c r="ACS4737" s="60"/>
      <c r="ACT4737" s="60"/>
      <c r="ACU4737" s="60"/>
      <c r="ACV4737" s="60"/>
      <c r="ACW4737" s="60"/>
      <c r="ACX4737" s="60"/>
      <c r="ACY4737" s="60">
        <v>1.00024984991685</v>
      </c>
      <c r="ACZ4737" s="60"/>
      <c r="ADA4737" s="60"/>
      <c r="ADB4737" s="60"/>
      <c r="ADC4737" s="60"/>
      <c r="ADD4737" s="60"/>
      <c r="ADE4737" s="60"/>
    </row>
    <row r="4738" spans="760:785" x14ac:dyDescent="0.25">
      <c r="ACF4738" s="60"/>
      <c r="ACG4738" s="60"/>
      <c r="ACH4738" s="60"/>
      <c r="ACI4738" s="60"/>
      <c r="ACJ4738" s="60"/>
      <c r="ACK4738" s="60"/>
      <c r="ACL4738" s="60"/>
      <c r="ACM4738" s="60"/>
      <c r="ACN4738" s="60"/>
      <c r="ACO4738" s="60"/>
      <c r="ACP4738" s="60"/>
      <c r="ACQ4738" s="60"/>
      <c r="ACR4738" s="60"/>
      <c r="ACS4738" s="60"/>
      <c r="ACT4738" s="60"/>
      <c r="ACU4738" s="60"/>
      <c r="ACV4738" s="60"/>
      <c r="ACW4738" s="60"/>
      <c r="ACX4738" s="60"/>
      <c r="ACY4738" s="60">
        <v>1.00024871315829</v>
      </c>
      <c r="ACZ4738" s="60"/>
      <c r="ADA4738" s="60"/>
      <c r="ADB4738" s="60"/>
      <c r="ADC4738" s="60"/>
      <c r="ADD4738" s="60"/>
      <c r="ADE4738" s="60"/>
    </row>
    <row r="4739" spans="760:785" x14ac:dyDescent="0.25">
      <c r="ACF4739" s="60"/>
      <c r="ACG4739" s="60"/>
      <c r="ACH4739" s="60"/>
      <c r="ACI4739" s="60"/>
      <c r="ACJ4739" s="60"/>
      <c r="ACK4739" s="60"/>
      <c r="ACL4739" s="60"/>
      <c r="ACM4739" s="60"/>
      <c r="ACN4739" s="60"/>
      <c r="ACO4739" s="60"/>
      <c r="ACP4739" s="60"/>
      <c r="ACQ4739" s="60"/>
      <c r="ACR4739" s="60"/>
      <c r="ACS4739" s="60"/>
      <c r="ACT4739" s="60"/>
      <c r="ACU4739" s="60"/>
      <c r="ACV4739" s="60"/>
      <c r="ACW4739" s="60"/>
      <c r="ACX4739" s="60"/>
      <c r="ACY4739" s="60">
        <v>1.00024511235059</v>
      </c>
      <c r="ACZ4739" s="60"/>
      <c r="ADA4739" s="60"/>
      <c r="ADB4739" s="60"/>
      <c r="ADC4739" s="60"/>
      <c r="ADD4739" s="60"/>
      <c r="ADE4739" s="60"/>
    </row>
    <row r="4740" spans="760:785" x14ac:dyDescent="0.25">
      <c r="ACF4740" s="60"/>
      <c r="ACG4740" s="60"/>
      <c r="ACH4740" s="60"/>
      <c r="ACI4740" s="60"/>
      <c r="ACJ4740" s="60"/>
      <c r="ACK4740" s="60"/>
      <c r="ACL4740" s="60"/>
      <c r="ACM4740" s="60"/>
      <c r="ACN4740" s="60"/>
      <c r="ACO4740" s="60"/>
      <c r="ACP4740" s="60"/>
      <c r="ACQ4740" s="60"/>
      <c r="ACR4740" s="60"/>
      <c r="ACS4740" s="60"/>
      <c r="ACT4740" s="60"/>
      <c r="ACU4740" s="60"/>
      <c r="ACV4740" s="60"/>
      <c r="ACW4740" s="60"/>
      <c r="ACX4740" s="60"/>
      <c r="ACY4740" s="60">
        <v>1.0002414745361901</v>
      </c>
      <c r="ACZ4740" s="60"/>
      <c r="ADA4740" s="60"/>
      <c r="ADB4740" s="60"/>
      <c r="ADC4740" s="60"/>
      <c r="ADD4740" s="60"/>
      <c r="ADE4740" s="60"/>
    </row>
    <row r="4741" spans="760:785" x14ac:dyDescent="0.25">
      <c r="ACF4741" s="60"/>
      <c r="ACG4741" s="60"/>
      <c r="ACH4741" s="60"/>
      <c r="ACI4741" s="60"/>
      <c r="ACJ4741" s="60"/>
      <c r="ACK4741" s="60"/>
      <c r="ACL4741" s="60"/>
      <c r="ACM4741" s="60"/>
      <c r="ACN4741" s="60"/>
      <c r="ACO4741" s="60"/>
      <c r="ACP4741" s="60"/>
      <c r="ACQ4741" s="60"/>
      <c r="ACR4741" s="60"/>
      <c r="ACS4741" s="60"/>
      <c r="ACT4741" s="60"/>
      <c r="ACU4741" s="60"/>
      <c r="ACV4741" s="60"/>
      <c r="ACW4741" s="60"/>
      <c r="ACX4741" s="60"/>
      <c r="ACY4741" s="60">
        <v>1.00024111055689</v>
      </c>
      <c r="ACZ4741" s="60"/>
      <c r="ADA4741" s="60"/>
      <c r="ADB4741" s="60"/>
      <c r="ADC4741" s="60"/>
      <c r="ADD4741" s="60"/>
      <c r="ADE4741" s="60"/>
    </row>
    <row r="4742" spans="760:785" x14ac:dyDescent="0.25">
      <c r="ACF4742" s="60"/>
      <c r="ACG4742" s="60"/>
      <c r="ACH4742" s="60"/>
      <c r="ACI4742" s="60"/>
      <c r="ACJ4742" s="60"/>
      <c r="ACK4742" s="60"/>
      <c r="ACL4742" s="60"/>
      <c r="ACM4742" s="60"/>
      <c r="ACN4742" s="60"/>
      <c r="ACO4742" s="60"/>
      <c r="ACP4742" s="60"/>
      <c r="ACQ4742" s="60"/>
      <c r="ACR4742" s="60"/>
      <c r="ACS4742" s="60"/>
      <c r="ACT4742" s="60"/>
      <c r="ACU4742" s="60"/>
      <c r="ACV4742" s="60"/>
      <c r="ACW4742" s="60"/>
      <c r="ACX4742" s="60"/>
      <c r="ACY4742" s="60">
        <v>1.0002399165356199</v>
      </c>
      <c r="ACZ4742" s="60"/>
      <c r="ADA4742" s="60"/>
      <c r="ADB4742" s="60"/>
      <c r="ADC4742" s="60"/>
      <c r="ADD4742" s="60"/>
      <c r="ADE4742" s="60"/>
    </row>
    <row r="4743" spans="760:785" x14ac:dyDescent="0.25">
      <c r="ACF4743" s="60"/>
      <c r="ACG4743" s="60"/>
      <c r="ACH4743" s="60"/>
      <c r="ACI4743" s="60"/>
      <c r="ACJ4743" s="60"/>
      <c r="ACK4743" s="60"/>
      <c r="ACL4743" s="60"/>
      <c r="ACM4743" s="60"/>
      <c r="ACN4743" s="60"/>
      <c r="ACO4743" s="60"/>
      <c r="ACP4743" s="60"/>
      <c r="ACQ4743" s="60"/>
      <c r="ACR4743" s="60"/>
      <c r="ACS4743" s="60"/>
      <c r="ACT4743" s="60"/>
      <c r="ACU4743" s="60"/>
      <c r="ACV4743" s="60"/>
      <c r="ACW4743" s="60"/>
      <c r="ACX4743" s="60"/>
      <c r="ACY4743" s="60">
        <v>1.0002373671317899</v>
      </c>
      <c r="ACZ4743" s="60"/>
      <c r="ADA4743" s="60"/>
      <c r="ADB4743" s="60"/>
      <c r="ADC4743" s="60"/>
      <c r="ADD4743" s="60"/>
      <c r="ADE4743" s="60"/>
    </row>
    <row r="4744" spans="760:785" x14ac:dyDescent="0.25">
      <c r="ACF4744" s="60"/>
      <c r="ACG4744" s="60"/>
      <c r="ACH4744" s="60"/>
      <c r="ACI4744" s="60"/>
      <c r="ACJ4744" s="60"/>
      <c r="ACK4744" s="60"/>
      <c r="ACL4744" s="60"/>
      <c r="ACM4744" s="60"/>
      <c r="ACN4744" s="60"/>
      <c r="ACO4744" s="60"/>
      <c r="ACP4744" s="60"/>
      <c r="ACQ4744" s="60"/>
      <c r="ACR4744" s="60"/>
      <c r="ACS4744" s="60"/>
      <c r="ACT4744" s="60"/>
      <c r="ACU4744" s="60"/>
      <c r="ACV4744" s="60"/>
      <c r="ACW4744" s="60"/>
      <c r="ACX4744" s="60"/>
      <c r="ACY4744" s="60">
        <v>1.0002342501202901</v>
      </c>
      <c r="ACZ4744" s="60"/>
      <c r="ADA4744" s="60"/>
      <c r="ADB4744" s="60"/>
      <c r="ADC4744" s="60"/>
      <c r="ADD4744" s="60"/>
      <c r="ADE4744" s="60"/>
    </row>
    <row r="4745" spans="760:785" x14ac:dyDescent="0.25">
      <c r="ACF4745" s="60"/>
      <c r="ACG4745" s="60"/>
      <c r="ACH4745" s="60"/>
      <c r="ACI4745" s="60"/>
      <c r="ACJ4745" s="60"/>
      <c r="ACK4745" s="60"/>
      <c r="ACL4745" s="60"/>
      <c r="ACM4745" s="60"/>
      <c r="ACN4745" s="60"/>
      <c r="ACO4745" s="60"/>
      <c r="ACP4745" s="60"/>
      <c r="ACQ4745" s="60"/>
      <c r="ACR4745" s="60"/>
      <c r="ACS4745" s="60"/>
      <c r="ACT4745" s="60"/>
      <c r="ACU4745" s="60"/>
      <c r="ACV4745" s="60"/>
      <c r="ACW4745" s="60"/>
      <c r="ACX4745" s="60"/>
      <c r="ACY4745" s="60">
        <v>1.00022965892801</v>
      </c>
      <c r="ACZ4745" s="60"/>
      <c r="ADA4745" s="60"/>
      <c r="ADB4745" s="60"/>
      <c r="ADC4745" s="60"/>
      <c r="ADD4745" s="60"/>
      <c r="ADE4745" s="60"/>
    </row>
    <row r="4746" spans="760:785" x14ac:dyDescent="0.25">
      <c r="ACF4746" s="60"/>
      <c r="ACG4746" s="60"/>
      <c r="ACH4746" s="60"/>
      <c r="ACI4746" s="60"/>
      <c r="ACJ4746" s="60"/>
      <c r="ACK4746" s="60"/>
      <c r="ACL4746" s="60"/>
      <c r="ACM4746" s="60"/>
      <c r="ACN4746" s="60"/>
      <c r="ACO4746" s="60"/>
      <c r="ACP4746" s="60"/>
      <c r="ACQ4746" s="60"/>
      <c r="ACR4746" s="60"/>
      <c r="ACS4746" s="60"/>
      <c r="ACT4746" s="60"/>
      <c r="ACU4746" s="60"/>
      <c r="ACV4746" s="60"/>
      <c r="ACW4746" s="60"/>
      <c r="ACX4746" s="60"/>
      <c r="ACY4746" s="60">
        <v>1.0002253214978101</v>
      </c>
      <c r="ACZ4746" s="60"/>
      <c r="ADA4746" s="60"/>
      <c r="ADB4746" s="60"/>
      <c r="ADC4746" s="60"/>
      <c r="ADD4746" s="60"/>
      <c r="ADE4746" s="60"/>
    </row>
    <row r="4747" spans="760:785" x14ac:dyDescent="0.25">
      <c r="ACF4747" s="60"/>
      <c r="ACG4747" s="60"/>
      <c r="ACH4747" s="60"/>
      <c r="ACI4747" s="60"/>
      <c r="ACJ4747" s="60"/>
      <c r="ACK4747" s="60"/>
      <c r="ACL4747" s="60"/>
      <c r="ACM4747" s="60"/>
      <c r="ACN4747" s="60"/>
      <c r="ACO4747" s="60"/>
      <c r="ACP4747" s="60"/>
      <c r="ACQ4747" s="60"/>
      <c r="ACR4747" s="60"/>
      <c r="ACS4747" s="60"/>
      <c r="ACT4747" s="60"/>
      <c r="ACU4747" s="60"/>
      <c r="ACV4747" s="60"/>
      <c r="ACW4747" s="60"/>
      <c r="ACX4747" s="60"/>
      <c r="ACY4747" s="60">
        <v>1.0002164736521399</v>
      </c>
      <c r="ACZ4747" s="60"/>
      <c r="ADA4747" s="60"/>
      <c r="ADB4747" s="60"/>
      <c r="ADC4747" s="60"/>
      <c r="ADD4747" s="60"/>
      <c r="ADE4747" s="60"/>
    </row>
    <row r="4748" spans="760:785" x14ac:dyDescent="0.25">
      <c r="ACF4748" s="60"/>
      <c r="ACG4748" s="60"/>
      <c r="ACH4748" s="60"/>
      <c r="ACI4748" s="60"/>
      <c r="ACJ4748" s="60"/>
      <c r="ACK4748" s="60"/>
      <c r="ACL4748" s="60"/>
      <c r="ACM4748" s="60"/>
      <c r="ACN4748" s="60"/>
      <c r="ACO4748" s="60"/>
      <c r="ACP4748" s="60"/>
      <c r="ACQ4748" s="60"/>
      <c r="ACR4748" s="60"/>
      <c r="ACS4748" s="60"/>
      <c r="ACT4748" s="60"/>
      <c r="ACU4748" s="60"/>
      <c r="ACV4748" s="60"/>
      <c r="ACW4748" s="60"/>
      <c r="ACX4748" s="60"/>
      <c r="ACY4748" s="60">
        <v>1.00021626142649</v>
      </c>
      <c r="ACZ4748" s="60"/>
      <c r="ADA4748" s="60"/>
      <c r="ADB4748" s="60"/>
      <c r="ADC4748" s="60"/>
      <c r="ADD4748" s="60"/>
      <c r="ADE4748" s="60"/>
    </row>
    <row r="4749" spans="760:785" x14ac:dyDescent="0.25">
      <c r="ACF4749" s="60"/>
      <c r="ACG4749" s="60"/>
      <c r="ACH4749" s="60"/>
      <c r="ACI4749" s="60"/>
      <c r="ACJ4749" s="60"/>
      <c r="ACK4749" s="60"/>
      <c r="ACL4749" s="60"/>
      <c r="ACM4749" s="60"/>
      <c r="ACN4749" s="60"/>
      <c r="ACO4749" s="60"/>
      <c r="ACP4749" s="60"/>
      <c r="ACQ4749" s="60"/>
      <c r="ACR4749" s="60"/>
      <c r="ACS4749" s="60"/>
      <c r="ACT4749" s="60"/>
      <c r="ACU4749" s="60"/>
      <c r="ACV4749" s="60"/>
      <c r="ACW4749" s="60"/>
      <c r="ACX4749" s="60"/>
      <c r="ACY4749" s="60">
        <v>1.00021460345234</v>
      </c>
      <c r="ACZ4749" s="60"/>
      <c r="ADA4749" s="60"/>
      <c r="ADB4749" s="60"/>
      <c r="ADC4749" s="60"/>
      <c r="ADD4749" s="60"/>
      <c r="ADE4749" s="60"/>
    </row>
    <row r="4750" spans="760:785" x14ac:dyDescent="0.25">
      <c r="ACF4750" s="60"/>
      <c r="ACG4750" s="60"/>
      <c r="ACH4750" s="60"/>
      <c r="ACI4750" s="60"/>
      <c r="ACJ4750" s="60"/>
      <c r="ACK4750" s="60"/>
      <c r="ACL4750" s="60"/>
      <c r="ACM4750" s="60"/>
      <c r="ACN4750" s="60"/>
      <c r="ACO4750" s="60"/>
      <c r="ACP4750" s="60"/>
      <c r="ACQ4750" s="60"/>
      <c r="ACR4750" s="60"/>
      <c r="ACS4750" s="60"/>
      <c r="ACT4750" s="60"/>
      <c r="ACU4750" s="60"/>
      <c r="ACV4750" s="60"/>
      <c r="ACW4750" s="60"/>
      <c r="ACX4750" s="60"/>
      <c r="ACY4750" s="60">
        <v>1.00021253103209</v>
      </c>
      <c r="ACZ4750" s="60"/>
      <c r="ADA4750" s="60"/>
      <c r="ADB4750" s="60"/>
      <c r="ADC4750" s="60"/>
      <c r="ADD4750" s="60"/>
      <c r="ADE4750" s="60"/>
    </row>
    <row r="4751" spans="760:785" x14ac:dyDescent="0.25">
      <c r="ACF4751" s="60"/>
      <c r="ACG4751" s="60"/>
      <c r="ACH4751" s="60"/>
      <c r="ACI4751" s="60"/>
      <c r="ACJ4751" s="60"/>
      <c r="ACK4751" s="60"/>
      <c r="ACL4751" s="60"/>
      <c r="ACM4751" s="60"/>
      <c r="ACN4751" s="60"/>
      <c r="ACO4751" s="60"/>
      <c r="ACP4751" s="60"/>
      <c r="ACQ4751" s="60"/>
      <c r="ACR4751" s="60"/>
      <c r="ACS4751" s="60"/>
      <c r="ACT4751" s="60"/>
      <c r="ACU4751" s="60"/>
      <c r="ACV4751" s="60"/>
      <c r="ACW4751" s="60"/>
      <c r="ACX4751" s="60"/>
      <c r="ACY4751" s="60">
        <v>1.00021152544522</v>
      </c>
      <c r="ACZ4751" s="60"/>
      <c r="ADA4751" s="60"/>
      <c r="ADB4751" s="60"/>
      <c r="ADC4751" s="60"/>
      <c r="ADD4751" s="60"/>
      <c r="ADE4751" s="60"/>
    </row>
    <row r="4752" spans="760:785" x14ac:dyDescent="0.25">
      <c r="ACF4752" s="60"/>
      <c r="ACG4752" s="60"/>
      <c r="ACH4752" s="60"/>
      <c r="ACI4752" s="60"/>
      <c r="ACJ4752" s="60"/>
      <c r="ACK4752" s="60"/>
      <c r="ACL4752" s="60"/>
      <c r="ACM4752" s="60"/>
      <c r="ACN4752" s="60"/>
      <c r="ACO4752" s="60"/>
      <c r="ACP4752" s="60"/>
      <c r="ACQ4752" s="60"/>
      <c r="ACR4752" s="60"/>
      <c r="ACS4752" s="60"/>
      <c r="ACT4752" s="60"/>
      <c r="ACU4752" s="60"/>
      <c r="ACV4752" s="60"/>
      <c r="ACW4752" s="60"/>
      <c r="ACX4752" s="60"/>
      <c r="ACY4752" s="60">
        <v>1.00020968764017</v>
      </c>
      <c r="ACZ4752" s="60"/>
      <c r="ADA4752" s="60"/>
      <c r="ADB4752" s="60"/>
      <c r="ADC4752" s="60"/>
      <c r="ADD4752" s="60"/>
      <c r="ADE4752" s="60"/>
    </row>
    <row r="4753" spans="760:785" x14ac:dyDescent="0.25">
      <c r="ACF4753" s="60"/>
      <c r="ACG4753" s="60"/>
      <c r="ACH4753" s="60"/>
      <c r="ACI4753" s="60"/>
      <c r="ACJ4753" s="60"/>
      <c r="ACK4753" s="60"/>
      <c r="ACL4753" s="60"/>
      <c r="ACM4753" s="60"/>
      <c r="ACN4753" s="60"/>
      <c r="ACO4753" s="60"/>
      <c r="ACP4753" s="60"/>
      <c r="ACQ4753" s="60"/>
      <c r="ACR4753" s="60"/>
      <c r="ACS4753" s="60"/>
      <c r="ACT4753" s="60"/>
      <c r="ACU4753" s="60"/>
      <c r="ACV4753" s="60"/>
      <c r="ACW4753" s="60"/>
      <c r="ACX4753" s="60"/>
      <c r="ACY4753" s="60">
        <v>1.00020922870687</v>
      </c>
      <c r="ACZ4753" s="60"/>
      <c r="ADA4753" s="60"/>
      <c r="ADB4753" s="60"/>
      <c r="ADC4753" s="60"/>
      <c r="ADD4753" s="60"/>
      <c r="ADE4753" s="60"/>
    </row>
    <row r="4754" spans="760:785" x14ac:dyDescent="0.25">
      <c r="ACF4754" s="60"/>
      <c r="ACG4754" s="60"/>
      <c r="ACH4754" s="60"/>
      <c r="ACI4754" s="60"/>
      <c r="ACJ4754" s="60"/>
      <c r="ACK4754" s="60"/>
      <c r="ACL4754" s="60"/>
      <c r="ACM4754" s="60"/>
      <c r="ACN4754" s="60"/>
      <c r="ACO4754" s="60"/>
      <c r="ACP4754" s="60"/>
      <c r="ACQ4754" s="60"/>
      <c r="ACR4754" s="60"/>
      <c r="ACS4754" s="60"/>
      <c r="ACT4754" s="60"/>
      <c r="ACU4754" s="60"/>
      <c r="ACV4754" s="60"/>
      <c r="ACW4754" s="60"/>
      <c r="ACX4754" s="60"/>
      <c r="ACY4754" s="60">
        <v>1.00020778797469</v>
      </c>
      <c r="ACZ4754" s="60"/>
      <c r="ADA4754" s="60"/>
      <c r="ADB4754" s="60"/>
      <c r="ADC4754" s="60"/>
      <c r="ADD4754" s="60"/>
      <c r="ADE4754" s="60"/>
    </row>
    <row r="4755" spans="760:785" x14ac:dyDescent="0.25">
      <c r="ACF4755" s="60"/>
      <c r="ACG4755" s="60"/>
      <c r="ACH4755" s="60"/>
      <c r="ACI4755" s="60"/>
      <c r="ACJ4755" s="60"/>
      <c r="ACK4755" s="60"/>
      <c r="ACL4755" s="60"/>
      <c r="ACM4755" s="60"/>
      <c r="ACN4755" s="60"/>
      <c r="ACO4755" s="60"/>
      <c r="ACP4755" s="60"/>
      <c r="ACQ4755" s="60"/>
      <c r="ACR4755" s="60"/>
      <c r="ACS4755" s="60"/>
      <c r="ACT4755" s="60"/>
      <c r="ACU4755" s="60"/>
      <c r="ACV4755" s="60"/>
      <c r="ACW4755" s="60"/>
      <c r="ACX4755" s="60"/>
      <c r="ACY4755" s="60">
        <v>1.00020697722829</v>
      </c>
      <c r="ACZ4755" s="60"/>
      <c r="ADA4755" s="60"/>
      <c r="ADB4755" s="60"/>
      <c r="ADC4755" s="60"/>
      <c r="ADD4755" s="60"/>
      <c r="ADE4755" s="60"/>
    </row>
    <row r="4756" spans="760:785" x14ac:dyDescent="0.25">
      <c r="ACF4756" s="60"/>
      <c r="ACG4756" s="60"/>
      <c r="ACH4756" s="60"/>
      <c r="ACI4756" s="60"/>
      <c r="ACJ4756" s="60"/>
      <c r="ACK4756" s="60"/>
      <c r="ACL4756" s="60"/>
      <c r="ACM4756" s="60"/>
      <c r="ACN4756" s="60"/>
      <c r="ACO4756" s="60"/>
      <c r="ACP4756" s="60"/>
      <c r="ACQ4756" s="60"/>
      <c r="ACR4756" s="60"/>
      <c r="ACS4756" s="60"/>
      <c r="ACT4756" s="60"/>
      <c r="ACU4756" s="60"/>
      <c r="ACV4756" s="60"/>
      <c r="ACW4756" s="60"/>
      <c r="ACX4756" s="60"/>
      <c r="ACY4756" s="60">
        <v>1.0002065483296501</v>
      </c>
      <c r="ACZ4756" s="60"/>
      <c r="ADA4756" s="60"/>
      <c r="ADB4756" s="60"/>
      <c r="ADC4756" s="60"/>
      <c r="ADD4756" s="60"/>
      <c r="ADE4756" s="60"/>
    </row>
    <row r="4757" spans="760:785" x14ac:dyDescent="0.25">
      <c r="ACF4757" s="60"/>
      <c r="ACG4757" s="60"/>
      <c r="ACH4757" s="60"/>
      <c r="ACI4757" s="60"/>
      <c r="ACJ4757" s="60"/>
      <c r="ACK4757" s="60"/>
      <c r="ACL4757" s="60"/>
      <c r="ACM4757" s="60"/>
      <c r="ACN4757" s="60"/>
      <c r="ACO4757" s="60"/>
      <c r="ACP4757" s="60"/>
      <c r="ACQ4757" s="60"/>
      <c r="ACR4757" s="60"/>
      <c r="ACS4757" s="60"/>
      <c r="ACT4757" s="60"/>
      <c r="ACU4757" s="60"/>
      <c r="ACV4757" s="60"/>
      <c r="ACW4757" s="60"/>
      <c r="ACX4757" s="60"/>
      <c r="ACY4757" s="60">
        <v>1.00020499112545</v>
      </c>
      <c r="ACZ4757" s="60"/>
      <c r="ADA4757" s="60"/>
      <c r="ADB4757" s="60"/>
      <c r="ADC4757" s="60"/>
      <c r="ADD4757" s="60"/>
      <c r="ADE4757" s="60"/>
    </row>
    <row r="4758" spans="760:785" x14ac:dyDescent="0.25">
      <c r="ACF4758" s="60"/>
      <c r="ACG4758" s="60"/>
      <c r="ACH4758" s="60"/>
      <c r="ACI4758" s="60"/>
      <c r="ACJ4758" s="60"/>
      <c r="ACK4758" s="60"/>
      <c r="ACL4758" s="60"/>
      <c r="ACM4758" s="60"/>
      <c r="ACN4758" s="60"/>
      <c r="ACO4758" s="60"/>
      <c r="ACP4758" s="60"/>
      <c r="ACQ4758" s="60"/>
      <c r="ACR4758" s="60"/>
      <c r="ACS4758" s="60"/>
      <c r="ACT4758" s="60"/>
      <c r="ACU4758" s="60"/>
      <c r="ACV4758" s="60"/>
      <c r="ACW4758" s="60"/>
      <c r="ACX4758" s="60"/>
      <c r="ACY4758" s="60">
        <v>1.0002036500311999</v>
      </c>
      <c r="ACZ4758" s="60"/>
      <c r="ADA4758" s="60"/>
      <c r="ADB4758" s="60"/>
      <c r="ADC4758" s="60"/>
      <c r="ADD4758" s="60"/>
      <c r="ADE4758" s="60"/>
    </row>
    <row r="4759" spans="760:785" x14ac:dyDescent="0.25">
      <c r="ACF4759" s="60"/>
      <c r="ACG4759" s="60"/>
      <c r="ACH4759" s="60"/>
      <c r="ACI4759" s="60"/>
      <c r="ACJ4759" s="60"/>
      <c r="ACK4759" s="60"/>
      <c r="ACL4759" s="60"/>
      <c r="ACM4759" s="60"/>
      <c r="ACN4759" s="60"/>
      <c r="ACO4759" s="60"/>
      <c r="ACP4759" s="60"/>
      <c r="ACQ4759" s="60"/>
      <c r="ACR4759" s="60"/>
      <c r="ACS4759" s="60"/>
      <c r="ACT4759" s="60"/>
      <c r="ACU4759" s="60"/>
      <c r="ACV4759" s="60"/>
      <c r="ACW4759" s="60"/>
      <c r="ACX4759" s="60"/>
      <c r="ACY4759" s="60">
        <v>1.00020349203228</v>
      </c>
      <c r="ACZ4759" s="60"/>
      <c r="ADA4759" s="60"/>
      <c r="ADB4759" s="60"/>
      <c r="ADC4759" s="60"/>
      <c r="ADD4759" s="60"/>
      <c r="ADE4759" s="60"/>
    </row>
    <row r="4760" spans="760:785" x14ac:dyDescent="0.25">
      <c r="ACF4760" s="60"/>
      <c r="ACG4760" s="60"/>
      <c r="ACH4760" s="60"/>
      <c r="ACI4760" s="60"/>
      <c r="ACJ4760" s="60"/>
      <c r="ACK4760" s="60"/>
      <c r="ACL4760" s="60"/>
      <c r="ACM4760" s="60"/>
      <c r="ACN4760" s="60"/>
      <c r="ACO4760" s="60"/>
      <c r="ACP4760" s="60"/>
      <c r="ACQ4760" s="60"/>
      <c r="ACR4760" s="60"/>
      <c r="ACS4760" s="60"/>
      <c r="ACT4760" s="60"/>
      <c r="ACU4760" s="60"/>
      <c r="ACV4760" s="60"/>
      <c r="ACW4760" s="60"/>
      <c r="ACX4760" s="60"/>
      <c r="ACY4760" s="60">
        <v>1.0002015909251201</v>
      </c>
      <c r="ACZ4760" s="60"/>
      <c r="ADA4760" s="60"/>
      <c r="ADB4760" s="60"/>
      <c r="ADC4760" s="60"/>
      <c r="ADD4760" s="60"/>
      <c r="ADE4760" s="60"/>
    </row>
    <row r="4761" spans="760:785" x14ac:dyDescent="0.25">
      <c r="ACF4761" s="60"/>
      <c r="ACG4761" s="60"/>
      <c r="ACH4761" s="60"/>
      <c r="ACI4761" s="60"/>
      <c r="ACJ4761" s="60"/>
      <c r="ACK4761" s="60"/>
      <c r="ACL4761" s="60"/>
      <c r="ACM4761" s="60"/>
      <c r="ACN4761" s="60"/>
      <c r="ACO4761" s="60"/>
      <c r="ACP4761" s="60"/>
      <c r="ACQ4761" s="60"/>
      <c r="ACR4761" s="60"/>
      <c r="ACS4761" s="60"/>
      <c r="ACT4761" s="60"/>
      <c r="ACU4761" s="60"/>
      <c r="ACV4761" s="60"/>
      <c r="ACW4761" s="60"/>
      <c r="ACX4761" s="60"/>
      <c r="ACY4761" s="60">
        <v>1.00020115330652</v>
      </c>
      <c r="ACZ4761" s="60"/>
      <c r="ADA4761" s="60"/>
      <c r="ADB4761" s="60"/>
      <c r="ADC4761" s="60"/>
      <c r="ADD4761" s="60"/>
      <c r="ADE4761" s="60"/>
    </row>
    <row r="4762" spans="760:785" x14ac:dyDescent="0.25">
      <c r="ACF4762" s="60"/>
      <c r="ACG4762" s="60"/>
      <c r="ACH4762" s="60"/>
      <c r="ACI4762" s="60"/>
      <c r="ACJ4762" s="60"/>
      <c r="ACK4762" s="60"/>
      <c r="ACL4762" s="60"/>
      <c r="ACM4762" s="60"/>
      <c r="ACN4762" s="60"/>
      <c r="ACO4762" s="60"/>
      <c r="ACP4762" s="60"/>
      <c r="ACQ4762" s="60"/>
      <c r="ACR4762" s="60"/>
      <c r="ACS4762" s="60"/>
      <c r="ACT4762" s="60"/>
      <c r="ACU4762" s="60"/>
      <c r="ACV4762" s="60"/>
      <c r="ACW4762" s="60"/>
      <c r="ACX4762" s="60"/>
      <c r="ACY4762" s="60">
        <v>1.0001978339573001</v>
      </c>
      <c r="ACZ4762" s="60"/>
      <c r="ADA4762" s="60"/>
      <c r="ADB4762" s="60"/>
      <c r="ADC4762" s="60"/>
      <c r="ADD4762" s="60"/>
      <c r="ADE4762" s="60"/>
    </row>
    <row r="4763" spans="760:785" x14ac:dyDescent="0.25">
      <c r="ACF4763" s="60"/>
      <c r="ACG4763" s="60"/>
      <c r="ACH4763" s="60"/>
      <c r="ACI4763" s="60"/>
      <c r="ACJ4763" s="60"/>
      <c r="ACK4763" s="60"/>
      <c r="ACL4763" s="60"/>
      <c r="ACM4763" s="60"/>
      <c r="ACN4763" s="60"/>
      <c r="ACO4763" s="60"/>
      <c r="ACP4763" s="60"/>
      <c r="ACQ4763" s="60"/>
      <c r="ACR4763" s="60"/>
      <c r="ACS4763" s="60"/>
      <c r="ACT4763" s="60"/>
      <c r="ACU4763" s="60"/>
      <c r="ACV4763" s="60"/>
      <c r="ACW4763" s="60"/>
      <c r="ACX4763" s="60"/>
      <c r="ACY4763" s="60">
        <v>1.0001908689798</v>
      </c>
      <c r="ACZ4763" s="60"/>
      <c r="ADA4763" s="60"/>
      <c r="ADB4763" s="60"/>
      <c r="ADC4763" s="60"/>
      <c r="ADD4763" s="60"/>
      <c r="ADE4763" s="60"/>
    </row>
    <row r="4764" spans="760:785" x14ac:dyDescent="0.25">
      <c r="ACF4764" s="60"/>
      <c r="ACG4764" s="60"/>
      <c r="ACH4764" s="60"/>
      <c r="ACI4764" s="60"/>
      <c r="ACJ4764" s="60"/>
      <c r="ACK4764" s="60"/>
      <c r="ACL4764" s="60"/>
      <c r="ACM4764" s="60"/>
      <c r="ACN4764" s="60"/>
      <c r="ACO4764" s="60"/>
      <c r="ACP4764" s="60"/>
      <c r="ACQ4764" s="60"/>
      <c r="ACR4764" s="60"/>
      <c r="ACS4764" s="60"/>
      <c r="ACT4764" s="60"/>
      <c r="ACU4764" s="60"/>
      <c r="ACV4764" s="60"/>
      <c r="ACW4764" s="60"/>
      <c r="ACX4764" s="60"/>
      <c r="ACY4764" s="60">
        <v>1.0001897158908499</v>
      </c>
      <c r="ACZ4764" s="60"/>
      <c r="ADA4764" s="60"/>
      <c r="ADB4764" s="60"/>
      <c r="ADC4764" s="60"/>
      <c r="ADD4764" s="60"/>
      <c r="ADE4764" s="60"/>
    </row>
    <row r="4765" spans="760:785" x14ac:dyDescent="0.25">
      <c r="ACF4765" s="60"/>
      <c r="ACG4765" s="60"/>
      <c r="ACH4765" s="60"/>
      <c r="ACI4765" s="60"/>
      <c r="ACJ4765" s="60"/>
      <c r="ACK4765" s="60"/>
      <c r="ACL4765" s="60"/>
      <c r="ACM4765" s="60"/>
      <c r="ACN4765" s="60"/>
      <c r="ACO4765" s="60"/>
      <c r="ACP4765" s="60"/>
      <c r="ACQ4765" s="60"/>
      <c r="ACR4765" s="60"/>
      <c r="ACS4765" s="60"/>
      <c r="ACT4765" s="60"/>
      <c r="ACU4765" s="60"/>
      <c r="ACV4765" s="60"/>
      <c r="ACW4765" s="60"/>
      <c r="ACX4765" s="60"/>
      <c r="ACY4765" s="60">
        <v>1.0001892169398601</v>
      </c>
      <c r="ACZ4765" s="60"/>
      <c r="ADA4765" s="60"/>
      <c r="ADB4765" s="60"/>
      <c r="ADC4765" s="60"/>
      <c r="ADD4765" s="60"/>
      <c r="ADE4765" s="60"/>
    </row>
    <row r="4766" spans="760:785" x14ac:dyDescent="0.25">
      <c r="ACF4766" s="60"/>
      <c r="ACG4766" s="60"/>
      <c r="ACH4766" s="60"/>
      <c r="ACI4766" s="60"/>
      <c r="ACJ4766" s="60"/>
      <c r="ACK4766" s="60"/>
      <c r="ACL4766" s="60"/>
      <c r="ACM4766" s="60"/>
      <c r="ACN4766" s="60"/>
      <c r="ACO4766" s="60"/>
      <c r="ACP4766" s="60"/>
      <c r="ACQ4766" s="60"/>
      <c r="ACR4766" s="60"/>
      <c r="ACS4766" s="60"/>
      <c r="ACT4766" s="60"/>
      <c r="ACU4766" s="60"/>
      <c r="ACV4766" s="60"/>
      <c r="ACW4766" s="60"/>
      <c r="ACX4766" s="60"/>
      <c r="ACY4766" s="60">
        <v>1.00018731974242</v>
      </c>
      <c r="ACZ4766" s="60"/>
      <c r="ADA4766" s="60"/>
      <c r="ADB4766" s="60"/>
      <c r="ADC4766" s="60"/>
      <c r="ADD4766" s="60"/>
      <c r="ADE4766" s="60"/>
    </row>
    <row r="4767" spans="760:785" x14ac:dyDescent="0.25">
      <c r="ACF4767" s="60"/>
      <c r="ACG4767" s="60"/>
      <c r="ACH4767" s="60"/>
      <c r="ACI4767" s="60"/>
      <c r="ACJ4767" s="60"/>
      <c r="ACK4767" s="60"/>
      <c r="ACL4767" s="60"/>
      <c r="ACM4767" s="60"/>
      <c r="ACN4767" s="60"/>
      <c r="ACO4767" s="60"/>
      <c r="ACP4767" s="60"/>
      <c r="ACQ4767" s="60"/>
      <c r="ACR4767" s="60"/>
      <c r="ACS4767" s="60"/>
      <c r="ACT4767" s="60"/>
      <c r="ACU4767" s="60"/>
      <c r="ACV4767" s="60"/>
      <c r="ACW4767" s="60"/>
      <c r="ACX4767" s="60"/>
      <c r="ACY4767" s="60">
        <v>1.00018567487638</v>
      </c>
      <c r="ACZ4767" s="60"/>
      <c r="ADA4767" s="60"/>
      <c r="ADB4767" s="60"/>
      <c r="ADC4767" s="60"/>
      <c r="ADD4767" s="60"/>
      <c r="ADE4767" s="60"/>
    </row>
    <row r="4768" spans="760:785" x14ac:dyDescent="0.25">
      <c r="ACF4768" s="60"/>
      <c r="ACG4768" s="60"/>
      <c r="ACH4768" s="60"/>
      <c r="ACI4768" s="60"/>
      <c r="ACJ4768" s="60"/>
      <c r="ACK4768" s="60"/>
      <c r="ACL4768" s="60"/>
      <c r="ACM4768" s="60"/>
      <c r="ACN4768" s="60"/>
      <c r="ACO4768" s="60"/>
      <c r="ACP4768" s="60"/>
      <c r="ACQ4768" s="60"/>
      <c r="ACR4768" s="60"/>
      <c r="ACS4768" s="60"/>
      <c r="ACT4768" s="60"/>
      <c r="ACU4768" s="60"/>
      <c r="ACV4768" s="60"/>
      <c r="ACW4768" s="60"/>
      <c r="ACX4768" s="60"/>
      <c r="ACY4768" s="60">
        <v>1.00018381573195</v>
      </c>
      <c r="ACZ4768" s="60"/>
      <c r="ADA4768" s="60"/>
      <c r="ADB4768" s="60"/>
      <c r="ADC4768" s="60"/>
      <c r="ADD4768" s="60"/>
      <c r="ADE4768" s="60"/>
    </row>
    <row r="4769" spans="760:785" x14ac:dyDescent="0.25">
      <c r="ACF4769" s="60"/>
      <c r="ACG4769" s="60"/>
      <c r="ACH4769" s="60"/>
      <c r="ACI4769" s="60"/>
      <c r="ACJ4769" s="60"/>
      <c r="ACK4769" s="60"/>
      <c r="ACL4769" s="60"/>
      <c r="ACM4769" s="60"/>
      <c r="ACN4769" s="60"/>
      <c r="ACO4769" s="60"/>
      <c r="ACP4769" s="60"/>
      <c r="ACQ4769" s="60"/>
      <c r="ACR4769" s="60"/>
      <c r="ACS4769" s="60"/>
      <c r="ACT4769" s="60"/>
      <c r="ACU4769" s="60"/>
      <c r="ACV4769" s="60"/>
      <c r="ACW4769" s="60"/>
      <c r="ACX4769" s="60"/>
      <c r="ACY4769" s="60">
        <v>1.0001828850498</v>
      </c>
      <c r="ACZ4769" s="60"/>
      <c r="ADA4769" s="60"/>
      <c r="ADB4769" s="60"/>
      <c r="ADC4769" s="60"/>
      <c r="ADD4769" s="60"/>
      <c r="ADE4769" s="60"/>
    </row>
    <row r="4770" spans="760:785" x14ac:dyDescent="0.25">
      <c r="ACF4770" s="60"/>
      <c r="ACG4770" s="60"/>
      <c r="ACH4770" s="60"/>
      <c r="ACI4770" s="60"/>
      <c r="ACJ4770" s="60"/>
      <c r="ACK4770" s="60"/>
      <c r="ACL4770" s="60"/>
      <c r="ACM4770" s="60"/>
      <c r="ACN4770" s="60"/>
      <c r="ACO4770" s="60"/>
      <c r="ACP4770" s="60"/>
      <c r="ACQ4770" s="60"/>
      <c r="ACR4770" s="60"/>
      <c r="ACS4770" s="60"/>
      <c r="ACT4770" s="60"/>
      <c r="ACU4770" s="60"/>
      <c r="ACV4770" s="60"/>
      <c r="ACW4770" s="60"/>
      <c r="ACX4770" s="60"/>
      <c r="ACY4770" s="60">
        <v>1.0001814756942</v>
      </c>
      <c r="ACZ4770" s="60"/>
      <c r="ADA4770" s="60"/>
      <c r="ADB4770" s="60"/>
      <c r="ADC4770" s="60"/>
      <c r="ADD4770" s="60"/>
      <c r="ADE4770" s="60"/>
    </row>
    <row r="4771" spans="760:785" x14ac:dyDescent="0.25">
      <c r="ACF4771" s="60"/>
      <c r="ACG4771" s="60"/>
      <c r="ACH4771" s="60"/>
      <c r="ACI4771" s="60"/>
      <c r="ACJ4771" s="60"/>
      <c r="ACK4771" s="60"/>
      <c r="ACL4771" s="60"/>
      <c r="ACM4771" s="60"/>
      <c r="ACN4771" s="60"/>
      <c r="ACO4771" s="60"/>
      <c r="ACP4771" s="60"/>
      <c r="ACQ4771" s="60"/>
      <c r="ACR4771" s="60"/>
      <c r="ACS4771" s="60"/>
      <c r="ACT4771" s="60"/>
      <c r="ACU4771" s="60"/>
      <c r="ACV4771" s="60"/>
      <c r="ACW4771" s="60"/>
      <c r="ACX4771" s="60"/>
      <c r="ACY4771" s="60">
        <v>1.0001774763579201</v>
      </c>
      <c r="ACZ4771" s="60"/>
      <c r="ADA4771" s="60"/>
      <c r="ADB4771" s="60"/>
      <c r="ADC4771" s="60"/>
      <c r="ADD4771" s="60"/>
      <c r="ADE4771" s="60"/>
    </row>
    <row r="4772" spans="760:785" x14ac:dyDescent="0.25">
      <c r="ACF4772" s="60"/>
      <c r="ACG4772" s="60"/>
      <c r="ACH4772" s="60"/>
      <c r="ACI4772" s="60"/>
      <c r="ACJ4772" s="60"/>
      <c r="ACK4772" s="60"/>
      <c r="ACL4772" s="60"/>
      <c r="ACM4772" s="60"/>
      <c r="ACN4772" s="60"/>
      <c r="ACO4772" s="60"/>
      <c r="ACP4772" s="60"/>
      <c r="ACQ4772" s="60"/>
      <c r="ACR4772" s="60"/>
      <c r="ACS4772" s="60"/>
      <c r="ACT4772" s="60"/>
      <c r="ACU4772" s="60"/>
      <c r="ACV4772" s="60"/>
      <c r="ACW4772" s="60"/>
      <c r="ACX4772" s="60"/>
      <c r="ACY4772" s="60">
        <v>1.00017627599957</v>
      </c>
      <c r="ACZ4772" s="60"/>
      <c r="ADA4772" s="60"/>
      <c r="ADB4772" s="60"/>
      <c r="ADC4772" s="60"/>
      <c r="ADD4772" s="60"/>
      <c r="ADE4772" s="60"/>
    </row>
    <row r="4773" spans="760:785" x14ac:dyDescent="0.25">
      <c r="ACF4773" s="60"/>
      <c r="ACG4773" s="60"/>
      <c r="ACH4773" s="60"/>
      <c r="ACI4773" s="60"/>
      <c r="ACJ4773" s="60"/>
      <c r="ACK4773" s="60"/>
      <c r="ACL4773" s="60"/>
      <c r="ACM4773" s="60"/>
      <c r="ACN4773" s="60"/>
      <c r="ACO4773" s="60"/>
      <c r="ACP4773" s="60"/>
      <c r="ACQ4773" s="60"/>
      <c r="ACR4773" s="60"/>
      <c r="ACS4773" s="60"/>
      <c r="ACT4773" s="60"/>
      <c r="ACU4773" s="60"/>
      <c r="ACV4773" s="60"/>
      <c r="ACW4773" s="60"/>
      <c r="ACX4773" s="60"/>
      <c r="ACY4773" s="60">
        <v>1.0001748016504</v>
      </c>
      <c r="ACZ4773" s="60"/>
      <c r="ADA4773" s="60"/>
      <c r="ADB4773" s="60"/>
      <c r="ADC4773" s="60"/>
      <c r="ADD4773" s="60"/>
      <c r="ADE4773" s="60"/>
    </row>
    <row r="4774" spans="760:785" x14ac:dyDescent="0.25">
      <c r="ACF4774" s="60"/>
      <c r="ACG4774" s="60"/>
      <c r="ACH4774" s="60"/>
      <c r="ACI4774" s="60"/>
      <c r="ACJ4774" s="60"/>
      <c r="ACK4774" s="60"/>
      <c r="ACL4774" s="60"/>
      <c r="ACM4774" s="60"/>
      <c r="ACN4774" s="60"/>
      <c r="ACO4774" s="60"/>
      <c r="ACP4774" s="60"/>
      <c r="ACQ4774" s="60"/>
      <c r="ACR4774" s="60"/>
      <c r="ACS4774" s="60"/>
      <c r="ACT4774" s="60"/>
      <c r="ACU4774" s="60"/>
      <c r="ACV4774" s="60"/>
      <c r="ACW4774" s="60"/>
      <c r="ACX4774" s="60"/>
      <c r="ACY4774" s="60">
        <v>1.0001743046563201</v>
      </c>
      <c r="ACZ4774" s="60"/>
      <c r="ADA4774" s="60"/>
      <c r="ADB4774" s="60"/>
      <c r="ADC4774" s="60"/>
      <c r="ADD4774" s="60"/>
      <c r="ADE4774" s="60"/>
    </row>
    <row r="4775" spans="760:785" x14ac:dyDescent="0.25">
      <c r="ACF4775" s="60"/>
      <c r="ACG4775" s="60"/>
      <c r="ACH4775" s="60"/>
      <c r="ACI4775" s="60"/>
      <c r="ACJ4775" s="60"/>
      <c r="ACK4775" s="60"/>
      <c r="ACL4775" s="60"/>
      <c r="ACM4775" s="60"/>
      <c r="ACN4775" s="60"/>
      <c r="ACO4775" s="60"/>
      <c r="ACP4775" s="60"/>
      <c r="ACQ4775" s="60"/>
      <c r="ACR4775" s="60"/>
      <c r="ACS4775" s="60"/>
      <c r="ACT4775" s="60"/>
      <c r="ACU4775" s="60"/>
      <c r="ACV4775" s="60"/>
      <c r="ACW4775" s="60"/>
      <c r="ACX4775" s="60"/>
      <c r="ACY4775" s="60">
        <v>1.0001735967467</v>
      </c>
      <c r="ACZ4775" s="60"/>
      <c r="ADA4775" s="60"/>
      <c r="ADB4775" s="60"/>
      <c r="ADC4775" s="60"/>
      <c r="ADD4775" s="60"/>
      <c r="ADE4775" s="60"/>
    </row>
    <row r="4776" spans="760:785" x14ac:dyDescent="0.25">
      <c r="ACF4776" s="60"/>
      <c r="ACG4776" s="60"/>
      <c r="ACH4776" s="60"/>
      <c r="ACI4776" s="60"/>
      <c r="ACJ4776" s="60"/>
      <c r="ACK4776" s="60"/>
      <c r="ACL4776" s="60"/>
      <c r="ACM4776" s="60"/>
      <c r="ACN4776" s="60"/>
      <c r="ACO4776" s="60"/>
      <c r="ACP4776" s="60"/>
      <c r="ACQ4776" s="60"/>
      <c r="ACR4776" s="60"/>
      <c r="ACS4776" s="60"/>
      <c r="ACT4776" s="60"/>
      <c r="ACU4776" s="60"/>
      <c r="ACV4776" s="60"/>
      <c r="ACW4776" s="60"/>
      <c r="ACX4776" s="60"/>
      <c r="ACY4776" s="60">
        <v>1.0001732497329201</v>
      </c>
      <c r="ACZ4776" s="60"/>
      <c r="ADA4776" s="60"/>
      <c r="ADB4776" s="60"/>
      <c r="ADC4776" s="60"/>
      <c r="ADD4776" s="60"/>
      <c r="ADE4776" s="60"/>
    </row>
    <row r="4777" spans="760:785" x14ac:dyDescent="0.25">
      <c r="ACF4777" s="60"/>
      <c r="ACG4777" s="60"/>
      <c r="ACH4777" s="60"/>
      <c r="ACI4777" s="60"/>
      <c r="ACJ4777" s="60"/>
      <c r="ACK4777" s="60"/>
      <c r="ACL4777" s="60"/>
      <c r="ACM4777" s="60"/>
      <c r="ACN4777" s="60"/>
      <c r="ACO4777" s="60"/>
      <c r="ACP4777" s="60"/>
      <c r="ACQ4777" s="60"/>
      <c r="ACR4777" s="60"/>
      <c r="ACS4777" s="60"/>
      <c r="ACT4777" s="60"/>
      <c r="ACU4777" s="60"/>
      <c r="ACV4777" s="60"/>
      <c r="ACW4777" s="60"/>
      <c r="ACX4777" s="60"/>
      <c r="ACY4777" s="60">
        <v>1.0001714306028</v>
      </c>
      <c r="ACZ4777" s="60"/>
      <c r="ADA4777" s="60"/>
      <c r="ADB4777" s="60"/>
      <c r="ADC4777" s="60"/>
      <c r="ADD4777" s="60"/>
      <c r="ADE4777" s="60"/>
    </row>
    <row r="4778" spans="760:785" x14ac:dyDescent="0.25">
      <c r="ACF4778" s="60"/>
      <c r="ACG4778" s="60"/>
      <c r="ACH4778" s="60"/>
      <c r="ACI4778" s="60"/>
      <c r="ACJ4778" s="60"/>
      <c r="ACK4778" s="60"/>
      <c r="ACL4778" s="60"/>
      <c r="ACM4778" s="60"/>
      <c r="ACN4778" s="60"/>
      <c r="ACO4778" s="60"/>
      <c r="ACP4778" s="60"/>
      <c r="ACQ4778" s="60"/>
      <c r="ACR4778" s="60"/>
      <c r="ACS4778" s="60"/>
      <c r="ACT4778" s="60"/>
      <c r="ACU4778" s="60"/>
      <c r="ACV4778" s="60"/>
      <c r="ACW4778" s="60"/>
      <c r="ACX4778" s="60"/>
      <c r="ACY4778" s="60">
        <v>1.0001699121465899</v>
      </c>
      <c r="ACZ4778" s="60"/>
      <c r="ADA4778" s="60"/>
      <c r="ADB4778" s="60"/>
      <c r="ADC4778" s="60"/>
      <c r="ADD4778" s="60"/>
      <c r="ADE4778" s="60"/>
    </row>
    <row r="4779" spans="760:785" x14ac:dyDescent="0.25">
      <c r="ACF4779" s="60"/>
      <c r="ACG4779" s="60"/>
      <c r="ACH4779" s="60"/>
      <c r="ACI4779" s="60"/>
      <c r="ACJ4779" s="60"/>
      <c r="ACK4779" s="60"/>
      <c r="ACL4779" s="60"/>
      <c r="ACM4779" s="60"/>
      <c r="ACN4779" s="60"/>
      <c r="ACO4779" s="60"/>
      <c r="ACP4779" s="60"/>
      <c r="ACQ4779" s="60"/>
      <c r="ACR4779" s="60"/>
      <c r="ACS4779" s="60"/>
      <c r="ACT4779" s="60"/>
      <c r="ACU4779" s="60"/>
      <c r="ACV4779" s="60"/>
      <c r="ACW4779" s="60"/>
      <c r="ACX4779" s="60"/>
      <c r="ACY4779" s="60">
        <v>1.0001698141637401</v>
      </c>
      <c r="ACZ4779" s="60"/>
      <c r="ADA4779" s="60"/>
      <c r="ADB4779" s="60"/>
      <c r="ADC4779" s="60"/>
      <c r="ADD4779" s="60"/>
      <c r="ADE4779" s="60"/>
    </row>
    <row r="4780" spans="760:785" x14ac:dyDescent="0.25">
      <c r="ACF4780" s="60"/>
      <c r="ACG4780" s="60"/>
      <c r="ACH4780" s="60"/>
      <c r="ACI4780" s="60"/>
      <c r="ACJ4780" s="60"/>
      <c r="ACK4780" s="60"/>
      <c r="ACL4780" s="60"/>
      <c r="ACM4780" s="60"/>
      <c r="ACN4780" s="60"/>
      <c r="ACO4780" s="60"/>
      <c r="ACP4780" s="60"/>
      <c r="ACQ4780" s="60"/>
      <c r="ACR4780" s="60"/>
      <c r="ACS4780" s="60"/>
      <c r="ACT4780" s="60"/>
      <c r="ACU4780" s="60"/>
      <c r="ACV4780" s="60"/>
      <c r="ACW4780" s="60"/>
      <c r="ACX4780" s="60"/>
      <c r="ACY4780" s="60">
        <v>1.00016562752853</v>
      </c>
      <c r="ACZ4780" s="60"/>
      <c r="ADA4780" s="60"/>
      <c r="ADB4780" s="60"/>
      <c r="ADC4780" s="60"/>
      <c r="ADD4780" s="60"/>
      <c r="ADE4780" s="60"/>
    </row>
    <row r="4781" spans="760:785" x14ac:dyDescent="0.25">
      <c r="ACF4781" s="60"/>
      <c r="ACG4781" s="60"/>
      <c r="ACH4781" s="60"/>
      <c r="ACI4781" s="60"/>
      <c r="ACJ4781" s="60"/>
      <c r="ACK4781" s="60"/>
      <c r="ACL4781" s="60"/>
      <c r="ACM4781" s="60"/>
      <c r="ACN4781" s="60"/>
      <c r="ACO4781" s="60"/>
      <c r="ACP4781" s="60"/>
      <c r="ACQ4781" s="60"/>
      <c r="ACR4781" s="60"/>
      <c r="ACS4781" s="60"/>
      <c r="ACT4781" s="60"/>
      <c r="ACU4781" s="60"/>
      <c r="ACV4781" s="60"/>
      <c r="ACW4781" s="60"/>
      <c r="ACX4781" s="60"/>
      <c r="ACY4781" s="60">
        <v>1.0001651755140699</v>
      </c>
      <c r="ACZ4781" s="60"/>
      <c r="ADA4781" s="60"/>
      <c r="ADB4781" s="60"/>
      <c r="ADC4781" s="60"/>
      <c r="ADD4781" s="60"/>
      <c r="ADE4781" s="60"/>
    </row>
    <row r="4782" spans="760:785" x14ac:dyDescent="0.25">
      <c r="ACF4782" s="60"/>
      <c r="ACG4782" s="60"/>
      <c r="ACH4782" s="60"/>
      <c r="ACI4782" s="60"/>
      <c r="ACJ4782" s="60"/>
      <c r="ACK4782" s="60"/>
      <c r="ACL4782" s="60"/>
      <c r="ACM4782" s="60"/>
      <c r="ACN4782" s="60"/>
      <c r="ACO4782" s="60"/>
      <c r="ACP4782" s="60"/>
      <c r="ACQ4782" s="60"/>
      <c r="ACR4782" s="60"/>
      <c r="ACS4782" s="60"/>
      <c r="ACT4782" s="60"/>
      <c r="ACU4782" s="60"/>
      <c r="ACV4782" s="60"/>
      <c r="ACW4782" s="60"/>
      <c r="ACX4782" s="60"/>
      <c r="ACY4782" s="60">
        <v>1.0001630203063401</v>
      </c>
      <c r="ACZ4782" s="60"/>
      <c r="ADA4782" s="60"/>
      <c r="ADB4782" s="60"/>
      <c r="ADC4782" s="60"/>
      <c r="ADD4782" s="60"/>
      <c r="ADE4782" s="60"/>
    </row>
    <row r="4783" spans="760:785" x14ac:dyDescent="0.25">
      <c r="ACF4783" s="60"/>
      <c r="ACG4783" s="60"/>
      <c r="ACH4783" s="60"/>
      <c r="ACI4783" s="60"/>
      <c r="ACJ4783" s="60"/>
      <c r="ACK4783" s="60"/>
      <c r="ACL4783" s="60"/>
      <c r="ACM4783" s="60"/>
      <c r="ACN4783" s="60"/>
      <c r="ACO4783" s="60"/>
      <c r="ACP4783" s="60"/>
      <c r="ACQ4783" s="60"/>
      <c r="ACR4783" s="60"/>
      <c r="ACS4783" s="60"/>
      <c r="ACT4783" s="60"/>
      <c r="ACU4783" s="60"/>
      <c r="ACV4783" s="60"/>
      <c r="ACW4783" s="60"/>
      <c r="ACX4783" s="60"/>
      <c r="ACY4783" s="60">
        <v>1.0001610699878201</v>
      </c>
      <c r="ACZ4783" s="60"/>
      <c r="ADA4783" s="60"/>
      <c r="ADB4783" s="60"/>
      <c r="ADC4783" s="60"/>
      <c r="ADD4783" s="60"/>
      <c r="ADE4783" s="60"/>
    </row>
    <row r="4784" spans="760:785" x14ac:dyDescent="0.25">
      <c r="ACF4784" s="60"/>
      <c r="ACG4784" s="60"/>
      <c r="ACH4784" s="60"/>
      <c r="ACI4784" s="60"/>
      <c r="ACJ4784" s="60"/>
      <c r="ACK4784" s="60"/>
      <c r="ACL4784" s="60"/>
      <c r="ACM4784" s="60"/>
      <c r="ACN4784" s="60"/>
      <c r="ACO4784" s="60"/>
      <c r="ACP4784" s="60"/>
      <c r="ACQ4784" s="60"/>
      <c r="ACR4784" s="60"/>
      <c r="ACS4784" s="60"/>
      <c r="ACT4784" s="60"/>
      <c r="ACU4784" s="60"/>
      <c r="ACV4784" s="60"/>
      <c r="ACW4784" s="60"/>
      <c r="ACX4784" s="60"/>
      <c r="ACY4784" s="60">
        <v>1.0001607693005501</v>
      </c>
      <c r="ACZ4784" s="60"/>
      <c r="ADA4784" s="60"/>
      <c r="ADB4784" s="60"/>
      <c r="ADC4784" s="60"/>
      <c r="ADD4784" s="60"/>
      <c r="ADE4784" s="60"/>
    </row>
    <row r="4785" spans="760:785" x14ac:dyDescent="0.25">
      <c r="ACF4785" s="60"/>
      <c r="ACG4785" s="60"/>
      <c r="ACH4785" s="60"/>
      <c r="ACI4785" s="60"/>
      <c r="ACJ4785" s="60"/>
      <c r="ACK4785" s="60"/>
      <c r="ACL4785" s="60"/>
      <c r="ACM4785" s="60"/>
      <c r="ACN4785" s="60"/>
      <c r="ACO4785" s="60"/>
      <c r="ACP4785" s="60"/>
      <c r="ACQ4785" s="60"/>
      <c r="ACR4785" s="60"/>
      <c r="ACS4785" s="60"/>
      <c r="ACT4785" s="60"/>
      <c r="ACU4785" s="60"/>
      <c r="ACV4785" s="60"/>
      <c r="ACW4785" s="60"/>
      <c r="ACX4785" s="60"/>
      <c r="ACY4785" s="60">
        <v>1.0001591009477899</v>
      </c>
      <c r="ACZ4785" s="60"/>
      <c r="ADA4785" s="60"/>
      <c r="ADB4785" s="60"/>
      <c r="ADC4785" s="60"/>
      <c r="ADD4785" s="60"/>
      <c r="ADE4785" s="60"/>
    </row>
    <row r="4786" spans="760:785" x14ac:dyDescent="0.25">
      <c r="ACF4786" s="60"/>
      <c r="ACG4786" s="60"/>
      <c r="ACH4786" s="60"/>
      <c r="ACI4786" s="60"/>
      <c r="ACJ4786" s="60"/>
      <c r="ACK4786" s="60"/>
      <c r="ACL4786" s="60"/>
      <c r="ACM4786" s="60"/>
      <c r="ACN4786" s="60"/>
      <c r="ACO4786" s="60"/>
      <c r="ACP4786" s="60"/>
      <c r="ACQ4786" s="60"/>
      <c r="ACR4786" s="60"/>
      <c r="ACS4786" s="60"/>
      <c r="ACT4786" s="60"/>
      <c r="ACU4786" s="60"/>
      <c r="ACV4786" s="60"/>
      <c r="ACW4786" s="60"/>
      <c r="ACX4786" s="60"/>
      <c r="ACY4786" s="60">
        <v>1.0001582097811501</v>
      </c>
      <c r="ACZ4786" s="60"/>
      <c r="ADA4786" s="60"/>
      <c r="ADB4786" s="60"/>
      <c r="ADC4786" s="60"/>
      <c r="ADD4786" s="60"/>
      <c r="ADE4786" s="60"/>
    </row>
    <row r="4787" spans="760:785" x14ac:dyDescent="0.25">
      <c r="ACF4787" s="60"/>
      <c r="ACG4787" s="60"/>
      <c r="ACH4787" s="60"/>
      <c r="ACI4787" s="60"/>
      <c r="ACJ4787" s="60"/>
      <c r="ACK4787" s="60"/>
      <c r="ACL4787" s="60"/>
      <c r="ACM4787" s="60"/>
      <c r="ACN4787" s="60"/>
      <c r="ACO4787" s="60"/>
      <c r="ACP4787" s="60"/>
      <c r="ACQ4787" s="60"/>
      <c r="ACR4787" s="60"/>
      <c r="ACS4787" s="60"/>
      <c r="ACT4787" s="60"/>
      <c r="ACU4787" s="60"/>
      <c r="ACV4787" s="60"/>
      <c r="ACW4787" s="60"/>
      <c r="ACX4787" s="60"/>
      <c r="ACY4787" s="60">
        <v>1.0001575501450399</v>
      </c>
      <c r="ACZ4787" s="60"/>
      <c r="ADA4787" s="60"/>
      <c r="ADB4787" s="60"/>
      <c r="ADC4787" s="60"/>
      <c r="ADD4787" s="60"/>
      <c r="ADE4787" s="60"/>
    </row>
    <row r="4788" spans="760:785" x14ac:dyDescent="0.25">
      <c r="ACF4788" s="60"/>
      <c r="ACG4788" s="60"/>
      <c r="ACH4788" s="60"/>
      <c r="ACI4788" s="60"/>
      <c r="ACJ4788" s="60"/>
      <c r="ACK4788" s="60"/>
      <c r="ACL4788" s="60"/>
      <c r="ACM4788" s="60"/>
      <c r="ACN4788" s="60"/>
      <c r="ACO4788" s="60"/>
      <c r="ACP4788" s="60"/>
      <c r="ACQ4788" s="60"/>
      <c r="ACR4788" s="60"/>
      <c r="ACS4788" s="60"/>
      <c r="ACT4788" s="60"/>
      <c r="ACU4788" s="60"/>
      <c r="ACV4788" s="60"/>
      <c r="ACW4788" s="60"/>
      <c r="ACX4788" s="60"/>
      <c r="ACY4788" s="60">
        <v>1.00015591877476</v>
      </c>
      <c r="ACZ4788" s="60"/>
      <c r="ADA4788" s="60"/>
      <c r="ADB4788" s="60"/>
      <c r="ADC4788" s="60"/>
      <c r="ADD4788" s="60"/>
      <c r="ADE4788" s="60"/>
    </row>
    <row r="4789" spans="760:785" x14ac:dyDescent="0.25">
      <c r="ACF4789" s="60"/>
      <c r="ACG4789" s="60"/>
      <c r="ACH4789" s="60"/>
      <c r="ACI4789" s="60"/>
      <c r="ACJ4789" s="60"/>
      <c r="ACK4789" s="60"/>
      <c r="ACL4789" s="60"/>
      <c r="ACM4789" s="60"/>
      <c r="ACN4789" s="60"/>
      <c r="ACO4789" s="60"/>
      <c r="ACP4789" s="60"/>
      <c r="ACQ4789" s="60"/>
      <c r="ACR4789" s="60"/>
      <c r="ACS4789" s="60"/>
      <c r="ACT4789" s="60"/>
      <c r="ACU4789" s="60"/>
      <c r="ACV4789" s="60"/>
      <c r="ACW4789" s="60"/>
      <c r="ACX4789" s="60"/>
      <c r="ACY4789" s="60">
        <v>1.00015457310178</v>
      </c>
      <c r="ACZ4789" s="60"/>
      <c r="ADA4789" s="60"/>
      <c r="ADB4789" s="60"/>
      <c r="ADC4789" s="60"/>
      <c r="ADD4789" s="60"/>
      <c r="ADE4789" s="60"/>
    </row>
    <row r="4790" spans="760:785" x14ac:dyDescent="0.25">
      <c r="ACF4790" s="60"/>
      <c r="ACG4790" s="60"/>
      <c r="ACH4790" s="60"/>
      <c r="ACI4790" s="60"/>
      <c r="ACJ4790" s="60"/>
      <c r="ACK4790" s="60"/>
      <c r="ACL4790" s="60"/>
      <c r="ACM4790" s="60"/>
      <c r="ACN4790" s="60"/>
      <c r="ACO4790" s="60"/>
      <c r="ACP4790" s="60"/>
      <c r="ACQ4790" s="60"/>
      <c r="ACR4790" s="60"/>
      <c r="ACS4790" s="60"/>
      <c r="ACT4790" s="60"/>
      <c r="ACU4790" s="60"/>
      <c r="ACV4790" s="60"/>
      <c r="ACW4790" s="60"/>
      <c r="ACX4790" s="60"/>
      <c r="ACY4790" s="60">
        <v>1.00015435210193</v>
      </c>
      <c r="ACZ4790" s="60"/>
      <c r="ADA4790" s="60"/>
      <c r="ADB4790" s="60"/>
      <c r="ADC4790" s="60"/>
      <c r="ADD4790" s="60"/>
      <c r="ADE4790" s="60"/>
    </row>
    <row r="4791" spans="760:785" x14ac:dyDescent="0.25">
      <c r="ACF4791" s="60"/>
      <c r="ACG4791" s="60"/>
      <c r="ACH4791" s="60"/>
      <c r="ACI4791" s="60"/>
      <c r="ACJ4791" s="60"/>
      <c r="ACK4791" s="60"/>
      <c r="ACL4791" s="60"/>
      <c r="ACM4791" s="60"/>
      <c r="ACN4791" s="60"/>
      <c r="ACO4791" s="60"/>
      <c r="ACP4791" s="60"/>
      <c r="ACQ4791" s="60"/>
      <c r="ACR4791" s="60"/>
      <c r="ACS4791" s="60"/>
      <c r="ACT4791" s="60"/>
      <c r="ACU4791" s="60"/>
      <c r="ACV4791" s="60"/>
      <c r="ACW4791" s="60"/>
      <c r="ACX4791" s="60"/>
      <c r="ACY4791" s="60">
        <v>1.00015038243887</v>
      </c>
      <c r="ACZ4791" s="60"/>
      <c r="ADA4791" s="60"/>
      <c r="ADB4791" s="60"/>
      <c r="ADC4791" s="60"/>
      <c r="ADD4791" s="60"/>
      <c r="ADE4791" s="60"/>
    </row>
    <row r="4792" spans="760:785" x14ac:dyDescent="0.25">
      <c r="ACF4792" s="60"/>
      <c r="ACG4792" s="60"/>
      <c r="ACH4792" s="60"/>
      <c r="ACI4792" s="60"/>
      <c r="ACJ4792" s="60"/>
      <c r="ACK4792" s="60"/>
      <c r="ACL4792" s="60"/>
      <c r="ACM4792" s="60"/>
      <c r="ACN4792" s="60"/>
      <c r="ACO4792" s="60"/>
      <c r="ACP4792" s="60"/>
      <c r="ACQ4792" s="60"/>
      <c r="ACR4792" s="60"/>
      <c r="ACS4792" s="60"/>
      <c r="ACT4792" s="60"/>
      <c r="ACU4792" s="60"/>
      <c r="ACV4792" s="60"/>
      <c r="ACW4792" s="60"/>
      <c r="ACX4792" s="60"/>
      <c r="ACY4792" s="60">
        <v>1.00014832945753</v>
      </c>
      <c r="ACZ4792" s="60"/>
      <c r="ADA4792" s="60"/>
      <c r="ADB4792" s="60"/>
      <c r="ADC4792" s="60"/>
      <c r="ADD4792" s="60"/>
      <c r="ADE4792" s="60"/>
    </row>
    <row r="4793" spans="760:785" x14ac:dyDescent="0.25">
      <c r="ACF4793" s="60"/>
      <c r="ACG4793" s="60"/>
      <c r="ACH4793" s="60"/>
      <c r="ACI4793" s="60"/>
      <c r="ACJ4793" s="60"/>
      <c r="ACK4793" s="60"/>
      <c r="ACL4793" s="60"/>
      <c r="ACM4793" s="60"/>
      <c r="ACN4793" s="60"/>
      <c r="ACO4793" s="60"/>
      <c r="ACP4793" s="60"/>
      <c r="ACQ4793" s="60"/>
      <c r="ACR4793" s="60"/>
      <c r="ACS4793" s="60"/>
      <c r="ACT4793" s="60"/>
      <c r="ACU4793" s="60"/>
      <c r="ACV4793" s="60"/>
      <c r="ACW4793" s="60"/>
      <c r="ACX4793" s="60"/>
      <c r="ACY4793" s="60">
        <v>1.0001458973414701</v>
      </c>
      <c r="ACZ4793" s="60"/>
      <c r="ADA4793" s="60"/>
      <c r="ADB4793" s="60"/>
      <c r="ADC4793" s="60"/>
      <c r="ADD4793" s="60"/>
      <c r="ADE4793" s="60"/>
    </row>
    <row r="4794" spans="760:785" x14ac:dyDescent="0.25">
      <c r="ACF4794" s="60"/>
      <c r="ACG4794" s="60"/>
      <c r="ACH4794" s="60"/>
      <c r="ACI4794" s="60"/>
      <c r="ACJ4794" s="60"/>
      <c r="ACK4794" s="60"/>
      <c r="ACL4794" s="60"/>
      <c r="ACM4794" s="60"/>
      <c r="ACN4794" s="60"/>
      <c r="ACO4794" s="60"/>
      <c r="ACP4794" s="60"/>
      <c r="ACQ4794" s="60"/>
      <c r="ACR4794" s="60"/>
      <c r="ACS4794" s="60"/>
      <c r="ACT4794" s="60"/>
      <c r="ACU4794" s="60"/>
      <c r="ACV4794" s="60"/>
      <c r="ACW4794" s="60"/>
      <c r="ACX4794" s="60"/>
      <c r="ACY4794" s="60">
        <v>1.0001452523213601</v>
      </c>
      <c r="ACZ4794" s="60"/>
      <c r="ADA4794" s="60"/>
      <c r="ADB4794" s="60"/>
      <c r="ADC4794" s="60"/>
      <c r="ADD4794" s="60"/>
      <c r="ADE4794" s="60"/>
    </row>
    <row r="4795" spans="760:785" x14ac:dyDescent="0.25">
      <c r="ACF4795" s="60"/>
      <c r="ACG4795" s="60"/>
      <c r="ACH4795" s="60"/>
      <c r="ACI4795" s="60"/>
      <c r="ACJ4795" s="60"/>
      <c r="ACK4795" s="60"/>
      <c r="ACL4795" s="60"/>
      <c r="ACM4795" s="60"/>
      <c r="ACN4795" s="60"/>
      <c r="ACO4795" s="60"/>
      <c r="ACP4795" s="60"/>
      <c r="ACQ4795" s="60"/>
      <c r="ACR4795" s="60"/>
      <c r="ACS4795" s="60"/>
      <c r="ACT4795" s="60"/>
      <c r="ACU4795" s="60"/>
      <c r="ACV4795" s="60"/>
      <c r="ACW4795" s="60"/>
      <c r="ACX4795" s="60"/>
      <c r="ACY4795" s="60">
        <v>1.0001433221467899</v>
      </c>
      <c r="ACZ4795" s="60"/>
      <c r="ADA4795" s="60"/>
      <c r="ADB4795" s="60"/>
      <c r="ADC4795" s="60"/>
      <c r="ADD4795" s="60"/>
      <c r="ADE4795" s="60"/>
    </row>
    <row r="4796" spans="760:785" x14ac:dyDescent="0.25">
      <c r="ACF4796" s="60"/>
      <c r="ACG4796" s="60"/>
      <c r="ACH4796" s="60"/>
      <c r="ACI4796" s="60"/>
      <c r="ACJ4796" s="60"/>
      <c r="ACK4796" s="60"/>
      <c r="ACL4796" s="60"/>
      <c r="ACM4796" s="60"/>
      <c r="ACN4796" s="60"/>
      <c r="ACO4796" s="60"/>
      <c r="ACP4796" s="60"/>
      <c r="ACQ4796" s="60"/>
      <c r="ACR4796" s="60"/>
      <c r="ACS4796" s="60"/>
      <c r="ACT4796" s="60"/>
      <c r="ACU4796" s="60"/>
      <c r="ACV4796" s="60"/>
      <c r="ACW4796" s="60"/>
      <c r="ACX4796" s="60"/>
      <c r="ACY4796" s="60">
        <v>1.00014254973314</v>
      </c>
      <c r="ACZ4796" s="60"/>
      <c r="ADA4796" s="60"/>
      <c r="ADB4796" s="60"/>
      <c r="ADC4796" s="60"/>
      <c r="ADD4796" s="60"/>
      <c r="ADE4796" s="60"/>
    </row>
    <row r="4797" spans="760:785" x14ac:dyDescent="0.25">
      <c r="ACF4797" s="60"/>
      <c r="ACG4797" s="60"/>
      <c r="ACH4797" s="60"/>
      <c r="ACI4797" s="60"/>
      <c r="ACJ4797" s="60"/>
      <c r="ACK4797" s="60"/>
      <c r="ACL4797" s="60"/>
      <c r="ACM4797" s="60"/>
      <c r="ACN4797" s="60"/>
      <c r="ACO4797" s="60"/>
      <c r="ACP4797" s="60"/>
      <c r="ACQ4797" s="60"/>
      <c r="ACR4797" s="60"/>
      <c r="ACS4797" s="60"/>
      <c r="ACT4797" s="60"/>
      <c r="ACU4797" s="60"/>
      <c r="ACV4797" s="60"/>
      <c r="ACW4797" s="60"/>
      <c r="ACX4797" s="60"/>
      <c r="ACY4797" s="60">
        <v>1.0001419968119301</v>
      </c>
      <c r="ACZ4797" s="60"/>
      <c r="ADA4797" s="60"/>
      <c r="ADB4797" s="60"/>
      <c r="ADC4797" s="60"/>
      <c r="ADD4797" s="60"/>
      <c r="ADE4797" s="60"/>
    </row>
    <row r="4798" spans="760:785" x14ac:dyDescent="0.25">
      <c r="ACF4798" s="60"/>
      <c r="ACG4798" s="60"/>
      <c r="ACH4798" s="60"/>
      <c r="ACI4798" s="60"/>
      <c r="ACJ4798" s="60"/>
      <c r="ACK4798" s="60"/>
      <c r="ACL4798" s="60"/>
      <c r="ACM4798" s="60"/>
      <c r="ACN4798" s="60"/>
      <c r="ACO4798" s="60"/>
      <c r="ACP4798" s="60"/>
      <c r="ACQ4798" s="60"/>
      <c r="ACR4798" s="60"/>
      <c r="ACS4798" s="60"/>
      <c r="ACT4798" s="60"/>
      <c r="ACU4798" s="60"/>
      <c r="ACV4798" s="60"/>
      <c r="ACW4798" s="60"/>
      <c r="ACX4798" s="60"/>
      <c r="ACY4798" s="60">
        <v>1.0001411447480499</v>
      </c>
      <c r="ACZ4798" s="60"/>
      <c r="ADA4798" s="60"/>
      <c r="ADB4798" s="60"/>
      <c r="ADC4798" s="60"/>
      <c r="ADD4798" s="60"/>
      <c r="ADE4798" s="60"/>
    </row>
    <row r="4799" spans="760:785" x14ac:dyDescent="0.25">
      <c r="ACF4799" s="60"/>
      <c r="ACG4799" s="60"/>
      <c r="ACH4799" s="60"/>
      <c r="ACI4799" s="60"/>
      <c r="ACJ4799" s="60"/>
      <c r="ACK4799" s="60"/>
      <c r="ACL4799" s="60"/>
      <c r="ACM4799" s="60"/>
      <c r="ACN4799" s="60"/>
      <c r="ACO4799" s="60"/>
      <c r="ACP4799" s="60"/>
      <c r="ACQ4799" s="60"/>
      <c r="ACR4799" s="60"/>
      <c r="ACS4799" s="60"/>
      <c r="ACT4799" s="60"/>
      <c r="ACU4799" s="60"/>
      <c r="ACV4799" s="60"/>
      <c r="ACW4799" s="60"/>
      <c r="ACX4799" s="60"/>
      <c r="ACY4799" s="60">
        <v>1.0001409276315001</v>
      </c>
      <c r="ACZ4799" s="60"/>
      <c r="ADA4799" s="60"/>
      <c r="ADB4799" s="60"/>
      <c r="ADC4799" s="60"/>
      <c r="ADD4799" s="60"/>
      <c r="ADE4799" s="60"/>
    </row>
    <row r="4800" spans="760:785" x14ac:dyDescent="0.25">
      <c r="ACF4800" s="60"/>
      <c r="ACG4800" s="60"/>
      <c r="ACH4800" s="60"/>
      <c r="ACI4800" s="60"/>
      <c r="ACJ4800" s="60"/>
      <c r="ACK4800" s="60"/>
      <c r="ACL4800" s="60"/>
      <c r="ACM4800" s="60"/>
      <c r="ACN4800" s="60"/>
      <c r="ACO4800" s="60"/>
      <c r="ACP4800" s="60"/>
      <c r="ACQ4800" s="60"/>
      <c r="ACR4800" s="60"/>
      <c r="ACS4800" s="60"/>
      <c r="ACT4800" s="60"/>
      <c r="ACU4800" s="60"/>
      <c r="ACV4800" s="60"/>
      <c r="ACW4800" s="60"/>
      <c r="ACX4800" s="60"/>
      <c r="ACY4800" s="60">
        <v>1.0001397928648099</v>
      </c>
      <c r="ACZ4800" s="60"/>
      <c r="ADA4800" s="60"/>
      <c r="ADB4800" s="60"/>
      <c r="ADC4800" s="60"/>
      <c r="ADD4800" s="60"/>
      <c r="ADE4800" s="60"/>
    </row>
    <row r="4801" spans="760:785" x14ac:dyDescent="0.25">
      <c r="ACF4801" s="60"/>
      <c r="ACG4801" s="60"/>
      <c r="ACH4801" s="60"/>
      <c r="ACI4801" s="60"/>
      <c r="ACJ4801" s="60"/>
      <c r="ACK4801" s="60"/>
      <c r="ACL4801" s="60"/>
      <c r="ACM4801" s="60"/>
      <c r="ACN4801" s="60"/>
      <c r="ACO4801" s="60"/>
      <c r="ACP4801" s="60"/>
      <c r="ACQ4801" s="60"/>
      <c r="ACR4801" s="60"/>
      <c r="ACS4801" s="60"/>
      <c r="ACT4801" s="60"/>
      <c r="ACU4801" s="60"/>
      <c r="ACV4801" s="60"/>
      <c r="ACW4801" s="60"/>
      <c r="ACX4801" s="60"/>
      <c r="ACY4801" s="60">
        <v>1.00013926273703</v>
      </c>
      <c r="ACZ4801" s="60"/>
      <c r="ADA4801" s="60"/>
      <c r="ADB4801" s="60"/>
      <c r="ADC4801" s="60"/>
      <c r="ADD4801" s="60"/>
      <c r="ADE4801" s="60"/>
    </row>
    <row r="4802" spans="760:785" x14ac:dyDescent="0.25">
      <c r="ACF4802" s="60"/>
      <c r="ACG4802" s="60"/>
      <c r="ACH4802" s="60"/>
      <c r="ACI4802" s="60"/>
      <c r="ACJ4802" s="60"/>
      <c r="ACK4802" s="60"/>
      <c r="ACL4802" s="60"/>
      <c r="ACM4802" s="60"/>
      <c r="ACN4802" s="60"/>
      <c r="ACO4802" s="60"/>
      <c r="ACP4802" s="60"/>
      <c r="ACQ4802" s="60"/>
      <c r="ACR4802" s="60"/>
      <c r="ACS4802" s="60"/>
      <c r="ACT4802" s="60"/>
      <c r="ACU4802" s="60"/>
      <c r="ACV4802" s="60"/>
      <c r="ACW4802" s="60"/>
      <c r="ACX4802" s="60"/>
      <c r="ACY4802" s="60">
        <v>1.00013440472589</v>
      </c>
      <c r="ACZ4802" s="60"/>
      <c r="ADA4802" s="60"/>
      <c r="ADB4802" s="60"/>
      <c r="ADC4802" s="60"/>
      <c r="ADD4802" s="60"/>
      <c r="ADE4802" s="60"/>
    </row>
    <row r="4803" spans="760:785" x14ac:dyDescent="0.25">
      <c r="ACF4803" s="60"/>
      <c r="ACG4803" s="60"/>
      <c r="ACH4803" s="60"/>
      <c r="ACI4803" s="60"/>
      <c r="ACJ4803" s="60"/>
      <c r="ACK4803" s="60"/>
      <c r="ACL4803" s="60"/>
      <c r="ACM4803" s="60"/>
      <c r="ACN4803" s="60"/>
      <c r="ACO4803" s="60"/>
      <c r="ACP4803" s="60"/>
      <c r="ACQ4803" s="60"/>
      <c r="ACR4803" s="60"/>
      <c r="ACS4803" s="60"/>
      <c r="ACT4803" s="60"/>
      <c r="ACU4803" s="60"/>
      <c r="ACV4803" s="60"/>
      <c r="ACW4803" s="60"/>
      <c r="ACX4803" s="60"/>
      <c r="ACY4803" s="60">
        <v>1.0001340193399599</v>
      </c>
      <c r="ACZ4803" s="60"/>
      <c r="ADA4803" s="60"/>
      <c r="ADB4803" s="60"/>
      <c r="ADC4803" s="60"/>
      <c r="ADD4803" s="60"/>
      <c r="ADE4803" s="60"/>
    </row>
    <row r="4804" spans="760:785" x14ac:dyDescent="0.25">
      <c r="ACF4804" s="60"/>
      <c r="ACG4804" s="60"/>
      <c r="ACH4804" s="60"/>
      <c r="ACI4804" s="60"/>
      <c r="ACJ4804" s="60"/>
      <c r="ACK4804" s="60"/>
      <c r="ACL4804" s="60"/>
      <c r="ACM4804" s="60"/>
      <c r="ACN4804" s="60"/>
      <c r="ACO4804" s="60"/>
      <c r="ACP4804" s="60"/>
      <c r="ACQ4804" s="60"/>
      <c r="ACR4804" s="60"/>
      <c r="ACS4804" s="60"/>
      <c r="ACT4804" s="60"/>
      <c r="ACU4804" s="60"/>
      <c r="ACV4804" s="60"/>
      <c r="ACW4804" s="60"/>
      <c r="ACX4804" s="60"/>
      <c r="ACY4804" s="60">
        <v>1.00013368118299</v>
      </c>
      <c r="ACZ4804" s="60"/>
      <c r="ADA4804" s="60"/>
      <c r="ADB4804" s="60"/>
      <c r="ADC4804" s="60"/>
      <c r="ADD4804" s="60"/>
      <c r="ADE4804" s="60"/>
    </row>
    <row r="4805" spans="760:785" x14ac:dyDescent="0.25">
      <c r="ACF4805" s="60"/>
      <c r="ACG4805" s="60"/>
      <c r="ACH4805" s="60"/>
      <c r="ACI4805" s="60"/>
      <c r="ACJ4805" s="60"/>
      <c r="ACK4805" s="60"/>
      <c r="ACL4805" s="60"/>
      <c r="ACM4805" s="60"/>
      <c r="ACN4805" s="60"/>
      <c r="ACO4805" s="60"/>
      <c r="ACP4805" s="60"/>
      <c r="ACQ4805" s="60"/>
      <c r="ACR4805" s="60"/>
      <c r="ACS4805" s="60"/>
      <c r="ACT4805" s="60"/>
      <c r="ACU4805" s="60"/>
      <c r="ACV4805" s="60"/>
      <c r="ACW4805" s="60"/>
      <c r="ACX4805" s="60"/>
      <c r="ACY4805" s="60">
        <v>1.00013181449605</v>
      </c>
      <c r="ACZ4805" s="60"/>
      <c r="ADA4805" s="60"/>
      <c r="ADB4805" s="60"/>
      <c r="ADC4805" s="60"/>
      <c r="ADD4805" s="60"/>
      <c r="ADE4805" s="60"/>
    </row>
    <row r="4806" spans="760:785" x14ac:dyDescent="0.25">
      <c r="ACF4806" s="60"/>
      <c r="ACG4806" s="60"/>
      <c r="ACH4806" s="60"/>
      <c r="ACI4806" s="60"/>
      <c r="ACJ4806" s="60"/>
      <c r="ACK4806" s="60"/>
      <c r="ACL4806" s="60"/>
      <c r="ACM4806" s="60"/>
      <c r="ACN4806" s="60"/>
      <c r="ACO4806" s="60"/>
      <c r="ACP4806" s="60"/>
      <c r="ACQ4806" s="60"/>
      <c r="ACR4806" s="60"/>
      <c r="ACS4806" s="60"/>
      <c r="ACT4806" s="60"/>
      <c r="ACU4806" s="60"/>
      <c r="ACV4806" s="60"/>
      <c r="ACW4806" s="60"/>
      <c r="ACX4806" s="60"/>
      <c r="ACY4806" s="60">
        <v>1.0001307817474301</v>
      </c>
      <c r="ACZ4806" s="60"/>
      <c r="ADA4806" s="60"/>
      <c r="ADB4806" s="60"/>
      <c r="ADC4806" s="60"/>
      <c r="ADD4806" s="60"/>
      <c r="ADE4806" s="60"/>
    </row>
    <row r="4807" spans="760:785" x14ac:dyDescent="0.25">
      <c r="ACF4807" s="60"/>
      <c r="ACG4807" s="60"/>
      <c r="ACH4807" s="60"/>
      <c r="ACI4807" s="60"/>
      <c r="ACJ4807" s="60"/>
      <c r="ACK4807" s="60"/>
      <c r="ACL4807" s="60"/>
      <c r="ACM4807" s="60"/>
      <c r="ACN4807" s="60"/>
      <c r="ACO4807" s="60"/>
      <c r="ACP4807" s="60"/>
      <c r="ACQ4807" s="60"/>
      <c r="ACR4807" s="60"/>
      <c r="ACS4807" s="60"/>
      <c r="ACT4807" s="60"/>
      <c r="ACU4807" s="60"/>
      <c r="ACV4807" s="60"/>
      <c r="ACW4807" s="60"/>
      <c r="ACX4807" s="60"/>
      <c r="ACY4807" s="60">
        <v>1.0001277932003101</v>
      </c>
      <c r="ACZ4807" s="60"/>
      <c r="ADA4807" s="60"/>
      <c r="ADB4807" s="60"/>
      <c r="ADC4807" s="60"/>
      <c r="ADD4807" s="60"/>
      <c r="ADE4807" s="60"/>
    </row>
    <row r="4808" spans="760:785" x14ac:dyDescent="0.25">
      <c r="ACF4808" s="60"/>
      <c r="ACG4808" s="60"/>
      <c r="ACH4808" s="60"/>
      <c r="ACI4808" s="60"/>
      <c r="ACJ4808" s="60"/>
      <c r="ACK4808" s="60"/>
      <c r="ACL4808" s="60"/>
      <c r="ACM4808" s="60"/>
      <c r="ACN4808" s="60"/>
      <c r="ACO4808" s="60"/>
      <c r="ACP4808" s="60"/>
      <c r="ACQ4808" s="60"/>
      <c r="ACR4808" s="60"/>
      <c r="ACS4808" s="60"/>
      <c r="ACT4808" s="60"/>
      <c r="ACU4808" s="60"/>
      <c r="ACV4808" s="60"/>
      <c r="ACW4808" s="60"/>
      <c r="ACX4808" s="60"/>
      <c r="ACY4808" s="60">
        <v>1.00012577971146</v>
      </c>
      <c r="ACZ4808" s="60"/>
      <c r="ADA4808" s="60"/>
      <c r="ADB4808" s="60"/>
      <c r="ADC4808" s="60"/>
      <c r="ADD4808" s="60"/>
      <c r="ADE4808" s="60"/>
    </row>
    <row r="4809" spans="760:785" x14ac:dyDescent="0.25">
      <c r="ACF4809" s="60"/>
      <c r="ACG4809" s="60"/>
      <c r="ACH4809" s="60"/>
      <c r="ACI4809" s="60"/>
      <c r="ACJ4809" s="60"/>
      <c r="ACK4809" s="60"/>
      <c r="ACL4809" s="60"/>
      <c r="ACM4809" s="60"/>
      <c r="ACN4809" s="60"/>
      <c r="ACO4809" s="60"/>
      <c r="ACP4809" s="60"/>
      <c r="ACQ4809" s="60"/>
      <c r="ACR4809" s="60"/>
      <c r="ACS4809" s="60"/>
      <c r="ACT4809" s="60"/>
      <c r="ACU4809" s="60"/>
      <c r="ACV4809" s="60"/>
      <c r="ACW4809" s="60"/>
      <c r="ACX4809" s="60"/>
      <c r="ACY4809" s="60">
        <v>1.0001231573873299</v>
      </c>
      <c r="ACZ4809" s="60"/>
      <c r="ADA4809" s="60"/>
      <c r="ADB4809" s="60"/>
      <c r="ADC4809" s="60"/>
      <c r="ADD4809" s="60"/>
      <c r="ADE4809" s="60"/>
    </row>
    <row r="4810" spans="760:785" x14ac:dyDescent="0.25">
      <c r="ACF4810" s="60"/>
      <c r="ACG4810" s="60"/>
      <c r="ACH4810" s="60"/>
      <c r="ACI4810" s="60"/>
      <c r="ACJ4810" s="60"/>
      <c r="ACK4810" s="60"/>
      <c r="ACL4810" s="60"/>
      <c r="ACM4810" s="60"/>
      <c r="ACN4810" s="60"/>
      <c r="ACO4810" s="60"/>
      <c r="ACP4810" s="60"/>
      <c r="ACQ4810" s="60"/>
      <c r="ACR4810" s="60"/>
      <c r="ACS4810" s="60"/>
      <c r="ACT4810" s="60"/>
      <c r="ACU4810" s="60"/>
      <c r="ACV4810" s="60"/>
      <c r="ACW4810" s="60"/>
      <c r="ACX4810" s="60"/>
      <c r="ACY4810" s="60">
        <v>1.00012313427926</v>
      </c>
      <c r="ACZ4810" s="60"/>
      <c r="ADA4810" s="60"/>
      <c r="ADB4810" s="60"/>
      <c r="ADC4810" s="60"/>
      <c r="ADD4810" s="60"/>
      <c r="ADE4810" s="60"/>
    </row>
    <row r="4811" spans="760:785" x14ac:dyDescent="0.25">
      <c r="ACF4811" s="60"/>
      <c r="ACG4811" s="60"/>
      <c r="ACH4811" s="60"/>
      <c r="ACI4811" s="60"/>
      <c r="ACJ4811" s="60"/>
      <c r="ACK4811" s="60"/>
      <c r="ACL4811" s="60"/>
      <c r="ACM4811" s="60"/>
      <c r="ACN4811" s="60"/>
      <c r="ACO4811" s="60"/>
      <c r="ACP4811" s="60"/>
      <c r="ACQ4811" s="60"/>
      <c r="ACR4811" s="60"/>
      <c r="ACS4811" s="60"/>
      <c r="ACT4811" s="60"/>
      <c r="ACU4811" s="60"/>
      <c r="ACV4811" s="60"/>
      <c r="ACW4811" s="60"/>
      <c r="ACX4811" s="60"/>
      <c r="ACY4811" s="60">
        <v>1.00012290017419</v>
      </c>
      <c r="ACZ4811" s="60"/>
      <c r="ADA4811" s="60"/>
      <c r="ADB4811" s="60"/>
      <c r="ADC4811" s="60"/>
      <c r="ADD4811" s="60"/>
      <c r="ADE4811" s="60"/>
    </row>
    <row r="4812" spans="760:785" x14ac:dyDescent="0.25">
      <c r="ACF4812" s="60"/>
      <c r="ACG4812" s="60"/>
      <c r="ACH4812" s="60"/>
      <c r="ACI4812" s="60"/>
      <c r="ACJ4812" s="60"/>
      <c r="ACK4812" s="60"/>
      <c r="ACL4812" s="60"/>
      <c r="ACM4812" s="60"/>
      <c r="ACN4812" s="60"/>
      <c r="ACO4812" s="60"/>
      <c r="ACP4812" s="60"/>
      <c r="ACQ4812" s="60"/>
      <c r="ACR4812" s="60"/>
      <c r="ACS4812" s="60"/>
      <c r="ACT4812" s="60"/>
      <c r="ACU4812" s="60"/>
      <c r="ACV4812" s="60"/>
      <c r="ACW4812" s="60"/>
      <c r="ACX4812" s="60"/>
      <c r="ACY4812" s="60">
        <v>1.0001212250037601</v>
      </c>
      <c r="ACZ4812" s="60"/>
      <c r="ADA4812" s="60"/>
      <c r="ADB4812" s="60"/>
      <c r="ADC4812" s="60"/>
      <c r="ADD4812" s="60"/>
      <c r="ADE4812" s="60"/>
    </row>
    <row r="4813" spans="760:785" x14ac:dyDescent="0.25">
      <c r="ACF4813" s="60"/>
      <c r="ACG4813" s="60"/>
      <c r="ACH4813" s="60"/>
      <c r="ACI4813" s="60"/>
      <c r="ACJ4813" s="60"/>
      <c r="ACK4813" s="60"/>
      <c r="ACL4813" s="60"/>
      <c r="ACM4813" s="60"/>
      <c r="ACN4813" s="60"/>
      <c r="ACO4813" s="60"/>
      <c r="ACP4813" s="60"/>
      <c r="ACQ4813" s="60"/>
      <c r="ACR4813" s="60"/>
      <c r="ACS4813" s="60"/>
      <c r="ACT4813" s="60"/>
      <c r="ACU4813" s="60"/>
      <c r="ACV4813" s="60"/>
      <c r="ACW4813" s="60"/>
      <c r="ACX4813" s="60"/>
      <c r="ACY4813" s="60">
        <v>1.0001211594275401</v>
      </c>
      <c r="ACZ4813" s="60"/>
      <c r="ADA4813" s="60"/>
      <c r="ADB4813" s="60"/>
      <c r="ADC4813" s="60"/>
      <c r="ADD4813" s="60"/>
      <c r="ADE4813" s="60"/>
    </row>
    <row r="4814" spans="760:785" x14ac:dyDescent="0.25">
      <c r="ACF4814" s="60"/>
      <c r="ACG4814" s="60"/>
      <c r="ACH4814" s="60"/>
      <c r="ACI4814" s="60"/>
      <c r="ACJ4814" s="60"/>
      <c r="ACK4814" s="60"/>
      <c r="ACL4814" s="60"/>
      <c r="ACM4814" s="60"/>
      <c r="ACN4814" s="60"/>
      <c r="ACO4814" s="60"/>
      <c r="ACP4814" s="60"/>
      <c r="ACQ4814" s="60"/>
      <c r="ACR4814" s="60"/>
      <c r="ACS4814" s="60"/>
      <c r="ACT4814" s="60"/>
      <c r="ACU4814" s="60"/>
      <c r="ACV4814" s="60"/>
      <c r="ACW4814" s="60"/>
      <c r="ACX4814" s="60"/>
      <c r="ACY4814" s="60">
        <v>1.00011941996038</v>
      </c>
      <c r="ACZ4814" s="60"/>
      <c r="ADA4814" s="60"/>
      <c r="ADB4814" s="60"/>
      <c r="ADC4814" s="60"/>
      <c r="ADD4814" s="60"/>
      <c r="ADE4814" s="60"/>
    </row>
    <row r="4815" spans="760:785" x14ac:dyDescent="0.25">
      <c r="ACF4815" s="60"/>
      <c r="ACG4815" s="60"/>
      <c r="ACH4815" s="60"/>
      <c r="ACI4815" s="60"/>
      <c r="ACJ4815" s="60"/>
      <c r="ACK4815" s="60"/>
      <c r="ACL4815" s="60"/>
      <c r="ACM4815" s="60"/>
      <c r="ACN4815" s="60"/>
      <c r="ACO4815" s="60"/>
      <c r="ACP4815" s="60"/>
      <c r="ACQ4815" s="60"/>
      <c r="ACR4815" s="60"/>
      <c r="ACS4815" s="60"/>
      <c r="ACT4815" s="60"/>
      <c r="ACU4815" s="60"/>
      <c r="ACV4815" s="60"/>
      <c r="ACW4815" s="60"/>
      <c r="ACX4815" s="60"/>
      <c r="ACY4815" s="60">
        <v>1.0001192951362301</v>
      </c>
      <c r="ACZ4815" s="60"/>
      <c r="ADA4815" s="60"/>
      <c r="ADB4815" s="60"/>
      <c r="ADC4815" s="60"/>
      <c r="ADD4815" s="60"/>
      <c r="ADE4815" s="60"/>
    </row>
    <row r="4816" spans="760:785" x14ac:dyDescent="0.25">
      <c r="ACF4816" s="60"/>
      <c r="ACG4816" s="60"/>
      <c r="ACH4816" s="60"/>
      <c r="ACI4816" s="60"/>
      <c r="ACJ4816" s="60"/>
      <c r="ACK4816" s="60"/>
      <c r="ACL4816" s="60"/>
      <c r="ACM4816" s="60"/>
      <c r="ACN4816" s="60"/>
      <c r="ACO4816" s="60"/>
      <c r="ACP4816" s="60"/>
      <c r="ACQ4816" s="60"/>
      <c r="ACR4816" s="60"/>
      <c r="ACS4816" s="60"/>
      <c r="ACT4816" s="60"/>
      <c r="ACU4816" s="60"/>
      <c r="ACV4816" s="60"/>
      <c r="ACW4816" s="60"/>
      <c r="ACX4816" s="60"/>
      <c r="ACY4816" s="60">
        <v>1.00011591991116</v>
      </c>
      <c r="ACZ4816" s="60"/>
      <c r="ADA4816" s="60"/>
      <c r="ADB4816" s="60"/>
      <c r="ADC4816" s="60"/>
      <c r="ADD4816" s="60"/>
      <c r="ADE4816" s="60"/>
    </row>
    <row r="4817" spans="760:785" x14ac:dyDescent="0.25">
      <c r="ACF4817" s="60"/>
      <c r="ACG4817" s="60"/>
      <c r="ACH4817" s="60"/>
      <c r="ACI4817" s="60"/>
      <c r="ACJ4817" s="60"/>
      <c r="ACK4817" s="60"/>
      <c r="ACL4817" s="60"/>
      <c r="ACM4817" s="60"/>
      <c r="ACN4817" s="60"/>
      <c r="ACO4817" s="60"/>
      <c r="ACP4817" s="60"/>
      <c r="ACQ4817" s="60"/>
      <c r="ACR4817" s="60"/>
      <c r="ACS4817" s="60"/>
      <c r="ACT4817" s="60"/>
      <c r="ACU4817" s="60"/>
      <c r="ACV4817" s="60"/>
      <c r="ACW4817" s="60"/>
      <c r="ACX4817" s="60"/>
      <c r="ACY4817" s="60">
        <v>1.0001154960444201</v>
      </c>
      <c r="ACZ4817" s="60"/>
      <c r="ADA4817" s="60"/>
      <c r="ADB4817" s="60"/>
      <c r="ADC4817" s="60"/>
      <c r="ADD4817" s="60"/>
      <c r="ADE4817" s="60"/>
    </row>
    <row r="4818" spans="760:785" x14ac:dyDescent="0.25">
      <c r="ACF4818" s="60"/>
      <c r="ACG4818" s="60"/>
      <c r="ACH4818" s="60"/>
      <c r="ACI4818" s="60"/>
      <c r="ACJ4818" s="60"/>
      <c r="ACK4818" s="60"/>
      <c r="ACL4818" s="60"/>
      <c r="ACM4818" s="60"/>
      <c r="ACN4818" s="60"/>
      <c r="ACO4818" s="60"/>
      <c r="ACP4818" s="60"/>
      <c r="ACQ4818" s="60"/>
      <c r="ACR4818" s="60"/>
      <c r="ACS4818" s="60"/>
      <c r="ACT4818" s="60"/>
      <c r="ACU4818" s="60"/>
      <c r="ACV4818" s="60"/>
      <c r="ACW4818" s="60"/>
      <c r="ACX4818" s="60"/>
      <c r="ACY4818" s="60">
        <v>1.00011489187088</v>
      </c>
      <c r="ACZ4818" s="60"/>
      <c r="ADA4818" s="60"/>
      <c r="ADB4818" s="60"/>
      <c r="ADC4818" s="60"/>
      <c r="ADD4818" s="60"/>
      <c r="ADE4818" s="60"/>
    </row>
    <row r="4819" spans="760:785" x14ac:dyDescent="0.25">
      <c r="ACF4819" s="60"/>
      <c r="ACG4819" s="60"/>
      <c r="ACH4819" s="60"/>
      <c r="ACI4819" s="60"/>
      <c r="ACJ4819" s="60"/>
      <c r="ACK4819" s="60"/>
      <c r="ACL4819" s="60"/>
      <c r="ACM4819" s="60"/>
      <c r="ACN4819" s="60"/>
      <c r="ACO4819" s="60"/>
      <c r="ACP4819" s="60"/>
      <c r="ACQ4819" s="60"/>
      <c r="ACR4819" s="60"/>
      <c r="ACS4819" s="60"/>
      <c r="ACT4819" s="60"/>
      <c r="ACU4819" s="60"/>
      <c r="ACV4819" s="60"/>
      <c r="ACW4819" s="60"/>
      <c r="ACX4819" s="60"/>
      <c r="ACY4819" s="60">
        <v>1.0001122520651899</v>
      </c>
      <c r="ACZ4819" s="60"/>
      <c r="ADA4819" s="60"/>
      <c r="ADB4819" s="60"/>
      <c r="ADC4819" s="60"/>
      <c r="ADD4819" s="60"/>
      <c r="ADE4819" s="60"/>
    </row>
    <row r="4820" spans="760:785" x14ac:dyDescent="0.25">
      <c r="ACF4820" s="60"/>
      <c r="ACG4820" s="60"/>
      <c r="ACH4820" s="60"/>
      <c r="ACI4820" s="60"/>
      <c r="ACJ4820" s="60"/>
      <c r="ACK4820" s="60"/>
      <c r="ACL4820" s="60"/>
      <c r="ACM4820" s="60"/>
      <c r="ACN4820" s="60"/>
      <c r="ACO4820" s="60"/>
      <c r="ACP4820" s="60"/>
      <c r="ACQ4820" s="60"/>
      <c r="ACR4820" s="60"/>
      <c r="ACS4820" s="60"/>
      <c r="ACT4820" s="60"/>
      <c r="ACU4820" s="60"/>
      <c r="ACV4820" s="60"/>
      <c r="ACW4820" s="60"/>
      <c r="ACX4820" s="60"/>
      <c r="ACY4820" s="60">
        <v>1.0001095494594101</v>
      </c>
      <c r="ACZ4820" s="60"/>
      <c r="ADA4820" s="60"/>
      <c r="ADB4820" s="60"/>
      <c r="ADC4820" s="60"/>
      <c r="ADD4820" s="60"/>
      <c r="ADE4820" s="60"/>
    </row>
    <row r="4821" spans="760:785" x14ac:dyDescent="0.25">
      <c r="ACF4821" s="60"/>
      <c r="ACG4821" s="60"/>
      <c r="ACH4821" s="60"/>
      <c r="ACI4821" s="60"/>
      <c r="ACJ4821" s="60"/>
      <c r="ACK4821" s="60"/>
      <c r="ACL4821" s="60"/>
      <c r="ACM4821" s="60"/>
      <c r="ACN4821" s="60"/>
      <c r="ACO4821" s="60"/>
      <c r="ACP4821" s="60"/>
      <c r="ACQ4821" s="60"/>
      <c r="ACR4821" s="60"/>
      <c r="ACS4821" s="60"/>
      <c r="ACT4821" s="60"/>
      <c r="ACU4821" s="60"/>
      <c r="ACV4821" s="60"/>
      <c r="ACW4821" s="60"/>
      <c r="ACX4821" s="60"/>
      <c r="ACY4821" s="60">
        <v>1.00010246912334</v>
      </c>
      <c r="ACZ4821" s="60"/>
      <c r="ADA4821" s="60"/>
      <c r="ADB4821" s="60"/>
      <c r="ADC4821" s="60"/>
      <c r="ADD4821" s="60"/>
      <c r="ADE4821" s="60"/>
    </row>
    <row r="4822" spans="760:785" x14ac:dyDescent="0.25">
      <c r="ACF4822" s="60"/>
      <c r="ACG4822" s="60"/>
      <c r="ACH4822" s="60"/>
      <c r="ACI4822" s="60"/>
      <c r="ACJ4822" s="60"/>
      <c r="ACK4822" s="60"/>
      <c r="ACL4822" s="60"/>
      <c r="ACM4822" s="60"/>
      <c r="ACN4822" s="60"/>
      <c r="ACO4822" s="60"/>
      <c r="ACP4822" s="60"/>
      <c r="ACQ4822" s="60"/>
      <c r="ACR4822" s="60"/>
      <c r="ACS4822" s="60"/>
      <c r="ACT4822" s="60"/>
      <c r="ACU4822" s="60"/>
      <c r="ACV4822" s="60"/>
      <c r="ACW4822" s="60"/>
      <c r="ACX4822" s="60"/>
      <c r="ACY4822" s="60">
        <v>1.00010141037289</v>
      </c>
      <c r="ACZ4822" s="60"/>
      <c r="ADA4822" s="60"/>
      <c r="ADB4822" s="60"/>
      <c r="ADC4822" s="60"/>
      <c r="ADD4822" s="60"/>
      <c r="ADE4822" s="60"/>
    </row>
    <row r="4823" spans="760:785" x14ac:dyDescent="0.25">
      <c r="ACF4823" s="60"/>
      <c r="ACG4823" s="60"/>
      <c r="ACH4823" s="60"/>
      <c r="ACI4823" s="60"/>
      <c r="ACJ4823" s="60"/>
      <c r="ACK4823" s="60"/>
      <c r="ACL4823" s="60"/>
      <c r="ACM4823" s="60"/>
      <c r="ACN4823" s="60"/>
      <c r="ACO4823" s="60"/>
      <c r="ACP4823" s="60"/>
      <c r="ACQ4823" s="60"/>
      <c r="ACR4823" s="60"/>
      <c r="ACS4823" s="60"/>
      <c r="ACT4823" s="60"/>
      <c r="ACU4823" s="60"/>
      <c r="ACV4823" s="60"/>
      <c r="ACW4823" s="60"/>
      <c r="ACX4823" s="60"/>
      <c r="ACY4823" s="60">
        <v>1.0001012113677299</v>
      </c>
      <c r="ACZ4823" s="60"/>
      <c r="ADA4823" s="60"/>
      <c r="ADB4823" s="60"/>
      <c r="ADC4823" s="60"/>
      <c r="ADD4823" s="60"/>
      <c r="ADE4823" s="60"/>
    </row>
    <row r="4824" spans="760:785" x14ac:dyDescent="0.25">
      <c r="ACF4824" s="60"/>
      <c r="ACG4824" s="60"/>
      <c r="ACH4824" s="60"/>
      <c r="ACI4824" s="60"/>
      <c r="ACJ4824" s="60"/>
      <c r="ACK4824" s="60"/>
      <c r="ACL4824" s="60"/>
      <c r="ACM4824" s="60"/>
      <c r="ACN4824" s="60"/>
      <c r="ACO4824" s="60"/>
      <c r="ACP4824" s="60"/>
      <c r="ACQ4824" s="60"/>
      <c r="ACR4824" s="60"/>
      <c r="ACS4824" s="60"/>
      <c r="ACT4824" s="60"/>
      <c r="ACU4824" s="60"/>
      <c r="ACV4824" s="60"/>
      <c r="ACW4824" s="60"/>
      <c r="ACX4824" s="60"/>
      <c r="ACY4824" s="60">
        <v>1.00010071121031</v>
      </c>
      <c r="ACZ4824" s="60"/>
      <c r="ADA4824" s="60"/>
      <c r="ADB4824" s="60"/>
      <c r="ADC4824" s="60"/>
      <c r="ADD4824" s="60"/>
      <c r="ADE4824" s="60"/>
    </row>
    <row r="4825" spans="760:785" x14ac:dyDescent="0.25">
      <c r="ACF4825" s="60"/>
      <c r="ACG4825" s="60"/>
      <c r="ACH4825" s="60"/>
      <c r="ACI4825" s="60"/>
      <c r="ACJ4825" s="60"/>
      <c r="ACK4825" s="60"/>
      <c r="ACL4825" s="60"/>
      <c r="ACM4825" s="60"/>
      <c r="ACN4825" s="60"/>
      <c r="ACO4825" s="60"/>
      <c r="ACP4825" s="60"/>
      <c r="ACQ4825" s="60"/>
      <c r="ACR4825" s="60"/>
      <c r="ACS4825" s="60"/>
      <c r="ACT4825" s="60"/>
      <c r="ACU4825" s="60"/>
      <c r="ACV4825" s="60"/>
      <c r="ACW4825" s="60"/>
      <c r="ACX4825" s="60"/>
      <c r="ACY4825" s="60">
        <v>1.00010010893013</v>
      </c>
      <c r="ACZ4825" s="60"/>
      <c r="ADA4825" s="60"/>
      <c r="ADB4825" s="60"/>
      <c r="ADC4825" s="60"/>
      <c r="ADD4825" s="60"/>
      <c r="ADE4825" s="60"/>
    </row>
    <row r="4826" spans="760:785" x14ac:dyDescent="0.25">
      <c r="ACF4826" s="60"/>
      <c r="ACG4826" s="60"/>
      <c r="ACH4826" s="60"/>
      <c r="ACI4826" s="60"/>
      <c r="ACJ4826" s="60"/>
      <c r="ACK4826" s="60"/>
      <c r="ACL4826" s="60"/>
      <c r="ACM4826" s="60"/>
      <c r="ACN4826" s="60"/>
      <c r="ACO4826" s="60"/>
      <c r="ACP4826" s="60"/>
      <c r="ACQ4826" s="60"/>
      <c r="ACR4826" s="60"/>
      <c r="ACS4826" s="60"/>
      <c r="ACT4826" s="60"/>
      <c r="ACU4826" s="60"/>
      <c r="ACV4826" s="60"/>
      <c r="ACW4826" s="60"/>
      <c r="ACX4826" s="60"/>
      <c r="ACY4826" s="60">
        <v>1.0000959531101901</v>
      </c>
      <c r="ACZ4826" s="60"/>
      <c r="ADA4826" s="60"/>
      <c r="ADB4826" s="60"/>
      <c r="ADC4826" s="60"/>
      <c r="ADD4826" s="60"/>
      <c r="ADE4826" s="60"/>
    </row>
    <row r="4827" spans="760:785" x14ac:dyDescent="0.25">
      <c r="ACF4827" s="60"/>
      <c r="ACG4827" s="60"/>
      <c r="ACH4827" s="60"/>
      <c r="ACI4827" s="60"/>
      <c r="ACJ4827" s="60"/>
      <c r="ACK4827" s="60"/>
      <c r="ACL4827" s="60"/>
      <c r="ACM4827" s="60"/>
      <c r="ACN4827" s="60"/>
      <c r="ACO4827" s="60"/>
      <c r="ACP4827" s="60"/>
      <c r="ACQ4827" s="60"/>
      <c r="ACR4827" s="60"/>
      <c r="ACS4827" s="60"/>
      <c r="ACT4827" s="60"/>
      <c r="ACU4827" s="60"/>
      <c r="ACV4827" s="60"/>
      <c r="ACW4827" s="60"/>
      <c r="ACX4827" s="60"/>
      <c r="ACY4827" s="60">
        <v>1.0000930160845301</v>
      </c>
      <c r="ACZ4827" s="60"/>
      <c r="ADA4827" s="60"/>
      <c r="ADB4827" s="60"/>
      <c r="ADC4827" s="60"/>
      <c r="ADD4827" s="60"/>
      <c r="ADE4827" s="60"/>
    </row>
    <row r="4828" spans="760:785" x14ac:dyDescent="0.25">
      <c r="ACF4828" s="60"/>
      <c r="ACG4828" s="60"/>
      <c r="ACH4828" s="60"/>
      <c r="ACI4828" s="60"/>
      <c r="ACJ4828" s="60"/>
      <c r="ACK4828" s="60"/>
      <c r="ACL4828" s="60"/>
      <c r="ACM4828" s="60"/>
      <c r="ACN4828" s="60"/>
      <c r="ACO4828" s="60"/>
      <c r="ACP4828" s="60"/>
      <c r="ACQ4828" s="60"/>
      <c r="ACR4828" s="60"/>
      <c r="ACS4828" s="60"/>
      <c r="ACT4828" s="60"/>
      <c r="ACU4828" s="60"/>
      <c r="ACV4828" s="60"/>
      <c r="ACW4828" s="60"/>
      <c r="ACX4828" s="60"/>
      <c r="ACY4828" s="60">
        <v>1.00009185264586</v>
      </c>
      <c r="ACZ4828" s="60"/>
      <c r="ADA4828" s="60"/>
      <c r="ADB4828" s="60"/>
      <c r="ADC4828" s="60"/>
      <c r="ADD4828" s="60"/>
      <c r="ADE4828" s="60"/>
    </row>
    <row r="4829" spans="760:785" x14ac:dyDescent="0.25">
      <c r="ACF4829" s="60"/>
      <c r="ACG4829" s="60"/>
      <c r="ACH4829" s="60"/>
      <c r="ACI4829" s="60"/>
      <c r="ACJ4829" s="60"/>
      <c r="ACK4829" s="60"/>
      <c r="ACL4829" s="60"/>
      <c r="ACM4829" s="60"/>
      <c r="ACN4829" s="60"/>
      <c r="ACO4829" s="60"/>
      <c r="ACP4829" s="60"/>
      <c r="ACQ4829" s="60"/>
      <c r="ACR4829" s="60"/>
      <c r="ACS4829" s="60"/>
      <c r="ACT4829" s="60"/>
      <c r="ACU4829" s="60"/>
      <c r="ACV4829" s="60"/>
      <c r="ACW4829" s="60"/>
      <c r="ACX4829" s="60"/>
      <c r="ACY4829" s="60">
        <v>1.00008836636808</v>
      </c>
      <c r="ACZ4829" s="60"/>
      <c r="ADA4829" s="60"/>
      <c r="ADB4829" s="60"/>
      <c r="ADC4829" s="60"/>
      <c r="ADD4829" s="60"/>
      <c r="ADE4829" s="60"/>
    </row>
    <row r="4830" spans="760:785" x14ac:dyDescent="0.25">
      <c r="ACF4830" s="60"/>
      <c r="ACG4830" s="60"/>
      <c r="ACH4830" s="60"/>
      <c r="ACI4830" s="60"/>
      <c r="ACJ4830" s="60"/>
      <c r="ACK4830" s="60"/>
      <c r="ACL4830" s="60"/>
      <c r="ACM4830" s="60"/>
      <c r="ACN4830" s="60"/>
      <c r="ACO4830" s="60"/>
      <c r="ACP4830" s="60"/>
      <c r="ACQ4830" s="60"/>
      <c r="ACR4830" s="60"/>
      <c r="ACS4830" s="60"/>
      <c r="ACT4830" s="60"/>
      <c r="ACU4830" s="60"/>
      <c r="ACV4830" s="60"/>
      <c r="ACW4830" s="60"/>
      <c r="ACX4830" s="60"/>
      <c r="ACY4830" s="60">
        <v>1.00008555787983</v>
      </c>
      <c r="ACZ4830" s="60"/>
      <c r="ADA4830" s="60"/>
      <c r="ADB4830" s="60"/>
      <c r="ADC4830" s="60"/>
      <c r="ADD4830" s="60"/>
      <c r="ADE4830" s="60"/>
    </row>
    <row r="4831" spans="760:785" x14ac:dyDescent="0.25">
      <c r="ACF4831" s="60"/>
      <c r="ACG4831" s="60"/>
      <c r="ACH4831" s="60"/>
      <c r="ACI4831" s="60"/>
      <c r="ACJ4831" s="60"/>
      <c r="ACK4831" s="60"/>
      <c r="ACL4831" s="60"/>
      <c r="ACM4831" s="60"/>
      <c r="ACN4831" s="60"/>
      <c r="ACO4831" s="60"/>
      <c r="ACP4831" s="60"/>
      <c r="ACQ4831" s="60"/>
      <c r="ACR4831" s="60"/>
      <c r="ACS4831" s="60"/>
      <c r="ACT4831" s="60"/>
      <c r="ACU4831" s="60"/>
      <c r="ACV4831" s="60"/>
      <c r="ACW4831" s="60"/>
      <c r="ACX4831" s="60"/>
      <c r="ACY4831" s="60">
        <v>1.0000846546645601</v>
      </c>
      <c r="ACZ4831" s="60"/>
      <c r="ADA4831" s="60"/>
      <c r="ADB4831" s="60"/>
      <c r="ADC4831" s="60"/>
      <c r="ADD4831" s="60"/>
      <c r="ADE4831" s="60"/>
    </row>
    <row r="4832" spans="760:785" x14ac:dyDescent="0.25">
      <c r="ACF4832" s="60"/>
      <c r="ACG4832" s="60"/>
      <c r="ACH4832" s="60"/>
      <c r="ACI4832" s="60"/>
      <c r="ACJ4832" s="60"/>
      <c r="ACK4832" s="60"/>
      <c r="ACL4832" s="60"/>
      <c r="ACM4832" s="60"/>
      <c r="ACN4832" s="60"/>
      <c r="ACO4832" s="60"/>
      <c r="ACP4832" s="60"/>
      <c r="ACQ4832" s="60"/>
      <c r="ACR4832" s="60"/>
      <c r="ACS4832" s="60"/>
      <c r="ACT4832" s="60"/>
      <c r="ACU4832" s="60"/>
      <c r="ACV4832" s="60"/>
      <c r="ACW4832" s="60"/>
      <c r="ACX4832" s="60"/>
      <c r="ACY4832" s="60">
        <v>1.00008452814024</v>
      </c>
      <c r="ACZ4832" s="60"/>
      <c r="ADA4832" s="60"/>
      <c r="ADB4832" s="60"/>
      <c r="ADC4832" s="60"/>
      <c r="ADD4832" s="60"/>
      <c r="ADE4832" s="60"/>
    </row>
    <row r="4833" spans="760:785" x14ac:dyDescent="0.25">
      <c r="ACF4833" s="60"/>
      <c r="ACG4833" s="60"/>
      <c r="ACH4833" s="60"/>
      <c r="ACI4833" s="60"/>
      <c r="ACJ4833" s="60"/>
      <c r="ACK4833" s="60"/>
      <c r="ACL4833" s="60"/>
      <c r="ACM4833" s="60"/>
      <c r="ACN4833" s="60"/>
      <c r="ACO4833" s="60"/>
      <c r="ACP4833" s="60"/>
      <c r="ACQ4833" s="60"/>
      <c r="ACR4833" s="60"/>
      <c r="ACS4833" s="60"/>
      <c r="ACT4833" s="60"/>
      <c r="ACU4833" s="60"/>
      <c r="ACV4833" s="60"/>
      <c r="ACW4833" s="60"/>
      <c r="ACX4833" s="60"/>
      <c r="ACY4833" s="60">
        <v>1.0000816340368499</v>
      </c>
      <c r="ACZ4833" s="60"/>
      <c r="ADA4833" s="60"/>
      <c r="ADB4833" s="60"/>
      <c r="ADC4833" s="60"/>
      <c r="ADD4833" s="60"/>
      <c r="ADE4833" s="60"/>
    </row>
    <row r="4834" spans="760:785" x14ac:dyDescent="0.25">
      <c r="ACF4834" s="60"/>
      <c r="ACG4834" s="60"/>
      <c r="ACH4834" s="60"/>
      <c r="ACI4834" s="60"/>
      <c r="ACJ4834" s="60"/>
      <c r="ACK4834" s="60"/>
      <c r="ACL4834" s="60"/>
      <c r="ACM4834" s="60"/>
      <c r="ACN4834" s="60"/>
      <c r="ACO4834" s="60"/>
      <c r="ACP4834" s="60"/>
      <c r="ACQ4834" s="60"/>
      <c r="ACR4834" s="60"/>
      <c r="ACS4834" s="60"/>
      <c r="ACT4834" s="60"/>
      <c r="ACU4834" s="60"/>
      <c r="ACV4834" s="60"/>
      <c r="ACW4834" s="60"/>
      <c r="ACX4834" s="60"/>
      <c r="ACY4834" s="60">
        <v>1.0000774453532999</v>
      </c>
      <c r="ACZ4834" s="60"/>
      <c r="ADA4834" s="60"/>
      <c r="ADB4834" s="60"/>
      <c r="ADC4834" s="60"/>
      <c r="ADD4834" s="60"/>
      <c r="ADE4834" s="60"/>
    </row>
    <row r="4835" spans="760:785" x14ac:dyDescent="0.25">
      <c r="ACF4835" s="60"/>
      <c r="ACG4835" s="60"/>
      <c r="ACH4835" s="60"/>
      <c r="ACI4835" s="60"/>
      <c r="ACJ4835" s="60"/>
      <c r="ACK4835" s="60"/>
      <c r="ACL4835" s="60"/>
      <c r="ACM4835" s="60"/>
      <c r="ACN4835" s="60"/>
      <c r="ACO4835" s="60"/>
      <c r="ACP4835" s="60"/>
      <c r="ACQ4835" s="60"/>
      <c r="ACR4835" s="60"/>
      <c r="ACS4835" s="60"/>
      <c r="ACT4835" s="60"/>
      <c r="ACU4835" s="60"/>
      <c r="ACV4835" s="60"/>
      <c r="ACW4835" s="60"/>
      <c r="ACX4835" s="60"/>
      <c r="ACY4835" s="60">
        <v>1.0000755763653699</v>
      </c>
      <c r="ACZ4835" s="60"/>
      <c r="ADA4835" s="60"/>
      <c r="ADB4835" s="60"/>
      <c r="ADC4835" s="60"/>
      <c r="ADD4835" s="60"/>
      <c r="ADE4835" s="60"/>
    </row>
    <row r="4836" spans="760:785" x14ac:dyDescent="0.25">
      <c r="ACF4836" s="60"/>
      <c r="ACG4836" s="60"/>
      <c r="ACH4836" s="60"/>
      <c r="ACI4836" s="60"/>
      <c r="ACJ4836" s="60"/>
      <c r="ACK4836" s="60"/>
      <c r="ACL4836" s="60"/>
      <c r="ACM4836" s="60"/>
      <c r="ACN4836" s="60"/>
      <c r="ACO4836" s="60"/>
      <c r="ACP4836" s="60"/>
      <c r="ACQ4836" s="60"/>
      <c r="ACR4836" s="60"/>
      <c r="ACS4836" s="60"/>
      <c r="ACT4836" s="60"/>
      <c r="ACU4836" s="60"/>
      <c r="ACV4836" s="60"/>
      <c r="ACW4836" s="60"/>
      <c r="ACX4836" s="60"/>
      <c r="ACY4836" s="60">
        <v>1.0000741387924299</v>
      </c>
      <c r="ACZ4836" s="60"/>
      <c r="ADA4836" s="60"/>
      <c r="ADB4836" s="60"/>
      <c r="ADC4836" s="60"/>
      <c r="ADD4836" s="60"/>
      <c r="ADE4836" s="60"/>
    </row>
    <row r="4837" spans="760:785" x14ac:dyDescent="0.25">
      <c r="ACF4837" s="60"/>
      <c r="ACG4837" s="60"/>
      <c r="ACH4837" s="60"/>
      <c r="ACI4837" s="60"/>
      <c r="ACJ4837" s="60"/>
      <c r="ACK4837" s="60"/>
      <c r="ACL4837" s="60"/>
      <c r="ACM4837" s="60"/>
      <c r="ACN4837" s="60"/>
      <c r="ACO4837" s="60"/>
      <c r="ACP4837" s="60"/>
      <c r="ACQ4837" s="60"/>
      <c r="ACR4837" s="60"/>
      <c r="ACS4837" s="60"/>
      <c r="ACT4837" s="60"/>
      <c r="ACU4837" s="60"/>
      <c r="ACV4837" s="60"/>
      <c r="ACW4837" s="60"/>
      <c r="ACX4837" s="60"/>
      <c r="ACY4837" s="60">
        <v>1.0000730370417099</v>
      </c>
      <c r="ACZ4837" s="60"/>
      <c r="ADA4837" s="60"/>
      <c r="ADB4837" s="60"/>
      <c r="ADC4837" s="60"/>
      <c r="ADD4837" s="60"/>
      <c r="ADE4837" s="60"/>
    </row>
    <row r="4838" spans="760:785" x14ac:dyDescent="0.25">
      <c r="ACF4838" s="60"/>
      <c r="ACG4838" s="60"/>
      <c r="ACH4838" s="60"/>
      <c r="ACI4838" s="60"/>
      <c r="ACJ4838" s="60"/>
      <c r="ACK4838" s="60"/>
      <c r="ACL4838" s="60"/>
      <c r="ACM4838" s="60"/>
      <c r="ACN4838" s="60"/>
      <c r="ACO4838" s="60"/>
      <c r="ACP4838" s="60"/>
      <c r="ACQ4838" s="60"/>
      <c r="ACR4838" s="60"/>
      <c r="ACS4838" s="60"/>
      <c r="ACT4838" s="60"/>
      <c r="ACU4838" s="60"/>
      <c r="ACV4838" s="60"/>
      <c r="ACW4838" s="60"/>
      <c r="ACX4838" s="60"/>
      <c r="ACY4838" s="60">
        <v>1.00007011026029</v>
      </c>
      <c r="ACZ4838" s="60"/>
      <c r="ADA4838" s="60"/>
      <c r="ADB4838" s="60"/>
      <c r="ADC4838" s="60"/>
      <c r="ADD4838" s="60"/>
      <c r="ADE4838" s="60"/>
    </row>
    <row r="4839" spans="760:785" x14ac:dyDescent="0.25">
      <c r="ACF4839" s="60"/>
      <c r="ACG4839" s="60"/>
      <c r="ACH4839" s="60"/>
      <c r="ACI4839" s="60"/>
      <c r="ACJ4839" s="60"/>
      <c r="ACK4839" s="60"/>
      <c r="ACL4839" s="60"/>
      <c r="ACM4839" s="60"/>
      <c r="ACN4839" s="60"/>
      <c r="ACO4839" s="60"/>
      <c r="ACP4839" s="60"/>
      <c r="ACQ4839" s="60"/>
      <c r="ACR4839" s="60"/>
      <c r="ACS4839" s="60"/>
      <c r="ACT4839" s="60"/>
      <c r="ACU4839" s="60"/>
      <c r="ACV4839" s="60"/>
      <c r="ACW4839" s="60"/>
      <c r="ACX4839" s="60"/>
      <c r="ACY4839" s="60">
        <v>1.0000688158939901</v>
      </c>
      <c r="ACZ4839" s="60"/>
      <c r="ADA4839" s="60"/>
      <c r="ADB4839" s="60"/>
      <c r="ADC4839" s="60"/>
      <c r="ADD4839" s="60"/>
      <c r="ADE4839" s="60"/>
    </row>
    <row r="4840" spans="760:785" x14ac:dyDescent="0.25">
      <c r="ACF4840" s="60"/>
      <c r="ACG4840" s="60"/>
      <c r="ACH4840" s="60"/>
      <c r="ACI4840" s="60"/>
      <c r="ACJ4840" s="60"/>
      <c r="ACK4840" s="60"/>
      <c r="ACL4840" s="60"/>
      <c r="ACM4840" s="60"/>
      <c r="ACN4840" s="60"/>
      <c r="ACO4840" s="60"/>
      <c r="ACP4840" s="60"/>
      <c r="ACQ4840" s="60"/>
      <c r="ACR4840" s="60"/>
      <c r="ACS4840" s="60"/>
      <c r="ACT4840" s="60"/>
      <c r="ACU4840" s="60"/>
      <c r="ACV4840" s="60"/>
      <c r="ACW4840" s="60"/>
      <c r="ACX4840" s="60"/>
      <c r="ACY4840" s="60">
        <v>1.0000667466669699</v>
      </c>
      <c r="ACZ4840" s="60"/>
      <c r="ADA4840" s="60"/>
      <c r="ADB4840" s="60"/>
      <c r="ADC4840" s="60"/>
      <c r="ADD4840" s="60"/>
      <c r="ADE4840" s="60"/>
    </row>
    <row r="4841" spans="760:785" x14ac:dyDescent="0.25">
      <c r="ACF4841" s="60"/>
      <c r="ACG4841" s="60"/>
      <c r="ACH4841" s="60"/>
      <c r="ACI4841" s="60"/>
      <c r="ACJ4841" s="60"/>
      <c r="ACK4841" s="60"/>
      <c r="ACL4841" s="60"/>
      <c r="ACM4841" s="60"/>
      <c r="ACN4841" s="60"/>
      <c r="ACO4841" s="60"/>
      <c r="ACP4841" s="60"/>
      <c r="ACQ4841" s="60"/>
      <c r="ACR4841" s="60"/>
      <c r="ACS4841" s="60"/>
      <c r="ACT4841" s="60"/>
      <c r="ACU4841" s="60"/>
      <c r="ACV4841" s="60"/>
      <c r="ACW4841" s="60"/>
      <c r="ACX4841" s="60"/>
      <c r="ACY4841" s="60">
        <v>1.00006617166544</v>
      </c>
      <c r="ACZ4841" s="60"/>
      <c r="ADA4841" s="60"/>
      <c r="ADB4841" s="60"/>
      <c r="ADC4841" s="60"/>
      <c r="ADD4841" s="60"/>
      <c r="ADE4841" s="60"/>
    </row>
    <row r="4842" spans="760:785" x14ac:dyDescent="0.25">
      <c r="ACF4842" s="60"/>
      <c r="ACG4842" s="60"/>
      <c r="ACH4842" s="60"/>
      <c r="ACI4842" s="60"/>
      <c r="ACJ4842" s="60"/>
      <c r="ACK4842" s="60"/>
      <c r="ACL4842" s="60"/>
      <c r="ACM4842" s="60"/>
      <c r="ACN4842" s="60"/>
      <c r="ACO4842" s="60"/>
      <c r="ACP4842" s="60"/>
      <c r="ACQ4842" s="60"/>
      <c r="ACR4842" s="60"/>
      <c r="ACS4842" s="60"/>
      <c r="ACT4842" s="60"/>
      <c r="ACU4842" s="60"/>
      <c r="ACV4842" s="60"/>
      <c r="ACW4842" s="60"/>
      <c r="ACX4842" s="60"/>
      <c r="ACY4842" s="60">
        <v>1.0000646376156801</v>
      </c>
      <c r="ACZ4842" s="60"/>
      <c r="ADA4842" s="60"/>
      <c r="ADB4842" s="60"/>
      <c r="ADC4842" s="60"/>
      <c r="ADD4842" s="60"/>
      <c r="ADE4842" s="60"/>
    </row>
    <row r="4843" spans="760:785" x14ac:dyDescent="0.25">
      <c r="ACF4843" s="60"/>
      <c r="ACG4843" s="60"/>
      <c r="ACH4843" s="60"/>
      <c r="ACI4843" s="60"/>
      <c r="ACJ4843" s="60"/>
      <c r="ACK4843" s="60"/>
      <c r="ACL4843" s="60"/>
      <c r="ACM4843" s="60"/>
      <c r="ACN4843" s="60"/>
      <c r="ACO4843" s="60"/>
      <c r="ACP4843" s="60"/>
      <c r="ACQ4843" s="60"/>
      <c r="ACR4843" s="60"/>
      <c r="ACS4843" s="60"/>
      <c r="ACT4843" s="60"/>
      <c r="ACU4843" s="60"/>
      <c r="ACV4843" s="60"/>
      <c r="ACW4843" s="60"/>
      <c r="ACX4843" s="60"/>
      <c r="ACY4843" s="60">
        <v>1.00006370526824</v>
      </c>
      <c r="ACZ4843" s="60"/>
      <c r="ADA4843" s="60"/>
      <c r="ADB4843" s="60"/>
      <c r="ADC4843" s="60"/>
      <c r="ADD4843" s="60"/>
      <c r="ADE4843" s="60"/>
    </row>
    <row r="4844" spans="760:785" x14ac:dyDescent="0.25">
      <c r="ACF4844" s="60"/>
      <c r="ACG4844" s="60"/>
      <c r="ACH4844" s="60"/>
      <c r="ACI4844" s="60"/>
      <c r="ACJ4844" s="60"/>
      <c r="ACK4844" s="60"/>
      <c r="ACL4844" s="60"/>
      <c r="ACM4844" s="60"/>
      <c r="ACN4844" s="60"/>
      <c r="ACO4844" s="60"/>
      <c r="ACP4844" s="60"/>
      <c r="ACQ4844" s="60"/>
      <c r="ACR4844" s="60"/>
      <c r="ACS4844" s="60"/>
      <c r="ACT4844" s="60"/>
      <c r="ACU4844" s="60"/>
      <c r="ACV4844" s="60"/>
      <c r="ACW4844" s="60"/>
      <c r="ACX4844" s="60"/>
      <c r="ACY4844" s="60">
        <v>1.00006074205844</v>
      </c>
      <c r="ACZ4844" s="60"/>
      <c r="ADA4844" s="60"/>
      <c r="ADB4844" s="60"/>
      <c r="ADC4844" s="60"/>
      <c r="ADD4844" s="60"/>
      <c r="ADE4844" s="60"/>
    </row>
    <row r="4845" spans="760:785" x14ac:dyDescent="0.25">
      <c r="ACF4845" s="60"/>
      <c r="ACG4845" s="60"/>
      <c r="ACH4845" s="60"/>
      <c r="ACI4845" s="60"/>
      <c r="ACJ4845" s="60"/>
      <c r="ACK4845" s="60"/>
      <c r="ACL4845" s="60"/>
      <c r="ACM4845" s="60"/>
      <c r="ACN4845" s="60"/>
      <c r="ACO4845" s="60"/>
      <c r="ACP4845" s="60"/>
      <c r="ACQ4845" s="60"/>
      <c r="ACR4845" s="60"/>
      <c r="ACS4845" s="60"/>
      <c r="ACT4845" s="60"/>
      <c r="ACU4845" s="60"/>
      <c r="ACV4845" s="60"/>
      <c r="ACW4845" s="60"/>
      <c r="ACX4845" s="60"/>
      <c r="ACY4845" s="60">
        <v>1.00005635447595</v>
      </c>
      <c r="ACZ4845" s="60"/>
      <c r="ADA4845" s="60"/>
      <c r="ADB4845" s="60"/>
      <c r="ADC4845" s="60"/>
      <c r="ADD4845" s="60"/>
      <c r="ADE4845" s="60"/>
    </row>
    <row r="4846" spans="760:785" x14ac:dyDescent="0.25">
      <c r="ACF4846" s="60"/>
      <c r="ACG4846" s="60"/>
      <c r="ACH4846" s="60"/>
      <c r="ACI4846" s="60"/>
      <c r="ACJ4846" s="60"/>
      <c r="ACK4846" s="60"/>
      <c r="ACL4846" s="60"/>
      <c r="ACM4846" s="60"/>
      <c r="ACN4846" s="60"/>
      <c r="ACO4846" s="60"/>
      <c r="ACP4846" s="60"/>
      <c r="ACQ4846" s="60"/>
      <c r="ACR4846" s="60"/>
      <c r="ACS4846" s="60"/>
      <c r="ACT4846" s="60"/>
      <c r="ACU4846" s="60"/>
      <c r="ACV4846" s="60"/>
      <c r="ACW4846" s="60"/>
      <c r="ACX4846" s="60"/>
      <c r="ACY4846" s="60">
        <v>1.0000503100651099</v>
      </c>
      <c r="ACZ4846" s="60"/>
      <c r="ADA4846" s="60"/>
      <c r="ADB4846" s="60"/>
      <c r="ADC4846" s="60"/>
      <c r="ADD4846" s="60"/>
      <c r="ADE4846" s="60"/>
    </row>
    <row r="4847" spans="760:785" x14ac:dyDescent="0.25">
      <c r="ACF4847" s="60"/>
      <c r="ACG4847" s="60"/>
      <c r="ACH4847" s="60"/>
      <c r="ACI4847" s="60"/>
      <c r="ACJ4847" s="60"/>
      <c r="ACK4847" s="60"/>
      <c r="ACL4847" s="60"/>
      <c r="ACM4847" s="60"/>
      <c r="ACN4847" s="60"/>
      <c r="ACO4847" s="60"/>
      <c r="ACP4847" s="60"/>
      <c r="ACQ4847" s="60"/>
      <c r="ACR4847" s="60"/>
      <c r="ACS4847" s="60"/>
      <c r="ACT4847" s="60"/>
      <c r="ACU4847" s="60"/>
      <c r="ACV4847" s="60"/>
      <c r="ACW4847" s="60"/>
      <c r="ACX4847" s="60"/>
      <c r="ACY4847" s="60">
        <v>1.00004764783665</v>
      </c>
      <c r="ACZ4847" s="60"/>
      <c r="ADA4847" s="60"/>
      <c r="ADB4847" s="60"/>
      <c r="ADC4847" s="60"/>
      <c r="ADD4847" s="60"/>
      <c r="ADE4847" s="60"/>
    </row>
    <row r="4848" spans="760:785" x14ac:dyDescent="0.25">
      <c r="ACF4848" s="60"/>
      <c r="ACG4848" s="60"/>
      <c r="ACH4848" s="60"/>
      <c r="ACI4848" s="60"/>
      <c r="ACJ4848" s="60"/>
      <c r="ACK4848" s="60"/>
      <c r="ACL4848" s="60"/>
      <c r="ACM4848" s="60"/>
      <c r="ACN4848" s="60"/>
      <c r="ACO4848" s="60"/>
      <c r="ACP4848" s="60"/>
      <c r="ACQ4848" s="60"/>
      <c r="ACR4848" s="60"/>
      <c r="ACS4848" s="60"/>
      <c r="ACT4848" s="60"/>
      <c r="ACU4848" s="60"/>
      <c r="ACV4848" s="60"/>
      <c r="ACW4848" s="60"/>
      <c r="ACX4848" s="60"/>
      <c r="ACY4848" s="60">
        <v>1.0000458681272</v>
      </c>
      <c r="ACZ4848" s="60"/>
      <c r="ADA4848" s="60"/>
      <c r="ADB4848" s="60"/>
      <c r="ADC4848" s="60"/>
      <c r="ADD4848" s="60"/>
      <c r="ADE4848" s="60"/>
    </row>
    <row r="4849" spans="760:785" x14ac:dyDescent="0.25">
      <c r="ACF4849" s="60"/>
      <c r="ACG4849" s="60"/>
      <c r="ACH4849" s="60"/>
      <c r="ACI4849" s="60"/>
      <c r="ACJ4849" s="60"/>
      <c r="ACK4849" s="60"/>
      <c r="ACL4849" s="60"/>
      <c r="ACM4849" s="60"/>
      <c r="ACN4849" s="60"/>
      <c r="ACO4849" s="60"/>
      <c r="ACP4849" s="60"/>
      <c r="ACQ4849" s="60"/>
      <c r="ACR4849" s="60"/>
      <c r="ACS4849" s="60"/>
      <c r="ACT4849" s="60"/>
      <c r="ACU4849" s="60"/>
      <c r="ACV4849" s="60"/>
      <c r="ACW4849" s="60"/>
      <c r="ACX4849" s="60"/>
      <c r="ACY4849" s="60">
        <v>1.0000438594987999</v>
      </c>
      <c r="ACZ4849" s="60"/>
      <c r="ADA4849" s="60"/>
      <c r="ADB4849" s="60"/>
      <c r="ADC4849" s="60"/>
      <c r="ADD4849" s="60"/>
      <c r="ADE4849" s="60"/>
    </row>
    <row r="4850" spans="760:785" x14ac:dyDescent="0.25">
      <c r="ACF4850" s="60"/>
      <c r="ACG4850" s="60"/>
      <c r="ACH4850" s="60"/>
      <c r="ACI4850" s="60"/>
      <c r="ACJ4850" s="60"/>
      <c r="ACK4850" s="60"/>
      <c r="ACL4850" s="60"/>
      <c r="ACM4850" s="60"/>
      <c r="ACN4850" s="60"/>
      <c r="ACO4850" s="60"/>
      <c r="ACP4850" s="60"/>
      <c r="ACQ4850" s="60"/>
      <c r="ACR4850" s="60"/>
      <c r="ACS4850" s="60"/>
      <c r="ACT4850" s="60"/>
      <c r="ACU4850" s="60"/>
      <c r="ACV4850" s="60"/>
      <c r="ACW4850" s="60"/>
      <c r="ACX4850" s="60"/>
      <c r="ACY4850" s="60">
        <v>1.0000419306106201</v>
      </c>
      <c r="ACZ4850" s="60"/>
      <c r="ADA4850" s="60"/>
      <c r="ADB4850" s="60"/>
      <c r="ADC4850" s="60"/>
      <c r="ADD4850" s="60"/>
      <c r="ADE4850" s="60"/>
    </row>
    <row r="4851" spans="760:785" x14ac:dyDescent="0.25">
      <c r="ACF4851" s="60"/>
      <c r="ACG4851" s="60"/>
      <c r="ACH4851" s="60"/>
      <c r="ACI4851" s="60"/>
      <c r="ACJ4851" s="60"/>
      <c r="ACK4851" s="60"/>
      <c r="ACL4851" s="60"/>
      <c r="ACM4851" s="60"/>
      <c r="ACN4851" s="60"/>
      <c r="ACO4851" s="60"/>
      <c r="ACP4851" s="60"/>
      <c r="ACQ4851" s="60"/>
      <c r="ACR4851" s="60"/>
      <c r="ACS4851" s="60"/>
      <c r="ACT4851" s="60"/>
      <c r="ACU4851" s="60"/>
      <c r="ACV4851" s="60"/>
      <c r="ACW4851" s="60"/>
      <c r="ACX4851" s="60"/>
      <c r="ACY4851" s="60">
        <v>1.00003816003297</v>
      </c>
      <c r="ACZ4851" s="60"/>
      <c r="ADA4851" s="60"/>
      <c r="ADB4851" s="60"/>
      <c r="ADC4851" s="60"/>
      <c r="ADD4851" s="60"/>
      <c r="ADE4851" s="60"/>
    </row>
    <row r="4852" spans="760:785" x14ac:dyDescent="0.25">
      <c r="ACF4852" s="60"/>
      <c r="ACG4852" s="60"/>
      <c r="ACH4852" s="60"/>
      <c r="ACI4852" s="60"/>
      <c r="ACJ4852" s="60"/>
      <c r="ACK4852" s="60"/>
      <c r="ACL4852" s="60"/>
      <c r="ACM4852" s="60"/>
      <c r="ACN4852" s="60"/>
      <c r="ACO4852" s="60"/>
      <c r="ACP4852" s="60"/>
      <c r="ACQ4852" s="60"/>
      <c r="ACR4852" s="60"/>
      <c r="ACS4852" s="60"/>
      <c r="ACT4852" s="60"/>
      <c r="ACU4852" s="60"/>
      <c r="ACV4852" s="60"/>
      <c r="ACW4852" s="60"/>
      <c r="ACX4852" s="60"/>
      <c r="ACY4852" s="60">
        <v>1.0000367709689799</v>
      </c>
      <c r="ACZ4852" s="60"/>
      <c r="ADA4852" s="60"/>
      <c r="ADB4852" s="60"/>
      <c r="ADC4852" s="60"/>
      <c r="ADD4852" s="60"/>
      <c r="ADE4852" s="60"/>
    </row>
    <row r="4853" spans="760:785" x14ac:dyDescent="0.25">
      <c r="ACF4853" s="60"/>
      <c r="ACG4853" s="60"/>
      <c r="ACH4853" s="60"/>
      <c r="ACI4853" s="60"/>
      <c r="ACJ4853" s="60"/>
      <c r="ACK4853" s="60"/>
      <c r="ACL4853" s="60"/>
      <c r="ACM4853" s="60"/>
      <c r="ACN4853" s="60"/>
      <c r="ACO4853" s="60"/>
      <c r="ACP4853" s="60"/>
      <c r="ACQ4853" s="60"/>
      <c r="ACR4853" s="60"/>
      <c r="ACS4853" s="60"/>
      <c r="ACT4853" s="60"/>
      <c r="ACU4853" s="60"/>
      <c r="ACV4853" s="60"/>
      <c r="ACW4853" s="60"/>
      <c r="ACX4853" s="60"/>
      <c r="ACY4853" s="60">
        <v>1.0000230006834001</v>
      </c>
      <c r="ACZ4853" s="60"/>
      <c r="ADA4853" s="60"/>
      <c r="ADB4853" s="60"/>
      <c r="ADC4853" s="60"/>
      <c r="ADD4853" s="60"/>
      <c r="ADE4853" s="60"/>
    </row>
    <row r="4854" spans="760:785" x14ac:dyDescent="0.25">
      <c r="ACF4854" s="60"/>
      <c r="ACG4854" s="60"/>
      <c r="ACH4854" s="60"/>
      <c r="ACI4854" s="60"/>
      <c r="ACJ4854" s="60"/>
      <c r="ACK4854" s="60"/>
      <c r="ACL4854" s="60"/>
      <c r="ACM4854" s="60"/>
      <c r="ACN4854" s="60"/>
      <c r="ACO4854" s="60"/>
      <c r="ACP4854" s="60"/>
      <c r="ACQ4854" s="60"/>
      <c r="ACR4854" s="60"/>
      <c r="ACS4854" s="60"/>
      <c r="ACT4854" s="60"/>
      <c r="ACU4854" s="60"/>
      <c r="ACV4854" s="60"/>
      <c r="ACW4854" s="60"/>
      <c r="ACX4854" s="60"/>
      <c r="ACY4854" s="60">
        <v>1.0000208518351199</v>
      </c>
      <c r="ACZ4854" s="60"/>
      <c r="ADA4854" s="60"/>
      <c r="ADB4854" s="60"/>
      <c r="ADC4854" s="60"/>
      <c r="ADD4854" s="60"/>
      <c r="ADE4854" s="60"/>
    </row>
    <row r="4855" spans="760:785" x14ac:dyDescent="0.25">
      <c r="ACF4855" s="60"/>
      <c r="ACG4855" s="60"/>
      <c r="ACH4855" s="60"/>
      <c r="ACI4855" s="60"/>
      <c r="ACJ4855" s="60"/>
      <c r="ACK4855" s="60"/>
      <c r="ACL4855" s="60"/>
      <c r="ACM4855" s="60"/>
      <c r="ACN4855" s="60"/>
      <c r="ACO4855" s="60"/>
      <c r="ACP4855" s="60"/>
      <c r="ACQ4855" s="60"/>
      <c r="ACR4855" s="60"/>
      <c r="ACS4855" s="60"/>
      <c r="ACT4855" s="60"/>
      <c r="ACU4855" s="60"/>
      <c r="ACV4855" s="60"/>
      <c r="ACW4855" s="60"/>
      <c r="ACX4855" s="60"/>
      <c r="ACY4855" s="60">
        <v>1.0000199008103099</v>
      </c>
      <c r="ACZ4855" s="60"/>
      <c r="ADA4855" s="60"/>
      <c r="ADB4855" s="60"/>
      <c r="ADC4855" s="60"/>
      <c r="ADD4855" s="60"/>
      <c r="ADE4855" s="60"/>
    </row>
    <row r="4856" spans="760:785" x14ac:dyDescent="0.25">
      <c r="ACF4856" s="60"/>
      <c r="ACG4856" s="60"/>
      <c r="ACH4856" s="60"/>
      <c r="ACI4856" s="60"/>
      <c r="ACJ4856" s="60"/>
      <c r="ACK4856" s="60"/>
      <c r="ACL4856" s="60"/>
      <c r="ACM4856" s="60"/>
      <c r="ACN4856" s="60"/>
      <c r="ACO4856" s="60"/>
      <c r="ACP4856" s="60"/>
      <c r="ACQ4856" s="60"/>
      <c r="ACR4856" s="60"/>
      <c r="ACS4856" s="60"/>
      <c r="ACT4856" s="60"/>
      <c r="ACU4856" s="60"/>
      <c r="ACV4856" s="60"/>
      <c r="ACW4856" s="60"/>
      <c r="ACX4856" s="60"/>
      <c r="ACY4856" s="60">
        <v>1.00001836162141</v>
      </c>
      <c r="ACZ4856" s="60"/>
      <c r="ADA4856" s="60"/>
      <c r="ADB4856" s="60"/>
      <c r="ADC4856" s="60"/>
      <c r="ADD4856" s="60"/>
      <c r="ADE4856" s="60"/>
    </row>
    <row r="4857" spans="760:785" x14ac:dyDescent="0.25">
      <c r="ACF4857" s="60"/>
      <c r="ACG4857" s="60"/>
      <c r="ACH4857" s="60"/>
      <c r="ACI4857" s="60"/>
      <c r="ACJ4857" s="60"/>
      <c r="ACK4857" s="60"/>
      <c r="ACL4857" s="60"/>
      <c r="ACM4857" s="60"/>
      <c r="ACN4857" s="60"/>
      <c r="ACO4857" s="60"/>
      <c r="ACP4857" s="60"/>
      <c r="ACQ4857" s="60"/>
      <c r="ACR4857" s="60"/>
      <c r="ACS4857" s="60"/>
      <c r="ACT4857" s="60"/>
      <c r="ACU4857" s="60"/>
      <c r="ACV4857" s="60"/>
      <c r="ACW4857" s="60"/>
      <c r="ACX4857" s="60"/>
      <c r="ACY4857" s="60">
        <v>1.0000176961428</v>
      </c>
      <c r="ACZ4857" s="60"/>
      <c r="ADA4857" s="60"/>
      <c r="ADB4857" s="60"/>
      <c r="ADC4857" s="60"/>
      <c r="ADD4857" s="60"/>
      <c r="ADE4857" s="60"/>
    </row>
    <row r="4858" spans="760:785" x14ac:dyDescent="0.25">
      <c r="ACF4858" s="60"/>
      <c r="ACG4858" s="60"/>
      <c r="ACH4858" s="60"/>
      <c r="ACI4858" s="60"/>
      <c r="ACJ4858" s="60"/>
      <c r="ACK4858" s="60"/>
      <c r="ACL4858" s="60"/>
      <c r="ACM4858" s="60"/>
      <c r="ACN4858" s="60"/>
      <c r="ACO4858" s="60"/>
      <c r="ACP4858" s="60"/>
      <c r="ACQ4858" s="60"/>
      <c r="ACR4858" s="60"/>
      <c r="ACS4858" s="60"/>
      <c r="ACT4858" s="60"/>
      <c r="ACU4858" s="60"/>
      <c r="ACV4858" s="60"/>
      <c r="ACW4858" s="60"/>
      <c r="ACX4858" s="60"/>
      <c r="ACY4858" s="60">
        <v>1.0000113021434001</v>
      </c>
      <c r="ACZ4858" s="60"/>
      <c r="ADA4858" s="60"/>
      <c r="ADB4858" s="60"/>
      <c r="ADC4858" s="60"/>
      <c r="ADD4858" s="60"/>
      <c r="ADE4858" s="60"/>
    </row>
    <row r="4859" spans="760:785" x14ac:dyDescent="0.25">
      <c r="ACF4859" s="60"/>
      <c r="ACG4859" s="60"/>
      <c r="ACH4859" s="60"/>
      <c r="ACI4859" s="60"/>
      <c r="ACJ4859" s="60"/>
      <c r="ACK4859" s="60"/>
      <c r="ACL4859" s="60"/>
      <c r="ACM4859" s="60"/>
      <c r="ACN4859" s="60"/>
      <c r="ACO4859" s="60"/>
      <c r="ACP4859" s="60"/>
      <c r="ACQ4859" s="60"/>
      <c r="ACR4859" s="60"/>
      <c r="ACS4859" s="60"/>
      <c r="ACT4859" s="60"/>
      <c r="ACU4859" s="60"/>
      <c r="ACV4859" s="60"/>
      <c r="ACW4859" s="60"/>
      <c r="ACX4859" s="60"/>
      <c r="ACY4859" s="60">
        <v>1.0000083183846</v>
      </c>
      <c r="ACZ4859" s="60"/>
      <c r="ADA4859" s="60"/>
      <c r="ADB4859" s="60"/>
      <c r="ADC4859" s="60"/>
      <c r="ADD4859" s="60"/>
      <c r="ADE4859" s="60"/>
    </row>
    <row r="4860" spans="760:785" x14ac:dyDescent="0.25">
      <c r="ACF4860" s="60"/>
      <c r="ACG4860" s="60"/>
      <c r="ACH4860" s="60"/>
      <c r="ACI4860" s="60"/>
      <c r="ACJ4860" s="60"/>
      <c r="ACK4860" s="60"/>
      <c r="ACL4860" s="60"/>
      <c r="ACM4860" s="60"/>
      <c r="ACN4860" s="60"/>
      <c r="ACO4860" s="60"/>
      <c r="ACP4860" s="60"/>
      <c r="ACQ4860" s="60"/>
      <c r="ACR4860" s="60"/>
      <c r="ACS4860" s="60"/>
      <c r="ACT4860" s="60"/>
      <c r="ACU4860" s="60"/>
      <c r="ACV4860" s="60"/>
      <c r="ACW4860" s="60"/>
      <c r="ACX4860" s="60"/>
      <c r="ACY4860" s="60">
        <v>1.0000070727583501</v>
      </c>
      <c r="ACZ4860" s="60"/>
      <c r="ADA4860" s="60"/>
      <c r="ADB4860" s="60"/>
      <c r="ADC4860" s="60"/>
      <c r="ADD4860" s="60"/>
      <c r="ADE4860" s="60"/>
    </row>
    <row r="4861" spans="760:785" x14ac:dyDescent="0.25">
      <c r="ACF4861" s="60"/>
      <c r="ACG4861" s="60"/>
      <c r="ACH4861" s="60"/>
      <c r="ACI4861" s="60"/>
      <c r="ACJ4861" s="60"/>
      <c r="ACK4861" s="60"/>
      <c r="ACL4861" s="60"/>
      <c r="ACM4861" s="60"/>
      <c r="ACN4861" s="60"/>
      <c r="ACO4861" s="60"/>
      <c r="ACP4861" s="60"/>
      <c r="ACQ4861" s="60"/>
      <c r="ACR4861" s="60"/>
      <c r="ACS4861" s="60"/>
      <c r="ACT4861" s="60"/>
      <c r="ACU4861" s="60"/>
      <c r="ACV4861" s="60"/>
      <c r="ACW4861" s="60"/>
      <c r="ACX4861" s="60"/>
      <c r="ACY4861" s="60">
        <v>1.00000015320503</v>
      </c>
      <c r="ACZ4861" s="60"/>
      <c r="ADA4861" s="60"/>
      <c r="ADB4861" s="60"/>
      <c r="ADC4861" s="60"/>
      <c r="ADD4861" s="60"/>
      <c r="ADE4861" s="60"/>
    </row>
    <row r="4862" spans="760:785" x14ac:dyDescent="0.25">
      <c r="ACF4862" s="60"/>
      <c r="ACG4862" s="60"/>
      <c r="ACH4862" s="60"/>
      <c r="ACI4862" s="60"/>
      <c r="ACJ4862" s="60"/>
      <c r="ACK4862" s="60"/>
      <c r="ACL4862" s="60"/>
      <c r="ACM4862" s="60"/>
      <c r="ACN4862" s="60"/>
      <c r="ACO4862" s="60"/>
      <c r="ACP4862" s="60"/>
      <c r="ACQ4862" s="60"/>
      <c r="ACR4862" s="60"/>
      <c r="ACS4862" s="60"/>
      <c r="ACT4862" s="60"/>
      <c r="ACU4862" s="60"/>
      <c r="ACV4862" s="60"/>
      <c r="ACW4862" s="60"/>
      <c r="ACX4862" s="60"/>
      <c r="ACY4862" s="60">
        <v>0.99999464771980195</v>
      </c>
      <c r="ACZ4862" s="60"/>
      <c r="ADA4862" s="60"/>
      <c r="ADB4862" s="60"/>
      <c r="ADC4862" s="60"/>
      <c r="ADD4862" s="60"/>
      <c r="ADE4862" s="60"/>
    </row>
    <row r="4863" spans="760:785" x14ac:dyDescent="0.25">
      <c r="ACF4863" s="60"/>
      <c r="ACG4863" s="60"/>
      <c r="ACH4863" s="60"/>
      <c r="ACI4863" s="60"/>
      <c r="ACJ4863" s="60"/>
      <c r="ACK4863" s="60"/>
      <c r="ACL4863" s="60"/>
      <c r="ACM4863" s="60"/>
      <c r="ACN4863" s="60"/>
      <c r="ACO4863" s="60"/>
      <c r="ACP4863" s="60"/>
      <c r="ACQ4863" s="60"/>
      <c r="ACR4863" s="60"/>
      <c r="ACS4863" s="60"/>
      <c r="ACT4863" s="60"/>
      <c r="ACU4863" s="60"/>
      <c r="ACV4863" s="60"/>
      <c r="ACW4863" s="60"/>
      <c r="ACX4863" s="60"/>
      <c r="ACY4863" s="60">
        <v>0.99999193807179199</v>
      </c>
      <c r="ACZ4863" s="60"/>
      <c r="ADA4863" s="60"/>
      <c r="ADB4863" s="60"/>
      <c r="ADC4863" s="60"/>
      <c r="ADD4863" s="60"/>
      <c r="ADE4863" s="60"/>
    </row>
    <row r="4864" spans="760:785" x14ac:dyDescent="0.25">
      <c r="ACF4864" s="60"/>
      <c r="ACG4864" s="60"/>
      <c r="ACH4864" s="60"/>
      <c r="ACI4864" s="60"/>
      <c r="ACJ4864" s="60"/>
      <c r="ACK4864" s="60"/>
      <c r="ACL4864" s="60"/>
      <c r="ACM4864" s="60"/>
      <c r="ACN4864" s="60"/>
      <c r="ACO4864" s="60"/>
      <c r="ACP4864" s="60"/>
      <c r="ACQ4864" s="60"/>
      <c r="ACR4864" s="60"/>
      <c r="ACS4864" s="60"/>
      <c r="ACT4864" s="60"/>
      <c r="ACU4864" s="60"/>
      <c r="ACV4864" s="60"/>
      <c r="ACW4864" s="60"/>
      <c r="ACX4864" s="60"/>
      <c r="ACY4864" s="60">
        <v>0.99999016909511096</v>
      </c>
      <c r="ACZ4864" s="60"/>
      <c r="ADA4864" s="60"/>
      <c r="ADB4864" s="60"/>
      <c r="ADC4864" s="60"/>
      <c r="ADD4864" s="60"/>
      <c r="ADE4864" s="60"/>
    </row>
    <row r="4865" spans="760:785" x14ac:dyDescent="0.25">
      <c r="ACF4865" s="60"/>
      <c r="ACG4865" s="60"/>
      <c r="ACH4865" s="60"/>
      <c r="ACI4865" s="60"/>
      <c r="ACJ4865" s="60"/>
      <c r="ACK4865" s="60"/>
      <c r="ACL4865" s="60"/>
      <c r="ACM4865" s="60"/>
      <c r="ACN4865" s="60"/>
      <c r="ACO4865" s="60"/>
      <c r="ACP4865" s="60"/>
      <c r="ACQ4865" s="60"/>
      <c r="ACR4865" s="60"/>
      <c r="ACS4865" s="60"/>
      <c r="ACT4865" s="60"/>
      <c r="ACU4865" s="60"/>
      <c r="ACV4865" s="60"/>
      <c r="ACW4865" s="60"/>
      <c r="ACX4865" s="60"/>
      <c r="ACY4865" s="60">
        <v>0.99998840591505</v>
      </c>
      <c r="ACZ4865" s="60"/>
      <c r="ADA4865" s="60"/>
      <c r="ADB4865" s="60"/>
      <c r="ADC4865" s="60"/>
      <c r="ADD4865" s="60"/>
      <c r="ADE4865" s="60"/>
    </row>
    <row r="4866" spans="760:785" x14ac:dyDescent="0.25">
      <c r="ACF4866" s="60"/>
      <c r="ACG4866" s="60"/>
      <c r="ACH4866" s="60"/>
      <c r="ACI4866" s="60"/>
      <c r="ACJ4866" s="60"/>
      <c r="ACK4866" s="60"/>
      <c r="ACL4866" s="60"/>
      <c r="ACM4866" s="60"/>
      <c r="ACN4866" s="60"/>
      <c r="ACO4866" s="60"/>
      <c r="ACP4866" s="60"/>
      <c r="ACQ4866" s="60"/>
      <c r="ACR4866" s="60"/>
      <c r="ACS4866" s="60"/>
      <c r="ACT4866" s="60"/>
      <c r="ACU4866" s="60"/>
      <c r="ACV4866" s="60"/>
      <c r="ACW4866" s="60"/>
      <c r="ACX4866" s="60"/>
      <c r="ACY4866" s="60">
        <v>0.99998606531173495</v>
      </c>
      <c r="ACZ4866" s="60"/>
      <c r="ADA4866" s="60"/>
      <c r="ADB4866" s="60"/>
      <c r="ADC4866" s="60"/>
      <c r="ADD4866" s="60"/>
      <c r="ADE4866" s="60"/>
    </row>
    <row r="4867" spans="760:785" x14ac:dyDescent="0.25">
      <c r="ACF4867" s="60"/>
      <c r="ACG4867" s="60"/>
      <c r="ACH4867" s="60"/>
      <c r="ACI4867" s="60"/>
      <c r="ACJ4867" s="60"/>
      <c r="ACK4867" s="60"/>
      <c r="ACL4867" s="60"/>
      <c r="ACM4867" s="60"/>
      <c r="ACN4867" s="60"/>
      <c r="ACO4867" s="60"/>
      <c r="ACP4867" s="60"/>
      <c r="ACQ4867" s="60"/>
      <c r="ACR4867" s="60"/>
      <c r="ACS4867" s="60"/>
      <c r="ACT4867" s="60"/>
      <c r="ACU4867" s="60"/>
      <c r="ACV4867" s="60"/>
      <c r="ACW4867" s="60"/>
      <c r="ACX4867" s="60"/>
      <c r="ACY4867" s="60">
        <v>0.99998043656382996</v>
      </c>
      <c r="ACZ4867" s="60"/>
      <c r="ADA4867" s="60"/>
      <c r="ADB4867" s="60"/>
      <c r="ADC4867" s="60"/>
      <c r="ADD4867" s="60"/>
      <c r="ADE4867" s="60"/>
    </row>
    <row r="4868" spans="760:785" x14ac:dyDescent="0.25">
      <c r="ACF4868" s="60"/>
      <c r="ACG4868" s="60"/>
      <c r="ACH4868" s="60"/>
      <c r="ACI4868" s="60"/>
      <c r="ACJ4868" s="60"/>
      <c r="ACK4868" s="60"/>
      <c r="ACL4868" s="60"/>
      <c r="ACM4868" s="60"/>
      <c r="ACN4868" s="60"/>
      <c r="ACO4868" s="60"/>
      <c r="ACP4868" s="60"/>
      <c r="ACQ4868" s="60"/>
      <c r="ACR4868" s="60"/>
      <c r="ACS4868" s="60"/>
      <c r="ACT4868" s="60"/>
      <c r="ACU4868" s="60"/>
      <c r="ACV4868" s="60"/>
      <c r="ACW4868" s="60"/>
      <c r="ACX4868" s="60"/>
      <c r="ACY4868" s="60">
        <v>0.99997962158617004</v>
      </c>
      <c r="ACZ4868" s="60"/>
      <c r="ADA4868" s="60"/>
      <c r="ADB4868" s="60"/>
      <c r="ADC4868" s="60"/>
      <c r="ADD4868" s="60"/>
      <c r="ADE4868" s="60"/>
    </row>
    <row r="4869" spans="760:785" x14ac:dyDescent="0.25">
      <c r="ACF4869" s="60"/>
      <c r="ACG4869" s="60"/>
      <c r="ACH4869" s="60"/>
      <c r="ACI4869" s="60"/>
      <c r="ACJ4869" s="60"/>
      <c r="ACK4869" s="60"/>
      <c r="ACL4869" s="60"/>
      <c r="ACM4869" s="60"/>
      <c r="ACN4869" s="60"/>
      <c r="ACO4869" s="60"/>
      <c r="ACP4869" s="60"/>
      <c r="ACQ4869" s="60"/>
      <c r="ACR4869" s="60"/>
      <c r="ACS4869" s="60"/>
      <c r="ACT4869" s="60"/>
      <c r="ACU4869" s="60"/>
      <c r="ACV4869" s="60"/>
      <c r="ACW4869" s="60"/>
      <c r="ACX4869" s="60"/>
      <c r="ACY4869" s="60">
        <v>0.99996357161883398</v>
      </c>
      <c r="ACZ4869" s="60"/>
      <c r="ADA4869" s="60"/>
      <c r="ADB4869" s="60"/>
      <c r="ADC4869" s="60"/>
      <c r="ADD4869" s="60"/>
      <c r="ADE4869" s="60"/>
    </row>
    <row r="4870" spans="760:785" x14ac:dyDescent="0.25">
      <c r="ACF4870" s="60"/>
      <c r="ACG4870" s="60"/>
      <c r="ACH4870" s="60"/>
      <c r="ACI4870" s="60"/>
      <c r="ACJ4870" s="60"/>
      <c r="ACK4870" s="60"/>
      <c r="ACL4870" s="60"/>
      <c r="ACM4870" s="60"/>
      <c r="ACN4870" s="60"/>
      <c r="ACO4870" s="60"/>
      <c r="ACP4870" s="60"/>
      <c r="ACQ4870" s="60"/>
      <c r="ACR4870" s="60"/>
      <c r="ACS4870" s="60"/>
      <c r="ACT4870" s="60"/>
      <c r="ACU4870" s="60"/>
      <c r="ACV4870" s="60"/>
      <c r="ACW4870" s="60"/>
      <c r="ACX4870" s="60"/>
      <c r="ACY4870" s="60">
        <v>0.99996335988287399</v>
      </c>
      <c r="ACZ4870" s="60"/>
      <c r="ADA4870" s="60"/>
      <c r="ADB4870" s="60"/>
      <c r="ADC4870" s="60"/>
      <c r="ADD4870" s="60"/>
      <c r="ADE4870" s="60"/>
    </row>
    <row r="4871" spans="760:785" x14ac:dyDescent="0.25">
      <c r="ACF4871" s="60"/>
      <c r="ACG4871" s="60"/>
      <c r="ACH4871" s="60"/>
      <c r="ACI4871" s="60"/>
      <c r="ACJ4871" s="60"/>
      <c r="ACK4871" s="60"/>
      <c r="ACL4871" s="60"/>
      <c r="ACM4871" s="60"/>
      <c r="ACN4871" s="60"/>
      <c r="ACO4871" s="60"/>
      <c r="ACP4871" s="60"/>
      <c r="ACQ4871" s="60"/>
      <c r="ACR4871" s="60"/>
      <c r="ACS4871" s="60"/>
      <c r="ACT4871" s="60"/>
      <c r="ACU4871" s="60"/>
      <c r="ACV4871" s="60"/>
      <c r="ACW4871" s="60"/>
      <c r="ACX4871" s="60"/>
      <c r="ACY4871" s="60">
        <v>0.99995932380855801</v>
      </c>
      <c r="ACZ4871" s="60"/>
      <c r="ADA4871" s="60"/>
      <c r="ADB4871" s="60"/>
      <c r="ADC4871" s="60"/>
      <c r="ADD4871" s="60"/>
      <c r="ADE4871" s="60"/>
    </row>
    <row r="4872" spans="760:785" x14ac:dyDescent="0.25">
      <c r="ACF4872" s="60"/>
      <c r="ACG4872" s="60"/>
      <c r="ACH4872" s="60"/>
      <c r="ACI4872" s="60"/>
      <c r="ACJ4872" s="60"/>
      <c r="ACK4872" s="60"/>
      <c r="ACL4872" s="60"/>
      <c r="ACM4872" s="60"/>
      <c r="ACN4872" s="60"/>
      <c r="ACO4872" s="60"/>
      <c r="ACP4872" s="60"/>
      <c r="ACQ4872" s="60"/>
      <c r="ACR4872" s="60"/>
      <c r="ACS4872" s="60"/>
      <c r="ACT4872" s="60"/>
      <c r="ACU4872" s="60"/>
      <c r="ACV4872" s="60"/>
      <c r="ACW4872" s="60"/>
      <c r="ACX4872" s="60"/>
      <c r="ACY4872" s="60">
        <v>0.999955897081792</v>
      </c>
      <c r="ACZ4872" s="60"/>
      <c r="ADA4872" s="60"/>
      <c r="ADB4872" s="60"/>
      <c r="ADC4872" s="60"/>
      <c r="ADD4872" s="60"/>
      <c r="ADE4872" s="60"/>
    </row>
    <row r="4873" spans="760:785" x14ac:dyDescent="0.25">
      <c r="ACF4873" s="60"/>
      <c r="ACG4873" s="60"/>
      <c r="ACH4873" s="60"/>
      <c r="ACI4873" s="60"/>
      <c r="ACJ4873" s="60"/>
      <c r="ACK4873" s="60"/>
      <c r="ACL4873" s="60"/>
      <c r="ACM4873" s="60"/>
      <c r="ACN4873" s="60"/>
      <c r="ACO4873" s="60"/>
      <c r="ACP4873" s="60"/>
      <c r="ACQ4873" s="60"/>
      <c r="ACR4873" s="60"/>
      <c r="ACS4873" s="60"/>
      <c r="ACT4873" s="60"/>
      <c r="ACU4873" s="60"/>
      <c r="ACV4873" s="60"/>
      <c r="ACW4873" s="60"/>
      <c r="ACX4873" s="60"/>
      <c r="ACY4873" s="60">
        <v>0.99995526960972203</v>
      </c>
      <c r="ACZ4873" s="60"/>
      <c r="ADA4873" s="60"/>
      <c r="ADB4873" s="60"/>
      <c r="ADC4873" s="60"/>
      <c r="ADD4873" s="60"/>
      <c r="ADE4873" s="60"/>
    </row>
    <row r="4874" spans="760:785" x14ac:dyDescent="0.25">
      <c r="ACF4874" s="60"/>
      <c r="ACG4874" s="60"/>
      <c r="ACH4874" s="60"/>
      <c r="ACI4874" s="60"/>
      <c r="ACJ4874" s="60"/>
      <c r="ACK4874" s="60"/>
      <c r="ACL4874" s="60"/>
      <c r="ACM4874" s="60"/>
      <c r="ACN4874" s="60"/>
      <c r="ACO4874" s="60"/>
      <c r="ACP4874" s="60"/>
      <c r="ACQ4874" s="60"/>
      <c r="ACR4874" s="60"/>
      <c r="ACS4874" s="60"/>
      <c r="ACT4874" s="60"/>
      <c r="ACU4874" s="60"/>
      <c r="ACV4874" s="60"/>
      <c r="ACW4874" s="60"/>
      <c r="ACX4874" s="60"/>
      <c r="ACY4874" s="60">
        <v>0.99995450498363703</v>
      </c>
      <c r="ACZ4874" s="60"/>
      <c r="ADA4874" s="60"/>
      <c r="ADB4874" s="60"/>
      <c r="ADC4874" s="60"/>
      <c r="ADD4874" s="60"/>
      <c r="ADE4874" s="60"/>
    </row>
    <row r="4875" spans="760:785" x14ac:dyDescent="0.25">
      <c r="ACF4875" s="60"/>
      <c r="ACG4875" s="60"/>
      <c r="ACH4875" s="60"/>
      <c r="ACI4875" s="60"/>
      <c r="ACJ4875" s="60"/>
      <c r="ACK4875" s="60"/>
      <c r="ACL4875" s="60"/>
      <c r="ACM4875" s="60"/>
      <c r="ACN4875" s="60"/>
      <c r="ACO4875" s="60"/>
      <c r="ACP4875" s="60"/>
      <c r="ACQ4875" s="60"/>
      <c r="ACR4875" s="60"/>
      <c r="ACS4875" s="60"/>
      <c r="ACT4875" s="60"/>
      <c r="ACU4875" s="60"/>
      <c r="ACV4875" s="60"/>
      <c r="ACW4875" s="60"/>
      <c r="ACX4875" s="60"/>
      <c r="ACY4875" s="60">
        <v>0.99995200092760195</v>
      </c>
      <c r="ACZ4875" s="60"/>
      <c r="ADA4875" s="60"/>
      <c r="ADB4875" s="60"/>
      <c r="ADC4875" s="60"/>
      <c r="ADD4875" s="60"/>
      <c r="ADE4875" s="60"/>
    </row>
    <row r="4876" spans="760:785" x14ac:dyDescent="0.25">
      <c r="ACF4876" s="60"/>
      <c r="ACG4876" s="60"/>
      <c r="ACH4876" s="60"/>
      <c r="ACI4876" s="60"/>
      <c r="ACJ4876" s="60"/>
      <c r="ACK4876" s="60"/>
      <c r="ACL4876" s="60"/>
      <c r="ACM4876" s="60"/>
      <c r="ACN4876" s="60"/>
      <c r="ACO4876" s="60"/>
      <c r="ACP4876" s="60"/>
      <c r="ACQ4876" s="60"/>
      <c r="ACR4876" s="60"/>
      <c r="ACS4876" s="60"/>
      <c r="ACT4876" s="60"/>
      <c r="ACU4876" s="60"/>
      <c r="ACV4876" s="60"/>
      <c r="ACW4876" s="60"/>
      <c r="ACX4876" s="60"/>
      <c r="ACY4876" s="60">
        <v>0.99995048658793595</v>
      </c>
      <c r="ACZ4876" s="60"/>
      <c r="ADA4876" s="60"/>
      <c r="ADB4876" s="60"/>
      <c r="ADC4876" s="60"/>
      <c r="ADD4876" s="60"/>
      <c r="ADE4876" s="60"/>
    </row>
    <row r="4877" spans="760:785" x14ac:dyDescent="0.25">
      <c r="ACF4877" s="60"/>
      <c r="ACG4877" s="60"/>
      <c r="ACH4877" s="60"/>
      <c r="ACI4877" s="60"/>
      <c r="ACJ4877" s="60"/>
      <c r="ACK4877" s="60"/>
      <c r="ACL4877" s="60"/>
      <c r="ACM4877" s="60"/>
      <c r="ACN4877" s="60"/>
      <c r="ACO4877" s="60"/>
      <c r="ACP4877" s="60"/>
      <c r="ACQ4877" s="60"/>
      <c r="ACR4877" s="60"/>
      <c r="ACS4877" s="60"/>
      <c r="ACT4877" s="60"/>
      <c r="ACU4877" s="60"/>
      <c r="ACV4877" s="60"/>
      <c r="ACW4877" s="60"/>
      <c r="ACX4877" s="60"/>
      <c r="ACY4877" s="60">
        <v>0.99994952066250797</v>
      </c>
      <c r="ACZ4877" s="60"/>
      <c r="ADA4877" s="60"/>
      <c r="ADB4877" s="60"/>
      <c r="ADC4877" s="60"/>
      <c r="ADD4877" s="60"/>
      <c r="ADE4877" s="60"/>
    </row>
    <row r="4878" spans="760:785" x14ac:dyDescent="0.25">
      <c r="ACF4878" s="60"/>
      <c r="ACG4878" s="60"/>
      <c r="ACH4878" s="60"/>
      <c r="ACI4878" s="60"/>
      <c r="ACJ4878" s="60"/>
      <c r="ACK4878" s="60"/>
      <c r="ACL4878" s="60"/>
      <c r="ACM4878" s="60"/>
      <c r="ACN4878" s="60"/>
      <c r="ACO4878" s="60"/>
      <c r="ACP4878" s="60"/>
      <c r="ACQ4878" s="60"/>
      <c r="ACR4878" s="60"/>
      <c r="ACS4878" s="60"/>
      <c r="ACT4878" s="60"/>
      <c r="ACU4878" s="60"/>
      <c r="ACV4878" s="60"/>
      <c r="ACW4878" s="60"/>
      <c r="ACX4878" s="60"/>
      <c r="ACY4878" s="60">
        <v>0.99994580783619902</v>
      </c>
      <c r="ACZ4878" s="60"/>
      <c r="ADA4878" s="60"/>
      <c r="ADB4878" s="60"/>
      <c r="ADC4878" s="60"/>
      <c r="ADD4878" s="60"/>
      <c r="ADE4878" s="60"/>
    </row>
    <row r="4879" spans="760:785" x14ac:dyDescent="0.25">
      <c r="ACF4879" s="60"/>
      <c r="ACG4879" s="60"/>
      <c r="ACH4879" s="60"/>
      <c r="ACI4879" s="60"/>
      <c r="ACJ4879" s="60"/>
      <c r="ACK4879" s="60"/>
      <c r="ACL4879" s="60"/>
      <c r="ACM4879" s="60"/>
      <c r="ACN4879" s="60"/>
      <c r="ACO4879" s="60"/>
      <c r="ACP4879" s="60"/>
      <c r="ACQ4879" s="60"/>
      <c r="ACR4879" s="60"/>
      <c r="ACS4879" s="60"/>
      <c r="ACT4879" s="60"/>
      <c r="ACU4879" s="60"/>
      <c r="ACV4879" s="60"/>
      <c r="ACW4879" s="60"/>
      <c r="ACX4879" s="60"/>
      <c r="ACY4879" s="60">
        <v>0.99994523200603003</v>
      </c>
      <c r="ACZ4879" s="60"/>
      <c r="ADA4879" s="60"/>
      <c r="ADB4879" s="60"/>
      <c r="ADC4879" s="60"/>
      <c r="ADD4879" s="60"/>
      <c r="ADE4879" s="60"/>
    </row>
    <row r="4880" spans="760:785" x14ac:dyDescent="0.25">
      <c r="ACF4880" s="60"/>
      <c r="ACG4880" s="60"/>
      <c r="ACH4880" s="60"/>
      <c r="ACI4880" s="60"/>
      <c r="ACJ4880" s="60"/>
      <c r="ACK4880" s="60"/>
      <c r="ACL4880" s="60"/>
      <c r="ACM4880" s="60"/>
      <c r="ACN4880" s="60"/>
      <c r="ACO4880" s="60"/>
      <c r="ACP4880" s="60"/>
      <c r="ACQ4880" s="60"/>
      <c r="ACR4880" s="60"/>
      <c r="ACS4880" s="60"/>
      <c r="ACT4880" s="60"/>
      <c r="ACU4880" s="60"/>
      <c r="ACV4880" s="60"/>
      <c r="ACW4880" s="60"/>
      <c r="ACX4880" s="60"/>
      <c r="ACY4880" s="60">
        <v>0.99994263808991202</v>
      </c>
      <c r="ACZ4880" s="60"/>
      <c r="ADA4880" s="60"/>
      <c r="ADB4880" s="60"/>
      <c r="ADC4880" s="60"/>
      <c r="ADD4880" s="60"/>
      <c r="ADE4880" s="60"/>
    </row>
    <row r="4881" spans="760:785" x14ac:dyDescent="0.25">
      <c r="ACF4881" s="60"/>
      <c r="ACG4881" s="60"/>
      <c r="ACH4881" s="60"/>
      <c r="ACI4881" s="60"/>
      <c r="ACJ4881" s="60"/>
      <c r="ACK4881" s="60"/>
      <c r="ACL4881" s="60"/>
      <c r="ACM4881" s="60"/>
      <c r="ACN4881" s="60"/>
      <c r="ACO4881" s="60"/>
      <c r="ACP4881" s="60"/>
      <c r="ACQ4881" s="60"/>
      <c r="ACR4881" s="60"/>
      <c r="ACS4881" s="60"/>
      <c r="ACT4881" s="60"/>
      <c r="ACU4881" s="60"/>
      <c r="ACV4881" s="60"/>
      <c r="ACW4881" s="60"/>
      <c r="ACX4881" s="60"/>
      <c r="ACY4881" s="60">
        <v>0.99994196050215101</v>
      </c>
      <c r="ACZ4881" s="60"/>
      <c r="ADA4881" s="60"/>
      <c r="ADB4881" s="60"/>
      <c r="ADC4881" s="60"/>
      <c r="ADD4881" s="60"/>
      <c r="ADE4881" s="60"/>
    </row>
    <row r="4882" spans="760:785" x14ac:dyDescent="0.25">
      <c r="ACF4882" s="60"/>
      <c r="ACG4882" s="60"/>
      <c r="ACH4882" s="60"/>
      <c r="ACI4882" s="60"/>
      <c r="ACJ4882" s="60"/>
      <c r="ACK4882" s="60"/>
      <c r="ACL4882" s="60"/>
      <c r="ACM4882" s="60"/>
      <c r="ACN4882" s="60"/>
      <c r="ACO4882" s="60"/>
      <c r="ACP4882" s="60"/>
      <c r="ACQ4882" s="60"/>
      <c r="ACR4882" s="60"/>
      <c r="ACS4882" s="60"/>
      <c r="ACT4882" s="60"/>
      <c r="ACU4882" s="60"/>
      <c r="ACV4882" s="60"/>
      <c r="ACW4882" s="60"/>
      <c r="ACX4882" s="60"/>
      <c r="ACY4882" s="60">
        <v>0.99993868433216804</v>
      </c>
      <c r="ACZ4882" s="60"/>
      <c r="ADA4882" s="60"/>
      <c r="ADB4882" s="60"/>
      <c r="ADC4882" s="60"/>
      <c r="ADD4882" s="60"/>
      <c r="ADE4882" s="60"/>
    </row>
    <row r="4883" spans="760:785" x14ac:dyDescent="0.25">
      <c r="ACF4883" s="60"/>
      <c r="ACG4883" s="60"/>
      <c r="ACH4883" s="60"/>
      <c r="ACI4883" s="60"/>
      <c r="ACJ4883" s="60"/>
      <c r="ACK4883" s="60"/>
      <c r="ACL4883" s="60"/>
      <c r="ACM4883" s="60"/>
      <c r="ACN4883" s="60"/>
      <c r="ACO4883" s="60"/>
      <c r="ACP4883" s="60"/>
      <c r="ACQ4883" s="60"/>
      <c r="ACR4883" s="60"/>
      <c r="ACS4883" s="60"/>
      <c r="ACT4883" s="60"/>
      <c r="ACU4883" s="60"/>
      <c r="ACV4883" s="60"/>
      <c r="ACW4883" s="60"/>
      <c r="ACX4883" s="60"/>
      <c r="ACY4883" s="60">
        <v>0.99993837624749404</v>
      </c>
      <c r="ACZ4883" s="60"/>
      <c r="ADA4883" s="60"/>
      <c r="ADB4883" s="60"/>
      <c r="ADC4883" s="60"/>
      <c r="ADD4883" s="60"/>
      <c r="ADE4883" s="60"/>
    </row>
    <row r="4884" spans="760:785" x14ac:dyDescent="0.25">
      <c r="ACF4884" s="60"/>
      <c r="ACG4884" s="60"/>
      <c r="ACH4884" s="60"/>
      <c r="ACI4884" s="60"/>
      <c r="ACJ4884" s="60"/>
      <c r="ACK4884" s="60"/>
      <c r="ACL4884" s="60"/>
      <c r="ACM4884" s="60"/>
      <c r="ACN4884" s="60"/>
      <c r="ACO4884" s="60"/>
      <c r="ACP4884" s="60"/>
      <c r="ACQ4884" s="60"/>
      <c r="ACR4884" s="60"/>
      <c r="ACS4884" s="60"/>
      <c r="ACT4884" s="60"/>
      <c r="ACU4884" s="60"/>
      <c r="ACV4884" s="60"/>
      <c r="ACW4884" s="60"/>
      <c r="ACX4884" s="60"/>
      <c r="ACY4884" s="60">
        <v>0.99993516052680098</v>
      </c>
      <c r="ACZ4884" s="60"/>
      <c r="ADA4884" s="60"/>
      <c r="ADB4884" s="60"/>
      <c r="ADC4884" s="60"/>
      <c r="ADD4884" s="60"/>
      <c r="ADE4884" s="60"/>
    </row>
    <row r="4885" spans="760:785" x14ac:dyDescent="0.25">
      <c r="ACF4885" s="60"/>
      <c r="ACG4885" s="60"/>
      <c r="ACH4885" s="60"/>
      <c r="ACI4885" s="60"/>
      <c r="ACJ4885" s="60"/>
      <c r="ACK4885" s="60"/>
      <c r="ACL4885" s="60"/>
      <c r="ACM4885" s="60"/>
      <c r="ACN4885" s="60"/>
      <c r="ACO4885" s="60"/>
      <c r="ACP4885" s="60"/>
      <c r="ACQ4885" s="60"/>
      <c r="ACR4885" s="60"/>
      <c r="ACS4885" s="60"/>
      <c r="ACT4885" s="60"/>
      <c r="ACU4885" s="60"/>
      <c r="ACV4885" s="60"/>
      <c r="ACW4885" s="60"/>
      <c r="ACX4885" s="60"/>
      <c r="ACY4885" s="60">
        <v>0.999933978786408</v>
      </c>
      <c r="ACZ4885" s="60"/>
      <c r="ADA4885" s="60"/>
      <c r="ADB4885" s="60"/>
      <c r="ADC4885" s="60"/>
      <c r="ADD4885" s="60"/>
      <c r="ADE4885" s="60"/>
    </row>
    <row r="4886" spans="760:785" x14ac:dyDescent="0.25">
      <c r="ACF4886" s="60"/>
      <c r="ACG4886" s="60"/>
      <c r="ACH4886" s="60"/>
      <c r="ACI4886" s="60"/>
      <c r="ACJ4886" s="60"/>
      <c r="ACK4886" s="60"/>
      <c r="ACL4886" s="60"/>
      <c r="ACM4886" s="60"/>
      <c r="ACN4886" s="60"/>
      <c r="ACO4886" s="60"/>
      <c r="ACP4886" s="60"/>
      <c r="ACQ4886" s="60"/>
      <c r="ACR4886" s="60"/>
      <c r="ACS4886" s="60"/>
      <c r="ACT4886" s="60"/>
      <c r="ACU4886" s="60"/>
      <c r="ACV4886" s="60"/>
      <c r="ACW4886" s="60"/>
      <c r="ACX4886" s="60"/>
      <c r="ACY4886" s="60">
        <v>0.999927590543633</v>
      </c>
      <c r="ACZ4886" s="60"/>
      <c r="ADA4886" s="60"/>
      <c r="ADB4886" s="60"/>
      <c r="ADC4886" s="60"/>
      <c r="ADD4886" s="60"/>
      <c r="ADE4886" s="60"/>
    </row>
    <row r="4887" spans="760:785" x14ac:dyDescent="0.25">
      <c r="ACF4887" s="60"/>
      <c r="ACG4887" s="60"/>
      <c r="ACH4887" s="60"/>
      <c r="ACI4887" s="60"/>
      <c r="ACJ4887" s="60"/>
      <c r="ACK4887" s="60"/>
      <c r="ACL4887" s="60"/>
      <c r="ACM4887" s="60"/>
      <c r="ACN4887" s="60"/>
      <c r="ACO4887" s="60"/>
      <c r="ACP4887" s="60"/>
      <c r="ACQ4887" s="60"/>
      <c r="ACR4887" s="60"/>
      <c r="ACS4887" s="60"/>
      <c r="ACT4887" s="60"/>
      <c r="ACU4887" s="60"/>
      <c r="ACV4887" s="60"/>
      <c r="ACW4887" s="60"/>
      <c r="ACX4887" s="60"/>
      <c r="ACY4887" s="60">
        <v>0.99992434890678805</v>
      </c>
      <c r="ACZ4887" s="60"/>
      <c r="ADA4887" s="60"/>
      <c r="ADB4887" s="60"/>
      <c r="ADC4887" s="60"/>
      <c r="ADD4887" s="60"/>
      <c r="ADE4887" s="60"/>
    </row>
    <row r="4888" spans="760:785" x14ac:dyDescent="0.25">
      <c r="ACF4888" s="60"/>
      <c r="ACG4888" s="60"/>
      <c r="ACH4888" s="60"/>
      <c r="ACI4888" s="60"/>
      <c r="ACJ4888" s="60"/>
      <c r="ACK4888" s="60"/>
      <c r="ACL4888" s="60"/>
      <c r="ACM4888" s="60"/>
      <c r="ACN4888" s="60"/>
      <c r="ACO4888" s="60"/>
      <c r="ACP4888" s="60"/>
      <c r="ACQ4888" s="60"/>
      <c r="ACR4888" s="60"/>
      <c r="ACS4888" s="60"/>
      <c r="ACT4888" s="60"/>
      <c r="ACU4888" s="60"/>
      <c r="ACV4888" s="60"/>
      <c r="ACW4888" s="60"/>
      <c r="ACX4888" s="60"/>
      <c r="ACY4888" s="60">
        <v>0.99992390744131499</v>
      </c>
      <c r="ACZ4888" s="60"/>
      <c r="ADA4888" s="60"/>
      <c r="ADB4888" s="60"/>
      <c r="ADC4888" s="60"/>
      <c r="ADD4888" s="60"/>
      <c r="ADE4888" s="60"/>
    </row>
    <row r="4889" spans="760:785" x14ac:dyDescent="0.25">
      <c r="ACF4889" s="60"/>
      <c r="ACG4889" s="60"/>
      <c r="ACH4889" s="60"/>
      <c r="ACI4889" s="60"/>
      <c r="ACJ4889" s="60"/>
      <c r="ACK4889" s="60"/>
      <c r="ACL4889" s="60"/>
      <c r="ACM4889" s="60"/>
      <c r="ACN4889" s="60"/>
      <c r="ACO4889" s="60"/>
      <c r="ACP4889" s="60"/>
      <c r="ACQ4889" s="60"/>
      <c r="ACR4889" s="60"/>
      <c r="ACS4889" s="60"/>
      <c r="ACT4889" s="60"/>
      <c r="ACU4889" s="60"/>
      <c r="ACV4889" s="60"/>
      <c r="ACW4889" s="60"/>
      <c r="ACX4889" s="60"/>
      <c r="ACY4889" s="60">
        <v>0.99991823831702698</v>
      </c>
      <c r="ACZ4889" s="60"/>
      <c r="ADA4889" s="60"/>
      <c r="ADB4889" s="60"/>
      <c r="ADC4889" s="60"/>
      <c r="ADD4889" s="60"/>
      <c r="ADE4889" s="60"/>
    </row>
    <row r="4890" spans="760:785" x14ac:dyDescent="0.25">
      <c r="ACF4890" s="60"/>
      <c r="ACG4890" s="60"/>
      <c r="ACH4890" s="60"/>
      <c r="ACI4890" s="60"/>
      <c r="ACJ4890" s="60"/>
      <c r="ACK4890" s="60"/>
      <c r="ACL4890" s="60"/>
      <c r="ACM4890" s="60"/>
      <c r="ACN4890" s="60"/>
      <c r="ACO4890" s="60"/>
      <c r="ACP4890" s="60"/>
      <c r="ACQ4890" s="60"/>
      <c r="ACR4890" s="60"/>
      <c r="ACS4890" s="60"/>
      <c r="ACT4890" s="60"/>
      <c r="ACU4890" s="60"/>
      <c r="ACV4890" s="60"/>
      <c r="ACW4890" s="60"/>
      <c r="ACX4890" s="60"/>
      <c r="ACY4890" s="60">
        <v>0.99991560804281598</v>
      </c>
      <c r="ACZ4890" s="60"/>
      <c r="ADA4890" s="60"/>
      <c r="ADB4890" s="60"/>
      <c r="ADC4890" s="60"/>
      <c r="ADD4890" s="60"/>
      <c r="ADE4890" s="60"/>
    </row>
    <row r="4891" spans="760:785" x14ac:dyDescent="0.25">
      <c r="ACF4891" s="60"/>
      <c r="ACG4891" s="60"/>
      <c r="ACH4891" s="60"/>
      <c r="ACI4891" s="60"/>
      <c r="ACJ4891" s="60"/>
      <c r="ACK4891" s="60"/>
      <c r="ACL4891" s="60"/>
      <c r="ACM4891" s="60"/>
      <c r="ACN4891" s="60"/>
      <c r="ACO4891" s="60"/>
      <c r="ACP4891" s="60"/>
      <c r="ACQ4891" s="60"/>
      <c r="ACR4891" s="60"/>
      <c r="ACS4891" s="60"/>
      <c r="ACT4891" s="60"/>
      <c r="ACU4891" s="60"/>
      <c r="ACV4891" s="60"/>
      <c r="ACW4891" s="60"/>
      <c r="ACX4891" s="60"/>
      <c r="ACY4891" s="60">
        <v>0.99991483675748705</v>
      </c>
      <c r="ACZ4891" s="60"/>
      <c r="ADA4891" s="60"/>
      <c r="ADB4891" s="60"/>
      <c r="ADC4891" s="60"/>
      <c r="ADD4891" s="60"/>
      <c r="ADE4891" s="60"/>
    </row>
    <row r="4892" spans="760:785" x14ac:dyDescent="0.25">
      <c r="ACF4892" s="60"/>
      <c r="ACG4892" s="60"/>
      <c r="ACH4892" s="60"/>
      <c r="ACI4892" s="60"/>
      <c r="ACJ4892" s="60"/>
      <c r="ACK4892" s="60"/>
      <c r="ACL4892" s="60"/>
      <c r="ACM4892" s="60"/>
      <c r="ACN4892" s="60"/>
      <c r="ACO4892" s="60"/>
      <c r="ACP4892" s="60"/>
      <c r="ACQ4892" s="60"/>
      <c r="ACR4892" s="60"/>
      <c r="ACS4892" s="60"/>
      <c r="ACT4892" s="60"/>
      <c r="ACU4892" s="60"/>
      <c r="ACV4892" s="60"/>
      <c r="ACW4892" s="60"/>
      <c r="ACX4892" s="60"/>
      <c r="ACY4892" s="60">
        <v>0.99991165538747595</v>
      </c>
      <c r="ACZ4892" s="60"/>
      <c r="ADA4892" s="60"/>
      <c r="ADB4892" s="60"/>
      <c r="ADC4892" s="60"/>
      <c r="ADD4892" s="60"/>
      <c r="ADE4892" s="60"/>
    </row>
    <row r="4893" spans="760:785" x14ac:dyDescent="0.25">
      <c r="ACF4893" s="60"/>
      <c r="ACG4893" s="60"/>
      <c r="ACH4893" s="60"/>
      <c r="ACI4893" s="60"/>
      <c r="ACJ4893" s="60"/>
      <c r="ACK4893" s="60"/>
      <c r="ACL4893" s="60"/>
      <c r="ACM4893" s="60"/>
      <c r="ACN4893" s="60"/>
      <c r="ACO4893" s="60"/>
      <c r="ACP4893" s="60"/>
      <c r="ACQ4893" s="60"/>
      <c r="ACR4893" s="60"/>
      <c r="ACS4893" s="60"/>
      <c r="ACT4893" s="60"/>
      <c r="ACU4893" s="60"/>
      <c r="ACV4893" s="60"/>
      <c r="ACW4893" s="60"/>
      <c r="ACX4893" s="60"/>
      <c r="ACY4893" s="60">
        <v>0.99990711922749898</v>
      </c>
      <c r="ACZ4893" s="60"/>
      <c r="ADA4893" s="60"/>
      <c r="ADB4893" s="60"/>
      <c r="ADC4893" s="60"/>
      <c r="ADD4893" s="60"/>
      <c r="ADE4893" s="60"/>
    </row>
    <row r="4894" spans="760:785" x14ac:dyDescent="0.25">
      <c r="ACF4894" s="60"/>
      <c r="ACG4894" s="60"/>
      <c r="ACH4894" s="60"/>
      <c r="ACI4894" s="60"/>
      <c r="ACJ4894" s="60"/>
      <c r="ACK4894" s="60"/>
      <c r="ACL4894" s="60"/>
      <c r="ACM4894" s="60"/>
      <c r="ACN4894" s="60"/>
      <c r="ACO4894" s="60"/>
      <c r="ACP4894" s="60"/>
      <c r="ACQ4894" s="60"/>
      <c r="ACR4894" s="60"/>
      <c r="ACS4894" s="60"/>
      <c r="ACT4894" s="60"/>
      <c r="ACU4894" s="60"/>
      <c r="ACV4894" s="60"/>
      <c r="ACW4894" s="60"/>
      <c r="ACX4894" s="60"/>
      <c r="ACY4894" s="60">
        <v>0.99990223650008903</v>
      </c>
      <c r="ACZ4894" s="60"/>
      <c r="ADA4894" s="60"/>
      <c r="ADB4894" s="60"/>
      <c r="ADC4894" s="60"/>
      <c r="ADD4894" s="60"/>
      <c r="ADE4894" s="60"/>
    </row>
    <row r="4895" spans="760:785" x14ac:dyDescent="0.25">
      <c r="ACF4895" s="60"/>
      <c r="ACG4895" s="60"/>
      <c r="ACH4895" s="60"/>
      <c r="ACI4895" s="60"/>
      <c r="ACJ4895" s="60"/>
      <c r="ACK4895" s="60"/>
      <c r="ACL4895" s="60"/>
      <c r="ACM4895" s="60"/>
      <c r="ACN4895" s="60"/>
      <c r="ACO4895" s="60"/>
      <c r="ACP4895" s="60"/>
      <c r="ACQ4895" s="60"/>
      <c r="ACR4895" s="60"/>
      <c r="ACS4895" s="60"/>
      <c r="ACT4895" s="60"/>
      <c r="ACU4895" s="60"/>
      <c r="ACV4895" s="60"/>
      <c r="ACW4895" s="60"/>
      <c r="ACX4895" s="60"/>
      <c r="ACY4895" s="60">
        <v>0.99989962053721904</v>
      </c>
      <c r="ACZ4895" s="60"/>
      <c r="ADA4895" s="60"/>
      <c r="ADB4895" s="60"/>
      <c r="ADC4895" s="60"/>
      <c r="ADD4895" s="60"/>
      <c r="ADE4895" s="60"/>
    </row>
    <row r="4896" spans="760:785" x14ac:dyDescent="0.25">
      <c r="ACF4896" s="60"/>
      <c r="ACG4896" s="60"/>
      <c r="ACH4896" s="60"/>
      <c r="ACI4896" s="60"/>
      <c r="ACJ4896" s="60"/>
      <c r="ACK4896" s="60"/>
      <c r="ACL4896" s="60"/>
      <c r="ACM4896" s="60"/>
      <c r="ACN4896" s="60"/>
      <c r="ACO4896" s="60"/>
      <c r="ACP4896" s="60"/>
      <c r="ACQ4896" s="60"/>
      <c r="ACR4896" s="60"/>
      <c r="ACS4896" s="60"/>
      <c r="ACT4896" s="60"/>
      <c r="ACU4896" s="60"/>
      <c r="ACV4896" s="60"/>
      <c r="ACW4896" s="60"/>
      <c r="ACX4896" s="60"/>
      <c r="ACY4896" s="60">
        <v>0.99989447035918699</v>
      </c>
      <c r="ACZ4896" s="60"/>
      <c r="ADA4896" s="60"/>
      <c r="ADB4896" s="60"/>
      <c r="ADC4896" s="60"/>
      <c r="ADD4896" s="60"/>
      <c r="ADE4896" s="60"/>
    </row>
    <row r="4897" spans="760:785" x14ac:dyDescent="0.25">
      <c r="ACF4897" s="60"/>
      <c r="ACG4897" s="60"/>
      <c r="ACH4897" s="60"/>
      <c r="ACI4897" s="60"/>
      <c r="ACJ4897" s="60"/>
      <c r="ACK4897" s="60"/>
      <c r="ACL4897" s="60"/>
      <c r="ACM4897" s="60"/>
      <c r="ACN4897" s="60"/>
      <c r="ACO4897" s="60"/>
      <c r="ACP4897" s="60"/>
      <c r="ACQ4897" s="60"/>
      <c r="ACR4897" s="60"/>
      <c r="ACS4897" s="60"/>
      <c r="ACT4897" s="60"/>
      <c r="ACU4897" s="60"/>
      <c r="ACV4897" s="60"/>
      <c r="ACW4897" s="60"/>
      <c r="ACX4897" s="60"/>
      <c r="ACY4897" s="60">
        <v>0.999885173059611</v>
      </c>
      <c r="ACZ4897" s="60"/>
      <c r="ADA4897" s="60"/>
      <c r="ADB4897" s="60"/>
      <c r="ADC4897" s="60"/>
      <c r="ADD4897" s="60"/>
      <c r="ADE4897" s="60"/>
    </row>
    <row r="4898" spans="760:785" x14ac:dyDescent="0.25">
      <c r="ACF4898" s="60"/>
      <c r="ACG4898" s="60"/>
      <c r="ACH4898" s="60"/>
      <c r="ACI4898" s="60"/>
      <c r="ACJ4898" s="60"/>
      <c r="ACK4898" s="60"/>
      <c r="ACL4898" s="60"/>
      <c r="ACM4898" s="60"/>
      <c r="ACN4898" s="60"/>
      <c r="ACO4898" s="60"/>
      <c r="ACP4898" s="60"/>
      <c r="ACQ4898" s="60"/>
      <c r="ACR4898" s="60"/>
      <c r="ACS4898" s="60"/>
      <c r="ACT4898" s="60"/>
      <c r="ACU4898" s="60"/>
      <c r="ACV4898" s="60"/>
      <c r="ACW4898" s="60"/>
      <c r="ACX4898" s="60"/>
      <c r="ACY4898" s="60">
        <v>0.99988289060422697</v>
      </c>
      <c r="ACZ4898" s="60"/>
      <c r="ADA4898" s="60"/>
      <c r="ADB4898" s="60"/>
      <c r="ADC4898" s="60"/>
      <c r="ADD4898" s="60"/>
      <c r="ADE4898" s="60"/>
    </row>
    <row r="4899" spans="760:785" x14ac:dyDescent="0.25">
      <c r="ACF4899" s="60"/>
      <c r="ACG4899" s="60"/>
      <c r="ACH4899" s="60"/>
      <c r="ACI4899" s="60"/>
      <c r="ACJ4899" s="60"/>
      <c r="ACK4899" s="60"/>
      <c r="ACL4899" s="60"/>
      <c r="ACM4899" s="60"/>
      <c r="ACN4899" s="60"/>
      <c r="ACO4899" s="60"/>
      <c r="ACP4899" s="60"/>
      <c r="ACQ4899" s="60"/>
      <c r="ACR4899" s="60"/>
      <c r="ACS4899" s="60"/>
      <c r="ACT4899" s="60"/>
      <c r="ACU4899" s="60"/>
      <c r="ACV4899" s="60"/>
      <c r="ACW4899" s="60"/>
      <c r="ACX4899" s="60"/>
      <c r="ACY4899" s="60">
        <v>0.999882719098379</v>
      </c>
      <c r="ACZ4899" s="60"/>
      <c r="ADA4899" s="60"/>
      <c r="ADB4899" s="60"/>
      <c r="ADC4899" s="60"/>
      <c r="ADD4899" s="60"/>
      <c r="ADE4899" s="60"/>
    </row>
    <row r="4900" spans="760:785" x14ac:dyDescent="0.25">
      <c r="ACF4900" s="60"/>
      <c r="ACG4900" s="60"/>
      <c r="ACH4900" s="60"/>
      <c r="ACI4900" s="60"/>
      <c r="ACJ4900" s="60"/>
      <c r="ACK4900" s="60"/>
      <c r="ACL4900" s="60"/>
      <c r="ACM4900" s="60"/>
      <c r="ACN4900" s="60"/>
      <c r="ACO4900" s="60"/>
      <c r="ACP4900" s="60"/>
      <c r="ACQ4900" s="60"/>
      <c r="ACR4900" s="60"/>
      <c r="ACS4900" s="60"/>
      <c r="ACT4900" s="60"/>
      <c r="ACU4900" s="60"/>
      <c r="ACV4900" s="60"/>
      <c r="ACW4900" s="60"/>
      <c r="ACX4900" s="60"/>
      <c r="ACY4900" s="60">
        <v>0.999879479927543</v>
      </c>
      <c r="ACZ4900" s="60"/>
      <c r="ADA4900" s="60"/>
      <c r="ADB4900" s="60"/>
      <c r="ADC4900" s="60"/>
      <c r="ADD4900" s="60"/>
      <c r="ADE4900" s="60"/>
    </row>
    <row r="4901" spans="760:785" x14ac:dyDescent="0.25">
      <c r="ACF4901" s="60"/>
      <c r="ACG4901" s="60"/>
      <c r="ACH4901" s="60"/>
      <c r="ACI4901" s="60"/>
      <c r="ACJ4901" s="60"/>
      <c r="ACK4901" s="60"/>
      <c r="ACL4901" s="60"/>
      <c r="ACM4901" s="60"/>
      <c r="ACN4901" s="60"/>
      <c r="ACO4901" s="60"/>
      <c r="ACP4901" s="60"/>
      <c r="ACQ4901" s="60"/>
      <c r="ACR4901" s="60"/>
      <c r="ACS4901" s="60"/>
      <c r="ACT4901" s="60"/>
      <c r="ACU4901" s="60"/>
      <c r="ACV4901" s="60"/>
      <c r="ACW4901" s="60"/>
      <c r="ACX4901" s="60"/>
      <c r="ACY4901" s="60">
        <v>0.99987917450308295</v>
      </c>
      <c r="ACZ4901" s="60"/>
      <c r="ADA4901" s="60"/>
      <c r="ADB4901" s="60"/>
      <c r="ADC4901" s="60"/>
      <c r="ADD4901" s="60"/>
      <c r="ADE4901" s="60"/>
    </row>
    <row r="4902" spans="760:785" x14ac:dyDescent="0.25">
      <c r="ACF4902" s="60"/>
      <c r="ACG4902" s="60"/>
      <c r="ACH4902" s="60"/>
      <c r="ACI4902" s="60"/>
      <c r="ACJ4902" s="60"/>
      <c r="ACK4902" s="60"/>
      <c r="ACL4902" s="60"/>
      <c r="ACM4902" s="60"/>
      <c r="ACN4902" s="60"/>
      <c r="ACO4902" s="60"/>
      <c r="ACP4902" s="60"/>
      <c r="ACQ4902" s="60"/>
      <c r="ACR4902" s="60"/>
      <c r="ACS4902" s="60"/>
      <c r="ACT4902" s="60"/>
      <c r="ACU4902" s="60"/>
      <c r="ACV4902" s="60"/>
      <c r="ACW4902" s="60"/>
      <c r="ACX4902" s="60"/>
      <c r="ACY4902" s="60">
        <v>0.999877874695005</v>
      </c>
      <c r="ACZ4902" s="60"/>
      <c r="ADA4902" s="60"/>
      <c r="ADB4902" s="60"/>
      <c r="ADC4902" s="60"/>
      <c r="ADD4902" s="60"/>
      <c r="ADE4902" s="60"/>
    </row>
    <row r="4903" spans="760:785" x14ac:dyDescent="0.25">
      <c r="ACF4903" s="60"/>
      <c r="ACG4903" s="60"/>
      <c r="ACH4903" s="60"/>
      <c r="ACI4903" s="60"/>
      <c r="ACJ4903" s="60"/>
      <c r="ACK4903" s="60"/>
      <c r="ACL4903" s="60"/>
      <c r="ACM4903" s="60"/>
      <c r="ACN4903" s="60"/>
      <c r="ACO4903" s="60"/>
      <c r="ACP4903" s="60"/>
      <c r="ACQ4903" s="60"/>
      <c r="ACR4903" s="60"/>
      <c r="ACS4903" s="60"/>
      <c r="ACT4903" s="60"/>
      <c r="ACU4903" s="60"/>
      <c r="ACV4903" s="60"/>
      <c r="ACW4903" s="60"/>
      <c r="ACX4903" s="60"/>
      <c r="ACY4903" s="60">
        <v>0.99987432051307801</v>
      </c>
      <c r="ACZ4903" s="60"/>
      <c r="ADA4903" s="60"/>
      <c r="ADB4903" s="60"/>
      <c r="ADC4903" s="60"/>
      <c r="ADD4903" s="60"/>
      <c r="ADE4903" s="60"/>
    </row>
    <row r="4904" spans="760:785" x14ac:dyDescent="0.25">
      <c r="ACF4904" s="60"/>
      <c r="ACG4904" s="60"/>
      <c r="ACH4904" s="60"/>
      <c r="ACI4904" s="60"/>
      <c r="ACJ4904" s="60"/>
      <c r="ACK4904" s="60"/>
      <c r="ACL4904" s="60"/>
      <c r="ACM4904" s="60"/>
      <c r="ACN4904" s="60"/>
      <c r="ACO4904" s="60"/>
      <c r="ACP4904" s="60"/>
      <c r="ACQ4904" s="60"/>
      <c r="ACR4904" s="60"/>
      <c r="ACS4904" s="60"/>
      <c r="ACT4904" s="60"/>
      <c r="ACU4904" s="60"/>
      <c r="ACV4904" s="60"/>
      <c r="ACW4904" s="60"/>
      <c r="ACX4904" s="60"/>
      <c r="ACY4904" s="60">
        <v>0.99987160126655295</v>
      </c>
      <c r="ACZ4904" s="60"/>
      <c r="ADA4904" s="60"/>
      <c r="ADB4904" s="60"/>
      <c r="ADC4904" s="60"/>
      <c r="ADD4904" s="60"/>
      <c r="ADE4904" s="60"/>
    </row>
    <row r="4905" spans="760:785" x14ac:dyDescent="0.25">
      <c r="ACF4905" s="60"/>
      <c r="ACG4905" s="60"/>
      <c r="ACH4905" s="60"/>
      <c r="ACI4905" s="60"/>
      <c r="ACJ4905" s="60"/>
      <c r="ACK4905" s="60"/>
      <c r="ACL4905" s="60"/>
      <c r="ACM4905" s="60"/>
      <c r="ACN4905" s="60"/>
      <c r="ACO4905" s="60"/>
      <c r="ACP4905" s="60"/>
      <c r="ACQ4905" s="60"/>
      <c r="ACR4905" s="60"/>
      <c r="ACS4905" s="60"/>
      <c r="ACT4905" s="60"/>
      <c r="ACU4905" s="60"/>
      <c r="ACV4905" s="60"/>
      <c r="ACW4905" s="60"/>
      <c r="ACX4905" s="60"/>
      <c r="ACY4905" s="60">
        <v>0.99987104464707</v>
      </c>
      <c r="ACZ4905" s="60"/>
      <c r="ADA4905" s="60"/>
      <c r="ADB4905" s="60"/>
      <c r="ADC4905" s="60"/>
      <c r="ADD4905" s="60"/>
      <c r="ADE4905" s="60"/>
    </row>
    <row r="4906" spans="760:785" x14ac:dyDescent="0.25">
      <c r="ACF4906" s="60"/>
      <c r="ACG4906" s="60"/>
      <c r="ACH4906" s="60"/>
      <c r="ACI4906" s="60"/>
      <c r="ACJ4906" s="60"/>
      <c r="ACK4906" s="60"/>
      <c r="ACL4906" s="60"/>
      <c r="ACM4906" s="60"/>
      <c r="ACN4906" s="60"/>
      <c r="ACO4906" s="60"/>
      <c r="ACP4906" s="60"/>
      <c r="ACQ4906" s="60"/>
      <c r="ACR4906" s="60"/>
      <c r="ACS4906" s="60"/>
      <c r="ACT4906" s="60"/>
      <c r="ACU4906" s="60"/>
      <c r="ACV4906" s="60"/>
      <c r="ACW4906" s="60"/>
      <c r="ACX4906" s="60"/>
      <c r="ACY4906" s="60">
        <v>0.999868607083084</v>
      </c>
      <c r="ACZ4906" s="60"/>
      <c r="ADA4906" s="60"/>
      <c r="ADB4906" s="60"/>
      <c r="ADC4906" s="60"/>
      <c r="ADD4906" s="60"/>
      <c r="ADE4906" s="60"/>
    </row>
    <row r="4907" spans="760:785" x14ac:dyDescent="0.25">
      <c r="ACF4907" s="60"/>
      <c r="ACG4907" s="60"/>
      <c r="ACH4907" s="60"/>
      <c r="ACI4907" s="60"/>
      <c r="ACJ4907" s="60"/>
      <c r="ACK4907" s="60"/>
      <c r="ACL4907" s="60"/>
      <c r="ACM4907" s="60"/>
      <c r="ACN4907" s="60"/>
      <c r="ACO4907" s="60"/>
      <c r="ACP4907" s="60"/>
      <c r="ACQ4907" s="60"/>
      <c r="ACR4907" s="60"/>
      <c r="ACS4907" s="60"/>
      <c r="ACT4907" s="60"/>
      <c r="ACU4907" s="60"/>
      <c r="ACV4907" s="60"/>
      <c r="ACW4907" s="60"/>
      <c r="ACX4907" s="60"/>
      <c r="ACY4907" s="60">
        <v>0.99986769455778102</v>
      </c>
      <c r="ACZ4907" s="60"/>
      <c r="ADA4907" s="60"/>
      <c r="ADB4907" s="60"/>
      <c r="ADC4907" s="60"/>
      <c r="ADD4907" s="60"/>
      <c r="ADE4907" s="60"/>
    </row>
    <row r="4908" spans="760:785" x14ac:dyDescent="0.25">
      <c r="ACF4908" s="60"/>
      <c r="ACG4908" s="60"/>
      <c r="ACH4908" s="60"/>
      <c r="ACI4908" s="60"/>
      <c r="ACJ4908" s="60"/>
      <c r="ACK4908" s="60"/>
      <c r="ACL4908" s="60"/>
      <c r="ACM4908" s="60"/>
      <c r="ACN4908" s="60"/>
      <c r="ACO4908" s="60"/>
      <c r="ACP4908" s="60"/>
      <c r="ACQ4908" s="60"/>
      <c r="ACR4908" s="60"/>
      <c r="ACS4908" s="60"/>
      <c r="ACT4908" s="60"/>
      <c r="ACU4908" s="60"/>
      <c r="ACV4908" s="60"/>
      <c r="ACW4908" s="60"/>
      <c r="ACX4908" s="60"/>
      <c r="ACY4908" s="60">
        <v>0.99986674264724895</v>
      </c>
      <c r="ACZ4908" s="60"/>
      <c r="ADA4908" s="60"/>
      <c r="ADB4908" s="60"/>
      <c r="ADC4908" s="60"/>
      <c r="ADD4908" s="60"/>
      <c r="ADE4908" s="60"/>
    </row>
    <row r="4909" spans="760:785" x14ac:dyDescent="0.25">
      <c r="ACF4909" s="60"/>
      <c r="ACG4909" s="60"/>
      <c r="ACH4909" s="60"/>
      <c r="ACI4909" s="60"/>
      <c r="ACJ4909" s="60"/>
      <c r="ACK4909" s="60"/>
      <c r="ACL4909" s="60"/>
      <c r="ACM4909" s="60"/>
      <c r="ACN4909" s="60"/>
      <c r="ACO4909" s="60"/>
      <c r="ACP4909" s="60"/>
      <c r="ACQ4909" s="60"/>
      <c r="ACR4909" s="60"/>
      <c r="ACS4909" s="60"/>
      <c r="ACT4909" s="60"/>
      <c r="ACU4909" s="60"/>
      <c r="ACV4909" s="60"/>
      <c r="ACW4909" s="60"/>
      <c r="ACX4909" s="60"/>
      <c r="ACY4909" s="60">
        <v>0.99986517189831903</v>
      </c>
      <c r="ACZ4909" s="60"/>
      <c r="ADA4909" s="60"/>
      <c r="ADB4909" s="60"/>
      <c r="ADC4909" s="60"/>
      <c r="ADD4909" s="60"/>
      <c r="ADE4909" s="60"/>
    </row>
    <row r="4910" spans="760:785" x14ac:dyDescent="0.25">
      <c r="ACF4910" s="60"/>
      <c r="ACG4910" s="60"/>
      <c r="ACH4910" s="60"/>
      <c r="ACI4910" s="60"/>
      <c r="ACJ4910" s="60"/>
      <c r="ACK4910" s="60"/>
      <c r="ACL4910" s="60"/>
      <c r="ACM4910" s="60"/>
      <c r="ACN4910" s="60"/>
      <c r="ACO4910" s="60"/>
      <c r="ACP4910" s="60"/>
      <c r="ACQ4910" s="60"/>
      <c r="ACR4910" s="60"/>
      <c r="ACS4910" s="60"/>
      <c r="ACT4910" s="60"/>
      <c r="ACU4910" s="60"/>
      <c r="ACV4910" s="60"/>
      <c r="ACW4910" s="60"/>
      <c r="ACX4910" s="60"/>
      <c r="ACY4910" s="60">
        <v>0.99986487687606695</v>
      </c>
      <c r="ACZ4910" s="60"/>
      <c r="ADA4910" s="60"/>
      <c r="ADB4910" s="60"/>
      <c r="ADC4910" s="60"/>
      <c r="ADD4910" s="60"/>
      <c r="ADE4910" s="60"/>
    </row>
    <row r="4911" spans="760:785" x14ac:dyDescent="0.25">
      <c r="ACF4911" s="60"/>
      <c r="ACG4911" s="60"/>
      <c r="ACH4911" s="60"/>
      <c r="ACI4911" s="60"/>
      <c r="ACJ4911" s="60"/>
      <c r="ACK4911" s="60"/>
      <c r="ACL4911" s="60"/>
      <c r="ACM4911" s="60"/>
      <c r="ACN4911" s="60"/>
      <c r="ACO4911" s="60"/>
      <c r="ACP4911" s="60"/>
      <c r="ACQ4911" s="60"/>
      <c r="ACR4911" s="60"/>
      <c r="ACS4911" s="60"/>
      <c r="ACT4911" s="60"/>
      <c r="ACU4911" s="60"/>
      <c r="ACV4911" s="60"/>
      <c r="ACW4911" s="60"/>
      <c r="ACX4911" s="60"/>
      <c r="ACY4911" s="60">
        <v>0.99986404696554498</v>
      </c>
      <c r="ACZ4911" s="60"/>
      <c r="ADA4911" s="60"/>
      <c r="ADB4911" s="60"/>
      <c r="ADC4911" s="60"/>
      <c r="ADD4911" s="60"/>
      <c r="ADE4911" s="60"/>
    </row>
    <row r="4912" spans="760:785" x14ac:dyDescent="0.25">
      <c r="ACF4912" s="60"/>
      <c r="ACG4912" s="60"/>
      <c r="ACH4912" s="60"/>
      <c r="ACI4912" s="60"/>
      <c r="ACJ4912" s="60"/>
      <c r="ACK4912" s="60"/>
      <c r="ACL4912" s="60"/>
      <c r="ACM4912" s="60"/>
      <c r="ACN4912" s="60"/>
      <c r="ACO4912" s="60"/>
      <c r="ACP4912" s="60"/>
      <c r="ACQ4912" s="60"/>
      <c r="ACR4912" s="60"/>
      <c r="ACS4912" s="60"/>
      <c r="ACT4912" s="60"/>
      <c r="ACU4912" s="60"/>
      <c r="ACV4912" s="60"/>
      <c r="ACW4912" s="60"/>
      <c r="ACX4912" s="60"/>
      <c r="ACY4912" s="60">
        <v>0.99986403760415499</v>
      </c>
      <c r="ACZ4912" s="60"/>
      <c r="ADA4912" s="60"/>
      <c r="ADB4912" s="60"/>
      <c r="ADC4912" s="60"/>
      <c r="ADD4912" s="60"/>
      <c r="ADE4912" s="60"/>
    </row>
    <row r="4913" spans="760:785" x14ac:dyDescent="0.25">
      <c r="ACF4913" s="60"/>
      <c r="ACG4913" s="60"/>
      <c r="ACH4913" s="60"/>
      <c r="ACI4913" s="60"/>
      <c r="ACJ4913" s="60"/>
      <c r="ACK4913" s="60"/>
      <c r="ACL4913" s="60"/>
      <c r="ACM4913" s="60"/>
      <c r="ACN4913" s="60"/>
      <c r="ACO4913" s="60"/>
      <c r="ACP4913" s="60"/>
      <c r="ACQ4913" s="60"/>
      <c r="ACR4913" s="60"/>
      <c r="ACS4913" s="60"/>
      <c r="ACT4913" s="60"/>
      <c r="ACU4913" s="60"/>
      <c r="ACV4913" s="60"/>
      <c r="ACW4913" s="60"/>
      <c r="ACX4913" s="60"/>
      <c r="ACY4913" s="60">
        <v>0.99985995145862006</v>
      </c>
      <c r="ACZ4913" s="60"/>
      <c r="ADA4913" s="60"/>
      <c r="ADB4913" s="60"/>
      <c r="ADC4913" s="60"/>
      <c r="ADD4913" s="60"/>
      <c r="ADE4913" s="60"/>
    </row>
    <row r="4914" spans="760:785" x14ac:dyDescent="0.25">
      <c r="ACF4914" s="60"/>
      <c r="ACG4914" s="60"/>
      <c r="ACH4914" s="60"/>
      <c r="ACI4914" s="60"/>
      <c r="ACJ4914" s="60"/>
      <c r="ACK4914" s="60"/>
      <c r="ACL4914" s="60"/>
      <c r="ACM4914" s="60"/>
      <c r="ACN4914" s="60"/>
      <c r="ACO4914" s="60"/>
      <c r="ACP4914" s="60"/>
      <c r="ACQ4914" s="60"/>
      <c r="ACR4914" s="60"/>
      <c r="ACS4914" s="60"/>
      <c r="ACT4914" s="60"/>
      <c r="ACU4914" s="60"/>
      <c r="ACV4914" s="60"/>
      <c r="ACW4914" s="60"/>
      <c r="ACX4914" s="60"/>
      <c r="ACY4914" s="60">
        <v>0.999857203366048</v>
      </c>
      <c r="ACZ4914" s="60"/>
      <c r="ADA4914" s="60"/>
      <c r="ADB4914" s="60"/>
      <c r="ADC4914" s="60"/>
      <c r="ADD4914" s="60"/>
      <c r="ADE4914" s="60"/>
    </row>
    <row r="4915" spans="760:785" x14ac:dyDescent="0.25">
      <c r="ACF4915" s="60"/>
      <c r="ACG4915" s="60"/>
      <c r="ACH4915" s="60"/>
      <c r="ACI4915" s="60"/>
      <c r="ACJ4915" s="60"/>
      <c r="ACK4915" s="60"/>
      <c r="ACL4915" s="60"/>
      <c r="ACM4915" s="60"/>
      <c r="ACN4915" s="60"/>
      <c r="ACO4915" s="60"/>
      <c r="ACP4915" s="60"/>
      <c r="ACQ4915" s="60"/>
      <c r="ACR4915" s="60"/>
      <c r="ACS4915" s="60"/>
      <c r="ACT4915" s="60"/>
      <c r="ACU4915" s="60"/>
      <c r="ACV4915" s="60"/>
      <c r="ACW4915" s="60"/>
      <c r="ACX4915" s="60"/>
      <c r="ACY4915" s="60">
        <v>0.99985257366887903</v>
      </c>
      <c r="ACZ4915" s="60"/>
      <c r="ADA4915" s="60"/>
      <c r="ADB4915" s="60"/>
      <c r="ADC4915" s="60"/>
      <c r="ADD4915" s="60"/>
      <c r="ADE4915" s="60"/>
    </row>
    <row r="4916" spans="760:785" x14ac:dyDescent="0.25">
      <c r="ACF4916" s="60"/>
      <c r="ACG4916" s="60"/>
      <c r="ACH4916" s="60"/>
      <c r="ACI4916" s="60"/>
      <c r="ACJ4916" s="60"/>
      <c r="ACK4916" s="60"/>
      <c r="ACL4916" s="60"/>
      <c r="ACM4916" s="60"/>
      <c r="ACN4916" s="60"/>
      <c r="ACO4916" s="60"/>
      <c r="ACP4916" s="60"/>
      <c r="ACQ4916" s="60"/>
      <c r="ACR4916" s="60"/>
      <c r="ACS4916" s="60"/>
      <c r="ACT4916" s="60"/>
      <c r="ACU4916" s="60"/>
      <c r="ACV4916" s="60"/>
      <c r="ACW4916" s="60"/>
      <c r="ACX4916" s="60"/>
      <c r="ACY4916" s="60">
        <v>0.99984776254221197</v>
      </c>
      <c r="ACZ4916" s="60"/>
      <c r="ADA4916" s="60"/>
      <c r="ADB4916" s="60"/>
      <c r="ADC4916" s="60"/>
      <c r="ADD4916" s="60"/>
      <c r="ADE4916" s="60"/>
    </row>
    <row r="4917" spans="760:785" x14ac:dyDescent="0.25">
      <c r="ACF4917" s="60"/>
      <c r="ACG4917" s="60"/>
      <c r="ACH4917" s="60"/>
      <c r="ACI4917" s="60"/>
      <c r="ACJ4917" s="60"/>
      <c r="ACK4917" s="60"/>
      <c r="ACL4917" s="60"/>
      <c r="ACM4917" s="60"/>
      <c r="ACN4917" s="60"/>
      <c r="ACO4917" s="60"/>
      <c r="ACP4917" s="60"/>
      <c r="ACQ4917" s="60"/>
      <c r="ACR4917" s="60"/>
      <c r="ACS4917" s="60"/>
      <c r="ACT4917" s="60"/>
      <c r="ACU4917" s="60"/>
      <c r="ACV4917" s="60"/>
      <c r="ACW4917" s="60"/>
      <c r="ACX4917" s="60"/>
      <c r="ACY4917" s="60">
        <v>0.99984664221521802</v>
      </c>
      <c r="ACZ4917" s="60"/>
      <c r="ADA4917" s="60"/>
      <c r="ADB4917" s="60"/>
      <c r="ADC4917" s="60"/>
      <c r="ADD4917" s="60"/>
      <c r="ADE4917" s="60"/>
    </row>
    <row r="4918" spans="760:785" x14ac:dyDescent="0.25">
      <c r="ACF4918" s="60"/>
      <c r="ACG4918" s="60"/>
      <c r="ACH4918" s="60"/>
      <c r="ACI4918" s="60"/>
      <c r="ACJ4918" s="60"/>
      <c r="ACK4918" s="60"/>
      <c r="ACL4918" s="60"/>
      <c r="ACM4918" s="60"/>
      <c r="ACN4918" s="60"/>
      <c r="ACO4918" s="60"/>
      <c r="ACP4918" s="60"/>
      <c r="ACQ4918" s="60"/>
      <c r="ACR4918" s="60"/>
      <c r="ACS4918" s="60"/>
      <c r="ACT4918" s="60"/>
      <c r="ACU4918" s="60"/>
      <c r="ACV4918" s="60"/>
      <c r="ACW4918" s="60"/>
      <c r="ACX4918" s="60"/>
      <c r="ACY4918" s="60">
        <v>0.99984615436602897</v>
      </c>
      <c r="ACZ4918" s="60"/>
      <c r="ADA4918" s="60"/>
      <c r="ADB4918" s="60"/>
      <c r="ADC4918" s="60"/>
      <c r="ADD4918" s="60"/>
      <c r="ADE4918" s="60"/>
    </row>
    <row r="4919" spans="760:785" x14ac:dyDescent="0.25">
      <c r="ACF4919" s="60"/>
      <c r="ACG4919" s="60"/>
      <c r="ACH4919" s="60"/>
      <c r="ACI4919" s="60"/>
      <c r="ACJ4919" s="60"/>
      <c r="ACK4919" s="60"/>
      <c r="ACL4919" s="60"/>
      <c r="ACM4919" s="60"/>
      <c r="ACN4919" s="60"/>
      <c r="ACO4919" s="60"/>
      <c r="ACP4919" s="60"/>
      <c r="ACQ4919" s="60"/>
      <c r="ACR4919" s="60"/>
      <c r="ACS4919" s="60"/>
      <c r="ACT4919" s="60"/>
      <c r="ACU4919" s="60"/>
      <c r="ACV4919" s="60"/>
      <c r="ACW4919" s="60"/>
      <c r="ACX4919" s="60"/>
      <c r="ACY4919" s="60">
        <v>0.99984357794642598</v>
      </c>
      <c r="ACZ4919" s="60"/>
      <c r="ADA4919" s="60"/>
      <c r="ADB4919" s="60"/>
      <c r="ADC4919" s="60"/>
      <c r="ADD4919" s="60"/>
      <c r="ADE4919" s="60"/>
    </row>
    <row r="4920" spans="760:785" x14ac:dyDescent="0.25">
      <c r="ACF4920" s="60"/>
      <c r="ACG4920" s="60"/>
      <c r="ACH4920" s="60"/>
      <c r="ACI4920" s="60"/>
      <c r="ACJ4920" s="60"/>
      <c r="ACK4920" s="60"/>
      <c r="ACL4920" s="60"/>
      <c r="ACM4920" s="60"/>
      <c r="ACN4920" s="60"/>
      <c r="ACO4920" s="60"/>
      <c r="ACP4920" s="60"/>
      <c r="ACQ4920" s="60"/>
      <c r="ACR4920" s="60"/>
      <c r="ACS4920" s="60"/>
      <c r="ACT4920" s="60"/>
      <c r="ACU4920" s="60"/>
      <c r="ACV4920" s="60"/>
      <c r="ACW4920" s="60"/>
      <c r="ACX4920" s="60"/>
      <c r="ACY4920" s="60">
        <v>0.99983495853147397</v>
      </c>
      <c r="ACZ4920" s="60"/>
      <c r="ADA4920" s="60"/>
      <c r="ADB4920" s="60"/>
      <c r="ADC4920" s="60"/>
      <c r="ADD4920" s="60"/>
      <c r="ADE4920" s="60"/>
    </row>
    <row r="4921" spans="760:785" x14ac:dyDescent="0.25">
      <c r="ACF4921" s="60"/>
      <c r="ACG4921" s="60"/>
      <c r="ACH4921" s="60"/>
      <c r="ACI4921" s="60"/>
      <c r="ACJ4921" s="60"/>
      <c r="ACK4921" s="60"/>
      <c r="ACL4921" s="60"/>
      <c r="ACM4921" s="60"/>
      <c r="ACN4921" s="60"/>
      <c r="ACO4921" s="60"/>
      <c r="ACP4921" s="60"/>
      <c r="ACQ4921" s="60"/>
      <c r="ACR4921" s="60"/>
      <c r="ACS4921" s="60"/>
      <c r="ACT4921" s="60"/>
      <c r="ACU4921" s="60"/>
      <c r="ACV4921" s="60"/>
      <c r="ACW4921" s="60"/>
      <c r="ACX4921" s="60"/>
      <c r="ACY4921" s="60">
        <v>0.99983481710021005</v>
      </c>
      <c r="ACZ4921" s="60"/>
      <c r="ADA4921" s="60"/>
      <c r="ADB4921" s="60"/>
      <c r="ADC4921" s="60"/>
      <c r="ADD4921" s="60"/>
      <c r="ADE4921" s="60"/>
    </row>
    <row r="4922" spans="760:785" x14ac:dyDescent="0.25">
      <c r="ACF4922" s="60"/>
      <c r="ACG4922" s="60"/>
      <c r="ACH4922" s="60"/>
      <c r="ACI4922" s="60"/>
      <c r="ACJ4922" s="60"/>
      <c r="ACK4922" s="60"/>
      <c r="ACL4922" s="60"/>
      <c r="ACM4922" s="60"/>
      <c r="ACN4922" s="60"/>
      <c r="ACO4922" s="60"/>
      <c r="ACP4922" s="60"/>
      <c r="ACQ4922" s="60"/>
      <c r="ACR4922" s="60"/>
      <c r="ACS4922" s="60"/>
      <c r="ACT4922" s="60"/>
      <c r="ACU4922" s="60"/>
      <c r="ACV4922" s="60"/>
      <c r="ACW4922" s="60"/>
      <c r="ACX4922" s="60"/>
      <c r="ACY4922" s="60">
        <v>0.99983338343712003</v>
      </c>
      <c r="ACZ4922" s="60"/>
      <c r="ADA4922" s="60"/>
      <c r="ADB4922" s="60"/>
      <c r="ADC4922" s="60"/>
      <c r="ADD4922" s="60"/>
      <c r="ADE4922" s="60"/>
    </row>
    <row r="4923" spans="760:785" x14ac:dyDescent="0.25">
      <c r="ACF4923" s="60"/>
      <c r="ACG4923" s="60"/>
      <c r="ACH4923" s="60"/>
      <c r="ACI4923" s="60"/>
      <c r="ACJ4923" s="60"/>
      <c r="ACK4923" s="60"/>
      <c r="ACL4923" s="60"/>
      <c r="ACM4923" s="60"/>
      <c r="ACN4923" s="60"/>
      <c r="ACO4923" s="60"/>
      <c r="ACP4923" s="60"/>
      <c r="ACQ4923" s="60"/>
      <c r="ACR4923" s="60"/>
      <c r="ACS4923" s="60"/>
      <c r="ACT4923" s="60"/>
      <c r="ACU4923" s="60"/>
      <c r="ACV4923" s="60"/>
      <c r="ACW4923" s="60"/>
      <c r="ACX4923" s="60"/>
      <c r="ACY4923" s="60">
        <v>0.99983336891555397</v>
      </c>
      <c r="ACZ4923" s="60"/>
      <c r="ADA4923" s="60"/>
      <c r="ADB4923" s="60"/>
      <c r="ADC4923" s="60"/>
      <c r="ADD4923" s="60"/>
      <c r="ADE4923" s="60"/>
    </row>
    <row r="4924" spans="760:785" x14ac:dyDescent="0.25">
      <c r="ACF4924" s="60"/>
      <c r="ACG4924" s="60"/>
      <c r="ACH4924" s="60"/>
      <c r="ACI4924" s="60"/>
      <c r="ACJ4924" s="60"/>
      <c r="ACK4924" s="60"/>
      <c r="ACL4924" s="60"/>
      <c r="ACM4924" s="60"/>
      <c r="ACN4924" s="60"/>
      <c r="ACO4924" s="60"/>
      <c r="ACP4924" s="60"/>
      <c r="ACQ4924" s="60"/>
      <c r="ACR4924" s="60"/>
      <c r="ACS4924" s="60"/>
      <c r="ACT4924" s="60"/>
      <c r="ACU4924" s="60"/>
      <c r="ACV4924" s="60"/>
      <c r="ACW4924" s="60"/>
      <c r="ACX4924" s="60"/>
      <c r="ACY4924" s="60">
        <v>0.99983190114986098</v>
      </c>
      <c r="ACZ4924" s="60"/>
      <c r="ADA4924" s="60"/>
      <c r="ADB4924" s="60"/>
      <c r="ADC4924" s="60"/>
      <c r="ADD4924" s="60"/>
      <c r="ADE4924" s="60"/>
    </row>
    <row r="4925" spans="760:785" x14ac:dyDescent="0.25">
      <c r="ACF4925" s="60"/>
      <c r="ACG4925" s="60"/>
      <c r="ACH4925" s="60"/>
      <c r="ACI4925" s="60"/>
      <c r="ACJ4925" s="60"/>
      <c r="ACK4925" s="60"/>
      <c r="ACL4925" s="60"/>
      <c r="ACM4925" s="60"/>
      <c r="ACN4925" s="60"/>
      <c r="ACO4925" s="60"/>
      <c r="ACP4925" s="60"/>
      <c r="ACQ4925" s="60"/>
      <c r="ACR4925" s="60"/>
      <c r="ACS4925" s="60"/>
      <c r="ACT4925" s="60"/>
      <c r="ACU4925" s="60"/>
      <c r="ACV4925" s="60"/>
      <c r="ACW4925" s="60"/>
      <c r="ACX4925" s="60"/>
      <c r="ACY4925" s="60">
        <v>0.99982907496125795</v>
      </c>
      <c r="ACZ4925" s="60"/>
      <c r="ADA4925" s="60"/>
      <c r="ADB4925" s="60"/>
      <c r="ADC4925" s="60"/>
      <c r="ADD4925" s="60"/>
      <c r="ADE4925" s="60"/>
    </row>
    <row r="4926" spans="760:785" x14ac:dyDescent="0.25">
      <c r="ACF4926" s="60"/>
      <c r="ACG4926" s="60"/>
      <c r="ACH4926" s="60"/>
      <c r="ACI4926" s="60"/>
      <c r="ACJ4926" s="60"/>
      <c r="ACK4926" s="60"/>
      <c r="ACL4926" s="60"/>
      <c r="ACM4926" s="60"/>
      <c r="ACN4926" s="60"/>
      <c r="ACO4926" s="60"/>
      <c r="ACP4926" s="60"/>
      <c r="ACQ4926" s="60"/>
      <c r="ACR4926" s="60"/>
      <c r="ACS4926" s="60"/>
      <c r="ACT4926" s="60"/>
      <c r="ACU4926" s="60"/>
      <c r="ACV4926" s="60"/>
      <c r="ACW4926" s="60"/>
      <c r="ACX4926" s="60"/>
      <c r="ACY4926" s="60">
        <v>0.99982375324611605</v>
      </c>
      <c r="ACZ4926" s="60"/>
      <c r="ADA4926" s="60"/>
      <c r="ADB4926" s="60"/>
      <c r="ADC4926" s="60"/>
      <c r="ADD4926" s="60"/>
      <c r="ADE4926" s="60"/>
    </row>
    <row r="4927" spans="760:785" x14ac:dyDescent="0.25">
      <c r="ACF4927" s="60"/>
      <c r="ACG4927" s="60"/>
      <c r="ACH4927" s="60"/>
      <c r="ACI4927" s="60"/>
      <c r="ACJ4927" s="60"/>
      <c r="ACK4927" s="60"/>
      <c r="ACL4927" s="60"/>
      <c r="ACM4927" s="60"/>
      <c r="ACN4927" s="60"/>
      <c r="ACO4927" s="60"/>
      <c r="ACP4927" s="60"/>
      <c r="ACQ4927" s="60"/>
      <c r="ACR4927" s="60"/>
      <c r="ACS4927" s="60"/>
      <c r="ACT4927" s="60"/>
      <c r="ACU4927" s="60"/>
      <c r="ACV4927" s="60"/>
      <c r="ACW4927" s="60"/>
      <c r="ACX4927" s="60"/>
      <c r="ACY4927" s="60">
        <v>0.99981936296303897</v>
      </c>
      <c r="ACZ4927" s="60"/>
      <c r="ADA4927" s="60"/>
      <c r="ADB4927" s="60"/>
      <c r="ADC4927" s="60"/>
      <c r="ADD4927" s="60"/>
      <c r="ADE4927" s="60"/>
    </row>
    <row r="4928" spans="760:785" x14ac:dyDescent="0.25">
      <c r="ACF4928" s="60"/>
      <c r="ACG4928" s="60"/>
      <c r="ACH4928" s="60"/>
      <c r="ACI4928" s="60"/>
      <c r="ACJ4928" s="60"/>
      <c r="ACK4928" s="60"/>
      <c r="ACL4928" s="60"/>
      <c r="ACM4928" s="60"/>
      <c r="ACN4928" s="60"/>
      <c r="ACO4928" s="60"/>
      <c r="ACP4928" s="60"/>
      <c r="ACQ4928" s="60"/>
      <c r="ACR4928" s="60"/>
      <c r="ACS4928" s="60"/>
      <c r="ACT4928" s="60"/>
      <c r="ACU4928" s="60"/>
      <c r="ACV4928" s="60"/>
      <c r="ACW4928" s="60"/>
      <c r="ACX4928" s="60"/>
      <c r="ACY4928" s="60">
        <v>0.99981899603982305</v>
      </c>
      <c r="ACZ4928" s="60"/>
      <c r="ADA4928" s="60"/>
      <c r="ADB4928" s="60"/>
      <c r="ADC4928" s="60"/>
      <c r="ADD4928" s="60"/>
      <c r="ADE4928" s="60"/>
    </row>
    <row r="4929" spans="760:785" x14ac:dyDescent="0.25">
      <c r="ACF4929" s="60"/>
      <c r="ACG4929" s="60"/>
      <c r="ACH4929" s="60"/>
      <c r="ACI4929" s="60"/>
      <c r="ACJ4929" s="60"/>
      <c r="ACK4929" s="60"/>
      <c r="ACL4929" s="60"/>
      <c r="ACM4929" s="60"/>
      <c r="ACN4929" s="60"/>
      <c r="ACO4929" s="60"/>
      <c r="ACP4929" s="60"/>
      <c r="ACQ4929" s="60"/>
      <c r="ACR4929" s="60"/>
      <c r="ACS4929" s="60"/>
      <c r="ACT4929" s="60"/>
      <c r="ACU4929" s="60"/>
      <c r="ACV4929" s="60"/>
      <c r="ACW4929" s="60"/>
      <c r="ACX4929" s="60"/>
      <c r="ACY4929" s="60">
        <v>0.99981753604504298</v>
      </c>
      <c r="ACZ4929" s="60"/>
      <c r="ADA4929" s="60"/>
      <c r="ADB4929" s="60"/>
      <c r="ADC4929" s="60"/>
      <c r="ADD4929" s="60"/>
      <c r="ADE4929" s="60"/>
    </row>
    <row r="4930" spans="760:785" x14ac:dyDescent="0.25">
      <c r="ACF4930" s="60"/>
      <c r="ACG4930" s="60"/>
      <c r="ACH4930" s="60"/>
      <c r="ACI4930" s="60"/>
      <c r="ACJ4930" s="60"/>
      <c r="ACK4930" s="60"/>
      <c r="ACL4930" s="60"/>
      <c r="ACM4930" s="60"/>
      <c r="ACN4930" s="60"/>
      <c r="ACO4930" s="60"/>
      <c r="ACP4930" s="60"/>
      <c r="ACQ4930" s="60"/>
      <c r="ACR4930" s="60"/>
      <c r="ACS4930" s="60"/>
      <c r="ACT4930" s="60"/>
      <c r="ACU4930" s="60"/>
      <c r="ACV4930" s="60"/>
      <c r="ACW4930" s="60"/>
      <c r="ACX4930" s="60"/>
      <c r="ACY4930" s="60">
        <v>0.99980025596872502</v>
      </c>
      <c r="ACZ4930" s="60"/>
      <c r="ADA4930" s="60"/>
      <c r="ADB4930" s="60"/>
      <c r="ADC4930" s="60"/>
      <c r="ADD4930" s="60"/>
      <c r="ADE4930" s="60"/>
    </row>
    <row r="4931" spans="760:785" x14ac:dyDescent="0.25">
      <c r="ACF4931" s="60"/>
      <c r="ACG4931" s="60"/>
      <c r="ACH4931" s="60"/>
      <c r="ACI4931" s="60"/>
      <c r="ACJ4931" s="60"/>
      <c r="ACK4931" s="60"/>
      <c r="ACL4931" s="60"/>
      <c r="ACM4931" s="60"/>
      <c r="ACN4931" s="60"/>
      <c r="ACO4931" s="60"/>
      <c r="ACP4931" s="60"/>
      <c r="ACQ4931" s="60"/>
      <c r="ACR4931" s="60"/>
      <c r="ACS4931" s="60"/>
      <c r="ACT4931" s="60"/>
      <c r="ACU4931" s="60"/>
      <c r="ACV4931" s="60"/>
      <c r="ACW4931" s="60"/>
      <c r="ACX4931" s="60"/>
      <c r="ACY4931" s="60">
        <v>0.99978619192535001</v>
      </c>
      <c r="ACZ4931" s="60"/>
      <c r="ADA4931" s="60"/>
      <c r="ADB4931" s="60"/>
      <c r="ADC4931" s="60"/>
      <c r="ADD4931" s="60"/>
      <c r="ADE4931" s="60"/>
    </row>
    <row r="4932" spans="760:785" x14ac:dyDescent="0.25">
      <c r="ACF4932" s="60"/>
      <c r="ACG4932" s="60"/>
      <c r="ACH4932" s="60"/>
      <c r="ACI4932" s="60"/>
      <c r="ACJ4932" s="60"/>
      <c r="ACK4932" s="60"/>
      <c r="ACL4932" s="60"/>
      <c r="ACM4932" s="60"/>
      <c r="ACN4932" s="60"/>
      <c r="ACO4932" s="60"/>
      <c r="ACP4932" s="60"/>
      <c r="ACQ4932" s="60"/>
      <c r="ACR4932" s="60"/>
      <c r="ACS4932" s="60"/>
      <c r="ACT4932" s="60"/>
      <c r="ACU4932" s="60"/>
      <c r="ACV4932" s="60"/>
      <c r="ACW4932" s="60"/>
      <c r="ACX4932" s="60"/>
      <c r="ACY4932" s="60">
        <v>0.99978595284305805</v>
      </c>
      <c r="ACZ4932" s="60"/>
      <c r="ADA4932" s="60"/>
      <c r="ADB4932" s="60"/>
      <c r="ADC4932" s="60"/>
      <c r="ADD4932" s="60"/>
      <c r="ADE4932" s="60"/>
    </row>
    <row r="4933" spans="760:785" x14ac:dyDescent="0.25">
      <c r="ACF4933" s="60"/>
      <c r="ACG4933" s="60"/>
      <c r="ACH4933" s="60"/>
      <c r="ACI4933" s="60"/>
      <c r="ACJ4933" s="60"/>
      <c r="ACK4933" s="60"/>
      <c r="ACL4933" s="60"/>
      <c r="ACM4933" s="60"/>
      <c r="ACN4933" s="60"/>
      <c r="ACO4933" s="60"/>
      <c r="ACP4933" s="60"/>
      <c r="ACQ4933" s="60"/>
      <c r="ACR4933" s="60"/>
      <c r="ACS4933" s="60"/>
      <c r="ACT4933" s="60"/>
      <c r="ACU4933" s="60"/>
      <c r="ACV4933" s="60"/>
      <c r="ACW4933" s="60"/>
      <c r="ACX4933" s="60"/>
      <c r="ACY4933" s="60">
        <v>0.99978348932251004</v>
      </c>
      <c r="ACZ4933" s="60"/>
      <c r="ADA4933" s="60"/>
      <c r="ADB4933" s="60"/>
      <c r="ADC4933" s="60"/>
      <c r="ADD4933" s="60"/>
      <c r="ADE4933" s="60"/>
    </row>
    <row r="4934" spans="760:785" x14ac:dyDescent="0.25">
      <c r="ACF4934" s="60"/>
      <c r="ACG4934" s="60"/>
      <c r="ACH4934" s="60"/>
      <c r="ACI4934" s="60"/>
      <c r="ACJ4934" s="60"/>
      <c r="ACK4934" s="60"/>
      <c r="ACL4934" s="60"/>
      <c r="ACM4934" s="60"/>
      <c r="ACN4934" s="60"/>
      <c r="ACO4934" s="60"/>
      <c r="ACP4934" s="60"/>
      <c r="ACQ4934" s="60"/>
      <c r="ACR4934" s="60"/>
      <c r="ACS4934" s="60"/>
      <c r="ACT4934" s="60"/>
      <c r="ACU4934" s="60"/>
      <c r="ACV4934" s="60"/>
      <c r="ACW4934" s="60"/>
      <c r="ACX4934" s="60"/>
      <c r="ACY4934" s="60">
        <v>0.99977547988892101</v>
      </c>
      <c r="ACZ4934" s="60"/>
      <c r="ADA4934" s="60"/>
      <c r="ADB4934" s="60"/>
      <c r="ADC4934" s="60"/>
      <c r="ADD4934" s="60"/>
      <c r="ADE4934" s="60"/>
    </row>
    <row r="4935" spans="760:785" x14ac:dyDescent="0.25">
      <c r="ACF4935" s="60"/>
      <c r="ACG4935" s="60"/>
      <c r="ACH4935" s="60"/>
      <c r="ACI4935" s="60"/>
      <c r="ACJ4935" s="60"/>
      <c r="ACK4935" s="60"/>
      <c r="ACL4935" s="60"/>
      <c r="ACM4935" s="60"/>
      <c r="ACN4935" s="60"/>
      <c r="ACO4935" s="60"/>
      <c r="ACP4935" s="60"/>
      <c r="ACQ4935" s="60"/>
      <c r="ACR4935" s="60"/>
      <c r="ACS4935" s="60"/>
      <c r="ACT4935" s="60"/>
      <c r="ACU4935" s="60"/>
      <c r="ACV4935" s="60"/>
      <c r="ACW4935" s="60"/>
      <c r="ACX4935" s="60"/>
      <c r="ACY4935" s="60">
        <v>0.99977527563011703</v>
      </c>
      <c r="ACZ4935" s="60"/>
      <c r="ADA4935" s="60"/>
      <c r="ADB4935" s="60"/>
      <c r="ADC4935" s="60"/>
      <c r="ADD4935" s="60"/>
      <c r="ADE4935" s="60"/>
    </row>
    <row r="4936" spans="760:785" x14ac:dyDescent="0.25">
      <c r="ACF4936" s="60"/>
      <c r="ACG4936" s="60"/>
      <c r="ACH4936" s="60"/>
      <c r="ACI4936" s="60"/>
      <c r="ACJ4936" s="60"/>
      <c r="ACK4936" s="60"/>
      <c r="ACL4936" s="60"/>
      <c r="ACM4936" s="60"/>
      <c r="ACN4936" s="60"/>
      <c r="ACO4936" s="60"/>
      <c r="ACP4936" s="60"/>
      <c r="ACQ4936" s="60"/>
      <c r="ACR4936" s="60"/>
      <c r="ACS4936" s="60"/>
      <c r="ACT4936" s="60"/>
      <c r="ACU4936" s="60"/>
      <c r="ACV4936" s="60"/>
      <c r="ACW4936" s="60"/>
      <c r="ACX4936" s="60"/>
      <c r="ACY4936" s="60">
        <v>0.99977501630078702</v>
      </c>
      <c r="ACZ4936" s="60"/>
      <c r="ADA4936" s="60"/>
      <c r="ADB4936" s="60"/>
      <c r="ADC4936" s="60"/>
      <c r="ADD4936" s="60"/>
      <c r="ADE4936" s="60"/>
    </row>
    <row r="4937" spans="760:785" x14ac:dyDescent="0.25">
      <c r="ACF4937" s="60"/>
      <c r="ACG4937" s="60"/>
      <c r="ACH4937" s="60"/>
      <c r="ACI4937" s="60"/>
      <c r="ACJ4937" s="60"/>
      <c r="ACK4937" s="60"/>
      <c r="ACL4937" s="60"/>
      <c r="ACM4937" s="60"/>
      <c r="ACN4937" s="60"/>
      <c r="ACO4937" s="60"/>
      <c r="ACP4937" s="60"/>
      <c r="ACQ4937" s="60"/>
      <c r="ACR4937" s="60"/>
      <c r="ACS4937" s="60"/>
      <c r="ACT4937" s="60"/>
      <c r="ACU4937" s="60"/>
      <c r="ACV4937" s="60"/>
      <c r="ACW4937" s="60"/>
      <c r="ACX4937" s="60"/>
      <c r="ACY4937" s="60">
        <v>0.99977342742965702</v>
      </c>
      <c r="ACZ4937" s="60"/>
      <c r="ADA4937" s="60"/>
      <c r="ADB4937" s="60"/>
      <c r="ADC4937" s="60"/>
      <c r="ADD4937" s="60"/>
      <c r="ADE4937" s="60"/>
    </row>
    <row r="4938" spans="760:785" x14ac:dyDescent="0.25">
      <c r="ACF4938" s="60"/>
      <c r="ACG4938" s="60"/>
      <c r="ACH4938" s="60"/>
      <c r="ACI4938" s="60"/>
      <c r="ACJ4938" s="60"/>
      <c r="ACK4938" s="60"/>
      <c r="ACL4938" s="60"/>
      <c r="ACM4938" s="60"/>
      <c r="ACN4938" s="60"/>
      <c r="ACO4938" s="60"/>
      <c r="ACP4938" s="60"/>
      <c r="ACQ4938" s="60"/>
      <c r="ACR4938" s="60"/>
      <c r="ACS4938" s="60"/>
      <c r="ACT4938" s="60"/>
      <c r="ACU4938" s="60"/>
      <c r="ACV4938" s="60"/>
      <c r="ACW4938" s="60"/>
      <c r="ACX4938" s="60"/>
      <c r="ACY4938" s="60">
        <v>0.99976790459365295</v>
      </c>
      <c r="ACZ4938" s="60"/>
      <c r="ADA4938" s="60"/>
      <c r="ADB4938" s="60"/>
      <c r="ADC4938" s="60"/>
      <c r="ADD4938" s="60"/>
      <c r="ADE4938" s="60"/>
    </row>
    <row r="4939" spans="760:785" x14ac:dyDescent="0.25">
      <c r="ACF4939" s="60"/>
      <c r="ACG4939" s="60"/>
      <c r="ACH4939" s="60"/>
      <c r="ACI4939" s="60"/>
      <c r="ACJ4939" s="60"/>
      <c r="ACK4939" s="60"/>
      <c r="ACL4939" s="60"/>
      <c r="ACM4939" s="60"/>
      <c r="ACN4939" s="60"/>
      <c r="ACO4939" s="60"/>
      <c r="ACP4939" s="60"/>
      <c r="ACQ4939" s="60"/>
      <c r="ACR4939" s="60"/>
      <c r="ACS4939" s="60"/>
      <c r="ACT4939" s="60"/>
      <c r="ACU4939" s="60"/>
      <c r="ACV4939" s="60"/>
      <c r="ACW4939" s="60"/>
      <c r="ACX4939" s="60"/>
      <c r="ACY4939" s="60">
        <v>0.99976159698563605</v>
      </c>
      <c r="ACZ4939" s="60"/>
      <c r="ADA4939" s="60"/>
      <c r="ADB4939" s="60"/>
      <c r="ADC4939" s="60"/>
      <c r="ADD4939" s="60"/>
      <c r="ADE4939" s="60"/>
    </row>
    <row r="4940" spans="760:785" x14ac:dyDescent="0.25">
      <c r="ACF4940" s="60"/>
      <c r="ACG4940" s="60"/>
      <c r="ACH4940" s="60"/>
      <c r="ACI4940" s="60"/>
      <c r="ACJ4940" s="60"/>
      <c r="ACK4940" s="60"/>
      <c r="ACL4940" s="60"/>
      <c r="ACM4940" s="60"/>
      <c r="ACN4940" s="60"/>
      <c r="ACO4940" s="60"/>
      <c r="ACP4940" s="60"/>
      <c r="ACQ4940" s="60"/>
      <c r="ACR4940" s="60"/>
      <c r="ACS4940" s="60"/>
      <c r="ACT4940" s="60"/>
      <c r="ACU4940" s="60"/>
      <c r="ACV4940" s="60"/>
      <c r="ACW4940" s="60"/>
      <c r="ACX4940" s="60"/>
      <c r="ACY4940" s="60">
        <v>0.99976029373906095</v>
      </c>
      <c r="ACZ4940" s="60"/>
      <c r="ADA4940" s="60"/>
      <c r="ADB4940" s="60"/>
      <c r="ADC4940" s="60"/>
      <c r="ADD4940" s="60"/>
      <c r="ADE4940" s="60"/>
    </row>
    <row r="4941" spans="760:785" x14ac:dyDescent="0.25">
      <c r="ACF4941" s="60"/>
      <c r="ACG4941" s="60"/>
      <c r="ACH4941" s="60"/>
      <c r="ACI4941" s="60"/>
      <c r="ACJ4941" s="60"/>
      <c r="ACK4941" s="60"/>
      <c r="ACL4941" s="60"/>
      <c r="ACM4941" s="60"/>
      <c r="ACN4941" s="60"/>
      <c r="ACO4941" s="60"/>
      <c r="ACP4941" s="60"/>
      <c r="ACQ4941" s="60"/>
      <c r="ACR4941" s="60"/>
      <c r="ACS4941" s="60"/>
      <c r="ACT4941" s="60"/>
      <c r="ACU4941" s="60"/>
      <c r="ACV4941" s="60"/>
      <c r="ACW4941" s="60"/>
      <c r="ACX4941" s="60"/>
      <c r="ACY4941" s="60">
        <v>0.99975691941709</v>
      </c>
      <c r="ACZ4941" s="60"/>
      <c r="ADA4941" s="60"/>
      <c r="ADB4941" s="60"/>
      <c r="ADC4941" s="60"/>
      <c r="ADD4941" s="60"/>
      <c r="ADE4941" s="60"/>
    </row>
    <row r="4942" spans="760:785" x14ac:dyDescent="0.25">
      <c r="ACF4942" s="60"/>
      <c r="ACG4942" s="60"/>
      <c r="ACH4942" s="60"/>
      <c r="ACI4942" s="60"/>
      <c r="ACJ4942" s="60"/>
      <c r="ACK4942" s="60"/>
      <c r="ACL4942" s="60"/>
      <c r="ACM4942" s="60"/>
      <c r="ACN4942" s="60"/>
      <c r="ACO4942" s="60"/>
      <c r="ACP4942" s="60"/>
      <c r="ACQ4942" s="60"/>
      <c r="ACR4942" s="60"/>
      <c r="ACS4942" s="60"/>
      <c r="ACT4942" s="60"/>
      <c r="ACU4942" s="60"/>
      <c r="ACV4942" s="60"/>
      <c r="ACW4942" s="60"/>
      <c r="ACX4942" s="60"/>
      <c r="ACY4942" s="60">
        <v>0.99974574040675701</v>
      </c>
      <c r="ACZ4942" s="60"/>
      <c r="ADA4942" s="60"/>
      <c r="ADB4942" s="60"/>
      <c r="ADC4942" s="60"/>
      <c r="ADD4942" s="60"/>
      <c r="ADE4942" s="60"/>
    </row>
    <row r="4943" spans="760:785" x14ac:dyDescent="0.25">
      <c r="ACF4943" s="60"/>
      <c r="ACG4943" s="60"/>
      <c r="ACH4943" s="60"/>
      <c r="ACI4943" s="60"/>
      <c r="ACJ4943" s="60"/>
      <c r="ACK4943" s="60"/>
      <c r="ACL4943" s="60"/>
      <c r="ACM4943" s="60"/>
      <c r="ACN4943" s="60"/>
      <c r="ACO4943" s="60"/>
      <c r="ACP4943" s="60"/>
      <c r="ACQ4943" s="60"/>
      <c r="ACR4943" s="60"/>
      <c r="ACS4943" s="60"/>
      <c r="ACT4943" s="60"/>
      <c r="ACU4943" s="60"/>
      <c r="ACV4943" s="60"/>
      <c r="ACW4943" s="60"/>
      <c r="ACX4943" s="60"/>
      <c r="ACY4943" s="60">
        <v>0.99974524393551101</v>
      </c>
      <c r="ACZ4943" s="60"/>
      <c r="ADA4943" s="60"/>
      <c r="ADB4943" s="60"/>
      <c r="ADC4943" s="60"/>
      <c r="ADD4943" s="60"/>
      <c r="ADE4943" s="60"/>
    </row>
    <row r="4944" spans="760:785" x14ac:dyDescent="0.25">
      <c r="ACF4944" s="60"/>
      <c r="ACG4944" s="60"/>
      <c r="ACH4944" s="60"/>
      <c r="ACI4944" s="60"/>
      <c r="ACJ4944" s="60"/>
      <c r="ACK4944" s="60"/>
      <c r="ACL4944" s="60"/>
      <c r="ACM4944" s="60"/>
      <c r="ACN4944" s="60"/>
      <c r="ACO4944" s="60"/>
      <c r="ACP4944" s="60"/>
      <c r="ACQ4944" s="60"/>
      <c r="ACR4944" s="60"/>
      <c r="ACS4944" s="60"/>
      <c r="ACT4944" s="60"/>
      <c r="ACU4944" s="60"/>
      <c r="ACV4944" s="60"/>
      <c r="ACW4944" s="60"/>
      <c r="ACX4944" s="60"/>
      <c r="ACY4944" s="60">
        <v>0.99974379483396802</v>
      </c>
      <c r="ACZ4944" s="60"/>
      <c r="ADA4944" s="60"/>
      <c r="ADB4944" s="60"/>
      <c r="ADC4944" s="60"/>
      <c r="ADD4944" s="60"/>
      <c r="ADE4944" s="60"/>
    </row>
    <row r="4945" spans="760:785" x14ac:dyDescent="0.25">
      <c r="ACF4945" s="60"/>
      <c r="ACG4945" s="60"/>
      <c r="ACH4945" s="60"/>
      <c r="ACI4945" s="60"/>
      <c r="ACJ4945" s="60"/>
      <c r="ACK4945" s="60"/>
      <c r="ACL4945" s="60"/>
      <c r="ACM4945" s="60"/>
      <c r="ACN4945" s="60"/>
      <c r="ACO4945" s="60"/>
      <c r="ACP4945" s="60"/>
      <c r="ACQ4945" s="60"/>
      <c r="ACR4945" s="60"/>
      <c r="ACS4945" s="60"/>
      <c r="ACT4945" s="60"/>
      <c r="ACU4945" s="60"/>
      <c r="ACV4945" s="60"/>
      <c r="ACW4945" s="60"/>
      <c r="ACX4945" s="60"/>
      <c r="ACY4945" s="60">
        <v>0.99974160168492499</v>
      </c>
      <c r="ACZ4945" s="60"/>
      <c r="ADA4945" s="60"/>
      <c r="ADB4945" s="60"/>
      <c r="ADC4945" s="60"/>
      <c r="ADD4945" s="60"/>
      <c r="ADE4945" s="60"/>
    </row>
    <row r="4946" spans="760:785" x14ac:dyDescent="0.25">
      <c r="ACF4946" s="60"/>
      <c r="ACG4946" s="60"/>
      <c r="ACH4946" s="60"/>
      <c r="ACI4946" s="60"/>
      <c r="ACJ4946" s="60"/>
      <c r="ACK4946" s="60"/>
      <c r="ACL4946" s="60"/>
      <c r="ACM4946" s="60"/>
      <c r="ACN4946" s="60"/>
      <c r="ACO4946" s="60"/>
      <c r="ACP4946" s="60"/>
      <c r="ACQ4946" s="60"/>
      <c r="ACR4946" s="60"/>
      <c r="ACS4946" s="60"/>
      <c r="ACT4946" s="60"/>
      <c r="ACU4946" s="60"/>
      <c r="ACV4946" s="60"/>
      <c r="ACW4946" s="60"/>
      <c r="ACX4946" s="60"/>
      <c r="ACY4946" s="60">
        <v>0.99974153172911195</v>
      </c>
      <c r="ACZ4946" s="60"/>
      <c r="ADA4946" s="60"/>
      <c r="ADB4946" s="60"/>
      <c r="ADC4946" s="60"/>
      <c r="ADD4946" s="60"/>
      <c r="ADE4946" s="60"/>
    </row>
    <row r="4947" spans="760:785" x14ac:dyDescent="0.25">
      <c r="ACF4947" s="60"/>
      <c r="ACG4947" s="60"/>
      <c r="ACH4947" s="60"/>
      <c r="ACI4947" s="60"/>
      <c r="ACJ4947" s="60"/>
      <c r="ACK4947" s="60"/>
      <c r="ACL4947" s="60"/>
      <c r="ACM4947" s="60"/>
      <c r="ACN4947" s="60"/>
      <c r="ACO4947" s="60"/>
      <c r="ACP4947" s="60"/>
      <c r="ACQ4947" s="60"/>
      <c r="ACR4947" s="60"/>
      <c r="ACS4947" s="60"/>
      <c r="ACT4947" s="60"/>
      <c r="ACU4947" s="60"/>
      <c r="ACV4947" s="60"/>
      <c r="ACW4947" s="60"/>
      <c r="ACX4947" s="60"/>
      <c r="ACY4947" s="60">
        <v>0.99973720572070202</v>
      </c>
      <c r="ACZ4947" s="60"/>
      <c r="ADA4947" s="60"/>
      <c r="ADB4947" s="60"/>
      <c r="ADC4947" s="60"/>
      <c r="ADD4947" s="60"/>
      <c r="ADE4947" s="60"/>
    </row>
    <row r="4948" spans="760:785" x14ac:dyDescent="0.25">
      <c r="ACF4948" s="60"/>
      <c r="ACG4948" s="60"/>
      <c r="ACH4948" s="60"/>
      <c r="ACI4948" s="60"/>
      <c r="ACJ4948" s="60"/>
      <c r="ACK4948" s="60"/>
      <c r="ACL4948" s="60"/>
      <c r="ACM4948" s="60"/>
      <c r="ACN4948" s="60"/>
      <c r="ACO4948" s="60"/>
      <c r="ACP4948" s="60"/>
      <c r="ACQ4948" s="60"/>
      <c r="ACR4948" s="60"/>
      <c r="ACS4948" s="60"/>
      <c r="ACT4948" s="60"/>
      <c r="ACU4948" s="60"/>
      <c r="ACV4948" s="60"/>
      <c r="ACW4948" s="60"/>
      <c r="ACX4948" s="60"/>
      <c r="ACY4948" s="60">
        <v>0.99973620482359304</v>
      </c>
      <c r="ACZ4948" s="60"/>
      <c r="ADA4948" s="60"/>
      <c r="ADB4948" s="60"/>
      <c r="ADC4948" s="60"/>
      <c r="ADD4948" s="60"/>
      <c r="ADE4948" s="60"/>
    </row>
    <row r="4949" spans="760:785" x14ac:dyDescent="0.25">
      <c r="ACF4949" s="60"/>
      <c r="ACG4949" s="60"/>
      <c r="ACH4949" s="60"/>
      <c r="ACI4949" s="60"/>
      <c r="ACJ4949" s="60"/>
      <c r="ACK4949" s="60"/>
      <c r="ACL4949" s="60"/>
      <c r="ACM4949" s="60"/>
      <c r="ACN4949" s="60"/>
      <c r="ACO4949" s="60"/>
      <c r="ACP4949" s="60"/>
      <c r="ACQ4949" s="60"/>
      <c r="ACR4949" s="60"/>
      <c r="ACS4949" s="60"/>
      <c r="ACT4949" s="60"/>
      <c r="ACU4949" s="60"/>
      <c r="ACV4949" s="60"/>
      <c r="ACW4949" s="60"/>
      <c r="ACX4949" s="60"/>
      <c r="ACY4949" s="60">
        <v>0.99973242482684999</v>
      </c>
      <c r="ACZ4949" s="60"/>
      <c r="ADA4949" s="60"/>
      <c r="ADB4949" s="60"/>
      <c r="ADC4949" s="60"/>
      <c r="ADD4949" s="60"/>
      <c r="ADE4949" s="60"/>
    </row>
    <row r="4950" spans="760:785" x14ac:dyDescent="0.25">
      <c r="ACF4950" s="60"/>
      <c r="ACG4950" s="60"/>
      <c r="ACH4950" s="60"/>
      <c r="ACI4950" s="60"/>
      <c r="ACJ4950" s="60"/>
      <c r="ACK4950" s="60"/>
      <c r="ACL4950" s="60"/>
      <c r="ACM4950" s="60"/>
      <c r="ACN4950" s="60"/>
      <c r="ACO4950" s="60"/>
      <c r="ACP4950" s="60"/>
      <c r="ACQ4950" s="60"/>
      <c r="ACR4950" s="60"/>
      <c r="ACS4950" s="60"/>
      <c r="ACT4950" s="60"/>
      <c r="ACU4950" s="60"/>
      <c r="ACV4950" s="60"/>
      <c r="ACW4950" s="60"/>
      <c r="ACX4950" s="60"/>
      <c r="ACY4950" s="60">
        <v>0.99972277235440998</v>
      </c>
      <c r="ACZ4950" s="60"/>
      <c r="ADA4950" s="60"/>
      <c r="ADB4950" s="60"/>
      <c r="ADC4950" s="60"/>
      <c r="ADD4950" s="60"/>
      <c r="ADE4950" s="60"/>
    </row>
    <row r="4951" spans="760:785" x14ac:dyDescent="0.25">
      <c r="ACF4951" s="60"/>
      <c r="ACG4951" s="60"/>
      <c r="ACH4951" s="60"/>
      <c r="ACI4951" s="60"/>
      <c r="ACJ4951" s="60"/>
      <c r="ACK4951" s="60"/>
      <c r="ACL4951" s="60"/>
      <c r="ACM4951" s="60"/>
      <c r="ACN4951" s="60"/>
      <c r="ACO4951" s="60"/>
      <c r="ACP4951" s="60"/>
      <c r="ACQ4951" s="60"/>
      <c r="ACR4951" s="60"/>
      <c r="ACS4951" s="60"/>
      <c r="ACT4951" s="60"/>
      <c r="ACU4951" s="60"/>
      <c r="ACV4951" s="60"/>
      <c r="ACW4951" s="60"/>
      <c r="ACX4951" s="60"/>
      <c r="ACY4951" s="60">
        <v>0.99971951775614998</v>
      </c>
      <c r="ACZ4951" s="60"/>
      <c r="ADA4951" s="60"/>
      <c r="ADB4951" s="60"/>
      <c r="ADC4951" s="60"/>
      <c r="ADD4951" s="60"/>
      <c r="ADE4951" s="60"/>
    </row>
    <row r="4952" spans="760:785" x14ac:dyDescent="0.25">
      <c r="ACF4952" s="60"/>
      <c r="ACG4952" s="60"/>
      <c r="ACH4952" s="60"/>
      <c r="ACI4952" s="60"/>
      <c r="ACJ4952" s="60"/>
      <c r="ACK4952" s="60"/>
      <c r="ACL4952" s="60"/>
      <c r="ACM4952" s="60"/>
      <c r="ACN4952" s="60"/>
      <c r="ACO4952" s="60"/>
      <c r="ACP4952" s="60"/>
      <c r="ACQ4952" s="60"/>
      <c r="ACR4952" s="60"/>
      <c r="ACS4952" s="60"/>
      <c r="ACT4952" s="60"/>
      <c r="ACU4952" s="60"/>
      <c r="ACV4952" s="60"/>
      <c r="ACW4952" s="60"/>
      <c r="ACX4952" s="60"/>
      <c r="ACY4952" s="60">
        <v>0.99971321411954095</v>
      </c>
      <c r="ACZ4952" s="60"/>
      <c r="ADA4952" s="60"/>
      <c r="ADB4952" s="60"/>
      <c r="ADC4952" s="60"/>
      <c r="ADD4952" s="60"/>
      <c r="ADE4952" s="60"/>
    </row>
    <row r="4953" spans="760:785" x14ac:dyDescent="0.25">
      <c r="ACF4953" s="60"/>
      <c r="ACG4953" s="60"/>
      <c r="ACH4953" s="60"/>
      <c r="ACI4953" s="60"/>
      <c r="ACJ4953" s="60"/>
      <c r="ACK4953" s="60"/>
      <c r="ACL4953" s="60"/>
      <c r="ACM4953" s="60"/>
      <c r="ACN4953" s="60"/>
      <c r="ACO4953" s="60"/>
      <c r="ACP4953" s="60"/>
      <c r="ACQ4953" s="60"/>
      <c r="ACR4953" s="60"/>
      <c r="ACS4953" s="60"/>
      <c r="ACT4953" s="60"/>
      <c r="ACU4953" s="60"/>
      <c r="ACV4953" s="60"/>
      <c r="ACW4953" s="60"/>
      <c r="ACX4953" s="60"/>
      <c r="ACY4953" s="60">
        <v>0.99971027775574695</v>
      </c>
      <c r="ACZ4953" s="60"/>
      <c r="ADA4953" s="60"/>
      <c r="ADB4953" s="60"/>
      <c r="ADC4953" s="60"/>
      <c r="ADD4953" s="60"/>
      <c r="ADE4953" s="60"/>
    </row>
    <row r="4954" spans="760:785" x14ac:dyDescent="0.25">
      <c r="ACF4954" s="60"/>
      <c r="ACG4954" s="60"/>
      <c r="ACH4954" s="60"/>
      <c r="ACI4954" s="60"/>
      <c r="ACJ4954" s="60"/>
      <c r="ACK4954" s="60"/>
      <c r="ACL4954" s="60"/>
      <c r="ACM4954" s="60"/>
      <c r="ACN4954" s="60"/>
      <c r="ACO4954" s="60"/>
      <c r="ACP4954" s="60"/>
      <c r="ACQ4954" s="60"/>
      <c r="ACR4954" s="60"/>
      <c r="ACS4954" s="60"/>
      <c r="ACT4954" s="60"/>
      <c r="ACU4954" s="60"/>
      <c r="ACV4954" s="60"/>
      <c r="ACW4954" s="60"/>
      <c r="ACX4954" s="60"/>
      <c r="ACY4954" s="60">
        <v>0.99970776098991199</v>
      </c>
      <c r="ACZ4954" s="60"/>
      <c r="ADA4954" s="60"/>
      <c r="ADB4954" s="60"/>
      <c r="ADC4954" s="60"/>
      <c r="ADD4954" s="60"/>
      <c r="ADE4954" s="60"/>
    </row>
    <row r="4955" spans="760:785" x14ac:dyDescent="0.25">
      <c r="ACF4955" s="60"/>
      <c r="ACG4955" s="60"/>
      <c r="ACH4955" s="60"/>
      <c r="ACI4955" s="60"/>
      <c r="ACJ4955" s="60"/>
      <c r="ACK4955" s="60"/>
      <c r="ACL4955" s="60"/>
      <c r="ACM4955" s="60"/>
      <c r="ACN4955" s="60"/>
      <c r="ACO4955" s="60"/>
      <c r="ACP4955" s="60"/>
      <c r="ACQ4955" s="60"/>
      <c r="ACR4955" s="60"/>
      <c r="ACS4955" s="60"/>
      <c r="ACT4955" s="60"/>
      <c r="ACU4955" s="60"/>
      <c r="ACV4955" s="60"/>
      <c r="ACW4955" s="60"/>
      <c r="ACX4955" s="60"/>
      <c r="ACY4955" s="60">
        <v>0.999705816554051</v>
      </c>
      <c r="ACZ4955" s="60"/>
      <c r="ADA4955" s="60"/>
      <c r="ADB4955" s="60"/>
      <c r="ADC4955" s="60"/>
      <c r="ADD4955" s="60"/>
      <c r="ADE4955" s="60"/>
    </row>
    <row r="4956" spans="760:785" x14ac:dyDescent="0.25">
      <c r="ACF4956" s="60"/>
      <c r="ACG4956" s="60"/>
      <c r="ACH4956" s="60"/>
      <c r="ACI4956" s="60"/>
      <c r="ACJ4956" s="60"/>
      <c r="ACK4956" s="60"/>
      <c r="ACL4956" s="60"/>
      <c r="ACM4956" s="60"/>
      <c r="ACN4956" s="60"/>
      <c r="ACO4956" s="60"/>
      <c r="ACP4956" s="60"/>
      <c r="ACQ4956" s="60"/>
      <c r="ACR4956" s="60"/>
      <c r="ACS4956" s="60"/>
      <c r="ACT4956" s="60"/>
      <c r="ACU4956" s="60"/>
      <c r="ACV4956" s="60"/>
      <c r="ACW4956" s="60"/>
      <c r="ACX4956" s="60"/>
      <c r="ACY4956" s="60">
        <v>0.999704247957653</v>
      </c>
      <c r="ACZ4956" s="60"/>
      <c r="ADA4956" s="60"/>
      <c r="ADB4956" s="60"/>
      <c r="ADC4956" s="60"/>
      <c r="ADD4956" s="60"/>
      <c r="ADE4956" s="60"/>
    </row>
    <row r="4957" spans="760:785" x14ac:dyDescent="0.25">
      <c r="ACF4957" s="60"/>
      <c r="ACG4957" s="60"/>
      <c r="ACH4957" s="60"/>
      <c r="ACI4957" s="60"/>
      <c r="ACJ4957" s="60"/>
      <c r="ACK4957" s="60"/>
      <c r="ACL4957" s="60"/>
      <c r="ACM4957" s="60"/>
      <c r="ACN4957" s="60"/>
      <c r="ACO4957" s="60"/>
      <c r="ACP4957" s="60"/>
      <c r="ACQ4957" s="60"/>
      <c r="ACR4957" s="60"/>
      <c r="ACS4957" s="60"/>
      <c r="ACT4957" s="60"/>
      <c r="ACU4957" s="60"/>
      <c r="ACV4957" s="60"/>
      <c r="ACW4957" s="60"/>
      <c r="ACX4957" s="60"/>
      <c r="ACY4957" s="60">
        <v>0.99970316616606203</v>
      </c>
      <c r="ACZ4957" s="60"/>
      <c r="ADA4957" s="60"/>
      <c r="ADB4957" s="60"/>
      <c r="ADC4957" s="60"/>
      <c r="ADD4957" s="60"/>
      <c r="ADE4957" s="60"/>
    </row>
    <row r="4958" spans="760:785" x14ac:dyDescent="0.25">
      <c r="ACF4958" s="60"/>
      <c r="ACG4958" s="60"/>
      <c r="ACH4958" s="60"/>
      <c r="ACI4958" s="60"/>
      <c r="ACJ4958" s="60"/>
      <c r="ACK4958" s="60"/>
      <c r="ACL4958" s="60"/>
      <c r="ACM4958" s="60"/>
      <c r="ACN4958" s="60"/>
      <c r="ACO4958" s="60"/>
      <c r="ACP4958" s="60"/>
      <c r="ACQ4958" s="60"/>
      <c r="ACR4958" s="60"/>
      <c r="ACS4958" s="60"/>
      <c r="ACT4958" s="60"/>
      <c r="ACU4958" s="60"/>
      <c r="ACV4958" s="60"/>
      <c r="ACW4958" s="60"/>
      <c r="ACX4958" s="60"/>
      <c r="ACY4958" s="60">
        <v>0.99970184802820095</v>
      </c>
      <c r="ACZ4958" s="60"/>
      <c r="ADA4958" s="60"/>
      <c r="ADB4958" s="60"/>
      <c r="ADC4958" s="60"/>
      <c r="ADD4958" s="60"/>
      <c r="ADE4958" s="60"/>
    </row>
    <row r="4959" spans="760:785" x14ac:dyDescent="0.25">
      <c r="ACF4959" s="60"/>
      <c r="ACG4959" s="60"/>
      <c r="ACH4959" s="60"/>
      <c r="ACI4959" s="60"/>
      <c r="ACJ4959" s="60"/>
      <c r="ACK4959" s="60"/>
      <c r="ACL4959" s="60"/>
      <c r="ACM4959" s="60"/>
      <c r="ACN4959" s="60"/>
      <c r="ACO4959" s="60"/>
      <c r="ACP4959" s="60"/>
      <c r="ACQ4959" s="60"/>
      <c r="ACR4959" s="60"/>
      <c r="ACS4959" s="60"/>
      <c r="ACT4959" s="60"/>
      <c r="ACU4959" s="60"/>
      <c r="ACV4959" s="60"/>
      <c r="ACW4959" s="60"/>
      <c r="ACX4959" s="60"/>
      <c r="ACY4959" s="60">
        <v>0.99970000143349502</v>
      </c>
      <c r="ACZ4959" s="60"/>
      <c r="ADA4959" s="60"/>
      <c r="ADB4959" s="60"/>
      <c r="ADC4959" s="60"/>
      <c r="ADD4959" s="60"/>
      <c r="ADE4959" s="60"/>
    </row>
    <row r="4960" spans="760:785" x14ac:dyDescent="0.25">
      <c r="ACF4960" s="60"/>
      <c r="ACG4960" s="60"/>
      <c r="ACH4960" s="60"/>
      <c r="ACI4960" s="60"/>
      <c r="ACJ4960" s="60"/>
      <c r="ACK4960" s="60"/>
      <c r="ACL4960" s="60"/>
      <c r="ACM4960" s="60"/>
      <c r="ACN4960" s="60"/>
      <c r="ACO4960" s="60"/>
      <c r="ACP4960" s="60"/>
      <c r="ACQ4960" s="60"/>
      <c r="ACR4960" s="60"/>
      <c r="ACS4960" s="60"/>
      <c r="ACT4960" s="60"/>
      <c r="ACU4960" s="60"/>
      <c r="ACV4960" s="60"/>
      <c r="ACW4960" s="60"/>
      <c r="ACX4960" s="60"/>
      <c r="ACY4960" s="60">
        <v>0.99969999450918801</v>
      </c>
      <c r="ACZ4960" s="60"/>
      <c r="ADA4960" s="60"/>
      <c r="ADB4960" s="60"/>
      <c r="ADC4960" s="60"/>
      <c r="ADD4960" s="60"/>
      <c r="ADE4960" s="60"/>
    </row>
    <row r="4961" spans="760:785" x14ac:dyDescent="0.25">
      <c r="ACF4961" s="60"/>
      <c r="ACG4961" s="60"/>
      <c r="ACH4961" s="60"/>
      <c r="ACI4961" s="60"/>
      <c r="ACJ4961" s="60"/>
      <c r="ACK4961" s="60"/>
      <c r="ACL4961" s="60"/>
      <c r="ACM4961" s="60"/>
      <c r="ACN4961" s="60"/>
      <c r="ACO4961" s="60"/>
      <c r="ACP4961" s="60"/>
      <c r="ACQ4961" s="60"/>
      <c r="ACR4961" s="60"/>
      <c r="ACS4961" s="60"/>
      <c r="ACT4961" s="60"/>
      <c r="ACU4961" s="60"/>
      <c r="ACV4961" s="60"/>
      <c r="ACW4961" s="60"/>
      <c r="ACX4961" s="60"/>
      <c r="ACY4961" s="60">
        <v>0.99969978055516595</v>
      </c>
      <c r="ACZ4961" s="60"/>
      <c r="ADA4961" s="60"/>
      <c r="ADB4961" s="60"/>
      <c r="ADC4961" s="60"/>
      <c r="ADD4961" s="60"/>
      <c r="ADE4961" s="60"/>
    </row>
    <row r="4962" spans="760:785" x14ac:dyDescent="0.25">
      <c r="ACF4962" s="60"/>
      <c r="ACG4962" s="60"/>
      <c r="ACH4962" s="60"/>
      <c r="ACI4962" s="60"/>
      <c r="ACJ4962" s="60"/>
      <c r="ACK4962" s="60"/>
      <c r="ACL4962" s="60"/>
      <c r="ACM4962" s="60"/>
      <c r="ACN4962" s="60"/>
      <c r="ACO4962" s="60"/>
      <c r="ACP4962" s="60"/>
      <c r="ACQ4962" s="60"/>
      <c r="ACR4962" s="60"/>
      <c r="ACS4962" s="60"/>
      <c r="ACT4962" s="60"/>
      <c r="ACU4962" s="60"/>
      <c r="ACV4962" s="60"/>
      <c r="ACW4962" s="60"/>
      <c r="ACX4962" s="60"/>
      <c r="ACY4962" s="60">
        <v>0.99969484302316103</v>
      </c>
      <c r="ACZ4962" s="60"/>
      <c r="ADA4962" s="60"/>
      <c r="ADB4962" s="60"/>
      <c r="ADC4962" s="60"/>
      <c r="ADD4962" s="60"/>
      <c r="ADE4962" s="60"/>
    </row>
    <row r="4963" spans="760:785" x14ac:dyDescent="0.25">
      <c r="ACF4963" s="60"/>
      <c r="ACG4963" s="60"/>
      <c r="ACH4963" s="60"/>
      <c r="ACI4963" s="60"/>
      <c r="ACJ4963" s="60"/>
      <c r="ACK4963" s="60"/>
      <c r="ACL4963" s="60"/>
      <c r="ACM4963" s="60"/>
      <c r="ACN4963" s="60"/>
      <c r="ACO4963" s="60"/>
      <c r="ACP4963" s="60"/>
      <c r="ACQ4963" s="60"/>
      <c r="ACR4963" s="60"/>
      <c r="ACS4963" s="60"/>
      <c r="ACT4963" s="60"/>
      <c r="ACU4963" s="60"/>
      <c r="ACV4963" s="60"/>
      <c r="ACW4963" s="60"/>
      <c r="ACX4963" s="60"/>
      <c r="ACY4963" s="60">
        <v>0.99969325994128799</v>
      </c>
      <c r="ACZ4963" s="60"/>
      <c r="ADA4963" s="60"/>
      <c r="ADB4963" s="60"/>
      <c r="ADC4963" s="60"/>
      <c r="ADD4963" s="60"/>
      <c r="ADE4963" s="60"/>
    </row>
    <row r="4964" spans="760:785" x14ac:dyDescent="0.25">
      <c r="ACF4964" s="60"/>
      <c r="ACG4964" s="60"/>
      <c r="ACH4964" s="60"/>
      <c r="ACI4964" s="60"/>
      <c r="ACJ4964" s="60"/>
      <c r="ACK4964" s="60"/>
      <c r="ACL4964" s="60"/>
      <c r="ACM4964" s="60"/>
      <c r="ACN4964" s="60"/>
      <c r="ACO4964" s="60"/>
      <c r="ACP4964" s="60"/>
      <c r="ACQ4964" s="60"/>
      <c r="ACR4964" s="60"/>
      <c r="ACS4964" s="60"/>
      <c r="ACT4964" s="60"/>
      <c r="ACU4964" s="60"/>
      <c r="ACV4964" s="60"/>
      <c r="ACW4964" s="60"/>
      <c r="ACX4964" s="60"/>
      <c r="ACY4964" s="60">
        <v>0.99968992374375198</v>
      </c>
      <c r="ACZ4964" s="60"/>
      <c r="ADA4964" s="60"/>
      <c r="ADB4964" s="60"/>
      <c r="ADC4964" s="60"/>
      <c r="ADD4964" s="60"/>
      <c r="ADE4964" s="60"/>
    </row>
    <row r="4965" spans="760:785" x14ac:dyDescent="0.25">
      <c r="ACF4965" s="60"/>
      <c r="ACG4965" s="60"/>
      <c r="ACH4965" s="60"/>
      <c r="ACI4965" s="60"/>
      <c r="ACJ4965" s="60"/>
      <c r="ACK4965" s="60"/>
      <c r="ACL4965" s="60"/>
      <c r="ACM4965" s="60"/>
      <c r="ACN4965" s="60"/>
      <c r="ACO4965" s="60"/>
      <c r="ACP4965" s="60"/>
      <c r="ACQ4965" s="60"/>
      <c r="ACR4965" s="60"/>
      <c r="ACS4965" s="60"/>
      <c r="ACT4965" s="60"/>
      <c r="ACU4965" s="60"/>
      <c r="ACV4965" s="60"/>
      <c r="ACW4965" s="60"/>
      <c r="ACX4965" s="60"/>
      <c r="ACY4965" s="60">
        <v>0.99968841720511403</v>
      </c>
      <c r="ACZ4965" s="60"/>
      <c r="ADA4965" s="60"/>
      <c r="ADB4965" s="60"/>
      <c r="ADC4965" s="60"/>
      <c r="ADD4965" s="60"/>
      <c r="ADE4965" s="60"/>
    </row>
    <row r="4966" spans="760:785" x14ac:dyDescent="0.25">
      <c r="ACF4966" s="60"/>
      <c r="ACG4966" s="60"/>
      <c r="ACH4966" s="60"/>
      <c r="ACI4966" s="60"/>
      <c r="ACJ4966" s="60"/>
      <c r="ACK4966" s="60"/>
      <c r="ACL4966" s="60"/>
      <c r="ACM4966" s="60"/>
      <c r="ACN4966" s="60"/>
      <c r="ACO4966" s="60"/>
      <c r="ACP4966" s="60"/>
      <c r="ACQ4966" s="60"/>
      <c r="ACR4966" s="60"/>
      <c r="ACS4966" s="60"/>
      <c r="ACT4966" s="60"/>
      <c r="ACU4966" s="60"/>
      <c r="ACV4966" s="60"/>
      <c r="ACW4966" s="60"/>
      <c r="ACX4966" s="60"/>
      <c r="ACY4966" s="60">
        <v>0.99968437724888404</v>
      </c>
      <c r="ACZ4966" s="60"/>
      <c r="ADA4966" s="60"/>
      <c r="ADB4966" s="60"/>
      <c r="ADC4966" s="60"/>
      <c r="ADD4966" s="60"/>
      <c r="ADE4966" s="60"/>
    </row>
    <row r="4967" spans="760:785" x14ac:dyDescent="0.25">
      <c r="ACF4967" s="60"/>
      <c r="ACG4967" s="60"/>
      <c r="ACH4967" s="60"/>
      <c r="ACI4967" s="60"/>
      <c r="ACJ4967" s="60"/>
      <c r="ACK4967" s="60"/>
      <c r="ACL4967" s="60"/>
      <c r="ACM4967" s="60"/>
      <c r="ACN4967" s="60"/>
      <c r="ACO4967" s="60"/>
      <c r="ACP4967" s="60"/>
      <c r="ACQ4967" s="60"/>
      <c r="ACR4967" s="60"/>
      <c r="ACS4967" s="60"/>
      <c r="ACT4967" s="60"/>
      <c r="ACU4967" s="60"/>
      <c r="ACV4967" s="60"/>
      <c r="ACW4967" s="60"/>
      <c r="ACX4967" s="60"/>
      <c r="ACY4967" s="60">
        <v>0.99968170663475997</v>
      </c>
      <c r="ACZ4967" s="60"/>
      <c r="ADA4967" s="60"/>
      <c r="ADB4967" s="60"/>
      <c r="ADC4967" s="60"/>
      <c r="ADD4967" s="60"/>
      <c r="ADE4967" s="60"/>
    </row>
    <row r="4968" spans="760:785" x14ac:dyDescent="0.25">
      <c r="ACF4968" s="60"/>
      <c r="ACG4968" s="60"/>
      <c r="ACH4968" s="60"/>
      <c r="ACI4968" s="60"/>
      <c r="ACJ4968" s="60"/>
      <c r="ACK4968" s="60"/>
      <c r="ACL4968" s="60"/>
      <c r="ACM4968" s="60"/>
      <c r="ACN4968" s="60"/>
      <c r="ACO4968" s="60"/>
      <c r="ACP4968" s="60"/>
      <c r="ACQ4968" s="60"/>
      <c r="ACR4968" s="60"/>
      <c r="ACS4968" s="60"/>
      <c r="ACT4968" s="60"/>
      <c r="ACU4968" s="60"/>
      <c r="ACV4968" s="60"/>
      <c r="ACW4968" s="60"/>
      <c r="ACX4968" s="60"/>
      <c r="ACY4968" s="60">
        <v>0.999680661468066</v>
      </c>
      <c r="ACZ4968" s="60"/>
      <c r="ADA4968" s="60"/>
      <c r="ADB4968" s="60"/>
      <c r="ADC4968" s="60"/>
      <c r="ADD4968" s="60"/>
      <c r="ADE4968" s="60"/>
    </row>
    <row r="4969" spans="760:785" x14ac:dyDescent="0.25">
      <c r="ACF4969" s="60"/>
      <c r="ACG4969" s="60"/>
      <c r="ACH4969" s="60"/>
      <c r="ACI4969" s="60"/>
      <c r="ACJ4969" s="60"/>
      <c r="ACK4969" s="60"/>
      <c r="ACL4969" s="60"/>
      <c r="ACM4969" s="60"/>
      <c r="ACN4969" s="60"/>
      <c r="ACO4969" s="60"/>
      <c r="ACP4969" s="60"/>
      <c r="ACQ4969" s="60"/>
      <c r="ACR4969" s="60"/>
      <c r="ACS4969" s="60"/>
      <c r="ACT4969" s="60"/>
      <c r="ACU4969" s="60"/>
      <c r="ACV4969" s="60"/>
      <c r="ACW4969" s="60"/>
      <c r="ACX4969" s="60"/>
      <c r="ACY4969" s="60">
        <v>0.99967877449605302</v>
      </c>
      <c r="ACZ4969" s="60"/>
      <c r="ADA4969" s="60"/>
      <c r="ADB4969" s="60"/>
      <c r="ADC4969" s="60"/>
      <c r="ADD4969" s="60"/>
      <c r="ADE4969" s="60"/>
    </row>
    <row r="4970" spans="760:785" x14ac:dyDescent="0.25">
      <c r="ACF4970" s="60"/>
      <c r="ACG4970" s="60"/>
      <c r="ACH4970" s="60"/>
      <c r="ACI4970" s="60"/>
      <c r="ACJ4970" s="60"/>
      <c r="ACK4970" s="60"/>
      <c r="ACL4970" s="60"/>
      <c r="ACM4970" s="60"/>
      <c r="ACN4970" s="60"/>
      <c r="ACO4970" s="60"/>
      <c r="ACP4970" s="60"/>
      <c r="ACQ4970" s="60"/>
      <c r="ACR4970" s="60"/>
      <c r="ACS4970" s="60"/>
      <c r="ACT4970" s="60"/>
      <c r="ACU4970" s="60"/>
      <c r="ACV4970" s="60"/>
      <c r="ACW4970" s="60"/>
      <c r="ACX4970" s="60"/>
      <c r="ACY4970" s="60">
        <v>0.99966976406391495</v>
      </c>
      <c r="ACZ4970" s="60"/>
      <c r="ADA4970" s="60"/>
      <c r="ADB4970" s="60"/>
      <c r="ADC4970" s="60"/>
      <c r="ADD4970" s="60"/>
      <c r="ADE4970" s="60"/>
    </row>
    <row r="4971" spans="760:785" x14ac:dyDescent="0.25">
      <c r="ACF4971" s="60"/>
      <c r="ACG4971" s="60"/>
      <c r="ACH4971" s="60"/>
      <c r="ACI4971" s="60"/>
      <c r="ACJ4971" s="60"/>
      <c r="ACK4971" s="60"/>
      <c r="ACL4971" s="60"/>
      <c r="ACM4971" s="60"/>
      <c r="ACN4971" s="60"/>
      <c r="ACO4971" s="60"/>
      <c r="ACP4971" s="60"/>
      <c r="ACQ4971" s="60"/>
      <c r="ACR4971" s="60"/>
      <c r="ACS4971" s="60"/>
      <c r="ACT4971" s="60"/>
      <c r="ACU4971" s="60"/>
      <c r="ACV4971" s="60"/>
      <c r="ACW4971" s="60"/>
      <c r="ACX4971" s="60"/>
      <c r="ACY4971" s="60">
        <v>0.99966893763160203</v>
      </c>
      <c r="ACZ4971" s="60"/>
      <c r="ADA4971" s="60"/>
      <c r="ADB4971" s="60"/>
      <c r="ADC4971" s="60"/>
      <c r="ADD4971" s="60"/>
      <c r="ADE4971" s="60"/>
    </row>
    <row r="4972" spans="760:785" x14ac:dyDescent="0.25">
      <c r="ACF4972" s="60"/>
      <c r="ACG4972" s="60"/>
      <c r="ACH4972" s="60"/>
      <c r="ACI4972" s="60"/>
      <c r="ACJ4972" s="60"/>
      <c r="ACK4972" s="60"/>
      <c r="ACL4972" s="60"/>
      <c r="ACM4972" s="60"/>
      <c r="ACN4972" s="60"/>
      <c r="ACO4972" s="60"/>
      <c r="ACP4972" s="60"/>
      <c r="ACQ4972" s="60"/>
      <c r="ACR4972" s="60"/>
      <c r="ACS4972" s="60"/>
      <c r="ACT4972" s="60"/>
      <c r="ACU4972" s="60"/>
      <c r="ACV4972" s="60"/>
      <c r="ACW4972" s="60"/>
      <c r="ACX4972" s="60"/>
      <c r="ACY4972" s="60">
        <v>0.99966371035426504</v>
      </c>
      <c r="ACZ4972" s="60"/>
      <c r="ADA4972" s="60"/>
      <c r="ADB4972" s="60"/>
      <c r="ADC4972" s="60"/>
      <c r="ADD4972" s="60"/>
      <c r="ADE4972" s="60"/>
    </row>
    <row r="4973" spans="760:785" x14ac:dyDescent="0.25">
      <c r="ACF4973" s="60"/>
      <c r="ACG4973" s="60"/>
      <c r="ACH4973" s="60"/>
      <c r="ACI4973" s="60"/>
      <c r="ACJ4973" s="60"/>
      <c r="ACK4973" s="60"/>
      <c r="ACL4973" s="60"/>
      <c r="ACM4973" s="60"/>
      <c r="ACN4973" s="60"/>
      <c r="ACO4973" s="60"/>
      <c r="ACP4973" s="60"/>
      <c r="ACQ4973" s="60"/>
      <c r="ACR4973" s="60"/>
      <c r="ACS4973" s="60"/>
      <c r="ACT4973" s="60"/>
      <c r="ACU4973" s="60"/>
      <c r="ACV4973" s="60"/>
      <c r="ACW4973" s="60"/>
      <c r="ACX4973" s="60"/>
      <c r="ACY4973" s="60">
        <v>0.999662744261818</v>
      </c>
      <c r="ACZ4973" s="60"/>
      <c r="ADA4973" s="60"/>
      <c r="ADB4973" s="60"/>
      <c r="ADC4973" s="60"/>
      <c r="ADD4973" s="60"/>
      <c r="ADE4973" s="60"/>
    </row>
    <row r="4974" spans="760:785" x14ac:dyDescent="0.25">
      <c r="ACF4974" s="60"/>
      <c r="ACG4974" s="60"/>
      <c r="ACH4974" s="60"/>
      <c r="ACI4974" s="60"/>
      <c r="ACJ4974" s="60"/>
      <c r="ACK4974" s="60"/>
      <c r="ACL4974" s="60"/>
      <c r="ACM4974" s="60"/>
      <c r="ACN4974" s="60"/>
      <c r="ACO4974" s="60"/>
      <c r="ACP4974" s="60"/>
      <c r="ACQ4974" s="60"/>
      <c r="ACR4974" s="60"/>
      <c r="ACS4974" s="60"/>
      <c r="ACT4974" s="60"/>
      <c r="ACU4974" s="60"/>
      <c r="ACV4974" s="60"/>
      <c r="ACW4974" s="60"/>
      <c r="ACX4974" s="60"/>
      <c r="ACY4974" s="60">
        <v>0.99966177481136198</v>
      </c>
      <c r="ACZ4974" s="60"/>
      <c r="ADA4974" s="60"/>
      <c r="ADB4974" s="60"/>
      <c r="ADC4974" s="60"/>
      <c r="ADD4974" s="60"/>
      <c r="ADE4974" s="60"/>
    </row>
    <row r="4975" spans="760:785" x14ac:dyDescent="0.25">
      <c r="ACF4975" s="60"/>
      <c r="ACG4975" s="60"/>
      <c r="ACH4975" s="60"/>
      <c r="ACI4975" s="60"/>
      <c r="ACJ4975" s="60"/>
      <c r="ACK4975" s="60"/>
      <c r="ACL4975" s="60"/>
      <c r="ACM4975" s="60"/>
      <c r="ACN4975" s="60"/>
      <c r="ACO4975" s="60"/>
      <c r="ACP4975" s="60"/>
      <c r="ACQ4975" s="60"/>
      <c r="ACR4975" s="60"/>
      <c r="ACS4975" s="60"/>
      <c r="ACT4975" s="60"/>
      <c r="ACU4975" s="60"/>
      <c r="ACV4975" s="60"/>
      <c r="ACW4975" s="60"/>
      <c r="ACX4975" s="60"/>
      <c r="ACY4975" s="60">
        <v>0.99966141681169995</v>
      </c>
      <c r="ACZ4975" s="60"/>
      <c r="ADA4975" s="60"/>
      <c r="ADB4975" s="60"/>
      <c r="ADC4975" s="60"/>
      <c r="ADD4975" s="60"/>
      <c r="ADE4975" s="60"/>
    </row>
    <row r="4976" spans="760:785" x14ac:dyDescent="0.25">
      <c r="ACF4976" s="60"/>
      <c r="ACG4976" s="60"/>
      <c r="ACH4976" s="60"/>
      <c r="ACI4976" s="60"/>
      <c r="ACJ4976" s="60"/>
      <c r="ACK4976" s="60"/>
      <c r="ACL4976" s="60"/>
      <c r="ACM4976" s="60"/>
      <c r="ACN4976" s="60"/>
      <c r="ACO4976" s="60"/>
      <c r="ACP4976" s="60"/>
      <c r="ACQ4976" s="60"/>
      <c r="ACR4976" s="60"/>
      <c r="ACS4976" s="60"/>
      <c r="ACT4976" s="60"/>
      <c r="ACU4976" s="60"/>
      <c r="ACV4976" s="60"/>
      <c r="ACW4976" s="60"/>
      <c r="ACX4976" s="60"/>
      <c r="ACY4976" s="60">
        <v>0.99965993764263095</v>
      </c>
      <c r="ACZ4976" s="60"/>
      <c r="ADA4976" s="60"/>
      <c r="ADB4976" s="60"/>
      <c r="ADC4976" s="60"/>
      <c r="ADD4976" s="60"/>
      <c r="ADE4976" s="60"/>
    </row>
    <row r="4977" spans="760:785" x14ac:dyDescent="0.25">
      <c r="ACF4977" s="60"/>
      <c r="ACG4977" s="60"/>
      <c r="ACH4977" s="60"/>
      <c r="ACI4977" s="60"/>
      <c r="ACJ4977" s="60"/>
      <c r="ACK4977" s="60"/>
      <c r="ACL4977" s="60"/>
      <c r="ACM4977" s="60"/>
      <c r="ACN4977" s="60"/>
      <c r="ACO4977" s="60"/>
      <c r="ACP4977" s="60"/>
      <c r="ACQ4977" s="60"/>
      <c r="ACR4977" s="60"/>
      <c r="ACS4977" s="60"/>
      <c r="ACT4977" s="60"/>
      <c r="ACU4977" s="60"/>
      <c r="ACV4977" s="60"/>
      <c r="ACW4977" s="60"/>
      <c r="ACX4977" s="60"/>
      <c r="ACY4977" s="60">
        <v>0.99965492166819203</v>
      </c>
      <c r="ACZ4977" s="60"/>
      <c r="ADA4977" s="60"/>
      <c r="ADB4977" s="60"/>
      <c r="ADC4977" s="60"/>
      <c r="ADD4977" s="60"/>
      <c r="ADE4977" s="60"/>
    </row>
    <row r="4978" spans="760:785" x14ac:dyDescent="0.25">
      <c r="ACF4978" s="60"/>
      <c r="ACG4978" s="60"/>
      <c r="ACH4978" s="60"/>
      <c r="ACI4978" s="60"/>
      <c r="ACJ4978" s="60"/>
      <c r="ACK4978" s="60"/>
      <c r="ACL4978" s="60"/>
      <c r="ACM4978" s="60"/>
      <c r="ACN4978" s="60"/>
      <c r="ACO4978" s="60"/>
      <c r="ACP4978" s="60"/>
      <c r="ACQ4978" s="60"/>
      <c r="ACR4978" s="60"/>
      <c r="ACS4978" s="60"/>
      <c r="ACT4978" s="60"/>
      <c r="ACU4978" s="60"/>
      <c r="ACV4978" s="60"/>
      <c r="ACW4978" s="60"/>
      <c r="ACX4978" s="60"/>
      <c r="ACY4978" s="60">
        <v>0.99964571330727103</v>
      </c>
      <c r="ACZ4978" s="60"/>
      <c r="ADA4978" s="60"/>
      <c r="ADB4978" s="60"/>
      <c r="ADC4978" s="60"/>
      <c r="ADD4978" s="60"/>
      <c r="ADE4978" s="60"/>
    </row>
    <row r="4979" spans="760:785" x14ac:dyDescent="0.25">
      <c r="ACF4979" s="60"/>
      <c r="ACG4979" s="60"/>
      <c r="ACH4979" s="60"/>
      <c r="ACI4979" s="60"/>
      <c r="ACJ4979" s="60"/>
      <c r="ACK4979" s="60"/>
      <c r="ACL4979" s="60"/>
      <c r="ACM4979" s="60"/>
      <c r="ACN4979" s="60"/>
      <c r="ACO4979" s="60"/>
      <c r="ACP4979" s="60"/>
      <c r="ACQ4979" s="60"/>
      <c r="ACR4979" s="60"/>
      <c r="ACS4979" s="60"/>
      <c r="ACT4979" s="60"/>
      <c r="ACU4979" s="60"/>
      <c r="ACV4979" s="60"/>
      <c r="ACW4979" s="60"/>
      <c r="ACX4979" s="60"/>
      <c r="ACY4979" s="60">
        <v>0.999615172024376</v>
      </c>
      <c r="ACZ4979" s="60"/>
      <c r="ADA4979" s="60"/>
      <c r="ADB4979" s="60"/>
      <c r="ADC4979" s="60"/>
      <c r="ADD4979" s="60"/>
      <c r="ADE4979" s="60"/>
    </row>
    <row r="4980" spans="760:785" x14ac:dyDescent="0.25">
      <c r="ACF4980" s="60"/>
      <c r="ACG4980" s="60"/>
      <c r="ACH4980" s="60"/>
      <c r="ACI4980" s="60"/>
      <c r="ACJ4980" s="60"/>
      <c r="ACK4980" s="60"/>
      <c r="ACL4980" s="60"/>
      <c r="ACM4980" s="60"/>
      <c r="ACN4980" s="60"/>
      <c r="ACO4980" s="60"/>
      <c r="ACP4980" s="60"/>
      <c r="ACQ4980" s="60"/>
      <c r="ACR4980" s="60"/>
      <c r="ACS4980" s="60"/>
      <c r="ACT4980" s="60"/>
      <c r="ACU4980" s="60"/>
      <c r="ACV4980" s="60"/>
      <c r="ACW4980" s="60"/>
      <c r="ACX4980" s="60"/>
      <c r="ACY4980" s="60">
        <v>0.99961455987243697</v>
      </c>
      <c r="ACZ4980" s="60"/>
      <c r="ADA4980" s="60"/>
      <c r="ADB4980" s="60"/>
      <c r="ADC4980" s="60"/>
      <c r="ADD4980" s="60"/>
      <c r="ADE4980" s="60"/>
    </row>
    <row r="4981" spans="760:785" x14ac:dyDescent="0.25">
      <c r="ACF4981" s="60"/>
      <c r="ACG4981" s="60"/>
      <c r="ACH4981" s="60"/>
      <c r="ACI4981" s="60"/>
      <c r="ACJ4981" s="60"/>
      <c r="ACK4981" s="60"/>
      <c r="ACL4981" s="60"/>
      <c r="ACM4981" s="60"/>
      <c r="ACN4981" s="60"/>
      <c r="ACO4981" s="60"/>
      <c r="ACP4981" s="60"/>
      <c r="ACQ4981" s="60"/>
      <c r="ACR4981" s="60"/>
      <c r="ACS4981" s="60"/>
      <c r="ACT4981" s="60"/>
      <c r="ACU4981" s="60"/>
      <c r="ACV4981" s="60"/>
      <c r="ACW4981" s="60"/>
      <c r="ACX4981" s="60"/>
      <c r="ACY4981" s="60">
        <v>0.99961401784105497</v>
      </c>
      <c r="ACZ4981" s="60"/>
      <c r="ADA4981" s="60"/>
      <c r="ADB4981" s="60"/>
      <c r="ADC4981" s="60"/>
      <c r="ADD4981" s="60"/>
      <c r="ADE4981" s="60"/>
    </row>
    <row r="4982" spans="760:785" x14ac:dyDescent="0.25">
      <c r="ACF4982" s="60"/>
      <c r="ACG4982" s="60"/>
      <c r="ACH4982" s="60"/>
      <c r="ACI4982" s="60"/>
      <c r="ACJ4982" s="60"/>
      <c r="ACK4982" s="60"/>
      <c r="ACL4982" s="60"/>
      <c r="ACM4982" s="60"/>
      <c r="ACN4982" s="60"/>
      <c r="ACO4982" s="60"/>
      <c r="ACP4982" s="60"/>
      <c r="ACQ4982" s="60"/>
      <c r="ACR4982" s="60"/>
      <c r="ACS4982" s="60"/>
      <c r="ACT4982" s="60"/>
      <c r="ACU4982" s="60"/>
      <c r="ACV4982" s="60"/>
      <c r="ACW4982" s="60"/>
      <c r="ACX4982" s="60"/>
      <c r="ACY4982" s="60">
        <v>0.99960975228175097</v>
      </c>
      <c r="ACZ4982" s="60"/>
      <c r="ADA4982" s="60"/>
      <c r="ADB4982" s="60"/>
      <c r="ADC4982" s="60"/>
      <c r="ADD4982" s="60"/>
      <c r="ADE4982" s="60"/>
    </row>
    <row r="4983" spans="760:785" x14ac:dyDescent="0.25">
      <c r="ACF4983" s="60"/>
      <c r="ACG4983" s="60"/>
      <c r="ACH4983" s="60"/>
      <c r="ACI4983" s="60"/>
      <c r="ACJ4983" s="60"/>
      <c r="ACK4983" s="60"/>
      <c r="ACL4983" s="60"/>
      <c r="ACM4983" s="60"/>
      <c r="ACN4983" s="60"/>
      <c r="ACO4983" s="60"/>
      <c r="ACP4983" s="60"/>
      <c r="ACQ4983" s="60"/>
      <c r="ACR4983" s="60"/>
      <c r="ACS4983" s="60"/>
      <c r="ACT4983" s="60"/>
      <c r="ACU4983" s="60"/>
      <c r="ACV4983" s="60"/>
      <c r="ACW4983" s="60"/>
      <c r="ACX4983" s="60"/>
      <c r="ACY4983" s="60">
        <v>0.99960387512786697</v>
      </c>
      <c r="ACZ4983" s="60"/>
      <c r="ADA4983" s="60"/>
      <c r="ADB4983" s="60"/>
      <c r="ADC4983" s="60"/>
      <c r="ADD4983" s="60"/>
      <c r="ADE4983" s="60"/>
    </row>
    <row r="4984" spans="760:785" x14ac:dyDescent="0.25">
      <c r="ACF4984" s="60"/>
      <c r="ACG4984" s="60"/>
      <c r="ACH4984" s="60"/>
      <c r="ACI4984" s="60"/>
      <c r="ACJ4984" s="60"/>
      <c r="ACK4984" s="60"/>
      <c r="ACL4984" s="60"/>
      <c r="ACM4984" s="60"/>
      <c r="ACN4984" s="60"/>
      <c r="ACO4984" s="60"/>
      <c r="ACP4984" s="60"/>
      <c r="ACQ4984" s="60"/>
      <c r="ACR4984" s="60"/>
      <c r="ACS4984" s="60"/>
      <c r="ACT4984" s="60"/>
      <c r="ACU4984" s="60"/>
      <c r="ACV4984" s="60"/>
      <c r="ACW4984" s="60"/>
      <c r="ACX4984" s="60"/>
      <c r="ACY4984" s="60">
        <v>0.99960060234636305</v>
      </c>
      <c r="ACZ4984" s="60"/>
      <c r="ADA4984" s="60"/>
      <c r="ADB4984" s="60"/>
      <c r="ADC4984" s="60"/>
      <c r="ADD4984" s="60"/>
      <c r="ADE4984" s="60"/>
    </row>
    <row r="4985" spans="760:785" x14ac:dyDescent="0.25">
      <c r="ACF4985" s="60"/>
      <c r="ACG4985" s="60"/>
      <c r="ACH4985" s="60"/>
      <c r="ACI4985" s="60"/>
      <c r="ACJ4985" s="60"/>
      <c r="ACK4985" s="60"/>
      <c r="ACL4985" s="60"/>
      <c r="ACM4985" s="60"/>
      <c r="ACN4985" s="60"/>
      <c r="ACO4985" s="60"/>
      <c r="ACP4985" s="60"/>
      <c r="ACQ4985" s="60"/>
      <c r="ACR4985" s="60"/>
      <c r="ACS4985" s="60"/>
      <c r="ACT4985" s="60"/>
      <c r="ACU4985" s="60"/>
      <c r="ACV4985" s="60"/>
      <c r="ACW4985" s="60"/>
      <c r="ACX4985" s="60"/>
      <c r="ACY4985" s="60">
        <v>0.99960042497727097</v>
      </c>
      <c r="ACZ4985" s="60"/>
      <c r="ADA4985" s="60"/>
      <c r="ADB4985" s="60"/>
      <c r="ADC4985" s="60"/>
      <c r="ADD4985" s="60"/>
      <c r="ADE4985" s="60"/>
    </row>
    <row r="4986" spans="760:785" x14ac:dyDescent="0.25">
      <c r="ACF4986" s="60"/>
      <c r="ACG4986" s="60"/>
      <c r="ACH4986" s="60"/>
      <c r="ACI4986" s="60"/>
      <c r="ACJ4986" s="60"/>
      <c r="ACK4986" s="60"/>
      <c r="ACL4986" s="60"/>
      <c r="ACM4986" s="60"/>
      <c r="ACN4986" s="60"/>
      <c r="ACO4986" s="60"/>
      <c r="ACP4986" s="60"/>
      <c r="ACQ4986" s="60"/>
      <c r="ACR4986" s="60"/>
      <c r="ACS4986" s="60"/>
      <c r="ACT4986" s="60"/>
      <c r="ACU4986" s="60"/>
      <c r="ACV4986" s="60"/>
      <c r="ACW4986" s="60"/>
      <c r="ACX4986" s="60"/>
      <c r="ACY4986" s="60">
        <v>0.99959635238407696</v>
      </c>
      <c r="ACZ4986" s="60"/>
      <c r="ADA4986" s="60"/>
      <c r="ADB4986" s="60"/>
      <c r="ADC4986" s="60"/>
      <c r="ADD4986" s="60"/>
      <c r="ADE4986" s="60"/>
    </row>
    <row r="4987" spans="760:785" x14ac:dyDescent="0.25">
      <c r="ACF4987" s="60"/>
      <c r="ACG4987" s="60"/>
      <c r="ACH4987" s="60"/>
      <c r="ACI4987" s="60"/>
      <c r="ACJ4987" s="60"/>
      <c r="ACK4987" s="60"/>
      <c r="ACL4987" s="60"/>
      <c r="ACM4987" s="60"/>
      <c r="ACN4987" s="60"/>
      <c r="ACO4987" s="60"/>
      <c r="ACP4987" s="60"/>
      <c r="ACQ4987" s="60"/>
      <c r="ACR4987" s="60"/>
      <c r="ACS4987" s="60"/>
      <c r="ACT4987" s="60"/>
      <c r="ACU4987" s="60"/>
      <c r="ACV4987" s="60"/>
      <c r="ACW4987" s="60"/>
      <c r="ACX4987" s="60"/>
      <c r="ACY4987" s="60">
        <v>0.99958541873011897</v>
      </c>
      <c r="ACZ4987" s="60"/>
      <c r="ADA4987" s="60"/>
      <c r="ADB4987" s="60"/>
      <c r="ADC4987" s="60"/>
      <c r="ADD4987" s="60"/>
      <c r="ADE4987" s="60"/>
    </row>
    <row r="4988" spans="760:785" x14ac:dyDescent="0.25">
      <c r="ACF4988" s="60"/>
      <c r="ACG4988" s="60"/>
      <c r="ACH4988" s="60"/>
      <c r="ACI4988" s="60"/>
      <c r="ACJ4988" s="60"/>
      <c r="ACK4988" s="60"/>
      <c r="ACL4988" s="60"/>
      <c r="ACM4988" s="60"/>
      <c r="ACN4988" s="60"/>
      <c r="ACO4988" s="60"/>
      <c r="ACP4988" s="60"/>
      <c r="ACQ4988" s="60"/>
      <c r="ACR4988" s="60"/>
      <c r="ACS4988" s="60"/>
      <c r="ACT4988" s="60"/>
      <c r="ACU4988" s="60"/>
      <c r="ACV4988" s="60"/>
      <c r="ACW4988" s="60"/>
      <c r="ACX4988" s="60"/>
      <c r="ACY4988" s="60">
        <v>0.99957903641037404</v>
      </c>
      <c r="ACZ4988" s="60"/>
      <c r="ADA4988" s="60"/>
      <c r="ADB4988" s="60"/>
      <c r="ADC4988" s="60"/>
      <c r="ADD4988" s="60"/>
      <c r="ADE4988" s="60"/>
    </row>
    <row r="4989" spans="760:785" x14ac:dyDescent="0.25">
      <c r="ACF4989" s="60"/>
      <c r="ACG4989" s="60"/>
      <c r="ACH4989" s="60"/>
      <c r="ACI4989" s="60"/>
      <c r="ACJ4989" s="60"/>
      <c r="ACK4989" s="60"/>
      <c r="ACL4989" s="60"/>
      <c r="ACM4989" s="60"/>
      <c r="ACN4989" s="60"/>
      <c r="ACO4989" s="60"/>
      <c r="ACP4989" s="60"/>
      <c r="ACQ4989" s="60"/>
      <c r="ACR4989" s="60"/>
      <c r="ACS4989" s="60"/>
      <c r="ACT4989" s="60"/>
      <c r="ACU4989" s="60"/>
      <c r="ACV4989" s="60"/>
      <c r="ACW4989" s="60"/>
      <c r="ACX4989" s="60"/>
      <c r="ACY4989" s="60">
        <v>0.99957852291052496</v>
      </c>
      <c r="ACZ4989" s="60"/>
      <c r="ADA4989" s="60"/>
      <c r="ADB4989" s="60"/>
      <c r="ADC4989" s="60"/>
      <c r="ADD4989" s="60"/>
      <c r="ADE4989" s="60"/>
    </row>
    <row r="4990" spans="760:785" x14ac:dyDescent="0.25">
      <c r="ACF4990" s="60"/>
      <c r="ACG4990" s="60"/>
      <c r="ACH4990" s="60"/>
      <c r="ACI4990" s="60"/>
      <c r="ACJ4990" s="60"/>
      <c r="ACK4990" s="60"/>
      <c r="ACL4990" s="60"/>
      <c r="ACM4990" s="60"/>
      <c r="ACN4990" s="60"/>
      <c r="ACO4990" s="60"/>
      <c r="ACP4990" s="60"/>
      <c r="ACQ4990" s="60"/>
      <c r="ACR4990" s="60"/>
      <c r="ACS4990" s="60"/>
      <c r="ACT4990" s="60"/>
      <c r="ACU4990" s="60"/>
      <c r="ACV4990" s="60"/>
      <c r="ACW4990" s="60"/>
      <c r="ACX4990" s="60"/>
      <c r="ACY4990" s="60">
        <v>0.99957138379061905</v>
      </c>
      <c r="ACZ4990" s="60"/>
      <c r="ADA4990" s="60"/>
      <c r="ADB4990" s="60"/>
      <c r="ADC4990" s="60"/>
      <c r="ADD4990" s="60"/>
      <c r="ADE4990" s="60"/>
    </row>
    <row r="4991" spans="760:785" x14ac:dyDescent="0.25">
      <c r="ACF4991" s="60"/>
      <c r="ACG4991" s="60"/>
      <c r="ACH4991" s="60"/>
      <c r="ACI4991" s="60"/>
      <c r="ACJ4991" s="60"/>
      <c r="ACK4991" s="60"/>
      <c r="ACL4991" s="60"/>
      <c r="ACM4991" s="60"/>
      <c r="ACN4991" s="60"/>
      <c r="ACO4991" s="60"/>
      <c r="ACP4991" s="60"/>
      <c r="ACQ4991" s="60"/>
      <c r="ACR4991" s="60"/>
      <c r="ACS4991" s="60"/>
      <c r="ACT4991" s="60"/>
      <c r="ACU4991" s="60"/>
      <c r="ACV4991" s="60"/>
      <c r="ACW4991" s="60"/>
      <c r="ACX4991" s="60"/>
      <c r="ACY4991" s="60">
        <v>0.99956745262493196</v>
      </c>
      <c r="ACZ4991" s="60"/>
      <c r="ADA4991" s="60"/>
      <c r="ADB4991" s="60"/>
      <c r="ADC4991" s="60"/>
      <c r="ADD4991" s="60"/>
      <c r="ADE4991" s="60"/>
    </row>
    <row r="4992" spans="760:785" x14ac:dyDescent="0.25">
      <c r="ACF4992" s="60"/>
      <c r="ACG4992" s="60"/>
      <c r="ACH4992" s="60"/>
      <c r="ACI4992" s="60"/>
      <c r="ACJ4992" s="60"/>
      <c r="ACK4992" s="60"/>
      <c r="ACL4992" s="60"/>
      <c r="ACM4992" s="60"/>
      <c r="ACN4992" s="60"/>
      <c r="ACO4992" s="60"/>
      <c r="ACP4992" s="60"/>
      <c r="ACQ4992" s="60"/>
      <c r="ACR4992" s="60"/>
      <c r="ACS4992" s="60"/>
      <c r="ACT4992" s="60"/>
      <c r="ACU4992" s="60"/>
      <c r="ACV4992" s="60"/>
      <c r="ACW4992" s="60"/>
      <c r="ACX4992" s="60"/>
      <c r="ACY4992" s="60">
        <v>0.99956612119280797</v>
      </c>
      <c r="ACZ4992" s="60"/>
      <c r="ADA4992" s="60"/>
      <c r="ADB4992" s="60"/>
      <c r="ADC4992" s="60"/>
      <c r="ADD4992" s="60"/>
      <c r="ADE4992" s="60"/>
    </row>
    <row r="4993" spans="760:785" x14ac:dyDescent="0.25">
      <c r="ACF4993" s="60"/>
      <c r="ACG4993" s="60"/>
      <c r="ACH4993" s="60"/>
      <c r="ACI4993" s="60"/>
      <c r="ACJ4993" s="60"/>
      <c r="ACK4993" s="60"/>
      <c r="ACL4993" s="60"/>
      <c r="ACM4993" s="60"/>
      <c r="ACN4993" s="60"/>
      <c r="ACO4993" s="60"/>
      <c r="ACP4993" s="60"/>
      <c r="ACQ4993" s="60"/>
      <c r="ACR4993" s="60"/>
      <c r="ACS4993" s="60"/>
      <c r="ACT4993" s="60"/>
      <c r="ACU4993" s="60"/>
      <c r="ACV4993" s="60"/>
      <c r="ACW4993" s="60"/>
      <c r="ACX4993" s="60"/>
      <c r="ACY4993" s="60">
        <v>0.99955845025041001</v>
      </c>
      <c r="ACZ4993" s="60"/>
      <c r="ADA4993" s="60"/>
      <c r="ADB4993" s="60"/>
      <c r="ADC4993" s="60"/>
      <c r="ADD4993" s="60"/>
      <c r="ADE4993" s="60"/>
    </row>
    <row r="4994" spans="760:785" x14ac:dyDescent="0.25">
      <c r="ACF4994" s="60"/>
      <c r="ACG4994" s="60"/>
      <c r="ACH4994" s="60"/>
      <c r="ACI4994" s="60"/>
      <c r="ACJ4994" s="60"/>
      <c r="ACK4994" s="60"/>
      <c r="ACL4994" s="60"/>
      <c r="ACM4994" s="60"/>
      <c r="ACN4994" s="60"/>
      <c r="ACO4994" s="60"/>
      <c r="ACP4994" s="60"/>
      <c r="ACQ4994" s="60"/>
      <c r="ACR4994" s="60"/>
      <c r="ACS4994" s="60"/>
      <c r="ACT4994" s="60"/>
      <c r="ACU4994" s="60"/>
      <c r="ACV4994" s="60"/>
      <c r="ACW4994" s="60"/>
      <c r="ACX4994" s="60"/>
      <c r="ACY4994" s="60">
        <v>0.99955708204201399</v>
      </c>
      <c r="ACZ4994" s="60"/>
      <c r="ADA4994" s="60"/>
      <c r="ADB4994" s="60"/>
      <c r="ADC4994" s="60"/>
      <c r="ADD4994" s="60"/>
      <c r="ADE4994" s="60"/>
    </row>
    <row r="4995" spans="760:785" x14ac:dyDescent="0.25">
      <c r="ACF4995" s="60"/>
      <c r="ACG4995" s="60"/>
      <c r="ACH4995" s="60"/>
      <c r="ACI4995" s="60"/>
      <c r="ACJ4995" s="60"/>
      <c r="ACK4995" s="60"/>
      <c r="ACL4995" s="60"/>
      <c r="ACM4995" s="60"/>
      <c r="ACN4995" s="60"/>
      <c r="ACO4995" s="60"/>
      <c r="ACP4995" s="60"/>
      <c r="ACQ4995" s="60"/>
      <c r="ACR4995" s="60"/>
      <c r="ACS4995" s="60"/>
      <c r="ACT4995" s="60"/>
      <c r="ACU4995" s="60"/>
      <c r="ACV4995" s="60"/>
      <c r="ACW4995" s="60"/>
      <c r="ACX4995" s="60"/>
      <c r="ACY4995" s="60">
        <v>0.99955366725933303</v>
      </c>
      <c r="ACZ4995" s="60"/>
      <c r="ADA4995" s="60"/>
      <c r="ADB4995" s="60"/>
      <c r="ADC4995" s="60"/>
      <c r="ADD4995" s="60"/>
      <c r="ADE4995" s="60"/>
    </row>
    <row r="4996" spans="760:785" x14ac:dyDescent="0.25">
      <c r="ACF4996" s="60"/>
      <c r="ACG4996" s="60"/>
      <c r="ACH4996" s="60"/>
      <c r="ACI4996" s="60"/>
      <c r="ACJ4996" s="60"/>
      <c r="ACK4996" s="60"/>
      <c r="ACL4996" s="60"/>
      <c r="ACM4996" s="60"/>
      <c r="ACN4996" s="60"/>
      <c r="ACO4996" s="60"/>
      <c r="ACP4996" s="60"/>
      <c r="ACQ4996" s="60"/>
      <c r="ACR4996" s="60"/>
      <c r="ACS4996" s="60"/>
      <c r="ACT4996" s="60"/>
      <c r="ACU4996" s="60"/>
      <c r="ACV4996" s="60"/>
      <c r="ACW4996" s="60"/>
      <c r="ACX4996" s="60"/>
      <c r="ACY4996" s="60">
        <v>0.999544372765926</v>
      </c>
      <c r="ACZ4996" s="60"/>
      <c r="ADA4996" s="60"/>
      <c r="ADB4996" s="60"/>
      <c r="ADC4996" s="60"/>
      <c r="ADD4996" s="60"/>
      <c r="ADE4996" s="60"/>
    </row>
    <row r="4997" spans="760:785" x14ac:dyDescent="0.25">
      <c r="ACF4997" s="60"/>
      <c r="ACG4997" s="60"/>
      <c r="ACH4997" s="60"/>
      <c r="ACI4997" s="60"/>
      <c r="ACJ4997" s="60"/>
      <c r="ACK4997" s="60"/>
      <c r="ACL4997" s="60"/>
      <c r="ACM4997" s="60"/>
      <c r="ACN4997" s="60"/>
      <c r="ACO4997" s="60"/>
      <c r="ACP4997" s="60"/>
      <c r="ACQ4997" s="60"/>
      <c r="ACR4997" s="60"/>
      <c r="ACS4997" s="60"/>
      <c r="ACT4997" s="60"/>
      <c r="ACU4997" s="60"/>
      <c r="ACV4997" s="60"/>
      <c r="ACW4997" s="60"/>
      <c r="ACX4997" s="60"/>
      <c r="ACY4997" s="60">
        <v>0.999531741135675</v>
      </c>
      <c r="ACZ4997" s="60"/>
      <c r="ADA4997" s="60"/>
      <c r="ADB4997" s="60"/>
      <c r="ADC4997" s="60"/>
      <c r="ADD4997" s="60"/>
      <c r="ADE4997" s="60"/>
    </row>
    <row r="4998" spans="760:785" x14ac:dyDescent="0.25">
      <c r="ACF4998" s="60"/>
      <c r="ACG4998" s="60"/>
      <c r="ACH4998" s="60"/>
      <c r="ACI4998" s="60"/>
      <c r="ACJ4998" s="60"/>
      <c r="ACK4998" s="60"/>
      <c r="ACL4998" s="60"/>
      <c r="ACM4998" s="60"/>
      <c r="ACN4998" s="60"/>
      <c r="ACO4998" s="60"/>
      <c r="ACP4998" s="60"/>
      <c r="ACQ4998" s="60"/>
      <c r="ACR4998" s="60"/>
      <c r="ACS4998" s="60"/>
      <c r="ACT4998" s="60"/>
      <c r="ACU4998" s="60"/>
      <c r="ACV4998" s="60"/>
      <c r="ACW4998" s="60"/>
      <c r="ACX4998" s="60"/>
      <c r="ACY4998" s="60">
        <v>0.99952890346108303</v>
      </c>
      <c r="ACZ4998" s="60"/>
      <c r="ADA4998" s="60"/>
      <c r="ADB4998" s="60"/>
      <c r="ADC4998" s="60"/>
      <c r="ADD4998" s="60"/>
      <c r="ADE4998" s="60"/>
    </row>
    <row r="4999" spans="760:785" x14ac:dyDescent="0.25">
      <c r="ACF4999" s="60"/>
      <c r="ACG4999" s="60"/>
      <c r="ACH4999" s="60"/>
      <c r="ACI4999" s="60"/>
      <c r="ACJ4999" s="60"/>
      <c r="ACK4999" s="60"/>
      <c r="ACL4999" s="60"/>
      <c r="ACM4999" s="60"/>
      <c r="ACN4999" s="60"/>
      <c r="ACO4999" s="60"/>
      <c r="ACP4999" s="60"/>
      <c r="ACQ4999" s="60"/>
      <c r="ACR4999" s="60"/>
      <c r="ACS4999" s="60"/>
      <c r="ACT4999" s="60"/>
      <c r="ACU4999" s="60"/>
      <c r="ACV4999" s="60"/>
      <c r="ACW4999" s="60"/>
      <c r="ACX4999" s="60"/>
      <c r="ACY4999" s="60">
        <v>0.99952510552395402</v>
      </c>
      <c r="ACZ4999" s="60"/>
      <c r="ADA4999" s="60"/>
      <c r="ADB4999" s="60"/>
      <c r="ADC4999" s="60"/>
      <c r="ADD4999" s="60"/>
      <c r="ADE4999" s="60"/>
    </row>
    <row r="5000" spans="760:785" x14ac:dyDescent="0.25">
      <c r="ACF5000" s="60"/>
      <c r="ACG5000" s="60"/>
      <c r="ACH5000" s="60"/>
      <c r="ACI5000" s="60"/>
      <c r="ACJ5000" s="60"/>
      <c r="ACK5000" s="60"/>
      <c r="ACL5000" s="60"/>
      <c r="ACM5000" s="60"/>
      <c r="ACN5000" s="60"/>
      <c r="ACO5000" s="60"/>
      <c r="ACP5000" s="60"/>
      <c r="ACQ5000" s="60"/>
      <c r="ACR5000" s="60"/>
      <c r="ACS5000" s="60"/>
      <c r="ACT5000" s="60"/>
      <c r="ACU5000" s="60"/>
      <c r="ACV5000" s="60"/>
      <c r="ACW5000" s="60"/>
      <c r="ACX5000" s="60"/>
      <c r="ACY5000" s="60">
        <v>0.99952302327765297</v>
      </c>
      <c r="ACZ5000" s="60"/>
      <c r="ADA5000" s="60"/>
      <c r="ADB5000" s="60"/>
      <c r="ADC5000" s="60"/>
      <c r="ADD5000" s="60"/>
      <c r="ADE5000" s="60"/>
    </row>
    <row r="5001" spans="760:785" x14ac:dyDescent="0.25">
      <c r="ACF5001" s="60"/>
      <c r="ACG5001" s="60"/>
      <c r="ACH5001" s="60"/>
      <c r="ACI5001" s="60"/>
      <c r="ACJ5001" s="60"/>
      <c r="ACK5001" s="60"/>
      <c r="ACL5001" s="60"/>
      <c r="ACM5001" s="60"/>
      <c r="ACN5001" s="60"/>
      <c r="ACO5001" s="60"/>
      <c r="ACP5001" s="60"/>
      <c r="ACQ5001" s="60"/>
      <c r="ACR5001" s="60"/>
      <c r="ACS5001" s="60"/>
      <c r="ACT5001" s="60"/>
      <c r="ACU5001" s="60"/>
      <c r="ACV5001" s="60"/>
      <c r="ACW5001" s="60"/>
      <c r="ACX5001" s="60"/>
      <c r="ACY5001" s="60">
        <v>0.99951673850244405</v>
      </c>
      <c r="ACZ5001" s="60"/>
      <c r="ADA5001" s="60"/>
      <c r="ADB5001" s="60"/>
      <c r="ADC5001" s="60"/>
      <c r="ADD5001" s="60"/>
      <c r="ADE5001" s="60"/>
    </row>
    <row r="5002" spans="760:785" x14ac:dyDescent="0.25">
      <c r="ACF5002" s="60"/>
      <c r="ACG5002" s="60"/>
      <c r="ACH5002" s="60"/>
      <c r="ACI5002" s="60"/>
      <c r="ACJ5002" s="60"/>
      <c r="ACK5002" s="60"/>
      <c r="ACL5002" s="60"/>
      <c r="ACM5002" s="60"/>
      <c r="ACN5002" s="60"/>
      <c r="ACO5002" s="60"/>
      <c r="ACP5002" s="60"/>
      <c r="ACQ5002" s="60"/>
      <c r="ACR5002" s="60"/>
      <c r="ACS5002" s="60"/>
      <c r="ACT5002" s="60"/>
      <c r="ACU5002" s="60"/>
      <c r="ACV5002" s="60"/>
      <c r="ACW5002" s="60"/>
      <c r="ACX5002" s="60"/>
      <c r="ACY5002" s="60">
        <v>0.999516470573936</v>
      </c>
      <c r="ACZ5002" s="60"/>
      <c r="ADA5002" s="60"/>
      <c r="ADB5002" s="60"/>
      <c r="ADC5002" s="60"/>
      <c r="ADD5002" s="60"/>
      <c r="ADE5002" s="60"/>
    </row>
    <row r="5003" spans="760:785" x14ac:dyDescent="0.25">
      <c r="ACF5003" s="60"/>
      <c r="ACG5003" s="60"/>
      <c r="ACH5003" s="60"/>
      <c r="ACI5003" s="60"/>
      <c r="ACJ5003" s="60"/>
      <c r="ACK5003" s="60"/>
      <c r="ACL5003" s="60"/>
      <c r="ACM5003" s="60"/>
      <c r="ACN5003" s="60"/>
      <c r="ACO5003" s="60"/>
      <c r="ACP5003" s="60"/>
      <c r="ACQ5003" s="60"/>
      <c r="ACR5003" s="60"/>
      <c r="ACS5003" s="60"/>
      <c r="ACT5003" s="60"/>
      <c r="ACU5003" s="60"/>
      <c r="ACV5003" s="60"/>
      <c r="ACW5003" s="60"/>
      <c r="ACX5003" s="60"/>
      <c r="ACY5003" s="60">
        <v>0.99951400075348396</v>
      </c>
      <c r="ACZ5003" s="60"/>
      <c r="ADA5003" s="60"/>
      <c r="ADB5003" s="60"/>
      <c r="ADC5003" s="60"/>
      <c r="ADD5003" s="60"/>
      <c r="ADE5003" s="60"/>
    </row>
    <row r="5004" spans="760:785" x14ac:dyDescent="0.25">
      <c r="ACF5004" s="60"/>
      <c r="ACG5004" s="60"/>
      <c r="ACH5004" s="60"/>
      <c r="ACI5004" s="60"/>
      <c r="ACJ5004" s="60"/>
      <c r="ACK5004" s="60"/>
      <c r="ACL5004" s="60"/>
      <c r="ACM5004" s="60"/>
      <c r="ACN5004" s="60"/>
      <c r="ACO5004" s="60"/>
      <c r="ACP5004" s="60"/>
      <c r="ACQ5004" s="60"/>
      <c r="ACR5004" s="60"/>
      <c r="ACS5004" s="60"/>
      <c r="ACT5004" s="60"/>
      <c r="ACU5004" s="60"/>
      <c r="ACV5004" s="60"/>
      <c r="ACW5004" s="60"/>
      <c r="ACX5004" s="60"/>
      <c r="ACY5004" s="60">
        <v>0.99950913924797402</v>
      </c>
      <c r="ACZ5004" s="60"/>
      <c r="ADA5004" s="60"/>
      <c r="ADB5004" s="60"/>
      <c r="ADC5004" s="60"/>
      <c r="ADD5004" s="60"/>
      <c r="ADE5004" s="60"/>
    </row>
    <row r="5005" spans="760:785" x14ac:dyDescent="0.25">
      <c r="ACF5005" s="60"/>
      <c r="ACG5005" s="60"/>
      <c r="ACH5005" s="60"/>
      <c r="ACI5005" s="60"/>
      <c r="ACJ5005" s="60"/>
      <c r="ACK5005" s="60"/>
      <c r="ACL5005" s="60"/>
      <c r="ACM5005" s="60"/>
      <c r="ACN5005" s="60"/>
      <c r="ACO5005" s="60"/>
      <c r="ACP5005" s="60"/>
      <c r="ACQ5005" s="60"/>
      <c r="ACR5005" s="60"/>
      <c r="ACS5005" s="60"/>
      <c r="ACT5005" s="60"/>
      <c r="ACU5005" s="60"/>
      <c r="ACV5005" s="60"/>
      <c r="ACW5005" s="60"/>
      <c r="ACX5005" s="60"/>
      <c r="ACY5005" s="60">
        <v>0.99950851543261998</v>
      </c>
      <c r="ACZ5005" s="60"/>
      <c r="ADA5005" s="60"/>
      <c r="ADB5005" s="60"/>
      <c r="ADC5005" s="60"/>
      <c r="ADD5005" s="60"/>
      <c r="ADE5005" s="60"/>
    </row>
    <row r="5006" spans="760:785" x14ac:dyDescent="0.25">
      <c r="ACF5006" s="60"/>
      <c r="ACG5006" s="60"/>
      <c r="ACH5006" s="60"/>
      <c r="ACI5006" s="60"/>
      <c r="ACJ5006" s="60"/>
      <c r="ACK5006" s="60"/>
      <c r="ACL5006" s="60"/>
      <c r="ACM5006" s="60"/>
      <c r="ACN5006" s="60"/>
      <c r="ACO5006" s="60"/>
      <c r="ACP5006" s="60"/>
      <c r="ACQ5006" s="60"/>
      <c r="ACR5006" s="60"/>
      <c r="ACS5006" s="60"/>
      <c r="ACT5006" s="60"/>
      <c r="ACU5006" s="60"/>
      <c r="ACV5006" s="60"/>
      <c r="ACW5006" s="60"/>
      <c r="ACX5006" s="60"/>
      <c r="ACY5006" s="60">
        <v>0.99950566401019203</v>
      </c>
      <c r="ACZ5006" s="60"/>
      <c r="ADA5006" s="60"/>
      <c r="ADB5006" s="60"/>
      <c r="ADC5006" s="60"/>
      <c r="ADD5006" s="60"/>
      <c r="ADE5006" s="60"/>
    </row>
    <row r="5007" spans="760:785" x14ac:dyDescent="0.25">
      <c r="ACF5007" s="60"/>
      <c r="ACG5007" s="60"/>
      <c r="ACH5007" s="60"/>
      <c r="ACI5007" s="60"/>
      <c r="ACJ5007" s="60"/>
      <c r="ACK5007" s="60"/>
      <c r="ACL5007" s="60"/>
      <c r="ACM5007" s="60"/>
      <c r="ACN5007" s="60"/>
      <c r="ACO5007" s="60"/>
      <c r="ACP5007" s="60"/>
      <c r="ACQ5007" s="60"/>
      <c r="ACR5007" s="60"/>
      <c r="ACS5007" s="60"/>
      <c r="ACT5007" s="60"/>
      <c r="ACU5007" s="60"/>
      <c r="ACV5007" s="60"/>
      <c r="ACW5007" s="60"/>
      <c r="ACX5007" s="60"/>
      <c r="ACY5007" s="60">
        <v>0.99950098182532499</v>
      </c>
      <c r="ACZ5007" s="60"/>
      <c r="ADA5007" s="60"/>
      <c r="ADB5007" s="60"/>
      <c r="ADC5007" s="60"/>
      <c r="ADD5007" s="60"/>
      <c r="ADE5007" s="60"/>
    </row>
    <row r="5008" spans="760:785" x14ac:dyDescent="0.25">
      <c r="ACF5008" s="60"/>
      <c r="ACG5008" s="60"/>
      <c r="ACH5008" s="60"/>
      <c r="ACI5008" s="60"/>
      <c r="ACJ5008" s="60"/>
      <c r="ACK5008" s="60"/>
      <c r="ACL5008" s="60"/>
      <c r="ACM5008" s="60"/>
      <c r="ACN5008" s="60"/>
      <c r="ACO5008" s="60"/>
      <c r="ACP5008" s="60"/>
      <c r="ACQ5008" s="60"/>
      <c r="ACR5008" s="60"/>
      <c r="ACS5008" s="60"/>
      <c r="ACT5008" s="60"/>
      <c r="ACU5008" s="60"/>
      <c r="ACV5008" s="60"/>
      <c r="ACW5008" s="60"/>
      <c r="ACX5008" s="60"/>
      <c r="ACY5008" s="60">
        <v>0.99949841629023695</v>
      </c>
      <c r="ACZ5008" s="60"/>
      <c r="ADA5008" s="60"/>
      <c r="ADB5008" s="60"/>
      <c r="ADC5008" s="60"/>
      <c r="ADD5008" s="60"/>
      <c r="ADE5008" s="60"/>
    </row>
    <row r="5009" spans="760:785" x14ac:dyDescent="0.25">
      <c r="ACF5009" s="60"/>
      <c r="ACG5009" s="60"/>
      <c r="ACH5009" s="60"/>
      <c r="ACI5009" s="60"/>
      <c r="ACJ5009" s="60"/>
      <c r="ACK5009" s="60"/>
      <c r="ACL5009" s="60"/>
      <c r="ACM5009" s="60"/>
      <c r="ACN5009" s="60"/>
      <c r="ACO5009" s="60"/>
      <c r="ACP5009" s="60"/>
      <c r="ACQ5009" s="60"/>
      <c r="ACR5009" s="60"/>
      <c r="ACS5009" s="60"/>
      <c r="ACT5009" s="60"/>
      <c r="ACU5009" s="60"/>
      <c r="ACV5009" s="60"/>
      <c r="ACW5009" s="60"/>
      <c r="ACX5009" s="60"/>
      <c r="ACY5009" s="60">
        <v>0.99949422882744399</v>
      </c>
      <c r="ACZ5009" s="60"/>
      <c r="ADA5009" s="60"/>
      <c r="ADB5009" s="60"/>
      <c r="ADC5009" s="60"/>
      <c r="ADD5009" s="60"/>
      <c r="ADE5009" s="60"/>
    </row>
    <row r="5010" spans="760:785" x14ac:dyDescent="0.25">
      <c r="ACF5010" s="60"/>
      <c r="ACG5010" s="60"/>
      <c r="ACH5010" s="60"/>
      <c r="ACI5010" s="60"/>
      <c r="ACJ5010" s="60"/>
      <c r="ACK5010" s="60"/>
      <c r="ACL5010" s="60"/>
      <c r="ACM5010" s="60"/>
      <c r="ACN5010" s="60"/>
      <c r="ACO5010" s="60"/>
      <c r="ACP5010" s="60"/>
      <c r="ACQ5010" s="60"/>
      <c r="ACR5010" s="60"/>
      <c r="ACS5010" s="60"/>
      <c r="ACT5010" s="60"/>
      <c r="ACU5010" s="60"/>
      <c r="ACV5010" s="60"/>
      <c r="ACW5010" s="60"/>
      <c r="ACX5010" s="60"/>
      <c r="ACY5010" s="60">
        <v>0.99948544898911096</v>
      </c>
      <c r="ACZ5010" s="60"/>
      <c r="ADA5010" s="60"/>
      <c r="ADB5010" s="60"/>
      <c r="ADC5010" s="60"/>
      <c r="ADD5010" s="60"/>
      <c r="ADE5010" s="60"/>
    </row>
    <row r="5011" spans="760:785" x14ac:dyDescent="0.25">
      <c r="ACF5011" s="60"/>
      <c r="ACG5011" s="60"/>
      <c r="ACH5011" s="60"/>
      <c r="ACI5011" s="60"/>
      <c r="ACJ5011" s="60"/>
      <c r="ACK5011" s="60"/>
      <c r="ACL5011" s="60"/>
      <c r="ACM5011" s="60"/>
      <c r="ACN5011" s="60"/>
      <c r="ACO5011" s="60"/>
      <c r="ACP5011" s="60"/>
      <c r="ACQ5011" s="60"/>
      <c r="ACR5011" s="60"/>
      <c r="ACS5011" s="60"/>
      <c r="ACT5011" s="60"/>
      <c r="ACU5011" s="60"/>
      <c r="ACV5011" s="60"/>
      <c r="ACW5011" s="60"/>
      <c r="ACX5011" s="60"/>
      <c r="ACY5011" s="60">
        <v>0.99948449160605901</v>
      </c>
      <c r="ACZ5011" s="60"/>
      <c r="ADA5011" s="60"/>
      <c r="ADB5011" s="60"/>
      <c r="ADC5011" s="60"/>
      <c r="ADD5011" s="60"/>
      <c r="ADE5011" s="60"/>
    </row>
    <row r="5012" spans="760:785" x14ac:dyDescent="0.25">
      <c r="ACF5012" s="60"/>
      <c r="ACG5012" s="60"/>
      <c r="ACH5012" s="60"/>
      <c r="ACI5012" s="60"/>
      <c r="ACJ5012" s="60"/>
      <c r="ACK5012" s="60"/>
      <c r="ACL5012" s="60"/>
      <c r="ACM5012" s="60"/>
      <c r="ACN5012" s="60"/>
      <c r="ACO5012" s="60"/>
      <c r="ACP5012" s="60"/>
      <c r="ACQ5012" s="60"/>
      <c r="ACR5012" s="60"/>
      <c r="ACS5012" s="60"/>
      <c r="ACT5012" s="60"/>
      <c r="ACU5012" s="60"/>
      <c r="ACV5012" s="60"/>
      <c r="ACW5012" s="60"/>
      <c r="ACX5012" s="60"/>
      <c r="ACY5012" s="60">
        <v>0.99948221472365995</v>
      </c>
      <c r="ACZ5012" s="60"/>
      <c r="ADA5012" s="60"/>
      <c r="ADB5012" s="60"/>
      <c r="ADC5012" s="60"/>
      <c r="ADD5012" s="60"/>
      <c r="ADE5012" s="60"/>
    </row>
    <row r="5013" spans="760:785" x14ac:dyDescent="0.25">
      <c r="ACF5013" s="60"/>
      <c r="ACG5013" s="60"/>
      <c r="ACH5013" s="60"/>
      <c r="ACI5013" s="60"/>
      <c r="ACJ5013" s="60"/>
      <c r="ACK5013" s="60"/>
      <c r="ACL5013" s="60"/>
      <c r="ACM5013" s="60"/>
      <c r="ACN5013" s="60"/>
      <c r="ACO5013" s="60"/>
      <c r="ACP5013" s="60"/>
      <c r="ACQ5013" s="60"/>
      <c r="ACR5013" s="60"/>
      <c r="ACS5013" s="60"/>
      <c r="ACT5013" s="60"/>
      <c r="ACU5013" s="60"/>
      <c r="ACV5013" s="60"/>
      <c r="ACW5013" s="60"/>
      <c r="ACX5013" s="60"/>
      <c r="ACY5013" s="60">
        <v>0.99948160368876104</v>
      </c>
      <c r="ACZ5013" s="60"/>
      <c r="ADA5013" s="60"/>
      <c r="ADB5013" s="60"/>
      <c r="ADC5013" s="60"/>
      <c r="ADD5013" s="60"/>
      <c r="ADE5013" s="60"/>
    </row>
    <row r="5014" spans="760:785" x14ac:dyDescent="0.25">
      <c r="ACF5014" s="60"/>
      <c r="ACG5014" s="60"/>
      <c r="ACH5014" s="60"/>
      <c r="ACI5014" s="60"/>
      <c r="ACJ5014" s="60"/>
      <c r="ACK5014" s="60"/>
      <c r="ACL5014" s="60"/>
      <c r="ACM5014" s="60"/>
      <c r="ACN5014" s="60"/>
      <c r="ACO5014" s="60"/>
      <c r="ACP5014" s="60"/>
      <c r="ACQ5014" s="60"/>
      <c r="ACR5014" s="60"/>
      <c r="ACS5014" s="60"/>
      <c r="ACT5014" s="60"/>
      <c r="ACU5014" s="60"/>
      <c r="ACV5014" s="60"/>
      <c r="ACW5014" s="60"/>
      <c r="ACX5014" s="60"/>
      <c r="ACY5014" s="60">
        <v>0.99947501566957198</v>
      </c>
      <c r="ACZ5014" s="60"/>
      <c r="ADA5014" s="60"/>
      <c r="ADB5014" s="60"/>
      <c r="ADC5014" s="60"/>
      <c r="ADD5014" s="60"/>
      <c r="ADE5014" s="60"/>
    </row>
    <row r="5015" spans="760:785" x14ac:dyDescent="0.25">
      <c r="ACF5015" s="60"/>
      <c r="ACG5015" s="60"/>
      <c r="ACH5015" s="60"/>
      <c r="ACI5015" s="60"/>
      <c r="ACJ5015" s="60"/>
      <c r="ACK5015" s="60"/>
      <c r="ACL5015" s="60"/>
      <c r="ACM5015" s="60"/>
      <c r="ACN5015" s="60"/>
      <c r="ACO5015" s="60"/>
      <c r="ACP5015" s="60"/>
      <c r="ACQ5015" s="60"/>
      <c r="ACR5015" s="60"/>
      <c r="ACS5015" s="60"/>
      <c r="ACT5015" s="60"/>
      <c r="ACU5015" s="60"/>
      <c r="ACV5015" s="60"/>
      <c r="ACW5015" s="60"/>
      <c r="ACX5015" s="60"/>
      <c r="ACY5015" s="60">
        <v>0.99947002335912605</v>
      </c>
      <c r="ACZ5015" s="60"/>
      <c r="ADA5015" s="60"/>
      <c r="ADB5015" s="60"/>
      <c r="ADC5015" s="60"/>
      <c r="ADD5015" s="60"/>
      <c r="ADE5015" s="60"/>
    </row>
    <row r="5016" spans="760:785" x14ac:dyDescent="0.25">
      <c r="ACF5016" s="60"/>
      <c r="ACG5016" s="60"/>
      <c r="ACH5016" s="60"/>
      <c r="ACI5016" s="60"/>
      <c r="ACJ5016" s="60"/>
      <c r="ACK5016" s="60"/>
      <c r="ACL5016" s="60"/>
      <c r="ACM5016" s="60"/>
      <c r="ACN5016" s="60"/>
      <c r="ACO5016" s="60"/>
      <c r="ACP5016" s="60"/>
      <c r="ACQ5016" s="60"/>
      <c r="ACR5016" s="60"/>
      <c r="ACS5016" s="60"/>
      <c r="ACT5016" s="60"/>
      <c r="ACU5016" s="60"/>
      <c r="ACV5016" s="60"/>
      <c r="ACW5016" s="60"/>
      <c r="ACX5016" s="60"/>
      <c r="ACY5016" s="60">
        <v>0.99945175465316805</v>
      </c>
      <c r="ACZ5016" s="60"/>
      <c r="ADA5016" s="60"/>
      <c r="ADB5016" s="60"/>
      <c r="ADC5016" s="60"/>
      <c r="ADD5016" s="60"/>
      <c r="ADE5016" s="60"/>
    </row>
    <row r="5017" spans="760:785" x14ac:dyDescent="0.25">
      <c r="ACF5017" s="60"/>
      <c r="ACG5017" s="60"/>
      <c r="ACH5017" s="60"/>
      <c r="ACI5017" s="60"/>
      <c r="ACJ5017" s="60"/>
      <c r="ACK5017" s="60"/>
      <c r="ACL5017" s="60"/>
      <c r="ACM5017" s="60"/>
      <c r="ACN5017" s="60"/>
      <c r="ACO5017" s="60"/>
      <c r="ACP5017" s="60"/>
      <c r="ACQ5017" s="60"/>
      <c r="ACR5017" s="60"/>
      <c r="ACS5017" s="60"/>
      <c r="ACT5017" s="60"/>
      <c r="ACU5017" s="60"/>
      <c r="ACV5017" s="60"/>
      <c r="ACW5017" s="60"/>
      <c r="ACX5017" s="60"/>
      <c r="ACY5017" s="60">
        <v>0.99945059911385903</v>
      </c>
      <c r="ACZ5017" s="60"/>
      <c r="ADA5017" s="60"/>
      <c r="ADB5017" s="60"/>
      <c r="ADC5017" s="60"/>
      <c r="ADD5017" s="60"/>
      <c r="ADE5017" s="60"/>
    </row>
    <row r="5018" spans="760:785" x14ac:dyDescent="0.25">
      <c r="ACF5018" s="60"/>
      <c r="ACG5018" s="60"/>
      <c r="ACH5018" s="60"/>
      <c r="ACI5018" s="60"/>
      <c r="ACJ5018" s="60"/>
      <c r="ACK5018" s="60"/>
      <c r="ACL5018" s="60"/>
      <c r="ACM5018" s="60"/>
      <c r="ACN5018" s="60"/>
      <c r="ACO5018" s="60"/>
      <c r="ACP5018" s="60"/>
      <c r="ACQ5018" s="60"/>
      <c r="ACR5018" s="60"/>
      <c r="ACS5018" s="60"/>
      <c r="ACT5018" s="60"/>
      <c r="ACU5018" s="60"/>
      <c r="ACV5018" s="60"/>
      <c r="ACW5018" s="60"/>
      <c r="ACX5018" s="60"/>
      <c r="ACY5018" s="60">
        <v>0.99945028362261501</v>
      </c>
      <c r="ACZ5018" s="60"/>
      <c r="ADA5018" s="60"/>
      <c r="ADB5018" s="60"/>
      <c r="ADC5018" s="60"/>
      <c r="ADD5018" s="60"/>
      <c r="ADE5018" s="60"/>
    </row>
    <row r="5019" spans="760:785" x14ac:dyDescent="0.25">
      <c r="ACF5019" s="60"/>
      <c r="ACG5019" s="60"/>
      <c r="ACH5019" s="60"/>
      <c r="ACI5019" s="60"/>
      <c r="ACJ5019" s="60"/>
      <c r="ACK5019" s="60"/>
      <c r="ACL5019" s="60"/>
      <c r="ACM5019" s="60"/>
      <c r="ACN5019" s="60"/>
      <c r="ACO5019" s="60"/>
      <c r="ACP5019" s="60"/>
      <c r="ACQ5019" s="60"/>
      <c r="ACR5019" s="60"/>
      <c r="ACS5019" s="60"/>
      <c r="ACT5019" s="60"/>
      <c r="ACU5019" s="60"/>
      <c r="ACV5019" s="60"/>
      <c r="ACW5019" s="60"/>
      <c r="ACX5019" s="60"/>
      <c r="ACY5019" s="60">
        <v>0.99944616266002195</v>
      </c>
      <c r="ACZ5019" s="60"/>
      <c r="ADA5019" s="60"/>
      <c r="ADB5019" s="60"/>
      <c r="ADC5019" s="60"/>
      <c r="ADD5019" s="60"/>
      <c r="ADE5019" s="60"/>
    </row>
    <row r="5020" spans="760:785" x14ac:dyDescent="0.25">
      <c r="ACF5020" s="60"/>
      <c r="ACG5020" s="60"/>
      <c r="ACH5020" s="60"/>
      <c r="ACI5020" s="60"/>
      <c r="ACJ5020" s="60"/>
      <c r="ACK5020" s="60"/>
      <c r="ACL5020" s="60"/>
      <c r="ACM5020" s="60"/>
      <c r="ACN5020" s="60"/>
      <c r="ACO5020" s="60"/>
      <c r="ACP5020" s="60"/>
      <c r="ACQ5020" s="60"/>
      <c r="ACR5020" s="60"/>
      <c r="ACS5020" s="60"/>
      <c r="ACT5020" s="60"/>
      <c r="ACU5020" s="60"/>
      <c r="ACV5020" s="60"/>
      <c r="ACW5020" s="60"/>
      <c r="ACX5020" s="60"/>
      <c r="ACY5020" s="60">
        <v>0.99944576313184996</v>
      </c>
      <c r="ACZ5020" s="60"/>
      <c r="ADA5020" s="60"/>
      <c r="ADB5020" s="60"/>
      <c r="ADC5020" s="60"/>
      <c r="ADD5020" s="60"/>
      <c r="ADE5020" s="60"/>
    </row>
    <row r="5021" spans="760:785" x14ac:dyDescent="0.25">
      <c r="ACF5021" s="60"/>
      <c r="ACG5021" s="60"/>
      <c r="ACH5021" s="60"/>
      <c r="ACI5021" s="60"/>
      <c r="ACJ5021" s="60"/>
      <c r="ACK5021" s="60"/>
      <c r="ACL5021" s="60"/>
      <c r="ACM5021" s="60"/>
      <c r="ACN5021" s="60"/>
      <c r="ACO5021" s="60"/>
      <c r="ACP5021" s="60"/>
      <c r="ACQ5021" s="60"/>
      <c r="ACR5021" s="60"/>
      <c r="ACS5021" s="60"/>
      <c r="ACT5021" s="60"/>
      <c r="ACU5021" s="60"/>
      <c r="ACV5021" s="60"/>
      <c r="ACW5021" s="60"/>
      <c r="ACX5021" s="60"/>
      <c r="ACY5021" s="60">
        <v>0.99943989943794798</v>
      </c>
      <c r="ACZ5021" s="60"/>
      <c r="ADA5021" s="60"/>
      <c r="ADB5021" s="60"/>
      <c r="ADC5021" s="60"/>
      <c r="ADD5021" s="60"/>
      <c r="ADE5021" s="60"/>
    </row>
    <row r="5022" spans="760:785" x14ac:dyDescent="0.25">
      <c r="ACF5022" s="60"/>
      <c r="ACG5022" s="60"/>
      <c r="ACH5022" s="60"/>
      <c r="ACI5022" s="60"/>
      <c r="ACJ5022" s="60"/>
      <c r="ACK5022" s="60"/>
      <c r="ACL5022" s="60"/>
      <c r="ACM5022" s="60"/>
      <c r="ACN5022" s="60"/>
      <c r="ACO5022" s="60"/>
      <c r="ACP5022" s="60"/>
      <c r="ACQ5022" s="60"/>
      <c r="ACR5022" s="60"/>
      <c r="ACS5022" s="60"/>
      <c r="ACT5022" s="60"/>
      <c r="ACU5022" s="60"/>
      <c r="ACV5022" s="60"/>
      <c r="ACW5022" s="60"/>
      <c r="ACX5022" s="60"/>
      <c r="ACY5022" s="60">
        <v>0.99943617862407597</v>
      </c>
      <c r="ACZ5022" s="60"/>
      <c r="ADA5022" s="60"/>
      <c r="ADB5022" s="60"/>
      <c r="ADC5022" s="60"/>
      <c r="ADD5022" s="60"/>
      <c r="ADE5022" s="60"/>
    </row>
    <row r="5023" spans="760:785" x14ac:dyDescent="0.25">
      <c r="ACF5023" s="60"/>
      <c r="ACG5023" s="60"/>
      <c r="ACH5023" s="60"/>
      <c r="ACI5023" s="60"/>
      <c r="ACJ5023" s="60"/>
      <c r="ACK5023" s="60"/>
      <c r="ACL5023" s="60"/>
      <c r="ACM5023" s="60"/>
      <c r="ACN5023" s="60"/>
      <c r="ACO5023" s="60"/>
      <c r="ACP5023" s="60"/>
      <c r="ACQ5023" s="60"/>
      <c r="ACR5023" s="60"/>
      <c r="ACS5023" s="60"/>
      <c r="ACT5023" s="60"/>
      <c r="ACU5023" s="60"/>
      <c r="ACV5023" s="60"/>
      <c r="ACW5023" s="60"/>
      <c r="ACX5023" s="60"/>
      <c r="ACY5023" s="60">
        <v>0.99943514401691802</v>
      </c>
      <c r="ACZ5023" s="60"/>
      <c r="ADA5023" s="60"/>
      <c r="ADB5023" s="60"/>
      <c r="ADC5023" s="60"/>
      <c r="ADD5023" s="60"/>
      <c r="ADE5023" s="60"/>
    </row>
    <row r="5024" spans="760:785" x14ac:dyDescent="0.25">
      <c r="ACF5024" s="60"/>
      <c r="ACG5024" s="60"/>
      <c r="ACH5024" s="60"/>
      <c r="ACI5024" s="60"/>
      <c r="ACJ5024" s="60"/>
      <c r="ACK5024" s="60"/>
      <c r="ACL5024" s="60"/>
      <c r="ACM5024" s="60"/>
      <c r="ACN5024" s="60"/>
      <c r="ACO5024" s="60"/>
      <c r="ACP5024" s="60"/>
      <c r="ACQ5024" s="60"/>
      <c r="ACR5024" s="60"/>
      <c r="ACS5024" s="60"/>
      <c r="ACT5024" s="60"/>
      <c r="ACU5024" s="60"/>
      <c r="ACV5024" s="60"/>
      <c r="ACW5024" s="60"/>
      <c r="ACX5024" s="60"/>
      <c r="ACY5024" s="60">
        <v>0.99943251320662196</v>
      </c>
      <c r="ACZ5024" s="60"/>
      <c r="ADA5024" s="60"/>
      <c r="ADB5024" s="60"/>
      <c r="ADC5024" s="60"/>
      <c r="ADD5024" s="60"/>
      <c r="ADE5024" s="60"/>
    </row>
    <row r="5025" spans="760:785" x14ac:dyDescent="0.25">
      <c r="ACF5025" s="60"/>
      <c r="ACG5025" s="60"/>
      <c r="ACH5025" s="60"/>
      <c r="ACI5025" s="60"/>
      <c r="ACJ5025" s="60"/>
      <c r="ACK5025" s="60"/>
      <c r="ACL5025" s="60"/>
      <c r="ACM5025" s="60"/>
      <c r="ACN5025" s="60"/>
      <c r="ACO5025" s="60"/>
      <c r="ACP5025" s="60"/>
      <c r="ACQ5025" s="60"/>
      <c r="ACR5025" s="60"/>
      <c r="ACS5025" s="60"/>
      <c r="ACT5025" s="60"/>
      <c r="ACU5025" s="60"/>
      <c r="ACV5025" s="60"/>
      <c r="ACW5025" s="60"/>
      <c r="ACX5025" s="60"/>
      <c r="ACY5025" s="60">
        <v>0.99942845519388002</v>
      </c>
      <c r="ACZ5025" s="60"/>
      <c r="ADA5025" s="60"/>
      <c r="ADB5025" s="60"/>
      <c r="ADC5025" s="60"/>
      <c r="ADD5025" s="60"/>
      <c r="ADE5025" s="60"/>
    </row>
    <row r="5026" spans="760:785" x14ac:dyDescent="0.25">
      <c r="ACF5026" s="60"/>
      <c r="ACG5026" s="60"/>
      <c r="ACH5026" s="60"/>
      <c r="ACI5026" s="60"/>
      <c r="ACJ5026" s="60"/>
      <c r="ACK5026" s="60"/>
      <c r="ACL5026" s="60"/>
      <c r="ACM5026" s="60"/>
      <c r="ACN5026" s="60"/>
      <c r="ACO5026" s="60"/>
      <c r="ACP5026" s="60"/>
      <c r="ACQ5026" s="60"/>
      <c r="ACR5026" s="60"/>
      <c r="ACS5026" s="60"/>
      <c r="ACT5026" s="60"/>
      <c r="ACU5026" s="60"/>
      <c r="ACV5026" s="60"/>
      <c r="ACW5026" s="60"/>
      <c r="ACX5026" s="60"/>
      <c r="ACY5026" s="60">
        <v>0.99942534363434998</v>
      </c>
      <c r="ACZ5026" s="60"/>
      <c r="ADA5026" s="60"/>
      <c r="ADB5026" s="60"/>
      <c r="ADC5026" s="60"/>
      <c r="ADD5026" s="60"/>
      <c r="ADE5026" s="60"/>
    </row>
    <row r="5027" spans="760:785" x14ac:dyDescent="0.25">
      <c r="ACF5027" s="60"/>
      <c r="ACG5027" s="60"/>
      <c r="ACH5027" s="60"/>
      <c r="ACI5027" s="60"/>
      <c r="ACJ5027" s="60"/>
      <c r="ACK5027" s="60"/>
      <c r="ACL5027" s="60"/>
      <c r="ACM5027" s="60"/>
      <c r="ACN5027" s="60"/>
      <c r="ACO5027" s="60"/>
      <c r="ACP5027" s="60"/>
      <c r="ACQ5027" s="60"/>
      <c r="ACR5027" s="60"/>
      <c r="ACS5027" s="60"/>
      <c r="ACT5027" s="60"/>
      <c r="ACU5027" s="60"/>
      <c r="ACV5027" s="60"/>
      <c r="ACW5027" s="60"/>
      <c r="ACX5027" s="60"/>
      <c r="ACY5027" s="60">
        <v>0.999425193430589</v>
      </c>
      <c r="ACZ5027" s="60"/>
      <c r="ADA5027" s="60"/>
      <c r="ADB5027" s="60"/>
      <c r="ADC5027" s="60"/>
      <c r="ADD5027" s="60"/>
      <c r="ADE5027" s="60"/>
    </row>
    <row r="5028" spans="760:785" x14ac:dyDescent="0.25">
      <c r="ACF5028" s="60"/>
      <c r="ACG5028" s="60"/>
      <c r="ACH5028" s="60"/>
      <c r="ACI5028" s="60"/>
      <c r="ACJ5028" s="60"/>
      <c r="ACK5028" s="60"/>
      <c r="ACL5028" s="60"/>
      <c r="ACM5028" s="60"/>
      <c r="ACN5028" s="60"/>
      <c r="ACO5028" s="60"/>
      <c r="ACP5028" s="60"/>
      <c r="ACQ5028" s="60"/>
      <c r="ACR5028" s="60"/>
      <c r="ACS5028" s="60"/>
      <c r="ACT5028" s="60"/>
      <c r="ACU5028" s="60"/>
      <c r="ACV5028" s="60"/>
      <c r="ACW5028" s="60"/>
      <c r="ACX5028" s="60"/>
      <c r="ACY5028" s="60">
        <v>0.99942368007453697</v>
      </c>
      <c r="ACZ5028" s="60"/>
      <c r="ADA5028" s="60"/>
      <c r="ADB5028" s="60"/>
      <c r="ADC5028" s="60"/>
      <c r="ADD5028" s="60"/>
      <c r="ADE5028" s="60"/>
    </row>
    <row r="5029" spans="760:785" x14ac:dyDescent="0.25">
      <c r="ACF5029" s="60"/>
      <c r="ACG5029" s="60"/>
      <c r="ACH5029" s="60"/>
      <c r="ACI5029" s="60"/>
      <c r="ACJ5029" s="60"/>
      <c r="ACK5029" s="60"/>
      <c r="ACL5029" s="60"/>
      <c r="ACM5029" s="60"/>
      <c r="ACN5029" s="60"/>
      <c r="ACO5029" s="60"/>
      <c r="ACP5029" s="60"/>
      <c r="ACQ5029" s="60"/>
      <c r="ACR5029" s="60"/>
      <c r="ACS5029" s="60"/>
      <c r="ACT5029" s="60"/>
      <c r="ACU5029" s="60"/>
      <c r="ACV5029" s="60"/>
      <c r="ACW5029" s="60"/>
      <c r="ACX5029" s="60"/>
      <c r="ACY5029" s="60">
        <v>0.99942178080354604</v>
      </c>
      <c r="ACZ5029" s="60"/>
      <c r="ADA5029" s="60"/>
      <c r="ADB5029" s="60"/>
      <c r="ADC5029" s="60"/>
      <c r="ADD5029" s="60"/>
      <c r="ADE5029" s="60"/>
    </row>
    <row r="5030" spans="760:785" x14ac:dyDescent="0.25">
      <c r="ACF5030" s="60"/>
      <c r="ACG5030" s="60"/>
      <c r="ACH5030" s="60"/>
      <c r="ACI5030" s="60"/>
      <c r="ACJ5030" s="60"/>
      <c r="ACK5030" s="60"/>
      <c r="ACL5030" s="60"/>
      <c r="ACM5030" s="60"/>
      <c r="ACN5030" s="60"/>
      <c r="ACO5030" s="60"/>
      <c r="ACP5030" s="60"/>
      <c r="ACQ5030" s="60"/>
      <c r="ACR5030" s="60"/>
      <c r="ACS5030" s="60"/>
      <c r="ACT5030" s="60"/>
      <c r="ACU5030" s="60"/>
      <c r="ACV5030" s="60"/>
      <c r="ACW5030" s="60"/>
      <c r="ACX5030" s="60"/>
      <c r="ACY5030" s="60">
        <v>0.99942156049082098</v>
      </c>
      <c r="ACZ5030" s="60"/>
      <c r="ADA5030" s="60"/>
      <c r="ADB5030" s="60"/>
      <c r="ADC5030" s="60"/>
      <c r="ADD5030" s="60"/>
      <c r="ADE5030" s="60"/>
    </row>
    <row r="5031" spans="760:785" x14ac:dyDescent="0.25">
      <c r="ACF5031" s="60"/>
      <c r="ACG5031" s="60"/>
      <c r="ACH5031" s="60"/>
      <c r="ACI5031" s="60"/>
      <c r="ACJ5031" s="60"/>
      <c r="ACK5031" s="60"/>
      <c r="ACL5031" s="60"/>
      <c r="ACM5031" s="60"/>
      <c r="ACN5031" s="60"/>
      <c r="ACO5031" s="60"/>
      <c r="ACP5031" s="60"/>
      <c r="ACQ5031" s="60"/>
      <c r="ACR5031" s="60"/>
      <c r="ACS5031" s="60"/>
      <c r="ACT5031" s="60"/>
      <c r="ACU5031" s="60"/>
      <c r="ACV5031" s="60"/>
      <c r="ACW5031" s="60"/>
      <c r="ACX5031" s="60"/>
      <c r="ACY5031" s="60">
        <v>0.99941710750536905</v>
      </c>
      <c r="ACZ5031" s="60"/>
      <c r="ADA5031" s="60"/>
      <c r="ADB5031" s="60"/>
      <c r="ADC5031" s="60"/>
      <c r="ADD5031" s="60"/>
      <c r="ADE5031" s="60"/>
    </row>
    <row r="5032" spans="760:785" x14ac:dyDescent="0.25">
      <c r="ACF5032" s="60"/>
      <c r="ACG5032" s="60"/>
      <c r="ACH5032" s="60"/>
      <c r="ACI5032" s="60"/>
      <c r="ACJ5032" s="60"/>
      <c r="ACK5032" s="60"/>
      <c r="ACL5032" s="60"/>
      <c r="ACM5032" s="60"/>
      <c r="ACN5032" s="60"/>
      <c r="ACO5032" s="60"/>
      <c r="ACP5032" s="60"/>
      <c r="ACQ5032" s="60"/>
      <c r="ACR5032" s="60"/>
      <c r="ACS5032" s="60"/>
      <c r="ACT5032" s="60"/>
      <c r="ACU5032" s="60"/>
      <c r="ACV5032" s="60"/>
      <c r="ACW5032" s="60"/>
      <c r="ACX5032" s="60"/>
      <c r="ACY5032" s="60">
        <v>0.99941640366248097</v>
      </c>
      <c r="ACZ5032" s="60"/>
      <c r="ADA5032" s="60"/>
      <c r="ADB5032" s="60"/>
      <c r="ADC5032" s="60"/>
      <c r="ADD5032" s="60"/>
      <c r="ADE5032" s="60"/>
    </row>
    <row r="5033" spans="760:785" x14ac:dyDescent="0.25">
      <c r="ACF5033" s="60"/>
      <c r="ACG5033" s="60"/>
      <c r="ACH5033" s="60"/>
      <c r="ACI5033" s="60"/>
      <c r="ACJ5033" s="60"/>
      <c r="ACK5033" s="60"/>
      <c r="ACL5033" s="60"/>
      <c r="ACM5033" s="60"/>
      <c r="ACN5033" s="60"/>
      <c r="ACO5033" s="60"/>
      <c r="ACP5033" s="60"/>
      <c r="ACQ5033" s="60"/>
      <c r="ACR5033" s="60"/>
      <c r="ACS5033" s="60"/>
      <c r="ACT5033" s="60"/>
      <c r="ACU5033" s="60"/>
      <c r="ACV5033" s="60"/>
      <c r="ACW5033" s="60"/>
      <c r="ACX5033" s="60"/>
      <c r="ACY5033" s="60">
        <v>0.99941629817756295</v>
      </c>
      <c r="ACZ5033" s="60"/>
      <c r="ADA5033" s="60"/>
      <c r="ADB5033" s="60"/>
      <c r="ADC5033" s="60"/>
      <c r="ADD5033" s="60"/>
      <c r="ADE5033" s="60"/>
    </row>
    <row r="5034" spans="760:785" x14ac:dyDescent="0.25">
      <c r="ACF5034" s="60"/>
      <c r="ACG5034" s="60"/>
      <c r="ACH5034" s="60"/>
      <c r="ACI5034" s="60"/>
      <c r="ACJ5034" s="60"/>
      <c r="ACK5034" s="60"/>
      <c r="ACL5034" s="60"/>
      <c r="ACM5034" s="60"/>
      <c r="ACN5034" s="60"/>
      <c r="ACO5034" s="60"/>
      <c r="ACP5034" s="60"/>
      <c r="ACQ5034" s="60"/>
      <c r="ACR5034" s="60"/>
      <c r="ACS5034" s="60"/>
      <c r="ACT5034" s="60"/>
      <c r="ACU5034" s="60"/>
      <c r="ACV5034" s="60"/>
      <c r="ACW5034" s="60"/>
      <c r="ACX5034" s="60"/>
      <c r="ACY5034" s="60">
        <v>0.99941123826601397</v>
      </c>
      <c r="ACZ5034" s="60"/>
      <c r="ADA5034" s="60"/>
      <c r="ADB5034" s="60"/>
      <c r="ADC5034" s="60"/>
      <c r="ADD5034" s="60"/>
      <c r="ADE5034" s="60"/>
    </row>
    <row r="5035" spans="760:785" x14ac:dyDescent="0.25">
      <c r="ACF5035" s="60"/>
      <c r="ACG5035" s="60"/>
      <c r="ACH5035" s="60"/>
      <c r="ACI5035" s="60"/>
      <c r="ACJ5035" s="60"/>
      <c r="ACK5035" s="60"/>
      <c r="ACL5035" s="60"/>
      <c r="ACM5035" s="60"/>
      <c r="ACN5035" s="60"/>
      <c r="ACO5035" s="60"/>
      <c r="ACP5035" s="60"/>
      <c r="ACQ5035" s="60"/>
      <c r="ACR5035" s="60"/>
      <c r="ACS5035" s="60"/>
      <c r="ACT5035" s="60"/>
      <c r="ACU5035" s="60"/>
      <c r="ACV5035" s="60"/>
      <c r="ACW5035" s="60"/>
      <c r="ACX5035" s="60"/>
      <c r="ACY5035" s="60">
        <v>0.999409423418117</v>
      </c>
      <c r="ACZ5035" s="60"/>
      <c r="ADA5035" s="60"/>
      <c r="ADB5035" s="60"/>
      <c r="ADC5035" s="60"/>
      <c r="ADD5035" s="60"/>
      <c r="ADE5035" s="60"/>
    </row>
    <row r="5036" spans="760:785" x14ac:dyDescent="0.25">
      <c r="ACF5036" s="60"/>
      <c r="ACG5036" s="60"/>
      <c r="ACH5036" s="60"/>
      <c r="ACI5036" s="60"/>
      <c r="ACJ5036" s="60"/>
      <c r="ACK5036" s="60"/>
      <c r="ACL5036" s="60"/>
      <c r="ACM5036" s="60"/>
      <c r="ACN5036" s="60"/>
      <c r="ACO5036" s="60"/>
      <c r="ACP5036" s="60"/>
      <c r="ACQ5036" s="60"/>
      <c r="ACR5036" s="60"/>
      <c r="ACS5036" s="60"/>
      <c r="ACT5036" s="60"/>
      <c r="ACU5036" s="60"/>
      <c r="ACV5036" s="60"/>
      <c r="ACW5036" s="60"/>
      <c r="ACX5036" s="60"/>
      <c r="ACY5036" s="60">
        <v>0.99940255741161499</v>
      </c>
      <c r="ACZ5036" s="60"/>
      <c r="ADA5036" s="60"/>
      <c r="ADB5036" s="60"/>
      <c r="ADC5036" s="60"/>
      <c r="ADD5036" s="60"/>
      <c r="ADE5036" s="60"/>
    </row>
    <row r="5037" spans="760:785" x14ac:dyDescent="0.25">
      <c r="ACF5037" s="60"/>
      <c r="ACG5037" s="60"/>
      <c r="ACH5037" s="60"/>
      <c r="ACI5037" s="60"/>
      <c r="ACJ5037" s="60"/>
      <c r="ACK5037" s="60"/>
      <c r="ACL5037" s="60"/>
      <c r="ACM5037" s="60"/>
      <c r="ACN5037" s="60"/>
      <c r="ACO5037" s="60"/>
      <c r="ACP5037" s="60"/>
      <c r="ACQ5037" s="60"/>
      <c r="ACR5037" s="60"/>
      <c r="ACS5037" s="60"/>
      <c r="ACT5037" s="60"/>
      <c r="ACU5037" s="60"/>
      <c r="ACV5037" s="60"/>
      <c r="ACW5037" s="60"/>
      <c r="ACX5037" s="60"/>
      <c r="ACY5037" s="60">
        <v>0.999398995550979</v>
      </c>
      <c r="ACZ5037" s="60"/>
      <c r="ADA5037" s="60"/>
      <c r="ADB5037" s="60"/>
      <c r="ADC5037" s="60"/>
      <c r="ADD5037" s="60"/>
      <c r="ADE5037" s="60"/>
    </row>
    <row r="5038" spans="760:785" x14ac:dyDescent="0.25">
      <c r="ACF5038" s="60"/>
      <c r="ACG5038" s="60"/>
      <c r="ACH5038" s="60"/>
      <c r="ACI5038" s="60"/>
      <c r="ACJ5038" s="60"/>
      <c r="ACK5038" s="60"/>
      <c r="ACL5038" s="60"/>
      <c r="ACM5038" s="60"/>
      <c r="ACN5038" s="60"/>
      <c r="ACO5038" s="60"/>
      <c r="ACP5038" s="60"/>
      <c r="ACQ5038" s="60"/>
      <c r="ACR5038" s="60"/>
      <c r="ACS5038" s="60"/>
      <c r="ACT5038" s="60"/>
      <c r="ACU5038" s="60"/>
      <c r="ACV5038" s="60"/>
      <c r="ACW5038" s="60"/>
      <c r="ACX5038" s="60"/>
      <c r="ACY5038" s="60">
        <v>0.99939053565775104</v>
      </c>
      <c r="ACZ5038" s="60"/>
      <c r="ADA5038" s="60"/>
      <c r="ADB5038" s="60"/>
      <c r="ADC5038" s="60"/>
      <c r="ADD5038" s="60"/>
      <c r="ADE5038" s="60"/>
    </row>
    <row r="5039" spans="760:785" x14ac:dyDescent="0.25">
      <c r="ACF5039" s="60"/>
      <c r="ACG5039" s="60"/>
      <c r="ACH5039" s="60"/>
      <c r="ACI5039" s="60"/>
      <c r="ACJ5039" s="60"/>
      <c r="ACK5039" s="60"/>
      <c r="ACL5039" s="60"/>
      <c r="ACM5039" s="60"/>
      <c r="ACN5039" s="60"/>
      <c r="ACO5039" s="60"/>
      <c r="ACP5039" s="60"/>
      <c r="ACQ5039" s="60"/>
      <c r="ACR5039" s="60"/>
      <c r="ACS5039" s="60"/>
      <c r="ACT5039" s="60"/>
      <c r="ACU5039" s="60"/>
      <c r="ACV5039" s="60"/>
      <c r="ACW5039" s="60"/>
      <c r="ACX5039" s="60"/>
      <c r="ACY5039" s="60">
        <v>0.99939006403158404</v>
      </c>
      <c r="ACZ5039" s="60"/>
      <c r="ADA5039" s="60"/>
      <c r="ADB5039" s="60"/>
      <c r="ADC5039" s="60"/>
      <c r="ADD5039" s="60"/>
      <c r="ADE5039" s="60"/>
    </row>
    <row r="5040" spans="760:785" x14ac:dyDescent="0.25">
      <c r="ACF5040" s="60"/>
      <c r="ACG5040" s="60"/>
      <c r="ACH5040" s="60"/>
      <c r="ACI5040" s="60"/>
      <c r="ACJ5040" s="60"/>
      <c r="ACK5040" s="60"/>
      <c r="ACL5040" s="60"/>
      <c r="ACM5040" s="60"/>
      <c r="ACN5040" s="60"/>
      <c r="ACO5040" s="60"/>
      <c r="ACP5040" s="60"/>
      <c r="ACQ5040" s="60"/>
      <c r="ACR5040" s="60"/>
      <c r="ACS5040" s="60"/>
      <c r="ACT5040" s="60"/>
      <c r="ACU5040" s="60"/>
      <c r="ACV5040" s="60"/>
      <c r="ACW5040" s="60"/>
      <c r="ACX5040" s="60"/>
      <c r="ACY5040" s="60">
        <v>0.99938116507022801</v>
      </c>
      <c r="ACZ5040" s="60"/>
      <c r="ADA5040" s="60"/>
      <c r="ADB5040" s="60"/>
      <c r="ADC5040" s="60"/>
      <c r="ADD5040" s="60"/>
      <c r="ADE5040" s="60"/>
    </row>
    <row r="5041" spans="760:785" x14ac:dyDescent="0.25">
      <c r="ACF5041" s="60"/>
      <c r="ACG5041" s="60"/>
      <c r="ACH5041" s="60"/>
      <c r="ACI5041" s="60"/>
      <c r="ACJ5041" s="60"/>
      <c r="ACK5041" s="60"/>
      <c r="ACL5041" s="60"/>
      <c r="ACM5041" s="60"/>
      <c r="ACN5041" s="60"/>
      <c r="ACO5041" s="60"/>
      <c r="ACP5041" s="60"/>
      <c r="ACQ5041" s="60"/>
      <c r="ACR5041" s="60"/>
      <c r="ACS5041" s="60"/>
      <c r="ACT5041" s="60"/>
      <c r="ACU5041" s="60"/>
      <c r="ACV5041" s="60"/>
      <c r="ACW5041" s="60"/>
      <c r="ACX5041" s="60"/>
      <c r="ACY5041" s="60">
        <v>0.99937790573854002</v>
      </c>
      <c r="ACZ5041" s="60"/>
      <c r="ADA5041" s="60"/>
      <c r="ADB5041" s="60"/>
      <c r="ADC5041" s="60"/>
      <c r="ADD5041" s="60"/>
      <c r="ADE5041" s="60"/>
    </row>
    <row r="5042" spans="760:785" x14ac:dyDescent="0.25">
      <c r="ACF5042" s="60"/>
      <c r="ACG5042" s="60"/>
      <c r="ACH5042" s="60"/>
      <c r="ACI5042" s="60"/>
      <c r="ACJ5042" s="60"/>
      <c r="ACK5042" s="60"/>
      <c r="ACL5042" s="60"/>
      <c r="ACM5042" s="60"/>
      <c r="ACN5042" s="60"/>
      <c r="ACO5042" s="60"/>
      <c r="ACP5042" s="60"/>
      <c r="ACQ5042" s="60"/>
      <c r="ACR5042" s="60"/>
      <c r="ACS5042" s="60"/>
      <c r="ACT5042" s="60"/>
      <c r="ACU5042" s="60"/>
      <c r="ACV5042" s="60"/>
      <c r="ACW5042" s="60"/>
      <c r="ACX5042" s="60"/>
      <c r="ACY5042" s="60">
        <v>0.99937001120959601</v>
      </c>
      <c r="ACZ5042" s="60"/>
      <c r="ADA5042" s="60"/>
      <c r="ADB5042" s="60"/>
      <c r="ADC5042" s="60"/>
      <c r="ADD5042" s="60"/>
      <c r="ADE5042" s="60"/>
    </row>
    <row r="5043" spans="760:785" x14ac:dyDescent="0.25">
      <c r="ACF5043" s="60"/>
      <c r="ACG5043" s="60"/>
      <c r="ACH5043" s="60"/>
      <c r="ACI5043" s="60"/>
      <c r="ACJ5043" s="60"/>
      <c r="ACK5043" s="60"/>
      <c r="ACL5043" s="60"/>
      <c r="ACM5043" s="60"/>
      <c r="ACN5043" s="60"/>
      <c r="ACO5043" s="60"/>
      <c r="ACP5043" s="60"/>
      <c r="ACQ5043" s="60"/>
      <c r="ACR5043" s="60"/>
      <c r="ACS5043" s="60"/>
      <c r="ACT5043" s="60"/>
      <c r="ACU5043" s="60"/>
      <c r="ACV5043" s="60"/>
      <c r="ACW5043" s="60"/>
      <c r="ACX5043" s="60"/>
      <c r="ACY5043" s="60">
        <v>0.99936596096730501</v>
      </c>
      <c r="ACZ5043" s="60"/>
      <c r="ADA5043" s="60"/>
      <c r="ADB5043" s="60"/>
      <c r="ADC5043" s="60"/>
      <c r="ADD5043" s="60"/>
      <c r="ADE5043" s="60"/>
    </row>
    <row r="5044" spans="760:785" x14ac:dyDescent="0.25">
      <c r="ACF5044" s="60"/>
      <c r="ACG5044" s="60"/>
      <c r="ACH5044" s="60"/>
      <c r="ACI5044" s="60"/>
      <c r="ACJ5044" s="60"/>
      <c r="ACK5044" s="60"/>
      <c r="ACL5044" s="60"/>
      <c r="ACM5044" s="60"/>
      <c r="ACN5044" s="60"/>
      <c r="ACO5044" s="60"/>
      <c r="ACP5044" s="60"/>
      <c r="ACQ5044" s="60"/>
      <c r="ACR5044" s="60"/>
      <c r="ACS5044" s="60"/>
      <c r="ACT5044" s="60"/>
      <c r="ACU5044" s="60"/>
      <c r="ACV5044" s="60"/>
      <c r="ACW5044" s="60"/>
      <c r="ACX5044" s="60"/>
      <c r="ACY5044" s="60">
        <v>0.99936583374748</v>
      </c>
      <c r="ACZ5044" s="60"/>
      <c r="ADA5044" s="60"/>
      <c r="ADB5044" s="60"/>
      <c r="ADC5044" s="60"/>
      <c r="ADD5044" s="60"/>
      <c r="ADE5044" s="60"/>
    </row>
    <row r="5045" spans="760:785" x14ac:dyDescent="0.25">
      <c r="ACF5045" s="60"/>
      <c r="ACG5045" s="60"/>
      <c r="ACH5045" s="60"/>
      <c r="ACI5045" s="60"/>
      <c r="ACJ5045" s="60"/>
      <c r="ACK5045" s="60"/>
      <c r="ACL5045" s="60"/>
      <c r="ACM5045" s="60"/>
      <c r="ACN5045" s="60"/>
      <c r="ACO5045" s="60"/>
      <c r="ACP5045" s="60"/>
      <c r="ACQ5045" s="60"/>
      <c r="ACR5045" s="60"/>
      <c r="ACS5045" s="60"/>
      <c r="ACT5045" s="60"/>
      <c r="ACU5045" s="60"/>
      <c r="ACV5045" s="60"/>
      <c r="ACW5045" s="60"/>
      <c r="ACX5045" s="60"/>
      <c r="ACY5045" s="60">
        <v>0.99936530296279202</v>
      </c>
      <c r="ACZ5045" s="60"/>
      <c r="ADA5045" s="60"/>
      <c r="ADB5045" s="60"/>
      <c r="ADC5045" s="60"/>
      <c r="ADD5045" s="60"/>
      <c r="ADE5045" s="60"/>
    </row>
    <row r="5046" spans="760:785" x14ac:dyDescent="0.25">
      <c r="ACF5046" s="60"/>
      <c r="ACG5046" s="60"/>
      <c r="ACH5046" s="60"/>
      <c r="ACI5046" s="60"/>
      <c r="ACJ5046" s="60"/>
      <c r="ACK5046" s="60"/>
      <c r="ACL5046" s="60"/>
      <c r="ACM5046" s="60"/>
      <c r="ACN5046" s="60"/>
      <c r="ACO5046" s="60"/>
      <c r="ACP5046" s="60"/>
      <c r="ACQ5046" s="60"/>
      <c r="ACR5046" s="60"/>
      <c r="ACS5046" s="60"/>
      <c r="ACT5046" s="60"/>
      <c r="ACU5046" s="60"/>
      <c r="ACV5046" s="60"/>
      <c r="ACW5046" s="60"/>
      <c r="ACX5046" s="60"/>
      <c r="ACY5046" s="60">
        <v>0.99936502516651904</v>
      </c>
      <c r="ACZ5046" s="60"/>
      <c r="ADA5046" s="60"/>
      <c r="ADB5046" s="60"/>
      <c r="ADC5046" s="60"/>
      <c r="ADD5046" s="60"/>
      <c r="ADE5046" s="60"/>
    </row>
    <row r="5047" spans="760:785" x14ac:dyDescent="0.25">
      <c r="ACF5047" s="60"/>
      <c r="ACG5047" s="60"/>
      <c r="ACH5047" s="60"/>
      <c r="ACI5047" s="60"/>
      <c r="ACJ5047" s="60"/>
      <c r="ACK5047" s="60"/>
      <c r="ACL5047" s="60"/>
      <c r="ACM5047" s="60"/>
      <c r="ACN5047" s="60"/>
      <c r="ACO5047" s="60"/>
      <c r="ACP5047" s="60"/>
      <c r="ACQ5047" s="60"/>
      <c r="ACR5047" s="60"/>
      <c r="ACS5047" s="60"/>
      <c r="ACT5047" s="60"/>
      <c r="ACU5047" s="60"/>
      <c r="ACV5047" s="60"/>
      <c r="ACW5047" s="60"/>
      <c r="ACX5047" s="60"/>
      <c r="ACY5047" s="60">
        <v>0.99936251135870502</v>
      </c>
      <c r="ACZ5047" s="60"/>
      <c r="ADA5047" s="60"/>
      <c r="ADB5047" s="60"/>
      <c r="ADC5047" s="60"/>
      <c r="ADD5047" s="60"/>
      <c r="ADE5047" s="60"/>
    </row>
    <row r="5048" spans="760:785" x14ac:dyDescent="0.25">
      <c r="ACF5048" s="60"/>
      <c r="ACG5048" s="60"/>
      <c r="ACH5048" s="60"/>
      <c r="ACI5048" s="60"/>
      <c r="ACJ5048" s="60"/>
      <c r="ACK5048" s="60"/>
      <c r="ACL5048" s="60"/>
      <c r="ACM5048" s="60"/>
      <c r="ACN5048" s="60"/>
      <c r="ACO5048" s="60"/>
      <c r="ACP5048" s="60"/>
      <c r="ACQ5048" s="60"/>
      <c r="ACR5048" s="60"/>
      <c r="ACS5048" s="60"/>
      <c r="ACT5048" s="60"/>
      <c r="ACU5048" s="60"/>
      <c r="ACV5048" s="60"/>
      <c r="ACW5048" s="60"/>
      <c r="ACX5048" s="60"/>
      <c r="ACY5048" s="60">
        <v>0.99935981302425703</v>
      </c>
      <c r="ACZ5048" s="60"/>
      <c r="ADA5048" s="60"/>
      <c r="ADB5048" s="60"/>
      <c r="ADC5048" s="60"/>
      <c r="ADD5048" s="60"/>
      <c r="ADE5048" s="60"/>
    </row>
    <row r="5049" spans="760:785" x14ac:dyDescent="0.25">
      <c r="ACF5049" s="60"/>
      <c r="ACG5049" s="60"/>
      <c r="ACH5049" s="60"/>
      <c r="ACI5049" s="60"/>
      <c r="ACJ5049" s="60"/>
      <c r="ACK5049" s="60"/>
      <c r="ACL5049" s="60"/>
      <c r="ACM5049" s="60"/>
      <c r="ACN5049" s="60"/>
      <c r="ACO5049" s="60"/>
      <c r="ACP5049" s="60"/>
      <c r="ACQ5049" s="60"/>
      <c r="ACR5049" s="60"/>
      <c r="ACS5049" s="60"/>
      <c r="ACT5049" s="60"/>
      <c r="ACU5049" s="60"/>
      <c r="ACV5049" s="60"/>
      <c r="ACW5049" s="60"/>
      <c r="ACX5049" s="60"/>
      <c r="ACY5049" s="60">
        <v>0.99935925714582197</v>
      </c>
      <c r="ACZ5049" s="60"/>
      <c r="ADA5049" s="60"/>
      <c r="ADB5049" s="60"/>
      <c r="ADC5049" s="60"/>
      <c r="ADD5049" s="60"/>
      <c r="ADE5049" s="60"/>
    </row>
    <row r="5050" spans="760:785" x14ac:dyDescent="0.25">
      <c r="ACF5050" s="60"/>
      <c r="ACG5050" s="60"/>
      <c r="ACH5050" s="60"/>
      <c r="ACI5050" s="60"/>
      <c r="ACJ5050" s="60"/>
      <c r="ACK5050" s="60"/>
      <c r="ACL5050" s="60"/>
      <c r="ACM5050" s="60"/>
      <c r="ACN5050" s="60"/>
      <c r="ACO5050" s="60"/>
      <c r="ACP5050" s="60"/>
      <c r="ACQ5050" s="60"/>
      <c r="ACR5050" s="60"/>
      <c r="ACS5050" s="60"/>
      <c r="ACT5050" s="60"/>
      <c r="ACU5050" s="60"/>
      <c r="ACV5050" s="60"/>
      <c r="ACW5050" s="60"/>
      <c r="ACX5050" s="60"/>
      <c r="ACY5050" s="60">
        <v>0.99935134673986903</v>
      </c>
      <c r="ACZ5050" s="60"/>
      <c r="ADA5050" s="60"/>
      <c r="ADB5050" s="60"/>
      <c r="ADC5050" s="60"/>
      <c r="ADD5050" s="60"/>
      <c r="ADE5050" s="60"/>
    </row>
    <row r="5051" spans="760:785" x14ac:dyDescent="0.25">
      <c r="ACF5051" s="60"/>
      <c r="ACG5051" s="60"/>
      <c r="ACH5051" s="60"/>
      <c r="ACI5051" s="60"/>
      <c r="ACJ5051" s="60"/>
      <c r="ACK5051" s="60"/>
      <c r="ACL5051" s="60"/>
      <c r="ACM5051" s="60"/>
      <c r="ACN5051" s="60"/>
      <c r="ACO5051" s="60"/>
      <c r="ACP5051" s="60"/>
      <c r="ACQ5051" s="60"/>
      <c r="ACR5051" s="60"/>
      <c r="ACS5051" s="60"/>
      <c r="ACT5051" s="60"/>
      <c r="ACU5051" s="60"/>
      <c r="ACV5051" s="60"/>
      <c r="ACW5051" s="60"/>
      <c r="ACX5051" s="60"/>
      <c r="ACY5051" s="60">
        <v>0.99933897047952303</v>
      </c>
      <c r="ACZ5051" s="60"/>
      <c r="ADA5051" s="60"/>
      <c r="ADB5051" s="60"/>
      <c r="ADC5051" s="60"/>
      <c r="ADD5051" s="60"/>
      <c r="ADE5051" s="60"/>
    </row>
    <row r="5052" spans="760:785" x14ac:dyDescent="0.25">
      <c r="ACF5052" s="60"/>
      <c r="ACG5052" s="60"/>
      <c r="ACH5052" s="60"/>
      <c r="ACI5052" s="60"/>
      <c r="ACJ5052" s="60"/>
      <c r="ACK5052" s="60"/>
      <c r="ACL5052" s="60"/>
      <c r="ACM5052" s="60"/>
      <c r="ACN5052" s="60"/>
      <c r="ACO5052" s="60"/>
      <c r="ACP5052" s="60"/>
      <c r="ACQ5052" s="60"/>
      <c r="ACR5052" s="60"/>
      <c r="ACS5052" s="60"/>
      <c r="ACT5052" s="60"/>
      <c r="ACU5052" s="60"/>
      <c r="ACV5052" s="60"/>
      <c r="ACW5052" s="60"/>
      <c r="ACX5052" s="60"/>
      <c r="ACY5052" s="60">
        <v>0.99933648331875702</v>
      </c>
      <c r="ACZ5052" s="60"/>
      <c r="ADA5052" s="60"/>
      <c r="ADB5052" s="60"/>
      <c r="ADC5052" s="60"/>
      <c r="ADD5052" s="60"/>
      <c r="ADE5052" s="60"/>
    </row>
    <row r="5053" spans="760:785" x14ac:dyDescent="0.25">
      <c r="ACF5053" s="60"/>
      <c r="ACG5053" s="60"/>
      <c r="ACH5053" s="60"/>
      <c r="ACI5053" s="60"/>
      <c r="ACJ5053" s="60"/>
      <c r="ACK5053" s="60"/>
      <c r="ACL5053" s="60"/>
      <c r="ACM5053" s="60"/>
      <c r="ACN5053" s="60"/>
      <c r="ACO5053" s="60"/>
      <c r="ACP5053" s="60"/>
      <c r="ACQ5053" s="60"/>
      <c r="ACR5053" s="60"/>
      <c r="ACS5053" s="60"/>
      <c r="ACT5053" s="60"/>
      <c r="ACU5053" s="60"/>
      <c r="ACV5053" s="60"/>
      <c r="ACW5053" s="60"/>
      <c r="ACX5053" s="60"/>
      <c r="ACY5053" s="60">
        <v>0.99933192685272199</v>
      </c>
      <c r="ACZ5053" s="60"/>
      <c r="ADA5053" s="60"/>
      <c r="ADB5053" s="60"/>
      <c r="ADC5053" s="60"/>
      <c r="ADD5053" s="60"/>
      <c r="ADE5053" s="60"/>
    </row>
    <row r="5054" spans="760:785" x14ac:dyDescent="0.25">
      <c r="ACF5054" s="60"/>
      <c r="ACG5054" s="60"/>
      <c r="ACH5054" s="60"/>
      <c r="ACI5054" s="60"/>
      <c r="ACJ5054" s="60"/>
      <c r="ACK5054" s="60"/>
      <c r="ACL5054" s="60"/>
      <c r="ACM5054" s="60"/>
      <c r="ACN5054" s="60"/>
      <c r="ACO5054" s="60"/>
      <c r="ACP5054" s="60"/>
      <c r="ACQ5054" s="60"/>
      <c r="ACR5054" s="60"/>
      <c r="ACS5054" s="60"/>
      <c r="ACT5054" s="60"/>
      <c r="ACU5054" s="60"/>
      <c r="ACV5054" s="60"/>
      <c r="ACW5054" s="60"/>
      <c r="ACX5054" s="60"/>
      <c r="ACY5054" s="60">
        <v>0.99932686945477101</v>
      </c>
      <c r="ACZ5054" s="60"/>
      <c r="ADA5054" s="60"/>
      <c r="ADB5054" s="60"/>
      <c r="ADC5054" s="60"/>
      <c r="ADD5054" s="60"/>
      <c r="ADE5054" s="60"/>
    </row>
    <row r="5055" spans="760:785" x14ac:dyDescent="0.25">
      <c r="ACF5055" s="60"/>
      <c r="ACG5055" s="60"/>
      <c r="ACH5055" s="60"/>
      <c r="ACI5055" s="60"/>
      <c r="ACJ5055" s="60"/>
      <c r="ACK5055" s="60"/>
      <c r="ACL5055" s="60"/>
      <c r="ACM5055" s="60"/>
      <c r="ACN5055" s="60"/>
      <c r="ACO5055" s="60"/>
      <c r="ACP5055" s="60"/>
      <c r="ACQ5055" s="60"/>
      <c r="ACR5055" s="60"/>
      <c r="ACS5055" s="60"/>
      <c r="ACT5055" s="60"/>
      <c r="ACU5055" s="60"/>
      <c r="ACV5055" s="60"/>
      <c r="ACW5055" s="60"/>
      <c r="ACX5055" s="60"/>
      <c r="ACY5055" s="60">
        <v>0.99932133689346503</v>
      </c>
      <c r="ACZ5055" s="60"/>
      <c r="ADA5055" s="60"/>
      <c r="ADB5055" s="60"/>
      <c r="ADC5055" s="60"/>
      <c r="ADD5055" s="60"/>
      <c r="ADE5055" s="60"/>
    </row>
    <row r="5056" spans="760:785" x14ac:dyDescent="0.25">
      <c r="ACF5056" s="60"/>
      <c r="ACG5056" s="60"/>
      <c r="ACH5056" s="60"/>
      <c r="ACI5056" s="60"/>
      <c r="ACJ5056" s="60"/>
      <c r="ACK5056" s="60"/>
      <c r="ACL5056" s="60"/>
      <c r="ACM5056" s="60"/>
      <c r="ACN5056" s="60"/>
      <c r="ACO5056" s="60"/>
      <c r="ACP5056" s="60"/>
      <c r="ACQ5056" s="60"/>
      <c r="ACR5056" s="60"/>
      <c r="ACS5056" s="60"/>
      <c r="ACT5056" s="60"/>
      <c r="ACU5056" s="60"/>
      <c r="ACV5056" s="60"/>
      <c r="ACW5056" s="60"/>
      <c r="ACX5056" s="60"/>
      <c r="ACY5056" s="60">
        <v>0.99931447404057905</v>
      </c>
      <c r="ACZ5056" s="60"/>
      <c r="ADA5056" s="60"/>
      <c r="ADB5056" s="60"/>
      <c r="ADC5056" s="60"/>
      <c r="ADD5056" s="60"/>
      <c r="ADE5056" s="60"/>
    </row>
    <row r="5057" spans="760:785" x14ac:dyDescent="0.25">
      <c r="ACF5057" s="60"/>
      <c r="ACG5057" s="60"/>
      <c r="ACH5057" s="60"/>
      <c r="ACI5057" s="60"/>
      <c r="ACJ5057" s="60"/>
      <c r="ACK5057" s="60"/>
      <c r="ACL5057" s="60"/>
      <c r="ACM5057" s="60"/>
      <c r="ACN5057" s="60"/>
      <c r="ACO5057" s="60"/>
      <c r="ACP5057" s="60"/>
      <c r="ACQ5057" s="60"/>
      <c r="ACR5057" s="60"/>
      <c r="ACS5057" s="60"/>
      <c r="ACT5057" s="60"/>
      <c r="ACU5057" s="60"/>
      <c r="ACV5057" s="60"/>
      <c r="ACW5057" s="60"/>
      <c r="ACX5057" s="60"/>
      <c r="ACY5057" s="60">
        <v>0.999311132986057</v>
      </c>
      <c r="ACZ5057" s="60"/>
      <c r="ADA5057" s="60"/>
      <c r="ADB5057" s="60"/>
      <c r="ADC5057" s="60"/>
      <c r="ADD5057" s="60"/>
      <c r="ADE5057" s="60"/>
    </row>
    <row r="5058" spans="760:785" x14ac:dyDescent="0.25">
      <c r="ACF5058" s="60"/>
      <c r="ACG5058" s="60"/>
      <c r="ACH5058" s="60"/>
      <c r="ACI5058" s="60"/>
      <c r="ACJ5058" s="60"/>
      <c r="ACK5058" s="60"/>
      <c r="ACL5058" s="60"/>
      <c r="ACM5058" s="60"/>
      <c r="ACN5058" s="60"/>
      <c r="ACO5058" s="60"/>
      <c r="ACP5058" s="60"/>
      <c r="ACQ5058" s="60"/>
      <c r="ACR5058" s="60"/>
      <c r="ACS5058" s="60"/>
      <c r="ACT5058" s="60"/>
      <c r="ACU5058" s="60"/>
      <c r="ACV5058" s="60"/>
      <c r="ACW5058" s="60"/>
      <c r="ACX5058" s="60"/>
      <c r="ACY5058" s="60">
        <v>0.99930957509122198</v>
      </c>
      <c r="ACZ5058" s="60"/>
      <c r="ADA5058" s="60"/>
      <c r="ADB5058" s="60"/>
      <c r="ADC5058" s="60"/>
      <c r="ADD5058" s="60"/>
      <c r="ADE5058" s="60"/>
    </row>
    <row r="5059" spans="760:785" x14ac:dyDescent="0.25">
      <c r="ACF5059" s="60"/>
      <c r="ACG5059" s="60"/>
      <c r="ACH5059" s="60"/>
      <c r="ACI5059" s="60"/>
      <c r="ACJ5059" s="60"/>
      <c r="ACK5059" s="60"/>
      <c r="ACL5059" s="60"/>
      <c r="ACM5059" s="60"/>
      <c r="ACN5059" s="60"/>
      <c r="ACO5059" s="60"/>
      <c r="ACP5059" s="60"/>
      <c r="ACQ5059" s="60"/>
      <c r="ACR5059" s="60"/>
      <c r="ACS5059" s="60"/>
      <c r="ACT5059" s="60"/>
      <c r="ACU5059" s="60"/>
      <c r="ACV5059" s="60"/>
      <c r="ACW5059" s="60"/>
      <c r="ACX5059" s="60"/>
      <c r="ACY5059" s="60">
        <v>0.99930101949620898</v>
      </c>
      <c r="ACZ5059" s="60"/>
      <c r="ADA5059" s="60"/>
      <c r="ADB5059" s="60"/>
      <c r="ADC5059" s="60"/>
      <c r="ADD5059" s="60"/>
      <c r="ADE5059" s="60"/>
    </row>
    <row r="5060" spans="760:785" x14ac:dyDescent="0.25">
      <c r="ACF5060" s="60"/>
      <c r="ACG5060" s="60"/>
      <c r="ACH5060" s="60"/>
      <c r="ACI5060" s="60"/>
      <c r="ACJ5060" s="60"/>
      <c r="ACK5060" s="60"/>
      <c r="ACL5060" s="60"/>
      <c r="ACM5060" s="60"/>
      <c r="ACN5060" s="60"/>
      <c r="ACO5060" s="60"/>
      <c r="ACP5060" s="60"/>
      <c r="ACQ5060" s="60"/>
      <c r="ACR5060" s="60"/>
      <c r="ACS5060" s="60"/>
      <c r="ACT5060" s="60"/>
      <c r="ACU5060" s="60"/>
      <c r="ACV5060" s="60"/>
      <c r="ACW5060" s="60"/>
      <c r="ACX5060" s="60"/>
      <c r="ACY5060" s="60">
        <v>0.99929986206927701</v>
      </c>
      <c r="ACZ5060" s="60"/>
      <c r="ADA5060" s="60"/>
      <c r="ADB5060" s="60"/>
      <c r="ADC5060" s="60"/>
      <c r="ADD5060" s="60"/>
      <c r="ADE5060" s="60"/>
    </row>
    <row r="5061" spans="760:785" x14ac:dyDescent="0.25">
      <c r="ACF5061" s="60"/>
      <c r="ACG5061" s="60"/>
      <c r="ACH5061" s="60"/>
      <c r="ACI5061" s="60"/>
      <c r="ACJ5061" s="60"/>
      <c r="ACK5061" s="60"/>
      <c r="ACL5061" s="60"/>
      <c r="ACM5061" s="60"/>
      <c r="ACN5061" s="60"/>
      <c r="ACO5061" s="60"/>
      <c r="ACP5061" s="60"/>
      <c r="ACQ5061" s="60"/>
      <c r="ACR5061" s="60"/>
      <c r="ACS5061" s="60"/>
      <c r="ACT5061" s="60"/>
      <c r="ACU5061" s="60"/>
      <c r="ACV5061" s="60"/>
      <c r="ACW5061" s="60"/>
      <c r="ACX5061" s="60"/>
      <c r="ACY5061" s="60">
        <v>0.99929965613414395</v>
      </c>
      <c r="ACZ5061" s="60"/>
      <c r="ADA5061" s="60"/>
      <c r="ADB5061" s="60"/>
      <c r="ADC5061" s="60"/>
      <c r="ADD5061" s="60"/>
      <c r="ADE5061" s="60"/>
    </row>
    <row r="5062" spans="760:785" x14ac:dyDescent="0.25">
      <c r="ACF5062" s="60"/>
      <c r="ACG5062" s="60"/>
      <c r="ACH5062" s="60"/>
      <c r="ACI5062" s="60"/>
      <c r="ACJ5062" s="60"/>
      <c r="ACK5062" s="60"/>
      <c r="ACL5062" s="60"/>
      <c r="ACM5062" s="60"/>
      <c r="ACN5062" s="60"/>
      <c r="ACO5062" s="60"/>
      <c r="ACP5062" s="60"/>
      <c r="ACQ5062" s="60"/>
      <c r="ACR5062" s="60"/>
      <c r="ACS5062" s="60"/>
      <c r="ACT5062" s="60"/>
      <c r="ACU5062" s="60"/>
      <c r="ACV5062" s="60"/>
      <c r="ACW5062" s="60"/>
      <c r="ACX5062" s="60"/>
      <c r="ACY5062" s="60">
        <v>0.99929287589711902</v>
      </c>
      <c r="ACZ5062" s="60"/>
      <c r="ADA5062" s="60"/>
      <c r="ADB5062" s="60"/>
      <c r="ADC5062" s="60"/>
      <c r="ADD5062" s="60"/>
      <c r="ADE5062" s="60"/>
    </row>
    <row r="5063" spans="760:785" x14ac:dyDescent="0.25">
      <c r="ACF5063" s="60"/>
      <c r="ACG5063" s="60"/>
      <c r="ACH5063" s="60"/>
      <c r="ACI5063" s="60"/>
      <c r="ACJ5063" s="60"/>
      <c r="ACK5063" s="60"/>
      <c r="ACL5063" s="60"/>
      <c r="ACM5063" s="60"/>
      <c r="ACN5063" s="60"/>
      <c r="ACO5063" s="60"/>
      <c r="ACP5063" s="60"/>
      <c r="ACQ5063" s="60"/>
      <c r="ACR5063" s="60"/>
      <c r="ACS5063" s="60"/>
      <c r="ACT5063" s="60"/>
      <c r="ACU5063" s="60"/>
      <c r="ACV5063" s="60"/>
      <c r="ACW5063" s="60"/>
      <c r="ACX5063" s="60"/>
      <c r="ACY5063" s="60">
        <v>0.99928448993818497</v>
      </c>
      <c r="ACZ5063" s="60"/>
      <c r="ADA5063" s="60"/>
      <c r="ADB5063" s="60"/>
      <c r="ADC5063" s="60"/>
      <c r="ADD5063" s="60"/>
      <c r="ADE5063" s="60"/>
    </row>
    <row r="5064" spans="760:785" x14ac:dyDescent="0.25">
      <c r="ACF5064" s="60"/>
      <c r="ACG5064" s="60"/>
      <c r="ACH5064" s="60"/>
      <c r="ACI5064" s="60"/>
      <c r="ACJ5064" s="60"/>
      <c r="ACK5064" s="60"/>
      <c r="ACL5064" s="60"/>
      <c r="ACM5064" s="60"/>
      <c r="ACN5064" s="60"/>
      <c r="ACO5064" s="60"/>
      <c r="ACP5064" s="60"/>
      <c r="ACQ5064" s="60"/>
      <c r="ACR5064" s="60"/>
      <c r="ACS5064" s="60"/>
      <c r="ACT5064" s="60"/>
      <c r="ACU5064" s="60"/>
      <c r="ACV5064" s="60"/>
      <c r="ACW5064" s="60"/>
      <c r="ACX5064" s="60"/>
      <c r="ACY5064" s="60">
        <v>0.99928098397196896</v>
      </c>
      <c r="ACZ5064" s="60"/>
      <c r="ADA5064" s="60"/>
      <c r="ADB5064" s="60"/>
      <c r="ADC5064" s="60"/>
      <c r="ADD5064" s="60"/>
      <c r="ADE5064" s="60"/>
    </row>
    <row r="5065" spans="760:785" x14ac:dyDescent="0.25">
      <c r="ACF5065" s="60"/>
      <c r="ACG5065" s="60"/>
      <c r="ACH5065" s="60"/>
      <c r="ACI5065" s="60"/>
      <c r="ACJ5065" s="60"/>
      <c r="ACK5065" s="60"/>
      <c r="ACL5065" s="60"/>
      <c r="ACM5065" s="60"/>
      <c r="ACN5065" s="60"/>
      <c r="ACO5065" s="60"/>
      <c r="ACP5065" s="60"/>
      <c r="ACQ5065" s="60"/>
      <c r="ACR5065" s="60"/>
      <c r="ACS5065" s="60"/>
      <c r="ACT5065" s="60"/>
      <c r="ACU5065" s="60"/>
      <c r="ACV5065" s="60"/>
      <c r="ACW5065" s="60"/>
      <c r="ACX5065" s="60"/>
      <c r="ACY5065" s="60">
        <v>0.99927901667581798</v>
      </c>
      <c r="ACZ5065" s="60"/>
      <c r="ADA5065" s="60"/>
      <c r="ADB5065" s="60"/>
      <c r="ADC5065" s="60"/>
      <c r="ADD5065" s="60"/>
      <c r="ADE5065" s="60"/>
    </row>
    <row r="5066" spans="760:785" x14ac:dyDescent="0.25">
      <c r="ACF5066" s="60"/>
      <c r="ACG5066" s="60"/>
      <c r="ACH5066" s="60"/>
      <c r="ACI5066" s="60"/>
      <c r="ACJ5066" s="60"/>
      <c r="ACK5066" s="60"/>
      <c r="ACL5066" s="60"/>
      <c r="ACM5066" s="60"/>
      <c r="ACN5066" s="60"/>
      <c r="ACO5066" s="60"/>
      <c r="ACP5066" s="60"/>
      <c r="ACQ5066" s="60"/>
      <c r="ACR5066" s="60"/>
      <c r="ACS5066" s="60"/>
      <c r="ACT5066" s="60"/>
      <c r="ACU5066" s="60"/>
      <c r="ACV5066" s="60"/>
      <c r="ACW5066" s="60"/>
      <c r="ACX5066" s="60"/>
      <c r="ACY5066" s="60">
        <v>0.99927566961023295</v>
      </c>
      <c r="ACZ5066" s="60"/>
      <c r="ADA5066" s="60"/>
      <c r="ADB5066" s="60"/>
      <c r="ADC5066" s="60"/>
      <c r="ADD5066" s="60"/>
      <c r="ADE5066" s="60"/>
    </row>
    <row r="5067" spans="760:785" x14ac:dyDescent="0.25">
      <c r="ACF5067" s="60"/>
      <c r="ACG5067" s="60"/>
      <c r="ACH5067" s="60"/>
      <c r="ACI5067" s="60"/>
      <c r="ACJ5067" s="60"/>
      <c r="ACK5067" s="60"/>
      <c r="ACL5067" s="60"/>
      <c r="ACM5067" s="60"/>
      <c r="ACN5067" s="60"/>
      <c r="ACO5067" s="60"/>
      <c r="ACP5067" s="60"/>
      <c r="ACQ5067" s="60"/>
      <c r="ACR5067" s="60"/>
      <c r="ACS5067" s="60"/>
      <c r="ACT5067" s="60"/>
      <c r="ACU5067" s="60"/>
      <c r="ACV5067" s="60"/>
      <c r="ACW5067" s="60"/>
      <c r="ACX5067" s="60"/>
      <c r="ACY5067" s="60">
        <v>0.99927350820854999</v>
      </c>
      <c r="ACZ5067" s="60"/>
      <c r="ADA5067" s="60"/>
      <c r="ADB5067" s="60"/>
      <c r="ADC5067" s="60"/>
      <c r="ADD5067" s="60"/>
      <c r="ADE5067" s="60"/>
    </row>
    <row r="5068" spans="760:785" x14ac:dyDescent="0.25">
      <c r="ACF5068" s="60"/>
      <c r="ACG5068" s="60"/>
      <c r="ACH5068" s="60"/>
      <c r="ACI5068" s="60"/>
      <c r="ACJ5068" s="60"/>
      <c r="ACK5068" s="60"/>
      <c r="ACL5068" s="60"/>
      <c r="ACM5068" s="60"/>
      <c r="ACN5068" s="60"/>
      <c r="ACO5068" s="60"/>
      <c r="ACP5068" s="60"/>
      <c r="ACQ5068" s="60"/>
      <c r="ACR5068" s="60"/>
      <c r="ACS5068" s="60"/>
      <c r="ACT5068" s="60"/>
      <c r="ACU5068" s="60"/>
      <c r="ACV5068" s="60"/>
      <c r="ACW5068" s="60"/>
      <c r="ACX5068" s="60"/>
      <c r="ACY5068" s="60">
        <v>0.99927063448388298</v>
      </c>
      <c r="ACZ5068" s="60"/>
      <c r="ADA5068" s="60"/>
      <c r="ADB5068" s="60"/>
      <c r="ADC5068" s="60"/>
      <c r="ADD5068" s="60"/>
      <c r="ADE5068" s="60"/>
    </row>
    <row r="5069" spans="760:785" x14ac:dyDescent="0.25">
      <c r="ACF5069" s="60"/>
      <c r="ACG5069" s="60"/>
      <c r="ACH5069" s="60"/>
      <c r="ACI5069" s="60"/>
      <c r="ACJ5069" s="60"/>
      <c r="ACK5069" s="60"/>
      <c r="ACL5069" s="60"/>
      <c r="ACM5069" s="60"/>
      <c r="ACN5069" s="60"/>
      <c r="ACO5069" s="60"/>
      <c r="ACP5069" s="60"/>
      <c r="ACQ5069" s="60"/>
      <c r="ACR5069" s="60"/>
      <c r="ACS5069" s="60"/>
      <c r="ACT5069" s="60"/>
      <c r="ACU5069" s="60"/>
      <c r="ACV5069" s="60"/>
      <c r="ACW5069" s="60"/>
      <c r="ACX5069" s="60"/>
      <c r="ACY5069" s="60">
        <v>0.99926845110072604</v>
      </c>
      <c r="ACZ5069" s="60"/>
      <c r="ADA5069" s="60"/>
      <c r="ADB5069" s="60"/>
      <c r="ADC5069" s="60"/>
      <c r="ADD5069" s="60"/>
      <c r="ADE5069" s="60"/>
    </row>
    <row r="5070" spans="760:785" x14ac:dyDescent="0.25">
      <c r="ACF5070" s="60"/>
      <c r="ACG5070" s="60"/>
      <c r="ACH5070" s="60"/>
      <c r="ACI5070" s="60"/>
      <c r="ACJ5070" s="60"/>
      <c r="ACK5070" s="60"/>
      <c r="ACL5070" s="60"/>
      <c r="ACM5070" s="60"/>
      <c r="ACN5070" s="60"/>
      <c r="ACO5070" s="60"/>
      <c r="ACP5070" s="60"/>
      <c r="ACQ5070" s="60"/>
      <c r="ACR5070" s="60"/>
      <c r="ACS5070" s="60"/>
      <c r="ACT5070" s="60"/>
      <c r="ACU5070" s="60"/>
      <c r="ACV5070" s="60"/>
      <c r="ACW5070" s="60"/>
      <c r="ACX5070" s="60"/>
      <c r="ACY5070" s="60">
        <v>0.99926561718273599</v>
      </c>
      <c r="ACZ5070" s="60"/>
      <c r="ADA5070" s="60"/>
      <c r="ADB5070" s="60"/>
      <c r="ADC5070" s="60"/>
      <c r="ADD5070" s="60"/>
      <c r="ADE5070" s="60"/>
    </row>
    <row r="5071" spans="760:785" x14ac:dyDescent="0.25">
      <c r="ACF5071" s="60"/>
      <c r="ACG5071" s="60"/>
      <c r="ACH5071" s="60"/>
      <c r="ACI5071" s="60"/>
      <c r="ACJ5071" s="60"/>
      <c r="ACK5071" s="60"/>
      <c r="ACL5071" s="60"/>
      <c r="ACM5071" s="60"/>
      <c r="ACN5071" s="60"/>
      <c r="ACO5071" s="60"/>
      <c r="ACP5071" s="60"/>
      <c r="ACQ5071" s="60"/>
      <c r="ACR5071" s="60"/>
      <c r="ACS5071" s="60"/>
      <c r="ACT5071" s="60"/>
      <c r="ACU5071" s="60"/>
      <c r="ACV5071" s="60"/>
      <c r="ACW5071" s="60"/>
      <c r="ACX5071" s="60"/>
      <c r="ACY5071" s="60">
        <v>0.99926385392586703</v>
      </c>
      <c r="ACZ5071" s="60"/>
      <c r="ADA5071" s="60"/>
      <c r="ADB5071" s="60"/>
      <c r="ADC5071" s="60"/>
      <c r="ADD5071" s="60"/>
      <c r="ADE5071" s="60"/>
    </row>
    <row r="5072" spans="760:785" x14ac:dyDescent="0.25">
      <c r="ACF5072" s="60"/>
      <c r="ACG5072" s="60"/>
      <c r="ACH5072" s="60"/>
      <c r="ACI5072" s="60"/>
      <c r="ACJ5072" s="60"/>
      <c r="ACK5072" s="60"/>
      <c r="ACL5072" s="60"/>
      <c r="ACM5072" s="60"/>
      <c r="ACN5072" s="60"/>
      <c r="ACO5072" s="60"/>
      <c r="ACP5072" s="60"/>
      <c r="ACQ5072" s="60"/>
      <c r="ACR5072" s="60"/>
      <c r="ACS5072" s="60"/>
      <c r="ACT5072" s="60"/>
      <c r="ACU5072" s="60"/>
      <c r="ACV5072" s="60"/>
      <c r="ACW5072" s="60"/>
      <c r="ACX5072" s="60"/>
      <c r="ACY5072" s="60">
        <v>0.99925752931670697</v>
      </c>
      <c r="ACZ5072" s="60"/>
      <c r="ADA5072" s="60"/>
      <c r="ADB5072" s="60"/>
      <c r="ADC5072" s="60"/>
      <c r="ADD5072" s="60"/>
      <c r="ADE5072" s="60"/>
    </row>
    <row r="5073" spans="760:785" x14ac:dyDescent="0.25">
      <c r="ACF5073" s="60"/>
      <c r="ACG5073" s="60"/>
      <c r="ACH5073" s="60"/>
      <c r="ACI5073" s="60"/>
      <c r="ACJ5073" s="60"/>
      <c r="ACK5073" s="60"/>
      <c r="ACL5073" s="60"/>
      <c r="ACM5073" s="60"/>
      <c r="ACN5073" s="60"/>
      <c r="ACO5073" s="60"/>
      <c r="ACP5073" s="60"/>
      <c r="ACQ5073" s="60"/>
      <c r="ACR5073" s="60"/>
      <c r="ACS5073" s="60"/>
      <c r="ACT5073" s="60"/>
      <c r="ACU5073" s="60"/>
      <c r="ACV5073" s="60"/>
      <c r="ACW5073" s="60"/>
      <c r="ACX5073" s="60"/>
      <c r="ACY5073" s="60">
        <v>0.99925500469198103</v>
      </c>
      <c r="ACZ5073" s="60"/>
      <c r="ADA5073" s="60"/>
      <c r="ADB5073" s="60"/>
      <c r="ADC5073" s="60"/>
      <c r="ADD5073" s="60"/>
      <c r="ADE5073" s="60"/>
    </row>
    <row r="5074" spans="760:785" x14ac:dyDescent="0.25">
      <c r="ACF5074" s="60"/>
      <c r="ACG5074" s="60"/>
      <c r="ACH5074" s="60"/>
      <c r="ACI5074" s="60"/>
      <c r="ACJ5074" s="60"/>
      <c r="ACK5074" s="60"/>
      <c r="ACL5074" s="60"/>
      <c r="ACM5074" s="60"/>
      <c r="ACN5074" s="60"/>
      <c r="ACO5074" s="60"/>
      <c r="ACP5074" s="60"/>
      <c r="ACQ5074" s="60"/>
      <c r="ACR5074" s="60"/>
      <c r="ACS5074" s="60"/>
      <c r="ACT5074" s="60"/>
      <c r="ACU5074" s="60"/>
      <c r="ACV5074" s="60"/>
      <c r="ACW5074" s="60"/>
      <c r="ACX5074" s="60"/>
      <c r="ACY5074" s="60">
        <v>0.999254886506869</v>
      </c>
      <c r="ACZ5074" s="60"/>
      <c r="ADA5074" s="60"/>
      <c r="ADB5074" s="60"/>
      <c r="ADC5074" s="60"/>
      <c r="ADD5074" s="60"/>
      <c r="ADE5074" s="60"/>
    </row>
    <row r="5075" spans="760:785" x14ac:dyDescent="0.25">
      <c r="ACF5075" s="60"/>
      <c r="ACG5075" s="60"/>
      <c r="ACH5075" s="60"/>
      <c r="ACI5075" s="60"/>
      <c r="ACJ5075" s="60"/>
      <c r="ACK5075" s="60"/>
      <c r="ACL5075" s="60"/>
      <c r="ACM5075" s="60"/>
      <c r="ACN5075" s="60"/>
      <c r="ACO5075" s="60"/>
      <c r="ACP5075" s="60"/>
      <c r="ACQ5075" s="60"/>
      <c r="ACR5075" s="60"/>
      <c r="ACS5075" s="60"/>
      <c r="ACT5075" s="60"/>
      <c r="ACU5075" s="60"/>
      <c r="ACV5075" s="60"/>
      <c r="ACW5075" s="60"/>
      <c r="ACX5075" s="60"/>
      <c r="ACY5075" s="60">
        <v>0.99925443059496399</v>
      </c>
      <c r="ACZ5075" s="60"/>
      <c r="ADA5075" s="60"/>
      <c r="ADB5075" s="60"/>
      <c r="ADC5075" s="60"/>
      <c r="ADD5075" s="60"/>
      <c r="ADE5075" s="60"/>
    </row>
    <row r="5076" spans="760:785" x14ac:dyDescent="0.25">
      <c r="ACF5076" s="60"/>
      <c r="ACG5076" s="60"/>
      <c r="ACH5076" s="60"/>
      <c r="ACI5076" s="60"/>
      <c r="ACJ5076" s="60"/>
      <c r="ACK5076" s="60"/>
      <c r="ACL5076" s="60"/>
      <c r="ACM5076" s="60"/>
      <c r="ACN5076" s="60"/>
      <c r="ACO5076" s="60"/>
      <c r="ACP5076" s="60"/>
      <c r="ACQ5076" s="60"/>
      <c r="ACR5076" s="60"/>
      <c r="ACS5076" s="60"/>
      <c r="ACT5076" s="60"/>
      <c r="ACU5076" s="60"/>
      <c r="ACV5076" s="60"/>
      <c r="ACW5076" s="60"/>
      <c r="ACX5076" s="60"/>
      <c r="ACY5076" s="60">
        <v>0.99925023179736505</v>
      </c>
      <c r="ACZ5076" s="60"/>
      <c r="ADA5076" s="60"/>
      <c r="ADB5076" s="60"/>
      <c r="ADC5076" s="60"/>
      <c r="ADD5076" s="60"/>
      <c r="ADE5076" s="60"/>
    </row>
    <row r="5077" spans="760:785" x14ac:dyDescent="0.25">
      <c r="ACF5077" s="60"/>
      <c r="ACG5077" s="60"/>
      <c r="ACH5077" s="60"/>
      <c r="ACI5077" s="60"/>
      <c r="ACJ5077" s="60"/>
      <c r="ACK5077" s="60"/>
      <c r="ACL5077" s="60"/>
      <c r="ACM5077" s="60"/>
      <c r="ACN5077" s="60"/>
      <c r="ACO5077" s="60"/>
      <c r="ACP5077" s="60"/>
      <c r="ACQ5077" s="60"/>
      <c r="ACR5077" s="60"/>
      <c r="ACS5077" s="60"/>
      <c r="ACT5077" s="60"/>
      <c r="ACU5077" s="60"/>
      <c r="ACV5077" s="60"/>
      <c r="ACW5077" s="60"/>
      <c r="ACX5077" s="60"/>
      <c r="ACY5077" s="60">
        <v>0.99924765887436995</v>
      </c>
      <c r="ACZ5077" s="60"/>
      <c r="ADA5077" s="60"/>
      <c r="ADB5077" s="60"/>
      <c r="ADC5077" s="60"/>
      <c r="ADD5077" s="60"/>
      <c r="ADE5077" s="60"/>
    </row>
    <row r="5078" spans="760:785" x14ac:dyDescent="0.25">
      <c r="ACF5078" s="60"/>
      <c r="ACG5078" s="60"/>
      <c r="ACH5078" s="60"/>
      <c r="ACI5078" s="60"/>
      <c r="ACJ5078" s="60"/>
      <c r="ACK5078" s="60"/>
      <c r="ACL5078" s="60"/>
      <c r="ACM5078" s="60"/>
      <c r="ACN5078" s="60"/>
      <c r="ACO5078" s="60"/>
      <c r="ACP5078" s="60"/>
      <c r="ACQ5078" s="60"/>
      <c r="ACR5078" s="60"/>
      <c r="ACS5078" s="60"/>
      <c r="ACT5078" s="60"/>
      <c r="ACU5078" s="60"/>
      <c r="ACV5078" s="60"/>
      <c r="ACW5078" s="60"/>
      <c r="ACX5078" s="60"/>
      <c r="ACY5078" s="60">
        <v>0.99924596560576096</v>
      </c>
      <c r="ACZ5078" s="60"/>
      <c r="ADA5078" s="60"/>
      <c r="ADB5078" s="60"/>
      <c r="ADC5078" s="60"/>
      <c r="ADD5078" s="60"/>
      <c r="ADE5078" s="60"/>
    </row>
    <row r="5079" spans="760:785" x14ac:dyDescent="0.25">
      <c r="ACF5079" s="60"/>
      <c r="ACG5079" s="60"/>
      <c r="ACH5079" s="60"/>
      <c r="ACI5079" s="60"/>
      <c r="ACJ5079" s="60"/>
      <c r="ACK5079" s="60"/>
      <c r="ACL5079" s="60"/>
      <c r="ACM5079" s="60"/>
      <c r="ACN5079" s="60"/>
      <c r="ACO5079" s="60"/>
      <c r="ACP5079" s="60"/>
      <c r="ACQ5079" s="60"/>
      <c r="ACR5079" s="60"/>
      <c r="ACS5079" s="60"/>
      <c r="ACT5079" s="60"/>
      <c r="ACU5079" s="60"/>
      <c r="ACV5079" s="60"/>
      <c r="ACW5079" s="60"/>
      <c r="ACX5079" s="60"/>
      <c r="ACY5079" s="60">
        <v>0.99923286214339302</v>
      </c>
      <c r="ACZ5079" s="60"/>
      <c r="ADA5079" s="60"/>
      <c r="ADB5079" s="60"/>
      <c r="ADC5079" s="60"/>
      <c r="ADD5079" s="60"/>
      <c r="ADE5079" s="60"/>
    </row>
    <row r="5080" spans="760:785" x14ac:dyDescent="0.25">
      <c r="ACF5080" s="60"/>
      <c r="ACG5080" s="60"/>
      <c r="ACH5080" s="60"/>
      <c r="ACI5080" s="60"/>
      <c r="ACJ5080" s="60"/>
      <c r="ACK5080" s="60"/>
      <c r="ACL5080" s="60"/>
      <c r="ACM5080" s="60"/>
      <c r="ACN5080" s="60"/>
      <c r="ACO5080" s="60"/>
      <c r="ACP5080" s="60"/>
      <c r="ACQ5080" s="60"/>
      <c r="ACR5080" s="60"/>
      <c r="ACS5080" s="60"/>
      <c r="ACT5080" s="60"/>
      <c r="ACU5080" s="60"/>
      <c r="ACV5080" s="60"/>
      <c r="ACW5080" s="60"/>
      <c r="ACX5080" s="60"/>
      <c r="ACY5080" s="60">
        <v>0.999231859794943</v>
      </c>
      <c r="ACZ5080" s="60"/>
      <c r="ADA5080" s="60"/>
      <c r="ADB5080" s="60"/>
      <c r="ADC5080" s="60"/>
      <c r="ADD5080" s="60"/>
      <c r="ADE5080" s="60"/>
    </row>
    <row r="5081" spans="760:785" x14ac:dyDescent="0.25">
      <c r="ACF5081" s="60"/>
      <c r="ACG5081" s="60"/>
      <c r="ACH5081" s="60"/>
      <c r="ACI5081" s="60"/>
      <c r="ACJ5081" s="60"/>
      <c r="ACK5081" s="60"/>
      <c r="ACL5081" s="60"/>
      <c r="ACM5081" s="60"/>
      <c r="ACN5081" s="60"/>
      <c r="ACO5081" s="60"/>
      <c r="ACP5081" s="60"/>
      <c r="ACQ5081" s="60"/>
      <c r="ACR5081" s="60"/>
      <c r="ACS5081" s="60"/>
      <c r="ACT5081" s="60"/>
      <c r="ACU5081" s="60"/>
      <c r="ACV5081" s="60"/>
      <c r="ACW5081" s="60"/>
      <c r="ACX5081" s="60"/>
      <c r="ACY5081" s="60">
        <v>0.99922713588081402</v>
      </c>
      <c r="ACZ5081" s="60"/>
      <c r="ADA5081" s="60"/>
      <c r="ADB5081" s="60"/>
      <c r="ADC5081" s="60"/>
      <c r="ADD5081" s="60"/>
      <c r="ADE5081" s="60"/>
    </row>
    <row r="5082" spans="760:785" x14ac:dyDescent="0.25">
      <c r="ACF5082" s="60"/>
      <c r="ACG5082" s="60"/>
      <c r="ACH5082" s="60"/>
      <c r="ACI5082" s="60"/>
      <c r="ACJ5082" s="60"/>
      <c r="ACK5082" s="60"/>
      <c r="ACL5082" s="60"/>
      <c r="ACM5082" s="60"/>
      <c r="ACN5082" s="60"/>
      <c r="ACO5082" s="60"/>
      <c r="ACP5082" s="60"/>
      <c r="ACQ5082" s="60"/>
      <c r="ACR5082" s="60"/>
      <c r="ACS5082" s="60"/>
      <c r="ACT5082" s="60"/>
      <c r="ACU5082" s="60"/>
      <c r="ACV5082" s="60"/>
      <c r="ACW5082" s="60"/>
      <c r="ACX5082" s="60"/>
      <c r="ACY5082" s="60">
        <v>0.99922683195220796</v>
      </c>
      <c r="ACZ5082" s="60"/>
      <c r="ADA5082" s="60"/>
      <c r="ADB5082" s="60"/>
      <c r="ADC5082" s="60"/>
      <c r="ADD5082" s="60"/>
      <c r="ADE5082" s="60"/>
    </row>
    <row r="5083" spans="760:785" x14ac:dyDescent="0.25">
      <c r="ACF5083" s="60"/>
      <c r="ACG5083" s="60"/>
      <c r="ACH5083" s="60"/>
      <c r="ACI5083" s="60"/>
      <c r="ACJ5083" s="60"/>
      <c r="ACK5083" s="60"/>
      <c r="ACL5083" s="60"/>
      <c r="ACM5083" s="60"/>
      <c r="ACN5083" s="60"/>
      <c r="ACO5083" s="60"/>
      <c r="ACP5083" s="60"/>
      <c r="ACQ5083" s="60"/>
      <c r="ACR5083" s="60"/>
      <c r="ACS5083" s="60"/>
      <c r="ACT5083" s="60"/>
      <c r="ACU5083" s="60"/>
      <c r="ACV5083" s="60"/>
      <c r="ACW5083" s="60"/>
      <c r="ACX5083" s="60"/>
      <c r="ACY5083" s="60">
        <v>0.99921974747331999</v>
      </c>
      <c r="ACZ5083" s="60"/>
      <c r="ADA5083" s="60"/>
      <c r="ADB5083" s="60"/>
      <c r="ADC5083" s="60"/>
      <c r="ADD5083" s="60"/>
      <c r="ADE5083" s="60"/>
    </row>
    <row r="5084" spans="760:785" x14ac:dyDescent="0.25">
      <c r="ACF5084" s="60"/>
      <c r="ACG5084" s="60"/>
      <c r="ACH5084" s="60"/>
      <c r="ACI5084" s="60"/>
      <c r="ACJ5084" s="60"/>
      <c r="ACK5084" s="60"/>
      <c r="ACL5084" s="60"/>
      <c r="ACM5084" s="60"/>
      <c r="ACN5084" s="60"/>
      <c r="ACO5084" s="60"/>
      <c r="ACP5084" s="60"/>
      <c r="ACQ5084" s="60"/>
      <c r="ACR5084" s="60"/>
      <c r="ACS5084" s="60"/>
      <c r="ACT5084" s="60"/>
      <c r="ACU5084" s="60"/>
      <c r="ACV5084" s="60"/>
      <c r="ACW5084" s="60"/>
      <c r="ACX5084" s="60"/>
      <c r="ACY5084" s="60">
        <v>0.99921182993384094</v>
      </c>
      <c r="ACZ5084" s="60"/>
      <c r="ADA5084" s="60"/>
      <c r="ADB5084" s="60"/>
      <c r="ADC5084" s="60"/>
      <c r="ADD5084" s="60"/>
      <c r="ADE5084" s="60"/>
    </row>
    <row r="5085" spans="760:785" x14ac:dyDescent="0.25">
      <c r="ACF5085" s="60"/>
      <c r="ACG5085" s="60"/>
      <c r="ACH5085" s="60"/>
      <c r="ACI5085" s="60"/>
      <c r="ACJ5085" s="60"/>
      <c r="ACK5085" s="60"/>
      <c r="ACL5085" s="60"/>
      <c r="ACM5085" s="60"/>
      <c r="ACN5085" s="60"/>
      <c r="ACO5085" s="60"/>
      <c r="ACP5085" s="60"/>
      <c r="ACQ5085" s="60"/>
      <c r="ACR5085" s="60"/>
      <c r="ACS5085" s="60"/>
      <c r="ACT5085" s="60"/>
      <c r="ACU5085" s="60"/>
      <c r="ACV5085" s="60"/>
      <c r="ACW5085" s="60"/>
      <c r="ACX5085" s="60"/>
      <c r="ACY5085" s="60">
        <v>0.99920108407614805</v>
      </c>
      <c r="ACZ5085" s="60"/>
      <c r="ADA5085" s="60"/>
      <c r="ADB5085" s="60"/>
      <c r="ADC5085" s="60"/>
      <c r="ADD5085" s="60"/>
      <c r="ADE5085" s="60"/>
    </row>
    <row r="5086" spans="760:785" x14ac:dyDescent="0.25">
      <c r="ACF5086" s="60"/>
      <c r="ACG5086" s="60"/>
      <c r="ACH5086" s="60"/>
      <c r="ACI5086" s="60"/>
      <c r="ACJ5086" s="60"/>
      <c r="ACK5086" s="60"/>
      <c r="ACL5086" s="60"/>
      <c r="ACM5086" s="60"/>
      <c r="ACN5086" s="60"/>
      <c r="ACO5086" s="60"/>
      <c r="ACP5086" s="60"/>
      <c r="ACQ5086" s="60"/>
      <c r="ACR5086" s="60"/>
      <c r="ACS5086" s="60"/>
      <c r="ACT5086" s="60"/>
      <c r="ACU5086" s="60"/>
      <c r="ACV5086" s="60"/>
      <c r="ACW5086" s="60"/>
      <c r="ACX5086" s="60"/>
      <c r="ACY5086" s="60">
        <v>0.999198761691652</v>
      </c>
      <c r="ACZ5086" s="60"/>
      <c r="ADA5086" s="60"/>
      <c r="ADB5086" s="60"/>
      <c r="ADC5086" s="60"/>
      <c r="ADD5086" s="60"/>
      <c r="ADE5086" s="60"/>
    </row>
    <row r="5087" spans="760:785" x14ac:dyDescent="0.25">
      <c r="ACF5087" s="60"/>
      <c r="ACG5087" s="60"/>
      <c r="ACH5087" s="60"/>
      <c r="ACI5087" s="60"/>
      <c r="ACJ5087" s="60"/>
      <c r="ACK5087" s="60"/>
      <c r="ACL5087" s="60"/>
      <c r="ACM5087" s="60"/>
      <c r="ACN5087" s="60"/>
      <c r="ACO5087" s="60"/>
      <c r="ACP5087" s="60"/>
      <c r="ACQ5087" s="60"/>
      <c r="ACR5087" s="60"/>
      <c r="ACS5087" s="60"/>
      <c r="ACT5087" s="60"/>
      <c r="ACU5087" s="60"/>
      <c r="ACV5087" s="60"/>
      <c r="ACW5087" s="60"/>
      <c r="ACX5087" s="60"/>
      <c r="ACY5087" s="60">
        <v>0.99918212862461497</v>
      </c>
      <c r="ACZ5087" s="60"/>
      <c r="ADA5087" s="60"/>
      <c r="ADB5087" s="60"/>
      <c r="ADC5087" s="60"/>
      <c r="ADD5087" s="60"/>
      <c r="ADE5087" s="60"/>
    </row>
    <row r="5088" spans="760:785" x14ac:dyDescent="0.25">
      <c r="ACF5088" s="60"/>
      <c r="ACG5088" s="60"/>
      <c r="ACH5088" s="60"/>
      <c r="ACI5088" s="60"/>
      <c r="ACJ5088" s="60"/>
      <c r="ACK5088" s="60"/>
      <c r="ACL5088" s="60"/>
      <c r="ACM5088" s="60"/>
      <c r="ACN5088" s="60"/>
      <c r="ACO5088" s="60"/>
      <c r="ACP5088" s="60"/>
      <c r="ACQ5088" s="60"/>
      <c r="ACR5088" s="60"/>
      <c r="ACS5088" s="60"/>
      <c r="ACT5088" s="60"/>
      <c r="ACU5088" s="60"/>
      <c r="ACV5088" s="60"/>
      <c r="ACW5088" s="60"/>
      <c r="ACX5088" s="60"/>
      <c r="ACY5088" s="60">
        <v>0.99917707449752402</v>
      </c>
      <c r="ACZ5088" s="60"/>
      <c r="ADA5088" s="60"/>
      <c r="ADB5088" s="60"/>
      <c r="ADC5088" s="60"/>
      <c r="ADD5088" s="60"/>
      <c r="ADE5088" s="60"/>
    </row>
    <row r="5089" spans="760:785" x14ac:dyDescent="0.25">
      <c r="ACF5089" s="60"/>
      <c r="ACG5089" s="60"/>
      <c r="ACH5089" s="60"/>
      <c r="ACI5089" s="60"/>
      <c r="ACJ5089" s="60"/>
      <c r="ACK5089" s="60"/>
      <c r="ACL5089" s="60"/>
      <c r="ACM5089" s="60"/>
      <c r="ACN5089" s="60"/>
      <c r="ACO5089" s="60"/>
      <c r="ACP5089" s="60"/>
      <c r="ACQ5089" s="60"/>
      <c r="ACR5089" s="60"/>
      <c r="ACS5089" s="60"/>
      <c r="ACT5089" s="60"/>
      <c r="ACU5089" s="60"/>
      <c r="ACV5089" s="60"/>
      <c r="ACW5089" s="60"/>
      <c r="ACX5089" s="60"/>
      <c r="ACY5089" s="60">
        <v>0.99916708513121999</v>
      </c>
      <c r="ACZ5089" s="60"/>
      <c r="ADA5089" s="60"/>
      <c r="ADB5089" s="60"/>
      <c r="ADC5089" s="60"/>
      <c r="ADD5089" s="60"/>
      <c r="ADE5089" s="60"/>
    </row>
    <row r="5090" spans="760:785" x14ac:dyDescent="0.25">
      <c r="ACF5090" s="60"/>
      <c r="ACG5090" s="60"/>
      <c r="ACH5090" s="60"/>
      <c r="ACI5090" s="60"/>
      <c r="ACJ5090" s="60"/>
      <c r="ACK5090" s="60"/>
      <c r="ACL5090" s="60"/>
      <c r="ACM5090" s="60"/>
      <c r="ACN5090" s="60"/>
      <c r="ACO5090" s="60"/>
      <c r="ACP5090" s="60"/>
      <c r="ACQ5090" s="60"/>
      <c r="ACR5090" s="60"/>
      <c r="ACS5090" s="60"/>
      <c r="ACT5090" s="60"/>
      <c r="ACU5090" s="60"/>
      <c r="ACV5090" s="60"/>
      <c r="ACW5090" s="60"/>
      <c r="ACX5090" s="60"/>
      <c r="ACY5090" s="60">
        <v>0.99916525113535803</v>
      </c>
      <c r="ACZ5090" s="60"/>
      <c r="ADA5090" s="60"/>
      <c r="ADB5090" s="60"/>
      <c r="ADC5090" s="60"/>
      <c r="ADD5090" s="60"/>
      <c r="ADE5090" s="60"/>
    </row>
    <row r="5091" spans="760:785" x14ac:dyDescent="0.25">
      <c r="ACF5091" s="60"/>
      <c r="ACG5091" s="60"/>
      <c r="ACH5091" s="60"/>
      <c r="ACI5091" s="60"/>
      <c r="ACJ5091" s="60"/>
      <c r="ACK5091" s="60"/>
      <c r="ACL5091" s="60"/>
      <c r="ACM5091" s="60"/>
      <c r="ACN5091" s="60"/>
      <c r="ACO5091" s="60"/>
      <c r="ACP5091" s="60"/>
      <c r="ACQ5091" s="60"/>
      <c r="ACR5091" s="60"/>
      <c r="ACS5091" s="60"/>
      <c r="ACT5091" s="60"/>
      <c r="ACU5091" s="60"/>
      <c r="ACV5091" s="60"/>
      <c r="ACW5091" s="60"/>
      <c r="ACX5091" s="60"/>
      <c r="ACY5091" s="60">
        <v>0.99916019234735498</v>
      </c>
      <c r="ACZ5091" s="60"/>
      <c r="ADA5091" s="60"/>
      <c r="ADB5091" s="60"/>
      <c r="ADC5091" s="60"/>
      <c r="ADD5091" s="60"/>
      <c r="ADE5091" s="60"/>
    </row>
    <row r="5092" spans="760:785" x14ac:dyDescent="0.25">
      <c r="ACF5092" s="60"/>
      <c r="ACG5092" s="60"/>
      <c r="ACH5092" s="60"/>
      <c r="ACI5092" s="60"/>
      <c r="ACJ5092" s="60"/>
      <c r="ACK5092" s="60"/>
      <c r="ACL5092" s="60"/>
      <c r="ACM5092" s="60"/>
      <c r="ACN5092" s="60"/>
      <c r="ACO5092" s="60"/>
      <c r="ACP5092" s="60"/>
      <c r="ACQ5092" s="60"/>
      <c r="ACR5092" s="60"/>
      <c r="ACS5092" s="60"/>
      <c r="ACT5092" s="60"/>
      <c r="ACU5092" s="60"/>
      <c r="ACV5092" s="60"/>
      <c r="ACW5092" s="60"/>
      <c r="ACX5092" s="60"/>
      <c r="ACY5092" s="60">
        <v>0.99915578759145496</v>
      </c>
      <c r="ACZ5092" s="60"/>
      <c r="ADA5092" s="60"/>
      <c r="ADB5092" s="60"/>
      <c r="ADC5092" s="60"/>
      <c r="ADD5092" s="60"/>
      <c r="ADE5092" s="60"/>
    </row>
    <row r="5093" spans="760:785" x14ac:dyDescent="0.25">
      <c r="ACF5093" s="60"/>
      <c r="ACG5093" s="60"/>
      <c r="ACH5093" s="60"/>
      <c r="ACI5093" s="60"/>
      <c r="ACJ5093" s="60"/>
      <c r="ACK5093" s="60"/>
      <c r="ACL5093" s="60"/>
      <c r="ACM5093" s="60"/>
      <c r="ACN5093" s="60"/>
      <c r="ACO5093" s="60"/>
      <c r="ACP5093" s="60"/>
      <c r="ACQ5093" s="60"/>
      <c r="ACR5093" s="60"/>
      <c r="ACS5093" s="60"/>
      <c r="ACT5093" s="60"/>
      <c r="ACU5093" s="60"/>
      <c r="ACV5093" s="60"/>
      <c r="ACW5093" s="60"/>
      <c r="ACX5093" s="60"/>
      <c r="ACY5093" s="60">
        <v>0.99915356683437695</v>
      </c>
      <c r="ACZ5093" s="60"/>
      <c r="ADA5093" s="60"/>
      <c r="ADB5093" s="60"/>
      <c r="ADC5093" s="60"/>
      <c r="ADD5093" s="60"/>
      <c r="ADE5093" s="60"/>
    </row>
    <row r="5094" spans="760:785" x14ac:dyDescent="0.25">
      <c r="ACF5094" s="60"/>
      <c r="ACG5094" s="60"/>
      <c r="ACH5094" s="60"/>
      <c r="ACI5094" s="60"/>
      <c r="ACJ5094" s="60"/>
      <c r="ACK5094" s="60"/>
      <c r="ACL5094" s="60"/>
      <c r="ACM5094" s="60"/>
      <c r="ACN5094" s="60"/>
      <c r="ACO5094" s="60"/>
      <c r="ACP5094" s="60"/>
      <c r="ACQ5094" s="60"/>
      <c r="ACR5094" s="60"/>
      <c r="ACS5094" s="60"/>
      <c r="ACT5094" s="60"/>
      <c r="ACU5094" s="60"/>
      <c r="ACV5094" s="60"/>
      <c r="ACW5094" s="60"/>
      <c r="ACX5094" s="60"/>
      <c r="ACY5094" s="60">
        <v>0.99914661999038901</v>
      </c>
      <c r="ACZ5094" s="60"/>
      <c r="ADA5094" s="60"/>
      <c r="ADB5094" s="60"/>
      <c r="ADC5094" s="60"/>
      <c r="ADD5094" s="60"/>
      <c r="ADE5094" s="60"/>
    </row>
    <row r="5095" spans="760:785" x14ac:dyDescent="0.25">
      <c r="ACF5095" s="60"/>
      <c r="ACG5095" s="60"/>
      <c r="ACH5095" s="60"/>
      <c r="ACI5095" s="60"/>
      <c r="ACJ5095" s="60"/>
      <c r="ACK5095" s="60"/>
      <c r="ACL5095" s="60"/>
      <c r="ACM5095" s="60"/>
      <c r="ACN5095" s="60"/>
      <c r="ACO5095" s="60"/>
      <c r="ACP5095" s="60"/>
      <c r="ACQ5095" s="60"/>
      <c r="ACR5095" s="60"/>
      <c r="ACS5095" s="60"/>
      <c r="ACT5095" s="60"/>
      <c r="ACU5095" s="60"/>
      <c r="ACV5095" s="60"/>
      <c r="ACW5095" s="60"/>
      <c r="ACX5095" s="60"/>
      <c r="ACY5095" s="60">
        <v>0.99914015416081503</v>
      </c>
      <c r="ACZ5095" s="60"/>
      <c r="ADA5095" s="60"/>
      <c r="ADB5095" s="60"/>
      <c r="ADC5095" s="60"/>
      <c r="ADD5095" s="60"/>
      <c r="ADE5095" s="60"/>
    </row>
    <row r="5096" spans="760:785" x14ac:dyDescent="0.25">
      <c r="ACF5096" s="60"/>
      <c r="ACG5096" s="60"/>
      <c r="ACH5096" s="60"/>
      <c r="ACI5096" s="60"/>
      <c r="ACJ5096" s="60"/>
      <c r="ACK5096" s="60"/>
      <c r="ACL5096" s="60"/>
      <c r="ACM5096" s="60"/>
      <c r="ACN5096" s="60"/>
      <c r="ACO5096" s="60"/>
      <c r="ACP5096" s="60"/>
      <c r="ACQ5096" s="60"/>
      <c r="ACR5096" s="60"/>
      <c r="ACS5096" s="60"/>
      <c r="ACT5096" s="60"/>
      <c r="ACU5096" s="60"/>
      <c r="ACV5096" s="60"/>
      <c r="ACW5096" s="60"/>
      <c r="ACX5096" s="60"/>
      <c r="ACY5096" s="60">
        <v>0.999137701342238</v>
      </c>
      <c r="ACZ5096" s="60"/>
      <c r="ADA5096" s="60"/>
      <c r="ADB5096" s="60"/>
      <c r="ADC5096" s="60"/>
      <c r="ADD5096" s="60"/>
      <c r="ADE5096" s="60"/>
    </row>
    <row r="5097" spans="760:785" x14ac:dyDescent="0.25">
      <c r="ACF5097" s="60"/>
      <c r="ACG5097" s="60"/>
      <c r="ACH5097" s="60"/>
      <c r="ACI5097" s="60"/>
      <c r="ACJ5097" s="60"/>
      <c r="ACK5097" s="60"/>
      <c r="ACL5097" s="60"/>
      <c r="ACM5097" s="60"/>
      <c r="ACN5097" s="60"/>
      <c r="ACO5097" s="60"/>
      <c r="ACP5097" s="60"/>
      <c r="ACQ5097" s="60"/>
      <c r="ACR5097" s="60"/>
      <c r="ACS5097" s="60"/>
      <c r="ACT5097" s="60"/>
      <c r="ACU5097" s="60"/>
      <c r="ACV5097" s="60"/>
      <c r="ACW5097" s="60"/>
      <c r="ACX5097" s="60"/>
      <c r="ACY5097" s="60">
        <v>0.99913268826622004</v>
      </c>
      <c r="ACZ5097" s="60"/>
      <c r="ADA5097" s="60"/>
      <c r="ADB5097" s="60"/>
      <c r="ADC5097" s="60"/>
      <c r="ADD5097" s="60"/>
      <c r="ADE5097" s="60"/>
    </row>
    <row r="5098" spans="760:785" x14ac:dyDescent="0.25">
      <c r="ACF5098" s="60"/>
      <c r="ACG5098" s="60"/>
      <c r="ACH5098" s="60"/>
      <c r="ACI5098" s="60"/>
      <c r="ACJ5098" s="60"/>
      <c r="ACK5098" s="60"/>
      <c r="ACL5098" s="60"/>
      <c r="ACM5098" s="60"/>
      <c r="ACN5098" s="60"/>
      <c r="ACO5098" s="60"/>
      <c r="ACP5098" s="60"/>
      <c r="ACQ5098" s="60"/>
      <c r="ACR5098" s="60"/>
      <c r="ACS5098" s="60"/>
      <c r="ACT5098" s="60"/>
      <c r="ACU5098" s="60"/>
      <c r="ACV5098" s="60"/>
      <c r="ACW5098" s="60"/>
      <c r="ACX5098" s="60"/>
      <c r="ACY5098" s="60">
        <v>0.99913230945765596</v>
      </c>
      <c r="ACZ5098" s="60"/>
      <c r="ADA5098" s="60"/>
      <c r="ADB5098" s="60"/>
      <c r="ADC5098" s="60"/>
      <c r="ADD5098" s="60"/>
      <c r="ADE5098" s="60"/>
    </row>
    <row r="5099" spans="760:785" x14ac:dyDescent="0.25">
      <c r="ACF5099" s="60"/>
      <c r="ACG5099" s="60"/>
      <c r="ACH5099" s="60"/>
      <c r="ACI5099" s="60"/>
      <c r="ACJ5099" s="60"/>
      <c r="ACK5099" s="60"/>
      <c r="ACL5099" s="60"/>
      <c r="ACM5099" s="60"/>
      <c r="ACN5099" s="60"/>
      <c r="ACO5099" s="60"/>
      <c r="ACP5099" s="60"/>
      <c r="ACQ5099" s="60"/>
      <c r="ACR5099" s="60"/>
      <c r="ACS5099" s="60"/>
      <c r="ACT5099" s="60"/>
      <c r="ACU5099" s="60"/>
      <c r="ACV5099" s="60"/>
      <c r="ACW5099" s="60"/>
      <c r="ACX5099" s="60"/>
      <c r="ACY5099" s="60">
        <v>0.999130760394496</v>
      </c>
      <c r="ACZ5099" s="60"/>
      <c r="ADA5099" s="60"/>
      <c r="ADB5099" s="60"/>
      <c r="ADC5099" s="60"/>
      <c r="ADD5099" s="60"/>
      <c r="ADE5099" s="60"/>
    </row>
    <row r="5100" spans="760:785" x14ac:dyDescent="0.25">
      <c r="ACF5100" s="60"/>
      <c r="ACG5100" s="60"/>
      <c r="ACH5100" s="60"/>
      <c r="ACI5100" s="60"/>
      <c r="ACJ5100" s="60"/>
      <c r="ACK5100" s="60"/>
      <c r="ACL5100" s="60"/>
      <c r="ACM5100" s="60"/>
      <c r="ACN5100" s="60"/>
      <c r="ACO5100" s="60"/>
      <c r="ACP5100" s="60"/>
      <c r="ACQ5100" s="60"/>
      <c r="ACR5100" s="60"/>
      <c r="ACS5100" s="60"/>
      <c r="ACT5100" s="60"/>
      <c r="ACU5100" s="60"/>
      <c r="ACV5100" s="60"/>
      <c r="ACW5100" s="60"/>
      <c r="ACX5100" s="60"/>
      <c r="ACY5100" s="60">
        <v>0.99912772436868302</v>
      </c>
      <c r="ACZ5100" s="60"/>
      <c r="ADA5100" s="60"/>
      <c r="ADB5100" s="60"/>
      <c r="ADC5100" s="60"/>
      <c r="ADD5100" s="60"/>
      <c r="ADE5100" s="60"/>
    </row>
    <row r="5101" spans="760:785" x14ac:dyDescent="0.25">
      <c r="ACF5101" s="60"/>
      <c r="ACG5101" s="60"/>
      <c r="ACH5101" s="60"/>
      <c r="ACI5101" s="60"/>
      <c r="ACJ5101" s="60"/>
      <c r="ACK5101" s="60"/>
      <c r="ACL5101" s="60"/>
      <c r="ACM5101" s="60"/>
      <c r="ACN5101" s="60"/>
      <c r="ACO5101" s="60"/>
      <c r="ACP5101" s="60"/>
      <c r="ACQ5101" s="60"/>
      <c r="ACR5101" s="60"/>
      <c r="ACS5101" s="60"/>
      <c r="ACT5101" s="60"/>
      <c r="ACU5101" s="60"/>
      <c r="ACV5101" s="60"/>
      <c r="ACW5101" s="60"/>
      <c r="ACX5101" s="60"/>
      <c r="ACY5101" s="60">
        <v>0.99912525484408499</v>
      </c>
      <c r="ACZ5101" s="60"/>
      <c r="ADA5101" s="60"/>
      <c r="ADB5101" s="60"/>
      <c r="ADC5101" s="60"/>
      <c r="ADD5101" s="60"/>
      <c r="ADE5101" s="60"/>
    </row>
    <row r="5102" spans="760:785" x14ac:dyDescent="0.25">
      <c r="ACF5102" s="60"/>
      <c r="ACG5102" s="60"/>
      <c r="ACH5102" s="60"/>
      <c r="ACI5102" s="60"/>
      <c r="ACJ5102" s="60"/>
      <c r="ACK5102" s="60"/>
      <c r="ACL5102" s="60"/>
      <c r="ACM5102" s="60"/>
      <c r="ACN5102" s="60"/>
      <c r="ACO5102" s="60"/>
      <c r="ACP5102" s="60"/>
      <c r="ACQ5102" s="60"/>
      <c r="ACR5102" s="60"/>
      <c r="ACS5102" s="60"/>
      <c r="ACT5102" s="60"/>
      <c r="ACU5102" s="60"/>
      <c r="ACV5102" s="60"/>
      <c r="ACW5102" s="60"/>
      <c r="ACX5102" s="60"/>
      <c r="ACY5102" s="60">
        <v>0.99912374876333798</v>
      </c>
      <c r="ACZ5102" s="60"/>
      <c r="ADA5102" s="60"/>
      <c r="ADB5102" s="60"/>
      <c r="ADC5102" s="60"/>
      <c r="ADD5102" s="60"/>
      <c r="ADE5102" s="60"/>
    </row>
    <row r="5103" spans="760:785" x14ac:dyDescent="0.25">
      <c r="ACF5103" s="60"/>
      <c r="ACG5103" s="60"/>
      <c r="ACH5103" s="60"/>
      <c r="ACI5103" s="60"/>
      <c r="ACJ5103" s="60"/>
      <c r="ACK5103" s="60"/>
      <c r="ACL5103" s="60"/>
      <c r="ACM5103" s="60"/>
      <c r="ACN5103" s="60"/>
      <c r="ACO5103" s="60"/>
      <c r="ACP5103" s="60"/>
      <c r="ACQ5103" s="60"/>
      <c r="ACR5103" s="60"/>
      <c r="ACS5103" s="60"/>
      <c r="ACT5103" s="60"/>
      <c r="ACU5103" s="60"/>
      <c r="ACV5103" s="60"/>
      <c r="ACW5103" s="60"/>
      <c r="ACX5103" s="60"/>
      <c r="ACY5103" s="60">
        <v>0.99912173015413397</v>
      </c>
      <c r="ACZ5103" s="60"/>
      <c r="ADA5103" s="60"/>
      <c r="ADB5103" s="60"/>
      <c r="ADC5103" s="60"/>
      <c r="ADD5103" s="60"/>
      <c r="ADE5103" s="60"/>
    </row>
    <row r="5104" spans="760:785" x14ac:dyDescent="0.25">
      <c r="ACF5104" s="60"/>
      <c r="ACG5104" s="60"/>
      <c r="ACH5104" s="60"/>
      <c r="ACI5104" s="60"/>
      <c r="ACJ5104" s="60"/>
      <c r="ACK5104" s="60"/>
      <c r="ACL5104" s="60"/>
      <c r="ACM5104" s="60"/>
      <c r="ACN5104" s="60"/>
      <c r="ACO5104" s="60"/>
      <c r="ACP5104" s="60"/>
      <c r="ACQ5104" s="60"/>
      <c r="ACR5104" s="60"/>
      <c r="ACS5104" s="60"/>
      <c r="ACT5104" s="60"/>
      <c r="ACU5104" s="60"/>
      <c r="ACV5104" s="60"/>
      <c r="ACW5104" s="60"/>
      <c r="ACX5104" s="60"/>
      <c r="ACY5104" s="60">
        <v>0.99912156897936999</v>
      </c>
      <c r="ACZ5104" s="60"/>
      <c r="ADA5104" s="60"/>
      <c r="ADB5104" s="60"/>
      <c r="ADC5104" s="60"/>
      <c r="ADD5104" s="60"/>
      <c r="ADE5104" s="60"/>
    </row>
    <row r="5105" spans="760:785" x14ac:dyDescent="0.25">
      <c r="ACF5105" s="60"/>
      <c r="ACG5105" s="60"/>
      <c r="ACH5105" s="60"/>
      <c r="ACI5105" s="60"/>
      <c r="ACJ5105" s="60"/>
      <c r="ACK5105" s="60"/>
      <c r="ACL5105" s="60"/>
      <c r="ACM5105" s="60"/>
      <c r="ACN5105" s="60"/>
      <c r="ACO5105" s="60"/>
      <c r="ACP5105" s="60"/>
      <c r="ACQ5105" s="60"/>
      <c r="ACR5105" s="60"/>
      <c r="ACS5105" s="60"/>
      <c r="ACT5105" s="60"/>
      <c r="ACU5105" s="60"/>
      <c r="ACV5105" s="60"/>
      <c r="ACW5105" s="60"/>
      <c r="ACX5105" s="60"/>
      <c r="ACY5105" s="60">
        <v>0.999114585179526</v>
      </c>
      <c r="ACZ5105" s="60"/>
      <c r="ADA5105" s="60"/>
      <c r="ADB5105" s="60"/>
      <c r="ADC5105" s="60"/>
      <c r="ADD5105" s="60"/>
      <c r="ADE5105" s="60"/>
    </row>
    <row r="5106" spans="760:785" x14ac:dyDescent="0.25">
      <c r="ACF5106" s="60"/>
      <c r="ACG5106" s="60"/>
      <c r="ACH5106" s="60"/>
      <c r="ACI5106" s="60"/>
      <c r="ACJ5106" s="60"/>
      <c r="ACK5106" s="60"/>
      <c r="ACL5106" s="60"/>
      <c r="ACM5106" s="60"/>
      <c r="ACN5106" s="60"/>
      <c r="ACO5106" s="60"/>
      <c r="ACP5106" s="60"/>
      <c r="ACQ5106" s="60"/>
      <c r="ACR5106" s="60"/>
      <c r="ACS5106" s="60"/>
      <c r="ACT5106" s="60"/>
      <c r="ACU5106" s="60"/>
      <c r="ACV5106" s="60"/>
      <c r="ACW5106" s="60"/>
      <c r="ACX5106" s="60"/>
      <c r="ACY5106" s="60">
        <v>0.999112617845623</v>
      </c>
      <c r="ACZ5106" s="60"/>
      <c r="ADA5106" s="60"/>
      <c r="ADB5106" s="60"/>
      <c r="ADC5106" s="60"/>
      <c r="ADD5106" s="60"/>
      <c r="ADE5106" s="60"/>
    </row>
    <row r="5107" spans="760:785" x14ac:dyDescent="0.25">
      <c r="ACF5107" s="60"/>
      <c r="ACG5107" s="60"/>
      <c r="ACH5107" s="60"/>
      <c r="ACI5107" s="60"/>
      <c r="ACJ5107" s="60"/>
      <c r="ACK5107" s="60"/>
      <c r="ACL5107" s="60"/>
      <c r="ACM5107" s="60"/>
      <c r="ACN5107" s="60"/>
      <c r="ACO5107" s="60"/>
      <c r="ACP5107" s="60"/>
      <c r="ACQ5107" s="60"/>
      <c r="ACR5107" s="60"/>
      <c r="ACS5107" s="60"/>
      <c r="ACT5107" s="60"/>
      <c r="ACU5107" s="60"/>
      <c r="ACV5107" s="60"/>
      <c r="ACW5107" s="60"/>
      <c r="ACX5107" s="60"/>
      <c r="ACY5107" s="60">
        <v>0.99911008768277898</v>
      </c>
      <c r="ACZ5107" s="60"/>
      <c r="ADA5107" s="60"/>
      <c r="ADB5107" s="60"/>
      <c r="ADC5107" s="60"/>
      <c r="ADD5107" s="60"/>
      <c r="ADE5107" s="60"/>
    </row>
    <row r="5108" spans="760:785" x14ac:dyDescent="0.25">
      <c r="ACF5108" s="60"/>
      <c r="ACG5108" s="60"/>
      <c r="ACH5108" s="60"/>
      <c r="ACI5108" s="60"/>
      <c r="ACJ5108" s="60"/>
      <c r="ACK5108" s="60"/>
      <c r="ACL5108" s="60"/>
      <c r="ACM5108" s="60"/>
      <c r="ACN5108" s="60"/>
      <c r="ACO5108" s="60"/>
      <c r="ACP5108" s="60"/>
      <c r="ACQ5108" s="60"/>
      <c r="ACR5108" s="60"/>
      <c r="ACS5108" s="60"/>
      <c r="ACT5108" s="60"/>
      <c r="ACU5108" s="60"/>
      <c r="ACV5108" s="60"/>
      <c r="ACW5108" s="60"/>
      <c r="ACX5108" s="60"/>
      <c r="ACY5108" s="60">
        <v>0.99910619271825296</v>
      </c>
      <c r="ACZ5108" s="60"/>
      <c r="ADA5108" s="60"/>
      <c r="ADB5108" s="60"/>
      <c r="ADC5108" s="60"/>
      <c r="ADD5108" s="60"/>
      <c r="ADE5108" s="60"/>
    </row>
    <row r="5109" spans="760:785" x14ac:dyDescent="0.25">
      <c r="ACF5109" s="60"/>
      <c r="ACG5109" s="60"/>
      <c r="ACH5109" s="60"/>
      <c r="ACI5109" s="60"/>
      <c r="ACJ5109" s="60"/>
      <c r="ACK5109" s="60"/>
      <c r="ACL5109" s="60"/>
      <c r="ACM5109" s="60"/>
      <c r="ACN5109" s="60"/>
      <c r="ACO5109" s="60"/>
      <c r="ACP5109" s="60"/>
      <c r="ACQ5109" s="60"/>
      <c r="ACR5109" s="60"/>
      <c r="ACS5109" s="60"/>
      <c r="ACT5109" s="60"/>
      <c r="ACU5109" s="60"/>
      <c r="ACV5109" s="60"/>
      <c r="ACW5109" s="60"/>
      <c r="ACX5109" s="60"/>
      <c r="ACY5109" s="60">
        <v>0.99910552698365995</v>
      </c>
      <c r="ACZ5109" s="60"/>
      <c r="ADA5109" s="60"/>
      <c r="ADB5109" s="60"/>
      <c r="ADC5109" s="60"/>
      <c r="ADD5109" s="60"/>
      <c r="ADE5109" s="60"/>
    </row>
    <row r="5110" spans="760:785" x14ac:dyDescent="0.25">
      <c r="ACF5110" s="60"/>
      <c r="ACG5110" s="60"/>
      <c r="ACH5110" s="60"/>
      <c r="ACI5110" s="60"/>
      <c r="ACJ5110" s="60"/>
      <c r="ACK5110" s="60"/>
      <c r="ACL5110" s="60"/>
      <c r="ACM5110" s="60"/>
      <c r="ACN5110" s="60"/>
      <c r="ACO5110" s="60"/>
      <c r="ACP5110" s="60"/>
      <c r="ACQ5110" s="60"/>
      <c r="ACR5110" s="60"/>
      <c r="ACS5110" s="60"/>
      <c r="ACT5110" s="60"/>
      <c r="ACU5110" s="60"/>
      <c r="ACV5110" s="60"/>
      <c r="ACW5110" s="60"/>
      <c r="ACX5110" s="60"/>
      <c r="ACY5110" s="60">
        <v>0.99910024343738801</v>
      </c>
      <c r="ACZ5110" s="60"/>
      <c r="ADA5110" s="60"/>
      <c r="ADB5110" s="60"/>
      <c r="ADC5110" s="60"/>
      <c r="ADD5110" s="60"/>
      <c r="ADE5110" s="60"/>
    </row>
    <row r="5111" spans="760:785" x14ac:dyDescent="0.25">
      <c r="ACF5111" s="60"/>
      <c r="ACG5111" s="60"/>
      <c r="ACH5111" s="60"/>
      <c r="ACI5111" s="60"/>
      <c r="ACJ5111" s="60"/>
      <c r="ACK5111" s="60"/>
      <c r="ACL5111" s="60"/>
      <c r="ACM5111" s="60"/>
      <c r="ACN5111" s="60"/>
      <c r="ACO5111" s="60"/>
      <c r="ACP5111" s="60"/>
      <c r="ACQ5111" s="60"/>
      <c r="ACR5111" s="60"/>
      <c r="ACS5111" s="60"/>
      <c r="ACT5111" s="60"/>
      <c r="ACU5111" s="60"/>
      <c r="ACV5111" s="60"/>
      <c r="ACW5111" s="60"/>
      <c r="ACX5111" s="60"/>
      <c r="ACY5111" s="60">
        <v>0.99909758751549504</v>
      </c>
      <c r="ACZ5111" s="60"/>
      <c r="ADA5111" s="60"/>
      <c r="ADB5111" s="60"/>
      <c r="ADC5111" s="60"/>
      <c r="ADD5111" s="60"/>
      <c r="ADE5111" s="60"/>
    </row>
    <row r="5112" spans="760:785" x14ac:dyDescent="0.25">
      <c r="ACF5112" s="60"/>
      <c r="ACG5112" s="60"/>
      <c r="ACH5112" s="60"/>
      <c r="ACI5112" s="60"/>
      <c r="ACJ5112" s="60"/>
      <c r="ACK5112" s="60"/>
      <c r="ACL5112" s="60"/>
      <c r="ACM5112" s="60"/>
      <c r="ACN5112" s="60"/>
      <c r="ACO5112" s="60"/>
      <c r="ACP5112" s="60"/>
      <c r="ACQ5112" s="60"/>
      <c r="ACR5112" s="60"/>
      <c r="ACS5112" s="60"/>
      <c r="ACT5112" s="60"/>
      <c r="ACU5112" s="60"/>
      <c r="ACV5112" s="60"/>
      <c r="ACW5112" s="60"/>
      <c r="ACX5112" s="60"/>
      <c r="ACY5112" s="60">
        <v>0.99909471315042198</v>
      </c>
      <c r="ACZ5112" s="60"/>
      <c r="ADA5112" s="60"/>
      <c r="ADB5112" s="60"/>
      <c r="ADC5112" s="60"/>
      <c r="ADD5112" s="60"/>
      <c r="ADE5112" s="60"/>
    </row>
    <row r="5113" spans="760:785" x14ac:dyDescent="0.25">
      <c r="ACF5113" s="60"/>
      <c r="ACG5113" s="60"/>
      <c r="ACH5113" s="60"/>
      <c r="ACI5113" s="60"/>
      <c r="ACJ5113" s="60"/>
      <c r="ACK5113" s="60"/>
      <c r="ACL5113" s="60"/>
      <c r="ACM5113" s="60"/>
      <c r="ACN5113" s="60"/>
      <c r="ACO5113" s="60"/>
      <c r="ACP5113" s="60"/>
      <c r="ACQ5113" s="60"/>
      <c r="ACR5113" s="60"/>
      <c r="ACS5113" s="60"/>
      <c r="ACT5113" s="60"/>
      <c r="ACU5113" s="60"/>
      <c r="ACV5113" s="60"/>
      <c r="ACW5113" s="60"/>
      <c r="ACX5113" s="60"/>
      <c r="ACY5113" s="60">
        <v>0.99909421079962402</v>
      </c>
      <c r="ACZ5113" s="60"/>
      <c r="ADA5113" s="60"/>
      <c r="ADB5113" s="60"/>
      <c r="ADC5113" s="60"/>
      <c r="ADD5113" s="60"/>
      <c r="ADE5113" s="60"/>
    </row>
    <row r="5114" spans="760:785" x14ac:dyDescent="0.25">
      <c r="ACF5114" s="60"/>
      <c r="ACG5114" s="60"/>
      <c r="ACH5114" s="60"/>
      <c r="ACI5114" s="60"/>
      <c r="ACJ5114" s="60"/>
      <c r="ACK5114" s="60"/>
      <c r="ACL5114" s="60"/>
      <c r="ACM5114" s="60"/>
      <c r="ACN5114" s="60"/>
      <c r="ACO5114" s="60"/>
      <c r="ACP5114" s="60"/>
      <c r="ACQ5114" s="60"/>
      <c r="ACR5114" s="60"/>
      <c r="ACS5114" s="60"/>
      <c r="ACT5114" s="60"/>
      <c r="ACU5114" s="60"/>
      <c r="ACV5114" s="60"/>
      <c r="ACW5114" s="60"/>
      <c r="ACX5114" s="60"/>
      <c r="ACY5114" s="60">
        <v>0.99909402094454502</v>
      </c>
      <c r="ACZ5114" s="60"/>
      <c r="ADA5114" s="60"/>
      <c r="ADB5114" s="60"/>
      <c r="ADC5114" s="60"/>
      <c r="ADD5114" s="60"/>
      <c r="ADE5114" s="60"/>
    </row>
    <row r="5115" spans="760:785" x14ac:dyDescent="0.25">
      <c r="ACF5115" s="60"/>
      <c r="ACG5115" s="60"/>
      <c r="ACH5115" s="60"/>
      <c r="ACI5115" s="60"/>
      <c r="ACJ5115" s="60"/>
      <c r="ACK5115" s="60"/>
      <c r="ACL5115" s="60"/>
      <c r="ACM5115" s="60"/>
      <c r="ACN5115" s="60"/>
      <c r="ACO5115" s="60"/>
      <c r="ACP5115" s="60"/>
      <c r="ACQ5115" s="60"/>
      <c r="ACR5115" s="60"/>
      <c r="ACS5115" s="60"/>
      <c r="ACT5115" s="60"/>
      <c r="ACU5115" s="60"/>
      <c r="ACV5115" s="60"/>
      <c r="ACW5115" s="60"/>
      <c r="ACX5115" s="60"/>
      <c r="ACY5115" s="60">
        <v>0.99909314143681904</v>
      </c>
      <c r="ACZ5115" s="60"/>
      <c r="ADA5115" s="60"/>
      <c r="ADB5115" s="60"/>
      <c r="ADC5115" s="60"/>
      <c r="ADD5115" s="60"/>
      <c r="ADE5115" s="60"/>
    </row>
    <row r="5116" spans="760:785" x14ac:dyDescent="0.25">
      <c r="ACF5116" s="60"/>
      <c r="ACG5116" s="60"/>
      <c r="ACH5116" s="60"/>
      <c r="ACI5116" s="60"/>
      <c r="ACJ5116" s="60"/>
      <c r="ACK5116" s="60"/>
      <c r="ACL5116" s="60"/>
      <c r="ACM5116" s="60"/>
      <c r="ACN5116" s="60"/>
      <c r="ACO5116" s="60"/>
      <c r="ACP5116" s="60"/>
      <c r="ACQ5116" s="60"/>
      <c r="ACR5116" s="60"/>
      <c r="ACS5116" s="60"/>
      <c r="ACT5116" s="60"/>
      <c r="ACU5116" s="60"/>
      <c r="ACV5116" s="60"/>
      <c r="ACW5116" s="60"/>
      <c r="ACX5116" s="60"/>
      <c r="ACY5116" s="60">
        <v>0.99909226311793498</v>
      </c>
      <c r="ACZ5116" s="60"/>
      <c r="ADA5116" s="60"/>
      <c r="ADB5116" s="60"/>
      <c r="ADC5116" s="60"/>
      <c r="ADD5116" s="60"/>
      <c r="ADE5116" s="60"/>
    </row>
    <row r="5117" spans="760:785" x14ac:dyDescent="0.25">
      <c r="ACF5117" s="60"/>
      <c r="ACG5117" s="60"/>
      <c r="ACH5117" s="60"/>
      <c r="ACI5117" s="60"/>
      <c r="ACJ5117" s="60"/>
      <c r="ACK5117" s="60"/>
      <c r="ACL5117" s="60"/>
      <c r="ACM5117" s="60"/>
      <c r="ACN5117" s="60"/>
      <c r="ACO5117" s="60"/>
      <c r="ACP5117" s="60"/>
      <c r="ACQ5117" s="60"/>
      <c r="ACR5117" s="60"/>
      <c r="ACS5117" s="60"/>
      <c r="ACT5117" s="60"/>
      <c r="ACU5117" s="60"/>
      <c r="ACV5117" s="60"/>
      <c r="ACW5117" s="60"/>
      <c r="ACX5117" s="60"/>
      <c r="ACY5117" s="60">
        <v>0.99908694257759201</v>
      </c>
      <c r="ACZ5117" s="60"/>
      <c r="ADA5117" s="60"/>
      <c r="ADB5117" s="60"/>
      <c r="ADC5117" s="60"/>
      <c r="ADD5117" s="60"/>
      <c r="ADE5117" s="60"/>
    </row>
    <row r="5118" spans="760:785" x14ac:dyDescent="0.25">
      <c r="ACF5118" s="60"/>
      <c r="ACG5118" s="60"/>
      <c r="ACH5118" s="60"/>
      <c r="ACI5118" s="60"/>
      <c r="ACJ5118" s="60"/>
      <c r="ACK5118" s="60"/>
      <c r="ACL5118" s="60"/>
      <c r="ACM5118" s="60"/>
      <c r="ACN5118" s="60"/>
      <c r="ACO5118" s="60"/>
      <c r="ACP5118" s="60"/>
      <c r="ACQ5118" s="60"/>
      <c r="ACR5118" s="60"/>
      <c r="ACS5118" s="60"/>
      <c r="ACT5118" s="60"/>
      <c r="ACU5118" s="60"/>
      <c r="ACV5118" s="60"/>
      <c r="ACW5118" s="60"/>
      <c r="ACX5118" s="60"/>
      <c r="ACY5118" s="60">
        <v>0.99908164707940905</v>
      </c>
      <c r="ACZ5118" s="60"/>
      <c r="ADA5118" s="60"/>
      <c r="ADB5118" s="60"/>
      <c r="ADC5118" s="60"/>
      <c r="ADD5118" s="60"/>
      <c r="ADE5118" s="60"/>
    </row>
    <row r="5119" spans="760:785" x14ac:dyDescent="0.25">
      <c r="ACF5119" s="60"/>
      <c r="ACG5119" s="60"/>
      <c r="ACH5119" s="60"/>
      <c r="ACI5119" s="60"/>
      <c r="ACJ5119" s="60"/>
      <c r="ACK5119" s="60"/>
      <c r="ACL5119" s="60"/>
      <c r="ACM5119" s="60"/>
      <c r="ACN5119" s="60"/>
      <c r="ACO5119" s="60"/>
      <c r="ACP5119" s="60"/>
      <c r="ACQ5119" s="60"/>
      <c r="ACR5119" s="60"/>
      <c r="ACS5119" s="60"/>
      <c r="ACT5119" s="60"/>
      <c r="ACU5119" s="60"/>
      <c r="ACV5119" s="60"/>
      <c r="ACW5119" s="60"/>
      <c r="ACX5119" s="60"/>
      <c r="ACY5119" s="60">
        <v>0.99907479138121602</v>
      </c>
      <c r="ACZ5119" s="60"/>
      <c r="ADA5119" s="60"/>
      <c r="ADB5119" s="60"/>
      <c r="ADC5119" s="60"/>
      <c r="ADD5119" s="60"/>
      <c r="ADE5119" s="60"/>
    </row>
    <row r="5120" spans="760:785" x14ac:dyDescent="0.25">
      <c r="ACF5120" s="60"/>
      <c r="ACG5120" s="60"/>
      <c r="ACH5120" s="60"/>
      <c r="ACI5120" s="60"/>
      <c r="ACJ5120" s="60"/>
      <c r="ACK5120" s="60"/>
      <c r="ACL5120" s="60"/>
      <c r="ACM5120" s="60"/>
      <c r="ACN5120" s="60"/>
      <c r="ACO5120" s="60"/>
      <c r="ACP5120" s="60"/>
      <c r="ACQ5120" s="60"/>
      <c r="ACR5120" s="60"/>
      <c r="ACS5120" s="60"/>
      <c r="ACT5120" s="60"/>
      <c r="ACU5120" s="60"/>
      <c r="ACV5120" s="60"/>
      <c r="ACW5120" s="60"/>
      <c r="ACX5120" s="60"/>
      <c r="ACY5120" s="60">
        <v>0.99906539377537196</v>
      </c>
      <c r="ACZ5120" s="60"/>
      <c r="ADA5120" s="60"/>
      <c r="ADB5120" s="60"/>
      <c r="ADC5120" s="60"/>
      <c r="ADD5120" s="60"/>
      <c r="ADE5120" s="60"/>
    </row>
    <row r="5121" spans="760:785" x14ac:dyDescent="0.25">
      <c r="ACF5121" s="60"/>
      <c r="ACG5121" s="60"/>
      <c r="ACH5121" s="60"/>
      <c r="ACI5121" s="60"/>
      <c r="ACJ5121" s="60"/>
      <c r="ACK5121" s="60"/>
      <c r="ACL5121" s="60"/>
      <c r="ACM5121" s="60"/>
      <c r="ACN5121" s="60"/>
      <c r="ACO5121" s="60"/>
      <c r="ACP5121" s="60"/>
      <c r="ACQ5121" s="60"/>
      <c r="ACR5121" s="60"/>
      <c r="ACS5121" s="60"/>
      <c r="ACT5121" s="60"/>
      <c r="ACU5121" s="60"/>
      <c r="ACV5121" s="60"/>
      <c r="ACW5121" s="60"/>
      <c r="ACX5121" s="60"/>
      <c r="ACY5121" s="60">
        <v>0.99905811597344596</v>
      </c>
      <c r="ACZ5121" s="60"/>
      <c r="ADA5121" s="60"/>
      <c r="ADB5121" s="60"/>
      <c r="ADC5121" s="60"/>
      <c r="ADD5121" s="60"/>
      <c r="ADE5121" s="60"/>
    </row>
    <row r="5122" spans="760:785" x14ac:dyDescent="0.25">
      <c r="ACF5122" s="60"/>
      <c r="ACG5122" s="60"/>
      <c r="ACH5122" s="60"/>
      <c r="ACI5122" s="60"/>
      <c r="ACJ5122" s="60"/>
      <c r="ACK5122" s="60"/>
      <c r="ACL5122" s="60"/>
      <c r="ACM5122" s="60"/>
      <c r="ACN5122" s="60"/>
      <c r="ACO5122" s="60"/>
      <c r="ACP5122" s="60"/>
      <c r="ACQ5122" s="60"/>
      <c r="ACR5122" s="60"/>
      <c r="ACS5122" s="60"/>
      <c r="ACT5122" s="60"/>
      <c r="ACU5122" s="60"/>
      <c r="ACV5122" s="60"/>
      <c r="ACW5122" s="60"/>
      <c r="ACX5122" s="60"/>
      <c r="ACY5122" s="60">
        <v>0.99905535072332696</v>
      </c>
      <c r="ACZ5122" s="60"/>
      <c r="ADA5122" s="60"/>
      <c r="ADB5122" s="60"/>
      <c r="ADC5122" s="60"/>
      <c r="ADD5122" s="60"/>
      <c r="ADE5122" s="60"/>
    </row>
    <row r="5123" spans="760:785" x14ac:dyDescent="0.25">
      <c r="ACF5123" s="60"/>
      <c r="ACG5123" s="60"/>
      <c r="ACH5123" s="60"/>
      <c r="ACI5123" s="60"/>
      <c r="ACJ5123" s="60"/>
      <c r="ACK5123" s="60"/>
      <c r="ACL5123" s="60"/>
      <c r="ACM5123" s="60"/>
      <c r="ACN5123" s="60"/>
      <c r="ACO5123" s="60"/>
      <c r="ACP5123" s="60"/>
      <c r="ACQ5123" s="60"/>
      <c r="ACR5123" s="60"/>
      <c r="ACS5123" s="60"/>
      <c r="ACT5123" s="60"/>
      <c r="ACU5123" s="60"/>
      <c r="ACV5123" s="60"/>
      <c r="ACW5123" s="60"/>
      <c r="ACX5123" s="60"/>
      <c r="ACY5123" s="60">
        <v>0.99905209599211597</v>
      </c>
      <c r="ACZ5123" s="60"/>
      <c r="ADA5123" s="60"/>
      <c r="ADB5123" s="60"/>
      <c r="ADC5123" s="60"/>
      <c r="ADD5123" s="60"/>
      <c r="ADE5123" s="60"/>
    </row>
    <row r="5124" spans="760:785" x14ac:dyDescent="0.25">
      <c r="ACF5124" s="60"/>
      <c r="ACG5124" s="60"/>
      <c r="ACH5124" s="60"/>
      <c r="ACI5124" s="60"/>
      <c r="ACJ5124" s="60"/>
      <c r="ACK5124" s="60"/>
      <c r="ACL5124" s="60"/>
      <c r="ACM5124" s="60"/>
      <c r="ACN5124" s="60"/>
      <c r="ACO5124" s="60"/>
      <c r="ACP5124" s="60"/>
      <c r="ACQ5124" s="60"/>
      <c r="ACR5124" s="60"/>
      <c r="ACS5124" s="60"/>
      <c r="ACT5124" s="60"/>
      <c r="ACU5124" s="60"/>
      <c r="ACV5124" s="60"/>
      <c r="ACW5124" s="60"/>
      <c r="ACX5124" s="60"/>
      <c r="ACY5124" s="60">
        <v>0.99905119588370594</v>
      </c>
      <c r="ACZ5124" s="60"/>
      <c r="ADA5124" s="60"/>
      <c r="ADB5124" s="60"/>
      <c r="ADC5124" s="60"/>
      <c r="ADD5124" s="60"/>
      <c r="ADE5124" s="60"/>
    </row>
    <row r="5125" spans="760:785" x14ac:dyDescent="0.25">
      <c r="ACF5125" s="60"/>
      <c r="ACG5125" s="60"/>
      <c r="ACH5125" s="60"/>
      <c r="ACI5125" s="60"/>
      <c r="ACJ5125" s="60"/>
      <c r="ACK5125" s="60"/>
      <c r="ACL5125" s="60"/>
      <c r="ACM5125" s="60"/>
      <c r="ACN5125" s="60"/>
      <c r="ACO5125" s="60"/>
      <c r="ACP5125" s="60"/>
      <c r="ACQ5125" s="60"/>
      <c r="ACR5125" s="60"/>
      <c r="ACS5125" s="60"/>
      <c r="ACT5125" s="60"/>
      <c r="ACU5125" s="60"/>
      <c r="ACV5125" s="60"/>
      <c r="ACW5125" s="60"/>
      <c r="ACX5125" s="60"/>
      <c r="ACY5125" s="60">
        <v>0.99904032693231004</v>
      </c>
      <c r="ACZ5125" s="60"/>
      <c r="ADA5125" s="60"/>
      <c r="ADB5125" s="60"/>
      <c r="ADC5125" s="60"/>
      <c r="ADD5125" s="60"/>
      <c r="ADE5125" s="60"/>
    </row>
    <row r="5126" spans="760:785" x14ac:dyDescent="0.25">
      <c r="ACF5126" s="60"/>
      <c r="ACG5126" s="60"/>
      <c r="ACH5126" s="60"/>
      <c r="ACI5126" s="60"/>
      <c r="ACJ5126" s="60"/>
      <c r="ACK5126" s="60"/>
      <c r="ACL5126" s="60"/>
      <c r="ACM5126" s="60"/>
      <c r="ACN5126" s="60"/>
      <c r="ACO5126" s="60"/>
      <c r="ACP5126" s="60"/>
      <c r="ACQ5126" s="60"/>
      <c r="ACR5126" s="60"/>
      <c r="ACS5126" s="60"/>
      <c r="ACT5126" s="60"/>
      <c r="ACU5126" s="60"/>
      <c r="ACV5126" s="60"/>
      <c r="ACW5126" s="60"/>
      <c r="ACX5126" s="60"/>
      <c r="ACY5126" s="60">
        <v>0.99903892860365395</v>
      </c>
      <c r="ACZ5126" s="60"/>
      <c r="ADA5126" s="60"/>
      <c r="ADB5126" s="60"/>
      <c r="ADC5126" s="60"/>
      <c r="ADD5126" s="60"/>
      <c r="ADE5126" s="60"/>
    </row>
    <row r="5127" spans="760:785" x14ac:dyDescent="0.25">
      <c r="ACF5127" s="60"/>
      <c r="ACG5127" s="60"/>
      <c r="ACH5127" s="60"/>
      <c r="ACI5127" s="60"/>
      <c r="ACJ5127" s="60"/>
      <c r="ACK5127" s="60"/>
      <c r="ACL5127" s="60"/>
      <c r="ACM5127" s="60"/>
      <c r="ACN5127" s="60"/>
      <c r="ACO5127" s="60"/>
      <c r="ACP5127" s="60"/>
      <c r="ACQ5127" s="60"/>
      <c r="ACR5127" s="60"/>
      <c r="ACS5127" s="60"/>
      <c r="ACT5127" s="60"/>
      <c r="ACU5127" s="60"/>
      <c r="ACV5127" s="60"/>
      <c r="ACW5127" s="60"/>
      <c r="ACX5127" s="60"/>
      <c r="ACY5127" s="60">
        <v>0.999033061820507</v>
      </c>
      <c r="ACZ5127" s="60"/>
      <c r="ADA5127" s="60"/>
      <c r="ADB5127" s="60"/>
      <c r="ADC5127" s="60"/>
      <c r="ADD5127" s="60"/>
      <c r="ADE5127" s="60"/>
    </row>
    <row r="5128" spans="760:785" x14ac:dyDescent="0.25">
      <c r="ACF5128" s="60"/>
      <c r="ACG5128" s="60"/>
      <c r="ACH5128" s="60"/>
      <c r="ACI5128" s="60"/>
      <c r="ACJ5128" s="60"/>
      <c r="ACK5128" s="60"/>
      <c r="ACL5128" s="60"/>
      <c r="ACM5128" s="60"/>
      <c r="ACN5128" s="60"/>
      <c r="ACO5128" s="60"/>
      <c r="ACP5128" s="60"/>
      <c r="ACQ5128" s="60"/>
      <c r="ACR5128" s="60"/>
      <c r="ACS5128" s="60"/>
      <c r="ACT5128" s="60"/>
      <c r="ACU5128" s="60"/>
      <c r="ACV5128" s="60"/>
      <c r="ACW5128" s="60"/>
      <c r="ACX5128" s="60"/>
      <c r="ACY5128" s="60">
        <v>0.99902395604912997</v>
      </c>
      <c r="ACZ5128" s="60"/>
      <c r="ADA5128" s="60"/>
      <c r="ADB5128" s="60"/>
      <c r="ADC5128" s="60"/>
      <c r="ADD5128" s="60"/>
      <c r="ADE5128" s="60"/>
    </row>
    <row r="5129" spans="760:785" x14ac:dyDescent="0.25">
      <c r="ACF5129" s="60"/>
      <c r="ACG5129" s="60"/>
      <c r="ACH5129" s="60"/>
      <c r="ACI5129" s="60"/>
      <c r="ACJ5129" s="60"/>
      <c r="ACK5129" s="60"/>
      <c r="ACL5129" s="60"/>
      <c r="ACM5129" s="60"/>
      <c r="ACN5129" s="60"/>
      <c r="ACO5129" s="60"/>
      <c r="ACP5129" s="60"/>
      <c r="ACQ5129" s="60"/>
      <c r="ACR5129" s="60"/>
      <c r="ACS5129" s="60"/>
      <c r="ACT5129" s="60"/>
      <c r="ACU5129" s="60"/>
      <c r="ACV5129" s="60"/>
      <c r="ACW5129" s="60"/>
      <c r="ACX5129" s="60"/>
      <c r="ACY5129" s="60">
        <v>0.99902110417103895</v>
      </c>
      <c r="ACZ5129" s="60"/>
      <c r="ADA5129" s="60"/>
      <c r="ADB5129" s="60"/>
      <c r="ADC5129" s="60"/>
      <c r="ADD5129" s="60"/>
      <c r="ADE5129" s="60"/>
    </row>
    <row r="5130" spans="760:785" x14ac:dyDescent="0.25">
      <c r="ACF5130" s="60"/>
      <c r="ACG5130" s="60"/>
      <c r="ACH5130" s="60"/>
      <c r="ACI5130" s="60"/>
      <c r="ACJ5130" s="60"/>
      <c r="ACK5130" s="60"/>
      <c r="ACL5130" s="60"/>
      <c r="ACM5130" s="60"/>
      <c r="ACN5130" s="60"/>
      <c r="ACO5130" s="60"/>
      <c r="ACP5130" s="60"/>
      <c r="ACQ5130" s="60"/>
      <c r="ACR5130" s="60"/>
      <c r="ACS5130" s="60"/>
      <c r="ACT5130" s="60"/>
      <c r="ACU5130" s="60"/>
      <c r="ACV5130" s="60"/>
      <c r="ACW5130" s="60"/>
      <c r="ACX5130" s="60"/>
      <c r="ACY5130" s="60">
        <v>0.99901718116846505</v>
      </c>
      <c r="ACZ5130" s="60"/>
      <c r="ADA5130" s="60"/>
      <c r="ADB5130" s="60"/>
      <c r="ADC5130" s="60"/>
      <c r="ADD5130" s="60"/>
      <c r="ADE5130" s="60"/>
    </row>
    <row r="5131" spans="760:785" x14ac:dyDescent="0.25">
      <c r="ACF5131" s="60"/>
      <c r="ACG5131" s="60"/>
      <c r="ACH5131" s="60"/>
      <c r="ACI5131" s="60"/>
      <c r="ACJ5131" s="60"/>
      <c r="ACK5131" s="60"/>
      <c r="ACL5131" s="60"/>
      <c r="ACM5131" s="60"/>
      <c r="ACN5131" s="60"/>
      <c r="ACO5131" s="60"/>
      <c r="ACP5131" s="60"/>
      <c r="ACQ5131" s="60"/>
      <c r="ACR5131" s="60"/>
      <c r="ACS5131" s="60"/>
      <c r="ACT5131" s="60"/>
      <c r="ACU5131" s="60"/>
      <c r="ACV5131" s="60"/>
      <c r="ACW5131" s="60"/>
      <c r="ACX5131" s="60"/>
      <c r="ACY5131" s="60">
        <v>0.99901591134356904</v>
      </c>
      <c r="ACZ5131" s="60"/>
      <c r="ADA5131" s="60"/>
      <c r="ADB5131" s="60"/>
      <c r="ADC5131" s="60"/>
      <c r="ADD5131" s="60"/>
      <c r="ADE5131" s="60"/>
    </row>
    <row r="5132" spans="760:785" x14ac:dyDescent="0.25">
      <c r="ACF5132" s="60"/>
      <c r="ACG5132" s="60"/>
      <c r="ACH5132" s="60"/>
      <c r="ACI5132" s="60"/>
      <c r="ACJ5132" s="60"/>
      <c r="ACK5132" s="60"/>
      <c r="ACL5132" s="60"/>
      <c r="ACM5132" s="60"/>
      <c r="ACN5132" s="60"/>
      <c r="ACO5132" s="60"/>
      <c r="ACP5132" s="60"/>
      <c r="ACQ5132" s="60"/>
      <c r="ACR5132" s="60"/>
      <c r="ACS5132" s="60"/>
      <c r="ACT5132" s="60"/>
      <c r="ACU5132" s="60"/>
      <c r="ACV5132" s="60"/>
      <c r="ACW5132" s="60"/>
      <c r="ACX5132" s="60"/>
      <c r="ACY5132" s="60">
        <v>0.99900728525626903</v>
      </c>
      <c r="ACZ5132" s="60"/>
      <c r="ADA5132" s="60"/>
      <c r="ADB5132" s="60"/>
      <c r="ADC5132" s="60"/>
      <c r="ADD5132" s="60"/>
      <c r="ADE5132" s="60"/>
    </row>
    <row r="5133" spans="760:785" x14ac:dyDescent="0.25">
      <c r="ACF5133" s="60"/>
      <c r="ACG5133" s="60"/>
      <c r="ACH5133" s="60"/>
      <c r="ACI5133" s="60"/>
      <c r="ACJ5133" s="60"/>
      <c r="ACK5133" s="60"/>
      <c r="ACL5133" s="60"/>
      <c r="ACM5133" s="60"/>
      <c r="ACN5133" s="60"/>
      <c r="ACO5133" s="60"/>
      <c r="ACP5133" s="60"/>
      <c r="ACQ5133" s="60"/>
      <c r="ACR5133" s="60"/>
      <c r="ACS5133" s="60"/>
      <c r="ACT5133" s="60"/>
      <c r="ACU5133" s="60"/>
      <c r="ACV5133" s="60"/>
      <c r="ACW5133" s="60"/>
      <c r="ACX5133" s="60"/>
      <c r="ACY5133" s="60">
        <v>0.99900590055842797</v>
      </c>
      <c r="ACZ5133" s="60"/>
      <c r="ADA5133" s="60"/>
      <c r="ADB5133" s="60"/>
      <c r="ADC5133" s="60"/>
      <c r="ADD5133" s="60"/>
      <c r="ADE5133" s="60"/>
    </row>
    <row r="5134" spans="760:785" x14ac:dyDescent="0.25">
      <c r="ACF5134" s="60"/>
      <c r="ACG5134" s="60"/>
      <c r="ACH5134" s="60"/>
      <c r="ACI5134" s="60"/>
      <c r="ACJ5134" s="60"/>
      <c r="ACK5134" s="60"/>
      <c r="ACL5134" s="60"/>
      <c r="ACM5134" s="60"/>
      <c r="ACN5134" s="60"/>
      <c r="ACO5134" s="60"/>
      <c r="ACP5134" s="60"/>
      <c r="ACQ5134" s="60"/>
      <c r="ACR5134" s="60"/>
      <c r="ACS5134" s="60"/>
      <c r="ACT5134" s="60"/>
      <c r="ACU5134" s="60"/>
      <c r="ACV5134" s="60"/>
      <c r="ACW5134" s="60"/>
      <c r="ACX5134" s="60"/>
      <c r="ACY5134" s="60">
        <v>0.99900094690624497</v>
      </c>
      <c r="ACZ5134" s="60"/>
      <c r="ADA5134" s="60"/>
      <c r="ADB5134" s="60"/>
      <c r="ADC5134" s="60"/>
      <c r="ADD5134" s="60"/>
      <c r="ADE5134" s="60"/>
    </row>
    <row r="5135" spans="760:785" x14ac:dyDescent="0.25">
      <c r="ACF5135" s="60"/>
      <c r="ACG5135" s="60"/>
      <c r="ACH5135" s="60"/>
      <c r="ACI5135" s="60"/>
      <c r="ACJ5135" s="60"/>
      <c r="ACK5135" s="60"/>
      <c r="ACL5135" s="60"/>
      <c r="ACM5135" s="60"/>
      <c r="ACN5135" s="60"/>
      <c r="ACO5135" s="60"/>
      <c r="ACP5135" s="60"/>
      <c r="ACQ5135" s="60"/>
      <c r="ACR5135" s="60"/>
      <c r="ACS5135" s="60"/>
      <c r="ACT5135" s="60"/>
      <c r="ACU5135" s="60"/>
      <c r="ACV5135" s="60"/>
      <c r="ACW5135" s="60"/>
      <c r="ACX5135" s="60"/>
      <c r="ACY5135" s="60">
        <v>0.99899073299848096</v>
      </c>
      <c r="ACZ5135" s="60"/>
      <c r="ADA5135" s="60"/>
      <c r="ADB5135" s="60"/>
      <c r="ADC5135" s="60"/>
      <c r="ADD5135" s="60"/>
      <c r="ADE5135" s="60"/>
    </row>
    <row r="5136" spans="760:785" x14ac:dyDescent="0.25">
      <c r="ACF5136" s="60"/>
      <c r="ACG5136" s="60"/>
      <c r="ACH5136" s="60"/>
      <c r="ACI5136" s="60"/>
      <c r="ACJ5136" s="60"/>
      <c r="ACK5136" s="60"/>
      <c r="ACL5136" s="60"/>
      <c r="ACM5136" s="60"/>
      <c r="ACN5136" s="60"/>
      <c r="ACO5136" s="60"/>
      <c r="ACP5136" s="60"/>
      <c r="ACQ5136" s="60"/>
      <c r="ACR5136" s="60"/>
      <c r="ACS5136" s="60"/>
      <c r="ACT5136" s="60"/>
      <c r="ACU5136" s="60"/>
      <c r="ACV5136" s="60"/>
      <c r="ACW5136" s="60"/>
      <c r="ACX5136" s="60"/>
      <c r="ACY5136" s="60">
        <v>0.99898798486469198</v>
      </c>
      <c r="ACZ5136" s="60"/>
      <c r="ADA5136" s="60"/>
      <c r="ADB5136" s="60"/>
      <c r="ADC5136" s="60"/>
      <c r="ADD5136" s="60"/>
      <c r="ADE5136" s="60"/>
    </row>
    <row r="5137" spans="760:785" x14ac:dyDescent="0.25">
      <c r="ACF5137" s="60"/>
      <c r="ACG5137" s="60"/>
      <c r="ACH5137" s="60"/>
      <c r="ACI5137" s="60"/>
      <c r="ACJ5137" s="60"/>
      <c r="ACK5137" s="60"/>
      <c r="ACL5137" s="60"/>
      <c r="ACM5137" s="60"/>
      <c r="ACN5137" s="60"/>
      <c r="ACO5137" s="60"/>
      <c r="ACP5137" s="60"/>
      <c r="ACQ5137" s="60"/>
      <c r="ACR5137" s="60"/>
      <c r="ACS5137" s="60"/>
      <c r="ACT5137" s="60"/>
      <c r="ACU5137" s="60"/>
      <c r="ACV5137" s="60"/>
      <c r="ACW5137" s="60"/>
      <c r="ACX5137" s="60"/>
      <c r="ACY5137" s="60">
        <v>0.998979304591749</v>
      </c>
      <c r="ACZ5137" s="60"/>
      <c r="ADA5137" s="60"/>
      <c r="ADB5137" s="60"/>
      <c r="ADC5137" s="60"/>
      <c r="ADD5137" s="60"/>
      <c r="ADE5137" s="60"/>
    </row>
    <row r="5138" spans="760:785" x14ac:dyDescent="0.25">
      <c r="ACF5138" s="60"/>
      <c r="ACG5138" s="60"/>
      <c r="ACH5138" s="60"/>
      <c r="ACI5138" s="60"/>
      <c r="ACJ5138" s="60"/>
      <c r="ACK5138" s="60"/>
      <c r="ACL5138" s="60"/>
      <c r="ACM5138" s="60"/>
      <c r="ACN5138" s="60"/>
      <c r="ACO5138" s="60"/>
      <c r="ACP5138" s="60"/>
      <c r="ACQ5138" s="60"/>
      <c r="ACR5138" s="60"/>
      <c r="ACS5138" s="60"/>
      <c r="ACT5138" s="60"/>
      <c r="ACU5138" s="60"/>
      <c r="ACV5138" s="60"/>
      <c r="ACW5138" s="60"/>
      <c r="ACX5138" s="60"/>
      <c r="ACY5138" s="60">
        <v>0.99897736829517103</v>
      </c>
      <c r="ACZ5138" s="60"/>
      <c r="ADA5138" s="60"/>
      <c r="ADB5138" s="60"/>
      <c r="ADC5138" s="60"/>
      <c r="ADD5138" s="60"/>
      <c r="ADE5138" s="60"/>
    </row>
    <row r="5139" spans="760:785" x14ac:dyDescent="0.25">
      <c r="ACF5139" s="60"/>
      <c r="ACG5139" s="60"/>
      <c r="ACH5139" s="60"/>
      <c r="ACI5139" s="60"/>
      <c r="ACJ5139" s="60"/>
      <c r="ACK5139" s="60"/>
      <c r="ACL5139" s="60"/>
      <c r="ACM5139" s="60"/>
      <c r="ACN5139" s="60"/>
      <c r="ACO5139" s="60"/>
      <c r="ACP5139" s="60"/>
      <c r="ACQ5139" s="60"/>
      <c r="ACR5139" s="60"/>
      <c r="ACS5139" s="60"/>
      <c r="ACT5139" s="60"/>
      <c r="ACU5139" s="60"/>
      <c r="ACV5139" s="60"/>
      <c r="ACW5139" s="60"/>
      <c r="ACX5139" s="60"/>
      <c r="ACY5139" s="60">
        <v>0.99897608417009898</v>
      </c>
      <c r="ACZ5139" s="60"/>
      <c r="ADA5139" s="60"/>
      <c r="ADB5139" s="60"/>
      <c r="ADC5139" s="60"/>
      <c r="ADD5139" s="60"/>
      <c r="ADE5139" s="60"/>
    </row>
    <row r="5140" spans="760:785" x14ac:dyDescent="0.25">
      <c r="ACF5140" s="60"/>
      <c r="ACG5140" s="60"/>
      <c r="ACH5140" s="60"/>
      <c r="ACI5140" s="60"/>
      <c r="ACJ5140" s="60"/>
      <c r="ACK5140" s="60"/>
      <c r="ACL5140" s="60"/>
      <c r="ACM5140" s="60"/>
      <c r="ACN5140" s="60"/>
      <c r="ACO5140" s="60"/>
      <c r="ACP5140" s="60"/>
      <c r="ACQ5140" s="60"/>
      <c r="ACR5140" s="60"/>
      <c r="ACS5140" s="60"/>
      <c r="ACT5140" s="60"/>
      <c r="ACU5140" s="60"/>
      <c r="ACV5140" s="60"/>
      <c r="ACW5140" s="60"/>
      <c r="ACX5140" s="60"/>
      <c r="ACY5140" s="60">
        <v>0.99897569676576903</v>
      </c>
      <c r="ACZ5140" s="60"/>
      <c r="ADA5140" s="60"/>
      <c r="ADB5140" s="60"/>
      <c r="ADC5140" s="60"/>
      <c r="ADD5140" s="60"/>
      <c r="ADE5140" s="60"/>
    </row>
    <row r="5141" spans="760:785" x14ac:dyDescent="0.25">
      <c r="ACF5141" s="60"/>
      <c r="ACG5141" s="60"/>
      <c r="ACH5141" s="60"/>
      <c r="ACI5141" s="60"/>
      <c r="ACJ5141" s="60"/>
      <c r="ACK5141" s="60"/>
      <c r="ACL5141" s="60"/>
      <c r="ACM5141" s="60"/>
      <c r="ACN5141" s="60"/>
      <c r="ACO5141" s="60"/>
      <c r="ACP5141" s="60"/>
      <c r="ACQ5141" s="60"/>
      <c r="ACR5141" s="60"/>
      <c r="ACS5141" s="60"/>
      <c r="ACT5141" s="60"/>
      <c r="ACU5141" s="60"/>
      <c r="ACV5141" s="60"/>
      <c r="ACW5141" s="60"/>
      <c r="ACX5141" s="60"/>
      <c r="ACY5141" s="60">
        <v>0.99896859913989899</v>
      </c>
      <c r="ACZ5141" s="60"/>
      <c r="ADA5141" s="60"/>
      <c r="ADB5141" s="60"/>
      <c r="ADC5141" s="60"/>
      <c r="ADD5141" s="60"/>
      <c r="ADE5141" s="60"/>
    </row>
    <row r="5142" spans="760:785" x14ac:dyDescent="0.25">
      <c r="ACF5142" s="60"/>
      <c r="ACG5142" s="60"/>
      <c r="ACH5142" s="60"/>
      <c r="ACI5142" s="60"/>
      <c r="ACJ5142" s="60"/>
      <c r="ACK5142" s="60"/>
      <c r="ACL5142" s="60"/>
      <c r="ACM5142" s="60"/>
      <c r="ACN5142" s="60"/>
      <c r="ACO5142" s="60"/>
      <c r="ACP5142" s="60"/>
      <c r="ACQ5142" s="60"/>
      <c r="ACR5142" s="60"/>
      <c r="ACS5142" s="60"/>
      <c r="ACT5142" s="60"/>
      <c r="ACU5142" s="60"/>
      <c r="ACV5142" s="60"/>
      <c r="ACW5142" s="60"/>
      <c r="ACX5142" s="60"/>
      <c r="ACY5142" s="60">
        <v>0.99896847019166302</v>
      </c>
      <c r="ACZ5142" s="60"/>
      <c r="ADA5142" s="60"/>
      <c r="ADB5142" s="60"/>
      <c r="ADC5142" s="60"/>
      <c r="ADD5142" s="60"/>
      <c r="ADE5142" s="60"/>
    </row>
    <row r="5143" spans="760:785" x14ac:dyDescent="0.25">
      <c r="ACF5143" s="60"/>
      <c r="ACG5143" s="60"/>
      <c r="ACH5143" s="60"/>
      <c r="ACI5143" s="60"/>
      <c r="ACJ5143" s="60"/>
      <c r="ACK5143" s="60"/>
      <c r="ACL5143" s="60"/>
      <c r="ACM5143" s="60"/>
      <c r="ACN5143" s="60"/>
      <c r="ACO5143" s="60"/>
      <c r="ACP5143" s="60"/>
      <c r="ACQ5143" s="60"/>
      <c r="ACR5143" s="60"/>
      <c r="ACS5143" s="60"/>
      <c r="ACT5143" s="60"/>
      <c r="ACU5143" s="60"/>
      <c r="ACV5143" s="60"/>
      <c r="ACW5143" s="60"/>
      <c r="ACX5143" s="60"/>
      <c r="ACY5143" s="60">
        <v>0.99896811462220003</v>
      </c>
      <c r="ACZ5143" s="60"/>
      <c r="ADA5143" s="60"/>
      <c r="ADB5143" s="60"/>
      <c r="ADC5143" s="60"/>
      <c r="ADD5143" s="60"/>
      <c r="ADE5143" s="60"/>
    </row>
    <row r="5144" spans="760:785" x14ac:dyDescent="0.25">
      <c r="ACF5144" s="60"/>
      <c r="ACG5144" s="60"/>
      <c r="ACH5144" s="60"/>
      <c r="ACI5144" s="60"/>
      <c r="ACJ5144" s="60"/>
      <c r="ACK5144" s="60"/>
      <c r="ACL5144" s="60"/>
      <c r="ACM5144" s="60"/>
      <c r="ACN5144" s="60"/>
      <c r="ACO5144" s="60"/>
      <c r="ACP5144" s="60"/>
      <c r="ACQ5144" s="60"/>
      <c r="ACR5144" s="60"/>
      <c r="ACS5144" s="60"/>
      <c r="ACT5144" s="60"/>
      <c r="ACU5144" s="60"/>
      <c r="ACV5144" s="60"/>
      <c r="ACW5144" s="60"/>
      <c r="ACX5144" s="60"/>
      <c r="ACY5144" s="60">
        <v>0.99896514481166399</v>
      </c>
      <c r="ACZ5144" s="60"/>
      <c r="ADA5144" s="60"/>
      <c r="ADB5144" s="60"/>
      <c r="ADC5144" s="60"/>
      <c r="ADD5144" s="60"/>
      <c r="ADE5144" s="60"/>
    </row>
    <row r="5145" spans="760:785" x14ac:dyDescent="0.25">
      <c r="ACF5145" s="60"/>
      <c r="ACG5145" s="60"/>
      <c r="ACH5145" s="60"/>
      <c r="ACI5145" s="60"/>
      <c r="ACJ5145" s="60"/>
      <c r="ACK5145" s="60"/>
      <c r="ACL5145" s="60"/>
      <c r="ACM5145" s="60"/>
      <c r="ACN5145" s="60"/>
      <c r="ACO5145" s="60"/>
      <c r="ACP5145" s="60"/>
      <c r="ACQ5145" s="60"/>
      <c r="ACR5145" s="60"/>
      <c r="ACS5145" s="60"/>
      <c r="ACT5145" s="60"/>
      <c r="ACU5145" s="60"/>
      <c r="ACV5145" s="60"/>
      <c r="ACW5145" s="60"/>
      <c r="ACX5145" s="60"/>
      <c r="ACY5145" s="60">
        <v>0.99896403973846903</v>
      </c>
      <c r="ACZ5145" s="60"/>
      <c r="ADA5145" s="60"/>
      <c r="ADB5145" s="60"/>
      <c r="ADC5145" s="60"/>
      <c r="ADD5145" s="60"/>
      <c r="ADE5145" s="60"/>
    </row>
    <row r="5146" spans="760:785" x14ac:dyDescent="0.25">
      <c r="ACF5146" s="60"/>
      <c r="ACG5146" s="60"/>
      <c r="ACH5146" s="60"/>
      <c r="ACI5146" s="60"/>
      <c r="ACJ5146" s="60"/>
      <c r="ACK5146" s="60"/>
      <c r="ACL5146" s="60"/>
      <c r="ACM5146" s="60"/>
      <c r="ACN5146" s="60"/>
      <c r="ACO5146" s="60"/>
      <c r="ACP5146" s="60"/>
      <c r="ACQ5146" s="60"/>
      <c r="ACR5146" s="60"/>
      <c r="ACS5146" s="60"/>
      <c r="ACT5146" s="60"/>
      <c r="ACU5146" s="60"/>
      <c r="ACV5146" s="60"/>
      <c r="ACW5146" s="60"/>
      <c r="ACX5146" s="60"/>
      <c r="ACY5146" s="60">
        <v>0.99895358341502305</v>
      </c>
      <c r="ACZ5146" s="60"/>
      <c r="ADA5146" s="60"/>
      <c r="ADB5146" s="60"/>
      <c r="ADC5146" s="60"/>
      <c r="ADD5146" s="60"/>
      <c r="ADE5146" s="60"/>
    </row>
    <row r="5147" spans="760:785" x14ac:dyDescent="0.25">
      <c r="ACF5147" s="60"/>
      <c r="ACG5147" s="60"/>
      <c r="ACH5147" s="60"/>
      <c r="ACI5147" s="60"/>
      <c r="ACJ5147" s="60"/>
      <c r="ACK5147" s="60"/>
      <c r="ACL5147" s="60"/>
      <c r="ACM5147" s="60"/>
      <c r="ACN5147" s="60"/>
      <c r="ACO5147" s="60"/>
      <c r="ACP5147" s="60"/>
      <c r="ACQ5147" s="60"/>
      <c r="ACR5147" s="60"/>
      <c r="ACS5147" s="60"/>
      <c r="ACT5147" s="60"/>
      <c r="ACU5147" s="60"/>
      <c r="ACV5147" s="60"/>
      <c r="ACW5147" s="60"/>
      <c r="ACX5147" s="60"/>
      <c r="ACY5147" s="60">
        <v>0.99895357806521401</v>
      </c>
      <c r="ACZ5147" s="60"/>
      <c r="ADA5147" s="60"/>
      <c r="ADB5147" s="60"/>
      <c r="ADC5147" s="60"/>
      <c r="ADD5147" s="60"/>
      <c r="ADE5147" s="60"/>
    </row>
    <row r="5148" spans="760:785" x14ac:dyDescent="0.25">
      <c r="ACF5148" s="60"/>
      <c r="ACG5148" s="60"/>
      <c r="ACH5148" s="60"/>
      <c r="ACI5148" s="60"/>
      <c r="ACJ5148" s="60"/>
      <c r="ACK5148" s="60"/>
      <c r="ACL5148" s="60"/>
      <c r="ACM5148" s="60"/>
      <c r="ACN5148" s="60"/>
      <c r="ACO5148" s="60"/>
      <c r="ACP5148" s="60"/>
      <c r="ACQ5148" s="60"/>
      <c r="ACR5148" s="60"/>
      <c r="ACS5148" s="60"/>
      <c r="ACT5148" s="60"/>
      <c r="ACU5148" s="60"/>
      <c r="ACV5148" s="60"/>
      <c r="ACW5148" s="60"/>
      <c r="ACX5148" s="60"/>
      <c r="ACY5148" s="60">
        <v>0.99894647135318704</v>
      </c>
      <c r="ACZ5148" s="60"/>
      <c r="ADA5148" s="60"/>
      <c r="ADB5148" s="60"/>
      <c r="ADC5148" s="60"/>
      <c r="ADD5148" s="60"/>
      <c r="ADE5148" s="60"/>
    </row>
    <row r="5149" spans="760:785" x14ac:dyDescent="0.25">
      <c r="ACF5149" s="60"/>
      <c r="ACG5149" s="60"/>
      <c r="ACH5149" s="60"/>
      <c r="ACI5149" s="60"/>
      <c r="ACJ5149" s="60"/>
      <c r="ACK5149" s="60"/>
      <c r="ACL5149" s="60"/>
      <c r="ACM5149" s="60"/>
      <c r="ACN5149" s="60"/>
      <c r="ACO5149" s="60"/>
      <c r="ACP5149" s="60"/>
      <c r="ACQ5149" s="60"/>
      <c r="ACR5149" s="60"/>
      <c r="ACS5149" s="60"/>
      <c r="ACT5149" s="60"/>
      <c r="ACU5149" s="60"/>
      <c r="ACV5149" s="60"/>
      <c r="ACW5149" s="60"/>
      <c r="ACX5149" s="60"/>
      <c r="ACY5149" s="60">
        <v>0.99893939273042898</v>
      </c>
      <c r="ACZ5149" s="60"/>
      <c r="ADA5149" s="60"/>
      <c r="ADB5149" s="60"/>
      <c r="ADC5149" s="60"/>
      <c r="ADD5149" s="60"/>
      <c r="ADE5149" s="60"/>
    </row>
    <row r="5150" spans="760:785" x14ac:dyDescent="0.25">
      <c r="ACF5150" s="60"/>
      <c r="ACG5150" s="60"/>
      <c r="ACH5150" s="60"/>
      <c r="ACI5150" s="60"/>
      <c r="ACJ5150" s="60"/>
      <c r="ACK5150" s="60"/>
      <c r="ACL5150" s="60"/>
      <c r="ACM5150" s="60"/>
      <c r="ACN5150" s="60"/>
      <c r="ACO5150" s="60"/>
      <c r="ACP5150" s="60"/>
      <c r="ACQ5150" s="60"/>
      <c r="ACR5150" s="60"/>
      <c r="ACS5150" s="60"/>
      <c r="ACT5150" s="60"/>
      <c r="ACU5150" s="60"/>
      <c r="ACV5150" s="60"/>
      <c r="ACW5150" s="60"/>
      <c r="ACX5150" s="60"/>
      <c r="ACY5150" s="60">
        <v>0.99893579215022399</v>
      </c>
      <c r="ACZ5150" s="60"/>
      <c r="ADA5150" s="60"/>
      <c r="ADB5150" s="60"/>
      <c r="ADC5150" s="60"/>
      <c r="ADD5150" s="60"/>
      <c r="ADE5150" s="60"/>
    </row>
    <row r="5151" spans="760:785" x14ac:dyDescent="0.25">
      <c r="ACF5151" s="60"/>
      <c r="ACG5151" s="60"/>
      <c r="ACH5151" s="60"/>
      <c r="ACI5151" s="60"/>
      <c r="ACJ5151" s="60"/>
      <c r="ACK5151" s="60"/>
      <c r="ACL5151" s="60"/>
      <c r="ACM5151" s="60"/>
      <c r="ACN5151" s="60"/>
      <c r="ACO5151" s="60"/>
      <c r="ACP5151" s="60"/>
      <c r="ACQ5151" s="60"/>
      <c r="ACR5151" s="60"/>
      <c r="ACS5151" s="60"/>
      <c r="ACT5151" s="60"/>
      <c r="ACU5151" s="60"/>
      <c r="ACV5151" s="60"/>
      <c r="ACW5151" s="60"/>
      <c r="ACX5151" s="60"/>
      <c r="ACY5151" s="60">
        <v>0.998922236758361</v>
      </c>
      <c r="ACZ5151" s="60"/>
      <c r="ADA5151" s="60"/>
      <c r="ADB5151" s="60"/>
      <c r="ADC5151" s="60"/>
      <c r="ADD5151" s="60"/>
      <c r="ADE5151" s="60"/>
    </row>
    <row r="5152" spans="760:785" x14ac:dyDescent="0.25">
      <c r="ACF5152" s="60"/>
      <c r="ACG5152" s="60"/>
      <c r="ACH5152" s="60"/>
      <c r="ACI5152" s="60"/>
      <c r="ACJ5152" s="60"/>
      <c r="ACK5152" s="60"/>
      <c r="ACL5152" s="60"/>
      <c r="ACM5152" s="60"/>
      <c r="ACN5152" s="60"/>
      <c r="ACO5152" s="60"/>
      <c r="ACP5152" s="60"/>
      <c r="ACQ5152" s="60"/>
      <c r="ACR5152" s="60"/>
      <c r="ACS5152" s="60"/>
      <c r="ACT5152" s="60"/>
      <c r="ACU5152" s="60"/>
      <c r="ACV5152" s="60"/>
      <c r="ACW5152" s="60"/>
      <c r="ACX5152" s="60"/>
      <c r="ACY5152" s="60">
        <v>0.998921367532975</v>
      </c>
      <c r="ACZ5152" s="60"/>
      <c r="ADA5152" s="60"/>
      <c r="ADB5152" s="60"/>
      <c r="ADC5152" s="60"/>
      <c r="ADD5152" s="60"/>
      <c r="ADE5152" s="60"/>
    </row>
    <row r="5153" spans="760:785" x14ac:dyDescent="0.25">
      <c r="ACF5153" s="60"/>
      <c r="ACG5153" s="60"/>
      <c r="ACH5153" s="60"/>
      <c r="ACI5153" s="60"/>
      <c r="ACJ5153" s="60"/>
      <c r="ACK5153" s="60"/>
      <c r="ACL5153" s="60"/>
      <c r="ACM5153" s="60"/>
      <c r="ACN5153" s="60"/>
      <c r="ACO5153" s="60"/>
      <c r="ACP5153" s="60"/>
      <c r="ACQ5153" s="60"/>
      <c r="ACR5153" s="60"/>
      <c r="ACS5153" s="60"/>
      <c r="ACT5153" s="60"/>
      <c r="ACU5153" s="60"/>
      <c r="ACV5153" s="60"/>
      <c r="ACW5153" s="60"/>
      <c r="ACX5153" s="60"/>
      <c r="ACY5153" s="60">
        <v>0.99891873642605</v>
      </c>
      <c r="ACZ5153" s="60"/>
      <c r="ADA5153" s="60"/>
      <c r="ADB5153" s="60"/>
      <c r="ADC5153" s="60"/>
      <c r="ADD5153" s="60"/>
      <c r="ADE5153" s="60"/>
    </row>
    <row r="5154" spans="760:785" x14ac:dyDescent="0.25">
      <c r="ACF5154" s="60"/>
      <c r="ACG5154" s="60"/>
      <c r="ACH5154" s="60"/>
      <c r="ACI5154" s="60"/>
      <c r="ACJ5154" s="60"/>
      <c r="ACK5154" s="60"/>
      <c r="ACL5154" s="60"/>
      <c r="ACM5154" s="60"/>
      <c r="ACN5154" s="60"/>
      <c r="ACO5154" s="60"/>
      <c r="ACP5154" s="60"/>
      <c r="ACQ5154" s="60"/>
      <c r="ACR5154" s="60"/>
      <c r="ACS5154" s="60"/>
      <c r="ACT5154" s="60"/>
      <c r="ACU5154" s="60"/>
      <c r="ACV5154" s="60"/>
      <c r="ACW5154" s="60"/>
      <c r="ACX5154" s="60"/>
      <c r="ACY5154" s="60">
        <v>0.99891598160315997</v>
      </c>
      <c r="ACZ5154" s="60"/>
      <c r="ADA5154" s="60"/>
      <c r="ADB5154" s="60"/>
      <c r="ADC5154" s="60"/>
      <c r="ADD5154" s="60"/>
      <c r="ADE5154" s="60"/>
    </row>
    <row r="5155" spans="760:785" x14ac:dyDescent="0.25">
      <c r="ACF5155" s="60"/>
      <c r="ACG5155" s="60"/>
      <c r="ACH5155" s="60"/>
      <c r="ACI5155" s="60"/>
      <c r="ACJ5155" s="60"/>
      <c r="ACK5155" s="60"/>
      <c r="ACL5155" s="60"/>
      <c r="ACM5155" s="60"/>
      <c r="ACN5155" s="60"/>
      <c r="ACO5155" s="60"/>
      <c r="ACP5155" s="60"/>
      <c r="ACQ5155" s="60"/>
      <c r="ACR5155" s="60"/>
      <c r="ACS5155" s="60"/>
      <c r="ACT5155" s="60"/>
      <c r="ACU5155" s="60"/>
      <c r="ACV5155" s="60"/>
      <c r="ACW5155" s="60"/>
      <c r="ACX5155" s="60"/>
      <c r="ACY5155" s="60">
        <v>0.99891514917690205</v>
      </c>
      <c r="ACZ5155" s="60"/>
      <c r="ADA5155" s="60"/>
      <c r="ADB5155" s="60"/>
      <c r="ADC5155" s="60"/>
      <c r="ADD5155" s="60"/>
      <c r="ADE5155" s="60"/>
    </row>
    <row r="5156" spans="760:785" x14ac:dyDescent="0.25">
      <c r="ACF5156" s="60"/>
      <c r="ACG5156" s="60"/>
      <c r="ACH5156" s="60"/>
      <c r="ACI5156" s="60"/>
      <c r="ACJ5156" s="60"/>
      <c r="ACK5156" s="60"/>
      <c r="ACL5156" s="60"/>
      <c r="ACM5156" s="60"/>
      <c r="ACN5156" s="60"/>
      <c r="ACO5156" s="60"/>
      <c r="ACP5156" s="60"/>
      <c r="ACQ5156" s="60"/>
      <c r="ACR5156" s="60"/>
      <c r="ACS5156" s="60"/>
      <c r="ACT5156" s="60"/>
      <c r="ACU5156" s="60"/>
      <c r="ACV5156" s="60"/>
      <c r="ACW5156" s="60"/>
      <c r="ACX5156" s="60"/>
      <c r="ACY5156" s="60">
        <v>0.99888960749296596</v>
      </c>
      <c r="ACZ5156" s="60"/>
      <c r="ADA5156" s="60"/>
      <c r="ADB5156" s="60"/>
      <c r="ADC5156" s="60"/>
      <c r="ADD5156" s="60"/>
      <c r="ADE5156" s="60"/>
    </row>
    <row r="5157" spans="760:785" x14ac:dyDescent="0.25">
      <c r="ACF5157" s="60"/>
      <c r="ACG5157" s="60"/>
      <c r="ACH5157" s="60"/>
      <c r="ACI5157" s="60"/>
      <c r="ACJ5157" s="60"/>
      <c r="ACK5157" s="60"/>
      <c r="ACL5157" s="60"/>
      <c r="ACM5157" s="60"/>
      <c r="ACN5157" s="60"/>
      <c r="ACO5157" s="60"/>
      <c r="ACP5157" s="60"/>
      <c r="ACQ5157" s="60"/>
      <c r="ACR5157" s="60"/>
      <c r="ACS5157" s="60"/>
      <c r="ACT5157" s="60"/>
      <c r="ACU5157" s="60"/>
      <c r="ACV5157" s="60"/>
      <c r="ACW5157" s="60"/>
      <c r="ACX5157" s="60"/>
      <c r="ACY5157" s="60">
        <v>0.998885697773919</v>
      </c>
      <c r="ACZ5157" s="60"/>
      <c r="ADA5157" s="60"/>
      <c r="ADB5157" s="60"/>
      <c r="ADC5157" s="60"/>
      <c r="ADD5157" s="60"/>
      <c r="ADE5157" s="60"/>
    </row>
    <row r="5158" spans="760:785" x14ac:dyDescent="0.25">
      <c r="ACF5158" s="60"/>
      <c r="ACG5158" s="60"/>
      <c r="ACH5158" s="60"/>
      <c r="ACI5158" s="60"/>
      <c r="ACJ5158" s="60"/>
      <c r="ACK5158" s="60"/>
      <c r="ACL5158" s="60"/>
      <c r="ACM5158" s="60"/>
      <c r="ACN5158" s="60"/>
      <c r="ACO5158" s="60"/>
      <c r="ACP5158" s="60"/>
      <c r="ACQ5158" s="60"/>
      <c r="ACR5158" s="60"/>
      <c r="ACS5158" s="60"/>
      <c r="ACT5158" s="60"/>
      <c r="ACU5158" s="60"/>
      <c r="ACV5158" s="60"/>
      <c r="ACW5158" s="60"/>
      <c r="ACX5158" s="60"/>
      <c r="ACY5158" s="60">
        <v>0.99888316814610001</v>
      </c>
      <c r="ACZ5158" s="60"/>
      <c r="ADA5158" s="60"/>
      <c r="ADB5158" s="60"/>
      <c r="ADC5158" s="60"/>
      <c r="ADD5158" s="60"/>
      <c r="ADE5158" s="60"/>
    </row>
    <row r="5159" spans="760:785" x14ac:dyDescent="0.25">
      <c r="ACF5159" s="60"/>
      <c r="ACG5159" s="60"/>
      <c r="ACH5159" s="60"/>
      <c r="ACI5159" s="60"/>
      <c r="ACJ5159" s="60"/>
      <c r="ACK5159" s="60"/>
      <c r="ACL5159" s="60"/>
      <c r="ACM5159" s="60"/>
      <c r="ACN5159" s="60"/>
      <c r="ACO5159" s="60"/>
      <c r="ACP5159" s="60"/>
      <c r="ACQ5159" s="60"/>
      <c r="ACR5159" s="60"/>
      <c r="ACS5159" s="60"/>
      <c r="ACT5159" s="60"/>
      <c r="ACU5159" s="60"/>
      <c r="ACV5159" s="60"/>
      <c r="ACW5159" s="60"/>
      <c r="ACX5159" s="60"/>
      <c r="ACY5159" s="60">
        <v>0.99888281827799896</v>
      </c>
      <c r="ACZ5159" s="60"/>
      <c r="ADA5159" s="60"/>
      <c r="ADB5159" s="60"/>
      <c r="ADC5159" s="60"/>
      <c r="ADD5159" s="60"/>
      <c r="ADE5159" s="60"/>
    </row>
    <row r="5160" spans="760:785" x14ac:dyDescent="0.25">
      <c r="ACF5160" s="60"/>
      <c r="ACG5160" s="60"/>
      <c r="ACH5160" s="60"/>
      <c r="ACI5160" s="60"/>
      <c r="ACJ5160" s="60"/>
      <c r="ACK5160" s="60"/>
      <c r="ACL5160" s="60"/>
      <c r="ACM5160" s="60"/>
      <c r="ACN5160" s="60"/>
      <c r="ACO5160" s="60"/>
      <c r="ACP5160" s="60"/>
      <c r="ACQ5160" s="60"/>
      <c r="ACR5160" s="60"/>
      <c r="ACS5160" s="60"/>
      <c r="ACT5160" s="60"/>
      <c r="ACU5160" s="60"/>
      <c r="ACV5160" s="60"/>
      <c r="ACW5160" s="60"/>
      <c r="ACX5160" s="60"/>
      <c r="ACY5160" s="60">
        <v>0.998881650538333</v>
      </c>
      <c r="ACZ5160" s="60"/>
      <c r="ADA5160" s="60"/>
      <c r="ADB5160" s="60"/>
      <c r="ADC5160" s="60"/>
      <c r="ADD5160" s="60"/>
      <c r="ADE5160" s="60"/>
    </row>
    <row r="5161" spans="760:785" x14ac:dyDescent="0.25">
      <c r="ACF5161" s="60"/>
      <c r="ACG5161" s="60"/>
      <c r="ACH5161" s="60"/>
      <c r="ACI5161" s="60"/>
      <c r="ACJ5161" s="60"/>
      <c r="ACK5161" s="60"/>
      <c r="ACL5161" s="60"/>
      <c r="ACM5161" s="60"/>
      <c r="ACN5161" s="60"/>
      <c r="ACO5161" s="60"/>
      <c r="ACP5161" s="60"/>
      <c r="ACQ5161" s="60"/>
      <c r="ACR5161" s="60"/>
      <c r="ACS5161" s="60"/>
      <c r="ACT5161" s="60"/>
      <c r="ACU5161" s="60"/>
      <c r="ACV5161" s="60"/>
      <c r="ACW5161" s="60"/>
      <c r="ACX5161" s="60"/>
      <c r="ACY5161" s="60">
        <v>0.99888087609291198</v>
      </c>
      <c r="ACZ5161" s="60"/>
      <c r="ADA5161" s="60"/>
      <c r="ADB5161" s="60"/>
      <c r="ADC5161" s="60"/>
      <c r="ADD5161" s="60"/>
      <c r="ADE5161" s="60"/>
    </row>
    <row r="5162" spans="760:785" x14ac:dyDescent="0.25">
      <c r="ACF5162" s="60"/>
      <c r="ACG5162" s="60"/>
      <c r="ACH5162" s="60"/>
      <c r="ACI5162" s="60"/>
      <c r="ACJ5162" s="60"/>
      <c r="ACK5162" s="60"/>
      <c r="ACL5162" s="60"/>
      <c r="ACM5162" s="60"/>
      <c r="ACN5162" s="60"/>
      <c r="ACO5162" s="60"/>
      <c r="ACP5162" s="60"/>
      <c r="ACQ5162" s="60"/>
      <c r="ACR5162" s="60"/>
      <c r="ACS5162" s="60"/>
      <c r="ACT5162" s="60"/>
      <c r="ACU5162" s="60"/>
      <c r="ACV5162" s="60"/>
      <c r="ACW5162" s="60"/>
      <c r="ACX5162" s="60"/>
      <c r="ACY5162" s="60">
        <v>0.99887978824771395</v>
      </c>
      <c r="ACZ5162" s="60"/>
      <c r="ADA5162" s="60"/>
      <c r="ADB5162" s="60"/>
      <c r="ADC5162" s="60"/>
      <c r="ADD5162" s="60"/>
      <c r="ADE5162" s="60"/>
    </row>
    <row r="5163" spans="760:785" x14ac:dyDescent="0.25">
      <c r="ACF5163" s="60"/>
      <c r="ACG5163" s="60"/>
      <c r="ACH5163" s="60"/>
      <c r="ACI5163" s="60"/>
      <c r="ACJ5163" s="60"/>
      <c r="ACK5163" s="60"/>
      <c r="ACL5163" s="60"/>
      <c r="ACM5163" s="60"/>
      <c r="ACN5163" s="60"/>
      <c r="ACO5163" s="60"/>
      <c r="ACP5163" s="60"/>
      <c r="ACQ5163" s="60"/>
      <c r="ACR5163" s="60"/>
      <c r="ACS5163" s="60"/>
      <c r="ACT5163" s="60"/>
      <c r="ACU5163" s="60"/>
      <c r="ACV5163" s="60"/>
      <c r="ACW5163" s="60"/>
      <c r="ACX5163" s="60"/>
      <c r="ACY5163" s="60">
        <v>0.99887704068936001</v>
      </c>
      <c r="ACZ5163" s="60"/>
      <c r="ADA5163" s="60"/>
      <c r="ADB5163" s="60"/>
      <c r="ADC5163" s="60"/>
      <c r="ADD5163" s="60"/>
      <c r="ADE5163" s="60"/>
    </row>
    <row r="5164" spans="760:785" x14ac:dyDescent="0.25">
      <c r="ACF5164" s="60"/>
      <c r="ACG5164" s="60"/>
      <c r="ACH5164" s="60"/>
      <c r="ACI5164" s="60"/>
      <c r="ACJ5164" s="60"/>
      <c r="ACK5164" s="60"/>
      <c r="ACL5164" s="60"/>
      <c r="ACM5164" s="60"/>
      <c r="ACN5164" s="60"/>
      <c r="ACO5164" s="60"/>
      <c r="ACP5164" s="60"/>
      <c r="ACQ5164" s="60"/>
      <c r="ACR5164" s="60"/>
      <c r="ACS5164" s="60"/>
      <c r="ACT5164" s="60"/>
      <c r="ACU5164" s="60"/>
      <c r="ACV5164" s="60"/>
      <c r="ACW5164" s="60"/>
      <c r="ACX5164" s="60"/>
      <c r="ACY5164" s="60">
        <v>0.998873101754291</v>
      </c>
      <c r="ACZ5164" s="60"/>
      <c r="ADA5164" s="60"/>
      <c r="ADB5164" s="60"/>
      <c r="ADC5164" s="60"/>
      <c r="ADD5164" s="60"/>
      <c r="ADE5164" s="60"/>
    </row>
    <row r="5165" spans="760:785" x14ac:dyDescent="0.25">
      <c r="ACF5165" s="60"/>
      <c r="ACG5165" s="60"/>
      <c r="ACH5165" s="60"/>
      <c r="ACI5165" s="60"/>
      <c r="ACJ5165" s="60"/>
      <c r="ACK5165" s="60"/>
      <c r="ACL5165" s="60"/>
      <c r="ACM5165" s="60"/>
      <c r="ACN5165" s="60"/>
      <c r="ACO5165" s="60"/>
      <c r="ACP5165" s="60"/>
      <c r="ACQ5165" s="60"/>
      <c r="ACR5165" s="60"/>
      <c r="ACS5165" s="60"/>
      <c r="ACT5165" s="60"/>
      <c r="ACU5165" s="60"/>
      <c r="ACV5165" s="60"/>
      <c r="ACW5165" s="60"/>
      <c r="ACX5165" s="60"/>
      <c r="ACY5165" s="60">
        <v>0.99886015925865501</v>
      </c>
      <c r="ACZ5165" s="60"/>
      <c r="ADA5165" s="60"/>
      <c r="ADB5165" s="60"/>
      <c r="ADC5165" s="60"/>
      <c r="ADD5165" s="60"/>
      <c r="ADE5165" s="60"/>
    </row>
    <row r="5166" spans="760:785" x14ac:dyDescent="0.25">
      <c r="ACF5166" s="60"/>
      <c r="ACG5166" s="60"/>
      <c r="ACH5166" s="60"/>
      <c r="ACI5166" s="60"/>
      <c r="ACJ5166" s="60"/>
      <c r="ACK5166" s="60"/>
      <c r="ACL5166" s="60"/>
      <c r="ACM5166" s="60"/>
      <c r="ACN5166" s="60"/>
      <c r="ACO5166" s="60"/>
      <c r="ACP5166" s="60"/>
      <c r="ACQ5166" s="60"/>
      <c r="ACR5166" s="60"/>
      <c r="ACS5166" s="60"/>
      <c r="ACT5166" s="60"/>
      <c r="ACU5166" s="60"/>
      <c r="ACV5166" s="60"/>
      <c r="ACW5166" s="60"/>
      <c r="ACX5166" s="60"/>
      <c r="ACY5166" s="60">
        <v>0.99885025352143697</v>
      </c>
      <c r="ACZ5166" s="60"/>
      <c r="ADA5166" s="60"/>
      <c r="ADB5166" s="60"/>
      <c r="ADC5166" s="60"/>
      <c r="ADD5166" s="60"/>
      <c r="ADE5166" s="60"/>
    </row>
    <row r="5167" spans="760:785" x14ac:dyDescent="0.25">
      <c r="ACF5167" s="60"/>
      <c r="ACG5167" s="60"/>
      <c r="ACH5167" s="60"/>
      <c r="ACI5167" s="60"/>
      <c r="ACJ5167" s="60"/>
      <c r="ACK5167" s="60"/>
      <c r="ACL5167" s="60"/>
      <c r="ACM5167" s="60"/>
      <c r="ACN5167" s="60"/>
      <c r="ACO5167" s="60"/>
      <c r="ACP5167" s="60"/>
      <c r="ACQ5167" s="60"/>
      <c r="ACR5167" s="60"/>
      <c r="ACS5167" s="60"/>
      <c r="ACT5167" s="60"/>
      <c r="ACU5167" s="60"/>
      <c r="ACV5167" s="60"/>
      <c r="ACW5167" s="60"/>
      <c r="ACX5167" s="60"/>
      <c r="ACY5167" s="60">
        <v>0.99884723661006303</v>
      </c>
      <c r="ACZ5167" s="60"/>
      <c r="ADA5167" s="60"/>
      <c r="ADB5167" s="60"/>
      <c r="ADC5167" s="60"/>
      <c r="ADD5167" s="60"/>
      <c r="ADE5167" s="60"/>
    </row>
    <row r="5168" spans="760:785" x14ac:dyDescent="0.25">
      <c r="ACF5168" s="60"/>
      <c r="ACG5168" s="60"/>
      <c r="ACH5168" s="60"/>
      <c r="ACI5168" s="60"/>
      <c r="ACJ5168" s="60"/>
      <c r="ACK5168" s="60"/>
      <c r="ACL5168" s="60"/>
      <c r="ACM5168" s="60"/>
      <c r="ACN5168" s="60"/>
      <c r="ACO5168" s="60"/>
      <c r="ACP5168" s="60"/>
      <c r="ACQ5168" s="60"/>
      <c r="ACR5168" s="60"/>
      <c r="ACS5168" s="60"/>
      <c r="ACT5168" s="60"/>
      <c r="ACU5168" s="60"/>
      <c r="ACV5168" s="60"/>
      <c r="ACW5168" s="60"/>
      <c r="ACX5168" s="60"/>
      <c r="ACY5168" s="60">
        <v>0.99884597526165098</v>
      </c>
      <c r="ACZ5168" s="60"/>
      <c r="ADA5168" s="60"/>
      <c r="ADB5168" s="60"/>
      <c r="ADC5168" s="60"/>
      <c r="ADD5168" s="60"/>
      <c r="ADE5168" s="60"/>
    </row>
    <row r="5169" spans="760:785" x14ac:dyDescent="0.25">
      <c r="ACF5169" s="60"/>
      <c r="ACG5169" s="60"/>
      <c r="ACH5169" s="60"/>
      <c r="ACI5169" s="60"/>
      <c r="ACJ5169" s="60"/>
      <c r="ACK5169" s="60"/>
      <c r="ACL5169" s="60"/>
      <c r="ACM5169" s="60"/>
      <c r="ACN5169" s="60"/>
      <c r="ACO5169" s="60"/>
      <c r="ACP5169" s="60"/>
      <c r="ACQ5169" s="60"/>
      <c r="ACR5169" s="60"/>
      <c r="ACS5169" s="60"/>
      <c r="ACT5169" s="60"/>
      <c r="ACU5169" s="60"/>
      <c r="ACV5169" s="60"/>
      <c r="ACW5169" s="60"/>
      <c r="ACX5169" s="60"/>
      <c r="ACY5169" s="60">
        <v>0.99884045931822696</v>
      </c>
      <c r="ACZ5169" s="60"/>
      <c r="ADA5169" s="60"/>
      <c r="ADB5169" s="60"/>
      <c r="ADC5169" s="60"/>
      <c r="ADD5169" s="60"/>
      <c r="ADE5169" s="60"/>
    </row>
    <row r="5170" spans="760:785" x14ac:dyDescent="0.25">
      <c r="ACF5170" s="60"/>
      <c r="ACG5170" s="60"/>
      <c r="ACH5170" s="60"/>
      <c r="ACI5170" s="60"/>
      <c r="ACJ5170" s="60"/>
      <c r="ACK5170" s="60"/>
      <c r="ACL5170" s="60"/>
      <c r="ACM5170" s="60"/>
      <c r="ACN5170" s="60"/>
      <c r="ACO5170" s="60"/>
      <c r="ACP5170" s="60"/>
      <c r="ACQ5170" s="60"/>
      <c r="ACR5170" s="60"/>
      <c r="ACS5170" s="60"/>
      <c r="ACT5170" s="60"/>
      <c r="ACU5170" s="60"/>
      <c r="ACV5170" s="60"/>
      <c r="ACW5170" s="60"/>
      <c r="ACX5170" s="60"/>
      <c r="ACY5170" s="60">
        <v>0.99883841828591602</v>
      </c>
      <c r="ACZ5170" s="60"/>
      <c r="ADA5170" s="60"/>
      <c r="ADB5170" s="60"/>
      <c r="ADC5170" s="60"/>
      <c r="ADD5170" s="60"/>
      <c r="ADE5170" s="60"/>
    </row>
    <row r="5171" spans="760:785" x14ac:dyDescent="0.25">
      <c r="ACF5171" s="60"/>
      <c r="ACG5171" s="60"/>
      <c r="ACH5171" s="60"/>
      <c r="ACI5171" s="60"/>
      <c r="ACJ5171" s="60"/>
      <c r="ACK5171" s="60"/>
      <c r="ACL5171" s="60"/>
      <c r="ACM5171" s="60"/>
      <c r="ACN5171" s="60"/>
      <c r="ACO5171" s="60"/>
      <c r="ACP5171" s="60"/>
      <c r="ACQ5171" s="60"/>
      <c r="ACR5171" s="60"/>
      <c r="ACS5171" s="60"/>
      <c r="ACT5171" s="60"/>
      <c r="ACU5171" s="60"/>
      <c r="ACV5171" s="60"/>
      <c r="ACW5171" s="60"/>
      <c r="ACX5171" s="60"/>
      <c r="ACY5171" s="60">
        <v>0.99883756635773202</v>
      </c>
      <c r="ACZ5171" s="60"/>
      <c r="ADA5171" s="60"/>
      <c r="ADB5171" s="60"/>
      <c r="ADC5171" s="60"/>
      <c r="ADD5171" s="60"/>
      <c r="ADE5171" s="60"/>
    </row>
    <row r="5172" spans="760:785" x14ac:dyDescent="0.25">
      <c r="ACF5172" s="60"/>
      <c r="ACG5172" s="60"/>
      <c r="ACH5172" s="60"/>
      <c r="ACI5172" s="60"/>
      <c r="ACJ5172" s="60"/>
      <c r="ACK5172" s="60"/>
      <c r="ACL5172" s="60"/>
      <c r="ACM5172" s="60"/>
      <c r="ACN5172" s="60"/>
      <c r="ACO5172" s="60"/>
      <c r="ACP5172" s="60"/>
      <c r="ACQ5172" s="60"/>
      <c r="ACR5172" s="60"/>
      <c r="ACS5172" s="60"/>
      <c r="ACT5172" s="60"/>
      <c r="ACU5172" s="60"/>
      <c r="ACV5172" s="60"/>
      <c r="ACW5172" s="60"/>
      <c r="ACX5172" s="60"/>
      <c r="ACY5172" s="60">
        <v>0.99883734738693597</v>
      </c>
      <c r="ACZ5172" s="60"/>
      <c r="ADA5172" s="60"/>
      <c r="ADB5172" s="60"/>
      <c r="ADC5172" s="60"/>
      <c r="ADD5172" s="60"/>
      <c r="ADE5172" s="60"/>
    </row>
    <row r="5173" spans="760:785" x14ac:dyDescent="0.25">
      <c r="ACF5173" s="60"/>
      <c r="ACG5173" s="60"/>
      <c r="ACH5173" s="60"/>
      <c r="ACI5173" s="60"/>
      <c r="ACJ5173" s="60"/>
      <c r="ACK5173" s="60"/>
      <c r="ACL5173" s="60"/>
      <c r="ACM5173" s="60"/>
      <c r="ACN5173" s="60"/>
      <c r="ACO5173" s="60"/>
      <c r="ACP5173" s="60"/>
      <c r="ACQ5173" s="60"/>
      <c r="ACR5173" s="60"/>
      <c r="ACS5173" s="60"/>
      <c r="ACT5173" s="60"/>
      <c r="ACU5173" s="60"/>
      <c r="ACV5173" s="60"/>
      <c r="ACW5173" s="60"/>
      <c r="ACX5173" s="60"/>
      <c r="ACY5173" s="60">
        <v>0.99883370199522903</v>
      </c>
      <c r="ACZ5173" s="60"/>
      <c r="ADA5173" s="60"/>
      <c r="ADB5173" s="60"/>
      <c r="ADC5173" s="60"/>
      <c r="ADD5173" s="60"/>
      <c r="ADE5173" s="60"/>
    </row>
    <row r="5174" spans="760:785" x14ac:dyDescent="0.25">
      <c r="ACF5174" s="60"/>
      <c r="ACG5174" s="60"/>
      <c r="ACH5174" s="60"/>
      <c r="ACI5174" s="60"/>
      <c r="ACJ5174" s="60"/>
      <c r="ACK5174" s="60"/>
      <c r="ACL5174" s="60"/>
      <c r="ACM5174" s="60"/>
      <c r="ACN5174" s="60"/>
      <c r="ACO5174" s="60"/>
      <c r="ACP5174" s="60"/>
      <c r="ACQ5174" s="60"/>
      <c r="ACR5174" s="60"/>
      <c r="ACS5174" s="60"/>
      <c r="ACT5174" s="60"/>
      <c r="ACU5174" s="60"/>
      <c r="ACV5174" s="60"/>
      <c r="ACW5174" s="60"/>
      <c r="ACX5174" s="60"/>
      <c r="ACY5174" s="60">
        <v>0.99882774997326895</v>
      </c>
      <c r="ACZ5174" s="60"/>
      <c r="ADA5174" s="60"/>
      <c r="ADB5174" s="60"/>
      <c r="ADC5174" s="60"/>
      <c r="ADD5174" s="60"/>
      <c r="ADE5174" s="60"/>
    </row>
    <row r="5175" spans="760:785" x14ac:dyDescent="0.25">
      <c r="ACF5175" s="60"/>
      <c r="ACG5175" s="60"/>
      <c r="ACH5175" s="60"/>
      <c r="ACI5175" s="60"/>
      <c r="ACJ5175" s="60"/>
      <c r="ACK5175" s="60"/>
      <c r="ACL5175" s="60"/>
      <c r="ACM5175" s="60"/>
      <c r="ACN5175" s="60"/>
      <c r="ACO5175" s="60"/>
      <c r="ACP5175" s="60"/>
      <c r="ACQ5175" s="60"/>
      <c r="ACR5175" s="60"/>
      <c r="ACS5175" s="60"/>
      <c r="ACT5175" s="60"/>
      <c r="ACU5175" s="60"/>
      <c r="ACV5175" s="60"/>
      <c r="ACW5175" s="60"/>
      <c r="ACX5175" s="60"/>
      <c r="ACY5175" s="60">
        <v>0.99882690569352095</v>
      </c>
      <c r="ACZ5175" s="60"/>
      <c r="ADA5175" s="60"/>
      <c r="ADB5175" s="60"/>
      <c r="ADC5175" s="60"/>
      <c r="ADD5175" s="60"/>
      <c r="ADE5175" s="60"/>
    </row>
    <row r="5176" spans="760:785" x14ac:dyDescent="0.25">
      <c r="ACF5176" s="60"/>
      <c r="ACG5176" s="60"/>
      <c r="ACH5176" s="60"/>
      <c r="ACI5176" s="60"/>
      <c r="ACJ5176" s="60"/>
      <c r="ACK5176" s="60"/>
      <c r="ACL5176" s="60"/>
      <c r="ACM5176" s="60"/>
      <c r="ACN5176" s="60"/>
      <c r="ACO5176" s="60"/>
      <c r="ACP5176" s="60"/>
      <c r="ACQ5176" s="60"/>
      <c r="ACR5176" s="60"/>
      <c r="ACS5176" s="60"/>
      <c r="ACT5176" s="60"/>
      <c r="ACU5176" s="60"/>
      <c r="ACV5176" s="60"/>
      <c r="ACW5176" s="60"/>
      <c r="ACX5176" s="60"/>
      <c r="ACY5176" s="60">
        <v>0.99881970884437399</v>
      </c>
      <c r="ACZ5176" s="60"/>
      <c r="ADA5176" s="60"/>
      <c r="ADB5176" s="60"/>
      <c r="ADC5176" s="60"/>
      <c r="ADD5176" s="60"/>
      <c r="ADE5176" s="60"/>
    </row>
    <row r="5177" spans="760:785" x14ac:dyDescent="0.25">
      <c r="ACF5177" s="60"/>
      <c r="ACG5177" s="60"/>
      <c r="ACH5177" s="60"/>
      <c r="ACI5177" s="60"/>
      <c r="ACJ5177" s="60"/>
      <c r="ACK5177" s="60"/>
      <c r="ACL5177" s="60"/>
      <c r="ACM5177" s="60"/>
      <c r="ACN5177" s="60"/>
      <c r="ACO5177" s="60"/>
      <c r="ACP5177" s="60"/>
      <c r="ACQ5177" s="60"/>
      <c r="ACR5177" s="60"/>
      <c r="ACS5177" s="60"/>
      <c r="ACT5177" s="60"/>
      <c r="ACU5177" s="60"/>
      <c r="ACV5177" s="60"/>
      <c r="ACW5177" s="60"/>
      <c r="ACX5177" s="60"/>
      <c r="ACY5177" s="60">
        <v>0.99881857633468296</v>
      </c>
      <c r="ACZ5177" s="60"/>
      <c r="ADA5177" s="60"/>
      <c r="ADB5177" s="60"/>
      <c r="ADC5177" s="60"/>
      <c r="ADD5177" s="60"/>
      <c r="ADE5177" s="60"/>
    </row>
    <row r="5178" spans="760:785" x14ac:dyDescent="0.25">
      <c r="ACF5178" s="60"/>
      <c r="ACG5178" s="60"/>
      <c r="ACH5178" s="60"/>
      <c r="ACI5178" s="60"/>
      <c r="ACJ5178" s="60"/>
      <c r="ACK5178" s="60"/>
      <c r="ACL5178" s="60"/>
      <c r="ACM5178" s="60"/>
      <c r="ACN5178" s="60"/>
      <c r="ACO5178" s="60"/>
      <c r="ACP5178" s="60"/>
      <c r="ACQ5178" s="60"/>
      <c r="ACR5178" s="60"/>
      <c r="ACS5178" s="60"/>
      <c r="ACT5178" s="60"/>
      <c r="ACU5178" s="60"/>
      <c r="ACV5178" s="60"/>
      <c r="ACW5178" s="60"/>
      <c r="ACX5178" s="60"/>
      <c r="ACY5178" s="60">
        <v>0.99881262842969498</v>
      </c>
      <c r="ACZ5178" s="60"/>
      <c r="ADA5178" s="60"/>
      <c r="ADB5178" s="60"/>
      <c r="ADC5178" s="60"/>
      <c r="ADD5178" s="60"/>
      <c r="ADE5178" s="60"/>
    </row>
    <row r="5179" spans="760:785" x14ac:dyDescent="0.25">
      <c r="ACF5179" s="60"/>
      <c r="ACG5179" s="60"/>
      <c r="ACH5179" s="60"/>
      <c r="ACI5179" s="60"/>
      <c r="ACJ5179" s="60"/>
      <c r="ACK5179" s="60"/>
      <c r="ACL5179" s="60"/>
      <c r="ACM5179" s="60"/>
      <c r="ACN5179" s="60"/>
      <c r="ACO5179" s="60"/>
      <c r="ACP5179" s="60"/>
      <c r="ACQ5179" s="60"/>
      <c r="ACR5179" s="60"/>
      <c r="ACS5179" s="60"/>
      <c r="ACT5179" s="60"/>
      <c r="ACU5179" s="60"/>
      <c r="ACV5179" s="60"/>
      <c r="ACW5179" s="60"/>
      <c r="ACX5179" s="60"/>
      <c r="ACY5179" s="60">
        <v>0.99881055013564402</v>
      </c>
      <c r="ACZ5179" s="60"/>
      <c r="ADA5179" s="60"/>
      <c r="ADB5179" s="60"/>
      <c r="ADC5179" s="60"/>
      <c r="ADD5179" s="60"/>
      <c r="ADE5179" s="60"/>
    </row>
    <row r="5180" spans="760:785" x14ac:dyDescent="0.25">
      <c r="ACF5180" s="60"/>
      <c r="ACG5180" s="60"/>
      <c r="ACH5180" s="60"/>
      <c r="ACI5180" s="60"/>
      <c r="ACJ5180" s="60"/>
      <c r="ACK5180" s="60"/>
      <c r="ACL5180" s="60"/>
      <c r="ACM5180" s="60"/>
      <c r="ACN5180" s="60"/>
      <c r="ACO5180" s="60"/>
      <c r="ACP5180" s="60"/>
      <c r="ACQ5180" s="60"/>
      <c r="ACR5180" s="60"/>
      <c r="ACS5180" s="60"/>
      <c r="ACT5180" s="60"/>
      <c r="ACU5180" s="60"/>
      <c r="ACV5180" s="60"/>
      <c r="ACW5180" s="60"/>
      <c r="ACX5180" s="60"/>
      <c r="ACY5180" s="60">
        <v>0.99880576652844699</v>
      </c>
      <c r="ACZ5180" s="60"/>
      <c r="ADA5180" s="60"/>
      <c r="ADB5180" s="60"/>
      <c r="ADC5180" s="60"/>
      <c r="ADD5180" s="60"/>
      <c r="ADE5180" s="60"/>
    </row>
    <row r="5181" spans="760:785" x14ac:dyDescent="0.25">
      <c r="ACF5181" s="60"/>
      <c r="ACG5181" s="60"/>
      <c r="ACH5181" s="60"/>
      <c r="ACI5181" s="60"/>
      <c r="ACJ5181" s="60"/>
      <c r="ACK5181" s="60"/>
      <c r="ACL5181" s="60"/>
      <c r="ACM5181" s="60"/>
      <c r="ACN5181" s="60"/>
      <c r="ACO5181" s="60"/>
      <c r="ACP5181" s="60"/>
      <c r="ACQ5181" s="60"/>
      <c r="ACR5181" s="60"/>
      <c r="ACS5181" s="60"/>
      <c r="ACT5181" s="60"/>
      <c r="ACU5181" s="60"/>
      <c r="ACV5181" s="60"/>
      <c r="ACW5181" s="60"/>
      <c r="ACX5181" s="60"/>
      <c r="ACY5181" s="60">
        <v>0.99880215014631002</v>
      </c>
      <c r="ACZ5181" s="60"/>
      <c r="ADA5181" s="60"/>
      <c r="ADB5181" s="60"/>
      <c r="ADC5181" s="60"/>
      <c r="ADD5181" s="60"/>
      <c r="ADE5181" s="60"/>
    </row>
    <row r="5182" spans="760:785" x14ac:dyDescent="0.25">
      <c r="ACF5182" s="60"/>
      <c r="ACG5182" s="60"/>
      <c r="ACH5182" s="60"/>
      <c r="ACI5182" s="60"/>
      <c r="ACJ5182" s="60"/>
      <c r="ACK5182" s="60"/>
      <c r="ACL5182" s="60"/>
      <c r="ACM5182" s="60"/>
      <c r="ACN5182" s="60"/>
      <c r="ACO5182" s="60"/>
      <c r="ACP5182" s="60"/>
      <c r="ACQ5182" s="60"/>
      <c r="ACR5182" s="60"/>
      <c r="ACS5182" s="60"/>
      <c r="ACT5182" s="60"/>
      <c r="ACU5182" s="60"/>
      <c r="ACV5182" s="60"/>
      <c r="ACW5182" s="60"/>
      <c r="ACX5182" s="60"/>
      <c r="ACY5182" s="60">
        <v>0.99880020463000796</v>
      </c>
      <c r="ACZ5182" s="60"/>
      <c r="ADA5182" s="60"/>
      <c r="ADB5182" s="60"/>
      <c r="ADC5182" s="60"/>
      <c r="ADD5182" s="60"/>
      <c r="ADE5182" s="60"/>
    </row>
    <row r="5183" spans="760:785" x14ac:dyDescent="0.25">
      <c r="ACF5183" s="60"/>
      <c r="ACG5183" s="60"/>
      <c r="ACH5183" s="60"/>
      <c r="ACI5183" s="60"/>
      <c r="ACJ5183" s="60"/>
      <c r="ACK5183" s="60"/>
      <c r="ACL5183" s="60"/>
      <c r="ACM5183" s="60"/>
      <c r="ACN5183" s="60"/>
      <c r="ACO5183" s="60"/>
      <c r="ACP5183" s="60"/>
      <c r="ACQ5183" s="60"/>
      <c r="ACR5183" s="60"/>
      <c r="ACS5183" s="60"/>
      <c r="ACT5183" s="60"/>
      <c r="ACU5183" s="60"/>
      <c r="ACV5183" s="60"/>
      <c r="ACW5183" s="60"/>
      <c r="ACX5183" s="60"/>
      <c r="ACY5183" s="60">
        <v>0.99878876519110504</v>
      </c>
      <c r="ACZ5183" s="60"/>
      <c r="ADA5183" s="60"/>
      <c r="ADB5183" s="60"/>
      <c r="ADC5183" s="60"/>
      <c r="ADD5183" s="60"/>
      <c r="ADE5183" s="60"/>
    </row>
    <row r="5184" spans="760:785" x14ac:dyDescent="0.25">
      <c r="ACF5184" s="60"/>
      <c r="ACG5184" s="60"/>
      <c r="ACH5184" s="60"/>
      <c r="ACI5184" s="60"/>
      <c r="ACJ5184" s="60"/>
      <c r="ACK5184" s="60"/>
      <c r="ACL5184" s="60"/>
      <c r="ACM5184" s="60"/>
      <c r="ACN5184" s="60"/>
      <c r="ACO5184" s="60"/>
      <c r="ACP5184" s="60"/>
      <c r="ACQ5184" s="60"/>
      <c r="ACR5184" s="60"/>
      <c r="ACS5184" s="60"/>
      <c r="ACT5184" s="60"/>
      <c r="ACU5184" s="60"/>
      <c r="ACV5184" s="60"/>
      <c r="ACW5184" s="60"/>
      <c r="ACX5184" s="60"/>
      <c r="ACY5184" s="60">
        <v>0.99878802659969401</v>
      </c>
      <c r="ACZ5184" s="60"/>
      <c r="ADA5184" s="60"/>
      <c r="ADB5184" s="60"/>
      <c r="ADC5184" s="60"/>
      <c r="ADD5184" s="60"/>
      <c r="ADE5184" s="60"/>
    </row>
    <row r="5185" spans="760:785" x14ac:dyDescent="0.25">
      <c r="ACF5185" s="60"/>
      <c r="ACG5185" s="60"/>
      <c r="ACH5185" s="60"/>
      <c r="ACI5185" s="60"/>
      <c r="ACJ5185" s="60"/>
      <c r="ACK5185" s="60"/>
      <c r="ACL5185" s="60"/>
      <c r="ACM5185" s="60"/>
      <c r="ACN5185" s="60"/>
      <c r="ACO5185" s="60"/>
      <c r="ACP5185" s="60"/>
      <c r="ACQ5185" s="60"/>
      <c r="ACR5185" s="60"/>
      <c r="ACS5185" s="60"/>
      <c r="ACT5185" s="60"/>
      <c r="ACU5185" s="60"/>
      <c r="ACV5185" s="60"/>
      <c r="ACW5185" s="60"/>
      <c r="ACX5185" s="60"/>
      <c r="ACY5185" s="60">
        <v>0.99878207007384001</v>
      </c>
      <c r="ACZ5185" s="60"/>
      <c r="ADA5185" s="60"/>
      <c r="ADB5185" s="60"/>
      <c r="ADC5185" s="60"/>
      <c r="ADD5185" s="60"/>
      <c r="ADE5185" s="60"/>
    </row>
    <row r="5186" spans="760:785" x14ac:dyDescent="0.25">
      <c r="ACF5186" s="60"/>
      <c r="ACG5186" s="60"/>
      <c r="ACH5186" s="60"/>
      <c r="ACI5186" s="60"/>
      <c r="ACJ5186" s="60"/>
      <c r="ACK5186" s="60"/>
      <c r="ACL5186" s="60"/>
      <c r="ACM5186" s="60"/>
      <c r="ACN5186" s="60"/>
      <c r="ACO5186" s="60"/>
      <c r="ACP5186" s="60"/>
      <c r="ACQ5186" s="60"/>
      <c r="ACR5186" s="60"/>
      <c r="ACS5186" s="60"/>
      <c r="ACT5186" s="60"/>
      <c r="ACU5186" s="60"/>
      <c r="ACV5186" s="60"/>
      <c r="ACW5186" s="60"/>
      <c r="ACX5186" s="60"/>
      <c r="ACY5186" s="60">
        <v>0.99878080345492204</v>
      </c>
      <c r="ACZ5186" s="60"/>
      <c r="ADA5186" s="60"/>
      <c r="ADB5186" s="60"/>
      <c r="ADC5186" s="60"/>
      <c r="ADD5186" s="60"/>
      <c r="ADE5186" s="60"/>
    </row>
    <row r="5187" spans="760:785" x14ac:dyDescent="0.25">
      <c r="ACF5187" s="60"/>
      <c r="ACG5187" s="60"/>
      <c r="ACH5187" s="60"/>
      <c r="ACI5187" s="60"/>
      <c r="ACJ5187" s="60"/>
      <c r="ACK5187" s="60"/>
      <c r="ACL5187" s="60"/>
      <c r="ACM5187" s="60"/>
      <c r="ACN5187" s="60"/>
      <c r="ACO5187" s="60"/>
      <c r="ACP5187" s="60"/>
      <c r="ACQ5187" s="60"/>
      <c r="ACR5187" s="60"/>
      <c r="ACS5187" s="60"/>
      <c r="ACT5187" s="60"/>
      <c r="ACU5187" s="60"/>
      <c r="ACV5187" s="60"/>
      <c r="ACW5187" s="60"/>
      <c r="ACX5187" s="60"/>
      <c r="ACY5187" s="60">
        <v>0.99877721523506002</v>
      </c>
      <c r="ACZ5187" s="60"/>
      <c r="ADA5187" s="60"/>
      <c r="ADB5187" s="60"/>
      <c r="ADC5187" s="60"/>
      <c r="ADD5187" s="60"/>
      <c r="ADE5187" s="60"/>
    </row>
    <row r="5188" spans="760:785" x14ac:dyDescent="0.25">
      <c r="ACF5188" s="60"/>
      <c r="ACG5188" s="60"/>
      <c r="ACH5188" s="60"/>
      <c r="ACI5188" s="60"/>
      <c r="ACJ5188" s="60"/>
      <c r="ACK5188" s="60"/>
      <c r="ACL5188" s="60"/>
      <c r="ACM5188" s="60"/>
      <c r="ACN5188" s="60"/>
      <c r="ACO5188" s="60"/>
      <c r="ACP5188" s="60"/>
      <c r="ACQ5188" s="60"/>
      <c r="ACR5188" s="60"/>
      <c r="ACS5188" s="60"/>
      <c r="ACT5188" s="60"/>
      <c r="ACU5188" s="60"/>
      <c r="ACV5188" s="60"/>
      <c r="ACW5188" s="60"/>
      <c r="ACX5188" s="60"/>
      <c r="ACY5188" s="60">
        <v>0.99877574295246896</v>
      </c>
      <c r="ACZ5188" s="60"/>
      <c r="ADA5188" s="60"/>
      <c r="ADB5188" s="60"/>
      <c r="ADC5188" s="60"/>
      <c r="ADD5188" s="60"/>
      <c r="ADE5188" s="60"/>
    </row>
    <row r="5189" spans="760:785" x14ac:dyDescent="0.25">
      <c r="ACF5189" s="60"/>
      <c r="ACG5189" s="60"/>
      <c r="ACH5189" s="60"/>
      <c r="ACI5189" s="60"/>
      <c r="ACJ5189" s="60"/>
      <c r="ACK5189" s="60"/>
      <c r="ACL5189" s="60"/>
      <c r="ACM5189" s="60"/>
      <c r="ACN5189" s="60"/>
      <c r="ACO5189" s="60"/>
      <c r="ACP5189" s="60"/>
      <c r="ACQ5189" s="60"/>
      <c r="ACR5189" s="60"/>
      <c r="ACS5189" s="60"/>
      <c r="ACT5189" s="60"/>
      <c r="ACU5189" s="60"/>
      <c r="ACV5189" s="60"/>
      <c r="ACW5189" s="60"/>
      <c r="ACX5189" s="60"/>
      <c r="ACY5189" s="60">
        <v>0.99877498087399097</v>
      </c>
      <c r="ACZ5189" s="60"/>
      <c r="ADA5189" s="60"/>
      <c r="ADB5189" s="60"/>
      <c r="ADC5189" s="60"/>
      <c r="ADD5189" s="60"/>
      <c r="ADE5189" s="60"/>
    </row>
    <row r="5190" spans="760:785" x14ac:dyDescent="0.25">
      <c r="ACF5190" s="60"/>
      <c r="ACG5190" s="60"/>
      <c r="ACH5190" s="60"/>
      <c r="ACI5190" s="60"/>
      <c r="ACJ5190" s="60"/>
      <c r="ACK5190" s="60"/>
      <c r="ACL5190" s="60"/>
      <c r="ACM5190" s="60"/>
      <c r="ACN5190" s="60"/>
      <c r="ACO5190" s="60"/>
      <c r="ACP5190" s="60"/>
      <c r="ACQ5190" s="60"/>
      <c r="ACR5190" s="60"/>
      <c r="ACS5190" s="60"/>
      <c r="ACT5190" s="60"/>
      <c r="ACU5190" s="60"/>
      <c r="ACV5190" s="60"/>
      <c r="ACW5190" s="60"/>
      <c r="ACX5190" s="60"/>
      <c r="ACY5190" s="60">
        <v>0.99877093260914496</v>
      </c>
      <c r="ACZ5190" s="60"/>
      <c r="ADA5190" s="60"/>
      <c r="ADB5190" s="60"/>
      <c r="ADC5190" s="60"/>
      <c r="ADD5190" s="60"/>
      <c r="ADE5190" s="60"/>
    </row>
    <row r="5191" spans="760:785" x14ac:dyDescent="0.25">
      <c r="ACF5191" s="60"/>
      <c r="ACG5191" s="60"/>
      <c r="ACH5191" s="60"/>
      <c r="ACI5191" s="60"/>
      <c r="ACJ5191" s="60"/>
      <c r="ACK5191" s="60"/>
      <c r="ACL5191" s="60"/>
      <c r="ACM5191" s="60"/>
      <c r="ACN5191" s="60"/>
      <c r="ACO5191" s="60"/>
      <c r="ACP5191" s="60"/>
      <c r="ACQ5191" s="60"/>
      <c r="ACR5191" s="60"/>
      <c r="ACS5191" s="60"/>
      <c r="ACT5191" s="60"/>
      <c r="ACU5191" s="60"/>
      <c r="ACV5191" s="60"/>
      <c r="ACW5191" s="60"/>
      <c r="ACX5191" s="60"/>
      <c r="ACY5191" s="60">
        <v>0.99875838406164497</v>
      </c>
      <c r="ACZ5191" s="60"/>
      <c r="ADA5191" s="60"/>
      <c r="ADB5191" s="60"/>
      <c r="ADC5191" s="60"/>
      <c r="ADD5191" s="60"/>
      <c r="ADE5191" s="60"/>
    </row>
    <row r="5192" spans="760:785" x14ac:dyDescent="0.25">
      <c r="ACF5192" s="60"/>
      <c r="ACG5192" s="60"/>
      <c r="ACH5192" s="60"/>
      <c r="ACI5192" s="60"/>
      <c r="ACJ5192" s="60"/>
      <c r="ACK5192" s="60"/>
      <c r="ACL5192" s="60"/>
      <c r="ACM5192" s="60"/>
      <c r="ACN5192" s="60"/>
      <c r="ACO5192" s="60"/>
      <c r="ACP5192" s="60"/>
      <c r="ACQ5192" s="60"/>
      <c r="ACR5192" s="60"/>
      <c r="ACS5192" s="60"/>
      <c r="ACT5192" s="60"/>
      <c r="ACU5192" s="60"/>
      <c r="ACV5192" s="60"/>
      <c r="ACW5192" s="60"/>
      <c r="ACX5192" s="60"/>
      <c r="ACY5192" s="60">
        <v>0.99875629545146605</v>
      </c>
      <c r="ACZ5192" s="60"/>
      <c r="ADA5192" s="60"/>
      <c r="ADB5192" s="60"/>
      <c r="ADC5192" s="60"/>
      <c r="ADD5192" s="60"/>
      <c r="ADE5192" s="60"/>
    </row>
    <row r="5193" spans="760:785" x14ac:dyDescent="0.25">
      <c r="ACF5193" s="60"/>
      <c r="ACG5193" s="60"/>
      <c r="ACH5193" s="60"/>
      <c r="ACI5193" s="60"/>
      <c r="ACJ5193" s="60"/>
      <c r="ACK5193" s="60"/>
      <c r="ACL5193" s="60"/>
      <c r="ACM5193" s="60"/>
      <c r="ACN5193" s="60"/>
      <c r="ACO5193" s="60"/>
      <c r="ACP5193" s="60"/>
      <c r="ACQ5193" s="60"/>
      <c r="ACR5193" s="60"/>
      <c r="ACS5193" s="60"/>
      <c r="ACT5193" s="60"/>
      <c r="ACU5193" s="60"/>
      <c r="ACV5193" s="60"/>
      <c r="ACW5193" s="60"/>
      <c r="ACX5193" s="60"/>
      <c r="ACY5193" s="60">
        <v>0.99875555669786098</v>
      </c>
      <c r="ACZ5193" s="60"/>
      <c r="ADA5193" s="60"/>
      <c r="ADB5193" s="60"/>
      <c r="ADC5193" s="60"/>
      <c r="ADD5193" s="60"/>
      <c r="ADE5193" s="60"/>
    </row>
    <row r="5194" spans="760:785" x14ac:dyDescent="0.25">
      <c r="ACF5194" s="60"/>
      <c r="ACG5194" s="60"/>
      <c r="ACH5194" s="60"/>
      <c r="ACI5194" s="60"/>
      <c r="ACJ5194" s="60"/>
      <c r="ACK5194" s="60"/>
      <c r="ACL5194" s="60"/>
      <c r="ACM5194" s="60"/>
      <c r="ACN5194" s="60"/>
      <c r="ACO5194" s="60"/>
      <c r="ACP5194" s="60"/>
      <c r="ACQ5194" s="60"/>
      <c r="ACR5194" s="60"/>
      <c r="ACS5194" s="60"/>
      <c r="ACT5194" s="60"/>
      <c r="ACU5194" s="60"/>
      <c r="ACV5194" s="60"/>
      <c r="ACW5194" s="60"/>
      <c r="ACX5194" s="60"/>
      <c r="ACY5194" s="60">
        <v>0.99874831723035595</v>
      </c>
      <c r="ACZ5194" s="60"/>
      <c r="ADA5194" s="60"/>
      <c r="ADB5194" s="60"/>
      <c r="ADC5194" s="60"/>
      <c r="ADD5194" s="60"/>
      <c r="ADE5194" s="60"/>
    </row>
    <row r="5195" spans="760:785" x14ac:dyDescent="0.25">
      <c r="ACF5195" s="60"/>
      <c r="ACG5195" s="60"/>
      <c r="ACH5195" s="60"/>
      <c r="ACI5195" s="60"/>
      <c r="ACJ5195" s="60"/>
      <c r="ACK5195" s="60"/>
      <c r="ACL5195" s="60"/>
      <c r="ACM5195" s="60"/>
      <c r="ACN5195" s="60"/>
      <c r="ACO5195" s="60"/>
      <c r="ACP5195" s="60"/>
      <c r="ACQ5195" s="60"/>
      <c r="ACR5195" s="60"/>
      <c r="ACS5195" s="60"/>
      <c r="ACT5195" s="60"/>
      <c r="ACU5195" s="60"/>
      <c r="ACV5195" s="60"/>
      <c r="ACW5195" s="60"/>
      <c r="ACX5195" s="60"/>
      <c r="ACY5195" s="60">
        <v>0.99874707167107502</v>
      </c>
      <c r="ACZ5195" s="60"/>
      <c r="ADA5195" s="60"/>
      <c r="ADB5195" s="60"/>
      <c r="ADC5195" s="60"/>
      <c r="ADD5195" s="60"/>
      <c r="ADE5195" s="60"/>
    </row>
    <row r="5196" spans="760:785" x14ac:dyDescent="0.25">
      <c r="ACF5196" s="60"/>
      <c r="ACG5196" s="60"/>
      <c r="ACH5196" s="60"/>
      <c r="ACI5196" s="60"/>
      <c r="ACJ5196" s="60"/>
      <c r="ACK5196" s="60"/>
      <c r="ACL5196" s="60"/>
      <c r="ACM5196" s="60"/>
      <c r="ACN5196" s="60"/>
      <c r="ACO5196" s="60"/>
      <c r="ACP5196" s="60"/>
      <c r="ACQ5196" s="60"/>
      <c r="ACR5196" s="60"/>
      <c r="ACS5196" s="60"/>
      <c r="ACT5196" s="60"/>
      <c r="ACU5196" s="60"/>
      <c r="ACV5196" s="60"/>
      <c r="ACW5196" s="60"/>
      <c r="ACX5196" s="60"/>
      <c r="ACY5196" s="60">
        <v>0.99872174128111202</v>
      </c>
      <c r="ACZ5196" s="60"/>
      <c r="ADA5196" s="60"/>
      <c r="ADB5196" s="60"/>
      <c r="ADC5196" s="60"/>
      <c r="ADD5196" s="60"/>
      <c r="ADE5196" s="60"/>
    </row>
    <row r="5197" spans="760:785" x14ac:dyDescent="0.25">
      <c r="ACF5197" s="60"/>
      <c r="ACG5197" s="60"/>
      <c r="ACH5197" s="60"/>
      <c r="ACI5197" s="60"/>
      <c r="ACJ5197" s="60"/>
      <c r="ACK5197" s="60"/>
      <c r="ACL5197" s="60"/>
      <c r="ACM5197" s="60"/>
      <c r="ACN5197" s="60"/>
      <c r="ACO5197" s="60"/>
      <c r="ACP5197" s="60"/>
      <c r="ACQ5197" s="60"/>
      <c r="ACR5197" s="60"/>
      <c r="ACS5197" s="60"/>
      <c r="ACT5197" s="60"/>
      <c r="ACU5197" s="60"/>
      <c r="ACV5197" s="60"/>
      <c r="ACW5197" s="60"/>
      <c r="ACX5197" s="60"/>
      <c r="ACY5197" s="60">
        <v>0.99871878454098095</v>
      </c>
      <c r="ACZ5197" s="60"/>
      <c r="ADA5197" s="60"/>
      <c r="ADB5197" s="60"/>
      <c r="ADC5197" s="60"/>
      <c r="ADD5197" s="60"/>
      <c r="ADE5197" s="60"/>
    </row>
    <row r="5198" spans="760:785" x14ac:dyDescent="0.25">
      <c r="ACF5198" s="60"/>
      <c r="ACG5198" s="60"/>
      <c r="ACH5198" s="60"/>
      <c r="ACI5198" s="60"/>
      <c r="ACJ5198" s="60"/>
      <c r="ACK5198" s="60"/>
      <c r="ACL5198" s="60"/>
      <c r="ACM5198" s="60"/>
      <c r="ACN5198" s="60"/>
      <c r="ACO5198" s="60"/>
      <c r="ACP5198" s="60"/>
      <c r="ACQ5198" s="60"/>
      <c r="ACR5198" s="60"/>
      <c r="ACS5198" s="60"/>
      <c r="ACT5198" s="60"/>
      <c r="ACU5198" s="60"/>
      <c r="ACV5198" s="60"/>
      <c r="ACW5198" s="60"/>
      <c r="ACX5198" s="60"/>
      <c r="ACY5198" s="60">
        <v>0.99871728259673898</v>
      </c>
      <c r="ACZ5198" s="60"/>
      <c r="ADA5198" s="60"/>
      <c r="ADB5198" s="60"/>
      <c r="ADC5198" s="60"/>
      <c r="ADD5198" s="60"/>
      <c r="ADE5198" s="60"/>
    </row>
    <row r="5199" spans="760:785" x14ac:dyDescent="0.25">
      <c r="ACF5199" s="60"/>
      <c r="ACG5199" s="60"/>
      <c r="ACH5199" s="60"/>
      <c r="ACI5199" s="60"/>
      <c r="ACJ5199" s="60"/>
      <c r="ACK5199" s="60"/>
      <c r="ACL5199" s="60"/>
      <c r="ACM5199" s="60"/>
      <c r="ACN5199" s="60"/>
      <c r="ACO5199" s="60"/>
      <c r="ACP5199" s="60"/>
      <c r="ACQ5199" s="60"/>
      <c r="ACR5199" s="60"/>
      <c r="ACS5199" s="60"/>
      <c r="ACT5199" s="60"/>
      <c r="ACU5199" s="60"/>
      <c r="ACV5199" s="60"/>
      <c r="ACW5199" s="60"/>
      <c r="ACX5199" s="60"/>
      <c r="ACY5199" s="60">
        <v>0.99871091839325299</v>
      </c>
      <c r="ACZ5199" s="60"/>
      <c r="ADA5199" s="60"/>
      <c r="ADB5199" s="60"/>
      <c r="ADC5199" s="60"/>
      <c r="ADD5199" s="60"/>
      <c r="ADE5199" s="60"/>
    </row>
    <row r="5200" spans="760:785" x14ac:dyDescent="0.25">
      <c r="ACF5200" s="60"/>
      <c r="ACG5200" s="60"/>
      <c r="ACH5200" s="60"/>
      <c r="ACI5200" s="60"/>
      <c r="ACJ5200" s="60"/>
      <c r="ACK5200" s="60"/>
      <c r="ACL5200" s="60"/>
      <c r="ACM5200" s="60"/>
      <c r="ACN5200" s="60"/>
      <c r="ACO5200" s="60"/>
      <c r="ACP5200" s="60"/>
      <c r="ACQ5200" s="60"/>
      <c r="ACR5200" s="60"/>
      <c r="ACS5200" s="60"/>
      <c r="ACT5200" s="60"/>
      <c r="ACU5200" s="60"/>
      <c r="ACV5200" s="60"/>
      <c r="ACW5200" s="60"/>
      <c r="ACX5200" s="60"/>
      <c r="ACY5200" s="60">
        <v>0.99870609662515197</v>
      </c>
      <c r="ACZ5200" s="60"/>
      <c r="ADA5200" s="60"/>
      <c r="ADB5200" s="60"/>
      <c r="ADC5200" s="60"/>
      <c r="ADD5200" s="60"/>
      <c r="ADE5200" s="60"/>
    </row>
    <row r="5201" spans="760:785" x14ac:dyDescent="0.25">
      <c r="ACF5201" s="60"/>
      <c r="ACG5201" s="60"/>
      <c r="ACH5201" s="60"/>
      <c r="ACI5201" s="60"/>
      <c r="ACJ5201" s="60"/>
      <c r="ACK5201" s="60"/>
      <c r="ACL5201" s="60"/>
      <c r="ACM5201" s="60"/>
      <c r="ACN5201" s="60"/>
      <c r="ACO5201" s="60"/>
      <c r="ACP5201" s="60"/>
      <c r="ACQ5201" s="60"/>
      <c r="ACR5201" s="60"/>
      <c r="ACS5201" s="60"/>
      <c r="ACT5201" s="60"/>
      <c r="ACU5201" s="60"/>
      <c r="ACV5201" s="60"/>
      <c r="ACW5201" s="60"/>
      <c r="ACX5201" s="60"/>
      <c r="ACY5201" s="60">
        <v>0.99869657941081502</v>
      </c>
      <c r="ACZ5201" s="60"/>
      <c r="ADA5201" s="60"/>
      <c r="ADB5201" s="60"/>
      <c r="ADC5201" s="60"/>
      <c r="ADD5201" s="60"/>
      <c r="ADE5201" s="60"/>
    </row>
    <row r="5202" spans="760:785" x14ac:dyDescent="0.25">
      <c r="ACF5202" s="60"/>
      <c r="ACG5202" s="60"/>
      <c r="ACH5202" s="60"/>
      <c r="ACI5202" s="60"/>
      <c r="ACJ5202" s="60"/>
      <c r="ACK5202" s="60"/>
      <c r="ACL5202" s="60"/>
      <c r="ACM5202" s="60"/>
      <c r="ACN5202" s="60"/>
      <c r="ACO5202" s="60"/>
      <c r="ACP5202" s="60"/>
      <c r="ACQ5202" s="60"/>
      <c r="ACR5202" s="60"/>
      <c r="ACS5202" s="60"/>
      <c r="ACT5202" s="60"/>
      <c r="ACU5202" s="60"/>
      <c r="ACV5202" s="60"/>
      <c r="ACW5202" s="60"/>
      <c r="ACX5202" s="60"/>
      <c r="ACY5202" s="60">
        <v>0.99869400541879205</v>
      </c>
      <c r="ACZ5202" s="60"/>
      <c r="ADA5202" s="60"/>
      <c r="ADB5202" s="60"/>
      <c r="ADC5202" s="60"/>
      <c r="ADD5202" s="60"/>
      <c r="ADE5202" s="60"/>
    </row>
    <row r="5203" spans="760:785" x14ac:dyDescent="0.25">
      <c r="ACF5203" s="60"/>
      <c r="ACG5203" s="60"/>
      <c r="ACH5203" s="60"/>
      <c r="ACI5203" s="60"/>
      <c r="ACJ5203" s="60"/>
      <c r="ACK5203" s="60"/>
      <c r="ACL5203" s="60"/>
      <c r="ACM5203" s="60"/>
      <c r="ACN5203" s="60"/>
      <c r="ACO5203" s="60"/>
      <c r="ACP5203" s="60"/>
      <c r="ACQ5203" s="60"/>
      <c r="ACR5203" s="60"/>
      <c r="ACS5203" s="60"/>
      <c r="ACT5203" s="60"/>
      <c r="ACU5203" s="60"/>
      <c r="ACV5203" s="60"/>
      <c r="ACW5203" s="60"/>
      <c r="ACX5203" s="60"/>
      <c r="ACY5203" s="60">
        <v>0.99868847501117697</v>
      </c>
      <c r="ACZ5203" s="60"/>
      <c r="ADA5203" s="60"/>
      <c r="ADB5203" s="60"/>
      <c r="ADC5203" s="60"/>
      <c r="ADD5203" s="60"/>
      <c r="ADE5203" s="60"/>
    </row>
    <row r="5204" spans="760:785" x14ac:dyDescent="0.25">
      <c r="ACF5204" s="60"/>
      <c r="ACG5204" s="60"/>
      <c r="ACH5204" s="60"/>
      <c r="ACI5204" s="60"/>
      <c r="ACJ5204" s="60"/>
      <c r="ACK5204" s="60"/>
      <c r="ACL5204" s="60"/>
      <c r="ACM5204" s="60"/>
      <c r="ACN5204" s="60"/>
      <c r="ACO5204" s="60"/>
      <c r="ACP5204" s="60"/>
      <c r="ACQ5204" s="60"/>
      <c r="ACR5204" s="60"/>
      <c r="ACS5204" s="60"/>
      <c r="ACT5204" s="60"/>
      <c r="ACU5204" s="60"/>
      <c r="ACV5204" s="60"/>
      <c r="ACW5204" s="60"/>
      <c r="ACX5204" s="60"/>
      <c r="ACY5204" s="60">
        <v>0.99868810825875498</v>
      </c>
      <c r="ACZ5204" s="60"/>
      <c r="ADA5204" s="60"/>
      <c r="ADB5204" s="60"/>
      <c r="ADC5204" s="60"/>
      <c r="ADD5204" s="60"/>
      <c r="ADE5204" s="60"/>
    </row>
    <row r="5205" spans="760:785" x14ac:dyDescent="0.25">
      <c r="ACF5205" s="60"/>
      <c r="ACG5205" s="60"/>
      <c r="ACH5205" s="60"/>
      <c r="ACI5205" s="60"/>
      <c r="ACJ5205" s="60"/>
      <c r="ACK5205" s="60"/>
      <c r="ACL5205" s="60"/>
      <c r="ACM5205" s="60"/>
      <c r="ACN5205" s="60"/>
      <c r="ACO5205" s="60"/>
      <c r="ACP5205" s="60"/>
      <c r="ACQ5205" s="60"/>
      <c r="ACR5205" s="60"/>
      <c r="ACS5205" s="60"/>
      <c r="ACT5205" s="60"/>
      <c r="ACU5205" s="60"/>
      <c r="ACV5205" s="60"/>
      <c r="ACW5205" s="60"/>
      <c r="ACX5205" s="60"/>
      <c r="ACY5205" s="60">
        <v>0.99868497888320296</v>
      </c>
      <c r="ACZ5205" s="60"/>
      <c r="ADA5205" s="60"/>
      <c r="ADB5205" s="60"/>
      <c r="ADC5205" s="60"/>
      <c r="ADD5205" s="60"/>
      <c r="ADE5205" s="60"/>
    </row>
    <row r="5206" spans="760:785" x14ac:dyDescent="0.25">
      <c r="ACF5206" s="60"/>
      <c r="ACG5206" s="60"/>
      <c r="ACH5206" s="60"/>
      <c r="ACI5206" s="60"/>
      <c r="ACJ5206" s="60"/>
      <c r="ACK5206" s="60"/>
      <c r="ACL5206" s="60"/>
      <c r="ACM5206" s="60"/>
      <c r="ACN5206" s="60"/>
      <c r="ACO5206" s="60"/>
      <c r="ACP5206" s="60"/>
      <c r="ACQ5206" s="60"/>
      <c r="ACR5206" s="60"/>
      <c r="ACS5206" s="60"/>
      <c r="ACT5206" s="60"/>
      <c r="ACU5206" s="60"/>
      <c r="ACV5206" s="60"/>
      <c r="ACW5206" s="60"/>
      <c r="ACX5206" s="60"/>
      <c r="ACY5206" s="60">
        <v>0.99867875752024304</v>
      </c>
      <c r="ACZ5206" s="60"/>
      <c r="ADA5206" s="60"/>
      <c r="ADB5206" s="60"/>
      <c r="ADC5206" s="60"/>
      <c r="ADD5206" s="60"/>
      <c r="ADE5206" s="60"/>
    </row>
    <row r="5207" spans="760:785" x14ac:dyDescent="0.25">
      <c r="ACF5207" s="60"/>
      <c r="ACG5207" s="60"/>
      <c r="ACH5207" s="60"/>
      <c r="ACI5207" s="60"/>
      <c r="ACJ5207" s="60"/>
      <c r="ACK5207" s="60"/>
      <c r="ACL5207" s="60"/>
      <c r="ACM5207" s="60"/>
      <c r="ACN5207" s="60"/>
      <c r="ACO5207" s="60"/>
      <c r="ACP5207" s="60"/>
      <c r="ACQ5207" s="60"/>
      <c r="ACR5207" s="60"/>
      <c r="ACS5207" s="60"/>
      <c r="ACT5207" s="60"/>
      <c r="ACU5207" s="60"/>
      <c r="ACV5207" s="60"/>
      <c r="ACW5207" s="60"/>
      <c r="ACX5207" s="60"/>
      <c r="ACY5207" s="60">
        <v>0.99866239880801999</v>
      </c>
      <c r="ACZ5207" s="60"/>
      <c r="ADA5207" s="60"/>
      <c r="ADB5207" s="60"/>
      <c r="ADC5207" s="60"/>
      <c r="ADD5207" s="60"/>
      <c r="ADE5207" s="60"/>
    </row>
    <row r="5208" spans="760:785" x14ac:dyDescent="0.25">
      <c r="ACF5208" s="60"/>
      <c r="ACG5208" s="60"/>
      <c r="ACH5208" s="60"/>
      <c r="ACI5208" s="60"/>
      <c r="ACJ5208" s="60"/>
      <c r="ACK5208" s="60"/>
      <c r="ACL5208" s="60"/>
      <c r="ACM5208" s="60"/>
      <c r="ACN5208" s="60"/>
      <c r="ACO5208" s="60"/>
      <c r="ACP5208" s="60"/>
      <c r="ACQ5208" s="60"/>
      <c r="ACR5208" s="60"/>
      <c r="ACS5208" s="60"/>
      <c r="ACT5208" s="60"/>
      <c r="ACU5208" s="60"/>
      <c r="ACV5208" s="60"/>
      <c r="ACW5208" s="60"/>
      <c r="ACX5208" s="60"/>
      <c r="ACY5208" s="60">
        <v>0.99866158458526799</v>
      </c>
      <c r="ACZ5208" s="60"/>
      <c r="ADA5208" s="60"/>
      <c r="ADB5208" s="60"/>
      <c r="ADC5208" s="60"/>
      <c r="ADD5208" s="60"/>
      <c r="ADE5208" s="60"/>
    </row>
    <row r="5209" spans="760:785" x14ac:dyDescent="0.25">
      <c r="ACF5209" s="60"/>
      <c r="ACG5209" s="60"/>
      <c r="ACH5209" s="60"/>
      <c r="ACI5209" s="60"/>
      <c r="ACJ5209" s="60"/>
      <c r="ACK5209" s="60"/>
      <c r="ACL5209" s="60"/>
      <c r="ACM5209" s="60"/>
      <c r="ACN5209" s="60"/>
      <c r="ACO5209" s="60"/>
      <c r="ACP5209" s="60"/>
      <c r="ACQ5209" s="60"/>
      <c r="ACR5209" s="60"/>
      <c r="ACS5209" s="60"/>
      <c r="ACT5209" s="60"/>
      <c r="ACU5209" s="60"/>
      <c r="ACV5209" s="60"/>
      <c r="ACW5209" s="60"/>
      <c r="ACX5209" s="60"/>
      <c r="ACY5209" s="60">
        <v>0.99865699249822903</v>
      </c>
      <c r="ACZ5209" s="60"/>
      <c r="ADA5209" s="60"/>
      <c r="ADB5209" s="60"/>
      <c r="ADC5209" s="60"/>
      <c r="ADD5209" s="60"/>
      <c r="ADE5209" s="60"/>
    </row>
    <row r="5210" spans="760:785" x14ac:dyDescent="0.25">
      <c r="ACF5210" s="60"/>
      <c r="ACG5210" s="60"/>
      <c r="ACH5210" s="60"/>
      <c r="ACI5210" s="60"/>
      <c r="ACJ5210" s="60"/>
      <c r="ACK5210" s="60"/>
      <c r="ACL5210" s="60"/>
      <c r="ACM5210" s="60"/>
      <c r="ACN5210" s="60"/>
      <c r="ACO5210" s="60"/>
      <c r="ACP5210" s="60"/>
      <c r="ACQ5210" s="60"/>
      <c r="ACR5210" s="60"/>
      <c r="ACS5210" s="60"/>
      <c r="ACT5210" s="60"/>
      <c r="ACU5210" s="60"/>
      <c r="ACV5210" s="60"/>
      <c r="ACW5210" s="60"/>
      <c r="ACX5210" s="60"/>
      <c r="ACY5210" s="60">
        <v>0.99865012576300005</v>
      </c>
      <c r="ACZ5210" s="60"/>
      <c r="ADA5210" s="60"/>
      <c r="ADB5210" s="60"/>
      <c r="ADC5210" s="60"/>
      <c r="ADD5210" s="60"/>
      <c r="ADE5210" s="60"/>
    </row>
    <row r="5211" spans="760:785" x14ac:dyDescent="0.25">
      <c r="ACF5211" s="60"/>
      <c r="ACG5211" s="60"/>
      <c r="ACH5211" s="60"/>
      <c r="ACI5211" s="60"/>
      <c r="ACJ5211" s="60"/>
      <c r="ACK5211" s="60"/>
      <c r="ACL5211" s="60"/>
      <c r="ACM5211" s="60"/>
      <c r="ACN5211" s="60"/>
      <c r="ACO5211" s="60"/>
      <c r="ACP5211" s="60"/>
      <c r="ACQ5211" s="60"/>
      <c r="ACR5211" s="60"/>
      <c r="ACS5211" s="60"/>
      <c r="ACT5211" s="60"/>
      <c r="ACU5211" s="60"/>
      <c r="ACV5211" s="60"/>
      <c r="ACW5211" s="60"/>
      <c r="ACX5211" s="60"/>
      <c r="ACY5211" s="60">
        <v>0.99864723993543403</v>
      </c>
      <c r="ACZ5211" s="60"/>
      <c r="ADA5211" s="60"/>
      <c r="ADB5211" s="60"/>
      <c r="ADC5211" s="60"/>
      <c r="ADD5211" s="60"/>
      <c r="ADE5211" s="60"/>
    </row>
    <row r="5212" spans="760:785" x14ac:dyDescent="0.25">
      <c r="ACF5212" s="60"/>
      <c r="ACG5212" s="60"/>
      <c r="ACH5212" s="60"/>
      <c r="ACI5212" s="60"/>
      <c r="ACJ5212" s="60"/>
      <c r="ACK5212" s="60"/>
      <c r="ACL5212" s="60"/>
      <c r="ACM5212" s="60"/>
      <c r="ACN5212" s="60"/>
      <c r="ACO5212" s="60"/>
      <c r="ACP5212" s="60"/>
      <c r="ACQ5212" s="60"/>
      <c r="ACR5212" s="60"/>
      <c r="ACS5212" s="60"/>
      <c r="ACT5212" s="60"/>
      <c r="ACU5212" s="60"/>
      <c r="ACV5212" s="60"/>
      <c r="ACW5212" s="60"/>
      <c r="ACX5212" s="60"/>
      <c r="ACY5212" s="60">
        <v>0.99864432236856204</v>
      </c>
      <c r="ACZ5212" s="60"/>
      <c r="ADA5212" s="60"/>
      <c r="ADB5212" s="60"/>
      <c r="ADC5212" s="60"/>
      <c r="ADD5212" s="60"/>
      <c r="ADE5212" s="60"/>
    </row>
    <row r="5213" spans="760:785" x14ac:dyDescent="0.25">
      <c r="ACF5213" s="60"/>
      <c r="ACG5213" s="60"/>
      <c r="ACH5213" s="60"/>
      <c r="ACI5213" s="60"/>
      <c r="ACJ5213" s="60"/>
      <c r="ACK5213" s="60"/>
      <c r="ACL5213" s="60"/>
      <c r="ACM5213" s="60"/>
      <c r="ACN5213" s="60"/>
      <c r="ACO5213" s="60"/>
      <c r="ACP5213" s="60"/>
      <c r="ACQ5213" s="60"/>
      <c r="ACR5213" s="60"/>
      <c r="ACS5213" s="60"/>
      <c r="ACT5213" s="60"/>
      <c r="ACU5213" s="60"/>
      <c r="ACV5213" s="60"/>
      <c r="ACW5213" s="60"/>
      <c r="ACX5213" s="60"/>
      <c r="ACY5213" s="60">
        <v>0.99863811631906696</v>
      </c>
      <c r="ACZ5213" s="60"/>
      <c r="ADA5213" s="60"/>
      <c r="ADB5213" s="60"/>
      <c r="ADC5213" s="60"/>
      <c r="ADD5213" s="60"/>
      <c r="ADE5213" s="60"/>
    </row>
    <row r="5214" spans="760:785" x14ac:dyDescent="0.25">
      <c r="ACF5214" s="60"/>
      <c r="ACG5214" s="60"/>
      <c r="ACH5214" s="60"/>
      <c r="ACI5214" s="60"/>
      <c r="ACJ5214" s="60"/>
      <c r="ACK5214" s="60"/>
      <c r="ACL5214" s="60"/>
      <c r="ACM5214" s="60"/>
      <c r="ACN5214" s="60"/>
      <c r="ACO5214" s="60"/>
      <c r="ACP5214" s="60"/>
      <c r="ACQ5214" s="60"/>
      <c r="ACR5214" s="60"/>
      <c r="ACS5214" s="60"/>
      <c r="ACT5214" s="60"/>
      <c r="ACU5214" s="60"/>
      <c r="ACV5214" s="60"/>
      <c r="ACW5214" s="60"/>
      <c r="ACX5214" s="60"/>
      <c r="ACY5214" s="60">
        <v>0.99863260166683498</v>
      </c>
      <c r="ACZ5214" s="60"/>
      <c r="ADA5214" s="60"/>
      <c r="ADB5214" s="60"/>
      <c r="ADC5214" s="60"/>
      <c r="ADD5214" s="60"/>
      <c r="ADE5214" s="60"/>
    </row>
    <row r="5215" spans="760:785" x14ac:dyDescent="0.25">
      <c r="ACF5215" s="60"/>
      <c r="ACG5215" s="60"/>
      <c r="ACH5215" s="60"/>
      <c r="ACI5215" s="60"/>
      <c r="ACJ5215" s="60"/>
      <c r="ACK5215" s="60"/>
      <c r="ACL5215" s="60"/>
      <c r="ACM5215" s="60"/>
      <c r="ACN5215" s="60"/>
      <c r="ACO5215" s="60"/>
      <c r="ACP5215" s="60"/>
      <c r="ACQ5215" s="60"/>
      <c r="ACR5215" s="60"/>
      <c r="ACS5215" s="60"/>
      <c r="ACT5215" s="60"/>
      <c r="ACU5215" s="60"/>
      <c r="ACV5215" s="60"/>
      <c r="ACW5215" s="60"/>
      <c r="ACX5215" s="60"/>
      <c r="ACY5215" s="60">
        <v>0.99862874336658802</v>
      </c>
      <c r="ACZ5215" s="60"/>
      <c r="ADA5215" s="60"/>
      <c r="ADB5215" s="60"/>
      <c r="ADC5215" s="60"/>
      <c r="ADD5215" s="60"/>
      <c r="ADE5215" s="60"/>
    </row>
    <row r="5216" spans="760:785" x14ac:dyDescent="0.25">
      <c r="ACF5216" s="60"/>
      <c r="ACG5216" s="60"/>
      <c r="ACH5216" s="60"/>
      <c r="ACI5216" s="60"/>
      <c r="ACJ5216" s="60"/>
      <c r="ACK5216" s="60"/>
      <c r="ACL5216" s="60"/>
      <c r="ACM5216" s="60"/>
      <c r="ACN5216" s="60"/>
      <c r="ACO5216" s="60"/>
      <c r="ACP5216" s="60"/>
      <c r="ACQ5216" s="60"/>
      <c r="ACR5216" s="60"/>
      <c r="ACS5216" s="60"/>
      <c r="ACT5216" s="60"/>
      <c r="ACU5216" s="60"/>
      <c r="ACV5216" s="60"/>
      <c r="ACW5216" s="60"/>
      <c r="ACX5216" s="60"/>
      <c r="ACY5216" s="60">
        <v>0.99862189844221705</v>
      </c>
      <c r="ACZ5216" s="60"/>
      <c r="ADA5216" s="60"/>
      <c r="ADB5216" s="60"/>
      <c r="ADC5216" s="60"/>
      <c r="ADD5216" s="60"/>
      <c r="ADE5216" s="60"/>
    </row>
    <row r="5217" spans="760:785" x14ac:dyDescent="0.25">
      <c r="ACF5217" s="60"/>
      <c r="ACG5217" s="60"/>
      <c r="ACH5217" s="60"/>
      <c r="ACI5217" s="60"/>
      <c r="ACJ5217" s="60"/>
      <c r="ACK5217" s="60"/>
      <c r="ACL5217" s="60"/>
      <c r="ACM5217" s="60"/>
      <c r="ACN5217" s="60"/>
      <c r="ACO5217" s="60"/>
      <c r="ACP5217" s="60"/>
      <c r="ACQ5217" s="60"/>
      <c r="ACR5217" s="60"/>
      <c r="ACS5217" s="60"/>
      <c r="ACT5217" s="60"/>
      <c r="ACU5217" s="60"/>
      <c r="ACV5217" s="60"/>
      <c r="ACW5217" s="60"/>
      <c r="ACX5217" s="60"/>
      <c r="ACY5217" s="60">
        <v>0.998615980865455</v>
      </c>
      <c r="ACZ5217" s="60"/>
      <c r="ADA5217" s="60"/>
      <c r="ADB5217" s="60"/>
      <c r="ADC5217" s="60"/>
      <c r="ADD5217" s="60"/>
      <c r="ADE5217" s="60"/>
    </row>
    <row r="5218" spans="760:785" x14ac:dyDescent="0.25">
      <c r="ACF5218" s="60"/>
      <c r="ACG5218" s="60"/>
      <c r="ACH5218" s="60"/>
      <c r="ACI5218" s="60"/>
      <c r="ACJ5218" s="60"/>
      <c r="ACK5218" s="60"/>
      <c r="ACL5218" s="60"/>
      <c r="ACM5218" s="60"/>
      <c r="ACN5218" s="60"/>
      <c r="ACO5218" s="60"/>
      <c r="ACP5218" s="60"/>
      <c r="ACQ5218" s="60"/>
      <c r="ACR5218" s="60"/>
      <c r="ACS5218" s="60"/>
      <c r="ACT5218" s="60"/>
      <c r="ACU5218" s="60"/>
      <c r="ACV5218" s="60"/>
      <c r="ACW5218" s="60"/>
      <c r="ACX5218" s="60"/>
      <c r="ACY5218" s="60">
        <v>0.99861185495295302</v>
      </c>
      <c r="ACZ5218" s="60"/>
      <c r="ADA5218" s="60"/>
      <c r="ADB5218" s="60"/>
      <c r="ADC5218" s="60"/>
      <c r="ADD5218" s="60"/>
      <c r="ADE5218" s="60"/>
    </row>
    <row r="5219" spans="760:785" x14ac:dyDescent="0.25">
      <c r="ACF5219" s="60"/>
      <c r="ACG5219" s="60"/>
      <c r="ACH5219" s="60"/>
      <c r="ACI5219" s="60"/>
      <c r="ACJ5219" s="60"/>
      <c r="ACK5219" s="60"/>
      <c r="ACL5219" s="60"/>
      <c r="ACM5219" s="60"/>
      <c r="ACN5219" s="60"/>
      <c r="ACO5219" s="60"/>
      <c r="ACP5219" s="60"/>
      <c r="ACQ5219" s="60"/>
      <c r="ACR5219" s="60"/>
      <c r="ACS5219" s="60"/>
      <c r="ACT5219" s="60"/>
      <c r="ACU5219" s="60"/>
      <c r="ACV5219" s="60"/>
      <c r="ACW5219" s="60"/>
      <c r="ACX5219" s="60"/>
      <c r="ACY5219" s="60">
        <v>0.99860423103951101</v>
      </c>
      <c r="ACZ5219" s="60"/>
      <c r="ADA5219" s="60"/>
      <c r="ADB5219" s="60"/>
      <c r="ADC5219" s="60"/>
      <c r="ADD5219" s="60"/>
      <c r="ADE5219" s="60"/>
    </row>
    <row r="5220" spans="760:785" x14ac:dyDescent="0.25">
      <c r="ACF5220" s="60"/>
      <c r="ACG5220" s="60"/>
      <c r="ACH5220" s="60"/>
      <c r="ACI5220" s="60"/>
      <c r="ACJ5220" s="60"/>
      <c r="ACK5220" s="60"/>
      <c r="ACL5220" s="60"/>
      <c r="ACM5220" s="60"/>
      <c r="ACN5220" s="60"/>
      <c r="ACO5220" s="60"/>
      <c r="ACP5220" s="60"/>
      <c r="ACQ5220" s="60"/>
      <c r="ACR5220" s="60"/>
      <c r="ACS5220" s="60"/>
      <c r="ACT5220" s="60"/>
      <c r="ACU5220" s="60"/>
      <c r="ACV5220" s="60"/>
      <c r="ACW5220" s="60"/>
      <c r="ACX5220" s="60"/>
      <c r="ACY5220" s="60">
        <v>0.99859776547619095</v>
      </c>
      <c r="ACZ5220" s="60"/>
      <c r="ADA5220" s="60"/>
      <c r="ADB5220" s="60"/>
      <c r="ADC5220" s="60"/>
      <c r="ADD5220" s="60"/>
      <c r="ADE5220" s="60"/>
    </row>
    <row r="5221" spans="760:785" x14ac:dyDescent="0.25">
      <c r="ACF5221" s="60"/>
      <c r="ACG5221" s="60"/>
      <c r="ACH5221" s="60"/>
      <c r="ACI5221" s="60"/>
      <c r="ACJ5221" s="60"/>
      <c r="ACK5221" s="60"/>
      <c r="ACL5221" s="60"/>
      <c r="ACM5221" s="60"/>
      <c r="ACN5221" s="60"/>
      <c r="ACO5221" s="60"/>
      <c r="ACP5221" s="60"/>
      <c r="ACQ5221" s="60"/>
      <c r="ACR5221" s="60"/>
      <c r="ACS5221" s="60"/>
      <c r="ACT5221" s="60"/>
      <c r="ACU5221" s="60"/>
      <c r="ACV5221" s="60"/>
      <c r="ACW5221" s="60"/>
      <c r="ACX5221" s="60"/>
      <c r="ACY5221" s="60">
        <v>0.99858820631078504</v>
      </c>
      <c r="ACZ5221" s="60"/>
      <c r="ADA5221" s="60"/>
      <c r="ADB5221" s="60"/>
      <c r="ADC5221" s="60"/>
      <c r="ADD5221" s="60"/>
      <c r="ADE5221" s="60"/>
    </row>
    <row r="5222" spans="760:785" x14ac:dyDescent="0.25">
      <c r="ACF5222" s="60"/>
      <c r="ACG5222" s="60"/>
      <c r="ACH5222" s="60"/>
      <c r="ACI5222" s="60"/>
      <c r="ACJ5222" s="60"/>
      <c r="ACK5222" s="60"/>
      <c r="ACL5222" s="60"/>
      <c r="ACM5222" s="60"/>
      <c r="ACN5222" s="60"/>
      <c r="ACO5222" s="60"/>
      <c r="ACP5222" s="60"/>
      <c r="ACQ5222" s="60"/>
      <c r="ACR5222" s="60"/>
      <c r="ACS5222" s="60"/>
      <c r="ACT5222" s="60"/>
      <c r="ACU5222" s="60"/>
      <c r="ACV5222" s="60"/>
      <c r="ACW5222" s="60"/>
      <c r="ACX5222" s="60"/>
      <c r="ACY5222" s="60">
        <v>0.998583634165088</v>
      </c>
      <c r="ACZ5222" s="60"/>
      <c r="ADA5222" s="60"/>
      <c r="ADB5222" s="60"/>
      <c r="ADC5222" s="60"/>
      <c r="ADD5222" s="60"/>
      <c r="ADE5222" s="60"/>
    </row>
    <row r="5223" spans="760:785" x14ac:dyDescent="0.25">
      <c r="ACF5223" s="60"/>
      <c r="ACG5223" s="60"/>
      <c r="ACH5223" s="60"/>
      <c r="ACI5223" s="60"/>
      <c r="ACJ5223" s="60"/>
      <c r="ACK5223" s="60"/>
      <c r="ACL5223" s="60"/>
      <c r="ACM5223" s="60"/>
      <c r="ACN5223" s="60"/>
      <c r="ACO5223" s="60"/>
      <c r="ACP5223" s="60"/>
      <c r="ACQ5223" s="60"/>
      <c r="ACR5223" s="60"/>
      <c r="ACS5223" s="60"/>
      <c r="ACT5223" s="60"/>
      <c r="ACU5223" s="60"/>
      <c r="ACV5223" s="60"/>
      <c r="ACW5223" s="60"/>
      <c r="ACX5223" s="60"/>
      <c r="ACY5223" s="60">
        <v>0.99857953922666798</v>
      </c>
      <c r="ACZ5223" s="60"/>
      <c r="ADA5223" s="60"/>
      <c r="ADB5223" s="60"/>
      <c r="ADC5223" s="60"/>
      <c r="ADD5223" s="60"/>
      <c r="ADE5223" s="60"/>
    </row>
    <row r="5224" spans="760:785" x14ac:dyDescent="0.25">
      <c r="ACF5224" s="60"/>
      <c r="ACG5224" s="60"/>
      <c r="ACH5224" s="60"/>
      <c r="ACI5224" s="60"/>
      <c r="ACJ5224" s="60"/>
      <c r="ACK5224" s="60"/>
      <c r="ACL5224" s="60"/>
      <c r="ACM5224" s="60"/>
      <c r="ACN5224" s="60"/>
      <c r="ACO5224" s="60"/>
      <c r="ACP5224" s="60"/>
      <c r="ACQ5224" s="60"/>
      <c r="ACR5224" s="60"/>
      <c r="ACS5224" s="60"/>
      <c r="ACT5224" s="60"/>
      <c r="ACU5224" s="60"/>
      <c r="ACV5224" s="60"/>
      <c r="ACW5224" s="60"/>
      <c r="ACX5224" s="60"/>
      <c r="ACY5224" s="60">
        <v>0.99856815421645695</v>
      </c>
      <c r="ACZ5224" s="60"/>
      <c r="ADA5224" s="60"/>
      <c r="ADB5224" s="60"/>
      <c r="ADC5224" s="60"/>
      <c r="ADD5224" s="60"/>
      <c r="ADE5224" s="60"/>
    </row>
    <row r="5225" spans="760:785" x14ac:dyDescent="0.25">
      <c r="ACF5225" s="60"/>
      <c r="ACG5225" s="60"/>
      <c r="ACH5225" s="60"/>
      <c r="ACI5225" s="60"/>
      <c r="ACJ5225" s="60"/>
      <c r="ACK5225" s="60"/>
      <c r="ACL5225" s="60"/>
      <c r="ACM5225" s="60"/>
      <c r="ACN5225" s="60"/>
      <c r="ACO5225" s="60"/>
      <c r="ACP5225" s="60"/>
      <c r="ACQ5225" s="60"/>
      <c r="ACR5225" s="60"/>
      <c r="ACS5225" s="60"/>
      <c r="ACT5225" s="60"/>
      <c r="ACU5225" s="60"/>
      <c r="ACV5225" s="60"/>
      <c r="ACW5225" s="60"/>
      <c r="ACX5225" s="60"/>
      <c r="ACY5225" s="60">
        <v>0.99856707011800405</v>
      </c>
      <c r="ACZ5225" s="60"/>
      <c r="ADA5225" s="60"/>
      <c r="ADB5225" s="60"/>
      <c r="ADC5225" s="60"/>
      <c r="ADD5225" s="60"/>
      <c r="ADE5225" s="60"/>
    </row>
    <row r="5226" spans="760:785" x14ac:dyDescent="0.25">
      <c r="ACF5226" s="60"/>
      <c r="ACG5226" s="60"/>
      <c r="ACH5226" s="60"/>
      <c r="ACI5226" s="60"/>
      <c r="ACJ5226" s="60"/>
      <c r="ACK5226" s="60"/>
      <c r="ACL5226" s="60"/>
      <c r="ACM5226" s="60"/>
      <c r="ACN5226" s="60"/>
      <c r="ACO5226" s="60"/>
      <c r="ACP5226" s="60"/>
      <c r="ACQ5226" s="60"/>
      <c r="ACR5226" s="60"/>
      <c r="ACS5226" s="60"/>
      <c r="ACT5226" s="60"/>
      <c r="ACU5226" s="60"/>
      <c r="ACV5226" s="60"/>
      <c r="ACW5226" s="60"/>
      <c r="ACX5226" s="60"/>
      <c r="ACY5226" s="60">
        <v>0.99856564482154297</v>
      </c>
      <c r="ACZ5226" s="60"/>
      <c r="ADA5226" s="60"/>
      <c r="ADB5226" s="60"/>
      <c r="ADC5226" s="60"/>
      <c r="ADD5226" s="60"/>
      <c r="ADE5226" s="60"/>
    </row>
    <row r="5227" spans="760:785" x14ac:dyDescent="0.25">
      <c r="ACF5227" s="60"/>
      <c r="ACG5227" s="60"/>
      <c r="ACH5227" s="60"/>
      <c r="ACI5227" s="60"/>
      <c r="ACJ5227" s="60"/>
      <c r="ACK5227" s="60"/>
      <c r="ACL5227" s="60"/>
      <c r="ACM5227" s="60"/>
      <c r="ACN5227" s="60"/>
      <c r="ACO5227" s="60"/>
      <c r="ACP5227" s="60"/>
      <c r="ACQ5227" s="60"/>
      <c r="ACR5227" s="60"/>
      <c r="ACS5227" s="60"/>
      <c r="ACT5227" s="60"/>
      <c r="ACU5227" s="60"/>
      <c r="ACV5227" s="60"/>
      <c r="ACW5227" s="60"/>
      <c r="ACX5227" s="60"/>
      <c r="ACY5227" s="60">
        <v>0.99856536801268203</v>
      </c>
      <c r="ACZ5227" s="60"/>
      <c r="ADA5227" s="60"/>
      <c r="ADB5227" s="60"/>
      <c r="ADC5227" s="60"/>
      <c r="ADD5227" s="60"/>
      <c r="ADE5227" s="60"/>
    </row>
    <row r="5228" spans="760:785" x14ac:dyDescent="0.25">
      <c r="ACF5228" s="60"/>
      <c r="ACG5228" s="60"/>
      <c r="ACH5228" s="60"/>
      <c r="ACI5228" s="60"/>
      <c r="ACJ5228" s="60"/>
      <c r="ACK5228" s="60"/>
      <c r="ACL5228" s="60"/>
      <c r="ACM5228" s="60"/>
      <c r="ACN5228" s="60"/>
      <c r="ACO5228" s="60"/>
      <c r="ACP5228" s="60"/>
      <c r="ACQ5228" s="60"/>
      <c r="ACR5228" s="60"/>
      <c r="ACS5228" s="60"/>
      <c r="ACT5228" s="60"/>
      <c r="ACU5228" s="60"/>
      <c r="ACV5228" s="60"/>
      <c r="ACW5228" s="60"/>
      <c r="ACX5228" s="60"/>
      <c r="ACY5228" s="60">
        <v>0.99855519834726403</v>
      </c>
      <c r="ACZ5228" s="60"/>
      <c r="ADA5228" s="60"/>
      <c r="ADB5228" s="60"/>
      <c r="ADC5228" s="60"/>
      <c r="ADD5228" s="60"/>
      <c r="ADE5228" s="60"/>
    </row>
    <row r="5229" spans="760:785" x14ac:dyDescent="0.25">
      <c r="ACF5229" s="60"/>
      <c r="ACG5229" s="60"/>
      <c r="ACH5229" s="60"/>
      <c r="ACI5229" s="60"/>
      <c r="ACJ5229" s="60"/>
      <c r="ACK5229" s="60"/>
      <c r="ACL5229" s="60"/>
      <c r="ACM5229" s="60"/>
      <c r="ACN5229" s="60"/>
      <c r="ACO5229" s="60"/>
      <c r="ACP5229" s="60"/>
      <c r="ACQ5229" s="60"/>
      <c r="ACR5229" s="60"/>
      <c r="ACS5229" s="60"/>
      <c r="ACT5229" s="60"/>
      <c r="ACU5229" s="60"/>
      <c r="ACV5229" s="60"/>
      <c r="ACW5229" s="60"/>
      <c r="ACX5229" s="60"/>
      <c r="ACY5229" s="60">
        <v>0.99855339139741595</v>
      </c>
      <c r="ACZ5229" s="60"/>
      <c r="ADA5229" s="60"/>
      <c r="ADB5229" s="60"/>
      <c r="ADC5229" s="60"/>
      <c r="ADD5229" s="60"/>
      <c r="ADE5229" s="60"/>
    </row>
    <row r="5230" spans="760:785" x14ac:dyDescent="0.25">
      <c r="ACF5230" s="60"/>
      <c r="ACG5230" s="60"/>
      <c r="ACH5230" s="60"/>
      <c r="ACI5230" s="60"/>
      <c r="ACJ5230" s="60"/>
      <c r="ACK5230" s="60"/>
      <c r="ACL5230" s="60"/>
      <c r="ACM5230" s="60"/>
      <c r="ACN5230" s="60"/>
      <c r="ACO5230" s="60"/>
      <c r="ACP5230" s="60"/>
      <c r="ACQ5230" s="60"/>
      <c r="ACR5230" s="60"/>
      <c r="ACS5230" s="60"/>
      <c r="ACT5230" s="60"/>
      <c r="ACU5230" s="60"/>
      <c r="ACV5230" s="60"/>
      <c r="ACW5230" s="60"/>
      <c r="ACX5230" s="60"/>
      <c r="ACY5230" s="60">
        <v>0.99853771135830605</v>
      </c>
      <c r="ACZ5230" s="60"/>
      <c r="ADA5230" s="60"/>
      <c r="ADB5230" s="60"/>
      <c r="ADC5230" s="60"/>
      <c r="ADD5230" s="60"/>
      <c r="ADE5230" s="60"/>
    </row>
    <row r="5231" spans="760:785" x14ac:dyDescent="0.25">
      <c r="ACF5231" s="60"/>
      <c r="ACG5231" s="60"/>
      <c r="ACH5231" s="60"/>
      <c r="ACI5231" s="60"/>
      <c r="ACJ5231" s="60"/>
      <c r="ACK5231" s="60"/>
      <c r="ACL5231" s="60"/>
      <c r="ACM5231" s="60"/>
      <c r="ACN5231" s="60"/>
      <c r="ACO5231" s="60"/>
      <c r="ACP5231" s="60"/>
      <c r="ACQ5231" s="60"/>
      <c r="ACR5231" s="60"/>
      <c r="ACS5231" s="60"/>
      <c r="ACT5231" s="60"/>
      <c r="ACU5231" s="60"/>
      <c r="ACV5231" s="60"/>
      <c r="ACW5231" s="60"/>
      <c r="ACX5231" s="60"/>
      <c r="ACY5231" s="60">
        <v>0.998530962304642</v>
      </c>
      <c r="ACZ5231" s="60"/>
      <c r="ADA5231" s="60"/>
      <c r="ADB5231" s="60"/>
      <c r="ADC5231" s="60"/>
      <c r="ADD5231" s="60"/>
      <c r="ADE5231" s="60"/>
    </row>
    <row r="5232" spans="760:785" x14ac:dyDescent="0.25">
      <c r="ACF5232" s="60"/>
      <c r="ACG5232" s="60"/>
      <c r="ACH5232" s="60"/>
      <c r="ACI5232" s="60"/>
      <c r="ACJ5232" s="60"/>
      <c r="ACK5232" s="60"/>
      <c r="ACL5232" s="60"/>
      <c r="ACM5232" s="60"/>
      <c r="ACN5232" s="60"/>
      <c r="ACO5232" s="60"/>
      <c r="ACP5232" s="60"/>
      <c r="ACQ5232" s="60"/>
      <c r="ACR5232" s="60"/>
      <c r="ACS5232" s="60"/>
      <c r="ACT5232" s="60"/>
      <c r="ACU5232" s="60"/>
      <c r="ACV5232" s="60"/>
      <c r="ACW5232" s="60"/>
      <c r="ACX5232" s="60"/>
      <c r="ACY5232" s="60">
        <v>0.998526652643277</v>
      </c>
      <c r="ACZ5232" s="60"/>
      <c r="ADA5232" s="60"/>
      <c r="ADB5232" s="60"/>
      <c r="ADC5232" s="60"/>
      <c r="ADD5232" s="60"/>
      <c r="ADE5232" s="60"/>
    </row>
    <row r="5233" spans="760:785" x14ac:dyDescent="0.25">
      <c r="ACF5233" s="60"/>
      <c r="ACG5233" s="60"/>
      <c r="ACH5233" s="60"/>
      <c r="ACI5233" s="60"/>
      <c r="ACJ5233" s="60"/>
      <c r="ACK5233" s="60"/>
      <c r="ACL5233" s="60"/>
      <c r="ACM5233" s="60"/>
      <c r="ACN5233" s="60"/>
      <c r="ACO5233" s="60"/>
      <c r="ACP5233" s="60"/>
      <c r="ACQ5233" s="60"/>
      <c r="ACR5233" s="60"/>
      <c r="ACS5233" s="60"/>
      <c r="ACT5233" s="60"/>
      <c r="ACU5233" s="60"/>
      <c r="ACV5233" s="60"/>
      <c r="ACW5233" s="60"/>
      <c r="ACX5233" s="60"/>
      <c r="ACY5233" s="60">
        <v>0.99852515809450904</v>
      </c>
      <c r="ACZ5233" s="60"/>
      <c r="ADA5233" s="60"/>
      <c r="ADB5233" s="60"/>
      <c r="ADC5233" s="60"/>
      <c r="ADD5233" s="60"/>
      <c r="ADE5233" s="60"/>
    </row>
    <row r="5234" spans="760:785" x14ac:dyDescent="0.25">
      <c r="ACF5234" s="60"/>
      <c r="ACG5234" s="60"/>
      <c r="ACH5234" s="60"/>
      <c r="ACI5234" s="60"/>
      <c r="ACJ5234" s="60"/>
      <c r="ACK5234" s="60"/>
      <c r="ACL5234" s="60"/>
      <c r="ACM5234" s="60"/>
      <c r="ACN5234" s="60"/>
      <c r="ACO5234" s="60"/>
      <c r="ACP5234" s="60"/>
      <c r="ACQ5234" s="60"/>
      <c r="ACR5234" s="60"/>
      <c r="ACS5234" s="60"/>
      <c r="ACT5234" s="60"/>
      <c r="ACU5234" s="60"/>
      <c r="ACV5234" s="60"/>
      <c r="ACW5234" s="60"/>
      <c r="ACX5234" s="60"/>
      <c r="ACY5234" s="60">
        <v>0.998513150037727</v>
      </c>
      <c r="ACZ5234" s="60"/>
      <c r="ADA5234" s="60"/>
      <c r="ADB5234" s="60"/>
      <c r="ADC5234" s="60"/>
      <c r="ADD5234" s="60"/>
      <c r="ADE5234" s="60"/>
    </row>
    <row r="5235" spans="760:785" x14ac:dyDescent="0.25">
      <c r="ACF5235" s="60"/>
      <c r="ACG5235" s="60"/>
      <c r="ACH5235" s="60"/>
      <c r="ACI5235" s="60"/>
      <c r="ACJ5235" s="60"/>
      <c r="ACK5235" s="60"/>
      <c r="ACL5235" s="60"/>
      <c r="ACM5235" s="60"/>
      <c r="ACN5235" s="60"/>
      <c r="ACO5235" s="60"/>
      <c r="ACP5235" s="60"/>
      <c r="ACQ5235" s="60"/>
      <c r="ACR5235" s="60"/>
      <c r="ACS5235" s="60"/>
      <c r="ACT5235" s="60"/>
      <c r="ACU5235" s="60"/>
      <c r="ACV5235" s="60"/>
      <c r="ACW5235" s="60"/>
      <c r="ACX5235" s="60"/>
      <c r="ACY5235" s="60">
        <v>0.998512282366533</v>
      </c>
      <c r="ACZ5235" s="60"/>
      <c r="ADA5235" s="60"/>
      <c r="ADB5235" s="60"/>
      <c r="ADC5235" s="60"/>
      <c r="ADD5235" s="60"/>
      <c r="ADE5235" s="60"/>
    </row>
    <row r="5236" spans="760:785" x14ac:dyDescent="0.25">
      <c r="ACF5236" s="60"/>
      <c r="ACG5236" s="60"/>
      <c r="ACH5236" s="60"/>
      <c r="ACI5236" s="60"/>
      <c r="ACJ5236" s="60"/>
      <c r="ACK5236" s="60"/>
      <c r="ACL5236" s="60"/>
      <c r="ACM5236" s="60"/>
      <c r="ACN5236" s="60"/>
      <c r="ACO5236" s="60"/>
      <c r="ACP5236" s="60"/>
      <c r="ACQ5236" s="60"/>
      <c r="ACR5236" s="60"/>
      <c r="ACS5236" s="60"/>
      <c r="ACT5236" s="60"/>
      <c r="ACU5236" s="60"/>
      <c r="ACV5236" s="60"/>
      <c r="ACW5236" s="60"/>
      <c r="ACX5236" s="60"/>
      <c r="ACY5236" s="60">
        <v>0.99850793986401898</v>
      </c>
      <c r="ACZ5236" s="60"/>
      <c r="ADA5236" s="60"/>
      <c r="ADB5236" s="60"/>
      <c r="ADC5236" s="60"/>
      <c r="ADD5236" s="60"/>
      <c r="ADE5236" s="60"/>
    </row>
    <row r="5237" spans="760:785" x14ac:dyDescent="0.25">
      <c r="ACF5237" s="60"/>
      <c r="ACG5237" s="60"/>
      <c r="ACH5237" s="60"/>
      <c r="ACI5237" s="60"/>
      <c r="ACJ5237" s="60"/>
      <c r="ACK5237" s="60"/>
      <c r="ACL5237" s="60"/>
      <c r="ACM5237" s="60"/>
      <c r="ACN5237" s="60"/>
      <c r="ACO5237" s="60"/>
      <c r="ACP5237" s="60"/>
      <c r="ACQ5237" s="60"/>
      <c r="ACR5237" s="60"/>
      <c r="ACS5237" s="60"/>
      <c r="ACT5237" s="60"/>
      <c r="ACU5237" s="60"/>
      <c r="ACV5237" s="60"/>
      <c r="ACW5237" s="60"/>
      <c r="ACX5237" s="60"/>
      <c r="ACY5237" s="60">
        <v>0.998502765739959</v>
      </c>
      <c r="ACZ5237" s="60"/>
      <c r="ADA5237" s="60"/>
      <c r="ADB5237" s="60"/>
      <c r="ADC5237" s="60"/>
      <c r="ADD5237" s="60"/>
      <c r="ADE5237" s="60"/>
    </row>
    <row r="5238" spans="760:785" x14ac:dyDescent="0.25">
      <c r="ACF5238" s="60"/>
      <c r="ACG5238" s="60"/>
      <c r="ACH5238" s="60"/>
      <c r="ACI5238" s="60"/>
      <c r="ACJ5238" s="60"/>
      <c r="ACK5238" s="60"/>
      <c r="ACL5238" s="60"/>
      <c r="ACM5238" s="60"/>
      <c r="ACN5238" s="60"/>
      <c r="ACO5238" s="60"/>
      <c r="ACP5238" s="60"/>
      <c r="ACQ5238" s="60"/>
      <c r="ACR5238" s="60"/>
      <c r="ACS5238" s="60"/>
      <c r="ACT5238" s="60"/>
      <c r="ACU5238" s="60"/>
      <c r="ACV5238" s="60"/>
      <c r="ACW5238" s="60"/>
      <c r="ACX5238" s="60"/>
      <c r="ACY5238" s="60">
        <v>0.99849629336731005</v>
      </c>
      <c r="ACZ5238" s="60"/>
      <c r="ADA5238" s="60"/>
      <c r="ADB5238" s="60"/>
      <c r="ADC5238" s="60"/>
      <c r="ADD5238" s="60"/>
      <c r="ADE5238" s="60"/>
    </row>
    <row r="5239" spans="760:785" x14ac:dyDescent="0.25">
      <c r="ACF5239" s="60"/>
      <c r="ACG5239" s="60"/>
      <c r="ACH5239" s="60"/>
      <c r="ACI5239" s="60"/>
      <c r="ACJ5239" s="60"/>
      <c r="ACK5239" s="60"/>
      <c r="ACL5239" s="60"/>
      <c r="ACM5239" s="60"/>
      <c r="ACN5239" s="60"/>
      <c r="ACO5239" s="60"/>
      <c r="ACP5239" s="60"/>
      <c r="ACQ5239" s="60"/>
      <c r="ACR5239" s="60"/>
      <c r="ACS5239" s="60"/>
      <c r="ACT5239" s="60"/>
      <c r="ACU5239" s="60"/>
      <c r="ACV5239" s="60"/>
      <c r="ACW5239" s="60"/>
      <c r="ACX5239" s="60"/>
      <c r="ACY5239" s="60">
        <v>0.99849567351457702</v>
      </c>
      <c r="ACZ5239" s="60"/>
      <c r="ADA5239" s="60"/>
      <c r="ADB5239" s="60"/>
      <c r="ADC5239" s="60"/>
      <c r="ADD5239" s="60"/>
      <c r="ADE5239" s="60"/>
    </row>
    <row r="5240" spans="760:785" x14ac:dyDescent="0.25">
      <c r="ACF5240" s="60"/>
      <c r="ACG5240" s="60"/>
      <c r="ACH5240" s="60"/>
      <c r="ACI5240" s="60"/>
      <c r="ACJ5240" s="60"/>
      <c r="ACK5240" s="60"/>
      <c r="ACL5240" s="60"/>
      <c r="ACM5240" s="60"/>
      <c r="ACN5240" s="60"/>
      <c r="ACO5240" s="60"/>
      <c r="ACP5240" s="60"/>
      <c r="ACQ5240" s="60"/>
      <c r="ACR5240" s="60"/>
      <c r="ACS5240" s="60"/>
      <c r="ACT5240" s="60"/>
      <c r="ACU5240" s="60"/>
      <c r="ACV5240" s="60"/>
      <c r="ACW5240" s="60"/>
      <c r="ACX5240" s="60"/>
      <c r="ACY5240" s="60">
        <v>0.99849238052870004</v>
      </c>
      <c r="ACZ5240" s="60"/>
      <c r="ADA5240" s="60"/>
      <c r="ADB5240" s="60"/>
      <c r="ADC5240" s="60"/>
      <c r="ADD5240" s="60"/>
      <c r="ADE5240" s="60"/>
    </row>
    <row r="5241" spans="760:785" x14ac:dyDescent="0.25">
      <c r="ACF5241" s="60"/>
      <c r="ACG5241" s="60"/>
      <c r="ACH5241" s="60"/>
      <c r="ACI5241" s="60"/>
      <c r="ACJ5241" s="60"/>
      <c r="ACK5241" s="60"/>
      <c r="ACL5241" s="60"/>
      <c r="ACM5241" s="60"/>
      <c r="ACN5241" s="60"/>
      <c r="ACO5241" s="60"/>
      <c r="ACP5241" s="60"/>
      <c r="ACQ5241" s="60"/>
      <c r="ACR5241" s="60"/>
      <c r="ACS5241" s="60"/>
      <c r="ACT5241" s="60"/>
      <c r="ACU5241" s="60"/>
      <c r="ACV5241" s="60"/>
      <c r="ACW5241" s="60"/>
      <c r="ACX5241" s="60"/>
      <c r="ACY5241" s="60">
        <v>0.99849053484739503</v>
      </c>
      <c r="ACZ5241" s="60"/>
      <c r="ADA5241" s="60"/>
      <c r="ADB5241" s="60"/>
      <c r="ADC5241" s="60"/>
      <c r="ADD5241" s="60"/>
      <c r="ADE5241" s="60"/>
    </row>
    <row r="5242" spans="760:785" x14ac:dyDescent="0.25">
      <c r="ACF5242" s="60"/>
      <c r="ACG5242" s="60"/>
      <c r="ACH5242" s="60"/>
      <c r="ACI5242" s="60"/>
      <c r="ACJ5242" s="60"/>
      <c r="ACK5242" s="60"/>
      <c r="ACL5242" s="60"/>
      <c r="ACM5242" s="60"/>
      <c r="ACN5242" s="60"/>
      <c r="ACO5242" s="60"/>
      <c r="ACP5242" s="60"/>
      <c r="ACQ5242" s="60"/>
      <c r="ACR5242" s="60"/>
      <c r="ACS5242" s="60"/>
      <c r="ACT5242" s="60"/>
      <c r="ACU5242" s="60"/>
      <c r="ACV5242" s="60"/>
      <c r="ACW5242" s="60"/>
      <c r="ACX5242" s="60"/>
      <c r="ACY5242" s="60">
        <v>0.99849008627080504</v>
      </c>
      <c r="ACZ5242" s="60"/>
      <c r="ADA5242" s="60"/>
      <c r="ADB5242" s="60"/>
      <c r="ADC5242" s="60"/>
      <c r="ADD5242" s="60"/>
      <c r="ADE5242" s="60"/>
    </row>
    <row r="5243" spans="760:785" x14ac:dyDescent="0.25">
      <c r="ACF5243" s="60"/>
      <c r="ACG5243" s="60"/>
      <c r="ACH5243" s="60"/>
      <c r="ACI5243" s="60"/>
      <c r="ACJ5243" s="60"/>
      <c r="ACK5243" s="60"/>
      <c r="ACL5243" s="60"/>
      <c r="ACM5243" s="60"/>
      <c r="ACN5243" s="60"/>
      <c r="ACO5243" s="60"/>
      <c r="ACP5243" s="60"/>
      <c r="ACQ5243" s="60"/>
      <c r="ACR5243" s="60"/>
      <c r="ACS5243" s="60"/>
      <c r="ACT5243" s="60"/>
      <c r="ACU5243" s="60"/>
      <c r="ACV5243" s="60"/>
      <c r="ACW5243" s="60"/>
      <c r="ACX5243" s="60"/>
      <c r="ACY5243" s="60">
        <v>0.99848457932025603</v>
      </c>
      <c r="ACZ5243" s="60"/>
      <c r="ADA5243" s="60"/>
      <c r="ADB5243" s="60"/>
      <c r="ADC5243" s="60"/>
      <c r="ADD5243" s="60"/>
      <c r="ADE5243" s="60"/>
    </row>
    <row r="5244" spans="760:785" x14ac:dyDescent="0.25">
      <c r="ACF5244" s="60"/>
      <c r="ACG5244" s="60"/>
      <c r="ACH5244" s="60"/>
      <c r="ACI5244" s="60"/>
      <c r="ACJ5244" s="60"/>
      <c r="ACK5244" s="60"/>
      <c r="ACL5244" s="60"/>
      <c r="ACM5244" s="60"/>
      <c r="ACN5244" s="60"/>
      <c r="ACO5244" s="60"/>
      <c r="ACP5244" s="60"/>
      <c r="ACQ5244" s="60"/>
      <c r="ACR5244" s="60"/>
      <c r="ACS5244" s="60"/>
      <c r="ACT5244" s="60"/>
      <c r="ACU5244" s="60"/>
      <c r="ACV5244" s="60"/>
      <c r="ACW5244" s="60"/>
      <c r="ACX5244" s="60"/>
      <c r="ACY5244" s="60">
        <v>0.99847862880705096</v>
      </c>
      <c r="ACZ5244" s="60"/>
      <c r="ADA5244" s="60"/>
      <c r="ADB5244" s="60"/>
      <c r="ADC5244" s="60"/>
      <c r="ADD5244" s="60"/>
      <c r="ADE5244" s="60"/>
    </row>
    <row r="5245" spans="760:785" x14ac:dyDescent="0.25">
      <c r="ACF5245" s="60"/>
      <c r="ACG5245" s="60"/>
      <c r="ACH5245" s="60"/>
      <c r="ACI5245" s="60"/>
      <c r="ACJ5245" s="60"/>
      <c r="ACK5245" s="60"/>
      <c r="ACL5245" s="60"/>
      <c r="ACM5245" s="60"/>
      <c r="ACN5245" s="60"/>
      <c r="ACO5245" s="60"/>
      <c r="ACP5245" s="60"/>
      <c r="ACQ5245" s="60"/>
      <c r="ACR5245" s="60"/>
      <c r="ACS5245" s="60"/>
      <c r="ACT5245" s="60"/>
      <c r="ACU5245" s="60"/>
      <c r="ACV5245" s="60"/>
      <c r="ACW5245" s="60"/>
      <c r="ACX5245" s="60"/>
      <c r="ACY5245" s="60">
        <v>0.99847479893942503</v>
      </c>
      <c r="ACZ5245" s="60"/>
      <c r="ADA5245" s="60"/>
      <c r="ADB5245" s="60"/>
      <c r="ADC5245" s="60"/>
      <c r="ADD5245" s="60"/>
      <c r="ADE5245" s="60"/>
    </row>
    <row r="5246" spans="760:785" x14ac:dyDescent="0.25">
      <c r="ACF5246" s="60"/>
      <c r="ACG5246" s="60"/>
      <c r="ACH5246" s="60"/>
      <c r="ACI5246" s="60"/>
      <c r="ACJ5246" s="60"/>
      <c r="ACK5246" s="60"/>
      <c r="ACL5246" s="60"/>
      <c r="ACM5246" s="60"/>
      <c r="ACN5246" s="60"/>
      <c r="ACO5246" s="60"/>
      <c r="ACP5246" s="60"/>
      <c r="ACQ5246" s="60"/>
      <c r="ACR5246" s="60"/>
      <c r="ACS5246" s="60"/>
      <c r="ACT5246" s="60"/>
      <c r="ACU5246" s="60"/>
      <c r="ACV5246" s="60"/>
      <c r="ACW5246" s="60"/>
      <c r="ACX5246" s="60"/>
      <c r="ACY5246" s="60">
        <v>0.99847437253143201</v>
      </c>
      <c r="ACZ5246" s="60"/>
      <c r="ADA5246" s="60"/>
      <c r="ADB5246" s="60"/>
      <c r="ADC5246" s="60"/>
      <c r="ADD5246" s="60"/>
      <c r="ADE5246" s="60"/>
    </row>
    <row r="5247" spans="760:785" x14ac:dyDescent="0.25">
      <c r="ACF5247" s="60"/>
      <c r="ACG5247" s="60"/>
      <c r="ACH5247" s="60"/>
      <c r="ACI5247" s="60"/>
      <c r="ACJ5247" s="60"/>
      <c r="ACK5247" s="60"/>
      <c r="ACL5247" s="60"/>
      <c r="ACM5247" s="60"/>
      <c r="ACN5247" s="60"/>
      <c r="ACO5247" s="60"/>
      <c r="ACP5247" s="60"/>
      <c r="ACQ5247" s="60"/>
      <c r="ACR5247" s="60"/>
      <c r="ACS5247" s="60"/>
      <c r="ACT5247" s="60"/>
      <c r="ACU5247" s="60"/>
      <c r="ACV5247" s="60"/>
      <c r="ACW5247" s="60"/>
      <c r="ACX5247" s="60"/>
      <c r="ACY5247" s="60">
        <v>0.99847139615964298</v>
      </c>
      <c r="ACZ5247" s="60"/>
      <c r="ADA5247" s="60"/>
      <c r="ADB5247" s="60"/>
      <c r="ADC5247" s="60"/>
      <c r="ADD5247" s="60"/>
      <c r="ADE5247" s="60"/>
    </row>
    <row r="5248" spans="760:785" x14ac:dyDescent="0.25">
      <c r="ACF5248" s="60"/>
      <c r="ACG5248" s="60"/>
      <c r="ACH5248" s="60"/>
      <c r="ACI5248" s="60"/>
      <c r="ACJ5248" s="60"/>
      <c r="ACK5248" s="60"/>
      <c r="ACL5248" s="60"/>
      <c r="ACM5248" s="60"/>
      <c r="ACN5248" s="60"/>
      <c r="ACO5248" s="60"/>
      <c r="ACP5248" s="60"/>
      <c r="ACQ5248" s="60"/>
      <c r="ACR5248" s="60"/>
      <c r="ACS5248" s="60"/>
      <c r="ACT5248" s="60"/>
      <c r="ACU5248" s="60"/>
      <c r="ACV5248" s="60"/>
      <c r="ACW5248" s="60"/>
      <c r="ACX5248" s="60"/>
      <c r="ACY5248" s="60">
        <v>0.99846809698883099</v>
      </c>
      <c r="ACZ5248" s="60"/>
      <c r="ADA5248" s="60"/>
      <c r="ADB5248" s="60"/>
      <c r="ADC5248" s="60"/>
      <c r="ADD5248" s="60"/>
      <c r="ADE5248" s="60"/>
    </row>
    <row r="5249" spans="760:785" x14ac:dyDescent="0.25">
      <c r="ACF5249" s="60"/>
      <c r="ACG5249" s="60"/>
      <c r="ACH5249" s="60"/>
      <c r="ACI5249" s="60"/>
      <c r="ACJ5249" s="60"/>
      <c r="ACK5249" s="60"/>
      <c r="ACL5249" s="60"/>
      <c r="ACM5249" s="60"/>
      <c r="ACN5249" s="60"/>
      <c r="ACO5249" s="60"/>
      <c r="ACP5249" s="60"/>
      <c r="ACQ5249" s="60"/>
      <c r="ACR5249" s="60"/>
      <c r="ACS5249" s="60"/>
      <c r="ACT5249" s="60"/>
      <c r="ACU5249" s="60"/>
      <c r="ACV5249" s="60"/>
      <c r="ACW5249" s="60"/>
      <c r="ACX5249" s="60"/>
      <c r="ACY5249" s="60">
        <v>0.99845803922898002</v>
      </c>
      <c r="ACZ5249" s="60"/>
      <c r="ADA5249" s="60"/>
      <c r="ADB5249" s="60"/>
      <c r="ADC5249" s="60"/>
      <c r="ADD5249" s="60"/>
      <c r="ADE5249" s="60"/>
    </row>
    <row r="5250" spans="760:785" x14ac:dyDescent="0.25">
      <c r="ACF5250" s="60"/>
      <c r="ACG5250" s="60"/>
      <c r="ACH5250" s="60"/>
      <c r="ACI5250" s="60"/>
      <c r="ACJ5250" s="60"/>
      <c r="ACK5250" s="60"/>
      <c r="ACL5250" s="60"/>
      <c r="ACM5250" s="60"/>
      <c r="ACN5250" s="60"/>
      <c r="ACO5250" s="60"/>
      <c r="ACP5250" s="60"/>
      <c r="ACQ5250" s="60"/>
      <c r="ACR5250" s="60"/>
      <c r="ACS5250" s="60"/>
      <c r="ACT5250" s="60"/>
      <c r="ACU5250" s="60"/>
      <c r="ACV5250" s="60"/>
      <c r="ACW5250" s="60"/>
      <c r="ACX5250" s="60"/>
      <c r="ACY5250" s="60">
        <v>0.99845511701234302</v>
      </c>
      <c r="ACZ5250" s="60"/>
      <c r="ADA5250" s="60"/>
      <c r="ADB5250" s="60"/>
      <c r="ADC5250" s="60"/>
      <c r="ADD5250" s="60"/>
      <c r="ADE5250" s="60"/>
    </row>
    <row r="5251" spans="760:785" x14ac:dyDescent="0.25">
      <c r="ACF5251" s="60"/>
      <c r="ACG5251" s="60"/>
      <c r="ACH5251" s="60"/>
      <c r="ACI5251" s="60"/>
      <c r="ACJ5251" s="60"/>
      <c r="ACK5251" s="60"/>
      <c r="ACL5251" s="60"/>
      <c r="ACM5251" s="60"/>
      <c r="ACN5251" s="60"/>
      <c r="ACO5251" s="60"/>
      <c r="ACP5251" s="60"/>
      <c r="ACQ5251" s="60"/>
      <c r="ACR5251" s="60"/>
      <c r="ACS5251" s="60"/>
      <c r="ACT5251" s="60"/>
      <c r="ACU5251" s="60"/>
      <c r="ACV5251" s="60"/>
      <c r="ACW5251" s="60"/>
      <c r="ACX5251" s="60"/>
      <c r="ACY5251" s="60">
        <v>0.99845427683793297</v>
      </c>
      <c r="ACZ5251" s="60"/>
      <c r="ADA5251" s="60"/>
      <c r="ADB5251" s="60"/>
      <c r="ADC5251" s="60"/>
      <c r="ADD5251" s="60"/>
      <c r="ADE5251" s="60"/>
    </row>
    <row r="5252" spans="760:785" x14ac:dyDescent="0.25">
      <c r="ACF5252" s="60"/>
      <c r="ACG5252" s="60"/>
      <c r="ACH5252" s="60"/>
      <c r="ACI5252" s="60"/>
      <c r="ACJ5252" s="60"/>
      <c r="ACK5252" s="60"/>
      <c r="ACL5252" s="60"/>
      <c r="ACM5252" s="60"/>
      <c r="ACN5252" s="60"/>
      <c r="ACO5252" s="60"/>
      <c r="ACP5252" s="60"/>
      <c r="ACQ5252" s="60"/>
      <c r="ACR5252" s="60"/>
      <c r="ACS5252" s="60"/>
      <c r="ACT5252" s="60"/>
      <c r="ACU5252" s="60"/>
      <c r="ACV5252" s="60"/>
      <c r="ACW5252" s="60"/>
      <c r="ACX5252" s="60"/>
      <c r="ACY5252" s="60">
        <v>0.99845088270360904</v>
      </c>
      <c r="ACZ5252" s="60"/>
      <c r="ADA5252" s="60"/>
      <c r="ADB5252" s="60"/>
      <c r="ADC5252" s="60"/>
      <c r="ADD5252" s="60"/>
      <c r="ADE5252" s="60"/>
    </row>
    <row r="5253" spans="760:785" x14ac:dyDescent="0.25">
      <c r="ACF5253" s="60"/>
      <c r="ACG5253" s="60"/>
      <c r="ACH5253" s="60"/>
      <c r="ACI5253" s="60"/>
      <c r="ACJ5253" s="60"/>
      <c r="ACK5253" s="60"/>
      <c r="ACL5253" s="60"/>
      <c r="ACM5253" s="60"/>
      <c r="ACN5253" s="60"/>
      <c r="ACO5253" s="60"/>
      <c r="ACP5253" s="60"/>
      <c r="ACQ5253" s="60"/>
      <c r="ACR5253" s="60"/>
      <c r="ACS5253" s="60"/>
      <c r="ACT5253" s="60"/>
      <c r="ACU5253" s="60"/>
      <c r="ACV5253" s="60"/>
      <c r="ACW5253" s="60"/>
      <c r="ACX5253" s="60"/>
      <c r="ACY5253" s="60">
        <v>0.99845051990863798</v>
      </c>
      <c r="ACZ5253" s="60"/>
      <c r="ADA5253" s="60"/>
      <c r="ADB5253" s="60"/>
      <c r="ADC5253" s="60"/>
      <c r="ADD5253" s="60"/>
      <c r="ADE5253" s="60"/>
    </row>
    <row r="5254" spans="760:785" x14ac:dyDescent="0.25">
      <c r="ACF5254" s="60"/>
      <c r="ACG5254" s="60"/>
      <c r="ACH5254" s="60"/>
      <c r="ACI5254" s="60"/>
      <c r="ACJ5254" s="60"/>
      <c r="ACK5254" s="60"/>
      <c r="ACL5254" s="60"/>
      <c r="ACM5254" s="60"/>
      <c r="ACN5254" s="60"/>
      <c r="ACO5254" s="60"/>
      <c r="ACP5254" s="60"/>
      <c r="ACQ5254" s="60"/>
      <c r="ACR5254" s="60"/>
      <c r="ACS5254" s="60"/>
      <c r="ACT5254" s="60"/>
      <c r="ACU5254" s="60"/>
      <c r="ACV5254" s="60"/>
      <c r="ACW5254" s="60"/>
      <c r="ACX5254" s="60"/>
      <c r="ACY5254" s="60">
        <v>0.99844594933552999</v>
      </c>
      <c r="ACZ5254" s="60"/>
      <c r="ADA5254" s="60"/>
      <c r="ADB5254" s="60"/>
      <c r="ADC5254" s="60"/>
      <c r="ADD5254" s="60"/>
      <c r="ADE5254" s="60"/>
    </row>
    <row r="5255" spans="760:785" x14ac:dyDescent="0.25">
      <c r="ACF5255" s="60"/>
      <c r="ACG5255" s="60"/>
      <c r="ACH5255" s="60"/>
      <c r="ACI5255" s="60"/>
      <c r="ACJ5255" s="60"/>
      <c r="ACK5255" s="60"/>
      <c r="ACL5255" s="60"/>
      <c r="ACM5255" s="60"/>
      <c r="ACN5255" s="60"/>
      <c r="ACO5255" s="60"/>
      <c r="ACP5255" s="60"/>
      <c r="ACQ5255" s="60"/>
      <c r="ACR5255" s="60"/>
      <c r="ACS5255" s="60"/>
      <c r="ACT5255" s="60"/>
      <c r="ACU5255" s="60"/>
      <c r="ACV5255" s="60"/>
      <c r="ACW5255" s="60"/>
      <c r="ACX5255" s="60"/>
      <c r="ACY5255" s="60">
        <v>0.998445718317298</v>
      </c>
      <c r="ACZ5255" s="60"/>
      <c r="ADA5255" s="60"/>
      <c r="ADB5255" s="60"/>
      <c r="ADC5255" s="60"/>
      <c r="ADD5255" s="60"/>
      <c r="ADE5255" s="60"/>
    </row>
    <row r="5256" spans="760:785" x14ac:dyDescent="0.25">
      <c r="ACF5256" s="60"/>
      <c r="ACG5256" s="60"/>
      <c r="ACH5256" s="60"/>
      <c r="ACI5256" s="60"/>
      <c r="ACJ5256" s="60"/>
      <c r="ACK5256" s="60"/>
      <c r="ACL5256" s="60"/>
      <c r="ACM5256" s="60"/>
      <c r="ACN5256" s="60"/>
      <c r="ACO5256" s="60"/>
      <c r="ACP5256" s="60"/>
      <c r="ACQ5256" s="60"/>
      <c r="ACR5256" s="60"/>
      <c r="ACS5256" s="60"/>
      <c r="ACT5256" s="60"/>
      <c r="ACU5256" s="60"/>
      <c r="ACV5256" s="60"/>
      <c r="ACW5256" s="60"/>
      <c r="ACX5256" s="60"/>
      <c r="ACY5256" s="60">
        <v>0.99844473968821001</v>
      </c>
      <c r="ACZ5256" s="60"/>
      <c r="ADA5256" s="60"/>
      <c r="ADB5256" s="60"/>
      <c r="ADC5256" s="60"/>
      <c r="ADD5256" s="60"/>
      <c r="ADE5256" s="60"/>
    </row>
    <row r="5257" spans="760:785" x14ac:dyDescent="0.25">
      <c r="ACF5257" s="60"/>
      <c r="ACG5257" s="60"/>
      <c r="ACH5257" s="60"/>
      <c r="ACI5257" s="60"/>
      <c r="ACJ5257" s="60"/>
      <c r="ACK5257" s="60"/>
      <c r="ACL5257" s="60"/>
      <c r="ACM5257" s="60"/>
      <c r="ACN5257" s="60"/>
      <c r="ACO5257" s="60"/>
      <c r="ACP5257" s="60"/>
      <c r="ACQ5257" s="60"/>
      <c r="ACR5257" s="60"/>
      <c r="ACS5257" s="60"/>
      <c r="ACT5257" s="60"/>
      <c r="ACU5257" s="60"/>
      <c r="ACV5257" s="60"/>
      <c r="ACW5257" s="60"/>
      <c r="ACX5257" s="60"/>
      <c r="ACY5257" s="60">
        <v>0.99843931172167</v>
      </c>
      <c r="ACZ5257" s="60"/>
      <c r="ADA5257" s="60"/>
      <c r="ADB5257" s="60"/>
      <c r="ADC5257" s="60"/>
      <c r="ADD5257" s="60"/>
      <c r="ADE5257" s="60"/>
    </row>
    <row r="5258" spans="760:785" x14ac:dyDescent="0.25">
      <c r="ACF5258" s="60"/>
      <c r="ACG5258" s="60"/>
      <c r="ACH5258" s="60"/>
      <c r="ACI5258" s="60"/>
      <c r="ACJ5258" s="60"/>
      <c r="ACK5258" s="60"/>
      <c r="ACL5258" s="60"/>
      <c r="ACM5258" s="60"/>
      <c r="ACN5258" s="60"/>
      <c r="ACO5258" s="60"/>
      <c r="ACP5258" s="60"/>
      <c r="ACQ5258" s="60"/>
      <c r="ACR5258" s="60"/>
      <c r="ACS5258" s="60"/>
      <c r="ACT5258" s="60"/>
      <c r="ACU5258" s="60"/>
      <c r="ACV5258" s="60"/>
      <c r="ACW5258" s="60"/>
      <c r="ACX5258" s="60"/>
      <c r="ACY5258" s="60">
        <v>0.99843906670934002</v>
      </c>
      <c r="ACZ5258" s="60"/>
      <c r="ADA5258" s="60"/>
      <c r="ADB5258" s="60"/>
      <c r="ADC5258" s="60"/>
      <c r="ADD5258" s="60"/>
      <c r="ADE5258" s="60"/>
    </row>
    <row r="5259" spans="760:785" x14ac:dyDescent="0.25">
      <c r="ACF5259" s="60"/>
      <c r="ACG5259" s="60"/>
      <c r="ACH5259" s="60"/>
      <c r="ACI5259" s="60"/>
      <c r="ACJ5259" s="60"/>
      <c r="ACK5259" s="60"/>
      <c r="ACL5259" s="60"/>
      <c r="ACM5259" s="60"/>
      <c r="ACN5259" s="60"/>
      <c r="ACO5259" s="60"/>
      <c r="ACP5259" s="60"/>
      <c r="ACQ5259" s="60"/>
      <c r="ACR5259" s="60"/>
      <c r="ACS5259" s="60"/>
      <c r="ACT5259" s="60"/>
      <c r="ACU5259" s="60"/>
      <c r="ACV5259" s="60"/>
      <c r="ACW5259" s="60"/>
      <c r="ACX5259" s="60"/>
      <c r="ACY5259" s="60">
        <v>0.99843785395518403</v>
      </c>
      <c r="ACZ5259" s="60"/>
      <c r="ADA5259" s="60"/>
      <c r="ADB5259" s="60"/>
      <c r="ADC5259" s="60"/>
      <c r="ADD5259" s="60"/>
      <c r="ADE5259" s="60"/>
    </row>
    <row r="5260" spans="760:785" x14ac:dyDescent="0.25">
      <c r="ACF5260" s="60"/>
      <c r="ACG5260" s="60"/>
      <c r="ACH5260" s="60"/>
      <c r="ACI5260" s="60"/>
      <c r="ACJ5260" s="60"/>
      <c r="ACK5260" s="60"/>
      <c r="ACL5260" s="60"/>
      <c r="ACM5260" s="60"/>
      <c r="ACN5260" s="60"/>
      <c r="ACO5260" s="60"/>
      <c r="ACP5260" s="60"/>
      <c r="ACQ5260" s="60"/>
      <c r="ACR5260" s="60"/>
      <c r="ACS5260" s="60"/>
      <c r="ACT5260" s="60"/>
      <c r="ACU5260" s="60"/>
      <c r="ACV5260" s="60"/>
      <c r="ACW5260" s="60"/>
      <c r="ACX5260" s="60"/>
      <c r="ACY5260" s="60">
        <v>0.998437181332265</v>
      </c>
      <c r="ACZ5260" s="60"/>
      <c r="ADA5260" s="60"/>
      <c r="ADB5260" s="60"/>
      <c r="ADC5260" s="60"/>
      <c r="ADD5260" s="60"/>
      <c r="ADE5260" s="60"/>
    </row>
    <row r="5261" spans="760:785" x14ac:dyDescent="0.25">
      <c r="ACF5261" s="60"/>
      <c r="ACG5261" s="60"/>
      <c r="ACH5261" s="60"/>
      <c r="ACI5261" s="60"/>
      <c r="ACJ5261" s="60"/>
      <c r="ACK5261" s="60"/>
      <c r="ACL5261" s="60"/>
      <c r="ACM5261" s="60"/>
      <c r="ACN5261" s="60"/>
      <c r="ACO5261" s="60"/>
      <c r="ACP5261" s="60"/>
      <c r="ACQ5261" s="60"/>
      <c r="ACR5261" s="60"/>
      <c r="ACS5261" s="60"/>
      <c r="ACT5261" s="60"/>
      <c r="ACU5261" s="60"/>
      <c r="ACV5261" s="60"/>
      <c r="ACW5261" s="60"/>
      <c r="ACX5261" s="60"/>
      <c r="ACY5261" s="60">
        <v>0.99842967032630703</v>
      </c>
      <c r="ACZ5261" s="60"/>
      <c r="ADA5261" s="60"/>
      <c r="ADB5261" s="60"/>
      <c r="ADC5261" s="60"/>
      <c r="ADD5261" s="60"/>
      <c r="ADE5261" s="60"/>
    </row>
    <row r="5262" spans="760:785" x14ac:dyDescent="0.25">
      <c r="ACF5262" s="60"/>
      <c r="ACG5262" s="60"/>
      <c r="ACH5262" s="60"/>
      <c r="ACI5262" s="60"/>
      <c r="ACJ5262" s="60"/>
      <c r="ACK5262" s="60"/>
      <c r="ACL5262" s="60"/>
      <c r="ACM5262" s="60"/>
      <c r="ACN5262" s="60"/>
      <c r="ACO5262" s="60"/>
      <c r="ACP5262" s="60"/>
      <c r="ACQ5262" s="60"/>
      <c r="ACR5262" s="60"/>
      <c r="ACS5262" s="60"/>
      <c r="ACT5262" s="60"/>
      <c r="ACU5262" s="60"/>
      <c r="ACV5262" s="60"/>
      <c r="ACW5262" s="60"/>
      <c r="ACX5262" s="60"/>
      <c r="ACY5262" s="60">
        <v>0.99842512790262605</v>
      </c>
      <c r="ACZ5262" s="60"/>
      <c r="ADA5262" s="60"/>
      <c r="ADB5262" s="60"/>
      <c r="ADC5262" s="60"/>
      <c r="ADD5262" s="60"/>
      <c r="ADE5262" s="60"/>
    </row>
    <row r="5263" spans="760:785" x14ac:dyDescent="0.25">
      <c r="ACF5263" s="60"/>
      <c r="ACG5263" s="60"/>
      <c r="ACH5263" s="60"/>
      <c r="ACI5263" s="60"/>
      <c r="ACJ5263" s="60"/>
      <c r="ACK5263" s="60"/>
      <c r="ACL5263" s="60"/>
      <c r="ACM5263" s="60"/>
      <c r="ACN5263" s="60"/>
      <c r="ACO5263" s="60"/>
      <c r="ACP5263" s="60"/>
      <c r="ACQ5263" s="60"/>
      <c r="ACR5263" s="60"/>
      <c r="ACS5263" s="60"/>
      <c r="ACT5263" s="60"/>
      <c r="ACU5263" s="60"/>
      <c r="ACV5263" s="60"/>
      <c r="ACW5263" s="60"/>
      <c r="ACX5263" s="60"/>
      <c r="ACY5263" s="60">
        <v>0.99842224511023203</v>
      </c>
      <c r="ACZ5263" s="60"/>
      <c r="ADA5263" s="60"/>
      <c r="ADB5263" s="60"/>
      <c r="ADC5263" s="60"/>
      <c r="ADD5263" s="60"/>
      <c r="ADE5263" s="60"/>
    </row>
    <row r="5264" spans="760:785" x14ac:dyDescent="0.25">
      <c r="ACF5264" s="60"/>
      <c r="ACG5264" s="60"/>
      <c r="ACH5264" s="60"/>
      <c r="ACI5264" s="60"/>
      <c r="ACJ5264" s="60"/>
      <c r="ACK5264" s="60"/>
      <c r="ACL5264" s="60"/>
      <c r="ACM5264" s="60"/>
      <c r="ACN5264" s="60"/>
      <c r="ACO5264" s="60"/>
      <c r="ACP5264" s="60"/>
      <c r="ACQ5264" s="60"/>
      <c r="ACR5264" s="60"/>
      <c r="ACS5264" s="60"/>
      <c r="ACT5264" s="60"/>
      <c r="ACU5264" s="60"/>
      <c r="ACV5264" s="60"/>
      <c r="ACW5264" s="60"/>
      <c r="ACX5264" s="60"/>
      <c r="ACY5264" s="60">
        <v>0.99842000844134704</v>
      </c>
      <c r="ACZ5264" s="60"/>
      <c r="ADA5264" s="60"/>
      <c r="ADB5264" s="60"/>
      <c r="ADC5264" s="60"/>
      <c r="ADD5264" s="60"/>
      <c r="ADE5264" s="60"/>
    </row>
    <row r="5265" spans="760:785" x14ac:dyDescent="0.25">
      <c r="ACF5265" s="60"/>
      <c r="ACG5265" s="60"/>
      <c r="ACH5265" s="60"/>
      <c r="ACI5265" s="60"/>
      <c r="ACJ5265" s="60"/>
      <c r="ACK5265" s="60"/>
      <c r="ACL5265" s="60"/>
      <c r="ACM5265" s="60"/>
      <c r="ACN5265" s="60"/>
      <c r="ACO5265" s="60"/>
      <c r="ACP5265" s="60"/>
      <c r="ACQ5265" s="60"/>
      <c r="ACR5265" s="60"/>
      <c r="ACS5265" s="60"/>
      <c r="ACT5265" s="60"/>
      <c r="ACU5265" s="60"/>
      <c r="ACV5265" s="60"/>
      <c r="ACW5265" s="60"/>
      <c r="ACX5265" s="60"/>
      <c r="ACY5265" s="60">
        <v>0.99841529202267298</v>
      </c>
      <c r="ACZ5265" s="60"/>
      <c r="ADA5265" s="60"/>
      <c r="ADB5265" s="60"/>
      <c r="ADC5265" s="60"/>
      <c r="ADD5265" s="60"/>
      <c r="ADE5265" s="60"/>
    </row>
    <row r="5266" spans="760:785" x14ac:dyDescent="0.25">
      <c r="ACF5266" s="60"/>
      <c r="ACG5266" s="60"/>
      <c r="ACH5266" s="60"/>
      <c r="ACI5266" s="60"/>
      <c r="ACJ5266" s="60"/>
      <c r="ACK5266" s="60"/>
      <c r="ACL5266" s="60"/>
      <c r="ACM5266" s="60"/>
      <c r="ACN5266" s="60"/>
      <c r="ACO5266" s="60"/>
      <c r="ACP5266" s="60"/>
      <c r="ACQ5266" s="60"/>
      <c r="ACR5266" s="60"/>
      <c r="ACS5266" s="60"/>
      <c r="ACT5266" s="60"/>
      <c r="ACU5266" s="60"/>
      <c r="ACV5266" s="60"/>
      <c r="ACW5266" s="60"/>
      <c r="ACX5266" s="60"/>
      <c r="ACY5266" s="60">
        <v>0.99841515408149095</v>
      </c>
      <c r="ACZ5266" s="60"/>
      <c r="ADA5266" s="60"/>
      <c r="ADB5266" s="60"/>
      <c r="ADC5266" s="60"/>
      <c r="ADD5266" s="60"/>
      <c r="ADE5266" s="60"/>
    </row>
    <row r="5267" spans="760:785" x14ac:dyDescent="0.25">
      <c r="ACF5267" s="60"/>
      <c r="ACG5267" s="60"/>
      <c r="ACH5267" s="60"/>
      <c r="ACI5267" s="60"/>
      <c r="ACJ5267" s="60"/>
      <c r="ACK5267" s="60"/>
      <c r="ACL5267" s="60"/>
      <c r="ACM5267" s="60"/>
      <c r="ACN5267" s="60"/>
      <c r="ACO5267" s="60"/>
      <c r="ACP5267" s="60"/>
      <c r="ACQ5267" s="60"/>
      <c r="ACR5267" s="60"/>
      <c r="ACS5267" s="60"/>
      <c r="ACT5267" s="60"/>
      <c r="ACU5267" s="60"/>
      <c r="ACV5267" s="60"/>
      <c r="ACW5267" s="60"/>
      <c r="ACX5267" s="60"/>
      <c r="ACY5267" s="60">
        <v>0.99841355498681095</v>
      </c>
      <c r="ACZ5267" s="60"/>
      <c r="ADA5267" s="60"/>
      <c r="ADB5267" s="60"/>
      <c r="ADC5267" s="60"/>
      <c r="ADD5267" s="60"/>
      <c r="ADE5267" s="60"/>
    </row>
    <row r="5268" spans="760:785" x14ac:dyDescent="0.25">
      <c r="ACF5268" s="60"/>
      <c r="ACG5268" s="60"/>
      <c r="ACH5268" s="60"/>
      <c r="ACI5268" s="60"/>
      <c r="ACJ5268" s="60"/>
      <c r="ACK5268" s="60"/>
      <c r="ACL5268" s="60"/>
      <c r="ACM5268" s="60"/>
      <c r="ACN5268" s="60"/>
      <c r="ACO5268" s="60"/>
      <c r="ACP5268" s="60"/>
      <c r="ACQ5268" s="60"/>
      <c r="ACR5268" s="60"/>
      <c r="ACS5268" s="60"/>
      <c r="ACT5268" s="60"/>
      <c r="ACU5268" s="60"/>
      <c r="ACV5268" s="60"/>
      <c r="ACW5268" s="60"/>
      <c r="ACX5268" s="60"/>
      <c r="ACY5268" s="60">
        <v>0.99841269056014903</v>
      </c>
      <c r="ACZ5268" s="60"/>
      <c r="ADA5268" s="60"/>
      <c r="ADB5268" s="60"/>
      <c r="ADC5268" s="60"/>
      <c r="ADD5268" s="60"/>
      <c r="ADE5268" s="60"/>
    </row>
    <row r="5269" spans="760:785" x14ac:dyDescent="0.25">
      <c r="ACF5269" s="60"/>
      <c r="ACG5269" s="60"/>
      <c r="ACH5269" s="60"/>
      <c r="ACI5269" s="60"/>
      <c r="ACJ5269" s="60"/>
      <c r="ACK5269" s="60"/>
      <c r="ACL5269" s="60"/>
      <c r="ACM5269" s="60"/>
      <c r="ACN5269" s="60"/>
      <c r="ACO5269" s="60"/>
      <c r="ACP5269" s="60"/>
      <c r="ACQ5269" s="60"/>
      <c r="ACR5269" s="60"/>
      <c r="ACS5269" s="60"/>
      <c r="ACT5269" s="60"/>
      <c r="ACU5269" s="60"/>
      <c r="ACV5269" s="60"/>
      <c r="ACW5269" s="60"/>
      <c r="ACX5269" s="60"/>
      <c r="ACY5269" s="60">
        <v>0.99841158214012804</v>
      </c>
      <c r="ACZ5269" s="60"/>
      <c r="ADA5269" s="60"/>
      <c r="ADB5269" s="60"/>
      <c r="ADC5269" s="60"/>
      <c r="ADD5269" s="60"/>
      <c r="ADE5269" s="60"/>
    </row>
    <row r="5270" spans="760:785" x14ac:dyDescent="0.25">
      <c r="ACF5270" s="60"/>
      <c r="ACG5270" s="60"/>
      <c r="ACH5270" s="60"/>
      <c r="ACI5270" s="60"/>
      <c r="ACJ5270" s="60"/>
      <c r="ACK5270" s="60"/>
      <c r="ACL5270" s="60"/>
      <c r="ACM5270" s="60"/>
      <c r="ACN5270" s="60"/>
      <c r="ACO5270" s="60"/>
      <c r="ACP5270" s="60"/>
      <c r="ACQ5270" s="60"/>
      <c r="ACR5270" s="60"/>
      <c r="ACS5270" s="60"/>
      <c r="ACT5270" s="60"/>
      <c r="ACU5270" s="60"/>
      <c r="ACV5270" s="60"/>
      <c r="ACW5270" s="60"/>
      <c r="ACX5270" s="60"/>
      <c r="ACY5270" s="60">
        <v>0.99841080609316801</v>
      </c>
      <c r="ACZ5270" s="60"/>
      <c r="ADA5270" s="60"/>
      <c r="ADB5270" s="60"/>
      <c r="ADC5270" s="60"/>
      <c r="ADD5270" s="60"/>
      <c r="ADE5270" s="60"/>
    </row>
    <row r="5271" spans="760:785" x14ac:dyDescent="0.25">
      <c r="ACF5271" s="60"/>
      <c r="ACG5271" s="60"/>
      <c r="ACH5271" s="60"/>
      <c r="ACI5271" s="60"/>
      <c r="ACJ5271" s="60"/>
      <c r="ACK5271" s="60"/>
      <c r="ACL5271" s="60"/>
      <c r="ACM5271" s="60"/>
      <c r="ACN5271" s="60"/>
      <c r="ACO5271" s="60"/>
      <c r="ACP5271" s="60"/>
      <c r="ACQ5271" s="60"/>
      <c r="ACR5271" s="60"/>
      <c r="ACS5271" s="60"/>
      <c r="ACT5271" s="60"/>
      <c r="ACU5271" s="60"/>
      <c r="ACV5271" s="60"/>
      <c r="ACW5271" s="60"/>
      <c r="ACX5271" s="60"/>
      <c r="ACY5271" s="60">
        <v>0.99840920385839604</v>
      </c>
      <c r="ACZ5271" s="60"/>
      <c r="ADA5271" s="60"/>
      <c r="ADB5271" s="60"/>
      <c r="ADC5271" s="60"/>
      <c r="ADD5271" s="60"/>
      <c r="ADE5271" s="60"/>
    </row>
    <row r="5272" spans="760:785" x14ac:dyDescent="0.25">
      <c r="ACF5272" s="60"/>
      <c r="ACG5272" s="60"/>
      <c r="ACH5272" s="60"/>
      <c r="ACI5272" s="60"/>
      <c r="ACJ5272" s="60"/>
      <c r="ACK5272" s="60"/>
      <c r="ACL5272" s="60"/>
      <c r="ACM5272" s="60"/>
      <c r="ACN5272" s="60"/>
      <c r="ACO5272" s="60"/>
      <c r="ACP5272" s="60"/>
      <c r="ACQ5272" s="60"/>
      <c r="ACR5272" s="60"/>
      <c r="ACS5272" s="60"/>
      <c r="ACT5272" s="60"/>
      <c r="ACU5272" s="60"/>
      <c r="ACV5272" s="60"/>
      <c r="ACW5272" s="60"/>
      <c r="ACX5272" s="60"/>
      <c r="ACY5272" s="60">
        <v>0.99840650853860202</v>
      </c>
      <c r="ACZ5272" s="60"/>
      <c r="ADA5272" s="60"/>
      <c r="ADB5272" s="60"/>
      <c r="ADC5272" s="60"/>
      <c r="ADD5272" s="60"/>
      <c r="ADE5272" s="60"/>
    </row>
    <row r="5273" spans="760:785" x14ac:dyDescent="0.25">
      <c r="ACF5273" s="60"/>
      <c r="ACG5273" s="60"/>
      <c r="ACH5273" s="60"/>
      <c r="ACI5273" s="60"/>
      <c r="ACJ5273" s="60"/>
      <c r="ACK5273" s="60"/>
      <c r="ACL5273" s="60"/>
      <c r="ACM5273" s="60"/>
      <c r="ACN5273" s="60"/>
      <c r="ACO5273" s="60"/>
      <c r="ACP5273" s="60"/>
      <c r="ACQ5273" s="60"/>
      <c r="ACR5273" s="60"/>
      <c r="ACS5273" s="60"/>
      <c r="ACT5273" s="60"/>
      <c r="ACU5273" s="60"/>
      <c r="ACV5273" s="60"/>
      <c r="ACW5273" s="60"/>
      <c r="ACX5273" s="60"/>
      <c r="ACY5273" s="60">
        <v>0.99840463133187096</v>
      </c>
      <c r="ACZ5273" s="60"/>
      <c r="ADA5273" s="60"/>
      <c r="ADB5273" s="60"/>
      <c r="ADC5273" s="60"/>
      <c r="ADD5273" s="60"/>
      <c r="ADE5273" s="60"/>
    </row>
    <row r="5274" spans="760:785" x14ac:dyDescent="0.25">
      <c r="ACF5274" s="60"/>
      <c r="ACG5274" s="60"/>
      <c r="ACH5274" s="60"/>
      <c r="ACI5274" s="60"/>
      <c r="ACJ5274" s="60"/>
      <c r="ACK5274" s="60"/>
      <c r="ACL5274" s="60"/>
      <c r="ACM5274" s="60"/>
      <c r="ACN5274" s="60"/>
      <c r="ACO5274" s="60"/>
      <c r="ACP5274" s="60"/>
      <c r="ACQ5274" s="60"/>
      <c r="ACR5274" s="60"/>
      <c r="ACS5274" s="60"/>
      <c r="ACT5274" s="60"/>
      <c r="ACU5274" s="60"/>
      <c r="ACV5274" s="60"/>
      <c r="ACW5274" s="60"/>
      <c r="ACX5274" s="60"/>
      <c r="ACY5274" s="60">
        <v>0.99840131374340801</v>
      </c>
      <c r="ACZ5274" s="60"/>
      <c r="ADA5274" s="60"/>
      <c r="ADB5274" s="60"/>
      <c r="ADC5274" s="60"/>
      <c r="ADD5274" s="60"/>
      <c r="ADE5274" s="60"/>
    </row>
    <row r="5275" spans="760:785" x14ac:dyDescent="0.25">
      <c r="ACF5275" s="60"/>
      <c r="ACG5275" s="60"/>
      <c r="ACH5275" s="60"/>
      <c r="ACI5275" s="60"/>
      <c r="ACJ5275" s="60"/>
      <c r="ACK5275" s="60"/>
      <c r="ACL5275" s="60"/>
      <c r="ACM5275" s="60"/>
      <c r="ACN5275" s="60"/>
      <c r="ACO5275" s="60"/>
      <c r="ACP5275" s="60"/>
      <c r="ACQ5275" s="60"/>
      <c r="ACR5275" s="60"/>
      <c r="ACS5275" s="60"/>
      <c r="ACT5275" s="60"/>
      <c r="ACU5275" s="60"/>
      <c r="ACV5275" s="60"/>
      <c r="ACW5275" s="60"/>
      <c r="ACX5275" s="60"/>
      <c r="ACY5275" s="60">
        <v>0.99840056365975705</v>
      </c>
      <c r="ACZ5275" s="60"/>
      <c r="ADA5275" s="60"/>
      <c r="ADB5275" s="60"/>
      <c r="ADC5275" s="60"/>
      <c r="ADD5275" s="60"/>
      <c r="ADE5275" s="60"/>
    </row>
    <row r="5276" spans="760:785" x14ac:dyDescent="0.25">
      <c r="ACF5276" s="60"/>
      <c r="ACG5276" s="60"/>
      <c r="ACH5276" s="60"/>
      <c r="ACI5276" s="60"/>
      <c r="ACJ5276" s="60"/>
      <c r="ACK5276" s="60"/>
      <c r="ACL5276" s="60"/>
      <c r="ACM5276" s="60"/>
      <c r="ACN5276" s="60"/>
      <c r="ACO5276" s="60"/>
      <c r="ACP5276" s="60"/>
      <c r="ACQ5276" s="60"/>
      <c r="ACR5276" s="60"/>
      <c r="ACS5276" s="60"/>
      <c r="ACT5276" s="60"/>
      <c r="ACU5276" s="60"/>
      <c r="ACV5276" s="60"/>
      <c r="ACW5276" s="60"/>
      <c r="ACX5276" s="60"/>
      <c r="ACY5276" s="60">
        <v>0.99839537699564496</v>
      </c>
      <c r="ACZ5276" s="60"/>
      <c r="ADA5276" s="60"/>
      <c r="ADB5276" s="60"/>
      <c r="ADC5276" s="60"/>
      <c r="ADD5276" s="60"/>
      <c r="ADE5276" s="60"/>
    </row>
    <row r="5277" spans="760:785" x14ac:dyDescent="0.25">
      <c r="ACF5277" s="60"/>
      <c r="ACG5277" s="60"/>
      <c r="ACH5277" s="60"/>
      <c r="ACI5277" s="60"/>
      <c r="ACJ5277" s="60"/>
      <c r="ACK5277" s="60"/>
      <c r="ACL5277" s="60"/>
      <c r="ACM5277" s="60"/>
      <c r="ACN5277" s="60"/>
      <c r="ACO5277" s="60"/>
      <c r="ACP5277" s="60"/>
      <c r="ACQ5277" s="60"/>
      <c r="ACR5277" s="60"/>
      <c r="ACS5277" s="60"/>
      <c r="ACT5277" s="60"/>
      <c r="ACU5277" s="60"/>
      <c r="ACV5277" s="60"/>
      <c r="ACW5277" s="60"/>
      <c r="ACX5277" s="60"/>
      <c r="ACY5277" s="60">
        <v>0.99838844186842701</v>
      </c>
      <c r="ACZ5277" s="60"/>
      <c r="ADA5277" s="60"/>
      <c r="ADB5277" s="60"/>
      <c r="ADC5277" s="60"/>
      <c r="ADD5277" s="60"/>
      <c r="ADE5277" s="60"/>
    </row>
    <row r="5278" spans="760:785" x14ac:dyDescent="0.25">
      <c r="ACF5278" s="60"/>
      <c r="ACG5278" s="60"/>
      <c r="ACH5278" s="60"/>
      <c r="ACI5278" s="60"/>
      <c r="ACJ5278" s="60"/>
      <c r="ACK5278" s="60"/>
      <c r="ACL5278" s="60"/>
      <c r="ACM5278" s="60"/>
      <c r="ACN5278" s="60"/>
      <c r="ACO5278" s="60"/>
      <c r="ACP5278" s="60"/>
      <c r="ACQ5278" s="60"/>
      <c r="ACR5278" s="60"/>
      <c r="ACS5278" s="60"/>
      <c r="ACT5278" s="60"/>
      <c r="ACU5278" s="60"/>
      <c r="ACV5278" s="60"/>
      <c r="ACW5278" s="60"/>
      <c r="ACX5278" s="60"/>
      <c r="ACY5278" s="60">
        <v>0.99838443563837198</v>
      </c>
      <c r="ACZ5278" s="60"/>
      <c r="ADA5278" s="60"/>
      <c r="ADB5278" s="60"/>
      <c r="ADC5278" s="60"/>
      <c r="ADD5278" s="60"/>
      <c r="ADE5278" s="60"/>
    </row>
    <row r="5279" spans="760:785" x14ac:dyDescent="0.25">
      <c r="ACF5279" s="60"/>
      <c r="ACG5279" s="60"/>
      <c r="ACH5279" s="60"/>
      <c r="ACI5279" s="60"/>
      <c r="ACJ5279" s="60"/>
      <c r="ACK5279" s="60"/>
      <c r="ACL5279" s="60"/>
      <c r="ACM5279" s="60"/>
      <c r="ACN5279" s="60"/>
      <c r="ACO5279" s="60"/>
      <c r="ACP5279" s="60"/>
      <c r="ACQ5279" s="60"/>
      <c r="ACR5279" s="60"/>
      <c r="ACS5279" s="60"/>
      <c r="ACT5279" s="60"/>
      <c r="ACU5279" s="60"/>
      <c r="ACV5279" s="60"/>
      <c r="ACW5279" s="60"/>
      <c r="ACX5279" s="60"/>
      <c r="ACY5279" s="60">
        <v>0.99837805633043997</v>
      </c>
      <c r="ACZ5279" s="60"/>
      <c r="ADA5279" s="60"/>
      <c r="ADB5279" s="60"/>
      <c r="ADC5279" s="60"/>
      <c r="ADD5279" s="60"/>
      <c r="ADE5279" s="60"/>
    </row>
    <row r="5280" spans="760:785" x14ac:dyDescent="0.25">
      <c r="ACF5280" s="60"/>
      <c r="ACG5280" s="60"/>
      <c r="ACH5280" s="60"/>
      <c r="ACI5280" s="60"/>
      <c r="ACJ5280" s="60"/>
      <c r="ACK5280" s="60"/>
      <c r="ACL5280" s="60"/>
      <c r="ACM5280" s="60"/>
      <c r="ACN5280" s="60"/>
      <c r="ACO5280" s="60"/>
      <c r="ACP5280" s="60"/>
      <c r="ACQ5280" s="60"/>
      <c r="ACR5280" s="60"/>
      <c r="ACS5280" s="60"/>
      <c r="ACT5280" s="60"/>
      <c r="ACU5280" s="60"/>
      <c r="ACV5280" s="60"/>
      <c r="ACW5280" s="60"/>
      <c r="ACX5280" s="60"/>
      <c r="ACY5280" s="60">
        <v>0.99837663836388202</v>
      </c>
      <c r="ACZ5280" s="60"/>
      <c r="ADA5280" s="60"/>
      <c r="ADB5280" s="60"/>
      <c r="ADC5280" s="60"/>
      <c r="ADD5280" s="60"/>
      <c r="ADE5280" s="60"/>
    </row>
    <row r="5281" spans="760:785" x14ac:dyDescent="0.25">
      <c r="ACF5281" s="60"/>
      <c r="ACG5281" s="60"/>
      <c r="ACH5281" s="60"/>
      <c r="ACI5281" s="60"/>
      <c r="ACJ5281" s="60"/>
      <c r="ACK5281" s="60"/>
      <c r="ACL5281" s="60"/>
      <c r="ACM5281" s="60"/>
      <c r="ACN5281" s="60"/>
      <c r="ACO5281" s="60"/>
      <c r="ACP5281" s="60"/>
      <c r="ACQ5281" s="60"/>
      <c r="ACR5281" s="60"/>
      <c r="ACS5281" s="60"/>
      <c r="ACT5281" s="60"/>
      <c r="ACU5281" s="60"/>
      <c r="ACV5281" s="60"/>
      <c r="ACW5281" s="60"/>
      <c r="ACX5281" s="60"/>
      <c r="ACY5281" s="60">
        <v>0.99837471048237703</v>
      </c>
      <c r="ACZ5281" s="60"/>
      <c r="ADA5281" s="60"/>
      <c r="ADB5281" s="60"/>
      <c r="ADC5281" s="60"/>
      <c r="ADD5281" s="60"/>
      <c r="ADE5281" s="60"/>
    </row>
    <row r="5282" spans="760:785" x14ac:dyDescent="0.25">
      <c r="ACF5282" s="60"/>
      <c r="ACG5282" s="60"/>
      <c r="ACH5282" s="60"/>
      <c r="ACI5282" s="60"/>
      <c r="ACJ5282" s="60"/>
      <c r="ACK5282" s="60"/>
      <c r="ACL5282" s="60"/>
      <c r="ACM5282" s="60"/>
      <c r="ACN5282" s="60"/>
      <c r="ACO5282" s="60"/>
      <c r="ACP5282" s="60"/>
      <c r="ACQ5282" s="60"/>
      <c r="ACR5282" s="60"/>
      <c r="ACS5282" s="60"/>
      <c r="ACT5282" s="60"/>
      <c r="ACU5282" s="60"/>
      <c r="ACV5282" s="60"/>
      <c r="ACW5282" s="60"/>
      <c r="ACX5282" s="60"/>
      <c r="ACY5282" s="60">
        <v>0.99836906324069097</v>
      </c>
      <c r="ACZ5282" s="60"/>
      <c r="ADA5282" s="60"/>
      <c r="ADB5282" s="60"/>
      <c r="ADC5282" s="60"/>
      <c r="ADD5282" s="60"/>
      <c r="ADE5282" s="60"/>
    </row>
    <row r="5283" spans="760:785" x14ac:dyDescent="0.25">
      <c r="ACF5283" s="60"/>
      <c r="ACG5283" s="60"/>
      <c r="ACH5283" s="60"/>
      <c r="ACI5283" s="60"/>
      <c r="ACJ5283" s="60"/>
      <c r="ACK5283" s="60"/>
      <c r="ACL5283" s="60"/>
      <c r="ACM5283" s="60"/>
      <c r="ACN5283" s="60"/>
      <c r="ACO5283" s="60"/>
      <c r="ACP5283" s="60"/>
      <c r="ACQ5283" s="60"/>
      <c r="ACR5283" s="60"/>
      <c r="ACS5283" s="60"/>
      <c r="ACT5283" s="60"/>
      <c r="ACU5283" s="60"/>
      <c r="ACV5283" s="60"/>
      <c r="ACW5283" s="60"/>
      <c r="ACX5283" s="60"/>
      <c r="ACY5283" s="60">
        <v>0.99836210876117304</v>
      </c>
      <c r="ACZ5283" s="60"/>
      <c r="ADA5283" s="60"/>
      <c r="ADB5283" s="60"/>
      <c r="ADC5283" s="60"/>
      <c r="ADD5283" s="60"/>
      <c r="ADE5283" s="60"/>
    </row>
    <row r="5284" spans="760:785" x14ac:dyDescent="0.25">
      <c r="ACF5284" s="60"/>
      <c r="ACG5284" s="60"/>
      <c r="ACH5284" s="60"/>
      <c r="ACI5284" s="60"/>
      <c r="ACJ5284" s="60"/>
      <c r="ACK5284" s="60"/>
      <c r="ACL5284" s="60"/>
      <c r="ACM5284" s="60"/>
      <c r="ACN5284" s="60"/>
      <c r="ACO5284" s="60"/>
      <c r="ACP5284" s="60"/>
      <c r="ACQ5284" s="60"/>
      <c r="ACR5284" s="60"/>
      <c r="ACS5284" s="60"/>
      <c r="ACT5284" s="60"/>
      <c r="ACU5284" s="60"/>
      <c r="ACV5284" s="60"/>
      <c r="ACW5284" s="60"/>
      <c r="ACX5284" s="60"/>
      <c r="ACY5284" s="60">
        <v>0.99835843480071895</v>
      </c>
      <c r="ACZ5284" s="60"/>
      <c r="ADA5284" s="60"/>
      <c r="ADB5284" s="60"/>
      <c r="ADC5284" s="60"/>
      <c r="ADD5284" s="60"/>
      <c r="ADE5284" s="60"/>
    </row>
    <row r="5285" spans="760:785" x14ac:dyDescent="0.25">
      <c r="ACF5285" s="60"/>
      <c r="ACG5285" s="60"/>
      <c r="ACH5285" s="60"/>
      <c r="ACI5285" s="60"/>
      <c r="ACJ5285" s="60"/>
      <c r="ACK5285" s="60"/>
      <c r="ACL5285" s="60"/>
      <c r="ACM5285" s="60"/>
      <c r="ACN5285" s="60"/>
      <c r="ACO5285" s="60"/>
      <c r="ACP5285" s="60"/>
      <c r="ACQ5285" s="60"/>
      <c r="ACR5285" s="60"/>
      <c r="ACS5285" s="60"/>
      <c r="ACT5285" s="60"/>
      <c r="ACU5285" s="60"/>
      <c r="ACV5285" s="60"/>
      <c r="ACW5285" s="60"/>
      <c r="ACX5285" s="60"/>
      <c r="ACY5285" s="60">
        <v>0.99835834024565595</v>
      </c>
      <c r="ACZ5285" s="60"/>
      <c r="ADA5285" s="60"/>
      <c r="ADB5285" s="60"/>
      <c r="ADC5285" s="60"/>
      <c r="ADD5285" s="60"/>
      <c r="ADE5285" s="60"/>
    </row>
    <row r="5286" spans="760:785" x14ac:dyDescent="0.25">
      <c r="ACF5286" s="60"/>
      <c r="ACG5286" s="60"/>
      <c r="ACH5286" s="60"/>
      <c r="ACI5286" s="60"/>
      <c r="ACJ5286" s="60"/>
      <c r="ACK5286" s="60"/>
      <c r="ACL5286" s="60"/>
      <c r="ACM5286" s="60"/>
      <c r="ACN5286" s="60"/>
      <c r="ACO5286" s="60"/>
      <c r="ACP5286" s="60"/>
      <c r="ACQ5286" s="60"/>
      <c r="ACR5286" s="60"/>
      <c r="ACS5286" s="60"/>
      <c r="ACT5286" s="60"/>
      <c r="ACU5286" s="60"/>
      <c r="ACV5286" s="60"/>
      <c r="ACW5286" s="60"/>
      <c r="ACX5286" s="60"/>
      <c r="ACY5286" s="60">
        <v>0.99835569169614302</v>
      </c>
      <c r="ACZ5286" s="60"/>
      <c r="ADA5286" s="60"/>
      <c r="ADB5286" s="60"/>
      <c r="ADC5286" s="60"/>
      <c r="ADD5286" s="60"/>
      <c r="ADE5286" s="60"/>
    </row>
    <row r="5287" spans="760:785" x14ac:dyDescent="0.25">
      <c r="ACF5287" s="60"/>
      <c r="ACG5287" s="60"/>
      <c r="ACH5287" s="60"/>
      <c r="ACI5287" s="60"/>
      <c r="ACJ5287" s="60"/>
      <c r="ACK5287" s="60"/>
      <c r="ACL5287" s="60"/>
      <c r="ACM5287" s="60"/>
      <c r="ACN5287" s="60"/>
      <c r="ACO5287" s="60"/>
      <c r="ACP5287" s="60"/>
      <c r="ACQ5287" s="60"/>
      <c r="ACR5287" s="60"/>
      <c r="ACS5287" s="60"/>
      <c r="ACT5287" s="60"/>
      <c r="ACU5287" s="60"/>
      <c r="ACV5287" s="60"/>
      <c r="ACW5287" s="60"/>
      <c r="ACX5287" s="60"/>
      <c r="ACY5287" s="60">
        <v>0.99835543592870502</v>
      </c>
      <c r="ACZ5287" s="60"/>
      <c r="ADA5287" s="60"/>
      <c r="ADB5287" s="60"/>
      <c r="ADC5287" s="60"/>
      <c r="ADD5287" s="60"/>
      <c r="ADE5287" s="60"/>
    </row>
    <row r="5288" spans="760:785" x14ac:dyDescent="0.25">
      <c r="ACF5288" s="60"/>
      <c r="ACG5288" s="60"/>
      <c r="ACH5288" s="60"/>
      <c r="ACI5288" s="60"/>
      <c r="ACJ5288" s="60"/>
      <c r="ACK5288" s="60"/>
      <c r="ACL5288" s="60"/>
      <c r="ACM5288" s="60"/>
      <c r="ACN5288" s="60"/>
      <c r="ACO5288" s="60"/>
      <c r="ACP5288" s="60"/>
      <c r="ACQ5288" s="60"/>
      <c r="ACR5288" s="60"/>
      <c r="ACS5288" s="60"/>
      <c r="ACT5288" s="60"/>
      <c r="ACU5288" s="60"/>
      <c r="ACV5288" s="60"/>
      <c r="ACW5288" s="60"/>
      <c r="ACX5288" s="60"/>
      <c r="ACY5288" s="60">
        <v>0.99835501439835095</v>
      </c>
      <c r="ACZ5288" s="60"/>
      <c r="ADA5288" s="60"/>
      <c r="ADB5288" s="60"/>
      <c r="ADC5288" s="60"/>
      <c r="ADD5288" s="60"/>
      <c r="ADE5288" s="60"/>
    </row>
    <row r="5289" spans="760:785" x14ac:dyDescent="0.25">
      <c r="ACF5289" s="60"/>
      <c r="ACG5289" s="60"/>
      <c r="ACH5289" s="60"/>
      <c r="ACI5289" s="60"/>
      <c r="ACJ5289" s="60"/>
      <c r="ACK5289" s="60"/>
      <c r="ACL5289" s="60"/>
      <c r="ACM5289" s="60"/>
      <c r="ACN5289" s="60"/>
      <c r="ACO5289" s="60"/>
      <c r="ACP5289" s="60"/>
      <c r="ACQ5289" s="60"/>
      <c r="ACR5289" s="60"/>
      <c r="ACS5289" s="60"/>
      <c r="ACT5289" s="60"/>
      <c r="ACU5289" s="60"/>
      <c r="ACV5289" s="60"/>
      <c r="ACW5289" s="60"/>
      <c r="ACX5289" s="60"/>
      <c r="ACY5289" s="60">
        <v>0.99835339343066798</v>
      </c>
      <c r="ACZ5289" s="60"/>
      <c r="ADA5289" s="60"/>
      <c r="ADB5289" s="60"/>
      <c r="ADC5289" s="60"/>
      <c r="ADD5289" s="60"/>
      <c r="ADE5289" s="60"/>
    </row>
    <row r="5290" spans="760:785" x14ac:dyDescent="0.25">
      <c r="ACF5290" s="60"/>
      <c r="ACG5290" s="60"/>
      <c r="ACH5290" s="60"/>
      <c r="ACI5290" s="60"/>
      <c r="ACJ5290" s="60"/>
      <c r="ACK5290" s="60"/>
      <c r="ACL5290" s="60"/>
      <c r="ACM5290" s="60"/>
      <c r="ACN5290" s="60"/>
      <c r="ACO5290" s="60"/>
      <c r="ACP5290" s="60"/>
      <c r="ACQ5290" s="60"/>
      <c r="ACR5290" s="60"/>
      <c r="ACS5290" s="60"/>
      <c r="ACT5290" s="60"/>
      <c r="ACU5290" s="60"/>
      <c r="ACV5290" s="60"/>
      <c r="ACW5290" s="60"/>
      <c r="ACX5290" s="60"/>
      <c r="ACY5290" s="60">
        <v>0.99835271143254301</v>
      </c>
      <c r="ACZ5290" s="60"/>
      <c r="ADA5290" s="60"/>
      <c r="ADB5290" s="60"/>
      <c r="ADC5290" s="60"/>
      <c r="ADD5290" s="60"/>
      <c r="ADE5290" s="60"/>
    </row>
    <row r="5291" spans="760:785" x14ac:dyDescent="0.25">
      <c r="ACF5291" s="60"/>
      <c r="ACG5291" s="60"/>
      <c r="ACH5291" s="60"/>
      <c r="ACI5291" s="60"/>
      <c r="ACJ5291" s="60"/>
      <c r="ACK5291" s="60"/>
      <c r="ACL5291" s="60"/>
      <c r="ACM5291" s="60"/>
      <c r="ACN5291" s="60"/>
      <c r="ACO5291" s="60"/>
      <c r="ACP5291" s="60"/>
      <c r="ACQ5291" s="60"/>
      <c r="ACR5291" s="60"/>
      <c r="ACS5291" s="60"/>
      <c r="ACT5291" s="60"/>
      <c r="ACU5291" s="60"/>
      <c r="ACV5291" s="60"/>
      <c r="ACW5291" s="60"/>
      <c r="ACX5291" s="60"/>
      <c r="ACY5291" s="60">
        <v>0.99835002858889399</v>
      </c>
      <c r="ACZ5291" s="60"/>
      <c r="ADA5291" s="60"/>
      <c r="ADB5291" s="60"/>
      <c r="ADC5291" s="60"/>
      <c r="ADD5291" s="60"/>
      <c r="ADE5291" s="60"/>
    </row>
    <row r="5292" spans="760:785" x14ac:dyDescent="0.25">
      <c r="ACF5292" s="60"/>
      <c r="ACG5292" s="60"/>
      <c r="ACH5292" s="60"/>
      <c r="ACI5292" s="60"/>
      <c r="ACJ5292" s="60"/>
      <c r="ACK5292" s="60"/>
      <c r="ACL5292" s="60"/>
      <c r="ACM5292" s="60"/>
      <c r="ACN5292" s="60"/>
      <c r="ACO5292" s="60"/>
      <c r="ACP5292" s="60"/>
      <c r="ACQ5292" s="60"/>
      <c r="ACR5292" s="60"/>
      <c r="ACS5292" s="60"/>
      <c r="ACT5292" s="60"/>
      <c r="ACU5292" s="60"/>
      <c r="ACV5292" s="60"/>
      <c r="ACW5292" s="60"/>
      <c r="ACX5292" s="60"/>
      <c r="ACY5292" s="60">
        <v>0.99834601396275402</v>
      </c>
      <c r="ACZ5292" s="60"/>
      <c r="ADA5292" s="60"/>
      <c r="ADB5292" s="60"/>
      <c r="ADC5292" s="60"/>
      <c r="ADD5292" s="60"/>
      <c r="ADE5292" s="60"/>
    </row>
    <row r="5293" spans="760:785" x14ac:dyDescent="0.25">
      <c r="ACF5293" s="60"/>
      <c r="ACG5293" s="60"/>
      <c r="ACH5293" s="60"/>
      <c r="ACI5293" s="60"/>
      <c r="ACJ5293" s="60"/>
      <c r="ACK5293" s="60"/>
      <c r="ACL5293" s="60"/>
      <c r="ACM5293" s="60"/>
      <c r="ACN5293" s="60"/>
      <c r="ACO5293" s="60"/>
      <c r="ACP5293" s="60"/>
      <c r="ACQ5293" s="60"/>
      <c r="ACR5293" s="60"/>
      <c r="ACS5293" s="60"/>
      <c r="ACT5293" s="60"/>
      <c r="ACU5293" s="60"/>
      <c r="ACV5293" s="60"/>
      <c r="ACW5293" s="60"/>
      <c r="ACX5293" s="60"/>
      <c r="ACY5293" s="60">
        <v>0.99834369950894397</v>
      </c>
      <c r="ACZ5293" s="60"/>
      <c r="ADA5293" s="60"/>
      <c r="ADB5293" s="60"/>
      <c r="ADC5293" s="60"/>
      <c r="ADD5293" s="60"/>
      <c r="ADE5293" s="60"/>
    </row>
    <row r="5294" spans="760:785" x14ac:dyDescent="0.25">
      <c r="ACF5294" s="60"/>
      <c r="ACG5294" s="60"/>
      <c r="ACH5294" s="60"/>
      <c r="ACI5294" s="60"/>
      <c r="ACJ5294" s="60"/>
      <c r="ACK5294" s="60"/>
      <c r="ACL5294" s="60"/>
      <c r="ACM5294" s="60"/>
      <c r="ACN5294" s="60"/>
      <c r="ACO5294" s="60"/>
      <c r="ACP5294" s="60"/>
      <c r="ACQ5294" s="60"/>
      <c r="ACR5294" s="60"/>
      <c r="ACS5294" s="60"/>
      <c r="ACT5294" s="60"/>
      <c r="ACU5294" s="60"/>
      <c r="ACV5294" s="60"/>
      <c r="ACW5294" s="60"/>
      <c r="ACX5294" s="60"/>
      <c r="ACY5294" s="60">
        <v>0.99834237515672997</v>
      </c>
      <c r="ACZ5294" s="60"/>
      <c r="ADA5294" s="60"/>
      <c r="ADB5294" s="60"/>
      <c r="ADC5294" s="60"/>
      <c r="ADD5294" s="60"/>
      <c r="ADE5294" s="60"/>
    </row>
    <row r="5295" spans="760:785" x14ac:dyDescent="0.25">
      <c r="ACF5295" s="60"/>
      <c r="ACG5295" s="60"/>
      <c r="ACH5295" s="60"/>
      <c r="ACI5295" s="60"/>
      <c r="ACJ5295" s="60"/>
      <c r="ACK5295" s="60"/>
      <c r="ACL5295" s="60"/>
      <c r="ACM5295" s="60"/>
      <c r="ACN5295" s="60"/>
      <c r="ACO5295" s="60"/>
      <c r="ACP5295" s="60"/>
      <c r="ACQ5295" s="60"/>
      <c r="ACR5295" s="60"/>
      <c r="ACS5295" s="60"/>
      <c r="ACT5295" s="60"/>
      <c r="ACU5295" s="60"/>
      <c r="ACV5295" s="60"/>
      <c r="ACW5295" s="60"/>
      <c r="ACX5295" s="60"/>
      <c r="ACY5295" s="60">
        <v>0.99834135789743095</v>
      </c>
      <c r="ACZ5295" s="60"/>
      <c r="ADA5295" s="60"/>
      <c r="ADB5295" s="60"/>
      <c r="ADC5295" s="60"/>
      <c r="ADD5295" s="60"/>
      <c r="ADE5295" s="60"/>
    </row>
    <row r="5296" spans="760:785" x14ac:dyDescent="0.25">
      <c r="ACF5296" s="60"/>
      <c r="ACG5296" s="60"/>
      <c r="ACH5296" s="60"/>
      <c r="ACI5296" s="60"/>
      <c r="ACJ5296" s="60"/>
      <c r="ACK5296" s="60"/>
      <c r="ACL5296" s="60"/>
      <c r="ACM5296" s="60"/>
      <c r="ACN5296" s="60"/>
      <c r="ACO5296" s="60"/>
      <c r="ACP5296" s="60"/>
      <c r="ACQ5296" s="60"/>
      <c r="ACR5296" s="60"/>
      <c r="ACS5296" s="60"/>
      <c r="ACT5296" s="60"/>
      <c r="ACU5296" s="60"/>
      <c r="ACV5296" s="60"/>
      <c r="ACW5296" s="60"/>
      <c r="ACX5296" s="60"/>
      <c r="ACY5296" s="60">
        <v>0.99833967712257399</v>
      </c>
      <c r="ACZ5296" s="60"/>
      <c r="ADA5296" s="60"/>
      <c r="ADB5296" s="60"/>
      <c r="ADC5296" s="60"/>
      <c r="ADD5296" s="60"/>
      <c r="ADE5296" s="60"/>
    </row>
    <row r="5297" spans="760:785" x14ac:dyDescent="0.25">
      <c r="ACF5297" s="60"/>
      <c r="ACG5297" s="60"/>
      <c r="ACH5297" s="60"/>
      <c r="ACI5297" s="60"/>
      <c r="ACJ5297" s="60"/>
      <c r="ACK5297" s="60"/>
      <c r="ACL5297" s="60"/>
      <c r="ACM5297" s="60"/>
      <c r="ACN5297" s="60"/>
      <c r="ACO5297" s="60"/>
      <c r="ACP5297" s="60"/>
      <c r="ACQ5297" s="60"/>
      <c r="ACR5297" s="60"/>
      <c r="ACS5297" s="60"/>
      <c r="ACT5297" s="60"/>
      <c r="ACU5297" s="60"/>
      <c r="ACV5297" s="60"/>
      <c r="ACW5297" s="60"/>
      <c r="ACX5297" s="60"/>
      <c r="ACY5297" s="60">
        <v>0.99833843764607899</v>
      </c>
      <c r="ACZ5297" s="60"/>
      <c r="ADA5297" s="60"/>
      <c r="ADB5297" s="60"/>
      <c r="ADC5297" s="60"/>
      <c r="ADD5297" s="60"/>
      <c r="ADE5297" s="60"/>
    </row>
    <row r="5298" spans="760:785" x14ac:dyDescent="0.25">
      <c r="ACF5298" s="60"/>
      <c r="ACG5298" s="60"/>
      <c r="ACH5298" s="60"/>
      <c r="ACI5298" s="60"/>
      <c r="ACJ5298" s="60"/>
      <c r="ACK5298" s="60"/>
      <c r="ACL5298" s="60"/>
      <c r="ACM5298" s="60"/>
      <c r="ACN5298" s="60"/>
      <c r="ACO5298" s="60"/>
      <c r="ACP5298" s="60"/>
      <c r="ACQ5298" s="60"/>
      <c r="ACR5298" s="60"/>
      <c r="ACS5298" s="60"/>
      <c r="ACT5298" s="60"/>
      <c r="ACU5298" s="60"/>
      <c r="ACV5298" s="60"/>
      <c r="ACW5298" s="60"/>
      <c r="ACX5298" s="60"/>
      <c r="ACY5298" s="60">
        <v>0.99833230932593398</v>
      </c>
      <c r="ACZ5298" s="60"/>
      <c r="ADA5298" s="60"/>
      <c r="ADB5298" s="60"/>
      <c r="ADC5298" s="60"/>
      <c r="ADD5298" s="60"/>
      <c r="ADE5298" s="60"/>
    </row>
    <row r="5299" spans="760:785" x14ac:dyDescent="0.25">
      <c r="ACF5299" s="60"/>
      <c r="ACG5299" s="60"/>
      <c r="ACH5299" s="60"/>
      <c r="ACI5299" s="60"/>
      <c r="ACJ5299" s="60"/>
      <c r="ACK5299" s="60"/>
      <c r="ACL5299" s="60"/>
      <c r="ACM5299" s="60"/>
      <c r="ACN5299" s="60"/>
      <c r="ACO5299" s="60"/>
      <c r="ACP5299" s="60"/>
      <c r="ACQ5299" s="60"/>
      <c r="ACR5299" s="60"/>
      <c r="ACS5299" s="60"/>
      <c r="ACT5299" s="60"/>
      <c r="ACU5299" s="60"/>
      <c r="ACV5299" s="60"/>
      <c r="ACW5299" s="60"/>
      <c r="ACX5299" s="60"/>
      <c r="ACY5299" s="60">
        <v>0.99833157312339105</v>
      </c>
      <c r="ACZ5299" s="60"/>
      <c r="ADA5299" s="60"/>
      <c r="ADB5299" s="60"/>
      <c r="ADC5299" s="60"/>
      <c r="ADD5299" s="60"/>
      <c r="ADE5299" s="60"/>
    </row>
    <row r="5300" spans="760:785" x14ac:dyDescent="0.25">
      <c r="ACF5300" s="60"/>
      <c r="ACG5300" s="60"/>
      <c r="ACH5300" s="60"/>
      <c r="ACI5300" s="60"/>
      <c r="ACJ5300" s="60"/>
      <c r="ACK5300" s="60"/>
      <c r="ACL5300" s="60"/>
      <c r="ACM5300" s="60"/>
      <c r="ACN5300" s="60"/>
      <c r="ACO5300" s="60"/>
      <c r="ACP5300" s="60"/>
      <c r="ACQ5300" s="60"/>
      <c r="ACR5300" s="60"/>
      <c r="ACS5300" s="60"/>
      <c r="ACT5300" s="60"/>
      <c r="ACU5300" s="60"/>
      <c r="ACV5300" s="60"/>
      <c r="ACW5300" s="60"/>
      <c r="ACX5300" s="60"/>
      <c r="ACY5300" s="60">
        <v>0.99832842227295004</v>
      </c>
      <c r="ACZ5300" s="60"/>
      <c r="ADA5300" s="60"/>
      <c r="ADB5300" s="60"/>
      <c r="ADC5300" s="60"/>
      <c r="ADD5300" s="60"/>
      <c r="ADE5300" s="60"/>
    </row>
    <row r="5301" spans="760:785" x14ac:dyDescent="0.25">
      <c r="ACF5301" s="60"/>
      <c r="ACG5301" s="60"/>
      <c r="ACH5301" s="60"/>
      <c r="ACI5301" s="60"/>
      <c r="ACJ5301" s="60"/>
      <c r="ACK5301" s="60"/>
      <c r="ACL5301" s="60"/>
      <c r="ACM5301" s="60"/>
      <c r="ACN5301" s="60"/>
      <c r="ACO5301" s="60"/>
      <c r="ACP5301" s="60"/>
      <c r="ACQ5301" s="60"/>
      <c r="ACR5301" s="60"/>
      <c r="ACS5301" s="60"/>
      <c r="ACT5301" s="60"/>
      <c r="ACU5301" s="60"/>
      <c r="ACV5301" s="60"/>
      <c r="ACW5301" s="60"/>
      <c r="ACX5301" s="60"/>
      <c r="ACY5301" s="60">
        <v>0.99832572444753898</v>
      </c>
      <c r="ACZ5301" s="60"/>
      <c r="ADA5301" s="60"/>
      <c r="ADB5301" s="60"/>
      <c r="ADC5301" s="60"/>
      <c r="ADD5301" s="60"/>
      <c r="ADE5301" s="60"/>
    </row>
    <row r="5302" spans="760:785" x14ac:dyDescent="0.25">
      <c r="ACF5302" s="60"/>
      <c r="ACG5302" s="60"/>
      <c r="ACH5302" s="60"/>
      <c r="ACI5302" s="60"/>
      <c r="ACJ5302" s="60"/>
      <c r="ACK5302" s="60"/>
      <c r="ACL5302" s="60"/>
      <c r="ACM5302" s="60"/>
      <c r="ACN5302" s="60"/>
      <c r="ACO5302" s="60"/>
      <c r="ACP5302" s="60"/>
      <c r="ACQ5302" s="60"/>
      <c r="ACR5302" s="60"/>
      <c r="ACS5302" s="60"/>
      <c r="ACT5302" s="60"/>
      <c r="ACU5302" s="60"/>
      <c r="ACV5302" s="60"/>
      <c r="ACW5302" s="60"/>
      <c r="ACX5302" s="60"/>
      <c r="ACY5302" s="60">
        <v>0.99832493264318101</v>
      </c>
      <c r="ACZ5302" s="60"/>
      <c r="ADA5302" s="60"/>
      <c r="ADB5302" s="60"/>
      <c r="ADC5302" s="60"/>
      <c r="ADD5302" s="60"/>
      <c r="ADE5302" s="60"/>
    </row>
    <row r="5303" spans="760:785" x14ac:dyDescent="0.25">
      <c r="ACF5303" s="60"/>
      <c r="ACG5303" s="60"/>
      <c r="ACH5303" s="60"/>
      <c r="ACI5303" s="60"/>
      <c r="ACJ5303" s="60"/>
      <c r="ACK5303" s="60"/>
      <c r="ACL5303" s="60"/>
      <c r="ACM5303" s="60"/>
      <c r="ACN5303" s="60"/>
      <c r="ACO5303" s="60"/>
      <c r="ACP5303" s="60"/>
      <c r="ACQ5303" s="60"/>
      <c r="ACR5303" s="60"/>
      <c r="ACS5303" s="60"/>
      <c r="ACT5303" s="60"/>
      <c r="ACU5303" s="60"/>
      <c r="ACV5303" s="60"/>
      <c r="ACW5303" s="60"/>
      <c r="ACX5303" s="60"/>
      <c r="ACY5303" s="60">
        <v>0.99832360640684703</v>
      </c>
      <c r="ACZ5303" s="60"/>
      <c r="ADA5303" s="60"/>
      <c r="ADB5303" s="60"/>
      <c r="ADC5303" s="60"/>
      <c r="ADD5303" s="60"/>
      <c r="ADE5303" s="60"/>
    </row>
    <row r="5304" spans="760:785" x14ac:dyDescent="0.25">
      <c r="ACF5304" s="60"/>
      <c r="ACG5304" s="60"/>
      <c r="ACH5304" s="60"/>
      <c r="ACI5304" s="60"/>
      <c r="ACJ5304" s="60"/>
      <c r="ACK5304" s="60"/>
      <c r="ACL5304" s="60"/>
      <c r="ACM5304" s="60"/>
      <c r="ACN5304" s="60"/>
      <c r="ACO5304" s="60"/>
      <c r="ACP5304" s="60"/>
      <c r="ACQ5304" s="60"/>
      <c r="ACR5304" s="60"/>
      <c r="ACS5304" s="60"/>
      <c r="ACT5304" s="60"/>
      <c r="ACU5304" s="60"/>
      <c r="ACV5304" s="60"/>
      <c r="ACW5304" s="60"/>
      <c r="ACX5304" s="60"/>
      <c r="ACY5304" s="60">
        <v>0.99832225500264604</v>
      </c>
      <c r="ACZ5304" s="60"/>
      <c r="ADA5304" s="60"/>
      <c r="ADB5304" s="60"/>
      <c r="ADC5304" s="60"/>
      <c r="ADD5304" s="60"/>
      <c r="ADE5304" s="60"/>
    </row>
    <row r="5305" spans="760:785" x14ac:dyDescent="0.25">
      <c r="ACF5305" s="60"/>
      <c r="ACG5305" s="60"/>
      <c r="ACH5305" s="60"/>
      <c r="ACI5305" s="60"/>
      <c r="ACJ5305" s="60"/>
      <c r="ACK5305" s="60"/>
      <c r="ACL5305" s="60"/>
      <c r="ACM5305" s="60"/>
      <c r="ACN5305" s="60"/>
      <c r="ACO5305" s="60"/>
      <c r="ACP5305" s="60"/>
      <c r="ACQ5305" s="60"/>
      <c r="ACR5305" s="60"/>
      <c r="ACS5305" s="60"/>
      <c r="ACT5305" s="60"/>
      <c r="ACU5305" s="60"/>
      <c r="ACV5305" s="60"/>
      <c r="ACW5305" s="60"/>
      <c r="ACX5305" s="60"/>
      <c r="ACY5305" s="60">
        <v>0.99832214912810902</v>
      </c>
      <c r="ACZ5305" s="60"/>
      <c r="ADA5305" s="60"/>
      <c r="ADB5305" s="60"/>
      <c r="ADC5305" s="60"/>
      <c r="ADD5305" s="60"/>
      <c r="ADE5305" s="60"/>
    </row>
    <row r="5306" spans="760:785" x14ac:dyDescent="0.25">
      <c r="ACF5306" s="60"/>
      <c r="ACG5306" s="60"/>
      <c r="ACH5306" s="60"/>
      <c r="ACI5306" s="60"/>
      <c r="ACJ5306" s="60"/>
      <c r="ACK5306" s="60"/>
      <c r="ACL5306" s="60"/>
      <c r="ACM5306" s="60"/>
      <c r="ACN5306" s="60"/>
      <c r="ACO5306" s="60"/>
      <c r="ACP5306" s="60"/>
      <c r="ACQ5306" s="60"/>
      <c r="ACR5306" s="60"/>
      <c r="ACS5306" s="60"/>
      <c r="ACT5306" s="60"/>
      <c r="ACU5306" s="60"/>
      <c r="ACV5306" s="60"/>
      <c r="ACW5306" s="60"/>
      <c r="ACX5306" s="60"/>
      <c r="ACY5306" s="60">
        <v>0.99831821542789201</v>
      </c>
      <c r="ACZ5306" s="60"/>
      <c r="ADA5306" s="60"/>
      <c r="ADB5306" s="60"/>
      <c r="ADC5306" s="60"/>
      <c r="ADD5306" s="60"/>
      <c r="ADE5306" s="60"/>
    </row>
    <row r="5307" spans="760:785" x14ac:dyDescent="0.25">
      <c r="ACF5307" s="60"/>
      <c r="ACG5307" s="60"/>
      <c r="ACH5307" s="60"/>
      <c r="ACI5307" s="60"/>
      <c r="ACJ5307" s="60"/>
      <c r="ACK5307" s="60"/>
      <c r="ACL5307" s="60"/>
      <c r="ACM5307" s="60"/>
      <c r="ACN5307" s="60"/>
      <c r="ACO5307" s="60"/>
      <c r="ACP5307" s="60"/>
      <c r="ACQ5307" s="60"/>
      <c r="ACR5307" s="60"/>
      <c r="ACS5307" s="60"/>
      <c r="ACT5307" s="60"/>
      <c r="ACU5307" s="60"/>
      <c r="ACV5307" s="60"/>
      <c r="ACW5307" s="60"/>
      <c r="ACX5307" s="60"/>
      <c r="ACY5307" s="60">
        <v>0.99831815118812905</v>
      </c>
      <c r="ACZ5307" s="60"/>
      <c r="ADA5307" s="60"/>
      <c r="ADB5307" s="60"/>
      <c r="ADC5307" s="60"/>
      <c r="ADD5307" s="60"/>
      <c r="ADE5307" s="60"/>
    </row>
    <row r="5308" spans="760:785" x14ac:dyDescent="0.25">
      <c r="ACF5308" s="60"/>
      <c r="ACG5308" s="60"/>
      <c r="ACH5308" s="60"/>
      <c r="ACI5308" s="60"/>
      <c r="ACJ5308" s="60"/>
      <c r="ACK5308" s="60"/>
      <c r="ACL5308" s="60"/>
      <c r="ACM5308" s="60"/>
      <c r="ACN5308" s="60"/>
      <c r="ACO5308" s="60"/>
      <c r="ACP5308" s="60"/>
      <c r="ACQ5308" s="60"/>
      <c r="ACR5308" s="60"/>
      <c r="ACS5308" s="60"/>
      <c r="ACT5308" s="60"/>
      <c r="ACU5308" s="60"/>
      <c r="ACV5308" s="60"/>
      <c r="ACW5308" s="60"/>
      <c r="ACX5308" s="60"/>
      <c r="ACY5308" s="60">
        <v>0.99831786314955495</v>
      </c>
      <c r="ACZ5308" s="60"/>
      <c r="ADA5308" s="60"/>
      <c r="ADB5308" s="60"/>
      <c r="ADC5308" s="60"/>
      <c r="ADD5308" s="60"/>
      <c r="ADE5308" s="60"/>
    </row>
    <row r="5309" spans="760:785" x14ac:dyDescent="0.25">
      <c r="ACF5309" s="60"/>
      <c r="ACG5309" s="60"/>
      <c r="ACH5309" s="60"/>
      <c r="ACI5309" s="60"/>
      <c r="ACJ5309" s="60"/>
      <c r="ACK5309" s="60"/>
      <c r="ACL5309" s="60"/>
      <c r="ACM5309" s="60"/>
      <c r="ACN5309" s="60"/>
      <c r="ACO5309" s="60"/>
      <c r="ACP5309" s="60"/>
      <c r="ACQ5309" s="60"/>
      <c r="ACR5309" s="60"/>
      <c r="ACS5309" s="60"/>
      <c r="ACT5309" s="60"/>
      <c r="ACU5309" s="60"/>
      <c r="ACV5309" s="60"/>
      <c r="ACW5309" s="60"/>
      <c r="ACX5309" s="60"/>
      <c r="ACY5309" s="60">
        <v>0.99831643938242298</v>
      </c>
      <c r="ACZ5309" s="60"/>
      <c r="ADA5309" s="60"/>
      <c r="ADB5309" s="60"/>
      <c r="ADC5309" s="60"/>
      <c r="ADD5309" s="60"/>
      <c r="ADE5309" s="60"/>
    </row>
    <row r="5310" spans="760:785" x14ac:dyDescent="0.25">
      <c r="ACF5310" s="60"/>
      <c r="ACG5310" s="60"/>
      <c r="ACH5310" s="60"/>
      <c r="ACI5310" s="60"/>
      <c r="ACJ5310" s="60"/>
      <c r="ACK5310" s="60"/>
      <c r="ACL5310" s="60"/>
      <c r="ACM5310" s="60"/>
      <c r="ACN5310" s="60"/>
      <c r="ACO5310" s="60"/>
      <c r="ACP5310" s="60"/>
      <c r="ACQ5310" s="60"/>
      <c r="ACR5310" s="60"/>
      <c r="ACS5310" s="60"/>
      <c r="ACT5310" s="60"/>
      <c r="ACU5310" s="60"/>
      <c r="ACV5310" s="60"/>
      <c r="ACW5310" s="60"/>
      <c r="ACX5310" s="60"/>
      <c r="ACY5310" s="60">
        <v>0.99831498212512904</v>
      </c>
      <c r="ACZ5310" s="60"/>
      <c r="ADA5310" s="60"/>
      <c r="ADB5310" s="60"/>
      <c r="ADC5310" s="60"/>
      <c r="ADD5310" s="60"/>
      <c r="ADE5310" s="60"/>
    </row>
    <row r="5311" spans="760:785" x14ac:dyDescent="0.25">
      <c r="ACF5311" s="60"/>
      <c r="ACG5311" s="60"/>
      <c r="ACH5311" s="60"/>
      <c r="ACI5311" s="60"/>
      <c r="ACJ5311" s="60"/>
      <c r="ACK5311" s="60"/>
      <c r="ACL5311" s="60"/>
      <c r="ACM5311" s="60"/>
      <c r="ACN5311" s="60"/>
      <c r="ACO5311" s="60"/>
      <c r="ACP5311" s="60"/>
      <c r="ACQ5311" s="60"/>
      <c r="ACR5311" s="60"/>
      <c r="ACS5311" s="60"/>
      <c r="ACT5311" s="60"/>
      <c r="ACU5311" s="60"/>
      <c r="ACV5311" s="60"/>
      <c r="ACW5311" s="60"/>
      <c r="ACX5311" s="60"/>
      <c r="ACY5311" s="60">
        <v>0.99831326073489801</v>
      </c>
      <c r="ACZ5311" s="60"/>
      <c r="ADA5311" s="60"/>
      <c r="ADB5311" s="60"/>
      <c r="ADC5311" s="60"/>
      <c r="ADD5311" s="60"/>
      <c r="ADE5311" s="60"/>
    </row>
    <row r="5312" spans="760:785" x14ac:dyDescent="0.25">
      <c r="ACF5312" s="60"/>
      <c r="ACG5312" s="60"/>
      <c r="ACH5312" s="60"/>
      <c r="ACI5312" s="60"/>
      <c r="ACJ5312" s="60"/>
      <c r="ACK5312" s="60"/>
      <c r="ACL5312" s="60"/>
      <c r="ACM5312" s="60"/>
      <c r="ACN5312" s="60"/>
      <c r="ACO5312" s="60"/>
      <c r="ACP5312" s="60"/>
      <c r="ACQ5312" s="60"/>
      <c r="ACR5312" s="60"/>
      <c r="ACS5312" s="60"/>
      <c r="ACT5312" s="60"/>
      <c r="ACU5312" s="60"/>
      <c r="ACV5312" s="60"/>
      <c r="ACW5312" s="60"/>
      <c r="ACX5312" s="60"/>
      <c r="ACY5312" s="60">
        <v>0.99830611751500198</v>
      </c>
      <c r="ACZ5312" s="60"/>
      <c r="ADA5312" s="60"/>
      <c r="ADB5312" s="60"/>
      <c r="ADC5312" s="60"/>
      <c r="ADD5312" s="60"/>
      <c r="ADE5312" s="60"/>
    </row>
    <row r="5313" spans="760:785" x14ac:dyDescent="0.25">
      <c r="ACF5313" s="60"/>
      <c r="ACG5313" s="60"/>
      <c r="ACH5313" s="60"/>
      <c r="ACI5313" s="60"/>
      <c r="ACJ5313" s="60"/>
      <c r="ACK5313" s="60"/>
      <c r="ACL5313" s="60"/>
      <c r="ACM5313" s="60"/>
      <c r="ACN5313" s="60"/>
      <c r="ACO5313" s="60"/>
      <c r="ACP5313" s="60"/>
      <c r="ACQ5313" s="60"/>
      <c r="ACR5313" s="60"/>
      <c r="ACS5313" s="60"/>
      <c r="ACT5313" s="60"/>
      <c r="ACU5313" s="60"/>
      <c r="ACV5313" s="60"/>
      <c r="ACW5313" s="60"/>
      <c r="ACX5313" s="60"/>
      <c r="ACY5313" s="60">
        <v>0.99830393953810503</v>
      </c>
      <c r="ACZ5313" s="60"/>
      <c r="ADA5313" s="60"/>
      <c r="ADB5313" s="60"/>
      <c r="ADC5313" s="60"/>
      <c r="ADD5313" s="60"/>
      <c r="ADE5313" s="60"/>
    </row>
    <row r="5314" spans="760:785" x14ac:dyDescent="0.25">
      <c r="ACF5314" s="60"/>
      <c r="ACG5314" s="60"/>
      <c r="ACH5314" s="60"/>
      <c r="ACI5314" s="60"/>
      <c r="ACJ5314" s="60"/>
      <c r="ACK5314" s="60"/>
      <c r="ACL5314" s="60"/>
      <c r="ACM5314" s="60"/>
      <c r="ACN5314" s="60"/>
      <c r="ACO5314" s="60"/>
      <c r="ACP5314" s="60"/>
      <c r="ACQ5314" s="60"/>
      <c r="ACR5314" s="60"/>
      <c r="ACS5314" s="60"/>
      <c r="ACT5314" s="60"/>
      <c r="ACU5314" s="60"/>
      <c r="ACV5314" s="60"/>
      <c r="ACW5314" s="60"/>
      <c r="ACX5314" s="60"/>
      <c r="ACY5314" s="60">
        <v>0.99829555260233005</v>
      </c>
      <c r="ACZ5314" s="60"/>
      <c r="ADA5314" s="60"/>
      <c r="ADB5314" s="60"/>
      <c r="ADC5314" s="60"/>
      <c r="ADD5314" s="60"/>
      <c r="ADE5314" s="60"/>
    </row>
    <row r="5315" spans="760:785" x14ac:dyDescent="0.25">
      <c r="ACF5315" s="60"/>
      <c r="ACG5315" s="60"/>
      <c r="ACH5315" s="60"/>
      <c r="ACI5315" s="60"/>
      <c r="ACJ5315" s="60"/>
      <c r="ACK5315" s="60"/>
      <c r="ACL5315" s="60"/>
      <c r="ACM5315" s="60"/>
      <c r="ACN5315" s="60"/>
      <c r="ACO5315" s="60"/>
      <c r="ACP5315" s="60"/>
      <c r="ACQ5315" s="60"/>
      <c r="ACR5315" s="60"/>
      <c r="ACS5315" s="60"/>
      <c r="ACT5315" s="60"/>
      <c r="ACU5315" s="60"/>
      <c r="ACV5315" s="60"/>
      <c r="ACW5315" s="60"/>
      <c r="ACX5315" s="60"/>
      <c r="ACY5315" s="60">
        <v>0.99829304934431895</v>
      </c>
      <c r="ACZ5315" s="60"/>
      <c r="ADA5315" s="60"/>
      <c r="ADB5315" s="60"/>
      <c r="ADC5315" s="60"/>
      <c r="ADD5315" s="60"/>
      <c r="ADE5315" s="60"/>
    </row>
    <row r="5316" spans="760:785" x14ac:dyDescent="0.25">
      <c r="ACF5316" s="60"/>
      <c r="ACG5316" s="60"/>
      <c r="ACH5316" s="60"/>
      <c r="ACI5316" s="60"/>
      <c r="ACJ5316" s="60"/>
      <c r="ACK5316" s="60"/>
      <c r="ACL5316" s="60"/>
      <c r="ACM5316" s="60"/>
      <c r="ACN5316" s="60"/>
      <c r="ACO5316" s="60"/>
      <c r="ACP5316" s="60"/>
      <c r="ACQ5316" s="60"/>
      <c r="ACR5316" s="60"/>
      <c r="ACS5316" s="60"/>
      <c r="ACT5316" s="60"/>
      <c r="ACU5316" s="60"/>
      <c r="ACV5316" s="60"/>
      <c r="ACW5316" s="60"/>
      <c r="ACX5316" s="60"/>
      <c r="ACY5316" s="60">
        <v>0.99828932386659097</v>
      </c>
      <c r="ACZ5316" s="60"/>
      <c r="ADA5316" s="60"/>
      <c r="ADB5316" s="60"/>
      <c r="ADC5316" s="60"/>
      <c r="ADD5316" s="60"/>
      <c r="ADE5316" s="60"/>
    </row>
    <row r="5317" spans="760:785" x14ac:dyDescent="0.25">
      <c r="ACF5317" s="60"/>
      <c r="ACG5317" s="60"/>
      <c r="ACH5317" s="60"/>
      <c r="ACI5317" s="60"/>
      <c r="ACJ5317" s="60"/>
      <c r="ACK5317" s="60"/>
      <c r="ACL5317" s="60"/>
      <c r="ACM5317" s="60"/>
      <c r="ACN5317" s="60"/>
      <c r="ACO5317" s="60"/>
      <c r="ACP5317" s="60"/>
      <c r="ACQ5317" s="60"/>
      <c r="ACR5317" s="60"/>
      <c r="ACS5317" s="60"/>
      <c r="ACT5317" s="60"/>
      <c r="ACU5317" s="60"/>
      <c r="ACV5317" s="60"/>
      <c r="ACW5317" s="60"/>
      <c r="ACX5317" s="60"/>
      <c r="ACY5317" s="60">
        <v>0.99828867870634597</v>
      </c>
      <c r="ACZ5317" s="60"/>
      <c r="ADA5317" s="60"/>
      <c r="ADB5317" s="60"/>
      <c r="ADC5317" s="60"/>
      <c r="ADD5317" s="60"/>
      <c r="ADE5317" s="60"/>
    </row>
    <row r="5318" spans="760:785" x14ac:dyDescent="0.25">
      <c r="ACF5318" s="60"/>
      <c r="ACG5318" s="60"/>
      <c r="ACH5318" s="60"/>
      <c r="ACI5318" s="60"/>
      <c r="ACJ5318" s="60"/>
      <c r="ACK5318" s="60"/>
      <c r="ACL5318" s="60"/>
      <c r="ACM5318" s="60"/>
      <c r="ACN5318" s="60"/>
      <c r="ACO5318" s="60"/>
      <c r="ACP5318" s="60"/>
      <c r="ACQ5318" s="60"/>
      <c r="ACR5318" s="60"/>
      <c r="ACS5318" s="60"/>
      <c r="ACT5318" s="60"/>
      <c r="ACU5318" s="60"/>
      <c r="ACV5318" s="60"/>
      <c r="ACW5318" s="60"/>
      <c r="ACX5318" s="60"/>
      <c r="ACY5318" s="60">
        <v>0.998287782222121</v>
      </c>
      <c r="ACZ5318" s="60"/>
      <c r="ADA5318" s="60"/>
      <c r="ADB5318" s="60"/>
      <c r="ADC5318" s="60"/>
      <c r="ADD5318" s="60"/>
      <c r="ADE5318" s="60"/>
    </row>
    <row r="5319" spans="760:785" x14ac:dyDescent="0.25">
      <c r="ACF5319" s="60"/>
      <c r="ACG5319" s="60"/>
      <c r="ACH5319" s="60"/>
      <c r="ACI5319" s="60"/>
      <c r="ACJ5319" s="60"/>
      <c r="ACK5319" s="60"/>
      <c r="ACL5319" s="60"/>
      <c r="ACM5319" s="60"/>
      <c r="ACN5319" s="60"/>
      <c r="ACO5319" s="60"/>
      <c r="ACP5319" s="60"/>
      <c r="ACQ5319" s="60"/>
      <c r="ACR5319" s="60"/>
      <c r="ACS5319" s="60"/>
      <c r="ACT5319" s="60"/>
      <c r="ACU5319" s="60"/>
      <c r="ACV5319" s="60"/>
      <c r="ACW5319" s="60"/>
      <c r="ACX5319" s="60"/>
      <c r="ACY5319" s="60">
        <v>0.99828576201098695</v>
      </c>
      <c r="ACZ5319" s="60"/>
      <c r="ADA5319" s="60"/>
      <c r="ADB5319" s="60"/>
      <c r="ADC5319" s="60"/>
      <c r="ADD5319" s="60"/>
      <c r="ADE5319" s="60"/>
    </row>
    <row r="5320" spans="760:785" x14ac:dyDescent="0.25">
      <c r="ACF5320" s="60"/>
      <c r="ACG5320" s="60"/>
      <c r="ACH5320" s="60"/>
      <c r="ACI5320" s="60"/>
      <c r="ACJ5320" s="60"/>
      <c r="ACK5320" s="60"/>
      <c r="ACL5320" s="60"/>
      <c r="ACM5320" s="60"/>
      <c r="ACN5320" s="60"/>
      <c r="ACO5320" s="60"/>
      <c r="ACP5320" s="60"/>
      <c r="ACQ5320" s="60"/>
      <c r="ACR5320" s="60"/>
      <c r="ACS5320" s="60"/>
      <c r="ACT5320" s="60"/>
      <c r="ACU5320" s="60"/>
      <c r="ACV5320" s="60"/>
      <c r="ACW5320" s="60"/>
      <c r="ACX5320" s="60"/>
      <c r="ACY5320" s="60">
        <v>0.99827991093211998</v>
      </c>
      <c r="ACZ5320" s="60"/>
      <c r="ADA5320" s="60"/>
      <c r="ADB5320" s="60"/>
      <c r="ADC5320" s="60"/>
      <c r="ADD5320" s="60"/>
      <c r="ADE5320" s="60"/>
    </row>
    <row r="5321" spans="760:785" x14ac:dyDescent="0.25">
      <c r="ACF5321" s="60"/>
      <c r="ACG5321" s="60"/>
      <c r="ACH5321" s="60"/>
      <c r="ACI5321" s="60"/>
      <c r="ACJ5321" s="60"/>
      <c r="ACK5321" s="60"/>
      <c r="ACL5321" s="60"/>
      <c r="ACM5321" s="60"/>
      <c r="ACN5321" s="60"/>
      <c r="ACO5321" s="60"/>
      <c r="ACP5321" s="60"/>
      <c r="ACQ5321" s="60"/>
      <c r="ACR5321" s="60"/>
      <c r="ACS5321" s="60"/>
      <c r="ACT5321" s="60"/>
      <c r="ACU5321" s="60"/>
      <c r="ACV5321" s="60"/>
      <c r="ACW5321" s="60"/>
      <c r="ACX5321" s="60"/>
      <c r="ACY5321" s="60">
        <v>0.99827944145763103</v>
      </c>
      <c r="ACZ5321" s="60"/>
      <c r="ADA5321" s="60"/>
      <c r="ADB5321" s="60"/>
      <c r="ADC5321" s="60"/>
      <c r="ADD5321" s="60"/>
      <c r="ADE5321" s="60"/>
    </row>
    <row r="5322" spans="760:785" x14ac:dyDescent="0.25">
      <c r="ACF5322" s="60"/>
      <c r="ACG5322" s="60"/>
      <c r="ACH5322" s="60"/>
      <c r="ACI5322" s="60"/>
      <c r="ACJ5322" s="60"/>
      <c r="ACK5322" s="60"/>
      <c r="ACL5322" s="60"/>
      <c r="ACM5322" s="60"/>
      <c r="ACN5322" s="60"/>
      <c r="ACO5322" s="60"/>
      <c r="ACP5322" s="60"/>
      <c r="ACQ5322" s="60"/>
      <c r="ACR5322" s="60"/>
      <c r="ACS5322" s="60"/>
      <c r="ACT5322" s="60"/>
      <c r="ACU5322" s="60"/>
      <c r="ACV5322" s="60"/>
      <c r="ACW5322" s="60"/>
      <c r="ACX5322" s="60"/>
      <c r="ACY5322" s="60">
        <v>0.99827533177153405</v>
      </c>
      <c r="ACZ5322" s="60"/>
      <c r="ADA5322" s="60"/>
      <c r="ADB5322" s="60"/>
      <c r="ADC5322" s="60"/>
      <c r="ADD5322" s="60"/>
      <c r="ADE5322" s="60"/>
    </row>
    <row r="5323" spans="760:785" x14ac:dyDescent="0.25">
      <c r="ACF5323" s="60"/>
      <c r="ACG5323" s="60"/>
      <c r="ACH5323" s="60"/>
      <c r="ACI5323" s="60"/>
      <c r="ACJ5323" s="60"/>
      <c r="ACK5323" s="60"/>
      <c r="ACL5323" s="60"/>
      <c r="ACM5323" s="60"/>
      <c r="ACN5323" s="60"/>
      <c r="ACO5323" s="60"/>
      <c r="ACP5323" s="60"/>
      <c r="ACQ5323" s="60"/>
      <c r="ACR5323" s="60"/>
      <c r="ACS5323" s="60"/>
      <c r="ACT5323" s="60"/>
      <c r="ACU5323" s="60"/>
      <c r="ACV5323" s="60"/>
      <c r="ACW5323" s="60"/>
      <c r="ACX5323" s="60"/>
      <c r="ACY5323" s="60">
        <v>0.99827256672842601</v>
      </c>
      <c r="ACZ5323" s="60"/>
      <c r="ADA5323" s="60"/>
      <c r="ADB5323" s="60"/>
      <c r="ADC5323" s="60"/>
      <c r="ADD5323" s="60"/>
      <c r="ADE5323" s="60"/>
    </row>
    <row r="5324" spans="760:785" x14ac:dyDescent="0.25">
      <c r="ACF5324" s="60"/>
      <c r="ACG5324" s="60"/>
      <c r="ACH5324" s="60"/>
      <c r="ACI5324" s="60"/>
      <c r="ACJ5324" s="60"/>
      <c r="ACK5324" s="60"/>
      <c r="ACL5324" s="60"/>
      <c r="ACM5324" s="60"/>
      <c r="ACN5324" s="60"/>
      <c r="ACO5324" s="60"/>
      <c r="ACP5324" s="60"/>
      <c r="ACQ5324" s="60"/>
      <c r="ACR5324" s="60"/>
      <c r="ACS5324" s="60"/>
      <c r="ACT5324" s="60"/>
      <c r="ACU5324" s="60"/>
      <c r="ACV5324" s="60"/>
      <c r="ACW5324" s="60"/>
      <c r="ACX5324" s="60"/>
      <c r="ACY5324" s="60">
        <v>0.998269310053718</v>
      </c>
      <c r="ACZ5324" s="60"/>
      <c r="ADA5324" s="60"/>
      <c r="ADB5324" s="60"/>
      <c r="ADC5324" s="60"/>
      <c r="ADD5324" s="60"/>
      <c r="ADE5324" s="60"/>
    </row>
    <row r="5325" spans="760:785" x14ac:dyDescent="0.25">
      <c r="ACF5325" s="60"/>
      <c r="ACG5325" s="60"/>
      <c r="ACH5325" s="60"/>
      <c r="ACI5325" s="60"/>
      <c r="ACJ5325" s="60"/>
      <c r="ACK5325" s="60"/>
      <c r="ACL5325" s="60"/>
      <c r="ACM5325" s="60"/>
      <c r="ACN5325" s="60"/>
      <c r="ACO5325" s="60"/>
      <c r="ACP5325" s="60"/>
      <c r="ACQ5325" s="60"/>
      <c r="ACR5325" s="60"/>
      <c r="ACS5325" s="60"/>
      <c r="ACT5325" s="60"/>
      <c r="ACU5325" s="60"/>
      <c r="ACV5325" s="60"/>
      <c r="ACW5325" s="60"/>
      <c r="ACX5325" s="60"/>
      <c r="ACY5325" s="60">
        <v>0.99826673070604099</v>
      </c>
      <c r="ACZ5325" s="60"/>
      <c r="ADA5325" s="60"/>
      <c r="ADB5325" s="60"/>
      <c r="ADC5325" s="60"/>
      <c r="ADD5325" s="60"/>
      <c r="ADE5325" s="60"/>
    </row>
    <row r="5326" spans="760:785" x14ac:dyDescent="0.25">
      <c r="ACF5326" s="60"/>
      <c r="ACG5326" s="60"/>
      <c r="ACH5326" s="60"/>
      <c r="ACI5326" s="60"/>
      <c r="ACJ5326" s="60"/>
      <c r="ACK5326" s="60"/>
      <c r="ACL5326" s="60"/>
      <c r="ACM5326" s="60"/>
      <c r="ACN5326" s="60"/>
      <c r="ACO5326" s="60"/>
      <c r="ACP5326" s="60"/>
      <c r="ACQ5326" s="60"/>
      <c r="ACR5326" s="60"/>
      <c r="ACS5326" s="60"/>
      <c r="ACT5326" s="60"/>
      <c r="ACU5326" s="60"/>
      <c r="ACV5326" s="60"/>
      <c r="ACW5326" s="60"/>
      <c r="ACX5326" s="60"/>
      <c r="ACY5326" s="60">
        <v>0.99826672427426999</v>
      </c>
      <c r="ACZ5326" s="60"/>
      <c r="ADA5326" s="60"/>
      <c r="ADB5326" s="60"/>
      <c r="ADC5326" s="60"/>
      <c r="ADD5326" s="60"/>
      <c r="ADE5326" s="60"/>
    </row>
    <row r="5327" spans="760:785" x14ac:dyDescent="0.25">
      <c r="ACF5327" s="60"/>
      <c r="ACG5327" s="60"/>
      <c r="ACH5327" s="60"/>
      <c r="ACI5327" s="60"/>
      <c r="ACJ5327" s="60"/>
      <c r="ACK5327" s="60"/>
      <c r="ACL5327" s="60"/>
      <c r="ACM5327" s="60"/>
      <c r="ACN5327" s="60"/>
      <c r="ACO5327" s="60"/>
      <c r="ACP5327" s="60"/>
      <c r="ACQ5327" s="60"/>
      <c r="ACR5327" s="60"/>
      <c r="ACS5327" s="60"/>
      <c r="ACT5327" s="60"/>
      <c r="ACU5327" s="60"/>
      <c r="ACV5327" s="60"/>
      <c r="ACW5327" s="60"/>
      <c r="ACX5327" s="60"/>
      <c r="ACY5327" s="60">
        <v>0.99826434654455098</v>
      </c>
      <c r="ACZ5327" s="60"/>
      <c r="ADA5327" s="60"/>
      <c r="ADB5327" s="60"/>
      <c r="ADC5327" s="60"/>
      <c r="ADD5327" s="60"/>
      <c r="ADE5327" s="60"/>
    </row>
    <row r="5328" spans="760:785" x14ac:dyDescent="0.25">
      <c r="ACF5328" s="60"/>
      <c r="ACG5328" s="60"/>
      <c r="ACH5328" s="60"/>
      <c r="ACI5328" s="60"/>
      <c r="ACJ5328" s="60"/>
      <c r="ACK5328" s="60"/>
      <c r="ACL5328" s="60"/>
      <c r="ACM5328" s="60"/>
      <c r="ACN5328" s="60"/>
      <c r="ACO5328" s="60"/>
      <c r="ACP5328" s="60"/>
      <c r="ACQ5328" s="60"/>
      <c r="ACR5328" s="60"/>
      <c r="ACS5328" s="60"/>
      <c r="ACT5328" s="60"/>
      <c r="ACU5328" s="60"/>
      <c r="ACV5328" s="60"/>
      <c r="ACW5328" s="60"/>
      <c r="ACX5328" s="60"/>
      <c r="ACY5328" s="60">
        <v>0.99825357600720399</v>
      </c>
      <c r="ACZ5328" s="60"/>
      <c r="ADA5328" s="60"/>
      <c r="ADB5328" s="60"/>
      <c r="ADC5328" s="60"/>
      <c r="ADD5328" s="60"/>
      <c r="ADE5328" s="60"/>
    </row>
    <row r="5329" spans="760:785" x14ac:dyDescent="0.25">
      <c r="ACF5329" s="60"/>
      <c r="ACG5329" s="60"/>
      <c r="ACH5329" s="60"/>
      <c r="ACI5329" s="60"/>
      <c r="ACJ5329" s="60"/>
      <c r="ACK5329" s="60"/>
      <c r="ACL5329" s="60"/>
      <c r="ACM5329" s="60"/>
      <c r="ACN5329" s="60"/>
      <c r="ACO5329" s="60"/>
      <c r="ACP5329" s="60"/>
      <c r="ACQ5329" s="60"/>
      <c r="ACR5329" s="60"/>
      <c r="ACS5329" s="60"/>
      <c r="ACT5329" s="60"/>
      <c r="ACU5329" s="60"/>
      <c r="ACV5329" s="60"/>
      <c r="ACW5329" s="60"/>
      <c r="ACX5329" s="60"/>
      <c r="ACY5329" s="60">
        <v>0.998252873017346</v>
      </c>
      <c r="ACZ5329" s="60"/>
      <c r="ADA5329" s="60"/>
      <c r="ADB5329" s="60"/>
      <c r="ADC5329" s="60"/>
      <c r="ADD5329" s="60"/>
      <c r="ADE5329" s="60"/>
    </row>
    <row r="5330" spans="760:785" x14ac:dyDescent="0.25">
      <c r="ACF5330" s="60"/>
      <c r="ACG5330" s="60"/>
      <c r="ACH5330" s="60"/>
      <c r="ACI5330" s="60"/>
      <c r="ACJ5330" s="60"/>
      <c r="ACK5330" s="60"/>
      <c r="ACL5330" s="60"/>
      <c r="ACM5330" s="60"/>
      <c r="ACN5330" s="60"/>
      <c r="ACO5330" s="60"/>
      <c r="ACP5330" s="60"/>
      <c r="ACQ5330" s="60"/>
      <c r="ACR5330" s="60"/>
      <c r="ACS5330" s="60"/>
      <c r="ACT5330" s="60"/>
      <c r="ACU5330" s="60"/>
      <c r="ACV5330" s="60"/>
      <c r="ACW5330" s="60"/>
      <c r="ACX5330" s="60"/>
      <c r="ACY5330" s="60">
        <v>0.99825242469540099</v>
      </c>
      <c r="ACZ5330" s="60"/>
      <c r="ADA5330" s="60"/>
      <c r="ADB5330" s="60"/>
      <c r="ADC5330" s="60"/>
      <c r="ADD5330" s="60"/>
      <c r="ADE5330" s="60"/>
    </row>
    <row r="5331" spans="760:785" x14ac:dyDescent="0.25">
      <c r="ACF5331" s="60"/>
      <c r="ACG5331" s="60"/>
      <c r="ACH5331" s="60"/>
      <c r="ACI5331" s="60"/>
      <c r="ACJ5331" s="60"/>
      <c r="ACK5331" s="60"/>
      <c r="ACL5331" s="60"/>
      <c r="ACM5331" s="60"/>
      <c r="ACN5331" s="60"/>
      <c r="ACO5331" s="60"/>
      <c r="ACP5331" s="60"/>
      <c r="ACQ5331" s="60"/>
      <c r="ACR5331" s="60"/>
      <c r="ACS5331" s="60"/>
      <c r="ACT5331" s="60"/>
      <c r="ACU5331" s="60"/>
      <c r="ACV5331" s="60"/>
      <c r="ACW5331" s="60"/>
      <c r="ACX5331" s="60"/>
      <c r="ACY5331" s="60">
        <v>0.99825194669043205</v>
      </c>
      <c r="ACZ5331" s="60"/>
      <c r="ADA5331" s="60"/>
      <c r="ADB5331" s="60"/>
      <c r="ADC5331" s="60"/>
      <c r="ADD5331" s="60"/>
      <c r="ADE5331" s="60"/>
    </row>
    <row r="5332" spans="760:785" x14ac:dyDescent="0.25">
      <c r="ACF5332" s="60"/>
      <c r="ACG5332" s="60"/>
      <c r="ACH5332" s="60"/>
      <c r="ACI5332" s="60"/>
      <c r="ACJ5332" s="60"/>
      <c r="ACK5332" s="60"/>
      <c r="ACL5332" s="60"/>
      <c r="ACM5332" s="60"/>
      <c r="ACN5332" s="60"/>
      <c r="ACO5332" s="60"/>
      <c r="ACP5332" s="60"/>
      <c r="ACQ5332" s="60"/>
      <c r="ACR5332" s="60"/>
      <c r="ACS5332" s="60"/>
      <c r="ACT5332" s="60"/>
      <c r="ACU5332" s="60"/>
      <c r="ACV5332" s="60"/>
      <c r="ACW5332" s="60"/>
      <c r="ACX5332" s="60"/>
      <c r="ACY5332" s="60">
        <v>0.99825167885367605</v>
      </c>
      <c r="ACZ5332" s="60"/>
      <c r="ADA5332" s="60"/>
      <c r="ADB5332" s="60"/>
      <c r="ADC5332" s="60"/>
      <c r="ADD5332" s="60"/>
      <c r="ADE5332" s="60"/>
    </row>
    <row r="5333" spans="760:785" x14ac:dyDescent="0.25">
      <c r="ACF5333" s="60"/>
      <c r="ACG5333" s="60"/>
      <c r="ACH5333" s="60"/>
      <c r="ACI5333" s="60"/>
      <c r="ACJ5333" s="60"/>
      <c r="ACK5333" s="60"/>
      <c r="ACL5333" s="60"/>
      <c r="ACM5333" s="60"/>
      <c r="ACN5333" s="60"/>
      <c r="ACO5333" s="60"/>
      <c r="ACP5333" s="60"/>
      <c r="ACQ5333" s="60"/>
      <c r="ACR5333" s="60"/>
      <c r="ACS5333" s="60"/>
      <c r="ACT5333" s="60"/>
      <c r="ACU5333" s="60"/>
      <c r="ACV5333" s="60"/>
      <c r="ACW5333" s="60"/>
      <c r="ACX5333" s="60"/>
      <c r="ACY5333" s="60">
        <v>0.99825115051306701</v>
      </c>
      <c r="ACZ5333" s="60"/>
      <c r="ADA5333" s="60"/>
      <c r="ADB5333" s="60"/>
      <c r="ADC5333" s="60"/>
      <c r="ADD5333" s="60"/>
      <c r="ADE5333" s="60"/>
    </row>
    <row r="5334" spans="760:785" x14ac:dyDescent="0.25">
      <c r="ACF5334" s="60"/>
      <c r="ACG5334" s="60"/>
      <c r="ACH5334" s="60"/>
      <c r="ACI5334" s="60"/>
      <c r="ACJ5334" s="60"/>
      <c r="ACK5334" s="60"/>
      <c r="ACL5334" s="60"/>
      <c r="ACM5334" s="60"/>
      <c r="ACN5334" s="60"/>
      <c r="ACO5334" s="60"/>
      <c r="ACP5334" s="60"/>
      <c r="ACQ5334" s="60"/>
      <c r="ACR5334" s="60"/>
      <c r="ACS5334" s="60"/>
      <c r="ACT5334" s="60"/>
      <c r="ACU5334" s="60"/>
      <c r="ACV5334" s="60"/>
      <c r="ACW5334" s="60"/>
      <c r="ACX5334" s="60"/>
      <c r="ACY5334" s="60">
        <v>0.99824947227915495</v>
      </c>
      <c r="ACZ5334" s="60"/>
      <c r="ADA5334" s="60"/>
      <c r="ADB5334" s="60"/>
      <c r="ADC5334" s="60"/>
      <c r="ADD5334" s="60"/>
      <c r="ADE5334" s="60"/>
    </row>
    <row r="5335" spans="760:785" x14ac:dyDescent="0.25">
      <c r="ACF5335" s="60"/>
      <c r="ACG5335" s="60"/>
      <c r="ACH5335" s="60"/>
      <c r="ACI5335" s="60"/>
      <c r="ACJ5335" s="60"/>
      <c r="ACK5335" s="60"/>
      <c r="ACL5335" s="60"/>
      <c r="ACM5335" s="60"/>
      <c r="ACN5335" s="60"/>
      <c r="ACO5335" s="60"/>
      <c r="ACP5335" s="60"/>
      <c r="ACQ5335" s="60"/>
      <c r="ACR5335" s="60"/>
      <c r="ACS5335" s="60"/>
      <c r="ACT5335" s="60"/>
      <c r="ACU5335" s="60"/>
      <c r="ACV5335" s="60"/>
      <c r="ACW5335" s="60"/>
      <c r="ACX5335" s="60"/>
      <c r="ACY5335" s="60">
        <v>0.99824434129015305</v>
      </c>
      <c r="ACZ5335" s="60"/>
      <c r="ADA5335" s="60"/>
      <c r="ADB5335" s="60"/>
      <c r="ADC5335" s="60"/>
      <c r="ADD5335" s="60"/>
      <c r="ADE5335" s="60"/>
    </row>
    <row r="5336" spans="760:785" x14ac:dyDescent="0.25">
      <c r="ACF5336" s="60"/>
      <c r="ACG5336" s="60"/>
      <c r="ACH5336" s="60"/>
      <c r="ACI5336" s="60"/>
      <c r="ACJ5336" s="60"/>
      <c r="ACK5336" s="60"/>
      <c r="ACL5336" s="60"/>
      <c r="ACM5336" s="60"/>
      <c r="ACN5336" s="60"/>
      <c r="ACO5336" s="60"/>
      <c r="ACP5336" s="60"/>
      <c r="ACQ5336" s="60"/>
      <c r="ACR5336" s="60"/>
      <c r="ACS5336" s="60"/>
      <c r="ACT5336" s="60"/>
      <c r="ACU5336" s="60"/>
      <c r="ACV5336" s="60"/>
      <c r="ACW5336" s="60"/>
      <c r="ACX5336" s="60"/>
      <c r="ACY5336" s="60">
        <v>0.99823836892934503</v>
      </c>
      <c r="ACZ5336" s="60"/>
      <c r="ADA5336" s="60"/>
      <c r="ADB5336" s="60"/>
      <c r="ADC5336" s="60"/>
      <c r="ADD5336" s="60"/>
      <c r="ADE5336" s="60"/>
    </row>
    <row r="5337" spans="760:785" x14ac:dyDescent="0.25">
      <c r="ACF5337" s="60"/>
      <c r="ACG5337" s="60"/>
      <c r="ACH5337" s="60"/>
      <c r="ACI5337" s="60"/>
      <c r="ACJ5337" s="60"/>
      <c r="ACK5337" s="60"/>
      <c r="ACL5337" s="60"/>
      <c r="ACM5337" s="60"/>
      <c r="ACN5337" s="60"/>
      <c r="ACO5337" s="60"/>
      <c r="ACP5337" s="60"/>
      <c r="ACQ5337" s="60"/>
      <c r="ACR5337" s="60"/>
      <c r="ACS5337" s="60"/>
      <c r="ACT5337" s="60"/>
      <c r="ACU5337" s="60"/>
      <c r="ACV5337" s="60"/>
      <c r="ACW5337" s="60"/>
      <c r="ACX5337" s="60"/>
      <c r="ACY5337" s="60">
        <v>0.99823602091338903</v>
      </c>
      <c r="ACZ5337" s="60"/>
      <c r="ADA5337" s="60"/>
      <c r="ADB5337" s="60"/>
      <c r="ADC5337" s="60"/>
      <c r="ADD5337" s="60"/>
      <c r="ADE5337" s="60"/>
    </row>
    <row r="5338" spans="760:785" x14ac:dyDescent="0.25">
      <c r="ACF5338" s="60"/>
      <c r="ACG5338" s="60"/>
      <c r="ACH5338" s="60"/>
      <c r="ACI5338" s="60"/>
      <c r="ACJ5338" s="60"/>
      <c r="ACK5338" s="60"/>
      <c r="ACL5338" s="60"/>
      <c r="ACM5338" s="60"/>
      <c r="ACN5338" s="60"/>
      <c r="ACO5338" s="60"/>
      <c r="ACP5338" s="60"/>
      <c r="ACQ5338" s="60"/>
      <c r="ACR5338" s="60"/>
      <c r="ACS5338" s="60"/>
      <c r="ACT5338" s="60"/>
      <c r="ACU5338" s="60"/>
      <c r="ACV5338" s="60"/>
      <c r="ACW5338" s="60"/>
      <c r="ACX5338" s="60"/>
      <c r="ACY5338" s="60">
        <v>0.99823037048398</v>
      </c>
      <c r="ACZ5338" s="60"/>
      <c r="ADA5338" s="60"/>
      <c r="ADB5338" s="60"/>
      <c r="ADC5338" s="60"/>
      <c r="ADD5338" s="60"/>
      <c r="ADE5338" s="60"/>
    </row>
    <row r="5339" spans="760:785" x14ac:dyDescent="0.25">
      <c r="ACF5339" s="60"/>
      <c r="ACG5339" s="60"/>
      <c r="ACH5339" s="60"/>
      <c r="ACI5339" s="60"/>
      <c r="ACJ5339" s="60"/>
      <c r="ACK5339" s="60"/>
      <c r="ACL5339" s="60"/>
      <c r="ACM5339" s="60"/>
      <c r="ACN5339" s="60"/>
      <c r="ACO5339" s="60"/>
      <c r="ACP5339" s="60"/>
      <c r="ACQ5339" s="60"/>
      <c r="ACR5339" s="60"/>
      <c r="ACS5339" s="60"/>
      <c r="ACT5339" s="60"/>
      <c r="ACU5339" s="60"/>
      <c r="ACV5339" s="60"/>
      <c r="ACW5339" s="60"/>
      <c r="ACX5339" s="60"/>
      <c r="ACY5339" s="60">
        <v>0.99822694858514804</v>
      </c>
      <c r="ACZ5339" s="60"/>
      <c r="ADA5339" s="60"/>
      <c r="ADB5339" s="60"/>
      <c r="ADC5339" s="60"/>
      <c r="ADD5339" s="60"/>
      <c r="ADE5339" s="60"/>
    </row>
    <row r="5340" spans="760:785" x14ac:dyDescent="0.25">
      <c r="ACF5340" s="60"/>
      <c r="ACG5340" s="60"/>
      <c r="ACH5340" s="60"/>
      <c r="ACI5340" s="60"/>
      <c r="ACJ5340" s="60"/>
      <c r="ACK5340" s="60"/>
      <c r="ACL5340" s="60"/>
      <c r="ACM5340" s="60"/>
      <c r="ACN5340" s="60"/>
      <c r="ACO5340" s="60"/>
      <c r="ACP5340" s="60"/>
      <c r="ACQ5340" s="60"/>
      <c r="ACR5340" s="60"/>
      <c r="ACS5340" s="60"/>
      <c r="ACT5340" s="60"/>
      <c r="ACU5340" s="60"/>
      <c r="ACV5340" s="60"/>
      <c r="ACW5340" s="60"/>
      <c r="ACX5340" s="60"/>
      <c r="ACY5340" s="60">
        <v>0.99821597002329598</v>
      </c>
      <c r="ACZ5340" s="60"/>
      <c r="ADA5340" s="60"/>
      <c r="ADB5340" s="60"/>
      <c r="ADC5340" s="60"/>
      <c r="ADD5340" s="60"/>
      <c r="ADE5340" s="60"/>
    </row>
    <row r="5341" spans="760:785" x14ac:dyDescent="0.25">
      <c r="ACF5341" s="60"/>
      <c r="ACG5341" s="60"/>
      <c r="ACH5341" s="60"/>
      <c r="ACI5341" s="60"/>
      <c r="ACJ5341" s="60"/>
      <c r="ACK5341" s="60"/>
      <c r="ACL5341" s="60"/>
      <c r="ACM5341" s="60"/>
      <c r="ACN5341" s="60"/>
      <c r="ACO5341" s="60"/>
      <c r="ACP5341" s="60"/>
      <c r="ACQ5341" s="60"/>
      <c r="ACR5341" s="60"/>
      <c r="ACS5341" s="60"/>
      <c r="ACT5341" s="60"/>
      <c r="ACU5341" s="60"/>
      <c r="ACV5341" s="60"/>
      <c r="ACW5341" s="60"/>
      <c r="ACX5341" s="60"/>
      <c r="ACY5341" s="60">
        <v>0.99820979093431395</v>
      </c>
      <c r="ACZ5341" s="60"/>
      <c r="ADA5341" s="60"/>
      <c r="ADB5341" s="60"/>
      <c r="ADC5341" s="60"/>
      <c r="ADD5341" s="60"/>
      <c r="ADE5341" s="60"/>
    </row>
    <row r="5342" spans="760:785" x14ac:dyDescent="0.25">
      <c r="ACF5342" s="60"/>
      <c r="ACG5342" s="60"/>
      <c r="ACH5342" s="60"/>
      <c r="ACI5342" s="60"/>
      <c r="ACJ5342" s="60"/>
      <c r="ACK5342" s="60"/>
      <c r="ACL5342" s="60"/>
      <c r="ACM5342" s="60"/>
      <c r="ACN5342" s="60"/>
      <c r="ACO5342" s="60"/>
      <c r="ACP5342" s="60"/>
      <c r="ACQ5342" s="60"/>
      <c r="ACR5342" s="60"/>
      <c r="ACS5342" s="60"/>
      <c r="ACT5342" s="60"/>
      <c r="ACU5342" s="60"/>
      <c r="ACV5342" s="60"/>
      <c r="ACW5342" s="60"/>
      <c r="ACX5342" s="60"/>
      <c r="ACY5342" s="60">
        <v>0.99820850588699095</v>
      </c>
      <c r="ACZ5342" s="60"/>
      <c r="ADA5342" s="60"/>
      <c r="ADB5342" s="60"/>
      <c r="ADC5342" s="60"/>
      <c r="ADD5342" s="60"/>
      <c r="ADE5342" s="60"/>
    </row>
    <row r="5343" spans="760:785" x14ac:dyDescent="0.25">
      <c r="ACF5343" s="60"/>
      <c r="ACG5343" s="60"/>
      <c r="ACH5343" s="60"/>
      <c r="ACI5343" s="60"/>
      <c r="ACJ5343" s="60"/>
      <c r="ACK5343" s="60"/>
      <c r="ACL5343" s="60"/>
      <c r="ACM5343" s="60"/>
      <c r="ACN5343" s="60"/>
      <c r="ACO5343" s="60"/>
      <c r="ACP5343" s="60"/>
      <c r="ACQ5343" s="60"/>
      <c r="ACR5343" s="60"/>
      <c r="ACS5343" s="60"/>
      <c r="ACT5343" s="60"/>
      <c r="ACU5343" s="60"/>
      <c r="ACV5343" s="60"/>
      <c r="ACW5343" s="60"/>
      <c r="ACX5343" s="60"/>
      <c r="ACY5343" s="60">
        <v>0.99820641438493796</v>
      </c>
      <c r="ACZ5343" s="60"/>
      <c r="ADA5343" s="60"/>
      <c r="ADB5343" s="60"/>
      <c r="ADC5343" s="60"/>
      <c r="ADD5343" s="60"/>
      <c r="ADE5343" s="60"/>
    </row>
    <row r="5344" spans="760:785" x14ac:dyDescent="0.25">
      <c r="ACF5344" s="60"/>
      <c r="ACG5344" s="60"/>
      <c r="ACH5344" s="60"/>
      <c r="ACI5344" s="60"/>
      <c r="ACJ5344" s="60"/>
      <c r="ACK5344" s="60"/>
      <c r="ACL5344" s="60"/>
      <c r="ACM5344" s="60"/>
      <c r="ACN5344" s="60"/>
      <c r="ACO5344" s="60"/>
      <c r="ACP5344" s="60"/>
      <c r="ACQ5344" s="60"/>
      <c r="ACR5344" s="60"/>
      <c r="ACS5344" s="60"/>
      <c r="ACT5344" s="60"/>
      <c r="ACU5344" s="60"/>
      <c r="ACV5344" s="60"/>
      <c r="ACW5344" s="60"/>
      <c r="ACX5344" s="60"/>
      <c r="ACY5344" s="60">
        <v>0.99820189268946102</v>
      </c>
      <c r="ACZ5344" s="60"/>
      <c r="ADA5344" s="60"/>
      <c r="ADB5344" s="60"/>
      <c r="ADC5344" s="60"/>
      <c r="ADD5344" s="60"/>
      <c r="ADE5344" s="60"/>
    </row>
    <row r="5345" spans="760:785" x14ac:dyDescent="0.25">
      <c r="ACF5345" s="60"/>
      <c r="ACG5345" s="60"/>
      <c r="ACH5345" s="60"/>
      <c r="ACI5345" s="60"/>
      <c r="ACJ5345" s="60"/>
      <c r="ACK5345" s="60"/>
      <c r="ACL5345" s="60"/>
      <c r="ACM5345" s="60"/>
      <c r="ACN5345" s="60"/>
      <c r="ACO5345" s="60"/>
      <c r="ACP5345" s="60"/>
      <c r="ACQ5345" s="60"/>
      <c r="ACR5345" s="60"/>
      <c r="ACS5345" s="60"/>
      <c r="ACT5345" s="60"/>
      <c r="ACU5345" s="60"/>
      <c r="ACV5345" s="60"/>
      <c r="ACW5345" s="60"/>
      <c r="ACX5345" s="60"/>
      <c r="ACY5345" s="60">
        <v>0.99820178114651104</v>
      </c>
      <c r="ACZ5345" s="60"/>
      <c r="ADA5345" s="60"/>
      <c r="ADB5345" s="60"/>
      <c r="ADC5345" s="60"/>
      <c r="ADD5345" s="60"/>
      <c r="ADE5345" s="60"/>
    </row>
    <row r="5346" spans="760:785" x14ac:dyDescent="0.25">
      <c r="ACF5346" s="60"/>
      <c r="ACG5346" s="60"/>
      <c r="ACH5346" s="60"/>
      <c r="ACI5346" s="60"/>
      <c r="ACJ5346" s="60"/>
      <c r="ACK5346" s="60"/>
      <c r="ACL5346" s="60"/>
      <c r="ACM5346" s="60"/>
      <c r="ACN5346" s="60"/>
      <c r="ACO5346" s="60"/>
      <c r="ACP5346" s="60"/>
      <c r="ACQ5346" s="60"/>
      <c r="ACR5346" s="60"/>
      <c r="ACS5346" s="60"/>
      <c r="ACT5346" s="60"/>
      <c r="ACU5346" s="60"/>
      <c r="ACV5346" s="60"/>
      <c r="ACW5346" s="60"/>
      <c r="ACX5346" s="60"/>
      <c r="ACY5346" s="60">
        <v>0.99819916762694005</v>
      </c>
      <c r="ACZ5346" s="60"/>
      <c r="ADA5346" s="60"/>
      <c r="ADB5346" s="60"/>
      <c r="ADC5346" s="60"/>
      <c r="ADD5346" s="60"/>
      <c r="ADE5346" s="60"/>
    </row>
    <row r="5347" spans="760:785" x14ac:dyDescent="0.25">
      <c r="ACF5347" s="60"/>
      <c r="ACG5347" s="60"/>
      <c r="ACH5347" s="60"/>
      <c r="ACI5347" s="60"/>
      <c r="ACJ5347" s="60"/>
      <c r="ACK5347" s="60"/>
      <c r="ACL5347" s="60"/>
      <c r="ACM5347" s="60"/>
      <c r="ACN5347" s="60"/>
      <c r="ACO5347" s="60"/>
      <c r="ACP5347" s="60"/>
      <c r="ACQ5347" s="60"/>
      <c r="ACR5347" s="60"/>
      <c r="ACS5347" s="60"/>
      <c r="ACT5347" s="60"/>
      <c r="ACU5347" s="60"/>
      <c r="ACV5347" s="60"/>
      <c r="ACW5347" s="60"/>
      <c r="ACX5347" s="60"/>
      <c r="ACY5347" s="60">
        <v>0.99819806426623603</v>
      </c>
      <c r="ACZ5347" s="60"/>
      <c r="ADA5347" s="60"/>
      <c r="ADB5347" s="60"/>
      <c r="ADC5347" s="60"/>
      <c r="ADD5347" s="60"/>
      <c r="ADE5347" s="60"/>
    </row>
    <row r="5348" spans="760:785" x14ac:dyDescent="0.25">
      <c r="ACF5348" s="60"/>
      <c r="ACG5348" s="60"/>
      <c r="ACH5348" s="60"/>
      <c r="ACI5348" s="60"/>
      <c r="ACJ5348" s="60"/>
      <c r="ACK5348" s="60"/>
      <c r="ACL5348" s="60"/>
      <c r="ACM5348" s="60"/>
      <c r="ACN5348" s="60"/>
      <c r="ACO5348" s="60"/>
      <c r="ACP5348" s="60"/>
      <c r="ACQ5348" s="60"/>
      <c r="ACR5348" s="60"/>
      <c r="ACS5348" s="60"/>
      <c r="ACT5348" s="60"/>
      <c r="ACU5348" s="60"/>
      <c r="ACV5348" s="60"/>
      <c r="ACW5348" s="60"/>
      <c r="ACX5348" s="60"/>
      <c r="ACY5348" s="60">
        <v>0.99819114605256398</v>
      </c>
      <c r="ACZ5348" s="60"/>
      <c r="ADA5348" s="60"/>
      <c r="ADB5348" s="60"/>
      <c r="ADC5348" s="60"/>
      <c r="ADD5348" s="60"/>
      <c r="ADE5348" s="60"/>
    </row>
    <row r="5349" spans="760:785" x14ac:dyDescent="0.25">
      <c r="ACF5349" s="60"/>
      <c r="ACG5349" s="60"/>
      <c r="ACH5349" s="60"/>
      <c r="ACI5349" s="60"/>
      <c r="ACJ5349" s="60"/>
      <c r="ACK5349" s="60"/>
      <c r="ACL5349" s="60"/>
      <c r="ACM5349" s="60"/>
      <c r="ACN5349" s="60"/>
      <c r="ACO5349" s="60"/>
      <c r="ACP5349" s="60"/>
      <c r="ACQ5349" s="60"/>
      <c r="ACR5349" s="60"/>
      <c r="ACS5349" s="60"/>
      <c r="ACT5349" s="60"/>
      <c r="ACU5349" s="60"/>
      <c r="ACV5349" s="60"/>
      <c r="ACW5349" s="60"/>
      <c r="ACX5349" s="60"/>
      <c r="ACY5349" s="60">
        <v>0.99818391586780597</v>
      </c>
      <c r="ACZ5349" s="60"/>
      <c r="ADA5349" s="60"/>
      <c r="ADB5349" s="60"/>
      <c r="ADC5349" s="60"/>
      <c r="ADD5349" s="60"/>
      <c r="ADE5349" s="60"/>
    </row>
    <row r="5350" spans="760:785" x14ac:dyDescent="0.25">
      <c r="ACF5350" s="60"/>
      <c r="ACG5350" s="60"/>
      <c r="ACH5350" s="60"/>
      <c r="ACI5350" s="60"/>
      <c r="ACJ5350" s="60"/>
      <c r="ACK5350" s="60"/>
      <c r="ACL5350" s="60"/>
      <c r="ACM5350" s="60"/>
      <c r="ACN5350" s="60"/>
      <c r="ACO5350" s="60"/>
      <c r="ACP5350" s="60"/>
      <c r="ACQ5350" s="60"/>
      <c r="ACR5350" s="60"/>
      <c r="ACS5350" s="60"/>
      <c r="ACT5350" s="60"/>
      <c r="ACU5350" s="60"/>
      <c r="ACV5350" s="60"/>
      <c r="ACW5350" s="60"/>
      <c r="ACX5350" s="60"/>
      <c r="ACY5350" s="60">
        <v>0.99818354209307703</v>
      </c>
      <c r="ACZ5350" s="60"/>
      <c r="ADA5350" s="60"/>
      <c r="ADB5350" s="60"/>
      <c r="ADC5350" s="60"/>
      <c r="ADD5350" s="60"/>
      <c r="ADE5350" s="60"/>
    </row>
    <row r="5351" spans="760:785" x14ac:dyDescent="0.25">
      <c r="ACF5351" s="60"/>
      <c r="ACG5351" s="60"/>
      <c r="ACH5351" s="60"/>
      <c r="ACI5351" s="60"/>
      <c r="ACJ5351" s="60"/>
      <c r="ACK5351" s="60"/>
      <c r="ACL5351" s="60"/>
      <c r="ACM5351" s="60"/>
      <c r="ACN5351" s="60"/>
      <c r="ACO5351" s="60"/>
      <c r="ACP5351" s="60"/>
      <c r="ACQ5351" s="60"/>
      <c r="ACR5351" s="60"/>
      <c r="ACS5351" s="60"/>
      <c r="ACT5351" s="60"/>
      <c r="ACU5351" s="60"/>
      <c r="ACV5351" s="60"/>
      <c r="ACW5351" s="60"/>
      <c r="ACX5351" s="60"/>
      <c r="ACY5351" s="60">
        <v>0.99818304145389203</v>
      </c>
      <c r="ACZ5351" s="60"/>
      <c r="ADA5351" s="60"/>
      <c r="ADB5351" s="60"/>
      <c r="ADC5351" s="60"/>
      <c r="ADD5351" s="60"/>
      <c r="ADE5351" s="60"/>
    </row>
    <row r="5352" spans="760:785" x14ac:dyDescent="0.25">
      <c r="ACF5352" s="60"/>
      <c r="ACG5352" s="60"/>
      <c r="ACH5352" s="60"/>
      <c r="ACI5352" s="60"/>
      <c r="ACJ5352" s="60"/>
      <c r="ACK5352" s="60"/>
      <c r="ACL5352" s="60"/>
      <c r="ACM5352" s="60"/>
      <c r="ACN5352" s="60"/>
      <c r="ACO5352" s="60"/>
      <c r="ACP5352" s="60"/>
      <c r="ACQ5352" s="60"/>
      <c r="ACR5352" s="60"/>
      <c r="ACS5352" s="60"/>
      <c r="ACT5352" s="60"/>
      <c r="ACU5352" s="60"/>
      <c r="ACV5352" s="60"/>
      <c r="ACW5352" s="60"/>
      <c r="ACX5352" s="60"/>
      <c r="ACY5352" s="60">
        <v>0.99818045927753796</v>
      </c>
      <c r="ACZ5352" s="60"/>
      <c r="ADA5352" s="60"/>
      <c r="ADB5352" s="60"/>
      <c r="ADC5352" s="60"/>
      <c r="ADD5352" s="60"/>
      <c r="ADE5352" s="60"/>
    </row>
    <row r="5353" spans="760:785" x14ac:dyDescent="0.25">
      <c r="ACF5353" s="60"/>
      <c r="ACG5353" s="60"/>
      <c r="ACH5353" s="60"/>
      <c r="ACI5353" s="60"/>
      <c r="ACJ5353" s="60"/>
      <c r="ACK5353" s="60"/>
      <c r="ACL5353" s="60"/>
      <c r="ACM5353" s="60"/>
      <c r="ACN5353" s="60"/>
      <c r="ACO5353" s="60"/>
      <c r="ACP5353" s="60"/>
      <c r="ACQ5353" s="60"/>
      <c r="ACR5353" s="60"/>
      <c r="ACS5353" s="60"/>
      <c r="ACT5353" s="60"/>
      <c r="ACU5353" s="60"/>
      <c r="ACV5353" s="60"/>
      <c r="ACW5353" s="60"/>
      <c r="ACX5353" s="60"/>
      <c r="ACY5353" s="60">
        <v>0.99817836600156895</v>
      </c>
      <c r="ACZ5353" s="60"/>
      <c r="ADA5353" s="60"/>
      <c r="ADB5353" s="60"/>
      <c r="ADC5353" s="60"/>
      <c r="ADD5353" s="60"/>
      <c r="ADE5353" s="60"/>
    </row>
    <row r="5354" spans="760:785" x14ac:dyDescent="0.25">
      <c r="ACF5354" s="60"/>
      <c r="ACG5354" s="60"/>
      <c r="ACH5354" s="60"/>
      <c r="ACI5354" s="60"/>
      <c r="ACJ5354" s="60"/>
      <c r="ACK5354" s="60"/>
      <c r="ACL5354" s="60"/>
      <c r="ACM5354" s="60"/>
      <c r="ACN5354" s="60"/>
      <c r="ACO5354" s="60"/>
      <c r="ACP5354" s="60"/>
      <c r="ACQ5354" s="60"/>
      <c r="ACR5354" s="60"/>
      <c r="ACS5354" s="60"/>
      <c r="ACT5354" s="60"/>
      <c r="ACU5354" s="60"/>
      <c r="ACV5354" s="60"/>
      <c r="ACW5354" s="60"/>
      <c r="ACX5354" s="60"/>
      <c r="ACY5354" s="60">
        <v>0.99817653038739096</v>
      </c>
      <c r="ACZ5354" s="60"/>
      <c r="ADA5354" s="60"/>
      <c r="ADB5354" s="60"/>
      <c r="ADC5354" s="60"/>
      <c r="ADD5354" s="60"/>
      <c r="ADE5354" s="60"/>
    </row>
    <row r="5355" spans="760:785" x14ac:dyDescent="0.25">
      <c r="ACF5355" s="60"/>
      <c r="ACG5355" s="60"/>
      <c r="ACH5355" s="60"/>
      <c r="ACI5355" s="60"/>
      <c r="ACJ5355" s="60"/>
      <c r="ACK5355" s="60"/>
      <c r="ACL5355" s="60"/>
      <c r="ACM5355" s="60"/>
      <c r="ACN5355" s="60"/>
      <c r="ACO5355" s="60"/>
      <c r="ACP5355" s="60"/>
      <c r="ACQ5355" s="60"/>
      <c r="ACR5355" s="60"/>
      <c r="ACS5355" s="60"/>
      <c r="ACT5355" s="60"/>
      <c r="ACU5355" s="60"/>
      <c r="ACV5355" s="60"/>
      <c r="ACW5355" s="60"/>
      <c r="ACX5355" s="60"/>
      <c r="ACY5355" s="60">
        <v>0.99816947409248602</v>
      </c>
      <c r="ACZ5355" s="60"/>
      <c r="ADA5355" s="60"/>
      <c r="ADB5355" s="60"/>
      <c r="ADC5355" s="60"/>
      <c r="ADD5355" s="60"/>
      <c r="ADE5355" s="60"/>
    </row>
    <row r="5356" spans="760:785" x14ac:dyDescent="0.25">
      <c r="ACF5356" s="60"/>
      <c r="ACG5356" s="60"/>
      <c r="ACH5356" s="60"/>
      <c r="ACI5356" s="60"/>
      <c r="ACJ5356" s="60"/>
      <c r="ACK5356" s="60"/>
      <c r="ACL5356" s="60"/>
      <c r="ACM5356" s="60"/>
      <c r="ACN5356" s="60"/>
      <c r="ACO5356" s="60"/>
      <c r="ACP5356" s="60"/>
      <c r="ACQ5356" s="60"/>
      <c r="ACR5356" s="60"/>
      <c r="ACS5356" s="60"/>
      <c r="ACT5356" s="60"/>
      <c r="ACU5356" s="60"/>
      <c r="ACV5356" s="60"/>
      <c r="ACW5356" s="60"/>
      <c r="ACX5356" s="60"/>
      <c r="ACY5356" s="60">
        <v>0.998168515579826</v>
      </c>
      <c r="ACZ5356" s="60"/>
      <c r="ADA5356" s="60"/>
      <c r="ADB5356" s="60"/>
      <c r="ADC5356" s="60"/>
      <c r="ADD5356" s="60"/>
      <c r="ADE5356" s="60"/>
    </row>
    <row r="5357" spans="760:785" x14ac:dyDescent="0.25">
      <c r="ACF5357" s="60"/>
      <c r="ACG5357" s="60"/>
      <c r="ACH5357" s="60"/>
      <c r="ACI5357" s="60"/>
      <c r="ACJ5357" s="60"/>
      <c r="ACK5357" s="60"/>
      <c r="ACL5357" s="60"/>
      <c r="ACM5357" s="60"/>
      <c r="ACN5357" s="60"/>
      <c r="ACO5357" s="60"/>
      <c r="ACP5357" s="60"/>
      <c r="ACQ5357" s="60"/>
      <c r="ACR5357" s="60"/>
      <c r="ACS5357" s="60"/>
      <c r="ACT5357" s="60"/>
      <c r="ACU5357" s="60"/>
      <c r="ACV5357" s="60"/>
      <c r="ACW5357" s="60"/>
      <c r="ACX5357" s="60"/>
      <c r="ACY5357" s="60">
        <v>0.99816158100189001</v>
      </c>
      <c r="ACZ5357" s="60"/>
      <c r="ADA5357" s="60"/>
      <c r="ADB5357" s="60"/>
      <c r="ADC5357" s="60"/>
      <c r="ADD5357" s="60"/>
      <c r="ADE5357" s="60"/>
    </row>
    <row r="5358" spans="760:785" x14ac:dyDescent="0.25">
      <c r="ACF5358" s="60"/>
      <c r="ACG5358" s="60"/>
      <c r="ACH5358" s="60"/>
      <c r="ACI5358" s="60"/>
      <c r="ACJ5358" s="60"/>
      <c r="ACK5358" s="60"/>
      <c r="ACL5358" s="60"/>
      <c r="ACM5358" s="60"/>
      <c r="ACN5358" s="60"/>
      <c r="ACO5358" s="60"/>
      <c r="ACP5358" s="60"/>
      <c r="ACQ5358" s="60"/>
      <c r="ACR5358" s="60"/>
      <c r="ACS5358" s="60"/>
      <c r="ACT5358" s="60"/>
      <c r="ACU5358" s="60"/>
      <c r="ACV5358" s="60"/>
      <c r="ACW5358" s="60"/>
      <c r="ACX5358" s="60"/>
      <c r="ACY5358" s="60">
        <v>0.99815902970318504</v>
      </c>
      <c r="ACZ5358" s="60"/>
      <c r="ADA5358" s="60"/>
      <c r="ADB5358" s="60"/>
      <c r="ADC5358" s="60"/>
      <c r="ADD5358" s="60"/>
      <c r="ADE5358" s="60"/>
    </row>
    <row r="5359" spans="760:785" x14ac:dyDescent="0.25">
      <c r="ACF5359" s="60"/>
      <c r="ACG5359" s="60"/>
      <c r="ACH5359" s="60"/>
      <c r="ACI5359" s="60"/>
      <c r="ACJ5359" s="60"/>
      <c r="ACK5359" s="60"/>
      <c r="ACL5359" s="60"/>
      <c r="ACM5359" s="60"/>
      <c r="ACN5359" s="60"/>
      <c r="ACO5359" s="60"/>
      <c r="ACP5359" s="60"/>
      <c r="ACQ5359" s="60"/>
      <c r="ACR5359" s="60"/>
      <c r="ACS5359" s="60"/>
      <c r="ACT5359" s="60"/>
      <c r="ACU5359" s="60"/>
      <c r="ACV5359" s="60"/>
      <c r="ACW5359" s="60"/>
      <c r="ACX5359" s="60"/>
      <c r="ACY5359" s="60">
        <v>0.99815668604900598</v>
      </c>
      <c r="ACZ5359" s="60"/>
      <c r="ADA5359" s="60"/>
      <c r="ADB5359" s="60"/>
      <c r="ADC5359" s="60"/>
      <c r="ADD5359" s="60"/>
      <c r="ADE5359" s="60"/>
    </row>
    <row r="5360" spans="760:785" x14ac:dyDescent="0.25">
      <c r="ACF5360" s="60"/>
      <c r="ACG5360" s="60"/>
      <c r="ACH5360" s="60"/>
      <c r="ACI5360" s="60"/>
      <c r="ACJ5360" s="60"/>
      <c r="ACK5360" s="60"/>
      <c r="ACL5360" s="60"/>
      <c r="ACM5360" s="60"/>
      <c r="ACN5360" s="60"/>
      <c r="ACO5360" s="60"/>
      <c r="ACP5360" s="60"/>
      <c r="ACQ5360" s="60"/>
      <c r="ACR5360" s="60"/>
      <c r="ACS5360" s="60"/>
      <c r="ACT5360" s="60"/>
      <c r="ACU5360" s="60"/>
      <c r="ACV5360" s="60"/>
      <c r="ACW5360" s="60"/>
      <c r="ACX5360" s="60"/>
      <c r="ACY5360" s="60">
        <v>0.99814946103271496</v>
      </c>
      <c r="ACZ5360" s="60"/>
      <c r="ADA5360" s="60"/>
      <c r="ADB5360" s="60"/>
      <c r="ADC5360" s="60"/>
      <c r="ADD5360" s="60"/>
      <c r="ADE5360" s="60"/>
    </row>
    <row r="5361" spans="760:785" x14ac:dyDescent="0.25">
      <c r="ACF5361" s="60"/>
      <c r="ACG5361" s="60"/>
      <c r="ACH5361" s="60"/>
      <c r="ACI5361" s="60"/>
      <c r="ACJ5361" s="60"/>
      <c r="ACK5361" s="60"/>
      <c r="ACL5361" s="60"/>
      <c r="ACM5361" s="60"/>
      <c r="ACN5361" s="60"/>
      <c r="ACO5361" s="60"/>
      <c r="ACP5361" s="60"/>
      <c r="ACQ5361" s="60"/>
      <c r="ACR5361" s="60"/>
      <c r="ACS5361" s="60"/>
      <c r="ACT5361" s="60"/>
      <c r="ACU5361" s="60"/>
      <c r="ACV5361" s="60"/>
      <c r="ACW5361" s="60"/>
      <c r="ACX5361" s="60"/>
      <c r="ACY5361" s="60">
        <v>0.99814585360284802</v>
      </c>
      <c r="ACZ5361" s="60"/>
      <c r="ADA5361" s="60"/>
      <c r="ADB5361" s="60"/>
      <c r="ADC5361" s="60"/>
      <c r="ADD5361" s="60"/>
      <c r="ADE5361" s="60"/>
    </row>
    <row r="5362" spans="760:785" x14ac:dyDescent="0.25">
      <c r="ACF5362" s="60"/>
      <c r="ACG5362" s="60"/>
      <c r="ACH5362" s="60"/>
      <c r="ACI5362" s="60"/>
      <c r="ACJ5362" s="60"/>
      <c r="ACK5362" s="60"/>
      <c r="ACL5362" s="60"/>
      <c r="ACM5362" s="60"/>
      <c r="ACN5362" s="60"/>
      <c r="ACO5362" s="60"/>
      <c r="ACP5362" s="60"/>
      <c r="ACQ5362" s="60"/>
      <c r="ACR5362" s="60"/>
      <c r="ACS5362" s="60"/>
      <c r="ACT5362" s="60"/>
      <c r="ACU5362" s="60"/>
      <c r="ACV5362" s="60"/>
      <c r="ACW5362" s="60"/>
      <c r="ACX5362" s="60"/>
      <c r="ACY5362" s="60">
        <v>0.99814285176038597</v>
      </c>
      <c r="ACZ5362" s="60"/>
      <c r="ADA5362" s="60"/>
      <c r="ADB5362" s="60"/>
      <c r="ADC5362" s="60"/>
      <c r="ADD5362" s="60"/>
      <c r="ADE5362" s="60"/>
    </row>
    <row r="5363" spans="760:785" x14ac:dyDescent="0.25">
      <c r="ACF5363" s="60"/>
      <c r="ACG5363" s="60"/>
      <c r="ACH5363" s="60"/>
      <c r="ACI5363" s="60"/>
      <c r="ACJ5363" s="60"/>
      <c r="ACK5363" s="60"/>
      <c r="ACL5363" s="60"/>
      <c r="ACM5363" s="60"/>
      <c r="ACN5363" s="60"/>
      <c r="ACO5363" s="60"/>
      <c r="ACP5363" s="60"/>
      <c r="ACQ5363" s="60"/>
      <c r="ACR5363" s="60"/>
      <c r="ACS5363" s="60"/>
      <c r="ACT5363" s="60"/>
      <c r="ACU5363" s="60"/>
      <c r="ACV5363" s="60"/>
      <c r="ACW5363" s="60"/>
      <c r="ACX5363" s="60"/>
      <c r="ACY5363" s="60">
        <v>0.99813838341879701</v>
      </c>
      <c r="ACZ5363" s="60"/>
      <c r="ADA5363" s="60"/>
      <c r="ADB5363" s="60"/>
      <c r="ADC5363" s="60"/>
      <c r="ADD5363" s="60"/>
      <c r="ADE5363" s="60"/>
    </row>
    <row r="5364" spans="760:785" x14ac:dyDescent="0.25">
      <c r="ACF5364" s="60"/>
      <c r="ACG5364" s="60"/>
      <c r="ACH5364" s="60"/>
      <c r="ACI5364" s="60"/>
      <c r="ACJ5364" s="60"/>
      <c r="ACK5364" s="60"/>
      <c r="ACL5364" s="60"/>
      <c r="ACM5364" s="60"/>
      <c r="ACN5364" s="60"/>
      <c r="ACO5364" s="60"/>
      <c r="ACP5364" s="60"/>
      <c r="ACQ5364" s="60"/>
      <c r="ACR5364" s="60"/>
      <c r="ACS5364" s="60"/>
      <c r="ACT5364" s="60"/>
      <c r="ACU5364" s="60"/>
      <c r="ACV5364" s="60"/>
      <c r="ACW5364" s="60"/>
      <c r="ACX5364" s="60"/>
      <c r="ACY5364" s="60">
        <v>0.99813724147729899</v>
      </c>
      <c r="ACZ5364" s="60"/>
      <c r="ADA5364" s="60"/>
      <c r="ADB5364" s="60"/>
      <c r="ADC5364" s="60"/>
      <c r="ADD5364" s="60"/>
      <c r="ADE5364" s="60"/>
    </row>
    <row r="5365" spans="760:785" x14ac:dyDescent="0.25">
      <c r="ACF5365" s="60"/>
      <c r="ACG5365" s="60"/>
      <c r="ACH5365" s="60"/>
      <c r="ACI5365" s="60"/>
      <c r="ACJ5365" s="60"/>
      <c r="ACK5365" s="60"/>
      <c r="ACL5365" s="60"/>
      <c r="ACM5365" s="60"/>
      <c r="ACN5365" s="60"/>
      <c r="ACO5365" s="60"/>
      <c r="ACP5365" s="60"/>
      <c r="ACQ5365" s="60"/>
      <c r="ACR5365" s="60"/>
      <c r="ACS5365" s="60"/>
      <c r="ACT5365" s="60"/>
      <c r="ACU5365" s="60"/>
      <c r="ACV5365" s="60"/>
      <c r="ACW5365" s="60"/>
      <c r="ACX5365" s="60"/>
      <c r="ACY5365" s="60">
        <v>0.99813293395319802</v>
      </c>
      <c r="ACZ5365" s="60"/>
      <c r="ADA5365" s="60"/>
      <c r="ADB5365" s="60"/>
      <c r="ADC5365" s="60"/>
      <c r="ADD5365" s="60"/>
      <c r="ADE5365" s="60"/>
    </row>
    <row r="5366" spans="760:785" x14ac:dyDescent="0.25">
      <c r="ACF5366" s="60"/>
      <c r="ACG5366" s="60"/>
      <c r="ACH5366" s="60"/>
      <c r="ACI5366" s="60"/>
      <c r="ACJ5366" s="60"/>
      <c r="ACK5366" s="60"/>
      <c r="ACL5366" s="60"/>
      <c r="ACM5366" s="60"/>
      <c r="ACN5366" s="60"/>
      <c r="ACO5366" s="60"/>
      <c r="ACP5366" s="60"/>
      <c r="ACQ5366" s="60"/>
      <c r="ACR5366" s="60"/>
      <c r="ACS5366" s="60"/>
      <c r="ACT5366" s="60"/>
      <c r="ACU5366" s="60"/>
      <c r="ACV5366" s="60"/>
      <c r="ACW5366" s="60"/>
      <c r="ACX5366" s="60"/>
      <c r="ACY5366" s="60">
        <v>0.99812151536856797</v>
      </c>
      <c r="ACZ5366" s="60"/>
      <c r="ADA5366" s="60"/>
      <c r="ADB5366" s="60"/>
      <c r="ADC5366" s="60"/>
      <c r="ADD5366" s="60"/>
      <c r="ADE5366" s="60"/>
    </row>
    <row r="5367" spans="760:785" x14ac:dyDescent="0.25">
      <c r="ACF5367" s="60"/>
      <c r="ACG5367" s="60"/>
      <c r="ACH5367" s="60"/>
      <c r="ACI5367" s="60"/>
      <c r="ACJ5367" s="60"/>
      <c r="ACK5367" s="60"/>
      <c r="ACL5367" s="60"/>
      <c r="ACM5367" s="60"/>
      <c r="ACN5367" s="60"/>
      <c r="ACO5367" s="60"/>
      <c r="ACP5367" s="60"/>
      <c r="ACQ5367" s="60"/>
      <c r="ACR5367" s="60"/>
      <c r="ACS5367" s="60"/>
      <c r="ACT5367" s="60"/>
      <c r="ACU5367" s="60"/>
      <c r="ACV5367" s="60"/>
      <c r="ACW5367" s="60"/>
      <c r="ACX5367" s="60"/>
      <c r="ACY5367" s="60">
        <v>0.99812112287952404</v>
      </c>
      <c r="ACZ5367" s="60"/>
      <c r="ADA5367" s="60"/>
      <c r="ADB5367" s="60"/>
      <c r="ADC5367" s="60"/>
      <c r="ADD5367" s="60"/>
      <c r="ADE5367" s="60"/>
    </row>
    <row r="5368" spans="760:785" x14ac:dyDescent="0.25">
      <c r="ACF5368" s="60"/>
      <c r="ACG5368" s="60"/>
      <c r="ACH5368" s="60"/>
      <c r="ACI5368" s="60"/>
      <c r="ACJ5368" s="60"/>
      <c r="ACK5368" s="60"/>
      <c r="ACL5368" s="60"/>
      <c r="ACM5368" s="60"/>
      <c r="ACN5368" s="60"/>
      <c r="ACO5368" s="60"/>
      <c r="ACP5368" s="60"/>
      <c r="ACQ5368" s="60"/>
      <c r="ACR5368" s="60"/>
      <c r="ACS5368" s="60"/>
      <c r="ACT5368" s="60"/>
      <c r="ACU5368" s="60"/>
      <c r="ACV5368" s="60"/>
      <c r="ACW5368" s="60"/>
      <c r="ACX5368" s="60"/>
      <c r="ACY5368" s="60">
        <v>0.99811652326331401</v>
      </c>
      <c r="ACZ5368" s="60"/>
      <c r="ADA5368" s="60"/>
      <c r="ADB5368" s="60"/>
      <c r="ADC5368" s="60"/>
      <c r="ADD5368" s="60"/>
      <c r="ADE5368" s="60"/>
    </row>
    <row r="5369" spans="760:785" x14ac:dyDescent="0.25">
      <c r="ACF5369" s="60"/>
      <c r="ACG5369" s="60"/>
      <c r="ACH5369" s="60"/>
      <c r="ACI5369" s="60"/>
      <c r="ACJ5369" s="60"/>
      <c r="ACK5369" s="60"/>
      <c r="ACL5369" s="60"/>
      <c r="ACM5369" s="60"/>
      <c r="ACN5369" s="60"/>
      <c r="ACO5369" s="60"/>
      <c r="ACP5369" s="60"/>
      <c r="ACQ5369" s="60"/>
      <c r="ACR5369" s="60"/>
      <c r="ACS5369" s="60"/>
      <c r="ACT5369" s="60"/>
      <c r="ACU5369" s="60"/>
      <c r="ACV5369" s="60"/>
      <c r="ACW5369" s="60"/>
      <c r="ACX5369" s="60"/>
      <c r="ACY5369" s="60">
        <v>0.99809084950578797</v>
      </c>
      <c r="ACZ5369" s="60"/>
      <c r="ADA5369" s="60"/>
      <c r="ADB5369" s="60"/>
      <c r="ADC5369" s="60"/>
      <c r="ADD5369" s="60"/>
      <c r="ADE5369" s="60"/>
    </row>
    <row r="5370" spans="760:785" x14ac:dyDescent="0.25">
      <c r="ACF5370" s="60"/>
      <c r="ACG5370" s="60"/>
      <c r="ACH5370" s="60"/>
      <c r="ACI5370" s="60"/>
      <c r="ACJ5370" s="60"/>
      <c r="ACK5370" s="60"/>
      <c r="ACL5370" s="60"/>
      <c r="ACM5370" s="60"/>
      <c r="ACN5370" s="60"/>
      <c r="ACO5370" s="60"/>
      <c r="ACP5370" s="60"/>
      <c r="ACQ5370" s="60"/>
      <c r="ACR5370" s="60"/>
      <c r="ACS5370" s="60"/>
      <c r="ACT5370" s="60"/>
      <c r="ACU5370" s="60"/>
      <c r="ACV5370" s="60"/>
      <c r="ACW5370" s="60"/>
      <c r="ACX5370" s="60"/>
      <c r="ACY5370" s="60">
        <v>0.99808608326760095</v>
      </c>
      <c r="ACZ5370" s="60"/>
      <c r="ADA5370" s="60"/>
      <c r="ADB5370" s="60"/>
      <c r="ADC5370" s="60"/>
      <c r="ADD5370" s="60"/>
      <c r="ADE5370" s="60"/>
    </row>
    <row r="5371" spans="760:785" x14ac:dyDescent="0.25">
      <c r="ACF5371" s="60"/>
      <c r="ACG5371" s="60"/>
      <c r="ACH5371" s="60"/>
      <c r="ACI5371" s="60"/>
      <c r="ACJ5371" s="60"/>
      <c r="ACK5371" s="60"/>
      <c r="ACL5371" s="60"/>
      <c r="ACM5371" s="60"/>
      <c r="ACN5371" s="60"/>
      <c r="ACO5371" s="60"/>
      <c r="ACP5371" s="60"/>
      <c r="ACQ5371" s="60"/>
      <c r="ACR5371" s="60"/>
      <c r="ACS5371" s="60"/>
      <c r="ACT5371" s="60"/>
      <c r="ACU5371" s="60"/>
      <c r="ACV5371" s="60"/>
      <c r="ACW5371" s="60"/>
      <c r="ACX5371" s="60"/>
      <c r="ACY5371" s="60">
        <v>0.99806005425279698</v>
      </c>
      <c r="ACZ5371" s="60"/>
      <c r="ADA5371" s="60"/>
      <c r="ADB5371" s="60"/>
      <c r="ADC5371" s="60"/>
      <c r="ADD5371" s="60"/>
      <c r="ADE5371" s="60"/>
    </row>
    <row r="5372" spans="760:785" x14ac:dyDescent="0.25">
      <c r="ACF5372" s="60"/>
      <c r="ACG5372" s="60"/>
      <c r="ACH5372" s="60"/>
      <c r="ACI5372" s="60"/>
      <c r="ACJ5372" s="60"/>
      <c r="ACK5372" s="60"/>
      <c r="ACL5372" s="60"/>
      <c r="ACM5372" s="60"/>
      <c r="ACN5372" s="60"/>
      <c r="ACO5372" s="60"/>
      <c r="ACP5372" s="60"/>
      <c r="ACQ5372" s="60"/>
      <c r="ACR5372" s="60"/>
      <c r="ACS5372" s="60"/>
      <c r="ACT5372" s="60"/>
      <c r="ACU5372" s="60"/>
      <c r="ACV5372" s="60"/>
      <c r="ACW5372" s="60"/>
      <c r="ACX5372" s="60"/>
      <c r="ACY5372" s="60">
        <v>0.99805979374417997</v>
      </c>
      <c r="ACZ5372" s="60"/>
      <c r="ADA5372" s="60"/>
      <c r="ADB5372" s="60"/>
      <c r="ADC5372" s="60"/>
      <c r="ADD5372" s="60"/>
      <c r="ADE5372" s="60"/>
    </row>
    <row r="5373" spans="760:785" x14ac:dyDescent="0.25">
      <c r="ACF5373" s="60"/>
      <c r="ACG5373" s="60"/>
      <c r="ACH5373" s="60"/>
      <c r="ACI5373" s="60"/>
      <c r="ACJ5373" s="60"/>
      <c r="ACK5373" s="60"/>
      <c r="ACL5373" s="60"/>
      <c r="ACM5373" s="60"/>
      <c r="ACN5373" s="60"/>
      <c r="ACO5373" s="60"/>
      <c r="ACP5373" s="60"/>
      <c r="ACQ5373" s="60"/>
      <c r="ACR5373" s="60"/>
      <c r="ACS5373" s="60"/>
      <c r="ACT5373" s="60"/>
      <c r="ACU5373" s="60"/>
      <c r="ACV5373" s="60"/>
      <c r="ACW5373" s="60"/>
      <c r="ACX5373" s="60"/>
      <c r="ACY5373" s="60">
        <v>0.99805833562805002</v>
      </c>
      <c r="ACZ5373" s="60"/>
      <c r="ADA5373" s="60"/>
      <c r="ADB5373" s="60"/>
      <c r="ADC5373" s="60"/>
      <c r="ADD5373" s="60"/>
      <c r="ADE5373" s="60"/>
    </row>
    <row r="5374" spans="760:785" x14ac:dyDescent="0.25">
      <c r="ACF5374" s="60"/>
      <c r="ACG5374" s="60"/>
      <c r="ACH5374" s="60"/>
      <c r="ACI5374" s="60"/>
      <c r="ACJ5374" s="60"/>
      <c r="ACK5374" s="60"/>
      <c r="ACL5374" s="60"/>
      <c r="ACM5374" s="60"/>
      <c r="ACN5374" s="60"/>
      <c r="ACO5374" s="60"/>
      <c r="ACP5374" s="60"/>
      <c r="ACQ5374" s="60"/>
      <c r="ACR5374" s="60"/>
      <c r="ACS5374" s="60"/>
      <c r="ACT5374" s="60"/>
      <c r="ACU5374" s="60"/>
      <c r="ACV5374" s="60"/>
      <c r="ACW5374" s="60"/>
      <c r="ACX5374" s="60"/>
      <c r="ACY5374" s="60">
        <v>0.99805004450021595</v>
      </c>
      <c r="ACZ5374" s="60"/>
      <c r="ADA5374" s="60"/>
      <c r="ADB5374" s="60"/>
      <c r="ADC5374" s="60"/>
      <c r="ADD5374" s="60"/>
      <c r="ADE5374" s="60"/>
    </row>
    <row r="5375" spans="760:785" x14ac:dyDescent="0.25">
      <c r="ACF5375" s="60"/>
      <c r="ACG5375" s="60"/>
      <c r="ACH5375" s="60"/>
      <c r="ACI5375" s="60"/>
      <c r="ACJ5375" s="60"/>
      <c r="ACK5375" s="60"/>
      <c r="ACL5375" s="60"/>
      <c r="ACM5375" s="60"/>
      <c r="ACN5375" s="60"/>
      <c r="ACO5375" s="60"/>
      <c r="ACP5375" s="60"/>
      <c r="ACQ5375" s="60"/>
      <c r="ACR5375" s="60"/>
      <c r="ACS5375" s="60"/>
      <c r="ACT5375" s="60"/>
      <c r="ACU5375" s="60"/>
      <c r="ACV5375" s="60"/>
      <c r="ACW5375" s="60"/>
      <c r="ACX5375" s="60"/>
      <c r="ACY5375" s="60">
        <v>0.99804449606385104</v>
      </c>
      <c r="ACZ5375" s="60"/>
      <c r="ADA5375" s="60"/>
      <c r="ADB5375" s="60"/>
      <c r="ADC5375" s="60"/>
      <c r="ADD5375" s="60"/>
      <c r="ADE5375" s="60"/>
    </row>
    <row r="5376" spans="760:785" x14ac:dyDescent="0.25">
      <c r="ACF5376" s="60"/>
      <c r="ACG5376" s="60"/>
      <c r="ACH5376" s="60"/>
      <c r="ACI5376" s="60"/>
      <c r="ACJ5376" s="60"/>
      <c r="ACK5376" s="60"/>
      <c r="ACL5376" s="60"/>
      <c r="ACM5376" s="60"/>
      <c r="ACN5376" s="60"/>
      <c r="ACO5376" s="60"/>
      <c r="ACP5376" s="60"/>
      <c r="ACQ5376" s="60"/>
      <c r="ACR5376" s="60"/>
      <c r="ACS5376" s="60"/>
      <c r="ACT5376" s="60"/>
      <c r="ACU5376" s="60"/>
      <c r="ACV5376" s="60"/>
      <c r="ACW5376" s="60"/>
      <c r="ACX5376" s="60"/>
      <c r="ACY5376" s="60">
        <v>0.99803822983500201</v>
      </c>
      <c r="ACZ5376" s="60"/>
      <c r="ADA5376" s="60"/>
      <c r="ADB5376" s="60"/>
      <c r="ADC5376" s="60"/>
      <c r="ADD5376" s="60"/>
      <c r="ADE5376" s="60"/>
    </row>
    <row r="5377" spans="760:785" x14ac:dyDescent="0.25">
      <c r="ACF5377" s="60"/>
      <c r="ACG5377" s="60"/>
      <c r="ACH5377" s="60"/>
      <c r="ACI5377" s="60"/>
      <c r="ACJ5377" s="60"/>
      <c r="ACK5377" s="60"/>
      <c r="ACL5377" s="60"/>
      <c r="ACM5377" s="60"/>
      <c r="ACN5377" s="60"/>
      <c r="ACO5377" s="60"/>
      <c r="ACP5377" s="60"/>
      <c r="ACQ5377" s="60"/>
      <c r="ACR5377" s="60"/>
      <c r="ACS5377" s="60"/>
      <c r="ACT5377" s="60"/>
      <c r="ACU5377" s="60"/>
      <c r="ACV5377" s="60"/>
      <c r="ACW5377" s="60"/>
      <c r="ACX5377" s="60"/>
      <c r="ACY5377" s="60">
        <v>0.99802759654958495</v>
      </c>
      <c r="ACZ5377" s="60"/>
      <c r="ADA5377" s="60"/>
      <c r="ADB5377" s="60"/>
      <c r="ADC5377" s="60"/>
      <c r="ADD5377" s="60"/>
      <c r="ADE5377" s="60"/>
    </row>
    <row r="5378" spans="760:785" x14ac:dyDescent="0.25">
      <c r="ACF5378" s="60"/>
      <c r="ACG5378" s="60"/>
      <c r="ACH5378" s="60"/>
      <c r="ACI5378" s="60"/>
      <c r="ACJ5378" s="60"/>
      <c r="ACK5378" s="60"/>
      <c r="ACL5378" s="60"/>
      <c r="ACM5378" s="60"/>
      <c r="ACN5378" s="60"/>
      <c r="ACO5378" s="60"/>
      <c r="ACP5378" s="60"/>
      <c r="ACQ5378" s="60"/>
      <c r="ACR5378" s="60"/>
      <c r="ACS5378" s="60"/>
      <c r="ACT5378" s="60"/>
      <c r="ACU5378" s="60"/>
      <c r="ACV5378" s="60"/>
      <c r="ACW5378" s="60"/>
      <c r="ACX5378" s="60"/>
      <c r="ACY5378" s="60">
        <v>0.99802664173254596</v>
      </c>
      <c r="ACZ5378" s="60"/>
      <c r="ADA5378" s="60"/>
      <c r="ADB5378" s="60"/>
      <c r="ADC5378" s="60"/>
      <c r="ADD5378" s="60"/>
      <c r="ADE5378" s="60"/>
    </row>
    <row r="5379" spans="760:785" x14ac:dyDescent="0.25">
      <c r="ACF5379" s="60"/>
      <c r="ACG5379" s="60"/>
      <c r="ACH5379" s="60"/>
      <c r="ACI5379" s="60"/>
      <c r="ACJ5379" s="60"/>
      <c r="ACK5379" s="60"/>
      <c r="ACL5379" s="60"/>
      <c r="ACM5379" s="60"/>
      <c r="ACN5379" s="60"/>
      <c r="ACO5379" s="60"/>
      <c r="ACP5379" s="60"/>
      <c r="ACQ5379" s="60"/>
      <c r="ACR5379" s="60"/>
      <c r="ACS5379" s="60"/>
      <c r="ACT5379" s="60"/>
      <c r="ACU5379" s="60"/>
      <c r="ACV5379" s="60"/>
      <c r="ACW5379" s="60"/>
      <c r="ACX5379" s="60"/>
      <c r="ACY5379" s="60">
        <v>0.99802559288106096</v>
      </c>
      <c r="ACZ5379" s="60"/>
      <c r="ADA5379" s="60"/>
      <c r="ADB5379" s="60"/>
      <c r="ADC5379" s="60"/>
      <c r="ADD5379" s="60"/>
      <c r="ADE5379" s="60"/>
    </row>
    <row r="5380" spans="760:785" x14ac:dyDescent="0.25">
      <c r="ACF5380" s="60"/>
      <c r="ACG5380" s="60"/>
      <c r="ACH5380" s="60"/>
      <c r="ACI5380" s="60"/>
      <c r="ACJ5380" s="60"/>
      <c r="ACK5380" s="60"/>
      <c r="ACL5380" s="60"/>
      <c r="ACM5380" s="60"/>
      <c r="ACN5380" s="60"/>
      <c r="ACO5380" s="60"/>
      <c r="ACP5380" s="60"/>
      <c r="ACQ5380" s="60"/>
      <c r="ACR5380" s="60"/>
      <c r="ACS5380" s="60"/>
      <c r="ACT5380" s="60"/>
      <c r="ACU5380" s="60"/>
      <c r="ACV5380" s="60"/>
      <c r="ACW5380" s="60"/>
      <c r="ACX5380" s="60"/>
      <c r="ACY5380" s="60">
        <v>0.99799588058800004</v>
      </c>
      <c r="ACZ5380" s="60"/>
      <c r="ADA5380" s="60"/>
      <c r="ADB5380" s="60"/>
      <c r="ADC5380" s="60"/>
      <c r="ADD5380" s="60"/>
      <c r="ADE5380" s="60"/>
    </row>
    <row r="5381" spans="760:785" x14ac:dyDescent="0.25">
      <c r="ACF5381" s="60"/>
      <c r="ACG5381" s="60"/>
      <c r="ACH5381" s="60"/>
      <c r="ACI5381" s="60"/>
      <c r="ACJ5381" s="60"/>
      <c r="ACK5381" s="60"/>
      <c r="ACL5381" s="60"/>
      <c r="ACM5381" s="60"/>
      <c r="ACN5381" s="60"/>
      <c r="ACO5381" s="60"/>
      <c r="ACP5381" s="60"/>
      <c r="ACQ5381" s="60"/>
      <c r="ACR5381" s="60"/>
      <c r="ACS5381" s="60"/>
      <c r="ACT5381" s="60"/>
      <c r="ACU5381" s="60"/>
      <c r="ACV5381" s="60"/>
      <c r="ACW5381" s="60"/>
      <c r="ACX5381" s="60"/>
      <c r="ACY5381" s="60">
        <v>0.99799551975012601</v>
      </c>
      <c r="ACZ5381" s="60"/>
      <c r="ADA5381" s="60"/>
      <c r="ADB5381" s="60"/>
      <c r="ADC5381" s="60"/>
      <c r="ADD5381" s="60"/>
      <c r="ADE5381" s="60"/>
    </row>
    <row r="5382" spans="760:785" x14ac:dyDescent="0.25">
      <c r="ACF5382" s="60"/>
      <c r="ACG5382" s="60"/>
      <c r="ACH5382" s="60"/>
      <c r="ACI5382" s="60"/>
      <c r="ACJ5382" s="60"/>
      <c r="ACK5382" s="60"/>
      <c r="ACL5382" s="60"/>
      <c r="ACM5382" s="60"/>
      <c r="ACN5382" s="60"/>
      <c r="ACO5382" s="60"/>
      <c r="ACP5382" s="60"/>
      <c r="ACQ5382" s="60"/>
      <c r="ACR5382" s="60"/>
      <c r="ACS5382" s="60"/>
      <c r="ACT5382" s="60"/>
      <c r="ACU5382" s="60"/>
      <c r="ACV5382" s="60"/>
      <c r="ACW5382" s="60"/>
      <c r="ACX5382" s="60"/>
      <c r="ACY5382" s="60">
        <v>0.99799063711124403</v>
      </c>
      <c r="ACZ5382" s="60"/>
      <c r="ADA5382" s="60"/>
      <c r="ADB5382" s="60"/>
      <c r="ADC5382" s="60"/>
      <c r="ADD5382" s="60"/>
      <c r="ADE5382" s="60"/>
    </row>
    <row r="5383" spans="760:785" x14ac:dyDescent="0.25">
      <c r="ACF5383" s="60"/>
      <c r="ACG5383" s="60"/>
      <c r="ACH5383" s="60"/>
      <c r="ACI5383" s="60"/>
      <c r="ACJ5383" s="60"/>
      <c r="ACK5383" s="60"/>
      <c r="ACL5383" s="60"/>
      <c r="ACM5383" s="60"/>
      <c r="ACN5383" s="60"/>
      <c r="ACO5383" s="60"/>
      <c r="ACP5383" s="60"/>
      <c r="ACQ5383" s="60"/>
      <c r="ACR5383" s="60"/>
      <c r="ACS5383" s="60"/>
      <c r="ACT5383" s="60"/>
      <c r="ACU5383" s="60"/>
      <c r="ACV5383" s="60"/>
      <c r="ACW5383" s="60"/>
      <c r="ACX5383" s="60"/>
      <c r="ACY5383" s="60">
        <v>0.99798991261464498</v>
      </c>
      <c r="ACZ5383" s="60"/>
      <c r="ADA5383" s="60"/>
      <c r="ADB5383" s="60"/>
      <c r="ADC5383" s="60"/>
      <c r="ADD5383" s="60"/>
      <c r="ADE5383" s="60"/>
    </row>
    <row r="5384" spans="760:785" x14ac:dyDescent="0.25">
      <c r="ACF5384" s="60"/>
      <c r="ACG5384" s="60"/>
      <c r="ACH5384" s="60"/>
      <c r="ACI5384" s="60"/>
      <c r="ACJ5384" s="60"/>
      <c r="ACK5384" s="60"/>
      <c r="ACL5384" s="60"/>
      <c r="ACM5384" s="60"/>
      <c r="ACN5384" s="60"/>
      <c r="ACO5384" s="60"/>
      <c r="ACP5384" s="60"/>
      <c r="ACQ5384" s="60"/>
      <c r="ACR5384" s="60"/>
      <c r="ACS5384" s="60"/>
      <c r="ACT5384" s="60"/>
      <c r="ACU5384" s="60"/>
      <c r="ACV5384" s="60"/>
      <c r="ACW5384" s="60"/>
      <c r="ACX5384" s="60"/>
      <c r="ACY5384" s="60">
        <v>0.997987573257758</v>
      </c>
      <c r="ACZ5384" s="60"/>
      <c r="ADA5384" s="60"/>
      <c r="ADB5384" s="60"/>
      <c r="ADC5384" s="60"/>
      <c r="ADD5384" s="60"/>
      <c r="ADE5384" s="60"/>
    </row>
    <row r="5385" spans="760:785" x14ac:dyDescent="0.25">
      <c r="ACF5385" s="60"/>
      <c r="ACG5385" s="60"/>
      <c r="ACH5385" s="60"/>
      <c r="ACI5385" s="60"/>
      <c r="ACJ5385" s="60"/>
      <c r="ACK5385" s="60"/>
      <c r="ACL5385" s="60"/>
      <c r="ACM5385" s="60"/>
      <c r="ACN5385" s="60"/>
      <c r="ACO5385" s="60"/>
      <c r="ACP5385" s="60"/>
      <c r="ACQ5385" s="60"/>
      <c r="ACR5385" s="60"/>
      <c r="ACS5385" s="60"/>
      <c r="ACT5385" s="60"/>
      <c r="ACU5385" s="60"/>
      <c r="ACV5385" s="60"/>
      <c r="ACW5385" s="60"/>
      <c r="ACX5385" s="60"/>
      <c r="ACY5385" s="60">
        <v>0.99798338075816395</v>
      </c>
      <c r="ACZ5385" s="60"/>
      <c r="ADA5385" s="60"/>
      <c r="ADB5385" s="60"/>
      <c r="ADC5385" s="60"/>
      <c r="ADD5385" s="60"/>
      <c r="ADE5385" s="60"/>
    </row>
    <row r="5386" spans="760:785" x14ac:dyDescent="0.25">
      <c r="ACF5386" s="60"/>
      <c r="ACG5386" s="60"/>
      <c r="ACH5386" s="60"/>
      <c r="ACI5386" s="60"/>
      <c r="ACJ5386" s="60"/>
      <c r="ACK5386" s="60"/>
      <c r="ACL5386" s="60"/>
      <c r="ACM5386" s="60"/>
      <c r="ACN5386" s="60"/>
      <c r="ACO5386" s="60"/>
      <c r="ACP5386" s="60"/>
      <c r="ACQ5386" s="60"/>
      <c r="ACR5386" s="60"/>
      <c r="ACS5386" s="60"/>
      <c r="ACT5386" s="60"/>
      <c r="ACU5386" s="60"/>
      <c r="ACV5386" s="60"/>
      <c r="ACW5386" s="60"/>
      <c r="ACX5386" s="60"/>
      <c r="ACY5386" s="60">
        <v>0.99798312576197101</v>
      </c>
      <c r="ACZ5386" s="60"/>
      <c r="ADA5386" s="60"/>
      <c r="ADB5386" s="60"/>
      <c r="ADC5386" s="60"/>
      <c r="ADD5386" s="60"/>
      <c r="ADE5386" s="60"/>
    </row>
    <row r="5387" spans="760:785" x14ac:dyDescent="0.25">
      <c r="ACF5387" s="60"/>
      <c r="ACG5387" s="60"/>
      <c r="ACH5387" s="60"/>
      <c r="ACI5387" s="60"/>
      <c r="ACJ5387" s="60"/>
      <c r="ACK5387" s="60"/>
      <c r="ACL5387" s="60"/>
      <c r="ACM5387" s="60"/>
      <c r="ACN5387" s="60"/>
      <c r="ACO5387" s="60"/>
      <c r="ACP5387" s="60"/>
      <c r="ACQ5387" s="60"/>
      <c r="ACR5387" s="60"/>
      <c r="ACS5387" s="60"/>
      <c r="ACT5387" s="60"/>
      <c r="ACU5387" s="60"/>
      <c r="ACV5387" s="60"/>
      <c r="ACW5387" s="60"/>
      <c r="ACX5387" s="60"/>
      <c r="ACY5387" s="60">
        <v>0.99796214162570795</v>
      </c>
      <c r="ACZ5387" s="60"/>
      <c r="ADA5387" s="60"/>
      <c r="ADB5387" s="60"/>
      <c r="ADC5387" s="60"/>
      <c r="ADD5387" s="60"/>
      <c r="ADE5387" s="60"/>
    </row>
    <row r="5388" spans="760:785" x14ac:dyDescent="0.25">
      <c r="ACF5388" s="60"/>
      <c r="ACG5388" s="60"/>
      <c r="ACH5388" s="60"/>
      <c r="ACI5388" s="60"/>
      <c r="ACJ5388" s="60"/>
      <c r="ACK5388" s="60"/>
      <c r="ACL5388" s="60"/>
      <c r="ACM5388" s="60"/>
      <c r="ACN5388" s="60"/>
      <c r="ACO5388" s="60"/>
      <c r="ACP5388" s="60"/>
      <c r="ACQ5388" s="60"/>
      <c r="ACR5388" s="60"/>
      <c r="ACS5388" s="60"/>
      <c r="ACT5388" s="60"/>
      <c r="ACU5388" s="60"/>
      <c r="ACV5388" s="60"/>
      <c r="ACW5388" s="60"/>
      <c r="ACX5388" s="60"/>
      <c r="ACY5388" s="60">
        <v>0.99795471893195598</v>
      </c>
      <c r="ACZ5388" s="60"/>
      <c r="ADA5388" s="60"/>
      <c r="ADB5388" s="60"/>
      <c r="ADC5388" s="60"/>
      <c r="ADD5388" s="60"/>
      <c r="ADE5388" s="60"/>
    </row>
    <row r="5389" spans="760:785" x14ac:dyDescent="0.25">
      <c r="ACF5389" s="60"/>
      <c r="ACG5389" s="60"/>
      <c r="ACH5389" s="60"/>
      <c r="ACI5389" s="60"/>
      <c r="ACJ5389" s="60"/>
      <c r="ACK5389" s="60"/>
      <c r="ACL5389" s="60"/>
      <c r="ACM5389" s="60"/>
      <c r="ACN5389" s="60"/>
      <c r="ACO5389" s="60"/>
      <c r="ACP5389" s="60"/>
      <c r="ACQ5389" s="60"/>
      <c r="ACR5389" s="60"/>
      <c r="ACS5389" s="60"/>
      <c r="ACT5389" s="60"/>
      <c r="ACU5389" s="60"/>
      <c r="ACV5389" s="60"/>
      <c r="ACW5389" s="60"/>
      <c r="ACX5389" s="60"/>
      <c r="ACY5389" s="60">
        <v>0.99795107266168404</v>
      </c>
      <c r="ACZ5389" s="60"/>
      <c r="ADA5389" s="60"/>
      <c r="ADB5389" s="60"/>
      <c r="ADC5389" s="60"/>
      <c r="ADD5389" s="60"/>
      <c r="ADE5389" s="60"/>
    </row>
    <row r="5390" spans="760:785" x14ac:dyDescent="0.25">
      <c r="ACF5390" s="60"/>
      <c r="ACG5390" s="60"/>
      <c r="ACH5390" s="60"/>
      <c r="ACI5390" s="60"/>
      <c r="ACJ5390" s="60"/>
      <c r="ACK5390" s="60"/>
      <c r="ACL5390" s="60"/>
      <c r="ACM5390" s="60"/>
      <c r="ACN5390" s="60"/>
      <c r="ACO5390" s="60"/>
      <c r="ACP5390" s="60"/>
      <c r="ACQ5390" s="60"/>
      <c r="ACR5390" s="60"/>
      <c r="ACS5390" s="60"/>
      <c r="ACT5390" s="60"/>
      <c r="ACU5390" s="60"/>
      <c r="ACV5390" s="60"/>
      <c r="ACW5390" s="60"/>
      <c r="ACX5390" s="60"/>
      <c r="ACY5390" s="60">
        <v>0.99794620119108701</v>
      </c>
      <c r="ACZ5390" s="60"/>
      <c r="ADA5390" s="60"/>
      <c r="ADB5390" s="60"/>
      <c r="ADC5390" s="60"/>
      <c r="ADD5390" s="60"/>
      <c r="ADE5390" s="60"/>
    </row>
    <row r="5391" spans="760:785" x14ac:dyDescent="0.25">
      <c r="ACF5391" s="60"/>
      <c r="ACG5391" s="60"/>
      <c r="ACH5391" s="60"/>
      <c r="ACI5391" s="60"/>
      <c r="ACJ5391" s="60"/>
      <c r="ACK5391" s="60"/>
      <c r="ACL5391" s="60"/>
      <c r="ACM5391" s="60"/>
      <c r="ACN5391" s="60"/>
      <c r="ACO5391" s="60"/>
      <c r="ACP5391" s="60"/>
      <c r="ACQ5391" s="60"/>
      <c r="ACR5391" s="60"/>
      <c r="ACS5391" s="60"/>
      <c r="ACT5391" s="60"/>
      <c r="ACU5391" s="60"/>
      <c r="ACV5391" s="60"/>
      <c r="ACW5391" s="60"/>
      <c r="ACX5391" s="60"/>
      <c r="ACY5391" s="60">
        <v>0.99794269764323296</v>
      </c>
      <c r="ACZ5391" s="60"/>
      <c r="ADA5391" s="60"/>
      <c r="ADB5391" s="60"/>
      <c r="ADC5391" s="60"/>
      <c r="ADD5391" s="60"/>
      <c r="ADE5391" s="60"/>
    </row>
    <row r="5392" spans="760:785" x14ac:dyDescent="0.25">
      <c r="ACF5392" s="60"/>
      <c r="ACG5392" s="60"/>
      <c r="ACH5392" s="60"/>
      <c r="ACI5392" s="60"/>
      <c r="ACJ5392" s="60"/>
      <c r="ACK5392" s="60"/>
      <c r="ACL5392" s="60"/>
      <c r="ACM5392" s="60"/>
      <c r="ACN5392" s="60"/>
      <c r="ACO5392" s="60"/>
      <c r="ACP5392" s="60"/>
      <c r="ACQ5392" s="60"/>
      <c r="ACR5392" s="60"/>
      <c r="ACS5392" s="60"/>
      <c r="ACT5392" s="60"/>
      <c r="ACU5392" s="60"/>
      <c r="ACV5392" s="60"/>
      <c r="ACW5392" s="60"/>
      <c r="ACX5392" s="60"/>
      <c r="ACY5392" s="60">
        <v>0.99793755212923796</v>
      </c>
      <c r="ACZ5392" s="60"/>
      <c r="ADA5392" s="60"/>
      <c r="ADB5392" s="60"/>
      <c r="ADC5392" s="60"/>
      <c r="ADD5392" s="60"/>
      <c r="ADE5392" s="60"/>
    </row>
    <row r="5393" spans="760:785" x14ac:dyDescent="0.25">
      <c r="ACF5393" s="60"/>
      <c r="ACG5393" s="60"/>
      <c r="ACH5393" s="60"/>
      <c r="ACI5393" s="60"/>
      <c r="ACJ5393" s="60"/>
      <c r="ACK5393" s="60"/>
      <c r="ACL5393" s="60"/>
      <c r="ACM5393" s="60"/>
      <c r="ACN5393" s="60"/>
      <c r="ACO5393" s="60"/>
      <c r="ACP5393" s="60"/>
      <c r="ACQ5393" s="60"/>
      <c r="ACR5393" s="60"/>
      <c r="ACS5393" s="60"/>
      <c r="ACT5393" s="60"/>
      <c r="ACU5393" s="60"/>
      <c r="ACV5393" s="60"/>
      <c r="ACW5393" s="60"/>
      <c r="ACX5393" s="60"/>
      <c r="ACY5393" s="60">
        <v>0.99792680641841902</v>
      </c>
      <c r="ACZ5393" s="60"/>
      <c r="ADA5393" s="60"/>
      <c r="ADB5393" s="60"/>
      <c r="ADC5393" s="60"/>
      <c r="ADD5393" s="60"/>
      <c r="ADE5393" s="60"/>
    </row>
    <row r="5394" spans="760:785" x14ac:dyDescent="0.25">
      <c r="ACF5394" s="60"/>
      <c r="ACG5394" s="60"/>
      <c r="ACH5394" s="60"/>
      <c r="ACI5394" s="60"/>
      <c r="ACJ5394" s="60"/>
      <c r="ACK5394" s="60"/>
      <c r="ACL5394" s="60"/>
      <c r="ACM5394" s="60"/>
      <c r="ACN5394" s="60"/>
      <c r="ACO5394" s="60"/>
      <c r="ACP5394" s="60"/>
      <c r="ACQ5394" s="60"/>
      <c r="ACR5394" s="60"/>
      <c r="ACS5394" s="60"/>
      <c r="ACT5394" s="60"/>
      <c r="ACU5394" s="60"/>
      <c r="ACV5394" s="60"/>
      <c r="ACW5394" s="60"/>
      <c r="ACX5394" s="60"/>
      <c r="ACY5394" s="60">
        <v>0.99792159607957498</v>
      </c>
      <c r="ACZ5394" s="60"/>
      <c r="ADA5394" s="60"/>
      <c r="ADB5394" s="60"/>
      <c r="ADC5394" s="60"/>
      <c r="ADD5394" s="60"/>
      <c r="ADE5394" s="60"/>
    </row>
    <row r="5395" spans="760:785" x14ac:dyDescent="0.25">
      <c r="ACF5395" s="60"/>
      <c r="ACG5395" s="60"/>
      <c r="ACH5395" s="60"/>
      <c r="ACI5395" s="60"/>
      <c r="ACJ5395" s="60"/>
      <c r="ACK5395" s="60"/>
      <c r="ACL5395" s="60"/>
      <c r="ACM5395" s="60"/>
      <c r="ACN5395" s="60"/>
      <c r="ACO5395" s="60"/>
      <c r="ACP5395" s="60"/>
      <c r="ACQ5395" s="60"/>
      <c r="ACR5395" s="60"/>
      <c r="ACS5395" s="60"/>
      <c r="ACT5395" s="60"/>
      <c r="ACU5395" s="60"/>
      <c r="ACV5395" s="60"/>
      <c r="ACW5395" s="60"/>
      <c r="ACX5395" s="60"/>
      <c r="ACY5395" s="60">
        <v>0.997919638436085</v>
      </c>
      <c r="ACZ5395" s="60"/>
      <c r="ADA5395" s="60"/>
      <c r="ADB5395" s="60"/>
      <c r="ADC5395" s="60"/>
      <c r="ADD5395" s="60"/>
      <c r="ADE5395" s="60"/>
    </row>
    <row r="5396" spans="760:785" x14ac:dyDescent="0.25">
      <c r="ACF5396" s="60"/>
      <c r="ACG5396" s="60"/>
      <c r="ACH5396" s="60"/>
      <c r="ACI5396" s="60"/>
      <c r="ACJ5396" s="60"/>
      <c r="ACK5396" s="60"/>
      <c r="ACL5396" s="60"/>
      <c r="ACM5396" s="60"/>
      <c r="ACN5396" s="60"/>
      <c r="ACO5396" s="60"/>
      <c r="ACP5396" s="60"/>
      <c r="ACQ5396" s="60"/>
      <c r="ACR5396" s="60"/>
      <c r="ACS5396" s="60"/>
      <c r="ACT5396" s="60"/>
      <c r="ACU5396" s="60"/>
      <c r="ACV5396" s="60"/>
      <c r="ACW5396" s="60"/>
      <c r="ACX5396" s="60"/>
      <c r="ACY5396" s="60">
        <v>0.997918567782347</v>
      </c>
      <c r="ACZ5396" s="60"/>
      <c r="ADA5396" s="60"/>
      <c r="ADB5396" s="60"/>
      <c r="ADC5396" s="60"/>
      <c r="ADD5396" s="60"/>
      <c r="ADE5396" s="60"/>
    </row>
    <row r="5397" spans="760:785" x14ac:dyDescent="0.25">
      <c r="ACF5397" s="60"/>
      <c r="ACG5397" s="60"/>
      <c r="ACH5397" s="60"/>
      <c r="ACI5397" s="60"/>
      <c r="ACJ5397" s="60"/>
      <c r="ACK5397" s="60"/>
      <c r="ACL5397" s="60"/>
      <c r="ACM5397" s="60"/>
      <c r="ACN5397" s="60"/>
      <c r="ACO5397" s="60"/>
      <c r="ACP5397" s="60"/>
      <c r="ACQ5397" s="60"/>
      <c r="ACR5397" s="60"/>
      <c r="ACS5397" s="60"/>
      <c r="ACT5397" s="60"/>
      <c r="ACU5397" s="60"/>
      <c r="ACV5397" s="60"/>
      <c r="ACW5397" s="60"/>
      <c r="ACX5397" s="60"/>
      <c r="ACY5397" s="60">
        <v>0.99791751327665001</v>
      </c>
      <c r="ACZ5397" s="60"/>
      <c r="ADA5397" s="60"/>
      <c r="ADB5397" s="60"/>
      <c r="ADC5397" s="60"/>
      <c r="ADD5397" s="60"/>
      <c r="ADE5397" s="60"/>
    </row>
    <row r="5398" spans="760:785" x14ac:dyDescent="0.25">
      <c r="ACF5398" s="60"/>
      <c r="ACG5398" s="60"/>
      <c r="ACH5398" s="60"/>
      <c r="ACI5398" s="60"/>
      <c r="ACJ5398" s="60"/>
      <c r="ACK5398" s="60"/>
      <c r="ACL5398" s="60"/>
      <c r="ACM5398" s="60"/>
      <c r="ACN5398" s="60"/>
      <c r="ACO5398" s="60"/>
      <c r="ACP5398" s="60"/>
      <c r="ACQ5398" s="60"/>
      <c r="ACR5398" s="60"/>
      <c r="ACS5398" s="60"/>
      <c r="ACT5398" s="60"/>
      <c r="ACU5398" s="60"/>
      <c r="ACV5398" s="60"/>
      <c r="ACW5398" s="60"/>
      <c r="ACX5398" s="60"/>
      <c r="ACY5398" s="60">
        <v>0.99791591390549095</v>
      </c>
      <c r="ACZ5398" s="60"/>
      <c r="ADA5398" s="60"/>
      <c r="ADB5398" s="60"/>
      <c r="ADC5398" s="60"/>
      <c r="ADD5398" s="60"/>
      <c r="ADE5398" s="60"/>
    </row>
    <row r="5399" spans="760:785" x14ac:dyDescent="0.25">
      <c r="ACF5399" s="60"/>
      <c r="ACG5399" s="60"/>
      <c r="ACH5399" s="60"/>
      <c r="ACI5399" s="60"/>
      <c r="ACJ5399" s="60"/>
      <c r="ACK5399" s="60"/>
      <c r="ACL5399" s="60"/>
      <c r="ACM5399" s="60"/>
      <c r="ACN5399" s="60"/>
      <c r="ACO5399" s="60"/>
      <c r="ACP5399" s="60"/>
      <c r="ACQ5399" s="60"/>
      <c r="ACR5399" s="60"/>
      <c r="ACS5399" s="60"/>
      <c r="ACT5399" s="60"/>
      <c r="ACU5399" s="60"/>
      <c r="ACV5399" s="60"/>
      <c r="ACW5399" s="60"/>
      <c r="ACX5399" s="60"/>
      <c r="ACY5399" s="60">
        <v>0.99791371404638396</v>
      </c>
      <c r="ACZ5399" s="60"/>
      <c r="ADA5399" s="60"/>
      <c r="ADB5399" s="60"/>
      <c r="ADC5399" s="60"/>
      <c r="ADD5399" s="60"/>
      <c r="ADE5399" s="60"/>
    </row>
    <row r="5400" spans="760:785" x14ac:dyDescent="0.25">
      <c r="ACF5400" s="60"/>
      <c r="ACG5400" s="60"/>
      <c r="ACH5400" s="60"/>
      <c r="ACI5400" s="60"/>
      <c r="ACJ5400" s="60"/>
      <c r="ACK5400" s="60"/>
      <c r="ACL5400" s="60"/>
      <c r="ACM5400" s="60"/>
      <c r="ACN5400" s="60"/>
      <c r="ACO5400" s="60"/>
      <c r="ACP5400" s="60"/>
      <c r="ACQ5400" s="60"/>
      <c r="ACR5400" s="60"/>
      <c r="ACS5400" s="60"/>
      <c r="ACT5400" s="60"/>
      <c r="ACU5400" s="60"/>
      <c r="ACV5400" s="60"/>
      <c r="ACW5400" s="60"/>
      <c r="ACX5400" s="60"/>
      <c r="ACY5400" s="60">
        <v>0.997896049435813</v>
      </c>
      <c r="ACZ5400" s="60"/>
      <c r="ADA5400" s="60"/>
      <c r="ADB5400" s="60"/>
      <c r="ADC5400" s="60"/>
      <c r="ADD5400" s="60"/>
      <c r="ADE5400" s="60"/>
    </row>
    <row r="5401" spans="760:785" x14ac:dyDescent="0.25">
      <c r="ACF5401" s="60"/>
      <c r="ACG5401" s="60"/>
      <c r="ACH5401" s="60"/>
      <c r="ACI5401" s="60"/>
      <c r="ACJ5401" s="60"/>
      <c r="ACK5401" s="60"/>
      <c r="ACL5401" s="60"/>
      <c r="ACM5401" s="60"/>
      <c r="ACN5401" s="60"/>
      <c r="ACO5401" s="60"/>
      <c r="ACP5401" s="60"/>
      <c r="ACQ5401" s="60"/>
      <c r="ACR5401" s="60"/>
      <c r="ACS5401" s="60"/>
      <c r="ACT5401" s="60"/>
      <c r="ACU5401" s="60"/>
      <c r="ACV5401" s="60"/>
      <c r="ACW5401" s="60"/>
      <c r="ACX5401" s="60"/>
      <c r="ACY5401" s="60">
        <v>0.997891264460956</v>
      </c>
      <c r="ACZ5401" s="60"/>
      <c r="ADA5401" s="60"/>
      <c r="ADB5401" s="60"/>
      <c r="ADC5401" s="60"/>
      <c r="ADD5401" s="60"/>
      <c r="ADE5401" s="60"/>
    </row>
    <row r="5402" spans="760:785" x14ac:dyDescent="0.25">
      <c r="ACF5402" s="60"/>
      <c r="ACG5402" s="60"/>
      <c r="ACH5402" s="60"/>
      <c r="ACI5402" s="60"/>
      <c r="ACJ5402" s="60"/>
      <c r="ACK5402" s="60"/>
      <c r="ACL5402" s="60"/>
      <c r="ACM5402" s="60"/>
      <c r="ACN5402" s="60"/>
      <c r="ACO5402" s="60"/>
      <c r="ACP5402" s="60"/>
      <c r="ACQ5402" s="60"/>
      <c r="ACR5402" s="60"/>
      <c r="ACS5402" s="60"/>
      <c r="ACT5402" s="60"/>
      <c r="ACU5402" s="60"/>
      <c r="ACV5402" s="60"/>
      <c r="ACW5402" s="60"/>
      <c r="ACX5402" s="60"/>
      <c r="ACY5402" s="60">
        <v>0.99788773752016702</v>
      </c>
      <c r="ACZ5402" s="60"/>
      <c r="ADA5402" s="60"/>
      <c r="ADB5402" s="60"/>
      <c r="ADC5402" s="60"/>
      <c r="ADD5402" s="60"/>
      <c r="ADE5402" s="60"/>
    </row>
    <row r="5403" spans="760:785" x14ac:dyDescent="0.25">
      <c r="ACF5403" s="60"/>
      <c r="ACG5403" s="60"/>
      <c r="ACH5403" s="60"/>
      <c r="ACI5403" s="60"/>
      <c r="ACJ5403" s="60"/>
      <c r="ACK5403" s="60"/>
      <c r="ACL5403" s="60"/>
      <c r="ACM5403" s="60"/>
      <c r="ACN5403" s="60"/>
      <c r="ACO5403" s="60"/>
      <c r="ACP5403" s="60"/>
      <c r="ACQ5403" s="60"/>
      <c r="ACR5403" s="60"/>
      <c r="ACS5403" s="60"/>
      <c r="ACT5403" s="60"/>
      <c r="ACU5403" s="60"/>
      <c r="ACV5403" s="60"/>
      <c r="ACW5403" s="60"/>
      <c r="ACX5403" s="60"/>
      <c r="ACY5403" s="60">
        <v>0.99787580864067205</v>
      </c>
      <c r="ACZ5403" s="60"/>
      <c r="ADA5403" s="60"/>
      <c r="ADB5403" s="60"/>
      <c r="ADC5403" s="60"/>
      <c r="ADD5403" s="60"/>
      <c r="ADE5403" s="60"/>
    </row>
    <row r="5404" spans="760:785" x14ac:dyDescent="0.25">
      <c r="ACF5404" s="60"/>
      <c r="ACG5404" s="60"/>
      <c r="ACH5404" s="60"/>
      <c r="ACI5404" s="60"/>
      <c r="ACJ5404" s="60"/>
      <c r="ACK5404" s="60"/>
      <c r="ACL5404" s="60"/>
      <c r="ACM5404" s="60"/>
      <c r="ACN5404" s="60"/>
      <c r="ACO5404" s="60"/>
      <c r="ACP5404" s="60"/>
      <c r="ACQ5404" s="60"/>
      <c r="ACR5404" s="60"/>
      <c r="ACS5404" s="60"/>
      <c r="ACT5404" s="60"/>
      <c r="ACU5404" s="60"/>
      <c r="ACV5404" s="60"/>
      <c r="ACW5404" s="60"/>
      <c r="ACX5404" s="60"/>
      <c r="ACY5404" s="60">
        <v>0.99787464793177105</v>
      </c>
      <c r="ACZ5404" s="60"/>
      <c r="ADA5404" s="60"/>
      <c r="ADB5404" s="60"/>
      <c r="ADC5404" s="60"/>
      <c r="ADD5404" s="60"/>
      <c r="ADE5404" s="60"/>
    </row>
    <row r="5405" spans="760:785" x14ac:dyDescent="0.25">
      <c r="ACF5405" s="60"/>
      <c r="ACG5405" s="60"/>
      <c r="ACH5405" s="60"/>
      <c r="ACI5405" s="60"/>
      <c r="ACJ5405" s="60"/>
      <c r="ACK5405" s="60"/>
      <c r="ACL5405" s="60"/>
      <c r="ACM5405" s="60"/>
      <c r="ACN5405" s="60"/>
      <c r="ACO5405" s="60"/>
      <c r="ACP5405" s="60"/>
      <c r="ACQ5405" s="60"/>
      <c r="ACR5405" s="60"/>
      <c r="ACS5405" s="60"/>
      <c r="ACT5405" s="60"/>
      <c r="ACU5405" s="60"/>
      <c r="ACV5405" s="60"/>
      <c r="ACW5405" s="60"/>
      <c r="ACX5405" s="60"/>
      <c r="ACY5405" s="60">
        <v>0.99787209936460297</v>
      </c>
      <c r="ACZ5405" s="60"/>
      <c r="ADA5405" s="60"/>
      <c r="ADB5405" s="60"/>
      <c r="ADC5405" s="60"/>
      <c r="ADD5405" s="60"/>
      <c r="ADE5405" s="60"/>
    </row>
    <row r="5406" spans="760:785" x14ac:dyDescent="0.25">
      <c r="ACF5406" s="60"/>
      <c r="ACG5406" s="60"/>
      <c r="ACH5406" s="60"/>
      <c r="ACI5406" s="60"/>
      <c r="ACJ5406" s="60"/>
      <c r="ACK5406" s="60"/>
      <c r="ACL5406" s="60"/>
      <c r="ACM5406" s="60"/>
      <c r="ACN5406" s="60"/>
      <c r="ACO5406" s="60"/>
      <c r="ACP5406" s="60"/>
      <c r="ACQ5406" s="60"/>
      <c r="ACR5406" s="60"/>
      <c r="ACS5406" s="60"/>
      <c r="ACT5406" s="60"/>
      <c r="ACU5406" s="60"/>
      <c r="ACV5406" s="60"/>
      <c r="ACW5406" s="60"/>
      <c r="ACX5406" s="60"/>
      <c r="ACY5406" s="60">
        <v>0.99787036876744895</v>
      </c>
      <c r="ACZ5406" s="60"/>
      <c r="ADA5406" s="60"/>
      <c r="ADB5406" s="60"/>
      <c r="ADC5406" s="60"/>
      <c r="ADD5406" s="60"/>
      <c r="ADE5406" s="60"/>
    </row>
    <row r="5407" spans="760:785" x14ac:dyDescent="0.25">
      <c r="ACF5407" s="60"/>
      <c r="ACG5407" s="60"/>
      <c r="ACH5407" s="60"/>
      <c r="ACI5407" s="60"/>
      <c r="ACJ5407" s="60"/>
      <c r="ACK5407" s="60"/>
      <c r="ACL5407" s="60"/>
      <c r="ACM5407" s="60"/>
      <c r="ACN5407" s="60"/>
      <c r="ACO5407" s="60"/>
      <c r="ACP5407" s="60"/>
      <c r="ACQ5407" s="60"/>
      <c r="ACR5407" s="60"/>
      <c r="ACS5407" s="60"/>
      <c r="ACT5407" s="60"/>
      <c r="ACU5407" s="60"/>
      <c r="ACV5407" s="60"/>
      <c r="ACW5407" s="60"/>
      <c r="ACX5407" s="60"/>
      <c r="ACY5407" s="60">
        <v>0.99786874149292104</v>
      </c>
      <c r="ACZ5407" s="60"/>
      <c r="ADA5407" s="60"/>
      <c r="ADB5407" s="60"/>
      <c r="ADC5407" s="60"/>
      <c r="ADD5407" s="60"/>
      <c r="ADE5407" s="60"/>
    </row>
    <row r="5408" spans="760:785" x14ac:dyDescent="0.25">
      <c r="ACF5408" s="60"/>
      <c r="ACG5408" s="60"/>
      <c r="ACH5408" s="60"/>
      <c r="ACI5408" s="60"/>
      <c r="ACJ5408" s="60"/>
      <c r="ACK5408" s="60"/>
      <c r="ACL5408" s="60"/>
      <c r="ACM5408" s="60"/>
      <c r="ACN5408" s="60"/>
      <c r="ACO5408" s="60"/>
      <c r="ACP5408" s="60"/>
      <c r="ACQ5408" s="60"/>
      <c r="ACR5408" s="60"/>
      <c r="ACS5408" s="60"/>
      <c r="ACT5408" s="60"/>
      <c r="ACU5408" s="60"/>
      <c r="ACV5408" s="60"/>
      <c r="ACW5408" s="60"/>
      <c r="ACX5408" s="60"/>
      <c r="ACY5408" s="60">
        <v>0.99786628966769397</v>
      </c>
      <c r="ACZ5408" s="60"/>
      <c r="ADA5408" s="60"/>
      <c r="ADB5408" s="60"/>
      <c r="ADC5408" s="60"/>
      <c r="ADD5408" s="60"/>
      <c r="ADE5408" s="60"/>
    </row>
    <row r="5409" spans="760:785" x14ac:dyDescent="0.25">
      <c r="ACF5409" s="60"/>
      <c r="ACG5409" s="60"/>
      <c r="ACH5409" s="60"/>
      <c r="ACI5409" s="60"/>
      <c r="ACJ5409" s="60"/>
      <c r="ACK5409" s="60"/>
      <c r="ACL5409" s="60"/>
      <c r="ACM5409" s="60"/>
      <c r="ACN5409" s="60"/>
      <c r="ACO5409" s="60"/>
      <c r="ACP5409" s="60"/>
      <c r="ACQ5409" s="60"/>
      <c r="ACR5409" s="60"/>
      <c r="ACS5409" s="60"/>
      <c r="ACT5409" s="60"/>
      <c r="ACU5409" s="60"/>
      <c r="ACV5409" s="60"/>
      <c r="ACW5409" s="60"/>
      <c r="ACX5409" s="60"/>
      <c r="ACY5409" s="60">
        <v>0.99786197018351097</v>
      </c>
      <c r="ACZ5409" s="60"/>
      <c r="ADA5409" s="60"/>
      <c r="ADB5409" s="60"/>
      <c r="ADC5409" s="60"/>
      <c r="ADD5409" s="60"/>
      <c r="ADE5409" s="60"/>
    </row>
    <row r="5410" spans="760:785" x14ac:dyDescent="0.25">
      <c r="ACF5410" s="60"/>
      <c r="ACG5410" s="60"/>
      <c r="ACH5410" s="60"/>
      <c r="ACI5410" s="60"/>
      <c r="ACJ5410" s="60"/>
      <c r="ACK5410" s="60"/>
      <c r="ACL5410" s="60"/>
      <c r="ACM5410" s="60"/>
      <c r="ACN5410" s="60"/>
      <c r="ACO5410" s="60"/>
      <c r="ACP5410" s="60"/>
      <c r="ACQ5410" s="60"/>
      <c r="ACR5410" s="60"/>
      <c r="ACS5410" s="60"/>
      <c r="ACT5410" s="60"/>
      <c r="ACU5410" s="60"/>
      <c r="ACV5410" s="60"/>
      <c r="ACW5410" s="60"/>
      <c r="ACX5410" s="60"/>
      <c r="ACY5410" s="60">
        <v>0.99785740553588897</v>
      </c>
      <c r="ACZ5410" s="60"/>
      <c r="ADA5410" s="60"/>
      <c r="ADB5410" s="60"/>
      <c r="ADC5410" s="60"/>
      <c r="ADD5410" s="60"/>
      <c r="ADE5410" s="60"/>
    </row>
    <row r="5411" spans="760:785" x14ac:dyDescent="0.25">
      <c r="ACF5411" s="60"/>
      <c r="ACG5411" s="60"/>
      <c r="ACH5411" s="60"/>
      <c r="ACI5411" s="60"/>
      <c r="ACJ5411" s="60"/>
      <c r="ACK5411" s="60"/>
      <c r="ACL5411" s="60"/>
      <c r="ACM5411" s="60"/>
      <c r="ACN5411" s="60"/>
      <c r="ACO5411" s="60"/>
      <c r="ACP5411" s="60"/>
      <c r="ACQ5411" s="60"/>
      <c r="ACR5411" s="60"/>
      <c r="ACS5411" s="60"/>
      <c r="ACT5411" s="60"/>
      <c r="ACU5411" s="60"/>
      <c r="ACV5411" s="60"/>
      <c r="ACW5411" s="60"/>
      <c r="ACX5411" s="60"/>
      <c r="ACY5411" s="60">
        <v>0.99785135278561599</v>
      </c>
      <c r="ACZ5411" s="60"/>
      <c r="ADA5411" s="60"/>
      <c r="ADB5411" s="60"/>
      <c r="ADC5411" s="60"/>
      <c r="ADD5411" s="60"/>
      <c r="ADE5411" s="60"/>
    </row>
    <row r="5412" spans="760:785" x14ac:dyDescent="0.25">
      <c r="ACF5412" s="60"/>
      <c r="ACG5412" s="60"/>
      <c r="ACH5412" s="60"/>
      <c r="ACI5412" s="60"/>
      <c r="ACJ5412" s="60"/>
      <c r="ACK5412" s="60"/>
      <c r="ACL5412" s="60"/>
      <c r="ACM5412" s="60"/>
      <c r="ACN5412" s="60"/>
      <c r="ACO5412" s="60"/>
      <c r="ACP5412" s="60"/>
      <c r="ACQ5412" s="60"/>
      <c r="ACR5412" s="60"/>
      <c r="ACS5412" s="60"/>
      <c r="ACT5412" s="60"/>
      <c r="ACU5412" s="60"/>
      <c r="ACV5412" s="60"/>
      <c r="ACW5412" s="60"/>
      <c r="ACX5412" s="60"/>
      <c r="ACY5412" s="60">
        <v>0.99785010715665701</v>
      </c>
      <c r="ACZ5412" s="60"/>
      <c r="ADA5412" s="60"/>
      <c r="ADB5412" s="60"/>
      <c r="ADC5412" s="60"/>
      <c r="ADD5412" s="60"/>
      <c r="ADE5412" s="60"/>
    </row>
    <row r="5413" spans="760:785" x14ac:dyDescent="0.25">
      <c r="ACF5413" s="60"/>
      <c r="ACG5413" s="60"/>
      <c r="ACH5413" s="60"/>
      <c r="ACI5413" s="60"/>
      <c r="ACJ5413" s="60"/>
      <c r="ACK5413" s="60"/>
      <c r="ACL5413" s="60"/>
      <c r="ACM5413" s="60"/>
      <c r="ACN5413" s="60"/>
      <c r="ACO5413" s="60"/>
      <c r="ACP5413" s="60"/>
      <c r="ACQ5413" s="60"/>
      <c r="ACR5413" s="60"/>
      <c r="ACS5413" s="60"/>
      <c r="ACT5413" s="60"/>
      <c r="ACU5413" s="60"/>
      <c r="ACV5413" s="60"/>
      <c r="ACW5413" s="60"/>
      <c r="ACX5413" s="60"/>
      <c r="ACY5413" s="60">
        <v>0.99784007790437201</v>
      </c>
      <c r="ACZ5413" s="60"/>
      <c r="ADA5413" s="60"/>
      <c r="ADB5413" s="60"/>
      <c r="ADC5413" s="60"/>
      <c r="ADD5413" s="60"/>
      <c r="ADE5413" s="60"/>
    </row>
    <row r="5414" spans="760:785" x14ac:dyDescent="0.25">
      <c r="ACF5414" s="60"/>
      <c r="ACG5414" s="60"/>
      <c r="ACH5414" s="60"/>
      <c r="ACI5414" s="60"/>
      <c r="ACJ5414" s="60"/>
      <c r="ACK5414" s="60"/>
      <c r="ACL5414" s="60"/>
      <c r="ACM5414" s="60"/>
      <c r="ACN5414" s="60"/>
      <c r="ACO5414" s="60"/>
      <c r="ACP5414" s="60"/>
      <c r="ACQ5414" s="60"/>
      <c r="ACR5414" s="60"/>
      <c r="ACS5414" s="60"/>
      <c r="ACT5414" s="60"/>
      <c r="ACU5414" s="60"/>
      <c r="ACV5414" s="60"/>
      <c r="ACW5414" s="60"/>
      <c r="ACX5414" s="60"/>
      <c r="ACY5414" s="60">
        <v>0.99783754837280103</v>
      </c>
      <c r="ACZ5414" s="60"/>
      <c r="ADA5414" s="60"/>
      <c r="ADB5414" s="60"/>
      <c r="ADC5414" s="60"/>
      <c r="ADD5414" s="60"/>
      <c r="ADE5414" s="60"/>
    </row>
    <row r="5415" spans="760:785" x14ac:dyDescent="0.25">
      <c r="ACF5415" s="60"/>
      <c r="ACG5415" s="60"/>
      <c r="ACH5415" s="60"/>
      <c r="ACI5415" s="60"/>
      <c r="ACJ5415" s="60"/>
      <c r="ACK5415" s="60"/>
      <c r="ACL5415" s="60"/>
      <c r="ACM5415" s="60"/>
      <c r="ACN5415" s="60"/>
      <c r="ACO5415" s="60"/>
      <c r="ACP5415" s="60"/>
      <c r="ACQ5415" s="60"/>
      <c r="ACR5415" s="60"/>
      <c r="ACS5415" s="60"/>
      <c r="ACT5415" s="60"/>
      <c r="ACU5415" s="60"/>
      <c r="ACV5415" s="60"/>
      <c r="ACW5415" s="60"/>
      <c r="ACX5415" s="60"/>
      <c r="ACY5415" s="60">
        <v>0.99783407240161404</v>
      </c>
      <c r="ACZ5415" s="60"/>
      <c r="ADA5415" s="60"/>
      <c r="ADB5415" s="60"/>
      <c r="ADC5415" s="60"/>
      <c r="ADD5415" s="60"/>
      <c r="ADE5415" s="60"/>
    </row>
    <row r="5416" spans="760:785" x14ac:dyDescent="0.25">
      <c r="ACF5416" s="60"/>
      <c r="ACG5416" s="60"/>
      <c r="ACH5416" s="60"/>
      <c r="ACI5416" s="60"/>
      <c r="ACJ5416" s="60"/>
      <c r="ACK5416" s="60"/>
      <c r="ACL5416" s="60"/>
      <c r="ACM5416" s="60"/>
      <c r="ACN5416" s="60"/>
      <c r="ACO5416" s="60"/>
      <c r="ACP5416" s="60"/>
      <c r="ACQ5416" s="60"/>
      <c r="ACR5416" s="60"/>
      <c r="ACS5416" s="60"/>
      <c r="ACT5416" s="60"/>
      <c r="ACU5416" s="60"/>
      <c r="ACV5416" s="60"/>
      <c r="ACW5416" s="60"/>
      <c r="ACX5416" s="60"/>
      <c r="ACY5416" s="60">
        <v>0.99783255151716799</v>
      </c>
      <c r="ACZ5416" s="60"/>
      <c r="ADA5416" s="60"/>
      <c r="ADB5416" s="60"/>
      <c r="ADC5416" s="60"/>
      <c r="ADD5416" s="60"/>
      <c r="ADE5416" s="60"/>
    </row>
    <row r="5417" spans="760:785" x14ac:dyDescent="0.25">
      <c r="ACF5417" s="60"/>
      <c r="ACG5417" s="60"/>
      <c r="ACH5417" s="60"/>
      <c r="ACI5417" s="60"/>
      <c r="ACJ5417" s="60"/>
      <c r="ACK5417" s="60"/>
      <c r="ACL5417" s="60"/>
      <c r="ACM5417" s="60"/>
      <c r="ACN5417" s="60"/>
      <c r="ACO5417" s="60"/>
      <c r="ACP5417" s="60"/>
      <c r="ACQ5417" s="60"/>
      <c r="ACR5417" s="60"/>
      <c r="ACS5417" s="60"/>
      <c r="ACT5417" s="60"/>
      <c r="ACU5417" s="60"/>
      <c r="ACV5417" s="60"/>
      <c r="ACW5417" s="60"/>
      <c r="ACX5417" s="60"/>
      <c r="ACY5417" s="60">
        <v>0.99783099415937004</v>
      </c>
      <c r="ACZ5417" s="60"/>
      <c r="ADA5417" s="60"/>
      <c r="ADB5417" s="60"/>
      <c r="ADC5417" s="60"/>
      <c r="ADD5417" s="60"/>
      <c r="ADE5417" s="60"/>
    </row>
    <row r="5418" spans="760:785" x14ac:dyDescent="0.25">
      <c r="ACF5418" s="60"/>
      <c r="ACG5418" s="60"/>
      <c r="ACH5418" s="60"/>
      <c r="ACI5418" s="60"/>
      <c r="ACJ5418" s="60"/>
      <c r="ACK5418" s="60"/>
      <c r="ACL5418" s="60"/>
      <c r="ACM5418" s="60"/>
      <c r="ACN5418" s="60"/>
      <c r="ACO5418" s="60"/>
      <c r="ACP5418" s="60"/>
      <c r="ACQ5418" s="60"/>
      <c r="ACR5418" s="60"/>
      <c r="ACS5418" s="60"/>
      <c r="ACT5418" s="60"/>
      <c r="ACU5418" s="60"/>
      <c r="ACV5418" s="60"/>
      <c r="ACW5418" s="60"/>
      <c r="ACX5418" s="60"/>
      <c r="ACY5418" s="60">
        <v>0.997825014965394</v>
      </c>
      <c r="ACZ5418" s="60"/>
      <c r="ADA5418" s="60"/>
      <c r="ADB5418" s="60"/>
      <c r="ADC5418" s="60"/>
      <c r="ADD5418" s="60"/>
      <c r="ADE5418" s="60"/>
    </row>
    <row r="5419" spans="760:785" x14ac:dyDescent="0.25">
      <c r="ACF5419" s="60"/>
      <c r="ACG5419" s="60"/>
      <c r="ACH5419" s="60"/>
      <c r="ACI5419" s="60"/>
      <c r="ACJ5419" s="60"/>
      <c r="ACK5419" s="60"/>
      <c r="ACL5419" s="60"/>
      <c r="ACM5419" s="60"/>
      <c r="ACN5419" s="60"/>
      <c r="ACO5419" s="60"/>
      <c r="ACP5419" s="60"/>
      <c r="ACQ5419" s="60"/>
      <c r="ACR5419" s="60"/>
      <c r="ACS5419" s="60"/>
      <c r="ACT5419" s="60"/>
      <c r="ACU5419" s="60"/>
      <c r="ACV5419" s="60"/>
      <c r="ACW5419" s="60"/>
      <c r="ACX5419" s="60"/>
      <c r="ACY5419" s="60">
        <v>0.99781544837002401</v>
      </c>
      <c r="ACZ5419" s="60"/>
      <c r="ADA5419" s="60"/>
      <c r="ADB5419" s="60"/>
      <c r="ADC5419" s="60"/>
      <c r="ADD5419" s="60"/>
      <c r="ADE5419" s="60"/>
    </row>
    <row r="5420" spans="760:785" x14ac:dyDescent="0.25">
      <c r="ACF5420" s="60"/>
      <c r="ACG5420" s="60"/>
      <c r="ACH5420" s="60"/>
      <c r="ACI5420" s="60"/>
      <c r="ACJ5420" s="60"/>
      <c r="ACK5420" s="60"/>
      <c r="ACL5420" s="60"/>
      <c r="ACM5420" s="60"/>
      <c r="ACN5420" s="60"/>
      <c r="ACO5420" s="60"/>
      <c r="ACP5420" s="60"/>
      <c r="ACQ5420" s="60"/>
      <c r="ACR5420" s="60"/>
      <c r="ACS5420" s="60"/>
      <c r="ACT5420" s="60"/>
      <c r="ACU5420" s="60"/>
      <c r="ACV5420" s="60"/>
      <c r="ACW5420" s="60"/>
      <c r="ACX5420" s="60"/>
      <c r="ACY5420" s="60">
        <v>0.99781463610361498</v>
      </c>
      <c r="ACZ5420" s="60"/>
      <c r="ADA5420" s="60"/>
      <c r="ADB5420" s="60"/>
      <c r="ADC5420" s="60"/>
      <c r="ADD5420" s="60"/>
      <c r="ADE5420" s="60"/>
    </row>
    <row r="5421" spans="760:785" x14ac:dyDescent="0.25">
      <c r="ACF5421" s="60"/>
      <c r="ACG5421" s="60"/>
      <c r="ACH5421" s="60"/>
      <c r="ACI5421" s="60"/>
      <c r="ACJ5421" s="60"/>
      <c r="ACK5421" s="60"/>
      <c r="ACL5421" s="60"/>
      <c r="ACM5421" s="60"/>
      <c r="ACN5421" s="60"/>
      <c r="ACO5421" s="60"/>
      <c r="ACP5421" s="60"/>
      <c r="ACQ5421" s="60"/>
      <c r="ACR5421" s="60"/>
      <c r="ACS5421" s="60"/>
      <c r="ACT5421" s="60"/>
      <c r="ACU5421" s="60"/>
      <c r="ACV5421" s="60"/>
      <c r="ACW5421" s="60"/>
      <c r="ACX5421" s="60"/>
      <c r="ACY5421" s="60">
        <v>0.99781382612665404</v>
      </c>
      <c r="ACZ5421" s="60"/>
      <c r="ADA5421" s="60"/>
      <c r="ADB5421" s="60"/>
      <c r="ADC5421" s="60"/>
      <c r="ADD5421" s="60"/>
      <c r="ADE5421" s="60"/>
    </row>
    <row r="5422" spans="760:785" x14ac:dyDescent="0.25">
      <c r="ACF5422" s="60"/>
      <c r="ACG5422" s="60"/>
      <c r="ACH5422" s="60"/>
      <c r="ACI5422" s="60"/>
      <c r="ACJ5422" s="60"/>
      <c r="ACK5422" s="60"/>
      <c r="ACL5422" s="60"/>
      <c r="ACM5422" s="60"/>
      <c r="ACN5422" s="60"/>
      <c r="ACO5422" s="60"/>
      <c r="ACP5422" s="60"/>
      <c r="ACQ5422" s="60"/>
      <c r="ACR5422" s="60"/>
      <c r="ACS5422" s="60"/>
      <c r="ACT5422" s="60"/>
      <c r="ACU5422" s="60"/>
      <c r="ACV5422" s="60"/>
      <c r="ACW5422" s="60"/>
      <c r="ACX5422" s="60"/>
      <c r="ACY5422" s="60">
        <v>0.997811710743855</v>
      </c>
      <c r="ACZ5422" s="60"/>
      <c r="ADA5422" s="60"/>
      <c r="ADB5422" s="60"/>
      <c r="ADC5422" s="60"/>
      <c r="ADD5422" s="60"/>
      <c r="ADE5422" s="60"/>
    </row>
    <row r="5423" spans="760:785" x14ac:dyDescent="0.25">
      <c r="ACF5423" s="60"/>
      <c r="ACG5423" s="60"/>
      <c r="ACH5423" s="60"/>
      <c r="ACI5423" s="60"/>
      <c r="ACJ5423" s="60"/>
      <c r="ACK5423" s="60"/>
      <c r="ACL5423" s="60"/>
      <c r="ACM5423" s="60"/>
      <c r="ACN5423" s="60"/>
      <c r="ACO5423" s="60"/>
      <c r="ACP5423" s="60"/>
      <c r="ACQ5423" s="60"/>
      <c r="ACR5423" s="60"/>
      <c r="ACS5423" s="60"/>
      <c r="ACT5423" s="60"/>
      <c r="ACU5423" s="60"/>
      <c r="ACV5423" s="60"/>
      <c r="ACW5423" s="60"/>
      <c r="ACX5423" s="60"/>
      <c r="ACY5423" s="60">
        <v>0.99780470736547999</v>
      </c>
      <c r="ACZ5423" s="60"/>
      <c r="ADA5423" s="60"/>
      <c r="ADB5423" s="60"/>
      <c r="ADC5423" s="60"/>
      <c r="ADD5423" s="60"/>
      <c r="ADE5423" s="60"/>
    </row>
    <row r="5424" spans="760:785" x14ac:dyDescent="0.25">
      <c r="ACF5424" s="60"/>
      <c r="ACG5424" s="60"/>
      <c r="ACH5424" s="60"/>
      <c r="ACI5424" s="60"/>
      <c r="ACJ5424" s="60"/>
      <c r="ACK5424" s="60"/>
      <c r="ACL5424" s="60"/>
      <c r="ACM5424" s="60"/>
      <c r="ACN5424" s="60"/>
      <c r="ACO5424" s="60"/>
      <c r="ACP5424" s="60"/>
      <c r="ACQ5424" s="60"/>
      <c r="ACR5424" s="60"/>
      <c r="ACS5424" s="60"/>
      <c r="ACT5424" s="60"/>
      <c r="ACU5424" s="60"/>
      <c r="ACV5424" s="60"/>
      <c r="ACW5424" s="60"/>
      <c r="ACX5424" s="60"/>
      <c r="ACY5424" s="60">
        <v>0.99779682729531405</v>
      </c>
      <c r="ACZ5424" s="60"/>
      <c r="ADA5424" s="60"/>
      <c r="ADB5424" s="60"/>
      <c r="ADC5424" s="60"/>
      <c r="ADD5424" s="60"/>
      <c r="ADE5424" s="60"/>
    </row>
    <row r="5425" spans="760:785" x14ac:dyDescent="0.25">
      <c r="ACF5425" s="60"/>
      <c r="ACG5425" s="60"/>
      <c r="ACH5425" s="60"/>
      <c r="ACI5425" s="60"/>
      <c r="ACJ5425" s="60"/>
      <c r="ACK5425" s="60"/>
      <c r="ACL5425" s="60"/>
      <c r="ACM5425" s="60"/>
      <c r="ACN5425" s="60"/>
      <c r="ACO5425" s="60"/>
      <c r="ACP5425" s="60"/>
      <c r="ACQ5425" s="60"/>
      <c r="ACR5425" s="60"/>
      <c r="ACS5425" s="60"/>
      <c r="ACT5425" s="60"/>
      <c r="ACU5425" s="60"/>
      <c r="ACV5425" s="60"/>
      <c r="ACW5425" s="60"/>
      <c r="ACX5425" s="60"/>
      <c r="ACY5425" s="60">
        <v>0.99779597364648798</v>
      </c>
      <c r="ACZ5425" s="60"/>
      <c r="ADA5425" s="60"/>
      <c r="ADB5425" s="60"/>
      <c r="ADC5425" s="60"/>
      <c r="ADD5425" s="60"/>
      <c r="ADE5425" s="60"/>
    </row>
    <row r="5426" spans="760:785" x14ac:dyDescent="0.25">
      <c r="ACF5426" s="60"/>
      <c r="ACG5426" s="60"/>
      <c r="ACH5426" s="60"/>
      <c r="ACI5426" s="60"/>
      <c r="ACJ5426" s="60"/>
      <c r="ACK5426" s="60"/>
      <c r="ACL5426" s="60"/>
      <c r="ACM5426" s="60"/>
      <c r="ACN5426" s="60"/>
      <c r="ACO5426" s="60"/>
      <c r="ACP5426" s="60"/>
      <c r="ACQ5426" s="60"/>
      <c r="ACR5426" s="60"/>
      <c r="ACS5426" s="60"/>
      <c r="ACT5426" s="60"/>
      <c r="ACU5426" s="60"/>
      <c r="ACV5426" s="60"/>
      <c r="ACW5426" s="60"/>
      <c r="ACX5426" s="60"/>
      <c r="ACY5426" s="60">
        <v>0.99779485229407405</v>
      </c>
      <c r="ACZ5426" s="60"/>
      <c r="ADA5426" s="60"/>
      <c r="ADB5426" s="60"/>
      <c r="ADC5426" s="60"/>
      <c r="ADD5426" s="60"/>
      <c r="ADE5426" s="60"/>
    </row>
    <row r="5427" spans="760:785" x14ac:dyDescent="0.25">
      <c r="ACF5427" s="60"/>
      <c r="ACG5427" s="60"/>
      <c r="ACH5427" s="60"/>
      <c r="ACI5427" s="60"/>
      <c r="ACJ5427" s="60"/>
      <c r="ACK5427" s="60"/>
      <c r="ACL5427" s="60"/>
      <c r="ACM5427" s="60"/>
      <c r="ACN5427" s="60"/>
      <c r="ACO5427" s="60"/>
      <c r="ACP5427" s="60"/>
      <c r="ACQ5427" s="60"/>
      <c r="ACR5427" s="60"/>
      <c r="ACS5427" s="60"/>
      <c r="ACT5427" s="60"/>
      <c r="ACU5427" s="60"/>
      <c r="ACV5427" s="60"/>
      <c r="ACW5427" s="60"/>
      <c r="ACX5427" s="60"/>
      <c r="ACY5427" s="60">
        <v>0.99779424713411602</v>
      </c>
      <c r="ACZ5427" s="60"/>
      <c r="ADA5427" s="60"/>
      <c r="ADB5427" s="60"/>
      <c r="ADC5427" s="60"/>
      <c r="ADD5427" s="60"/>
      <c r="ADE5427" s="60"/>
    </row>
    <row r="5428" spans="760:785" x14ac:dyDescent="0.25">
      <c r="ACF5428" s="60"/>
      <c r="ACG5428" s="60"/>
      <c r="ACH5428" s="60"/>
      <c r="ACI5428" s="60"/>
      <c r="ACJ5428" s="60"/>
      <c r="ACK5428" s="60"/>
      <c r="ACL5428" s="60"/>
      <c r="ACM5428" s="60"/>
      <c r="ACN5428" s="60"/>
      <c r="ACO5428" s="60"/>
      <c r="ACP5428" s="60"/>
      <c r="ACQ5428" s="60"/>
      <c r="ACR5428" s="60"/>
      <c r="ACS5428" s="60"/>
      <c r="ACT5428" s="60"/>
      <c r="ACU5428" s="60"/>
      <c r="ACV5428" s="60"/>
      <c r="ACW5428" s="60"/>
      <c r="ACX5428" s="60"/>
      <c r="ACY5428" s="60">
        <v>0.99779329363882097</v>
      </c>
      <c r="ACZ5428" s="60"/>
      <c r="ADA5428" s="60"/>
      <c r="ADB5428" s="60"/>
      <c r="ADC5428" s="60"/>
      <c r="ADD5428" s="60"/>
      <c r="ADE5428" s="60"/>
    </row>
    <row r="5429" spans="760:785" x14ac:dyDescent="0.25">
      <c r="ACF5429" s="60"/>
      <c r="ACG5429" s="60"/>
      <c r="ACH5429" s="60"/>
      <c r="ACI5429" s="60"/>
      <c r="ACJ5429" s="60"/>
      <c r="ACK5429" s="60"/>
      <c r="ACL5429" s="60"/>
      <c r="ACM5429" s="60"/>
      <c r="ACN5429" s="60"/>
      <c r="ACO5429" s="60"/>
      <c r="ACP5429" s="60"/>
      <c r="ACQ5429" s="60"/>
      <c r="ACR5429" s="60"/>
      <c r="ACS5429" s="60"/>
      <c r="ACT5429" s="60"/>
      <c r="ACU5429" s="60"/>
      <c r="ACV5429" s="60"/>
      <c r="ACW5429" s="60"/>
      <c r="ACX5429" s="60"/>
      <c r="ACY5429" s="60">
        <v>0.99778920935245996</v>
      </c>
      <c r="ACZ5429" s="60"/>
      <c r="ADA5429" s="60"/>
      <c r="ADB5429" s="60"/>
      <c r="ADC5429" s="60"/>
      <c r="ADD5429" s="60"/>
      <c r="ADE5429" s="60"/>
    </row>
    <row r="5430" spans="760:785" x14ac:dyDescent="0.25">
      <c r="ACF5430" s="60"/>
      <c r="ACG5430" s="60"/>
      <c r="ACH5430" s="60"/>
      <c r="ACI5430" s="60"/>
      <c r="ACJ5430" s="60"/>
      <c r="ACK5430" s="60"/>
      <c r="ACL5430" s="60"/>
      <c r="ACM5430" s="60"/>
      <c r="ACN5430" s="60"/>
      <c r="ACO5430" s="60"/>
      <c r="ACP5430" s="60"/>
      <c r="ACQ5430" s="60"/>
      <c r="ACR5430" s="60"/>
      <c r="ACS5430" s="60"/>
      <c r="ACT5430" s="60"/>
      <c r="ACU5430" s="60"/>
      <c r="ACV5430" s="60"/>
      <c r="ACW5430" s="60"/>
      <c r="ACX5430" s="60"/>
      <c r="ACY5430" s="60">
        <v>0.99778902042233397</v>
      </c>
      <c r="ACZ5430" s="60"/>
      <c r="ADA5430" s="60"/>
      <c r="ADB5430" s="60"/>
      <c r="ADC5430" s="60"/>
      <c r="ADD5430" s="60"/>
      <c r="ADE5430" s="60"/>
    </row>
    <row r="5431" spans="760:785" x14ac:dyDescent="0.25">
      <c r="ACF5431" s="60"/>
      <c r="ACG5431" s="60"/>
      <c r="ACH5431" s="60"/>
      <c r="ACI5431" s="60"/>
      <c r="ACJ5431" s="60"/>
      <c r="ACK5431" s="60"/>
      <c r="ACL5431" s="60"/>
      <c r="ACM5431" s="60"/>
      <c r="ACN5431" s="60"/>
      <c r="ACO5431" s="60"/>
      <c r="ACP5431" s="60"/>
      <c r="ACQ5431" s="60"/>
      <c r="ACR5431" s="60"/>
      <c r="ACS5431" s="60"/>
      <c r="ACT5431" s="60"/>
      <c r="ACU5431" s="60"/>
      <c r="ACV5431" s="60"/>
      <c r="ACW5431" s="60"/>
      <c r="ACX5431" s="60"/>
      <c r="ACY5431" s="60">
        <v>0.99778901139861897</v>
      </c>
      <c r="ACZ5431" s="60"/>
      <c r="ADA5431" s="60"/>
      <c r="ADB5431" s="60"/>
      <c r="ADC5431" s="60"/>
      <c r="ADD5431" s="60"/>
      <c r="ADE5431" s="60"/>
    </row>
    <row r="5432" spans="760:785" x14ac:dyDescent="0.25">
      <c r="ACF5432" s="60"/>
      <c r="ACG5432" s="60"/>
      <c r="ACH5432" s="60"/>
      <c r="ACI5432" s="60"/>
      <c r="ACJ5432" s="60"/>
      <c r="ACK5432" s="60"/>
      <c r="ACL5432" s="60"/>
      <c r="ACM5432" s="60"/>
      <c r="ACN5432" s="60"/>
      <c r="ACO5432" s="60"/>
      <c r="ACP5432" s="60"/>
      <c r="ACQ5432" s="60"/>
      <c r="ACR5432" s="60"/>
      <c r="ACS5432" s="60"/>
      <c r="ACT5432" s="60"/>
      <c r="ACU5432" s="60"/>
      <c r="ACV5432" s="60"/>
      <c r="ACW5432" s="60"/>
      <c r="ACX5432" s="60"/>
      <c r="ACY5432" s="60">
        <v>0.99778800312332905</v>
      </c>
      <c r="ACZ5432" s="60"/>
      <c r="ADA5432" s="60"/>
      <c r="ADB5432" s="60"/>
      <c r="ADC5432" s="60"/>
      <c r="ADD5432" s="60"/>
      <c r="ADE5432" s="60"/>
    </row>
    <row r="5433" spans="760:785" x14ac:dyDescent="0.25">
      <c r="ACF5433" s="60"/>
      <c r="ACG5433" s="60"/>
      <c r="ACH5433" s="60"/>
      <c r="ACI5433" s="60"/>
      <c r="ACJ5433" s="60"/>
      <c r="ACK5433" s="60"/>
      <c r="ACL5433" s="60"/>
      <c r="ACM5433" s="60"/>
      <c r="ACN5433" s="60"/>
      <c r="ACO5433" s="60"/>
      <c r="ACP5433" s="60"/>
      <c r="ACQ5433" s="60"/>
      <c r="ACR5433" s="60"/>
      <c r="ACS5433" s="60"/>
      <c r="ACT5433" s="60"/>
      <c r="ACU5433" s="60"/>
      <c r="ACV5433" s="60"/>
      <c r="ACW5433" s="60"/>
      <c r="ACX5433" s="60"/>
      <c r="ACY5433" s="60">
        <v>0.99777973571804202</v>
      </c>
      <c r="ACZ5433" s="60"/>
      <c r="ADA5433" s="60"/>
      <c r="ADB5433" s="60"/>
      <c r="ADC5433" s="60"/>
      <c r="ADD5433" s="60"/>
      <c r="ADE5433" s="60"/>
    </row>
    <row r="5434" spans="760:785" x14ac:dyDescent="0.25">
      <c r="ACF5434" s="60"/>
      <c r="ACG5434" s="60"/>
      <c r="ACH5434" s="60"/>
      <c r="ACI5434" s="60"/>
      <c r="ACJ5434" s="60"/>
      <c r="ACK5434" s="60"/>
      <c r="ACL5434" s="60"/>
      <c r="ACM5434" s="60"/>
      <c r="ACN5434" s="60"/>
      <c r="ACO5434" s="60"/>
      <c r="ACP5434" s="60"/>
      <c r="ACQ5434" s="60"/>
      <c r="ACR5434" s="60"/>
      <c r="ACS5434" s="60"/>
      <c r="ACT5434" s="60"/>
      <c r="ACU5434" s="60"/>
      <c r="ACV5434" s="60"/>
      <c r="ACW5434" s="60"/>
      <c r="ACX5434" s="60"/>
      <c r="ACY5434" s="60">
        <v>0.99777907575330604</v>
      </c>
      <c r="ACZ5434" s="60"/>
      <c r="ADA5434" s="60"/>
      <c r="ADB5434" s="60"/>
      <c r="ADC5434" s="60"/>
      <c r="ADD5434" s="60"/>
      <c r="ADE5434" s="60"/>
    </row>
    <row r="5435" spans="760:785" x14ac:dyDescent="0.25">
      <c r="ACF5435" s="60"/>
      <c r="ACG5435" s="60"/>
      <c r="ACH5435" s="60"/>
      <c r="ACI5435" s="60"/>
      <c r="ACJ5435" s="60"/>
      <c r="ACK5435" s="60"/>
      <c r="ACL5435" s="60"/>
      <c r="ACM5435" s="60"/>
      <c r="ACN5435" s="60"/>
      <c r="ACO5435" s="60"/>
      <c r="ACP5435" s="60"/>
      <c r="ACQ5435" s="60"/>
      <c r="ACR5435" s="60"/>
      <c r="ACS5435" s="60"/>
      <c r="ACT5435" s="60"/>
      <c r="ACU5435" s="60"/>
      <c r="ACV5435" s="60"/>
      <c r="ACW5435" s="60"/>
      <c r="ACX5435" s="60"/>
      <c r="ACY5435" s="60">
        <v>0.99777175775809401</v>
      </c>
      <c r="ACZ5435" s="60"/>
      <c r="ADA5435" s="60"/>
      <c r="ADB5435" s="60"/>
      <c r="ADC5435" s="60"/>
      <c r="ADD5435" s="60"/>
      <c r="ADE5435" s="60"/>
    </row>
    <row r="5436" spans="760:785" x14ac:dyDescent="0.25">
      <c r="ACF5436" s="60"/>
      <c r="ACG5436" s="60"/>
      <c r="ACH5436" s="60"/>
      <c r="ACI5436" s="60"/>
      <c r="ACJ5436" s="60"/>
      <c r="ACK5436" s="60"/>
      <c r="ACL5436" s="60"/>
      <c r="ACM5436" s="60"/>
      <c r="ACN5436" s="60"/>
      <c r="ACO5436" s="60"/>
      <c r="ACP5436" s="60"/>
      <c r="ACQ5436" s="60"/>
      <c r="ACR5436" s="60"/>
      <c r="ACS5436" s="60"/>
      <c r="ACT5436" s="60"/>
      <c r="ACU5436" s="60"/>
      <c r="ACV5436" s="60"/>
      <c r="ACW5436" s="60"/>
      <c r="ACX5436" s="60"/>
      <c r="ACY5436" s="60">
        <v>0.99776313613908796</v>
      </c>
      <c r="ACZ5436" s="60"/>
      <c r="ADA5436" s="60"/>
      <c r="ADB5436" s="60"/>
      <c r="ADC5436" s="60"/>
      <c r="ADD5436" s="60"/>
      <c r="ADE5436" s="60"/>
    </row>
    <row r="5437" spans="760:785" x14ac:dyDescent="0.25">
      <c r="ACF5437" s="60"/>
      <c r="ACG5437" s="60"/>
      <c r="ACH5437" s="60"/>
      <c r="ACI5437" s="60"/>
      <c r="ACJ5437" s="60"/>
      <c r="ACK5437" s="60"/>
      <c r="ACL5437" s="60"/>
      <c r="ACM5437" s="60"/>
      <c r="ACN5437" s="60"/>
      <c r="ACO5437" s="60"/>
      <c r="ACP5437" s="60"/>
      <c r="ACQ5437" s="60"/>
      <c r="ACR5437" s="60"/>
      <c r="ACS5437" s="60"/>
      <c r="ACT5437" s="60"/>
      <c r="ACU5437" s="60"/>
      <c r="ACV5437" s="60"/>
      <c r="ACW5437" s="60"/>
      <c r="ACX5437" s="60"/>
      <c r="ACY5437" s="60">
        <v>0.99776191796186597</v>
      </c>
      <c r="ACZ5437" s="60"/>
      <c r="ADA5437" s="60"/>
      <c r="ADB5437" s="60"/>
      <c r="ADC5437" s="60"/>
      <c r="ADD5437" s="60"/>
      <c r="ADE5437" s="60"/>
    </row>
    <row r="5438" spans="760:785" x14ac:dyDescent="0.25">
      <c r="ACF5438" s="60"/>
      <c r="ACG5438" s="60"/>
      <c r="ACH5438" s="60"/>
      <c r="ACI5438" s="60"/>
      <c r="ACJ5438" s="60"/>
      <c r="ACK5438" s="60"/>
      <c r="ACL5438" s="60"/>
      <c r="ACM5438" s="60"/>
      <c r="ACN5438" s="60"/>
      <c r="ACO5438" s="60"/>
      <c r="ACP5438" s="60"/>
      <c r="ACQ5438" s="60"/>
      <c r="ACR5438" s="60"/>
      <c r="ACS5438" s="60"/>
      <c r="ACT5438" s="60"/>
      <c r="ACU5438" s="60"/>
      <c r="ACV5438" s="60"/>
      <c r="ACW5438" s="60"/>
      <c r="ACX5438" s="60"/>
      <c r="ACY5438" s="60">
        <v>0.99775227521651699</v>
      </c>
      <c r="ACZ5438" s="60"/>
      <c r="ADA5438" s="60"/>
      <c r="ADB5438" s="60"/>
      <c r="ADC5438" s="60"/>
      <c r="ADD5438" s="60"/>
      <c r="ADE5438" s="60"/>
    </row>
    <row r="5439" spans="760:785" x14ac:dyDescent="0.25">
      <c r="ACF5439" s="60"/>
      <c r="ACG5439" s="60"/>
      <c r="ACH5439" s="60"/>
      <c r="ACI5439" s="60"/>
      <c r="ACJ5439" s="60"/>
      <c r="ACK5439" s="60"/>
      <c r="ACL5439" s="60"/>
      <c r="ACM5439" s="60"/>
      <c r="ACN5439" s="60"/>
      <c r="ACO5439" s="60"/>
      <c r="ACP5439" s="60"/>
      <c r="ACQ5439" s="60"/>
      <c r="ACR5439" s="60"/>
      <c r="ACS5439" s="60"/>
      <c r="ACT5439" s="60"/>
      <c r="ACU5439" s="60"/>
      <c r="ACV5439" s="60"/>
      <c r="ACW5439" s="60"/>
      <c r="ACX5439" s="60"/>
      <c r="ACY5439" s="60">
        <v>0.99774750996764305</v>
      </c>
      <c r="ACZ5439" s="60"/>
      <c r="ADA5439" s="60"/>
      <c r="ADB5439" s="60"/>
      <c r="ADC5439" s="60"/>
      <c r="ADD5439" s="60"/>
      <c r="ADE5439" s="60"/>
    </row>
    <row r="5440" spans="760:785" x14ac:dyDescent="0.25">
      <c r="ACF5440" s="60"/>
      <c r="ACG5440" s="60"/>
      <c r="ACH5440" s="60"/>
      <c r="ACI5440" s="60"/>
      <c r="ACJ5440" s="60"/>
      <c r="ACK5440" s="60"/>
      <c r="ACL5440" s="60"/>
      <c r="ACM5440" s="60"/>
      <c r="ACN5440" s="60"/>
      <c r="ACO5440" s="60"/>
      <c r="ACP5440" s="60"/>
      <c r="ACQ5440" s="60"/>
      <c r="ACR5440" s="60"/>
      <c r="ACS5440" s="60"/>
      <c r="ACT5440" s="60"/>
      <c r="ACU5440" s="60"/>
      <c r="ACV5440" s="60"/>
      <c r="ACW5440" s="60"/>
      <c r="ACX5440" s="60"/>
      <c r="ACY5440" s="60">
        <v>0.99774607969392803</v>
      </c>
      <c r="ACZ5440" s="60"/>
      <c r="ADA5440" s="60"/>
      <c r="ADB5440" s="60"/>
      <c r="ADC5440" s="60"/>
      <c r="ADD5440" s="60"/>
      <c r="ADE5440" s="60"/>
    </row>
    <row r="5441" spans="760:785" x14ac:dyDescent="0.25">
      <c r="ACF5441" s="60"/>
      <c r="ACG5441" s="60"/>
      <c r="ACH5441" s="60"/>
      <c r="ACI5441" s="60"/>
      <c r="ACJ5441" s="60"/>
      <c r="ACK5441" s="60"/>
      <c r="ACL5441" s="60"/>
      <c r="ACM5441" s="60"/>
      <c r="ACN5441" s="60"/>
      <c r="ACO5441" s="60"/>
      <c r="ACP5441" s="60"/>
      <c r="ACQ5441" s="60"/>
      <c r="ACR5441" s="60"/>
      <c r="ACS5441" s="60"/>
      <c r="ACT5441" s="60"/>
      <c r="ACU5441" s="60"/>
      <c r="ACV5441" s="60"/>
      <c r="ACW5441" s="60"/>
      <c r="ACX5441" s="60"/>
      <c r="ACY5441" s="60">
        <v>0.99774023029112002</v>
      </c>
      <c r="ACZ5441" s="60"/>
      <c r="ADA5441" s="60"/>
      <c r="ADB5441" s="60"/>
      <c r="ADC5441" s="60"/>
      <c r="ADD5441" s="60"/>
      <c r="ADE5441" s="60"/>
    </row>
    <row r="5442" spans="760:785" x14ac:dyDescent="0.25">
      <c r="ACF5442" s="60"/>
      <c r="ACG5442" s="60"/>
      <c r="ACH5442" s="60"/>
      <c r="ACI5442" s="60"/>
      <c r="ACJ5442" s="60"/>
      <c r="ACK5442" s="60"/>
      <c r="ACL5442" s="60"/>
      <c r="ACM5442" s="60"/>
      <c r="ACN5442" s="60"/>
      <c r="ACO5442" s="60"/>
      <c r="ACP5442" s="60"/>
      <c r="ACQ5442" s="60"/>
      <c r="ACR5442" s="60"/>
      <c r="ACS5442" s="60"/>
      <c r="ACT5442" s="60"/>
      <c r="ACU5442" s="60"/>
      <c r="ACV5442" s="60"/>
      <c r="ACW5442" s="60"/>
      <c r="ACX5442" s="60"/>
      <c r="ACY5442" s="60">
        <v>0.99773673773027904</v>
      </c>
      <c r="ACZ5442" s="60"/>
      <c r="ADA5442" s="60"/>
      <c r="ADB5442" s="60"/>
      <c r="ADC5442" s="60"/>
      <c r="ADD5442" s="60"/>
      <c r="ADE5442" s="60"/>
    </row>
    <row r="5443" spans="760:785" x14ac:dyDescent="0.25">
      <c r="ACF5443" s="60"/>
      <c r="ACG5443" s="60"/>
      <c r="ACH5443" s="60"/>
      <c r="ACI5443" s="60"/>
      <c r="ACJ5443" s="60"/>
      <c r="ACK5443" s="60"/>
      <c r="ACL5443" s="60"/>
      <c r="ACM5443" s="60"/>
      <c r="ACN5443" s="60"/>
      <c r="ACO5443" s="60"/>
      <c r="ACP5443" s="60"/>
      <c r="ACQ5443" s="60"/>
      <c r="ACR5443" s="60"/>
      <c r="ACS5443" s="60"/>
      <c r="ACT5443" s="60"/>
      <c r="ACU5443" s="60"/>
      <c r="ACV5443" s="60"/>
      <c r="ACW5443" s="60"/>
      <c r="ACX5443" s="60"/>
      <c r="ACY5443" s="60">
        <v>0.99772942199399095</v>
      </c>
      <c r="ACZ5443" s="60"/>
      <c r="ADA5443" s="60"/>
      <c r="ADB5443" s="60"/>
      <c r="ADC5443" s="60"/>
      <c r="ADD5443" s="60"/>
      <c r="ADE5443" s="60"/>
    </row>
    <row r="5444" spans="760:785" x14ac:dyDescent="0.25">
      <c r="ACF5444" s="60"/>
      <c r="ACG5444" s="60"/>
      <c r="ACH5444" s="60"/>
      <c r="ACI5444" s="60"/>
      <c r="ACJ5444" s="60"/>
      <c r="ACK5444" s="60"/>
      <c r="ACL5444" s="60"/>
      <c r="ACM5444" s="60"/>
      <c r="ACN5444" s="60"/>
      <c r="ACO5444" s="60"/>
      <c r="ACP5444" s="60"/>
      <c r="ACQ5444" s="60"/>
      <c r="ACR5444" s="60"/>
      <c r="ACS5444" s="60"/>
      <c r="ACT5444" s="60"/>
      <c r="ACU5444" s="60"/>
      <c r="ACV5444" s="60"/>
      <c r="ACW5444" s="60"/>
      <c r="ACX5444" s="60"/>
      <c r="ACY5444" s="60">
        <v>0.99772839582741302</v>
      </c>
      <c r="ACZ5444" s="60"/>
      <c r="ADA5444" s="60"/>
      <c r="ADB5444" s="60"/>
      <c r="ADC5444" s="60"/>
      <c r="ADD5444" s="60"/>
      <c r="ADE5444" s="60"/>
    </row>
    <row r="5445" spans="760:785" x14ac:dyDescent="0.25">
      <c r="ACF5445" s="60"/>
      <c r="ACG5445" s="60"/>
      <c r="ACH5445" s="60"/>
      <c r="ACI5445" s="60"/>
      <c r="ACJ5445" s="60"/>
      <c r="ACK5445" s="60"/>
      <c r="ACL5445" s="60"/>
      <c r="ACM5445" s="60"/>
      <c r="ACN5445" s="60"/>
      <c r="ACO5445" s="60"/>
      <c r="ACP5445" s="60"/>
      <c r="ACQ5445" s="60"/>
      <c r="ACR5445" s="60"/>
      <c r="ACS5445" s="60"/>
      <c r="ACT5445" s="60"/>
      <c r="ACU5445" s="60"/>
      <c r="ACV5445" s="60"/>
      <c r="ACW5445" s="60"/>
      <c r="ACX5445" s="60"/>
      <c r="ACY5445" s="60">
        <v>0.99772705280335705</v>
      </c>
      <c r="ACZ5445" s="60"/>
      <c r="ADA5445" s="60"/>
      <c r="ADB5445" s="60"/>
      <c r="ADC5445" s="60"/>
      <c r="ADD5445" s="60"/>
      <c r="ADE5445" s="60"/>
    </row>
    <row r="5446" spans="760:785" x14ac:dyDescent="0.25">
      <c r="ACF5446" s="60"/>
      <c r="ACG5446" s="60"/>
      <c r="ACH5446" s="60"/>
      <c r="ACI5446" s="60"/>
      <c r="ACJ5446" s="60"/>
      <c r="ACK5446" s="60"/>
      <c r="ACL5446" s="60"/>
      <c r="ACM5446" s="60"/>
      <c r="ACN5446" s="60"/>
      <c r="ACO5446" s="60"/>
      <c r="ACP5446" s="60"/>
      <c r="ACQ5446" s="60"/>
      <c r="ACR5446" s="60"/>
      <c r="ACS5446" s="60"/>
      <c r="ACT5446" s="60"/>
      <c r="ACU5446" s="60"/>
      <c r="ACV5446" s="60"/>
      <c r="ACW5446" s="60"/>
      <c r="ACX5446" s="60"/>
      <c r="ACY5446" s="60">
        <v>0.99772345056503897</v>
      </c>
      <c r="ACZ5446" s="60"/>
      <c r="ADA5446" s="60"/>
      <c r="ADB5446" s="60"/>
      <c r="ADC5446" s="60"/>
      <c r="ADD5446" s="60"/>
      <c r="ADE5446" s="60"/>
    </row>
    <row r="5447" spans="760:785" x14ac:dyDescent="0.25">
      <c r="ACF5447" s="60"/>
      <c r="ACG5447" s="60"/>
      <c r="ACH5447" s="60"/>
      <c r="ACI5447" s="60"/>
      <c r="ACJ5447" s="60"/>
      <c r="ACK5447" s="60"/>
      <c r="ACL5447" s="60"/>
      <c r="ACM5447" s="60"/>
      <c r="ACN5447" s="60"/>
      <c r="ACO5447" s="60"/>
      <c r="ACP5447" s="60"/>
      <c r="ACQ5447" s="60"/>
      <c r="ACR5447" s="60"/>
      <c r="ACS5447" s="60"/>
      <c r="ACT5447" s="60"/>
      <c r="ACU5447" s="60"/>
      <c r="ACV5447" s="60"/>
      <c r="ACW5447" s="60"/>
      <c r="ACX5447" s="60"/>
      <c r="ACY5447" s="60">
        <v>0.99771341632461097</v>
      </c>
      <c r="ACZ5447" s="60"/>
      <c r="ADA5447" s="60"/>
      <c r="ADB5447" s="60"/>
      <c r="ADC5447" s="60"/>
      <c r="ADD5447" s="60"/>
      <c r="ADE5447" s="60"/>
    </row>
    <row r="5448" spans="760:785" x14ac:dyDescent="0.25">
      <c r="ACF5448" s="60"/>
      <c r="ACG5448" s="60"/>
      <c r="ACH5448" s="60"/>
      <c r="ACI5448" s="60"/>
      <c r="ACJ5448" s="60"/>
      <c r="ACK5448" s="60"/>
      <c r="ACL5448" s="60"/>
      <c r="ACM5448" s="60"/>
      <c r="ACN5448" s="60"/>
      <c r="ACO5448" s="60"/>
      <c r="ACP5448" s="60"/>
      <c r="ACQ5448" s="60"/>
      <c r="ACR5448" s="60"/>
      <c r="ACS5448" s="60"/>
      <c r="ACT5448" s="60"/>
      <c r="ACU5448" s="60"/>
      <c r="ACV5448" s="60"/>
      <c r="ACW5448" s="60"/>
      <c r="ACX5448" s="60"/>
      <c r="ACY5448" s="60">
        <v>0.99771302856296795</v>
      </c>
      <c r="ACZ5448" s="60"/>
      <c r="ADA5448" s="60"/>
      <c r="ADB5448" s="60"/>
      <c r="ADC5448" s="60"/>
      <c r="ADD5448" s="60"/>
      <c r="ADE5448" s="60"/>
    </row>
    <row r="5449" spans="760:785" x14ac:dyDescent="0.25">
      <c r="ACF5449" s="60"/>
      <c r="ACG5449" s="60"/>
      <c r="ACH5449" s="60"/>
      <c r="ACI5449" s="60"/>
      <c r="ACJ5449" s="60"/>
      <c r="ACK5449" s="60"/>
      <c r="ACL5449" s="60"/>
      <c r="ACM5449" s="60"/>
      <c r="ACN5449" s="60"/>
      <c r="ACO5449" s="60"/>
      <c r="ACP5449" s="60"/>
      <c r="ACQ5449" s="60"/>
      <c r="ACR5449" s="60"/>
      <c r="ACS5449" s="60"/>
      <c r="ACT5449" s="60"/>
      <c r="ACU5449" s="60"/>
      <c r="ACV5449" s="60"/>
      <c r="ACW5449" s="60"/>
      <c r="ACX5449" s="60"/>
      <c r="ACY5449" s="60">
        <v>0.99771114620368395</v>
      </c>
      <c r="ACZ5449" s="60"/>
      <c r="ADA5449" s="60"/>
      <c r="ADB5449" s="60"/>
      <c r="ADC5449" s="60"/>
      <c r="ADD5449" s="60"/>
      <c r="ADE5449" s="60"/>
    </row>
    <row r="5450" spans="760:785" x14ac:dyDescent="0.25">
      <c r="ACF5450" s="60"/>
      <c r="ACG5450" s="60"/>
      <c r="ACH5450" s="60"/>
      <c r="ACI5450" s="60"/>
      <c r="ACJ5450" s="60"/>
      <c r="ACK5450" s="60"/>
      <c r="ACL5450" s="60"/>
      <c r="ACM5450" s="60"/>
      <c r="ACN5450" s="60"/>
      <c r="ACO5450" s="60"/>
      <c r="ACP5450" s="60"/>
      <c r="ACQ5450" s="60"/>
      <c r="ACR5450" s="60"/>
      <c r="ACS5450" s="60"/>
      <c r="ACT5450" s="60"/>
      <c r="ACU5450" s="60"/>
      <c r="ACV5450" s="60"/>
      <c r="ACW5450" s="60"/>
      <c r="ACX5450" s="60"/>
      <c r="ACY5450" s="60">
        <v>0.99770715641339403</v>
      </c>
      <c r="ACZ5450" s="60"/>
      <c r="ADA5450" s="60"/>
      <c r="ADB5450" s="60"/>
      <c r="ADC5450" s="60"/>
      <c r="ADD5450" s="60"/>
      <c r="ADE5450" s="60"/>
    </row>
    <row r="5451" spans="760:785" x14ac:dyDescent="0.25">
      <c r="ACF5451" s="60"/>
      <c r="ACG5451" s="60"/>
      <c r="ACH5451" s="60"/>
      <c r="ACI5451" s="60"/>
      <c r="ACJ5451" s="60"/>
      <c r="ACK5451" s="60"/>
      <c r="ACL5451" s="60"/>
      <c r="ACM5451" s="60"/>
      <c r="ACN5451" s="60"/>
      <c r="ACO5451" s="60"/>
      <c r="ACP5451" s="60"/>
      <c r="ACQ5451" s="60"/>
      <c r="ACR5451" s="60"/>
      <c r="ACS5451" s="60"/>
      <c r="ACT5451" s="60"/>
      <c r="ACU5451" s="60"/>
      <c r="ACV5451" s="60"/>
      <c r="ACW5451" s="60"/>
      <c r="ACX5451" s="60"/>
      <c r="ACY5451" s="60">
        <v>0.997700100755742</v>
      </c>
      <c r="ACZ5451" s="60"/>
      <c r="ADA5451" s="60"/>
      <c r="ADB5451" s="60"/>
      <c r="ADC5451" s="60"/>
      <c r="ADD5451" s="60"/>
      <c r="ADE5451" s="60"/>
    </row>
    <row r="5452" spans="760:785" x14ac:dyDescent="0.25">
      <c r="ACF5452" s="60"/>
      <c r="ACG5452" s="60"/>
      <c r="ACH5452" s="60"/>
      <c r="ACI5452" s="60"/>
      <c r="ACJ5452" s="60"/>
      <c r="ACK5452" s="60"/>
      <c r="ACL5452" s="60"/>
      <c r="ACM5452" s="60"/>
      <c r="ACN5452" s="60"/>
      <c r="ACO5452" s="60"/>
      <c r="ACP5452" s="60"/>
      <c r="ACQ5452" s="60"/>
      <c r="ACR5452" s="60"/>
      <c r="ACS5452" s="60"/>
      <c r="ACT5452" s="60"/>
      <c r="ACU5452" s="60"/>
      <c r="ACV5452" s="60"/>
      <c r="ACW5452" s="60"/>
      <c r="ACX5452" s="60"/>
      <c r="ACY5452" s="60">
        <v>0.99769837010377105</v>
      </c>
      <c r="ACZ5452" s="60"/>
      <c r="ADA5452" s="60"/>
      <c r="ADB5452" s="60"/>
      <c r="ADC5452" s="60"/>
      <c r="ADD5452" s="60"/>
      <c r="ADE5452" s="60"/>
    </row>
    <row r="5453" spans="760:785" x14ac:dyDescent="0.25">
      <c r="ACF5453" s="60"/>
      <c r="ACG5453" s="60"/>
      <c r="ACH5453" s="60"/>
      <c r="ACI5453" s="60"/>
      <c r="ACJ5453" s="60"/>
      <c r="ACK5453" s="60"/>
      <c r="ACL5453" s="60"/>
      <c r="ACM5453" s="60"/>
      <c r="ACN5453" s="60"/>
      <c r="ACO5453" s="60"/>
      <c r="ACP5453" s="60"/>
      <c r="ACQ5453" s="60"/>
      <c r="ACR5453" s="60"/>
      <c r="ACS5453" s="60"/>
      <c r="ACT5453" s="60"/>
      <c r="ACU5453" s="60"/>
      <c r="ACV5453" s="60"/>
      <c r="ACW5453" s="60"/>
      <c r="ACX5453" s="60"/>
      <c r="ACY5453" s="60">
        <v>0.99769833652959705</v>
      </c>
      <c r="ACZ5453" s="60"/>
      <c r="ADA5453" s="60"/>
      <c r="ADB5453" s="60"/>
      <c r="ADC5453" s="60"/>
      <c r="ADD5453" s="60"/>
      <c r="ADE5453" s="60"/>
    </row>
    <row r="5454" spans="760:785" x14ac:dyDescent="0.25">
      <c r="ACF5454" s="60"/>
      <c r="ACG5454" s="60"/>
      <c r="ACH5454" s="60"/>
      <c r="ACI5454" s="60"/>
      <c r="ACJ5454" s="60"/>
      <c r="ACK5454" s="60"/>
      <c r="ACL5454" s="60"/>
      <c r="ACM5454" s="60"/>
      <c r="ACN5454" s="60"/>
      <c r="ACO5454" s="60"/>
      <c r="ACP5454" s="60"/>
      <c r="ACQ5454" s="60"/>
      <c r="ACR5454" s="60"/>
      <c r="ACS5454" s="60"/>
      <c r="ACT5454" s="60"/>
      <c r="ACU5454" s="60"/>
      <c r="ACV5454" s="60"/>
      <c r="ACW5454" s="60"/>
      <c r="ACX5454" s="60"/>
      <c r="ACY5454" s="60">
        <v>0.99769820607870596</v>
      </c>
      <c r="ACZ5454" s="60"/>
      <c r="ADA5454" s="60"/>
      <c r="ADB5454" s="60"/>
      <c r="ADC5454" s="60"/>
      <c r="ADD5454" s="60"/>
      <c r="ADE5454" s="60"/>
    </row>
    <row r="5455" spans="760:785" x14ac:dyDescent="0.25">
      <c r="ACF5455" s="60"/>
      <c r="ACG5455" s="60"/>
      <c r="ACH5455" s="60"/>
      <c r="ACI5455" s="60"/>
      <c r="ACJ5455" s="60"/>
      <c r="ACK5455" s="60"/>
      <c r="ACL5455" s="60"/>
      <c r="ACM5455" s="60"/>
      <c r="ACN5455" s="60"/>
      <c r="ACO5455" s="60"/>
      <c r="ACP5455" s="60"/>
      <c r="ACQ5455" s="60"/>
      <c r="ACR5455" s="60"/>
      <c r="ACS5455" s="60"/>
      <c r="ACT5455" s="60"/>
      <c r="ACU5455" s="60"/>
      <c r="ACV5455" s="60"/>
      <c r="ACW5455" s="60"/>
      <c r="ACX5455" s="60"/>
      <c r="ACY5455" s="60">
        <v>0.99769535695317302</v>
      </c>
      <c r="ACZ5455" s="60"/>
      <c r="ADA5455" s="60"/>
      <c r="ADB5455" s="60"/>
      <c r="ADC5455" s="60"/>
      <c r="ADD5455" s="60"/>
      <c r="ADE5455" s="60"/>
    </row>
    <row r="5456" spans="760:785" x14ac:dyDescent="0.25">
      <c r="ACF5456" s="60"/>
      <c r="ACG5456" s="60"/>
      <c r="ACH5456" s="60"/>
      <c r="ACI5456" s="60"/>
      <c r="ACJ5456" s="60"/>
      <c r="ACK5456" s="60"/>
      <c r="ACL5456" s="60"/>
      <c r="ACM5456" s="60"/>
      <c r="ACN5456" s="60"/>
      <c r="ACO5456" s="60"/>
      <c r="ACP5456" s="60"/>
      <c r="ACQ5456" s="60"/>
      <c r="ACR5456" s="60"/>
      <c r="ACS5456" s="60"/>
      <c r="ACT5456" s="60"/>
      <c r="ACU5456" s="60"/>
      <c r="ACV5456" s="60"/>
      <c r="ACW5456" s="60"/>
      <c r="ACX5456" s="60"/>
      <c r="ACY5456" s="60">
        <v>0.99768559849597904</v>
      </c>
      <c r="ACZ5456" s="60"/>
      <c r="ADA5456" s="60"/>
      <c r="ADB5456" s="60"/>
      <c r="ADC5456" s="60"/>
      <c r="ADD5456" s="60"/>
      <c r="ADE5456" s="60"/>
    </row>
    <row r="5457" spans="760:785" x14ac:dyDescent="0.25">
      <c r="ACF5457" s="60"/>
      <c r="ACG5457" s="60"/>
      <c r="ACH5457" s="60"/>
      <c r="ACI5457" s="60"/>
      <c r="ACJ5457" s="60"/>
      <c r="ACK5457" s="60"/>
      <c r="ACL5457" s="60"/>
      <c r="ACM5457" s="60"/>
      <c r="ACN5457" s="60"/>
      <c r="ACO5457" s="60"/>
      <c r="ACP5457" s="60"/>
      <c r="ACQ5457" s="60"/>
      <c r="ACR5457" s="60"/>
      <c r="ACS5457" s="60"/>
      <c r="ACT5457" s="60"/>
      <c r="ACU5457" s="60"/>
      <c r="ACV5457" s="60"/>
      <c r="ACW5457" s="60"/>
      <c r="ACX5457" s="60"/>
      <c r="ACY5457" s="60">
        <v>0.99768396131491099</v>
      </c>
      <c r="ACZ5457" s="60"/>
      <c r="ADA5457" s="60"/>
      <c r="ADB5457" s="60"/>
      <c r="ADC5457" s="60"/>
      <c r="ADD5457" s="60"/>
      <c r="ADE5457" s="60"/>
    </row>
    <row r="5458" spans="760:785" x14ac:dyDescent="0.25">
      <c r="ACF5458" s="60"/>
      <c r="ACG5458" s="60"/>
      <c r="ACH5458" s="60"/>
      <c r="ACI5458" s="60"/>
      <c r="ACJ5458" s="60"/>
      <c r="ACK5458" s="60"/>
      <c r="ACL5458" s="60"/>
      <c r="ACM5458" s="60"/>
      <c r="ACN5458" s="60"/>
      <c r="ACO5458" s="60"/>
      <c r="ACP5458" s="60"/>
      <c r="ACQ5458" s="60"/>
      <c r="ACR5458" s="60"/>
      <c r="ACS5458" s="60"/>
      <c r="ACT5458" s="60"/>
      <c r="ACU5458" s="60"/>
      <c r="ACV5458" s="60"/>
      <c r="ACW5458" s="60"/>
      <c r="ACX5458" s="60"/>
      <c r="ACY5458" s="60">
        <v>0.99768342131378795</v>
      </c>
      <c r="ACZ5458" s="60"/>
      <c r="ADA5458" s="60"/>
      <c r="ADB5458" s="60"/>
      <c r="ADC5458" s="60"/>
      <c r="ADD5458" s="60"/>
      <c r="ADE5458" s="60"/>
    </row>
    <row r="5459" spans="760:785" x14ac:dyDescent="0.25">
      <c r="ACF5459" s="60"/>
      <c r="ACG5459" s="60"/>
      <c r="ACH5459" s="60"/>
      <c r="ACI5459" s="60"/>
      <c r="ACJ5459" s="60"/>
      <c r="ACK5459" s="60"/>
      <c r="ACL5459" s="60"/>
      <c r="ACM5459" s="60"/>
      <c r="ACN5459" s="60"/>
      <c r="ACO5459" s="60"/>
      <c r="ACP5459" s="60"/>
      <c r="ACQ5459" s="60"/>
      <c r="ACR5459" s="60"/>
      <c r="ACS5459" s="60"/>
      <c r="ACT5459" s="60"/>
      <c r="ACU5459" s="60"/>
      <c r="ACV5459" s="60"/>
      <c r="ACW5459" s="60"/>
      <c r="ACX5459" s="60"/>
      <c r="ACY5459" s="60">
        <v>0.99767390412201495</v>
      </c>
      <c r="ACZ5459" s="60"/>
      <c r="ADA5459" s="60"/>
      <c r="ADB5459" s="60"/>
      <c r="ADC5459" s="60"/>
      <c r="ADD5459" s="60"/>
      <c r="ADE5459" s="60"/>
    </row>
    <row r="5460" spans="760:785" x14ac:dyDescent="0.25">
      <c r="ACF5460" s="60"/>
      <c r="ACG5460" s="60"/>
      <c r="ACH5460" s="60"/>
      <c r="ACI5460" s="60"/>
      <c r="ACJ5460" s="60"/>
      <c r="ACK5460" s="60"/>
      <c r="ACL5460" s="60"/>
      <c r="ACM5460" s="60"/>
      <c r="ACN5460" s="60"/>
      <c r="ACO5460" s="60"/>
      <c r="ACP5460" s="60"/>
      <c r="ACQ5460" s="60"/>
      <c r="ACR5460" s="60"/>
      <c r="ACS5460" s="60"/>
      <c r="ACT5460" s="60"/>
      <c r="ACU5460" s="60"/>
      <c r="ACV5460" s="60"/>
      <c r="ACW5460" s="60"/>
      <c r="ACX5460" s="60"/>
      <c r="ACY5460" s="60">
        <v>0.99767266259554399</v>
      </c>
      <c r="ACZ5460" s="60"/>
      <c r="ADA5460" s="60"/>
      <c r="ADB5460" s="60"/>
      <c r="ADC5460" s="60"/>
      <c r="ADD5460" s="60"/>
      <c r="ADE5460" s="60"/>
    </row>
    <row r="5461" spans="760:785" x14ac:dyDescent="0.25">
      <c r="ACF5461" s="60"/>
      <c r="ACG5461" s="60"/>
      <c r="ACH5461" s="60"/>
      <c r="ACI5461" s="60"/>
      <c r="ACJ5461" s="60"/>
      <c r="ACK5461" s="60"/>
      <c r="ACL5461" s="60"/>
      <c r="ACM5461" s="60"/>
      <c r="ACN5461" s="60"/>
      <c r="ACO5461" s="60"/>
      <c r="ACP5461" s="60"/>
      <c r="ACQ5461" s="60"/>
      <c r="ACR5461" s="60"/>
      <c r="ACS5461" s="60"/>
      <c r="ACT5461" s="60"/>
      <c r="ACU5461" s="60"/>
      <c r="ACV5461" s="60"/>
      <c r="ACW5461" s="60"/>
      <c r="ACX5461" s="60"/>
      <c r="ACY5461" s="60">
        <v>0.99766844946085098</v>
      </c>
      <c r="ACZ5461" s="60"/>
      <c r="ADA5461" s="60"/>
      <c r="ADB5461" s="60"/>
      <c r="ADC5461" s="60"/>
      <c r="ADD5461" s="60"/>
      <c r="ADE5461" s="60"/>
    </row>
    <row r="5462" spans="760:785" x14ac:dyDescent="0.25">
      <c r="ACF5462" s="60"/>
      <c r="ACG5462" s="60"/>
      <c r="ACH5462" s="60"/>
      <c r="ACI5462" s="60"/>
      <c r="ACJ5462" s="60"/>
      <c r="ACK5462" s="60"/>
      <c r="ACL5462" s="60"/>
      <c r="ACM5462" s="60"/>
      <c r="ACN5462" s="60"/>
      <c r="ACO5462" s="60"/>
      <c r="ACP5462" s="60"/>
      <c r="ACQ5462" s="60"/>
      <c r="ACR5462" s="60"/>
      <c r="ACS5462" s="60"/>
      <c r="ACT5462" s="60"/>
      <c r="ACU5462" s="60"/>
      <c r="ACV5462" s="60"/>
      <c r="ACW5462" s="60"/>
      <c r="ACX5462" s="60"/>
      <c r="ACY5462" s="60">
        <v>0.99766606958084303</v>
      </c>
      <c r="ACZ5462" s="60"/>
      <c r="ADA5462" s="60"/>
      <c r="ADB5462" s="60"/>
      <c r="ADC5462" s="60"/>
      <c r="ADD5462" s="60"/>
      <c r="ADE5462" s="60"/>
    </row>
    <row r="5463" spans="760:785" x14ac:dyDescent="0.25">
      <c r="ACF5463" s="60"/>
      <c r="ACG5463" s="60"/>
      <c r="ACH5463" s="60"/>
      <c r="ACI5463" s="60"/>
      <c r="ACJ5463" s="60"/>
      <c r="ACK5463" s="60"/>
      <c r="ACL5463" s="60"/>
      <c r="ACM5463" s="60"/>
      <c r="ACN5463" s="60"/>
      <c r="ACO5463" s="60"/>
      <c r="ACP5463" s="60"/>
      <c r="ACQ5463" s="60"/>
      <c r="ACR5463" s="60"/>
      <c r="ACS5463" s="60"/>
      <c r="ACT5463" s="60"/>
      <c r="ACU5463" s="60"/>
      <c r="ACV5463" s="60"/>
      <c r="ACW5463" s="60"/>
      <c r="ACX5463" s="60"/>
      <c r="ACY5463" s="60">
        <v>0.99766275961344197</v>
      </c>
      <c r="ACZ5463" s="60"/>
      <c r="ADA5463" s="60"/>
      <c r="ADB5463" s="60"/>
      <c r="ADC5463" s="60"/>
      <c r="ADD5463" s="60"/>
      <c r="ADE5463" s="60"/>
    </row>
    <row r="5464" spans="760:785" x14ac:dyDescent="0.25">
      <c r="ACF5464" s="60"/>
      <c r="ACG5464" s="60"/>
      <c r="ACH5464" s="60"/>
      <c r="ACI5464" s="60"/>
      <c r="ACJ5464" s="60"/>
      <c r="ACK5464" s="60"/>
      <c r="ACL5464" s="60"/>
      <c r="ACM5464" s="60"/>
      <c r="ACN5464" s="60"/>
      <c r="ACO5464" s="60"/>
      <c r="ACP5464" s="60"/>
      <c r="ACQ5464" s="60"/>
      <c r="ACR5464" s="60"/>
      <c r="ACS5464" s="60"/>
      <c r="ACT5464" s="60"/>
      <c r="ACU5464" s="60"/>
      <c r="ACV5464" s="60"/>
      <c r="ACW5464" s="60"/>
      <c r="ACX5464" s="60"/>
      <c r="ACY5464" s="60">
        <v>0.99764056128164302</v>
      </c>
      <c r="ACZ5464" s="60"/>
      <c r="ADA5464" s="60"/>
      <c r="ADB5464" s="60"/>
      <c r="ADC5464" s="60"/>
      <c r="ADD5464" s="60"/>
      <c r="ADE5464" s="60"/>
    </row>
    <row r="5465" spans="760:785" x14ac:dyDescent="0.25">
      <c r="ACF5465" s="60"/>
      <c r="ACG5465" s="60"/>
      <c r="ACH5465" s="60"/>
      <c r="ACI5465" s="60"/>
      <c r="ACJ5465" s="60"/>
      <c r="ACK5465" s="60"/>
      <c r="ACL5465" s="60"/>
      <c r="ACM5465" s="60"/>
      <c r="ACN5465" s="60"/>
      <c r="ACO5465" s="60"/>
      <c r="ACP5465" s="60"/>
      <c r="ACQ5465" s="60"/>
      <c r="ACR5465" s="60"/>
      <c r="ACS5465" s="60"/>
      <c r="ACT5465" s="60"/>
      <c r="ACU5465" s="60"/>
      <c r="ACV5465" s="60"/>
      <c r="ACW5465" s="60"/>
      <c r="ACX5465" s="60"/>
      <c r="ACY5465" s="60">
        <v>0.99763944293830698</v>
      </c>
      <c r="ACZ5465" s="60"/>
      <c r="ADA5465" s="60"/>
      <c r="ADB5465" s="60"/>
      <c r="ADC5465" s="60"/>
      <c r="ADD5465" s="60"/>
      <c r="ADE5465" s="60"/>
    </row>
    <row r="5466" spans="760:785" x14ac:dyDescent="0.25">
      <c r="ACF5466" s="60"/>
      <c r="ACG5466" s="60"/>
      <c r="ACH5466" s="60"/>
      <c r="ACI5466" s="60"/>
      <c r="ACJ5466" s="60"/>
      <c r="ACK5466" s="60"/>
      <c r="ACL5466" s="60"/>
      <c r="ACM5466" s="60"/>
      <c r="ACN5466" s="60"/>
      <c r="ACO5466" s="60"/>
      <c r="ACP5466" s="60"/>
      <c r="ACQ5466" s="60"/>
      <c r="ACR5466" s="60"/>
      <c r="ACS5466" s="60"/>
      <c r="ACT5466" s="60"/>
      <c r="ACU5466" s="60"/>
      <c r="ACV5466" s="60"/>
      <c r="ACW5466" s="60"/>
      <c r="ACX5466" s="60"/>
      <c r="ACY5466" s="60">
        <v>0.99763073219879095</v>
      </c>
      <c r="ACZ5466" s="60"/>
      <c r="ADA5466" s="60"/>
      <c r="ADB5466" s="60"/>
      <c r="ADC5466" s="60"/>
      <c r="ADD5466" s="60"/>
      <c r="ADE5466" s="60"/>
    </row>
    <row r="5467" spans="760:785" x14ac:dyDescent="0.25">
      <c r="ACF5467" s="60"/>
      <c r="ACG5467" s="60"/>
      <c r="ACH5467" s="60"/>
      <c r="ACI5467" s="60"/>
      <c r="ACJ5467" s="60"/>
      <c r="ACK5467" s="60"/>
      <c r="ACL5467" s="60"/>
      <c r="ACM5467" s="60"/>
      <c r="ACN5467" s="60"/>
      <c r="ACO5467" s="60"/>
      <c r="ACP5467" s="60"/>
      <c r="ACQ5467" s="60"/>
      <c r="ACR5467" s="60"/>
      <c r="ACS5467" s="60"/>
      <c r="ACT5467" s="60"/>
      <c r="ACU5467" s="60"/>
      <c r="ACV5467" s="60"/>
      <c r="ACW5467" s="60"/>
      <c r="ACX5467" s="60"/>
      <c r="ACY5467" s="60">
        <v>0.99762888122818605</v>
      </c>
      <c r="ACZ5467" s="60"/>
      <c r="ADA5467" s="60"/>
      <c r="ADB5467" s="60"/>
      <c r="ADC5467" s="60"/>
      <c r="ADD5467" s="60"/>
      <c r="ADE5467" s="60"/>
    </row>
    <row r="5468" spans="760:785" x14ac:dyDescent="0.25">
      <c r="ACF5468" s="60"/>
      <c r="ACG5468" s="60"/>
      <c r="ACH5468" s="60"/>
      <c r="ACI5468" s="60"/>
      <c r="ACJ5468" s="60"/>
      <c r="ACK5468" s="60"/>
      <c r="ACL5468" s="60"/>
      <c r="ACM5468" s="60"/>
      <c r="ACN5468" s="60"/>
      <c r="ACO5468" s="60"/>
      <c r="ACP5468" s="60"/>
      <c r="ACQ5468" s="60"/>
      <c r="ACR5468" s="60"/>
      <c r="ACS5468" s="60"/>
      <c r="ACT5468" s="60"/>
      <c r="ACU5468" s="60"/>
      <c r="ACV5468" s="60"/>
      <c r="ACW5468" s="60"/>
      <c r="ACX5468" s="60"/>
      <c r="ACY5468" s="60">
        <v>0.99762513267122699</v>
      </c>
      <c r="ACZ5468" s="60"/>
      <c r="ADA5468" s="60"/>
      <c r="ADB5468" s="60"/>
      <c r="ADC5468" s="60"/>
      <c r="ADD5468" s="60"/>
      <c r="ADE5468" s="60"/>
    </row>
    <row r="5469" spans="760:785" x14ac:dyDescent="0.25">
      <c r="ACF5469" s="60"/>
      <c r="ACG5469" s="60"/>
      <c r="ACH5469" s="60"/>
      <c r="ACI5469" s="60"/>
      <c r="ACJ5469" s="60"/>
      <c r="ACK5469" s="60"/>
      <c r="ACL5469" s="60"/>
      <c r="ACM5469" s="60"/>
      <c r="ACN5469" s="60"/>
      <c r="ACO5469" s="60"/>
      <c r="ACP5469" s="60"/>
      <c r="ACQ5469" s="60"/>
      <c r="ACR5469" s="60"/>
      <c r="ACS5469" s="60"/>
      <c r="ACT5469" s="60"/>
      <c r="ACU5469" s="60"/>
      <c r="ACV5469" s="60"/>
      <c r="ACW5469" s="60"/>
      <c r="ACX5469" s="60"/>
      <c r="ACY5469" s="60">
        <v>0.99762042853605903</v>
      </c>
      <c r="ACZ5469" s="60"/>
      <c r="ADA5469" s="60"/>
      <c r="ADB5469" s="60"/>
      <c r="ADC5469" s="60"/>
      <c r="ADD5469" s="60"/>
      <c r="ADE5469" s="60"/>
    </row>
    <row r="5470" spans="760:785" x14ac:dyDescent="0.25">
      <c r="ACF5470" s="60"/>
      <c r="ACG5470" s="60"/>
      <c r="ACH5470" s="60"/>
      <c r="ACI5470" s="60"/>
      <c r="ACJ5470" s="60"/>
      <c r="ACK5470" s="60"/>
      <c r="ACL5470" s="60"/>
      <c r="ACM5470" s="60"/>
      <c r="ACN5470" s="60"/>
      <c r="ACO5470" s="60"/>
      <c r="ACP5470" s="60"/>
      <c r="ACQ5470" s="60"/>
      <c r="ACR5470" s="60"/>
      <c r="ACS5470" s="60"/>
      <c r="ACT5470" s="60"/>
      <c r="ACU5470" s="60"/>
      <c r="ACV5470" s="60"/>
      <c r="ACW5470" s="60"/>
      <c r="ACX5470" s="60"/>
      <c r="ACY5470" s="60">
        <v>0.99760258870990504</v>
      </c>
      <c r="ACZ5470" s="60"/>
      <c r="ADA5470" s="60"/>
      <c r="ADB5470" s="60"/>
      <c r="ADC5470" s="60"/>
      <c r="ADD5470" s="60"/>
      <c r="ADE5470" s="60"/>
    </row>
    <row r="5471" spans="760:785" x14ac:dyDescent="0.25">
      <c r="ACF5471" s="60"/>
      <c r="ACG5471" s="60"/>
      <c r="ACH5471" s="60"/>
      <c r="ACI5471" s="60"/>
      <c r="ACJ5471" s="60"/>
      <c r="ACK5471" s="60"/>
      <c r="ACL5471" s="60"/>
      <c r="ACM5471" s="60"/>
      <c r="ACN5471" s="60"/>
      <c r="ACO5471" s="60"/>
      <c r="ACP5471" s="60"/>
      <c r="ACQ5471" s="60"/>
      <c r="ACR5471" s="60"/>
      <c r="ACS5471" s="60"/>
      <c r="ACT5471" s="60"/>
      <c r="ACU5471" s="60"/>
      <c r="ACV5471" s="60"/>
      <c r="ACW5471" s="60"/>
      <c r="ACX5471" s="60"/>
      <c r="ACY5471" s="60">
        <v>0.99759583179906697</v>
      </c>
      <c r="ACZ5471" s="60"/>
      <c r="ADA5471" s="60"/>
      <c r="ADB5471" s="60"/>
      <c r="ADC5471" s="60"/>
      <c r="ADD5471" s="60"/>
      <c r="ADE5471" s="60"/>
    </row>
    <row r="5472" spans="760:785" x14ac:dyDescent="0.25">
      <c r="ACF5472" s="60"/>
      <c r="ACG5472" s="60"/>
      <c r="ACH5472" s="60"/>
      <c r="ACI5472" s="60"/>
      <c r="ACJ5472" s="60"/>
      <c r="ACK5472" s="60"/>
      <c r="ACL5472" s="60"/>
      <c r="ACM5472" s="60"/>
      <c r="ACN5472" s="60"/>
      <c r="ACO5472" s="60"/>
      <c r="ACP5472" s="60"/>
      <c r="ACQ5472" s="60"/>
      <c r="ACR5472" s="60"/>
      <c r="ACS5472" s="60"/>
      <c r="ACT5472" s="60"/>
      <c r="ACU5472" s="60"/>
      <c r="ACV5472" s="60"/>
      <c r="ACW5472" s="60"/>
      <c r="ACX5472" s="60"/>
      <c r="ACY5472" s="60">
        <v>0.99759127809354897</v>
      </c>
      <c r="ACZ5472" s="60"/>
      <c r="ADA5472" s="60"/>
      <c r="ADB5472" s="60"/>
      <c r="ADC5472" s="60"/>
      <c r="ADD5472" s="60"/>
      <c r="ADE5472" s="60"/>
    </row>
    <row r="5473" spans="760:785" x14ac:dyDescent="0.25">
      <c r="ACF5473" s="60"/>
      <c r="ACG5473" s="60"/>
      <c r="ACH5473" s="60"/>
      <c r="ACI5473" s="60"/>
      <c r="ACJ5473" s="60"/>
      <c r="ACK5473" s="60"/>
      <c r="ACL5473" s="60"/>
      <c r="ACM5473" s="60"/>
      <c r="ACN5473" s="60"/>
      <c r="ACO5473" s="60"/>
      <c r="ACP5473" s="60"/>
      <c r="ACQ5473" s="60"/>
      <c r="ACR5473" s="60"/>
      <c r="ACS5473" s="60"/>
      <c r="ACT5473" s="60"/>
      <c r="ACU5473" s="60"/>
      <c r="ACV5473" s="60"/>
      <c r="ACW5473" s="60"/>
      <c r="ACX5473" s="60"/>
      <c r="ACY5473" s="60">
        <v>0.99758834050969702</v>
      </c>
      <c r="ACZ5473" s="60"/>
      <c r="ADA5473" s="60"/>
      <c r="ADB5473" s="60"/>
      <c r="ADC5473" s="60"/>
      <c r="ADD5473" s="60"/>
      <c r="ADE5473" s="60"/>
    </row>
    <row r="5474" spans="760:785" x14ac:dyDescent="0.25">
      <c r="ACF5474" s="60"/>
      <c r="ACG5474" s="60"/>
      <c r="ACH5474" s="60"/>
      <c r="ACI5474" s="60"/>
      <c r="ACJ5474" s="60"/>
      <c r="ACK5474" s="60"/>
      <c r="ACL5474" s="60"/>
      <c r="ACM5474" s="60"/>
      <c r="ACN5474" s="60"/>
      <c r="ACO5474" s="60"/>
      <c r="ACP5474" s="60"/>
      <c r="ACQ5474" s="60"/>
      <c r="ACR5474" s="60"/>
      <c r="ACS5474" s="60"/>
      <c r="ACT5474" s="60"/>
      <c r="ACU5474" s="60"/>
      <c r="ACV5474" s="60"/>
      <c r="ACW5474" s="60"/>
      <c r="ACX5474" s="60"/>
      <c r="ACY5474" s="60">
        <v>0.99758112291083101</v>
      </c>
      <c r="ACZ5474" s="60"/>
      <c r="ADA5474" s="60"/>
      <c r="ADB5474" s="60"/>
      <c r="ADC5474" s="60"/>
      <c r="ADD5474" s="60"/>
      <c r="ADE5474" s="60"/>
    </row>
    <row r="5475" spans="760:785" x14ac:dyDescent="0.25">
      <c r="ACF5475" s="60"/>
      <c r="ACG5475" s="60"/>
      <c r="ACH5475" s="60"/>
      <c r="ACI5475" s="60"/>
      <c r="ACJ5475" s="60"/>
      <c r="ACK5475" s="60"/>
      <c r="ACL5475" s="60"/>
      <c r="ACM5475" s="60"/>
      <c r="ACN5475" s="60"/>
      <c r="ACO5475" s="60"/>
      <c r="ACP5475" s="60"/>
      <c r="ACQ5475" s="60"/>
      <c r="ACR5475" s="60"/>
      <c r="ACS5475" s="60"/>
      <c r="ACT5475" s="60"/>
      <c r="ACU5475" s="60"/>
      <c r="ACV5475" s="60"/>
      <c r="ACW5475" s="60"/>
      <c r="ACX5475" s="60"/>
      <c r="ACY5475" s="60">
        <v>0.99757483546285397</v>
      </c>
      <c r="ACZ5475" s="60"/>
      <c r="ADA5475" s="60"/>
      <c r="ADB5475" s="60"/>
      <c r="ADC5475" s="60"/>
      <c r="ADD5475" s="60"/>
      <c r="ADE5475" s="60"/>
    </row>
    <row r="5476" spans="760:785" x14ac:dyDescent="0.25">
      <c r="ACF5476" s="60"/>
      <c r="ACG5476" s="60"/>
      <c r="ACH5476" s="60"/>
      <c r="ACI5476" s="60"/>
      <c r="ACJ5476" s="60"/>
      <c r="ACK5476" s="60"/>
      <c r="ACL5476" s="60"/>
      <c r="ACM5476" s="60"/>
      <c r="ACN5476" s="60"/>
      <c r="ACO5476" s="60"/>
      <c r="ACP5476" s="60"/>
      <c r="ACQ5476" s="60"/>
      <c r="ACR5476" s="60"/>
      <c r="ACS5476" s="60"/>
      <c r="ACT5476" s="60"/>
      <c r="ACU5476" s="60"/>
      <c r="ACV5476" s="60"/>
      <c r="ACW5476" s="60"/>
      <c r="ACX5476" s="60"/>
      <c r="ACY5476" s="60">
        <v>0.99756733172716605</v>
      </c>
      <c r="ACZ5476" s="60"/>
      <c r="ADA5476" s="60"/>
      <c r="ADB5476" s="60"/>
      <c r="ADC5476" s="60"/>
      <c r="ADD5476" s="60"/>
      <c r="ADE5476" s="60"/>
    </row>
    <row r="5477" spans="760:785" x14ac:dyDescent="0.25">
      <c r="ACF5477" s="60"/>
      <c r="ACG5477" s="60"/>
      <c r="ACH5477" s="60"/>
      <c r="ACI5477" s="60"/>
      <c r="ACJ5477" s="60"/>
      <c r="ACK5477" s="60"/>
      <c r="ACL5477" s="60"/>
      <c r="ACM5477" s="60"/>
      <c r="ACN5477" s="60"/>
      <c r="ACO5477" s="60"/>
      <c r="ACP5477" s="60"/>
      <c r="ACQ5477" s="60"/>
      <c r="ACR5477" s="60"/>
      <c r="ACS5477" s="60"/>
      <c r="ACT5477" s="60"/>
      <c r="ACU5477" s="60"/>
      <c r="ACV5477" s="60"/>
      <c r="ACW5477" s="60"/>
      <c r="ACX5477" s="60"/>
      <c r="ACY5477" s="60">
        <v>0.99755862816643703</v>
      </c>
      <c r="ACZ5477" s="60"/>
      <c r="ADA5477" s="60"/>
      <c r="ADB5477" s="60"/>
      <c r="ADC5477" s="60"/>
      <c r="ADD5477" s="60"/>
      <c r="ADE5477" s="60"/>
    </row>
    <row r="5478" spans="760:785" x14ac:dyDescent="0.25">
      <c r="ACF5478" s="60"/>
      <c r="ACG5478" s="60"/>
      <c r="ACH5478" s="60"/>
      <c r="ACI5478" s="60"/>
      <c r="ACJ5478" s="60"/>
      <c r="ACK5478" s="60"/>
      <c r="ACL5478" s="60"/>
      <c r="ACM5478" s="60"/>
      <c r="ACN5478" s="60"/>
      <c r="ACO5478" s="60"/>
      <c r="ACP5478" s="60"/>
      <c r="ACQ5478" s="60"/>
      <c r="ACR5478" s="60"/>
      <c r="ACS5478" s="60"/>
      <c r="ACT5478" s="60"/>
      <c r="ACU5478" s="60"/>
      <c r="ACV5478" s="60"/>
      <c r="ACW5478" s="60"/>
      <c r="ACX5478" s="60"/>
      <c r="ACY5478" s="60">
        <v>0.99754535577649195</v>
      </c>
      <c r="ACZ5478" s="60"/>
      <c r="ADA5478" s="60"/>
      <c r="ADB5478" s="60"/>
      <c r="ADC5478" s="60"/>
      <c r="ADD5478" s="60"/>
      <c r="ADE5478" s="60"/>
    </row>
    <row r="5479" spans="760:785" x14ac:dyDescent="0.25">
      <c r="ACF5479" s="60"/>
      <c r="ACG5479" s="60"/>
      <c r="ACH5479" s="60"/>
      <c r="ACI5479" s="60"/>
      <c r="ACJ5479" s="60"/>
      <c r="ACK5479" s="60"/>
      <c r="ACL5479" s="60"/>
      <c r="ACM5479" s="60"/>
      <c r="ACN5479" s="60"/>
      <c r="ACO5479" s="60"/>
      <c r="ACP5479" s="60"/>
      <c r="ACQ5479" s="60"/>
      <c r="ACR5479" s="60"/>
      <c r="ACS5479" s="60"/>
      <c r="ACT5479" s="60"/>
      <c r="ACU5479" s="60"/>
      <c r="ACV5479" s="60"/>
      <c r="ACW5479" s="60"/>
      <c r="ACX5479" s="60"/>
      <c r="ACY5479" s="60">
        <v>0.997538152261357</v>
      </c>
      <c r="ACZ5479" s="60"/>
      <c r="ADA5479" s="60"/>
      <c r="ADB5479" s="60"/>
      <c r="ADC5479" s="60"/>
      <c r="ADD5479" s="60"/>
      <c r="ADE5479" s="60"/>
    </row>
    <row r="5480" spans="760:785" x14ac:dyDescent="0.25">
      <c r="ACF5480" s="60"/>
      <c r="ACG5480" s="60"/>
      <c r="ACH5480" s="60"/>
      <c r="ACI5480" s="60"/>
      <c r="ACJ5480" s="60"/>
      <c r="ACK5480" s="60"/>
      <c r="ACL5480" s="60"/>
      <c r="ACM5480" s="60"/>
      <c r="ACN5480" s="60"/>
      <c r="ACO5480" s="60"/>
      <c r="ACP5480" s="60"/>
      <c r="ACQ5480" s="60"/>
      <c r="ACR5480" s="60"/>
      <c r="ACS5480" s="60"/>
      <c r="ACT5480" s="60"/>
      <c r="ACU5480" s="60"/>
      <c r="ACV5480" s="60"/>
      <c r="ACW5480" s="60"/>
      <c r="ACX5480" s="60"/>
      <c r="ACY5480" s="60">
        <v>0.99753238952415502</v>
      </c>
      <c r="ACZ5480" s="60"/>
      <c r="ADA5480" s="60"/>
      <c r="ADB5480" s="60"/>
      <c r="ADC5480" s="60"/>
      <c r="ADD5480" s="60"/>
      <c r="ADE5480" s="60"/>
    </row>
    <row r="5481" spans="760:785" x14ac:dyDescent="0.25">
      <c r="ACF5481" s="60"/>
      <c r="ACG5481" s="60"/>
      <c r="ACH5481" s="60"/>
      <c r="ACI5481" s="60"/>
      <c r="ACJ5481" s="60"/>
      <c r="ACK5481" s="60"/>
      <c r="ACL5481" s="60"/>
      <c r="ACM5481" s="60"/>
      <c r="ACN5481" s="60"/>
      <c r="ACO5481" s="60"/>
      <c r="ACP5481" s="60"/>
      <c r="ACQ5481" s="60"/>
      <c r="ACR5481" s="60"/>
      <c r="ACS5481" s="60"/>
      <c r="ACT5481" s="60"/>
      <c r="ACU5481" s="60"/>
      <c r="ACV5481" s="60"/>
      <c r="ACW5481" s="60"/>
      <c r="ACX5481" s="60"/>
      <c r="ACY5481" s="60">
        <v>0.99752900820420598</v>
      </c>
      <c r="ACZ5481" s="60"/>
      <c r="ADA5481" s="60"/>
      <c r="ADB5481" s="60"/>
      <c r="ADC5481" s="60"/>
      <c r="ADD5481" s="60"/>
      <c r="ADE5481" s="60"/>
    </row>
    <row r="5482" spans="760:785" x14ac:dyDescent="0.25">
      <c r="ACF5482" s="60"/>
      <c r="ACG5482" s="60"/>
      <c r="ACH5482" s="60"/>
      <c r="ACI5482" s="60"/>
      <c r="ACJ5482" s="60"/>
      <c r="ACK5482" s="60"/>
      <c r="ACL5482" s="60"/>
      <c r="ACM5482" s="60"/>
      <c r="ACN5482" s="60"/>
      <c r="ACO5482" s="60"/>
      <c r="ACP5482" s="60"/>
      <c r="ACQ5482" s="60"/>
      <c r="ACR5482" s="60"/>
      <c r="ACS5482" s="60"/>
      <c r="ACT5482" s="60"/>
      <c r="ACU5482" s="60"/>
      <c r="ACV5482" s="60"/>
      <c r="ACW5482" s="60"/>
      <c r="ACX5482" s="60"/>
      <c r="ACY5482" s="60">
        <v>0.99752453104206595</v>
      </c>
      <c r="ACZ5482" s="60"/>
      <c r="ADA5482" s="60"/>
      <c r="ADB5482" s="60"/>
      <c r="ADC5482" s="60"/>
      <c r="ADD5482" s="60"/>
      <c r="ADE5482" s="60"/>
    </row>
    <row r="5483" spans="760:785" x14ac:dyDescent="0.25">
      <c r="ACF5483" s="60"/>
      <c r="ACG5483" s="60"/>
      <c r="ACH5483" s="60"/>
      <c r="ACI5483" s="60"/>
      <c r="ACJ5483" s="60"/>
      <c r="ACK5483" s="60"/>
      <c r="ACL5483" s="60"/>
      <c r="ACM5483" s="60"/>
      <c r="ACN5483" s="60"/>
      <c r="ACO5483" s="60"/>
      <c r="ACP5483" s="60"/>
      <c r="ACQ5483" s="60"/>
      <c r="ACR5483" s="60"/>
      <c r="ACS5483" s="60"/>
      <c r="ACT5483" s="60"/>
      <c r="ACU5483" s="60"/>
      <c r="ACV5483" s="60"/>
      <c r="ACW5483" s="60"/>
      <c r="ACX5483" s="60"/>
      <c r="ACY5483" s="60">
        <v>0.99752428791700098</v>
      </c>
      <c r="ACZ5483" s="60"/>
      <c r="ADA5483" s="60"/>
      <c r="ADB5483" s="60"/>
      <c r="ADC5483" s="60"/>
      <c r="ADD5483" s="60"/>
      <c r="ADE5483" s="60"/>
    </row>
    <row r="5484" spans="760:785" x14ac:dyDescent="0.25">
      <c r="ACF5484" s="60"/>
      <c r="ACG5484" s="60"/>
      <c r="ACH5484" s="60"/>
      <c r="ACI5484" s="60"/>
      <c r="ACJ5484" s="60"/>
      <c r="ACK5484" s="60"/>
      <c r="ACL5484" s="60"/>
      <c r="ACM5484" s="60"/>
      <c r="ACN5484" s="60"/>
      <c r="ACO5484" s="60"/>
      <c r="ACP5484" s="60"/>
      <c r="ACQ5484" s="60"/>
      <c r="ACR5484" s="60"/>
      <c r="ACS5484" s="60"/>
      <c r="ACT5484" s="60"/>
      <c r="ACU5484" s="60"/>
      <c r="ACV5484" s="60"/>
      <c r="ACW5484" s="60"/>
      <c r="ACX5484" s="60"/>
      <c r="ACY5484" s="60">
        <v>0.99751949068321799</v>
      </c>
      <c r="ACZ5484" s="60"/>
      <c r="ADA5484" s="60"/>
      <c r="ADB5484" s="60"/>
      <c r="ADC5484" s="60"/>
      <c r="ADD5484" s="60"/>
      <c r="ADE5484" s="60"/>
    </row>
    <row r="5485" spans="760:785" x14ac:dyDescent="0.25">
      <c r="ACF5485" s="60"/>
      <c r="ACG5485" s="60"/>
      <c r="ACH5485" s="60"/>
      <c r="ACI5485" s="60"/>
      <c r="ACJ5485" s="60"/>
      <c r="ACK5485" s="60"/>
      <c r="ACL5485" s="60"/>
      <c r="ACM5485" s="60"/>
      <c r="ACN5485" s="60"/>
      <c r="ACO5485" s="60"/>
      <c r="ACP5485" s="60"/>
      <c r="ACQ5485" s="60"/>
      <c r="ACR5485" s="60"/>
      <c r="ACS5485" s="60"/>
      <c r="ACT5485" s="60"/>
      <c r="ACU5485" s="60"/>
      <c r="ACV5485" s="60"/>
      <c r="ACW5485" s="60"/>
      <c r="ACX5485" s="60"/>
      <c r="ACY5485" s="60">
        <v>0.99751694022300996</v>
      </c>
      <c r="ACZ5485" s="60"/>
      <c r="ADA5485" s="60"/>
      <c r="ADB5485" s="60"/>
      <c r="ADC5485" s="60"/>
      <c r="ADD5485" s="60"/>
      <c r="ADE5485" s="60"/>
    </row>
    <row r="5486" spans="760:785" x14ac:dyDescent="0.25">
      <c r="ACF5486" s="60"/>
      <c r="ACG5486" s="60"/>
      <c r="ACH5486" s="60"/>
      <c r="ACI5486" s="60"/>
      <c r="ACJ5486" s="60"/>
      <c r="ACK5486" s="60"/>
      <c r="ACL5486" s="60"/>
      <c r="ACM5486" s="60"/>
      <c r="ACN5486" s="60"/>
      <c r="ACO5486" s="60"/>
      <c r="ACP5486" s="60"/>
      <c r="ACQ5486" s="60"/>
      <c r="ACR5486" s="60"/>
      <c r="ACS5486" s="60"/>
      <c r="ACT5486" s="60"/>
      <c r="ACU5486" s="60"/>
      <c r="ACV5486" s="60"/>
      <c r="ACW5486" s="60"/>
      <c r="ACX5486" s="60"/>
      <c r="ACY5486" s="60">
        <v>0.99750997388550999</v>
      </c>
      <c r="ACZ5486" s="60"/>
      <c r="ADA5486" s="60"/>
      <c r="ADB5486" s="60"/>
      <c r="ADC5486" s="60"/>
      <c r="ADD5486" s="60"/>
      <c r="ADE5486" s="60"/>
    </row>
    <row r="5487" spans="760:785" x14ac:dyDescent="0.25">
      <c r="ACF5487" s="60"/>
      <c r="ACG5487" s="60"/>
      <c r="ACH5487" s="60"/>
      <c r="ACI5487" s="60"/>
      <c r="ACJ5487" s="60"/>
      <c r="ACK5487" s="60"/>
      <c r="ACL5487" s="60"/>
      <c r="ACM5487" s="60"/>
      <c r="ACN5487" s="60"/>
      <c r="ACO5487" s="60"/>
      <c r="ACP5487" s="60"/>
      <c r="ACQ5487" s="60"/>
      <c r="ACR5487" s="60"/>
      <c r="ACS5487" s="60"/>
      <c r="ACT5487" s="60"/>
      <c r="ACU5487" s="60"/>
      <c r="ACV5487" s="60"/>
      <c r="ACW5487" s="60"/>
      <c r="ACX5487" s="60"/>
      <c r="ACY5487" s="60">
        <v>0.99750812219987794</v>
      </c>
      <c r="ACZ5487" s="60"/>
      <c r="ADA5487" s="60"/>
      <c r="ADB5487" s="60"/>
      <c r="ADC5487" s="60"/>
      <c r="ADD5487" s="60"/>
      <c r="ADE5487" s="60"/>
    </row>
    <row r="5488" spans="760:785" x14ac:dyDescent="0.25">
      <c r="ACF5488" s="60"/>
      <c r="ACG5488" s="60"/>
      <c r="ACH5488" s="60"/>
      <c r="ACI5488" s="60"/>
      <c r="ACJ5488" s="60"/>
      <c r="ACK5488" s="60"/>
      <c r="ACL5488" s="60"/>
      <c r="ACM5488" s="60"/>
      <c r="ACN5488" s="60"/>
      <c r="ACO5488" s="60"/>
      <c r="ACP5488" s="60"/>
      <c r="ACQ5488" s="60"/>
      <c r="ACR5488" s="60"/>
      <c r="ACS5488" s="60"/>
      <c r="ACT5488" s="60"/>
      <c r="ACU5488" s="60"/>
      <c r="ACV5488" s="60"/>
      <c r="ACW5488" s="60"/>
      <c r="ACX5488" s="60"/>
      <c r="ACY5488" s="60">
        <v>0.99750178626238695</v>
      </c>
      <c r="ACZ5488" s="60"/>
      <c r="ADA5488" s="60"/>
      <c r="ADB5488" s="60"/>
      <c r="ADC5488" s="60"/>
      <c r="ADD5488" s="60"/>
      <c r="ADE5488" s="60"/>
    </row>
    <row r="5489" spans="760:785" x14ac:dyDescent="0.25">
      <c r="ACF5489" s="60"/>
      <c r="ACG5489" s="60"/>
      <c r="ACH5489" s="60"/>
      <c r="ACI5489" s="60"/>
      <c r="ACJ5489" s="60"/>
      <c r="ACK5489" s="60"/>
      <c r="ACL5489" s="60"/>
      <c r="ACM5489" s="60"/>
      <c r="ACN5489" s="60"/>
      <c r="ACO5489" s="60"/>
      <c r="ACP5489" s="60"/>
      <c r="ACQ5489" s="60"/>
      <c r="ACR5489" s="60"/>
      <c r="ACS5489" s="60"/>
      <c r="ACT5489" s="60"/>
      <c r="ACU5489" s="60"/>
      <c r="ACV5489" s="60"/>
      <c r="ACW5489" s="60"/>
      <c r="ACX5489" s="60"/>
      <c r="ACY5489" s="60">
        <v>0.99748686873544801</v>
      </c>
      <c r="ACZ5489" s="60"/>
      <c r="ADA5489" s="60"/>
      <c r="ADB5489" s="60"/>
      <c r="ADC5489" s="60"/>
      <c r="ADD5489" s="60"/>
      <c r="ADE5489" s="60"/>
    </row>
    <row r="5490" spans="760:785" x14ac:dyDescent="0.25">
      <c r="ACF5490" s="60"/>
      <c r="ACG5490" s="60"/>
      <c r="ACH5490" s="60"/>
      <c r="ACI5490" s="60"/>
      <c r="ACJ5490" s="60"/>
      <c r="ACK5490" s="60"/>
      <c r="ACL5490" s="60"/>
      <c r="ACM5490" s="60"/>
      <c r="ACN5490" s="60"/>
      <c r="ACO5490" s="60"/>
      <c r="ACP5490" s="60"/>
      <c r="ACQ5490" s="60"/>
      <c r="ACR5490" s="60"/>
      <c r="ACS5490" s="60"/>
      <c r="ACT5490" s="60"/>
      <c r="ACU5490" s="60"/>
      <c r="ACV5490" s="60"/>
      <c r="ACW5490" s="60"/>
      <c r="ACX5490" s="60"/>
      <c r="ACY5490" s="60">
        <v>0.99747923410370798</v>
      </c>
      <c r="ACZ5490" s="60"/>
      <c r="ADA5490" s="60"/>
      <c r="ADB5490" s="60"/>
      <c r="ADC5490" s="60"/>
      <c r="ADD5490" s="60"/>
      <c r="ADE5490" s="60"/>
    </row>
    <row r="5491" spans="760:785" x14ac:dyDescent="0.25">
      <c r="ACF5491" s="60"/>
      <c r="ACG5491" s="60"/>
      <c r="ACH5491" s="60"/>
      <c r="ACI5491" s="60"/>
      <c r="ACJ5491" s="60"/>
      <c r="ACK5491" s="60"/>
      <c r="ACL5491" s="60"/>
      <c r="ACM5491" s="60"/>
      <c r="ACN5491" s="60"/>
      <c r="ACO5491" s="60"/>
      <c r="ACP5491" s="60"/>
      <c r="ACQ5491" s="60"/>
      <c r="ACR5491" s="60"/>
      <c r="ACS5491" s="60"/>
      <c r="ACT5491" s="60"/>
      <c r="ACU5491" s="60"/>
      <c r="ACV5491" s="60"/>
      <c r="ACW5491" s="60"/>
      <c r="ACX5491" s="60"/>
      <c r="ACY5491" s="60">
        <v>0.997478068527058</v>
      </c>
      <c r="ACZ5491" s="60"/>
      <c r="ADA5491" s="60"/>
      <c r="ADB5491" s="60"/>
      <c r="ADC5491" s="60"/>
      <c r="ADD5491" s="60"/>
      <c r="ADE5491" s="60"/>
    </row>
    <row r="5492" spans="760:785" x14ac:dyDescent="0.25">
      <c r="ACF5492" s="60"/>
      <c r="ACG5492" s="60"/>
      <c r="ACH5492" s="60"/>
      <c r="ACI5492" s="60"/>
      <c r="ACJ5492" s="60"/>
      <c r="ACK5492" s="60"/>
      <c r="ACL5492" s="60"/>
      <c r="ACM5492" s="60"/>
      <c r="ACN5492" s="60"/>
      <c r="ACO5492" s="60"/>
      <c r="ACP5492" s="60"/>
      <c r="ACQ5492" s="60"/>
      <c r="ACR5492" s="60"/>
      <c r="ACS5492" s="60"/>
      <c r="ACT5492" s="60"/>
      <c r="ACU5492" s="60"/>
      <c r="ACV5492" s="60"/>
      <c r="ACW5492" s="60"/>
      <c r="ACX5492" s="60"/>
      <c r="ACY5492" s="60">
        <v>0.99747505318403695</v>
      </c>
      <c r="ACZ5492" s="60"/>
      <c r="ADA5492" s="60"/>
      <c r="ADB5492" s="60"/>
      <c r="ADC5492" s="60"/>
      <c r="ADD5492" s="60"/>
      <c r="ADE5492" s="60"/>
    </row>
    <row r="5493" spans="760:785" x14ac:dyDescent="0.25">
      <c r="ACF5493" s="60"/>
      <c r="ACG5493" s="60"/>
      <c r="ACH5493" s="60"/>
      <c r="ACI5493" s="60"/>
      <c r="ACJ5493" s="60"/>
      <c r="ACK5493" s="60"/>
      <c r="ACL5493" s="60"/>
      <c r="ACM5493" s="60"/>
      <c r="ACN5493" s="60"/>
      <c r="ACO5493" s="60"/>
      <c r="ACP5493" s="60"/>
      <c r="ACQ5493" s="60"/>
      <c r="ACR5493" s="60"/>
      <c r="ACS5493" s="60"/>
      <c r="ACT5493" s="60"/>
      <c r="ACU5493" s="60"/>
      <c r="ACV5493" s="60"/>
      <c r="ACW5493" s="60"/>
      <c r="ACX5493" s="60"/>
      <c r="ACY5493" s="60">
        <v>0.99747343633249896</v>
      </c>
      <c r="ACZ5493" s="60"/>
      <c r="ADA5493" s="60"/>
      <c r="ADB5493" s="60"/>
      <c r="ADC5493" s="60"/>
      <c r="ADD5493" s="60"/>
      <c r="ADE5493" s="60"/>
    </row>
    <row r="5494" spans="760:785" x14ac:dyDescent="0.25">
      <c r="ACF5494" s="60"/>
      <c r="ACG5494" s="60"/>
      <c r="ACH5494" s="60"/>
      <c r="ACI5494" s="60"/>
      <c r="ACJ5494" s="60"/>
      <c r="ACK5494" s="60"/>
      <c r="ACL5494" s="60"/>
      <c r="ACM5494" s="60"/>
      <c r="ACN5494" s="60"/>
      <c r="ACO5494" s="60"/>
      <c r="ACP5494" s="60"/>
      <c r="ACQ5494" s="60"/>
      <c r="ACR5494" s="60"/>
      <c r="ACS5494" s="60"/>
      <c r="ACT5494" s="60"/>
      <c r="ACU5494" s="60"/>
      <c r="ACV5494" s="60"/>
      <c r="ACW5494" s="60"/>
      <c r="ACX5494" s="60"/>
      <c r="ACY5494" s="60">
        <v>0.99747329096023896</v>
      </c>
      <c r="ACZ5494" s="60"/>
      <c r="ADA5494" s="60"/>
      <c r="ADB5494" s="60"/>
      <c r="ADC5494" s="60"/>
      <c r="ADD5494" s="60"/>
      <c r="ADE5494" s="60"/>
    </row>
    <row r="5495" spans="760:785" x14ac:dyDescent="0.25">
      <c r="ACF5495" s="60"/>
      <c r="ACG5495" s="60"/>
      <c r="ACH5495" s="60"/>
      <c r="ACI5495" s="60"/>
      <c r="ACJ5495" s="60"/>
      <c r="ACK5495" s="60"/>
      <c r="ACL5495" s="60"/>
      <c r="ACM5495" s="60"/>
      <c r="ACN5495" s="60"/>
      <c r="ACO5495" s="60"/>
      <c r="ACP5495" s="60"/>
      <c r="ACQ5495" s="60"/>
      <c r="ACR5495" s="60"/>
      <c r="ACS5495" s="60"/>
      <c r="ACT5495" s="60"/>
      <c r="ACU5495" s="60"/>
      <c r="ACV5495" s="60"/>
      <c r="ACW5495" s="60"/>
      <c r="ACX5495" s="60"/>
      <c r="ACY5495" s="60">
        <v>0.99747001952721803</v>
      </c>
      <c r="ACZ5495" s="60"/>
      <c r="ADA5495" s="60"/>
      <c r="ADB5495" s="60"/>
      <c r="ADC5495" s="60"/>
      <c r="ADD5495" s="60"/>
      <c r="ADE5495" s="60"/>
    </row>
    <row r="5496" spans="760:785" x14ac:dyDescent="0.25">
      <c r="ACF5496" s="60"/>
      <c r="ACG5496" s="60"/>
      <c r="ACH5496" s="60"/>
      <c r="ACI5496" s="60"/>
      <c r="ACJ5496" s="60"/>
      <c r="ACK5496" s="60"/>
      <c r="ACL5496" s="60"/>
      <c r="ACM5496" s="60"/>
      <c r="ACN5496" s="60"/>
      <c r="ACO5496" s="60"/>
      <c r="ACP5496" s="60"/>
      <c r="ACQ5496" s="60"/>
      <c r="ACR5496" s="60"/>
      <c r="ACS5496" s="60"/>
      <c r="ACT5496" s="60"/>
      <c r="ACU5496" s="60"/>
      <c r="ACV5496" s="60"/>
      <c r="ACW5496" s="60"/>
      <c r="ACX5496" s="60"/>
      <c r="ACY5496" s="60">
        <v>0.99746689824499202</v>
      </c>
      <c r="ACZ5496" s="60"/>
      <c r="ADA5496" s="60"/>
      <c r="ADB5496" s="60"/>
      <c r="ADC5496" s="60"/>
      <c r="ADD5496" s="60"/>
      <c r="ADE5496" s="60"/>
    </row>
    <row r="5497" spans="760:785" x14ac:dyDescent="0.25">
      <c r="ACF5497" s="60"/>
      <c r="ACG5497" s="60"/>
      <c r="ACH5497" s="60"/>
      <c r="ACI5497" s="60"/>
      <c r="ACJ5497" s="60"/>
      <c r="ACK5497" s="60"/>
      <c r="ACL5497" s="60"/>
      <c r="ACM5497" s="60"/>
      <c r="ACN5497" s="60"/>
      <c r="ACO5497" s="60"/>
      <c r="ACP5497" s="60"/>
      <c r="ACQ5497" s="60"/>
      <c r="ACR5497" s="60"/>
      <c r="ACS5497" s="60"/>
      <c r="ACT5497" s="60"/>
      <c r="ACU5497" s="60"/>
      <c r="ACV5497" s="60"/>
      <c r="ACW5497" s="60"/>
      <c r="ACX5497" s="60"/>
      <c r="ACY5497" s="60">
        <v>0.99746495639380905</v>
      </c>
      <c r="ACZ5497" s="60"/>
      <c r="ADA5497" s="60"/>
      <c r="ADB5497" s="60"/>
      <c r="ADC5497" s="60"/>
      <c r="ADD5497" s="60"/>
      <c r="ADE5497" s="60"/>
    </row>
    <row r="5498" spans="760:785" x14ac:dyDescent="0.25">
      <c r="ACF5498" s="60"/>
      <c r="ACG5498" s="60"/>
      <c r="ACH5498" s="60"/>
      <c r="ACI5498" s="60"/>
      <c r="ACJ5498" s="60"/>
      <c r="ACK5498" s="60"/>
      <c r="ACL5498" s="60"/>
      <c r="ACM5498" s="60"/>
      <c r="ACN5498" s="60"/>
      <c r="ACO5498" s="60"/>
      <c r="ACP5498" s="60"/>
      <c r="ACQ5498" s="60"/>
      <c r="ACR5498" s="60"/>
      <c r="ACS5498" s="60"/>
      <c r="ACT5498" s="60"/>
      <c r="ACU5498" s="60"/>
      <c r="ACV5498" s="60"/>
      <c r="ACW5498" s="60"/>
      <c r="ACX5498" s="60"/>
      <c r="ACY5498" s="60">
        <v>0.99746343664184001</v>
      </c>
      <c r="ACZ5498" s="60"/>
      <c r="ADA5498" s="60"/>
      <c r="ADB5498" s="60"/>
      <c r="ADC5498" s="60"/>
      <c r="ADD5498" s="60"/>
      <c r="ADE5498" s="60"/>
    </row>
    <row r="5499" spans="760:785" x14ac:dyDescent="0.25">
      <c r="ACF5499" s="60"/>
      <c r="ACG5499" s="60"/>
      <c r="ACH5499" s="60"/>
      <c r="ACI5499" s="60"/>
      <c r="ACJ5499" s="60"/>
      <c r="ACK5499" s="60"/>
      <c r="ACL5499" s="60"/>
      <c r="ACM5499" s="60"/>
      <c r="ACN5499" s="60"/>
      <c r="ACO5499" s="60"/>
      <c r="ACP5499" s="60"/>
      <c r="ACQ5499" s="60"/>
      <c r="ACR5499" s="60"/>
      <c r="ACS5499" s="60"/>
      <c r="ACT5499" s="60"/>
      <c r="ACU5499" s="60"/>
      <c r="ACV5499" s="60"/>
      <c r="ACW5499" s="60"/>
      <c r="ACX5499" s="60"/>
      <c r="ACY5499" s="60">
        <v>0.99745762677468797</v>
      </c>
      <c r="ACZ5499" s="60"/>
      <c r="ADA5499" s="60"/>
      <c r="ADB5499" s="60"/>
      <c r="ADC5499" s="60"/>
      <c r="ADD5499" s="60"/>
      <c r="ADE5499" s="60"/>
    </row>
    <row r="5500" spans="760:785" x14ac:dyDescent="0.25">
      <c r="ACF5500" s="60"/>
      <c r="ACG5500" s="60"/>
      <c r="ACH5500" s="60"/>
      <c r="ACI5500" s="60"/>
      <c r="ACJ5500" s="60"/>
      <c r="ACK5500" s="60"/>
      <c r="ACL5500" s="60"/>
      <c r="ACM5500" s="60"/>
      <c r="ACN5500" s="60"/>
      <c r="ACO5500" s="60"/>
      <c r="ACP5500" s="60"/>
      <c r="ACQ5500" s="60"/>
      <c r="ACR5500" s="60"/>
      <c r="ACS5500" s="60"/>
      <c r="ACT5500" s="60"/>
      <c r="ACU5500" s="60"/>
      <c r="ACV5500" s="60"/>
      <c r="ACW5500" s="60"/>
      <c r="ACX5500" s="60"/>
      <c r="ACY5500" s="60">
        <v>0.99745205902680101</v>
      </c>
      <c r="ACZ5500" s="60"/>
      <c r="ADA5500" s="60"/>
      <c r="ADB5500" s="60"/>
      <c r="ADC5500" s="60"/>
      <c r="ADD5500" s="60"/>
      <c r="ADE5500" s="60"/>
    </row>
    <row r="5501" spans="760:785" x14ac:dyDescent="0.25">
      <c r="ACF5501" s="60"/>
      <c r="ACG5501" s="60"/>
      <c r="ACH5501" s="60"/>
      <c r="ACI5501" s="60"/>
      <c r="ACJ5501" s="60"/>
      <c r="ACK5501" s="60"/>
      <c r="ACL5501" s="60"/>
      <c r="ACM5501" s="60"/>
      <c r="ACN5501" s="60"/>
      <c r="ACO5501" s="60"/>
      <c r="ACP5501" s="60"/>
      <c r="ACQ5501" s="60"/>
      <c r="ACR5501" s="60"/>
      <c r="ACS5501" s="60"/>
      <c r="ACT5501" s="60"/>
      <c r="ACU5501" s="60"/>
      <c r="ACV5501" s="60"/>
      <c r="ACW5501" s="60"/>
      <c r="ACX5501" s="60"/>
      <c r="ACY5501" s="60">
        <v>0.99744334058826301</v>
      </c>
      <c r="ACZ5501" s="60"/>
      <c r="ADA5501" s="60"/>
      <c r="ADB5501" s="60"/>
      <c r="ADC5501" s="60"/>
      <c r="ADD5501" s="60"/>
      <c r="ADE5501" s="60"/>
    </row>
    <row r="5502" spans="760:785" x14ac:dyDescent="0.25">
      <c r="ACF5502" s="60"/>
      <c r="ACG5502" s="60"/>
      <c r="ACH5502" s="60"/>
      <c r="ACI5502" s="60"/>
      <c r="ACJ5502" s="60"/>
      <c r="ACK5502" s="60"/>
      <c r="ACL5502" s="60"/>
      <c r="ACM5502" s="60"/>
      <c r="ACN5502" s="60"/>
      <c r="ACO5502" s="60"/>
      <c r="ACP5502" s="60"/>
      <c r="ACQ5502" s="60"/>
      <c r="ACR5502" s="60"/>
      <c r="ACS5502" s="60"/>
      <c r="ACT5502" s="60"/>
      <c r="ACU5502" s="60"/>
      <c r="ACV5502" s="60"/>
      <c r="ACW5502" s="60"/>
      <c r="ACX5502" s="60"/>
      <c r="ACY5502" s="60">
        <v>0.99743566265378103</v>
      </c>
      <c r="ACZ5502" s="60"/>
      <c r="ADA5502" s="60"/>
      <c r="ADB5502" s="60"/>
      <c r="ADC5502" s="60"/>
      <c r="ADD5502" s="60"/>
      <c r="ADE5502" s="60"/>
    </row>
    <row r="5503" spans="760:785" x14ac:dyDescent="0.25">
      <c r="ACF5503" s="60"/>
      <c r="ACG5503" s="60"/>
      <c r="ACH5503" s="60"/>
      <c r="ACI5503" s="60"/>
      <c r="ACJ5503" s="60"/>
      <c r="ACK5503" s="60"/>
      <c r="ACL5503" s="60"/>
      <c r="ACM5503" s="60"/>
      <c r="ACN5503" s="60"/>
      <c r="ACO5503" s="60"/>
      <c r="ACP5503" s="60"/>
      <c r="ACQ5503" s="60"/>
      <c r="ACR5503" s="60"/>
      <c r="ACS5503" s="60"/>
      <c r="ACT5503" s="60"/>
      <c r="ACU5503" s="60"/>
      <c r="ACV5503" s="60"/>
      <c r="ACW5503" s="60"/>
      <c r="ACX5503" s="60"/>
      <c r="ACY5503" s="60">
        <v>0.99743470192080896</v>
      </c>
      <c r="ACZ5503" s="60"/>
      <c r="ADA5503" s="60"/>
      <c r="ADB5503" s="60"/>
      <c r="ADC5503" s="60"/>
      <c r="ADD5503" s="60"/>
      <c r="ADE5503" s="60"/>
    </row>
    <row r="5504" spans="760:785" x14ac:dyDescent="0.25">
      <c r="ACF5504" s="60"/>
      <c r="ACG5504" s="60"/>
      <c r="ACH5504" s="60"/>
      <c r="ACI5504" s="60"/>
      <c r="ACJ5504" s="60"/>
      <c r="ACK5504" s="60"/>
      <c r="ACL5504" s="60"/>
      <c r="ACM5504" s="60"/>
      <c r="ACN5504" s="60"/>
      <c r="ACO5504" s="60"/>
      <c r="ACP5504" s="60"/>
      <c r="ACQ5504" s="60"/>
      <c r="ACR5504" s="60"/>
      <c r="ACS5504" s="60"/>
      <c r="ACT5504" s="60"/>
      <c r="ACU5504" s="60"/>
      <c r="ACV5504" s="60"/>
      <c r="ACW5504" s="60"/>
      <c r="ACX5504" s="60"/>
      <c r="ACY5504" s="60">
        <v>0.99742714443469505</v>
      </c>
      <c r="ACZ5504" s="60"/>
      <c r="ADA5504" s="60"/>
      <c r="ADB5504" s="60"/>
      <c r="ADC5504" s="60"/>
      <c r="ADD5504" s="60"/>
      <c r="ADE5504" s="60"/>
    </row>
    <row r="5505" spans="760:785" x14ac:dyDescent="0.25">
      <c r="ACF5505" s="60"/>
      <c r="ACG5505" s="60"/>
      <c r="ACH5505" s="60"/>
      <c r="ACI5505" s="60"/>
      <c r="ACJ5505" s="60"/>
      <c r="ACK5505" s="60"/>
      <c r="ACL5505" s="60"/>
      <c r="ACM5505" s="60"/>
      <c r="ACN5505" s="60"/>
      <c r="ACO5505" s="60"/>
      <c r="ACP5505" s="60"/>
      <c r="ACQ5505" s="60"/>
      <c r="ACR5505" s="60"/>
      <c r="ACS5505" s="60"/>
      <c r="ACT5505" s="60"/>
      <c r="ACU5505" s="60"/>
      <c r="ACV5505" s="60"/>
      <c r="ACW5505" s="60"/>
      <c r="ACX5505" s="60"/>
      <c r="ACY5505" s="60">
        <v>0.99741866385227096</v>
      </c>
      <c r="ACZ5505" s="60"/>
      <c r="ADA5505" s="60"/>
      <c r="ADB5505" s="60"/>
      <c r="ADC5505" s="60"/>
      <c r="ADD5505" s="60"/>
      <c r="ADE5505" s="60"/>
    </row>
    <row r="5506" spans="760:785" x14ac:dyDescent="0.25">
      <c r="ACF5506" s="60"/>
      <c r="ACG5506" s="60"/>
      <c r="ACH5506" s="60"/>
      <c r="ACI5506" s="60"/>
      <c r="ACJ5506" s="60"/>
      <c r="ACK5506" s="60"/>
      <c r="ACL5506" s="60"/>
      <c r="ACM5506" s="60"/>
      <c r="ACN5506" s="60"/>
      <c r="ACO5506" s="60"/>
      <c r="ACP5506" s="60"/>
      <c r="ACQ5506" s="60"/>
      <c r="ACR5506" s="60"/>
      <c r="ACS5506" s="60"/>
      <c r="ACT5506" s="60"/>
      <c r="ACU5506" s="60"/>
      <c r="ACV5506" s="60"/>
      <c r="ACW5506" s="60"/>
      <c r="ACX5506" s="60"/>
      <c r="ACY5506" s="60">
        <v>0.99740364009252702</v>
      </c>
      <c r="ACZ5506" s="60"/>
      <c r="ADA5506" s="60"/>
      <c r="ADB5506" s="60"/>
      <c r="ADC5506" s="60"/>
      <c r="ADD5506" s="60"/>
      <c r="ADE5506" s="60"/>
    </row>
    <row r="5507" spans="760:785" x14ac:dyDescent="0.25">
      <c r="ACF5507" s="60"/>
      <c r="ACG5507" s="60"/>
      <c r="ACH5507" s="60"/>
      <c r="ACI5507" s="60"/>
      <c r="ACJ5507" s="60"/>
      <c r="ACK5507" s="60"/>
      <c r="ACL5507" s="60"/>
      <c r="ACM5507" s="60"/>
      <c r="ACN5507" s="60"/>
      <c r="ACO5507" s="60"/>
      <c r="ACP5507" s="60"/>
      <c r="ACQ5507" s="60"/>
      <c r="ACR5507" s="60"/>
      <c r="ACS5507" s="60"/>
      <c r="ACT5507" s="60"/>
      <c r="ACU5507" s="60"/>
      <c r="ACV5507" s="60"/>
      <c r="ACW5507" s="60"/>
      <c r="ACX5507" s="60"/>
      <c r="ACY5507" s="60">
        <v>0.99739976658116303</v>
      </c>
      <c r="ACZ5507" s="60"/>
      <c r="ADA5507" s="60"/>
      <c r="ADB5507" s="60"/>
      <c r="ADC5507" s="60"/>
      <c r="ADD5507" s="60"/>
      <c r="ADE5507" s="60"/>
    </row>
    <row r="5508" spans="760:785" x14ac:dyDescent="0.25">
      <c r="ACF5508" s="60"/>
      <c r="ACG5508" s="60"/>
      <c r="ACH5508" s="60"/>
      <c r="ACI5508" s="60"/>
      <c r="ACJ5508" s="60"/>
      <c r="ACK5508" s="60"/>
      <c r="ACL5508" s="60"/>
      <c r="ACM5508" s="60"/>
      <c r="ACN5508" s="60"/>
      <c r="ACO5508" s="60"/>
      <c r="ACP5508" s="60"/>
      <c r="ACQ5508" s="60"/>
      <c r="ACR5508" s="60"/>
      <c r="ACS5508" s="60"/>
      <c r="ACT5508" s="60"/>
      <c r="ACU5508" s="60"/>
      <c r="ACV5508" s="60"/>
      <c r="ACW5508" s="60"/>
      <c r="ACX5508" s="60"/>
      <c r="ACY5508" s="60">
        <v>0.997399623013281</v>
      </c>
      <c r="ACZ5508" s="60"/>
      <c r="ADA5508" s="60"/>
      <c r="ADB5508" s="60"/>
      <c r="ADC5508" s="60"/>
      <c r="ADD5508" s="60"/>
      <c r="ADE5508" s="60"/>
    </row>
    <row r="5509" spans="760:785" x14ac:dyDescent="0.25">
      <c r="ACF5509" s="60"/>
      <c r="ACG5509" s="60"/>
      <c r="ACH5509" s="60"/>
      <c r="ACI5509" s="60"/>
      <c r="ACJ5509" s="60"/>
      <c r="ACK5509" s="60"/>
      <c r="ACL5509" s="60"/>
      <c r="ACM5509" s="60"/>
      <c r="ACN5509" s="60"/>
      <c r="ACO5509" s="60"/>
      <c r="ACP5509" s="60"/>
      <c r="ACQ5509" s="60"/>
      <c r="ACR5509" s="60"/>
      <c r="ACS5509" s="60"/>
      <c r="ACT5509" s="60"/>
      <c r="ACU5509" s="60"/>
      <c r="ACV5509" s="60"/>
      <c r="ACW5509" s="60"/>
      <c r="ACX5509" s="60"/>
      <c r="ACY5509" s="60">
        <v>0.99739312650564105</v>
      </c>
      <c r="ACZ5509" s="60"/>
      <c r="ADA5509" s="60"/>
      <c r="ADB5509" s="60"/>
      <c r="ADC5509" s="60"/>
      <c r="ADD5509" s="60"/>
      <c r="ADE5509" s="60"/>
    </row>
    <row r="5510" spans="760:785" x14ac:dyDescent="0.25">
      <c r="ACF5510" s="60"/>
      <c r="ACG5510" s="60"/>
      <c r="ACH5510" s="60"/>
      <c r="ACI5510" s="60"/>
      <c r="ACJ5510" s="60"/>
      <c r="ACK5510" s="60"/>
      <c r="ACL5510" s="60"/>
      <c r="ACM5510" s="60"/>
      <c r="ACN5510" s="60"/>
      <c r="ACO5510" s="60"/>
      <c r="ACP5510" s="60"/>
      <c r="ACQ5510" s="60"/>
      <c r="ACR5510" s="60"/>
      <c r="ACS5510" s="60"/>
      <c r="ACT5510" s="60"/>
      <c r="ACU5510" s="60"/>
      <c r="ACV5510" s="60"/>
      <c r="ACW5510" s="60"/>
      <c r="ACX5510" s="60"/>
      <c r="ACY5510" s="60">
        <v>0.99738047142068298</v>
      </c>
      <c r="ACZ5510" s="60"/>
      <c r="ADA5510" s="60"/>
      <c r="ADB5510" s="60"/>
      <c r="ADC5510" s="60"/>
      <c r="ADD5510" s="60"/>
      <c r="ADE5510" s="60"/>
    </row>
    <row r="5511" spans="760:785" x14ac:dyDescent="0.25">
      <c r="ACF5511" s="60"/>
      <c r="ACG5511" s="60"/>
      <c r="ACH5511" s="60"/>
      <c r="ACI5511" s="60"/>
      <c r="ACJ5511" s="60"/>
      <c r="ACK5511" s="60"/>
      <c r="ACL5511" s="60"/>
      <c r="ACM5511" s="60"/>
      <c r="ACN5511" s="60"/>
      <c r="ACO5511" s="60"/>
      <c r="ACP5511" s="60"/>
      <c r="ACQ5511" s="60"/>
      <c r="ACR5511" s="60"/>
      <c r="ACS5511" s="60"/>
      <c r="ACT5511" s="60"/>
      <c r="ACU5511" s="60"/>
      <c r="ACV5511" s="60"/>
      <c r="ACW5511" s="60"/>
      <c r="ACX5511" s="60"/>
      <c r="ACY5511" s="60">
        <v>0.99737960750854504</v>
      </c>
      <c r="ACZ5511" s="60"/>
      <c r="ADA5511" s="60"/>
      <c r="ADB5511" s="60"/>
      <c r="ADC5511" s="60"/>
      <c r="ADD5511" s="60"/>
      <c r="ADE5511" s="60"/>
    </row>
    <row r="5512" spans="760:785" x14ac:dyDescent="0.25">
      <c r="ACF5512" s="60"/>
      <c r="ACG5512" s="60"/>
      <c r="ACH5512" s="60"/>
      <c r="ACI5512" s="60"/>
      <c r="ACJ5512" s="60"/>
      <c r="ACK5512" s="60"/>
      <c r="ACL5512" s="60"/>
      <c r="ACM5512" s="60"/>
      <c r="ACN5512" s="60"/>
      <c r="ACO5512" s="60"/>
      <c r="ACP5512" s="60"/>
      <c r="ACQ5512" s="60"/>
      <c r="ACR5512" s="60"/>
      <c r="ACS5512" s="60"/>
      <c r="ACT5512" s="60"/>
      <c r="ACU5512" s="60"/>
      <c r="ACV5512" s="60"/>
      <c r="ACW5512" s="60"/>
      <c r="ACX5512" s="60"/>
      <c r="ACY5512" s="60">
        <v>0.99737733986323795</v>
      </c>
      <c r="ACZ5512" s="60"/>
      <c r="ADA5512" s="60"/>
      <c r="ADB5512" s="60"/>
      <c r="ADC5512" s="60"/>
      <c r="ADD5512" s="60"/>
      <c r="ADE5512" s="60"/>
    </row>
    <row r="5513" spans="760:785" x14ac:dyDescent="0.25">
      <c r="ACF5513" s="60"/>
      <c r="ACG5513" s="60"/>
      <c r="ACH5513" s="60"/>
      <c r="ACI5513" s="60"/>
      <c r="ACJ5513" s="60"/>
      <c r="ACK5513" s="60"/>
      <c r="ACL5513" s="60"/>
      <c r="ACM5513" s="60"/>
      <c r="ACN5513" s="60"/>
      <c r="ACO5513" s="60"/>
      <c r="ACP5513" s="60"/>
      <c r="ACQ5513" s="60"/>
      <c r="ACR5513" s="60"/>
      <c r="ACS5513" s="60"/>
      <c r="ACT5513" s="60"/>
      <c r="ACU5513" s="60"/>
      <c r="ACV5513" s="60"/>
      <c r="ACW5513" s="60"/>
      <c r="ACX5513" s="60"/>
      <c r="ACY5513" s="60">
        <v>0.99737732620330499</v>
      </c>
      <c r="ACZ5513" s="60"/>
      <c r="ADA5513" s="60"/>
      <c r="ADB5513" s="60"/>
      <c r="ADC5513" s="60"/>
      <c r="ADD5513" s="60"/>
      <c r="ADE5513" s="60"/>
    </row>
    <row r="5514" spans="760:785" x14ac:dyDescent="0.25">
      <c r="ACF5514" s="60"/>
      <c r="ACG5514" s="60"/>
      <c r="ACH5514" s="60"/>
      <c r="ACI5514" s="60"/>
      <c r="ACJ5514" s="60"/>
      <c r="ACK5514" s="60"/>
      <c r="ACL5514" s="60"/>
      <c r="ACM5514" s="60"/>
      <c r="ACN5514" s="60"/>
      <c r="ACO5514" s="60"/>
      <c r="ACP5514" s="60"/>
      <c r="ACQ5514" s="60"/>
      <c r="ACR5514" s="60"/>
      <c r="ACS5514" s="60"/>
      <c r="ACT5514" s="60"/>
      <c r="ACU5514" s="60"/>
      <c r="ACV5514" s="60"/>
      <c r="ACW5514" s="60"/>
      <c r="ACX5514" s="60"/>
      <c r="ACY5514" s="60">
        <v>0.99737391443674095</v>
      </c>
      <c r="ACZ5514" s="60"/>
      <c r="ADA5514" s="60"/>
      <c r="ADB5514" s="60"/>
      <c r="ADC5514" s="60"/>
      <c r="ADD5514" s="60"/>
      <c r="ADE5514" s="60"/>
    </row>
    <row r="5515" spans="760:785" x14ac:dyDescent="0.25">
      <c r="ACF5515" s="60"/>
      <c r="ACG5515" s="60"/>
      <c r="ACH5515" s="60"/>
      <c r="ACI5515" s="60"/>
      <c r="ACJ5515" s="60"/>
      <c r="ACK5515" s="60"/>
      <c r="ACL5515" s="60"/>
      <c r="ACM5515" s="60"/>
      <c r="ACN5515" s="60"/>
      <c r="ACO5515" s="60"/>
      <c r="ACP5515" s="60"/>
      <c r="ACQ5515" s="60"/>
      <c r="ACR5515" s="60"/>
      <c r="ACS5515" s="60"/>
      <c r="ACT5515" s="60"/>
      <c r="ACU5515" s="60"/>
      <c r="ACV5515" s="60"/>
      <c r="ACW5515" s="60"/>
      <c r="ACX5515" s="60"/>
      <c r="ACY5515" s="60">
        <v>0.99736689978517401</v>
      </c>
      <c r="ACZ5515" s="60"/>
      <c r="ADA5515" s="60"/>
      <c r="ADB5515" s="60"/>
      <c r="ADC5515" s="60"/>
      <c r="ADD5515" s="60"/>
      <c r="ADE5515" s="60"/>
    </row>
    <row r="5516" spans="760:785" x14ac:dyDescent="0.25">
      <c r="ACF5516" s="60"/>
      <c r="ACG5516" s="60"/>
      <c r="ACH5516" s="60"/>
      <c r="ACI5516" s="60"/>
      <c r="ACJ5516" s="60"/>
      <c r="ACK5516" s="60"/>
      <c r="ACL5516" s="60"/>
      <c r="ACM5516" s="60"/>
      <c r="ACN5516" s="60"/>
      <c r="ACO5516" s="60"/>
      <c r="ACP5516" s="60"/>
      <c r="ACQ5516" s="60"/>
      <c r="ACR5516" s="60"/>
      <c r="ACS5516" s="60"/>
      <c r="ACT5516" s="60"/>
      <c r="ACU5516" s="60"/>
      <c r="ACV5516" s="60"/>
      <c r="ACW5516" s="60"/>
      <c r="ACX5516" s="60"/>
      <c r="ACY5516" s="60">
        <v>0.99736299361735603</v>
      </c>
      <c r="ACZ5516" s="60"/>
      <c r="ADA5516" s="60"/>
      <c r="ADB5516" s="60"/>
      <c r="ADC5516" s="60"/>
      <c r="ADD5516" s="60"/>
      <c r="ADE5516" s="60"/>
    </row>
    <row r="5517" spans="760:785" x14ac:dyDescent="0.25">
      <c r="ACF5517" s="60"/>
      <c r="ACG5517" s="60"/>
      <c r="ACH5517" s="60"/>
      <c r="ACI5517" s="60"/>
      <c r="ACJ5517" s="60"/>
      <c r="ACK5517" s="60"/>
      <c r="ACL5517" s="60"/>
      <c r="ACM5517" s="60"/>
      <c r="ACN5517" s="60"/>
      <c r="ACO5517" s="60"/>
      <c r="ACP5517" s="60"/>
      <c r="ACQ5517" s="60"/>
      <c r="ACR5517" s="60"/>
      <c r="ACS5517" s="60"/>
      <c r="ACT5517" s="60"/>
      <c r="ACU5517" s="60"/>
      <c r="ACV5517" s="60"/>
      <c r="ACW5517" s="60"/>
      <c r="ACX5517" s="60"/>
      <c r="ACY5517" s="60">
        <v>0.99736093694935901</v>
      </c>
      <c r="ACZ5517" s="60"/>
      <c r="ADA5517" s="60"/>
      <c r="ADB5517" s="60"/>
      <c r="ADC5517" s="60"/>
      <c r="ADD5517" s="60"/>
      <c r="ADE5517" s="60"/>
    </row>
    <row r="5518" spans="760:785" x14ac:dyDescent="0.25">
      <c r="ACF5518" s="60"/>
      <c r="ACG5518" s="60"/>
      <c r="ACH5518" s="60"/>
      <c r="ACI5518" s="60"/>
      <c r="ACJ5518" s="60"/>
      <c r="ACK5518" s="60"/>
      <c r="ACL5518" s="60"/>
      <c r="ACM5518" s="60"/>
      <c r="ACN5518" s="60"/>
      <c r="ACO5518" s="60"/>
      <c r="ACP5518" s="60"/>
      <c r="ACQ5518" s="60"/>
      <c r="ACR5518" s="60"/>
      <c r="ACS5518" s="60"/>
      <c r="ACT5518" s="60"/>
      <c r="ACU5518" s="60"/>
      <c r="ACV5518" s="60"/>
      <c r="ACW5518" s="60"/>
      <c r="ACX5518" s="60"/>
      <c r="ACY5518" s="60">
        <v>0.99735690937135801</v>
      </c>
      <c r="ACZ5518" s="60"/>
      <c r="ADA5518" s="60"/>
      <c r="ADB5518" s="60"/>
      <c r="ADC5518" s="60"/>
      <c r="ADD5518" s="60"/>
      <c r="ADE5518" s="60"/>
    </row>
    <row r="5519" spans="760:785" x14ac:dyDescent="0.25">
      <c r="ACF5519" s="60"/>
      <c r="ACG5519" s="60"/>
      <c r="ACH5519" s="60"/>
      <c r="ACI5519" s="60"/>
      <c r="ACJ5519" s="60"/>
      <c r="ACK5519" s="60"/>
      <c r="ACL5519" s="60"/>
      <c r="ACM5519" s="60"/>
      <c r="ACN5519" s="60"/>
      <c r="ACO5519" s="60"/>
      <c r="ACP5519" s="60"/>
      <c r="ACQ5519" s="60"/>
      <c r="ACR5519" s="60"/>
      <c r="ACS5519" s="60"/>
      <c r="ACT5519" s="60"/>
      <c r="ACU5519" s="60"/>
      <c r="ACV5519" s="60"/>
      <c r="ACW5519" s="60"/>
      <c r="ACX5519" s="60"/>
      <c r="ACY5519" s="60">
        <v>0.99735137216678704</v>
      </c>
      <c r="ACZ5519" s="60"/>
      <c r="ADA5519" s="60"/>
      <c r="ADB5519" s="60"/>
      <c r="ADC5519" s="60"/>
      <c r="ADD5519" s="60"/>
      <c r="ADE5519" s="60"/>
    </row>
    <row r="5520" spans="760:785" x14ac:dyDescent="0.25">
      <c r="ACF5520" s="60"/>
      <c r="ACG5520" s="60"/>
      <c r="ACH5520" s="60"/>
      <c r="ACI5520" s="60"/>
      <c r="ACJ5520" s="60"/>
      <c r="ACK5520" s="60"/>
      <c r="ACL5520" s="60"/>
      <c r="ACM5520" s="60"/>
      <c r="ACN5520" s="60"/>
      <c r="ACO5520" s="60"/>
      <c r="ACP5520" s="60"/>
      <c r="ACQ5520" s="60"/>
      <c r="ACR5520" s="60"/>
      <c r="ACS5520" s="60"/>
      <c r="ACT5520" s="60"/>
      <c r="ACU5520" s="60"/>
      <c r="ACV5520" s="60"/>
      <c r="ACW5520" s="60"/>
      <c r="ACX5520" s="60"/>
      <c r="ACY5520" s="60">
        <v>0.99735046217227796</v>
      </c>
      <c r="ACZ5520" s="60"/>
      <c r="ADA5520" s="60"/>
      <c r="ADB5520" s="60"/>
      <c r="ADC5520" s="60"/>
      <c r="ADD5520" s="60"/>
      <c r="ADE5520" s="60"/>
    </row>
    <row r="5521" spans="760:785" x14ac:dyDescent="0.25">
      <c r="ACF5521" s="60"/>
      <c r="ACG5521" s="60"/>
      <c r="ACH5521" s="60"/>
      <c r="ACI5521" s="60"/>
      <c r="ACJ5521" s="60"/>
      <c r="ACK5521" s="60"/>
      <c r="ACL5521" s="60"/>
      <c r="ACM5521" s="60"/>
      <c r="ACN5521" s="60"/>
      <c r="ACO5521" s="60"/>
      <c r="ACP5521" s="60"/>
      <c r="ACQ5521" s="60"/>
      <c r="ACR5521" s="60"/>
      <c r="ACS5521" s="60"/>
      <c r="ACT5521" s="60"/>
      <c r="ACU5521" s="60"/>
      <c r="ACV5521" s="60"/>
      <c r="ACW5521" s="60"/>
      <c r="ACX5521" s="60"/>
      <c r="ACY5521" s="60">
        <v>0.99734224432778096</v>
      </c>
      <c r="ACZ5521" s="60"/>
      <c r="ADA5521" s="60"/>
      <c r="ADB5521" s="60"/>
      <c r="ADC5521" s="60"/>
      <c r="ADD5521" s="60"/>
      <c r="ADE5521" s="60"/>
    </row>
    <row r="5522" spans="760:785" x14ac:dyDescent="0.25">
      <c r="ACF5522" s="60"/>
      <c r="ACG5522" s="60"/>
      <c r="ACH5522" s="60"/>
      <c r="ACI5522" s="60"/>
      <c r="ACJ5522" s="60"/>
      <c r="ACK5522" s="60"/>
      <c r="ACL5522" s="60"/>
      <c r="ACM5522" s="60"/>
      <c r="ACN5522" s="60"/>
      <c r="ACO5522" s="60"/>
      <c r="ACP5522" s="60"/>
      <c r="ACQ5522" s="60"/>
      <c r="ACR5522" s="60"/>
      <c r="ACS5522" s="60"/>
      <c r="ACT5522" s="60"/>
      <c r="ACU5522" s="60"/>
      <c r="ACV5522" s="60"/>
      <c r="ACW5522" s="60"/>
      <c r="ACX5522" s="60"/>
      <c r="ACY5522" s="60">
        <v>0.99734197966171101</v>
      </c>
      <c r="ACZ5522" s="60"/>
      <c r="ADA5522" s="60"/>
      <c r="ADB5522" s="60"/>
      <c r="ADC5522" s="60"/>
      <c r="ADD5522" s="60"/>
      <c r="ADE5522" s="60"/>
    </row>
    <row r="5523" spans="760:785" x14ac:dyDescent="0.25">
      <c r="ACF5523" s="60"/>
      <c r="ACG5523" s="60"/>
      <c r="ACH5523" s="60"/>
      <c r="ACI5523" s="60"/>
      <c r="ACJ5523" s="60"/>
      <c r="ACK5523" s="60"/>
      <c r="ACL5523" s="60"/>
      <c r="ACM5523" s="60"/>
      <c r="ACN5523" s="60"/>
      <c r="ACO5523" s="60"/>
      <c r="ACP5523" s="60"/>
      <c r="ACQ5523" s="60"/>
      <c r="ACR5523" s="60"/>
      <c r="ACS5523" s="60"/>
      <c r="ACT5523" s="60"/>
      <c r="ACU5523" s="60"/>
      <c r="ACV5523" s="60"/>
      <c r="ACW5523" s="60"/>
      <c r="ACX5523" s="60"/>
      <c r="ACY5523" s="60">
        <v>0.99734195338892495</v>
      </c>
      <c r="ACZ5523" s="60"/>
      <c r="ADA5523" s="60"/>
      <c r="ADB5523" s="60"/>
      <c r="ADC5523" s="60"/>
      <c r="ADD5523" s="60"/>
      <c r="ADE5523" s="60"/>
    </row>
    <row r="5524" spans="760:785" x14ac:dyDescent="0.25">
      <c r="ACF5524" s="60"/>
      <c r="ACG5524" s="60"/>
      <c r="ACH5524" s="60"/>
      <c r="ACI5524" s="60"/>
      <c r="ACJ5524" s="60"/>
      <c r="ACK5524" s="60"/>
      <c r="ACL5524" s="60"/>
      <c r="ACM5524" s="60"/>
      <c r="ACN5524" s="60"/>
      <c r="ACO5524" s="60"/>
      <c r="ACP5524" s="60"/>
      <c r="ACQ5524" s="60"/>
      <c r="ACR5524" s="60"/>
      <c r="ACS5524" s="60"/>
      <c r="ACT5524" s="60"/>
      <c r="ACU5524" s="60"/>
      <c r="ACV5524" s="60"/>
      <c r="ACW5524" s="60"/>
      <c r="ACX5524" s="60"/>
      <c r="ACY5524" s="60">
        <v>0.99733409736884704</v>
      </c>
      <c r="ACZ5524" s="60"/>
      <c r="ADA5524" s="60"/>
      <c r="ADB5524" s="60"/>
      <c r="ADC5524" s="60"/>
      <c r="ADD5524" s="60"/>
      <c r="ADE5524" s="60"/>
    </row>
    <row r="5525" spans="760:785" x14ac:dyDescent="0.25">
      <c r="ACF5525" s="60"/>
      <c r="ACG5525" s="60"/>
      <c r="ACH5525" s="60"/>
      <c r="ACI5525" s="60"/>
      <c r="ACJ5525" s="60"/>
      <c r="ACK5525" s="60"/>
      <c r="ACL5525" s="60"/>
      <c r="ACM5525" s="60"/>
      <c r="ACN5525" s="60"/>
      <c r="ACO5525" s="60"/>
      <c r="ACP5525" s="60"/>
      <c r="ACQ5525" s="60"/>
      <c r="ACR5525" s="60"/>
      <c r="ACS5525" s="60"/>
      <c r="ACT5525" s="60"/>
      <c r="ACU5525" s="60"/>
      <c r="ACV5525" s="60"/>
      <c r="ACW5525" s="60"/>
      <c r="ACX5525" s="60"/>
      <c r="ACY5525" s="60">
        <v>0.99733307733837795</v>
      </c>
      <c r="ACZ5525" s="60"/>
      <c r="ADA5525" s="60"/>
      <c r="ADB5525" s="60"/>
      <c r="ADC5525" s="60"/>
      <c r="ADD5525" s="60"/>
      <c r="ADE5525" s="60"/>
    </row>
    <row r="5526" spans="760:785" x14ac:dyDescent="0.25">
      <c r="ACF5526" s="60"/>
      <c r="ACG5526" s="60"/>
      <c r="ACH5526" s="60"/>
      <c r="ACI5526" s="60"/>
      <c r="ACJ5526" s="60"/>
      <c r="ACK5526" s="60"/>
      <c r="ACL5526" s="60"/>
      <c r="ACM5526" s="60"/>
      <c r="ACN5526" s="60"/>
      <c r="ACO5526" s="60"/>
      <c r="ACP5526" s="60"/>
      <c r="ACQ5526" s="60"/>
      <c r="ACR5526" s="60"/>
      <c r="ACS5526" s="60"/>
      <c r="ACT5526" s="60"/>
      <c r="ACU5526" s="60"/>
      <c r="ACV5526" s="60"/>
      <c r="ACW5526" s="60"/>
      <c r="ACX5526" s="60"/>
      <c r="ACY5526" s="60">
        <v>0.99733085542868805</v>
      </c>
      <c r="ACZ5526" s="60"/>
      <c r="ADA5526" s="60"/>
      <c r="ADB5526" s="60"/>
      <c r="ADC5526" s="60"/>
      <c r="ADD5526" s="60"/>
      <c r="ADE5526" s="60"/>
    </row>
    <row r="5527" spans="760:785" x14ac:dyDescent="0.25">
      <c r="ACF5527" s="60"/>
      <c r="ACG5527" s="60"/>
      <c r="ACH5527" s="60"/>
      <c r="ACI5527" s="60"/>
      <c r="ACJ5527" s="60"/>
      <c r="ACK5527" s="60"/>
      <c r="ACL5527" s="60"/>
      <c r="ACM5527" s="60"/>
      <c r="ACN5527" s="60"/>
      <c r="ACO5527" s="60"/>
      <c r="ACP5527" s="60"/>
      <c r="ACQ5527" s="60"/>
      <c r="ACR5527" s="60"/>
      <c r="ACS5527" s="60"/>
      <c r="ACT5527" s="60"/>
      <c r="ACU5527" s="60"/>
      <c r="ACV5527" s="60"/>
      <c r="ACW5527" s="60"/>
      <c r="ACX5527" s="60"/>
      <c r="ACY5527" s="60">
        <v>0.99732491481368901</v>
      </c>
      <c r="ACZ5527" s="60"/>
      <c r="ADA5527" s="60"/>
      <c r="ADB5527" s="60"/>
      <c r="ADC5527" s="60"/>
      <c r="ADD5527" s="60"/>
      <c r="ADE5527" s="60"/>
    </row>
    <row r="5528" spans="760:785" x14ac:dyDescent="0.25">
      <c r="ACF5528" s="60"/>
      <c r="ACG5528" s="60"/>
      <c r="ACH5528" s="60"/>
      <c r="ACI5528" s="60"/>
      <c r="ACJ5528" s="60"/>
      <c r="ACK5528" s="60"/>
      <c r="ACL5528" s="60"/>
      <c r="ACM5528" s="60"/>
      <c r="ACN5528" s="60"/>
      <c r="ACO5528" s="60"/>
      <c r="ACP5528" s="60"/>
      <c r="ACQ5528" s="60"/>
      <c r="ACR5528" s="60"/>
      <c r="ACS5528" s="60"/>
      <c r="ACT5528" s="60"/>
      <c r="ACU5528" s="60"/>
      <c r="ACV5528" s="60"/>
      <c r="ACW5528" s="60"/>
      <c r="ACX5528" s="60"/>
      <c r="ACY5528" s="60">
        <v>0.99731786832499303</v>
      </c>
      <c r="ACZ5528" s="60"/>
      <c r="ADA5528" s="60"/>
      <c r="ADB5528" s="60"/>
      <c r="ADC5528" s="60"/>
      <c r="ADD5528" s="60"/>
      <c r="ADE5528" s="60"/>
    </row>
    <row r="5529" spans="760:785" x14ac:dyDescent="0.25">
      <c r="ACF5529" s="60"/>
      <c r="ACG5529" s="60"/>
      <c r="ACH5529" s="60"/>
      <c r="ACI5529" s="60"/>
      <c r="ACJ5529" s="60"/>
      <c r="ACK5529" s="60"/>
      <c r="ACL5529" s="60"/>
      <c r="ACM5529" s="60"/>
      <c r="ACN5529" s="60"/>
      <c r="ACO5529" s="60"/>
      <c r="ACP5529" s="60"/>
      <c r="ACQ5529" s="60"/>
      <c r="ACR5529" s="60"/>
      <c r="ACS5529" s="60"/>
      <c r="ACT5529" s="60"/>
      <c r="ACU5529" s="60"/>
      <c r="ACV5529" s="60"/>
      <c r="ACW5529" s="60"/>
      <c r="ACX5529" s="60"/>
      <c r="ACY5529" s="60">
        <v>0.99731646785977301</v>
      </c>
      <c r="ACZ5529" s="60"/>
      <c r="ADA5529" s="60"/>
      <c r="ADB5529" s="60"/>
      <c r="ADC5529" s="60"/>
      <c r="ADD5529" s="60"/>
      <c r="ADE5529" s="60"/>
    </row>
    <row r="5530" spans="760:785" x14ac:dyDescent="0.25">
      <c r="ACF5530" s="60"/>
      <c r="ACG5530" s="60"/>
      <c r="ACH5530" s="60"/>
      <c r="ACI5530" s="60"/>
      <c r="ACJ5530" s="60"/>
      <c r="ACK5530" s="60"/>
      <c r="ACL5530" s="60"/>
      <c r="ACM5530" s="60"/>
      <c r="ACN5530" s="60"/>
      <c r="ACO5530" s="60"/>
      <c r="ACP5530" s="60"/>
      <c r="ACQ5530" s="60"/>
      <c r="ACR5530" s="60"/>
      <c r="ACS5530" s="60"/>
      <c r="ACT5530" s="60"/>
      <c r="ACU5530" s="60"/>
      <c r="ACV5530" s="60"/>
      <c r="ACW5530" s="60"/>
      <c r="ACX5530" s="60"/>
      <c r="ACY5530" s="60">
        <v>0.997313487299192</v>
      </c>
      <c r="ACZ5530" s="60"/>
      <c r="ADA5530" s="60"/>
      <c r="ADB5530" s="60"/>
      <c r="ADC5530" s="60"/>
      <c r="ADD5530" s="60"/>
      <c r="ADE5530" s="60"/>
    </row>
    <row r="5531" spans="760:785" x14ac:dyDescent="0.25">
      <c r="ACF5531" s="60"/>
      <c r="ACG5531" s="60"/>
      <c r="ACH5531" s="60"/>
      <c r="ACI5531" s="60"/>
      <c r="ACJ5531" s="60"/>
      <c r="ACK5531" s="60"/>
      <c r="ACL5531" s="60"/>
      <c r="ACM5531" s="60"/>
      <c r="ACN5531" s="60"/>
      <c r="ACO5531" s="60"/>
      <c r="ACP5531" s="60"/>
      <c r="ACQ5531" s="60"/>
      <c r="ACR5531" s="60"/>
      <c r="ACS5531" s="60"/>
      <c r="ACT5531" s="60"/>
      <c r="ACU5531" s="60"/>
      <c r="ACV5531" s="60"/>
      <c r="ACW5531" s="60"/>
      <c r="ACX5531" s="60"/>
      <c r="ACY5531" s="60">
        <v>0.99731075228183996</v>
      </c>
      <c r="ACZ5531" s="60"/>
      <c r="ADA5531" s="60"/>
      <c r="ADB5531" s="60"/>
      <c r="ADC5531" s="60"/>
      <c r="ADD5531" s="60"/>
      <c r="ADE5531" s="60"/>
    </row>
    <row r="5532" spans="760:785" x14ac:dyDescent="0.25">
      <c r="ACF5532" s="60"/>
      <c r="ACG5532" s="60"/>
      <c r="ACH5532" s="60"/>
      <c r="ACI5532" s="60"/>
      <c r="ACJ5532" s="60"/>
      <c r="ACK5532" s="60"/>
      <c r="ACL5532" s="60"/>
      <c r="ACM5532" s="60"/>
      <c r="ACN5532" s="60"/>
      <c r="ACO5532" s="60"/>
      <c r="ACP5532" s="60"/>
      <c r="ACQ5532" s="60"/>
      <c r="ACR5532" s="60"/>
      <c r="ACS5532" s="60"/>
      <c r="ACT5532" s="60"/>
      <c r="ACU5532" s="60"/>
      <c r="ACV5532" s="60"/>
      <c r="ACW5532" s="60"/>
      <c r="ACX5532" s="60"/>
      <c r="ACY5532" s="60">
        <v>0.99730805590148597</v>
      </c>
      <c r="ACZ5532" s="60"/>
      <c r="ADA5532" s="60"/>
      <c r="ADB5532" s="60"/>
      <c r="ADC5532" s="60"/>
      <c r="ADD5532" s="60"/>
      <c r="ADE5532" s="60"/>
    </row>
    <row r="5533" spans="760:785" x14ac:dyDescent="0.25">
      <c r="ACF5533" s="60"/>
      <c r="ACG5533" s="60"/>
      <c r="ACH5533" s="60"/>
      <c r="ACI5533" s="60"/>
      <c r="ACJ5533" s="60"/>
      <c r="ACK5533" s="60"/>
      <c r="ACL5533" s="60"/>
      <c r="ACM5533" s="60"/>
      <c r="ACN5533" s="60"/>
      <c r="ACO5533" s="60"/>
      <c r="ACP5533" s="60"/>
      <c r="ACQ5533" s="60"/>
      <c r="ACR5533" s="60"/>
      <c r="ACS5533" s="60"/>
      <c r="ACT5533" s="60"/>
      <c r="ACU5533" s="60"/>
      <c r="ACV5533" s="60"/>
      <c r="ACW5533" s="60"/>
      <c r="ACX5533" s="60"/>
      <c r="ACY5533" s="60">
        <v>0.99730547806633396</v>
      </c>
      <c r="ACZ5533" s="60"/>
      <c r="ADA5533" s="60"/>
      <c r="ADB5533" s="60"/>
      <c r="ADC5533" s="60"/>
      <c r="ADD5533" s="60"/>
      <c r="ADE5533" s="60"/>
    </row>
    <row r="5534" spans="760:785" x14ac:dyDescent="0.25">
      <c r="ACF5534" s="60"/>
      <c r="ACG5534" s="60"/>
      <c r="ACH5534" s="60"/>
      <c r="ACI5534" s="60"/>
      <c r="ACJ5534" s="60"/>
      <c r="ACK5534" s="60"/>
      <c r="ACL5534" s="60"/>
      <c r="ACM5534" s="60"/>
      <c r="ACN5534" s="60"/>
      <c r="ACO5534" s="60"/>
      <c r="ACP5534" s="60"/>
      <c r="ACQ5534" s="60"/>
      <c r="ACR5534" s="60"/>
      <c r="ACS5534" s="60"/>
      <c r="ACT5534" s="60"/>
      <c r="ACU5534" s="60"/>
      <c r="ACV5534" s="60"/>
      <c r="ACW5534" s="60"/>
      <c r="ACX5534" s="60"/>
      <c r="ACY5534" s="60">
        <v>0.99730115976572897</v>
      </c>
      <c r="ACZ5534" s="60"/>
      <c r="ADA5534" s="60"/>
      <c r="ADB5534" s="60"/>
      <c r="ADC5534" s="60"/>
      <c r="ADD5534" s="60"/>
      <c r="ADE5534" s="60"/>
    </row>
    <row r="5535" spans="760:785" x14ac:dyDescent="0.25">
      <c r="ACF5535" s="60"/>
      <c r="ACG5535" s="60"/>
      <c r="ACH5535" s="60"/>
      <c r="ACI5535" s="60"/>
      <c r="ACJ5535" s="60"/>
      <c r="ACK5535" s="60"/>
      <c r="ACL5535" s="60"/>
      <c r="ACM5535" s="60"/>
      <c r="ACN5535" s="60"/>
      <c r="ACO5535" s="60"/>
      <c r="ACP5535" s="60"/>
      <c r="ACQ5535" s="60"/>
      <c r="ACR5535" s="60"/>
      <c r="ACS5535" s="60"/>
      <c r="ACT5535" s="60"/>
      <c r="ACU5535" s="60"/>
      <c r="ACV5535" s="60"/>
      <c r="ACW5535" s="60"/>
      <c r="ACX5535" s="60"/>
      <c r="ACY5535" s="60">
        <v>0.99730055847321397</v>
      </c>
      <c r="ACZ5535" s="60"/>
      <c r="ADA5535" s="60"/>
      <c r="ADB5535" s="60"/>
      <c r="ADC5535" s="60"/>
      <c r="ADD5535" s="60"/>
      <c r="ADE5535" s="60"/>
    </row>
    <row r="5536" spans="760:785" x14ac:dyDescent="0.25">
      <c r="ACF5536" s="60"/>
      <c r="ACG5536" s="60"/>
      <c r="ACH5536" s="60"/>
      <c r="ACI5536" s="60"/>
      <c r="ACJ5536" s="60"/>
      <c r="ACK5536" s="60"/>
      <c r="ACL5536" s="60"/>
      <c r="ACM5536" s="60"/>
      <c r="ACN5536" s="60"/>
      <c r="ACO5536" s="60"/>
      <c r="ACP5536" s="60"/>
      <c r="ACQ5536" s="60"/>
      <c r="ACR5536" s="60"/>
      <c r="ACS5536" s="60"/>
      <c r="ACT5536" s="60"/>
      <c r="ACU5536" s="60"/>
      <c r="ACV5536" s="60"/>
      <c r="ACW5536" s="60"/>
      <c r="ACX5536" s="60"/>
      <c r="ACY5536" s="60">
        <v>0.99730042311546696</v>
      </c>
      <c r="ACZ5536" s="60"/>
      <c r="ADA5536" s="60"/>
      <c r="ADB5536" s="60"/>
      <c r="ADC5536" s="60"/>
      <c r="ADD5536" s="60"/>
      <c r="ADE5536" s="60"/>
    </row>
    <row r="5537" spans="760:785" x14ac:dyDescent="0.25">
      <c r="ACF5537" s="60"/>
      <c r="ACG5537" s="60"/>
      <c r="ACH5537" s="60"/>
      <c r="ACI5537" s="60"/>
      <c r="ACJ5537" s="60"/>
      <c r="ACK5537" s="60"/>
      <c r="ACL5537" s="60"/>
      <c r="ACM5537" s="60"/>
      <c r="ACN5537" s="60"/>
      <c r="ACO5537" s="60"/>
      <c r="ACP5537" s="60"/>
      <c r="ACQ5537" s="60"/>
      <c r="ACR5537" s="60"/>
      <c r="ACS5537" s="60"/>
      <c r="ACT5537" s="60"/>
      <c r="ACU5537" s="60"/>
      <c r="ACV5537" s="60"/>
      <c r="ACW5537" s="60"/>
      <c r="ACX5537" s="60"/>
      <c r="ACY5537" s="60">
        <v>0.99729867430143604</v>
      </c>
      <c r="ACZ5537" s="60"/>
      <c r="ADA5537" s="60"/>
      <c r="ADB5537" s="60"/>
      <c r="ADC5537" s="60"/>
      <c r="ADD5537" s="60"/>
      <c r="ADE5537" s="60"/>
    </row>
    <row r="5538" spans="760:785" x14ac:dyDescent="0.25">
      <c r="ACF5538" s="60"/>
      <c r="ACG5538" s="60"/>
      <c r="ACH5538" s="60"/>
      <c r="ACI5538" s="60"/>
      <c r="ACJ5538" s="60"/>
      <c r="ACK5538" s="60"/>
      <c r="ACL5538" s="60"/>
      <c r="ACM5538" s="60"/>
      <c r="ACN5538" s="60"/>
      <c r="ACO5538" s="60"/>
      <c r="ACP5538" s="60"/>
      <c r="ACQ5538" s="60"/>
      <c r="ACR5538" s="60"/>
      <c r="ACS5538" s="60"/>
      <c r="ACT5538" s="60"/>
      <c r="ACU5538" s="60"/>
      <c r="ACV5538" s="60"/>
      <c r="ACW5538" s="60"/>
      <c r="ACX5538" s="60"/>
      <c r="ACY5538" s="60">
        <v>0.99729718436602099</v>
      </c>
      <c r="ACZ5538" s="60"/>
      <c r="ADA5538" s="60"/>
      <c r="ADB5538" s="60"/>
      <c r="ADC5538" s="60"/>
      <c r="ADD5538" s="60"/>
      <c r="ADE5538" s="60"/>
    </row>
    <row r="5539" spans="760:785" x14ac:dyDescent="0.25">
      <c r="ACF5539" s="60"/>
      <c r="ACG5539" s="60"/>
      <c r="ACH5539" s="60"/>
      <c r="ACI5539" s="60"/>
      <c r="ACJ5539" s="60"/>
      <c r="ACK5539" s="60"/>
      <c r="ACL5539" s="60"/>
      <c r="ACM5539" s="60"/>
      <c r="ACN5539" s="60"/>
      <c r="ACO5539" s="60"/>
      <c r="ACP5539" s="60"/>
      <c r="ACQ5539" s="60"/>
      <c r="ACR5539" s="60"/>
      <c r="ACS5539" s="60"/>
      <c r="ACT5539" s="60"/>
      <c r="ACU5539" s="60"/>
      <c r="ACV5539" s="60"/>
      <c r="ACW5539" s="60"/>
      <c r="ACX5539" s="60"/>
      <c r="ACY5539" s="60">
        <v>0.99729177561426696</v>
      </c>
      <c r="ACZ5539" s="60"/>
      <c r="ADA5539" s="60"/>
      <c r="ADB5539" s="60"/>
      <c r="ADC5539" s="60"/>
      <c r="ADD5539" s="60"/>
      <c r="ADE5539" s="60"/>
    </row>
    <row r="5540" spans="760:785" x14ac:dyDescent="0.25">
      <c r="ACF5540" s="60"/>
      <c r="ACG5540" s="60"/>
      <c r="ACH5540" s="60"/>
      <c r="ACI5540" s="60"/>
      <c r="ACJ5540" s="60"/>
      <c r="ACK5540" s="60"/>
      <c r="ACL5540" s="60"/>
      <c r="ACM5540" s="60"/>
      <c r="ACN5540" s="60"/>
      <c r="ACO5540" s="60"/>
      <c r="ACP5540" s="60"/>
      <c r="ACQ5540" s="60"/>
      <c r="ACR5540" s="60"/>
      <c r="ACS5540" s="60"/>
      <c r="ACT5540" s="60"/>
      <c r="ACU5540" s="60"/>
      <c r="ACV5540" s="60"/>
      <c r="ACW5540" s="60"/>
      <c r="ACX5540" s="60"/>
      <c r="ACY5540" s="60">
        <v>0.99728780209385604</v>
      </c>
      <c r="ACZ5540" s="60"/>
      <c r="ADA5540" s="60"/>
      <c r="ADB5540" s="60"/>
      <c r="ADC5540" s="60"/>
      <c r="ADD5540" s="60"/>
      <c r="ADE5540" s="60"/>
    </row>
    <row r="5541" spans="760:785" x14ac:dyDescent="0.25">
      <c r="ACF5541" s="60"/>
      <c r="ACG5541" s="60"/>
      <c r="ACH5541" s="60"/>
      <c r="ACI5541" s="60"/>
      <c r="ACJ5541" s="60"/>
      <c r="ACK5541" s="60"/>
      <c r="ACL5541" s="60"/>
      <c r="ACM5541" s="60"/>
      <c r="ACN5541" s="60"/>
      <c r="ACO5541" s="60"/>
      <c r="ACP5541" s="60"/>
      <c r="ACQ5541" s="60"/>
      <c r="ACR5541" s="60"/>
      <c r="ACS5541" s="60"/>
      <c r="ACT5541" s="60"/>
      <c r="ACU5541" s="60"/>
      <c r="ACV5541" s="60"/>
      <c r="ACW5541" s="60"/>
      <c r="ACX5541" s="60"/>
      <c r="ACY5541" s="60">
        <v>0.99728640982015804</v>
      </c>
      <c r="ACZ5541" s="60"/>
      <c r="ADA5541" s="60"/>
      <c r="ADB5541" s="60"/>
      <c r="ADC5541" s="60"/>
      <c r="ADD5541" s="60"/>
      <c r="ADE5541" s="60"/>
    </row>
    <row r="5542" spans="760:785" x14ac:dyDescent="0.25">
      <c r="ACF5542" s="60"/>
      <c r="ACG5542" s="60"/>
      <c r="ACH5542" s="60"/>
      <c r="ACI5542" s="60"/>
      <c r="ACJ5542" s="60"/>
      <c r="ACK5542" s="60"/>
      <c r="ACL5542" s="60"/>
      <c r="ACM5542" s="60"/>
      <c r="ACN5542" s="60"/>
      <c r="ACO5542" s="60"/>
      <c r="ACP5542" s="60"/>
      <c r="ACQ5542" s="60"/>
      <c r="ACR5542" s="60"/>
      <c r="ACS5542" s="60"/>
      <c r="ACT5542" s="60"/>
      <c r="ACU5542" s="60"/>
      <c r="ACV5542" s="60"/>
      <c r="ACW5542" s="60"/>
      <c r="ACX5542" s="60"/>
      <c r="ACY5542" s="60">
        <v>0.997283550323256</v>
      </c>
      <c r="ACZ5542" s="60"/>
      <c r="ADA5542" s="60"/>
      <c r="ADB5542" s="60"/>
      <c r="ADC5542" s="60"/>
      <c r="ADD5542" s="60"/>
      <c r="ADE5542" s="60"/>
    </row>
    <row r="5543" spans="760:785" x14ac:dyDescent="0.25">
      <c r="ACF5543" s="60"/>
      <c r="ACG5543" s="60"/>
      <c r="ACH5543" s="60"/>
      <c r="ACI5543" s="60"/>
      <c r="ACJ5543" s="60"/>
      <c r="ACK5543" s="60"/>
      <c r="ACL5543" s="60"/>
      <c r="ACM5543" s="60"/>
      <c r="ACN5543" s="60"/>
      <c r="ACO5543" s="60"/>
      <c r="ACP5543" s="60"/>
      <c r="ACQ5543" s="60"/>
      <c r="ACR5543" s="60"/>
      <c r="ACS5543" s="60"/>
      <c r="ACT5543" s="60"/>
      <c r="ACU5543" s="60"/>
      <c r="ACV5543" s="60"/>
      <c r="ACW5543" s="60"/>
      <c r="ACX5543" s="60"/>
      <c r="ACY5543" s="60">
        <v>0.99728349525186</v>
      </c>
      <c r="ACZ5543" s="60"/>
      <c r="ADA5543" s="60"/>
      <c r="ADB5543" s="60"/>
      <c r="ADC5543" s="60"/>
      <c r="ADD5543" s="60"/>
      <c r="ADE5543" s="60"/>
    </row>
    <row r="5544" spans="760:785" x14ac:dyDescent="0.25">
      <c r="ACF5544" s="60"/>
      <c r="ACG5544" s="60"/>
      <c r="ACH5544" s="60"/>
      <c r="ACI5544" s="60"/>
      <c r="ACJ5544" s="60"/>
      <c r="ACK5544" s="60"/>
      <c r="ACL5544" s="60"/>
      <c r="ACM5544" s="60"/>
      <c r="ACN5544" s="60"/>
      <c r="ACO5544" s="60"/>
      <c r="ACP5544" s="60"/>
      <c r="ACQ5544" s="60"/>
      <c r="ACR5544" s="60"/>
      <c r="ACS5544" s="60"/>
      <c r="ACT5544" s="60"/>
      <c r="ACU5544" s="60"/>
      <c r="ACV5544" s="60"/>
      <c r="ACW5544" s="60"/>
      <c r="ACX5544" s="60"/>
      <c r="ACY5544" s="60">
        <v>0.99727769190542204</v>
      </c>
      <c r="ACZ5544" s="60"/>
      <c r="ADA5544" s="60"/>
      <c r="ADB5544" s="60"/>
      <c r="ADC5544" s="60"/>
      <c r="ADD5544" s="60"/>
      <c r="ADE5544" s="60"/>
    </row>
    <row r="5545" spans="760:785" x14ac:dyDescent="0.25">
      <c r="ACF5545" s="60"/>
      <c r="ACG5545" s="60"/>
      <c r="ACH5545" s="60"/>
      <c r="ACI5545" s="60"/>
      <c r="ACJ5545" s="60"/>
      <c r="ACK5545" s="60"/>
      <c r="ACL5545" s="60"/>
      <c r="ACM5545" s="60"/>
      <c r="ACN5545" s="60"/>
      <c r="ACO5545" s="60"/>
      <c r="ACP5545" s="60"/>
      <c r="ACQ5545" s="60"/>
      <c r="ACR5545" s="60"/>
      <c r="ACS5545" s="60"/>
      <c r="ACT5545" s="60"/>
      <c r="ACU5545" s="60"/>
      <c r="ACV5545" s="60"/>
      <c r="ACW5545" s="60"/>
      <c r="ACX5545" s="60"/>
      <c r="ACY5545" s="60">
        <v>0.99727442877091499</v>
      </c>
      <c r="ACZ5545" s="60"/>
      <c r="ADA5545" s="60"/>
      <c r="ADB5545" s="60"/>
      <c r="ADC5545" s="60"/>
      <c r="ADD5545" s="60"/>
      <c r="ADE5545" s="60"/>
    </row>
    <row r="5546" spans="760:785" x14ac:dyDescent="0.25">
      <c r="ACF5546" s="60"/>
      <c r="ACG5546" s="60"/>
      <c r="ACH5546" s="60"/>
      <c r="ACI5546" s="60"/>
      <c r="ACJ5546" s="60"/>
      <c r="ACK5546" s="60"/>
      <c r="ACL5546" s="60"/>
      <c r="ACM5546" s="60"/>
      <c r="ACN5546" s="60"/>
      <c r="ACO5546" s="60"/>
      <c r="ACP5546" s="60"/>
      <c r="ACQ5546" s="60"/>
      <c r="ACR5546" s="60"/>
      <c r="ACS5546" s="60"/>
      <c r="ACT5546" s="60"/>
      <c r="ACU5546" s="60"/>
      <c r="ACV5546" s="60"/>
      <c r="ACW5546" s="60"/>
      <c r="ACX5546" s="60"/>
      <c r="ACY5546" s="60">
        <v>0.99727166027268099</v>
      </c>
      <c r="ACZ5546" s="60"/>
      <c r="ADA5546" s="60"/>
      <c r="ADB5546" s="60"/>
      <c r="ADC5546" s="60"/>
      <c r="ADD5546" s="60"/>
      <c r="ADE5546" s="60"/>
    </row>
    <row r="5547" spans="760:785" x14ac:dyDescent="0.25">
      <c r="ACF5547" s="60"/>
      <c r="ACG5547" s="60"/>
      <c r="ACH5547" s="60"/>
      <c r="ACI5547" s="60"/>
      <c r="ACJ5547" s="60"/>
      <c r="ACK5547" s="60"/>
      <c r="ACL5547" s="60"/>
      <c r="ACM5547" s="60"/>
      <c r="ACN5547" s="60"/>
      <c r="ACO5547" s="60"/>
      <c r="ACP5547" s="60"/>
      <c r="ACQ5547" s="60"/>
      <c r="ACR5547" s="60"/>
      <c r="ACS5547" s="60"/>
      <c r="ACT5547" s="60"/>
      <c r="ACU5547" s="60"/>
      <c r="ACV5547" s="60"/>
      <c r="ACW5547" s="60"/>
      <c r="ACX5547" s="60"/>
      <c r="ACY5547" s="60">
        <v>0.99727029071168705</v>
      </c>
      <c r="ACZ5547" s="60"/>
      <c r="ADA5547" s="60"/>
      <c r="ADB5547" s="60"/>
      <c r="ADC5547" s="60"/>
      <c r="ADD5547" s="60"/>
      <c r="ADE5547" s="60"/>
    </row>
    <row r="5548" spans="760:785" x14ac:dyDescent="0.25">
      <c r="ACF5548" s="60"/>
      <c r="ACG5548" s="60"/>
      <c r="ACH5548" s="60"/>
      <c r="ACI5548" s="60"/>
      <c r="ACJ5548" s="60"/>
      <c r="ACK5548" s="60"/>
      <c r="ACL5548" s="60"/>
      <c r="ACM5548" s="60"/>
      <c r="ACN5548" s="60"/>
      <c r="ACO5548" s="60"/>
      <c r="ACP5548" s="60"/>
      <c r="ACQ5548" s="60"/>
      <c r="ACR5548" s="60"/>
      <c r="ACS5548" s="60"/>
      <c r="ACT5548" s="60"/>
      <c r="ACU5548" s="60"/>
      <c r="ACV5548" s="60"/>
      <c r="ACW5548" s="60"/>
      <c r="ACX5548" s="60"/>
      <c r="ACY5548" s="60">
        <v>0.997264953166346</v>
      </c>
      <c r="ACZ5548" s="60"/>
      <c r="ADA5548" s="60"/>
      <c r="ADB5548" s="60"/>
      <c r="ADC5548" s="60"/>
      <c r="ADD5548" s="60"/>
      <c r="ADE5548" s="60"/>
    </row>
    <row r="5549" spans="760:785" x14ac:dyDescent="0.25">
      <c r="ACF5549" s="60"/>
      <c r="ACG5549" s="60"/>
      <c r="ACH5549" s="60"/>
      <c r="ACI5549" s="60"/>
      <c r="ACJ5549" s="60"/>
      <c r="ACK5549" s="60"/>
      <c r="ACL5549" s="60"/>
      <c r="ACM5549" s="60"/>
      <c r="ACN5549" s="60"/>
      <c r="ACO5549" s="60"/>
      <c r="ACP5549" s="60"/>
      <c r="ACQ5549" s="60"/>
      <c r="ACR5549" s="60"/>
      <c r="ACS5549" s="60"/>
      <c r="ACT5549" s="60"/>
      <c r="ACU5549" s="60"/>
      <c r="ACV5549" s="60"/>
      <c r="ACW5549" s="60"/>
      <c r="ACX5549" s="60"/>
      <c r="ACY5549" s="60">
        <v>0.99725956010916195</v>
      </c>
      <c r="ACZ5549" s="60"/>
      <c r="ADA5549" s="60"/>
      <c r="ADB5549" s="60"/>
      <c r="ADC5549" s="60"/>
      <c r="ADD5549" s="60"/>
      <c r="ADE5549" s="60"/>
    </row>
    <row r="5550" spans="760:785" x14ac:dyDescent="0.25">
      <c r="ACF5550" s="60"/>
      <c r="ACG5550" s="60"/>
      <c r="ACH5550" s="60"/>
      <c r="ACI5550" s="60"/>
      <c r="ACJ5550" s="60"/>
      <c r="ACK5550" s="60"/>
      <c r="ACL5550" s="60"/>
      <c r="ACM5550" s="60"/>
      <c r="ACN5550" s="60"/>
      <c r="ACO5550" s="60"/>
      <c r="ACP5550" s="60"/>
      <c r="ACQ5550" s="60"/>
      <c r="ACR5550" s="60"/>
      <c r="ACS5550" s="60"/>
      <c r="ACT5550" s="60"/>
      <c r="ACU5550" s="60"/>
      <c r="ACV5550" s="60"/>
      <c r="ACW5550" s="60"/>
      <c r="ACX5550" s="60"/>
      <c r="ACY5550" s="60">
        <v>0.99725628166781499</v>
      </c>
      <c r="ACZ5550" s="60"/>
      <c r="ADA5550" s="60"/>
      <c r="ADB5550" s="60"/>
      <c r="ADC5550" s="60"/>
      <c r="ADD5550" s="60"/>
      <c r="ADE5550" s="60"/>
    </row>
    <row r="5551" spans="760:785" x14ac:dyDescent="0.25">
      <c r="ACF5551" s="60"/>
      <c r="ACG5551" s="60"/>
      <c r="ACH5551" s="60"/>
      <c r="ACI5551" s="60"/>
      <c r="ACJ5551" s="60"/>
      <c r="ACK5551" s="60"/>
      <c r="ACL5551" s="60"/>
      <c r="ACM5551" s="60"/>
      <c r="ACN5551" s="60"/>
      <c r="ACO5551" s="60"/>
      <c r="ACP5551" s="60"/>
      <c r="ACQ5551" s="60"/>
      <c r="ACR5551" s="60"/>
      <c r="ACS5551" s="60"/>
      <c r="ACT5551" s="60"/>
      <c r="ACU5551" s="60"/>
      <c r="ACV5551" s="60"/>
      <c r="ACW5551" s="60"/>
      <c r="ACX5551" s="60"/>
      <c r="ACY5551" s="60">
        <v>0.99724777797902298</v>
      </c>
      <c r="ACZ5551" s="60"/>
      <c r="ADA5551" s="60"/>
      <c r="ADB5551" s="60"/>
      <c r="ADC5551" s="60"/>
      <c r="ADD5551" s="60"/>
      <c r="ADE5551" s="60"/>
    </row>
    <row r="5552" spans="760:785" x14ac:dyDescent="0.25">
      <c r="ACF5552" s="60"/>
      <c r="ACG5552" s="60"/>
      <c r="ACH5552" s="60"/>
      <c r="ACI5552" s="60"/>
      <c r="ACJ5552" s="60"/>
      <c r="ACK5552" s="60"/>
      <c r="ACL5552" s="60"/>
      <c r="ACM5552" s="60"/>
      <c r="ACN5552" s="60"/>
      <c r="ACO5552" s="60"/>
      <c r="ACP5552" s="60"/>
      <c r="ACQ5552" s="60"/>
      <c r="ACR5552" s="60"/>
      <c r="ACS5552" s="60"/>
      <c r="ACT5552" s="60"/>
      <c r="ACU5552" s="60"/>
      <c r="ACV5552" s="60"/>
      <c r="ACW5552" s="60"/>
      <c r="ACX5552" s="60"/>
      <c r="ACY5552" s="60">
        <v>0.99724755831738299</v>
      </c>
      <c r="ACZ5552" s="60"/>
      <c r="ADA5552" s="60"/>
      <c r="ADB5552" s="60"/>
      <c r="ADC5552" s="60"/>
      <c r="ADD5552" s="60"/>
      <c r="ADE5552" s="60"/>
    </row>
    <row r="5553" spans="760:785" x14ac:dyDescent="0.25">
      <c r="ACF5553" s="60"/>
      <c r="ACG5553" s="60"/>
      <c r="ACH5553" s="60"/>
      <c r="ACI5553" s="60"/>
      <c r="ACJ5553" s="60"/>
      <c r="ACK5553" s="60"/>
      <c r="ACL5553" s="60"/>
      <c r="ACM5553" s="60"/>
      <c r="ACN5553" s="60"/>
      <c r="ACO5553" s="60"/>
      <c r="ACP5553" s="60"/>
      <c r="ACQ5553" s="60"/>
      <c r="ACR5553" s="60"/>
      <c r="ACS5553" s="60"/>
      <c r="ACT5553" s="60"/>
      <c r="ACU5553" s="60"/>
      <c r="ACV5553" s="60"/>
      <c r="ACW5553" s="60"/>
      <c r="ACX5553" s="60"/>
      <c r="ACY5553" s="60">
        <v>0.99724316534321999</v>
      </c>
      <c r="ACZ5553" s="60"/>
      <c r="ADA5553" s="60"/>
      <c r="ADB5553" s="60"/>
      <c r="ADC5553" s="60"/>
      <c r="ADD5553" s="60"/>
      <c r="ADE5553" s="60"/>
    </row>
    <row r="5554" spans="760:785" x14ac:dyDescent="0.25">
      <c r="ACF5554" s="60"/>
      <c r="ACG5554" s="60"/>
      <c r="ACH5554" s="60"/>
      <c r="ACI5554" s="60"/>
      <c r="ACJ5554" s="60"/>
      <c r="ACK5554" s="60"/>
      <c r="ACL5554" s="60"/>
      <c r="ACM5554" s="60"/>
      <c r="ACN5554" s="60"/>
      <c r="ACO5554" s="60"/>
      <c r="ACP5554" s="60"/>
      <c r="ACQ5554" s="60"/>
      <c r="ACR5554" s="60"/>
      <c r="ACS5554" s="60"/>
      <c r="ACT5554" s="60"/>
      <c r="ACU5554" s="60"/>
      <c r="ACV5554" s="60"/>
      <c r="ACW5554" s="60"/>
      <c r="ACX5554" s="60"/>
      <c r="ACY5554" s="60">
        <v>0.99724264101875304</v>
      </c>
      <c r="ACZ5554" s="60"/>
      <c r="ADA5554" s="60"/>
      <c r="ADB5554" s="60"/>
      <c r="ADC5554" s="60"/>
      <c r="ADD5554" s="60"/>
      <c r="ADE5554" s="60"/>
    </row>
    <row r="5555" spans="760:785" x14ac:dyDescent="0.25">
      <c r="ACF5555" s="60"/>
      <c r="ACG5555" s="60"/>
      <c r="ACH5555" s="60"/>
      <c r="ACI5555" s="60"/>
      <c r="ACJ5555" s="60"/>
      <c r="ACK5555" s="60"/>
      <c r="ACL5555" s="60"/>
      <c r="ACM5555" s="60"/>
      <c r="ACN5555" s="60"/>
      <c r="ACO5555" s="60"/>
      <c r="ACP5555" s="60"/>
      <c r="ACQ5555" s="60"/>
      <c r="ACR5555" s="60"/>
      <c r="ACS5555" s="60"/>
      <c r="ACT5555" s="60"/>
      <c r="ACU5555" s="60"/>
      <c r="ACV5555" s="60"/>
      <c r="ACW5555" s="60"/>
      <c r="ACX5555" s="60"/>
      <c r="ACY5555" s="60">
        <v>0.99724045010460505</v>
      </c>
      <c r="ACZ5555" s="60"/>
      <c r="ADA5555" s="60"/>
      <c r="ADB5555" s="60"/>
      <c r="ADC5555" s="60"/>
      <c r="ADD5555" s="60"/>
      <c r="ADE5555" s="60"/>
    </row>
    <row r="5556" spans="760:785" x14ac:dyDescent="0.25">
      <c r="ACF5556" s="60"/>
      <c r="ACG5556" s="60"/>
      <c r="ACH5556" s="60"/>
      <c r="ACI5556" s="60"/>
      <c r="ACJ5556" s="60"/>
      <c r="ACK5556" s="60"/>
      <c r="ACL5556" s="60"/>
      <c r="ACM5556" s="60"/>
      <c r="ACN5556" s="60"/>
      <c r="ACO5556" s="60"/>
      <c r="ACP5556" s="60"/>
      <c r="ACQ5556" s="60"/>
      <c r="ACR5556" s="60"/>
      <c r="ACS5556" s="60"/>
      <c r="ACT5556" s="60"/>
      <c r="ACU5556" s="60"/>
      <c r="ACV5556" s="60"/>
      <c r="ACW5556" s="60"/>
      <c r="ACX5556" s="60"/>
      <c r="ACY5556" s="60">
        <v>0.99722723379126499</v>
      </c>
      <c r="ACZ5556" s="60"/>
      <c r="ADA5556" s="60"/>
      <c r="ADB5556" s="60"/>
      <c r="ADC5556" s="60"/>
      <c r="ADD5556" s="60"/>
      <c r="ADE5556" s="60"/>
    </row>
    <row r="5557" spans="760:785" x14ac:dyDescent="0.25">
      <c r="ACF5557" s="60"/>
      <c r="ACG5557" s="60"/>
      <c r="ACH5557" s="60"/>
      <c r="ACI5557" s="60"/>
      <c r="ACJ5557" s="60"/>
      <c r="ACK5557" s="60"/>
      <c r="ACL5557" s="60"/>
      <c r="ACM5557" s="60"/>
      <c r="ACN5557" s="60"/>
      <c r="ACO5557" s="60"/>
      <c r="ACP5557" s="60"/>
      <c r="ACQ5557" s="60"/>
      <c r="ACR5557" s="60"/>
      <c r="ACS5557" s="60"/>
      <c r="ACT5557" s="60"/>
      <c r="ACU5557" s="60"/>
      <c r="ACV5557" s="60"/>
      <c r="ACW5557" s="60"/>
      <c r="ACX5557" s="60"/>
      <c r="ACY5557" s="60">
        <v>0.99722200870912803</v>
      </c>
      <c r="ACZ5557" s="60"/>
      <c r="ADA5557" s="60"/>
      <c r="ADB5557" s="60"/>
      <c r="ADC5557" s="60"/>
      <c r="ADD5557" s="60"/>
      <c r="ADE5557" s="60"/>
    </row>
    <row r="5558" spans="760:785" x14ac:dyDescent="0.25">
      <c r="ACF5558" s="60"/>
      <c r="ACG5558" s="60"/>
      <c r="ACH5558" s="60"/>
      <c r="ACI5558" s="60"/>
      <c r="ACJ5558" s="60"/>
      <c r="ACK5558" s="60"/>
      <c r="ACL5558" s="60"/>
      <c r="ACM5558" s="60"/>
      <c r="ACN5558" s="60"/>
      <c r="ACO5558" s="60"/>
      <c r="ACP5558" s="60"/>
      <c r="ACQ5558" s="60"/>
      <c r="ACR5558" s="60"/>
      <c r="ACS5558" s="60"/>
      <c r="ACT5558" s="60"/>
      <c r="ACU5558" s="60"/>
      <c r="ACV5558" s="60"/>
      <c r="ACW5558" s="60"/>
      <c r="ACX5558" s="60"/>
      <c r="ACY5558" s="60">
        <v>0.99721759160133905</v>
      </c>
      <c r="ACZ5558" s="60"/>
      <c r="ADA5558" s="60"/>
      <c r="ADB5558" s="60"/>
      <c r="ADC5558" s="60"/>
      <c r="ADD5558" s="60"/>
      <c r="ADE5558" s="60"/>
    </row>
    <row r="5559" spans="760:785" x14ac:dyDescent="0.25">
      <c r="ACF5559" s="60"/>
      <c r="ACG5559" s="60"/>
      <c r="ACH5559" s="60"/>
      <c r="ACI5559" s="60"/>
      <c r="ACJ5559" s="60"/>
      <c r="ACK5559" s="60"/>
      <c r="ACL5559" s="60"/>
      <c r="ACM5559" s="60"/>
      <c r="ACN5559" s="60"/>
      <c r="ACO5559" s="60"/>
      <c r="ACP5559" s="60"/>
      <c r="ACQ5559" s="60"/>
      <c r="ACR5559" s="60"/>
      <c r="ACS5559" s="60"/>
      <c r="ACT5559" s="60"/>
      <c r="ACU5559" s="60"/>
      <c r="ACV5559" s="60"/>
      <c r="ACW5559" s="60"/>
      <c r="ACX5559" s="60"/>
      <c r="ACY5559" s="60">
        <v>0.99721708325611802</v>
      </c>
      <c r="ACZ5559" s="60"/>
      <c r="ADA5559" s="60"/>
      <c r="ADB5559" s="60"/>
      <c r="ADC5559" s="60"/>
      <c r="ADD5559" s="60"/>
      <c r="ADE5559" s="60"/>
    </row>
    <row r="5560" spans="760:785" x14ac:dyDescent="0.25">
      <c r="ACF5560" s="60"/>
      <c r="ACG5560" s="60"/>
      <c r="ACH5560" s="60"/>
      <c r="ACI5560" s="60"/>
      <c r="ACJ5560" s="60"/>
      <c r="ACK5560" s="60"/>
      <c r="ACL5560" s="60"/>
      <c r="ACM5560" s="60"/>
      <c r="ACN5560" s="60"/>
      <c r="ACO5560" s="60"/>
      <c r="ACP5560" s="60"/>
      <c r="ACQ5560" s="60"/>
      <c r="ACR5560" s="60"/>
      <c r="ACS5560" s="60"/>
      <c r="ACT5560" s="60"/>
      <c r="ACU5560" s="60"/>
      <c r="ACV5560" s="60"/>
      <c r="ACW5560" s="60"/>
      <c r="ACX5560" s="60"/>
      <c r="ACY5560" s="60">
        <v>0.99721652907006098</v>
      </c>
      <c r="ACZ5560" s="60"/>
      <c r="ADA5560" s="60"/>
      <c r="ADB5560" s="60"/>
      <c r="ADC5560" s="60"/>
      <c r="ADD5560" s="60"/>
      <c r="ADE5560" s="60"/>
    </row>
    <row r="5561" spans="760:785" x14ac:dyDescent="0.25">
      <c r="ACF5561" s="60"/>
      <c r="ACG5561" s="60"/>
      <c r="ACH5561" s="60"/>
      <c r="ACI5561" s="60"/>
      <c r="ACJ5561" s="60"/>
      <c r="ACK5561" s="60"/>
      <c r="ACL5561" s="60"/>
      <c r="ACM5561" s="60"/>
      <c r="ACN5561" s="60"/>
      <c r="ACO5561" s="60"/>
      <c r="ACP5561" s="60"/>
      <c r="ACQ5561" s="60"/>
      <c r="ACR5561" s="60"/>
      <c r="ACS5561" s="60"/>
      <c r="ACT5561" s="60"/>
      <c r="ACU5561" s="60"/>
      <c r="ACV5561" s="60"/>
      <c r="ACW5561" s="60"/>
      <c r="ACX5561" s="60"/>
      <c r="ACY5561" s="60">
        <v>0.99721355949771195</v>
      </c>
      <c r="ACZ5561" s="60"/>
      <c r="ADA5561" s="60"/>
      <c r="ADB5561" s="60"/>
      <c r="ADC5561" s="60"/>
      <c r="ADD5561" s="60"/>
      <c r="ADE5561" s="60"/>
    </row>
    <row r="5562" spans="760:785" x14ac:dyDescent="0.25">
      <c r="ACF5562" s="60"/>
      <c r="ACG5562" s="60"/>
      <c r="ACH5562" s="60"/>
      <c r="ACI5562" s="60"/>
      <c r="ACJ5562" s="60"/>
      <c r="ACK5562" s="60"/>
      <c r="ACL5562" s="60"/>
      <c r="ACM5562" s="60"/>
      <c r="ACN5562" s="60"/>
      <c r="ACO5562" s="60"/>
      <c r="ACP5562" s="60"/>
      <c r="ACQ5562" s="60"/>
      <c r="ACR5562" s="60"/>
      <c r="ACS5562" s="60"/>
      <c r="ACT5562" s="60"/>
      <c r="ACU5562" s="60"/>
      <c r="ACV5562" s="60"/>
      <c r="ACW5562" s="60"/>
      <c r="ACX5562" s="60"/>
      <c r="ACY5562" s="60">
        <v>0.99720932287508002</v>
      </c>
      <c r="ACZ5562" s="60"/>
      <c r="ADA5562" s="60"/>
      <c r="ADB5562" s="60"/>
      <c r="ADC5562" s="60"/>
      <c r="ADD5562" s="60"/>
      <c r="ADE5562" s="60"/>
    </row>
    <row r="5563" spans="760:785" x14ac:dyDescent="0.25">
      <c r="ACF5563" s="60"/>
      <c r="ACG5563" s="60"/>
      <c r="ACH5563" s="60"/>
      <c r="ACI5563" s="60"/>
      <c r="ACJ5563" s="60"/>
      <c r="ACK5563" s="60"/>
      <c r="ACL5563" s="60"/>
      <c r="ACM5563" s="60"/>
      <c r="ACN5563" s="60"/>
      <c r="ACO5563" s="60"/>
      <c r="ACP5563" s="60"/>
      <c r="ACQ5563" s="60"/>
      <c r="ACR5563" s="60"/>
      <c r="ACS5563" s="60"/>
      <c r="ACT5563" s="60"/>
      <c r="ACU5563" s="60"/>
      <c r="ACV5563" s="60"/>
      <c r="ACW5563" s="60"/>
      <c r="ACX5563" s="60"/>
      <c r="ACY5563" s="60">
        <v>0.99720229281619699</v>
      </c>
      <c r="ACZ5563" s="60"/>
      <c r="ADA5563" s="60"/>
      <c r="ADB5563" s="60"/>
      <c r="ADC5563" s="60"/>
      <c r="ADD5563" s="60"/>
      <c r="ADE5563" s="60"/>
    </row>
    <row r="5564" spans="760:785" x14ac:dyDescent="0.25">
      <c r="ACF5564" s="60"/>
      <c r="ACG5564" s="60"/>
      <c r="ACH5564" s="60"/>
      <c r="ACI5564" s="60"/>
      <c r="ACJ5564" s="60"/>
      <c r="ACK5564" s="60"/>
      <c r="ACL5564" s="60"/>
      <c r="ACM5564" s="60"/>
      <c r="ACN5564" s="60"/>
      <c r="ACO5564" s="60"/>
      <c r="ACP5564" s="60"/>
      <c r="ACQ5564" s="60"/>
      <c r="ACR5564" s="60"/>
      <c r="ACS5564" s="60"/>
      <c r="ACT5564" s="60"/>
      <c r="ACU5564" s="60"/>
      <c r="ACV5564" s="60"/>
      <c r="ACW5564" s="60"/>
      <c r="ACX5564" s="60"/>
      <c r="ACY5564" s="60">
        <v>0.99719969845475498</v>
      </c>
      <c r="ACZ5564" s="60"/>
      <c r="ADA5564" s="60"/>
      <c r="ADB5564" s="60"/>
      <c r="ADC5564" s="60"/>
      <c r="ADD5564" s="60"/>
      <c r="ADE5564" s="60"/>
    </row>
    <row r="5565" spans="760:785" x14ac:dyDescent="0.25">
      <c r="ACF5565" s="60"/>
      <c r="ACG5565" s="60"/>
      <c r="ACH5565" s="60"/>
      <c r="ACI5565" s="60"/>
      <c r="ACJ5565" s="60"/>
      <c r="ACK5565" s="60"/>
      <c r="ACL5565" s="60"/>
      <c r="ACM5565" s="60"/>
      <c r="ACN5565" s="60"/>
      <c r="ACO5565" s="60"/>
      <c r="ACP5565" s="60"/>
      <c r="ACQ5565" s="60"/>
      <c r="ACR5565" s="60"/>
      <c r="ACS5565" s="60"/>
      <c r="ACT5565" s="60"/>
      <c r="ACU5565" s="60"/>
      <c r="ACV5565" s="60"/>
      <c r="ACW5565" s="60"/>
      <c r="ACX5565" s="60"/>
      <c r="ACY5565" s="60">
        <v>0.99719840815984495</v>
      </c>
      <c r="ACZ5565" s="60"/>
      <c r="ADA5565" s="60"/>
      <c r="ADB5565" s="60"/>
      <c r="ADC5565" s="60"/>
      <c r="ADD5565" s="60"/>
      <c r="ADE5565" s="60"/>
    </row>
    <row r="5566" spans="760:785" x14ac:dyDescent="0.25">
      <c r="ACF5566" s="60"/>
      <c r="ACG5566" s="60"/>
      <c r="ACH5566" s="60"/>
      <c r="ACI5566" s="60"/>
      <c r="ACJ5566" s="60"/>
      <c r="ACK5566" s="60"/>
      <c r="ACL5566" s="60"/>
      <c r="ACM5566" s="60"/>
      <c r="ACN5566" s="60"/>
      <c r="ACO5566" s="60"/>
      <c r="ACP5566" s="60"/>
      <c r="ACQ5566" s="60"/>
      <c r="ACR5566" s="60"/>
      <c r="ACS5566" s="60"/>
      <c r="ACT5566" s="60"/>
      <c r="ACU5566" s="60"/>
      <c r="ACV5566" s="60"/>
      <c r="ACW5566" s="60"/>
      <c r="ACX5566" s="60"/>
      <c r="ACY5566" s="60">
        <v>0.99719497674893298</v>
      </c>
      <c r="ACZ5566" s="60"/>
      <c r="ADA5566" s="60"/>
      <c r="ADB5566" s="60"/>
      <c r="ADC5566" s="60"/>
      <c r="ADD5566" s="60"/>
      <c r="ADE5566" s="60"/>
    </row>
    <row r="5567" spans="760:785" x14ac:dyDescent="0.25">
      <c r="ACF5567" s="60"/>
      <c r="ACG5567" s="60"/>
      <c r="ACH5567" s="60"/>
      <c r="ACI5567" s="60"/>
      <c r="ACJ5567" s="60"/>
      <c r="ACK5567" s="60"/>
      <c r="ACL5567" s="60"/>
      <c r="ACM5567" s="60"/>
      <c r="ACN5567" s="60"/>
      <c r="ACO5567" s="60"/>
      <c r="ACP5567" s="60"/>
      <c r="ACQ5567" s="60"/>
      <c r="ACR5567" s="60"/>
      <c r="ACS5567" s="60"/>
      <c r="ACT5567" s="60"/>
      <c r="ACU5567" s="60"/>
      <c r="ACV5567" s="60"/>
      <c r="ACW5567" s="60"/>
      <c r="ACX5567" s="60"/>
      <c r="ACY5567" s="60">
        <v>0.99719351763788999</v>
      </c>
      <c r="ACZ5567" s="60"/>
      <c r="ADA5567" s="60"/>
      <c r="ADB5567" s="60"/>
      <c r="ADC5567" s="60"/>
      <c r="ADD5567" s="60"/>
      <c r="ADE5567" s="60"/>
    </row>
    <row r="5568" spans="760:785" x14ac:dyDescent="0.25">
      <c r="ACF5568" s="60"/>
      <c r="ACG5568" s="60"/>
      <c r="ACH5568" s="60"/>
      <c r="ACI5568" s="60"/>
      <c r="ACJ5568" s="60"/>
      <c r="ACK5568" s="60"/>
      <c r="ACL5568" s="60"/>
      <c r="ACM5568" s="60"/>
      <c r="ACN5568" s="60"/>
      <c r="ACO5568" s="60"/>
      <c r="ACP5568" s="60"/>
      <c r="ACQ5568" s="60"/>
      <c r="ACR5568" s="60"/>
      <c r="ACS5568" s="60"/>
      <c r="ACT5568" s="60"/>
      <c r="ACU5568" s="60"/>
      <c r="ACV5568" s="60"/>
      <c r="ACW5568" s="60"/>
      <c r="ACX5568" s="60"/>
      <c r="ACY5568" s="60">
        <v>0.99719175462069598</v>
      </c>
      <c r="ACZ5568" s="60"/>
      <c r="ADA5568" s="60"/>
      <c r="ADB5568" s="60"/>
      <c r="ADC5568" s="60"/>
      <c r="ADD5568" s="60"/>
      <c r="ADE5568" s="60"/>
    </row>
    <row r="5569" spans="760:785" x14ac:dyDescent="0.25">
      <c r="ACF5569" s="60"/>
      <c r="ACG5569" s="60"/>
      <c r="ACH5569" s="60"/>
      <c r="ACI5569" s="60"/>
      <c r="ACJ5569" s="60"/>
      <c r="ACK5569" s="60"/>
      <c r="ACL5569" s="60"/>
      <c r="ACM5569" s="60"/>
      <c r="ACN5569" s="60"/>
      <c r="ACO5569" s="60"/>
      <c r="ACP5569" s="60"/>
      <c r="ACQ5569" s="60"/>
      <c r="ACR5569" s="60"/>
      <c r="ACS5569" s="60"/>
      <c r="ACT5569" s="60"/>
      <c r="ACU5569" s="60"/>
      <c r="ACV5569" s="60"/>
      <c r="ACW5569" s="60"/>
      <c r="ACX5569" s="60"/>
      <c r="ACY5569" s="60">
        <v>0.99718527872976004</v>
      </c>
      <c r="ACZ5569" s="60"/>
      <c r="ADA5569" s="60"/>
      <c r="ADB5569" s="60"/>
      <c r="ADC5569" s="60"/>
      <c r="ADD5569" s="60"/>
      <c r="ADE5569" s="60"/>
    </row>
    <row r="5570" spans="760:785" x14ac:dyDescent="0.25">
      <c r="ACF5570" s="60"/>
      <c r="ACG5570" s="60"/>
      <c r="ACH5570" s="60"/>
      <c r="ACI5570" s="60"/>
      <c r="ACJ5570" s="60"/>
      <c r="ACK5570" s="60"/>
      <c r="ACL5570" s="60"/>
      <c r="ACM5570" s="60"/>
      <c r="ACN5570" s="60"/>
      <c r="ACO5570" s="60"/>
      <c r="ACP5570" s="60"/>
      <c r="ACQ5570" s="60"/>
      <c r="ACR5570" s="60"/>
      <c r="ACS5570" s="60"/>
      <c r="ACT5570" s="60"/>
      <c r="ACU5570" s="60"/>
      <c r="ACV5570" s="60"/>
      <c r="ACW5570" s="60"/>
      <c r="ACX5570" s="60"/>
      <c r="ACY5570" s="60">
        <v>0.99718116794044498</v>
      </c>
      <c r="ACZ5570" s="60"/>
      <c r="ADA5570" s="60"/>
      <c r="ADB5570" s="60"/>
      <c r="ADC5570" s="60"/>
      <c r="ADD5570" s="60"/>
      <c r="ADE5570" s="60"/>
    </row>
    <row r="5571" spans="760:785" x14ac:dyDescent="0.25">
      <c r="ACF5571" s="60"/>
      <c r="ACG5571" s="60"/>
      <c r="ACH5571" s="60"/>
      <c r="ACI5571" s="60"/>
      <c r="ACJ5571" s="60"/>
      <c r="ACK5571" s="60"/>
      <c r="ACL5571" s="60"/>
      <c r="ACM5571" s="60"/>
      <c r="ACN5571" s="60"/>
      <c r="ACO5571" s="60"/>
      <c r="ACP5571" s="60"/>
      <c r="ACQ5571" s="60"/>
      <c r="ACR5571" s="60"/>
      <c r="ACS5571" s="60"/>
      <c r="ACT5571" s="60"/>
      <c r="ACU5571" s="60"/>
      <c r="ACV5571" s="60"/>
      <c r="ACW5571" s="60"/>
      <c r="ACX5571" s="60"/>
      <c r="ACY5571" s="60">
        <v>0.99717886462368599</v>
      </c>
      <c r="ACZ5571" s="60"/>
      <c r="ADA5571" s="60"/>
      <c r="ADB5571" s="60"/>
      <c r="ADC5571" s="60"/>
      <c r="ADD5571" s="60"/>
      <c r="ADE5571" s="60"/>
    </row>
    <row r="5572" spans="760:785" x14ac:dyDescent="0.25">
      <c r="ACF5572" s="60"/>
      <c r="ACG5572" s="60"/>
      <c r="ACH5572" s="60"/>
      <c r="ACI5572" s="60"/>
      <c r="ACJ5572" s="60"/>
      <c r="ACK5572" s="60"/>
      <c r="ACL5572" s="60"/>
      <c r="ACM5572" s="60"/>
      <c r="ACN5572" s="60"/>
      <c r="ACO5572" s="60"/>
      <c r="ACP5572" s="60"/>
      <c r="ACQ5572" s="60"/>
      <c r="ACR5572" s="60"/>
      <c r="ACS5572" s="60"/>
      <c r="ACT5572" s="60"/>
      <c r="ACU5572" s="60"/>
      <c r="ACV5572" s="60"/>
      <c r="ACW5572" s="60"/>
      <c r="ACX5572" s="60"/>
      <c r="ACY5572" s="60">
        <v>0.99716939176847097</v>
      </c>
      <c r="ACZ5572" s="60"/>
      <c r="ADA5572" s="60"/>
      <c r="ADB5572" s="60"/>
      <c r="ADC5572" s="60"/>
      <c r="ADD5572" s="60"/>
      <c r="ADE5572" s="60"/>
    </row>
    <row r="5573" spans="760:785" x14ac:dyDescent="0.25">
      <c r="ACF5573" s="60"/>
      <c r="ACG5573" s="60"/>
      <c r="ACH5573" s="60"/>
      <c r="ACI5573" s="60"/>
      <c r="ACJ5573" s="60"/>
      <c r="ACK5573" s="60"/>
      <c r="ACL5573" s="60"/>
      <c r="ACM5573" s="60"/>
      <c r="ACN5573" s="60"/>
      <c r="ACO5573" s="60"/>
      <c r="ACP5573" s="60"/>
      <c r="ACQ5573" s="60"/>
      <c r="ACR5573" s="60"/>
      <c r="ACS5573" s="60"/>
      <c r="ACT5573" s="60"/>
      <c r="ACU5573" s="60"/>
      <c r="ACV5573" s="60"/>
      <c r="ACW5573" s="60"/>
      <c r="ACX5573" s="60"/>
      <c r="ACY5573" s="60">
        <v>0.99715653938219295</v>
      </c>
      <c r="ACZ5573" s="60"/>
      <c r="ADA5573" s="60"/>
      <c r="ADB5573" s="60"/>
      <c r="ADC5573" s="60"/>
      <c r="ADD5573" s="60"/>
      <c r="ADE5573" s="60"/>
    </row>
    <row r="5574" spans="760:785" x14ac:dyDescent="0.25">
      <c r="ACF5574" s="60"/>
      <c r="ACG5574" s="60"/>
      <c r="ACH5574" s="60"/>
      <c r="ACI5574" s="60"/>
      <c r="ACJ5574" s="60"/>
      <c r="ACK5574" s="60"/>
      <c r="ACL5574" s="60"/>
      <c r="ACM5574" s="60"/>
      <c r="ACN5574" s="60"/>
      <c r="ACO5574" s="60"/>
      <c r="ACP5574" s="60"/>
      <c r="ACQ5574" s="60"/>
      <c r="ACR5574" s="60"/>
      <c r="ACS5574" s="60"/>
      <c r="ACT5574" s="60"/>
      <c r="ACU5574" s="60"/>
      <c r="ACV5574" s="60"/>
      <c r="ACW5574" s="60"/>
      <c r="ACX5574" s="60"/>
      <c r="ACY5574" s="60">
        <v>0.99715306562693096</v>
      </c>
      <c r="ACZ5574" s="60"/>
      <c r="ADA5574" s="60"/>
      <c r="ADB5574" s="60"/>
      <c r="ADC5574" s="60"/>
      <c r="ADD5574" s="60"/>
      <c r="ADE5574" s="60"/>
    </row>
    <row r="5575" spans="760:785" x14ac:dyDescent="0.25">
      <c r="ACF5575" s="60"/>
      <c r="ACG5575" s="60"/>
      <c r="ACH5575" s="60"/>
      <c r="ACI5575" s="60"/>
      <c r="ACJ5575" s="60"/>
      <c r="ACK5575" s="60"/>
      <c r="ACL5575" s="60"/>
      <c r="ACM5575" s="60"/>
      <c r="ACN5575" s="60"/>
      <c r="ACO5575" s="60"/>
      <c r="ACP5575" s="60"/>
      <c r="ACQ5575" s="60"/>
      <c r="ACR5575" s="60"/>
      <c r="ACS5575" s="60"/>
      <c r="ACT5575" s="60"/>
      <c r="ACU5575" s="60"/>
      <c r="ACV5575" s="60"/>
      <c r="ACW5575" s="60"/>
      <c r="ACX5575" s="60"/>
      <c r="ACY5575" s="60">
        <v>0.99715056544189495</v>
      </c>
      <c r="ACZ5575" s="60"/>
      <c r="ADA5575" s="60"/>
      <c r="ADB5575" s="60"/>
      <c r="ADC5575" s="60"/>
      <c r="ADD5575" s="60"/>
      <c r="ADE5575" s="60"/>
    </row>
    <row r="5576" spans="760:785" x14ac:dyDescent="0.25">
      <c r="ACF5576" s="60"/>
      <c r="ACG5576" s="60"/>
      <c r="ACH5576" s="60"/>
      <c r="ACI5576" s="60"/>
      <c r="ACJ5576" s="60"/>
      <c r="ACK5576" s="60"/>
      <c r="ACL5576" s="60"/>
      <c r="ACM5576" s="60"/>
      <c r="ACN5576" s="60"/>
      <c r="ACO5576" s="60"/>
      <c r="ACP5576" s="60"/>
      <c r="ACQ5576" s="60"/>
      <c r="ACR5576" s="60"/>
      <c r="ACS5576" s="60"/>
      <c r="ACT5576" s="60"/>
      <c r="ACU5576" s="60"/>
      <c r="ACV5576" s="60"/>
      <c r="ACW5576" s="60"/>
      <c r="ACX5576" s="60"/>
      <c r="ACY5576" s="60">
        <v>0.99714987585933201</v>
      </c>
      <c r="ACZ5576" s="60"/>
      <c r="ADA5576" s="60"/>
      <c r="ADB5576" s="60"/>
      <c r="ADC5576" s="60"/>
      <c r="ADD5576" s="60"/>
      <c r="ADE5576" s="60"/>
    </row>
    <row r="5577" spans="760:785" x14ac:dyDescent="0.25">
      <c r="ACF5577" s="60"/>
      <c r="ACG5577" s="60"/>
      <c r="ACH5577" s="60"/>
      <c r="ACI5577" s="60"/>
      <c r="ACJ5577" s="60"/>
      <c r="ACK5577" s="60"/>
      <c r="ACL5577" s="60"/>
      <c r="ACM5577" s="60"/>
      <c r="ACN5577" s="60"/>
      <c r="ACO5577" s="60"/>
      <c r="ACP5577" s="60"/>
      <c r="ACQ5577" s="60"/>
      <c r="ACR5577" s="60"/>
      <c r="ACS5577" s="60"/>
      <c r="ACT5577" s="60"/>
      <c r="ACU5577" s="60"/>
      <c r="ACV5577" s="60"/>
      <c r="ACW5577" s="60"/>
      <c r="ACX5577" s="60"/>
      <c r="ACY5577" s="60">
        <v>0.99714420405815996</v>
      </c>
      <c r="ACZ5577" s="60"/>
      <c r="ADA5577" s="60"/>
      <c r="ADB5577" s="60"/>
      <c r="ADC5577" s="60"/>
      <c r="ADD5577" s="60"/>
      <c r="ADE5577" s="60"/>
    </row>
    <row r="5578" spans="760:785" x14ac:dyDescent="0.25">
      <c r="ACF5578" s="60"/>
      <c r="ACG5578" s="60"/>
      <c r="ACH5578" s="60"/>
      <c r="ACI5578" s="60"/>
      <c r="ACJ5578" s="60"/>
      <c r="ACK5578" s="60"/>
      <c r="ACL5578" s="60"/>
      <c r="ACM5578" s="60"/>
      <c r="ACN5578" s="60"/>
      <c r="ACO5578" s="60"/>
      <c r="ACP5578" s="60"/>
      <c r="ACQ5578" s="60"/>
      <c r="ACR5578" s="60"/>
      <c r="ACS5578" s="60"/>
      <c r="ACT5578" s="60"/>
      <c r="ACU5578" s="60"/>
      <c r="ACV5578" s="60"/>
      <c r="ACW5578" s="60"/>
      <c r="ACX5578" s="60"/>
      <c r="ACY5578" s="60">
        <v>0.99714209969729795</v>
      </c>
      <c r="ACZ5578" s="60"/>
      <c r="ADA5578" s="60"/>
      <c r="ADB5578" s="60"/>
      <c r="ADC5578" s="60"/>
      <c r="ADD5578" s="60"/>
      <c r="ADE5578" s="60"/>
    </row>
    <row r="5579" spans="760:785" x14ac:dyDescent="0.25">
      <c r="ACF5579" s="60"/>
      <c r="ACG5579" s="60"/>
      <c r="ACH5579" s="60"/>
      <c r="ACI5579" s="60"/>
      <c r="ACJ5579" s="60"/>
      <c r="ACK5579" s="60"/>
      <c r="ACL5579" s="60"/>
      <c r="ACM5579" s="60"/>
      <c r="ACN5579" s="60"/>
      <c r="ACO5579" s="60"/>
      <c r="ACP5579" s="60"/>
      <c r="ACQ5579" s="60"/>
      <c r="ACR5579" s="60"/>
      <c r="ACS5579" s="60"/>
      <c r="ACT5579" s="60"/>
      <c r="ACU5579" s="60"/>
      <c r="ACV5579" s="60"/>
      <c r="ACW5579" s="60"/>
      <c r="ACX5579" s="60"/>
      <c r="ACY5579" s="60">
        <v>0.99713957677563103</v>
      </c>
      <c r="ACZ5579" s="60"/>
      <c r="ADA5579" s="60"/>
      <c r="ADB5579" s="60"/>
      <c r="ADC5579" s="60"/>
      <c r="ADD5579" s="60"/>
      <c r="ADE5579" s="60"/>
    </row>
    <row r="5580" spans="760:785" x14ac:dyDescent="0.25">
      <c r="ACF5580" s="60"/>
      <c r="ACG5580" s="60"/>
      <c r="ACH5580" s="60"/>
      <c r="ACI5580" s="60"/>
      <c r="ACJ5580" s="60"/>
      <c r="ACK5580" s="60"/>
      <c r="ACL5580" s="60"/>
      <c r="ACM5580" s="60"/>
      <c r="ACN5580" s="60"/>
      <c r="ACO5580" s="60"/>
      <c r="ACP5580" s="60"/>
      <c r="ACQ5580" s="60"/>
      <c r="ACR5580" s="60"/>
      <c r="ACS5580" s="60"/>
      <c r="ACT5580" s="60"/>
      <c r="ACU5580" s="60"/>
      <c r="ACV5580" s="60"/>
      <c r="ACW5580" s="60"/>
      <c r="ACX5580" s="60"/>
      <c r="ACY5580" s="60">
        <v>0.99713888545417695</v>
      </c>
      <c r="ACZ5580" s="60"/>
      <c r="ADA5580" s="60"/>
      <c r="ADB5580" s="60"/>
      <c r="ADC5580" s="60"/>
      <c r="ADD5580" s="60"/>
      <c r="ADE5580" s="60"/>
    </row>
    <row r="5581" spans="760:785" x14ac:dyDescent="0.25">
      <c r="ACF5581" s="60"/>
      <c r="ACG5581" s="60"/>
      <c r="ACH5581" s="60"/>
      <c r="ACI5581" s="60"/>
      <c r="ACJ5581" s="60"/>
      <c r="ACK5581" s="60"/>
      <c r="ACL5581" s="60"/>
      <c r="ACM5581" s="60"/>
      <c r="ACN5581" s="60"/>
      <c r="ACO5581" s="60"/>
      <c r="ACP5581" s="60"/>
      <c r="ACQ5581" s="60"/>
      <c r="ACR5581" s="60"/>
      <c r="ACS5581" s="60"/>
      <c r="ACT5581" s="60"/>
      <c r="ACU5581" s="60"/>
      <c r="ACV5581" s="60"/>
      <c r="ACW5581" s="60"/>
      <c r="ACX5581" s="60"/>
      <c r="ACY5581" s="60">
        <v>0.99713235781474296</v>
      </c>
      <c r="ACZ5581" s="60"/>
      <c r="ADA5581" s="60"/>
      <c r="ADB5581" s="60"/>
      <c r="ADC5581" s="60"/>
      <c r="ADD5581" s="60"/>
      <c r="ADE5581" s="60"/>
    </row>
    <row r="5582" spans="760:785" x14ac:dyDescent="0.25">
      <c r="ACF5582" s="60"/>
      <c r="ACG5582" s="60"/>
      <c r="ACH5582" s="60"/>
      <c r="ACI5582" s="60"/>
      <c r="ACJ5582" s="60"/>
      <c r="ACK5582" s="60"/>
      <c r="ACL5582" s="60"/>
      <c r="ACM5582" s="60"/>
      <c r="ACN5582" s="60"/>
      <c r="ACO5582" s="60"/>
      <c r="ACP5582" s="60"/>
      <c r="ACQ5582" s="60"/>
      <c r="ACR5582" s="60"/>
      <c r="ACS5582" s="60"/>
      <c r="ACT5582" s="60"/>
      <c r="ACU5582" s="60"/>
      <c r="ACV5582" s="60"/>
      <c r="ACW5582" s="60"/>
      <c r="ACX5582" s="60"/>
      <c r="ACY5582" s="60">
        <v>0.99712796336075504</v>
      </c>
      <c r="ACZ5582" s="60"/>
      <c r="ADA5582" s="60"/>
      <c r="ADB5582" s="60"/>
      <c r="ADC5582" s="60"/>
      <c r="ADD5582" s="60"/>
      <c r="ADE5582" s="60"/>
    </row>
    <row r="5583" spans="760:785" x14ac:dyDescent="0.25">
      <c r="ACF5583" s="60"/>
      <c r="ACG5583" s="60"/>
      <c r="ACH5583" s="60"/>
      <c r="ACI5583" s="60"/>
      <c r="ACJ5583" s="60"/>
      <c r="ACK5583" s="60"/>
      <c r="ACL5583" s="60"/>
      <c r="ACM5583" s="60"/>
      <c r="ACN5583" s="60"/>
      <c r="ACO5583" s="60"/>
      <c r="ACP5583" s="60"/>
      <c r="ACQ5583" s="60"/>
      <c r="ACR5583" s="60"/>
      <c r="ACS5583" s="60"/>
      <c r="ACT5583" s="60"/>
      <c r="ACU5583" s="60"/>
      <c r="ACV5583" s="60"/>
      <c r="ACW5583" s="60"/>
      <c r="ACX5583" s="60"/>
      <c r="ACY5583" s="60">
        <v>0.99712560572464903</v>
      </c>
      <c r="ACZ5583" s="60"/>
      <c r="ADA5583" s="60"/>
      <c r="ADB5583" s="60"/>
      <c r="ADC5583" s="60"/>
      <c r="ADD5583" s="60"/>
      <c r="ADE5583" s="60"/>
    </row>
    <row r="5584" spans="760:785" x14ac:dyDescent="0.25">
      <c r="ACF5584" s="60"/>
      <c r="ACG5584" s="60"/>
      <c r="ACH5584" s="60"/>
      <c r="ACI5584" s="60"/>
      <c r="ACJ5584" s="60"/>
      <c r="ACK5584" s="60"/>
      <c r="ACL5584" s="60"/>
      <c r="ACM5584" s="60"/>
      <c r="ACN5584" s="60"/>
      <c r="ACO5584" s="60"/>
      <c r="ACP5584" s="60"/>
      <c r="ACQ5584" s="60"/>
      <c r="ACR5584" s="60"/>
      <c r="ACS5584" s="60"/>
      <c r="ACT5584" s="60"/>
      <c r="ACU5584" s="60"/>
      <c r="ACV5584" s="60"/>
      <c r="ACW5584" s="60"/>
      <c r="ACX5584" s="60"/>
      <c r="ACY5584" s="60">
        <v>0.99712451468130903</v>
      </c>
      <c r="ACZ5584" s="60"/>
      <c r="ADA5584" s="60"/>
      <c r="ADB5584" s="60"/>
      <c r="ADC5584" s="60"/>
      <c r="ADD5584" s="60"/>
      <c r="ADE5584" s="60"/>
    </row>
    <row r="5585" spans="760:785" x14ac:dyDescent="0.25">
      <c r="ACF5585" s="60"/>
      <c r="ACG5585" s="60"/>
      <c r="ACH5585" s="60"/>
      <c r="ACI5585" s="60"/>
      <c r="ACJ5585" s="60"/>
      <c r="ACK5585" s="60"/>
      <c r="ACL5585" s="60"/>
      <c r="ACM5585" s="60"/>
      <c r="ACN5585" s="60"/>
      <c r="ACO5585" s="60"/>
      <c r="ACP5585" s="60"/>
      <c r="ACQ5585" s="60"/>
      <c r="ACR5585" s="60"/>
      <c r="ACS5585" s="60"/>
      <c r="ACT5585" s="60"/>
      <c r="ACU5585" s="60"/>
      <c r="ACV5585" s="60"/>
      <c r="ACW5585" s="60"/>
      <c r="ACX5585" s="60"/>
      <c r="ACY5585" s="60">
        <v>0.99711983508750901</v>
      </c>
      <c r="ACZ5585" s="60"/>
      <c r="ADA5585" s="60"/>
      <c r="ADB5585" s="60"/>
      <c r="ADC5585" s="60"/>
      <c r="ADD5585" s="60"/>
      <c r="ADE5585" s="60"/>
    </row>
    <row r="5586" spans="760:785" x14ac:dyDescent="0.25">
      <c r="ACF5586" s="60"/>
      <c r="ACG5586" s="60"/>
      <c r="ACH5586" s="60"/>
      <c r="ACI5586" s="60"/>
      <c r="ACJ5586" s="60"/>
      <c r="ACK5586" s="60"/>
      <c r="ACL5586" s="60"/>
      <c r="ACM5586" s="60"/>
      <c r="ACN5586" s="60"/>
      <c r="ACO5586" s="60"/>
      <c r="ACP5586" s="60"/>
      <c r="ACQ5586" s="60"/>
      <c r="ACR5586" s="60"/>
      <c r="ACS5586" s="60"/>
      <c r="ACT5586" s="60"/>
      <c r="ACU5586" s="60"/>
      <c r="ACV5586" s="60"/>
      <c r="ACW5586" s="60"/>
      <c r="ACX5586" s="60"/>
      <c r="ACY5586" s="60">
        <v>0.99711227485245202</v>
      </c>
      <c r="ACZ5586" s="60"/>
      <c r="ADA5586" s="60"/>
      <c r="ADB5586" s="60"/>
      <c r="ADC5586" s="60"/>
      <c r="ADD5586" s="60"/>
      <c r="ADE5586" s="60"/>
    </row>
    <row r="5587" spans="760:785" x14ac:dyDescent="0.25">
      <c r="ACF5587" s="60"/>
      <c r="ACG5587" s="60"/>
      <c r="ACH5587" s="60"/>
      <c r="ACI5587" s="60"/>
      <c r="ACJ5587" s="60"/>
      <c r="ACK5587" s="60"/>
      <c r="ACL5587" s="60"/>
      <c r="ACM5587" s="60"/>
      <c r="ACN5587" s="60"/>
      <c r="ACO5587" s="60"/>
      <c r="ACP5587" s="60"/>
      <c r="ACQ5587" s="60"/>
      <c r="ACR5587" s="60"/>
      <c r="ACS5587" s="60"/>
      <c r="ACT5587" s="60"/>
      <c r="ACU5587" s="60"/>
      <c r="ACV5587" s="60"/>
      <c r="ACW5587" s="60"/>
      <c r="ACX5587" s="60"/>
      <c r="ACY5587" s="60">
        <v>0.99711227052838602</v>
      </c>
      <c r="ACZ5587" s="60"/>
      <c r="ADA5587" s="60"/>
      <c r="ADB5587" s="60"/>
      <c r="ADC5587" s="60"/>
      <c r="ADD5587" s="60"/>
      <c r="ADE5587" s="60"/>
    </row>
    <row r="5588" spans="760:785" x14ac:dyDescent="0.25">
      <c r="ACF5588" s="60"/>
      <c r="ACG5588" s="60"/>
      <c r="ACH5588" s="60"/>
      <c r="ACI5588" s="60"/>
      <c r="ACJ5588" s="60"/>
      <c r="ACK5588" s="60"/>
      <c r="ACL5588" s="60"/>
      <c r="ACM5588" s="60"/>
      <c r="ACN5588" s="60"/>
      <c r="ACO5588" s="60"/>
      <c r="ACP5588" s="60"/>
      <c r="ACQ5588" s="60"/>
      <c r="ACR5588" s="60"/>
      <c r="ACS5588" s="60"/>
      <c r="ACT5588" s="60"/>
      <c r="ACU5588" s="60"/>
      <c r="ACV5588" s="60"/>
      <c r="ACW5588" s="60"/>
      <c r="ACX5588" s="60"/>
      <c r="ACY5588" s="60">
        <v>0.99711167341103302</v>
      </c>
      <c r="ACZ5588" s="60"/>
      <c r="ADA5588" s="60"/>
      <c r="ADB5588" s="60"/>
      <c r="ADC5588" s="60"/>
      <c r="ADD5588" s="60"/>
      <c r="ADE5588" s="60"/>
    </row>
    <row r="5589" spans="760:785" x14ac:dyDescent="0.25">
      <c r="ACF5589" s="60"/>
      <c r="ACG5589" s="60"/>
      <c r="ACH5589" s="60"/>
      <c r="ACI5589" s="60"/>
      <c r="ACJ5589" s="60"/>
      <c r="ACK5589" s="60"/>
      <c r="ACL5589" s="60"/>
      <c r="ACM5589" s="60"/>
      <c r="ACN5589" s="60"/>
      <c r="ACO5589" s="60"/>
      <c r="ACP5589" s="60"/>
      <c r="ACQ5589" s="60"/>
      <c r="ACR5589" s="60"/>
      <c r="ACS5589" s="60"/>
      <c r="ACT5589" s="60"/>
      <c r="ACU5589" s="60"/>
      <c r="ACV5589" s="60"/>
      <c r="ACW5589" s="60"/>
      <c r="ACX5589" s="60"/>
      <c r="ACY5589" s="60">
        <v>0.99711043470563299</v>
      </c>
      <c r="ACZ5589" s="60"/>
      <c r="ADA5589" s="60"/>
      <c r="ADB5589" s="60"/>
      <c r="ADC5589" s="60"/>
      <c r="ADD5589" s="60"/>
      <c r="ADE5589" s="60"/>
    </row>
    <row r="5590" spans="760:785" x14ac:dyDescent="0.25">
      <c r="ACF5590" s="60"/>
      <c r="ACG5590" s="60"/>
      <c r="ACH5590" s="60"/>
      <c r="ACI5590" s="60"/>
      <c r="ACJ5590" s="60"/>
      <c r="ACK5590" s="60"/>
      <c r="ACL5590" s="60"/>
      <c r="ACM5590" s="60"/>
      <c r="ACN5590" s="60"/>
      <c r="ACO5590" s="60"/>
      <c r="ACP5590" s="60"/>
      <c r="ACQ5590" s="60"/>
      <c r="ACR5590" s="60"/>
      <c r="ACS5590" s="60"/>
      <c r="ACT5590" s="60"/>
      <c r="ACU5590" s="60"/>
      <c r="ACV5590" s="60"/>
      <c r="ACW5590" s="60"/>
      <c r="ACX5590" s="60"/>
      <c r="ACY5590" s="60">
        <v>0.997109865654912</v>
      </c>
      <c r="ACZ5590" s="60"/>
      <c r="ADA5590" s="60"/>
      <c r="ADB5590" s="60"/>
      <c r="ADC5590" s="60"/>
      <c r="ADD5590" s="60"/>
      <c r="ADE5590" s="60"/>
    </row>
    <row r="5591" spans="760:785" x14ac:dyDescent="0.25">
      <c r="ACF5591" s="60"/>
      <c r="ACG5591" s="60"/>
      <c r="ACH5591" s="60"/>
      <c r="ACI5591" s="60"/>
      <c r="ACJ5591" s="60"/>
      <c r="ACK5591" s="60"/>
      <c r="ACL5591" s="60"/>
      <c r="ACM5591" s="60"/>
      <c r="ACN5591" s="60"/>
      <c r="ACO5591" s="60"/>
      <c r="ACP5591" s="60"/>
      <c r="ACQ5591" s="60"/>
      <c r="ACR5591" s="60"/>
      <c r="ACS5591" s="60"/>
      <c r="ACT5591" s="60"/>
      <c r="ACU5591" s="60"/>
      <c r="ACV5591" s="60"/>
      <c r="ACW5591" s="60"/>
      <c r="ACX5591" s="60"/>
      <c r="ACY5591" s="60">
        <v>0.99710689150787901</v>
      </c>
      <c r="ACZ5591" s="60"/>
      <c r="ADA5591" s="60"/>
      <c r="ADB5591" s="60"/>
      <c r="ADC5591" s="60"/>
      <c r="ADD5591" s="60"/>
      <c r="ADE5591" s="60"/>
    </row>
    <row r="5592" spans="760:785" x14ac:dyDescent="0.25">
      <c r="ACF5592" s="60"/>
      <c r="ACG5592" s="60"/>
      <c r="ACH5592" s="60"/>
      <c r="ACI5592" s="60"/>
      <c r="ACJ5592" s="60"/>
      <c r="ACK5592" s="60"/>
      <c r="ACL5592" s="60"/>
      <c r="ACM5592" s="60"/>
      <c r="ACN5592" s="60"/>
      <c r="ACO5592" s="60"/>
      <c r="ACP5592" s="60"/>
      <c r="ACQ5592" s="60"/>
      <c r="ACR5592" s="60"/>
      <c r="ACS5592" s="60"/>
      <c r="ACT5592" s="60"/>
      <c r="ACU5592" s="60"/>
      <c r="ACV5592" s="60"/>
      <c r="ACW5592" s="60"/>
      <c r="ACX5592" s="60"/>
      <c r="ACY5592" s="60">
        <v>0.99710317564450901</v>
      </c>
      <c r="ACZ5592" s="60"/>
      <c r="ADA5592" s="60"/>
      <c r="ADB5592" s="60"/>
      <c r="ADC5592" s="60"/>
      <c r="ADD5592" s="60"/>
      <c r="ADE5592" s="60"/>
    </row>
    <row r="5593" spans="760:785" x14ac:dyDescent="0.25">
      <c r="ACF5593" s="60"/>
      <c r="ACG5593" s="60"/>
      <c r="ACH5593" s="60"/>
      <c r="ACI5593" s="60"/>
      <c r="ACJ5593" s="60"/>
      <c r="ACK5593" s="60"/>
      <c r="ACL5593" s="60"/>
      <c r="ACM5593" s="60"/>
      <c r="ACN5593" s="60"/>
      <c r="ACO5593" s="60"/>
      <c r="ACP5593" s="60"/>
      <c r="ACQ5593" s="60"/>
      <c r="ACR5593" s="60"/>
      <c r="ACS5593" s="60"/>
      <c r="ACT5593" s="60"/>
      <c r="ACU5593" s="60"/>
      <c r="ACV5593" s="60"/>
      <c r="ACW5593" s="60"/>
      <c r="ACX5593" s="60"/>
      <c r="ACY5593" s="60">
        <v>0.99710105971547702</v>
      </c>
      <c r="ACZ5593" s="60"/>
      <c r="ADA5593" s="60"/>
      <c r="ADB5593" s="60"/>
      <c r="ADC5593" s="60"/>
      <c r="ADD5593" s="60"/>
      <c r="ADE5593" s="60"/>
    </row>
    <row r="5594" spans="760:785" x14ac:dyDescent="0.25">
      <c r="ACF5594" s="60"/>
      <c r="ACG5594" s="60"/>
      <c r="ACH5594" s="60"/>
      <c r="ACI5594" s="60"/>
      <c r="ACJ5594" s="60"/>
      <c r="ACK5594" s="60"/>
      <c r="ACL5594" s="60"/>
      <c r="ACM5594" s="60"/>
      <c r="ACN5594" s="60"/>
      <c r="ACO5594" s="60"/>
      <c r="ACP5594" s="60"/>
      <c r="ACQ5594" s="60"/>
      <c r="ACR5594" s="60"/>
      <c r="ACS5594" s="60"/>
      <c r="ACT5594" s="60"/>
      <c r="ACU5594" s="60"/>
      <c r="ACV5594" s="60"/>
      <c r="ACW5594" s="60"/>
      <c r="ACX5594" s="60"/>
      <c r="ACY5594" s="60">
        <v>0.99709915529238102</v>
      </c>
      <c r="ACZ5594" s="60"/>
      <c r="ADA5594" s="60"/>
      <c r="ADB5594" s="60"/>
      <c r="ADC5594" s="60"/>
      <c r="ADD5594" s="60"/>
      <c r="ADE5594" s="60"/>
    </row>
    <row r="5595" spans="760:785" x14ac:dyDescent="0.25">
      <c r="ACF5595" s="60"/>
      <c r="ACG5595" s="60"/>
      <c r="ACH5595" s="60"/>
      <c r="ACI5595" s="60"/>
      <c r="ACJ5595" s="60"/>
      <c r="ACK5595" s="60"/>
      <c r="ACL5595" s="60"/>
      <c r="ACM5595" s="60"/>
      <c r="ACN5595" s="60"/>
      <c r="ACO5595" s="60"/>
      <c r="ACP5595" s="60"/>
      <c r="ACQ5595" s="60"/>
      <c r="ACR5595" s="60"/>
      <c r="ACS5595" s="60"/>
      <c r="ACT5595" s="60"/>
      <c r="ACU5595" s="60"/>
      <c r="ACV5595" s="60"/>
      <c r="ACW5595" s="60"/>
      <c r="ACX5595" s="60"/>
      <c r="ACY5595" s="60">
        <v>0.99709792343568904</v>
      </c>
      <c r="ACZ5595" s="60"/>
      <c r="ADA5595" s="60"/>
      <c r="ADB5595" s="60"/>
      <c r="ADC5595" s="60"/>
      <c r="ADD5595" s="60"/>
      <c r="ADE5595" s="60"/>
    </row>
    <row r="5596" spans="760:785" x14ac:dyDescent="0.25">
      <c r="ACF5596" s="60"/>
      <c r="ACG5596" s="60"/>
      <c r="ACH5596" s="60"/>
      <c r="ACI5596" s="60"/>
      <c r="ACJ5596" s="60"/>
      <c r="ACK5596" s="60"/>
      <c r="ACL5596" s="60"/>
      <c r="ACM5596" s="60"/>
      <c r="ACN5596" s="60"/>
      <c r="ACO5596" s="60"/>
      <c r="ACP5596" s="60"/>
      <c r="ACQ5596" s="60"/>
      <c r="ACR5596" s="60"/>
      <c r="ACS5596" s="60"/>
      <c r="ACT5596" s="60"/>
      <c r="ACU5596" s="60"/>
      <c r="ACV5596" s="60"/>
      <c r="ACW5596" s="60"/>
      <c r="ACX5596" s="60"/>
      <c r="ACY5596" s="60">
        <v>0.99709752482631597</v>
      </c>
      <c r="ACZ5596" s="60"/>
      <c r="ADA5596" s="60"/>
      <c r="ADB5596" s="60"/>
      <c r="ADC5596" s="60"/>
      <c r="ADD5596" s="60"/>
      <c r="ADE5596" s="60"/>
    </row>
    <row r="5597" spans="760:785" x14ac:dyDescent="0.25">
      <c r="ACF5597" s="60"/>
      <c r="ACG5597" s="60"/>
      <c r="ACH5597" s="60"/>
      <c r="ACI5597" s="60"/>
      <c r="ACJ5597" s="60"/>
      <c r="ACK5597" s="60"/>
      <c r="ACL5597" s="60"/>
      <c r="ACM5597" s="60"/>
      <c r="ACN5597" s="60"/>
      <c r="ACO5597" s="60"/>
      <c r="ACP5597" s="60"/>
      <c r="ACQ5597" s="60"/>
      <c r="ACR5597" s="60"/>
      <c r="ACS5597" s="60"/>
      <c r="ACT5597" s="60"/>
      <c r="ACU5597" s="60"/>
      <c r="ACV5597" s="60"/>
      <c r="ACW5597" s="60"/>
      <c r="ACX5597" s="60"/>
      <c r="ACY5597" s="60">
        <v>0.99709646240640204</v>
      </c>
      <c r="ACZ5597" s="60"/>
      <c r="ADA5597" s="60"/>
      <c r="ADB5597" s="60"/>
      <c r="ADC5597" s="60"/>
      <c r="ADD5597" s="60"/>
      <c r="ADE5597" s="60"/>
    </row>
    <row r="5598" spans="760:785" x14ac:dyDescent="0.25">
      <c r="ACF5598" s="60"/>
      <c r="ACG5598" s="60"/>
      <c r="ACH5598" s="60"/>
      <c r="ACI5598" s="60"/>
      <c r="ACJ5598" s="60"/>
      <c r="ACK5598" s="60"/>
      <c r="ACL5598" s="60"/>
      <c r="ACM5598" s="60"/>
      <c r="ACN5598" s="60"/>
      <c r="ACO5598" s="60"/>
      <c r="ACP5598" s="60"/>
      <c r="ACQ5598" s="60"/>
      <c r="ACR5598" s="60"/>
      <c r="ACS5598" s="60"/>
      <c r="ACT5598" s="60"/>
      <c r="ACU5598" s="60"/>
      <c r="ACV5598" s="60"/>
      <c r="ACW5598" s="60"/>
      <c r="ACX5598" s="60"/>
      <c r="ACY5598" s="60">
        <v>0.99709315428868095</v>
      </c>
      <c r="ACZ5598" s="60"/>
      <c r="ADA5598" s="60"/>
      <c r="ADB5598" s="60"/>
      <c r="ADC5598" s="60"/>
      <c r="ADD5598" s="60"/>
      <c r="ADE5598" s="60"/>
    </row>
    <row r="5599" spans="760:785" x14ac:dyDescent="0.25">
      <c r="ACF5599" s="60"/>
      <c r="ACG5599" s="60"/>
      <c r="ACH5599" s="60"/>
      <c r="ACI5599" s="60"/>
      <c r="ACJ5599" s="60"/>
      <c r="ACK5599" s="60"/>
      <c r="ACL5599" s="60"/>
      <c r="ACM5599" s="60"/>
      <c r="ACN5599" s="60"/>
      <c r="ACO5599" s="60"/>
      <c r="ACP5599" s="60"/>
      <c r="ACQ5599" s="60"/>
      <c r="ACR5599" s="60"/>
      <c r="ACS5599" s="60"/>
      <c r="ACT5599" s="60"/>
      <c r="ACU5599" s="60"/>
      <c r="ACV5599" s="60"/>
      <c r="ACW5599" s="60"/>
      <c r="ACX5599" s="60"/>
      <c r="ACY5599" s="60">
        <v>0.99709124012579398</v>
      </c>
      <c r="ACZ5599" s="60"/>
      <c r="ADA5599" s="60"/>
      <c r="ADB5599" s="60"/>
      <c r="ADC5599" s="60"/>
      <c r="ADD5599" s="60"/>
      <c r="ADE5599" s="60"/>
    </row>
    <row r="5600" spans="760:785" x14ac:dyDescent="0.25">
      <c r="ACF5600" s="60"/>
      <c r="ACG5600" s="60"/>
      <c r="ACH5600" s="60"/>
      <c r="ACI5600" s="60"/>
      <c r="ACJ5600" s="60"/>
      <c r="ACK5600" s="60"/>
      <c r="ACL5600" s="60"/>
      <c r="ACM5600" s="60"/>
      <c r="ACN5600" s="60"/>
      <c r="ACO5600" s="60"/>
      <c r="ACP5600" s="60"/>
      <c r="ACQ5600" s="60"/>
      <c r="ACR5600" s="60"/>
      <c r="ACS5600" s="60"/>
      <c r="ACT5600" s="60"/>
      <c r="ACU5600" s="60"/>
      <c r="ACV5600" s="60"/>
      <c r="ACW5600" s="60"/>
      <c r="ACX5600" s="60"/>
      <c r="ACY5600" s="60">
        <v>0.99708282470116005</v>
      </c>
      <c r="ACZ5600" s="60"/>
      <c r="ADA5600" s="60"/>
      <c r="ADB5600" s="60"/>
      <c r="ADC5600" s="60"/>
      <c r="ADD5600" s="60"/>
      <c r="ADE5600" s="60"/>
    </row>
    <row r="5601" spans="760:785" x14ac:dyDescent="0.25">
      <c r="ACF5601" s="60"/>
      <c r="ACG5601" s="60"/>
      <c r="ACH5601" s="60"/>
      <c r="ACI5601" s="60"/>
      <c r="ACJ5601" s="60"/>
      <c r="ACK5601" s="60"/>
      <c r="ACL5601" s="60"/>
      <c r="ACM5601" s="60"/>
      <c r="ACN5601" s="60"/>
      <c r="ACO5601" s="60"/>
      <c r="ACP5601" s="60"/>
      <c r="ACQ5601" s="60"/>
      <c r="ACR5601" s="60"/>
      <c r="ACS5601" s="60"/>
      <c r="ACT5601" s="60"/>
      <c r="ACU5601" s="60"/>
      <c r="ACV5601" s="60"/>
      <c r="ACW5601" s="60"/>
      <c r="ACX5601" s="60"/>
      <c r="ACY5601" s="60">
        <v>0.99708241669350095</v>
      </c>
      <c r="ACZ5601" s="60"/>
      <c r="ADA5601" s="60"/>
      <c r="ADB5601" s="60"/>
      <c r="ADC5601" s="60"/>
      <c r="ADD5601" s="60"/>
      <c r="ADE5601" s="60"/>
    </row>
    <row r="5602" spans="760:785" x14ac:dyDescent="0.25">
      <c r="ACF5602" s="60"/>
      <c r="ACG5602" s="60"/>
      <c r="ACH5602" s="60"/>
      <c r="ACI5602" s="60"/>
      <c r="ACJ5602" s="60"/>
      <c r="ACK5602" s="60"/>
      <c r="ACL5602" s="60"/>
      <c r="ACM5602" s="60"/>
      <c r="ACN5602" s="60"/>
      <c r="ACO5602" s="60"/>
      <c r="ACP5602" s="60"/>
      <c r="ACQ5602" s="60"/>
      <c r="ACR5602" s="60"/>
      <c r="ACS5602" s="60"/>
      <c r="ACT5602" s="60"/>
      <c r="ACU5602" s="60"/>
      <c r="ACV5602" s="60"/>
      <c r="ACW5602" s="60"/>
      <c r="ACX5602" s="60"/>
      <c r="ACY5602" s="60">
        <v>0.99707543503625995</v>
      </c>
      <c r="ACZ5602" s="60"/>
      <c r="ADA5602" s="60"/>
      <c r="ADB5602" s="60"/>
      <c r="ADC5602" s="60"/>
      <c r="ADD5602" s="60"/>
      <c r="ADE5602" s="60"/>
    </row>
    <row r="5603" spans="760:785" x14ac:dyDescent="0.25">
      <c r="ACF5603" s="60"/>
      <c r="ACG5603" s="60"/>
      <c r="ACH5603" s="60"/>
      <c r="ACI5603" s="60"/>
      <c r="ACJ5603" s="60"/>
      <c r="ACK5603" s="60"/>
      <c r="ACL5603" s="60"/>
      <c r="ACM5603" s="60"/>
      <c r="ACN5603" s="60"/>
      <c r="ACO5603" s="60"/>
      <c r="ACP5603" s="60"/>
      <c r="ACQ5603" s="60"/>
      <c r="ACR5603" s="60"/>
      <c r="ACS5603" s="60"/>
      <c r="ACT5603" s="60"/>
      <c r="ACU5603" s="60"/>
      <c r="ACV5603" s="60"/>
      <c r="ACW5603" s="60"/>
      <c r="ACX5603" s="60"/>
      <c r="ACY5603" s="60">
        <v>0.99707400323037998</v>
      </c>
      <c r="ACZ5603" s="60"/>
      <c r="ADA5603" s="60"/>
      <c r="ADB5603" s="60"/>
      <c r="ADC5603" s="60"/>
      <c r="ADD5603" s="60"/>
      <c r="ADE5603" s="60"/>
    </row>
    <row r="5604" spans="760:785" x14ac:dyDescent="0.25">
      <c r="ACF5604" s="60"/>
      <c r="ACG5604" s="60"/>
      <c r="ACH5604" s="60"/>
      <c r="ACI5604" s="60"/>
      <c r="ACJ5604" s="60"/>
      <c r="ACK5604" s="60"/>
      <c r="ACL5604" s="60"/>
      <c r="ACM5604" s="60"/>
      <c r="ACN5604" s="60"/>
      <c r="ACO5604" s="60"/>
      <c r="ACP5604" s="60"/>
      <c r="ACQ5604" s="60"/>
      <c r="ACR5604" s="60"/>
      <c r="ACS5604" s="60"/>
      <c r="ACT5604" s="60"/>
      <c r="ACU5604" s="60"/>
      <c r="ACV5604" s="60"/>
      <c r="ACW5604" s="60"/>
      <c r="ACX5604" s="60"/>
      <c r="ACY5604" s="60">
        <v>0.99707398085043397</v>
      </c>
      <c r="ACZ5604" s="60"/>
      <c r="ADA5604" s="60"/>
      <c r="ADB5604" s="60"/>
      <c r="ADC5604" s="60"/>
      <c r="ADD5604" s="60"/>
      <c r="ADE5604" s="60"/>
    </row>
    <row r="5605" spans="760:785" x14ac:dyDescent="0.25">
      <c r="ACF5605" s="60"/>
      <c r="ACG5605" s="60"/>
      <c r="ACH5605" s="60"/>
      <c r="ACI5605" s="60"/>
      <c r="ACJ5605" s="60"/>
      <c r="ACK5605" s="60"/>
      <c r="ACL5605" s="60"/>
      <c r="ACM5605" s="60"/>
      <c r="ACN5605" s="60"/>
      <c r="ACO5605" s="60"/>
      <c r="ACP5605" s="60"/>
      <c r="ACQ5605" s="60"/>
      <c r="ACR5605" s="60"/>
      <c r="ACS5605" s="60"/>
      <c r="ACT5605" s="60"/>
      <c r="ACU5605" s="60"/>
      <c r="ACV5605" s="60"/>
      <c r="ACW5605" s="60"/>
      <c r="ACX5605" s="60"/>
      <c r="ACY5605" s="60">
        <v>0.99707183256646603</v>
      </c>
      <c r="ACZ5605" s="60"/>
      <c r="ADA5605" s="60"/>
      <c r="ADB5605" s="60"/>
      <c r="ADC5605" s="60"/>
      <c r="ADD5605" s="60"/>
      <c r="ADE5605" s="60"/>
    </row>
    <row r="5606" spans="760:785" x14ac:dyDescent="0.25">
      <c r="ACF5606" s="60"/>
      <c r="ACG5606" s="60"/>
      <c r="ACH5606" s="60"/>
      <c r="ACI5606" s="60"/>
      <c r="ACJ5606" s="60"/>
      <c r="ACK5606" s="60"/>
      <c r="ACL5606" s="60"/>
      <c r="ACM5606" s="60"/>
      <c r="ACN5606" s="60"/>
      <c r="ACO5606" s="60"/>
      <c r="ACP5606" s="60"/>
      <c r="ACQ5606" s="60"/>
      <c r="ACR5606" s="60"/>
      <c r="ACS5606" s="60"/>
      <c r="ACT5606" s="60"/>
      <c r="ACU5606" s="60"/>
      <c r="ACV5606" s="60"/>
      <c r="ACW5606" s="60"/>
      <c r="ACX5606" s="60"/>
      <c r="ACY5606" s="60">
        <v>0.99707031354852804</v>
      </c>
      <c r="ACZ5606" s="60"/>
      <c r="ADA5606" s="60"/>
      <c r="ADB5606" s="60"/>
      <c r="ADC5606" s="60"/>
      <c r="ADD5606" s="60"/>
      <c r="ADE5606" s="60"/>
    </row>
    <row r="5607" spans="760:785" x14ac:dyDescent="0.25">
      <c r="ACF5607" s="60"/>
      <c r="ACG5607" s="60"/>
      <c r="ACH5607" s="60"/>
      <c r="ACI5607" s="60"/>
      <c r="ACJ5607" s="60"/>
      <c r="ACK5607" s="60"/>
      <c r="ACL5607" s="60"/>
      <c r="ACM5607" s="60"/>
      <c r="ACN5607" s="60"/>
      <c r="ACO5607" s="60"/>
      <c r="ACP5607" s="60"/>
      <c r="ACQ5607" s="60"/>
      <c r="ACR5607" s="60"/>
      <c r="ACS5607" s="60"/>
      <c r="ACT5607" s="60"/>
      <c r="ACU5607" s="60"/>
      <c r="ACV5607" s="60"/>
      <c r="ACW5607" s="60"/>
      <c r="ACX5607" s="60"/>
      <c r="ACY5607" s="60">
        <v>0.99706728023355295</v>
      </c>
      <c r="ACZ5607" s="60"/>
      <c r="ADA5607" s="60"/>
      <c r="ADB5607" s="60"/>
      <c r="ADC5607" s="60"/>
      <c r="ADD5607" s="60"/>
      <c r="ADE5607" s="60"/>
    </row>
    <row r="5608" spans="760:785" x14ac:dyDescent="0.25">
      <c r="ACF5608" s="60"/>
      <c r="ACG5608" s="60"/>
      <c r="ACH5608" s="60"/>
      <c r="ACI5608" s="60"/>
      <c r="ACJ5608" s="60"/>
      <c r="ACK5608" s="60"/>
      <c r="ACL5608" s="60"/>
      <c r="ACM5608" s="60"/>
      <c r="ACN5608" s="60"/>
      <c r="ACO5608" s="60"/>
      <c r="ACP5608" s="60"/>
      <c r="ACQ5608" s="60"/>
      <c r="ACR5608" s="60"/>
      <c r="ACS5608" s="60"/>
      <c r="ACT5608" s="60"/>
      <c r="ACU5608" s="60"/>
      <c r="ACV5608" s="60"/>
      <c r="ACW5608" s="60"/>
      <c r="ACX5608" s="60"/>
      <c r="ACY5608" s="60">
        <v>0.99706725651842099</v>
      </c>
      <c r="ACZ5608" s="60"/>
      <c r="ADA5608" s="60"/>
      <c r="ADB5608" s="60"/>
      <c r="ADC5608" s="60"/>
      <c r="ADD5608" s="60"/>
      <c r="ADE5608" s="60"/>
    </row>
    <row r="5609" spans="760:785" x14ac:dyDescent="0.25">
      <c r="ACF5609" s="60"/>
      <c r="ACG5609" s="60"/>
      <c r="ACH5609" s="60"/>
      <c r="ACI5609" s="60"/>
      <c r="ACJ5609" s="60"/>
      <c r="ACK5609" s="60"/>
      <c r="ACL5609" s="60"/>
      <c r="ACM5609" s="60"/>
      <c r="ACN5609" s="60"/>
      <c r="ACO5609" s="60"/>
      <c r="ACP5609" s="60"/>
      <c r="ACQ5609" s="60"/>
      <c r="ACR5609" s="60"/>
      <c r="ACS5609" s="60"/>
      <c r="ACT5609" s="60"/>
      <c r="ACU5609" s="60"/>
      <c r="ACV5609" s="60"/>
      <c r="ACW5609" s="60"/>
      <c r="ACX5609" s="60"/>
      <c r="ACY5609" s="60">
        <v>0.99706699077512395</v>
      </c>
      <c r="ACZ5609" s="60"/>
      <c r="ADA5609" s="60"/>
      <c r="ADB5609" s="60"/>
      <c r="ADC5609" s="60"/>
      <c r="ADD5609" s="60"/>
      <c r="ADE5609" s="60"/>
    </row>
    <row r="5610" spans="760:785" x14ac:dyDescent="0.25">
      <c r="ACF5610" s="60"/>
      <c r="ACG5610" s="60"/>
      <c r="ACH5610" s="60"/>
      <c r="ACI5610" s="60"/>
      <c r="ACJ5610" s="60"/>
      <c r="ACK5610" s="60"/>
      <c r="ACL5610" s="60"/>
      <c r="ACM5610" s="60"/>
      <c r="ACN5610" s="60"/>
      <c r="ACO5610" s="60"/>
      <c r="ACP5610" s="60"/>
      <c r="ACQ5610" s="60"/>
      <c r="ACR5610" s="60"/>
      <c r="ACS5610" s="60"/>
      <c r="ACT5610" s="60"/>
      <c r="ACU5610" s="60"/>
      <c r="ACV5610" s="60"/>
      <c r="ACW5610" s="60"/>
      <c r="ACX5610" s="60"/>
      <c r="ACY5610" s="60">
        <v>0.99705002054842096</v>
      </c>
      <c r="ACZ5610" s="60"/>
      <c r="ADA5610" s="60"/>
      <c r="ADB5610" s="60"/>
      <c r="ADC5610" s="60"/>
      <c r="ADD5610" s="60"/>
      <c r="ADE5610" s="60"/>
    </row>
    <row r="5611" spans="760:785" x14ac:dyDescent="0.25">
      <c r="ACF5611" s="60"/>
      <c r="ACG5611" s="60"/>
      <c r="ACH5611" s="60"/>
      <c r="ACI5611" s="60"/>
      <c r="ACJ5611" s="60"/>
      <c r="ACK5611" s="60"/>
      <c r="ACL5611" s="60"/>
      <c r="ACM5611" s="60"/>
      <c r="ACN5611" s="60"/>
      <c r="ACO5611" s="60"/>
      <c r="ACP5611" s="60"/>
      <c r="ACQ5611" s="60"/>
      <c r="ACR5611" s="60"/>
      <c r="ACS5611" s="60"/>
      <c r="ACT5611" s="60"/>
      <c r="ACU5611" s="60"/>
      <c r="ACV5611" s="60"/>
      <c r="ACW5611" s="60"/>
      <c r="ACX5611" s="60"/>
      <c r="ACY5611" s="60">
        <v>0.99704776419836905</v>
      </c>
      <c r="ACZ5611" s="60"/>
      <c r="ADA5611" s="60"/>
      <c r="ADB5611" s="60"/>
      <c r="ADC5611" s="60"/>
      <c r="ADD5611" s="60"/>
      <c r="ADE5611" s="60"/>
    </row>
    <row r="5612" spans="760:785" x14ac:dyDescent="0.25">
      <c r="ACF5612" s="60"/>
      <c r="ACG5612" s="60"/>
      <c r="ACH5612" s="60"/>
      <c r="ACI5612" s="60"/>
      <c r="ACJ5612" s="60"/>
      <c r="ACK5612" s="60"/>
      <c r="ACL5612" s="60"/>
      <c r="ACM5612" s="60"/>
      <c r="ACN5612" s="60"/>
      <c r="ACO5612" s="60"/>
      <c r="ACP5612" s="60"/>
      <c r="ACQ5612" s="60"/>
      <c r="ACR5612" s="60"/>
      <c r="ACS5612" s="60"/>
      <c r="ACT5612" s="60"/>
      <c r="ACU5612" s="60"/>
      <c r="ACV5612" s="60"/>
      <c r="ACW5612" s="60"/>
      <c r="ACX5612" s="60"/>
      <c r="ACY5612" s="60">
        <v>0.99704217409431795</v>
      </c>
      <c r="ACZ5612" s="60"/>
      <c r="ADA5612" s="60"/>
      <c r="ADB5612" s="60"/>
      <c r="ADC5612" s="60"/>
      <c r="ADD5612" s="60"/>
      <c r="ADE5612" s="60"/>
    </row>
    <row r="5613" spans="760:785" x14ac:dyDescent="0.25">
      <c r="ACF5613" s="60"/>
      <c r="ACG5613" s="60"/>
      <c r="ACH5613" s="60"/>
      <c r="ACI5613" s="60"/>
      <c r="ACJ5613" s="60"/>
      <c r="ACK5613" s="60"/>
      <c r="ACL5613" s="60"/>
      <c r="ACM5613" s="60"/>
      <c r="ACN5613" s="60"/>
      <c r="ACO5613" s="60"/>
      <c r="ACP5613" s="60"/>
      <c r="ACQ5613" s="60"/>
      <c r="ACR5613" s="60"/>
      <c r="ACS5613" s="60"/>
      <c r="ACT5613" s="60"/>
      <c r="ACU5613" s="60"/>
      <c r="ACV5613" s="60"/>
      <c r="ACW5613" s="60"/>
      <c r="ACX5613" s="60"/>
      <c r="ACY5613" s="60">
        <v>0.99703517816959697</v>
      </c>
      <c r="ACZ5613" s="60"/>
      <c r="ADA5613" s="60"/>
      <c r="ADB5613" s="60"/>
      <c r="ADC5613" s="60"/>
      <c r="ADD5613" s="60"/>
      <c r="ADE5613" s="60"/>
    </row>
    <row r="5614" spans="760:785" x14ac:dyDescent="0.25">
      <c r="ACF5614" s="60"/>
      <c r="ACG5614" s="60"/>
      <c r="ACH5614" s="60"/>
      <c r="ACI5614" s="60"/>
      <c r="ACJ5614" s="60"/>
      <c r="ACK5614" s="60"/>
      <c r="ACL5614" s="60"/>
      <c r="ACM5614" s="60"/>
      <c r="ACN5614" s="60"/>
      <c r="ACO5614" s="60"/>
      <c r="ACP5614" s="60"/>
      <c r="ACQ5614" s="60"/>
      <c r="ACR5614" s="60"/>
      <c r="ACS5614" s="60"/>
      <c r="ACT5614" s="60"/>
      <c r="ACU5614" s="60"/>
      <c r="ACV5614" s="60"/>
      <c r="ACW5614" s="60"/>
      <c r="ACX5614" s="60"/>
      <c r="ACY5614" s="60">
        <v>0.99702449052111497</v>
      </c>
      <c r="ACZ5614" s="60"/>
      <c r="ADA5614" s="60"/>
      <c r="ADB5614" s="60"/>
      <c r="ADC5614" s="60"/>
      <c r="ADD5614" s="60"/>
      <c r="ADE5614" s="60"/>
    </row>
    <row r="5615" spans="760:785" x14ac:dyDescent="0.25">
      <c r="ACF5615" s="60"/>
      <c r="ACG5615" s="60"/>
      <c r="ACH5615" s="60"/>
      <c r="ACI5615" s="60"/>
      <c r="ACJ5615" s="60"/>
      <c r="ACK5615" s="60"/>
      <c r="ACL5615" s="60"/>
      <c r="ACM5615" s="60"/>
      <c r="ACN5615" s="60"/>
      <c r="ACO5615" s="60"/>
      <c r="ACP5615" s="60"/>
      <c r="ACQ5615" s="60"/>
      <c r="ACR5615" s="60"/>
      <c r="ACS5615" s="60"/>
      <c r="ACT5615" s="60"/>
      <c r="ACU5615" s="60"/>
      <c r="ACV5615" s="60"/>
      <c r="ACW5615" s="60"/>
      <c r="ACX5615" s="60"/>
      <c r="ACY5615" s="60">
        <v>0.99700381208411504</v>
      </c>
      <c r="ACZ5615" s="60"/>
      <c r="ADA5615" s="60"/>
      <c r="ADB5615" s="60"/>
      <c r="ADC5615" s="60"/>
      <c r="ADD5615" s="60"/>
      <c r="ADE5615" s="60"/>
    </row>
    <row r="5616" spans="760:785" x14ac:dyDescent="0.25">
      <c r="ACF5616" s="60"/>
      <c r="ACG5616" s="60"/>
      <c r="ACH5616" s="60"/>
      <c r="ACI5616" s="60"/>
      <c r="ACJ5616" s="60"/>
      <c r="ACK5616" s="60"/>
      <c r="ACL5616" s="60"/>
      <c r="ACM5616" s="60"/>
      <c r="ACN5616" s="60"/>
      <c r="ACO5616" s="60"/>
      <c r="ACP5616" s="60"/>
      <c r="ACQ5616" s="60"/>
      <c r="ACR5616" s="60"/>
      <c r="ACS5616" s="60"/>
      <c r="ACT5616" s="60"/>
      <c r="ACU5616" s="60"/>
      <c r="ACV5616" s="60"/>
      <c r="ACW5616" s="60"/>
      <c r="ACX5616" s="60"/>
      <c r="ACY5616" s="60">
        <v>0.99699969247307096</v>
      </c>
      <c r="ACZ5616" s="60"/>
      <c r="ADA5616" s="60"/>
      <c r="ADB5616" s="60"/>
      <c r="ADC5616" s="60"/>
      <c r="ADD5616" s="60"/>
      <c r="ADE5616" s="60"/>
    </row>
    <row r="5617" spans="760:785" x14ac:dyDescent="0.25">
      <c r="ACF5617" s="60"/>
      <c r="ACG5617" s="60"/>
      <c r="ACH5617" s="60"/>
      <c r="ACI5617" s="60"/>
      <c r="ACJ5617" s="60"/>
      <c r="ACK5617" s="60"/>
      <c r="ACL5617" s="60"/>
      <c r="ACM5617" s="60"/>
      <c r="ACN5617" s="60"/>
      <c r="ACO5617" s="60"/>
      <c r="ACP5617" s="60"/>
      <c r="ACQ5617" s="60"/>
      <c r="ACR5617" s="60"/>
      <c r="ACS5617" s="60"/>
      <c r="ACT5617" s="60"/>
      <c r="ACU5617" s="60"/>
      <c r="ACV5617" s="60"/>
      <c r="ACW5617" s="60"/>
      <c r="ACX5617" s="60"/>
      <c r="ACY5617" s="60">
        <v>0.99696192835281305</v>
      </c>
      <c r="ACZ5617" s="60"/>
      <c r="ADA5617" s="60"/>
      <c r="ADB5617" s="60"/>
      <c r="ADC5617" s="60"/>
      <c r="ADD5617" s="60"/>
      <c r="ADE5617" s="60"/>
    </row>
    <row r="5618" spans="760:785" x14ac:dyDescent="0.25">
      <c r="ACF5618" s="60"/>
      <c r="ACG5618" s="60"/>
      <c r="ACH5618" s="60"/>
      <c r="ACI5618" s="60"/>
      <c r="ACJ5618" s="60"/>
      <c r="ACK5618" s="60"/>
      <c r="ACL5618" s="60"/>
      <c r="ACM5618" s="60"/>
      <c r="ACN5618" s="60"/>
      <c r="ACO5618" s="60"/>
      <c r="ACP5618" s="60"/>
      <c r="ACQ5618" s="60"/>
      <c r="ACR5618" s="60"/>
      <c r="ACS5618" s="60"/>
      <c r="ACT5618" s="60"/>
      <c r="ACU5618" s="60"/>
      <c r="ACV5618" s="60"/>
      <c r="ACW5618" s="60"/>
      <c r="ACX5618" s="60"/>
      <c r="ACY5618" s="60">
        <v>0.99695651953441</v>
      </c>
      <c r="ACZ5618" s="60"/>
      <c r="ADA5618" s="60"/>
      <c r="ADB5618" s="60"/>
      <c r="ADC5618" s="60"/>
      <c r="ADD5618" s="60"/>
      <c r="ADE5618" s="60"/>
    </row>
    <row r="5619" spans="760:785" x14ac:dyDescent="0.25">
      <c r="ACF5619" s="60"/>
      <c r="ACG5619" s="60"/>
      <c r="ACH5619" s="60"/>
      <c r="ACI5619" s="60"/>
      <c r="ACJ5619" s="60"/>
      <c r="ACK5619" s="60"/>
      <c r="ACL5619" s="60"/>
      <c r="ACM5619" s="60"/>
      <c r="ACN5619" s="60"/>
      <c r="ACO5619" s="60"/>
      <c r="ACP5619" s="60"/>
      <c r="ACQ5619" s="60"/>
      <c r="ACR5619" s="60"/>
      <c r="ACS5619" s="60"/>
      <c r="ACT5619" s="60"/>
      <c r="ACU5619" s="60"/>
      <c r="ACV5619" s="60"/>
      <c r="ACW5619" s="60"/>
      <c r="ACX5619" s="60"/>
      <c r="ACY5619" s="60">
        <v>0.99695639661597202</v>
      </c>
      <c r="ACZ5619" s="60"/>
      <c r="ADA5619" s="60"/>
      <c r="ADB5619" s="60"/>
      <c r="ADC5619" s="60"/>
      <c r="ADD5619" s="60"/>
      <c r="ADE5619" s="60"/>
    </row>
    <row r="5620" spans="760:785" x14ac:dyDescent="0.25">
      <c r="ACF5620" s="60"/>
      <c r="ACG5620" s="60"/>
      <c r="ACH5620" s="60"/>
      <c r="ACI5620" s="60"/>
      <c r="ACJ5620" s="60"/>
      <c r="ACK5620" s="60"/>
      <c r="ACL5620" s="60"/>
      <c r="ACM5620" s="60"/>
      <c r="ACN5620" s="60"/>
      <c r="ACO5620" s="60"/>
      <c r="ACP5620" s="60"/>
      <c r="ACQ5620" s="60"/>
      <c r="ACR5620" s="60"/>
      <c r="ACS5620" s="60"/>
      <c r="ACT5620" s="60"/>
      <c r="ACU5620" s="60"/>
      <c r="ACV5620" s="60"/>
      <c r="ACW5620" s="60"/>
      <c r="ACX5620" s="60"/>
      <c r="ACY5620" s="60">
        <v>0.996951753250096</v>
      </c>
      <c r="ACZ5620" s="60"/>
      <c r="ADA5620" s="60"/>
      <c r="ADB5620" s="60"/>
      <c r="ADC5620" s="60"/>
      <c r="ADD5620" s="60"/>
      <c r="ADE5620" s="60"/>
    </row>
    <row r="5621" spans="760:785" x14ac:dyDescent="0.25">
      <c r="ACF5621" s="60"/>
      <c r="ACG5621" s="60"/>
      <c r="ACH5621" s="60"/>
      <c r="ACI5621" s="60"/>
      <c r="ACJ5621" s="60"/>
      <c r="ACK5621" s="60"/>
      <c r="ACL5621" s="60"/>
      <c r="ACM5621" s="60"/>
      <c r="ACN5621" s="60"/>
      <c r="ACO5621" s="60"/>
      <c r="ACP5621" s="60"/>
      <c r="ACQ5621" s="60"/>
      <c r="ACR5621" s="60"/>
      <c r="ACS5621" s="60"/>
      <c r="ACT5621" s="60"/>
      <c r="ACU5621" s="60"/>
      <c r="ACV5621" s="60"/>
      <c r="ACW5621" s="60"/>
      <c r="ACX5621" s="60"/>
      <c r="ACY5621" s="60">
        <v>0.99694559530293103</v>
      </c>
      <c r="ACZ5621" s="60"/>
      <c r="ADA5621" s="60"/>
      <c r="ADB5621" s="60"/>
      <c r="ADC5621" s="60"/>
      <c r="ADD5621" s="60"/>
      <c r="ADE5621" s="60"/>
    </row>
    <row r="5622" spans="760:785" x14ac:dyDescent="0.25">
      <c r="ACF5622" s="60"/>
      <c r="ACG5622" s="60"/>
      <c r="ACH5622" s="60"/>
      <c r="ACI5622" s="60"/>
      <c r="ACJ5622" s="60"/>
      <c r="ACK5622" s="60"/>
      <c r="ACL5622" s="60"/>
      <c r="ACM5622" s="60"/>
      <c r="ACN5622" s="60"/>
      <c r="ACO5622" s="60"/>
      <c r="ACP5622" s="60"/>
      <c r="ACQ5622" s="60"/>
      <c r="ACR5622" s="60"/>
      <c r="ACS5622" s="60"/>
      <c r="ACT5622" s="60"/>
      <c r="ACU5622" s="60"/>
      <c r="ACV5622" s="60"/>
      <c r="ACW5622" s="60"/>
      <c r="ACX5622" s="60"/>
      <c r="ACY5622" s="60">
        <v>0.996941372827301</v>
      </c>
      <c r="ACZ5622" s="60"/>
      <c r="ADA5622" s="60"/>
      <c r="ADB5622" s="60"/>
      <c r="ADC5622" s="60"/>
      <c r="ADD5622" s="60"/>
      <c r="ADE5622" s="60"/>
    </row>
    <row r="5623" spans="760:785" x14ac:dyDescent="0.25">
      <c r="ACF5623" s="60"/>
      <c r="ACG5623" s="60"/>
      <c r="ACH5623" s="60"/>
      <c r="ACI5623" s="60"/>
      <c r="ACJ5623" s="60"/>
      <c r="ACK5623" s="60"/>
      <c r="ACL5623" s="60"/>
      <c r="ACM5623" s="60"/>
      <c r="ACN5623" s="60"/>
      <c r="ACO5623" s="60"/>
      <c r="ACP5623" s="60"/>
      <c r="ACQ5623" s="60"/>
      <c r="ACR5623" s="60"/>
      <c r="ACS5623" s="60"/>
      <c r="ACT5623" s="60"/>
      <c r="ACU5623" s="60"/>
      <c r="ACV5623" s="60"/>
      <c r="ACW5623" s="60"/>
      <c r="ACX5623" s="60"/>
      <c r="ACY5623" s="60">
        <v>0.99693878345813702</v>
      </c>
      <c r="ACZ5623" s="60"/>
      <c r="ADA5623" s="60"/>
      <c r="ADB5623" s="60"/>
      <c r="ADC5623" s="60"/>
      <c r="ADD5623" s="60"/>
      <c r="ADE5623" s="60"/>
    </row>
    <row r="5624" spans="760:785" x14ac:dyDescent="0.25">
      <c r="ACF5624" s="60"/>
      <c r="ACG5624" s="60"/>
      <c r="ACH5624" s="60"/>
      <c r="ACI5624" s="60"/>
      <c r="ACJ5624" s="60"/>
      <c r="ACK5624" s="60"/>
      <c r="ACL5624" s="60"/>
      <c r="ACM5624" s="60"/>
      <c r="ACN5624" s="60"/>
      <c r="ACO5624" s="60"/>
      <c r="ACP5624" s="60"/>
      <c r="ACQ5624" s="60"/>
      <c r="ACR5624" s="60"/>
      <c r="ACS5624" s="60"/>
      <c r="ACT5624" s="60"/>
      <c r="ACU5624" s="60"/>
      <c r="ACV5624" s="60"/>
      <c r="ACW5624" s="60"/>
      <c r="ACX5624" s="60"/>
      <c r="ACY5624" s="60">
        <v>0.99693279401800305</v>
      </c>
      <c r="ACZ5624" s="60"/>
      <c r="ADA5624" s="60"/>
      <c r="ADB5624" s="60"/>
      <c r="ADC5624" s="60"/>
      <c r="ADD5624" s="60"/>
      <c r="ADE5624" s="60"/>
    </row>
    <row r="5625" spans="760:785" x14ac:dyDescent="0.25">
      <c r="ACF5625" s="60"/>
      <c r="ACG5625" s="60"/>
      <c r="ACH5625" s="60"/>
      <c r="ACI5625" s="60"/>
      <c r="ACJ5625" s="60"/>
      <c r="ACK5625" s="60"/>
      <c r="ACL5625" s="60"/>
      <c r="ACM5625" s="60"/>
      <c r="ACN5625" s="60"/>
      <c r="ACO5625" s="60"/>
      <c r="ACP5625" s="60"/>
      <c r="ACQ5625" s="60"/>
      <c r="ACR5625" s="60"/>
      <c r="ACS5625" s="60"/>
      <c r="ACT5625" s="60"/>
      <c r="ACU5625" s="60"/>
      <c r="ACV5625" s="60"/>
      <c r="ACW5625" s="60"/>
      <c r="ACX5625" s="60"/>
      <c r="ACY5625" s="60">
        <v>0.99693270487748098</v>
      </c>
      <c r="ACZ5625" s="60"/>
      <c r="ADA5625" s="60"/>
      <c r="ADB5625" s="60"/>
      <c r="ADC5625" s="60"/>
      <c r="ADD5625" s="60"/>
      <c r="ADE5625" s="60"/>
    </row>
    <row r="5626" spans="760:785" x14ac:dyDescent="0.25">
      <c r="ACF5626" s="60"/>
      <c r="ACG5626" s="60"/>
      <c r="ACH5626" s="60"/>
      <c r="ACI5626" s="60"/>
      <c r="ACJ5626" s="60"/>
      <c r="ACK5626" s="60"/>
      <c r="ACL5626" s="60"/>
      <c r="ACM5626" s="60"/>
      <c r="ACN5626" s="60"/>
      <c r="ACO5626" s="60"/>
      <c r="ACP5626" s="60"/>
      <c r="ACQ5626" s="60"/>
      <c r="ACR5626" s="60"/>
      <c r="ACS5626" s="60"/>
      <c r="ACT5626" s="60"/>
      <c r="ACU5626" s="60"/>
      <c r="ACV5626" s="60"/>
      <c r="ACW5626" s="60"/>
      <c r="ACX5626" s="60"/>
      <c r="ACY5626" s="60">
        <v>0.99692934181363202</v>
      </c>
      <c r="ACZ5626" s="60"/>
      <c r="ADA5626" s="60"/>
      <c r="ADB5626" s="60"/>
      <c r="ADC5626" s="60"/>
      <c r="ADD5626" s="60"/>
      <c r="ADE5626" s="60"/>
    </row>
    <row r="5627" spans="760:785" x14ac:dyDescent="0.25">
      <c r="ACF5627" s="60"/>
      <c r="ACG5627" s="60"/>
      <c r="ACH5627" s="60"/>
      <c r="ACI5627" s="60"/>
      <c r="ACJ5627" s="60"/>
      <c r="ACK5627" s="60"/>
      <c r="ACL5627" s="60"/>
      <c r="ACM5627" s="60"/>
      <c r="ACN5627" s="60"/>
      <c r="ACO5627" s="60"/>
      <c r="ACP5627" s="60"/>
      <c r="ACQ5627" s="60"/>
      <c r="ACR5627" s="60"/>
      <c r="ACS5627" s="60"/>
      <c r="ACT5627" s="60"/>
      <c r="ACU5627" s="60"/>
      <c r="ACV5627" s="60"/>
      <c r="ACW5627" s="60"/>
      <c r="ACX5627" s="60"/>
      <c r="ACY5627" s="60">
        <v>0.99692712549593698</v>
      </c>
      <c r="ACZ5627" s="60"/>
      <c r="ADA5627" s="60"/>
      <c r="ADB5627" s="60"/>
      <c r="ADC5627" s="60"/>
      <c r="ADD5627" s="60"/>
      <c r="ADE5627" s="60"/>
    </row>
    <row r="5628" spans="760:785" x14ac:dyDescent="0.25">
      <c r="ACF5628" s="60"/>
      <c r="ACG5628" s="60"/>
      <c r="ACH5628" s="60"/>
      <c r="ACI5628" s="60"/>
      <c r="ACJ5628" s="60"/>
      <c r="ACK5628" s="60"/>
      <c r="ACL5628" s="60"/>
      <c r="ACM5628" s="60"/>
      <c r="ACN5628" s="60"/>
      <c r="ACO5628" s="60"/>
      <c r="ACP5628" s="60"/>
      <c r="ACQ5628" s="60"/>
      <c r="ACR5628" s="60"/>
      <c r="ACS5628" s="60"/>
      <c r="ACT5628" s="60"/>
      <c r="ACU5628" s="60"/>
      <c r="ACV5628" s="60"/>
      <c r="ACW5628" s="60"/>
      <c r="ACX5628" s="60"/>
      <c r="ACY5628" s="60">
        <v>0.996926951744597</v>
      </c>
      <c r="ACZ5628" s="60"/>
      <c r="ADA5628" s="60"/>
      <c r="ADB5628" s="60"/>
      <c r="ADC5628" s="60"/>
      <c r="ADD5628" s="60"/>
      <c r="ADE5628" s="60"/>
    </row>
    <row r="5629" spans="760:785" x14ac:dyDescent="0.25">
      <c r="ACF5629" s="60"/>
      <c r="ACG5629" s="60"/>
      <c r="ACH5629" s="60"/>
      <c r="ACI5629" s="60"/>
      <c r="ACJ5629" s="60"/>
      <c r="ACK5629" s="60"/>
      <c r="ACL5629" s="60"/>
      <c r="ACM5629" s="60"/>
      <c r="ACN5629" s="60"/>
      <c r="ACO5629" s="60"/>
      <c r="ACP5629" s="60"/>
      <c r="ACQ5629" s="60"/>
      <c r="ACR5629" s="60"/>
      <c r="ACS5629" s="60"/>
      <c r="ACT5629" s="60"/>
      <c r="ACU5629" s="60"/>
      <c r="ACV5629" s="60"/>
      <c r="ACW5629" s="60"/>
      <c r="ACX5629" s="60"/>
      <c r="ACY5629" s="60">
        <v>0.99692612617176501</v>
      </c>
      <c r="ACZ5629" s="60"/>
      <c r="ADA5629" s="60"/>
      <c r="ADB5629" s="60"/>
      <c r="ADC5629" s="60"/>
      <c r="ADD5629" s="60"/>
      <c r="ADE5629" s="60"/>
    </row>
    <row r="5630" spans="760:785" x14ac:dyDescent="0.25">
      <c r="ACF5630" s="60"/>
      <c r="ACG5630" s="60"/>
      <c r="ACH5630" s="60"/>
      <c r="ACI5630" s="60"/>
      <c r="ACJ5630" s="60"/>
      <c r="ACK5630" s="60"/>
      <c r="ACL5630" s="60"/>
      <c r="ACM5630" s="60"/>
      <c r="ACN5630" s="60"/>
      <c r="ACO5630" s="60"/>
      <c r="ACP5630" s="60"/>
      <c r="ACQ5630" s="60"/>
      <c r="ACR5630" s="60"/>
      <c r="ACS5630" s="60"/>
      <c r="ACT5630" s="60"/>
      <c r="ACU5630" s="60"/>
      <c r="ACV5630" s="60"/>
      <c r="ACW5630" s="60"/>
      <c r="ACX5630" s="60"/>
      <c r="ACY5630" s="60">
        <v>0.99692384659626299</v>
      </c>
      <c r="ACZ5630" s="60"/>
      <c r="ADA5630" s="60"/>
      <c r="ADB5630" s="60"/>
      <c r="ADC5630" s="60"/>
      <c r="ADD5630" s="60"/>
      <c r="ADE5630" s="60"/>
    </row>
    <row r="5631" spans="760:785" x14ac:dyDescent="0.25">
      <c r="ACF5631" s="60"/>
      <c r="ACG5631" s="60"/>
      <c r="ACH5631" s="60"/>
      <c r="ACI5631" s="60"/>
      <c r="ACJ5631" s="60"/>
      <c r="ACK5631" s="60"/>
      <c r="ACL5631" s="60"/>
      <c r="ACM5631" s="60"/>
      <c r="ACN5631" s="60"/>
      <c r="ACO5631" s="60"/>
      <c r="ACP5631" s="60"/>
      <c r="ACQ5631" s="60"/>
      <c r="ACR5631" s="60"/>
      <c r="ACS5631" s="60"/>
      <c r="ACT5631" s="60"/>
      <c r="ACU5631" s="60"/>
      <c r="ACV5631" s="60"/>
      <c r="ACW5631" s="60"/>
      <c r="ACX5631" s="60"/>
      <c r="ACY5631" s="60">
        <v>0.99692059391889498</v>
      </c>
      <c r="ACZ5631" s="60"/>
      <c r="ADA5631" s="60"/>
      <c r="ADB5631" s="60"/>
      <c r="ADC5631" s="60"/>
      <c r="ADD5631" s="60"/>
      <c r="ADE5631" s="60"/>
    </row>
    <row r="5632" spans="760:785" x14ac:dyDescent="0.25">
      <c r="ACF5632" s="60"/>
      <c r="ACG5632" s="60"/>
      <c r="ACH5632" s="60"/>
      <c r="ACI5632" s="60"/>
      <c r="ACJ5632" s="60"/>
      <c r="ACK5632" s="60"/>
      <c r="ACL5632" s="60"/>
      <c r="ACM5632" s="60"/>
      <c r="ACN5632" s="60"/>
      <c r="ACO5632" s="60"/>
      <c r="ACP5632" s="60"/>
      <c r="ACQ5632" s="60"/>
      <c r="ACR5632" s="60"/>
      <c r="ACS5632" s="60"/>
      <c r="ACT5632" s="60"/>
      <c r="ACU5632" s="60"/>
      <c r="ACV5632" s="60"/>
      <c r="ACW5632" s="60"/>
      <c r="ACX5632" s="60"/>
      <c r="ACY5632" s="60">
        <v>0.996909083346178</v>
      </c>
      <c r="ACZ5632" s="60"/>
      <c r="ADA5632" s="60"/>
      <c r="ADB5632" s="60"/>
      <c r="ADC5632" s="60"/>
      <c r="ADD5632" s="60"/>
      <c r="ADE5632" s="60"/>
    </row>
    <row r="5633" spans="760:785" x14ac:dyDescent="0.25">
      <c r="ACF5633" s="60"/>
      <c r="ACG5633" s="60"/>
      <c r="ACH5633" s="60"/>
      <c r="ACI5633" s="60"/>
      <c r="ACJ5633" s="60"/>
      <c r="ACK5633" s="60"/>
      <c r="ACL5633" s="60"/>
      <c r="ACM5633" s="60"/>
      <c r="ACN5633" s="60"/>
      <c r="ACO5633" s="60"/>
      <c r="ACP5633" s="60"/>
      <c r="ACQ5633" s="60"/>
      <c r="ACR5633" s="60"/>
      <c r="ACS5633" s="60"/>
      <c r="ACT5633" s="60"/>
      <c r="ACU5633" s="60"/>
      <c r="ACV5633" s="60"/>
      <c r="ACW5633" s="60"/>
      <c r="ACX5633" s="60"/>
      <c r="ACY5633" s="60">
        <v>0.99690660599724401</v>
      </c>
      <c r="ACZ5633" s="60"/>
      <c r="ADA5633" s="60"/>
      <c r="ADB5633" s="60"/>
      <c r="ADC5633" s="60"/>
      <c r="ADD5633" s="60"/>
      <c r="ADE5633" s="60"/>
    </row>
    <row r="5634" spans="760:785" x14ac:dyDescent="0.25">
      <c r="ACF5634" s="60"/>
      <c r="ACG5634" s="60"/>
      <c r="ACH5634" s="60"/>
      <c r="ACI5634" s="60"/>
      <c r="ACJ5634" s="60"/>
      <c r="ACK5634" s="60"/>
      <c r="ACL5634" s="60"/>
      <c r="ACM5634" s="60"/>
      <c r="ACN5634" s="60"/>
      <c r="ACO5634" s="60"/>
      <c r="ACP5634" s="60"/>
      <c r="ACQ5634" s="60"/>
      <c r="ACR5634" s="60"/>
      <c r="ACS5634" s="60"/>
      <c r="ACT5634" s="60"/>
      <c r="ACU5634" s="60"/>
      <c r="ACV5634" s="60"/>
      <c r="ACW5634" s="60"/>
      <c r="ACX5634" s="60"/>
      <c r="ACY5634" s="60">
        <v>0.99690032714839005</v>
      </c>
      <c r="ACZ5634" s="60"/>
      <c r="ADA5634" s="60"/>
      <c r="ADB5634" s="60"/>
      <c r="ADC5634" s="60"/>
      <c r="ADD5634" s="60"/>
      <c r="ADE5634" s="60"/>
    </row>
    <row r="5635" spans="760:785" x14ac:dyDescent="0.25">
      <c r="ACF5635" s="60"/>
      <c r="ACG5635" s="60"/>
      <c r="ACH5635" s="60"/>
      <c r="ACI5635" s="60"/>
      <c r="ACJ5635" s="60"/>
      <c r="ACK5635" s="60"/>
      <c r="ACL5635" s="60"/>
      <c r="ACM5635" s="60"/>
      <c r="ACN5635" s="60"/>
      <c r="ACO5635" s="60"/>
      <c r="ACP5635" s="60"/>
      <c r="ACQ5635" s="60"/>
      <c r="ACR5635" s="60"/>
      <c r="ACS5635" s="60"/>
      <c r="ACT5635" s="60"/>
      <c r="ACU5635" s="60"/>
      <c r="ACV5635" s="60"/>
      <c r="ACW5635" s="60"/>
      <c r="ACX5635" s="60"/>
      <c r="ACY5635" s="60">
        <v>0.99689471452831502</v>
      </c>
      <c r="ACZ5635" s="60"/>
      <c r="ADA5635" s="60"/>
      <c r="ADB5635" s="60"/>
      <c r="ADC5635" s="60"/>
      <c r="ADD5635" s="60"/>
      <c r="ADE5635" s="60"/>
    </row>
    <row r="5636" spans="760:785" x14ac:dyDescent="0.25">
      <c r="ACF5636" s="60"/>
      <c r="ACG5636" s="60"/>
      <c r="ACH5636" s="60"/>
      <c r="ACI5636" s="60"/>
      <c r="ACJ5636" s="60"/>
      <c r="ACK5636" s="60"/>
      <c r="ACL5636" s="60"/>
      <c r="ACM5636" s="60"/>
      <c r="ACN5636" s="60"/>
      <c r="ACO5636" s="60"/>
      <c r="ACP5636" s="60"/>
      <c r="ACQ5636" s="60"/>
      <c r="ACR5636" s="60"/>
      <c r="ACS5636" s="60"/>
      <c r="ACT5636" s="60"/>
      <c r="ACU5636" s="60"/>
      <c r="ACV5636" s="60"/>
      <c r="ACW5636" s="60"/>
      <c r="ACX5636" s="60"/>
      <c r="ACY5636" s="60">
        <v>0.99689327248296</v>
      </c>
      <c r="ACZ5636" s="60"/>
      <c r="ADA5636" s="60"/>
      <c r="ADB5636" s="60"/>
      <c r="ADC5636" s="60"/>
      <c r="ADD5636" s="60"/>
      <c r="ADE5636" s="60"/>
    </row>
    <row r="5637" spans="760:785" x14ac:dyDescent="0.25">
      <c r="ACF5637" s="60"/>
      <c r="ACG5637" s="60"/>
      <c r="ACH5637" s="60"/>
      <c r="ACI5637" s="60"/>
      <c r="ACJ5637" s="60"/>
      <c r="ACK5637" s="60"/>
      <c r="ACL5637" s="60"/>
      <c r="ACM5637" s="60"/>
      <c r="ACN5637" s="60"/>
      <c r="ACO5637" s="60"/>
      <c r="ACP5637" s="60"/>
      <c r="ACQ5637" s="60"/>
      <c r="ACR5637" s="60"/>
      <c r="ACS5637" s="60"/>
      <c r="ACT5637" s="60"/>
      <c r="ACU5637" s="60"/>
      <c r="ACV5637" s="60"/>
      <c r="ACW5637" s="60"/>
      <c r="ACX5637" s="60"/>
      <c r="ACY5637" s="60">
        <v>0.99689043612726302</v>
      </c>
      <c r="ACZ5637" s="60"/>
      <c r="ADA5637" s="60"/>
      <c r="ADB5637" s="60"/>
      <c r="ADC5637" s="60"/>
      <c r="ADD5637" s="60"/>
      <c r="ADE5637" s="60"/>
    </row>
    <row r="5638" spans="760:785" x14ac:dyDescent="0.25">
      <c r="ACF5638" s="60"/>
      <c r="ACG5638" s="60"/>
      <c r="ACH5638" s="60"/>
      <c r="ACI5638" s="60"/>
      <c r="ACJ5638" s="60"/>
      <c r="ACK5638" s="60"/>
      <c r="ACL5638" s="60"/>
      <c r="ACM5638" s="60"/>
      <c r="ACN5638" s="60"/>
      <c r="ACO5638" s="60"/>
      <c r="ACP5638" s="60"/>
      <c r="ACQ5638" s="60"/>
      <c r="ACR5638" s="60"/>
      <c r="ACS5638" s="60"/>
      <c r="ACT5638" s="60"/>
      <c r="ACU5638" s="60"/>
      <c r="ACV5638" s="60"/>
      <c r="ACW5638" s="60"/>
      <c r="ACX5638" s="60"/>
      <c r="ACY5638" s="60">
        <v>0.99689032375412201</v>
      </c>
      <c r="ACZ5638" s="60"/>
      <c r="ADA5638" s="60"/>
      <c r="ADB5638" s="60"/>
      <c r="ADC5638" s="60"/>
      <c r="ADD5638" s="60"/>
      <c r="ADE5638" s="60"/>
    </row>
    <row r="5639" spans="760:785" x14ac:dyDescent="0.25">
      <c r="ACF5639" s="60"/>
      <c r="ACG5639" s="60"/>
      <c r="ACH5639" s="60"/>
      <c r="ACI5639" s="60"/>
      <c r="ACJ5639" s="60"/>
      <c r="ACK5639" s="60"/>
      <c r="ACL5639" s="60"/>
      <c r="ACM5639" s="60"/>
      <c r="ACN5639" s="60"/>
      <c r="ACO5639" s="60"/>
      <c r="ACP5639" s="60"/>
      <c r="ACQ5639" s="60"/>
      <c r="ACR5639" s="60"/>
      <c r="ACS5639" s="60"/>
      <c r="ACT5639" s="60"/>
      <c r="ACU5639" s="60"/>
      <c r="ACV5639" s="60"/>
      <c r="ACW5639" s="60"/>
      <c r="ACX5639" s="60"/>
      <c r="ACY5639" s="60">
        <v>0.99688741362589495</v>
      </c>
      <c r="ACZ5639" s="60"/>
      <c r="ADA5639" s="60"/>
      <c r="ADB5639" s="60"/>
      <c r="ADC5639" s="60"/>
      <c r="ADD5639" s="60"/>
      <c r="ADE5639" s="60"/>
    </row>
    <row r="5640" spans="760:785" x14ac:dyDescent="0.25">
      <c r="ACF5640" s="60"/>
      <c r="ACG5640" s="60"/>
      <c r="ACH5640" s="60"/>
      <c r="ACI5640" s="60"/>
      <c r="ACJ5640" s="60"/>
      <c r="ACK5640" s="60"/>
      <c r="ACL5640" s="60"/>
      <c r="ACM5640" s="60"/>
      <c r="ACN5640" s="60"/>
      <c r="ACO5640" s="60"/>
      <c r="ACP5640" s="60"/>
      <c r="ACQ5640" s="60"/>
      <c r="ACR5640" s="60"/>
      <c r="ACS5640" s="60"/>
      <c r="ACT5640" s="60"/>
      <c r="ACU5640" s="60"/>
      <c r="ACV5640" s="60"/>
      <c r="ACW5640" s="60"/>
      <c r="ACX5640" s="60"/>
      <c r="ACY5640" s="60">
        <v>0.99687898738328495</v>
      </c>
      <c r="ACZ5640" s="60"/>
      <c r="ADA5640" s="60"/>
      <c r="ADB5640" s="60"/>
      <c r="ADC5640" s="60"/>
      <c r="ADD5640" s="60"/>
      <c r="ADE5640" s="60"/>
    </row>
    <row r="5641" spans="760:785" x14ac:dyDescent="0.25">
      <c r="ACF5641" s="60"/>
      <c r="ACG5641" s="60"/>
      <c r="ACH5641" s="60"/>
      <c r="ACI5641" s="60"/>
      <c r="ACJ5641" s="60"/>
      <c r="ACK5641" s="60"/>
      <c r="ACL5641" s="60"/>
      <c r="ACM5641" s="60"/>
      <c r="ACN5641" s="60"/>
      <c r="ACO5641" s="60"/>
      <c r="ACP5641" s="60"/>
      <c r="ACQ5641" s="60"/>
      <c r="ACR5641" s="60"/>
      <c r="ACS5641" s="60"/>
      <c r="ACT5641" s="60"/>
      <c r="ACU5641" s="60"/>
      <c r="ACV5641" s="60"/>
      <c r="ACW5641" s="60"/>
      <c r="ACX5641" s="60"/>
      <c r="ACY5641" s="60">
        <v>0.99687688675237796</v>
      </c>
      <c r="ACZ5641" s="60"/>
      <c r="ADA5641" s="60"/>
      <c r="ADB5641" s="60"/>
      <c r="ADC5641" s="60"/>
      <c r="ADD5641" s="60"/>
      <c r="ADE5641" s="60"/>
    </row>
    <row r="5642" spans="760:785" x14ac:dyDescent="0.25">
      <c r="ACF5642" s="60"/>
      <c r="ACG5642" s="60"/>
      <c r="ACH5642" s="60"/>
      <c r="ACI5642" s="60"/>
      <c r="ACJ5642" s="60"/>
      <c r="ACK5642" s="60"/>
      <c r="ACL5642" s="60"/>
      <c r="ACM5642" s="60"/>
      <c r="ACN5642" s="60"/>
      <c r="ACO5642" s="60"/>
      <c r="ACP5642" s="60"/>
      <c r="ACQ5642" s="60"/>
      <c r="ACR5642" s="60"/>
      <c r="ACS5642" s="60"/>
      <c r="ACT5642" s="60"/>
      <c r="ACU5642" s="60"/>
      <c r="ACV5642" s="60"/>
      <c r="ACW5642" s="60"/>
      <c r="ACX5642" s="60"/>
      <c r="ACY5642" s="60">
        <v>0.99687490743145102</v>
      </c>
      <c r="ACZ5642" s="60"/>
      <c r="ADA5642" s="60"/>
      <c r="ADB5642" s="60"/>
      <c r="ADC5642" s="60"/>
      <c r="ADD5642" s="60"/>
      <c r="ADE5642" s="60"/>
    </row>
    <row r="5643" spans="760:785" x14ac:dyDescent="0.25">
      <c r="ACF5643" s="60"/>
      <c r="ACG5643" s="60"/>
      <c r="ACH5643" s="60"/>
      <c r="ACI5643" s="60"/>
      <c r="ACJ5643" s="60"/>
      <c r="ACK5643" s="60"/>
      <c r="ACL5643" s="60"/>
      <c r="ACM5643" s="60"/>
      <c r="ACN5643" s="60"/>
      <c r="ACO5643" s="60"/>
      <c r="ACP5643" s="60"/>
      <c r="ACQ5643" s="60"/>
      <c r="ACR5643" s="60"/>
      <c r="ACS5643" s="60"/>
      <c r="ACT5643" s="60"/>
      <c r="ACU5643" s="60"/>
      <c r="ACV5643" s="60"/>
      <c r="ACW5643" s="60"/>
      <c r="ACX5643" s="60"/>
      <c r="ACY5643" s="60">
        <v>0.99687384827391301</v>
      </c>
      <c r="ACZ5643" s="60"/>
      <c r="ADA5643" s="60"/>
      <c r="ADB5643" s="60"/>
      <c r="ADC5643" s="60"/>
      <c r="ADD5643" s="60"/>
      <c r="ADE5643" s="60"/>
    </row>
    <row r="5644" spans="760:785" x14ac:dyDescent="0.25">
      <c r="ACF5644" s="60"/>
      <c r="ACG5644" s="60"/>
      <c r="ACH5644" s="60"/>
      <c r="ACI5644" s="60"/>
      <c r="ACJ5644" s="60"/>
      <c r="ACK5644" s="60"/>
      <c r="ACL5644" s="60"/>
      <c r="ACM5644" s="60"/>
      <c r="ACN5644" s="60"/>
      <c r="ACO5644" s="60"/>
      <c r="ACP5644" s="60"/>
      <c r="ACQ5644" s="60"/>
      <c r="ACR5644" s="60"/>
      <c r="ACS5644" s="60"/>
      <c r="ACT5644" s="60"/>
      <c r="ACU5644" s="60"/>
      <c r="ACV5644" s="60"/>
      <c r="ACW5644" s="60"/>
      <c r="ACX5644" s="60"/>
      <c r="ACY5644" s="60">
        <v>0.99687011101011702</v>
      </c>
      <c r="ACZ5644" s="60"/>
      <c r="ADA5644" s="60"/>
      <c r="ADB5644" s="60"/>
      <c r="ADC5644" s="60"/>
      <c r="ADD5644" s="60"/>
      <c r="ADE5644" s="60"/>
    </row>
    <row r="5645" spans="760:785" x14ac:dyDescent="0.25">
      <c r="ACF5645" s="60"/>
      <c r="ACG5645" s="60"/>
      <c r="ACH5645" s="60"/>
      <c r="ACI5645" s="60"/>
      <c r="ACJ5645" s="60"/>
      <c r="ACK5645" s="60"/>
      <c r="ACL5645" s="60"/>
      <c r="ACM5645" s="60"/>
      <c r="ACN5645" s="60"/>
      <c r="ACO5645" s="60"/>
      <c r="ACP5645" s="60"/>
      <c r="ACQ5645" s="60"/>
      <c r="ACR5645" s="60"/>
      <c r="ACS5645" s="60"/>
      <c r="ACT5645" s="60"/>
      <c r="ACU5645" s="60"/>
      <c r="ACV5645" s="60"/>
      <c r="ACW5645" s="60"/>
      <c r="ACX5645" s="60"/>
      <c r="ACY5645" s="60">
        <v>0.99685690325161902</v>
      </c>
      <c r="ACZ5645" s="60"/>
      <c r="ADA5645" s="60"/>
      <c r="ADB5645" s="60"/>
      <c r="ADC5645" s="60"/>
      <c r="ADD5645" s="60"/>
      <c r="ADE5645" s="60"/>
    </row>
    <row r="5646" spans="760:785" x14ac:dyDescent="0.25">
      <c r="ACF5646" s="60"/>
      <c r="ACG5646" s="60"/>
      <c r="ACH5646" s="60"/>
      <c r="ACI5646" s="60"/>
      <c r="ACJ5646" s="60"/>
      <c r="ACK5646" s="60"/>
      <c r="ACL5646" s="60"/>
      <c r="ACM5646" s="60"/>
      <c r="ACN5646" s="60"/>
      <c r="ACO5646" s="60"/>
      <c r="ACP5646" s="60"/>
      <c r="ACQ5646" s="60"/>
      <c r="ACR5646" s="60"/>
      <c r="ACS5646" s="60"/>
      <c r="ACT5646" s="60"/>
      <c r="ACU5646" s="60"/>
      <c r="ACV5646" s="60"/>
      <c r="ACW5646" s="60"/>
      <c r="ACX5646" s="60"/>
      <c r="ACY5646" s="60">
        <v>0.99685587281022003</v>
      </c>
      <c r="ACZ5646" s="60"/>
      <c r="ADA5646" s="60"/>
      <c r="ADB5646" s="60"/>
      <c r="ADC5646" s="60"/>
      <c r="ADD5646" s="60"/>
      <c r="ADE5646" s="60"/>
    </row>
    <row r="5647" spans="760:785" x14ac:dyDescent="0.25">
      <c r="ACF5647" s="60"/>
      <c r="ACG5647" s="60"/>
      <c r="ACH5647" s="60"/>
      <c r="ACI5647" s="60"/>
      <c r="ACJ5647" s="60"/>
      <c r="ACK5647" s="60"/>
      <c r="ACL5647" s="60"/>
      <c r="ACM5647" s="60"/>
      <c r="ACN5647" s="60"/>
      <c r="ACO5647" s="60"/>
      <c r="ACP5647" s="60"/>
      <c r="ACQ5647" s="60"/>
      <c r="ACR5647" s="60"/>
      <c r="ACS5647" s="60"/>
      <c r="ACT5647" s="60"/>
      <c r="ACU5647" s="60"/>
      <c r="ACV5647" s="60"/>
      <c r="ACW5647" s="60"/>
      <c r="ACX5647" s="60"/>
      <c r="ACY5647" s="60">
        <v>0.99685566851672802</v>
      </c>
      <c r="ACZ5647" s="60"/>
      <c r="ADA5647" s="60"/>
      <c r="ADB5647" s="60"/>
      <c r="ADC5647" s="60"/>
      <c r="ADD5647" s="60"/>
      <c r="ADE5647" s="60"/>
    </row>
    <row r="5648" spans="760:785" x14ac:dyDescent="0.25">
      <c r="ACF5648" s="60"/>
      <c r="ACG5648" s="60"/>
      <c r="ACH5648" s="60"/>
      <c r="ACI5648" s="60"/>
      <c r="ACJ5648" s="60"/>
      <c r="ACK5648" s="60"/>
      <c r="ACL5648" s="60"/>
      <c r="ACM5648" s="60"/>
      <c r="ACN5648" s="60"/>
      <c r="ACO5648" s="60"/>
      <c r="ACP5648" s="60"/>
      <c r="ACQ5648" s="60"/>
      <c r="ACR5648" s="60"/>
      <c r="ACS5648" s="60"/>
      <c r="ACT5648" s="60"/>
      <c r="ACU5648" s="60"/>
      <c r="ACV5648" s="60"/>
      <c r="ACW5648" s="60"/>
      <c r="ACX5648" s="60"/>
      <c r="ACY5648" s="60">
        <v>0.996850710074484</v>
      </c>
      <c r="ACZ5648" s="60"/>
      <c r="ADA5648" s="60"/>
      <c r="ADB5648" s="60"/>
      <c r="ADC5648" s="60"/>
      <c r="ADD5648" s="60"/>
      <c r="ADE5648" s="60"/>
    </row>
    <row r="5649" spans="760:785" x14ac:dyDescent="0.25">
      <c r="ACF5649" s="60"/>
      <c r="ACG5649" s="60"/>
      <c r="ACH5649" s="60"/>
      <c r="ACI5649" s="60"/>
      <c r="ACJ5649" s="60"/>
      <c r="ACK5649" s="60"/>
      <c r="ACL5649" s="60"/>
      <c r="ACM5649" s="60"/>
      <c r="ACN5649" s="60"/>
      <c r="ACO5649" s="60"/>
      <c r="ACP5649" s="60"/>
      <c r="ACQ5649" s="60"/>
      <c r="ACR5649" s="60"/>
      <c r="ACS5649" s="60"/>
      <c r="ACT5649" s="60"/>
      <c r="ACU5649" s="60"/>
      <c r="ACV5649" s="60"/>
      <c r="ACW5649" s="60"/>
      <c r="ACX5649" s="60"/>
      <c r="ACY5649" s="60">
        <v>0.99684629739945096</v>
      </c>
      <c r="ACZ5649" s="60"/>
      <c r="ADA5649" s="60"/>
      <c r="ADB5649" s="60"/>
      <c r="ADC5649" s="60"/>
      <c r="ADD5649" s="60"/>
      <c r="ADE5649" s="60"/>
    </row>
    <row r="5650" spans="760:785" x14ac:dyDescent="0.25">
      <c r="ACF5650" s="60"/>
      <c r="ACG5650" s="60"/>
      <c r="ACH5650" s="60"/>
      <c r="ACI5650" s="60"/>
      <c r="ACJ5650" s="60"/>
      <c r="ACK5650" s="60"/>
      <c r="ACL5650" s="60"/>
      <c r="ACM5650" s="60"/>
      <c r="ACN5650" s="60"/>
      <c r="ACO5650" s="60"/>
      <c r="ACP5650" s="60"/>
      <c r="ACQ5650" s="60"/>
      <c r="ACR5650" s="60"/>
      <c r="ACS5650" s="60"/>
      <c r="ACT5650" s="60"/>
      <c r="ACU5650" s="60"/>
      <c r="ACV5650" s="60"/>
      <c r="ACW5650" s="60"/>
      <c r="ACX5650" s="60"/>
      <c r="ACY5650" s="60">
        <v>0.99683961235591101</v>
      </c>
      <c r="ACZ5650" s="60"/>
      <c r="ADA5650" s="60"/>
      <c r="ADB5650" s="60"/>
      <c r="ADC5650" s="60"/>
      <c r="ADD5650" s="60"/>
      <c r="ADE5650" s="60"/>
    </row>
    <row r="5651" spans="760:785" x14ac:dyDescent="0.25">
      <c r="ACF5651" s="60"/>
      <c r="ACG5651" s="60"/>
      <c r="ACH5651" s="60"/>
      <c r="ACI5651" s="60"/>
      <c r="ACJ5651" s="60"/>
      <c r="ACK5651" s="60"/>
      <c r="ACL5651" s="60"/>
      <c r="ACM5651" s="60"/>
      <c r="ACN5651" s="60"/>
      <c r="ACO5651" s="60"/>
      <c r="ACP5651" s="60"/>
      <c r="ACQ5651" s="60"/>
      <c r="ACR5651" s="60"/>
      <c r="ACS5651" s="60"/>
      <c r="ACT5651" s="60"/>
      <c r="ACU5651" s="60"/>
      <c r="ACV5651" s="60"/>
      <c r="ACW5651" s="60"/>
      <c r="ACX5651" s="60"/>
      <c r="ACY5651" s="60">
        <v>0.99683458038994099</v>
      </c>
      <c r="ACZ5651" s="60"/>
      <c r="ADA5651" s="60"/>
      <c r="ADB5651" s="60"/>
      <c r="ADC5651" s="60"/>
      <c r="ADD5651" s="60"/>
      <c r="ADE5651" s="60"/>
    </row>
    <row r="5652" spans="760:785" x14ac:dyDescent="0.25">
      <c r="ACF5652" s="60"/>
      <c r="ACG5652" s="60"/>
      <c r="ACH5652" s="60"/>
      <c r="ACI5652" s="60"/>
      <c r="ACJ5652" s="60"/>
      <c r="ACK5652" s="60"/>
      <c r="ACL5652" s="60"/>
      <c r="ACM5652" s="60"/>
      <c r="ACN5652" s="60"/>
      <c r="ACO5652" s="60"/>
      <c r="ACP5652" s="60"/>
      <c r="ACQ5652" s="60"/>
      <c r="ACR5652" s="60"/>
      <c r="ACS5652" s="60"/>
      <c r="ACT5652" s="60"/>
      <c r="ACU5652" s="60"/>
      <c r="ACV5652" s="60"/>
      <c r="ACW5652" s="60"/>
      <c r="ACX5652" s="60"/>
      <c r="ACY5652" s="60">
        <v>0.99683260428673504</v>
      </c>
      <c r="ACZ5652" s="60"/>
      <c r="ADA5652" s="60"/>
      <c r="ADB5652" s="60"/>
      <c r="ADC5652" s="60"/>
      <c r="ADD5652" s="60"/>
      <c r="ADE5652" s="60"/>
    </row>
    <row r="5653" spans="760:785" x14ac:dyDescent="0.25">
      <c r="ACF5653" s="60"/>
      <c r="ACG5653" s="60"/>
      <c r="ACH5653" s="60"/>
      <c r="ACI5653" s="60"/>
      <c r="ACJ5653" s="60"/>
      <c r="ACK5653" s="60"/>
      <c r="ACL5653" s="60"/>
      <c r="ACM5653" s="60"/>
      <c r="ACN5653" s="60"/>
      <c r="ACO5653" s="60"/>
      <c r="ACP5653" s="60"/>
      <c r="ACQ5653" s="60"/>
      <c r="ACR5653" s="60"/>
      <c r="ACS5653" s="60"/>
      <c r="ACT5653" s="60"/>
      <c r="ACU5653" s="60"/>
      <c r="ACV5653" s="60"/>
      <c r="ACW5653" s="60"/>
      <c r="ACX5653" s="60"/>
      <c r="ACY5653" s="60">
        <v>0.99682353330692297</v>
      </c>
      <c r="ACZ5653" s="60"/>
      <c r="ADA5653" s="60"/>
      <c r="ADB5653" s="60"/>
      <c r="ADC5653" s="60"/>
      <c r="ADD5653" s="60"/>
      <c r="ADE5653" s="60"/>
    </row>
    <row r="5654" spans="760:785" x14ac:dyDescent="0.25">
      <c r="ACF5654" s="60"/>
      <c r="ACG5654" s="60"/>
      <c r="ACH5654" s="60"/>
      <c r="ACI5654" s="60"/>
      <c r="ACJ5654" s="60"/>
      <c r="ACK5654" s="60"/>
      <c r="ACL5654" s="60"/>
      <c r="ACM5654" s="60"/>
      <c r="ACN5654" s="60"/>
      <c r="ACO5654" s="60"/>
      <c r="ACP5654" s="60"/>
      <c r="ACQ5654" s="60"/>
      <c r="ACR5654" s="60"/>
      <c r="ACS5654" s="60"/>
      <c r="ACT5654" s="60"/>
      <c r="ACU5654" s="60"/>
      <c r="ACV5654" s="60"/>
      <c r="ACW5654" s="60"/>
      <c r="ACX5654" s="60"/>
      <c r="ACY5654" s="60">
        <v>0.99682196487664698</v>
      </c>
      <c r="ACZ5654" s="60"/>
      <c r="ADA5654" s="60"/>
      <c r="ADB5654" s="60"/>
      <c r="ADC5654" s="60"/>
      <c r="ADD5654" s="60"/>
      <c r="ADE5654" s="60"/>
    </row>
    <row r="5655" spans="760:785" x14ac:dyDescent="0.25">
      <c r="ACF5655" s="60"/>
      <c r="ACG5655" s="60"/>
      <c r="ACH5655" s="60"/>
      <c r="ACI5655" s="60"/>
      <c r="ACJ5655" s="60"/>
      <c r="ACK5655" s="60"/>
      <c r="ACL5655" s="60"/>
      <c r="ACM5655" s="60"/>
      <c r="ACN5655" s="60"/>
      <c r="ACO5655" s="60"/>
      <c r="ACP5655" s="60"/>
      <c r="ACQ5655" s="60"/>
      <c r="ACR5655" s="60"/>
      <c r="ACS5655" s="60"/>
      <c r="ACT5655" s="60"/>
      <c r="ACU5655" s="60"/>
      <c r="ACV5655" s="60"/>
      <c r="ACW5655" s="60"/>
      <c r="ACX5655" s="60"/>
      <c r="ACY5655" s="60">
        <v>0.99681791687405896</v>
      </c>
      <c r="ACZ5655" s="60"/>
      <c r="ADA5655" s="60"/>
      <c r="ADB5655" s="60"/>
      <c r="ADC5655" s="60"/>
      <c r="ADD5655" s="60"/>
      <c r="ADE5655" s="60"/>
    </row>
    <row r="5656" spans="760:785" x14ac:dyDescent="0.25">
      <c r="ACF5656" s="60"/>
      <c r="ACG5656" s="60"/>
      <c r="ACH5656" s="60"/>
      <c r="ACI5656" s="60"/>
      <c r="ACJ5656" s="60"/>
      <c r="ACK5656" s="60"/>
      <c r="ACL5656" s="60"/>
      <c r="ACM5656" s="60"/>
      <c r="ACN5656" s="60"/>
      <c r="ACO5656" s="60"/>
      <c r="ACP5656" s="60"/>
      <c r="ACQ5656" s="60"/>
      <c r="ACR5656" s="60"/>
      <c r="ACS5656" s="60"/>
      <c r="ACT5656" s="60"/>
      <c r="ACU5656" s="60"/>
      <c r="ACV5656" s="60"/>
      <c r="ACW5656" s="60"/>
      <c r="ACX5656" s="60"/>
      <c r="ACY5656" s="60">
        <v>0.99679954304217999</v>
      </c>
      <c r="ACZ5656" s="60"/>
      <c r="ADA5656" s="60"/>
      <c r="ADB5656" s="60"/>
      <c r="ADC5656" s="60"/>
      <c r="ADD5656" s="60"/>
      <c r="ADE5656" s="60"/>
    </row>
    <row r="5657" spans="760:785" x14ac:dyDescent="0.25">
      <c r="ACF5657" s="60"/>
      <c r="ACG5657" s="60"/>
      <c r="ACH5657" s="60"/>
      <c r="ACI5657" s="60"/>
      <c r="ACJ5657" s="60"/>
      <c r="ACK5657" s="60"/>
      <c r="ACL5657" s="60"/>
      <c r="ACM5657" s="60"/>
      <c r="ACN5657" s="60"/>
      <c r="ACO5657" s="60"/>
      <c r="ACP5657" s="60"/>
      <c r="ACQ5657" s="60"/>
      <c r="ACR5657" s="60"/>
      <c r="ACS5657" s="60"/>
      <c r="ACT5657" s="60"/>
      <c r="ACU5657" s="60"/>
      <c r="ACV5657" s="60"/>
      <c r="ACW5657" s="60"/>
      <c r="ACX5657" s="60"/>
      <c r="ACY5657" s="60">
        <v>0.99679100378063001</v>
      </c>
      <c r="ACZ5657" s="60"/>
      <c r="ADA5657" s="60"/>
      <c r="ADB5657" s="60"/>
      <c r="ADC5657" s="60"/>
      <c r="ADD5657" s="60"/>
      <c r="ADE5657" s="60"/>
    </row>
    <row r="5658" spans="760:785" x14ac:dyDescent="0.25">
      <c r="ACF5658" s="60"/>
      <c r="ACG5658" s="60"/>
      <c r="ACH5658" s="60"/>
      <c r="ACI5658" s="60"/>
      <c r="ACJ5658" s="60"/>
      <c r="ACK5658" s="60"/>
      <c r="ACL5658" s="60"/>
      <c r="ACM5658" s="60"/>
      <c r="ACN5658" s="60"/>
      <c r="ACO5658" s="60"/>
      <c r="ACP5658" s="60"/>
      <c r="ACQ5658" s="60"/>
      <c r="ACR5658" s="60"/>
      <c r="ACS5658" s="60"/>
      <c r="ACT5658" s="60"/>
      <c r="ACU5658" s="60"/>
      <c r="ACV5658" s="60"/>
      <c r="ACW5658" s="60"/>
      <c r="ACX5658" s="60"/>
      <c r="ACY5658" s="60">
        <v>0.99678289805076903</v>
      </c>
      <c r="ACZ5658" s="60"/>
      <c r="ADA5658" s="60"/>
      <c r="ADB5658" s="60"/>
      <c r="ADC5658" s="60"/>
      <c r="ADD5658" s="60"/>
      <c r="ADE5658" s="60"/>
    </row>
    <row r="5659" spans="760:785" x14ac:dyDescent="0.25">
      <c r="ACF5659" s="60"/>
      <c r="ACG5659" s="60"/>
      <c r="ACH5659" s="60"/>
      <c r="ACI5659" s="60"/>
      <c r="ACJ5659" s="60"/>
      <c r="ACK5659" s="60"/>
      <c r="ACL5659" s="60"/>
      <c r="ACM5659" s="60"/>
      <c r="ACN5659" s="60"/>
      <c r="ACO5659" s="60"/>
      <c r="ACP5659" s="60"/>
      <c r="ACQ5659" s="60"/>
      <c r="ACR5659" s="60"/>
      <c r="ACS5659" s="60"/>
      <c r="ACT5659" s="60"/>
      <c r="ACU5659" s="60"/>
      <c r="ACV5659" s="60"/>
      <c r="ACW5659" s="60"/>
      <c r="ACX5659" s="60"/>
      <c r="ACY5659" s="60">
        <v>0.996780237244274</v>
      </c>
      <c r="ACZ5659" s="60"/>
      <c r="ADA5659" s="60"/>
      <c r="ADB5659" s="60"/>
      <c r="ADC5659" s="60"/>
      <c r="ADD5659" s="60"/>
      <c r="ADE5659" s="60"/>
    </row>
    <row r="5660" spans="760:785" x14ac:dyDescent="0.25">
      <c r="ACF5660" s="60"/>
      <c r="ACG5660" s="60"/>
      <c r="ACH5660" s="60"/>
      <c r="ACI5660" s="60"/>
      <c r="ACJ5660" s="60"/>
      <c r="ACK5660" s="60"/>
      <c r="ACL5660" s="60"/>
      <c r="ACM5660" s="60"/>
      <c r="ACN5660" s="60"/>
      <c r="ACO5660" s="60"/>
      <c r="ACP5660" s="60"/>
      <c r="ACQ5660" s="60"/>
      <c r="ACR5660" s="60"/>
      <c r="ACS5660" s="60"/>
      <c r="ACT5660" s="60"/>
      <c r="ACU5660" s="60"/>
      <c r="ACV5660" s="60"/>
      <c r="ACW5660" s="60"/>
      <c r="ACX5660" s="60"/>
      <c r="ACY5660" s="60">
        <v>0.99676958929989001</v>
      </c>
      <c r="ACZ5660" s="60"/>
      <c r="ADA5660" s="60"/>
      <c r="ADB5660" s="60"/>
      <c r="ADC5660" s="60"/>
      <c r="ADD5660" s="60"/>
      <c r="ADE5660" s="60"/>
    </row>
    <row r="5661" spans="760:785" x14ac:dyDescent="0.25">
      <c r="ACF5661" s="60"/>
      <c r="ACG5661" s="60"/>
      <c r="ACH5661" s="60"/>
      <c r="ACI5661" s="60"/>
      <c r="ACJ5661" s="60"/>
      <c r="ACK5661" s="60"/>
      <c r="ACL5661" s="60"/>
      <c r="ACM5661" s="60"/>
      <c r="ACN5661" s="60"/>
      <c r="ACO5661" s="60"/>
      <c r="ACP5661" s="60"/>
      <c r="ACQ5661" s="60"/>
      <c r="ACR5661" s="60"/>
      <c r="ACS5661" s="60"/>
      <c r="ACT5661" s="60"/>
      <c r="ACU5661" s="60"/>
      <c r="ACV5661" s="60"/>
      <c r="ACW5661" s="60"/>
      <c r="ACX5661" s="60"/>
      <c r="ACY5661" s="60">
        <v>0.99675670275222605</v>
      </c>
      <c r="ACZ5661" s="60"/>
      <c r="ADA5661" s="60"/>
      <c r="ADB5661" s="60"/>
      <c r="ADC5661" s="60"/>
      <c r="ADD5661" s="60"/>
      <c r="ADE5661" s="60"/>
    </row>
    <row r="5662" spans="760:785" x14ac:dyDescent="0.25">
      <c r="ACF5662" s="60"/>
      <c r="ACG5662" s="60"/>
      <c r="ACH5662" s="60"/>
      <c r="ACI5662" s="60"/>
      <c r="ACJ5662" s="60"/>
      <c r="ACK5662" s="60"/>
      <c r="ACL5662" s="60"/>
      <c r="ACM5662" s="60"/>
      <c r="ACN5662" s="60"/>
      <c r="ACO5662" s="60"/>
      <c r="ACP5662" s="60"/>
      <c r="ACQ5662" s="60"/>
      <c r="ACR5662" s="60"/>
      <c r="ACS5662" s="60"/>
      <c r="ACT5662" s="60"/>
      <c r="ACU5662" s="60"/>
      <c r="ACV5662" s="60"/>
      <c r="ACW5662" s="60"/>
      <c r="ACX5662" s="60"/>
      <c r="ACY5662" s="60">
        <v>0.99675550389818102</v>
      </c>
      <c r="ACZ5662" s="60"/>
      <c r="ADA5662" s="60"/>
      <c r="ADB5662" s="60"/>
      <c r="ADC5662" s="60"/>
      <c r="ADD5662" s="60"/>
      <c r="ADE5662" s="60"/>
    </row>
    <row r="5663" spans="760:785" x14ac:dyDescent="0.25">
      <c r="ACF5663" s="60"/>
      <c r="ACG5663" s="60"/>
      <c r="ACH5663" s="60"/>
      <c r="ACI5663" s="60"/>
      <c r="ACJ5663" s="60"/>
      <c r="ACK5663" s="60"/>
      <c r="ACL5663" s="60"/>
      <c r="ACM5663" s="60"/>
      <c r="ACN5663" s="60"/>
      <c r="ACO5663" s="60"/>
      <c r="ACP5663" s="60"/>
      <c r="ACQ5663" s="60"/>
      <c r="ACR5663" s="60"/>
      <c r="ACS5663" s="60"/>
      <c r="ACT5663" s="60"/>
      <c r="ACU5663" s="60"/>
      <c r="ACV5663" s="60"/>
      <c r="ACW5663" s="60"/>
      <c r="ACX5663" s="60"/>
      <c r="ACY5663" s="60">
        <v>0.99674351761719304</v>
      </c>
      <c r="ACZ5663" s="60"/>
      <c r="ADA5663" s="60"/>
      <c r="ADB5663" s="60"/>
      <c r="ADC5663" s="60"/>
      <c r="ADD5663" s="60"/>
      <c r="ADE5663" s="60"/>
    </row>
    <row r="5664" spans="760:785" x14ac:dyDescent="0.25">
      <c r="ACF5664" s="60"/>
      <c r="ACG5664" s="60"/>
      <c r="ACH5664" s="60"/>
      <c r="ACI5664" s="60"/>
      <c r="ACJ5664" s="60"/>
      <c r="ACK5664" s="60"/>
      <c r="ACL5664" s="60"/>
      <c r="ACM5664" s="60"/>
      <c r="ACN5664" s="60"/>
      <c r="ACO5664" s="60"/>
      <c r="ACP5664" s="60"/>
      <c r="ACQ5664" s="60"/>
      <c r="ACR5664" s="60"/>
      <c r="ACS5664" s="60"/>
      <c r="ACT5664" s="60"/>
      <c r="ACU5664" s="60"/>
      <c r="ACV5664" s="60"/>
      <c r="ACW5664" s="60"/>
      <c r="ACX5664" s="60"/>
      <c r="ACY5664" s="60">
        <v>0.99671456876481501</v>
      </c>
      <c r="ACZ5664" s="60"/>
      <c r="ADA5664" s="60"/>
      <c r="ADB5664" s="60"/>
      <c r="ADC5664" s="60"/>
      <c r="ADD5664" s="60"/>
      <c r="ADE5664" s="60"/>
    </row>
    <row r="5665" spans="760:785" x14ac:dyDescent="0.25">
      <c r="ACF5665" s="60"/>
      <c r="ACG5665" s="60"/>
      <c r="ACH5665" s="60"/>
      <c r="ACI5665" s="60"/>
      <c r="ACJ5665" s="60"/>
      <c r="ACK5665" s="60"/>
      <c r="ACL5665" s="60"/>
      <c r="ACM5665" s="60"/>
      <c r="ACN5665" s="60"/>
      <c r="ACO5665" s="60"/>
      <c r="ACP5665" s="60"/>
      <c r="ACQ5665" s="60"/>
      <c r="ACR5665" s="60"/>
      <c r="ACS5665" s="60"/>
      <c r="ACT5665" s="60"/>
      <c r="ACU5665" s="60"/>
      <c r="ACV5665" s="60"/>
      <c r="ACW5665" s="60"/>
      <c r="ACX5665" s="60"/>
      <c r="ACY5665" s="60">
        <v>0.99670634204163</v>
      </c>
      <c r="ACZ5665" s="60"/>
      <c r="ADA5665" s="60"/>
      <c r="ADB5665" s="60"/>
      <c r="ADC5665" s="60"/>
      <c r="ADD5665" s="60"/>
      <c r="ADE5665" s="60"/>
    </row>
    <row r="5666" spans="760:785" x14ac:dyDescent="0.25">
      <c r="ACF5666" s="60"/>
      <c r="ACG5666" s="60"/>
      <c r="ACH5666" s="60"/>
      <c r="ACI5666" s="60"/>
      <c r="ACJ5666" s="60"/>
      <c r="ACK5666" s="60"/>
      <c r="ACL5666" s="60"/>
      <c r="ACM5666" s="60"/>
      <c r="ACN5666" s="60"/>
      <c r="ACO5666" s="60"/>
      <c r="ACP5666" s="60"/>
      <c r="ACQ5666" s="60"/>
      <c r="ACR5666" s="60"/>
      <c r="ACS5666" s="60"/>
      <c r="ACT5666" s="60"/>
      <c r="ACU5666" s="60"/>
      <c r="ACV5666" s="60"/>
      <c r="ACW5666" s="60"/>
      <c r="ACX5666" s="60"/>
      <c r="ACY5666" s="60">
        <v>0.99670018730738996</v>
      </c>
      <c r="ACZ5666" s="60"/>
      <c r="ADA5666" s="60"/>
      <c r="ADB5666" s="60"/>
      <c r="ADC5666" s="60"/>
      <c r="ADD5666" s="60"/>
      <c r="ADE5666" s="60"/>
    </row>
    <row r="5667" spans="760:785" x14ac:dyDescent="0.25">
      <c r="ACF5667" s="60"/>
      <c r="ACG5667" s="60"/>
      <c r="ACH5667" s="60"/>
      <c r="ACI5667" s="60"/>
      <c r="ACJ5667" s="60"/>
      <c r="ACK5667" s="60"/>
      <c r="ACL5667" s="60"/>
      <c r="ACM5667" s="60"/>
      <c r="ACN5667" s="60"/>
      <c r="ACO5667" s="60"/>
      <c r="ACP5667" s="60"/>
      <c r="ACQ5667" s="60"/>
      <c r="ACR5667" s="60"/>
      <c r="ACS5667" s="60"/>
      <c r="ACT5667" s="60"/>
      <c r="ACU5667" s="60"/>
      <c r="ACV5667" s="60"/>
      <c r="ACW5667" s="60"/>
      <c r="ACX5667" s="60"/>
      <c r="ACY5667" s="60">
        <v>0.99669895870094005</v>
      </c>
      <c r="ACZ5667" s="60"/>
      <c r="ADA5667" s="60"/>
      <c r="ADB5667" s="60"/>
      <c r="ADC5667" s="60"/>
      <c r="ADD5667" s="60"/>
      <c r="ADE5667" s="60"/>
    </row>
    <row r="5668" spans="760:785" x14ac:dyDescent="0.25">
      <c r="ACF5668" s="60"/>
      <c r="ACG5668" s="60"/>
      <c r="ACH5668" s="60"/>
      <c r="ACI5668" s="60"/>
      <c r="ACJ5668" s="60"/>
      <c r="ACK5668" s="60"/>
      <c r="ACL5668" s="60"/>
      <c r="ACM5668" s="60"/>
      <c r="ACN5668" s="60"/>
      <c r="ACO5668" s="60"/>
      <c r="ACP5668" s="60"/>
      <c r="ACQ5668" s="60"/>
      <c r="ACR5668" s="60"/>
      <c r="ACS5668" s="60"/>
      <c r="ACT5668" s="60"/>
      <c r="ACU5668" s="60"/>
      <c r="ACV5668" s="60"/>
      <c r="ACW5668" s="60"/>
      <c r="ACX5668" s="60"/>
      <c r="ACY5668" s="60">
        <v>0.99668319006123696</v>
      </c>
      <c r="ACZ5668" s="60"/>
      <c r="ADA5668" s="60"/>
      <c r="ADB5668" s="60"/>
      <c r="ADC5668" s="60"/>
      <c r="ADD5668" s="60"/>
      <c r="ADE5668" s="60"/>
    </row>
    <row r="5669" spans="760:785" x14ac:dyDescent="0.25">
      <c r="ACF5669" s="60"/>
      <c r="ACG5669" s="60"/>
      <c r="ACH5669" s="60"/>
      <c r="ACI5669" s="60"/>
      <c r="ACJ5669" s="60"/>
      <c r="ACK5669" s="60"/>
      <c r="ACL5669" s="60"/>
      <c r="ACM5669" s="60"/>
      <c r="ACN5669" s="60"/>
      <c r="ACO5669" s="60"/>
      <c r="ACP5669" s="60"/>
      <c r="ACQ5669" s="60"/>
      <c r="ACR5669" s="60"/>
      <c r="ACS5669" s="60"/>
      <c r="ACT5669" s="60"/>
      <c r="ACU5669" s="60"/>
      <c r="ACV5669" s="60"/>
      <c r="ACW5669" s="60"/>
      <c r="ACX5669" s="60"/>
      <c r="ACY5669" s="60">
        <v>0.99666572799557895</v>
      </c>
      <c r="ACZ5669" s="60"/>
      <c r="ADA5669" s="60"/>
      <c r="ADB5669" s="60"/>
      <c r="ADC5669" s="60"/>
      <c r="ADD5669" s="60"/>
      <c r="ADE5669" s="60"/>
    </row>
    <row r="5670" spans="760:785" x14ac:dyDescent="0.25">
      <c r="ACF5670" s="60"/>
      <c r="ACG5670" s="60"/>
      <c r="ACH5670" s="60"/>
      <c r="ACI5670" s="60"/>
      <c r="ACJ5670" s="60"/>
      <c r="ACK5670" s="60"/>
      <c r="ACL5670" s="60"/>
      <c r="ACM5670" s="60"/>
      <c r="ACN5670" s="60"/>
      <c r="ACO5670" s="60"/>
      <c r="ACP5670" s="60"/>
      <c r="ACQ5670" s="60"/>
      <c r="ACR5670" s="60"/>
      <c r="ACS5670" s="60"/>
      <c r="ACT5670" s="60"/>
      <c r="ACU5670" s="60"/>
      <c r="ACV5670" s="60"/>
      <c r="ACW5670" s="60"/>
      <c r="ACX5670" s="60"/>
      <c r="ACY5670" s="60">
        <v>0.99665817391532396</v>
      </c>
      <c r="ACZ5670" s="60"/>
      <c r="ADA5670" s="60"/>
      <c r="ADB5670" s="60"/>
      <c r="ADC5670" s="60"/>
      <c r="ADD5670" s="60"/>
      <c r="ADE5670" s="60"/>
    </row>
    <row r="5671" spans="760:785" x14ac:dyDescent="0.25">
      <c r="ACF5671" s="60"/>
      <c r="ACG5671" s="60"/>
      <c r="ACH5671" s="60"/>
      <c r="ACI5671" s="60"/>
      <c r="ACJ5671" s="60"/>
      <c r="ACK5671" s="60"/>
      <c r="ACL5671" s="60"/>
      <c r="ACM5671" s="60"/>
      <c r="ACN5671" s="60"/>
      <c r="ACO5671" s="60"/>
      <c r="ACP5671" s="60"/>
      <c r="ACQ5671" s="60"/>
      <c r="ACR5671" s="60"/>
      <c r="ACS5671" s="60"/>
      <c r="ACT5671" s="60"/>
      <c r="ACU5671" s="60"/>
      <c r="ACV5671" s="60"/>
      <c r="ACW5671" s="60"/>
      <c r="ACX5671" s="60"/>
      <c r="ACY5671" s="60">
        <v>0.99664051712789103</v>
      </c>
      <c r="ACZ5671" s="60"/>
      <c r="ADA5671" s="60"/>
      <c r="ADB5671" s="60"/>
      <c r="ADC5671" s="60"/>
      <c r="ADD5671" s="60"/>
      <c r="ADE5671" s="60"/>
    </row>
    <row r="5672" spans="760:785" x14ac:dyDescent="0.25">
      <c r="ACF5672" s="60"/>
      <c r="ACG5672" s="60"/>
      <c r="ACH5672" s="60"/>
      <c r="ACI5672" s="60"/>
      <c r="ACJ5672" s="60"/>
      <c r="ACK5672" s="60"/>
      <c r="ACL5672" s="60"/>
      <c r="ACM5672" s="60"/>
      <c r="ACN5672" s="60"/>
      <c r="ACO5672" s="60"/>
      <c r="ACP5672" s="60"/>
      <c r="ACQ5672" s="60"/>
      <c r="ACR5672" s="60"/>
      <c r="ACS5672" s="60"/>
      <c r="ACT5672" s="60"/>
      <c r="ACU5672" s="60"/>
      <c r="ACV5672" s="60"/>
      <c r="ACW5672" s="60"/>
      <c r="ACX5672" s="60"/>
      <c r="ACY5672" s="60">
        <v>0.99661305793883204</v>
      </c>
      <c r="ACZ5672" s="60"/>
      <c r="ADA5672" s="60"/>
      <c r="ADB5672" s="60"/>
      <c r="ADC5672" s="60"/>
      <c r="ADD5672" s="60"/>
      <c r="ADE5672" s="60"/>
    </row>
    <row r="5673" spans="760:785" x14ac:dyDescent="0.25">
      <c r="ACF5673" s="60"/>
      <c r="ACG5673" s="60"/>
      <c r="ACH5673" s="60"/>
      <c r="ACI5673" s="60"/>
      <c r="ACJ5673" s="60"/>
      <c r="ACK5673" s="60"/>
      <c r="ACL5673" s="60"/>
      <c r="ACM5673" s="60"/>
      <c r="ACN5673" s="60"/>
      <c r="ACO5673" s="60"/>
      <c r="ACP5673" s="60"/>
      <c r="ACQ5673" s="60"/>
      <c r="ACR5673" s="60"/>
      <c r="ACS5673" s="60"/>
      <c r="ACT5673" s="60"/>
      <c r="ACU5673" s="60"/>
      <c r="ACV5673" s="60"/>
      <c r="ACW5673" s="60"/>
      <c r="ACX5673" s="60"/>
      <c r="ACY5673" s="60">
        <v>0.996591490127823</v>
      </c>
      <c r="ACZ5673" s="60"/>
      <c r="ADA5673" s="60"/>
      <c r="ADB5673" s="60"/>
      <c r="ADC5673" s="60"/>
      <c r="ADD5673" s="60"/>
      <c r="ADE5673" s="60"/>
    </row>
    <row r="5674" spans="760:785" x14ac:dyDescent="0.25">
      <c r="ACF5674" s="60"/>
      <c r="ACG5674" s="60"/>
      <c r="ACH5674" s="60"/>
      <c r="ACI5674" s="60"/>
      <c r="ACJ5674" s="60"/>
      <c r="ACK5674" s="60"/>
      <c r="ACL5674" s="60"/>
      <c r="ACM5674" s="60"/>
      <c r="ACN5674" s="60"/>
      <c r="ACO5674" s="60"/>
      <c r="ACP5674" s="60"/>
      <c r="ACQ5674" s="60"/>
      <c r="ACR5674" s="60"/>
      <c r="ACS5674" s="60"/>
      <c r="ACT5674" s="60"/>
      <c r="ACU5674" s="60"/>
      <c r="ACV5674" s="60"/>
      <c r="ACW5674" s="60"/>
      <c r="ACX5674" s="60"/>
      <c r="ACY5674" s="60">
        <v>0.99656669450030799</v>
      </c>
      <c r="ACZ5674" s="60"/>
      <c r="ADA5674" s="60"/>
      <c r="ADB5674" s="60"/>
      <c r="ADC5674" s="60"/>
      <c r="ADD5674" s="60"/>
      <c r="ADE5674" s="60"/>
    </row>
    <row r="5675" spans="760:785" x14ac:dyDescent="0.25">
      <c r="ACF5675" s="60"/>
      <c r="ACG5675" s="60"/>
      <c r="ACH5675" s="60"/>
      <c r="ACI5675" s="60"/>
      <c r="ACJ5675" s="60"/>
      <c r="ACK5675" s="60"/>
      <c r="ACL5675" s="60"/>
      <c r="ACM5675" s="60"/>
      <c r="ACN5675" s="60"/>
      <c r="ACO5675" s="60"/>
      <c r="ACP5675" s="60"/>
      <c r="ACQ5675" s="60"/>
      <c r="ACR5675" s="60"/>
      <c r="ACS5675" s="60"/>
      <c r="ACT5675" s="60"/>
      <c r="ACU5675" s="60"/>
      <c r="ACV5675" s="60"/>
      <c r="ACW5675" s="60"/>
      <c r="ACX5675" s="60"/>
      <c r="ACY5675" s="60">
        <v>0.99655693793130795</v>
      </c>
      <c r="ACZ5675" s="60"/>
      <c r="ADA5675" s="60"/>
      <c r="ADB5675" s="60"/>
      <c r="ADC5675" s="60"/>
      <c r="ADD5675" s="60"/>
      <c r="ADE5675" s="60"/>
    </row>
    <row r="5676" spans="760:785" x14ac:dyDescent="0.25">
      <c r="ACF5676" s="60"/>
      <c r="ACG5676" s="60"/>
      <c r="ACH5676" s="60"/>
      <c r="ACI5676" s="60"/>
      <c r="ACJ5676" s="60"/>
      <c r="ACK5676" s="60"/>
      <c r="ACL5676" s="60"/>
      <c r="ACM5676" s="60"/>
      <c r="ACN5676" s="60"/>
      <c r="ACO5676" s="60"/>
      <c r="ACP5676" s="60"/>
      <c r="ACQ5676" s="60"/>
      <c r="ACR5676" s="60"/>
      <c r="ACS5676" s="60"/>
      <c r="ACT5676" s="60"/>
      <c r="ACU5676" s="60"/>
      <c r="ACV5676" s="60"/>
      <c r="ACW5676" s="60"/>
      <c r="ACX5676" s="60"/>
      <c r="ACY5676" s="60">
        <v>0.99655362833081695</v>
      </c>
      <c r="ACZ5676" s="60"/>
      <c r="ADA5676" s="60"/>
      <c r="ADB5676" s="60"/>
      <c r="ADC5676" s="60"/>
      <c r="ADD5676" s="60"/>
      <c r="ADE5676" s="60"/>
    </row>
    <row r="5677" spans="760:785" x14ac:dyDescent="0.25">
      <c r="ACF5677" s="60"/>
      <c r="ACG5677" s="60"/>
      <c r="ACH5677" s="60"/>
      <c r="ACI5677" s="60"/>
      <c r="ACJ5677" s="60"/>
      <c r="ACK5677" s="60"/>
      <c r="ACL5677" s="60"/>
      <c r="ACM5677" s="60"/>
      <c r="ACN5677" s="60"/>
      <c r="ACO5677" s="60"/>
      <c r="ACP5677" s="60"/>
      <c r="ACQ5677" s="60"/>
      <c r="ACR5677" s="60"/>
      <c r="ACS5677" s="60"/>
      <c r="ACT5677" s="60"/>
      <c r="ACU5677" s="60"/>
      <c r="ACV5677" s="60"/>
      <c r="ACW5677" s="60"/>
      <c r="ACX5677" s="60"/>
      <c r="ACY5677" s="60">
        <v>0.99652616483076895</v>
      </c>
      <c r="ACZ5677" s="60"/>
      <c r="ADA5677" s="60"/>
      <c r="ADB5677" s="60"/>
      <c r="ADC5677" s="60"/>
      <c r="ADD5677" s="60"/>
      <c r="ADE5677" s="60"/>
    </row>
    <row r="5678" spans="760:785" x14ac:dyDescent="0.25">
      <c r="ACF5678" s="60"/>
      <c r="ACG5678" s="60"/>
      <c r="ACH5678" s="60"/>
      <c r="ACI5678" s="60"/>
      <c r="ACJ5678" s="60"/>
      <c r="ACK5678" s="60"/>
      <c r="ACL5678" s="60"/>
      <c r="ACM5678" s="60"/>
      <c r="ACN5678" s="60"/>
      <c r="ACO5678" s="60"/>
      <c r="ACP5678" s="60"/>
      <c r="ACQ5678" s="60"/>
      <c r="ACR5678" s="60"/>
      <c r="ACS5678" s="60"/>
      <c r="ACT5678" s="60"/>
      <c r="ACU5678" s="60"/>
      <c r="ACV5678" s="60"/>
      <c r="ACW5678" s="60"/>
      <c r="ACX5678" s="60"/>
      <c r="ACY5678" s="60">
        <v>0.99652491641749896</v>
      </c>
      <c r="ACZ5678" s="60"/>
      <c r="ADA5678" s="60"/>
      <c r="ADB5678" s="60"/>
      <c r="ADC5678" s="60"/>
      <c r="ADD5678" s="60"/>
      <c r="ADE5678" s="60"/>
    </row>
    <row r="5679" spans="760:785" x14ac:dyDescent="0.25">
      <c r="ACF5679" s="60"/>
      <c r="ACG5679" s="60"/>
      <c r="ACH5679" s="60"/>
      <c r="ACI5679" s="60"/>
      <c r="ACJ5679" s="60"/>
      <c r="ACK5679" s="60"/>
      <c r="ACL5679" s="60"/>
      <c r="ACM5679" s="60"/>
      <c r="ACN5679" s="60"/>
      <c r="ACO5679" s="60"/>
      <c r="ACP5679" s="60"/>
      <c r="ACQ5679" s="60"/>
      <c r="ACR5679" s="60"/>
      <c r="ACS5679" s="60"/>
      <c r="ACT5679" s="60"/>
      <c r="ACU5679" s="60"/>
      <c r="ACV5679" s="60"/>
      <c r="ACW5679" s="60"/>
      <c r="ACX5679" s="60"/>
      <c r="ACY5679" s="60">
        <v>0.99651616617804495</v>
      </c>
      <c r="ACZ5679" s="60"/>
      <c r="ADA5679" s="60"/>
      <c r="ADB5679" s="60"/>
      <c r="ADC5679" s="60"/>
      <c r="ADD5679" s="60"/>
      <c r="ADE5679" s="60"/>
    </row>
    <row r="5680" spans="760:785" x14ac:dyDescent="0.25">
      <c r="ACF5680" s="60"/>
      <c r="ACG5680" s="60"/>
      <c r="ACH5680" s="60"/>
      <c r="ACI5680" s="60"/>
      <c r="ACJ5680" s="60"/>
      <c r="ACK5680" s="60"/>
      <c r="ACL5680" s="60"/>
      <c r="ACM5680" s="60"/>
      <c r="ACN5680" s="60"/>
      <c r="ACO5680" s="60"/>
      <c r="ACP5680" s="60"/>
      <c r="ACQ5680" s="60"/>
      <c r="ACR5680" s="60"/>
      <c r="ACS5680" s="60"/>
      <c r="ACT5680" s="60"/>
      <c r="ACU5680" s="60"/>
      <c r="ACV5680" s="60"/>
      <c r="ACW5680" s="60"/>
      <c r="ACX5680" s="60"/>
      <c r="ACY5680" s="60">
        <v>0.99651068020036804</v>
      </c>
      <c r="ACZ5680" s="60"/>
      <c r="ADA5680" s="60"/>
      <c r="ADB5680" s="60"/>
      <c r="ADC5680" s="60"/>
      <c r="ADD5680" s="60"/>
      <c r="ADE5680" s="60"/>
    </row>
    <row r="5681" spans="760:785" x14ac:dyDescent="0.25">
      <c r="ACF5681" s="60"/>
      <c r="ACG5681" s="60"/>
      <c r="ACH5681" s="60"/>
      <c r="ACI5681" s="60"/>
      <c r="ACJ5681" s="60"/>
      <c r="ACK5681" s="60"/>
      <c r="ACL5681" s="60"/>
      <c r="ACM5681" s="60"/>
      <c r="ACN5681" s="60"/>
      <c r="ACO5681" s="60"/>
      <c r="ACP5681" s="60"/>
      <c r="ACQ5681" s="60"/>
      <c r="ACR5681" s="60"/>
      <c r="ACS5681" s="60"/>
      <c r="ACT5681" s="60"/>
      <c r="ACU5681" s="60"/>
      <c r="ACV5681" s="60"/>
      <c r="ACW5681" s="60"/>
      <c r="ACX5681" s="60"/>
      <c r="ACY5681" s="60">
        <v>0.99650965642984901</v>
      </c>
      <c r="ACZ5681" s="60"/>
      <c r="ADA5681" s="60"/>
      <c r="ADB5681" s="60"/>
      <c r="ADC5681" s="60"/>
      <c r="ADD5681" s="60"/>
      <c r="ADE5681" s="60"/>
    </row>
    <row r="5682" spans="760:785" x14ac:dyDescent="0.25">
      <c r="ACF5682" s="60"/>
      <c r="ACG5682" s="60"/>
      <c r="ACH5682" s="60"/>
      <c r="ACI5682" s="60"/>
      <c r="ACJ5682" s="60"/>
      <c r="ACK5682" s="60"/>
      <c r="ACL5682" s="60"/>
      <c r="ACM5682" s="60"/>
      <c r="ACN5682" s="60"/>
      <c r="ACO5682" s="60"/>
      <c r="ACP5682" s="60"/>
      <c r="ACQ5682" s="60"/>
      <c r="ACR5682" s="60"/>
      <c r="ACS5682" s="60"/>
      <c r="ACT5682" s="60"/>
      <c r="ACU5682" s="60"/>
      <c r="ACV5682" s="60"/>
      <c r="ACW5682" s="60"/>
      <c r="ACX5682" s="60"/>
      <c r="ACY5682" s="60">
        <v>0.99649679922611201</v>
      </c>
      <c r="ACZ5682" s="60"/>
      <c r="ADA5682" s="60"/>
      <c r="ADB5682" s="60"/>
      <c r="ADC5682" s="60"/>
      <c r="ADD5682" s="60"/>
      <c r="ADE5682" s="60"/>
    </row>
    <row r="5683" spans="760:785" x14ac:dyDescent="0.25">
      <c r="ACF5683" s="60"/>
      <c r="ACG5683" s="60"/>
      <c r="ACH5683" s="60"/>
      <c r="ACI5683" s="60"/>
      <c r="ACJ5683" s="60"/>
      <c r="ACK5683" s="60"/>
      <c r="ACL5683" s="60"/>
      <c r="ACM5683" s="60"/>
      <c r="ACN5683" s="60"/>
      <c r="ACO5683" s="60"/>
      <c r="ACP5683" s="60"/>
      <c r="ACQ5683" s="60"/>
      <c r="ACR5683" s="60"/>
      <c r="ACS5683" s="60"/>
      <c r="ACT5683" s="60"/>
      <c r="ACU5683" s="60"/>
      <c r="ACV5683" s="60"/>
      <c r="ACW5683" s="60"/>
      <c r="ACX5683" s="60"/>
      <c r="ACY5683" s="60">
        <v>0.99649143639346605</v>
      </c>
      <c r="ACZ5683" s="60"/>
      <c r="ADA5683" s="60"/>
      <c r="ADB5683" s="60"/>
      <c r="ADC5683" s="60"/>
      <c r="ADD5683" s="60"/>
      <c r="ADE5683" s="60"/>
    </row>
    <row r="5684" spans="760:785" x14ac:dyDescent="0.25">
      <c r="ACF5684" s="60"/>
      <c r="ACG5684" s="60"/>
      <c r="ACH5684" s="60"/>
      <c r="ACI5684" s="60"/>
      <c r="ACJ5684" s="60"/>
      <c r="ACK5684" s="60"/>
      <c r="ACL5684" s="60"/>
      <c r="ACM5684" s="60"/>
      <c r="ACN5684" s="60"/>
      <c r="ACO5684" s="60"/>
      <c r="ACP5684" s="60"/>
      <c r="ACQ5684" s="60"/>
      <c r="ACR5684" s="60"/>
      <c r="ACS5684" s="60"/>
      <c r="ACT5684" s="60"/>
      <c r="ACU5684" s="60"/>
      <c r="ACV5684" s="60"/>
      <c r="ACW5684" s="60"/>
      <c r="ACX5684" s="60"/>
      <c r="ACY5684" s="60">
        <v>0.99649063290568896</v>
      </c>
      <c r="ACZ5684" s="60"/>
      <c r="ADA5684" s="60"/>
      <c r="ADB5684" s="60"/>
      <c r="ADC5684" s="60"/>
      <c r="ADD5684" s="60"/>
      <c r="ADE5684" s="60"/>
    </row>
    <row r="5685" spans="760:785" x14ac:dyDescent="0.25">
      <c r="ACF5685" s="60"/>
      <c r="ACG5685" s="60"/>
      <c r="ACH5685" s="60"/>
      <c r="ACI5685" s="60"/>
      <c r="ACJ5685" s="60"/>
      <c r="ACK5685" s="60"/>
      <c r="ACL5685" s="60"/>
      <c r="ACM5685" s="60"/>
      <c r="ACN5685" s="60"/>
      <c r="ACO5685" s="60"/>
      <c r="ACP5685" s="60"/>
      <c r="ACQ5685" s="60"/>
      <c r="ACR5685" s="60"/>
      <c r="ACS5685" s="60"/>
      <c r="ACT5685" s="60"/>
      <c r="ACU5685" s="60"/>
      <c r="ACV5685" s="60"/>
      <c r="ACW5685" s="60"/>
      <c r="ACX5685" s="60"/>
      <c r="ACY5685" s="60">
        <v>0.99648815747589503</v>
      </c>
      <c r="ACZ5685" s="60"/>
      <c r="ADA5685" s="60"/>
      <c r="ADB5685" s="60"/>
      <c r="ADC5685" s="60"/>
      <c r="ADD5685" s="60"/>
      <c r="ADE5685" s="60"/>
    </row>
    <row r="5686" spans="760:785" x14ac:dyDescent="0.25">
      <c r="ACF5686" s="60"/>
      <c r="ACG5686" s="60"/>
      <c r="ACH5686" s="60"/>
      <c r="ACI5686" s="60"/>
      <c r="ACJ5686" s="60"/>
      <c r="ACK5686" s="60"/>
      <c r="ACL5686" s="60"/>
      <c r="ACM5686" s="60"/>
      <c r="ACN5686" s="60"/>
      <c r="ACO5686" s="60"/>
      <c r="ACP5686" s="60"/>
      <c r="ACQ5686" s="60"/>
      <c r="ACR5686" s="60"/>
      <c r="ACS5686" s="60"/>
      <c r="ACT5686" s="60"/>
      <c r="ACU5686" s="60"/>
      <c r="ACV5686" s="60"/>
      <c r="ACW5686" s="60"/>
      <c r="ACX5686" s="60"/>
      <c r="ACY5686" s="60">
        <v>0.99647706231676303</v>
      </c>
      <c r="ACZ5686" s="60"/>
      <c r="ADA5686" s="60"/>
      <c r="ADB5686" s="60"/>
      <c r="ADC5686" s="60"/>
      <c r="ADD5686" s="60"/>
      <c r="ADE5686" s="60"/>
    </row>
    <row r="5687" spans="760:785" x14ac:dyDescent="0.25">
      <c r="ACF5687" s="60"/>
      <c r="ACG5687" s="60"/>
      <c r="ACH5687" s="60"/>
      <c r="ACI5687" s="60"/>
      <c r="ACJ5687" s="60"/>
      <c r="ACK5687" s="60"/>
      <c r="ACL5687" s="60"/>
      <c r="ACM5687" s="60"/>
      <c r="ACN5687" s="60"/>
      <c r="ACO5687" s="60"/>
      <c r="ACP5687" s="60"/>
      <c r="ACQ5687" s="60"/>
      <c r="ACR5687" s="60"/>
      <c r="ACS5687" s="60"/>
      <c r="ACT5687" s="60"/>
      <c r="ACU5687" s="60"/>
      <c r="ACV5687" s="60"/>
      <c r="ACW5687" s="60"/>
      <c r="ACX5687" s="60"/>
      <c r="ACY5687" s="60">
        <v>0.99647114194707598</v>
      </c>
      <c r="ACZ5687" s="60"/>
      <c r="ADA5687" s="60"/>
      <c r="ADB5687" s="60"/>
      <c r="ADC5687" s="60"/>
      <c r="ADD5687" s="60"/>
      <c r="ADE5687" s="60"/>
    </row>
    <row r="5688" spans="760:785" x14ac:dyDescent="0.25">
      <c r="ACF5688" s="60"/>
      <c r="ACG5688" s="60"/>
      <c r="ACH5688" s="60"/>
      <c r="ACI5688" s="60"/>
      <c r="ACJ5688" s="60"/>
      <c r="ACK5688" s="60"/>
      <c r="ACL5688" s="60"/>
      <c r="ACM5688" s="60"/>
      <c r="ACN5688" s="60"/>
      <c r="ACO5688" s="60"/>
      <c r="ACP5688" s="60"/>
      <c r="ACQ5688" s="60"/>
      <c r="ACR5688" s="60"/>
      <c r="ACS5688" s="60"/>
      <c r="ACT5688" s="60"/>
      <c r="ACU5688" s="60"/>
      <c r="ACV5688" s="60"/>
      <c r="ACW5688" s="60"/>
      <c r="ACX5688" s="60"/>
      <c r="ACY5688" s="60">
        <v>0.99646958706131605</v>
      </c>
      <c r="ACZ5688" s="60"/>
      <c r="ADA5688" s="60"/>
      <c r="ADB5688" s="60"/>
      <c r="ADC5688" s="60"/>
      <c r="ADD5688" s="60"/>
      <c r="ADE5688" s="60"/>
    </row>
    <row r="5689" spans="760:785" x14ac:dyDescent="0.25">
      <c r="ACF5689" s="60"/>
      <c r="ACG5689" s="60"/>
      <c r="ACH5689" s="60"/>
      <c r="ACI5689" s="60"/>
      <c r="ACJ5689" s="60"/>
      <c r="ACK5689" s="60"/>
      <c r="ACL5689" s="60"/>
      <c r="ACM5689" s="60"/>
      <c r="ACN5689" s="60"/>
      <c r="ACO5689" s="60"/>
      <c r="ACP5689" s="60"/>
      <c r="ACQ5689" s="60"/>
      <c r="ACR5689" s="60"/>
      <c r="ACS5689" s="60"/>
      <c r="ACT5689" s="60"/>
      <c r="ACU5689" s="60"/>
      <c r="ACV5689" s="60"/>
      <c r="ACW5689" s="60"/>
      <c r="ACX5689" s="60"/>
      <c r="ACY5689" s="60">
        <v>0.99645381042598602</v>
      </c>
      <c r="ACZ5689" s="60"/>
      <c r="ADA5689" s="60"/>
      <c r="ADB5689" s="60"/>
      <c r="ADC5689" s="60"/>
      <c r="ADD5689" s="60"/>
      <c r="ADE5689" s="60"/>
    </row>
    <row r="5690" spans="760:785" x14ac:dyDescent="0.25">
      <c r="ACF5690" s="60"/>
      <c r="ACG5690" s="60"/>
      <c r="ACH5690" s="60"/>
      <c r="ACI5690" s="60"/>
      <c r="ACJ5690" s="60"/>
      <c r="ACK5690" s="60"/>
      <c r="ACL5690" s="60"/>
      <c r="ACM5690" s="60"/>
      <c r="ACN5690" s="60"/>
      <c r="ACO5690" s="60"/>
      <c r="ACP5690" s="60"/>
      <c r="ACQ5690" s="60"/>
      <c r="ACR5690" s="60"/>
      <c r="ACS5690" s="60"/>
      <c r="ACT5690" s="60"/>
      <c r="ACU5690" s="60"/>
      <c r="ACV5690" s="60"/>
      <c r="ACW5690" s="60"/>
      <c r="ACX5690" s="60"/>
      <c r="ACY5690" s="60">
        <v>0.99643503481912898</v>
      </c>
      <c r="ACZ5690" s="60"/>
      <c r="ADA5690" s="60"/>
      <c r="ADB5690" s="60"/>
      <c r="ADC5690" s="60"/>
      <c r="ADD5690" s="60"/>
      <c r="ADE5690" s="60"/>
    </row>
    <row r="5691" spans="760:785" x14ac:dyDescent="0.25">
      <c r="ACF5691" s="60"/>
      <c r="ACG5691" s="60"/>
      <c r="ACH5691" s="60"/>
      <c r="ACI5691" s="60"/>
      <c r="ACJ5691" s="60"/>
      <c r="ACK5691" s="60"/>
      <c r="ACL5691" s="60"/>
      <c r="ACM5691" s="60"/>
      <c r="ACN5691" s="60"/>
      <c r="ACO5691" s="60"/>
      <c r="ACP5691" s="60"/>
      <c r="ACQ5691" s="60"/>
      <c r="ACR5691" s="60"/>
      <c r="ACS5691" s="60"/>
      <c r="ACT5691" s="60"/>
      <c r="ACU5691" s="60"/>
      <c r="ACV5691" s="60"/>
      <c r="ACW5691" s="60"/>
      <c r="ACX5691" s="60"/>
      <c r="ACY5691" s="60">
        <v>0.99640058378153695</v>
      </c>
      <c r="ACZ5691" s="60"/>
      <c r="ADA5691" s="60"/>
      <c r="ADB5691" s="60"/>
      <c r="ADC5691" s="60"/>
      <c r="ADD5691" s="60"/>
      <c r="ADE5691" s="60"/>
    </row>
    <row r="5692" spans="760:785" x14ac:dyDescent="0.25">
      <c r="ACF5692" s="60"/>
      <c r="ACG5692" s="60"/>
      <c r="ACH5692" s="60"/>
      <c r="ACI5692" s="60"/>
      <c r="ACJ5692" s="60"/>
      <c r="ACK5692" s="60"/>
      <c r="ACL5692" s="60"/>
      <c r="ACM5692" s="60"/>
      <c r="ACN5692" s="60"/>
      <c r="ACO5692" s="60"/>
      <c r="ACP5692" s="60"/>
      <c r="ACQ5692" s="60"/>
      <c r="ACR5692" s="60"/>
      <c r="ACS5692" s="60"/>
      <c r="ACT5692" s="60"/>
      <c r="ACU5692" s="60"/>
      <c r="ACV5692" s="60"/>
      <c r="ACW5692" s="60"/>
      <c r="ACX5692" s="60"/>
      <c r="ACY5692" s="60">
        <v>0.99638454861056003</v>
      </c>
      <c r="ACZ5692" s="60"/>
      <c r="ADA5692" s="60"/>
      <c r="ADB5692" s="60"/>
      <c r="ADC5692" s="60"/>
      <c r="ADD5692" s="60"/>
      <c r="ADE5692" s="60"/>
    </row>
    <row r="5693" spans="760:785" x14ac:dyDescent="0.25">
      <c r="ACF5693" s="60"/>
      <c r="ACG5693" s="60"/>
      <c r="ACH5693" s="60"/>
      <c r="ACI5693" s="60"/>
      <c r="ACJ5693" s="60"/>
      <c r="ACK5693" s="60"/>
      <c r="ACL5693" s="60"/>
      <c r="ACM5693" s="60"/>
      <c r="ACN5693" s="60"/>
      <c r="ACO5693" s="60"/>
      <c r="ACP5693" s="60"/>
      <c r="ACQ5693" s="60"/>
      <c r="ACR5693" s="60"/>
      <c r="ACS5693" s="60"/>
      <c r="ACT5693" s="60"/>
      <c r="ACU5693" s="60"/>
      <c r="ACV5693" s="60"/>
      <c r="ACW5693" s="60"/>
      <c r="ACX5693" s="60"/>
      <c r="ACY5693" s="60">
        <v>0.99636932030185299</v>
      </c>
      <c r="ACZ5693" s="60"/>
      <c r="ADA5693" s="60"/>
      <c r="ADB5693" s="60"/>
      <c r="ADC5693" s="60"/>
      <c r="ADD5693" s="60"/>
      <c r="ADE5693" s="60"/>
    </row>
    <row r="5694" spans="760:785" x14ac:dyDescent="0.25">
      <c r="ACF5694" s="60"/>
      <c r="ACG5694" s="60"/>
      <c r="ACH5694" s="60"/>
      <c r="ACI5694" s="60"/>
      <c r="ACJ5694" s="60"/>
      <c r="ACK5694" s="60"/>
      <c r="ACL5694" s="60"/>
      <c r="ACM5694" s="60"/>
      <c r="ACN5694" s="60"/>
      <c r="ACO5694" s="60"/>
      <c r="ACP5694" s="60"/>
      <c r="ACQ5694" s="60"/>
      <c r="ACR5694" s="60"/>
      <c r="ACS5694" s="60"/>
      <c r="ACT5694" s="60"/>
      <c r="ACU5694" s="60"/>
      <c r="ACV5694" s="60"/>
      <c r="ACW5694" s="60"/>
      <c r="ACX5694" s="60"/>
      <c r="ACY5694" s="60">
        <v>0.99636179462920504</v>
      </c>
      <c r="ACZ5694" s="60"/>
      <c r="ADA5694" s="60"/>
      <c r="ADB5694" s="60"/>
      <c r="ADC5694" s="60"/>
      <c r="ADD5694" s="60"/>
      <c r="ADE5694" s="60"/>
    </row>
    <row r="5695" spans="760:785" x14ac:dyDescent="0.25">
      <c r="ACF5695" s="60"/>
      <c r="ACG5695" s="60"/>
      <c r="ACH5695" s="60"/>
      <c r="ACI5695" s="60"/>
      <c r="ACJ5695" s="60"/>
      <c r="ACK5695" s="60"/>
      <c r="ACL5695" s="60"/>
      <c r="ACM5695" s="60"/>
      <c r="ACN5695" s="60"/>
      <c r="ACO5695" s="60"/>
      <c r="ACP5695" s="60"/>
      <c r="ACQ5695" s="60"/>
      <c r="ACR5695" s="60"/>
      <c r="ACS5695" s="60"/>
      <c r="ACT5695" s="60"/>
      <c r="ACU5695" s="60"/>
      <c r="ACV5695" s="60"/>
      <c r="ACW5695" s="60"/>
      <c r="ACX5695" s="60"/>
      <c r="ACY5695" s="60">
        <v>0.99635866284358798</v>
      </c>
      <c r="ACZ5695" s="60"/>
      <c r="ADA5695" s="60"/>
      <c r="ADB5695" s="60"/>
      <c r="ADC5695" s="60"/>
      <c r="ADD5695" s="60"/>
      <c r="ADE5695" s="60"/>
    </row>
    <row r="5696" spans="760:785" x14ac:dyDescent="0.25">
      <c r="ACF5696" s="60"/>
      <c r="ACG5696" s="60"/>
      <c r="ACH5696" s="60"/>
      <c r="ACI5696" s="60"/>
      <c r="ACJ5696" s="60"/>
      <c r="ACK5696" s="60"/>
      <c r="ACL5696" s="60"/>
      <c r="ACM5696" s="60"/>
      <c r="ACN5696" s="60"/>
      <c r="ACO5696" s="60"/>
      <c r="ACP5696" s="60"/>
      <c r="ACQ5696" s="60"/>
      <c r="ACR5696" s="60"/>
      <c r="ACS5696" s="60"/>
      <c r="ACT5696" s="60"/>
      <c r="ACU5696" s="60"/>
      <c r="ACV5696" s="60"/>
      <c r="ACW5696" s="60"/>
      <c r="ACX5696" s="60"/>
      <c r="ACY5696" s="60">
        <v>0.99634489581433106</v>
      </c>
      <c r="ACZ5696" s="60"/>
      <c r="ADA5696" s="60"/>
      <c r="ADB5696" s="60"/>
      <c r="ADC5696" s="60"/>
      <c r="ADD5696" s="60"/>
      <c r="ADE5696" s="60"/>
    </row>
    <row r="5697" spans="760:785" x14ac:dyDescent="0.25">
      <c r="ACF5697" s="60"/>
      <c r="ACG5697" s="60"/>
      <c r="ACH5697" s="60"/>
      <c r="ACI5697" s="60"/>
      <c r="ACJ5697" s="60"/>
      <c r="ACK5697" s="60"/>
      <c r="ACL5697" s="60"/>
      <c r="ACM5697" s="60"/>
      <c r="ACN5697" s="60"/>
      <c r="ACO5697" s="60"/>
      <c r="ACP5697" s="60"/>
      <c r="ACQ5697" s="60"/>
      <c r="ACR5697" s="60"/>
      <c r="ACS5697" s="60"/>
      <c r="ACT5697" s="60"/>
      <c r="ACU5697" s="60"/>
      <c r="ACV5697" s="60"/>
      <c r="ACW5697" s="60"/>
      <c r="ACX5697" s="60"/>
      <c r="ACY5697" s="60">
        <v>0.99630054094769105</v>
      </c>
      <c r="ACZ5697" s="60"/>
      <c r="ADA5697" s="60"/>
      <c r="ADB5697" s="60"/>
      <c r="ADC5697" s="60"/>
      <c r="ADD5697" s="60"/>
      <c r="ADE5697" s="60"/>
    </row>
    <row r="5698" spans="760:785" x14ac:dyDescent="0.25">
      <c r="ACF5698" s="60"/>
      <c r="ACG5698" s="60"/>
      <c r="ACH5698" s="60"/>
      <c r="ACI5698" s="60"/>
      <c r="ACJ5698" s="60"/>
      <c r="ACK5698" s="60"/>
      <c r="ACL5698" s="60"/>
      <c r="ACM5698" s="60"/>
      <c r="ACN5698" s="60"/>
      <c r="ACO5698" s="60"/>
      <c r="ACP5698" s="60"/>
      <c r="ACQ5698" s="60"/>
      <c r="ACR5698" s="60"/>
      <c r="ACS5698" s="60"/>
      <c r="ACT5698" s="60"/>
      <c r="ACU5698" s="60"/>
      <c r="ACV5698" s="60"/>
      <c r="ACW5698" s="60"/>
      <c r="ACX5698" s="60"/>
      <c r="ACY5698" s="60">
        <v>0.99629453492006903</v>
      </c>
      <c r="ACZ5698" s="60"/>
      <c r="ADA5698" s="60"/>
      <c r="ADB5698" s="60"/>
      <c r="ADC5698" s="60"/>
      <c r="ADD5698" s="60"/>
      <c r="ADE5698" s="60"/>
    </row>
    <row r="5699" spans="760:785" x14ac:dyDescent="0.25">
      <c r="ACF5699" s="60"/>
      <c r="ACG5699" s="60"/>
      <c r="ACH5699" s="60"/>
      <c r="ACI5699" s="60"/>
      <c r="ACJ5699" s="60"/>
      <c r="ACK5699" s="60"/>
      <c r="ACL5699" s="60"/>
      <c r="ACM5699" s="60"/>
      <c r="ACN5699" s="60"/>
      <c r="ACO5699" s="60"/>
      <c r="ACP5699" s="60"/>
      <c r="ACQ5699" s="60"/>
      <c r="ACR5699" s="60"/>
      <c r="ACS5699" s="60"/>
      <c r="ACT5699" s="60"/>
      <c r="ACU5699" s="60"/>
      <c r="ACV5699" s="60"/>
      <c r="ACW5699" s="60"/>
      <c r="ACX5699" s="60"/>
      <c r="ACY5699" s="60">
        <v>0.99627293634456005</v>
      </c>
      <c r="ACZ5699" s="60"/>
      <c r="ADA5699" s="60"/>
      <c r="ADB5699" s="60"/>
      <c r="ADC5699" s="60"/>
      <c r="ADD5699" s="60"/>
      <c r="ADE5699" s="60"/>
    </row>
    <row r="5700" spans="760:785" x14ac:dyDescent="0.25">
      <c r="ACF5700" s="60"/>
      <c r="ACG5700" s="60"/>
      <c r="ACH5700" s="60"/>
      <c r="ACI5700" s="60"/>
      <c r="ACJ5700" s="60"/>
      <c r="ACK5700" s="60"/>
      <c r="ACL5700" s="60"/>
      <c r="ACM5700" s="60"/>
      <c r="ACN5700" s="60"/>
      <c r="ACO5700" s="60"/>
      <c r="ACP5700" s="60"/>
      <c r="ACQ5700" s="60"/>
      <c r="ACR5700" s="60"/>
      <c r="ACS5700" s="60"/>
      <c r="ACT5700" s="60"/>
      <c r="ACU5700" s="60"/>
      <c r="ACV5700" s="60"/>
      <c r="ACW5700" s="60"/>
      <c r="ACX5700" s="60"/>
      <c r="ACY5700" s="60">
        <v>0.99627151779423395</v>
      </c>
      <c r="ACZ5700" s="60"/>
      <c r="ADA5700" s="60"/>
      <c r="ADB5700" s="60"/>
      <c r="ADC5700" s="60"/>
      <c r="ADD5700" s="60"/>
      <c r="ADE5700" s="60"/>
    </row>
    <row r="5701" spans="760:785" x14ac:dyDescent="0.25">
      <c r="ACF5701" s="60"/>
      <c r="ACG5701" s="60"/>
      <c r="ACH5701" s="60"/>
      <c r="ACI5701" s="60"/>
      <c r="ACJ5701" s="60"/>
      <c r="ACK5701" s="60"/>
      <c r="ACL5701" s="60"/>
      <c r="ACM5701" s="60"/>
      <c r="ACN5701" s="60"/>
      <c r="ACO5701" s="60"/>
      <c r="ACP5701" s="60"/>
      <c r="ACQ5701" s="60"/>
      <c r="ACR5701" s="60"/>
      <c r="ACS5701" s="60"/>
      <c r="ACT5701" s="60"/>
      <c r="ACU5701" s="60"/>
      <c r="ACV5701" s="60"/>
      <c r="ACW5701" s="60"/>
      <c r="ACX5701" s="60"/>
      <c r="ACY5701" s="60">
        <v>0.99625496883758902</v>
      </c>
      <c r="ACZ5701" s="60"/>
      <c r="ADA5701" s="60"/>
      <c r="ADB5701" s="60"/>
      <c r="ADC5701" s="60"/>
      <c r="ADD5701" s="60"/>
      <c r="ADE5701" s="60"/>
    </row>
    <row r="5702" spans="760:785" x14ac:dyDescent="0.25">
      <c r="ACF5702" s="60"/>
      <c r="ACG5702" s="60"/>
      <c r="ACH5702" s="60"/>
      <c r="ACI5702" s="60"/>
      <c r="ACJ5702" s="60"/>
      <c r="ACK5702" s="60"/>
      <c r="ACL5702" s="60"/>
      <c r="ACM5702" s="60"/>
      <c r="ACN5702" s="60"/>
      <c r="ACO5702" s="60"/>
      <c r="ACP5702" s="60"/>
      <c r="ACQ5702" s="60"/>
      <c r="ACR5702" s="60"/>
      <c r="ACS5702" s="60"/>
      <c r="ACT5702" s="60"/>
      <c r="ACU5702" s="60"/>
      <c r="ACV5702" s="60"/>
      <c r="ACW5702" s="60"/>
      <c r="ACX5702" s="60"/>
      <c r="ACY5702" s="60">
        <v>0.99621991879697602</v>
      </c>
      <c r="ACZ5702" s="60"/>
      <c r="ADA5702" s="60"/>
      <c r="ADB5702" s="60"/>
      <c r="ADC5702" s="60"/>
      <c r="ADD5702" s="60"/>
      <c r="ADE5702" s="60"/>
    </row>
    <row r="5703" spans="760:785" x14ac:dyDescent="0.25">
      <c r="ACF5703" s="60"/>
      <c r="ACG5703" s="60"/>
      <c r="ACH5703" s="60"/>
      <c r="ACI5703" s="60"/>
      <c r="ACJ5703" s="60"/>
      <c r="ACK5703" s="60"/>
      <c r="ACL5703" s="60"/>
      <c r="ACM5703" s="60"/>
      <c r="ACN5703" s="60"/>
      <c r="ACO5703" s="60"/>
      <c r="ACP5703" s="60"/>
      <c r="ACQ5703" s="60"/>
      <c r="ACR5703" s="60"/>
      <c r="ACS5703" s="60"/>
      <c r="ACT5703" s="60"/>
      <c r="ACU5703" s="60"/>
      <c r="ACV5703" s="60"/>
      <c r="ACW5703" s="60"/>
      <c r="ACX5703" s="60"/>
      <c r="ACY5703" s="60">
        <v>0.99620423605709296</v>
      </c>
      <c r="ACZ5703" s="60"/>
      <c r="ADA5703" s="60"/>
      <c r="ADB5703" s="60"/>
      <c r="ADC5703" s="60"/>
      <c r="ADD5703" s="60"/>
      <c r="ADE5703" s="60"/>
    </row>
    <row r="5704" spans="760:785" x14ac:dyDescent="0.25">
      <c r="ACF5704" s="60"/>
      <c r="ACG5704" s="60"/>
      <c r="ACH5704" s="60"/>
      <c r="ACI5704" s="60"/>
      <c r="ACJ5704" s="60"/>
      <c r="ACK5704" s="60"/>
      <c r="ACL5704" s="60"/>
      <c r="ACM5704" s="60"/>
      <c r="ACN5704" s="60"/>
      <c r="ACO5704" s="60"/>
      <c r="ACP5704" s="60"/>
      <c r="ACQ5704" s="60"/>
      <c r="ACR5704" s="60"/>
      <c r="ACS5704" s="60"/>
      <c r="ACT5704" s="60"/>
      <c r="ACU5704" s="60"/>
      <c r="ACV5704" s="60"/>
      <c r="ACW5704" s="60"/>
      <c r="ACX5704" s="60"/>
      <c r="ACY5704" s="60">
        <v>0.99619396613766797</v>
      </c>
      <c r="ACZ5704" s="60"/>
      <c r="ADA5704" s="60"/>
      <c r="ADB5704" s="60"/>
      <c r="ADC5704" s="60"/>
      <c r="ADD5704" s="60"/>
      <c r="ADE5704" s="60"/>
    </row>
    <row r="5705" spans="760:785" x14ac:dyDescent="0.25">
      <c r="ACF5705" s="60"/>
      <c r="ACG5705" s="60"/>
      <c r="ACH5705" s="60"/>
      <c r="ACI5705" s="60"/>
      <c r="ACJ5705" s="60"/>
      <c r="ACK5705" s="60"/>
      <c r="ACL5705" s="60"/>
      <c r="ACM5705" s="60"/>
      <c r="ACN5705" s="60"/>
      <c r="ACO5705" s="60"/>
      <c r="ACP5705" s="60"/>
      <c r="ACQ5705" s="60"/>
      <c r="ACR5705" s="60"/>
      <c r="ACS5705" s="60"/>
      <c r="ACT5705" s="60"/>
      <c r="ACU5705" s="60"/>
      <c r="ACV5705" s="60"/>
      <c r="ACW5705" s="60"/>
      <c r="ACX5705" s="60"/>
      <c r="ACY5705" s="60">
        <v>0.99618840390535202</v>
      </c>
      <c r="ACZ5705" s="60"/>
      <c r="ADA5705" s="60"/>
      <c r="ADB5705" s="60"/>
      <c r="ADC5705" s="60"/>
      <c r="ADD5705" s="60"/>
      <c r="ADE5705" s="60"/>
    </row>
    <row r="5706" spans="760:785" x14ac:dyDescent="0.25">
      <c r="ACF5706" s="60"/>
      <c r="ACG5706" s="60"/>
      <c r="ACH5706" s="60"/>
      <c r="ACI5706" s="60"/>
      <c r="ACJ5706" s="60"/>
      <c r="ACK5706" s="60"/>
      <c r="ACL5706" s="60"/>
      <c r="ACM5706" s="60"/>
      <c r="ACN5706" s="60"/>
      <c r="ACO5706" s="60"/>
      <c r="ACP5706" s="60"/>
      <c r="ACQ5706" s="60"/>
      <c r="ACR5706" s="60"/>
      <c r="ACS5706" s="60"/>
      <c r="ACT5706" s="60"/>
      <c r="ACU5706" s="60"/>
      <c r="ACV5706" s="60"/>
      <c r="ACW5706" s="60"/>
      <c r="ACX5706" s="60"/>
      <c r="ACY5706" s="60">
        <v>0.99618590278917396</v>
      </c>
      <c r="ACZ5706" s="60"/>
      <c r="ADA5706" s="60"/>
      <c r="ADB5706" s="60"/>
      <c r="ADC5706" s="60"/>
      <c r="ADD5706" s="60"/>
      <c r="ADE5706" s="60"/>
    </row>
    <row r="5707" spans="760:785" x14ac:dyDescent="0.25">
      <c r="ACF5707" s="60"/>
      <c r="ACG5707" s="60"/>
      <c r="ACH5707" s="60"/>
      <c r="ACI5707" s="60"/>
      <c r="ACJ5707" s="60"/>
      <c r="ACK5707" s="60"/>
      <c r="ACL5707" s="60"/>
      <c r="ACM5707" s="60"/>
      <c r="ACN5707" s="60"/>
      <c r="ACO5707" s="60"/>
      <c r="ACP5707" s="60"/>
      <c r="ACQ5707" s="60"/>
      <c r="ACR5707" s="60"/>
      <c r="ACS5707" s="60"/>
      <c r="ACT5707" s="60"/>
      <c r="ACU5707" s="60"/>
      <c r="ACV5707" s="60"/>
      <c r="ACW5707" s="60"/>
      <c r="ACX5707" s="60"/>
      <c r="ACY5707" s="60">
        <v>0.99617830910046401</v>
      </c>
      <c r="ACZ5707" s="60"/>
      <c r="ADA5707" s="60"/>
      <c r="ADB5707" s="60"/>
      <c r="ADC5707" s="60"/>
      <c r="ADD5707" s="60"/>
      <c r="ADE5707" s="60"/>
    </row>
    <row r="5708" spans="760:785" x14ac:dyDescent="0.25">
      <c r="ACF5708" s="60"/>
      <c r="ACG5708" s="60"/>
      <c r="ACH5708" s="60"/>
      <c r="ACI5708" s="60"/>
      <c r="ACJ5708" s="60"/>
      <c r="ACK5708" s="60"/>
      <c r="ACL5708" s="60"/>
      <c r="ACM5708" s="60"/>
      <c r="ACN5708" s="60"/>
      <c r="ACO5708" s="60"/>
      <c r="ACP5708" s="60"/>
      <c r="ACQ5708" s="60"/>
      <c r="ACR5708" s="60"/>
      <c r="ACS5708" s="60"/>
      <c r="ACT5708" s="60"/>
      <c r="ACU5708" s="60"/>
      <c r="ACV5708" s="60"/>
      <c r="ACW5708" s="60"/>
      <c r="ACX5708" s="60"/>
      <c r="ACY5708" s="60">
        <v>0.99616115424751694</v>
      </c>
      <c r="ACZ5708" s="60"/>
      <c r="ADA5708" s="60"/>
      <c r="ADB5708" s="60"/>
      <c r="ADC5708" s="60"/>
      <c r="ADD5708" s="60"/>
      <c r="ADE5708" s="60"/>
    </row>
    <row r="5709" spans="760:785" x14ac:dyDescent="0.25">
      <c r="ACF5709" s="60"/>
      <c r="ACG5709" s="60"/>
      <c r="ACH5709" s="60"/>
      <c r="ACI5709" s="60"/>
      <c r="ACJ5709" s="60"/>
      <c r="ACK5709" s="60"/>
      <c r="ACL5709" s="60"/>
      <c r="ACM5709" s="60"/>
      <c r="ACN5709" s="60"/>
      <c r="ACO5709" s="60"/>
      <c r="ACP5709" s="60"/>
      <c r="ACQ5709" s="60"/>
      <c r="ACR5709" s="60"/>
      <c r="ACS5709" s="60"/>
      <c r="ACT5709" s="60"/>
      <c r="ACU5709" s="60"/>
      <c r="ACV5709" s="60"/>
      <c r="ACW5709" s="60"/>
      <c r="ACX5709" s="60"/>
      <c r="ACY5709" s="60">
        <v>0.99614266224697801</v>
      </c>
      <c r="ACZ5709" s="60"/>
      <c r="ADA5709" s="60"/>
      <c r="ADB5709" s="60"/>
      <c r="ADC5709" s="60"/>
      <c r="ADD5709" s="60"/>
      <c r="ADE5709" s="60"/>
    </row>
    <row r="5710" spans="760:785" x14ac:dyDescent="0.25">
      <c r="ACF5710" s="60"/>
      <c r="ACG5710" s="60"/>
      <c r="ACH5710" s="60"/>
      <c r="ACI5710" s="60"/>
      <c r="ACJ5710" s="60"/>
      <c r="ACK5710" s="60"/>
      <c r="ACL5710" s="60"/>
      <c r="ACM5710" s="60"/>
      <c r="ACN5710" s="60"/>
      <c r="ACO5710" s="60"/>
      <c r="ACP5710" s="60"/>
      <c r="ACQ5710" s="60"/>
      <c r="ACR5710" s="60"/>
      <c r="ACS5710" s="60"/>
      <c r="ACT5710" s="60"/>
      <c r="ACU5710" s="60"/>
      <c r="ACV5710" s="60"/>
      <c r="ACW5710" s="60"/>
      <c r="ACX5710" s="60"/>
      <c r="ACY5710" s="60">
        <v>0.99614043387944995</v>
      </c>
      <c r="ACZ5710" s="60"/>
      <c r="ADA5710" s="60"/>
      <c r="ADB5710" s="60"/>
      <c r="ADC5710" s="60"/>
      <c r="ADD5710" s="60"/>
      <c r="ADE5710" s="60"/>
    </row>
    <row r="5711" spans="760:785" x14ac:dyDescent="0.25">
      <c r="ACF5711" s="60"/>
      <c r="ACG5711" s="60"/>
      <c r="ACH5711" s="60"/>
      <c r="ACI5711" s="60"/>
      <c r="ACJ5711" s="60"/>
      <c r="ACK5711" s="60"/>
      <c r="ACL5711" s="60"/>
      <c r="ACM5711" s="60"/>
      <c r="ACN5711" s="60"/>
      <c r="ACO5711" s="60"/>
      <c r="ACP5711" s="60"/>
      <c r="ACQ5711" s="60"/>
      <c r="ACR5711" s="60"/>
      <c r="ACS5711" s="60"/>
      <c r="ACT5711" s="60"/>
      <c r="ACU5711" s="60"/>
      <c r="ACV5711" s="60"/>
      <c r="ACW5711" s="60"/>
      <c r="ACX5711" s="60"/>
      <c r="ACY5711" s="60">
        <v>0.99613311321879305</v>
      </c>
      <c r="ACZ5711" s="60"/>
      <c r="ADA5711" s="60"/>
      <c r="ADB5711" s="60"/>
      <c r="ADC5711" s="60"/>
      <c r="ADD5711" s="60"/>
      <c r="ADE5711" s="60"/>
    </row>
    <row r="5712" spans="760:785" x14ac:dyDescent="0.25">
      <c r="ACF5712" s="60"/>
      <c r="ACG5712" s="60"/>
      <c r="ACH5712" s="60"/>
      <c r="ACI5712" s="60"/>
      <c r="ACJ5712" s="60"/>
      <c r="ACK5712" s="60"/>
      <c r="ACL5712" s="60"/>
      <c r="ACM5712" s="60"/>
      <c r="ACN5712" s="60"/>
      <c r="ACO5712" s="60"/>
      <c r="ACP5712" s="60"/>
      <c r="ACQ5712" s="60"/>
      <c r="ACR5712" s="60"/>
      <c r="ACS5712" s="60"/>
      <c r="ACT5712" s="60"/>
      <c r="ACU5712" s="60"/>
      <c r="ACV5712" s="60"/>
      <c r="ACW5712" s="60"/>
      <c r="ACX5712" s="60"/>
      <c r="ACY5712" s="60">
        <v>0.99613004921555004</v>
      </c>
      <c r="ACZ5712" s="60"/>
      <c r="ADA5712" s="60"/>
      <c r="ADB5712" s="60"/>
      <c r="ADC5712" s="60"/>
      <c r="ADD5712" s="60"/>
      <c r="ADE5712" s="60"/>
    </row>
    <row r="5713" spans="760:785" x14ac:dyDescent="0.25">
      <c r="ACF5713" s="60"/>
      <c r="ACG5713" s="60"/>
      <c r="ACH5713" s="60"/>
      <c r="ACI5713" s="60"/>
      <c r="ACJ5713" s="60"/>
      <c r="ACK5713" s="60"/>
      <c r="ACL5713" s="60"/>
      <c r="ACM5713" s="60"/>
      <c r="ACN5713" s="60"/>
      <c r="ACO5713" s="60"/>
      <c r="ACP5713" s="60"/>
      <c r="ACQ5713" s="60"/>
      <c r="ACR5713" s="60"/>
      <c r="ACS5713" s="60"/>
      <c r="ACT5713" s="60"/>
      <c r="ACU5713" s="60"/>
      <c r="ACV5713" s="60"/>
      <c r="ACW5713" s="60"/>
      <c r="ACX5713" s="60"/>
      <c r="ACY5713" s="60">
        <v>0.99611605735293096</v>
      </c>
      <c r="ACZ5713" s="60"/>
      <c r="ADA5713" s="60"/>
      <c r="ADB5713" s="60"/>
      <c r="ADC5713" s="60"/>
      <c r="ADD5713" s="60"/>
      <c r="ADE5713" s="60"/>
    </row>
    <row r="5714" spans="760:785" x14ac:dyDescent="0.25">
      <c r="ACF5714" s="60"/>
      <c r="ACG5714" s="60"/>
      <c r="ACH5714" s="60"/>
      <c r="ACI5714" s="60"/>
      <c r="ACJ5714" s="60"/>
      <c r="ACK5714" s="60"/>
      <c r="ACL5714" s="60"/>
      <c r="ACM5714" s="60"/>
      <c r="ACN5714" s="60"/>
      <c r="ACO5714" s="60"/>
      <c r="ACP5714" s="60"/>
      <c r="ACQ5714" s="60"/>
      <c r="ACR5714" s="60"/>
      <c r="ACS5714" s="60"/>
      <c r="ACT5714" s="60"/>
      <c r="ACU5714" s="60"/>
      <c r="ACV5714" s="60"/>
      <c r="ACW5714" s="60"/>
      <c r="ACX5714" s="60"/>
      <c r="ACY5714" s="60">
        <v>0.99611391665222704</v>
      </c>
      <c r="ACZ5714" s="60"/>
      <c r="ADA5714" s="60"/>
      <c r="ADB5714" s="60"/>
      <c r="ADC5714" s="60"/>
      <c r="ADD5714" s="60"/>
      <c r="ADE5714" s="60"/>
    </row>
    <row r="5715" spans="760:785" x14ac:dyDescent="0.25">
      <c r="ACF5715" s="60"/>
      <c r="ACG5715" s="60"/>
      <c r="ACH5715" s="60"/>
      <c r="ACI5715" s="60"/>
      <c r="ACJ5715" s="60"/>
      <c r="ACK5715" s="60"/>
      <c r="ACL5715" s="60"/>
      <c r="ACM5715" s="60"/>
      <c r="ACN5715" s="60"/>
      <c r="ACO5715" s="60"/>
      <c r="ACP5715" s="60"/>
      <c r="ACQ5715" s="60"/>
      <c r="ACR5715" s="60"/>
      <c r="ACS5715" s="60"/>
      <c r="ACT5715" s="60"/>
      <c r="ACU5715" s="60"/>
      <c r="ACV5715" s="60"/>
      <c r="ACW5715" s="60"/>
      <c r="ACX5715" s="60"/>
      <c r="ACY5715" s="60">
        <v>0.99609912037445902</v>
      </c>
      <c r="ACZ5715" s="60"/>
      <c r="ADA5715" s="60"/>
      <c r="ADB5715" s="60"/>
      <c r="ADC5715" s="60"/>
      <c r="ADD5715" s="60"/>
      <c r="ADE5715" s="60"/>
    </row>
    <row r="5716" spans="760:785" x14ac:dyDescent="0.25">
      <c r="ACF5716" s="60"/>
      <c r="ACG5716" s="60"/>
      <c r="ACH5716" s="60"/>
      <c r="ACI5716" s="60"/>
      <c r="ACJ5716" s="60"/>
      <c r="ACK5716" s="60"/>
      <c r="ACL5716" s="60"/>
      <c r="ACM5716" s="60"/>
      <c r="ACN5716" s="60"/>
      <c r="ACO5716" s="60"/>
      <c r="ACP5716" s="60"/>
      <c r="ACQ5716" s="60"/>
      <c r="ACR5716" s="60"/>
      <c r="ACS5716" s="60"/>
      <c r="ACT5716" s="60"/>
      <c r="ACU5716" s="60"/>
      <c r="ACV5716" s="60"/>
      <c r="ACW5716" s="60"/>
      <c r="ACX5716" s="60"/>
      <c r="ACY5716" s="60">
        <v>0.99608193683666202</v>
      </c>
      <c r="ACZ5716" s="60"/>
      <c r="ADA5716" s="60"/>
      <c r="ADB5716" s="60"/>
      <c r="ADC5716" s="60"/>
      <c r="ADD5716" s="60"/>
      <c r="ADE5716" s="60"/>
    </row>
    <row r="5717" spans="760:785" x14ac:dyDescent="0.25">
      <c r="ACF5717" s="60"/>
      <c r="ACG5717" s="60"/>
      <c r="ACH5717" s="60"/>
      <c r="ACI5717" s="60"/>
      <c r="ACJ5717" s="60"/>
      <c r="ACK5717" s="60"/>
      <c r="ACL5717" s="60"/>
      <c r="ACM5717" s="60"/>
      <c r="ACN5717" s="60"/>
      <c r="ACO5717" s="60"/>
      <c r="ACP5717" s="60"/>
      <c r="ACQ5717" s="60"/>
      <c r="ACR5717" s="60"/>
      <c r="ACS5717" s="60"/>
      <c r="ACT5717" s="60"/>
      <c r="ACU5717" s="60"/>
      <c r="ACV5717" s="60"/>
      <c r="ACW5717" s="60"/>
      <c r="ACX5717" s="60"/>
      <c r="ACY5717" s="60">
        <v>0.99607029286273296</v>
      </c>
      <c r="ACZ5717" s="60"/>
      <c r="ADA5717" s="60"/>
      <c r="ADB5717" s="60"/>
      <c r="ADC5717" s="60"/>
      <c r="ADD5717" s="60"/>
      <c r="ADE5717" s="60"/>
    </row>
    <row r="5718" spans="760:785" x14ac:dyDescent="0.25">
      <c r="ACF5718" s="60"/>
      <c r="ACG5718" s="60"/>
      <c r="ACH5718" s="60"/>
      <c r="ACI5718" s="60"/>
      <c r="ACJ5718" s="60"/>
      <c r="ACK5718" s="60"/>
      <c r="ACL5718" s="60"/>
      <c r="ACM5718" s="60"/>
      <c r="ACN5718" s="60"/>
      <c r="ACO5718" s="60"/>
      <c r="ACP5718" s="60"/>
      <c r="ACQ5718" s="60"/>
      <c r="ACR5718" s="60"/>
      <c r="ACS5718" s="60"/>
      <c r="ACT5718" s="60"/>
      <c r="ACU5718" s="60"/>
      <c r="ACV5718" s="60"/>
      <c r="ACW5718" s="60"/>
      <c r="ACX5718" s="60"/>
      <c r="ACY5718" s="60">
        <v>0.99606981791196703</v>
      </c>
      <c r="ACZ5718" s="60"/>
      <c r="ADA5718" s="60"/>
      <c r="ADB5718" s="60"/>
      <c r="ADC5718" s="60"/>
      <c r="ADD5718" s="60"/>
      <c r="ADE5718" s="60"/>
    </row>
    <row r="5719" spans="760:785" x14ac:dyDescent="0.25">
      <c r="ACF5719" s="60"/>
      <c r="ACG5719" s="60"/>
      <c r="ACH5719" s="60"/>
      <c r="ACI5719" s="60"/>
      <c r="ACJ5719" s="60"/>
      <c r="ACK5719" s="60"/>
      <c r="ACL5719" s="60"/>
      <c r="ACM5719" s="60"/>
      <c r="ACN5719" s="60"/>
      <c r="ACO5719" s="60"/>
      <c r="ACP5719" s="60"/>
      <c r="ACQ5719" s="60"/>
      <c r="ACR5719" s="60"/>
      <c r="ACS5719" s="60"/>
      <c r="ACT5719" s="60"/>
      <c r="ACU5719" s="60"/>
      <c r="ACV5719" s="60"/>
      <c r="ACW5719" s="60"/>
      <c r="ACX5719" s="60"/>
      <c r="ACY5719" s="60">
        <v>0.99605779007466599</v>
      </c>
      <c r="ACZ5719" s="60"/>
      <c r="ADA5719" s="60"/>
      <c r="ADB5719" s="60"/>
      <c r="ADC5719" s="60"/>
      <c r="ADD5719" s="60"/>
      <c r="ADE5719" s="60"/>
    </row>
    <row r="5720" spans="760:785" x14ac:dyDescent="0.25">
      <c r="ACF5720" s="60"/>
      <c r="ACG5720" s="60"/>
      <c r="ACH5720" s="60"/>
      <c r="ACI5720" s="60"/>
      <c r="ACJ5720" s="60"/>
      <c r="ACK5720" s="60"/>
      <c r="ACL5720" s="60"/>
      <c r="ACM5720" s="60"/>
      <c r="ACN5720" s="60"/>
      <c r="ACO5720" s="60"/>
      <c r="ACP5720" s="60"/>
      <c r="ACQ5720" s="60"/>
      <c r="ACR5720" s="60"/>
      <c r="ACS5720" s="60"/>
      <c r="ACT5720" s="60"/>
      <c r="ACU5720" s="60"/>
      <c r="ACV5720" s="60"/>
      <c r="ACW5720" s="60"/>
      <c r="ACX5720" s="60"/>
      <c r="ACY5720" s="60">
        <v>0.99605641228396302</v>
      </c>
      <c r="ACZ5720" s="60"/>
      <c r="ADA5720" s="60"/>
      <c r="ADB5720" s="60"/>
      <c r="ADC5720" s="60"/>
      <c r="ADD5720" s="60"/>
      <c r="ADE5720" s="60"/>
    </row>
    <row r="5721" spans="760:785" x14ac:dyDescent="0.25">
      <c r="ACF5721" s="60"/>
      <c r="ACG5721" s="60"/>
      <c r="ACH5721" s="60"/>
      <c r="ACI5721" s="60"/>
      <c r="ACJ5721" s="60"/>
      <c r="ACK5721" s="60"/>
      <c r="ACL5721" s="60"/>
      <c r="ACM5721" s="60"/>
      <c r="ACN5721" s="60"/>
      <c r="ACO5721" s="60"/>
      <c r="ACP5721" s="60"/>
      <c r="ACQ5721" s="60"/>
      <c r="ACR5721" s="60"/>
      <c r="ACS5721" s="60"/>
      <c r="ACT5721" s="60"/>
      <c r="ACU5721" s="60"/>
      <c r="ACV5721" s="60"/>
      <c r="ACW5721" s="60"/>
      <c r="ACX5721" s="60"/>
      <c r="ACY5721" s="60">
        <v>0.99604341158663101</v>
      </c>
      <c r="ACZ5721" s="60"/>
      <c r="ADA5721" s="60"/>
      <c r="ADB5721" s="60"/>
      <c r="ADC5721" s="60"/>
      <c r="ADD5721" s="60"/>
      <c r="ADE5721" s="60"/>
    </row>
    <row r="5722" spans="760:785" x14ac:dyDescent="0.25">
      <c r="ACF5722" s="60"/>
      <c r="ACG5722" s="60"/>
      <c r="ACH5722" s="60"/>
      <c r="ACI5722" s="60"/>
      <c r="ACJ5722" s="60"/>
      <c r="ACK5722" s="60"/>
      <c r="ACL5722" s="60"/>
      <c r="ACM5722" s="60"/>
      <c r="ACN5722" s="60"/>
      <c r="ACO5722" s="60"/>
      <c r="ACP5722" s="60"/>
      <c r="ACQ5722" s="60"/>
      <c r="ACR5722" s="60"/>
      <c r="ACS5722" s="60"/>
      <c r="ACT5722" s="60"/>
      <c r="ACU5722" s="60"/>
      <c r="ACV5722" s="60"/>
      <c r="ACW5722" s="60"/>
      <c r="ACX5722" s="60"/>
      <c r="ACY5722" s="60">
        <v>0.99603728876285502</v>
      </c>
      <c r="ACZ5722" s="60"/>
      <c r="ADA5722" s="60"/>
      <c r="ADB5722" s="60"/>
      <c r="ADC5722" s="60"/>
      <c r="ADD5722" s="60"/>
      <c r="ADE5722" s="60"/>
    </row>
    <row r="5723" spans="760:785" x14ac:dyDescent="0.25">
      <c r="ACF5723" s="60"/>
      <c r="ACG5723" s="60"/>
      <c r="ACH5723" s="60"/>
      <c r="ACI5723" s="60"/>
      <c r="ACJ5723" s="60"/>
      <c r="ACK5723" s="60"/>
      <c r="ACL5723" s="60"/>
      <c r="ACM5723" s="60"/>
      <c r="ACN5723" s="60"/>
      <c r="ACO5723" s="60"/>
      <c r="ACP5723" s="60"/>
      <c r="ACQ5723" s="60"/>
      <c r="ACR5723" s="60"/>
      <c r="ACS5723" s="60"/>
      <c r="ACT5723" s="60"/>
      <c r="ACU5723" s="60"/>
      <c r="ACV5723" s="60"/>
      <c r="ACW5723" s="60"/>
      <c r="ACX5723" s="60"/>
      <c r="ACY5723" s="60">
        <v>0.99603318301277899</v>
      </c>
      <c r="ACZ5723" s="60"/>
      <c r="ADA5723" s="60"/>
      <c r="ADB5723" s="60"/>
      <c r="ADC5723" s="60"/>
      <c r="ADD5723" s="60"/>
      <c r="ADE5723" s="60"/>
    </row>
    <row r="5724" spans="760:785" x14ac:dyDescent="0.25">
      <c r="ACF5724" s="60"/>
      <c r="ACG5724" s="60"/>
      <c r="ACH5724" s="60"/>
      <c r="ACI5724" s="60"/>
      <c r="ACJ5724" s="60"/>
      <c r="ACK5724" s="60"/>
      <c r="ACL5724" s="60"/>
      <c r="ACM5724" s="60"/>
      <c r="ACN5724" s="60"/>
      <c r="ACO5724" s="60"/>
      <c r="ACP5724" s="60"/>
      <c r="ACQ5724" s="60"/>
      <c r="ACR5724" s="60"/>
      <c r="ACS5724" s="60"/>
      <c r="ACT5724" s="60"/>
      <c r="ACU5724" s="60"/>
      <c r="ACV5724" s="60"/>
      <c r="ACW5724" s="60"/>
      <c r="ACX5724" s="60"/>
      <c r="ACY5724" s="60">
        <v>0.99601673018386905</v>
      </c>
      <c r="ACZ5724" s="60"/>
      <c r="ADA5724" s="60"/>
      <c r="ADB5724" s="60"/>
      <c r="ADC5724" s="60"/>
      <c r="ADD5724" s="60"/>
      <c r="ADE5724" s="60"/>
    </row>
    <row r="5725" spans="760:785" x14ac:dyDescent="0.25">
      <c r="ACF5725" s="60"/>
      <c r="ACG5725" s="60"/>
      <c r="ACH5725" s="60"/>
      <c r="ACI5725" s="60"/>
      <c r="ACJ5725" s="60"/>
      <c r="ACK5725" s="60"/>
      <c r="ACL5725" s="60"/>
      <c r="ACM5725" s="60"/>
      <c r="ACN5725" s="60"/>
      <c r="ACO5725" s="60"/>
      <c r="ACP5725" s="60"/>
      <c r="ACQ5725" s="60"/>
      <c r="ACR5725" s="60"/>
      <c r="ACS5725" s="60"/>
      <c r="ACT5725" s="60"/>
      <c r="ACU5725" s="60"/>
      <c r="ACV5725" s="60"/>
      <c r="ACW5725" s="60"/>
      <c r="ACX5725" s="60"/>
      <c r="ACY5725" s="60">
        <v>0.99601298537634597</v>
      </c>
      <c r="ACZ5725" s="60"/>
      <c r="ADA5725" s="60"/>
      <c r="ADB5725" s="60"/>
      <c r="ADC5725" s="60"/>
      <c r="ADD5725" s="60"/>
      <c r="ADE5725" s="60"/>
    </row>
    <row r="5726" spans="760:785" x14ac:dyDescent="0.25">
      <c r="ACF5726" s="60"/>
      <c r="ACG5726" s="60"/>
      <c r="ACH5726" s="60"/>
      <c r="ACI5726" s="60"/>
      <c r="ACJ5726" s="60"/>
      <c r="ACK5726" s="60"/>
      <c r="ACL5726" s="60"/>
      <c r="ACM5726" s="60"/>
      <c r="ACN5726" s="60"/>
      <c r="ACO5726" s="60"/>
      <c r="ACP5726" s="60"/>
      <c r="ACQ5726" s="60"/>
      <c r="ACR5726" s="60"/>
      <c r="ACS5726" s="60"/>
      <c r="ACT5726" s="60"/>
      <c r="ACU5726" s="60"/>
      <c r="ACV5726" s="60"/>
      <c r="ACW5726" s="60"/>
      <c r="ACX5726" s="60"/>
      <c r="ACY5726" s="60">
        <v>0.996004093393007</v>
      </c>
      <c r="ACZ5726" s="60"/>
      <c r="ADA5726" s="60"/>
      <c r="ADB5726" s="60"/>
      <c r="ADC5726" s="60"/>
      <c r="ADD5726" s="60"/>
      <c r="ADE5726" s="60"/>
    </row>
    <row r="5727" spans="760:785" x14ac:dyDescent="0.25">
      <c r="ACF5727" s="60"/>
      <c r="ACG5727" s="60"/>
      <c r="ACH5727" s="60"/>
      <c r="ACI5727" s="60"/>
      <c r="ACJ5727" s="60"/>
      <c r="ACK5727" s="60"/>
      <c r="ACL5727" s="60"/>
      <c r="ACM5727" s="60"/>
      <c r="ACN5727" s="60"/>
      <c r="ACO5727" s="60"/>
      <c r="ACP5727" s="60"/>
      <c r="ACQ5727" s="60"/>
      <c r="ACR5727" s="60"/>
      <c r="ACS5727" s="60"/>
      <c r="ACT5727" s="60"/>
      <c r="ACU5727" s="60"/>
      <c r="ACV5727" s="60"/>
      <c r="ACW5727" s="60"/>
      <c r="ACX5727" s="60"/>
      <c r="ACY5727" s="60">
        <v>0.99600007228929799</v>
      </c>
      <c r="ACZ5727" s="60"/>
      <c r="ADA5727" s="60"/>
      <c r="ADB5727" s="60"/>
      <c r="ADC5727" s="60"/>
      <c r="ADD5727" s="60"/>
      <c r="ADE5727" s="60"/>
    </row>
    <row r="5728" spans="760:785" x14ac:dyDescent="0.25">
      <c r="ACF5728" s="60"/>
      <c r="ACG5728" s="60"/>
      <c r="ACH5728" s="60"/>
      <c r="ACI5728" s="60"/>
      <c r="ACJ5728" s="60"/>
      <c r="ACK5728" s="60"/>
      <c r="ACL5728" s="60"/>
      <c r="ACM5728" s="60"/>
      <c r="ACN5728" s="60"/>
      <c r="ACO5728" s="60"/>
      <c r="ACP5728" s="60"/>
      <c r="ACQ5728" s="60"/>
      <c r="ACR5728" s="60"/>
      <c r="ACS5728" s="60"/>
      <c r="ACT5728" s="60"/>
      <c r="ACU5728" s="60"/>
      <c r="ACV5728" s="60"/>
      <c r="ACW5728" s="60"/>
      <c r="ACX5728" s="60"/>
      <c r="ACY5728" s="60">
        <v>0.99598754527335198</v>
      </c>
      <c r="ACZ5728" s="60"/>
      <c r="ADA5728" s="60"/>
      <c r="ADB5728" s="60"/>
      <c r="ADC5728" s="60"/>
      <c r="ADD5728" s="60"/>
      <c r="ADE5728" s="60"/>
    </row>
    <row r="5729" spans="760:785" x14ac:dyDescent="0.25">
      <c r="ACF5729" s="60"/>
      <c r="ACG5729" s="60"/>
      <c r="ACH5729" s="60"/>
      <c r="ACI5729" s="60"/>
      <c r="ACJ5729" s="60"/>
      <c r="ACK5729" s="60"/>
      <c r="ACL5729" s="60"/>
      <c r="ACM5729" s="60"/>
      <c r="ACN5729" s="60"/>
      <c r="ACO5729" s="60"/>
      <c r="ACP5729" s="60"/>
      <c r="ACQ5729" s="60"/>
      <c r="ACR5729" s="60"/>
      <c r="ACS5729" s="60"/>
      <c r="ACT5729" s="60"/>
      <c r="ACU5729" s="60"/>
      <c r="ACV5729" s="60"/>
      <c r="ACW5729" s="60"/>
      <c r="ACX5729" s="60"/>
      <c r="ACY5729" s="60">
        <v>0.995968905282134</v>
      </c>
      <c r="ACZ5729" s="60"/>
      <c r="ADA5729" s="60"/>
      <c r="ADB5729" s="60"/>
      <c r="ADC5729" s="60"/>
      <c r="ADD5729" s="60"/>
      <c r="ADE5729" s="60"/>
    </row>
    <row r="5730" spans="760:785" x14ac:dyDescent="0.25">
      <c r="ACF5730" s="60"/>
      <c r="ACG5730" s="60"/>
      <c r="ACH5730" s="60"/>
      <c r="ACI5730" s="60"/>
      <c r="ACJ5730" s="60"/>
      <c r="ACK5730" s="60"/>
      <c r="ACL5730" s="60"/>
      <c r="ACM5730" s="60"/>
      <c r="ACN5730" s="60"/>
      <c r="ACO5730" s="60"/>
      <c r="ACP5730" s="60"/>
      <c r="ACQ5730" s="60"/>
      <c r="ACR5730" s="60"/>
      <c r="ACS5730" s="60"/>
      <c r="ACT5730" s="60"/>
      <c r="ACU5730" s="60"/>
      <c r="ACV5730" s="60"/>
      <c r="ACW5730" s="60"/>
      <c r="ACX5730" s="60"/>
      <c r="ACY5730" s="60">
        <v>0.99596606648348496</v>
      </c>
      <c r="ACZ5730" s="60"/>
      <c r="ADA5730" s="60"/>
      <c r="ADB5730" s="60"/>
      <c r="ADC5730" s="60"/>
      <c r="ADD5730" s="60"/>
      <c r="ADE5730" s="60"/>
    </row>
    <row r="5731" spans="760:785" x14ac:dyDescent="0.25">
      <c r="ACF5731" s="60"/>
      <c r="ACG5731" s="60"/>
      <c r="ACH5731" s="60"/>
      <c r="ACI5731" s="60"/>
      <c r="ACJ5731" s="60"/>
      <c r="ACK5731" s="60"/>
      <c r="ACL5731" s="60"/>
      <c r="ACM5731" s="60"/>
      <c r="ACN5731" s="60"/>
      <c r="ACO5731" s="60"/>
      <c r="ACP5731" s="60"/>
      <c r="ACQ5731" s="60"/>
      <c r="ACR5731" s="60"/>
      <c r="ACS5731" s="60"/>
      <c r="ACT5731" s="60"/>
      <c r="ACU5731" s="60"/>
      <c r="ACV5731" s="60"/>
      <c r="ACW5731" s="60"/>
      <c r="ACX5731" s="60"/>
      <c r="ACY5731" s="60">
        <v>0.9959542041385</v>
      </c>
      <c r="ACZ5731" s="60"/>
      <c r="ADA5731" s="60"/>
      <c r="ADB5731" s="60"/>
      <c r="ADC5731" s="60"/>
      <c r="ADD5731" s="60"/>
      <c r="ADE5731" s="60"/>
    </row>
    <row r="5732" spans="760:785" x14ac:dyDescent="0.25">
      <c r="ACF5732" s="60"/>
      <c r="ACG5732" s="60"/>
      <c r="ACH5732" s="60"/>
      <c r="ACI5732" s="60"/>
      <c r="ACJ5732" s="60"/>
      <c r="ACK5732" s="60"/>
      <c r="ACL5732" s="60"/>
      <c r="ACM5732" s="60"/>
      <c r="ACN5732" s="60"/>
      <c r="ACO5732" s="60"/>
      <c r="ACP5732" s="60"/>
      <c r="ACQ5732" s="60"/>
      <c r="ACR5732" s="60"/>
      <c r="ACS5732" s="60"/>
      <c r="ACT5732" s="60"/>
      <c r="ACU5732" s="60"/>
      <c r="ACV5732" s="60"/>
      <c r="ACW5732" s="60"/>
      <c r="ACX5732" s="60"/>
      <c r="ACY5732" s="60">
        <v>0.995951299376031</v>
      </c>
      <c r="ACZ5732" s="60"/>
      <c r="ADA5732" s="60"/>
      <c r="ADB5732" s="60"/>
      <c r="ADC5732" s="60"/>
      <c r="ADD5732" s="60"/>
      <c r="ADE5732" s="60"/>
    </row>
    <row r="5733" spans="760:785" x14ac:dyDescent="0.25">
      <c r="ACF5733" s="60"/>
      <c r="ACG5733" s="60"/>
      <c r="ACH5733" s="60"/>
      <c r="ACI5733" s="60"/>
      <c r="ACJ5733" s="60"/>
      <c r="ACK5733" s="60"/>
      <c r="ACL5733" s="60"/>
      <c r="ACM5733" s="60"/>
      <c r="ACN5733" s="60"/>
      <c r="ACO5733" s="60"/>
      <c r="ACP5733" s="60"/>
      <c r="ACQ5733" s="60"/>
      <c r="ACR5733" s="60"/>
      <c r="ACS5733" s="60"/>
      <c r="ACT5733" s="60"/>
      <c r="ACU5733" s="60"/>
      <c r="ACV5733" s="60"/>
      <c r="ACW5733" s="60"/>
      <c r="ACX5733" s="60"/>
      <c r="ACY5733" s="60">
        <v>0.99594979217052904</v>
      </c>
      <c r="ACZ5733" s="60"/>
      <c r="ADA5733" s="60"/>
      <c r="ADB5733" s="60"/>
      <c r="ADC5733" s="60"/>
      <c r="ADD5733" s="60"/>
      <c r="ADE5733" s="60"/>
    </row>
    <row r="5734" spans="760:785" x14ac:dyDescent="0.25">
      <c r="ACF5734" s="60"/>
      <c r="ACG5734" s="60"/>
      <c r="ACH5734" s="60"/>
      <c r="ACI5734" s="60"/>
      <c r="ACJ5734" s="60"/>
      <c r="ACK5734" s="60"/>
      <c r="ACL5734" s="60"/>
      <c r="ACM5734" s="60"/>
      <c r="ACN5734" s="60"/>
      <c r="ACO5734" s="60"/>
      <c r="ACP5734" s="60"/>
      <c r="ACQ5734" s="60"/>
      <c r="ACR5734" s="60"/>
      <c r="ACS5734" s="60"/>
      <c r="ACT5734" s="60"/>
      <c r="ACU5734" s="60"/>
      <c r="ACV5734" s="60"/>
      <c r="ACW5734" s="60"/>
      <c r="ACX5734" s="60"/>
      <c r="ACY5734" s="60">
        <v>0.99592133630648805</v>
      </c>
      <c r="ACZ5734" s="60"/>
      <c r="ADA5734" s="60"/>
      <c r="ADB5734" s="60"/>
      <c r="ADC5734" s="60"/>
      <c r="ADD5734" s="60"/>
      <c r="ADE5734" s="60"/>
    </row>
    <row r="5735" spans="760:785" x14ac:dyDescent="0.25">
      <c r="ACF5735" s="60"/>
      <c r="ACG5735" s="60"/>
      <c r="ACH5735" s="60"/>
      <c r="ACI5735" s="60"/>
      <c r="ACJ5735" s="60"/>
      <c r="ACK5735" s="60"/>
      <c r="ACL5735" s="60"/>
      <c r="ACM5735" s="60"/>
      <c r="ACN5735" s="60"/>
      <c r="ACO5735" s="60"/>
      <c r="ACP5735" s="60"/>
      <c r="ACQ5735" s="60"/>
      <c r="ACR5735" s="60"/>
      <c r="ACS5735" s="60"/>
      <c r="ACT5735" s="60"/>
      <c r="ACU5735" s="60"/>
      <c r="ACV5735" s="60"/>
      <c r="ACW5735" s="60"/>
      <c r="ACX5735" s="60"/>
      <c r="ACY5735" s="60">
        <v>0.99590789639823696</v>
      </c>
      <c r="ACZ5735" s="60"/>
      <c r="ADA5735" s="60"/>
      <c r="ADB5735" s="60"/>
      <c r="ADC5735" s="60"/>
      <c r="ADD5735" s="60"/>
      <c r="ADE5735" s="60"/>
    </row>
    <row r="5736" spans="760:785" x14ac:dyDescent="0.25">
      <c r="ACF5736" s="60"/>
      <c r="ACG5736" s="60"/>
      <c r="ACH5736" s="60"/>
      <c r="ACI5736" s="60"/>
      <c r="ACJ5736" s="60"/>
      <c r="ACK5736" s="60"/>
      <c r="ACL5736" s="60"/>
      <c r="ACM5736" s="60"/>
      <c r="ACN5736" s="60"/>
      <c r="ACO5736" s="60"/>
      <c r="ACP5736" s="60"/>
      <c r="ACQ5736" s="60"/>
      <c r="ACR5736" s="60"/>
      <c r="ACS5736" s="60"/>
      <c r="ACT5736" s="60"/>
      <c r="ACU5736" s="60"/>
      <c r="ACV5736" s="60"/>
      <c r="ACW5736" s="60"/>
      <c r="ACX5736" s="60"/>
      <c r="ACY5736" s="60">
        <v>0.99588354692275805</v>
      </c>
      <c r="ACZ5736" s="60"/>
      <c r="ADA5736" s="60"/>
      <c r="ADB5736" s="60"/>
      <c r="ADC5736" s="60"/>
      <c r="ADD5736" s="60"/>
      <c r="ADE5736" s="60"/>
    </row>
    <row r="5737" spans="760:785" x14ac:dyDescent="0.25">
      <c r="ACF5737" s="60"/>
      <c r="ACG5737" s="60"/>
      <c r="ACH5737" s="60"/>
      <c r="ACI5737" s="60"/>
      <c r="ACJ5737" s="60"/>
      <c r="ACK5737" s="60"/>
      <c r="ACL5737" s="60"/>
      <c r="ACM5737" s="60"/>
      <c r="ACN5737" s="60"/>
      <c r="ACO5737" s="60"/>
      <c r="ACP5737" s="60"/>
      <c r="ACQ5737" s="60"/>
      <c r="ACR5737" s="60"/>
      <c r="ACS5737" s="60"/>
      <c r="ACT5737" s="60"/>
      <c r="ACU5737" s="60"/>
      <c r="ACV5737" s="60"/>
      <c r="ACW5737" s="60"/>
      <c r="ACX5737" s="60"/>
      <c r="ACY5737" s="60">
        <v>0.99587441068434501</v>
      </c>
      <c r="ACZ5737" s="60"/>
      <c r="ADA5737" s="60"/>
      <c r="ADB5737" s="60"/>
      <c r="ADC5737" s="60"/>
      <c r="ADD5737" s="60"/>
      <c r="ADE5737" s="60"/>
    </row>
    <row r="5738" spans="760:785" x14ac:dyDescent="0.25">
      <c r="ACF5738" s="60"/>
      <c r="ACG5738" s="60"/>
      <c r="ACH5738" s="60"/>
      <c r="ACI5738" s="60"/>
      <c r="ACJ5738" s="60"/>
      <c r="ACK5738" s="60"/>
      <c r="ACL5738" s="60"/>
      <c r="ACM5738" s="60"/>
      <c r="ACN5738" s="60"/>
      <c r="ACO5738" s="60"/>
      <c r="ACP5738" s="60"/>
      <c r="ACQ5738" s="60"/>
      <c r="ACR5738" s="60"/>
      <c r="ACS5738" s="60"/>
      <c r="ACT5738" s="60"/>
      <c r="ACU5738" s="60"/>
      <c r="ACV5738" s="60"/>
      <c r="ACW5738" s="60"/>
      <c r="ACX5738" s="60"/>
      <c r="ACY5738" s="60">
        <v>0.99586912722362697</v>
      </c>
      <c r="ACZ5738" s="60"/>
      <c r="ADA5738" s="60"/>
      <c r="ADB5738" s="60"/>
      <c r="ADC5738" s="60"/>
      <c r="ADD5738" s="60"/>
      <c r="ADE5738" s="60"/>
    </row>
    <row r="5739" spans="760:785" x14ac:dyDescent="0.25">
      <c r="ACF5739" s="60"/>
      <c r="ACG5739" s="60"/>
      <c r="ACH5739" s="60"/>
      <c r="ACI5739" s="60"/>
      <c r="ACJ5739" s="60"/>
      <c r="ACK5739" s="60"/>
      <c r="ACL5739" s="60"/>
      <c r="ACM5739" s="60"/>
      <c r="ACN5739" s="60"/>
      <c r="ACO5739" s="60"/>
      <c r="ACP5739" s="60"/>
      <c r="ACQ5739" s="60"/>
      <c r="ACR5739" s="60"/>
      <c r="ACS5739" s="60"/>
      <c r="ACT5739" s="60"/>
      <c r="ACU5739" s="60"/>
      <c r="ACV5739" s="60"/>
      <c r="ACW5739" s="60"/>
      <c r="ACX5739" s="60"/>
      <c r="ACY5739" s="60">
        <v>0.995847530637611</v>
      </c>
      <c r="ACZ5739" s="60"/>
      <c r="ADA5739" s="60"/>
      <c r="ADB5739" s="60"/>
      <c r="ADC5739" s="60"/>
      <c r="ADD5739" s="60"/>
      <c r="ADE5739" s="60"/>
    </row>
    <row r="5740" spans="760:785" x14ac:dyDescent="0.25">
      <c r="ACF5740" s="60"/>
      <c r="ACG5740" s="60"/>
      <c r="ACH5740" s="60"/>
      <c r="ACI5740" s="60"/>
      <c r="ACJ5740" s="60"/>
      <c r="ACK5740" s="60"/>
      <c r="ACL5740" s="60"/>
      <c r="ACM5740" s="60"/>
      <c r="ACN5740" s="60"/>
      <c r="ACO5740" s="60"/>
      <c r="ACP5740" s="60"/>
      <c r="ACQ5740" s="60"/>
      <c r="ACR5740" s="60"/>
      <c r="ACS5740" s="60"/>
      <c r="ACT5740" s="60"/>
      <c r="ACU5740" s="60"/>
      <c r="ACV5740" s="60"/>
      <c r="ACW5740" s="60"/>
      <c r="ACX5740" s="60"/>
      <c r="ACY5740" s="60">
        <v>0.99584704029315896</v>
      </c>
      <c r="ACZ5740" s="60"/>
      <c r="ADA5740" s="60"/>
      <c r="ADB5740" s="60"/>
      <c r="ADC5740" s="60"/>
      <c r="ADD5740" s="60"/>
      <c r="ADE5740" s="60"/>
    </row>
    <row r="5741" spans="760:785" x14ac:dyDescent="0.25">
      <c r="ACF5741" s="60"/>
      <c r="ACG5741" s="60"/>
      <c r="ACH5741" s="60"/>
      <c r="ACI5741" s="60"/>
      <c r="ACJ5741" s="60"/>
      <c r="ACK5741" s="60"/>
      <c r="ACL5741" s="60"/>
      <c r="ACM5741" s="60"/>
      <c r="ACN5741" s="60"/>
      <c r="ACO5741" s="60"/>
      <c r="ACP5741" s="60"/>
      <c r="ACQ5741" s="60"/>
      <c r="ACR5741" s="60"/>
      <c r="ACS5741" s="60"/>
      <c r="ACT5741" s="60"/>
      <c r="ACU5741" s="60"/>
      <c r="ACV5741" s="60"/>
      <c r="ACW5741" s="60"/>
      <c r="ACX5741" s="60"/>
      <c r="ACY5741" s="60">
        <v>0.99581649191029398</v>
      </c>
      <c r="ACZ5741" s="60"/>
      <c r="ADA5741" s="60"/>
      <c r="ADB5741" s="60"/>
      <c r="ADC5741" s="60"/>
      <c r="ADD5741" s="60"/>
      <c r="ADE5741" s="60"/>
    </row>
    <row r="5742" spans="760:785" x14ac:dyDescent="0.25">
      <c r="ACF5742" s="60"/>
      <c r="ACG5742" s="60"/>
      <c r="ACH5742" s="60"/>
      <c r="ACI5742" s="60"/>
      <c r="ACJ5742" s="60"/>
      <c r="ACK5742" s="60"/>
      <c r="ACL5742" s="60"/>
      <c r="ACM5742" s="60"/>
      <c r="ACN5742" s="60"/>
      <c r="ACO5742" s="60"/>
      <c r="ACP5742" s="60"/>
      <c r="ACQ5742" s="60"/>
      <c r="ACR5742" s="60"/>
      <c r="ACS5742" s="60"/>
      <c r="ACT5742" s="60"/>
      <c r="ACU5742" s="60"/>
      <c r="ACV5742" s="60"/>
      <c r="ACW5742" s="60"/>
      <c r="ACX5742" s="60"/>
      <c r="ACY5742" s="60">
        <v>0.99580391913964705</v>
      </c>
      <c r="ACZ5742" s="60"/>
      <c r="ADA5742" s="60"/>
      <c r="ADB5742" s="60"/>
      <c r="ADC5742" s="60"/>
      <c r="ADD5742" s="60"/>
      <c r="ADE5742" s="60"/>
    </row>
    <row r="5743" spans="760:785" x14ac:dyDescent="0.25">
      <c r="ACF5743" s="60"/>
      <c r="ACG5743" s="60"/>
      <c r="ACH5743" s="60"/>
      <c r="ACI5743" s="60"/>
      <c r="ACJ5743" s="60"/>
      <c r="ACK5743" s="60"/>
      <c r="ACL5743" s="60"/>
      <c r="ACM5743" s="60"/>
      <c r="ACN5743" s="60"/>
      <c r="ACO5743" s="60"/>
      <c r="ACP5743" s="60"/>
      <c r="ACQ5743" s="60"/>
      <c r="ACR5743" s="60"/>
      <c r="ACS5743" s="60"/>
      <c r="ACT5743" s="60"/>
      <c r="ACU5743" s="60"/>
      <c r="ACV5743" s="60"/>
      <c r="ACW5743" s="60"/>
      <c r="ACX5743" s="60"/>
      <c r="ACY5743" s="60">
        <v>0.99579147044081395</v>
      </c>
      <c r="ACZ5743" s="60"/>
      <c r="ADA5743" s="60"/>
      <c r="ADB5743" s="60"/>
      <c r="ADC5743" s="60"/>
      <c r="ADD5743" s="60"/>
      <c r="ADE5743" s="60"/>
    </row>
    <row r="5744" spans="760:785" x14ac:dyDescent="0.25">
      <c r="ACF5744" s="60"/>
      <c r="ACG5744" s="60"/>
      <c r="ACH5744" s="60"/>
      <c r="ACI5744" s="60"/>
      <c r="ACJ5744" s="60"/>
      <c r="ACK5744" s="60"/>
      <c r="ACL5744" s="60"/>
      <c r="ACM5744" s="60"/>
      <c r="ACN5744" s="60"/>
      <c r="ACO5744" s="60"/>
      <c r="ACP5744" s="60"/>
      <c r="ACQ5744" s="60"/>
      <c r="ACR5744" s="60"/>
      <c r="ACS5744" s="60"/>
      <c r="ACT5744" s="60"/>
      <c r="ACU5744" s="60"/>
      <c r="ACV5744" s="60"/>
      <c r="ACW5744" s="60"/>
      <c r="ACX5744" s="60"/>
      <c r="ACY5744" s="60">
        <v>0.99578900079010801</v>
      </c>
      <c r="ACZ5744" s="60"/>
      <c r="ADA5744" s="60"/>
      <c r="ADB5744" s="60"/>
      <c r="ADC5744" s="60"/>
      <c r="ADD5744" s="60"/>
      <c r="ADE5744" s="60"/>
    </row>
    <row r="5745" spans="760:785" x14ac:dyDescent="0.25">
      <c r="ACF5745" s="60"/>
      <c r="ACG5745" s="60"/>
      <c r="ACH5745" s="60"/>
      <c r="ACI5745" s="60"/>
      <c r="ACJ5745" s="60"/>
      <c r="ACK5745" s="60"/>
      <c r="ACL5745" s="60"/>
      <c r="ACM5745" s="60"/>
      <c r="ACN5745" s="60"/>
      <c r="ACO5745" s="60"/>
      <c r="ACP5745" s="60"/>
      <c r="ACQ5745" s="60"/>
      <c r="ACR5745" s="60"/>
      <c r="ACS5745" s="60"/>
      <c r="ACT5745" s="60"/>
      <c r="ACU5745" s="60"/>
      <c r="ACV5745" s="60"/>
      <c r="ACW5745" s="60"/>
      <c r="ACX5745" s="60"/>
      <c r="ACY5745" s="60">
        <v>0.99578511651572599</v>
      </c>
      <c r="ACZ5745" s="60"/>
      <c r="ADA5745" s="60"/>
      <c r="ADB5745" s="60"/>
      <c r="ADC5745" s="60"/>
      <c r="ADD5745" s="60"/>
      <c r="ADE5745" s="60"/>
    </row>
    <row r="5746" spans="760:785" x14ac:dyDescent="0.25">
      <c r="ACF5746" s="60"/>
      <c r="ACG5746" s="60"/>
      <c r="ACH5746" s="60"/>
      <c r="ACI5746" s="60"/>
      <c r="ACJ5746" s="60"/>
      <c r="ACK5746" s="60"/>
      <c r="ACL5746" s="60"/>
      <c r="ACM5746" s="60"/>
      <c r="ACN5746" s="60"/>
      <c r="ACO5746" s="60"/>
      <c r="ACP5746" s="60"/>
      <c r="ACQ5746" s="60"/>
      <c r="ACR5746" s="60"/>
      <c r="ACS5746" s="60"/>
      <c r="ACT5746" s="60"/>
      <c r="ACU5746" s="60"/>
      <c r="ACV5746" s="60"/>
      <c r="ACW5746" s="60"/>
      <c r="ACX5746" s="60"/>
      <c r="ACY5746" s="60">
        <v>0.99578223258166898</v>
      </c>
      <c r="ACZ5746" s="60"/>
      <c r="ADA5746" s="60"/>
      <c r="ADB5746" s="60"/>
      <c r="ADC5746" s="60"/>
      <c r="ADD5746" s="60"/>
      <c r="ADE5746" s="60"/>
    </row>
    <row r="5747" spans="760:785" x14ac:dyDescent="0.25">
      <c r="ACF5747" s="60"/>
      <c r="ACG5747" s="60"/>
      <c r="ACH5747" s="60"/>
      <c r="ACI5747" s="60"/>
      <c r="ACJ5747" s="60"/>
      <c r="ACK5747" s="60"/>
      <c r="ACL5747" s="60"/>
      <c r="ACM5747" s="60"/>
      <c r="ACN5747" s="60"/>
      <c r="ACO5747" s="60"/>
      <c r="ACP5747" s="60"/>
      <c r="ACQ5747" s="60"/>
      <c r="ACR5747" s="60"/>
      <c r="ACS5747" s="60"/>
      <c r="ACT5747" s="60"/>
      <c r="ACU5747" s="60"/>
      <c r="ACV5747" s="60"/>
      <c r="ACW5747" s="60"/>
      <c r="ACX5747" s="60"/>
      <c r="ACY5747" s="60">
        <v>0.99574829430633904</v>
      </c>
      <c r="ACZ5747" s="60"/>
      <c r="ADA5747" s="60"/>
      <c r="ADB5747" s="60"/>
      <c r="ADC5747" s="60"/>
      <c r="ADD5747" s="60"/>
      <c r="ADE5747" s="60"/>
    </row>
    <row r="5748" spans="760:785" x14ac:dyDescent="0.25">
      <c r="ACF5748" s="60"/>
      <c r="ACG5748" s="60"/>
      <c r="ACH5748" s="60"/>
      <c r="ACI5748" s="60"/>
      <c r="ACJ5748" s="60"/>
      <c r="ACK5748" s="60"/>
      <c r="ACL5748" s="60"/>
      <c r="ACM5748" s="60"/>
      <c r="ACN5748" s="60"/>
      <c r="ACO5748" s="60"/>
      <c r="ACP5748" s="60"/>
      <c r="ACQ5748" s="60"/>
      <c r="ACR5748" s="60"/>
      <c r="ACS5748" s="60"/>
      <c r="ACT5748" s="60"/>
      <c r="ACU5748" s="60"/>
      <c r="ACV5748" s="60"/>
      <c r="ACW5748" s="60"/>
      <c r="ACX5748" s="60"/>
      <c r="ACY5748" s="60">
        <v>0.99574355509872503</v>
      </c>
      <c r="ACZ5748" s="60"/>
      <c r="ADA5748" s="60"/>
      <c r="ADB5748" s="60"/>
      <c r="ADC5748" s="60"/>
      <c r="ADD5748" s="60"/>
      <c r="ADE5748" s="60"/>
    </row>
    <row r="5749" spans="760:785" x14ac:dyDescent="0.25">
      <c r="ACF5749" s="60"/>
      <c r="ACG5749" s="60"/>
      <c r="ACH5749" s="60"/>
      <c r="ACI5749" s="60"/>
      <c r="ACJ5749" s="60"/>
      <c r="ACK5749" s="60"/>
      <c r="ACL5749" s="60"/>
      <c r="ACM5749" s="60"/>
      <c r="ACN5749" s="60"/>
      <c r="ACO5749" s="60"/>
      <c r="ACP5749" s="60"/>
      <c r="ACQ5749" s="60"/>
      <c r="ACR5749" s="60"/>
      <c r="ACS5749" s="60"/>
      <c r="ACT5749" s="60"/>
      <c r="ACU5749" s="60"/>
      <c r="ACV5749" s="60"/>
      <c r="ACW5749" s="60"/>
      <c r="ACX5749" s="60"/>
      <c r="ACY5749" s="60">
        <v>0.99574235523943</v>
      </c>
      <c r="ACZ5749" s="60"/>
      <c r="ADA5749" s="60"/>
      <c r="ADB5749" s="60"/>
      <c r="ADC5749" s="60"/>
      <c r="ADD5749" s="60"/>
      <c r="ADE5749" s="60"/>
    </row>
    <row r="5750" spans="760:785" x14ac:dyDescent="0.25">
      <c r="ACF5750" s="60"/>
      <c r="ACG5750" s="60"/>
      <c r="ACH5750" s="60"/>
      <c r="ACI5750" s="60"/>
      <c r="ACJ5750" s="60"/>
      <c r="ACK5750" s="60"/>
      <c r="ACL5750" s="60"/>
      <c r="ACM5750" s="60"/>
      <c r="ACN5750" s="60"/>
      <c r="ACO5750" s="60"/>
      <c r="ACP5750" s="60"/>
      <c r="ACQ5750" s="60"/>
      <c r="ACR5750" s="60"/>
      <c r="ACS5750" s="60"/>
      <c r="ACT5750" s="60"/>
      <c r="ACU5750" s="60"/>
      <c r="ACV5750" s="60"/>
      <c r="ACW5750" s="60"/>
      <c r="ACX5750" s="60"/>
      <c r="ACY5750" s="60">
        <v>0.99572316851368103</v>
      </c>
      <c r="ACZ5750" s="60"/>
      <c r="ADA5750" s="60"/>
      <c r="ADB5750" s="60"/>
      <c r="ADC5750" s="60"/>
      <c r="ADD5750" s="60"/>
      <c r="ADE5750" s="60"/>
    </row>
    <row r="5751" spans="760:785" x14ac:dyDescent="0.25">
      <c r="ACF5751" s="60"/>
      <c r="ACG5751" s="60"/>
      <c r="ACH5751" s="60"/>
      <c r="ACI5751" s="60"/>
      <c r="ACJ5751" s="60"/>
      <c r="ACK5751" s="60"/>
      <c r="ACL5751" s="60"/>
      <c r="ACM5751" s="60"/>
      <c r="ACN5751" s="60"/>
      <c r="ACO5751" s="60"/>
      <c r="ACP5751" s="60"/>
      <c r="ACQ5751" s="60"/>
      <c r="ACR5751" s="60"/>
      <c r="ACS5751" s="60"/>
      <c r="ACT5751" s="60"/>
      <c r="ACU5751" s="60"/>
      <c r="ACV5751" s="60"/>
      <c r="ACW5751" s="60"/>
      <c r="ACX5751" s="60"/>
      <c r="ACY5751" s="60">
        <v>0.99571608280962698</v>
      </c>
      <c r="ACZ5751" s="60"/>
      <c r="ADA5751" s="60"/>
      <c r="ADB5751" s="60"/>
      <c r="ADC5751" s="60"/>
      <c r="ADD5751" s="60"/>
      <c r="ADE5751" s="60"/>
    </row>
    <row r="5752" spans="760:785" x14ac:dyDescent="0.25">
      <c r="ACF5752" s="60"/>
      <c r="ACG5752" s="60"/>
      <c r="ACH5752" s="60"/>
      <c r="ACI5752" s="60"/>
      <c r="ACJ5752" s="60"/>
      <c r="ACK5752" s="60"/>
      <c r="ACL5752" s="60"/>
      <c r="ACM5752" s="60"/>
      <c r="ACN5752" s="60"/>
      <c r="ACO5752" s="60"/>
      <c r="ACP5752" s="60"/>
      <c r="ACQ5752" s="60"/>
      <c r="ACR5752" s="60"/>
      <c r="ACS5752" s="60"/>
      <c r="ACT5752" s="60"/>
      <c r="ACU5752" s="60"/>
      <c r="ACV5752" s="60"/>
      <c r="ACW5752" s="60"/>
      <c r="ACX5752" s="60"/>
      <c r="ACY5752" s="60">
        <v>0.99570675703220402</v>
      </c>
      <c r="ACZ5752" s="60"/>
      <c r="ADA5752" s="60"/>
      <c r="ADB5752" s="60"/>
      <c r="ADC5752" s="60"/>
      <c r="ADD5752" s="60"/>
      <c r="ADE5752" s="60"/>
    </row>
    <row r="5753" spans="760:785" x14ac:dyDescent="0.25">
      <c r="ACF5753" s="60"/>
      <c r="ACG5753" s="60"/>
      <c r="ACH5753" s="60"/>
      <c r="ACI5753" s="60"/>
      <c r="ACJ5753" s="60"/>
      <c r="ACK5753" s="60"/>
      <c r="ACL5753" s="60"/>
      <c r="ACM5753" s="60"/>
      <c r="ACN5753" s="60"/>
      <c r="ACO5753" s="60"/>
      <c r="ACP5753" s="60"/>
      <c r="ACQ5753" s="60"/>
      <c r="ACR5753" s="60"/>
      <c r="ACS5753" s="60"/>
      <c r="ACT5753" s="60"/>
      <c r="ACU5753" s="60"/>
      <c r="ACV5753" s="60"/>
      <c r="ACW5753" s="60"/>
      <c r="ACX5753" s="60"/>
      <c r="ACY5753" s="60">
        <v>0.99569519107516802</v>
      </c>
      <c r="ACZ5753" s="60"/>
      <c r="ADA5753" s="60"/>
      <c r="ADB5753" s="60"/>
      <c r="ADC5753" s="60"/>
      <c r="ADD5753" s="60"/>
      <c r="ADE5753" s="60"/>
    </row>
    <row r="5754" spans="760:785" x14ac:dyDescent="0.25">
      <c r="ACF5754" s="60"/>
      <c r="ACG5754" s="60"/>
      <c r="ACH5754" s="60"/>
      <c r="ACI5754" s="60"/>
      <c r="ACJ5754" s="60"/>
      <c r="ACK5754" s="60"/>
      <c r="ACL5754" s="60"/>
      <c r="ACM5754" s="60"/>
      <c r="ACN5754" s="60"/>
      <c r="ACO5754" s="60"/>
      <c r="ACP5754" s="60"/>
      <c r="ACQ5754" s="60"/>
      <c r="ACR5754" s="60"/>
      <c r="ACS5754" s="60"/>
      <c r="ACT5754" s="60"/>
      <c r="ACU5754" s="60"/>
      <c r="ACV5754" s="60"/>
      <c r="ACW5754" s="60"/>
      <c r="ACX5754" s="60"/>
      <c r="ACY5754" s="60">
        <v>0.99568268171804997</v>
      </c>
      <c r="ACZ5754" s="60"/>
      <c r="ADA5754" s="60"/>
      <c r="ADB5754" s="60"/>
      <c r="ADC5754" s="60"/>
      <c r="ADD5754" s="60"/>
      <c r="ADE5754" s="60"/>
    </row>
    <row r="5755" spans="760:785" x14ac:dyDescent="0.25">
      <c r="ACF5755" s="60"/>
      <c r="ACG5755" s="60"/>
      <c r="ACH5755" s="60"/>
      <c r="ACI5755" s="60"/>
      <c r="ACJ5755" s="60"/>
      <c r="ACK5755" s="60"/>
      <c r="ACL5755" s="60"/>
      <c r="ACM5755" s="60"/>
      <c r="ACN5755" s="60"/>
      <c r="ACO5755" s="60"/>
      <c r="ACP5755" s="60"/>
      <c r="ACQ5755" s="60"/>
      <c r="ACR5755" s="60"/>
      <c r="ACS5755" s="60"/>
      <c r="ACT5755" s="60"/>
      <c r="ACU5755" s="60"/>
      <c r="ACV5755" s="60"/>
      <c r="ACW5755" s="60"/>
      <c r="ACX5755" s="60"/>
      <c r="ACY5755" s="60">
        <v>0.99567871600966396</v>
      </c>
      <c r="ACZ5755" s="60"/>
      <c r="ADA5755" s="60"/>
      <c r="ADB5755" s="60"/>
      <c r="ADC5755" s="60"/>
      <c r="ADD5755" s="60"/>
      <c r="ADE5755" s="60"/>
    </row>
    <row r="5756" spans="760:785" x14ac:dyDescent="0.25">
      <c r="ACF5756" s="60"/>
      <c r="ACG5756" s="60"/>
      <c r="ACH5756" s="60"/>
      <c r="ACI5756" s="60"/>
      <c r="ACJ5756" s="60"/>
      <c r="ACK5756" s="60"/>
      <c r="ACL5756" s="60"/>
      <c r="ACM5756" s="60"/>
      <c r="ACN5756" s="60"/>
      <c r="ACO5756" s="60"/>
      <c r="ACP5756" s="60"/>
      <c r="ACQ5756" s="60"/>
      <c r="ACR5756" s="60"/>
      <c r="ACS5756" s="60"/>
      <c r="ACT5756" s="60"/>
      <c r="ACU5756" s="60"/>
      <c r="ACV5756" s="60"/>
      <c r="ACW5756" s="60"/>
      <c r="ACX5756" s="60"/>
      <c r="ACY5756" s="60">
        <v>0.99566929162392903</v>
      </c>
      <c r="ACZ5756" s="60"/>
      <c r="ADA5756" s="60"/>
      <c r="ADB5756" s="60"/>
      <c r="ADC5756" s="60"/>
      <c r="ADD5756" s="60"/>
      <c r="ADE5756" s="60"/>
    </row>
    <row r="5757" spans="760:785" x14ac:dyDescent="0.25">
      <c r="ACF5757" s="60"/>
      <c r="ACG5757" s="60"/>
      <c r="ACH5757" s="60"/>
      <c r="ACI5757" s="60"/>
      <c r="ACJ5757" s="60"/>
      <c r="ACK5757" s="60"/>
      <c r="ACL5757" s="60"/>
      <c r="ACM5757" s="60"/>
      <c r="ACN5757" s="60"/>
      <c r="ACO5757" s="60"/>
      <c r="ACP5757" s="60"/>
      <c r="ACQ5757" s="60"/>
      <c r="ACR5757" s="60"/>
      <c r="ACS5757" s="60"/>
      <c r="ACT5757" s="60"/>
      <c r="ACU5757" s="60"/>
      <c r="ACV5757" s="60"/>
      <c r="ACW5757" s="60"/>
      <c r="ACX5757" s="60"/>
      <c r="ACY5757" s="60">
        <v>0.99565989133930699</v>
      </c>
      <c r="ACZ5757" s="60"/>
      <c r="ADA5757" s="60"/>
      <c r="ADB5757" s="60"/>
      <c r="ADC5757" s="60"/>
      <c r="ADD5757" s="60"/>
      <c r="ADE5757" s="60"/>
    </row>
    <row r="5758" spans="760:785" x14ac:dyDescent="0.25">
      <c r="ACF5758" s="60"/>
      <c r="ACG5758" s="60"/>
      <c r="ACH5758" s="60"/>
      <c r="ACI5758" s="60"/>
      <c r="ACJ5758" s="60"/>
      <c r="ACK5758" s="60"/>
      <c r="ACL5758" s="60"/>
      <c r="ACM5758" s="60"/>
      <c r="ACN5758" s="60"/>
      <c r="ACO5758" s="60"/>
      <c r="ACP5758" s="60"/>
      <c r="ACQ5758" s="60"/>
      <c r="ACR5758" s="60"/>
      <c r="ACS5758" s="60"/>
      <c r="ACT5758" s="60"/>
      <c r="ACU5758" s="60"/>
      <c r="ACV5758" s="60"/>
      <c r="ACW5758" s="60"/>
      <c r="ACX5758" s="60"/>
      <c r="ACY5758" s="60">
        <v>0.99564994272663498</v>
      </c>
      <c r="ACZ5758" s="60"/>
      <c r="ADA5758" s="60"/>
      <c r="ADB5758" s="60"/>
      <c r="ADC5758" s="60"/>
      <c r="ADD5758" s="60"/>
      <c r="ADE5758" s="60"/>
    </row>
    <row r="5759" spans="760:785" x14ac:dyDescent="0.25">
      <c r="ACF5759" s="60"/>
      <c r="ACG5759" s="60"/>
      <c r="ACH5759" s="60"/>
      <c r="ACI5759" s="60"/>
      <c r="ACJ5759" s="60"/>
      <c r="ACK5759" s="60"/>
      <c r="ACL5759" s="60"/>
      <c r="ACM5759" s="60"/>
      <c r="ACN5759" s="60"/>
      <c r="ACO5759" s="60"/>
      <c r="ACP5759" s="60"/>
      <c r="ACQ5759" s="60"/>
      <c r="ACR5759" s="60"/>
      <c r="ACS5759" s="60"/>
      <c r="ACT5759" s="60"/>
      <c r="ACU5759" s="60"/>
      <c r="ACV5759" s="60"/>
      <c r="ACW5759" s="60"/>
      <c r="ACX5759" s="60"/>
      <c r="ACY5759" s="60">
        <v>0.99564276657749495</v>
      </c>
      <c r="ACZ5759" s="60"/>
      <c r="ADA5759" s="60"/>
      <c r="ADB5759" s="60"/>
      <c r="ADC5759" s="60"/>
      <c r="ADD5759" s="60"/>
      <c r="ADE5759" s="60"/>
    </row>
    <row r="5760" spans="760:785" x14ac:dyDescent="0.25">
      <c r="ACF5760" s="60"/>
      <c r="ACG5760" s="60"/>
      <c r="ACH5760" s="60"/>
      <c r="ACI5760" s="60"/>
      <c r="ACJ5760" s="60"/>
      <c r="ACK5760" s="60"/>
      <c r="ACL5760" s="60"/>
      <c r="ACM5760" s="60"/>
      <c r="ACN5760" s="60"/>
      <c r="ACO5760" s="60"/>
      <c r="ACP5760" s="60"/>
      <c r="ACQ5760" s="60"/>
      <c r="ACR5760" s="60"/>
      <c r="ACS5760" s="60"/>
      <c r="ACT5760" s="60"/>
      <c r="ACU5760" s="60"/>
      <c r="ACV5760" s="60"/>
      <c r="ACW5760" s="60"/>
      <c r="ACX5760" s="60"/>
      <c r="ACY5760" s="60">
        <v>0.99563367473985498</v>
      </c>
      <c r="ACZ5760" s="60"/>
      <c r="ADA5760" s="60"/>
      <c r="ADB5760" s="60"/>
      <c r="ADC5760" s="60"/>
      <c r="ADD5760" s="60"/>
      <c r="ADE5760" s="60"/>
    </row>
    <row r="5761" spans="760:785" x14ac:dyDescent="0.25">
      <c r="ACF5761" s="60"/>
      <c r="ACG5761" s="60"/>
      <c r="ACH5761" s="60"/>
      <c r="ACI5761" s="60"/>
      <c r="ACJ5761" s="60"/>
      <c r="ACK5761" s="60"/>
      <c r="ACL5761" s="60"/>
      <c r="ACM5761" s="60"/>
      <c r="ACN5761" s="60"/>
      <c r="ACO5761" s="60"/>
      <c r="ACP5761" s="60"/>
      <c r="ACQ5761" s="60"/>
      <c r="ACR5761" s="60"/>
      <c r="ACS5761" s="60"/>
      <c r="ACT5761" s="60"/>
      <c r="ACU5761" s="60"/>
      <c r="ACV5761" s="60"/>
      <c r="ACW5761" s="60"/>
      <c r="ACX5761" s="60"/>
      <c r="ACY5761" s="60">
        <v>0.99563265392125899</v>
      </c>
      <c r="ACZ5761" s="60"/>
      <c r="ADA5761" s="60"/>
      <c r="ADB5761" s="60"/>
      <c r="ADC5761" s="60"/>
      <c r="ADD5761" s="60"/>
      <c r="ADE5761" s="60"/>
    </row>
    <row r="5762" spans="760:785" x14ac:dyDescent="0.25">
      <c r="ACF5762" s="60"/>
      <c r="ACG5762" s="60"/>
      <c r="ACH5762" s="60"/>
      <c r="ACI5762" s="60"/>
      <c r="ACJ5762" s="60"/>
      <c r="ACK5762" s="60"/>
      <c r="ACL5762" s="60"/>
      <c r="ACM5762" s="60"/>
      <c r="ACN5762" s="60"/>
      <c r="ACO5762" s="60"/>
      <c r="ACP5762" s="60"/>
      <c r="ACQ5762" s="60"/>
      <c r="ACR5762" s="60"/>
      <c r="ACS5762" s="60"/>
      <c r="ACT5762" s="60"/>
      <c r="ACU5762" s="60"/>
      <c r="ACV5762" s="60"/>
      <c r="ACW5762" s="60"/>
      <c r="ACX5762" s="60"/>
      <c r="ACY5762" s="60">
        <v>0.99563251522999396</v>
      </c>
      <c r="ACZ5762" s="60"/>
      <c r="ADA5762" s="60"/>
      <c r="ADB5762" s="60"/>
      <c r="ADC5762" s="60"/>
      <c r="ADD5762" s="60"/>
      <c r="ADE5762" s="60"/>
    </row>
    <row r="5763" spans="760:785" x14ac:dyDescent="0.25">
      <c r="ACF5763" s="60"/>
      <c r="ACG5763" s="60"/>
      <c r="ACH5763" s="60"/>
      <c r="ACI5763" s="60"/>
      <c r="ACJ5763" s="60"/>
      <c r="ACK5763" s="60"/>
      <c r="ACL5763" s="60"/>
      <c r="ACM5763" s="60"/>
      <c r="ACN5763" s="60"/>
      <c r="ACO5763" s="60"/>
      <c r="ACP5763" s="60"/>
      <c r="ACQ5763" s="60"/>
      <c r="ACR5763" s="60"/>
      <c r="ACS5763" s="60"/>
      <c r="ACT5763" s="60"/>
      <c r="ACU5763" s="60"/>
      <c r="ACV5763" s="60"/>
      <c r="ACW5763" s="60"/>
      <c r="ACX5763" s="60"/>
      <c r="ACY5763" s="60">
        <v>0.99562362929194403</v>
      </c>
      <c r="ACZ5763" s="60"/>
      <c r="ADA5763" s="60"/>
      <c r="ADB5763" s="60"/>
      <c r="ADC5763" s="60"/>
      <c r="ADD5763" s="60"/>
      <c r="ADE5763" s="60"/>
    </row>
    <row r="5764" spans="760:785" x14ac:dyDescent="0.25">
      <c r="ACF5764" s="60"/>
      <c r="ACG5764" s="60"/>
      <c r="ACH5764" s="60"/>
      <c r="ACI5764" s="60"/>
      <c r="ACJ5764" s="60"/>
      <c r="ACK5764" s="60"/>
      <c r="ACL5764" s="60"/>
      <c r="ACM5764" s="60"/>
      <c r="ACN5764" s="60"/>
      <c r="ACO5764" s="60"/>
      <c r="ACP5764" s="60"/>
      <c r="ACQ5764" s="60"/>
      <c r="ACR5764" s="60"/>
      <c r="ACS5764" s="60"/>
      <c r="ACT5764" s="60"/>
      <c r="ACU5764" s="60"/>
      <c r="ACV5764" s="60"/>
      <c r="ACW5764" s="60"/>
      <c r="ACX5764" s="60"/>
      <c r="ACY5764" s="60">
        <v>0.995619855082164</v>
      </c>
      <c r="ACZ5764" s="60"/>
      <c r="ADA5764" s="60"/>
      <c r="ADB5764" s="60"/>
      <c r="ADC5764" s="60"/>
      <c r="ADD5764" s="60"/>
      <c r="ADE5764" s="60"/>
    </row>
    <row r="5765" spans="760:785" x14ac:dyDescent="0.25">
      <c r="ACF5765" s="60"/>
      <c r="ACG5765" s="60"/>
      <c r="ACH5765" s="60"/>
      <c r="ACI5765" s="60"/>
      <c r="ACJ5765" s="60"/>
      <c r="ACK5765" s="60"/>
      <c r="ACL5765" s="60"/>
      <c r="ACM5765" s="60"/>
      <c r="ACN5765" s="60"/>
      <c r="ACO5765" s="60"/>
      <c r="ACP5765" s="60"/>
      <c r="ACQ5765" s="60"/>
      <c r="ACR5765" s="60"/>
      <c r="ACS5765" s="60"/>
      <c r="ACT5765" s="60"/>
      <c r="ACU5765" s="60"/>
      <c r="ACV5765" s="60"/>
      <c r="ACW5765" s="60"/>
      <c r="ACX5765" s="60"/>
      <c r="ACY5765" s="60">
        <v>0.99561458943616399</v>
      </c>
      <c r="ACZ5765" s="60"/>
      <c r="ADA5765" s="60"/>
      <c r="ADB5765" s="60"/>
      <c r="ADC5765" s="60"/>
      <c r="ADD5765" s="60"/>
      <c r="ADE5765" s="60"/>
    </row>
    <row r="5766" spans="760:785" x14ac:dyDescent="0.25">
      <c r="ACF5766" s="60"/>
      <c r="ACG5766" s="60"/>
      <c r="ACH5766" s="60"/>
      <c r="ACI5766" s="60"/>
      <c r="ACJ5766" s="60"/>
      <c r="ACK5766" s="60"/>
      <c r="ACL5766" s="60"/>
      <c r="ACM5766" s="60"/>
      <c r="ACN5766" s="60"/>
      <c r="ACO5766" s="60"/>
      <c r="ACP5766" s="60"/>
      <c r="ACQ5766" s="60"/>
      <c r="ACR5766" s="60"/>
      <c r="ACS5766" s="60"/>
      <c r="ACT5766" s="60"/>
      <c r="ACU5766" s="60"/>
      <c r="ACV5766" s="60"/>
      <c r="ACW5766" s="60"/>
      <c r="ACX5766" s="60"/>
      <c r="ACY5766" s="60">
        <v>0.99558580658677498</v>
      </c>
      <c r="ACZ5766" s="60"/>
      <c r="ADA5766" s="60"/>
      <c r="ADB5766" s="60"/>
      <c r="ADC5766" s="60"/>
      <c r="ADD5766" s="60"/>
      <c r="ADE5766" s="60"/>
    </row>
    <row r="5767" spans="760:785" x14ac:dyDescent="0.25">
      <c r="ACF5767" s="60"/>
      <c r="ACG5767" s="60"/>
      <c r="ACH5767" s="60"/>
      <c r="ACI5767" s="60"/>
      <c r="ACJ5767" s="60"/>
      <c r="ACK5767" s="60"/>
      <c r="ACL5767" s="60"/>
      <c r="ACM5767" s="60"/>
      <c r="ACN5767" s="60"/>
      <c r="ACO5767" s="60"/>
      <c r="ACP5767" s="60"/>
      <c r="ACQ5767" s="60"/>
      <c r="ACR5767" s="60"/>
      <c r="ACS5767" s="60"/>
      <c r="ACT5767" s="60"/>
      <c r="ACU5767" s="60"/>
      <c r="ACV5767" s="60"/>
      <c r="ACW5767" s="60"/>
      <c r="ACX5767" s="60"/>
      <c r="ACY5767" s="60">
        <v>0.99556924703574401</v>
      </c>
      <c r="ACZ5767" s="60"/>
      <c r="ADA5767" s="60"/>
      <c r="ADB5767" s="60"/>
      <c r="ADC5767" s="60"/>
      <c r="ADD5767" s="60"/>
      <c r="ADE5767" s="60"/>
    </row>
    <row r="5768" spans="760:785" x14ac:dyDescent="0.25">
      <c r="ACF5768" s="60"/>
      <c r="ACG5768" s="60"/>
      <c r="ACH5768" s="60"/>
      <c r="ACI5768" s="60"/>
      <c r="ACJ5768" s="60"/>
      <c r="ACK5768" s="60"/>
      <c r="ACL5768" s="60"/>
      <c r="ACM5768" s="60"/>
      <c r="ACN5768" s="60"/>
      <c r="ACO5768" s="60"/>
      <c r="ACP5768" s="60"/>
      <c r="ACQ5768" s="60"/>
      <c r="ACR5768" s="60"/>
      <c r="ACS5768" s="60"/>
      <c r="ACT5768" s="60"/>
      <c r="ACU5768" s="60"/>
      <c r="ACV5768" s="60"/>
      <c r="ACW5768" s="60"/>
      <c r="ACX5768" s="60"/>
      <c r="ACY5768" s="60">
        <v>0.99556640376431604</v>
      </c>
      <c r="ACZ5768" s="60"/>
      <c r="ADA5768" s="60"/>
      <c r="ADB5768" s="60"/>
      <c r="ADC5768" s="60"/>
      <c r="ADD5768" s="60"/>
      <c r="ADE5768" s="60"/>
    </row>
    <row r="5769" spans="760:785" x14ac:dyDescent="0.25">
      <c r="ACF5769" s="60"/>
      <c r="ACG5769" s="60"/>
      <c r="ACH5769" s="60"/>
      <c r="ACI5769" s="60"/>
      <c r="ACJ5769" s="60"/>
      <c r="ACK5769" s="60"/>
      <c r="ACL5769" s="60"/>
      <c r="ACM5769" s="60"/>
      <c r="ACN5769" s="60"/>
      <c r="ACO5769" s="60"/>
      <c r="ACP5769" s="60"/>
      <c r="ACQ5769" s="60"/>
      <c r="ACR5769" s="60"/>
      <c r="ACS5769" s="60"/>
      <c r="ACT5769" s="60"/>
      <c r="ACU5769" s="60"/>
      <c r="ACV5769" s="60"/>
      <c r="ACW5769" s="60"/>
      <c r="ACX5769" s="60"/>
      <c r="ACY5769" s="60">
        <v>0.99556596934436603</v>
      </c>
      <c r="ACZ5769" s="60"/>
      <c r="ADA5769" s="60"/>
      <c r="ADB5769" s="60"/>
      <c r="ADC5769" s="60"/>
      <c r="ADD5769" s="60"/>
      <c r="ADE5769" s="60"/>
    </row>
    <row r="5770" spans="760:785" x14ac:dyDescent="0.25">
      <c r="ACF5770" s="60"/>
      <c r="ACG5770" s="60"/>
      <c r="ACH5770" s="60"/>
      <c r="ACI5770" s="60"/>
      <c r="ACJ5770" s="60"/>
      <c r="ACK5770" s="60"/>
      <c r="ACL5770" s="60"/>
      <c r="ACM5770" s="60"/>
      <c r="ACN5770" s="60"/>
      <c r="ACO5770" s="60"/>
      <c r="ACP5770" s="60"/>
      <c r="ACQ5770" s="60"/>
      <c r="ACR5770" s="60"/>
      <c r="ACS5770" s="60"/>
      <c r="ACT5770" s="60"/>
      <c r="ACU5770" s="60"/>
      <c r="ACV5770" s="60"/>
      <c r="ACW5770" s="60"/>
      <c r="ACX5770" s="60"/>
      <c r="ACY5770" s="60">
        <v>0.99555322133477997</v>
      </c>
      <c r="ACZ5770" s="60"/>
      <c r="ADA5770" s="60"/>
      <c r="ADB5770" s="60"/>
      <c r="ADC5770" s="60"/>
      <c r="ADD5770" s="60"/>
      <c r="ADE5770" s="60"/>
    </row>
    <row r="5771" spans="760:785" x14ac:dyDescent="0.25">
      <c r="ACF5771" s="60"/>
      <c r="ACG5771" s="60"/>
      <c r="ACH5771" s="60"/>
      <c r="ACI5771" s="60"/>
      <c r="ACJ5771" s="60"/>
      <c r="ACK5771" s="60"/>
      <c r="ACL5771" s="60"/>
      <c r="ACM5771" s="60"/>
      <c r="ACN5771" s="60"/>
      <c r="ACO5771" s="60"/>
      <c r="ACP5771" s="60"/>
      <c r="ACQ5771" s="60"/>
      <c r="ACR5771" s="60"/>
      <c r="ACS5771" s="60"/>
      <c r="ACT5771" s="60"/>
      <c r="ACU5771" s="60"/>
      <c r="ACV5771" s="60"/>
      <c r="ACW5771" s="60"/>
      <c r="ACX5771" s="60"/>
      <c r="ACY5771" s="60">
        <v>0.99555296889609202</v>
      </c>
      <c r="ACZ5771" s="60"/>
      <c r="ADA5771" s="60"/>
      <c r="ADB5771" s="60"/>
      <c r="ADC5771" s="60"/>
      <c r="ADD5771" s="60"/>
      <c r="ADE5771" s="60"/>
    </row>
    <row r="5772" spans="760:785" x14ac:dyDescent="0.25">
      <c r="ACF5772" s="60"/>
      <c r="ACG5772" s="60"/>
      <c r="ACH5772" s="60"/>
      <c r="ACI5772" s="60"/>
      <c r="ACJ5772" s="60"/>
      <c r="ACK5772" s="60"/>
      <c r="ACL5772" s="60"/>
      <c r="ACM5772" s="60"/>
      <c r="ACN5772" s="60"/>
      <c r="ACO5772" s="60"/>
      <c r="ACP5772" s="60"/>
      <c r="ACQ5772" s="60"/>
      <c r="ACR5772" s="60"/>
      <c r="ACS5772" s="60"/>
      <c r="ACT5772" s="60"/>
      <c r="ACU5772" s="60"/>
      <c r="ACV5772" s="60"/>
      <c r="ACW5772" s="60"/>
      <c r="ACX5772" s="60"/>
      <c r="ACY5772" s="60">
        <v>0.99553572431454196</v>
      </c>
      <c r="ACZ5772" s="60"/>
      <c r="ADA5772" s="60"/>
      <c r="ADB5772" s="60"/>
      <c r="ADC5772" s="60"/>
      <c r="ADD5772" s="60"/>
      <c r="ADE5772" s="60"/>
    </row>
    <row r="5773" spans="760:785" x14ac:dyDescent="0.25">
      <c r="ACF5773" s="60"/>
      <c r="ACG5773" s="60"/>
      <c r="ACH5773" s="60"/>
      <c r="ACI5773" s="60"/>
      <c r="ACJ5773" s="60"/>
      <c r="ACK5773" s="60"/>
      <c r="ACL5773" s="60"/>
      <c r="ACM5773" s="60"/>
      <c r="ACN5773" s="60"/>
      <c r="ACO5773" s="60"/>
      <c r="ACP5773" s="60"/>
      <c r="ACQ5773" s="60"/>
      <c r="ACR5773" s="60"/>
      <c r="ACS5773" s="60"/>
      <c r="ACT5773" s="60"/>
      <c r="ACU5773" s="60"/>
      <c r="ACV5773" s="60"/>
      <c r="ACW5773" s="60"/>
      <c r="ACX5773" s="60"/>
      <c r="ACY5773" s="60">
        <v>0.995531794697468</v>
      </c>
      <c r="ACZ5773" s="60"/>
      <c r="ADA5773" s="60"/>
      <c r="ADB5773" s="60"/>
      <c r="ADC5773" s="60"/>
      <c r="ADD5773" s="60"/>
      <c r="ADE5773" s="60"/>
    </row>
    <row r="5774" spans="760:785" x14ac:dyDescent="0.25">
      <c r="ACF5774" s="60"/>
      <c r="ACG5774" s="60"/>
      <c r="ACH5774" s="60"/>
      <c r="ACI5774" s="60"/>
      <c r="ACJ5774" s="60"/>
      <c r="ACK5774" s="60"/>
      <c r="ACL5774" s="60"/>
      <c r="ACM5774" s="60"/>
      <c r="ACN5774" s="60"/>
      <c r="ACO5774" s="60"/>
      <c r="ACP5774" s="60"/>
      <c r="ACQ5774" s="60"/>
      <c r="ACR5774" s="60"/>
      <c r="ACS5774" s="60"/>
      <c r="ACT5774" s="60"/>
      <c r="ACU5774" s="60"/>
      <c r="ACV5774" s="60"/>
      <c r="ACW5774" s="60"/>
      <c r="ACX5774" s="60"/>
      <c r="ACY5774" s="60">
        <v>0.99553117057080698</v>
      </c>
      <c r="ACZ5774" s="60"/>
      <c r="ADA5774" s="60"/>
      <c r="ADB5774" s="60"/>
      <c r="ADC5774" s="60"/>
      <c r="ADD5774" s="60"/>
      <c r="ADE5774" s="60"/>
    </row>
    <row r="5775" spans="760:785" x14ac:dyDescent="0.25">
      <c r="ACF5775" s="60"/>
      <c r="ACG5775" s="60"/>
      <c r="ACH5775" s="60"/>
      <c r="ACI5775" s="60"/>
      <c r="ACJ5775" s="60"/>
      <c r="ACK5775" s="60"/>
      <c r="ACL5775" s="60"/>
      <c r="ACM5775" s="60"/>
      <c r="ACN5775" s="60"/>
      <c r="ACO5775" s="60"/>
      <c r="ACP5775" s="60"/>
      <c r="ACQ5775" s="60"/>
      <c r="ACR5775" s="60"/>
      <c r="ACS5775" s="60"/>
      <c r="ACT5775" s="60"/>
      <c r="ACU5775" s="60"/>
      <c r="ACV5775" s="60"/>
      <c r="ACW5775" s="60"/>
      <c r="ACX5775" s="60"/>
      <c r="ACY5775" s="60">
        <v>0.99552044530570505</v>
      </c>
      <c r="ACZ5775" s="60"/>
      <c r="ADA5775" s="60"/>
      <c r="ADB5775" s="60"/>
      <c r="ADC5775" s="60"/>
      <c r="ADD5775" s="60"/>
      <c r="ADE5775" s="60"/>
    </row>
    <row r="5776" spans="760:785" x14ac:dyDescent="0.25">
      <c r="ACF5776" s="60"/>
      <c r="ACG5776" s="60"/>
      <c r="ACH5776" s="60"/>
      <c r="ACI5776" s="60"/>
      <c r="ACJ5776" s="60"/>
      <c r="ACK5776" s="60"/>
      <c r="ACL5776" s="60"/>
      <c r="ACM5776" s="60"/>
      <c r="ACN5776" s="60"/>
      <c r="ACO5776" s="60"/>
      <c r="ACP5776" s="60"/>
      <c r="ACQ5776" s="60"/>
      <c r="ACR5776" s="60"/>
      <c r="ACS5776" s="60"/>
      <c r="ACT5776" s="60"/>
      <c r="ACU5776" s="60"/>
      <c r="ACV5776" s="60"/>
      <c r="ACW5776" s="60"/>
      <c r="ACX5776" s="60"/>
      <c r="ACY5776" s="60">
        <v>0.99551836994996201</v>
      </c>
      <c r="ACZ5776" s="60"/>
      <c r="ADA5776" s="60"/>
      <c r="ADB5776" s="60"/>
      <c r="ADC5776" s="60"/>
      <c r="ADD5776" s="60"/>
      <c r="ADE5776" s="60"/>
    </row>
    <row r="5777" spans="760:785" x14ac:dyDescent="0.25">
      <c r="ACF5777" s="60"/>
      <c r="ACG5777" s="60"/>
      <c r="ACH5777" s="60"/>
      <c r="ACI5777" s="60"/>
      <c r="ACJ5777" s="60"/>
      <c r="ACK5777" s="60"/>
      <c r="ACL5777" s="60"/>
      <c r="ACM5777" s="60"/>
      <c r="ACN5777" s="60"/>
      <c r="ACO5777" s="60"/>
      <c r="ACP5777" s="60"/>
      <c r="ACQ5777" s="60"/>
      <c r="ACR5777" s="60"/>
      <c r="ACS5777" s="60"/>
      <c r="ACT5777" s="60"/>
      <c r="ACU5777" s="60"/>
      <c r="ACV5777" s="60"/>
      <c r="ACW5777" s="60"/>
      <c r="ACX5777" s="60"/>
      <c r="ACY5777" s="60">
        <v>0.99549324394166006</v>
      </c>
      <c r="ACZ5777" s="60"/>
      <c r="ADA5777" s="60"/>
      <c r="ADB5777" s="60"/>
      <c r="ADC5777" s="60"/>
      <c r="ADD5777" s="60"/>
      <c r="ADE5777" s="60"/>
    </row>
    <row r="5778" spans="760:785" x14ac:dyDescent="0.25">
      <c r="ACF5778" s="60"/>
      <c r="ACG5778" s="60"/>
      <c r="ACH5778" s="60"/>
      <c r="ACI5778" s="60"/>
      <c r="ACJ5778" s="60"/>
      <c r="ACK5778" s="60"/>
      <c r="ACL5778" s="60"/>
      <c r="ACM5778" s="60"/>
      <c r="ACN5778" s="60"/>
      <c r="ACO5778" s="60"/>
      <c r="ACP5778" s="60"/>
      <c r="ACQ5778" s="60"/>
      <c r="ACR5778" s="60"/>
      <c r="ACS5778" s="60"/>
      <c r="ACT5778" s="60"/>
      <c r="ACU5778" s="60"/>
      <c r="ACV5778" s="60"/>
      <c r="ACW5778" s="60"/>
      <c r="ACX5778" s="60"/>
      <c r="ACY5778" s="60">
        <v>0.99549106691489098</v>
      </c>
      <c r="ACZ5778" s="60"/>
      <c r="ADA5778" s="60"/>
      <c r="ADB5778" s="60"/>
      <c r="ADC5778" s="60"/>
      <c r="ADD5778" s="60"/>
      <c r="ADE5778" s="60"/>
    </row>
    <row r="5779" spans="760:785" x14ac:dyDescent="0.25">
      <c r="ACF5779" s="60"/>
      <c r="ACG5779" s="60"/>
      <c r="ACH5779" s="60"/>
      <c r="ACI5779" s="60"/>
      <c r="ACJ5779" s="60"/>
      <c r="ACK5779" s="60"/>
      <c r="ACL5779" s="60"/>
      <c r="ACM5779" s="60"/>
      <c r="ACN5779" s="60"/>
      <c r="ACO5779" s="60"/>
      <c r="ACP5779" s="60"/>
      <c r="ACQ5779" s="60"/>
      <c r="ACR5779" s="60"/>
      <c r="ACS5779" s="60"/>
      <c r="ACT5779" s="60"/>
      <c r="ACU5779" s="60"/>
      <c r="ACV5779" s="60"/>
      <c r="ACW5779" s="60"/>
      <c r="ACX5779" s="60"/>
      <c r="ACY5779" s="60">
        <v>0.99548918974358702</v>
      </c>
      <c r="ACZ5779" s="60"/>
      <c r="ADA5779" s="60"/>
      <c r="ADB5779" s="60"/>
      <c r="ADC5779" s="60"/>
      <c r="ADD5779" s="60"/>
      <c r="ADE5779" s="60"/>
    </row>
    <row r="5780" spans="760:785" x14ac:dyDescent="0.25">
      <c r="ACF5780" s="60"/>
      <c r="ACG5780" s="60"/>
      <c r="ACH5780" s="60"/>
      <c r="ACI5780" s="60"/>
      <c r="ACJ5780" s="60"/>
      <c r="ACK5780" s="60"/>
      <c r="ACL5780" s="60"/>
      <c r="ACM5780" s="60"/>
      <c r="ACN5780" s="60"/>
      <c r="ACO5780" s="60"/>
      <c r="ACP5780" s="60"/>
      <c r="ACQ5780" s="60"/>
      <c r="ACR5780" s="60"/>
      <c r="ACS5780" s="60"/>
      <c r="ACT5780" s="60"/>
      <c r="ACU5780" s="60"/>
      <c r="ACV5780" s="60"/>
      <c r="ACW5780" s="60"/>
      <c r="ACX5780" s="60"/>
      <c r="ACY5780" s="60">
        <v>0.99547791466925095</v>
      </c>
      <c r="ACZ5780" s="60"/>
      <c r="ADA5780" s="60"/>
      <c r="ADB5780" s="60"/>
      <c r="ADC5780" s="60"/>
      <c r="ADD5780" s="60"/>
      <c r="ADE5780" s="60"/>
    </row>
    <row r="5781" spans="760:785" x14ac:dyDescent="0.25">
      <c r="ACF5781" s="60"/>
      <c r="ACG5781" s="60"/>
      <c r="ACH5781" s="60"/>
      <c r="ACI5781" s="60"/>
      <c r="ACJ5781" s="60"/>
      <c r="ACK5781" s="60"/>
      <c r="ACL5781" s="60"/>
      <c r="ACM5781" s="60"/>
      <c r="ACN5781" s="60"/>
      <c r="ACO5781" s="60"/>
      <c r="ACP5781" s="60"/>
      <c r="ACQ5781" s="60"/>
      <c r="ACR5781" s="60"/>
      <c r="ACS5781" s="60"/>
      <c r="ACT5781" s="60"/>
      <c r="ACU5781" s="60"/>
      <c r="ACV5781" s="60"/>
      <c r="ACW5781" s="60"/>
      <c r="ACX5781" s="60"/>
      <c r="ACY5781" s="60">
        <v>0.99547631873475895</v>
      </c>
      <c r="ACZ5781" s="60"/>
      <c r="ADA5781" s="60"/>
      <c r="ADB5781" s="60"/>
      <c r="ADC5781" s="60"/>
      <c r="ADD5781" s="60"/>
      <c r="ADE5781" s="60"/>
    </row>
    <row r="5782" spans="760:785" x14ac:dyDescent="0.25">
      <c r="ACF5782" s="60"/>
      <c r="ACG5782" s="60"/>
      <c r="ACH5782" s="60"/>
      <c r="ACI5782" s="60"/>
      <c r="ACJ5782" s="60"/>
      <c r="ACK5782" s="60"/>
      <c r="ACL5782" s="60"/>
      <c r="ACM5782" s="60"/>
      <c r="ACN5782" s="60"/>
      <c r="ACO5782" s="60"/>
      <c r="ACP5782" s="60"/>
      <c r="ACQ5782" s="60"/>
      <c r="ACR5782" s="60"/>
      <c r="ACS5782" s="60"/>
      <c r="ACT5782" s="60"/>
      <c r="ACU5782" s="60"/>
      <c r="ACV5782" s="60"/>
      <c r="ACW5782" s="60"/>
      <c r="ACX5782" s="60"/>
      <c r="ACY5782" s="60">
        <v>0.99547480638300301</v>
      </c>
      <c r="ACZ5782" s="60"/>
      <c r="ADA5782" s="60"/>
      <c r="ADB5782" s="60"/>
      <c r="ADC5782" s="60"/>
      <c r="ADD5782" s="60"/>
      <c r="ADE5782" s="60"/>
    </row>
    <row r="5783" spans="760:785" x14ac:dyDescent="0.25">
      <c r="ACF5783" s="60"/>
      <c r="ACG5783" s="60"/>
      <c r="ACH5783" s="60"/>
      <c r="ACI5783" s="60"/>
      <c r="ACJ5783" s="60"/>
      <c r="ACK5783" s="60"/>
      <c r="ACL5783" s="60"/>
      <c r="ACM5783" s="60"/>
      <c r="ACN5783" s="60"/>
      <c r="ACO5783" s="60"/>
      <c r="ACP5783" s="60"/>
      <c r="ACQ5783" s="60"/>
      <c r="ACR5783" s="60"/>
      <c r="ACS5783" s="60"/>
      <c r="ACT5783" s="60"/>
      <c r="ACU5783" s="60"/>
      <c r="ACV5783" s="60"/>
      <c r="ACW5783" s="60"/>
      <c r="ACX5783" s="60"/>
      <c r="ACY5783" s="60">
        <v>0.99547461072743004</v>
      </c>
      <c r="ACZ5783" s="60"/>
      <c r="ADA5783" s="60"/>
      <c r="ADB5783" s="60"/>
      <c r="ADC5783" s="60"/>
      <c r="ADD5783" s="60"/>
      <c r="ADE5783" s="60"/>
    </row>
    <row r="5784" spans="760:785" x14ac:dyDescent="0.25">
      <c r="ACF5784" s="60"/>
      <c r="ACG5784" s="60"/>
      <c r="ACH5784" s="60"/>
      <c r="ACI5784" s="60"/>
      <c r="ACJ5784" s="60"/>
      <c r="ACK5784" s="60"/>
      <c r="ACL5784" s="60"/>
      <c r="ACM5784" s="60"/>
      <c r="ACN5784" s="60"/>
      <c r="ACO5784" s="60"/>
      <c r="ACP5784" s="60"/>
      <c r="ACQ5784" s="60"/>
      <c r="ACR5784" s="60"/>
      <c r="ACS5784" s="60"/>
      <c r="ACT5784" s="60"/>
      <c r="ACU5784" s="60"/>
      <c r="ACV5784" s="60"/>
      <c r="ACW5784" s="60"/>
      <c r="ACX5784" s="60"/>
      <c r="ACY5784" s="60">
        <v>0.99545510679097604</v>
      </c>
      <c r="ACZ5784" s="60"/>
      <c r="ADA5784" s="60"/>
      <c r="ADB5784" s="60"/>
      <c r="ADC5784" s="60"/>
      <c r="ADD5784" s="60"/>
      <c r="ADE5784" s="60"/>
    </row>
    <row r="5785" spans="760:785" x14ac:dyDescent="0.25">
      <c r="ACF5785" s="60"/>
      <c r="ACG5785" s="60"/>
      <c r="ACH5785" s="60"/>
      <c r="ACI5785" s="60"/>
      <c r="ACJ5785" s="60"/>
      <c r="ACK5785" s="60"/>
      <c r="ACL5785" s="60"/>
      <c r="ACM5785" s="60"/>
      <c r="ACN5785" s="60"/>
      <c r="ACO5785" s="60"/>
      <c r="ACP5785" s="60"/>
      <c r="ACQ5785" s="60"/>
      <c r="ACR5785" s="60"/>
      <c r="ACS5785" s="60"/>
      <c r="ACT5785" s="60"/>
      <c r="ACU5785" s="60"/>
      <c r="ACV5785" s="60"/>
      <c r="ACW5785" s="60"/>
      <c r="ACX5785" s="60"/>
      <c r="ACY5785" s="60">
        <v>0.995429164498011</v>
      </c>
      <c r="ACZ5785" s="60"/>
      <c r="ADA5785" s="60"/>
      <c r="ADB5785" s="60"/>
      <c r="ADC5785" s="60"/>
      <c r="ADD5785" s="60"/>
      <c r="ADE5785" s="60"/>
    </row>
    <row r="5786" spans="760:785" x14ac:dyDescent="0.25">
      <c r="ACF5786" s="60"/>
      <c r="ACG5786" s="60"/>
      <c r="ACH5786" s="60"/>
      <c r="ACI5786" s="60"/>
      <c r="ACJ5786" s="60"/>
      <c r="ACK5786" s="60"/>
      <c r="ACL5786" s="60"/>
      <c r="ACM5786" s="60"/>
      <c r="ACN5786" s="60"/>
      <c r="ACO5786" s="60"/>
      <c r="ACP5786" s="60"/>
      <c r="ACQ5786" s="60"/>
      <c r="ACR5786" s="60"/>
      <c r="ACS5786" s="60"/>
      <c r="ACT5786" s="60"/>
      <c r="ACU5786" s="60"/>
      <c r="ACV5786" s="60"/>
      <c r="ACW5786" s="60"/>
      <c r="ACX5786" s="60"/>
      <c r="ACY5786" s="60">
        <v>0.99542914592852605</v>
      </c>
      <c r="ACZ5786" s="60"/>
      <c r="ADA5786" s="60"/>
      <c r="ADB5786" s="60"/>
      <c r="ADC5786" s="60"/>
      <c r="ADD5786" s="60"/>
      <c r="ADE5786" s="60"/>
    </row>
    <row r="5787" spans="760:785" x14ac:dyDescent="0.25">
      <c r="ACF5787" s="60"/>
      <c r="ACG5787" s="60"/>
      <c r="ACH5787" s="60"/>
      <c r="ACI5787" s="60"/>
      <c r="ACJ5787" s="60"/>
      <c r="ACK5787" s="60"/>
      <c r="ACL5787" s="60"/>
      <c r="ACM5787" s="60"/>
      <c r="ACN5787" s="60"/>
      <c r="ACO5787" s="60"/>
      <c r="ACP5787" s="60"/>
      <c r="ACQ5787" s="60"/>
      <c r="ACR5787" s="60"/>
      <c r="ACS5787" s="60"/>
      <c r="ACT5787" s="60"/>
      <c r="ACU5787" s="60"/>
      <c r="ACV5787" s="60"/>
      <c r="ACW5787" s="60"/>
      <c r="ACX5787" s="60"/>
      <c r="ACY5787" s="60">
        <v>0.99542225404996598</v>
      </c>
      <c r="ACZ5787" s="60"/>
      <c r="ADA5787" s="60"/>
      <c r="ADB5787" s="60"/>
      <c r="ADC5787" s="60"/>
      <c r="ADD5787" s="60"/>
      <c r="ADE5787" s="60"/>
    </row>
    <row r="5788" spans="760:785" x14ac:dyDescent="0.25">
      <c r="ACF5788" s="60"/>
      <c r="ACG5788" s="60"/>
      <c r="ACH5788" s="60"/>
      <c r="ACI5788" s="60"/>
      <c r="ACJ5788" s="60"/>
      <c r="ACK5788" s="60"/>
      <c r="ACL5788" s="60"/>
      <c r="ACM5788" s="60"/>
      <c r="ACN5788" s="60"/>
      <c r="ACO5788" s="60"/>
      <c r="ACP5788" s="60"/>
      <c r="ACQ5788" s="60"/>
      <c r="ACR5788" s="60"/>
      <c r="ACS5788" s="60"/>
      <c r="ACT5788" s="60"/>
      <c r="ACU5788" s="60"/>
      <c r="ACV5788" s="60"/>
      <c r="ACW5788" s="60"/>
      <c r="ACX5788" s="60"/>
      <c r="ACY5788" s="60">
        <v>0.99540753739397803</v>
      </c>
      <c r="ACZ5788" s="60"/>
      <c r="ADA5788" s="60"/>
      <c r="ADB5788" s="60"/>
      <c r="ADC5788" s="60"/>
      <c r="ADD5788" s="60"/>
      <c r="ADE5788" s="60"/>
    </row>
    <row r="5789" spans="760:785" x14ac:dyDescent="0.25">
      <c r="ACF5789" s="60"/>
      <c r="ACG5789" s="60"/>
      <c r="ACH5789" s="60"/>
      <c r="ACI5789" s="60"/>
      <c r="ACJ5789" s="60"/>
      <c r="ACK5789" s="60"/>
      <c r="ACL5789" s="60"/>
      <c r="ACM5789" s="60"/>
      <c r="ACN5789" s="60"/>
      <c r="ACO5789" s="60"/>
      <c r="ACP5789" s="60"/>
      <c r="ACQ5789" s="60"/>
      <c r="ACR5789" s="60"/>
      <c r="ACS5789" s="60"/>
      <c r="ACT5789" s="60"/>
      <c r="ACU5789" s="60"/>
      <c r="ACV5789" s="60"/>
      <c r="ACW5789" s="60"/>
      <c r="ACX5789" s="60"/>
      <c r="ACY5789" s="60">
        <v>0.99540744950264903</v>
      </c>
      <c r="ACZ5789" s="60"/>
      <c r="ADA5789" s="60"/>
      <c r="ADB5789" s="60"/>
      <c r="ADC5789" s="60"/>
      <c r="ADD5789" s="60"/>
      <c r="ADE5789" s="60"/>
    </row>
    <row r="5790" spans="760:785" x14ac:dyDescent="0.25">
      <c r="ACF5790" s="60"/>
      <c r="ACG5790" s="60"/>
      <c r="ACH5790" s="60"/>
      <c r="ACI5790" s="60"/>
      <c r="ACJ5790" s="60"/>
      <c r="ACK5790" s="60"/>
      <c r="ACL5790" s="60"/>
      <c r="ACM5790" s="60"/>
      <c r="ACN5790" s="60"/>
      <c r="ACO5790" s="60"/>
      <c r="ACP5790" s="60"/>
      <c r="ACQ5790" s="60"/>
      <c r="ACR5790" s="60"/>
      <c r="ACS5790" s="60"/>
      <c r="ACT5790" s="60"/>
      <c r="ACU5790" s="60"/>
      <c r="ACV5790" s="60"/>
      <c r="ACW5790" s="60"/>
      <c r="ACX5790" s="60"/>
      <c r="ACY5790" s="60">
        <v>0.99539289681785403</v>
      </c>
      <c r="ACZ5790" s="60"/>
      <c r="ADA5790" s="60"/>
      <c r="ADB5790" s="60"/>
      <c r="ADC5790" s="60"/>
      <c r="ADD5790" s="60"/>
      <c r="ADE5790" s="60"/>
    </row>
    <row r="5791" spans="760:785" x14ac:dyDescent="0.25">
      <c r="ACF5791" s="60"/>
      <c r="ACG5791" s="60"/>
      <c r="ACH5791" s="60"/>
      <c r="ACI5791" s="60"/>
      <c r="ACJ5791" s="60"/>
      <c r="ACK5791" s="60"/>
      <c r="ACL5791" s="60"/>
      <c r="ACM5791" s="60"/>
      <c r="ACN5791" s="60"/>
      <c r="ACO5791" s="60"/>
      <c r="ACP5791" s="60"/>
      <c r="ACQ5791" s="60"/>
      <c r="ACR5791" s="60"/>
      <c r="ACS5791" s="60"/>
      <c r="ACT5791" s="60"/>
      <c r="ACU5791" s="60"/>
      <c r="ACV5791" s="60"/>
      <c r="ACW5791" s="60"/>
      <c r="ACX5791" s="60"/>
      <c r="ACY5791" s="60">
        <v>0.99538271805088996</v>
      </c>
      <c r="ACZ5791" s="60"/>
      <c r="ADA5791" s="60"/>
      <c r="ADB5791" s="60"/>
      <c r="ADC5791" s="60"/>
      <c r="ADD5791" s="60"/>
      <c r="ADE5791" s="60"/>
    </row>
    <row r="5792" spans="760:785" x14ac:dyDescent="0.25">
      <c r="ACF5792" s="60"/>
      <c r="ACG5792" s="60"/>
      <c r="ACH5792" s="60"/>
      <c r="ACI5792" s="60"/>
      <c r="ACJ5792" s="60"/>
      <c r="ACK5792" s="60"/>
      <c r="ACL5792" s="60"/>
      <c r="ACM5792" s="60"/>
      <c r="ACN5792" s="60"/>
      <c r="ACO5792" s="60"/>
      <c r="ACP5792" s="60"/>
      <c r="ACQ5792" s="60"/>
      <c r="ACR5792" s="60"/>
      <c r="ACS5792" s="60"/>
      <c r="ACT5792" s="60"/>
      <c r="ACU5792" s="60"/>
      <c r="ACV5792" s="60"/>
      <c r="ACW5792" s="60"/>
      <c r="ACX5792" s="60"/>
      <c r="ACY5792" s="60">
        <v>0.99537409926621501</v>
      </c>
      <c r="ACZ5792" s="60"/>
      <c r="ADA5792" s="60"/>
      <c r="ADB5792" s="60"/>
      <c r="ADC5792" s="60"/>
      <c r="ADD5792" s="60"/>
      <c r="ADE5792" s="60"/>
    </row>
    <row r="5793" spans="760:785" x14ac:dyDescent="0.25">
      <c r="ACF5793" s="60"/>
      <c r="ACG5793" s="60"/>
      <c r="ACH5793" s="60"/>
      <c r="ACI5793" s="60"/>
      <c r="ACJ5793" s="60"/>
      <c r="ACK5793" s="60"/>
      <c r="ACL5793" s="60"/>
      <c r="ACM5793" s="60"/>
      <c r="ACN5793" s="60"/>
      <c r="ACO5793" s="60"/>
      <c r="ACP5793" s="60"/>
      <c r="ACQ5793" s="60"/>
      <c r="ACR5793" s="60"/>
      <c r="ACS5793" s="60"/>
      <c r="ACT5793" s="60"/>
      <c r="ACU5793" s="60"/>
      <c r="ACV5793" s="60"/>
      <c r="ACW5793" s="60"/>
      <c r="ACX5793" s="60"/>
      <c r="ACY5793" s="60">
        <v>0.995368110948608</v>
      </c>
      <c r="ACZ5793" s="60"/>
      <c r="ADA5793" s="60"/>
      <c r="ADB5793" s="60"/>
      <c r="ADC5793" s="60"/>
      <c r="ADD5793" s="60"/>
      <c r="ADE5793" s="60"/>
    </row>
    <row r="5794" spans="760:785" x14ac:dyDescent="0.25">
      <c r="ACF5794" s="60"/>
      <c r="ACG5794" s="60"/>
      <c r="ACH5794" s="60"/>
      <c r="ACI5794" s="60"/>
      <c r="ACJ5794" s="60"/>
      <c r="ACK5794" s="60"/>
      <c r="ACL5794" s="60"/>
      <c r="ACM5794" s="60"/>
      <c r="ACN5794" s="60"/>
      <c r="ACO5794" s="60"/>
      <c r="ACP5794" s="60"/>
      <c r="ACQ5794" s="60"/>
      <c r="ACR5794" s="60"/>
      <c r="ACS5794" s="60"/>
      <c r="ACT5794" s="60"/>
      <c r="ACU5794" s="60"/>
      <c r="ACV5794" s="60"/>
      <c r="ACW5794" s="60"/>
      <c r="ACX5794" s="60"/>
      <c r="ACY5794" s="60">
        <v>0.99535086102052395</v>
      </c>
      <c r="ACZ5794" s="60"/>
      <c r="ADA5794" s="60"/>
      <c r="ADB5794" s="60"/>
      <c r="ADC5794" s="60"/>
      <c r="ADD5794" s="60"/>
      <c r="ADE5794" s="60"/>
    </row>
    <row r="5795" spans="760:785" x14ac:dyDescent="0.25">
      <c r="ACF5795" s="60"/>
      <c r="ACG5795" s="60"/>
      <c r="ACH5795" s="60"/>
      <c r="ACI5795" s="60"/>
      <c r="ACJ5795" s="60"/>
      <c r="ACK5795" s="60"/>
      <c r="ACL5795" s="60"/>
      <c r="ACM5795" s="60"/>
      <c r="ACN5795" s="60"/>
      <c r="ACO5795" s="60"/>
      <c r="ACP5795" s="60"/>
      <c r="ACQ5795" s="60"/>
      <c r="ACR5795" s="60"/>
      <c r="ACS5795" s="60"/>
      <c r="ACT5795" s="60"/>
      <c r="ACU5795" s="60"/>
      <c r="ACV5795" s="60"/>
      <c r="ACW5795" s="60"/>
      <c r="ACX5795" s="60"/>
      <c r="ACY5795" s="60">
        <v>0.99534121404895604</v>
      </c>
      <c r="ACZ5795" s="60"/>
      <c r="ADA5795" s="60"/>
      <c r="ADB5795" s="60"/>
      <c r="ADC5795" s="60"/>
      <c r="ADD5795" s="60"/>
      <c r="ADE5795" s="60"/>
    </row>
    <row r="5796" spans="760:785" x14ac:dyDescent="0.25">
      <c r="ACF5796" s="60"/>
      <c r="ACG5796" s="60"/>
      <c r="ACH5796" s="60"/>
      <c r="ACI5796" s="60"/>
      <c r="ACJ5796" s="60"/>
      <c r="ACK5796" s="60"/>
      <c r="ACL5796" s="60"/>
      <c r="ACM5796" s="60"/>
      <c r="ACN5796" s="60"/>
      <c r="ACO5796" s="60"/>
      <c r="ACP5796" s="60"/>
      <c r="ACQ5796" s="60"/>
      <c r="ACR5796" s="60"/>
      <c r="ACS5796" s="60"/>
      <c r="ACT5796" s="60"/>
      <c r="ACU5796" s="60"/>
      <c r="ACV5796" s="60"/>
      <c r="ACW5796" s="60"/>
      <c r="ACX5796" s="60"/>
      <c r="ACY5796" s="60">
        <v>0.99532150821321397</v>
      </c>
      <c r="ACZ5796" s="60"/>
      <c r="ADA5796" s="60"/>
      <c r="ADB5796" s="60"/>
      <c r="ADC5796" s="60"/>
      <c r="ADD5796" s="60"/>
      <c r="ADE5796" s="60"/>
    </row>
    <row r="5797" spans="760:785" x14ac:dyDescent="0.25">
      <c r="ACF5797" s="60"/>
      <c r="ACG5797" s="60"/>
      <c r="ACH5797" s="60"/>
      <c r="ACI5797" s="60"/>
      <c r="ACJ5797" s="60"/>
      <c r="ACK5797" s="60"/>
      <c r="ACL5797" s="60"/>
      <c r="ACM5797" s="60"/>
      <c r="ACN5797" s="60"/>
      <c r="ACO5797" s="60"/>
      <c r="ACP5797" s="60"/>
      <c r="ACQ5797" s="60"/>
      <c r="ACR5797" s="60"/>
      <c r="ACS5797" s="60"/>
      <c r="ACT5797" s="60"/>
      <c r="ACU5797" s="60"/>
      <c r="ACV5797" s="60"/>
      <c r="ACW5797" s="60"/>
      <c r="ACX5797" s="60"/>
      <c r="ACY5797" s="60">
        <v>0.99532042144684296</v>
      </c>
      <c r="ACZ5797" s="60"/>
      <c r="ADA5797" s="60"/>
      <c r="ADB5797" s="60"/>
      <c r="ADC5797" s="60"/>
      <c r="ADD5797" s="60"/>
      <c r="ADE5797" s="60"/>
    </row>
    <row r="5798" spans="760:785" x14ac:dyDescent="0.25">
      <c r="ACF5798" s="60"/>
      <c r="ACG5798" s="60"/>
      <c r="ACH5798" s="60"/>
      <c r="ACI5798" s="60"/>
      <c r="ACJ5798" s="60"/>
      <c r="ACK5798" s="60"/>
      <c r="ACL5798" s="60"/>
      <c r="ACM5798" s="60"/>
      <c r="ACN5798" s="60"/>
      <c r="ACO5798" s="60"/>
      <c r="ACP5798" s="60"/>
      <c r="ACQ5798" s="60"/>
      <c r="ACR5798" s="60"/>
      <c r="ACS5798" s="60"/>
      <c r="ACT5798" s="60"/>
      <c r="ACU5798" s="60"/>
      <c r="ACV5798" s="60"/>
      <c r="ACW5798" s="60"/>
      <c r="ACX5798" s="60"/>
      <c r="ACY5798" s="60">
        <v>0.99529873496638999</v>
      </c>
      <c r="ACZ5798" s="60"/>
      <c r="ADA5798" s="60"/>
      <c r="ADB5798" s="60"/>
      <c r="ADC5798" s="60"/>
      <c r="ADD5798" s="60"/>
      <c r="ADE5798" s="60"/>
    </row>
    <row r="5799" spans="760:785" x14ac:dyDescent="0.25">
      <c r="ACF5799" s="60"/>
      <c r="ACG5799" s="60"/>
      <c r="ACH5799" s="60"/>
      <c r="ACI5799" s="60"/>
      <c r="ACJ5799" s="60"/>
      <c r="ACK5799" s="60"/>
      <c r="ACL5799" s="60"/>
      <c r="ACM5799" s="60"/>
      <c r="ACN5799" s="60"/>
      <c r="ACO5799" s="60"/>
      <c r="ACP5799" s="60"/>
      <c r="ACQ5799" s="60"/>
      <c r="ACR5799" s="60"/>
      <c r="ACS5799" s="60"/>
      <c r="ACT5799" s="60"/>
      <c r="ACU5799" s="60"/>
      <c r="ACV5799" s="60"/>
      <c r="ACW5799" s="60"/>
      <c r="ACX5799" s="60"/>
      <c r="ACY5799" s="60">
        <v>0.99529545371822503</v>
      </c>
      <c r="ACZ5799" s="60"/>
      <c r="ADA5799" s="60"/>
      <c r="ADB5799" s="60"/>
      <c r="ADC5799" s="60"/>
      <c r="ADD5799" s="60"/>
      <c r="ADE5799" s="60"/>
    </row>
    <row r="5800" spans="760:785" x14ac:dyDescent="0.25">
      <c r="ACF5800" s="60"/>
      <c r="ACG5800" s="60"/>
      <c r="ACH5800" s="60"/>
      <c r="ACI5800" s="60"/>
      <c r="ACJ5800" s="60"/>
      <c r="ACK5800" s="60"/>
      <c r="ACL5800" s="60"/>
      <c r="ACM5800" s="60"/>
      <c r="ACN5800" s="60"/>
      <c r="ACO5800" s="60"/>
      <c r="ACP5800" s="60"/>
      <c r="ACQ5800" s="60"/>
      <c r="ACR5800" s="60"/>
      <c r="ACS5800" s="60"/>
      <c r="ACT5800" s="60"/>
      <c r="ACU5800" s="60"/>
      <c r="ACV5800" s="60"/>
      <c r="ACW5800" s="60"/>
      <c r="ACX5800" s="60"/>
      <c r="ACY5800" s="60">
        <v>0.99528927859505401</v>
      </c>
      <c r="ACZ5800" s="60"/>
      <c r="ADA5800" s="60"/>
      <c r="ADB5800" s="60"/>
      <c r="ADC5800" s="60"/>
      <c r="ADD5800" s="60"/>
      <c r="ADE5800" s="60"/>
    </row>
    <row r="5801" spans="760:785" x14ac:dyDescent="0.25">
      <c r="ACF5801" s="60"/>
      <c r="ACG5801" s="60"/>
      <c r="ACH5801" s="60"/>
      <c r="ACI5801" s="60"/>
      <c r="ACJ5801" s="60"/>
      <c r="ACK5801" s="60"/>
      <c r="ACL5801" s="60"/>
      <c r="ACM5801" s="60"/>
      <c r="ACN5801" s="60"/>
      <c r="ACO5801" s="60"/>
      <c r="ACP5801" s="60"/>
      <c r="ACQ5801" s="60"/>
      <c r="ACR5801" s="60"/>
      <c r="ACS5801" s="60"/>
      <c r="ACT5801" s="60"/>
      <c r="ACU5801" s="60"/>
      <c r="ACV5801" s="60"/>
      <c r="ACW5801" s="60"/>
      <c r="ACX5801" s="60"/>
      <c r="ACY5801" s="60">
        <v>0.99528233149942902</v>
      </c>
      <c r="ACZ5801" s="60"/>
      <c r="ADA5801" s="60"/>
      <c r="ADB5801" s="60"/>
      <c r="ADC5801" s="60"/>
      <c r="ADD5801" s="60"/>
      <c r="ADE5801" s="60"/>
    </row>
    <row r="5802" spans="760:785" x14ac:dyDescent="0.25">
      <c r="ACF5802" s="60"/>
      <c r="ACG5802" s="60"/>
      <c r="ACH5802" s="60"/>
      <c r="ACI5802" s="60"/>
      <c r="ACJ5802" s="60"/>
      <c r="ACK5802" s="60"/>
      <c r="ACL5802" s="60"/>
      <c r="ACM5802" s="60"/>
      <c r="ACN5802" s="60"/>
      <c r="ACO5802" s="60"/>
      <c r="ACP5802" s="60"/>
      <c r="ACQ5802" s="60"/>
      <c r="ACR5802" s="60"/>
      <c r="ACS5802" s="60"/>
      <c r="ACT5802" s="60"/>
      <c r="ACU5802" s="60"/>
      <c r="ACV5802" s="60"/>
      <c r="ACW5802" s="60"/>
      <c r="ACX5802" s="60"/>
      <c r="ACY5802" s="60">
        <v>0.99528031801481698</v>
      </c>
      <c r="ACZ5802" s="60"/>
      <c r="ADA5802" s="60"/>
      <c r="ADB5802" s="60"/>
      <c r="ADC5802" s="60"/>
      <c r="ADD5802" s="60"/>
      <c r="ADE5802" s="60"/>
    </row>
    <row r="5803" spans="760:785" x14ac:dyDescent="0.25">
      <c r="ACF5803" s="60"/>
      <c r="ACG5803" s="60"/>
      <c r="ACH5803" s="60"/>
      <c r="ACI5803" s="60"/>
      <c r="ACJ5803" s="60"/>
      <c r="ACK5803" s="60"/>
      <c r="ACL5803" s="60"/>
      <c r="ACM5803" s="60"/>
      <c r="ACN5803" s="60"/>
      <c r="ACO5803" s="60"/>
      <c r="ACP5803" s="60"/>
      <c r="ACQ5803" s="60"/>
      <c r="ACR5803" s="60"/>
      <c r="ACS5803" s="60"/>
      <c r="ACT5803" s="60"/>
      <c r="ACU5803" s="60"/>
      <c r="ACV5803" s="60"/>
      <c r="ACW5803" s="60"/>
      <c r="ACX5803" s="60"/>
      <c r="ACY5803" s="60">
        <v>0.99527926643701203</v>
      </c>
      <c r="ACZ5803" s="60"/>
      <c r="ADA5803" s="60"/>
      <c r="ADB5803" s="60"/>
      <c r="ADC5803" s="60"/>
      <c r="ADD5803" s="60"/>
      <c r="ADE5803" s="60"/>
    </row>
    <row r="5804" spans="760:785" x14ac:dyDescent="0.25">
      <c r="ACF5804" s="60"/>
      <c r="ACG5804" s="60"/>
      <c r="ACH5804" s="60"/>
      <c r="ACI5804" s="60"/>
      <c r="ACJ5804" s="60"/>
      <c r="ACK5804" s="60"/>
      <c r="ACL5804" s="60"/>
      <c r="ACM5804" s="60"/>
      <c r="ACN5804" s="60"/>
      <c r="ACO5804" s="60"/>
      <c r="ACP5804" s="60"/>
      <c r="ACQ5804" s="60"/>
      <c r="ACR5804" s="60"/>
      <c r="ACS5804" s="60"/>
      <c r="ACT5804" s="60"/>
      <c r="ACU5804" s="60"/>
      <c r="ACV5804" s="60"/>
      <c r="ACW5804" s="60"/>
      <c r="ACX5804" s="60"/>
      <c r="ACY5804" s="60">
        <v>0.99527352021198701</v>
      </c>
      <c r="ACZ5804" s="60"/>
      <c r="ADA5804" s="60"/>
      <c r="ADB5804" s="60"/>
      <c r="ADC5804" s="60"/>
      <c r="ADD5804" s="60"/>
      <c r="ADE5804" s="60"/>
    </row>
    <row r="5805" spans="760:785" x14ac:dyDescent="0.25">
      <c r="ACF5805" s="60"/>
      <c r="ACG5805" s="60"/>
      <c r="ACH5805" s="60"/>
      <c r="ACI5805" s="60"/>
      <c r="ACJ5805" s="60"/>
      <c r="ACK5805" s="60"/>
      <c r="ACL5805" s="60"/>
      <c r="ACM5805" s="60"/>
      <c r="ACN5805" s="60"/>
      <c r="ACO5805" s="60"/>
      <c r="ACP5805" s="60"/>
      <c r="ACQ5805" s="60"/>
      <c r="ACR5805" s="60"/>
      <c r="ACS5805" s="60"/>
      <c r="ACT5805" s="60"/>
      <c r="ACU5805" s="60"/>
      <c r="ACV5805" s="60"/>
      <c r="ACW5805" s="60"/>
      <c r="ACX5805" s="60"/>
      <c r="ACY5805" s="60">
        <v>0.99526101907269604</v>
      </c>
      <c r="ACZ5805" s="60"/>
      <c r="ADA5805" s="60"/>
      <c r="ADB5805" s="60"/>
      <c r="ADC5805" s="60"/>
      <c r="ADD5805" s="60"/>
      <c r="ADE5805" s="60"/>
    </row>
    <row r="5806" spans="760:785" x14ac:dyDescent="0.25">
      <c r="ACF5806" s="60"/>
      <c r="ACG5806" s="60"/>
      <c r="ACH5806" s="60"/>
      <c r="ACI5806" s="60"/>
      <c r="ACJ5806" s="60"/>
      <c r="ACK5806" s="60"/>
      <c r="ACL5806" s="60"/>
      <c r="ACM5806" s="60"/>
      <c r="ACN5806" s="60"/>
      <c r="ACO5806" s="60"/>
      <c r="ACP5806" s="60"/>
      <c r="ACQ5806" s="60"/>
      <c r="ACR5806" s="60"/>
      <c r="ACS5806" s="60"/>
      <c r="ACT5806" s="60"/>
      <c r="ACU5806" s="60"/>
      <c r="ACV5806" s="60"/>
      <c r="ACW5806" s="60"/>
      <c r="ACX5806" s="60"/>
      <c r="ACY5806" s="60">
        <v>0.99525519062189804</v>
      </c>
      <c r="ACZ5806" s="60"/>
      <c r="ADA5806" s="60"/>
      <c r="ADB5806" s="60"/>
      <c r="ADC5806" s="60"/>
      <c r="ADD5806" s="60"/>
      <c r="ADE5806" s="60"/>
    </row>
    <row r="5807" spans="760:785" x14ac:dyDescent="0.25">
      <c r="ACF5807" s="60"/>
      <c r="ACG5807" s="60"/>
      <c r="ACH5807" s="60"/>
      <c r="ACI5807" s="60"/>
      <c r="ACJ5807" s="60"/>
      <c r="ACK5807" s="60"/>
      <c r="ACL5807" s="60"/>
      <c r="ACM5807" s="60"/>
      <c r="ACN5807" s="60"/>
      <c r="ACO5807" s="60"/>
      <c r="ACP5807" s="60"/>
      <c r="ACQ5807" s="60"/>
      <c r="ACR5807" s="60"/>
      <c r="ACS5807" s="60"/>
      <c r="ACT5807" s="60"/>
      <c r="ACU5807" s="60"/>
      <c r="ACV5807" s="60"/>
      <c r="ACW5807" s="60"/>
      <c r="ACX5807" s="60"/>
      <c r="ACY5807" s="60">
        <v>0.99524682795586605</v>
      </c>
      <c r="ACZ5807" s="60"/>
      <c r="ADA5807" s="60"/>
      <c r="ADB5807" s="60"/>
      <c r="ADC5807" s="60"/>
      <c r="ADD5807" s="60"/>
      <c r="ADE5807" s="60"/>
    </row>
    <row r="5808" spans="760:785" x14ac:dyDescent="0.25">
      <c r="ACF5808" s="60"/>
      <c r="ACG5808" s="60"/>
      <c r="ACH5808" s="60"/>
      <c r="ACI5808" s="60"/>
      <c r="ACJ5808" s="60"/>
      <c r="ACK5808" s="60"/>
      <c r="ACL5808" s="60"/>
      <c r="ACM5808" s="60"/>
      <c r="ACN5808" s="60"/>
      <c r="ACO5808" s="60"/>
      <c r="ACP5808" s="60"/>
      <c r="ACQ5808" s="60"/>
      <c r="ACR5808" s="60"/>
      <c r="ACS5808" s="60"/>
      <c r="ACT5808" s="60"/>
      <c r="ACU5808" s="60"/>
      <c r="ACV5808" s="60"/>
      <c r="ACW5808" s="60"/>
      <c r="ACX5808" s="60"/>
      <c r="ACY5808" s="60">
        <v>0.99524676109752097</v>
      </c>
      <c r="ACZ5808" s="60"/>
      <c r="ADA5808" s="60"/>
      <c r="ADB5808" s="60"/>
      <c r="ADC5808" s="60"/>
      <c r="ADD5808" s="60"/>
      <c r="ADE5808" s="60"/>
    </row>
    <row r="5809" spans="760:785" x14ac:dyDescent="0.25">
      <c r="ACF5809" s="60"/>
      <c r="ACG5809" s="60"/>
      <c r="ACH5809" s="60"/>
      <c r="ACI5809" s="60"/>
      <c r="ACJ5809" s="60"/>
      <c r="ACK5809" s="60"/>
      <c r="ACL5809" s="60"/>
      <c r="ACM5809" s="60"/>
      <c r="ACN5809" s="60"/>
      <c r="ACO5809" s="60"/>
      <c r="ACP5809" s="60"/>
      <c r="ACQ5809" s="60"/>
      <c r="ACR5809" s="60"/>
      <c r="ACS5809" s="60"/>
      <c r="ACT5809" s="60"/>
      <c r="ACU5809" s="60"/>
      <c r="ACV5809" s="60"/>
      <c r="ACW5809" s="60"/>
      <c r="ACX5809" s="60"/>
      <c r="ACY5809" s="60">
        <v>0.99523394162793899</v>
      </c>
      <c r="ACZ5809" s="60"/>
      <c r="ADA5809" s="60"/>
      <c r="ADB5809" s="60"/>
      <c r="ADC5809" s="60"/>
      <c r="ADD5809" s="60"/>
      <c r="ADE5809" s="60"/>
    </row>
    <row r="5810" spans="760:785" x14ac:dyDescent="0.25">
      <c r="ACF5810" s="60"/>
      <c r="ACG5810" s="60"/>
      <c r="ACH5810" s="60"/>
      <c r="ACI5810" s="60"/>
      <c r="ACJ5810" s="60"/>
      <c r="ACK5810" s="60"/>
      <c r="ACL5810" s="60"/>
      <c r="ACM5810" s="60"/>
      <c r="ACN5810" s="60"/>
      <c r="ACO5810" s="60"/>
      <c r="ACP5810" s="60"/>
      <c r="ACQ5810" s="60"/>
      <c r="ACR5810" s="60"/>
      <c r="ACS5810" s="60"/>
      <c r="ACT5810" s="60"/>
      <c r="ACU5810" s="60"/>
      <c r="ACV5810" s="60"/>
      <c r="ACW5810" s="60"/>
      <c r="ACX5810" s="60"/>
      <c r="ACY5810" s="60">
        <v>0.99520641880375804</v>
      </c>
      <c r="ACZ5810" s="60"/>
      <c r="ADA5810" s="60"/>
      <c r="ADB5810" s="60"/>
      <c r="ADC5810" s="60"/>
      <c r="ADD5810" s="60"/>
      <c r="ADE5810" s="60"/>
    </row>
    <row r="5811" spans="760:785" x14ac:dyDescent="0.25">
      <c r="ACF5811" s="60"/>
      <c r="ACG5811" s="60"/>
      <c r="ACH5811" s="60"/>
      <c r="ACI5811" s="60"/>
      <c r="ACJ5811" s="60"/>
      <c r="ACK5811" s="60"/>
      <c r="ACL5811" s="60"/>
      <c r="ACM5811" s="60"/>
      <c r="ACN5811" s="60"/>
      <c r="ACO5811" s="60"/>
      <c r="ACP5811" s="60"/>
      <c r="ACQ5811" s="60"/>
      <c r="ACR5811" s="60"/>
      <c r="ACS5811" s="60"/>
      <c r="ACT5811" s="60"/>
      <c r="ACU5811" s="60"/>
      <c r="ACV5811" s="60"/>
      <c r="ACW5811" s="60"/>
      <c r="ACX5811" s="60"/>
      <c r="ACY5811" s="60">
        <v>0.99520346961654804</v>
      </c>
      <c r="ACZ5811" s="60"/>
      <c r="ADA5811" s="60"/>
      <c r="ADB5811" s="60"/>
      <c r="ADC5811" s="60"/>
      <c r="ADD5811" s="60"/>
      <c r="ADE5811" s="60"/>
    </row>
    <row r="5812" spans="760:785" x14ac:dyDescent="0.25">
      <c r="ACF5812" s="60"/>
      <c r="ACG5812" s="60"/>
      <c r="ACH5812" s="60"/>
      <c r="ACI5812" s="60"/>
      <c r="ACJ5812" s="60"/>
      <c r="ACK5812" s="60"/>
      <c r="ACL5812" s="60"/>
      <c r="ACM5812" s="60"/>
      <c r="ACN5812" s="60"/>
      <c r="ACO5812" s="60"/>
      <c r="ACP5812" s="60"/>
      <c r="ACQ5812" s="60"/>
      <c r="ACR5812" s="60"/>
      <c r="ACS5812" s="60"/>
      <c r="ACT5812" s="60"/>
      <c r="ACU5812" s="60"/>
      <c r="ACV5812" s="60"/>
      <c r="ACW5812" s="60"/>
      <c r="ACX5812" s="60"/>
      <c r="ACY5812" s="60">
        <v>0.99520084826429001</v>
      </c>
      <c r="ACZ5812" s="60"/>
      <c r="ADA5812" s="60"/>
      <c r="ADB5812" s="60"/>
      <c r="ADC5812" s="60"/>
      <c r="ADD5812" s="60"/>
      <c r="ADE5812" s="60"/>
    </row>
    <row r="5813" spans="760:785" x14ac:dyDescent="0.25">
      <c r="ACF5813" s="60"/>
      <c r="ACG5813" s="60"/>
      <c r="ACH5813" s="60"/>
      <c r="ACI5813" s="60"/>
      <c r="ACJ5813" s="60"/>
      <c r="ACK5813" s="60"/>
      <c r="ACL5813" s="60"/>
      <c r="ACM5813" s="60"/>
      <c r="ACN5813" s="60"/>
      <c r="ACO5813" s="60"/>
      <c r="ACP5813" s="60"/>
      <c r="ACQ5813" s="60"/>
      <c r="ACR5813" s="60"/>
      <c r="ACS5813" s="60"/>
      <c r="ACT5813" s="60"/>
      <c r="ACU5813" s="60"/>
      <c r="ACV5813" s="60"/>
      <c r="ACW5813" s="60"/>
      <c r="ACX5813" s="60"/>
      <c r="ACY5813" s="60">
        <v>0.99519327375728595</v>
      </c>
      <c r="ACZ5813" s="60"/>
      <c r="ADA5813" s="60"/>
      <c r="ADB5813" s="60"/>
      <c r="ADC5813" s="60"/>
      <c r="ADD5813" s="60"/>
      <c r="ADE5813" s="60"/>
    </row>
    <row r="5814" spans="760:785" x14ac:dyDescent="0.25">
      <c r="ACF5814" s="60"/>
      <c r="ACG5814" s="60"/>
      <c r="ACH5814" s="60"/>
      <c r="ACI5814" s="60"/>
      <c r="ACJ5814" s="60"/>
      <c r="ACK5814" s="60"/>
      <c r="ACL5814" s="60"/>
      <c r="ACM5814" s="60"/>
      <c r="ACN5814" s="60"/>
      <c r="ACO5814" s="60"/>
      <c r="ACP5814" s="60"/>
      <c r="ACQ5814" s="60"/>
      <c r="ACR5814" s="60"/>
      <c r="ACS5814" s="60"/>
      <c r="ACT5814" s="60"/>
      <c r="ACU5814" s="60"/>
      <c r="ACV5814" s="60"/>
      <c r="ACW5814" s="60"/>
      <c r="ACX5814" s="60"/>
      <c r="ACY5814" s="60">
        <v>0.99519292082066602</v>
      </c>
      <c r="ACZ5814" s="60"/>
      <c r="ADA5814" s="60"/>
      <c r="ADB5814" s="60"/>
      <c r="ADC5814" s="60"/>
      <c r="ADD5814" s="60"/>
      <c r="ADE5814" s="60"/>
    </row>
    <row r="5815" spans="760:785" x14ac:dyDescent="0.25">
      <c r="ACF5815" s="60"/>
      <c r="ACG5815" s="60"/>
      <c r="ACH5815" s="60"/>
      <c r="ACI5815" s="60"/>
      <c r="ACJ5815" s="60"/>
      <c r="ACK5815" s="60"/>
      <c r="ACL5815" s="60"/>
      <c r="ACM5815" s="60"/>
      <c r="ACN5815" s="60"/>
      <c r="ACO5815" s="60"/>
      <c r="ACP5815" s="60"/>
      <c r="ACQ5815" s="60"/>
      <c r="ACR5815" s="60"/>
      <c r="ACS5815" s="60"/>
      <c r="ACT5815" s="60"/>
      <c r="ACU5815" s="60"/>
      <c r="ACV5815" s="60"/>
      <c r="ACW5815" s="60"/>
      <c r="ACX5815" s="60"/>
      <c r="ACY5815" s="60">
        <v>0.99518801449212702</v>
      </c>
      <c r="ACZ5815" s="60"/>
      <c r="ADA5815" s="60"/>
      <c r="ADB5815" s="60"/>
      <c r="ADC5815" s="60"/>
      <c r="ADD5815" s="60"/>
      <c r="ADE5815" s="60"/>
    </row>
    <row r="5816" spans="760:785" x14ac:dyDescent="0.25">
      <c r="ACF5816" s="60"/>
      <c r="ACG5816" s="60"/>
      <c r="ACH5816" s="60"/>
      <c r="ACI5816" s="60"/>
      <c r="ACJ5816" s="60"/>
      <c r="ACK5816" s="60"/>
      <c r="ACL5816" s="60"/>
      <c r="ACM5816" s="60"/>
      <c r="ACN5816" s="60"/>
      <c r="ACO5816" s="60"/>
      <c r="ACP5816" s="60"/>
      <c r="ACQ5816" s="60"/>
      <c r="ACR5816" s="60"/>
      <c r="ACS5816" s="60"/>
      <c r="ACT5816" s="60"/>
      <c r="ACU5816" s="60"/>
      <c r="ACV5816" s="60"/>
      <c r="ACW5816" s="60"/>
      <c r="ACX5816" s="60"/>
      <c r="ACY5816" s="60">
        <v>0.99517004117613295</v>
      </c>
      <c r="ACZ5816" s="60"/>
      <c r="ADA5816" s="60"/>
      <c r="ADB5816" s="60"/>
      <c r="ADC5816" s="60"/>
      <c r="ADD5816" s="60"/>
      <c r="ADE5816" s="60"/>
    </row>
    <row r="5817" spans="760:785" x14ac:dyDescent="0.25">
      <c r="ACF5817" s="60"/>
      <c r="ACG5817" s="60"/>
      <c r="ACH5817" s="60"/>
      <c r="ACI5817" s="60"/>
      <c r="ACJ5817" s="60"/>
      <c r="ACK5817" s="60"/>
      <c r="ACL5817" s="60"/>
      <c r="ACM5817" s="60"/>
      <c r="ACN5817" s="60"/>
      <c r="ACO5817" s="60"/>
      <c r="ACP5817" s="60"/>
      <c r="ACQ5817" s="60"/>
      <c r="ACR5817" s="60"/>
      <c r="ACS5817" s="60"/>
      <c r="ACT5817" s="60"/>
      <c r="ACU5817" s="60"/>
      <c r="ACV5817" s="60"/>
      <c r="ACW5817" s="60"/>
      <c r="ACX5817" s="60"/>
      <c r="ACY5817" s="60">
        <v>0.99516883260012201</v>
      </c>
      <c r="ACZ5817" s="60"/>
      <c r="ADA5817" s="60"/>
      <c r="ADB5817" s="60"/>
      <c r="ADC5817" s="60"/>
      <c r="ADD5817" s="60"/>
      <c r="ADE5817" s="60"/>
    </row>
    <row r="5818" spans="760:785" x14ac:dyDescent="0.25">
      <c r="ACF5818" s="60"/>
      <c r="ACG5818" s="60"/>
      <c r="ACH5818" s="60"/>
      <c r="ACI5818" s="60"/>
      <c r="ACJ5818" s="60"/>
      <c r="ACK5818" s="60"/>
      <c r="ACL5818" s="60"/>
      <c r="ACM5818" s="60"/>
      <c r="ACN5818" s="60"/>
      <c r="ACO5818" s="60"/>
      <c r="ACP5818" s="60"/>
      <c r="ACQ5818" s="60"/>
      <c r="ACR5818" s="60"/>
      <c r="ACS5818" s="60"/>
      <c r="ACT5818" s="60"/>
      <c r="ACU5818" s="60"/>
      <c r="ACV5818" s="60"/>
      <c r="ACW5818" s="60"/>
      <c r="ACX5818" s="60"/>
      <c r="ACY5818" s="60">
        <v>0.99515300283387098</v>
      </c>
      <c r="ACZ5818" s="60"/>
      <c r="ADA5818" s="60"/>
      <c r="ADB5818" s="60"/>
      <c r="ADC5818" s="60"/>
      <c r="ADD5818" s="60"/>
      <c r="ADE5818" s="60"/>
    </row>
    <row r="5819" spans="760:785" x14ac:dyDescent="0.25">
      <c r="ACF5819" s="60"/>
      <c r="ACG5819" s="60"/>
      <c r="ACH5819" s="60"/>
      <c r="ACI5819" s="60"/>
      <c r="ACJ5819" s="60"/>
      <c r="ACK5819" s="60"/>
      <c r="ACL5819" s="60"/>
      <c r="ACM5819" s="60"/>
      <c r="ACN5819" s="60"/>
      <c r="ACO5819" s="60"/>
      <c r="ACP5819" s="60"/>
      <c r="ACQ5819" s="60"/>
      <c r="ACR5819" s="60"/>
      <c r="ACS5819" s="60"/>
      <c r="ACT5819" s="60"/>
      <c r="ACU5819" s="60"/>
      <c r="ACV5819" s="60"/>
      <c r="ACW5819" s="60"/>
      <c r="ACX5819" s="60"/>
      <c r="ACY5819" s="60">
        <v>0.99514076892037096</v>
      </c>
      <c r="ACZ5819" s="60"/>
      <c r="ADA5819" s="60"/>
      <c r="ADB5819" s="60"/>
      <c r="ADC5819" s="60"/>
      <c r="ADD5819" s="60"/>
      <c r="ADE5819" s="60"/>
    </row>
    <row r="5820" spans="760:785" x14ac:dyDescent="0.25">
      <c r="ACF5820" s="60"/>
      <c r="ACG5820" s="60"/>
      <c r="ACH5820" s="60"/>
      <c r="ACI5820" s="60"/>
      <c r="ACJ5820" s="60"/>
      <c r="ACK5820" s="60"/>
      <c r="ACL5820" s="60"/>
      <c r="ACM5820" s="60"/>
      <c r="ACN5820" s="60"/>
      <c r="ACO5820" s="60"/>
      <c r="ACP5820" s="60"/>
      <c r="ACQ5820" s="60"/>
      <c r="ACR5820" s="60"/>
      <c r="ACS5820" s="60"/>
      <c r="ACT5820" s="60"/>
      <c r="ACU5820" s="60"/>
      <c r="ACV5820" s="60"/>
      <c r="ACW5820" s="60"/>
      <c r="ACX5820" s="60"/>
      <c r="ACY5820" s="60">
        <v>0.99510521655765205</v>
      </c>
      <c r="ACZ5820" s="60"/>
      <c r="ADA5820" s="60"/>
      <c r="ADB5820" s="60"/>
      <c r="ADC5820" s="60"/>
      <c r="ADD5820" s="60"/>
      <c r="ADE5820" s="60"/>
    </row>
    <row r="5821" spans="760:785" x14ac:dyDescent="0.25">
      <c r="ACF5821" s="60"/>
      <c r="ACG5821" s="60"/>
      <c r="ACH5821" s="60"/>
      <c r="ACI5821" s="60"/>
      <c r="ACJ5821" s="60"/>
      <c r="ACK5821" s="60"/>
      <c r="ACL5821" s="60"/>
      <c r="ACM5821" s="60"/>
      <c r="ACN5821" s="60"/>
      <c r="ACO5821" s="60"/>
      <c r="ACP5821" s="60"/>
      <c r="ACQ5821" s="60"/>
      <c r="ACR5821" s="60"/>
      <c r="ACS5821" s="60"/>
      <c r="ACT5821" s="60"/>
      <c r="ACU5821" s="60"/>
      <c r="ACV5821" s="60"/>
      <c r="ACW5821" s="60"/>
      <c r="ACX5821" s="60"/>
      <c r="ACY5821" s="60">
        <v>0.99509338457394203</v>
      </c>
      <c r="ACZ5821" s="60"/>
      <c r="ADA5821" s="60"/>
      <c r="ADB5821" s="60"/>
      <c r="ADC5821" s="60"/>
      <c r="ADD5821" s="60"/>
      <c r="ADE5821" s="60"/>
    </row>
    <row r="5822" spans="760:785" x14ac:dyDescent="0.25">
      <c r="ACF5822" s="60"/>
      <c r="ACG5822" s="60"/>
      <c r="ACH5822" s="60"/>
      <c r="ACI5822" s="60"/>
      <c r="ACJ5822" s="60"/>
      <c r="ACK5822" s="60"/>
      <c r="ACL5822" s="60"/>
      <c r="ACM5822" s="60"/>
      <c r="ACN5822" s="60"/>
      <c r="ACO5822" s="60"/>
      <c r="ACP5822" s="60"/>
      <c r="ACQ5822" s="60"/>
      <c r="ACR5822" s="60"/>
      <c r="ACS5822" s="60"/>
      <c r="ACT5822" s="60"/>
      <c r="ACU5822" s="60"/>
      <c r="ACV5822" s="60"/>
      <c r="ACW5822" s="60"/>
      <c r="ACX5822" s="60"/>
      <c r="ACY5822" s="60">
        <v>0.99508595418121704</v>
      </c>
      <c r="ACZ5822" s="60"/>
      <c r="ADA5822" s="60"/>
      <c r="ADB5822" s="60"/>
      <c r="ADC5822" s="60"/>
      <c r="ADD5822" s="60"/>
      <c r="ADE5822" s="60"/>
    </row>
    <row r="5823" spans="760:785" x14ac:dyDescent="0.25">
      <c r="ACF5823" s="60"/>
      <c r="ACG5823" s="60"/>
      <c r="ACH5823" s="60"/>
      <c r="ACI5823" s="60"/>
      <c r="ACJ5823" s="60"/>
      <c r="ACK5823" s="60"/>
      <c r="ACL5823" s="60"/>
      <c r="ACM5823" s="60"/>
      <c r="ACN5823" s="60"/>
      <c r="ACO5823" s="60"/>
      <c r="ACP5823" s="60"/>
      <c r="ACQ5823" s="60"/>
      <c r="ACR5823" s="60"/>
      <c r="ACS5823" s="60"/>
      <c r="ACT5823" s="60"/>
      <c r="ACU5823" s="60"/>
      <c r="ACV5823" s="60"/>
      <c r="ACW5823" s="60"/>
      <c r="ACX5823" s="60"/>
      <c r="ACY5823" s="60">
        <v>0.99508042947619602</v>
      </c>
      <c r="ACZ5823" s="60"/>
      <c r="ADA5823" s="60"/>
      <c r="ADB5823" s="60"/>
      <c r="ADC5823" s="60"/>
      <c r="ADD5823" s="60"/>
      <c r="ADE5823" s="60"/>
    </row>
    <row r="5824" spans="760:785" x14ac:dyDescent="0.25">
      <c r="ACF5824" s="60"/>
      <c r="ACG5824" s="60"/>
      <c r="ACH5824" s="60"/>
      <c r="ACI5824" s="60"/>
      <c r="ACJ5824" s="60"/>
      <c r="ACK5824" s="60"/>
      <c r="ACL5824" s="60"/>
      <c r="ACM5824" s="60"/>
      <c r="ACN5824" s="60"/>
      <c r="ACO5824" s="60"/>
      <c r="ACP5824" s="60"/>
      <c r="ACQ5824" s="60"/>
      <c r="ACR5824" s="60"/>
      <c r="ACS5824" s="60"/>
      <c r="ACT5824" s="60"/>
      <c r="ACU5824" s="60"/>
      <c r="ACV5824" s="60"/>
      <c r="ACW5824" s="60"/>
      <c r="ACX5824" s="60"/>
      <c r="ACY5824" s="60">
        <v>0.99507707404946599</v>
      </c>
      <c r="ACZ5824" s="60"/>
      <c r="ADA5824" s="60"/>
      <c r="ADB5824" s="60"/>
      <c r="ADC5824" s="60"/>
      <c r="ADD5824" s="60"/>
      <c r="ADE5824" s="60"/>
    </row>
    <row r="5825" spans="760:785" x14ac:dyDescent="0.25">
      <c r="ACF5825" s="60"/>
      <c r="ACG5825" s="60"/>
      <c r="ACH5825" s="60"/>
      <c r="ACI5825" s="60"/>
      <c r="ACJ5825" s="60"/>
      <c r="ACK5825" s="60"/>
      <c r="ACL5825" s="60"/>
      <c r="ACM5825" s="60"/>
      <c r="ACN5825" s="60"/>
      <c r="ACO5825" s="60"/>
      <c r="ACP5825" s="60"/>
      <c r="ACQ5825" s="60"/>
      <c r="ACR5825" s="60"/>
      <c r="ACS5825" s="60"/>
      <c r="ACT5825" s="60"/>
      <c r="ACU5825" s="60"/>
      <c r="ACV5825" s="60"/>
      <c r="ACW5825" s="60"/>
      <c r="ACX5825" s="60"/>
      <c r="ACY5825" s="60">
        <v>0.99507213994271504</v>
      </c>
      <c r="ACZ5825" s="60"/>
      <c r="ADA5825" s="60"/>
      <c r="ADB5825" s="60"/>
      <c r="ADC5825" s="60"/>
      <c r="ADD5825" s="60"/>
      <c r="ADE5825" s="60"/>
    </row>
    <row r="5826" spans="760:785" x14ac:dyDescent="0.25">
      <c r="ACF5826" s="60"/>
      <c r="ACG5826" s="60"/>
      <c r="ACH5826" s="60"/>
      <c r="ACI5826" s="60"/>
      <c r="ACJ5826" s="60"/>
      <c r="ACK5826" s="60"/>
      <c r="ACL5826" s="60"/>
      <c r="ACM5826" s="60"/>
      <c r="ACN5826" s="60"/>
      <c r="ACO5826" s="60"/>
      <c r="ACP5826" s="60"/>
      <c r="ACQ5826" s="60"/>
      <c r="ACR5826" s="60"/>
      <c r="ACS5826" s="60"/>
      <c r="ACT5826" s="60"/>
      <c r="ACU5826" s="60"/>
      <c r="ACV5826" s="60"/>
      <c r="ACW5826" s="60"/>
      <c r="ACX5826" s="60"/>
      <c r="ACY5826" s="60">
        <v>0.99505868956014798</v>
      </c>
      <c r="ACZ5826" s="60"/>
      <c r="ADA5826" s="60"/>
      <c r="ADB5826" s="60"/>
      <c r="ADC5826" s="60"/>
      <c r="ADD5826" s="60"/>
      <c r="ADE5826" s="60"/>
    </row>
    <row r="5827" spans="760:785" x14ac:dyDescent="0.25">
      <c r="ACF5827" s="60"/>
      <c r="ACG5827" s="60"/>
      <c r="ACH5827" s="60"/>
      <c r="ACI5827" s="60"/>
      <c r="ACJ5827" s="60"/>
      <c r="ACK5827" s="60"/>
      <c r="ACL5827" s="60"/>
      <c r="ACM5827" s="60"/>
      <c r="ACN5827" s="60"/>
      <c r="ACO5827" s="60"/>
      <c r="ACP5827" s="60"/>
      <c r="ACQ5827" s="60"/>
      <c r="ACR5827" s="60"/>
      <c r="ACS5827" s="60"/>
      <c r="ACT5827" s="60"/>
      <c r="ACU5827" s="60"/>
      <c r="ACV5827" s="60"/>
      <c r="ACW5827" s="60"/>
      <c r="ACX5827" s="60"/>
      <c r="ACY5827" s="60">
        <v>0.99504928178799901</v>
      </c>
      <c r="ACZ5827" s="60"/>
      <c r="ADA5827" s="60"/>
      <c r="ADB5827" s="60"/>
      <c r="ADC5827" s="60"/>
      <c r="ADD5827" s="60"/>
      <c r="ADE5827" s="60"/>
    </row>
    <row r="5828" spans="760:785" x14ac:dyDescent="0.25">
      <c r="ACF5828" s="60"/>
      <c r="ACG5828" s="60"/>
      <c r="ACH5828" s="60"/>
      <c r="ACI5828" s="60"/>
      <c r="ACJ5828" s="60"/>
      <c r="ACK5828" s="60"/>
      <c r="ACL5828" s="60"/>
      <c r="ACM5828" s="60"/>
      <c r="ACN5828" s="60"/>
      <c r="ACO5828" s="60"/>
      <c r="ACP5828" s="60"/>
      <c r="ACQ5828" s="60"/>
      <c r="ACR5828" s="60"/>
      <c r="ACS5828" s="60"/>
      <c r="ACT5828" s="60"/>
      <c r="ACU5828" s="60"/>
      <c r="ACV5828" s="60"/>
      <c r="ACW5828" s="60"/>
      <c r="ACX5828" s="60"/>
      <c r="ACY5828" s="60">
        <v>0.99504154126983202</v>
      </c>
      <c r="ACZ5828" s="60"/>
      <c r="ADA5828" s="60"/>
      <c r="ADB5828" s="60"/>
      <c r="ADC5828" s="60"/>
      <c r="ADD5828" s="60"/>
      <c r="ADE5828" s="60"/>
    </row>
    <row r="5829" spans="760:785" x14ac:dyDescent="0.25">
      <c r="ACF5829" s="60"/>
      <c r="ACG5829" s="60"/>
      <c r="ACH5829" s="60"/>
      <c r="ACI5829" s="60"/>
      <c r="ACJ5829" s="60"/>
      <c r="ACK5829" s="60"/>
      <c r="ACL5829" s="60"/>
      <c r="ACM5829" s="60"/>
      <c r="ACN5829" s="60"/>
      <c r="ACO5829" s="60"/>
      <c r="ACP5829" s="60"/>
      <c r="ACQ5829" s="60"/>
      <c r="ACR5829" s="60"/>
      <c r="ACS5829" s="60"/>
      <c r="ACT5829" s="60"/>
      <c r="ACU5829" s="60"/>
      <c r="ACV5829" s="60"/>
      <c r="ACW5829" s="60"/>
      <c r="ACX5829" s="60"/>
      <c r="ACY5829" s="60">
        <v>0.99503437434457298</v>
      </c>
      <c r="ACZ5829" s="60"/>
      <c r="ADA5829" s="60"/>
      <c r="ADB5829" s="60"/>
      <c r="ADC5829" s="60"/>
      <c r="ADD5829" s="60"/>
      <c r="ADE5829" s="60"/>
    </row>
    <row r="5830" spans="760:785" x14ac:dyDescent="0.25">
      <c r="ACF5830" s="60"/>
      <c r="ACG5830" s="60"/>
      <c r="ACH5830" s="60"/>
      <c r="ACI5830" s="60"/>
      <c r="ACJ5830" s="60"/>
      <c r="ACK5830" s="60"/>
      <c r="ACL5830" s="60"/>
      <c r="ACM5830" s="60"/>
      <c r="ACN5830" s="60"/>
      <c r="ACO5830" s="60"/>
      <c r="ACP5830" s="60"/>
      <c r="ACQ5830" s="60"/>
      <c r="ACR5830" s="60"/>
      <c r="ACS5830" s="60"/>
      <c r="ACT5830" s="60"/>
      <c r="ACU5830" s="60"/>
      <c r="ACV5830" s="60"/>
      <c r="ACW5830" s="60"/>
      <c r="ACX5830" s="60"/>
      <c r="ACY5830" s="60">
        <v>0.99502764791849296</v>
      </c>
      <c r="ACZ5830" s="60"/>
      <c r="ADA5830" s="60"/>
      <c r="ADB5830" s="60"/>
      <c r="ADC5830" s="60"/>
      <c r="ADD5830" s="60"/>
      <c r="ADE5830" s="60"/>
    </row>
    <row r="5831" spans="760:785" x14ac:dyDescent="0.25">
      <c r="ACF5831" s="60"/>
      <c r="ACG5831" s="60"/>
      <c r="ACH5831" s="60"/>
      <c r="ACI5831" s="60"/>
      <c r="ACJ5831" s="60"/>
      <c r="ACK5831" s="60"/>
      <c r="ACL5831" s="60"/>
      <c r="ACM5831" s="60"/>
      <c r="ACN5831" s="60"/>
      <c r="ACO5831" s="60"/>
      <c r="ACP5831" s="60"/>
      <c r="ACQ5831" s="60"/>
      <c r="ACR5831" s="60"/>
      <c r="ACS5831" s="60"/>
      <c r="ACT5831" s="60"/>
      <c r="ACU5831" s="60"/>
      <c r="ACV5831" s="60"/>
      <c r="ACW5831" s="60"/>
      <c r="ACX5831" s="60"/>
      <c r="ACY5831" s="60">
        <v>0.99501082999042201</v>
      </c>
      <c r="ACZ5831" s="60"/>
      <c r="ADA5831" s="60"/>
      <c r="ADB5831" s="60"/>
      <c r="ADC5831" s="60"/>
      <c r="ADD5831" s="60"/>
      <c r="ADE5831" s="60"/>
    </row>
    <row r="5832" spans="760:785" x14ac:dyDescent="0.25">
      <c r="ACF5832" s="60"/>
      <c r="ACG5832" s="60"/>
      <c r="ACH5832" s="60"/>
      <c r="ACI5832" s="60"/>
      <c r="ACJ5832" s="60"/>
      <c r="ACK5832" s="60"/>
      <c r="ACL5832" s="60"/>
      <c r="ACM5832" s="60"/>
      <c r="ACN5832" s="60"/>
      <c r="ACO5832" s="60"/>
      <c r="ACP5832" s="60"/>
      <c r="ACQ5832" s="60"/>
      <c r="ACR5832" s="60"/>
      <c r="ACS5832" s="60"/>
      <c r="ACT5832" s="60"/>
      <c r="ACU5832" s="60"/>
      <c r="ACV5832" s="60"/>
      <c r="ACW5832" s="60"/>
      <c r="ACX5832" s="60"/>
      <c r="ACY5832" s="60">
        <v>0.99500492760162496</v>
      </c>
      <c r="ACZ5832" s="60"/>
      <c r="ADA5832" s="60"/>
      <c r="ADB5832" s="60"/>
      <c r="ADC5832" s="60"/>
      <c r="ADD5832" s="60"/>
      <c r="ADE5832" s="60"/>
    </row>
    <row r="5833" spans="760:785" x14ac:dyDescent="0.25">
      <c r="ACF5833" s="60"/>
      <c r="ACG5833" s="60"/>
      <c r="ACH5833" s="60"/>
      <c r="ACI5833" s="60"/>
      <c r="ACJ5833" s="60"/>
      <c r="ACK5833" s="60"/>
      <c r="ACL5833" s="60"/>
      <c r="ACM5833" s="60"/>
      <c r="ACN5833" s="60"/>
      <c r="ACO5833" s="60"/>
      <c r="ACP5833" s="60"/>
      <c r="ACQ5833" s="60"/>
      <c r="ACR5833" s="60"/>
      <c r="ACS5833" s="60"/>
      <c r="ACT5833" s="60"/>
      <c r="ACU5833" s="60"/>
      <c r="ACV5833" s="60"/>
      <c r="ACW5833" s="60"/>
      <c r="ACX5833" s="60"/>
      <c r="ACY5833" s="60">
        <v>0.99497906639923095</v>
      </c>
      <c r="ACZ5833" s="60"/>
      <c r="ADA5833" s="60"/>
      <c r="ADB5833" s="60"/>
      <c r="ADC5833" s="60"/>
      <c r="ADD5833" s="60"/>
      <c r="ADE5833" s="60"/>
    </row>
    <row r="5834" spans="760:785" x14ac:dyDescent="0.25">
      <c r="ACF5834" s="60"/>
      <c r="ACG5834" s="60"/>
      <c r="ACH5834" s="60"/>
      <c r="ACI5834" s="60"/>
      <c r="ACJ5834" s="60"/>
      <c r="ACK5834" s="60"/>
      <c r="ACL5834" s="60"/>
      <c r="ACM5834" s="60"/>
      <c r="ACN5834" s="60"/>
      <c r="ACO5834" s="60"/>
      <c r="ACP5834" s="60"/>
      <c r="ACQ5834" s="60"/>
      <c r="ACR5834" s="60"/>
      <c r="ACS5834" s="60"/>
      <c r="ACT5834" s="60"/>
      <c r="ACU5834" s="60"/>
      <c r="ACV5834" s="60"/>
      <c r="ACW5834" s="60"/>
      <c r="ACX5834" s="60"/>
      <c r="ACY5834" s="60">
        <v>0.99496378304583499</v>
      </c>
      <c r="ACZ5834" s="60"/>
      <c r="ADA5834" s="60"/>
      <c r="ADB5834" s="60"/>
      <c r="ADC5834" s="60"/>
      <c r="ADD5834" s="60"/>
      <c r="ADE5834" s="60"/>
    </row>
    <row r="5835" spans="760:785" x14ac:dyDescent="0.25">
      <c r="ACF5835" s="60"/>
      <c r="ACG5835" s="60"/>
      <c r="ACH5835" s="60"/>
      <c r="ACI5835" s="60"/>
      <c r="ACJ5835" s="60"/>
      <c r="ACK5835" s="60"/>
      <c r="ACL5835" s="60"/>
      <c r="ACM5835" s="60"/>
      <c r="ACN5835" s="60"/>
      <c r="ACO5835" s="60"/>
      <c r="ACP5835" s="60"/>
      <c r="ACQ5835" s="60"/>
      <c r="ACR5835" s="60"/>
      <c r="ACS5835" s="60"/>
      <c r="ACT5835" s="60"/>
      <c r="ACU5835" s="60"/>
      <c r="ACV5835" s="60"/>
      <c r="ACW5835" s="60"/>
      <c r="ACX5835" s="60"/>
      <c r="ACY5835" s="60">
        <v>0.99494767269533801</v>
      </c>
      <c r="ACZ5835" s="60"/>
      <c r="ADA5835" s="60"/>
      <c r="ADB5835" s="60"/>
      <c r="ADC5835" s="60"/>
      <c r="ADD5835" s="60"/>
      <c r="ADE5835" s="60"/>
    </row>
    <row r="5836" spans="760:785" x14ac:dyDescent="0.25">
      <c r="ACF5836" s="60"/>
      <c r="ACG5836" s="60"/>
      <c r="ACH5836" s="60"/>
      <c r="ACI5836" s="60"/>
      <c r="ACJ5836" s="60"/>
      <c r="ACK5836" s="60"/>
      <c r="ACL5836" s="60"/>
      <c r="ACM5836" s="60"/>
      <c r="ACN5836" s="60"/>
      <c r="ACO5836" s="60"/>
      <c r="ACP5836" s="60"/>
      <c r="ACQ5836" s="60"/>
      <c r="ACR5836" s="60"/>
      <c r="ACS5836" s="60"/>
      <c r="ACT5836" s="60"/>
      <c r="ACU5836" s="60"/>
      <c r="ACV5836" s="60"/>
      <c r="ACW5836" s="60"/>
      <c r="ACX5836" s="60"/>
      <c r="ACY5836" s="60">
        <v>0.99494513100927295</v>
      </c>
      <c r="ACZ5836" s="60"/>
      <c r="ADA5836" s="60"/>
      <c r="ADB5836" s="60"/>
      <c r="ADC5836" s="60"/>
      <c r="ADD5836" s="60"/>
      <c r="ADE5836" s="60"/>
    </row>
    <row r="5837" spans="760:785" x14ac:dyDescent="0.25">
      <c r="ACF5837" s="60"/>
      <c r="ACG5837" s="60"/>
      <c r="ACH5837" s="60"/>
      <c r="ACI5837" s="60"/>
      <c r="ACJ5837" s="60"/>
      <c r="ACK5837" s="60"/>
      <c r="ACL5837" s="60"/>
      <c r="ACM5837" s="60"/>
      <c r="ACN5837" s="60"/>
      <c r="ACO5837" s="60"/>
      <c r="ACP5837" s="60"/>
      <c r="ACQ5837" s="60"/>
      <c r="ACR5837" s="60"/>
      <c r="ACS5837" s="60"/>
      <c r="ACT5837" s="60"/>
      <c r="ACU5837" s="60"/>
      <c r="ACV5837" s="60"/>
      <c r="ACW5837" s="60"/>
      <c r="ACX5837" s="60"/>
      <c r="ACY5837" s="60">
        <v>0.99494237592629697</v>
      </c>
      <c r="ACZ5837" s="60"/>
      <c r="ADA5837" s="60"/>
      <c r="ADB5837" s="60"/>
      <c r="ADC5837" s="60"/>
      <c r="ADD5837" s="60"/>
      <c r="ADE5837" s="60"/>
    </row>
    <row r="5838" spans="760:785" x14ac:dyDescent="0.25">
      <c r="ACF5838" s="60"/>
      <c r="ACG5838" s="60"/>
      <c r="ACH5838" s="60"/>
      <c r="ACI5838" s="60"/>
      <c r="ACJ5838" s="60"/>
      <c r="ACK5838" s="60"/>
      <c r="ACL5838" s="60"/>
      <c r="ACM5838" s="60"/>
      <c r="ACN5838" s="60"/>
      <c r="ACO5838" s="60"/>
      <c r="ACP5838" s="60"/>
      <c r="ACQ5838" s="60"/>
      <c r="ACR5838" s="60"/>
      <c r="ACS5838" s="60"/>
      <c r="ACT5838" s="60"/>
      <c r="ACU5838" s="60"/>
      <c r="ACV5838" s="60"/>
      <c r="ACW5838" s="60"/>
      <c r="ACX5838" s="60"/>
      <c r="ACY5838" s="60">
        <v>0.99492818144988004</v>
      </c>
      <c r="ACZ5838" s="60"/>
      <c r="ADA5838" s="60"/>
      <c r="ADB5838" s="60"/>
      <c r="ADC5838" s="60"/>
      <c r="ADD5838" s="60"/>
      <c r="ADE5838" s="60"/>
    </row>
    <row r="5839" spans="760:785" x14ac:dyDescent="0.25">
      <c r="ACF5839" s="60"/>
      <c r="ACG5839" s="60"/>
      <c r="ACH5839" s="60"/>
      <c r="ACI5839" s="60"/>
      <c r="ACJ5839" s="60"/>
      <c r="ACK5839" s="60"/>
      <c r="ACL5839" s="60"/>
      <c r="ACM5839" s="60"/>
      <c r="ACN5839" s="60"/>
      <c r="ACO5839" s="60"/>
      <c r="ACP5839" s="60"/>
      <c r="ACQ5839" s="60"/>
      <c r="ACR5839" s="60"/>
      <c r="ACS5839" s="60"/>
      <c r="ACT5839" s="60"/>
      <c r="ACU5839" s="60"/>
      <c r="ACV5839" s="60"/>
      <c r="ACW5839" s="60"/>
      <c r="ACX5839" s="60"/>
      <c r="ACY5839" s="60">
        <v>0.99488007546949198</v>
      </c>
      <c r="ACZ5839" s="60"/>
      <c r="ADA5839" s="60"/>
      <c r="ADB5839" s="60"/>
      <c r="ADC5839" s="60"/>
      <c r="ADD5839" s="60"/>
      <c r="ADE5839" s="60"/>
    </row>
    <row r="5840" spans="760:785" x14ac:dyDescent="0.25">
      <c r="ACF5840" s="60"/>
      <c r="ACG5840" s="60"/>
      <c r="ACH5840" s="60"/>
      <c r="ACI5840" s="60"/>
      <c r="ACJ5840" s="60"/>
      <c r="ACK5840" s="60"/>
      <c r="ACL5840" s="60"/>
      <c r="ACM5840" s="60"/>
      <c r="ACN5840" s="60"/>
      <c r="ACO5840" s="60"/>
      <c r="ACP5840" s="60"/>
      <c r="ACQ5840" s="60"/>
      <c r="ACR5840" s="60"/>
      <c r="ACS5840" s="60"/>
      <c r="ACT5840" s="60"/>
      <c r="ACU5840" s="60"/>
      <c r="ACV5840" s="60"/>
      <c r="ACW5840" s="60"/>
      <c r="ACX5840" s="60"/>
      <c r="ACY5840" s="60">
        <v>0.99485344309676904</v>
      </c>
      <c r="ACZ5840" s="60"/>
      <c r="ADA5840" s="60"/>
      <c r="ADB5840" s="60"/>
      <c r="ADC5840" s="60"/>
      <c r="ADD5840" s="60"/>
      <c r="ADE5840" s="60"/>
    </row>
    <row r="5841" spans="760:785" x14ac:dyDescent="0.25">
      <c r="ACF5841" s="60"/>
      <c r="ACG5841" s="60"/>
      <c r="ACH5841" s="60"/>
      <c r="ACI5841" s="60"/>
      <c r="ACJ5841" s="60"/>
      <c r="ACK5841" s="60"/>
      <c r="ACL5841" s="60"/>
      <c r="ACM5841" s="60"/>
      <c r="ACN5841" s="60"/>
      <c r="ACO5841" s="60"/>
      <c r="ACP5841" s="60"/>
      <c r="ACQ5841" s="60"/>
      <c r="ACR5841" s="60"/>
      <c r="ACS5841" s="60"/>
      <c r="ACT5841" s="60"/>
      <c r="ACU5841" s="60"/>
      <c r="ACV5841" s="60"/>
      <c r="ACW5841" s="60"/>
      <c r="ACX5841" s="60"/>
      <c r="ACY5841" s="60">
        <v>0.99484498294738699</v>
      </c>
      <c r="ACZ5841" s="60"/>
      <c r="ADA5841" s="60"/>
      <c r="ADB5841" s="60"/>
      <c r="ADC5841" s="60"/>
      <c r="ADD5841" s="60"/>
      <c r="ADE5841" s="60"/>
    </row>
    <row r="5842" spans="760:785" x14ac:dyDescent="0.25">
      <c r="ACF5842" s="60"/>
      <c r="ACG5842" s="60"/>
      <c r="ACH5842" s="60"/>
      <c r="ACI5842" s="60"/>
      <c r="ACJ5842" s="60"/>
      <c r="ACK5842" s="60"/>
      <c r="ACL5842" s="60"/>
      <c r="ACM5842" s="60"/>
      <c r="ACN5842" s="60"/>
      <c r="ACO5842" s="60"/>
      <c r="ACP5842" s="60"/>
      <c r="ACQ5842" s="60"/>
      <c r="ACR5842" s="60"/>
      <c r="ACS5842" s="60"/>
      <c r="ACT5842" s="60"/>
      <c r="ACU5842" s="60"/>
      <c r="ACV5842" s="60"/>
      <c r="ACW5842" s="60"/>
      <c r="ACX5842" s="60"/>
      <c r="ACY5842" s="60">
        <v>0.99483536105312598</v>
      </c>
      <c r="ACZ5842" s="60"/>
      <c r="ADA5842" s="60"/>
      <c r="ADB5842" s="60"/>
      <c r="ADC5842" s="60"/>
      <c r="ADD5842" s="60"/>
      <c r="ADE5842" s="60"/>
    </row>
    <row r="5843" spans="760:785" x14ac:dyDescent="0.25">
      <c r="ACF5843" s="60"/>
      <c r="ACG5843" s="60"/>
      <c r="ACH5843" s="60"/>
      <c r="ACI5843" s="60"/>
      <c r="ACJ5843" s="60"/>
      <c r="ACK5843" s="60"/>
      <c r="ACL5843" s="60"/>
      <c r="ACM5843" s="60"/>
      <c r="ACN5843" s="60"/>
      <c r="ACO5843" s="60"/>
      <c r="ACP5843" s="60"/>
      <c r="ACQ5843" s="60"/>
      <c r="ACR5843" s="60"/>
      <c r="ACS5843" s="60"/>
      <c r="ACT5843" s="60"/>
      <c r="ACU5843" s="60"/>
      <c r="ACV5843" s="60"/>
      <c r="ACW5843" s="60"/>
      <c r="ACX5843" s="60"/>
      <c r="ACY5843" s="60">
        <v>0.99483305177708004</v>
      </c>
      <c r="ACZ5843" s="60"/>
      <c r="ADA5843" s="60"/>
      <c r="ADB5843" s="60"/>
      <c r="ADC5843" s="60"/>
      <c r="ADD5843" s="60"/>
      <c r="ADE5843" s="60"/>
    </row>
    <row r="5844" spans="760:785" x14ac:dyDescent="0.25">
      <c r="ACF5844" s="60"/>
      <c r="ACG5844" s="60"/>
      <c r="ACH5844" s="60"/>
      <c r="ACI5844" s="60"/>
      <c r="ACJ5844" s="60"/>
      <c r="ACK5844" s="60"/>
      <c r="ACL5844" s="60"/>
      <c r="ACM5844" s="60"/>
      <c r="ACN5844" s="60"/>
      <c r="ACO5844" s="60"/>
      <c r="ACP5844" s="60"/>
      <c r="ACQ5844" s="60"/>
      <c r="ACR5844" s="60"/>
      <c r="ACS5844" s="60"/>
      <c r="ACT5844" s="60"/>
      <c r="ACU5844" s="60"/>
      <c r="ACV5844" s="60"/>
      <c r="ACW5844" s="60"/>
      <c r="ACX5844" s="60"/>
      <c r="ACY5844" s="60">
        <v>0.99481317677408398</v>
      </c>
      <c r="ACZ5844" s="60"/>
      <c r="ADA5844" s="60"/>
      <c r="ADB5844" s="60"/>
      <c r="ADC5844" s="60"/>
      <c r="ADD5844" s="60"/>
      <c r="ADE5844" s="60"/>
    </row>
    <row r="5845" spans="760:785" x14ac:dyDescent="0.25">
      <c r="ACF5845" s="60"/>
      <c r="ACG5845" s="60"/>
      <c r="ACH5845" s="60"/>
      <c r="ACI5845" s="60"/>
      <c r="ACJ5845" s="60"/>
      <c r="ACK5845" s="60"/>
      <c r="ACL5845" s="60"/>
      <c r="ACM5845" s="60"/>
      <c r="ACN5845" s="60"/>
      <c r="ACO5845" s="60"/>
      <c r="ACP5845" s="60"/>
      <c r="ACQ5845" s="60"/>
      <c r="ACR5845" s="60"/>
      <c r="ACS5845" s="60"/>
      <c r="ACT5845" s="60"/>
      <c r="ACU5845" s="60"/>
      <c r="ACV5845" s="60"/>
      <c r="ACW5845" s="60"/>
      <c r="ACX5845" s="60"/>
      <c r="ACY5845" s="60">
        <v>0.99481131329114503</v>
      </c>
      <c r="ACZ5845" s="60"/>
      <c r="ADA5845" s="60"/>
      <c r="ADB5845" s="60"/>
      <c r="ADC5845" s="60"/>
      <c r="ADD5845" s="60"/>
      <c r="ADE5845" s="60"/>
    </row>
    <row r="5846" spans="760:785" x14ac:dyDescent="0.25">
      <c r="ACF5846" s="60"/>
      <c r="ACG5846" s="60"/>
      <c r="ACH5846" s="60"/>
      <c r="ACI5846" s="60"/>
      <c r="ACJ5846" s="60"/>
      <c r="ACK5846" s="60"/>
      <c r="ACL5846" s="60"/>
      <c r="ACM5846" s="60"/>
      <c r="ACN5846" s="60"/>
      <c r="ACO5846" s="60"/>
      <c r="ACP5846" s="60"/>
      <c r="ACQ5846" s="60"/>
      <c r="ACR5846" s="60"/>
      <c r="ACS5846" s="60"/>
      <c r="ACT5846" s="60"/>
      <c r="ACU5846" s="60"/>
      <c r="ACV5846" s="60"/>
      <c r="ACW5846" s="60"/>
      <c r="ACX5846" s="60"/>
      <c r="ACY5846" s="60">
        <v>0.99481112528554505</v>
      </c>
      <c r="ACZ5846" s="60"/>
      <c r="ADA5846" s="60"/>
      <c r="ADB5846" s="60"/>
      <c r="ADC5846" s="60"/>
      <c r="ADD5846" s="60"/>
      <c r="ADE5846" s="60"/>
    </row>
    <row r="5847" spans="760:785" x14ac:dyDescent="0.25">
      <c r="ACF5847" s="60"/>
      <c r="ACG5847" s="60"/>
      <c r="ACH5847" s="60"/>
      <c r="ACI5847" s="60"/>
      <c r="ACJ5847" s="60"/>
      <c r="ACK5847" s="60"/>
      <c r="ACL5847" s="60"/>
      <c r="ACM5847" s="60"/>
      <c r="ACN5847" s="60"/>
      <c r="ACO5847" s="60"/>
      <c r="ACP5847" s="60"/>
      <c r="ACQ5847" s="60"/>
      <c r="ACR5847" s="60"/>
      <c r="ACS5847" s="60"/>
      <c r="ACT5847" s="60"/>
      <c r="ACU5847" s="60"/>
      <c r="ACV5847" s="60"/>
      <c r="ACW5847" s="60"/>
      <c r="ACX5847" s="60"/>
      <c r="ACY5847" s="60">
        <v>0.99480701741039002</v>
      </c>
      <c r="ACZ5847" s="60"/>
      <c r="ADA5847" s="60"/>
      <c r="ADB5847" s="60"/>
      <c r="ADC5847" s="60"/>
      <c r="ADD5847" s="60"/>
      <c r="ADE5847" s="60"/>
    </row>
    <row r="5848" spans="760:785" x14ac:dyDescent="0.25">
      <c r="ACF5848" s="60"/>
      <c r="ACG5848" s="60"/>
      <c r="ACH5848" s="60"/>
      <c r="ACI5848" s="60"/>
      <c r="ACJ5848" s="60"/>
      <c r="ACK5848" s="60"/>
      <c r="ACL5848" s="60"/>
      <c r="ACM5848" s="60"/>
      <c r="ACN5848" s="60"/>
      <c r="ACO5848" s="60"/>
      <c r="ACP5848" s="60"/>
      <c r="ACQ5848" s="60"/>
      <c r="ACR5848" s="60"/>
      <c r="ACS5848" s="60"/>
      <c r="ACT5848" s="60"/>
      <c r="ACU5848" s="60"/>
      <c r="ACV5848" s="60"/>
      <c r="ACW5848" s="60"/>
      <c r="ACX5848" s="60"/>
      <c r="ACY5848" s="60">
        <v>0.99480497294811998</v>
      </c>
      <c r="ACZ5848" s="60"/>
      <c r="ADA5848" s="60"/>
      <c r="ADB5848" s="60"/>
      <c r="ADC5848" s="60"/>
      <c r="ADD5848" s="60"/>
      <c r="ADE5848" s="60"/>
    </row>
    <row r="5849" spans="760:785" x14ac:dyDescent="0.25">
      <c r="ACF5849" s="60"/>
      <c r="ACG5849" s="60"/>
      <c r="ACH5849" s="60"/>
      <c r="ACI5849" s="60"/>
      <c r="ACJ5849" s="60"/>
      <c r="ACK5849" s="60"/>
      <c r="ACL5849" s="60"/>
      <c r="ACM5849" s="60"/>
      <c r="ACN5849" s="60"/>
      <c r="ACO5849" s="60"/>
      <c r="ACP5849" s="60"/>
      <c r="ACQ5849" s="60"/>
      <c r="ACR5849" s="60"/>
      <c r="ACS5849" s="60"/>
      <c r="ACT5849" s="60"/>
      <c r="ACU5849" s="60"/>
      <c r="ACV5849" s="60"/>
      <c r="ACW5849" s="60"/>
      <c r="ACX5849" s="60"/>
      <c r="ACY5849" s="60">
        <v>0.99478547121823901</v>
      </c>
      <c r="ACZ5849" s="60"/>
      <c r="ADA5849" s="60"/>
      <c r="ADB5849" s="60"/>
      <c r="ADC5849" s="60"/>
      <c r="ADD5849" s="60"/>
      <c r="ADE5849" s="60"/>
    </row>
    <row r="5850" spans="760:785" x14ac:dyDescent="0.25">
      <c r="ACF5850" s="60"/>
      <c r="ACG5850" s="60"/>
      <c r="ACH5850" s="60"/>
      <c r="ACI5850" s="60"/>
      <c r="ACJ5850" s="60"/>
      <c r="ACK5850" s="60"/>
      <c r="ACL5850" s="60"/>
      <c r="ACM5850" s="60"/>
      <c r="ACN5850" s="60"/>
      <c r="ACO5850" s="60"/>
      <c r="ACP5850" s="60"/>
      <c r="ACQ5850" s="60"/>
      <c r="ACR5850" s="60"/>
      <c r="ACS5850" s="60"/>
      <c r="ACT5850" s="60"/>
      <c r="ACU5850" s="60"/>
      <c r="ACV5850" s="60"/>
      <c r="ACW5850" s="60"/>
      <c r="ACX5850" s="60"/>
      <c r="ACY5850" s="60">
        <v>0.99476100312342397</v>
      </c>
      <c r="ACZ5850" s="60"/>
      <c r="ADA5850" s="60"/>
      <c r="ADB5850" s="60"/>
      <c r="ADC5850" s="60"/>
      <c r="ADD5850" s="60"/>
      <c r="ADE5850" s="60"/>
    </row>
    <row r="5851" spans="760:785" x14ac:dyDescent="0.25">
      <c r="ACF5851" s="60"/>
      <c r="ACG5851" s="60"/>
      <c r="ACH5851" s="60"/>
      <c r="ACI5851" s="60"/>
      <c r="ACJ5851" s="60"/>
      <c r="ACK5851" s="60"/>
      <c r="ACL5851" s="60"/>
      <c r="ACM5851" s="60"/>
      <c r="ACN5851" s="60"/>
      <c r="ACO5851" s="60"/>
      <c r="ACP5851" s="60"/>
      <c r="ACQ5851" s="60"/>
      <c r="ACR5851" s="60"/>
      <c r="ACS5851" s="60"/>
      <c r="ACT5851" s="60"/>
      <c r="ACU5851" s="60"/>
      <c r="ACV5851" s="60"/>
      <c r="ACW5851" s="60"/>
      <c r="ACX5851" s="60"/>
      <c r="ACY5851" s="60">
        <v>0.994752793858377</v>
      </c>
      <c r="ACZ5851" s="60"/>
      <c r="ADA5851" s="60"/>
      <c r="ADB5851" s="60"/>
      <c r="ADC5851" s="60"/>
      <c r="ADD5851" s="60"/>
      <c r="ADE5851" s="60"/>
    </row>
    <row r="5852" spans="760:785" x14ac:dyDescent="0.25">
      <c r="ACF5852" s="60"/>
      <c r="ACG5852" s="60"/>
      <c r="ACH5852" s="60"/>
      <c r="ACI5852" s="60"/>
      <c r="ACJ5852" s="60"/>
      <c r="ACK5852" s="60"/>
      <c r="ACL5852" s="60"/>
      <c r="ACM5852" s="60"/>
      <c r="ACN5852" s="60"/>
      <c r="ACO5852" s="60"/>
      <c r="ACP5852" s="60"/>
      <c r="ACQ5852" s="60"/>
      <c r="ACR5852" s="60"/>
      <c r="ACS5852" s="60"/>
      <c r="ACT5852" s="60"/>
      <c r="ACU5852" s="60"/>
      <c r="ACV5852" s="60"/>
      <c r="ACW5852" s="60"/>
      <c r="ACX5852" s="60"/>
      <c r="ACY5852" s="60">
        <v>0.99471503092137503</v>
      </c>
      <c r="ACZ5852" s="60"/>
      <c r="ADA5852" s="60"/>
      <c r="ADB5852" s="60"/>
      <c r="ADC5852" s="60"/>
      <c r="ADD5852" s="60"/>
      <c r="ADE5852" s="60"/>
    </row>
    <row r="5853" spans="760:785" x14ac:dyDescent="0.25">
      <c r="ACF5853" s="60"/>
      <c r="ACG5853" s="60"/>
      <c r="ACH5853" s="60"/>
      <c r="ACI5853" s="60"/>
      <c r="ACJ5853" s="60"/>
      <c r="ACK5853" s="60"/>
      <c r="ACL5853" s="60"/>
      <c r="ACM5853" s="60"/>
      <c r="ACN5853" s="60"/>
      <c r="ACO5853" s="60"/>
      <c r="ACP5853" s="60"/>
      <c r="ACQ5853" s="60"/>
      <c r="ACR5853" s="60"/>
      <c r="ACS5853" s="60"/>
      <c r="ACT5853" s="60"/>
      <c r="ACU5853" s="60"/>
      <c r="ACV5853" s="60"/>
      <c r="ACW5853" s="60"/>
      <c r="ACX5853" s="60"/>
      <c r="ACY5853" s="60">
        <v>0.99467724176460104</v>
      </c>
      <c r="ACZ5853" s="60"/>
      <c r="ADA5853" s="60"/>
      <c r="ADB5853" s="60"/>
      <c r="ADC5853" s="60"/>
      <c r="ADD5853" s="60"/>
      <c r="ADE5853" s="60"/>
    </row>
    <row r="5854" spans="760:785" x14ac:dyDescent="0.25">
      <c r="ACF5854" s="60"/>
      <c r="ACG5854" s="60"/>
      <c r="ACH5854" s="60"/>
      <c r="ACI5854" s="60"/>
      <c r="ACJ5854" s="60"/>
      <c r="ACK5854" s="60"/>
      <c r="ACL5854" s="60"/>
      <c r="ACM5854" s="60"/>
      <c r="ACN5854" s="60"/>
      <c r="ACO5854" s="60"/>
      <c r="ACP5854" s="60"/>
      <c r="ACQ5854" s="60"/>
      <c r="ACR5854" s="60"/>
      <c r="ACS5854" s="60"/>
      <c r="ACT5854" s="60"/>
      <c r="ACU5854" s="60"/>
      <c r="ACV5854" s="60"/>
      <c r="ACW5854" s="60"/>
      <c r="ACX5854" s="60"/>
      <c r="ACY5854" s="60">
        <v>0.99466370797453296</v>
      </c>
      <c r="ACZ5854" s="60"/>
      <c r="ADA5854" s="60"/>
      <c r="ADB5854" s="60"/>
      <c r="ADC5854" s="60"/>
      <c r="ADD5854" s="60"/>
      <c r="ADE5854" s="60"/>
    </row>
    <row r="5855" spans="760:785" x14ac:dyDescent="0.25">
      <c r="ACF5855" s="60"/>
      <c r="ACG5855" s="60"/>
      <c r="ACH5855" s="60"/>
      <c r="ACI5855" s="60"/>
      <c r="ACJ5855" s="60"/>
      <c r="ACK5855" s="60"/>
      <c r="ACL5855" s="60"/>
      <c r="ACM5855" s="60"/>
      <c r="ACN5855" s="60"/>
      <c r="ACO5855" s="60"/>
      <c r="ACP5855" s="60"/>
      <c r="ACQ5855" s="60"/>
      <c r="ACR5855" s="60"/>
      <c r="ACS5855" s="60"/>
      <c r="ACT5855" s="60"/>
      <c r="ACU5855" s="60"/>
      <c r="ACV5855" s="60"/>
      <c r="ACW5855" s="60"/>
      <c r="ACX5855" s="60"/>
      <c r="ACY5855" s="60">
        <v>0.99465801657888697</v>
      </c>
      <c r="ACZ5855" s="60"/>
      <c r="ADA5855" s="60"/>
      <c r="ADB5855" s="60"/>
      <c r="ADC5855" s="60"/>
      <c r="ADD5855" s="60"/>
      <c r="ADE5855" s="60"/>
    </row>
    <row r="5856" spans="760:785" x14ac:dyDescent="0.25">
      <c r="ACF5856" s="60"/>
      <c r="ACG5856" s="60"/>
      <c r="ACH5856" s="60"/>
      <c r="ACI5856" s="60"/>
      <c r="ACJ5856" s="60"/>
      <c r="ACK5856" s="60"/>
      <c r="ACL5856" s="60"/>
      <c r="ACM5856" s="60"/>
      <c r="ACN5856" s="60"/>
      <c r="ACO5856" s="60"/>
      <c r="ACP5856" s="60"/>
      <c r="ACQ5856" s="60"/>
      <c r="ACR5856" s="60"/>
      <c r="ACS5856" s="60"/>
      <c r="ACT5856" s="60"/>
      <c r="ACU5856" s="60"/>
      <c r="ACV5856" s="60"/>
      <c r="ACW5856" s="60"/>
      <c r="ACX5856" s="60"/>
      <c r="ACY5856" s="60">
        <v>0.99463773434651603</v>
      </c>
      <c r="ACZ5856" s="60"/>
      <c r="ADA5856" s="60"/>
      <c r="ADB5856" s="60"/>
      <c r="ADC5856" s="60"/>
      <c r="ADD5856" s="60"/>
      <c r="ADE5856" s="60"/>
    </row>
    <row r="5857" spans="760:785" x14ac:dyDescent="0.25">
      <c r="ACF5857" s="60"/>
      <c r="ACG5857" s="60"/>
      <c r="ACH5857" s="60"/>
      <c r="ACI5857" s="60"/>
      <c r="ACJ5857" s="60"/>
      <c r="ACK5857" s="60"/>
      <c r="ACL5857" s="60"/>
      <c r="ACM5857" s="60"/>
      <c r="ACN5857" s="60"/>
      <c r="ACO5857" s="60"/>
      <c r="ACP5857" s="60"/>
      <c r="ACQ5857" s="60"/>
      <c r="ACR5857" s="60"/>
      <c r="ACS5857" s="60"/>
      <c r="ACT5857" s="60"/>
      <c r="ACU5857" s="60"/>
      <c r="ACV5857" s="60"/>
      <c r="ACW5857" s="60"/>
      <c r="ACX5857" s="60"/>
      <c r="ACY5857" s="60">
        <v>0.99462584737579096</v>
      </c>
      <c r="ACZ5857" s="60"/>
      <c r="ADA5857" s="60"/>
      <c r="ADB5857" s="60"/>
      <c r="ADC5857" s="60"/>
      <c r="ADD5857" s="60"/>
      <c r="ADE5857" s="60"/>
    </row>
    <row r="5858" spans="760:785" x14ac:dyDescent="0.25">
      <c r="ACF5858" s="60"/>
      <c r="ACG5858" s="60"/>
      <c r="ACH5858" s="60"/>
      <c r="ACI5858" s="60"/>
      <c r="ACJ5858" s="60"/>
      <c r="ACK5858" s="60"/>
      <c r="ACL5858" s="60"/>
      <c r="ACM5858" s="60"/>
      <c r="ACN5858" s="60"/>
      <c r="ACO5858" s="60"/>
      <c r="ACP5858" s="60"/>
      <c r="ACQ5858" s="60"/>
      <c r="ACR5858" s="60"/>
      <c r="ACS5858" s="60"/>
      <c r="ACT5858" s="60"/>
      <c r="ACU5858" s="60"/>
      <c r="ACV5858" s="60"/>
      <c r="ACW5858" s="60"/>
      <c r="ACX5858" s="60"/>
      <c r="ACY5858" s="60">
        <v>0.99461519267197995</v>
      </c>
      <c r="ACZ5858" s="60"/>
      <c r="ADA5858" s="60"/>
      <c r="ADB5858" s="60"/>
      <c r="ADC5858" s="60"/>
      <c r="ADD5858" s="60"/>
      <c r="ADE5858" s="60"/>
    </row>
    <row r="5859" spans="760:785" x14ac:dyDescent="0.25">
      <c r="ACF5859" s="60"/>
      <c r="ACG5859" s="60"/>
      <c r="ACH5859" s="60"/>
      <c r="ACI5859" s="60"/>
      <c r="ACJ5859" s="60"/>
      <c r="ACK5859" s="60"/>
      <c r="ACL5859" s="60"/>
      <c r="ACM5859" s="60"/>
      <c r="ACN5859" s="60"/>
      <c r="ACO5859" s="60"/>
      <c r="ACP5859" s="60"/>
      <c r="ACQ5859" s="60"/>
      <c r="ACR5859" s="60"/>
      <c r="ACS5859" s="60"/>
      <c r="ACT5859" s="60"/>
      <c r="ACU5859" s="60"/>
      <c r="ACV5859" s="60"/>
      <c r="ACW5859" s="60"/>
      <c r="ACX5859" s="60"/>
      <c r="ACY5859" s="60">
        <v>0.99459654303544798</v>
      </c>
      <c r="ACZ5859" s="60"/>
      <c r="ADA5859" s="60"/>
      <c r="ADB5859" s="60"/>
      <c r="ADC5859" s="60"/>
      <c r="ADD5859" s="60"/>
      <c r="ADE5859" s="60"/>
    </row>
    <row r="5860" spans="760:785" x14ac:dyDescent="0.25">
      <c r="ACF5860" s="60"/>
      <c r="ACG5860" s="60"/>
      <c r="ACH5860" s="60"/>
      <c r="ACI5860" s="60"/>
      <c r="ACJ5860" s="60"/>
      <c r="ACK5860" s="60"/>
      <c r="ACL5860" s="60"/>
      <c r="ACM5860" s="60"/>
      <c r="ACN5860" s="60"/>
      <c r="ACO5860" s="60"/>
      <c r="ACP5860" s="60"/>
      <c r="ACQ5860" s="60"/>
      <c r="ACR5860" s="60"/>
      <c r="ACS5860" s="60"/>
      <c r="ACT5860" s="60"/>
      <c r="ACU5860" s="60"/>
      <c r="ACV5860" s="60"/>
      <c r="ACW5860" s="60"/>
      <c r="ACX5860" s="60"/>
      <c r="ACY5860" s="60">
        <v>0.99458507758082704</v>
      </c>
      <c r="ACZ5860" s="60"/>
      <c r="ADA5860" s="60"/>
      <c r="ADB5860" s="60"/>
      <c r="ADC5860" s="60"/>
      <c r="ADD5860" s="60"/>
      <c r="ADE5860" s="60"/>
    </row>
    <row r="5861" spans="760:785" x14ac:dyDescent="0.25">
      <c r="ACF5861" s="60"/>
      <c r="ACG5861" s="60"/>
      <c r="ACH5861" s="60"/>
      <c r="ACI5861" s="60"/>
      <c r="ACJ5861" s="60"/>
      <c r="ACK5861" s="60"/>
      <c r="ACL5861" s="60"/>
      <c r="ACM5861" s="60"/>
      <c r="ACN5861" s="60"/>
      <c r="ACO5861" s="60"/>
      <c r="ACP5861" s="60"/>
      <c r="ACQ5861" s="60"/>
      <c r="ACR5861" s="60"/>
      <c r="ACS5861" s="60"/>
      <c r="ACT5861" s="60"/>
      <c r="ACU5861" s="60"/>
      <c r="ACV5861" s="60"/>
      <c r="ACW5861" s="60"/>
      <c r="ACX5861" s="60"/>
      <c r="ACY5861" s="60">
        <v>0.99458288390086202</v>
      </c>
      <c r="ACZ5861" s="60"/>
      <c r="ADA5861" s="60"/>
      <c r="ADB5861" s="60"/>
      <c r="ADC5861" s="60"/>
      <c r="ADD5861" s="60"/>
      <c r="ADE5861" s="60"/>
    </row>
    <row r="5862" spans="760:785" x14ac:dyDescent="0.25">
      <c r="ACF5862" s="60"/>
      <c r="ACG5862" s="60"/>
      <c r="ACH5862" s="60"/>
      <c r="ACI5862" s="60"/>
      <c r="ACJ5862" s="60"/>
      <c r="ACK5862" s="60"/>
      <c r="ACL5862" s="60"/>
      <c r="ACM5862" s="60"/>
      <c r="ACN5862" s="60"/>
      <c r="ACO5862" s="60"/>
      <c r="ACP5862" s="60"/>
      <c r="ACQ5862" s="60"/>
      <c r="ACR5862" s="60"/>
      <c r="ACS5862" s="60"/>
      <c r="ACT5862" s="60"/>
      <c r="ACU5862" s="60"/>
      <c r="ACV5862" s="60"/>
      <c r="ACW5862" s="60"/>
      <c r="ACX5862" s="60"/>
      <c r="ACY5862" s="60">
        <v>0.99457366880178699</v>
      </c>
      <c r="ACZ5862" s="60"/>
      <c r="ADA5862" s="60"/>
      <c r="ADB5862" s="60"/>
      <c r="ADC5862" s="60"/>
      <c r="ADD5862" s="60"/>
      <c r="ADE5862" s="60"/>
    </row>
    <row r="5863" spans="760:785" x14ac:dyDescent="0.25">
      <c r="ACF5863" s="60"/>
      <c r="ACG5863" s="60"/>
      <c r="ACH5863" s="60"/>
      <c r="ACI5863" s="60"/>
      <c r="ACJ5863" s="60"/>
      <c r="ACK5863" s="60"/>
      <c r="ACL5863" s="60"/>
      <c r="ACM5863" s="60"/>
      <c r="ACN5863" s="60"/>
      <c r="ACO5863" s="60"/>
      <c r="ACP5863" s="60"/>
      <c r="ACQ5863" s="60"/>
      <c r="ACR5863" s="60"/>
      <c r="ACS5863" s="60"/>
      <c r="ACT5863" s="60"/>
      <c r="ACU5863" s="60"/>
      <c r="ACV5863" s="60"/>
      <c r="ACW5863" s="60"/>
      <c r="ACX5863" s="60"/>
      <c r="ACY5863" s="60">
        <v>0.99456111071966302</v>
      </c>
      <c r="ACZ5863" s="60"/>
      <c r="ADA5863" s="60"/>
      <c r="ADB5863" s="60"/>
      <c r="ADC5863" s="60"/>
      <c r="ADD5863" s="60"/>
      <c r="ADE5863" s="60"/>
    </row>
    <row r="5864" spans="760:785" x14ac:dyDescent="0.25">
      <c r="ACF5864" s="60"/>
      <c r="ACG5864" s="60"/>
      <c r="ACH5864" s="60"/>
      <c r="ACI5864" s="60"/>
      <c r="ACJ5864" s="60"/>
      <c r="ACK5864" s="60"/>
      <c r="ACL5864" s="60"/>
      <c r="ACM5864" s="60"/>
      <c r="ACN5864" s="60"/>
      <c r="ACO5864" s="60"/>
      <c r="ACP5864" s="60"/>
      <c r="ACQ5864" s="60"/>
      <c r="ACR5864" s="60"/>
      <c r="ACS5864" s="60"/>
      <c r="ACT5864" s="60"/>
      <c r="ACU5864" s="60"/>
      <c r="ACV5864" s="60"/>
      <c r="ACW5864" s="60"/>
      <c r="ACX5864" s="60"/>
      <c r="ACY5864" s="60">
        <v>0.99455354844005495</v>
      </c>
      <c r="ACZ5864" s="60"/>
      <c r="ADA5864" s="60"/>
      <c r="ADB5864" s="60"/>
      <c r="ADC5864" s="60"/>
      <c r="ADD5864" s="60"/>
      <c r="ADE5864" s="60"/>
    </row>
    <row r="5865" spans="760:785" x14ac:dyDescent="0.25">
      <c r="ACF5865" s="60"/>
      <c r="ACG5865" s="60"/>
      <c r="ACH5865" s="60"/>
      <c r="ACI5865" s="60"/>
      <c r="ACJ5865" s="60"/>
      <c r="ACK5865" s="60"/>
      <c r="ACL5865" s="60"/>
      <c r="ACM5865" s="60"/>
      <c r="ACN5865" s="60"/>
      <c r="ACO5865" s="60"/>
      <c r="ACP5865" s="60"/>
      <c r="ACQ5865" s="60"/>
      <c r="ACR5865" s="60"/>
      <c r="ACS5865" s="60"/>
      <c r="ACT5865" s="60"/>
      <c r="ACU5865" s="60"/>
      <c r="ACV5865" s="60"/>
      <c r="ACW5865" s="60"/>
      <c r="ACX5865" s="60"/>
      <c r="ACY5865" s="60">
        <v>0.99455348233587504</v>
      </c>
      <c r="ACZ5865" s="60"/>
      <c r="ADA5865" s="60"/>
      <c r="ADB5865" s="60"/>
      <c r="ADC5865" s="60"/>
      <c r="ADD5865" s="60"/>
      <c r="ADE5865" s="60"/>
    </row>
    <row r="5866" spans="760:785" x14ac:dyDescent="0.25">
      <c r="ACF5866" s="60"/>
      <c r="ACG5866" s="60"/>
      <c r="ACH5866" s="60"/>
      <c r="ACI5866" s="60"/>
      <c r="ACJ5866" s="60"/>
      <c r="ACK5866" s="60"/>
      <c r="ACL5866" s="60"/>
      <c r="ACM5866" s="60"/>
      <c r="ACN5866" s="60"/>
      <c r="ACO5866" s="60"/>
      <c r="ACP5866" s="60"/>
      <c r="ACQ5866" s="60"/>
      <c r="ACR5866" s="60"/>
      <c r="ACS5866" s="60"/>
      <c r="ACT5866" s="60"/>
      <c r="ACU5866" s="60"/>
      <c r="ACV5866" s="60"/>
      <c r="ACW5866" s="60"/>
      <c r="ACX5866" s="60"/>
      <c r="ACY5866" s="60">
        <v>0.99454518578420903</v>
      </c>
      <c r="ACZ5866" s="60"/>
      <c r="ADA5866" s="60"/>
      <c r="ADB5866" s="60"/>
      <c r="ADC5866" s="60"/>
      <c r="ADD5866" s="60"/>
      <c r="ADE5866" s="60"/>
    </row>
    <row r="5867" spans="760:785" x14ac:dyDescent="0.25">
      <c r="ACF5867" s="60"/>
      <c r="ACG5867" s="60"/>
      <c r="ACH5867" s="60"/>
      <c r="ACI5867" s="60"/>
      <c r="ACJ5867" s="60"/>
      <c r="ACK5867" s="60"/>
      <c r="ACL5867" s="60"/>
      <c r="ACM5867" s="60"/>
      <c r="ACN5867" s="60"/>
      <c r="ACO5867" s="60"/>
      <c r="ACP5867" s="60"/>
      <c r="ACQ5867" s="60"/>
      <c r="ACR5867" s="60"/>
      <c r="ACS5867" s="60"/>
      <c r="ACT5867" s="60"/>
      <c r="ACU5867" s="60"/>
      <c r="ACV5867" s="60"/>
      <c r="ACW5867" s="60"/>
      <c r="ACX5867" s="60"/>
      <c r="ACY5867" s="60">
        <v>0.99453901441694903</v>
      </c>
      <c r="ACZ5867" s="60"/>
      <c r="ADA5867" s="60"/>
      <c r="ADB5867" s="60"/>
      <c r="ADC5867" s="60"/>
      <c r="ADD5867" s="60"/>
      <c r="ADE5867" s="60"/>
    </row>
    <row r="5868" spans="760:785" x14ac:dyDescent="0.25">
      <c r="ACF5868" s="60"/>
      <c r="ACG5868" s="60"/>
      <c r="ACH5868" s="60"/>
      <c r="ACI5868" s="60"/>
      <c r="ACJ5868" s="60"/>
      <c r="ACK5868" s="60"/>
      <c r="ACL5868" s="60"/>
      <c r="ACM5868" s="60"/>
      <c r="ACN5868" s="60"/>
      <c r="ACO5868" s="60"/>
      <c r="ACP5868" s="60"/>
      <c r="ACQ5868" s="60"/>
      <c r="ACR5868" s="60"/>
      <c r="ACS5868" s="60"/>
      <c r="ACT5868" s="60"/>
      <c r="ACU5868" s="60"/>
      <c r="ACV5868" s="60"/>
      <c r="ACW5868" s="60"/>
      <c r="ACX5868" s="60"/>
      <c r="ACY5868" s="60">
        <v>0.99449558654603298</v>
      </c>
      <c r="ACZ5868" s="60"/>
      <c r="ADA5868" s="60"/>
      <c r="ADB5868" s="60"/>
      <c r="ADC5868" s="60"/>
      <c r="ADD5868" s="60"/>
      <c r="ADE5868" s="60"/>
    </row>
    <row r="5869" spans="760:785" x14ac:dyDescent="0.25">
      <c r="ACF5869" s="60"/>
      <c r="ACG5869" s="60"/>
      <c r="ACH5869" s="60"/>
      <c r="ACI5869" s="60"/>
      <c r="ACJ5869" s="60"/>
      <c r="ACK5869" s="60"/>
      <c r="ACL5869" s="60"/>
      <c r="ACM5869" s="60"/>
      <c r="ACN5869" s="60"/>
      <c r="ACO5869" s="60"/>
      <c r="ACP5869" s="60"/>
      <c r="ACQ5869" s="60"/>
      <c r="ACR5869" s="60"/>
      <c r="ACS5869" s="60"/>
      <c r="ACT5869" s="60"/>
      <c r="ACU5869" s="60"/>
      <c r="ACV5869" s="60"/>
      <c r="ACW5869" s="60"/>
      <c r="ACX5869" s="60"/>
      <c r="ACY5869" s="60">
        <v>0.99449418949802504</v>
      </c>
      <c r="ACZ5869" s="60"/>
      <c r="ADA5869" s="60"/>
      <c r="ADB5869" s="60"/>
      <c r="ADC5869" s="60"/>
      <c r="ADD5869" s="60"/>
      <c r="ADE5869" s="60"/>
    </row>
    <row r="5870" spans="760:785" x14ac:dyDescent="0.25">
      <c r="ACF5870" s="60"/>
      <c r="ACG5870" s="60"/>
      <c r="ACH5870" s="60"/>
      <c r="ACI5870" s="60"/>
      <c r="ACJ5870" s="60"/>
      <c r="ACK5870" s="60"/>
      <c r="ACL5870" s="60"/>
      <c r="ACM5870" s="60"/>
      <c r="ACN5870" s="60"/>
      <c r="ACO5870" s="60"/>
      <c r="ACP5870" s="60"/>
      <c r="ACQ5870" s="60"/>
      <c r="ACR5870" s="60"/>
      <c r="ACS5870" s="60"/>
      <c r="ACT5870" s="60"/>
      <c r="ACU5870" s="60"/>
      <c r="ACV5870" s="60"/>
      <c r="ACW5870" s="60"/>
      <c r="ACX5870" s="60"/>
      <c r="ACY5870" s="60">
        <v>0.99448398652497105</v>
      </c>
      <c r="ACZ5870" s="60"/>
      <c r="ADA5870" s="60"/>
      <c r="ADB5870" s="60"/>
      <c r="ADC5870" s="60"/>
      <c r="ADD5870" s="60"/>
      <c r="ADE5870" s="60"/>
    </row>
    <row r="5871" spans="760:785" x14ac:dyDescent="0.25">
      <c r="ACF5871" s="60"/>
      <c r="ACG5871" s="60"/>
      <c r="ACH5871" s="60"/>
      <c r="ACI5871" s="60"/>
      <c r="ACJ5871" s="60"/>
      <c r="ACK5871" s="60"/>
      <c r="ACL5871" s="60"/>
      <c r="ACM5871" s="60"/>
      <c r="ACN5871" s="60"/>
      <c r="ACO5871" s="60"/>
      <c r="ACP5871" s="60"/>
      <c r="ACQ5871" s="60"/>
      <c r="ACR5871" s="60"/>
      <c r="ACS5871" s="60"/>
      <c r="ACT5871" s="60"/>
      <c r="ACU5871" s="60"/>
      <c r="ACV5871" s="60"/>
      <c r="ACW5871" s="60"/>
      <c r="ACX5871" s="60"/>
      <c r="ACY5871" s="60">
        <v>0.99447398514525298</v>
      </c>
      <c r="ACZ5871" s="60"/>
      <c r="ADA5871" s="60"/>
      <c r="ADB5871" s="60"/>
      <c r="ADC5871" s="60"/>
      <c r="ADD5871" s="60"/>
      <c r="ADE5871" s="60"/>
    </row>
    <row r="5872" spans="760:785" x14ac:dyDescent="0.25">
      <c r="ACF5872" s="60"/>
      <c r="ACG5872" s="60"/>
      <c r="ACH5872" s="60"/>
      <c r="ACI5872" s="60"/>
      <c r="ACJ5872" s="60"/>
      <c r="ACK5872" s="60"/>
      <c r="ACL5872" s="60"/>
      <c r="ACM5872" s="60"/>
      <c r="ACN5872" s="60"/>
      <c r="ACO5872" s="60"/>
      <c r="ACP5872" s="60"/>
      <c r="ACQ5872" s="60"/>
      <c r="ACR5872" s="60"/>
      <c r="ACS5872" s="60"/>
      <c r="ACT5872" s="60"/>
      <c r="ACU5872" s="60"/>
      <c r="ACV5872" s="60"/>
      <c r="ACW5872" s="60"/>
      <c r="ACX5872" s="60"/>
      <c r="ACY5872" s="60">
        <v>0.99447398514525298</v>
      </c>
      <c r="ACZ5872" s="60"/>
      <c r="ADA5872" s="60"/>
      <c r="ADB5872" s="60"/>
      <c r="ADC5872" s="60"/>
      <c r="ADD5872" s="60"/>
      <c r="ADE5872" s="60"/>
    </row>
    <row r="5873" spans="760:785" x14ac:dyDescent="0.25">
      <c r="ACF5873" s="60"/>
      <c r="ACG5873" s="60"/>
      <c r="ACH5873" s="60"/>
      <c r="ACI5873" s="60"/>
      <c r="ACJ5873" s="60"/>
      <c r="ACK5873" s="60"/>
      <c r="ACL5873" s="60"/>
      <c r="ACM5873" s="60"/>
      <c r="ACN5873" s="60"/>
      <c r="ACO5873" s="60"/>
      <c r="ACP5873" s="60"/>
      <c r="ACQ5873" s="60"/>
      <c r="ACR5873" s="60"/>
      <c r="ACS5873" s="60"/>
      <c r="ACT5873" s="60"/>
      <c r="ACU5873" s="60"/>
      <c r="ACV5873" s="60"/>
      <c r="ACW5873" s="60"/>
      <c r="ACX5873" s="60"/>
      <c r="ACY5873" s="60">
        <v>0.99447398514525298</v>
      </c>
      <c r="ACZ5873" s="60"/>
      <c r="ADA5873" s="60"/>
      <c r="ADB5873" s="60"/>
      <c r="ADC5873" s="60"/>
      <c r="ADD5873" s="60"/>
      <c r="ADE5873" s="60"/>
    </row>
    <row r="5874" spans="760:785" x14ac:dyDescent="0.25">
      <c r="ACF5874" s="60"/>
      <c r="ACG5874" s="60"/>
      <c r="ACH5874" s="60"/>
      <c r="ACI5874" s="60"/>
      <c r="ACJ5874" s="60"/>
      <c r="ACK5874" s="60"/>
      <c r="ACL5874" s="60"/>
      <c r="ACM5874" s="60"/>
      <c r="ACN5874" s="60"/>
      <c r="ACO5874" s="60"/>
      <c r="ACP5874" s="60"/>
      <c r="ACQ5874" s="60"/>
      <c r="ACR5874" s="60"/>
      <c r="ACS5874" s="60"/>
      <c r="ACT5874" s="60"/>
      <c r="ACU5874" s="60"/>
      <c r="ACV5874" s="60"/>
      <c r="ACW5874" s="60"/>
      <c r="ACX5874" s="60"/>
      <c r="ACY5874" s="60">
        <v>0.99447398514525298</v>
      </c>
      <c r="ACZ5874" s="60"/>
      <c r="ADA5874" s="60"/>
      <c r="ADB5874" s="60"/>
      <c r="ADC5874" s="60"/>
      <c r="ADD5874" s="60"/>
      <c r="ADE5874" s="60"/>
    </row>
    <row r="5875" spans="760:785" x14ac:dyDescent="0.25">
      <c r="ACF5875" s="60"/>
      <c r="ACG5875" s="60"/>
      <c r="ACH5875" s="60"/>
      <c r="ACI5875" s="60"/>
      <c r="ACJ5875" s="60"/>
      <c r="ACK5875" s="60"/>
      <c r="ACL5875" s="60"/>
      <c r="ACM5875" s="60"/>
      <c r="ACN5875" s="60"/>
      <c r="ACO5875" s="60"/>
      <c r="ACP5875" s="60"/>
      <c r="ACQ5875" s="60"/>
      <c r="ACR5875" s="60"/>
      <c r="ACS5875" s="60"/>
      <c r="ACT5875" s="60"/>
      <c r="ACU5875" s="60"/>
      <c r="ACV5875" s="60"/>
      <c r="ACW5875" s="60"/>
      <c r="ACX5875" s="60"/>
      <c r="ACY5875" s="60">
        <v>0.99447398514525298</v>
      </c>
      <c r="ACZ5875" s="60"/>
      <c r="ADA5875" s="60"/>
      <c r="ADB5875" s="60"/>
      <c r="ADC5875" s="60"/>
      <c r="ADD5875" s="60"/>
      <c r="ADE5875" s="60"/>
    </row>
    <row r="5876" spans="760:785" x14ac:dyDescent="0.25">
      <c r="ACF5876" s="60"/>
      <c r="ACG5876" s="60"/>
      <c r="ACH5876" s="60"/>
      <c r="ACI5876" s="60"/>
      <c r="ACJ5876" s="60"/>
      <c r="ACK5876" s="60"/>
      <c r="ACL5876" s="60"/>
      <c r="ACM5876" s="60"/>
      <c r="ACN5876" s="60"/>
      <c r="ACO5876" s="60"/>
      <c r="ACP5876" s="60"/>
      <c r="ACQ5876" s="60"/>
      <c r="ACR5876" s="60"/>
      <c r="ACS5876" s="60"/>
      <c r="ACT5876" s="60"/>
      <c r="ACU5876" s="60"/>
      <c r="ACV5876" s="60"/>
      <c r="ACW5876" s="60"/>
      <c r="ACX5876" s="60"/>
      <c r="ACY5876" s="60">
        <v>0.99447398514525298</v>
      </c>
      <c r="ACZ5876" s="60"/>
      <c r="ADA5876" s="60"/>
      <c r="ADB5876" s="60"/>
      <c r="ADC5876" s="60"/>
      <c r="ADD5876" s="60"/>
      <c r="ADE5876" s="60"/>
    </row>
    <row r="5877" spans="760:785" x14ac:dyDescent="0.25">
      <c r="ACF5877" s="60"/>
      <c r="ACG5877" s="60"/>
      <c r="ACH5877" s="60"/>
      <c r="ACI5877" s="60"/>
      <c r="ACJ5877" s="60"/>
      <c r="ACK5877" s="60"/>
      <c r="ACL5877" s="60"/>
      <c r="ACM5877" s="60"/>
      <c r="ACN5877" s="60"/>
      <c r="ACO5877" s="60"/>
      <c r="ACP5877" s="60"/>
      <c r="ACQ5877" s="60"/>
      <c r="ACR5877" s="60"/>
      <c r="ACS5877" s="60"/>
      <c r="ACT5877" s="60"/>
      <c r="ACU5877" s="60"/>
      <c r="ACV5877" s="60"/>
      <c r="ACW5877" s="60"/>
      <c r="ACX5877" s="60"/>
      <c r="ACY5877" s="60">
        <v>0.99445450419003001</v>
      </c>
      <c r="ACZ5877" s="60"/>
      <c r="ADA5877" s="60"/>
      <c r="ADB5877" s="60"/>
      <c r="ADC5877" s="60"/>
      <c r="ADD5877" s="60"/>
      <c r="ADE5877" s="60"/>
    </row>
    <row r="5878" spans="760:785" x14ac:dyDescent="0.25">
      <c r="ACF5878" s="60"/>
      <c r="ACG5878" s="60"/>
      <c r="ACH5878" s="60"/>
      <c r="ACI5878" s="60"/>
      <c r="ACJ5878" s="60"/>
      <c r="ACK5878" s="60"/>
      <c r="ACL5878" s="60"/>
      <c r="ACM5878" s="60"/>
      <c r="ACN5878" s="60"/>
      <c r="ACO5878" s="60"/>
      <c r="ACP5878" s="60"/>
      <c r="ACQ5878" s="60"/>
      <c r="ACR5878" s="60"/>
      <c r="ACS5878" s="60"/>
      <c r="ACT5878" s="60"/>
      <c r="ACU5878" s="60"/>
      <c r="ACV5878" s="60"/>
      <c r="ACW5878" s="60"/>
      <c r="ACX5878" s="60"/>
      <c r="ACY5878" s="60">
        <v>0.99442541967415798</v>
      </c>
      <c r="ACZ5878" s="60"/>
      <c r="ADA5878" s="60"/>
      <c r="ADB5878" s="60"/>
      <c r="ADC5878" s="60"/>
      <c r="ADD5878" s="60"/>
      <c r="ADE5878" s="60"/>
    </row>
    <row r="5879" spans="760:785" x14ac:dyDescent="0.25">
      <c r="ACF5879" s="60"/>
      <c r="ACG5879" s="60"/>
      <c r="ACH5879" s="60"/>
      <c r="ACI5879" s="60"/>
      <c r="ACJ5879" s="60"/>
      <c r="ACK5879" s="60"/>
      <c r="ACL5879" s="60"/>
      <c r="ACM5879" s="60"/>
      <c r="ACN5879" s="60"/>
      <c r="ACO5879" s="60"/>
      <c r="ACP5879" s="60"/>
      <c r="ACQ5879" s="60"/>
      <c r="ACR5879" s="60"/>
      <c r="ACS5879" s="60"/>
      <c r="ACT5879" s="60"/>
      <c r="ACU5879" s="60"/>
      <c r="ACV5879" s="60"/>
      <c r="ACW5879" s="60"/>
      <c r="ACX5879" s="60"/>
      <c r="ACY5879" s="60">
        <v>0.99442211357518695</v>
      </c>
      <c r="ACZ5879" s="60"/>
      <c r="ADA5879" s="60"/>
      <c r="ADB5879" s="60"/>
      <c r="ADC5879" s="60"/>
      <c r="ADD5879" s="60"/>
      <c r="ADE5879" s="60"/>
    </row>
    <row r="5880" spans="760:785" x14ac:dyDescent="0.25">
      <c r="ACF5880" s="60"/>
      <c r="ACG5880" s="60"/>
      <c r="ACH5880" s="60"/>
      <c r="ACI5880" s="60"/>
      <c r="ACJ5880" s="60"/>
      <c r="ACK5880" s="60"/>
      <c r="ACL5880" s="60"/>
      <c r="ACM5880" s="60"/>
      <c r="ACN5880" s="60"/>
      <c r="ACO5880" s="60"/>
      <c r="ACP5880" s="60"/>
      <c r="ACQ5880" s="60"/>
      <c r="ACR5880" s="60"/>
      <c r="ACS5880" s="60"/>
      <c r="ACT5880" s="60"/>
      <c r="ACU5880" s="60"/>
      <c r="ACV5880" s="60"/>
      <c r="ACW5880" s="60"/>
      <c r="ACX5880" s="60"/>
      <c r="ACY5880" s="60">
        <v>0.99440949258231104</v>
      </c>
      <c r="ACZ5880" s="60"/>
      <c r="ADA5880" s="60"/>
      <c r="ADB5880" s="60"/>
      <c r="ADC5880" s="60"/>
      <c r="ADD5880" s="60"/>
      <c r="ADE5880" s="60"/>
    </row>
    <row r="5881" spans="760:785" x14ac:dyDescent="0.25">
      <c r="ACF5881" s="60"/>
      <c r="ACG5881" s="60"/>
      <c r="ACH5881" s="60"/>
      <c r="ACI5881" s="60"/>
      <c r="ACJ5881" s="60"/>
      <c r="ACK5881" s="60"/>
      <c r="ACL5881" s="60"/>
      <c r="ACM5881" s="60"/>
      <c r="ACN5881" s="60"/>
      <c r="ACO5881" s="60"/>
      <c r="ACP5881" s="60"/>
      <c r="ACQ5881" s="60"/>
      <c r="ACR5881" s="60"/>
      <c r="ACS5881" s="60"/>
      <c r="ACT5881" s="60"/>
      <c r="ACU5881" s="60"/>
      <c r="ACV5881" s="60"/>
      <c r="ACW5881" s="60"/>
      <c r="ACX5881" s="60"/>
      <c r="ACY5881" s="60">
        <v>0.99439383207655996</v>
      </c>
      <c r="ACZ5881" s="60"/>
      <c r="ADA5881" s="60"/>
      <c r="ADB5881" s="60"/>
      <c r="ADC5881" s="60"/>
      <c r="ADD5881" s="60"/>
      <c r="ADE5881" s="60"/>
    </row>
    <row r="5882" spans="760:785" x14ac:dyDescent="0.25">
      <c r="ACF5882" s="60"/>
      <c r="ACG5882" s="60"/>
      <c r="ACH5882" s="60"/>
      <c r="ACI5882" s="60"/>
      <c r="ACJ5882" s="60"/>
      <c r="ACK5882" s="60"/>
      <c r="ACL5882" s="60"/>
      <c r="ACM5882" s="60"/>
      <c r="ACN5882" s="60"/>
      <c r="ACO5882" s="60"/>
      <c r="ACP5882" s="60"/>
      <c r="ACQ5882" s="60"/>
      <c r="ACR5882" s="60"/>
      <c r="ACS5882" s="60"/>
      <c r="ACT5882" s="60"/>
      <c r="ACU5882" s="60"/>
      <c r="ACV5882" s="60"/>
      <c r="ACW5882" s="60"/>
      <c r="ACX5882" s="60"/>
      <c r="ACY5882" s="60">
        <v>0.99439010011019402</v>
      </c>
      <c r="ACZ5882" s="60"/>
      <c r="ADA5882" s="60"/>
      <c r="ADB5882" s="60"/>
      <c r="ADC5882" s="60"/>
      <c r="ADD5882" s="60"/>
      <c r="ADE5882" s="60"/>
    </row>
    <row r="5883" spans="760:785" x14ac:dyDescent="0.25">
      <c r="ACF5883" s="60"/>
      <c r="ACG5883" s="60"/>
      <c r="ACH5883" s="60"/>
      <c r="ACI5883" s="60"/>
      <c r="ACJ5883" s="60"/>
      <c r="ACK5883" s="60"/>
      <c r="ACL5883" s="60"/>
      <c r="ACM5883" s="60"/>
      <c r="ACN5883" s="60"/>
      <c r="ACO5883" s="60"/>
      <c r="ACP5883" s="60"/>
      <c r="ACQ5883" s="60"/>
      <c r="ACR5883" s="60"/>
      <c r="ACS5883" s="60"/>
      <c r="ACT5883" s="60"/>
      <c r="ACU5883" s="60"/>
      <c r="ACV5883" s="60"/>
      <c r="ACW5883" s="60"/>
      <c r="ACX5883" s="60"/>
      <c r="ACY5883" s="60">
        <v>0.99438761010808696</v>
      </c>
      <c r="ACZ5883" s="60"/>
      <c r="ADA5883" s="60"/>
      <c r="ADB5883" s="60"/>
      <c r="ADC5883" s="60"/>
      <c r="ADD5883" s="60"/>
      <c r="ADE5883" s="60"/>
    </row>
    <row r="5884" spans="760:785" x14ac:dyDescent="0.25">
      <c r="ACF5884" s="60"/>
      <c r="ACG5884" s="60"/>
      <c r="ACH5884" s="60"/>
      <c r="ACI5884" s="60"/>
      <c r="ACJ5884" s="60"/>
      <c r="ACK5884" s="60"/>
      <c r="ACL5884" s="60"/>
      <c r="ACM5884" s="60"/>
      <c r="ACN5884" s="60"/>
      <c r="ACO5884" s="60"/>
      <c r="ACP5884" s="60"/>
      <c r="ACQ5884" s="60"/>
      <c r="ACR5884" s="60"/>
      <c r="ACS5884" s="60"/>
      <c r="ACT5884" s="60"/>
      <c r="ACU5884" s="60"/>
      <c r="ACV5884" s="60"/>
      <c r="ACW5884" s="60"/>
      <c r="ACX5884" s="60"/>
      <c r="ACY5884" s="60">
        <v>0.99438295808274302</v>
      </c>
      <c r="ACZ5884" s="60"/>
      <c r="ADA5884" s="60"/>
      <c r="ADB5884" s="60"/>
      <c r="ADC5884" s="60"/>
      <c r="ADD5884" s="60"/>
      <c r="ADE5884" s="60"/>
    </row>
    <row r="5885" spans="760:785" x14ac:dyDescent="0.25">
      <c r="ACF5885" s="60"/>
      <c r="ACG5885" s="60"/>
      <c r="ACH5885" s="60"/>
      <c r="ACI5885" s="60"/>
      <c r="ACJ5885" s="60"/>
      <c r="ACK5885" s="60"/>
      <c r="ACL5885" s="60"/>
      <c r="ACM5885" s="60"/>
      <c r="ACN5885" s="60"/>
      <c r="ACO5885" s="60"/>
      <c r="ACP5885" s="60"/>
      <c r="ACQ5885" s="60"/>
      <c r="ACR5885" s="60"/>
      <c r="ACS5885" s="60"/>
      <c r="ACT5885" s="60"/>
      <c r="ACU5885" s="60"/>
      <c r="ACV5885" s="60"/>
      <c r="ACW5885" s="60"/>
      <c r="ACX5885" s="60"/>
      <c r="ACY5885" s="60">
        <v>0.994374116325071</v>
      </c>
      <c r="ACZ5885" s="60"/>
      <c r="ADA5885" s="60"/>
      <c r="ADB5885" s="60"/>
      <c r="ADC5885" s="60"/>
      <c r="ADD5885" s="60"/>
      <c r="ADE5885" s="60"/>
    </row>
    <row r="5886" spans="760:785" x14ac:dyDescent="0.25">
      <c r="ACF5886" s="60"/>
      <c r="ACG5886" s="60"/>
      <c r="ACH5886" s="60"/>
      <c r="ACI5886" s="60"/>
      <c r="ACJ5886" s="60"/>
      <c r="ACK5886" s="60"/>
      <c r="ACL5886" s="60"/>
      <c r="ACM5886" s="60"/>
      <c r="ACN5886" s="60"/>
      <c r="ACO5886" s="60"/>
      <c r="ACP5886" s="60"/>
      <c r="ACQ5886" s="60"/>
      <c r="ACR5886" s="60"/>
      <c r="ACS5886" s="60"/>
      <c r="ACT5886" s="60"/>
      <c r="ACU5886" s="60"/>
      <c r="ACV5886" s="60"/>
      <c r="ACW5886" s="60"/>
      <c r="ACX5886" s="60"/>
      <c r="ACY5886" s="60">
        <v>0.99434899510185204</v>
      </c>
      <c r="ACZ5886" s="60"/>
      <c r="ADA5886" s="60"/>
      <c r="ADB5886" s="60"/>
      <c r="ADC5886" s="60"/>
      <c r="ADD5886" s="60"/>
      <c r="ADE5886" s="60"/>
    </row>
    <row r="5887" spans="760:785" x14ac:dyDescent="0.25">
      <c r="ACF5887" s="60"/>
      <c r="ACG5887" s="60"/>
      <c r="ACH5887" s="60"/>
      <c r="ACI5887" s="60"/>
      <c r="ACJ5887" s="60"/>
      <c r="ACK5887" s="60"/>
      <c r="ACL5887" s="60"/>
      <c r="ACM5887" s="60"/>
      <c r="ACN5887" s="60"/>
      <c r="ACO5887" s="60"/>
      <c r="ACP5887" s="60"/>
      <c r="ACQ5887" s="60"/>
      <c r="ACR5887" s="60"/>
      <c r="ACS5887" s="60"/>
      <c r="ACT5887" s="60"/>
      <c r="ACU5887" s="60"/>
      <c r="ACV5887" s="60"/>
      <c r="ACW5887" s="60"/>
      <c r="ACX5887" s="60"/>
      <c r="ACY5887" s="60">
        <v>0.99434656046212899</v>
      </c>
      <c r="ACZ5887" s="60"/>
      <c r="ADA5887" s="60"/>
      <c r="ADB5887" s="60"/>
      <c r="ADC5887" s="60"/>
      <c r="ADD5887" s="60"/>
      <c r="ADE5887" s="60"/>
    </row>
    <row r="5888" spans="760:785" x14ac:dyDescent="0.25">
      <c r="ACF5888" s="60"/>
      <c r="ACG5888" s="60"/>
      <c r="ACH5888" s="60"/>
      <c r="ACI5888" s="60"/>
      <c r="ACJ5888" s="60"/>
      <c r="ACK5888" s="60"/>
      <c r="ACL5888" s="60"/>
      <c r="ACM5888" s="60"/>
      <c r="ACN5888" s="60"/>
      <c r="ACO5888" s="60"/>
      <c r="ACP5888" s="60"/>
      <c r="ACQ5888" s="60"/>
      <c r="ACR5888" s="60"/>
      <c r="ACS5888" s="60"/>
      <c r="ACT5888" s="60"/>
      <c r="ACU5888" s="60"/>
      <c r="ACV5888" s="60"/>
      <c r="ACW5888" s="60"/>
      <c r="ACX5888" s="60"/>
      <c r="ACY5888" s="60">
        <v>0.99434050891276105</v>
      </c>
      <c r="ACZ5888" s="60"/>
      <c r="ADA5888" s="60"/>
      <c r="ADB5888" s="60"/>
      <c r="ADC5888" s="60"/>
      <c r="ADD5888" s="60"/>
      <c r="ADE5888" s="60"/>
    </row>
    <row r="5889" spans="760:785" x14ac:dyDescent="0.25">
      <c r="ACF5889" s="60"/>
      <c r="ACG5889" s="60"/>
      <c r="ACH5889" s="60"/>
      <c r="ACI5889" s="60"/>
      <c r="ACJ5889" s="60"/>
      <c r="ACK5889" s="60"/>
      <c r="ACL5889" s="60"/>
      <c r="ACM5889" s="60"/>
      <c r="ACN5889" s="60"/>
      <c r="ACO5889" s="60"/>
      <c r="ACP5889" s="60"/>
      <c r="ACQ5889" s="60"/>
      <c r="ACR5889" s="60"/>
      <c r="ACS5889" s="60"/>
      <c r="ACT5889" s="60"/>
      <c r="ACU5889" s="60"/>
      <c r="ACV5889" s="60"/>
      <c r="ACW5889" s="60"/>
      <c r="ACX5889" s="60"/>
      <c r="ACY5889" s="60">
        <v>0.99432759038178797</v>
      </c>
      <c r="ACZ5889" s="60"/>
      <c r="ADA5889" s="60"/>
      <c r="ADB5889" s="60"/>
      <c r="ADC5889" s="60"/>
      <c r="ADD5889" s="60"/>
      <c r="ADE5889" s="60"/>
    </row>
    <row r="5890" spans="760:785" x14ac:dyDescent="0.25">
      <c r="ACF5890" s="60"/>
      <c r="ACG5890" s="60"/>
      <c r="ACH5890" s="60"/>
      <c r="ACI5890" s="60"/>
      <c r="ACJ5890" s="60"/>
      <c r="ACK5890" s="60"/>
      <c r="ACL5890" s="60"/>
      <c r="ACM5890" s="60"/>
      <c r="ACN5890" s="60"/>
      <c r="ACO5890" s="60"/>
      <c r="ACP5890" s="60"/>
      <c r="ACQ5890" s="60"/>
      <c r="ACR5890" s="60"/>
      <c r="ACS5890" s="60"/>
      <c r="ACT5890" s="60"/>
      <c r="ACU5890" s="60"/>
      <c r="ACV5890" s="60"/>
      <c r="ACW5890" s="60"/>
      <c r="ACX5890" s="60"/>
      <c r="ACY5890" s="60">
        <v>0.99432488258080298</v>
      </c>
      <c r="ACZ5890" s="60"/>
      <c r="ADA5890" s="60"/>
      <c r="ADB5890" s="60"/>
      <c r="ADC5890" s="60"/>
      <c r="ADD5890" s="60"/>
      <c r="ADE5890" s="60"/>
    </row>
    <row r="5891" spans="760:785" x14ac:dyDescent="0.25">
      <c r="ACF5891" s="60"/>
      <c r="ACG5891" s="60"/>
      <c r="ACH5891" s="60"/>
      <c r="ACI5891" s="60"/>
      <c r="ACJ5891" s="60"/>
      <c r="ACK5891" s="60"/>
      <c r="ACL5891" s="60"/>
      <c r="ACM5891" s="60"/>
      <c r="ACN5891" s="60"/>
      <c r="ACO5891" s="60"/>
      <c r="ACP5891" s="60"/>
      <c r="ACQ5891" s="60"/>
      <c r="ACR5891" s="60"/>
      <c r="ACS5891" s="60"/>
      <c r="ACT5891" s="60"/>
      <c r="ACU5891" s="60"/>
      <c r="ACV5891" s="60"/>
      <c r="ACW5891" s="60"/>
      <c r="ACX5891" s="60"/>
      <c r="ACY5891" s="60">
        <v>0.99430674673142705</v>
      </c>
      <c r="ACZ5891" s="60"/>
      <c r="ADA5891" s="60"/>
      <c r="ADB5891" s="60"/>
      <c r="ADC5891" s="60"/>
      <c r="ADD5891" s="60"/>
      <c r="ADE5891" s="60"/>
    </row>
    <row r="5892" spans="760:785" x14ac:dyDescent="0.25">
      <c r="ACF5892" s="60"/>
      <c r="ACG5892" s="60"/>
      <c r="ACH5892" s="60"/>
      <c r="ACI5892" s="60"/>
      <c r="ACJ5892" s="60"/>
      <c r="ACK5892" s="60"/>
      <c r="ACL5892" s="60"/>
      <c r="ACM5892" s="60"/>
      <c r="ACN5892" s="60"/>
      <c r="ACO5892" s="60"/>
      <c r="ACP5892" s="60"/>
      <c r="ACQ5892" s="60"/>
      <c r="ACR5892" s="60"/>
      <c r="ACS5892" s="60"/>
      <c r="ACT5892" s="60"/>
      <c r="ACU5892" s="60"/>
      <c r="ACV5892" s="60"/>
      <c r="ACW5892" s="60"/>
      <c r="ACX5892" s="60"/>
      <c r="ACY5892" s="60">
        <v>0.99430650561099299</v>
      </c>
      <c r="ACZ5892" s="60"/>
      <c r="ADA5892" s="60"/>
      <c r="ADB5892" s="60"/>
      <c r="ADC5892" s="60"/>
      <c r="ADD5892" s="60"/>
      <c r="ADE5892" s="60"/>
    </row>
    <row r="5893" spans="760:785" x14ac:dyDescent="0.25">
      <c r="ACF5893" s="60"/>
      <c r="ACG5893" s="60"/>
      <c r="ACH5893" s="60"/>
      <c r="ACI5893" s="60"/>
      <c r="ACJ5893" s="60"/>
      <c r="ACK5893" s="60"/>
      <c r="ACL5893" s="60"/>
      <c r="ACM5893" s="60"/>
      <c r="ACN5893" s="60"/>
      <c r="ACO5893" s="60"/>
      <c r="ACP5893" s="60"/>
      <c r="ACQ5893" s="60"/>
      <c r="ACR5893" s="60"/>
      <c r="ACS5893" s="60"/>
      <c r="ACT5893" s="60"/>
      <c r="ACU5893" s="60"/>
      <c r="ACV5893" s="60"/>
      <c r="ACW5893" s="60"/>
      <c r="ACX5893" s="60"/>
      <c r="ACY5893" s="60">
        <v>0.99430502454602898</v>
      </c>
      <c r="ACZ5893" s="60"/>
      <c r="ADA5893" s="60"/>
      <c r="ADB5893" s="60"/>
      <c r="ADC5893" s="60"/>
      <c r="ADD5893" s="60"/>
      <c r="ADE5893" s="60"/>
    </row>
    <row r="5894" spans="760:785" x14ac:dyDescent="0.25">
      <c r="ACF5894" s="60"/>
      <c r="ACG5894" s="60"/>
      <c r="ACH5894" s="60"/>
      <c r="ACI5894" s="60"/>
      <c r="ACJ5894" s="60"/>
      <c r="ACK5894" s="60"/>
      <c r="ACL5894" s="60"/>
      <c r="ACM5894" s="60"/>
      <c r="ACN5894" s="60"/>
      <c r="ACO5894" s="60"/>
      <c r="ACP5894" s="60"/>
      <c r="ACQ5894" s="60"/>
      <c r="ACR5894" s="60"/>
      <c r="ACS5894" s="60"/>
      <c r="ACT5894" s="60"/>
      <c r="ACU5894" s="60"/>
      <c r="ACV5894" s="60"/>
      <c r="ACW5894" s="60"/>
      <c r="ACX5894" s="60"/>
      <c r="ACY5894" s="60">
        <v>0.99427590349620698</v>
      </c>
      <c r="ACZ5894" s="60"/>
      <c r="ADA5894" s="60"/>
      <c r="ADB5894" s="60"/>
      <c r="ADC5894" s="60"/>
      <c r="ADD5894" s="60"/>
      <c r="ADE5894" s="60"/>
    </row>
    <row r="5895" spans="760:785" x14ac:dyDescent="0.25">
      <c r="ACF5895" s="60"/>
      <c r="ACG5895" s="60"/>
      <c r="ACH5895" s="60"/>
      <c r="ACI5895" s="60"/>
      <c r="ACJ5895" s="60"/>
      <c r="ACK5895" s="60"/>
      <c r="ACL5895" s="60"/>
      <c r="ACM5895" s="60"/>
      <c r="ACN5895" s="60"/>
      <c r="ACO5895" s="60"/>
      <c r="ACP5895" s="60"/>
      <c r="ACQ5895" s="60"/>
      <c r="ACR5895" s="60"/>
      <c r="ACS5895" s="60"/>
      <c r="ACT5895" s="60"/>
      <c r="ACU5895" s="60"/>
      <c r="ACV5895" s="60"/>
      <c r="ACW5895" s="60"/>
      <c r="ACX5895" s="60"/>
      <c r="ACY5895" s="60">
        <v>0.99426989871014204</v>
      </c>
      <c r="ACZ5895" s="60"/>
      <c r="ADA5895" s="60"/>
      <c r="ADB5895" s="60"/>
      <c r="ADC5895" s="60"/>
      <c r="ADD5895" s="60"/>
      <c r="ADE5895" s="60"/>
    </row>
    <row r="5896" spans="760:785" x14ac:dyDescent="0.25">
      <c r="ACF5896" s="60"/>
      <c r="ACG5896" s="60"/>
      <c r="ACH5896" s="60"/>
      <c r="ACI5896" s="60"/>
      <c r="ACJ5896" s="60"/>
      <c r="ACK5896" s="60"/>
      <c r="ACL5896" s="60"/>
      <c r="ACM5896" s="60"/>
      <c r="ACN5896" s="60"/>
      <c r="ACO5896" s="60"/>
      <c r="ACP5896" s="60"/>
      <c r="ACQ5896" s="60"/>
      <c r="ACR5896" s="60"/>
      <c r="ACS5896" s="60"/>
      <c r="ACT5896" s="60"/>
      <c r="ACU5896" s="60"/>
      <c r="ACV5896" s="60"/>
      <c r="ACW5896" s="60"/>
      <c r="ACX5896" s="60"/>
      <c r="ACY5896" s="60">
        <v>0.99426531451798295</v>
      </c>
      <c r="ACZ5896" s="60"/>
      <c r="ADA5896" s="60"/>
      <c r="ADB5896" s="60"/>
      <c r="ADC5896" s="60"/>
      <c r="ADD5896" s="60"/>
      <c r="ADE5896" s="60"/>
    </row>
    <row r="5897" spans="760:785" x14ac:dyDescent="0.25">
      <c r="ACF5897" s="60"/>
      <c r="ACG5897" s="60"/>
      <c r="ACH5897" s="60"/>
      <c r="ACI5897" s="60"/>
      <c r="ACJ5897" s="60"/>
      <c r="ACK5897" s="60"/>
      <c r="ACL5897" s="60"/>
      <c r="ACM5897" s="60"/>
      <c r="ACN5897" s="60"/>
      <c r="ACO5897" s="60"/>
      <c r="ACP5897" s="60"/>
      <c r="ACQ5897" s="60"/>
      <c r="ACR5897" s="60"/>
      <c r="ACS5897" s="60"/>
      <c r="ACT5897" s="60"/>
      <c r="ACU5897" s="60"/>
      <c r="ACV5897" s="60"/>
      <c r="ACW5897" s="60"/>
      <c r="ACX5897" s="60"/>
      <c r="ACY5897" s="60">
        <v>0.99425160504150001</v>
      </c>
      <c r="ACZ5897" s="60"/>
      <c r="ADA5897" s="60"/>
      <c r="ADB5897" s="60"/>
      <c r="ADC5897" s="60"/>
      <c r="ADD5897" s="60"/>
      <c r="ADE5897" s="60"/>
    </row>
    <row r="5898" spans="760:785" x14ac:dyDescent="0.25">
      <c r="ACF5898" s="60"/>
      <c r="ACG5898" s="60"/>
      <c r="ACH5898" s="60"/>
      <c r="ACI5898" s="60"/>
      <c r="ACJ5898" s="60"/>
      <c r="ACK5898" s="60"/>
      <c r="ACL5898" s="60"/>
      <c r="ACM5898" s="60"/>
      <c r="ACN5898" s="60"/>
      <c r="ACO5898" s="60"/>
      <c r="ACP5898" s="60"/>
      <c r="ACQ5898" s="60"/>
      <c r="ACR5898" s="60"/>
      <c r="ACS5898" s="60"/>
      <c r="ACT5898" s="60"/>
      <c r="ACU5898" s="60"/>
      <c r="ACV5898" s="60"/>
      <c r="ACW5898" s="60"/>
      <c r="ACX5898" s="60"/>
      <c r="ACY5898" s="60">
        <v>0.99424996481268202</v>
      </c>
      <c r="ACZ5898" s="60"/>
      <c r="ADA5898" s="60"/>
      <c r="ADB5898" s="60"/>
      <c r="ADC5898" s="60"/>
      <c r="ADD5898" s="60"/>
      <c r="ADE5898" s="60"/>
    </row>
    <row r="5899" spans="760:785" x14ac:dyDescent="0.25">
      <c r="ACF5899" s="60"/>
      <c r="ACG5899" s="60"/>
      <c r="ACH5899" s="60"/>
      <c r="ACI5899" s="60"/>
      <c r="ACJ5899" s="60"/>
      <c r="ACK5899" s="60"/>
      <c r="ACL5899" s="60"/>
      <c r="ACM5899" s="60"/>
      <c r="ACN5899" s="60"/>
      <c r="ACO5899" s="60"/>
      <c r="ACP5899" s="60"/>
      <c r="ACQ5899" s="60"/>
      <c r="ACR5899" s="60"/>
      <c r="ACS5899" s="60"/>
      <c r="ACT5899" s="60"/>
      <c r="ACU5899" s="60"/>
      <c r="ACV5899" s="60"/>
      <c r="ACW5899" s="60"/>
      <c r="ACX5899" s="60"/>
      <c r="ACY5899" s="60">
        <v>0.99424992502472997</v>
      </c>
      <c r="ACZ5899" s="60"/>
      <c r="ADA5899" s="60"/>
      <c r="ADB5899" s="60"/>
      <c r="ADC5899" s="60"/>
      <c r="ADD5899" s="60"/>
      <c r="ADE5899" s="60"/>
    </row>
    <row r="5900" spans="760:785" x14ac:dyDescent="0.25">
      <c r="ACF5900" s="60"/>
      <c r="ACG5900" s="60"/>
      <c r="ACH5900" s="60"/>
      <c r="ACI5900" s="60"/>
      <c r="ACJ5900" s="60"/>
      <c r="ACK5900" s="60"/>
      <c r="ACL5900" s="60"/>
      <c r="ACM5900" s="60"/>
      <c r="ACN5900" s="60"/>
      <c r="ACO5900" s="60"/>
      <c r="ACP5900" s="60"/>
      <c r="ACQ5900" s="60"/>
      <c r="ACR5900" s="60"/>
      <c r="ACS5900" s="60"/>
      <c r="ACT5900" s="60"/>
      <c r="ACU5900" s="60"/>
      <c r="ACV5900" s="60"/>
      <c r="ACW5900" s="60"/>
      <c r="ACX5900" s="60"/>
      <c r="ACY5900" s="60">
        <v>0.99421348513917895</v>
      </c>
      <c r="ACZ5900" s="60"/>
      <c r="ADA5900" s="60"/>
      <c r="ADB5900" s="60"/>
      <c r="ADC5900" s="60"/>
      <c r="ADD5900" s="60"/>
      <c r="ADE5900" s="60"/>
    </row>
    <row r="5901" spans="760:785" x14ac:dyDescent="0.25">
      <c r="ACF5901" s="60"/>
      <c r="ACG5901" s="60"/>
      <c r="ACH5901" s="60"/>
      <c r="ACI5901" s="60"/>
      <c r="ACJ5901" s="60"/>
      <c r="ACK5901" s="60"/>
      <c r="ACL5901" s="60"/>
      <c r="ACM5901" s="60"/>
      <c r="ACN5901" s="60"/>
      <c r="ACO5901" s="60"/>
      <c r="ACP5901" s="60"/>
      <c r="ACQ5901" s="60"/>
      <c r="ACR5901" s="60"/>
      <c r="ACS5901" s="60"/>
      <c r="ACT5901" s="60"/>
      <c r="ACU5901" s="60"/>
      <c r="ACV5901" s="60"/>
      <c r="ACW5901" s="60"/>
      <c r="ACX5901" s="60"/>
      <c r="ACY5901" s="60">
        <v>0.99420135726335301</v>
      </c>
      <c r="ACZ5901" s="60"/>
      <c r="ADA5901" s="60"/>
      <c r="ADB5901" s="60"/>
      <c r="ADC5901" s="60"/>
      <c r="ADD5901" s="60"/>
      <c r="ADE5901" s="60"/>
    </row>
    <row r="5902" spans="760:785" x14ac:dyDescent="0.25">
      <c r="ACF5902" s="60"/>
      <c r="ACG5902" s="60"/>
      <c r="ACH5902" s="60"/>
      <c r="ACI5902" s="60"/>
      <c r="ACJ5902" s="60"/>
      <c r="ACK5902" s="60"/>
      <c r="ACL5902" s="60"/>
      <c r="ACM5902" s="60"/>
      <c r="ACN5902" s="60"/>
      <c r="ACO5902" s="60"/>
      <c r="ACP5902" s="60"/>
      <c r="ACQ5902" s="60"/>
      <c r="ACR5902" s="60"/>
      <c r="ACS5902" s="60"/>
      <c r="ACT5902" s="60"/>
      <c r="ACU5902" s="60"/>
      <c r="ACV5902" s="60"/>
      <c r="ACW5902" s="60"/>
      <c r="ACX5902" s="60"/>
      <c r="ACY5902" s="60">
        <v>0.99419161119507504</v>
      </c>
      <c r="ACZ5902" s="60"/>
      <c r="ADA5902" s="60"/>
      <c r="ADB5902" s="60"/>
      <c r="ADC5902" s="60"/>
      <c r="ADD5902" s="60"/>
      <c r="ADE5902" s="60"/>
    </row>
    <row r="5903" spans="760:785" x14ac:dyDescent="0.25">
      <c r="ACF5903" s="60"/>
      <c r="ACG5903" s="60"/>
      <c r="ACH5903" s="60"/>
      <c r="ACI5903" s="60"/>
      <c r="ACJ5903" s="60"/>
      <c r="ACK5903" s="60"/>
      <c r="ACL5903" s="60"/>
      <c r="ACM5903" s="60"/>
      <c r="ACN5903" s="60"/>
      <c r="ACO5903" s="60"/>
      <c r="ACP5903" s="60"/>
      <c r="ACQ5903" s="60"/>
      <c r="ACR5903" s="60"/>
      <c r="ACS5903" s="60"/>
      <c r="ACT5903" s="60"/>
      <c r="ACU5903" s="60"/>
      <c r="ACV5903" s="60"/>
      <c r="ACW5903" s="60"/>
      <c r="ACX5903" s="60"/>
      <c r="ACY5903" s="60">
        <v>0.99418819198825004</v>
      </c>
      <c r="ACZ5903" s="60"/>
      <c r="ADA5903" s="60"/>
      <c r="ADB5903" s="60"/>
      <c r="ADC5903" s="60"/>
      <c r="ADD5903" s="60"/>
      <c r="ADE5903" s="60"/>
    </row>
    <row r="5904" spans="760:785" x14ac:dyDescent="0.25">
      <c r="ACF5904" s="60"/>
      <c r="ACG5904" s="60"/>
      <c r="ACH5904" s="60"/>
      <c r="ACI5904" s="60"/>
      <c r="ACJ5904" s="60"/>
      <c r="ACK5904" s="60"/>
      <c r="ACL5904" s="60"/>
      <c r="ACM5904" s="60"/>
      <c r="ACN5904" s="60"/>
      <c r="ACO5904" s="60"/>
      <c r="ACP5904" s="60"/>
      <c r="ACQ5904" s="60"/>
      <c r="ACR5904" s="60"/>
      <c r="ACS5904" s="60"/>
      <c r="ACT5904" s="60"/>
      <c r="ACU5904" s="60"/>
      <c r="ACV5904" s="60"/>
      <c r="ACW5904" s="60"/>
      <c r="ACX5904" s="60"/>
      <c r="ACY5904" s="60">
        <v>0.994187609178807</v>
      </c>
      <c r="ACZ5904" s="60"/>
      <c r="ADA5904" s="60"/>
      <c r="ADB5904" s="60"/>
      <c r="ADC5904" s="60"/>
      <c r="ADD5904" s="60"/>
      <c r="ADE5904" s="60"/>
    </row>
    <row r="5905" spans="760:785" x14ac:dyDescent="0.25">
      <c r="ACF5905" s="60"/>
      <c r="ACG5905" s="60"/>
      <c r="ACH5905" s="60"/>
      <c r="ACI5905" s="60"/>
      <c r="ACJ5905" s="60"/>
      <c r="ACK5905" s="60"/>
      <c r="ACL5905" s="60"/>
      <c r="ACM5905" s="60"/>
      <c r="ACN5905" s="60"/>
      <c r="ACO5905" s="60"/>
      <c r="ACP5905" s="60"/>
      <c r="ACQ5905" s="60"/>
      <c r="ACR5905" s="60"/>
      <c r="ACS5905" s="60"/>
      <c r="ACT5905" s="60"/>
      <c r="ACU5905" s="60"/>
      <c r="ACV5905" s="60"/>
      <c r="ACW5905" s="60"/>
      <c r="ACX5905" s="60"/>
      <c r="ACY5905" s="60">
        <v>0.99418208074828196</v>
      </c>
      <c r="ACZ5905" s="60"/>
      <c r="ADA5905" s="60"/>
      <c r="ADB5905" s="60"/>
      <c r="ADC5905" s="60"/>
      <c r="ADD5905" s="60"/>
      <c r="ADE5905" s="60"/>
    </row>
    <row r="5906" spans="760:785" x14ac:dyDescent="0.25">
      <c r="ACF5906" s="60"/>
      <c r="ACG5906" s="60"/>
      <c r="ACH5906" s="60"/>
      <c r="ACI5906" s="60"/>
      <c r="ACJ5906" s="60"/>
      <c r="ACK5906" s="60"/>
      <c r="ACL5906" s="60"/>
      <c r="ACM5906" s="60"/>
      <c r="ACN5906" s="60"/>
      <c r="ACO5906" s="60"/>
      <c r="ACP5906" s="60"/>
      <c r="ACQ5906" s="60"/>
      <c r="ACR5906" s="60"/>
      <c r="ACS5906" s="60"/>
      <c r="ACT5906" s="60"/>
      <c r="ACU5906" s="60"/>
      <c r="ACV5906" s="60"/>
      <c r="ACW5906" s="60"/>
      <c r="ACX5906" s="60"/>
      <c r="ACY5906" s="60">
        <v>0.99413218001387404</v>
      </c>
      <c r="ACZ5906" s="60"/>
      <c r="ADA5906" s="60"/>
      <c r="ADB5906" s="60"/>
      <c r="ADC5906" s="60"/>
      <c r="ADD5906" s="60"/>
      <c r="ADE5906" s="60"/>
    </row>
    <row r="5907" spans="760:785" x14ac:dyDescent="0.25">
      <c r="ACF5907" s="60"/>
      <c r="ACG5907" s="60"/>
      <c r="ACH5907" s="60"/>
      <c r="ACI5907" s="60"/>
      <c r="ACJ5907" s="60"/>
      <c r="ACK5907" s="60"/>
      <c r="ACL5907" s="60"/>
      <c r="ACM5907" s="60"/>
      <c r="ACN5907" s="60"/>
      <c r="ACO5907" s="60"/>
      <c r="ACP5907" s="60"/>
      <c r="ACQ5907" s="60"/>
      <c r="ACR5907" s="60"/>
      <c r="ACS5907" s="60"/>
      <c r="ACT5907" s="60"/>
      <c r="ACU5907" s="60"/>
      <c r="ACV5907" s="60"/>
      <c r="ACW5907" s="60"/>
      <c r="ACX5907" s="60"/>
      <c r="ACY5907" s="60">
        <v>0.99412938444796095</v>
      </c>
      <c r="ACZ5907" s="60"/>
      <c r="ADA5907" s="60"/>
      <c r="ADB5907" s="60"/>
      <c r="ADC5907" s="60"/>
      <c r="ADD5907" s="60"/>
      <c r="ADE5907" s="60"/>
    </row>
    <row r="5908" spans="760:785" x14ac:dyDescent="0.25">
      <c r="ACF5908" s="60"/>
      <c r="ACG5908" s="60"/>
      <c r="ACH5908" s="60"/>
      <c r="ACI5908" s="60"/>
      <c r="ACJ5908" s="60"/>
      <c r="ACK5908" s="60"/>
      <c r="ACL5908" s="60"/>
      <c r="ACM5908" s="60"/>
      <c r="ACN5908" s="60"/>
      <c r="ACO5908" s="60"/>
      <c r="ACP5908" s="60"/>
      <c r="ACQ5908" s="60"/>
      <c r="ACR5908" s="60"/>
      <c r="ACS5908" s="60"/>
      <c r="ACT5908" s="60"/>
      <c r="ACU5908" s="60"/>
      <c r="ACV5908" s="60"/>
      <c r="ACW5908" s="60"/>
      <c r="ACX5908" s="60"/>
      <c r="ACY5908" s="60">
        <v>0.99412801262196104</v>
      </c>
      <c r="ACZ5908" s="60"/>
      <c r="ADA5908" s="60"/>
      <c r="ADB5908" s="60"/>
      <c r="ADC5908" s="60"/>
      <c r="ADD5908" s="60"/>
      <c r="ADE5908" s="60"/>
    </row>
    <row r="5909" spans="760:785" x14ac:dyDescent="0.25">
      <c r="ACF5909" s="60"/>
      <c r="ACG5909" s="60"/>
      <c r="ACH5909" s="60"/>
      <c r="ACI5909" s="60"/>
      <c r="ACJ5909" s="60"/>
      <c r="ACK5909" s="60"/>
      <c r="ACL5909" s="60"/>
      <c r="ACM5909" s="60"/>
      <c r="ACN5909" s="60"/>
      <c r="ACO5909" s="60"/>
      <c r="ACP5909" s="60"/>
      <c r="ACQ5909" s="60"/>
      <c r="ACR5909" s="60"/>
      <c r="ACS5909" s="60"/>
      <c r="ACT5909" s="60"/>
      <c r="ACU5909" s="60"/>
      <c r="ACV5909" s="60"/>
      <c r="ACW5909" s="60"/>
      <c r="ACX5909" s="60"/>
      <c r="ACY5909" s="60">
        <v>0.99411548516255499</v>
      </c>
      <c r="ACZ5909" s="60"/>
      <c r="ADA5909" s="60"/>
      <c r="ADB5909" s="60"/>
      <c r="ADC5909" s="60"/>
      <c r="ADD5909" s="60"/>
      <c r="ADE5909" s="60"/>
    </row>
    <row r="5910" spans="760:785" x14ac:dyDescent="0.25">
      <c r="ACF5910" s="60"/>
      <c r="ACG5910" s="60"/>
      <c r="ACH5910" s="60"/>
      <c r="ACI5910" s="60"/>
      <c r="ACJ5910" s="60"/>
      <c r="ACK5910" s="60"/>
      <c r="ACL5910" s="60"/>
      <c r="ACM5910" s="60"/>
      <c r="ACN5910" s="60"/>
      <c r="ACO5910" s="60"/>
      <c r="ACP5910" s="60"/>
      <c r="ACQ5910" s="60"/>
      <c r="ACR5910" s="60"/>
      <c r="ACS5910" s="60"/>
      <c r="ACT5910" s="60"/>
      <c r="ACU5910" s="60"/>
      <c r="ACV5910" s="60"/>
      <c r="ACW5910" s="60"/>
      <c r="ACX5910" s="60"/>
      <c r="ACY5910" s="60">
        <v>0.99411363799184205</v>
      </c>
      <c r="ACZ5910" s="60"/>
      <c r="ADA5910" s="60"/>
      <c r="ADB5910" s="60"/>
      <c r="ADC5910" s="60"/>
      <c r="ADD5910" s="60"/>
      <c r="ADE5910" s="60"/>
    </row>
    <row r="5911" spans="760:785" x14ac:dyDescent="0.25">
      <c r="ACF5911" s="60"/>
      <c r="ACG5911" s="60"/>
      <c r="ACH5911" s="60"/>
      <c r="ACI5911" s="60"/>
      <c r="ACJ5911" s="60"/>
      <c r="ACK5911" s="60"/>
      <c r="ACL5911" s="60"/>
      <c r="ACM5911" s="60"/>
      <c r="ACN5911" s="60"/>
      <c r="ACO5911" s="60"/>
      <c r="ACP5911" s="60"/>
      <c r="ACQ5911" s="60"/>
      <c r="ACR5911" s="60"/>
      <c r="ACS5911" s="60"/>
      <c r="ACT5911" s="60"/>
      <c r="ACU5911" s="60"/>
      <c r="ACV5911" s="60"/>
      <c r="ACW5911" s="60"/>
      <c r="ACX5911" s="60"/>
      <c r="ACY5911" s="60">
        <v>0.99409471206450795</v>
      </c>
      <c r="ACZ5911" s="60"/>
      <c r="ADA5911" s="60"/>
      <c r="ADB5911" s="60"/>
      <c r="ADC5911" s="60"/>
      <c r="ADD5911" s="60"/>
      <c r="ADE5911" s="60"/>
    </row>
    <row r="5912" spans="760:785" x14ac:dyDescent="0.25">
      <c r="ACF5912" s="60"/>
      <c r="ACG5912" s="60"/>
      <c r="ACH5912" s="60"/>
      <c r="ACI5912" s="60"/>
      <c r="ACJ5912" s="60"/>
      <c r="ACK5912" s="60"/>
      <c r="ACL5912" s="60"/>
      <c r="ACM5912" s="60"/>
      <c r="ACN5912" s="60"/>
      <c r="ACO5912" s="60"/>
      <c r="ACP5912" s="60"/>
      <c r="ACQ5912" s="60"/>
      <c r="ACR5912" s="60"/>
      <c r="ACS5912" s="60"/>
      <c r="ACT5912" s="60"/>
      <c r="ACU5912" s="60"/>
      <c r="ACV5912" s="60"/>
      <c r="ACW5912" s="60"/>
      <c r="ACX5912" s="60"/>
      <c r="ACY5912" s="60">
        <v>0.99408400512651796</v>
      </c>
      <c r="ACZ5912" s="60"/>
      <c r="ADA5912" s="60"/>
      <c r="ADB5912" s="60"/>
      <c r="ADC5912" s="60"/>
      <c r="ADD5912" s="60"/>
      <c r="ADE5912" s="60"/>
    </row>
    <row r="5913" spans="760:785" x14ac:dyDescent="0.25">
      <c r="ACF5913" s="60"/>
      <c r="ACG5913" s="60"/>
      <c r="ACH5913" s="60"/>
      <c r="ACI5913" s="60"/>
      <c r="ACJ5913" s="60"/>
      <c r="ACK5913" s="60"/>
      <c r="ACL5913" s="60"/>
      <c r="ACM5913" s="60"/>
      <c r="ACN5913" s="60"/>
      <c r="ACO5913" s="60"/>
      <c r="ACP5913" s="60"/>
      <c r="ACQ5913" s="60"/>
      <c r="ACR5913" s="60"/>
      <c r="ACS5913" s="60"/>
      <c r="ACT5913" s="60"/>
      <c r="ACU5913" s="60"/>
      <c r="ACV5913" s="60"/>
      <c r="ACW5913" s="60"/>
      <c r="ACX5913" s="60"/>
      <c r="ACY5913" s="60">
        <v>0.99408157107707396</v>
      </c>
      <c r="ACZ5913" s="60"/>
      <c r="ADA5913" s="60"/>
      <c r="ADB5913" s="60"/>
      <c r="ADC5913" s="60"/>
      <c r="ADD5913" s="60"/>
      <c r="ADE5913" s="60"/>
    </row>
    <row r="5914" spans="760:785" x14ac:dyDescent="0.25">
      <c r="ACF5914" s="60"/>
      <c r="ACG5914" s="60"/>
      <c r="ACH5914" s="60"/>
      <c r="ACI5914" s="60"/>
      <c r="ACJ5914" s="60"/>
      <c r="ACK5914" s="60"/>
      <c r="ACL5914" s="60"/>
      <c r="ACM5914" s="60"/>
      <c r="ACN5914" s="60"/>
      <c r="ACO5914" s="60"/>
      <c r="ACP5914" s="60"/>
      <c r="ACQ5914" s="60"/>
      <c r="ACR5914" s="60"/>
      <c r="ACS5914" s="60"/>
      <c r="ACT5914" s="60"/>
      <c r="ACU5914" s="60"/>
      <c r="ACV5914" s="60"/>
      <c r="ACW5914" s="60"/>
      <c r="ACX5914" s="60"/>
      <c r="ACY5914" s="60">
        <v>0.99408124787766605</v>
      </c>
      <c r="ACZ5914" s="60"/>
      <c r="ADA5914" s="60"/>
      <c r="ADB5914" s="60"/>
      <c r="ADC5914" s="60"/>
      <c r="ADD5914" s="60"/>
      <c r="ADE5914" s="60"/>
    </row>
    <row r="5915" spans="760:785" x14ac:dyDescent="0.25">
      <c r="ACF5915" s="60"/>
      <c r="ACG5915" s="60"/>
      <c r="ACH5915" s="60"/>
      <c r="ACI5915" s="60"/>
      <c r="ACJ5915" s="60"/>
      <c r="ACK5915" s="60"/>
      <c r="ACL5915" s="60"/>
      <c r="ACM5915" s="60"/>
      <c r="ACN5915" s="60"/>
      <c r="ACO5915" s="60"/>
      <c r="ACP5915" s="60"/>
      <c r="ACQ5915" s="60"/>
      <c r="ACR5915" s="60"/>
      <c r="ACS5915" s="60"/>
      <c r="ACT5915" s="60"/>
      <c r="ACU5915" s="60"/>
      <c r="ACV5915" s="60"/>
      <c r="ACW5915" s="60"/>
      <c r="ACX5915" s="60"/>
      <c r="ACY5915" s="60">
        <v>0.99407886362924003</v>
      </c>
      <c r="ACZ5915" s="60"/>
      <c r="ADA5915" s="60"/>
      <c r="ADB5915" s="60"/>
      <c r="ADC5915" s="60"/>
      <c r="ADD5915" s="60"/>
      <c r="ADE5915" s="60"/>
    </row>
    <row r="5916" spans="760:785" x14ac:dyDescent="0.25">
      <c r="ACF5916" s="60"/>
      <c r="ACG5916" s="60"/>
      <c r="ACH5916" s="60"/>
      <c r="ACI5916" s="60"/>
      <c r="ACJ5916" s="60"/>
      <c r="ACK5916" s="60"/>
      <c r="ACL5916" s="60"/>
      <c r="ACM5916" s="60"/>
      <c r="ACN5916" s="60"/>
      <c r="ACO5916" s="60"/>
      <c r="ACP5916" s="60"/>
      <c r="ACQ5916" s="60"/>
      <c r="ACR5916" s="60"/>
      <c r="ACS5916" s="60"/>
      <c r="ACT5916" s="60"/>
      <c r="ACU5916" s="60"/>
      <c r="ACV5916" s="60"/>
      <c r="ACW5916" s="60"/>
      <c r="ACX5916" s="60"/>
      <c r="ACY5916" s="60">
        <v>0.99407642406455199</v>
      </c>
      <c r="ACZ5916" s="60"/>
      <c r="ADA5916" s="60"/>
      <c r="ADB5916" s="60"/>
      <c r="ADC5916" s="60"/>
      <c r="ADD5916" s="60"/>
      <c r="ADE5916" s="60"/>
    </row>
    <row r="5917" spans="760:785" x14ac:dyDescent="0.25">
      <c r="ACF5917" s="60"/>
      <c r="ACG5917" s="60"/>
      <c r="ACH5917" s="60"/>
      <c r="ACI5917" s="60"/>
      <c r="ACJ5917" s="60"/>
      <c r="ACK5917" s="60"/>
      <c r="ACL5917" s="60"/>
      <c r="ACM5917" s="60"/>
      <c r="ACN5917" s="60"/>
      <c r="ACO5917" s="60"/>
      <c r="ACP5917" s="60"/>
      <c r="ACQ5917" s="60"/>
      <c r="ACR5917" s="60"/>
      <c r="ACS5917" s="60"/>
      <c r="ACT5917" s="60"/>
      <c r="ACU5917" s="60"/>
      <c r="ACV5917" s="60"/>
      <c r="ACW5917" s="60"/>
      <c r="ACX5917" s="60"/>
      <c r="ACY5917" s="60">
        <v>0.99407355089058203</v>
      </c>
      <c r="ACZ5917" s="60"/>
      <c r="ADA5917" s="60"/>
      <c r="ADB5917" s="60"/>
      <c r="ADC5917" s="60"/>
      <c r="ADD5917" s="60"/>
      <c r="ADE5917" s="60"/>
    </row>
    <row r="5918" spans="760:785" x14ac:dyDescent="0.25">
      <c r="ACF5918" s="60"/>
      <c r="ACG5918" s="60"/>
      <c r="ACH5918" s="60"/>
      <c r="ACI5918" s="60"/>
      <c r="ACJ5918" s="60"/>
      <c r="ACK5918" s="60"/>
      <c r="ACL5918" s="60"/>
      <c r="ACM5918" s="60"/>
      <c r="ACN5918" s="60"/>
      <c r="ACO5918" s="60"/>
      <c r="ACP5918" s="60"/>
      <c r="ACQ5918" s="60"/>
      <c r="ACR5918" s="60"/>
      <c r="ACS5918" s="60"/>
      <c r="ACT5918" s="60"/>
      <c r="ACU5918" s="60"/>
      <c r="ACV5918" s="60"/>
      <c r="ACW5918" s="60"/>
      <c r="ACX5918" s="60"/>
      <c r="ACY5918" s="60">
        <v>0.99404839436452896</v>
      </c>
      <c r="ACZ5918" s="60"/>
      <c r="ADA5918" s="60"/>
      <c r="ADB5918" s="60"/>
      <c r="ADC5918" s="60"/>
      <c r="ADD5918" s="60"/>
      <c r="ADE5918" s="60"/>
    </row>
    <row r="5919" spans="760:785" x14ac:dyDescent="0.25">
      <c r="ACF5919" s="60"/>
      <c r="ACG5919" s="60"/>
      <c r="ACH5919" s="60"/>
      <c r="ACI5919" s="60"/>
      <c r="ACJ5919" s="60"/>
      <c r="ACK5919" s="60"/>
      <c r="ACL5919" s="60"/>
      <c r="ACM5919" s="60"/>
      <c r="ACN5919" s="60"/>
      <c r="ACO5919" s="60"/>
      <c r="ACP5919" s="60"/>
      <c r="ACQ5919" s="60"/>
      <c r="ACR5919" s="60"/>
      <c r="ACS5919" s="60"/>
      <c r="ACT5919" s="60"/>
      <c r="ACU5919" s="60"/>
      <c r="ACV5919" s="60"/>
      <c r="ACW5919" s="60"/>
      <c r="ACX5919" s="60"/>
      <c r="ACY5919" s="60">
        <v>0.99404151983456901</v>
      </c>
      <c r="ACZ5919" s="60"/>
      <c r="ADA5919" s="60"/>
      <c r="ADB5919" s="60"/>
      <c r="ADC5919" s="60"/>
      <c r="ADD5919" s="60"/>
      <c r="ADE5919" s="60"/>
    </row>
    <row r="5920" spans="760:785" x14ac:dyDescent="0.25">
      <c r="ACF5920" s="60"/>
      <c r="ACG5920" s="60"/>
      <c r="ACH5920" s="60"/>
      <c r="ACI5920" s="60"/>
      <c r="ACJ5920" s="60"/>
      <c r="ACK5920" s="60"/>
      <c r="ACL5920" s="60"/>
      <c r="ACM5920" s="60"/>
      <c r="ACN5920" s="60"/>
      <c r="ACO5920" s="60"/>
      <c r="ACP5920" s="60"/>
      <c r="ACQ5920" s="60"/>
      <c r="ACR5920" s="60"/>
      <c r="ACS5920" s="60"/>
      <c r="ACT5920" s="60"/>
      <c r="ACU5920" s="60"/>
      <c r="ACV5920" s="60"/>
      <c r="ACW5920" s="60"/>
      <c r="ACX5920" s="60"/>
      <c r="ACY5920" s="60">
        <v>0.99402847094343805</v>
      </c>
      <c r="ACZ5920" s="60"/>
      <c r="ADA5920" s="60"/>
      <c r="ADB5920" s="60"/>
      <c r="ADC5920" s="60"/>
      <c r="ADD5920" s="60"/>
      <c r="ADE5920" s="60"/>
    </row>
    <row r="5921" spans="760:785" x14ac:dyDescent="0.25">
      <c r="ACF5921" s="60"/>
      <c r="ACG5921" s="60"/>
      <c r="ACH5921" s="60"/>
      <c r="ACI5921" s="60"/>
      <c r="ACJ5921" s="60"/>
      <c r="ACK5921" s="60"/>
      <c r="ACL5921" s="60"/>
      <c r="ACM5921" s="60"/>
      <c r="ACN5921" s="60"/>
      <c r="ACO5921" s="60"/>
      <c r="ACP5921" s="60"/>
      <c r="ACQ5921" s="60"/>
      <c r="ACR5921" s="60"/>
      <c r="ACS5921" s="60"/>
      <c r="ACT5921" s="60"/>
      <c r="ACU5921" s="60"/>
      <c r="ACV5921" s="60"/>
      <c r="ACW5921" s="60"/>
      <c r="ACX5921" s="60"/>
      <c r="ACY5921" s="60">
        <v>0.99400555047537498</v>
      </c>
      <c r="ACZ5921" s="60"/>
      <c r="ADA5921" s="60"/>
      <c r="ADB5921" s="60"/>
      <c r="ADC5921" s="60"/>
      <c r="ADD5921" s="60"/>
      <c r="ADE5921" s="60"/>
    </row>
    <row r="5922" spans="760:785" x14ac:dyDescent="0.25">
      <c r="ACF5922" s="60"/>
      <c r="ACG5922" s="60"/>
      <c r="ACH5922" s="60"/>
      <c r="ACI5922" s="60"/>
      <c r="ACJ5922" s="60"/>
      <c r="ACK5922" s="60"/>
      <c r="ACL5922" s="60"/>
      <c r="ACM5922" s="60"/>
      <c r="ACN5922" s="60"/>
      <c r="ACO5922" s="60"/>
      <c r="ACP5922" s="60"/>
      <c r="ACQ5922" s="60"/>
      <c r="ACR5922" s="60"/>
      <c r="ACS5922" s="60"/>
      <c r="ACT5922" s="60"/>
      <c r="ACU5922" s="60"/>
      <c r="ACV5922" s="60"/>
      <c r="ACW5922" s="60"/>
      <c r="ACX5922" s="60"/>
      <c r="ACY5922" s="60">
        <v>0.993994646012477</v>
      </c>
      <c r="ACZ5922" s="60"/>
      <c r="ADA5922" s="60"/>
      <c r="ADB5922" s="60"/>
      <c r="ADC5922" s="60"/>
      <c r="ADD5922" s="60"/>
      <c r="ADE5922" s="60"/>
    </row>
    <row r="5923" spans="760:785" x14ac:dyDescent="0.25">
      <c r="ACF5923" s="60"/>
      <c r="ACG5923" s="60"/>
      <c r="ACH5923" s="60"/>
      <c r="ACI5923" s="60"/>
      <c r="ACJ5923" s="60"/>
      <c r="ACK5923" s="60"/>
      <c r="ACL5923" s="60"/>
      <c r="ACM5923" s="60"/>
      <c r="ACN5923" s="60"/>
      <c r="ACO5923" s="60"/>
      <c r="ACP5923" s="60"/>
      <c r="ACQ5923" s="60"/>
      <c r="ACR5923" s="60"/>
      <c r="ACS5923" s="60"/>
      <c r="ACT5923" s="60"/>
      <c r="ACU5923" s="60"/>
      <c r="ACV5923" s="60"/>
      <c r="ACW5923" s="60"/>
      <c r="ACX5923" s="60"/>
      <c r="ACY5923" s="60">
        <v>0.99396325518129003</v>
      </c>
      <c r="ACZ5923" s="60"/>
      <c r="ADA5923" s="60"/>
      <c r="ADB5923" s="60"/>
      <c r="ADC5923" s="60"/>
      <c r="ADD5923" s="60"/>
      <c r="ADE5923" s="60"/>
    </row>
    <row r="5924" spans="760:785" x14ac:dyDescent="0.25">
      <c r="ACF5924" s="60"/>
      <c r="ACG5924" s="60"/>
      <c r="ACH5924" s="60"/>
      <c r="ACI5924" s="60"/>
      <c r="ACJ5924" s="60"/>
      <c r="ACK5924" s="60"/>
      <c r="ACL5924" s="60"/>
      <c r="ACM5924" s="60"/>
      <c r="ACN5924" s="60"/>
      <c r="ACO5924" s="60"/>
      <c r="ACP5924" s="60"/>
      <c r="ACQ5924" s="60"/>
      <c r="ACR5924" s="60"/>
      <c r="ACS5924" s="60"/>
      <c r="ACT5924" s="60"/>
      <c r="ACU5924" s="60"/>
      <c r="ACV5924" s="60"/>
      <c r="ACW5924" s="60"/>
      <c r="ACX5924" s="60"/>
      <c r="ACY5924" s="60">
        <v>0.99392805520736405</v>
      </c>
      <c r="ACZ5924" s="60"/>
      <c r="ADA5924" s="60"/>
      <c r="ADB5924" s="60"/>
      <c r="ADC5924" s="60"/>
      <c r="ADD5924" s="60"/>
      <c r="ADE5924" s="60"/>
    </row>
    <row r="5925" spans="760:785" x14ac:dyDescent="0.25">
      <c r="ACF5925" s="60"/>
      <c r="ACG5925" s="60"/>
      <c r="ACH5925" s="60"/>
      <c r="ACI5925" s="60"/>
      <c r="ACJ5925" s="60"/>
      <c r="ACK5925" s="60"/>
      <c r="ACL5925" s="60"/>
      <c r="ACM5925" s="60"/>
      <c r="ACN5925" s="60"/>
      <c r="ACO5925" s="60"/>
      <c r="ACP5925" s="60"/>
      <c r="ACQ5925" s="60"/>
      <c r="ACR5925" s="60"/>
      <c r="ACS5925" s="60"/>
      <c r="ACT5925" s="60"/>
      <c r="ACU5925" s="60"/>
      <c r="ACV5925" s="60"/>
      <c r="ACW5925" s="60"/>
      <c r="ACX5925" s="60"/>
      <c r="ACY5925" s="60">
        <v>0.99392764338374895</v>
      </c>
      <c r="ACZ5925" s="60"/>
      <c r="ADA5925" s="60"/>
      <c r="ADB5925" s="60"/>
      <c r="ADC5925" s="60"/>
      <c r="ADD5925" s="60"/>
      <c r="ADE5925" s="60"/>
    </row>
    <row r="5926" spans="760:785" x14ac:dyDescent="0.25">
      <c r="ACF5926" s="60"/>
      <c r="ACG5926" s="60"/>
      <c r="ACH5926" s="60"/>
      <c r="ACI5926" s="60"/>
      <c r="ACJ5926" s="60"/>
      <c r="ACK5926" s="60"/>
      <c r="ACL5926" s="60"/>
      <c r="ACM5926" s="60"/>
      <c r="ACN5926" s="60"/>
      <c r="ACO5926" s="60"/>
      <c r="ACP5926" s="60"/>
      <c r="ACQ5926" s="60"/>
      <c r="ACR5926" s="60"/>
      <c r="ACS5926" s="60"/>
      <c r="ACT5926" s="60"/>
      <c r="ACU5926" s="60"/>
      <c r="ACV5926" s="60"/>
      <c r="ACW5926" s="60"/>
      <c r="ACX5926" s="60"/>
      <c r="ACY5926" s="60">
        <v>0.99386580225800003</v>
      </c>
      <c r="ACZ5926" s="60"/>
      <c r="ADA5926" s="60"/>
      <c r="ADB5926" s="60"/>
      <c r="ADC5926" s="60"/>
      <c r="ADD5926" s="60"/>
      <c r="ADE5926" s="60"/>
    </row>
    <row r="5927" spans="760:785" x14ac:dyDescent="0.25">
      <c r="ACF5927" s="60"/>
      <c r="ACG5927" s="60"/>
      <c r="ACH5927" s="60"/>
      <c r="ACI5927" s="60"/>
      <c r="ACJ5927" s="60"/>
      <c r="ACK5927" s="60"/>
      <c r="ACL5927" s="60"/>
      <c r="ACM5927" s="60"/>
      <c r="ACN5927" s="60"/>
      <c r="ACO5927" s="60"/>
      <c r="ACP5927" s="60"/>
      <c r="ACQ5927" s="60"/>
      <c r="ACR5927" s="60"/>
      <c r="ACS5927" s="60"/>
      <c r="ACT5927" s="60"/>
      <c r="ACU5927" s="60"/>
      <c r="ACV5927" s="60"/>
      <c r="ACW5927" s="60"/>
      <c r="ACX5927" s="60"/>
      <c r="ACY5927" s="60">
        <v>0.993836442167504</v>
      </c>
      <c r="ACZ5927" s="60"/>
      <c r="ADA5927" s="60"/>
      <c r="ADB5927" s="60"/>
      <c r="ADC5927" s="60"/>
      <c r="ADD5927" s="60"/>
      <c r="ADE5927" s="60"/>
    </row>
    <row r="5928" spans="760:785" x14ac:dyDescent="0.25">
      <c r="ACF5928" s="60"/>
      <c r="ACG5928" s="60"/>
      <c r="ACH5928" s="60"/>
      <c r="ACI5928" s="60"/>
      <c r="ACJ5928" s="60"/>
      <c r="ACK5928" s="60"/>
      <c r="ACL5928" s="60"/>
      <c r="ACM5928" s="60"/>
      <c r="ACN5928" s="60"/>
      <c r="ACO5928" s="60"/>
      <c r="ACP5928" s="60"/>
      <c r="ACQ5928" s="60"/>
      <c r="ACR5928" s="60"/>
      <c r="ACS5928" s="60"/>
      <c r="ACT5928" s="60"/>
      <c r="ACU5928" s="60"/>
      <c r="ACV5928" s="60"/>
      <c r="ACW5928" s="60"/>
      <c r="ACX5928" s="60"/>
      <c r="ACY5928" s="60">
        <v>0.99381435626493497</v>
      </c>
      <c r="ACZ5928" s="60"/>
      <c r="ADA5928" s="60"/>
      <c r="ADB5928" s="60"/>
      <c r="ADC5928" s="60"/>
      <c r="ADD5928" s="60"/>
      <c r="ADE5928" s="60"/>
    </row>
    <row r="5929" spans="760:785" x14ac:dyDescent="0.25">
      <c r="ACF5929" s="60"/>
      <c r="ACG5929" s="60"/>
      <c r="ACH5929" s="60"/>
      <c r="ACI5929" s="60"/>
      <c r="ACJ5929" s="60"/>
      <c r="ACK5929" s="60"/>
      <c r="ACL5929" s="60"/>
      <c r="ACM5929" s="60"/>
      <c r="ACN5929" s="60"/>
      <c r="ACO5929" s="60"/>
      <c r="ACP5929" s="60"/>
      <c r="ACQ5929" s="60"/>
      <c r="ACR5929" s="60"/>
      <c r="ACS5929" s="60"/>
      <c r="ACT5929" s="60"/>
      <c r="ACU5929" s="60"/>
      <c r="ACV5929" s="60"/>
      <c r="ACW5929" s="60"/>
      <c r="ACX5929" s="60"/>
      <c r="ACY5929" s="60">
        <v>0.99378924384367495</v>
      </c>
      <c r="ACZ5929" s="60"/>
      <c r="ADA5929" s="60"/>
      <c r="ADB5929" s="60"/>
      <c r="ADC5929" s="60"/>
      <c r="ADD5929" s="60"/>
      <c r="ADE5929" s="60"/>
    </row>
    <row r="5930" spans="760:785" x14ac:dyDescent="0.25">
      <c r="ACF5930" s="60"/>
      <c r="ACG5930" s="60"/>
      <c r="ACH5930" s="60"/>
      <c r="ACI5930" s="60"/>
      <c r="ACJ5930" s="60"/>
      <c r="ACK5930" s="60"/>
      <c r="ACL5930" s="60"/>
      <c r="ACM5930" s="60"/>
      <c r="ACN5930" s="60"/>
      <c r="ACO5930" s="60"/>
      <c r="ACP5930" s="60"/>
      <c r="ACQ5930" s="60"/>
      <c r="ACR5930" s="60"/>
      <c r="ACS5930" s="60"/>
      <c r="ACT5930" s="60"/>
      <c r="ACU5930" s="60"/>
      <c r="ACV5930" s="60"/>
      <c r="ACW5930" s="60"/>
      <c r="ACX5930" s="60"/>
      <c r="ACY5930" s="60">
        <v>0.99378262804424</v>
      </c>
      <c r="ACZ5930" s="60"/>
      <c r="ADA5930" s="60"/>
      <c r="ADB5930" s="60"/>
      <c r="ADC5930" s="60"/>
      <c r="ADD5930" s="60"/>
      <c r="ADE5930" s="60"/>
    </row>
    <row r="5931" spans="760:785" x14ac:dyDescent="0.25">
      <c r="ACF5931" s="60"/>
      <c r="ACG5931" s="60"/>
      <c r="ACH5931" s="60"/>
      <c r="ACI5931" s="60"/>
      <c r="ACJ5931" s="60"/>
      <c r="ACK5931" s="60"/>
      <c r="ACL5931" s="60"/>
      <c r="ACM5931" s="60"/>
      <c r="ACN5931" s="60"/>
      <c r="ACO5931" s="60"/>
      <c r="ACP5931" s="60"/>
      <c r="ACQ5931" s="60"/>
      <c r="ACR5931" s="60"/>
      <c r="ACS5931" s="60"/>
      <c r="ACT5931" s="60"/>
      <c r="ACU5931" s="60"/>
      <c r="ACV5931" s="60"/>
      <c r="ACW5931" s="60"/>
      <c r="ACX5931" s="60"/>
      <c r="ACY5931" s="60">
        <v>0.99378011715169201</v>
      </c>
      <c r="ACZ5931" s="60"/>
      <c r="ADA5931" s="60"/>
      <c r="ADB5931" s="60"/>
      <c r="ADC5931" s="60"/>
      <c r="ADD5931" s="60"/>
      <c r="ADE5931" s="60"/>
    </row>
    <row r="5932" spans="760:785" x14ac:dyDescent="0.25">
      <c r="ACF5932" s="60"/>
      <c r="ACG5932" s="60"/>
      <c r="ACH5932" s="60"/>
      <c r="ACI5932" s="60"/>
      <c r="ACJ5932" s="60"/>
      <c r="ACK5932" s="60"/>
      <c r="ACL5932" s="60"/>
      <c r="ACM5932" s="60"/>
      <c r="ACN5932" s="60"/>
      <c r="ACO5932" s="60"/>
      <c r="ACP5932" s="60"/>
      <c r="ACQ5932" s="60"/>
      <c r="ACR5932" s="60"/>
      <c r="ACS5932" s="60"/>
      <c r="ACT5932" s="60"/>
      <c r="ACU5932" s="60"/>
      <c r="ACV5932" s="60"/>
      <c r="ACW5932" s="60"/>
      <c r="ACX5932" s="60"/>
      <c r="ACY5932" s="60">
        <v>0.99377943112225198</v>
      </c>
      <c r="ACZ5932" s="60"/>
      <c r="ADA5932" s="60"/>
      <c r="ADB5932" s="60"/>
      <c r="ADC5932" s="60"/>
      <c r="ADD5932" s="60"/>
      <c r="ADE5932" s="60"/>
    </row>
    <row r="5933" spans="760:785" x14ac:dyDescent="0.25">
      <c r="ACF5933" s="60"/>
      <c r="ACG5933" s="60"/>
      <c r="ACH5933" s="60"/>
      <c r="ACI5933" s="60"/>
      <c r="ACJ5933" s="60"/>
      <c r="ACK5933" s="60"/>
      <c r="ACL5933" s="60"/>
      <c r="ACM5933" s="60"/>
      <c r="ACN5933" s="60"/>
      <c r="ACO5933" s="60"/>
      <c r="ACP5933" s="60"/>
      <c r="ACQ5933" s="60"/>
      <c r="ACR5933" s="60"/>
      <c r="ACS5933" s="60"/>
      <c r="ACT5933" s="60"/>
      <c r="ACU5933" s="60"/>
      <c r="ACV5933" s="60"/>
      <c r="ACW5933" s="60"/>
      <c r="ACX5933" s="60"/>
      <c r="ACY5933" s="60">
        <v>0.99377474224478801</v>
      </c>
      <c r="ACZ5933" s="60"/>
      <c r="ADA5933" s="60"/>
      <c r="ADB5933" s="60"/>
      <c r="ADC5933" s="60"/>
      <c r="ADD5933" s="60"/>
      <c r="ADE5933" s="60"/>
    </row>
    <row r="5934" spans="760:785" x14ac:dyDescent="0.25">
      <c r="ACF5934" s="60"/>
      <c r="ACG5934" s="60"/>
      <c r="ACH5934" s="60"/>
      <c r="ACI5934" s="60"/>
      <c r="ACJ5934" s="60"/>
      <c r="ACK5934" s="60"/>
      <c r="ACL5934" s="60"/>
      <c r="ACM5934" s="60"/>
      <c r="ACN5934" s="60"/>
      <c r="ACO5934" s="60"/>
      <c r="ACP5934" s="60"/>
      <c r="ACQ5934" s="60"/>
      <c r="ACR5934" s="60"/>
      <c r="ACS5934" s="60"/>
      <c r="ACT5934" s="60"/>
      <c r="ACU5934" s="60"/>
      <c r="ACV5934" s="60"/>
      <c r="ACW5934" s="60"/>
      <c r="ACX5934" s="60"/>
      <c r="ACY5934" s="60">
        <v>0.99377389821715401</v>
      </c>
      <c r="ACZ5934" s="60"/>
      <c r="ADA5934" s="60"/>
      <c r="ADB5934" s="60"/>
      <c r="ADC5934" s="60"/>
      <c r="ADD5934" s="60"/>
      <c r="ADE5934" s="60"/>
    </row>
    <row r="5935" spans="760:785" x14ac:dyDescent="0.25">
      <c r="ACF5935" s="60"/>
      <c r="ACG5935" s="60"/>
      <c r="ACH5935" s="60"/>
      <c r="ACI5935" s="60"/>
      <c r="ACJ5935" s="60"/>
      <c r="ACK5935" s="60"/>
      <c r="ACL5935" s="60"/>
      <c r="ACM5935" s="60"/>
      <c r="ACN5935" s="60"/>
      <c r="ACO5935" s="60"/>
      <c r="ACP5935" s="60"/>
      <c r="ACQ5935" s="60"/>
      <c r="ACR5935" s="60"/>
      <c r="ACS5935" s="60"/>
      <c r="ACT5935" s="60"/>
      <c r="ACU5935" s="60"/>
      <c r="ACV5935" s="60"/>
      <c r="ACW5935" s="60"/>
      <c r="ACX5935" s="60"/>
      <c r="ACY5935" s="60">
        <v>0.99376422665414799</v>
      </c>
      <c r="ACZ5935" s="60"/>
      <c r="ADA5935" s="60"/>
      <c r="ADB5935" s="60"/>
      <c r="ADC5935" s="60"/>
      <c r="ADD5935" s="60"/>
      <c r="ADE5935" s="60"/>
    </row>
    <row r="5936" spans="760:785" x14ac:dyDescent="0.25">
      <c r="ACF5936" s="60"/>
      <c r="ACG5936" s="60"/>
      <c r="ACH5936" s="60"/>
      <c r="ACI5936" s="60"/>
      <c r="ACJ5936" s="60"/>
      <c r="ACK5936" s="60"/>
      <c r="ACL5936" s="60"/>
      <c r="ACM5936" s="60"/>
      <c r="ACN5936" s="60"/>
      <c r="ACO5936" s="60"/>
      <c r="ACP5936" s="60"/>
      <c r="ACQ5936" s="60"/>
      <c r="ACR5936" s="60"/>
      <c r="ACS5936" s="60"/>
      <c r="ACT5936" s="60"/>
      <c r="ACU5936" s="60"/>
      <c r="ACV5936" s="60"/>
      <c r="ACW5936" s="60"/>
      <c r="ACX5936" s="60"/>
      <c r="ACY5936" s="60">
        <v>0.99376272787873599</v>
      </c>
      <c r="ACZ5936" s="60"/>
      <c r="ADA5936" s="60"/>
      <c r="ADB5936" s="60"/>
      <c r="ADC5936" s="60"/>
      <c r="ADD5936" s="60"/>
      <c r="ADE5936" s="60"/>
    </row>
    <row r="5937" spans="760:785" x14ac:dyDescent="0.25">
      <c r="ACF5937" s="60"/>
      <c r="ACG5937" s="60"/>
      <c r="ACH5937" s="60"/>
      <c r="ACI5937" s="60"/>
      <c r="ACJ5937" s="60"/>
      <c r="ACK5937" s="60"/>
      <c r="ACL5937" s="60"/>
      <c r="ACM5937" s="60"/>
      <c r="ACN5937" s="60"/>
      <c r="ACO5937" s="60"/>
      <c r="ACP5937" s="60"/>
      <c r="ACQ5937" s="60"/>
      <c r="ACR5937" s="60"/>
      <c r="ACS5937" s="60"/>
      <c r="ACT5937" s="60"/>
      <c r="ACU5937" s="60"/>
      <c r="ACV5937" s="60"/>
      <c r="ACW5937" s="60"/>
      <c r="ACX5937" s="60"/>
      <c r="ACY5937" s="60">
        <v>0.99373447329273501</v>
      </c>
      <c r="ACZ5937" s="60"/>
      <c r="ADA5937" s="60"/>
      <c r="ADB5937" s="60"/>
      <c r="ADC5937" s="60"/>
      <c r="ADD5937" s="60"/>
      <c r="ADE5937" s="60"/>
    </row>
    <row r="5938" spans="760:785" x14ac:dyDescent="0.25">
      <c r="ACF5938" s="60"/>
      <c r="ACG5938" s="60"/>
      <c r="ACH5938" s="60"/>
      <c r="ACI5938" s="60"/>
      <c r="ACJ5938" s="60"/>
      <c r="ACK5938" s="60"/>
      <c r="ACL5938" s="60"/>
      <c r="ACM5938" s="60"/>
      <c r="ACN5938" s="60"/>
      <c r="ACO5938" s="60"/>
      <c r="ACP5938" s="60"/>
      <c r="ACQ5938" s="60"/>
      <c r="ACR5938" s="60"/>
      <c r="ACS5938" s="60"/>
      <c r="ACT5938" s="60"/>
      <c r="ACU5938" s="60"/>
      <c r="ACV5938" s="60"/>
      <c r="ACW5938" s="60"/>
      <c r="ACX5938" s="60"/>
      <c r="ACY5938" s="60">
        <v>0.99372865870891702</v>
      </c>
      <c r="ACZ5938" s="60"/>
      <c r="ADA5938" s="60"/>
      <c r="ADB5938" s="60"/>
      <c r="ADC5938" s="60"/>
      <c r="ADD5938" s="60"/>
      <c r="ADE5938" s="60"/>
    </row>
    <row r="5939" spans="760:785" x14ac:dyDescent="0.25">
      <c r="ACF5939" s="60"/>
      <c r="ACG5939" s="60"/>
      <c r="ACH5939" s="60"/>
      <c r="ACI5939" s="60"/>
      <c r="ACJ5939" s="60"/>
      <c r="ACK5939" s="60"/>
      <c r="ACL5939" s="60"/>
      <c r="ACM5939" s="60"/>
      <c r="ACN5939" s="60"/>
      <c r="ACO5939" s="60"/>
      <c r="ACP5939" s="60"/>
      <c r="ACQ5939" s="60"/>
      <c r="ACR5939" s="60"/>
      <c r="ACS5939" s="60"/>
      <c r="ACT5939" s="60"/>
      <c r="ACU5939" s="60"/>
      <c r="ACV5939" s="60"/>
      <c r="ACW5939" s="60"/>
      <c r="ACX5939" s="60"/>
      <c r="ACY5939" s="60">
        <v>0.99372805215712701</v>
      </c>
      <c r="ACZ5939" s="60"/>
      <c r="ADA5939" s="60"/>
      <c r="ADB5939" s="60"/>
      <c r="ADC5939" s="60"/>
      <c r="ADD5939" s="60"/>
      <c r="ADE5939" s="60"/>
    </row>
    <row r="5940" spans="760:785" x14ac:dyDescent="0.25">
      <c r="ACF5940" s="60"/>
      <c r="ACG5940" s="60"/>
      <c r="ACH5940" s="60"/>
      <c r="ACI5940" s="60"/>
      <c r="ACJ5940" s="60"/>
      <c r="ACK5940" s="60"/>
      <c r="ACL5940" s="60"/>
      <c r="ACM5940" s="60"/>
      <c r="ACN5940" s="60"/>
      <c r="ACO5940" s="60"/>
      <c r="ACP5940" s="60"/>
      <c r="ACQ5940" s="60"/>
      <c r="ACR5940" s="60"/>
      <c r="ACS5940" s="60"/>
      <c r="ACT5940" s="60"/>
      <c r="ACU5940" s="60"/>
      <c r="ACV5940" s="60"/>
      <c r="ACW5940" s="60"/>
      <c r="ACX5940" s="60"/>
      <c r="ACY5940" s="60">
        <v>0.99364951403142698</v>
      </c>
      <c r="ACZ5940" s="60"/>
      <c r="ADA5940" s="60"/>
      <c r="ADB5940" s="60"/>
      <c r="ADC5940" s="60"/>
      <c r="ADD5940" s="60"/>
      <c r="ADE5940" s="60"/>
    </row>
    <row r="5941" spans="760:785" x14ac:dyDescent="0.25">
      <c r="ACF5941" s="60"/>
      <c r="ACG5941" s="60"/>
      <c r="ACH5941" s="60"/>
      <c r="ACI5941" s="60"/>
      <c r="ACJ5941" s="60"/>
      <c r="ACK5941" s="60"/>
      <c r="ACL5941" s="60"/>
      <c r="ACM5941" s="60"/>
      <c r="ACN5941" s="60"/>
      <c r="ACO5941" s="60"/>
      <c r="ACP5941" s="60"/>
      <c r="ACQ5941" s="60"/>
      <c r="ACR5941" s="60"/>
      <c r="ACS5941" s="60"/>
      <c r="ACT5941" s="60"/>
      <c r="ACU5941" s="60"/>
      <c r="ACV5941" s="60"/>
      <c r="ACW5941" s="60"/>
      <c r="ACX5941" s="60"/>
      <c r="ACY5941" s="60">
        <v>0.99364323537964305</v>
      </c>
      <c r="ACZ5941" s="60"/>
      <c r="ADA5941" s="60"/>
      <c r="ADB5941" s="60"/>
      <c r="ADC5941" s="60"/>
      <c r="ADD5941" s="60"/>
      <c r="ADE5941" s="60"/>
    </row>
    <row r="5942" spans="760:785" x14ac:dyDescent="0.25">
      <c r="ACF5942" s="60"/>
      <c r="ACG5942" s="60"/>
      <c r="ACH5942" s="60"/>
      <c r="ACI5942" s="60"/>
      <c r="ACJ5942" s="60"/>
      <c r="ACK5942" s="60"/>
      <c r="ACL5942" s="60"/>
      <c r="ACM5942" s="60"/>
      <c r="ACN5942" s="60"/>
      <c r="ACO5942" s="60"/>
      <c r="ACP5942" s="60"/>
      <c r="ACQ5942" s="60"/>
      <c r="ACR5942" s="60"/>
      <c r="ACS5942" s="60"/>
      <c r="ACT5942" s="60"/>
      <c r="ACU5942" s="60"/>
      <c r="ACV5942" s="60"/>
      <c r="ACW5942" s="60"/>
      <c r="ACX5942" s="60"/>
      <c r="ACY5942" s="60">
        <v>0.99359591182198803</v>
      </c>
      <c r="ACZ5942" s="60"/>
      <c r="ADA5942" s="60"/>
      <c r="ADB5942" s="60"/>
      <c r="ADC5942" s="60"/>
      <c r="ADD5942" s="60"/>
      <c r="ADE5942" s="60"/>
    </row>
    <row r="5943" spans="760:785" x14ac:dyDescent="0.25">
      <c r="ACF5943" s="60"/>
      <c r="ACG5943" s="60"/>
      <c r="ACH5943" s="60"/>
      <c r="ACI5943" s="60"/>
      <c r="ACJ5943" s="60"/>
      <c r="ACK5943" s="60"/>
      <c r="ACL5943" s="60"/>
      <c r="ACM5943" s="60"/>
      <c r="ACN5943" s="60"/>
      <c r="ACO5943" s="60"/>
      <c r="ACP5943" s="60"/>
      <c r="ACQ5943" s="60"/>
      <c r="ACR5943" s="60"/>
      <c r="ACS5943" s="60"/>
      <c r="ACT5943" s="60"/>
      <c r="ACU5943" s="60"/>
      <c r="ACV5943" s="60"/>
      <c r="ACW5943" s="60"/>
      <c r="ACX5943" s="60"/>
      <c r="ACY5943" s="60">
        <v>0.99358887837467802</v>
      </c>
      <c r="ACZ5943" s="60"/>
      <c r="ADA5943" s="60"/>
      <c r="ADB5943" s="60"/>
      <c r="ADC5943" s="60"/>
      <c r="ADD5943" s="60"/>
      <c r="ADE5943" s="60"/>
    </row>
    <row r="5944" spans="760:785" x14ac:dyDescent="0.25">
      <c r="ACF5944" s="60"/>
      <c r="ACG5944" s="60"/>
      <c r="ACH5944" s="60"/>
      <c r="ACI5944" s="60"/>
      <c r="ACJ5944" s="60"/>
      <c r="ACK5944" s="60"/>
      <c r="ACL5944" s="60"/>
      <c r="ACM5944" s="60"/>
      <c r="ACN5944" s="60"/>
      <c r="ACO5944" s="60"/>
      <c r="ACP5944" s="60"/>
      <c r="ACQ5944" s="60"/>
      <c r="ACR5944" s="60"/>
      <c r="ACS5944" s="60"/>
      <c r="ACT5944" s="60"/>
      <c r="ACU5944" s="60"/>
      <c r="ACV5944" s="60"/>
      <c r="ACW5944" s="60"/>
      <c r="ACX5944" s="60"/>
      <c r="ACY5944" s="60">
        <v>0.99358542763744495</v>
      </c>
      <c r="ACZ5944" s="60"/>
      <c r="ADA5944" s="60"/>
      <c r="ADB5944" s="60"/>
      <c r="ADC5944" s="60"/>
      <c r="ADD5944" s="60"/>
      <c r="ADE5944" s="60"/>
    </row>
    <row r="5945" spans="760:785" x14ac:dyDescent="0.25">
      <c r="ACF5945" s="60"/>
      <c r="ACG5945" s="60"/>
      <c r="ACH5945" s="60"/>
      <c r="ACI5945" s="60"/>
      <c r="ACJ5945" s="60"/>
      <c r="ACK5945" s="60"/>
      <c r="ACL5945" s="60"/>
      <c r="ACM5945" s="60"/>
      <c r="ACN5945" s="60"/>
      <c r="ACO5945" s="60"/>
      <c r="ACP5945" s="60"/>
      <c r="ACQ5945" s="60"/>
      <c r="ACR5945" s="60"/>
      <c r="ACS5945" s="60"/>
      <c r="ACT5945" s="60"/>
      <c r="ACU5945" s="60"/>
      <c r="ACV5945" s="60"/>
      <c r="ACW5945" s="60"/>
      <c r="ACX5945" s="60"/>
      <c r="ACY5945" s="60">
        <v>0.99357065864819005</v>
      </c>
      <c r="ACZ5945" s="60"/>
      <c r="ADA5945" s="60"/>
      <c r="ADB5945" s="60"/>
      <c r="ADC5945" s="60"/>
      <c r="ADD5945" s="60"/>
      <c r="ADE5945" s="60"/>
    </row>
    <row r="5946" spans="760:785" x14ac:dyDescent="0.25">
      <c r="ACF5946" s="60"/>
      <c r="ACG5946" s="60"/>
      <c r="ACH5946" s="60"/>
      <c r="ACI5946" s="60"/>
      <c r="ACJ5946" s="60"/>
      <c r="ACK5946" s="60"/>
      <c r="ACL5946" s="60"/>
      <c r="ACM5946" s="60"/>
      <c r="ACN5946" s="60"/>
      <c r="ACO5946" s="60"/>
      <c r="ACP5946" s="60"/>
      <c r="ACQ5946" s="60"/>
      <c r="ACR5946" s="60"/>
      <c r="ACS5946" s="60"/>
      <c r="ACT5946" s="60"/>
      <c r="ACU5946" s="60"/>
      <c r="ACV5946" s="60"/>
      <c r="ACW5946" s="60"/>
      <c r="ACX5946" s="60"/>
      <c r="ACY5946" s="60">
        <v>0.99356938537453199</v>
      </c>
      <c r="ACZ5946" s="60"/>
      <c r="ADA5946" s="60"/>
      <c r="ADB5946" s="60"/>
      <c r="ADC5946" s="60"/>
      <c r="ADD5946" s="60"/>
      <c r="ADE5946" s="60"/>
    </row>
    <row r="5947" spans="760:785" x14ac:dyDescent="0.25">
      <c r="ACF5947" s="60"/>
      <c r="ACG5947" s="60"/>
      <c r="ACH5947" s="60"/>
      <c r="ACI5947" s="60"/>
      <c r="ACJ5947" s="60"/>
      <c r="ACK5947" s="60"/>
      <c r="ACL5947" s="60"/>
      <c r="ACM5947" s="60"/>
      <c r="ACN5947" s="60"/>
      <c r="ACO5947" s="60"/>
      <c r="ACP5947" s="60"/>
      <c r="ACQ5947" s="60"/>
      <c r="ACR5947" s="60"/>
      <c r="ACS5947" s="60"/>
      <c r="ACT5947" s="60"/>
      <c r="ACU5947" s="60"/>
      <c r="ACV5947" s="60"/>
      <c r="ACW5947" s="60"/>
      <c r="ACX5947" s="60"/>
      <c r="ACY5947" s="60">
        <v>0.99356332315274198</v>
      </c>
      <c r="ACZ5947" s="60"/>
      <c r="ADA5947" s="60"/>
      <c r="ADB5947" s="60"/>
      <c r="ADC5947" s="60"/>
      <c r="ADD5947" s="60"/>
      <c r="ADE5947" s="60"/>
    </row>
    <row r="5948" spans="760:785" x14ac:dyDescent="0.25">
      <c r="ACF5948" s="60"/>
      <c r="ACG5948" s="60"/>
      <c r="ACH5948" s="60"/>
      <c r="ACI5948" s="60"/>
      <c r="ACJ5948" s="60"/>
      <c r="ACK5948" s="60"/>
      <c r="ACL5948" s="60"/>
      <c r="ACM5948" s="60"/>
      <c r="ACN5948" s="60"/>
      <c r="ACO5948" s="60"/>
      <c r="ACP5948" s="60"/>
      <c r="ACQ5948" s="60"/>
      <c r="ACR5948" s="60"/>
      <c r="ACS5948" s="60"/>
      <c r="ACT5948" s="60"/>
      <c r="ACU5948" s="60"/>
      <c r="ACV5948" s="60"/>
      <c r="ACW5948" s="60"/>
      <c r="ACX5948" s="60"/>
      <c r="ACY5948" s="60">
        <v>0.99353273248992202</v>
      </c>
      <c r="ACZ5948" s="60"/>
      <c r="ADA5948" s="60"/>
      <c r="ADB5948" s="60"/>
      <c r="ADC5948" s="60"/>
      <c r="ADD5948" s="60"/>
      <c r="ADE5948" s="60"/>
    </row>
    <row r="5949" spans="760:785" x14ac:dyDescent="0.25">
      <c r="ACF5949" s="60"/>
      <c r="ACG5949" s="60"/>
      <c r="ACH5949" s="60"/>
      <c r="ACI5949" s="60"/>
      <c r="ACJ5949" s="60"/>
      <c r="ACK5949" s="60"/>
      <c r="ACL5949" s="60"/>
      <c r="ACM5949" s="60"/>
      <c r="ACN5949" s="60"/>
      <c r="ACO5949" s="60"/>
      <c r="ACP5949" s="60"/>
      <c r="ACQ5949" s="60"/>
      <c r="ACR5949" s="60"/>
      <c r="ACS5949" s="60"/>
      <c r="ACT5949" s="60"/>
      <c r="ACU5949" s="60"/>
      <c r="ACV5949" s="60"/>
      <c r="ACW5949" s="60"/>
      <c r="ACX5949" s="60"/>
      <c r="ACY5949" s="60">
        <v>0.99351463696278297</v>
      </c>
      <c r="ACZ5949" s="60"/>
      <c r="ADA5949" s="60"/>
      <c r="ADB5949" s="60"/>
      <c r="ADC5949" s="60"/>
      <c r="ADD5949" s="60"/>
      <c r="ADE5949" s="60"/>
    </row>
    <row r="5950" spans="760:785" x14ac:dyDescent="0.25">
      <c r="ACF5950" s="60"/>
      <c r="ACG5950" s="60"/>
      <c r="ACH5950" s="60"/>
      <c r="ACI5950" s="60"/>
      <c r="ACJ5950" s="60"/>
      <c r="ACK5950" s="60"/>
      <c r="ACL5950" s="60"/>
      <c r="ACM5950" s="60"/>
      <c r="ACN5950" s="60"/>
      <c r="ACO5950" s="60"/>
      <c r="ACP5950" s="60"/>
      <c r="ACQ5950" s="60"/>
      <c r="ACR5950" s="60"/>
      <c r="ACS5950" s="60"/>
      <c r="ACT5950" s="60"/>
      <c r="ACU5950" s="60"/>
      <c r="ACV5950" s="60"/>
      <c r="ACW5950" s="60"/>
      <c r="ACX5950" s="60"/>
      <c r="ACY5950" s="60">
        <v>0.99350643583200504</v>
      </c>
      <c r="ACZ5950" s="60"/>
      <c r="ADA5950" s="60"/>
      <c r="ADB5950" s="60"/>
      <c r="ADC5950" s="60"/>
      <c r="ADD5950" s="60"/>
      <c r="ADE5950" s="60"/>
    </row>
    <row r="5951" spans="760:785" x14ac:dyDescent="0.25">
      <c r="ACF5951" s="60"/>
      <c r="ACG5951" s="60"/>
      <c r="ACH5951" s="60"/>
      <c r="ACI5951" s="60"/>
      <c r="ACJ5951" s="60"/>
      <c r="ACK5951" s="60"/>
      <c r="ACL5951" s="60"/>
      <c r="ACM5951" s="60"/>
      <c r="ACN5951" s="60"/>
      <c r="ACO5951" s="60"/>
      <c r="ACP5951" s="60"/>
      <c r="ACQ5951" s="60"/>
      <c r="ACR5951" s="60"/>
      <c r="ACS5951" s="60"/>
      <c r="ACT5951" s="60"/>
      <c r="ACU5951" s="60"/>
      <c r="ACV5951" s="60"/>
      <c r="ACW5951" s="60"/>
      <c r="ACX5951" s="60"/>
      <c r="ACY5951" s="60">
        <v>0.99350283928070804</v>
      </c>
      <c r="ACZ5951" s="60"/>
      <c r="ADA5951" s="60"/>
      <c r="ADB5951" s="60"/>
      <c r="ADC5951" s="60"/>
      <c r="ADD5951" s="60"/>
      <c r="ADE5951" s="60"/>
    </row>
    <row r="5952" spans="760:785" x14ac:dyDescent="0.25">
      <c r="ACF5952" s="60"/>
      <c r="ACG5952" s="60"/>
      <c r="ACH5952" s="60"/>
      <c r="ACI5952" s="60"/>
      <c r="ACJ5952" s="60"/>
      <c r="ACK5952" s="60"/>
      <c r="ACL5952" s="60"/>
      <c r="ACM5952" s="60"/>
      <c r="ACN5952" s="60"/>
      <c r="ACO5952" s="60"/>
      <c r="ACP5952" s="60"/>
      <c r="ACQ5952" s="60"/>
      <c r="ACR5952" s="60"/>
      <c r="ACS5952" s="60"/>
      <c r="ACT5952" s="60"/>
      <c r="ACU5952" s="60"/>
      <c r="ACV5952" s="60"/>
      <c r="ACW5952" s="60"/>
      <c r="ACX5952" s="60"/>
      <c r="ACY5952" s="60">
        <v>0.99348730425632403</v>
      </c>
      <c r="ACZ5952" s="60"/>
      <c r="ADA5952" s="60"/>
      <c r="ADB5952" s="60"/>
      <c r="ADC5952" s="60"/>
      <c r="ADD5952" s="60"/>
      <c r="ADE5952" s="60"/>
    </row>
    <row r="5953" spans="760:785" x14ac:dyDescent="0.25">
      <c r="ACF5953" s="60"/>
      <c r="ACG5953" s="60"/>
      <c r="ACH5953" s="60"/>
      <c r="ACI5953" s="60"/>
      <c r="ACJ5953" s="60"/>
      <c r="ACK5953" s="60"/>
      <c r="ACL5953" s="60"/>
      <c r="ACM5953" s="60"/>
      <c r="ACN5953" s="60"/>
      <c r="ACO5953" s="60"/>
      <c r="ACP5953" s="60"/>
      <c r="ACQ5953" s="60"/>
      <c r="ACR5953" s="60"/>
      <c r="ACS5953" s="60"/>
      <c r="ACT5953" s="60"/>
      <c r="ACU5953" s="60"/>
      <c r="ACV5953" s="60"/>
      <c r="ACW5953" s="60"/>
      <c r="ACX5953" s="60"/>
      <c r="ACY5953" s="60">
        <v>0.99348534797463395</v>
      </c>
      <c r="ACZ5953" s="60"/>
      <c r="ADA5953" s="60"/>
      <c r="ADB5953" s="60"/>
      <c r="ADC5953" s="60"/>
      <c r="ADD5953" s="60"/>
      <c r="ADE5953" s="60"/>
    </row>
    <row r="5954" spans="760:785" x14ac:dyDescent="0.25">
      <c r="ACF5954" s="60"/>
      <c r="ACG5954" s="60"/>
      <c r="ACH5954" s="60"/>
      <c r="ACI5954" s="60"/>
      <c r="ACJ5954" s="60"/>
      <c r="ACK5954" s="60"/>
      <c r="ACL5954" s="60"/>
      <c r="ACM5954" s="60"/>
      <c r="ACN5954" s="60"/>
      <c r="ACO5954" s="60"/>
      <c r="ACP5954" s="60"/>
      <c r="ACQ5954" s="60"/>
      <c r="ACR5954" s="60"/>
      <c r="ACS5954" s="60"/>
      <c r="ACT5954" s="60"/>
      <c r="ACU5954" s="60"/>
      <c r="ACV5954" s="60"/>
      <c r="ACW5954" s="60"/>
      <c r="ACX5954" s="60"/>
      <c r="ACY5954" s="60">
        <v>0.99346501298610601</v>
      </c>
      <c r="ACZ5954" s="60"/>
      <c r="ADA5954" s="60"/>
      <c r="ADB5954" s="60"/>
      <c r="ADC5954" s="60"/>
      <c r="ADD5954" s="60"/>
      <c r="ADE5954" s="60"/>
    </row>
    <row r="5955" spans="760:785" x14ac:dyDescent="0.25">
      <c r="ACF5955" s="60"/>
      <c r="ACG5955" s="60"/>
      <c r="ACH5955" s="60"/>
      <c r="ACI5955" s="60"/>
      <c r="ACJ5955" s="60"/>
      <c r="ACK5955" s="60"/>
      <c r="ACL5955" s="60"/>
      <c r="ACM5955" s="60"/>
      <c r="ACN5955" s="60"/>
      <c r="ACO5955" s="60"/>
      <c r="ACP5955" s="60"/>
      <c r="ACQ5955" s="60"/>
      <c r="ACR5955" s="60"/>
      <c r="ACS5955" s="60"/>
      <c r="ACT5955" s="60"/>
      <c r="ACU5955" s="60"/>
      <c r="ACV5955" s="60"/>
      <c r="ACW5955" s="60"/>
      <c r="ACX5955" s="60"/>
      <c r="ACY5955" s="60">
        <v>0.99344239760295106</v>
      </c>
      <c r="ACZ5955" s="60"/>
      <c r="ADA5955" s="60"/>
      <c r="ADB5955" s="60"/>
      <c r="ADC5955" s="60"/>
      <c r="ADD5955" s="60"/>
      <c r="ADE5955" s="60"/>
    </row>
    <row r="5956" spans="760:785" x14ac:dyDescent="0.25">
      <c r="ACF5956" s="60"/>
      <c r="ACG5956" s="60"/>
      <c r="ACH5956" s="60"/>
      <c r="ACI5956" s="60"/>
      <c r="ACJ5956" s="60"/>
      <c r="ACK5956" s="60"/>
      <c r="ACL5956" s="60"/>
      <c r="ACM5956" s="60"/>
      <c r="ACN5956" s="60"/>
      <c r="ACO5956" s="60"/>
      <c r="ACP5956" s="60"/>
      <c r="ACQ5956" s="60"/>
      <c r="ACR5956" s="60"/>
      <c r="ACS5956" s="60"/>
      <c r="ACT5956" s="60"/>
      <c r="ACU5956" s="60"/>
      <c r="ACV5956" s="60"/>
      <c r="ACW5956" s="60"/>
      <c r="ACX5956" s="60"/>
      <c r="ACY5956" s="60">
        <v>0.99337472620457601</v>
      </c>
      <c r="ACZ5956" s="60"/>
      <c r="ADA5956" s="60"/>
      <c r="ADB5956" s="60"/>
      <c r="ADC5956" s="60"/>
      <c r="ADD5956" s="60"/>
      <c r="ADE5956" s="60"/>
    </row>
    <row r="5957" spans="760:785" x14ac:dyDescent="0.25">
      <c r="ACF5957" s="60"/>
      <c r="ACG5957" s="60"/>
      <c r="ACH5957" s="60"/>
      <c r="ACI5957" s="60"/>
      <c r="ACJ5957" s="60"/>
      <c r="ACK5957" s="60"/>
      <c r="ACL5957" s="60"/>
      <c r="ACM5957" s="60"/>
      <c r="ACN5957" s="60"/>
      <c r="ACO5957" s="60"/>
      <c r="ACP5957" s="60"/>
      <c r="ACQ5957" s="60"/>
      <c r="ACR5957" s="60"/>
      <c r="ACS5957" s="60"/>
      <c r="ACT5957" s="60"/>
      <c r="ACU5957" s="60"/>
      <c r="ACV5957" s="60"/>
      <c r="ACW5957" s="60"/>
      <c r="ACX5957" s="60"/>
      <c r="ACY5957" s="60">
        <v>0.99336756921917901</v>
      </c>
      <c r="ACZ5957" s="60"/>
      <c r="ADA5957" s="60"/>
      <c r="ADB5957" s="60"/>
      <c r="ADC5957" s="60"/>
      <c r="ADD5957" s="60"/>
      <c r="ADE5957" s="60"/>
    </row>
    <row r="5958" spans="760:785" x14ac:dyDescent="0.25">
      <c r="ACF5958" s="60"/>
      <c r="ACG5958" s="60"/>
      <c r="ACH5958" s="60"/>
      <c r="ACI5958" s="60"/>
      <c r="ACJ5958" s="60"/>
      <c r="ACK5958" s="60"/>
      <c r="ACL5958" s="60"/>
      <c r="ACM5958" s="60"/>
      <c r="ACN5958" s="60"/>
      <c r="ACO5958" s="60"/>
      <c r="ACP5958" s="60"/>
      <c r="ACQ5958" s="60"/>
      <c r="ACR5958" s="60"/>
      <c r="ACS5958" s="60"/>
      <c r="ACT5958" s="60"/>
      <c r="ACU5958" s="60"/>
      <c r="ACV5958" s="60"/>
      <c r="ACW5958" s="60"/>
      <c r="ACX5958" s="60"/>
      <c r="ACY5958" s="60">
        <v>0.99335606839427903</v>
      </c>
      <c r="ACZ5958" s="60"/>
      <c r="ADA5958" s="60"/>
      <c r="ADB5958" s="60"/>
      <c r="ADC5958" s="60"/>
      <c r="ADD5958" s="60"/>
      <c r="ADE5958" s="60"/>
    </row>
    <row r="5959" spans="760:785" x14ac:dyDescent="0.25">
      <c r="ACF5959" s="60"/>
      <c r="ACG5959" s="60"/>
      <c r="ACH5959" s="60"/>
      <c r="ACI5959" s="60"/>
      <c r="ACJ5959" s="60"/>
      <c r="ACK5959" s="60"/>
      <c r="ACL5959" s="60"/>
      <c r="ACM5959" s="60"/>
      <c r="ACN5959" s="60"/>
      <c r="ACO5959" s="60"/>
      <c r="ACP5959" s="60"/>
      <c r="ACQ5959" s="60"/>
      <c r="ACR5959" s="60"/>
      <c r="ACS5959" s="60"/>
      <c r="ACT5959" s="60"/>
      <c r="ACU5959" s="60"/>
      <c r="ACV5959" s="60"/>
      <c r="ACW5959" s="60"/>
      <c r="ACX5959" s="60"/>
      <c r="ACY5959" s="60">
        <v>0.99335118947236101</v>
      </c>
      <c r="ACZ5959" s="60"/>
      <c r="ADA5959" s="60"/>
      <c r="ADB5959" s="60"/>
      <c r="ADC5959" s="60"/>
      <c r="ADD5959" s="60"/>
      <c r="ADE5959" s="60"/>
    </row>
    <row r="5960" spans="760:785" x14ac:dyDescent="0.25">
      <c r="ACF5960" s="60"/>
      <c r="ACG5960" s="60"/>
      <c r="ACH5960" s="60"/>
      <c r="ACI5960" s="60"/>
      <c r="ACJ5960" s="60"/>
      <c r="ACK5960" s="60"/>
      <c r="ACL5960" s="60"/>
      <c r="ACM5960" s="60"/>
      <c r="ACN5960" s="60"/>
      <c r="ACO5960" s="60"/>
      <c r="ACP5960" s="60"/>
      <c r="ACQ5960" s="60"/>
      <c r="ACR5960" s="60"/>
      <c r="ACS5960" s="60"/>
      <c r="ACT5960" s="60"/>
      <c r="ACU5960" s="60"/>
      <c r="ACV5960" s="60"/>
      <c r="ACW5960" s="60"/>
      <c r="ACX5960" s="60"/>
      <c r="ACY5960" s="60">
        <v>0.99334398105477495</v>
      </c>
      <c r="ACZ5960" s="60"/>
      <c r="ADA5960" s="60"/>
      <c r="ADB5960" s="60"/>
      <c r="ADC5960" s="60"/>
      <c r="ADD5960" s="60"/>
      <c r="ADE5960" s="60"/>
    </row>
    <row r="5961" spans="760:785" x14ac:dyDescent="0.25">
      <c r="ACF5961" s="60"/>
      <c r="ACG5961" s="60"/>
      <c r="ACH5961" s="60"/>
      <c r="ACI5961" s="60"/>
      <c r="ACJ5961" s="60"/>
      <c r="ACK5961" s="60"/>
      <c r="ACL5961" s="60"/>
      <c r="ACM5961" s="60"/>
      <c r="ACN5961" s="60"/>
      <c r="ACO5961" s="60"/>
      <c r="ACP5961" s="60"/>
      <c r="ACQ5961" s="60"/>
      <c r="ACR5961" s="60"/>
      <c r="ACS5961" s="60"/>
      <c r="ACT5961" s="60"/>
      <c r="ACU5961" s="60"/>
      <c r="ACV5961" s="60"/>
      <c r="ACW5961" s="60"/>
      <c r="ACX5961" s="60"/>
      <c r="ACY5961" s="60">
        <v>0.99334217090557397</v>
      </c>
      <c r="ACZ5961" s="60"/>
      <c r="ADA5961" s="60"/>
      <c r="ADB5961" s="60"/>
      <c r="ADC5961" s="60"/>
      <c r="ADD5961" s="60"/>
      <c r="ADE5961" s="60"/>
    </row>
    <row r="5962" spans="760:785" x14ac:dyDescent="0.25">
      <c r="ACF5962" s="60"/>
      <c r="ACG5962" s="60"/>
      <c r="ACH5962" s="60"/>
      <c r="ACI5962" s="60"/>
      <c r="ACJ5962" s="60"/>
      <c r="ACK5962" s="60"/>
      <c r="ACL5962" s="60"/>
      <c r="ACM5962" s="60"/>
      <c r="ACN5962" s="60"/>
      <c r="ACO5962" s="60"/>
      <c r="ACP5962" s="60"/>
      <c r="ACQ5962" s="60"/>
      <c r="ACR5962" s="60"/>
      <c r="ACS5962" s="60"/>
      <c r="ACT5962" s="60"/>
      <c r="ACU5962" s="60"/>
      <c r="ACV5962" s="60"/>
      <c r="ACW5962" s="60"/>
      <c r="ACX5962" s="60"/>
      <c r="ACY5962" s="60">
        <v>0.99331758693508299</v>
      </c>
      <c r="ACZ5962" s="60"/>
      <c r="ADA5962" s="60"/>
      <c r="ADB5962" s="60"/>
      <c r="ADC5962" s="60"/>
      <c r="ADD5962" s="60"/>
      <c r="ADE5962" s="60"/>
    </row>
    <row r="5963" spans="760:785" x14ac:dyDescent="0.25">
      <c r="ACF5963" s="60"/>
      <c r="ACG5963" s="60"/>
      <c r="ACH5963" s="60"/>
      <c r="ACI5963" s="60"/>
      <c r="ACJ5963" s="60"/>
      <c r="ACK5963" s="60"/>
      <c r="ACL5963" s="60"/>
      <c r="ACM5963" s="60"/>
      <c r="ACN5963" s="60"/>
      <c r="ACO5963" s="60"/>
      <c r="ACP5963" s="60"/>
      <c r="ACQ5963" s="60"/>
      <c r="ACR5963" s="60"/>
      <c r="ACS5963" s="60"/>
      <c r="ACT5963" s="60"/>
      <c r="ACU5963" s="60"/>
      <c r="ACV5963" s="60"/>
      <c r="ACW5963" s="60"/>
      <c r="ACX5963" s="60"/>
      <c r="ACY5963" s="60">
        <v>0.99330061274458403</v>
      </c>
      <c r="ACZ5963" s="60"/>
      <c r="ADA5963" s="60"/>
      <c r="ADB5963" s="60"/>
      <c r="ADC5963" s="60"/>
      <c r="ADD5963" s="60"/>
      <c r="ADE5963" s="60"/>
    </row>
    <row r="5964" spans="760:785" x14ac:dyDescent="0.25">
      <c r="ACF5964" s="60"/>
      <c r="ACG5964" s="60"/>
      <c r="ACH5964" s="60"/>
      <c r="ACI5964" s="60"/>
      <c r="ACJ5964" s="60"/>
      <c r="ACK5964" s="60"/>
      <c r="ACL5964" s="60"/>
      <c r="ACM5964" s="60"/>
      <c r="ACN5964" s="60"/>
      <c r="ACO5964" s="60"/>
      <c r="ACP5964" s="60"/>
      <c r="ACQ5964" s="60"/>
      <c r="ACR5964" s="60"/>
      <c r="ACS5964" s="60"/>
      <c r="ACT5964" s="60"/>
      <c r="ACU5964" s="60"/>
      <c r="ACV5964" s="60"/>
      <c r="ACW5964" s="60"/>
      <c r="ACX5964" s="60"/>
      <c r="ACY5964" s="60">
        <v>0.99327942386213097</v>
      </c>
      <c r="ACZ5964" s="60"/>
      <c r="ADA5964" s="60"/>
      <c r="ADB5964" s="60"/>
      <c r="ADC5964" s="60"/>
      <c r="ADD5964" s="60"/>
      <c r="ADE5964" s="60"/>
    </row>
    <row r="5965" spans="760:785" x14ac:dyDescent="0.25">
      <c r="ACF5965" s="60"/>
      <c r="ACG5965" s="60"/>
      <c r="ACH5965" s="60"/>
      <c r="ACI5965" s="60"/>
      <c r="ACJ5965" s="60"/>
      <c r="ACK5965" s="60"/>
      <c r="ACL5965" s="60"/>
      <c r="ACM5965" s="60"/>
      <c r="ACN5965" s="60"/>
      <c r="ACO5965" s="60"/>
      <c r="ACP5965" s="60"/>
      <c r="ACQ5965" s="60"/>
      <c r="ACR5965" s="60"/>
      <c r="ACS5965" s="60"/>
      <c r="ACT5965" s="60"/>
      <c r="ACU5965" s="60"/>
      <c r="ACV5965" s="60"/>
      <c r="ACW5965" s="60"/>
      <c r="ACX5965" s="60"/>
      <c r="ACY5965" s="60">
        <v>0.99325863840303996</v>
      </c>
      <c r="ACZ5965" s="60"/>
      <c r="ADA5965" s="60"/>
      <c r="ADB5965" s="60"/>
      <c r="ADC5965" s="60"/>
      <c r="ADD5965" s="60"/>
      <c r="ADE5965" s="60"/>
    </row>
    <row r="5966" spans="760:785" x14ac:dyDescent="0.25">
      <c r="ACF5966" s="60"/>
      <c r="ACG5966" s="60"/>
      <c r="ACH5966" s="60"/>
      <c r="ACI5966" s="60"/>
      <c r="ACJ5966" s="60"/>
      <c r="ACK5966" s="60"/>
      <c r="ACL5966" s="60"/>
      <c r="ACM5966" s="60"/>
      <c r="ACN5966" s="60"/>
      <c r="ACO5966" s="60"/>
      <c r="ACP5966" s="60"/>
      <c r="ACQ5966" s="60"/>
      <c r="ACR5966" s="60"/>
      <c r="ACS5966" s="60"/>
      <c r="ACT5966" s="60"/>
      <c r="ACU5966" s="60"/>
      <c r="ACV5966" s="60"/>
      <c r="ACW5966" s="60"/>
      <c r="ACX5966" s="60"/>
      <c r="ACY5966" s="60">
        <v>0.99321690838555599</v>
      </c>
      <c r="ACZ5966" s="60"/>
      <c r="ADA5966" s="60"/>
      <c r="ADB5966" s="60"/>
      <c r="ADC5966" s="60"/>
      <c r="ADD5966" s="60"/>
      <c r="ADE5966" s="60"/>
    </row>
    <row r="5967" spans="760:785" x14ac:dyDescent="0.25">
      <c r="ACF5967" s="60"/>
      <c r="ACG5967" s="60"/>
      <c r="ACH5967" s="60"/>
      <c r="ACI5967" s="60"/>
      <c r="ACJ5967" s="60"/>
      <c r="ACK5967" s="60"/>
      <c r="ACL5967" s="60"/>
      <c r="ACM5967" s="60"/>
      <c r="ACN5967" s="60"/>
      <c r="ACO5967" s="60"/>
      <c r="ACP5967" s="60"/>
      <c r="ACQ5967" s="60"/>
      <c r="ACR5967" s="60"/>
      <c r="ACS5967" s="60"/>
      <c r="ACT5967" s="60"/>
      <c r="ACU5967" s="60"/>
      <c r="ACV5967" s="60"/>
      <c r="ACW5967" s="60"/>
      <c r="ACX5967" s="60"/>
      <c r="ACY5967" s="60">
        <v>0.99320609642233604</v>
      </c>
      <c r="ACZ5967" s="60"/>
      <c r="ADA5967" s="60"/>
      <c r="ADB5967" s="60"/>
      <c r="ADC5967" s="60"/>
      <c r="ADD5967" s="60"/>
      <c r="ADE5967" s="60"/>
    </row>
    <row r="5968" spans="760:785" x14ac:dyDescent="0.25">
      <c r="ACF5968" s="60"/>
      <c r="ACG5968" s="60"/>
      <c r="ACH5968" s="60"/>
      <c r="ACI5968" s="60"/>
      <c r="ACJ5968" s="60"/>
      <c r="ACK5968" s="60"/>
      <c r="ACL5968" s="60"/>
      <c r="ACM5968" s="60"/>
      <c r="ACN5968" s="60"/>
      <c r="ACO5968" s="60"/>
      <c r="ACP5968" s="60"/>
      <c r="ACQ5968" s="60"/>
      <c r="ACR5968" s="60"/>
      <c r="ACS5968" s="60"/>
      <c r="ACT5968" s="60"/>
      <c r="ACU5968" s="60"/>
      <c r="ACV5968" s="60"/>
      <c r="ACW5968" s="60"/>
      <c r="ACX5968" s="60"/>
      <c r="ACY5968" s="60">
        <v>0.993202798872451</v>
      </c>
      <c r="ACZ5968" s="60"/>
      <c r="ADA5968" s="60"/>
      <c r="ADB5968" s="60"/>
      <c r="ADC5968" s="60"/>
      <c r="ADD5968" s="60"/>
      <c r="ADE5968" s="60"/>
    </row>
    <row r="5969" spans="760:785" x14ac:dyDescent="0.25">
      <c r="ACF5969" s="60"/>
      <c r="ACG5969" s="60"/>
      <c r="ACH5969" s="60"/>
      <c r="ACI5969" s="60"/>
      <c r="ACJ5969" s="60"/>
      <c r="ACK5969" s="60"/>
      <c r="ACL5969" s="60"/>
      <c r="ACM5969" s="60"/>
      <c r="ACN5969" s="60"/>
      <c r="ACO5969" s="60"/>
      <c r="ACP5969" s="60"/>
      <c r="ACQ5969" s="60"/>
      <c r="ACR5969" s="60"/>
      <c r="ACS5969" s="60"/>
      <c r="ACT5969" s="60"/>
      <c r="ACU5969" s="60"/>
      <c r="ACV5969" s="60"/>
      <c r="ACW5969" s="60"/>
      <c r="ACX5969" s="60"/>
      <c r="ACY5969" s="60">
        <v>0.99319983681604596</v>
      </c>
      <c r="ACZ5969" s="60"/>
      <c r="ADA5969" s="60"/>
      <c r="ADB5969" s="60"/>
      <c r="ADC5969" s="60"/>
      <c r="ADD5969" s="60"/>
      <c r="ADE5969" s="60"/>
    </row>
    <row r="5970" spans="760:785" x14ac:dyDescent="0.25">
      <c r="ACF5970" s="60"/>
      <c r="ACG5970" s="60"/>
      <c r="ACH5970" s="60"/>
      <c r="ACI5970" s="60"/>
      <c r="ACJ5970" s="60"/>
      <c r="ACK5970" s="60"/>
      <c r="ACL5970" s="60"/>
      <c r="ACM5970" s="60"/>
      <c r="ACN5970" s="60"/>
      <c r="ACO5970" s="60"/>
      <c r="ACP5970" s="60"/>
      <c r="ACQ5970" s="60"/>
      <c r="ACR5970" s="60"/>
      <c r="ACS5970" s="60"/>
      <c r="ACT5970" s="60"/>
      <c r="ACU5970" s="60"/>
      <c r="ACV5970" s="60"/>
      <c r="ACW5970" s="60"/>
      <c r="ACX5970" s="60"/>
      <c r="ACY5970" s="60">
        <v>0.99319886392781298</v>
      </c>
      <c r="ACZ5970" s="60"/>
      <c r="ADA5970" s="60"/>
      <c r="ADB5970" s="60"/>
      <c r="ADC5970" s="60"/>
      <c r="ADD5970" s="60"/>
      <c r="ADE5970" s="60"/>
    </row>
    <row r="5971" spans="760:785" x14ac:dyDescent="0.25">
      <c r="ACF5971" s="60"/>
      <c r="ACG5971" s="60"/>
      <c r="ACH5971" s="60"/>
      <c r="ACI5971" s="60"/>
      <c r="ACJ5971" s="60"/>
      <c r="ACK5971" s="60"/>
      <c r="ACL5971" s="60"/>
      <c r="ACM5971" s="60"/>
      <c r="ACN5971" s="60"/>
      <c r="ACO5971" s="60"/>
      <c r="ACP5971" s="60"/>
      <c r="ACQ5971" s="60"/>
      <c r="ACR5971" s="60"/>
      <c r="ACS5971" s="60"/>
      <c r="ACT5971" s="60"/>
      <c r="ACU5971" s="60"/>
      <c r="ACV5971" s="60"/>
      <c r="ACW5971" s="60"/>
      <c r="ACX5971" s="60"/>
      <c r="ACY5971" s="60">
        <v>0.99319708278199803</v>
      </c>
      <c r="ACZ5971" s="60"/>
      <c r="ADA5971" s="60"/>
      <c r="ADB5971" s="60"/>
      <c r="ADC5971" s="60"/>
      <c r="ADD5971" s="60"/>
      <c r="ADE5971" s="60"/>
    </row>
    <row r="5972" spans="760:785" x14ac:dyDescent="0.25">
      <c r="ACF5972" s="60"/>
      <c r="ACG5972" s="60"/>
      <c r="ACH5972" s="60"/>
      <c r="ACI5972" s="60"/>
      <c r="ACJ5972" s="60"/>
      <c r="ACK5972" s="60"/>
      <c r="ACL5972" s="60"/>
      <c r="ACM5972" s="60"/>
      <c r="ACN5972" s="60"/>
      <c r="ACO5972" s="60"/>
      <c r="ACP5972" s="60"/>
      <c r="ACQ5972" s="60"/>
      <c r="ACR5972" s="60"/>
      <c r="ACS5972" s="60"/>
      <c r="ACT5972" s="60"/>
      <c r="ACU5972" s="60"/>
      <c r="ACV5972" s="60"/>
      <c r="ACW5972" s="60"/>
      <c r="ACX5972" s="60"/>
      <c r="ACY5972" s="60">
        <v>0.99319616407012501</v>
      </c>
      <c r="ACZ5972" s="60"/>
      <c r="ADA5972" s="60"/>
      <c r="ADB5972" s="60"/>
      <c r="ADC5972" s="60"/>
      <c r="ADD5972" s="60"/>
      <c r="ADE5972" s="60"/>
    </row>
    <row r="5973" spans="760:785" x14ac:dyDescent="0.25">
      <c r="ACF5973" s="60"/>
      <c r="ACG5973" s="60"/>
      <c r="ACH5973" s="60"/>
      <c r="ACI5973" s="60"/>
      <c r="ACJ5973" s="60"/>
      <c r="ACK5973" s="60"/>
      <c r="ACL5973" s="60"/>
      <c r="ACM5973" s="60"/>
      <c r="ACN5973" s="60"/>
      <c r="ACO5973" s="60"/>
      <c r="ACP5973" s="60"/>
      <c r="ACQ5973" s="60"/>
      <c r="ACR5973" s="60"/>
      <c r="ACS5973" s="60"/>
      <c r="ACT5973" s="60"/>
      <c r="ACU5973" s="60"/>
      <c r="ACV5973" s="60"/>
      <c r="ACW5973" s="60"/>
      <c r="ACX5973" s="60"/>
      <c r="ACY5973" s="60">
        <v>0.99316786026169701</v>
      </c>
      <c r="ACZ5973" s="60"/>
      <c r="ADA5973" s="60"/>
      <c r="ADB5973" s="60"/>
      <c r="ADC5973" s="60"/>
      <c r="ADD5973" s="60"/>
      <c r="ADE5973" s="60"/>
    </row>
    <row r="5974" spans="760:785" x14ac:dyDescent="0.25">
      <c r="ACF5974" s="60"/>
      <c r="ACG5974" s="60"/>
      <c r="ACH5974" s="60"/>
      <c r="ACI5974" s="60"/>
      <c r="ACJ5974" s="60"/>
      <c r="ACK5974" s="60"/>
      <c r="ACL5974" s="60"/>
      <c r="ACM5974" s="60"/>
      <c r="ACN5974" s="60"/>
      <c r="ACO5974" s="60"/>
      <c r="ACP5974" s="60"/>
      <c r="ACQ5974" s="60"/>
      <c r="ACR5974" s="60"/>
      <c r="ACS5974" s="60"/>
      <c r="ACT5974" s="60"/>
      <c r="ACU5974" s="60"/>
      <c r="ACV5974" s="60"/>
      <c r="ACW5974" s="60"/>
      <c r="ACX5974" s="60"/>
      <c r="ACY5974" s="60">
        <v>0.99316075622497102</v>
      </c>
      <c r="ACZ5974" s="60"/>
      <c r="ADA5974" s="60"/>
      <c r="ADB5974" s="60"/>
      <c r="ADC5974" s="60"/>
      <c r="ADD5974" s="60"/>
      <c r="ADE5974" s="60"/>
    </row>
    <row r="5975" spans="760:785" x14ac:dyDescent="0.25">
      <c r="ACF5975" s="60"/>
      <c r="ACG5975" s="60"/>
      <c r="ACH5975" s="60"/>
      <c r="ACI5975" s="60"/>
      <c r="ACJ5975" s="60"/>
      <c r="ACK5975" s="60"/>
      <c r="ACL5975" s="60"/>
      <c r="ACM5975" s="60"/>
      <c r="ACN5975" s="60"/>
      <c r="ACO5975" s="60"/>
      <c r="ACP5975" s="60"/>
      <c r="ACQ5975" s="60"/>
      <c r="ACR5975" s="60"/>
      <c r="ACS5975" s="60"/>
      <c r="ACT5975" s="60"/>
      <c r="ACU5975" s="60"/>
      <c r="ACV5975" s="60"/>
      <c r="ACW5975" s="60"/>
      <c r="ACX5975" s="60"/>
      <c r="ACY5975" s="60">
        <v>0.99314404501268205</v>
      </c>
      <c r="ACZ5975" s="60"/>
      <c r="ADA5975" s="60"/>
      <c r="ADB5975" s="60"/>
      <c r="ADC5975" s="60"/>
      <c r="ADD5975" s="60"/>
      <c r="ADE5975" s="60"/>
    </row>
    <row r="5976" spans="760:785" x14ac:dyDescent="0.25">
      <c r="ACF5976" s="60"/>
      <c r="ACG5976" s="60"/>
      <c r="ACH5976" s="60"/>
      <c r="ACI5976" s="60"/>
      <c r="ACJ5976" s="60"/>
      <c r="ACK5976" s="60"/>
      <c r="ACL5976" s="60"/>
      <c r="ACM5976" s="60"/>
      <c r="ACN5976" s="60"/>
      <c r="ACO5976" s="60"/>
      <c r="ACP5976" s="60"/>
      <c r="ACQ5976" s="60"/>
      <c r="ACR5976" s="60"/>
      <c r="ACS5976" s="60"/>
      <c r="ACT5976" s="60"/>
      <c r="ACU5976" s="60"/>
      <c r="ACV5976" s="60"/>
      <c r="ACW5976" s="60"/>
      <c r="ACX5976" s="60"/>
      <c r="ACY5976" s="60">
        <v>0.99310271241751102</v>
      </c>
      <c r="ACZ5976" s="60"/>
      <c r="ADA5976" s="60"/>
      <c r="ADB5976" s="60"/>
      <c r="ADC5976" s="60"/>
      <c r="ADD5976" s="60"/>
      <c r="ADE5976" s="60"/>
    </row>
    <row r="5977" spans="760:785" x14ac:dyDescent="0.25">
      <c r="ACF5977" s="60"/>
      <c r="ACG5977" s="60"/>
      <c r="ACH5977" s="60"/>
      <c r="ACI5977" s="60"/>
      <c r="ACJ5977" s="60"/>
      <c r="ACK5977" s="60"/>
      <c r="ACL5977" s="60"/>
      <c r="ACM5977" s="60"/>
      <c r="ACN5977" s="60"/>
      <c r="ACO5977" s="60"/>
      <c r="ACP5977" s="60"/>
      <c r="ACQ5977" s="60"/>
      <c r="ACR5977" s="60"/>
      <c r="ACS5977" s="60"/>
      <c r="ACT5977" s="60"/>
      <c r="ACU5977" s="60"/>
      <c r="ACV5977" s="60"/>
      <c r="ACW5977" s="60"/>
      <c r="ACX5977" s="60"/>
      <c r="ACY5977" s="60">
        <v>0.99310208389610799</v>
      </c>
      <c r="ACZ5977" s="60"/>
      <c r="ADA5977" s="60"/>
      <c r="ADB5977" s="60"/>
      <c r="ADC5977" s="60"/>
      <c r="ADD5977" s="60"/>
      <c r="ADE5977" s="60"/>
    </row>
    <row r="5978" spans="760:785" x14ac:dyDescent="0.25">
      <c r="ACF5978" s="60"/>
      <c r="ACG5978" s="60"/>
      <c r="ACH5978" s="60"/>
      <c r="ACI5978" s="60"/>
      <c r="ACJ5978" s="60"/>
      <c r="ACK5978" s="60"/>
      <c r="ACL5978" s="60"/>
      <c r="ACM5978" s="60"/>
      <c r="ACN5978" s="60"/>
      <c r="ACO5978" s="60"/>
      <c r="ACP5978" s="60"/>
      <c r="ACQ5978" s="60"/>
      <c r="ACR5978" s="60"/>
      <c r="ACS5978" s="60"/>
      <c r="ACT5978" s="60"/>
      <c r="ACU5978" s="60"/>
      <c r="ACV5978" s="60"/>
      <c r="ACW5978" s="60"/>
      <c r="ACX5978" s="60"/>
      <c r="ACY5978" s="60">
        <v>0.99310049518231502</v>
      </c>
      <c r="ACZ5978" s="60"/>
      <c r="ADA5978" s="60"/>
      <c r="ADB5978" s="60"/>
      <c r="ADC5978" s="60"/>
      <c r="ADD5978" s="60"/>
      <c r="ADE5978" s="60"/>
    </row>
    <row r="5979" spans="760:785" x14ac:dyDescent="0.25">
      <c r="ACF5979" s="60"/>
      <c r="ACG5979" s="60"/>
      <c r="ACH5979" s="60"/>
      <c r="ACI5979" s="60"/>
      <c r="ACJ5979" s="60"/>
      <c r="ACK5979" s="60"/>
      <c r="ACL5979" s="60"/>
      <c r="ACM5979" s="60"/>
      <c r="ACN5979" s="60"/>
      <c r="ACO5979" s="60"/>
      <c r="ACP5979" s="60"/>
      <c r="ACQ5979" s="60"/>
      <c r="ACR5979" s="60"/>
      <c r="ACS5979" s="60"/>
      <c r="ACT5979" s="60"/>
      <c r="ACU5979" s="60"/>
      <c r="ACV5979" s="60"/>
      <c r="ACW5979" s="60"/>
      <c r="ACX5979" s="60"/>
      <c r="ACY5979" s="60">
        <v>0.99308400842889799</v>
      </c>
      <c r="ACZ5979" s="60"/>
      <c r="ADA5979" s="60"/>
      <c r="ADB5979" s="60"/>
      <c r="ADC5979" s="60"/>
      <c r="ADD5979" s="60"/>
      <c r="ADE5979" s="60"/>
    </row>
    <row r="5980" spans="760:785" x14ac:dyDescent="0.25">
      <c r="ACF5980" s="60"/>
      <c r="ACG5980" s="60"/>
      <c r="ACH5980" s="60"/>
      <c r="ACI5980" s="60"/>
      <c r="ACJ5980" s="60"/>
      <c r="ACK5980" s="60"/>
      <c r="ACL5980" s="60"/>
      <c r="ACM5980" s="60"/>
      <c r="ACN5980" s="60"/>
      <c r="ACO5980" s="60"/>
      <c r="ACP5980" s="60"/>
      <c r="ACQ5980" s="60"/>
      <c r="ACR5980" s="60"/>
      <c r="ACS5980" s="60"/>
      <c r="ACT5980" s="60"/>
      <c r="ACU5980" s="60"/>
      <c r="ACV5980" s="60"/>
      <c r="ACW5980" s="60"/>
      <c r="ACX5980" s="60"/>
      <c r="ACY5980" s="60">
        <v>0.99307633719639998</v>
      </c>
      <c r="ACZ5980" s="60"/>
      <c r="ADA5980" s="60"/>
      <c r="ADB5980" s="60"/>
      <c r="ADC5980" s="60"/>
      <c r="ADD5980" s="60"/>
      <c r="ADE5980" s="60"/>
    </row>
    <row r="5981" spans="760:785" x14ac:dyDescent="0.25">
      <c r="ACF5981" s="60"/>
      <c r="ACG5981" s="60"/>
      <c r="ACH5981" s="60"/>
      <c r="ACI5981" s="60"/>
      <c r="ACJ5981" s="60"/>
      <c r="ACK5981" s="60"/>
      <c r="ACL5981" s="60"/>
      <c r="ACM5981" s="60"/>
      <c r="ACN5981" s="60"/>
      <c r="ACO5981" s="60"/>
      <c r="ACP5981" s="60"/>
      <c r="ACQ5981" s="60"/>
      <c r="ACR5981" s="60"/>
      <c r="ACS5981" s="60"/>
      <c r="ACT5981" s="60"/>
      <c r="ACU5981" s="60"/>
      <c r="ACV5981" s="60"/>
      <c r="ACW5981" s="60"/>
      <c r="ACX5981" s="60"/>
      <c r="ACY5981" s="60">
        <v>0.99305621059410598</v>
      </c>
      <c r="ACZ5981" s="60"/>
      <c r="ADA5981" s="60"/>
      <c r="ADB5981" s="60"/>
      <c r="ADC5981" s="60"/>
      <c r="ADD5981" s="60"/>
      <c r="ADE5981" s="60"/>
    </row>
    <row r="5982" spans="760:785" x14ac:dyDescent="0.25">
      <c r="ACF5982" s="60"/>
      <c r="ACG5982" s="60"/>
      <c r="ACH5982" s="60"/>
      <c r="ACI5982" s="60"/>
      <c r="ACJ5982" s="60"/>
      <c r="ACK5982" s="60"/>
      <c r="ACL5982" s="60"/>
      <c r="ACM5982" s="60"/>
      <c r="ACN5982" s="60"/>
      <c r="ACO5982" s="60"/>
      <c r="ACP5982" s="60"/>
      <c r="ACQ5982" s="60"/>
      <c r="ACR5982" s="60"/>
      <c r="ACS5982" s="60"/>
      <c r="ACT5982" s="60"/>
      <c r="ACU5982" s="60"/>
      <c r="ACV5982" s="60"/>
      <c r="ACW5982" s="60"/>
      <c r="ACX5982" s="60"/>
      <c r="ACY5982" s="60">
        <v>0.99305605841025202</v>
      </c>
      <c r="ACZ5982" s="60"/>
      <c r="ADA5982" s="60"/>
      <c r="ADB5982" s="60"/>
      <c r="ADC5982" s="60"/>
      <c r="ADD5982" s="60"/>
      <c r="ADE5982" s="60"/>
    </row>
    <row r="5983" spans="760:785" x14ac:dyDescent="0.25">
      <c r="ACF5983" s="60"/>
      <c r="ACG5983" s="60"/>
      <c r="ACH5983" s="60"/>
      <c r="ACI5983" s="60"/>
      <c r="ACJ5983" s="60"/>
      <c r="ACK5983" s="60"/>
      <c r="ACL5983" s="60"/>
      <c r="ACM5983" s="60"/>
      <c r="ACN5983" s="60"/>
      <c r="ACO5983" s="60"/>
      <c r="ACP5983" s="60"/>
      <c r="ACQ5983" s="60"/>
      <c r="ACR5983" s="60"/>
      <c r="ACS5983" s="60"/>
      <c r="ACT5983" s="60"/>
      <c r="ACU5983" s="60"/>
      <c r="ACV5983" s="60"/>
      <c r="ACW5983" s="60"/>
      <c r="ACX5983" s="60"/>
      <c r="ACY5983" s="60">
        <v>0.99304715628551599</v>
      </c>
      <c r="ACZ5983" s="60"/>
      <c r="ADA5983" s="60"/>
      <c r="ADB5983" s="60"/>
      <c r="ADC5983" s="60"/>
      <c r="ADD5983" s="60"/>
      <c r="ADE5983" s="60"/>
    </row>
    <row r="5984" spans="760:785" x14ac:dyDescent="0.25">
      <c r="ACF5984" s="60"/>
      <c r="ACG5984" s="60"/>
      <c r="ACH5984" s="60"/>
      <c r="ACI5984" s="60"/>
      <c r="ACJ5984" s="60"/>
      <c r="ACK5984" s="60"/>
      <c r="ACL5984" s="60"/>
      <c r="ACM5984" s="60"/>
      <c r="ACN5984" s="60"/>
      <c r="ACO5984" s="60"/>
      <c r="ACP5984" s="60"/>
      <c r="ACQ5984" s="60"/>
      <c r="ACR5984" s="60"/>
      <c r="ACS5984" s="60"/>
      <c r="ACT5984" s="60"/>
      <c r="ACU5984" s="60"/>
      <c r="ACV5984" s="60"/>
      <c r="ACW5984" s="60"/>
      <c r="ACX5984" s="60"/>
      <c r="ACY5984" s="60">
        <v>0.993035045047719</v>
      </c>
      <c r="ACZ5984" s="60"/>
      <c r="ADA5984" s="60"/>
      <c r="ADB5984" s="60"/>
      <c r="ADC5984" s="60"/>
      <c r="ADD5984" s="60"/>
      <c r="ADE5984" s="60"/>
    </row>
    <row r="5985" spans="760:785" x14ac:dyDescent="0.25">
      <c r="ACF5985" s="60"/>
      <c r="ACG5985" s="60"/>
      <c r="ACH5985" s="60"/>
      <c r="ACI5985" s="60"/>
      <c r="ACJ5985" s="60"/>
      <c r="ACK5985" s="60"/>
      <c r="ACL5985" s="60"/>
      <c r="ACM5985" s="60"/>
      <c r="ACN5985" s="60"/>
      <c r="ACO5985" s="60"/>
      <c r="ACP5985" s="60"/>
      <c r="ACQ5985" s="60"/>
      <c r="ACR5985" s="60"/>
      <c r="ACS5985" s="60"/>
      <c r="ACT5985" s="60"/>
      <c r="ACU5985" s="60"/>
      <c r="ACV5985" s="60"/>
      <c r="ACW5985" s="60"/>
      <c r="ACX5985" s="60"/>
      <c r="ACY5985" s="60">
        <v>0.99303073486754101</v>
      </c>
      <c r="ACZ5985" s="60"/>
      <c r="ADA5985" s="60"/>
      <c r="ADB5985" s="60"/>
      <c r="ADC5985" s="60"/>
      <c r="ADD5985" s="60"/>
      <c r="ADE5985" s="60"/>
    </row>
    <row r="5986" spans="760:785" x14ac:dyDescent="0.25">
      <c r="ACF5986" s="60"/>
      <c r="ACG5986" s="60"/>
      <c r="ACH5986" s="60"/>
      <c r="ACI5986" s="60"/>
      <c r="ACJ5986" s="60"/>
      <c r="ACK5986" s="60"/>
      <c r="ACL5986" s="60"/>
      <c r="ACM5986" s="60"/>
      <c r="ACN5986" s="60"/>
      <c r="ACO5986" s="60"/>
      <c r="ACP5986" s="60"/>
      <c r="ACQ5986" s="60"/>
      <c r="ACR5986" s="60"/>
      <c r="ACS5986" s="60"/>
      <c r="ACT5986" s="60"/>
      <c r="ACU5986" s="60"/>
      <c r="ACV5986" s="60"/>
      <c r="ACW5986" s="60"/>
      <c r="ACX5986" s="60"/>
      <c r="ACY5986" s="60">
        <v>0.99302660427892897</v>
      </c>
      <c r="ACZ5986" s="60"/>
      <c r="ADA5986" s="60"/>
      <c r="ADB5986" s="60"/>
      <c r="ADC5986" s="60"/>
      <c r="ADD5986" s="60"/>
      <c r="ADE5986" s="60"/>
    </row>
    <row r="5987" spans="760:785" x14ac:dyDescent="0.25">
      <c r="ACF5987" s="60"/>
      <c r="ACG5987" s="60"/>
      <c r="ACH5987" s="60"/>
      <c r="ACI5987" s="60"/>
      <c r="ACJ5987" s="60"/>
      <c r="ACK5987" s="60"/>
      <c r="ACL5987" s="60"/>
      <c r="ACM5987" s="60"/>
      <c r="ACN5987" s="60"/>
      <c r="ACO5987" s="60"/>
      <c r="ACP5987" s="60"/>
      <c r="ACQ5987" s="60"/>
      <c r="ACR5987" s="60"/>
      <c r="ACS5987" s="60"/>
      <c r="ACT5987" s="60"/>
      <c r="ACU5987" s="60"/>
      <c r="ACV5987" s="60"/>
      <c r="ACW5987" s="60"/>
      <c r="ACX5987" s="60"/>
      <c r="ACY5987" s="60">
        <v>0.99300744224943305</v>
      </c>
      <c r="ACZ5987" s="60"/>
      <c r="ADA5987" s="60"/>
      <c r="ADB5987" s="60"/>
      <c r="ADC5987" s="60"/>
      <c r="ADD5987" s="60"/>
      <c r="ADE5987" s="60"/>
    </row>
    <row r="5988" spans="760:785" x14ac:dyDescent="0.25">
      <c r="ACF5988" s="60"/>
      <c r="ACG5988" s="60"/>
      <c r="ACH5988" s="60"/>
      <c r="ACI5988" s="60"/>
      <c r="ACJ5988" s="60"/>
      <c r="ACK5988" s="60"/>
      <c r="ACL5988" s="60"/>
      <c r="ACM5988" s="60"/>
      <c r="ACN5988" s="60"/>
      <c r="ACO5988" s="60"/>
      <c r="ACP5988" s="60"/>
      <c r="ACQ5988" s="60"/>
      <c r="ACR5988" s="60"/>
      <c r="ACS5988" s="60"/>
      <c r="ACT5988" s="60"/>
      <c r="ACU5988" s="60"/>
      <c r="ACV5988" s="60"/>
      <c r="ACW5988" s="60"/>
      <c r="ACX5988" s="60"/>
      <c r="ACY5988" s="60">
        <v>0.99299640468236505</v>
      </c>
      <c r="ACZ5988" s="60"/>
      <c r="ADA5988" s="60"/>
      <c r="ADB5988" s="60"/>
      <c r="ADC5988" s="60"/>
      <c r="ADD5988" s="60"/>
      <c r="ADE5988" s="60"/>
    </row>
    <row r="5989" spans="760:785" x14ac:dyDescent="0.25">
      <c r="ACF5989" s="60"/>
      <c r="ACG5989" s="60"/>
      <c r="ACH5989" s="60"/>
      <c r="ACI5989" s="60"/>
      <c r="ACJ5989" s="60"/>
      <c r="ACK5989" s="60"/>
      <c r="ACL5989" s="60"/>
      <c r="ACM5989" s="60"/>
      <c r="ACN5989" s="60"/>
      <c r="ACO5989" s="60"/>
      <c r="ACP5989" s="60"/>
      <c r="ACQ5989" s="60"/>
      <c r="ACR5989" s="60"/>
      <c r="ACS5989" s="60"/>
      <c r="ACT5989" s="60"/>
      <c r="ACU5989" s="60"/>
      <c r="ACV5989" s="60"/>
      <c r="ACW5989" s="60"/>
      <c r="ACX5989" s="60"/>
      <c r="ACY5989" s="60">
        <v>0.99299310254153395</v>
      </c>
      <c r="ACZ5989" s="60"/>
      <c r="ADA5989" s="60"/>
      <c r="ADB5989" s="60"/>
      <c r="ADC5989" s="60"/>
      <c r="ADD5989" s="60"/>
      <c r="ADE5989" s="60"/>
    </row>
    <row r="5990" spans="760:785" x14ac:dyDescent="0.25">
      <c r="ACF5990" s="60"/>
      <c r="ACG5990" s="60"/>
      <c r="ACH5990" s="60"/>
      <c r="ACI5990" s="60"/>
      <c r="ACJ5990" s="60"/>
      <c r="ACK5990" s="60"/>
      <c r="ACL5990" s="60"/>
      <c r="ACM5990" s="60"/>
      <c r="ACN5990" s="60"/>
      <c r="ACO5990" s="60"/>
      <c r="ACP5990" s="60"/>
      <c r="ACQ5990" s="60"/>
      <c r="ACR5990" s="60"/>
      <c r="ACS5990" s="60"/>
      <c r="ACT5990" s="60"/>
      <c r="ACU5990" s="60"/>
      <c r="ACV5990" s="60"/>
      <c r="ACW5990" s="60"/>
      <c r="ACX5990" s="60"/>
      <c r="ACY5990" s="60">
        <v>0.99297618727814296</v>
      </c>
      <c r="ACZ5990" s="60"/>
      <c r="ADA5990" s="60"/>
      <c r="ADB5990" s="60"/>
      <c r="ADC5990" s="60"/>
      <c r="ADD5990" s="60"/>
      <c r="ADE5990" s="60"/>
    </row>
    <row r="5991" spans="760:785" x14ac:dyDescent="0.25">
      <c r="ACF5991" s="60"/>
      <c r="ACG5991" s="60"/>
      <c r="ACH5991" s="60"/>
      <c r="ACI5991" s="60"/>
      <c r="ACJ5991" s="60"/>
      <c r="ACK5991" s="60"/>
      <c r="ACL5991" s="60"/>
      <c r="ACM5991" s="60"/>
      <c r="ACN5991" s="60"/>
      <c r="ACO5991" s="60"/>
      <c r="ACP5991" s="60"/>
      <c r="ACQ5991" s="60"/>
      <c r="ACR5991" s="60"/>
      <c r="ACS5991" s="60"/>
      <c r="ACT5991" s="60"/>
      <c r="ACU5991" s="60"/>
      <c r="ACV5991" s="60"/>
      <c r="ACW5991" s="60"/>
      <c r="ACX5991" s="60"/>
      <c r="ACY5991" s="60">
        <v>0.99296104964738596</v>
      </c>
      <c r="ACZ5991" s="60"/>
      <c r="ADA5991" s="60"/>
      <c r="ADB5991" s="60"/>
      <c r="ADC5991" s="60"/>
      <c r="ADD5991" s="60"/>
      <c r="ADE5991" s="60"/>
    </row>
    <row r="5992" spans="760:785" x14ac:dyDescent="0.25">
      <c r="ACF5992" s="60"/>
      <c r="ACG5992" s="60"/>
      <c r="ACH5992" s="60"/>
      <c r="ACI5992" s="60"/>
      <c r="ACJ5992" s="60"/>
      <c r="ACK5992" s="60"/>
      <c r="ACL5992" s="60"/>
      <c r="ACM5992" s="60"/>
      <c r="ACN5992" s="60"/>
      <c r="ACO5992" s="60"/>
      <c r="ACP5992" s="60"/>
      <c r="ACQ5992" s="60"/>
      <c r="ACR5992" s="60"/>
      <c r="ACS5992" s="60"/>
      <c r="ACT5992" s="60"/>
      <c r="ACU5992" s="60"/>
      <c r="ACV5992" s="60"/>
      <c r="ACW5992" s="60"/>
      <c r="ACX5992" s="60"/>
      <c r="ACY5992" s="60">
        <v>0.992936816507199</v>
      </c>
      <c r="ACZ5992" s="60"/>
      <c r="ADA5992" s="60"/>
      <c r="ADB5992" s="60"/>
      <c r="ADC5992" s="60"/>
      <c r="ADD5992" s="60"/>
      <c r="ADE5992" s="60"/>
    </row>
    <row r="5993" spans="760:785" x14ac:dyDescent="0.25">
      <c r="ACF5993" s="60"/>
      <c r="ACG5993" s="60"/>
      <c r="ACH5993" s="60"/>
      <c r="ACI5993" s="60"/>
      <c r="ACJ5993" s="60"/>
      <c r="ACK5993" s="60"/>
      <c r="ACL5993" s="60"/>
      <c r="ACM5993" s="60"/>
      <c r="ACN5993" s="60"/>
      <c r="ACO5993" s="60"/>
      <c r="ACP5993" s="60"/>
      <c r="ACQ5993" s="60"/>
      <c r="ACR5993" s="60"/>
      <c r="ACS5993" s="60"/>
      <c r="ACT5993" s="60"/>
      <c r="ACU5993" s="60"/>
      <c r="ACV5993" s="60"/>
      <c r="ACW5993" s="60"/>
      <c r="ACX5993" s="60"/>
      <c r="ACY5993" s="60">
        <v>0.99292363065796196</v>
      </c>
      <c r="ACZ5993" s="60"/>
      <c r="ADA5993" s="60"/>
      <c r="ADB5993" s="60"/>
      <c r="ADC5993" s="60"/>
      <c r="ADD5993" s="60"/>
      <c r="ADE5993" s="60"/>
    </row>
    <row r="5994" spans="760:785" x14ac:dyDescent="0.25">
      <c r="ACF5994" s="60"/>
      <c r="ACG5994" s="60"/>
      <c r="ACH5994" s="60"/>
      <c r="ACI5994" s="60"/>
      <c r="ACJ5994" s="60"/>
      <c r="ACK5994" s="60"/>
      <c r="ACL5994" s="60"/>
      <c r="ACM5994" s="60"/>
      <c r="ACN5994" s="60"/>
      <c r="ACO5994" s="60"/>
      <c r="ACP5994" s="60"/>
      <c r="ACQ5994" s="60"/>
      <c r="ACR5994" s="60"/>
      <c r="ACS5994" s="60"/>
      <c r="ACT5994" s="60"/>
      <c r="ACU5994" s="60"/>
      <c r="ACV5994" s="60"/>
      <c r="ACW5994" s="60"/>
      <c r="ACX5994" s="60"/>
      <c r="ACY5994" s="60">
        <v>0.99292317196216295</v>
      </c>
      <c r="ACZ5994" s="60"/>
      <c r="ADA5994" s="60"/>
      <c r="ADB5994" s="60"/>
      <c r="ADC5994" s="60"/>
      <c r="ADD5994" s="60"/>
      <c r="ADE5994" s="60"/>
    </row>
    <row r="5995" spans="760:785" x14ac:dyDescent="0.25">
      <c r="ACF5995" s="60"/>
      <c r="ACG5995" s="60"/>
      <c r="ACH5995" s="60"/>
      <c r="ACI5995" s="60"/>
      <c r="ACJ5995" s="60"/>
      <c r="ACK5995" s="60"/>
      <c r="ACL5995" s="60"/>
      <c r="ACM5995" s="60"/>
      <c r="ACN5995" s="60"/>
      <c r="ACO5995" s="60"/>
      <c r="ACP5995" s="60"/>
      <c r="ACQ5995" s="60"/>
      <c r="ACR5995" s="60"/>
      <c r="ACS5995" s="60"/>
      <c r="ACT5995" s="60"/>
      <c r="ACU5995" s="60"/>
      <c r="ACV5995" s="60"/>
      <c r="ACW5995" s="60"/>
      <c r="ACX5995" s="60"/>
      <c r="ACY5995" s="60">
        <v>0.992909834629218</v>
      </c>
      <c r="ACZ5995" s="60"/>
      <c r="ADA5995" s="60"/>
      <c r="ADB5995" s="60"/>
      <c r="ADC5995" s="60"/>
      <c r="ADD5995" s="60"/>
      <c r="ADE5995" s="60"/>
    </row>
    <row r="5996" spans="760:785" x14ac:dyDescent="0.25">
      <c r="ACF5996" s="60"/>
      <c r="ACG5996" s="60"/>
      <c r="ACH5996" s="60"/>
      <c r="ACI5996" s="60"/>
      <c r="ACJ5996" s="60"/>
      <c r="ACK5996" s="60"/>
      <c r="ACL5996" s="60"/>
      <c r="ACM5996" s="60"/>
      <c r="ACN5996" s="60"/>
      <c r="ACO5996" s="60"/>
      <c r="ACP5996" s="60"/>
      <c r="ACQ5996" s="60"/>
      <c r="ACR5996" s="60"/>
      <c r="ACS5996" s="60"/>
      <c r="ACT5996" s="60"/>
      <c r="ACU5996" s="60"/>
      <c r="ACV5996" s="60"/>
      <c r="ACW5996" s="60"/>
      <c r="ACX5996" s="60"/>
      <c r="ACY5996" s="60">
        <v>0.99289744320553697</v>
      </c>
      <c r="ACZ5996" s="60"/>
      <c r="ADA5996" s="60"/>
      <c r="ADB5996" s="60"/>
      <c r="ADC5996" s="60"/>
      <c r="ADD5996" s="60"/>
      <c r="ADE5996" s="60"/>
    </row>
    <row r="5997" spans="760:785" x14ac:dyDescent="0.25">
      <c r="ACF5997" s="60"/>
      <c r="ACG5997" s="60"/>
      <c r="ACH5997" s="60"/>
      <c r="ACI5997" s="60"/>
      <c r="ACJ5997" s="60"/>
      <c r="ACK5997" s="60"/>
      <c r="ACL5997" s="60"/>
      <c r="ACM5997" s="60"/>
      <c r="ACN5997" s="60"/>
      <c r="ACO5997" s="60"/>
      <c r="ACP5997" s="60"/>
      <c r="ACQ5997" s="60"/>
      <c r="ACR5997" s="60"/>
      <c r="ACS5997" s="60"/>
      <c r="ACT5997" s="60"/>
      <c r="ACU5997" s="60"/>
      <c r="ACV5997" s="60"/>
      <c r="ACW5997" s="60"/>
      <c r="ACX5997" s="60"/>
      <c r="ACY5997" s="60">
        <v>0.99289217538294605</v>
      </c>
      <c r="ACZ5997" s="60"/>
      <c r="ADA5997" s="60"/>
      <c r="ADB5997" s="60"/>
      <c r="ADC5997" s="60"/>
      <c r="ADD5997" s="60"/>
      <c r="ADE5997" s="60"/>
    </row>
    <row r="5998" spans="760:785" x14ac:dyDescent="0.25">
      <c r="ACF5998" s="60"/>
      <c r="ACG5998" s="60"/>
      <c r="ACH5998" s="60"/>
      <c r="ACI5998" s="60"/>
      <c r="ACJ5998" s="60"/>
      <c r="ACK5998" s="60"/>
      <c r="ACL5998" s="60"/>
      <c r="ACM5998" s="60"/>
      <c r="ACN5998" s="60"/>
      <c r="ACO5998" s="60"/>
      <c r="ACP5998" s="60"/>
      <c r="ACQ5998" s="60"/>
      <c r="ACR5998" s="60"/>
      <c r="ACS5998" s="60"/>
      <c r="ACT5998" s="60"/>
      <c r="ACU5998" s="60"/>
      <c r="ACV5998" s="60"/>
      <c r="ACW5998" s="60"/>
      <c r="ACX5998" s="60"/>
      <c r="ACY5998" s="60">
        <v>0.99289193582183599</v>
      </c>
      <c r="ACZ5998" s="60"/>
      <c r="ADA5998" s="60"/>
      <c r="ADB5998" s="60"/>
      <c r="ADC5998" s="60"/>
      <c r="ADD5998" s="60"/>
      <c r="ADE5998" s="60"/>
    </row>
    <row r="5999" spans="760:785" x14ac:dyDescent="0.25">
      <c r="ACF5999" s="60"/>
      <c r="ACG5999" s="60"/>
      <c r="ACH5999" s="60"/>
      <c r="ACI5999" s="60"/>
      <c r="ACJ5999" s="60"/>
      <c r="ACK5999" s="60"/>
      <c r="ACL5999" s="60"/>
      <c r="ACM5999" s="60"/>
      <c r="ACN5999" s="60"/>
      <c r="ACO5999" s="60"/>
      <c r="ACP5999" s="60"/>
      <c r="ACQ5999" s="60"/>
      <c r="ACR5999" s="60"/>
      <c r="ACS5999" s="60"/>
      <c r="ACT5999" s="60"/>
      <c r="ACU5999" s="60"/>
      <c r="ACV5999" s="60"/>
      <c r="ACW5999" s="60"/>
      <c r="ACX5999" s="60"/>
      <c r="ACY5999" s="60">
        <v>0.99288779023859797</v>
      </c>
      <c r="ACZ5999" s="60"/>
      <c r="ADA5999" s="60"/>
      <c r="ADB5999" s="60"/>
      <c r="ADC5999" s="60"/>
      <c r="ADD5999" s="60"/>
      <c r="ADE5999" s="60"/>
    </row>
    <row r="6000" spans="760:785" x14ac:dyDescent="0.25">
      <c r="ACF6000" s="60"/>
      <c r="ACG6000" s="60"/>
      <c r="ACH6000" s="60"/>
      <c r="ACI6000" s="60"/>
      <c r="ACJ6000" s="60"/>
      <c r="ACK6000" s="60"/>
      <c r="ACL6000" s="60"/>
      <c r="ACM6000" s="60"/>
      <c r="ACN6000" s="60"/>
      <c r="ACO6000" s="60"/>
      <c r="ACP6000" s="60"/>
      <c r="ACQ6000" s="60"/>
      <c r="ACR6000" s="60"/>
      <c r="ACS6000" s="60"/>
      <c r="ACT6000" s="60"/>
      <c r="ACU6000" s="60"/>
      <c r="ACV6000" s="60"/>
      <c r="ACW6000" s="60"/>
      <c r="ACX6000" s="60"/>
      <c r="ACY6000" s="60">
        <v>0.99288353715509303</v>
      </c>
      <c r="ACZ6000" s="60"/>
      <c r="ADA6000" s="60"/>
      <c r="ADB6000" s="60"/>
      <c r="ADC6000" s="60"/>
      <c r="ADD6000" s="60"/>
      <c r="ADE6000" s="60"/>
    </row>
    <row r="6001" spans="760:785" x14ac:dyDescent="0.25">
      <c r="ACF6001" s="60"/>
      <c r="ACG6001" s="60"/>
      <c r="ACH6001" s="60"/>
      <c r="ACI6001" s="60"/>
      <c r="ACJ6001" s="60"/>
      <c r="ACK6001" s="60"/>
      <c r="ACL6001" s="60"/>
      <c r="ACM6001" s="60"/>
      <c r="ACN6001" s="60"/>
      <c r="ACO6001" s="60"/>
      <c r="ACP6001" s="60"/>
      <c r="ACQ6001" s="60"/>
      <c r="ACR6001" s="60"/>
      <c r="ACS6001" s="60"/>
      <c r="ACT6001" s="60"/>
      <c r="ACU6001" s="60"/>
      <c r="ACV6001" s="60"/>
      <c r="ACW6001" s="60"/>
      <c r="ACX6001" s="60"/>
      <c r="ACY6001" s="60">
        <v>0.99288133651534605</v>
      </c>
      <c r="ACZ6001" s="60"/>
      <c r="ADA6001" s="60"/>
      <c r="ADB6001" s="60"/>
      <c r="ADC6001" s="60"/>
      <c r="ADD6001" s="60"/>
      <c r="ADE6001" s="60"/>
    </row>
    <row r="6002" spans="760:785" x14ac:dyDescent="0.25">
      <c r="ACF6002" s="60"/>
      <c r="ACG6002" s="60"/>
      <c r="ACH6002" s="60"/>
      <c r="ACI6002" s="60"/>
      <c r="ACJ6002" s="60"/>
      <c r="ACK6002" s="60"/>
      <c r="ACL6002" s="60"/>
      <c r="ACM6002" s="60"/>
      <c r="ACN6002" s="60"/>
      <c r="ACO6002" s="60"/>
      <c r="ACP6002" s="60"/>
      <c r="ACQ6002" s="60"/>
      <c r="ACR6002" s="60"/>
      <c r="ACS6002" s="60"/>
      <c r="ACT6002" s="60"/>
      <c r="ACU6002" s="60"/>
      <c r="ACV6002" s="60"/>
      <c r="ACW6002" s="60"/>
      <c r="ACX6002" s="60"/>
      <c r="ACY6002" s="60">
        <v>0.99287537826460903</v>
      </c>
      <c r="ACZ6002" s="60"/>
      <c r="ADA6002" s="60"/>
      <c r="ADB6002" s="60"/>
      <c r="ADC6002" s="60"/>
      <c r="ADD6002" s="60"/>
      <c r="ADE6002" s="60"/>
    </row>
    <row r="6003" spans="760:785" x14ac:dyDescent="0.25">
      <c r="ACF6003" s="60"/>
      <c r="ACG6003" s="60"/>
      <c r="ACH6003" s="60"/>
      <c r="ACI6003" s="60"/>
      <c r="ACJ6003" s="60"/>
      <c r="ACK6003" s="60"/>
      <c r="ACL6003" s="60"/>
      <c r="ACM6003" s="60"/>
      <c r="ACN6003" s="60"/>
      <c r="ACO6003" s="60"/>
      <c r="ACP6003" s="60"/>
      <c r="ACQ6003" s="60"/>
      <c r="ACR6003" s="60"/>
      <c r="ACS6003" s="60"/>
      <c r="ACT6003" s="60"/>
      <c r="ACU6003" s="60"/>
      <c r="ACV6003" s="60"/>
      <c r="ACW6003" s="60"/>
      <c r="ACX6003" s="60"/>
      <c r="ACY6003" s="60">
        <v>0.99285931731075105</v>
      </c>
      <c r="ACZ6003" s="60"/>
      <c r="ADA6003" s="60"/>
      <c r="ADB6003" s="60"/>
      <c r="ADC6003" s="60"/>
      <c r="ADD6003" s="60"/>
      <c r="ADE6003" s="60"/>
    </row>
    <row r="6004" spans="760:785" x14ac:dyDescent="0.25">
      <c r="ACF6004" s="60"/>
      <c r="ACG6004" s="60"/>
      <c r="ACH6004" s="60"/>
      <c r="ACI6004" s="60"/>
      <c r="ACJ6004" s="60"/>
      <c r="ACK6004" s="60"/>
      <c r="ACL6004" s="60"/>
      <c r="ACM6004" s="60"/>
      <c r="ACN6004" s="60"/>
      <c r="ACO6004" s="60"/>
      <c r="ACP6004" s="60"/>
      <c r="ACQ6004" s="60"/>
      <c r="ACR6004" s="60"/>
      <c r="ACS6004" s="60"/>
      <c r="ACT6004" s="60"/>
      <c r="ACU6004" s="60"/>
      <c r="ACV6004" s="60"/>
      <c r="ACW6004" s="60"/>
      <c r="ACX6004" s="60"/>
      <c r="ACY6004" s="60">
        <v>0.99281099899619596</v>
      </c>
      <c r="ACZ6004" s="60"/>
      <c r="ADA6004" s="60"/>
      <c r="ADB6004" s="60"/>
      <c r="ADC6004" s="60"/>
      <c r="ADD6004" s="60"/>
      <c r="ADE6004" s="60"/>
    </row>
    <row r="6005" spans="760:785" x14ac:dyDescent="0.25">
      <c r="ACF6005" s="60"/>
      <c r="ACG6005" s="60"/>
      <c r="ACH6005" s="60"/>
      <c r="ACI6005" s="60"/>
      <c r="ACJ6005" s="60"/>
      <c r="ACK6005" s="60"/>
      <c r="ACL6005" s="60"/>
      <c r="ACM6005" s="60"/>
      <c r="ACN6005" s="60"/>
      <c r="ACO6005" s="60"/>
      <c r="ACP6005" s="60"/>
      <c r="ACQ6005" s="60"/>
      <c r="ACR6005" s="60"/>
      <c r="ACS6005" s="60"/>
      <c r="ACT6005" s="60"/>
      <c r="ACU6005" s="60"/>
      <c r="ACV6005" s="60"/>
      <c r="ACW6005" s="60"/>
      <c r="ACX6005" s="60"/>
      <c r="ACY6005" s="60">
        <v>0.99279715105401101</v>
      </c>
      <c r="ACZ6005" s="60"/>
      <c r="ADA6005" s="60"/>
      <c r="ADB6005" s="60"/>
      <c r="ADC6005" s="60"/>
      <c r="ADD6005" s="60"/>
      <c r="ADE6005" s="60"/>
    </row>
    <row r="6006" spans="760:785" x14ac:dyDescent="0.25">
      <c r="ACF6006" s="60"/>
      <c r="ACG6006" s="60"/>
      <c r="ACH6006" s="60"/>
      <c r="ACI6006" s="60"/>
      <c r="ACJ6006" s="60"/>
      <c r="ACK6006" s="60"/>
      <c r="ACL6006" s="60"/>
      <c r="ACM6006" s="60"/>
      <c r="ACN6006" s="60"/>
      <c r="ACO6006" s="60"/>
      <c r="ACP6006" s="60"/>
      <c r="ACQ6006" s="60"/>
      <c r="ACR6006" s="60"/>
      <c r="ACS6006" s="60"/>
      <c r="ACT6006" s="60"/>
      <c r="ACU6006" s="60"/>
      <c r="ACV6006" s="60"/>
      <c r="ACW6006" s="60"/>
      <c r="ACX6006" s="60"/>
      <c r="ACY6006" s="60">
        <v>0.992787642460354</v>
      </c>
      <c r="ACZ6006" s="60"/>
      <c r="ADA6006" s="60"/>
      <c r="ADB6006" s="60"/>
      <c r="ADC6006" s="60"/>
      <c r="ADD6006" s="60"/>
      <c r="ADE6006" s="60"/>
    </row>
    <row r="6007" spans="760:785" x14ac:dyDescent="0.25">
      <c r="ACF6007" s="60"/>
      <c r="ACG6007" s="60"/>
      <c r="ACH6007" s="60"/>
      <c r="ACI6007" s="60"/>
      <c r="ACJ6007" s="60"/>
      <c r="ACK6007" s="60"/>
      <c r="ACL6007" s="60"/>
      <c r="ACM6007" s="60"/>
      <c r="ACN6007" s="60"/>
      <c r="ACO6007" s="60"/>
      <c r="ACP6007" s="60"/>
      <c r="ACQ6007" s="60"/>
      <c r="ACR6007" s="60"/>
      <c r="ACS6007" s="60"/>
      <c r="ACT6007" s="60"/>
      <c r="ACU6007" s="60"/>
      <c r="ACV6007" s="60"/>
      <c r="ACW6007" s="60"/>
      <c r="ACX6007" s="60"/>
      <c r="ACY6007" s="60">
        <v>0.99277868932531899</v>
      </c>
      <c r="ACZ6007" s="60"/>
      <c r="ADA6007" s="60"/>
      <c r="ADB6007" s="60"/>
      <c r="ADC6007" s="60"/>
      <c r="ADD6007" s="60"/>
      <c r="ADE6007" s="60"/>
    </row>
    <row r="6008" spans="760:785" x14ac:dyDescent="0.25">
      <c r="ACF6008" s="60"/>
      <c r="ACG6008" s="60"/>
      <c r="ACH6008" s="60"/>
      <c r="ACI6008" s="60"/>
      <c r="ACJ6008" s="60"/>
      <c r="ACK6008" s="60"/>
      <c r="ACL6008" s="60"/>
      <c r="ACM6008" s="60"/>
      <c r="ACN6008" s="60"/>
      <c r="ACO6008" s="60"/>
      <c r="ACP6008" s="60"/>
      <c r="ACQ6008" s="60"/>
      <c r="ACR6008" s="60"/>
      <c r="ACS6008" s="60"/>
      <c r="ACT6008" s="60"/>
      <c r="ACU6008" s="60"/>
      <c r="ACV6008" s="60"/>
      <c r="ACW6008" s="60"/>
      <c r="ACX6008" s="60"/>
      <c r="ACY6008" s="60">
        <v>0.99276159608680403</v>
      </c>
      <c r="ACZ6008" s="60"/>
      <c r="ADA6008" s="60"/>
      <c r="ADB6008" s="60"/>
      <c r="ADC6008" s="60"/>
      <c r="ADD6008" s="60"/>
      <c r="ADE6008" s="60"/>
    </row>
    <row r="6009" spans="760:785" x14ac:dyDescent="0.25">
      <c r="ACF6009" s="60"/>
      <c r="ACG6009" s="60"/>
      <c r="ACH6009" s="60"/>
      <c r="ACI6009" s="60"/>
      <c r="ACJ6009" s="60"/>
      <c r="ACK6009" s="60"/>
      <c r="ACL6009" s="60"/>
      <c r="ACM6009" s="60"/>
      <c r="ACN6009" s="60"/>
      <c r="ACO6009" s="60"/>
      <c r="ACP6009" s="60"/>
      <c r="ACQ6009" s="60"/>
      <c r="ACR6009" s="60"/>
      <c r="ACS6009" s="60"/>
      <c r="ACT6009" s="60"/>
      <c r="ACU6009" s="60"/>
      <c r="ACV6009" s="60"/>
      <c r="ACW6009" s="60"/>
      <c r="ACX6009" s="60"/>
      <c r="ACY6009" s="60">
        <v>0.99272000855918296</v>
      </c>
      <c r="ACZ6009" s="60"/>
      <c r="ADA6009" s="60"/>
      <c r="ADB6009" s="60"/>
      <c r="ADC6009" s="60"/>
      <c r="ADD6009" s="60"/>
      <c r="ADE6009" s="60"/>
    </row>
    <row r="6010" spans="760:785" x14ac:dyDescent="0.25">
      <c r="ACF6010" s="60"/>
      <c r="ACG6010" s="60"/>
      <c r="ACH6010" s="60"/>
      <c r="ACI6010" s="60"/>
      <c r="ACJ6010" s="60"/>
      <c r="ACK6010" s="60"/>
      <c r="ACL6010" s="60"/>
      <c r="ACM6010" s="60"/>
      <c r="ACN6010" s="60"/>
      <c r="ACO6010" s="60"/>
      <c r="ACP6010" s="60"/>
      <c r="ACQ6010" s="60"/>
      <c r="ACR6010" s="60"/>
      <c r="ACS6010" s="60"/>
      <c r="ACT6010" s="60"/>
      <c r="ACU6010" s="60"/>
      <c r="ACV6010" s="60"/>
      <c r="ACW6010" s="60"/>
      <c r="ACX6010" s="60"/>
      <c r="ACY6010" s="60">
        <v>0.992713275561243</v>
      </c>
      <c r="ACZ6010" s="60"/>
      <c r="ADA6010" s="60"/>
      <c r="ADB6010" s="60"/>
      <c r="ADC6010" s="60"/>
      <c r="ADD6010" s="60"/>
      <c r="ADE6010" s="60"/>
    </row>
    <row r="6011" spans="760:785" x14ac:dyDescent="0.25">
      <c r="ACF6011" s="60"/>
      <c r="ACG6011" s="60"/>
      <c r="ACH6011" s="60"/>
      <c r="ACI6011" s="60"/>
      <c r="ACJ6011" s="60"/>
      <c r="ACK6011" s="60"/>
      <c r="ACL6011" s="60"/>
      <c r="ACM6011" s="60"/>
      <c r="ACN6011" s="60"/>
      <c r="ACO6011" s="60"/>
      <c r="ACP6011" s="60"/>
      <c r="ACQ6011" s="60"/>
      <c r="ACR6011" s="60"/>
      <c r="ACS6011" s="60"/>
      <c r="ACT6011" s="60"/>
      <c r="ACU6011" s="60"/>
      <c r="ACV6011" s="60"/>
      <c r="ACW6011" s="60"/>
      <c r="ACX6011" s="60"/>
      <c r="ACY6011" s="60">
        <v>0.99271080612933105</v>
      </c>
      <c r="ACZ6011" s="60"/>
      <c r="ADA6011" s="60"/>
      <c r="ADB6011" s="60"/>
      <c r="ADC6011" s="60"/>
      <c r="ADD6011" s="60"/>
      <c r="ADE6011" s="60"/>
    </row>
    <row r="6012" spans="760:785" x14ac:dyDescent="0.25">
      <c r="ACF6012" s="60"/>
      <c r="ACG6012" s="60"/>
      <c r="ACH6012" s="60"/>
      <c r="ACI6012" s="60"/>
      <c r="ACJ6012" s="60"/>
      <c r="ACK6012" s="60"/>
      <c r="ACL6012" s="60"/>
      <c r="ACM6012" s="60"/>
      <c r="ACN6012" s="60"/>
      <c r="ACO6012" s="60"/>
      <c r="ACP6012" s="60"/>
      <c r="ACQ6012" s="60"/>
      <c r="ACR6012" s="60"/>
      <c r="ACS6012" s="60"/>
      <c r="ACT6012" s="60"/>
      <c r="ACU6012" s="60"/>
      <c r="ACV6012" s="60"/>
      <c r="ACW6012" s="60"/>
      <c r="ACX6012" s="60"/>
      <c r="ACY6012" s="60">
        <v>0.99270827658249805</v>
      </c>
      <c r="ACZ6012" s="60"/>
      <c r="ADA6012" s="60"/>
      <c r="ADB6012" s="60"/>
      <c r="ADC6012" s="60"/>
      <c r="ADD6012" s="60"/>
      <c r="ADE6012" s="60"/>
    </row>
    <row r="6013" spans="760:785" x14ac:dyDescent="0.25">
      <c r="ACF6013" s="60"/>
      <c r="ACG6013" s="60"/>
      <c r="ACH6013" s="60"/>
      <c r="ACI6013" s="60"/>
      <c r="ACJ6013" s="60"/>
      <c r="ACK6013" s="60"/>
      <c r="ACL6013" s="60"/>
      <c r="ACM6013" s="60"/>
      <c r="ACN6013" s="60"/>
      <c r="ACO6013" s="60"/>
      <c r="ACP6013" s="60"/>
      <c r="ACQ6013" s="60"/>
      <c r="ACR6013" s="60"/>
      <c r="ACS6013" s="60"/>
      <c r="ACT6013" s="60"/>
      <c r="ACU6013" s="60"/>
      <c r="ACV6013" s="60"/>
      <c r="ACW6013" s="60"/>
      <c r="ACX6013" s="60"/>
      <c r="ACY6013" s="60">
        <v>0.99270226829249197</v>
      </c>
      <c r="ACZ6013" s="60"/>
      <c r="ADA6013" s="60"/>
      <c r="ADB6013" s="60"/>
      <c r="ADC6013" s="60"/>
      <c r="ADD6013" s="60"/>
      <c r="ADE6013" s="60"/>
    </row>
    <row r="6014" spans="760:785" x14ac:dyDescent="0.25">
      <c r="ACF6014" s="60"/>
      <c r="ACG6014" s="60"/>
      <c r="ACH6014" s="60"/>
      <c r="ACI6014" s="60"/>
      <c r="ACJ6014" s="60"/>
      <c r="ACK6014" s="60"/>
      <c r="ACL6014" s="60"/>
      <c r="ACM6014" s="60"/>
      <c r="ACN6014" s="60"/>
      <c r="ACO6014" s="60"/>
      <c r="ACP6014" s="60"/>
      <c r="ACQ6014" s="60"/>
      <c r="ACR6014" s="60"/>
      <c r="ACS6014" s="60"/>
      <c r="ACT6014" s="60"/>
      <c r="ACU6014" s="60"/>
      <c r="ACV6014" s="60"/>
      <c r="ACW6014" s="60"/>
      <c r="ACX6014" s="60"/>
      <c r="ACY6014" s="60">
        <v>0.99269916079083398</v>
      </c>
      <c r="ACZ6014" s="60"/>
      <c r="ADA6014" s="60"/>
      <c r="ADB6014" s="60"/>
      <c r="ADC6014" s="60"/>
      <c r="ADD6014" s="60"/>
      <c r="ADE6014" s="60"/>
    </row>
    <row r="6015" spans="760:785" x14ac:dyDescent="0.25">
      <c r="ACF6015" s="60"/>
      <c r="ACG6015" s="60"/>
      <c r="ACH6015" s="60"/>
      <c r="ACI6015" s="60"/>
      <c r="ACJ6015" s="60"/>
      <c r="ACK6015" s="60"/>
      <c r="ACL6015" s="60"/>
      <c r="ACM6015" s="60"/>
      <c r="ACN6015" s="60"/>
      <c r="ACO6015" s="60"/>
      <c r="ACP6015" s="60"/>
      <c r="ACQ6015" s="60"/>
      <c r="ACR6015" s="60"/>
      <c r="ACS6015" s="60"/>
      <c r="ACT6015" s="60"/>
      <c r="ACU6015" s="60"/>
      <c r="ACV6015" s="60"/>
      <c r="ACW6015" s="60"/>
      <c r="ACX6015" s="60"/>
      <c r="ACY6015" s="60">
        <v>0.99267534835068205</v>
      </c>
      <c r="ACZ6015" s="60"/>
      <c r="ADA6015" s="60"/>
      <c r="ADB6015" s="60"/>
      <c r="ADC6015" s="60"/>
      <c r="ADD6015" s="60"/>
      <c r="ADE6015" s="60"/>
    </row>
    <row r="6016" spans="760:785" x14ac:dyDescent="0.25">
      <c r="ACF6016" s="60"/>
      <c r="ACG6016" s="60"/>
      <c r="ACH6016" s="60"/>
      <c r="ACI6016" s="60"/>
      <c r="ACJ6016" s="60"/>
      <c r="ACK6016" s="60"/>
      <c r="ACL6016" s="60"/>
      <c r="ACM6016" s="60"/>
      <c r="ACN6016" s="60"/>
      <c r="ACO6016" s="60"/>
      <c r="ACP6016" s="60"/>
      <c r="ACQ6016" s="60"/>
      <c r="ACR6016" s="60"/>
      <c r="ACS6016" s="60"/>
      <c r="ACT6016" s="60"/>
      <c r="ACU6016" s="60"/>
      <c r="ACV6016" s="60"/>
      <c r="ACW6016" s="60"/>
      <c r="ACX6016" s="60"/>
      <c r="ACY6016" s="60">
        <v>0.99266591694351902</v>
      </c>
      <c r="ACZ6016" s="60"/>
      <c r="ADA6016" s="60"/>
      <c r="ADB6016" s="60"/>
      <c r="ADC6016" s="60"/>
      <c r="ADD6016" s="60"/>
      <c r="ADE6016" s="60"/>
    </row>
    <row r="6017" spans="760:785" x14ac:dyDescent="0.25">
      <c r="ACF6017" s="60"/>
      <c r="ACG6017" s="60"/>
      <c r="ACH6017" s="60"/>
      <c r="ACI6017" s="60"/>
      <c r="ACJ6017" s="60"/>
      <c r="ACK6017" s="60"/>
      <c r="ACL6017" s="60"/>
      <c r="ACM6017" s="60"/>
      <c r="ACN6017" s="60"/>
      <c r="ACO6017" s="60"/>
      <c r="ACP6017" s="60"/>
      <c r="ACQ6017" s="60"/>
      <c r="ACR6017" s="60"/>
      <c r="ACS6017" s="60"/>
      <c r="ACT6017" s="60"/>
      <c r="ACU6017" s="60"/>
      <c r="ACV6017" s="60"/>
      <c r="ACW6017" s="60"/>
      <c r="ACX6017" s="60"/>
      <c r="ACY6017" s="60">
        <v>0.99266071629212704</v>
      </c>
      <c r="ACZ6017" s="60"/>
      <c r="ADA6017" s="60"/>
      <c r="ADB6017" s="60"/>
      <c r="ADC6017" s="60"/>
      <c r="ADD6017" s="60"/>
      <c r="ADE6017" s="60"/>
    </row>
    <row r="6018" spans="760:785" x14ac:dyDescent="0.25">
      <c r="ACF6018" s="60"/>
      <c r="ACG6018" s="60"/>
      <c r="ACH6018" s="60"/>
      <c r="ACI6018" s="60"/>
      <c r="ACJ6018" s="60"/>
      <c r="ACK6018" s="60"/>
      <c r="ACL6018" s="60"/>
      <c r="ACM6018" s="60"/>
      <c r="ACN6018" s="60"/>
      <c r="ACO6018" s="60"/>
      <c r="ACP6018" s="60"/>
      <c r="ACQ6018" s="60"/>
      <c r="ACR6018" s="60"/>
      <c r="ACS6018" s="60"/>
      <c r="ACT6018" s="60"/>
      <c r="ACU6018" s="60"/>
      <c r="ACV6018" s="60"/>
      <c r="ACW6018" s="60"/>
      <c r="ACX6018" s="60"/>
      <c r="ACY6018" s="60">
        <v>0.99263428853594005</v>
      </c>
      <c r="ACZ6018" s="60"/>
      <c r="ADA6018" s="60"/>
      <c r="ADB6018" s="60"/>
      <c r="ADC6018" s="60"/>
      <c r="ADD6018" s="60"/>
      <c r="ADE6018" s="60"/>
    </row>
    <row r="6019" spans="760:785" x14ac:dyDescent="0.25">
      <c r="ACF6019" s="60"/>
      <c r="ACG6019" s="60"/>
      <c r="ACH6019" s="60"/>
      <c r="ACI6019" s="60"/>
      <c r="ACJ6019" s="60"/>
      <c r="ACK6019" s="60"/>
      <c r="ACL6019" s="60"/>
      <c r="ACM6019" s="60"/>
      <c r="ACN6019" s="60"/>
      <c r="ACO6019" s="60"/>
      <c r="ACP6019" s="60"/>
      <c r="ACQ6019" s="60"/>
      <c r="ACR6019" s="60"/>
      <c r="ACS6019" s="60"/>
      <c r="ACT6019" s="60"/>
      <c r="ACU6019" s="60"/>
      <c r="ACV6019" s="60"/>
      <c r="ACW6019" s="60"/>
      <c r="ACX6019" s="60"/>
      <c r="ACY6019" s="60">
        <v>0.99262043424656798</v>
      </c>
      <c r="ACZ6019" s="60"/>
      <c r="ADA6019" s="60"/>
      <c r="ADB6019" s="60"/>
      <c r="ADC6019" s="60"/>
      <c r="ADD6019" s="60"/>
      <c r="ADE6019" s="60"/>
    </row>
    <row r="6020" spans="760:785" x14ac:dyDescent="0.25">
      <c r="ACF6020" s="60"/>
      <c r="ACG6020" s="60"/>
      <c r="ACH6020" s="60"/>
      <c r="ACI6020" s="60"/>
      <c r="ACJ6020" s="60"/>
      <c r="ACK6020" s="60"/>
      <c r="ACL6020" s="60"/>
      <c r="ACM6020" s="60"/>
      <c r="ACN6020" s="60"/>
      <c r="ACO6020" s="60"/>
      <c r="ACP6020" s="60"/>
      <c r="ACQ6020" s="60"/>
      <c r="ACR6020" s="60"/>
      <c r="ACS6020" s="60"/>
      <c r="ACT6020" s="60"/>
      <c r="ACU6020" s="60"/>
      <c r="ACV6020" s="60"/>
      <c r="ACW6020" s="60"/>
      <c r="ACX6020" s="60"/>
      <c r="ACY6020" s="60">
        <v>0.99261955495830301</v>
      </c>
      <c r="ACZ6020" s="60"/>
      <c r="ADA6020" s="60"/>
      <c r="ADB6020" s="60"/>
      <c r="ADC6020" s="60"/>
      <c r="ADD6020" s="60"/>
      <c r="ADE6020" s="60"/>
    </row>
    <row r="6021" spans="760:785" x14ac:dyDescent="0.25">
      <c r="ACF6021" s="60"/>
      <c r="ACG6021" s="60"/>
      <c r="ACH6021" s="60"/>
      <c r="ACI6021" s="60"/>
      <c r="ACJ6021" s="60"/>
      <c r="ACK6021" s="60"/>
      <c r="ACL6021" s="60"/>
      <c r="ACM6021" s="60"/>
      <c r="ACN6021" s="60"/>
      <c r="ACO6021" s="60"/>
      <c r="ACP6021" s="60"/>
      <c r="ACQ6021" s="60"/>
      <c r="ACR6021" s="60"/>
      <c r="ACS6021" s="60"/>
      <c r="ACT6021" s="60"/>
      <c r="ACU6021" s="60"/>
      <c r="ACV6021" s="60"/>
      <c r="ACW6021" s="60"/>
      <c r="ACX6021" s="60"/>
      <c r="ACY6021" s="60">
        <v>0.99260706133648302</v>
      </c>
      <c r="ACZ6021" s="60"/>
      <c r="ADA6021" s="60"/>
      <c r="ADB6021" s="60"/>
      <c r="ADC6021" s="60"/>
      <c r="ADD6021" s="60"/>
      <c r="ADE6021" s="60"/>
    </row>
    <row r="6022" spans="760:785" x14ac:dyDescent="0.25">
      <c r="ACF6022" s="60"/>
      <c r="ACG6022" s="60"/>
      <c r="ACH6022" s="60"/>
      <c r="ACI6022" s="60"/>
      <c r="ACJ6022" s="60"/>
      <c r="ACK6022" s="60"/>
      <c r="ACL6022" s="60"/>
      <c r="ACM6022" s="60"/>
      <c r="ACN6022" s="60"/>
      <c r="ACO6022" s="60"/>
      <c r="ACP6022" s="60"/>
      <c r="ACQ6022" s="60"/>
      <c r="ACR6022" s="60"/>
      <c r="ACS6022" s="60"/>
      <c r="ACT6022" s="60"/>
      <c r="ACU6022" s="60"/>
      <c r="ACV6022" s="60"/>
      <c r="ACW6022" s="60"/>
      <c r="ACX6022" s="60"/>
      <c r="ACY6022" s="60">
        <v>0.99260494419341905</v>
      </c>
      <c r="ACZ6022" s="60"/>
      <c r="ADA6022" s="60"/>
      <c r="ADB6022" s="60"/>
      <c r="ADC6022" s="60"/>
      <c r="ADD6022" s="60"/>
      <c r="ADE6022" s="60"/>
    </row>
    <row r="6023" spans="760:785" x14ac:dyDescent="0.25">
      <c r="ACF6023" s="60"/>
      <c r="ACG6023" s="60"/>
      <c r="ACH6023" s="60"/>
      <c r="ACI6023" s="60"/>
      <c r="ACJ6023" s="60"/>
      <c r="ACK6023" s="60"/>
      <c r="ACL6023" s="60"/>
      <c r="ACM6023" s="60"/>
      <c r="ACN6023" s="60"/>
      <c r="ACO6023" s="60"/>
      <c r="ACP6023" s="60"/>
      <c r="ACQ6023" s="60"/>
      <c r="ACR6023" s="60"/>
      <c r="ACS6023" s="60"/>
      <c r="ACT6023" s="60"/>
      <c r="ACU6023" s="60"/>
      <c r="ACV6023" s="60"/>
      <c r="ACW6023" s="60"/>
      <c r="ACX6023" s="60"/>
      <c r="ACY6023" s="60">
        <v>0.99259251520189296</v>
      </c>
      <c r="ACZ6023" s="60"/>
      <c r="ADA6023" s="60"/>
      <c r="ADB6023" s="60"/>
      <c r="ADC6023" s="60"/>
      <c r="ADD6023" s="60"/>
      <c r="ADE6023" s="60"/>
    </row>
    <row r="6024" spans="760:785" x14ac:dyDescent="0.25">
      <c r="ACF6024" s="60"/>
      <c r="ACG6024" s="60"/>
      <c r="ACH6024" s="60"/>
      <c r="ACI6024" s="60"/>
      <c r="ACJ6024" s="60"/>
      <c r="ACK6024" s="60"/>
      <c r="ACL6024" s="60"/>
      <c r="ACM6024" s="60"/>
      <c r="ACN6024" s="60"/>
      <c r="ACO6024" s="60"/>
      <c r="ACP6024" s="60"/>
      <c r="ACQ6024" s="60"/>
      <c r="ACR6024" s="60"/>
      <c r="ACS6024" s="60"/>
      <c r="ACT6024" s="60"/>
      <c r="ACU6024" s="60"/>
      <c r="ACV6024" s="60"/>
      <c r="ACW6024" s="60"/>
      <c r="ACX6024" s="60"/>
      <c r="ACY6024" s="60">
        <v>0.99256584336285802</v>
      </c>
      <c r="ACZ6024" s="60"/>
      <c r="ADA6024" s="60"/>
      <c r="ADB6024" s="60"/>
      <c r="ADC6024" s="60"/>
      <c r="ADD6024" s="60"/>
      <c r="ADE6024" s="60"/>
    </row>
    <row r="6025" spans="760:785" x14ac:dyDescent="0.25">
      <c r="ACF6025" s="60"/>
      <c r="ACG6025" s="60"/>
      <c r="ACH6025" s="60"/>
      <c r="ACI6025" s="60"/>
      <c r="ACJ6025" s="60"/>
      <c r="ACK6025" s="60"/>
      <c r="ACL6025" s="60"/>
      <c r="ACM6025" s="60"/>
      <c r="ACN6025" s="60"/>
      <c r="ACO6025" s="60"/>
      <c r="ACP6025" s="60"/>
      <c r="ACQ6025" s="60"/>
      <c r="ACR6025" s="60"/>
      <c r="ACS6025" s="60"/>
      <c r="ACT6025" s="60"/>
      <c r="ACU6025" s="60"/>
      <c r="ACV6025" s="60"/>
      <c r="ACW6025" s="60"/>
      <c r="ACX6025" s="60"/>
      <c r="ACY6025" s="60">
        <v>0.99254152690464204</v>
      </c>
      <c r="ACZ6025" s="60"/>
      <c r="ADA6025" s="60"/>
      <c r="ADB6025" s="60"/>
      <c r="ADC6025" s="60"/>
      <c r="ADD6025" s="60"/>
      <c r="ADE6025" s="60"/>
    </row>
    <row r="6026" spans="760:785" x14ac:dyDescent="0.25">
      <c r="ACF6026" s="60"/>
      <c r="ACG6026" s="60"/>
      <c r="ACH6026" s="60"/>
      <c r="ACI6026" s="60"/>
      <c r="ACJ6026" s="60"/>
      <c r="ACK6026" s="60"/>
      <c r="ACL6026" s="60"/>
      <c r="ACM6026" s="60"/>
      <c r="ACN6026" s="60"/>
      <c r="ACO6026" s="60"/>
      <c r="ACP6026" s="60"/>
      <c r="ACQ6026" s="60"/>
      <c r="ACR6026" s="60"/>
      <c r="ACS6026" s="60"/>
      <c r="ACT6026" s="60"/>
      <c r="ACU6026" s="60"/>
      <c r="ACV6026" s="60"/>
      <c r="ACW6026" s="60"/>
      <c r="ACX6026" s="60"/>
      <c r="ACY6026" s="60">
        <v>0.99252465965219505</v>
      </c>
      <c r="ACZ6026" s="60"/>
      <c r="ADA6026" s="60"/>
      <c r="ADB6026" s="60"/>
      <c r="ADC6026" s="60"/>
      <c r="ADD6026" s="60"/>
      <c r="ADE6026" s="60"/>
    </row>
    <row r="6027" spans="760:785" x14ac:dyDescent="0.25">
      <c r="ACF6027" s="60"/>
      <c r="ACG6027" s="60"/>
      <c r="ACH6027" s="60"/>
      <c r="ACI6027" s="60"/>
      <c r="ACJ6027" s="60"/>
      <c r="ACK6027" s="60"/>
      <c r="ACL6027" s="60"/>
      <c r="ACM6027" s="60"/>
      <c r="ACN6027" s="60"/>
      <c r="ACO6027" s="60"/>
      <c r="ACP6027" s="60"/>
      <c r="ACQ6027" s="60"/>
      <c r="ACR6027" s="60"/>
      <c r="ACS6027" s="60"/>
      <c r="ACT6027" s="60"/>
      <c r="ACU6027" s="60"/>
      <c r="ACV6027" s="60"/>
      <c r="ACW6027" s="60"/>
      <c r="ACX6027" s="60"/>
      <c r="ACY6027" s="60">
        <v>0.99248397832983104</v>
      </c>
      <c r="ACZ6027" s="60"/>
      <c r="ADA6027" s="60"/>
      <c r="ADB6027" s="60"/>
      <c r="ADC6027" s="60"/>
      <c r="ADD6027" s="60"/>
      <c r="ADE6027" s="60"/>
    </row>
    <row r="6028" spans="760:785" x14ac:dyDescent="0.25">
      <c r="ACF6028" s="60"/>
      <c r="ACG6028" s="60"/>
      <c r="ACH6028" s="60"/>
      <c r="ACI6028" s="60"/>
      <c r="ACJ6028" s="60"/>
      <c r="ACK6028" s="60"/>
      <c r="ACL6028" s="60"/>
      <c r="ACM6028" s="60"/>
      <c r="ACN6028" s="60"/>
      <c r="ACO6028" s="60"/>
      <c r="ACP6028" s="60"/>
      <c r="ACQ6028" s="60"/>
      <c r="ACR6028" s="60"/>
      <c r="ACS6028" s="60"/>
      <c r="ACT6028" s="60"/>
      <c r="ACU6028" s="60"/>
      <c r="ACV6028" s="60"/>
      <c r="ACW6028" s="60"/>
      <c r="ACX6028" s="60"/>
      <c r="ACY6028" s="60">
        <v>0.99246246581005604</v>
      </c>
      <c r="ACZ6028" s="60"/>
      <c r="ADA6028" s="60"/>
      <c r="ADB6028" s="60"/>
      <c r="ADC6028" s="60"/>
      <c r="ADD6028" s="60"/>
      <c r="ADE6028" s="60"/>
    </row>
    <row r="6029" spans="760:785" x14ac:dyDescent="0.25">
      <c r="ACF6029" s="60"/>
      <c r="ACG6029" s="60"/>
      <c r="ACH6029" s="60"/>
      <c r="ACI6029" s="60"/>
      <c r="ACJ6029" s="60"/>
      <c r="ACK6029" s="60"/>
      <c r="ACL6029" s="60"/>
      <c r="ACM6029" s="60"/>
      <c r="ACN6029" s="60"/>
      <c r="ACO6029" s="60"/>
      <c r="ACP6029" s="60"/>
      <c r="ACQ6029" s="60"/>
      <c r="ACR6029" s="60"/>
      <c r="ACS6029" s="60"/>
      <c r="ACT6029" s="60"/>
      <c r="ACU6029" s="60"/>
      <c r="ACV6029" s="60"/>
      <c r="ACW6029" s="60"/>
      <c r="ACX6029" s="60"/>
      <c r="ACY6029" s="60">
        <v>0.992460960008131</v>
      </c>
      <c r="ACZ6029" s="60"/>
      <c r="ADA6029" s="60"/>
      <c r="ADB6029" s="60"/>
      <c r="ADC6029" s="60"/>
      <c r="ADD6029" s="60"/>
      <c r="ADE6029" s="60"/>
    </row>
    <row r="6030" spans="760:785" x14ac:dyDescent="0.25">
      <c r="ACF6030" s="60"/>
      <c r="ACG6030" s="60"/>
      <c r="ACH6030" s="60"/>
      <c r="ACI6030" s="60"/>
      <c r="ACJ6030" s="60"/>
      <c r="ACK6030" s="60"/>
      <c r="ACL6030" s="60"/>
      <c r="ACM6030" s="60"/>
      <c r="ACN6030" s="60"/>
      <c r="ACO6030" s="60"/>
      <c r="ACP6030" s="60"/>
      <c r="ACQ6030" s="60"/>
      <c r="ACR6030" s="60"/>
      <c r="ACS6030" s="60"/>
      <c r="ACT6030" s="60"/>
      <c r="ACU6030" s="60"/>
      <c r="ACV6030" s="60"/>
      <c r="ACW6030" s="60"/>
      <c r="ACX6030" s="60"/>
      <c r="ACY6030" s="60">
        <v>0.99243595093911996</v>
      </c>
      <c r="ACZ6030" s="60"/>
      <c r="ADA6030" s="60"/>
      <c r="ADB6030" s="60"/>
      <c r="ADC6030" s="60"/>
      <c r="ADD6030" s="60"/>
      <c r="ADE6030" s="60"/>
    </row>
    <row r="6031" spans="760:785" x14ac:dyDescent="0.25">
      <c r="ACF6031" s="60"/>
      <c r="ACG6031" s="60"/>
      <c r="ACH6031" s="60"/>
      <c r="ACI6031" s="60"/>
      <c r="ACJ6031" s="60"/>
      <c r="ACK6031" s="60"/>
      <c r="ACL6031" s="60"/>
      <c r="ACM6031" s="60"/>
      <c r="ACN6031" s="60"/>
      <c r="ACO6031" s="60"/>
      <c r="ACP6031" s="60"/>
      <c r="ACQ6031" s="60"/>
      <c r="ACR6031" s="60"/>
      <c r="ACS6031" s="60"/>
      <c r="ACT6031" s="60"/>
      <c r="ACU6031" s="60"/>
      <c r="ACV6031" s="60"/>
      <c r="ACW6031" s="60"/>
      <c r="ACX6031" s="60"/>
      <c r="ACY6031" s="60">
        <v>0.99243546977670005</v>
      </c>
      <c r="ACZ6031" s="60"/>
      <c r="ADA6031" s="60"/>
      <c r="ADB6031" s="60"/>
      <c r="ADC6031" s="60"/>
      <c r="ADD6031" s="60"/>
      <c r="ADE6031" s="60"/>
    </row>
    <row r="6032" spans="760:785" x14ac:dyDescent="0.25">
      <c r="ACF6032" s="60"/>
      <c r="ACG6032" s="60"/>
      <c r="ACH6032" s="60"/>
      <c r="ACI6032" s="60"/>
      <c r="ACJ6032" s="60"/>
      <c r="ACK6032" s="60"/>
      <c r="ACL6032" s="60"/>
      <c r="ACM6032" s="60"/>
      <c r="ACN6032" s="60"/>
      <c r="ACO6032" s="60"/>
      <c r="ACP6032" s="60"/>
      <c r="ACQ6032" s="60"/>
      <c r="ACR6032" s="60"/>
      <c r="ACS6032" s="60"/>
      <c r="ACT6032" s="60"/>
      <c r="ACU6032" s="60"/>
      <c r="ACV6032" s="60"/>
      <c r="ACW6032" s="60"/>
      <c r="ACX6032" s="60"/>
      <c r="ACY6032" s="60">
        <v>0.99236907470873703</v>
      </c>
      <c r="ACZ6032" s="60"/>
      <c r="ADA6032" s="60"/>
      <c r="ADB6032" s="60"/>
      <c r="ADC6032" s="60"/>
      <c r="ADD6032" s="60"/>
      <c r="ADE6032" s="60"/>
    </row>
    <row r="6033" spans="760:785" x14ac:dyDescent="0.25">
      <c r="ACF6033" s="60"/>
      <c r="ACG6033" s="60"/>
      <c r="ACH6033" s="60"/>
      <c r="ACI6033" s="60"/>
      <c r="ACJ6033" s="60"/>
      <c r="ACK6033" s="60"/>
      <c r="ACL6033" s="60"/>
      <c r="ACM6033" s="60"/>
      <c r="ACN6033" s="60"/>
      <c r="ACO6033" s="60"/>
      <c r="ACP6033" s="60"/>
      <c r="ACQ6033" s="60"/>
      <c r="ACR6033" s="60"/>
      <c r="ACS6033" s="60"/>
      <c r="ACT6033" s="60"/>
      <c r="ACU6033" s="60"/>
      <c r="ACV6033" s="60"/>
      <c r="ACW6033" s="60"/>
      <c r="ACX6033" s="60"/>
      <c r="ACY6033" s="60">
        <v>0.99231656964965098</v>
      </c>
      <c r="ACZ6033" s="60"/>
      <c r="ADA6033" s="60"/>
      <c r="ADB6033" s="60"/>
      <c r="ADC6033" s="60"/>
      <c r="ADD6033" s="60"/>
      <c r="ADE6033" s="60"/>
    </row>
    <row r="6034" spans="760:785" x14ac:dyDescent="0.25">
      <c r="ACF6034" s="60"/>
      <c r="ACG6034" s="60"/>
      <c r="ACH6034" s="60"/>
      <c r="ACI6034" s="60"/>
      <c r="ACJ6034" s="60"/>
      <c r="ACK6034" s="60"/>
      <c r="ACL6034" s="60"/>
      <c r="ACM6034" s="60"/>
      <c r="ACN6034" s="60"/>
      <c r="ACO6034" s="60"/>
      <c r="ACP6034" s="60"/>
      <c r="ACQ6034" s="60"/>
      <c r="ACR6034" s="60"/>
      <c r="ACS6034" s="60"/>
      <c r="ACT6034" s="60"/>
      <c r="ACU6034" s="60"/>
      <c r="ACV6034" s="60"/>
      <c r="ACW6034" s="60"/>
      <c r="ACX6034" s="60"/>
      <c r="ACY6034" s="60">
        <v>0.99231576904724605</v>
      </c>
      <c r="ACZ6034" s="60"/>
      <c r="ADA6034" s="60"/>
      <c r="ADB6034" s="60"/>
      <c r="ADC6034" s="60"/>
      <c r="ADD6034" s="60"/>
      <c r="ADE6034" s="60"/>
    </row>
    <row r="6035" spans="760:785" x14ac:dyDescent="0.25">
      <c r="ACF6035" s="60"/>
      <c r="ACG6035" s="60"/>
      <c r="ACH6035" s="60"/>
      <c r="ACI6035" s="60"/>
      <c r="ACJ6035" s="60"/>
      <c r="ACK6035" s="60"/>
      <c r="ACL6035" s="60"/>
      <c r="ACM6035" s="60"/>
      <c r="ACN6035" s="60"/>
      <c r="ACO6035" s="60"/>
      <c r="ACP6035" s="60"/>
      <c r="ACQ6035" s="60"/>
      <c r="ACR6035" s="60"/>
      <c r="ACS6035" s="60"/>
      <c r="ACT6035" s="60"/>
      <c r="ACU6035" s="60"/>
      <c r="ACV6035" s="60"/>
      <c r="ACW6035" s="60"/>
      <c r="ACX6035" s="60"/>
      <c r="ACY6035" s="60">
        <v>0.99231411721624296</v>
      </c>
      <c r="ACZ6035" s="60"/>
      <c r="ADA6035" s="60"/>
      <c r="ADB6035" s="60"/>
      <c r="ADC6035" s="60"/>
      <c r="ADD6035" s="60"/>
      <c r="ADE6035" s="60"/>
    </row>
    <row r="6036" spans="760:785" x14ac:dyDescent="0.25">
      <c r="ACF6036" s="60"/>
      <c r="ACG6036" s="60"/>
      <c r="ACH6036" s="60"/>
      <c r="ACI6036" s="60"/>
      <c r="ACJ6036" s="60"/>
      <c r="ACK6036" s="60"/>
      <c r="ACL6036" s="60"/>
      <c r="ACM6036" s="60"/>
      <c r="ACN6036" s="60"/>
      <c r="ACO6036" s="60"/>
      <c r="ACP6036" s="60"/>
      <c r="ACQ6036" s="60"/>
      <c r="ACR6036" s="60"/>
      <c r="ACS6036" s="60"/>
      <c r="ACT6036" s="60"/>
      <c r="ACU6036" s="60"/>
      <c r="ACV6036" s="60"/>
      <c r="ACW6036" s="60"/>
      <c r="ACX6036" s="60"/>
      <c r="ACY6036" s="60">
        <v>0.99229977717580198</v>
      </c>
      <c r="ACZ6036" s="60"/>
      <c r="ADA6036" s="60"/>
      <c r="ADB6036" s="60"/>
      <c r="ADC6036" s="60"/>
      <c r="ADD6036" s="60"/>
      <c r="ADE6036" s="60"/>
    </row>
    <row r="6037" spans="760:785" x14ac:dyDescent="0.25">
      <c r="ACF6037" s="60"/>
      <c r="ACG6037" s="60"/>
      <c r="ACH6037" s="60"/>
      <c r="ACI6037" s="60"/>
      <c r="ACJ6037" s="60"/>
      <c r="ACK6037" s="60"/>
      <c r="ACL6037" s="60"/>
      <c r="ACM6037" s="60"/>
      <c r="ACN6037" s="60"/>
      <c r="ACO6037" s="60"/>
      <c r="ACP6037" s="60"/>
      <c r="ACQ6037" s="60"/>
      <c r="ACR6037" s="60"/>
      <c r="ACS6037" s="60"/>
      <c r="ACT6037" s="60"/>
      <c r="ACU6037" s="60"/>
      <c r="ACV6037" s="60"/>
      <c r="ACW6037" s="60"/>
      <c r="ACX6037" s="60"/>
      <c r="ACY6037" s="60">
        <v>0.99229316836310499</v>
      </c>
      <c r="ACZ6037" s="60"/>
      <c r="ADA6037" s="60"/>
      <c r="ADB6037" s="60"/>
      <c r="ADC6037" s="60"/>
      <c r="ADD6037" s="60"/>
      <c r="ADE6037" s="60"/>
    </row>
    <row r="6038" spans="760:785" x14ac:dyDescent="0.25">
      <c r="ACF6038" s="60"/>
      <c r="ACG6038" s="60"/>
      <c r="ACH6038" s="60"/>
      <c r="ACI6038" s="60"/>
      <c r="ACJ6038" s="60"/>
      <c r="ACK6038" s="60"/>
      <c r="ACL6038" s="60"/>
      <c r="ACM6038" s="60"/>
      <c r="ACN6038" s="60"/>
      <c r="ACO6038" s="60"/>
      <c r="ACP6038" s="60"/>
      <c r="ACQ6038" s="60"/>
      <c r="ACR6038" s="60"/>
      <c r="ACS6038" s="60"/>
      <c r="ACT6038" s="60"/>
      <c r="ACU6038" s="60"/>
      <c r="ACV6038" s="60"/>
      <c r="ACW6038" s="60"/>
      <c r="ACX6038" s="60"/>
      <c r="ACY6038" s="60">
        <v>0.99227783758232102</v>
      </c>
      <c r="ACZ6038" s="60"/>
      <c r="ADA6038" s="60"/>
      <c r="ADB6038" s="60"/>
      <c r="ADC6038" s="60"/>
      <c r="ADD6038" s="60"/>
      <c r="ADE6038" s="60"/>
    </row>
    <row r="6039" spans="760:785" x14ac:dyDescent="0.25">
      <c r="ACF6039" s="60"/>
      <c r="ACG6039" s="60"/>
      <c r="ACH6039" s="60"/>
      <c r="ACI6039" s="60"/>
      <c r="ACJ6039" s="60"/>
      <c r="ACK6039" s="60"/>
      <c r="ACL6039" s="60"/>
      <c r="ACM6039" s="60"/>
      <c r="ACN6039" s="60"/>
      <c r="ACO6039" s="60"/>
      <c r="ACP6039" s="60"/>
      <c r="ACQ6039" s="60"/>
      <c r="ACR6039" s="60"/>
      <c r="ACS6039" s="60"/>
      <c r="ACT6039" s="60"/>
      <c r="ACU6039" s="60"/>
      <c r="ACV6039" s="60"/>
      <c r="ACW6039" s="60"/>
      <c r="ACX6039" s="60"/>
      <c r="ACY6039" s="60">
        <v>0.99227300119628403</v>
      </c>
      <c r="ACZ6039" s="60"/>
      <c r="ADA6039" s="60"/>
      <c r="ADB6039" s="60"/>
      <c r="ADC6039" s="60"/>
      <c r="ADD6039" s="60"/>
      <c r="ADE6039" s="60"/>
    </row>
    <row r="6040" spans="760:785" x14ac:dyDescent="0.25">
      <c r="ACF6040" s="60"/>
      <c r="ACG6040" s="60"/>
      <c r="ACH6040" s="60"/>
      <c r="ACI6040" s="60"/>
      <c r="ACJ6040" s="60"/>
      <c r="ACK6040" s="60"/>
      <c r="ACL6040" s="60"/>
      <c r="ACM6040" s="60"/>
      <c r="ACN6040" s="60"/>
      <c r="ACO6040" s="60"/>
      <c r="ACP6040" s="60"/>
      <c r="ACQ6040" s="60"/>
      <c r="ACR6040" s="60"/>
      <c r="ACS6040" s="60"/>
      <c r="ACT6040" s="60"/>
      <c r="ACU6040" s="60"/>
      <c r="ACV6040" s="60"/>
      <c r="ACW6040" s="60"/>
      <c r="ACX6040" s="60"/>
      <c r="ACY6040" s="60">
        <v>0.99225128553779796</v>
      </c>
      <c r="ACZ6040" s="60"/>
      <c r="ADA6040" s="60"/>
      <c r="ADB6040" s="60"/>
      <c r="ADC6040" s="60"/>
      <c r="ADD6040" s="60"/>
      <c r="ADE6040" s="60"/>
    </row>
    <row r="6041" spans="760:785" x14ac:dyDescent="0.25">
      <c r="ACF6041" s="60"/>
      <c r="ACG6041" s="60"/>
      <c r="ACH6041" s="60"/>
      <c r="ACI6041" s="60"/>
      <c r="ACJ6041" s="60"/>
      <c r="ACK6041" s="60"/>
      <c r="ACL6041" s="60"/>
      <c r="ACM6041" s="60"/>
      <c r="ACN6041" s="60"/>
      <c r="ACO6041" s="60"/>
      <c r="ACP6041" s="60"/>
      <c r="ACQ6041" s="60"/>
      <c r="ACR6041" s="60"/>
      <c r="ACS6041" s="60"/>
      <c r="ACT6041" s="60"/>
      <c r="ACU6041" s="60"/>
      <c r="ACV6041" s="60"/>
      <c r="ACW6041" s="60"/>
      <c r="ACX6041" s="60"/>
      <c r="ACY6041" s="60">
        <v>0.99218777111731404</v>
      </c>
      <c r="ACZ6041" s="60"/>
      <c r="ADA6041" s="60"/>
      <c r="ADB6041" s="60"/>
      <c r="ADC6041" s="60"/>
      <c r="ADD6041" s="60"/>
      <c r="ADE6041" s="60"/>
    </row>
    <row r="6042" spans="760:785" x14ac:dyDescent="0.25">
      <c r="ACF6042" s="60"/>
      <c r="ACG6042" s="60"/>
      <c r="ACH6042" s="60"/>
      <c r="ACI6042" s="60"/>
      <c r="ACJ6042" s="60"/>
      <c r="ACK6042" s="60"/>
      <c r="ACL6042" s="60"/>
      <c r="ACM6042" s="60"/>
      <c r="ACN6042" s="60"/>
      <c r="ACO6042" s="60"/>
      <c r="ACP6042" s="60"/>
      <c r="ACQ6042" s="60"/>
      <c r="ACR6042" s="60"/>
      <c r="ACS6042" s="60"/>
      <c r="ACT6042" s="60"/>
      <c r="ACU6042" s="60"/>
      <c r="ACV6042" s="60"/>
      <c r="ACW6042" s="60"/>
      <c r="ACX6042" s="60"/>
      <c r="ACY6042" s="60">
        <v>0.992152811097325</v>
      </c>
      <c r="ACZ6042" s="60"/>
      <c r="ADA6042" s="60"/>
      <c r="ADB6042" s="60"/>
      <c r="ADC6042" s="60"/>
      <c r="ADD6042" s="60"/>
      <c r="ADE6042" s="60"/>
    </row>
    <row r="6043" spans="760:785" x14ac:dyDescent="0.25">
      <c r="ACF6043" s="60"/>
      <c r="ACG6043" s="60"/>
      <c r="ACH6043" s="60"/>
      <c r="ACI6043" s="60"/>
      <c r="ACJ6043" s="60"/>
      <c r="ACK6043" s="60"/>
      <c r="ACL6043" s="60"/>
      <c r="ACM6043" s="60"/>
      <c r="ACN6043" s="60"/>
      <c r="ACO6043" s="60"/>
      <c r="ACP6043" s="60"/>
      <c r="ACQ6043" s="60"/>
      <c r="ACR6043" s="60"/>
      <c r="ACS6043" s="60"/>
      <c r="ACT6043" s="60"/>
      <c r="ACU6043" s="60"/>
      <c r="ACV6043" s="60"/>
      <c r="ACW6043" s="60"/>
      <c r="ACX6043" s="60"/>
      <c r="ACY6043" s="60">
        <v>0.99214855398746404</v>
      </c>
      <c r="ACZ6043" s="60"/>
      <c r="ADA6043" s="60"/>
      <c r="ADB6043" s="60"/>
      <c r="ADC6043" s="60"/>
      <c r="ADD6043" s="60"/>
      <c r="ADE6043" s="60"/>
    </row>
    <row r="6044" spans="760:785" x14ac:dyDescent="0.25">
      <c r="ACF6044" s="60"/>
      <c r="ACG6044" s="60"/>
      <c r="ACH6044" s="60"/>
      <c r="ACI6044" s="60"/>
      <c r="ACJ6044" s="60"/>
      <c r="ACK6044" s="60"/>
      <c r="ACL6044" s="60"/>
      <c r="ACM6044" s="60"/>
      <c r="ACN6044" s="60"/>
      <c r="ACO6044" s="60"/>
      <c r="ACP6044" s="60"/>
      <c r="ACQ6044" s="60"/>
      <c r="ACR6044" s="60"/>
      <c r="ACS6044" s="60"/>
      <c r="ACT6044" s="60"/>
      <c r="ACU6044" s="60"/>
      <c r="ACV6044" s="60"/>
      <c r="ACW6044" s="60"/>
      <c r="ACX6044" s="60"/>
      <c r="ACY6044" s="60">
        <v>0.99213922484745898</v>
      </c>
      <c r="ACZ6044" s="60"/>
      <c r="ADA6044" s="60"/>
      <c r="ADB6044" s="60"/>
      <c r="ADC6044" s="60"/>
      <c r="ADD6044" s="60"/>
      <c r="ADE6044" s="60"/>
    </row>
    <row r="6045" spans="760:785" x14ac:dyDescent="0.25">
      <c r="ACF6045" s="60"/>
      <c r="ACG6045" s="60"/>
      <c r="ACH6045" s="60"/>
      <c r="ACI6045" s="60"/>
      <c r="ACJ6045" s="60"/>
      <c r="ACK6045" s="60"/>
      <c r="ACL6045" s="60"/>
      <c r="ACM6045" s="60"/>
      <c r="ACN6045" s="60"/>
      <c r="ACO6045" s="60"/>
      <c r="ACP6045" s="60"/>
      <c r="ACQ6045" s="60"/>
      <c r="ACR6045" s="60"/>
      <c r="ACS6045" s="60"/>
      <c r="ACT6045" s="60"/>
      <c r="ACU6045" s="60"/>
      <c r="ACV6045" s="60"/>
      <c r="ACW6045" s="60"/>
      <c r="ACX6045" s="60"/>
      <c r="ACY6045" s="60">
        <v>0.99210385945748403</v>
      </c>
      <c r="ACZ6045" s="60"/>
      <c r="ADA6045" s="60"/>
      <c r="ADB6045" s="60"/>
      <c r="ADC6045" s="60"/>
      <c r="ADD6045" s="60"/>
      <c r="ADE6045" s="60"/>
    </row>
    <row r="6046" spans="760:785" x14ac:dyDescent="0.25">
      <c r="ACF6046" s="60"/>
      <c r="ACG6046" s="60"/>
      <c r="ACH6046" s="60"/>
      <c r="ACI6046" s="60"/>
      <c r="ACJ6046" s="60"/>
      <c r="ACK6046" s="60"/>
      <c r="ACL6046" s="60"/>
      <c r="ACM6046" s="60"/>
      <c r="ACN6046" s="60"/>
      <c r="ACO6046" s="60"/>
      <c r="ACP6046" s="60"/>
      <c r="ACQ6046" s="60"/>
      <c r="ACR6046" s="60"/>
      <c r="ACS6046" s="60"/>
      <c r="ACT6046" s="60"/>
      <c r="ACU6046" s="60"/>
      <c r="ACV6046" s="60"/>
      <c r="ACW6046" s="60"/>
      <c r="ACX6046" s="60"/>
      <c r="ACY6046" s="60">
        <v>0.99203824514400496</v>
      </c>
      <c r="ACZ6046" s="60"/>
      <c r="ADA6046" s="60"/>
      <c r="ADB6046" s="60"/>
      <c r="ADC6046" s="60"/>
      <c r="ADD6046" s="60"/>
      <c r="ADE6046" s="60"/>
    </row>
    <row r="6047" spans="760:785" x14ac:dyDescent="0.25">
      <c r="ACF6047" s="60"/>
      <c r="ACG6047" s="60"/>
      <c r="ACH6047" s="60"/>
      <c r="ACI6047" s="60"/>
      <c r="ACJ6047" s="60"/>
      <c r="ACK6047" s="60"/>
      <c r="ACL6047" s="60"/>
      <c r="ACM6047" s="60"/>
      <c r="ACN6047" s="60"/>
      <c r="ACO6047" s="60"/>
      <c r="ACP6047" s="60"/>
      <c r="ACQ6047" s="60"/>
      <c r="ACR6047" s="60"/>
      <c r="ACS6047" s="60"/>
      <c r="ACT6047" s="60"/>
      <c r="ACU6047" s="60"/>
      <c r="ACV6047" s="60"/>
      <c r="ACW6047" s="60"/>
      <c r="ACX6047" s="60"/>
      <c r="ACY6047" s="60">
        <v>0.99203743499588704</v>
      </c>
      <c r="ACZ6047" s="60"/>
      <c r="ADA6047" s="60"/>
      <c r="ADB6047" s="60"/>
      <c r="ADC6047" s="60"/>
      <c r="ADD6047" s="60"/>
      <c r="ADE6047" s="60"/>
    </row>
    <row r="6048" spans="760:785" x14ac:dyDescent="0.25">
      <c r="ACF6048" s="60"/>
      <c r="ACG6048" s="60"/>
      <c r="ACH6048" s="60"/>
      <c r="ACI6048" s="60"/>
      <c r="ACJ6048" s="60"/>
      <c r="ACK6048" s="60"/>
      <c r="ACL6048" s="60"/>
      <c r="ACM6048" s="60"/>
      <c r="ACN6048" s="60"/>
      <c r="ACO6048" s="60"/>
      <c r="ACP6048" s="60"/>
      <c r="ACQ6048" s="60"/>
      <c r="ACR6048" s="60"/>
      <c r="ACS6048" s="60"/>
      <c r="ACT6048" s="60"/>
      <c r="ACU6048" s="60"/>
      <c r="ACV6048" s="60"/>
      <c r="ACW6048" s="60"/>
      <c r="ACX6048" s="60"/>
      <c r="ACY6048" s="60">
        <v>0.99203603238182603</v>
      </c>
      <c r="ACZ6048" s="60"/>
      <c r="ADA6048" s="60"/>
      <c r="ADB6048" s="60"/>
      <c r="ADC6048" s="60"/>
      <c r="ADD6048" s="60"/>
      <c r="ADE6048" s="60"/>
    </row>
    <row r="6049" spans="760:785" x14ac:dyDescent="0.25">
      <c r="ACF6049" s="60"/>
      <c r="ACG6049" s="60"/>
      <c r="ACH6049" s="60"/>
      <c r="ACI6049" s="60"/>
      <c r="ACJ6049" s="60"/>
      <c r="ACK6049" s="60"/>
      <c r="ACL6049" s="60"/>
      <c r="ACM6049" s="60"/>
      <c r="ACN6049" s="60"/>
      <c r="ACO6049" s="60"/>
      <c r="ACP6049" s="60"/>
      <c r="ACQ6049" s="60"/>
      <c r="ACR6049" s="60"/>
      <c r="ACS6049" s="60"/>
      <c r="ACT6049" s="60"/>
      <c r="ACU6049" s="60"/>
      <c r="ACV6049" s="60"/>
      <c r="ACW6049" s="60"/>
      <c r="ACX6049" s="60"/>
      <c r="ACY6049" s="60">
        <v>0.99203035901046399</v>
      </c>
      <c r="ACZ6049" s="60"/>
      <c r="ADA6049" s="60"/>
      <c r="ADB6049" s="60"/>
      <c r="ADC6049" s="60"/>
      <c r="ADD6049" s="60"/>
      <c r="ADE6049" s="60"/>
    </row>
    <row r="6050" spans="760:785" x14ac:dyDescent="0.25">
      <c r="ACF6050" s="60"/>
      <c r="ACG6050" s="60"/>
      <c r="ACH6050" s="60"/>
      <c r="ACI6050" s="60"/>
      <c r="ACJ6050" s="60"/>
      <c r="ACK6050" s="60"/>
      <c r="ACL6050" s="60"/>
      <c r="ACM6050" s="60"/>
      <c r="ACN6050" s="60"/>
      <c r="ACO6050" s="60"/>
      <c r="ACP6050" s="60"/>
      <c r="ACQ6050" s="60"/>
      <c r="ACR6050" s="60"/>
      <c r="ACS6050" s="60"/>
      <c r="ACT6050" s="60"/>
      <c r="ACU6050" s="60"/>
      <c r="ACV6050" s="60"/>
      <c r="ACW6050" s="60"/>
      <c r="ACX6050" s="60"/>
      <c r="ACY6050" s="60">
        <v>0.99202568152335502</v>
      </c>
      <c r="ACZ6050" s="60"/>
      <c r="ADA6050" s="60"/>
      <c r="ADB6050" s="60"/>
      <c r="ADC6050" s="60"/>
      <c r="ADD6050" s="60"/>
      <c r="ADE6050" s="60"/>
    </row>
    <row r="6051" spans="760:785" x14ac:dyDescent="0.25">
      <c r="ACF6051" s="60"/>
      <c r="ACG6051" s="60"/>
      <c r="ACH6051" s="60"/>
      <c r="ACI6051" s="60"/>
      <c r="ACJ6051" s="60"/>
      <c r="ACK6051" s="60"/>
      <c r="ACL6051" s="60"/>
      <c r="ACM6051" s="60"/>
      <c r="ACN6051" s="60"/>
      <c r="ACO6051" s="60"/>
      <c r="ACP6051" s="60"/>
      <c r="ACQ6051" s="60"/>
      <c r="ACR6051" s="60"/>
      <c r="ACS6051" s="60"/>
      <c r="ACT6051" s="60"/>
      <c r="ACU6051" s="60"/>
      <c r="ACV6051" s="60"/>
      <c r="ACW6051" s="60"/>
      <c r="ACX6051" s="60"/>
      <c r="ACY6051" s="60">
        <v>0.99198510192627398</v>
      </c>
      <c r="ACZ6051" s="60"/>
      <c r="ADA6051" s="60"/>
      <c r="ADB6051" s="60"/>
      <c r="ADC6051" s="60"/>
      <c r="ADD6051" s="60"/>
      <c r="ADE6051" s="60"/>
    </row>
    <row r="6052" spans="760:785" x14ac:dyDescent="0.25">
      <c r="ACF6052" s="60"/>
      <c r="ACG6052" s="60"/>
      <c r="ACH6052" s="60"/>
      <c r="ACI6052" s="60"/>
      <c r="ACJ6052" s="60"/>
      <c r="ACK6052" s="60"/>
      <c r="ACL6052" s="60"/>
      <c r="ACM6052" s="60"/>
      <c r="ACN6052" s="60"/>
      <c r="ACO6052" s="60"/>
      <c r="ACP6052" s="60"/>
      <c r="ACQ6052" s="60"/>
      <c r="ACR6052" s="60"/>
      <c r="ACS6052" s="60"/>
      <c r="ACT6052" s="60"/>
      <c r="ACU6052" s="60"/>
      <c r="ACV6052" s="60"/>
      <c r="ACW6052" s="60"/>
      <c r="ACX6052" s="60"/>
      <c r="ACY6052" s="60">
        <v>0.99196406611131305</v>
      </c>
      <c r="ACZ6052" s="60"/>
      <c r="ADA6052" s="60"/>
      <c r="ADB6052" s="60"/>
      <c r="ADC6052" s="60"/>
      <c r="ADD6052" s="60"/>
      <c r="ADE6052" s="60"/>
    </row>
    <row r="6053" spans="760:785" x14ac:dyDescent="0.25">
      <c r="ACF6053" s="60"/>
      <c r="ACG6053" s="60"/>
      <c r="ACH6053" s="60"/>
      <c r="ACI6053" s="60"/>
      <c r="ACJ6053" s="60"/>
      <c r="ACK6053" s="60"/>
      <c r="ACL6053" s="60"/>
      <c r="ACM6053" s="60"/>
      <c r="ACN6053" s="60"/>
      <c r="ACO6053" s="60"/>
      <c r="ACP6053" s="60"/>
      <c r="ACQ6053" s="60"/>
      <c r="ACR6053" s="60"/>
      <c r="ACS6053" s="60"/>
      <c r="ACT6053" s="60"/>
      <c r="ACU6053" s="60"/>
      <c r="ACV6053" s="60"/>
      <c r="ACW6053" s="60"/>
      <c r="ACX6053" s="60"/>
      <c r="ACY6053" s="60">
        <v>0.99196053243332405</v>
      </c>
      <c r="ACZ6053" s="60"/>
      <c r="ADA6053" s="60"/>
      <c r="ADB6053" s="60"/>
      <c r="ADC6053" s="60"/>
      <c r="ADD6053" s="60"/>
      <c r="ADE6053" s="60"/>
    </row>
    <row r="6054" spans="760:785" x14ac:dyDescent="0.25">
      <c r="ACF6054" s="60"/>
      <c r="ACG6054" s="60"/>
      <c r="ACH6054" s="60"/>
      <c r="ACI6054" s="60"/>
      <c r="ACJ6054" s="60"/>
      <c r="ACK6054" s="60"/>
      <c r="ACL6054" s="60"/>
      <c r="ACM6054" s="60"/>
      <c r="ACN6054" s="60"/>
      <c r="ACO6054" s="60"/>
      <c r="ACP6054" s="60"/>
      <c r="ACQ6054" s="60"/>
      <c r="ACR6054" s="60"/>
      <c r="ACS6054" s="60"/>
      <c r="ACT6054" s="60"/>
      <c r="ACU6054" s="60"/>
      <c r="ACV6054" s="60"/>
      <c r="ACW6054" s="60"/>
      <c r="ACX6054" s="60"/>
      <c r="ACY6054" s="60">
        <v>0.99192387472317101</v>
      </c>
      <c r="ACZ6054" s="60"/>
      <c r="ADA6054" s="60"/>
      <c r="ADB6054" s="60"/>
      <c r="ADC6054" s="60"/>
      <c r="ADD6054" s="60"/>
      <c r="ADE6054" s="60"/>
    </row>
    <row r="6055" spans="760:785" x14ac:dyDescent="0.25">
      <c r="ACF6055" s="60"/>
      <c r="ACG6055" s="60"/>
      <c r="ACH6055" s="60"/>
      <c r="ACI6055" s="60"/>
      <c r="ACJ6055" s="60"/>
      <c r="ACK6055" s="60"/>
      <c r="ACL6055" s="60"/>
      <c r="ACM6055" s="60"/>
      <c r="ACN6055" s="60"/>
      <c r="ACO6055" s="60"/>
      <c r="ACP6055" s="60"/>
      <c r="ACQ6055" s="60"/>
      <c r="ACR6055" s="60"/>
      <c r="ACS6055" s="60"/>
      <c r="ACT6055" s="60"/>
      <c r="ACU6055" s="60"/>
      <c r="ACV6055" s="60"/>
      <c r="ACW6055" s="60"/>
      <c r="ACX6055" s="60"/>
      <c r="ACY6055" s="60">
        <v>0.99192309032914805</v>
      </c>
      <c r="ACZ6055" s="60"/>
      <c r="ADA6055" s="60"/>
      <c r="ADB6055" s="60"/>
      <c r="ADC6055" s="60"/>
      <c r="ADD6055" s="60"/>
      <c r="ADE6055" s="60"/>
    </row>
    <row r="6056" spans="760:785" x14ac:dyDescent="0.25">
      <c r="ACF6056" s="60"/>
      <c r="ACG6056" s="60"/>
      <c r="ACH6056" s="60"/>
      <c r="ACI6056" s="60"/>
      <c r="ACJ6056" s="60"/>
      <c r="ACK6056" s="60"/>
      <c r="ACL6056" s="60"/>
      <c r="ACM6056" s="60"/>
      <c r="ACN6056" s="60"/>
      <c r="ACO6056" s="60"/>
      <c r="ACP6056" s="60"/>
      <c r="ACQ6056" s="60"/>
      <c r="ACR6056" s="60"/>
      <c r="ACS6056" s="60"/>
      <c r="ACT6056" s="60"/>
      <c r="ACU6056" s="60"/>
      <c r="ACV6056" s="60"/>
      <c r="ACW6056" s="60"/>
      <c r="ACX6056" s="60"/>
      <c r="ACY6056" s="60">
        <v>0.99192244420693398</v>
      </c>
      <c r="ACZ6056" s="60"/>
      <c r="ADA6056" s="60"/>
      <c r="ADB6056" s="60"/>
      <c r="ADC6056" s="60"/>
      <c r="ADD6056" s="60"/>
      <c r="ADE6056" s="60"/>
    </row>
    <row r="6057" spans="760:785" x14ac:dyDescent="0.25">
      <c r="ACF6057" s="60"/>
      <c r="ACG6057" s="60"/>
      <c r="ACH6057" s="60"/>
      <c r="ACI6057" s="60"/>
      <c r="ACJ6057" s="60"/>
      <c r="ACK6057" s="60"/>
      <c r="ACL6057" s="60"/>
      <c r="ACM6057" s="60"/>
      <c r="ACN6057" s="60"/>
      <c r="ACO6057" s="60"/>
      <c r="ACP6057" s="60"/>
      <c r="ACQ6057" s="60"/>
      <c r="ACR6057" s="60"/>
      <c r="ACS6057" s="60"/>
      <c r="ACT6057" s="60"/>
      <c r="ACU6057" s="60"/>
      <c r="ACV6057" s="60"/>
      <c r="ACW6057" s="60"/>
      <c r="ACX6057" s="60"/>
      <c r="ACY6057" s="60">
        <v>0.99192028691076195</v>
      </c>
      <c r="ACZ6057" s="60"/>
      <c r="ADA6057" s="60"/>
      <c r="ADB6057" s="60"/>
      <c r="ADC6057" s="60"/>
      <c r="ADD6057" s="60"/>
      <c r="ADE6057" s="60"/>
    </row>
    <row r="6058" spans="760:785" x14ac:dyDescent="0.25">
      <c r="ACF6058" s="60"/>
      <c r="ACG6058" s="60"/>
      <c r="ACH6058" s="60"/>
      <c r="ACI6058" s="60"/>
      <c r="ACJ6058" s="60"/>
      <c r="ACK6058" s="60"/>
      <c r="ACL6058" s="60"/>
      <c r="ACM6058" s="60"/>
      <c r="ACN6058" s="60"/>
      <c r="ACO6058" s="60"/>
      <c r="ACP6058" s="60"/>
      <c r="ACQ6058" s="60"/>
      <c r="ACR6058" s="60"/>
      <c r="ACS6058" s="60"/>
      <c r="ACT6058" s="60"/>
      <c r="ACU6058" s="60"/>
      <c r="ACV6058" s="60"/>
      <c r="ACW6058" s="60"/>
      <c r="ACX6058" s="60"/>
      <c r="ACY6058" s="60">
        <v>0.99191937402584096</v>
      </c>
      <c r="ACZ6058" s="60"/>
      <c r="ADA6058" s="60"/>
      <c r="ADB6058" s="60"/>
      <c r="ADC6058" s="60"/>
      <c r="ADD6058" s="60"/>
      <c r="ADE6058" s="60"/>
    </row>
    <row r="6059" spans="760:785" x14ac:dyDescent="0.25">
      <c r="ACF6059" s="60"/>
      <c r="ACG6059" s="60"/>
      <c r="ACH6059" s="60"/>
      <c r="ACI6059" s="60"/>
      <c r="ACJ6059" s="60"/>
      <c r="ACK6059" s="60"/>
      <c r="ACL6059" s="60"/>
      <c r="ACM6059" s="60"/>
      <c r="ACN6059" s="60"/>
      <c r="ACO6059" s="60"/>
      <c r="ACP6059" s="60"/>
      <c r="ACQ6059" s="60"/>
      <c r="ACR6059" s="60"/>
      <c r="ACS6059" s="60"/>
      <c r="ACT6059" s="60"/>
      <c r="ACU6059" s="60"/>
      <c r="ACV6059" s="60"/>
      <c r="ACW6059" s="60"/>
      <c r="ACX6059" s="60"/>
      <c r="ACY6059" s="60">
        <v>0.99191523927027603</v>
      </c>
      <c r="ACZ6059" s="60"/>
      <c r="ADA6059" s="60"/>
      <c r="ADB6059" s="60"/>
      <c r="ADC6059" s="60"/>
      <c r="ADD6059" s="60"/>
      <c r="ADE6059" s="60"/>
    </row>
    <row r="6060" spans="760:785" x14ac:dyDescent="0.25">
      <c r="ACF6060" s="60"/>
      <c r="ACG6060" s="60"/>
      <c r="ACH6060" s="60"/>
      <c r="ACI6060" s="60"/>
      <c r="ACJ6060" s="60"/>
      <c r="ACK6060" s="60"/>
      <c r="ACL6060" s="60"/>
      <c r="ACM6060" s="60"/>
      <c r="ACN6060" s="60"/>
      <c r="ACO6060" s="60"/>
      <c r="ACP6060" s="60"/>
      <c r="ACQ6060" s="60"/>
      <c r="ACR6060" s="60"/>
      <c r="ACS6060" s="60"/>
      <c r="ACT6060" s="60"/>
      <c r="ACU6060" s="60"/>
      <c r="ACV6060" s="60"/>
      <c r="ACW6060" s="60"/>
      <c r="ACX6060" s="60"/>
      <c r="ACY6060" s="60">
        <v>0.99189137304070996</v>
      </c>
      <c r="ACZ6060" s="60"/>
      <c r="ADA6060" s="60"/>
      <c r="ADB6060" s="60"/>
      <c r="ADC6060" s="60"/>
      <c r="ADD6060" s="60"/>
      <c r="ADE6060" s="60"/>
    </row>
    <row r="6061" spans="760:785" x14ac:dyDescent="0.25">
      <c r="ACF6061" s="60"/>
      <c r="ACG6061" s="60"/>
      <c r="ACH6061" s="60"/>
      <c r="ACI6061" s="60"/>
      <c r="ACJ6061" s="60"/>
      <c r="ACK6061" s="60"/>
      <c r="ACL6061" s="60"/>
      <c r="ACM6061" s="60"/>
      <c r="ACN6061" s="60"/>
      <c r="ACO6061" s="60"/>
      <c r="ACP6061" s="60"/>
      <c r="ACQ6061" s="60"/>
      <c r="ACR6061" s="60"/>
      <c r="ACS6061" s="60"/>
      <c r="ACT6061" s="60"/>
      <c r="ACU6061" s="60"/>
      <c r="ACV6061" s="60"/>
      <c r="ACW6061" s="60"/>
      <c r="ACX6061" s="60"/>
      <c r="ACY6061" s="60">
        <v>0.99188790203215704</v>
      </c>
      <c r="ACZ6061" s="60"/>
      <c r="ADA6061" s="60"/>
      <c r="ADB6061" s="60"/>
      <c r="ADC6061" s="60"/>
      <c r="ADD6061" s="60"/>
      <c r="ADE6061" s="60"/>
    </row>
    <row r="6062" spans="760:785" x14ac:dyDescent="0.25">
      <c r="ACF6062" s="60"/>
      <c r="ACG6062" s="60"/>
      <c r="ACH6062" s="60"/>
      <c r="ACI6062" s="60"/>
      <c r="ACJ6062" s="60"/>
      <c r="ACK6062" s="60"/>
      <c r="ACL6062" s="60"/>
      <c r="ACM6062" s="60"/>
      <c r="ACN6062" s="60"/>
      <c r="ACO6062" s="60"/>
      <c r="ACP6062" s="60"/>
      <c r="ACQ6062" s="60"/>
      <c r="ACR6062" s="60"/>
      <c r="ACS6062" s="60"/>
      <c r="ACT6062" s="60"/>
      <c r="ACU6062" s="60"/>
      <c r="ACV6062" s="60"/>
      <c r="ACW6062" s="60"/>
      <c r="ACX6062" s="60"/>
      <c r="ACY6062" s="60">
        <v>0.99188607022685804</v>
      </c>
      <c r="ACZ6062" s="60"/>
      <c r="ADA6062" s="60"/>
      <c r="ADB6062" s="60"/>
      <c r="ADC6062" s="60"/>
      <c r="ADD6062" s="60"/>
      <c r="ADE6062" s="60"/>
    </row>
    <row r="6063" spans="760:785" x14ac:dyDescent="0.25">
      <c r="ACF6063" s="60"/>
      <c r="ACG6063" s="60"/>
      <c r="ACH6063" s="60"/>
      <c r="ACI6063" s="60"/>
      <c r="ACJ6063" s="60"/>
      <c r="ACK6063" s="60"/>
      <c r="ACL6063" s="60"/>
      <c r="ACM6063" s="60"/>
      <c r="ACN6063" s="60"/>
      <c r="ACO6063" s="60"/>
      <c r="ACP6063" s="60"/>
      <c r="ACQ6063" s="60"/>
      <c r="ACR6063" s="60"/>
      <c r="ACS6063" s="60"/>
      <c r="ACT6063" s="60"/>
      <c r="ACU6063" s="60"/>
      <c r="ACV6063" s="60"/>
      <c r="ACW6063" s="60"/>
      <c r="ACX6063" s="60"/>
      <c r="ACY6063" s="60">
        <v>0.99186440101908602</v>
      </c>
      <c r="ACZ6063" s="60"/>
      <c r="ADA6063" s="60"/>
      <c r="ADB6063" s="60"/>
      <c r="ADC6063" s="60"/>
      <c r="ADD6063" s="60"/>
      <c r="ADE6063" s="60"/>
    </row>
    <row r="6064" spans="760:785" x14ac:dyDescent="0.25">
      <c r="ACF6064" s="60"/>
      <c r="ACG6064" s="60"/>
      <c r="ACH6064" s="60"/>
      <c r="ACI6064" s="60"/>
      <c r="ACJ6064" s="60"/>
      <c r="ACK6064" s="60"/>
      <c r="ACL6064" s="60"/>
      <c r="ACM6064" s="60"/>
      <c r="ACN6064" s="60"/>
      <c r="ACO6064" s="60"/>
      <c r="ACP6064" s="60"/>
      <c r="ACQ6064" s="60"/>
      <c r="ACR6064" s="60"/>
      <c r="ACS6064" s="60"/>
      <c r="ACT6064" s="60"/>
      <c r="ACU6064" s="60"/>
      <c r="ACV6064" s="60"/>
      <c r="ACW6064" s="60"/>
      <c r="ACX6064" s="60"/>
      <c r="ACY6064" s="60">
        <v>0.99186230245927398</v>
      </c>
      <c r="ACZ6064" s="60"/>
      <c r="ADA6064" s="60"/>
      <c r="ADB6064" s="60"/>
      <c r="ADC6064" s="60"/>
      <c r="ADD6064" s="60"/>
      <c r="ADE6064" s="60"/>
    </row>
    <row r="6065" spans="760:785" x14ac:dyDescent="0.25">
      <c r="ACF6065" s="60"/>
      <c r="ACG6065" s="60"/>
      <c r="ACH6065" s="60"/>
      <c r="ACI6065" s="60"/>
      <c r="ACJ6065" s="60"/>
      <c r="ACK6065" s="60"/>
      <c r="ACL6065" s="60"/>
      <c r="ACM6065" s="60"/>
      <c r="ACN6065" s="60"/>
      <c r="ACO6065" s="60"/>
      <c r="ACP6065" s="60"/>
      <c r="ACQ6065" s="60"/>
      <c r="ACR6065" s="60"/>
      <c r="ACS6065" s="60"/>
      <c r="ACT6065" s="60"/>
      <c r="ACU6065" s="60"/>
      <c r="ACV6065" s="60"/>
      <c r="ACW6065" s="60"/>
      <c r="ACX6065" s="60"/>
      <c r="ACY6065" s="60">
        <v>0.99184198538788004</v>
      </c>
      <c r="ACZ6065" s="60"/>
      <c r="ADA6065" s="60"/>
      <c r="ADB6065" s="60"/>
      <c r="ADC6065" s="60"/>
      <c r="ADD6065" s="60"/>
      <c r="ADE6065" s="60"/>
    </row>
    <row r="6066" spans="760:785" x14ac:dyDescent="0.25">
      <c r="ACF6066" s="60"/>
      <c r="ACG6066" s="60"/>
      <c r="ACH6066" s="60"/>
      <c r="ACI6066" s="60"/>
      <c r="ACJ6066" s="60"/>
      <c r="ACK6066" s="60"/>
      <c r="ACL6066" s="60"/>
      <c r="ACM6066" s="60"/>
      <c r="ACN6066" s="60"/>
      <c r="ACO6066" s="60"/>
      <c r="ACP6066" s="60"/>
      <c r="ACQ6066" s="60"/>
      <c r="ACR6066" s="60"/>
      <c r="ACS6066" s="60"/>
      <c r="ACT6066" s="60"/>
      <c r="ACU6066" s="60"/>
      <c r="ACV6066" s="60"/>
      <c r="ACW6066" s="60"/>
      <c r="ACX6066" s="60"/>
      <c r="ACY6066" s="60">
        <v>0.99182243773496603</v>
      </c>
      <c r="ACZ6066" s="60"/>
      <c r="ADA6066" s="60"/>
      <c r="ADB6066" s="60"/>
      <c r="ADC6066" s="60"/>
      <c r="ADD6066" s="60"/>
      <c r="ADE6066" s="60"/>
    </row>
    <row r="6067" spans="760:785" x14ac:dyDescent="0.25">
      <c r="ACF6067" s="60"/>
      <c r="ACG6067" s="60"/>
      <c r="ACH6067" s="60"/>
      <c r="ACI6067" s="60"/>
      <c r="ACJ6067" s="60"/>
      <c r="ACK6067" s="60"/>
      <c r="ACL6067" s="60"/>
      <c r="ACM6067" s="60"/>
      <c r="ACN6067" s="60"/>
      <c r="ACO6067" s="60"/>
      <c r="ACP6067" s="60"/>
      <c r="ACQ6067" s="60"/>
      <c r="ACR6067" s="60"/>
      <c r="ACS6067" s="60"/>
      <c r="ACT6067" s="60"/>
      <c r="ACU6067" s="60"/>
      <c r="ACV6067" s="60"/>
      <c r="ACW6067" s="60"/>
      <c r="ACX6067" s="60"/>
      <c r="ACY6067" s="60">
        <v>0.99179815218940603</v>
      </c>
      <c r="ACZ6067" s="60"/>
      <c r="ADA6067" s="60"/>
      <c r="ADB6067" s="60"/>
      <c r="ADC6067" s="60"/>
      <c r="ADD6067" s="60"/>
      <c r="ADE6067" s="60"/>
    </row>
    <row r="6068" spans="760:785" x14ac:dyDescent="0.25">
      <c r="ACF6068" s="60"/>
      <c r="ACG6068" s="60"/>
      <c r="ACH6068" s="60"/>
      <c r="ACI6068" s="60"/>
      <c r="ACJ6068" s="60"/>
      <c r="ACK6068" s="60"/>
      <c r="ACL6068" s="60"/>
      <c r="ACM6068" s="60"/>
      <c r="ACN6068" s="60"/>
      <c r="ACO6068" s="60"/>
      <c r="ACP6068" s="60"/>
      <c r="ACQ6068" s="60"/>
      <c r="ACR6068" s="60"/>
      <c r="ACS6068" s="60"/>
      <c r="ACT6068" s="60"/>
      <c r="ACU6068" s="60"/>
      <c r="ACV6068" s="60"/>
      <c r="ACW6068" s="60"/>
      <c r="ACX6068" s="60"/>
      <c r="ACY6068" s="60">
        <v>0.99178453009060696</v>
      </c>
      <c r="ACZ6068" s="60"/>
      <c r="ADA6068" s="60"/>
      <c r="ADB6068" s="60"/>
      <c r="ADC6068" s="60"/>
      <c r="ADD6068" s="60"/>
      <c r="ADE6068" s="60"/>
    </row>
    <row r="6069" spans="760:785" x14ac:dyDescent="0.25">
      <c r="ACF6069" s="60"/>
      <c r="ACG6069" s="60"/>
      <c r="ACH6069" s="60"/>
      <c r="ACI6069" s="60"/>
      <c r="ACJ6069" s="60"/>
      <c r="ACK6069" s="60"/>
      <c r="ACL6069" s="60"/>
      <c r="ACM6069" s="60"/>
      <c r="ACN6069" s="60"/>
      <c r="ACO6069" s="60"/>
      <c r="ACP6069" s="60"/>
      <c r="ACQ6069" s="60"/>
      <c r="ACR6069" s="60"/>
      <c r="ACS6069" s="60"/>
      <c r="ACT6069" s="60"/>
      <c r="ACU6069" s="60"/>
      <c r="ACV6069" s="60"/>
      <c r="ACW6069" s="60"/>
      <c r="ACX6069" s="60"/>
      <c r="ACY6069" s="60">
        <v>0.99172919794913805</v>
      </c>
      <c r="ACZ6069" s="60"/>
      <c r="ADA6069" s="60"/>
      <c r="ADB6069" s="60"/>
      <c r="ADC6069" s="60"/>
      <c r="ADD6069" s="60"/>
      <c r="ADE6069" s="60"/>
    </row>
    <row r="6070" spans="760:785" x14ac:dyDescent="0.25">
      <c r="ACF6070" s="60"/>
      <c r="ACG6070" s="60"/>
      <c r="ACH6070" s="60"/>
      <c r="ACI6070" s="60"/>
      <c r="ACJ6070" s="60"/>
      <c r="ACK6070" s="60"/>
      <c r="ACL6070" s="60"/>
      <c r="ACM6070" s="60"/>
      <c r="ACN6070" s="60"/>
      <c r="ACO6070" s="60"/>
      <c r="ACP6070" s="60"/>
      <c r="ACQ6070" s="60"/>
      <c r="ACR6070" s="60"/>
      <c r="ACS6070" s="60"/>
      <c r="ACT6070" s="60"/>
      <c r="ACU6070" s="60"/>
      <c r="ACV6070" s="60"/>
      <c r="ACW6070" s="60"/>
      <c r="ACX6070" s="60"/>
      <c r="ACY6070" s="60">
        <v>0.99170847750262603</v>
      </c>
      <c r="ACZ6070" s="60"/>
      <c r="ADA6070" s="60"/>
      <c r="ADB6070" s="60"/>
      <c r="ADC6070" s="60"/>
      <c r="ADD6070" s="60"/>
      <c r="ADE6070" s="60"/>
    </row>
    <row r="6071" spans="760:785" x14ac:dyDescent="0.25">
      <c r="ACF6071" s="60"/>
      <c r="ACG6071" s="60"/>
      <c r="ACH6071" s="60"/>
      <c r="ACI6071" s="60"/>
      <c r="ACJ6071" s="60"/>
      <c r="ACK6071" s="60"/>
      <c r="ACL6071" s="60"/>
      <c r="ACM6071" s="60"/>
      <c r="ACN6071" s="60"/>
      <c r="ACO6071" s="60"/>
      <c r="ACP6071" s="60"/>
      <c r="ACQ6071" s="60"/>
      <c r="ACR6071" s="60"/>
      <c r="ACS6071" s="60"/>
      <c r="ACT6071" s="60"/>
      <c r="ACU6071" s="60"/>
      <c r="ACV6071" s="60"/>
      <c r="ACW6071" s="60"/>
      <c r="ACX6071" s="60"/>
      <c r="ACY6071" s="60">
        <v>0.99164246506809495</v>
      </c>
      <c r="ACZ6071" s="60"/>
      <c r="ADA6071" s="60"/>
      <c r="ADB6071" s="60"/>
      <c r="ADC6071" s="60"/>
      <c r="ADD6071" s="60"/>
      <c r="ADE6071" s="60"/>
    </row>
    <row r="6072" spans="760:785" x14ac:dyDescent="0.25">
      <c r="ACF6072" s="60"/>
      <c r="ACG6072" s="60"/>
      <c r="ACH6072" s="60"/>
      <c r="ACI6072" s="60"/>
      <c r="ACJ6072" s="60"/>
      <c r="ACK6072" s="60"/>
      <c r="ACL6072" s="60"/>
      <c r="ACM6072" s="60"/>
      <c r="ACN6072" s="60"/>
      <c r="ACO6072" s="60"/>
      <c r="ACP6072" s="60"/>
      <c r="ACQ6072" s="60"/>
      <c r="ACR6072" s="60"/>
      <c r="ACS6072" s="60"/>
      <c r="ACT6072" s="60"/>
      <c r="ACU6072" s="60"/>
      <c r="ACV6072" s="60"/>
      <c r="ACW6072" s="60"/>
      <c r="ACX6072" s="60"/>
      <c r="ACY6072" s="60">
        <v>0.99163328686215901</v>
      </c>
      <c r="ACZ6072" s="60"/>
      <c r="ADA6072" s="60"/>
      <c r="ADB6072" s="60"/>
      <c r="ADC6072" s="60"/>
      <c r="ADD6072" s="60"/>
      <c r="ADE6072" s="60"/>
    </row>
    <row r="6073" spans="760:785" x14ac:dyDescent="0.25">
      <c r="ACF6073" s="60"/>
      <c r="ACG6073" s="60"/>
      <c r="ACH6073" s="60"/>
      <c r="ACI6073" s="60"/>
      <c r="ACJ6073" s="60"/>
      <c r="ACK6073" s="60"/>
      <c r="ACL6073" s="60"/>
      <c r="ACM6073" s="60"/>
      <c r="ACN6073" s="60"/>
      <c r="ACO6073" s="60"/>
      <c r="ACP6073" s="60"/>
      <c r="ACQ6073" s="60"/>
      <c r="ACR6073" s="60"/>
      <c r="ACS6073" s="60"/>
      <c r="ACT6073" s="60"/>
      <c r="ACU6073" s="60"/>
      <c r="ACV6073" s="60"/>
      <c r="ACW6073" s="60"/>
      <c r="ACX6073" s="60"/>
      <c r="ACY6073" s="60">
        <v>0.99162094349663699</v>
      </c>
      <c r="ACZ6073" s="60"/>
      <c r="ADA6073" s="60"/>
      <c r="ADB6073" s="60"/>
      <c r="ADC6073" s="60"/>
      <c r="ADD6073" s="60"/>
      <c r="ADE6073" s="60"/>
    </row>
    <row r="6074" spans="760:785" x14ac:dyDescent="0.25">
      <c r="ACF6074" s="60"/>
      <c r="ACG6074" s="60"/>
      <c r="ACH6074" s="60"/>
      <c r="ACI6074" s="60"/>
      <c r="ACJ6074" s="60"/>
      <c r="ACK6074" s="60"/>
      <c r="ACL6074" s="60"/>
      <c r="ACM6074" s="60"/>
      <c r="ACN6074" s="60"/>
      <c r="ACO6074" s="60"/>
      <c r="ACP6074" s="60"/>
      <c r="ACQ6074" s="60"/>
      <c r="ACR6074" s="60"/>
      <c r="ACS6074" s="60"/>
      <c r="ACT6074" s="60"/>
      <c r="ACU6074" s="60"/>
      <c r="ACV6074" s="60"/>
      <c r="ACW6074" s="60"/>
      <c r="ACX6074" s="60"/>
      <c r="ACY6074" s="60">
        <v>0.99157315209824504</v>
      </c>
      <c r="ACZ6074" s="60"/>
      <c r="ADA6074" s="60"/>
      <c r="ADB6074" s="60"/>
      <c r="ADC6074" s="60"/>
      <c r="ADD6074" s="60"/>
      <c r="ADE6074" s="60"/>
    </row>
    <row r="6075" spans="760:785" x14ac:dyDescent="0.25">
      <c r="ACF6075" s="60"/>
      <c r="ACG6075" s="60"/>
      <c r="ACH6075" s="60"/>
      <c r="ACI6075" s="60"/>
      <c r="ACJ6075" s="60"/>
      <c r="ACK6075" s="60"/>
      <c r="ACL6075" s="60"/>
      <c r="ACM6075" s="60"/>
      <c r="ACN6075" s="60"/>
      <c r="ACO6075" s="60"/>
      <c r="ACP6075" s="60"/>
      <c r="ACQ6075" s="60"/>
      <c r="ACR6075" s="60"/>
      <c r="ACS6075" s="60"/>
      <c r="ACT6075" s="60"/>
      <c r="ACU6075" s="60"/>
      <c r="ACV6075" s="60"/>
      <c r="ACW6075" s="60"/>
      <c r="ACX6075" s="60"/>
      <c r="ACY6075" s="60">
        <v>0.99156060509527799</v>
      </c>
      <c r="ACZ6075" s="60"/>
      <c r="ADA6075" s="60"/>
      <c r="ADB6075" s="60"/>
      <c r="ADC6075" s="60"/>
      <c r="ADD6075" s="60"/>
      <c r="ADE6075" s="60"/>
    </row>
    <row r="6076" spans="760:785" x14ac:dyDescent="0.25">
      <c r="ACF6076" s="60"/>
      <c r="ACG6076" s="60"/>
      <c r="ACH6076" s="60"/>
      <c r="ACI6076" s="60"/>
      <c r="ACJ6076" s="60"/>
      <c r="ACK6076" s="60"/>
      <c r="ACL6076" s="60"/>
      <c r="ACM6076" s="60"/>
      <c r="ACN6076" s="60"/>
      <c r="ACO6076" s="60"/>
      <c r="ACP6076" s="60"/>
      <c r="ACQ6076" s="60"/>
      <c r="ACR6076" s="60"/>
      <c r="ACS6076" s="60"/>
      <c r="ACT6076" s="60"/>
      <c r="ACU6076" s="60"/>
      <c r="ACV6076" s="60"/>
      <c r="ACW6076" s="60"/>
      <c r="ACX6076" s="60"/>
      <c r="ACY6076" s="60">
        <v>0.991552643348104</v>
      </c>
      <c r="ACZ6076" s="60"/>
      <c r="ADA6076" s="60"/>
      <c r="ADB6076" s="60"/>
      <c r="ADC6076" s="60"/>
      <c r="ADD6076" s="60"/>
      <c r="ADE6076" s="60"/>
    </row>
    <row r="6077" spans="760:785" x14ac:dyDescent="0.25">
      <c r="ACF6077" s="60"/>
      <c r="ACG6077" s="60"/>
      <c r="ACH6077" s="60"/>
      <c r="ACI6077" s="60"/>
      <c r="ACJ6077" s="60"/>
      <c r="ACK6077" s="60"/>
      <c r="ACL6077" s="60"/>
      <c r="ACM6077" s="60"/>
      <c r="ACN6077" s="60"/>
      <c r="ACO6077" s="60"/>
      <c r="ACP6077" s="60"/>
      <c r="ACQ6077" s="60"/>
      <c r="ACR6077" s="60"/>
      <c r="ACS6077" s="60"/>
      <c r="ACT6077" s="60"/>
      <c r="ACU6077" s="60"/>
      <c r="ACV6077" s="60"/>
      <c r="ACW6077" s="60"/>
      <c r="ACX6077" s="60"/>
      <c r="ACY6077" s="60">
        <v>0.99153029020305306</v>
      </c>
      <c r="ACZ6077" s="60"/>
      <c r="ADA6077" s="60"/>
      <c r="ADB6077" s="60"/>
      <c r="ADC6077" s="60"/>
      <c r="ADD6077" s="60"/>
      <c r="ADE6077" s="60"/>
    </row>
    <row r="6078" spans="760:785" x14ac:dyDescent="0.25">
      <c r="ACF6078" s="60"/>
      <c r="ACG6078" s="60"/>
      <c r="ACH6078" s="60"/>
      <c r="ACI6078" s="60"/>
      <c r="ACJ6078" s="60"/>
      <c r="ACK6078" s="60"/>
      <c r="ACL6078" s="60"/>
      <c r="ACM6078" s="60"/>
      <c r="ACN6078" s="60"/>
      <c r="ACO6078" s="60"/>
      <c r="ACP6078" s="60"/>
      <c r="ACQ6078" s="60"/>
      <c r="ACR6078" s="60"/>
      <c r="ACS6078" s="60"/>
      <c r="ACT6078" s="60"/>
      <c r="ACU6078" s="60"/>
      <c r="ACV6078" s="60"/>
      <c r="ACW6078" s="60"/>
      <c r="ACX6078" s="60"/>
      <c r="ACY6078" s="60">
        <v>0.99152638482176603</v>
      </c>
      <c r="ACZ6078" s="60"/>
      <c r="ADA6078" s="60"/>
      <c r="ADB6078" s="60"/>
      <c r="ADC6078" s="60"/>
      <c r="ADD6078" s="60"/>
      <c r="ADE6078" s="60"/>
    </row>
    <row r="6079" spans="760:785" x14ac:dyDescent="0.25">
      <c r="ACF6079" s="60"/>
      <c r="ACG6079" s="60"/>
      <c r="ACH6079" s="60"/>
      <c r="ACI6079" s="60"/>
      <c r="ACJ6079" s="60"/>
      <c r="ACK6079" s="60"/>
      <c r="ACL6079" s="60"/>
      <c r="ACM6079" s="60"/>
      <c r="ACN6079" s="60"/>
      <c r="ACO6079" s="60"/>
      <c r="ACP6079" s="60"/>
      <c r="ACQ6079" s="60"/>
      <c r="ACR6079" s="60"/>
      <c r="ACS6079" s="60"/>
      <c r="ACT6079" s="60"/>
      <c r="ACU6079" s="60"/>
      <c r="ACV6079" s="60"/>
      <c r="ACW6079" s="60"/>
      <c r="ACX6079" s="60"/>
      <c r="ACY6079" s="60">
        <v>0.99151951698518404</v>
      </c>
      <c r="ACZ6079" s="60"/>
      <c r="ADA6079" s="60"/>
      <c r="ADB6079" s="60"/>
      <c r="ADC6079" s="60"/>
      <c r="ADD6079" s="60"/>
      <c r="ADE6079" s="60"/>
    </row>
    <row r="6080" spans="760:785" x14ac:dyDescent="0.25">
      <c r="ACF6080" s="60"/>
      <c r="ACG6080" s="60"/>
      <c r="ACH6080" s="60"/>
      <c r="ACI6080" s="60"/>
      <c r="ACJ6080" s="60"/>
      <c r="ACK6080" s="60"/>
      <c r="ACL6080" s="60"/>
      <c r="ACM6080" s="60"/>
      <c r="ACN6080" s="60"/>
      <c r="ACO6080" s="60"/>
      <c r="ACP6080" s="60"/>
      <c r="ACQ6080" s="60"/>
      <c r="ACR6080" s="60"/>
      <c r="ACS6080" s="60"/>
      <c r="ACT6080" s="60"/>
      <c r="ACU6080" s="60"/>
      <c r="ACV6080" s="60"/>
      <c r="ACW6080" s="60"/>
      <c r="ACX6080" s="60"/>
      <c r="ACY6080" s="60">
        <v>0.99149633244665403</v>
      </c>
      <c r="ACZ6080" s="60"/>
      <c r="ADA6080" s="60"/>
      <c r="ADB6080" s="60"/>
      <c r="ADC6080" s="60"/>
      <c r="ADD6080" s="60"/>
      <c r="ADE6080" s="60"/>
    </row>
    <row r="6081" spans="760:785" x14ac:dyDescent="0.25">
      <c r="ACF6081" s="60"/>
      <c r="ACG6081" s="60"/>
      <c r="ACH6081" s="60"/>
      <c r="ACI6081" s="60"/>
      <c r="ACJ6081" s="60"/>
      <c r="ACK6081" s="60"/>
      <c r="ACL6081" s="60"/>
      <c r="ACM6081" s="60"/>
      <c r="ACN6081" s="60"/>
      <c r="ACO6081" s="60"/>
      <c r="ACP6081" s="60"/>
      <c r="ACQ6081" s="60"/>
      <c r="ACR6081" s="60"/>
      <c r="ACS6081" s="60"/>
      <c r="ACT6081" s="60"/>
      <c r="ACU6081" s="60"/>
      <c r="ACV6081" s="60"/>
      <c r="ACW6081" s="60"/>
      <c r="ACX6081" s="60"/>
      <c r="ACY6081" s="60">
        <v>0.99147469452228099</v>
      </c>
      <c r="ACZ6081" s="60"/>
      <c r="ADA6081" s="60"/>
      <c r="ADB6081" s="60"/>
      <c r="ADC6081" s="60"/>
      <c r="ADD6081" s="60"/>
      <c r="ADE6081" s="60"/>
    </row>
    <row r="6082" spans="760:785" x14ac:dyDescent="0.25">
      <c r="ACF6082" s="60"/>
      <c r="ACG6082" s="60"/>
      <c r="ACH6082" s="60"/>
      <c r="ACI6082" s="60"/>
      <c r="ACJ6082" s="60"/>
      <c r="ACK6082" s="60"/>
      <c r="ACL6082" s="60"/>
      <c r="ACM6082" s="60"/>
      <c r="ACN6082" s="60"/>
      <c r="ACO6082" s="60"/>
      <c r="ACP6082" s="60"/>
      <c r="ACQ6082" s="60"/>
      <c r="ACR6082" s="60"/>
      <c r="ACS6082" s="60"/>
      <c r="ACT6082" s="60"/>
      <c r="ACU6082" s="60"/>
      <c r="ACV6082" s="60"/>
      <c r="ACW6082" s="60"/>
      <c r="ACX6082" s="60"/>
      <c r="ACY6082" s="60">
        <v>0.99147188363036098</v>
      </c>
      <c r="ACZ6082" s="60"/>
      <c r="ADA6082" s="60"/>
      <c r="ADB6082" s="60"/>
      <c r="ADC6082" s="60"/>
      <c r="ADD6082" s="60"/>
      <c r="ADE6082" s="60"/>
    </row>
    <row r="6083" spans="760:785" x14ac:dyDescent="0.25">
      <c r="ACF6083" s="60"/>
      <c r="ACG6083" s="60"/>
      <c r="ACH6083" s="60"/>
      <c r="ACI6083" s="60"/>
      <c r="ACJ6083" s="60"/>
      <c r="ACK6083" s="60"/>
      <c r="ACL6083" s="60"/>
      <c r="ACM6083" s="60"/>
      <c r="ACN6083" s="60"/>
      <c r="ACO6083" s="60"/>
      <c r="ACP6083" s="60"/>
      <c r="ACQ6083" s="60"/>
      <c r="ACR6083" s="60"/>
      <c r="ACS6083" s="60"/>
      <c r="ACT6083" s="60"/>
      <c r="ACU6083" s="60"/>
      <c r="ACV6083" s="60"/>
      <c r="ACW6083" s="60"/>
      <c r="ACX6083" s="60"/>
      <c r="ACY6083" s="60">
        <v>0.991458268135194</v>
      </c>
      <c r="ACZ6083" s="60"/>
      <c r="ADA6083" s="60"/>
      <c r="ADB6083" s="60"/>
      <c r="ADC6083" s="60"/>
      <c r="ADD6083" s="60"/>
      <c r="ADE6083" s="60"/>
    </row>
    <row r="6084" spans="760:785" x14ac:dyDescent="0.25">
      <c r="ACF6084" s="60"/>
      <c r="ACG6084" s="60"/>
      <c r="ACH6084" s="60"/>
      <c r="ACI6084" s="60"/>
      <c r="ACJ6084" s="60"/>
      <c r="ACK6084" s="60"/>
      <c r="ACL6084" s="60"/>
      <c r="ACM6084" s="60"/>
      <c r="ACN6084" s="60"/>
      <c r="ACO6084" s="60"/>
      <c r="ACP6084" s="60"/>
      <c r="ACQ6084" s="60"/>
      <c r="ACR6084" s="60"/>
      <c r="ACS6084" s="60"/>
      <c r="ACT6084" s="60"/>
      <c r="ACU6084" s="60"/>
      <c r="ACV6084" s="60"/>
      <c r="ACW6084" s="60"/>
      <c r="ACX6084" s="60"/>
      <c r="ACY6084" s="60">
        <v>0.99140992890320001</v>
      </c>
      <c r="ACZ6084" s="60"/>
      <c r="ADA6084" s="60"/>
      <c r="ADB6084" s="60"/>
      <c r="ADC6084" s="60"/>
      <c r="ADD6084" s="60"/>
      <c r="ADE6084" s="60"/>
    </row>
    <row r="6085" spans="760:785" x14ac:dyDescent="0.25">
      <c r="ACF6085" s="60"/>
      <c r="ACG6085" s="60"/>
      <c r="ACH6085" s="60"/>
      <c r="ACI6085" s="60"/>
      <c r="ACJ6085" s="60"/>
      <c r="ACK6085" s="60"/>
      <c r="ACL6085" s="60"/>
      <c r="ACM6085" s="60"/>
      <c r="ACN6085" s="60"/>
      <c r="ACO6085" s="60"/>
      <c r="ACP6085" s="60"/>
      <c r="ACQ6085" s="60"/>
      <c r="ACR6085" s="60"/>
      <c r="ACS6085" s="60"/>
      <c r="ACT6085" s="60"/>
      <c r="ACU6085" s="60"/>
      <c r="ACV6085" s="60"/>
      <c r="ACW6085" s="60"/>
      <c r="ACX6085" s="60"/>
      <c r="ACY6085" s="60">
        <v>0.99137453444301105</v>
      </c>
      <c r="ACZ6085" s="60"/>
      <c r="ADA6085" s="60"/>
      <c r="ADB6085" s="60"/>
      <c r="ADC6085" s="60"/>
      <c r="ADD6085" s="60"/>
      <c r="ADE6085" s="60"/>
    </row>
    <row r="6086" spans="760:785" x14ac:dyDescent="0.25">
      <c r="ACF6086" s="60"/>
      <c r="ACG6086" s="60"/>
      <c r="ACH6086" s="60"/>
      <c r="ACI6086" s="60"/>
      <c r="ACJ6086" s="60"/>
      <c r="ACK6086" s="60"/>
      <c r="ACL6086" s="60"/>
      <c r="ACM6086" s="60"/>
      <c r="ACN6086" s="60"/>
      <c r="ACO6086" s="60"/>
      <c r="ACP6086" s="60"/>
      <c r="ACQ6086" s="60"/>
      <c r="ACR6086" s="60"/>
      <c r="ACS6086" s="60"/>
      <c r="ACT6086" s="60"/>
      <c r="ACU6086" s="60"/>
      <c r="ACV6086" s="60"/>
      <c r="ACW6086" s="60"/>
      <c r="ACX6086" s="60"/>
      <c r="ACY6086" s="60">
        <v>0.99135653748925401</v>
      </c>
      <c r="ACZ6086" s="60"/>
      <c r="ADA6086" s="60"/>
      <c r="ADB6086" s="60"/>
      <c r="ADC6086" s="60"/>
      <c r="ADD6086" s="60"/>
      <c r="ADE6086" s="60"/>
    </row>
    <row r="6087" spans="760:785" x14ac:dyDescent="0.25">
      <c r="ACF6087" s="60"/>
      <c r="ACG6087" s="60"/>
      <c r="ACH6087" s="60"/>
      <c r="ACI6087" s="60"/>
      <c r="ACJ6087" s="60"/>
      <c r="ACK6087" s="60"/>
      <c r="ACL6087" s="60"/>
      <c r="ACM6087" s="60"/>
      <c r="ACN6087" s="60"/>
      <c r="ACO6087" s="60"/>
      <c r="ACP6087" s="60"/>
      <c r="ACQ6087" s="60"/>
      <c r="ACR6087" s="60"/>
      <c r="ACS6087" s="60"/>
      <c r="ACT6087" s="60"/>
      <c r="ACU6087" s="60"/>
      <c r="ACV6087" s="60"/>
      <c r="ACW6087" s="60"/>
      <c r="ACX6087" s="60"/>
      <c r="ACY6087" s="60">
        <v>0.99135201301464404</v>
      </c>
      <c r="ACZ6087" s="60"/>
      <c r="ADA6087" s="60"/>
      <c r="ADB6087" s="60"/>
      <c r="ADC6087" s="60"/>
      <c r="ADD6087" s="60"/>
      <c r="ADE6087" s="60"/>
    </row>
    <row r="6088" spans="760:785" x14ac:dyDescent="0.25">
      <c r="ACF6088" s="60"/>
      <c r="ACG6088" s="60"/>
      <c r="ACH6088" s="60"/>
      <c r="ACI6088" s="60"/>
      <c r="ACJ6088" s="60"/>
      <c r="ACK6088" s="60"/>
      <c r="ACL6088" s="60"/>
      <c r="ACM6088" s="60"/>
      <c r="ACN6088" s="60"/>
      <c r="ACO6088" s="60"/>
      <c r="ACP6088" s="60"/>
      <c r="ACQ6088" s="60"/>
      <c r="ACR6088" s="60"/>
      <c r="ACS6088" s="60"/>
      <c r="ACT6088" s="60"/>
      <c r="ACU6088" s="60"/>
      <c r="ACV6088" s="60"/>
      <c r="ACW6088" s="60"/>
      <c r="ACX6088" s="60"/>
      <c r="ACY6088" s="60">
        <v>0.99134941168543</v>
      </c>
      <c r="ACZ6088" s="60"/>
      <c r="ADA6088" s="60"/>
      <c r="ADB6088" s="60"/>
      <c r="ADC6088" s="60"/>
      <c r="ADD6088" s="60"/>
      <c r="ADE6088" s="60"/>
    </row>
    <row r="6089" spans="760:785" x14ac:dyDescent="0.25">
      <c r="ACF6089" s="60"/>
      <c r="ACG6089" s="60"/>
      <c r="ACH6089" s="60"/>
      <c r="ACI6089" s="60"/>
      <c r="ACJ6089" s="60"/>
      <c r="ACK6089" s="60"/>
      <c r="ACL6089" s="60"/>
      <c r="ACM6089" s="60"/>
      <c r="ACN6089" s="60"/>
      <c r="ACO6089" s="60"/>
      <c r="ACP6089" s="60"/>
      <c r="ACQ6089" s="60"/>
      <c r="ACR6089" s="60"/>
      <c r="ACS6089" s="60"/>
      <c r="ACT6089" s="60"/>
      <c r="ACU6089" s="60"/>
      <c r="ACV6089" s="60"/>
      <c r="ACW6089" s="60"/>
      <c r="ACX6089" s="60"/>
      <c r="ACY6089" s="60">
        <v>0.99134902595082897</v>
      </c>
      <c r="ACZ6089" s="60"/>
      <c r="ADA6089" s="60"/>
      <c r="ADB6089" s="60"/>
      <c r="ADC6089" s="60"/>
      <c r="ADD6089" s="60"/>
      <c r="ADE6089" s="60"/>
    </row>
    <row r="6090" spans="760:785" x14ac:dyDescent="0.25">
      <c r="ACF6090" s="60"/>
      <c r="ACG6090" s="60"/>
      <c r="ACH6090" s="60"/>
      <c r="ACI6090" s="60"/>
      <c r="ACJ6090" s="60"/>
      <c r="ACK6090" s="60"/>
      <c r="ACL6090" s="60"/>
      <c r="ACM6090" s="60"/>
      <c r="ACN6090" s="60"/>
      <c r="ACO6090" s="60"/>
      <c r="ACP6090" s="60"/>
      <c r="ACQ6090" s="60"/>
      <c r="ACR6090" s="60"/>
      <c r="ACS6090" s="60"/>
      <c r="ACT6090" s="60"/>
      <c r="ACU6090" s="60"/>
      <c r="ACV6090" s="60"/>
      <c r="ACW6090" s="60"/>
      <c r="ACX6090" s="60"/>
      <c r="ACY6090" s="60">
        <v>0.99134262407694496</v>
      </c>
      <c r="ACZ6090" s="60"/>
      <c r="ADA6090" s="60"/>
      <c r="ADB6090" s="60"/>
      <c r="ADC6090" s="60"/>
      <c r="ADD6090" s="60"/>
      <c r="ADE6090" s="60"/>
    </row>
    <row r="6091" spans="760:785" x14ac:dyDescent="0.25">
      <c r="ACF6091" s="60"/>
      <c r="ACG6091" s="60"/>
      <c r="ACH6091" s="60"/>
      <c r="ACI6091" s="60"/>
      <c r="ACJ6091" s="60"/>
      <c r="ACK6091" s="60"/>
      <c r="ACL6091" s="60"/>
      <c r="ACM6091" s="60"/>
      <c r="ACN6091" s="60"/>
      <c r="ACO6091" s="60"/>
      <c r="ACP6091" s="60"/>
      <c r="ACQ6091" s="60"/>
      <c r="ACR6091" s="60"/>
      <c r="ACS6091" s="60"/>
      <c r="ACT6091" s="60"/>
      <c r="ACU6091" s="60"/>
      <c r="ACV6091" s="60"/>
      <c r="ACW6091" s="60"/>
      <c r="ACX6091" s="60"/>
      <c r="ACY6091" s="60">
        <v>0.991307148682669</v>
      </c>
      <c r="ACZ6091" s="60"/>
      <c r="ADA6091" s="60"/>
      <c r="ADB6091" s="60"/>
      <c r="ADC6091" s="60"/>
      <c r="ADD6091" s="60"/>
      <c r="ADE6091" s="60"/>
    </row>
    <row r="6092" spans="760:785" x14ac:dyDescent="0.25">
      <c r="ACF6092" s="60"/>
      <c r="ACG6092" s="60"/>
      <c r="ACH6092" s="60"/>
      <c r="ACI6092" s="60"/>
      <c r="ACJ6092" s="60"/>
      <c r="ACK6092" s="60"/>
      <c r="ACL6092" s="60"/>
      <c r="ACM6092" s="60"/>
      <c r="ACN6092" s="60"/>
      <c r="ACO6092" s="60"/>
      <c r="ACP6092" s="60"/>
      <c r="ACQ6092" s="60"/>
      <c r="ACR6092" s="60"/>
      <c r="ACS6092" s="60"/>
      <c r="ACT6092" s="60"/>
      <c r="ACU6092" s="60"/>
      <c r="ACV6092" s="60"/>
      <c r="ACW6092" s="60"/>
      <c r="ACX6092" s="60"/>
      <c r="ACY6092" s="60">
        <v>0.99128089587820301</v>
      </c>
      <c r="ACZ6092" s="60"/>
      <c r="ADA6092" s="60"/>
      <c r="ADB6092" s="60"/>
      <c r="ADC6092" s="60"/>
      <c r="ADD6092" s="60"/>
      <c r="ADE6092" s="60"/>
    </row>
    <row r="6093" spans="760:785" x14ac:dyDescent="0.25">
      <c r="ACF6093" s="60"/>
      <c r="ACG6093" s="60"/>
      <c r="ACH6093" s="60"/>
      <c r="ACI6093" s="60"/>
      <c r="ACJ6093" s="60"/>
      <c r="ACK6093" s="60"/>
      <c r="ACL6093" s="60"/>
      <c r="ACM6093" s="60"/>
      <c r="ACN6093" s="60"/>
      <c r="ACO6093" s="60"/>
      <c r="ACP6093" s="60"/>
      <c r="ACQ6093" s="60"/>
      <c r="ACR6093" s="60"/>
      <c r="ACS6093" s="60"/>
      <c r="ACT6093" s="60"/>
      <c r="ACU6093" s="60"/>
      <c r="ACV6093" s="60"/>
      <c r="ACW6093" s="60"/>
      <c r="ACX6093" s="60"/>
      <c r="ACY6093" s="60">
        <v>0.99127685311508196</v>
      </c>
      <c r="ACZ6093" s="60"/>
      <c r="ADA6093" s="60"/>
      <c r="ADB6093" s="60"/>
      <c r="ADC6093" s="60"/>
      <c r="ADD6093" s="60"/>
      <c r="ADE6093" s="60"/>
    </row>
    <row r="6094" spans="760:785" x14ac:dyDescent="0.25">
      <c r="ACF6094" s="60"/>
      <c r="ACG6094" s="60"/>
      <c r="ACH6094" s="60"/>
      <c r="ACI6094" s="60"/>
      <c r="ACJ6094" s="60"/>
      <c r="ACK6094" s="60"/>
      <c r="ACL6094" s="60"/>
      <c r="ACM6094" s="60"/>
      <c r="ACN6094" s="60"/>
      <c r="ACO6094" s="60"/>
      <c r="ACP6094" s="60"/>
      <c r="ACQ6094" s="60"/>
      <c r="ACR6094" s="60"/>
      <c r="ACS6094" s="60"/>
      <c r="ACT6094" s="60"/>
      <c r="ACU6094" s="60"/>
      <c r="ACV6094" s="60"/>
      <c r="ACW6094" s="60"/>
      <c r="ACX6094" s="60"/>
      <c r="ACY6094" s="60">
        <v>0.991257035104391</v>
      </c>
      <c r="ACZ6094" s="60"/>
      <c r="ADA6094" s="60"/>
      <c r="ADB6094" s="60"/>
      <c r="ADC6094" s="60"/>
      <c r="ADD6094" s="60"/>
      <c r="ADE6094" s="60"/>
    </row>
    <row r="6095" spans="760:785" x14ac:dyDescent="0.25">
      <c r="ACF6095" s="60"/>
      <c r="ACG6095" s="60"/>
      <c r="ACH6095" s="60"/>
      <c r="ACI6095" s="60"/>
      <c r="ACJ6095" s="60"/>
      <c r="ACK6095" s="60"/>
      <c r="ACL6095" s="60"/>
      <c r="ACM6095" s="60"/>
      <c r="ACN6095" s="60"/>
      <c r="ACO6095" s="60"/>
      <c r="ACP6095" s="60"/>
      <c r="ACQ6095" s="60"/>
      <c r="ACR6095" s="60"/>
      <c r="ACS6095" s="60"/>
      <c r="ACT6095" s="60"/>
      <c r="ACU6095" s="60"/>
      <c r="ACV6095" s="60"/>
      <c r="ACW6095" s="60"/>
      <c r="ACX6095" s="60"/>
      <c r="ACY6095" s="60">
        <v>0.99123721910865503</v>
      </c>
      <c r="ACZ6095" s="60"/>
      <c r="ADA6095" s="60"/>
      <c r="ADB6095" s="60"/>
      <c r="ADC6095" s="60"/>
      <c r="ADD6095" s="60"/>
      <c r="ADE6095" s="60"/>
    </row>
    <row r="6096" spans="760:785" x14ac:dyDescent="0.25">
      <c r="ACF6096" s="60"/>
      <c r="ACG6096" s="60"/>
      <c r="ACH6096" s="60"/>
      <c r="ACI6096" s="60"/>
      <c r="ACJ6096" s="60"/>
      <c r="ACK6096" s="60"/>
      <c r="ACL6096" s="60"/>
      <c r="ACM6096" s="60"/>
      <c r="ACN6096" s="60"/>
      <c r="ACO6096" s="60"/>
      <c r="ACP6096" s="60"/>
      <c r="ACQ6096" s="60"/>
      <c r="ACR6096" s="60"/>
      <c r="ACS6096" s="60"/>
      <c r="ACT6096" s="60"/>
      <c r="ACU6096" s="60"/>
      <c r="ACV6096" s="60"/>
      <c r="ACW6096" s="60"/>
      <c r="ACX6096" s="60"/>
      <c r="ACY6096" s="60">
        <v>0.99123677813304001</v>
      </c>
      <c r="ACZ6096" s="60"/>
      <c r="ADA6096" s="60"/>
      <c r="ADB6096" s="60"/>
      <c r="ADC6096" s="60"/>
      <c r="ADD6096" s="60"/>
      <c r="ADE6096" s="60"/>
    </row>
    <row r="6097" spans="760:785" x14ac:dyDescent="0.25">
      <c r="ACF6097" s="60"/>
      <c r="ACG6097" s="60"/>
      <c r="ACH6097" s="60"/>
      <c r="ACI6097" s="60"/>
      <c r="ACJ6097" s="60"/>
      <c r="ACK6097" s="60"/>
      <c r="ACL6097" s="60"/>
      <c r="ACM6097" s="60"/>
      <c r="ACN6097" s="60"/>
      <c r="ACO6097" s="60"/>
      <c r="ACP6097" s="60"/>
      <c r="ACQ6097" s="60"/>
      <c r="ACR6097" s="60"/>
      <c r="ACS6097" s="60"/>
      <c r="ACT6097" s="60"/>
      <c r="ACU6097" s="60"/>
      <c r="ACV6097" s="60"/>
      <c r="ACW6097" s="60"/>
      <c r="ACX6097" s="60"/>
      <c r="ACY6097" s="60">
        <v>0.99121743573366095</v>
      </c>
      <c r="ACZ6097" s="60"/>
      <c r="ADA6097" s="60"/>
      <c r="ADB6097" s="60"/>
      <c r="ADC6097" s="60"/>
      <c r="ADD6097" s="60"/>
      <c r="ADE6097" s="60"/>
    </row>
    <row r="6098" spans="760:785" x14ac:dyDescent="0.25">
      <c r="ACF6098" s="60"/>
      <c r="ACG6098" s="60"/>
      <c r="ACH6098" s="60"/>
      <c r="ACI6098" s="60"/>
      <c r="ACJ6098" s="60"/>
      <c r="ACK6098" s="60"/>
      <c r="ACL6098" s="60"/>
      <c r="ACM6098" s="60"/>
      <c r="ACN6098" s="60"/>
      <c r="ACO6098" s="60"/>
      <c r="ACP6098" s="60"/>
      <c r="ACQ6098" s="60"/>
      <c r="ACR6098" s="60"/>
      <c r="ACS6098" s="60"/>
      <c r="ACT6098" s="60"/>
      <c r="ACU6098" s="60"/>
      <c r="ACV6098" s="60"/>
      <c r="ACW6098" s="60"/>
      <c r="ACX6098" s="60"/>
      <c r="ACY6098" s="60">
        <v>0.99117530008738097</v>
      </c>
      <c r="ACZ6098" s="60"/>
      <c r="ADA6098" s="60"/>
      <c r="ADB6098" s="60"/>
      <c r="ADC6098" s="60"/>
      <c r="ADD6098" s="60"/>
      <c r="ADE6098" s="60"/>
    </row>
    <row r="6099" spans="760:785" x14ac:dyDescent="0.25">
      <c r="ACF6099" s="60"/>
      <c r="ACG6099" s="60"/>
      <c r="ACH6099" s="60"/>
      <c r="ACI6099" s="60"/>
      <c r="ACJ6099" s="60"/>
      <c r="ACK6099" s="60"/>
      <c r="ACL6099" s="60"/>
      <c r="ACM6099" s="60"/>
      <c r="ACN6099" s="60"/>
      <c r="ACO6099" s="60"/>
      <c r="ACP6099" s="60"/>
      <c r="ACQ6099" s="60"/>
      <c r="ACR6099" s="60"/>
      <c r="ACS6099" s="60"/>
      <c r="ACT6099" s="60"/>
      <c r="ACU6099" s="60"/>
      <c r="ACV6099" s="60"/>
      <c r="ACW6099" s="60"/>
      <c r="ACX6099" s="60"/>
      <c r="ACY6099" s="60">
        <v>0.99117210265387201</v>
      </c>
      <c r="ACZ6099" s="60"/>
      <c r="ADA6099" s="60"/>
      <c r="ADB6099" s="60"/>
      <c r="ADC6099" s="60"/>
      <c r="ADD6099" s="60"/>
      <c r="ADE6099" s="60"/>
    </row>
    <row r="6100" spans="760:785" x14ac:dyDescent="0.25">
      <c r="ACF6100" s="60"/>
      <c r="ACG6100" s="60"/>
      <c r="ACH6100" s="60"/>
      <c r="ACI6100" s="60"/>
      <c r="ACJ6100" s="60"/>
      <c r="ACK6100" s="60"/>
      <c r="ACL6100" s="60"/>
      <c r="ACM6100" s="60"/>
      <c r="ACN6100" s="60"/>
      <c r="ACO6100" s="60"/>
      <c r="ACP6100" s="60"/>
      <c r="ACQ6100" s="60"/>
      <c r="ACR6100" s="60"/>
      <c r="ACS6100" s="60"/>
      <c r="ACT6100" s="60"/>
      <c r="ACU6100" s="60"/>
      <c r="ACV6100" s="60"/>
      <c r="ACW6100" s="60"/>
      <c r="ACX6100" s="60"/>
      <c r="ACY6100" s="60">
        <v>0.99115022915122197</v>
      </c>
      <c r="ACZ6100" s="60"/>
      <c r="ADA6100" s="60"/>
      <c r="ADB6100" s="60"/>
      <c r="ADC6100" s="60"/>
      <c r="ADD6100" s="60"/>
      <c r="ADE6100" s="60"/>
    </row>
    <row r="6101" spans="760:785" x14ac:dyDescent="0.25">
      <c r="ACF6101" s="60"/>
      <c r="ACG6101" s="60"/>
      <c r="ACH6101" s="60"/>
      <c r="ACI6101" s="60"/>
      <c r="ACJ6101" s="60"/>
      <c r="ACK6101" s="60"/>
      <c r="ACL6101" s="60"/>
      <c r="ACM6101" s="60"/>
      <c r="ACN6101" s="60"/>
      <c r="ACO6101" s="60"/>
      <c r="ACP6101" s="60"/>
      <c r="ACQ6101" s="60"/>
      <c r="ACR6101" s="60"/>
      <c r="ACS6101" s="60"/>
      <c r="ACT6101" s="60"/>
      <c r="ACU6101" s="60"/>
      <c r="ACV6101" s="60"/>
      <c r="ACW6101" s="60"/>
      <c r="ACX6101" s="60"/>
      <c r="ACY6101" s="60">
        <v>0.99113476588529603</v>
      </c>
      <c r="ACZ6101" s="60"/>
      <c r="ADA6101" s="60"/>
      <c r="ADB6101" s="60"/>
      <c r="ADC6101" s="60"/>
      <c r="ADD6101" s="60"/>
      <c r="ADE6101" s="60"/>
    </row>
    <row r="6102" spans="760:785" x14ac:dyDescent="0.25">
      <c r="ACF6102" s="60"/>
      <c r="ACG6102" s="60"/>
      <c r="ACH6102" s="60"/>
      <c r="ACI6102" s="60"/>
      <c r="ACJ6102" s="60"/>
      <c r="ACK6102" s="60"/>
      <c r="ACL6102" s="60"/>
      <c r="ACM6102" s="60"/>
      <c r="ACN6102" s="60"/>
      <c r="ACO6102" s="60"/>
      <c r="ACP6102" s="60"/>
      <c r="ACQ6102" s="60"/>
      <c r="ACR6102" s="60"/>
      <c r="ACS6102" s="60"/>
      <c r="ACT6102" s="60"/>
      <c r="ACU6102" s="60"/>
      <c r="ACV6102" s="60"/>
      <c r="ACW6102" s="60"/>
      <c r="ACX6102" s="60"/>
      <c r="ACY6102" s="60">
        <v>0.99111969949012702</v>
      </c>
      <c r="ACZ6102" s="60"/>
      <c r="ADA6102" s="60"/>
      <c r="ADB6102" s="60"/>
      <c r="ADC6102" s="60"/>
      <c r="ADD6102" s="60"/>
      <c r="ADE6102" s="60"/>
    </row>
    <row r="6103" spans="760:785" x14ac:dyDescent="0.25">
      <c r="ACF6103" s="60"/>
      <c r="ACG6103" s="60"/>
      <c r="ACH6103" s="60"/>
      <c r="ACI6103" s="60"/>
      <c r="ACJ6103" s="60"/>
      <c r="ACK6103" s="60"/>
      <c r="ACL6103" s="60"/>
      <c r="ACM6103" s="60"/>
      <c r="ACN6103" s="60"/>
      <c r="ACO6103" s="60"/>
      <c r="ACP6103" s="60"/>
      <c r="ACQ6103" s="60"/>
      <c r="ACR6103" s="60"/>
      <c r="ACS6103" s="60"/>
      <c r="ACT6103" s="60"/>
      <c r="ACU6103" s="60"/>
      <c r="ACV6103" s="60"/>
      <c r="ACW6103" s="60"/>
      <c r="ACX6103" s="60"/>
      <c r="ACY6103" s="60">
        <v>0.99108883604448805</v>
      </c>
      <c r="ACZ6103" s="60"/>
      <c r="ADA6103" s="60"/>
      <c r="ADB6103" s="60"/>
      <c r="ADC6103" s="60"/>
      <c r="ADD6103" s="60"/>
      <c r="ADE6103" s="60"/>
    </row>
    <row r="6104" spans="760:785" x14ac:dyDescent="0.25">
      <c r="ACF6104" s="60"/>
      <c r="ACG6104" s="60"/>
      <c r="ACH6104" s="60"/>
      <c r="ACI6104" s="60"/>
      <c r="ACJ6104" s="60"/>
      <c r="ACK6104" s="60"/>
      <c r="ACL6104" s="60"/>
      <c r="ACM6104" s="60"/>
      <c r="ACN6104" s="60"/>
      <c r="ACO6104" s="60"/>
      <c r="ACP6104" s="60"/>
      <c r="ACQ6104" s="60"/>
      <c r="ACR6104" s="60"/>
      <c r="ACS6104" s="60"/>
      <c r="ACT6104" s="60"/>
      <c r="ACU6104" s="60"/>
      <c r="ACV6104" s="60"/>
      <c r="ACW6104" s="60"/>
      <c r="ACX6104" s="60"/>
      <c r="ACY6104" s="60">
        <v>0.99106058336924496</v>
      </c>
      <c r="ACZ6104" s="60"/>
      <c r="ADA6104" s="60"/>
      <c r="ADB6104" s="60"/>
      <c r="ADC6104" s="60"/>
      <c r="ADD6104" s="60"/>
      <c r="ADE6104" s="60"/>
    </row>
    <row r="6105" spans="760:785" x14ac:dyDescent="0.25">
      <c r="ACF6105" s="60"/>
      <c r="ACG6105" s="60"/>
      <c r="ACH6105" s="60"/>
      <c r="ACI6105" s="60"/>
      <c r="ACJ6105" s="60"/>
      <c r="ACK6105" s="60"/>
      <c r="ACL6105" s="60"/>
      <c r="ACM6105" s="60"/>
      <c r="ACN6105" s="60"/>
      <c r="ACO6105" s="60"/>
      <c r="ACP6105" s="60"/>
      <c r="ACQ6105" s="60"/>
      <c r="ACR6105" s="60"/>
      <c r="ACS6105" s="60"/>
      <c r="ACT6105" s="60"/>
      <c r="ACU6105" s="60"/>
      <c r="ACV6105" s="60"/>
      <c r="ACW6105" s="60"/>
      <c r="ACX6105" s="60"/>
      <c r="ACY6105" s="60">
        <v>0.99102092029004496</v>
      </c>
      <c r="ACZ6105" s="60"/>
      <c r="ADA6105" s="60"/>
      <c r="ADB6105" s="60"/>
      <c r="ADC6105" s="60"/>
      <c r="ADD6105" s="60"/>
      <c r="ADE6105" s="60"/>
    </row>
    <row r="6106" spans="760:785" x14ac:dyDescent="0.25">
      <c r="ACF6106" s="60"/>
      <c r="ACG6106" s="60"/>
      <c r="ACH6106" s="60"/>
      <c r="ACI6106" s="60"/>
      <c r="ACJ6106" s="60"/>
      <c r="ACK6106" s="60"/>
      <c r="ACL6106" s="60"/>
      <c r="ACM6106" s="60"/>
      <c r="ACN6106" s="60"/>
      <c r="ACO6106" s="60"/>
      <c r="ACP6106" s="60"/>
      <c r="ACQ6106" s="60"/>
      <c r="ACR6106" s="60"/>
      <c r="ACS6106" s="60"/>
      <c r="ACT6106" s="60"/>
      <c r="ACU6106" s="60"/>
      <c r="ACV6106" s="60"/>
      <c r="ACW6106" s="60"/>
      <c r="ACX6106" s="60"/>
      <c r="ACY6106" s="60">
        <v>0.99101248957793797</v>
      </c>
      <c r="ACZ6106" s="60"/>
      <c r="ADA6106" s="60"/>
      <c r="ADB6106" s="60"/>
      <c r="ADC6106" s="60"/>
      <c r="ADD6106" s="60"/>
      <c r="ADE6106" s="60"/>
    </row>
    <row r="6107" spans="760:785" x14ac:dyDescent="0.25">
      <c r="ACF6107" s="60"/>
      <c r="ACG6107" s="60"/>
      <c r="ACH6107" s="60"/>
      <c r="ACI6107" s="60"/>
      <c r="ACJ6107" s="60"/>
      <c r="ACK6107" s="60"/>
      <c r="ACL6107" s="60"/>
      <c r="ACM6107" s="60"/>
      <c r="ACN6107" s="60"/>
      <c r="ACO6107" s="60"/>
      <c r="ACP6107" s="60"/>
      <c r="ACQ6107" s="60"/>
      <c r="ACR6107" s="60"/>
      <c r="ACS6107" s="60"/>
      <c r="ACT6107" s="60"/>
      <c r="ACU6107" s="60"/>
      <c r="ACV6107" s="60"/>
      <c r="ACW6107" s="60"/>
      <c r="ACX6107" s="60"/>
      <c r="ACY6107" s="60">
        <v>0.99099361076192705</v>
      </c>
      <c r="ACZ6107" s="60"/>
      <c r="ADA6107" s="60"/>
      <c r="ADB6107" s="60"/>
      <c r="ADC6107" s="60"/>
      <c r="ADD6107" s="60"/>
      <c r="ADE6107" s="60"/>
    </row>
    <row r="6108" spans="760:785" x14ac:dyDescent="0.25">
      <c r="ACF6108" s="60"/>
      <c r="ACG6108" s="60"/>
      <c r="ACH6108" s="60"/>
      <c r="ACI6108" s="60"/>
      <c r="ACJ6108" s="60"/>
      <c r="ACK6108" s="60"/>
      <c r="ACL6108" s="60"/>
      <c r="ACM6108" s="60"/>
      <c r="ACN6108" s="60"/>
      <c r="ACO6108" s="60"/>
      <c r="ACP6108" s="60"/>
      <c r="ACQ6108" s="60"/>
      <c r="ACR6108" s="60"/>
      <c r="ACS6108" s="60"/>
      <c r="ACT6108" s="60"/>
      <c r="ACU6108" s="60"/>
      <c r="ACV6108" s="60"/>
      <c r="ACW6108" s="60"/>
      <c r="ACX6108" s="60"/>
      <c r="ACY6108" s="60">
        <v>0.99094532190102402</v>
      </c>
      <c r="ACZ6108" s="60"/>
      <c r="ADA6108" s="60"/>
      <c r="ADB6108" s="60"/>
      <c r="ADC6108" s="60"/>
      <c r="ADD6108" s="60"/>
      <c r="ADE6108" s="60"/>
    </row>
    <row r="6109" spans="760:785" x14ac:dyDescent="0.25">
      <c r="ACF6109" s="60"/>
      <c r="ACG6109" s="60"/>
      <c r="ACH6109" s="60"/>
      <c r="ACI6109" s="60"/>
      <c r="ACJ6109" s="60"/>
      <c r="ACK6109" s="60"/>
      <c r="ACL6109" s="60"/>
      <c r="ACM6109" s="60"/>
      <c r="ACN6109" s="60"/>
      <c r="ACO6109" s="60"/>
      <c r="ACP6109" s="60"/>
      <c r="ACQ6109" s="60"/>
      <c r="ACR6109" s="60"/>
      <c r="ACS6109" s="60"/>
      <c r="ACT6109" s="60"/>
      <c r="ACU6109" s="60"/>
      <c r="ACV6109" s="60"/>
      <c r="ACW6109" s="60"/>
      <c r="ACX6109" s="60"/>
      <c r="ACY6109" s="60">
        <v>0.99094218859868399</v>
      </c>
      <c r="ACZ6109" s="60"/>
      <c r="ADA6109" s="60"/>
      <c r="ADB6109" s="60"/>
      <c r="ADC6109" s="60"/>
      <c r="ADD6109" s="60"/>
      <c r="ADE6109" s="60"/>
    </row>
    <row r="6110" spans="760:785" x14ac:dyDescent="0.25">
      <c r="ACF6110" s="60"/>
      <c r="ACG6110" s="60"/>
      <c r="ACH6110" s="60"/>
      <c r="ACI6110" s="60"/>
      <c r="ACJ6110" s="60"/>
      <c r="ACK6110" s="60"/>
      <c r="ACL6110" s="60"/>
      <c r="ACM6110" s="60"/>
      <c r="ACN6110" s="60"/>
      <c r="ACO6110" s="60"/>
      <c r="ACP6110" s="60"/>
      <c r="ACQ6110" s="60"/>
      <c r="ACR6110" s="60"/>
      <c r="ACS6110" s="60"/>
      <c r="ACT6110" s="60"/>
      <c r="ACU6110" s="60"/>
      <c r="ACV6110" s="60"/>
      <c r="ACW6110" s="60"/>
      <c r="ACX6110" s="60"/>
      <c r="ACY6110" s="60">
        <v>0.99093098983329497</v>
      </c>
      <c r="ACZ6110" s="60"/>
      <c r="ADA6110" s="60"/>
      <c r="ADB6110" s="60"/>
      <c r="ADC6110" s="60"/>
      <c r="ADD6110" s="60"/>
      <c r="ADE6110" s="60"/>
    </row>
    <row r="6111" spans="760:785" x14ac:dyDescent="0.25">
      <c r="ACF6111" s="60"/>
      <c r="ACG6111" s="60"/>
      <c r="ACH6111" s="60"/>
      <c r="ACI6111" s="60"/>
      <c r="ACJ6111" s="60"/>
      <c r="ACK6111" s="60"/>
      <c r="ACL6111" s="60"/>
      <c r="ACM6111" s="60"/>
      <c r="ACN6111" s="60"/>
      <c r="ACO6111" s="60"/>
      <c r="ACP6111" s="60"/>
      <c r="ACQ6111" s="60"/>
      <c r="ACR6111" s="60"/>
      <c r="ACS6111" s="60"/>
      <c r="ACT6111" s="60"/>
      <c r="ACU6111" s="60"/>
      <c r="ACV6111" s="60"/>
      <c r="ACW6111" s="60"/>
      <c r="ACX6111" s="60"/>
      <c r="ACY6111" s="60">
        <v>0.99092643620235499</v>
      </c>
      <c r="ACZ6111" s="60"/>
      <c r="ADA6111" s="60"/>
      <c r="ADB6111" s="60"/>
      <c r="ADC6111" s="60"/>
      <c r="ADD6111" s="60"/>
      <c r="ADE6111" s="60"/>
    </row>
    <row r="6112" spans="760:785" x14ac:dyDescent="0.25">
      <c r="ACF6112" s="60"/>
      <c r="ACG6112" s="60"/>
      <c r="ACH6112" s="60"/>
      <c r="ACI6112" s="60"/>
      <c r="ACJ6112" s="60"/>
      <c r="ACK6112" s="60"/>
      <c r="ACL6112" s="60"/>
      <c r="ACM6112" s="60"/>
      <c r="ACN6112" s="60"/>
      <c r="ACO6112" s="60"/>
      <c r="ACP6112" s="60"/>
      <c r="ACQ6112" s="60"/>
      <c r="ACR6112" s="60"/>
      <c r="ACS6112" s="60"/>
      <c r="ACT6112" s="60"/>
      <c r="ACU6112" s="60"/>
      <c r="ACV6112" s="60"/>
      <c r="ACW6112" s="60"/>
      <c r="ACX6112" s="60"/>
      <c r="ACY6112" s="60">
        <v>0.99089919650372404</v>
      </c>
      <c r="ACZ6112" s="60"/>
      <c r="ADA6112" s="60"/>
      <c r="ADB6112" s="60"/>
      <c r="ADC6112" s="60"/>
      <c r="ADD6112" s="60"/>
      <c r="ADE6112" s="60"/>
    </row>
    <row r="6113" spans="760:785" x14ac:dyDescent="0.25">
      <c r="ACF6113" s="60"/>
      <c r="ACG6113" s="60"/>
      <c r="ACH6113" s="60"/>
      <c r="ACI6113" s="60"/>
      <c r="ACJ6113" s="60"/>
      <c r="ACK6113" s="60"/>
      <c r="ACL6113" s="60"/>
      <c r="ACM6113" s="60"/>
      <c r="ACN6113" s="60"/>
      <c r="ACO6113" s="60"/>
      <c r="ACP6113" s="60"/>
      <c r="ACQ6113" s="60"/>
      <c r="ACR6113" s="60"/>
      <c r="ACS6113" s="60"/>
      <c r="ACT6113" s="60"/>
      <c r="ACU6113" s="60"/>
      <c r="ACV6113" s="60"/>
      <c r="ACW6113" s="60"/>
      <c r="ACX6113" s="60"/>
      <c r="ACY6113" s="60">
        <v>0.99088966825021096</v>
      </c>
      <c r="ACZ6113" s="60"/>
      <c r="ADA6113" s="60"/>
      <c r="ADB6113" s="60"/>
      <c r="ADC6113" s="60"/>
      <c r="ADD6113" s="60"/>
      <c r="ADE6113" s="60"/>
    </row>
    <row r="6114" spans="760:785" x14ac:dyDescent="0.25">
      <c r="ACF6114" s="60"/>
      <c r="ACG6114" s="60"/>
      <c r="ACH6114" s="60"/>
      <c r="ACI6114" s="60"/>
      <c r="ACJ6114" s="60"/>
      <c r="ACK6114" s="60"/>
      <c r="ACL6114" s="60"/>
      <c r="ACM6114" s="60"/>
      <c r="ACN6114" s="60"/>
      <c r="ACO6114" s="60"/>
      <c r="ACP6114" s="60"/>
      <c r="ACQ6114" s="60"/>
      <c r="ACR6114" s="60"/>
      <c r="ACS6114" s="60"/>
      <c r="ACT6114" s="60"/>
      <c r="ACU6114" s="60"/>
      <c r="ACV6114" s="60"/>
      <c r="ACW6114" s="60"/>
      <c r="ACX6114" s="60"/>
      <c r="ACY6114" s="60">
        <v>0.99088631547805806</v>
      </c>
      <c r="ACZ6114" s="60"/>
      <c r="ADA6114" s="60"/>
      <c r="ADB6114" s="60"/>
      <c r="ADC6114" s="60"/>
      <c r="ADD6114" s="60"/>
      <c r="ADE6114" s="60"/>
    </row>
    <row r="6115" spans="760:785" x14ac:dyDescent="0.25">
      <c r="ACF6115" s="60"/>
      <c r="ACG6115" s="60"/>
      <c r="ACH6115" s="60"/>
      <c r="ACI6115" s="60"/>
      <c r="ACJ6115" s="60"/>
      <c r="ACK6115" s="60"/>
      <c r="ACL6115" s="60"/>
      <c r="ACM6115" s="60"/>
      <c r="ACN6115" s="60"/>
      <c r="ACO6115" s="60"/>
      <c r="ACP6115" s="60"/>
      <c r="ACQ6115" s="60"/>
      <c r="ACR6115" s="60"/>
      <c r="ACS6115" s="60"/>
      <c r="ACT6115" s="60"/>
      <c r="ACU6115" s="60"/>
      <c r="ACV6115" s="60"/>
      <c r="ACW6115" s="60"/>
      <c r="ACX6115" s="60"/>
      <c r="ACY6115" s="60">
        <v>0.99088433328707703</v>
      </c>
      <c r="ACZ6115" s="60"/>
      <c r="ADA6115" s="60"/>
      <c r="ADB6115" s="60"/>
      <c r="ADC6115" s="60"/>
      <c r="ADD6115" s="60"/>
      <c r="ADE6115" s="60"/>
    </row>
    <row r="6116" spans="760:785" x14ac:dyDescent="0.25">
      <c r="ACF6116" s="60"/>
      <c r="ACG6116" s="60"/>
      <c r="ACH6116" s="60"/>
      <c r="ACI6116" s="60"/>
      <c r="ACJ6116" s="60"/>
      <c r="ACK6116" s="60"/>
      <c r="ACL6116" s="60"/>
      <c r="ACM6116" s="60"/>
      <c r="ACN6116" s="60"/>
      <c r="ACO6116" s="60"/>
      <c r="ACP6116" s="60"/>
      <c r="ACQ6116" s="60"/>
      <c r="ACR6116" s="60"/>
      <c r="ACS6116" s="60"/>
      <c r="ACT6116" s="60"/>
      <c r="ACU6116" s="60"/>
      <c r="ACV6116" s="60"/>
      <c r="ACW6116" s="60"/>
      <c r="ACX6116" s="60"/>
      <c r="ACY6116" s="60">
        <v>0.99087915997898701</v>
      </c>
      <c r="ACZ6116" s="60"/>
      <c r="ADA6116" s="60"/>
      <c r="ADB6116" s="60"/>
      <c r="ADC6116" s="60"/>
      <c r="ADD6116" s="60"/>
      <c r="ADE6116" s="60"/>
    </row>
    <row r="6117" spans="760:785" x14ac:dyDescent="0.25">
      <c r="ACF6117" s="60"/>
      <c r="ACG6117" s="60"/>
      <c r="ACH6117" s="60"/>
      <c r="ACI6117" s="60"/>
      <c r="ACJ6117" s="60"/>
      <c r="ACK6117" s="60"/>
      <c r="ACL6117" s="60"/>
      <c r="ACM6117" s="60"/>
      <c r="ACN6117" s="60"/>
      <c r="ACO6117" s="60"/>
      <c r="ACP6117" s="60"/>
      <c r="ACQ6117" s="60"/>
      <c r="ACR6117" s="60"/>
      <c r="ACS6117" s="60"/>
      <c r="ACT6117" s="60"/>
      <c r="ACU6117" s="60"/>
      <c r="ACV6117" s="60"/>
      <c r="ACW6117" s="60"/>
      <c r="ACX6117" s="60"/>
      <c r="ACY6117" s="60">
        <v>0.99085661070513198</v>
      </c>
      <c r="ACZ6117" s="60"/>
      <c r="ADA6117" s="60"/>
      <c r="ADB6117" s="60"/>
      <c r="ADC6117" s="60"/>
      <c r="ADD6117" s="60"/>
      <c r="ADE6117" s="60"/>
    </row>
    <row r="6118" spans="760:785" x14ac:dyDescent="0.25">
      <c r="ACF6118" s="60"/>
      <c r="ACG6118" s="60"/>
      <c r="ACH6118" s="60"/>
      <c r="ACI6118" s="60"/>
      <c r="ACJ6118" s="60"/>
      <c r="ACK6118" s="60"/>
      <c r="ACL6118" s="60"/>
      <c r="ACM6118" s="60"/>
      <c r="ACN6118" s="60"/>
      <c r="ACO6118" s="60"/>
      <c r="ACP6118" s="60"/>
      <c r="ACQ6118" s="60"/>
      <c r="ACR6118" s="60"/>
      <c r="ACS6118" s="60"/>
      <c r="ACT6118" s="60"/>
      <c r="ACU6118" s="60"/>
      <c r="ACV6118" s="60"/>
      <c r="ACW6118" s="60"/>
      <c r="ACX6118" s="60"/>
      <c r="ACY6118" s="60">
        <v>0.99085108094079599</v>
      </c>
      <c r="ACZ6118" s="60"/>
      <c r="ADA6118" s="60"/>
      <c r="ADB6118" s="60"/>
      <c r="ADC6118" s="60"/>
      <c r="ADD6118" s="60"/>
      <c r="ADE6118" s="60"/>
    </row>
    <row r="6119" spans="760:785" x14ac:dyDescent="0.25">
      <c r="ACF6119" s="60"/>
      <c r="ACG6119" s="60"/>
      <c r="ACH6119" s="60"/>
      <c r="ACI6119" s="60"/>
      <c r="ACJ6119" s="60"/>
      <c r="ACK6119" s="60"/>
      <c r="ACL6119" s="60"/>
      <c r="ACM6119" s="60"/>
      <c r="ACN6119" s="60"/>
      <c r="ACO6119" s="60"/>
      <c r="ACP6119" s="60"/>
      <c r="ACQ6119" s="60"/>
      <c r="ACR6119" s="60"/>
      <c r="ACS6119" s="60"/>
      <c r="ACT6119" s="60"/>
      <c r="ACU6119" s="60"/>
      <c r="ACV6119" s="60"/>
      <c r="ACW6119" s="60"/>
      <c r="ACX6119" s="60"/>
      <c r="ACY6119" s="60">
        <v>0.99084737331352701</v>
      </c>
      <c r="ACZ6119" s="60"/>
      <c r="ADA6119" s="60"/>
      <c r="ADB6119" s="60"/>
      <c r="ADC6119" s="60"/>
      <c r="ADD6119" s="60"/>
      <c r="ADE6119" s="60"/>
    </row>
    <row r="6120" spans="760:785" x14ac:dyDescent="0.25">
      <c r="ACF6120" s="60"/>
      <c r="ACG6120" s="60"/>
      <c r="ACH6120" s="60"/>
      <c r="ACI6120" s="60"/>
      <c r="ACJ6120" s="60"/>
      <c r="ACK6120" s="60"/>
      <c r="ACL6120" s="60"/>
      <c r="ACM6120" s="60"/>
      <c r="ACN6120" s="60"/>
      <c r="ACO6120" s="60"/>
      <c r="ACP6120" s="60"/>
      <c r="ACQ6120" s="60"/>
      <c r="ACR6120" s="60"/>
      <c r="ACS6120" s="60"/>
      <c r="ACT6120" s="60"/>
      <c r="ACU6120" s="60"/>
      <c r="ACV6120" s="60"/>
      <c r="ACW6120" s="60"/>
      <c r="ACX6120" s="60"/>
      <c r="ACY6120" s="60">
        <v>0.99083505178384901</v>
      </c>
      <c r="ACZ6120" s="60"/>
      <c r="ADA6120" s="60"/>
      <c r="ADB6120" s="60"/>
      <c r="ADC6120" s="60"/>
      <c r="ADD6120" s="60"/>
      <c r="ADE6120" s="60"/>
    </row>
    <row r="6121" spans="760:785" x14ac:dyDescent="0.25">
      <c r="ACF6121" s="60"/>
      <c r="ACG6121" s="60"/>
      <c r="ACH6121" s="60"/>
      <c r="ACI6121" s="60"/>
      <c r="ACJ6121" s="60"/>
      <c r="ACK6121" s="60"/>
      <c r="ACL6121" s="60"/>
      <c r="ACM6121" s="60"/>
      <c r="ACN6121" s="60"/>
      <c r="ACO6121" s="60"/>
      <c r="ACP6121" s="60"/>
      <c r="ACQ6121" s="60"/>
      <c r="ACR6121" s="60"/>
      <c r="ACS6121" s="60"/>
      <c r="ACT6121" s="60"/>
      <c r="ACU6121" s="60"/>
      <c r="ACV6121" s="60"/>
      <c r="ACW6121" s="60"/>
      <c r="ACX6121" s="60"/>
      <c r="ACY6121" s="60">
        <v>0.99083185071320201</v>
      </c>
      <c r="ACZ6121" s="60"/>
      <c r="ADA6121" s="60"/>
      <c r="ADB6121" s="60"/>
      <c r="ADC6121" s="60"/>
      <c r="ADD6121" s="60"/>
      <c r="ADE6121" s="60"/>
    </row>
    <row r="6122" spans="760:785" x14ac:dyDescent="0.25">
      <c r="ACF6122" s="60"/>
      <c r="ACG6122" s="60"/>
      <c r="ACH6122" s="60"/>
      <c r="ACI6122" s="60"/>
      <c r="ACJ6122" s="60"/>
      <c r="ACK6122" s="60"/>
      <c r="ACL6122" s="60"/>
      <c r="ACM6122" s="60"/>
      <c r="ACN6122" s="60"/>
      <c r="ACO6122" s="60"/>
      <c r="ACP6122" s="60"/>
      <c r="ACQ6122" s="60"/>
      <c r="ACR6122" s="60"/>
      <c r="ACS6122" s="60"/>
      <c r="ACT6122" s="60"/>
      <c r="ACU6122" s="60"/>
      <c r="ACV6122" s="60"/>
      <c r="ACW6122" s="60"/>
      <c r="ACX6122" s="60"/>
      <c r="ACY6122" s="60">
        <v>0.99081843453528595</v>
      </c>
      <c r="ACZ6122" s="60"/>
      <c r="ADA6122" s="60"/>
      <c r="ADB6122" s="60"/>
      <c r="ADC6122" s="60"/>
      <c r="ADD6122" s="60"/>
      <c r="ADE6122" s="60"/>
    </row>
    <row r="6123" spans="760:785" x14ac:dyDescent="0.25">
      <c r="ACF6123" s="60"/>
      <c r="ACG6123" s="60"/>
      <c r="ACH6123" s="60"/>
      <c r="ACI6123" s="60"/>
      <c r="ACJ6123" s="60"/>
      <c r="ACK6123" s="60"/>
      <c r="ACL6123" s="60"/>
      <c r="ACM6123" s="60"/>
      <c r="ACN6123" s="60"/>
      <c r="ACO6123" s="60"/>
      <c r="ACP6123" s="60"/>
      <c r="ACQ6123" s="60"/>
      <c r="ACR6123" s="60"/>
      <c r="ACS6123" s="60"/>
      <c r="ACT6123" s="60"/>
      <c r="ACU6123" s="60"/>
      <c r="ACV6123" s="60"/>
      <c r="ACW6123" s="60"/>
      <c r="ACX6123" s="60"/>
      <c r="ACY6123" s="60">
        <v>0.99081659530184796</v>
      </c>
      <c r="ACZ6123" s="60"/>
      <c r="ADA6123" s="60"/>
      <c r="ADB6123" s="60"/>
      <c r="ADC6123" s="60"/>
      <c r="ADD6123" s="60"/>
      <c r="ADE6123" s="60"/>
    </row>
    <row r="6124" spans="760:785" x14ac:dyDescent="0.25">
      <c r="ACF6124" s="60"/>
      <c r="ACG6124" s="60"/>
      <c r="ACH6124" s="60"/>
      <c r="ACI6124" s="60"/>
      <c r="ACJ6124" s="60"/>
      <c r="ACK6124" s="60"/>
      <c r="ACL6124" s="60"/>
      <c r="ACM6124" s="60"/>
      <c r="ACN6124" s="60"/>
      <c r="ACO6124" s="60"/>
      <c r="ACP6124" s="60"/>
      <c r="ACQ6124" s="60"/>
      <c r="ACR6124" s="60"/>
      <c r="ACS6124" s="60"/>
      <c r="ACT6124" s="60"/>
      <c r="ACU6124" s="60"/>
      <c r="ACV6124" s="60"/>
      <c r="ACW6124" s="60"/>
      <c r="ACX6124" s="60"/>
      <c r="ACY6124" s="60">
        <v>0.99079429118564799</v>
      </c>
      <c r="ACZ6124" s="60"/>
      <c r="ADA6124" s="60"/>
      <c r="ADB6124" s="60"/>
      <c r="ADC6124" s="60"/>
      <c r="ADD6124" s="60"/>
      <c r="ADE6124" s="60"/>
    </row>
    <row r="6125" spans="760:785" x14ac:dyDescent="0.25">
      <c r="ACF6125" s="60"/>
      <c r="ACG6125" s="60"/>
      <c r="ACH6125" s="60"/>
      <c r="ACI6125" s="60"/>
      <c r="ACJ6125" s="60"/>
      <c r="ACK6125" s="60"/>
      <c r="ACL6125" s="60"/>
      <c r="ACM6125" s="60"/>
      <c r="ACN6125" s="60"/>
      <c r="ACO6125" s="60"/>
      <c r="ACP6125" s="60"/>
      <c r="ACQ6125" s="60"/>
      <c r="ACR6125" s="60"/>
      <c r="ACS6125" s="60"/>
      <c r="ACT6125" s="60"/>
      <c r="ACU6125" s="60"/>
      <c r="ACV6125" s="60"/>
      <c r="ACW6125" s="60"/>
      <c r="ACX6125" s="60"/>
      <c r="ACY6125" s="60">
        <v>0.99077771655631797</v>
      </c>
      <c r="ACZ6125" s="60"/>
      <c r="ADA6125" s="60"/>
      <c r="ADB6125" s="60"/>
      <c r="ADC6125" s="60"/>
      <c r="ADD6125" s="60"/>
      <c r="ADE6125" s="60"/>
    </row>
    <row r="6126" spans="760:785" x14ac:dyDescent="0.25">
      <c r="ACF6126" s="60"/>
      <c r="ACG6126" s="60"/>
      <c r="ACH6126" s="60"/>
      <c r="ACI6126" s="60"/>
      <c r="ACJ6126" s="60"/>
      <c r="ACK6126" s="60"/>
      <c r="ACL6126" s="60"/>
      <c r="ACM6126" s="60"/>
      <c r="ACN6126" s="60"/>
      <c r="ACO6126" s="60"/>
      <c r="ACP6126" s="60"/>
      <c r="ACQ6126" s="60"/>
      <c r="ACR6126" s="60"/>
      <c r="ACS6126" s="60"/>
      <c r="ACT6126" s="60"/>
      <c r="ACU6126" s="60"/>
      <c r="ACV6126" s="60"/>
      <c r="ACW6126" s="60"/>
      <c r="ACX6126" s="60"/>
      <c r="ACY6126" s="60">
        <v>0.99075003203585699</v>
      </c>
      <c r="ACZ6126" s="60"/>
      <c r="ADA6126" s="60"/>
      <c r="ADB6126" s="60"/>
      <c r="ADC6126" s="60"/>
      <c r="ADD6126" s="60"/>
      <c r="ADE6126" s="60"/>
    </row>
    <row r="6127" spans="760:785" x14ac:dyDescent="0.25">
      <c r="ACF6127" s="60"/>
      <c r="ACG6127" s="60"/>
      <c r="ACH6127" s="60"/>
      <c r="ACI6127" s="60"/>
      <c r="ACJ6127" s="60"/>
      <c r="ACK6127" s="60"/>
      <c r="ACL6127" s="60"/>
      <c r="ACM6127" s="60"/>
      <c r="ACN6127" s="60"/>
      <c r="ACO6127" s="60"/>
      <c r="ACP6127" s="60"/>
      <c r="ACQ6127" s="60"/>
      <c r="ACR6127" s="60"/>
      <c r="ACS6127" s="60"/>
      <c r="ACT6127" s="60"/>
      <c r="ACU6127" s="60"/>
      <c r="ACV6127" s="60"/>
      <c r="ACW6127" s="60"/>
      <c r="ACX6127" s="60"/>
      <c r="ACY6127" s="60">
        <v>0.99074393711215902</v>
      </c>
      <c r="ACZ6127" s="60"/>
      <c r="ADA6127" s="60"/>
      <c r="ADB6127" s="60"/>
      <c r="ADC6127" s="60"/>
      <c r="ADD6127" s="60"/>
      <c r="ADE6127" s="60"/>
    </row>
    <row r="6128" spans="760:785" x14ac:dyDescent="0.25">
      <c r="ACF6128" s="60"/>
      <c r="ACG6128" s="60"/>
      <c r="ACH6128" s="60"/>
      <c r="ACI6128" s="60"/>
      <c r="ACJ6128" s="60"/>
      <c r="ACK6128" s="60"/>
      <c r="ACL6128" s="60"/>
      <c r="ACM6128" s="60"/>
      <c r="ACN6128" s="60"/>
      <c r="ACO6128" s="60"/>
      <c r="ACP6128" s="60"/>
      <c r="ACQ6128" s="60"/>
      <c r="ACR6128" s="60"/>
      <c r="ACS6128" s="60"/>
      <c r="ACT6128" s="60"/>
      <c r="ACU6128" s="60"/>
      <c r="ACV6128" s="60"/>
      <c r="ACW6128" s="60"/>
      <c r="ACX6128" s="60"/>
      <c r="ACY6128" s="60">
        <v>0.99074077763436297</v>
      </c>
      <c r="ACZ6128" s="60"/>
      <c r="ADA6128" s="60"/>
      <c r="ADB6128" s="60"/>
      <c r="ADC6128" s="60"/>
      <c r="ADD6128" s="60"/>
      <c r="ADE6128" s="60"/>
    </row>
    <row r="6129" spans="760:785" x14ac:dyDescent="0.25">
      <c r="ACF6129" s="60"/>
      <c r="ACG6129" s="60"/>
      <c r="ACH6129" s="60"/>
      <c r="ACI6129" s="60"/>
      <c r="ACJ6129" s="60"/>
      <c r="ACK6129" s="60"/>
      <c r="ACL6129" s="60"/>
      <c r="ACM6129" s="60"/>
      <c r="ACN6129" s="60"/>
      <c r="ACO6129" s="60"/>
      <c r="ACP6129" s="60"/>
      <c r="ACQ6129" s="60"/>
      <c r="ACR6129" s="60"/>
      <c r="ACS6129" s="60"/>
      <c r="ACT6129" s="60"/>
      <c r="ACU6129" s="60"/>
      <c r="ACV6129" s="60"/>
      <c r="ACW6129" s="60"/>
      <c r="ACX6129" s="60"/>
      <c r="ACY6129" s="60">
        <v>0.99073333215327897</v>
      </c>
      <c r="ACZ6129" s="60"/>
      <c r="ADA6129" s="60"/>
      <c r="ADB6129" s="60"/>
      <c r="ADC6129" s="60"/>
      <c r="ADD6129" s="60"/>
      <c r="ADE6129" s="60"/>
    </row>
    <row r="6130" spans="760:785" x14ac:dyDescent="0.25">
      <c r="ACF6130" s="60"/>
      <c r="ACG6130" s="60"/>
      <c r="ACH6130" s="60"/>
      <c r="ACI6130" s="60"/>
      <c r="ACJ6130" s="60"/>
      <c r="ACK6130" s="60"/>
      <c r="ACL6130" s="60"/>
      <c r="ACM6130" s="60"/>
      <c r="ACN6130" s="60"/>
      <c r="ACO6130" s="60"/>
      <c r="ACP6130" s="60"/>
      <c r="ACQ6130" s="60"/>
      <c r="ACR6130" s="60"/>
      <c r="ACS6130" s="60"/>
      <c r="ACT6130" s="60"/>
      <c r="ACU6130" s="60"/>
      <c r="ACV6130" s="60"/>
      <c r="ACW6130" s="60"/>
      <c r="ACX6130" s="60"/>
      <c r="ACY6130" s="60">
        <v>0.99072681469577095</v>
      </c>
      <c r="ACZ6130" s="60"/>
      <c r="ADA6130" s="60"/>
      <c r="ADB6130" s="60"/>
      <c r="ADC6130" s="60"/>
      <c r="ADD6130" s="60"/>
      <c r="ADE6130" s="60"/>
    </row>
    <row r="6131" spans="760:785" x14ac:dyDescent="0.25">
      <c r="ACF6131" s="60"/>
      <c r="ACG6131" s="60"/>
      <c r="ACH6131" s="60"/>
      <c r="ACI6131" s="60"/>
      <c r="ACJ6131" s="60"/>
      <c r="ACK6131" s="60"/>
      <c r="ACL6131" s="60"/>
      <c r="ACM6131" s="60"/>
      <c r="ACN6131" s="60"/>
      <c r="ACO6131" s="60"/>
      <c r="ACP6131" s="60"/>
      <c r="ACQ6131" s="60"/>
      <c r="ACR6131" s="60"/>
      <c r="ACS6131" s="60"/>
      <c r="ACT6131" s="60"/>
      <c r="ACU6131" s="60"/>
      <c r="ACV6131" s="60"/>
      <c r="ACW6131" s="60"/>
      <c r="ACX6131" s="60"/>
      <c r="ACY6131" s="60">
        <v>0.99069808405039805</v>
      </c>
      <c r="ACZ6131" s="60"/>
      <c r="ADA6131" s="60"/>
      <c r="ADB6131" s="60"/>
      <c r="ADC6131" s="60"/>
      <c r="ADD6131" s="60"/>
      <c r="ADE6131" s="60"/>
    </row>
    <row r="6132" spans="760:785" x14ac:dyDescent="0.25">
      <c r="ACF6132" s="60"/>
      <c r="ACG6132" s="60"/>
      <c r="ACH6132" s="60"/>
      <c r="ACI6132" s="60"/>
      <c r="ACJ6132" s="60"/>
      <c r="ACK6132" s="60"/>
      <c r="ACL6132" s="60"/>
      <c r="ACM6132" s="60"/>
      <c r="ACN6132" s="60"/>
      <c r="ACO6132" s="60"/>
      <c r="ACP6132" s="60"/>
      <c r="ACQ6132" s="60"/>
      <c r="ACR6132" s="60"/>
      <c r="ACS6132" s="60"/>
      <c r="ACT6132" s="60"/>
      <c r="ACU6132" s="60"/>
      <c r="ACV6132" s="60"/>
      <c r="ACW6132" s="60"/>
      <c r="ACX6132" s="60"/>
      <c r="ACY6132" s="60">
        <v>0.99064405494361196</v>
      </c>
      <c r="ACZ6132" s="60"/>
      <c r="ADA6132" s="60"/>
      <c r="ADB6132" s="60"/>
      <c r="ADC6132" s="60"/>
      <c r="ADD6132" s="60"/>
      <c r="ADE6132" s="60"/>
    </row>
    <row r="6133" spans="760:785" x14ac:dyDescent="0.25">
      <c r="ACF6133" s="60"/>
      <c r="ACG6133" s="60"/>
      <c r="ACH6133" s="60"/>
      <c r="ACI6133" s="60"/>
      <c r="ACJ6133" s="60"/>
      <c r="ACK6133" s="60"/>
      <c r="ACL6133" s="60"/>
      <c r="ACM6133" s="60"/>
      <c r="ACN6133" s="60"/>
      <c r="ACO6133" s="60"/>
      <c r="ACP6133" s="60"/>
      <c r="ACQ6133" s="60"/>
      <c r="ACR6133" s="60"/>
      <c r="ACS6133" s="60"/>
      <c r="ACT6133" s="60"/>
      <c r="ACU6133" s="60"/>
      <c r="ACV6133" s="60"/>
      <c r="ACW6133" s="60"/>
      <c r="ACX6133" s="60"/>
      <c r="ACY6133" s="60">
        <v>0.99062133590096801</v>
      </c>
      <c r="ACZ6133" s="60"/>
      <c r="ADA6133" s="60"/>
      <c r="ADB6133" s="60"/>
      <c r="ADC6133" s="60"/>
      <c r="ADD6133" s="60"/>
      <c r="ADE6133" s="60"/>
    </row>
    <row r="6134" spans="760:785" x14ac:dyDescent="0.25">
      <c r="ACF6134" s="60"/>
      <c r="ACG6134" s="60"/>
      <c r="ACH6134" s="60"/>
      <c r="ACI6134" s="60"/>
      <c r="ACJ6134" s="60"/>
      <c r="ACK6134" s="60"/>
      <c r="ACL6134" s="60"/>
      <c r="ACM6134" s="60"/>
      <c r="ACN6134" s="60"/>
      <c r="ACO6134" s="60"/>
      <c r="ACP6134" s="60"/>
      <c r="ACQ6134" s="60"/>
      <c r="ACR6134" s="60"/>
      <c r="ACS6134" s="60"/>
      <c r="ACT6134" s="60"/>
      <c r="ACU6134" s="60"/>
      <c r="ACV6134" s="60"/>
      <c r="ACW6134" s="60"/>
      <c r="ACX6134" s="60"/>
      <c r="ACY6134" s="60">
        <v>0.99059967751376699</v>
      </c>
      <c r="ACZ6134" s="60"/>
      <c r="ADA6134" s="60"/>
      <c r="ADB6134" s="60"/>
      <c r="ADC6134" s="60"/>
      <c r="ADD6134" s="60"/>
      <c r="ADE6134" s="60"/>
    </row>
    <row r="6135" spans="760:785" x14ac:dyDescent="0.25">
      <c r="ACF6135" s="60"/>
      <c r="ACG6135" s="60"/>
      <c r="ACH6135" s="60"/>
      <c r="ACI6135" s="60"/>
      <c r="ACJ6135" s="60"/>
      <c r="ACK6135" s="60"/>
      <c r="ACL6135" s="60"/>
      <c r="ACM6135" s="60"/>
      <c r="ACN6135" s="60"/>
      <c r="ACO6135" s="60"/>
      <c r="ACP6135" s="60"/>
      <c r="ACQ6135" s="60"/>
      <c r="ACR6135" s="60"/>
      <c r="ACS6135" s="60"/>
      <c r="ACT6135" s="60"/>
      <c r="ACU6135" s="60"/>
      <c r="ACV6135" s="60"/>
      <c r="ACW6135" s="60"/>
      <c r="ACX6135" s="60"/>
      <c r="ACY6135" s="60">
        <v>0.99058704595470504</v>
      </c>
      <c r="ACZ6135" s="60"/>
      <c r="ADA6135" s="60"/>
      <c r="ADB6135" s="60"/>
      <c r="ADC6135" s="60"/>
      <c r="ADD6135" s="60"/>
      <c r="ADE6135" s="60"/>
    </row>
    <row r="6136" spans="760:785" x14ac:dyDescent="0.25">
      <c r="ACF6136" s="60"/>
      <c r="ACG6136" s="60"/>
      <c r="ACH6136" s="60"/>
      <c r="ACI6136" s="60"/>
      <c r="ACJ6136" s="60"/>
      <c r="ACK6136" s="60"/>
      <c r="ACL6136" s="60"/>
      <c r="ACM6136" s="60"/>
      <c r="ACN6136" s="60"/>
      <c r="ACO6136" s="60"/>
      <c r="ACP6136" s="60"/>
      <c r="ACQ6136" s="60"/>
      <c r="ACR6136" s="60"/>
      <c r="ACS6136" s="60"/>
      <c r="ACT6136" s="60"/>
      <c r="ACU6136" s="60"/>
      <c r="ACV6136" s="60"/>
      <c r="ACW6136" s="60"/>
      <c r="ACX6136" s="60"/>
      <c r="ACY6136" s="60">
        <v>0.99058269096352203</v>
      </c>
      <c r="ACZ6136" s="60"/>
      <c r="ADA6136" s="60"/>
      <c r="ADB6136" s="60"/>
      <c r="ADC6136" s="60"/>
      <c r="ADD6136" s="60"/>
      <c r="ADE6136" s="60"/>
    </row>
    <row r="6137" spans="760:785" x14ac:dyDescent="0.25">
      <c r="ACF6137" s="60"/>
      <c r="ACG6137" s="60"/>
      <c r="ACH6137" s="60"/>
      <c r="ACI6137" s="60"/>
      <c r="ACJ6137" s="60"/>
      <c r="ACK6137" s="60"/>
      <c r="ACL6137" s="60"/>
      <c r="ACM6137" s="60"/>
      <c r="ACN6137" s="60"/>
      <c r="ACO6137" s="60"/>
      <c r="ACP6137" s="60"/>
      <c r="ACQ6137" s="60"/>
      <c r="ACR6137" s="60"/>
      <c r="ACS6137" s="60"/>
      <c r="ACT6137" s="60"/>
      <c r="ACU6137" s="60"/>
      <c r="ACV6137" s="60"/>
      <c r="ACW6137" s="60"/>
      <c r="ACX6137" s="60"/>
      <c r="ACY6137" s="60">
        <v>0.99057021373334198</v>
      </c>
      <c r="ACZ6137" s="60"/>
      <c r="ADA6137" s="60"/>
      <c r="ADB6137" s="60"/>
      <c r="ADC6137" s="60"/>
      <c r="ADD6137" s="60"/>
      <c r="ADE6137" s="60"/>
    </row>
    <row r="6138" spans="760:785" x14ac:dyDescent="0.25">
      <c r="ACF6138" s="60"/>
      <c r="ACG6138" s="60"/>
      <c r="ACH6138" s="60"/>
      <c r="ACI6138" s="60"/>
      <c r="ACJ6138" s="60"/>
      <c r="ACK6138" s="60"/>
      <c r="ACL6138" s="60"/>
      <c r="ACM6138" s="60"/>
      <c r="ACN6138" s="60"/>
      <c r="ACO6138" s="60"/>
      <c r="ACP6138" s="60"/>
      <c r="ACQ6138" s="60"/>
      <c r="ACR6138" s="60"/>
      <c r="ACS6138" s="60"/>
      <c r="ACT6138" s="60"/>
      <c r="ACU6138" s="60"/>
      <c r="ACV6138" s="60"/>
      <c r="ACW6138" s="60"/>
      <c r="ACX6138" s="60"/>
      <c r="ACY6138" s="60">
        <v>0.99056980151476204</v>
      </c>
      <c r="ACZ6138" s="60"/>
      <c r="ADA6138" s="60"/>
      <c r="ADB6138" s="60"/>
      <c r="ADC6138" s="60"/>
      <c r="ADD6138" s="60"/>
      <c r="ADE6138" s="60"/>
    </row>
    <row r="6139" spans="760:785" x14ac:dyDescent="0.25">
      <c r="ACF6139" s="60"/>
      <c r="ACG6139" s="60"/>
      <c r="ACH6139" s="60"/>
      <c r="ACI6139" s="60"/>
      <c r="ACJ6139" s="60"/>
      <c r="ACK6139" s="60"/>
      <c r="ACL6139" s="60"/>
      <c r="ACM6139" s="60"/>
      <c r="ACN6139" s="60"/>
      <c r="ACO6139" s="60"/>
      <c r="ACP6139" s="60"/>
      <c r="ACQ6139" s="60"/>
      <c r="ACR6139" s="60"/>
      <c r="ACS6139" s="60"/>
      <c r="ACT6139" s="60"/>
      <c r="ACU6139" s="60"/>
      <c r="ACV6139" s="60"/>
      <c r="ACW6139" s="60"/>
      <c r="ACX6139" s="60"/>
      <c r="ACY6139" s="60">
        <v>0.99056540497223899</v>
      </c>
      <c r="ACZ6139" s="60"/>
      <c r="ADA6139" s="60"/>
      <c r="ADB6139" s="60"/>
      <c r="ADC6139" s="60"/>
      <c r="ADD6139" s="60"/>
      <c r="ADE6139" s="60"/>
    </row>
    <row r="6140" spans="760:785" x14ac:dyDescent="0.25">
      <c r="ACF6140" s="60"/>
      <c r="ACG6140" s="60"/>
      <c r="ACH6140" s="60"/>
      <c r="ACI6140" s="60"/>
      <c r="ACJ6140" s="60"/>
      <c r="ACK6140" s="60"/>
      <c r="ACL6140" s="60"/>
      <c r="ACM6140" s="60"/>
      <c r="ACN6140" s="60"/>
      <c r="ACO6140" s="60"/>
      <c r="ACP6140" s="60"/>
      <c r="ACQ6140" s="60"/>
      <c r="ACR6140" s="60"/>
      <c r="ACS6140" s="60"/>
      <c r="ACT6140" s="60"/>
      <c r="ACU6140" s="60"/>
      <c r="ACV6140" s="60"/>
      <c r="ACW6140" s="60"/>
      <c r="ACX6140" s="60"/>
      <c r="ACY6140" s="60">
        <v>0.99055557671565997</v>
      </c>
      <c r="ACZ6140" s="60"/>
      <c r="ADA6140" s="60"/>
      <c r="ADB6140" s="60"/>
      <c r="ADC6140" s="60"/>
      <c r="ADD6140" s="60"/>
      <c r="ADE6140" s="60"/>
    </row>
    <row r="6141" spans="760:785" x14ac:dyDescent="0.25">
      <c r="ACF6141" s="60"/>
      <c r="ACG6141" s="60"/>
      <c r="ACH6141" s="60"/>
      <c r="ACI6141" s="60"/>
      <c r="ACJ6141" s="60"/>
      <c r="ACK6141" s="60"/>
      <c r="ACL6141" s="60"/>
      <c r="ACM6141" s="60"/>
      <c r="ACN6141" s="60"/>
      <c r="ACO6141" s="60"/>
      <c r="ACP6141" s="60"/>
      <c r="ACQ6141" s="60"/>
      <c r="ACR6141" s="60"/>
      <c r="ACS6141" s="60"/>
      <c r="ACT6141" s="60"/>
      <c r="ACU6141" s="60"/>
      <c r="ACV6141" s="60"/>
      <c r="ACW6141" s="60"/>
      <c r="ACX6141" s="60"/>
      <c r="ACY6141" s="60">
        <v>0.99054102265991495</v>
      </c>
      <c r="ACZ6141" s="60"/>
      <c r="ADA6141" s="60"/>
      <c r="ADB6141" s="60"/>
      <c r="ADC6141" s="60"/>
      <c r="ADD6141" s="60"/>
      <c r="ADE6141" s="60"/>
    </row>
    <row r="6142" spans="760:785" x14ac:dyDescent="0.25">
      <c r="ACF6142" s="60"/>
      <c r="ACG6142" s="60"/>
      <c r="ACH6142" s="60"/>
      <c r="ACI6142" s="60"/>
      <c r="ACJ6142" s="60"/>
      <c r="ACK6142" s="60"/>
      <c r="ACL6142" s="60"/>
      <c r="ACM6142" s="60"/>
      <c r="ACN6142" s="60"/>
      <c r="ACO6142" s="60"/>
      <c r="ACP6142" s="60"/>
      <c r="ACQ6142" s="60"/>
      <c r="ACR6142" s="60"/>
      <c r="ACS6142" s="60"/>
      <c r="ACT6142" s="60"/>
      <c r="ACU6142" s="60"/>
      <c r="ACV6142" s="60"/>
      <c r="ACW6142" s="60"/>
      <c r="ACX6142" s="60"/>
      <c r="ACY6142" s="60">
        <v>0.99052175648159801</v>
      </c>
      <c r="ACZ6142" s="60"/>
      <c r="ADA6142" s="60"/>
      <c r="ADB6142" s="60"/>
      <c r="ADC6142" s="60"/>
      <c r="ADD6142" s="60"/>
      <c r="ADE6142" s="60"/>
    </row>
    <row r="6143" spans="760:785" x14ac:dyDescent="0.25">
      <c r="ACF6143" s="60"/>
      <c r="ACG6143" s="60"/>
      <c r="ACH6143" s="60"/>
      <c r="ACI6143" s="60"/>
      <c r="ACJ6143" s="60"/>
      <c r="ACK6143" s="60"/>
      <c r="ACL6143" s="60"/>
      <c r="ACM6143" s="60"/>
      <c r="ACN6143" s="60"/>
      <c r="ACO6143" s="60"/>
      <c r="ACP6143" s="60"/>
      <c r="ACQ6143" s="60"/>
      <c r="ACR6143" s="60"/>
      <c r="ACS6143" s="60"/>
      <c r="ACT6143" s="60"/>
      <c r="ACU6143" s="60"/>
      <c r="ACV6143" s="60"/>
      <c r="ACW6143" s="60"/>
      <c r="ACX6143" s="60"/>
      <c r="ACY6143" s="60">
        <v>0.99050795567181105</v>
      </c>
      <c r="ACZ6143" s="60"/>
      <c r="ADA6143" s="60"/>
      <c r="ADB6143" s="60"/>
      <c r="ADC6143" s="60"/>
      <c r="ADD6143" s="60"/>
      <c r="ADE6143" s="60"/>
    </row>
    <row r="6144" spans="760:785" x14ac:dyDescent="0.25">
      <c r="ACF6144" s="60"/>
      <c r="ACG6144" s="60"/>
      <c r="ACH6144" s="60"/>
      <c r="ACI6144" s="60"/>
      <c r="ACJ6144" s="60"/>
      <c r="ACK6144" s="60"/>
      <c r="ACL6144" s="60"/>
      <c r="ACM6144" s="60"/>
      <c r="ACN6144" s="60"/>
      <c r="ACO6144" s="60"/>
      <c r="ACP6144" s="60"/>
      <c r="ACQ6144" s="60"/>
      <c r="ACR6144" s="60"/>
      <c r="ACS6144" s="60"/>
      <c r="ACT6144" s="60"/>
      <c r="ACU6144" s="60"/>
      <c r="ACV6144" s="60"/>
      <c r="ACW6144" s="60"/>
      <c r="ACX6144" s="60"/>
      <c r="ACY6144" s="60">
        <v>0.99050161109991897</v>
      </c>
      <c r="ACZ6144" s="60"/>
      <c r="ADA6144" s="60"/>
      <c r="ADB6144" s="60"/>
      <c r="ADC6144" s="60"/>
      <c r="ADD6144" s="60"/>
      <c r="ADE6144" s="60"/>
    </row>
    <row r="6145" spans="760:785" x14ac:dyDescent="0.25">
      <c r="ACF6145" s="60"/>
      <c r="ACG6145" s="60"/>
      <c r="ACH6145" s="60"/>
      <c r="ACI6145" s="60"/>
      <c r="ACJ6145" s="60"/>
      <c r="ACK6145" s="60"/>
      <c r="ACL6145" s="60"/>
      <c r="ACM6145" s="60"/>
      <c r="ACN6145" s="60"/>
      <c r="ACO6145" s="60"/>
      <c r="ACP6145" s="60"/>
      <c r="ACQ6145" s="60"/>
      <c r="ACR6145" s="60"/>
      <c r="ACS6145" s="60"/>
      <c r="ACT6145" s="60"/>
      <c r="ACU6145" s="60"/>
      <c r="ACV6145" s="60"/>
      <c r="ACW6145" s="60"/>
      <c r="ACX6145" s="60"/>
      <c r="ACY6145" s="60">
        <v>0.99050087365707296</v>
      </c>
      <c r="ACZ6145" s="60"/>
      <c r="ADA6145" s="60"/>
      <c r="ADB6145" s="60"/>
      <c r="ADC6145" s="60"/>
      <c r="ADD6145" s="60"/>
      <c r="ADE6145" s="60"/>
    </row>
    <row r="6146" spans="760:785" x14ac:dyDescent="0.25">
      <c r="ACF6146" s="60"/>
      <c r="ACG6146" s="60"/>
      <c r="ACH6146" s="60"/>
      <c r="ACI6146" s="60"/>
      <c r="ACJ6146" s="60"/>
      <c r="ACK6146" s="60"/>
      <c r="ACL6146" s="60"/>
      <c r="ACM6146" s="60"/>
      <c r="ACN6146" s="60"/>
      <c r="ACO6146" s="60"/>
      <c r="ACP6146" s="60"/>
      <c r="ACQ6146" s="60"/>
      <c r="ACR6146" s="60"/>
      <c r="ACS6146" s="60"/>
      <c r="ACT6146" s="60"/>
      <c r="ACU6146" s="60"/>
      <c r="ACV6146" s="60"/>
      <c r="ACW6146" s="60"/>
      <c r="ACX6146" s="60"/>
      <c r="ACY6146" s="60">
        <v>0.99049514971651798</v>
      </c>
      <c r="ACZ6146" s="60"/>
      <c r="ADA6146" s="60"/>
      <c r="ADB6146" s="60"/>
      <c r="ADC6146" s="60"/>
      <c r="ADD6146" s="60"/>
      <c r="ADE6146" s="60"/>
    </row>
    <row r="6147" spans="760:785" x14ac:dyDescent="0.25">
      <c r="ACF6147" s="60"/>
      <c r="ACG6147" s="60"/>
      <c r="ACH6147" s="60"/>
      <c r="ACI6147" s="60"/>
      <c r="ACJ6147" s="60"/>
      <c r="ACK6147" s="60"/>
      <c r="ACL6147" s="60"/>
      <c r="ACM6147" s="60"/>
      <c r="ACN6147" s="60"/>
      <c r="ACO6147" s="60"/>
      <c r="ACP6147" s="60"/>
      <c r="ACQ6147" s="60"/>
      <c r="ACR6147" s="60"/>
      <c r="ACS6147" s="60"/>
      <c r="ACT6147" s="60"/>
      <c r="ACU6147" s="60"/>
      <c r="ACV6147" s="60"/>
      <c r="ACW6147" s="60"/>
      <c r="ACX6147" s="60"/>
      <c r="ACY6147" s="60">
        <v>0.990480724326392</v>
      </c>
      <c r="ACZ6147" s="60"/>
      <c r="ADA6147" s="60"/>
      <c r="ADB6147" s="60"/>
      <c r="ADC6147" s="60"/>
      <c r="ADD6147" s="60"/>
      <c r="ADE6147" s="60"/>
    </row>
    <row r="6148" spans="760:785" x14ac:dyDescent="0.25">
      <c r="ACF6148" s="60"/>
      <c r="ACG6148" s="60"/>
      <c r="ACH6148" s="60"/>
      <c r="ACI6148" s="60"/>
      <c r="ACJ6148" s="60"/>
      <c r="ACK6148" s="60"/>
      <c r="ACL6148" s="60"/>
      <c r="ACM6148" s="60"/>
      <c r="ACN6148" s="60"/>
      <c r="ACO6148" s="60"/>
      <c r="ACP6148" s="60"/>
      <c r="ACQ6148" s="60"/>
      <c r="ACR6148" s="60"/>
      <c r="ACS6148" s="60"/>
      <c r="ACT6148" s="60"/>
      <c r="ACU6148" s="60"/>
      <c r="ACV6148" s="60"/>
      <c r="ACW6148" s="60"/>
      <c r="ACX6148" s="60"/>
      <c r="ACY6148" s="60">
        <v>0.99047792154426295</v>
      </c>
      <c r="ACZ6148" s="60"/>
      <c r="ADA6148" s="60"/>
      <c r="ADB6148" s="60"/>
      <c r="ADC6148" s="60"/>
      <c r="ADD6148" s="60"/>
      <c r="ADE6148" s="60"/>
    </row>
    <row r="6149" spans="760:785" x14ac:dyDescent="0.25">
      <c r="ACF6149" s="60"/>
      <c r="ACG6149" s="60"/>
      <c r="ACH6149" s="60"/>
      <c r="ACI6149" s="60"/>
      <c r="ACJ6149" s="60"/>
      <c r="ACK6149" s="60"/>
      <c r="ACL6149" s="60"/>
      <c r="ACM6149" s="60"/>
      <c r="ACN6149" s="60"/>
      <c r="ACO6149" s="60"/>
      <c r="ACP6149" s="60"/>
      <c r="ACQ6149" s="60"/>
      <c r="ACR6149" s="60"/>
      <c r="ACS6149" s="60"/>
      <c r="ACT6149" s="60"/>
      <c r="ACU6149" s="60"/>
      <c r="ACV6149" s="60"/>
      <c r="ACW6149" s="60"/>
      <c r="ACX6149" s="60"/>
      <c r="ACY6149" s="60">
        <v>0.99045714391705997</v>
      </c>
      <c r="ACZ6149" s="60"/>
      <c r="ADA6149" s="60"/>
      <c r="ADB6149" s="60"/>
      <c r="ADC6149" s="60"/>
      <c r="ADD6149" s="60"/>
      <c r="ADE6149" s="60"/>
    </row>
    <row r="6150" spans="760:785" x14ac:dyDescent="0.25">
      <c r="ACF6150" s="60"/>
      <c r="ACG6150" s="60"/>
      <c r="ACH6150" s="60"/>
      <c r="ACI6150" s="60"/>
      <c r="ACJ6150" s="60"/>
      <c r="ACK6150" s="60"/>
      <c r="ACL6150" s="60"/>
      <c r="ACM6150" s="60"/>
      <c r="ACN6150" s="60"/>
      <c r="ACO6150" s="60"/>
      <c r="ACP6150" s="60"/>
      <c r="ACQ6150" s="60"/>
      <c r="ACR6150" s="60"/>
      <c r="ACS6150" s="60"/>
      <c r="ACT6150" s="60"/>
      <c r="ACU6150" s="60"/>
      <c r="ACV6150" s="60"/>
      <c r="ACW6150" s="60"/>
      <c r="ACX6150" s="60"/>
      <c r="ACY6150" s="60">
        <v>0.99044436187269502</v>
      </c>
      <c r="ACZ6150" s="60"/>
      <c r="ADA6150" s="60"/>
      <c r="ADB6150" s="60"/>
      <c r="ADC6150" s="60"/>
      <c r="ADD6150" s="60"/>
      <c r="ADE6150" s="60"/>
    </row>
    <row r="6151" spans="760:785" x14ac:dyDescent="0.25">
      <c r="ACF6151" s="60"/>
      <c r="ACG6151" s="60"/>
      <c r="ACH6151" s="60"/>
      <c r="ACI6151" s="60"/>
      <c r="ACJ6151" s="60"/>
      <c r="ACK6151" s="60"/>
      <c r="ACL6151" s="60"/>
      <c r="ACM6151" s="60"/>
      <c r="ACN6151" s="60"/>
      <c r="ACO6151" s="60"/>
      <c r="ACP6151" s="60"/>
      <c r="ACQ6151" s="60"/>
      <c r="ACR6151" s="60"/>
      <c r="ACS6151" s="60"/>
      <c r="ACT6151" s="60"/>
      <c r="ACU6151" s="60"/>
      <c r="ACV6151" s="60"/>
      <c r="ACW6151" s="60"/>
      <c r="ACX6151" s="60"/>
      <c r="ACY6151" s="60">
        <v>0.99043003608715197</v>
      </c>
      <c r="ACZ6151" s="60"/>
      <c r="ADA6151" s="60"/>
      <c r="ADB6151" s="60"/>
      <c r="ADC6151" s="60"/>
      <c r="ADD6151" s="60"/>
      <c r="ADE6151" s="60"/>
    </row>
    <row r="6152" spans="760:785" x14ac:dyDescent="0.25">
      <c r="ACF6152" s="60"/>
      <c r="ACG6152" s="60"/>
      <c r="ACH6152" s="60"/>
      <c r="ACI6152" s="60"/>
      <c r="ACJ6152" s="60"/>
      <c r="ACK6152" s="60"/>
      <c r="ACL6152" s="60"/>
      <c r="ACM6152" s="60"/>
      <c r="ACN6152" s="60"/>
      <c r="ACO6152" s="60"/>
      <c r="ACP6152" s="60"/>
      <c r="ACQ6152" s="60"/>
      <c r="ACR6152" s="60"/>
      <c r="ACS6152" s="60"/>
      <c r="ACT6152" s="60"/>
      <c r="ACU6152" s="60"/>
      <c r="ACV6152" s="60"/>
      <c r="ACW6152" s="60"/>
      <c r="ACX6152" s="60"/>
      <c r="ACY6152" s="60">
        <v>0.99039668168537398</v>
      </c>
      <c r="ACZ6152" s="60"/>
      <c r="ADA6152" s="60"/>
      <c r="ADB6152" s="60"/>
      <c r="ADC6152" s="60"/>
      <c r="ADD6152" s="60"/>
      <c r="ADE6152" s="60"/>
    </row>
    <row r="6153" spans="760:785" x14ac:dyDescent="0.25">
      <c r="ACF6153" s="60"/>
      <c r="ACG6153" s="60"/>
      <c r="ACH6153" s="60"/>
      <c r="ACI6153" s="60"/>
      <c r="ACJ6153" s="60"/>
      <c r="ACK6153" s="60"/>
      <c r="ACL6153" s="60"/>
      <c r="ACM6153" s="60"/>
      <c r="ACN6153" s="60"/>
      <c r="ACO6153" s="60"/>
      <c r="ACP6153" s="60"/>
      <c r="ACQ6153" s="60"/>
      <c r="ACR6153" s="60"/>
      <c r="ACS6153" s="60"/>
      <c r="ACT6153" s="60"/>
      <c r="ACU6153" s="60"/>
      <c r="ACV6153" s="60"/>
      <c r="ACW6153" s="60"/>
      <c r="ACX6153" s="60"/>
      <c r="ACY6153" s="60">
        <v>0.99039554190233103</v>
      </c>
      <c r="ACZ6153" s="60"/>
      <c r="ADA6153" s="60"/>
      <c r="ADB6153" s="60"/>
      <c r="ADC6153" s="60"/>
      <c r="ADD6153" s="60"/>
      <c r="ADE6153" s="60"/>
    </row>
    <row r="6154" spans="760:785" x14ac:dyDescent="0.25">
      <c r="ACF6154" s="60"/>
      <c r="ACG6154" s="60"/>
      <c r="ACH6154" s="60"/>
      <c r="ACI6154" s="60"/>
      <c r="ACJ6154" s="60"/>
      <c r="ACK6154" s="60"/>
      <c r="ACL6154" s="60"/>
      <c r="ACM6154" s="60"/>
      <c r="ACN6154" s="60"/>
      <c r="ACO6154" s="60"/>
      <c r="ACP6154" s="60"/>
      <c r="ACQ6154" s="60"/>
      <c r="ACR6154" s="60"/>
      <c r="ACS6154" s="60"/>
      <c r="ACT6154" s="60"/>
      <c r="ACU6154" s="60"/>
      <c r="ACV6154" s="60"/>
      <c r="ACW6154" s="60"/>
      <c r="ACX6154" s="60"/>
      <c r="ACY6154" s="60">
        <v>0.99039339771215196</v>
      </c>
      <c r="ACZ6154" s="60"/>
      <c r="ADA6154" s="60"/>
      <c r="ADB6154" s="60"/>
      <c r="ADC6154" s="60"/>
      <c r="ADD6154" s="60"/>
      <c r="ADE6154" s="60"/>
    </row>
    <row r="6155" spans="760:785" x14ac:dyDescent="0.25">
      <c r="ACF6155" s="60"/>
      <c r="ACG6155" s="60"/>
      <c r="ACH6155" s="60"/>
      <c r="ACI6155" s="60"/>
      <c r="ACJ6155" s="60"/>
      <c r="ACK6155" s="60"/>
      <c r="ACL6155" s="60"/>
      <c r="ACM6155" s="60"/>
      <c r="ACN6155" s="60"/>
      <c r="ACO6155" s="60"/>
      <c r="ACP6155" s="60"/>
      <c r="ACQ6155" s="60"/>
      <c r="ACR6155" s="60"/>
      <c r="ACS6155" s="60"/>
      <c r="ACT6155" s="60"/>
      <c r="ACU6155" s="60"/>
      <c r="ACV6155" s="60"/>
      <c r="ACW6155" s="60"/>
      <c r="ACX6155" s="60"/>
      <c r="ACY6155" s="60">
        <v>0.99038474976336999</v>
      </c>
      <c r="ACZ6155" s="60"/>
      <c r="ADA6155" s="60"/>
      <c r="ADB6155" s="60"/>
      <c r="ADC6155" s="60"/>
      <c r="ADD6155" s="60"/>
      <c r="ADE6155" s="60"/>
    </row>
    <row r="6156" spans="760:785" x14ac:dyDescent="0.25">
      <c r="ACF6156" s="60"/>
      <c r="ACG6156" s="60"/>
      <c r="ACH6156" s="60"/>
      <c r="ACI6156" s="60"/>
      <c r="ACJ6156" s="60"/>
      <c r="ACK6156" s="60"/>
      <c r="ACL6156" s="60"/>
      <c r="ACM6156" s="60"/>
      <c r="ACN6156" s="60"/>
      <c r="ACO6156" s="60"/>
      <c r="ACP6156" s="60"/>
      <c r="ACQ6156" s="60"/>
      <c r="ACR6156" s="60"/>
      <c r="ACS6156" s="60"/>
      <c r="ACT6156" s="60"/>
      <c r="ACU6156" s="60"/>
      <c r="ACV6156" s="60"/>
      <c r="ACW6156" s="60"/>
      <c r="ACX6156" s="60"/>
      <c r="ACY6156" s="60">
        <v>0.99038350207941905</v>
      </c>
      <c r="ACZ6156" s="60"/>
      <c r="ADA6156" s="60"/>
      <c r="ADB6156" s="60"/>
      <c r="ADC6156" s="60"/>
      <c r="ADD6156" s="60"/>
      <c r="ADE6156" s="60"/>
    </row>
    <row r="6157" spans="760:785" x14ac:dyDescent="0.25">
      <c r="ACF6157" s="60"/>
      <c r="ACG6157" s="60"/>
      <c r="ACH6157" s="60"/>
      <c r="ACI6157" s="60"/>
      <c r="ACJ6157" s="60"/>
      <c r="ACK6157" s="60"/>
      <c r="ACL6157" s="60"/>
      <c r="ACM6157" s="60"/>
      <c r="ACN6157" s="60"/>
      <c r="ACO6157" s="60"/>
      <c r="ACP6157" s="60"/>
      <c r="ACQ6157" s="60"/>
      <c r="ACR6157" s="60"/>
      <c r="ACS6157" s="60"/>
      <c r="ACT6157" s="60"/>
      <c r="ACU6157" s="60"/>
      <c r="ACV6157" s="60"/>
      <c r="ACW6157" s="60"/>
      <c r="ACX6157" s="60"/>
      <c r="ACY6157" s="60">
        <v>0.990370893265902</v>
      </c>
      <c r="ACZ6157" s="60"/>
      <c r="ADA6157" s="60"/>
      <c r="ADB6157" s="60"/>
      <c r="ADC6157" s="60"/>
      <c r="ADD6157" s="60"/>
      <c r="ADE6157" s="60"/>
    </row>
    <row r="6158" spans="760:785" x14ac:dyDescent="0.25">
      <c r="ACF6158" s="60"/>
      <c r="ACG6158" s="60"/>
      <c r="ACH6158" s="60"/>
      <c r="ACI6158" s="60"/>
      <c r="ACJ6158" s="60"/>
      <c r="ACK6158" s="60"/>
      <c r="ACL6158" s="60"/>
      <c r="ACM6158" s="60"/>
      <c r="ACN6158" s="60"/>
      <c r="ACO6158" s="60"/>
      <c r="ACP6158" s="60"/>
      <c r="ACQ6158" s="60"/>
      <c r="ACR6158" s="60"/>
      <c r="ACS6158" s="60"/>
      <c r="ACT6158" s="60"/>
      <c r="ACU6158" s="60"/>
      <c r="ACV6158" s="60"/>
      <c r="ACW6158" s="60"/>
      <c r="ACX6158" s="60"/>
      <c r="ACY6158" s="60">
        <v>0.99035185992286101</v>
      </c>
      <c r="ACZ6158" s="60"/>
      <c r="ADA6158" s="60"/>
      <c r="ADB6158" s="60"/>
      <c r="ADC6158" s="60"/>
      <c r="ADD6158" s="60"/>
      <c r="ADE6158" s="60"/>
    </row>
    <row r="6159" spans="760:785" x14ac:dyDescent="0.25">
      <c r="ACF6159" s="60"/>
      <c r="ACG6159" s="60"/>
      <c r="ACH6159" s="60"/>
      <c r="ACI6159" s="60"/>
      <c r="ACJ6159" s="60"/>
      <c r="ACK6159" s="60"/>
      <c r="ACL6159" s="60"/>
      <c r="ACM6159" s="60"/>
      <c r="ACN6159" s="60"/>
      <c r="ACO6159" s="60"/>
      <c r="ACP6159" s="60"/>
      <c r="ACQ6159" s="60"/>
      <c r="ACR6159" s="60"/>
      <c r="ACS6159" s="60"/>
      <c r="ACT6159" s="60"/>
      <c r="ACU6159" s="60"/>
      <c r="ACV6159" s="60"/>
      <c r="ACW6159" s="60"/>
      <c r="ACX6159" s="60"/>
      <c r="ACY6159" s="60">
        <v>0.99034862781898703</v>
      </c>
      <c r="ACZ6159" s="60"/>
      <c r="ADA6159" s="60"/>
      <c r="ADB6159" s="60"/>
      <c r="ADC6159" s="60"/>
      <c r="ADD6159" s="60"/>
      <c r="ADE6159" s="60"/>
    </row>
    <row r="6160" spans="760:785" x14ac:dyDescent="0.25">
      <c r="ACF6160" s="60"/>
      <c r="ACG6160" s="60"/>
      <c r="ACH6160" s="60"/>
      <c r="ACI6160" s="60"/>
      <c r="ACJ6160" s="60"/>
      <c r="ACK6160" s="60"/>
      <c r="ACL6160" s="60"/>
      <c r="ACM6160" s="60"/>
      <c r="ACN6160" s="60"/>
      <c r="ACO6160" s="60"/>
      <c r="ACP6160" s="60"/>
      <c r="ACQ6160" s="60"/>
      <c r="ACR6160" s="60"/>
      <c r="ACS6160" s="60"/>
      <c r="ACT6160" s="60"/>
      <c r="ACU6160" s="60"/>
      <c r="ACV6160" s="60"/>
      <c r="ACW6160" s="60"/>
      <c r="ACX6160" s="60"/>
      <c r="ACY6160" s="60">
        <v>0.99034501551425302</v>
      </c>
      <c r="ACZ6160" s="60"/>
      <c r="ADA6160" s="60"/>
      <c r="ADB6160" s="60"/>
      <c r="ADC6160" s="60"/>
      <c r="ADD6160" s="60"/>
      <c r="ADE6160" s="60"/>
    </row>
    <row r="6161" spans="760:785" x14ac:dyDescent="0.25">
      <c r="ACF6161" s="60"/>
      <c r="ACG6161" s="60"/>
      <c r="ACH6161" s="60"/>
      <c r="ACI6161" s="60"/>
      <c r="ACJ6161" s="60"/>
      <c r="ACK6161" s="60"/>
      <c r="ACL6161" s="60"/>
      <c r="ACM6161" s="60"/>
      <c r="ACN6161" s="60"/>
      <c r="ACO6161" s="60"/>
      <c r="ACP6161" s="60"/>
      <c r="ACQ6161" s="60"/>
      <c r="ACR6161" s="60"/>
      <c r="ACS6161" s="60"/>
      <c r="ACT6161" s="60"/>
      <c r="ACU6161" s="60"/>
      <c r="ACV6161" s="60"/>
      <c r="ACW6161" s="60"/>
      <c r="ACX6161" s="60"/>
      <c r="ACY6161" s="60">
        <v>0.99034388524235395</v>
      </c>
      <c r="ACZ6161" s="60"/>
      <c r="ADA6161" s="60"/>
      <c r="ADB6161" s="60"/>
      <c r="ADC6161" s="60"/>
      <c r="ADD6161" s="60"/>
      <c r="ADE6161" s="60"/>
    </row>
    <row r="6162" spans="760:785" x14ac:dyDescent="0.25">
      <c r="ACF6162" s="60"/>
      <c r="ACG6162" s="60"/>
      <c r="ACH6162" s="60"/>
      <c r="ACI6162" s="60"/>
      <c r="ACJ6162" s="60"/>
      <c r="ACK6162" s="60"/>
      <c r="ACL6162" s="60"/>
      <c r="ACM6162" s="60"/>
      <c r="ACN6162" s="60"/>
      <c r="ACO6162" s="60"/>
      <c r="ACP6162" s="60"/>
      <c r="ACQ6162" s="60"/>
      <c r="ACR6162" s="60"/>
      <c r="ACS6162" s="60"/>
      <c r="ACT6162" s="60"/>
      <c r="ACU6162" s="60"/>
      <c r="ACV6162" s="60"/>
      <c r="ACW6162" s="60"/>
      <c r="ACX6162" s="60"/>
      <c r="ACY6162" s="60">
        <v>0.990339594557195</v>
      </c>
      <c r="ACZ6162" s="60"/>
      <c r="ADA6162" s="60"/>
      <c r="ADB6162" s="60"/>
      <c r="ADC6162" s="60"/>
      <c r="ADD6162" s="60"/>
      <c r="ADE6162" s="60"/>
    </row>
    <row r="6163" spans="760:785" x14ac:dyDescent="0.25">
      <c r="ACF6163" s="60"/>
      <c r="ACG6163" s="60"/>
      <c r="ACH6163" s="60"/>
      <c r="ACI6163" s="60"/>
      <c r="ACJ6163" s="60"/>
      <c r="ACK6163" s="60"/>
      <c r="ACL6163" s="60"/>
      <c r="ACM6163" s="60"/>
      <c r="ACN6163" s="60"/>
      <c r="ACO6163" s="60"/>
      <c r="ACP6163" s="60"/>
      <c r="ACQ6163" s="60"/>
      <c r="ACR6163" s="60"/>
      <c r="ACS6163" s="60"/>
      <c r="ACT6163" s="60"/>
      <c r="ACU6163" s="60"/>
      <c r="ACV6163" s="60"/>
      <c r="ACW6163" s="60"/>
      <c r="ACX6163" s="60"/>
      <c r="ACY6163" s="60">
        <v>0.99031632810443404</v>
      </c>
      <c r="ACZ6163" s="60"/>
      <c r="ADA6163" s="60"/>
      <c r="ADB6163" s="60"/>
      <c r="ADC6163" s="60"/>
      <c r="ADD6163" s="60"/>
      <c r="ADE6163" s="60"/>
    </row>
    <row r="6164" spans="760:785" x14ac:dyDescent="0.25">
      <c r="ACF6164" s="60"/>
      <c r="ACG6164" s="60"/>
      <c r="ACH6164" s="60"/>
      <c r="ACI6164" s="60"/>
      <c r="ACJ6164" s="60"/>
      <c r="ACK6164" s="60"/>
      <c r="ACL6164" s="60"/>
      <c r="ACM6164" s="60"/>
      <c r="ACN6164" s="60"/>
      <c r="ACO6164" s="60"/>
      <c r="ACP6164" s="60"/>
      <c r="ACQ6164" s="60"/>
      <c r="ACR6164" s="60"/>
      <c r="ACS6164" s="60"/>
      <c r="ACT6164" s="60"/>
      <c r="ACU6164" s="60"/>
      <c r="ACV6164" s="60"/>
      <c r="ACW6164" s="60"/>
      <c r="ACX6164" s="60"/>
      <c r="ACY6164" s="60">
        <v>0.99030530136564998</v>
      </c>
      <c r="ACZ6164" s="60"/>
      <c r="ADA6164" s="60"/>
      <c r="ADB6164" s="60"/>
      <c r="ADC6164" s="60"/>
      <c r="ADD6164" s="60"/>
      <c r="ADE6164" s="60"/>
    </row>
    <row r="6165" spans="760:785" x14ac:dyDescent="0.25">
      <c r="ACF6165" s="60"/>
      <c r="ACG6165" s="60"/>
      <c r="ACH6165" s="60"/>
      <c r="ACI6165" s="60"/>
      <c r="ACJ6165" s="60"/>
      <c r="ACK6165" s="60"/>
      <c r="ACL6165" s="60"/>
      <c r="ACM6165" s="60"/>
      <c r="ACN6165" s="60"/>
      <c r="ACO6165" s="60"/>
      <c r="ACP6165" s="60"/>
      <c r="ACQ6165" s="60"/>
      <c r="ACR6165" s="60"/>
      <c r="ACS6165" s="60"/>
      <c r="ACT6165" s="60"/>
      <c r="ACU6165" s="60"/>
      <c r="ACV6165" s="60"/>
      <c r="ACW6165" s="60"/>
      <c r="ACX6165" s="60"/>
      <c r="ACY6165" s="60">
        <v>0.99030129571370196</v>
      </c>
      <c r="ACZ6165" s="60"/>
      <c r="ADA6165" s="60"/>
      <c r="ADB6165" s="60"/>
      <c r="ADC6165" s="60"/>
      <c r="ADD6165" s="60"/>
      <c r="ADE6165" s="60"/>
    </row>
    <row r="6166" spans="760:785" x14ac:dyDescent="0.25">
      <c r="ACF6166" s="60"/>
      <c r="ACG6166" s="60"/>
      <c r="ACH6166" s="60"/>
      <c r="ACI6166" s="60"/>
      <c r="ACJ6166" s="60"/>
      <c r="ACK6166" s="60"/>
      <c r="ACL6166" s="60"/>
      <c r="ACM6166" s="60"/>
      <c r="ACN6166" s="60"/>
      <c r="ACO6166" s="60"/>
      <c r="ACP6166" s="60"/>
      <c r="ACQ6166" s="60"/>
      <c r="ACR6166" s="60"/>
      <c r="ACS6166" s="60"/>
      <c r="ACT6166" s="60"/>
      <c r="ACU6166" s="60"/>
      <c r="ACV6166" s="60"/>
      <c r="ACW6166" s="60"/>
      <c r="ACX6166" s="60"/>
      <c r="ACY6166" s="60">
        <v>0.99028907226921803</v>
      </c>
      <c r="ACZ6166" s="60"/>
      <c r="ADA6166" s="60"/>
      <c r="ADB6166" s="60"/>
      <c r="ADC6166" s="60"/>
      <c r="ADD6166" s="60"/>
      <c r="ADE6166" s="60"/>
    </row>
    <row r="6167" spans="760:785" x14ac:dyDescent="0.25">
      <c r="ACF6167" s="60"/>
      <c r="ACG6167" s="60"/>
      <c r="ACH6167" s="60"/>
      <c r="ACI6167" s="60"/>
      <c r="ACJ6167" s="60"/>
      <c r="ACK6167" s="60"/>
      <c r="ACL6167" s="60"/>
      <c r="ACM6167" s="60"/>
      <c r="ACN6167" s="60"/>
      <c r="ACO6167" s="60"/>
      <c r="ACP6167" s="60"/>
      <c r="ACQ6167" s="60"/>
      <c r="ACR6167" s="60"/>
      <c r="ACS6167" s="60"/>
      <c r="ACT6167" s="60"/>
      <c r="ACU6167" s="60"/>
      <c r="ACV6167" s="60"/>
      <c r="ACW6167" s="60"/>
      <c r="ACX6167" s="60"/>
      <c r="ACY6167" s="60">
        <v>0.99028532387970103</v>
      </c>
      <c r="ACZ6167" s="60"/>
      <c r="ADA6167" s="60"/>
      <c r="ADB6167" s="60"/>
      <c r="ADC6167" s="60"/>
      <c r="ADD6167" s="60"/>
      <c r="ADE6167" s="60"/>
    </row>
    <row r="6168" spans="760:785" x14ac:dyDescent="0.25">
      <c r="ACF6168" s="60"/>
      <c r="ACG6168" s="60"/>
      <c r="ACH6168" s="60"/>
      <c r="ACI6168" s="60"/>
      <c r="ACJ6168" s="60"/>
      <c r="ACK6168" s="60"/>
      <c r="ACL6168" s="60"/>
      <c r="ACM6168" s="60"/>
      <c r="ACN6168" s="60"/>
      <c r="ACO6168" s="60"/>
      <c r="ACP6168" s="60"/>
      <c r="ACQ6168" s="60"/>
      <c r="ACR6168" s="60"/>
      <c r="ACS6168" s="60"/>
      <c r="ACT6168" s="60"/>
      <c r="ACU6168" s="60"/>
      <c r="ACV6168" s="60"/>
      <c r="ACW6168" s="60"/>
      <c r="ACX6168" s="60"/>
      <c r="ACY6168" s="60">
        <v>0.99027261785477405</v>
      </c>
      <c r="ACZ6168" s="60"/>
      <c r="ADA6168" s="60"/>
      <c r="ADB6168" s="60"/>
      <c r="ADC6168" s="60"/>
      <c r="ADD6168" s="60"/>
      <c r="ADE6168" s="60"/>
    </row>
    <row r="6169" spans="760:785" x14ac:dyDescent="0.25">
      <c r="ACF6169" s="60"/>
      <c r="ACG6169" s="60"/>
      <c r="ACH6169" s="60"/>
      <c r="ACI6169" s="60"/>
      <c r="ACJ6169" s="60"/>
      <c r="ACK6169" s="60"/>
      <c r="ACL6169" s="60"/>
      <c r="ACM6169" s="60"/>
      <c r="ACN6169" s="60"/>
      <c r="ACO6169" s="60"/>
      <c r="ACP6169" s="60"/>
      <c r="ACQ6169" s="60"/>
      <c r="ACR6169" s="60"/>
      <c r="ACS6169" s="60"/>
      <c r="ACT6169" s="60"/>
      <c r="ACU6169" s="60"/>
      <c r="ACV6169" s="60"/>
      <c r="ACW6169" s="60"/>
      <c r="ACX6169" s="60"/>
      <c r="ACY6169" s="60">
        <v>0.99024306489034497</v>
      </c>
      <c r="ACZ6169" s="60"/>
      <c r="ADA6169" s="60"/>
      <c r="ADB6169" s="60"/>
      <c r="ADC6169" s="60"/>
      <c r="ADD6169" s="60"/>
      <c r="ADE6169" s="60"/>
    </row>
    <row r="6170" spans="760:785" x14ac:dyDescent="0.25">
      <c r="ACF6170" s="60"/>
      <c r="ACG6170" s="60"/>
      <c r="ACH6170" s="60"/>
      <c r="ACI6170" s="60"/>
      <c r="ACJ6170" s="60"/>
      <c r="ACK6170" s="60"/>
      <c r="ACL6170" s="60"/>
      <c r="ACM6170" s="60"/>
      <c r="ACN6170" s="60"/>
      <c r="ACO6170" s="60"/>
      <c r="ACP6170" s="60"/>
      <c r="ACQ6170" s="60"/>
      <c r="ACR6170" s="60"/>
      <c r="ACS6170" s="60"/>
      <c r="ACT6170" s="60"/>
      <c r="ACU6170" s="60"/>
      <c r="ACV6170" s="60"/>
      <c r="ACW6170" s="60"/>
      <c r="ACX6170" s="60"/>
      <c r="ACY6170" s="60">
        <v>0.99023837720878805</v>
      </c>
      <c r="ACZ6170" s="60"/>
      <c r="ADA6170" s="60"/>
      <c r="ADB6170" s="60"/>
      <c r="ADC6170" s="60"/>
      <c r="ADD6170" s="60"/>
      <c r="ADE6170" s="60"/>
    </row>
    <row r="6171" spans="760:785" x14ac:dyDescent="0.25">
      <c r="ACF6171" s="60"/>
      <c r="ACG6171" s="60"/>
      <c r="ACH6171" s="60"/>
      <c r="ACI6171" s="60"/>
      <c r="ACJ6171" s="60"/>
      <c r="ACK6171" s="60"/>
      <c r="ACL6171" s="60"/>
      <c r="ACM6171" s="60"/>
      <c r="ACN6171" s="60"/>
      <c r="ACO6171" s="60"/>
      <c r="ACP6171" s="60"/>
      <c r="ACQ6171" s="60"/>
      <c r="ACR6171" s="60"/>
      <c r="ACS6171" s="60"/>
      <c r="ACT6171" s="60"/>
      <c r="ACU6171" s="60"/>
      <c r="ACV6171" s="60"/>
      <c r="ACW6171" s="60"/>
      <c r="ACX6171" s="60"/>
      <c r="ACY6171" s="60">
        <v>0.99023016012398901</v>
      </c>
      <c r="ACZ6171" s="60"/>
      <c r="ADA6171" s="60"/>
      <c r="ADB6171" s="60"/>
      <c r="ADC6171" s="60"/>
      <c r="ADD6171" s="60"/>
      <c r="ADE6171" s="60"/>
    </row>
    <row r="6172" spans="760:785" x14ac:dyDescent="0.25">
      <c r="ACF6172" s="60"/>
      <c r="ACG6172" s="60"/>
      <c r="ACH6172" s="60"/>
      <c r="ACI6172" s="60"/>
      <c r="ACJ6172" s="60"/>
      <c r="ACK6172" s="60"/>
      <c r="ACL6172" s="60"/>
      <c r="ACM6172" s="60"/>
      <c r="ACN6172" s="60"/>
      <c r="ACO6172" s="60"/>
      <c r="ACP6172" s="60"/>
      <c r="ACQ6172" s="60"/>
      <c r="ACR6172" s="60"/>
      <c r="ACS6172" s="60"/>
      <c r="ACT6172" s="60"/>
      <c r="ACU6172" s="60"/>
      <c r="ACV6172" s="60"/>
      <c r="ACW6172" s="60"/>
      <c r="ACX6172" s="60"/>
      <c r="ACY6172" s="60">
        <v>0.99019809607950104</v>
      </c>
      <c r="ACZ6172" s="60"/>
      <c r="ADA6172" s="60"/>
      <c r="ADB6172" s="60"/>
      <c r="ADC6172" s="60"/>
      <c r="ADD6172" s="60"/>
      <c r="ADE6172" s="60"/>
    </row>
    <row r="6173" spans="760:785" x14ac:dyDescent="0.25">
      <c r="ACF6173" s="60"/>
      <c r="ACG6173" s="60"/>
      <c r="ACH6173" s="60"/>
      <c r="ACI6173" s="60"/>
      <c r="ACJ6173" s="60"/>
      <c r="ACK6173" s="60"/>
      <c r="ACL6173" s="60"/>
      <c r="ACM6173" s="60"/>
      <c r="ACN6173" s="60"/>
      <c r="ACO6173" s="60"/>
      <c r="ACP6173" s="60"/>
      <c r="ACQ6173" s="60"/>
      <c r="ACR6173" s="60"/>
      <c r="ACS6173" s="60"/>
      <c r="ACT6173" s="60"/>
      <c r="ACU6173" s="60"/>
      <c r="ACV6173" s="60"/>
      <c r="ACW6173" s="60"/>
      <c r="ACX6173" s="60"/>
      <c r="ACY6173" s="60">
        <v>0.99019520218574397</v>
      </c>
      <c r="ACZ6173" s="60"/>
      <c r="ADA6173" s="60"/>
      <c r="ADB6173" s="60"/>
      <c r="ADC6173" s="60"/>
      <c r="ADD6173" s="60"/>
      <c r="ADE6173" s="60"/>
    </row>
    <row r="6174" spans="760:785" x14ac:dyDescent="0.25">
      <c r="ACF6174" s="60"/>
      <c r="ACG6174" s="60"/>
      <c r="ACH6174" s="60"/>
      <c r="ACI6174" s="60"/>
      <c r="ACJ6174" s="60"/>
      <c r="ACK6174" s="60"/>
      <c r="ACL6174" s="60"/>
      <c r="ACM6174" s="60"/>
      <c r="ACN6174" s="60"/>
      <c r="ACO6174" s="60"/>
      <c r="ACP6174" s="60"/>
      <c r="ACQ6174" s="60"/>
      <c r="ACR6174" s="60"/>
      <c r="ACS6174" s="60"/>
      <c r="ACT6174" s="60"/>
      <c r="ACU6174" s="60"/>
      <c r="ACV6174" s="60"/>
      <c r="ACW6174" s="60"/>
      <c r="ACX6174" s="60"/>
      <c r="ACY6174" s="60">
        <v>0.99018804708873898</v>
      </c>
      <c r="ACZ6174" s="60"/>
      <c r="ADA6174" s="60"/>
      <c r="ADB6174" s="60"/>
      <c r="ADC6174" s="60"/>
      <c r="ADD6174" s="60"/>
      <c r="ADE6174" s="60"/>
    </row>
    <row r="6175" spans="760:785" x14ac:dyDescent="0.25">
      <c r="ACF6175" s="60"/>
      <c r="ACG6175" s="60"/>
      <c r="ACH6175" s="60"/>
      <c r="ACI6175" s="60"/>
      <c r="ACJ6175" s="60"/>
      <c r="ACK6175" s="60"/>
      <c r="ACL6175" s="60"/>
      <c r="ACM6175" s="60"/>
      <c r="ACN6175" s="60"/>
      <c r="ACO6175" s="60"/>
      <c r="ACP6175" s="60"/>
      <c r="ACQ6175" s="60"/>
      <c r="ACR6175" s="60"/>
      <c r="ACS6175" s="60"/>
      <c r="ACT6175" s="60"/>
      <c r="ACU6175" s="60"/>
      <c r="ACV6175" s="60"/>
      <c r="ACW6175" s="60"/>
      <c r="ACX6175" s="60"/>
      <c r="ACY6175" s="60">
        <v>0.99018588739361701</v>
      </c>
      <c r="ACZ6175" s="60"/>
      <c r="ADA6175" s="60"/>
      <c r="ADB6175" s="60"/>
      <c r="ADC6175" s="60"/>
      <c r="ADD6175" s="60"/>
      <c r="ADE6175" s="60"/>
    </row>
    <row r="6176" spans="760:785" x14ac:dyDescent="0.25">
      <c r="ACF6176" s="60"/>
      <c r="ACG6176" s="60"/>
      <c r="ACH6176" s="60"/>
      <c r="ACI6176" s="60"/>
      <c r="ACJ6176" s="60"/>
      <c r="ACK6176" s="60"/>
      <c r="ACL6176" s="60"/>
      <c r="ACM6176" s="60"/>
      <c r="ACN6176" s="60"/>
      <c r="ACO6176" s="60"/>
      <c r="ACP6176" s="60"/>
      <c r="ACQ6176" s="60"/>
      <c r="ACR6176" s="60"/>
      <c r="ACS6176" s="60"/>
      <c r="ACT6176" s="60"/>
      <c r="ACU6176" s="60"/>
      <c r="ACV6176" s="60"/>
      <c r="ACW6176" s="60"/>
      <c r="ACX6176" s="60"/>
      <c r="ACY6176" s="60">
        <v>0.99018325108442395</v>
      </c>
      <c r="ACZ6176" s="60"/>
      <c r="ADA6176" s="60"/>
      <c r="ADB6176" s="60"/>
      <c r="ADC6176" s="60"/>
      <c r="ADD6176" s="60"/>
      <c r="ADE6176" s="60"/>
    </row>
    <row r="6177" spans="760:785" x14ac:dyDescent="0.25">
      <c r="ACF6177" s="60"/>
      <c r="ACG6177" s="60"/>
      <c r="ACH6177" s="60"/>
      <c r="ACI6177" s="60"/>
      <c r="ACJ6177" s="60"/>
      <c r="ACK6177" s="60"/>
      <c r="ACL6177" s="60"/>
      <c r="ACM6177" s="60"/>
      <c r="ACN6177" s="60"/>
      <c r="ACO6177" s="60"/>
      <c r="ACP6177" s="60"/>
      <c r="ACQ6177" s="60"/>
      <c r="ACR6177" s="60"/>
      <c r="ACS6177" s="60"/>
      <c r="ACT6177" s="60"/>
      <c r="ACU6177" s="60"/>
      <c r="ACV6177" s="60"/>
      <c r="ACW6177" s="60"/>
      <c r="ACX6177" s="60"/>
      <c r="ACY6177" s="60">
        <v>0.990174869251498</v>
      </c>
      <c r="ACZ6177" s="60"/>
      <c r="ADA6177" s="60"/>
      <c r="ADB6177" s="60"/>
      <c r="ADC6177" s="60"/>
      <c r="ADD6177" s="60"/>
      <c r="ADE6177" s="60"/>
    </row>
    <row r="6178" spans="760:785" x14ac:dyDescent="0.25">
      <c r="ACF6178" s="60"/>
      <c r="ACG6178" s="60"/>
      <c r="ACH6178" s="60"/>
      <c r="ACI6178" s="60"/>
      <c r="ACJ6178" s="60"/>
      <c r="ACK6178" s="60"/>
      <c r="ACL6178" s="60"/>
      <c r="ACM6178" s="60"/>
      <c r="ACN6178" s="60"/>
      <c r="ACO6178" s="60"/>
      <c r="ACP6178" s="60"/>
      <c r="ACQ6178" s="60"/>
      <c r="ACR6178" s="60"/>
      <c r="ACS6178" s="60"/>
      <c r="ACT6178" s="60"/>
      <c r="ACU6178" s="60"/>
      <c r="ACV6178" s="60"/>
      <c r="ACW6178" s="60"/>
      <c r="ACX6178" s="60"/>
      <c r="ACY6178" s="60">
        <v>0.99016657689972698</v>
      </c>
      <c r="ACZ6178" s="60"/>
      <c r="ADA6178" s="60"/>
      <c r="ADB6178" s="60"/>
      <c r="ADC6178" s="60"/>
      <c r="ADD6178" s="60"/>
      <c r="ADE6178" s="60"/>
    </row>
    <row r="6179" spans="760:785" x14ac:dyDescent="0.25">
      <c r="ACF6179" s="60"/>
      <c r="ACG6179" s="60"/>
      <c r="ACH6179" s="60"/>
      <c r="ACI6179" s="60"/>
      <c r="ACJ6179" s="60"/>
      <c r="ACK6179" s="60"/>
      <c r="ACL6179" s="60"/>
      <c r="ACM6179" s="60"/>
      <c r="ACN6179" s="60"/>
      <c r="ACO6179" s="60"/>
      <c r="ACP6179" s="60"/>
      <c r="ACQ6179" s="60"/>
      <c r="ACR6179" s="60"/>
      <c r="ACS6179" s="60"/>
      <c r="ACT6179" s="60"/>
      <c r="ACU6179" s="60"/>
      <c r="ACV6179" s="60"/>
      <c r="ACW6179" s="60"/>
      <c r="ACX6179" s="60"/>
      <c r="ACY6179" s="60">
        <v>0.99014277992618605</v>
      </c>
      <c r="ACZ6179" s="60"/>
      <c r="ADA6179" s="60"/>
      <c r="ADB6179" s="60"/>
      <c r="ADC6179" s="60"/>
      <c r="ADD6179" s="60"/>
      <c r="ADE6179" s="60"/>
    </row>
    <row r="6180" spans="760:785" x14ac:dyDescent="0.25">
      <c r="ACF6180" s="60"/>
      <c r="ACG6180" s="60"/>
      <c r="ACH6180" s="60"/>
      <c r="ACI6180" s="60"/>
      <c r="ACJ6180" s="60"/>
      <c r="ACK6180" s="60"/>
      <c r="ACL6180" s="60"/>
      <c r="ACM6180" s="60"/>
      <c r="ACN6180" s="60"/>
      <c r="ACO6180" s="60"/>
      <c r="ACP6180" s="60"/>
      <c r="ACQ6180" s="60"/>
      <c r="ACR6180" s="60"/>
      <c r="ACS6180" s="60"/>
      <c r="ACT6180" s="60"/>
      <c r="ACU6180" s="60"/>
      <c r="ACV6180" s="60"/>
      <c r="ACW6180" s="60"/>
      <c r="ACX6180" s="60"/>
      <c r="ACY6180" s="60">
        <v>0.99013883734396901</v>
      </c>
      <c r="ACZ6180" s="60"/>
      <c r="ADA6180" s="60"/>
      <c r="ADB6180" s="60"/>
      <c r="ADC6180" s="60"/>
      <c r="ADD6180" s="60"/>
      <c r="ADE6180" s="60"/>
    </row>
    <row r="6181" spans="760:785" x14ac:dyDescent="0.25">
      <c r="ACF6181" s="60"/>
      <c r="ACG6181" s="60"/>
      <c r="ACH6181" s="60"/>
      <c r="ACI6181" s="60"/>
      <c r="ACJ6181" s="60"/>
      <c r="ACK6181" s="60"/>
      <c r="ACL6181" s="60"/>
      <c r="ACM6181" s="60"/>
      <c r="ACN6181" s="60"/>
      <c r="ACO6181" s="60"/>
      <c r="ACP6181" s="60"/>
      <c r="ACQ6181" s="60"/>
      <c r="ACR6181" s="60"/>
      <c r="ACS6181" s="60"/>
      <c r="ACT6181" s="60"/>
      <c r="ACU6181" s="60"/>
      <c r="ACV6181" s="60"/>
      <c r="ACW6181" s="60"/>
      <c r="ACX6181" s="60"/>
      <c r="ACY6181" s="60">
        <v>0.99013310732944704</v>
      </c>
      <c r="ACZ6181" s="60"/>
      <c r="ADA6181" s="60"/>
      <c r="ADB6181" s="60"/>
      <c r="ADC6181" s="60"/>
      <c r="ADD6181" s="60"/>
      <c r="ADE6181" s="60"/>
    </row>
    <row r="6182" spans="760:785" x14ac:dyDescent="0.25">
      <c r="ACF6182" s="60"/>
      <c r="ACG6182" s="60"/>
      <c r="ACH6182" s="60"/>
      <c r="ACI6182" s="60"/>
      <c r="ACJ6182" s="60"/>
      <c r="ACK6182" s="60"/>
      <c r="ACL6182" s="60"/>
      <c r="ACM6182" s="60"/>
      <c r="ACN6182" s="60"/>
      <c r="ACO6182" s="60"/>
      <c r="ACP6182" s="60"/>
      <c r="ACQ6182" s="60"/>
      <c r="ACR6182" s="60"/>
      <c r="ACS6182" s="60"/>
      <c r="ACT6182" s="60"/>
      <c r="ACU6182" s="60"/>
      <c r="ACV6182" s="60"/>
      <c r="ACW6182" s="60"/>
      <c r="ACX6182" s="60"/>
      <c r="ACY6182" s="60">
        <v>0.99013124879373804</v>
      </c>
      <c r="ACZ6182" s="60"/>
      <c r="ADA6182" s="60"/>
      <c r="ADB6182" s="60"/>
      <c r="ADC6182" s="60"/>
      <c r="ADD6182" s="60"/>
      <c r="ADE6182" s="60"/>
    </row>
    <row r="6183" spans="760:785" x14ac:dyDescent="0.25">
      <c r="ACF6183" s="60"/>
      <c r="ACG6183" s="60"/>
      <c r="ACH6183" s="60"/>
      <c r="ACI6183" s="60"/>
      <c r="ACJ6183" s="60"/>
      <c r="ACK6183" s="60"/>
      <c r="ACL6183" s="60"/>
      <c r="ACM6183" s="60"/>
      <c r="ACN6183" s="60"/>
      <c r="ACO6183" s="60"/>
      <c r="ACP6183" s="60"/>
      <c r="ACQ6183" s="60"/>
      <c r="ACR6183" s="60"/>
      <c r="ACS6183" s="60"/>
      <c r="ACT6183" s="60"/>
      <c r="ACU6183" s="60"/>
      <c r="ACV6183" s="60"/>
      <c r="ACW6183" s="60"/>
      <c r="ACX6183" s="60"/>
      <c r="ACY6183" s="60">
        <v>0.99012939795370503</v>
      </c>
      <c r="ACZ6183" s="60"/>
      <c r="ADA6183" s="60"/>
      <c r="ADB6183" s="60"/>
      <c r="ADC6183" s="60"/>
      <c r="ADD6183" s="60"/>
      <c r="ADE6183" s="60"/>
    </row>
    <row r="6184" spans="760:785" x14ac:dyDescent="0.25">
      <c r="ACF6184" s="60"/>
      <c r="ACG6184" s="60"/>
      <c r="ACH6184" s="60"/>
      <c r="ACI6184" s="60"/>
      <c r="ACJ6184" s="60"/>
      <c r="ACK6184" s="60"/>
      <c r="ACL6184" s="60"/>
      <c r="ACM6184" s="60"/>
      <c r="ACN6184" s="60"/>
      <c r="ACO6184" s="60"/>
      <c r="ACP6184" s="60"/>
      <c r="ACQ6184" s="60"/>
      <c r="ACR6184" s="60"/>
      <c r="ACS6184" s="60"/>
      <c r="ACT6184" s="60"/>
      <c r="ACU6184" s="60"/>
      <c r="ACV6184" s="60"/>
      <c r="ACW6184" s="60"/>
      <c r="ACX6184" s="60"/>
      <c r="ACY6184" s="60">
        <v>0.99012834914077597</v>
      </c>
      <c r="ACZ6184" s="60"/>
      <c r="ADA6184" s="60"/>
      <c r="ADB6184" s="60"/>
      <c r="ADC6184" s="60"/>
      <c r="ADD6184" s="60"/>
      <c r="ADE6184" s="60"/>
    </row>
    <row r="6185" spans="760:785" x14ac:dyDescent="0.25">
      <c r="ACF6185" s="60"/>
      <c r="ACG6185" s="60"/>
      <c r="ACH6185" s="60"/>
      <c r="ACI6185" s="60"/>
      <c r="ACJ6185" s="60"/>
      <c r="ACK6185" s="60"/>
      <c r="ACL6185" s="60"/>
      <c r="ACM6185" s="60"/>
      <c r="ACN6185" s="60"/>
      <c r="ACO6185" s="60"/>
      <c r="ACP6185" s="60"/>
      <c r="ACQ6185" s="60"/>
      <c r="ACR6185" s="60"/>
      <c r="ACS6185" s="60"/>
      <c r="ACT6185" s="60"/>
      <c r="ACU6185" s="60"/>
      <c r="ACV6185" s="60"/>
      <c r="ACW6185" s="60"/>
      <c r="ACX6185" s="60"/>
      <c r="ACY6185" s="60">
        <v>0.99012708783415204</v>
      </c>
      <c r="ACZ6185" s="60"/>
      <c r="ADA6185" s="60"/>
      <c r="ADB6185" s="60"/>
      <c r="ADC6185" s="60"/>
      <c r="ADD6185" s="60"/>
      <c r="ADE6185" s="60"/>
    </row>
    <row r="6186" spans="760:785" x14ac:dyDescent="0.25">
      <c r="ACF6186" s="60"/>
      <c r="ACG6186" s="60"/>
      <c r="ACH6186" s="60"/>
      <c r="ACI6186" s="60"/>
      <c r="ACJ6186" s="60"/>
      <c r="ACK6186" s="60"/>
      <c r="ACL6186" s="60"/>
      <c r="ACM6186" s="60"/>
      <c r="ACN6186" s="60"/>
      <c r="ACO6186" s="60"/>
      <c r="ACP6186" s="60"/>
      <c r="ACQ6186" s="60"/>
      <c r="ACR6186" s="60"/>
      <c r="ACS6186" s="60"/>
      <c r="ACT6186" s="60"/>
      <c r="ACU6186" s="60"/>
      <c r="ACV6186" s="60"/>
      <c r="ACW6186" s="60"/>
      <c r="ACX6186" s="60"/>
      <c r="ACY6186" s="60">
        <v>0.99011043137749399</v>
      </c>
      <c r="ACZ6186" s="60"/>
      <c r="ADA6186" s="60"/>
      <c r="ADB6186" s="60"/>
      <c r="ADC6186" s="60"/>
      <c r="ADD6186" s="60"/>
      <c r="ADE6186" s="60"/>
    </row>
    <row r="6187" spans="760:785" x14ac:dyDescent="0.25">
      <c r="ACF6187" s="60"/>
      <c r="ACG6187" s="60"/>
      <c r="ACH6187" s="60"/>
      <c r="ACI6187" s="60"/>
      <c r="ACJ6187" s="60"/>
      <c r="ACK6187" s="60"/>
      <c r="ACL6187" s="60"/>
      <c r="ACM6187" s="60"/>
      <c r="ACN6187" s="60"/>
      <c r="ACO6187" s="60"/>
      <c r="ACP6187" s="60"/>
      <c r="ACQ6187" s="60"/>
      <c r="ACR6187" s="60"/>
      <c r="ACS6187" s="60"/>
      <c r="ACT6187" s="60"/>
      <c r="ACU6187" s="60"/>
      <c r="ACV6187" s="60"/>
      <c r="ACW6187" s="60"/>
      <c r="ACX6187" s="60"/>
      <c r="ACY6187" s="60">
        <v>0.99008895318494605</v>
      </c>
      <c r="ACZ6187" s="60"/>
      <c r="ADA6187" s="60"/>
      <c r="ADB6187" s="60"/>
      <c r="ADC6187" s="60"/>
      <c r="ADD6187" s="60"/>
      <c r="ADE6187" s="60"/>
    </row>
    <row r="6188" spans="760:785" x14ac:dyDescent="0.25">
      <c r="ACF6188" s="60"/>
      <c r="ACG6188" s="60"/>
      <c r="ACH6188" s="60"/>
      <c r="ACI6188" s="60"/>
      <c r="ACJ6188" s="60"/>
      <c r="ACK6188" s="60"/>
      <c r="ACL6188" s="60"/>
      <c r="ACM6188" s="60"/>
      <c r="ACN6188" s="60"/>
      <c r="ACO6188" s="60"/>
      <c r="ACP6188" s="60"/>
      <c r="ACQ6188" s="60"/>
      <c r="ACR6188" s="60"/>
      <c r="ACS6188" s="60"/>
      <c r="ACT6188" s="60"/>
      <c r="ACU6188" s="60"/>
      <c r="ACV6188" s="60"/>
      <c r="ACW6188" s="60"/>
      <c r="ACX6188" s="60"/>
      <c r="ACY6188" s="60">
        <v>0.990068659503055</v>
      </c>
      <c r="ACZ6188" s="60"/>
      <c r="ADA6188" s="60"/>
      <c r="ADB6188" s="60"/>
      <c r="ADC6188" s="60"/>
      <c r="ADD6188" s="60"/>
      <c r="ADE6188" s="60"/>
    </row>
    <row r="6189" spans="760:785" x14ac:dyDescent="0.25">
      <c r="ACF6189" s="60"/>
      <c r="ACG6189" s="60"/>
      <c r="ACH6189" s="60"/>
      <c r="ACI6189" s="60"/>
      <c r="ACJ6189" s="60"/>
      <c r="ACK6189" s="60"/>
      <c r="ACL6189" s="60"/>
      <c r="ACM6189" s="60"/>
      <c r="ACN6189" s="60"/>
      <c r="ACO6189" s="60"/>
      <c r="ACP6189" s="60"/>
      <c r="ACQ6189" s="60"/>
      <c r="ACR6189" s="60"/>
      <c r="ACS6189" s="60"/>
      <c r="ACT6189" s="60"/>
      <c r="ACU6189" s="60"/>
      <c r="ACV6189" s="60"/>
      <c r="ACW6189" s="60"/>
      <c r="ACX6189" s="60"/>
      <c r="ACY6189" s="60">
        <v>0.99004644126720298</v>
      </c>
      <c r="ACZ6189" s="60"/>
      <c r="ADA6189" s="60"/>
      <c r="ADB6189" s="60"/>
      <c r="ADC6189" s="60"/>
      <c r="ADD6189" s="60"/>
      <c r="ADE6189" s="60"/>
    </row>
    <row r="6190" spans="760:785" x14ac:dyDescent="0.25">
      <c r="ACF6190" s="60"/>
      <c r="ACG6190" s="60"/>
      <c r="ACH6190" s="60"/>
      <c r="ACI6190" s="60"/>
      <c r="ACJ6190" s="60"/>
      <c r="ACK6190" s="60"/>
      <c r="ACL6190" s="60"/>
      <c r="ACM6190" s="60"/>
      <c r="ACN6190" s="60"/>
      <c r="ACO6190" s="60"/>
      <c r="ACP6190" s="60"/>
      <c r="ACQ6190" s="60"/>
      <c r="ACR6190" s="60"/>
      <c r="ACS6190" s="60"/>
      <c r="ACT6190" s="60"/>
      <c r="ACU6190" s="60"/>
      <c r="ACV6190" s="60"/>
      <c r="ACW6190" s="60"/>
      <c r="ACX6190" s="60"/>
      <c r="ACY6190" s="60">
        <v>0.99003979048177204</v>
      </c>
      <c r="ACZ6190" s="60"/>
      <c r="ADA6190" s="60"/>
      <c r="ADB6190" s="60"/>
      <c r="ADC6190" s="60"/>
      <c r="ADD6190" s="60"/>
      <c r="ADE6190" s="60"/>
    </row>
    <row r="6191" spans="760:785" x14ac:dyDescent="0.25">
      <c r="ACF6191" s="60"/>
      <c r="ACG6191" s="60"/>
      <c r="ACH6191" s="60"/>
      <c r="ACI6191" s="60"/>
      <c r="ACJ6191" s="60"/>
      <c r="ACK6191" s="60"/>
      <c r="ACL6191" s="60"/>
      <c r="ACM6191" s="60"/>
      <c r="ACN6191" s="60"/>
      <c r="ACO6191" s="60"/>
      <c r="ACP6191" s="60"/>
      <c r="ACQ6191" s="60"/>
      <c r="ACR6191" s="60"/>
      <c r="ACS6191" s="60"/>
      <c r="ACT6191" s="60"/>
      <c r="ACU6191" s="60"/>
      <c r="ACV6191" s="60"/>
      <c r="ACW6191" s="60"/>
      <c r="ACX6191" s="60"/>
      <c r="ACY6191" s="60">
        <v>0.99002725374389899</v>
      </c>
      <c r="ACZ6191" s="60"/>
      <c r="ADA6191" s="60"/>
      <c r="ADB6191" s="60"/>
      <c r="ADC6191" s="60"/>
      <c r="ADD6191" s="60"/>
      <c r="ADE6191" s="60"/>
    </row>
    <row r="6192" spans="760:785" x14ac:dyDescent="0.25">
      <c r="ACF6192" s="60"/>
      <c r="ACG6192" s="60"/>
      <c r="ACH6192" s="60"/>
      <c r="ACI6192" s="60"/>
      <c r="ACJ6192" s="60"/>
      <c r="ACK6192" s="60"/>
      <c r="ACL6192" s="60"/>
      <c r="ACM6192" s="60"/>
      <c r="ACN6192" s="60"/>
      <c r="ACO6192" s="60"/>
      <c r="ACP6192" s="60"/>
      <c r="ACQ6192" s="60"/>
      <c r="ACR6192" s="60"/>
      <c r="ACS6192" s="60"/>
      <c r="ACT6192" s="60"/>
      <c r="ACU6192" s="60"/>
      <c r="ACV6192" s="60"/>
      <c r="ACW6192" s="60"/>
      <c r="ACX6192" s="60"/>
      <c r="ACY6192" s="60">
        <v>0.99000923252290496</v>
      </c>
      <c r="ACZ6192" s="60"/>
      <c r="ADA6192" s="60"/>
      <c r="ADB6192" s="60"/>
      <c r="ADC6192" s="60"/>
      <c r="ADD6192" s="60"/>
      <c r="ADE6192" s="60"/>
    </row>
    <row r="6193" spans="760:785" x14ac:dyDescent="0.25">
      <c r="ACF6193" s="60"/>
      <c r="ACG6193" s="60"/>
      <c r="ACH6193" s="60"/>
      <c r="ACI6193" s="60"/>
      <c r="ACJ6193" s="60"/>
      <c r="ACK6193" s="60"/>
      <c r="ACL6193" s="60"/>
      <c r="ACM6193" s="60"/>
      <c r="ACN6193" s="60"/>
      <c r="ACO6193" s="60"/>
      <c r="ACP6193" s="60"/>
      <c r="ACQ6193" s="60"/>
      <c r="ACR6193" s="60"/>
      <c r="ACS6193" s="60"/>
      <c r="ACT6193" s="60"/>
      <c r="ACU6193" s="60"/>
      <c r="ACV6193" s="60"/>
      <c r="ACW6193" s="60"/>
      <c r="ACX6193" s="60"/>
      <c r="ACY6193" s="60">
        <v>0.98999820429341301</v>
      </c>
      <c r="ACZ6193" s="60"/>
      <c r="ADA6193" s="60"/>
      <c r="ADB6193" s="60"/>
      <c r="ADC6193" s="60"/>
      <c r="ADD6193" s="60"/>
      <c r="ADE6193" s="60"/>
    </row>
    <row r="6194" spans="760:785" x14ac:dyDescent="0.25">
      <c r="ACF6194" s="60"/>
      <c r="ACG6194" s="60"/>
      <c r="ACH6194" s="60"/>
      <c r="ACI6194" s="60"/>
      <c r="ACJ6194" s="60"/>
      <c r="ACK6194" s="60"/>
      <c r="ACL6194" s="60"/>
      <c r="ACM6194" s="60"/>
      <c r="ACN6194" s="60"/>
      <c r="ACO6194" s="60"/>
      <c r="ACP6194" s="60"/>
      <c r="ACQ6194" s="60"/>
      <c r="ACR6194" s="60"/>
      <c r="ACS6194" s="60"/>
      <c r="ACT6194" s="60"/>
      <c r="ACU6194" s="60"/>
      <c r="ACV6194" s="60"/>
      <c r="ACW6194" s="60"/>
      <c r="ACX6194" s="60"/>
      <c r="ACY6194" s="60">
        <v>0.989989738999137</v>
      </c>
      <c r="ACZ6194" s="60"/>
      <c r="ADA6194" s="60"/>
      <c r="ADB6194" s="60"/>
      <c r="ADC6194" s="60"/>
      <c r="ADD6194" s="60"/>
      <c r="ADE6194" s="60"/>
    </row>
    <row r="6195" spans="760:785" x14ac:dyDescent="0.25">
      <c r="ACF6195" s="60"/>
      <c r="ACG6195" s="60"/>
      <c r="ACH6195" s="60"/>
      <c r="ACI6195" s="60"/>
      <c r="ACJ6195" s="60"/>
      <c r="ACK6195" s="60"/>
      <c r="ACL6195" s="60"/>
      <c r="ACM6195" s="60"/>
      <c r="ACN6195" s="60"/>
      <c r="ACO6195" s="60"/>
      <c r="ACP6195" s="60"/>
      <c r="ACQ6195" s="60"/>
      <c r="ACR6195" s="60"/>
      <c r="ACS6195" s="60"/>
      <c r="ACT6195" s="60"/>
      <c r="ACU6195" s="60"/>
      <c r="ACV6195" s="60"/>
      <c r="ACW6195" s="60"/>
      <c r="ACX6195" s="60"/>
      <c r="ACY6195" s="60">
        <v>0.98996685738811996</v>
      </c>
      <c r="ACZ6195" s="60"/>
      <c r="ADA6195" s="60"/>
      <c r="ADB6195" s="60"/>
      <c r="ADC6195" s="60"/>
      <c r="ADD6195" s="60"/>
      <c r="ADE6195" s="60"/>
    </row>
    <row r="6196" spans="760:785" x14ac:dyDescent="0.25">
      <c r="ACF6196" s="60"/>
      <c r="ACG6196" s="60"/>
      <c r="ACH6196" s="60"/>
      <c r="ACI6196" s="60"/>
      <c r="ACJ6196" s="60"/>
      <c r="ACK6196" s="60"/>
      <c r="ACL6196" s="60"/>
      <c r="ACM6196" s="60"/>
      <c r="ACN6196" s="60"/>
      <c r="ACO6196" s="60"/>
      <c r="ACP6196" s="60"/>
      <c r="ACQ6196" s="60"/>
      <c r="ACR6196" s="60"/>
      <c r="ACS6196" s="60"/>
      <c r="ACT6196" s="60"/>
      <c r="ACU6196" s="60"/>
      <c r="ACV6196" s="60"/>
      <c r="ACW6196" s="60"/>
      <c r="ACX6196" s="60"/>
      <c r="ACY6196" s="60">
        <v>0.98996665523866201</v>
      </c>
      <c r="ACZ6196" s="60"/>
      <c r="ADA6196" s="60"/>
      <c r="ADB6196" s="60"/>
      <c r="ADC6196" s="60"/>
      <c r="ADD6196" s="60"/>
      <c r="ADE6196" s="60"/>
    </row>
    <row r="6197" spans="760:785" x14ac:dyDescent="0.25">
      <c r="ACF6197" s="60"/>
      <c r="ACG6197" s="60"/>
      <c r="ACH6197" s="60"/>
      <c r="ACI6197" s="60"/>
      <c r="ACJ6197" s="60"/>
      <c r="ACK6197" s="60"/>
      <c r="ACL6197" s="60"/>
      <c r="ACM6197" s="60"/>
      <c r="ACN6197" s="60"/>
      <c r="ACO6197" s="60"/>
      <c r="ACP6197" s="60"/>
      <c r="ACQ6197" s="60"/>
      <c r="ACR6197" s="60"/>
      <c r="ACS6197" s="60"/>
      <c r="ACT6197" s="60"/>
      <c r="ACU6197" s="60"/>
      <c r="ACV6197" s="60"/>
      <c r="ACW6197" s="60"/>
      <c r="ACX6197" s="60"/>
      <c r="ACY6197" s="60">
        <v>0.98995543999792002</v>
      </c>
      <c r="ACZ6197" s="60"/>
      <c r="ADA6197" s="60"/>
      <c r="ADB6197" s="60"/>
      <c r="ADC6197" s="60"/>
      <c r="ADD6197" s="60"/>
      <c r="ADE6197" s="60"/>
    </row>
    <row r="6198" spans="760:785" x14ac:dyDescent="0.25">
      <c r="ACF6198" s="60"/>
      <c r="ACG6198" s="60"/>
      <c r="ACH6198" s="60"/>
      <c r="ACI6198" s="60"/>
      <c r="ACJ6198" s="60"/>
      <c r="ACK6198" s="60"/>
      <c r="ACL6198" s="60"/>
      <c r="ACM6198" s="60"/>
      <c r="ACN6198" s="60"/>
      <c r="ACO6198" s="60"/>
      <c r="ACP6198" s="60"/>
      <c r="ACQ6198" s="60"/>
      <c r="ACR6198" s="60"/>
      <c r="ACS6198" s="60"/>
      <c r="ACT6198" s="60"/>
      <c r="ACU6198" s="60"/>
      <c r="ACV6198" s="60"/>
      <c r="ACW6198" s="60"/>
      <c r="ACX6198" s="60"/>
      <c r="ACY6198" s="60">
        <v>0.98993982739812802</v>
      </c>
      <c r="ACZ6198" s="60"/>
      <c r="ADA6198" s="60"/>
      <c r="ADB6198" s="60"/>
      <c r="ADC6198" s="60"/>
      <c r="ADD6198" s="60"/>
      <c r="ADE6198" s="60"/>
    </row>
    <row r="6199" spans="760:785" x14ac:dyDescent="0.25">
      <c r="ACF6199" s="60"/>
      <c r="ACG6199" s="60"/>
      <c r="ACH6199" s="60"/>
      <c r="ACI6199" s="60"/>
      <c r="ACJ6199" s="60"/>
      <c r="ACK6199" s="60"/>
      <c r="ACL6199" s="60"/>
      <c r="ACM6199" s="60"/>
      <c r="ACN6199" s="60"/>
      <c r="ACO6199" s="60"/>
      <c r="ACP6199" s="60"/>
      <c r="ACQ6199" s="60"/>
      <c r="ACR6199" s="60"/>
      <c r="ACS6199" s="60"/>
      <c r="ACT6199" s="60"/>
      <c r="ACU6199" s="60"/>
      <c r="ACV6199" s="60"/>
      <c r="ACW6199" s="60"/>
      <c r="ACX6199" s="60"/>
      <c r="ACY6199" s="60">
        <v>0.98992448433971303</v>
      </c>
      <c r="ACZ6199" s="60"/>
      <c r="ADA6199" s="60"/>
      <c r="ADB6199" s="60"/>
      <c r="ADC6199" s="60"/>
      <c r="ADD6199" s="60"/>
      <c r="ADE6199" s="60"/>
    </row>
    <row r="6200" spans="760:785" x14ac:dyDescent="0.25">
      <c r="ACF6200" s="60"/>
      <c r="ACG6200" s="60"/>
      <c r="ACH6200" s="60"/>
      <c r="ACI6200" s="60"/>
      <c r="ACJ6200" s="60"/>
      <c r="ACK6200" s="60"/>
      <c r="ACL6200" s="60"/>
      <c r="ACM6200" s="60"/>
      <c r="ACN6200" s="60"/>
      <c r="ACO6200" s="60"/>
      <c r="ACP6200" s="60"/>
      <c r="ACQ6200" s="60"/>
      <c r="ACR6200" s="60"/>
      <c r="ACS6200" s="60"/>
      <c r="ACT6200" s="60"/>
      <c r="ACU6200" s="60"/>
      <c r="ACV6200" s="60"/>
      <c r="ACW6200" s="60"/>
      <c r="ACX6200" s="60"/>
      <c r="ACY6200" s="60">
        <v>0.989912235370769</v>
      </c>
      <c r="ACZ6200" s="60"/>
      <c r="ADA6200" s="60"/>
      <c r="ADB6200" s="60"/>
      <c r="ADC6200" s="60"/>
      <c r="ADD6200" s="60"/>
      <c r="ADE6200" s="60"/>
    </row>
    <row r="6201" spans="760:785" x14ac:dyDescent="0.25">
      <c r="ACF6201" s="60"/>
      <c r="ACG6201" s="60"/>
      <c r="ACH6201" s="60"/>
      <c r="ACI6201" s="60"/>
      <c r="ACJ6201" s="60"/>
      <c r="ACK6201" s="60"/>
      <c r="ACL6201" s="60"/>
      <c r="ACM6201" s="60"/>
      <c r="ACN6201" s="60"/>
      <c r="ACO6201" s="60"/>
      <c r="ACP6201" s="60"/>
      <c r="ACQ6201" s="60"/>
      <c r="ACR6201" s="60"/>
      <c r="ACS6201" s="60"/>
      <c r="ACT6201" s="60"/>
      <c r="ACU6201" s="60"/>
      <c r="ACV6201" s="60"/>
      <c r="ACW6201" s="60"/>
      <c r="ACX6201" s="60"/>
      <c r="ACY6201" s="60">
        <v>0.98990859378237595</v>
      </c>
      <c r="ACZ6201" s="60"/>
      <c r="ADA6201" s="60"/>
      <c r="ADB6201" s="60"/>
      <c r="ADC6201" s="60"/>
      <c r="ADD6201" s="60"/>
      <c r="ADE6201" s="60"/>
    </row>
    <row r="6202" spans="760:785" x14ac:dyDescent="0.25">
      <c r="ACF6202" s="60"/>
      <c r="ACG6202" s="60"/>
      <c r="ACH6202" s="60"/>
      <c r="ACI6202" s="60"/>
      <c r="ACJ6202" s="60"/>
      <c r="ACK6202" s="60"/>
      <c r="ACL6202" s="60"/>
      <c r="ACM6202" s="60"/>
      <c r="ACN6202" s="60"/>
      <c r="ACO6202" s="60"/>
      <c r="ACP6202" s="60"/>
      <c r="ACQ6202" s="60"/>
      <c r="ACR6202" s="60"/>
      <c r="ACS6202" s="60"/>
      <c r="ACT6202" s="60"/>
      <c r="ACU6202" s="60"/>
      <c r="ACV6202" s="60"/>
      <c r="ACW6202" s="60"/>
      <c r="ACX6202" s="60"/>
      <c r="ACY6202" s="60">
        <v>0.98990827395626002</v>
      </c>
      <c r="ACZ6202" s="60"/>
      <c r="ADA6202" s="60"/>
      <c r="ADB6202" s="60"/>
      <c r="ADC6202" s="60"/>
      <c r="ADD6202" s="60"/>
      <c r="ADE6202" s="60"/>
    </row>
    <row r="6203" spans="760:785" x14ac:dyDescent="0.25">
      <c r="ACF6203" s="60"/>
      <c r="ACG6203" s="60"/>
      <c r="ACH6203" s="60"/>
      <c r="ACI6203" s="60"/>
      <c r="ACJ6203" s="60"/>
      <c r="ACK6203" s="60"/>
      <c r="ACL6203" s="60"/>
      <c r="ACM6203" s="60"/>
      <c r="ACN6203" s="60"/>
      <c r="ACO6203" s="60"/>
      <c r="ACP6203" s="60"/>
      <c r="ACQ6203" s="60"/>
      <c r="ACR6203" s="60"/>
      <c r="ACS6203" s="60"/>
      <c r="ACT6203" s="60"/>
      <c r="ACU6203" s="60"/>
      <c r="ACV6203" s="60"/>
      <c r="ACW6203" s="60"/>
      <c r="ACX6203" s="60"/>
      <c r="ACY6203" s="60">
        <v>0.98988288175044703</v>
      </c>
      <c r="ACZ6203" s="60"/>
      <c r="ADA6203" s="60"/>
      <c r="ADB6203" s="60"/>
      <c r="ADC6203" s="60"/>
      <c r="ADD6203" s="60"/>
      <c r="ADE6203" s="60"/>
    </row>
    <row r="6204" spans="760:785" x14ac:dyDescent="0.25">
      <c r="ACF6204" s="60"/>
      <c r="ACG6204" s="60"/>
      <c r="ACH6204" s="60"/>
      <c r="ACI6204" s="60"/>
      <c r="ACJ6204" s="60"/>
      <c r="ACK6204" s="60"/>
      <c r="ACL6204" s="60"/>
      <c r="ACM6204" s="60"/>
      <c r="ACN6204" s="60"/>
      <c r="ACO6204" s="60"/>
      <c r="ACP6204" s="60"/>
      <c r="ACQ6204" s="60"/>
      <c r="ACR6204" s="60"/>
      <c r="ACS6204" s="60"/>
      <c r="ACT6204" s="60"/>
      <c r="ACU6204" s="60"/>
      <c r="ACV6204" s="60"/>
      <c r="ACW6204" s="60"/>
      <c r="ACX6204" s="60"/>
      <c r="ACY6204" s="60">
        <v>0.98986094983955197</v>
      </c>
      <c r="ACZ6204" s="60"/>
      <c r="ADA6204" s="60"/>
      <c r="ADB6204" s="60"/>
      <c r="ADC6204" s="60"/>
      <c r="ADD6204" s="60"/>
      <c r="ADE6204" s="60"/>
    </row>
    <row r="6205" spans="760:785" x14ac:dyDescent="0.25">
      <c r="ACF6205" s="60"/>
      <c r="ACG6205" s="60"/>
      <c r="ACH6205" s="60"/>
      <c r="ACI6205" s="60"/>
      <c r="ACJ6205" s="60"/>
      <c r="ACK6205" s="60"/>
      <c r="ACL6205" s="60"/>
      <c r="ACM6205" s="60"/>
      <c r="ACN6205" s="60"/>
      <c r="ACO6205" s="60"/>
      <c r="ACP6205" s="60"/>
      <c r="ACQ6205" s="60"/>
      <c r="ACR6205" s="60"/>
      <c r="ACS6205" s="60"/>
      <c r="ACT6205" s="60"/>
      <c r="ACU6205" s="60"/>
      <c r="ACV6205" s="60"/>
      <c r="ACW6205" s="60"/>
      <c r="ACX6205" s="60"/>
      <c r="ACY6205" s="60">
        <v>0.98986087190147598</v>
      </c>
      <c r="ACZ6205" s="60"/>
      <c r="ADA6205" s="60"/>
      <c r="ADB6205" s="60"/>
      <c r="ADC6205" s="60"/>
      <c r="ADD6205" s="60"/>
      <c r="ADE6205" s="60"/>
    </row>
    <row r="6206" spans="760:785" x14ac:dyDescent="0.25">
      <c r="ACF6206" s="60"/>
      <c r="ACG6206" s="60"/>
      <c r="ACH6206" s="60"/>
      <c r="ACI6206" s="60"/>
      <c r="ACJ6206" s="60"/>
      <c r="ACK6206" s="60"/>
      <c r="ACL6206" s="60"/>
      <c r="ACM6206" s="60"/>
      <c r="ACN6206" s="60"/>
      <c r="ACO6206" s="60"/>
      <c r="ACP6206" s="60"/>
      <c r="ACQ6206" s="60"/>
      <c r="ACR6206" s="60"/>
      <c r="ACS6206" s="60"/>
      <c r="ACT6206" s="60"/>
      <c r="ACU6206" s="60"/>
      <c r="ACV6206" s="60"/>
      <c r="ACW6206" s="60"/>
      <c r="ACX6206" s="60"/>
      <c r="ACY6206" s="60">
        <v>0.98985812410646201</v>
      </c>
      <c r="ACZ6206" s="60"/>
      <c r="ADA6206" s="60"/>
      <c r="ADB6206" s="60"/>
      <c r="ADC6206" s="60"/>
      <c r="ADD6206" s="60"/>
      <c r="ADE6206" s="60"/>
    </row>
    <row r="6207" spans="760:785" x14ac:dyDescent="0.25">
      <c r="ACF6207" s="60"/>
      <c r="ACG6207" s="60"/>
      <c r="ACH6207" s="60"/>
      <c r="ACI6207" s="60"/>
      <c r="ACJ6207" s="60"/>
      <c r="ACK6207" s="60"/>
      <c r="ACL6207" s="60"/>
      <c r="ACM6207" s="60"/>
      <c r="ACN6207" s="60"/>
      <c r="ACO6207" s="60"/>
      <c r="ACP6207" s="60"/>
      <c r="ACQ6207" s="60"/>
      <c r="ACR6207" s="60"/>
      <c r="ACS6207" s="60"/>
      <c r="ACT6207" s="60"/>
      <c r="ACU6207" s="60"/>
      <c r="ACV6207" s="60"/>
      <c r="ACW6207" s="60"/>
      <c r="ACX6207" s="60"/>
      <c r="ACY6207" s="60">
        <v>0.98984738183774701</v>
      </c>
      <c r="ACZ6207" s="60"/>
      <c r="ADA6207" s="60"/>
      <c r="ADB6207" s="60"/>
      <c r="ADC6207" s="60"/>
      <c r="ADD6207" s="60"/>
      <c r="ADE6207" s="60"/>
    </row>
    <row r="6208" spans="760:785" x14ac:dyDescent="0.25">
      <c r="ACF6208" s="60"/>
      <c r="ACG6208" s="60"/>
      <c r="ACH6208" s="60"/>
      <c r="ACI6208" s="60"/>
      <c r="ACJ6208" s="60"/>
      <c r="ACK6208" s="60"/>
      <c r="ACL6208" s="60"/>
      <c r="ACM6208" s="60"/>
      <c r="ACN6208" s="60"/>
      <c r="ACO6208" s="60"/>
      <c r="ACP6208" s="60"/>
      <c r="ACQ6208" s="60"/>
      <c r="ACR6208" s="60"/>
      <c r="ACS6208" s="60"/>
      <c r="ACT6208" s="60"/>
      <c r="ACU6208" s="60"/>
      <c r="ACV6208" s="60"/>
      <c r="ACW6208" s="60"/>
      <c r="ACX6208" s="60"/>
      <c r="ACY6208" s="60">
        <v>0.98983965348359304</v>
      </c>
      <c r="ACZ6208" s="60"/>
      <c r="ADA6208" s="60"/>
      <c r="ADB6208" s="60"/>
      <c r="ADC6208" s="60"/>
      <c r="ADD6208" s="60"/>
      <c r="ADE6208" s="60"/>
    </row>
    <row r="6209" spans="760:785" x14ac:dyDescent="0.25">
      <c r="ACF6209" s="60"/>
      <c r="ACG6209" s="60"/>
      <c r="ACH6209" s="60"/>
      <c r="ACI6209" s="60"/>
      <c r="ACJ6209" s="60"/>
      <c r="ACK6209" s="60"/>
      <c r="ACL6209" s="60"/>
      <c r="ACM6209" s="60"/>
      <c r="ACN6209" s="60"/>
      <c r="ACO6209" s="60"/>
      <c r="ACP6209" s="60"/>
      <c r="ACQ6209" s="60"/>
      <c r="ACR6209" s="60"/>
      <c r="ACS6209" s="60"/>
      <c r="ACT6209" s="60"/>
      <c r="ACU6209" s="60"/>
      <c r="ACV6209" s="60"/>
      <c r="ACW6209" s="60"/>
      <c r="ACX6209" s="60"/>
      <c r="ACY6209" s="60">
        <v>0.98983343623212905</v>
      </c>
      <c r="ACZ6209" s="60"/>
      <c r="ADA6209" s="60"/>
      <c r="ADB6209" s="60"/>
      <c r="ADC6209" s="60"/>
      <c r="ADD6209" s="60"/>
      <c r="ADE6209" s="60"/>
    </row>
    <row r="6210" spans="760:785" x14ac:dyDescent="0.25">
      <c r="ACF6210" s="60"/>
      <c r="ACG6210" s="60"/>
      <c r="ACH6210" s="60"/>
      <c r="ACI6210" s="60"/>
      <c r="ACJ6210" s="60"/>
      <c r="ACK6210" s="60"/>
      <c r="ACL6210" s="60"/>
      <c r="ACM6210" s="60"/>
      <c r="ACN6210" s="60"/>
      <c r="ACO6210" s="60"/>
      <c r="ACP6210" s="60"/>
      <c r="ACQ6210" s="60"/>
      <c r="ACR6210" s="60"/>
      <c r="ACS6210" s="60"/>
      <c r="ACT6210" s="60"/>
      <c r="ACU6210" s="60"/>
      <c r="ACV6210" s="60"/>
      <c r="ACW6210" s="60"/>
      <c r="ACX6210" s="60"/>
      <c r="ACY6210" s="60">
        <v>0.98983175719553096</v>
      </c>
      <c r="ACZ6210" s="60"/>
      <c r="ADA6210" s="60"/>
      <c r="ADB6210" s="60"/>
      <c r="ADC6210" s="60"/>
      <c r="ADD6210" s="60"/>
      <c r="ADE6210" s="60"/>
    </row>
    <row r="6211" spans="760:785" x14ac:dyDescent="0.25">
      <c r="ACF6211" s="60"/>
      <c r="ACG6211" s="60"/>
      <c r="ACH6211" s="60"/>
      <c r="ACI6211" s="60"/>
      <c r="ACJ6211" s="60"/>
      <c r="ACK6211" s="60"/>
      <c r="ACL6211" s="60"/>
      <c r="ACM6211" s="60"/>
      <c r="ACN6211" s="60"/>
      <c r="ACO6211" s="60"/>
      <c r="ACP6211" s="60"/>
      <c r="ACQ6211" s="60"/>
      <c r="ACR6211" s="60"/>
      <c r="ACS6211" s="60"/>
      <c r="ACT6211" s="60"/>
      <c r="ACU6211" s="60"/>
      <c r="ACV6211" s="60"/>
      <c r="ACW6211" s="60"/>
      <c r="ACX6211" s="60"/>
      <c r="ACY6211" s="60">
        <v>0.98980517644008004</v>
      </c>
      <c r="ACZ6211" s="60"/>
      <c r="ADA6211" s="60"/>
      <c r="ADB6211" s="60"/>
      <c r="ADC6211" s="60"/>
      <c r="ADD6211" s="60"/>
      <c r="ADE6211" s="60"/>
    </row>
    <row r="6212" spans="760:785" x14ac:dyDescent="0.25">
      <c r="ACF6212" s="60"/>
      <c r="ACG6212" s="60"/>
      <c r="ACH6212" s="60"/>
      <c r="ACI6212" s="60"/>
      <c r="ACJ6212" s="60"/>
      <c r="ACK6212" s="60"/>
      <c r="ACL6212" s="60"/>
      <c r="ACM6212" s="60"/>
      <c r="ACN6212" s="60"/>
      <c r="ACO6212" s="60"/>
      <c r="ACP6212" s="60"/>
      <c r="ACQ6212" s="60"/>
      <c r="ACR6212" s="60"/>
      <c r="ACS6212" s="60"/>
      <c r="ACT6212" s="60"/>
      <c r="ACU6212" s="60"/>
      <c r="ACV6212" s="60"/>
      <c r="ACW6212" s="60"/>
      <c r="ACX6212" s="60"/>
      <c r="ACY6212" s="60">
        <v>0.98975744855649295</v>
      </c>
      <c r="ACZ6212" s="60"/>
      <c r="ADA6212" s="60"/>
      <c r="ADB6212" s="60"/>
      <c r="ADC6212" s="60"/>
      <c r="ADD6212" s="60"/>
      <c r="ADE6212" s="60"/>
    </row>
    <row r="6213" spans="760:785" x14ac:dyDescent="0.25">
      <c r="ACF6213" s="60"/>
      <c r="ACG6213" s="60"/>
      <c r="ACH6213" s="60"/>
      <c r="ACI6213" s="60"/>
      <c r="ACJ6213" s="60"/>
      <c r="ACK6213" s="60"/>
      <c r="ACL6213" s="60"/>
      <c r="ACM6213" s="60"/>
      <c r="ACN6213" s="60"/>
      <c r="ACO6213" s="60"/>
      <c r="ACP6213" s="60"/>
      <c r="ACQ6213" s="60"/>
      <c r="ACR6213" s="60"/>
      <c r="ACS6213" s="60"/>
      <c r="ACT6213" s="60"/>
      <c r="ACU6213" s="60"/>
      <c r="ACV6213" s="60"/>
      <c r="ACW6213" s="60"/>
      <c r="ACX6213" s="60"/>
      <c r="ACY6213" s="60">
        <v>0.98974610976798805</v>
      </c>
      <c r="ACZ6213" s="60"/>
      <c r="ADA6213" s="60"/>
      <c r="ADB6213" s="60"/>
      <c r="ADC6213" s="60"/>
      <c r="ADD6213" s="60"/>
      <c r="ADE6213" s="60"/>
    </row>
    <row r="6214" spans="760:785" x14ac:dyDescent="0.25">
      <c r="ACF6214" s="60"/>
      <c r="ACG6214" s="60"/>
      <c r="ACH6214" s="60"/>
      <c r="ACI6214" s="60"/>
      <c r="ACJ6214" s="60"/>
      <c r="ACK6214" s="60"/>
      <c r="ACL6214" s="60"/>
      <c r="ACM6214" s="60"/>
      <c r="ACN6214" s="60"/>
      <c r="ACO6214" s="60"/>
      <c r="ACP6214" s="60"/>
      <c r="ACQ6214" s="60"/>
      <c r="ACR6214" s="60"/>
      <c r="ACS6214" s="60"/>
      <c r="ACT6214" s="60"/>
      <c r="ACU6214" s="60"/>
      <c r="ACV6214" s="60"/>
      <c r="ACW6214" s="60"/>
      <c r="ACX6214" s="60"/>
      <c r="ACY6214" s="60">
        <v>0.98973792037525898</v>
      </c>
      <c r="ACZ6214" s="60"/>
      <c r="ADA6214" s="60"/>
      <c r="ADB6214" s="60"/>
      <c r="ADC6214" s="60"/>
      <c r="ADD6214" s="60"/>
      <c r="ADE6214" s="60"/>
    </row>
    <row r="6215" spans="760:785" x14ac:dyDescent="0.25">
      <c r="ACF6215" s="60"/>
      <c r="ACG6215" s="60"/>
      <c r="ACH6215" s="60"/>
      <c r="ACI6215" s="60"/>
      <c r="ACJ6215" s="60"/>
      <c r="ACK6215" s="60"/>
      <c r="ACL6215" s="60"/>
      <c r="ACM6215" s="60"/>
      <c r="ACN6215" s="60"/>
      <c r="ACO6215" s="60"/>
      <c r="ACP6215" s="60"/>
      <c r="ACQ6215" s="60"/>
      <c r="ACR6215" s="60"/>
      <c r="ACS6215" s="60"/>
      <c r="ACT6215" s="60"/>
      <c r="ACU6215" s="60"/>
      <c r="ACV6215" s="60"/>
      <c r="ACW6215" s="60"/>
      <c r="ACX6215" s="60"/>
      <c r="ACY6215" s="60">
        <v>0.98973639669066604</v>
      </c>
      <c r="ACZ6215" s="60"/>
      <c r="ADA6215" s="60"/>
      <c r="ADB6215" s="60"/>
      <c r="ADC6215" s="60"/>
      <c r="ADD6215" s="60"/>
      <c r="ADE6215" s="60"/>
    </row>
    <row r="6216" spans="760:785" x14ac:dyDescent="0.25">
      <c r="ACF6216" s="60"/>
      <c r="ACG6216" s="60"/>
      <c r="ACH6216" s="60"/>
      <c r="ACI6216" s="60"/>
      <c r="ACJ6216" s="60"/>
      <c r="ACK6216" s="60"/>
      <c r="ACL6216" s="60"/>
      <c r="ACM6216" s="60"/>
      <c r="ACN6216" s="60"/>
      <c r="ACO6216" s="60"/>
      <c r="ACP6216" s="60"/>
      <c r="ACQ6216" s="60"/>
      <c r="ACR6216" s="60"/>
      <c r="ACS6216" s="60"/>
      <c r="ACT6216" s="60"/>
      <c r="ACU6216" s="60"/>
      <c r="ACV6216" s="60"/>
      <c r="ACW6216" s="60"/>
      <c r="ACX6216" s="60"/>
      <c r="ACY6216" s="60">
        <v>0.98972760539832205</v>
      </c>
      <c r="ACZ6216" s="60"/>
      <c r="ADA6216" s="60"/>
      <c r="ADB6216" s="60"/>
      <c r="ADC6216" s="60"/>
      <c r="ADD6216" s="60"/>
      <c r="ADE6216" s="60"/>
    </row>
    <row r="6217" spans="760:785" x14ac:dyDescent="0.25">
      <c r="ACF6217" s="60"/>
      <c r="ACG6217" s="60"/>
      <c r="ACH6217" s="60"/>
      <c r="ACI6217" s="60"/>
      <c r="ACJ6217" s="60"/>
      <c r="ACK6217" s="60"/>
      <c r="ACL6217" s="60"/>
      <c r="ACM6217" s="60"/>
      <c r="ACN6217" s="60"/>
      <c r="ACO6217" s="60"/>
      <c r="ACP6217" s="60"/>
      <c r="ACQ6217" s="60"/>
      <c r="ACR6217" s="60"/>
      <c r="ACS6217" s="60"/>
      <c r="ACT6217" s="60"/>
      <c r="ACU6217" s="60"/>
      <c r="ACV6217" s="60"/>
      <c r="ACW6217" s="60"/>
      <c r="ACX6217" s="60"/>
      <c r="ACY6217" s="60">
        <v>0.989710127244946</v>
      </c>
      <c r="ACZ6217" s="60"/>
      <c r="ADA6217" s="60"/>
      <c r="ADB6217" s="60"/>
      <c r="ADC6217" s="60"/>
      <c r="ADD6217" s="60"/>
      <c r="ADE6217" s="60"/>
    </row>
    <row r="6218" spans="760:785" x14ac:dyDescent="0.25">
      <c r="ACF6218" s="60"/>
      <c r="ACG6218" s="60"/>
      <c r="ACH6218" s="60"/>
      <c r="ACI6218" s="60"/>
      <c r="ACJ6218" s="60"/>
      <c r="ACK6218" s="60"/>
      <c r="ACL6218" s="60"/>
      <c r="ACM6218" s="60"/>
      <c r="ACN6218" s="60"/>
      <c r="ACO6218" s="60"/>
      <c r="ACP6218" s="60"/>
      <c r="ACQ6218" s="60"/>
      <c r="ACR6218" s="60"/>
      <c r="ACS6218" s="60"/>
      <c r="ACT6218" s="60"/>
      <c r="ACU6218" s="60"/>
      <c r="ACV6218" s="60"/>
      <c r="ACW6218" s="60"/>
      <c r="ACX6218" s="60"/>
      <c r="ACY6218" s="60">
        <v>0.98969809628502803</v>
      </c>
      <c r="ACZ6218" s="60"/>
      <c r="ADA6218" s="60"/>
      <c r="ADB6218" s="60"/>
      <c r="ADC6218" s="60"/>
      <c r="ADD6218" s="60"/>
      <c r="ADE6218" s="60"/>
    </row>
    <row r="6219" spans="760:785" x14ac:dyDescent="0.25">
      <c r="ACF6219" s="60"/>
      <c r="ACG6219" s="60"/>
      <c r="ACH6219" s="60"/>
      <c r="ACI6219" s="60"/>
      <c r="ACJ6219" s="60"/>
      <c r="ACK6219" s="60"/>
      <c r="ACL6219" s="60"/>
      <c r="ACM6219" s="60"/>
      <c r="ACN6219" s="60"/>
      <c r="ACO6219" s="60"/>
      <c r="ACP6219" s="60"/>
      <c r="ACQ6219" s="60"/>
      <c r="ACR6219" s="60"/>
      <c r="ACS6219" s="60"/>
      <c r="ACT6219" s="60"/>
      <c r="ACU6219" s="60"/>
      <c r="ACV6219" s="60"/>
      <c r="ACW6219" s="60"/>
      <c r="ACX6219" s="60"/>
      <c r="ACY6219" s="60">
        <v>0.98969661273768095</v>
      </c>
      <c r="ACZ6219" s="60"/>
      <c r="ADA6219" s="60"/>
      <c r="ADB6219" s="60"/>
      <c r="ADC6219" s="60"/>
      <c r="ADD6219" s="60"/>
      <c r="ADE6219" s="60"/>
    </row>
    <row r="6220" spans="760:785" x14ac:dyDescent="0.25">
      <c r="ACF6220" s="60"/>
      <c r="ACG6220" s="60"/>
      <c r="ACH6220" s="60"/>
      <c r="ACI6220" s="60"/>
      <c r="ACJ6220" s="60"/>
      <c r="ACK6220" s="60"/>
      <c r="ACL6220" s="60"/>
      <c r="ACM6220" s="60"/>
      <c r="ACN6220" s="60"/>
      <c r="ACO6220" s="60"/>
      <c r="ACP6220" s="60"/>
      <c r="ACQ6220" s="60"/>
      <c r="ACR6220" s="60"/>
      <c r="ACS6220" s="60"/>
      <c r="ACT6220" s="60"/>
      <c r="ACU6220" s="60"/>
      <c r="ACV6220" s="60"/>
      <c r="ACW6220" s="60"/>
      <c r="ACX6220" s="60"/>
      <c r="ACY6220" s="60">
        <v>0.98969465432246295</v>
      </c>
      <c r="ACZ6220" s="60"/>
      <c r="ADA6220" s="60"/>
      <c r="ADB6220" s="60"/>
      <c r="ADC6220" s="60"/>
      <c r="ADD6220" s="60"/>
      <c r="ADE6220" s="60"/>
    </row>
    <row r="6221" spans="760:785" x14ac:dyDescent="0.25">
      <c r="ACF6221" s="60"/>
      <c r="ACG6221" s="60"/>
      <c r="ACH6221" s="60"/>
      <c r="ACI6221" s="60"/>
      <c r="ACJ6221" s="60"/>
      <c r="ACK6221" s="60"/>
      <c r="ACL6221" s="60"/>
      <c r="ACM6221" s="60"/>
      <c r="ACN6221" s="60"/>
      <c r="ACO6221" s="60"/>
      <c r="ACP6221" s="60"/>
      <c r="ACQ6221" s="60"/>
      <c r="ACR6221" s="60"/>
      <c r="ACS6221" s="60"/>
      <c r="ACT6221" s="60"/>
      <c r="ACU6221" s="60"/>
      <c r="ACV6221" s="60"/>
      <c r="ACW6221" s="60"/>
      <c r="ACX6221" s="60"/>
      <c r="ACY6221" s="60">
        <v>0.98966465615608301</v>
      </c>
      <c r="ACZ6221" s="60"/>
      <c r="ADA6221" s="60"/>
      <c r="ADB6221" s="60"/>
      <c r="ADC6221" s="60"/>
      <c r="ADD6221" s="60"/>
      <c r="ADE6221" s="60"/>
    </row>
    <row r="6222" spans="760:785" x14ac:dyDescent="0.25">
      <c r="ACF6222" s="60"/>
      <c r="ACG6222" s="60"/>
      <c r="ACH6222" s="60"/>
      <c r="ACI6222" s="60"/>
      <c r="ACJ6222" s="60"/>
      <c r="ACK6222" s="60"/>
      <c r="ACL6222" s="60"/>
      <c r="ACM6222" s="60"/>
      <c r="ACN6222" s="60"/>
      <c r="ACO6222" s="60"/>
      <c r="ACP6222" s="60"/>
      <c r="ACQ6222" s="60"/>
      <c r="ACR6222" s="60"/>
      <c r="ACS6222" s="60"/>
      <c r="ACT6222" s="60"/>
      <c r="ACU6222" s="60"/>
      <c r="ACV6222" s="60"/>
      <c r="ACW6222" s="60"/>
      <c r="ACX6222" s="60"/>
      <c r="ACY6222" s="60">
        <v>0.98965649084372498</v>
      </c>
      <c r="ACZ6222" s="60"/>
      <c r="ADA6222" s="60"/>
      <c r="ADB6222" s="60"/>
      <c r="ADC6222" s="60"/>
      <c r="ADD6222" s="60"/>
      <c r="ADE6222" s="60"/>
    </row>
    <row r="6223" spans="760:785" x14ac:dyDescent="0.25">
      <c r="ACF6223" s="60"/>
      <c r="ACG6223" s="60"/>
      <c r="ACH6223" s="60"/>
      <c r="ACI6223" s="60"/>
      <c r="ACJ6223" s="60"/>
      <c r="ACK6223" s="60"/>
      <c r="ACL6223" s="60"/>
      <c r="ACM6223" s="60"/>
      <c r="ACN6223" s="60"/>
      <c r="ACO6223" s="60"/>
      <c r="ACP6223" s="60"/>
      <c r="ACQ6223" s="60"/>
      <c r="ACR6223" s="60"/>
      <c r="ACS6223" s="60"/>
      <c r="ACT6223" s="60"/>
      <c r="ACU6223" s="60"/>
      <c r="ACV6223" s="60"/>
      <c r="ACW6223" s="60"/>
      <c r="ACX6223" s="60"/>
      <c r="ACY6223" s="60">
        <v>0.98965289611662599</v>
      </c>
      <c r="ACZ6223" s="60"/>
      <c r="ADA6223" s="60"/>
      <c r="ADB6223" s="60"/>
      <c r="ADC6223" s="60"/>
      <c r="ADD6223" s="60"/>
      <c r="ADE6223" s="60"/>
    </row>
    <row r="6224" spans="760:785" x14ac:dyDescent="0.25">
      <c r="ACF6224" s="60"/>
      <c r="ACG6224" s="60"/>
      <c r="ACH6224" s="60"/>
      <c r="ACI6224" s="60"/>
      <c r="ACJ6224" s="60"/>
      <c r="ACK6224" s="60"/>
      <c r="ACL6224" s="60"/>
      <c r="ACM6224" s="60"/>
      <c r="ACN6224" s="60"/>
      <c r="ACO6224" s="60"/>
      <c r="ACP6224" s="60"/>
      <c r="ACQ6224" s="60"/>
      <c r="ACR6224" s="60"/>
      <c r="ACS6224" s="60"/>
      <c r="ACT6224" s="60"/>
      <c r="ACU6224" s="60"/>
      <c r="ACV6224" s="60"/>
      <c r="ACW6224" s="60"/>
      <c r="ACX6224" s="60"/>
      <c r="ACY6224" s="60">
        <v>0.989643955167687</v>
      </c>
      <c r="ACZ6224" s="60"/>
      <c r="ADA6224" s="60"/>
      <c r="ADB6224" s="60"/>
      <c r="ADC6224" s="60"/>
      <c r="ADD6224" s="60"/>
      <c r="ADE6224" s="60"/>
    </row>
    <row r="6225" spans="760:785" x14ac:dyDescent="0.25">
      <c r="ACF6225" s="60"/>
      <c r="ACG6225" s="60"/>
      <c r="ACH6225" s="60"/>
      <c r="ACI6225" s="60"/>
      <c r="ACJ6225" s="60"/>
      <c r="ACK6225" s="60"/>
      <c r="ACL6225" s="60"/>
      <c r="ACM6225" s="60"/>
      <c r="ACN6225" s="60"/>
      <c r="ACO6225" s="60"/>
      <c r="ACP6225" s="60"/>
      <c r="ACQ6225" s="60"/>
      <c r="ACR6225" s="60"/>
      <c r="ACS6225" s="60"/>
      <c r="ACT6225" s="60"/>
      <c r="ACU6225" s="60"/>
      <c r="ACV6225" s="60"/>
      <c r="ACW6225" s="60"/>
      <c r="ACX6225" s="60"/>
      <c r="ACY6225" s="60">
        <v>0.98964173855061</v>
      </c>
      <c r="ACZ6225" s="60"/>
      <c r="ADA6225" s="60"/>
      <c r="ADB6225" s="60"/>
      <c r="ADC6225" s="60"/>
      <c r="ADD6225" s="60"/>
      <c r="ADE6225" s="60"/>
    </row>
    <row r="6226" spans="760:785" x14ac:dyDescent="0.25">
      <c r="ACF6226" s="60"/>
      <c r="ACG6226" s="60"/>
      <c r="ACH6226" s="60"/>
      <c r="ACI6226" s="60"/>
      <c r="ACJ6226" s="60"/>
      <c r="ACK6226" s="60"/>
      <c r="ACL6226" s="60"/>
      <c r="ACM6226" s="60"/>
      <c r="ACN6226" s="60"/>
      <c r="ACO6226" s="60"/>
      <c r="ACP6226" s="60"/>
      <c r="ACQ6226" s="60"/>
      <c r="ACR6226" s="60"/>
      <c r="ACS6226" s="60"/>
      <c r="ACT6226" s="60"/>
      <c r="ACU6226" s="60"/>
      <c r="ACV6226" s="60"/>
      <c r="ACW6226" s="60"/>
      <c r="ACX6226" s="60"/>
      <c r="ACY6226" s="60">
        <v>0.98962172500877299</v>
      </c>
      <c r="ACZ6226" s="60"/>
      <c r="ADA6226" s="60"/>
      <c r="ADB6226" s="60"/>
      <c r="ADC6226" s="60"/>
      <c r="ADD6226" s="60"/>
      <c r="ADE6226" s="60"/>
    </row>
    <row r="6227" spans="760:785" x14ac:dyDescent="0.25">
      <c r="ACF6227" s="60"/>
      <c r="ACG6227" s="60"/>
      <c r="ACH6227" s="60"/>
      <c r="ACI6227" s="60"/>
      <c r="ACJ6227" s="60"/>
      <c r="ACK6227" s="60"/>
      <c r="ACL6227" s="60"/>
      <c r="ACM6227" s="60"/>
      <c r="ACN6227" s="60"/>
      <c r="ACO6227" s="60"/>
      <c r="ACP6227" s="60"/>
      <c r="ACQ6227" s="60"/>
      <c r="ACR6227" s="60"/>
      <c r="ACS6227" s="60"/>
      <c r="ACT6227" s="60"/>
      <c r="ACU6227" s="60"/>
      <c r="ACV6227" s="60"/>
      <c r="ACW6227" s="60"/>
      <c r="ACX6227" s="60"/>
      <c r="ACY6227" s="60">
        <v>0.98960962346232395</v>
      </c>
      <c r="ACZ6227" s="60"/>
      <c r="ADA6227" s="60"/>
      <c r="ADB6227" s="60"/>
      <c r="ADC6227" s="60"/>
      <c r="ADD6227" s="60"/>
      <c r="ADE6227" s="60"/>
    </row>
    <row r="6228" spans="760:785" x14ac:dyDescent="0.25">
      <c r="ACF6228" s="60"/>
      <c r="ACG6228" s="60"/>
      <c r="ACH6228" s="60"/>
      <c r="ACI6228" s="60"/>
      <c r="ACJ6228" s="60"/>
      <c r="ACK6228" s="60"/>
      <c r="ACL6228" s="60"/>
      <c r="ACM6228" s="60"/>
      <c r="ACN6228" s="60"/>
      <c r="ACO6228" s="60"/>
      <c r="ACP6228" s="60"/>
      <c r="ACQ6228" s="60"/>
      <c r="ACR6228" s="60"/>
      <c r="ACS6228" s="60"/>
      <c r="ACT6228" s="60"/>
      <c r="ACU6228" s="60"/>
      <c r="ACV6228" s="60"/>
      <c r="ACW6228" s="60"/>
      <c r="ACX6228" s="60"/>
      <c r="ACY6228" s="60">
        <v>0.98957914993618701</v>
      </c>
      <c r="ACZ6228" s="60"/>
      <c r="ADA6228" s="60"/>
      <c r="ADB6228" s="60"/>
      <c r="ADC6228" s="60"/>
      <c r="ADD6228" s="60"/>
      <c r="ADE6228" s="60"/>
    </row>
    <row r="6229" spans="760:785" x14ac:dyDescent="0.25">
      <c r="ACF6229" s="60"/>
      <c r="ACG6229" s="60"/>
      <c r="ACH6229" s="60"/>
      <c r="ACI6229" s="60"/>
      <c r="ACJ6229" s="60"/>
      <c r="ACK6229" s="60"/>
      <c r="ACL6229" s="60"/>
      <c r="ACM6229" s="60"/>
      <c r="ACN6229" s="60"/>
      <c r="ACO6229" s="60"/>
      <c r="ACP6229" s="60"/>
      <c r="ACQ6229" s="60"/>
      <c r="ACR6229" s="60"/>
      <c r="ACS6229" s="60"/>
      <c r="ACT6229" s="60"/>
      <c r="ACU6229" s="60"/>
      <c r="ACV6229" s="60"/>
      <c r="ACW6229" s="60"/>
      <c r="ACX6229" s="60"/>
      <c r="ACY6229" s="60">
        <v>0.98957490731164099</v>
      </c>
      <c r="ACZ6229" s="60"/>
      <c r="ADA6229" s="60"/>
      <c r="ADB6229" s="60"/>
      <c r="ADC6229" s="60"/>
      <c r="ADD6229" s="60"/>
      <c r="ADE6229" s="60"/>
    </row>
    <row r="6230" spans="760:785" x14ac:dyDescent="0.25">
      <c r="ACF6230" s="60"/>
      <c r="ACG6230" s="60"/>
      <c r="ACH6230" s="60"/>
      <c r="ACI6230" s="60"/>
      <c r="ACJ6230" s="60"/>
      <c r="ACK6230" s="60"/>
      <c r="ACL6230" s="60"/>
      <c r="ACM6230" s="60"/>
      <c r="ACN6230" s="60"/>
      <c r="ACO6230" s="60"/>
      <c r="ACP6230" s="60"/>
      <c r="ACQ6230" s="60"/>
      <c r="ACR6230" s="60"/>
      <c r="ACS6230" s="60"/>
      <c r="ACT6230" s="60"/>
      <c r="ACU6230" s="60"/>
      <c r="ACV6230" s="60"/>
      <c r="ACW6230" s="60"/>
      <c r="ACX6230" s="60"/>
      <c r="ACY6230" s="60">
        <v>0.98956995038499795</v>
      </c>
      <c r="ACZ6230" s="60"/>
      <c r="ADA6230" s="60"/>
      <c r="ADB6230" s="60"/>
      <c r="ADC6230" s="60"/>
      <c r="ADD6230" s="60"/>
      <c r="ADE6230" s="60"/>
    </row>
    <row r="6231" spans="760:785" x14ac:dyDescent="0.25">
      <c r="ACF6231" s="60"/>
      <c r="ACG6231" s="60"/>
      <c r="ACH6231" s="60"/>
      <c r="ACI6231" s="60"/>
      <c r="ACJ6231" s="60"/>
      <c r="ACK6231" s="60"/>
      <c r="ACL6231" s="60"/>
      <c r="ACM6231" s="60"/>
      <c r="ACN6231" s="60"/>
      <c r="ACO6231" s="60"/>
      <c r="ACP6231" s="60"/>
      <c r="ACQ6231" s="60"/>
      <c r="ACR6231" s="60"/>
      <c r="ACS6231" s="60"/>
      <c r="ACT6231" s="60"/>
      <c r="ACU6231" s="60"/>
      <c r="ACV6231" s="60"/>
      <c r="ACW6231" s="60"/>
      <c r="ACX6231" s="60"/>
      <c r="ACY6231" s="60">
        <v>0.98956542004396997</v>
      </c>
      <c r="ACZ6231" s="60"/>
      <c r="ADA6231" s="60"/>
      <c r="ADB6231" s="60"/>
      <c r="ADC6231" s="60"/>
      <c r="ADD6231" s="60"/>
      <c r="ADE6231" s="60"/>
    </row>
    <row r="6232" spans="760:785" x14ac:dyDescent="0.25">
      <c r="ACF6232" s="60"/>
      <c r="ACG6232" s="60"/>
      <c r="ACH6232" s="60"/>
      <c r="ACI6232" s="60"/>
      <c r="ACJ6232" s="60"/>
      <c r="ACK6232" s="60"/>
      <c r="ACL6232" s="60"/>
      <c r="ACM6232" s="60"/>
      <c r="ACN6232" s="60"/>
      <c r="ACO6232" s="60"/>
      <c r="ACP6232" s="60"/>
      <c r="ACQ6232" s="60"/>
      <c r="ACR6232" s="60"/>
      <c r="ACS6232" s="60"/>
      <c r="ACT6232" s="60"/>
      <c r="ACU6232" s="60"/>
      <c r="ACV6232" s="60"/>
      <c r="ACW6232" s="60"/>
      <c r="ACX6232" s="60"/>
      <c r="ACY6232" s="60">
        <v>0.98956515513000898</v>
      </c>
      <c r="ACZ6232" s="60"/>
      <c r="ADA6232" s="60"/>
      <c r="ADB6232" s="60"/>
      <c r="ADC6232" s="60"/>
      <c r="ADD6232" s="60"/>
      <c r="ADE6232" s="60"/>
    </row>
    <row r="6233" spans="760:785" x14ac:dyDescent="0.25">
      <c r="ACF6233" s="60"/>
      <c r="ACG6233" s="60"/>
      <c r="ACH6233" s="60"/>
      <c r="ACI6233" s="60"/>
      <c r="ACJ6233" s="60"/>
      <c r="ACK6233" s="60"/>
      <c r="ACL6233" s="60"/>
      <c r="ACM6233" s="60"/>
      <c r="ACN6233" s="60"/>
      <c r="ACO6233" s="60"/>
      <c r="ACP6233" s="60"/>
      <c r="ACQ6233" s="60"/>
      <c r="ACR6233" s="60"/>
      <c r="ACS6233" s="60"/>
      <c r="ACT6233" s="60"/>
      <c r="ACU6233" s="60"/>
      <c r="ACV6233" s="60"/>
      <c r="ACW6233" s="60"/>
      <c r="ACX6233" s="60"/>
      <c r="ACY6233" s="60">
        <v>0.989561778110019</v>
      </c>
      <c r="ACZ6233" s="60"/>
      <c r="ADA6233" s="60"/>
      <c r="ADB6233" s="60"/>
      <c r="ADC6233" s="60"/>
      <c r="ADD6233" s="60"/>
      <c r="ADE6233" s="60"/>
    </row>
    <row r="6234" spans="760:785" x14ac:dyDescent="0.25">
      <c r="ACF6234" s="60"/>
      <c r="ACG6234" s="60"/>
      <c r="ACH6234" s="60"/>
      <c r="ACI6234" s="60"/>
      <c r="ACJ6234" s="60"/>
      <c r="ACK6234" s="60"/>
      <c r="ACL6234" s="60"/>
      <c r="ACM6234" s="60"/>
      <c r="ACN6234" s="60"/>
      <c r="ACO6234" s="60"/>
      <c r="ACP6234" s="60"/>
      <c r="ACQ6234" s="60"/>
      <c r="ACR6234" s="60"/>
      <c r="ACS6234" s="60"/>
      <c r="ACT6234" s="60"/>
      <c r="ACU6234" s="60"/>
      <c r="ACV6234" s="60"/>
      <c r="ACW6234" s="60"/>
      <c r="ACX6234" s="60"/>
      <c r="ACY6234" s="60">
        <v>0.98955148210779498</v>
      </c>
      <c r="ACZ6234" s="60"/>
      <c r="ADA6234" s="60"/>
      <c r="ADB6234" s="60"/>
      <c r="ADC6234" s="60"/>
      <c r="ADD6234" s="60"/>
      <c r="ADE6234" s="60"/>
    </row>
    <row r="6235" spans="760:785" x14ac:dyDescent="0.25">
      <c r="ACF6235" s="60"/>
      <c r="ACG6235" s="60"/>
      <c r="ACH6235" s="60"/>
      <c r="ACI6235" s="60"/>
      <c r="ACJ6235" s="60"/>
      <c r="ACK6235" s="60"/>
      <c r="ACL6235" s="60"/>
      <c r="ACM6235" s="60"/>
      <c r="ACN6235" s="60"/>
      <c r="ACO6235" s="60"/>
      <c r="ACP6235" s="60"/>
      <c r="ACQ6235" s="60"/>
      <c r="ACR6235" s="60"/>
      <c r="ACS6235" s="60"/>
      <c r="ACT6235" s="60"/>
      <c r="ACU6235" s="60"/>
      <c r="ACV6235" s="60"/>
      <c r="ACW6235" s="60"/>
      <c r="ACX6235" s="60"/>
      <c r="ACY6235" s="60">
        <v>0.98952003130345301</v>
      </c>
      <c r="ACZ6235" s="60"/>
      <c r="ADA6235" s="60"/>
      <c r="ADB6235" s="60"/>
      <c r="ADC6235" s="60"/>
      <c r="ADD6235" s="60"/>
      <c r="ADE6235" s="60"/>
    </row>
    <row r="6236" spans="760:785" x14ac:dyDescent="0.25">
      <c r="ACF6236" s="60"/>
      <c r="ACG6236" s="60"/>
      <c r="ACH6236" s="60"/>
      <c r="ACI6236" s="60"/>
      <c r="ACJ6236" s="60"/>
      <c r="ACK6236" s="60"/>
      <c r="ACL6236" s="60"/>
      <c r="ACM6236" s="60"/>
      <c r="ACN6236" s="60"/>
      <c r="ACO6236" s="60"/>
      <c r="ACP6236" s="60"/>
      <c r="ACQ6236" s="60"/>
      <c r="ACR6236" s="60"/>
      <c r="ACS6236" s="60"/>
      <c r="ACT6236" s="60"/>
      <c r="ACU6236" s="60"/>
      <c r="ACV6236" s="60"/>
      <c r="ACW6236" s="60"/>
      <c r="ACX6236" s="60"/>
      <c r="ACY6236" s="60">
        <v>0.98948800280547</v>
      </c>
      <c r="ACZ6236" s="60"/>
      <c r="ADA6236" s="60"/>
      <c r="ADB6236" s="60"/>
      <c r="ADC6236" s="60"/>
      <c r="ADD6236" s="60"/>
      <c r="ADE6236" s="60"/>
    </row>
    <row r="6237" spans="760:785" x14ac:dyDescent="0.25">
      <c r="ACF6237" s="60"/>
      <c r="ACG6237" s="60"/>
      <c r="ACH6237" s="60"/>
      <c r="ACI6237" s="60"/>
      <c r="ACJ6237" s="60"/>
      <c r="ACK6237" s="60"/>
      <c r="ACL6237" s="60"/>
      <c r="ACM6237" s="60"/>
      <c r="ACN6237" s="60"/>
      <c r="ACO6237" s="60"/>
      <c r="ACP6237" s="60"/>
      <c r="ACQ6237" s="60"/>
      <c r="ACR6237" s="60"/>
      <c r="ACS6237" s="60"/>
      <c r="ACT6237" s="60"/>
      <c r="ACU6237" s="60"/>
      <c r="ACV6237" s="60"/>
      <c r="ACW6237" s="60"/>
      <c r="ACX6237" s="60"/>
      <c r="ACY6237" s="60">
        <v>0.98945679844550305</v>
      </c>
      <c r="ACZ6237" s="60"/>
      <c r="ADA6237" s="60"/>
      <c r="ADB6237" s="60"/>
      <c r="ADC6237" s="60"/>
      <c r="ADD6237" s="60"/>
      <c r="ADE6237" s="60"/>
    </row>
    <row r="6238" spans="760:785" x14ac:dyDescent="0.25">
      <c r="ACF6238" s="60"/>
      <c r="ACG6238" s="60"/>
      <c r="ACH6238" s="60"/>
      <c r="ACI6238" s="60"/>
      <c r="ACJ6238" s="60"/>
      <c r="ACK6238" s="60"/>
      <c r="ACL6238" s="60"/>
      <c r="ACM6238" s="60"/>
      <c r="ACN6238" s="60"/>
      <c r="ACO6238" s="60"/>
      <c r="ACP6238" s="60"/>
      <c r="ACQ6238" s="60"/>
      <c r="ACR6238" s="60"/>
      <c r="ACS6238" s="60"/>
      <c r="ACT6238" s="60"/>
      <c r="ACU6238" s="60"/>
      <c r="ACV6238" s="60"/>
      <c r="ACW6238" s="60"/>
      <c r="ACX6238" s="60"/>
      <c r="ACY6238" s="60">
        <v>0.98944260723032496</v>
      </c>
      <c r="ACZ6238" s="60"/>
      <c r="ADA6238" s="60"/>
      <c r="ADB6238" s="60"/>
      <c r="ADC6238" s="60"/>
      <c r="ADD6238" s="60"/>
      <c r="ADE6238" s="60"/>
    </row>
    <row r="6239" spans="760:785" x14ac:dyDescent="0.25">
      <c r="ACF6239" s="60"/>
      <c r="ACG6239" s="60"/>
      <c r="ACH6239" s="60"/>
      <c r="ACI6239" s="60"/>
      <c r="ACJ6239" s="60"/>
      <c r="ACK6239" s="60"/>
      <c r="ACL6239" s="60"/>
      <c r="ACM6239" s="60"/>
      <c r="ACN6239" s="60"/>
      <c r="ACO6239" s="60"/>
      <c r="ACP6239" s="60"/>
      <c r="ACQ6239" s="60"/>
      <c r="ACR6239" s="60"/>
      <c r="ACS6239" s="60"/>
      <c r="ACT6239" s="60"/>
      <c r="ACU6239" s="60"/>
      <c r="ACV6239" s="60"/>
      <c r="ACW6239" s="60"/>
      <c r="ACX6239" s="60"/>
      <c r="ACY6239" s="60">
        <v>0.98944058460756601</v>
      </c>
      <c r="ACZ6239" s="60"/>
      <c r="ADA6239" s="60"/>
      <c r="ADB6239" s="60"/>
      <c r="ADC6239" s="60"/>
      <c r="ADD6239" s="60"/>
      <c r="ADE6239" s="60"/>
    </row>
    <row r="6240" spans="760:785" x14ac:dyDescent="0.25">
      <c r="ACF6240" s="60"/>
      <c r="ACG6240" s="60"/>
      <c r="ACH6240" s="60"/>
      <c r="ACI6240" s="60"/>
      <c r="ACJ6240" s="60"/>
      <c r="ACK6240" s="60"/>
      <c r="ACL6240" s="60"/>
      <c r="ACM6240" s="60"/>
      <c r="ACN6240" s="60"/>
      <c r="ACO6240" s="60"/>
      <c r="ACP6240" s="60"/>
      <c r="ACQ6240" s="60"/>
      <c r="ACR6240" s="60"/>
      <c r="ACS6240" s="60"/>
      <c r="ACT6240" s="60"/>
      <c r="ACU6240" s="60"/>
      <c r="ACV6240" s="60"/>
      <c r="ACW6240" s="60"/>
      <c r="ACX6240" s="60"/>
      <c r="ACY6240" s="60">
        <v>0.98943420789170899</v>
      </c>
      <c r="ACZ6240" s="60"/>
      <c r="ADA6240" s="60"/>
      <c r="ADB6240" s="60"/>
      <c r="ADC6240" s="60"/>
      <c r="ADD6240" s="60"/>
      <c r="ADE6240" s="60"/>
    </row>
    <row r="6241" spans="760:785" x14ac:dyDescent="0.25">
      <c r="ACF6241" s="60"/>
      <c r="ACG6241" s="60"/>
      <c r="ACH6241" s="60"/>
      <c r="ACI6241" s="60"/>
      <c r="ACJ6241" s="60"/>
      <c r="ACK6241" s="60"/>
      <c r="ACL6241" s="60"/>
      <c r="ACM6241" s="60"/>
      <c r="ACN6241" s="60"/>
      <c r="ACO6241" s="60"/>
      <c r="ACP6241" s="60"/>
      <c r="ACQ6241" s="60"/>
      <c r="ACR6241" s="60"/>
      <c r="ACS6241" s="60"/>
      <c r="ACT6241" s="60"/>
      <c r="ACU6241" s="60"/>
      <c r="ACV6241" s="60"/>
      <c r="ACW6241" s="60"/>
      <c r="ACX6241" s="60"/>
      <c r="ACY6241" s="60">
        <v>0.98942002472545398</v>
      </c>
      <c r="ACZ6241" s="60"/>
      <c r="ADA6241" s="60"/>
      <c r="ADB6241" s="60"/>
      <c r="ADC6241" s="60"/>
      <c r="ADD6241" s="60"/>
      <c r="ADE6241" s="60"/>
    </row>
    <row r="6242" spans="760:785" x14ac:dyDescent="0.25">
      <c r="ACF6242" s="60"/>
      <c r="ACG6242" s="60"/>
      <c r="ACH6242" s="60"/>
      <c r="ACI6242" s="60"/>
      <c r="ACJ6242" s="60"/>
      <c r="ACK6242" s="60"/>
      <c r="ACL6242" s="60"/>
      <c r="ACM6242" s="60"/>
      <c r="ACN6242" s="60"/>
      <c r="ACO6242" s="60"/>
      <c r="ACP6242" s="60"/>
      <c r="ACQ6242" s="60"/>
      <c r="ACR6242" s="60"/>
      <c r="ACS6242" s="60"/>
      <c r="ACT6242" s="60"/>
      <c r="ACU6242" s="60"/>
      <c r="ACV6242" s="60"/>
      <c r="ACW6242" s="60"/>
      <c r="ACX6242" s="60"/>
      <c r="ACY6242" s="60">
        <v>0.98941693283074805</v>
      </c>
      <c r="ACZ6242" s="60"/>
      <c r="ADA6242" s="60"/>
      <c r="ADB6242" s="60"/>
      <c r="ADC6242" s="60"/>
      <c r="ADD6242" s="60"/>
      <c r="ADE6242" s="60"/>
    </row>
    <row r="6243" spans="760:785" x14ac:dyDescent="0.25">
      <c r="ACF6243" s="60"/>
      <c r="ACG6243" s="60"/>
      <c r="ACH6243" s="60"/>
      <c r="ACI6243" s="60"/>
      <c r="ACJ6243" s="60"/>
      <c r="ACK6243" s="60"/>
      <c r="ACL6243" s="60"/>
      <c r="ACM6243" s="60"/>
      <c r="ACN6243" s="60"/>
      <c r="ACO6243" s="60"/>
      <c r="ACP6243" s="60"/>
      <c r="ACQ6243" s="60"/>
      <c r="ACR6243" s="60"/>
      <c r="ACS6243" s="60"/>
      <c r="ACT6243" s="60"/>
      <c r="ACU6243" s="60"/>
      <c r="ACV6243" s="60"/>
      <c r="ACW6243" s="60"/>
      <c r="ACX6243" s="60"/>
      <c r="ACY6243" s="60">
        <v>0.98941289126416099</v>
      </c>
      <c r="ACZ6243" s="60"/>
      <c r="ADA6243" s="60"/>
      <c r="ADB6243" s="60"/>
      <c r="ADC6243" s="60"/>
      <c r="ADD6243" s="60"/>
      <c r="ADE6243" s="60"/>
    </row>
    <row r="6244" spans="760:785" x14ac:dyDescent="0.25">
      <c r="ACF6244" s="60"/>
      <c r="ACG6244" s="60"/>
      <c r="ACH6244" s="60"/>
      <c r="ACI6244" s="60"/>
      <c r="ACJ6244" s="60"/>
      <c r="ACK6244" s="60"/>
      <c r="ACL6244" s="60"/>
      <c r="ACM6244" s="60"/>
      <c r="ACN6244" s="60"/>
      <c r="ACO6244" s="60"/>
      <c r="ACP6244" s="60"/>
      <c r="ACQ6244" s="60"/>
      <c r="ACR6244" s="60"/>
      <c r="ACS6244" s="60"/>
      <c r="ACT6244" s="60"/>
      <c r="ACU6244" s="60"/>
      <c r="ACV6244" s="60"/>
      <c r="ACW6244" s="60"/>
      <c r="ACX6244" s="60"/>
      <c r="ACY6244" s="60">
        <v>0.98941116742517299</v>
      </c>
      <c r="ACZ6244" s="60"/>
      <c r="ADA6244" s="60"/>
      <c r="ADB6244" s="60"/>
      <c r="ADC6244" s="60"/>
      <c r="ADD6244" s="60"/>
      <c r="ADE6244" s="60"/>
    </row>
    <row r="6245" spans="760:785" x14ac:dyDescent="0.25">
      <c r="ACF6245" s="60"/>
      <c r="ACG6245" s="60"/>
      <c r="ACH6245" s="60"/>
      <c r="ACI6245" s="60"/>
      <c r="ACJ6245" s="60"/>
      <c r="ACK6245" s="60"/>
      <c r="ACL6245" s="60"/>
      <c r="ACM6245" s="60"/>
      <c r="ACN6245" s="60"/>
      <c r="ACO6245" s="60"/>
      <c r="ACP6245" s="60"/>
      <c r="ACQ6245" s="60"/>
      <c r="ACR6245" s="60"/>
      <c r="ACS6245" s="60"/>
      <c r="ACT6245" s="60"/>
      <c r="ACU6245" s="60"/>
      <c r="ACV6245" s="60"/>
      <c r="ACW6245" s="60"/>
      <c r="ACX6245" s="60"/>
      <c r="ACY6245" s="60">
        <v>0.98940766960052695</v>
      </c>
      <c r="ACZ6245" s="60"/>
      <c r="ADA6245" s="60"/>
      <c r="ADB6245" s="60"/>
      <c r="ADC6245" s="60"/>
      <c r="ADD6245" s="60"/>
      <c r="ADE6245" s="60"/>
    </row>
    <row r="6246" spans="760:785" x14ac:dyDescent="0.25">
      <c r="ACF6246" s="60"/>
      <c r="ACG6246" s="60"/>
      <c r="ACH6246" s="60"/>
      <c r="ACI6246" s="60"/>
      <c r="ACJ6246" s="60"/>
      <c r="ACK6246" s="60"/>
      <c r="ACL6246" s="60"/>
      <c r="ACM6246" s="60"/>
      <c r="ACN6246" s="60"/>
      <c r="ACO6246" s="60"/>
      <c r="ACP6246" s="60"/>
      <c r="ACQ6246" s="60"/>
      <c r="ACR6246" s="60"/>
      <c r="ACS6246" s="60"/>
      <c r="ACT6246" s="60"/>
      <c r="ACU6246" s="60"/>
      <c r="ACV6246" s="60"/>
      <c r="ACW6246" s="60"/>
      <c r="ACX6246" s="60"/>
      <c r="ACY6246" s="60">
        <v>0.98936298483443597</v>
      </c>
      <c r="ACZ6246" s="60"/>
      <c r="ADA6246" s="60"/>
      <c r="ADB6246" s="60"/>
      <c r="ADC6246" s="60"/>
      <c r="ADD6246" s="60"/>
      <c r="ADE6246" s="60"/>
    </row>
    <row r="6247" spans="760:785" x14ac:dyDescent="0.25">
      <c r="ACF6247" s="60"/>
      <c r="ACG6247" s="60"/>
      <c r="ACH6247" s="60"/>
      <c r="ACI6247" s="60"/>
      <c r="ACJ6247" s="60"/>
      <c r="ACK6247" s="60"/>
      <c r="ACL6247" s="60"/>
      <c r="ACM6247" s="60"/>
      <c r="ACN6247" s="60"/>
      <c r="ACO6247" s="60"/>
      <c r="ACP6247" s="60"/>
      <c r="ACQ6247" s="60"/>
      <c r="ACR6247" s="60"/>
      <c r="ACS6247" s="60"/>
      <c r="ACT6247" s="60"/>
      <c r="ACU6247" s="60"/>
      <c r="ACV6247" s="60"/>
      <c r="ACW6247" s="60"/>
      <c r="ACX6247" s="60"/>
      <c r="ACY6247" s="60">
        <v>0.98936208654786595</v>
      </c>
      <c r="ACZ6247" s="60"/>
      <c r="ADA6247" s="60"/>
      <c r="ADB6247" s="60"/>
      <c r="ADC6247" s="60"/>
      <c r="ADD6247" s="60"/>
      <c r="ADE6247" s="60"/>
    </row>
    <row r="6248" spans="760:785" x14ac:dyDescent="0.25">
      <c r="ACF6248" s="60"/>
      <c r="ACG6248" s="60"/>
      <c r="ACH6248" s="60"/>
      <c r="ACI6248" s="60"/>
      <c r="ACJ6248" s="60"/>
      <c r="ACK6248" s="60"/>
      <c r="ACL6248" s="60"/>
      <c r="ACM6248" s="60"/>
      <c r="ACN6248" s="60"/>
      <c r="ACO6248" s="60"/>
      <c r="ACP6248" s="60"/>
      <c r="ACQ6248" s="60"/>
      <c r="ACR6248" s="60"/>
      <c r="ACS6248" s="60"/>
      <c r="ACT6248" s="60"/>
      <c r="ACU6248" s="60"/>
      <c r="ACV6248" s="60"/>
      <c r="ACW6248" s="60"/>
      <c r="ACX6248" s="60"/>
      <c r="ACY6248" s="60">
        <v>0.98936206525761905</v>
      </c>
      <c r="ACZ6248" s="60"/>
      <c r="ADA6248" s="60"/>
      <c r="ADB6248" s="60"/>
      <c r="ADC6248" s="60"/>
      <c r="ADD6248" s="60"/>
      <c r="ADE6248" s="60"/>
    </row>
    <row r="6249" spans="760:785" x14ac:dyDescent="0.25">
      <c r="ACF6249" s="60"/>
      <c r="ACG6249" s="60"/>
      <c r="ACH6249" s="60"/>
      <c r="ACI6249" s="60"/>
      <c r="ACJ6249" s="60"/>
      <c r="ACK6249" s="60"/>
      <c r="ACL6249" s="60"/>
      <c r="ACM6249" s="60"/>
      <c r="ACN6249" s="60"/>
      <c r="ACO6249" s="60"/>
      <c r="ACP6249" s="60"/>
      <c r="ACQ6249" s="60"/>
      <c r="ACR6249" s="60"/>
      <c r="ACS6249" s="60"/>
      <c r="ACT6249" s="60"/>
      <c r="ACU6249" s="60"/>
      <c r="ACV6249" s="60"/>
      <c r="ACW6249" s="60"/>
      <c r="ACX6249" s="60"/>
      <c r="ACY6249" s="60">
        <v>0.989343633172173</v>
      </c>
      <c r="ACZ6249" s="60"/>
      <c r="ADA6249" s="60"/>
      <c r="ADB6249" s="60"/>
      <c r="ADC6249" s="60"/>
      <c r="ADD6249" s="60"/>
      <c r="ADE6249" s="60"/>
    </row>
    <row r="6250" spans="760:785" x14ac:dyDescent="0.25">
      <c r="ACF6250" s="60"/>
      <c r="ACG6250" s="60"/>
      <c r="ACH6250" s="60"/>
      <c r="ACI6250" s="60"/>
      <c r="ACJ6250" s="60"/>
      <c r="ACK6250" s="60"/>
      <c r="ACL6250" s="60"/>
      <c r="ACM6250" s="60"/>
      <c r="ACN6250" s="60"/>
      <c r="ACO6250" s="60"/>
      <c r="ACP6250" s="60"/>
      <c r="ACQ6250" s="60"/>
      <c r="ACR6250" s="60"/>
      <c r="ACS6250" s="60"/>
      <c r="ACT6250" s="60"/>
      <c r="ACU6250" s="60"/>
      <c r="ACV6250" s="60"/>
      <c r="ACW6250" s="60"/>
      <c r="ACX6250" s="60"/>
      <c r="ACY6250" s="60">
        <v>0.98932957874878202</v>
      </c>
      <c r="ACZ6250" s="60"/>
      <c r="ADA6250" s="60"/>
      <c r="ADB6250" s="60"/>
      <c r="ADC6250" s="60"/>
      <c r="ADD6250" s="60"/>
      <c r="ADE6250" s="60"/>
    </row>
    <row r="6251" spans="760:785" x14ac:dyDescent="0.25">
      <c r="ACF6251" s="60"/>
      <c r="ACG6251" s="60"/>
      <c r="ACH6251" s="60"/>
      <c r="ACI6251" s="60"/>
      <c r="ACJ6251" s="60"/>
      <c r="ACK6251" s="60"/>
      <c r="ACL6251" s="60"/>
      <c r="ACM6251" s="60"/>
      <c r="ACN6251" s="60"/>
      <c r="ACO6251" s="60"/>
      <c r="ACP6251" s="60"/>
      <c r="ACQ6251" s="60"/>
      <c r="ACR6251" s="60"/>
      <c r="ACS6251" s="60"/>
      <c r="ACT6251" s="60"/>
      <c r="ACU6251" s="60"/>
      <c r="ACV6251" s="60"/>
      <c r="ACW6251" s="60"/>
      <c r="ACX6251" s="60"/>
      <c r="ACY6251" s="60">
        <v>0.98932939670944398</v>
      </c>
      <c r="ACZ6251" s="60"/>
      <c r="ADA6251" s="60"/>
      <c r="ADB6251" s="60"/>
      <c r="ADC6251" s="60"/>
      <c r="ADD6251" s="60"/>
      <c r="ADE6251" s="60"/>
    </row>
    <row r="6252" spans="760:785" x14ac:dyDescent="0.25">
      <c r="ACF6252" s="60"/>
      <c r="ACG6252" s="60"/>
      <c r="ACH6252" s="60"/>
      <c r="ACI6252" s="60"/>
      <c r="ACJ6252" s="60"/>
      <c r="ACK6252" s="60"/>
      <c r="ACL6252" s="60"/>
      <c r="ACM6252" s="60"/>
      <c r="ACN6252" s="60"/>
      <c r="ACO6252" s="60"/>
      <c r="ACP6252" s="60"/>
      <c r="ACQ6252" s="60"/>
      <c r="ACR6252" s="60"/>
      <c r="ACS6252" s="60"/>
      <c r="ACT6252" s="60"/>
      <c r="ACU6252" s="60"/>
      <c r="ACV6252" s="60"/>
      <c r="ACW6252" s="60"/>
      <c r="ACX6252" s="60"/>
      <c r="ACY6252" s="60">
        <v>0.98925109962083702</v>
      </c>
      <c r="ACZ6252" s="60"/>
      <c r="ADA6252" s="60"/>
      <c r="ADB6252" s="60"/>
      <c r="ADC6252" s="60"/>
      <c r="ADD6252" s="60"/>
      <c r="ADE6252" s="60"/>
    </row>
    <row r="6253" spans="760:785" x14ac:dyDescent="0.25">
      <c r="ACF6253" s="60"/>
      <c r="ACG6253" s="60"/>
      <c r="ACH6253" s="60"/>
      <c r="ACI6253" s="60"/>
      <c r="ACJ6253" s="60"/>
      <c r="ACK6253" s="60"/>
      <c r="ACL6253" s="60"/>
      <c r="ACM6253" s="60"/>
      <c r="ACN6253" s="60"/>
      <c r="ACO6253" s="60"/>
      <c r="ACP6253" s="60"/>
      <c r="ACQ6253" s="60"/>
      <c r="ACR6253" s="60"/>
      <c r="ACS6253" s="60"/>
      <c r="ACT6253" s="60"/>
      <c r="ACU6253" s="60"/>
      <c r="ACV6253" s="60"/>
      <c r="ACW6253" s="60"/>
      <c r="ACX6253" s="60"/>
      <c r="ACY6253" s="60">
        <v>0.98924423996392896</v>
      </c>
      <c r="ACZ6253" s="60"/>
      <c r="ADA6253" s="60"/>
      <c r="ADB6253" s="60"/>
      <c r="ADC6253" s="60"/>
      <c r="ADD6253" s="60"/>
      <c r="ADE6253" s="60"/>
    </row>
    <row r="6254" spans="760:785" x14ac:dyDescent="0.25">
      <c r="ACF6254" s="60"/>
      <c r="ACG6254" s="60"/>
      <c r="ACH6254" s="60"/>
      <c r="ACI6254" s="60"/>
      <c r="ACJ6254" s="60"/>
      <c r="ACK6254" s="60"/>
      <c r="ACL6254" s="60"/>
      <c r="ACM6254" s="60"/>
      <c r="ACN6254" s="60"/>
      <c r="ACO6254" s="60"/>
      <c r="ACP6254" s="60"/>
      <c r="ACQ6254" s="60"/>
      <c r="ACR6254" s="60"/>
      <c r="ACS6254" s="60"/>
      <c r="ACT6254" s="60"/>
      <c r="ACU6254" s="60"/>
      <c r="ACV6254" s="60"/>
      <c r="ACW6254" s="60"/>
      <c r="ACX6254" s="60"/>
      <c r="ACY6254" s="60">
        <v>0.98922652003775102</v>
      </c>
      <c r="ACZ6254" s="60"/>
      <c r="ADA6254" s="60"/>
      <c r="ADB6254" s="60"/>
      <c r="ADC6254" s="60"/>
      <c r="ADD6254" s="60"/>
      <c r="ADE6254" s="60"/>
    </row>
    <row r="6255" spans="760:785" x14ac:dyDescent="0.25">
      <c r="ACF6255" s="60"/>
      <c r="ACG6255" s="60"/>
      <c r="ACH6255" s="60"/>
      <c r="ACI6255" s="60"/>
      <c r="ACJ6255" s="60"/>
      <c r="ACK6255" s="60"/>
      <c r="ACL6255" s="60"/>
      <c r="ACM6255" s="60"/>
      <c r="ACN6255" s="60"/>
      <c r="ACO6255" s="60"/>
      <c r="ACP6255" s="60"/>
      <c r="ACQ6255" s="60"/>
      <c r="ACR6255" s="60"/>
      <c r="ACS6255" s="60"/>
      <c r="ACT6255" s="60"/>
      <c r="ACU6255" s="60"/>
      <c r="ACV6255" s="60"/>
      <c r="ACW6255" s="60"/>
      <c r="ACX6255" s="60"/>
      <c r="ACY6255" s="60">
        <v>0.98918771497803903</v>
      </c>
      <c r="ACZ6255" s="60"/>
      <c r="ADA6255" s="60"/>
      <c r="ADB6255" s="60"/>
      <c r="ADC6255" s="60"/>
      <c r="ADD6255" s="60"/>
      <c r="ADE6255" s="60"/>
    </row>
    <row r="6256" spans="760:785" x14ac:dyDescent="0.25">
      <c r="ACF6256" s="60"/>
      <c r="ACG6256" s="60"/>
      <c r="ACH6256" s="60"/>
      <c r="ACI6256" s="60"/>
      <c r="ACJ6256" s="60"/>
      <c r="ACK6256" s="60"/>
      <c r="ACL6256" s="60"/>
      <c r="ACM6256" s="60"/>
      <c r="ACN6256" s="60"/>
      <c r="ACO6256" s="60"/>
      <c r="ACP6256" s="60"/>
      <c r="ACQ6256" s="60"/>
      <c r="ACR6256" s="60"/>
      <c r="ACS6256" s="60"/>
      <c r="ACT6256" s="60"/>
      <c r="ACU6256" s="60"/>
      <c r="ACV6256" s="60"/>
      <c r="ACW6256" s="60"/>
      <c r="ACX6256" s="60"/>
      <c r="ACY6256" s="60">
        <v>0.98917174068062697</v>
      </c>
      <c r="ACZ6256" s="60"/>
      <c r="ADA6256" s="60"/>
      <c r="ADB6256" s="60"/>
      <c r="ADC6256" s="60"/>
      <c r="ADD6256" s="60"/>
      <c r="ADE6256" s="60"/>
    </row>
    <row r="6257" spans="760:785" x14ac:dyDescent="0.25">
      <c r="ACF6257" s="60"/>
      <c r="ACG6257" s="60"/>
      <c r="ACH6257" s="60"/>
      <c r="ACI6257" s="60"/>
      <c r="ACJ6257" s="60"/>
      <c r="ACK6257" s="60"/>
      <c r="ACL6257" s="60"/>
      <c r="ACM6257" s="60"/>
      <c r="ACN6257" s="60"/>
      <c r="ACO6257" s="60"/>
      <c r="ACP6257" s="60"/>
      <c r="ACQ6257" s="60"/>
      <c r="ACR6257" s="60"/>
      <c r="ACS6257" s="60"/>
      <c r="ACT6257" s="60"/>
      <c r="ACU6257" s="60"/>
      <c r="ACV6257" s="60"/>
      <c r="ACW6257" s="60"/>
      <c r="ACX6257" s="60"/>
      <c r="ACY6257" s="60">
        <v>0.98916473002022598</v>
      </c>
      <c r="ACZ6257" s="60"/>
      <c r="ADA6257" s="60"/>
      <c r="ADB6257" s="60"/>
      <c r="ADC6257" s="60"/>
      <c r="ADD6257" s="60"/>
      <c r="ADE6257" s="60"/>
    </row>
    <row r="6258" spans="760:785" x14ac:dyDescent="0.25">
      <c r="ACF6258" s="60"/>
      <c r="ACG6258" s="60"/>
      <c r="ACH6258" s="60"/>
      <c r="ACI6258" s="60"/>
      <c r="ACJ6258" s="60"/>
      <c r="ACK6258" s="60"/>
      <c r="ACL6258" s="60"/>
      <c r="ACM6258" s="60"/>
      <c r="ACN6258" s="60"/>
      <c r="ACO6258" s="60"/>
      <c r="ACP6258" s="60"/>
      <c r="ACQ6258" s="60"/>
      <c r="ACR6258" s="60"/>
      <c r="ACS6258" s="60"/>
      <c r="ACT6258" s="60"/>
      <c r="ACU6258" s="60"/>
      <c r="ACV6258" s="60"/>
      <c r="ACW6258" s="60"/>
      <c r="ACX6258" s="60"/>
      <c r="ACY6258" s="60">
        <v>0.98915299200671003</v>
      </c>
      <c r="ACZ6258" s="60"/>
      <c r="ADA6258" s="60"/>
      <c r="ADB6258" s="60"/>
      <c r="ADC6258" s="60"/>
      <c r="ADD6258" s="60"/>
      <c r="ADE6258" s="60"/>
    </row>
    <row r="6259" spans="760:785" x14ac:dyDescent="0.25">
      <c r="ACF6259" s="60"/>
      <c r="ACG6259" s="60"/>
      <c r="ACH6259" s="60"/>
      <c r="ACI6259" s="60"/>
      <c r="ACJ6259" s="60"/>
      <c r="ACK6259" s="60"/>
      <c r="ACL6259" s="60"/>
      <c r="ACM6259" s="60"/>
      <c r="ACN6259" s="60"/>
      <c r="ACO6259" s="60"/>
      <c r="ACP6259" s="60"/>
      <c r="ACQ6259" s="60"/>
      <c r="ACR6259" s="60"/>
      <c r="ACS6259" s="60"/>
      <c r="ACT6259" s="60"/>
      <c r="ACU6259" s="60"/>
      <c r="ACV6259" s="60"/>
      <c r="ACW6259" s="60"/>
      <c r="ACX6259" s="60"/>
      <c r="ACY6259" s="60">
        <v>0.98913632604556101</v>
      </c>
      <c r="ACZ6259" s="60"/>
      <c r="ADA6259" s="60"/>
      <c r="ADB6259" s="60"/>
      <c r="ADC6259" s="60"/>
      <c r="ADD6259" s="60"/>
      <c r="ADE6259" s="60"/>
    </row>
    <row r="6260" spans="760:785" x14ac:dyDescent="0.25">
      <c r="ACF6260" s="60"/>
      <c r="ACG6260" s="60"/>
      <c r="ACH6260" s="60"/>
      <c r="ACI6260" s="60"/>
      <c r="ACJ6260" s="60"/>
      <c r="ACK6260" s="60"/>
      <c r="ACL6260" s="60"/>
      <c r="ACM6260" s="60"/>
      <c r="ACN6260" s="60"/>
      <c r="ACO6260" s="60"/>
      <c r="ACP6260" s="60"/>
      <c r="ACQ6260" s="60"/>
      <c r="ACR6260" s="60"/>
      <c r="ACS6260" s="60"/>
      <c r="ACT6260" s="60"/>
      <c r="ACU6260" s="60"/>
      <c r="ACV6260" s="60"/>
      <c r="ACW6260" s="60"/>
      <c r="ACX6260" s="60"/>
      <c r="ACY6260" s="60">
        <v>0.98912433169825198</v>
      </c>
      <c r="ACZ6260" s="60"/>
      <c r="ADA6260" s="60"/>
      <c r="ADB6260" s="60"/>
      <c r="ADC6260" s="60"/>
      <c r="ADD6260" s="60"/>
      <c r="ADE6260" s="60"/>
    </row>
    <row r="6261" spans="760:785" x14ac:dyDescent="0.25">
      <c r="ACF6261" s="60"/>
      <c r="ACG6261" s="60"/>
      <c r="ACH6261" s="60"/>
      <c r="ACI6261" s="60"/>
      <c r="ACJ6261" s="60"/>
      <c r="ACK6261" s="60"/>
      <c r="ACL6261" s="60"/>
      <c r="ACM6261" s="60"/>
      <c r="ACN6261" s="60"/>
      <c r="ACO6261" s="60"/>
      <c r="ACP6261" s="60"/>
      <c r="ACQ6261" s="60"/>
      <c r="ACR6261" s="60"/>
      <c r="ACS6261" s="60"/>
      <c r="ACT6261" s="60"/>
      <c r="ACU6261" s="60"/>
      <c r="ACV6261" s="60"/>
      <c r="ACW6261" s="60"/>
      <c r="ACX6261" s="60"/>
      <c r="ACY6261" s="60">
        <v>0.98912428198608904</v>
      </c>
      <c r="ACZ6261" s="60"/>
      <c r="ADA6261" s="60"/>
      <c r="ADB6261" s="60"/>
      <c r="ADC6261" s="60"/>
      <c r="ADD6261" s="60"/>
      <c r="ADE6261" s="60"/>
    </row>
    <row r="6262" spans="760:785" x14ac:dyDescent="0.25">
      <c r="ACF6262" s="60"/>
      <c r="ACG6262" s="60"/>
      <c r="ACH6262" s="60"/>
      <c r="ACI6262" s="60"/>
      <c r="ACJ6262" s="60"/>
      <c r="ACK6262" s="60"/>
      <c r="ACL6262" s="60"/>
      <c r="ACM6262" s="60"/>
      <c r="ACN6262" s="60"/>
      <c r="ACO6262" s="60"/>
      <c r="ACP6262" s="60"/>
      <c r="ACQ6262" s="60"/>
      <c r="ACR6262" s="60"/>
      <c r="ACS6262" s="60"/>
      <c r="ACT6262" s="60"/>
      <c r="ACU6262" s="60"/>
      <c r="ACV6262" s="60"/>
      <c r="ACW6262" s="60"/>
      <c r="ACX6262" s="60"/>
      <c r="ACY6262" s="60">
        <v>0.98912417206988001</v>
      </c>
      <c r="ACZ6262" s="60"/>
      <c r="ADA6262" s="60"/>
      <c r="ADB6262" s="60"/>
      <c r="ADC6262" s="60"/>
      <c r="ADD6262" s="60"/>
      <c r="ADE6262" s="60"/>
    </row>
    <row r="6263" spans="760:785" x14ac:dyDescent="0.25">
      <c r="ACF6263" s="60"/>
      <c r="ACG6263" s="60"/>
      <c r="ACH6263" s="60"/>
      <c r="ACI6263" s="60"/>
      <c r="ACJ6263" s="60"/>
      <c r="ACK6263" s="60"/>
      <c r="ACL6263" s="60"/>
      <c r="ACM6263" s="60"/>
      <c r="ACN6263" s="60"/>
      <c r="ACO6263" s="60"/>
      <c r="ACP6263" s="60"/>
      <c r="ACQ6263" s="60"/>
      <c r="ACR6263" s="60"/>
      <c r="ACS6263" s="60"/>
      <c r="ACT6263" s="60"/>
      <c r="ACU6263" s="60"/>
      <c r="ACV6263" s="60"/>
      <c r="ACW6263" s="60"/>
      <c r="ACX6263" s="60"/>
      <c r="ACY6263" s="60">
        <v>0.98911957512228199</v>
      </c>
      <c r="ACZ6263" s="60"/>
      <c r="ADA6263" s="60"/>
      <c r="ADB6263" s="60"/>
      <c r="ADC6263" s="60"/>
      <c r="ADD6263" s="60"/>
      <c r="ADE6263" s="60"/>
    </row>
    <row r="6264" spans="760:785" x14ac:dyDescent="0.25">
      <c r="ACF6264" s="60"/>
      <c r="ACG6264" s="60"/>
      <c r="ACH6264" s="60"/>
      <c r="ACI6264" s="60"/>
      <c r="ACJ6264" s="60"/>
      <c r="ACK6264" s="60"/>
      <c r="ACL6264" s="60"/>
      <c r="ACM6264" s="60"/>
      <c r="ACN6264" s="60"/>
      <c r="ACO6264" s="60"/>
      <c r="ACP6264" s="60"/>
      <c r="ACQ6264" s="60"/>
      <c r="ACR6264" s="60"/>
      <c r="ACS6264" s="60"/>
      <c r="ACT6264" s="60"/>
      <c r="ACU6264" s="60"/>
      <c r="ACV6264" s="60"/>
      <c r="ACW6264" s="60"/>
      <c r="ACX6264" s="60"/>
      <c r="ACY6264" s="60">
        <v>0.98911629894969999</v>
      </c>
      <c r="ACZ6264" s="60"/>
      <c r="ADA6264" s="60"/>
      <c r="ADB6264" s="60"/>
      <c r="ADC6264" s="60"/>
      <c r="ADD6264" s="60"/>
      <c r="ADE6264" s="60"/>
    </row>
    <row r="6265" spans="760:785" x14ac:dyDescent="0.25">
      <c r="ACF6265" s="60"/>
      <c r="ACG6265" s="60"/>
      <c r="ACH6265" s="60"/>
      <c r="ACI6265" s="60"/>
      <c r="ACJ6265" s="60"/>
      <c r="ACK6265" s="60"/>
      <c r="ACL6265" s="60"/>
      <c r="ACM6265" s="60"/>
      <c r="ACN6265" s="60"/>
      <c r="ACO6265" s="60"/>
      <c r="ACP6265" s="60"/>
      <c r="ACQ6265" s="60"/>
      <c r="ACR6265" s="60"/>
      <c r="ACS6265" s="60"/>
      <c r="ACT6265" s="60"/>
      <c r="ACU6265" s="60"/>
      <c r="ACV6265" s="60"/>
      <c r="ACW6265" s="60"/>
      <c r="ACX6265" s="60"/>
      <c r="ACY6265" s="60">
        <v>0.98910335497411495</v>
      </c>
      <c r="ACZ6265" s="60"/>
      <c r="ADA6265" s="60"/>
      <c r="ADB6265" s="60"/>
      <c r="ADC6265" s="60"/>
      <c r="ADD6265" s="60"/>
      <c r="ADE6265" s="60"/>
    </row>
    <row r="6266" spans="760:785" x14ac:dyDescent="0.25">
      <c r="ACF6266" s="60"/>
      <c r="ACG6266" s="60"/>
      <c r="ACH6266" s="60"/>
      <c r="ACI6266" s="60"/>
      <c r="ACJ6266" s="60"/>
      <c r="ACK6266" s="60"/>
      <c r="ACL6266" s="60"/>
      <c r="ACM6266" s="60"/>
      <c r="ACN6266" s="60"/>
      <c r="ACO6266" s="60"/>
      <c r="ACP6266" s="60"/>
      <c r="ACQ6266" s="60"/>
      <c r="ACR6266" s="60"/>
      <c r="ACS6266" s="60"/>
      <c r="ACT6266" s="60"/>
      <c r="ACU6266" s="60"/>
      <c r="ACV6266" s="60"/>
      <c r="ACW6266" s="60"/>
      <c r="ACX6266" s="60"/>
      <c r="ACY6266" s="60">
        <v>0.98908326120401102</v>
      </c>
      <c r="ACZ6266" s="60"/>
      <c r="ADA6266" s="60"/>
      <c r="ADB6266" s="60"/>
      <c r="ADC6266" s="60"/>
      <c r="ADD6266" s="60"/>
      <c r="ADE6266" s="60"/>
    </row>
    <row r="6267" spans="760:785" x14ac:dyDescent="0.25">
      <c r="ACF6267" s="60"/>
      <c r="ACG6267" s="60"/>
      <c r="ACH6267" s="60"/>
      <c r="ACI6267" s="60"/>
      <c r="ACJ6267" s="60"/>
      <c r="ACK6267" s="60"/>
      <c r="ACL6267" s="60"/>
      <c r="ACM6267" s="60"/>
      <c r="ACN6267" s="60"/>
      <c r="ACO6267" s="60"/>
      <c r="ACP6267" s="60"/>
      <c r="ACQ6267" s="60"/>
      <c r="ACR6267" s="60"/>
      <c r="ACS6267" s="60"/>
      <c r="ACT6267" s="60"/>
      <c r="ACU6267" s="60"/>
      <c r="ACV6267" s="60"/>
      <c r="ACW6267" s="60"/>
      <c r="ACX6267" s="60"/>
      <c r="ACY6267" s="60">
        <v>0.98908017595980202</v>
      </c>
      <c r="ACZ6267" s="60"/>
      <c r="ADA6267" s="60"/>
      <c r="ADB6267" s="60"/>
      <c r="ADC6267" s="60"/>
      <c r="ADD6267" s="60"/>
      <c r="ADE6267" s="60"/>
    </row>
    <row r="6268" spans="760:785" x14ac:dyDescent="0.25">
      <c r="ACF6268" s="60"/>
      <c r="ACG6268" s="60"/>
      <c r="ACH6268" s="60"/>
      <c r="ACI6268" s="60"/>
      <c r="ACJ6268" s="60"/>
      <c r="ACK6268" s="60"/>
      <c r="ACL6268" s="60"/>
      <c r="ACM6268" s="60"/>
      <c r="ACN6268" s="60"/>
      <c r="ACO6268" s="60"/>
      <c r="ACP6268" s="60"/>
      <c r="ACQ6268" s="60"/>
      <c r="ACR6268" s="60"/>
      <c r="ACS6268" s="60"/>
      <c r="ACT6268" s="60"/>
      <c r="ACU6268" s="60"/>
      <c r="ACV6268" s="60"/>
      <c r="ACW6268" s="60"/>
      <c r="ACX6268" s="60"/>
      <c r="ACY6268" s="60">
        <v>0.98907186219320897</v>
      </c>
      <c r="ACZ6268" s="60"/>
      <c r="ADA6268" s="60"/>
      <c r="ADB6268" s="60"/>
      <c r="ADC6268" s="60"/>
      <c r="ADD6268" s="60"/>
      <c r="ADE6268" s="60"/>
    </row>
    <row r="6269" spans="760:785" x14ac:dyDescent="0.25">
      <c r="ACF6269" s="60"/>
      <c r="ACG6269" s="60"/>
      <c r="ACH6269" s="60"/>
      <c r="ACI6269" s="60"/>
      <c r="ACJ6269" s="60"/>
      <c r="ACK6269" s="60"/>
      <c r="ACL6269" s="60"/>
      <c r="ACM6269" s="60"/>
      <c r="ACN6269" s="60"/>
      <c r="ACO6269" s="60"/>
      <c r="ACP6269" s="60"/>
      <c r="ACQ6269" s="60"/>
      <c r="ACR6269" s="60"/>
      <c r="ACS6269" s="60"/>
      <c r="ACT6269" s="60"/>
      <c r="ACU6269" s="60"/>
      <c r="ACV6269" s="60"/>
      <c r="ACW6269" s="60"/>
      <c r="ACX6269" s="60"/>
      <c r="ACY6269" s="60">
        <v>0.98902959934840595</v>
      </c>
      <c r="ACZ6269" s="60"/>
      <c r="ADA6269" s="60"/>
      <c r="ADB6269" s="60"/>
      <c r="ADC6269" s="60"/>
      <c r="ADD6269" s="60"/>
      <c r="ADE6269" s="60"/>
    </row>
    <row r="6270" spans="760:785" x14ac:dyDescent="0.25">
      <c r="ACF6270" s="60"/>
      <c r="ACG6270" s="60"/>
      <c r="ACH6270" s="60"/>
      <c r="ACI6270" s="60"/>
      <c r="ACJ6270" s="60"/>
      <c r="ACK6270" s="60"/>
      <c r="ACL6270" s="60"/>
      <c r="ACM6270" s="60"/>
      <c r="ACN6270" s="60"/>
      <c r="ACO6270" s="60"/>
      <c r="ACP6270" s="60"/>
      <c r="ACQ6270" s="60"/>
      <c r="ACR6270" s="60"/>
      <c r="ACS6270" s="60"/>
      <c r="ACT6270" s="60"/>
      <c r="ACU6270" s="60"/>
      <c r="ACV6270" s="60"/>
      <c r="ACW6270" s="60"/>
      <c r="ACX6270" s="60"/>
      <c r="ACY6270" s="60">
        <v>0.989029086231069</v>
      </c>
      <c r="ACZ6270" s="60"/>
      <c r="ADA6270" s="60"/>
      <c r="ADB6270" s="60"/>
      <c r="ADC6270" s="60"/>
      <c r="ADD6270" s="60"/>
      <c r="ADE6270" s="60"/>
    </row>
    <row r="6271" spans="760:785" x14ac:dyDescent="0.25">
      <c r="ACF6271" s="60"/>
      <c r="ACG6271" s="60"/>
      <c r="ACH6271" s="60"/>
      <c r="ACI6271" s="60"/>
      <c r="ACJ6271" s="60"/>
      <c r="ACK6271" s="60"/>
      <c r="ACL6271" s="60"/>
      <c r="ACM6271" s="60"/>
      <c r="ACN6271" s="60"/>
      <c r="ACO6271" s="60"/>
      <c r="ACP6271" s="60"/>
      <c r="ACQ6271" s="60"/>
      <c r="ACR6271" s="60"/>
      <c r="ACS6271" s="60"/>
      <c r="ACT6271" s="60"/>
      <c r="ACU6271" s="60"/>
      <c r="ACV6271" s="60"/>
      <c r="ACW6271" s="60"/>
      <c r="ACX6271" s="60"/>
      <c r="ACY6271" s="60">
        <v>0.98902474936023099</v>
      </c>
      <c r="ACZ6271" s="60"/>
      <c r="ADA6271" s="60"/>
      <c r="ADB6271" s="60"/>
      <c r="ADC6271" s="60"/>
      <c r="ADD6271" s="60"/>
      <c r="ADE6271" s="60"/>
    </row>
    <row r="6272" spans="760:785" x14ac:dyDescent="0.25">
      <c r="ACF6272" s="60"/>
      <c r="ACG6272" s="60"/>
      <c r="ACH6272" s="60"/>
      <c r="ACI6272" s="60"/>
      <c r="ACJ6272" s="60"/>
      <c r="ACK6272" s="60"/>
      <c r="ACL6272" s="60"/>
      <c r="ACM6272" s="60"/>
      <c r="ACN6272" s="60"/>
      <c r="ACO6272" s="60"/>
      <c r="ACP6272" s="60"/>
      <c r="ACQ6272" s="60"/>
      <c r="ACR6272" s="60"/>
      <c r="ACS6272" s="60"/>
      <c r="ACT6272" s="60"/>
      <c r="ACU6272" s="60"/>
      <c r="ACV6272" s="60"/>
      <c r="ACW6272" s="60"/>
      <c r="ACX6272" s="60"/>
      <c r="ACY6272" s="60">
        <v>0.98901751388889803</v>
      </c>
      <c r="ACZ6272" s="60"/>
      <c r="ADA6272" s="60"/>
      <c r="ADB6272" s="60"/>
      <c r="ADC6272" s="60"/>
      <c r="ADD6272" s="60"/>
      <c r="ADE6272" s="60"/>
    </row>
    <row r="6273" spans="760:785" x14ac:dyDescent="0.25">
      <c r="ACF6273" s="60"/>
      <c r="ACG6273" s="60"/>
      <c r="ACH6273" s="60"/>
      <c r="ACI6273" s="60"/>
      <c r="ACJ6273" s="60"/>
      <c r="ACK6273" s="60"/>
      <c r="ACL6273" s="60"/>
      <c r="ACM6273" s="60"/>
      <c r="ACN6273" s="60"/>
      <c r="ACO6273" s="60"/>
      <c r="ACP6273" s="60"/>
      <c r="ACQ6273" s="60"/>
      <c r="ACR6273" s="60"/>
      <c r="ACS6273" s="60"/>
      <c r="ACT6273" s="60"/>
      <c r="ACU6273" s="60"/>
      <c r="ACV6273" s="60"/>
      <c r="ACW6273" s="60"/>
      <c r="ACX6273" s="60"/>
      <c r="ACY6273" s="60">
        <v>0.989005774585481</v>
      </c>
      <c r="ACZ6273" s="60"/>
      <c r="ADA6273" s="60"/>
      <c r="ADB6273" s="60"/>
      <c r="ADC6273" s="60"/>
      <c r="ADD6273" s="60"/>
      <c r="ADE6273" s="60"/>
    </row>
    <row r="6274" spans="760:785" x14ac:dyDescent="0.25">
      <c r="ACF6274" s="60"/>
      <c r="ACG6274" s="60"/>
      <c r="ACH6274" s="60"/>
      <c r="ACI6274" s="60"/>
      <c r="ACJ6274" s="60"/>
      <c r="ACK6274" s="60"/>
      <c r="ACL6274" s="60"/>
      <c r="ACM6274" s="60"/>
      <c r="ACN6274" s="60"/>
      <c r="ACO6274" s="60"/>
      <c r="ACP6274" s="60"/>
      <c r="ACQ6274" s="60"/>
      <c r="ACR6274" s="60"/>
      <c r="ACS6274" s="60"/>
      <c r="ACT6274" s="60"/>
      <c r="ACU6274" s="60"/>
      <c r="ACV6274" s="60"/>
      <c r="ACW6274" s="60"/>
      <c r="ACX6274" s="60"/>
      <c r="ACY6274" s="60">
        <v>0.98898773096091797</v>
      </c>
      <c r="ACZ6274" s="60"/>
      <c r="ADA6274" s="60"/>
      <c r="ADB6274" s="60"/>
      <c r="ADC6274" s="60"/>
      <c r="ADD6274" s="60"/>
      <c r="ADE6274" s="60"/>
    </row>
    <row r="6275" spans="760:785" x14ac:dyDescent="0.25">
      <c r="ACF6275" s="60"/>
      <c r="ACG6275" s="60"/>
      <c r="ACH6275" s="60"/>
      <c r="ACI6275" s="60"/>
      <c r="ACJ6275" s="60"/>
      <c r="ACK6275" s="60"/>
      <c r="ACL6275" s="60"/>
      <c r="ACM6275" s="60"/>
      <c r="ACN6275" s="60"/>
      <c r="ACO6275" s="60"/>
      <c r="ACP6275" s="60"/>
      <c r="ACQ6275" s="60"/>
      <c r="ACR6275" s="60"/>
      <c r="ACS6275" s="60"/>
      <c r="ACT6275" s="60"/>
      <c r="ACU6275" s="60"/>
      <c r="ACV6275" s="60"/>
      <c r="ACW6275" s="60"/>
      <c r="ACX6275" s="60"/>
      <c r="ACY6275" s="60">
        <v>0.98897552359582497</v>
      </c>
      <c r="ACZ6275" s="60"/>
      <c r="ADA6275" s="60"/>
      <c r="ADB6275" s="60"/>
      <c r="ADC6275" s="60"/>
      <c r="ADD6275" s="60"/>
      <c r="ADE6275" s="60"/>
    </row>
    <row r="6276" spans="760:785" x14ac:dyDescent="0.25">
      <c r="ACF6276" s="60"/>
      <c r="ACG6276" s="60"/>
      <c r="ACH6276" s="60"/>
      <c r="ACI6276" s="60"/>
      <c r="ACJ6276" s="60"/>
      <c r="ACK6276" s="60"/>
      <c r="ACL6276" s="60"/>
      <c r="ACM6276" s="60"/>
      <c r="ACN6276" s="60"/>
      <c r="ACO6276" s="60"/>
      <c r="ACP6276" s="60"/>
      <c r="ACQ6276" s="60"/>
      <c r="ACR6276" s="60"/>
      <c r="ACS6276" s="60"/>
      <c r="ACT6276" s="60"/>
      <c r="ACU6276" s="60"/>
      <c r="ACV6276" s="60"/>
      <c r="ACW6276" s="60"/>
      <c r="ACX6276" s="60"/>
      <c r="ACY6276" s="60">
        <v>0.98897229200068004</v>
      </c>
      <c r="ACZ6276" s="60"/>
      <c r="ADA6276" s="60"/>
      <c r="ADB6276" s="60"/>
      <c r="ADC6276" s="60"/>
      <c r="ADD6276" s="60"/>
      <c r="ADE6276" s="60"/>
    </row>
    <row r="6277" spans="760:785" x14ac:dyDescent="0.25">
      <c r="ACF6277" s="60"/>
      <c r="ACG6277" s="60"/>
      <c r="ACH6277" s="60"/>
      <c r="ACI6277" s="60"/>
      <c r="ACJ6277" s="60"/>
      <c r="ACK6277" s="60"/>
      <c r="ACL6277" s="60"/>
      <c r="ACM6277" s="60"/>
      <c r="ACN6277" s="60"/>
      <c r="ACO6277" s="60"/>
      <c r="ACP6277" s="60"/>
      <c r="ACQ6277" s="60"/>
      <c r="ACR6277" s="60"/>
      <c r="ACS6277" s="60"/>
      <c r="ACT6277" s="60"/>
      <c r="ACU6277" s="60"/>
      <c r="ACV6277" s="60"/>
      <c r="ACW6277" s="60"/>
      <c r="ACX6277" s="60"/>
      <c r="ACY6277" s="60">
        <v>0.98897151559051</v>
      </c>
      <c r="ACZ6277" s="60"/>
      <c r="ADA6277" s="60"/>
      <c r="ADB6277" s="60"/>
      <c r="ADC6277" s="60"/>
      <c r="ADD6277" s="60"/>
      <c r="ADE6277" s="60"/>
    </row>
    <row r="6278" spans="760:785" x14ac:dyDescent="0.25">
      <c r="ACF6278" s="60"/>
      <c r="ACG6278" s="60"/>
      <c r="ACH6278" s="60"/>
      <c r="ACI6278" s="60"/>
      <c r="ACJ6278" s="60"/>
      <c r="ACK6278" s="60"/>
      <c r="ACL6278" s="60"/>
      <c r="ACM6278" s="60"/>
      <c r="ACN6278" s="60"/>
      <c r="ACO6278" s="60"/>
      <c r="ACP6278" s="60"/>
      <c r="ACQ6278" s="60"/>
      <c r="ACR6278" s="60"/>
      <c r="ACS6278" s="60"/>
      <c r="ACT6278" s="60"/>
      <c r="ACU6278" s="60"/>
      <c r="ACV6278" s="60"/>
      <c r="ACW6278" s="60"/>
      <c r="ACX6278" s="60"/>
      <c r="ACY6278" s="60">
        <v>0.98897139244302601</v>
      </c>
      <c r="ACZ6278" s="60"/>
      <c r="ADA6278" s="60"/>
      <c r="ADB6278" s="60"/>
      <c r="ADC6278" s="60"/>
      <c r="ADD6278" s="60"/>
      <c r="ADE6278" s="60"/>
    </row>
    <row r="6279" spans="760:785" x14ac:dyDescent="0.25">
      <c r="ACF6279" s="60"/>
      <c r="ACG6279" s="60"/>
      <c r="ACH6279" s="60"/>
      <c r="ACI6279" s="60"/>
      <c r="ACJ6279" s="60"/>
      <c r="ACK6279" s="60"/>
      <c r="ACL6279" s="60"/>
      <c r="ACM6279" s="60"/>
      <c r="ACN6279" s="60"/>
      <c r="ACO6279" s="60"/>
      <c r="ACP6279" s="60"/>
      <c r="ACQ6279" s="60"/>
      <c r="ACR6279" s="60"/>
      <c r="ACS6279" s="60"/>
      <c r="ACT6279" s="60"/>
      <c r="ACU6279" s="60"/>
      <c r="ACV6279" s="60"/>
      <c r="ACW6279" s="60"/>
      <c r="ACX6279" s="60"/>
      <c r="ACY6279" s="60">
        <v>0.98893811790783004</v>
      </c>
      <c r="ACZ6279" s="60"/>
      <c r="ADA6279" s="60"/>
      <c r="ADB6279" s="60"/>
      <c r="ADC6279" s="60"/>
      <c r="ADD6279" s="60"/>
      <c r="ADE6279" s="60"/>
    </row>
    <row r="6280" spans="760:785" x14ac:dyDescent="0.25">
      <c r="ACF6280" s="60"/>
      <c r="ACG6280" s="60"/>
      <c r="ACH6280" s="60"/>
      <c r="ACI6280" s="60"/>
      <c r="ACJ6280" s="60"/>
      <c r="ACK6280" s="60"/>
      <c r="ACL6280" s="60"/>
      <c r="ACM6280" s="60"/>
      <c r="ACN6280" s="60"/>
      <c r="ACO6280" s="60"/>
      <c r="ACP6280" s="60"/>
      <c r="ACQ6280" s="60"/>
      <c r="ACR6280" s="60"/>
      <c r="ACS6280" s="60"/>
      <c r="ACT6280" s="60"/>
      <c r="ACU6280" s="60"/>
      <c r="ACV6280" s="60"/>
      <c r="ACW6280" s="60"/>
      <c r="ACX6280" s="60"/>
      <c r="ACY6280" s="60">
        <v>0.98892597004095395</v>
      </c>
      <c r="ACZ6280" s="60"/>
      <c r="ADA6280" s="60"/>
      <c r="ADB6280" s="60"/>
      <c r="ADC6280" s="60"/>
      <c r="ADD6280" s="60"/>
      <c r="ADE6280" s="60"/>
    </row>
    <row r="6281" spans="760:785" x14ac:dyDescent="0.25">
      <c r="ACF6281" s="60"/>
      <c r="ACG6281" s="60"/>
      <c r="ACH6281" s="60"/>
      <c r="ACI6281" s="60"/>
      <c r="ACJ6281" s="60"/>
      <c r="ACK6281" s="60"/>
      <c r="ACL6281" s="60"/>
      <c r="ACM6281" s="60"/>
      <c r="ACN6281" s="60"/>
      <c r="ACO6281" s="60"/>
      <c r="ACP6281" s="60"/>
      <c r="ACQ6281" s="60"/>
      <c r="ACR6281" s="60"/>
      <c r="ACS6281" s="60"/>
      <c r="ACT6281" s="60"/>
      <c r="ACU6281" s="60"/>
      <c r="ACV6281" s="60"/>
      <c r="ACW6281" s="60"/>
      <c r="ACX6281" s="60"/>
      <c r="ACY6281" s="60">
        <v>0.98891815812915396</v>
      </c>
      <c r="ACZ6281" s="60"/>
      <c r="ADA6281" s="60"/>
      <c r="ADB6281" s="60"/>
      <c r="ADC6281" s="60"/>
      <c r="ADD6281" s="60"/>
      <c r="ADE6281" s="60"/>
    </row>
    <row r="6282" spans="760:785" x14ac:dyDescent="0.25">
      <c r="ACF6282" s="60"/>
      <c r="ACG6282" s="60"/>
      <c r="ACH6282" s="60"/>
      <c r="ACI6282" s="60"/>
      <c r="ACJ6282" s="60"/>
      <c r="ACK6282" s="60"/>
      <c r="ACL6282" s="60"/>
      <c r="ACM6282" s="60"/>
      <c r="ACN6282" s="60"/>
      <c r="ACO6282" s="60"/>
      <c r="ACP6282" s="60"/>
      <c r="ACQ6282" s="60"/>
      <c r="ACR6282" s="60"/>
      <c r="ACS6282" s="60"/>
      <c r="ACT6282" s="60"/>
      <c r="ACU6282" s="60"/>
      <c r="ACV6282" s="60"/>
      <c r="ACW6282" s="60"/>
      <c r="ACX6282" s="60"/>
      <c r="ACY6282" s="60">
        <v>0.988916152415099</v>
      </c>
      <c r="ACZ6282" s="60"/>
      <c r="ADA6282" s="60"/>
      <c r="ADB6282" s="60"/>
      <c r="ADC6282" s="60"/>
      <c r="ADD6282" s="60"/>
      <c r="ADE6282" s="60"/>
    </row>
    <row r="6283" spans="760:785" x14ac:dyDescent="0.25">
      <c r="ACF6283" s="60"/>
      <c r="ACG6283" s="60"/>
      <c r="ACH6283" s="60"/>
      <c r="ACI6283" s="60"/>
      <c r="ACJ6283" s="60"/>
      <c r="ACK6283" s="60"/>
      <c r="ACL6283" s="60"/>
      <c r="ACM6283" s="60"/>
      <c r="ACN6283" s="60"/>
      <c r="ACO6283" s="60"/>
      <c r="ACP6283" s="60"/>
      <c r="ACQ6283" s="60"/>
      <c r="ACR6283" s="60"/>
      <c r="ACS6283" s="60"/>
      <c r="ACT6283" s="60"/>
      <c r="ACU6283" s="60"/>
      <c r="ACV6283" s="60"/>
      <c r="ACW6283" s="60"/>
      <c r="ACX6283" s="60"/>
      <c r="ACY6283" s="60">
        <v>0.98891407708057399</v>
      </c>
      <c r="ACZ6283" s="60"/>
      <c r="ADA6283" s="60"/>
      <c r="ADB6283" s="60"/>
      <c r="ADC6283" s="60"/>
      <c r="ADD6283" s="60"/>
      <c r="ADE6283" s="60"/>
    </row>
    <row r="6284" spans="760:785" x14ac:dyDescent="0.25">
      <c r="ACF6284" s="60"/>
      <c r="ACG6284" s="60"/>
      <c r="ACH6284" s="60"/>
      <c r="ACI6284" s="60"/>
      <c r="ACJ6284" s="60"/>
      <c r="ACK6284" s="60"/>
      <c r="ACL6284" s="60"/>
      <c r="ACM6284" s="60"/>
      <c r="ACN6284" s="60"/>
      <c r="ACO6284" s="60"/>
      <c r="ACP6284" s="60"/>
      <c r="ACQ6284" s="60"/>
      <c r="ACR6284" s="60"/>
      <c r="ACS6284" s="60"/>
      <c r="ACT6284" s="60"/>
      <c r="ACU6284" s="60"/>
      <c r="ACV6284" s="60"/>
      <c r="ACW6284" s="60"/>
      <c r="ACX6284" s="60"/>
      <c r="ACY6284" s="60">
        <v>0.98890456592680898</v>
      </c>
      <c r="ACZ6284" s="60"/>
      <c r="ADA6284" s="60"/>
      <c r="ADB6284" s="60"/>
      <c r="ADC6284" s="60"/>
      <c r="ADD6284" s="60"/>
      <c r="ADE6284" s="60"/>
    </row>
    <row r="6285" spans="760:785" x14ac:dyDescent="0.25">
      <c r="ACF6285" s="60"/>
      <c r="ACG6285" s="60"/>
      <c r="ACH6285" s="60"/>
      <c r="ACI6285" s="60"/>
      <c r="ACJ6285" s="60"/>
      <c r="ACK6285" s="60"/>
      <c r="ACL6285" s="60"/>
      <c r="ACM6285" s="60"/>
      <c r="ACN6285" s="60"/>
      <c r="ACO6285" s="60"/>
      <c r="ACP6285" s="60"/>
      <c r="ACQ6285" s="60"/>
      <c r="ACR6285" s="60"/>
      <c r="ACS6285" s="60"/>
      <c r="ACT6285" s="60"/>
      <c r="ACU6285" s="60"/>
      <c r="ACV6285" s="60"/>
      <c r="ACW6285" s="60"/>
      <c r="ACX6285" s="60"/>
      <c r="ACY6285" s="60">
        <v>0.988878229991631</v>
      </c>
      <c r="ACZ6285" s="60"/>
      <c r="ADA6285" s="60"/>
      <c r="ADB6285" s="60"/>
      <c r="ADC6285" s="60"/>
      <c r="ADD6285" s="60"/>
      <c r="ADE6285" s="60"/>
    </row>
    <row r="6286" spans="760:785" x14ac:dyDescent="0.25">
      <c r="ACF6286" s="60"/>
      <c r="ACG6286" s="60"/>
      <c r="ACH6286" s="60"/>
      <c r="ACI6286" s="60"/>
      <c r="ACJ6286" s="60"/>
      <c r="ACK6286" s="60"/>
      <c r="ACL6286" s="60"/>
      <c r="ACM6286" s="60"/>
      <c r="ACN6286" s="60"/>
      <c r="ACO6286" s="60"/>
      <c r="ACP6286" s="60"/>
      <c r="ACQ6286" s="60"/>
      <c r="ACR6286" s="60"/>
      <c r="ACS6286" s="60"/>
      <c r="ACT6286" s="60"/>
      <c r="ACU6286" s="60"/>
      <c r="ACV6286" s="60"/>
      <c r="ACW6286" s="60"/>
      <c r="ACX6286" s="60"/>
      <c r="ACY6286" s="60">
        <v>0.98886975004103095</v>
      </c>
      <c r="ACZ6286" s="60"/>
      <c r="ADA6286" s="60"/>
      <c r="ADB6286" s="60"/>
      <c r="ADC6286" s="60"/>
      <c r="ADD6286" s="60"/>
      <c r="ADE6286" s="60"/>
    </row>
    <row r="6287" spans="760:785" x14ac:dyDescent="0.25">
      <c r="ACF6287" s="60"/>
      <c r="ACG6287" s="60"/>
      <c r="ACH6287" s="60"/>
      <c r="ACI6287" s="60"/>
      <c r="ACJ6287" s="60"/>
      <c r="ACK6287" s="60"/>
      <c r="ACL6287" s="60"/>
      <c r="ACM6287" s="60"/>
      <c r="ACN6287" s="60"/>
      <c r="ACO6287" s="60"/>
      <c r="ACP6287" s="60"/>
      <c r="ACQ6287" s="60"/>
      <c r="ACR6287" s="60"/>
      <c r="ACS6287" s="60"/>
      <c r="ACT6287" s="60"/>
      <c r="ACU6287" s="60"/>
      <c r="ACV6287" s="60"/>
      <c r="ACW6287" s="60"/>
      <c r="ACX6287" s="60"/>
      <c r="ACY6287" s="60">
        <v>0.98886169196886398</v>
      </c>
      <c r="ACZ6287" s="60"/>
      <c r="ADA6287" s="60"/>
      <c r="ADB6287" s="60"/>
      <c r="ADC6287" s="60"/>
      <c r="ADD6287" s="60"/>
      <c r="ADE6287" s="60"/>
    </row>
    <row r="6288" spans="760:785" x14ac:dyDescent="0.25">
      <c r="ACF6288" s="60"/>
      <c r="ACG6288" s="60"/>
      <c r="ACH6288" s="60"/>
      <c r="ACI6288" s="60"/>
      <c r="ACJ6288" s="60"/>
      <c r="ACK6288" s="60"/>
      <c r="ACL6288" s="60"/>
      <c r="ACM6288" s="60"/>
      <c r="ACN6288" s="60"/>
      <c r="ACO6288" s="60"/>
      <c r="ACP6288" s="60"/>
      <c r="ACQ6288" s="60"/>
      <c r="ACR6288" s="60"/>
      <c r="ACS6288" s="60"/>
      <c r="ACT6288" s="60"/>
      <c r="ACU6288" s="60"/>
      <c r="ACV6288" s="60"/>
      <c r="ACW6288" s="60"/>
      <c r="ACX6288" s="60"/>
      <c r="ACY6288" s="60">
        <v>0.988851484585619</v>
      </c>
      <c r="ACZ6288" s="60"/>
      <c r="ADA6288" s="60"/>
      <c r="ADB6288" s="60"/>
      <c r="ADC6288" s="60"/>
      <c r="ADD6288" s="60"/>
      <c r="ADE6288" s="60"/>
    </row>
    <row r="6289" spans="760:785" x14ac:dyDescent="0.25">
      <c r="ACF6289" s="60"/>
      <c r="ACG6289" s="60"/>
      <c r="ACH6289" s="60"/>
      <c r="ACI6289" s="60"/>
      <c r="ACJ6289" s="60"/>
      <c r="ACK6289" s="60"/>
      <c r="ACL6289" s="60"/>
      <c r="ACM6289" s="60"/>
      <c r="ACN6289" s="60"/>
      <c r="ACO6289" s="60"/>
      <c r="ACP6289" s="60"/>
      <c r="ACQ6289" s="60"/>
      <c r="ACR6289" s="60"/>
      <c r="ACS6289" s="60"/>
      <c r="ACT6289" s="60"/>
      <c r="ACU6289" s="60"/>
      <c r="ACV6289" s="60"/>
      <c r="ACW6289" s="60"/>
      <c r="ACX6289" s="60"/>
      <c r="ACY6289" s="60">
        <v>0.98882799707754099</v>
      </c>
      <c r="ACZ6289" s="60"/>
      <c r="ADA6289" s="60"/>
      <c r="ADB6289" s="60"/>
      <c r="ADC6289" s="60"/>
      <c r="ADD6289" s="60"/>
      <c r="ADE6289" s="60"/>
    </row>
    <row r="6290" spans="760:785" x14ac:dyDescent="0.25">
      <c r="ACF6290" s="60"/>
      <c r="ACG6290" s="60"/>
      <c r="ACH6290" s="60"/>
      <c r="ACI6290" s="60"/>
      <c r="ACJ6290" s="60"/>
      <c r="ACK6290" s="60"/>
      <c r="ACL6290" s="60"/>
      <c r="ACM6290" s="60"/>
      <c r="ACN6290" s="60"/>
      <c r="ACO6290" s="60"/>
      <c r="ACP6290" s="60"/>
      <c r="ACQ6290" s="60"/>
      <c r="ACR6290" s="60"/>
      <c r="ACS6290" s="60"/>
      <c r="ACT6290" s="60"/>
      <c r="ACU6290" s="60"/>
      <c r="ACV6290" s="60"/>
      <c r="ACW6290" s="60"/>
      <c r="ACX6290" s="60"/>
      <c r="ACY6290" s="60">
        <v>0.98881670878734196</v>
      </c>
      <c r="ACZ6290" s="60"/>
      <c r="ADA6290" s="60"/>
      <c r="ADB6290" s="60"/>
      <c r="ADC6290" s="60"/>
      <c r="ADD6290" s="60"/>
      <c r="ADE6290" s="60"/>
    </row>
    <row r="6291" spans="760:785" x14ac:dyDescent="0.25">
      <c r="ACF6291" s="60"/>
      <c r="ACG6291" s="60"/>
      <c r="ACH6291" s="60"/>
      <c r="ACI6291" s="60"/>
      <c r="ACJ6291" s="60"/>
      <c r="ACK6291" s="60"/>
      <c r="ACL6291" s="60"/>
      <c r="ACM6291" s="60"/>
      <c r="ACN6291" s="60"/>
      <c r="ACO6291" s="60"/>
      <c r="ACP6291" s="60"/>
      <c r="ACQ6291" s="60"/>
      <c r="ACR6291" s="60"/>
      <c r="ACS6291" s="60"/>
      <c r="ACT6291" s="60"/>
      <c r="ACU6291" s="60"/>
      <c r="ACV6291" s="60"/>
      <c r="ACW6291" s="60"/>
      <c r="ACX6291" s="60"/>
      <c r="ACY6291" s="60">
        <v>0.98881359705745997</v>
      </c>
      <c r="ACZ6291" s="60"/>
      <c r="ADA6291" s="60"/>
      <c r="ADB6291" s="60"/>
      <c r="ADC6291" s="60"/>
      <c r="ADD6291" s="60"/>
      <c r="ADE6291" s="60"/>
    </row>
    <row r="6292" spans="760:785" x14ac:dyDescent="0.25">
      <c r="ACF6292" s="60"/>
      <c r="ACG6292" s="60"/>
      <c r="ACH6292" s="60"/>
      <c r="ACI6292" s="60"/>
      <c r="ACJ6292" s="60"/>
      <c r="ACK6292" s="60"/>
      <c r="ACL6292" s="60"/>
      <c r="ACM6292" s="60"/>
      <c r="ACN6292" s="60"/>
      <c r="ACO6292" s="60"/>
      <c r="ACP6292" s="60"/>
      <c r="ACQ6292" s="60"/>
      <c r="ACR6292" s="60"/>
      <c r="ACS6292" s="60"/>
      <c r="ACT6292" s="60"/>
      <c r="ACU6292" s="60"/>
      <c r="ACV6292" s="60"/>
      <c r="ACW6292" s="60"/>
      <c r="ACX6292" s="60"/>
      <c r="ACY6292" s="60">
        <v>0.98877990869071997</v>
      </c>
      <c r="ACZ6292" s="60"/>
      <c r="ADA6292" s="60"/>
      <c r="ADB6292" s="60"/>
      <c r="ADC6292" s="60"/>
      <c r="ADD6292" s="60"/>
      <c r="ADE6292" s="60"/>
    </row>
    <row r="6293" spans="760:785" x14ac:dyDescent="0.25">
      <c r="ACF6293" s="60"/>
      <c r="ACG6293" s="60"/>
      <c r="ACH6293" s="60"/>
      <c r="ACI6293" s="60"/>
      <c r="ACJ6293" s="60"/>
      <c r="ACK6293" s="60"/>
      <c r="ACL6293" s="60"/>
      <c r="ACM6293" s="60"/>
      <c r="ACN6293" s="60"/>
      <c r="ACO6293" s="60"/>
      <c r="ACP6293" s="60"/>
      <c r="ACQ6293" s="60"/>
      <c r="ACR6293" s="60"/>
      <c r="ACS6293" s="60"/>
      <c r="ACT6293" s="60"/>
      <c r="ACU6293" s="60"/>
      <c r="ACV6293" s="60"/>
      <c r="ACW6293" s="60"/>
      <c r="ACX6293" s="60"/>
      <c r="ACY6293" s="60">
        <v>0.98875286176000898</v>
      </c>
      <c r="ACZ6293" s="60"/>
      <c r="ADA6293" s="60"/>
      <c r="ADB6293" s="60"/>
      <c r="ADC6293" s="60"/>
      <c r="ADD6293" s="60"/>
      <c r="ADE6293" s="60"/>
    </row>
    <row r="6294" spans="760:785" x14ac:dyDescent="0.25">
      <c r="ACF6294" s="60"/>
      <c r="ACG6294" s="60"/>
      <c r="ACH6294" s="60"/>
      <c r="ACI6294" s="60"/>
      <c r="ACJ6294" s="60"/>
      <c r="ACK6294" s="60"/>
      <c r="ACL6294" s="60"/>
      <c r="ACM6294" s="60"/>
      <c r="ACN6294" s="60"/>
      <c r="ACO6294" s="60"/>
      <c r="ACP6294" s="60"/>
      <c r="ACQ6294" s="60"/>
      <c r="ACR6294" s="60"/>
      <c r="ACS6294" s="60"/>
      <c r="ACT6294" s="60"/>
      <c r="ACU6294" s="60"/>
      <c r="ACV6294" s="60"/>
      <c r="ACW6294" s="60"/>
      <c r="ACX6294" s="60"/>
      <c r="ACY6294" s="60">
        <v>0.98874364939555703</v>
      </c>
      <c r="ACZ6294" s="60"/>
      <c r="ADA6294" s="60"/>
      <c r="ADB6294" s="60"/>
      <c r="ADC6294" s="60"/>
      <c r="ADD6294" s="60"/>
      <c r="ADE6294" s="60"/>
    </row>
    <row r="6295" spans="760:785" x14ac:dyDescent="0.25">
      <c r="ACF6295" s="60"/>
      <c r="ACG6295" s="60"/>
      <c r="ACH6295" s="60"/>
      <c r="ACI6295" s="60"/>
      <c r="ACJ6295" s="60"/>
      <c r="ACK6295" s="60"/>
      <c r="ACL6295" s="60"/>
      <c r="ACM6295" s="60"/>
      <c r="ACN6295" s="60"/>
      <c r="ACO6295" s="60"/>
      <c r="ACP6295" s="60"/>
      <c r="ACQ6295" s="60"/>
      <c r="ACR6295" s="60"/>
      <c r="ACS6295" s="60"/>
      <c r="ACT6295" s="60"/>
      <c r="ACU6295" s="60"/>
      <c r="ACV6295" s="60"/>
      <c r="ACW6295" s="60"/>
      <c r="ACX6295" s="60"/>
      <c r="ACY6295" s="60">
        <v>0.98873527670301398</v>
      </c>
      <c r="ACZ6295" s="60"/>
      <c r="ADA6295" s="60"/>
      <c r="ADB6295" s="60"/>
      <c r="ADC6295" s="60"/>
      <c r="ADD6295" s="60"/>
      <c r="ADE6295" s="60"/>
    </row>
    <row r="6296" spans="760:785" x14ac:dyDescent="0.25">
      <c r="ACF6296" s="60"/>
      <c r="ACG6296" s="60"/>
      <c r="ACH6296" s="60"/>
      <c r="ACI6296" s="60"/>
      <c r="ACJ6296" s="60"/>
      <c r="ACK6296" s="60"/>
      <c r="ACL6296" s="60"/>
      <c r="ACM6296" s="60"/>
      <c r="ACN6296" s="60"/>
      <c r="ACO6296" s="60"/>
      <c r="ACP6296" s="60"/>
      <c r="ACQ6296" s="60"/>
      <c r="ACR6296" s="60"/>
      <c r="ACS6296" s="60"/>
      <c r="ACT6296" s="60"/>
      <c r="ACU6296" s="60"/>
      <c r="ACV6296" s="60"/>
      <c r="ACW6296" s="60"/>
      <c r="ACX6296" s="60"/>
      <c r="ACY6296" s="60">
        <v>0.98872558429382296</v>
      </c>
      <c r="ACZ6296" s="60"/>
      <c r="ADA6296" s="60"/>
      <c r="ADB6296" s="60"/>
      <c r="ADC6296" s="60"/>
      <c r="ADD6296" s="60"/>
      <c r="ADE6296" s="60"/>
    </row>
    <row r="6297" spans="760:785" x14ac:dyDescent="0.25">
      <c r="ACF6297" s="60"/>
      <c r="ACG6297" s="60"/>
      <c r="ACH6297" s="60"/>
      <c r="ACI6297" s="60"/>
      <c r="ACJ6297" s="60"/>
      <c r="ACK6297" s="60"/>
      <c r="ACL6297" s="60"/>
      <c r="ACM6297" s="60"/>
      <c r="ACN6297" s="60"/>
      <c r="ACO6297" s="60"/>
      <c r="ACP6297" s="60"/>
      <c r="ACQ6297" s="60"/>
      <c r="ACR6297" s="60"/>
      <c r="ACS6297" s="60"/>
      <c r="ACT6297" s="60"/>
      <c r="ACU6297" s="60"/>
      <c r="ACV6297" s="60"/>
      <c r="ACW6297" s="60"/>
      <c r="ACX6297" s="60"/>
      <c r="ACY6297" s="60">
        <v>0.98869137620885705</v>
      </c>
      <c r="ACZ6297" s="60"/>
      <c r="ADA6297" s="60"/>
      <c r="ADB6297" s="60"/>
      <c r="ADC6297" s="60"/>
      <c r="ADD6297" s="60"/>
      <c r="ADE6297" s="60"/>
    </row>
    <row r="6298" spans="760:785" x14ac:dyDescent="0.25">
      <c r="ACF6298" s="60"/>
      <c r="ACG6298" s="60"/>
      <c r="ACH6298" s="60"/>
      <c r="ACI6298" s="60"/>
      <c r="ACJ6298" s="60"/>
      <c r="ACK6298" s="60"/>
      <c r="ACL6298" s="60"/>
      <c r="ACM6298" s="60"/>
      <c r="ACN6298" s="60"/>
      <c r="ACO6298" s="60"/>
      <c r="ACP6298" s="60"/>
      <c r="ACQ6298" s="60"/>
      <c r="ACR6298" s="60"/>
      <c r="ACS6298" s="60"/>
      <c r="ACT6298" s="60"/>
      <c r="ACU6298" s="60"/>
      <c r="ACV6298" s="60"/>
      <c r="ACW6298" s="60"/>
      <c r="ACX6298" s="60"/>
      <c r="ACY6298" s="60">
        <v>0.98867429380463101</v>
      </c>
      <c r="ACZ6298" s="60"/>
      <c r="ADA6298" s="60"/>
      <c r="ADB6298" s="60"/>
      <c r="ADC6298" s="60"/>
      <c r="ADD6298" s="60"/>
      <c r="ADE6298" s="60"/>
    </row>
    <row r="6299" spans="760:785" x14ac:dyDescent="0.25">
      <c r="ACF6299" s="60"/>
      <c r="ACG6299" s="60"/>
      <c r="ACH6299" s="60"/>
      <c r="ACI6299" s="60"/>
      <c r="ACJ6299" s="60"/>
      <c r="ACK6299" s="60"/>
      <c r="ACL6299" s="60"/>
      <c r="ACM6299" s="60"/>
      <c r="ACN6299" s="60"/>
      <c r="ACO6299" s="60"/>
      <c r="ACP6299" s="60"/>
      <c r="ACQ6299" s="60"/>
      <c r="ACR6299" s="60"/>
      <c r="ACS6299" s="60"/>
      <c r="ACT6299" s="60"/>
      <c r="ACU6299" s="60"/>
      <c r="ACV6299" s="60"/>
      <c r="ACW6299" s="60"/>
      <c r="ACX6299" s="60"/>
      <c r="ACY6299" s="60">
        <v>0.98867367648999804</v>
      </c>
      <c r="ACZ6299" s="60"/>
      <c r="ADA6299" s="60"/>
      <c r="ADB6299" s="60"/>
      <c r="ADC6299" s="60"/>
      <c r="ADD6299" s="60"/>
      <c r="ADE6299" s="60"/>
    </row>
    <row r="6300" spans="760:785" x14ac:dyDescent="0.25">
      <c r="ACF6300" s="60"/>
      <c r="ACG6300" s="60"/>
      <c r="ACH6300" s="60"/>
      <c r="ACI6300" s="60"/>
      <c r="ACJ6300" s="60"/>
      <c r="ACK6300" s="60"/>
      <c r="ACL6300" s="60"/>
      <c r="ACM6300" s="60"/>
      <c r="ACN6300" s="60"/>
      <c r="ACO6300" s="60"/>
      <c r="ACP6300" s="60"/>
      <c r="ACQ6300" s="60"/>
      <c r="ACR6300" s="60"/>
      <c r="ACS6300" s="60"/>
      <c r="ACT6300" s="60"/>
      <c r="ACU6300" s="60"/>
      <c r="ACV6300" s="60"/>
      <c r="ACW6300" s="60"/>
      <c r="ACX6300" s="60"/>
      <c r="ACY6300" s="60">
        <v>0.98866424749111803</v>
      </c>
      <c r="ACZ6300" s="60"/>
      <c r="ADA6300" s="60"/>
      <c r="ADB6300" s="60"/>
      <c r="ADC6300" s="60"/>
      <c r="ADD6300" s="60"/>
      <c r="ADE6300" s="60"/>
    </row>
    <row r="6301" spans="760:785" x14ac:dyDescent="0.25">
      <c r="ACF6301" s="60"/>
      <c r="ACG6301" s="60"/>
      <c r="ACH6301" s="60"/>
      <c r="ACI6301" s="60"/>
      <c r="ACJ6301" s="60"/>
      <c r="ACK6301" s="60"/>
      <c r="ACL6301" s="60"/>
      <c r="ACM6301" s="60"/>
      <c r="ACN6301" s="60"/>
      <c r="ACO6301" s="60"/>
      <c r="ACP6301" s="60"/>
      <c r="ACQ6301" s="60"/>
      <c r="ACR6301" s="60"/>
      <c r="ACS6301" s="60"/>
      <c r="ACT6301" s="60"/>
      <c r="ACU6301" s="60"/>
      <c r="ACV6301" s="60"/>
      <c r="ACW6301" s="60"/>
      <c r="ACX6301" s="60"/>
      <c r="ACY6301" s="60">
        <v>0.98863684184005196</v>
      </c>
      <c r="ACZ6301" s="60"/>
      <c r="ADA6301" s="60"/>
      <c r="ADB6301" s="60"/>
      <c r="ADC6301" s="60"/>
      <c r="ADD6301" s="60"/>
      <c r="ADE6301" s="60"/>
    </row>
    <row r="6302" spans="760:785" x14ac:dyDescent="0.25">
      <c r="ACF6302" s="60"/>
      <c r="ACG6302" s="60"/>
      <c r="ACH6302" s="60"/>
      <c r="ACI6302" s="60"/>
      <c r="ACJ6302" s="60"/>
      <c r="ACK6302" s="60"/>
      <c r="ACL6302" s="60"/>
      <c r="ACM6302" s="60"/>
      <c r="ACN6302" s="60"/>
      <c r="ACO6302" s="60"/>
      <c r="ACP6302" s="60"/>
      <c r="ACQ6302" s="60"/>
      <c r="ACR6302" s="60"/>
      <c r="ACS6302" s="60"/>
      <c r="ACT6302" s="60"/>
      <c r="ACU6302" s="60"/>
      <c r="ACV6302" s="60"/>
      <c r="ACW6302" s="60"/>
      <c r="ACX6302" s="60"/>
      <c r="ACY6302" s="60">
        <v>0.98862925557695003</v>
      </c>
      <c r="ACZ6302" s="60"/>
      <c r="ADA6302" s="60"/>
      <c r="ADB6302" s="60"/>
      <c r="ADC6302" s="60"/>
      <c r="ADD6302" s="60"/>
      <c r="ADE6302" s="60"/>
    </row>
    <row r="6303" spans="760:785" x14ac:dyDescent="0.25">
      <c r="ACF6303" s="60"/>
      <c r="ACG6303" s="60"/>
      <c r="ACH6303" s="60"/>
      <c r="ACI6303" s="60"/>
      <c r="ACJ6303" s="60"/>
      <c r="ACK6303" s="60"/>
      <c r="ACL6303" s="60"/>
      <c r="ACM6303" s="60"/>
      <c r="ACN6303" s="60"/>
      <c r="ACO6303" s="60"/>
      <c r="ACP6303" s="60"/>
      <c r="ACQ6303" s="60"/>
      <c r="ACR6303" s="60"/>
      <c r="ACS6303" s="60"/>
      <c r="ACT6303" s="60"/>
      <c r="ACU6303" s="60"/>
      <c r="ACV6303" s="60"/>
      <c r="ACW6303" s="60"/>
      <c r="ACX6303" s="60"/>
      <c r="ACY6303" s="60">
        <v>0.98861264651444403</v>
      </c>
      <c r="ACZ6303" s="60"/>
      <c r="ADA6303" s="60"/>
      <c r="ADB6303" s="60"/>
      <c r="ADC6303" s="60"/>
      <c r="ADD6303" s="60"/>
      <c r="ADE6303" s="60"/>
    </row>
    <row r="6304" spans="760:785" x14ac:dyDescent="0.25">
      <c r="ACF6304" s="60"/>
      <c r="ACG6304" s="60"/>
      <c r="ACH6304" s="60"/>
      <c r="ACI6304" s="60"/>
      <c r="ACJ6304" s="60"/>
      <c r="ACK6304" s="60"/>
      <c r="ACL6304" s="60"/>
      <c r="ACM6304" s="60"/>
      <c r="ACN6304" s="60"/>
      <c r="ACO6304" s="60"/>
      <c r="ACP6304" s="60"/>
      <c r="ACQ6304" s="60"/>
      <c r="ACR6304" s="60"/>
      <c r="ACS6304" s="60"/>
      <c r="ACT6304" s="60"/>
      <c r="ACU6304" s="60"/>
      <c r="ACV6304" s="60"/>
      <c r="ACW6304" s="60"/>
      <c r="ACX6304" s="60"/>
      <c r="ACY6304" s="60">
        <v>0.98860675433292</v>
      </c>
      <c r="ACZ6304" s="60"/>
      <c r="ADA6304" s="60"/>
      <c r="ADB6304" s="60"/>
      <c r="ADC6304" s="60"/>
      <c r="ADD6304" s="60"/>
      <c r="ADE6304" s="60"/>
    </row>
    <row r="6305" spans="760:785" x14ac:dyDescent="0.25">
      <c r="ACF6305" s="60"/>
      <c r="ACG6305" s="60"/>
      <c r="ACH6305" s="60"/>
      <c r="ACI6305" s="60"/>
      <c r="ACJ6305" s="60"/>
      <c r="ACK6305" s="60"/>
      <c r="ACL6305" s="60"/>
      <c r="ACM6305" s="60"/>
      <c r="ACN6305" s="60"/>
      <c r="ACO6305" s="60"/>
      <c r="ACP6305" s="60"/>
      <c r="ACQ6305" s="60"/>
      <c r="ACR6305" s="60"/>
      <c r="ACS6305" s="60"/>
      <c r="ACT6305" s="60"/>
      <c r="ACU6305" s="60"/>
      <c r="ACV6305" s="60"/>
      <c r="ACW6305" s="60"/>
      <c r="ACX6305" s="60"/>
      <c r="ACY6305" s="60">
        <v>0.98860487491958504</v>
      </c>
      <c r="ACZ6305" s="60"/>
      <c r="ADA6305" s="60"/>
      <c r="ADB6305" s="60"/>
      <c r="ADC6305" s="60"/>
      <c r="ADD6305" s="60"/>
      <c r="ADE6305" s="60"/>
    </row>
    <row r="6306" spans="760:785" x14ac:dyDescent="0.25">
      <c r="ACF6306" s="60"/>
      <c r="ACG6306" s="60"/>
      <c r="ACH6306" s="60"/>
      <c r="ACI6306" s="60"/>
      <c r="ACJ6306" s="60"/>
      <c r="ACK6306" s="60"/>
      <c r="ACL6306" s="60"/>
      <c r="ACM6306" s="60"/>
      <c r="ACN6306" s="60"/>
      <c r="ACO6306" s="60"/>
      <c r="ACP6306" s="60"/>
      <c r="ACQ6306" s="60"/>
      <c r="ACR6306" s="60"/>
      <c r="ACS6306" s="60"/>
      <c r="ACT6306" s="60"/>
      <c r="ACU6306" s="60"/>
      <c r="ACV6306" s="60"/>
      <c r="ACW6306" s="60"/>
      <c r="ACX6306" s="60"/>
      <c r="ACY6306" s="60">
        <v>0.98860091896754698</v>
      </c>
      <c r="ACZ6306" s="60"/>
      <c r="ADA6306" s="60"/>
      <c r="ADB6306" s="60"/>
      <c r="ADC6306" s="60"/>
      <c r="ADD6306" s="60"/>
      <c r="ADE6306" s="60"/>
    </row>
    <row r="6307" spans="760:785" x14ac:dyDescent="0.25">
      <c r="ACF6307" s="60"/>
      <c r="ACG6307" s="60"/>
      <c r="ACH6307" s="60"/>
      <c r="ACI6307" s="60"/>
      <c r="ACJ6307" s="60"/>
      <c r="ACK6307" s="60"/>
      <c r="ACL6307" s="60"/>
      <c r="ACM6307" s="60"/>
      <c r="ACN6307" s="60"/>
      <c r="ACO6307" s="60"/>
      <c r="ACP6307" s="60"/>
      <c r="ACQ6307" s="60"/>
      <c r="ACR6307" s="60"/>
      <c r="ACS6307" s="60"/>
      <c r="ACT6307" s="60"/>
      <c r="ACU6307" s="60"/>
      <c r="ACV6307" s="60"/>
      <c r="ACW6307" s="60"/>
      <c r="ACX6307" s="60"/>
      <c r="ACY6307" s="60">
        <v>0.98859709707300203</v>
      </c>
      <c r="ACZ6307" s="60"/>
      <c r="ADA6307" s="60"/>
      <c r="ADB6307" s="60"/>
      <c r="ADC6307" s="60"/>
      <c r="ADD6307" s="60"/>
      <c r="ADE6307" s="60"/>
    </row>
    <row r="6308" spans="760:785" x14ac:dyDescent="0.25">
      <c r="ACF6308" s="60"/>
      <c r="ACG6308" s="60"/>
      <c r="ACH6308" s="60"/>
      <c r="ACI6308" s="60"/>
      <c r="ACJ6308" s="60"/>
      <c r="ACK6308" s="60"/>
      <c r="ACL6308" s="60"/>
      <c r="ACM6308" s="60"/>
      <c r="ACN6308" s="60"/>
      <c r="ACO6308" s="60"/>
      <c r="ACP6308" s="60"/>
      <c r="ACQ6308" s="60"/>
      <c r="ACR6308" s="60"/>
      <c r="ACS6308" s="60"/>
      <c r="ACT6308" s="60"/>
      <c r="ACU6308" s="60"/>
      <c r="ACV6308" s="60"/>
      <c r="ACW6308" s="60"/>
      <c r="ACX6308" s="60"/>
      <c r="ACY6308" s="60">
        <v>0.98859239773737695</v>
      </c>
      <c r="ACZ6308" s="60"/>
      <c r="ADA6308" s="60"/>
      <c r="ADB6308" s="60"/>
      <c r="ADC6308" s="60"/>
      <c r="ADD6308" s="60"/>
      <c r="ADE6308" s="60"/>
    </row>
    <row r="6309" spans="760:785" x14ac:dyDescent="0.25">
      <c r="ACF6309" s="60"/>
      <c r="ACG6309" s="60"/>
      <c r="ACH6309" s="60"/>
      <c r="ACI6309" s="60"/>
      <c r="ACJ6309" s="60"/>
      <c r="ACK6309" s="60"/>
      <c r="ACL6309" s="60"/>
      <c r="ACM6309" s="60"/>
      <c r="ACN6309" s="60"/>
      <c r="ACO6309" s="60"/>
      <c r="ACP6309" s="60"/>
      <c r="ACQ6309" s="60"/>
      <c r="ACR6309" s="60"/>
      <c r="ACS6309" s="60"/>
      <c r="ACT6309" s="60"/>
      <c r="ACU6309" s="60"/>
      <c r="ACV6309" s="60"/>
      <c r="ACW6309" s="60"/>
      <c r="ACX6309" s="60"/>
      <c r="ACY6309" s="60">
        <v>0.98857871390739105</v>
      </c>
      <c r="ACZ6309" s="60"/>
      <c r="ADA6309" s="60"/>
      <c r="ADB6309" s="60"/>
      <c r="ADC6309" s="60"/>
      <c r="ADD6309" s="60"/>
      <c r="ADE6309" s="60"/>
    </row>
    <row r="6310" spans="760:785" x14ac:dyDescent="0.25">
      <c r="ACF6310" s="60"/>
      <c r="ACG6310" s="60"/>
      <c r="ACH6310" s="60"/>
      <c r="ACI6310" s="60"/>
      <c r="ACJ6310" s="60"/>
      <c r="ACK6310" s="60"/>
      <c r="ACL6310" s="60"/>
      <c r="ACM6310" s="60"/>
      <c r="ACN6310" s="60"/>
      <c r="ACO6310" s="60"/>
      <c r="ACP6310" s="60"/>
      <c r="ACQ6310" s="60"/>
      <c r="ACR6310" s="60"/>
      <c r="ACS6310" s="60"/>
      <c r="ACT6310" s="60"/>
      <c r="ACU6310" s="60"/>
      <c r="ACV6310" s="60"/>
      <c r="ACW6310" s="60"/>
      <c r="ACX6310" s="60"/>
      <c r="ACY6310" s="60">
        <v>0.988535666267786</v>
      </c>
      <c r="ACZ6310" s="60"/>
      <c r="ADA6310" s="60"/>
      <c r="ADB6310" s="60"/>
      <c r="ADC6310" s="60"/>
      <c r="ADD6310" s="60"/>
      <c r="ADE6310" s="60"/>
    </row>
    <row r="6311" spans="760:785" x14ac:dyDescent="0.25">
      <c r="ACF6311" s="60"/>
      <c r="ACG6311" s="60"/>
      <c r="ACH6311" s="60"/>
      <c r="ACI6311" s="60"/>
      <c r="ACJ6311" s="60"/>
      <c r="ACK6311" s="60"/>
      <c r="ACL6311" s="60"/>
      <c r="ACM6311" s="60"/>
      <c r="ACN6311" s="60"/>
      <c r="ACO6311" s="60"/>
      <c r="ACP6311" s="60"/>
      <c r="ACQ6311" s="60"/>
      <c r="ACR6311" s="60"/>
      <c r="ACS6311" s="60"/>
      <c r="ACT6311" s="60"/>
      <c r="ACU6311" s="60"/>
      <c r="ACV6311" s="60"/>
      <c r="ACW6311" s="60"/>
      <c r="ACX6311" s="60"/>
      <c r="ACY6311" s="60">
        <v>0.98852061843168804</v>
      </c>
      <c r="ACZ6311" s="60"/>
      <c r="ADA6311" s="60"/>
      <c r="ADB6311" s="60"/>
      <c r="ADC6311" s="60"/>
      <c r="ADD6311" s="60"/>
      <c r="ADE6311" s="60"/>
    </row>
    <row r="6312" spans="760:785" x14ac:dyDescent="0.25">
      <c r="ACF6312" s="60"/>
      <c r="ACG6312" s="60"/>
      <c r="ACH6312" s="60"/>
      <c r="ACI6312" s="60"/>
      <c r="ACJ6312" s="60"/>
      <c r="ACK6312" s="60"/>
      <c r="ACL6312" s="60"/>
      <c r="ACM6312" s="60"/>
      <c r="ACN6312" s="60"/>
      <c r="ACO6312" s="60"/>
      <c r="ACP6312" s="60"/>
      <c r="ACQ6312" s="60"/>
      <c r="ACR6312" s="60"/>
      <c r="ACS6312" s="60"/>
      <c r="ACT6312" s="60"/>
      <c r="ACU6312" s="60"/>
      <c r="ACV6312" s="60"/>
      <c r="ACW6312" s="60"/>
      <c r="ACX6312" s="60"/>
      <c r="ACY6312" s="60">
        <v>0.98851958413008501</v>
      </c>
      <c r="ACZ6312" s="60"/>
      <c r="ADA6312" s="60"/>
      <c r="ADB6312" s="60"/>
      <c r="ADC6312" s="60"/>
      <c r="ADD6312" s="60"/>
      <c r="ADE6312" s="60"/>
    </row>
    <row r="6313" spans="760:785" x14ac:dyDescent="0.25">
      <c r="ACF6313" s="60"/>
      <c r="ACG6313" s="60"/>
      <c r="ACH6313" s="60"/>
      <c r="ACI6313" s="60"/>
      <c r="ACJ6313" s="60"/>
      <c r="ACK6313" s="60"/>
      <c r="ACL6313" s="60"/>
      <c r="ACM6313" s="60"/>
      <c r="ACN6313" s="60"/>
      <c r="ACO6313" s="60"/>
      <c r="ACP6313" s="60"/>
      <c r="ACQ6313" s="60"/>
      <c r="ACR6313" s="60"/>
      <c r="ACS6313" s="60"/>
      <c r="ACT6313" s="60"/>
      <c r="ACU6313" s="60"/>
      <c r="ACV6313" s="60"/>
      <c r="ACW6313" s="60"/>
      <c r="ACX6313" s="60"/>
      <c r="ACY6313" s="60">
        <v>0.98851865323639998</v>
      </c>
      <c r="ACZ6313" s="60"/>
      <c r="ADA6313" s="60"/>
      <c r="ADB6313" s="60"/>
      <c r="ADC6313" s="60"/>
      <c r="ADD6313" s="60"/>
      <c r="ADE6313" s="60"/>
    </row>
    <row r="6314" spans="760:785" x14ac:dyDescent="0.25">
      <c r="ACF6314" s="60"/>
      <c r="ACG6314" s="60"/>
      <c r="ACH6314" s="60"/>
      <c r="ACI6314" s="60"/>
      <c r="ACJ6314" s="60"/>
      <c r="ACK6314" s="60"/>
      <c r="ACL6314" s="60"/>
      <c r="ACM6314" s="60"/>
      <c r="ACN6314" s="60"/>
      <c r="ACO6314" s="60"/>
      <c r="ACP6314" s="60"/>
      <c r="ACQ6314" s="60"/>
      <c r="ACR6314" s="60"/>
      <c r="ACS6314" s="60"/>
      <c r="ACT6314" s="60"/>
      <c r="ACU6314" s="60"/>
      <c r="ACV6314" s="60"/>
      <c r="ACW6314" s="60"/>
      <c r="ACX6314" s="60"/>
      <c r="ACY6314" s="60">
        <v>0.98851276834768598</v>
      </c>
      <c r="ACZ6314" s="60"/>
      <c r="ADA6314" s="60"/>
      <c r="ADB6314" s="60"/>
      <c r="ADC6314" s="60"/>
      <c r="ADD6314" s="60"/>
      <c r="ADE6314" s="60"/>
    </row>
    <row r="6315" spans="760:785" x14ac:dyDescent="0.25">
      <c r="ACF6315" s="60"/>
      <c r="ACG6315" s="60"/>
      <c r="ACH6315" s="60"/>
      <c r="ACI6315" s="60"/>
      <c r="ACJ6315" s="60"/>
      <c r="ACK6315" s="60"/>
      <c r="ACL6315" s="60"/>
      <c r="ACM6315" s="60"/>
      <c r="ACN6315" s="60"/>
      <c r="ACO6315" s="60"/>
      <c r="ACP6315" s="60"/>
      <c r="ACQ6315" s="60"/>
      <c r="ACR6315" s="60"/>
      <c r="ACS6315" s="60"/>
      <c r="ACT6315" s="60"/>
      <c r="ACU6315" s="60"/>
      <c r="ACV6315" s="60"/>
      <c r="ACW6315" s="60"/>
      <c r="ACX6315" s="60"/>
      <c r="ACY6315" s="60">
        <v>0.98851266179795405</v>
      </c>
      <c r="ACZ6315" s="60"/>
      <c r="ADA6315" s="60"/>
      <c r="ADB6315" s="60"/>
      <c r="ADC6315" s="60"/>
      <c r="ADD6315" s="60"/>
      <c r="ADE6315" s="60"/>
    </row>
    <row r="6316" spans="760:785" x14ac:dyDescent="0.25">
      <c r="ACF6316" s="60"/>
      <c r="ACG6316" s="60"/>
      <c r="ACH6316" s="60"/>
      <c r="ACI6316" s="60"/>
      <c r="ACJ6316" s="60"/>
      <c r="ACK6316" s="60"/>
      <c r="ACL6316" s="60"/>
      <c r="ACM6316" s="60"/>
      <c r="ACN6316" s="60"/>
      <c r="ACO6316" s="60"/>
      <c r="ACP6316" s="60"/>
      <c r="ACQ6316" s="60"/>
      <c r="ACR6316" s="60"/>
      <c r="ACS6316" s="60"/>
      <c r="ACT6316" s="60"/>
      <c r="ACU6316" s="60"/>
      <c r="ACV6316" s="60"/>
      <c r="ACW6316" s="60"/>
      <c r="ACX6316" s="60"/>
      <c r="ACY6316" s="60">
        <v>0.98850118784782004</v>
      </c>
      <c r="ACZ6316" s="60"/>
      <c r="ADA6316" s="60"/>
      <c r="ADB6316" s="60"/>
      <c r="ADC6316" s="60"/>
      <c r="ADD6316" s="60"/>
      <c r="ADE6316" s="60"/>
    </row>
    <row r="6317" spans="760:785" x14ac:dyDescent="0.25">
      <c r="ACF6317" s="60"/>
      <c r="ACG6317" s="60"/>
      <c r="ACH6317" s="60"/>
      <c r="ACI6317" s="60"/>
      <c r="ACJ6317" s="60"/>
      <c r="ACK6317" s="60"/>
      <c r="ACL6317" s="60"/>
      <c r="ACM6317" s="60"/>
      <c r="ACN6317" s="60"/>
      <c r="ACO6317" s="60"/>
      <c r="ACP6317" s="60"/>
      <c r="ACQ6317" s="60"/>
      <c r="ACR6317" s="60"/>
      <c r="ACS6317" s="60"/>
      <c r="ACT6317" s="60"/>
      <c r="ACU6317" s="60"/>
      <c r="ACV6317" s="60"/>
      <c r="ACW6317" s="60"/>
      <c r="ACX6317" s="60"/>
      <c r="ACY6317" s="60">
        <v>0.98849309727132895</v>
      </c>
      <c r="ACZ6317" s="60"/>
      <c r="ADA6317" s="60"/>
      <c r="ADB6317" s="60"/>
      <c r="ADC6317" s="60"/>
      <c r="ADD6317" s="60"/>
      <c r="ADE6317" s="60"/>
    </row>
    <row r="6318" spans="760:785" x14ac:dyDescent="0.25">
      <c r="ACF6318" s="60"/>
      <c r="ACG6318" s="60"/>
      <c r="ACH6318" s="60"/>
      <c r="ACI6318" s="60"/>
      <c r="ACJ6318" s="60"/>
      <c r="ACK6318" s="60"/>
      <c r="ACL6318" s="60"/>
      <c r="ACM6318" s="60"/>
      <c r="ACN6318" s="60"/>
      <c r="ACO6318" s="60"/>
      <c r="ACP6318" s="60"/>
      <c r="ACQ6318" s="60"/>
      <c r="ACR6318" s="60"/>
      <c r="ACS6318" s="60"/>
      <c r="ACT6318" s="60"/>
      <c r="ACU6318" s="60"/>
      <c r="ACV6318" s="60"/>
      <c r="ACW6318" s="60"/>
      <c r="ACX6318" s="60"/>
      <c r="ACY6318" s="60">
        <v>0.98849277738114505</v>
      </c>
      <c r="ACZ6318" s="60"/>
      <c r="ADA6318" s="60"/>
      <c r="ADB6318" s="60"/>
      <c r="ADC6318" s="60"/>
      <c r="ADD6318" s="60"/>
      <c r="ADE6318" s="60"/>
    </row>
    <row r="6319" spans="760:785" x14ac:dyDescent="0.25">
      <c r="ACF6319" s="60"/>
      <c r="ACG6319" s="60"/>
      <c r="ACH6319" s="60"/>
      <c r="ACI6319" s="60"/>
      <c r="ACJ6319" s="60"/>
      <c r="ACK6319" s="60"/>
      <c r="ACL6319" s="60"/>
      <c r="ACM6319" s="60"/>
      <c r="ACN6319" s="60"/>
      <c r="ACO6319" s="60"/>
      <c r="ACP6319" s="60"/>
      <c r="ACQ6319" s="60"/>
      <c r="ACR6319" s="60"/>
      <c r="ACS6319" s="60"/>
      <c r="ACT6319" s="60"/>
      <c r="ACU6319" s="60"/>
      <c r="ACV6319" s="60"/>
      <c r="ACW6319" s="60"/>
      <c r="ACX6319" s="60"/>
      <c r="ACY6319" s="60">
        <v>0.98849005829514003</v>
      </c>
      <c r="ACZ6319" s="60"/>
      <c r="ADA6319" s="60"/>
      <c r="ADB6319" s="60"/>
      <c r="ADC6319" s="60"/>
      <c r="ADD6319" s="60"/>
      <c r="ADE6319" s="60"/>
    </row>
    <row r="6320" spans="760:785" x14ac:dyDescent="0.25">
      <c r="ACF6320" s="60"/>
      <c r="ACG6320" s="60"/>
      <c r="ACH6320" s="60"/>
      <c r="ACI6320" s="60"/>
      <c r="ACJ6320" s="60"/>
      <c r="ACK6320" s="60"/>
      <c r="ACL6320" s="60"/>
      <c r="ACM6320" s="60"/>
      <c r="ACN6320" s="60"/>
      <c r="ACO6320" s="60"/>
      <c r="ACP6320" s="60"/>
      <c r="ACQ6320" s="60"/>
      <c r="ACR6320" s="60"/>
      <c r="ACS6320" s="60"/>
      <c r="ACT6320" s="60"/>
      <c r="ACU6320" s="60"/>
      <c r="ACV6320" s="60"/>
      <c r="ACW6320" s="60"/>
      <c r="ACX6320" s="60"/>
      <c r="ACY6320" s="60">
        <v>0.98846145326510704</v>
      </c>
      <c r="ACZ6320" s="60"/>
      <c r="ADA6320" s="60"/>
      <c r="ADB6320" s="60"/>
      <c r="ADC6320" s="60"/>
      <c r="ADD6320" s="60"/>
      <c r="ADE6320" s="60"/>
    </row>
    <row r="6321" spans="760:785" x14ac:dyDescent="0.25">
      <c r="ACF6321" s="60"/>
      <c r="ACG6321" s="60"/>
      <c r="ACH6321" s="60"/>
      <c r="ACI6321" s="60"/>
      <c r="ACJ6321" s="60"/>
      <c r="ACK6321" s="60"/>
      <c r="ACL6321" s="60"/>
      <c r="ACM6321" s="60"/>
      <c r="ACN6321" s="60"/>
      <c r="ACO6321" s="60"/>
      <c r="ACP6321" s="60"/>
      <c r="ACQ6321" s="60"/>
      <c r="ACR6321" s="60"/>
      <c r="ACS6321" s="60"/>
      <c r="ACT6321" s="60"/>
      <c r="ACU6321" s="60"/>
      <c r="ACV6321" s="60"/>
      <c r="ACW6321" s="60"/>
      <c r="ACX6321" s="60"/>
      <c r="ACY6321" s="60">
        <v>0.98845973130795906</v>
      </c>
      <c r="ACZ6321" s="60"/>
      <c r="ADA6321" s="60"/>
      <c r="ADB6321" s="60"/>
      <c r="ADC6321" s="60"/>
      <c r="ADD6321" s="60"/>
      <c r="ADE6321" s="60"/>
    </row>
    <row r="6322" spans="760:785" x14ac:dyDescent="0.25">
      <c r="ACF6322" s="60"/>
      <c r="ACG6322" s="60"/>
      <c r="ACH6322" s="60"/>
      <c r="ACI6322" s="60"/>
      <c r="ACJ6322" s="60"/>
      <c r="ACK6322" s="60"/>
      <c r="ACL6322" s="60"/>
      <c r="ACM6322" s="60"/>
      <c r="ACN6322" s="60"/>
      <c r="ACO6322" s="60"/>
      <c r="ACP6322" s="60"/>
      <c r="ACQ6322" s="60"/>
      <c r="ACR6322" s="60"/>
      <c r="ACS6322" s="60"/>
      <c r="ACT6322" s="60"/>
      <c r="ACU6322" s="60"/>
      <c r="ACV6322" s="60"/>
      <c r="ACW6322" s="60"/>
      <c r="ACX6322" s="60"/>
      <c r="ACY6322" s="60">
        <v>0.98845833581091003</v>
      </c>
      <c r="ACZ6322" s="60"/>
      <c r="ADA6322" s="60"/>
      <c r="ADB6322" s="60"/>
      <c r="ADC6322" s="60"/>
      <c r="ADD6322" s="60"/>
      <c r="ADE6322" s="60"/>
    </row>
    <row r="6323" spans="760:785" x14ac:dyDescent="0.25">
      <c r="ACF6323" s="60"/>
      <c r="ACG6323" s="60"/>
      <c r="ACH6323" s="60"/>
      <c r="ACI6323" s="60"/>
      <c r="ACJ6323" s="60"/>
      <c r="ACK6323" s="60"/>
      <c r="ACL6323" s="60"/>
      <c r="ACM6323" s="60"/>
      <c r="ACN6323" s="60"/>
      <c r="ACO6323" s="60"/>
      <c r="ACP6323" s="60"/>
      <c r="ACQ6323" s="60"/>
      <c r="ACR6323" s="60"/>
      <c r="ACS6323" s="60"/>
      <c r="ACT6323" s="60"/>
      <c r="ACU6323" s="60"/>
      <c r="ACV6323" s="60"/>
      <c r="ACW6323" s="60"/>
      <c r="ACX6323" s="60"/>
      <c r="ACY6323" s="60">
        <v>0.98843801064888503</v>
      </c>
      <c r="ACZ6323" s="60"/>
      <c r="ADA6323" s="60"/>
      <c r="ADB6323" s="60"/>
      <c r="ADC6323" s="60"/>
      <c r="ADD6323" s="60"/>
      <c r="ADE6323" s="60"/>
    </row>
    <row r="6324" spans="760:785" x14ac:dyDescent="0.25">
      <c r="ACF6324" s="60"/>
      <c r="ACG6324" s="60"/>
      <c r="ACH6324" s="60"/>
      <c r="ACI6324" s="60"/>
      <c r="ACJ6324" s="60"/>
      <c r="ACK6324" s="60"/>
      <c r="ACL6324" s="60"/>
      <c r="ACM6324" s="60"/>
      <c r="ACN6324" s="60"/>
      <c r="ACO6324" s="60"/>
      <c r="ACP6324" s="60"/>
      <c r="ACQ6324" s="60"/>
      <c r="ACR6324" s="60"/>
      <c r="ACS6324" s="60"/>
      <c r="ACT6324" s="60"/>
      <c r="ACU6324" s="60"/>
      <c r="ACV6324" s="60"/>
      <c r="ACW6324" s="60"/>
      <c r="ACX6324" s="60"/>
      <c r="ACY6324" s="60">
        <v>0.98843605624544095</v>
      </c>
      <c r="ACZ6324" s="60"/>
      <c r="ADA6324" s="60"/>
      <c r="ADB6324" s="60"/>
      <c r="ADC6324" s="60"/>
      <c r="ADD6324" s="60"/>
      <c r="ADE6324" s="60"/>
    </row>
    <row r="6325" spans="760:785" x14ac:dyDescent="0.25">
      <c r="ACF6325" s="60"/>
      <c r="ACG6325" s="60"/>
      <c r="ACH6325" s="60"/>
      <c r="ACI6325" s="60"/>
      <c r="ACJ6325" s="60"/>
      <c r="ACK6325" s="60"/>
      <c r="ACL6325" s="60"/>
      <c r="ACM6325" s="60"/>
      <c r="ACN6325" s="60"/>
      <c r="ACO6325" s="60"/>
      <c r="ACP6325" s="60"/>
      <c r="ACQ6325" s="60"/>
      <c r="ACR6325" s="60"/>
      <c r="ACS6325" s="60"/>
      <c r="ACT6325" s="60"/>
      <c r="ACU6325" s="60"/>
      <c r="ACV6325" s="60"/>
      <c r="ACW6325" s="60"/>
      <c r="ACX6325" s="60"/>
      <c r="ACY6325" s="60">
        <v>0.98841649956394795</v>
      </c>
      <c r="ACZ6325" s="60"/>
      <c r="ADA6325" s="60"/>
      <c r="ADB6325" s="60"/>
      <c r="ADC6325" s="60"/>
      <c r="ADD6325" s="60"/>
      <c r="ADE6325" s="60"/>
    </row>
    <row r="6326" spans="760:785" x14ac:dyDescent="0.25">
      <c r="ACF6326" s="60"/>
      <c r="ACG6326" s="60"/>
      <c r="ACH6326" s="60"/>
      <c r="ACI6326" s="60"/>
      <c r="ACJ6326" s="60"/>
      <c r="ACK6326" s="60"/>
      <c r="ACL6326" s="60"/>
      <c r="ACM6326" s="60"/>
      <c r="ACN6326" s="60"/>
      <c r="ACO6326" s="60"/>
      <c r="ACP6326" s="60"/>
      <c r="ACQ6326" s="60"/>
      <c r="ACR6326" s="60"/>
      <c r="ACS6326" s="60"/>
      <c r="ACT6326" s="60"/>
      <c r="ACU6326" s="60"/>
      <c r="ACV6326" s="60"/>
      <c r="ACW6326" s="60"/>
      <c r="ACX6326" s="60"/>
      <c r="ACY6326" s="60">
        <v>0.98841402799502298</v>
      </c>
      <c r="ACZ6326" s="60"/>
      <c r="ADA6326" s="60"/>
      <c r="ADB6326" s="60"/>
      <c r="ADC6326" s="60"/>
      <c r="ADD6326" s="60"/>
      <c r="ADE6326" s="60"/>
    </row>
    <row r="6327" spans="760:785" x14ac:dyDescent="0.25">
      <c r="ACF6327" s="60"/>
      <c r="ACG6327" s="60"/>
      <c r="ACH6327" s="60"/>
      <c r="ACI6327" s="60"/>
      <c r="ACJ6327" s="60"/>
      <c r="ACK6327" s="60"/>
      <c r="ACL6327" s="60"/>
      <c r="ACM6327" s="60"/>
      <c r="ACN6327" s="60"/>
      <c r="ACO6327" s="60"/>
      <c r="ACP6327" s="60"/>
      <c r="ACQ6327" s="60"/>
      <c r="ACR6327" s="60"/>
      <c r="ACS6327" s="60"/>
      <c r="ACT6327" s="60"/>
      <c r="ACU6327" s="60"/>
      <c r="ACV6327" s="60"/>
      <c r="ACW6327" s="60"/>
      <c r="ACX6327" s="60"/>
      <c r="ACY6327" s="60">
        <v>0.98841331437040902</v>
      </c>
      <c r="ACZ6327" s="60"/>
      <c r="ADA6327" s="60"/>
      <c r="ADB6327" s="60"/>
      <c r="ADC6327" s="60"/>
      <c r="ADD6327" s="60"/>
      <c r="ADE6327" s="60"/>
    </row>
    <row r="6328" spans="760:785" x14ac:dyDescent="0.25">
      <c r="ACF6328" s="60"/>
      <c r="ACG6328" s="60"/>
      <c r="ACH6328" s="60"/>
      <c r="ACI6328" s="60"/>
      <c r="ACJ6328" s="60"/>
      <c r="ACK6328" s="60"/>
      <c r="ACL6328" s="60"/>
      <c r="ACM6328" s="60"/>
      <c r="ACN6328" s="60"/>
      <c r="ACO6328" s="60"/>
      <c r="ACP6328" s="60"/>
      <c r="ACQ6328" s="60"/>
      <c r="ACR6328" s="60"/>
      <c r="ACS6328" s="60"/>
      <c r="ACT6328" s="60"/>
      <c r="ACU6328" s="60"/>
      <c r="ACV6328" s="60"/>
      <c r="ACW6328" s="60"/>
      <c r="ACX6328" s="60"/>
      <c r="ACY6328" s="60">
        <v>0.988407845009175</v>
      </c>
      <c r="ACZ6328" s="60"/>
      <c r="ADA6328" s="60"/>
      <c r="ADB6328" s="60"/>
      <c r="ADC6328" s="60"/>
      <c r="ADD6328" s="60"/>
      <c r="ADE6328" s="60"/>
    </row>
    <row r="6329" spans="760:785" x14ac:dyDescent="0.25">
      <c r="ACF6329" s="60"/>
      <c r="ACG6329" s="60"/>
      <c r="ACH6329" s="60"/>
      <c r="ACI6329" s="60"/>
      <c r="ACJ6329" s="60"/>
      <c r="ACK6329" s="60"/>
      <c r="ACL6329" s="60"/>
      <c r="ACM6329" s="60"/>
      <c r="ACN6329" s="60"/>
      <c r="ACO6329" s="60"/>
      <c r="ACP6329" s="60"/>
      <c r="ACQ6329" s="60"/>
      <c r="ACR6329" s="60"/>
      <c r="ACS6329" s="60"/>
      <c r="ACT6329" s="60"/>
      <c r="ACU6329" s="60"/>
      <c r="ACV6329" s="60"/>
      <c r="ACW6329" s="60"/>
      <c r="ACX6329" s="60"/>
      <c r="ACY6329" s="60">
        <v>0.98839538932770199</v>
      </c>
      <c r="ACZ6329" s="60"/>
      <c r="ADA6329" s="60"/>
      <c r="ADB6329" s="60"/>
      <c r="ADC6329" s="60"/>
      <c r="ADD6329" s="60"/>
      <c r="ADE6329" s="60"/>
    </row>
    <row r="6330" spans="760:785" x14ac:dyDescent="0.25">
      <c r="ACF6330" s="60"/>
      <c r="ACG6330" s="60"/>
      <c r="ACH6330" s="60"/>
      <c r="ACI6330" s="60"/>
      <c r="ACJ6330" s="60"/>
      <c r="ACK6330" s="60"/>
      <c r="ACL6330" s="60"/>
      <c r="ACM6330" s="60"/>
      <c r="ACN6330" s="60"/>
      <c r="ACO6330" s="60"/>
      <c r="ACP6330" s="60"/>
      <c r="ACQ6330" s="60"/>
      <c r="ACR6330" s="60"/>
      <c r="ACS6330" s="60"/>
      <c r="ACT6330" s="60"/>
      <c r="ACU6330" s="60"/>
      <c r="ACV6330" s="60"/>
      <c r="ACW6330" s="60"/>
      <c r="ACX6330" s="60"/>
      <c r="ACY6330" s="60">
        <v>0.988370788784806</v>
      </c>
      <c r="ACZ6330" s="60"/>
      <c r="ADA6330" s="60"/>
      <c r="ADB6330" s="60"/>
      <c r="ADC6330" s="60"/>
      <c r="ADD6330" s="60"/>
      <c r="ADE6330" s="60"/>
    </row>
    <row r="6331" spans="760:785" x14ac:dyDescent="0.25">
      <c r="ACF6331" s="60"/>
      <c r="ACG6331" s="60"/>
      <c r="ACH6331" s="60"/>
      <c r="ACI6331" s="60"/>
      <c r="ACJ6331" s="60"/>
      <c r="ACK6331" s="60"/>
      <c r="ACL6331" s="60"/>
      <c r="ACM6331" s="60"/>
      <c r="ACN6331" s="60"/>
      <c r="ACO6331" s="60"/>
      <c r="ACP6331" s="60"/>
      <c r="ACQ6331" s="60"/>
      <c r="ACR6331" s="60"/>
      <c r="ACS6331" s="60"/>
      <c r="ACT6331" s="60"/>
      <c r="ACU6331" s="60"/>
      <c r="ACV6331" s="60"/>
      <c r="ACW6331" s="60"/>
      <c r="ACX6331" s="60"/>
      <c r="ACY6331" s="60">
        <v>0.98836918836646903</v>
      </c>
      <c r="ACZ6331" s="60"/>
      <c r="ADA6331" s="60"/>
      <c r="ADB6331" s="60"/>
      <c r="ADC6331" s="60"/>
      <c r="ADD6331" s="60"/>
      <c r="ADE6331" s="60"/>
    </row>
    <row r="6332" spans="760:785" x14ac:dyDescent="0.25">
      <c r="ACF6332" s="60"/>
      <c r="ACG6332" s="60"/>
      <c r="ACH6332" s="60"/>
      <c r="ACI6332" s="60"/>
      <c r="ACJ6332" s="60"/>
      <c r="ACK6332" s="60"/>
      <c r="ACL6332" s="60"/>
      <c r="ACM6332" s="60"/>
      <c r="ACN6332" s="60"/>
      <c r="ACO6332" s="60"/>
      <c r="ACP6332" s="60"/>
      <c r="ACQ6332" s="60"/>
      <c r="ACR6332" s="60"/>
      <c r="ACS6332" s="60"/>
      <c r="ACT6332" s="60"/>
      <c r="ACU6332" s="60"/>
      <c r="ACV6332" s="60"/>
      <c r="ACW6332" s="60"/>
      <c r="ACX6332" s="60"/>
      <c r="ACY6332" s="60">
        <v>0.98835422732804301</v>
      </c>
      <c r="ACZ6332" s="60"/>
      <c r="ADA6332" s="60"/>
      <c r="ADB6332" s="60"/>
      <c r="ADC6332" s="60"/>
      <c r="ADD6332" s="60"/>
      <c r="ADE6332" s="60"/>
    </row>
    <row r="6333" spans="760:785" x14ac:dyDescent="0.25">
      <c r="ACF6333" s="60"/>
      <c r="ACG6333" s="60"/>
      <c r="ACH6333" s="60"/>
      <c r="ACI6333" s="60"/>
      <c r="ACJ6333" s="60"/>
      <c r="ACK6333" s="60"/>
      <c r="ACL6333" s="60"/>
      <c r="ACM6333" s="60"/>
      <c r="ACN6333" s="60"/>
      <c r="ACO6333" s="60"/>
      <c r="ACP6333" s="60"/>
      <c r="ACQ6333" s="60"/>
      <c r="ACR6333" s="60"/>
      <c r="ACS6333" s="60"/>
      <c r="ACT6333" s="60"/>
      <c r="ACU6333" s="60"/>
      <c r="ACV6333" s="60"/>
      <c r="ACW6333" s="60"/>
      <c r="ACX6333" s="60"/>
      <c r="ACY6333" s="60">
        <v>0.98834368030923503</v>
      </c>
      <c r="ACZ6333" s="60"/>
      <c r="ADA6333" s="60"/>
      <c r="ADB6333" s="60"/>
      <c r="ADC6333" s="60"/>
      <c r="ADD6333" s="60"/>
      <c r="ADE6333" s="60"/>
    </row>
    <row r="6334" spans="760:785" x14ac:dyDescent="0.25">
      <c r="ACF6334" s="60"/>
      <c r="ACG6334" s="60"/>
      <c r="ACH6334" s="60"/>
      <c r="ACI6334" s="60"/>
      <c r="ACJ6334" s="60"/>
      <c r="ACK6334" s="60"/>
      <c r="ACL6334" s="60"/>
      <c r="ACM6334" s="60"/>
      <c r="ACN6334" s="60"/>
      <c r="ACO6334" s="60"/>
      <c r="ACP6334" s="60"/>
      <c r="ACQ6334" s="60"/>
      <c r="ACR6334" s="60"/>
      <c r="ACS6334" s="60"/>
      <c r="ACT6334" s="60"/>
      <c r="ACU6334" s="60"/>
      <c r="ACV6334" s="60"/>
      <c r="ACW6334" s="60"/>
      <c r="ACX6334" s="60"/>
      <c r="ACY6334" s="60">
        <v>0.98834116495477997</v>
      </c>
      <c r="ACZ6334" s="60"/>
      <c r="ADA6334" s="60"/>
      <c r="ADB6334" s="60"/>
      <c r="ADC6334" s="60"/>
      <c r="ADD6334" s="60"/>
      <c r="ADE6334" s="60"/>
    </row>
    <row r="6335" spans="760:785" x14ac:dyDescent="0.25">
      <c r="ACF6335" s="60"/>
      <c r="ACG6335" s="60"/>
      <c r="ACH6335" s="60"/>
      <c r="ACI6335" s="60"/>
      <c r="ACJ6335" s="60"/>
      <c r="ACK6335" s="60"/>
      <c r="ACL6335" s="60"/>
      <c r="ACM6335" s="60"/>
      <c r="ACN6335" s="60"/>
      <c r="ACO6335" s="60"/>
      <c r="ACP6335" s="60"/>
      <c r="ACQ6335" s="60"/>
      <c r="ACR6335" s="60"/>
      <c r="ACS6335" s="60"/>
      <c r="ACT6335" s="60"/>
      <c r="ACU6335" s="60"/>
      <c r="ACV6335" s="60"/>
      <c r="ACW6335" s="60"/>
      <c r="ACX6335" s="60"/>
      <c r="ACY6335" s="60">
        <v>0.98833892153708602</v>
      </c>
      <c r="ACZ6335" s="60"/>
      <c r="ADA6335" s="60"/>
      <c r="ADB6335" s="60"/>
      <c r="ADC6335" s="60"/>
      <c r="ADD6335" s="60"/>
      <c r="ADE6335" s="60"/>
    </row>
    <row r="6336" spans="760:785" x14ac:dyDescent="0.25">
      <c r="ACF6336" s="60"/>
      <c r="ACG6336" s="60"/>
      <c r="ACH6336" s="60"/>
      <c r="ACI6336" s="60"/>
      <c r="ACJ6336" s="60"/>
      <c r="ACK6336" s="60"/>
      <c r="ACL6336" s="60"/>
      <c r="ACM6336" s="60"/>
      <c r="ACN6336" s="60"/>
      <c r="ACO6336" s="60"/>
      <c r="ACP6336" s="60"/>
      <c r="ACQ6336" s="60"/>
      <c r="ACR6336" s="60"/>
      <c r="ACS6336" s="60"/>
      <c r="ACT6336" s="60"/>
      <c r="ACU6336" s="60"/>
      <c r="ACV6336" s="60"/>
      <c r="ACW6336" s="60"/>
      <c r="ACX6336" s="60"/>
      <c r="ACY6336" s="60">
        <v>0.98833308313894896</v>
      </c>
      <c r="ACZ6336" s="60"/>
      <c r="ADA6336" s="60"/>
      <c r="ADB6336" s="60"/>
      <c r="ADC6336" s="60"/>
      <c r="ADD6336" s="60"/>
      <c r="ADE6336" s="60"/>
    </row>
    <row r="6337" spans="760:785" x14ac:dyDescent="0.25">
      <c r="ACF6337" s="60"/>
      <c r="ACG6337" s="60"/>
      <c r="ACH6337" s="60"/>
      <c r="ACI6337" s="60"/>
      <c r="ACJ6337" s="60"/>
      <c r="ACK6337" s="60"/>
      <c r="ACL6337" s="60"/>
      <c r="ACM6337" s="60"/>
      <c r="ACN6337" s="60"/>
      <c r="ACO6337" s="60"/>
      <c r="ACP6337" s="60"/>
      <c r="ACQ6337" s="60"/>
      <c r="ACR6337" s="60"/>
      <c r="ACS6337" s="60"/>
      <c r="ACT6337" s="60"/>
      <c r="ACU6337" s="60"/>
      <c r="ACV6337" s="60"/>
      <c r="ACW6337" s="60"/>
      <c r="ACX6337" s="60"/>
      <c r="ACY6337" s="60">
        <v>0.98832885905212597</v>
      </c>
      <c r="ACZ6337" s="60"/>
      <c r="ADA6337" s="60"/>
      <c r="ADB6337" s="60"/>
      <c r="ADC6337" s="60"/>
      <c r="ADD6337" s="60"/>
      <c r="ADE6337" s="60"/>
    </row>
    <row r="6338" spans="760:785" x14ac:dyDescent="0.25">
      <c r="ACF6338" s="60"/>
      <c r="ACG6338" s="60"/>
      <c r="ACH6338" s="60"/>
      <c r="ACI6338" s="60"/>
      <c r="ACJ6338" s="60"/>
      <c r="ACK6338" s="60"/>
      <c r="ACL6338" s="60"/>
      <c r="ACM6338" s="60"/>
      <c r="ACN6338" s="60"/>
      <c r="ACO6338" s="60"/>
      <c r="ACP6338" s="60"/>
      <c r="ACQ6338" s="60"/>
      <c r="ACR6338" s="60"/>
      <c r="ACS6338" s="60"/>
      <c r="ACT6338" s="60"/>
      <c r="ACU6338" s="60"/>
      <c r="ACV6338" s="60"/>
      <c r="ACW6338" s="60"/>
      <c r="ACX6338" s="60"/>
      <c r="ACY6338" s="60">
        <v>0.98831498803553597</v>
      </c>
      <c r="ACZ6338" s="60"/>
      <c r="ADA6338" s="60"/>
      <c r="ADB6338" s="60"/>
      <c r="ADC6338" s="60"/>
      <c r="ADD6338" s="60"/>
      <c r="ADE6338" s="60"/>
    </row>
    <row r="6339" spans="760:785" x14ac:dyDescent="0.25">
      <c r="ACF6339" s="60"/>
      <c r="ACG6339" s="60"/>
      <c r="ACH6339" s="60"/>
      <c r="ACI6339" s="60"/>
      <c r="ACJ6339" s="60"/>
      <c r="ACK6339" s="60"/>
      <c r="ACL6339" s="60"/>
      <c r="ACM6339" s="60"/>
      <c r="ACN6339" s="60"/>
      <c r="ACO6339" s="60"/>
      <c r="ACP6339" s="60"/>
      <c r="ACQ6339" s="60"/>
      <c r="ACR6339" s="60"/>
      <c r="ACS6339" s="60"/>
      <c r="ACT6339" s="60"/>
      <c r="ACU6339" s="60"/>
      <c r="ACV6339" s="60"/>
      <c r="ACW6339" s="60"/>
      <c r="ACX6339" s="60"/>
      <c r="ACY6339" s="60">
        <v>0.98830605232091295</v>
      </c>
      <c r="ACZ6339" s="60"/>
      <c r="ADA6339" s="60"/>
      <c r="ADB6339" s="60"/>
      <c r="ADC6339" s="60"/>
      <c r="ADD6339" s="60"/>
      <c r="ADE6339" s="60"/>
    </row>
    <row r="6340" spans="760:785" x14ac:dyDescent="0.25">
      <c r="ACF6340" s="60"/>
      <c r="ACG6340" s="60"/>
      <c r="ACH6340" s="60"/>
      <c r="ACI6340" s="60"/>
      <c r="ACJ6340" s="60"/>
      <c r="ACK6340" s="60"/>
      <c r="ACL6340" s="60"/>
      <c r="ACM6340" s="60"/>
      <c r="ACN6340" s="60"/>
      <c r="ACO6340" s="60"/>
      <c r="ACP6340" s="60"/>
      <c r="ACQ6340" s="60"/>
      <c r="ACR6340" s="60"/>
      <c r="ACS6340" s="60"/>
      <c r="ACT6340" s="60"/>
      <c r="ACU6340" s="60"/>
      <c r="ACV6340" s="60"/>
      <c r="ACW6340" s="60"/>
      <c r="ACX6340" s="60"/>
      <c r="ACY6340" s="60">
        <v>0.98828947217586405</v>
      </c>
      <c r="ACZ6340" s="60"/>
      <c r="ADA6340" s="60"/>
      <c r="ADB6340" s="60"/>
      <c r="ADC6340" s="60"/>
      <c r="ADD6340" s="60"/>
      <c r="ADE6340" s="60"/>
    </row>
    <row r="6341" spans="760:785" x14ac:dyDescent="0.25">
      <c r="ACF6341" s="60"/>
      <c r="ACG6341" s="60"/>
      <c r="ACH6341" s="60"/>
      <c r="ACI6341" s="60"/>
      <c r="ACJ6341" s="60"/>
      <c r="ACK6341" s="60"/>
      <c r="ACL6341" s="60"/>
      <c r="ACM6341" s="60"/>
      <c r="ACN6341" s="60"/>
      <c r="ACO6341" s="60"/>
      <c r="ACP6341" s="60"/>
      <c r="ACQ6341" s="60"/>
      <c r="ACR6341" s="60"/>
      <c r="ACS6341" s="60"/>
      <c r="ACT6341" s="60"/>
      <c r="ACU6341" s="60"/>
      <c r="ACV6341" s="60"/>
      <c r="ACW6341" s="60"/>
      <c r="ACX6341" s="60"/>
      <c r="ACY6341" s="60">
        <v>0.98828408348700703</v>
      </c>
      <c r="ACZ6341" s="60"/>
      <c r="ADA6341" s="60"/>
      <c r="ADB6341" s="60"/>
      <c r="ADC6341" s="60"/>
      <c r="ADD6341" s="60"/>
      <c r="ADE6341" s="60"/>
    </row>
    <row r="6342" spans="760:785" x14ac:dyDescent="0.25">
      <c r="ACF6342" s="60"/>
      <c r="ACG6342" s="60"/>
      <c r="ACH6342" s="60"/>
      <c r="ACI6342" s="60"/>
      <c r="ACJ6342" s="60"/>
      <c r="ACK6342" s="60"/>
      <c r="ACL6342" s="60"/>
      <c r="ACM6342" s="60"/>
      <c r="ACN6342" s="60"/>
      <c r="ACO6342" s="60"/>
      <c r="ACP6342" s="60"/>
      <c r="ACQ6342" s="60"/>
      <c r="ACR6342" s="60"/>
      <c r="ACS6342" s="60"/>
      <c r="ACT6342" s="60"/>
      <c r="ACU6342" s="60"/>
      <c r="ACV6342" s="60"/>
      <c r="ACW6342" s="60"/>
      <c r="ACX6342" s="60"/>
      <c r="ACY6342" s="60">
        <v>0.98827551835531202</v>
      </c>
      <c r="ACZ6342" s="60"/>
      <c r="ADA6342" s="60"/>
      <c r="ADB6342" s="60"/>
      <c r="ADC6342" s="60"/>
      <c r="ADD6342" s="60"/>
      <c r="ADE6342" s="60"/>
    </row>
    <row r="6343" spans="760:785" x14ac:dyDescent="0.25">
      <c r="ACF6343" s="60"/>
      <c r="ACG6343" s="60"/>
      <c r="ACH6343" s="60"/>
      <c r="ACI6343" s="60"/>
      <c r="ACJ6343" s="60"/>
      <c r="ACK6343" s="60"/>
      <c r="ACL6343" s="60"/>
      <c r="ACM6343" s="60"/>
      <c r="ACN6343" s="60"/>
      <c r="ACO6343" s="60"/>
      <c r="ACP6343" s="60"/>
      <c r="ACQ6343" s="60"/>
      <c r="ACR6343" s="60"/>
      <c r="ACS6343" s="60"/>
      <c r="ACT6343" s="60"/>
      <c r="ACU6343" s="60"/>
      <c r="ACV6343" s="60"/>
      <c r="ACW6343" s="60"/>
      <c r="ACX6343" s="60"/>
      <c r="ACY6343" s="60">
        <v>0.98827159556313005</v>
      </c>
      <c r="ACZ6343" s="60"/>
      <c r="ADA6343" s="60"/>
      <c r="ADB6343" s="60"/>
      <c r="ADC6343" s="60"/>
      <c r="ADD6343" s="60"/>
      <c r="ADE6343" s="60"/>
    </row>
    <row r="6344" spans="760:785" x14ac:dyDescent="0.25">
      <c r="ACF6344" s="60"/>
      <c r="ACG6344" s="60"/>
      <c r="ACH6344" s="60"/>
      <c r="ACI6344" s="60"/>
      <c r="ACJ6344" s="60"/>
      <c r="ACK6344" s="60"/>
      <c r="ACL6344" s="60"/>
      <c r="ACM6344" s="60"/>
      <c r="ACN6344" s="60"/>
      <c r="ACO6344" s="60"/>
      <c r="ACP6344" s="60"/>
      <c r="ACQ6344" s="60"/>
      <c r="ACR6344" s="60"/>
      <c r="ACS6344" s="60"/>
      <c r="ACT6344" s="60"/>
      <c r="ACU6344" s="60"/>
      <c r="ACV6344" s="60"/>
      <c r="ACW6344" s="60"/>
      <c r="ACX6344" s="60"/>
      <c r="ACY6344" s="60">
        <v>0.98826157184582897</v>
      </c>
      <c r="ACZ6344" s="60"/>
      <c r="ADA6344" s="60"/>
      <c r="ADB6344" s="60"/>
      <c r="ADC6344" s="60"/>
      <c r="ADD6344" s="60"/>
      <c r="ADE6344" s="60"/>
    </row>
    <row r="6345" spans="760:785" x14ac:dyDescent="0.25">
      <c r="ACF6345" s="60"/>
      <c r="ACG6345" s="60"/>
      <c r="ACH6345" s="60"/>
      <c r="ACI6345" s="60"/>
      <c r="ACJ6345" s="60"/>
      <c r="ACK6345" s="60"/>
      <c r="ACL6345" s="60"/>
      <c r="ACM6345" s="60"/>
      <c r="ACN6345" s="60"/>
      <c r="ACO6345" s="60"/>
      <c r="ACP6345" s="60"/>
      <c r="ACQ6345" s="60"/>
      <c r="ACR6345" s="60"/>
      <c r="ACS6345" s="60"/>
      <c r="ACT6345" s="60"/>
      <c r="ACU6345" s="60"/>
      <c r="ACV6345" s="60"/>
      <c r="ACW6345" s="60"/>
      <c r="ACX6345" s="60"/>
      <c r="ACY6345" s="60">
        <v>0.98825255148479596</v>
      </c>
      <c r="ACZ6345" s="60"/>
      <c r="ADA6345" s="60"/>
      <c r="ADB6345" s="60"/>
      <c r="ADC6345" s="60"/>
      <c r="ADD6345" s="60"/>
      <c r="ADE6345" s="60"/>
    </row>
    <row r="6346" spans="760:785" x14ac:dyDescent="0.25">
      <c r="ACF6346" s="60"/>
      <c r="ACG6346" s="60"/>
      <c r="ACH6346" s="60"/>
      <c r="ACI6346" s="60"/>
      <c r="ACJ6346" s="60"/>
      <c r="ACK6346" s="60"/>
      <c r="ACL6346" s="60"/>
      <c r="ACM6346" s="60"/>
      <c r="ACN6346" s="60"/>
      <c r="ACO6346" s="60"/>
      <c r="ACP6346" s="60"/>
      <c r="ACQ6346" s="60"/>
      <c r="ACR6346" s="60"/>
      <c r="ACS6346" s="60"/>
      <c r="ACT6346" s="60"/>
      <c r="ACU6346" s="60"/>
      <c r="ACV6346" s="60"/>
      <c r="ACW6346" s="60"/>
      <c r="ACX6346" s="60"/>
      <c r="ACY6346" s="60">
        <v>0.98824953826672102</v>
      </c>
      <c r="ACZ6346" s="60"/>
      <c r="ADA6346" s="60"/>
      <c r="ADB6346" s="60"/>
      <c r="ADC6346" s="60"/>
      <c r="ADD6346" s="60"/>
      <c r="ADE6346" s="60"/>
    </row>
    <row r="6347" spans="760:785" x14ac:dyDescent="0.25">
      <c r="ACF6347" s="60"/>
      <c r="ACG6347" s="60"/>
      <c r="ACH6347" s="60"/>
      <c r="ACI6347" s="60"/>
      <c r="ACJ6347" s="60"/>
      <c r="ACK6347" s="60"/>
      <c r="ACL6347" s="60"/>
      <c r="ACM6347" s="60"/>
      <c r="ACN6347" s="60"/>
      <c r="ACO6347" s="60"/>
      <c r="ACP6347" s="60"/>
      <c r="ACQ6347" s="60"/>
      <c r="ACR6347" s="60"/>
      <c r="ACS6347" s="60"/>
      <c r="ACT6347" s="60"/>
      <c r="ACU6347" s="60"/>
      <c r="ACV6347" s="60"/>
      <c r="ACW6347" s="60"/>
      <c r="ACX6347" s="60"/>
      <c r="ACY6347" s="60">
        <v>0.98824792558631602</v>
      </c>
      <c r="ACZ6347" s="60"/>
      <c r="ADA6347" s="60"/>
      <c r="ADB6347" s="60"/>
      <c r="ADC6347" s="60"/>
      <c r="ADD6347" s="60"/>
      <c r="ADE6347" s="60"/>
    </row>
    <row r="6348" spans="760:785" x14ac:dyDescent="0.25">
      <c r="ACF6348" s="60"/>
      <c r="ACG6348" s="60"/>
      <c r="ACH6348" s="60"/>
      <c r="ACI6348" s="60"/>
      <c r="ACJ6348" s="60"/>
      <c r="ACK6348" s="60"/>
      <c r="ACL6348" s="60"/>
      <c r="ACM6348" s="60"/>
      <c r="ACN6348" s="60"/>
      <c r="ACO6348" s="60"/>
      <c r="ACP6348" s="60"/>
      <c r="ACQ6348" s="60"/>
      <c r="ACR6348" s="60"/>
      <c r="ACS6348" s="60"/>
      <c r="ACT6348" s="60"/>
      <c r="ACU6348" s="60"/>
      <c r="ACV6348" s="60"/>
      <c r="ACW6348" s="60"/>
      <c r="ACX6348" s="60"/>
      <c r="ACY6348" s="60">
        <v>0.988243593806999</v>
      </c>
      <c r="ACZ6348" s="60"/>
      <c r="ADA6348" s="60"/>
      <c r="ADB6348" s="60"/>
      <c r="ADC6348" s="60"/>
      <c r="ADD6348" s="60"/>
      <c r="ADE6348" s="60"/>
    </row>
    <row r="6349" spans="760:785" x14ac:dyDescent="0.25">
      <c r="ACF6349" s="60"/>
      <c r="ACG6349" s="60"/>
      <c r="ACH6349" s="60"/>
      <c r="ACI6349" s="60"/>
      <c r="ACJ6349" s="60"/>
      <c r="ACK6349" s="60"/>
      <c r="ACL6349" s="60"/>
      <c r="ACM6349" s="60"/>
      <c r="ACN6349" s="60"/>
      <c r="ACO6349" s="60"/>
      <c r="ACP6349" s="60"/>
      <c r="ACQ6349" s="60"/>
      <c r="ACR6349" s="60"/>
      <c r="ACS6349" s="60"/>
      <c r="ACT6349" s="60"/>
      <c r="ACU6349" s="60"/>
      <c r="ACV6349" s="60"/>
      <c r="ACW6349" s="60"/>
      <c r="ACX6349" s="60"/>
      <c r="ACY6349" s="60">
        <v>0.98823685655801297</v>
      </c>
      <c r="ACZ6349" s="60"/>
      <c r="ADA6349" s="60"/>
      <c r="ADB6349" s="60"/>
      <c r="ADC6349" s="60"/>
      <c r="ADD6349" s="60"/>
      <c r="ADE6349" s="60"/>
    </row>
    <row r="6350" spans="760:785" x14ac:dyDescent="0.25">
      <c r="ACF6350" s="60"/>
      <c r="ACG6350" s="60"/>
      <c r="ACH6350" s="60"/>
      <c r="ACI6350" s="60"/>
      <c r="ACJ6350" s="60"/>
      <c r="ACK6350" s="60"/>
      <c r="ACL6350" s="60"/>
      <c r="ACM6350" s="60"/>
      <c r="ACN6350" s="60"/>
      <c r="ACO6350" s="60"/>
      <c r="ACP6350" s="60"/>
      <c r="ACQ6350" s="60"/>
      <c r="ACR6350" s="60"/>
      <c r="ACS6350" s="60"/>
      <c r="ACT6350" s="60"/>
      <c r="ACU6350" s="60"/>
      <c r="ACV6350" s="60"/>
      <c r="ACW6350" s="60"/>
      <c r="ACX6350" s="60"/>
      <c r="ACY6350" s="60">
        <v>0.98823365263777996</v>
      </c>
      <c r="ACZ6350" s="60"/>
      <c r="ADA6350" s="60"/>
      <c r="ADB6350" s="60"/>
      <c r="ADC6350" s="60"/>
      <c r="ADD6350" s="60"/>
      <c r="ADE6350" s="60"/>
    </row>
    <row r="6351" spans="760:785" x14ac:dyDescent="0.25">
      <c r="ACF6351" s="60"/>
      <c r="ACG6351" s="60"/>
      <c r="ACH6351" s="60"/>
      <c r="ACI6351" s="60"/>
      <c r="ACJ6351" s="60"/>
      <c r="ACK6351" s="60"/>
      <c r="ACL6351" s="60"/>
      <c r="ACM6351" s="60"/>
      <c r="ACN6351" s="60"/>
      <c r="ACO6351" s="60"/>
      <c r="ACP6351" s="60"/>
      <c r="ACQ6351" s="60"/>
      <c r="ACR6351" s="60"/>
      <c r="ACS6351" s="60"/>
      <c r="ACT6351" s="60"/>
      <c r="ACU6351" s="60"/>
      <c r="ACV6351" s="60"/>
      <c r="ACW6351" s="60"/>
      <c r="ACX6351" s="60"/>
      <c r="ACY6351" s="60">
        <v>0.98823013666728798</v>
      </c>
      <c r="ACZ6351" s="60"/>
      <c r="ADA6351" s="60"/>
      <c r="ADB6351" s="60"/>
      <c r="ADC6351" s="60"/>
      <c r="ADD6351" s="60"/>
      <c r="ADE6351" s="60"/>
    </row>
    <row r="6352" spans="760:785" x14ac:dyDescent="0.25">
      <c r="ACF6352" s="60"/>
      <c r="ACG6352" s="60"/>
      <c r="ACH6352" s="60"/>
      <c r="ACI6352" s="60"/>
      <c r="ACJ6352" s="60"/>
      <c r="ACK6352" s="60"/>
      <c r="ACL6352" s="60"/>
      <c r="ACM6352" s="60"/>
      <c r="ACN6352" s="60"/>
      <c r="ACO6352" s="60"/>
      <c r="ACP6352" s="60"/>
      <c r="ACQ6352" s="60"/>
      <c r="ACR6352" s="60"/>
      <c r="ACS6352" s="60"/>
      <c r="ACT6352" s="60"/>
      <c r="ACU6352" s="60"/>
      <c r="ACV6352" s="60"/>
      <c r="ACW6352" s="60"/>
      <c r="ACX6352" s="60"/>
      <c r="ACY6352" s="60">
        <v>0.98822158614776801</v>
      </c>
      <c r="ACZ6352" s="60"/>
      <c r="ADA6352" s="60"/>
      <c r="ADB6352" s="60"/>
      <c r="ADC6352" s="60"/>
      <c r="ADD6352" s="60"/>
      <c r="ADE6352" s="60"/>
    </row>
    <row r="6353" spans="760:785" x14ac:dyDescent="0.25">
      <c r="ACF6353" s="60"/>
      <c r="ACG6353" s="60"/>
      <c r="ACH6353" s="60"/>
      <c r="ACI6353" s="60"/>
      <c r="ACJ6353" s="60"/>
      <c r="ACK6353" s="60"/>
      <c r="ACL6353" s="60"/>
      <c r="ACM6353" s="60"/>
      <c r="ACN6353" s="60"/>
      <c r="ACO6353" s="60"/>
      <c r="ACP6353" s="60"/>
      <c r="ACQ6353" s="60"/>
      <c r="ACR6353" s="60"/>
      <c r="ACS6353" s="60"/>
      <c r="ACT6353" s="60"/>
      <c r="ACU6353" s="60"/>
      <c r="ACV6353" s="60"/>
      <c r="ACW6353" s="60"/>
      <c r="ACX6353" s="60"/>
      <c r="ACY6353" s="60">
        <v>0.98822117971641998</v>
      </c>
      <c r="ACZ6353" s="60"/>
      <c r="ADA6353" s="60"/>
      <c r="ADB6353" s="60"/>
      <c r="ADC6353" s="60"/>
      <c r="ADD6353" s="60"/>
      <c r="ADE6353" s="60"/>
    </row>
    <row r="6354" spans="760:785" x14ac:dyDescent="0.25">
      <c r="ACF6354" s="60"/>
      <c r="ACG6354" s="60"/>
      <c r="ACH6354" s="60"/>
      <c r="ACI6354" s="60"/>
      <c r="ACJ6354" s="60"/>
      <c r="ACK6354" s="60"/>
      <c r="ACL6354" s="60"/>
      <c r="ACM6354" s="60"/>
      <c r="ACN6354" s="60"/>
      <c r="ACO6354" s="60"/>
      <c r="ACP6354" s="60"/>
      <c r="ACQ6354" s="60"/>
      <c r="ACR6354" s="60"/>
      <c r="ACS6354" s="60"/>
      <c r="ACT6354" s="60"/>
      <c r="ACU6354" s="60"/>
      <c r="ACV6354" s="60"/>
      <c r="ACW6354" s="60"/>
      <c r="ACX6354" s="60"/>
      <c r="ACY6354" s="60">
        <v>0.98822041290796603</v>
      </c>
      <c r="ACZ6354" s="60"/>
      <c r="ADA6354" s="60"/>
      <c r="ADB6354" s="60"/>
      <c r="ADC6354" s="60"/>
      <c r="ADD6354" s="60"/>
      <c r="ADE6354" s="60"/>
    </row>
    <row r="6355" spans="760:785" x14ac:dyDescent="0.25">
      <c r="ACF6355" s="60"/>
      <c r="ACG6355" s="60"/>
      <c r="ACH6355" s="60"/>
      <c r="ACI6355" s="60"/>
      <c r="ACJ6355" s="60"/>
      <c r="ACK6355" s="60"/>
      <c r="ACL6355" s="60"/>
      <c r="ACM6355" s="60"/>
      <c r="ACN6355" s="60"/>
      <c r="ACO6355" s="60"/>
      <c r="ACP6355" s="60"/>
      <c r="ACQ6355" s="60"/>
      <c r="ACR6355" s="60"/>
      <c r="ACS6355" s="60"/>
      <c r="ACT6355" s="60"/>
      <c r="ACU6355" s="60"/>
      <c r="ACV6355" s="60"/>
      <c r="ACW6355" s="60"/>
      <c r="ACX6355" s="60"/>
      <c r="ACY6355" s="60">
        <v>0.98820990575175405</v>
      </c>
      <c r="ACZ6355" s="60"/>
      <c r="ADA6355" s="60"/>
      <c r="ADB6355" s="60"/>
      <c r="ADC6355" s="60"/>
      <c r="ADD6355" s="60"/>
      <c r="ADE6355" s="60"/>
    </row>
    <row r="6356" spans="760:785" x14ac:dyDescent="0.25">
      <c r="ACF6356" s="60"/>
      <c r="ACG6356" s="60"/>
      <c r="ACH6356" s="60"/>
      <c r="ACI6356" s="60"/>
      <c r="ACJ6356" s="60"/>
      <c r="ACK6356" s="60"/>
      <c r="ACL6356" s="60"/>
      <c r="ACM6356" s="60"/>
      <c r="ACN6356" s="60"/>
      <c r="ACO6356" s="60"/>
      <c r="ACP6356" s="60"/>
      <c r="ACQ6356" s="60"/>
      <c r="ACR6356" s="60"/>
      <c r="ACS6356" s="60"/>
      <c r="ACT6356" s="60"/>
      <c r="ACU6356" s="60"/>
      <c r="ACV6356" s="60"/>
      <c r="ACW6356" s="60"/>
      <c r="ACX6356" s="60"/>
      <c r="ACY6356" s="60">
        <v>0.98820293163454798</v>
      </c>
      <c r="ACZ6356" s="60"/>
      <c r="ADA6356" s="60"/>
      <c r="ADB6356" s="60"/>
      <c r="ADC6356" s="60"/>
      <c r="ADD6356" s="60"/>
      <c r="ADE6356" s="60"/>
    </row>
    <row r="6357" spans="760:785" x14ac:dyDescent="0.25">
      <c r="ACF6357" s="60"/>
      <c r="ACG6357" s="60"/>
      <c r="ACH6357" s="60"/>
      <c r="ACI6357" s="60"/>
      <c r="ACJ6357" s="60"/>
      <c r="ACK6357" s="60"/>
      <c r="ACL6357" s="60"/>
      <c r="ACM6357" s="60"/>
      <c r="ACN6357" s="60"/>
      <c r="ACO6357" s="60"/>
      <c r="ACP6357" s="60"/>
      <c r="ACQ6357" s="60"/>
      <c r="ACR6357" s="60"/>
      <c r="ACS6357" s="60"/>
      <c r="ACT6357" s="60"/>
      <c r="ACU6357" s="60"/>
      <c r="ACV6357" s="60"/>
      <c r="ACW6357" s="60"/>
      <c r="ACX6357" s="60"/>
      <c r="ACY6357" s="60">
        <v>0.98818216690499905</v>
      </c>
      <c r="ACZ6357" s="60"/>
      <c r="ADA6357" s="60"/>
      <c r="ADB6357" s="60"/>
      <c r="ADC6357" s="60"/>
      <c r="ADD6357" s="60"/>
      <c r="ADE6357" s="60"/>
    </row>
    <row r="6358" spans="760:785" x14ac:dyDescent="0.25">
      <c r="ACF6358" s="60"/>
      <c r="ACG6358" s="60"/>
      <c r="ACH6358" s="60"/>
      <c r="ACI6358" s="60"/>
      <c r="ACJ6358" s="60"/>
      <c r="ACK6358" s="60"/>
      <c r="ACL6358" s="60"/>
      <c r="ACM6358" s="60"/>
      <c r="ACN6358" s="60"/>
      <c r="ACO6358" s="60"/>
      <c r="ACP6358" s="60"/>
      <c r="ACQ6358" s="60"/>
      <c r="ACR6358" s="60"/>
      <c r="ACS6358" s="60"/>
      <c r="ACT6358" s="60"/>
      <c r="ACU6358" s="60"/>
      <c r="ACV6358" s="60"/>
      <c r="ACW6358" s="60"/>
      <c r="ACX6358" s="60"/>
      <c r="ACY6358" s="60">
        <v>0.98817837924163299</v>
      </c>
      <c r="ACZ6358" s="60"/>
      <c r="ADA6358" s="60"/>
      <c r="ADB6358" s="60"/>
      <c r="ADC6358" s="60"/>
      <c r="ADD6358" s="60"/>
      <c r="ADE6358" s="60"/>
    </row>
    <row r="6359" spans="760:785" x14ac:dyDescent="0.25">
      <c r="ACF6359" s="60"/>
      <c r="ACG6359" s="60"/>
      <c r="ACH6359" s="60"/>
      <c r="ACI6359" s="60"/>
      <c r="ACJ6359" s="60"/>
      <c r="ACK6359" s="60"/>
      <c r="ACL6359" s="60"/>
      <c r="ACM6359" s="60"/>
      <c r="ACN6359" s="60"/>
      <c r="ACO6359" s="60"/>
      <c r="ACP6359" s="60"/>
      <c r="ACQ6359" s="60"/>
      <c r="ACR6359" s="60"/>
      <c r="ACS6359" s="60"/>
      <c r="ACT6359" s="60"/>
      <c r="ACU6359" s="60"/>
      <c r="ACV6359" s="60"/>
      <c r="ACW6359" s="60"/>
      <c r="ACX6359" s="60"/>
      <c r="ACY6359" s="60">
        <v>0.98816591461871806</v>
      </c>
      <c r="ACZ6359" s="60"/>
      <c r="ADA6359" s="60"/>
      <c r="ADB6359" s="60"/>
      <c r="ADC6359" s="60"/>
      <c r="ADD6359" s="60"/>
      <c r="ADE6359" s="60"/>
    </row>
    <row r="6360" spans="760:785" x14ac:dyDescent="0.25">
      <c r="ACF6360" s="60"/>
      <c r="ACG6360" s="60"/>
      <c r="ACH6360" s="60"/>
      <c r="ACI6360" s="60"/>
      <c r="ACJ6360" s="60"/>
      <c r="ACK6360" s="60"/>
      <c r="ACL6360" s="60"/>
      <c r="ACM6360" s="60"/>
      <c r="ACN6360" s="60"/>
      <c r="ACO6360" s="60"/>
      <c r="ACP6360" s="60"/>
      <c r="ACQ6360" s="60"/>
      <c r="ACR6360" s="60"/>
      <c r="ACS6360" s="60"/>
      <c r="ACT6360" s="60"/>
      <c r="ACU6360" s="60"/>
      <c r="ACV6360" s="60"/>
      <c r="ACW6360" s="60"/>
      <c r="ACX6360" s="60"/>
      <c r="ACY6360" s="60">
        <v>0.98816019740156302</v>
      </c>
      <c r="ACZ6360" s="60"/>
      <c r="ADA6360" s="60"/>
      <c r="ADB6360" s="60"/>
      <c r="ADC6360" s="60"/>
      <c r="ADD6360" s="60"/>
      <c r="ADE6360" s="60"/>
    </row>
    <row r="6361" spans="760:785" x14ac:dyDescent="0.25">
      <c r="ACF6361" s="60"/>
      <c r="ACG6361" s="60"/>
      <c r="ACH6361" s="60"/>
      <c r="ACI6361" s="60"/>
      <c r="ACJ6361" s="60"/>
      <c r="ACK6361" s="60"/>
      <c r="ACL6361" s="60"/>
      <c r="ACM6361" s="60"/>
      <c r="ACN6361" s="60"/>
      <c r="ACO6361" s="60"/>
      <c r="ACP6361" s="60"/>
      <c r="ACQ6361" s="60"/>
      <c r="ACR6361" s="60"/>
      <c r="ACS6361" s="60"/>
      <c r="ACT6361" s="60"/>
      <c r="ACU6361" s="60"/>
      <c r="ACV6361" s="60"/>
      <c r="ACW6361" s="60"/>
      <c r="ACX6361" s="60"/>
      <c r="ACY6361" s="60">
        <v>0.98815925045738995</v>
      </c>
      <c r="ACZ6361" s="60"/>
      <c r="ADA6361" s="60"/>
      <c r="ADB6361" s="60"/>
      <c r="ADC6361" s="60"/>
      <c r="ADD6361" s="60"/>
      <c r="ADE6361" s="60"/>
    </row>
    <row r="6362" spans="760:785" x14ac:dyDescent="0.25">
      <c r="ACF6362" s="60"/>
      <c r="ACG6362" s="60"/>
      <c r="ACH6362" s="60"/>
      <c r="ACI6362" s="60"/>
      <c r="ACJ6362" s="60"/>
      <c r="ACK6362" s="60"/>
      <c r="ACL6362" s="60"/>
      <c r="ACM6362" s="60"/>
      <c r="ACN6362" s="60"/>
      <c r="ACO6362" s="60"/>
      <c r="ACP6362" s="60"/>
      <c r="ACQ6362" s="60"/>
      <c r="ACR6362" s="60"/>
      <c r="ACS6362" s="60"/>
      <c r="ACT6362" s="60"/>
      <c r="ACU6362" s="60"/>
      <c r="ACV6362" s="60"/>
      <c r="ACW6362" s="60"/>
      <c r="ACX6362" s="60"/>
      <c r="ACY6362" s="60">
        <v>0.98814013956590996</v>
      </c>
      <c r="ACZ6362" s="60"/>
      <c r="ADA6362" s="60"/>
      <c r="ADB6362" s="60"/>
      <c r="ADC6362" s="60"/>
      <c r="ADD6362" s="60"/>
      <c r="ADE6362" s="60"/>
    </row>
    <row r="6363" spans="760:785" x14ac:dyDescent="0.25">
      <c r="ACF6363" s="60"/>
      <c r="ACG6363" s="60"/>
      <c r="ACH6363" s="60"/>
      <c r="ACI6363" s="60"/>
      <c r="ACJ6363" s="60"/>
      <c r="ACK6363" s="60"/>
      <c r="ACL6363" s="60"/>
      <c r="ACM6363" s="60"/>
      <c r="ACN6363" s="60"/>
      <c r="ACO6363" s="60"/>
      <c r="ACP6363" s="60"/>
      <c r="ACQ6363" s="60"/>
      <c r="ACR6363" s="60"/>
      <c r="ACS6363" s="60"/>
      <c r="ACT6363" s="60"/>
      <c r="ACU6363" s="60"/>
      <c r="ACV6363" s="60"/>
      <c r="ACW6363" s="60"/>
      <c r="ACX6363" s="60"/>
      <c r="ACY6363" s="60">
        <v>0.98811753517823497</v>
      </c>
      <c r="ACZ6363" s="60"/>
      <c r="ADA6363" s="60"/>
      <c r="ADB6363" s="60"/>
      <c r="ADC6363" s="60"/>
      <c r="ADD6363" s="60"/>
      <c r="ADE6363" s="60"/>
    </row>
    <row r="6364" spans="760:785" x14ac:dyDescent="0.25">
      <c r="ACF6364" s="60"/>
      <c r="ACG6364" s="60"/>
      <c r="ACH6364" s="60"/>
      <c r="ACI6364" s="60"/>
      <c r="ACJ6364" s="60"/>
      <c r="ACK6364" s="60"/>
      <c r="ACL6364" s="60"/>
      <c r="ACM6364" s="60"/>
      <c r="ACN6364" s="60"/>
      <c r="ACO6364" s="60"/>
      <c r="ACP6364" s="60"/>
      <c r="ACQ6364" s="60"/>
      <c r="ACR6364" s="60"/>
      <c r="ACS6364" s="60"/>
      <c r="ACT6364" s="60"/>
      <c r="ACU6364" s="60"/>
      <c r="ACV6364" s="60"/>
      <c r="ACW6364" s="60"/>
      <c r="ACX6364" s="60"/>
      <c r="ACY6364" s="60">
        <v>0.98811661396266504</v>
      </c>
      <c r="ACZ6364" s="60"/>
      <c r="ADA6364" s="60"/>
      <c r="ADB6364" s="60"/>
      <c r="ADC6364" s="60"/>
      <c r="ADD6364" s="60"/>
      <c r="ADE6364" s="60"/>
    </row>
    <row r="6365" spans="760:785" x14ac:dyDescent="0.25">
      <c r="ACF6365" s="60"/>
      <c r="ACG6365" s="60"/>
      <c r="ACH6365" s="60"/>
      <c r="ACI6365" s="60"/>
      <c r="ACJ6365" s="60"/>
      <c r="ACK6365" s="60"/>
      <c r="ACL6365" s="60"/>
      <c r="ACM6365" s="60"/>
      <c r="ACN6365" s="60"/>
      <c r="ACO6365" s="60"/>
      <c r="ACP6365" s="60"/>
      <c r="ACQ6365" s="60"/>
      <c r="ACR6365" s="60"/>
      <c r="ACS6365" s="60"/>
      <c r="ACT6365" s="60"/>
      <c r="ACU6365" s="60"/>
      <c r="ACV6365" s="60"/>
      <c r="ACW6365" s="60"/>
      <c r="ACX6365" s="60"/>
      <c r="ACY6365" s="60">
        <v>0.98810862350333795</v>
      </c>
      <c r="ACZ6365" s="60"/>
      <c r="ADA6365" s="60"/>
      <c r="ADB6365" s="60"/>
      <c r="ADC6365" s="60"/>
      <c r="ADD6365" s="60"/>
      <c r="ADE6365" s="60"/>
    </row>
    <row r="6366" spans="760:785" x14ac:dyDescent="0.25">
      <c r="ACF6366" s="60"/>
      <c r="ACG6366" s="60"/>
      <c r="ACH6366" s="60"/>
      <c r="ACI6366" s="60"/>
      <c r="ACJ6366" s="60"/>
      <c r="ACK6366" s="60"/>
      <c r="ACL6366" s="60"/>
      <c r="ACM6366" s="60"/>
      <c r="ACN6366" s="60"/>
      <c r="ACO6366" s="60"/>
      <c r="ACP6366" s="60"/>
      <c r="ACQ6366" s="60"/>
      <c r="ACR6366" s="60"/>
      <c r="ACS6366" s="60"/>
      <c r="ACT6366" s="60"/>
      <c r="ACU6366" s="60"/>
      <c r="ACV6366" s="60"/>
      <c r="ACW6366" s="60"/>
      <c r="ACX6366" s="60"/>
      <c r="ACY6366" s="60">
        <v>0.98808293251032397</v>
      </c>
      <c r="ACZ6366" s="60"/>
      <c r="ADA6366" s="60"/>
      <c r="ADB6366" s="60"/>
      <c r="ADC6366" s="60"/>
      <c r="ADD6366" s="60"/>
      <c r="ADE6366" s="60"/>
    </row>
    <row r="6367" spans="760:785" x14ac:dyDescent="0.25">
      <c r="ACF6367" s="60"/>
      <c r="ACG6367" s="60"/>
      <c r="ACH6367" s="60"/>
      <c r="ACI6367" s="60"/>
      <c r="ACJ6367" s="60"/>
      <c r="ACK6367" s="60"/>
      <c r="ACL6367" s="60"/>
      <c r="ACM6367" s="60"/>
      <c r="ACN6367" s="60"/>
      <c r="ACO6367" s="60"/>
      <c r="ACP6367" s="60"/>
      <c r="ACQ6367" s="60"/>
      <c r="ACR6367" s="60"/>
      <c r="ACS6367" s="60"/>
      <c r="ACT6367" s="60"/>
      <c r="ACU6367" s="60"/>
      <c r="ACV6367" s="60"/>
      <c r="ACW6367" s="60"/>
      <c r="ACX6367" s="60"/>
      <c r="ACY6367" s="60">
        <v>0.98807890812036803</v>
      </c>
      <c r="ACZ6367" s="60"/>
      <c r="ADA6367" s="60"/>
      <c r="ADB6367" s="60"/>
      <c r="ADC6367" s="60"/>
      <c r="ADD6367" s="60"/>
      <c r="ADE6367" s="60"/>
    </row>
    <row r="6368" spans="760:785" x14ac:dyDescent="0.25">
      <c r="ACF6368" s="60"/>
      <c r="ACG6368" s="60"/>
      <c r="ACH6368" s="60"/>
      <c r="ACI6368" s="60"/>
      <c r="ACJ6368" s="60"/>
      <c r="ACK6368" s="60"/>
      <c r="ACL6368" s="60"/>
      <c r="ACM6368" s="60"/>
      <c r="ACN6368" s="60"/>
      <c r="ACO6368" s="60"/>
      <c r="ACP6368" s="60"/>
      <c r="ACQ6368" s="60"/>
      <c r="ACR6368" s="60"/>
      <c r="ACS6368" s="60"/>
      <c r="ACT6368" s="60"/>
      <c r="ACU6368" s="60"/>
      <c r="ACV6368" s="60"/>
      <c r="ACW6368" s="60"/>
      <c r="ACX6368" s="60"/>
      <c r="ACY6368" s="60">
        <v>0.988068584556964</v>
      </c>
      <c r="ACZ6368" s="60"/>
      <c r="ADA6368" s="60"/>
      <c r="ADB6368" s="60"/>
      <c r="ADC6368" s="60"/>
      <c r="ADD6368" s="60"/>
      <c r="ADE6368" s="60"/>
    </row>
    <row r="6369" spans="760:785" x14ac:dyDescent="0.25">
      <c r="ACF6369" s="60"/>
      <c r="ACG6369" s="60"/>
      <c r="ACH6369" s="60"/>
      <c r="ACI6369" s="60"/>
      <c r="ACJ6369" s="60"/>
      <c r="ACK6369" s="60"/>
      <c r="ACL6369" s="60"/>
      <c r="ACM6369" s="60"/>
      <c r="ACN6369" s="60"/>
      <c r="ACO6369" s="60"/>
      <c r="ACP6369" s="60"/>
      <c r="ACQ6369" s="60"/>
      <c r="ACR6369" s="60"/>
      <c r="ACS6369" s="60"/>
      <c r="ACT6369" s="60"/>
      <c r="ACU6369" s="60"/>
      <c r="ACV6369" s="60"/>
      <c r="ACW6369" s="60"/>
      <c r="ACX6369" s="60"/>
      <c r="ACY6369" s="60">
        <v>0.988052011640973</v>
      </c>
      <c r="ACZ6369" s="60"/>
      <c r="ADA6369" s="60"/>
      <c r="ADB6369" s="60"/>
      <c r="ADC6369" s="60"/>
      <c r="ADD6369" s="60"/>
      <c r="ADE6369" s="60"/>
    </row>
    <row r="6370" spans="760:785" x14ac:dyDescent="0.25">
      <c r="ACF6370" s="60"/>
      <c r="ACG6370" s="60"/>
      <c r="ACH6370" s="60"/>
      <c r="ACI6370" s="60"/>
      <c r="ACJ6370" s="60"/>
      <c r="ACK6370" s="60"/>
      <c r="ACL6370" s="60"/>
      <c r="ACM6370" s="60"/>
      <c r="ACN6370" s="60"/>
      <c r="ACO6370" s="60"/>
      <c r="ACP6370" s="60"/>
      <c r="ACQ6370" s="60"/>
      <c r="ACR6370" s="60"/>
      <c r="ACS6370" s="60"/>
      <c r="ACT6370" s="60"/>
      <c r="ACU6370" s="60"/>
      <c r="ACV6370" s="60"/>
      <c r="ACW6370" s="60"/>
      <c r="ACX6370" s="60"/>
      <c r="ACY6370" s="60">
        <v>0.98805016272232704</v>
      </c>
      <c r="ACZ6370" s="60"/>
      <c r="ADA6370" s="60"/>
      <c r="ADB6370" s="60"/>
      <c r="ADC6370" s="60"/>
      <c r="ADD6370" s="60"/>
      <c r="ADE6370" s="60"/>
    </row>
    <row r="6371" spans="760:785" x14ac:dyDescent="0.25">
      <c r="ACF6371" s="60"/>
      <c r="ACG6371" s="60"/>
      <c r="ACH6371" s="60"/>
      <c r="ACI6371" s="60"/>
      <c r="ACJ6371" s="60"/>
      <c r="ACK6371" s="60"/>
      <c r="ACL6371" s="60"/>
      <c r="ACM6371" s="60"/>
      <c r="ACN6371" s="60"/>
      <c r="ACO6371" s="60"/>
      <c r="ACP6371" s="60"/>
      <c r="ACQ6371" s="60"/>
      <c r="ACR6371" s="60"/>
      <c r="ACS6371" s="60"/>
      <c r="ACT6371" s="60"/>
      <c r="ACU6371" s="60"/>
      <c r="ACV6371" s="60"/>
      <c r="ACW6371" s="60"/>
      <c r="ACX6371" s="60"/>
      <c r="ACY6371" s="60">
        <v>0.98804948708182305</v>
      </c>
      <c r="ACZ6371" s="60"/>
      <c r="ADA6371" s="60"/>
      <c r="ADB6371" s="60"/>
      <c r="ADC6371" s="60"/>
      <c r="ADD6371" s="60"/>
      <c r="ADE6371" s="60"/>
    </row>
    <row r="6372" spans="760:785" x14ac:dyDescent="0.25">
      <c r="ACF6372" s="60"/>
      <c r="ACG6372" s="60"/>
      <c r="ACH6372" s="60"/>
      <c r="ACI6372" s="60"/>
      <c r="ACJ6372" s="60"/>
      <c r="ACK6372" s="60"/>
      <c r="ACL6372" s="60"/>
      <c r="ACM6372" s="60"/>
      <c r="ACN6372" s="60"/>
      <c r="ACO6372" s="60"/>
      <c r="ACP6372" s="60"/>
      <c r="ACQ6372" s="60"/>
      <c r="ACR6372" s="60"/>
      <c r="ACS6372" s="60"/>
      <c r="ACT6372" s="60"/>
      <c r="ACU6372" s="60"/>
      <c r="ACV6372" s="60"/>
      <c r="ACW6372" s="60"/>
      <c r="ACX6372" s="60"/>
      <c r="ACY6372" s="60">
        <v>0.98803943792212501</v>
      </c>
      <c r="ACZ6372" s="60"/>
      <c r="ADA6372" s="60"/>
      <c r="ADB6372" s="60"/>
      <c r="ADC6372" s="60"/>
      <c r="ADD6372" s="60"/>
      <c r="ADE6372" s="60"/>
    </row>
    <row r="6373" spans="760:785" x14ac:dyDescent="0.25">
      <c r="ACF6373" s="60"/>
      <c r="ACG6373" s="60"/>
      <c r="ACH6373" s="60"/>
      <c r="ACI6373" s="60"/>
      <c r="ACJ6373" s="60"/>
      <c r="ACK6373" s="60"/>
      <c r="ACL6373" s="60"/>
      <c r="ACM6373" s="60"/>
      <c r="ACN6373" s="60"/>
      <c r="ACO6373" s="60"/>
      <c r="ACP6373" s="60"/>
      <c r="ACQ6373" s="60"/>
      <c r="ACR6373" s="60"/>
      <c r="ACS6373" s="60"/>
      <c r="ACT6373" s="60"/>
      <c r="ACU6373" s="60"/>
      <c r="ACV6373" s="60"/>
      <c r="ACW6373" s="60"/>
      <c r="ACX6373" s="60"/>
      <c r="ACY6373" s="60">
        <v>0.98803686959899195</v>
      </c>
      <c r="ACZ6373" s="60"/>
      <c r="ADA6373" s="60"/>
      <c r="ADB6373" s="60"/>
      <c r="ADC6373" s="60"/>
      <c r="ADD6373" s="60"/>
      <c r="ADE6373" s="60"/>
    </row>
    <row r="6374" spans="760:785" x14ac:dyDescent="0.25">
      <c r="ACF6374" s="60"/>
      <c r="ACG6374" s="60"/>
      <c r="ACH6374" s="60"/>
      <c r="ACI6374" s="60"/>
      <c r="ACJ6374" s="60"/>
      <c r="ACK6374" s="60"/>
      <c r="ACL6374" s="60"/>
      <c r="ACM6374" s="60"/>
      <c r="ACN6374" s="60"/>
      <c r="ACO6374" s="60"/>
      <c r="ACP6374" s="60"/>
      <c r="ACQ6374" s="60"/>
      <c r="ACR6374" s="60"/>
      <c r="ACS6374" s="60"/>
      <c r="ACT6374" s="60"/>
      <c r="ACU6374" s="60"/>
      <c r="ACV6374" s="60"/>
      <c r="ACW6374" s="60"/>
      <c r="ACX6374" s="60"/>
      <c r="ACY6374" s="60">
        <v>0.98802685889141695</v>
      </c>
      <c r="ACZ6374" s="60"/>
      <c r="ADA6374" s="60"/>
      <c r="ADB6374" s="60"/>
      <c r="ADC6374" s="60"/>
      <c r="ADD6374" s="60"/>
      <c r="ADE6374" s="60"/>
    </row>
    <row r="6375" spans="760:785" x14ac:dyDescent="0.25">
      <c r="ACF6375" s="60"/>
      <c r="ACG6375" s="60"/>
      <c r="ACH6375" s="60"/>
      <c r="ACI6375" s="60"/>
      <c r="ACJ6375" s="60"/>
      <c r="ACK6375" s="60"/>
      <c r="ACL6375" s="60"/>
      <c r="ACM6375" s="60"/>
      <c r="ACN6375" s="60"/>
      <c r="ACO6375" s="60"/>
      <c r="ACP6375" s="60"/>
      <c r="ACQ6375" s="60"/>
      <c r="ACR6375" s="60"/>
      <c r="ACS6375" s="60"/>
      <c r="ACT6375" s="60"/>
      <c r="ACU6375" s="60"/>
      <c r="ACV6375" s="60"/>
      <c r="ACW6375" s="60"/>
      <c r="ACX6375" s="60"/>
      <c r="ACY6375" s="60">
        <v>0.988010311996524</v>
      </c>
      <c r="ACZ6375" s="60"/>
      <c r="ADA6375" s="60"/>
      <c r="ADB6375" s="60"/>
      <c r="ADC6375" s="60"/>
      <c r="ADD6375" s="60"/>
      <c r="ADE6375" s="60"/>
    </row>
    <row r="6376" spans="760:785" x14ac:dyDescent="0.25">
      <c r="ACF6376" s="60"/>
      <c r="ACG6376" s="60"/>
      <c r="ACH6376" s="60"/>
      <c r="ACI6376" s="60"/>
      <c r="ACJ6376" s="60"/>
      <c r="ACK6376" s="60"/>
      <c r="ACL6376" s="60"/>
      <c r="ACM6376" s="60"/>
      <c r="ACN6376" s="60"/>
      <c r="ACO6376" s="60"/>
      <c r="ACP6376" s="60"/>
      <c r="ACQ6376" s="60"/>
      <c r="ACR6376" s="60"/>
      <c r="ACS6376" s="60"/>
      <c r="ACT6376" s="60"/>
      <c r="ACU6376" s="60"/>
      <c r="ACV6376" s="60"/>
      <c r="ACW6376" s="60"/>
      <c r="ACX6376" s="60"/>
      <c r="ACY6376" s="60">
        <v>0.98800239186744998</v>
      </c>
      <c r="ACZ6376" s="60"/>
      <c r="ADA6376" s="60"/>
      <c r="ADB6376" s="60"/>
      <c r="ADC6376" s="60"/>
      <c r="ADD6376" s="60"/>
      <c r="ADE6376" s="60"/>
    </row>
    <row r="6377" spans="760:785" x14ac:dyDescent="0.25">
      <c r="ACF6377" s="60"/>
      <c r="ACG6377" s="60"/>
      <c r="ACH6377" s="60"/>
      <c r="ACI6377" s="60"/>
      <c r="ACJ6377" s="60"/>
      <c r="ACK6377" s="60"/>
      <c r="ACL6377" s="60"/>
      <c r="ACM6377" s="60"/>
      <c r="ACN6377" s="60"/>
      <c r="ACO6377" s="60"/>
      <c r="ACP6377" s="60"/>
      <c r="ACQ6377" s="60"/>
      <c r="ACR6377" s="60"/>
      <c r="ACS6377" s="60"/>
      <c r="ACT6377" s="60"/>
      <c r="ACU6377" s="60"/>
      <c r="ACV6377" s="60"/>
      <c r="ACW6377" s="60"/>
      <c r="ACX6377" s="60"/>
      <c r="ACY6377" s="60">
        <v>0.98799167471256799</v>
      </c>
      <c r="ACZ6377" s="60"/>
      <c r="ADA6377" s="60"/>
      <c r="ADB6377" s="60"/>
      <c r="ADC6377" s="60"/>
      <c r="ADD6377" s="60"/>
      <c r="ADE6377" s="60"/>
    </row>
    <row r="6378" spans="760:785" x14ac:dyDescent="0.25">
      <c r="ACF6378" s="60"/>
      <c r="ACG6378" s="60"/>
      <c r="ACH6378" s="60"/>
      <c r="ACI6378" s="60"/>
      <c r="ACJ6378" s="60"/>
      <c r="ACK6378" s="60"/>
      <c r="ACL6378" s="60"/>
      <c r="ACM6378" s="60"/>
      <c r="ACN6378" s="60"/>
      <c r="ACO6378" s="60"/>
      <c r="ACP6378" s="60"/>
      <c r="ACQ6378" s="60"/>
      <c r="ACR6378" s="60"/>
      <c r="ACS6378" s="60"/>
      <c r="ACT6378" s="60"/>
      <c r="ACU6378" s="60"/>
      <c r="ACV6378" s="60"/>
      <c r="ACW6378" s="60"/>
      <c r="ACX6378" s="60"/>
      <c r="ACY6378" s="60">
        <v>0.98796924535023301</v>
      </c>
      <c r="ACZ6378" s="60"/>
      <c r="ADA6378" s="60"/>
      <c r="ADB6378" s="60"/>
      <c r="ADC6378" s="60"/>
      <c r="ADD6378" s="60"/>
      <c r="ADE6378" s="60"/>
    </row>
    <row r="6379" spans="760:785" x14ac:dyDescent="0.25">
      <c r="ACF6379" s="60"/>
      <c r="ACG6379" s="60"/>
      <c r="ACH6379" s="60"/>
      <c r="ACI6379" s="60"/>
      <c r="ACJ6379" s="60"/>
      <c r="ACK6379" s="60"/>
      <c r="ACL6379" s="60"/>
      <c r="ACM6379" s="60"/>
      <c r="ACN6379" s="60"/>
      <c r="ACO6379" s="60"/>
      <c r="ACP6379" s="60"/>
      <c r="ACQ6379" s="60"/>
      <c r="ACR6379" s="60"/>
      <c r="ACS6379" s="60"/>
      <c r="ACT6379" s="60"/>
      <c r="ACU6379" s="60"/>
      <c r="ACV6379" s="60"/>
      <c r="ACW6379" s="60"/>
      <c r="ACX6379" s="60"/>
      <c r="ACY6379" s="60">
        <v>0.98795508564357604</v>
      </c>
      <c r="ACZ6379" s="60"/>
      <c r="ADA6379" s="60"/>
      <c r="ADB6379" s="60"/>
      <c r="ADC6379" s="60"/>
      <c r="ADD6379" s="60"/>
      <c r="ADE6379" s="60"/>
    </row>
    <row r="6380" spans="760:785" x14ac:dyDescent="0.25">
      <c r="ACF6380" s="60"/>
      <c r="ACG6380" s="60"/>
      <c r="ACH6380" s="60"/>
      <c r="ACI6380" s="60"/>
      <c r="ACJ6380" s="60"/>
      <c r="ACK6380" s="60"/>
      <c r="ACL6380" s="60"/>
      <c r="ACM6380" s="60"/>
      <c r="ACN6380" s="60"/>
      <c r="ACO6380" s="60"/>
      <c r="ACP6380" s="60"/>
      <c r="ACQ6380" s="60"/>
      <c r="ACR6380" s="60"/>
      <c r="ACS6380" s="60"/>
      <c r="ACT6380" s="60"/>
      <c r="ACU6380" s="60"/>
      <c r="ACV6380" s="60"/>
      <c r="ACW6380" s="60"/>
      <c r="ACX6380" s="60"/>
      <c r="ACY6380" s="60">
        <v>0.98794470380990895</v>
      </c>
      <c r="ACZ6380" s="60"/>
      <c r="ADA6380" s="60"/>
      <c r="ADB6380" s="60"/>
      <c r="ADC6380" s="60"/>
      <c r="ADD6380" s="60"/>
      <c r="ADE6380" s="60"/>
    </row>
    <row r="6381" spans="760:785" x14ac:dyDescent="0.25">
      <c r="ACF6381" s="60"/>
      <c r="ACG6381" s="60"/>
      <c r="ACH6381" s="60"/>
      <c r="ACI6381" s="60"/>
      <c r="ACJ6381" s="60"/>
      <c r="ACK6381" s="60"/>
      <c r="ACL6381" s="60"/>
      <c r="ACM6381" s="60"/>
      <c r="ACN6381" s="60"/>
      <c r="ACO6381" s="60"/>
      <c r="ACP6381" s="60"/>
      <c r="ACQ6381" s="60"/>
      <c r="ACR6381" s="60"/>
      <c r="ACS6381" s="60"/>
      <c r="ACT6381" s="60"/>
      <c r="ACU6381" s="60"/>
      <c r="ACV6381" s="60"/>
      <c r="ACW6381" s="60"/>
      <c r="ACX6381" s="60"/>
      <c r="ACY6381" s="60">
        <v>0.98794379802295995</v>
      </c>
      <c r="ACZ6381" s="60"/>
      <c r="ADA6381" s="60"/>
      <c r="ADB6381" s="60"/>
      <c r="ADC6381" s="60"/>
      <c r="ADD6381" s="60"/>
      <c r="ADE6381" s="60"/>
    </row>
    <row r="6382" spans="760:785" x14ac:dyDescent="0.25">
      <c r="ACF6382" s="60"/>
      <c r="ACG6382" s="60"/>
      <c r="ACH6382" s="60"/>
      <c r="ACI6382" s="60"/>
      <c r="ACJ6382" s="60"/>
      <c r="ACK6382" s="60"/>
      <c r="ACL6382" s="60"/>
      <c r="ACM6382" s="60"/>
      <c r="ACN6382" s="60"/>
      <c r="ACO6382" s="60"/>
      <c r="ACP6382" s="60"/>
      <c r="ACQ6382" s="60"/>
      <c r="ACR6382" s="60"/>
      <c r="ACS6382" s="60"/>
      <c r="ACT6382" s="60"/>
      <c r="ACU6382" s="60"/>
      <c r="ACV6382" s="60"/>
      <c r="ACW6382" s="60"/>
      <c r="ACX6382" s="60"/>
      <c r="ACY6382" s="60">
        <v>0.98794151456929702</v>
      </c>
      <c r="ACZ6382" s="60"/>
      <c r="ADA6382" s="60"/>
      <c r="ADB6382" s="60"/>
      <c r="ADC6382" s="60"/>
      <c r="ADD6382" s="60"/>
      <c r="ADE6382" s="60"/>
    </row>
    <row r="6383" spans="760:785" x14ac:dyDescent="0.25">
      <c r="ACF6383" s="60"/>
      <c r="ACG6383" s="60"/>
      <c r="ACH6383" s="60"/>
      <c r="ACI6383" s="60"/>
      <c r="ACJ6383" s="60"/>
      <c r="ACK6383" s="60"/>
      <c r="ACL6383" s="60"/>
      <c r="ACM6383" s="60"/>
      <c r="ACN6383" s="60"/>
      <c r="ACO6383" s="60"/>
      <c r="ACP6383" s="60"/>
      <c r="ACQ6383" s="60"/>
      <c r="ACR6383" s="60"/>
      <c r="ACS6383" s="60"/>
      <c r="ACT6383" s="60"/>
      <c r="ACU6383" s="60"/>
      <c r="ACV6383" s="60"/>
      <c r="ACW6383" s="60"/>
      <c r="ACX6383" s="60"/>
      <c r="ACY6383" s="60">
        <v>0.98793989946349103</v>
      </c>
      <c r="ACZ6383" s="60"/>
      <c r="ADA6383" s="60"/>
      <c r="ADB6383" s="60"/>
      <c r="ADC6383" s="60"/>
      <c r="ADD6383" s="60"/>
      <c r="ADE6383" s="60"/>
    </row>
    <row r="6384" spans="760:785" x14ac:dyDescent="0.25">
      <c r="ACF6384" s="60"/>
      <c r="ACG6384" s="60"/>
      <c r="ACH6384" s="60"/>
      <c r="ACI6384" s="60"/>
      <c r="ACJ6384" s="60"/>
      <c r="ACK6384" s="60"/>
      <c r="ACL6384" s="60"/>
      <c r="ACM6384" s="60"/>
      <c r="ACN6384" s="60"/>
      <c r="ACO6384" s="60"/>
      <c r="ACP6384" s="60"/>
      <c r="ACQ6384" s="60"/>
      <c r="ACR6384" s="60"/>
      <c r="ACS6384" s="60"/>
      <c r="ACT6384" s="60"/>
      <c r="ACU6384" s="60"/>
      <c r="ACV6384" s="60"/>
      <c r="ACW6384" s="60"/>
      <c r="ACX6384" s="60"/>
      <c r="ACY6384" s="60">
        <v>0.987939777059893</v>
      </c>
      <c r="ACZ6384" s="60"/>
      <c r="ADA6384" s="60"/>
      <c r="ADB6384" s="60"/>
      <c r="ADC6384" s="60"/>
      <c r="ADD6384" s="60"/>
      <c r="ADE6384" s="60"/>
    </row>
    <row r="6385" spans="760:785" x14ac:dyDescent="0.25">
      <c r="ACF6385" s="60"/>
      <c r="ACG6385" s="60"/>
      <c r="ACH6385" s="60"/>
      <c r="ACI6385" s="60"/>
      <c r="ACJ6385" s="60"/>
      <c r="ACK6385" s="60"/>
      <c r="ACL6385" s="60"/>
      <c r="ACM6385" s="60"/>
      <c r="ACN6385" s="60"/>
      <c r="ACO6385" s="60"/>
      <c r="ACP6385" s="60"/>
      <c r="ACQ6385" s="60"/>
      <c r="ACR6385" s="60"/>
      <c r="ACS6385" s="60"/>
      <c r="ACT6385" s="60"/>
      <c r="ACU6385" s="60"/>
      <c r="ACV6385" s="60"/>
      <c r="ACW6385" s="60"/>
      <c r="ACX6385" s="60"/>
      <c r="ACY6385" s="60">
        <v>0.98793897373533002</v>
      </c>
      <c r="ACZ6385" s="60"/>
      <c r="ADA6385" s="60"/>
      <c r="ADB6385" s="60"/>
      <c r="ADC6385" s="60"/>
      <c r="ADD6385" s="60"/>
      <c r="ADE6385" s="60"/>
    </row>
    <row r="6386" spans="760:785" x14ac:dyDescent="0.25">
      <c r="ACF6386" s="60"/>
      <c r="ACG6386" s="60"/>
      <c r="ACH6386" s="60"/>
      <c r="ACI6386" s="60"/>
      <c r="ACJ6386" s="60"/>
      <c r="ACK6386" s="60"/>
      <c r="ACL6386" s="60"/>
      <c r="ACM6386" s="60"/>
      <c r="ACN6386" s="60"/>
      <c r="ACO6386" s="60"/>
      <c r="ACP6386" s="60"/>
      <c r="ACQ6386" s="60"/>
      <c r="ACR6386" s="60"/>
      <c r="ACS6386" s="60"/>
      <c r="ACT6386" s="60"/>
      <c r="ACU6386" s="60"/>
      <c r="ACV6386" s="60"/>
      <c r="ACW6386" s="60"/>
      <c r="ACX6386" s="60"/>
      <c r="ACY6386" s="60">
        <v>0.98793599736148696</v>
      </c>
      <c r="ACZ6386" s="60"/>
      <c r="ADA6386" s="60"/>
      <c r="ADB6386" s="60"/>
      <c r="ADC6386" s="60"/>
      <c r="ADD6386" s="60"/>
      <c r="ADE6386" s="60"/>
    </row>
    <row r="6387" spans="760:785" x14ac:dyDescent="0.25">
      <c r="ACF6387" s="60"/>
      <c r="ACG6387" s="60"/>
      <c r="ACH6387" s="60"/>
      <c r="ACI6387" s="60"/>
      <c r="ACJ6387" s="60"/>
      <c r="ACK6387" s="60"/>
      <c r="ACL6387" s="60"/>
      <c r="ACM6387" s="60"/>
      <c r="ACN6387" s="60"/>
      <c r="ACO6387" s="60"/>
      <c r="ACP6387" s="60"/>
      <c r="ACQ6387" s="60"/>
      <c r="ACR6387" s="60"/>
      <c r="ACS6387" s="60"/>
      <c r="ACT6387" s="60"/>
      <c r="ACU6387" s="60"/>
      <c r="ACV6387" s="60"/>
      <c r="ACW6387" s="60"/>
      <c r="ACX6387" s="60"/>
      <c r="ACY6387" s="60">
        <v>0.98793419713697395</v>
      </c>
      <c r="ACZ6387" s="60"/>
      <c r="ADA6387" s="60"/>
      <c r="ADB6387" s="60"/>
      <c r="ADC6387" s="60"/>
      <c r="ADD6387" s="60"/>
      <c r="ADE6387" s="60"/>
    </row>
    <row r="6388" spans="760:785" x14ac:dyDescent="0.25">
      <c r="ACF6388" s="60"/>
      <c r="ACG6388" s="60"/>
      <c r="ACH6388" s="60"/>
      <c r="ACI6388" s="60"/>
      <c r="ACJ6388" s="60"/>
      <c r="ACK6388" s="60"/>
      <c r="ACL6388" s="60"/>
      <c r="ACM6388" s="60"/>
      <c r="ACN6388" s="60"/>
      <c r="ACO6388" s="60"/>
      <c r="ACP6388" s="60"/>
      <c r="ACQ6388" s="60"/>
      <c r="ACR6388" s="60"/>
      <c r="ACS6388" s="60"/>
      <c r="ACT6388" s="60"/>
      <c r="ACU6388" s="60"/>
      <c r="ACV6388" s="60"/>
      <c r="ACW6388" s="60"/>
      <c r="ACX6388" s="60"/>
      <c r="ACY6388" s="60">
        <v>0.98791991035218696</v>
      </c>
      <c r="ACZ6388" s="60"/>
      <c r="ADA6388" s="60"/>
      <c r="ADB6388" s="60"/>
      <c r="ADC6388" s="60"/>
      <c r="ADD6388" s="60"/>
      <c r="ADE6388" s="60"/>
    </row>
    <row r="6389" spans="760:785" x14ac:dyDescent="0.25">
      <c r="ACF6389" s="60"/>
      <c r="ACG6389" s="60"/>
      <c r="ACH6389" s="60"/>
      <c r="ACI6389" s="60"/>
      <c r="ACJ6389" s="60"/>
      <c r="ACK6389" s="60"/>
      <c r="ACL6389" s="60"/>
      <c r="ACM6389" s="60"/>
      <c r="ACN6389" s="60"/>
      <c r="ACO6389" s="60"/>
      <c r="ACP6389" s="60"/>
      <c r="ACQ6389" s="60"/>
      <c r="ACR6389" s="60"/>
      <c r="ACS6389" s="60"/>
      <c r="ACT6389" s="60"/>
      <c r="ACU6389" s="60"/>
      <c r="ACV6389" s="60"/>
      <c r="ACW6389" s="60"/>
      <c r="ACX6389" s="60"/>
      <c r="ACY6389" s="60">
        <v>0.98791710965154</v>
      </c>
      <c r="ACZ6389" s="60"/>
      <c r="ADA6389" s="60"/>
      <c r="ADB6389" s="60"/>
      <c r="ADC6389" s="60"/>
      <c r="ADD6389" s="60"/>
      <c r="ADE6389" s="60"/>
    </row>
    <row r="6390" spans="760:785" x14ac:dyDescent="0.25">
      <c r="ACF6390" s="60"/>
      <c r="ACG6390" s="60"/>
      <c r="ACH6390" s="60"/>
      <c r="ACI6390" s="60"/>
      <c r="ACJ6390" s="60"/>
      <c r="ACK6390" s="60"/>
      <c r="ACL6390" s="60"/>
      <c r="ACM6390" s="60"/>
      <c r="ACN6390" s="60"/>
      <c r="ACO6390" s="60"/>
      <c r="ACP6390" s="60"/>
      <c r="ACQ6390" s="60"/>
      <c r="ACR6390" s="60"/>
      <c r="ACS6390" s="60"/>
      <c r="ACT6390" s="60"/>
      <c r="ACU6390" s="60"/>
      <c r="ACV6390" s="60"/>
      <c r="ACW6390" s="60"/>
      <c r="ACX6390" s="60"/>
      <c r="ACY6390" s="60">
        <v>0.98791305389677497</v>
      </c>
      <c r="ACZ6390" s="60"/>
      <c r="ADA6390" s="60"/>
      <c r="ADB6390" s="60"/>
      <c r="ADC6390" s="60"/>
      <c r="ADD6390" s="60"/>
      <c r="ADE6390" s="60"/>
    </row>
    <row r="6391" spans="760:785" x14ac:dyDescent="0.25">
      <c r="ACF6391" s="60"/>
      <c r="ACG6391" s="60"/>
      <c r="ACH6391" s="60"/>
      <c r="ACI6391" s="60"/>
      <c r="ACJ6391" s="60"/>
      <c r="ACK6391" s="60"/>
      <c r="ACL6391" s="60"/>
      <c r="ACM6391" s="60"/>
      <c r="ACN6391" s="60"/>
      <c r="ACO6391" s="60"/>
      <c r="ACP6391" s="60"/>
      <c r="ACQ6391" s="60"/>
      <c r="ACR6391" s="60"/>
      <c r="ACS6391" s="60"/>
      <c r="ACT6391" s="60"/>
      <c r="ACU6391" s="60"/>
      <c r="ACV6391" s="60"/>
      <c r="ACW6391" s="60"/>
      <c r="ACX6391" s="60"/>
      <c r="ACY6391" s="60">
        <v>0.98789690969090205</v>
      </c>
      <c r="ACZ6391" s="60"/>
      <c r="ADA6391" s="60"/>
      <c r="ADB6391" s="60"/>
      <c r="ADC6391" s="60"/>
      <c r="ADD6391" s="60"/>
      <c r="ADE6391" s="60"/>
    </row>
    <row r="6392" spans="760:785" x14ac:dyDescent="0.25">
      <c r="ACF6392" s="60"/>
      <c r="ACG6392" s="60"/>
      <c r="ACH6392" s="60"/>
      <c r="ACI6392" s="60"/>
      <c r="ACJ6392" s="60"/>
      <c r="ACK6392" s="60"/>
      <c r="ACL6392" s="60"/>
      <c r="ACM6392" s="60"/>
      <c r="ACN6392" s="60"/>
      <c r="ACO6392" s="60"/>
      <c r="ACP6392" s="60"/>
      <c r="ACQ6392" s="60"/>
      <c r="ACR6392" s="60"/>
      <c r="ACS6392" s="60"/>
      <c r="ACT6392" s="60"/>
      <c r="ACU6392" s="60"/>
      <c r="ACV6392" s="60"/>
      <c r="ACW6392" s="60"/>
      <c r="ACX6392" s="60"/>
      <c r="ACY6392" s="60">
        <v>0.98789280072741703</v>
      </c>
      <c r="ACZ6392" s="60"/>
      <c r="ADA6392" s="60"/>
      <c r="ADB6392" s="60"/>
      <c r="ADC6392" s="60"/>
      <c r="ADD6392" s="60"/>
      <c r="ADE6392" s="60"/>
    </row>
    <row r="6393" spans="760:785" x14ac:dyDescent="0.25">
      <c r="ACF6393" s="60"/>
      <c r="ACG6393" s="60"/>
      <c r="ACH6393" s="60"/>
      <c r="ACI6393" s="60"/>
      <c r="ACJ6393" s="60"/>
      <c r="ACK6393" s="60"/>
      <c r="ACL6393" s="60"/>
      <c r="ACM6393" s="60"/>
      <c r="ACN6393" s="60"/>
      <c r="ACO6393" s="60"/>
      <c r="ACP6393" s="60"/>
      <c r="ACQ6393" s="60"/>
      <c r="ACR6393" s="60"/>
      <c r="ACS6393" s="60"/>
      <c r="ACT6393" s="60"/>
      <c r="ACU6393" s="60"/>
      <c r="ACV6393" s="60"/>
      <c r="ACW6393" s="60"/>
      <c r="ACX6393" s="60"/>
      <c r="ACY6393" s="60">
        <v>0.98786351775145698</v>
      </c>
      <c r="ACZ6393" s="60"/>
      <c r="ADA6393" s="60"/>
      <c r="ADB6393" s="60"/>
      <c r="ADC6393" s="60"/>
      <c r="ADD6393" s="60"/>
      <c r="ADE6393" s="60"/>
    </row>
    <row r="6394" spans="760:785" x14ac:dyDescent="0.25">
      <c r="ACF6394" s="60"/>
      <c r="ACG6394" s="60"/>
      <c r="ACH6394" s="60"/>
      <c r="ACI6394" s="60"/>
      <c r="ACJ6394" s="60"/>
      <c r="ACK6394" s="60"/>
      <c r="ACL6394" s="60"/>
      <c r="ACM6394" s="60"/>
      <c r="ACN6394" s="60"/>
      <c r="ACO6394" s="60"/>
      <c r="ACP6394" s="60"/>
      <c r="ACQ6394" s="60"/>
      <c r="ACR6394" s="60"/>
      <c r="ACS6394" s="60"/>
      <c r="ACT6394" s="60"/>
      <c r="ACU6394" s="60"/>
      <c r="ACV6394" s="60"/>
      <c r="ACW6394" s="60"/>
      <c r="ACX6394" s="60"/>
      <c r="ACY6394" s="60">
        <v>0.98786148574899202</v>
      </c>
      <c r="ACZ6394" s="60"/>
      <c r="ADA6394" s="60"/>
      <c r="ADB6394" s="60"/>
      <c r="ADC6394" s="60"/>
      <c r="ADD6394" s="60"/>
      <c r="ADE6394" s="60"/>
    </row>
    <row r="6395" spans="760:785" x14ac:dyDescent="0.25">
      <c r="ACF6395" s="60"/>
      <c r="ACG6395" s="60"/>
      <c r="ACH6395" s="60"/>
      <c r="ACI6395" s="60"/>
      <c r="ACJ6395" s="60"/>
      <c r="ACK6395" s="60"/>
      <c r="ACL6395" s="60"/>
      <c r="ACM6395" s="60"/>
      <c r="ACN6395" s="60"/>
      <c r="ACO6395" s="60"/>
      <c r="ACP6395" s="60"/>
      <c r="ACQ6395" s="60"/>
      <c r="ACR6395" s="60"/>
      <c r="ACS6395" s="60"/>
      <c r="ACT6395" s="60"/>
      <c r="ACU6395" s="60"/>
      <c r="ACV6395" s="60"/>
      <c r="ACW6395" s="60"/>
      <c r="ACX6395" s="60"/>
      <c r="ACY6395" s="60">
        <v>0.98785466158882096</v>
      </c>
      <c r="ACZ6395" s="60"/>
      <c r="ADA6395" s="60"/>
      <c r="ADB6395" s="60"/>
      <c r="ADC6395" s="60"/>
      <c r="ADD6395" s="60"/>
      <c r="ADE6395" s="60"/>
    </row>
    <row r="6396" spans="760:785" x14ac:dyDescent="0.25">
      <c r="ACF6396" s="60"/>
      <c r="ACG6396" s="60"/>
      <c r="ACH6396" s="60"/>
      <c r="ACI6396" s="60"/>
      <c r="ACJ6396" s="60"/>
      <c r="ACK6396" s="60"/>
      <c r="ACL6396" s="60"/>
      <c r="ACM6396" s="60"/>
      <c r="ACN6396" s="60"/>
      <c r="ACO6396" s="60"/>
      <c r="ACP6396" s="60"/>
      <c r="ACQ6396" s="60"/>
      <c r="ACR6396" s="60"/>
      <c r="ACS6396" s="60"/>
      <c r="ACT6396" s="60"/>
      <c r="ACU6396" s="60"/>
      <c r="ACV6396" s="60"/>
      <c r="ACW6396" s="60"/>
      <c r="ACX6396" s="60"/>
      <c r="ACY6396" s="60">
        <v>0.98782983040859795</v>
      </c>
      <c r="ACZ6396" s="60"/>
      <c r="ADA6396" s="60"/>
      <c r="ADB6396" s="60"/>
      <c r="ADC6396" s="60"/>
      <c r="ADD6396" s="60"/>
      <c r="ADE6396" s="60"/>
    </row>
    <row r="6397" spans="760:785" x14ac:dyDescent="0.25">
      <c r="ACF6397" s="60"/>
      <c r="ACG6397" s="60"/>
      <c r="ACH6397" s="60"/>
      <c r="ACI6397" s="60"/>
      <c r="ACJ6397" s="60"/>
      <c r="ACK6397" s="60"/>
      <c r="ACL6397" s="60"/>
      <c r="ACM6397" s="60"/>
      <c r="ACN6397" s="60"/>
      <c r="ACO6397" s="60"/>
      <c r="ACP6397" s="60"/>
      <c r="ACQ6397" s="60"/>
      <c r="ACR6397" s="60"/>
      <c r="ACS6397" s="60"/>
      <c r="ACT6397" s="60"/>
      <c r="ACU6397" s="60"/>
      <c r="ACV6397" s="60"/>
      <c r="ACW6397" s="60"/>
      <c r="ACX6397" s="60"/>
      <c r="ACY6397" s="60">
        <v>0.98782453571037399</v>
      </c>
      <c r="ACZ6397" s="60"/>
      <c r="ADA6397" s="60"/>
      <c r="ADB6397" s="60"/>
      <c r="ADC6397" s="60"/>
      <c r="ADD6397" s="60"/>
      <c r="ADE6397" s="60"/>
    </row>
    <row r="6398" spans="760:785" x14ac:dyDescent="0.25">
      <c r="ACF6398" s="60"/>
      <c r="ACG6398" s="60"/>
      <c r="ACH6398" s="60"/>
      <c r="ACI6398" s="60"/>
      <c r="ACJ6398" s="60"/>
      <c r="ACK6398" s="60"/>
      <c r="ACL6398" s="60"/>
      <c r="ACM6398" s="60"/>
      <c r="ACN6398" s="60"/>
      <c r="ACO6398" s="60"/>
      <c r="ACP6398" s="60"/>
      <c r="ACQ6398" s="60"/>
      <c r="ACR6398" s="60"/>
      <c r="ACS6398" s="60"/>
      <c r="ACT6398" s="60"/>
      <c r="ACU6398" s="60"/>
      <c r="ACV6398" s="60"/>
      <c r="ACW6398" s="60"/>
      <c r="ACX6398" s="60"/>
      <c r="ACY6398" s="60">
        <v>0.98780806742293503</v>
      </c>
      <c r="ACZ6398" s="60"/>
      <c r="ADA6398" s="60"/>
      <c r="ADB6398" s="60"/>
      <c r="ADC6398" s="60"/>
      <c r="ADD6398" s="60"/>
      <c r="ADE6398" s="60"/>
    </row>
    <row r="6399" spans="760:785" x14ac:dyDescent="0.25">
      <c r="ACF6399" s="60"/>
      <c r="ACG6399" s="60"/>
      <c r="ACH6399" s="60"/>
      <c r="ACI6399" s="60"/>
      <c r="ACJ6399" s="60"/>
      <c r="ACK6399" s="60"/>
      <c r="ACL6399" s="60"/>
      <c r="ACM6399" s="60"/>
      <c r="ACN6399" s="60"/>
      <c r="ACO6399" s="60"/>
      <c r="ACP6399" s="60"/>
      <c r="ACQ6399" s="60"/>
      <c r="ACR6399" s="60"/>
      <c r="ACS6399" s="60"/>
      <c r="ACT6399" s="60"/>
      <c r="ACU6399" s="60"/>
      <c r="ACV6399" s="60"/>
      <c r="ACW6399" s="60"/>
      <c r="ACX6399" s="60"/>
      <c r="ACY6399" s="60">
        <v>0.98779148796913296</v>
      </c>
      <c r="ACZ6399" s="60"/>
      <c r="ADA6399" s="60"/>
      <c r="ADB6399" s="60"/>
      <c r="ADC6399" s="60"/>
      <c r="ADD6399" s="60"/>
      <c r="ADE6399" s="60"/>
    </row>
    <row r="6400" spans="760:785" x14ac:dyDescent="0.25">
      <c r="ACF6400" s="60"/>
      <c r="ACG6400" s="60"/>
      <c r="ACH6400" s="60"/>
      <c r="ACI6400" s="60"/>
      <c r="ACJ6400" s="60"/>
      <c r="ACK6400" s="60"/>
      <c r="ACL6400" s="60"/>
      <c r="ACM6400" s="60"/>
      <c r="ACN6400" s="60"/>
      <c r="ACO6400" s="60"/>
      <c r="ACP6400" s="60"/>
      <c r="ACQ6400" s="60"/>
      <c r="ACR6400" s="60"/>
      <c r="ACS6400" s="60"/>
      <c r="ACT6400" s="60"/>
      <c r="ACU6400" s="60"/>
      <c r="ACV6400" s="60"/>
      <c r="ACW6400" s="60"/>
      <c r="ACX6400" s="60"/>
      <c r="ACY6400" s="60">
        <v>0.98776959862489999</v>
      </c>
      <c r="ACZ6400" s="60"/>
      <c r="ADA6400" s="60"/>
      <c r="ADB6400" s="60"/>
      <c r="ADC6400" s="60"/>
      <c r="ADD6400" s="60"/>
      <c r="ADE6400" s="60"/>
    </row>
    <row r="6401" spans="760:785" x14ac:dyDescent="0.25">
      <c r="ACF6401" s="60"/>
      <c r="ACG6401" s="60"/>
      <c r="ACH6401" s="60"/>
      <c r="ACI6401" s="60"/>
      <c r="ACJ6401" s="60"/>
      <c r="ACK6401" s="60"/>
      <c r="ACL6401" s="60"/>
      <c r="ACM6401" s="60"/>
      <c r="ACN6401" s="60"/>
      <c r="ACO6401" s="60"/>
      <c r="ACP6401" s="60"/>
      <c r="ACQ6401" s="60"/>
      <c r="ACR6401" s="60"/>
      <c r="ACS6401" s="60"/>
      <c r="ACT6401" s="60"/>
      <c r="ACU6401" s="60"/>
      <c r="ACV6401" s="60"/>
      <c r="ACW6401" s="60"/>
      <c r="ACX6401" s="60"/>
      <c r="ACY6401" s="60">
        <v>0.98776248528478205</v>
      </c>
      <c r="ACZ6401" s="60"/>
      <c r="ADA6401" s="60"/>
      <c r="ADB6401" s="60"/>
      <c r="ADC6401" s="60"/>
      <c r="ADD6401" s="60"/>
      <c r="ADE6401" s="60"/>
    </row>
    <row r="6402" spans="760:785" x14ac:dyDescent="0.25">
      <c r="ACF6402" s="60"/>
      <c r="ACG6402" s="60"/>
      <c r="ACH6402" s="60"/>
      <c r="ACI6402" s="60"/>
      <c r="ACJ6402" s="60"/>
      <c r="ACK6402" s="60"/>
      <c r="ACL6402" s="60"/>
      <c r="ACM6402" s="60"/>
      <c r="ACN6402" s="60"/>
      <c r="ACO6402" s="60"/>
      <c r="ACP6402" s="60"/>
      <c r="ACQ6402" s="60"/>
      <c r="ACR6402" s="60"/>
      <c r="ACS6402" s="60"/>
      <c r="ACT6402" s="60"/>
      <c r="ACU6402" s="60"/>
      <c r="ACV6402" s="60"/>
      <c r="ACW6402" s="60"/>
      <c r="ACX6402" s="60"/>
      <c r="ACY6402" s="60">
        <v>0.98776090710981701</v>
      </c>
      <c r="ACZ6402" s="60"/>
      <c r="ADA6402" s="60"/>
      <c r="ADB6402" s="60"/>
      <c r="ADC6402" s="60"/>
      <c r="ADD6402" s="60"/>
      <c r="ADE6402" s="60"/>
    </row>
    <row r="6403" spans="760:785" x14ac:dyDescent="0.25">
      <c r="ACF6403" s="60"/>
      <c r="ACG6403" s="60"/>
      <c r="ACH6403" s="60"/>
      <c r="ACI6403" s="60"/>
      <c r="ACJ6403" s="60"/>
      <c r="ACK6403" s="60"/>
      <c r="ACL6403" s="60"/>
      <c r="ACM6403" s="60"/>
      <c r="ACN6403" s="60"/>
      <c r="ACO6403" s="60"/>
      <c r="ACP6403" s="60"/>
      <c r="ACQ6403" s="60"/>
      <c r="ACR6403" s="60"/>
      <c r="ACS6403" s="60"/>
      <c r="ACT6403" s="60"/>
      <c r="ACU6403" s="60"/>
      <c r="ACV6403" s="60"/>
      <c r="ACW6403" s="60"/>
      <c r="ACX6403" s="60"/>
      <c r="ACY6403" s="60">
        <v>0.98774835954275597</v>
      </c>
      <c r="ACZ6403" s="60"/>
      <c r="ADA6403" s="60"/>
      <c r="ADB6403" s="60"/>
      <c r="ADC6403" s="60"/>
      <c r="ADD6403" s="60"/>
      <c r="ADE6403" s="60"/>
    </row>
    <row r="6404" spans="760:785" x14ac:dyDescent="0.25">
      <c r="ACF6404" s="60"/>
      <c r="ACG6404" s="60"/>
      <c r="ACH6404" s="60"/>
      <c r="ACI6404" s="60"/>
      <c r="ACJ6404" s="60"/>
      <c r="ACK6404" s="60"/>
      <c r="ACL6404" s="60"/>
      <c r="ACM6404" s="60"/>
      <c r="ACN6404" s="60"/>
      <c r="ACO6404" s="60"/>
      <c r="ACP6404" s="60"/>
      <c r="ACQ6404" s="60"/>
      <c r="ACR6404" s="60"/>
      <c r="ACS6404" s="60"/>
      <c r="ACT6404" s="60"/>
      <c r="ACU6404" s="60"/>
      <c r="ACV6404" s="60"/>
      <c r="ACW6404" s="60"/>
      <c r="ACX6404" s="60"/>
      <c r="ACY6404" s="60">
        <v>0.98773304687150898</v>
      </c>
      <c r="ACZ6404" s="60"/>
      <c r="ADA6404" s="60"/>
      <c r="ADB6404" s="60"/>
      <c r="ADC6404" s="60"/>
      <c r="ADD6404" s="60"/>
      <c r="ADE6404" s="60"/>
    </row>
    <row r="6405" spans="760:785" x14ac:dyDescent="0.25">
      <c r="ACF6405" s="60"/>
      <c r="ACG6405" s="60"/>
      <c r="ACH6405" s="60"/>
      <c r="ACI6405" s="60"/>
      <c r="ACJ6405" s="60"/>
      <c r="ACK6405" s="60"/>
      <c r="ACL6405" s="60"/>
      <c r="ACM6405" s="60"/>
      <c r="ACN6405" s="60"/>
      <c r="ACO6405" s="60"/>
      <c r="ACP6405" s="60"/>
      <c r="ACQ6405" s="60"/>
      <c r="ACR6405" s="60"/>
      <c r="ACS6405" s="60"/>
      <c r="ACT6405" s="60"/>
      <c r="ACU6405" s="60"/>
      <c r="ACV6405" s="60"/>
      <c r="ACW6405" s="60"/>
      <c r="ACX6405" s="60"/>
      <c r="ACY6405" s="60">
        <v>0.987732851249573</v>
      </c>
      <c r="ACZ6405" s="60"/>
      <c r="ADA6405" s="60"/>
      <c r="ADB6405" s="60"/>
      <c r="ADC6405" s="60"/>
      <c r="ADD6405" s="60"/>
      <c r="ADE6405" s="60"/>
    </row>
    <row r="6406" spans="760:785" x14ac:dyDescent="0.25">
      <c r="ACF6406" s="60"/>
      <c r="ACG6406" s="60"/>
      <c r="ACH6406" s="60"/>
      <c r="ACI6406" s="60"/>
      <c r="ACJ6406" s="60"/>
      <c r="ACK6406" s="60"/>
      <c r="ACL6406" s="60"/>
      <c r="ACM6406" s="60"/>
      <c r="ACN6406" s="60"/>
      <c r="ACO6406" s="60"/>
      <c r="ACP6406" s="60"/>
      <c r="ACQ6406" s="60"/>
      <c r="ACR6406" s="60"/>
      <c r="ACS6406" s="60"/>
      <c r="ACT6406" s="60"/>
      <c r="ACU6406" s="60"/>
      <c r="ACV6406" s="60"/>
      <c r="ACW6406" s="60"/>
      <c r="ACX6406" s="60"/>
      <c r="ACY6406" s="60">
        <v>0.98771331055592904</v>
      </c>
      <c r="ACZ6406" s="60"/>
      <c r="ADA6406" s="60"/>
      <c r="ADB6406" s="60"/>
      <c r="ADC6406" s="60"/>
      <c r="ADD6406" s="60"/>
      <c r="ADE6406" s="60"/>
    </row>
    <row r="6407" spans="760:785" x14ac:dyDescent="0.25">
      <c r="ACF6407" s="60"/>
      <c r="ACG6407" s="60"/>
      <c r="ACH6407" s="60"/>
      <c r="ACI6407" s="60"/>
      <c r="ACJ6407" s="60"/>
      <c r="ACK6407" s="60"/>
      <c r="ACL6407" s="60"/>
      <c r="ACM6407" s="60"/>
      <c r="ACN6407" s="60"/>
      <c r="ACO6407" s="60"/>
      <c r="ACP6407" s="60"/>
      <c r="ACQ6407" s="60"/>
      <c r="ACR6407" s="60"/>
      <c r="ACS6407" s="60"/>
      <c r="ACT6407" s="60"/>
      <c r="ACU6407" s="60"/>
      <c r="ACV6407" s="60"/>
      <c r="ACW6407" s="60"/>
      <c r="ACX6407" s="60"/>
      <c r="ACY6407" s="60">
        <v>0.98770818793994197</v>
      </c>
      <c r="ACZ6407" s="60"/>
      <c r="ADA6407" s="60"/>
      <c r="ADB6407" s="60"/>
      <c r="ADC6407" s="60"/>
      <c r="ADD6407" s="60"/>
      <c r="ADE6407" s="60"/>
    </row>
    <row r="6408" spans="760:785" x14ac:dyDescent="0.25">
      <c r="ACF6408" s="60"/>
      <c r="ACG6408" s="60"/>
      <c r="ACH6408" s="60"/>
      <c r="ACI6408" s="60"/>
      <c r="ACJ6408" s="60"/>
      <c r="ACK6408" s="60"/>
      <c r="ACL6408" s="60"/>
      <c r="ACM6408" s="60"/>
      <c r="ACN6408" s="60"/>
      <c r="ACO6408" s="60"/>
      <c r="ACP6408" s="60"/>
      <c r="ACQ6408" s="60"/>
      <c r="ACR6408" s="60"/>
      <c r="ACS6408" s="60"/>
      <c r="ACT6408" s="60"/>
      <c r="ACU6408" s="60"/>
      <c r="ACV6408" s="60"/>
      <c r="ACW6408" s="60"/>
      <c r="ACX6408" s="60"/>
      <c r="ACY6408" s="60">
        <v>0.98770230770232004</v>
      </c>
      <c r="ACZ6408" s="60"/>
      <c r="ADA6408" s="60"/>
      <c r="ADB6408" s="60"/>
      <c r="ADC6408" s="60"/>
      <c r="ADD6408" s="60"/>
      <c r="ADE6408" s="60"/>
    </row>
    <row r="6409" spans="760:785" x14ac:dyDescent="0.25">
      <c r="ACF6409" s="60"/>
      <c r="ACG6409" s="60"/>
      <c r="ACH6409" s="60"/>
      <c r="ACI6409" s="60"/>
      <c r="ACJ6409" s="60"/>
      <c r="ACK6409" s="60"/>
      <c r="ACL6409" s="60"/>
      <c r="ACM6409" s="60"/>
      <c r="ACN6409" s="60"/>
      <c r="ACO6409" s="60"/>
      <c r="ACP6409" s="60"/>
      <c r="ACQ6409" s="60"/>
      <c r="ACR6409" s="60"/>
      <c r="ACS6409" s="60"/>
      <c r="ACT6409" s="60"/>
      <c r="ACU6409" s="60"/>
      <c r="ACV6409" s="60"/>
      <c r="ACW6409" s="60"/>
      <c r="ACX6409" s="60"/>
      <c r="ACY6409" s="60">
        <v>0.98769481109405699</v>
      </c>
      <c r="ACZ6409" s="60"/>
      <c r="ADA6409" s="60"/>
      <c r="ADB6409" s="60"/>
      <c r="ADC6409" s="60"/>
      <c r="ADD6409" s="60"/>
      <c r="ADE6409" s="60"/>
    </row>
    <row r="6410" spans="760:785" x14ac:dyDescent="0.25">
      <c r="ACF6410" s="60"/>
      <c r="ACG6410" s="60"/>
      <c r="ACH6410" s="60"/>
      <c r="ACI6410" s="60"/>
      <c r="ACJ6410" s="60"/>
      <c r="ACK6410" s="60"/>
      <c r="ACL6410" s="60"/>
      <c r="ACM6410" s="60"/>
      <c r="ACN6410" s="60"/>
      <c r="ACO6410" s="60"/>
      <c r="ACP6410" s="60"/>
      <c r="ACQ6410" s="60"/>
      <c r="ACR6410" s="60"/>
      <c r="ACS6410" s="60"/>
      <c r="ACT6410" s="60"/>
      <c r="ACU6410" s="60"/>
      <c r="ACV6410" s="60"/>
      <c r="ACW6410" s="60"/>
      <c r="ACX6410" s="60"/>
      <c r="ACY6410" s="60">
        <v>0.98768368943284102</v>
      </c>
      <c r="ACZ6410" s="60"/>
      <c r="ADA6410" s="60"/>
      <c r="ADB6410" s="60"/>
      <c r="ADC6410" s="60"/>
      <c r="ADD6410" s="60"/>
      <c r="ADE6410" s="60"/>
    </row>
    <row r="6411" spans="760:785" x14ac:dyDescent="0.25">
      <c r="ACF6411" s="60"/>
      <c r="ACG6411" s="60"/>
      <c r="ACH6411" s="60"/>
      <c r="ACI6411" s="60"/>
      <c r="ACJ6411" s="60"/>
      <c r="ACK6411" s="60"/>
      <c r="ACL6411" s="60"/>
      <c r="ACM6411" s="60"/>
      <c r="ACN6411" s="60"/>
      <c r="ACO6411" s="60"/>
      <c r="ACP6411" s="60"/>
      <c r="ACQ6411" s="60"/>
      <c r="ACR6411" s="60"/>
      <c r="ACS6411" s="60"/>
      <c r="ACT6411" s="60"/>
      <c r="ACU6411" s="60"/>
      <c r="ACV6411" s="60"/>
      <c r="ACW6411" s="60"/>
      <c r="ACX6411" s="60"/>
      <c r="ACY6411" s="60">
        <v>0.98768023888251</v>
      </c>
      <c r="ACZ6411" s="60"/>
      <c r="ADA6411" s="60"/>
      <c r="ADB6411" s="60"/>
      <c r="ADC6411" s="60"/>
      <c r="ADD6411" s="60"/>
      <c r="ADE6411" s="60"/>
    </row>
    <row r="6412" spans="760:785" x14ac:dyDescent="0.25">
      <c r="ACF6412" s="60"/>
      <c r="ACG6412" s="60"/>
      <c r="ACH6412" s="60"/>
      <c r="ACI6412" s="60"/>
      <c r="ACJ6412" s="60"/>
      <c r="ACK6412" s="60"/>
      <c r="ACL6412" s="60"/>
      <c r="ACM6412" s="60"/>
      <c r="ACN6412" s="60"/>
      <c r="ACO6412" s="60"/>
      <c r="ACP6412" s="60"/>
      <c r="ACQ6412" s="60"/>
      <c r="ACR6412" s="60"/>
      <c r="ACS6412" s="60"/>
      <c r="ACT6412" s="60"/>
      <c r="ACU6412" s="60"/>
      <c r="ACV6412" s="60"/>
      <c r="ACW6412" s="60"/>
      <c r="ACX6412" s="60"/>
      <c r="ACY6412" s="60">
        <v>0.987632554095633</v>
      </c>
      <c r="ACZ6412" s="60"/>
      <c r="ADA6412" s="60"/>
      <c r="ADB6412" s="60"/>
      <c r="ADC6412" s="60"/>
      <c r="ADD6412" s="60"/>
      <c r="ADE6412" s="60"/>
    </row>
    <row r="6413" spans="760:785" x14ac:dyDescent="0.25">
      <c r="ACF6413" s="60"/>
      <c r="ACG6413" s="60"/>
      <c r="ACH6413" s="60"/>
      <c r="ACI6413" s="60"/>
      <c r="ACJ6413" s="60"/>
      <c r="ACK6413" s="60"/>
      <c r="ACL6413" s="60"/>
      <c r="ACM6413" s="60"/>
      <c r="ACN6413" s="60"/>
      <c r="ACO6413" s="60"/>
      <c r="ACP6413" s="60"/>
      <c r="ACQ6413" s="60"/>
      <c r="ACR6413" s="60"/>
      <c r="ACS6413" s="60"/>
      <c r="ACT6413" s="60"/>
      <c r="ACU6413" s="60"/>
      <c r="ACV6413" s="60"/>
      <c r="ACW6413" s="60"/>
      <c r="ACX6413" s="60"/>
      <c r="ACY6413" s="60">
        <v>0.98762762964064599</v>
      </c>
      <c r="ACZ6413" s="60"/>
      <c r="ADA6413" s="60"/>
      <c r="ADB6413" s="60"/>
      <c r="ADC6413" s="60"/>
      <c r="ADD6413" s="60"/>
      <c r="ADE6413" s="60"/>
    </row>
    <row r="6414" spans="760:785" x14ac:dyDescent="0.25">
      <c r="ACF6414" s="60"/>
      <c r="ACG6414" s="60"/>
      <c r="ACH6414" s="60"/>
      <c r="ACI6414" s="60"/>
      <c r="ACJ6414" s="60"/>
      <c r="ACK6414" s="60"/>
      <c r="ACL6414" s="60"/>
      <c r="ACM6414" s="60"/>
      <c r="ACN6414" s="60"/>
      <c r="ACO6414" s="60"/>
      <c r="ACP6414" s="60"/>
      <c r="ACQ6414" s="60"/>
      <c r="ACR6414" s="60"/>
      <c r="ACS6414" s="60"/>
      <c r="ACT6414" s="60"/>
      <c r="ACU6414" s="60"/>
      <c r="ACV6414" s="60"/>
      <c r="ACW6414" s="60"/>
      <c r="ACX6414" s="60"/>
      <c r="ACY6414" s="60">
        <v>0.987624947552458</v>
      </c>
      <c r="ACZ6414" s="60"/>
      <c r="ADA6414" s="60"/>
      <c r="ADB6414" s="60"/>
      <c r="ADC6414" s="60"/>
      <c r="ADD6414" s="60"/>
      <c r="ADE6414" s="60"/>
    </row>
    <row r="6415" spans="760:785" x14ac:dyDescent="0.25">
      <c r="ACF6415" s="60"/>
      <c r="ACG6415" s="60"/>
      <c r="ACH6415" s="60"/>
      <c r="ACI6415" s="60"/>
      <c r="ACJ6415" s="60"/>
      <c r="ACK6415" s="60"/>
      <c r="ACL6415" s="60"/>
      <c r="ACM6415" s="60"/>
      <c r="ACN6415" s="60"/>
      <c r="ACO6415" s="60"/>
      <c r="ACP6415" s="60"/>
      <c r="ACQ6415" s="60"/>
      <c r="ACR6415" s="60"/>
      <c r="ACS6415" s="60"/>
      <c r="ACT6415" s="60"/>
      <c r="ACU6415" s="60"/>
      <c r="ACV6415" s="60"/>
      <c r="ACW6415" s="60"/>
      <c r="ACX6415" s="60"/>
      <c r="ACY6415" s="60">
        <v>0.98761413242656704</v>
      </c>
      <c r="ACZ6415" s="60"/>
      <c r="ADA6415" s="60"/>
      <c r="ADB6415" s="60"/>
      <c r="ADC6415" s="60"/>
      <c r="ADD6415" s="60"/>
      <c r="ADE6415" s="60"/>
    </row>
    <row r="6416" spans="760:785" x14ac:dyDescent="0.25">
      <c r="ACF6416" s="60"/>
      <c r="ACG6416" s="60"/>
      <c r="ACH6416" s="60"/>
      <c r="ACI6416" s="60"/>
      <c r="ACJ6416" s="60"/>
      <c r="ACK6416" s="60"/>
      <c r="ACL6416" s="60"/>
      <c r="ACM6416" s="60"/>
      <c r="ACN6416" s="60"/>
      <c r="ACO6416" s="60"/>
      <c r="ACP6416" s="60"/>
      <c r="ACQ6416" s="60"/>
      <c r="ACR6416" s="60"/>
      <c r="ACS6416" s="60"/>
      <c r="ACT6416" s="60"/>
      <c r="ACU6416" s="60"/>
      <c r="ACV6416" s="60"/>
      <c r="ACW6416" s="60"/>
      <c r="ACX6416" s="60"/>
      <c r="ACY6416" s="60">
        <v>0.98761372068342601</v>
      </c>
      <c r="ACZ6416" s="60"/>
      <c r="ADA6416" s="60"/>
      <c r="ADB6416" s="60"/>
      <c r="ADC6416" s="60"/>
      <c r="ADD6416" s="60"/>
      <c r="ADE6416" s="60"/>
    </row>
    <row r="6417" spans="760:785" x14ac:dyDescent="0.25">
      <c r="ACF6417" s="60"/>
      <c r="ACG6417" s="60"/>
      <c r="ACH6417" s="60"/>
      <c r="ACI6417" s="60"/>
      <c r="ACJ6417" s="60"/>
      <c r="ACK6417" s="60"/>
      <c r="ACL6417" s="60"/>
      <c r="ACM6417" s="60"/>
      <c r="ACN6417" s="60"/>
      <c r="ACO6417" s="60"/>
      <c r="ACP6417" s="60"/>
      <c r="ACQ6417" s="60"/>
      <c r="ACR6417" s="60"/>
      <c r="ACS6417" s="60"/>
      <c r="ACT6417" s="60"/>
      <c r="ACU6417" s="60"/>
      <c r="ACV6417" s="60"/>
      <c r="ACW6417" s="60"/>
      <c r="ACX6417" s="60"/>
      <c r="ACY6417" s="60">
        <v>0.98759398737145199</v>
      </c>
      <c r="ACZ6417" s="60"/>
      <c r="ADA6417" s="60"/>
      <c r="ADB6417" s="60"/>
      <c r="ADC6417" s="60"/>
      <c r="ADD6417" s="60"/>
      <c r="ADE6417" s="60"/>
    </row>
    <row r="6418" spans="760:785" x14ac:dyDescent="0.25">
      <c r="ACF6418" s="60"/>
      <c r="ACG6418" s="60"/>
      <c r="ACH6418" s="60"/>
      <c r="ACI6418" s="60"/>
      <c r="ACJ6418" s="60"/>
      <c r="ACK6418" s="60"/>
      <c r="ACL6418" s="60"/>
      <c r="ACM6418" s="60"/>
      <c r="ACN6418" s="60"/>
      <c r="ACO6418" s="60"/>
      <c r="ACP6418" s="60"/>
      <c r="ACQ6418" s="60"/>
      <c r="ACR6418" s="60"/>
      <c r="ACS6418" s="60"/>
      <c r="ACT6418" s="60"/>
      <c r="ACU6418" s="60"/>
      <c r="ACV6418" s="60"/>
      <c r="ACW6418" s="60"/>
      <c r="ACX6418" s="60"/>
      <c r="ACY6418" s="60">
        <v>0.98754604569611104</v>
      </c>
      <c r="ACZ6418" s="60"/>
      <c r="ADA6418" s="60"/>
      <c r="ADB6418" s="60"/>
      <c r="ADC6418" s="60"/>
      <c r="ADD6418" s="60"/>
      <c r="ADE6418" s="60"/>
    </row>
    <row r="6419" spans="760:785" x14ac:dyDescent="0.25">
      <c r="ACF6419" s="60"/>
      <c r="ACG6419" s="60"/>
      <c r="ACH6419" s="60"/>
      <c r="ACI6419" s="60"/>
      <c r="ACJ6419" s="60"/>
      <c r="ACK6419" s="60"/>
      <c r="ACL6419" s="60"/>
      <c r="ACM6419" s="60"/>
      <c r="ACN6419" s="60"/>
      <c r="ACO6419" s="60"/>
      <c r="ACP6419" s="60"/>
      <c r="ACQ6419" s="60"/>
      <c r="ACR6419" s="60"/>
      <c r="ACS6419" s="60"/>
      <c r="ACT6419" s="60"/>
      <c r="ACU6419" s="60"/>
      <c r="ACV6419" s="60"/>
      <c r="ACW6419" s="60"/>
      <c r="ACX6419" s="60"/>
      <c r="ACY6419" s="60">
        <v>0.98754365231986896</v>
      </c>
      <c r="ACZ6419" s="60"/>
      <c r="ADA6419" s="60"/>
      <c r="ADB6419" s="60"/>
      <c r="ADC6419" s="60"/>
      <c r="ADD6419" s="60"/>
      <c r="ADE6419" s="60"/>
    </row>
    <row r="6420" spans="760:785" x14ac:dyDescent="0.25">
      <c r="ACF6420" s="60"/>
      <c r="ACG6420" s="60"/>
      <c r="ACH6420" s="60"/>
      <c r="ACI6420" s="60"/>
      <c r="ACJ6420" s="60"/>
      <c r="ACK6420" s="60"/>
      <c r="ACL6420" s="60"/>
      <c r="ACM6420" s="60"/>
      <c r="ACN6420" s="60"/>
      <c r="ACO6420" s="60"/>
      <c r="ACP6420" s="60"/>
      <c r="ACQ6420" s="60"/>
      <c r="ACR6420" s="60"/>
      <c r="ACS6420" s="60"/>
      <c r="ACT6420" s="60"/>
      <c r="ACU6420" s="60"/>
      <c r="ACV6420" s="60"/>
      <c r="ACW6420" s="60"/>
      <c r="ACX6420" s="60"/>
      <c r="ACY6420" s="60">
        <v>0.98752373550180095</v>
      </c>
      <c r="ACZ6420" s="60"/>
      <c r="ADA6420" s="60"/>
      <c r="ADB6420" s="60"/>
      <c r="ADC6420" s="60"/>
      <c r="ADD6420" s="60"/>
      <c r="ADE6420" s="60"/>
    </row>
    <row r="6421" spans="760:785" x14ac:dyDescent="0.25">
      <c r="ACF6421" s="60"/>
      <c r="ACG6421" s="60"/>
      <c r="ACH6421" s="60"/>
      <c r="ACI6421" s="60"/>
      <c r="ACJ6421" s="60"/>
      <c r="ACK6421" s="60"/>
      <c r="ACL6421" s="60"/>
      <c r="ACM6421" s="60"/>
      <c r="ACN6421" s="60"/>
      <c r="ACO6421" s="60"/>
      <c r="ACP6421" s="60"/>
      <c r="ACQ6421" s="60"/>
      <c r="ACR6421" s="60"/>
      <c r="ACS6421" s="60"/>
      <c r="ACT6421" s="60"/>
      <c r="ACU6421" s="60"/>
      <c r="ACV6421" s="60"/>
      <c r="ACW6421" s="60"/>
      <c r="ACX6421" s="60"/>
      <c r="ACY6421" s="60">
        <v>0.98751460957716997</v>
      </c>
      <c r="ACZ6421" s="60"/>
      <c r="ADA6421" s="60"/>
      <c r="ADB6421" s="60"/>
      <c r="ADC6421" s="60"/>
      <c r="ADD6421" s="60"/>
      <c r="ADE6421" s="60"/>
    </row>
    <row r="6422" spans="760:785" x14ac:dyDescent="0.25">
      <c r="ACF6422" s="60"/>
      <c r="ACG6422" s="60"/>
      <c r="ACH6422" s="60"/>
      <c r="ACI6422" s="60"/>
      <c r="ACJ6422" s="60"/>
      <c r="ACK6422" s="60"/>
      <c r="ACL6422" s="60"/>
      <c r="ACM6422" s="60"/>
      <c r="ACN6422" s="60"/>
      <c r="ACO6422" s="60"/>
      <c r="ACP6422" s="60"/>
      <c r="ACQ6422" s="60"/>
      <c r="ACR6422" s="60"/>
      <c r="ACS6422" s="60"/>
      <c r="ACT6422" s="60"/>
      <c r="ACU6422" s="60"/>
      <c r="ACV6422" s="60"/>
      <c r="ACW6422" s="60"/>
      <c r="ACX6422" s="60"/>
      <c r="ACY6422" s="60">
        <v>0.987482291949766</v>
      </c>
      <c r="ACZ6422" s="60"/>
      <c r="ADA6422" s="60"/>
      <c r="ADB6422" s="60"/>
      <c r="ADC6422" s="60"/>
      <c r="ADD6422" s="60"/>
      <c r="ADE6422" s="60"/>
    </row>
    <row r="6423" spans="760:785" x14ac:dyDescent="0.25">
      <c r="ACF6423" s="60"/>
      <c r="ACG6423" s="60"/>
      <c r="ACH6423" s="60"/>
      <c r="ACI6423" s="60"/>
      <c r="ACJ6423" s="60"/>
      <c r="ACK6423" s="60"/>
      <c r="ACL6423" s="60"/>
      <c r="ACM6423" s="60"/>
      <c r="ACN6423" s="60"/>
      <c r="ACO6423" s="60"/>
      <c r="ACP6423" s="60"/>
      <c r="ACQ6423" s="60"/>
      <c r="ACR6423" s="60"/>
      <c r="ACS6423" s="60"/>
      <c r="ACT6423" s="60"/>
      <c r="ACU6423" s="60"/>
      <c r="ACV6423" s="60"/>
      <c r="ACW6423" s="60"/>
      <c r="ACX6423" s="60"/>
      <c r="ACY6423" s="60">
        <v>0.98747915481391502</v>
      </c>
      <c r="ACZ6423" s="60"/>
      <c r="ADA6423" s="60"/>
      <c r="ADB6423" s="60"/>
      <c r="ADC6423" s="60"/>
      <c r="ADD6423" s="60"/>
      <c r="ADE6423" s="60"/>
    </row>
    <row r="6424" spans="760:785" x14ac:dyDescent="0.25">
      <c r="ACF6424" s="60"/>
      <c r="ACG6424" s="60"/>
      <c r="ACH6424" s="60"/>
      <c r="ACI6424" s="60"/>
      <c r="ACJ6424" s="60"/>
      <c r="ACK6424" s="60"/>
      <c r="ACL6424" s="60"/>
      <c r="ACM6424" s="60"/>
      <c r="ACN6424" s="60"/>
      <c r="ACO6424" s="60"/>
      <c r="ACP6424" s="60"/>
      <c r="ACQ6424" s="60"/>
      <c r="ACR6424" s="60"/>
      <c r="ACS6424" s="60"/>
      <c r="ACT6424" s="60"/>
      <c r="ACU6424" s="60"/>
      <c r="ACV6424" s="60"/>
      <c r="ACW6424" s="60"/>
      <c r="ACX6424" s="60"/>
      <c r="ACY6424" s="60">
        <v>0.98747658507533098</v>
      </c>
      <c r="ACZ6424" s="60"/>
      <c r="ADA6424" s="60"/>
      <c r="ADB6424" s="60"/>
      <c r="ADC6424" s="60"/>
      <c r="ADD6424" s="60"/>
      <c r="ADE6424" s="60"/>
    </row>
    <row r="6425" spans="760:785" x14ac:dyDescent="0.25">
      <c r="ACF6425" s="60"/>
      <c r="ACG6425" s="60"/>
      <c r="ACH6425" s="60"/>
      <c r="ACI6425" s="60"/>
      <c r="ACJ6425" s="60"/>
      <c r="ACK6425" s="60"/>
      <c r="ACL6425" s="60"/>
      <c r="ACM6425" s="60"/>
      <c r="ACN6425" s="60"/>
      <c r="ACO6425" s="60"/>
      <c r="ACP6425" s="60"/>
      <c r="ACQ6425" s="60"/>
      <c r="ACR6425" s="60"/>
      <c r="ACS6425" s="60"/>
      <c r="ACT6425" s="60"/>
      <c r="ACU6425" s="60"/>
      <c r="ACV6425" s="60"/>
      <c r="ACW6425" s="60"/>
      <c r="ACX6425" s="60"/>
      <c r="ACY6425" s="60">
        <v>0.98745972994319997</v>
      </c>
      <c r="ACZ6425" s="60"/>
      <c r="ADA6425" s="60"/>
      <c r="ADB6425" s="60"/>
      <c r="ADC6425" s="60"/>
      <c r="ADD6425" s="60"/>
      <c r="ADE6425" s="60"/>
    </row>
    <row r="6426" spans="760:785" x14ac:dyDescent="0.25">
      <c r="ACF6426" s="60"/>
      <c r="ACG6426" s="60"/>
      <c r="ACH6426" s="60"/>
      <c r="ACI6426" s="60"/>
      <c r="ACJ6426" s="60"/>
      <c r="ACK6426" s="60"/>
      <c r="ACL6426" s="60"/>
      <c r="ACM6426" s="60"/>
      <c r="ACN6426" s="60"/>
      <c r="ACO6426" s="60"/>
      <c r="ACP6426" s="60"/>
      <c r="ACQ6426" s="60"/>
      <c r="ACR6426" s="60"/>
      <c r="ACS6426" s="60"/>
      <c r="ACT6426" s="60"/>
      <c r="ACU6426" s="60"/>
      <c r="ACV6426" s="60"/>
      <c r="ACW6426" s="60"/>
      <c r="ACX6426" s="60"/>
      <c r="ACY6426" s="60">
        <v>0.98745353470601804</v>
      </c>
      <c r="ACZ6426" s="60"/>
      <c r="ADA6426" s="60"/>
      <c r="ADB6426" s="60"/>
      <c r="ADC6426" s="60"/>
      <c r="ADD6426" s="60"/>
      <c r="ADE6426" s="60"/>
    </row>
    <row r="6427" spans="760:785" x14ac:dyDescent="0.25">
      <c r="ACF6427" s="60"/>
      <c r="ACG6427" s="60"/>
      <c r="ACH6427" s="60"/>
      <c r="ACI6427" s="60"/>
      <c r="ACJ6427" s="60"/>
      <c r="ACK6427" s="60"/>
      <c r="ACL6427" s="60"/>
      <c r="ACM6427" s="60"/>
      <c r="ACN6427" s="60"/>
      <c r="ACO6427" s="60"/>
      <c r="ACP6427" s="60"/>
      <c r="ACQ6427" s="60"/>
      <c r="ACR6427" s="60"/>
      <c r="ACS6427" s="60"/>
      <c r="ACT6427" s="60"/>
      <c r="ACU6427" s="60"/>
      <c r="ACV6427" s="60"/>
      <c r="ACW6427" s="60"/>
      <c r="ACX6427" s="60"/>
      <c r="ACY6427" s="60">
        <v>0.98743615838973897</v>
      </c>
      <c r="ACZ6427" s="60"/>
      <c r="ADA6427" s="60"/>
      <c r="ADB6427" s="60"/>
      <c r="ADC6427" s="60"/>
      <c r="ADD6427" s="60"/>
      <c r="ADE6427" s="60"/>
    </row>
    <row r="6428" spans="760:785" x14ac:dyDescent="0.25">
      <c r="ACF6428" s="60"/>
      <c r="ACG6428" s="60"/>
      <c r="ACH6428" s="60"/>
      <c r="ACI6428" s="60"/>
      <c r="ACJ6428" s="60"/>
      <c r="ACK6428" s="60"/>
      <c r="ACL6428" s="60"/>
      <c r="ACM6428" s="60"/>
      <c r="ACN6428" s="60"/>
      <c r="ACO6428" s="60"/>
      <c r="ACP6428" s="60"/>
      <c r="ACQ6428" s="60"/>
      <c r="ACR6428" s="60"/>
      <c r="ACS6428" s="60"/>
      <c r="ACT6428" s="60"/>
      <c r="ACU6428" s="60"/>
      <c r="ACV6428" s="60"/>
      <c r="ACW6428" s="60"/>
      <c r="ACX6428" s="60"/>
      <c r="ACY6428" s="60">
        <v>0.98742236962708796</v>
      </c>
      <c r="ACZ6428" s="60"/>
      <c r="ADA6428" s="60"/>
      <c r="ADB6428" s="60"/>
      <c r="ADC6428" s="60"/>
      <c r="ADD6428" s="60"/>
      <c r="ADE6428" s="60"/>
    </row>
    <row r="6429" spans="760:785" x14ac:dyDescent="0.25">
      <c r="ACF6429" s="60"/>
      <c r="ACG6429" s="60"/>
      <c r="ACH6429" s="60"/>
      <c r="ACI6429" s="60"/>
      <c r="ACJ6429" s="60"/>
      <c r="ACK6429" s="60"/>
      <c r="ACL6429" s="60"/>
      <c r="ACM6429" s="60"/>
      <c r="ACN6429" s="60"/>
      <c r="ACO6429" s="60"/>
      <c r="ACP6429" s="60"/>
      <c r="ACQ6429" s="60"/>
      <c r="ACR6429" s="60"/>
      <c r="ACS6429" s="60"/>
      <c r="ACT6429" s="60"/>
      <c r="ACU6429" s="60"/>
      <c r="ACV6429" s="60"/>
      <c r="ACW6429" s="60"/>
      <c r="ACX6429" s="60"/>
      <c r="ACY6429" s="60">
        <v>0.98741070153924404</v>
      </c>
      <c r="ACZ6429" s="60"/>
      <c r="ADA6429" s="60"/>
      <c r="ADB6429" s="60"/>
      <c r="ADC6429" s="60"/>
      <c r="ADD6429" s="60"/>
      <c r="ADE6429" s="60"/>
    </row>
    <row r="6430" spans="760:785" x14ac:dyDescent="0.25">
      <c r="ACF6430" s="60"/>
      <c r="ACG6430" s="60"/>
      <c r="ACH6430" s="60"/>
      <c r="ACI6430" s="60"/>
      <c r="ACJ6430" s="60"/>
      <c r="ACK6430" s="60"/>
      <c r="ACL6430" s="60"/>
      <c r="ACM6430" s="60"/>
      <c r="ACN6430" s="60"/>
      <c r="ACO6430" s="60"/>
      <c r="ACP6430" s="60"/>
      <c r="ACQ6430" s="60"/>
      <c r="ACR6430" s="60"/>
      <c r="ACS6430" s="60"/>
      <c r="ACT6430" s="60"/>
      <c r="ACU6430" s="60"/>
      <c r="ACV6430" s="60"/>
      <c r="ACW6430" s="60"/>
      <c r="ACX6430" s="60"/>
      <c r="ACY6430" s="60">
        <v>0.98740118914375097</v>
      </c>
      <c r="ACZ6430" s="60"/>
      <c r="ADA6430" s="60"/>
      <c r="ADB6430" s="60"/>
      <c r="ADC6430" s="60"/>
      <c r="ADD6430" s="60"/>
      <c r="ADE6430" s="60"/>
    </row>
    <row r="6431" spans="760:785" x14ac:dyDescent="0.25">
      <c r="ACF6431" s="60"/>
      <c r="ACG6431" s="60"/>
      <c r="ACH6431" s="60"/>
      <c r="ACI6431" s="60"/>
      <c r="ACJ6431" s="60"/>
      <c r="ACK6431" s="60"/>
      <c r="ACL6431" s="60"/>
      <c r="ACM6431" s="60"/>
      <c r="ACN6431" s="60"/>
      <c r="ACO6431" s="60"/>
      <c r="ACP6431" s="60"/>
      <c r="ACQ6431" s="60"/>
      <c r="ACR6431" s="60"/>
      <c r="ACS6431" s="60"/>
      <c r="ACT6431" s="60"/>
      <c r="ACU6431" s="60"/>
      <c r="ACV6431" s="60"/>
      <c r="ACW6431" s="60"/>
      <c r="ACX6431" s="60"/>
      <c r="ACY6431" s="60">
        <v>0.98739600884767698</v>
      </c>
      <c r="ACZ6431" s="60"/>
      <c r="ADA6431" s="60"/>
      <c r="ADB6431" s="60"/>
      <c r="ADC6431" s="60"/>
      <c r="ADD6431" s="60"/>
      <c r="ADE6431" s="60"/>
    </row>
    <row r="6432" spans="760:785" x14ac:dyDescent="0.25">
      <c r="ACF6432" s="60"/>
      <c r="ACG6432" s="60"/>
      <c r="ACH6432" s="60"/>
      <c r="ACI6432" s="60"/>
      <c r="ACJ6432" s="60"/>
      <c r="ACK6432" s="60"/>
      <c r="ACL6432" s="60"/>
      <c r="ACM6432" s="60"/>
      <c r="ACN6432" s="60"/>
      <c r="ACO6432" s="60"/>
      <c r="ACP6432" s="60"/>
      <c r="ACQ6432" s="60"/>
      <c r="ACR6432" s="60"/>
      <c r="ACS6432" s="60"/>
      <c r="ACT6432" s="60"/>
      <c r="ACU6432" s="60"/>
      <c r="ACV6432" s="60"/>
      <c r="ACW6432" s="60"/>
      <c r="ACX6432" s="60"/>
      <c r="ACY6432" s="60">
        <v>0.98737419385505198</v>
      </c>
      <c r="ACZ6432" s="60"/>
      <c r="ADA6432" s="60"/>
      <c r="ADB6432" s="60"/>
      <c r="ADC6432" s="60"/>
      <c r="ADD6432" s="60"/>
      <c r="ADE6432" s="60"/>
    </row>
    <row r="6433" spans="760:785" x14ac:dyDescent="0.25">
      <c r="ACF6433" s="60"/>
      <c r="ACG6433" s="60"/>
      <c r="ACH6433" s="60"/>
      <c r="ACI6433" s="60"/>
      <c r="ACJ6433" s="60"/>
      <c r="ACK6433" s="60"/>
      <c r="ACL6433" s="60"/>
      <c r="ACM6433" s="60"/>
      <c r="ACN6433" s="60"/>
      <c r="ACO6433" s="60"/>
      <c r="ACP6433" s="60"/>
      <c r="ACQ6433" s="60"/>
      <c r="ACR6433" s="60"/>
      <c r="ACS6433" s="60"/>
      <c r="ACT6433" s="60"/>
      <c r="ACU6433" s="60"/>
      <c r="ACV6433" s="60"/>
      <c r="ACW6433" s="60"/>
      <c r="ACX6433" s="60"/>
      <c r="ACY6433" s="60">
        <v>0.98737053876040304</v>
      </c>
      <c r="ACZ6433" s="60"/>
      <c r="ADA6433" s="60"/>
      <c r="ADB6433" s="60"/>
      <c r="ADC6433" s="60"/>
      <c r="ADD6433" s="60"/>
      <c r="ADE6433" s="60"/>
    </row>
    <row r="6434" spans="760:785" x14ac:dyDescent="0.25">
      <c r="ACF6434" s="60"/>
      <c r="ACG6434" s="60"/>
      <c r="ACH6434" s="60"/>
      <c r="ACI6434" s="60"/>
      <c r="ACJ6434" s="60"/>
      <c r="ACK6434" s="60"/>
      <c r="ACL6434" s="60"/>
      <c r="ACM6434" s="60"/>
      <c r="ACN6434" s="60"/>
      <c r="ACO6434" s="60"/>
      <c r="ACP6434" s="60"/>
      <c r="ACQ6434" s="60"/>
      <c r="ACR6434" s="60"/>
      <c r="ACS6434" s="60"/>
      <c r="ACT6434" s="60"/>
      <c r="ACU6434" s="60"/>
      <c r="ACV6434" s="60"/>
      <c r="ACW6434" s="60"/>
      <c r="ACX6434" s="60"/>
      <c r="ACY6434" s="60">
        <v>0.98735049917552897</v>
      </c>
      <c r="ACZ6434" s="60"/>
      <c r="ADA6434" s="60"/>
      <c r="ADB6434" s="60"/>
      <c r="ADC6434" s="60"/>
      <c r="ADD6434" s="60"/>
      <c r="ADE6434" s="60"/>
    </row>
    <row r="6435" spans="760:785" x14ac:dyDescent="0.25">
      <c r="ACF6435" s="60"/>
      <c r="ACG6435" s="60"/>
      <c r="ACH6435" s="60"/>
      <c r="ACI6435" s="60"/>
      <c r="ACJ6435" s="60"/>
      <c r="ACK6435" s="60"/>
      <c r="ACL6435" s="60"/>
      <c r="ACM6435" s="60"/>
      <c r="ACN6435" s="60"/>
      <c r="ACO6435" s="60"/>
      <c r="ACP6435" s="60"/>
      <c r="ACQ6435" s="60"/>
      <c r="ACR6435" s="60"/>
      <c r="ACS6435" s="60"/>
      <c r="ACT6435" s="60"/>
      <c r="ACU6435" s="60"/>
      <c r="ACV6435" s="60"/>
      <c r="ACW6435" s="60"/>
      <c r="ACX6435" s="60"/>
      <c r="ACY6435" s="60">
        <v>0.98734407529357904</v>
      </c>
      <c r="ACZ6435" s="60"/>
      <c r="ADA6435" s="60"/>
      <c r="ADB6435" s="60"/>
      <c r="ADC6435" s="60"/>
      <c r="ADD6435" s="60"/>
      <c r="ADE6435" s="60"/>
    </row>
    <row r="6436" spans="760:785" x14ac:dyDescent="0.25">
      <c r="ACF6436" s="60"/>
      <c r="ACG6436" s="60"/>
      <c r="ACH6436" s="60"/>
      <c r="ACI6436" s="60"/>
      <c r="ACJ6436" s="60"/>
      <c r="ACK6436" s="60"/>
      <c r="ACL6436" s="60"/>
      <c r="ACM6436" s="60"/>
      <c r="ACN6436" s="60"/>
      <c r="ACO6436" s="60"/>
      <c r="ACP6436" s="60"/>
      <c r="ACQ6436" s="60"/>
      <c r="ACR6436" s="60"/>
      <c r="ACS6436" s="60"/>
      <c r="ACT6436" s="60"/>
      <c r="ACU6436" s="60"/>
      <c r="ACV6436" s="60"/>
      <c r="ACW6436" s="60"/>
      <c r="ACX6436" s="60"/>
      <c r="ACY6436" s="60">
        <v>0.98732706334661302</v>
      </c>
      <c r="ACZ6436" s="60"/>
      <c r="ADA6436" s="60"/>
      <c r="ADB6436" s="60"/>
      <c r="ADC6436" s="60"/>
      <c r="ADD6436" s="60"/>
      <c r="ADE6436" s="60"/>
    </row>
    <row r="6437" spans="760:785" x14ac:dyDescent="0.25">
      <c r="ACF6437" s="60"/>
      <c r="ACG6437" s="60"/>
      <c r="ACH6437" s="60"/>
      <c r="ACI6437" s="60"/>
      <c r="ACJ6437" s="60"/>
      <c r="ACK6437" s="60"/>
      <c r="ACL6437" s="60"/>
      <c r="ACM6437" s="60"/>
      <c r="ACN6437" s="60"/>
      <c r="ACO6437" s="60"/>
      <c r="ACP6437" s="60"/>
      <c r="ACQ6437" s="60"/>
      <c r="ACR6437" s="60"/>
      <c r="ACS6437" s="60"/>
      <c r="ACT6437" s="60"/>
      <c r="ACU6437" s="60"/>
      <c r="ACV6437" s="60"/>
      <c r="ACW6437" s="60"/>
      <c r="ACX6437" s="60"/>
      <c r="ACY6437" s="60">
        <v>0.987321352700128</v>
      </c>
      <c r="ACZ6437" s="60"/>
      <c r="ADA6437" s="60"/>
      <c r="ADB6437" s="60"/>
      <c r="ADC6437" s="60"/>
      <c r="ADD6437" s="60"/>
      <c r="ADE6437" s="60"/>
    </row>
    <row r="6438" spans="760:785" x14ac:dyDescent="0.25">
      <c r="ACF6438" s="60"/>
      <c r="ACG6438" s="60"/>
      <c r="ACH6438" s="60"/>
      <c r="ACI6438" s="60"/>
      <c r="ACJ6438" s="60"/>
      <c r="ACK6438" s="60"/>
      <c r="ACL6438" s="60"/>
      <c r="ACM6438" s="60"/>
      <c r="ACN6438" s="60"/>
      <c r="ACO6438" s="60"/>
      <c r="ACP6438" s="60"/>
      <c r="ACQ6438" s="60"/>
      <c r="ACR6438" s="60"/>
      <c r="ACS6438" s="60"/>
      <c r="ACT6438" s="60"/>
      <c r="ACU6438" s="60"/>
      <c r="ACV6438" s="60"/>
      <c r="ACW6438" s="60"/>
      <c r="ACX6438" s="60"/>
      <c r="ACY6438" s="60">
        <v>0.98730894805635305</v>
      </c>
      <c r="ACZ6438" s="60"/>
      <c r="ADA6438" s="60"/>
      <c r="ADB6438" s="60"/>
      <c r="ADC6438" s="60"/>
      <c r="ADD6438" s="60"/>
      <c r="ADE6438" s="60"/>
    </row>
    <row r="6439" spans="760:785" x14ac:dyDescent="0.25">
      <c r="ACF6439" s="60"/>
      <c r="ACG6439" s="60"/>
      <c r="ACH6439" s="60"/>
      <c r="ACI6439" s="60"/>
      <c r="ACJ6439" s="60"/>
      <c r="ACK6439" s="60"/>
      <c r="ACL6439" s="60"/>
      <c r="ACM6439" s="60"/>
      <c r="ACN6439" s="60"/>
      <c r="ACO6439" s="60"/>
      <c r="ACP6439" s="60"/>
      <c r="ACQ6439" s="60"/>
      <c r="ACR6439" s="60"/>
      <c r="ACS6439" s="60"/>
      <c r="ACT6439" s="60"/>
      <c r="ACU6439" s="60"/>
      <c r="ACV6439" s="60"/>
      <c r="ACW6439" s="60"/>
      <c r="ACX6439" s="60"/>
      <c r="ACY6439" s="60">
        <v>0.98730063037455895</v>
      </c>
      <c r="ACZ6439" s="60"/>
      <c r="ADA6439" s="60"/>
      <c r="ADB6439" s="60"/>
      <c r="ADC6439" s="60"/>
      <c r="ADD6439" s="60"/>
      <c r="ADE6439" s="60"/>
    </row>
    <row r="6440" spans="760:785" x14ac:dyDescent="0.25">
      <c r="ACF6440" s="60"/>
      <c r="ACG6440" s="60"/>
      <c r="ACH6440" s="60"/>
      <c r="ACI6440" s="60"/>
      <c r="ACJ6440" s="60"/>
      <c r="ACK6440" s="60"/>
      <c r="ACL6440" s="60"/>
      <c r="ACM6440" s="60"/>
      <c r="ACN6440" s="60"/>
      <c r="ACO6440" s="60"/>
      <c r="ACP6440" s="60"/>
      <c r="ACQ6440" s="60"/>
      <c r="ACR6440" s="60"/>
      <c r="ACS6440" s="60"/>
      <c r="ACT6440" s="60"/>
      <c r="ACU6440" s="60"/>
      <c r="ACV6440" s="60"/>
      <c r="ACW6440" s="60"/>
      <c r="ACX6440" s="60"/>
      <c r="ACY6440" s="60">
        <v>0.98729598694478404</v>
      </c>
      <c r="ACZ6440" s="60"/>
      <c r="ADA6440" s="60"/>
      <c r="ADB6440" s="60"/>
      <c r="ADC6440" s="60"/>
      <c r="ADD6440" s="60"/>
      <c r="ADE6440" s="60"/>
    </row>
    <row r="6441" spans="760:785" x14ac:dyDescent="0.25">
      <c r="ACF6441" s="60"/>
      <c r="ACG6441" s="60"/>
      <c r="ACH6441" s="60"/>
      <c r="ACI6441" s="60"/>
      <c r="ACJ6441" s="60"/>
      <c r="ACK6441" s="60"/>
      <c r="ACL6441" s="60"/>
      <c r="ACM6441" s="60"/>
      <c r="ACN6441" s="60"/>
      <c r="ACO6441" s="60"/>
      <c r="ACP6441" s="60"/>
      <c r="ACQ6441" s="60"/>
      <c r="ACR6441" s="60"/>
      <c r="ACS6441" s="60"/>
      <c r="ACT6441" s="60"/>
      <c r="ACU6441" s="60"/>
      <c r="ACV6441" s="60"/>
      <c r="ACW6441" s="60"/>
      <c r="ACX6441" s="60"/>
      <c r="ACY6441" s="60">
        <v>0.98726080478397304</v>
      </c>
      <c r="ACZ6441" s="60"/>
      <c r="ADA6441" s="60"/>
      <c r="ADB6441" s="60"/>
      <c r="ADC6441" s="60"/>
      <c r="ADD6441" s="60"/>
      <c r="ADE6441" s="60"/>
    </row>
    <row r="6442" spans="760:785" x14ac:dyDescent="0.25">
      <c r="ACF6442" s="60"/>
      <c r="ACG6442" s="60"/>
      <c r="ACH6442" s="60"/>
      <c r="ACI6442" s="60"/>
      <c r="ACJ6442" s="60"/>
      <c r="ACK6442" s="60"/>
      <c r="ACL6442" s="60"/>
      <c r="ACM6442" s="60"/>
      <c r="ACN6442" s="60"/>
      <c r="ACO6442" s="60"/>
      <c r="ACP6442" s="60"/>
      <c r="ACQ6442" s="60"/>
      <c r="ACR6442" s="60"/>
      <c r="ACS6442" s="60"/>
      <c r="ACT6442" s="60"/>
      <c r="ACU6442" s="60"/>
      <c r="ACV6442" s="60"/>
      <c r="ACW6442" s="60"/>
      <c r="ACX6442" s="60"/>
      <c r="ACY6442" s="60">
        <v>0.98725173856557202</v>
      </c>
      <c r="ACZ6442" s="60"/>
      <c r="ADA6442" s="60"/>
      <c r="ADB6442" s="60"/>
      <c r="ADC6442" s="60"/>
      <c r="ADD6442" s="60"/>
      <c r="ADE6442" s="60"/>
    </row>
    <row r="6443" spans="760:785" x14ac:dyDescent="0.25">
      <c r="ACF6443" s="60"/>
      <c r="ACG6443" s="60"/>
      <c r="ACH6443" s="60"/>
      <c r="ACI6443" s="60"/>
      <c r="ACJ6443" s="60"/>
      <c r="ACK6443" s="60"/>
      <c r="ACL6443" s="60"/>
      <c r="ACM6443" s="60"/>
      <c r="ACN6443" s="60"/>
      <c r="ACO6443" s="60"/>
      <c r="ACP6443" s="60"/>
      <c r="ACQ6443" s="60"/>
      <c r="ACR6443" s="60"/>
      <c r="ACS6443" s="60"/>
      <c r="ACT6443" s="60"/>
      <c r="ACU6443" s="60"/>
      <c r="ACV6443" s="60"/>
      <c r="ACW6443" s="60"/>
      <c r="ACX6443" s="60"/>
      <c r="ACY6443" s="60">
        <v>0.98724168300404602</v>
      </c>
      <c r="ACZ6443" s="60"/>
      <c r="ADA6443" s="60"/>
      <c r="ADB6443" s="60"/>
      <c r="ADC6443" s="60"/>
      <c r="ADD6443" s="60"/>
      <c r="ADE6443" s="60"/>
    </row>
    <row r="6444" spans="760:785" x14ac:dyDescent="0.25">
      <c r="ACF6444" s="60"/>
      <c r="ACG6444" s="60"/>
      <c r="ACH6444" s="60"/>
      <c r="ACI6444" s="60"/>
      <c r="ACJ6444" s="60"/>
      <c r="ACK6444" s="60"/>
      <c r="ACL6444" s="60"/>
      <c r="ACM6444" s="60"/>
      <c r="ACN6444" s="60"/>
      <c r="ACO6444" s="60"/>
      <c r="ACP6444" s="60"/>
      <c r="ACQ6444" s="60"/>
      <c r="ACR6444" s="60"/>
      <c r="ACS6444" s="60"/>
      <c r="ACT6444" s="60"/>
      <c r="ACU6444" s="60"/>
      <c r="ACV6444" s="60"/>
      <c r="ACW6444" s="60"/>
      <c r="ACX6444" s="60"/>
      <c r="ACY6444" s="60">
        <v>0.98723221058884902</v>
      </c>
      <c r="ACZ6444" s="60"/>
      <c r="ADA6444" s="60"/>
      <c r="ADB6444" s="60"/>
      <c r="ADC6444" s="60"/>
      <c r="ADD6444" s="60"/>
      <c r="ADE6444" s="60"/>
    </row>
    <row r="6445" spans="760:785" x14ac:dyDescent="0.25">
      <c r="ACF6445" s="60"/>
      <c r="ACG6445" s="60"/>
      <c r="ACH6445" s="60"/>
      <c r="ACI6445" s="60"/>
      <c r="ACJ6445" s="60"/>
      <c r="ACK6445" s="60"/>
      <c r="ACL6445" s="60"/>
      <c r="ACM6445" s="60"/>
      <c r="ACN6445" s="60"/>
      <c r="ACO6445" s="60"/>
      <c r="ACP6445" s="60"/>
      <c r="ACQ6445" s="60"/>
      <c r="ACR6445" s="60"/>
      <c r="ACS6445" s="60"/>
      <c r="ACT6445" s="60"/>
      <c r="ACU6445" s="60"/>
      <c r="ACV6445" s="60"/>
      <c r="ACW6445" s="60"/>
      <c r="ACX6445" s="60"/>
      <c r="ACY6445" s="60">
        <v>0.98722106155908895</v>
      </c>
      <c r="ACZ6445" s="60"/>
      <c r="ADA6445" s="60"/>
      <c r="ADB6445" s="60"/>
      <c r="ADC6445" s="60"/>
      <c r="ADD6445" s="60"/>
      <c r="ADE6445" s="60"/>
    </row>
    <row r="6446" spans="760:785" x14ac:dyDescent="0.25">
      <c r="ACF6446" s="60"/>
      <c r="ACG6446" s="60"/>
      <c r="ACH6446" s="60"/>
      <c r="ACI6446" s="60"/>
      <c r="ACJ6446" s="60"/>
      <c r="ACK6446" s="60"/>
      <c r="ACL6446" s="60"/>
      <c r="ACM6446" s="60"/>
      <c r="ACN6446" s="60"/>
      <c r="ACO6446" s="60"/>
      <c r="ACP6446" s="60"/>
      <c r="ACQ6446" s="60"/>
      <c r="ACR6446" s="60"/>
      <c r="ACS6446" s="60"/>
      <c r="ACT6446" s="60"/>
      <c r="ACU6446" s="60"/>
      <c r="ACV6446" s="60"/>
      <c r="ACW6446" s="60"/>
      <c r="ACX6446" s="60"/>
      <c r="ACY6446" s="60">
        <v>0.98721319626775095</v>
      </c>
      <c r="ACZ6446" s="60"/>
      <c r="ADA6446" s="60"/>
      <c r="ADB6446" s="60"/>
      <c r="ADC6446" s="60"/>
      <c r="ADD6446" s="60"/>
      <c r="ADE6446" s="60"/>
    </row>
    <row r="6447" spans="760:785" x14ac:dyDescent="0.25">
      <c r="ACF6447" s="60"/>
      <c r="ACG6447" s="60"/>
      <c r="ACH6447" s="60"/>
      <c r="ACI6447" s="60"/>
      <c r="ACJ6447" s="60"/>
      <c r="ACK6447" s="60"/>
      <c r="ACL6447" s="60"/>
      <c r="ACM6447" s="60"/>
      <c r="ACN6447" s="60"/>
      <c r="ACO6447" s="60"/>
      <c r="ACP6447" s="60"/>
      <c r="ACQ6447" s="60"/>
      <c r="ACR6447" s="60"/>
      <c r="ACS6447" s="60"/>
      <c r="ACT6447" s="60"/>
      <c r="ACU6447" s="60"/>
      <c r="ACV6447" s="60"/>
      <c r="ACW6447" s="60"/>
      <c r="ACX6447" s="60"/>
      <c r="ACY6447" s="60">
        <v>0.98721281435020702</v>
      </c>
      <c r="ACZ6447" s="60"/>
      <c r="ADA6447" s="60"/>
      <c r="ADB6447" s="60"/>
      <c r="ADC6447" s="60"/>
      <c r="ADD6447" s="60"/>
      <c r="ADE6447" s="60"/>
    </row>
    <row r="6448" spans="760:785" x14ac:dyDescent="0.25">
      <c r="ACF6448" s="60"/>
      <c r="ACG6448" s="60"/>
      <c r="ACH6448" s="60"/>
      <c r="ACI6448" s="60"/>
      <c r="ACJ6448" s="60"/>
      <c r="ACK6448" s="60"/>
      <c r="ACL6448" s="60"/>
      <c r="ACM6448" s="60"/>
      <c r="ACN6448" s="60"/>
      <c r="ACO6448" s="60"/>
      <c r="ACP6448" s="60"/>
      <c r="ACQ6448" s="60"/>
      <c r="ACR6448" s="60"/>
      <c r="ACS6448" s="60"/>
      <c r="ACT6448" s="60"/>
      <c r="ACU6448" s="60"/>
      <c r="ACV6448" s="60"/>
      <c r="ACW6448" s="60"/>
      <c r="ACX6448" s="60"/>
      <c r="ACY6448" s="60">
        <v>0.98721170871868702</v>
      </c>
      <c r="ACZ6448" s="60"/>
      <c r="ADA6448" s="60"/>
      <c r="ADB6448" s="60"/>
      <c r="ADC6448" s="60"/>
      <c r="ADD6448" s="60"/>
      <c r="ADE6448" s="60"/>
    </row>
    <row r="6449" spans="760:785" x14ac:dyDescent="0.25">
      <c r="ACF6449" s="60"/>
      <c r="ACG6449" s="60"/>
      <c r="ACH6449" s="60"/>
      <c r="ACI6449" s="60"/>
      <c r="ACJ6449" s="60"/>
      <c r="ACK6449" s="60"/>
      <c r="ACL6449" s="60"/>
      <c r="ACM6449" s="60"/>
      <c r="ACN6449" s="60"/>
      <c r="ACO6449" s="60"/>
      <c r="ACP6449" s="60"/>
      <c r="ACQ6449" s="60"/>
      <c r="ACR6449" s="60"/>
      <c r="ACS6449" s="60"/>
      <c r="ACT6449" s="60"/>
      <c r="ACU6449" s="60"/>
      <c r="ACV6449" s="60"/>
      <c r="ACW6449" s="60"/>
      <c r="ACX6449" s="60"/>
      <c r="ACY6449" s="60">
        <v>0.98718767195370305</v>
      </c>
      <c r="ACZ6449" s="60"/>
      <c r="ADA6449" s="60"/>
      <c r="ADB6449" s="60"/>
      <c r="ADC6449" s="60"/>
      <c r="ADD6449" s="60"/>
      <c r="ADE6449" s="60"/>
    </row>
    <row r="6450" spans="760:785" x14ac:dyDescent="0.25">
      <c r="ACF6450" s="60"/>
      <c r="ACG6450" s="60"/>
      <c r="ACH6450" s="60"/>
      <c r="ACI6450" s="60"/>
      <c r="ACJ6450" s="60"/>
      <c r="ACK6450" s="60"/>
      <c r="ACL6450" s="60"/>
      <c r="ACM6450" s="60"/>
      <c r="ACN6450" s="60"/>
      <c r="ACO6450" s="60"/>
      <c r="ACP6450" s="60"/>
      <c r="ACQ6450" s="60"/>
      <c r="ACR6450" s="60"/>
      <c r="ACS6450" s="60"/>
      <c r="ACT6450" s="60"/>
      <c r="ACU6450" s="60"/>
      <c r="ACV6450" s="60"/>
      <c r="ACW6450" s="60"/>
      <c r="ACX6450" s="60"/>
      <c r="ACY6450" s="60">
        <v>0.98718003304718305</v>
      </c>
      <c r="ACZ6450" s="60"/>
      <c r="ADA6450" s="60"/>
      <c r="ADB6450" s="60"/>
      <c r="ADC6450" s="60"/>
      <c r="ADD6450" s="60"/>
      <c r="ADE6450" s="60"/>
    </row>
    <row r="6451" spans="760:785" x14ac:dyDescent="0.25">
      <c r="ACF6451" s="60"/>
      <c r="ACG6451" s="60"/>
      <c r="ACH6451" s="60"/>
      <c r="ACI6451" s="60"/>
      <c r="ACJ6451" s="60"/>
      <c r="ACK6451" s="60"/>
      <c r="ACL6451" s="60"/>
      <c r="ACM6451" s="60"/>
      <c r="ACN6451" s="60"/>
      <c r="ACO6451" s="60"/>
      <c r="ACP6451" s="60"/>
      <c r="ACQ6451" s="60"/>
      <c r="ACR6451" s="60"/>
      <c r="ACS6451" s="60"/>
      <c r="ACT6451" s="60"/>
      <c r="ACU6451" s="60"/>
      <c r="ACV6451" s="60"/>
      <c r="ACW6451" s="60"/>
      <c r="ACX6451" s="60"/>
      <c r="ACY6451" s="60">
        <v>0.98717270820959202</v>
      </c>
      <c r="ACZ6451" s="60"/>
      <c r="ADA6451" s="60"/>
      <c r="ADB6451" s="60"/>
      <c r="ADC6451" s="60"/>
      <c r="ADD6451" s="60"/>
      <c r="ADE6451" s="60"/>
    </row>
    <row r="6452" spans="760:785" x14ac:dyDescent="0.25">
      <c r="ACF6452" s="60"/>
      <c r="ACG6452" s="60"/>
      <c r="ACH6452" s="60"/>
      <c r="ACI6452" s="60"/>
      <c r="ACJ6452" s="60"/>
      <c r="ACK6452" s="60"/>
      <c r="ACL6452" s="60"/>
      <c r="ACM6452" s="60"/>
      <c r="ACN6452" s="60"/>
      <c r="ACO6452" s="60"/>
      <c r="ACP6452" s="60"/>
      <c r="ACQ6452" s="60"/>
      <c r="ACR6452" s="60"/>
      <c r="ACS6452" s="60"/>
      <c r="ACT6452" s="60"/>
      <c r="ACU6452" s="60"/>
      <c r="ACV6452" s="60"/>
      <c r="ACW6452" s="60"/>
      <c r="ACX6452" s="60"/>
      <c r="ACY6452" s="60">
        <v>0.98716551137062203</v>
      </c>
      <c r="ACZ6452" s="60"/>
      <c r="ADA6452" s="60"/>
      <c r="ADB6452" s="60"/>
      <c r="ADC6452" s="60"/>
      <c r="ADD6452" s="60"/>
      <c r="ADE6452" s="60"/>
    </row>
    <row r="6453" spans="760:785" x14ac:dyDescent="0.25">
      <c r="ACF6453" s="60"/>
      <c r="ACG6453" s="60"/>
      <c r="ACH6453" s="60"/>
      <c r="ACI6453" s="60"/>
      <c r="ACJ6453" s="60"/>
      <c r="ACK6453" s="60"/>
      <c r="ACL6453" s="60"/>
      <c r="ACM6453" s="60"/>
      <c r="ACN6453" s="60"/>
      <c r="ACO6453" s="60"/>
      <c r="ACP6453" s="60"/>
      <c r="ACQ6453" s="60"/>
      <c r="ACR6453" s="60"/>
      <c r="ACS6453" s="60"/>
      <c r="ACT6453" s="60"/>
      <c r="ACU6453" s="60"/>
      <c r="ACV6453" s="60"/>
      <c r="ACW6453" s="60"/>
      <c r="ACX6453" s="60"/>
      <c r="ACY6453" s="60">
        <v>0.98714680624015405</v>
      </c>
      <c r="ACZ6453" s="60"/>
      <c r="ADA6453" s="60"/>
      <c r="ADB6453" s="60"/>
      <c r="ADC6453" s="60"/>
      <c r="ADD6453" s="60"/>
      <c r="ADE6453" s="60"/>
    </row>
    <row r="6454" spans="760:785" x14ac:dyDescent="0.25">
      <c r="ACF6454" s="60"/>
      <c r="ACG6454" s="60"/>
      <c r="ACH6454" s="60"/>
      <c r="ACI6454" s="60"/>
      <c r="ACJ6454" s="60"/>
      <c r="ACK6454" s="60"/>
      <c r="ACL6454" s="60"/>
      <c r="ACM6454" s="60"/>
      <c r="ACN6454" s="60"/>
      <c r="ACO6454" s="60"/>
      <c r="ACP6454" s="60"/>
      <c r="ACQ6454" s="60"/>
      <c r="ACR6454" s="60"/>
      <c r="ACS6454" s="60"/>
      <c r="ACT6454" s="60"/>
      <c r="ACU6454" s="60"/>
      <c r="ACV6454" s="60"/>
      <c r="ACW6454" s="60"/>
      <c r="ACX6454" s="60"/>
      <c r="ACY6454" s="60">
        <v>0.98712034662333104</v>
      </c>
      <c r="ACZ6454" s="60"/>
      <c r="ADA6454" s="60"/>
      <c r="ADB6454" s="60"/>
      <c r="ADC6454" s="60"/>
      <c r="ADD6454" s="60"/>
      <c r="ADE6454" s="60"/>
    </row>
    <row r="6455" spans="760:785" x14ac:dyDescent="0.25">
      <c r="ACF6455" s="60"/>
      <c r="ACG6455" s="60"/>
      <c r="ACH6455" s="60"/>
      <c r="ACI6455" s="60"/>
      <c r="ACJ6455" s="60"/>
      <c r="ACK6455" s="60"/>
      <c r="ACL6455" s="60"/>
      <c r="ACM6455" s="60"/>
      <c r="ACN6455" s="60"/>
      <c r="ACO6455" s="60"/>
      <c r="ACP6455" s="60"/>
      <c r="ACQ6455" s="60"/>
      <c r="ACR6455" s="60"/>
      <c r="ACS6455" s="60"/>
      <c r="ACT6455" s="60"/>
      <c r="ACU6455" s="60"/>
      <c r="ACV6455" s="60"/>
      <c r="ACW6455" s="60"/>
      <c r="ACX6455" s="60"/>
      <c r="ACY6455" s="60">
        <v>0.98711968597884503</v>
      </c>
      <c r="ACZ6455" s="60"/>
      <c r="ADA6455" s="60"/>
      <c r="ADB6455" s="60"/>
      <c r="ADC6455" s="60"/>
      <c r="ADD6455" s="60"/>
      <c r="ADE6455" s="60"/>
    </row>
    <row r="6456" spans="760:785" x14ac:dyDescent="0.25">
      <c r="ACF6456" s="60"/>
      <c r="ACG6456" s="60"/>
      <c r="ACH6456" s="60"/>
      <c r="ACI6456" s="60"/>
      <c r="ACJ6456" s="60"/>
      <c r="ACK6456" s="60"/>
      <c r="ACL6456" s="60"/>
      <c r="ACM6456" s="60"/>
      <c r="ACN6456" s="60"/>
      <c r="ACO6456" s="60"/>
      <c r="ACP6456" s="60"/>
      <c r="ACQ6456" s="60"/>
      <c r="ACR6456" s="60"/>
      <c r="ACS6456" s="60"/>
      <c r="ACT6456" s="60"/>
      <c r="ACU6456" s="60"/>
      <c r="ACV6456" s="60"/>
      <c r="ACW6456" s="60"/>
      <c r="ACX6456" s="60"/>
      <c r="ACY6456" s="60">
        <v>0.98710779130010595</v>
      </c>
      <c r="ACZ6456" s="60"/>
      <c r="ADA6456" s="60"/>
      <c r="ADB6456" s="60"/>
      <c r="ADC6456" s="60"/>
      <c r="ADD6456" s="60"/>
      <c r="ADE6456" s="60"/>
    </row>
    <row r="6457" spans="760:785" x14ac:dyDescent="0.25">
      <c r="ACF6457" s="60"/>
      <c r="ACG6457" s="60"/>
      <c r="ACH6457" s="60"/>
      <c r="ACI6457" s="60"/>
      <c r="ACJ6457" s="60"/>
      <c r="ACK6457" s="60"/>
      <c r="ACL6457" s="60"/>
      <c r="ACM6457" s="60"/>
      <c r="ACN6457" s="60"/>
      <c r="ACO6457" s="60"/>
      <c r="ACP6457" s="60"/>
      <c r="ACQ6457" s="60"/>
      <c r="ACR6457" s="60"/>
      <c r="ACS6457" s="60"/>
      <c r="ACT6457" s="60"/>
      <c r="ACU6457" s="60"/>
      <c r="ACV6457" s="60"/>
      <c r="ACW6457" s="60"/>
      <c r="ACX6457" s="60"/>
      <c r="ACY6457" s="60">
        <v>0.98709177664076198</v>
      </c>
      <c r="ACZ6457" s="60"/>
      <c r="ADA6457" s="60"/>
      <c r="ADB6457" s="60"/>
      <c r="ADC6457" s="60"/>
      <c r="ADD6457" s="60"/>
      <c r="ADE6457" s="60"/>
    </row>
    <row r="6458" spans="760:785" x14ac:dyDescent="0.25">
      <c r="ACF6458" s="60"/>
      <c r="ACG6458" s="60"/>
      <c r="ACH6458" s="60"/>
      <c r="ACI6458" s="60"/>
      <c r="ACJ6458" s="60"/>
      <c r="ACK6458" s="60"/>
      <c r="ACL6458" s="60"/>
      <c r="ACM6458" s="60"/>
      <c r="ACN6458" s="60"/>
      <c r="ACO6458" s="60"/>
      <c r="ACP6458" s="60"/>
      <c r="ACQ6458" s="60"/>
      <c r="ACR6458" s="60"/>
      <c r="ACS6458" s="60"/>
      <c r="ACT6458" s="60"/>
      <c r="ACU6458" s="60"/>
      <c r="ACV6458" s="60"/>
      <c r="ACW6458" s="60"/>
      <c r="ACX6458" s="60"/>
      <c r="ACY6458" s="60">
        <v>0.98707686174362297</v>
      </c>
      <c r="ACZ6458" s="60"/>
      <c r="ADA6458" s="60"/>
      <c r="ADB6458" s="60"/>
      <c r="ADC6458" s="60"/>
      <c r="ADD6458" s="60"/>
      <c r="ADE6458" s="60"/>
    </row>
    <row r="6459" spans="760:785" x14ac:dyDescent="0.25">
      <c r="ACF6459" s="60"/>
      <c r="ACG6459" s="60"/>
      <c r="ACH6459" s="60"/>
      <c r="ACI6459" s="60"/>
      <c r="ACJ6459" s="60"/>
      <c r="ACK6459" s="60"/>
      <c r="ACL6459" s="60"/>
      <c r="ACM6459" s="60"/>
      <c r="ACN6459" s="60"/>
      <c r="ACO6459" s="60"/>
      <c r="ACP6459" s="60"/>
      <c r="ACQ6459" s="60"/>
      <c r="ACR6459" s="60"/>
      <c r="ACS6459" s="60"/>
      <c r="ACT6459" s="60"/>
      <c r="ACU6459" s="60"/>
      <c r="ACV6459" s="60"/>
      <c r="ACW6459" s="60"/>
      <c r="ACX6459" s="60"/>
      <c r="ACY6459" s="60">
        <v>0.98707279426326</v>
      </c>
      <c r="ACZ6459" s="60"/>
      <c r="ADA6459" s="60"/>
      <c r="ADB6459" s="60"/>
      <c r="ADC6459" s="60"/>
      <c r="ADD6459" s="60"/>
      <c r="ADE6459" s="60"/>
    </row>
    <row r="6460" spans="760:785" x14ac:dyDescent="0.25">
      <c r="ACF6460" s="60"/>
      <c r="ACG6460" s="60"/>
      <c r="ACH6460" s="60"/>
      <c r="ACI6460" s="60"/>
      <c r="ACJ6460" s="60"/>
      <c r="ACK6460" s="60"/>
      <c r="ACL6460" s="60"/>
      <c r="ACM6460" s="60"/>
      <c r="ACN6460" s="60"/>
      <c r="ACO6460" s="60"/>
      <c r="ACP6460" s="60"/>
      <c r="ACQ6460" s="60"/>
      <c r="ACR6460" s="60"/>
      <c r="ACS6460" s="60"/>
      <c r="ACT6460" s="60"/>
      <c r="ACU6460" s="60"/>
      <c r="ACV6460" s="60"/>
      <c r="ACW6460" s="60"/>
      <c r="ACX6460" s="60"/>
      <c r="ACY6460" s="60">
        <v>0.98707258720369895</v>
      </c>
      <c r="ACZ6460" s="60"/>
      <c r="ADA6460" s="60"/>
      <c r="ADB6460" s="60"/>
      <c r="ADC6460" s="60"/>
      <c r="ADD6460" s="60"/>
      <c r="ADE6460" s="60"/>
    </row>
    <row r="6461" spans="760:785" x14ac:dyDescent="0.25">
      <c r="ACF6461" s="60"/>
      <c r="ACG6461" s="60"/>
      <c r="ACH6461" s="60"/>
      <c r="ACI6461" s="60"/>
      <c r="ACJ6461" s="60"/>
      <c r="ACK6461" s="60"/>
      <c r="ACL6461" s="60"/>
      <c r="ACM6461" s="60"/>
      <c r="ACN6461" s="60"/>
      <c r="ACO6461" s="60"/>
      <c r="ACP6461" s="60"/>
      <c r="ACQ6461" s="60"/>
      <c r="ACR6461" s="60"/>
      <c r="ACS6461" s="60"/>
      <c r="ACT6461" s="60"/>
      <c r="ACU6461" s="60"/>
      <c r="ACV6461" s="60"/>
      <c r="ACW6461" s="60"/>
      <c r="ACX6461" s="60"/>
      <c r="ACY6461" s="60">
        <v>0.98704765582845899</v>
      </c>
      <c r="ACZ6461" s="60"/>
      <c r="ADA6461" s="60"/>
      <c r="ADB6461" s="60"/>
      <c r="ADC6461" s="60"/>
      <c r="ADD6461" s="60"/>
      <c r="ADE6461" s="60"/>
    </row>
    <row r="6462" spans="760:785" x14ac:dyDescent="0.25">
      <c r="ACF6462" s="60"/>
      <c r="ACG6462" s="60"/>
      <c r="ACH6462" s="60"/>
      <c r="ACI6462" s="60"/>
      <c r="ACJ6462" s="60"/>
      <c r="ACK6462" s="60"/>
      <c r="ACL6462" s="60"/>
      <c r="ACM6462" s="60"/>
      <c r="ACN6462" s="60"/>
      <c r="ACO6462" s="60"/>
      <c r="ACP6462" s="60"/>
      <c r="ACQ6462" s="60"/>
      <c r="ACR6462" s="60"/>
      <c r="ACS6462" s="60"/>
      <c r="ACT6462" s="60"/>
      <c r="ACU6462" s="60"/>
      <c r="ACV6462" s="60"/>
      <c r="ACW6462" s="60"/>
      <c r="ACX6462" s="60"/>
      <c r="ACY6462" s="60">
        <v>0.98704573692019604</v>
      </c>
      <c r="ACZ6462" s="60"/>
      <c r="ADA6462" s="60"/>
      <c r="ADB6462" s="60"/>
      <c r="ADC6462" s="60"/>
      <c r="ADD6462" s="60"/>
      <c r="ADE6462" s="60"/>
    </row>
    <row r="6463" spans="760:785" x14ac:dyDescent="0.25">
      <c r="ACF6463" s="60"/>
      <c r="ACG6463" s="60"/>
      <c r="ACH6463" s="60"/>
      <c r="ACI6463" s="60"/>
      <c r="ACJ6463" s="60"/>
      <c r="ACK6463" s="60"/>
      <c r="ACL6463" s="60"/>
      <c r="ACM6463" s="60"/>
      <c r="ACN6463" s="60"/>
      <c r="ACO6463" s="60"/>
      <c r="ACP6463" s="60"/>
      <c r="ACQ6463" s="60"/>
      <c r="ACR6463" s="60"/>
      <c r="ACS6463" s="60"/>
      <c r="ACT6463" s="60"/>
      <c r="ACU6463" s="60"/>
      <c r="ACV6463" s="60"/>
      <c r="ACW6463" s="60"/>
      <c r="ACX6463" s="60"/>
      <c r="ACY6463" s="60">
        <v>0.98703990772479</v>
      </c>
      <c r="ACZ6463" s="60"/>
      <c r="ADA6463" s="60"/>
      <c r="ADB6463" s="60"/>
      <c r="ADC6463" s="60"/>
      <c r="ADD6463" s="60"/>
      <c r="ADE6463" s="60"/>
    </row>
    <row r="6464" spans="760:785" x14ac:dyDescent="0.25">
      <c r="ACF6464" s="60"/>
      <c r="ACG6464" s="60"/>
      <c r="ACH6464" s="60"/>
      <c r="ACI6464" s="60"/>
      <c r="ACJ6464" s="60"/>
      <c r="ACK6464" s="60"/>
      <c r="ACL6464" s="60"/>
      <c r="ACM6464" s="60"/>
      <c r="ACN6464" s="60"/>
      <c r="ACO6464" s="60"/>
      <c r="ACP6464" s="60"/>
      <c r="ACQ6464" s="60"/>
      <c r="ACR6464" s="60"/>
      <c r="ACS6464" s="60"/>
      <c r="ACT6464" s="60"/>
      <c r="ACU6464" s="60"/>
      <c r="ACV6464" s="60"/>
      <c r="ACW6464" s="60"/>
      <c r="ACX6464" s="60"/>
      <c r="ACY6464" s="60">
        <v>0.98702451339146702</v>
      </c>
      <c r="ACZ6464" s="60"/>
      <c r="ADA6464" s="60"/>
      <c r="ADB6464" s="60"/>
      <c r="ADC6464" s="60"/>
      <c r="ADD6464" s="60"/>
      <c r="ADE6464" s="60"/>
    </row>
    <row r="6465" spans="760:785" x14ac:dyDescent="0.25">
      <c r="ACF6465" s="60"/>
      <c r="ACG6465" s="60"/>
      <c r="ACH6465" s="60"/>
      <c r="ACI6465" s="60"/>
      <c r="ACJ6465" s="60"/>
      <c r="ACK6465" s="60"/>
      <c r="ACL6465" s="60"/>
      <c r="ACM6465" s="60"/>
      <c r="ACN6465" s="60"/>
      <c r="ACO6465" s="60"/>
      <c r="ACP6465" s="60"/>
      <c r="ACQ6465" s="60"/>
      <c r="ACR6465" s="60"/>
      <c r="ACS6465" s="60"/>
      <c r="ACT6465" s="60"/>
      <c r="ACU6465" s="60"/>
      <c r="ACV6465" s="60"/>
      <c r="ACW6465" s="60"/>
      <c r="ACX6465" s="60"/>
      <c r="ACY6465" s="60">
        <v>0.98702359647353199</v>
      </c>
      <c r="ACZ6465" s="60"/>
      <c r="ADA6465" s="60"/>
      <c r="ADB6465" s="60"/>
      <c r="ADC6465" s="60"/>
      <c r="ADD6465" s="60"/>
      <c r="ADE6465" s="60"/>
    </row>
    <row r="6466" spans="760:785" x14ac:dyDescent="0.25">
      <c r="ACF6466" s="60"/>
      <c r="ACG6466" s="60"/>
      <c r="ACH6466" s="60"/>
      <c r="ACI6466" s="60"/>
      <c r="ACJ6466" s="60"/>
      <c r="ACK6466" s="60"/>
      <c r="ACL6466" s="60"/>
      <c r="ACM6466" s="60"/>
      <c r="ACN6466" s="60"/>
      <c r="ACO6466" s="60"/>
      <c r="ACP6466" s="60"/>
      <c r="ACQ6466" s="60"/>
      <c r="ACR6466" s="60"/>
      <c r="ACS6466" s="60"/>
      <c r="ACT6466" s="60"/>
      <c r="ACU6466" s="60"/>
      <c r="ACV6466" s="60"/>
      <c r="ACW6466" s="60"/>
      <c r="ACX6466" s="60"/>
      <c r="ACY6466" s="60">
        <v>0.98701826931800196</v>
      </c>
      <c r="ACZ6466" s="60"/>
      <c r="ADA6466" s="60"/>
      <c r="ADB6466" s="60"/>
      <c r="ADC6466" s="60"/>
      <c r="ADD6466" s="60"/>
      <c r="ADE6466" s="60"/>
    </row>
    <row r="6467" spans="760:785" x14ac:dyDescent="0.25">
      <c r="ACF6467" s="60"/>
      <c r="ACG6467" s="60"/>
      <c r="ACH6467" s="60"/>
      <c r="ACI6467" s="60"/>
      <c r="ACJ6467" s="60"/>
      <c r="ACK6467" s="60"/>
      <c r="ACL6467" s="60"/>
      <c r="ACM6467" s="60"/>
      <c r="ACN6467" s="60"/>
      <c r="ACO6467" s="60"/>
      <c r="ACP6467" s="60"/>
      <c r="ACQ6467" s="60"/>
      <c r="ACR6467" s="60"/>
      <c r="ACS6467" s="60"/>
      <c r="ACT6467" s="60"/>
      <c r="ACU6467" s="60"/>
      <c r="ACV6467" s="60"/>
      <c r="ACW6467" s="60"/>
      <c r="ACX6467" s="60"/>
      <c r="ACY6467" s="60">
        <v>0.98700781385157199</v>
      </c>
      <c r="ACZ6467" s="60"/>
      <c r="ADA6467" s="60"/>
      <c r="ADB6467" s="60"/>
      <c r="ADC6467" s="60"/>
      <c r="ADD6467" s="60"/>
      <c r="ADE6467" s="60"/>
    </row>
    <row r="6468" spans="760:785" x14ac:dyDescent="0.25">
      <c r="ACF6468" s="60"/>
      <c r="ACG6468" s="60"/>
      <c r="ACH6468" s="60"/>
      <c r="ACI6468" s="60"/>
      <c r="ACJ6468" s="60"/>
      <c r="ACK6468" s="60"/>
      <c r="ACL6468" s="60"/>
      <c r="ACM6468" s="60"/>
      <c r="ACN6468" s="60"/>
      <c r="ACO6468" s="60"/>
      <c r="ACP6468" s="60"/>
      <c r="ACQ6468" s="60"/>
      <c r="ACR6468" s="60"/>
      <c r="ACS6468" s="60"/>
      <c r="ACT6468" s="60"/>
      <c r="ACU6468" s="60"/>
      <c r="ACV6468" s="60"/>
      <c r="ACW6468" s="60"/>
      <c r="ACX6468" s="60"/>
      <c r="ACY6468" s="60">
        <v>0.98700328305656504</v>
      </c>
      <c r="ACZ6468" s="60"/>
      <c r="ADA6468" s="60"/>
      <c r="ADB6468" s="60"/>
      <c r="ADC6468" s="60"/>
      <c r="ADD6468" s="60"/>
      <c r="ADE6468" s="60"/>
    </row>
    <row r="6469" spans="760:785" x14ac:dyDescent="0.25">
      <c r="ACF6469" s="60"/>
      <c r="ACG6469" s="60"/>
      <c r="ACH6469" s="60"/>
      <c r="ACI6469" s="60"/>
      <c r="ACJ6469" s="60"/>
      <c r="ACK6469" s="60"/>
      <c r="ACL6469" s="60"/>
      <c r="ACM6469" s="60"/>
      <c r="ACN6469" s="60"/>
      <c r="ACO6469" s="60"/>
      <c r="ACP6469" s="60"/>
      <c r="ACQ6469" s="60"/>
      <c r="ACR6469" s="60"/>
      <c r="ACS6469" s="60"/>
      <c r="ACT6469" s="60"/>
      <c r="ACU6469" s="60"/>
      <c r="ACV6469" s="60"/>
      <c r="ACW6469" s="60"/>
      <c r="ACX6469" s="60"/>
      <c r="ACY6469" s="60">
        <v>0.986993907738833</v>
      </c>
      <c r="ACZ6469" s="60"/>
      <c r="ADA6469" s="60"/>
      <c r="ADB6469" s="60"/>
      <c r="ADC6469" s="60"/>
      <c r="ADD6469" s="60"/>
      <c r="ADE6469" s="60"/>
    </row>
    <row r="6470" spans="760:785" x14ac:dyDescent="0.25">
      <c r="ACF6470" s="60"/>
      <c r="ACG6470" s="60"/>
      <c r="ACH6470" s="60"/>
      <c r="ACI6470" s="60"/>
      <c r="ACJ6470" s="60"/>
      <c r="ACK6470" s="60"/>
      <c r="ACL6470" s="60"/>
      <c r="ACM6470" s="60"/>
      <c r="ACN6470" s="60"/>
      <c r="ACO6470" s="60"/>
      <c r="ACP6470" s="60"/>
      <c r="ACQ6470" s="60"/>
      <c r="ACR6470" s="60"/>
      <c r="ACS6470" s="60"/>
      <c r="ACT6470" s="60"/>
      <c r="ACU6470" s="60"/>
      <c r="ACV6470" s="60"/>
      <c r="ACW6470" s="60"/>
      <c r="ACX6470" s="60"/>
      <c r="ACY6470" s="60">
        <v>0.98698308945303803</v>
      </c>
      <c r="ACZ6470" s="60"/>
      <c r="ADA6470" s="60"/>
      <c r="ADB6470" s="60"/>
      <c r="ADC6470" s="60"/>
      <c r="ADD6470" s="60"/>
      <c r="ADE6470" s="60"/>
    </row>
    <row r="6471" spans="760:785" x14ac:dyDescent="0.25">
      <c r="ACF6471" s="60"/>
      <c r="ACG6471" s="60"/>
      <c r="ACH6471" s="60"/>
      <c r="ACI6471" s="60"/>
      <c r="ACJ6471" s="60"/>
      <c r="ACK6471" s="60"/>
      <c r="ACL6471" s="60"/>
      <c r="ACM6471" s="60"/>
      <c r="ACN6471" s="60"/>
      <c r="ACO6471" s="60"/>
      <c r="ACP6471" s="60"/>
      <c r="ACQ6471" s="60"/>
      <c r="ACR6471" s="60"/>
      <c r="ACS6471" s="60"/>
      <c r="ACT6471" s="60"/>
      <c r="ACU6471" s="60"/>
      <c r="ACV6471" s="60"/>
      <c r="ACW6471" s="60"/>
      <c r="ACX6471" s="60"/>
      <c r="ACY6471" s="60">
        <v>0.98697008869157699</v>
      </c>
      <c r="ACZ6471" s="60"/>
      <c r="ADA6471" s="60"/>
      <c r="ADB6471" s="60"/>
      <c r="ADC6471" s="60"/>
      <c r="ADD6471" s="60"/>
      <c r="ADE6471" s="60"/>
    </row>
    <row r="6472" spans="760:785" x14ac:dyDescent="0.25">
      <c r="ACF6472" s="60"/>
      <c r="ACG6472" s="60"/>
      <c r="ACH6472" s="60"/>
      <c r="ACI6472" s="60"/>
      <c r="ACJ6472" s="60"/>
      <c r="ACK6472" s="60"/>
      <c r="ACL6472" s="60"/>
      <c r="ACM6472" s="60"/>
      <c r="ACN6472" s="60"/>
      <c r="ACO6472" s="60"/>
      <c r="ACP6472" s="60"/>
      <c r="ACQ6472" s="60"/>
      <c r="ACR6472" s="60"/>
      <c r="ACS6472" s="60"/>
      <c r="ACT6472" s="60"/>
      <c r="ACU6472" s="60"/>
      <c r="ACV6472" s="60"/>
      <c r="ACW6472" s="60"/>
      <c r="ACX6472" s="60"/>
      <c r="ACY6472" s="60">
        <v>0.98696454342276596</v>
      </c>
      <c r="ACZ6472" s="60"/>
      <c r="ADA6472" s="60"/>
      <c r="ADB6472" s="60"/>
      <c r="ADC6472" s="60"/>
      <c r="ADD6472" s="60"/>
      <c r="ADE6472" s="60"/>
    </row>
    <row r="6473" spans="760:785" x14ac:dyDescent="0.25">
      <c r="ACF6473" s="60"/>
      <c r="ACG6473" s="60"/>
      <c r="ACH6473" s="60"/>
      <c r="ACI6473" s="60"/>
      <c r="ACJ6473" s="60"/>
      <c r="ACK6473" s="60"/>
      <c r="ACL6473" s="60"/>
      <c r="ACM6473" s="60"/>
      <c r="ACN6473" s="60"/>
      <c r="ACO6473" s="60"/>
      <c r="ACP6473" s="60"/>
      <c r="ACQ6473" s="60"/>
      <c r="ACR6473" s="60"/>
      <c r="ACS6473" s="60"/>
      <c r="ACT6473" s="60"/>
      <c r="ACU6473" s="60"/>
      <c r="ACV6473" s="60"/>
      <c r="ACW6473" s="60"/>
      <c r="ACX6473" s="60"/>
      <c r="ACY6473" s="60">
        <v>0.98695139305850299</v>
      </c>
      <c r="ACZ6473" s="60"/>
      <c r="ADA6473" s="60"/>
      <c r="ADB6473" s="60"/>
      <c r="ADC6473" s="60"/>
      <c r="ADD6473" s="60"/>
      <c r="ADE6473" s="60"/>
    </row>
    <row r="6474" spans="760:785" x14ac:dyDescent="0.25">
      <c r="ACF6474" s="60"/>
      <c r="ACG6474" s="60"/>
      <c r="ACH6474" s="60"/>
      <c r="ACI6474" s="60"/>
      <c r="ACJ6474" s="60"/>
      <c r="ACK6474" s="60"/>
      <c r="ACL6474" s="60"/>
      <c r="ACM6474" s="60"/>
      <c r="ACN6474" s="60"/>
      <c r="ACO6474" s="60"/>
      <c r="ACP6474" s="60"/>
      <c r="ACQ6474" s="60"/>
      <c r="ACR6474" s="60"/>
      <c r="ACS6474" s="60"/>
      <c r="ACT6474" s="60"/>
      <c r="ACU6474" s="60"/>
      <c r="ACV6474" s="60"/>
      <c r="ACW6474" s="60"/>
      <c r="ACX6474" s="60"/>
      <c r="ACY6474" s="60">
        <v>0.98694646003438902</v>
      </c>
      <c r="ACZ6474" s="60"/>
      <c r="ADA6474" s="60"/>
      <c r="ADB6474" s="60"/>
      <c r="ADC6474" s="60"/>
      <c r="ADD6474" s="60"/>
      <c r="ADE6474" s="60"/>
    </row>
    <row r="6475" spans="760:785" x14ac:dyDescent="0.25">
      <c r="ACF6475" s="60"/>
      <c r="ACG6475" s="60"/>
      <c r="ACH6475" s="60"/>
      <c r="ACI6475" s="60"/>
      <c r="ACJ6475" s="60"/>
      <c r="ACK6475" s="60"/>
      <c r="ACL6475" s="60"/>
      <c r="ACM6475" s="60"/>
      <c r="ACN6475" s="60"/>
      <c r="ACO6475" s="60"/>
      <c r="ACP6475" s="60"/>
      <c r="ACQ6475" s="60"/>
      <c r="ACR6475" s="60"/>
      <c r="ACS6475" s="60"/>
      <c r="ACT6475" s="60"/>
      <c r="ACU6475" s="60"/>
      <c r="ACV6475" s="60"/>
      <c r="ACW6475" s="60"/>
      <c r="ACX6475" s="60"/>
      <c r="ACY6475" s="60">
        <v>0.98693121995973498</v>
      </c>
      <c r="ACZ6475" s="60"/>
      <c r="ADA6475" s="60"/>
      <c r="ADB6475" s="60"/>
      <c r="ADC6475" s="60"/>
      <c r="ADD6475" s="60"/>
      <c r="ADE6475" s="60"/>
    </row>
    <row r="6476" spans="760:785" x14ac:dyDescent="0.25">
      <c r="ACF6476" s="60"/>
      <c r="ACG6476" s="60"/>
      <c r="ACH6476" s="60"/>
      <c r="ACI6476" s="60"/>
      <c r="ACJ6476" s="60"/>
      <c r="ACK6476" s="60"/>
      <c r="ACL6476" s="60"/>
      <c r="ACM6476" s="60"/>
      <c r="ACN6476" s="60"/>
      <c r="ACO6476" s="60"/>
      <c r="ACP6476" s="60"/>
      <c r="ACQ6476" s="60"/>
      <c r="ACR6476" s="60"/>
      <c r="ACS6476" s="60"/>
      <c r="ACT6476" s="60"/>
      <c r="ACU6476" s="60"/>
      <c r="ACV6476" s="60"/>
      <c r="ACW6476" s="60"/>
      <c r="ACX6476" s="60"/>
      <c r="ACY6476" s="60">
        <v>0.98692937349545096</v>
      </c>
      <c r="ACZ6476" s="60"/>
      <c r="ADA6476" s="60"/>
      <c r="ADB6476" s="60"/>
      <c r="ADC6476" s="60"/>
      <c r="ADD6476" s="60"/>
      <c r="ADE6476" s="60"/>
    </row>
    <row r="6477" spans="760:785" x14ac:dyDescent="0.25">
      <c r="ACF6477" s="60"/>
      <c r="ACG6477" s="60"/>
      <c r="ACH6477" s="60"/>
      <c r="ACI6477" s="60"/>
      <c r="ACJ6477" s="60"/>
      <c r="ACK6477" s="60"/>
      <c r="ACL6477" s="60"/>
      <c r="ACM6477" s="60"/>
      <c r="ACN6477" s="60"/>
      <c r="ACO6477" s="60"/>
      <c r="ACP6477" s="60"/>
      <c r="ACQ6477" s="60"/>
      <c r="ACR6477" s="60"/>
      <c r="ACS6477" s="60"/>
      <c r="ACT6477" s="60"/>
      <c r="ACU6477" s="60"/>
      <c r="ACV6477" s="60"/>
      <c r="ACW6477" s="60"/>
      <c r="ACX6477" s="60"/>
      <c r="ACY6477" s="60">
        <v>0.98690713062955004</v>
      </c>
      <c r="ACZ6477" s="60"/>
      <c r="ADA6477" s="60"/>
      <c r="ADB6477" s="60"/>
      <c r="ADC6477" s="60"/>
      <c r="ADD6477" s="60"/>
      <c r="ADE6477" s="60"/>
    </row>
    <row r="6478" spans="760:785" x14ac:dyDescent="0.25">
      <c r="ACF6478" s="60"/>
      <c r="ACG6478" s="60"/>
      <c r="ACH6478" s="60"/>
      <c r="ACI6478" s="60"/>
      <c r="ACJ6478" s="60"/>
      <c r="ACK6478" s="60"/>
      <c r="ACL6478" s="60"/>
      <c r="ACM6478" s="60"/>
      <c r="ACN6478" s="60"/>
      <c r="ACO6478" s="60"/>
      <c r="ACP6478" s="60"/>
      <c r="ACQ6478" s="60"/>
      <c r="ACR6478" s="60"/>
      <c r="ACS6478" s="60"/>
      <c r="ACT6478" s="60"/>
      <c r="ACU6478" s="60"/>
      <c r="ACV6478" s="60"/>
      <c r="ACW6478" s="60"/>
      <c r="ACX6478" s="60"/>
      <c r="ACY6478" s="60">
        <v>0.98690165514473704</v>
      </c>
      <c r="ACZ6478" s="60"/>
      <c r="ADA6478" s="60"/>
      <c r="ADB6478" s="60"/>
      <c r="ADC6478" s="60"/>
      <c r="ADD6478" s="60"/>
      <c r="ADE6478" s="60"/>
    </row>
    <row r="6479" spans="760:785" x14ac:dyDescent="0.25">
      <c r="ACF6479" s="60"/>
      <c r="ACG6479" s="60"/>
      <c r="ACH6479" s="60"/>
      <c r="ACI6479" s="60"/>
      <c r="ACJ6479" s="60"/>
      <c r="ACK6479" s="60"/>
      <c r="ACL6479" s="60"/>
      <c r="ACM6479" s="60"/>
      <c r="ACN6479" s="60"/>
      <c r="ACO6479" s="60"/>
      <c r="ACP6479" s="60"/>
      <c r="ACQ6479" s="60"/>
      <c r="ACR6479" s="60"/>
      <c r="ACS6479" s="60"/>
      <c r="ACT6479" s="60"/>
      <c r="ACU6479" s="60"/>
      <c r="ACV6479" s="60"/>
      <c r="ACW6479" s="60"/>
      <c r="ACX6479" s="60"/>
      <c r="ACY6479" s="60">
        <v>0.98689835850687802</v>
      </c>
      <c r="ACZ6479" s="60"/>
      <c r="ADA6479" s="60"/>
      <c r="ADB6479" s="60"/>
      <c r="ADC6479" s="60"/>
      <c r="ADD6479" s="60"/>
      <c r="ADE6479" s="60"/>
    </row>
    <row r="6480" spans="760:785" x14ac:dyDescent="0.25">
      <c r="ACF6480" s="60"/>
      <c r="ACG6480" s="60"/>
      <c r="ACH6480" s="60"/>
      <c r="ACI6480" s="60"/>
      <c r="ACJ6480" s="60"/>
      <c r="ACK6480" s="60"/>
      <c r="ACL6480" s="60"/>
      <c r="ACM6480" s="60"/>
      <c r="ACN6480" s="60"/>
      <c r="ACO6480" s="60"/>
      <c r="ACP6480" s="60"/>
      <c r="ACQ6480" s="60"/>
      <c r="ACR6480" s="60"/>
      <c r="ACS6480" s="60"/>
      <c r="ACT6480" s="60"/>
      <c r="ACU6480" s="60"/>
      <c r="ACV6480" s="60"/>
      <c r="ACW6480" s="60"/>
      <c r="ACX6480" s="60"/>
      <c r="ACY6480" s="60">
        <v>0.98689054881222305</v>
      </c>
      <c r="ACZ6480" s="60"/>
      <c r="ADA6480" s="60"/>
      <c r="ADB6480" s="60"/>
      <c r="ADC6480" s="60"/>
      <c r="ADD6480" s="60"/>
      <c r="ADE6480" s="60"/>
    </row>
    <row r="6481" spans="760:785" x14ac:dyDescent="0.25">
      <c r="ACF6481" s="60"/>
      <c r="ACG6481" s="60"/>
      <c r="ACH6481" s="60"/>
      <c r="ACI6481" s="60"/>
      <c r="ACJ6481" s="60"/>
      <c r="ACK6481" s="60"/>
      <c r="ACL6481" s="60"/>
      <c r="ACM6481" s="60"/>
      <c r="ACN6481" s="60"/>
      <c r="ACO6481" s="60"/>
      <c r="ACP6481" s="60"/>
      <c r="ACQ6481" s="60"/>
      <c r="ACR6481" s="60"/>
      <c r="ACS6481" s="60"/>
      <c r="ACT6481" s="60"/>
      <c r="ACU6481" s="60"/>
      <c r="ACV6481" s="60"/>
      <c r="ACW6481" s="60"/>
      <c r="ACX6481" s="60"/>
      <c r="ACY6481" s="60">
        <v>0.98688524315292203</v>
      </c>
      <c r="ACZ6481" s="60"/>
      <c r="ADA6481" s="60"/>
      <c r="ADB6481" s="60"/>
      <c r="ADC6481" s="60"/>
      <c r="ADD6481" s="60"/>
      <c r="ADE6481" s="60"/>
    </row>
    <row r="6482" spans="760:785" x14ac:dyDescent="0.25">
      <c r="ACF6482" s="60"/>
      <c r="ACG6482" s="60"/>
      <c r="ACH6482" s="60"/>
      <c r="ACI6482" s="60"/>
      <c r="ACJ6482" s="60"/>
      <c r="ACK6482" s="60"/>
      <c r="ACL6482" s="60"/>
      <c r="ACM6482" s="60"/>
      <c r="ACN6482" s="60"/>
      <c r="ACO6482" s="60"/>
      <c r="ACP6482" s="60"/>
      <c r="ACQ6482" s="60"/>
      <c r="ACR6482" s="60"/>
      <c r="ACS6482" s="60"/>
      <c r="ACT6482" s="60"/>
      <c r="ACU6482" s="60"/>
      <c r="ACV6482" s="60"/>
      <c r="ACW6482" s="60"/>
      <c r="ACX6482" s="60"/>
      <c r="ACY6482" s="60">
        <v>0.98687737947142795</v>
      </c>
      <c r="ACZ6482" s="60"/>
      <c r="ADA6482" s="60"/>
      <c r="ADB6482" s="60"/>
      <c r="ADC6482" s="60"/>
      <c r="ADD6482" s="60"/>
      <c r="ADE6482" s="60"/>
    </row>
    <row r="6483" spans="760:785" x14ac:dyDescent="0.25">
      <c r="ACF6483" s="60"/>
      <c r="ACG6483" s="60"/>
      <c r="ACH6483" s="60"/>
      <c r="ACI6483" s="60"/>
      <c r="ACJ6483" s="60"/>
      <c r="ACK6483" s="60"/>
      <c r="ACL6483" s="60"/>
      <c r="ACM6483" s="60"/>
      <c r="ACN6483" s="60"/>
      <c r="ACO6483" s="60"/>
      <c r="ACP6483" s="60"/>
      <c r="ACQ6483" s="60"/>
      <c r="ACR6483" s="60"/>
      <c r="ACS6483" s="60"/>
      <c r="ACT6483" s="60"/>
      <c r="ACU6483" s="60"/>
      <c r="ACV6483" s="60"/>
      <c r="ACW6483" s="60"/>
      <c r="ACX6483" s="60"/>
      <c r="ACY6483" s="60">
        <v>0.98686850098954104</v>
      </c>
      <c r="ACZ6483" s="60"/>
      <c r="ADA6483" s="60"/>
      <c r="ADB6483" s="60"/>
      <c r="ADC6483" s="60"/>
      <c r="ADD6483" s="60"/>
      <c r="ADE6483" s="60"/>
    </row>
    <row r="6484" spans="760:785" x14ac:dyDescent="0.25">
      <c r="ACF6484" s="60"/>
      <c r="ACG6484" s="60"/>
      <c r="ACH6484" s="60"/>
      <c r="ACI6484" s="60"/>
      <c r="ACJ6484" s="60"/>
      <c r="ACK6484" s="60"/>
      <c r="ACL6484" s="60"/>
      <c r="ACM6484" s="60"/>
      <c r="ACN6484" s="60"/>
      <c r="ACO6484" s="60"/>
      <c r="ACP6484" s="60"/>
      <c r="ACQ6484" s="60"/>
      <c r="ACR6484" s="60"/>
      <c r="ACS6484" s="60"/>
      <c r="ACT6484" s="60"/>
      <c r="ACU6484" s="60"/>
      <c r="ACV6484" s="60"/>
      <c r="ACW6484" s="60"/>
      <c r="ACX6484" s="60"/>
      <c r="ACY6484" s="60">
        <v>0.98686735097959699</v>
      </c>
      <c r="ACZ6484" s="60"/>
      <c r="ADA6484" s="60"/>
      <c r="ADB6484" s="60"/>
      <c r="ADC6484" s="60"/>
      <c r="ADD6484" s="60"/>
      <c r="ADE6484" s="60"/>
    </row>
    <row r="6485" spans="760:785" x14ac:dyDescent="0.25">
      <c r="ACF6485" s="60"/>
      <c r="ACG6485" s="60"/>
      <c r="ACH6485" s="60"/>
      <c r="ACI6485" s="60"/>
      <c r="ACJ6485" s="60"/>
      <c r="ACK6485" s="60"/>
      <c r="ACL6485" s="60"/>
      <c r="ACM6485" s="60"/>
      <c r="ACN6485" s="60"/>
      <c r="ACO6485" s="60"/>
      <c r="ACP6485" s="60"/>
      <c r="ACQ6485" s="60"/>
      <c r="ACR6485" s="60"/>
      <c r="ACS6485" s="60"/>
      <c r="ACT6485" s="60"/>
      <c r="ACU6485" s="60"/>
      <c r="ACV6485" s="60"/>
      <c r="ACW6485" s="60"/>
      <c r="ACX6485" s="60"/>
      <c r="ACY6485" s="60">
        <v>0.98685006531807395</v>
      </c>
      <c r="ACZ6485" s="60"/>
      <c r="ADA6485" s="60"/>
      <c r="ADB6485" s="60"/>
      <c r="ADC6485" s="60"/>
      <c r="ADD6485" s="60"/>
      <c r="ADE6485" s="60"/>
    </row>
    <row r="6486" spans="760:785" x14ac:dyDescent="0.25">
      <c r="ACF6486" s="60"/>
      <c r="ACG6486" s="60"/>
      <c r="ACH6486" s="60"/>
      <c r="ACI6486" s="60"/>
      <c r="ACJ6486" s="60"/>
      <c r="ACK6486" s="60"/>
      <c r="ACL6486" s="60"/>
      <c r="ACM6486" s="60"/>
      <c r="ACN6486" s="60"/>
      <c r="ACO6486" s="60"/>
      <c r="ACP6486" s="60"/>
      <c r="ACQ6486" s="60"/>
      <c r="ACR6486" s="60"/>
      <c r="ACS6486" s="60"/>
      <c r="ACT6486" s="60"/>
      <c r="ACU6486" s="60"/>
      <c r="ACV6486" s="60"/>
      <c r="ACW6486" s="60"/>
      <c r="ACX6486" s="60"/>
      <c r="ACY6486" s="60">
        <v>0.98683975084107201</v>
      </c>
      <c r="ACZ6486" s="60"/>
      <c r="ADA6486" s="60"/>
      <c r="ADB6486" s="60"/>
      <c r="ADC6486" s="60"/>
      <c r="ADD6486" s="60"/>
      <c r="ADE6486" s="60"/>
    </row>
    <row r="6487" spans="760:785" x14ac:dyDescent="0.25">
      <c r="ACF6487" s="60"/>
      <c r="ACG6487" s="60"/>
      <c r="ACH6487" s="60"/>
      <c r="ACI6487" s="60"/>
      <c r="ACJ6487" s="60"/>
      <c r="ACK6487" s="60"/>
      <c r="ACL6487" s="60"/>
      <c r="ACM6487" s="60"/>
      <c r="ACN6487" s="60"/>
      <c r="ACO6487" s="60"/>
      <c r="ACP6487" s="60"/>
      <c r="ACQ6487" s="60"/>
      <c r="ACR6487" s="60"/>
      <c r="ACS6487" s="60"/>
      <c r="ACT6487" s="60"/>
      <c r="ACU6487" s="60"/>
      <c r="ACV6487" s="60"/>
      <c r="ACW6487" s="60"/>
      <c r="ACX6487" s="60"/>
      <c r="ACY6487" s="60">
        <v>0.98683596314085997</v>
      </c>
      <c r="ACZ6487" s="60"/>
      <c r="ADA6487" s="60"/>
      <c r="ADB6487" s="60"/>
      <c r="ADC6487" s="60"/>
      <c r="ADD6487" s="60"/>
      <c r="ADE6487" s="60"/>
    </row>
    <row r="6488" spans="760:785" x14ac:dyDescent="0.25">
      <c r="ACF6488" s="60"/>
      <c r="ACG6488" s="60"/>
      <c r="ACH6488" s="60"/>
      <c r="ACI6488" s="60"/>
      <c r="ACJ6488" s="60"/>
      <c r="ACK6488" s="60"/>
      <c r="ACL6488" s="60"/>
      <c r="ACM6488" s="60"/>
      <c r="ACN6488" s="60"/>
      <c r="ACO6488" s="60"/>
      <c r="ACP6488" s="60"/>
      <c r="ACQ6488" s="60"/>
      <c r="ACR6488" s="60"/>
      <c r="ACS6488" s="60"/>
      <c r="ACT6488" s="60"/>
      <c r="ACU6488" s="60"/>
      <c r="ACV6488" s="60"/>
      <c r="ACW6488" s="60"/>
      <c r="ACX6488" s="60"/>
      <c r="ACY6488" s="60">
        <v>0.98683400445643399</v>
      </c>
      <c r="ACZ6488" s="60"/>
      <c r="ADA6488" s="60"/>
      <c r="ADB6488" s="60"/>
      <c r="ADC6488" s="60"/>
      <c r="ADD6488" s="60"/>
      <c r="ADE6488" s="60"/>
    </row>
    <row r="6489" spans="760:785" x14ac:dyDescent="0.25">
      <c r="ACF6489" s="60"/>
      <c r="ACG6489" s="60"/>
      <c r="ACH6489" s="60"/>
      <c r="ACI6489" s="60"/>
      <c r="ACJ6489" s="60"/>
      <c r="ACK6489" s="60"/>
      <c r="ACL6489" s="60"/>
      <c r="ACM6489" s="60"/>
      <c r="ACN6489" s="60"/>
      <c r="ACO6489" s="60"/>
      <c r="ACP6489" s="60"/>
      <c r="ACQ6489" s="60"/>
      <c r="ACR6489" s="60"/>
      <c r="ACS6489" s="60"/>
      <c r="ACT6489" s="60"/>
      <c r="ACU6489" s="60"/>
      <c r="ACV6489" s="60"/>
      <c r="ACW6489" s="60"/>
      <c r="ACX6489" s="60"/>
      <c r="ACY6489" s="60">
        <v>0.98682642459275205</v>
      </c>
      <c r="ACZ6489" s="60"/>
      <c r="ADA6489" s="60"/>
      <c r="ADB6489" s="60"/>
      <c r="ADC6489" s="60"/>
      <c r="ADD6489" s="60"/>
      <c r="ADE6489" s="60"/>
    </row>
    <row r="6490" spans="760:785" x14ac:dyDescent="0.25">
      <c r="ACF6490" s="60"/>
      <c r="ACG6490" s="60"/>
      <c r="ACH6490" s="60"/>
      <c r="ACI6490" s="60"/>
      <c r="ACJ6490" s="60"/>
      <c r="ACK6490" s="60"/>
      <c r="ACL6490" s="60"/>
      <c r="ACM6490" s="60"/>
      <c r="ACN6490" s="60"/>
      <c r="ACO6490" s="60"/>
      <c r="ACP6490" s="60"/>
      <c r="ACQ6490" s="60"/>
      <c r="ACR6490" s="60"/>
      <c r="ACS6490" s="60"/>
      <c r="ACT6490" s="60"/>
      <c r="ACU6490" s="60"/>
      <c r="ACV6490" s="60"/>
      <c r="ACW6490" s="60"/>
      <c r="ACX6490" s="60"/>
      <c r="ACY6490" s="60">
        <v>0.98682289931701095</v>
      </c>
      <c r="ACZ6490" s="60"/>
      <c r="ADA6490" s="60"/>
      <c r="ADB6490" s="60"/>
      <c r="ADC6490" s="60"/>
      <c r="ADD6490" s="60"/>
      <c r="ADE6490" s="60"/>
    </row>
    <row r="6491" spans="760:785" x14ac:dyDescent="0.25">
      <c r="ACF6491" s="60"/>
      <c r="ACG6491" s="60"/>
      <c r="ACH6491" s="60"/>
      <c r="ACI6491" s="60"/>
      <c r="ACJ6491" s="60"/>
      <c r="ACK6491" s="60"/>
      <c r="ACL6491" s="60"/>
      <c r="ACM6491" s="60"/>
      <c r="ACN6491" s="60"/>
      <c r="ACO6491" s="60"/>
      <c r="ACP6491" s="60"/>
      <c r="ACQ6491" s="60"/>
      <c r="ACR6491" s="60"/>
      <c r="ACS6491" s="60"/>
      <c r="ACT6491" s="60"/>
      <c r="ACU6491" s="60"/>
      <c r="ACV6491" s="60"/>
      <c r="ACW6491" s="60"/>
      <c r="ACX6491" s="60"/>
      <c r="ACY6491" s="60">
        <v>0.98680041501057603</v>
      </c>
      <c r="ACZ6491" s="60"/>
      <c r="ADA6491" s="60"/>
      <c r="ADB6491" s="60"/>
      <c r="ADC6491" s="60"/>
      <c r="ADD6491" s="60"/>
      <c r="ADE6491" s="60"/>
    </row>
    <row r="6492" spans="760:785" x14ac:dyDescent="0.25">
      <c r="ACF6492" s="60"/>
      <c r="ACG6492" s="60"/>
      <c r="ACH6492" s="60"/>
      <c r="ACI6492" s="60"/>
      <c r="ACJ6492" s="60"/>
      <c r="ACK6492" s="60"/>
      <c r="ACL6492" s="60"/>
      <c r="ACM6492" s="60"/>
      <c r="ACN6492" s="60"/>
      <c r="ACO6492" s="60"/>
      <c r="ACP6492" s="60"/>
      <c r="ACQ6492" s="60"/>
      <c r="ACR6492" s="60"/>
      <c r="ACS6492" s="60"/>
      <c r="ACT6492" s="60"/>
      <c r="ACU6492" s="60"/>
      <c r="ACV6492" s="60"/>
      <c r="ACW6492" s="60"/>
      <c r="ACX6492" s="60"/>
      <c r="ACY6492" s="60">
        <v>0.98678733087005999</v>
      </c>
      <c r="ACZ6492" s="60"/>
      <c r="ADA6492" s="60"/>
      <c r="ADB6492" s="60"/>
      <c r="ADC6492" s="60"/>
      <c r="ADD6492" s="60"/>
      <c r="ADE6492" s="60"/>
    </row>
    <row r="6493" spans="760:785" x14ac:dyDescent="0.25">
      <c r="ACF6493" s="60"/>
      <c r="ACG6493" s="60"/>
      <c r="ACH6493" s="60"/>
      <c r="ACI6493" s="60"/>
      <c r="ACJ6493" s="60"/>
      <c r="ACK6493" s="60"/>
      <c r="ACL6493" s="60"/>
      <c r="ACM6493" s="60"/>
      <c r="ACN6493" s="60"/>
      <c r="ACO6493" s="60"/>
      <c r="ACP6493" s="60"/>
      <c r="ACQ6493" s="60"/>
      <c r="ACR6493" s="60"/>
      <c r="ACS6493" s="60"/>
      <c r="ACT6493" s="60"/>
      <c r="ACU6493" s="60"/>
      <c r="ACV6493" s="60"/>
      <c r="ACW6493" s="60"/>
      <c r="ACX6493" s="60"/>
      <c r="ACY6493" s="60">
        <v>0.986786543161013</v>
      </c>
      <c r="ACZ6493" s="60"/>
      <c r="ADA6493" s="60"/>
      <c r="ADB6493" s="60"/>
      <c r="ADC6493" s="60"/>
      <c r="ADD6493" s="60"/>
      <c r="ADE6493" s="60"/>
    </row>
    <row r="6494" spans="760:785" x14ac:dyDescent="0.25">
      <c r="ACF6494" s="60"/>
      <c r="ACG6494" s="60"/>
      <c r="ACH6494" s="60"/>
      <c r="ACI6494" s="60"/>
      <c r="ACJ6494" s="60"/>
      <c r="ACK6494" s="60"/>
      <c r="ACL6494" s="60"/>
      <c r="ACM6494" s="60"/>
      <c r="ACN6494" s="60"/>
      <c r="ACO6494" s="60"/>
      <c r="ACP6494" s="60"/>
      <c r="ACQ6494" s="60"/>
      <c r="ACR6494" s="60"/>
      <c r="ACS6494" s="60"/>
      <c r="ACT6494" s="60"/>
      <c r="ACU6494" s="60"/>
      <c r="ACV6494" s="60"/>
      <c r="ACW6494" s="60"/>
      <c r="ACX6494" s="60"/>
      <c r="ACY6494" s="60">
        <v>0.98677920157631205</v>
      </c>
      <c r="ACZ6494" s="60"/>
      <c r="ADA6494" s="60"/>
      <c r="ADB6494" s="60"/>
      <c r="ADC6494" s="60"/>
      <c r="ADD6494" s="60"/>
      <c r="ADE6494" s="60"/>
    </row>
    <row r="6495" spans="760:785" x14ac:dyDescent="0.25">
      <c r="ACF6495" s="60"/>
      <c r="ACG6495" s="60"/>
      <c r="ACH6495" s="60"/>
      <c r="ACI6495" s="60"/>
      <c r="ACJ6495" s="60"/>
      <c r="ACK6495" s="60"/>
      <c r="ACL6495" s="60"/>
      <c r="ACM6495" s="60"/>
      <c r="ACN6495" s="60"/>
      <c r="ACO6495" s="60"/>
      <c r="ACP6495" s="60"/>
      <c r="ACQ6495" s="60"/>
      <c r="ACR6495" s="60"/>
      <c r="ACS6495" s="60"/>
      <c r="ACT6495" s="60"/>
      <c r="ACU6495" s="60"/>
      <c r="ACV6495" s="60"/>
      <c r="ACW6495" s="60"/>
      <c r="ACX6495" s="60"/>
      <c r="ACY6495" s="60">
        <v>0.98676276428602305</v>
      </c>
      <c r="ACZ6495" s="60"/>
      <c r="ADA6495" s="60"/>
      <c r="ADB6495" s="60"/>
      <c r="ADC6495" s="60"/>
      <c r="ADD6495" s="60"/>
      <c r="ADE6495" s="60"/>
    </row>
    <row r="6496" spans="760:785" x14ac:dyDescent="0.25">
      <c r="ACF6496" s="60"/>
      <c r="ACG6496" s="60"/>
      <c r="ACH6496" s="60"/>
      <c r="ACI6496" s="60"/>
      <c r="ACJ6496" s="60"/>
      <c r="ACK6496" s="60"/>
      <c r="ACL6496" s="60"/>
      <c r="ACM6496" s="60"/>
      <c r="ACN6496" s="60"/>
      <c r="ACO6496" s="60"/>
      <c r="ACP6496" s="60"/>
      <c r="ACQ6496" s="60"/>
      <c r="ACR6496" s="60"/>
      <c r="ACS6496" s="60"/>
      <c r="ACT6496" s="60"/>
      <c r="ACU6496" s="60"/>
      <c r="ACV6496" s="60"/>
      <c r="ACW6496" s="60"/>
      <c r="ACX6496" s="60"/>
      <c r="ACY6496" s="60">
        <v>0.986751382719676</v>
      </c>
      <c r="ACZ6496" s="60"/>
      <c r="ADA6496" s="60"/>
      <c r="ADB6496" s="60"/>
      <c r="ADC6496" s="60"/>
      <c r="ADD6496" s="60"/>
      <c r="ADE6496" s="60"/>
    </row>
    <row r="6497" spans="760:785" x14ac:dyDescent="0.25">
      <c r="ACF6497" s="60"/>
      <c r="ACG6497" s="60"/>
      <c r="ACH6497" s="60"/>
      <c r="ACI6497" s="60"/>
      <c r="ACJ6497" s="60"/>
      <c r="ACK6497" s="60"/>
      <c r="ACL6497" s="60"/>
      <c r="ACM6497" s="60"/>
      <c r="ACN6497" s="60"/>
      <c r="ACO6497" s="60"/>
      <c r="ACP6497" s="60"/>
      <c r="ACQ6497" s="60"/>
      <c r="ACR6497" s="60"/>
      <c r="ACS6497" s="60"/>
      <c r="ACT6497" s="60"/>
      <c r="ACU6497" s="60"/>
      <c r="ACV6497" s="60"/>
      <c r="ACW6497" s="60"/>
      <c r="ACX6497" s="60"/>
      <c r="ACY6497" s="60">
        <v>0.986750008956225</v>
      </c>
      <c r="ACZ6497" s="60"/>
      <c r="ADA6497" s="60"/>
      <c r="ADB6497" s="60"/>
      <c r="ADC6497" s="60"/>
      <c r="ADD6497" s="60"/>
      <c r="ADE6497" s="60"/>
    </row>
    <row r="6498" spans="760:785" x14ac:dyDescent="0.25">
      <c r="ACF6498" s="60"/>
      <c r="ACG6498" s="60"/>
      <c r="ACH6498" s="60"/>
      <c r="ACI6498" s="60"/>
      <c r="ACJ6498" s="60"/>
      <c r="ACK6498" s="60"/>
      <c r="ACL6498" s="60"/>
      <c r="ACM6498" s="60"/>
      <c r="ACN6498" s="60"/>
      <c r="ACO6498" s="60"/>
      <c r="ACP6498" s="60"/>
      <c r="ACQ6498" s="60"/>
      <c r="ACR6498" s="60"/>
      <c r="ACS6498" s="60"/>
      <c r="ACT6498" s="60"/>
      <c r="ACU6498" s="60"/>
      <c r="ACV6498" s="60"/>
      <c r="ACW6498" s="60"/>
      <c r="ACX6498" s="60"/>
      <c r="ACY6498" s="60">
        <v>0.98673596013584997</v>
      </c>
      <c r="ACZ6498" s="60"/>
      <c r="ADA6498" s="60"/>
      <c r="ADB6498" s="60"/>
      <c r="ADC6498" s="60"/>
      <c r="ADD6498" s="60"/>
      <c r="ADE6498" s="60"/>
    </row>
    <row r="6499" spans="760:785" x14ac:dyDescent="0.25">
      <c r="ACF6499" s="60"/>
      <c r="ACG6499" s="60"/>
      <c r="ACH6499" s="60"/>
      <c r="ACI6499" s="60"/>
      <c r="ACJ6499" s="60"/>
      <c r="ACK6499" s="60"/>
      <c r="ACL6499" s="60"/>
      <c r="ACM6499" s="60"/>
      <c r="ACN6499" s="60"/>
      <c r="ACO6499" s="60"/>
      <c r="ACP6499" s="60"/>
      <c r="ACQ6499" s="60"/>
      <c r="ACR6499" s="60"/>
      <c r="ACS6499" s="60"/>
      <c r="ACT6499" s="60"/>
      <c r="ACU6499" s="60"/>
      <c r="ACV6499" s="60"/>
      <c r="ACW6499" s="60"/>
      <c r="ACX6499" s="60"/>
      <c r="ACY6499" s="60">
        <v>0.98671126691411204</v>
      </c>
      <c r="ACZ6499" s="60"/>
      <c r="ADA6499" s="60"/>
      <c r="ADB6499" s="60"/>
      <c r="ADC6499" s="60"/>
      <c r="ADD6499" s="60"/>
      <c r="ADE6499" s="60"/>
    </row>
    <row r="6500" spans="760:785" x14ac:dyDescent="0.25">
      <c r="ACF6500" s="60"/>
      <c r="ACG6500" s="60"/>
      <c r="ACH6500" s="60"/>
      <c r="ACI6500" s="60"/>
      <c r="ACJ6500" s="60"/>
      <c r="ACK6500" s="60"/>
      <c r="ACL6500" s="60"/>
      <c r="ACM6500" s="60"/>
      <c r="ACN6500" s="60"/>
      <c r="ACO6500" s="60"/>
      <c r="ACP6500" s="60"/>
      <c r="ACQ6500" s="60"/>
      <c r="ACR6500" s="60"/>
      <c r="ACS6500" s="60"/>
      <c r="ACT6500" s="60"/>
      <c r="ACU6500" s="60"/>
      <c r="ACV6500" s="60"/>
      <c r="ACW6500" s="60"/>
      <c r="ACX6500" s="60"/>
      <c r="ACY6500" s="60">
        <v>0.986699176399775</v>
      </c>
      <c r="ACZ6500" s="60"/>
      <c r="ADA6500" s="60"/>
      <c r="ADB6500" s="60"/>
      <c r="ADC6500" s="60"/>
      <c r="ADD6500" s="60"/>
      <c r="ADE6500" s="60"/>
    </row>
    <row r="6501" spans="760:785" x14ac:dyDescent="0.25">
      <c r="ACF6501" s="60"/>
      <c r="ACG6501" s="60"/>
      <c r="ACH6501" s="60"/>
      <c r="ACI6501" s="60"/>
      <c r="ACJ6501" s="60"/>
      <c r="ACK6501" s="60"/>
      <c r="ACL6501" s="60"/>
      <c r="ACM6501" s="60"/>
      <c r="ACN6501" s="60"/>
      <c r="ACO6501" s="60"/>
      <c r="ACP6501" s="60"/>
      <c r="ACQ6501" s="60"/>
      <c r="ACR6501" s="60"/>
      <c r="ACS6501" s="60"/>
      <c r="ACT6501" s="60"/>
      <c r="ACU6501" s="60"/>
      <c r="ACV6501" s="60"/>
      <c r="ACW6501" s="60"/>
      <c r="ACX6501" s="60"/>
      <c r="ACY6501" s="60">
        <v>0.98668632990112803</v>
      </c>
      <c r="ACZ6501" s="60"/>
      <c r="ADA6501" s="60"/>
      <c r="ADB6501" s="60"/>
      <c r="ADC6501" s="60"/>
      <c r="ADD6501" s="60"/>
      <c r="ADE6501" s="60"/>
    </row>
    <row r="6502" spans="760:785" x14ac:dyDescent="0.25">
      <c r="ACF6502" s="60"/>
      <c r="ACG6502" s="60"/>
      <c r="ACH6502" s="60"/>
      <c r="ACI6502" s="60"/>
      <c r="ACJ6502" s="60"/>
      <c r="ACK6502" s="60"/>
      <c r="ACL6502" s="60"/>
      <c r="ACM6502" s="60"/>
      <c r="ACN6502" s="60"/>
      <c r="ACO6502" s="60"/>
      <c r="ACP6502" s="60"/>
      <c r="ACQ6502" s="60"/>
      <c r="ACR6502" s="60"/>
      <c r="ACS6502" s="60"/>
      <c r="ACT6502" s="60"/>
      <c r="ACU6502" s="60"/>
      <c r="ACV6502" s="60"/>
      <c r="ACW6502" s="60"/>
      <c r="ACX6502" s="60"/>
      <c r="ACY6502" s="60">
        <v>0.98668541821510702</v>
      </c>
      <c r="ACZ6502" s="60"/>
      <c r="ADA6502" s="60"/>
      <c r="ADB6502" s="60"/>
      <c r="ADC6502" s="60"/>
      <c r="ADD6502" s="60"/>
      <c r="ADE6502" s="60"/>
    </row>
    <row r="6503" spans="760:785" x14ac:dyDescent="0.25">
      <c r="ACF6503" s="60"/>
      <c r="ACG6503" s="60"/>
      <c r="ACH6503" s="60"/>
      <c r="ACI6503" s="60"/>
      <c r="ACJ6503" s="60"/>
      <c r="ACK6503" s="60"/>
      <c r="ACL6503" s="60"/>
      <c r="ACM6503" s="60"/>
      <c r="ACN6503" s="60"/>
      <c r="ACO6503" s="60"/>
      <c r="ACP6503" s="60"/>
      <c r="ACQ6503" s="60"/>
      <c r="ACR6503" s="60"/>
      <c r="ACS6503" s="60"/>
      <c r="ACT6503" s="60"/>
      <c r="ACU6503" s="60"/>
      <c r="ACV6503" s="60"/>
      <c r="ACW6503" s="60"/>
      <c r="ACX6503" s="60"/>
      <c r="ACY6503" s="60">
        <v>0.98668180052275101</v>
      </c>
      <c r="ACZ6503" s="60"/>
      <c r="ADA6503" s="60"/>
      <c r="ADB6503" s="60"/>
      <c r="ADC6503" s="60"/>
      <c r="ADD6503" s="60"/>
      <c r="ADE6503" s="60"/>
    </row>
    <row r="6504" spans="760:785" x14ac:dyDescent="0.25">
      <c r="ACF6504" s="60"/>
      <c r="ACG6504" s="60"/>
      <c r="ACH6504" s="60"/>
      <c r="ACI6504" s="60"/>
      <c r="ACJ6504" s="60"/>
      <c r="ACK6504" s="60"/>
      <c r="ACL6504" s="60"/>
      <c r="ACM6504" s="60"/>
      <c r="ACN6504" s="60"/>
      <c r="ACO6504" s="60"/>
      <c r="ACP6504" s="60"/>
      <c r="ACQ6504" s="60"/>
      <c r="ACR6504" s="60"/>
      <c r="ACS6504" s="60"/>
      <c r="ACT6504" s="60"/>
      <c r="ACU6504" s="60"/>
      <c r="ACV6504" s="60"/>
      <c r="ACW6504" s="60"/>
      <c r="ACX6504" s="60"/>
      <c r="ACY6504" s="60">
        <v>0.98666700439524802</v>
      </c>
      <c r="ACZ6504" s="60"/>
      <c r="ADA6504" s="60"/>
      <c r="ADB6504" s="60"/>
      <c r="ADC6504" s="60"/>
      <c r="ADD6504" s="60"/>
      <c r="ADE6504" s="60"/>
    </row>
    <row r="6505" spans="760:785" x14ac:dyDescent="0.25">
      <c r="ACF6505" s="60"/>
      <c r="ACG6505" s="60"/>
      <c r="ACH6505" s="60"/>
      <c r="ACI6505" s="60"/>
      <c r="ACJ6505" s="60"/>
      <c r="ACK6505" s="60"/>
      <c r="ACL6505" s="60"/>
      <c r="ACM6505" s="60"/>
      <c r="ACN6505" s="60"/>
      <c r="ACO6505" s="60"/>
      <c r="ACP6505" s="60"/>
      <c r="ACQ6505" s="60"/>
      <c r="ACR6505" s="60"/>
      <c r="ACS6505" s="60"/>
      <c r="ACT6505" s="60"/>
      <c r="ACU6505" s="60"/>
      <c r="ACV6505" s="60"/>
      <c r="ACW6505" s="60"/>
      <c r="ACX6505" s="60"/>
      <c r="ACY6505" s="60">
        <v>0.98665639217740997</v>
      </c>
      <c r="ACZ6505" s="60"/>
      <c r="ADA6505" s="60"/>
      <c r="ADB6505" s="60"/>
      <c r="ADC6505" s="60"/>
      <c r="ADD6505" s="60"/>
      <c r="ADE6505" s="60"/>
    </row>
    <row r="6506" spans="760:785" x14ac:dyDescent="0.25">
      <c r="ACF6506" s="60"/>
      <c r="ACG6506" s="60"/>
      <c r="ACH6506" s="60"/>
      <c r="ACI6506" s="60"/>
      <c r="ACJ6506" s="60"/>
      <c r="ACK6506" s="60"/>
      <c r="ACL6506" s="60"/>
      <c r="ACM6506" s="60"/>
      <c r="ACN6506" s="60"/>
      <c r="ACO6506" s="60"/>
      <c r="ACP6506" s="60"/>
      <c r="ACQ6506" s="60"/>
      <c r="ACR6506" s="60"/>
      <c r="ACS6506" s="60"/>
      <c r="ACT6506" s="60"/>
      <c r="ACU6506" s="60"/>
      <c r="ACV6506" s="60"/>
      <c r="ACW6506" s="60"/>
      <c r="ACX6506" s="60"/>
      <c r="ACY6506" s="60">
        <v>0.98665478826126696</v>
      </c>
      <c r="ACZ6506" s="60"/>
      <c r="ADA6506" s="60"/>
      <c r="ADB6506" s="60"/>
      <c r="ADC6506" s="60"/>
      <c r="ADD6506" s="60"/>
      <c r="ADE6506" s="60"/>
    </row>
    <row r="6507" spans="760:785" x14ac:dyDescent="0.25">
      <c r="ACF6507" s="60"/>
      <c r="ACG6507" s="60"/>
      <c r="ACH6507" s="60"/>
      <c r="ACI6507" s="60"/>
      <c r="ACJ6507" s="60"/>
      <c r="ACK6507" s="60"/>
      <c r="ACL6507" s="60"/>
      <c r="ACM6507" s="60"/>
      <c r="ACN6507" s="60"/>
      <c r="ACO6507" s="60"/>
      <c r="ACP6507" s="60"/>
      <c r="ACQ6507" s="60"/>
      <c r="ACR6507" s="60"/>
      <c r="ACS6507" s="60"/>
      <c r="ACT6507" s="60"/>
      <c r="ACU6507" s="60"/>
      <c r="ACV6507" s="60"/>
      <c r="ACW6507" s="60"/>
      <c r="ACX6507" s="60"/>
      <c r="ACY6507" s="60">
        <v>0.98663901606495297</v>
      </c>
      <c r="ACZ6507" s="60"/>
      <c r="ADA6507" s="60"/>
      <c r="ADB6507" s="60"/>
      <c r="ADC6507" s="60"/>
      <c r="ADD6507" s="60"/>
      <c r="ADE6507" s="60"/>
    </row>
    <row r="6508" spans="760:785" x14ac:dyDescent="0.25">
      <c r="ACF6508" s="60"/>
      <c r="ACG6508" s="60"/>
      <c r="ACH6508" s="60"/>
      <c r="ACI6508" s="60"/>
      <c r="ACJ6508" s="60"/>
      <c r="ACK6508" s="60"/>
      <c r="ACL6508" s="60"/>
      <c r="ACM6508" s="60"/>
      <c r="ACN6508" s="60"/>
      <c r="ACO6508" s="60"/>
      <c r="ACP6508" s="60"/>
      <c r="ACQ6508" s="60"/>
      <c r="ACR6508" s="60"/>
      <c r="ACS6508" s="60"/>
      <c r="ACT6508" s="60"/>
      <c r="ACU6508" s="60"/>
      <c r="ACV6508" s="60"/>
      <c r="ACW6508" s="60"/>
      <c r="ACX6508" s="60"/>
      <c r="ACY6508" s="60">
        <v>0.98663426443582802</v>
      </c>
      <c r="ACZ6508" s="60"/>
      <c r="ADA6508" s="60"/>
      <c r="ADB6508" s="60"/>
      <c r="ADC6508" s="60"/>
      <c r="ADD6508" s="60"/>
      <c r="ADE6508" s="60"/>
    </row>
    <row r="6509" spans="760:785" x14ac:dyDescent="0.25">
      <c r="ACF6509" s="60"/>
      <c r="ACG6509" s="60"/>
      <c r="ACH6509" s="60"/>
      <c r="ACI6509" s="60"/>
      <c r="ACJ6509" s="60"/>
      <c r="ACK6509" s="60"/>
      <c r="ACL6509" s="60"/>
      <c r="ACM6509" s="60"/>
      <c r="ACN6509" s="60"/>
      <c r="ACO6509" s="60"/>
      <c r="ACP6509" s="60"/>
      <c r="ACQ6509" s="60"/>
      <c r="ACR6509" s="60"/>
      <c r="ACS6509" s="60"/>
      <c r="ACT6509" s="60"/>
      <c r="ACU6509" s="60"/>
      <c r="ACV6509" s="60"/>
      <c r="ACW6509" s="60"/>
      <c r="ACX6509" s="60"/>
      <c r="ACY6509" s="60">
        <v>0.98662662620795005</v>
      </c>
      <c r="ACZ6509" s="60"/>
      <c r="ADA6509" s="60"/>
      <c r="ADB6509" s="60"/>
      <c r="ADC6509" s="60"/>
      <c r="ADD6509" s="60"/>
      <c r="ADE6509" s="60"/>
    </row>
    <row r="6510" spans="760:785" x14ac:dyDescent="0.25">
      <c r="ACF6510" s="60"/>
      <c r="ACG6510" s="60"/>
      <c r="ACH6510" s="60"/>
      <c r="ACI6510" s="60"/>
      <c r="ACJ6510" s="60"/>
      <c r="ACK6510" s="60"/>
      <c r="ACL6510" s="60"/>
      <c r="ACM6510" s="60"/>
      <c r="ACN6510" s="60"/>
      <c r="ACO6510" s="60"/>
      <c r="ACP6510" s="60"/>
      <c r="ACQ6510" s="60"/>
      <c r="ACR6510" s="60"/>
      <c r="ACS6510" s="60"/>
      <c r="ACT6510" s="60"/>
      <c r="ACU6510" s="60"/>
      <c r="ACV6510" s="60"/>
      <c r="ACW6510" s="60"/>
      <c r="ACX6510" s="60"/>
      <c r="ACY6510" s="60">
        <v>0.98662592370626101</v>
      </c>
      <c r="ACZ6510" s="60"/>
      <c r="ADA6510" s="60"/>
      <c r="ADB6510" s="60"/>
      <c r="ADC6510" s="60"/>
      <c r="ADD6510" s="60"/>
      <c r="ADE6510" s="60"/>
    </row>
    <row r="6511" spans="760:785" x14ac:dyDescent="0.25">
      <c r="ACF6511" s="60"/>
      <c r="ACG6511" s="60"/>
      <c r="ACH6511" s="60"/>
      <c r="ACI6511" s="60"/>
      <c r="ACJ6511" s="60"/>
      <c r="ACK6511" s="60"/>
      <c r="ACL6511" s="60"/>
      <c r="ACM6511" s="60"/>
      <c r="ACN6511" s="60"/>
      <c r="ACO6511" s="60"/>
      <c r="ACP6511" s="60"/>
      <c r="ACQ6511" s="60"/>
      <c r="ACR6511" s="60"/>
      <c r="ACS6511" s="60"/>
      <c r="ACT6511" s="60"/>
      <c r="ACU6511" s="60"/>
      <c r="ACV6511" s="60"/>
      <c r="ACW6511" s="60"/>
      <c r="ACX6511" s="60"/>
      <c r="ACY6511" s="60">
        <v>0.98662589828485903</v>
      </c>
      <c r="ACZ6511" s="60"/>
      <c r="ADA6511" s="60"/>
      <c r="ADB6511" s="60"/>
      <c r="ADC6511" s="60"/>
      <c r="ADD6511" s="60"/>
      <c r="ADE6511" s="60"/>
    </row>
    <row r="6512" spans="760:785" x14ac:dyDescent="0.25">
      <c r="ACF6512" s="60"/>
      <c r="ACG6512" s="60"/>
      <c r="ACH6512" s="60"/>
      <c r="ACI6512" s="60"/>
      <c r="ACJ6512" s="60"/>
      <c r="ACK6512" s="60"/>
      <c r="ACL6512" s="60"/>
      <c r="ACM6512" s="60"/>
      <c r="ACN6512" s="60"/>
      <c r="ACO6512" s="60"/>
      <c r="ACP6512" s="60"/>
      <c r="ACQ6512" s="60"/>
      <c r="ACR6512" s="60"/>
      <c r="ACS6512" s="60"/>
      <c r="ACT6512" s="60"/>
      <c r="ACU6512" s="60"/>
      <c r="ACV6512" s="60"/>
      <c r="ACW6512" s="60"/>
      <c r="ACX6512" s="60"/>
      <c r="ACY6512" s="60">
        <v>0.986622655546052</v>
      </c>
      <c r="ACZ6512" s="60"/>
      <c r="ADA6512" s="60"/>
      <c r="ADB6512" s="60"/>
      <c r="ADC6512" s="60"/>
      <c r="ADD6512" s="60"/>
      <c r="ADE6512" s="60"/>
    </row>
    <row r="6513" spans="760:785" x14ac:dyDescent="0.25">
      <c r="ACF6513" s="60"/>
      <c r="ACG6513" s="60"/>
      <c r="ACH6513" s="60"/>
      <c r="ACI6513" s="60"/>
      <c r="ACJ6513" s="60"/>
      <c r="ACK6513" s="60"/>
      <c r="ACL6513" s="60"/>
      <c r="ACM6513" s="60"/>
      <c r="ACN6513" s="60"/>
      <c r="ACO6513" s="60"/>
      <c r="ACP6513" s="60"/>
      <c r="ACQ6513" s="60"/>
      <c r="ACR6513" s="60"/>
      <c r="ACS6513" s="60"/>
      <c r="ACT6513" s="60"/>
      <c r="ACU6513" s="60"/>
      <c r="ACV6513" s="60"/>
      <c r="ACW6513" s="60"/>
      <c r="ACX6513" s="60"/>
      <c r="ACY6513" s="60">
        <v>0.98659898140324198</v>
      </c>
      <c r="ACZ6513" s="60"/>
      <c r="ADA6513" s="60"/>
      <c r="ADB6513" s="60"/>
      <c r="ADC6513" s="60"/>
      <c r="ADD6513" s="60"/>
      <c r="ADE6513" s="60"/>
    </row>
    <row r="6514" spans="760:785" x14ac:dyDescent="0.25">
      <c r="ACF6514" s="60"/>
      <c r="ACG6514" s="60"/>
      <c r="ACH6514" s="60"/>
      <c r="ACI6514" s="60"/>
      <c r="ACJ6514" s="60"/>
      <c r="ACK6514" s="60"/>
      <c r="ACL6514" s="60"/>
      <c r="ACM6514" s="60"/>
      <c r="ACN6514" s="60"/>
      <c r="ACO6514" s="60"/>
      <c r="ACP6514" s="60"/>
      <c r="ACQ6514" s="60"/>
      <c r="ACR6514" s="60"/>
      <c r="ACS6514" s="60"/>
      <c r="ACT6514" s="60"/>
      <c r="ACU6514" s="60"/>
      <c r="ACV6514" s="60"/>
      <c r="ACW6514" s="60"/>
      <c r="ACX6514" s="60"/>
      <c r="ACY6514" s="60">
        <v>0.98659541658110605</v>
      </c>
      <c r="ACZ6514" s="60"/>
      <c r="ADA6514" s="60"/>
      <c r="ADB6514" s="60"/>
      <c r="ADC6514" s="60"/>
      <c r="ADD6514" s="60"/>
      <c r="ADE6514" s="60"/>
    </row>
    <row r="6515" spans="760:785" x14ac:dyDescent="0.25">
      <c r="ACF6515" s="60"/>
      <c r="ACG6515" s="60"/>
      <c r="ACH6515" s="60"/>
      <c r="ACI6515" s="60"/>
      <c r="ACJ6515" s="60"/>
      <c r="ACK6515" s="60"/>
      <c r="ACL6515" s="60"/>
      <c r="ACM6515" s="60"/>
      <c r="ACN6515" s="60"/>
      <c r="ACO6515" s="60"/>
      <c r="ACP6515" s="60"/>
      <c r="ACQ6515" s="60"/>
      <c r="ACR6515" s="60"/>
      <c r="ACS6515" s="60"/>
      <c r="ACT6515" s="60"/>
      <c r="ACU6515" s="60"/>
      <c r="ACV6515" s="60"/>
      <c r="ACW6515" s="60"/>
      <c r="ACX6515" s="60"/>
      <c r="ACY6515" s="60">
        <v>0.98658084248585498</v>
      </c>
      <c r="ACZ6515" s="60"/>
      <c r="ADA6515" s="60"/>
      <c r="ADB6515" s="60"/>
      <c r="ADC6515" s="60"/>
      <c r="ADD6515" s="60"/>
      <c r="ADE6515" s="60"/>
    </row>
    <row r="6516" spans="760:785" x14ac:dyDescent="0.25">
      <c r="ACF6516" s="60"/>
      <c r="ACG6516" s="60"/>
      <c r="ACH6516" s="60"/>
      <c r="ACI6516" s="60"/>
      <c r="ACJ6516" s="60"/>
      <c r="ACK6516" s="60"/>
      <c r="ACL6516" s="60"/>
      <c r="ACM6516" s="60"/>
      <c r="ACN6516" s="60"/>
      <c r="ACO6516" s="60"/>
      <c r="ACP6516" s="60"/>
      <c r="ACQ6516" s="60"/>
      <c r="ACR6516" s="60"/>
      <c r="ACS6516" s="60"/>
      <c r="ACT6516" s="60"/>
      <c r="ACU6516" s="60"/>
      <c r="ACV6516" s="60"/>
      <c r="ACW6516" s="60"/>
      <c r="ACX6516" s="60"/>
      <c r="ACY6516" s="60">
        <v>0.98656254248600606</v>
      </c>
      <c r="ACZ6516" s="60"/>
      <c r="ADA6516" s="60"/>
      <c r="ADB6516" s="60"/>
      <c r="ADC6516" s="60"/>
      <c r="ADD6516" s="60"/>
      <c r="ADE6516" s="60"/>
    </row>
    <row r="6517" spans="760:785" x14ac:dyDescent="0.25">
      <c r="ACF6517" s="60"/>
      <c r="ACG6517" s="60"/>
      <c r="ACH6517" s="60"/>
      <c r="ACI6517" s="60"/>
      <c r="ACJ6517" s="60"/>
      <c r="ACK6517" s="60"/>
      <c r="ACL6517" s="60"/>
      <c r="ACM6517" s="60"/>
      <c r="ACN6517" s="60"/>
      <c r="ACO6517" s="60"/>
      <c r="ACP6517" s="60"/>
      <c r="ACQ6517" s="60"/>
      <c r="ACR6517" s="60"/>
      <c r="ACS6517" s="60"/>
      <c r="ACT6517" s="60"/>
      <c r="ACU6517" s="60"/>
      <c r="ACV6517" s="60"/>
      <c r="ACW6517" s="60"/>
      <c r="ACX6517" s="60"/>
      <c r="ACY6517" s="60">
        <v>0.98655407317227695</v>
      </c>
      <c r="ACZ6517" s="60"/>
      <c r="ADA6517" s="60"/>
      <c r="ADB6517" s="60"/>
      <c r="ADC6517" s="60"/>
      <c r="ADD6517" s="60"/>
      <c r="ADE6517" s="60"/>
    </row>
    <row r="6518" spans="760:785" x14ac:dyDescent="0.25">
      <c r="ACF6518" s="60"/>
      <c r="ACG6518" s="60"/>
      <c r="ACH6518" s="60"/>
      <c r="ACI6518" s="60"/>
      <c r="ACJ6518" s="60"/>
      <c r="ACK6518" s="60"/>
      <c r="ACL6518" s="60"/>
      <c r="ACM6518" s="60"/>
      <c r="ACN6518" s="60"/>
      <c r="ACO6518" s="60"/>
      <c r="ACP6518" s="60"/>
      <c r="ACQ6518" s="60"/>
      <c r="ACR6518" s="60"/>
      <c r="ACS6518" s="60"/>
      <c r="ACT6518" s="60"/>
      <c r="ACU6518" s="60"/>
      <c r="ACV6518" s="60"/>
      <c r="ACW6518" s="60"/>
      <c r="ACX6518" s="60"/>
      <c r="ACY6518" s="60">
        <v>0.98654430463324805</v>
      </c>
      <c r="ACZ6518" s="60"/>
      <c r="ADA6518" s="60"/>
      <c r="ADB6518" s="60"/>
      <c r="ADC6518" s="60"/>
      <c r="ADD6518" s="60"/>
      <c r="ADE6518" s="60"/>
    </row>
    <row r="6519" spans="760:785" x14ac:dyDescent="0.25">
      <c r="ACF6519" s="60"/>
      <c r="ACG6519" s="60"/>
      <c r="ACH6519" s="60"/>
      <c r="ACI6519" s="60"/>
      <c r="ACJ6519" s="60"/>
      <c r="ACK6519" s="60"/>
      <c r="ACL6519" s="60"/>
      <c r="ACM6519" s="60"/>
      <c r="ACN6519" s="60"/>
      <c r="ACO6519" s="60"/>
      <c r="ACP6519" s="60"/>
      <c r="ACQ6519" s="60"/>
      <c r="ACR6519" s="60"/>
      <c r="ACS6519" s="60"/>
      <c r="ACT6519" s="60"/>
      <c r="ACU6519" s="60"/>
      <c r="ACV6519" s="60"/>
      <c r="ACW6519" s="60"/>
      <c r="ACX6519" s="60"/>
      <c r="ACY6519" s="60">
        <v>0.98654004669935402</v>
      </c>
      <c r="ACZ6519" s="60"/>
      <c r="ADA6519" s="60"/>
      <c r="ADB6519" s="60"/>
      <c r="ADC6519" s="60"/>
      <c r="ADD6519" s="60"/>
      <c r="ADE6519" s="60"/>
    </row>
    <row r="6520" spans="760:785" x14ac:dyDescent="0.25">
      <c r="ACF6520" s="60"/>
      <c r="ACG6520" s="60"/>
      <c r="ACH6520" s="60"/>
      <c r="ACI6520" s="60"/>
      <c r="ACJ6520" s="60"/>
      <c r="ACK6520" s="60"/>
      <c r="ACL6520" s="60"/>
      <c r="ACM6520" s="60"/>
      <c r="ACN6520" s="60"/>
      <c r="ACO6520" s="60"/>
      <c r="ACP6520" s="60"/>
      <c r="ACQ6520" s="60"/>
      <c r="ACR6520" s="60"/>
      <c r="ACS6520" s="60"/>
      <c r="ACT6520" s="60"/>
      <c r="ACU6520" s="60"/>
      <c r="ACV6520" s="60"/>
      <c r="ACW6520" s="60"/>
      <c r="ACX6520" s="60"/>
      <c r="ACY6520" s="60">
        <v>0.986529552108248</v>
      </c>
      <c r="ACZ6520" s="60"/>
      <c r="ADA6520" s="60"/>
      <c r="ADB6520" s="60"/>
      <c r="ADC6520" s="60"/>
      <c r="ADD6520" s="60"/>
      <c r="ADE6520" s="60"/>
    </row>
    <row r="6521" spans="760:785" x14ac:dyDescent="0.25">
      <c r="ACF6521" s="60"/>
      <c r="ACG6521" s="60"/>
      <c r="ACH6521" s="60"/>
      <c r="ACI6521" s="60"/>
      <c r="ACJ6521" s="60"/>
      <c r="ACK6521" s="60"/>
      <c r="ACL6521" s="60"/>
      <c r="ACM6521" s="60"/>
      <c r="ACN6521" s="60"/>
      <c r="ACO6521" s="60"/>
      <c r="ACP6521" s="60"/>
      <c r="ACQ6521" s="60"/>
      <c r="ACR6521" s="60"/>
      <c r="ACS6521" s="60"/>
      <c r="ACT6521" s="60"/>
      <c r="ACU6521" s="60"/>
      <c r="ACV6521" s="60"/>
      <c r="ACW6521" s="60"/>
      <c r="ACX6521" s="60"/>
      <c r="ACY6521" s="60">
        <v>0.98652293306118499</v>
      </c>
      <c r="ACZ6521" s="60"/>
      <c r="ADA6521" s="60"/>
      <c r="ADB6521" s="60"/>
      <c r="ADC6521" s="60"/>
      <c r="ADD6521" s="60"/>
      <c r="ADE6521" s="60"/>
    </row>
    <row r="6522" spans="760:785" x14ac:dyDescent="0.25">
      <c r="ACF6522" s="60"/>
      <c r="ACG6522" s="60"/>
      <c r="ACH6522" s="60"/>
      <c r="ACI6522" s="60"/>
      <c r="ACJ6522" s="60"/>
      <c r="ACK6522" s="60"/>
      <c r="ACL6522" s="60"/>
      <c r="ACM6522" s="60"/>
      <c r="ACN6522" s="60"/>
      <c r="ACO6522" s="60"/>
      <c r="ACP6522" s="60"/>
      <c r="ACQ6522" s="60"/>
      <c r="ACR6522" s="60"/>
      <c r="ACS6522" s="60"/>
      <c r="ACT6522" s="60"/>
      <c r="ACU6522" s="60"/>
      <c r="ACV6522" s="60"/>
      <c r="ACW6522" s="60"/>
      <c r="ACX6522" s="60"/>
      <c r="ACY6522" s="60">
        <v>0.98651311285051402</v>
      </c>
      <c r="ACZ6522" s="60"/>
      <c r="ADA6522" s="60"/>
      <c r="ADB6522" s="60"/>
      <c r="ADC6522" s="60"/>
      <c r="ADD6522" s="60"/>
      <c r="ADE6522" s="60"/>
    </row>
    <row r="6523" spans="760:785" x14ac:dyDescent="0.25">
      <c r="ACF6523" s="60"/>
      <c r="ACG6523" s="60"/>
      <c r="ACH6523" s="60"/>
      <c r="ACI6523" s="60"/>
      <c r="ACJ6523" s="60"/>
      <c r="ACK6523" s="60"/>
      <c r="ACL6523" s="60"/>
      <c r="ACM6523" s="60"/>
      <c r="ACN6523" s="60"/>
      <c r="ACO6523" s="60"/>
      <c r="ACP6523" s="60"/>
      <c r="ACQ6523" s="60"/>
      <c r="ACR6523" s="60"/>
      <c r="ACS6523" s="60"/>
      <c r="ACT6523" s="60"/>
      <c r="ACU6523" s="60"/>
      <c r="ACV6523" s="60"/>
      <c r="ACW6523" s="60"/>
      <c r="ACX6523" s="60"/>
      <c r="ACY6523" s="60">
        <v>0.98651029074274299</v>
      </c>
      <c r="ACZ6523" s="60"/>
      <c r="ADA6523" s="60"/>
      <c r="ADB6523" s="60"/>
      <c r="ADC6523" s="60"/>
      <c r="ADD6523" s="60"/>
      <c r="ADE6523" s="60"/>
    </row>
    <row r="6524" spans="760:785" x14ac:dyDescent="0.25">
      <c r="ACF6524" s="60"/>
      <c r="ACG6524" s="60"/>
      <c r="ACH6524" s="60"/>
      <c r="ACI6524" s="60"/>
      <c r="ACJ6524" s="60"/>
      <c r="ACK6524" s="60"/>
      <c r="ACL6524" s="60"/>
      <c r="ACM6524" s="60"/>
      <c r="ACN6524" s="60"/>
      <c r="ACO6524" s="60"/>
      <c r="ACP6524" s="60"/>
      <c r="ACQ6524" s="60"/>
      <c r="ACR6524" s="60"/>
      <c r="ACS6524" s="60"/>
      <c r="ACT6524" s="60"/>
      <c r="ACU6524" s="60"/>
      <c r="ACV6524" s="60"/>
      <c r="ACW6524" s="60"/>
      <c r="ACX6524" s="60"/>
      <c r="ACY6524" s="60">
        <v>0.98647689327839605</v>
      </c>
      <c r="ACZ6524" s="60"/>
      <c r="ADA6524" s="60"/>
      <c r="ADB6524" s="60"/>
      <c r="ADC6524" s="60"/>
      <c r="ADD6524" s="60"/>
      <c r="ADE6524" s="60"/>
    </row>
    <row r="6525" spans="760:785" x14ac:dyDescent="0.25">
      <c r="ACF6525" s="60"/>
      <c r="ACG6525" s="60"/>
      <c r="ACH6525" s="60"/>
      <c r="ACI6525" s="60"/>
      <c r="ACJ6525" s="60"/>
      <c r="ACK6525" s="60"/>
      <c r="ACL6525" s="60"/>
      <c r="ACM6525" s="60"/>
      <c r="ACN6525" s="60"/>
      <c r="ACO6525" s="60"/>
      <c r="ACP6525" s="60"/>
      <c r="ACQ6525" s="60"/>
      <c r="ACR6525" s="60"/>
      <c r="ACS6525" s="60"/>
      <c r="ACT6525" s="60"/>
      <c r="ACU6525" s="60"/>
      <c r="ACV6525" s="60"/>
      <c r="ACW6525" s="60"/>
      <c r="ACX6525" s="60"/>
      <c r="ACY6525" s="60">
        <v>0.986474317152088</v>
      </c>
      <c r="ACZ6525" s="60"/>
      <c r="ADA6525" s="60"/>
      <c r="ADB6525" s="60"/>
      <c r="ADC6525" s="60"/>
      <c r="ADD6525" s="60"/>
      <c r="ADE6525" s="60"/>
    </row>
    <row r="6526" spans="760:785" x14ac:dyDescent="0.25">
      <c r="ACF6526" s="60"/>
      <c r="ACG6526" s="60"/>
      <c r="ACH6526" s="60"/>
      <c r="ACI6526" s="60"/>
      <c r="ACJ6526" s="60"/>
      <c r="ACK6526" s="60"/>
      <c r="ACL6526" s="60"/>
      <c r="ACM6526" s="60"/>
      <c r="ACN6526" s="60"/>
      <c r="ACO6526" s="60"/>
      <c r="ACP6526" s="60"/>
      <c r="ACQ6526" s="60"/>
      <c r="ACR6526" s="60"/>
      <c r="ACS6526" s="60"/>
      <c r="ACT6526" s="60"/>
      <c r="ACU6526" s="60"/>
      <c r="ACV6526" s="60"/>
      <c r="ACW6526" s="60"/>
      <c r="ACX6526" s="60"/>
      <c r="ACY6526" s="60">
        <v>0.98647411465262302</v>
      </c>
      <c r="ACZ6526" s="60"/>
      <c r="ADA6526" s="60"/>
      <c r="ADB6526" s="60"/>
      <c r="ADC6526" s="60"/>
      <c r="ADD6526" s="60"/>
      <c r="ADE6526" s="60"/>
    </row>
    <row r="6527" spans="760:785" x14ac:dyDescent="0.25">
      <c r="ACF6527" s="60"/>
      <c r="ACG6527" s="60"/>
      <c r="ACH6527" s="60"/>
      <c r="ACI6527" s="60"/>
      <c r="ACJ6527" s="60"/>
      <c r="ACK6527" s="60"/>
      <c r="ACL6527" s="60"/>
      <c r="ACM6527" s="60"/>
      <c r="ACN6527" s="60"/>
      <c r="ACO6527" s="60"/>
      <c r="ACP6527" s="60"/>
      <c r="ACQ6527" s="60"/>
      <c r="ACR6527" s="60"/>
      <c r="ACS6527" s="60"/>
      <c r="ACT6527" s="60"/>
      <c r="ACU6527" s="60"/>
      <c r="ACV6527" s="60"/>
      <c r="ACW6527" s="60"/>
      <c r="ACX6527" s="60"/>
      <c r="ACY6527" s="60">
        <v>0.98646910458013404</v>
      </c>
      <c r="ACZ6527" s="60"/>
      <c r="ADA6527" s="60"/>
      <c r="ADB6527" s="60"/>
      <c r="ADC6527" s="60"/>
      <c r="ADD6527" s="60"/>
      <c r="ADE6527" s="60"/>
    </row>
    <row r="6528" spans="760:785" x14ac:dyDescent="0.25">
      <c r="ACF6528" s="60"/>
      <c r="ACG6528" s="60"/>
      <c r="ACH6528" s="60"/>
      <c r="ACI6528" s="60"/>
      <c r="ACJ6528" s="60"/>
      <c r="ACK6528" s="60"/>
      <c r="ACL6528" s="60"/>
      <c r="ACM6528" s="60"/>
      <c r="ACN6528" s="60"/>
      <c r="ACO6528" s="60"/>
      <c r="ACP6528" s="60"/>
      <c r="ACQ6528" s="60"/>
      <c r="ACR6528" s="60"/>
      <c r="ACS6528" s="60"/>
      <c r="ACT6528" s="60"/>
      <c r="ACU6528" s="60"/>
      <c r="ACV6528" s="60"/>
      <c r="ACW6528" s="60"/>
      <c r="ACX6528" s="60"/>
      <c r="ACY6528" s="60">
        <v>0.98646851103369504</v>
      </c>
      <c r="ACZ6528" s="60"/>
      <c r="ADA6528" s="60"/>
      <c r="ADB6528" s="60"/>
      <c r="ADC6528" s="60"/>
      <c r="ADD6528" s="60"/>
      <c r="ADE6528" s="60"/>
    </row>
    <row r="6529" spans="760:785" x14ac:dyDescent="0.25">
      <c r="ACF6529" s="60"/>
      <c r="ACG6529" s="60"/>
      <c r="ACH6529" s="60"/>
      <c r="ACI6529" s="60"/>
      <c r="ACJ6529" s="60"/>
      <c r="ACK6529" s="60"/>
      <c r="ACL6529" s="60"/>
      <c r="ACM6529" s="60"/>
      <c r="ACN6529" s="60"/>
      <c r="ACO6529" s="60"/>
      <c r="ACP6529" s="60"/>
      <c r="ACQ6529" s="60"/>
      <c r="ACR6529" s="60"/>
      <c r="ACS6529" s="60"/>
      <c r="ACT6529" s="60"/>
      <c r="ACU6529" s="60"/>
      <c r="ACV6529" s="60"/>
      <c r="ACW6529" s="60"/>
      <c r="ACX6529" s="60"/>
      <c r="ACY6529" s="60">
        <v>0.98645948697848895</v>
      </c>
      <c r="ACZ6529" s="60"/>
      <c r="ADA6529" s="60"/>
      <c r="ADB6529" s="60"/>
      <c r="ADC6529" s="60"/>
      <c r="ADD6529" s="60"/>
      <c r="ADE6529" s="60"/>
    </row>
    <row r="6530" spans="760:785" x14ac:dyDescent="0.25">
      <c r="ACF6530" s="60"/>
      <c r="ACG6530" s="60"/>
      <c r="ACH6530" s="60"/>
      <c r="ACI6530" s="60"/>
      <c r="ACJ6530" s="60"/>
      <c r="ACK6530" s="60"/>
      <c r="ACL6530" s="60"/>
      <c r="ACM6530" s="60"/>
      <c r="ACN6530" s="60"/>
      <c r="ACO6530" s="60"/>
      <c r="ACP6530" s="60"/>
      <c r="ACQ6530" s="60"/>
      <c r="ACR6530" s="60"/>
      <c r="ACS6530" s="60"/>
      <c r="ACT6530" s="60"/>
      <c r="ACU6530" s="60"/>
      <c r="ACV6530" s="60"/>
      <c r="ACW6530" s="60"/>
      <c r="ACX6530" s="60"/>
      <c r="ACY6530" s="60">
        <v>0.986449254776677</v>
      </c>
      <c r="ACZ6530" s="60"/>
      <c r="ADA6530" s="60"/>
      <c r="ADB6530" s="60"/>
      <c r="ADC6530" s="60"/>
      <c r="ADD6530" s="60"/>
      <c r="ADE6530" s="60"/>
    </row>
    <row r="6531" spans="760:785" x14ac:dyDescent="0.25">
      <c r="ACF6531" s="60"/>
      <c r="ACG6531" s="60"/>
      <c r="ACH6531" s="60"/>
      <c r="ACI6531" s="60"/>
      <c r="ACJ6531" s="60"/>
      <c r="ACK6531" s="60"/>
      <c r="ACL6531" s="60"/>
      <c r="ACM6531" s="60"/>
      <c r="ACN6531" s="60"/>
      <c r="ACO6531" s="60"/>
      <c r="ACP6531" s="60"/>
      <c r="ACQ6531" s="60"/>
      <c r="ACR6531" s="60"/>
      <c r="ACS6531" s="60"/>
      <c r="ACT6531" s="60"/>
      <c r="ACU6531" s="60"/>
      <c r="ACV6531" s="60"/>
      <c r="ACW6531" s="60"/>
      <c r="ACX6531" s="60"/>
      <c r="ACY6531" s="60">
        <v>0.98643602644726203</v>
      </c>
      <c r="ACZ6531" s="60"/>
      <c r="ADA6531" s="60"/>
      <c r="ADB6531" s="60"/>
      <c r="ADC6531" s="60"/>
      <c r="ADD6531" s="60"/>
      <c r="ADE6531" s="60"/>
    </row>
    <row r="6532" spans="760:785" x14ac:dyDescent="0.25">
      <c r="ACF6532" s="60"/>
      <c r="ACG6532" s="60"/>
      <c r="ACH6532" s="60"/>
      <c r="ACI6532" s="60"/>
      <c r="ACJ6532" s="60"/>
      <c r="ACK6532" s="60"/>
      <c r="ACL6532" s="60"/>
      <c r="ACM6532" s="60"/>
      <c r="ACN6532" s="60"/>
      <c r="ACO6532" s="60"/>
      <c r="ACP6532" s="60"/>
      <c r="ACQ6532" s="60"/>
      <c r="ACR6532" s="60"/>
      <c r="ACS6532" s="60"/>
      <c r="ACT6532" s="60"/>
      <c r="ACU6532" s="60"/>
      <c r="ACV6532" s="60"/>
      <c r="ACW6532" s="60"/>
      <c r="ACX6532" s="60"/>
      <c r="ACY6532" s="60">
        <v>0.98643334730408905</v>
      </c>
      <c r="ACZ6532" s="60"/>
      <c r="ADA6532" s="60"/>
      <c r="ADB6532" s="60"/>
      <c r="ADC6532" s="60"/>
      <c r="ADD6532" s="60"/>
      <c r="ADE6532" s="60"/>
    </row>
    <row r="6533" spans="760:785" x14ac:dyDescent="0.25">
      <c r="ACF6533" s="60"/>
      <c r="ACG6533" s="60"/>
      <c r="ACH6533" s="60"/>
      <c r="ACI6533" s="60"/>
      <c r="ACJ6533" s="60"/>
      <c r="ACK6533" s="60"/>
      <c r="ACL6533" s="60"/>
      <c r="ACM6533" s="60"/>
      <c r="ACN6533" s="60"/>
      <c r="ACO6533" s="60"/>
      <c r="ACP6533" s="60"/>
      <c r="ACQ6533" s="60"/>
      <c r="ACR6533" s="60"/>
      <c r="ACS6533" s="60"/>
      <c r="ACT6533" s="60"/>
      <c r="ACU6533" s="60"/>
      <c r="ACV6533" s="60"/>
      <c r="ACW6533" s="60"/>
      <c r="ACX6533" s="60"/>
      <c r="ACY6533" s="60">
        <v>0.98641579352023001</v>
      </c>
      <c r="ACZ6533" s="60"/>
      <c r="ADA6533" s="60"/>
      <c r="ADB6533" s="60"/>
      <c r="ADC6533" s="60"/>
      <c r="ADD6533" s="60"/>
      <c r="ADE6533" s="60"/>
    </row>
    <row r="6534" spans="760:785" x14ac:dyDescent="0.25">
      <c r="ACF6534" s="60"/>
      <c r="ACG6534" s="60"/>
      <c r="ACH6534" s="60"/>
      <c r="ACI6534" s="60"/>
      <c r="ACJ6534" s="60"/>
      <c r="ACK6534" s="60"/>
      <c r="ACL6534" s="60"/>
      <c r="ACM6534" s="60"/>
      <c r="ACN6534" s="60"/>
      <c r="ACO6534" s="60"/>
      <c r="ACP6534" s="60"/>
      <c r="ACQ6534" s="60"/>
      <c r="ACR6534" s="60"/>
      <c r="ACS6534" s="60"/>
      <c r="ACT6534" s="60"/>
      <c r="ACU6534" s="60"/>
      <c r="ACV6534" s="60"/>
      <c r="ACW6534" s="60"/>
      <c r="ACX6534" s="60"/>
      <c r="ACY6534" s="60">
        <v>0.98641164867892706</v>
      </c>
      <c r="ACZ6534" s="60"/>
      <c r="ADA6534" s="60"/>
      <c r="ADB6534" s="60"/>
      <c r="ADC6534" s="60"/>
      <c r="ADD6534" s="60"/>
      <c r="ADE6534" s="60"/>
    </row>
    <row r="6535" spans="760:785" x14ac:dyDescent="0.25">
      <c r="ACF6535" s="60"/>
      <c r="ACG6535" s="60"/>
      <c r="ACH6535" s="60"/>
      <c r="ACI6535" s="60"/>
      <c r="ACJ6535" s="60"/>
      <c r="ACK6535" s="60"/>
      <c r="ACL6535" s="60"/>
      <c r="ACM6535" s="60"/>
      <c r="ACN6535" s="60"/>
      <c r="ACO6535" s="60"/>
      <c r="ACP6535" s="60"/>
      <c r="ACQ6535" s="60"/>
      <c r="ACR6535" s="60"/>
      <c r="ACS6535" s="60"/>
      <c r="ACT6535" s="60"/>
      <c r="ACU6535" s="60"/>
      <c r="ACV6535" s="60"/>
      <c r="ACW6535" s="60"/>
      <c r="ACX6535" s="60"/>
      <c r="ACY6535" s="60">
        <v>0.98638834617881099</v>
      </c>
      <c r="ACZ6535" s="60"/>
      <c r="ADA6535" s="60"/>
      <c r="ADB6535" s="60"/>
      <c r="ADC6535" s="60"/>
      <c r="ADD6535" s="60"/>
      <c r="ADE6535" s="60"/>
    </row>
    <row r="6536" spans="760:785" x14ac:dyDescent="0.25">
      <c r="ACF6536" s="60"/>
      <c r="ACG6536" s="60"/>
      <c r="ACH6536" s="60"/>
      <c r="ACI6536" s="60"/>
      <c r="ACJ6536" s="60"/>
      <c r="ACK6536" s="60"/>
      <c r="ACL6536" s="60"/>
      <c r="ACM6536" s="60"/>
      <c r="ACN6536" s="60"/>
      <c r="ACO6536" s="60"/>
      <c r="ACP6536" s="60"/>
      <c r="ACQ6536" s="60"/>
      <c r="ACR6536" s="60"/>
      <c r="ACS6536" s="60"/>
      <c r="ACT6536" s="60"/>
      <c r="ACU6536" s="60"/>
      <c r="ACV6536" s="60"/>
      <c r="ACW6536" s="60"/>
      <c r="ACX6536" s="60"/>
      <c r="ACY6536" s="60">
        <v>0.98638464353044297</v>
      </c>
      <c r="ACZ6536" s="60"/>
      <c r="ADA6536" s="60"/>
      <c r="ADB6536" s="60"/>
      <c r="ADC6536" s="60"/>
      <c r="ADD6536" s="60"/>
      <c r="ADE6536" s="60"/>
    </row>
    <row r="6537" spans="760:785" x14ac:dyDescent="0.25">
      <c r="ACF6537" s="60"/>
      <c r="ACG6537" s="60"/>
      <c r="ACH6537" s="60"/>
      <c r="ACI6537" s="60"/>
      <c r="ACJ6537" s="60"/>
      <c r="ACK6537" s="60"/>
      <c r="ACL6537" s="60"/>
      <c r="ACM6537" s="60"/>
      <c r="ACN6537" s="60"/>
      <c r="ACO6537" s="60"/>
      <c r="ACP6537" s="60"/>
      <c r="ACQ6537" s="60"/>
      <c r="ACR6537" s="60"/>
      <c r="ACS6537" s="60"/>
      <c r="ACT6537" s="60"/>
      <c r="ACU6537" s="60"/>
      <c r="ACV6537" s="60"/>
      <c r="ACW6537" s="60"/>
      <c r="ACX6537" s="60"/>
      <c r="ACY6537" s="60">
        <v>0.98637053377748296</v>
      </c>
      <c r="ACZ6537" s="60"/>
      <c r="ADA6537" s="60"/>
      <c r="ADB6537" s="60"/>
      <c r="ADC6537" s="60"/>
      <c r="ADD6537" s="60"/>
      <c r="ADE6537" s="60"/>
    </row>
    <row r="6538" spans="760:785" x14ac:dyDescent="0.25">
      <c r="ACF6538" s="60"/>
      <c r="ACG6538" s="60"/>
      <c r="ACH6538" s="60"/>
      <c r="ACI6538" s="60"/>
      <c r="ACJ6538" s="60"/>
      <c r="ACK6538" s="60"/>
      <c r="ACL6538" s="60"/>
      <c r="ACM6538" s="60"/>
      <c r="ACN6538" s="60"/>
      <c r="ACO6538" s="60"/>
      <c r="ACP6538" s="60"/>
      <c r="ACQ6538" s="60"/>
      <c r="ACR6538" s="60"/>
      <c r="ACS6538" s="60"/>
      <c r="ACT6538" s="60"/>
      <c r="ACU6538" s="60"/>
      <c r="ACV6538" s="60"/>
      <c r="ACW6538" s="60"/>
      <c r="ACX6538" s="60"/>
      <c r="ACY6538" s="60">
        <v>0.98636490895537299</v>
      </c>
      <c r="ACZ6538" s="60"/>
      <c r="ADA6538" s="60"/>
      <c r="ADB6538" s="60"/>
      <c r="ADC6538" s="60"/>
      <c r="ADD6538" s="60"/>
      <c r="ADE6538" s="60"/>
    </row>
    <row r="6539" spans="760:785" x14ac:dyDescent="0.25">
      <c r="ACF6539" s="60"/>
      <c r="ACG6539" s="60"/>
      <c r="ACH6539" s="60"/>
      <c r="ACI6539" s="60"/>
      <c r="ACJ6539" s="60"/>
      <c r="ACK6539" s="60"/>
      <c r="ACL6539" s="60"/>
      <c r="ACM6539" s="60"/>
      <c r="ACN6539" s="60"/>
      <c r="ACO6539" s="60"/>
      <c r="ACP6539" s="60"/>
      <c r="ACQ6539" s="60"/>
      <c r="ACR6539" s="60"/>
      <c r="ACS6539" s="60"/>
      <c r="ACT6539" s="60"/>
      <c r="ACU6539" s="60"/>
      <c r="ACV6539" s="60"/>
      <c r="ACW6539" s="60"/>
      <c r="ACX6539" s="60"/>
      <c r="ACY6539" s="60">
        <v>0.98636369269882995</v>
      </c>
      <c r="ACZ6539" s="60"/>
      <c r="ADA6539" s="60"/>
      <c r="ADB6539" s="60"/>
      <c r="ADC6539" s="60"/>
      <c r="ADD6539" s="60"/>
      <c r="ADE6539" s="60"/>
    </row>
    <row r="6540" spans="760:785" x14ac:dyDescent="0.25">
      <c r="ACF6540" s="60"/>
      <c r="ACG6540" s="60"/>
      <c r="ACH6540" s="60"/>
      <c r="ACI6540" s="60"/>
      <c r="ACJ6540" s="60"/>
      <c r="ACK6540" s="60"/>
      <c r="ACL6540" s="60"/>
      <c r="ACM6540" s="60"/>
      <c r="ACN6540" s="60"/>
      <c r="ACO6540" s="60"/>
      <c r="ACP6540" s="60"/>
      <c r="ACQ6540" s="60"/>
      <c r="ACR6540" s="60"/>
      <c r="ACS6540" s="60"/>
      <c r="ACT6540" s="60"/>
      <c r="ACU6540" s="60"/>
      <c r="ACV6540" s="60"/>
      <c r="ACW6540" s="60"/>
      <c r="ACX6540" s="60"/>
      <c r="ACY6540" s="60">
        <v>0.98635350317169201</v>
      </c>
      <c r="ACZ6540" s="60"/>
      <c r="ADA6540" s="60"/>
      <c r="ADB6540" s="60"/>
      <c r="ADC6540" s="60"/>
      <c r="ADD6540" s="60"/>
      <c r="ADE6540" s="60"/>
    </row>
    <row r="6541" spans="760:785" x14ac:dyDescent="0.25">
      <c r="ACF6541" s="60"/>
      <c r="ACG6541" s="60"/>
      <c r="ACH6541" s="60"/>
      <c r="ACI6541" s="60"/>
      <c r="ACJ6541" s="60"/>
      <c r="ACK6541" s="60"/>
      <c r="ACL6541" s="60"/>
      <c r="ACM6541" s="60"/>
      <c r="ACN6541" s="60"/>
      <c r="ACO6541" s="60"/>
      <c r="ACP6541" s="60"/>
      <c r="ACQ6541" s="60"/>
      <c r="ACR6541" s="60"/>
      <c r="ACS6541" s="60"/>
      <c r="ACT6541" s="60"/>
      <c r="ACU6541" s="60"/>
      <c r="ACV6541" s="60"/>
      <c r="ACW6541" s="60"/>
      <c r="ACX6541" s="60"/>
      <c r="ACY6541" s="60">
        <v>0.98634108615459204</v>
      </c>
      <c r="ACZ6541" s="60"/>
      <c r="ADA6541" s="60"/>
      <c r="ADB6541" s="60"/>
      <c r="ADC6541" s="60"/>
      <c r="ADD6541" s="60"/>
      <c r="ADE6541" s="60"/>
    </row>
    <row r="6542" spans="760:785" x14ac:dyDescent="0.25">
      <c r="ACF6542" s="60"/>
      <c r="ACG6542" s="60"/>
      <c r="ACH6542" s="60"/>
      <c r="ACI6542" s="60"/>
      <c r="ACJ6542" s="60"/>
      <c r="ACK6542" s="60"/>
      <c r="ACL6542" s="60"/>
      <c r="ACM6542" s="60"/>
      <c r="ACN6542" s="60"/>
      <c r="ACO6542" s="60"/>
      <c r="ACP6542" s="60"/>
      <c r="ACQ6542" s="60"/>
      <c r="ACR6542" s="60"/>
      <c r="ACS6542" s="60"/>
      <c r="ACT6542" s="60"/>
      <c r="ACU6542" s="60"/>
      <c r="ACV6542" s="60"/>
      <c r="ACW6542" s="60"/>
      <c r="ACX6542" s="60"/>
      <c r="ACY6542" s="60">
        <v>0.98631997248009695</v>
      </c>
      <c r="ACZ6542" s="60"/>
      <c r="ADA6542" s="60"/>
      <c r="ADB6542" s="60"/>
      <c r="ADC6542" s="60"/>
      <c r="ADD6542" s="60"/>
      <c r="ADE6542" s="60"/>
    </row>
    <row r="6543" spans="760:785" x14ac:dyDescent="0.25">
      <c r="ACF6543" s="60"/>
      <c r="ACG6543" s="60"/>
      <c r="ACH6543" s="60"/>
      <c r="ACI6543" s="60"/>
      <c r="ACJ6543" s="60"/>
      <c r="ACK6543" s="60"/>
      <c r="ACL6543" s="60"/>
      <c r="ACM6543" s="60"/>
      <c r="ACN6543" s="60"/>
      <c r="ACO6543" s="60"/>
      <c r="ACP6543" s="60"/>
      <c r="ACQ6543" s="60"/>
      <c r="ACR6543" s="60"/>
      <c r="ACS6543" s="60"/>
      <c r="ACT6543" s="60"/>
      <c r="ACU6543" s="60"/>
      <c r="ACV6543" s="60"/>
      <c r="ACW6543" s="60"/>
      <c r="ACX6543" s="60"/>
      <c r="ACY6543" s="60">
        <v>0.98631271986221403</v>
      </c>
      <c r="ACZ6543" s="60"/>
      <c r="ADA6543" s="60"/>
      <c r="ADB6543" s="60"/>
      <c r="ADC6543" s="60"/>
      <c r="ADD6543" s="60"/>
      <c r="ADE6543" s="60"/>
    </row>
    <row r="6544" spans="760:785" x14ac:dyDescent="0.25">
      <c r="ACF6544" s="60"/>
      <c r="ACG6544" s="60"/>
      <c r="ACH6544" s="60"/>
      <c r="ACI6544" s="60"/>
      <c r="ACJ6544" s="60"/>
      <c r="ACK6544" s="60"/>
      <c r="ACL6544" s="60"/>
      <c r="ACM6544" s="60"/>
      <c r="ACN6544" s="60"/>
      <c r="ACO6544" s="60"/>
      <c r="ACP6544" s="60"/>
      <c r="ACQ6544" s="60"/>
      <c r="ACR6544" s="60"/>
      <c r="ACS6544" s="60"/>
      <c r="ACT6544" s="60"/>
      <c r="ACU6544" s="60"/>
      <c r="ACV6544" s="60"/>
      <c r="ACW6544" s="60"/>
      <c r="ACX6544" s="60"/>
      <c r="ACY6544" s="60">
        <v>0.986303928456429</v>
      </c>
      <c r="ACZ6544" s="60"/>
      <c r="ADA6544" s="60"/>
      <c r="ADB6544" s="60"/>
      <c r="ADC6544" s="60"/>
      <c r="ADD6544" s="60"/>
      <c r="ADE6544" s="60"/>
    </row>
    <row r="6545" spans="760:785" x14ac:dyDescent="0.25">
      <c r="ACF6545" s="60"/>
      <c r="ACG6545" s="60"/>
      <c r="ACH6545" s="60"/>
      <c r="ACI6545" s="60"/>
      <c r="ACJ6545" s="60"/>
      <c r="ACK6545" s="60"/>
      <c r="ACL6545" s="60"/>
      <c r="ACM6545" s="60"/>
      <c r="ACN6545" s="60"/>
      <c r="ACO6545" s="60"/>
      <c r="ACP6545" s="60"/>
      <c r="ACQ6545" s="60"/>
      <c r="ACR6545" s="60"/>
      <c r="ACS6545" s="60"/>
      <c r="ACT6545" s="60"/>
      <c r="ACU6545" s="60"/>
      <c r="ACV6545" s="60"/>
      <c r="ACW6545" s="60"/>
      <c r="ACX6545" s="60"/>
      <c r="ACY6545" s="60">
        <v>0.98629152174155499</v>
      </c>
      <c r="ACZ6545" s="60"/>
      <c r="ADA6545" s="60"/>
      <c r="ADB6545" s="60"/>
      <c r="ADC6545" s="60"/>
      <c r="ADD6545" s="60"/>
      <c r="ADE6545" s="60"/>
    </row>
    <row r="6546" spans="760:785" x14ac:dyDescent="0.25">
      <c r="ACF6546" s="60"/>
      <c r="ACG6546" s="60"/>
      <c r="ACH6546" s="60"/>
      <c r="ACI6546" s="60"/>
      <c r="ACJ6546" s="60"/>
      <c r="ACK6546" s="60"/>
      <c r="ACL6546" s="60"/>
      <c r="ACM6546" s="60"/>
      <c r="ACN6546" s="60"/>
      <c r="ACO6546" s="60"/>
      <c r="ACP6546" s="60"/>
      <c r="ACQ6546" s="60"/>
      <c r="ACR6546" s="60"/>
      <c r="ACS6546" s="60"/>
      <c r="ACT6546" s="60"/>
      <c r="ACU6546" s="60"/>
      <c r="ACV6546" s="60"/>
      <c r="ACW6546" s="60"/>
      <c r="ACX6546" s="60"/>
      <c r="ACY6546" s="60">
        <v>0.98627143267205897</v>
      </c>
      <c r="ACZ6546" s="60"/>
      <c r="ADA6546" s="60"/>
      <c r="ADB6546" s="60"/>
      <c r="ADC6546" s="60"/>
      <c r="ADD6546" s="60"/>
      <c r="ADE6546" s="60"/>
    </row>
    <row r="6547" spans="760:785" x14ac:dyDescent="0.25">
      <c r="ACF6547" s="60"/>
      <c r="ACG6547" s="60"/>
      <c r="ACH6547" s="60"/>
      <c r="ACI6547" s="60"/>
      <c r="ACJ6547" s="60"/>
      <c r="ACK6547" s="60"/>
      <c r="ACL6547" s="60"/>
      <c r="ACM6547" s="60"/>
      <c r="ACN6547" s="60"/>
      <c r="ACO6547" s="60"/>
      <c r="ACP6547" s="60"/>
      <c r="ACQ6547" s="60"/>
      <c r="ACR6547" s="60"/>
      <c r="ACS6547" s="60"/>
      <c r="ACT6547" s="60"/>
      <c r="ACU6547" s="60"/>
      <c r="ACV6547" s="60"/>
      <c r="ACW6547" s="60"/>
      <c r="ACX6547" s="60"/>
      <c r="ACY6547" s="60">
        <v>0.98624359878992696</v>
      </c>
      <c r="ACZ6547" s="60"/>
      <c r="ADA6547" s="60"/>
      <c r="ADB6547" s="60"/>
      <c r="ADC6547" s="60"/>
      <c r="ADD6547" s="60"/>
      <c r="ADE6547" s="60"/>
    </row>
    <row r="6548" spans="760:785" x14ac:dyDescent="0.25">
      <c r="ACF6548" s="60"/>
      <c r="ACG6548" s="60"/>
      <c r="ACH6548" s="60"/>
      <c r="ACI6548" s="60"/>
      <c r="ACJ6548" s="60"/>
      <c r="ACK6548" s="60"/>
      <c r="ACL6548" s="60"/>
      <c r="ACM6548" s="60"/>
      <c r="ACN6548" s="60"/>
      <c r="ACO6548" s="60"/>
      <c r="ACP6548" s="60"/>
      <c r="ACQ6548" s="60"/>
      <c r="ACR6548" s="60"/>
      <c r="ACS6548" s="60"/>
      <c r="ACT6548" s="60"/>
      <c r="ACU6548" s="60"/>
      <c r="ACV6548" s="60"/>
      <c r="ACW6548" s="60"/>
      <c r="ACX6548" s="60"/>
      <c r="ACY6548" s="60">
        <v>0.98623961577865304</v>
      </c>
      <c r="ACZ6548" s="60"/>
      <c r="ADA6548" s="60"/>
      <c r="ADB6548" s="60"/>
      <c r="ADC6548" s="60"/>
      <c r="ADD6548" s="60"/>
      <c r="ADE6548" s="60"/>
    </row>
    <row r="6549" spans="760:785" x14ac:dyDescent="0.25">
      <c r="ACF6549" s="60"/>
      <c r="ACG6549" s="60"/>
      <c r="ACH6549" s="60"/>
      <c r="ACI6549" s="60"/>
      <c r="ACJ6549" s="60"/>
      <c r="ACK6549" s="60"/>
      <c r="ACL6549" s="60"/>
      <c r="ACM6549" s="60"/>
      <c r="ACN6549" s="60"/>
      <c r="ACO6549" s="60"/>
      <c r="ACP6549" s="60"/>
      <c r="ACQ6549" s="60"/>
      <c r="ACR6549" s="60"/>
      <c r="ACS6549" s="60"/>
      <c r="ACT6549" s="60"/>
      <c r="ACU6549" s="60"/>
      <c r="ACV6549" s="60"/>
      <c r="ACW6549" s="60"/>
      <c r="ACX6549" s="60"/>
      <c r="ACY6549" s="60">
        <v>0.98623242822475299</v>
      </c>
      <c r="ACZ6549" s="60"/>
      <c r="ADA6549" s="60"/>
      <c r="ADB6549" s="60"/>
      <c r="ADC6549" s="60"/>
      <c r="ADD6549" s="60"/>
      <c r="ADE6549" s="60"/>
    </row>
    <row r="6550" spans="760:785" x14ac:dyDescent="0.25">
      <c r="ACF6550" s="60"/>
      <c r="ACG6550" s="60"/>
      <c r="ACH6550" s="60"/>
      <c r="ACI6550" s="60"/>
      <c r="ACJ6550" s="60"/>
      <c r="ACK6550" s="60"/>
      <c r="ACL6550" s="60"/>
      <c r="ACM6550" s="60"/>
      <c r="ACN6550" s="60"/>
      <c r="ACO6550" s="60"/>
      <c r="ACP6550" s="60"/>
      <c r="ACQ6550" s="60"/>
      <c r="ACR6550" s="60"/>
      <c r="ACS6550" s="60"/>
      <c r="ACT6550" s="60"/>
      <c r="ACU6550" s="60"/>
      <c r="ACV6550" s="60"/>
      <c r="ACW6550" s="60"/>
      <c r="ACX6550" s="60"/>
      <c r="ACY6550" s="60">
        <v>0.98622052281825001</v>
      </c>
      <c r="ACZ6550" s="60"/>
      <c r="ADA6550" s="60"/>
      <c r="ADB6550" s="60"/>
      <c r="ADC6550" s="60"/>
      <c r="ADD6550" s="60"/>
      <c r="ADE6550" s="60"/>
    </row>
    <row r="6551" spans="760:785" x14ac:dyDescent="0.25">
      <c r="ACF6551" s="60"/>
      <c r="ACG6551" s="60"/>
      <c r="ACH6551" s="60"/>
      <c r="ACI6551" s="60"/>
      <c r="ACJ6551" s="60"/>
      <c r="ACK6551" s="60"/>
      <c r="ACL6551" s="60"/>
      <c r="ACM6551" s="60"/>
      <c r="ACN6551" s="60"/>
      <c r="ACO6551" s="60"/>
      <c r="ACP6551" s="60"/>
      <c r="ACQ6551" s="60"/>
      <c r="ACR6551" s="60"/>
      <c r="ACS6551" s="60"/>
      <c r="ACT6551" s="60"/>
      <c r="ACU6551" s="60"/>
      <c r="ACV6551" s="60"/>
      <c r="ACW6551" s="60"/>
      <c r="ACX6551" s="60"/>
      <c r="ACY6551" s="60">
        <v>0.98621331587249395</v>
      </c>
      <c r="ACZ6551" s="60"/>
      <c r="ADA6551" s="60"/>
      <c r="ADB6551" s="60"/>
      <c r="ADC6551" s="60"/>
      <c r="ADD6551" s="60"/>
      <c r="ADE6551" s="60"/>
    </row>
    <row r="6552" spans="760:785" x14ac:dyDescent="0.25">
      <c r="ACF6552" s="60"/>
      <c r="ACG6552" s="60"/>
      <c r="ACH6552" s="60"/>
      <c r="ACI6552" s="60"/>
      <c r="ACJ6552" s="60"/>
      <c r="ACK6552" s="60"/>
      <c r="ACL6552" s="60"/>
      <c r="ACM6552" s="60"/>
      <c r="ACN6552" s="60"/>
      <c r="ACO6552" s="60"/>
      <c r="ACP6552" s="60"/>
      <c r="ACQ6552" s="60"/>
      <c r="ACR6552" s="60"/>
      <c r="ACS6552" s="60"/>
      <c r="ACT6552" s="60"/>
      <c r="ACU6552" s="60"/>
      <c r="ACV6552" s="60"/>
      <c r="ACW6552" s="60"/>
      <c r="ACX6552" s="60"/>
      <c r="ACY6552" s="60">
        <v>0.98619581893093999</v>
      </c>
      <c r="ACZ6552" s="60"/>
      <c r="ADA6552" s="60"/>
      <c r="ADB6552" s="60"/>
      <c r="ADC6552" s="60"/>
      <c r="ADD6552" s="60"/>
      <c r="ADE6552" s="60"/>
    </row>
    <row r="6553" spans="760:785" x14ac:dyDescent="0.25">
      <c r="ACF6553" s="60"/>
      <c r="ACG6553" s="60"/>
      <c r="ACH6553" s="60"/>
      <c r="ACI6553" s="60"/>
      <c r="ACJ6553" s="60"/>
      <c r="ACK6553" s="60"/>
      <c r="ACL6553" s="60"/>
      <c r="ACM6553" s="60"/>
      <c r="ACN6553" s="60"/>
      <c r="ACO6553" s="60"/>
      <c r="ACP6553" s="60"/>
      <c r="ACQ6553" s="60"/>
      <c r="ACR6553" s="60"/>
      <c r="ACS6553" s="60"/>
      <c r="ACT6553" s="60"/>
      <c r="ACU6553" s="60"/>
      <c r="ACV6553" s="60"/>
      <c r="ACW6553" s="60"/>
      <c r="ACX6553" s="60"/>
      <c r="ACY6553" s="60">
        <v>0.98618734886237303</v>
      </c>
      <c r="ACZ6553" s="60"/>
      <c r="ADA6553" s="60"/>
      <c r="ADB6553" s="60"/>
      <c r="ADC6553" s="60"/>
      <c r="ADD6553" s="60"/>
      <c r="ADE6553" s="60"/>
    </row>
    <row r="6554" spans="760:785" x14ac:dyDescent="0.25">
      <c r="ACF6554" s="60"/>
      <c r="ACG6554" s="60"/>
      <c r="ACH6554" s="60"/>
      <c r="ACI6554" s="60"/>
      <c r="ACJ6554" s="60"/>
      <c r="ACK6554" s="60"/>
      <c r="ACL6554" s="60"/>
      <c r="ACM6554" s="60"/>
      <c r="ACN6554" s="60"/>
      <c r="ACO6554" s="60"/>
      <c r="ACP6554" s="60"/>
      <c r="ACQ6554" s="60"/>
      <c r="ACR6554" s="60"/>
      <c r="ACS6554" s="60"/>
      <c r="ACT6554" s="60"/>
      <c r="ACU6554" s="60"/>
      <c r="ACV6554" s="60"/>
      <c r="ACW6554" s="60"/>
      <c r="ACX6554" s="60"/>
      <c r="ACY6554" s="60">
        <v>0.98617401794209103</v>
      </c>
      <c r="ACZ6554" s="60"/>
      <c r="ADA6554" s="60"/>
      <c r="ADB6554" s="60"/>
      <c r="ADC6554" s="60"/>
      <c r="ADD6554" s="60"/>
      <c r="ADE6554" s="60"/>
    </row>
    <row r="6555" spans="760:785" x14ac:dyDescent="0.25">
      <c r="ACF6555" s="60"/>
      <c r="ACG6555" s="60"/>
      <c r="ACH6555" s="60"/>
      <c r="ACI6555" s="60"/>
      <c r="ACJ6555" s="60"/>
      <c r="ACK6555" s="60"/>
      <c r="ACL6555" s="60"/>
      <c r="ACM6555" s="60"/>
      <c r="ACN6555" s="60"/>
      <c r="ACO6555" s="60"/>
      <c r="ACP6555" s="60"/>
      <c r="ACQ6555" s="60"/>
      <c r="ACR6555" s="60"/>
      <c r="ACS6555" s="60"/>
      <c r="ACT6555" s="60"/>
      <c r="ACU6555" s="60"/>
      <c r="ACV6555" s="60"/>
      <c r="ACW6555" s="60"/>
      <c r="ACX6555" s="60"/>
      <c r="ACY6555" s="60">
        <v>0.98617305489591001</v>
      </c>
      <c r="ACZ6555" s="60"/>
      <c r="ADA6555" s="60"/>
      <c r="ADB6555" s="60"/>
      <c r="ADC6555" s="60"/>
      <c r="ADD6555" s="60"/>
      <c r="ADE6555" s="60"/>
    </row>
    <row r="6556" spans="760:785" x14ac:dyDescent="0.25">
      <c r="ACF6556" s="60"/>
      <c r="ACG6556" s="60"/>
      <c r="ACH6556" s="60"/>
      <c r="ACI6556" s="60"/>
      <c r="ACJ6556" s="60"/>
      <c r="ACK6556" s="60"/>
      <c r="ACL6556" s="60"/>
      <c r="ACM6556" s="60"/>
      <c r="ACN6556" s="60"/>
      <c r="ACO6556" s="60"/>
      <c r="ACP6556" s="60"/>
      <c r="ACQ6556" s="60"/>
      <c r="ACR6556" s="60"/>
      <c r="ACS6556" s="60"/>
      <c r="ACT6556" s="60"/>
      <c r="ACU6556" s="60"/>
      <c r="ACV6556" s="60"/>
      <c r="ACW6556" s="60"/>
      <c r="ACX6556" s="60"/>
      <c r="ACY6556" s="60">
        <v>0.98614680458279602</v>
      </c>
      <c r="ACZ6556" s="60"/>
      <c r="ADA6556" s="60"/>
      <c r="ADB6556" s="60"/>
      <c r="ADC6556" s="60"/>
      <c r="ADD6556" s="60"/>
      <c r="ADE6556" s="60"/>
    </row>
    <row r="6557" spans="760:785" x14ac:dyDescent="0.25">
      <c r="ACF6557" s="60"/>
      <c r="ACG6557" s="60"/>
      <c r="ACH6557" s="60"/>
      <c r="ACI6557" s="60"/>
      <c r="ACJ6557" s="60"/>
      <c r="ACK6557" s="60"/>
      <c r="ACL6557" s="60"/>
      <c r="ACM6557" s="60"/>
      <c r="ACN6557" s="60"/>
      <c r="ACO6557" s="60"/>
      <c r="ACP6557" s="60"/>
      <c r="ACQ6557" s="60"/>
      <c r="ACR6557" s="60"/>
      <c r="ACS6557" s="60"/>
      <c r="ACT6557" s="60"/>
      <c r="ACU6557" s="60"/>
      <c r="ACV6557" s="60"/>
      <c r="ACW6557" s="60"/>
      <c r="ACX6557" s="60"/>
      <c r="ACY6557" s="60">
        <v>0.98612461623068903</v>
      </c>
      <c r="ACZ6557" s="60"/>
      <c r="ADA6557" s="60"/>
      <c r="ADB6557" s="60"/>
      <c r="ADC6557" s="60"/>
      <c r="ADD6557" s="60"/>
      <c r="ADE6557" s="60"/>
    </row>
    <row r="6558" spans="760:785" x14ac:dyDescent="0.25">
      <c r="ACF6558" s="60"/>
      <c r="ACG6558" s="60"/>
      <c r="ACH6558" s="60"/>
      <c r="ACI6558" s="60"/>
      <c r="ACJ6558" s="60"/>
      <c r="ACK6558" s="60"/>
      <c r="ACL6558" s="60"/>
      <c r="ACM6558" s="60"/>
      <c r="ACN6558" s="60"/>
      <c r="ACO6558" s="60"/>
      <c r="ACP6558" s="60"/>
      <c r="ACQ6558" s="60"/>
      <c r="ACR6558" s="60"/>
      <c r="ACS6558" s="60"/>
      <c r="ACT6558" s="60"/>
      <c r="ACU6558" s="60"/>
      <c r="ACV6558" s="60"/>
      <c r="ACW6558" s="60"/>
      <c r="ACX6558" s="60"/>
      <c r="ACY6558" s="60">
        <v>0.98611677278252297</v>
      </c>
      <c r="ACZ6558" s="60"/>
      <c r="ADA6558" s="60"/>
      <c r="ADB6558" s="60"/>
      <c r="ADC6558" s="60"/>
      <c r="ADD6558" s="60"/>
      <c r="ADE6558" s="60"/>
    </row>
    <row r="6559" spans="760:785" x14ac:dyDescent="0.25">
      <c r="ACF6559" s="60"/>
      <c r="ACG6559" s="60"/>
      <c r="ACH6559" s="60"/>
      <c r="ACI6559" s="60"/>
      <c r="ACJ6559" s="60"/>
      <c r="ACK6559" s="60"/>
      <c r="ACL6559" s="60"/>
      <c r="ACM6559" s="60"/>
      <c r="ACN6559" s="60"/>
      <c r="ACO6559" s="60"/>
      <c r="ACP6559" s="60"/>
      <c r="ACQ6559" s="60"/>
      <c r="ACR6559" s="60"/>
      <c r="ACS6559" s="60"/>
      <c r="ACT6559" s="60"/>
      <c r="ACU6559" s="60"/>
      <c r="ACV6559" s="60"/>
      <c r="ACW6559" s="60"/>
      <c r="ACX6559" s="60"/>
      <c r="ACY6559" s="60">
        <v>0.98611427797786499</v>
      </c>
      <c r="ACZ6559" s="60"/>
      <c r="ADA6559" s="60"/>
      <c r="ADB6559" s="60"/>
      <c r="ADC6559" s="60"/>
      <c r="ADD6559" s="60"/>
      <c r="ADE6559" s="60"/>
    </row>
    <row r="6560" spans="760:785" x14ac:dyDescent="0.25">
      <c r="ACF6560" s="60"/>
      <c r="ACG6560" s="60"/>
      <c r="ACH6560" s="60"/>
      <c r="ACI6560" s="60"/>
      <c r="ACJ6560" s="60"/>
      <c r="ACK6560" s="60"/>
      <c r="ACL6560" s="60"/>
      <c r="ACM6560" s="60"/>
      <c r="ACN6560" s="60"/>
      <c r="ACO6560" s="60"/>
      <c r="ACP6560" s="60"/>
      <c r="ACQ6560" s="60"/>
      <c r="ACR6560" s="60"/>
      <c r="ACS6560" s="60"/>
      <c r="ACT6560" s="60"/>
      <c r="ACU6560" s="60"/>
      <c r="ACV6560" s="60"/>
      <c r="ACW6560" s="60"/>
      <c r="ACX6560" s="60"/>
      <c r="ACY6560" s="60">
        <v>0.98611208111857995</v>
      </c>
      <c r="ACZ6560" s="60"/>
      <c r="ADA6560" s="60"/>
      <c r="ADB6560" s="60"/>
      <c r="ADC6560" s="60"/>
      <c r="ADD6560" s="60"/>
      <c r="ADE6560" s="60"/>
    </row>
    <row r="6561" spans="760:785" x14ac:dyDescent="0.25">
      <c r="ACF6561" s="60"/>
      <c r="ACG6561" s="60"/>
      <c r="ACH6561" s="60"/>
      <c r="ACI6561" s="60"/>
      <c r="ACJ6561" s="60"/>
      <c r="ACK6561" s="60"/>
      <c r="ACL6561" s="60"/>
      <c r="ACM6561" s="60"/>
      <c r="ACN6561" s="60"/>
      <c r="ACO6561" s="60"/>
      <c r="ACP6561" s="60"/>
      <c r="ACQ6561" s="60"/>
      <c r="ACR6561" s="60"/>
      <c r="ACS6561" s="60"/>
      <c r="ACT6561" s="60"/>
      <c r="ACU6561" s="60"/>
      <c r="ACV6561" s="60"/>
      <c r="ACW6561" s="60"/>
      <c r="ACX6561" s="60"/>
      <c r="ACY6561" s="60">
        <v>0.986107430855788</v>
      </c>
      <c r="ACZ6561" s="60"/>
      <c r="ADA6561" s="60"/>
      <c r="ADB6561" s="60"/>
      <c r="ADC6561" s="60"/>
      <c r="ADD6561" s="60"/>
      <c r="ADE6561" s="60"/>
    </row>
    <row r="6562" spans="760:785" x14ac:dyDescent="0.25">
      <c r="ACF6562" s="60"/>
      <c r="ACG6562" s="60"/>
      <c r="ACH6562" s="60"/>
      <c r="ACI6562" s="60"/>
      <c r="ACJ6562" s="60"/>
      <c r="ACK6562" s="60"/>
      <c r="ACL6562" s="60"/>
      <c r="ACM6562" s="60"/>
      <c r="ACN6562" s="60"/>
      <c r="ACO6562" s="60"/>
      <c r="ACP6562" s="60"/>
      <c r="ACQ6562" s="60"/>
      <c r="ACR6562" s="60"/>
      <c r="ACS6562" s="60"/>
      <c r="ACT6562" s="60"/>
      <c r="ACU6562" s="60"/>
      <c r="ACV6562" s="60"/>
      <c r="ACW6562" s="60"/>
      <c r="ACX6562" s="60"/>
      <c r="ACY6562" s="60">
        <v>0.98610476026349803</v>
      </c>
      <c r="ACZ6562" s="60"/>
      <c r="ADA6562" s="60"/>
      <c r="ADB6562" s="60"/>
      <c r="ADC6562" s="60"/>
      <c r="ADD6562" s="60"/>
      <c r="ADE6562" s="60"/>
    </row>
    <row r="6563" spans="760:785" x14ac:dyDescent="0.25">
      <c r="ACF6563" s="60"/>
      <c r="ACG6563" s="60"/>
      <c r="ACH6563" s="60"/>
      <c r="ACI6563" s="60"/>
      <c r="ACJ6563" s="60"/>
      <c r="ACK6563" s="60"/>
      <c r="ACL6563" s="60"/>
      <c r="ACM6563" s="60"/>
      <c r="ACN6563" s="60"/>
      <c r="ACO6563" s="60"/>
      <c r="ACP6563" s="60"/>
      <c r="ACQ6563" s="60"/>
      <c r="ACR6563" s="60"/>
      <c r="ACS6563" s="60"/>
      <c r="ACT6563" s="60"/>
      <c r="ACU6563" s="60"/>
      <c r="ACV6563" s="60"/>
      <c r="ACW6563" s="60"/>
      <c r="ACX6563" s="60"/>
      <c r="ACY6563" s="60">
        <v>0.98609085910889804</v>
      </c>
      <c r="ACZ6563" s="60"/>
      <c r="ADA6563" s="60"/>
      <c r="ADB6563" s="60"/>
      <c r="ADC6563" s="60"/>
      <c r="ADD6563" s="60"/>
      <c r="ADE6563" s="60"/>
    </row>
    <row r="6564" spans="760:785" x14ac:dyDescent="0.25">
      <c r="ACF6564" s="60"/>
      <c r="ACG6564" s="60"/>
      <c r="ACH6564" s="60"/>
      <c r="ACI6564" s="60"/>
      <c r="ACJ6564" s="60"/>
      <c r="ACK6564" s="60"/>
      <c r="ACL6564" s="60"/>
      <c r="ACM6564" s="60"/>
      <c r="ACN6564" s="60"/>
      <c r="ACO6564" s="60"/>
      <c r="ACP6564" s="60"/>
      <c r="ACQ6564" s="60"/>
      <c r="ACR6564" s="60"/>
      <c r="ACS6564" s="60"/>
      <c r="ACT6564" s="60"/>
      <c r="ACU6564" s="60"/>
      <c r="ACV6564" s="60"/>
      <c r="ACW6564" s="60"/>
      <c r="ACX6564" s="60"/>
      <c r="ACY6564" s="60">
        <v>0.98608805652210596</v>
      </c>
      <c r="ACZ6564" s="60"/>
      <c r="ADA6564" s="60"/>
      <c r="ADB6564" s="60"/>
      <c r="ADC6564" s="60"/>
      <c r="ADD6564" s="60"/>
      <c r="ADE6564" s="60"/>
    </row>
    <row r="6565" spans="760:785" x14ac:dyDescent="0.25">
      <c r="ACF6565" s="60"/>
      <c r="ACG6565" s="60"/>
      <c r="ACH6565" s="60"/>
      <c r="ACI6565" s="60"/>
      <c r="ACJ6565" s="60"/>
      <c r="ACK6565" s="60"/>
      <c r="ACL6565" s="60"/>
      <c r="ACM6565" s="60"/>
      <c r="ACN6565" s="60"/>
      <c r="ACO6565" s="60"/>
      <c r="ACP6565" s="60"/>
      <c r="ACQ6565" s="60"/>
      <c r="ACR6565" s="60"/>
      <c r="ACS6565" s="60"/>
      <c r="ACT6565" s="60"/>
      <c r="ACU6565" s="60"/>
      <c r="ACV6565" s="60"/>
      <c r="ACW6565" s="60"/>
      <c r="ACX6565" s="60"/>
      <c r="ACY6565" s="60">
        <v>0.98608737209684205</v>
      </c>
      <c r="ACZ6565" s="60"/>
      <c r="ADA6565" s="60"/>
      <c r="ADB6565" s="60"/>
      <c r="ADC6565" s="60"/>
      <c r="ADD6565" s="60"/>
      <c r="ADE6565" s="60"/>
    </row>
    <row r="6566" spans="760:785" x14ac:dyDescent="0.25">
      <c r="ACF6566" s="60"/>
      <c r="ACG6566" s="60"/>
      <c r="ACH6566" s="60"/>
      <c r="ACI6566" s="60"/>
      <c r="ACJ6566" s="60"/>
      <c r="ACK6566" s="60"/>
      <c r="ACL6566" s="60"/>
      <c r="ACM6566" s="60"/>
      <c r="ACN6566" s="60"/>
      <c r="ACO6566" s="60"/>
      <c r="ACP6566" s="60"/>
      <c r="ACQ6566" s="60"/>
      <c r="ACR6566" s="60"/>
      <c r="ACS6566" s="60"/>
      <c r="ACT6566" s="60"/>
      <c r="ACU6566" s="60"/>
      <c r="ACV6566" s="60"/>
      <c r="ACW6566" s="60"/>
      <c r="ACX6566" s="60"/>
      <c r="ACY6566" s="60">
        <v>0.98608273993949003</v>
      </c>
      <c r="ACZ6566" s="60"/>
      <c r="ADA6566" s="60"/>
      <c r="ADB6566" s="60"/>
      <c r="ADC6566" s="60"/>
      <c r="ADD6566" s="60"/>
      <c r="ADE6566" s="60"/>
    </row>
    <row r="6567" spans="760:785" x14ac:dyDescent="0.25">
      <c r="ACF6567" s="60"/>
      <c r="ACG6567" s="60"/>
      <c r="ACH6567" s="60"/>
      <c r="ACI6567" s="60"/>
      <c r="ACJ6567" s="60"/>
      <c r="ACK6567" s="60"/>
      <c r="ACL6567" s="60"/>
      <c r="ACM6567" s="60"/>
      <c r="ACN6567" s="60"/>
      <c r="ACO6567" s="60"/>
      <c r="ACP6567" s="60"/>
      <c r="ACQ6567" s="60"/>
      <c r="ACR6567" s="60"/>
      <c r="ACS6567" s="60"/>
      <c r="ACT6567" s="60"/>
      <c r="ACU6567" s="60"/>
      <c r="ACV6567" s="60"/>
      <c r="ACW6567" s="60"/>
      <c r="ACX6567" s="60"/>
      <c r="ACY6567" s="60">
        <v>0.9860798413913</v>
      </c>
      <c r="ACZ6567" s="60"/>
      <c r="ADA6567" s="60"/>
      <c r="ADB6567" s="60"/>
      <c r="ADC6567" s="60"/>
      <c r="ADD6567" s="60"/>
      <c r="ADE6567" s="60"/>
    </row>
    <row r="6568" spans="760:785" x14ac:dyDescent="0.25">
      <c r="ACF6568" s="60"/>
      <c r="ACG6568" s="60"/>
      <c r="ACH6568" s="60"/>
      <c r="ACI6568" s="60"/>
      <c r="ACJ6568" s="60"/>
      <c r="ACK6568" s="60"/>
      <c r="ACL6568" s="60"/>
      <c r="ACM6568" s="60"/>
      <c r="ACN6568" s="60"/>
      <c r="ACO6568" s="60"/>
      <c r="ACP6568" s="60"/>
      <c r="ACQ6568" s="60"/>
      <c r="ACR6568" s="60"/>
      <c r="ACS6568" s="60"/>
      <c r="ACT6568" s="60"/>
      <c r="ACU6568" s="60"/>
      <c r="ACV6568" s="60"/>
      <c r="ACW6568" s="60"/>
      <c r="ACX6568" s="60"/>
      <c r="ACY6568" s="60">
        <v>0.98607252046290395</v>
      </c>
      <c r="ACZ6568" s="60"/>
      <c r="ADA6568" s="60"/>
      <c r="ADB6568" s="60"/>
      <c r="ADC6568" s="60"/>
      <c r="ADD6568" s="60"/>
      <c r="ADE6568" s="60"/>
    </row>
    <row r="6569" spans="760:785" x14ac:dyDescent="0.25">
      <c r="ACF6569" s="60"/>
      <c r="ACG6569" s="60"/>
      <c r="ACH6569" s="60"/>
      <c r="ACI6569" s="60"/>
      <c r="ACJ6569" s="60"/>
      <c r="ACK6569" s="60"/>
      <c r="ACL6569" s="60"/>
      <c r="ACM6569" s="60"/>
      <c r="ACN6569" s="60"/>
      <c r="ACO6569" s="60"/>
      <c r="ACP6569" s="60"/>
      <c r="ACQ6569" s="60"/>
      <c r="ACR6569" s="60"/>
      <c r="ACS6569" s="60"/>
      <c r="ACT6569" s="60"/>
      <c r="ACU6569" s="60"/>
      <c r="ACV6569" s="60"/>
      <c r="ACW6569" s="60"/>
      <c r="ACX6569" s="60"/>
      <c r="ACY6569" s="60">
        <v>0.98607112865551805</v>
      </c>
      <c r="ACZ6569" s="60"/>
      <c r="ADA6569" s="60"/>
      <c r="ADB6569" s="60"/>
      <c r="ADC6569" s="60"/>
      <c r="ADD6569" s="60"/>
      <c r="ADE6569" s="60"/>
    </row>
    <row r="6570" spans="760:785" x14ac:dyDescent="0.25">
      <c r="ACF6570" s="60"/>
      <c r="ACG6570" s="60"/>
      <c r="ACH6570" s="60"/>
      <c r="ACI6570" s="60"/>
      <c r="ACJ6570" s="60"/>
      <c r="ACK6570" s="60"/>
      <c r="ACL6570" s="60"/>
      <c r="ACM6570" s="60"/>
      <c r="ACN6570" s="60"/>
      <c r="ACO6570" s="60"/>
      <c r="ACP6570" s="60"/>
      <c r="ACQ6570" s="60"/>
      <c r="ACR6570" s="60"/>
      <c r="ACS6570" s="60"/>
      <c r="ACT6570" s="60"/>
      <c r="ACU6570" s="60"/>
      <c r="ACV6570" s="60"/>
      <c r="ACW6570" s="60"/>
      <c r="ACX6570" s="60"/>
      <c r="ACY6570" s="60">
        <v>0.98606742591363605</v>
      </c>
      <c r="ACZ6570" s="60"/>
      <c r="ADA6570" s="60"/>
      <c r="ADB6570" s="60"/>
      <c r="ADC6570" s="60"/>
      <c r="ADD6570" s="60"/>
      <c r="ADE6570" s="60"/>
    </row>
    <row r="6571" spans="760:785" x14ac:dyDescent="0.25">
      <c r="ACF6571" s="60"/>
      <c r="ACG6571" s="60"/>
      <c r="ACH6571" s="60"/>
      <c r="ACI6571" s="60"/>
      <c r="ACJ6571" s="60"/>
      <c r="ACK6571" s="60"/>
      <c r="ACL6571" s="60"/>
      <c r="ACM6571" s="60"/>
      <c r="ACN6571" s="60"/>
      <c r="ACO6571" s="60"/>
      <c r="ACP6571" s="60"/>
      <c r="ACQ6571" s="60"/>
      <c r="ACR6571" s="60"/>
      <c r="ACS6571" s="60"/>
      <c r="ACT6571" s="60"/>
      <c r="ACU6571" s="60"/>
      <c r="ACV6571" s="60"/>
      <c r="ACW6571" s="60"/>
      <c r="ACX6571" s="60"/>
      <c r="ACY6571" s="60">
        <v>0.98604396091387803</v>
      </c>
      <c r="ACZ6571" s="60"/>
      <c r="ADA6571" s="60"/>
      <c r="ADB6571" s="60"/>
      <c r="ADC6571" s="60"/>
      <c r="ADD6571" s="60"/>
      <c r="ADE6571" s="60"/>
    </row>
    <row r="6572" spans="760:785" x14ac:dyDescent="0.25">
      <c r="ACF6572" s="60"/>
      <c r="ACG6572" s="60"/>
      <c r="ACH6572" s="60"/>
      <c r="ACI6572" s="60"/>
      <c r="ACJ6572" s="60"/>
      <c r="ACK6572" s="60"/>
      <c r="ACL6572" s="60"/>
      <c r="ACM6572" s="60"/>
      <c r="ACN6572" s="60"/>
      <c r="ACO6572" s="60"/>
      <c r="ACP6572" s="60"/>
      <c r="ACQ6572" s="60"/>
      <c r="ACR6572" s="60"/>
      <c r="ACS6572" s="60"/>
      <c r="ACT6572" s="60"/>
      <c r="ACU6572" s="60"/>
      <c r="ACV6572" s="60"/>
      <c r="ACW6572" s="60"/>
      <c r="ACX6572" s="60"/>
      <c r="ACY6572" s="60">
        <v>0.98603342533449401</v>
      </c>
      <c r="ACZ6572" s="60"/>
      <c r="ADA6572" s="60"/>
      <c r="ADB6572" s="60"/>
      <c r="ADC6572" s="60"/>
      <c r="ADD6572" s="60"/>
      <c r="ADE6572" s="60"/>
    </row>
    <row r="6573" spans="760:785" x14ac:dyDescent="0.25">
      <c r="ACF6573" s="60"/>
      <c r="ACG6573" s="60"/>
      <c r="ACH6573" s="60"/>
      <c r="ACI6573" s="60"/>
      <c r="ACJ6573" s="60"/>
      <c r="ACK6573" s="60"/>
      <c r="ACL6573" s="60"/>
      <c r="ACM6573" s="60"/>
      <c r="ACN6573" s="60"/>
      <c r="ACO6573" s="60"/>
      <c r="ACP6573" s="60"/>
      <c r="ACQ6573" s="60"/>
      <c r="ACR6573" s="60"/>
      <c r="ACS6573" s="60"/>
      <c r="ACT6573" s="60"/>
      <c r="ACU6573" s="60"/>
      <c r="ACV6573" s="60"/>
      <c r="ACW6573" s="60"/>
      <c r="ACX6573" s="60"/>
      <c r="ACY6573" s="60">
        <v>0.98602385841249396</v>
      </c>
      <c r="ACZ6573" s="60"/>
      <c r="ADA6573" s="60"/>
      <c r="ADB6573" s="60"/>
      <c r="ADC6573" s="60"/>
      <c r="ADD6573" s="60"/>
      <c r="ADE6573" s="60"/>
    </row>
    <row r="6574" spans="760:785" x14ac:dyDescent="0.25">
      <c r="ACF6574" s="60"/>
      <c r="ACG6574" s="60"/>
      <c r="ACH6574" s="60"/>
      <c r="ACI6574" s="60"/>
      <c r="ACJ6574" s="60"/>
      <c r="ACK6574" s="60"/>
      <c r="ACL6574" s="60"/>
      <c r="ACM6574" s="60"/>
      <c r="ACN6574" s="60"/>
      <c r="ACO6574" s="60"/>
      <c r="ACP6574" s="60"/>
      <c r="ACQ6574" s="60"/>
      <c r="ACR6574" s="60"/>
      <c r="ACS6574" s="60"/>
      <c r="ACT6574" s="60"/>
      <c r="ACU6574" s="60"/>
      <c r="ACV6574" s="60"/>
      <c r="ACW6574" s="60"/>
      <c r="ACX6574" s="60"/>
      <c r="ACY6574" s="60">
        <v>0.98601689891194599</v>
      </c>
      <c r="ACZ6574" s="60"/>
      <c r="ADA6574" s="60"/>
      <c r="ADB6574" s="60"/>
      <c r="ADC6574" s="60"/>
      <c r="ADD6574" s="60"/>
      <c r="ADE6574" s="60"/>
    </row>
    <row r="6575" spans="760:785" x14ac:dyDescent="0.25">
      <c r="ACF6575" s="60"/>
      <c r="ACG6575" s="60"/>
      <c r="ACH6575" s="60"/>
      <c r="ACI6575" s="60"/>
      <c r="ACJ6575" s="60"/>
      <c r="ACK6575" s="60"/>
      <c r="ACL6575" s="60"/>
      <c r="ACM6575" s="60"/>
      <c r="ACN6575" s="60"/>
      <c r="ACO6575" s="60"/>
      <c r="ACP6575" s="60"/>
      <c r="ACQ6575" s="60"/>
      <c r="ACR6575" s="60"/>
      <c r="ACS6575" s="60"/>
      <c r="ACT6575" s="60"/>
      <c r="ACU6575" s="60"/>
      <c r="ACV6575" s="60"/>
      <c r="ACW6575" s="60"/>
      <c r="ACX6575" s="60"/>
      <c r="ACY6575" s="60">
        <v>0.98601297105725805</v>
      </c>
      <c r="ACZ6575" s="60"/>
      <c r="ADA6575" s="60"/>
      <c r="ADB6575" s="60"/>
      <c r="ADC6575" s="60"/>
      <c r="ADD6575" s="60"/>
      <c r="ADE6575" s="60"/>
    </row>
    <row r="6576" spans="760:785" x14ac:dyDescent="0.25">
      <c r="ACF6576" s="60"/>
      <c r="ACG6576" s="60"/>
      <c r="ACH6576" s="60"/>
      <c r="ACI6576" s="60"/>
      <c r="ACJ6576" s="60"/>
      <c r="ACK6576" s="60"/>
      <c r="ACL6576" s="60"/>
      <c r="ACM6576" s="60"/>
      <c r="ACN6576" s="60"/>
      <c r="ACO6576" s="60"/>
      <c r="ACP6576" s="60"/>
      <c r="ACQ6576" s="60"/>
      <c r="ACR6576" s="60"/>
      <c r="ACS6576" s="60"/>
      <c r="ACT6576" s="60"/>
      <c r="ACU6576" s="60"/>
      <c r="ACV6576" s="60"/>
      <c r="ACW6576" s="60"/>
      <c r="ACX6576" s="60"/>
      <c r="ACY6576" s="60">
        <v>0.98601256936267601</v>
      </c>
      <c r="ACZ6576" s="60"/>
      <c r="ADA6576" s="60"/>
      <c r="ADB6576" s="60"/>
      <c r="ADC6576" s="60"/>
      <c r="ADD6576" s="60"/>
      <c r="ADE6576" s="60"/>
    </row>
    <row r="6577" spans="760:785" x14ac:dyDescent="0.25">
      <c r="ACF6577" s="60"/>
      <c r="ACG6577" s="60"/>
      <c r="ACH6577" s="60"/>
      <c r="ACI6577" s="60"/>
      <c r="ACJ6577" s="60"/>
      <c r="ACK6577" s="60"/>
      <c r="ACL6577" s="60"/>
      <c r="ACM6577" s="60"/>
      <c r="ACN6577" s="60"/>
      <c r="ACO6577" s="60"/>
      <c r="ACP6577" s="60"/>
      <c r="ACQ6577" s="60"/>
      <c r="ACR6577" s="60"/>
      <c r="ACS6577" s="60"/>
      <c r="ACT6577" s="60"/>
      <c r="ACU6577" s="60"/>
      <c r="ACV6577" s="60"/>
      <c r="ACW6577" s="60"/>
      <c r="ACX6577" s="60"/>
      <c r="ACY6577" s="60">
        <v>0.98600745737585604</v>
      </c>
      <c r="ACZ6577" s="60"/>
      <c r="ADA6577" s="60"/>
      <c r="ADB6577" s="60"/>
      <c r="ADC6577" s="60"/>
      <c r="ADD6577" s="60"/>
      <c r="ADE6577" s="60"/>
    </row>
    <row r="6578" spans="760:785" x14ac:dyDescent="0.25">
      <c r="ACF6578" s="60"/>
      <c r="ACG6578" s="60"/>
      <c r="ACH6578" s="60"/>
      <c r="ACI6578" s="60"/>
      <c r="ACJ6578" s="60"/>
      <c r="ACK6578" s="60"/>
      <c r="ACL6578" s="60"/>
      <c r="ACM6578" s="60"/>
      <c r="ACN6578" s="60"/>
      <c r="ACO6578" s="60"/>
      <c r="ACP6578" s="60"/>
      <c r="ACQ6578" s="60"/>
      <c r="ACR6578" s="60"/>
      <c r="ACS6578" s="60"/>
      <c r="ACT6578" s="60"/>
      <c r="ACU6578" s="60"/>
      <c r="ACV6578" s="60"/>
      <c r="ACW6578" s="60"/>
      <c r="ACX6578" s="60"/>
      <c r="ACY6578" s="60">
        <v>0.986002595006779</v>
      </c>
      <c r="ACZ6578" s="60"/>
      <c r="ADA6578" s="60"/>
      <c r="ADB6578" s="60"/>
      <c r="ADC6578" s="60"/>
      <c r="ADD6578" s="60"/>
      <c r="ADE6578" s="60"/>
    </row>
    <row r="6579" spans="760:785" x14ac:dyDescent="0.25">
      <c r="ACF6579" s="60"/>
      <c r="ACG6579" s="60"/>
      <c r="ACH6579" s="60"/>
      <c r="ACI6579" s="60"/>
      <c r="ACJ6579" s="60"/>
      <c r="ACK6579" s="60"/>
      <c r="ACL6579" s="60"/>
      <c r="ACM6579" s="60"/>
      <c r="ACN6579" s="60"/>
      <c r="ACO6579" s="60"/>
      <c r="ACP6579" s="60"/>
      <c r="ACQ6579" s="60"/>
      <c r="ACR6579" s="60"/>
      <c r="ACS6579" s="60"/>
      <c r="ACT6579" s="60"/>
      <c r="ACU6579" s="60"/>
      <c r="ACV6579" s="60"/>
      <c r="ACW6579" s="60"/>
      <c r="ACX6579" s="60"/>
      <c r="ACY6579" s="60">
        <v>0.98598849329434102</v>
      </c>
      <c r="ACZ6579" s="60"/>
      <c r="ADA6579" s="60"/>
      <c r="ADB6579" s="60"/>
      <c r="ADC6579" s="60"/>
      <c r="ADD6579" s="60"/>
      <c r="ADE6579" s="60"/>
    </row>
    <row r="6580" spans="760:785" x14ac:dyDescent="0.25">
      <c r="ACF6580" s="60"/>
      <c r="ACG6580" s="60"/>
      <c r="ACH6580" s="60"/>
      <c r="ACI6580" s="60"/>
      <c r="ACJ6580" s="60"/>
      <c r="ACK6580" s="60"/>
      <c r="ACL6580" s="60"/>
      <c r="ACM6580" s="60"/>
      <c r="ACN6580" s="60"/>
      <c r="ACO6580" s="60"/>
      <c r="ACP6580" s="60"/>
      <c r="ACQ6580" s="60"/>
      <c r="ACR6580" s="60"/>
      <c r="ACS6580" s="60"/>
      <c r="ACT6580" s="60"/>
      <c r="ACU6580" s="60"/>
      <c r="ACV6580" s="60"/>
      <c r="ACW6580" s="60"/>
      <c r="ACX6580" s="60"/>
      <c r="ACY6580" s="60">
        <v>0.98598471283448397</v>
      </c>
      <c r="ACZ6580" s="60"/>
      <c r="ADA6580" s="60"/>
      <c r="ADB6580" s="60"/>
      <c r="ADC6580" s="60"/>
      <c r="ADD6580" s="60"/>
      <c r="ADE6580" s="60"/>
    </row>
    <row r="6581" spans="760:785" x14ac:dyDescent="0.25">
      <c r="ACF6581" s="60"/>
      <c r="ACG6581" s="60"/>
      <c r="ACH6581" s="60"/>
      <c r="ACI6581" s="60"/>
      <c r="ACJ6581" s="60"/>
      <c r="ACK6581" s="60"/>
      <c r="ACL6581" s="60"/>
      <c r="ACM6581" s="60"/>
      <c r="ACN6581" s="60"/>
      <c r="ACO6581" s="60"/>
      <c r="ACP6581" s="60"/>
      <c r="ACQ6581" s="60"/>
      <c r="ACR6581" s="60"/>
      <c r="ACS6581" s="60"/>
      <c r="ACT6581" s="60"/>
      <c r="ACU6581" s="60"/>
      <c r="ACV6581" s="60"/>
      <c r="ACW6581" s="60"/>
      <c r="ACX6581" s="60"/>
      <c r="ACY6581" s="60">
        <v>0.98598295884100495</v>
      </c>
      <c r="ACZ6581" s="60"/>
      <c r="ADA6581" s="60"/>
      <c r="ADB6581" s="60"/>
      <c r="ADC6581" s="60"/>
      <c r="ADD6581" s="60"/>
      <c r="ADE6581" s="60"/>
    </row>
    <row r="6582" spans="760:785" x14ac:dyDescent="0.25">
      <c r="ACF6582" s="60"/>
      <c r="ACG6582" s="60"/>
      <c r="ACH6582" s="60"/>
      <c r="ACI6582" s="60"/>
      <c r="ACJ6582" s="60"/>
      <c r="ACK6582" s="60"/>
      <c r="ACL6582" s="60"/>
      <c r="ACM6582" s="60"/>
      <c r="ACN6582" s="60"/>
      <c r="ACO6582" s="60"/>
      <c r="ACP6582" s="60"/>
      <c r="ACQ6582" s="60"/>
      <c r="ACR6582" s="60"/>
      <c r="ACS6582" s="60"/>
      <c r="ACT6582" s="60"/>
      <c r="ACU6582" s="60"/>
      <c r="ACV6582" s="60"/>
      <c r="ACW6582" s="60"/>
      <c r="ACX6582" s="60"/>
      <c r="ACY6582" s="60">
        <v>0.98597898847583898</v>
      </c>
      <c r="ACZ6582" s="60"/>
      <c r="ADA6582" s="60"/>
      <c r="ADB6582" s="60"/>
      <c r="ADC6582" s="60"/>
      <c r="ADD6582" s="60"/>
      <c r="ADE6582" s="60"/>
    </row>
    <row r="6583" spans="760:785" x14ac:dyDescent="0.25">
      <c r="ACF6583" s="60"/>
      <c r="ACG6583" s="60"/>
      <c r="ACH6583" s="60"/>
      <c r="ACI6583" s="60"/>
      <c r="ACJ6583" s="60"/>
      <c r="ACK6583" s="60"/>
      <c r="ACL6583" s="60"/>
      <c r="ACM6583" s="60"/>
      <c r="ACN6583" s="60"/>
      <c r="ACO6583" s="60"/>
      <c r="ACP6583" s="60"/>
      <c r="ACQ6583" s="60"/>
      <c r="ACR6583" s="60"/>
      <c r="ACS6583" s="60"/>
      <c r="ACT6583" s="60"/>
      <c r="ACU6583" s="60"/>
      <c r="ACV6583" s="60"/>
      <c r="ACW6583" s="60"/>
      <c r="ACX6583" s="60"/>
      <c r="ACY6583" s="60">
        <v>0.985977888141227</v>
      </c>
      <c r="ACZ6583" s="60"/>
      <c r="ADA6583" s="60"/>
      <c r="ADB6583" s="60"/>
      <c r="ADC6583" s="60"/>
      <c r="ADD6583" s="60"/>
      <c r="ADE6583" s="60"/>
    </row>
    <row r="6584" spans="760:785" x14ac:dyDescent="0.25">
      <c r="ACF6584" s="60"/>
      <c r="ACG6584" s="60"/>
      <c r="ACH6584" s="60"/>
      <c r="ACI6584" s="60"/>
      <c r="ACJ6584" s="60"/>
      <c r="ACK6584" s="60"/>
      <c r="ACL6584" s="60"/>
      <c r="ACM6584" s="60"/>
      <c r="ACN6584" s="60"/>
      <c r="ACO6584" s="60"/>
      <c r="ACP6584" s="60"/>
      <c r="ACQ6584" s="60"/>
      <c r="ACR6584" s="60"/>
      <c r="ACS6584" s="60"/>
      <c r="ACT6584" s="60"/>
      <c r="ACU6584" s="60"/>
      <c r="ACV6584" s="60"/>
      <c r="ACW6584" s="60"/>
      <c r="ACX6584" s="60"/>
      <c r="ACY6584" s="60">
        <v>0.98597518075430002</v>
      </c>
      <c r="ACZ6584" s="60"/>
      <c r="ADA6584" s="60"/>
      <c r="ADB6584" s="60"/>
      <c r="ADC6584" s="60"/>
      <c r="ADD6584" s="60"/>
      <c r="ADE6584" s="60"/>
    </row>
    <row r="6585" spans="760:785" x14ac:dyDescent="0.25">
      <c r="ACF6585" s="60"/>
      <c r="ACG6585" s="60"/>
      <c r="ACH6585" s="60"/>
      <c r="ACI6585" s="60"/>
      <c r="ACJ6585" s="60"/>
      <c r="ACK6585" s="60"/>
      <c r="ACL6585" s="60"/>
      <c r="ACM6585" s="60"/>
      <c r="ACN6585" s="60"/>
      <c r="ACO6585" s="60"/>
      <c r="ACP6585" s="60"/>
      <c r="ACQ6585" s="60"/>
      <c r="ACR6585" s="60"/>
      <c r="ACS6585" s="60"/>
      <c r="ACT6585" s="60"/>
      <c r="ACU6585" s="60"/>
      <c r="ACV6585" s="60"/>
      <c r="ACW6585" s="60"/>
      <c r="ACX6585" s="60"/>
      <c r="ACY6585" s="60">
        <v>0.98596365503620897</v>
      </c>
      <c r="ACZ6585" s="60"/>
      <c r="ADA6585" s="60"/>
      <c r="ADB6585" s="60"/>
      <c r="ADC6585" s="60"/>
      <c r="ADD6585" s="60"/>
      <c r="ADE6585" s="60"/>
    </row>
    <row r="6586" spans="760:785" x14ac:dyDescent="0.25">
      <c r="ACF6586" s="60"/>
      <c r="ACG6586" s="60"/>
      <c r="ACH6586" s="60"/>
      <c r="ACI6586" s="60"/>
      <c r="ACJ6586" s="60"/>
      <c r="ACK6586" s="60"/>
      <c r="ACL6586" s="60"/>
      <c r="ACM6586" s="60"/>
      <c r="ACN6586" s="60"/>
      <c r="ACO6586" s="60"/>
      <c r="ACP6586" s="60"/>
      <c r="ACQ6586" s="60"/>
      <c r="ACR6586" s="60"/>
      <c r="ACS6586" s="60"/>
      <c r="ACT6586" s="60"/>
      <c r="ACU6586" s="60"/>
      <c r="ACV6586" s="60"/>
      <c r="ACW6586" s="60"/>
      <c r="ACX6586" s="60"/>
      <c r="ACY6586" s="60">
        <v>0.98594331769297605</v>
      </c>
      <c r="ACZ6586" s="60"/>
      <c r="ADA6586" s="60"/>
      <c r="ADB6586" s="60"/>
      <c r="ADC6586" s="60"/>
      <c r="ADD6586" s="60"/>
      <c r="ADE6586" s="60"/>
    </row>
    <row r="6587" spans="760:785" x14ac:dyDescent="0.25">
      <c r="ACF6587" s="60"/>
      <c r="ACG6587" s="60"/>
      <c r="ACH6587" s="60"/>
      <c r="ACI6587" s="60"/>
      <c r="ACJ6587" s="60"/>
      <c r="ACK6587" s="60"/>
      <c r="ACL6587" s="60"/>
      <c r="ACM6587" s="60"/>
      <c r="ACN6587" s="60"/>
      <c r="ACO6587" s="60"/>
      <c r="ACP6587" s="60"/>
      <c r="ACQ6587" s="60"/>
      <c r="ACR6587" s="60"/>
      <c r="ACS6587" s="60"/>
      <c r="ACT6587" s="60"/>
      <c r="ACU6587" s="60"/>
      <c r="ACV6587" s="60"/>
      <c r="ACW6587" s="60"/>
      <c r="ACX6587" s="60"/>
      <c r="ACY6587" s="60">
        <v>0.98592394379833803</v>
      </c>
      <c r="ACZ6587" s="60"/>
      <c r="ADA6587" s="60"/>
      <c r="ADB6587" s="60"/>
      <c r="ADC6587" s="60"/>
      <c r="ADD6587" s="60"/>
      <c r="ADE6587" s="60"/>
    </row>
    <row r="6588" spans="760:785" x14ac:dyDescent="0.25">
      <c r="ACF6588" s="60"/>
      <c r="ACG6588" s="60"/>
      <c r="ACH6588" s="60"/>
      <c r="ACI6588" s="60"/>
      <c r="ACJ6588" s="60"/>
      <c r="ACK6588" s="60"/>
      <c r="ACL6588" s="60"/>
      <c r="ACM6588" s="60"/>
      <c r="ACN6588" s="60"/>
      <c r="ACO6588" s="60"/>
      <c r="ACP6588" s="60"/>
      <c r="ACQ6588" s="60"/>
      <c r="ACR6588" s="60"/>
      <c r="ACS6588" s="60"/>
      <c r="ACT6588" s="60"/>
      <c r="ACU6588" s="60"/>
      <c r="ACV6588" s="60"/>
      <c r="ACW6588" s="60"/>
      <c r="ACX6588" s="60"/>
      <c r="ACY6588" s="60">
        <v>0.98590102105821897</v>
      </c>
      <c r="ACZ6588" s="60"/>
      <c r="ADA6588" s="60"/>
      <c r="ADB6588" s="60"/>
      <c r="ADC6588" s="60"/>
      <c r="ADD6588" s="60"/>
      <c r="ADE6588" s="60"/>
    </row>
    <row r="6589" spans="760:785" x14ac:dyDescent="0.25">
      <c r="ACF6589" s="60"/>
      <c r="ACG6589" s="60"/>
      <c r="ACH6589" s="60"/>
      <c r="ACI6589" s="60"/>
      <c r="ACJ6589" s="60"/>
      <c r="ACK6589" s="60"/>
      <c r="ACL6589" s="60"/>
      <c r="ACM6589" s="60"/>
      <c r="ACN6589" s="60"/>
      <c r="ACO6589" s="60"/>
      <c r="ACP6589" s="60"/>
      <c r="ACQ6589" s="60"/>
      <c r="ACR6589" s="60"/>
      <c r="ACS6589" s="60"/>
      <c r="ACT6589" s="60"/>
      <c r="ACU6589" s="60"/>
      <c r="ACV6589" s="60"/>
      <c r="ACW6589" s="60"/>
      <c r="ACX6589" s="60"/>
      <c r="ACY6589" s="60">
        <v>0.98589521234593303</v>
      </c>
      <c r="ACZ6589" s="60"/>
      <c r="ADA6589" s="60"/>
      <c r="ADB6589" s="60"/>
      <c r="ADC6589" s="60"/>
      <c r="ADD6589" s="60"/>
      <c r="ADE6589" s="60"/>
    </row>
    <row r="6590" spans="760:785" x14ac:dyDescent="0.25">
      <c r="ACF6590" s="60"/>
      <c r="ACG6590" s="60"/>
      <c r="ACH6590" s="60"/>
      <c r="ACI6590" s="60"/>
      <c r="ACJ6590" s="60"/>
      <c r="ACK6590" s="60"/>
      <c r="ACL6590" s="60"/>
      <c r="ACM6590" s="60"/>
      <c r="ACN6590" s="60"/>
      <c r="ACO6590" s="60"/>
      <c r="ACP6590" s="60"/>
      <c r="ACQ6590" s="60"/>
      <c r="ACR6590" s="60"/>
      <c r="ACS6590" s="60"/>
      <c r="ACT6590" s="60"/>
      <c r="ACU6590" s="60"/>
      <c r="ACV6590" s="60"/>
      <c r="ACW6590" s="60"/>
      <c r="ACX6590" s="60"/>
      <c r="ACY6590" s="60">
        <v>0.98589229649040599</v>
      </c>
      <c r="ACZ6590" s="60"/>
      <c r="ADA6590" s="60"/>
      <c r="ADB6590" s="60"/>
      <c r="ADC6590" s="60"/>
      <c r="ADD6590" s="60"/>
      <c r="ADE6590" s="60"/>
    </row>
    <row r="6591" spans="760:785" x14ac:dyDescent="0.25">
      <c r="ACF6591" s="60"/>
      <c r="ACG6591" s="60"/>
      <c r="ACH6591" s="60"/>
      <c r="ACI6591" s="60"/>
      <c r="ACJ6591" s="60"/>
      <c r="ACK6591" s="60"/>
      <c r="ACL6591" s="60"/>
      <c r="ACM6591" s="60"/>
      <c r="ACN6591" s="60"/>
      <c r="ACO6591" s="60"/>
      <c r="ACP6591" s="60"/>
      <c r="ACQ6591" s="60"/>
      <c r="ACR6591" s="60"/>
      <c r="ACS6591" s="60"/>
      <c r="ACT6591" s="60"/>
      <c r="ACU6591" s="60"/>
      <c r="ACV6591" s="60"/>
      <c r="ACW6591" s="60"/>
      <c r="ACX6591" s="60"/>
      <c r="ACY6591" s="60">
        <v>0.98589098277690701</v>
      </c>
      <c r="ACZ6591" s="60"/>
      <c r="ADA6591" s="60"/>
      <c r="ADB6591" s="60"/>
      <c r="ADC6591" s="60"/>
      <c r="ADD6591" s="60"/>
      <c r="ADE6591" s="60"/>
    </row>
    <row r="6592" spans="760:785" x14ac:dyDescent="0.25">
      <c r="ACF6592" s="60"/>
      <c r="ACG6592" s="60"/>
      <c r="ACH6592" s="60"/>
      <c r="ACI6592" s="60"/>
      <c r="ACJ6592" s="60"/>
      <c r="ACK6592" s="60"/>
      <c r="ACL6592" s="60"/>
      <c r="ACM6592" s="60"/>
      <c r="ACN6592" s="60"/>
      <c r="ACO6592" s="60"/>
      <c r="ACP6592" s="60"/>
      <c r="ACQ6592" s="60"/>
      <c r="ACR6592" s="60"/>
      <c r="ACS6592" s="60"/>
      <c r="ACT6592" s="60"/>
      <c r="ACU6592" s="60"/>
      <c r="ACV6592" s="60"/>
      <c r="ACW6592" s="60"/>
      <c r="ACX6592" s="60"/>
      <c r="ACY6592" s="60">
        <v>0.98589086862252096</v>
      </c>
      <c r="ACZ6592" s="60"/>
      <c r="ADA6592" s="60"/>
      <c r="ADB6592" s="60"/>
      <c r="ADC6592" s="60"/>
      <c r="ADD6592" s="60"/>
      <c r="ADE6592" s="60"/>
    </row>
    <row r="6593" spans="760:785" x14ac:dyDescent="0.25">
      <c r="ACF6593" s="60"/>
      <c r="ACG6593" s="60"/>
      <c r="ACH6593" s="60"/>
      <c r="ACI6593" s="60"/>
      <c r="ACJ6593" s="60"/>
      <c r="ACK6593" s="60"/>
      <c r="ACL6593" s="60"/>
      <c r="ACM6593" s="60"/>
      <c r="ACN6593" s="60"/>
      <c r="ACO6593" s="60"/>
      <c r="ACP6593" s="60"/>
      <c r="ACQ6593" s="60"/>
      <c r="ACR6593" s="60"/>
      <c r="ACS6593" s="60"/>
      <c r="ACT6593" s="60"/>
      <c r="ACU6593" s="60"/>
      <c r="ACV6593" s="60"/>
      <c r="ACW6593" s="60"/>
      <c r="ACX6593" s="60"/>
      <c r="ACY6593" s="60">
        <v>0.98588978522221904</v>
      </c>
      <c r="ACZ6593" s="60"/>
      <c r="ADA6593" s="60"/>
      <c r="ADB6593" s="60"/>
      <c r="ADC6593" s="60"/>
      <c r="ADD6593" s="60"/>
      <c r="ADE6593" s="60"/>
    </row>
    <row r="6594" spans="760:785" x14ac:dyDescent="0.25">
      <c r="ACF6594" s="60"/>
      <c r="ACG6594" s="60"/>
      <c r="ACH6594" s="60"/>
      <c r="ACI6594" s="60"/>
      <c r="ACJ6594" s="60"/>
      <c r="ACK6594" s="60"/>
      <c r="ACL6594" s="60"/>
      <c r="ACM6594" s="60"/>
      <c r="ACN6594" s="60"/>
      <c r="ACO6594" s="60"/>
      <c r="ACP6594" s="60"/>
      <c r="ACQ6594" s="60"/>
      <c r="ACR6594" s="60"/>
      <c r="ACS6594" s="60"/>
      <c r="ACT6594" s="60"/>
      <c r="ACU6594" s="60"/>
      <c r="ACV6594" s="60"/>
      <c r="ACW6594" s="60"/>
      <c r="ACX6594" s="60"/>
      <c r="ACY6594" s="60">
        <v>0.98588457217629399</v>
      </c>
      <c r="ACZ6594" s="60"/>
      <c r="ADA6594" s="60"/>
      <c r="ADB6594" s="60"/>
      <c r="ADC6594" s="60"/>
      <c r="ADD6594" s="60"/>
      <c r="ADE6594" s="60"/>
    </row>
    <row r="6595" spans="760:785" x14ac:dyDescent="0.25">
      <c r="ACF6595" s="60"/>
      <c r="ACG6595" s="60"/>
      <c r="ACH6595" s="60"/>
      <c r="ACI6595" s="60"/>
      <c r="ACJ6595" s="60"/>
      <c r="ACK6595" s="60"/>
      <c r="ACL6595" s="60"/>
      <c r="ACM6595" s="60"/>
      <c r="ACN6595" s="60"/>
      <c r="ACO6595" s="60"/>
      <c r="ACP6595" s="60"/>
      <c r="ACQ6595" s="60"/>
      <c r="ACR6595" s="60"/>
      <c r="ACS6595" s="60"/>
      <c r="ACT6595" s="60"/>
      <c r="ACU6595" s="60"/>
      <c r="ACV6595" s="60"/>
      <c r="ACW6595" s="60"/>
      <c r="ACX6595" s="60"/>
      <c r="ACY6595" s="60">
        <v>0.98587916133213405</v>
      </c>
      <c r="ACZ6595" s="60"/>
      <c r="ADA6595" s="60"/>
      <c r="ADB6595" s="60"/>
      <c r="ADC6595" s="60"/>
      <c r="ADD6595" s="60"/>
      <c r="ADE6595" s="60"/>
    </row>
    <row r="6596" spans="760:785" x14ac:dyDescent="0.25">
      <c r="ACF6596" s="60"/>
      <c r="ACG6596" s="60"/>
      <c r="ACH6596" s="60"/>
      <c r="ACI6596" s="60"/>
      <c r="ACJ6596" s="60"/>
      <c r="ACK6596" s="60"/>
      <c r="ACL6596" s="60"/>
      <c r="ACM6596" s="60"/>
      <c r="ACN6596" s="60"/>
      <c r="ACO6596" s="60"/>
      <c r="ACP6596" s="60"/>
      <c r="ACQ6596" s="60"/>
      <c r="ACR6596" s="60"/>
      <c r="ACS6596" s="60"/>
      <c r="ACT6596" s="60"/>
      <c r="ACU6596" s="60"/>
      <c r="ACV6596" s="60"/>
      <c r="ACW6596" s="60"/>
      <c r="ACX6596" s="60"/>
      <c r="ACY6596" s="60">
        <v>0.98587524472128696</v>
      </c>
      <c r="ACZ6596" s="60"/>
      <c r="ADA6596" s="60"/>
      <c r="ADB6596" s="60"/>
      <c r="ADC6596" s="60"/>
      <c r="ADD6596" s="60"/>
      <c r="ADE6596" s="60"/>
    </row>
    <row r="6597" spans="760:785" x14ac:dyDescent="0.25">
      <c r="ACF6597" s="60"/>
      <c r="ACG6597" s="60"/>
      <c r="ACH6597" s="60"/>
      <c r="ACI6597" s="60"/>
      <c r="ACJ6597" s="60"/>
      <c r="ACK6597" s="60"/>
      <c r="ACL6597" s="60"/>
      <c r="ACM6597" s="60"/>
      <c r="ACN6597" s="60"/>
      <c r="ACO6597" s="60"/>
      <c r="ACP6597" s="60"/>
      <c r="ACQ6597" s="60"/>
      <c r="ACR6597" s="60"/>
      <c r="ACS6597" s="60"/>
      <c r="ACT6597" s="60"/>
      <c r="ACU6597" s="60"/>
      <c r="ACV6597" s="60"/>
      <c r="ACW6597" s="60"/>
      <c r="ACX6597" s="60"/>
      <c r="ACY6597" s="60">
        <v>0.98585835835277702</v>
      </c>
      <c r="ACZ6597" s="60"/>
      <c r="ADA6597" s="60"/>
      <c r="ADB6597" s="60"/>
      <c r="ADC6597" s="60"/>
      <c r="ADD6597" s="60"/>
      <c r="ADE6597" s="60"/>
    </row>
    <row r="6598" spans="760:785" x14ac:dyDescent="0.25">
      <c r="ACF6598" s="60"/>
      <c r="ACG6598" s="60"/>
      <c r="ACH6598" s="60"/>
      <c r="ACI6598" s="60"/>
      <c r="ACJ6598" s="60"/>
      <c r="ACK6598" s="60"/>
      <c r="ACL6598" s="60"/>
      <c r="ACM6598" s="60"/>
      <c r="ACN6598" s="60"/>
      <c r="ACO6598" s="60"/>
      <c r="ACP6598" s="60"/>
      <c r="ACQ6598" s="60"/>
      <c r="ACR6598" s="60"/>
      <c r="ACS6598" s="60"/>
      <c r="ACT6598" s="60"/>
      <c r="ACU6598" s="60"/>
      <c r="ACV6598" s="60"/>
      <c r="ACW6598" s="60"/>
      <c r="ACX6598" s="60"/>
      <c r="ACY6598" s="60">
        <v>0.98585410470145096</v>
      </c>
      <c r="ACZ6598" s="60"/>
      <c r="ADA6598" s="60"/>
      <c r="ADB6598" s="60"/>
      <c r="ADC6598" s="60"/>
      <c r="ADD6598" s="60"/>
      <c r="ADE6598" s="60"/>
    </row>
    <row r="6599" spans="760:785" x14ac:dyDescent="0.25">
      <c r="ACF6599" s="60"/>
      <c r="ACG6599" s="60"/>
      <c r="ACH6599" s="60"/>
      <c r="ACI6599" s="60"/>
      <c r="ACJ6599" s="60"/>
      <c r="ACK6599" s="60"/>
      <c r="ACL6599" s="60"/>
      <c r="ACM6599" s="60"/>
      <c r="ACN6599" s="60"/>
      <c r="ACO6599" s="60"/>
      <c r="ACP6599" s="60"/>
      <c r="ACQ6599" s="60"/>
      <c r="ACR6599" s="60"/>
      <c r="ACS6599" s="60"/>
      <c r="ACT6599" s="60"/>
      <c r="ACU6599" s="60"/>
      <c r="ACV6599" s="60"/>
      <c r="ACW6599" s="60"/>
      <c r="ACX6599" s="60"/>
      <c r="ACY6599" s="60">
        <v>0.98584967466332096</v>
      </c>
      <c r="ACZ6599" s="60"/>
      <c r="ADA6599" s="60"/>
      <c r="ADB6599" s="60"/>
      <c r="ADC6599" s="60"/>
      <c r="ADD6599" s="60"/>
      <c r="ADE6599" s="60"/>
    </row>
    <row r="6600" spans="760:785" x14ac:dyDescent="0.25">
      <c r="ACF6600" s="60"/>
      <c r="ACG6600" s="60"/>
      <c r="ACH6600" s="60"/>
      <c r="ACI6600" s="60"/>
      <c r="ACJ6600" s="60"/>
      <c r="ACK6600" s="60"/>
      <c r="ACL6600" s="60"/>
      <c r="ACM6600" s="60"/>
      <c r="ACN6600" s="60"/>
      <c r="ACO6600" s="60"/>
      <c r="ACP6600" s="60"/>
      <c r="ACQ6600" s="60"/>
      <c r="ACR6600" s="60"/>
      <c r="ACS6600" s="60"/>
      <c r="ACT6600" s="60"/>
      <c r="ACU6600" s="60"/>
      <c r="ACV6600" s="60"/>
      <c r="ACW6600" s="60"/>
      <c r="ACX6600" s="60"/>
      <c r="ACY6600" s="60">
        <v>0.98584940609937399</v>
      </c>
      <c r="ACZ6600" s="60"/>
      <c r="ADA6600" s="60"/>
      <c r="ADB6600" s="60"/>
      <c r="ADC6600" s="60"/>
      <c r="ADD6600" s="60"/>
      <c r="ADE6600" s="60"/>
    </row>
    <row r="6601" spans="760:785" x14ac:dyDescent="0.25">
      <c r="ACF6601" s="60"/>
      <c r="ACG6601" s="60"/>
      <c r="ACH6601" s="60"/>
      <c r="ACI6601" s="60"/>
      <c r="ACJ6601" s="60"/>
      <c r="ACK6601" s="60"/>
      <c r="ACL6601" s="60"/>
      <c r="ACM6601" s="60"/>
      <c r="ACN6601" s="60"/>
      <c r="ACO6601" s="60"/>
      <c r="ACP6601" s="60"/>
      <c r="ACQ6601" s="60"/>
      <c r="ACR6601" s="60"/>
      <c r="ACS6601" s="60"/>
      <c r="ACT6601" s="60"/>
      <c r="ACU6601" s="60"/>
      <c r="ACV6601" s="60"/>
      <c r="ACW6601" s="60"/>
      <c r="ACX6601" s="60"/>
      <c r="ACY6601" s="60">
        <v>0.98584702168924498</v>
      </c>
      <c r="ACZ6601" s="60"/>
      <c r="ADA6601" s="60"/>
      <c r="ADB6601" s="60"/>
      <c r="ADC6601" s="60"/>
      <c r="ADD6601" s="60"/>
      <c r="ADE6601" s="60"/>
    </row>
    <row r="6602" spans="760:785" x14ac:dyDescent="0.25">
      <c r="ACF6602" s="60"/>
      <c r="ACG6602" s="60"/>
      <c r="ACH6602" s="60"/>
      <c r="ACI6602" s="60"/>
      <c r="ACJ6602" s="60"/>
      <c r="ACK6602" s="60"/>
      <c r="ACL6602" s="60"/>
      <c r="ACM6602" s="60"/>
      <c r="ACN6602" s="60"/>
      <c r="ACO6602" s="60"/>
      <c r="ACP6602" s="60"/>
      <c r="ACQ6602" s="60"/>
      <c r="ACR6602" s="60"/>
      <c r="ACS6602" s="60"/>
      <c r="ACT6602" s="60"/>
      <c r="ACU6602" s="60"/>
      <c r="ACV6602" s="60"/>
      <c r="ACW6602" s="60"/>
      <c r="ACX6602" s="60"/>
      <c r="ACY6602" s="60">
        <v>0.98582167350545902</v>
      </c>
      <c r="ACZ6602" s="60"/>
      <c r="ADA6602" s="60"/>
      <c r="ADB6602" s="60"/>
      <c r="ADC6602" s="60"/>
      <c r="ADD6602" s="60"/>
      <c r="ADE6602" s="60"/>
    </row>
    <row r="6603" spans="760:785" x14ac:dyDescent="0.25">
      <c r="ACF6603" s="60"/>
      <c r="ACG6603" s="60"/>
      <c r="ACH6603" s="60"/>
      <c r="ACI6603" s="60"/>
      <c r="ACJ6603" s="60"/>
      <c r="ACK6603" s="60"/>
      <c r="ACL6603" s="60"/>
      <c r="ACM6603" s="60"/>
      <c r="ACN6603" s="60"/>
      <c r="ACO6603" s="60"/>
      <c r="ACP6603" s="60"/>
      <c r="ACQ6603" s="60"/>
      <c r="ACR6603" s="60"/>
      <c r="ACS6603" s="60"/>
      <c r="ACT6603" s="60"/>
      <c r="ACU6603" s="60"/>
      <c r="ACV6603" s="60"/>
      <c r="ACW6603" s="60"/>
      <c r="ACX6603" s="60"/>
      <c r="ACY6603" s="60">
        <v>0.98580678635207397</v>
      </c>
      <c r="ACZ6603" s="60"/>
      <c r="ADA6603" s="60"/>
      <c r="ADB6603" s="60"/>
      <c r="ADC6603" s="60"/>
      <c r="ADD6603" s="60"/>
      <c r="ADE6603" s="60"/>
    </row>
    <row r="6604" spans="760:785" x14ac:dyDescent="0.25">
      <c r="ACF6604" s="60"/>
      <c r="ACG6604" s="60"/>
      <c r="ACH6604" s="60"/>
      <c r="ACI6604" s="60"/>
      <c r="ACJ6604" s="60"/>
      <c r="ACK6604" s="60"/>
      <c r="ACL6604" s="60"/>
      <c r="ACM6604" s="60"/>
      <c r="ACN6604" s="60"/>
      <c r="ACO6604" s="60"/>
      <c r="ACP6604" s="60"/>
      <c r="ACQ6604" s="60"/>
      <c r="ACR6604" s="60"/>
      <c r="ACS6604" s="60"/>
      <c r="ACT6604" s="60"/>
      <c r="ACU6604" s="60"/>
      <c r="ACV6604" s="60"/>
      <c r="ACW6604" s="60"/>
      <c r="ACX6604" s="60"/>
      <c r="ACY6604" s="60">
        <v>0.98580022304738302</v>
      </c>
      <c r="ACZ6604" s="60"/>
      <c r="ADA6604" s="60"/>
      <c r="ADB6604" s="60"/>
      <c r="ADC6604" s="60"/>
      <c r="ADD6604" s="60"/>
      <c r="ADE6604" s="60"/>
    </row>
    <row r="6605" spans="760:785" x14ac:dyDescent="0.25">
      <c r="ACF6605" s="60"/>
      <c r="ACG6605" s="60"/>
      <c r="ACH6605" s="60"/>
      <c r="ACI6605" s="60"/>
      <c r="ACJ6605" s="60"/>
      <c r="ACK6605" s="60"/>
      <c r="ACL6605" s="60"/>
      <c r="ACM6605" s="60"/>
      <c r="ACN6605" s="60"/>
      <c r="ACO6605" s="60"/>
      <c r="ACP6605" s="60"/>
      <c r="ACQ6605" s="60"/>
      <c r="ACR6605" s="60"/>
      <c r="ACS6605" s="60"/>
      <c r="ACT6605" s="60"/>
      <c r="ACU6605" s="60"/>
      <c r="ACV6605" s="60"/>
      <c r="ACW6605" s="60"/>
      <c r="ACX6605" s="60"/>
      <c r="ACY6605" s="60">
        <v>0.98579918166575398</v>
      </c>
      <c r="ACZ6605" s="60"/>
      <c r="ADA6605" s="60"/>
      <c r="ADB6605" s="60"/>
      <c r="ADC6605" s="60"/>
      <c r="ADD6605" s="60"/>
      <c r="ADE6605" s="60"/>
    </row>
    <row r="6606" spans="760:785" x14ac:dyDescent="0.25">
      <c r="ACF6606" s="60"/>
      <c r="ACG6606" s="60"/>
      <c r="ACH6606" s="60"/>
      <c r="ACI6606" s="60"/>
      <c r="ACJ6606" s="60"/>
      <c r="ACK6606" s="60"/>
      <c r="ACL6606" s="60"/>
      <c r="ACM6606" s="60"/>
      <c r="ACN6606" s="60"/>
      <c r="ACO6606" s="60"/>
      <c r="ACP6606" s="60"/>
      <c r="ACQ6606" s="60"/>
      <c r="ACR6606" s="60"/>
      <c r="ACS6606" s="60"/>
      <c r="ACT6606" s="60"/>
      <c r="ACU6606" s="60"/>
      <c r="ACV6606" s="60"/>
      <c r="ACW6606" s="60"/>
      <c r="ACX6606" s="60"/>
      <c r="ACY6606" s="60">
        <v>0.98579439977124095</v>
      </c>
      <c r="ACZ6606" s="60"/>
      <c r="ADA6606" s="60"/>
      <c r="ADB6606" s="60"/>
      <c r="ADC6606" s="60"/>
      <c r="ADD6606" s="60"/>
      <c r="ADE6606" s="60"/>
    </row>
    <row r="6607" spans="760:785" x14ac:dyDescent="0.25">
      <c r="ACF6607" s="60"/>
      <c r="ACG6607" s="60"/>
      <c r="ACH6607" s="60"/>
      <c r="ACI6607" s="60"/>
      <c r="ACJ6607" s="60"/>
      <c r="ACK6607" s="60"/>
      <c r="ACL6607" s="60"/>
      <c r="ACM6607" s="60"/>
      <c r="ACN6607" s="60"/>
      <c r="ACO6607" s="60"/>
      <c r="ACP6607" s="60"/>
      <c r="ACQ6607" s="60"/>
      <c r="ACR6607" s="60"/>
      <c r="ACS6607" s="60"/>
      <c r="ACT6607" s="60"/>
      <c r="ACU6607" s="60"/>
      <c r="ACV6607" s="60"/>
      <c r="ACW6607" s="60"/>
      <c r="ACX6607" s="60"/>
      <c r="ACY6607" s="60">
        <v>0.98579082995283596</v>
      </c>
      <c r="ACZ6607" s="60"/>
      <c r="ADA6607" s="60"/>
      <c r="ADB6607" s="60"/>
      <c r="ADC6607" s="60"/>
      <c r="ADD6607" s="60"/>
      <c r="ADE6607" s="60"/>
    </row>
    <row r="6608" spans="760:785" x14ac:dyDescent="0.25">
      <c r="ACF6608" s="60"/>
      <c r="ACG6608" s="60"/>
      <c r="ACH6608" s="60"/>
      <c r="ACI6608" s="60"/>
      <c r="ACJ6608" s="60"/>
      <c r="ACK6608" s="60"/>
      <c r="ACL6608" s="60"/>
      <c r="ACM6608" s="60"/>
      <c r="ACN6608" s="60"/>
      <c r="ACO6608" s="60"/>
      <c r="ACP6608" s="60"/>
      <c r="ACQ6608" s="60"/>
      <c r="ACR6608" s="60"/>
      <c r="ACS6608" s="60"/>
      <c r="ACT6608" s="60"/>
      <c r="ACU6608" s="60"/>
      <c r="ACV6608" s="60"/>
      <c r="ACW6608" s="60"/>
      <c r="ACX6608" s="60"/>
      <c r="ACY6608" s="60">
        <v>0.98577922209554802</v>
      </c>
      <c r="ACZ6608" s="60"/>
      <c r="ADA6608" s="60"/>
      <c r="ADB6608" s="60"/>
      <c r="ADC6608" s="60"/>
      <c r="ADD6608" s="60"/>
      <c r="ADE6608" s="60"/>
    </row>
    <row r="6609" spans="760:785" x14ac:dyDescent="0.25">
      <c r="ACF6609" s="60"/>
      <c r="ACG6609" s="60"/>
      <c r="ACH6609" s="60"/>
      <c r="ACI6609" s="60"/>
      <c r="ACJ6609" s="60"/>
      <c r="ACK6609" s="60"/>
      <c r="ACL6609" s="60"/>
      <c r="ACM6609" s="60"/>
      <c r="ACN6609" s="60"/>
      <c r="ACO6609" s="60"/>
      <c r="ACP6609" s="60"/>
      <c r="ACQ6609" s="60"/>
      <c r="ACR6609" s="60"/>
      <c r="ACS6609" s="60"/>
      <c r="ACT6609" s="60"/>
      <c r="ACU6609" s="60"/>
      <c r="ACV6609" s="60"/>
      <c r="ACW6609" s="60"/>
      <c r="ACX6609" s="60"/>
      <c r="ACY6609" s="60">
        <v>0.98577722191207895</v>
      </c>
      <c r="ACZ6609" s="60"/>
      <c r="ADA6609" s="60"/>
      <c r="ADB6609" s="60"/>
      <c r="ADC6609" s="60"/>
      <c r="ADD6609" s="60"/>
      <c r="ADE6609" s="60"/>
    </row>
    <row r="6610" spans="760:785" x14ac:dyDescent="0.25">
      <c r="ACF6610" s="60"/>
      <c r="ACG6610" s="60"/>
      <c r="ACH6610" s="60"/>
      <c r="ACI6610" s="60"/>
      <c r="ACJ6610" s="60"/>
      <c r="ACK6610" s="60"/>
      <c r="ACL6610" s="60"/>
      <c r="ACM6610" s="60"/>
      <c r="ACN6610" s="60"/>
      <c r="ACO6610" s="60"/>
      <c r="ACP6610" s="60"/>
      <c r="ACQ6610" s="60"/>
      <c r="ACR6610" s="60"/>
      <c r="ACS6610" s="60"/>
      <c r="ACT6610" s="60"/>
      <c r="ACU6610" s="60"/>
      <c r="ACV6610" s="60"/>
      <c r="ACW6610" s="60"/>
      <c r="ACX6610" s="60"/>
      <c r="ACY6610" s="60">
        <v>0.98572987819160196</v>
      </c>
      <c r="ACZ6610" s="60"/>
      <c r="ADA6610" s="60"/>
      <c r="ADB6610" s="60"/>
      <c r="ADC6610" s="60"/>
      <c r="ADD6610" s="60"/>
      <c r="ADE6610" s="60"/>
    </row>
    <row r="6611" spans="760:785" x14ac:dyDescent="0.25">
      <c r="ACF6611" s="60"/>
      <c r="ACG6611" s="60"/>
      <c r="ACH6611" s="60"/>
      <c r="ACI6611" s="60"/>
      <c r="ACJ6611" s="60"/>
      <c r="ACK6611" s="60"/>
      <c r="ACL6611" s="60"/>
      <c r="ACM6611" s="60"/>
      <c r="ACN6611" s="60"/>
      <c r="ACO6611" s="60"/>
      <c r="ACP6611" s="60"/>
      <c r="ACQ6611" s="60"/>
      <c r="ACR6611" s="60"/>
      <c r="ACS6611" s="60"/>
      <c r="ACT6611" s="60"/>
      <c r="ACU6611" s="60"/>
      <c r="ACV6611" s="60"/>
      <c r="ACW6611" s="60"/>
      <c r="ACX6611" s="60"/>
      <c r="ACY6611" s="60">
        <v>0.98571321272667201</v>
      </c>
      <c r="ACZ6611" s="60"/>
      <c r="ADA6611" s="60"/>
      <c r="ADB6611" s="60"/>
      <c r="ADC6611" s="60"/>
      <c r="ADD6611" s="60"/>
      <c r="ADE6611" s="60"/>
    </row>
    <row r="6612" spans="760:785" x14ac:dyDescent="0.25">
      <c r="ACF6612" s="60"/>
      <c r="ACG6612" s="60"/>
      <c r="ACH6612" s="60"/>
      <c r="ACI6612" s="60"/>
      <c r="ACJ6612" s="60"/>
      <c r="ACK6612" s="60"/>
      <c r="ACL6612" s="60"/>
      <c r="ACM6612" s="60"/>
      <c r="ACN6612" s="60"/>
      <c r="ACO6612" s="60"/>
      <c r="ACP6612" s="60"/>
      <c r="ACQ6612" s="60"/>
      <c r="ACR6612" s="60"/>
      <c r="ACS6612" s="60"/>
      <c r="ACT6612" s="60"/>
      <c r="ACU6612" s="60"/>
      <c r="ACV6612" s="60"/>
      <c r="ACW6612" s="60"/>
      <c r="ACX6612" s="60"/>
      <c r="ACY6612" s="60">
        <v>0.98570026194358495</v>
      </c>
      <c r="ACZ6612" s="60"/>
      <c r="ADA6612" s="60"/>
      <c r="ADB6612" s="60"/>
      <c r="ADC6612" s="60"/>
      <c r="ADD6612" s="60"/>
      <c r="ADE6612" s="60"/>
    </row>
    <row r="6613" spans="760:785" x14ac:dyDescent="0.25">
      <c r="ACF6613" s="60"/>
      <c r="ACG6613" s="60"/>
      <c r="ACH6613" s="60"/>
      <c r="ACI6613" s="60"/>
      <c r="ACJ6613" s="60"/>
      <c r="ACK6613" s="60"/>
      <c r="ACL6613" s="60"/>
      <c r="ACM6613" s="60"/>
      <c r="ACN6613" s="60"/>
      <c r="ACO6613" s="60"/>
      <c r="ACP6613" s="60"/>
      <c r="ACQ6613" s="60"/>
      <c r="ACR6613" s="60"/>
      <c r="ACS6613" s="60"/>
      <c r="ACT6613" s="60"/>
      <c r="ACU6613" s="60"/>
      <c r="ACV6613" s="60"/>
      <c r="ACW6613" s="60"/>
      <c r="ACX6613" s="60"/>
      <c r="ACY6613" s="60">
        <v>0.98569771203183598</v>
      </c>
      <c r="ACZ6613" s="60"/>
      <c r="ADA6613" s="60"/>
      <c r="ADB6613" s="60"/>
      <c r="ADC6613" s="60"/>
      <c r="ADD6613" s="60"/>
      <c r="ADE6613" s="60"/>
    </row>
    <row r="6614" spans="760:785" x14ac:dyDescent="0.25">
      <c r="ACF6614" s="60"/>
      <c r="ACG6614" s="60"/>
      <c r="ACH6614" s="60"/>
      <c r="ACI6614" s="60"/>
      <c r="ACJ6614" s="60"/>
      <c r="ACK6614" s="60"/>
      <c r="ACL6614" s="60"/>
      <c r="ACM6614" s="60"/>
      <c r="ACN6614" s="60"/>
      <c r="ACO6614" s="60"/>
      <c r="ACP6614" s="60"/>
      <c r="ACQ6614" s="60"/>
      <c r="ACR6614" s="60"/>
      <c r="ACS6614" s="60"/>
      <c r="ACT6614" s="60"/>
      <c r="ACU6614" s="60"/>
      <c r="ACV6614" s="60"/>
      <c r="ACW6614" s="60"/>
      <c r="ACX6614" s="60"/>
      <c r="ACY6614" s="60">
        <v>0.98568419014396602</v>
      </c>
      <c r="ACZ6614" s="60"/>
      <c r="ADA6614" s="60"/>
      <c r="ADB6614" s="60"/>
      <c r="ADC6614" s="60"/>
      <c r="ADD6614" s="60"/>
      <c r="ADE6614" s="60"/>
    </row>
    <row r="6615" spans="760:785" x14ac:dyDescent="0.25">
      <c r="ACF6615" s="60"/>
      <c r="ACG6615" s="60"/>
      <c r="ACH6615" s="60"/>
      <c r="ACI6615" s="60"/>
      <c r="ACJ6615" s="60"/>
      <c r="ACK6615" s="60"/>
      <c r="ACL6615" s="60"/>
      <c r="ACM6615" s="60"/>
      <c r="ACN6615" s="60"/>
      <c r="ACO6615" s="60"/>
      <c r="ACP6615" s="60"/>
      <c r="ACQ6615" s="60"/>
      <c r="ACR6615" s="60"/>
      <c r="ACS6615" s="60"/>
      <c r="ACT6615" s="60"/>
      <c r="ACU6615" s="60"/>
      <c r="ACV6615" s="60"/>
      <c r="ACW6615" s="60"/>
      <c r="ACX6615" s="60"/>
      <c r="ACY6615" s="60">
        <v>0.98567915339871703</v>
      </c>
      <c r="ACZ6615" s="60"/>
      <c r="ADA6615" s="60"/>
      <c r="ADB6615" s="60"/>
      <c r="ADC6615" s="60"/>
      <c r="ADD6615" s="60"/>
      <c r="ADE6615" s="60"/>
    </row>
    <row r="6616" spans="760:785" x14ac:dyDescent="0.25">
      <c r="ACF6616" s="60"/>
      <c r="ACG6616" s="60"/>
      <c r="ACH6616" s="60"/>
      <c r="ACI6616" s="60"/>
      <c r="ACJ6616" s="60"/>
      <c r="ACK6616" s="60"/>
      <c r="ACL6616" s="60"/>
      <c r="ACM6616" s="60"/>
      <c r="ACN6616" s="60"/>
      <c r="ACO6616" s="60"/>
      <c r="ACP6616" s="60"/>
      <c r="ACQ6616" s="60"/>
      <c r="ACR6616" s="60"/>
      <c r="ACS6616" s="60"/>
      <c r="ACT6616" s="60"/>
      <c r="ACU6616" s="60"/>
      <c r="ACV6616" s="60"/>
      <c r="ACW6616" s="60"/>
      <c r="ACX6616" s="60"/>
      <c r="ACY6616" s="60">
        <v>0.98567594553403903</v>
      </c>
      <c r="ACZ6616" s="60"/>
      <c r="ADA6616" s="60"/>
      <c r="ADB6616" s="60"/>
      <c r="ADC6616" s="60"/>
      <c r="ADD6616" s="60"/>
      <c r="ADE6616" s="60"/>
    </row>
    <row r="6617" spans="760:785" x14ac:dyDescent="0.25">
      <c r="ACF6617" s="60"/>
      <c r="ACG6617" s="60"/>
      <c r="ACH6617" s="60"/>
      <c r="ACI6617" s="60"/>
      <c r="ACJ6617" s="60"/>
      <c r="ACK6617" s="60"/>
      <c r="ACL6617" s="60"/>
      <c r="ACM6617" s="60"/>
      <c r="ACN6617" s="60"/>
      <c r="ACO6617" s="60"/>
      <c r="ACP6617" s="60"/>
      <c r="ACQ6617" s="60"/>
      <c r="ACR6617" s="60"/>
      <c r="ACS6617" s="60"/>
      <c r="ACT6617" s="60"/>
      <c r="ACU6617" s="60"/>
      <c r="ACV6617" s="60"/>
      <c r="ACW6617" s="60"/>
      <c r="ACX6617" s="60"/>
      <c r="ACY6617" s="60">
        <v>0.98566661148709001</v>
      </c>
      <c r="ACZ6617" s="60"/>
      <c r="ADA6617" s="60"/>
      <c r="ADB6617" s="60"/>
      <c r="ADC6617" s="60"/>
      <c r="ADD6617" s="60"/>
      <c r="ADE6617" s="60"/>
    </row>
    <row r="6618" spans="760:785" x14ac:dyDescent="0.25">
      <c r="ACF6618" s="60"/>
      <c r="ACG6618" s="60"/>
      <c r="ACH6618" s="60"/>
      <c r="ACI6618" s="60"/>
      <c r="ACJ6618" s="60"/>
      <c r="ACK6618" s="60"/>
      <c r="ACL6618" s="60"/>
      <c r="ACM6618" s="60"/>
      <c r="ACN6618" s="60"/>
      <c r="ACO6618" s="60"/>
      <c r="ACP6618" s="60"/>
      <c r="ACQ6618" s="60"/>
      <c r="ACR6618" s="60"/>
      <c r="ACS6618" s="60"/>
      <c r="ACT6618" s="60"/>
      <c r="ACU6618" s="60"/>
      <c r="ACV6618" s="60"/>
      <c r="ACW6618" s="60"/>
      <c r="ACX6618" s="60"/>
      <c r="ACY6618" s="60">
        <v>0.98565586540901595</v>
      </c>
      <c r="ACZ6618" s="60"/>
      <c r="ADA6618" s="60"/>
      <c r="ADB6618" s="60"/>
      <c r="ADC6618" s="60"/>
      <c r="ADD6618" s="60"/>
      <c r="ADE6618" s="60"/>
    </row>
    <row r="6619" spans="760:785" x14ac:dyDescent="0.25">
      <c r="ACF6619" s="60"/>
      <c r="ACG6619" s="60"/>
      <c r="ACH6619" s="60"/>
      <c r="ACI6619" s="60"/>
      <c r="ACJ6619" s="60"/>
      <c r="ACK6619" s="60"/>
      <c r="ACL6619" s="60"/>
      <c r="ACM6619" s="60"/>
      <c r="ACN6619" s="60"/>
      <c r="ACO6619" s="60"/>
      <c r="ACP6619" s="60"/>
      <c r="ACQ6619" s="60"/>
      <c r="ACR6619" s="60"/>
      <c r="ACS6619" s="60"/>
      <c r="ACT6619" s="60"/>
      <c r="ACU6619" s="60"/>
      <c r="ACV6619" s="60"/>
      <c r="ACW6619" s="60"/>
      <c r="ACX6619" s="60"/>
      <c r="ACY6619" s="60">
        <v>0.98565565134908295</v>
      </c>
      <c r="ACZ6619" s="60"/>
      <c r="ADA6619" s="60"/>
      <c r="ADB6619" s="60"/>
      <c r="ADC6619" s="60"/>
      <c r="ADD6619" s="60"/>
      <c r="ADE6619" s="60"/>
    </row>
    <row r="6620" spans="760:785" x14ac:dyDescent="0.25">
      <c r="ACF6620" s="60"/>
      <c r="ACG6620" s="60"/>
      <c r="ACH6620" s="60"/>
      <c r="ACI6620" s="60"/>
      <c r="ACJ6620" s="60"/>
      <c r="ACK6620" s="60"/>
      <c r="ACL6620" s="60"/>
      <c r="ACM6620" s="60"/>
      <c r="ACN6620" s="60"/>
      <c r="ACO6620" s="60"/>
      <c r="ACP6620" s="60"/>
      <c r="ACQ6620" s="60"/>
      <c r="ACR6620" s="60"/>
      <c r="ACS6620" s="60"/>
      <c r="ACT6620" s="60"/>
      <c r="ACU6620" s="60"/>
      <c r="ACV6620" s="60"/>
      <c r="ACW6620" s="60"/>
      <c r="ACX6620" s="60"/>
      <c r="ACY6620" s="60">
        <v>0.98565478783050897</v>
      </c>
      <c r="ACZ6620" s="60"/>
      <c r="ADA6620" s="60"/>
      <c r="ADB6620" s="60"/>
      <c r="ADC6620" s="60"/>
      <c r="ADD6620" s="60"/>
      <c r="ADE6620" s="60"/>
    </row>
    <row r="6621" spans="760:785" x14ac:dyDescent="0.25">
      <c r="ACF6621" s="60"/>
      <c r="ACG6621" s="60"/>
      <c r="ACH6621" s="60"/>
      <c r="ACI6621" s="60"/>
      <c r="ACJ6621" s="60"/>
      <c r="ACK6621" s="60"/>
      <c r="ACL6621" s="60"/>
      <c r="ACM6621" s="60"/>
      <c r="ACN6621" s="60"/>
      <c r="ACO6621" s="60"/>
      <c r="ACP6621" s="60"/>
      <c r="ACQ6621" s="60"/>
      <c r="ACR6621" s="60"/>
      <c r="ACS6621" s="60"/>
      <c r="ACT6621" s="60"/>
      <c r="ACU6621" s="60"/>
      <c r="ACV6621" s="60"/>
      <c r="ACW6621" s="60"/>
      <c r="ACX6621" s="60"/>
      <c r="ACY6621" s="60">
        <v>0.98559823868421903</v>
      </c>
      <c r="ACZ6621" s="60"/>
      <c r="ADA6621" s="60"/>
      <c r="ADB6621" s="60"/>
      <c r="ADC6621" s="60"/>
      <c r="ADD6621" s="60"/>
      <c r="ADE6621" s="60"/>
    </row>
    <row r="6622" spans="760:785" x14ac:dyDescent="0.25">
      <c r="ACF6622" s="60"/>
      <c r="ACG6622" s="60"/>
      <c r="ACH6622" s="60"/>
      <c r="ACI6622" s="60"/>
      <c r="ACJ6622" s="60"/>
      <c r="ACK6622" s="60"/>
      <c r="ACL6622" s="60"/>
      <c r="ACM6622" s="60"/>
      <c r="ACN6622" s="60"/>
      <c r="ACO6622" s="60"/>
      <c r="ACP6622" s="60"/>
      <c r="ACQ6622" s="60"/>
      <c r="ACR6622" s="60"/>
      <c r="ACS6622" s="60"/>
      <c r="ACT6622" s="60"/>
      <c r="ACU6622" s="60"/>
      <c r="ACV6622" s="60"/>
      <c r="ACW6622" s="60"/>
      <c r="ACX6622" s="60"/>
      <c r="ACY6622" s="60">
        <v>0.98556053093277396</v>
      </c>
      <c r="ACZ6622" s="60"/>
      <c r="ADA6622" s="60"/>
      <c r="ADB6622" s="60"/>
      <c r="ADC6622" s="60"/>
      <c r="ADD6622" s="60"/>
      <c r="ADE6622" s="60"/>
    </row>
    <row r="6623" spans="760:785" x14ac:dyDescent="0.25">
      <c r="ACF6623" s="60"/>
      <c r="ACG6623" s="60"/>
      <c r="ACH6623" s="60"/>
      <c r="ACI6623" s="60"/>
      <c r="ACJ6623" s="60"/>
      <c r="ACK6623" s="60"/>
      <c r="ACL6623" s="60"/>
      <c r="ACM6623" s="60"/>
      <c r="ACN6623" s="60"/>
      <c r="ACO6623" s="60"/>
      <c r="ACP6623" s="60"/>
      <c r="ACQ6623" s="60"/>
      <c r="ACR6623" s="60"/>
      <c r="ACS6623" s="60"/>
      <c r="ACT6623" s="60"/>
      <c r="ACU6623" s="60"/>
      <c r="ACV6623" s="60"/>
      <c r="ACW6623" s="60"/>
      <c r="ACX6623" s="60"/>
      <c r="ACY6623" s="60">
        <v>0.98555962441426104</v>
      </c>
      <c r="ACZ6623" s="60"/>
      <c r="ADA6623" s="60"/>
      <c r="ADB6623" s="60"/>
      <c r="ADC6623" s="60"/>
      <c r="ADD6623" s="60"/>
      <c r="ADE6623" s="60"/>
    </row>
    <row r="6624" spans="760:785" x14ac:dyDescent="0.25">
      <c r="ACF6624" s="60"/>
      <c r="ACG6624" s="60"/>
      <c r="ACH6624" s="60"/>
      <c r="ACI6624" s="60"/>
      <c r="ACJ6624" s="60"/>
      <c r="ACK6624" s="60"/>
      <c r="ACL6624" s="60"/>
      <c r="ACM6624" s="60"/>
      <c r="ACN6624" s="60"/>
      <c r="ACO6624" s="60"/>
      <c r="ACP6624" s="60"/>
      <c r="ACQ6624" s="60"/>
      <c r="ACR6624" s="60"/>
      <c r="ACS6624" s="60"/>
      <c r="ACT6624" s="60"/>
      <c r="ACU6624" s="60"/>
      <c r="ACV6624" s="60"/>
      <c r="ACW6624" s="60"/>
      <c r="ACX6624" s="60"/>
      <c r="ACY6624" s="60">
        <v>0.98554228439033797</v>
      </c>
      <c r="ACZ6624" s="60"/>
      <c r="ADA6624" s="60"/>
      <c r="ADB6624" s="60"/>
      <c r="ADC6624" s="60"/>
      <c r="ADD6624" s="60"/>
      <c r="ADE6624" s="60"/>
    </row>
    <row r="6625" spans="760:785" x14ac:dyDescent="0.25">
      <c r="ACF6625" s="60"/>
      <c r="ACG6625" s="60"/>
      <c r="ACH6625" s="60"/>
      <c r="ACI6625" s="60"/>
      <c r="ACJ6625" s="60"/>
      <c r="ACK6625" s="60"/>
      <c r="ACL6625" s="60"/>
      <c r="ACM6625" s="60"/>
      <c r="ACN6625" s="60"/>
      <c r="ACO6625" s="60"/>
      <c r="ACP6625" s="60"/>
      <c r="ACQ6625" s="60"/>
      <c r="ACR6625" s="60"/>
      <c r="ACS6625" s="60"/>
      <c r="ACT6625" s="60"/>
      <c r="ACU6625" s="60"/>
      <c r="ACV6625" s="60"/>
      <c r="ACW6625" s="60"/>
      <c r="ACX6625" s="60"/>
      <c r="ACY6625" s="60">
        <v>0.985501505647565</v>
      </c>
      <c r="ACZ6625" s="60"/>
      <c r="ADA6625" s="60"/>
      <c r="ADB6625" s="60"/>
      <c r="ADC6625" s="60"/>
      <c r="ADD6625" s="60"/>
      <c r="ADE6625" s="60"/>
    </row>
    <row r="6626" spans="760:785" x14ac:dyDescent="0.25">
      <c r="ACF6626" s="60"/>
      <c r="ACG6626" s="60"/>
      <c r="ACH6626" s="60"/>
      <c r="ACI6626" s="60"/>
      <c r="ACJ6626" s="60"/>
      <c r="ACK6626" s="60"/>
      <c r="ACL6626" s="60"/>
      <c r="ACM6626" s="60"/>
      <c r="ACN6626" s="60"/>
      <c r="ACO6626" s="60"/>
      <c r="ACP6626" s="60"/>
      <c r="ACQ6626" s="60"/>
      <c r="ACR6626" s="60"/>
      <c r="ACS6626" s="60"/>
      <c r="ACT6626" s="60"/>
      <c r="ACU6626" s="60"/>
      <c r="ACV6626" s="60"/>
      <c r="ACW6626" s="60"/>
      <c r="ACX6626" s="60"/>
      <c r="ACY6626" s="60">
        <v>0.98548688807631901</v>
      </c>
      <c r="ACZ6626" s="60"/>
      <c r="ADA6626" s="60"/>
      <c r="ADB6626" s="60"/>
      <c r="ADC6626" s="60"/>
      <c r="ADD6626" s="60"/>
      <c r="ADE6626" s="60"/>
    </row>
    <row r="6627" spans="760:785" x14ac:dyDescent="0.25">
      <c r="ACF6627" s="60"/>
      <c r="ACG6627" s="60"/>
      <c r="ACH6627" s="60"/>
      <c r="ACI6627" s="60"/>
      <c r="ACJ6627" s="60"/>
      <c r="ACK6627" s="60"/>
      <c r="ACL6627" s="60"/>
      <c r="ACM6627" s="60"/>
      <c r="ACN6627" s="60"/>
      <c r="ACO6627" s="60"/>
      <c r="ACP6627" s="60"/>
      <c r="ACQ6627" s="60"/>
      <c r="ACR6627" s="60"/>
      <c r="ACS6627" s="60"/>
      <c r="ACT6627" s="60"/>
      <c r="ACU6627" s="60"/>
      <c r="ACV6627" s="60"/>
      <c r="ACW6627" s="60"/>
      <c r="ACX6627" s="60"/>
      <c r="ACY6627" s="60">
        <v>0.98547040619123105</v>
      </c>
      <c r="ACZ6627" s="60"/>
      <c r="ADA6627" s="60"/>
      <c r="ADB6627" s="60"/>
      <c r="ADC6627" s="60"/>
      <c r="ADD6627" s="60"/>
      <c r="ADE6627" s="60"/>
    </row>
    <row r="6628" spans="760:785" x14ac:dyDescent="0.25">
      <c r="ACF6628" s="60"/>
      <c r="ACG6628" s="60"/>
      <c r="ACH6628" s="60"/>
      <c r="ACI6628" s="60"/>
      <c r="ACJ6628" s="60"/>
      <c r="ACK6628" s="60"/>
      <c r="ACL6628" s="60"/>
      <c r="ACM6628" s="60"/>
      <c r="ACN6628" s="60"/>
      <c r="ACO6628" s="60"/>
      <c r="ACP6628" s="60"/>
      <c r="ACQ6628" s="60"/>
      <c r="ACR6628" s="60"/>
      <c r="ACS6628" s="60"/>
      <c r="ACT6628" s="60"/>
      <c r="ACU6628" s="60"/>
      <c r="ACV6628" s="60"/>
      <c r="ACW6628" s="60"/>
      <c r="ACX6628" s="60"/>
      <c r="ACY6628" s="60">
        <v>0.98545077190735197</v>
      </c>
      <c r="ACZ6628" s="60"/>
      <c r="ADA6628" s="60"/>
      <c r="ADB6628" s="60"/>
      <c r="ADC6628" s="60"/>
      <c r="ADD6628" s="60"/>
      <c r="ADE6628" s="60"/>
    </row>
    <row r="6629" spans="760:785" x14ac:dyDescent="0.25">
      <c r="ACF6629" s="60"/>
      <c r="ACG6629" s="60"/>
      <c r="ACH6629" s="60"/>
      <c r="ACI6629" s="60"/>
      <c r="ACJ6629" s="60"/>
      <c r="ACK6629" s="60"/>
      <c r="ACL6629" s="60"/>
      <c r="ACM6629" s="60"/>
      <c r="ACN6629" s="60"/>
      <c r="ACO6629" s="60"/>
      <c r="ACP6629" s="60"/>
      <c r="ACQ6629" s="60"/>
      <c r="ACR6629" s="60"/>
      <c r="ACS6629" s="60"/>
      <c r="ACT6629" s="60"/>
      <c r="ACU6629" s="60"/>
      <c r="ACV6629" s="60"/>
      <c r="ACW6629" s="60"/>
      <c r="ACX6629" s="60"/>
      <c r="ACY6629" s="60">
        <v>0.98544479071304802</v>
      </c>
      <c r="ACZ6629" s="60"/>
      <c r="ADA6629" s="60"/>
      <c r="ADB6629" s="60"/>
      <c r="ADC6629" s="60"/>
      <c r="ADD6629" s="60"/>
      <c r="ADE6629" s="60"/>
    </row>
    <row r="6630" spans="760:785" x14ac:dyDescent="0.25">
      <c r="ACF6630" s="60"/>
      <c r="ACG6630" s="60"/>
      <c r="ACH6630" s="60"/>
      <c r="ACI6630" s="60"/>
      <c r="ACJ6630" s="60"/>
      <c r="ACK6630" s="60"/>
      <c r="ACL6630" s="60"/>
      <c r="ACM6630" s="60"/>
      <c r="ACN6630" s="60"/>
      <c r="ACO6630" s="60"/>
      <c r="ACP6630" s="60"/>
      <c r="ACQ6630" s="60"/>
      <c r="ACR6630" s="60"/>
      <c r="ACS6630" s="60"/>
      <c r="ACT6630" s="60"/>
      <c r="ACU6630" s="60"/>
      <c r="ACV6630" s="60"/>
      <c r="ACW6630" s="60"/>
      <c r="ACX6630" s="60"/>
      <c r="ACY6630" s="60">
        <v>0.985442095865394</v>
      </c>
      <c r="ACZ6630" s="60"/>
      <c r="ADA6630" s="60"/>
      <c r="ADB6630" s="60"/>
      <c r="ADC6630" s="60"/>
      <c r="ADD6630" s="60"/>
      <c r="ADE6630" s="60"/>
    </row>
    <row r="6631" spans="760:785" x14ac:dyDescent="0.25">
      <c r="ACF6631" s="60"/>
      <c r="ACG6631" s="60"/>
      <c r="ACH6631" s="60"/>
      <c r="ACI6631" s="60"/>
      <c r="ACJ6631" s="60"/>
      <c r="ACK6631" s="60"/>
      <c r="ACL6631" s="60"/>
      <c r="ACM6631" s="60"/>
      <c r="ACN6631" s="60"/>
      <c r="ACO6631" s="60"/>
      <c r="ACP6631" s="60"/>
      <c r="ACQ6631" s="60"/>
      <c r="ACR6631" s="60"/>
      <c r="ACS6631" s="60"/>
      <c r="ACT6631" s="60"/>
      <c r="ACU6631" s="60"/>
      <c r="ACV6631" s="60"/>
      <c r="ACW6631" s="60"/>
      <c r="ACX6631" s="60"/>
      <c r="ACY6631" s="60">
        <v>0.98543436618983304</v>
      </c>
      <c r="ACZ6631" s="60"/>
      <c r="ADA6631" s="60"/>
      <c r="ADB6631" s="60"/>
      <c r="ADC6631" s="60"/>
      <c r="ADD6631" s="60"/>
      <c r="ADE6631" s="60"/>
    </row>
    <row r="6632" spans="760:785" x14ac:dyDescent="0.25">
      <c r="ACF6632" s="60"/>
      <c r="ACG6632" s="60"/>
      <c r="ACH6632" s="60"/>
      <c r="ACI6632" s="60"/>
      <c r="ACJ6632" s="60"/>
      <c r="ACK6632" s="60"/>
      <c r="ACL6632" s="60"/>
      <c r="ACM6632" s="60"/>
      <c r="ACN6632" s="60"/>
      <c r="ACO6632" s="60"/>
      <c r="ACP6632" s="60"/>
      <c r="ACQ6632" s="60"/>
      <c r="ACR6632" s="60"/>
      <c r="ACS6632" s="60"/>
      <c r="ACT6632" s="60"/>
      <c r="ACU6632" s="60"/>
      <c r="ACV6632" s="60"/>
      <c r="ACW6632" s="60"/>
      <c r="ACX6632" s="60"/>
      <c r="ACY6632" s="60">
        <v>0.98542538356773701</v>
      </c>
      <c r="ACZ6632" s="60"/>
      <c r="ADA6632" s="60"/>
      <c r="ADB6632" s="60"/>
      <c r="ADC6632" s="60"/>
      <c r="ADD6632" s="60"/>
      <c r="ADE6632" s="60"/>
    </row>
    <row r="6633" spans="760:785" x14ac:dyDescent="0.25">
      <c r="ACF6633" s="60"/>
      <c r="ACG6633" s="60"/>
      <c r="ACH6633" s="60"/>
      <c r="ACI6633" s="60"/>
      <c r="ACJ6633" s="60"/>
      <c r="ACK6633" s="60"/>
      <c r="ACL6633" s="60"/>
      <c r="ACM6633" s="60"/>
      <c r="ACN6633" s="60"/>
      <c r="ACO6633" s="60"/>
      <c r="ACP6633" s="60"/>
      <c r="ACQ6633" s="60"/>
      <c r="ACR6633" s="60"/>
      <c r="ACS6633" s="60"/>
      <c r="ACT6633" s="60"/>
      <c r="ACU6633" s="60"/>
      <c r="ACV6633" s="60"/>
      <c r="ACW6633" s="60"/>
      <c r="ACX6633" s="60"/>
      <c r="ACY6633" s="60">
        <v>0.98542161579865395</v>
      </c>
      <c r="ACZ6633" s="60"/>
      <c r="ADA6633" s="60"/>
      <c r="ADB6633" s="60"/>
      <c r="ADC6633" s="60"/>
      <c r="ADD6633" s="60"/>
      <c r="ADE6633" s="60"/>
    </row>
    <row r="6634" spans="760:785" x14ac:dyDescent="0.25">
      <c r="ACF6634" s="60"/>
      <c r="ACG6634" s="60"/>
      <c r="ACH6634" s="60"/>
      <c r="ACI6634" s="60"/>
      <c r="ACJ6634" s="60"/>
      <c r="ACK6634" s="60"/>
      <c r="ACL6634" s="60"/>
      <c r="ACM6634" s="60"/>
      <c r="ACN6634" s="60"/>
      <c r="ACO6634" s="60"/>
      <c r="ACP6634" s="60"/>
      <c r="ACQ6634" s="60"/>
      <c r="ACR6634" s="60"/>
      <c r="ACS6634" s="60"/>
      <c r="ACT6634" s="60"/>
      <c r="ACU6634" s="60"/>
      <c r="ACV6634" s="60"/>
      <c r="ACW6634" s="60"/>
      <c r="ACX6634" s="60"/>
      <c r="ACY6634" s="60">
        <v>0.98537832654934299</v>
      </c>
      <c r="ACZ6634" s="60"/>
      <c r="ADA6634" s="60"/>
      <c r="ADB6634" s="60"/>
      <c r="ADC6634" s="60"/>
      <c r="ADD6634" s="60"/>
      <c r="ADE6634" s="60"/>
    </row>
    <row r="6635" spans="760:785" x14ac:dyDescent="0.25">
      <c r="ACF6635" s="60"/>
      <c r="ACG6635" s="60"/>
      <c r="ACH6635" s="60"/>
      <c r="ACI6635" s="60"/>
      <c r="ACJ6635" s="60"/>
      <c r="ACK6635" s="60"/>
      <c r="ACL6635" s="60"/>
      <c r="ACM6635" s="60"/>
      <c r="ACN6635" s="60"/>
      <c r="ACO6635" s="60"/>
      <c r="ACP6635" s="60"/>
      <c r="ACQ6635" s="60"/>
      <c r="ACR6635" s="60"/>
      <c r="ACS6635" s="60"/>
      <c r="ACT6635" s="60"/>
      <c r="ACU6635" s="60"/>
      <c r="ACV6635" s="60"/>
      <c r="ACW6635" s="60"/>
      <c r="ACX6635" s="60"/>
      <c r="ACY6635" s="60">
        <v>0.98534505390224802</v>
      </c>
      <c r="ACZ6635" s="60"/>
      <c r="ADA6635" s="60"/>
      <c r="ADB6635" s="60"/>
      <c r="ADC6635" s="60"/>
      <c r="ADD6635" s="60"/>
      <c r="ADE6635" s="60"/>
    </row>
    <row r="6636" spans="760:785" x14ac:dyDescent="0.25">
      <c r="ACF6636" s="60"/>
      <c r="ACG6636" s="60"/>
      <c r="ACH6636" s="60"/>
      <c r="ACI6636" s="60"/>
      <c r="ACJ6636" s="60"/>
      <c r="ACK6636" s="60"/>
      <c r="ACL6636" s="60"/>
      <c r="ACM6636" s="60"/>
      <c r="ACN6636" s="60"/>
      <c r="ACO6636" s="60"/>
      <c r="ACP6636" s="60"/>
      <c r="ACQ6636" s="60"/>
      <c r="ACR6636" s="60"/>
      <c r="ACS6636" s="60"/>
      <c r="ACT6636" s="60"/>
      <c r="ACU6636" s="60"/>
      <c r="ACV6636" s="60"/>
      <c r="ACW6636" s="60"/>
      <c r="ACX6636" s="60"/>
      <c r="ACY6636" s="60">
        <v>0.98531960012167696</v>
      </c>
      <c r="ACZ6636" s="60"/>
      <c r="ADA6636" s="60"/>
      <c r="ADB6636" s="60"/>
      <c r="ADC6636" s="60"/>
      <c r="ADD6636" s="60"/>
      <c r="ADE6636" s="60"/>
    </row>
    <row r="6637" spans="760:785" x14ac:dyDescent="0.25">
      <c r="ACF6637" s="60"/>
      <c r="ACG6637" s="60"/>
      <c r="ACH6637" s="60"/>
      <c r="ACI6637" s="60"/>
      <c r="ACJ6637" s="60"/>
      <c r="ACK6637" s="60"/>
      <c r="ACL6637" s="60"/>
      <c r="ACM6637" s="60"/>
      <c r="ACN6637" s="60"/>
      <c r="ACO6637" s="60"/>
      <c r="ACP6637" s="60"/>
      <c r="ACQ6637" s="60"/>
      <c r="ACR6637" s="60"/>
      <c r="ACS6637" s="60"/>
      <c r="ACT6637" s="60"/>
      <c r="ACU6637" s="60"/>
      <c r="ACV6637" s="60"/>
      <c r="ACW6637" s="60"/>
      <c r="ACX6637" s="60"/>
      <c r="ACY6637" s="60">
        <v>0.98529582945686001</v>
      </c>
      <c r="ACZ6637" s="60"/>
      <c r="ADA6637" s="60"/>
      <c r="ADB6637" s="60"/>
      <c r="ADC6637" s="60"/>
      <c r="ADD6637" s="60"/>
      <c r="ADE6637" s="60"/>
    </row>
    <row r="6638" spans="760:785" x14ac:dyDescent="0.25">
      <c r="ACF6638" s="60"/>
      <c r="ACG6638" s="60"/>
      <c r="ACH6638" s="60"/>
      <c r="ACI6638" s="60"/>
      <c r="ACJ6638" s="60"/>
      <c r="ACK6638" s="60"/>
      <c r="ACL6638" s="60"/>
      <c r="ACM6638" s="60"/>
      <c r="ACN6638" s="60"/>
      <c r="ACO6638" s="60"/>
      <c r="ACP6638" s="60"/>
      <c r="ACQ6638" s="60"/>
      <c r="ACR6638" s="60"/>
      <c r="ACS6638" s="60"/>
      <c r="ACT6638" s="60"/>
      <c r="ACU6638" s="60"/>
      <c r="ACV6638" s="60"/>
      <c r="ACW6638" s="60"/>
      <c r="ACX6638" s="60"/>
      <c r="ACY6638" s="60">
        <v>0.98528878782637397</v>
      </c>
      <c r="ACZ6638" s="60"/>
      <c r="ADA6638" s="60"/>
      <c r="ADB6638" s="60"/>
      <c r="ADC6638" s="60"/>
      <c r="ADD6638" s="60"/>
      <c r="ADE6638" s="60"/>
    </row>
    <row r="6639" spans="760:785" x14ac:dyDescent="0.25">
      <c r="ACF6639" s="60"/>
      <c r="ACG6639" s="60"/>
      <c r="ACH6639" s="60"/>
      <c r="ACI6639" s="60"/>
      <c r="ACJ6639" s="60"/>
      <c r="ACK6639" s="60"/>
      <c r="ACL6639" s="60"/>
      <c r="ACM6639" s="60"/>
      <c r="ACN6639" s="60"/>
      <c r="ACO6639" s="60"/>
      <c r="ACP6639" s="60"/>
      <c r="ACQ6639" s="60"/>
      <c r="ACR6639" s="60"/>
      <c r="ACS6639" s="60"/>
      <c r="ACT6639" s="60"/>
      <c r="ACU6639" s="60"/>
      <c r="ACV6639" s="60"/>
      <c r="ACW6639" s="60"/>
      <c r="ACX6639" s="60"/>
      <c r="ACY6639" s="60">
        <v>0.98528331401487301</v>
      </c>
      <c r="ACZ6639" s="60"/>
      <c r="ADA6639" s="60"/>
      <c r="ADB6639" s="60"/>
      <c r="ADC6639" s="60"/>
      <c r="ADD6639" s="60"/>
      <c r="ADE6639" s="60"/>
    </row>
    <row r="6640" spans="760:785" x14ac:dyDescent="0.25">
      <c r="ACF6640" s="60"/>
      <c r="ACG6640" s="60"/>
      <c r="ACH6640" s="60"/>
      <c r="ACI6640" s="60"/>
      <c r="ACJ6640" s="60"/>
      <c r="ACK6640" s="60"/>
      <c r="ACL6640" s="60"/>
      <c r="ACM6640" s="60"/>
      <c r="ACN6640" s="60"/>
      <c r="ACO6640" s="60"/>
      <c r="ACP6640" s="60"/>
      <c r="ACQ6640" s="60"/>
      <c r="ACR6640" s="60"/>
      <c r="ACS6640" s="60"/>
      <c r="ACT6640" s="60"/>
      <c r="ACU6640" s="60"/>
      <c r="ACV6640" s="60"/>
      <c r="ACW6640" s="60"/>
      <c r="ACX6640" s="60"/>
      <c r="ACY6640" s="60">
        <v>0.98527857741471403</v>
      </c>
      <c r="ACZ6640" s="60"/>
      <c r="ADA6640" s="60"/>
      <c r="ADB6640" s="60"/>
      <c r="ADC6640" s="60"/>
      <c r="ADD6640" s="60"/>
      <c r="ADE6640" s="60"/>
    </row>
    <row r="6641" spans="760:785" x14ac:dyDescent="0.25">
      <c r="ACF6641" s="60"/>
      <c r="ACG6641" s="60"/>
      <c r="ACH6641" s="60"/>
      <c r="ACI6641" s="60"/>
      <c r="ACJ6641" s="60"/>
      <c r="ACK6641" s="60"/>
      <c r="ACL6641" s="60"/>
      <c r="ACM6641" s="60"/>
      <c r="ACN6641" s="60"/>
      <c r="ACO6641" s="60"/>
      <c r="ACP6641" s="60"/>
      <c r="ACQ6641" s="60"/>
      <c r="ACR6641" s="60"/>
      <c r="ACS6641" s="60"/>
      <c r="ACT6641" s="60"/>
      <c r="ACU6641" s="60"/>
      <c r="ACV6641" s="60"/>
      <c r="ACW6641" s="60"/>
      <c r="ACX6641" s="60"/>
      <c r="ACY6641" s="60">
        <v>0.98527757506043401</v>
      </c>
      <c r="ACZ6641" s="60"/>
      <c r="ADA6641" s="60"/>
      <c r="ADB6641" s="60"/>
      <c r="ADC6641" s="60"/>
      <c r="ADD6641" s="60"/>
      <c r="ADE6641" s="60"/>
    </row>
    <row r="6642" spans="760:785" x14ac:dyDescent="0.25">
      <c r="ACF6642" s="60"/>
      <c r="ACG6642" s="60"/>
      <c r="ACH6642" s="60"/>
      <c r="ACI6642" s="60"/>
      <c r="ACJ6642" s="60"/>
      <c r="ACK6642" s="60"/>
      <c r="ACL6642" s="60"/>
      <c r="ACM6642" s="60"/>
      <c r="ACN6642" s="60"/>
      <c r="ACO6642" s="60"/>
      <c r="ACP6642" s="60"/>
      <c r="ACQ6642" s="60"/>
      <c r="ACR6642" s="60"/>
      <c r="ACS6642" s="60"/>
      <c r="ACT6642" s="60"/>
      <c r="ACU6642" s="60"/>
      <c r="ACV6642" s="60"/>
      <c r="ACW6642" s="60"/>
      <c r="ACX6642" s="60"/>
      <c r="ACY6642" s="60">
        <v>0.98526413513946898</v>
      </c>
      <c r="ACZ6642" s="60"/>
      <c r="ADA6642" s="60"/>
      <c r="ADB6642" s="60"/>
      <c r="ADC6642" s="60"/>
      <c r="ADD6642" s="60"/>
      <c r="ADE6642" s="60"/>
    </row>
    <row r="6643" spans="760:785" x14ac:dyDescent="0.25">
      <c r="ACF6643" s="60"/>
      <c r="ACG6643" s="60"/>
      <c r="ACH6643" s="60"/>
      <c r="ACI6643" s="60"/>
      <c r="ACJ6643" s="60"/>
      <c r="ACK6643" s="60"/>
      <c r="ACL6643" s="60"/>
      <c r="ACM6643" s="60"/>
      <c r="ACN6643" s="60"/>
      <c r="ACO6643" s="60"/>
      <c r="ACP6643" s="60"/>
      <c r="ACQ6643" s="60"/>
      <c r="ACR6643" s="60"/>
      <c r="ACS6643" s="60"/>
      <c r="ACT6643" s="60"/>
      <c r="ACU6643" s="60"/>
      <c r="ACV6643" s="60"/>
      <c r="ACW6643" s="60"/>
      <c r="ACX6643" s="60"/>
      <c r="ACY6643" s="60">
        <v>0.985260224597867</v>
      </c>
      <c r="ACZ6643" s="60"/>
      <c r="ADA6643" s="60"/>
      <c r="ADB6643" s="60"/>
      <c r="ADC6643" s="60"/>
      <c r="ADD6643" s="60"/>
      <c r="ADE6643" s="60"/>
    </row>
    <row r="6644" spans="760:785" x14ac:dyDescent="0.25">
      <c r="ACF6644" s="60"/>
      <c r="ACG6644" s="60"/>
      <c r="ACH6644" s="60"/>
      <c r="ACI6644" s="60"/>
      <c r="ACJ6644" s="60"/>
      <c r="ACK6644" s="60"/>
      <c r="ACL6644" s="60"/>
      <c r="ACM6644" s="60"/>
      <c r="ACN6644" s="60"/>
      <c r="ACO6644" s="60"/>
      <c r="ACP6644" s="60"/>
      <c r="ACQ6644" s="60"/>
      <c r="ACR6644" s="60"/>
      <c r="ACS6644" s="60"/>
      <c r="ACT6644" s="60"/>
      <c r="ACU6644" s="60"/>
      <c r="ACV6644" s="60"/>
      <c r="ACW6644" s="60"/>
      <c r="ACX6644" s="60"/>
      <c r="ACY6644" s="60">
        <v>0.98525200998993701</v>
      </c>
      <c r="ACZ6644" s="60"/>
      <c r="ADA6644" s="60"/>
      <c r="ADB6644" s="60"/>
      <c r="ADC6644" s="60"/>
      <c r="ADD6644" s="60"/>
      <c r="ADE6644" s="60"/>
    </row>
    <row r="6645" spans="760:785" x14ac:dyDescent="0.25">
      <c r="ACF6645" s="60"/>
      <c r="ACG6645" s="60"/>
      <c r="ACH6645" s="60"/>
      <c r="ACI6645" s="60"/>
      <c r="ACJ6645" s="60"/>
      <c r="ACK6645" s="60"/>
      <c r="ACL6645" s="60"/>
      <c r="ACM6645" s="60"/>
      <c r="ACN6645" s="60"/>
      <c r="ACO6645" s="60"/>
      <c r="ACP6645" s="60"/>
      <c r="ACQ6645" s="60"/>
      <c r="ACR6645" s="60"/>
      <c r="ACS6645" s="60"/>
      <c r="ACT6645" s="60"/>
      <c r="ACU6645" s="60"/>
      <c r="ACV6645" s="60"/>
      <c r="ACW6645" s="60"/>
      <c r="ACX6645" s="60"/>
      <c r="ACY6645" s="60">
        <v>0.98525116985140804</v>
      </c>
      <c r="ACZ6645" s="60"/>
      <c r="ADA6645" s="60"/>
      <c r="ADB6645" s="60"/>
      <c r="ADC6645" s="60"/>
      <c r="ADD6645" s="60"/>
      <c r="ADE6645" s="60"/>
    </row>
    <row r="6646" spans="760:785" x14ac:dyDescent="0.25">
      <c r="ACF6646" s="60"/>
      <c r="ACG6646" s="60"/>
      <c r="ACH6646" s="60"/>
      <c r="ACI6646" s="60"/>
      <c r="ACJ6646" s="60"/>
      <c r="ACK6646" s="60"/>
      <c r="ACL6646" s="60"/>
      <c r="ACM6646" s="60"/>
      <c r="ACN6646" s="60"/>
      <c r="ACO6646" s="60"/>
      <c r="ACP6646" s="60"/>
      <c r="ACQ6646" s="60"/>
      <c r="ACR6646" s="60"/>
      <c r="ACS6646" s="60"/>
      <c r="ACT6646" s="60"/>
      <c r="ACU6646" s="60"/>
      <c r="ACV6646" s="60"/>
      <c r="ACW6646" s="60"/>
      <c r="ACX6646" s="60"/>
      <c r="ACY6646" s="60">
        <v>0.98525013552678997</v>
      </c>
      <c r="ACZ6646" s="60"/>
      <c r="ADA6646" s="60"/>
      <c r="ADB6646" s="60"/>
      <c r="ADC6646" s="60"/>
      <c r="ADD6646" s="60"/>
      <c r="ADE6646" s="60"/>
    </row>
    <row r="6647" spans="760:785" x14ac:dyDescent="0.25">
      <c r="ACF6647" s="60"/>
      <c r="ACG6647" s="60"/>
      <c r="ACH6647" s="60"/>
      <c r="ACI6647" s="60"/>
      <c r="ACJ6647" s="60"/>
      <c r="ACK6647" s="60"/>
      <c r="ACL6647" s="60"/>
      <c r="ACM6647" s="60"/>
      <c r="ACN6647" s="60"/>
      <c r="ACO6647" s="60"/>
      <c r="ACP6647" s="60"/>
      <c r="ACQ6647" s="60"/>
      <c r="ACR6647" s="60"/>
      <c r="ACS6647" s="60"/>
      <c r="ACT6647" s="60"/>
      <c r="ACU6647" s="60"/>
      <c r="ACV6647" s="60"/>
      <c r="ACW6647" s="60"/>
      <c r="ACX6647" s="60"/>
      <c r="ACY6647" s="60">
        <v>0.98524254081720697</v>
      </c>
      <c r="ACZ6647" s="60"/>
      <c r="ADA6647" s="60"/>
      <c r="ADB6647" s="60"/>
      <c r="ADC6647" s="60"/>
      <c r="ADD6647" s="60"/>
      <c r="ADE6647" s="60"/>
    </row>
    <row r="6648" spans="760:785" x14ac:dyDescent="0.25">
      <c r="ACF6648" s="60"/>
      <c r="ACG6648" s="60"/>
      <c r="ACH6648" s="60"/>
      <c r="ACI6648" s="60"/>
      <c r="ACJ6648" s="60"/>
      <c r="ACK6648" s="60"/>
      <c r="ACL6648" s="60"/>
      <c r="ACM6648" s="60"/>
      <c r="ACN6648" s="60"/>
      <c r="ACO6648" s="60"/>
      <c r="ACP6648" s="60"/>
      <c r="ACQ6648" s="60"/>
      <c r="ACR6648" s="60"/>
      <c r="ACS6648" s="60"/>
      <c r="ACT6648" s="60"/>
      <c r="ACU6648" s="60"/>
      <c r="ACV6648" s="60"/>
      <c r="ACW6648" s="60"/>
      <c r="ACX6648" s="60"/>
      <c r="ACY6648" s="60">
        <v>0.98524190662622901</v>
      </c>
      <c r="ACZ6648" s="60"/>
      <c r="ADA6648" s="60"/>
      <c r="ADB6648" s="60"/>
      <c r="ADC6648" s="60"/>
      <c r="ADD6648" s="60"/>
      <c r="ADE6648" s="60"/>
    </row>
    <row r="6649" spans="760:785" x14ac:dyDescent="0.25">
      <c r="ACF6649" s="60"/>
      <c r="ACG6649" s="60"/>
      <c r="ACH6649" s="60"/>
      <c r="ACI6649" s="60"/>
      <c r="ACJ6649" s="60"/>
      <c r="ACK6649" s="60"/>
      <c r="ACL6649" s="60"/>
      <c r="ACM6649" s="60"/>
      <c r="ACN6649" s="60"/>
      <c r="ACO6649" s="60"/>
      <c r="ACP6649" s="60"/>
      <c r="ACQ6649" s="60"/>
      <c r="ACR6649" s="60"/>
      <c r="ACS6649" s="60"/>
      <c r="ACT6649" s="60"/>
      <c r="ACU6649" s="60"/>
      <c r="ACV6649" s="60"/>
      <c r="ACW6649" s="60"/>
      <c r="ACX6649" s="60"/>
      <c r="ACY6649" s="60">
        <v>0.985225092436398</v>
      </c>
      <c r="ACZ6649" s="60"/>
      <c r="ADA6649" s="60"/>
      <c r="ADB6649" s="60"/>
      <c r="ADC6649" s="60"/>
      <c r="ADD6649" s="60"/>
      <c r="ADE6649" s="60"/>
    </row>
    <row r="6650" spans="760:785" x14ac:dyDescent="0.25">
      <c r="ACF6650" s="60"/>
      <c r="ACG6650" s="60"/>
      <c r="ACH6650" s="60"/>
      <c r="ACI6650" s="60"/>
      <c r="ACJ6650" s="60"/>
      <c r="ACK6650" s="60"/>
      <c r="ACL6650" s="60"/>
      <c r="ACM6650" s="60"/>
      <c r="ACN6650" s="60"/>
      <c r="ACO6650" s="60"/>
      <c r="ACP6650" s="60"/>
      <c r="ACQ6650" s="60"/>
      <c r="ACR6650" s="60"/>
      <c r="ACS6650" s="60"/>
      <c r="ACT6650" s="60"/>
      <c r="ACU6650" s="60"/>
      <c r="ACV6650" s="60"/>
      <c r="ACW6650" s="60"/>
      <c r="ACX6650" s="60"/>
      <c r="ACY6650" s="60">
        <v>0.98522478435025995</v>
      </c>
      <c r="ACZ6650" s="60"/>
      <c r="ADA6650" s="60"/>
      <c r="ADB6650" s="60"/>
      <c r="ADC6650" s="60"/>
      <c r="ADD6650" s="60"/>
      <c r="ADE6650" s="60"/>
    </row>
    <row r="6651" spans="760:785" x14ac:dyDescent="0.25">
      <c r="ACF6651" s="60"/>
      <c r="ACG6651" s="60"/>
      <c r="ACH6651" s="60"/>
      <c r="ACI6651" s="60"/>
      <c r="ACJ6651" s="60"/>
      <c r="ACK6651" s="60"/>
      <c r="ACL6651" s="60"/>
      <c r="ACM6651" s="60"/>
      <c r="ACN6651" s="60"/>
      <c r="ACO6651" s="60"/>
      <c r="ACP6651" s="60"/>
      <c r="ACQ6651" s="60"/>
      <c r="ACR6651" s="60"/>
      <c r="ACS6651" s="60"/>
      <c r="ACT6651" s="60"/>
      <c r="ACU6651" s="60"/>
      <c r="ACV6651" s="60"/>
      <c r="ACW6651" s="60"/>
      <c r="ACX6651" s="60"/>
      <c r="ACY6651" s="60">
        <v>0.985220418841111</v>
      </c>
      <c r="ACZ6651" s="60"/>
      <c r="ADA6651" s="60"/>
      <c r="ADB6651" s="60"/>
      <c r="ADC6651" s="60"/>
      <c r="ADD6651" s="60"/>
      <c r="ADE6651" s="60"/>
    </row>
    <row r="6652" spans="760:785" x14ac:dyDescent="0.25">
      <c r="ACF6652" s="60"/>
      <c r="ACG6652" s="60"/>
      <c r="ACH6652" s="60"/>
      <c r="ACI6652" s="60"/>
      <c r="ACJ6652" s="60"/>
      <c r="ACK6652" s="60"/>
      <c r="ACL6652" s="60"/>
      <c r="ACM6652" s="60"/>
      <c r="ACN6652" s="60"/>
      <c r="ACO6652" s="60"/>
      <c r="ACP6652" s="60"/>
      <c r="ACQ6652" s="60"/>
      <c r="ACR6652" s="60"/>
      <c r="ACS6652" s="60"/>
      <c r="ACT6652" s="60"/>
      <c r="ACU6652" s="60"/>
      <c r="ACV6652" s="60"/>
      <c r="ACW6652" s="60"/>
      <c r="ACX6652" s="60"/>
      <c r="ACY6652" s="60">
        <v>0.98520285016666798</v>
      </c>
      <c r="ACZ6652" s="60"/>
      <c r="ADA6652" s="60"/>
      <c r="ADB6652" s="60"/>
      <c r="ADC6652" s="60"/>
      <c r="ADD6652" s="60"/>
      <c r="ADE6652" s="60"/>
    </row>
    <row r="6653" spans="760:785" x14ac:dyDescent="0.25">
      <c r="ACF6653" s="60"/>
      <c r="ACG6653" s="60"/>
      <c r="ACH6653" s="60"/>
      <c r="ACI6653" s="60"/>
      <c r="ACJ6653" s="60"/>
      <c r="ACK6653" s="60"/>
      <c r="ACL6653" s="60"/>
      <c r="ACM6653" s="60"/>
      <c r="ACN6653" s="60"/>
      <c r="ACO6653" s="60"/>
      <c r="ACP6653" s="60"/>
      <c r="ACQ6653" s="60"/>
      <c r="ACR6653" s="60"/>
      <c r="ACS6653" s="60"/>
      <c r="ACT6653" s="60"/>
      <c r="ACU6653" s="60"/>
      <c r="ACV6653" s="60"/>
      <c r="ACW6653" s="60"/>
      <c r="ACX6653" s="60"/>
      <c r="ACY6653" s="60">
        <v>0.98520149897892495</v>
      </c>
      <c r="ACZ6653" s="60"/>
      <c r="ADA6653" s="60"/>
      <c r="ADB6653" s="60"/>
      <c r="ADC6653" s="60"/>
      <c r="ADD6653" s="60"/>
      <c r="ADE6653" s="60"/>
    </row>
    <row r="6654" spans="760:785" x14ac:dyDescent="0.25">
      <c r="ACF6654" s="60"/>
      <c r="ACG6654" s="60"/>
      <c r="ACH6654" s="60"/>
      <c r="ACI6654" s="60"/>
      <c r="ACJ6654" s="60"/>
      <c r="ACK6654" s="60"/>
      <c r="ACL6654" s="60"/>
      <c r="ACM6654" s="60"/>
      <c r="ACN6654" s="60"/>
      <c r="ACO6654" s="60"/>
      <c r="ACP6654" s="60"/>
      <c r="ACQ6654" s="60"/>
      <c r="ACR6654" s="60"/>
      <c r="ACS6654" s="60"/>
      <c r="ACT6654" s="60"/>
      <c r="ACU6654" s="60"/>
      <c r="ACV6654" s="60"/>
      <c r="ACW6654" s="60"/>
      <c r="ACX6654" s="60"/>
      <c r="ACY6654" s="60">
        <v>0.985197894457853</v>
      </c>
      <c r="ACZ6654" s="60"/>
      <c r="ADA6654" s="60"/>
      <c r="ADB6654" s="60"/>
      <c r="ADC6654" s="60"/>
      <c r="ADD6654" s="60"/>
      <c r="ADE6654" s="60"/>
    </row>
    <row r="6655" spans="760:785" x14ac:dyDescent="0.25">
      <c r="ACF6655" s="60"/>
      <c r="ACG6655" s="60"/>
      <c r="ACH6655" s="60"/>
      <c r="ACI6655" s="60"/>
      <c r="ACJ6655" s="60"/>
      <c r="ACK6655" s="60"/>
      <c r="ACL6655" s="60"/>
      <c r="ACM6655" s="60"/>
      <c r="ACN6655" s="60"/>
      <c r="ACO6655" s="60"/>
      <c r="ACP6655" s="60"/>
      <c r="ACQ6655" s="60"/>
      <c r="ACR6655" s="60"/>
      <c r="ACS6655" s="60"/>
      <c r="ACT6655" s="60"/>
      <c r="ACU6655" s="60"/>
      <c r="ACV6655" s="60"/>
      <c r="ACW6655" s="60"/>
      <c r="ACX6655" s="60"/>
      <c r="ACY6655" s="60">
        <v>0.98519511500425705</v>
      </c>
      <c r="ACZ6655" s="60"/>
      <c r="ADA6655" s="60"/>
      <c r="ADB6655" s="60"/>
      <c r="ADC6655" s="60"/>
      <c r="ADD6655" s="60"/>
      <c r="ADE6655" s="60"/>
    </row>
    <row r="6656" spans="760:785" x14ac:dyDescent="0.25">
      <c r="ACF6656" s="60"/>
      <c r="ACG6656" s="60"/>
      <c r="ACH6656" s="60"/>
      <c r="ACI6656" s="60"/>
      <c r="ACJ6656" s="60"/>
      <c r="ACK6656" s="60"/>
      <c r="ACL6656" s="60"/>
      <c r="ACM6656" s="60"/>
      <c r="ACN6656" s="60"/>
      <c r="ACO6656" s="60"/>
      <c r="ACP6656" s="60"/>
      <c r="ACQ6656" s="60"/>
      <c r="ACR6656" s="60"/>
      <c r="ACS6656" s="60"/>
      <c r="ACT6656" s="60"/>
      <c r="ACU6656" s="60"/>
      <c r="ACV6656" s="60"/>
      <c r="ACW6656" s="60"/>
      <c r="ACX6656" s="60"/>
      <c r="ACY6656" s="60">
        <v>0.98517134804718998</v>
      </c>
      <c r="ACZ6656" s="60"/>
      <c r="ADA6656" s="60"/>
      <c r="ADB6656" s="60"/>
      <c r="ADC6656" s="60"/>
      <c r="ADD6656" s="60"/>
      <c r="ADE6656" s="60"/>
    </row>
    <row r="6657" spans="760:785" x14ac:dyDescent="0.25">
      <c r="ACF6657" s="60"/>
      <c r="ACG6657" s="60"/>
      <c r="ACH6657" s="60"/>
      <c r="ACI6657" s="60"/>
      <c r="ACJ6657" s="60"/>
      <c r="ACK6657" s="60"/>
      <c r="ACL6657" s="60"/>
      <c r="ACM6657" s="60"/>
      <c r="ACN6657" s="60"/>
      <c r="ACO6657" s="60"/>
      <c r="ACP6657" s="60"/>
      <c r="ACQ6657" s="60"/>
      <c r="ACR6657" s="60"/>
      <c r="ACS6657" s="60"/>
      <c r="ACT6657" s="60"/>
      <c r="ACU6657" s="60"/>
      <c r="ACV6657" s="60"/>
      <c r="ACW6657" s="60"/>
      <c r="ACX6657" s="60"/>
      <c r="ACY6657" s="60">
        <v>0.98517125248741599</v>
      </c>
      <c r="ACZ6657" s="60"/>
      <c r="ADA6657" s="60"/>
      <c r="ADB6657" s="60"/>
      <c r="ADC6657" s="60"/>
      <c r="ADD6657" s="60"/>
      <c r="ADE6657" s="60"/>
    </row>
    <row r="6658" spans="760:785" x14ac:dyDescent="0.25">
      <c r="ACF6658" s="60"/>
      <c r="ACG6658" s="60"/>
      <c r="ACH6658" s="60"/>
      <c r="ACI6658" s="60"/>
      <c r="ACJ6658" s="60"/>
      <c r="ACK6658" s="60"/>
      <c r="ACL6658" s="60"/>
      <c r="ACM6658" s="60"/>
      <c r="ACN6658" s="60"/>
      <c r="ACO6658" s="60"/>
      <c r="ACP6658" s="60"/>
      <c r="ACQ6658" s="60"/>
      <c r="ACR6658" s="60"/>
      <c r="ACS6658" s="60"/>
      <c r="ACT6658" s="60"/>
      <c r="ACU6658" s="60"/>
      <c r="ACV6658" s="60"/>
      <c r="ACW6658" s="60"/>
      <c r="ACX6658" s="60"/>
      <c r="ACY6658" s="60">
        <v>0.98516406168451498</v>
      </c>
      <c r="ACZ6658" s="60"/>
      <c r="ADA6658" s="60"/>
      <c r="ADB6658" s="60"/>
      <c r="ADC6658" s="60"/>
      <c r="ADD6658" s="60"/>
      <c r="ADE6658" s="60"/>
    </row>
    <row r="6659" spans="760:785" x14ac:dyDescent="0.25">
      <c r="ACF6659" s="60"/>
      <c r="ACG6659" s="60"/>
      <c r="ACH6659" s="60"/>
      <c r="ACI6659" s="60"/>
      <c r="ACJ6659" s="60"/>
      <c r="ACK6659" s="60"/>
      <c r="ACL6659" s="60"/>
      <c r="ACM6659" s="60"/>
      <c r="ACN6659" s="60"/>
      <c r="ACO6659" s="60"/>
      <c r="ACP6659" s="60"/>
      <c r="ACQ6659" s="60"/>
      <c r="ACR6659" s="60"/>
      <c r="ACS6659" s="60"/>
      <c r="ACT6659" s="60"/>
      <c r="ACU6659" s="60"/>
      <c r="ACV6659" s="60"/>
      <c r="ACW6659" s="60"/>
      <c r="ACX6659" s="60"/>
      <c r="ACY6659" s="60">
        <v>0.98515265379352701</v>
      </c>
      <c r="ACZ6659" s="60"/>
      <c r="ADA6659" s="60"/>
      <c r="ADB6659" s="60"/>
      <c r="ADC6659" s="60"/>
      <c r="ADD6659" s="60"/>
      <c r="ADE6659" s="60"/>
    </row>
    <row r="6660" spans="760:785" x14ac:dyDescent="0.25">
      <c r="ACF6660" s="60"/>
      <c r="ACG6660" s="60"/>
      <c r="ACH6660" s="60"/>
      <c r="ACI6660" s="60"/>
      <c r="ACJ6660" s="60"/>
      <c r="ACK6660" s="60"/>
      <c r="ACL6660" s="60"/>
      <c r="ACM6660" s="60"/>
      <c r="ACN6660" s="60"/>
      <c r="ACO6660" s="60"/>
      <c r="ACP6660" s="60"/>
      <c r="ACQ6660" s="60"/>
      <c r="ACR6660" s="60"/>
      <c r="ACS6660" s="60"/>
      <c r="ACT6660" s="60"/>
      <c r="ACU6660" s="60"/>
      <c r="ACV6660" s="60"/>
      <c r="ACW6660" s="60"/>
      <c r="ACX6660" s="60"/>
      <c r="ACY6660" s="60">
        <v>0.98514514515862295</v>
      </c>
      <c r="ACZ6660" s="60"/>
      <c r="ADA6660" s="60"/>
      <c r="ADB6660" s="60"/>
      <c r="ADC6660" s="60"/>
      <c r="ADD6660" s="60"/>
      <c r="ADE6660" s="60"/>
    </row>
    <row r="6661" spans="760:785" x14ac:dyDescent="0.25">
      <c r="ACF6661" s="60"/>
      <c r="ACG6661" s="60"/>
      <c r="ACH6661" s="60"/>
      <c r="ACI6661" s="60"/>
      <c r="ACJ6661" s="60"/>
      <c r="ACK6661" s="60"/>
      <c r="ACL6661" s="60"/>
      <c r="ACM6661" s="60"/>
      <c r="ACN6661" s="60"/>
      <c r="ACO6661" s="60"/>
      <c r="ACP6661" s="60"/>
      <c r="ACQ6661" s="60"/>
      <c r="ACR6661" s="60"/>
      <c r="ACS6661" s="60"/>
      <c r="ACT6661" s="60"/>
      <c r="ACU6661" s="60"/>
      <c r="ACV6661" s="60"/>
      <c r="ACW6661" s="60"/>
      <c r="ACX6661" s="60"/>
      <c r="ACY6661" s="60">
        <v>0.98513408335935304</v>
      </c>
      <c r="ACZ6661" s="60"/>
      <c r="ADA6661" s="60"/>
      <c r="ADB6661" s="60"/>
      <c r="ADC6661" s="60"/>
      <c r="ADD6661" s="60"/>
      <c r="ADE6661" s="60"/>
    </row>
    <row r="6662" spans="760:785" x14ac:dyDescent="0.25">
      <c r="ACF6662" s="60"/>
      <c r="ACG6662" s="60"/>
      <c r="ACH6662" s="60"/>
      <c r="ACI6662" s="60"/>
      <c r="ACJ6662" s="60"/>
      <c r="ACK6662" s="60"/>
      <c r="ACL6662" s="60"/>
      <c r="ACM6662" s="60"/>
      <c r="ACN6662" s="60"/>
      <c r="ACO6662" s="60"/>
      <c r="ACP6662" s="60"/>
      <c r="ACQ6662" s="60"/>
      <c r="ACR6662" s="60"/>
      <c r="ACS6662" s="60"/>
      <c r="ACT6662" s="60"/>
      <c r="ACU6662" s="60"/>
      <c r="ACV6662" s="60"/>
      <c r="ACW6662" s="60"/>
      <c r="ACX6662" s="60"/>
      <c r="ACY6662" s="60">
        <v>0.98513037006904203</v>
      </c>
      <c r="ACZ6662" s="60"/>
      <c r="ADA6662" s="60"/>
      <c r="ADB6662" s="60"/>
      <c r="ADC6662" s="60"/>
      <c r="ADD6662" s="60"/>
      <c r="ADE6662" s="60"/>
    </row>
    <row r="6663" spans="760:785" x14ac:dyDescent="0.25">
      <c r="ACF6663" s="60"/>
      <c r="ACG6663" s="60"/>
      <c r="ACH6663" s="60"/>
      <c r="ACI6663" s="60"/>
      <c r="ACJ6663" s="60"/>
      <c r="ACK6663" s="60"/>
      <c r="ACL6663" s="60"/>
      <c r="ACM6663" s="60"/>
      <c r="ACN6663" s="60"/>
      <c r="ACO6663" s="60"/>
      <c r="ACP6663" s="60"/>
      <c r="ACQ6663" s="60"/>
      <c r="ACR6663" s="60"/>
      <c r="ACS6663" s="60"/>
      <c r="ACT6663" s="60"/>
      <c r="ACU6663" s="60"/>
      <c r="ACV6663" s="60"/>
      <c r="ACW6663" s="60"/>
      <c r="ACX6663" s="60"/>
      <c r="ACY6663" s="60">
        <v>0.98512254973438396</v>
      </c>
      <c r="ACZ6663" s="60"/>
      <c r="ADA6663" s="60"/>
      <c r="ADB6663" s="60"/>
      <c r="ADC6663" s="60"/>
      <c r="ADD6663" s="60"/>
      <c r="ADE6663" s="60"/>
    </row>
    <row r="6664" spans="760:785" x14ac:dyDescent="0.25">
      <c r="ACF6664" s="60"/>
      <c r="ACG6664" s="60"/>
      <c r="ACH6664" s="60"/>
      <c r="ACI6664" s="60"/>
      <c r="ACJ6664" s="60"/>
      <c r="ACK6664" s="60"/>
      <c r="ACL6664" s="60"/>
      <c r="ACM6664" s="60"/>
      <c r="ACN6664" s="60"/>
      <c r="ACO6664" s="60"/>
      <c r="ACP6664" s="60"/>
      <c r="ACQ6664" s="60"/>
      <c r="ACR6664" s="60"/>
      <c r="ACS6664" s="60"/>
      <c r="ACT6664" s="60"/>
      <c r="ACU6664" s="60"/>
      <c r="ACV6664" s="60"/>
      <c r="ACW6664" s="60"/>
      <c r="ACX6664" s="60"/>
      <c r="ACY6664" s="60">
        <v>0.98511314830774599</v>
      </c>
      <c r="ACZ6664" s="60"/>
      <c r="ADA6664" s="60"/>
      <c r="ADB6664" s="60"/>
      <c r="ADC6664" s="60"/>
      <c r="ADD6664" s="60"/>
      <c r="ADE6664" s="60"/>
    </row>
    <row r="6665" spans="760:785" x14ac:dyDescent="0.25">
      <c r="ACF6665" s="60"/>
      <c r="ACG6665" s="60"/>
      <c r="ACH6665" s="60"/>
      <c r="ACI6665" s="60"/>
      <c r="ACJ6665" s="60"/>
      <c r="ACK6665" s="60"/>
      <c r="ACL6665" s="60"/>
      <c r="ACM6665" s="60"/>
      <c r="ACN6665" s="60"/>
      <c r="ACO6665" s="60"/>
      <c r="ACP6665" s="60"/>
      <c r="ACQ6665" s="60"/>
      <c r="ACR6665" s="60"/>
      <c r="ACS6665" s="60"/>
      <c r="ACT6665" s="60"/>
      <c r="ACU6665" s="60"/>
      <c r="ACV6665" s="60"/>
      <c r="ACW6665" s="60"/>
      <c r="ACX6665" s="60"/>
      <c r="ACY6665" s="60">
        <v>0.98510799535438698</v>
      </c>
      <c r="ACZ6665" s="60"/>
      <c r="ADA6665" s="60"/>
      <c r="ADB6665" s="60"/>
      <c r="ADC6665" s="60"/>
      <c r="ADD6665" s="60"/>
      <c r="ADE6665" s="60"/>
    </row>
    <row r="6666" spans="760:785" x14ac:dyDescent="0.25">
      <c r="ACF6666" s="60"/>
      <c r="ACG6666" s="60"/>
      <c r="ACH6666" s="60"/>
      <c r="ACI6666" s="60"/>
      <c r="ACJ6666" s="60"/>
      <c r="ACK6666" s="60"/>
      <c r="ACL6666" s="60"/>
      <c r="ACM6666" s="60"/>
      <c r="ACN6666" s="60"/>
      <c r="ACO6666" s="60"/>
      <c r="ACP6666" s="60"/>
      <c r="ACQ6666" s="60"/>
      <c r="ACR6666" s="60"/>
      <c r="ACS6666" s="60"/>
      <c r="ACT6666" s="60"/>
      <c r="ACU6666" s="60"/>
      <c r="ACV6666" s="60"/>
      <c r="ACW6666" s="60"/>
      <c r="ACX6666" s="60"/>
      <c r="ACY6666" s="60">
        <v>0.98510281698503499</v>
      </c>
      <c r="ACZ6666" s="60"/>
      <c r="ADA6666" s="60"/>
      <c r="ADB6666" s="60"/>
      <c r="ADC6666" s="60"/>
      <c r="ADD6666" s="60"/>
      <c r="ADE6666" s="60"/>
    </row>
    <row r="6667" spans="760:785" x14ac:dyDescent="0.25">
      <c r="ACF6667" s="60"/>
      <c r="ACG6667" s="60"/>
      <c r="ACH6667" s="60"/>
      <c r="ACI6667" s="60"/>
      <c r="ACJ6667" s="60"/>
      <c r="ACK6667" s="60"/>
      <c r="ACL6667" s="60"/>
      <c r="ACM6667" s="60"/>
      <c r="ACN6667" s="60"/>
      <c r="ACO6667" s="60"/>
      <c r="ACP6667" s="60"/>
      <c r="ACQ6667" s="60"/>
      <c r="ACR6667" s="60"/>
      <c r="ACS6667" s="60"/>
      <c r="ACT6667" s="60"/>
      <c r="ACU6667" s="60"/>
      <c r="ACV6667" s="60"/>
      <c r="ACW6667" s="60"/>
      <c r="ACX6667" s="60"/>
      <c r="ACY6667" s="60">
        <v>0.98509975211144796</v>
      </c>
      <c r="ACZ6667" s="60"/>
      <c r="ADA6667" s="60"/>
      <c r="ADB6667" s="60"/>
      <c r="ADC6667" s="60"/>
      <c r="ADD6667" s="60"/>
      <c r="ADE6667" s="60"/>
    </row>
    <row r="6668" spans="760:785" x14ac:dyDescent="0.25">
      <c r="ACF6668" s="60"/>
      <c r="ACG6668" s="60"/>
      <c r="ACH6668" s="60"/>
      <c r="ACI6668" s="60"/>
      <c r="ACJ6668" s="60"/>
      <c r="ACK6668" s="60"/>
      <c r="ACL6668" s="60"/>
      <c r="ACM6668" s="60"/>
      <c r="ACN6668" s="60"/>
      <c r="ACO6668" s="60"/>
      <c r="ACP6668" s="60"/>
      <c r="ACQ6668" s="60"/>
      <c r="ACR6668" s="60"/>
      <c r="ACS6668" s="60"/>
      <c r="ACT6668" s="60"/>
      <c r="ACU6668" s="60"/>
      <c r="ACV6668" s="60"/>
      <c r="ACW6668" s="60"/>
      <c r="ACX6668" s="60"/>
      <c r="ACY6668" s="60">
        <v>0.98509601886738396</v>
      </c>
      <c r="ACZ6668" s="60"/>
      <c r="ADA6668" s="60"/>
      <c r="ADB6668" s="60"/>
      <c r="ADC6668" s="60"/>
      <c r="ADD6668" s="60"/>
      <c r="ADE6668" s="60"/>
    </row>
    <row r="6669" spans="760:785" x14ac:dyDescent="0.25">
      <c r="ACF6669" s="60"/>
      <c r="ACG6669" s="60"/>
      <c r="ACH6669" s="60"/>
      <c r="ACI6669" s="60"/>
      <c r="ACJ6669" s="60"/>
      <c r="ACK6669" s="60"/>
      <c r="ACL6669" s="60"/>
      <c r="ACM6669" s="60"/>
      <c r="ACN6669" s="60"/>
      <c r="ACO6669" s="60"/>
      <c r="ACP6669" s="60"/>
      <c r="ACQ6669" s="60"/>
      <c r="ACR6669" s="60"/>
      <c r="ACS6669" s="60"/>
      <c r="ACT6669" s="60"/>
      <c r="ACU6669" s="60"/>
      <c r="ACV6669" s="60"/>
      <c r="ACW6669" s="60"/>
      <c r="ACX6669" s="60"/>
      <c r="ACY6669" s="60">
        <v>0.98508250976678702</v>
      </c>
      <c r="ACZ6669" s="60"/>
      <c r="ADA6669" s="60"/>
      <c r="ADB6669" s="60"/>
      <c r="ADC6669" s="60"/>
      <c r="ADD6669" s="60"/>
      <c r="ADE6669" s="60"/>
    </row>
    <row r="6670" spans="760:785" x14ac:dyDescent="0.25">
      <c r="ACF6670" s="60"/>
      <c r="ACG6670" s="60"/>
      <c r="ACH6670" s="60"/>
      <c r="ACI6670" s="60"/>
      <c r="ACJ6670" s="60"/>
      <c r="ACK6670" s="60"/>
      <c r="ACL6670" s="60"/>
      <c r="ACM6670" s="60"/>
      <c r="ACN6670" s="60"/>
      <c r="ACO6670" s="60"/>
      <c r="ACP6670" s="60"/>
      <c r="ACQ6670" s="60"/>
      <c r="ACR6670" s="60"/>
      <c r="ACS6670" s="60"/>
      <c r="ACT6670" s="60"/>
      <c r="ACU6670" s="60"/>
      <c r="ACV6670" s="60"/>
      <c r="ACW6670" s="60"/>
      <c r="ACX6670" s="60"/>
      <c r="ACY6670" s="60">
        <v>0.98507532658295005</v>
      </c>
      <c r="ACZ6670" s="60"/>
      <c r="ADA6670" s="60"/>
      <c r="ADB6670" s="60"/>
      <c r="ADC6670" s="60"/>
      <c r="ADD6670" s="60"/>
      <c r="ADE6670" s="60"/>
    </row>
    <row r="6671" spans="760:785" x14ac:dyDescent="0.25">
      <c r="ACF6671" s="60"/>
      <c r="ACG6671" s="60"/>
      <c r="ACH6671" s="60"/>
      <c r="ACI6671" s="60"/>
      <c r="ACJ6671" s="60"/>
      <c r="ACK6671" s="60"/>
      <c r="ACL6671" s="60"/>
      <c r="ACM6671" s="60"/>
      <c r="ACN6671" s="60"/>
      <c r="ACO6671" s="60"/>
      <c r="ACP6671" s="60"/>
      <c r="ACQ6671" s="60"/>
      <c r="ACR6671" s="60"/>
      <c r="ACS6671" s="60"/>
      <c r="ACT6671" s="60"/>
      <c r="ACU6671" s="60"/>
      <c r="ACV6671" s="60"/>
      <c r="ACW6671" s="60"/>
      <c r="ACX6671" s="60"/>
      <c r="ACY6671" s="60">
        <v>0.98502821154367604</v>
      </c>
      <c r="ACZ6671" s="60"/>
      <c r="ADA6671" s="60"/>
      <c r="ADB6671" s="60"/>
      <c r="ADC6671" s="60"/>
      <c r="ADD6671" s="60"/>
      <c r="ADE6671" s="60"/>
    </row>
    <row r="6672" spans="760:785" x14ac:dyDescent="0.25">
      <c r="ACF6672" s="60"/>
      <c r="ACG6672" s="60"/>
      <c r="ACH6672" s="60"/>
      <c r="ACI6672" s="60"/>
      <c r="ACJ6672" s="60"/>
      <c r="ACK6672" s="60"/>
      <c r="ACL6672" s="60"/>
      <c r="ACM6672" s="60"/>
      <c r="ACN6672" s="60"/>
      <c r="ACO6672" s="60"/>
      <c r="ACP6672" s="60"/>
      <c r="ACQ6672" s="60"/>
      <c r="ACR6672" s="60"/>
      <c r="ACS6672" s="60"/>
      <c r="ACT6672" s="60"/>
      <c r="ACU6672" s="60"/>
      <c r="ACV6672" s="60"/>
      <c r="ACW6672" s="60"/>
      <c r="ACX6672" s="60"/>
      <c r="ACY6672" s="60">
        <v>0.984998971972048</v>
      </c>
      <c r="ACZ6672" s="60"/>
      <c r="ADA6672" s="60"/>
      <c r="ADB6672" s="60"/>
      <c r="ADC6672" s="60"/>
      <c r="ADD6672" s="60"/>
      <c r="ADE6672" s="60"/>
    </row>
    <row r="6673" spans="760:785" x14ac:dyDescent="0.25">
      <c r="ACF6673" s="60"/>
      <c r="ACG6673" s="60"/>
      <c r="ACH6673" s="60"/>
      <c r="ACI6673" s="60"/>
      <c r="ACJ6673" s="60"/>
      <c r="ACK6673" s="60"/>
      <c r="ACL6673" s="60"/>
      <c r="ACM6673" s="60"/>
      <c r="ACN6673" s="60"/>
      <c r="ACO6673" s="60"/>
      <c r="ACP6673" s="60"/>
      <c r="ACQ6673" s="60"/>
      <c r="ACR6673" s="60"/>
      <c r="ACS6673" s="60"/>
      <c r="ACT6673" s="60"/>
      <c r="ACU6673" s="60"/>
      <c r="ACV6673" s="60"/>
      <c r="ACW6673" s="60"/>
      <c r="ACX6673" s="60"/>
      <c r="ACY6673" s="60">
        <v>0.98499843680449195</v>
      </c>
      <c r="ACZ6673" s="60"/>
      <c r="ADA6673" s="60"/>
      <c r="ADB6673" s="60"/>
      <c r="ADC6673" s="60"/>
      <c r="ADD6673" s="60"/>
      <c r="ADE6673" s="60"/>
    </row>
    <row r="6674" spans="760:785" x14ac:dyDescent="0.25">
      <c r="ACF6674" s="60"/>
      <c r="ACG6674" s="60"/>
      <c r="ACH6674" s="60"/>
      <c r="ACI6674" s="60"/>
      <c r="ACJ6674" s="60"/>
      <c r="ACK6674" s="60"/>
      <c r="ACL6674" s="60"/>
      <c r="ACM6674" s="60"/>
      <c r="ACN6674" s="60"/>
      <c r="ACO6674" s="60"/>
      <c r="ACP6674" s="60"/>
      <c r="ACQ6674" s="60"/>
      <c r="ACR6674" s="60"/>
      <c r="ACS6674" s="60"/>
      <c r="ACT6674" s="60"/>
      <c r="ACU6674" s="60"/>
      <c r="ACV6674" s="60"/>
      <c r="ACW6674" s="60"/>
      <c r="ACX6674" s="60"/>
      <c r="ACY6674" s="60">
        <v>0.98499026809579904</v>
      </c>
      <c r="ACZ6674" s="60"/>
      <c r="ADA6674" s="60"/>
      <c r="ADB6674" s="60"/>
      <c r="ADC6674" s="60"/>
      <c r="ADD6674" s="60"/>
      <c r="ADE6674" s="60"/>
    </row>
    <row r="6675" spans="760:785" x14ac:dyDescent="0.25">
      <c r="ACF6675" s="60"/>
      <c r="ACG6675" s="60"/>
      <c r="ACH6675" s="60"/>
      <c r="ACI6675" s="60"/>
      <c r="ACJ6675" s="60"/>
      <c r="ACK6675" s="60"/>
      <c r="ACL6675" s="60"/>
      <c r="ACM6675" s="60"/>
      <c r="ACN6675" s="60"/>
      <c r="ACO6675" s="60"/>
      <c r="ACP6675" s="60"/>
      <c r="ACQ6675" s="60"/>
      <c r="ACR6675" s="60"/>
      <c r="ACS6675" s="60"/>
      <c r="ACT6675" s="60"/>
      <c r="ACU6675" s="60"/>
      <c r="ACV6675" s="60"/>
      <c r="ACW6675" s="60"/>
      <c r="ACX6675" s="60"/>
      <c r="ACY6675" s="60">
        <v>0.98498976492867296</v>
      </c>
      <c r="ACZ6675" s="60"/>
      <c r="ADA6675" s="60"/>
      <c r="ADB6675" s="60"/>
      <c r="ADC6675" s="60"/>
      <c r="ADD6675" s="60"/>
      <c r="ADE6675" s="60"/>
    </row>
    <row r="6676" spans="760:785" x14ac:dyDescent="0.25">
      <c r="ACF6676" s="60"/>
      <c r="ACG6676" s="60"/>
      <c r="ACH6676" s="60"/>
      <c r="ACI6676" s="60"/>
      <c r="ACJ6676" s="60"/>
      <c r="ACK6676" s="60"/>
      <c r="ACL6676" s="60"/>
      <c r="ACM6676" s="60"/>
      <c r="ACN6676" s="60"/>
      <c r="ACO6676" s="60"/>
      <c r="ACP6676" s="60"/>
      <c r="ACQ6676" s="60"/>
      <c r="ACR6676" s="60"/>
      <c r="ACS6676" s="60"/>
      <c r="ACT6676" s="60"/>
      <c r="ACU6676" s="60"/>
      <c r="ACV6676" s="60"/>
      <c r="ACW6676" s="60"/>
      <c r="ACX6676" s="60"/>
      <c r="ACY6676" s="60">
        <v>0.98497992823790403</v>
      </c>
      <c r="ACZ6676" s="60"/>
      <c r="ADA6676" s="60"/>
      <c r="ADB6676" s="60"/>
      <c r="ADC6676" s="60"/>
      <c r="ADD6676" s="60"/>
      <c r="ADE6676" s="60"/>
    </row>
    <row r="6677" spans="760:785" x14ac:dyDescent="0.25">
      <c r="ACF6677" s="60"/>
      <c r="ACG6677" s="60"/>
      <c r="ACH6677" s="60"/>
      <c r="ACI6677" s="60"/>
      <c r="ACJ6677" s="60"/>
      <c r="ACK6677" s="60"/>
      <c r="ACL6677" s="60"/>
      <c r="ACM6677" s="60"/>
      <c r="ACN6677" s="60"/>
      <c r="ACO6677" s="60"/>
      <c r="ACP6677" s="60"/>
      <c r="ACQ6677" s="60"/>
      <c r="ACR6677" s="60"/>
      <c r="ACS6677" s="60"/>
      <c r="ACT6677" s="60"/>
      <c r="ACU6677" s="60"/>
      <c r="ACV6677" s="60"/>
      <c r="ACW6677" s="60"/>
      <c r="ACX6677" s="60"/>
      <c r="ACY6677" s="60">
        <v>0.98496726630952303</v>
      </c>
      <c r="ACZ6677" s="60"/>
      <c r="ADA6677" s="60"/>
      <c r="ADB6677" s="60"/>
      <c r="ADC6677" s="60"/>
      <c r="ADD6677" s="60"/>
      <c r="ADE6677" s="60"/>
    </row>
    <row r="6678" spans="760:785" x14ac:dyDescent="0.25">
      <c r="ACF6678" s="60"/>
      <c r="ACG6678" s="60"/>
      <c r="ACH6678" s="60"/>
      <c r="ACI6678" s="60"/>
      <c r="ACJ6678" s="60"/>
      <c r="ACK6678" s="60"/>
      <c r="ACL6678" s="60"/>
      <c r="ACM6678" s="60"/>
      <c r="ACN6678" s="60"/>
      <c r="ACO6678" s="60"/>
      <c r="ACP6678" s="60"/>
      <c r="ACQ6678" s="60"/>
      <c r="ACR6678" s="60"/>
      <c r="ACS6678" s="60"/>
      <c r="ACT6678" s="60"/>
      <c r="ACU6678" s="60"/>
      <c r="ACV6678" s="60"/>
      <c r="ACW6678" s="60"/>
      <c r="ACX6678" s="60"/>
      <c r="ACY6678" s="60">
        <v>0.98496675974543102</v>
      </c>
      <c r="ACZ6678" s="60"/>
      <c r="ADA6678" s="60"/>
      <c r="ADB6678" s="60"/>
      <c r="ADC6678" s="60"/>
      <c r="ADD6678" s="60"/>
      <c r="ADE6678" s="60"/>
    </row>
    <row r="6679" spans="760:785" x14ac:dyDescent="0.25">
      <c r="ACF6679" s="60"/>
      <c r="ACG6679" s="60"/>
      <c r="ACH6679" s="60"/>
      <c r="ACI6679" s="60"/>
      <c r="ACJ6679" s="60"/>
      <c r="ACK6679" s="60"/>
      <c r="ACL6679" s="60"/>
      <c r="ACM6679" s="60"/>
      <c r="ACN6679" s="60"/>
      <c r="ACO6679" s="60"/>
      <c r="ACP6679" s="60"/>
      <c r="ACQ6679" s="60"/>
      <c r="ACR6679" s="60"/>
      <c r="ACS6679" s="60"/>
      <c r="ACT6679" s="60"/>
      <c r="ACU6679" s="60"/>
      <c r="ACV6679" s="60"/>
      <c r="ACW6679" s="60"/>
      <c r="ACX6679" s="60"/>
      <c r="ACY6679" s="60">
        <v>0.98496284100798903</v>
      </c>
      <c r="ACZ6679" s="60"/>
      <c r="ADA6679" s="60"/>
      <c r="ADB6679" s="60"/>
      <c r="ADC6679" s="60"/>
      <c r="ADD6679" s="60"/>
      <c r="ADE6679" s="60"/>
    </row>
    <row r="6680" spans="760:785" x14ac:dyDescent="0.25">
      <c r="ACF6680" s="60"/>
      <c r="ACG6680" s="60"/>
      <c r="ACH6680" s="60"/>
      <c r="ACI6680" s="60"/>
      <c r="ACJ6680" s="60"/>
      <c r="ACK6680" s="60"/>
      <c r="ACL6680" s="60"/>
      <c r="ACM6680" s="60"/>
      <c r="ACN6680" s="60"/>
      <c r="ACO6680" s="60"/>
      <c r="ACP6680" s="60"/>
      <c r="ACQ6680" s="60"/>
      <c r="ACR6680" s="60"/>
      <c r="ACS6680" s="60"/>
      <c r="ACT6680" s="60"/>
      <c r="ACU6680" s="60"/>
      <c r="ACV6680" s="60"/>
      <c r="ACW6680" s="60"/>
      <c r="ACX6680" s="60"/>
      <c r="ACY6680" s="60">
        <v>0.98496198017292502</v>
      </c>
      <c r="ACZ6680" s="60"/>
      <c r="ADA6680" s="60"/>
      <c r="ADB6680" s="60"/>
      <c r="ADC6680" s="60"/>
      <c r="ADD6680" s="60"/>
      <c r="ADE6680" s="60"/>
    </row>
    <row r="6681" spans="760:785" x14ac:dyDescent="0.25">
      <c r="ACF6681" s="60"/>
      <c r="ACG6681" s="60"/>
      <c r="ACH6681" s="60"/>
      <c r="ACI6681" s="60"/>
      <c r="ACJ6681" s="60"/>
      <c r="ACK6681" s="60"/>
      <c r="ACL6681" s="60"/>
      <c r="ACM6681" s="60"/>
      <c r="ACN6681" s="60"/>
      <c r="ACO6681" s="60"/>
      <c r="ACP6681" s="60"/>
      <c r="ACQ6681" s="60"/>
      <c r="ACR6681" s="60"/>
      <c r="ACS6681" s="60"/>
      <c r="ACT6681" s="60"/>
      <c r="ACU6681" s="60"/>
      <c r="ACV6681" s="60"/>
      <c r="ACW6681" s="60"/>
      <c r="ACX6681" s="60"/>
      <c r="ACY6681" s="60">
        <v>0.98495348990713405</v>
      </c>
      <c r="ACZ6681" s="60"/>
      <c r="ADA6681" s="60"/>
      <c r="ADB6681" s="60"/>
      <c r="ADC6681" s="60"/>
      <c r="ADD6681" s="60"/>
      <c r="ADE6681" s="60"/>
    </row>
    <row r="6682" spans="760:785" x14ac:dyDescent="0.25">
      <c r="ACF6682" s="60"/>
      <c r="ACG6682" s="60"/>
      <c r="ACH6682" s="60"/>
      <c r="ACI6682" s="60"/>
      <c r="ACJ6682" s="60"/>
      <c r="ACK6682" s="60"/>
      <c r="ACL6682" s="60"/>
      <c r="ACM6682" s="60"/>
      <c r="ACN6682" s="60"/>
      <c r="ACO6682" s="60"/>
      <c r="ACP6682" s="60"/>
      <c r="ACQ6682" s="60"/>
      <c r="ACR6682" s="60"/>
      <c r="ACS6682" s="60"/>
      <c r="ACT6682" s="60"/>
      <c r="ACU6682" s="60"/>
      <c r="ACV6682" s="60"/>
      <c r="ACW6682" s="60"/>
      <c r="ACX6682" s="60"/>
      <c r="ACY6682" s="60">
        <v>0.98493350945902602</v>
      </c>
      <c r="ACZ6682" s="60"/>
      <c r="ADA6682" s="60"/>
      <c r="ADB6682" s="60"/>
      <c r="ADC6682" s="60"/>
      <c r="ADD6682" s="60"/>
      <c r="ADE6682" s="60"/>
    </row>
    <row r="6683" spans="760:785" x14ac:dyDescent="0.25">
      <c r="ACF6683" s="60"/>
      <c r="ACG6683" s="60"/>
      <c r="ACH6683" s="60"/>
      <c r="ACI6683" s="60"/>
      <c r="ACJ6683" s="60"/>
      <c r="ACK6683" s="60"/>
      <c r="ACL6683" s="60"/>
      <c r="ACM6683" s="60"/>
      <c r="ACN6683" s="60"/>
      <c r="ACO6683" s="60"/>
      <c r="ACP6683" s="60"/>
      <c r="ACQ6683" s="60"/>
      <c r="ACR6683" s="60"/>
      <c r="ACS6683" s="60"/>
      <c r="ACT6683" s="60"/>
      <c r="ACU6683" s="60"/>
      <c r="ACV6683" s="60"/>
      <c r="ACW6683" s="60"/>
      <c r="ACX6683" s="60"/>
      <c r="ACY6683" s="60">
        <v>0.98493318306715305</v>
      </c>
      <c r="ACZ6683" s="60"/>
      <c r="ADA6683" s="60"/>
      <c r="ADB6683" s="60"/>
      <c r="ADC6683" s="60"/>
      <c r="ADD6683" s="60"/>
      <c r="ADE6683" s="60"/>
    </row>
    <row r="6684" spans="760:785" x14ac:dyDescent="0.25">
      <c r="ACF6684" s="60"/>
      <c r="ACG6684" s="60"/>
      <c r="ACH6684" s="60"/>
      <c r="ACI6684" s="60"/>
      <c r="ACJ6684" s="60"/>
      <c r="ACK6684" s="60"/>
      <c r="ACL6684" s="60"/>
      <c r="ACM6684" s="60"/>
      <c r="ACN6684" s="60"/>
      <c r="ACO6684" s="60"/>
      <c r="ACP6684" s="60"/>
      <c r="ACQ6684" s="60"/>
      <c r="ACR6684" s="60"/>
      <c r="ACS6684" s="60"/>
      <c r="ACT6684" s="60"/>
      <c r="ACU6684" s="60"/>
      <c r="ACV6684" s="60"/>
      <c r="ACW6684" s="60"/>
      <c r="ACX6684" s="60"/>
      <c r="ACY6684" s="60">
        <v>0.98492806056009297</v>
      </c>
      <c r="ACZ6684" s="60"/>
      <c r="ADA6684" s="60"/>
      <c r="ADB6684" s="60"/>
      <c r="ADC6684" s="60"/>
      <c r="ADD6684" s="60"/>
      <c r="ADE6684" s="60"/>
    </row>
    <row r="6685" spans="760:785" x14ac:dyDescent="0.25">
      <c r="ACF6685" s="60"/>
      <c r="ACG6685" s="60"/>
      <c r="ACH6685" s="60"/>
      <c r="ACI6685" s="60"/>
      <c r="ACJ6685" s="60"/>
      <c r="ACK6685" s="60"/>
      <c r="ACL6685" s="60"/>
      <c r="ACM6685" s="60"/>
      <c r="ACN6685" s="60"/>
      <c r="ACO6685" s="60"/>
      <c r="ACP6685" s="60"/>
      <c r="ACQ6685" s="60"/>
      <c r="ACR6685" s="60"/>
      <c r="ACS6685" s="60"/>
      <c r="ACT6685" s="60"/>
      <c r="ACU6685" s="60"/>
      <c r="ACV6685" s="60"/>
      <c r="ACW6685" s="60"/>
      <c r="ACX6685" s="60"/>
      <c r="ACY6685" s="60">
        <v>0.98490464216033602</v>
      </c>
      <c r="ACZ6685" s="60"/>
      <c r="ADA6685" s="60"/>
      <c r="ADB6685" s="60"/>
      <c r="ADC6685" s="60"/>
      <c r="ADD6685" s="60"/>
      <c r="ADE6685" s="60"/>
    </row>
    <row r="6686" spans="760:785" x14ac:dyDescent="0.25">
      <c r="ACF6686" s="60"/>
      <c r="ACG6686" s="60"/>
      <c r="ACH6686" s="60"/>
      <c r="ACI6686" s="60"/>
      <c r="ACJ6686" s="60"/>
      <c r="ACK6686" s="60"/>
      <c r="ACL6686" s="60"/>
      <c r="ACM6686" s="60"/>
      <c r="ACN6686" s="60"/>
      <c r="ACO6686" s="60"/>
      <c r="ACP6686" s="60"/>
      <c r="ACQ6686" s="60"/>
      <c r="ACR6686" s="60"/>
      <c r="ACS6686" s="60"/>
      <c r="ACT6686" s="60"/>
      <c r="ACU6686" s="60"/>
      <c r="ACV6686" s="60"/>
      <c r="ACW6686" s="60"/>
      <c r="ACX6686" s="60"/>
      <c r="ACY6686" s="60">
        <v>0.98489815606600095</v>
      </c>
      <c r="ACZ6686" s="60"/>
      <c r="ADA6686" s="60"/>
      <c r="ADB6686" s="60"/>
      <c r="ADC6686" s="60"/>
      <c r="ADD6686" s="60"/>
      <c r="ADE6686" s="60"/>
    </row>
    <row r="6687" spans="760:785" x14ac:dyDescent="0.25">
      <c r="ACF6687" s="60"/>
      <c r="ACG6687" s="60"/>
      <c r="ACH6687" s="60"/>
      <c r="ACI6687" s="60"/>
      <c r="ACJ6687" s="60"/>
      <c r="ACK6687" s="60"/>
      <c r="ACL6687" s="60"/>
      <c r="ACM6687" s="60"/>
      <c r="ACN6687" s="60"/>
      <c r="ACO6687" s="60"/>
      <c r="ACP6687" s="60"/>
      <c r="ACQ6687" s="60"/>
      <c r="ACR6687" s="60"/>
      <c r="ACS6687" s="60"/>
      <c r="ACT6687" s="60"/>
      <c r="ACU6687" s="60"/>
      <c r="ACV6687" s="60"/>
      <c r="ACW6687" s="60"/>
      <c r="ACX6687" s="60"/>
      <c r="ACY6687" s="60">
        <v>0.98488985507127302</v>
      </c>
      <c r="ACZ6687" s="60"/>
      <c r="ADA6687" s="60"/>
      <c r="ADB6687" s="60"/>
      <c r="ADC6687" s="60"/>
      <c r="ADD6687" s="60"/>
      <c r="ADE6687" s="60"/>
    </row>
    <row r="6688" spans="760:785" x14ac:dyDescent="0.25">
      <c r="ACF6688" s="60"/>
      <c r="ACG6688" s="60"/>
      <c r="ACH6688" s="60"/>
      <c r="ACI6688" s="60"/>
      <c r="ACJ6688" s="60"/>
      <c r="ACK6688" s="60"/>
      <c r="ACL6688" s="60"/>
      <c r="ACM6688" s="60"/>
      <c r="ACN6688" s="60"/>
      <c r="ACO6688" s="60"/>
      <c r="ACP6688" s="60"/>
      <c r="ACQ6688" s="60"/>
      <c r="ACR6688" s="60"/>
      <c r="ACS6688" s="60"/>
      <c r="ACT6688" s="60"/>
      <c r="ACU6688" s="60"/>
      <c r="ACV6688" s="60"/>
      <c r="ACW6688" s="60"/>
      <c r="ACX6688" s="60"/>
      <c r="ACY6688" s="60">
        <v>0.98488307637564498</v>
      </c>
      <c r="ACZ6688" s="60"/>
      <c r="ADA6688" s="60"/>
      <c r="ADB6688" s="60"/>
      <c r="ADC6688" s="60"/>
      <c r="ADD6688" s="60"/>
      <c r="ADE6688" s="60"/>
    </row>
    <row r="6689" spans="760:785" x14ac:dyDescent="0.25">
      <c r="ACF6689" s="60"/>
      <c r="ACG6689" s="60"/>
      <c r="ACH6689" s="60"/>
      <c r="ACI6689" s="60"/>
      <c r="ACJ6689" s="60"/>
      <c r="ACK6689" s="60"/>
      <c r="ACL6689" s="60"/>
      <c r="ACM6689" s="60"/>
      <c r="ACN6689" s="60"/>
      <c r="ACO6689" s="60"/>
      <c r="ACP6689" s="60"/>
      <c r="ACQ6689" s="60"/>
      <c r="ACR6689" s="60"/>
      <c r="ACS6689" s="60"/>
      <c r="ACT6689" s="60"/>
      <c r="ACU6689" s="60"/>
      <c r="ACV6689" s="60"/>
      <c r="ACW6689" s="60"/>
      <c r="ACX6689" s="60"/>
      <c r="ACY6689" s="60">
        <v>0.98488225806831697</v>
      </c>
      <c r="ACZ6689" s="60"/>
      <c r="ADA6689" s="60"/>
      <c r="ADB6689" s="60"/>
      <c r="ADC6689" s="60"/>
      <c r="ADD6689" s="60"/>
      <c r="ADE6689" s="60"/>
    </row>
    <row r="6690" spans="760:785" x14ac:dyDescent="0.25">
      <c r="ACF6690" s="60"/>
      <c r="ACG6690" s="60"/>
      <c r="ACH6690" s="60"/>
      <c r="ACI6690" s="60"/>
      <c r="ACJ6690" s="60"/>
      <c r="ACK6690" s="60"/>
      <c r="ACL6690" s="60"/>
      <c r="ACM6690" s="60"/>
      <c r="ACN6690" s="60"/>
      <c r="ACO6690" s="60"/>
      <c r="ACP6690" s="60"/>
      <c r="ACQ6690" s="60"/>
      <c r="ACR6690" s="60"/>
      <c r="ACS6690" s="60"/>
      <c r="ACT6690" s="60"/>
      <c r="ACU6690" s="60"/>
      <c r="ACV6690" s="60"/>
      <c r="ACW6690" s="60"/>
      <c r="ACX6690" s="60"/>
      <c r="ACY6690" s="60">
        <v>0.98487346021796396</v>
      </c>
      <c r="ACZ6690" s="60"/>
      <c r="ADA6690" s="60"/>
      <c r="ADB6690" s="60"/>
      <c r="ADC6690" s="60"/>
      <c r="ADD6690" s="60"/>
      <c r="ADE6690" s="60"/>
    </row>
    <row r="6691" spans="760:785" x14ac:dyDescent="0.25">
      <c r="ACF6691" s="60"/>
      <c r="ACG6691" s="60"/>
      <c r="ACH6691" s="60"/>
      <c r="ACI6691" s="60"/>
      <c r="ACJ6691" s="60"/>
      <c r="ACK6691" s="60"/>
      <c r="ACL6691" s="60"/>
      <c r="ACM6691" s="60"/>
      <c r="ACN6691" s="60"/>
      <c r="ACO6691" s="60"/>
      <c r="ACP6691" s="60"/>
      <c r="ACQ6691" s="60"/>
      <c r="ACR6691" s="60"/>
      <c r="ACS6691" s="60"/>
      <c r="ACT6691" s="60"/>
      <c r="ACU6691" s="60"/>
      <c r="ACV6691" s="60"/>
      <c r="ACW6691" s="60"/>
      <c r="ACX6691" s="60"/>
      <c r="ACY6691" s="60">
        <v>0.98486920334052896</v>
      </c>
      <c r="ACZ6691" s="60"/>
      <c r="ADA6691" s="60"/>
      <c r="ADB6691" s="60"/>
      <c r="ADC6691" s="60"/>
      <c r="ADD6691" s="60"/>
      <c r="ADE6691" s="60"/>
    </row>
    <row r="6692" spans="760:785" x14ac:dyDescent="0.25">
      <c r="ACF6692" s="60"/>
      <c r="ACG6692" s="60"/>
      <c r="ACH6692" s="60"/>
      <c r="ACI6692" s="60"/>
      <c r="ACJ6692" s="60"/>
      <c r="ACK6692" s="60"/>
      <c r="ACL6692" s="60"/>
      <c r="ACM6692" s="60"/>
      <c r="ACN6692" s="60"/>
      <c r="ACO6692" s="60"/>
      <c r="ACP6692" s="60"/>
      <c r="ACQ6692" s="60"/>
      <c r="ACR6692" s="60"/>
      <c r="ACS6692" s="60"/>
      <c r="ACT6692" s="60"/>
      <c r="ACU6692" s="60"/>
      <c r="ACV6692" s="60"/>
      <c r="ACW6692" s="60"/>
      <c r="ACX6692" s="60"/>
      <c r="ACY6692" s="60">
        <v>0.98486059107035195</v>
      </c>
      <c r="ACZ6692" s="60"/>
      <c r="ADA6692" s="60"/>
      <c r="ADB6692" s="60"/>
      <c r="ADC6692" s="60"/>
      <c r="ADD6692" s="60"/>
      <c r="ADE6692" s="60"/>
    </row>
    <row r="6693" spans="760:785" x14ac:dyDescent="0.25">
      <c r="ACF6693" s="60"/>
      <c r="ACG6693" s="60"/>
      <c r="ACH6693" s="60"/>
      <c r="ACI6693" s="60"/>
      <c r="ACJ6693" s="60"/>
      <c r="ACK6693" s="60"/>
      <c r="ACL6693" s="60"/>
      <c r="ACM6693" s="60"/>
      <c r="ACN6693" s="60"/>
      <c r="ACO6693" s="60"/>
      <c r="ACP6693" s="60"/>
      <c r="ACQ6693" s="60"/>
      <c r="ACR6693" s="60"/>
      <c r="ACS6693" s="60"/>
      <c r="ACT6693" s="60"/>
      <c r="ACU6693" s="60"/>
      <c r="ACV6693" s="60"/>
      <c r="ACW6693" s="60"/>
      <c r="ACX6693" s="60"/>
      <c r="ACY6693" s="60">
        <v>0.98485474743728396</v>
      </c>
      <c r="ACZ6693" s="60"/>
      <c r="ADA6693" s="60"/>
      <c r="ADB6693" s="60"/>
      <c r="ADC6693" s="60"/>
      <c r="ADD6693" s="60"/>
      <c r="ADE6693" s="60"/>
    </row>
    <row r="6694" spans="760:785" x14ac:dyDescent="0.25">
      <c r="ACF6694" s="60"/>
      <c r="ACG6694" s="60"/>
      <c r="ACH6694" s="60"/>
      <c r="ACI6694" s="60"/>
      <c r="ACJ6694" s="60"/>
      <c r="ACK6694" s="60"/>
      <c r="ACL6694" s="60"/>
      <c r="ACM6694" s="60"/>
      <c r="ACN6694" s="60"/>
      <c r="ACO6694" s="60"/>
      <c r="ACP6694" s="60"/>
      <c r="ACQ6694" s="60"/>
      <c r="ACR6694" s="60"/>
      <c r="ACS6694" s="60"/>
      <c r="ACT6694" s="60"/>
      <c r="ACU6694" s="60"/>
      <c r="ACV6694" s="60"/>
      <c r="ACW6694" s="60"/>
      <c r="ACX6694" s="60"/>
      <c r="ACY6694" s="60">
        <v>0.98485257554751404</v>
      </c>
      <c r="ACZ6694" s="60"/>
      <c r="ADA6694" s="60"/>
      <c r="ADB6694" s="60"/>
      <c r="ADC6694" s="60"/>
      <c r="ADD6694" s="60"/>
      <c r="ADE6694" s="60"/>
    </row>
    <row r="6695" spans="760:785" x14ac:dyDescent="0.25">
      <c r="ACF6695" s="60"/>
      <c r="ACG6695" s="60"/>
      <c r="ACH6695" s="60"/>
      <c r="ACI6695" s="60"/>
      <c r="ACJ6695" s="60"/>
      <c r="ACK6695" s="60"/>
      <c r="ACL6695" s="60"/>
      <c r="ACM6695" s="60"/>
      <c r="ACN6695" s="60"/>
      <c r="ACO6695" s="60"/>
      <c r="ACP6695" s="60"/>
      <c r="ACQ6695" s="60"/>
      <c r="ACR6695" s="60"/>
      <c r="ACS6695" s="60"/>
      <c r="ACT6695" s="60"/>
      <c r="ACU6695" s="60"/>
      <c r="ACV6695" s="60"/>
      <c r="ACW6695" s="60"/>
      <c r="ACX6695" s="60"/>
      <c r="ACY6695" s="60">
        <v>0.98484592292564199</v>
      </c>
      <c r="ACZ6695" s="60"/>
      <c r="ADA6695" s="60"/>
      <c r="ADB6695" s="60"/>
      <c r="ADC6695" s="60"/>
      <c r="ADD6695" s="60"/>
      <c r="ADE6695" s="60"/>
    </row>
    <row r="6696" spans="760:785" x14ac:dyDescent="0.25">
      <c r="ACF6696" s="60"/>
      <c r="ACG6696" s="60"/>
      <c r="ACH6696" s="60"/>
      <c r="ACI6696" s="60"/>
      <c r="ACJ6696" s="60"/>
      <c r="ACK6696" s="60"/>
      <c r="ACL6696" s="60"/>
      <c r="ACM6696" s="60"/>
      <c r="ACN6696" s="60"/>
      <c r="ACO6696" s="60"/>
      <c r="ACP6696" s="60"/>
      <c r="ACQ6696" s="60"/>
      <c r="ACR6696" s="60"/>
      <c r="ACS6696" s="60"/>
      <c r="ACT6696" s="60"/>
      <c r="ACU6696" s="60"/>
      <c r="ACV6696" s="60"/>
      <c r="ACW6696" s="60"/>
      <c r="ACX6696" s="60"/>
      <c r="ACY6696" s="60">
        <v>0.98482520024551601</v>
      </c>
      <c r="ACZ6696" s="60"/>
      <c r="ADA6696" s="60"/>
      <c r="ADB6696" s="60"/>
      <c r="ADC6696" s="60"/>
      <c r="ADD6696" s="60"/>
      <c r="ADE6696" s="60"/>
    </row>
    <row r="6697" spans="760:785" x14ac:dyDescent="0.25">
      <c r="ACF6697" s="60"/>
      <c r="ACG6697" s="60"/>
      <c r="ACH6697" s="60"/>
      <c r="ACI6697" s="60"/>
      <c r="ACJ6697" s="60"/>
      <c r="ACK6697" s="60"/>
      <c r="ACL6697" s="60"/>
      <c r="ACM6697" s="60"/>
      <c r="ACN6697" s="60"/>
      <c r="ACO6697" s="60"/>
      <c r="ACP6697" s="60"/>
      <c r="ACQ6697" s="60"/>
      <c r="ACR6697" s="60"/>
      <c r="ACS6697" s="60"/>
      <c r="ACT6697" s="60"/>
      <c r="ACU6697" s="60"/>
      <c r="ACV6697" s="60"/>
      <c r="ACW6697" s="60"/>
      <c r="ACX6697" s="60"/>
      <c r="ACY6697" s="60">
        <v>0.98482335973938895</v>
      </c>
      <c r="ACZ6697" s="60"/>
      <c r="ADA6697" s="60"/>
      <c r="ADB6697" s="60"/>
      <c r="ADC6697" s="60"/>
      <c r="ADD6697" s="60"/>
      <c r="ADE6697" s="60"/>
    </row>
    <row r="6698" spans="760:785" x14ac:dyDescent="0.25">
      <c r="ACF6698" s="60"/>
      <c r="ACG6698" s="60"/>
      <c r="ACH6698" s="60"/>
      <c r="ACI6698" s="60"/>
      <c r="ACJ6698" s="60"/>
      <c r="ACK6698" s="60"/>
      <c r="ACL6698" s="60"/>
      <c r="ACM6698" s="60"/>
      <c r="ACN6698" s="60"/>
      <c r="ACO6698" s="60"/>
      <c r="ACP6698" s="60"/>
      <c r="ACQ6698" s="60"/>
      <c r="ACR6698" s="60"/>
      <c r="ACS6698" s="60"/>
      <c r="ACT6698" s="60"/>
      <c r="ACU6698" s="60"/>
      <c r="ACV6698" s="60"/>
      <c r="ACW6698" s="60"/>
      <c r="ACX6698" s="60"/>
      <c r="ACY6698" s="60">
        <v>0.98481579614250103</v>
      </c>
      <c r="ACZ6698" s="60"/>
      <c r="ADA6698" s="60"/>
      <c r="ADB6698" s="60"/>
      <c r="ADC6698" s="60"/>
      <c r="ADD6698" s="60"/>
      <c r="ADE6698" s="60"/>
    </row>
    <row r="6699" spans="760:785" x14ac:dyDescent="0.25">
      <c r="ACF6699" s="60"/>
      <c r="ACG6699" s="60"/>
      <c r="ACH6699" s="60"/>
      <c r="ACI6699" s="60"/>
      <c r="ACJ6699" s="60"/>
      <c r="ACK6699" s="60"/>
      <c r="ACL6699" s="60"/>
      <c r="ACM6699" s="60"/>
      <c r="ACN6699" s="60"/>
      <c r="ACO6699" s="60"/>
      <c r="ACP6699" s="60"/>
      <c r="ACQ6699" s="60"/>
      <c r="ACR6699" s="60"/>
      <c r="ACS6699" s="60"/>
      <c r="ACT6699" s="60"/>
      <c r="ACU6699" s="60"/>
      <c r="ACV6699" s="60"/>
      <c r="ACW6699" s="60"/>
      <c r="ACX6699" s="60"/>
      <c r="ACY6699" s="60">
        <v>0.98480976439544798</v>
      </c>
      <c r="ACZ6699" s="60"/>
      <c r="ADA6699" s="60"/>
      <c r="ADB6699" s="60"/>
      <c r="ADC6699" s="60"/>
      <c r="ADD6699" s="60"/>
      <c r="ADE6699" s="60"/>
    </row>
    <row r="6700" spans="760:785" x14ac:dyDescent="0.25">
      <c r="ACF6700" s="60"/>
      <c r="ACG6700" s="60"/>
      <c r="ACH6700" s="60"/>
      <c r="ACI6700" s="60"/>
      <c r="ACJ6700" s="60"/>
      <c r="ACK6700" s="60"/>
      <c r="ACL6700" s="60"/>
      <c r="ACM6700" s="60"/>
      <c r="ACN6700" s="60"/>
      <c r="ACO6700" s="60"/>
      <c r="ACP6700" s="60"/>
      <c r="ACQ6700" s="60"/>
      <c r="ACR6700" s="60"/>
      <c r="ACS6700" s="60"/>
      <c r="ACT6700" s="60"/>
      <c r="ACU6700" s="60"/>
      <c r="ACV6700" s="60"/>
      <c r="ACW6700" s="60"/>
      <c r="ACX6700" s="60"/>
      <c r="ACY6700" s="60">
        <v>0.98479143041525197</v>
      </c>
      <c r="ACZ6700" s="60"/>
      <c r="ADA6700" s="60"/>
      <c r="ADB6700" s="60"/>
      <c r="ADC6700" s="60"/>
      <c r="ADD6700" s="60"/>
      <c r="ADE6700" s="60"/>
    </row>
    <row r="6701" spans="760:785" x14ac:dyDescent="0.25">
      <c r="ACF6701" s="60"/>
      <c r="ACG6701" s="60"/>
      <c r="ACH6701" s="60"/>
      <c r="ACI6701" s="60"/>
      <c r="ACJ6701" s="60"/>
      <c r="ACK6701" s="60"/>
      <c r="ACL6701" s="60"/>
      <c r="ACM6701" s="60"/>
      <c r="ACN6701" s="60"/>
      <c r="ACO6701" s="60"/>
      <c r="ACP6701" s="60"/>
      <c r="ACQ6701" s="60"/>
      <c r="ACR6701" s="60"/>
      <c r="ACS6701" s="60"/>
      <c r="ACT6701" s="60"/>
      <c r="ACU6701" s="60"/>
      <c r="ACV6701" s="60"/>
      <c r="ACW6701" s="60"/>
      <c r="ACX6701" s="60"/>
      <c r="ACY6701" s="60">
        <v>0.98478838008870095</v>
      </c>
      <c r="ACZ6701" s="60"/>
      <c r="ADA6701" s="60"/>
      <c r="ADB6701" s="60"/>
      <c r="ADC6701" s="60"/>
      <c r="ADD6701" s="60"/>
      <c r="ADE6701" s="60"/>
    </row>
    <row r="6702" spans="760:785" x14ac:dyDescent="0.25">
      <c r="ACF6702" s="60"/>
      <c r="ACG6702" s="60"/>
      <c r="ACH6702" s="60"/>
      <c r="ACI6702" s="60"/>
      <c r="ACJ6702" s="60"/>
      <c r="ACK6702" s="60"/>
      <c r="ACL6702" s="60"/>
      <c r="ACM6702" s="60"/>
      <c r="ACN6702" s="60"/>
      <c r="ACO6702" s="60"/>
      <c r="ACP6702" s="60"/>
      <c r="ACQ6702" s="60"/>
      <c r="ACR6702" s="60"/>
      <c r="ACS6702" s="60"/>
      <c r="ACT6702" s="60"/>
      <c r="ACU6702" s="60"/>
      <c r="ACV6702" s="60"/>
      <c r="ACW6702" s="60"/>
      <c r="ACX6702" s="60"/>
      <c r="ACY6702" s="60">
        <v>0.98478465087279798</v>
      </c>
      <c r="ACZ6702" s="60"/>
      <c r="ADA6702" s="60"/>
      <c r="ADB6702" s="60"/>
      <c r="ADC6702" s="60"/>
      <c r="ADD6702" s="60"/>
      <c r="ADE6702" s="60"/>
    </row>
    <row r="6703" spans="760:785" x14ac:dyDescent="0.25">
      <c r="ACF6703" s="60"/>
      <c r="ACG6703" s="60"/>
      <c r="ACH6703" s="60"/>
      <c r="ACI6703" s="60"/>
      <c r="ACJ6703" s="60"/>
      <c r="ACK6703" s="60"/>
      <c r="ACL6703" s="60"/>
      <c r="ACM6703" s="60"/>
      <c r="ACN6703" s="60"/>
      <c r="ACO6703" s="60"/>
      <c r="ACP6703" s="60"/>
      <c r="ACQ6703" s="60"/>
      <c r="ACR6703" s="60"/>
      <c r="ACS6703" s="60"/>
      <c r="ACT6703" s="60"/>
      <c r="ACU6703" s="60"/>
      <c r="ACV6703" s="60"/>
      <c r="ACW6703" s="60"/>
      <c r="ACX6703" s="60"/>
      <c r="ACY6703" s="60">
        <v>0.98478396470248597</v>
      </c>
      <c r="ACZ6703" s="60"/>
      <c r="ADA6703" s="60"/>
      <c r="ADB6703" s="60"/>
      <c r="ADC6703" s="60"/>
      <c r="ADD6703" s="60"/>
      <c r="ADE6703" s="60"/>
    </row>
    <row r="6704" spans="760:785" x14ac:dyDescent="0.25">
      <c r="ACF6704" s="60"/>
      <c r="ACG6704" s="60"/>
      <c r="ACH6704" s="60"/>
      <c r="ACI6704" s="60"/>
      <c r="ACJ6704" s="60"/>
      <c r="ACK6704" s="60"/>
      <c r="ACL6704" s="60"/>
      <c r="ACM6704" s="60"/>
      <c r="ACN6704" s="60"/>
      <c r="ACO6704" s="60"/>
      <c r="ACP6704" s="60"/>
      <c r="ACQ6704" s="60"/>
      <c r="ACR6704" s="60"/>
      <c r="ACS6704" s="60"/>
      <c r="ACT6704" s="60"/>
      <c r="ACU6704" s="60"/>
      <c r="ACV6704" s="60"/>
      <c r="ACW6704" s="60"/>
      <c r="ACX6704" s="60"/>
      <c r="ACY6704" s="60">
        <v>0.98478029033468695</v>
      </c>
      <c r="ACZ6704" s="60"/>
      <c r="ADA6704" s="60"/>
      <c r="ADB6704" s="60"/>
      <c r="ADC6704" s="60"/>
      <c r="ADD6704" s="60"/>
      <c r="ADE6704" s="60"/>
    </row>
    <row r="6705" spans="760:785" x14ac:dyDescent="0.25">
      <c r="ACF6705" s="60"/>
      <c r="ACG6705" s="60"/>
      <c r="ACH6705" s="60"/>
      <c r="ACI6705" s="60"/>
      <c r="ACJ6705" s="60"/>
      <c r="ACK6705" s="60"/>
      <c r="ACL6705" s="60"/>
      <c r="ACM6705" s="60"/>
      <c r="ACN6705" s="60"/>
      <c r="ACO6705" s="60"/>
      <c r="ACP6705" s="60"/>
      <c r="ACQ6705" s="60"/>
      <c r="ACR6705" s="60"/>
      <c r="ACS6705" s="60"/>
      <c r="ACT6705" s="60"/>
      <c r="ACU6705" s="60"/>
      <c r="ACV6705" s="60"/>
      <c r="ACW6705" s="60"/>
      <c r="ACX6705" s="60"/>
      <c r="ACY6705" s="60">
        <v>0.98475556529179897</v>
      </c>
      <c r="ACZ6705" s="60"/>
      <c r="ADA6705" s="60"/>
      <c r="ADB6705" s="60"/>
      <c r="ADC6705" s="60"/>
      <c r="ADD6705" s="60"/>
      <c r="ADE6705" s="60"/>
    </row>
    <row r="6706" spans="760:785" x14ac:dyDescent="0.25">
      <c r="ACF6706" s="60"/>
      <c r="ACG6706" s="60"/>
      <c r="ACH6706" s="60"/>
      <c r="ACI6706" s="60"/>
      <c r="ACJ6706" s="60"/>
      <c r="ACK6706" s="60"/>
      <c r="ACL6706" s="60"/>
      <c r="ACM6706" s="60"/>
      <c r="ACN6706" s="60"/>
      <c r="ACO6706" s="60"/>
      <c r="ACP6706" s="60"/>
      <c r="ACQ6706" s="60"/>
      <c r="ACR6706" s="60"/>
      <c r="ACS6706" s="60"/>
      <c r="ACT6706" s="60"/>
      <c r="ACU6706" s="60"/>
      <c r="ACV6706" s="60"/>
      <c r="ACW6706" s="60"/>
      <c r="ACX6706" s="60"/>
      <c r="ACY6706" s="60">
        <v>0.98475478597202903</v>
      </c>
      <c r="ACZ6706" s="60"/>
      <c r="ADA6706" s="60"/>
      <c r="ADB6706" s="60"/>
      <c r="ADC6706" s="60"/>
      <c r="ADD6706" s="60"/>
      <c r="ADE6706" s="60"/>
    </row>
    <row r="6707" spans="760:785" x14ac:dyDescent="0.25">
      <c r="ACF6707" s="60"/>
      <c r="ACG6707" s="60"/>
      <c r="ACH6707" s="60"/>
      <c r="ACI6707" s="60"/>
      <c r="ACJ6707" s="60"/>
      <c r="ACK6707" s="60"/>
      <c r="ACL6707" s="60"/>
      <c r="ACM6707" s="60"/>
      <c r="ACN6707" s="60"/>
      <c r="ACO6707" s="60"/>
      <c r="ACP6707" s="60"/>
      <c r="ACQ6707" s="60"/>
      <c r="ACR6707" s="60"/>
      <c r="ACS6707" s="60"/>
      <c r="ACT6707" s="60"/>
      <c r="ACU6707" s="60"/>
      <c r="ACV6707" s="60"/>
      <c r="ACW6707" s="60"/>
      <c r="ACX6707" s="60"/>
      <c r="ACY6707" s="60">
        <v>0.98474814661228904</v>
      </c>
      <c r="ACZ6707" s="60"/>
      <c r="ADA6707" s="60"/>
      <c r="ADB6707" s="60"/>
      <c r="ADC6707" s="60"/>
      <c r="ADD6707" s="60"/>
      <c r="ADE6707" s="60"/>
    </row>
    <row r="6708" spans="760:785" x14ac:dyDescent="0.25">
      <c r="ACF6708" s="60"/>
      <c r="ACG6708" s="60"/>
      <c r="ACH6708" s="60"/>
      <c r="ACI6708" s="60"/>
      <c r="ACJ6708" s="60"/>
      <c r="ACK6708" s="60"/>
      <c r="ACL6708" s="60"/>
      <c r="ACM6708" s="60"/>
      <c r="ACN6708" s="60"/>
      <c r="ACO6708" s="60"/>
      <c r="ACP6708" s="60"/>
      <c r="ACQ6708" s="60"/>
      <c r="ACR6708" s="60"/>
      <c r="ACS6708" s="60"/>
      <c r="ACT6708" s="60"/>
      <c r="ACU6708" s="60"/>
      <c r="ACV6708" s="60"/>
      <c r="ACW6708" s="60"/>
      <c r="ACX6708" s="60"/>
      <c r="ACY6708" s="60">
        <v>0.98473883740081603</v>
      </c>
      <c r="ACZ6708" s="60"/>
      <c r="ADA6708" s="60"/>
      <c r="ADB6708" s="60"/>
      <c r="ADC6708" s="60"/>
      <c r="ADD6708" s="60"/>
      <c r="ADE6708" s="60"/>
    </row>
    <row r="6709" spans="760:785" x14ac:dyDescent="0.25">
      <c r="ACF6709" s="60"/>
      <c r="ACG6709" s="60"/>
      <c r="ACH6709" s="60"/>
      <c r="ACI6709" s="60"/>
      <c r="ACJ6709" s="60"/>
      <c r="ACK6709" s="60"/>
      <c r="ACL6709" s="60"/>
      <c r="ACM6709" s="60"/>
      <c r="ACN6709" s="60"/>
      <c r="ACO6709" s="60"/>
      <c r="ACP6709" s="60"/>
      <c r="ACQ6709" s="60"/>
      <c r="ACR6709" s="60"/>
      <c r="ACS6709" s="60"/>
      <c r="ACT6709" s="60"/>
      <c r="ACU6709" s="60"/>
      <c r="ACV6709" s="60"/>
      <c r="ACW6709" s="60"/>
      <c r="ACX6709" s="60"/>
      <c r="ACY6709" s="60">
        <v>0.98470134118386399</v>
      </c>
      <c r="ACZ6709" s="60"/>
      <c r="ADA6709" s="60"/>
      <c r="ADB6709" s="60"/>
      <c r="ADC6709" s="60"/>
      <c r="ADD6709" s="60"/>
      <c r="ADE6709" s="60"/>
    </row>
    <row r="6710" spans="760:785" x14ac:dyDescent="0.25">
      <c r="ACF6710" s="60"/>
      <c r="ACG6710" s="60"/>
      <c r="ACH6710" s="60"/>
      <c r="ACI6710" s="60"/>
      <c r="ACJ6710" s="60"/>
      <c r="ACK6710" s="60"/>
      <c r="ACL6710" s="60"/>
      <c r="ACM6710" s="60"/>
      <c r="ACN6710" s="60"/>
      <c r="ACO6710" s="60"/>
      <c r="ACP6710" s="60"/>
      <c r="ACQ6710" s="60"/>
      <c r="ACR6710" s="60"/>
      <c r="ACS6710" s="60"/>
      <c r="ACT6710" s="60"/>
      <c r="ACU6710" s="60"/>
      <c r="ACV6710" s="60"/>
      <c r="ACW6710" s="60"/>
      <c r="ACX6710" s="60"/>
      <c r="ACY6710" s="60">
        <v>0.98469596425356798</v>
      </c>
      <c r="ACZ6710" s="60"/>
      <c r="ADA6710" s="60"/>
      <c r="ADB6710" s="60"/>
      <c r="ADC6710" s="60"/>
      <c r="ADD6710" s="60"/>
      <c r="ADE6710" s="60"/>
    </row>
    <row r="6711" spans="760:785" x14ac:dyDescent="0.25">
      <c r="ACF6711" s="60"/>
      <c r="ACG6711" s="60"/>
      <c r="ACH6711" s="60"/>
      <c r="ACI6711" s="60"/>
      <c r="ACJ6711" s="60"/>
      <c r="ACK6711" s="60"/>
      <c r="ACL6711" s="60"/>
      <c r="ACM6711" s="60"/>
      <c r="ACN6711" s="60"/>
      <c r="ACO6711" s="60"/>
      <c r="ACP6711" s="60"/>
      <c r="ACQ6711" s="60"/>
      <c r="ACR6711" s="60"/>
      <c r="ACS6711" s="60"/>
      <c r="ACT6711" s="60"/>
      <c r="ACU6711" s="60"/>
      <c r="ACV6711" s="60"/>
      <c r="ACW6711" s="60"/>
      <c r="ACX6711" s="60"/>
      <c r="ACY6711" s="60">
        <v>0.98468177503034904</v>
      </c>
      <c r="ACZ6711" s="60"/>
      <c r="ADA6711" s="60"/>
      <c r="ADB6711" s="60"/>
      <c r="ADC6711" s="60"/>
      <c r="ADD6711" s="60"/>
      <c r="ADE6711" s="60"/>
    </row>
    <row r="6712" spans="760:785" x14ac:dyDescent="0.25">
      <c r="ACF6712" s="60"/>
      <c r="ACG6712" s="60"/>
      <c r="ACH6712" s="60"/>
      <c r="ACI6712" s="60"/>
      <c r="ACJ6712" s="60"/>
      <c r="ACK6712" s="60"/>
      <c r="ACL6712" s="60"/>
      <c r="ACM6712" s="60"/>
      <c r="ACN6712" s="60"/>
      <c r="ACO6712" s="60"/>
      <c r="ACP6712" s="60"/>
      <c r="ACQ6712" s="60"/>
      <c r="ACR6712" s="60"/>
      <c r="ACS6712" s="60"/>
      <c r="ACT6712" s="60"/>
      <c r="ACU6712" s="60"/>
      <c r="ACV6712" s="60"/>
      <c r="ACW6712" s="60"/>
      <c r="ACX6712" s="60"/>
      <c r="ACY6712" s="60">
        <v>0.98468103760205195</v>
      </c>
      <c r="ACZ6712" s="60"/>
      <c r="ADA6712" s="60"/>
      <c r="ADB6712" s="60"/>
      <c r="ADC6712" s="60"/>
      <c r="ADD6712" s="60"/>
      <c r="ADE6712" s="60"/>
    </row>
    <row r="6713" spans="760:785" x14ac:dyDescent="0.25">
      <c r="ACF6713" s="60"/>
      <c r="ACG6713" s="60"/>
      <c r="ACH6713" s="60"/>
      <c r="ACI6713" s="60"/>
      <c r="ACJ6713" s="60"/>
      <c r="ACK6713" s="60"/>
      <c r="ACL6713" s="60"/>
      <c r="ACM6713" s="60"/>
      <c r="ACN6713" s="60"/>
      <c r="ACO6713" s="60"/>
      <c r="ACP6713" s="60"/>
      <c r="ACQ6713" s="60"/>
      <c r="ACR6713" s="60"/>
      <c r="ACS6713" s="60"/>
      <c r="ACT6713" s="60"/>
      <c r="ACU6713" s="60"/>
      <c r="ACV6713" s="60"/>
      <c r="ACW6713" s="60"/>
      <c r="ACX6713" s="60"/>
      <c r="ACY6713" s="60">
        <v>0.98466616679480101</v>
      </c>
      <c r="ACZ6713" s="60"/>
      <c r="ADA6713" s="60"/>
      <c r="ADB6713" s="60"/>
      <c r="ADC6713" s="60"/>
      <c r="ADD6713" s="60"/>
      <c r="ADE6713" s="60"/>
    </row>
    <row r="6714" spans="760:785" x14ac:dyDescent="0.25">
      <c r="ACF6714" s="60"/>
      <c r="ACG6714" s="60"/>
      <c r="ACH6714" s="60"/>
      <c r="ACI6714" s="60"/>
      <c r="ACJ6714" s="60"/>
      <c r="ACK6714" s="60"/>
      <c r="ACL6714" s="60"/>
      <c r="ACM6714" s="60"/>
      <c r="ACN6714" s="60"/>
      <c r="ACO6714" s="60"/>
      <c r="ACP6714" s="60"/>
      <c r="ACQ6714" s="60"/>
      <c r="ACR6714" s="60"/>
      <c r="ACS6714" s="60"/>
      <c r="ACT6714" s="60"/>
      <c r="ACU6714" s="60"/>
      <c r="ACV6714" s="60"/>
      <c r="ACW6714" s="60"/>
      <c r="ACX6714" s="60"/>
      <c r="ACY6714" s="60">
        <v>0.984650010154282</v>
      </c>
      <c r="ACZ6714" s="60"/>
      <c r="ADA6714" s="60"/>
      <c r="ADB6714" s="60"/>
      <c r="ADC6714" s="60"/>
      <c r="ADD6714" s="60"/>
      <c r="ADE6714" s="60"/>
    </row>
    <row r="6715" spans="760:785" x14ac:dyDescent="0.25">
      <c r="ACF6715" s="60"/>
      <c r="ACG6715" s="60"/>
      <c r="ACH6715" s="60"/>
      <c r="ACI6715" s="60"/>
      <c r="ACJ6715" s="60"/>
      <c r="ACK6715" s="60"/>
      <c r="ACL6715" s="60"/>
      <c r="ACM6715" s="60"/>
      <c r="ACN6715" s="60"/>
      <c r="ACO6715" s="60"/>
      <c r="ACP6715" s="60"/>
      <c r="ACQ6715" s="60"/>
      <c r="ACR6715" s="60"/>
      <c r="ACS6715" s="60"/>
      <c r="ACT6715" s="60"/>
      <c r="ACU6715" s="60"/>
      <c r="ACV6715" s="60"/>
      <c r="ACW6715" s="60"/>
      <c r="ACX6715" s="60"/>
      <c r="ACY6715" s="60">
        <v>0.984640506002464</v>
      </c>
      <c r="ACZ6715" s="60"/>
      <c r="ADA6715" s="60"/>
      <c r="ADB6715" s="60"/>
      <c r="ADC6715" s="60"/>
      <c r="ADD6715" s="60"/>
      <c r="ADE6715" s="60"/>
    </row>
    <row r="6716" spans="760:785" x14ac:dyDescent="0.25">
      <c r="ACF6716" s="60"/>
      <c r="ACG6716" s="60"/>
      <c r="ACH6716" s="60"/>
      <c r="ACI6716" s="60"/>
      <c r="ACJ6716" s="60"/>
      <c r="ACK6716" s="60"/>
      <c r="ACL6716" s="60"/>
      <c r="ACM6716" s="60"/>
      <c r="ACN6716" s="60"/>
      <c r="ACO6716" s="60"/>
      <c r="ACP6716" s="60"/>
      <c r="ACQ6716" s="60"/>
      <c r="ACR6716" s="60"/>
      <c r="ACS6716" s="60"/>
      <c r="ACT6716" s="60"/>
      <c r="ACU6716" s="60"/>
      <c r="ACV6716" s="60"/>
      <c r="ACW6716" s="60"/>
      <c r="ACX6716" s="60"/>
      <c r="ACY6716" s="60">
        <v>0.98462787494749304</v>
      </c>
      <c r="ACZ6716" s="60"/>
      <c r="ADA6716" s="60"/>
      <c r="ADB6716" s="60"/>
      <c r="ADC6716" s="60"/>
      <c r="ADD6716" s="60"/>
      <c r="ADE6716" s="60"/>
    </row>
    <row r="6717" spans="760:785" x14ac:dyDescent="0.25">
      <c r="ACF6717" s="60"/>
      <c r="ACG6717" s="60"/>
      <c r="ACH6717" s="60"/>
      <c r="ACI6717" s="60"/>
      <c r="ACJ6717" s="60"/>
      <c r="ACK6717" s="60"/>
      <c r="ACL6717" s="60"/>
      <c r="ACM6717" s="60"/>
      <c r="ACN6717" s="60"/>
      <c r="ACO6717" s="60"/>
      <c r="ACP6717" s="60"/>
      <c r="ACQ6717" s="60"/>
      <c r="ACR6717" s="60"/>
      <c r="ACS6717" s="60"/>
      <c r="ACT6717" s="60"/>
      <c r="ACU6717" s="60"/>
      <c r="ACV6717" s="60"/>
      <c r="ACW6717" s="60"/>
      <c r="ACX6717" s="60"/>
      <c r="ACY6717" s="60">
        <v>0.98461835947961696</v>
      </c>
      <c r="ACZ6717" s="60"/>
      <c r="ADA6717" s="60"/>
      <c r="ADB6717" s="60"/>
      <c r="ADC6717" s="60"/>
      <c r="ADD6717" s="60"/>
      <c r="ADE6717" s="60"/>
    </row>
    <row r="6718" spans="760:785" x14ac:dyDescent="0.25">
      <c r="ACF6718" s="60"/>
      <c r="ACG6718" s="60"/>
      <c r="ACH6718" s="60"/>
      <c r="ACI6718" s="60"/>
      <c r="ACJ6718" s="60"/>
      <c r="ACK6718" s="60"/>
      <c r="ACL6718" s="60"/>
      <c r="ACM6718" s="60"/>
      <c r="ACN6718" s="60"/>
      <c r="ACO6718" s="60"/>
      <c r="ACP6718" s="60"/>
      <c r="ACQ6718" s="60"/>
      <c r="ACR6718" s="60"/>
      <c r="ACS6718" s="60"/>
      <c r="ACT6718" s="60"/>
      <c r="ACU6718" s="60"/>
      <c r="ACV6718" s="60"/>
      <c r="ACW6718" s="60"/>
      <c r="ACX6718" s="60"/>
      <c r="ACY6718" s="60">
        <v>0.98461499733171898</v>
      </c>
      <c r="ACZ6718" s="60"/>
      <c r="ADA6718" s="60"/>
      <c r="ADB6718" s="60"/>
      <c r="ADC6718" s="60"/>
      <c r="ADD6718" s="60"/>
      <c r="ADE6718" s="60"/>
    </row>
    <row r="6719" spans="760:785" x14ac:dyDescent="0.25">
      <c r="ACF6719" s="60"/>
      <c r="ACG6719" s="60"/>
      <c r="ACH6719" s="60"/>
      <c r="ACI6719" s="60"/>
      <c r="ACJ6719" s="60"/>
      <c r="ACK6719" s="60"/>
      <c r="ACL6719" s="60"/>
      <c r="ACM6719" s="60"/>
      <c r="ACN6719" s="60"/>
      <c r="ACO6719" s="60"/>
      <c r="ACP6719" s="60"/>
      <c r="ACQ6719" s="60"/>
      <c r="ACR6719" s="60"/>
      <c r="ACS6719" s="60"/>
      <c r="ACT6719" s="60"/>
      <c r="ACU6719" s="60"/>
      <c r="ACV6719" s="60"/>
      <c r="ACW6719" s="60"/>
      <c r="ACX6719" s="60"/>
      <c r="ACY6719" s="60">
        <v>0.98461435569594802</v>
      </c>
      <c r="ACZ6719" s="60"/>
      <c r="ADA6719" s="60"/>
      <c r="ADB6719" s="60"/>
      <c r="ADC6719" s="60"/>
      <c r="ADD6719" s="60"/>
      <c r="ADE6719" s="60"/>
    </row>
    <row r="6720" spans="760:785" x14ac:dyDescent="0.25">
      <c r="ACF6720" s="60"/>
      <c r="ACG6720" s="60"/>
      <c r="ACH6720" s="60"/>
      <c r="ACI6720" s="60"/>
      <c r="ACJ6720" s="60"/>
      <c r="ACK6720" s="60"/>
      <c r="ACL6720" s="60"/>
      <c r="ACM6720" s="60"/>
      <c r="ACN6720" s="60"/>
      <c r="ACO6720" s="60"/>
      <c r="ACP6720" s="60"/>
      <c r="ACQ6720" s="60"/>
      <c r="ACR6720" s="60"/>
      <c r="ACS6720" s="60"/>
      <c r="ACT6720" s="60"/>
      <c r="ACU6720" s="60"/>
      <c r="ACV6720" s="60"/>
      <c r="ACW6720" s="60"/>
      <c r="ACX6720" s="60"/>
      <c r="ACY6720" s="60">
        <v>0.98461259688201097</v>
      </c>
      <c r="ACZ6720" s="60"/>
      <c r="ADA6720" s="60"/>
      <c r="ADB6720" s="60"/>
      <c r="ADC6720" s="60"/>
      <c r="ADD6720" s="60"/>
      <c r="ADE6720" s="60"/>
    </row>
    <row r="6721" spans="760:785" x14ac:dyDescent="0.25">
      <c r="ACF6721" s="60"/>
      <c r="ACG6721" s="60"/>
      <c r="ACH6721" s="60"/>
      <c r="ACI6721" s="60"/>
      <c r="ACJ6721" s="60"/>
      <c r="ACK6721" s="60"/>
      <c r="ACL6721" s="60"/>
      <c r="ACM6721" s="60"/>
      <c r="ACN6721" s="60"/>
      <c r="ACO6721" s="60"/>
      <c r="ACP6721" s="60"/>
      <c r="ACQ6721" s="60"/>
      <c r="ACR6721" s="60"/>
      <c r="ACS6721" s="60"/>
      <c r="ACT6721" s="60"/>
      <c r="ACU6721" s="60"/>
      <c r="ACV6721" s="60"/>
      <c r="ACW6721" s="60"/>
      <c r="ACX6721" s="60"/>
      <c r="ACY6721" s="60">
        <v>0.98459774162497404</v>
      </c>
      <c r="ACZ6721" s="60"/>
      <c r="ADA6721" s="60"/>
      <c r="ADB6721" s="60"/>
      <c r="ADC6721" s="60"/>
      <c r="ADD6721" s="60"/>
      <c r="ADE6721" s="60"/>
    </row>
    <row r="6722" spans="760:785" x14ac:dyDescent="0.25">
      <c r="ACF6722" s="60"/>
      <c r="ACG6722" s="60"/>
      <c r="ACH6722" s="60"/>
      <c r="ACI6722" s="60"/>
      <c r="ACJ6722" s="60"/>
      <c r="ACK6722" s="60"/>
      <c r="ACL6722" s="60"/>
      <c r="ACM6722" s="60"/>
      <c r="ACN6722" s="60"/>
      <c r="ACO6722" s="60"/>
      <c r="ACP6722" s="60"/>
      <c r="ACQ6722" s="60"/>
      <c r="ACR6722" s="60"/>
      <c r="ACS6722" s="60"/>
      <c r="ACT6722" s="60"/>
      <c r="ACU6722" s="60"/>
      <c r="ACV6722" s="60"/>
      <c r="ACW6722" s="60"/>
      <c r="ACX6722" s="60"/>
      <c r="ACY6722" s="60">
        <v>0.98459214151521901</v>
      </c>
      <c r="ACZ6722" s="60"/>
      <c r="ADA6722" s="60"/>
      <c r="ADB6722" s="60"/>
      <c r="ADC6722" s="60"/>
      <c r="ADD6722" s="60"/>
      <c r="ADE6722" s="60"/>
    </row>
    <row r="6723" spans="760:785" x14ac:dyDescent="0.25">
      <c r="ACF6723" s="60"/>
      <c r="ACG6723" s="60"/>
      <c r="ACH6723" s="60"/>
      <c r="ACI6723" s="60"/>
      <c r="ACJ6723" s="60"/>
      <c r="ACK6723" s="60"/>
      <c r="ACL6723" s="60"/>
      <c r="ACM6723" s="60"/>
      <c r="ACN6723" s="60"/>
      <c r="ACO6723" s="60"/>
      <c r="ACP6723" s="60"/>
      <c r="ACQ6723" s="60"/>
      <c r="ACR6723" s="60"/>
      <c r="ACS6723" s="60"/>
      <c r="ACT6723" s="60"/>
      <c r="ACU6723" s="60"/>
      <c r="ACV6723" s="60"/>
      <c r="ACW6723" s="60"/>
      <c r="ACX6723" s="60"/>
      <c r="ACY6723" s="60">
        <v>0.98457979687046704</v>
      </c>
      <c r="ACZ6723" s="60"/>
      <c r="ADA6723" s="60"/>
      <c r="ADB6723" s="60"/>
      <c r="ADC6723" s="60"/>
      <c r="ADD6723" s="60"/>
      <c r="ADE6723" s="60"/>
    </row>
    <row r="6724" spans="760:785" x14ac:dyDescent="0.25">
      <c r="ACF6724" s="60"/>
      <c r="ACG6724" s="60"/>
      <c r="ACH6724" s="60"/>
      <c r="ACI6724" s="60"/>
      <c r="ACJ6724" s="60"/>
      <c r="ACK6724" s="60"/>
      <c r="ACL6724" s="60"/>
      <c r="ACM6724" s="60"/>
      <c r="ACN6724" s="60"/>
      <c r="ACO6724" s="60"/>
      <c r="ACP6724" s="60"/>
      <c r="ACQ6724" s="60"/>
      <c r="ACR6724" s="60"/>
      <c r="ACS6724" s="60"/>
      <c r="ACT6724" s="60"/>
      <c r="ACU6724" s="60"/>
      <c r="ACV6724" s="60"/>
      <c r="ACW6724" s="60"/>
      <c r="ACX6724" s="60"/>
      <c r="ACY6724" s="60">
        <v>0.984578684650259</v>
      </c>
      <c r="ACZ6724" s="60"/>
      <c r="ADA6724" s="60"/>
      <c r="ADB6724" s="60"/>
      <c r="ADC6724" s="60"/>
      <c r="ADD6724" s="60"/>
      <c r="ADE6724" s="60"/>
    </row>
    <row r="6725" spans="760:785" x14ac:dyDescent="0.25">
      <c r="ACF6725" s="60"/>
      <c r="ACG6725" s="60"/>
      <c r="ACH6725" s="60"/>
      <c r="ACI6725" s="60"/>
      <c r="ACJ6725" s="60"/>
      <c r="ACK6725" s="60"/>
      <c r="ACL6725" s="60"/>
      <c r="ACM6725" s="60"/>
      <c r="ACN6725" s="60"/>
      <c r="ACO6725" s="60"/>
      <c r="ACP6725" s="60"/>
      <c r="ACQ6725" s="60"/>
      <c r="ACR6725" s="60"/>
      <c r="ACS6725" s="60"/>
      <c r="ACT6725" s="60"/>
      <c r="ACU6725" s="60"/>
      <c r="ACV6725" s="60"/>
      <c r="ACW6725" s="60"/>
      <c r="ACX6725" s="60"/>
      <c r="ACY6725" s="60">
        <v>0.98457659520893204</v>
      </c>
      <c r="ACZ6725" s="60"/>
      <c r="ADA6725" s="60"/>
      <c r="ADB6725" s="60"/>
      <c r="ADC6725" s="60"/>
      <c r="ADD6725" s="60"/>
      <c r="ADE6725" s="60"/>
    </row>
    <row r="6726" spans="760:785" x14ac:dyDescent="0.25">
      <c r="ACF6726" s="60"/>
      <c r="ACG6726" s="60"/>
      <c r="ACH6726" s="60"/>
      <c r="ACI6726" s="60"/>
      <c r="ACJ6726" s="60"/>
      <c r="ACK6726" s="60"/>
      <c r="ACL6726" s="60"/>
      <c r="ACM6726" s="60"/>
      <c r="ACN6726" s="60"/>
      <c r="ACO6726" s="60"/>
      <c r="ACP6726" s="60"/>
      <c r="ACQ6726" s="60"/>
      <c r="ACR6726" s="60"/>
      <c r="ACS6726" s="60"/>
      <c r="ACT6726" s="60"/>
      <c r="ACU6726" s="60"/>
      <c r="ACV6726" s="60"/>
      <c r="ACW6726" s="60"/>
      <c r="ACX6726" s="60"/>
      <c r="ACY6726" s="60">
        <v>0.98454375055489796</v>
      </c>
      <c r="ACZ6726" s="60"/>
      <c r="ADA6726" s="60"/>
      <c r="ADB6726" s="60"/>
      <c r="ADC6726" s="60"/>
      <c r="ADD6726" s="60"/>
      <c r="ADE6726" s="60"/>
    </row>
    <row r="6727" spans="760:785" x14ac:dyDescent="0.25">
      <c r="ACF6727" s="60"/>
      <c r="ACG6727" s="60"/>
      <c r="ACH6727" s="60"/>
      <c r="ACI6727" s="60"/>
      <c r="ACJ6727" s="60"/>
      <c r="ACK6727" s="60"/>
      <c r="ACL6727" s="60"/>
      <c r="ACM6727" s="60"/>
      <c r="ACN6727" s="60"/>
      <c r="ACO6727" s="60"/>
      <c r="ACP6727" s="60"/>
      <c r="ACQ6727" s="60"/>
      <c r="ACR6727" s="60"/>
      <c r="ACS6727" s="60"/>
      <c r="ACT6727" s="60"/>
      <c r="ACU6727" s="60"/>
      <c r="ACV6727" s="60"/>
      <c r="ACW6727" s="60"/>
      <c r="ACX6727" s="60"/>
      <c r="ACY6727" s="60">
        <v>0.98453411849686501</v>
      </c>
      <c r="ACZ6727" s="60"/>
      <c r="ADA6727" s="60"/>
      <c r="ADB6727" s="60"/>
      <c r="ADC6727" s="60"/>
      <c r="ADD6727" s="60"/>
      <c r="ADE6727" s="60"/>
    </row>
    <row r="6728" spans="760:785" x14ac:dyDescent="0.25">
      <c r="ACF6728" s="60"/>
      <c r="ACG6728" s="60"/>
      <c r="ACH6728" s="60"/>
      <c r="ACI6728" s="60"/>
      <c r="ACJ6728" s="60"/>
      <c r="ACK6728" s="60"/>
      <c r="ACL6728" s="60"/>
      <c r="ACM6728" s="60"/>
      <c r="ACN6728" s="60"/>
      <c r="ACO6728" s="60"/>
      <c r="ACP6728" s="60"/>
      <c r="ACQ6728" s="60"/>
      <c r="ACR6728" s="60"/>
      <c r="ACS6728" s="60"/>
      <c r="ACT6728" s="60"/>
      <c r="ACU6728" s="60"/>
      <c r="ACV6728" s="60"/>
      <c r="ACW6728" s="60"/>
      <c r="ACX6728" s="60"/>
      <c r="ACY6728" s="60">
        <v>0.98453326021560394</v>
      </c>
      <c r="ACZ6728" s="60"/>
      <c r="ADA6728" s="60"/>
      <c r="ADB6728" s="60"/>
      <c r="ADC6728" s="60"/>
      <c r="ADD6728" s="60"/>
      <c r="ADE6728" s="60"/>
    </row>
    <row r="6729" spans="760:785" x14ac:dyDescent="0.25">
      <c r="ACF6729" s="60"/>
      <c r="ACG6729" s="60"/>
      <c r="ACH6729" s="60"/>
      <c r="ACI6729" s="60"/>
      <c r="ACJ6729" s="60"/>
      <c r="ACK6729" s="60"/>
      <c r="ACL6729" s="60"/>
      <c r="ACM6729" s="60"/>
      <c r="ACN6729" s="60"/>
      <c r="ACO6729" s="60"/>
      <c r="ACP6729" s="60"/>
      <c r="ACQ6729" s="60"/>
      <c r="ACR6729" s="60"/>
      <c r="ACS6729" s="60"/>
      <c r="ACT6729" s="60"/>
      <c r="ACU6729" s="60"/>
      <c r="ACV6729" s="60"/>
      <c r="ACW6729" s="60"/>
      <c r="ACX6729" s="60"/>
      <c r="ACY6729" s="60">
        <v>0.98452040912202698</v>
      </c>
      <c r="ACZ6729" s="60"/>
      <c r="ADA6729" s="60"/>
      <c r="ADB6729" s="60"/>
      <c r="ADC6729" s="60"/>
      <c r="ADD6729" s="60"/>
      <c r="ADE6729" s="60"/>
    </row>
    <row r="6730" spans="760:785" x14ac:dyDescent="0.25">
      <c r="ACF6730" s="60"/>
      <c r="ACG6730" s="60"/>
      <c r="ACH6730" s="60"/>
      <c r="ACI6730" s="60"/>
      <c r="ACJ6730" s="60"/>
      <c r="ACK6730" s="60"/>
      <c r="ACL6730" s="60"/>
      <c r="ACM6730" s="60"/>
      <c r="ACN6730" s="60"/>
      <c r="ACO6730" s="60"/>
      <c r="ACP6730" s="60"/>
      <c r="ACQ6730" s="60"/>
      <c r="ACR6730" s="60"/>
      <c r="ACS6730" s="60"/>
      <c r="ACT6730" s="60"/>
      <c r="ACU6730" s="60"/>
      <c r="ACV6730" s="60"/>
      <c r="ACW6730" s="60"/>
      <c r="ACX6730" s="60"/>
      <c r="ACY6730" s="60">
        <v>0.98451839709767097</v>
      </c>
      <c r="ACZ6730" s="60"/>
      <c r="ADA6730" s="60"/>
      <c r="ADB6730" s="60"/>
      <c r="ADC6730" s="60"/>
      <c r="ADD6730" s="60"/>
      <c r="ADE6730" s="60"/>
    </row>
    <row r="6731" spans="760:785" x14ac:dyDescent="0.25">
      <c r="ACF6731" s="60"/>
      <c r="ACG6731" s="60"/>
      <c r="ACH6731" s="60"/>
      <c r="ACI6731" s="60"/>
      <c r="ACJ6731" s="60"/>
      <c r="ACK6731" s="60"/>
      <c r="ACL6731" s="60"/>
      <c r="ACM6731" s="60"/>
      <c r="ACN6731" s="60"/>
      <c r="ACO6731" s="60"/>
      <c r="ACP6731" s="60"/>
      <c r="ACQ6731" s="60"/>
      <c r="ACR6731" s="60"/>
      <c r="ACS6731" s="60"/>
      <c r="ACT6731" s="60"/>
      <c r="ACU6731" s="60"/>
      <c r="ACV6731" s="60"/>
      <c r="ACW6731" s="60"/>
      <c r="ACX6731" s="60"/>
      <c r="ACY6731" s="60">
        <v>0.98451398866078599</v>
      </c>
      <c r="ACZ6731" s="60"/>
      <c r="ADA6731" s="60"/>
      <c r="ADB6731" s="60"/>
      <c r="ADC6731" s="60"/>
      <c r="ADD6731" s="60"/>
      <c r="ADE6731" s="60"/>
    </row>
    <row r="6732" spans="760:785" x14ac:dyDescent="0.25">
      <c r="ACF6732" s="60"/>
      <c r="ACG6732" s="60"/>
      <c r="ACH6732" s="60"/>
      <c r="ACI6732" s="60"/>
      <c r="ACJ6732" s="60"/>
      <c r="ACK6732" s="60"/>
      <c r="ACL6732" s="60"/>
      <c r="ACM6732" s="60"/>
      <c r="ACN6732" s="60"/>
      <c r="ACO6732" s="60"/>
      <c r="ACP6732" s="60"/>
      <c r="ACQ6732" s="60"/>
      <c r="ACR6732" s="60"/>
      <c r="ACS6732" s="60"/>
      <c r="ACT6732" s="60"/>
      <c r="ACU6732" s="60"/>
      <c r="ACV6732" s="60"/>
      <c r="ACW6732" s="60"/>
      <c r="ACX6732" s="60"/>
      <c r="ACY6732" s="60">
        <v>0.98450785785301198</v>
      </c>
      <c r="ACZ6732" s="60"/>
      <c r="ADA6732" s="60"/>
      <c r="ADB6732" s="60"/>
      <c r="ADC6732" s="60"/>
      <c r="ADD6732" s="60"/>
      <c r="ADE6732" s="60"/>
    </row>
    <row r="6733" spans="760:785" x14ac:dyDescent="0.25">
      <c r="ACF6733" s="60"/>
      <c r="ACG6733" s="60"/>
      <c r="ACH6733" s="60"/>
      <c r="ACI6733" s="60"/>
      <c r="ACJ6733" s="60"/>
      <c r="ACK6733" s="60"/>
      <c r="ACL6733" s="60"/>
      <c r="ACM6733" s="60"/>
      <c r="ACN6733" s="60"/>
      <c r="ACO6733" s="60"/>
      <c r="ACP6733" s="60"/>
      <c r="ACQ6733" s="60"/>
      <c r="ACR6733" s="60"/>
      <c r="ACS6733" s="60"/>
      <c r="ACT6733" s="60"/>
      <c r="ACU6733" s="60"/>
      <c r="ACV6733" s="60"/>
      <c r="ACW6733" s="60"/>
      <c r="ACX6733" s="60"/>
      <c r="ACY6733" s="60">
        <v>0.98450431456231302</v>
      </c>
      <c r="ACZ6733" s="60"/>
      <c r="ADA6733" s="60"/>
      <c r="ADB6733" s="60"/>
      <c r="ADC6733" s="60"/>
      <c r="ADD6733" s="60"/>
      <c r="ADE6733" s="60"/>
    </row>
    <row r="6734" spans="760:785" x14ac:dyDescent="0.25">
      <c r="ACF6734" s="60"/>
      <c r="ACG6734" s="60"/>
      <c r="ACH6734" s="60"/>
      <c r="ACI6734" s="60"/>
      <c r="ACJ6734" s="60"/>
      <c r="ACK6734" s="60"/>
      <c r="ACL6734" s="60"/>
      <c r="ACM6734" s="60"/>
      <c r="ACN6734" s="60"/>
      <c r="ACO6734" s="60"/>
      <c r="ACP6734" s="60"/>
      <c r="ACQ6734" s="60"/>
      <c r="ACR6734" s="60"/>
      <c r="ACS6734" s="60"/>
      <c r="ACT6734" s="60"/>
      <c r="ACU6734" s="60"/>
      <c r="ACV6734" s="60"/>
      <c r="ACW6734" s="60"/>
      <c r="ACX6734" s="60"/>
      <c r="ACY6734" s="60">
        <v>0.98449840098667296</v>
      </c>
      <c r="ACZ6734" s="60"/>
      <c r="ADA6734" s="60"/>
      <c r="ADB6734" s="60"/>
      <c r="ADC6734" s="60"/>
      <c r="ADD6734" s="60"/>
      <c r="ADE6734" s="60"/>
    </row>
    <row r="6735" spans="760:785" x14ac:dyDescent="0.25">
      <c r="ACF6735" s="60"/>
      <c r="ACG6735" s="60"/>
      <c r="ACH6735" s="60"/>
      <c r="ACI6735" s="60"/>
      <c r="ACJ6735" s="60"/>
      <c r="ACK6735" s="60"/>
      <c r="ACL6735" s="60"/>
      <c r="ACM6735" s="60"/>
      <c r="ACN6735" s="60"/>
      <c r="ACO6735" s="60"/>
      <c r="ACP6735" s="60"/>
      <c r="ACQ6735" s="60"/>
      <c r="ACR6735" s="60"/>
      <c r="ACS6735" s="60"/>
      <c r="ACT6735" s="60"/>
      <c r="ACU6735" s="60"/>
      <c r="ACV6735" s="60"/>
      <c r="ACW6735" s="60"/>
      <c r="ACX6735" s="60"/>
      <c r="ACY6735" s="60">
        <v>0.98448197028580098</v>
      </c>
      <c r="ACZ6735" s="60"/>
      <c r="ADA6735" s="60"/>
      <c r="ADB6735" s="60"/>
      <c r="ADC6735" s="60"/>
      <c r="ADD6735" s="60"/>
      <c r="ADE6735" s="60"/>
    </row>
    <row r="6736" spans="760:785" x14ac:dyDescent="0.25">
      <c r="ACF6736" s="60"/>
      <c r="ACG6736" s="60"/>
      <c r="ACH6736" s="60"/>
      <c r="ACI6736" s="60"/>
      <c r="ACJ6736" s="60"/>
      <c r="ACK6736" s="60"/>
      <c r="ACL6736" s="60"/>
      <c r="ACM6736" s="60"/>
      <c r="ACN6736" s="60"/>
      <c r="ACO6736" s="60"/>
      <c r="ACP6736" s="60"/>
      <c r="ACQ6736" s="60"/>
      <c r="ACR6736" s="60"/>
      <c r="ACS6736" s="60"/>
      <c r="ACT6736" s="60"/>
      <c r="ACU6736" s="60"/>
      <c r="ACV6736" s="60"/>
      <c r="ACW6736" s="60"/>
      <c r="ACX6736" s="60"/>
      <c r="ACY6736" s="60">
        <v>0.98447941924474403</v>
      </c>
      <c r="ACZ6736" s="60"/>
      <c r="ADA6736" s="60"/>
      <c r="ADB6736" s="60"/>
      <c r="ADC6736" s="60"/>
      <c r="ADD6736" s="60"/>
      <c r="ADE6736" s="60"/>
    </row>
    <row r="6737" spans="760:785" x14ac:dyDescent="0.25">
      <c r="ACF6737" s="60"/>
      <c r="ACG6737" s="60"/>
      <c r="ACH6737" s="60"/>
      <c r="ACI6737" s="60"/>
      <c r="ACJ6737" s="60"/>
      <c r="ACK6737" s="60"/>
      <c r="ACL6737" s="60"/>
      <c r="ACM6737" s="60"/>
      <c r="ACN6737" s="60"/>
      <c r="ACO6737" s="60"/>
      <c r="ACP6737" s="60"/>
      <c r="ACQ6737" s="60"/>
      <c r="ACR6737" s="60"/>
      <c r="ACS6737" s="60"/>
      <c r="ACT6737" s="60"/>
      <c r="ACU6737" s="60"/>
      <c r="ACV6737" s="60"/>
      <c r="ACW6737" s="60"/>
      <c r="ACX6737" s="60"/>
      <c r="ACY6737" s="60">
        <v>0.98447285910219395</v>
      </c>
      <c r="ACZ6737" s="60"/>
      <c r="ADA6737" s="60"/>
      <c r="ADB6737" s="60"/>
      <c r="ADC6737" s="60"/>
      <c r="ADD6737" s="60"/>
      <c r="ADE6737" s="60"/>
    </row>
    <row r="6738" spans="760:785" x14ac:dyDescent="0.25">
      <c r="ACF6738" s="60"/>
      <c r="ACG6738" s="60"/>
      <c r="ACH6738" s="60"/>
      <c r="ACI6738" s="60"/>
      <c r="ACJ6738" s="60"/>
      <c r="ACK6738" s="60"/>
      <c r="ACL6738" s="60"/>
      <c r="ACM6738" s="60"/>
      <c r="ACN6738" s="60"/>
      <c r="ACO6738" s="60"/>
      <c r="ACP6738" s="60"/>
      <c r="ACQ6738" s="60"/>
      <c r="ACR6738" s="60"/>
      <c r="ACS6738" s="60"/>
      <c r="ACT6738" s="60"/>
      <c r="ACU6738" s="60"/>
      <c r="ACV6738" s="60"/>
      <c r="ACW6738" s="60"/>
      <c r="ACX6738" s="60"/>
      <c r="ACY6738" s="60">
        <v>0.98445320014263904</v>
      </c>
      <c r="ACZ6738" s="60"/>
      <c r="ADA6738" s="60"/>
      <c r="ADB6738" s="60"/>
      <c r="ADC6738" s="60"/>
      <c r="ADD6738" s="60"/>
      <c r="ADE6738" s="60"/>
    </row>
    <row r="6739" spans="760:785" x14ac:dyDescent="0.25">
      <c r="ACF6739" s="60"/>
      <c r="ACG6739" s="60"/>
      <c r="ACH6739" s="60"/>
      <c r="ACI6739" s="60"/>
      <c r="ACJ6739" s="60"/>
      <c r="ACK6739" s="60"/>
      <c r="ACL6739" s="60"/>
      <c r="ACM6739" s="60"/>
      <c r="ACN6739" s="60"/>
      <c r="ACO6739" s="60"/>
      <c r="ACP6739" s="60"/>
      <c r="ACQ6739" s="60"/>
      <c r="ACR6739" s="60"/>
      <c r="ACS6739" s="60"/>
      <c r="ACT6739" s="60"/>
      <c r="ACU6739" s="60"/>
      <c r="ACV6739" s="60"/>
      <c r="ACW6739" s="60"/>
      <c r="ACX6739" s="60"/>
      <c r="ACY6739" s="60">
        <v>0.98445310730421898</v>
      </c>
      <c r="ACZ6739" s="60"/>
      <c r="ADA6739" s="60"/>
      <c r="ADB6739" s="60"/>
      <c r="ADC6739" s="60"/>
      <c r="ADD6739" s="60"/>
      <c r="ADE6739" s="60"/>
    </row>
    <row r="6740" spans="760:785" x14ac:dyDescent="0.25">
      <c r="ACF6740" s="60"/>
      <c r="ACG6740" s="60"/>
      <c r="ACH6740" s="60"/>
      <c r="ACI6740" s="60"/>
      <c r="ACJ6740" s="60"/>
      <c r="ACK6740" s="60"/>
      <c r="ACL6740" s="60"/>
      <c r="ACM6740" s="60"/>
      <c r="ACN6740" s="60"/>
      <c r="ACO6740" s="60"/>
      <c r="ACP6740" s="60"/>
      <c r="ACQ6740" s="60"/>
      <c r="ACR6740" s="60"/>
      <c r="ACS6740" s="60"/>
      <c r="ACT6740" s="60"/>
      <c r="ACU6740" s="60"/>
      <c r="ACV6740" s="60"/>
      <c r="ACW6740" s="60"/>
      <c r="ACX6740" s="60"/>
      <c r="ACY6740" s="60">
        <v>0.98445235365368999</v>
      </c>
      <c r="ACZ6740" s="60"/>
      <c r="ADA6740" s="60"/>
      <c r="ADB6740" s="60"/>
      <c r="ADC6740" s="60"/>
      <c r="ADD6740" s="60"/>
      <c r="ADE6740" s="60"/>
    </row>
    <row r="6741" spans="760:785" x14ac:dyDescent="0.25">
      <c r="ACF6741" s="60"/>
      <c r="ACG6741" s="60"/>
      <c r="ACH6741" s="60"/>
      <c r="ACI6741" s="60"/>
      <c r="ACJ6741" s="60"/>
      <c r="ACK6741" s="60"/>
      <c r="ACL6741" s="60"/>
      <c r="ACM6741" s="60"/>
      <c r="ACN6741" s="60"/>
      <c r="ACO6741" s="60"/>
      <c r="ACP6741" s="60"/>
      <c r="ACQ6741" s="60"/>
      <c r="ACR6741" s="60"/>
      <c r="ACS6741" s="60"/>
      <c r="ACT6741" s="60"/>
      <c r="ACU6741" s="60"/>
      <c r="ACV6741" s="60"/>
      <c r="ACW6741" s="60"/>
      <c r="ACX6741" s="60"/>
      <c r="ACY6741" s="60">
        <v>0.98444262077552702</v>
      </c>
      <c r="ACZ6741" s="60"/>
      <c r="ADA6741" s="60"/>
      <c r="ADB6741" s="60"/>
      <c r="ADC6741" s="60"/>
      <c r="ADD6741" s="60"/>
      <c r="ADE6741" s="60"/>
    </row>
    <row r="6742" spans="760:785" x14ac:dyDescent="0.25">
      <c r="ACF6742" s="60"/>
      <c r="ACG6742" s="60"/>
      <c r="ACH6742" s="60"/>
      <c r="ACI6742" s="60"/>
      <c r="ACJ6742" s="60"/>
      <c r="ACK6742" s="60"/>
      <c r="ACL6742" s="60"/>
      <c r="ACM6742" s="60"/>
      <c r="ACN6742" s="60"/>
      <c r="ACO6742" s="60"/>
      <c r="ACP6742" s="60"/>
      <c r="ACQ6742" s="60"/>
      <c r="ACR6742" s="60"/>
      <c r="ACS6742" s="60"/>
      <c r="ACT6742" s="60"/>
      <c r="ACU6742" s="60"/>
      <c r="ACV6742" s="60"/>
      <c r="ACW6742" s="60"/>
      <c r="ACX6742" s="60"/>
      <c r="ACY6742" s="60">
        <v>0.98442839791787196</v>
      </c>
      <c r="ACZ6742" s="60"/>
      <c r="ADA6742" s="60"/>
      <c r="ADB6742" s="60"/>
      <c r="ADC6742" s="60"/>
      <c r="ADD6742" s="60"/>
      <c r="ADE6742" s="60"/>
    </row>
    <row r="6743" spans="760:785" x14ac:dyDescent="0.25">
      <c r="ACF6743" s="60"/>
      <c r="ACG6743" s="60"/>
      <c r="ACH6743" s="60"/>
      <c r="ACI6743" s="60"/>
      <c r="ACJ6743" s="60"/>
      <c r="ACK6743" s="60"/>
      <c r="ACL6743" s="60"/>
      <c r="ACM6743" s="60"/>
      <c r="ACN6743" s="60"/>
      <c r="ACO6743" s="60"/>
      <c r="ACP6743" s="60"/>
      <c r="ACQ6743" s="60"/>
      <c r="ACR6743" s="60"/>
      <c r="ACS6743" s="60"/>
      <c r="ACT6743" s="60"/>
      <c r="ACU6743" s="60"/>
      <c r="ACV6743" s="60"/>
      <c r="ACW6743" s="60"/>
      <c r="ACX6743" s="60"/>
      <c r="ACY6743" s="60">
        <v>0.984408624885454</v>
      </c>
      <c r="ACZ6743" s="60"/>
      <c r="ADA6743" s="60"/>
      <c r="ADB6743" s="60"/>
      <c r="ADC6743" s="60"/>
      <c r="ADD6743" s="60"/>
      <c r="ADE6743" s="60"/>
    </row>
    <row r="6744" spans="760:785" x14ac:dyDescent="0.25">
      <c r="ACF6744" s="60"/>
      <c r="ACG6744" s="60"/>
      <c r="ACH6744" s="60"/>
      <c r="ACI6744" s="60"/>
      <c r="ACJ6744" s="60"/>
      <c r="ACK6744" s="60"/>
      <c r="ACL6744" s="60"/>
      <c r="ACM6744" s="60"/>
      <c r="ACN6744" s="60"/>
      <c r="ACO6744" s="60"/>
      <c r="ACP6744" s="60"/>
      <c r="ACQ6744" s="60"/>
      <c r="ACR6744" s="60"/>
      <c r="ACS6744" s="60"/>
      <c r="ACT6744" s="60"/>
      <c r="ACU6744" s="60"/>
      <c r="ACV6744" s="60"/>
      <c r="ACW6744" s="60"/>
      <c r="ACX6744" s="60"/>
      <c r="ACY6744" s="60">
        <v>0.98438744361675001</v>
      </c>
      <c r="ACZ6744" s="60"/>
      <c r="ADA6744" s="60"/>
      <c r="ADB6744" s="60"/>
      <c r="ADC6744" s="60"/>
      <c r="ADD6744" s="60"/>
      <c r="ADE6744" s="60"/>
    </row>
    <row r="6745" spans="760:785" x14ac:dyDescent="0.25">
      <c r="ACF6745" s="60"/>
      <c r="ACG6745" s="60"/>
      <c r="ACH6745" s="60"/>
      <c r="ACI6745" s="60"/>
      <c r="ACJ6745" s="60"/>
      <c r="ACK6745" s="60"/>
      <c r="ACL6745" s="60"/>
      <c r="ACM6745" s="60"/>
      <c r="ACN6745" s="60"/>
      <c r="ACO6745" s="60"/>
      <c r="ACP6745" s="60"/>
      <c r="ACQ6745" s="60"/>
      <c r="ACR6745" s="60"/>
      <c r="ACS6745" s="60"/>
      <c r="ACT6745" s="60"/>
      <c r="ACU6745" s="60"/>
      <c r="ACV6745" s="60"/>
      <c r="ACW6745" s="60"/>
      <c r="ACX6745" s="60"/>
      <c r="ACY6745" s="60">
        <v>0.984384201171699</v>
      </c>
      <c r="ACZ6745" s="60"/>
      <c r="ADA6745" s="60"/>
      <c r="ADB6745" s="60"/>
      <c r="ADC6745" s="60"/>
      <c r="ADD6745" s="60"/>
      <c r="ADE6745" s="60"/>
    </row>
    <row r="6746" spans="760:785" x14ac:dyDescent="0.25">
      <c r="ACF6746" s="60"/>
      <c r="ACG6746" s="60"/>
      <c r="ACH6746" s="60"/>
      <c r="ACI6746" s="60"/>
      <c r="ACJ6746" s="60"/>
      <c r="ACK6746" s="60"/>
      <c r="ACL6746" s="60"/>
      <c r="ACM6746" s="60"/>
      <c r="ACN6746" s="60"/>
      <c r="ACO6746" s="60"/>
      <c r="ACP6746" s="60"/>
      <c r="ACQ6746" s="60"/>
      <c r="ACR6746" s="60"/>
      <c r="ACS6746" s="60"/>
      <c r="ACT6746" s="60"/>
      <c r="ACU6746" s="60"/>
      <c r="ACV6746" s="60"/>
      <c r="ACW6746" s="60"/>
      <c r="ACX6746" s="60"/>
      <c r="ACY6746" s="60">
        <v>0.98437890738449396</v>
      </c>
      <c r="ACZ6746" s="60"/>
      <c r="ADA6746" s="60"/>
      <c r="ADB6746" s="60"/>
      <c r="ADC6746" s="60"/>
      <c r="ADD6746" s="60"/>
      <c r="ADE6746" s="60"/>
    </row>
    <row r="6747" spans="760:785" x14ac:dyDescent="0.25">
      <c r="ACF6747" s="60"/>
      <c r="ACG6747" s="60"/>
      <c r="ACH6747" s="60"/>
      <c r="ACI6747" s="60"/>
      <c r="ACJ6747" s="60"/>
      <c r="ACK6747" s="60"/>
      <c r="ACL6747" s="60"/>
      <c r="ACM6747" s="60"/>
      <c r="ACN6747" s="60"/>
      <c r="ACO6747" s="60"/>
      <c r="ACP6747" s="60"/>
      <c r="ACQ6747" s="60"/>
      <c r="ACR6747" s="60"/>
      <c r="ACS6747" s="60"/>
      <c r="ACT6747" s="60"/>
      <c r="ACU6747" s="60"/>
      <c r="ACV6747" s="60"/>
      <c r="ACW6747" s="60"/>
      <c r="ACX6747" s="60"/>
      <c r="ACY6747" s="60">
        <v>0.98436592588902005</v>
      </c>
      <c r="ACZ6747" s="60"/>
      <c r="ADA6747" s="60"/>
      <c r="ADB6747" s="60"/>
      <c r="ADC6747" s="60"/>
      <c r="ADD6747" s="60"/>
      <c r="ADE6747" s="60"/>
    </row>
    <row r="6748" spans="760:785" x14ac:dyDescent="0.25">
      <c r="ACF6748" s="60"/>
      <c r="ACG6748" s="60"/>
      <c r="ACH6748" s="60"/>
      <c r="ACI6748" s="60"/>
      <c r="ACJ6748" s="60"/>
      <c r="ACK6748" s="60"/>
      <c r="ACL6748" s="60"/>
      <c r="ACM6748" s="60"/>
      <c r="ACN6748" s="60"/>
      <c r="ACO6748" s="60"/>
      <c r="ACP6748" s="60"/>
      <c r="ACQ6748" s="60"/>
      <c r="ACR6748" s="60"/>
      <c r="ACS6748" s="60"/>
      <c r="ACT6748" s="60"/>
      <c r="ACU6748" s="60"/>
      <c r="ACV6748" s="60"/>
      <c r="ACW6748" s="60"/>
      <c r="ACX6748" s="60"/>
      <c r="ACY6748" s="60">
        <v>0.98435545055406704</v>
      </c>
      <c r="ACZ6748" s="60"/>
      <c r="ADA6748" s="60"/>
      <c r="ADB6748" s="60"/>
      <c r="ADC6748" s="60"/>
      <c r="ADD6748" s="60"/>
      <c r="ADE6748" s="60"/>
    </row>
    <row r="6749" spans="760:785" x14ac:dyDescent="0.25">
      <c r="ACF6749" s="60"/>
      <c r="ACG6749" s="60"/>
      <c r="ACH6749" s="60"/>
      <c r="ACI6749" s="60"/>
      <c r="ACJ6749" s="60"/>
      <c r="ACK6749" s="60"/>
      <c r="ACL6749" s="60"/>
      <c r="ACM6749" s="60"/>
      <c r="ACN6749" s="60"/>
      <c r="ACO6749" s="60"/>
      <c r="ACP6749" s="60"/>
      <c r="ACQ6749" s="60"/>
      <c r="ACR6749" s="60"/>
      <c r="ACS6749" s="60"/>
      <c r="ACT6749" s="60"/>
      <c r="ACU6749" s="60"/>
      <c r="ACV6749" s="60"/>
      <c r="ACW6749" s="60"/>
      <c r="ACX6749" s="60"/>
      <c r="ACY6749" s="60">
        <v>0.98432850884685597</v>
      </c>
      <c r="ACZ6749" s="60"/>
      <c r="ADA6749" s="60"/>
      <c r="ADB6749" s="60"/>
      <c r="ADC6749" s="60"/>
      <c r="ADD6749" s="60"/>
      <c r="ADE6749" s="60"/>
    </row>
    <row r="6750" spans="760:785" x14ac:dyDescent="0.25">
      <c r="ACF6750" s="60"/>
      <c r="ACG6750" s="60"/>
      <c r="ACH6750" s="60"/>
      <c r="ACI6750" s="60"/>
      <c r="ACJ6750" s="60"/>
      <c r="ACK6750" s="60"/>
      <c r="ACL6750" s="60"/>
      <c r="ACM6750" s="60"/>
      <c r="ACN6750" s="60"/>
      <c r="ACO6750" s="60"/>
      <c r="ACP6750" s="60"/>
      <c r="ACQ6750" s="60"/>
      <c r="ACR6750" s="60"/>
      <c r="ACS6750" s="60"/>
      <c r="ACT6750" s="60"/>
      <c r="ACU6750" s="60"/>
      <c r="ACV6750" s="60"/>
      <c r="ACW6750" s="60"/>
      <c r="ACX6750" s="60"/>
      <c r="ACY6750" s="60">
        <v>0.98431484102440503</v>
      </c>
      <c r="ACZ6750" s="60"/>
      <c r="ADA6750" s="60"/>
      <c r="ADB6750" s="60"/>
      <c r="ADC6750" s="60"/>
      <c r="ADD6750" s="60"/>
      <c r="ADE6750" s="60"/>
    </row>
    <row r="6751" spans="760:785" x14ac:dyDescent="0.25">
      <c r="ACF6751" s="60"/>
      <c r="ACG6751" s="60"/>
      <c r="ACH6751" s="60"/>
      <c r="ACI6751" s="60"/>
      <c r="ACJ6751" s="60"/>
      <c r="ACK6751" s="60"/>
      <c r="ACL6751" s="60"/>
      <c r="ACM6751" s="60"/>
      <c r="ACN6751" s="60"/>
      <c r="ACO6751" s="60"/>
      <c r="ACP6751" s="60"/>
      <c r="ACQ6751" s="60"/>
      <c r="ACR6751" s="60"/>
      <c r="ACS6751" s="60"/>
      <c r="ACT6751" s="60"/>
      <c r="ACU6751" s="60"/>
      <c r="ACV6751" s="60"/>
      <c r="ACW6751" s="60"/>
      <c r="ACX6751" s="60"/>
      <c r="ACY6751" s="60">
        <v>0.984297355083804</v>
      </c>
      <c r="ACZ6751" s="60"/>
      <c r="ADA6751" s="60"/>
      <c r="ADB6751" s="60"/>
      <c r="ADC6751" s="60"/>
      <c r="ADD6751" s="60"/>
      <c r="ADE6751" s="60"/>
    </row>
    <row r="6752" spans="760:785" x14ac:dyDescent="0.25">
      <c r="ACF6752" s="60"/>
      <c r="ACG6752" s="60"/>
      <c r="ACH6752" s="60"/>
      <c r="ACI6752" s="60"/>
      <c r="ACJ6752" s="60"/>
      <c r="ACK6752" s="60"/>
      <c r="ACL6752" s="60"/>
      <c r="ACM6752" s="60"/>
      <c r="ACN6752" s="60"/>
      <c r="ACO6752" s="60"/>
      <c r="ACP6752" s="60"/>
      <c r="ACQ6752" s="60"/>
      <c r="ACR6752" s="60"/>
      <c r="ACS6752" s="60"/>
      <c r="ACT6752" s="60"/>
      <c r="ACU6752" s="60"/>
      <c r="ACV6752" s="60"/>
      <c r="ACW6752" s="60"/>
      <c r="ACX6752" s="60"/>
      <c r="ACY6752" s="60">
        <v>0.98429713251250195</v>
      </c>
      <c r="ACZ6752" s="60"/>
      <c r="ADA6752" s="60"/>
      <c r="ADB6752" s="60"/>
      <c r="ADC6752" s="60"/>
      <c r="ADD6752" s="60"/>
      <c r="ADE6752" s="60"/>
    </row>
    <row r="6753" spans="760:785" x14ac:dyDescent="0.25">
      <c r="ACF6753" s="60"/>
      <c r="ACG6753" s="60"/>
      <c r="ACH6753" s="60"/>
      <c r="ACI6753" s="60"/>
      <c r="ACJ6753" s="60"/>
      <c r="ACK6753" s="60"/>
      <c r="ACL6753" s="60"/>
      <c r="ACM6753" s="60"/>
      <c r="ACN6753" s="60"/>
      <c r="ACO6753" s="60"/>
      <c r="ACP6753" s="60"/>
      <c r="ACQ6753" s="60"/>
      <c r="ACR6753" s="60"/>
      <c r="ACS6753" s="60"/>
      <c r="ACT6753" s="60"/>
      <c r="ACU6753" s="60"/>
      <c r="ACV6753" s="60"/>
      <c r="ACW6753" s="60"/>
      <c r="ACX6753" s="60"/>
      <c r="ACY6753" s="60">
        <v>0.98429152868370995</v>
      </c>
      <c r="ACZ6753" s="60"/>
      <c r="ADA6753" s="60"/>
      <c r="ADB6753" s="60"/>
      <c r="ADC6753" s="60"/>
      <c r="ADD6753" s="60"/>
      <c r="ADE6753" s="60"/>
    </row>
    <row r="6754" spans="760:785" x14ac:dyDescent="0.25">
      <c r="ACF6754" s="60"/>
      <c r="ACG6754" s="60"/>
      <c r="ACH6754" s="60"/>
      <c r="ACI6754" s="60"/>
      <c r="ACJ6754" s="60"/>
      <c r="ACK6754" s="60"/>
      <c r="ACL6754" s="60"/>
      <c r="ACM6754" s="60"/>
      <c r="ACN6754" s="60"/>
      <c r="ACO6754" s="60"/>
      <c r="ACP6754" s="60"/>
      <c r="ACQ6754" s="60"/>
      <c r="ACR6754" s="60"/>
      <c r="ACS6754" s="60"/>
      <c r="ACT6754" s="60"/>
      <c r="ACU6754" s="60"/>
      <c r="ACV6754" s="60"/>
      <c r="ACW6754" s="60"/>
      <c r="ACX6754" s="60"/>
      <c r="ACY6754" s="60">
        <v>0.98428274054476805</v>
      </c>
      <c r="ACZ6754" s="60"/>
      <c r="ADA6754" s="60"/>
      <c r="ADB6754" s="60"/>
      <c r="ADC6754" s="60"/>
      <c r="ADD6754" s="60"/>
      <c r="ADE6754" s="60"/>
    </row>
    <row r="6755" spans="760:785" x14ac:dyDescent="0.25">
      <c r="ACF6755" s="60"/>
      <c r="ACG6755" s="60"/>
      <c r="ACH6755" s="60"/>
      <c r="ACI6755" s="60"/>
      <c r="ACJ6755" s="60"/>
      <c r="ACK6755" s="60"/>
      <c r="ACL6755" s="60"/>
      <c r="ACM6755" s="60"/>
      <c r="ACN6755" s="60"/>
      <c r="ACO6755" s="60"/>
      <c r="ACP6755" s="60"/>
      <c r="ACQ6755" s="60"/>
      <c r="ACR6755" s="60"/>
      <c r="ACS6755" s="60"/>
      <c r="ACT6755" s="60"/>
      <c r="ACU6755" s="60"/>
      <c r="ACV6755" s="60"/>
      <c r="ACW6755" s="60"/>
      <c r="ACX6755" s="60"/>
      <c r="ACY6755" s="60">
        <v>0.98426831851235796</v>
      </c>
      <c r="ACZ6755" s="60"/>
      <c r="ADA6755" s="60"/>
      <c r="ADB6755" s="60"/>
      <c r="ADC6755" s="60"/>
      <c r="ADD6755" s="60"/>
      <c r="ADE6755" s="60"/>
    </row>
    <row r="6756" spans="760:785" x14ac:dyDescent="0.25">
      <c r="ACF6756" s="60"/>
      <c r="ACG6756" s="60"/>
      <c r="ACH6756" s="60"/>
      <c r="ACI6756" s="60"/>
      <c r="ACJ6756" s="60"/>
      <c r="ACK6756" s="60"/>
      <c r="ACL6756" s="60"/>
      <c r="ACM6756" s="60"/>
      <c r="ACN6756" s="60"/>
      <c r="ACO6756" s="60"/>
      <c r="ACP6756" s="60"/>
      <c r="ACQ6756" s="60"/>
      <c r="ACR6756" s="60"/>
      <c r="ACS6756" s="60"/>
      <c r="ACT6756" s="60"/>
      <c r="ACU6756" s="60"/>
      <c r="ACV6756" s="60"/>
      <c r="ACW6756" s="60"/>
      <c r="ACX6756" s="60"/>
      <c r="ACY6756" s="60">
        <v>0.98425218576603801</v>
      </c>
      <c r="ACZ6756" s="60"/>
      <c r="ADA6756" s="60"/>
      <c r="ADB6756" s="60"/>
      <c r="ADC6756" s="60"/>
      <c r="ADD6756" s="60"/>
      <c r="ADE6756" s="60"/>
    </row>
    <row r="6757" spans="760:785" x14ac:dyDescent="0.25">
      <c r="ACF6757" s="60"/>
      <c r="ACG6757" s="60"/>
      <c r="ACH6757" s="60"/>
      <c r="ACI6757" s="60"/>
      <c r="ACJ6757" s="60"/>
      <c r="ACK6757" s="60"/>
      <c r="ACL6757" s="60"/>
      <c r="ACM6757" s="60"/>
      <c r="ACN6757" s="60"/>
      <c r="ACO6757" s="60"/>
      <c r="ACP6757" s="60"/>
      <c r="ACQ6757" s="60"/>
      <c r="ACR6757" s="60"/>
      <c r="ACS6757" s="60"/>
      <c r="ACT6757" s="60"/>
      <c r="ACU6757" s="60"/>
      <c r="ACV6757" s="60"/>
      <c r="ACW6757" s="60"/>
      <c r="ACX6757" s="60"/>
      <c r="ACY6757" s="60">
        <v>0.98423610346617096</v>
      </c>
      <c r="ACZ6757" s="60"/>
      <c r="ADA6757" s="60"/>
      <c r="ADB6757" s="60"/>
      <c r="ADC6757" s="60"/>
      <c r="ADD6757" s="60"/>
      <c r="ADE6757" s="60"/>
    </row>
    <row r="6758" spans="760:785" x14ac:dyDescent="0.25">
      <c r="ACF6758" s="60"/>
      <c r="ACG6758" s="60"/>
      <c r="ACH6758" s="60"/>
      <c r="ACI6758" s="60"/>
      <c r="ACJ6758" s="60"/>
      <c r="ACK6758" s="60"/>
      <c r="ACL6758" s="60"/>
      <c r="ACM6758" s="60"/>
      <c r="ACN6758" s="60"/>
      <c r="ACO6758" s="60"/>
      <c r="ACP6758" s="60"/>
      <c r="ACQ6758" s="60"/>
      <c r="ACR6758" s="60"/>
      <c r="ACS6758" s="60"/>
      <c r="ACT6758" s="60"/>
      <c r="ACU6758" s="60"/>
      <c r="ACV6758" s="60"/>
      <c r="ACW6758" s="60"/>
      <c r="ACX6758" s="60"/>
      <c r="ACY6758" s="60">
        <v>0.98423578080695195</v>
      </c>
      <c r="ACZ6758" s="60"/>
      <c r="ADA6758" s="60"/>
      <c r="ADB6758" s="60"/>
      <c r="ADC6758" s="60"/>
      <c r="ADD6758" s="60"/>
      <c r="ADE6758" s="60"/>
    </row>
    <row r="6759" spans="760:785" x14ac:dyDescent="0.25">
      <c r="ACF6759" s="60"/>
      <c r="ACG6759" s="60"/>
      <c r="ACH6759" s="60"/>
      <c r="ACI6759" s="60"/>
      <c r="ACJ6759" s="60"/>
      <c r="ACK6759" s="60"/>
      <c r="ACL6759" s="60"/>
      <c r="ACM6759" s="60"/>
      <c r="ACN6759" s="60"/>
      <c r="ACO6759" s="60"/>
      <c r="ACP6759" s="60"/>
      <c r="ACQ6759" s="60"/>
      <c r="ACR6759" s="60"/>
      <c r="ACS6759" s="60"/>
      <c r="ACT6759" s="60"/>
      <c r="ACU6759" s="60"/>
      <c r="ACV6759" s="60"/>
      <c r="ACW6759" s="60"/>
      <c r="ACX6759" s="60"/>
      <c r="ACY6759" s="60">
        <v>0.98422860483089503</v>
      </c>
      <c r="ACZ6759" s="60"/>
      <c r="ADA6759" s="60"/>
      <c r="ADB6759" s="60"/>
      <c r="ADC6759" s="60"/>
      <c r="ADD6759" s="60"/>
      <c r="ADE6759" s="60"/>
    </row>
    <row r="6760" spans="760:785" x14ac:dyDescent="0.25">
      <c r="ACF6760" s="60"/>
      <c r="ACG6760" s="60"/>
      <c r="ACH6760" s="60"/>
      <c r="ACI6760" s="60"/>
      <c r="ACJ6760" s="60"/>
      <c r="ACK6760" s="60"/>
      <c r="ACL6760" s="60"/>
      <c r="ACM6760" s="60"/>
      <c r="ACN6760" s="60"/>
      <c r="ACO6760" s="60"/>
      <c r="ACP6760" s="60"/>
      <c r="ACQ6760" s="60"/>
      <c r="ACR6760" s="60"/>
      <c r="ACS6760" s="60"/>
      <c r="ACT6760" s="60"/>
      <c r="ACU6760" s="60"/>
      <c r="ACV6760" s="60"/>
      <c r="ACW6760" s="60"/>
      <c r="ACX6760" s="60"/>
      <c r="ACY6760" s="60">
        <v>0.98421086972549998</v>
      </c>
      <c r="ACZ6760" s="60"/>
      <c r="ADA6760" s="60"/>
      <c r="ADB6760" s="60"/>
      <c r="ADC6760" s="60"/>
      <c r="ADD6760" s="60"/>
      <c r="ADE6760" s="60"/>
    </row>
    <row r="6761" spans="760:785" x14ac:dyDescent="0.25">
      <c r="ACF6761" s="60"/>
      <c r="ACG6761" s="60"/>
      <c r="ACH6761" s="60"/>
      <c r="ACI6761" s="60"/>
      <c r="ACJ6761" s="60"/>
      <c r="ACK6761" s="60"/>
      <c r="ACL6761" s="60"/>
      <c r="ACM6761" s="60"/>
      <c r="ACN6761" s="60"/>
      <c r="ACO6761" s="60"/>
      <c r="ACP6761" s="60"/>
      <c r="ACQ6761" s="60"/>
      <c r="ACR6761" s="60"/>
      <c r="ACS6761" s="60"/>
      <c r="ACT6761" s="60"/>
      <c r="ACU6761" s="60"/>
      <c r="ACV6761" s="60"/>
      <c r="ACW6761" s="60"/>
      <c r="ACX6761" s="60"/>
      <c r="ACY6761" s="60">
        <v>0.98419168914897104</v>
      </c>
      <c r="ACZ6761" s="60"/>
      <c r="ADA6761" s="60"/>
      <c r="ADB6761" s="60"/>
      <c r="ADC6761" s="60"/>
      <c r="ADD6761" s="60"/>
      <c r="ADE6761" s="60"/>
    </row>
    <row r="6762" spans="760:785" x14ac:dyDescent="0.25">
      <c r="ACF6762" s="60"/>
      <c r="ACG6762" s="60"/>
      <c r="ACH6762" s="60"/>
      <c r="ACI6762" s="60"/>
      <c r="ACJ6762" s="60"/>
      <c r="ACK6762" s="60"/>
      <c r="ACL6762" s="60"/>
      <c r="ACM6762" s="60"/>
      <c r="ACN6762" s="60"/>
      <c r="ACO6762" s="60"/>
      <c r="ACP6762" s="60"/>
      <c r="ACQ6762" s="60"/>
      <c r="ACR6762" s="60"/>
      <c r="ACS6762" s="60"/>
      <c r="ACT6762" s="60"/>
      <c r="ACU6762" s="60"/>
      <c r="ACV6762" s="60"/>
      <c r="ACW6762" s="60"/>
      <c r="ACX6762" s="60"/>
      <c r="ACY6762" s="60">
        <v>0.98418274545943396</v>
      </c>
      <c r="ACZ6762" s="60"/>
      <c r="ADA6762" s="60"/>
      <c r="ADB6762" s="60"/>
      <c r="ADC6762" s="60"/>
      <c r="ADD6762" s="60"/>
      <c r="ADE6762" s="60"/>
    </row>
    <row r="6763" spans="760:785" x14ac:dyDescent="0.25">
      <c r="ACF6763" s="60"/>
      <c r="ACG6763" s="60"/>
      <c r="ACH6763" s="60"/>
      <c r="ACI6763" s="60"/>
      <c r="ACJ6763" s="60"/>
      <c r="ACK6763" s="60"/>
      <c r="ACL6763" s="60"/>
      <c r="ACM6763" s="60"/>
      <c r="ACN6763" s="60"/>
      <c r="ACO6763" s="60"/>
      <c r="ACP6763" s="60"/>
      <c r="ACQ6763" s="60"/>
      <c r="ACR6763" s="60"/>
      <c r="ACS6763" s="60"/>
      <c r="ACT6763" s="60"/>
      <c r="ACU6763" s="60"/>
      <c r="ACV6763" s="60"/>
      <c r="ACW6763" s="60"/>
      <c r="ACX6763" s="60"/>
      <c r="ACY6763" s="60">
        <v>0.98416701097514503</v>
      </c>
      <c r="ACZ6763" s="60"/>
      <c r="ADA6763" s="60"/>
      <c r="ADB6763" s="60"/>
      <c r="ADC6763" s="60"/>
      <c r="ADD6763" s="60"/>
      <c r="ADE6763" s="60"/>
    </row>
    <row r="6764" spans="760:785" x14ac:dyDescent="0.25">
      <c r="ACF6764" s="60"/>
      <c r="ACG6764" s="60"/>
      <c r="ACH6764" s="60"/>
      <c r="ACI6764" s="60"/>
      <c r="ACJ6764" s="60"/>
      <c r="ACK6764" s="60"/>
      <c r="ACL6764" s="60"/>
      <c r="ACM6764" s="60"/>
      <c r="ACN6764" s="60"/>
      <c r="ACO6764" s="60"/>
      <c r="ACP6764" s="60"/>
      <c r="ACQ6764" s="60"/>
      <c r="ACR6764" s="60"/>
      <c r="ACS6764" s="60"/>
      <c r="ACT6764" s="60"/>
      <c r="ACU6764" s="60"/>
      <c r="ACV6764" s="60"/>
      <c r="ACW6764" s="60"/>
      <c r="ACX6764" s="60"/>
      <c r="ACY6764" s="60">
        <v>0.98416490915709898</v>
      </c>
      <c r="ACZ6764" s="60"/>
      <c r="ADA6764" s="60"/>
      <c r="ADB6764" s="60"/>
      <c r="ADC6764" s="60"/>
      <c r="ADD6764" s="60"/>
      <c r="ADE6764" s="60"/>
    </row>
    <row r="6765" spans="760:785" x14ac:dyDescent="0.25">
      <c r="ACF6765" s="60"/>
      <c r="ACG6765" s="60"/>
      <c r="ACH6765" s="60"/>
      <c r="ACI6765" s="60"/>
      <c r="ACJ6765" s="60"/>
      <c r="ACK6765" s="60"/>
      <c r="ACL6765" s="60"/>
      <c r="ACM6765" s="60"/>
      <c r="ACN6765" s="60"/>
      <c r="ACO6765" s="60"/>
      <c r="ACP6765" s="60"/>
      <c r="ACQ6765" s="60"/>
      <c r="ACR6765" s="60"/>
      <c r="ACS6765" s="60"/>
      <c r="ACT6765" s="60"/>
      <c r="ACU6765" s="60"/>
      <c r="ACV6765" s="60"/>
      <c r="ACW6765" s="60"/>
      <c r="ACX6765" s="60"/>
      <c r="ACY6765" s="60">
        <v>0.98415844400955199</v>
      </c>
      <c r="ACZ6765" s="60"/>
      <c r="ADA6765" s="60"/>
      <c r="ADB6765" s="60"/>
      <c r="ADC6765" s="60"/>
      <c r="ADD6765" s="60"/>
      <c r="ADE6765" s="60"/>
    </row>
    <row r="6766" spans="760:785" x14ac:dyDescent="0.25">
      <c r="ACF6766" s="60"/>
      <c r="ACG6766" s="60"/>
      <c r="ACH6766" s="60"/>
      <c r="ACI6766" s="60"/>
      <c r="ACJ6766" s="60"/>
      <c r="ACK6766" s="60"/>
      <c r="ACL6766" s="60"/>
      <c r="ACM6766" s="60"/>
      <c r="ACN6766" s="60"/>
      <c r="ACO6766" s="60"/>
      <c r="ACP6766" s="60"/>
      <c r="ACQ6766" s="60"/>
      <c r="ACR6766" s="60"/>
      <c r="ACS6766" s="60"/>
      <c r="ACT6766" s="60"/>
      <c r="ACU6766" s="60"/>
      <c r="ACV6766" s="60"/>
      <c r="ACW6766" s="60"/>
      <c r="ACX6766" s="60"/>
      <c r="ACY6766" s="60">
        <v>0.98415742913959803</v>
      </c>
      <c r="ACZ6766" s="60"/>
      <c r="ADA6766" s="60"/>
      <c r="ADB6766" s="60"/>
      <c r="ADC6766" s="60"/>
      <c r="ADD6766" s="60"/>
      <c r="ADE6766" s="60"/>
    </row>
    <row r="6767" spans="760:785" x14ac:dyDescent="0.25">
      <c r="ACF6767" s="60"/>
      <c r="ACG6767" s="60"/>
      <c r="ACH6767" s="60"/>
      <c r="ACI6767" s="60"/>
      <c r="ACJ6767" s="60"/>
      <c r="ACK6767" s="60"/>
      <c r="ACL6767" s="60"/>
      <c r="ACM6767" s="60"/>
      <c r="ACN6767" s="60"/>
      <c r="ACO6767" s="60"/>
      <c r="ACP6767" s="60"/>
      <c r="ACQ6767" s="60"/>
      <c r="ACR6767" s="60"/>
      <c r="ACS6767" s="60"/>
      <c r="ACT6767" s="60"/>
      <c r="ACU6767" s="60"/>
      <c r="ACV6767" s="60"/>
      <c r="ACW6767" s="60"/>
      <c r="ACX6767" s="60"/>
      <c r="ACY6767" s="60">
        <v>0.98415378189309599</v>
      </c>
      <c r="ACZ6767" s="60"/>
      <c r="ADA6767" s="60"/>
      <c r="ADB6767" s="60"/>
      <c r="ADC6767" s="60"/>
      <c r="ADD6767" s="60"/>
      <c r="ADE6767" s="60"/>
    </row>
    <row r="6768" spans="760:785" x14ac:dyDescent="0.25">
      <c r="ACF6768" s="60"/>
      <c r="ACG6768" s="60"/>
      <c r="ACH6768" s="60"/>
      <c r="ACI6768" s="60"/>
      <c r="ACJ6768" s="60"/>
      <c r="ACK6768" s="60"/>
      <c r="ACL6768" s="60"/>
      <c r="ACM6768" s="60"/>
      <c r="ACN6768" s="60"/>
      <c r="ACO6768" s="60"/>
      <c r="ACP6768" s="60"/>
      <c r="ACQ6768" s="60"/>
      <c r="ACR6768" s="60"/>
      <c r="ACS6768" s="60"/>
      <c r="ACT6768" s="60"/>
      <c r="ACU6768" s="60"/>
      <c r="ACV6768" s="60"/>
      <c r="ACW6768" s="60"/>
      <c r="ACX6768" s="60"/>
      <c r="ACY6768" s="60">
        <v>0.98414081294754696</v>
      </c>
      <c r="ACZ6768" s="60"/>
      <c r="ADA6768" s="60"/>
      <c r="ADB6768" s="60"/>
      <c r="ADC6768" s="60"/>
      <c r="ADD6768" s="60"/>
      <c r="ADE6768" s="60"/>
    </row>
    <row r="6769" spans="760:785" x14ac:dyDescent="0.25">
      <c r="ACF6769" s="60"/>
      <c r="ACG6769" s="60"/>
      <c r="ACH6769" s="60"/>
      <c r="ACI6769" s="60"/>
      <c r="ACJ6769" s="60"/>
      <c r="ACK6769" s="60"/>
      <c r="ACL6769" s="60"/>
      <c r="ACM6769" s="60"/>
      <c r="ACN6769" s="60"/>
      <c r="ACO6769" s="60"/>
      <c r="ACP6769" s="60"/>
      <c r="ACQ6769" s="60"/>
      <c r="ACR6769" s="60"/>
      <c r="ACS6769" s="60"/>
      <c r="ACT6769" s="60"/>
      <c r="ACU6769" s="60"/>
      <c r="ACV6769" s="60"/>
      <c r="ACW6769" s="60"/>
      <c r="ACX6769" s="60"/>
      <c r="ACY6769" s="60">
        <v>0.984135628368071</v>
      </c>
      <c r="ACZ6769" s="60"/>
      <c r="ADA6769" s="60"/>
      <c r="ADB6769" s="60"/>
      <c r="ADC6769" s="60"/>
      <c r="ADD6769" s="60"/>
      <c r="ADE6769" s="60"/>
    </row>
    <row r="6770" spans="760:785" x14ac:dyDescent="0.25">
      <c r="ACF6770" s="60"/>
      <c r="ACG6770" s="60"/>
      <c r="ACH6770" s="60"/>
      <c r="ACI6770" s="60"/>
      <c r="ACJ6770" s="60"/>
      <c r="ACK6770" s="60"/>
      <c r="ACL6770" s="60"/>
      <c r="ACM6770" s="60"/>
      <c r="ACN6770" s="60"/>
      <c r="ACO6770" s="60"/>
      <c r="ACP6770" s="60"/>
      <c r="ACQ6770" s="60"/>
      <c r="ACR6770" s="60"/>
      <c r="ACS6770" s="60"/>
      <c r="ACT6770" s="60"/>
      <c r="ACU6770" s="60"/>
      <c r="ACV6770" s="60"/>
      <c r="ACW6770" s="60"/>
      <c r="ACX6770" s="60"/>
      <c r="ACY6770" s="60">
        <v>0.98408375545172</v>
      </c>
      <c r="ACZ6770" s="60"/>
      <c r="ADA6770" s="60"/>
      <c r="ADB6770" s="60"/>
      <c r="ADC6770" s="60"/>
      <c r="ADD6770" s="60"/>
      <c r="ADE6770" s="60"/>
    </row>
    <row r="6771" spans="760:785" x14ac:dyDescent="0.25">
      <c r="ACF6771" s="60"/>
      <c r="ACG6771" s="60"/>
      <c r="ACH6771" s="60"/>
      <c r="ACI6771" s="60"/>
      <c r="ACJ6771" s="60"/>
      <c r="ACK6771" s="60"/>
      <c r="ACL6771" s="60"/>
      <c r="ACM6771" s="60"/>
      <c r="ACN6771" s="60"/>
      <c r="ACO6771" s="60"/>
      <c r="ACP6771" s="60"/>
      <c r="ACQ6771" s="60"/>
      <c r="ACR6771" s="60"/>
      <c r="ACS6771" s="60"/>
      <c r="ACT6771" s="60"/>
      <c r="ACU6771" s="60"/>
      <c r="ACV6771" s="60"/>
      <c r="ACW6771" s="60"/>
      <c r="ACX6771" s="60"/>
      <c r="ACY6771" s="60">
        <v>0.98404018907166102</v>
      </c>
      <c r="ACZ6771" s="60"/>
      <c r="ADA6771" s="60"/>
      <c r="ADB6771" s="60"/>
      <c r="ADC6771" s="60"/>
      <c r="ADD6771" s="60"/>
      <c r="ADE6771" s="60"/>
    </row>
    <row r="6772" spans="760:785" x14ac:dyDescent="0.25">
      <c r="ACF6772" s="60"/>
      <c r="ACG6772" s="60"/>
      <c r="ACH6772" s="60"/>
      <c r="ACI6772" s="60"/>
      <c r="ACJ6772" s="60"/>
      <c r="ACK6772" s="60"/>
      <c r="ACL6772" s="60"/>
      <c r="ACM6772" s="60"/>
      <c r="ACN6772" s="60"/>
      <c r="ACO6772" s="60"/>
      <c r="ACP6772" s="60"/>
      <c r="ACQ6772" s="60"/>
      <c r="ACR6772" s="60"/>
      <c r="ACS6772" s="60"/>
      <c r="ACT6772" s="60"/>
      <c r="ACU6772" s="60"/>
      <c r="ACV6772" s="60"/>
      <c r="ACW6772" s="60"/>
      <c r="ACX6772" s="60"/>
      <c r="ACY6772" s="60">
        <v>0.98402387393553004</v>
      </c>
      <c r="ACZ6772" s="60"/>
      <c r="ADA6772" s="60"/>
      <c r="ADB6772" s="60"/>
      <c r="ADC6772" s="60"/>
      <c r="ADD6772" s="60"/>
      <c r="ADE6772" s="60"/>
    </row>
    <row r="6773" spans="760:785" x14ac:dyDescent="0.25">
      <c r="ACF6773" s="60"/>
      <c r="ACG6773" s="60"/>
      <c r="ACH6773" s="60"/>
      <c r="ACI6773" s="60"/>
      <c r="ACJ6773" s="60"/>
      <c r="ACK6773" s="60"/>
      <c r="ACL6773" s="60"/>
      <c r="ACM6773" s="60"/>
      <c r="ACN6773" s="60"/>
      <c r="ACO6773" s="60"/>
      <c r="ACP6773" s="60"/>
      <c r="ACQ6773" s="60"/>
      <c r="ACR6773" s="60"/>
      <c r="ACS6773" s="60"/>
      <c r="ACT6773" s="60"/>
      <c r="ACU6773" s="60"/>
      <c r="ACV6773" s="60"/>
      <c r="ACW6773" s="60"/>
      <c r="ACX6773" s="60"/>
      <c r="ACY6773" s="60">
        <v>0.98401790390695698</v>
      </c>
      <c r="ACZ6773" s="60"/>
      <c r="ADA6773" s="60"/>
      <c r="ADB6773" s="60"/>
      <c r="ADC6773" s="60"/>
      <c r="ADD6773" s="60"/>
      <c r="ADE6773" s="60"/>
    </row>
    <row r="6774" spans="760:785" x14ac:dyDescent="0.25">
      <c r="ACF6774" s="60"/>
      <c r="ACG6774" s="60"/>
      <c r="ACH6774" s="60"/>
      <c r="ACI6774" s="60"/>
      <c r="ACJ6774" s="60"/>
      <c r="ACK6774" s="60"/>
      <c r="ACL6774" s="60"/>
      <c r="ACM6774" s="60"/>
      <c r="ACN6774" s="60"/>
      <c r="ACO6774" s="60"/>
      <c r="ACP6774" s="60"/>
      <c r="ACQ6774" s="60"/>
      <c r="ACR6774" s="60"/>
      <c r="ACS6774" s="60"/>
      <c r="ACT6774" s="60"/>
      <c r="ACU6774" s="60"/>
      <c r="ACV6774" s="60"/>
      <c r="ACW6774" s="60"/>
      <c r="ACX6774" s="60"/>
      <c r="ACY6774" s="60">
        <v>0.98399967261441001</v>
      </c>
      <c r="ACZ6774" s="60"/>
      <c r="ADA6774" s="60"/>
      <c r="ADB6774" s="60"/>
      <c r="ADC6774" s="60"/>
      <c r="ADD6774" s="60"/>
      <c r="ADE6774" s="60"/>
    </row>
    <row r="6775" spans="760:785" x14ac:dyDescent="0.25">
      <c r="ACF6775" s="60"/>
      <c r="ACG6775" s="60"/>
      <c r="ACH6775" s="60"/>
      <c r="ACI6775" s="60"/>
      <c r="ACJ6775" s="60"/>
      <c r="ACK6775" s="60"/>
      <c r="ACL6775" s="60"/>
      <c r="ACM6775" s="60"/>
      <c r="ACN6775" s="60"/>
      <c r="ACO6775" s="60"/>
      <c r="ACP6775" s="60"/>
      <c r="ACQ6775" s="60"/>
      <c r="ACR6775" s="60"/>
      <c r="ACS6775" s="60"/>
      <c r="ACT6775" s="60"/>
      <c r="ACU6775" s="60"/>
      <c r="ACV6775" s="60"/>
      <c r="ACW6775" s="60"/>
      <c r="ACX6775" s="60"/>
      <c r="ACY6775" s="60">
        <v>0.98399844528511904</v>
      </c>
      <c r="ACZ6775" s="60"/>
      <c r="ADA6775" s="60"/>
      <c r="ADB6775" s="60"/>
      <c r="ADC6775" s="60"/>
      <c r="ADD6775" s="60"/>
      <c r="ADE6775" s="60"/>
    </row>
    <row r="6776" spans="760:785" x14ac:dyDescent="0.25">
      <c r="ACF6776" s="60"/>
      <c r="ACG6776" s="60"/>
      <c r="ACH6776" s="60"/>
      <c r="ACI6776" s="60"/>
      <c r="ACJ6776" s="60"/>
      <c r="ACK6776" s="60"/>
      <c r="ACL6776" s="60"/>
      <c r="ACM6776" s="60"/>
      <c r="ACN6776" s="60"/>
      <c r="ACO6776" s="60"/>
      <c r="ACP6776" s="60"/>
      <c r="ACQ6776" s="60"/>
      <c r="ACR6776" s="60"/>
      <c r="ACS6776" s="60"/>
      <c r="ACT6776" s="60"/>
      <c r="ACU6776" s="60"/>
      <c r="ACV6776" s="60"/>
      <c r="ACW6776" s="60"/>
      <c r="ACX6776" s="60"/>
      <c r="ACY6776" s="60">
        <v>0.98395224726327102</v>
      </c>
      <c r="ACZ6776" s="60"/>
      <c r="ADA6776" s="60"/>
      <c r="ADB6776" s="60"/>
      <c r="ADC6776" s="60"/>
      <c r="ADD6776" s="60"/>
      <c r="ADE6776" s="60"/>
    </row>
    <row r="6777" spans="760:785" x14ac:dyDescent="0.25">
      <c r="ACF6777" s="60"/>
      <c r="ACG6777" s="60"/>
      <c r="ACH6777" s="60"/>
      <c r="ACI6777" s="60"/>
      <c r="ACJ6777" s="60"/>
      <c r="ACK6777" s="60"/>
      <c r="ACL6777" s="60"/>
      <c r="ACM6777" s="60"/>
      <c r="ACN6777" s="60"/>
      <c r="ACO6777" s="60"/>
      <c r="ACP6777" s="60"/>
      <c r="ACQ6777" s="60"/>
      <c r="ACR6777" s="60"/>
      <c r="ACS6777" s="60"/>
      <c r="ACT6777" s="60"/>
      <c r="ACU6777" s="60"/>
      <c r="ACV6777" s="60"/>
      <c r="ACW6777" s="60"/>
      <c r="ACX6777" s="60"/>
      <c r="ACY6777" s="60">
        <v>0.98394315664841603</v>
      </c>
      <c r="ACZ6777" s="60"/>
      <c r="ADA6777" s="60"/>
      <c r="ADB6777" s="60"/>
      <c r="ADC6777" s="60"/>
      <c r="ADD6777" s="60"/>
      <c r="ADE6777" s="60"/>
    </row>
    <row r="6778" spans="760:785" x14ac:dyDescent="0.25">
      <c r="ACF6778" s="60"/>
      <c r="ACG6778" s="60"/>
      <c r="ACH6778" s="60"/>
      <c r="ACI6778" s="60"/>
      <c r="ACJ6778" s="60"/>
      <c r="ACK6778" s="60"/>
      <c r="ACL6778" s="60"/>
      <c r="ACM6778" s="60"/>
      <c r="ACN6778" s="60"/>
      <c r="ACO6778" s="60"/>
      <c r="ACP6778" s="60"/>
      <c r="ACQ6778" s="60"/>
      <c r="ACR6778" s="60"/>
      <c r="ACS6778" s="60"/>
      <c r="ACT6778" s="60"/>
      <c r="ACU6778" s="60"/>
      <c r="ACV6778" s="60"/>
      <c r="ACW6778" s="60"/>
      <c r="ACX6778" s="60"/>
      <c r="ACY6778" s="60">
        <v>0.98394251318914905</v>
      </c>
      <c r="ACZ6778" s="60"/>
      <c r="ADA6778" s="60"/>
      <c r="ADB6778" s="60"/>
      <c r="ADC6778" s="60"/>
      <c r="ADD6778" s="60"/>
      <c r="ADE6778" s="60"/>
    </row>
    <row r="6779" spans="760:785" x14ac:dyDescent="0.25">
      <c r="ACF6779" s="60"/>
      <c r="ACG6779" s="60"/>
      <c r="ACH6779" s="60"/>
      <c r="ACI6779" s="60"/>
      <c r="ACJ6779" s="60"/>
      <c r="ACK6779" s="60"/>
      <c r="ACL6779" s="60"/>
      <c r="ACM6779" s="60"/>
      <c r="ACN6779" s="60"/>
      <c r="ACO6779" s="60"/>
      <c r="ACP6779" s="60"/>
      <c r="ACQ6779" s="60"/>
      <c r="ACR6779" s="60"/>
      <c r="ACS6779" s="60"/>
      <c r="ACT6779" s="60"/>
      <c r="ACU6779" s="60"/>
      <c r="ACV6779" s="60"/>
      <c r="ACW6779" s="60"/>
      <c r="ACX6779" s="60"/>
      <c r="ACY6779" s="60">
        <v>0.98392823135038299</v>
      </c>
      <c r="ACZ6779" s="60"/>
      <c r="ADA6779" s="60"/>
      <c r="ADB6779" s="60"/>
      <c r="ADC6779" s="60"/>
      <c r="ADD6779" s="60"/>
      <c r="ADE6779" s="60"/>
    </row>
    <row r="6780" spans="760:785" x14ac:dyDescent="0.25">
      <c r="ACF6780" s="60"/>
      <c r="ACG6780" s="60"/>
      <c r="ACH6780" s="60"/>
      <c r="ACI6780" s="60"/>
      <c r="ACJ6780" s="60"/>
      <c r="ACK6780" s="60"/>
      <c r="ACL6780" s="60"/>
      <c r="ACM6780" s="60"/>
      <c r="ACN6780" s="60"/>
      <c r="ACO6780" s="60"/>
      <c r="ACP6780" s="60"/>
      <c r="ACQ6780" s="60"/>
      <c r="ACR6780" s="60"/>
      <c r="ACS6780" s="60"/>
      <c r="ACT6780" s="60"/>
      <c r="ACU6780" s="60"/>
      <c r="ACV6780" s="60"/>
      <c r="ACW6780" s="60"/>
      <c r="ACX6780" s="60"/>
      <c r="ACY6780" s="60">
        <v>0.98390924232690902</v>
      </c>
      <c r="ACZ6780" s="60"/>
      <c r="ADA6780" s="60"/>
      <c r="ADB6780" s="60"/>
      <c r="ADC6780" s="60"/>
      <c r="ADD6780" s="60"/>
      <c r="ADE6780" s="60"/>
    </row>
    <row r="6781" spans="760:785" x14ac:dyDescent="0.25">
      <c r="ACF6781" s="60"/>
      <c r="ACG6781" s="60"/>
      <c r="ACH6781" s="60"/>
      <c r="ACI6781" s="60"/>
      <c r="ACJ6781" s="60"/>
      <c r="ACK6781" s="60"/>
      <c r="ACL6781" s="60"/>
      <c r="ACM6781" s="60"/>
      <c r="ACN6781" s="60"/>
      <c r="ACO6781" s="60"/>
      <c r="ACP6781" s="60"/>
      <c r="ACQ6781" s="60"/>
      <c r="ACR6781" s="60"/>
      <c r="ACS6781" s="60"/>
      <c r="ACT6781" s="60"/>
      <c r="ACU6781" s="60"/>
      <c r="ACV6781" s="60"/>
      <c r="ACW6781" s="60"/>
      <c r="ACX6781" s="60"/>
      <c r="ACY6781" s="60">
        <v>0.98390359748032097</v>
      </c>
      <c r="ACZ6781" s="60"/>
      <c r="ADA6781" s="60"/>
      <c r="ADB6781" s="60"/>
      <c r="ADC6781" s="60"/>
      <c r="ADD6781" s="60"/>
      <c r="ADE6781" s="60"/>
    </row>
    <row r="6782" spans="760:785" x14ac:dyDescent="0.25">
      <c r="ACF6782" s="60"/>
      <c r="ACG6782" s="60"/>
      <c r="ACH6782" s="60"/>
      <c r="ACI6782" s="60"/>
      <c r="ACJ6782" s="60"/>
      <c r="ACK6782" s="60"/>
      <c r="ACL6782" s="60"/>
      <c r="ACM6782" s="60"/>
      <c r="ACN6782" s="60"/>
      <c r="ACO6782" s="60"/>
      <c r="ACP6782" s="60"/>
      <c r="ACQ6782" s="60"/>
      <c r="ACR6782" s="60"/>
      <c r="ACS6782" s="60"/>
      <c r="ACT6782" s="60"/>
      <c r="ACU6782" s="60"/>
      <c r="ACV6782" s="60"/>
      <c r="ACW6782" s="60"/>
      <c r="ACX6782" s="60"/>
      <c r="ACY6782" s="60">
        <v>0.98388784206672597</v>
      </c>
      <c r="ACZ6782" s="60"/>
      <c r="ADA6782" s="60"/>
      <c r="ADB6782" s="60"/>
      <c r="ADC6782" s="60"/>
      <c r="ADD6782" s="60"/>
      <c r="ADE6782" s="60"/>
    </row>
    <row r="6783" spans="760:785" x14ac:dyDescent="0.25">
      <c r="ACF6783" s="60"/>
      <c r="ACG6783" s="60"/>
      <c r="ACH6783" s="60"/>
      <c r="ACI6783" s="60"/>
      <c r="ACJ6783" s="60"/>
      <c r="ACK6783" s="60"/>
      <c r="ACL6783" s="60"/>
      <c r="ACM6783" s="60"/>
      <c r="ACN6783" s="60"/>
      <c r="ACO6783" s="60"/>
      <c r="ACP6783" s="60"/>
      <c r="ACQ6783" s="60"/>
      <c r="ACR6783" s="60"/>
      <c r="ACS6783" s="60"/>
      <c r="ACT6783" s="60"/>
      <c r="ACU6783" s="60"/>
      <c r="ACV6783" s="60"/>
      <c r="ACW6783" s="60"/>
      <c r="ACX6783" s="60"/>
      <c r="ACY6783" s="60">
        <v>0.98388452647614799</v>
      </c>
      <c r="ACZ6783" s="60"/>
      <c r="ADA6783" s="60"/>
      <c r="ADB6783" s="60"/>
      <c r="ADC6783" s="60"/>
      <c r="ADD6783" s="60"/>
      <c r="ADE6783" s="60"/>
    </row>
    <row r="6784" spans="760:785" x14ac:dyDescent="0.25">
      <c r="ACF6784" s="60"/>
      <c r="ACG6784" s="60"/>
      <c r="ACH6784" s="60"/>
      <c r="ACI6784" s="60"/>
      <c r="ACJ6784" s="60"/>
      <c r="ACK6784" s="60"/>
      <c r="ACL6784" s="60"/>
      <c r="ACM6784" s="60"/>
      <c r="ACN6784" s="60"/>
      <c r="ACO6784" s="60"/>
      <c r="ACP6784" s="60"/>
      <c r="ACQ6784" s="60"/>
      <c r="ACR6784" s="60"/>
      <c r="ACS6784" s="60"/>
      <c r="ACT6784" s="60"/>
      <c r="ACU6784" s="60"/>
      <c r="ACV6784" s="60"/>
      <c r="ACW6784" s="60"/>
      <c r="ACX6784" s="60"/>
      <c r="ACY6784" s="60">
        <v>0.98385453719403504</v>
      </c>
      <c r="ACZ6784" s="60"/>
      <c r="ADA6784" s="60"/>
      <c r="ADB6784" s="60"/>
      <c r="ADC6784" s="60"/>
      <c r="ADD6784" s="60"/>
      <c r="ADE6784" s="60"/>
    </row>
    <row r="6785" spans="760:785" x14ac:dyDescent="0.25">
      <c r="ACF6785" s="60"/>
      <c r="ACG6785" s="60"/>
      <c r="ACH6785" s="60"/>
      <c r="ACI6785" s="60"/>
      <c r="ACJ6785" s="60"/>
      <c r="ACK6785" s="60"/>
      <c r="ACL6785" s="60"/>
      <c r="ACM6785" s="60"/>
      <c r="ACN6785" s="60"/>
      <c r="ACO6785" s="60"/>
      <c r="ACP6785" s="60"/>
      <c r="ACQ6785" s="60"/>
      <c r="ACR6785" s="60"/>
      <c r="ACS6785" s="60"/>
      <c r="ACT6785" s="60"/>
      <c r="ACU6785" s="60"/>
      <c r="ACV6785" s="60"/>
      <c r="ACW6785" s="60"/>
      <c r="ACX6785" s="60"/>
      <c r="ACY6785" s="60">
        <v>0.98381757011534698</v>
      </c>
      <c r="ACZ6785" s="60"/>
      <c r="ADA6785" s="60"/>
      <c r="ADB6785" s="60"/>
      <c r="ADC6785" s="60"/>
      <c r="ADD6785" s="60"/>
      <c r="ADE6785" s="60"/>
    </row>
    <row r="6786" spans="760:785" x14ac:dyDescent="0.25">
      <c r="ACF6786" s="60"/>
      <c r="ACG6786" s="60"/>
      <c r="ACH6786" s="60"/>
      <c r="ACI6786" s="60"/>
      <c r="ACJ6786" s="60"/>
      <c r="ACK6786" s="60"/>
      <c r="ACL6786" s="60"/>
      <c r="ACM6786" s="60"/>
      <c r="ACN6786" s="60"/>
      <c r="ACO6786" s="60"/>
      <c r="ACP6786" s="60"/>
      <c r="ACQ6786" s="60"/>
      <c r="ACR6786" s="60"/>
      <c r="ACS6786" s="60"/>
      <c r="ACT6786" s="60"/>
      <c r="ACU6786" s="60"/>
      <c r="ACV6786" s="60"/>
      <c r="ACW6786" s="60"/>
      <c r="ACX6786" s="60"/>
      <c r="ACY6786" s="60">
        <v>0.98381699073835005</v>
      </c>
      <c r="ACZ6786" s="60"/>
      <c r="ADA6786" s="60"/>
      <c r="ADB6786" s="60"/>
      <c r="ADC6786" s="60"/>
      <c r="ADD6786" s="60"/>
      <c r="ADE6786" s="60"/>
    </row>
    <row r="6787" spans="760:785" x14ac:dyDescent="0.25">
      <c r="ACF6787" s="60"/>
      <c r="ACG6787" s="60"/>
      <c r="ACH6787" s="60"/>
      <c r="ACI6787" s="60"/>
      <c r="ACJ6787" s="60"/>
      <c r="ACK6787" s="60"/>
      <c r="ACL6787" s="60"/>
      <c r="ACM6787" s="60"/>
      <c r="ACN6787" s="60"/>
      <c r="ACO6787" s="60"/>
      <c r="ACP6787" s="60"/>
      <c r="ACQ6787" s="60"/>
      <c r="ACR6787" s="60"/>
      <c r="ACS6787" s="60"/>
      <c r="ACT6787" s="60"/>
      <c r="ACU6787" s="60"/>
      <c r="ACV6787" s="60"/>
      <c r="ACW6787" s="60"/>
      <c r="ACX6787" s="60"/>
      <c r="ACY6787" s="60">
        <v>0.98381532561455498</v>
      </c>
      <c r="ACZ6787" s="60"/>
      <c r="ADA6787" s="60"/>
      <c r="ADB6787" s="60"/>
      <c r="ADC6787" s="60"/>
      <c r="ADD6787" s="60"/>
      <c r="ADE6787" s="60"/>
    </row>
    <row r="6788" spans="760:785" x14ac:dyDescent="0.25">
      <c r="ACF6788" s="60"/>
      <c r="ACG6788" s="60"/>
      <c r="ACH6788" s="60"/>
      <c r="ACI6788" s="60"/>
      <c r="ACJ6788" s="60"/>
      <c r="ACK6788" s="60"/>
      <c r="ACL6788" s="60"/>
      <c r="ACM6788" s="60"/>
      <c r="ACN6788" s="60"/>
      <c r="ACO6788" s="60"/>
      <c r="ACP6788" s="60"/>
      <c r="ACQ6788" s="60"/>
      <c r="ACR6788" s="60"/>
      <c r="ACS6788" s="60"/>
      <c r="ACT6788" s="60"/>
      <c r="ACU6788" s="60"/>
      <c r="ACV6788" s="60"/>
      <c r="ACW6788" s="60"/>
      <c r="ACX6788" s="60"/>
      <c r="ACY6788" s="60">
        <v>0.98381447190152505</v>
      </c>
      <c r="ACZ6788" s="60"/>
      <c r="ADA6788" s="60"/>
      <c r="ADB6788" s="60"/>
      <c r="ADC6788" s="60"/>
      <c r="ADD6788" s="60"/>
      <c r="ADE6788" s="60"/>
    </row>
    <row r="6789" spans="760:785" x14ac:dyDescent="0.25">
      <c r="ACF6789" s="60"/>
      <c r="ACG6789" s="60"/>
      <c r="ACH6789" s="60"/>
      <c r="ACI6789" s="60"/>
      <c r="ACJ6789" s="60"/>
      <c r="ACK6789" s="60"/>
      <c r="ACL6789" s="60"/>
      <c r="ACM6789" s="60"/>
      <c r="ACN6789" s="60"/>
      <c r="ACO6789" s="60"/>
      <c r="ACP6789" s="60"/>
      <c r="ACQ6789" s="60"/>
      <c r="ACR6789" s="60"/>
      <c r="ACS6789" s="60"/>
      <c r="ACT6789" s="60"/>
      <c r="ACU6789" s="60"/>
      <c r="ACV6789" s="60"/>
      <c r="ACW6789" s="60"/>
      <c r="ACX6789" s="60"/>
      <c r="ACY6789" s="60">
        <v>0.98379624179223901</v>
      </c>
      <c r="ACZ6789" s="60"/>
      <c r="ADA6789" s="60"/>
      <c r="ADB6789" s="60"/>
      <c r="ADC6789" s="60"/>
      <c r="ADD6789" s="60"/>
      <c r="ADE6789" s="60"/>
    </row>
    <row r="6790" spans="760:785" x14ac:dyDescent="0.25">
      <c r="ACF6790" s="60"/>
      <c r="ACG6790" s="60"/>
      <c r="ACH6790" s="60"/>
      <c r="ACI6790" s="60"/>
      <c r="ACJ6790" s="60"/>
      <c r="ACK6790" s="60"/>
      <c r="ACL6790" s="60"/>
      <c r="ACM6790" s="60"/>
      <c r="ACN6790" s="60"/>
      <c r="ACO6790" s="60"/>
      <c r="ACP6790" s="60"/>
      <c r="ACQ6790" s="60"/>
      <c r="ACR6790" s="60"/>
      <c r="ACS6790" s="60"/>
      <c r="ACT6790" s="60"/>
      <c r="ACU6790" s="60"/>
      <c r="ACV6790" s="60"/>
      <c r="ACW6790" s="60"/>
      <c r="ACX6790" s="60"/>
      <c r="ACY6790" s="60">
        <v>0.98378227964947795</v>
      </c>
      <c r="ACZ6790" s="60"/>
      <c r="ADA6790" s="60"/>
      <c r="ADB6790" s="60"/>
      <c r="ADC6790" s="60"/>
      <c r="ADD6790" s="60"/>
      <c r="ADE6790" s="60"/>
    </row>
    <row r="6791" spans="760:785" x14ac:dyDescent="0.25">
      <c r="ACF6791" s="60"/>
      <c r="ACG6791" s="60"/>
      <c r="ACH6791" s="60"/>
      <c r="ACI6791" s="60"/>
      <c r="ACJ6791" s="60"/>
      <c r="ACK6791" s="60"/>
      <c r="ACL6791" s="60"/>
      <c r="ACM6791" s="60"/>
      <c r="ACN6791" s="60"/>
      <c r="ACO6791" s="60"/>
      <c r="ACP6791" s="60"/>
      <c r="ACQ6791" s="60"/>
      <c r="ACR6791" s="60"/>
      <c r="ACS6791" s="60"/>
      <c r="ACT6791" s="60"/>
      <c r="ACU6791" s="60"/>
      <c r="ACV6791" s="60"/>
      <c r="ACW6791" s="60"/>
      <c r="ACX6791" s="60"/>
      <c r="ACY6791" s="60">
        <v>0.98377722269099299</v>
      </c>
      <c r="ACZ6791" s="60"/>
      <c r="ADA6791" s="60"/>
      <c r="ADB6791" s="60"/>
      <c r="ADC6791" s="60"/>
      <c r="ADD6791" s="60"/>
      <c r="ADE6791" s="60"/>
    </row>
    <row r="6792" spans="760:785" x14ac:dyDescent="0.25">
      <c r="ACF6792" s="60"/>
      <c r="ACG6792" s="60"/>
      <c r="ACH6792" s="60"/>
      <c r="ACI6792" s="60"/>
      <c r="ACJ6792" s="60"/>
      <c r="ACK6792" s="60"/>
      <c r="ACL6792" s="60"/>
      <c r="ACM6792" s="60"/>
      <c r="ACN6792" s="60"/>
      <c r="ACO6792" s="60"/>
      <c r="ACP6792" s="60"/>
      <c r="ACQ6792" s="60"/>
      <c r="ACR6792" s="60"/>
      <c r="ACS6792" s="60"/>
      <c r="ACT6792" s="60"/>
      <c r="ACU6792" s="60"/>
      <c r="ACV6792" s="60"/>
      <c r="ACW6792" s="60"/>
      <c r="ACX6792" s="60"/>
      <c r="ACY6792" s="60">
        <v>0.98377150493538901</v>
      </c>
      <c r="ACZ6792" s="60"/>
      <c r="ADA6792" s="60"/>
      <c r="ADB6792" s="60"/>
      <c r="ADC6792" s="60"/>
      <c r="ADD6792" s="60"/>
      <c r="ADE6792" s="60"/>
    </row>
    <row r="6793" spans="760:785" x14ac:dyDescent="0.25">
      <c r="ACF6793" s="60"/>
      <c r="ACG6793" s="60"/>
      <c r="ACH6793" s="60"/>
      <c r="ACI6793" s="60"/>
      <c r="ACJ6793" s="60"/>
      <c r="ACK6793" s="60"/>
      <c r="ACL6793" s="60"/>
      <c r="ACM6793" s="60"/>
      <c r="ACN6793" s="60"/>
      <c r="ACO6793" s="60"/>
      <c r="ACP6793" s="60"/>
      <c r="ACQ6793" s="60"/>
      <c r="ACR6793" s="60"/>
      <c r="ACS6793" s="60"/>
      <c r="ACT6793" s="60"/>
      <c r="ACU6793" s="60"/>
      <c r="ACV6793" s="60"/>
      <c r="ACW6793" s="60"/>
      <c r="ACX6793" s="60"/>
      <c r="ACY6793" s="60">
        <v>0.983767335780802</v>
      </c>
      <c r="ACZ6793" s="60"/>
      <c r="ADA6793" s="60"/>
      <c r="ADB6793" s="60"/>
      <c r="ADC6793" s="60"/>
      <c r="ADD6793" s="60"/>
      <c r="ADE6793" s="60"/>
    </row>
    <row r="6794" spans="760:785" x14ac:dyDescent="0.25">
      <c r="ACF6794" s="60"/>
      <c r="ACG6794" s="60"/>
      <c r="ACH6794" s="60"/>
      <c r="ACI6794" s="60"/>
      <c r="ACJ6794" s="60"/>
      <c r="ACK6794" s="60"/>
      <c r="ACL6794" s="60"/>
      <c r="ACM6794" s="60"/>
      <c r="ACN6794" s="60"/>
      <c r="ACO6794" s="60"/>
      <c r="ACP6794" s="60"/>
      <c r="ACQ6794" s="60"/>
      <c r="ACR6794" s="60"/>
      <c r="ACS6794" s="60"/>
      <c r="ACT6794" s="60"/>
      <c r="ACU6794" s="60"/>
      <c r="ACV6794" s="60"/>
      <c r="ACW6794" s="60"/>
      <c r="ACX6794" s="60"/>
      <c r="ACY6794" s="60">
        <v>0.98376229061264697</v>
      </c>
      <c r="ACZ6794" s="60"/>
      <c r="ADA6794" s="60"/>
      <c r="ADB6794" s="60"/>
      <c r="ADC6794" s="60"/>
      <c r="ADD6794" s="60"/>
      <c r="ADE6794" s="60"/>
    </row>
    <row r="6795" spans="760:785" x14ac:dyDescent="0.25">
      <c r="ACF6795" s="60"/>
      <c r="ACG6795" s="60"/>
      <c r="ACH6795" s="60"/>
      <c r="ACI6795" s="60"/>
      <c r="ACJ6795" s="60"/>
      <c r="ACK6795" s="60"/>
      <c r="ACL6795" s="60"/>
      <c r="ACM6795" s="60"/>
      <c r="ACN6795" s="60"/>
      <c r="ACO6795" s="60"/>
      <c r="ACP6795" s="60"/>
      <c r="ACQ6795" s="60"/>
      <c r="ACR6795" s="60"/>
      <c r="ACS6795" s="60"/>
      <c r="ACT6795" s="60"/>
      <c r="ACU6795" s="60"/>
      <c r="ACV6795" s="60"/>
      <c r="ACW6795" s="60"/>
      <c r="ACX6795" s="60"/>
      <c r="ACY6795" s="60">
        <v>0.98375106141771096</v>
      </c>
      <c r="ACZ6795" s="60"/>
      <c r="ADA6795" s="60"/>
      <c r="ADB6795" s="60"/>
      <c r="ADC6795" s="60"/>
      <c r="ADD6795" s="60"/>
      <c r="ADE6795" s="60"/>
    </row>
    <row r="6796" spans="760:785" x14ac:dyDescent="0.25">
      <c r="ACF6796" s="60"/>
      <c r="ACG6796" s="60"/>
      <c r="ACH6796" s="60"/>
      <c r="ACI6796" s="60"/>
      <c r="ACJ6796" s="60"/>
      <c r="ACK6796" s="60"/>
      <c r="ACL6796" s="60"/>
      <c r="ACM6796" s="60"/>
      <c r="ACN6796" s="60"/>
      <c r="ACO6796" s="60"/>
      <c r="ACP6796" s="60"/>
      <c r="ACQ6796" s="60"/>
      <c r="ACR6796" s="60"/>
      <c r="ACS6796" s="60"/>
      <c r="ACT6796" s="60"/>
      <c r="ACU6796" s="60"/>
      <c r="ACV6796" s="60"/>
      <c r="ACW6796" s="60"/>
      <c r="ACX6796" s="60"/>
      <c r="ACY6796" s="60">
        <v>0.98374990159187303</v>
      </c>
      <c r="ACZ6796" s="60"/>
      <c r="ADA6796" s="60"/>
      <c r="ADB6796" s="60"/>
      <c r="ADC6796" s="60"/>
      <c r="ADD6796" s="60"/>
      <c r="ADE6796" s="60"/>
    </row>
    <row r="6797" spans="760:785" x14ac:dyDescent="0.25">
      <c r="ACF6797" s="60"/>
      <c r="ACG6797" s="60"/>
      <c r="ACH6797" s="60"/>
      <c r="ACI6797" s="60"/>
      <c r="ACJ6797" s="60"/>
      <c r="ACK6797" s="60"/>
      <c r="ACL6797" s="60"/>
      <c r="ACM6797" s="60"/>
      <c r="ACN6797" s="60"/>
      <c r="ACO6797" s="60"/>
      <c r="ACP6797" s="60"/>
      <c r="ACQ6797" s="60"/>
      <c r="ACR6797" s="60"/>
      <c r="ACS6797" s="60"/>
      <c r="ACT6797" s="60"/>
      <c r="ACU6797" s="60"/>
      <c r="ACV6797" s="60"/>
      <c r="ACW6797" s="60"/>
      <c r="ACX6797" s="60"/>
      <c r="ACY6797" s="60">
        <v>0.98374815924504899</v>
      </c>
      <c r="ACZ6797" s="60"/>
      <c r="ADA6797" s="60"/>
      <c r="ADB6797" s="60"/>
      <c r="ADC6797" s="60"/>
      <c r="ADD6797" s="60"/>
      <c r="ADE6797" s="60"/>
    </row>
    <row r="6798" spans="760:785" x14ac:dyDescent="0.25">
      <c r="ACF6798" s="60"/>
      <c r="ACG6798" s="60"/>
      <c r="ACH6798" s="60"/>
      <c r="ACI6798" s="60"/>
      <c r="ACJ6798" s="60"/>
      <c r="ACK6798" s="60"/>
      <c r="ACL6798" s="60"/>
      <c r="ACM6798" s="60"/>
      <c r="ACN6798" s="60"/>
      <c r="ACO6798" s="60"/>
      <c r="ACP6798" s="60"/>
      <c r="ACQ6798" s="60"/>
      <c r="ACR6798" s="60"/>
      <c r="ACS6798" s="60"/>
      <c r="ACT6798" s="60"/>
      <c r="ACU6798" s="60"/>
      <c r="ACV6798" s="60"/>
      <c r="ACW6798" s="60"/>
      <c r="ACX6798" s="60"/>
      <c r="ACY6798" s="60">
        <v>0.98373381834199602</v>
      </c>
      <c r="ACZ6798" s="60"/>
      <c r="ADA6798" s="60"/>
      <c r="ADB6798" s="60"/>
      <c r="ADC6798" s="60"/>
      <c r="ADD6798" s="60"/>
      <c r="ADE6798" s="60"/>
    </row>
    <row r="6799" spans="760:785" x14ac:dyDescent="0.25">
      <c r="ACF6799" s="60"/>
      <c r="ACG6799" s="60"/>
      <c r="ACH6799" s="60"/>
      <c r="ACI6799" s="60"/>
      <c r="ACJ6799" s="60"/>
      <c r="ACK6799" s="60"/>
      <c r="ACL6799" s="60"/>
      <c r="ACM6799" s="60"/>
      <c r="ACN6799" s="60"/>
      <c r="ACO6799" s="60"/>
      <c r="ACP6799" s="60"/>
      <c r="ACQ6799" s="60"/>
      <c r="ACR6799" s="60"/>
      <c r="ACS6799" s="60"/>
      <c r="ACT6799" s="60"/>
      <c r="ACU6799" s="60"/>
      <c r="ACV6799" s="60"/>
      <c r="ACW6799" s="60"/>
      <c r="ACX6799" s="60"/>
      <c r="ACY6799" s="60">
        <v>0.983730384100171</v>
      </c>
      <c r="ACZ6799" s="60"/>
      <c r="ADA6799" s="60"/>
      <c r="ADB6799" s="60"/>
      <c r="ADC6799" s="60"/>
      <c r="ADD6799" s="60"/>
      <c r="ADE6799" s="60"/>
    </row>
    <row r="6800" spans="760:785" x14ac:dyDescent="0.25">
      <c r="ACF6800" s="60"/>
      <c r="ACG6800" s="60"/>
      <c r="ACH6800" s="60"/>
      <c r="ACI6800" s="60"/>
      <c r="ACJ6800" s="60"/>
      <c r="ACK6800" s="60"/>
      <c r="ACL6800" s="60"/>
      <c r="ACM6800" s="60"/>
      <c r="ACN6800" s="60"/>
      <c r="ACO6800" s="60"/>
      <c r="ACP6800" s="60"/>
      <c r="ACQ6800" s="60"/>
      <c r="ACR6800" s="60"/>
      <c r="ACS6800" s="60"/>
      <c r="ACT6800" s="60"/>
      <c r="ACU6800" s="60"/>
      <c r="ACV6800" s="60"/>
      <c r="ACW6800" s="60"/>
      <c r="ACX6800" s="60"/>
      <c r="ACY6800" s="60">
        <v>0.98372636228895904</v>
      </c>
      <c r="ACZ6800" s="60"/>
      <c r="ADA6800" s="60"/>
      <c r="ADB6800" s="60"/>
      <c r="ADC6800" s="60"/>
      <c r="ADD6800" s="60"/>
      <c r="ADE6800" s="60"/>
    </row>
    <row r="6801" spans="760:785" x14ac:dyDescent="0.25">
      <c r="ACF6801" s="60"/>
      <c r="ACG6801" s="60"/>
      <c r="ACH6801" s="60"/>
      <c r="ACI6801" s="60"/>
      <c r="ACJ6801" s="60"/>
      <c r="ACK6801" s="60"/>
      <c r="ACL6801" s="60"/>
      <c r="ACM6801" s="60"/>
      <c r="ACN6801" s="60"/>
      <c r="ACO6801" s="60"/>
      <c r="ACP6801" s="60"/>
      <c r="ACQ6801" s="60"/>
      <c r="ACR6801" s="60"/>
      <c r="ACS6801" s="60"/>
      <c r="ACT6801" s="60"/>
      <c r="ACU6801" s="60"/>
      <c r="ACV6801" s="60"/>
      <c r="ACW6801" s="60"/>
      <c r="ACX6801" s="60"/>
      <c r="ACY6801" s="60">
        <v>0.98370911277095496</v>
      </c>
      <c r="ACZ6801" s="60"/>
      <c r="ADA6801" s="60"/>
      <c r="ADB6801" s="60"/>
      <c r="ADC6801" s="60"/>
      <c r="ADD6801" s="60"/>
      <c r="ADE6801" s="60"/>
    </row>
    <row r="6802" spans="760:785" x14ac:dyDescent="0.25">
      <c r="ACF6802" s="60"/>
      <c r="ACG6802" s="60"/>
      <c r="ACH6802" s="60"/>
      <c r="ACI6802" s="60"/>
      <c r="ACJ6802" s="60"/>
      <c r="ACK6802" s="60"/>
      <c r="ACL6802" s="60"/>
      <c r="ACM6802" s="60"/>
      <c r="ACN6802" s="60"/>
      <c r="ACO6802" s="60"/>
      <c r="ACP6802" s="60"/>
      <c r="ACQ6802" s="60"/>
      <c r="ACR6802" s="60"/>
      <c r="ACS6802" s="60"/>
      <c r="ACT6802" s="60"/>
      <c r="ACU6802" s="60"/>
      <c r="ACV6802" s="60"/>
      <c r="ACW6802" s="60"/>
      <c r="ACX6802" s="60"/>
      <c r="ACY6802" s="60">
        <v>0.98369618620648902</v>
      </c>
      <c r="ACZ6802" s="60"/>
      <c r="ADA6802" s="60"/>
      <c r="ADB6802" s="60"/>
      <c r="ADC6802" s="60"/>
      <c r="ADD6802" s="60"/>
      <c r="ADE6802" s="60"/>
    </row>
    <row r="6803" spans="760:785" x14ac:dyDescent="0.25">
      <c r="ACF6803" s="60"/>
      <c r="ACG6803" s="60"/>
      <c r="ACH6803" s="60"/>
      <c r="ACI6803" s="60"/>
      <c r="ACJ6803" s="60"/>
      <c r="ACK6803" s="60"/>
      <c r="ACL6803" s="60"/>
      <c r="ACM6803" s="60"/>
      <c r="ACN6803" s="60"/>
      <c r="ACO6803" s="60"/>
      <c r="ACP6803" s="60"/>
      <c r="ACQ6803" s="60"/>
      <c r="ACR6803" s="60"/>
      <c r="ACS6803" s="60"/>
      <c r="ACT6803" s="60"/>
      <c r="ACU6803" s="60"/>
      <c r="ACV6803" s="60"/>
      <c r="ACW6803" s="60"/>
      <c r="ACX6803" s="60"/>
      <c r="ACY6803" s="60">
        <v>0.98369412404883505</v>
      </c>
      <c r="ACZ6803" s="60"/>
      <c r="ADA6803" s="60"/>
      <c r="ADB6803" s="60"/>
      <c r="ADC6803" s="60"/>
      <c r="ADD6803" s="60"/>
      <c r="ADE6803" s="60"/>
    </row>
    <row r="6804" spans="760:785" x14ac:dyDescent="0.25">
      <c r="ACF6804" s="60"/>
      <c r="ACG6804" s="60"/>
      <c r="ACH6804" s="60"/>
      <c r="ACI6804" s="60"/>
      <c r="ACJ6804" s="60"/>
      <c r="ACK6804" s="60"/>
      <c r="ACL6804" s="60"/>
      <c r="ACM6804" s="60"/>
      <c r="ACN6804" s="60"/>
      <c r="ACO6804" s="60"/>
      <c r="ACP6804" s="60"/>
      <c r="ACQ6804" s="60"/>
      <c r="ACR6804" s="60"/>
      <c r="ACS6804" s="60"/>
      <c r="ACT6804" s="60"/>
      <c r="ACU6804" s="60"/>
      <c r="ACV6804" s="60"/>
      <c r="ACW6804" s="60"/>
      <c r="ACX6804" s="60"/>
      <c r="ACY6804" s="60">
        <v>0.98368713195611301</v>
      </c>
      <c r="ACZ6804" s="60"/>
      <c r="ADA6804" s="60"/>
      <c r="ADB6804" s="60"/>
      <c r="ADC6804" s="60"/>
      <c r="ADD6804" s="60"/>
      <c r="ADE6804" s="60"/>
    </row>
    <row r="6805" spans="760:785" x14ac:dyDescent="0.25">
      <c r="ACF6805" s="60"/>
      <c r="ACG6805" s="60"/>
      <c r="ACH6805" s="60"/>
      <c r="ACI6805" s="60"/>
      <c r="ACJ6805" s="60"/>
      <c r="ACK6805" s="60"/>
      <c r="ACL6805" s="60"/>
      <c r="ACM6805" s="60"/>
      <c r="ACN6805" s="60"/>
      <c r="ACO6805" s="60"/>
      <c r="ACP6805" s="60"/>
      <c r="ACQ6805" s="60"/>
      <c r="ACR6805" s="60"/>
      <c r="ACS6805" s="60"/>
      <c r="ACT6805" s="60"/>
      <c r="ACU6805" s="60"/>
      <c r="ACV6805" s="60"/>
      <c r="ACW6805" s="60"/>
      <c r="ACX6805" s="60"/>
      <c r="ACY6805" s="60">
        <v>0.983683473050316</v>
      </c>
      <c r="ACZ6805" s="60"/>
      <c r="ADA6805" s="60"/>
      <c r="ADB6805" s="60"/>
      <c r="ADC6805" s="60"/>
      <c r="ADD6805" s="60"/>
      <c r="ADE6805" s="60"/>
    </row>
    <row r="6806" spans="760:785" x14ac:dyDescent="0.25">
      <c r="ACF6806" s="60"/>
      <c r="ACG6806" s="60"/>
      <c r="ACH6806" s="60"/>
      <c r="ACI6806" s="60"/>
      <c r="ACJ6806" s="60"/>
      <c r="ACK6806" s="60"/>
      <c r="ACL6806" s="60"/>
      <c r="ACM6806" s="60"/>
      <c r="ACN6806" s="60"/>
      <c r="ACO6806" s="60"/>
      <c r="ACP6806" s="60"/>
      <c r="ACQ6806" s="60"/>
      <c r="ACR6806" s="60"/>
      <c r="ACS6806" s="60"/>
      <c r="ACT6806" s="60"/>
      <c r="ACU6806" s="60"/>
      <c r="ACV6806" s="60"/>
      <c r="ACW6806" s="60"/>
      <c r="ACX6806" s="60"/>
      <c r="ACY6806" s="60">
        <v>0.98368291204381098</v>
      </c>
      <c r="ACZ6806" s="60"/>
      <c r="ADA6806" s="60"/>
      <c r="ADB6806" s="60"/>
      <c r="ADC6806" s="60"/>
      <c r="ADD6806" s="60"/>
      <c r="ADE6806" s="60"/>
    </row>
    <row r="6807" spans="760:785" x14ac:dyDescent="0.25">
      <c r="ACF6807" s="60"/>
      <c r="ACG6807" s="60"/>
      <c r="ACH6807" s="60"/>
      <c r="ACI6807" s="60"/>
      <c r="ACJ6807" s="60"/>
      <c r="ACK6807" s="60"/>
      <c r="ACL6807" s="60"/>
      <c r="ACM6807" s="60"/>
      <c r="ACN6807" s="60"/>
      <c r="ACO6807" s="60"/>
      <c r="ACP6807" s="60"/>
      <c r="ACQ6807" s="60"/>
      <c r="ACR6807" s="60"/>
      <c r="ACS6807" s="60"/>
      <c r="ACT6807" s="60"/>
      <c r="ACU6807" s="60"/>
      <c r="ACV6807" s="60"/>
      <c r="ACW6807" s="60"/>
      <c r="ACX6807" s="60"/>
      <c r="ACY6807" s="60">
        <v>0.98367633901458396</v>
      </c>
      <c r="ACZ6807" s="60"/>
      <c r="ADA6807" s="60"/>
      <c r="ADB6807" s="60"/>
      <c r="ADC6807" s="60"/>
      <c r="ADD6807" s="60"/>
      <c r="ADE6807" s="60"/>
    </row>
    <row r="6808" spans="760:785" x14ac:dyDescent="0.25">
      <c r="ACF6808" s="60"/>
      <c r="ACG6808" s="60"/>
      <c r="ACH6808" s="60"/>
      <c r="ACI6808" s="60"/>
      <c r="ACJ6808" s="60"/>
      <c r="ACK6808" s="60"/>
      <c r="ACL6808" s="60"/>
      <c r="ACM6808" s="60"/>
      <c r="ACN6808" s="60"/>
      <c r="ACO6808" s="60"/>
      <c r="ACP6808" s="60"/>
      <c r="ACQ6808" s="60"/>
      <c r="ACR6808" s="60"/>
      <c r="ACS6808" s="60"/>
      <c r="ACT6808" s="60"/>
      <c r="ACU6808" s="60"/>
      <c r="ACV6808" s="60"/>
      <c r="ACW6808" s="60"/>
      <c r="ACX6808" s="60"/>
      <c r="ACY6808" s="60">
        <v>0.98367383494612204</v>
      </c>
      <c r="ACZ6808" s="60"/>
      <c r="ADA6808" s="60"/>
      <c r="ADB6808" s="60"/>
      <c r="ADC6808" s="60"/>
      <c r="ADD6808" s="60"/>
      <c r="ADE6808" s="60"/>
    </row>
    <row r="6809" spans="760:785" x14ac:dyDescent="0.25">
      <c r="ACF6809" s="60"/>
      <c r="ACG6809" s="60"/>
      <c r="ACH6809" s="60"/>
      <c r="ACI6809" s="60"/>
      <c r="ACJ6809" s="60"/>
      <c r="ACK6809" s="60"/>
      <c r="ACL6809" s="60"/>
      <c r="ACM6809" s="60"/>
      <c r="ACN6809" s="60"/>
      <c r="ACO6809" s="60"/>
      <c r="ACP6809" s="60"/>
      <c r="ACQ6809" s="60"/>
      <c r="ACR6809" s="60"/>
      <c r="ACS6809" s="60"/>
      <c r="ACT6809" s="60"/>
      <c r="ACU6809" s="60"/>
      <c r="ACV6809" s="60"/>
      <c r="ACW6809" s="60"/>
      <c r="ACX6809" s="60"/>
      <c r="ACY6809" s="60">
        <v>0.98366328942775605</v>
      </c>
      <c r="ACZ6809" s="60"/>
      <c r="ADA6809" s="60"/>
      <c r="ADB6809" s="60"/>
      <c r="ADC6809" s="60"/>
      <c r="ADD6809" s="60"/>
      <c r="ADE6809" s="60"/>
    </row>
    <row r="6810" spans="760:785" x14ac:dyDescent="0.25">
      <c r="ACF6810" s="60"/>
      <c r="ACG6810" s="60"/>
      <c r="ACH6810" s="60"/>
      <c r="ACI6810" s="60"/>
      <c r="ACJ6810" s="60"/>
      <c r="ACK6810" s="60"/>
      <c r="ACL6810" s="60"/>
      <c r="ACM6810" s="60"/>
      <c r="ACN6810" s="60"/>
      <c r="ACO6810" s="60"/>
      <c r="ACP6810" s="60"/>
      <c r="ACQ6810" s="60"/>
      <c r="ACR6810" s="60"/>
      <c r="ACS6810" s="60"/>
      <c r="ACT6810" s="60"/>
      <c r="ACU6810" s="60"/>
      <c r="ACV6810" s="60"/>
      <c r="ACW6810" s="60"/>
      <c r="ACX6810" s="60"/>
      <c r="ACY6810" s="60">
        <v>0.98366173675861002</v>
      </c>
      <c r="ACZ6810" s="60"/>
      <c r="ADA6810" s="60"/>
      <c r="ADB6810" s="60"/>
      <c r="ADC6810" s="60"/>
      <c r="ADD6810" s="60"/>
      <c r="ADE6810" s="60"/>
    </row>
    <row r="6811" spans="760:785" x14ac:dyDescent="0.25">
      <c r="ACF6811" s="60"/>
      <c r="ACG6811" s="60"/>
      <c r="ACH6811" s="60"/>
      <c r="ACI6811" s="60"/>
      <c r="ACJ6811" s="60"/>
      <c r="ACK6811" s="60"/>
      <c r="ACL6811" s="60"/>
      <c r="ACM6811" s="60"/>
      <c r="ACN6811" s="60"/>
      <c r="ACO6811" s="60"/>
      <c r="ACP6811" s="60"/>
      <c r="ACQ6811" s="60"/>
      <c r="ACR6811" s="60"/>
      <c r="ACS6811" s="60"/>
      <c r="ACT6811" s="60"/>
      <c r="ACU6811" s="60"/>
      <c r="ACV6811" s="60"/>
      <c r="ACW6811" s="60"/>
      <c r="ACX6811" s="60"/>
      <c r="ACY6811" s="60">
        <v>0.98364971315512295</v>
      </c>
      <c r="ACZ6811" s="60"/>
      <c r="ADA6811" s="60"/>
      <c r="ADB6811" s="60"/>
      <c r="ADC6811" s="60"/>
      <c r="ADD6811" s="60"/>
      <c r="ADE6811" s="60"/>
    </row>
    <row r="6812" spans="760:785" x14ac:dyDescent="0.25">
      <c r="ACF6812" s="60"/>
      <c r="ACG6812" s="60"/>
      <c r="ACH6812" s="60"/>
      <c r="ACI6812" s="60"/>
      <c r="ACJ6812" s="60"/>
      <c r="ACK6812" s="60"/>
      <c r="ACL6812" s="60"/>
      <c r="ACM6812" s="60"/>
      <c r="ACN6812" s="60"/>
      <c r="ACO6812" s="60"/>
      <c r="ACP6812" s="60"/>
      <c r="ACQ6812" s="60"/>
      <c r="ACR6812" s="60"/>
      <c r="ACS6812" s="60"/>
      <c r="ACT6812" s="60"/>
      <c r="ACU6812" s="60"/>
      <c r="ACV6812" s="60"/>
      <c r="ACW6812" s="60"/>
      <c r="ACX6812" s="60"/>
      <c r="ACY6812" s="60">
        <v>0.98363053341208295</v>
      </c>
      <c r="ACZ6812" s="60"/>
      <c r="ADA6812" s="60"/>
      <c r="ADB6812" s="60"/>
      <c r="ADC6812" s="60"/>
      <c r="ADD6812" s="60"/>
      <c r="ADE6812" s="60"/>
    </row>
    <row r="6813" spans="760:785" x14ac:dyDescent="0.25">
      <c r="ACF6813" s="60"/>
      <c r="ACG6813" s="60"/>
      <c r="ACH6813" s="60"/>
      <c r="ACI6813" s="60"/>
      <c r="ACJ6813" s="60"/>
      <c r="ACK6813" s="60"/>
      <c r="ACL6813" s="60"/>
      <c r="ACM6813" s="60"/>
      <c r="ACN6813" s="60"/>
      <c r="ACO6813" s="60"/>
      <c r="ACP6813" s="60"/>
      <c r="ACQ6813" s="60"/>
      <c r="ACR6813" s="60"/>
      <c r="ACS6813" s="60"/>
      <c r="ACT6813" s="60"/>
      <c r="ACU6813" s="60"/>
      <c r="ACV6813" s="60"/>
      <c r="ACW6813" s="60"/>
      <c r="ACX6813" s="60"/>
      <c r="ACY6813" s="60">
        <v>0.98362566697953702</v>
      </c>
      <c r="ACZ6813" s="60"/>
      <c r="ADA6813" s="60"/>
      <c r="ADB6813" s="60"/>
      <c r="ADC6813" s="60"/>
      <c r="ADD6813" s="60"/>
      <c r="ADE6813" s="60"/>
    </row>
    <row r="6814" spans="760:785" x14ac:dyDescent="0.25">
      <c r="ACF6814" s="60"/>
      <c r="ACG6814" s="60"/>
      <c r="ACH6814" s="60"/>
      <c r="ACI6814" s="60"/>
      <c r="ACJ6814" s="60"/>
      <c r="ACK6814" s="60"/>
      <c r="ACL6814" s="60"/>
      <c r="ACM6814" s="60"/>
      <c r="ACN6814" s="60"/>
      <c r="ACO6814" s="60"/>
      <c r="ACP6814" s="60"/>
      <c r="ACQ6814" s="60"/>
      <c r="ACR6814" s="60"/>
      <c r="ACS6814" s="60"/>
      <c r="ACT6814" s="60"/>
      <c r="ACU6814" s="60"/>
      <c r="ACV6814" s="60"/>
      <c r="ACW6814" s="60"/>
      <c r="ACX6814" s="60"/>
      <c r="ACY6814" s="60">
        <v>0.98362383171482803</v>
      </c>
      <c r="ACZ6814" s="60"/>
      <c r="ADA6814" s="60"/>
      <c r="ADB6814" s="60"/>
      <c r="ADC6814" s="60"/>
      <c r="ADD6814" s="60"/>
      <c r="ADE6814" s="60"/>
    </row>
    <row r="6815" spans="760:785" x14ac:dyDescent="0.25">
      <c r="ACF6815" s="60"/>
      <c r="ACG6815" s="60"/>
      <c r="ACH6815" s="60"/>
      <c r="ACI6815" s="60"/>
      <c r="ACJ6815" s="60"/>
      <c r="ACK6815" s="60"/>
      <c r="ACL6815" s="60"/>
      <c r="ACM6815" s="60"/>
      <c r="ACN6815" s="60"/>
      <c r="ACO6815" s="60"/>
      <c r="ACP6815" s="60"/>
      <c r="ACQ6815" s="60"/>
      <c r="ACR6815" s="60"/>
      <c r="ACS6815" s="60"/>
      <c r="ACT6815" s="60"/>
      <c r="ACU6815" s="60"/>
      <c r="ACV6815" s="60"/>
      <c r="ACW6815" s="60"/>
      <c r="ACX6815" s="60"/>
      <c r="ACY6815" s="60">
        <v>0.98361698929318997</v>
      </c>
      <c r="ACZ6815" s="60"/>
      <c r="ADA6815" s="60"/>
      <c r="ADB6815" s="60"/>
      <c r="ADC6815" s="60"/>
      <c r="ADD6815" s="60"/>
      <c r="ADE6815" s="60"/>
    </row>
    <row r="6816" spans="760:785" x14ac:dyDescent="0.25">
      <c r="ACF6816" s="60"/>
      <c r="ACG6816" s="60"/>
      <c r="ACH6816" s="60"/>
      <c r="ACI6816" s="60"/>
      <c r="ACJ6816" s="60"/>
      <c r="ACK6816" s="60"/>
      <c r="ACL6816" s="60"/>
      <c r="ACM6816" s="60"/>
      <c r="ACN6816" s="60"/>
      <c r="ACO6816" s="60"/>
      <c r="ACP6816" s="60"/>
      <c r="ACQ6816" s="60"/>
      <c r="ACR6816" s="60"/>
      <c r="ACS6816" s="60"/>
      <c r="ACT6816" s="60"/>
      <c r="ACU6816" s="60"/>
      <c r="ACV6816" s="60"/>
      <c r="ACW6816" s="60"/>
      <c r="ACX6816" s="60"/>
      <c r="ACY6816" s="60">
        <v>0.983585590177391</v>
      </c>
      <c r="ACZ6816" s="60"/>
      <c r="ADA6816" s="60"/>
      <c r="ADB6816" s="60"/>
      <c r="ADC6816" s="60"/>
      <c r="ADD6816" s="60"/>
      <c r="ADE6816" s="60"/>
    </row>
    <row r="6817" spans="760:785" x14ac:dyDescent="0.25">
      <c r="ACF6817" s="60"/>
      <c r="ACG6817" s="60"/>
      <c r="ACH6817" s="60"/>
      <c r="ACI6817" s="60"/>
      <c r="ACJ6817" s="60"/>
      <c r="ACK6817" s="60"/>
      <c r="ACL6817" s="60"/>
      <c r="ACM6817" s="60"/>
      <c r="ACN6817" s="60"/>
      <c r="ACO6817" s="60"/>
      <c r="ACP6817" s="60"/>
      <c r="ACQ6817" s="60"/>
      <c r="ACR6817" s="60"/>
      <c r="ACS6817" s="60"/>
      <c r="ACT6817" s="60"/>
      <c r="ACU6817" s="60"/>
      <c r="ACV6817" s="60"/>
      <c r="ACW6817" s="60"/>
      <c r="ACX6817" s="60"/>
      <c r="ACY6817" s="60">
        <v>0.98358545524824603</v>
      </c>
      <c r="ACZ6817" s="60"/>
      <c r="ADA6817" s="60"/>
      <c r="ADB6817" s="60"/>
      <c r="ADC6817" s="60"/>
      <c r="ADD6817" s="60"/>
      <c r="ADE6817" s="60"/>
    </row>
    <row r="6818" spans="760:785" x14ac:dyDescent="0.25">
      <c r="ACF6818" s="60"/>
      <c r="ACG6818" s="60"/>
      <c r="ACH6818" s="60"/>
      <c r="ACI6818" s="60"/>
      <c r="ACJ6818" s="60"/>
      <c r="ACK6818" s="60"/>
      <c r="ACL6818" s="60"/>
      <c r="ACM6818" s="60"/>
      <c r="ACN6818" s="60"/>
      <c r="ACO6818" s="60"/>
      <c r="ACP6818" s="60"/>
      <c r="ACQ6818" s="60"/>
      <c r="ACR6818" s="60"/>
      <c r="ACS6818" s="60"/>
      <c r="ACT6818" s="60"/>
      <c r="ACU6818" s="60"/>
      <c r="ACV6818" s="60"/>
      <c r="ACW6818" s="60"/>
      <c r="ACX6818" s="60"/>
      <c r="ACY6818" s="60">
        <v>0.98357722582586204</v>
      </c>
      <c r="ACZ6818" s="60"/>
      <c r="ADA6818" s="60"/>
      <c r="ADB6818" s="60"/>
      <c r="ADC6818" s="60"/>
      <c r="ADD6818" s="60"/>
      <c r="ADE6818" s="60"/>
    </row>
    <row r="6819" spans="760:785" x14ac:dyDescent="0.25">
      <c r="ACF6819" s="60"/>
      <c r="ACG6819" s="60"/>
      <c r="ACH6819" s="60"/>
      <c r="ACI6819" s="60"/>
      <c r="ACJ6819" s="60"/>
      <c r="ACK6819" s="60"/>
      <c r="ACL6819" s="60"/>
      <c r="ACM6819" s="60"/>
      <c r="ACN6819" s="60"/>
      <c r="ACO6819" s="60"/>
      <c r="ACP6819" s="60"/>
      <c r="ACQ6819" s="60"/>
      <c r="ACR6819" s="60"/>
      <c r="ACS6819" s="60"/>
      <c r="ACT6819" s="60"/>
      <c r="ACU6819" s="60"/>
      <c r="ACV6819" s="60"/>
      <c r="ACW6819" s="60"/>
      <c r="ACX6819" s="60"/>
      <c r="ACY6819" s="60">
        <v>0.98357405682219001</v>
      </c>
      <c r="ACZ6819" s="60"/>
      <c r="ADA6819" s="60"/>
      <c r="ADB6819" s="60"/>
      <c r="ADC6819" s="60"/>
      <c r="ADD6819" s="60"/>
      <c r="ADE6819" s="60"/>
    </row>
    <row r="6820" spans="760:785" x14ac:dyDescent="0.25">
      <c r="ACF6820" s="60"/>
      <c r="ACG6820" s="60"/>
      <c r="ACH6820" s="60"/>
      <c r="ACI6820" s="60"/>
      <c r="ACJ6820" s="60"/>
      <c r="ACK6820" s="60"/>
      <c r="ACL6820" s="60"/>
      <c r="ACM6820" s="60"/>
      <c r="ACN6820" s="60"/>
      <c r="ACO6820" s="60"/>
      <c r="ACP6820" s="60"/>
      <c r="ACQ6820" s="60"/>
      <c r="ACR6820" s="60"/>
      <c r="ACS6820" s="60"/>
      <c r="ACT6820" s="60"/>
      <c r="ACU6820" s="60"/>
      <c r="ACV6820" s="60"/>
      <c r="ACW6820" s="60"/>
      <c r="ACX6820" s="60"/>
      <c r="ACY6820" s="60">
        <v>0.98356552590138002</v>
      </c>
      <c r="ACZ6820" s="60"/>
      <c r="ADA6820" s="60"/>
      <c r="ADB6820" s="60"/>
      <c r="ADC6820" s="60"/>
      <c r="ADD6820" s="60"/>
      <c r="ADE6820" s="60"/>
    </row>
    <row r="6821" spans="760:785" x14ac:dyDescent="0.25">
      <c r="ACF6821" s="60"/>
      <c r="ACG6821" s="60"/>
      <c r="ACH6821" s="60"/>
      <c r="ACI6821" s="60"/>
      <c r="ACJ6821" s="60"/>
      <c r="ACK6821" s="60"/>
      <c r="ACL6821" s="60"/>
      <c r="ACM6821" s="60"/>
      <c r="ACN6821" s="60"/>
      <c r="ACO6821" s="60"/>
      <c r="ACP6821" s="60"/>
      <c r="ACQ6821" s="60"/>
      <c r="ACR6821" s="60"/>
      <c r="ACS6821" s="60"/>
      <c r="ACT6821" s="60"/>
      <c r="ACU6821" s="60"/>
      <c r="ACV6821" s="60"/>
      <c r="ACW6821" s="60"/>
      <c r="ACX6821" s="60"/>
      <c r="ACY6821" s="60">
        <v>0.98355685649623903</v>
      </c>
      <c r="ACZ6821" s="60"/>
      <c r="ADA6821" s="60"/>
      <c r="ADB6821" s="60"/>
      <c r="ADC6821" s="60"/>
      <c r="ADD6821" s="60"/>
      <c r="ADE6821" s="60"/>
    </row>
    <row r="6822" spans="760:785" x14ac:dyDescent="0.25">
      <c r="ACF6822" s="60"/>
      <c r="ACG6822" s="60"/>
      <c r="ACH6822" s="60"/>
      <c r="ACI6822" s="60"/>
      <c r="ACJ6822" s="60"/>
      <c r="ACK6822" s="60"/>
      <c r="ACL6822" s="60"/>
      <c r="ACM6822" s="60"/>
      <c r="ACN6822" s="60"/>
      <c r="ACO6822" s="60"/>
      <c r="ACP6822" s="60"/>
      <c r="ACQ6822" s="60"/>
      <c r="ACR6822" s="60"/>
      <c r="ACS6822" s="60"/>
      <c r="ACT6822" s="60"/>
      <c r="ACU6822" s="60"/>
      <c r="ACV6822" s="60"/>
      <c r="ACW6822" s="60"/>
      <c r="ACX6822" s="60"/>
      <c r="ACY6822" s="60">
        <v>0.98354984271048795</v>
      </c>
      <c r="ACZ6822" s="60"/>
      <c r="ADA6822" s="60"/>
      <c r="ADB6822" s="60"/>
      <c r="ADC6822" s="60"/>
      <c r="ADD6822" s="60"/>
      <c r="ADE6822" s="60"/>
    </row>
    <row r="6823" spans="760:785" x14ac:dyDescent="0.25">
      <c r="ACF6823" s="60"/>
      <c r="ACG6823" s="60"/>
      <c r="ACH6823" s="60"/>
      <c r="ACI6823" s="60"/>
      <c r="ACJ6823" s="60"/>
      <c r="ACK6823" s="60"/>
      <c r="ACL6823" s="60"/>
      <c r="ACM6823" s="60"/>
      <c r="ACN6823" s="60"/>
      <c r="ACO6823" s="60"/>
      <c r="ACP6823" s="60"/>
      <c r="ACQ6823" s="60"/>
      <c r="ACR6823" s="60"/>
      <c r="ACS6823" s="60"/>
      <c r="ACT6823" s="60"/>
      <c r="ACU6823" s="60"/>
      <c r="ACV6823" s="60"/>
      <c r="ACW6823" s="60"/>
      <c r="ACX6823" s="60"/>
      <c r="ACY6823" s="60">
        <v>0.98354880903989494</v>
      </c>
      <c r="ACZ6823" s="60"/>
      <c r="ADA6823" s="60"/>
      <c r="ADB6823" s="60"/>
      <c r="ADC6823" s="60"/>
      <c r="ADD6823" s="60"/>
      <c r="ADE6823" s="60"/>
    </row>
    <row r="6824" spans="760:785" x14ac:dyDescent="0.25">
      <c r="ACF6824" s="60"/>
      <c r="ACG6824" s="60"/>
      <c r="ACH6824" s="60"/>
      <c r="ACI6824" s="60"/>
      <c r="ACJ6824" s="60"/>
      <c r="ACK6824" s="60"/>
      <c r="ACL6824" s="60"/>
      <c r="ACM6824" s="60"/>
      <c r="ACN6824" s="60"/>
      <c r="ACO6824" s="60"/>
      <c r="ACP6824" s="60"/>
      <c r="ACQ6824" s="60"/>
      <c r="ACR6824" s="60"/>
      <c r="ACS6824" s="60"/>
      <c r="ACT6824" s="60"/>
      <c r="ACU6824" s="60"/>
      <c r="ACV6824" s="60"/>
      <c r="ACW6824" s="60"/>
      <c r="ACX6824" s="60"/>
      <c r="ACY6824" s="60">
        <v>0.98354563671708395</v>
      </c>
      <c r="ACZ6824" s="60"/>
      <c r="ADA6824" s="60"/>
      <c r="ADB6824" s="60"/>
      <c r="ADC6824" s="60"/>
      <c r="ADD6824" s="60"/>
      <c r="ADE6824" s="60"/>
    </row>
    <row r="6825" spans="760:785" x14ac:dyDescent="0.25">
      <c r="ACF6825" s="60"/>
      <c r="ACG6825" s="60"/>
      <c r="ACH6825" s="60"/>
      <c r="ACI6825" s="60"/>
      <c r="ACJ6825" s="60"/>
      <c r="ACK6825" s="60"/>
      <c r="ACL6825" s="60"/>
      <c r="ACM6825" s="60"/>
      <c r="ACN6825" s="60"/>
      <c r="ACO6825" s="60"/>
      <c r="ACP6825" s="60"/>
      <c r="ACQ6825" s="60"/>
      <c r="ACR6825" s="60"/>
      <c r="ACS6825" s="60"/>
      <c r="ACT6825" s="60"/>
      <c r="ACU6825" s="60"/>
      <c r="ACV6825" s="60"/>
      <c r="ACW6825" s="60"/>
      <c r="ACX6825" s="60"/>
      <c r="ACY6825" s="60">
        <v>0.98353287073760398</v>
      </c>
      <c r="ACZ6825" s="60"/>
      <c r="ADA6825" s="60"/>
      <c r="ADB6825" s="60"/>
      <c r="ADC6825" s="60"/>
      <c r="ADD6825" s="60"/>
      <c r="ADE6825" s="60"/>
    </row>
    <row r="6826" spans="760:785" x14ac:dyDescent="0.25">
      <c r="ACF6826" s="60"/>
      <c r="ACG6826" s="60"/>
      <c r="ACH6826" s="60"/>
      <c r="ACI6826" s="60"/>
      <c r="ACJ6826" s="60"/>
      <c r="ACK6826" s="60"/>
      <c r="ACL6826" s="60"/>
      <c r="ACM6826" s="60"/>
      <c r="ACN6826" s="60"/>
      <c r="ACO6826" s="60"/>
      <c r="ACP6826" s="60"/>
      <c r="ACQ6826" s="60"/>
      <c r="ACR6826" s="60"/>
      <c r="ACS6826" s="60"/>
      <c r="ACT6826" s="60"/>
      <c r="ACU6826" s="60"/>
      <c r="ACV6826" s="60"/>
      <c r="ACW6826" s="60"/>
      <c r="ACX6826" s="60"/>
      <c r="ACY6826" s="60">
        <v>0.98353149249695004</v>
      </c>
      <c r="ACZ6826" s="60"/>
      <c r="ADA6826" s="60"/>
      <c r="ADB6826" s="60"/>
      <c r="ADC6826" s="60"/>
      <c r="ADD6826" s="60"/>
      <c r="ADE6826" s="60"/>
    </row>
    <row r="6827" spans="760:785" x14ac:dyDescent="0.25">
      <c r="ACF6827" s="60"/>
      <c r="ACG6827" s="60"/>
      <c r="ACH6827" s="60"/>
      <c r="ACI6827" s="60"/>
      <c r="ACJ6827" s="60"/>
      <c r="ACK6827" s="60"/>
      <c r="ACL6827" s="60"/>
      <c r="ACM6827" s="60"/>
      <c r="ACN6827" s="60"/>
      <c r="ACO6827" s="60"/>
      <c r="ACP6827" s="60"/>
      <c r="ACQ6827" s="60"/>
      <c r="ACR6827" s="60"/>
      <c r="ACS6827" s="60"/>
      <c r="ACT6827" s="60"/>
      <c r="ACU6827" s="60"/>
      <c r="ACV6827" s="60"/>
      <c r="ACW6827" s="60"/>
      <c r="ACX6827" s="60"/>
      <c r="ACY6827" s="60">
        <v>0.98352397410843095</v>
      </c>
      <c r="ACZ6827" s="60"/>
      <c r="ADA6827" s="60"/>
      <c r="ADB6827" s="60"/>
      <c r="ADC6827" s="60"/>
      <c r="ADD6827" s="60"/>
      <c r="ADE6827" s="60"/>
    </row>
    <row r="6828" spans="760:785" x14ac:dyDescent="0.25">
      <c r="ACF6828" s="60"/>
      <c r="ACG6828" s="60"/>
      <c r="ACH6828" s="60"/>
      <c r="ACI6828" s="60"/>
      <c r="ACJ6828" s="60"/>
      <c r="ACK6828" s="60"/>
      <c r="ACL6828" s="60"/>
      <c r="ACM6828" s="60"/>
      <c r="ACN6828" s="60"/>
      <c r="ACO6828" s="60"/>
      <c r="ACP6828" s="60"/>
      <c r="ACQ6828" s="60"/>
      <c r="ACR6828" s="60"/>
      <c r="ACS6828" s="60"/>
      <c r="ACT6828" s="60"/>
      <c r="ACU6828" s="60"/>
      <c r="ACV6828" s="60"/>
      <c r="ACW6828" s="60"/>
      <c r="ACX6828" s="60"/>
      <c r="ACY6828" s="60">
        <v>0.98352256422901796</v>
      </c>
      <c r="ACZ6828" s="60"/>
      <c r="ADA6828" s="60"/>
      <c r="ADB6828" s="60"/>
      <c r="ADC6828" s="60"/>
      <c r="ADD6828" s="60"/>
      <c r="ADE6828" s="60"/>
    </row>
    <row r="6829" spans="760:785" x14ac:dyDescent="0.25">
      <c r="ACF6829" s="60"/>
      <c r="ACG6829" s="60"/>
      <c r="ACH6829" s="60"/>
      <c r="ACI6829" s="60"/>
      <c r="ACJ6829" s="60"/>
      <c r="ACK6829" s="60"/>
      <c r="ACL6829" s="60"/>
      <c r="ACM6829" s="60"/>
      <c r="ACN6829" s="60"/>
      <c r="ACO6829" s="60"/>
      <c r="ACP6829" s="60"/>
      <c r="ACQ6829" s="60"/>
      <c r="ACR6829" s="60"/>
      <c r="ACS6829" s="60"/>
      <c r="ACT6829" s="60"/>
      <c r="ACU6829" s="60"/>
      <c r="ACV6829" s="60"/>
      <c r="ACW6829" s="60"/>
      <c r="ACX6829" s="60"/>
      <c r="ACY6829" s="60">
        <v>0.98351527915853998</v>
      </c>
      <c r="ACZ6829" s="60"/>
      <c r="ADA6829" s="60"/>
      <c r="ADB6829" s="60"/>
      <c r="ADC6829" s="60"/>
      <c r="ADD6829" s="60"/>
      <c r="ADE6829" s="60"/>
    </row>
    <row r="6830" spans="760:785" x14ac:dyDescent="0.25">
      <c r="ACF6830" s="60"/>
      <c r="ACG6830" s="60"/>
      <c r="ACH6830" s="60"/>
      <c r="ACI6830" s="60"/>
      <c r="ACJ6830" s="60"/>
      <c r="ACK6830" s="60"/>
      <c r="ACL6830" s="60"/>
      <c r="ACM6830" s="60"/>
      <c r="ACN6830" s="60"/>
      <c r="ACO6830" s="60"/>
      <c r="ACP6830" s="60"/>
      <c r="ACQ6830" s="60"/>
      <c r="ACR6830" s="60"/>
      <c r="ACS6830" s="60"/>
      <c r="ACT6830" s="60"/>
      <c r="ACU6830" s="60"/>
      <c r="ACV6830" s="60"/>
      <c r="ACW6830" s="60"/>
      <c r="ACX6830" s="60"/>
      <c r="ACY6830" s="60">
        <v>0.98351089113897605</v>
      </c>
      <c r="ACZ6830" s="60"/>
      <c r="ADA6830" s="60"/>
      <c r="ADB6830" s="60"/>
      <c r="ADC6830" s="60"/>
      <c r="ADD6830" s="60"/>
      <c r="ADE6830" s="60"/>
    </row>
    <row r="6831" spans="760:785" x14ac:dyDescent="0.25">
      <c r="ACF6831" s="60"/>
      <c r="ACG6831" s="60"/>
      <c r="ACH6831" s="60"/>
      <c r="ACI6831" s="60"/>
      <c r="ACJ6831" s="60"/>
      <c r="ACK6831" s="60"/>
      <c r="ACL6831" s="60"/>
      <c r="ACM6831" s="60"/>
      <c r="ACN6831" s="60"/>
      <c r="ACO6831" s="60"/>
      <c r="ACP6831" s="60"/>
      <c r="ACQ6831" s="60"/>
      <c r="ACR6831" s="60"/>
      <c r="ACS6831" s="60"/>
      <c r="ACT6831" s="60"/>
      <c r="ACU6831" s="60"/>
      <c r="ACV6831" s="60"/>
      <c r="ACW6831" s="60"/>
      <c r="ACX6831" s="60"/>
      <c r="ACY6831" s="60">
        <v>0.98350821682720901</v>
      </c>
      <c r="ACZ6831" s="60"/>
      <c r="ADA6831" s="60"/>
      <c r="ADB6831" s="60"/>
      <c r="ADC6831" s="60"/>
      <c r="ADD6831" s="60"/>
      <c r="ADE6831" s="60"/>
    </row>
    <row r="6832" spans="760:785" x14ac:dyDescent="0.25">
      <c r="ACF6832" s="60"/>
      <c r="ACG6832" s="60"/>
      <c r="ACH6832" s="60"/>
      <c r="ACI6832" s="60"/>
      <c r="ACJ6832" s="60"/>
      <c r="ACK6832" s="60"/>
      <c r="ACL6832" s="60"/>
      <c r="ACM6832" s="60"/>
      <c r="ACN6832" s="60"/>
      <c r="ACO6832" s="60"/>
      <c r="ACP6832" s="60"/>
      <c r="ACQ6832" s="60"/>
      <c r="ACR6832" s="60"/>
      <c r="ACS6832" s="60"/>
      <c r="ACT6832" s="60"/>
      <c r="ACU6832" s="60"/>
      <c r="ACV6832" s="60"/>
      <c r="ACW6832" s="60"/>
      <c r="ACX6832" s="60"/>
      <c r="ACY6832" s="60">
        <v>0.98349600615398403</v>
      </c>
      <c r="ACZ6832" s="60"/>
      <c r="ADA6832" s="60"/>
      <c r="ADB6832" s="60"/>
      <c r="ADC6832" s="60"/>
      <c r="ADD6832" s="60"/>
      <c r="ADE6832" s="60"/>
    </row>
    <row r="6833" spans="760:785" x14ac:dyDescent="0.25">
      <c r="ACF6833" s="60"/>
      <c r="ACG6833" s="60"/>
      <c r="ACH6833" s="60"/>
      <c r="ACI6833" s="60"/>
      <c r="ACJ6833" s="60"/>
      <c r="ACK6833" s="60"/>
      <c r="ACL6833" s="60"/>
      <c r="ACM6833" s="60"/>
      <c r="ACN6833" s="60"/>
      <c r="ACO6833" s="60"/>
      <c r="ACP6833" s="60"/>
      <c r="ACQ6833" s="60"/>
      <c r="ACR6833" s="60"/>
      <c r="ACS6833" s="60"/>
      <c r="ACT6833" s="60"/>
      <c r="ACU6833" s="60"/>
      <c r="ACV6833" s="60"/>
      <c r="ACW6833" s="60"/>
      <c r="ACX6833" s="60"/>
      <c r="ACY6833" s="60">
        <v>0.98349382333186697</v>
      </c>
      <c r="ACZ6833" s="60"/>
      <c r="ADA6833" s="60"/>
      <c r="ADB6833" s="60"/>
      <c r="ADC6833" s="60"/>
      <c r="ADD6833" s="60"/>
      <c r="ADE6833" s="60"/>
    </row>
    <row r="6834" spans="760:785" x14ac:dyDescent="0.25">
      <c r="ACF6834" s="60"/>
      <c r="ACG6834" s="60"/>
      <c r="ACH6834" s="60"/>
      <c r="ACI6834" s="60"/>
      <c r="ACJ6834" s="60"/>
      <c r="ACK6834" s="60"/>
      <c r="ACL6834" s="60"/>
      <c r="ACM6834" s="60"/>
      <c r="ACN6834" s="60"/>
      <c r="ACO6834" s="60"/>
      <c r="ACP6834" s="60"/>
      <c r="ACQ6834" s="60"/>
      <c r="ACR6834" s="60"/>
      <c r="ACS6834" s="60"/>
      <c r="ACT6834" s="60"/>
      <c r="ACU6834" s="60"/>
      <c r="ACV6834" s="60"/>
      <c r="ACW6834" s="60"/>
      <c r="ACX6834" s="60"/>
      <c r="ACY6834" s="60">
        <v>0.98346616263832398</v>
      </c>
      <c r="ACZ6834" s="60"/>
      <c r="ADA6834" s="60"/>
      <c r="ADB6834" s="60"/>
      <c r="ADC6834" s="60"/>
      <c r="ADD6834" s="60"/>
      <c r="ADE6834" s="60"/>
    </row>
    <row r="6835" spans="760:785" x14ac:dyDescent="0.25">
      <c r="ACF6835" s="60"/>
      <c r="ACG6835" s="60"/>
      <c r="ACH6835" s="60"/>
      <c r="ACI6835" s="60"/>
      <c r="ACJ6835" s="60"/>
      <c r="ACK6835" s="60"/>
      <c r="ACL6835" s="60"/>
      <c r="ACM6835" s="60"/>
      <c r="ACN6835" s="60"/>
      <c r="ACO6835" s="60"/>
      <c r="ACP6835" s="60"/>
      <c r="ACQ6835" s="60"/>
      <c r="ACR6835" s="60"/>
      <c r="ACS6835" s="60"/>
      <c r="ACT6835" s="60"/>
      <c r="ACU6835" s="60"/>
      <c r="ACV6835" s="60"/>
      <c r="ACW6835" s="60"/>
      <c r="ACX6835" s="60"/>
      <c r="ACY6835" s="60">
        <v>0.98346513942470204</v>
      </c>
      <c r="ACZ6835" s="60"/>
      <c r="ADA6835" s="60"/>
      <c r="ADB6835" s="60"/>
      <c r="ADC6835" s="60"/>
      <c r="ADD6835" s="60"/>
      <c r="ADE6835" s="60"/>
    </row>
    <row r="6836" spans="760:785" x14ac:dyDescent="0.25">
      <c r="ACF6836" s="60"/>
      <c r="ACG6836" s="60"/>
      <c r="ACH6836" s="60"/>
      <c r="ACI6836" s="60"/>
      <c r="ACJ6836" s="60"/>
      <c r="ACK6836" s="60"/>
      <c r="ACL6836" s="60"/>
      <c r="ACM6836" s="60"/>
      <c r="ACN6836" s="60"/>
      <c r="ACO6836" s="60"/>
      <c r="ACP6836" s="60"/>
      <c r="ACQ6836" s="60"/>
      <c r="ACR6836" s="60"/>
      <c r="ACS6836" s="60"/>
      <c r="ACT6836" s="60"/>
      <c r="ACU6836" s="60"/>
      <c r="ACV6836" s="60"/>
      <c r="ACW6836" s="60"/>
      <c r="ACX6836" s="60"/>
      <c r="ACY6836" s="60">
        <v>0.98346218268312302</v>
      </c>
      <c r="ACZ6836" s="60"/>
      <c r="ADA6836" s="60"/>
      <c r="ADB6836" s="60"/>
      <c r="ADC6836" s="60"/>
      <c r="ADD6836" s="60"/>
      <c r="ADE6836" s="60"/>
    </row>
    <row r="6837" spans="760:785" x14ac:dyDescent="0.25">
      <c r="ACF6837" s="60"/>
      <c r="ACG6837" s="60"/>
      <c r="ACH6837" s="60"/>
      <c r="ACI6837" s="60"/>
      <c r="ACJ6837" s="60"/>
      <c r="ACK6837" s="60"/>
      <c r="ACL6837" s="60"/>
      <c r="ACM6837" s="60"/>
      <c r="ACN6837" s="60"/>
      <c r="ACO6837" s="60"/>
      <c r="ACP6837" s="60"/>
      <c r="ACQ6837" s="60"/>
      <c r="ACR6837" s="60"/>
      <c r="ACS6837" s="60"/>
      <c r="ACT6837" s="60"/>
      <c r="ACU6837" s="60"/>
      <c r="ACV6837" s="60"/>
      <c r="ACW6837" s="60"/>
      <c r="ACX6837" s="60"/>
      <c r="ACY6837" s="60">
        <v>0.98345726658509702</v>
      </c>
      <c r="ACZ6837" s="60"/>
      <c r="ADA6837" s="60"/>
      <c r="ADB6837" s="60"/>
      <c r="ADC6837" s="60"/>
      <c r="ADD6837" s="60"/>
      <c r="ADE6837" s="60"/>
    </row>
    <row r="6838" spans="760:785" x14ac:dyDescent="0.25">
      <c r="ACF6838" s="60"/>
      <c r="ACG6838" s="60"/>
      <c r="ACH6838" s="60"/>
      <c r="ACI6838" s="60"/>
      <c r="ACJ6838" s="60"/>
      <c r="ACK6838" s="60"/>
      <c r="ACL6838" s="60"/>
      <c r="ACM6838" s="60"/>
      <c r="ACN6838" s="60"/>
      <c r="ACO6838" s="60"/>
      <c r="ACP6838" s="60"/>
      <c r="ACQ6838" s="60"/>
      <c r="ACR6838" s="60"/>
      <c r="ACS6838" s="60"/>
      <c r="ACT6838" s="60"/>
      <c r="ACU6838" s="60"/>
      <c r="ACV6838" s="60"/>
      <c r="ACW6838" s="60"/>
      <c r="ACX6838" s="60"/>
      <c r="ACY6838" s="60">
        <v>0.98345347448933196</v>
      </c>
      <c r="ACZ6838" s="60"/>
      <c r="ADA6838" s="60"/>
      <c r="ADB6838" s="60"/>
      <c r="ADC6838" s="60"/>
      <c r="ADD6838" s="60"/>
      <c r="ADE6838" s="60"/>
    </row>
    <row r="6839" spans="760:785" x14ac:dyDescent="0.25">
      <c r="ACF6839" s="60"/>
      <c r="ACG6839" s="60"/>
      <c r="ACH6839" s="60"/>
      <c r="ACI6839" s="60"/>
      <c r="ACJ6839" s="60"/>
      <c r="ACK6839" s="60"/>
      <c r="ACL6839" s="60"/>
      <c r="ACM6839" s="60"/>
      <c r="ACN6839" s="60"/>
      <c r="ACO6839" s="60"/>
      <c r="ACP6839" s="60"/>
      <c r="ACQ6839" s="60"/>
      <c r="ACR6839" s="60"/>
      <c r="ACS6839" s="60"/>
      <c r="ACT6839" s="60"/>
      <c r="ACU6839" s="60"/>
      <c r="ACV6839" s="60"/>
      <c r="ACW6839" s="60"/>
      <c r="ACX6839" s="60"/>
      <c r="ACY6839" s="60">
        <v>0.98341736542393798</v>
      </c>
      <c r="ACZ6839" s="60"/>
      <c r="ADA6839" s="60"/>
      <c r="ADB6839" s="60"/>
      <c r="ADC6839" s="60"/>
      <c r="ADD6839" s="60"/>
      <c r="ADE6839" s="60"/>
    </row>
    <row r="6840" spans="760:785" x14ac:dyDescent="0.25">
      <c r="ACF6840" s="60"/>
      <c r="ACG6840" s="60"/>
      <c r="ACH6840" s="60"/>
      <c r="ACI6840" s="60"/>
      <c r="ACJ6840" s="60"/>
      <c r="ACK6840" s="60"/>
      <c r="ACL6840" s="60"/>
      <c r="ACM6840" s="60"/>
      <c r="ACN6840" s="60"/>
      <c r="ACO6840" s="60"/>
      <c r="ACP6840" s="60"/>
      <c r="ACQ6840" s="60"/>
      <c r="ACR6840" s="60"/>
      <c r="ACS6840" s="60"/>
      <c r="ACT6840" s="60"/>
      <c r="ACU6840" s="60"/>
      <c r="ACV6840" s="60"/>
      <c r="ACW6840" s="60"/>
      <c r="ACX6840" s="60"/>
      <c r="ACY6840" s="60">
        <v>0.98340952792237901</v>
      </c>
      <c r="ACZ6840" s="60"/>
      <c r="ADA6840" s="60"/>
      <c r="ADB6840" s="60"/>
      <c r="ADC6840" s="60"/>
      <c r="ADD6840" s="60"/>
      <c r="ADE6840" s="60"/>
    </row>
    <row r="6841" spans="760:785" x14ac:dyDescent="0.25">
      <c r="ACF6841" s="60"/>
      <c r="ACG6841" s="60"/>
      <c r="ACH6841" s="60"/>
      <c r="ACI6841" s="60"/>
      <c r="ACJ6841" s="60"/>
      <c r="ACK6841" s="60"/>
      <c r="ACL6841" s="60"/>
      <c r="ACM6841" s="60"/>
      <c r="ACN6841" s="60"/>
      <c r="ACO6841" s="60"/>
      <c r="ACP6841" s="60"/>
      <c r="ACQ6841" s="60"/>
      <c r="ACR6841" s="60"/>
      <c r="ACS6841" s="60"/>
      <c r="ACT6841" s="60"/>
      <c r="ACU6841" s="60"/>
      <c r="ACV6841" s="60"/>
      <c r="ACW6841" s="60"/>
      <c r="ACX6841" s="60"/>
      <c r="ACY6841" s="60">
        <v>0.98340141862822505</v>
      </c>
      <c r="ACZ6841" s="60"/>
      <c r="ADA6841" s="60"/>
      <c r="ADB6841" s="60"/>
      <c r="ADC6841" s="60"/>
      <c r="ADD6841" s="60"/>
      <c r="ADE6841" s="60"/>
    </row>
    <row r="6842" spans="760:785" x14ac:dyDescent="0.25">
      <c r="ACF6842" s="60"/>
      <c r="ACG6842" s="60"/>
      <c r="ACH6842" s="60"/>
      <c r="ACI6842" s="60"/>
      <c r="ACJ6842" s="60"/>
      <c r="ACK6842" s="60"/>
      <c r="ACL6842" s="60"/>
      <c r="ACM6842" s="60"/>
      <c r="ACN6842" s="60"/>
      <c r="ACO6842" s="60"/>
      <c r="ACP6842" s="60"/>
      <c r="ACQ6842" s="60"/>
      <c r="ACR6842" s="60"/>
      <c r="ACS6842" s="60"/>
      <c r="ACT6842" s="60"/>
      <c r="ACU6842" s="60"/>
      <c r="ACV6842" s="60"/>
      <c r="ACW6842" s="60"/>
      <c r="ACX6842" s="60"/>
      <c r="ACY6842" s="60">
        <v>0.98339769969279001</v>
      </c>
      <c r="ACZ6842" s="60"/>
      <c r="ADA6842" s="60"/>
      <c r="ADB6842" s="60"/>
      <c r="ADC6842" s="60"/>
      <c r="ADD6842" s="60"/>
      <c r="ADE6842" s="60"/>
    </row>
    <row r="6843" spans="760:785" x14ac:dyDescent="0.25">
      <c r="ACF6843" s="60"/>
      <c r="ACG6843" s="60"/>
      <c r="ACH6843" s="60"/>
      <c r="ACI6843" s="60"/>
      <c r="ACJ6843" s="60"/>
      <c r="ACK6843" s="60"/>
      <c r="ACL6843" s="60"/>
      <c r="ACM6843" s="60"/>
      <c r="ACN6843" s="60"/>
      <c r="ACO6843" s="60"/>
      <c r="ACP6843" s="60"/>
      <c r="ACQ6843" s="60"/>
      <c r="ACR6843" s="60"/>
      <c r="ACS6843" s="60"/>
      <c r="ACT6843" s="60"/>
      <c r="ACU6843" s="60"/>
      <c r="ACV6843" s="60"/>
      <c r="ACW6843" s="60"/>
      <c r="ACX6843" s="60"/>
      <c r="ACY6843" s="60">
        <v>0.983395656559505</v>
      </c>
      <c r="ACZ6843" s="60"/>
      <c r="ADA6843" s="60"/>
      <c r="ADB6843" s="60"/>
      <c r="ADC6843" s="60"/>
      <c r="ADD6843" s="60"/>
      <c r="ADE6843" s="60"/>
    </row>
    <row r="6844" spans="760:785" x14ac:dyDescent="0.25">
      <c r="ACF6844" s="60"/>
      <c r="ACG6844" s="60"/>
      <c r="ACH6844" s="60"/>
      <c r="ACI6844" s="60"/>
      <c r="ACJ6844" s="60"/>
      <c r="ACK6844" s="60"/>
      <c r="ACL6844" s="60"/>
      <c r="ACM6844" s="60"/>
      <c r="ACN6844" s="60"/>
      <c r="ACO6844" s="60"/>
      <c r="ACP6844" s="60"/>
      <c r="ACQ6844" s="60"/>
      <c r="ACR6844" s="60"/>
      <c r="ACS6844" s="60"/>
      <c r="ACT6844" s="60"/>
      <c r="ACU6844" s="60"/>
      <c r="ACV6844" s="60"/>
      <c r="ACW6844" s="60"/>
      <c r="ACX6844" s="60"/>
      <c r="ACY6844" s="60">
        <v>0.98338478333118995</v>
      </c>
      <c r="ACZ6844" s="60"/>
      <c r="ADA6844" s="60"/>
      <c r="ADB6844" s="60"/>
      <c r="ADC6844" s="60"/>
      <c r="ADD6844" s="60"/>
      <c r="ADE6844" s="60"/>
    </row>
    <row r="6845" spans="760:785" x14ac:dyDescent="0.25">
      <c r="ACF6845" s="60"/>
      <c r="ACG6845" s="60"/>
      <c r="ACH6845" s="60"/>
      <c r="ACI6845" s="60"/>
      <c r="ACJ6845" s="60"/>
      <c r="ACK6845" s="60"/>
      <c r="ACL6845" s="60"/>
      <c r="ACM6845" s="60"/>
      <c r="ACN6845" s="60"/>
      <c r="ACO6845" s="60"/>
      <c r="ACP6845" s="60"/>
      <c r="ACQ6845" s="60"/>
      <c r="ACR6845" s="60"/>
      <c r="ACS6845" s="60"/>
      <c r="ACT6845" s="60"/>
      <c r="ACU6845" s="60"/>
      <c r="ACV6845" s="60"/>
      <c r="ACW6845" s="60"/>
      <c r="ACX6845" s="60"/>
      <c r="ACY6845" s="60">
        <v>0.98338377441074598</v>
      </c>
      <c r="ACZ6845" s="60"/>
      <c r="ADA6845" s="60"/>
      <c r="ADB6845" s="60"/>
      <c r="ADC6845" s="60"/>
      <c r="ADD6845" s="60"/>
      <c r="ADE6845" s="60"/>
    </row>
    <row r="6846" spans="760:785" x14ac:dyDescent="0.25">
      <c r="ACF6846" s="60"/>
      <c r="ACG6846" s="60"/>
      <c r="ACH6846" s="60"/>
      <c r="ACI6846" s="60"/>
      <c r="ACJ6846" s="60"/>
      <c r="ACK6846" s="60"/>
      <c r="ACL6846" s="60"/>
      <c r="ACM6846" s="60"/>
      <c r="ACN6846" s="60"/>
      <c r="ACO6846" s="60"/>
      <c r="ACP6846" s="60"/>
      <c r="ACQ6846" s="60"/>
      <c r="ACR6846" s="60"/>
      <c r="ACS6846" s="60"/>
      <c r="ACT6846" s="60"/>
      <c r="ACU6846" s="60"/>
      <c r="ACV6846" s="60"/>
      <c r="ACW6846" s="60"/>
      <c r="ACX6846" s="60"/>
      <c r="ACY6846" s="60">
        <v>0.98337748459720897</v>
      </c>
      <c r="ACZ6846" s="60"/>
      <c r="ADA6846" s="60"/>
      <c r="ADB6846" s="60"/>
      <c r="ADC6846" s="60"/>
      <c r="ADD6846" s="60"/>
      <c r="ADE6846" s="60"/>
    </row>
    <row r="6847" spans="760:785" x14ac:dyDescent="0.25">
      <c r="ACF6847" s="60"/>
      <c r="ACG6847" s="60"/>
      <c r="ACH6847" s="60"/>
      <c r="ACI6847" s="60"/>
      <c r="ACJ6847" s="60"/>
      <c r="ACK6847" s="60"/>
      <c r="ACL6847" s="60"/>
      <c r="ACM6847" s="60"/>
      <c r="ACN6847" s="60"/>
      <c r="ACO6847" s="60"/>
      <c r="ACP6847" s="60"/>
      <c r="ACQ6847" s="60"/>
      <c r="ACR6847" s="60"/>
      <c r="ACS6847" s="60"/>
      <c r="ACT6847" s="60"/>
      <c r="ACU6847" s="60"/>
      <c r="ACV6847" s="60"/>
      <c r="ACW6847" s="60"/>
      <c r="ACX6847" s="60"/>
      <c r="ACY6847" s="60">
        <v>0.98336999533184399</v>
      </c>
      <c r="ACZ6847" s="60"/>
      <c r="ADA6847" s="60"/>
      <c r="ADB6847" s="60"/>
      <c r="ADC6847" s="60"/>
      <c r="ADD6847" s="60"/>
      <c r="ADE6847" s="60"/>
    </row>
    <row r="6848" spans="760:785" x14ac:dyDescent="0.25">
      <c r="ACF6848" s="60"/>
      <c r="ACG6848" s="60"/>
      <c r="ACH6848" s="60"/>
      <c r="ACI6848" s="60"/>
      <c r="ACJ6848" s="60"/>
      <c r="ACK6848" s="60"/>
      <c r="ACL6848" s="60"/>
      <c r="ACM6848" s="60"/>
      <c r="ACN6848" s="60"/>
      <c r="ACO6848" s="60"/>
      <c r="ACP6848" s="60"/>
      <c r="ACQ6848" s="60"/>
      <c r="ACR6848" s="60"/>
      <c r="ACS6848" s="60"/>
      <c r="ACT6848" s="60"/>
      <c r="ACU6848" s="60"/>
      <c r="ACV6848" s="60"/>
      <c r="ACW6848" s="60"/>
      <c r="ACX6848" s="60"/>
      <c r="ACY6848" s="60">
        <v>0.98335224271348498</v>
      </c>
      <c r="ACZ6848" s="60"/>
      <c r="ADA6848" s="60"/>
      <c r="ADB6848" s="60"/>
      <c r="ADC6848" s="60"/>
      <c r="ADD6848" s="60"/>
      <c r="ADE6848" s="60"/>
    </row>
    <row r="6849" spans="760:785" x14ac:dyDescent="0.25">
      <c r="ACF6849" s="60"/>
      <c r="ACG6849" s="60"/>
      <c r="ACH6849" s="60"/>
      <c r="ACI6849" s="60"/>
      <c r="ACJ6849" s="60"/>
      <c r="ACK6849" s="60"/>
      <c r="ACL6849" s="60"/>
      <c r="ACM6849" s="60"/>
      <c r="ACN6849" s="60"/>
      <c r="ACO6849" s="60"/>
      <c r="ACP6849" s="60"/>
      <c r="ACQ6849" s="60"/>
      <c r="ACR6849" s="60"/>
      <c r="ACS6849" s="60"/>
      <c r="ACT6849" s="60"/>
      <c r="ACU6849" s="60"/>
      <c r="ACV6849" s="60"/>
      <c r="ACW6849" s="60"/>
      <c r="ACX6849" s="60"/>
      <c r="ACY6849" s="60">
        <v>0.98335074474201101</v>
      </c>
      <c r="ACZ6849" s="60"/>
      <c r="ADA6849" s="60"/>
      <c r="ADB6849" s="60"/>
      <c r="ADC6849" s="60"/>
      <c r="ADD6849" s="60"/>
      <c r="ADE6849" s="60"/>
    </row>
    <row r="6850" spans="760:785" x14ac:dyDescent="0.25">
      <c r="ACF6850" s="60"/>
      <c r="ACG6850" s="60"/>
      <c r="ACH6850" s="60"/>
      <c r="ACI6850" s="60"/>
      <c r="ACJ6850" s="60"/>
      <c r="ACK6850" s="60"/>
      <c r="ACL6850" s="60"/>
      <c r="ACM6850" s="60"/>
      <c r="ACN6850" s="60"/>
      <c r="ACO6850" s="60"/>
      <c r="ACP6850" s="60"/>
      <c r="ACQ6850" s="60"/>
      <c r="ACR6850" s="60"/>
      <c r="ACS6850" s="60"/>
      <c r="ACT6850" s="60"/>
      <c r="ACU6850" s="60"/>
      <c r="ACV6850" s="60"/>
      <c r="ACW6850" s="60"/>
      <c r="ACX6850" s="60"/>
      <c r="ACY6850" s="60">
        <v>0.98333711769786802</v>
      </c>
      <c r="ACZ6850" s="60"/>
      <c r="ADA6850" s="60"/>
      <c r="ADB6850" s="60"/>
      <c r="ADC6850" s="60"/>
      <c r="ADD6850" s="60"/>
      <c r="ADE6850" s="60"/>
    </row>
    <row r="6851" spans="760:785" x14ac:dyDescent="0.25">
      <c r="ACF6851" s="60"/>
      <c r="ACG6851" s="60"/>
      <c r="ACH6851" s="60"/>
      <c r="ACI6851" s="60"/>
      <c r="ACJ6851" s="60"/>
      <c r="ACK6851" s="60"/>
      <c r="ACL6851" s="60"/>
      <c r="ACM6851" s="60"/>
      <c r="ACN6851" s="60"/>
      <c r="ACO6851" s="60"/>
      <c r="ACP6851" s="60"/>
      <c r="ACQ6851" s="60"/>
      <c r="ACR6851" s="60"/>
      <c r="ACS6851" s="60"/>
      <c r="ACT6851" s="60"/>
      <c r="ACU6851" s="60"/>
      <c r="ACV6851" s="60"/>
      <c r="ACW6851" s="60"/>
      <c r="ACX6851" s="60"/>
      <c r="ACY6851" s="60">
        <v>0.983330843847108</v>
      </c>
      <c r="ACZ6851" s="60"/>
      <c r="ADA6851" s="60"/>
      <c r="ADB6851" s="60"/>
      <c r="ADC6851" s="60"/>
      <c r="ADD6851" s="60"/>
      <c r="ADE6851" s="60"/>
    </row>
    <row r="6852" spans="760:785" x14ac:dyDescent="0.25">
      <c r="ACF6852" s="60"/>
      <c r="ACG6852" s="60"/>
      <c r="ACH6852" s="60"/>
      <c r="ACI6852" s="60"/>
      <c r="ACJ6852" s="60"/>
      <c r="ACK6852" s="60"/>
      <c r="ACL6852" s="60"/>
      <c r="ACM6852" s="60"/>
      <c r="ACN6852" s="60"/>
      <c r="ACO6852" s="60"/>
      <c r="ACP6852" s="60"/>
      <c r="ACQ6852" s="60"/>
      <c r="ACR6852" s="60"/>
      <c r="ACS6852" s="60"/>
      <c r="ACT6852" s="60"/>
      <c r="ACU6852" s="60"/>
      <c r="ACV6852" s="60"/>
      <c r="ACW6852" s="60"/>
      <c r="ACX6852" s="60"/>
      <c r="ACY6852" s="60">
        <v>0.98331612995523598</v>
      </c>
      <c r="ACZ6852" s="60"/>
      <c r="ADA6852" s="60"/>
      <c r="ADB6852" s="60"/>
      <c r="ADC6852" s="60"/>
      <c r="ADD6852" s="60"/>
      <c r="ADE6852" s="60"/>
    </row>
    <row r="6853" spans="760:785" x14ac:dyDescent="0.25">
      <c r="ACF6853" s="60"/>
      <c r="ACG6853" s="60"/>
      <c r="ACH6853" s="60"/>
      <c r="ACI6853" s="60"/>
      <c r="ACJ6853" s="60"/>
      <c r="ACK6853" s="60"/>
      <c r="ACL6853" s="60"/>
      <c r="ACM6853" s="60"/>
      <c r="ACN6853" s="60"/>
      <c r="ACO6853" s="60"/>
      <c r="ACP6853" s="60"/>
      <c r="ACQ6853" s="60"/>
      <c r="ACR6853" s="60"/>
      <c r="ACS6853" s="60"/>
      <c r="ACT6853" s="60"/>
      <c r="ACU6853" s="60"/>
      <c r="ACV6853" s="60"/>
      <c r="ACW6853" s="60"/>
      <c r="ACX6853" s="60"/>
      <c r="ACY6853" s="60">
        <v>0.98330485093926401</v>
      </c>
      <c r="ACZ6853" s="60"/>
      <c r="ADA6853" s="60"/>
      <c r="ADB6853" s="60"/>
      <c r="ADC6853" s="60"/>
      <c r="ADD6853" s="60"/>
      <c r="ADE6853" s="60"/>
    </row>
    <row r="6854" spans="760:785" x14ac:dyDescent="0.25">
      <c r="ACF6854" s="60"/>
      <c r="ACG6854" s="60"/>
      <c r="ACH6854" s="60"/>
      <c r="ACI6854" s="60"/>
      <c r="ACJ6854" s="60"/>
      <c r="ACK6854" s="60"/>
      <c r="ACL6854" s="60"/>
      <c r="ACM6854" s="60"/>
      <c r="ACN6854" s="60"/>
      <c r="ACO6854" s="60"/>
      <c r="ACP6854" s="60"/>
      <c r="ACQ6854" s="60"/>
      <c r="ACR6854" s="60"/>
      <c r="ACS6854" s="60"/>
      <c r="ACT6854" s="60"/>
      <c r="ACU6854" s="60"/>
      <c r="ACV6854" s="60"/>
      <c r="ACW6854" s="60"/>
      <c r="ACX6854" s="60"/>
      <c r="ACY6854" s="60">
        <v>0.98329919838832702</v>
      </c>
      <c r="ACZ6854" s="60"/>
      <c r="ADA6854" s="60"/>
      <c r="ADB6854" s="60"/>
      <c r="ADC6854" s="60"/>
      <c r="ADD6854" s="60"/>
      <c r="ADE6854" s="60"/>
    </row>
    <row r="6855" spans="760:785" x14ac:dyDescent="0.25">
      <c r="ACF6855" s="60"/>
      <c r="ACG6855" s="60"/>
      <c r="ACH6855" s="60"/>
      <c r="ACI6855" s="60"/>
      <c r="ACJ6855" s="60"/>
      <c r="ACK6855" s="60"/>
      <c r="ACL6855" s="60"/>
      <c r="ACM6855" s="60"/>
      <c r="ACN6855" s="60"/>
      <c r="ACO6855" s="60"/>
      <c r="ACP6855" s="60"/>
      <c r="ACQ6855" s="60"/>
      <c r="ACR6855" s="60"/>
      <c r="ACS6855" s="60"/>
      <c r="ACT6855" s="60"/>
      <c r="ACU6855" s="60"/>
      <c r="ACV6855" s="60"/>
      <c r="ACW6855" s="60"/>
      <c r="ACX6855" s="60"/>
      <c r="ACY6855" s="60">
        <v>0.98329677120302394</v>
      </c>
      <c r="ACZ6855" s="60"/>
      <c r="ADA6855" s="60"/>
      <c r="ADB6855" s="60"/>
      <c r="ADC6855" s="60"/>
      <c r="ADD6855" s="60"/>
      <c r="ADE6855" s="60"/>
    </row>
    <row r="6856" spans="760:785" x14ac:dyDescent="0.25">
      <c r="ACF6856" s="60"/>
      <c r="ACG6856" s="60"/>
      <c r="ACH6856" s="60"/>
      <c r="ACI6856" s="60"/>
      <c r="ACJ6856" s="60"/>
      <c r="ACK6856" s="60"/>
      <c r="ACL6856" s="60"/>
      <c r="ACM6856" s="60"/>
      <c r="ACN6856" s="60"/>
      <c r="ACO6856" s="60"/>
      <c r="ACP6856" s="60"/>
      <c r="ACQ6856" s="60"/>
      <c r="ACR6856" s="60"/>
      <c r="ACS6856" s="60"/>
      <c r="ACT6856" s="60"/>
      <c r="ACU6856" s="60"/>
      <c r="ACV6856" s="60"/>
      <c r="ACW6856" s="60"/>
      <c r="ACX6856" s="60"/>
      <c r="ACY6856" s="60">
        <v>0.98329671825369702</v>
      </c>
      <c r="ACZ6856" s="60"/>
      <c r="ADA6856" s="60"/>
      <c r="ADB6856" s="60"/>
      <c r="ADC6856" s="60"/>
      <c r="ADD6856" s="60"/>
      <c r="ADE6856" s="60"/>
    </row>
    <row r="6857" spans="760:785" x14ac:dyDescent="0.25">
      <c r="ACF6857" s="60"/>
      <c r="ACG6857" s="60"/>
      <c r="ACH6857" s="60"/>
      <c r="ACI6857" s="60"/>
      <c r="ACJ6857" s="60"/>
      <c r="ACK6857" s="60"/>
      <c r="ACL6857" s="60"/>
      <c r="ACM6857" s="60"/>
      <c r="ACN6857" s="60"/>
      <c r="ACO6857" s="60"/>
      <c r="ACP6857" s="60"/>
      <c r="ACQ6857" s="60"/>
      <c r="ACR6857" s="60"/>
      <c r="ACS6857" s="60"/>
      <c r="ACT6857" s="60"/>
      <c r="ACU6857" s="60"/>
      <c r="ACV6857" s="60"/>
      <c r="ACW6857" s="60"/>
      <c r="ACX6857" s="60"/>
      <c r="ACY6857" s="60">
        <v>0.98328927230287899</v>
      </c>
      <c r="ACZ6857" s="60"/>
      <c r="ADA6857" s="60"/>
      <c r="ADB6857" s="60"/>
      <c r="ADC6857" s="60"/>
      <c r="ADD6857" s="60"/>
      <c r="ADE6857" s="60"/>
    </row>
    <row r="6858" spans="760:785" x14ac:dyDescent="0.25">
      <c r="ACF6858" s="60"/>
      <c r="ACG6858" s="60"/>
      <c r="ACH6858" s="60"/>
      <c r="ACI6858" s="60"/>
      <c r="ACJ6858" s="60"/>
      <c r="ACK6858" s="60"/>
      <c r="ACL6858" s="60"/>
      <c r="ACM6858" s="60"/>
      <c r="ACN6858" s="60"/>
      <c r="ACO6858" s="60"/>
      <c r="ACP6858" s="60"/>
      <c r="ACQ6858" s="60"/>
      <c r="ACR6858" s="60"/>
      <c r="ACS6858" s="60"/>
      <c r="ACT6858" s="60"/>
      <c r="ACU6858" s="60"/>
      <c r="ACV6858" s="60"/>
      <c r="ACW6858" s="60"/>
      <c r="ACX6858" s="60"/>
      <c r="ACY6858" s="60">
        <v>0.98323769681641904</v>
      </c>
      <c r="ACZ6858" s="60"/>
      <c r="ADA6858" s="60"/>
      <c r="ADB6858" s="60"/>
      <c r="ADC6858" s="60"/>
      <c r="ADD6858" s="60"/>
      <c r="ADE6858" s="60"/>
    </row>
    <row r="6859" spans="760:785" x14ac:dyDescent="0.25">
      <c r="ACF6859" s="60"/>
      <c r="ACG6859" s="60"/>
      <c r="ACH6859" s="60"/>
      <c r="ACI6859" s="60"/>
      <c r="ACJ6859" s="60"/>
      <c r="ACK6859" s="60"/>
      <c r="ACL6859" s="60"/>
      <c r="ACM6859" s="60"/>
      <c r="ACN6859" s="60"/>
      <c r="ACO6859" s="60"/>
      <c r="ACP6859" s="60"/>
      <c r="ACQ6859" s="60"/>
      <c r="ACR6859" s="60"/>
      <c r="ACS6859" s="60"/>
      <c r="ACT6859" s="60"/>
      <c r="ACU6859" s="60"/>
      <c r="ACV6859" s="60"/>
      <c r="ACW6859" s="60"/>
      <c r="ACX6859" s="60"/>
      <c r="ACY6859" s="60">
        <v>0.98321173117572502</v>
      </c>
      <c r="ACZ6859" s="60"/>
      <c r="ADA6859" s="60"/>
      <c r="ADB6859" s="60"/>
      <c r="ADC6859" s="60"/>
      <c r="ADD6859" s="60"/>
      <c r="ADE6859" s="60"/>
    </row>
    <row r="6860" spans="760:785" x14ac:dyDescent="0.25">
      <c r="ACF6860" s="60"/>
      <c r="ACG6860" s="60"/>
      <c r="ACH6860" s="60"/>
      <c r="ACI6860" s="60"/>
      <c r="ACJ6860" s="60"/>
      <c r="ACK6860" s="60"/>
      <c r="ACL6860" s="60"/>
      <c r="ACM6860" s="60"/>
      <c r="ACN6860" s="60"/>
      <c r="ACO6860" s="60"/>
      <c r="ACP6860" s="60"/>
      <c r="ACQ6860" s="60"/>
      <c r="ACR6860" s="60"/>
      <c r="ACS6860" s="60"/>
      <c r="ACT6860" s="60"/>
      <c r="ACU6860" s="60"/>
      <c r="ACV6860" s="60"/>
      <c r="ACW6860" s="60"/>
      <c r="ACX6860" s="60"/>
      <c r="ACY6860" s="60">
        <v>0.98321080388231796</v>
      </c>
      <c r="ACZ6860" s="60"/>
      <c r="ADA6860" s="60"/>
      <c r="ADB6860" s="60"/>
      <c r="ADC6860" s="60"/>
      <c r="ADD6860" s="60"/>
      <c r="ADE6860" s="60"/>
    </row>
    <row r="6861" spans="760:785" x14ac:dyDescent="0.25">
      <c r="ACF6861" s="60"/>
      <c r="ACG6861" s="60"/>
      <c r="ACH6861" s="60"/>
      <c r="ACI6861" s="60"/>
      <c r="ACJ6861" s="60"/>
      <c r="ACK6861" s="60"/>
      <c r="ACL6861" s="60"/>
      <c r="ACM6861" s="60"/>
      <c r="ACN6861" s="60"/>
      <c r="ACO6861" s="60"/>
      <c r="ACP6861" s="60"/>
      <c r="ACQ6861" s="60"/>
      <c r="ACR6861" s="60"/>
      <c r="ACS6861" s="60"/>
      <c r="ACT6861" s="60"/>
      <c r="ACU6861" s="60"/>
      <c r="ACV6861" s="60"/>
      <c r="ACW6861" s="60"/>
      <c r="ACX6861" s="60"/>
      <c r="ACY6861" s="60">
        <v>0.98319760255589295</v>
      </c>
      <c r="ACZ6861" s="60"/>
      <c r="ADA6861" s="60"/>
      <c r="ADB6861" s="60"/>
      <c r="ADC6861" s="60"/>
      <c r="ADD6861" s="60"/>
      <c r="ADE6861" s="60"/>
    </row>
    <row r="6862" spans="760:785" x14ac:dyDescent="0.25">
      <c r="ACF6862" s="60"/>
      <c r="ACG6862" s="60"/>
      <c r="ACH6862" s="60"/>
      <c r="ACI6862" s="60"/>
      <c r="ACJ6862" s="60"/>
      <c r="ACK6862" s="60"/>
      <c r="ACL6862" s="60"/>
      <c r="ACM6862" s="60"/>
      <c r="ACN6862" s="60"/>
      <c r="ACO6862" s="60"/>
      <c r="ACP6862" s="60"/>
      <c r="ACQ6862" s="60"/>
      <c r="ACR6862" s="60"/>
      <c r="ACS6862" s="60"/>
      <c r="ACT6862" s="60"/>
      <c r="ACU6862" s="60"/>
      <c r="ACV6862" s="60"/>
      <c r="ACW6862" s="60"/>
      <c r="ACX6862" s="60"/>
      <c r="ACY6862" s="60">
        <v>0.98319261946127501</v>
      </c>
      <c r="ACZ6862" s="60"/>
      <c r="ADA6862" s="60"/>
      <c r="ADB6862" s="60"/>
      <c r="ADC6862" s="60"/>
      <c r="ADD6862" s="60"/>
      <c r="ADE6862" s="60"/>
    </row>
    <row r="6863" spans="760:785" x14ac:dyDescent="0.25">
      <c r="ACF6863" s="60"/>
      <c r="ACG6863" s="60"/>
      <c r="ACH6863" s="60"/>
      <c r="ACI6863" s="60"/>
      <c r="ACJ6863" s="60"/>
      <c r="ACK6863" s="60"/>
      <c r="ACL6863" s="60"/>
      <c r="ACM6863" s="60"/>
      <c r="ACN6863" s="60"/>
      <c r="ACO6863" s="60"/>
      <c r="ACP6863" s="60"/>
      <c r="ACQ6863" s="60"/>
      <c r="ACR6863" s="60"/>
      <c r="ACS6863" s="60"/>
      <c r="ACT6863" s="60"/>
      <c r="ACU6863" s="60"/>
      <c r="ACV6863" s="60"/>
      <c r="ACW6863" s="60"/>
      <c r="ACX6863" s="60"/>
      <c r="ACY6863" s="60">
        <v>0.98319147813417496</v>
      </c>
      <c r="ACZ6863" s="60"/>
      <c r="ADA6863" s="60"/>
      <c r="ADB6863" s="60"/>
      <c r="ADC6863" s="60"/>
      <c r="ADD6863" s="60"/>
      <c r="ADE6863" s="60"/>
    </row>
    <row r="6864" spans="760:785" x14ac:dyDescent="0.25">
      <c r="ACF6864" s="60"/>
      <c r="ACG6864" s="60"/>
      <c r="ACH6864" s="60"/>
      <c r="ACI6864" s="60"/>
      <c r="ACJ6864" s="60"/>
      <c r="ACK6864" s="60"/>
      <c r="ACL6864" s="60"/>
      <c r="ACM6864" s="60"/>
      <c r="ACN6864" s="60"/>
      <c r="ACO6864" s="60"/>
      <c r="ACP6864" s="60"/>
      <c r="ACQ6864" s="60"/>
      <c r="ACR6864" s="60"/>
      <c r="ACS6864" s="60"/>
      <c r="ACT6864" s="60"/>
      <c r="ACU6864" s="60"/>
      <c r="ACV6864" s="60"/>
      <c r="ACW6864" s="60"/>
      <c r="ACX6864" s="60"/>
      <c r="ACY6864" s="60">
        <v>0.98319116845364596</v>
      </c>
      <c r="ACZ6864" s="60"/>
      <c r="ADA6864" s="60"/>
      <c r="ADB6864" s="60"/>
      <c r="ADC6864" s="60"/>
      <c r="ADD6864" s="60"/>
      <c r="ADE6864" s="60"/>
    </row>
    <row r="6865" spans="760:785" x14ac:dyDescent="0.25">
      <c r="ACF6865" s="60"/>
      <c r="ACG6865" s="60"/>
      <c r="ACH6865" s="60"/>
      <c r="ACI6865" s="60"/>
      <c r="ACJ6865" s="60"/>
      <c r="ACK6865" s="60"/>
      <c r="ACL6865" s="60"/>
      <c r="ACM6865" s="60"/>
      <c r="ACN6865" s="60"/>
      <c r="ACO6865" s="60"/>
      <c r="ACP6865" s="60"/>
      <c r="ACQ6865" s="60"/>
      <c r="ACR6865" s="60"/>
      <c r="ACS6865" s="60"/>
      <c r="ACT6865" s="60"/>
      <c r="ACU6865" s="60"/>
      <c r="ACV6865" s="60"/>
      <c r="ACW6865" s="60"/>
      <c r="ACX6865" s="60"/>
      <c r="ACY6865" s="60">
        <v>0.98318966558623799</v>
      </c>
      <c r="ACZ6865" s="60"/>
      <c r="ADA6865" s="60"/>
      <c r="ADB6865" s="60"/>
      <c r="ADC6865" s="60"/>
      <c r="ADD6865" s="60"/>
      <c r="ADE6865" s="60"/>
    </row>
    <row r="6866" spans="760:785" x14ac:dyDescent="0.25">
      <c r="ACF6866" s="60"/>
      <c r="ACG6866" s="60"/>
      <c r="ACH6866" s="60"/>
      <c r="ACI6866" s="60"/>
      <c r="ACJ6866" s="60"/>
      <c r="ACK6866" s="60"/>
      <c r="ACL6866" s="60"/>
      <c r="ACM6866" s="60"/>
      <c r="ACN6866" s="60"/>
      <c r="ACO6866" s="60"/>
      <c r="ACP6866" s="60"/>
      <c r="ACQ6866" s="60"/>
      <c r="ACR6866" s="60"/>
      <c r="ACS6866" s="60"/>
      <c r="ACT6866" s="60"/>
      <c r="ACU6866" s="60"/>
      <c r="ACV6866" s="60"/>
      <c r="ACW6866" s="60"/>
      <c r="ACX6866" s="60"/>
      <c r="ACY6866" s="60">
        <v>0.98315806292227204</v>
      </c>
      <c r="ACZ6866" s="60"/>
      <c r="ADA6866" s="60"/>
      <c r="ADB6866" s="60"/>
      <c r="ADC6866" s="60"/>
      <c r="ADD6866" s="60"/>
      <c r="ADE6866" s="60"/>
    </row>
    <row r="6867" spans="760:785" x14ac:dyDescent="0.25">
      <c r="ACF6867" s="60"/>
      <c r="ACG6867" s="60"/>
      <c r="ACH6867" s="60"/>
      <c r="ACI6867" s="60"/>
      <c r="ACJ6867" s="60"/>
      <c r="ACK6867" s="60"/>
      <c r="ACL6867" s="60"/>
      <c r="ACM6867" s="60"/>
      <c r="ACN6867" s="60"/>
      <c r="ACO6867" s="60"/>
      <c r="ACP6867" s="60"/>
      <c r="ACQ6867" s="60"/>
      <c r="ACR6867" s="60"/>
      <c r="ACS6867" s="60"/>
      <c r="ACT6867" s="60"/>
      <c r="ACU6867" s="60"/>
      <c r="ACV6867" s="60"/>
      <c r="ACW6867" s="60"/>
      <c r="ACX6867" s="60"/>
      <c r="ACY6867" s="60">
        <v>0.98313741186333603</v>
      </c>
      <c r="ACZ6867" s="60"/>
      <c r="ADA6867" s="60"/>
      <c r="ADB6867" s="60"/>
      <c r="ADC6867" s="60"/>
      <c r="ADD6867" s="60"/>
      <c r="ADE6867" s="60"/>
    </row>
    <row r="6868" spans="760:785" x14ac:dyDescent="0.25">
      <c r="ACF6868" s="60"/>
      <c r="ACG6868" s="60"/>
      <c r="ACH6868" s="60"/>
      <c r="ACI6868" s="60"/>
      <c r="ACJ6868" s="60"/>
      <c r="ACK6868" s="60"/>
      <c r="ACL6868" s="60"/>
      <c r="ACM6868" s="60"/>
      <c r="ACN6868" s="60"/>
      <c r="ACO6868" s="60"/>
      <c r="ACP6868" s="60"/>
      <c r="ACQ6868" s="60"/>
      <c r="ACR6868" s="60"/>
      <c r="ACS6868" s="60"/>
      <c r="ACT6868" s="60"/>
      <c r="ACU6868" s="60"/>
      <c r="ACV6868" s="60"/>
      <c r="ACW6868" s="60"/>
      <c r="ACX6868" s="60"/>
      <c r="ACY6868" s="60">
        <v>0.98311574835704596</v>
      </c>
      <c r="ACZ6868" s="60"/>
      <c r="ADA6868" s="60"/>
      <c r="ADB6868" s="60"/>
      <c r="ADC6868" s="60"/>
      <c r="ADD6868" s="60"/>
      <c r="ADE6868" s="60"/>
    </row>
    <row r="6869" spans="760:785" x14ac:dyDescent="0.25">
      <c r="ACF6869" s="60"/>
      <c r="ACG6869" s="60"/>
      <c r="ACH6869" s="60"/>
      <c r="ACI6869" s="60"/>
      <c r="ACJ6869" s="60"/>
      <c r="ACK6869" s="60"/>
      <c r="ACL6869" s="60"/>
      <c r="ACM6869" s="60"/>
      <c r="ACN6869" s="60"/>
      <c r="ACO6869" s="60"/>
      <c r="ACP6869" s="60"/>
      <c r="ACQ6869" s="60"/>
      <c r="ACR6869" s="60"/>
      <c r="ACS6869" s="60"/>
      <c r="ACT6869" s="60"/>
      <c r="ACU6869" s="60"/>
      <c r="ACV6869" s="60"/>
      <c r="ACW6869" s="60"/>
      <c r="ACX6869" s="60"/>
      <c r="ACY6869" s="60">
        <v>0.98311097324396202</v>
      </c>
      <c r="ACZ6869" s="60"/>
      <c r="ADA6869" s="60"/>
      <c r="ADB6869" s="60"/>
      <c r="ADC6869" s="60"/>
      <c r="ADD6869" s="60"/>
      <c r="ADE6869" s="60"/>
    </row>
    <row r="6870" spans="760:785" x14ac:dyDescent="0.25">
      <c r="ACF6870" s="60"/>
      <c r="ACG6870" s="60"/>
      <c r="ACH6870" s="60"/>
      <c r="ACI6870" s="60"/>
      <c r="ACJ6870" s="60"/>
      <c r="ACK6870" s="60"/>
      <c r="ACL6870" s="60"/>
      <c r="ACM6870" s="60"/>
      <c r="ACN6870" s="60"/>
      <c r="ACO6870" s="60"/>
      <c r="ACP6870" s="60"/>
      <c r="ACQ6870" s="60"/>
      <c r="ACR6870" s="60"/>
      <c r="ACS6870" s="60"/>
      <c r="ACT6870" s="60"/>
      <c r="ACU6870" s="60"/>
      <c r="ACV6870" s="60"/>
      <c r="ACW6870" s="60"/>
      <c r="ACX6870" s="60"/>
      <c r="ACY6870" s="60">
        <v>0.98311026222046705</v>
      </c>
      <c r="ACZ6870" s="60"/>
      <c r="ADA6870" s="60"/>
      <c r="ADB6870" s="60"/>
      <c r="ADC6870" s="60"/>
      <c r="ADD6870" s="60"/>
      <c r="ADE6870" s="60"/>
    </row>
    <row r="6871" spans="760:785" x14ac:dyDescent="0.25">
      <c r="ACF6871" s="60"/>
      <c r="ACG6871" s="60"/>
      <c r="ACH6871" s="60"/>
      <c r="ACI6871" s="60"/>
      <c r="ACJ6871" s="60"/>
      <c r="ACK6871" s="60"/>
      <c r="ACL6871" s="60"/>
      <c r="ACM6871" s="60"/>
      <c r="ACN6871" s="60"/>
      <c r="ACO6871" s="60"/>
      <c r="ACP6871" s="60"/>
      <c r="ACQ6871" s="60"/>
      <c r="ACR6871" s="60"/>
      <c r="ACS6871" s="60"/>
      <c r="ACT6871" s="60"/>
      <c r="ACU6871" s="60"/>
      <c r="ACV6871" s="60"/>
      <c r="ACW6871" s="60"/>
      <c r="ACX6871" s="60"/>
      <c r="ACY6871" s="60">
        <v>0.98310662193632303</v>
      </c>
      <c r="ACZ6871" s="60"/>
      <c r="ADA6871" s="60"/>
      <c r="ADB6871" s="60"/>
      <c r="ADC6871" s="60"/>
      <c r="ADD6871" s="60"/>
      <c r="ADE6871" s="60"/>
    </row>
    <row r="6872" spans="760:785" x14ac:dyDescent="0.25">
      <c r="ACF6872" s="60"/>
      <c r="ACG6872" s="60"/>
      <c r="ACH6872" s="60"/>
      <c r="ACI6872" s="60"/>
      <c r="ACJ6872" s="60"/>
      <c r="ACK6872" s="60"/>
      <c r="ACL6872" s="60"/>
      <c r="ACM6872" s="60"/>
      <c r="ACN6872" s="60"/>
      <c r="ACO6872" s="60"/>
      <c r="ACP6872" s="60"/>
      <c r="ACQ6872" s="60"/>
      <c r="ACR6872" s="60"/>
      <c r="ACS6872" s="60"/>
      <c r="ACT6872" s="60"/>
      <c r="ACU6872" s="60"/>
      <c r="ACV6872" s="60"/>
      <c r="ACW6872" s="60"/>
      <c r="ACX6872" s="60"/>
      <c r="ACY6872" s="60">
        <v>0.98309976029523005</v>
      </c>
      <c r="ACZ6872" s="60"/>
      <c r="ADA6872" s="60"/>
      <c r="ADB6872" s="60"/>
      <c r="ADC6872" s="60"/>
      <c r="ADD6872" s="60"/>
      <c r="ADE6872" s="60"/>
    </row>
    <row r="6873" spans="760:785" x14ac:dyDescent="0.25">
      <c r="ACF6873" s="60"/>
      <c r="ACG6873" s="60"/>
      <c r="ACH6873" s="60"/>
      <c r="ACI6873" s="60"/>
      <c r="ACJ6873" s="60"/>
      <c r="ACK6873" s="60"/>
      <c r="ACL6873" s="60"/>
      <c r="ACM6873" s="60"/>
      <c r="ACN6873" s="60"/>
      <c r="ACO6873" s="60"/>
      <c r="ACP6873" s="60"/>
      <c r="ACQ6873" s="60"/>
      <c r="ACR6873" s="60"/>
      <c r="ACS6873" s="60"/>
      <c r="ACT6873" s="60"/>
      <c r="ACU6873" s="60"/>
      <c r="ACV6873" s="60"/>
      <c r="ACW6873" s="60"/>
      <c r="ACX6873" s="60"/>
      <c r="ACY6873" s="60">
        <v>0.98309871842637098</v>
      </c>
      <c r="ACZ6873" s="60"/>
      <c r="ADA6873" s="60"/>
      <c r="ADB6873" s="60"/>
      <c r="ADC6873" s="60"/>
      <c r="ADD6873" s="60"/>
      <c r="ADE6873" s="60"/>
    </row>
    <row r="6874" spans="760:785" x14ac:dyDescent="0.25">
      <c r="ACF6874" s="60"/>
      <c r="ACG6874" s="60"/>
      <c r="ACH6874" s="60"/>
      <c r="ACI6874" s="60"/>
      <c r="ACJ6874" s="60"/>
      <c r="ACK6874" s="60"/>
      <c r="ACL6874" s="60"/>
      <c r="ACM6874" s="60"/>
      <c r="ACN6874" s="60"/>
      <c r="ACO6874" s="60"/>
      <c r="ACP6874" s="60"/>
      <c r="ACQ6874" s="60"/>
      <c r="ACR6874" s="60"/>
      <c r="ACS6874" s="60"/>
      <c r="ACT6874" s="60"/>
      <c r="ACU6874" s="60"/>
      <c r="ACV6874" s="60"/>
      <c r="ACW6874" s="60"/>
      <c r="ACX6874" s="60"/>
      <c r="ACY6874" s="60">
        <v>0.98308966202278103</v>
      </c>
      <c r="ACZ6874" s="60"/>
      <c r="ADA6874" s="60"/>
      <c r="ADB6874" s="60"/>
      <c r="ADC6874" s="60"/>
      <c r="ADD6874" s="60"/>
      <c r="ADE6874" s="60"/>
    </row>
    <row r="6875" spans="760:785" x14ac:dyDescent="0.25">
      <c r="ACF6875" s="60"/>
      <c r="ACG6875" s="60"/>
      <c r="ACH6875" s="60"/>
      <c r="ACI6875" s="60"/>
      <c r="ACJ6875" s="60"/>
      <c r="ACK6875" s="60"/>
      <c r="ACL6875" s="60"/>
      <c r="ACM6875" s="60"/>
      <c r="ACN6875" s="60"/>
      <c r="ACO6875" s="60"/>
      <c r="ACP6875" s="60"/>
      <c r="ACQ6875" s="60"/>
      <c r="ACR6875" s="60"/>
      <c r="ACS6875" s="60"/>
      <c r="ACT6875" s="60"/>
      <c r="ACU6875" s="60"/>
      <c r="ACV6875" s="60"/>
      <c r="ACW6875" s="60"/>
      <c r="ACX6875" s="60"/>
      <c r="ACY6875" s="60">
        <v>0.98303573104759301</v>
      </c>
      <c r="ACZ6875" s="60"/>
      <c r="ADA6875" s="60"/>
      <c r="ADB6875" s="60"/>
      <c r="ADC6875" s="60"/>
      <c r="ADD6875" s="60"/>
      <c r="ADE6875" s="60"/>
    </row>
    <row r="6876" spans="760:785" x14ac:dyDescent="0.25">
      <c r="ACF6876" s="60"/>
      <c r="ACG6876" s="60"/>
      <c r="ACH6876" s="60"/>
      <c r="ACI6876" s="60"/>
      <c r="ACJ6876" s="60"/>
      <c r="ACK6876" s="60"/>
      <c r="ACL6876" s="60"/>
      <c r="ACM6876" s="60"/>
      <c r="ACN6876" s="60"/>
      <c r="ACO6876" s="60"/>
      <c r="ACP6876" s="60"/>
      <c r="ACQ6876" s="60"/>
      <c r="ACR6876" s="60"/>
      <c r="ACS6876" s="60"/>
      <c r="ACT6876" s="60"/>
      <c r="ACU6876" s="60"/>
      <c r="ACV6876" s="60"/>
      <c r="ACW6876" s="60"/>
      <c r="ACX6876" s="60"/>
      <c r="ACY6876" s="60">
        <v>0.98303359822757597</v>
      </c>
      <c r="ACZ6876" s="60"/>
      <c r="ADA6876" s="60"/>
      <c r="ADB6876" s="60"/>
      <c r="ADC6876" s="60"/>
      <c r="ADD6876" s="60"/>
      <c r="ADE6876" s="60"/>
    </row>
    <row r="6877" spans="760:785" x14ac:dyDescent="0.25">
      <c r="ACF6877" s="60"/>
      <c r="ACG6877" s="60"/>
      <c r="ACH6877" s="60"/>
      <c r="ACI6877" s="60"/>
      <c r="ACJ6877" s="60"/>
      <c r="ACK6877" s="60"/>
      <c r="ACL6877" s="60"/>
      <c r="ACM6877" s="60"/>
      <c r="ACN6877" s="60"/>
      <c r="ACO6877" s="60"/>
      <c r="ACP6877" s="60"/>
      <c r="ACQ6877" s="60"/>
      <c r="ACR6877" s="60"/>
      <c r="ACS6877" s="60"/>
      <c r="ACT6877" s="60"/>
      <c r="ACU6877" s="60"/>
      <c r="ACV6877" s="60"/>
      <c r="ACW6877" s="60"/>
      <c r="ACX6877" s="60"/>
      <c r="ACY6877" s="60">
        <v>0.98302525162614296</v>
      </c>
      <c r="ACZ6877" s="60"/>
      <c r="ADA6877" s="60"/>
      <c r="ADB6877" s="60"/>
      <c r="ADC6877" s="60"/>
      <c r="ADD6877" s="60"/>
      <c r="ADE6877" s="60"/>
    </row>
    <row r="6878" spans="760:785" x14ac:dyDescent="0.25">
      <c r="ACF6878" s="60"/>
      <c r="ACG6878" s="60"/>
      <c r="ACH6878" s="60"/>
      <c r="ACI6878" s="60"/>
      <c r="ACJ6878" s="60"/>
      <c r="ACK6878" s="60"/>
      <c r="ACL6878" s="60"/>
      <c r="ACM6878" s="60"/>
      <c r="ACN6878" s="60"/>
      <c r="ACO6878" s="60"/>
      <c r="ACP6878" s="60"/>
      <c r="ACQ6878" s="60"/>
      <c r="ACR6878" s="60"/>
      <c r="ACS6878" s="60"/>
      <c r="ACT6878" s="60"/>
      <c r="ACU6878" s="60"/>
      <c r="ACV6878" s="60"/>
      <c r="ACW6878" s="60"/>
      <c r="ACX6878" s="60"/>
      <c r="ACY6878" s="60">
        <v>0.98302487253332405</v>
      </c>
      <c r="ACZ6878" s="60"/>
      <c r="ADA6878" s="60"/>
      <c r="ADB6878" s="60"/>
      <c r="ADC6878" s="60"/>
      <c r="ADD6878" s="60"/>
      <c r="ADE6878" s="60"/>
    </row>
    <row r="6879" spans="760:785" x14ac:dyDescent="0.25">
      <c r="ACF6879" s="60"/>
      <c r="ACG6879" s="60"/>
      <c r="ACH6879" s="60"/>
      <c r="ACI6879" s="60"/>
      <c r="ACJ6879" s="60"/>
      <c r="ACK6879" s="60"/>
      <c r="ACL6879" s="60"/>
      <c r="ACM6879" s="60"/>
      <c r="ACN6879" s="60"/>
      <c r="ACO6879" s="60"/>
      <c r="ACP6879" s="60"/>
      <c r="ACQ6879" s="60"/>
      <c r="ACR6879" s="60"/>
      <c r="ACS6879" s="60"/>
      <c r="ACT6879" s="60"/>
      <c r="ACU6879" s="60"/>
      <c r="ACV6879" s="60"/>
      <c r="ACW6879" s="60"/>
      <c r="ACX6879" s="60"/>
      <c r="ACY6879" s="60">
        <v>0.98302275937452799</v>
      </c>
      <c r="ACZ6879" s="60"/>
      <c r="ADA6879" s="60"/>
      <c r="ADB6879" s="60"/>
      <c r="ADC6879" s="60"/>
      <c r="ADD6879" s="60"/>
      <c r="ADE6879" s="60"/>
    </row>
    <row r="6880" spans="760:785" x14ac:dyDescent="0.25">
      <c r="ACF6880" s="60"/>
      <c r="ACG6880" s="60"/>
      <c r="ACH6880" s="60"/>
      <c r="ACI6880" s="60"/>
      <c r="ACJ6880" s="60"/>
      <c r="ACK6880" s="60"/>
      <c r="ACL6880" s="60"/>
      <c r="ACM6880" s="60"/>
      <c r="ACN6880" s="60"/>
      <c r="ACO6880" s="60"/>
      <c r="ACP6880" s="60"/>
      <c r="ACQ6880" s="60"/>
      <c r="ACR6880" s="60"/>
      <c r="ACS6880" s="60"/>
      <c r="ACT6880" s="60"/>
      <c r="ACU6880" s="60"/>
      <c r="ACV6880" s="60"/>
      <c r="ACW6880" s="60"/>
      <c r="ACX6880" s="60"/>
      <c r="ACY6880" s="60">
        <v>0.98302245647168995</v>
      </c>
      <c r="ACZ6880" s="60"/>
      <c r="ADA6880" s="60"/>
      <c r="ADB6880" s="60"/>
      <c r="ADC6880" s="60"/>
      <c r="ADD6880" s="60"/>
      <c r="ADE6880" s="60"/>
    </row>
    <row r="6881" spans="760:785" x14ac:dyDescent="0.25">
      <c r="ACF6881" s="60"/>
      <c r="ACG6881" s="60"/>
      <c r="ACH6881" s="60"/>
      <c r="ACI6881" s="60"/>
      <c r="ACJ6881" s="60"/>
      <c r="ACK6881" s="60"/>
      <c r="ACL6881" s="60"/>
      <c r="ACM6881" s="60"/>
      <c r="ACN6881" s="60"/>
      <c r="ACO6881" s="60"/>
      <c r="ACP6881" s="60"/>
      <c r="ACQ6881" s="60"/>
      <c r="ACR6881" s="60"/>
      <c r="ACS6881" s="60"/>
      <c r="ACT6881" s="60"/>
      <c r="ACU6881" s="60"/>
      <c r="ACV6881" s="60"/>
      <c r="ACW6881" s="60"/>
      <c r="ACX6881" s="60"/>
      <c r="ACY6881" s="60">
        <v>0.98301116847462</v>
      </c>
      <c r="ACZ6881" s="60"/>
      <c r="ADA6881" s="60"/>
      <c r="ADB6881" s="60"/>
      <c r="ADC6881" s="60"/>
      <c r="ADD6881" s="60"/>
      <c r="ADE6881" s="60"/>
    </row>
    <row r="6882" spans="760:785" x14ac:dyDescent="0.25">
      <c r="ACF6882" s="60"/>
      <c r="ACG6882" s="60"/>
      <c r="ACH6882" s="60"/>
      <c r="ACI6882" s="60"/>
      <c r="ACJ6882" s="60"/>
      <c r="ACK6882" s="60"/>
      <c r="ACL6882" s="60"/>
      <c r="ACM6882" s="60"/>
      <c r="ACN6882" s="60"/>
      <c r="ACO6882" s="60"/>
      <c r="ACP6882" s="60"/>
      <c r="ACQ6882" s="60"/>
      <c r="ACR6882" s="60"/>
      <c r="ACS6882" s="60"/>
      <c r="ACT6882" s="60"/>
      <c r="ACU6882" s="60"/>
      <c r="ACV6882" s="60"/>
      <c r="ACW6882" s="60"/>
      <c r="ACX6882" s="60"/>
      <c r="ACY6882" s="60">
        <v>0.98300493738993799</v>
      </c>
      <c r="ACZ6882" s="60"/>
      <c r="ADA6882" s="60"/>
      <c r="ADB6882" s="60"/>
      <c r="ADC6882" s="60"/>
      <c r="ADD6882" s="60"/>
      <c r="ADE6882" s="60"/>
    </row>
    <row r="6883" spans="760:785" x14ac:dyDescent="0.25">
      <c r="ACF6883" s="60"/>
      <c r="ACG6883" s="60"/>
      <c r="ACH6883" s="60"/>
      <c r="ACI6883" s="60"/>
      <c r="ACJ6883" s="60"/>
      <c r="ACK6883" s="60"/>
      <c r="ACL6883" s="60"/>
      <c r="ACM6883" s="60"/>
      <c r="ACN6883" s="60"/>
      <c r="ACO6883" s="60"/>
      <c r="ACP6883" s="60"/>
      <c r="ACQ6883" s="60"/>
      <c r="ACR6883" s="60"/>
      <c r="ACS6883" s="60"/>
      <c r="ACT6883" s="60"/>
      <c r="ACU6883" s="60"/>
      <c r="ACV6883" s="60"/>
      <c r="ACW6883" s="60"/>
      <c r="ACX6883" s="60"/>
      <c r="ACY6883" s="60">
        <v>0.98297752266987604</v>
      </c>
      <c r="ACZ6883" s="60"/>
      <c r="ADA6883" s="60"/>
      <c r="ADB6883" s="60"/>
      <c r="ADC6883" s="60"/>
      <c r="ADD6883" s="60"/>
      <c r="ADE6883" s="60"/>
    </row>
    <row r="6884" spans="760:785" x14ac:dyDescent="0.25">
      <c r="ACF6884" s="60"/>
      <c r="ACG6884" s="60"/>
      <c r="ACH6884" s="60"/>
      <c r="ACI6884" s="60"/>
      <c r="ACJ6884" s="60"/>
      <c r="ACK6884" s="60"/>
      <c r="ACL6884" s="60"/>
      <c r="ACM6884" s="60"/>
      <c r="ACN6884" s="60"/>
      <c r="ACO6884" s="60"/>
      <c r="ACP6884" s="60"/>
      <c r="ACQ6884" s="60"/>
      <c r="ACR6884" s="60"/>
      <c r="ACS6884" s="60"/>
      <c r="ACT6884" s="60"/>
      <c r="ACU6884" s="60"/>
      <c r="ACV6884" s="60"/>
      <c r="ACW6884" s="60"/>
      <c r="ACX6884" s="60"/>
      <c r="ACY6884" s="60">
        <v>0.98295711474281799</v>
      </c>
      <c r="ACZ6884" s="60"/>
      <c r="ADA6884" s="60"/>
      <c r="ADB6884" s="60"/>
      <c r="ADC6884" s="60"/>
      <c r="ADD6884" s="60"/>
      <c r="ADE6884" s="60"/>
    </row>
    <row r="6885" spans="760:785" x14ac:dyDescent="0.25">
      <c r="ACF6885" s="60"/>
      <c r="ACG6885" s="60"/>
      <c r="ACH6885" s="60"/>
      <c r="ACI6885" s="60"/>
      <c r="ACJ6885" s="60"/>
      <c r="ACK6885" s="60"/>
      <c r="ACL6885" s="60"/>
      <c r="ACM6885" s="60"/>
      <c r="ACN6885" s="60"/>
      <c r="ACO6885" s="60"/>
      <c r="ACP6885" s="60"/>
      <c r="ACQ6885" s="60"/>
      <c r="ACR6885" s="60"/>
      <c r="ACS6885" s="60"/>
      <c r="ACT6885" s="60"/>
      <c r="ACU6885" s="60"/>
      <c r="ACV6885" s="60"/>
      <c r="ACW6885" s="60"/>
      <c r="ACX6885" s="60"/>
      <c r="ACY6885" s="60">
        <v>0.98295104875694295</v>
      </c>
      <c r="ACZ6885" s="60"/>
      <c r="ADA6885" s="60"/>
      <c r="ADB6885" s="60"/>
      <c r="ADC6885" s="60"/>
      <c r="ADD6885" s="60"/>
      <c r="ADE6885" s="60"/>
    </row>
    <row r="6886" spans="760:785" x14ac:dyDescent="0.25">
      <c r="ACF6886" s="60"/>
      <c r="ACG6886" s="60"/>
      <c r="ACH6886" s="60"/>
      <c r="ACI6886" s="60"/>
      <c r="ACJ6886" s="60"/>
      <c r="ACK6886" s="60"/>
      <c r="ACL6886" s="60"/>
      <c r="ACM6886" s="60"/>
      <c r="ACN6886" s="60"/>
      <c r="ACO6886" s="60"/>
      <c r="ACP6886" s="60"/>
      <c r="ACQ6886" s="60"/>
      <c r="ACR6886" s="60"/>
      <c r="ACS6886" s="60"/>
      <c r="ACT6886" s="60"/>
      <c r="ACU6886" s="60"/>
      <c r="ACV6886" s="60"/>
      <c r="ACW6886" s="60"/>
      <c r="ACX6886" s="60"/>
      <c r="ACY6886" s="60">
        <v>0.98293748238157796</v>
      </c>
      <c r="ACZ6886" s="60"/>
      <c r="ADA6886" s="60"/>
      <c r="ADB6886" s="60"/>
      <c r="ADC6886" s="60"/>
      <c r="ADD6886" s="60"/>
      <c r="ADE6886" s="60"/>
    </row>
    <row r="6887" spans="760:785" x14ac:dyDescent="0.25">
      <c r="ACF6887" s="60"/>
      <c r="ACG6887" s="60"/>
      <c r="ACH6887" s="60"/>
      <c r="ACI6887" s="60"/>
      <c r="ACJ6887" s="60"/>
      <c r="ACK6887" s="60"/>
      <c r="ACL6887" s="60"/>
      <c r="ACM6887" s="60"/>
      <c r="ACN6887" s="60"/>
      <c r="ACO6887" s="60"/>
      <c r="ACP6887" s="60"/>
      <c r="ACQ6887" s="60"/>
      <c r="ACR6887" s="60"/>
      <c r="ACS6887" s="60"/>
      <c r="ACT6887" s="60"/>
      <c r="ACU6887" s="60"/>
      <c r="ACV6887" s="60"/>
      <c r="ACW6887" s="60"/>
      <c r="ACX6887" s="60"/>
      <c r="ACY6887" s="60">
        <v>0.98292763148809403</v>
      </c>
      <c r="ACZ6887" s="60"/>
      <c r="ADA6887" s="60"/>
      <c r="ADB6887" s="60"/>
      <c r="ADC6887" s="60"/>
      <c r="ADD6887" s="60"/>
      <c r="ADE6887" s="60"/>
    </row>
    <row r="6888" spans="760:785" x14ac:dyDescent="0.25">
      <c r="ACF6888" s="60"/>
      <c r="ACG6888" s="60"/>
      <c r="ACH6888" s="60"/>
      <c r="ACI6888" s="60"/>
      <c r="ACJ6888" s="60"/>
      <c r="ACK6888" s="60"/>
      <c r="ACL6888" s="60"/>
      <c r="ACM6888" s="60"/>
      <c r="ACN6888" s="60"/>
      <c r="ACO6888" s="60"/>
      <c r="ACP6888" s="60"/>
      <c r="ACQ6888" s="60"/>
      <c r="ACR6888" s="60"/>
      <c r="ACS6888" s="60"/>
      <c r="ACT6888" s="60"/>
      <c r="ACU6888" s="60"/>
      <c r="ACV6888" s="60"/>
      <c r="ACW6888" s="60"/>
      <c r="ACX6888" s="60"/>
      <c r="ACY6888" s="60">
        <v>0.98292390646541306</v>
      </c>
      <c r="ACZ6888" s="60"/>
      <c r="ADA6888" s="60"/>
      <c r="ADB6888" s="60"/>
      <c r="ADC6888" s="60"/>
      <c r="ADD6888" s="60"/>
      <c r="ADE6888" s="60"/>
    </row>
    <row r="6889" spans="760:785" x14ac:dyDescent="0.25">
      <c r="ACF6889" s="60"/>
      <c r="ACG6889" s="60"/>
      <c r="ACH6889" s="60"/>
      <c r="ACI6889" s="60"/>
      <c r="ACJ6889" s="60"/>
      <c r="ACK6889" s="60"/>
      <c r="ACL6889" s="60"/>
      <c r="ACM6889" s="60"/>
      <c r="ACN6889" s="60"/>
      <c r="ACO6889" s="60"/>
      <c r="ACP6889" s="60"/>
      <c r="ACQ6889" s="60"/>
      <c r="ACR6889" s="60"/>
      <c r="ACS6889" s="60"/>
      <c r="ACT6889" s="60"/>
      <c r="ACU6889" s="60"/>
      <c r="ACV6889" s="60"/>
      <c r="ACW6889" s="60"/>
      <c r="ACX6889" s="60"/>
      <c r="ACY6889" s="60">
        <v>0.98292148939979596</v>
      </c>
      <c r="ACZ6889" s="60"/>
      <c r="ADA6889" s="60"/>
      <c r="ADB6889" s="60"/>
      <c r="ADC6889" s="60"/>
      <c r="ADD6889" s="60"/>
      <c r="ADE6889" s="60"/>
    </row>
    <row r="6890" spans="760:785" x14ac:dyDescent="0.25">
      <c r="ACF6890" s="60"/>
      <c r="ACG6890" s="60"/>
      <c r="ACH6890" s="60"/>
      <c r="ACI6890" s="60"/>
      <c r="ACJ6890" s="60"/>
      <c r="ACK6890" s="60"/>
      <c r="ACL6890" s="60"/>
      <c r="ACM6890" s="60"/>
      <c r="ACN6890" s="60"/>
      <c r="ACO6890" s="60"/>
      <c r="ACP6890" s="60"/>
      <c r="ACQ6890" s="60"/>
      <c r="ACR6890" s="60"/>
      <c r="ACS6890" s="60"/>
      <c r="ACT6890" s="60"/>
      <c r="ACU6890" s="60"/>
      <c r="ACV6890" s="60"/>
      <c r="ACW6890" s="60"/>
      <c r="ACX6890" s="60"/>
      <c r="ACY6890" s="60">
        <v>0.98291081036524197</v>
      </c>
      <c r="ACZ6890" s="60"/>
      <c r="ADA6890" s="60"/>
      <c r="ADB6890" s="60"/>
      <c r="ADC6890" s="60"/>
      <c r="ADD6890" s="60"/>
      <c r="ADE6890" s="60"/>
    </row>
    <row r="6891" spans="760:785" x14ac:dyDescent="0.25">
      <c r="ACF6891" s="60"/>
      <c r="ACG6891" s="60"/>
      <c r="ACH6891" s="60"/>
      <c r="ACI6891" s="60"/>
      <c r="ACJ6891" s="60"/>
      <c r="ACK6891" s="60"/>
      <c r="ACL6891" s="60"/>
      <c r="ACM6891" s="60"/>
      <c r="ACN6891" s="60"/>
      <c r="ACO6891" s="60"/>
      <c r="ACP6891" s="60"/>
      <c r="ACQ6891" s="60"/>
      <c r="ACR6891" s="60"/>
      <c r="ACS6891" s="60"/>
      <c r="ACT6891" s="60"/>
      <c r="ACU6891" s="60"/>
      <c r="ACV6891" s="60"/>
      <c r="ACW6891" s="60"/>
      <c r="ACX6891" s="60"/>
      <c r="ACY6891" s="60">
        <v>0.98289768591638604</v>
      </c>
      <c r="ACZ6891" s="60"/>
      <c r="ADA6891" s="60"/>
      <c r="ADB6891" s="60"/>
      <c r="ADC6891" s="60"/>
      <c r="ADD6891" s="60"/>
      <c r="ADE6891" s="60"/>
    </row>
    <row r="6892" spans="760:785" x14ac:dyDescent="0.25">
      <c r="ACF6892" s="60"/>
      <c r="ACG6892" s="60"/>
      <c r="ACH6892" s="60"/>
      <c r="ACI6892" s="60"/>
      <c r="ACJ6892" s="60"/>
      <c r="ACK6892" s="60"/>
      <c r="ACL6892" s="60"/>
      <c r="ACM6892" s="60"/>
      <c r="ACN6892" s="60"/>
      <c r="ACO6892" s="60"/>
      <c r="ACP6892" s="60"/>
      <c r="ACQ6892" s="60"/>
      <c r="ACR6892" s="60"/>
      <c r="ACS6892" s="60"/>
      <c r="ACT6892" s="60"/>
      <c r="ACU6892" s="60"/>
      <c r="ACV6892" s="60"/>
      <c r="ACW6892" s="60"/>
      <c r="ACX6892" s="60"/>
      <c r="ACY6892" s="60">
        <v>0.98289428417663904</v>
      </c>
      <c r="ACZ6892" s="60"/>
      <c r="ADA6892" s="60"/>
      <c r="ADB6892" s="60"/>
      <c r="ADC6892" s="60"/>
      <c r="ADD6892" s="60"/>
      <c r="ADE6892" s="60"/>
    </row>
    <row r="6893" spans="760:785" x14ac:dyDescent="0.25">
      <c r="ACF6893" s="60"/>
      <c r="ACG6893" s="60"/>
      <c r="ACH6893" s="60"/>
      <c r="ACI6893" s="60"/>
      <c r="ACJ6893" s="60"/>
      <c r="ACK6893" s="60"/>
      <c r="ACL6893" s="60"/>
      <c r="ACM6893" s="60"/>
      <c r="ACN6893" s="60"/>
      <c r="ACO6893" s="60"/>
      <c r="ACP6893" s="60"/>
      <c r="ACQ6893" s="60"/>
      <c r="ACR6893" s="60"/>
      <c r="ACS6893" s="60"/>
      <c r="ACT6893" s="60"/>
      <c r="ACU6893" s="60"/>
      <c r="ACV6893" s="60"/>
      <c r="ACW6893" s="60"/>
      <c r="ACX6893" s="60"/>
      <c r="ACY6893" s="60">
        <v>0.98285704482394798</v>
      </c>
      <c r="ACZ6893" s="60"/>
      <c r="ADA6893" s="60"/>
      <c r="ADB6893" s="60"/>
      <c r="ADC6893" s="60"/>
      <c r="ADD6893" s="60"/>
      <c r="ADE6893" s="60"/>
    </row>
    <row r="6894" spans="760:785" x14ac:dyDescent="0.25">
      <c r="ACF6894" s="60"/>
      <c r="ACG6894" s="60"/>
      <c r="ACH6894" s="60"/>
      <c r="ACI6894" s="60"/>
      <c r="ACJ6894" s="60"/>
      <c r="ACK6894" s="60"/>
      <c r="ACL6894" s="60"/>
      <c r="ACM6894" s="60"/>
      <c r="ACN6894" s="60"/>
      <c r="ACO6894" s="60"/>
      <c r="ACP6894" s="60"/>
      <c r="ACQ6894" s="60"/>
      <c r="ACR6894" s="60"/>
      <c r="ACS6894" s="60"/>
      <c r="ACT6894" s="60"/>
      <c r="ACU6894" s="60"/>
      <c r="ACV6894" s="60"/>
      <c r="ACW6894" s="60"/>
      <c r="ACX6894" s="60"/>
      <c r="ACY6894" s="60">
        <v>0.98284945778237398</v>
      </c>
      <c r="ACZ6894" s="60"/>
      <c r="ADA6894" s="60"/>
      <c r="ADB6894" s="60"/>
      <c r="ADC6894" s="60"/>
      <c r="ADD6894" s="60"/>
      <c r="ADE6894" s="60"/>
    </row>
    <row r="6895" spans="760:785" x14ac:dyDescent="0.25">
      <c r="ACF6895" s="60"/>
      <c r="ACG6895" s="60"/>
      <c r="ACH6895" s="60"/>
      <c r="ACI6895" s="60"/>
      <c r="ACJ6895" s="60"/>
      <c r="ACK6895" s="60"/>
      <c r="ACL6895" s="60"/>
      <c r="ACM6895" s="60"/>
      <c r="ACN6895" s="60"/>
      <c r="ACO6895" s="60"/>
      <c r="ACP6895" s="60"/>
      <c r="ACQ6895" s="60"/>
      <c r="ACR6895" s="60"/>
      <c r="ACS6895" s="60"/>
      <c r="ACT6895" s="60"/>
      <c r="ACU6895" s="60"/>
      <c r="ACV6895" s="60"/>
      <c r="ACW6895" s="60"/>
      <c r="ACX6895" s="60"/>
      <c r="ACY6895" s="60">
        <v>0.98283507267723702</v>
      </c>
      <c r="ACZ6895" s="60"/>
      <c r="ADA6895" s="60"/>
      <c r="ADB6895" s="60"/>
      <c r="ADC6895" s="60"/>
      <c r="ADD6895" s="60"/>
      <c r="ADE6895" s="60"/>
    </row>
    <row r="6896" spans="760:785" x14ac:dyDescent="0.25">
      <c r="ACF6896" s="60"/>
      <c r="ACG6896" s="60"/>
      <c r="ACH6896" s="60"/>
      <c r="ACI6896" s="60"/>
      <c r="ACJ6896" s="60"/>
      <c r="ACK6896" s="60"/>
      <c r="ACL6896" s="60"/>
      <c r="ACM6896" s="60"/>
      <c r="ACN6896" s="60"/>
      <c r="ACO6896" s="60"/>
      <c r="ACP6896" s="60"/>
      <c r="ACQ6896" s="60"/>
      <c r="ACR6896" s="60"/>
      <c r="ACS6896" s="60"/>
      <c r="ACT6896" s="60"/>
      <c r="ACU6896" s="60"/>
      <c r="ACV6896" s="60"/>
      <c r="ACW6896" s="60"/>
      <c r="ACX6896" s="60"/>
      <c r="ACY6896" s="60">
        <v>0.98282136825889399</v>
      </c>
      <c r="ACZ6896" s="60"/>
      <c r="ADA6896" s="60"/>
      <c r="ADB6896" s="60"/>
      <c r="ADC6896" s="60"/>
      <c r="ADD6896" s="60"/>
      <c r="ADE6896" s="60"/>
    </row>
    <row r="6897" spans="760:785" x14ac:dyDescent="0.25">
      <c r="ACF6897" s="60"/>
      <c r="ACG6897" s="60"/>
      <c r="ACH6897" s="60"/>
      <c r="ACI6897" s="60"/>
      <c r="ACJ6897" s="60"/>
      <c r="ACK6897" s="60"/>
      <c r="ACL6897" s="60"/>
      <c r="ACM6897" s="60"/>
      <c r="ACN6897" s="60"/>
      <c r="ACO6897" s="60"/>
      <c r="ACP6897" s="60"/>
      <c r="ACQ6897" s="60"/>
      <c r="ACR6897" s="60"/>
      <c r="ACS6897" s="60"/>
      <c r="ACT6897" s="60"/>
      <c r="ACU6897" s="60"/>
      <c r="ACV6897" s="60"/>
      <c r="ACW6897" s="60"/>
      <c r="ACX6897" s="60"/>
      <c r="ACY6897" s="60">
        <v>0.98281582567048398</v>
      </c>
      <c r="ACZ6897" s="60"/>
      <c r="ADA6897" s="60"/>
      <c r="ADB6897" s="60"/>
      <c r="ADC6897" s="60"/>
      <c r="ADD6897" s="60"/>
      <c r="ADE6897" s="60"/>
    </row>
    <row r="6898" spans="760:785" x14ac:dyDescent="0.25">
      <c r="ACF6898" s="60"/>
      <c r="ACG6898" s="60"/>
      <c r="ACH6898" s="60"/>
      <c r="ACI6898" s="60"/>
      <c r="ACJ6898" s="60"/>
      <c r="ACK6898" s="60"/>
      <c r="ACL6898" s="60"/>
      <c r="ACM6898" s="60"/>
      <c r="ACN6898" s="60"/>
      <c r="ACO6898" s="60"/>
      <c r="ACP6898" s="60"/>
      <c r="ACQ6898" s="60"/>
      <c r="ACR6898" s="60"/>
      <c r="ACS6898" s="60"/>
      <c r="ACT6898" s="60"/>
      <c r="ACU6898" s="60"/>
      <c r="ACV6898" s="60"/>
      <c r="ACW6898" s="60"/>
      <c r="ACX6898" s="60"/>
      <c r="ACY6898" s="60">
        <v>0.98281262370823297</v>
      </c>
      <c r="ACZ6898" s="60"/>
      <c r="ADA6898" s="60"/>
      <c r="ADB6898" s="60"/>
      <c r="ADC6898" s="60"/>
      <c r="ADD6898" s="60"/>
      <c r="ADE6898" s="60"/>
    </row>
    <row r="6899" spans="760:785" x14ac:dyDescent="0.25">
      <c r="ACF6899" s="60"/>
      <c r="ACG6899" s="60"/>
      <c r="ACH6899" s="60"/>
      <c r="ACI6899" s="60"/>
      <c r="ACJ6899" s="60"/>
      <c r="ACK6899" s="60"/>
      <c r="ACL6899" s="60"/>
      <c r="ACM6899" s="60"/>
      <c r="ACN6899" s="60"/>
      <c r="ACO6899" s="60"/>
      <c r="ACP6899" s="60"/>
      <c r="ACQ6899" s="60"/>
      <c r="ACR6899" s="60"/>
      <c r="ACS6899" s="60"/>
      <c r="ACT6899" s="60"/>
      <c r="ACU6899" s="60"/>
      <c r="ACV6899" s="60"/>
      <c r="ACW6899" s="60"/>
      <c r="ACX6899" s="60"/>
      <c r="ACY6899" s="60">
        <v>0.98281233357469999</v>
      </c>
      <c r="ACZ6899" s="60"/>
      <c r="ADA6899" s="60"/>
      <c r="ADB6899" s="60"/>
      <c r="ADC6899" s="60"/>
      <c r="ADD6899" s="60"/>
      <c r="ADE6899" s="60"/>
    </row>
    <row r="6900" spans="760:785" x14ac:dyDescent="0.25">
      <c r="ACF6900" s="60"/>
      <c r="ACG6900" s="60"/>
      <c r="ACH6900" s="60"/>
      <c r="ACI6900" s="60"/>
      <c r="ACJ6900" s="60"/>
      <c r="ACK6900" s="60"/>
      <c r="ACL6900" s="60"/>
      <c r="ACM6900" s="60"/>
      <c r="ACN6900" s="60"/>
      <c r="ACO6900" s="60"/>
      <c r="ACP6900" s="60"/>
      <c r="ACQ6900" s="60"/>
      <c r="ACR6900" s="60"/>
      <c r="ACS6900" s="60"/>
      <c r="ACT6900" s="60"/>
      <c r="ACU6900" s="60"/>
      <c r="ACV6900" s="60"/>
      <c r="ACW6900" s="60"/>
      <c r="ACX6900" s="60"/>
      <c r="ACY6900" s="60">
        <v>0.98281209869536301</v>
      </c>
      <c r="ACZ6900" s="60"/>
      <c r="ADA6900" s="60"/>
      <c r="ADB6900" s="60"/>
      <c r="ADC6900" s="60"/>
      <c r="ADD6900" s="60"/>
      <c r="ADE6900" s="60"/>
    </row>
    <row r="6901" spans="760:785" x14ac:dyDescent="0.25">
      <c r="ACF6901" s="60"/>
      <c r="ACG6901" s="60"/>
      <c r="ACH6901" s="60"/>
      <c r="ACI6901" s="60"/>
      <c r="ACJ6901" s="60"/>
      <c r="ACK6901" s="60"/>
      <c r="ACL6901" s="60"/>
      <c r="ACM6901" s="60"/>
      <c r="ACN6901" s="60"/>
      <c r="ACO6901" s="60"/>
      <c r="ACP6901" s="60"/>
      <c r="ACQ6901" s="60"/>
      <c r="ACR6901" s="60"/>
      <c r="ACS6901" s="60"/>
      <c r="ACT6901" s="60"/>
      <c r="ACU6901" s="60"/>
      <c r="ACV6901" s="60"/>
      <c r="ACW6901" s="60"/>
      <c r="ACX6901" s="60"/>
      <c r="ACY6901" s="60">
        <v>0.98280654426787595</v>
      </c>
      <c r="ACZ6901" s="60"/>
      <c r="ADA6901" s="60"/>
      <c r="ADB6901" s="60"/>
      <c r="ADC6901" s="60"/>
      <c r="ADD6901" s="60"/>
      <c r="ADE6901" s="60"/>
    </row>
    <row r="6902" spans="760:785" x14ac:dyDescent="0.25">
      <c r="ACF6902" s="60"/>
      <c r="ACG6902" s="60"/>
      <c r="ACH6902" s="60"/>
      <c r="ACI6902" s="60"/>
      <c r="ACJ6902" s="60"/>
      <c r="ACK6902" s="60"/>
      <c r="ACL6902" s="60"/>
      <c r="ACM6902" s="60"/>
      <c r="ACN6902" s="60"/>
      <c r="ACO6902" s="60"/>
      <c r="ACP6902" s="60"/>
      <c r="ACQ6902" s="60"/>
      <c r="ACR6902" s="60"/>
      <c r="ACS6902" s="60"/>
      <c r="ACT6902" s="60"/>
      <c r="ACU6902" s="60"/>
      <c r="ACV6902" s="60"/>
      <c r="ACW6902" s="60"/>
      <c r="ACX6902" s="60"/>
      <c r="ACY6902" s="60">
        <v>0.98279546230765602</v>
      </c>
      <c r="ACZ6902" s="60"/>
      <c r="ADA6902" s="60"/>
      <c r="ADB6902" s="60"/>
      <c r="ADC6902" s="60"/>
      <c r="ADD6902" s="60"/>
      <c r="ADE6902" s="60"/>
    </row>
    <row r="6903" spans="760:785" x14ac:dyDescent="0.25">
      <c r="ACF6903" s="60"/>
      <c r="ACG6903" s="60"/>
      <c r="ACH6903" s="60"/>
      <c r="ACI6903" s="60"/>
      <c r="ACJ6903" s="60"/>
      <c r="ACK6903" s="60"/>
      <c r="ACL6903" s="60"/>
      <c r="ACM6903" s="60"/>
      <c r="ACN6903" s="60"/>
      <c r="ACO6903" s="60"/>
      <c r="ACP6903" s="60"/>
      <c r="ACQ6903" s="60"/>
      <c r="ACR6903" s="60"/>
      <c r="ACS6903" s="60"/>
      <c r="ACT6903" s="60"/>
      <c r="ACU6903" s="60"/>
      <c r="ACV6903" s="60"/>
      <c r="ACW6903" s="60"/>
      <c r="ACX6903" s="60"/>
      <c r="ACY6903" s="60">
        <v>0.98278746767495495</v>
      </c>
      <c r="ACZ6903" s="60"/>
      <c r="ADA6903" s="60"/>
      <c r="ADB6903" s="60"/>
      <c r="ADC6903" s="60"/>
      <c r="ADD6903" s="60"/>
      <c r="ADE6903" s="60"/>
    </row>
    <row r="6904" spans="760:785" x14ac:dyDescent="0.25">
      <c r="ACF6904" s="60"/>
      <c r="ACG6904" s="60"/>
      <c r="ACH6904" s="60"/>
      <c r="ACI6904" s="60"/>
      <c r="ACJ6904" s="60"/>
      <c r="ACK6904" s="60"/>
      <c r="ACL6904" s="60"/>
      <c r="ACM6904" s="60"/>
      <c r="ACN6904" s="60"/>
      <c r="ACO6904" s="60"/>
      <c r="ACP6904" s="60"/>
      <c r="ACQ6904" s="60"/>
      <c r="ACR6904" s="60"/>
      <c r="ACS6904" s="60"/>
      <c r="ACT6904" s="60"/>
      <c r="ACU6904" s="60"/>
      <c r="ACV6904" s="60"/>
      <c r="ACW6904" s="60"/>
      <c r="ACX6904" s="60"/>
      <c r="ACY6904" s="60">
        <v>0.98277888642718403</v>
      </c>
      <c r="ACZ6904" s="60"/>
      <c r="ADA6904" s="60"/>
      <c r="ADB6904" s="60"/>
      <c r="ADC6904" s="60"/>
      <c r="ADD6904" s="60"/>
      <c r="ADE6904" s="60"/>
    </row>
    <row r="6905" spans="760:785" x14ac:dyDescent="0.25">
      <c r="ACF6905" s="60"/>
      <c r="ACG6905" s="60"/>
      <c r="ACH6905" s="60"/>
      <c r="ACI6905" s="60"/>
      <c r="ACJ6905" s="60"/>
      <c r="ACK6905" s="60"/>
      <c r="ACL6905" s="60"/>
      <c r="ACM6905" s="60"/>
      <c r="ACN6905" s="60"/>
      <c r="ACO6905" s="60"/>
      <c r="ACP6905" s="60"/>
      <c r="ACQ6905" s="60"/>
      <c r="ACR6905" s="60"/>
      <c r="ACS6905" s="60"/>
      <c r="ACT6905" s="60"/>
      <c r="ACU6905" s="60"/>
      <c r="ACV6905" s="60"/>
      <c r="ACW6905" s="60"/>
      <c r="ACX6905" s="60"/>
      <c r="ACY6905" s="60">
        <v>0.98277869492700298</v>
      </c>
      <c r="ACZ6905" s="60"/>
      <c r="ADA6905" s="60"/>
      <c r="ADB6905" s="60"/>
      <c r="ADC6905" s="60"/>
      <c r="ADD6905" s="60"/>
      <c r="ADE6905" s="60"/>
    </row>
    <row r="6906" spans="760:785" x14ac:dyDescent="0.25">
      <c r="ACF6906" s="60"/>
      <c r="ACG6906" s="60"/>
      <c r="ACH6906" s="60"/>
      <c r="ACI6906" s="60"/>
      <c r="ACJ6906" s="60"/>
      <c r="ACK6906" s="60"/>
      <c r="ACL6906" s="60"/>
      <c r="ACM6906" s="60"/>
      <c r="ACN6906" s="60"/>
      <c r="ACO6906" s="60"/>
      <c r="ACP6906" s="60"/>
      <c r="ACQ6906" s="60"/>
      <c r="ACR6906" s="60"/>
      <c r="ACS6906" s="60"/>
      <c r="ACT6906" s="60"/>
      <c r="ACU6906" s="60"/>
      <c r="ACV6906" s="60"/>
      <c r="ACW6906" s="60"/>
      <c r="ACX6906" s="60"/>
      <c r="ACY6906" s="60">
        <v>0.98277729977172801</v>
      </c>
      <c r="ACZ6906" s="60"/>
      <c r="ADA6906" s="60"/>
      <c r="ADB6906" s="60"/>
      <c r="ADC6906" s="60"/>
      <c r="ADD6906" s="60"/>
      <c r="ADE6906" s="60"/>
    </row>
    <row r="6907" spans="760:785" x14ac:dyDescent="0.25">
      <c r="ACF6907" s="60"/>
      <c r="ACG6907" s="60"/>
      <c r="ACH6907" s="60"/>
      <c r="ACI6907" s="60"/>
      <c r="ACJ6907" s="60"/>
      <c r="ACK6907" s="60"/>
      <c r="ACL6907" s="60"/>
      <c r="ACM6907" s="60"/>
      <c r="ACN6907" s="60"/>
      <c r="ACO6907" s="60"/>
      <c r="ACP6907" s="60"/>
      <c r="ACQ6907" s="60"/>
      <c r="ACR6907" s="60"/>
      <c r="ACS6907" s="60"/>
      <c r="ACT6907" s="60"/>
      <c r="ACU6907" s="60"/>
      <c r="ACV6907" s="60"/>
      <c r="ACW6907" s="60"/>
      <c r="ACX6907" s="60"/>
      <c r="ACY6907" s="60">
        <v>0.98276871490290596</v>
      </c>
      <c r="ACZ6907" s="60"/>
      <c r="ADA6907" s="60"/>
      <c r="ADB6907" s="60"/>
      <c r="ADC6907" s="60"/>
      <c r="ADD6907" s="60"/>
      <c r="ADE6907" s="60"/>
    </row>
    <row r="6908" spans="760:785" x14ac:dyDescent="0.25">
      <c r="ACF6908" s="60"/>
      <c r="ACG6908" s="60"/>
      <c r="ACH6908" s="60"/>
      <c r="ACI6908" s="60"/>
      <c r="ACJ6908" s="60"/>
      <c r="ACK6908" s="60"/>
      <c r="ACL6908" s="60"/>
      <c r="ACM6908" s="60"/>
      <c r="ACN6908" s="60"/>
      <c r="ACO6908" s="60"/>
      <c r="ACP6908" s="60"/>
      <c r="ACQ6908" s="60"/>
      <c r="ACR6908" s="60"/>
      <c r="ACS6908" s="60"/>
      <c r="ACT6908" s="60"/>
      <c r="ACU6908" s="60"/>
      <c r="ACV6908" s="60"/>
      <c r="ACW6908" s="60"/>
      <c r="ACX6908" s="60"/>
      <c r="ACY6908" s="60">
        <v>0.98275267748467598</v>
      </c>
      <c r="ACZ6908" s="60"/>
      <c r="ADA6908" s="60"/>
      <c r="ADB6908" s="60"/>
      <c r="ADC6908" s="60"/>
      <c r="ADD6908" s="60"/>
      <c r="ADE6908" s="60"/>
    </row>
    <row r="6909" spans="760:785" x14ac:dyDescent="0.25">
      <c r="ACF6909" s="60"/>
      <c r="ACG6909" s="60"/>
      <c r="ACH6909" s="60"/>
      <c r="ACI6909" s="60"/>
      <c r="ACJ6909" s="60"/>
      <c r="ACK6909" s="60"/>
      <c r="ACL6909" s="60"/>
      <c r="ACM6909" s="60"/>
      <c r="ACN6909" s="60"/>
      <c r="ACO6909" s="60"/>
      <c r="ACP6909" s="60"/>
      <c r="ACQ6909" s="60"/>
      <c r="ACR6909" s="60"/>
      <c r="ACS6909" s="60"/>
      <c r="ACT6909" s="60"/>
      <c r="ACU6909" s="60"/>
      <c r="ACV6909" s="60"/>
      <c r="ACW6909" s="60"/>
      <c r="ACX6909" s="60"/>
      <c r="ACY6909" s="60">
        <v>0.98272512477114904</v>
      </c>
      <c r="ACZ6909" s="60"/>
      <c r="ADA6909" s="60"/>
      <c r="ADB6909" s="60"/>
      <c r="ADC6909" s="60"/>
      <c r="ADD6909" s="60"/>
      <c r="ADE6909" s="60"/>
    </row>
    <row r="6910" spans="760:785" x14ac:dyDescent="0.25">
      <c r="ACF6910" s="60"/>
      <c r="ACG6910" s="60"/>
      <c r="ACH6910" s="60"/>
      <c r="ACI6910" s="60"/>
      <c r="ACJ6910" s="60"/>
      <c r="ACK6910" s="60"/>
      <c r="ACL6910" s="60"/>
      <c r="ACM6910" s="60"/>
      <c r="ACN6910" s="60"/>
      <c r="ACO6910" s="60"/>
      <c r="ACP6910" s="60"/>
      <c r="ACQ6910" s="60"/>
      <c r="ACR6910" s="60"/>
      <c r="ACS6910" s="60"/>
      <c r="ACT6910" s="60"/>
      <c r="ACU6910" s="60"/>
      <c r="ACV6910" s="60"/>
      <c r="ACW6910" s="60"/>
      <c r="ACX6910" s="60"/>
      <c r="ACY6910" s="60">
        <v>0.98271946466950499</v>
      </c>
      <c r="ACZ6910" s="60"/>
      <c r="ADA6910" s="60"/>
      <c r="ADB6910" s="60"/>
      <c r="ADC6910" s="60"/>
      <c r="ADD6910" s="60"/>
      <c r="ADE6910" s="60"/>
    </row>
    <row r="6911" spans="760:785" x14ac:dyDescent="0.25">
      <c r="ACF6911" s="60"/>
      <c r="ACG6911" s="60"/>
      <c r="ACH6911" s="60"/>
      <c r="ACI6911" s="60"/>
      <c r="ACJ6911" s="60"/>
      <c r="ACK6911" s="60"/>
      <c r="ACL6911" s="60"/>
      <c r="ACM6911" s="60"/>
      <c r="ACN6911" s="60"/>
      <c r="ACO6911" s="60"/>
      <c r="ACP6911" s="60"/>
      <c r="ACQ6911" s="60"/>
      <c r="ACR6911" s="60"/>
      <c r="ACS6911" s="60"/>
      <c r="ACT6911" s="60"/>
      <c r="ACU6911" s="60"/>
      <c r="ACV6911" s="60"/>
      <c r="ACW6911" s="60"/>
      <c r="ACX6911" s="60"/>
      <c r="ACY6911" s="60">
        <v>0.98271932661289396</v>
      </c>
      <c r="ACZ6911" s="60"/>
      <c r="ADA6911" s="60"/>
      <c r="ADB6911" s="60"/>
      <c r="ADC6911" s="60"/>
      <c r="ADD6911" s="60"/>
      <c r="ADE6911" s="60"/>
    </row>
    <row r="6912" spans="760:785" x14ac:dyDescent="0.25">
      <c r="ACF6912" s="60"/>
      <c r="ACG6912" s="60"/>
      <c r="ACH6912" s="60"/>
      <c r="ACI6912" s="60"/>
      <c r="ACJ6912" s="60"/>
      <c r="ACK6912" s="60"/>
      <c r="ACL6912" s="60"/>
      <c r="ACM6912" s="60"/>
      <c r="ACN6912" s="60"/>
      <c r="ACO6912" s="60"/>
      <c r="ACP6912" s="60"/>
      <c r="ACQ6912" s="60"/>
      <c r="ACR6912" s="60"/>
      <c r="ACS6912" s="60"/>
      <c r="ACT6912" s="60"/>
      <c r="ACU6912" s="60"/>
      <c r="ACV6912" s="60"/>
      <c r="ACW6912" s="60"/>
      <c r="ACX6912" s="60"/>
      <c r="ACY6912" s="60">
        <v>0.98271019298574702</v>
      </c>
      <c r="ACZ6912" s="60"/>
      <c r="ADA6912" s="60"/>
      <c r="ADB6912" s="60"/>
      <c r="ADC6912" s="60"/>
      <c r="ADD6912" s="60"/>
      <c r="ADE6912" s="60"/>
    </row>
    <row r="6913" spans="760:785" x14ac:dyDescent="0.25">
      <c r="ACF6913" s="60"/>
      <c r="ACG6913" s="60"/>
      <c r="ACH6913" s="60"/>
      <c r="ACI6913" s="60"/>
      <c r="ACJ6913" s="60"/>
      <c r="ACK6913" s="60"/>
      <c r="ACL6913" s="60"/>
      <c r="ACM6913" s="60"/>
      <c r="ACN6913" s="60"/>
      <c r="ACO6913" s="60"/>
      <c r="ACP6913" s="60"/>
      <c r="ACQ6913" s="60"/>
      <c r="ACR6913" s="60"/>
      <c r="ACS6913" s="60"/>
      <c r="ACT6913" s="60"/>
      <c r="ACU6913" s="60"/>
      <c r="ACV6913" s="60"/>
      <c r="ACW6913" s="60"/>
      <c r="ACX6913" s="60"/>
      <c r="ACY6913" s="60">
        <v>0.98270601974054395</v>
      </c>
      <c r="ACZ6913" s="60"/>
      <c r="ADA6913" s="60"/>
      <c r="ADB6913" s="60"/>
      <c r="ADC6913" s="60"/>
      <c r="ADD6913" s="60"/>
      <c r="ADE6913" s="60"/>
    </row>
    <row r="6914" spans="760:785" x14ac:dyDescent="0.25">
      <c r="ACF6914" s="60"/>
      <c r="ACG6914" s="60"/>
      <c r="ACH6914" s="60"/>
      <c r="ACI6914" s="60"/>
      <c r="ACJ6914" s="60"/>
      <c r="ACK6914" s="60"/>
      <c r="ACL6914" s="60"/>
      <c r="ACM6914" s="60"/>
      <c r="ACN6914" s="60"/>
      <c r="ACO6914" s="60"/>
      <c r="ACP6914" s="60"/>
      <c r="ACQ6914" s="60"/>
      <c r="ACR6914" s="60"/>
      <c r="ACS6914" s="60"/>
      <c r="ACT6914" s="60"/>
      <c r="ACU6914" s="60"/>
      <c r="ACV6914" s="60"/>
      <c r="ACW6914" s="60"/>
      <c r="ACX6914" s="60"/>
      <c r="ACY6914" s="60">
        <v>0.98270485967189303</v>
      </c>
      <c r="ACZ6914" s="60"/>
      <c r="ADA6914" s="60"/>
      <c r="ADB6914" s="60"/>
      <c r="ADC6914" s="60"/>
      <c r="ADD6914" s="60"/>
      <c r="ADE6914" s="60"/>
    </row>
    <row r="6915" spans="760:785" x14ac:dyDescent="0.25">
      <c r="ACF6915" s="60"/>
      <c r="ACG6915" s="60"/>
      <c r="ACH6915" s="60"/>
      <c r="ACI6915" s="60"/>
      <c r="ACJ6915" s="60"/>
      <c r="ACK6915" s="60"/>
      <c r="ACL6915" s="60"/>
      <c r="ACM6915" s="60"/>
      <c r="ACN6915" s="60"/>
      <c r="ACO6915" s="60"/>
      <c r="ACP6915" s="60"/>
      <c r="ACQ6915" s="60"/>
      <c r="ACR6915" s="60"/>
      <c r="ACS6915" s="60"/>
      <c r="ACT6915" s="60"/>
      <c r="ACU6915" s="60"/>
      <c r="ACV6915" s="60"/>
      <c r="ACW6915" s="60"/>
      <c r="ACX6915" s="60"/>
      <c r="ACY6915" s="60">
        <v>0.98268504095782605</v>
      </c>
      <c r="ACZ6915" s="60"/>
      <c r="ADA6915" s="60"/>
      <c r="ADB6915" s="60"/>
      <c r="ADC6915" s="60"/>
      <c r="ADD6915" s="60"/>
      <c r="ADE6915" s="60"/>
    </row>
    <row r="6916" spans="760:785" x14ac:dyDescent="0.25">
      <c r="ACF6916" s="60"/>
      <c r="ACG6916" s="60"/>
      <c r="ACH6916" s="60"/>
      <c r="ACI6916" s="60"/>
      <c r="ACJ6916" s="60"/>
      <c r="ACK6916" s="60"/>
      <c r="ACL6916" s="60"/>
      <c r="ACM6916" s="60"/>
      <c r="ACN6916" s="60"/>
      <c r="ACO6916" s="60"/>
      <c r="ACP6916" s="60"/>
      <c r="ACQ6916" s="60"/>
      <c r="ACR6916" s="60"/>
      <c r="ACS6916" s="60"/>
      <c r="ACT6916" s="60"/>
      <c r="ACU6916" s="60"/>
      <c r="ACV6916" s="60"/>
      <c r="ACW6916" s="60"/>
      <c r="ACX6916" s="60"/>
      <c r="ACY6916" s="60">
        <v>0.98268318708601299</v>
      </c>
      <c r="ACZ6916" s="60"/>
      <c r="ADA6916" s="60"/>
      <c r="ADB6916" s="60"/>
      <c r="ADC6916" s="60"/>
      <c r="ADD6916" s="60"/>
      <c r="ADE6916" s="60"/>
    </row>
    <row r="6917" spans="760:785" x14ac:dyDescent="0.25">
      <c r="ACF6917" s="60"/>
      <c r="ACG6917" s="60"/>
      <c r="ACH6917" s="60"/>
      <c r="ACI6917" s="60"/>
      <c r="ACJ6917" s="60"/>
      <c r="ACK6917" s="60"/>
      <c r="ACL6917" s="60"/>
      <c r="ACM6917" s="60"/>
      <c r="ACN6917" s="60"/>
      <c r="ACO6917" s="60"/>
      <c r="ACP6917" s="60"/>
      <c r="ACQ6917" s="60"/>
      <c r="ACR6917" s="60"/>
      <c r="ACS6917" s="60"/>
      <c r="ACT6917" s="60"/>
      <c r="ACU6917" s="60"/>
      <c r="ACV6917" s="60"/>
      <c r="ACW6917" s="60"/>
      <c r="ACX6917" s="60"/>
      <c r="ACY6917" s="60">
        <v>0.98267883669276002</v>
      </c>
      <c r="ACZ6917" s="60"/>
      <c r="ADA6917" s="60"/>
      <c r="ADB6917" s="60"/>
      <c r="ADC6917" s="60"/>
      <c r="ADD6917" s="60"/>
      <c r="ADE6917" s="60"/>
    </row>
    <row r="6918" spans="760:785" x14ac:dyDescent="0.25">
      <c r="ACF6918" s="60"/>
      <c r="ACG6918" s="60"/>
      <c r="ACH6918" s="60"/>
      <c r="ACI6918" s="60"/>
      <c r="ACJ6918" s="60"/>
      <c r="ACK6918" s="60"/>
      <c r="ACL6918" s="60"/>
      <c r="ACM6918" s="60"/>
      <c r="ACN6918" s="60"/>
      <c r="ACO6918" s="60"/>
      <c r="ACP6918" s="60"/>
      <c r="ACQ6918" s="60"/>
      <c r="ACR6918" s="60"/>
      <c r="ACS6918" s="60"/>
      <c r="ACT6918" s="60"/>
      <c r="ACU6918" s="60"/>
      <c r="ACV6918" s="60"/>
      <c r="ACW6918" s="60"/>
      <c r="ACX6918" s="60"/>
      <c r="ACY6918" s="60">
        <v>0.98267814807943898</v>
      </c>
      <c r="ACZ6918" s="60"/>
      <c r="ADA6918" s="60"/>
      <c r="ADB6918" s="60"/>
      <c r="ADC6918" s="60"/>
      <c r="ADD6918" s="60"/>
      <c r="ADE6918" s="60"/>
    </row>
    <row r="6919" spans="760:785" x14ac:dyDescent="0.25">
      <c r="ACF6919" s="60"/>
      <c r="ACG6919" s="60"/>
      <c r="ACH6919" s="60"/>
      <c r="ACI6919" s="60"/>
      <c r="ACJ6919" s="60"/>
      <c r="ACK6919" s="60"/>
      <c r="ACL6919" s="60"/>
      <c r="ACM6919" s="60"/>
      <c r="ACN6919" s="60"/>
      <c r="ACO6919" s="60"/>
      <c r="ACP6919" s="60"/>
      <c r="ACQ6919" s="60"/>
      <c r="ACR6919" s="60"/>
      <c r="ACS6919" s="60"/>
      <c r="ACT6919" s="60"/>
      <c r="ACU6919" s="60"/>
      <c r="ACV6919" s="60"/>
      <c r="ACW6919" s="60"/>
      <c r="ACX6919" s="60"/>
      <c r="ACY6919" s="60">
        <v>0.98264645614691903</v>
      </c>
      <c r="ACZ6919" s="60"/>
      <c r="ADA6919" s="60"/>
      <c r="ADB6919" s="60"/>
      <c r="ADC6919" s="60"/>
      <c r="ADD6919" s="60"/>
      <c r="ADE6919" s="60"/>
    </row>
    <row r="6920" spans="760:785" x14ac:dyDescent="0.25">
      <c r="ACF6920" s="60"/>
      <c r="ACG6920" s="60"/>
      <c r="ACH6920" s="60"/>
      <c r="ACI6920" s="60"/>
      <c r="ACJ6920" s="60"/>
      <c r="ACK6920" s="60"/>
      <c r="ACL6920" s="60"/>
      <c r="ACM6920" s="60"/>
      <c r="ACN6920" s="60"/>
      <c r="ACO6920" s="60"/>
      <c r="ACP6920" s="60"/>
      <c r="ACQ6920" s="60"/>
      <c r="ACR6920" s="60"/>
      <c r="ACS6920" s="60"/>
      <c r="ACT6920" s="60"/>
      <c r="ACU6920" s="60"/>
      <c r="ACV6920" s="60"/>
      <c r="ACW6920" s="60"/>
      <c r="ACX6920" s="60"/>
      <c r="ACY6920" s="60">
        <v>0.982644605884613</v>
      </c>
      <c r="ACZ6920" s="60"/>
      <c r="ADA6920" s="60"/>
      <c r="ADB6920" s="60"/>
      <c r="ADC6920" s="60"/>
      <c r="ADD6920" s="60"/>
      <c r="ADE6920" s="60"/>
    </row>
    <row r="6921" spans="760:785" x14ac:dyDescent="0.25">
      <c r="ACF6921" s="60"/>
      <c r="ACG6921" s="60"/>
      <c r="ACH6921" s="60"/>
      <c r="ACI6921" s="60"/>
      <c r="ACJ6921" s="60"/>
      <c r="ACK6921" s="60"/>
      <c r="ACL6921" s="60"/>
      <c r="ACM6921" s="60"/>
      <c r="ACN6921" s="60"/>
      <c r="ACO6921" s="60"/>
      <c r="ACP6921" s="60"/>
      <c r="ACQ6921" s="60"/>
      <c r="ACR6921" s="60"/>
      <c r="ACS6921" s="60"/>
      <c r="ACT6921" s="60"/>
      <c r="ACU6921" s="60"/>
      <c r="ACV6921" s="60"/>
      <c r="ACW6921" s="60"/>
      <c r="ACX6921" s="60"/>
      <c r="ACY6921" s="60">
        <v>0.98263116372393899</v>
      </c>
      <c r="ACZ6921" s="60"/>
      <c r="ADA6921" s="60"/>
      <c r="ADB6921" s="60"/>
      <c r="ADC6921" s="60"/>
      <c r="ADD6921" s="60"/>
      <c r="ADE6921" s="60"/>
    </row>
    <row r="6922" spans="760:785" x14ac:dyDescent="0.25">
      <c r="ACF6922" s="60"/>
      <c r="ACG6922" s="60"/>
      <c r="ACH6922" s="60"/>
      <c r="ACI6922" s="60"/>
      <c r="ACJ6922" s="60"/>
      <c r="ACK6922" s="60"/>
      <c r="ACL6922" s="60"/>
      <c r="ACM6922" s="60"/>
      <c r="ACN6922" s="60"/>
      <c r="ACO6922" s="60"/>
      <c r="ACP6922" s="60"/>
      <c r="ACQ6922" s="60"/>
      <c r="ACR6922" s="60"/>
      <c r="ACS6922" s="60"/>
      <c r="ACT6922" s="60"/>
      <c r="ACU6922" s="60"/>
      <c r="ACV6922" s="60"/>
      <c r="ACW6922" s="60"/>
      <c r="ACX6922" s="60"/>
      <c r="ACY6922" s="60">
        <v>0.982627587501269</v>
      </c>
      <c r="ACZ6922" s="60"/>
      <c r="ADA6922" s="60"/>
      <c r="ADB6922" s="60"/>
      <c r="ADC6922" s="60"/>
      <c r="ADD6922" s="60"/>
      <c r="ADE6922" s="60"/>
    </row>
    <row r="6923" spans="760:785" x14ac:dyDescent="0.25">
      <c r="ACF6923" s="60"/>
      <c r="ACG6923" s="60"/>
      <c r="ACH6923" s="60"/>
      <c r="ACI6923" s="60"/>
      <c r="ACJ6923" s="60"/>
      <c r="ACK6923" s="60"/>
      <c r="ACL6923" s="60"/>
      <c r="ACM6923" s="60"/>
      <c r="ACN6923" s="60"/>
      <c r="ACO6923" s="60"/>
      <c r="ACP6923" s="60"/>
      <c r="ACQ6923" s="60"/>
      <c r="ACR6923" s="60"/>
      <c r="ACS6923" s="60"/>
      <c r="ACT6923" s="60"/>
      <c r="ACU6923" s="60"/>
      <c r="ACV6923" s="60"/>
      <c r="ACW6923" s="60"/>
      <c r="ACX6923" s="60"/>
      <c r="ACY6923" s="60">
        <v>0.98261562221291798</v>
      </c>
      <c r="ACZ6923" s="60"/>
      <c r="ADA6923" s="60"/>
      <c r="ADB6923" s="60"/>
      <c r="ADC6923" s="60"/>
      <c r="ADD6923" s="60"/>
      <c r="ADE6923" s="60"/>
    </row>
    <row r="6924" spans="760:785" x14ac:dyDescent="0.25">
      <c r="ACF6924" s="60"/>
      <c r="ACG6924" s="60"/>
      <c r="ACH6924" s="60"/>
      <c r="ACI6924" s="60"/>
      <c r="ACJ6924" s="60"/>
      <c r="ACK6924" s="60"/>
      <c r="ACL6924" s="60"/>
      <c r="ACM6924" s="60"/>
      <c r="ACN6924" s="60"/>
      <c r="ACO6924" s="60"/>
      <c r="ACP6924" s="60"/>
      <c r="ACQ6924" s="60"/>
      <c r="ACR6924" s="60"/>
      <c r="ACS6924" s="60"/>
      <c r="ACT6924" s="60"/>
      <c r="ACU6924" s="60"/>
      <c r="ACV6924" s="60"/>
      <c r="ACW6924" s="60"/>
      <c r="ACX6924" s="60"/>
      <c r="ACY6924" s="60">
        <v>0.98261252952996303</v>
      </c>
      <c r="ACZ6924" s="60"/>
      <c r="ADA6924" s="60"/>
      <c r="ADB6924" s="60"/>
      <c r="ADC6924" s="60"/>
      <c r="ADD6924" s="60"/>
      <c r="ADE6924" s="60"/>
    </row>
    <row r="6925" spans="760:785" x14ac:dyDescent="0.25">
      <c r="ACF6925" s="60"/>
      <c r="ACG6925" s="60"/>
      <c r="ACH6925" s="60"/>
      <c r="ACI6925" s="60"/>
      <c r="ACJ6925" s="60"/>
      <c r="ACK6925" s="60"/>
      <c r="ACL6925" s="60"/>
      <c r="ACM6925" s="60"/>
      <c r="ACN6925" s="60"/>
      <c r="ACO6925" s="60"/>
      <c r="ACP6925" s="60"/>
      <c r="ACQ6925" s="60"/>
      <c r="ACR6925" s="60"/>
      <c r="ACS6925" s="60"/>
      <c r="ACT6925" s="60"/>
      <c r="ACU6925" s="60"/>
      <c r="ACV6925" s="60"/>
      <c r="ACW6925" s="60"/>
      <c r="ACX6925" s="60"/>
      <c r="ACY6925" s="60">
        <v>0.98260466568349503</v>
      </c>
      <c r="ACZ6925" s="60"/>
      <c r="ADA6925" s="60"/>
      <c r="ADB6925" s="60"/>
      <c r="ADC6925" s="60"/>
      <c r="ADD6925" s="60"/>
      <c r="ADE6925" s="60"/>
    </row>
    <row r="6926" spans="760:785" x14ac:dyDescent="0.25">
      <c r="ACF6926" s="60"/>
      <c r="ACG6926" s="60"/>
      <c r="ACH6926" s="60"/>
      <c r="ACI6926" s="60"/>
      <c r="ACJ6926" s="60"/>
      <c r="ACK6926" s="60"/>
      <c r="ACL6926" s="60"/>
      <c r="ACM6926" s="60"/>
      <c r="ACN6926" s="60"/>
      <c r="ACO6926" s="60"/>
      <c r="ACP6926" s="60"/>
      <c r="ACQ6926" s="60"/>
      <c r="ACR6926" s="60"/>
      <c r="ACS6926" s="60"/>
      <c r="ACT6926" s="60"/>
      <c r="ACU6926" s="60"/>
      <c r="ACV6926" s="60"/>
      <c r="ACW6926" s="60"/>
      <c r="ACX6926" s="60"/>
      <c r="ACY6926" s="60">
        <v>0.98260155834450502</v>
      </c>
      <c r="ACZ6926" s="60"/>
      <c r="ADA6926" s="60"/>
      <c r="ADB6926" s="60"/>
      <c r="ADC6926" s="60"/>
      <c r="ADD6926" s="60"/>
      <c r="ADE6926" s="60"/>
    </row>
    <row r="6927" spans="760:785" x14ac:dyDescent="0.25">
      <c r="ACF6927" s="60"/>
      <c r="ACG6927" s="60"/>
      <c r="ACH6927" s="60"/>
      <c r="ACI6927" s="60"/>
      <c r="ACJ6927" s="60"/>
      <c r="ACK6927" s="60"/>
      <c r="ACL6927" s="60"/>
      <c r="ACM6927" s="60"/>
      <c r="ACN6927" s="60"/>
      <c r="ACO6927" s="60"/>
      <c r="ACP6927" s="60"/>
      <c r="ACQ6927" s="60"/>
      <c r="ACR6927" s="60"/>
      <c r="ACS6927" s="60"/>
      <c r="ACT6927" s="60"/>
      <c r="ACU6927" s="60"/>
      <c r="ACV6927" s="60"/>
      <c r="ACW6927" s="60"/>
      <c r="ACX6927" s="60"/>
      <c r="ACY6927" s="60">
        <v>0.98258935083627996</v>
      </c>
      <c r="ACZ6927" s="60"/>
      <c r="ADA6927" s="60"/>
      <c r="ADB6927" s="60"/>
      <c r="ADC6927" s="60"/>
      <c r="ADD6927" s="60"/>
      <c r="ADE6927" s="60"/>
    </row>
    <row r="6928" spans="760:785" x14ac:dyDescent="0.25">
      <c r="ACF6928" s="60"/>
      <c r="ACG6928" s="60"/>
      <c r="ACH6928" s="60"/>
      <c r="ACI6928" s="60"/>
      <c r="ACJ6928" s="60"/>
      <c r="ACK6928" s="60"/>
      <c r="ACL6928" s="60"/>
      <c r="ACM6928" s="60"/>
      <c r="ACN6928" s="60"/>
      <c r="ACO6928" s="60"/>
      <c r="ACP6928" s="60"/>
      <c r="ACQ6928" s="60"/>
      <c r="ACR6928" s="60"/>
      <c r="ACS6928" s="60"/>
      <c r="ACT6928" s="60"/>
      <c r="ACU6928" s="60"/>
      <c r="ACV6928" s="60"/>
      <c r="ACW6928" s="60"/>
      <c r="ACX6928" s="60"/>
      <c r="ACY6928" s="60">
        <v>0.98257221811391404</v>
      </c>
      <c r="ACZ6928" s="60"/>
      <c r="ADA6928" s="60"/>
      <c r="ADB6928" s="60"/>
      <c r="ADC6928" s="60"/>
      <c r="ADD6928" s="60"/>
      <c r="ADE6928" s="60"/>
    </row>
    <row r="6929" spans="760:785" x14ac:dyDescent="0.25">
      <c r="ACF6929" s="60"/>
      <c r="ACG6929" s="60"/>
      <c r="ACH6929" s="60"/>
      <c r="ACI6929" s="60"/>
      <c r="ACJ6929" s="60"/>
      <c r="ACK6929" s="60"/>
      <c r="ACL6929" s="60"/>
      <c r="ACM6929" s="60"/>
      <c r="ACN6929" s="60"/>
      <c r="ACO6929" s="60"/>
      <c r="ACP6929" s="60"/>
      <c r="ACQ6929" s="60"/>
      <c r="ACR6929" s="60"/>
      <c r="ACS6929" s="60"/>
      <c r="ACT6929" s="60"/>
      <c r="ACU6929" s="60"/>
      <c r="ACV6929" s="60"/>
      <c r="ACW6929" s="60"/>
      <c r="ACX6929" s="60"/>
      <c r="ACY6929" s="60">
        <v>0.982571953254743</v>
      </c>
      <c r="ACZ6929" s="60"/>
      <c r="ADA6929" s="60"/>
      <c r="ADB6929" s="60"/>
      <c r="ADC6929" s="60"/>
      <c r="ADD6929" s="60"/>
      <c r="ADE6929" s="60"/>
    </row>
    <row r="6930" spans="760:785" x14ac:dyDescent="0.25">
      <c r="ACF6930" s="60"/>
      <c r="ACG6930" s="60"/>
      <c r="ACH6930" s="60"/>
      <c r="ACI6930" s="60"/>
      <c r="ACJ6930" s="60"/>
      <c r="ACK6930" s="60"/>
      <c r="ACL6930" s="60"/>
      <c r="ACM6930" s="60"/>
      <c r="ACN6930" s="60"/>
      <c r="ACO6930" s="60"/>
      <c r="ACP6930" s="60"/>
      <c r="ACQ6930" s="60"/>
      <c r="ACR6930" s="60"/>
      <c r="ACS6930" s="60"/>
      <c r="ACT6930" s="60"/>
      <c r="ACU6930" s="60"/>
      <c r="ACV6930" s="60"/>
      <c r="ACW6930" s="60"/>
      <c r="ACX6930" s="60"/>
      <c r="ACY6930" s="60">
        <v>0.98257065007216504</v>
      </c>
      <c r="ACZ6930" s="60"/>
      <c r="ADA6930" s="60"/>
      <c r="ADB6930" s="60"/>
      <c r="ADC6930" s="60"/>
      <c r="ADD6930" s="60"/>
      <c r="ADE6930" s="60"/>
    </row>
    <row r="6931" spans="760:785" x14ac:dyDescent="0.25">
      <c r="ACF6931" s="60"/>
      <c r="ACG6931" s="60"/>
      <c r="ACH6931" s="60"/>
      <c r="ACI6931" s="60"/>
      <c r="ACJ6931" s="60"/>
      <c r="ACK6931" s="60"/>
      <c r="ACL6931" s="60"/>
      <c r="ACM6931" s="60"/>
      <c r="ACN6931" s="60"/>
      <c r="ACO6931" s="60"/>
      <c r="ACP6931" s="60"/>
      <c r="ACQ6931" s="60"/>
      <c r="ACR6931" s="60"/>
      <c r="ACS6931" s="60"/>
      <c r="ACT6931" s="60"/>
      <c r="ACU6931" s="60"/>
      <c r="ACV6931" s="60"/>
      <c r="ACW6931" s="60"/>
      <c r="ACX6931" s="60"/>
      <c r="ACY6931" s="60">
        <v>0.98256294460872895</v>
      </c>
      <c r="ACZ6931" s="60"/>
      <c r="ADA6931" s="60"/>
      <c r="ADB6931" s="60"/>
      <c r="ADC6931" s="60"/>
      <c r="ADD6931" s="60"/>
      <c r="ADE6931" s="60"/>
    </row>
    <row r="6932" spans="760:785" x14ac:dyDescent="0.25">
      <c r="ACF6932" s="60"/>
      <c r="ACG6932" s="60"/>
      <c r="ACH6932" s="60"/>
      <c r="ACI6932" s="60"/>
      <c r="ACJ6932" s="60"/>
      <c r="ACK6932" s="60"/>
      <c r="ACL6932" s="60"/>
      <c r="ACM6932" s="60"/>
      <c r="ACN6932" s="60"/>
      <c r="ACO6932" s="60"/>
      <c r="ACP6932" s="60"/>
      <c r="ACQ6932" s="60"/>
      <c r="ACR6932" s="60"/>
      <c r="ACS6932" s="60"/>
      <c r="ACT6932" s="60"/>
      <c r="ACU6932" s="60"/>
      <c r="ACV6932" s="60"/>
      <c r="ACW6932" s="60"/>
      <c r="ACX6932" s="60"/>
      <c r="ACY6932" s="60">
        <v>0.98256114552464602</v>
      </c>
      <c r="ACZ6932" s="60"/>
      <c r="ADA6932" s="60"/>
      <c r="ADB6932" s="60"/>
      <c r="ADC6932" s="60"/>
      <c r="ADD6932" s="60"/>
      <c r="ADE6932" s="60"/>
    </row>
    <row r="6933" spans="760:785" x14ac:dyDescent="0.25">
      <c r="ACF6933" s="60"/>
      <c r="ACG6933" s="60"/>
      <c r="ACH6933" s="60"/>
      <c r="ACI6933" s="60"/>
      <c r="ACJ6933" s="60"/>
      <c r="ACK6933" s="60"/>
      <c r="ACL6933" s="60"/>
      <c r="ACM6933" s="60"/>
      <c r="ACN6933" s="60"/>
      <c r="ACO6933" s="60"/>
      <c r="ACP6933" s="60"/>
      <c r="ACQ6933" s="60"/>
      <c r="ACR6933" s="60"/>
      <c r="ACS6933" s="60"/>
      <c r="ACT6933" s="60"/>
      <c r="ACU6933" s="60"/>
      <c r="ACV6933" s="60"/>
      <c r="ACW6933" s="60"/>
      <c r="ACX6933" s="60"/>
      <c r="ACY6933" s="60">
        <v>0.98255238661640698</v>
      </c>
      <c r="ACZ6933" s="60"/>
      <c r="ADA6933" s="60"/>
      <c r="ADB6933" s="60"/>
      <c r="ADC6933" s="60"/>
      <c r="ADD6933" s="60"/>
      <c r="ADE6933" s="60"/>
    </row>
    <row r="6934" spans="760:785" x14ac:dyDescent="0.25">
      <c r="ACF6934" s="60"/>
      <c r="ACG6934" s="60"/>
      <c r="ACH6934" s="60"/>
      <c r="ACI6934" s="60"/>
      <c r="ACJ6934" s="60"/>
      <c r="ACK6934" s="60"/>
      <c r="ACL6934" s="60"/>
      <c r="ACM6934" s="60"/>
      <c r="ACN6934" s="60"/>
      <c r="ACO6934" s="60"/>
      <c r="ACP6934" s="60"/>
      <c r="ACQ6934" s="60"/>
      <c r="ACR6934" s="60"/>
      <c r="ACS6934" s="60"/>
      <c r="ACT6934" s="60"/>
      <c r="ACU6934" s="60"/>
      <c r="ACV6934" s="60"/>
      <c r="ACW6934" s="60"/>
      <c r="ACX6934" s="60"/>
      <c r="ACY6934" s="60">
        <v>0.982548546923939</v>
      </c>
      <c r="ACZ6934" s="60"/>
      <c r="ADA6934" s="60"/>
      <c r="ADB6934" s="60"/>
      <c r="ADC6934" s="60"/>
      <c r="ADD6934" s="60"/>
      <c r="ADE6934" s="60"/>
    </row>
    <row r="6935" spans="760:785" x14ac:dyDescent="0.25">
      <c r="ACF6935" s="60"/>
      <c r="ACG6935" s="60"/>
      <c r="ACH6935" s="60"/>
      <c r="ACI6935" s="60"/>
      <c r="ACJ6935" s="60"/>
      <c r="ACK6935" s="60"/>
      <c r="ACL6935" s="60"/>
      <c r="ACM6935" s="60"/>
      <c r="ACN6935" s="60"/>
      <c r="ACO6935" s="60"/>
      <c r="ACP6935" s="60"/>
      <c r="ACQ6935" s="60"/>
      <c r="ACR6935" s="60"/>
      <c r="ACS6935" s="60"/>
      <c r="ACT6935" s="60"/>
      <c r="ACU6935" s="60"/>
      <c r="ACV6935" s="60"/>
      <c r="ACW6935" s="60"/>
      <c r="ACX6935" s="60"/>
      <c r="ACY6935" s="60">
        <v>0.98254438101582098</v>
      </c>
      <c r="ACZ6935" s="60"/>
      <c r="ADA6935" s="60"/>
      <c r="ADB6935" s="60"/>
      <c r="ADC6935" s="60"/>
      <c r="ADD6935" s="60"/>
      <c r="ADE6935" s="60"/>
    </row>
    <row r="6936" spans="760:785" x14ac:dyDescent="0.25">
      <c r="ACF6936" s="60"/>
      <c r="ACG6936" s="60"/>
      <c r="ACH6936" s="60"/>
      <c r="ACI6936" s="60"/>
      <c r="ACJ6936" s="60"/>
      <c r="ACK6936" s="60"/>
      <c r="ACL6936" s="60"/>
      <c r="ACM6936" s="60"/>
      <c r="ACN6936" s="60"/>
      <c r="ACO6936" s="60"/>
      <c r="ACP6936" s="60"/>
      <c r="ACQ6936" s="60"/>
      <c r="ACR6936" s="60"/>
      <c r="ACS6936" s="60"/>
      <c r="ACT6936" s="60"/>
      <c r="ACU6936" s="60"/>
      <c r="ACV6936" s="60"/>
      <c r="ACW6936" s="60"/>
      <c r="ACX6936" s="60"/>
      <c r="ACY6936" s="60">
        <v>0.98254390002076697</v>
      </c>
      <c r="ACZ6936" s="60"/>
      <c r="ADA6936" s="60"/>
      <c r="ADB6936" s="60"/>
      <c r="ADC6936" s="60"/>
      <c r="ADD6936" s="60"/>
      <c r="ADE6936" s="60"/>
    </row>
    <row r="6937" spans="760:785" x14ac:dyDescent="0.25">
      <c r="ACF6937" s="60"/>
      <c r="ACG6937" s="60"/>
      <c r="ACH6937" s="60"/>
      <c r="ACI6937" s="60"/>
      <c r="ACJ6937" s="60"/>
      <c r="ACK6937" s="60"/>
      <c r="ACL6937" s="60"/>
      <c r="ACM6937" s="60"/>
      <c r="ACN6937" s="60"/>
      <c r="ACO6937" s="60"/>
      <c r="ACP6937" s="60"/>
      <c r="ACQ6937" s="60"/>
      <c r="ACR6937" s="60"/>
      <c r="ACS6937" s="60"/>
      <c r="ACT6937" s="60"/>
      <c r="ACU6937" s="60"/>
      <c r="ACV6937" s="60"/>
      <c r="ACW6937" s="60"/>
      <c r="ACX6937" s="60"/>
      <c r="ACY6937" s="60">
        <v>0.98254262534946202</v>
      </c>
      <c r="ACZ6937" s="60"/>
      <c r="ADA6937" s="60"/>
      <c r="ADB6937" s="60"/>
      <c r="ADC6937" s="60"/>
      <c r="ADD6937" s="60"/>
      <c r="ADE6937" s="60"/>
    </row>
    <row r="6938" spans="760:785" x14ac:dyDescent="0.25">
      <c r="ACF6938" s="60"/>
      <c r="ACG6938" s="60"/>
      <c r="ACH6938" s="60"/>
      <c r="ACI6938" s="60"/>
      <c r="ACJ6938" s="60"/>
      <c r="ACK6938" s="60"/>
      <c r="ACL6938" s="60"/>
      <c r="ACM6938" s="60"/>
      <c r="ACN6938" s="60"/>
      <c r="ACO6938" s="60"/>
      <c r="ACP6938" s="60"/>
      <c r="ACQ6938" s="60"/>
      <c r="ACR6938" s="60"/>
      <c r="ACS6938" s="60"/>
      <c r="ACT6938" s="60"/>
      <c r="ACU6938" s="60"/>
      <c r="ACV6938" s="60"/>
      <c r="ACW6938" s="60"/>
      <c r="ACX6938" s="60"/>
      <c r="ACY6938" s="60">
        <v>0.98253900229943503</v>
      </c>
      <c r="ACZ6938" s="60"/>
      <c r="ADA6938" s="60"/>
      <c r="ADB6938" s="60"/>
      <c r="ADC6938" s="60"/>
      <c r="ADD6938" s="60"/>
      <c r="ADE6938" s="60"/>
    </row>
    <row r="6939" spans="760:785" x14ac:dyDescent="0.25">
      <c r="ACF6939" s="60"/>
      <c r="ACG6939" s="60"/>
      <c r="ACH6939" s="60"/>
      <c r="ACI6939" s="60"/>
      <c r="ACJ6939" s="60"/>
      <c r="ACK6939" s="60"/>
      <c r="ACL6939" s="60"/>
      <c r="ACM6939" s="60"/>
      <c r="ACN6939" s="60"/>
      <c r="ACO6939" s="60"/>
      <c r="ACP6939" s="60"/>
      <c r="ACQ6939" s="60"/>
      <c r="ACR6939" s="60"/>
      <c r="ACS6939" s="60"/>
      <c r="ACT6939" s="60"/>
      <c r="ACU6939" s="60"/>
      <c r="ACV6939" s="60"/>
      <c r="ACW6939" s="60"/>
      <c r="ACX6939" s="60"/>
      <c r="ACY6939" s="60">
        <v>0.98253444075398999</v>
      </c>
      <c r="ACZ6939" s="60"/>
      <c r="ADA6939" s="60"/>
      <c r="ADB6939" s="60"/>
      <c r="ADC6939" s="60"/>
      <c r="ADD6939" s="60"/>
      <c r="ADE6939" s="60"/>
    </row>
    <row r="6940" spans="760:785" x14ac:dyDescent="0.25">
      <c r="ACF6940" s="60"/>
      <c r="ACG6940" s="60"/>
      <c r="ACH6940" s="60"/>
      <c r="ACI6940" s="60"/>
      <c r="ACJ6940" s="60"/>
      <c r="ACK6940" s="60"/>
      <c r="ACL6940" s="60"/>
      <c r="ACM6940" s="60"/>
      <c r="ACN6940" s="60"/>
      <c r="ACO6940" s="60"/>
      <c r="ACP6940" s="60"/>
      <c r="ACQ6940" s="60"/>
      <c r="ACR6940" s="60"/>
      <c r="ACS6940" s="60"/>
      <c r="ACT6940" s="60"/>
      <c r="ACU6940" s="60"/>
      <c r="ACV6940" s="60"/>
      <c r="ACW6940" s="60"/>
      <c r="ACX6940" s="60"/>
      <c r="ACY6940" s="60">
        <v>0.98253318419696201</v>
      </c>
      <c r="ACZ6940" s="60"/>
      <c r="ADA6940" s="60"/>
      <c r="ADB6940" s="60"/>
      <c r="ADC6940" s="60"/>
      <c r="ADD6940" s="60"/>
      <c r="ADE6940" s="60"/>
    </row>
    <row r="6941" spans="760:785" x14ac:dyDescent="0.25">
      <c r="ACF6941" s="60"/>
      <c r="ACG6941" s="60"/>
      <c r="ACH6941" s="60"/>
      <c r="ACI6941" s="60"/>
      <c r="ACJ6941" s="60"/>
      <c r="ACK6941" s="60"/>
      <c r="ACL6941" s="60"/>
      <c r="ACM6941" s="60"/>
      <c r="ACN6941" s="60"/>
      <c r="ACO6941" s="60"/>
      <c r="ACP6941" s="60"/>
      <c r="ACQ6941" s="60"/>
      <c r="ACR6941" s="60"/>
      <c r="ACS6941" s="60"/>
      <c r="ACT6941" s="60"/>
      <c r="ACU6941" s="60"/>
      <c r="ACV6941" s="60"/>
      <c r="ACW6941" s="60"/>
      <c r="ACX6941" s="60"/>
      <c r="ACY6941" s="60">
        <v>0.98252531318828695</v>
      </c>
      <c r="ACZ6941" s="60"/>
      <c r="ADA6941" s="60"/>
      <c r="ADB6941" s="60"/>
      <c r="ADC6941" s="60"/>
      <c r="ADD6941" s="60"/>
      <c r="ADE6941" s="60"/>
    </row>
    <row r="6942" spans="760:785" x14ac:dyDescent="0.25">
      <c r="ACF6942" s="60"/>
      <c r="ACG6942" s="60"/>
      <c r="ACH6942" s="60"/>
      <c r="ACI6942" s="60"/>
      <c r="ACJ6942" s="60"/>
      <c r="ACK6942" s="60"/>
      <c r="ACL6942" s="60"/>
      <c r="ACM6942" s="60"/>
      <c r="ACN6942" s="60"/>
      <c r="ACO6942" s="60"/>
      <c r="ACP6942" s="60"/>
      <c r="ACQ6942" s="60"/>
      <c r="ACR6942" s="60"/>
      <c r="ACS6942" s="60"/>
      <c r="ACT6942" s="60"/>
      <c r="ACU6942" s="60"/>
      <c r="ACV6942" s="60"/>
      <c r="ACW6942" s="60"/>
      <c r="ACX6942" s="60"/>
      <c r="ACY6942" s="60">
        <v>0.98252020842627696</v>
      </c>
      <c r="ACZ6942" s="60"/>
      <c r="ADA6942" s="60"/>
      <c r="ADB6942" s="60"/>
      <c r="ADC6942" s="60"/>
      <c r="ADD6942" s="60"/>
      <c r="ADE6942" s="60"/>
    </row>
    <row r="6943" spans="760:785" x14ac:dyDescent="0.25">
      <c r="ACF6943" s="60"/>
      <c r="ACG6943" s="60"/>
      <c r="ACH6943" s="60"/>
      <c r="ACI6943" s="60"/>
      <c r="ACJ6943" s="60"/>
      <c r="ACK6943" s="60"/>
      <c r="ACL6943" s="60"/>
      <c r="ACM6943" s="60"/>
      <c r="ACN6943" s="60"/>
      <c r="ACO6943" s="60"/>
      <c r="ACP6943" s="60"/>
      <c r="ACQ6943" s="60"/>
      <c r="ACR6943" s="60"/>
      <c r="ACS6943" s="60"/>
      <c r="ACT6943" s="60"/>
      <c r="ACU6943" s="60"/>
      <c r="ACV6943" s="60"/>
      <c r="ACW6943" s="60"/>
      <c r="ACX6943" s="60"/>
      <c r="ACY6943" s="60">
        <v>0.98251760314416003</v>
      </c>
      <c r="ACZ6943" s="60"/>
      <c r="ADA6943" s="60"/>
      <c r="ADB6943" s="60"/>
      <c r="ADC6943" s="60"/>
      <c r="ADD6943" s="60"/>
      <c r="ADE6943" s="60"/>
    </row>
    <row r="6944" spans="760:785" x14ac:dyDescent="0.25">
      <c r="ACF6944" s="60"/>
      <c r="ACG6944" s="60"/>
      <c r="ACH6944" s="60"/>
      <c r="ACI6944" s="60"/>
      <c r="ACJ6944" s="60"/>
      <c r="ACK6944" s="60"/>
      <c r="ACL6944" s="60"/>
      <c r="ACM6944" s="60"/>
      <c r="ACN6944" s="60"/>
      <c r="ACO6944" s="60"/>
      <c r="ACP6944" s="60"/>
      <c r="ACQ6944" s="60"/>
      <c r="ACR6944" s="60"/>
      <c r="ACS6944" s="60"/>
      <c r="ACT6944" s="60"/>
      <c r="ACU6944" s="60"/>
      <c r="ACV6944" s="60"/>
      <c r="ACW6944" s="60"/>
      <c r="ACX6944" s="60"/>
      <c r="ACY6944" s="60">
        <v>0.98251478536616599</v>
      </c>
      <c r="ACZ6944" s="60"/>
      <c r="ADA6944" s="60"/>
      <c r="ADB6944" s="60"/>
      <c r="ADC6944" s="60"/>
      <c r="ADD6944" s="60"/>
      <c r="ADE6944" s="60"/>
    </row>
    <row r="6945" spans="760:785" x14ac:dyDescent="0.25">
      <c r="ACF6945" s="60"/>
      <c r="ACG6945" s="60"/>
      <c r="ACH6945" s="60"/>
      <c r="ACI6945" s="60"/>
      <c r="ACJ6945" s="60"/>
      <c r="ACK6945" s="60"/>
      <c r="ACL6945" s="60"/>
      <c r="ACM6945" s="60"/>
      <c r="ACN6945" s="60"/>
      <c r="ACO6945" s="60"/>
      <c r="ACP6945" s="60"/>
      <c r="ACQ6945" s="60"/>
      <c r="ACR6945" s="60"/>
      <c r="ACS6945" s="60"/>
      <c r="ACT6945" s="60"/>
      <c r="ACU6945" s="60"/>
      <c r="ACV6945" s="60"/>
      <c r="ACW6945" s="60"/>
      <c r="ACX6945" s="60"/>
      <c r="ACY6945" s="60">
        <v>0.98251348026407404</v>
      </c>
      <c r="ACZ6945" s="60"/>
      <c r="ADA6945" s="60"/>
      <c r="ADB6945" s="60"/>
      <c r="ADC6945" s="60"/>
      <c r="ADD6945" s="60"/>
      <c r="ADE6945" s="60"/>
    </row>
    <row r="6946" spans="760:785" x14ac:dyDescent="0.25">
      <c r="ACF6946" s="60"/>
      <c r="ACG6946" s="60"/>
      <c r="ACH6946" s="60"/>
      <c r="ACI6946" s="60"/>
      <c r="ACJ6946" s="60"/>
      <c r="ACK6946" s="60"/>
      <c r="ACL6946" s="60"/>
      <c r="ACM6946" s="60"/>
      <c r="ACN6946" s="60"/>
      <c r="ACO6946" s="60"/>
      <c r="ACP6946" s="60"/>
      <c r="ACQ6946" s="60"/>
      <c r="ACR6946" s="60"/>
      <c r="ACS6946" s="60"/>
      <c r="ACT6946" s="60"/>
      <c r="ACU6946" s="60"/>
      <c r="ACV6946" s="60"/>
      <c r="ACW6946" s="60"/>
      <c r="ACX6946" s="60"/>
      <c r="ACY6946" s="60">
        <v>0.98251188350971697</v>
      </c>
      <c r="ACZ6946" s="60"/>
      <c r="ADA6946" s="60"/>
      <c r="ADB6946" s="60"/>
      <c r="ADC6946" s="60"/>
      <c r="ADD6946" s="60"/>
      <c r="ADE6946" s="60"/>
    </row>
    <row r="6947" spans="760:785" x14ac:dyDescent="0.25">
      <c r="ACF6947" s="60"/>
      <c r="ACG6947" s="60"/>
      <c r="ACH6947" s="60"/>
      <c r="ACI6947" s="60"/>
      <c r="ACJ6947" s="60"/>
      <c r="ACK6947" s="60"/>
      <c r="ACL6947" s="60"/>
      <c r="ACM6947" s="60"/>
      <c r="ACN6947" s="60"/>
      <c r="ACO6947" s="60"/>
      <c r="ACP6947" s="60"/>
      <c r="ACQ6947" s="60"/>
      <c r="ACR6947" s="60"/>
      <c r="ACS6947" s="60"/>
      <c r="ACT6947" s="60"/>
      <c r="ACU6947" s="60"/>
      <c r="ACV6947" s="60"/>
      <c r="ACW6947" s="60"/>
      <c r="ACX6947" s="60"/>
      <c r="ACY6947" s="60">
        <v>0.98249587686545403</v>
      </c>
      <c r="ACZ6947" s="60"/>
      <c r="ADA6947" s="60"/>
      <c r="ADB6947" s="60"/>
      <c r="ADC6947" s="60"/>
      <c r="ADD6947" s="60"/>
      <c r="ADE6947" s="60"/>
    </row>
    <row r="6948" spans="760:785" x14ac:dyDescent="0.25">
      <c r="ACF6948" s="60"/>
      <c r="ACG6948" s="60"/>
      <c r="ACH6948" s="60"/>
      <c r="ACI6948" s="60"/>
      <c r="ACJ6948" s="60"/>
      <c r="ACK6948" s="60"/>
      <c r="ACL6948" s="60"/>
      <c r="ACM6948" s="60"/>
      <c r="ACN6948" s="60"/>
      <c r="ACO6948" s="60"/>
      <c r="ACP6948" s="60"/>
      <c r="ACQ6948" s="60"/>
      <c r="ACR6948" s="60"/>
      <c r="ACS6948" s="60"/>
      <c r="ACT6948" s="60"/>
      <c r="ACU6948" s="60"/>
      <c r="ACV6948" s="60"/>
      <c r="ACW6948" s="60"/>
      <c r="ACX6948" s="60"/>
      <c r="ACY6948" s="60">
        <v>0.98249467049430095</v>
      </c>
      <c r="ACZ6948" s="60"/>
      <c r="ADA6948" s="60"/>
      <c r="ADB6948" s="60"/>
      <c r="ADC6948" s="60"/>
      <c r="ADD6948" s="60"/>
      <c r="ADE6948" s="60"/>
    </row>
    <row r="6949" spans="760:785" x14ac:dyDescent="0.25">
      <c r="ACF6949" s="60"/>
      <c r="ACG6949" s="60"/>
      <c r="ACH6949" s="60"/>
      <c r="ACI6949" s="60"/>
      <c r="ACJ6949" s="60"/>
      <c r="ACK6949" s="60"/>
      <c r="ACL6949" s="60"/>
      <c r="ACM6949" s="60"/>
      <c r="ACN6949" s="60"/>
      <c r="ACO6949" s="60"/>
      <c r="ACP6949" s="60"/>
      <c r="ACQ6949" s="60"/>
      <c r="ACR6949" s="60"/>
      <c r="ACS6949" s="60"/>
      <c r="ACT6949" s="60"/>
      <c r="ACU6949" s="60"/>
      <c r="ACV6949" s="60"/>
      <c r="ACW6949" s="60"/>
      <c r="ACX6949" s="60"/>
      <c r="ACY6949" s="60">
        <v>0.98247594480043299</v>
      </c>
      <c r="ACZ6949" s="60"/>
      <c r="ADA6949" s="60"/>
      <c r="ADB6949" s="60"/>
      <c r="ADC6949" s="60"/>
      <c r="ADD6949" s="60"/>
      <c r="ADE6949" s="60"/>
    </row>
    <row r="6950" spans="760:785" x14ac:dyDescent="0.25">
      <c r="ACF6950" s="60"/>
      <c r="ACG6950" s="60"/>
      <c r="ACH6950" s="60"/>
      <c r="ACI6950" s="60"/>
      <c r="ACJ6950" s="60"/>
      <c r="ACK6950" s="60"/>
      <c r="ACL6950" s="60"/>
      <c r="ACM6950" s="60"/>
      <c r="ACN6950" s="60"/>
      <c r="ACO6950" s="60"/>
      <c r="ACP6950" s="60"/>
      <c r="ACQ6950" s="60"/>
      <c r="ACR6950" s="60"/>
      <c r="ACS6950" s="60"/>
      <c r="ACT6950" s="60"/>
      <c r="ACU6950" s="60"/>
      <c r="ACV6950" s="60"/>
      <c r="ACW6950" s="60"/>
      <c r="ACX6950" s="60"/>
      <c r="ACY6950" s="60">
        <v>0.98247289864383003</v>
      </c>
      <c r="ACZ6950" s="60"/>
      <c r="ADA6950" s="60"/>
      <c r="ADB6950" s="60"/>
      <c r="ADC6950" s="60"/>
      <c r="ADD6950" s="60"/>
      <c r="ADE6950" s="60"/>
    </row>
    <row r="6951" spans="760:785" x14ac:dyDescent="0.25">
      <c r="ACF6951" s="60"/>
      <c r="ACG6951" s="60"/>
      <c r="ACH6951" s="60"/>
      <c r="ACI6951" s="60"/>
      <c r="ACJ6951" s="60"/>
      <c r="ACK6951" s="60"/>
      <c r="ACL6951" s="60"/>
      <c r="ACM6951" s="60"/>
      <c r="ACN6951" s="60"/>
      <c r="ACO6951" s="60"/>
      <c r="ACP6951" s="60"/>
      <c r="ACQ6951" s="60"/>
      <c r="ACR6951" s="60"/>
      <c r="ACS6951" s="60"/>
      <c r="ACT6951" s="60"/>
      <c r="ACU6951" s="60"/>
      <c r="ACV6951" s="60"/>
      <c r="ACW6951" s="60"/>
      <c r="ACX6951" s="60"/>
      <c r="ACY6951" s="60">
        <v>0.98247287586142995</v>
      </c>
      <c r="ACZ6951" s="60"/>
      <c r="ADA6951" s="60"/>
      <c r="ADB6951" s="60"/>
      <c r="ADC6951" s="60"/>
      <c r="ADD6951" s="60"/>
      <c r="ADE6951" s="60"/>
    </row>
    <row r="6952" spans="760:785" x14ac:dyDescent="0.25">
      <c r="ACF6952" s="60"/>
      <c r="ACG6952" s="60"/>
      <c r="ACH6952" s="60"/>
      <c r="ACI6952" s="60"/>
      <c r="ACJ6952" s="60"/>
      <c r="ACK6952" s="60"/>
      <c r="ACL6952" s="60"/>
      <c r="ACM6952" s="60"/>
      <c r="ACN6952" s="60"/>
      <c r="ACO6952" s="60"/>
      <c r="ACP6952" s="60"/>
      <c r="ACQ6952" s="60"/>
      <c r="ACR6952" s="60"/>
      <c r="ACS6952" s="60"/>
      <c r="ACT6952" s="60"/>
      <c r="ACU6952" s="60"/>
      <c r="ACV6952" s="60"/>
      <c r="ACW6952" s="60"/>
      <c r="ACX6952" s="60"/>
      <c r="ACY6952" s="60">
        <v>0.98246962523458903</v>
      </c>
      <c r="ACZ6952" s="60"/>
      <c r="ADA6952" s="60"/>
      <c r="ADB6952" s="60"/>
      <c r="ADC6952" s="60"/>
      <c r="ADD6952" s="60"/>
      <c r="ADE6952" s="60"/>
    </row>
    <row r="6953" spans="760:785" x14ac:dyDescent="0.25">
      <c r="ACF6953" s="60"/>
      <c r="ACG6953" s="60"/>
      <c r="ACH6953" s="60"/>
      <c r="ACI6953" s="60"/>
      <c r="ACJ6953" s="60"/>
      <c r="ACK6953" s="60"/>
      <c r="ACL6953" s="60"/>
      <c r="ACM6953" s="60"/>
      <c r="ACN6953" s="60"/>
      <c r="ACO6953" s="60"/>
      <c r="ACP6953" s="60"/>
      <c r="ACQ6953" s="60"/>
      <c r="ACR6953" s="60"/>
      <c r="ACS6953" s="60"/>
      <c r="ACT6953" s="60"/>
      <c r="ACU6953" s="60"/>
      <c r="ACV6953" s="60"/>
      <c r="ACW6953" s="60"/>
      <c r="ACX6953" s="60"/>
      <c r="ACY6953" s="60">
        <v>0.98246210320500105</v>
      </c>
      <c r="ACZ6953" s="60"/>
      <c r="ADA6953" s="60"/>
      <c r="ADB6953" s="60"/>
      <c r="ADC6953" s="60"/>
      <c r="ADD6953" s="60"/>
      <c r="ADE6953" s="60"/>
    </row>
    <row r="6954" spans="760:785" x14ac:dyDescent="0.25">
      <c r="ACF6954" s="60"/>
      <c r="ACG6954" s="60"/>
      <c r="ACH6954" s="60"/>
      <c r="ACI6954" s="60"/>
      <c r="ACJ6954" s="60"/>
      <c r="ACK6954" s="60"/>
      <c r="ACL6954" s="60"/>
      <c r="ACM6954" s="60"/>
      <c r="ACN6954" s="60"/>
      <c r="ACO6954" s="60"/>
      <c r="ACP6954" s="60"/>
      <c r="ACQ6954" s="60"/>
      <c r="ACR6954" s="60"/>
      <c r="ACS6954" s="60"/>
      <c r="ACT6954" s="60"/>
      <c r="ACU6954" s="60"/>
      <c r="ACV6954" s="60"/>
      <c r="ACW6954" s="60"/>
      <c r="ACX6954" s="60"/>
      <c r="ACY6954" s="60">
        <v>0.98244916821264705</v>
      </c>
      <c r="ACZ6954" s="60"/>
      <c r="ADA6954" s="60"/>
      <c r="ADB6954" s="60"/>
      <c r="ADC6954" s="60"/>
      <c r="ADD6954" s="60"/>
      <c r="ADE6954" s="60"/>
    </row>
    <row r="6955" spans="760:785" x14ac:dyDescent="0.25">
      <c r="ACF6955" s="60"/>
      <c r="ACG6955" s="60"/>
      <c r="ACH6955" s="60"/>
      <c r="ACI6955" s="60"/>
      <c r="ACJ6955" s="60"/>
      <c r="ACK6955" s="60"/>
      <c r="ACL6955" s="60"/>
      <c r="ACM6955" s="60"/>
      <c r="ACN6955" s="60"/>
      <c r="ACO6955" s="60"/>
      <c r="ACP6955" s="60"/>
      <c r="ACQ6955" s="60"/>
      <c r="ACR6955" s="60"/>
      <c r="ACS6955" s="60"/>
      <c r="ACT6955" s="60"/>
      <c r="ACU6955" s="60"/>
      <c r="ACV6955" s="60"/>
      <c r="ACW6955" s="60"/>
      <c r="ACX6955" s="60"/>
      <c r="ACY6955" s="60">
        <v>0.98244829654820498</v>
      </c>
      <c r="ACZ6955" s="60"/>
      <c r="ADA6955" s="60"/>
      <c r="ADB6955" s="60"/>
      <c r="ADC6955" s="60"/>
      <c r="ADD6955" s="60"/>
      <c r="ADE6955" s="60"/>
    </row>
    <row r="6956" spans="760:785" x14ac:dyDescent="0.25">
      <c r="ACF6956" s="60"/>
      <c r="ACG6956" s="60"/>
      <c r="ACH6956" s="60"/>
      <c r="ACI6956" s="60"/>
      <c r="ACJ6956" s="60"/>
      <c r="ACK6956" s="60"/>
      <c r="ACL6956" s="60"/>
      <c r="ACM6956" s="60"/>
      <c r="ACN6956" s="60"/>
      <c r="ACO6956" s="60"/>
      <c r="ACP6956" s="60"/>
      <c r="ACQ6956" s="60"/>
      <c r="ACR6956" s="60"/>
      <c r="ACS6956" s="60"/>
      <c r="ACT6956" s="60"/>
      <c r="ACU6956" s="60"/>
      <c r="ACV6956" s="60"/>
      <c r="ACW6956" s="60"/>
      <c r="ACX6956" s="60"/>
      <c r="ACY6956" s="60">
        <v>0.982445265694738</v>
      </c>
      <c r="ACZ6956" s="60"/>
      <c r="ADA6956" s="60"/>
      <c r="ADB6956" s="60"/>
      <c r="ADC6956" s="60"/>
      <c r="ADD6956" s="60"/>
      <c r="ADE6956" s="60"/>
    </row>
    <row r="6957" spans="760:785" x14ac:dyDescent="0.25">
      <c r="ACF6957" s="60"/>
      <c r="ACG6957" s="60"/>
      <c r="ACH6957" s="60"/>
      <c r="ACI6957" s="60"/>
      <c r="ACJ6957" s="60"/>
      <c r="ACK6957" s="60"/>
      <c r="ACL6957" s="60"/>
      <c r="ACM6957" s="60"/>
      <c r="ACN6957" s="60"/>
      <c r="ACO6957" s="60"/>
      <c r="ACP6957" s="60"/>
      <c r="ACQ6957" s="60"/>
      <c r="ACR6957" s="60"/>
      <c r="ACS6957" s="60"/>
      <c r="ACT6957" s="60"/>
      <c r="ACU6957" s="60"/>
      <c r="ACV6957" s="60"/>
      <c r="ACW6957" s="60"/>
      <c r="ACX6957" s="60"/>
      <c r="ACY6957" s="60">
        <v>0.98242976096220103</v>
      </c>
      <c r="ACZ6957" s="60"/>
      <c r="ADA6957" s="60"/>
      <c r="ADB6957" s="60"/>
      <c r="ADC6957" s="60"/>
      <c r="ADD6957" s="60"/>
      <c r="ADE6957" s="60"/>
    </row>
    <row r="6958" spans="760:785" x14ac:dyDescent="0.25">
      <c r="ACF6958" s="60"/>
      <c r="ACG6958" s="60"/>
      <c r="ACH6958" s="60"/>
      <c r="ACI6958" s="60"/>
      <c r="ACJ6958" s="60"/>
      <c r="ACK6958" s="60"/>
      <c r="ACL6958" s="60"/>
      <c r="ACM6958" s="60"/>
      <c r="ACN6958" s="60"/>
      <c r="ACO6958" s="60"/>
      <c r="ACP6958" s="60"/>
      <c r="ACQ6958" s="60"/>
      <c r="ACR6958" s="60"/>
      <c r="ACS6958" s="60"/>
      <c r="ACT6958" s="60"/>
      <c r="ACU6958" s="60"/>
      <c r="ACV6958" s="60"/>
      <c r="ACW6958" s="60"/>
      <c r="ACX6958" s="60"/>
      <c r="ACY6958" s="60">
        <v>0.982426501137037</v>
      </c>
      <c r="ACZ6958" s="60"/>
      <c r="ADA6958" s="60"/>
      <c r="ADB6958" s="60"/>
      <c r="ADC6958" s="60"/>
      <c r="ADD6958" s="60"/>
      <c r="ADE6958" s="60"/>
    </row>
    <row r="6959" spans="760:785" x14ac:dyDescent="0.25">
      <c r="ACF6959" s="60"/>
      <c r="ACG6959" s="60"/>
      <c r="ACH6959" s="60"/>
      <c r="ACI6959" s="60"/>
      <c r="ACJ6959" s="60"/>
      <c r="ACK6959" s="60"/>
      <c r="ACL6959" s="60"/>
      <c r="ACM6959" s="60"/>
      <c r="ACN6959" s="60"/>
      <c r="ACO6959" s="60"/>
      <c r="ACP6959" s="60"/>
      <c r="ACQ6959" s="60"/>
      <c r="ACR6959" s="60"/>
      <c r="ACS6959" s="60"/>
      <c r="ACT6959" s="60"/>
      <c r="ACU6959" s="60"/>
      <c r="ACV6959" s="60"/>
      <c r="ACW6959" s="60"/>
      <c r="ACX6959" s="60"/>
      <c r="ACY6959" s="60">
        <v>0.98242295966999105</v>
      </c>
      <c r="ACZ6959" s="60"/>
      <c r="ADA6959" s="60"/>
      <c r="ADB6959" s="60"/>
      <c r="ADC6959" s="60"/>
      <c r="ADD6959" s="60"/>
      <c r="ADE6959" s="60"/>
    </row>
    <row r="6960" spans="760:785" x14ac:dyDescent="0.25">
      <c r="ACF6960" s="60"/>
      <c r="ACG6960" s="60"/>
      <c r="ACH6960" s="60"/>
      <c r="ACI6960" s="60"/>
      <c r="ACJ6960" s="60"/>
      <c r="ACK6960" s="60"/>
      <c r="ACL6960" s="60"/>
      <c r="ACM6960" s="60"/>
      <c r="ACN6960" s="60"/>
      <c r="ACO6960" s="60"/>
      <c r="ACP6960" s="60"/>
      <c r="ACQ6960" s="60"/>
      <c r="ACR6960" s="60"/>
      <c r="ACS6960" s="60"/>
      <c r="ACT6960" s="60"/>
      <c r="ACU6960" s="60"/>
      <c r="ACV6960" s="60"/>
      <c r="ACW6960" s="60"/>
      <c r="ACX6960" s="60"/>
      <c r="ACY6960" s="60">
        <v>0.98240258914504697</v>
      </c>
      <c r="ACZ6960" s="60"/>
      <c r="ADA6960" s="60"/>
      <c r="ADB6960" s="60"/>
      <c r="ADC6960" s="60"/>
      <c r="ADD6960" s="60"/>
      <c r="ADE6960" s="60"/>
    </row>
    <row r="6961" spans="760:785" x14ac:dyDescent="0.25">
      <c r="ACF6961" s="60"/>
      <c r="ACG6961" s="60"/>
      <c r="ACH6961" s="60"/>
      <c r="ACI6961" s="60"/>
      <c r="ACJ6961" s="60"/>
      <c r="ACK6961" s="60"/>
      <c r="ACL6961" s="60"/>
      <c r="ACM6961" s="60"/>
      <c r="ACN6961" s="60"/>
      <c r="ACO6961" s="60"/>
      <c r="ACP6961" s="60"/>
      <c r="ACQ6961" s="60"/>
      <c r="ACR6961" s="60"/>
      <c r="ACS6961" s="60"/>
      <c r="ACT6961" s="60"/>
      <c r="ACU6961" s="60"/>
      <c r="ACV6961" s="60"/>
      <c r="ACW6961" s="60"/>
      <c r="ACX6961" s="60"/>
      <c r="ACY6961" s="60">
        <v>0.98239879303597899</v>
      </c>
      <c r="ACZ6961" s="60"/>
      <c r="ADA6961" s="60"/>
      <c r="ADB6961" s="60"/>
      <c r="ADC6961" s="60"/>
      <c r="ADD6961" s="60"/>
      <c r="ADE6961" s="60"/>
    </row>
    <row r="6962" spans="760:785" x14ac:dyDescent="0.25">
      <c r="ACF6962" s="60"/>
      <c r="ACG6962" s="60"/>
      <c r="ACH6962" s="60"/>
      <c r="ACI6962" s="60"/>
      <c r="ACJ6962" s="60"/>
      <c r="ACK6962" s="60"/>
      <c r="ACL6962" s="60"/>
      <c r="ACM6962" s="60"/>
      <c r="ACN6962" s="60"/>
      <c r="ACO6962" s="60"/>
      <c r="ACP6962" s="60"/>
      <c r="ACQ6962" s="60"/>
      <c r="ACR6962" s="60"/>
      <c r="ACS6962" s="60"/>
      <c r="ACT6962" s="60"/>
      <c r="ACU6962" s="60"/>
      <c r="ACV6962" s="60"/>
      <c r="ACW6962" s="60"/>
      <c r="ACX6962" s="60"/>
      <c r="ACY6962" s="60">
        <v>0.98239098663430502</v>
      </c>
      <c r="ACZ6962" s="60"/>
      <c r="ADA6962" s="60"/>
      <c r="ADB6962" s="60"/>
      <c r="ADC6962" s="60"/>
      <c r="ADD6962" s="60"/>
      <c r="ADE6962" s="60"/>
    </row>
    <row r="6963" spans="760:785" x14ac:dyDescent="0.25">
      <c r="ACF6963" s="60"/>
      <c r="ACG6963" s="60"/>
      <c r="ACH6963" s="60"/>
      <c r="ACI6963" s="60"/>
      <c r="ACJ6963" s="60"/>
      <c r="ACK6963" s="60"/>
      <c r="ACL6963" s="60"/>
      <c r="ACM6963" s="60"/>
      <c r="ACN6963" s="60"/>
      <c r="ACO6963" s="60"/>
      <c r="ACP6963" s="60"/>
      <c r="ACQ6963" s="60"/>
      <c r="ACR6963" s="60"/>
      <c r="ACS6963" s="60"/>
      <c r="ACT6963" s="60"/>
      <c r="ACU6963" s="60"/>
      <c r="ACV6963" s="60"/>
      <c r="ACW6963" s="60"/>
      <c r="ACX6963" s="60"/>
      <c r="ACY6963" s="60">
        <v>0.98238378883254895</v>
      </c>
      <c r="ACZ6963" s="60"/>
      <c r="ADA6963" s="60"/>
      <c r="ADB6963" s="60"/>
      <c r="ADC6963" s="60"/>
      <c r="ADD6963" s="60"/>
      <c r="ADE6963" s="60"/>
    </row>
    <row r="6964" spans="760:785" x14ac:dyDescent="0.25">
      <c r="ACF6964" s="60"/>
      <c r="ACG6964" s="60"/>
      <c r="ACH6964" s="60"/>
      <c r="ACI6964" s="60"/>
      <c r="ACJ6964" s="60"/>
      <c r="ACK6964" s="60"/>
      <c r="ACL6964" s="60"/>
      <c r="ACM6964" s="60"/>
      <c r="ACN6964" s="60"/>
      <c r="ACO6964" s="60"/>
      <c r="ACP6964" s="60"/>
      <c r="ACQ6964" s="60"/>
      <c r="ACR6964" s="60"/>
      <c r="ACS6964" s="60"/>
      <c r="ACT6964" s="60"/>
      <c r="ACU6964" s="60"/>
      <c r="ACV6964" s="60"/>
      <c r="ACW6964" s="60"/>
      <c r="ACX6964" s="60"/>
      <c r="ACY6964" s="60">
        <v>0.98237212475900304</v>
      </c>
      <c r="ACZ6964" s="60"/>
      <c r="ADA6964" s="60"/>
      <c r="ADB6964" s="60"/>
      <c r="ADC6964" s="60"/>
      <c r="ADD6964" s="60"/>
      <c r="ADE6964" s="60"/>
    </row>
    <row r="6965" spans="760:785" x14ac:dyDescent="0.25">
      <c r="ACF6965" s="60"/>
      <c r="ACG6965" s="60"/>
      <c r="ACH6965" s="60"/>
      <c r="ACI6965" s="60"/>
      <c r="ACJ6965" s="60"/>
      <c r="ACK6965" s="60"/>
      <c r="ACL6965" s="60"/>
      <c r="ACM6965" s="60"/>
      <c r="ACN6965" s="60"/>
      <c r="ACO6965" s="60"/>
      <c r="ACP6965" s="60"/>
      <c r="ACQ6965" s="60"/>
      <c r="ACR6965" s="60"/>
      <c r="ACS6965" s="60"/>
      <c r="ACT6965" s="60"/>
      <c r="ACU6965" s="60"/>
      <c r="ACV6965" s="60"/>
      <c r="ACW6965" s="60"/>
      <c r="ACX6965" s="60"/>
      <c r="ACY6965" s="60">
        <v>0.98236583358474305</v>
      </c>
      <c r="ACZ6965" s="60"/>
      <c r="ADA6965" s="60"/>
      <c r="ADB6965" s="60"/>
      <c r="ADC6965" s="60"/>
      <c r="ADD6965" s="60"/>
      <c r="ADE6965" s="60"/>
    </row>
    <row r="6966" spans="760:785" x14ac:dyDescent="0.25">
      <c r="ACF6966" s="60"/>
      <c r="ACG6966" s="60"/>
      <c r="ACH6966" s="60"/>
      <c r="ACI6966" s="60"/>
      <c r="ACJ6966" s="60"/>
      <c r="ACK6966" s="60"/>
      <c r="ACL6966" s="60"/>
      <c r="ACM6966" s="60"/>
      <c r="ACN6966" s="60"/>
      <c r="ACO6966" s="60"/>
      <c r="ACP6966" s="60"/>
      <c r="ACQ6966" s="60"/>
      <c r="ACR6966" s="60"/>
      <c r="ACS6966" s="60"/>
      <c r="ACT6966" s="60"/>
      <c r="ACU6966" s="60"/>
      <c r="ACV6966" s="60"/>
      <c r="ACW6966" s="60"/>
      <c r="ACX6966" s="60"/>
      <c r="ACY6966" s="60">
        <v>0.98235958697789705</v>
      </c>
      <c r="ACZ6966" s="60"/>
      <c r="ADA6966" s="60"/>
      <c r="ADB6966" s="60"/>
      <c r="ADC6966" s="60"/>
      <c r="ADD6966" s="60"/>
      <c r="ADE6966" s="60"/>
    </row>
    <row r="6967" spans="760:785" x14ac:dyDescent="0.25">
      <c r="ACF6967" s="60"/>
      <c r="ACG6967" s="60"/>
      <c r="ACH6967" s="60"/>
      <c r="ACI6967" s="60"/>
      <c r="ACJ6967" s="60"/>
      <c r="ACK6967" s="60"/>
      <c r="ACL6967" s="60"/>
      <c r="ACM6967" s="60"/>
      <c r="ACN6967" s="60"/>
      <c r="ACO6967" s="60"/>
      <c r="ACP6967" s="60"/>
      <c r="ACQ6967" s="60"/>
      <c r="ACR6967" s="60"/>
      <c r="ACS6967" s="60"/>
      <c r="ACT6967" s="60"/>
      <c r="ACU6967" s="60"/>
      <c r="ACV6967" s="60"/>
      <c r="ACW6967" s="60"/>
      <c r="ACX6967" s="60"/>
      <c r="ACY6967" s="60">
        <v>0.98233547180832204</v>
      </c>
      <c r="ACZ6967" s="60"/>
      <c r="ADA6967" s="60"/>
      <c r="ADB6967" s="60"/>
      <c r="ADC6967" s="60"/>
      <c r="ADD6967" s="60"/>
      <c r="ADE6967" s="60"/>
    </row>
    <row r="6968" spans="760:785" x14ac:dyDescent="0.25">
      <c r="ACF6968" s="60"/>
      <c r="ACG6968" s="60"/>
      <c r="ACH6968" s="60"/>
      <c r="ACI6968" s="60"/>
      <c r="ACJ6968" s="60"/>
      <c r="ACK6968" s="60"/>
      <c r="ACL6968" s="60"/>
      <c r="ACM6968" s="60"/>
      <c r="ACN6968" s="60"/>
      <c r="ACO6968" s="60"/>
      <c r="ACP6968" s="60"/>
      <c r="ACQ6968" s="60"/>
      <c r="ACR6968" s="60"/>
      <c r="ACS6968" s="60"/>
      <c r="ACT6968" s="60"/>
      <c r="ACU6968" s="60"/>
      <c r="ACV6968" s="60"/>
      <c r="ACW6968" s="60"/>
      <c r="ACX6968" s="60"/>
      <c r="ACY6968" s="60">
        <v>0.98233012731163605</v>
      </c>
      <c r="ACZ6968" s="60"/>
      <c r="ADA6968" s="60"/>
      <c r="ADB6968" s="60"/>
      <c r="ADC6968" s="60"/>
      <c r="ADD6968" s="60"/>
      <c r="ADE6968" s="60"/>
    </row>
    <row r="6969" spans="760:785" x14ac:dyDescent="0.25">
      <c r="ACF6969" s="60"/>
      <c r="ACG6969" s="60"/>
      <c r="ACH6969" s="60"/>
      <c r="ACI6969" s="60"/>
      <c r="ACJ6969" s="60"/>
      <c r="ACK6969" s="60"/>
      <c r="ACL6969" s="60"/>
      <c r="ACM6969" s="60"/>
      <c r="ACN6969" s="60"/>
      <c r="ACO6969" s="60"/>
      <c r="ACP6969" s="60"/>
      <c r="ACQ6969" s="60"/>
      <c r="ACR6969" s="60"/>
      <c r="ACS6969" s="60"/>
      <c r="ACT6969" s="60"/>
      <c r="ACU6969" s="60"/>
      <c r="ACV6969" s="60"/>
      <c r="ACW6969" s="60"/>
      <c r="ACX6969" s="60"/>
      <c r="ACY6969" s="60">
        <v>0.98231474964288601</v>
      </c>
      <c r="ACZ6969" s="60"/>
      <c r="ADA6969" s="60"/>
      <c r="ADB6969" s="60"/>
      <c r="ADC6969" s="60"/>
      <c r="ADD6969" s="60"/>
      <c r="ADE6969" s="60"/>
    </row>
    <row r="6970" spans="760:785" x14ac:dyDescent="0.25">
      <c r="ACF6970" s="60"/>
      <c r="ACG6970" s="60"/>
      <c r="ACH6970" s="60"/>
      <c r="ACI6970" s="60"/>
      <c r="ACJ6970" s="60"/>
      <c r="ACK6970" s="60"/>
      <c r="ACL6970" s="60"/>
      <c r="ACM6970" s="60"/>
      <c r="ACN6970" s="60"/>
      <c r="ACO6970" s="60"/>
      <c r="ACP6970" s="60"/>
      <c r="ACQ6970" s="60"/>
      <c r="ACR6970" s="60"/>
      <c r="ACS6970" s="60"/>
      <c r="ACT6970" s="60"/>
      <c r="ACU6970" s="60"/>
      <c r="ACV6970" s="60"/>
      <c r="ACW6970" s="60"/>
      <c r="ACX6970" s="60"/>
      <c r="ACY6970" s="60">
        <v>0.98230569489631603</v>
      </c>
      <c r="ACZ6970" s="60"/>
      <c r="ADA6970" s="60"/>
      <c r="ADB6970" s="60"/>
      <c r="ADC6970" s="60"/>
      <c r="ADD6970" s="60"/>
      <c r="ADE6970" s="60"/>
    </row>
    <row r="6971" spans="760:785" x14ac:dyDescent="0.25">
      <c r="ACF6971" s="60"/>
      <c r="ACG6971" s="60"/>
      <c r="ACH6971" s="60"/>
      <c r="ACI6971" s="60"/>
      <c r="ACJ6971" s="60"/>
      <c r="ACK6971" s="60"/>
      <c r="ACL6971" s="60"/>
      <c r="ACM6971" s="60"/>
      <c r="ACN6971" s="60"/>
      <c r="ACO6971" s="60"/>
      <c r="ACP6971" s="60"/>
      <c r="ACQ6971" s="60"/>
      <c r="ACR6971" s="60"/>
      <c r="ACS6971" s="60"/>
      <c r="ACT6971" s="60"/>
      <c r="ACU6971" s="60"/>
      <c r="ACV6971" s="60"/>
      <c r="ACW6971" s="60"/>
      <c r="ACX6971" s="60"/>
      <c r="ACY6971" s="60">
        <v>0.98230486001100403</v>
      </c>
      <c r="ACZ6971" s="60"/>
      <c r="ADA6971" s="60"/>
      <c r="ADB6971" s="60"/>
      <c r="ADC6971" s="60"/>
      <c r="ADD6971" s="60"/>
      <c r="ADE6971" s="60"/>
    </row>
    <row r="6972" spans="760:785" x14ac:dyDescent="0.25">
      <c r="ACF6972" s="60"/>
      <c r="ACG6972" s="60"/>
      <c r="ACH6972" s="60"/>
      <c r="ACI6972" s="60"/>
      <c r="ACJ6972" s="60"/>
      <c r="ACK6972" s="60"/>
      <c r="ACL6972" s="60"/>
      <c r="ACM6972" s="60"/>
      <c r="ACN6972" s="60"/>
      <c r="ACO6972" s="60"/>
      <c r="ACP6972" s="60"/>
      <c r="ACQ6972" s="60"/>
      <c r="ACR6972" s="60"/>
      <c r="ACS6972" s="60"/>
      <c r="ACT6972" s="60"/>
      <c r="ACU6972" s="60"/>
      <c r="ACV6972" s="60"/>
      <c r="ACW6972" s="60"/>
      <c r="ACX6972" s="60"/>
      <c r="ACY6972" s="60">
        <v>0.98230208116076001</v>
      </c>
      <c r="ACZ6972" s="60"/>
      <c r="ADA6972" s="60"/>
      <c r="ADB6972" s="60"/>
      <c r="ADC6972" s="60"/>
      <c r="ADD6972" s="60"/>
      <c r="ADE6972" s="60"/>
    </row>
    <row r="6973" spans="760:785" x14ac:dyDescent="0.25">
      <c r="ACF6973" s="60"/>
      <c r="ACG6973" s="60"/>
      <c r="ACH6973" s="60"/>
      <c r="ACI6973" s="60"/>
      <c r="ACJ6973" s="60"/>
      <c r="ACK6973" s="60"/>
      <c r="ACL6973" s="60"/>
      <c r="ACM6973" s="60"/>
      <c r="ACN6973" s="60"/>
      <c r="ACO6973" s="60"/>
      <c r="ACP6973" s="60"/>
      <c r="ACQ6973" s="60"/>
      <c r="ACR6973" s="60"/>
      <c r="ACS6973" s="60"/>
      <c r="ACT6973" s="60"/>
      <c r="ACU6973" s="60"/>
      <c r="ACV6973" s="60"/>
      <c r="ACW6973" s="60"/>
      <c r="ACX6973" s="60"/>
      <c r="ACY6973" s="60">
        <v>0.98229476956004902</v>
      </c>
      <c r="ACZ6973" s="60"/>
      <c r="ADA6973" s="60"/>
      <c r="ADB6973" s="60"/>
      <c r="ADC6973" s="60"/>
      <c r="ADD6973" s="60"/>
      <c r="ADE6973" s="60"/>
    </row>
    <row r="6974" spans="760:785" x14ac:dyDescent="0.25">
      <c r="ACF6974" s="60"/>
      <c r="ACG6974" s="60"/>
      <c r="ACH6974" s="60"/>
      <c r="ACI6974" s="60"/>
      <c r="ACJ6974" s="60"/>
      <c r="ACK6974" s="60"/>
      <c r="ACL6974" s="60"/>
      <c r="ACM6974" s="60"/>
      <c r="ACN6974" s="60"/>
      <c r="ACO6974" s="60"/>
      <c r="ACP6974" s="60"/>
      <c r="ACQ6974" s="60"/>
      <c r="ACR6974" s="60"/>
      <c r="ACS6974" s="60"/>
      <c r="ACT6974" s="60"/>
      <c r="ACU6974" s="60"/>
      <c r="ACV6974" s="60"/>
      <c r="ACW6974" s="60"/>
      <c r="ACX6974" s="60"/>
      <c r="ACY6974" s="60">
        <v>0.98229404099725803</v>
      </c>
      <c r="ACZ6974" s="60"/>
      <c r="ADA6974" s="60"/>
      <c r="ADB6974" s="60"/>
      <c r="ADC6974" s="60"/>
      <c r="ADD6974" s="60"/>
      <c r="ADE6974" s="60"/>
    </row>
    <row r="6975" spans="760:785" x14ac:dyDescent="0.25">
      <c r="ACF6975" s="60"/>
      <c r="ACG6975" s="60"/>
      <c r="ACH6975" s="60"/>
      <c r="ACI6975" s="60"/>
      <c r="ACJ6975" s="60"/>
      <c r="ACK6975" s="60"/>
      <c r="ACL6975" s="60"/>
      <c r="ACM6975" s="60"/>
      <c r="ACN6975" s="60"/>
      <c r="ACO6975" s="60"/>
      <c r="ACP6975" s="60"/>
      <c r="ACQ6975" s="60"/>
      <c r="ACR6975" s="60"/>
      <c r="ACS6975" s="60"/>
      <c r="ACT6975" s="60"/>
      <c r="ACU6975" s="60"/>
      <c r="ACV6975" s="60"/>
      <c r="ACW6975" s="60"/>
      <c r="ACX6975" s="60"/>
      <c r="ACY6975" s="60">
        <v>0.98229082424339098</v>
      </c>
      <c r="ACZ6975" s="60"/>
      <c r="ADA6975" s="60"/>
      <c r="ADB6975" s="60"/>
      <c r="ADC6975" s="60"/>
      <c r="ADD6975" s="60"/>
      <c r="ADE6975" s="60"/>
    </row>
    <row r="6976" spans="760:785" x14ac:dyDescent="0.25">
      <c r="ACF6976" s="60"/>
      <c r="ACG6976" s="60"/>
      <c r="ACH6976" s="60"/>
      <c r="ACI6976" s="60"/>
      <c r="ACJ6976" s="60"/>
      <c r="ACK6976" s="60"/>
      <c r="ACL6976" s="60"/>
      <c r="ACM6976" s="60"/>
      <c r="ACN6976" s="60"/>
      <c r="ACO6976" s="60"/>
      <c r="ACP6976" s="60"/>
      <c r="ACQ6976" s="60"/>
      <c r="ACR6976" s="60"/>
      <c r="ACS6976" s="60"/>
      <c r="ACT6976" s="60"/>
      <c r="ACU6976" s="60"/>
      <c r="ACV6976" s="60"/>
      <c r="ACW6976" s="60"/>
      <c r="ACX6976" s="60"/>
      <c r="ACY6976" s="60">
        <v>0.98228722480776998</v>
      </c>
      <c r="ACZ6976" s="60"/>
      <c r="ADA6976" s="60"/>
      <c r="ADB6976" s="60"/>
      <c r="ADC6976" s="60"/>
      <c r="ADD6976" s="60"/>
      <c r="ADE6976" s="60"/>
    </row>
    <row r="6977" spans="760:785" x14ac:dyDescent="0.25">
      <c r="ACF6977" s="60"/>
      <c r="ACG6977" s="60"/>
      <c r="ACH6977" s="60"/>
      <c r="ACI6977" s="60"/>
      <c r="ACJ6977" s="60"/>
      <c r="ACK6977" s="60"/>
      <c r="ACL6977" s="60"/>
      <c r="ACM6977" s="60"/>
      <c r="ACN6977" s="60"/>
      <c r="ACO6977" s="60"/>
      <c r="ACP6977" s="60"/>
      <c r="ACQ6977" s="60"/>
      <c r="ACR6977" s="60"/>
      <c r="ACS6977" s="60"/>
      <c r="ACT6977" s="60"/>
      <c r="ACU6977" s="60"/>
      <c r="ACV6977" s="60"/>
      <c r="ACW6977" s="60"/>
      <c r="ACX6977" s="60"/>
      <c r="ACY6977" s="60">
        <v>0.98226958622619998</v>
      </c>
      <c r="ACZ6977" s="60"/>
      <c r="ADA6977" s="60"/>
      <c r="ADB6977" s="60"/>
      <c r="ADC6977" s="60"/>
      <c r="ADD6977" s="60"/>
      <c r="ADE6977" s="60"/>
    </row>
    <row r="6978" spans="760:785" x14ac:dyDescent="0.25">
      <c r="ACF6978" s="60"/>
      <c r="ACG6978" s="60"/>
      <c r="ACH6978" s="60"/>
      <c r="ACI6978" s="60"/>
      <c r="ACJ6978" s="60"/>
      <c r="ACK6978" s="60"/>
      <c r="ACL6978" s="60"/>
      <c r="ACM6978" s="60"/>
      <c r="ACN6978" s="60"/>
      <c r="ACO6978" s="60"/>
      <c r="ACP6978" s="60"/>
      <c r="ACQ6978" s="60"/>
      <c r="ACR6978" s="60"/>
      <c r="ACS6978" s="60"/>
      <c r="ACT6978" s="60"/>
      <c r="ACU6978" s="60"/>
      <c r="ACV6978" s="60"/>
      <c r="ACW6978" s="60"/>
      <c r="ACX6978" s="60"/>
      <c r="ACY6978" s="60">
        <v>0.98226599570366901</v>
      </c>
      <c r="ACZ6978" s="60"/>
      <c r="ADA6978" s="60"/>
      <c r="ADB6978" s="60"/>
      <c r="ADC6978" s="60"/>
      <c r="ADD6978" s="60"/>
      <c r="ADE6978" s="60"/>
    </row>
    <row r="6979" spans="760:785" x14ac:dyDescent="0.25">
      <c r="ACF6979" s="60"/>
      <c r="ACG6979" s="60"/>
      <c r="ACH6979" s="60"/>
      <c r="ACI6979" s="60"/>
      <c r="ACJ6979" s="60"/>
      <c r="ACK6979" s="60"/>
      <c r="ACL6979" s="60"/>
      <c r="ACM6979" s="60"/>
      <c r="ACN6979" s="60"/>
      <c r="ACO6979" s="60"/>
      <c r="ACP6979" s="60"/>
      <c r="ACQ6979" s="60"/>
      <c r="ACR6979" s="60"/>
      <c r="ACS6979" s="60"/>
      <c r="ACT6979" s="60"/>
      <c r="ACU6979" s="60"/>
      <c r="ACV6979" s="60"/>
      <c r="ACW6979" s="60"/>
      <c r="ACX6979" s="60"/>
      <c r="ACY6979" s="60">
        <v>0.98225960366293597</v>
      </c>
      <c r="ACZ6979" s="60"/>
      <c r="ADA6979" s="60"/>
      <c r="ADB6979" s="60"/>
      <c r="ADC6979" s="60"/>
      <c r="ADD6979" s="60"/>
      <c r="ADE6979" s="60"/>
    </row>
    <row r="6980" spans="760:785" x14ac:dyDescent="0.25">
      <c r="ACF6980" s="60"/>
      <c r="ACG6980" s="60"/>
      <c r="ACH6980" s="60"/>
      <c r="ACI6980" s="60"/>
      <c r="ACJ6980" s="60"/>
      <c r="ACK6980" s="60"/>
      <c r="ACL6980" s="60"/>
      <c r="ACM6980" s="60"/>
      <c r="ACN6980" s="60"/>
      <c r="ACO6980" s="60"/>
      <c r="ACP6980" s="60"/>
      <c r="ACQ6980" s="60"/>
      <c r="ACR6980" s="60"/>
      <c r="ACS6980" s="60"/>
      <c r="ACT6980" s="60"/>
      <c r="ACU6980" s="60"/>
      <c r="ACV6980" s="60"/>
      <c r="ACW6980" s="60"/>
      <c r="ACX6980" s="60"/>
      <c r="ACY6980" s="60">
        <v>0.98225734562070999</v>
      </c>
      <c r="ACZ6980" s="60"/>
      <c r="ADA6980" s="60"/>
      <c r="ADB6980" s="60"/>
      <c r="ADC6980" s="60"/>
      <c r="ADD6980" s="60"/>
      <c r="ADE6980" s="60"/>
    </row>
    <row r="6981" spans="760:785" x14ac:dyDescent="0.25">
      <c r="ACF6981" s="60"/>
      <c r="ACG6981" s="60"/>
      <c r="ACH6981" s="60"/>
      <c r="ACI6981" s="60"/>
      <c r="ACJ6981" s="60"/>
      <c r="ACK6981" s="60"/>
      <c r="ACL6981" s="60"/>
      <c r="ACM6981" s="60"/>
      <c r="ACN6981" s="60"/>
      <c r="ACO6981" s="60"/>
      <c r="ACP6981" s="60"/>
      <c r="ACQ6981" s="60"/>
      <c r="ACR6981" s="60"/>
      <c r="ACS6981" s="60"/>
      <c r="ACT6981" s="60"/>
      <c r="ACU6981" s="60"/>
      <c r="ACV6981" s="60"/>
      <c r="ACW6981" s="60"/>
      <c r="ACX6981" s="60"/>
      <c r="ACY6981" s="60">
        <v>0.98225348667238999</v>
      </c>
      <c r="ACZ6981" s="60"/>
      <c r="ADA6981" s="60"/>
      <c r="ADB6981" s="60"/>
      <c r="ADC6981" s="60"/>
      <c r="ADD6981" s="60"/>
      <c r="ADE6981" s="60"/>
    </row>
    <row r="6982" spans="760:785" x14ac:dyDescent="0.25">
      <c r="ACF6982" s="60"/>
      <c r="ACG6982" s="60"/>
      <c r="ACH6982" s="60"/>
      <c r="ACI6982" s="60"/>
      <c r="ACJ6982" s="60"/>
      <c r="ACK6982" s="60"/>
      <c r="ACL6982" s="60"/>
      <c r="ACM6982" s="60"/>
      <c r="ACN6982" s="60"/>
      <c r="ACO6982" s="60"/>
      <c r="ACP6982" s="60"/>
      <c r="ACQ6982" s="60"/>
      <c r="ACR6982" s="60"/>
      <c r="ACS6982" s="60"/>
      <c r="ACT6982" s="60"/>
      <c r="ACU6982" s="60"/>
      <c r="ACV6982" s="60"/>
      <c r="ACW6982" s="60"/>
      <c r="ACX6982" s="60"/>
      <c r="ACY6982" s="60">
        <v>0.98225192223550695</v>
      </c>
      <c r="ACZ6982" s="60"/>
      <c r="ADA6982" s="60"/>
      <c r="ADB6982" s="60"/>
      <c r="ADC6982" s="60"/>
      <c r="ADD6982" s="60"/>
      <c r="ADE6982" s="60"/>
    </row>
    <row r="6983" spans="760:785" x14ac:dyDescent="0.25">
      <c r="ACF6983" s="60"/>
      <c r="ACG6983" s="60"/>
      <c r="ACH6983" s="60"/>
      <c r="ACI6983" s="60"/>
      <c r="ACJ6983" s="60"/>
      <c r="ACK6983" s="60"/>
      <c r="ACL6983" s="60"/>
      <c r="ACM6983" s="60"/>
      <c r="ACN6983" s="60"/>
      <c r="ACO6983" s="60"/>
      <c r="ACP6983" s="60"/>
      <c r="ACQ6983" s="60"/>
      <c r="ACR6983" s="60"/>
      <c r="ACS6983" s="60"/>
      <c r="ACT6983" s="60"/>
      <c r="ACU6983" s="60"/>
      <c r="ACV6983" s="60"/>
      <c r="ACW6983" s="60"/>
      <c r="ACX6983" s="60"/>
      <c r="ACY6983" s="60">
        <v>0.98221395800285705</v>
      </c>
      <c r="ACZ6983" s="60"/>
      <c r="ADA6983" s="60"/>
      <c r="ADB6983" s="60"/>
      <c r="ADC6983" s="60"/>
      <c r="ADD6983" s="60"/>
      <c r="ADE6983" s="60"/>
    </row>
    <row r="6984" spans="760:785" x14ac:dyDescent="0.25">
      <c r="ACF6984" s="60"/>
      <c r="ACG6984" s="60"/>
      <c r="ACH6984" s="60"/>
      <c r="ACI6984" s="60"/>
      <c r="ACJ6984" s="60"/>
      <c r="ACK6984" s="60"/>
      <c r="ACL6984" s="60"/>
      <c r="ACM6984" s="60"/>
      <c r="ACN6984" s="60"/>
      <c r="ACO6984" s="60"/>
      <c r="ACP6984" s="60"/>
      <c r="ACQ6984" s="60"/>
      <c r="ACR6984" s="60"/>
      <c r="ACS6984" s="60"/>
      <c r="ACT6984" s="60"/>
      <c r="ACU6984" s="60"/>
      <c r="ACV6984" s="60"/>
      <c r="ACW6984" s="60"/>
      <c r="ACX6984" s="60"/>
      <c r="ACY6984" s="60">
        <v>0.98221084411040205</v>
      </c>
      <c r="ACZ6984" s="60"/>
      <c r="ADA6984" s="60"/>
      <c r="ADB6984" s="60"/>
      <c r="ADC6984" s="60"/>
      <c r="ADD6984" s="60"/>
      <c r="ADE6984" s="60"/>
    </row>
    <row r="6985" spans="760:785" x14ac:dyDescent="0.25">
      <c r="ACF6985" s="60"/>
      <c r="ACG6985" s="60"/>
      <c r="ACH6985" s="60"/>
      <c r="ACI6985" s="60"/>
      <c r="ACJ6985" s="60"/>
      <c r="ACK6985" s="60"/>
      <c r="ACL6985" s="60"/>
      <c r="ACM6985" s="60"/>
      <c r="ACN6985" s="60"/>
      <c r="ACO6985" s="60"/>
      <c r="ACP6985" s="60"/>
      <c r="ACQ6985" s="60"/>
      <c r="ACR6985" s="60"/>
      <c r="ACS6985" s="60"/>
      <c r="ACT6985" s="60"/>
      <c r="ACU6985" s="60"/>
      <c r="ACV6985" s="60"/>
      <c r="ACW6985" s="60"/>
      <c r="ACX6985" s="60"/>
      <c r="ACY6985" s="60">
        <v>0.98220435298849496</v>
      </c>
      <c r="ACZ6985" s="60"/>
      <c r="ADA6985" s="60"/>
      <c r="ADB6985" s="60"/>
      <c r="ADC6985" s="60"/>
      <c r="ADD6985" s="60"/>
      <c r="ADE6985" s="60"/>
    </row>
    <row r="6986" spans="760:785" x14ac:dyDescent="0.25">
      <c r="ACF6986" s="60"/>
      <c r="ACG6986" s="60"/>
      <c r="ACH6986" s="60"/>
      <c r="ACI6986" s="60"/>
      <c r="ACJ6986" s="60"/>
      <c r="ACK6986" s="60"/>
      <c r="ACL6986" s="60"/>
      <c r="ACM6986" s="60"/>
      <c r="ACN6986" s="60"/>
      <c r="ACO6986" s="60"/>
      <c r="ACP6986" s="60"/>
      <c r="ACQ6986" s="60"/>
      <c r="ACR6986" s="60"/>
      <c r="ACS6986" s="60"/>
      <c r="ACT6986" s="60"/>
      <c r="ACU6986" s="60"/>
      <c r="ACV6986" s="60"/>
      <c r="ACW6986" s="60"/>
      <c r="ACX6986" s="60"/>
      <c r="ACY6986" s="60">
        <v>0.982198023076717</v>
      </c>
      <c r="ACZ6986" s="60"/>
      <c r="ADA6986" s="60"/>
      <c r="ADB6986" s="60"/>
      <c r="ADC6986" s="60"/>
      <c r="ADD6986" s="60"/>
      <c r="ADE6986" s="60"/>
    </row>
    <row r="6987" spans="760:785" x14ac:dyDescent="0.25">
      <c r="ACF6987" s="60"/>
      <c r="ACG6987" s="60"/>
      <c r="ACH6987" s="60"/>
      <c r="ACI6987" s="60"/>
      <c r="ACJ6987" s="60"/>
      <c r="ACK6987" s="60"/>
      <c r="ACL6987" s="60"/>
      <c r="ACM6987" s="60"/>
      <c r="ACN6987" s="60"/>
      <c r="ACO6987" s="60"/>
      <c r="ACP6987" s="60"/>
      <c r="ACQ6987" s="60"/>
      <c r="ACR6987" s="60"/>
      <c r="ACS6987" s="60"/>
      <c r="ACT6987" s="60"/>
      <c r="ACU6987" s="60"/>
      <c r="ACV6987" s="60"/>
      <c r="ACW6987" s="60"/>
      <c r="ACX6987" s="60"/>
      <c r="ACY6987" s="60">
        <v>0.98219757247702899</v>
      </c>
      <c r="ACZ6987" s="60"/>
      <c r="ADA6987" s="60"/>
      <c r="ADB6987" s="60"/>
      <c r="ADC6987" s="60"/>
      <c r="ADD6987" s="60"/>
      <c r="ADE6987" s="60"/>
    </row>
    <row r="6988" spans="760:785" x14ac:dyDescent="0.25">
      <c r="ACF6988" s="60"/>
      <c r="ACG6988" s="60"/>
      <c r="ACH6988" s="60"/>
      <c r="ACI6988" s="60"/>
      <c r="ACJ6988" s="60"/>
      <c r="ACK6988" s="60"/>
      <c r="ACL6988" s="60"/>
      <c r="ACM6988" s="60"/>
      <c r="ACN6988" s="60"/>
      <c r="ACO6988" s="60"/>
      <c r="ACP6988" s="60"/>
      <c r="ACQ6988" s="60"/>
      <c r="ACR6988" s="60"/>
      <c r="ACS6988" s="60"/>
      <c r="ACT6988" s="60"/>
      <c r="ACU6988" s="60"/>
      <c r="ACV6988" s="60"/>
      <c r="ACW6988" s="60"/>
      <c r="ACX6988" s="60"/>
      <c r="ACY6988" s="60">
        <v>0.98219541570445201</v>
      </c>
      <c r="ACZ6988" s="60"/>
      <c r="ADA6988" s="60"/>
      <c r="ADB6988" s="60"/>
      <c r="ADC6988" s="60"/>
      <c r="ADD6988" s="60"/>
      <c r="ADE6988" s="60"/>
    </row>
    <row r="6989" spans="760:785" x14ac:dyDescent="0.25">
      <c r="ACF6989" s="60"/>
      <c r="ACG6989" s="60"/>
      <c r="ACH6989" s="60"/>
      <c r="ACI6989" s="60"/>
      <c r="ACJ6989" s="60"/>
      <c r="ACK6989" s="60"/>
      <c r="ACL6989" s="60"/>
      <c r="ACM6989" s="60"/>
      <c r="ACN6989" s="60"/>
      <c r="ACO6989" s="60"/>
      <c r="ACP6989" s="60"/>
      <c r="ACQ6989" s="60"/>
      <c r="ACR6989" s="60"/>
      <c r="ACS6989" s="60"/>
      <c r="ACT6989" s="60"/>
      <c r="ACU6989" s="60"/>
      <c r="ACV6989" s="60"/>
      <c r="ACW6989" s="60"/>
      <c r="ACX6989" s="60"/>
      <c r="ACY6989" s="60">
        <v>0.98218372607233295</v>
      </c>
      <c r="ACZ6989" s="60"/>
      <c r="ADA6989" s="60"/>
      <c r="ADB6989" s="60"/>
      <c r="ADC6989" s="60"/>
      <c r="ADD6989" s="60"/>
      <c r="ADE6989" s="60"/>
    </row>
    <row r="6990" spans="760:785" x14ac:dyDescent="0.25">
      <c r="ACF6990" s="60"/>
      <c r="ACG6990" s="60"/>
      <c r="ACH6990" s="60"/>
      <c r="ACI6990" s="60"/>
      <c r="ACJ6990" s="60"/>
      <c r="ACK6990" s="60"/>
      <c r="ACL6990" s="60"/>
      <c r="ACM6990" s="60"/>
      <c r="ACN6990" s="60"/>
      <c r="ACO6990" s="60"/>
      <c r="ACP6990" s="60"/>
      <c r="ACQ6990" s="60"/>
      <c r="ACR6990" s="60"/>
      <c r="ACS6990" s="60"/>
      <c r="ACT6990" s="60"/>
      <c r="ACU6990" s="60"/>
      <c r="ACV6990" s="60"/>
      <c r="ACW6990" s="60"/>
      <c r="ACX6990" s="60"/>
      <c r="ACY6990" s="60">
        <v>0.98217046916548101</v>
      </c>
      <c r="ACZ6990" s="60"/>
      <c r="ADA6990" s="60"/>
      <c r="ADB6990" s="60"/>
      <c r="ADC6990" s="60"/>
      <c r="ADD6990" s="60"/>
      <c r="ADE6990" s="60"/>
    </row>
    <row r="6991" spans="760:785" x14ac:dyDescent="0.25">
      <c r="ACF6991" s="60"/>
      <c r="ACG6991" s="60"/>
      <c r="ACH6991" s="60"/>
      <c r="ACI6991" s="60"/>
      <c r="ACJ6991" s="60"/>
      <c r="ACK6991" s="60"/>
      <c r="ACL6991" s="60"/>
      <c r="ACM6991" s="60"/>
      <c r="ACN6991" s="60"/>
      <c r="ACO6991" s="60"/>
      <c r="ACP6991" s="60"/>
      <c r="ACQ6991" s="60"/>
      <c r="ACR6991" s="60"/>
      <c r="ACS6991" s="60"/>
      <c r="ACT6991" s="60"/>
      <c r="ACU6991" s="60"/>
      <c r="ACV6991" s="60"/>
      <c r="ACW6991" s="60"/>
      <c r="ACX6991" s="60"/>
      <c r="ACY6991" s="60">
        <v>0.98216636348160602</v>
      </c>
      <c r="ACZ6991" s="60"/>
      <c r="ADA6991" s="60"/>
      <c r="ADB6991" s="60"/>
      <c r="ADC6991" s="60"/>
      <c r="ADD6991" s="60"/>
      <c r="ADE6991" s="60"/>
    </row>
    <row r="6992" spans="760:785" x14ac:dyDescent="0.25">
      <c r="ACF6992" s="60"/>
      <c r="ACG6992" s="60"/>
      <c r="ACH6992" s="60"/>
      <c r="ACI6992" s="60"/>
      <c r="ACJ6992" s="60"/>
      <c r="ACK6992" s="60"/>
      <c r="ACL6992" s="60"/>
      <c r="ACM6992" s="60"/>
      <c r="ACN6992" s="60"/>
      <c r="ACO6992" s="60"/>
      <c r="ACP6992" s="60"/>
      <c r="ACQ6992" s="60"/>
      <c r="ACR6992" s="60"/>
      <c r="ACS6992" s="60"/>
      <c r="ACT6992" s="60"/>
      <c r="ACU6992" s="60"/>
      <c r="ACV6992" s="60"/>
      <c r="ACW6992" s="60"/>
      <c r="ACX6992" s="60"/>
      <c r="ACY6992" s="60">
        <v>0.98216410507748297</v>
      </c>
      <c r="ACZ6992" s="60"/>
      <c r="ADA6992" s="60"/>
      <c r="ADB6992" s="60"/>
      <c r="ADC6992" s="60"/>
      <c r="ADD6992" s="60"/>
      <c r="ADE6992" s="60"/>
    </row>
    <row r="6993" spans="760:785" x14ac:dyDescent="0.25">
      <c r="ACF6993" s="60"/>
      <c r="ACG6993" s="60"/>
      <c r="ACH6993" s="60"/>
      <c r="ACI6993" s="60"/>
      <c r="ACJ6993" s="60"/>
      <c r="ACK6993" s="60"/>
      <c r="ACL6993" s="60"/>
      <c r="ACM6993" s="60"/>
      <c r="ACN6993" s="60"/>
      <c r="ACO6993" s="60"/>
      <c r="ACP6993" s="60"/>
      <c r="ACQ6993" s="60"/>
      <c r="ACR6993" s="60"/>
      <c r="ACS6993" s="60"/>
      <c r="ACT6993" s="60"/>
      <c r="ACU6993" s="60"/>
      <c r="ACV6993" s="60"/>
      <c r="ACW6993" s="60"/>
      <c r="ACX6993" s="60"/>
      <c r="ACY6993" s="60">
        <v>0.98215992081742798</v>
      </c>
      <c r="ACZ6993" s="60"/>
      <c r="ADA6993" s="60"/>
      <c r="ADB6993" s="60"/>
      <c r="ADC6993" s="60"/>
      <c r="ADD6993" s="60"/>
      <c r="ADE6993" s="60"/>
    </row>
    <row r="6994" spans="760:785" x14ac:dyDescent="0.25">
      <c r="ACF6994" s="60"/>
      <c r="ACG6994" s="60"/>
      <c r="ACH6994" s="60"/>
      <c r="ACI6994" s="60"/>
      <c r="ACJ6994" s="60"/>
      <c r="ACK6994" s="60"/>
      <c r="ACL6994" s="60"/>
      <c r="ACM6994" s="60"/>
      <c r="ACN6994" s="60"/>
      <c r="ACO6994" s="60"/>
      <c r="ACP6994" s="60"/>
      <c r="ACQ6994" s="60"/>
      <c r="ACR6994" s="60"/>
      <c r="ACS6994" s="60"/>
      <c r="ACT6994" s="60"/>
      <c r="ACU6994" s="60"/>
      <c r="ACV6994" s="60"/>
      <c r="ACW6994" s="60"/>
      <c r="ACX6994" s="60"/>
      <c r="ACY6994" s="60">
        <v>0.98215916736703002</v>
      </c>
      <c r="ACZ6994" s="60"/>
      <c r="ADA6994" s="60"/>
      <c r="ADB6994" s="60"/>
      <c r="ADC6994" s="60"/>
      <c r="ADD6994" s="60"/>
      <c r="ADE6994" s="60"/>
    </row>
    <row r="6995" spans="760:785" x14ac:dyDescent="0.25">
      <c r="ACF6995" s="60"/>
      <c r="ACG6995" s="60"/>
      <c r="ACH6995" s="60"/>
      <c r="ACI6995" s="60"/>
      <c r="ACJ6995" s="60"/>
      <c r="ACK6995" s="60"/>
      <c r="ACL6995" s="60"/>
      <c r="ACM6995" s="60"/>
      <c r="ACN6995" s="60"/>
      <c r="ACO6995" s="60"/>
      <c r="ACP6995" s="60"/>
      <c r="ACQ6995" s="60"/>
      <c r="ACR6995" s="60"/>
      <c r="ACS6995" s="60"/>
      <c r="ACT6995" s="60"/>
      <c r="ACU6995" s="60"/>
      <c r="ACV6995" s="60"/>
      <c r="ACW6995" s="60"/>
      <c r="ACX6995" s="60"/>
      <c r="ACY6995" s="60">
        <v>0.982154812712002</v>
      </c>
      <c r="ACZ6995" s="60"/>
      <c r="ADA6995" s="60"/>
      <c r="ADB6995" s="60"/>
      <c r="ADC6995" s="60"/>
      <c r="ADD6995" s="60"/>
      <c r="ADE6995" s="60"/>
    </row>
    <row r="6996" spans="760:785" x14ac:dyDescent="0.25">
      <c r="ACF6996" s="60"/>
      <c r="ACG6996" s="60"/>
      <c r="ACH6996" s="60"/>
      <c r="ACI6996" s="60"/>
      <c r="ACJ6996" s="60"/>
      <c r="ACK6996" s="60"/>
      <c r="ACL6996" s="60"/>
      <c r="ACM6996" s="60"/>
      <c r="ACN6996" s="60"/>
      <c r="ACO6996" s="60"/>
      <c r="ACP6996" s="60"/>
      <c r="ACQ6996" s="60"/>
      <c r="ACR6996" s="60"/>
      <c r="ACS6996" s="60"/>
      <c r="ACT6996" s="60"/>
      <c r="ACU6996" s="60"/>
      <c r="ACV6996" s="60"/>
      <c r="ACW6996" s="60"/>
      <c r="ACX6996" s="60"/>
      <c r="ACY6996" s="60">
        <v>0.98215243314851597</v>
      </c>
      <c r="ACZ6996" s="60"/>
      <c r="ADA6996" s="60"/>
      <c r="ADB6996" s="60"/>
      <c r="ADC6996" s="60"/>
      <c r="ADD6996" s="60"/>
      <c r="ADE6996" s="60"/>
    </row>
    <row r="6997" spans="760:785" x14ac:dyDescent="0.25">
      <c r="ACF6997" s="60"/>
      <c r="ACG6997" s="60"/>
      <c r="ACH6997" s="60"/>
      <c r="ACI6997" s="60"/>
      <c r="ACJ6997" s="60"/>
      <c r="ACK6997" s="60"/>
      <c r="ACL6997" s="60"/>
      <c r="ACM6997" s="60"/>
      <c r="ACN6997" s="60"/>
      <c r="ACO6997" s="60"/>
      <c r="ACP6997" s="60"/>
      <c r="ACQ6997" s="60"/>
      <c r="ACR6997" s="60"/>
      <c r="ACS6997" s="60"/>
      <c r="ACT6997" s="60"/>
      <c r="ACU6997" s="60"/>
      <c r="ACV6997" s="60"/>
      <c r="ACW6997" s="60"/>
      <c r="ACX6997" s="60"/>
      <c r="ACY6997" s="60">
        <v>0.98213084576473197</v>
      </c>
      <c r="ACZ6997" s="60"/>
      <c r="ADA6997" s="60"/>
      <c r="ADB6997" s="60"/>
      <c r="ADC6997" s="60"/>
      <c r="ADD6997" s="60"/>
      <c r="ADE6997" s="60"/>
    </row>
    <row r="6998" spans="760:785" x14ac:dyDescent="0.25">
      <c r="ACF6998" s="60"/>
      <c r="ACG6998" s="60"/>
      <c r="ACH6998" s="60"/>
      <c r="ACI6998" s="60"/>
      <c r="ACJ6998" s="60"/>
      <c r="ACK6998" s="60"/>
      <c r="ACL6998" s="60"/>
      <c r="ACM6998" s="60"/>
      <c r="ACN6998" s="60"/>
      <c r="ACO6998" s="60"/>
      <c r="ACP6998" s="60"/>
      <c r="ACQ6998" s="60"/>
      <c r="ACR6998" s="60"/>
      <c r="ACS6998" s="60"/>
      <c r="ACT6998" s="60"/>
      <c r="ACU6998" s="60"/>
      <c r="ACV6998" s="60"/>
      <c r="ACW6998" s="60"/>
      <c r="ACX6998" s="60"/>
      <c r="ACY6998" s="60">
        <v>0.98212165353339698</v>
      </c>
      <c r="ACZ6998" s="60"/>
      <c r="ADA6998" s="60"/>
      <c r="ADB6998" s="60"/>
      <c r="ADC6998" s="60"/>
      <c r="ADD6998" s="60"/>
      <c r="ADE6998" s="60"/>
    </row>
    <row r="6999" spans="760:785" x14ac:dyDescent="0.25">
      <c r="ACF6999" s="60"/>
      <c r="ACG6999" s="60"/>
      <c r="ACH6999" s="60"/>
      <c r="ACI6999" s="60"/>
      <c r="ACJ6999" s="60"/>
      <c r="ACK6999" s="60"/>
      <c r="ACL6999" s="60"/>
      <c r="ACM6999" s="60"/>
      <c r="ACN6999" s="60"/>
      <c r="ACO6999" s="60"/>
      <c r="ACP6999" s="60"/>
      <c r="ACQ6999" s="60"/>
      <c r="ACR6999" s="60"/>
      <c r="ACS6999" s="60"/>
      <c r="ACT6999" s="60"/>
      <c r="ACU6999" s="60"/>
      <c r="ACV6999" s="60"/>
      <c r="ACW6999" s="60"/>
      <c r="ACX6999" s="60"/>
      <c r="ACY6999" s="60">
        <v>0.98212054491281797</v>
      </c>
      <c r="ACZ6999" s="60"/>
      <c r="ADA6999" s="60"/>
      <c r="ADB6999" s="60"/>
      <c r="ADC6999" s="60"/>
      <c r="ADD6999" s="60"/>
      <c r="ADE6999" s="60"/>
    </row>
    <row r="7000" spans="760:785" x14ac:dyDescent="0.25">
      <c r="ACF7000" s="60"/>
      <c r="ACG7000" s="60"/>
      <c r="ACH7000" s="60"/>
      <c r="ACI7000" s="60"/>
      <c r="ACJ7000" s="60"/>
      <c r="ACK7000" s="60"/>
      <c r="ACL7000" s="60"/>
      <c r="ACM7000" s="60"/>
      <c r="ACN7000" s="60"/>
      <c r="ACO7000" s="60"/>
      <c r="ACP7000" s="60"/>
      <c r="ACQ7000" s="60"/>
      <c r="ACR7000" s="60"/>
      <c r="ACS7000" s="60"/>
      <c r="ACT7000" s="60"/>
      <c r="ACU7000" s="60"/>
      <c r="ACV7000" s="60"/>
      <c r="ACW7000" s="60"/>
      <c r="ACX7000" s="60"/>
      <c r="ACY7000" s="60">
        <v>0.98211081613933404</v>
      </c>
      <c r="ACZ7000" s="60"/>
      <c r="ADA7000" s="60"/>
      <c r="ADB7000" s="60"/>
      <c r="ADC7000" s="60"/>
      <c r="ADD7000" s="60"/>
      <c r="ADE7000" s="60"/>
    </row>
    <row r="7001" spans="760:785" x14ac:dyDescent="0.25">
      <c r="ACF7001" s="60"/>
      <c r="ACG7001" s="60"/>
      <c r="ACH7001" s="60"/>
      <c r="ACI7001" s="60"/>
      <c r="ACJ7001" s="60"/>
      <c r="ACK7001" s="60"/>
      <c r="ACL7001" s="60"/>
      <c r="ACM7001" s="60"/>
      <c r="ACN7001" s="60"/>
      <c r="ACO7001" s="60"/>
      <c r="ACP7001" s="60"/>
      <c r="ACQ7001" s="60"/>
      <c r="ACR7001" s="60"/>
      <c r="ACS7001" s="60"/>
      <c r="ACT7001" s="60"/>
      <c r="ACU7001" s="60"/>
      <c r="ACV7001" s="60"/>
      <c r="ACW7001" s="60"/>
      <c r="ACX7001" s="60"/>
      <c r="ACY7001" s="60">
        <v>0.98210993123663404</v>
      </c>
      <c r="ACZ7001" s="60"/>
      <c r="ADA7001" s="60"/>
      <c r="ADB7001" s="60"/>
      <c r="ADC7001" s="60"/>
      <c r="ADD7001" s="60"/>
      <c r="ADE7001" s="60"/>
    </row>
    <row r="7002" spans="760:785" x14ac:dyDescent="0.25">
      <c r="ACF7002" s="60"/>
      <c r="ACG7002" s="60"/>
      <c r="ACH7002" s="60"/>
      <c r="ACI7002" s="60"/>
      <c r="ACJ7002" s="60"/>
      <c r="ACK7002" s="60"/>
      <c r="ACL7002" s="60"/>
      <c r="ACM7002" s="60"/>
      <c r="ACN7002" s="60"/>
      <c r="ACO7002" s="60"/>
      <c r="ACP7002" s="60"/>
      <c r="ACQ7002" s="60"/>
      <c r="ACR7002" s="60"/>
      <c r="ACS7002" s="60"/>
      <c r="ACT7002" s="60"/>
      <c r="ACU7002" s="60"/>
      <c r="ACV7002" s="60"/>
      <c r="ACW7002" s="60"/>
      <c r="ACX7002" s="60"/>
      <c r="ACY7002" s="60">
        <v>0.98210610842428903</v>
      </c>
      <c r="ACZ7002" s="60"/>
      <c r="ADA7002" s="60"/>
      <c r="ADB7002" s="60"/>
      <c r="ADC7002" s="60"/>
      <c r="ADD7002" s="60"/>
      <c r="ADE7002" s="60"/>
    </row>
    <row r="7003" spans="760:785" x14ac:dyDescent="0.25">
      <c r="ACF7003" s="60"/>
      <c r="ACG7003" s="60"/>
      <c r="ACH7003" s="60"/>
      <c r="ACI7003" s="60"/>
      <c r="ACJ7003" s="60"/>
      <c r="ACK7003" s="60"/>
      <c r="ACL7003" s="60"/>
      <c r="ACM7003" s="60"/>
      <c r="ACN7003" s="60"/>
      <c r="ACO7003" s="60"/>
      <c r="ACP7003" s="60"/>
      <c r="ACQ7003" s="60"/>
      <c r="ACR7003" s="60"/>
      <c r="ACS7003" s="60"/>
      <c r="ACT7003" s="60"/>
      <c r="ACU7003" s="60"/>
      <c r="ACV7003" s="60"/>
      <c r="ACW7003" s="60"/>
      <c r="ACX7003" s="60"/>
      <c r="ACY7003" s="60">
        <v>0.98209833442389005</v>
      </c>
      <c r="ACZ7003" s="60"/>
      <c r="ADA7003" s="60"/>
      <c r="ADB7003" s="60"/>
      <c r="ADC7003" s="60"/>
      <c r="ADD7003" s="60"/>
      <c r="ADE7003" s="60"/>
    </row>
    <row r="7004" spans="760:785" x14ac:dyDescent="0.25">
      <c r="ACF7004" s="60"/>
      <c r="ACG7004" s="60"/>
      <c r="ACH7004" s="60"/>
      <c r="ACI7004" s="60"/>
      <c r="ACJ7004" s="60"/>
      <c r="ACK7004" s="60"/>
      <c r="ACL7004" s="60"/>
      <c r="ACM7004" s="60"/>
      <c r="ACN7004" s="60"/>
      <c r="ACO7004" s="60"/>
      <c r="ACP7004" s="60"/>
      <c r="ACQ7004" s="60"/>
      <c r="ACR7004" s="60"/>
      <c r="ACS7004" s="60"/>
      <c r="ACT7004" s="60"/>
      <c r="ACU7004" s="60"/>
      <c r="ACV7004" s="60"/>
      <c r="ACW7004" s="60"/>
      <c r="ACX7004" s="60"/>
      <c r="ACY7004" s="60">
        <v>0.98209496233168603</v>
      </c>
      <c r="ACZ7004" s="60"/>
      <c r="ADA7004" s="60"/>
      <c r="ADB7004" s="60"/>
      <c r="ADC7004" s="60"/>
      <c r="ADD7004" s="60"/>
      <c r="ADE7004" s="60"/>
    </row>
    <row r="7005" spans="760:785" x14ac:dyDescent="0.25">
      <c r="ACF7005" s="60"/>
      <c r="ACG7005" s="60"/>
      <c r="ACH7005" s="60"/>
      <c r="ACI7005" s="60"/>
      <c r="ACJ7005" s="60"/>
      <c r="ACK7005" s="60"/>
      <c r="ACL7005" s="60"/>
      <c r="ACM7005" s="60"/>
      <c r="ACN7005" s="60"/>
      <c r="ACO7005" s="60"/>
      <c r="ACP7005" s="60"/>
      <c r="ACQ7005" s="60"/>
      <c r="ACR7005" s="60"/>
      <c r="ACS7005" s="60"/>
      <c r="ACT7005" s="60"/>
      <c r="ACU7005" s="60"/>
      <c r="ACV7005" s="60"/>
      <c r="ACW7005" s="60"/>
      <c r="ACX7005" s="60"/>
      <c r="ACY7005" s="60">
        <v>0.98209276236349197</v>
      </c>
      <c r="ACZ7005" s="60"/>
      <c r="ADA7005" s="60"/>
      <c r="ADB7005" s="60"/>
      <c r="ADC7005" s="60"/>
      <c r="ADD7005" s="60"/>
      <c r="ADE7005" s="60"/>
    </row>
    <row r="7006" spans="760:785" x14ac:dyDescent="0.25">
      <c r="ACF7006" s="60"/>
      <c r="ACG7006" s="60"/>
      <c r="ACH7006" s="60"/>
      <c r="ACI7006" s="60"/>
      <c r="ACJ7006" s="60"/>
      <c r="ACK7006" s="60"/>
      <c r="ACL7006" s="60"/>
      <c r="ACM7006" s="60"/>
      <c r="ACN7006" s="60"/>
      <c r="ACO7006" s="60"/>
      <c r="ACP7006" s="60"/>
      <c r="ACQ7006" s="60"/>
      <c r="ACR7006" s="60"/>
      <c r="ACS7006" s="60"/>
      <c r="ACT7006" s="60"/>
      <c r="ACU7006" s="60"/>
      <c r="ACV7006" s="60"/>
      <c r="ACW7006" s="60"/>
      <c r="ACX7006" s="60"/>
      <c r="ACY7006" s="60">
        <v>0.98208731990865195</v>
      </c>
      <c r="ACZ7006" s="60"/>
      <c r="ADA7006" s="60"/>
      <c r="ADB7006" s="60"/>
      <c r="ADC7006" s="60"/>
      <c r="ADD7006" s="60"/>
      <c r="ADE7006" s="60"/>
    </row>
    <row r="7007" spans="760:785" x14ac:dyDescent="0.25">
      <c r="ACF7007" s="60"/>
      <c r="ACG7007" s="60"/>
      <c r="ACH7007" s="60"/>
      <c r="ACI7007" s="60"/>
      <c r="ACJ7007" s="60"/>
      <c r="ACK7007" s="60"/>
      <c r="ACL7007" s="60"/>
      <c r="ACM7007" s="60"/>
      <c r="ACN7007" s="60"/>
      <c r="ACO7007" s="60"/>
      <c r="ACP7007" s="60"/>
      <c r="ACQ7007" s="60"/>
      <c r="ACR7007" s="60"/>
      <c r="ACS7007" s="60"/>
      <c r="ACT7007" s="60"/>
      <c r="ACU7007" s="60"/>
      <c r="ACV7007" s="60"/>
      <c r="ACW7007" s="60"/>
      <c r="ACX7007" s="60"/>
      <c r="ACY7007" s="60">
        <v>0.98207749188043802</v>
      </c>
      <c r="ACZ7007" s="60"/>
      <c r="ADA7007" s="60"/>
      <c r="ADB7007" s="60"/>
      <c r="ADC7007" s="60"/>
      <c r="ADD7007" s="60"/>
      <c r="ADE7007" s="60"/>
    </row>
    <row r="7008" spans="760:785" x14ac:dyDescent="0.25">
      <c r="ACF7008" s="60"/>
      <c r="ACG7008" s="60"/>
      <c r="ACH7008" s="60"/>
      <c r="ACI7008" s="60"/>
      <c r="ACJ7008" s="60"/>
      <c r="ACK7008" s="60"/>
      <c r="ACL7008" s="60"/>
      <c r="ACM7008" s="60"/>
      <c r="ACN7008" s="60"/>
      <c r="ACO7008" s="60"/>
      <c r="ACP7008" s="60"/>
      <c r="ACQ7008" s="60"/>
      <c r="ACR7008" s="60"/>
      <c r="ACS7008" s="60"/>
      <c r="ACT7008" s="60"/>
      <c r="ACU7008" s="60"/>
      <c r="ACV7008" s="60"/>
      <c r="ACW7008" s="60"/>
      <c r="ACX7008" s="60"/>
      <c r="ACY7008" s="60">
        <v>0.98207505701319597</v>
      </c>
      <c r="ACZ7008" s="60"/>
      <c r="ADA7008" s="60"/>
      <c r="ADB7008" s="60"/>
      <c r="ADC7008" s="60"/>
      <c r="ADD7008" s="60"/>
      <c r="ADE7008" s="60"/>
    </row>
    <row r="7009" spans="760:785" x14ac:dyDescent="0.25">
      <c r="ACF7009" s="60"/>
      <c r="ACG7009" s="60"/>
      <c r="ACH7009" s="60"/>
      <c r="ACI7009" s="60"/>
      <c r="ACJ7009" s="60"/>
      <c r="ACK7009" s="60"/>
      <c r="ACL7009" s="60"/>
      <c r="ACM7009" s="60"/>
      <c r="ACN7009" s="60"/>
      <c r="ACO7009" s="60"/>
      <c r="ACP7009" s="60"/>
      <c r="ACQ7009" s="60"/>
      <c r="ACR7009" s="60"/>
      <c r="ACS7009" s="60"/>
      <c r="ACT7009" s="60"/>
      <c r="ACU7009" s="60"/>
      <c r="ACV7009" s="60"/>
      <c r="ACW7009" s="60"/>
      <c r="ACX7009" s="60"/>
      <c r="ACY7009" s="60">
        <v>0.98204830146657396</v>
      </c>
      <c r="ACZ7009" s="60"/>
      <c r="ADA7009" s="60"/>
      <c r="ADB7009" s="60"/>
      <c r="ADC7009" s="60"/>
      <c r="ADD7009" s="60"/>
      <c r="ADE7009" s="60"/>
    </row>
    <row r="7010" spans="760:785" x14ac:dyDescent="0.25">
      <c r="ACF7010" s="60"/>
      <c r="ACG7010" s="60"/>
      <c r="ACH7010" s="60"/>
      <c r="ACI7010" s="60"/>
      <c r="ACJ7010" s="60"/>
      <c r="ACK7010" s="60"/>
      <c r="ACL7010" s="60"/>
      <c r="ACM7010" s="60"/>
      <c r="ACN7010" s="60"/>
      <c r="ACO7010" s="60"/>
      <c r="ACP7010" s="60"/>
      <c r="ACQ7010" s="60"/>
      <c r="ACR7010" s="60"/>
      <c r="ACS7010" s="60"/>
      <c r="ACT7010" s="60"/>
      <c r="ACU7010" s="60"/>
      <c r="ACV7010" s="60"/>
      <c r="ACW7010" s="60"/>
      <c r="ACX7010" s="60"/>
      <c r="ACY7010" s="60">
        <v>0.98204186435921004</v>
      </c>
      <c r="ACZ7010" s="60"/>
      <c r="ADA7010" s="60"/>
      <c r="ADB7010" s="60"/>
      <c r="ADC7010" s="60"/>
      <c r="ADD7010" s="60"/>
      <c r="ADE7010" s="60"/>
    </row>
    <row r="7011" spans="760:785" x14ac:dyDescent="0.25">
      <c r="ACF7011" s="60"/>
      <c r="ACG7011" s="60"/>
      <c r="ACH7011" s="60"/>
      <c r="ACI7011" s="60"/>
      <c r="ACJ7011" s="60"/>
      <c r="ACK7011" s="60"/>
      <c r="ACL7011" s="60"/>
      <c r="ACM7011" s="60"/>
      <c r="ACN7011" s="60"/>
      <c r="ACO7011" s="60"/>
      <c r="ACP7011" s="60"/>
      <c r="ACQ7011" s="60"/>
      <c r="ACR7011" s="60"/>
      <c r="ACS7011" s="60"/>
      <c r="ACT7011" s="60"/>
      <c r="ACU7011" s="60"/>
      <c r="ACV7011" s="60"/>
      <c r="ACW7011" s="60"/>
      <c r="ACX7011" s="60"/>
      <c r="ACY7011" s="60">
        <v>0.98197785177635699</v>
      </c>
      <c r="ACZ7011" s="60"/>
      <c r="ADA7011" s="60"/>
      <c r="ADB7011" s="60"/>
      <c r="ADC7011" s="60"/>
      <c r="ADD7011" s="60"/>
      <c r="ADE7011" s="60"/>
    </row>
    <row r="7012" spans="760:785" x14ac:dyDescent="0.25">
      <c r="ACF7012" s="60"/>
      <c r="ACG7012" s="60"/>
      <c r="ACH7012" s="60"/>
      <c r="ACI7012" s="60"/>
      <c r="ACJ7012" s="60"/>
      <c r="ACK7012" s="60"/>
      <c r="ACL7012" s="60"/>
      <c r="ACM7012" s="60"/>
      <c r="ACN7012" s="60"/>
      <c r="ACO7012" s="60"/>
      <c r="ACP7012" s="60"/>
      <c r="ACQ7012" s="60"/>
      <c r="ACR7012" s="60"/>
      <c r="ACS7012" s="60"/>
      <c r="ACT7012" s="60"/>
      <c r="ACU7012" s="60"/>
      <c r="ACV7012" s="60"/>
      <c r="ACW7012" s="60"/>
      <c r="ACX7012" s="60"/>
      <c r="ACY7012" s="60">
        <v>0.98196740711741204</v>
      </c>
      <c r="ACZ7012" s="60"/>
      <c r="ADA7012" s="60"/>
      <c r="ADB7012" s="60"/>
      <c r="ADC7012" s="60"/>
      <c r="ADD7012" s="60"/>
      <c r="ADE7012" s="60"/>
    </row>
    <row r="7013" spans="760:785" x14ac:dyDescent="0.25">
      <c r="ACF7013" s="60"/>
      <c r="ACG7013" s="60"/>
      <c r="ACH7013" s="60"/>
      <c r="ACI7013" s="60"/>
      <c r="ACJ7013" s="60"/>
      <c r="ACK7013" s="60"/>
      <c r="ACL7013" s="60"/>
      <c r="ACM7013" s="60"/>
      <c r="ACN7013" s="60"/>
      <c r="ACO7013" s="60"/>
      <c r="ACP7013" s="60"/>
      <c r="ACQ7013" s="60"/>
      <c r="ACR7013" s="60"/>
      <c r="ACS7013" s="60"/>
      <c r="ACT7013" s="60"/>
      <c r="ACU7013" s="60"/>
      <c r="ACV7013" s="60"/>
      <c r="ACW7013" s="60"/>
      <c r="ACX7013" s="60"/>
      <c r="ACY7013" s="60">
        <v>0.98196113099564297</v>
      </c>
      <c r="ACZ7013" s="60"/>
      <c r="ADA7013" s="60"/>
      <c r="ADB7013" s="60"/>
      <c r="ADC7013" s="60"/>
      <c r="ADD7013" s="60"/>
      <c r="ADE7013" s="60"/>
    </row>
    <row r="7014" spans="760:785" x14ac:dyDescent="0.25">
      <c r="ACF7014" s="60"/>
      <c r="ACG7014" s="60"/>
      <c r="ACH7014" s="60"/>
      <c r="ACI7014" s="60"/>
      <c r="ACJ7014" s="60"/>
      <c r="ACK7014" s="60"/>
      <c r="ACL7014" s="60"/>
      <c r="ACM7014" s="60"/>
      <c r="ACN7014" s="60"/>
      <c r="ACO7014" s="60"/>
      <c r="ACP7014" s="60"/>
      <c r="ACQ7014" s="60"/>
      <c r="ACR7014" s="60"/>
      <c r="ACS7014" s="60"/>
      <c r="ACT7014" s="60"/>
      <c r="ACU7014" s="60"/>
      <c r="ACV7014" s="60"/>
      <c r="ACW7014" s="60"/>
      <c r="ACX7014" s="60"/>
      <c r="ACY7014" s="60">
        <v>0.98195746438196596</v>
      </c>
      <c r="ACZ7014" s="60"/>
      <c r="ADA7014" s="60"/>
      <c r="ADB7014" s="60"/>
      <c r="ADC7014" s="60"/>
      <c r="ADD7014" s="60"/>
      <c r="ADE7014" s="60"/>
    </row>
    <row r="7015" spans="760:785" x14ac:dyDescent="0.25">
      <c r="ACF7015" s="60"/>
      <c r="ACG7015" s="60"/>
      <c r="ACH7015" s="60"/>
      <c r="ACI7015" s="60"/>
      <c r="ACJ7015" s="60"/>
      <c r="ACK7015" s="60"/>
      <c r="ACL7015" s="60"/>
      <c r="ACM7015" s="60"/>
      <c r="ACN7015" s="60"/>
      <c r="ACO7015" s="60"/>
      <c r="ACP7015" s="60"/>
      <c r="ACQ7015" s="60"/>
      <c r="ACR7015" s="60"/>
      <c r="ACS7015" s="60"/>
      <c r="ACT7015" s="60"/>
      <c r="ACU7015" s="60"/>
      <c r="ACV7015" s="60"/>
      <c r="ACW7015" s="60"/>
      <c r="ACX7015" s="60"/>
      <c r="ACY7015" s="60">
        <v>0.98193671585765796</v>
      </c>
      <c r="ACZ7015" s="60"/>
      <c r="ADA7015" s="60"/>
      <c r="ADB7015" s="60"/>
      <c r="ADC7015" s="60"/>
      <c r="ADD7015" s="60"/>
      <c r="ADE7015" s="60"/>
    </row>
    <row r="7016" spans="760:785" x14ac:dyDescent="0.25">
      <c r="ACF7016" s="60"/>
      <c r="ACG7016" s="60"/>
      <c r="ACH7016" s="60"/>
      <c r="ACI7016" s="60"/>
      <c r="ACJ7016" s="60"/>
      <c r="ACK7016" s="60"/>
      <c r="ACL7016" s="60"/>
      <c r="ACM7016" s="60"/>
      <c r="ACN7016" s="60"/>
      <c r="ACO7016" s="60"/>
      <c r="ACP7016" s="60"/>
      <c r="ACQ7016" s="60"/>
      <c r="ACR7016" s="60"/>
      <c r="ACS7016" s="60"/>
      <c r="ACT7016" s="60"/>
      <c r="ACU7016" s="60"/>
      <c r="ACV7016" s="60"/>
      <c r="ACW7016" s="60"/>
      <c r="ACX7016" s="60"/>
      <c r="ACY7016" s="60">
        <v>0.98192895601886399</v>
      </c>
      <c r="ACZ7016" s="60"/>
      <c r="ADA7016" s="60"/>
      <c r="ADB7016" s="60"/>
      <c r="ADC7016" s="60"/>
      <c r="ADD7016" s="60"/>
      <c r="ADE7016" s="60"/>
    </row>
    <row r="7017" spans="760:785" x14ac:dyDescent="0.25">
      <c r="ACF7017" s="60"/>
      <c r="ACG7017" s="60"/>
      <c r="ACH7017" s="60"/>
      <c r="ACI7017" s="60"/>
      <c r="ACJ7017" s="60"/>
      <c r="ACK7017" s="60"/>
      <c r="ACL7017" s="60"/>
      <c r="ACM7017" s="60"/>
      <c r="ACN7017" s="60"/>
      <c r="ACO7017" s="60"/>
      <c r="ACP7017" s="60"/>
      <c r="ACQ7017" s="60"/>
      <c r="ACR7017" s="60"/>
      <c r="ACS7017" s="60"/>
      <c r="ACT7017" s="60"/>
      <c r="ACU7017" s="60"/>
      <c r="ACV7017" s="60"/>
      <c r="ACW7017" s="60"/>
      <c r="ACX7017" s="60"/>
      <c r="ACY7017" s="60">
        <v>0.98192862481183696</v>
      </c>
      <c r="ACZ7017" s="60"/>
      <c r="ADA7017" s="60"/>
      <c r="ADB7017" s="60"/>
      <c r="ADC7017" s="60"/>
      <c r="ADD7017" s="60"/>
      <c r="ADE7017" s="60"/>
    </row>
    <row r="7018" spans="760:785" x14ac:dyDescent="0.25">
      <c r="ACF7018" s="60"/>
      <c r="ACG7018" s="60"/>
      <c r="ACH7018" s="60"/>
      <c r="ACI7018" s="60"/>
      <c r="ACJ7018" s="60"/>
      <c r="ACK7018" s="60"/>
      <c r="ACL7018" s="60"/>
      <c r="ACM7018" s="60"/>
      <c r="ACN7018" s="60"/>
      <c r="ACO7018" s="60"/>
      <c r="ACP7018" s="60"/>
      <c r="ACQ7018" s="60"/>
      <c r="ACR7018" s="60"/>
      <c r="ACS7018" s="60"/>
      <c r="ACT7018" s="60"/>
      <c r="ACU7018" s="60"/>
      <c r="ACV7018" s="60"/>
      <c r="ACW7018" s="60"/>
      <c r="ACX7018" s="60"/>
      <c r="ACY7018" s="60">
        <v>0.98192793232110198</v>
      </c>
      <c r="ACZ7018" s="60"/>
      <c r="ADA7018" s="60"/>
      <c r="ADB7018" s="60"/>
      <c r="ADC7018" s="60"/>
      <c r="ADD7018" s="60"/>
      <c r="ADE7018" s="60"/>
    </row>
    <row r="7019" spans="760:785" x14ac:dyDescent="0.25">
      <c r="ACF7019" s="60"/>
      <c r="ACG7019" s="60"/>
      <c r="ACH7019" s="60"/>
      <c r="ACI7019" s="60"/>
      <c r="ACJ7019" s="60"/>
      <c r="ACK7019" s="60"/>
      <c r="ACL7019" s="60"/>
      <c r="ACM7019" s="60"/>
      <c r="ACN7019" s="60"/>
      <c r="ACO7019" s="60"/>
      <c r="ACP7019" s="60"/>
      <c r="ACQ7019" s="60"/>
      <c r="ACR7019" s="60"/>
      <c r="ACS7019" s="60"/>
      <c r="ACT7019" s="60"/>
      <c r="ACU7019" s="60"/>
      <c r="ACV7019" s="60"/>
      <c r="ACW7019" s="60"/>
      <c r="ACX7019" s="60"/>
      <c r="ACY7019" s="60">
        <v>0.98191431908343896</v>
      </c>
      <c r="ACZ7019" s="60"/>
      <c r="ADA7019" s="60"/>
      <c r="ADB7019" s="60"/>
      <c r="ADC7019" s="60"/>
      <c r="ADD7019" s="60"/>
      <c r="ADE7019" s="60"/>
    </row>
    <row r="7020" spans="760:785" x14ac:dyDescent="0.25">
      <c r="ACF7020" s="60"/>
      <c r="ACG7020" s="60"/>
      <c r="ACH7020" s="60"/>
      <c r="ACI7020" s="60"/>
      <c r="ACJ7020" s="60"/>
      <c r="ACK7020" s="60"/>
      <c r="ACL7020" s="60"/>
      <c r="ACM7020" s="60"/>
      <c r="ACN7020" s="60"/>
      <c r="ACO7020" s="60"/>
      <c r="ACP7020" s="60"/>
      <c r="ACQ7020" s="60"/>
      <c r="ACR7020" s="60"/>
      <c r="ACS7020" s="60"/>
      <c r="ACT7020" s="60"/>
      <c r="ACU7020" s="60"/>
      <c r="ACV7020" s="60"/>
      <c r="ACW7020" s="60"/>
      <c r="ACX7020" s="60"/>
      <c r="ACY7020" s="60">
        <v>0.98191112853294005</v>
      </c>
      <c r="ACZ7020" s="60"/>
      <c r="ADA7020" s="60"/>
      <c r="ADB7020" s="60"/>
      <c r="ADC7020" s="60"/>
      <c r="ADD7020" s="60"/>
      <c r="ADE7020" s="60"/>
    </row>
    <row r="7021" spans="760:785" x14ac:dyDescent="0.25">
      <c r="ACF7021" s="60"/>
      <c r="ACG7021" s="60"/>
      <c r="ACH7021" s="60"/>
      <c r="ACI7021" s="60"/>
      <c r="ACJ7021" s="60"/>
      <c r="ACK7021" s="60"/>
      <c r="ACL7021" s="60"/>
      <c r="ACM7021" s="60"/>
      <c r="ACN7021" s="60"/>
      <c r="ACO7021" s="60"/>
      <c r="ACP7021" s="60"/>
      <c r="ACQ7021" s="60"/>
      <c r="ACR7021" s="60"/>
      <c r="ACS7021" s="60"/>
      <c r="ACT7021" s="60"/>
      <c r="ACU7021" s="60"/>
      <c r="ACV7021" s="60"/>
      <c r="ACW7021" s="60"/>
      <c r="ACX7021" s="60"/>
      <c r="ACY7021" s="60">
        <v>0.98189902498054304</v>
      </c>
      <c r="ACZ7021" s="60"/>
      <c r="ADA7021" s="60"/>
      <c r="ADB7021" s="60"/>
      <c r="ADC7021" s="60"/>
      <c r="ADD7021" s="60"/>
      <c r="ADE7021" s="60"/>
    </row>
    <row r="7022" spans="760:785" x14ac:dyDescent="0.25">
      <c r="ACF7022" s="60"/>
      <c r="ACG7022" s="60"/>
      <c r="ACH7022" s="60"/>
      <c r="ACI7022" s="60"/>
      <c r="ACJ7022" s="60"/>
      <c r="ACK7022" s="60"/>
      <c r="ACL7022" s="60"/>
      <c r="ACM7022" s="60"/>
      <c r="ACN7022" s="60"/>
      <c r="ACO7022" s="60"/>
      <c r="ACP7022" s="60"/>
      <c r="ACQ7022" s="60"/>
      <c r="ACR7022" s="60"/>
      <c r="ACS7022" s="60"/>
      <c r="ACT7022" s="60"/>
      <c r="ACU7022" s="60"/>
      <c r="ACV7022" s="60"/>
      <c r="ACW7022" s="60"/>
      <c r="ACX7022" s="60"/>
      <c r="ACY7022" s="60">
        <v>0.98187978314601798</v>
      </c>
      <c r="ACZ7022" s="60"/>
      <c r="ADA7022" s="60"/>
      <c r="ADB7022" s="60"/>
      <c r="ADC7022" s="60"/>
      <c r="ADD7022" s="60"/>
      <c r="ADE7022" s="60"/>
    </row>
    <row r="7023" spans="760:785" x14ac:dyDescent="0.25">
      <c r="ACF7023" s="60"/>
      <c r="ACG7023" s="60"/>
      <c r="ACH7023" s="60"/>
      <c r="ACI7023" s="60"/>
      <c r="ACJ7023" s="60"/>
      <c r="ACK7023" s="60"/>
      <c r="ACL7023" s="60"/>
      <c r="ACM7023" s="60"/>
      <c r="ACN7023" s="60"/>
      <c r="ACO7023" s="60"/>
      <c r="ACP7023" s="60"/>
      <c r="ACQ7023" s="60"/>
      <c r="ACR7023" s="60"/>
      <c r="ACS7023" s="60"/>
      <c r="ACT7023" s="60"/>
      <c r="ACU7023" s="60"/>
      <c r="ACV7023" s="60"/>
      <c r="ACW7023" s="60"/>
      <c r="ACX7023" s="60"/>
      <c r="ACY7023" s="60">
        <v>0.98187103344170701</v>
      </c>
      <c r="ACZ7023" s="60"/>
      <c r="ADA7023" s="60"/>
      <c r="ADB7023" s="60"/>
      <c r="ADC7023" s="60"/>
      <c r="ADD7023" s="60"/>
      <c r="ADE7023" s="60"/>
    </row>
    <row r="7024" spans="760:785" x14ac:dyDescent="0.25">
      <c r="ACF7024" s="60"/>
      <c r="ACG7024" s="60"/>
      <c r="ACH7024" s="60"/>
      <c r="ACI7024" s="60"/>
      <c r="ACJ7024" s="60"/>
      <c r="ACK7024" s="60"/>
      <c r="ACL7024" s="60"/>
      <c r="ACM7024" s="60"/>
      <c r="ACN7024" s="60"/>
      <c r="ACO7024" s="60"/>
      <c r="ACP7024" s="60"/>
      <c r="ACQ7024" s="60"/>
      <c r="ACR7024" s="60"/>
      <c r="ACS7024" s="60"/>
      <c r="ACT7024" s="60"/>
      <c r="ACU7024" s="60"/>
      <c r="ACV7024" s="60"/>
      <c r="ACW7024" s="60"/>
      <c r="ACX7024" s="60"/>
      <c r="ACY7024" s="60">
        <v>0.98186297062991701</v>
      </c>
      <c r="ACZ7024" s="60"/>
      <c r="ADA7024" s="60"/>
      <c r="ADB7024" s="60"/>
      <c r="ADC7024" s="60"/>
      <c r="ADD7024" s="60"/>
      <c r="ADE7024" s="60"/>
    </row>
    <row r="7025" spans="760:785" x14ac:dyDescent="0.25">
      <c r="ACF7025" s="60"/>
      <c r="ACG7025" s="60"/>
      <c r="ACH7025" s="60"/>
      <c r="ACI7025" s="60"/>
      <c r="ACJ7025" s="60"/>
      <c r="ACK7025" s="60"/>
      <c r="ACL7025" s="60"/>
      <c r="ACM7025" s="60"/>
      <c r="ACN7025" s="60"/>
      <c r="ACO7025" s="60"/>
      <c r="ACP7025" s="60"/>
      <c r="ACQ7025" s="60"/>
      <c r="ACR7025" s="60"/>
      <c r="ACS7025" s="60"/>
      <c r="ACT7025" s="60"/>
      <c r="ACU7025" s="60"/>
      <c r="ACV7025" s="60"/>
      <c r="ACW7025" s="60"/>
      <c r="ACX7025" s="60"/>
      <c r="ACY7025" s="60">
        <v>0.98185348724274801</v>
      </c>
      <c r="ACZ7025" s="60"/>
      <c r="ADA7025" s="60"/>
      <c r="ADB7025" s="60"/>
      <c r="ADC7025" s="60"/>
      <c r="ADD7025" s="60"/>
      <c r="ADE7025" s="60"/>
    </row>
    <row r="7026" spans="760:785" x14ac:dyDescent="0.25">
      <c r="ACF7026" s="60"/>
      <c r="ACG7026" s="60"/>
      <c r="ACH7026" s="60"/>
      <c r="ACI7026" s="60"/>
      <c r="ACJ7026" s="60"/>
      <c r="ACK7026" s="60"/>
      <c r="ACL7026" s="60"/>
      <c r="ACM7026" s="60"/>
      <c r="ACN7026" s="60"/>
      <c r="ACO7026" s="60"/>
      <c r="ACP7026" s="60"/>
      <c r="ACQ7026" s="60"/>
      <c r="ACR7026" s="60"/>
      <c r="ACS7026" s="60"/>
      <c r="ACT7026" s="60"/>
      <c r="ACU7026" s="60"/>
      <c r="ACV7026" s="60"/>
      <c r="ACW7026" s="60"/>
      <c r="ACX7026" s="60"/>
      <c r="ACY7026" s="60">
        <v>0.98185331575177204</v>
      </c>
      <c r="ACZ7026" s="60"/>
      <c r="ADA7026" s="60"/>
      <c r="ADB7026" s="60"/>
      <c r="ADC7026" s="60"/>
      <c r="ADD7026" s="60"/>
      <c r="ADE7026" s="60"/>
    </row>
    <row r="7027" spans="760:785" x14ac:dyDescent="0.25">
      <c r="ACF7027" s="60"/>
      <c r="ACG7027" s="60"/>
      <c r="ACH7027" s="60"/>
      <c r="ACI7027" s="60"/>
      <c r="ACJ7027" s="60"/>
      <c r="ACK7027" s="60"/>
      <c r="ACL7027" s="60"/>
      <c r="ACM7027" s="60"/>
      <c r="ACN7027" s="60"/>
      <c r="ACO7027" s="60"/>
      <c r="ACP7027" s="60"/>
      <c r="ACQ7027" s="60"/>
      <c r="ACR7027" s="60"/>
      <c r="ACS7027" s="60"/>
      <c r="ACT7027" s="60"/>
      <c r="ACU7027" s="60"/>
      <c r="ACV7027" s="60"/>
      <c r="ACW7027" s="60"/>
      <c r="ACX7027" s="60"/>
      <c r="ACY7027" s="60">
        <v>0.98184169794675202</v>
      </c>
      <c r="ACZ7027" s="60"/>
      <c r="ADA7027" s="60"/>
      <c r="ADB7027" s="60"/>
      <c r="ADC7027" s="60"/>
      <c r="ADD7027" s="60"/>
      <c r="ADE7027" s="60"/>
    </row>
    <row r="7028" spans="760:785" x14ac:dyDescent="0.25">
      <c r="ACF7028" s="60"/>
      <c r="ACG7028" s="60"/>
      <c r="ACH7028" s="60"/>
      <c r="ACI7028" s="60"/>
      <c r="ACJ7028" s="60"/>
      <c r="ACK7028" s="60"/>
      <c r="ACL7028" s="60"/>
      <c r="ACM7028" s="60"/>
      <c r="ACN7028" s="60"/>
      <c r="ACO7028" s="60"/>
      <c r="ACP7028" s="60"/>
      <c r="ACQ7028" s="60"/>
      <c r="ACR7028" s="60"/>
      <c r="ACS7028" s="60"/>
      <c r="ACT7028" s="60"/>
      <c r="ACU7028" s="60"/>
      <c r="ACV7028" s="60"/>
      <c r="ACW7028" s="60"/>
      <c r="ACX7028" s="60"/>
      <c r="ACY7028" s="60">
        <v>0.98183398122894106</v>
      </c>
      <c r="ACZ7028" s="60"/>
      <c r="ADA7028" s="60"/>
      <c r="ADB7028" s="60"/>
      <c r="ADC7028" s="60"/>
      <c r="ADD7028" s="60"/>
      <c r="ADE7028" s="60"/>
    </row>
    <row r="7029" spans="760:785" x14ac:dyDescent="0.25">
      <c r="ACF7029" s="60"/>
      <c r="ACG7029" s="60"/>
      <c r="ACH7029" s="60"/>
      <c r="ACI7029" s="60"/>
      <c r="ACJ7029" s="60"/>
      <c r="ACK7029" s="60"/>
      <c r="ACL7029" s="60"/>
      <c r="ACM7029" s="60"/>
      <c r="ACN7029" s="60"/>
      <c r="ACO7029" s="60"/>
      <c r="ACP7029" s="60"/>
      <c r="ACQ7029" s="60"/>
      <c r="ACR7029" s="60"/>
      <c r="ACS7029" s="60"/>
      <c r="ACT7029" s="60"/>
      <c r="ACU7029" s="60"/>
      <c r="ACV7029" s="60"/>
      <c r="ACW7029" s="60"/>
      <c r="ACX7029" s="60"/>
      <c r="ACY7029" s="60">
        <v>0.98181873284907895</v>
      </c>
      <c r="ACZ7029" s="60"/>
      <c r="ADA7029" s="60"/>
      <c r="ADB7029" s="60"/>
      <c r="ADC7029" s="60"/>
      <c r="ADD7029" s="60"/>
      <c r="ADE7029" s="60"/>
    </row>
    <row r="7030" spans="760:785" x14ac:dyDescent="0.25">
      <c r="ACF7030" s="60"/>
      <c r="ACG7030" s="60"/>
      <c r="ACH7030" s="60"/>
      <c r="ACI7030" s="60"/>
      <c r="ACJ7030" s="60"/>
      <c r="ACK7030" s="60"/>
      <c r="ACL7030" s="60"/>
      <c r="ACM7030" s="60"/>
      <c r="ACN7030" s="60"/>
      <c r="ACO7030" s="60"/>
      <c r="ACP7030" s="60"/>
      <c r="ACQ7030" s="60"/>
      <c r="ACR7030" s="60"/>
      <c r="ACS7030" s="60"/>
      <c r="ACT7030" s="60"/>
      <c r="ACU7030" s="60"/>
      <c r="ACV7030" s="60"/>
      <c r="ACW7030" s="60"/>
      <c r="ACX7030" s="60"/>
      <c r="ACY7030" s="60">
        <v>0.98181421721290096</v>
      </c>
      <c r="ACZ7030" s="60"/>
      <c r="ADA7030" s="60"/>
      <c r="ADB7030" s="60"/>
      <c r="ADC7030" s="60"/>
      <c r="ADD7030" s="60"/>
      <c r="ADE7030" s="60"/>
    </row>
    <row r="7031" spans="760:785" x14ac:dyDescent="0.25">
      <c r="ACF7031" s="60"/>
      <c r="ACG7031" s="60"/>
      <c r="ACH7031" s="60"/>
      <c r="ACI7031" s="60"/>
      <c r="ACJ7031" s="60"/>
      <c r="ACK7031" s="60"/>
      <c r="ACL7031" s="60"/>
      <c r="ACM7031" s="60"/>
      <c r="ACN7031" s="60"/>
      <c r="ACO7031" s="60"/>
      <c r="ACP7031" s="60"/>
      <c r="ACQ7031" s="60"/>
      <c r="ACR7031" s="60"/>
      <c r="ACS7031" s="60"/>
      <c r="ACT7031" s="60"/>
      <c r="ACU7031" s="60"/>
      <c r="ACV7031" s="60"/>
      <c r="ACW7031" s="60"/>
      <c r="ACX7031" s="60"/>
      <c r="ACY7031" s="60">
        <v>0.98180763838299701</v>
      </c>
      <c r="ACZ7031" s="60"/>
      <c r="ADA7031" s="60"/>
      <c r="ADB7031" s="60"/>
      <c r="ADC7031" s="60"/>
      <c r="ADD7031" s="60"/>
      <c r="ADE7031" s="60"/>
    </row>
    <row r="7032" spans="760:785" x14ac:dyDescent="0.25">
      <c r="ACF7032" s="60"/>
      <c r="ACG7032" s="60"/>
      <c r="ACH7032" s="60"/>
      <c r="ACI7032" s="60"/>
      <c r="ACJ7032" s="60"/>
      <c r="ACK7032" s="60"/>
      <c r="ACL7032" s="60"/>
      <c r="ACM7032" s="60"/>
      <c r="ACN7032" s="60"/>
      <c r="ACO7032" s="60"/>
      <c r="ACP7032" s="60"/>
      <c r="ACQ7032" s="60"/>
      <c r="ACR7032" s="60"/>
      <c r="ACS7032" s="60"/>
      <c r="ACT7032" s="60"/>
      <c r="ACU7032" s="60"/>
      <c r="ACV7032" s="60"/>
      <c r="ACW7032" s="60"/>
      <c r="ACX7032" s="60"/>
      <c r="ACY7032" s="60">
        <v>0.98179832117694799</v>
      </c>
      <c r="ACZ7032" s="60"/>
      <c r="ADA7032" s="60"/>
      <c r="ADB7032" s="60"/>
      <c r="ADC7032" s="60"/>
      <c r="ADD7032" s="60"/>
      <c r="ADE7032" s="60"/>
    </row>
    <row r="7033" spans="760:785" x14ac:dyDescent="0.25">
      <c r="ACF7033" s="60"/>
      <c r="ACG7033" s="60"/>
      <c r="ACH7033" s="60"/>
      <c r="ACI7033" s="60"/>
      <c r="ACJ7033" s="60"/>
      <c r="ACK7033" s="60"/>
      <c r="ACL7033" s="60"/>
      <c r="ACM7033" s="60"/>
      <c r="ACN7033" s="60"/>
      <c r="ACO7033" s="60"/>
      <c r="ACP7033" s="60"/>
      <c r="ACQ7033" s="60"/>
      <c r="ACR7033" s="60"/>
      <c r="ACS7033" s="60"/>
      <c r="ACT7033" s="60"/>
      <c r="ACU7033" s="60"/>
      <c r="ACV7033" s="60"/>
      <c r="ACW7033" s="60"/>
      <c r="ACX7033" s="60"/>
      <c r="ACY7033" s="60">
        <v>0.98178952333654101</v>
      </c>
      <c r="ACZ7033" s="60"/>
      <c r="ADA7033" s="60"/>
      <c r="ADB7033" s="60"/>
      <c r="ADC7033" s="60"/>
      <c r="ADD7033" s="60"/>
      <c r="ADE7033" s="60"/>
    </row>
    <row r="7034" spans="760:785" x14ac:dyDescent="0.25">
      <c r="ACF7034" s="60"/>
      <c r="ACG7034" s="60"/>
      <c r="ACH7034" s="60"/>
      <c r="ACI7034" s="60"/>
      <c r="ACJ7034" s="60"/>
      <c r="ACK7034" s="60"/>
      <c r="ACL7034" s="60"/>
      <c r="ACM7034" s="60"/>
      <c r="ACN7034" s="60"/>
      <c r="ACO7034" s="60"/>
      <c r="ACP7034" s="60"/>
      <c r="ACQ7034" s="60"/>
      <c r="ACR7034" s="60"/>
      <c r="ACS7034" s="60"/>
      <c r="ACT7034" s="60"/>
      <c r="ACU7034" s="60"/>
      <c r="ACV7034" s="60"/>
      <c r="ACW7034" s="60"/>
      <c r="ACX7034" s="60"/>
      <c r="ACY7034" s="60">
        <v>0.98177986800836103</v>
      </c>
      <c r="ACZ7034" s="60"/>
      <c r="ADA7034" s="60"/>
      <c r="ADB7034" s="60"/>
      <c r="ADC7034" s="60"/>
      <c r="ADD7034" s="60"/>
      <c r="ADE7034" s="60"/>
    </row>
    <row r="7035" spans="760:785" x14ac:dyDescent="0.25">
      <c r="ACF7035" s="60"/>
      <c r="ACG7035" s="60"/>
      <c r="ACH7035" s="60"/>
      <c r="ACI7035" s="60"/>
      <c r="ACJ7035" s="60"/>
      <c r="ACK7035" s="60"/>
      <c r="ACL7035" s="60"/>
      <c r="ACM7035" s="60"/>
      <c r="ACN7035" s="60"/>
      <c r="ACO7035" s="60"/>
      <c r="ACP7035" s="60"/>
      <c r="ACQ7035" s="60"/>
      <c r="ACR7035" s="60"/>
      <c r="ACS7035" s="60"/>
      <c r="ACT7035" s="60"/>
      <c r="ACU7035" s="60"/>
      <c r="ACV7035" s="60"/>
      <c r="ACW7035" s="60"/>
      <c r="ACX7035" s="60"/>
      <c r="ACY7035" s="60">
        <v>0.981776937453542</v>
      </c>
      <c r="ACZ7035" s="60"/>
      <c r="ADA7035" s="60"/>
      <c r="ADB7035" s="60"/>
      <c r="ADC7035" s="60"/>
      <c r="ADD7035" s="60"/>
      <c r="ADE7035" s="60"/>
    </row>
    <row r="7036" spans="760:785" x14ac:dyDescent="0.25">
      <c r="ACF7036" s="60"/>
      <c r="ACG7036" s="60"/>
      <c r="ACH7036" s="60"/>
      <c r="ACI7036" s="60"/>
      <c r="ACJ7036" s="60"/>
      <c r="ACK7036" s="60"/>
      <c r="ACL7036" s="60"/>
      <c r="ACM7036" s="60"/>
      <c r="ACN7036" s="60"/>
      <c r="ACO7036" s="60"/>
      <c r="ACP7036" s="60"/>
      <c r="ACQ7036" s="60"/>
      <c r="ACR7036" s="60"/>
      <c r="ACS7036" s="60"/>
      <c r="ACT7036" s="60"/>
      <c r="ACU7036" s="60"/>
      <c r="ACV7036" s="60"/>
      <c r="ACW7036" s="60"/>
      <c r="ACX7036" s="60"/>
      <c r="ACY7036" s="60">
        <v>0.98177655431111999</v>
      </c>
      <c r="ACZ7036" s="60"/>
      <c r="ADA7036" s="60"/>
      <c r="ADB7036" s="60"/>
      <c r="ADC7036" s="60"/>
      <c r="ADD7036" s="60"/>
      <c r="ADE7036" s="60"/>
    </row>
    <row r="7037" spans="760:785" x14ac:dyDescent="0.25">
      <c r="ACF7037" s="60"/>
      <c r="ACG7037" s="60"/>
      <c r="ACH7037" s="60"/>
      <c r="ACI7037" s="60"/>
      <c r="ACJ7037" s="60"/>
      <c r="ACK7037" s="60"/>
      <c r="ACL7037" s="60"/>
      <c r="ACM7037" s="60"/>
      <c r="ACN7037" s="60"/>
      <c r="ACO7037" s="60"/>
      <c r="ACP7037" s="60"/>
      <c r="ACQ7037" s="60"/>
      <c r="ACR7037" s="60"/>
      <c r="ACS7037" s="60"/>
      <c r="ACT7037" s="60"/>
      <c r="ACU7037" s="60"/>
      <c r="ACV7037" s="60"/>
      <c r="ACW7037" s="60"/>
      <c r="ACX7037" s="60"/>
      <c r="ACY7037" s="60">
        <v>0.98177023954907205</v>
      </c>
      <c r="ACZ7037" s="60"/>
      <c r="ADA7037" s="60"/>
      <c r="ADB7037" s="60"/>
      <c r="ADC7037" s="60"/>
      <c r="ADD7037" s="60"/>
      <c r="ADE7037" s="60"/>
    </row>
    <row r="7038" spans="760:785" x14ac:dyDescent="0.25">
      <c r="ACF7038" s="60"/>
      <c r="ACG7038" s="60"/>
      <c r="ACH7038" s="60"/>
      <c r="ACI7038" s="60"/>
      <c r="ACJ7038" s="60"/>
      <c r="ACK7038" s="60"/>
      <c r="ACL7038" s="60"/>
      <c r="ACM7038" s="60"/>
      <c r="ACN7038" s="60"/>
      <c r="ACO7038" s="60"/>
      <c r="ACP7038" s="60"/>
      <c r="ACQ7038" s="60"/>
      <c r="ACR7038" s="60"/>
      <c r="ACS7038" s="60"/>
      <c r="ACT7038" s="60"/>
      <c r="ACU7038" s="60"/>
      <c r="ACV7038" s="60"/>
      <c r="ACW7038" s="60"/>
      <c r="ACX7038" s="60"/>
      <c r="ACY7038" s="60">
        <v>0.981765970669225</v>
      </c>
      <c r="ACZ7038" s="60"/>
      <c r="ADA7038" s="60"/>
      <c r="ADB7038" s="60"/>
      <c r="ADC7038" s="60"/>
      <c r="ADD7038" s="60"/>
      <c r="ADE7038" s="60"/>
    </row>
    <row r="7039" spans="760:785" x14ac:dyDescent="0.25">
      <c r="ACF7039" s="60"/>
      <c r="ACG7039" s="60"/>
      <c r="ACH7039" s="60"/>
      <c r="ACI7039" s="60"/>
      <c r="ACJ7039" s="60"/>
      <c r="ACK7039" s="60"/>
      <c r="ACL7039" s="60"/>
      <c r="ACM7039" s="60"/>
      <c r="ACN7039" s="60"/>
      <c r="ACO7039" s="60"/>
      <c r="ACP7039" s="60"/>
      <c r="ACQ7039" s="60"/>
      <c r="ACR7039" s="60"/>
      <c r="ACS7039" s="60"/>
      <c r="ACT7039" s="60"/>
      <c r="ACU7039" s="60"/>
      <c r="ACV7039" s="60"/>
      <c r="ACW7039" s="60"/>
      <c r="ACX7039" s="60"/>
      <c r="ACY7039" s="60">
        <v>0.981758917671682</v>
      </c>
      <c r="ACZ7039" s="60"/>
      <c r="ADA7039" s="60"/>
      <c r="ADB7039" s="60"/>
      <c r="ADC7039" s="60"/>
      <c r="ADD7039" s="60"/>
      <c r="ADE7039" s="60"/>
    </row>
    <row r="7040" spans="760:785" x14ac:dyDescent="0.25">
      <c r="ACF7040" s="60"/>
      <c r="ACG7040" s="60"/>
      <c r="ACH7040" s="60"/>
      <c r="ACI7040" s="60"/>
      <c r="ACJ7040" s="60"/>
      <c r="ACK7040" s="60"/>
      <c r="ACL7040" s="60"/>
      <c r="ACM7040" s="60"/>
      <c r="ACN7040" s="60"/>
      <c r="ACO7040" s="60"/>
      <c r="ACP7040" s="60"/>
      <c r="ACQ7040" s="60"/>
      <c r="ACR7040" s="60"/>
      <c r="ACS7040" s="60"/>
      <c r="ACT7040" s="60"/>
      <c r="ACU7040" s="60"/>
      <c r="ACV7040" s="60"/>
      <c r="ACW7040" s="60"/>
      <c r="ACX7040" s="60"/>
      <c r="ACY7040" s="60">
        <v>0.98175562279443196</v>
      </c>
      <c r="ACZ7040" s="60"/>
      <c r="ADA7040" s="60"/>
      <c r="ADB7040" s="60"/>
      <c r="ADC7040" s="60"/>
      <c r="ADD7040" s="60"/>
      <c r="ADE7040" s="60"/>
    </row>
    <row r="7041" spans="760:785" x14ac:dyDescent="0.25">
      <c r="ACF7041" s="60"/>
      <c r="ACG7041" s="60"/>
      <c r="ACH7041" s="60"/>
      <c r="ACI7041" s="60"/>
      <c r="ACJ7041" s="60"/>
      <c r="ACK7041" s="60"/>
      <c r="ACL7041" s="60"/>
      <c r="ACM7041" s="60"/>
      <c r="ACN7041" s="60"/>
      <c r="ACO7041" s="60"/>
      <c r="ACP7041" s="60"/>
      <c r="ACQ7041" s="60"/>
      <c r="ACR7041" s="60"/>
      <c r="ACS7041" s="60"/>
      <c r="ACT7041" s="60"/>
      <c r="ACU7041" s="60"/>
      <c r="ACV7041" s="60"/>
      <c r="ACW7041" s="60"/>
      <c r="ACX7041" s="60"/>
      <c r="ACY7041" s="60">
        <v>0.98174708501515795</v>
      </c>
      <c r="ACZ7041" s="60"/>
      <c r="ADA7041" s="60"/>
      <c r="ADB7041" s="60"/>
      <c r="ADC7041" s="60"/>
      <c r="ADD7041" s="60"/>
      <c r="ADE7041" s="60"/>
    </row>
    <row r="7042" spans="760:785" x14ac:dyDescent="0.25">
      <c r="ACF7042" s="60"/>
      <c r="ACG7042" s="60"/>
      <c r="ACH7042" s="60"/>
      <c r="ACI7042" s="60"/>
      <c r="ACJ7042" s="60"/>
      <c r="ACK7042" s="60"/>
      <c r="ACL7042" s="60"/>
      <c r="ACM7042" s="60"/>
      <c r="ACN7042" s="60"/>
      <c r="ACO7042" s="60"/>
      <c r="ACP7042" s="60"/>
      <c r="ACQ7042" s="60"/>
      <c r="ACR7042" s="60"/>
      <c r="ACS7042" s="60"/>
      <c r="ACT7042" s="60"/>
      <c r="ACU7042" s="60"/>
      <c r="ACV7042" s="60"/>
      <c r="ACW7042" s="60"/>
      <c r="ACX7042" s="60"/>
      <c r="ACY7042" s="60">
        <v>0.98174675026298597</v>
      </c>
      <c r="ACZ7042" s="60"/>
      <c r="ADA7042" s="60"/>
      <c r="ADB7042" s="60"/>
      <c r="ADC7042" s="60"/>
      <c r="ADD7042" s="60"/>
      <c r="ADE7042" s="60"/>
    </row>
    <row r="7043" spans="760:785" x14ac:dyDescent="0.25">
      <c r="ACF7043" s="60"/>
      <c r="ACG7043" s="60"/>
      <c r="ACH7043" s="60"/>
      <c r="ACI7043" s="60"/>
      <c r="ACJ7043" s="60"/>
      <c r="ACK7043" s="60"/>
      <c r="ACL7043" s="60"/>
      <c r="ACM7043" s="60"/>
      <c r="ACN7043" s="60"/>
      <c r="ACO7043" s="60"/>
      <c r="ACP7043" s="60"/>
      <c r="ACQ7043" s="60"/>
      <c r="ACR7043" s="60"/>
      <c r="ACS7043" s="60"/>
      <c r="ACT7043" s="60"/>
      <c r="ACU7043" s="60"/>
      <c r="ACV7043" s="60"/>
      <c r="ACW7043" s="60"/>
      <c r="ACX7043" s="60"/>
      <c r="ACY7043" s="60">
        <v>0.981745011717576</v>
      </c>
      <c r="ACZ7043" s="60"/>
      <c r="ADA7043" s="60"/>
      <c r="ADB7043" s="60"/>
      <c r="ADC7043" s="60"/>
      <c r="ADD7043" s="60"/>
      <c r="ADE7043" s="60"/>
    </row>
    <row r="7044" spans="760:785" x14ac:dyDescent="0.25">
      <c r="ACF7044" s="60"/>
      <c r="ACG7044" s="60"/>
      <c r="ACH7044" s="60"/>
      <c r="ACI7044" s="60"/>
      <c r="ACJ7044" s="60"/>
      <c r="ACK7044" s="60"/>
      <c r="ACL7044" s="60"/>
      <c r="ACM7044" s="60"/>
      <c r="ACN7044" s="60"/>
      <c r="ACO7044" s="60"/>
      <c r="ACP7044" s="60"/>
      <c r="ACQ7044" s="60"/>
      <c r="ACR7044" s="60"/>
      <c r="ACS7044" s="60"/>
      <c r="ACT7044" s="60"/>
      <c r="ACU7044" s="60"/>
      <c r="ACV7044" s="60"/>
      <c r="ACW7044" s="60"/>
      <c r="ACX7044" s="60"/>
      <c r="ACY7044" s="60">
        <v>0.98174456566802004</v>
      </c>
      <c r="ACZ7044" s="60"/>
      <c r="ADA7044" s="60"/>
      <c r="ADB7044" s="60"/>
      <c r="ADC7044" s="60"/>
      <c r="ADD7044" s="60"/>
      <c r="ADE7044" s="60"/>
    </row>
    <row r="7045" spans="760:785" x14ac:dyDescent="0.25">
      <c r="ACF7045" s="60"/>
      <c r="ACG7045" s="60"/>
      <c r="ACH7045" s="60"/>
      <c r="ACI7045" s="60"/>
      <c r="ACJ7045" s="60"/>
      <c r="ACK7045" s="60"/>
      <c r="ACL7045" s="60"/>
      <c r="ACM7045" s="60"/>
      <c r="ACN7045" s="60"/>
      <c r="ACO7045" s="60"/>
      <c r="ACP7045" s="60"/>
      <c r="ACQ7045" s="60"/>
      <c r="ACR7045" s="60"/>
      <c r="ACS7045" s="60"/>
      <c r="ACT7045" s="60"/>
      <c r="ACU7045" s="60"/>
      <c r="ACV7045" s="60"/>
      <c r="ACW7045" s="60"/>
      <c r="ACX7045" s="60"/>
      <c r="ACY7045" s="60">
        <v>0.98174165547606096</v>
      </c>
      <c r="ACZ7045" s="60"/>
      <c r="ADA7045" s="60"/>
      <c r="ADB7045" s="60"/>
      <c r="ADC7045" s="60"/>
      <c r="ADD7045" s="60"/>
      <c r="ADE7045" s="60"/>
    </row>
    <row r="7046" spans="760:785" x14ac:dyDescent="0.25">
      <c r="ACF7046" s="60"/>
      <c r="ACG7046" s="60"/>
      <c r="ACH7046" s="60"/>
      <c r="ACI7046" s="60"/>
      <c r="ACJ7046" s="60"/>
      <c r="ACK7046" s="60"/>
      <c r="ACL7046" s="60"/>
      <c r="ACM7046" s="60"/>
      <c r="ACN7046" s="60"/>
      <c r="ACO7046" s="60"/>
      <c r="ACP7046" s="60"/>
      <c r="ACQ7046" s="60"/>
      <c r="ACR7046" s="60"/>
      <c r="ACS7046" s="60"/>
      <c r="ACT7046" s="60"/>
      <c r="ACU7046" s="60"/>
      <c r="ACV7046" s="60"/>
      <c r="ACW7046" s="60"/>
      <c r="ACX7046" s="60"/>
      <c r="ACY7046" s="60">
        <v>0.98174121090447597</v>
      </c>
      <c r="ACZ7046" s="60"/>
      <c r="ADA7046" s="60"/>
      <c r="ADB7046" s="60"/>
      <c r="ADC7046" s="60"/>
      <c r="ADD7046" s="60"/>
      <c r="ADE7046" s="60"/>
    </row>
    <row r="7047" spans="760:785" x14ac:dyDescent="0.25">
      <c r="ACF7047" s="60"/>
      <c r="ACG7047" s="60"/>
      <c r="ACH7047" s="60"/>
      <c r="ACI7047" s="60"/>
      <c r="ACJ7047" s="60"/>
      <c r="ACK7047" s="60"/>
      <c r="ACL7047" s="60"/>
      <c r="ACM7047" s="60"/>
      <c r="ACN7047" s="60"/>
      <c r="ACO7047" s="60"/>
      <c r="ACP7047" s="60"/>
      <c r="ACQ7047" s="60"/>
      <c r="ACR7047" s="60"/>
      <c r="ACS7047" s="60"/>
      <c r="ACT7047" s="60"/>
      <c r="ACU7047" s="60"/>
      <c r="ACV7047" s="60"/>
      <c r="ACW7047" s="60"/>
      <c r="ACX7047" s="60"/>
      <c r="ACY7047" s="60">
        <v>0.98173686856840203</v>
      </c>
      <c r="ACZ7047" s="60"/>
      <c r="ADA7047" s="60"/>
      <c r="ADB7047" s="60"/>
      <c r="ADC7047" s="60"/>
      <c r="ADD7047" s="60"/>
      <c r="ADE7047" s="60"/>
    </row>
    <row r="7048" spans="760:785" x14ac:dyDescent="0.25">
      <c r="ACF7048" s="60"/>
      <c r="ACG7048" s="60"/>
      <c r="ACH7048" s="60"/>
      <c r="ACI7048" s="60"/>
      <c r="ACJ7048" s="60"/>
      <c r="ACK7048" s="60"/>
      <c r="ACL7048" s="60"/>
      <c r="ACM7048" s="60"/>
      <c r="ACN7048" s="60"/>
      <c r="ACO7048" s="60"/>
      <c r="ACP7048" s="60"/>
      <c r="ACQ7048" s="60"/>
      <c r="ACR7048" s="60"/>
      <c r="ACS7048" s="60"/>
      <c r="ACT7048" s="60"/>
      <c r="ACU7048" s="60"/>
      <c r="ACV7048" s="60"/>
      <c r="ACW7048" s="60"/>
      <c r="ACX7048" s="60"/>
      <c r="ACY7048" s="60">
        <v>0.98172102568730901</v>
      </c>
      <c r="ACZ7048" s="60"/>
      <c r="ADA7048" s="60"/>
      <c r="ADB7048" s="60"/>
      <c r="ADC7048" s="60"/>
      <c r="ADD7048" s="60"/>
      <c r="ADE7048" s="60"/>
    </row>
    <row r="7049" spans="760:785" x14ac:dyDescent="0.25">
      <c r="ACF7049" s="60"/>
      <c r="ACG7049" s="60"/>
      <c r="ACH7049" s="60"/>
      <c r="ACI7049" s="60"/>
      <c r="ACJ7049" s="60"/>
      <c r="ACK7049" s="60"/>
      <c r="ACL7049" s="60"/>
      <c r="ACM7049" s="60"/>
      <c r="ACN7049" s="60"/>
      <c r="ACO7049" s="60"/>
      <c r="ACP7049" s="60"/>
      <c r="ACQ7049" s="60"/>
      <c r="ACR7049" s="60"/>
      <c r="ACS7049" s="60"/>
      <c r="ACT7049" s="60"/>
      <c r="ACU7049" s="60"/>
      <c r="ACV7049" s="60"/>
      <c r="ACW7049" s="60"/>
      <c r="ACX7049" s="60"/>
      <c r="ACY7049" s="60">
        <v>0.98171487845058003</v>
      </c>
      <c r="ACZ7049" s="60"/>
      <c r="ADA7049" s="60"/>
      <c r="ADB7049" s="60"/>
      <c r="ADC7049" s="60"/>
      <c r="ADD7049" s="60"/>
      <c r="ADE7049" s="60"/>
    </row>
    <row r="7050" spans="760:785" x14ac:dyDescent="0.25">
      <c r="ACF7050" s="60"/>
      <c r="ACG7050" s="60"/>
      <c r="ACH7050" s="60"/>
      <c r="ACI7050" s="60"/>
      <c r="ACJ7050" s="60"/>
      <c r="ACK7050" s="60"/>
      <c r="ACL7050" s="60"/>
      <c r="ACM7050" s="60"/>
      <c r="ACN7050" s="60"/>
      <c r="ACO7050" s="60"/>
      <c r="ACP7050" s="60"/>
      <c r="ACQ7050" s="60"/>
      <c r="ACR7050" s="60"/>
      <c r="ACS7050" s="60"/>
      <c r="ACT7050" s="60"/>
      <c r="ACU7050" s="60"/>
      <c r="ACV7050" s="60"/>
      <c r="ACW7050" s="60"/>
      <c r="ACX7050" s="60"/>
      <c r="ACY7050" s="60">
        <v>0.98169693839722605</v>
      </c>
      <c r="ACZ7050" s="60"/>
      <c r="ADA7050" s="60"/>
      <c r="ADB7050" s="60"/>
      <c r="ADC7050" s="60"/>
      <c r="ADD7050" s="60"/>
      <c r="ADE7050" s="60"/>
    </row>
    <row r="7051" spans="760:785" x14ac:dyDescent="0.25">
      <c r="ACF7051" s="60"/>
      <c r="ACG7051" s="60"/>
      <c r="ACH7051" s="60"/>
      <c r="ACI7051" s="60"/>
      <c r="ACJ7051" s="60"/>
      <c r="ACK7051" s="60"/>
      <c r="ACL7051" s="60"/>
      <c r="ACM7051" s="60"/>
      <c r="ACN7051" s="60"/>
      <c r="ACO7051" s="60"/>
      <c r="ACP7051" s="60"/>
      <c r="ACQ7051" s="60"/>
      <c r="ACR7051" s="60"/>
      <c r="ACS7051" s="60"/>
      <c r="ACT7051" s="60"/>
      <c r="ACU7051" s="60"/>
      <c r="ACV7051" s="60"/>
      <c r="ACW7051" s="60"/>
      <c r="ACX7051" s="60"/>
      <c r="ACY7051" s="60">
        <v>0.98169564622012195</v>
      </c>
      <c r="ACZ7051" s="60"/>
      <c r="ADA7051" s="60"/>
      <c r="ADB7051" s="60"/>
      <c r="ADC7051" s="60"/>
      <c r="ADD7051" s="60"/>
      <c r="ADE7051" s="60"/>
    </row>
    <row r="7052" spans="760:785" x14ac:dyDescent="0.25">
      <c r="ACF7052" s="60"/>
      <c r="ACG7052" s="60"/>
      <c r="ACH7052" s="60"/>
      <c r="ACI7052" s="60"/>
      <c r="ACJ7052" s="60"/>
      <c r="ACK7052" s="60"/>
      <c r="ACL7052" s="60"/>
      <c r="ACM7052" s="60"/>
      <c r="ACN7052" s="60"/>
      <c r="ACO7052" s="60"/>
      <c r="ACP7052" s="60"/>
      <c r="ACQ7052" s="60"/>
      <c r="ACR7052" s="60"/>
      <c r="ACS7052" s="60"/>
      <c r="ACT7052" s="60"/>
      <c r="ACU7052" s="60"/>
      <c r="ACV7052" s="60"/>
      <c r="ACW7052" s="60"/>
      <c r="ACX7052" s="60"/>
      <c r="ACY7052" s="60">
        <v>0.98169327275739005</v>
      </c>
      <c r="ACZ7052" s="60"/>
      <c r="ADA7052" s="60"/>
      <c r="ADB7052" s="60"/>
      <c r="ADC7052" s="60"/>
      <c r="ADD7052" s="60"/>
      <c r="ADE7052" s="60"/>
    </row>
    <row r="7053" spans="760:785" x14ac:dyDescent="0.25">
      <c r="ACF7053" s="60"/>
      <c r="ACG7053" s="60"/>
      <c r="ACH7053" s="60"/>
      <c r="ACI7053" s="60"/>
      <c r="ACJ7053" s="60"/>
      <c r="ACK7053" s="60"/>
      <c r="ACL7053" s="60"/>
      <c r="ACM7053" s="60"/>
      <c r="ACN7053" s="60"/>
      <c r="ACO7053" s="60"/>
      <c r="ACP7053" s="60"/>
      <c r="ACQ7053" s="60"/>
      <c r="ACR7053" s="60"/>
      <c r="ACS7053" s="60"/>
      <c r="ACT7053" s="60"/>
      <c r="ACU7053" s="60"/>
      <c r="ACV7053" s="60"/>
      <c r="ACW7053" s="60"/>
      <c r="ACX7053" s="60"/>
      <c r="ACY7053" s="60">
        <v>0.98168721885836796</v>
      </c>
      <c r="ACZ7053" s="60"/>
      <c r="ADA7053" s="60"/>
      <c r="ADB7053" s="60"/>
      <c r="ADC7053" s="60"/>
      <c r="ADD7053" s="60"/>
      <c r="ADE7053" s="60"/>
    </row>
    <row r="7054" spans="760:785" x14ac:dyDescent="0.25">
      <c r="ACF7054" s="60"/>
      <c r="ACG7054" s="60"/>
      <c r="ACH7054" s="60"/>
      <c r="ACI7054" s="60"/>
      <c r="ACJ7054" s="60"/>
      <c r="ACK7054" s="60"/>
      <c r="ACL7054" s="60"/>
      <c r="ACM7054" s="60"/>
      <c r="ACN7054" s="60"/>
      <c r="ACO7054" s="60"/>
      <c r="ACP7054" s="60"/>
      <c r="ACQ7054" s="60"/>
      <c r="ACR7054" s="60"/>
      <c r="ACS7054" s="60"/>
      <c r="ACT7054" s="60"/>
      <c r="ACU7054" s="60"/>
      <c r="ACV7054" s="60"/>
      <c r="ACW7054" s="60"/>
      <c r="ACX7054" s="60"/>
      <c r="ACY7054" s="60">
        <v>0.98167807358350201</v>
      </c>
      <c r="ACZ7054" s="60"/>
      <c r="ADA7054" s="60"/>
      <c r="ADB7054" s="60"/>
      <c r="ADC7054" s="60"/>
      <c r="ADD7054" s="60"/>
      <c r="ADE7054" s="60"/>
    </row>
    <row r="7055" spans="760:785" x14ac:dyDescent="0.25">
      <c r="ACF7055" s="60"/>
      <c r="ACG7055" s="60"/>
      <c r="ACH7055" s="60"/>
      <c r="ACI7055" s="60"/>
      <c r="ACJ7055" s="60"/>
      <c r="ACK7055" s="60"/>
      <c r="ACL7055" s="60"/>
      <c r="ACM7055" s="60"/>
      <c r="ACN7055" s="60"/>
      <c r="ACO7055" s="60"/>
      <c r="ACP7055" s="60"/>
      <c r="ACQ7055" s="60"/>
      <c r="ACR7055" s="60"/>
      <c r="ACS7055" s="60"/>
      <c r="ACT7055" s="60"/>
      <c r="ACU7055" s="60"/>
      <c r="ACV7055" s="60"/>
      <c r="ACW7055" s="60"/>
      <c r="ACX7055" s="60"/>
      <c r="ACY7055" s="60">
        <v>0.98167198995450899</v>
      </c>
      <c r="ACZ7055" s="60"/>
      <c r="ADA7055" s="60"/>
      <c r="ADB7055" s="60"/>
      <c r="ADC7055" s="60"/>
      <c r="ADD7055" s="60"/>
      <c r="ADE7055" s="60"/>
    </row>
    <row r="7056" spans="760:785" x14ac:dyDescent="0.25">
      <c r="ACF7056" s="60"/>
      <c r="ACG7056" s="60"/>
      <c r="ACH7056" s="60"/>
      <c r="ACI7056" s="60"/>
      <c r="ACJ7056" s="60"/>
      <c r="ACK7056" s="60"/>
      <c r="ACL7056" s="60"/>
      <c r="ACM7056" s="60"/>
      <c r="ACN7056" s="60"/>
      <c r="ACO7056" s="60"/>
      <c r="ACP7056" s="60"/>
      <c r="ACQ7056" s="60"/>
      <c r="ACR7056" s="60"/>
      <c r="ACS7056" s="60"/>
      <c r="ACT7056" s="60"/>
      <c r="ACU7056" s="60"/>
      <c r="ACV7056" s="60"/>
      <c r="ACW7056" s="60"/>
      <c r="ACX7056" s="60"/>
      <c r="ACY7056" s="60">
        <v>0.98166907434200601</v>
      </c>
      <c r="ACZ7056" s="60"/>
      <c r="ADA7056" s="60"/>
      <c r="ADB7056" s="60"/>
      <c r="ADC7056" s="60"/>
      <c r="ADD7056" s="60"/>
      <c r="ADE7056" s="60"/>
    </row>
    <row r="7057" spans="760:785" x14ac:dyDescent="0.25">
      <c r="ACF7057" s="60"/>
      <c r="ACG7057" s="60"/>
      <c r="ACH7057" s="60"/>
      <c r="ACI7057" s="60"/>
      <c r="ACJ7057" s="60"/>
      <c r="ACK7057" s="60"/>
      <c r="ACL7057" s="60"/>
      <c r="ACM7057" s="60"/>
      <c r="ACN7057" s="60"/>
      <c r="ACO7057" s="60"/>
      <c r="ACP7057" s="60"/>
      <c r="ACQ7057" s="60"/>
      <c r="ACR7057" s="60"/>
      <c r="ACS7057" s="60"/>
      <c r="ACT7057" s="60"/>
      <c r="ACU7057" s="60"/>
      <c r="ACV7057" s="60"/>
      <c r="ACW7057" s="60"/>
      <c r="ACX7057" s="60"/>
      <c r="ACY7057" s="60">
        <v>0.98166164450426097</v>
      </c>
      <c r="ACZ7057" s="60"/>
      <c r="ADA7057" s="60"/>
      <c r="ADB7057" s="60"/>
      <c r="ADC7057" s="60"/>
      <c r="ADD7057" s="60"/>
      <c r="ADE7057" s="60"/>
    </row>
    <row r="7058" spans="760:785" x14ac:dyDescent="0.25">
      <c r="ACF7058" s="60"/>
      <c r="ACG7058" s="60"/>
      <c r="ACH7058" s="60"/>
      <c r="ACI7058" s="60"/>
      <c r="ACJ7058" s="60"/>
      <c r="ACK7058" s="60"/>
      <c r="ACL7058" s="60"/>
      <c r="ACM7058" s="60"/>
      <c r="ACN7058" s="60"/>
      <c r="ACO7058" s="60"/>
      <c r="ACP7058" s="60"/>
      <c r="ACQ7058" s="60"/>
      <c r="ACR7058" s="60"/>
      <c r="ACS7058" s="60"/>
      <c r="ACT7058" s="60"/>
      <c r="ACU7058" s="60"/>
      <c r="ACV7058" s="60"/>
      <c r="ACW7058" s="60"/>
      <c r="ACX7058" s="60"/>
      <c r="ACY7058" s="60">
        <v>0.98164994075047896</v>
      </c>
      <c r="ACZ7058" s="60"/>
      <c r="ADA7058" s="60"/>
      <c r="ADB7058" s="60"/>
      <c r="ADC7058" s="60"/>
      <c r="ADD7058" s="60"/>
      <c r="ADE7058" s="60"/>
    </row>
    <row r="7059" spans="760:785" x14ac:dyDescent="0.25">
      <c r="ACF7059" s="60"/>
      <c r="ACG7059" s="60"/>
      <c r="ACH7059" s="60"/>
      <c r="ACI7059" s="60"/>
      <c r="ACJ7059" s="60"/>
      <c r="ACK7059" s="60"/>
      <c r="ACL7059" s="60"/>
      <c r="ACM7059" s="60"/>
      <c r="ACN7059" s="60"/>
      <c r="ACO7059" s="60"/>
      <c r="ACP7059" s="60"/>
      <c r="ACQ7059" s="60"/>
      <c r="ACR7059" s="60"/>
      <c r="ACS7059" s="60"/>
      <c r="ACT7059" s="60"/>
      <c r="ACU7059" s="60"/>
      <c r="ACV7059" s="60"/>
      <c r="ACW7059" s="60"/>
      <c r="ACX7059" s="60"/>
      <c r="ACY7059" s="60">
        <v>0.981647355342255</v>
      </c>
      <c r="ACZ7059" s="60"/>
      <c r="ADA7059" s="60"/>
      <c r="ADB7059" s="60"/>
      <c r="ADC7059" s="60"/>
      <c r="ADD7059" s="60"/>
      <c r="ADE7059" s="60"/>
    </row>
    <row r="7060" spans="760:785" x14ac:dyDescent="0.25">
      <c r="ACF7060" s="60"/>
      <c r="ACG7060" s="60"/>
      <c r="ACH7060" s="60"/>
      <c r="ACI7060" s="60"/>
      <c r="ACJ7060" s="60"/>
      <c r="ACK7060" s="60"/>
      <c r="ACL7060" s="60"/>
      <c r="ACM7060" s="60"/>
      <c r="ACN7060" s="60"/>
      <c r="ACO7060" s="60"/>
      <c r="ACP7060" s="60"/>
      <c r="ACQ7060" s="60"/>
      <c r="ACR7060" s="60"/>
      <c r="ACS7060" s="60"/>
      <c r="ACT7060" s="60"/>
      <c r="ACU7060" s="60"/>
      <c r="ACV7060" s="60"/>
      <c r="ACW7060" s="60"/>
      <c r="ACX7060" s="60"/>
      <c r="ACY7060" s="60">
        <v>0.98163915257851597</v>
      </c>
      <c r="ACZ7060" s="60"/>
      <c r="ADA7060" s="60"/>
      <c r="ADB7060" s="60"/>
      <c r="ADC7060" s="60"/>
      <c r="ADD7060" s="60"/>
      <c r="ADE7060" s="60"/>
    </row>
    <row r="7061" spans="760:785" x14ac:dyDescent="0.25">
      <c r="ACF7061" s="60"/>
      <c r="ACG7061" s="60"/>
      <c r="ACH7061" s="60"/>
      <c r="ACI7061" s="60"/>
      <c r="ACJ7061" s="60"/>
      <c r="ACK7061" s="60"/>
      <c r="ACL7061" s="60"/>
      <c r="ACM7061" s="60"/>
      <c r="ACN7061" s="60"/>
      <c r="ACO7061" s="60"/>
      <c r="ACP7061" s="60"/>
      <c r="ACQ7061" s="60"/>
      <c r="ACR7061" s="60"/>
      <c r="ACS7061" s="60"/>
      <c r="ACT7061" s="60"/>
      <c r="ACU7061" s="60"/>
      <c r="ACV7061" s="60"/>
      <c r="ACW7061" s="60"/>
      <c r="ACX7061" s="60"/>
      <c r="ACY7061" s="60">
        <v>0.98162647322465402</v>
      </c>
      <c r="ACZ7061" s="60"/>
      <c r="ADA7061" s="60"/>
      <c r="ADB7061" s="60"/>
      <c r="ADC7061" s="60"/>
      <c r="ADD7061" s="60"/>
      <c r="ADE7061" s="60"/>
    </row>
    <row r="7062" spans="760:785" x14ac:dyDescent="0.25">
      <c r="ACF7062" s="60"/>
      <c r="ACG7062" s="60"/>
      <c r="ACH7062" s="60"/>
      <c r="ACI7062" s="60"/>
      <c r="ACJ7062" s="60"/>
      <c r="ACK7062" s="60"/>
      <c r="ACL7062" s="60"/>
      <c r="ACM7062" s="60"/>
      <c r="ACN7062" s="60"/>
      <c r="ACO7062" s="60"/>
      <c r="ACP7062" s="60"/>
      <c r="ACQ7062" s="60"/>
      <c r="ACR7062" s="60"/>
      <c r="ACS7062" s="60"/>
      <c r="ACT7062" s="60"/>
      <c r="ACU7062" s="60"/>
      <c r="ACV7062" s="60"/>
      <c r="ACW7062" s="60"/>
      <c r="ACX7062" s="60"/>
      <c r="ACY7062" s="60">
        <v>0.981625576311704</v>
      </c>
      <c r="ACZ7062" s="60"/>
      <c r="ADA7062" s="60"/>
      <c r="ADB7062" s="60"/>
      <c r="ADC7062" s="60"/>
      <c r="ADD7062" s="60"/>
      <c r="ADE7062" s="60"/>
    </row>
    <row r="7063" spans="760:785" x14ac:dyDescent="0.25">
      <c r="ACF7063" s="60"/>
      <c r="ACG7063" s="60"/>
      <c r="ACH7063" s="60"/>
      <c r="ACI7063" s="60"/>
      <c r="ACJ7063" s="60"/>
      <c r="ACK7063" s="60"/>
      <c r="ACL7063" s="60"/>
      <c r="ACM7063" s="60"/>
      <c r="ACN7063" s="60"/>
      <c r="ACO7063" s="60"/>
      <c r="ACP7063" s="60"/>
      <c r="ACQ7063" s="60"/>
      <c r="ACR7063" s="60"/>
      <c r="ACS7063" s="60"/>
      <c r="ACT7063" s="60"/>
      <c r="ACU7063" s="60"/>
      <c r="ACV7063" s="60"/>
      <c r="ACW7063" s="60"/>
      <c r="ACX7063" s="60"/>
      <c r="ACY7063" s="60">
        <v>0.98159565517871605</v>
      </c>
      <c r="ACZ7063" s="60"/>
      <c r="ADA7063" s="60"/>
      <c r="ADB7063" s="60"/>
      <c r="ADC7063" s="60"/>
      <c r="ADD7063" s="60"/>
      <c r="ADE7063" s="60"/>
    </row>
    <row r="7064" spans="760:785" x14ac:dyDescent="0.25">
      <c r="ACF7064" s="60"/>
      <c r="ACG7064" s="60"/>
      <c r="ACH7064" s="60"/>
      <c r="ACI7064" s="60"/>
      <c r="ACJ7064" s="60"/>
      <c r="ACK7064" s="60"/>
      <c r="ACL7064" s="60"/>
      <c r="ACM7064" s="60"/>
      <c r="ACN7064" s="60"/>
      <c r="ACO7064" s="60"/>
      <c r="ACP7064" s="60"/>
      <c r="ACQ7064" s="60"/>
      <c r="ACR7064" s="60"/>
      <c r="ACS7064" s="60"/>
      <c r="ACT7064" s="60"/>
      <c r="ACU7064" s="60"/>
      <c r="ACV7064" s="60"/>
      <c r="ACW7064" s="60"/>
      <c r="ACX7064" s="60"/>
      <c r="ACY7064" s="60">
        <v>0.98159195135407296</v>
      </c>
      <c r="ACZ7064" s="60"/>
      <c r="ADA7064" s="60"/>
      <c r="ADB7064" s="60"/>
      <c r="ADC7064" s="60"/>
      <c r="ADD7064" s="60"/>
      <c r="ADE7064" s="60"/>
    </row>
    <row r="7065" spans="760:785" x14ac:dyDescent="0.25">
      <c r="ACF7065" s="60"/>
      <c r="ACG7065" s="60"/>
      <c r="ACH7065" s="60"/>
      <c r="ACI7065" s="60"/>
      <c r="ACJ7065" s="60"/>
      <c r="ACK7065" s="60"/>
      <c r="ACL7065" s="60"/>
      <c r="ACM7065" s="60"/>
      <c r="ACN7065" s="60"/>
      <c r="ACO7065" s="60"/>
      <c r="ACP7065" s="60"/>
      <c r="ACQ7065" s="60"/>
      <c r="ACR7065" s="60"/>
      <c r="ACS7065" s="60"/>
      <c r="ACT7065" s="60"/>
      <c r="ACU7065" s="60"/>
      <c r="ACV7065" s="60"/>
      <c r="ACW7065" s="60"/>
      <c r="ACX7065" s="60"/>
      <c r="ACY7065" s="60">
        <v>0.98159136703780503</v>
      </c>
      <c r="ACZ7065" s="60"/>
      <c r="ADA7065" s="60"/>
      <c r="ADB7065" s="60"/>
      <c r="ADC7065" s="60"/>
      <c r="ADD7065" s="60"/>
      <c r="ADE7065" s="60"/>
    </row>
    <row r="7066" spans="760:785" x14ac:dyDescent="0.25">
      <c r="ACF7066" s="60"/>
      <c r="ACG7066" s="60"/>
      <c r="ACH7066" s="60"/>
      <c r="ACI7066" s="60"/>
      <c r="ACJ7066" s="60"/>
      <c r="ACK7066" s="60"/>
      <c r="ACL7066" s="60"/>
      <c r="ACM7066" s="60"/>
      <c r="ACN7066" s="60"/>
      <c r="ACO7066" s="60"/>
      <c r="ACP7066" s="60"/>
      <c r="ACQ7066" s="60"/>
      <c r="ACR7066" s="60"/>
      <c r="ACS7066" s="60"/>
      <c r="ACT7066" s="60"/>
      <c r="ACU7066" s="60"/>
      <c r="ACV7066" s="60"/>
      <c r="ACW7066" s="60"/>
      <c r="ACX7066" s="60"/>
      <c r="ACY7066" s="60">
        <v>0.98157175442736999</v>
      </c>
      <c r="ACZ7066" s="60"/>
      <c r="ADA7066" s="60"/>
      <c r="ADB7066" s="60"/>
      <c r="ADC7066" s="60"/>
      <c r="ADD7066" s="60"/>
      <c r="ADE7066" s="60"/>
    </row>
    <row r="7067" spans="760:785" x14ac:dyDescent="0.25">
      <c r="ACF7067" s="60"/>
      <c r="ACG7067" s="60"/>
      <c r="ACH7067" s="60"/>
      <c r="ACI7067" s="60"/>
      <c r="ACJ7067" s="60"/>
      <c r="ACK7067" s="60"/>
      <c r="ACL7067" s="60"/>
      <c r="ACM7067" s="60"/>
      <c r="ACN7067" s="60"/>
      <c r="ACO7067" s="60"/>
      <c r="ACP7067" s="60"/>
      <c r="ACQ7067" s="60"/>
      <c r="ACR7067" s="60"/>
      <c r="ACS7067" s="60"/>
      <c r="ACT7067" s="60"/>
      <c r="ACU7067" s="60"/>
      <c r="ACV7067" s="60"/>
      <c r="ACW7067" s="60"/>
      <c r="ACX7067" s="60"/>
      <c r="ACY7067" s="60">
        <v>0.981563664995872</v>
      </c>
      <c r="ACZ7067" s="60"/>
      <c r="ADA7067" s="60"/>
      <c r="ADB7067" s="60"/>
      <c r="ADC7067" s="60"/>
      <c r="ADD7067" s="60"/>
      <c r="ADE7067" s="60"/>
    </row>
    <row r="7068" spans="760:785" x14ac:dyDescent="0.25">
      <c r="ACF7068" s="60"/>
      <c r="ACG7068" s="60"/>
      <c r="ACH7068" s="60"/>
      <c r="ACI7068" s="60"/>
      <c r="ACJ7068" s="60"/>
      <c r="ACK7068" s="60"/>
      <c r="ACL7068" s="60"/>
      <c r="ACM7068" s="60"/>
      <c r="ACN7068" s="60"/>
      <c r="ACO7068" s="60"/>
      <c r="ACP7068" s="60"/>
      <c r="ACQ7068" s="60"/>
      <c r="ACR7068" s="60"/>
      <c r="ACS7068" s="60"/>
      <c r="ACT7068" s="60"/>
      <c r="ACU7068" s="60"/>
      <c r="ACV7068" s="60"/>
      <c r="ACW7068" s="60"/>
      <c r="ACX7068" s="60"/>
      <c r="ACY7068" s="60">
        <v>0.98156056290634897</v>
      </c>
      <c r="ACZ7068" s="60"/>
      <c r="ADA7068" s="60"/>
      <c r="ADB7068" s="60"/>
      <c r="ADC7068" s="60"/>
      <c r="ADD7068" s="60"/>
      <c r="ADE7068" s="60"/>
    </row>
    <row r="7069" spans="760:785" x14ac:dyDescent="0.25">
      <c r="ACF7069" s="60"/>
      <c r="ACG7069" s="60"/>
      <c r="ACH7069" s="60"/>
      <c r="ACI7069" s="60"/>
      <c r="ACJ7069" s="60"/>
      <c r="ACK7069" s="60"/>
      <c r="ACL7069" s="60"/>
      <c r="ACM7069" s="60"/>
      <c r="ACN7069" s="60"/>
      <c r="ACO7069" s="60"/>
      <c r="ACP7069" s="60"/>
      <c r="ACQ7069" s="60"/>
      <c r="ACR7069" s="60"/>
      <c r="ACS7069" s="60"/>
      <c r="ACT7069" s="60"/>
      <c r="ACU7069" s="60"/>
      <c r="ACV7069" s="60"/>
      <c r="ACW7069" s="60"/>
      <c r="ACX7069" s="60"/>
      <c r="ACY7069" s="60">
        <v>0.98155174147337398</v>
      </c>
      <c r="ACZ7069" s="60"/>
      <c r="ADA7069" s="60"/>
      <c r="ADB7069" s="60"/>
      <c r="ADC7069" s="60"/>
      <c r="ADD7069" s="60"/>
      <c r="ADE7069" s="60"/>
    </row>
    <row r="7070" spans="760:785" x14ac:dyDescent="0.25">
      <c r="ACF7070" s="60"/>
      <c r="ACG7070" s="60"/>
      <c r="ACH7070" s="60"/>
      <c r="ACI7070" s="60"/>
      <c r="ACJ7070" s="60"/>
      <c r="ACK7070" s="60"/>
      <c r="ACL7070" s="60"/>
      <c r="ACM7070" s="60"/>
      <c r="ACN7070" s="60"/>
      <c r="ACO7070" s="60"/>
      <c r="ACP7070" s="60"/>
      <c r="ACQ7070" s="60"/>
      <c r="ACR7070" s="60"/>
      <c r="ACS7070" s="60"/>
      <c r="ACT7070" s="60"/>
      <c r="ACU7070" s="60"/>
      <c r="ACV7070" s="60"/>
      <c r="ACW7070" s="60"/>
      <c r="ACX7070" s="60"/>
      <c r="ACY7070" s="60">
        <v>0.98154413001553598</v>
      </c>
      <c r="ACZ7070" s="60"/>
      <c r="ADA7070" s="60"/>
      <c r="ADB7070" s="60"/>
      <c r="ADC7070" s="60"/>
      <c r="ADD7070" s="60"/>
      <c r="ADE7070" s="60"/>
    </row>
    <row r="7071" spans="760:785" x14ac:dyDescent="0.25">
      <c r="ACF7071" s="60"/>
      <c r="ACG7071" s="60"/>
      <c r="ACH7071" s="60"/>
      <c r="ACI7071" s="60"/>
      <c r="ACJ7071" s="60"/>
      <c r="ACK7071" s="60"/>
      <c r="ACL7071" s="60"/>
      <c r="ACM7071" s="60"/>
      <c r="ACN7071" s="60"/>
      <c r="ACO7071" s="60"/>
      <c r="ACP7071" s="60"/>
      <c r="ACQ7071" s="60"/>
      <c r="ACR7071" s="60"/>
      <c r="ACS7071" s="60"/>
      <c r="ACT7071" s="60"/>
      <c r="ACU7071" s="60"/>
      <c r="ACV7071" s="60"/>
      <c r="ACW7071" s="60"/>
      <c r="ACX7071" s="60"/>
      <c r="ACY7071" s="60">
        <v>0.98154338793789098</v>
      </c>
      <c r="ACZ7071" s="60"/>
      <c r="ADA7071" s="60"/>
      <c r="ADB7071" s="60"/>
      <c r="ADC7071" s="60"/>
      <c r="ADD7071" s="60"/>
      <c r="ADE7071" s="60"/>
    </row>
    <row r="7072" spans="760:785" x14ac:dyDescent="0.25">
      <c r="ACF7072" s="60"/>
      <c r="ACG7072" s="60"/>
      <c r="ACH7072" s="60"/>
      <c r="ACI7072" s="60"/>
      <c r="ACJ7072" s="60"/>
      <c r="ACK7072" s="60"/>
      <c r="ACL7072" s="60"/>
      <c r="ACM7072" s="60"/>
      <c r="ACN7072" s="60"/>
      <c r="ACO7072" s="60"/>
      <c r="ACP7072" s="60"/>
      <c r="ACQ7072" s="60"/>
      <c r="ACR7072" s="60"/>
      <c r="ACS7072" s="60"/>
      <c r="ACT7072" s="60"/>
      <c r="ACU7072" s="60"/>
      <c r="ACV7072" s="60"/>
      <c r="ACW7072" s="60"/>
      <c r="ACX7072" s="60"/>
      <c r="ACY7072" s="60">
        <v>0.98154276805270502</v>
      </c>
      <c r="ACZ7072" s="60"/>
      <c r="ADA7072" s="60"/>
      <c r="ADB7072" s="60"/>
      <c r="ADC7072" s="60"/>
      <c r="ADD7072" s="60"/>
      <c r="ADE7072" s="60"/>
    </row>
    <row r="7073" spans="760:785" x14ac:dyDescent="0.25">
      <c r="ACF7073" s="60"/>
      <c r="ACG7073" s="60"/>
      <c r="ACH7073" s="60"/>
      <c r="ACI7073" s="60"/>
      <c r="ACJ7073" s="60"/>
      <c r="ACK7073" s="60"/>
      <c r="ACL7073" s="60"/>
      <c r="ACM7073" s="60"/>
      <c r="ACN7073" s="60"/>
      <c r="ACO7073" s="60"/>
      <c r="ACP7073" s="60"/>
      <c r="ACQ7073" s="60"/>
      <c r="ACR7073" s="60"/>
      <c r="ACS7073" s="60"/>
      <c r="ACT7073" s="60"/>
      <c r="ACU7073" s="60"/>
      <c r="ACV7073" s="60"/>
      <c r="ACW7073" s="60"/>
      <c r="ACX7073" s="60"/>
      <c r="ACY7073" s="60">
        <v>0.98154252591532598</v>
      </c>
      <c r="ACZ7073" s="60"/>
      <c r="ADA7073" s="60"/>
      <c r="ADB7073" s="60"/>
      <c r="ADC7073" s="60"/>
      <c r="ADD7073" s="60"/>
      <c r="ADE7073" s="60"/>
    </row>
    <row r="7074" spans="760:785" x14ac:dyDescent="0.25">
      <c r="ACF7074" s="60"/>
      <c r="ACG7074" s="60"/>
      <c r="ACH7074" s="60"/>
      <c r="ACI7074" s="60"/>
      <c r="ACJ7074" s="60"/>
      <c r="ACK7074" s="60"/>
      <c r="ACL7074" s="60"/>
      <c r="ACM7074" s="60"/>
      <c r="ACN7074" s="60"/>
      <c r="ACO7074" s="60"/>
      <c r="ACP7074" s="60"/>
      <c r="ACQ7074" s="60"/>
      <c r="ACR7074" s="60"/>
      <c r="ACS7074" s="60"/>
      <c r="ACT7074" s="60"/>
      <c r="ACU7074" s="60"/>
      <c r="ACV7074" s="60"/>
      <c r="ACW7074" s="60"/>
      <c r="ACX7074" s="60"/>
      <c r="ACY7074" s="60">
        <v>0.98152692518006501</v>
      </c>
      <c r="ACZ7074" s="60"/>
      <c r="ADA7074" s="60"/>
      <c r="ADB7074" s="60"/>
      <c r="ADC7074" s="60"/>
      <c r="ADD7074" s="60"/>
      <c r="ADE7074" s="60"/>
    </row>
    <row r="7075" spans="760:785" x14ac:dyDescent="0.25">
      <c r="ACF7075" s="60"/>
      <c r="ACG7075" s="60"/>
      <c r="ACH7075" s="60"/>
      <c r="ACI7075" s="60"/>
      <c r="ACJ7075" s="60"/>
      <c r="ACK7075" s="60"/>
      <c r="ACL7075" s="60"/>
      <c r="ACM7075" s="60"/>
      <c r="ACN7075" s="60"/>
      <c r="ACO7075" s="60"/>
      <c r="ACP7075" s="60"/>
      <c r="ACQ7075" s="60"/>
      <c r="ACR7075" s="60"/>
      <c r="ACS7075" s="60"/>
      <c r="ACT7075" s="60"/>
      <c r="ACU7075" s="60"/>
      <c r="ACV7075" s="60"/>
      <c r="ACW7075" s="60"/>
      <c r="ACX7075" s="60"/>
      <c r="ACY7075" s="60">
        <v>0.98151808845793298</v>
      </c>
      <c r="ACZ7075" s="60"/>
      <c r="ADA7075" s="60"/>
      <c r="ADB7075" s="60"/>
      <c r="ADC7075" s="60"/>
      <c r="ADD7075" s="60"/>
      <c r="ADE7075" s="60"/>
    </row>
    <row r="7076" spans="760:785" x14ac:dyDescent="0.25">
      <c r="ACF7076" s="60"/>
      <c r="ACG7076" s="60"/>
      <c r="ACH7076" s="60"/>
      <c r="ACI7076" s="60"/>
      <c r="ACJ7076" s="60"/>
      <c r="ACK7076" s="60"/>
      <c r="ACL7076" s="60"/>
      <c r="ACM7076" s="60"/>
      <c r="ACN7076" s="60"/>
      <c r="ACO7076" s="60"/>
      <c r="ACP7076" s="60"/>
      <c r="ACQ7076" s="60"/>
      <c r="ACR7076" s="60"/>
      <c r="ACS7076" s="60"/>
      <c r="ACT7076" s="60"/>
      <c r="ACU7076" s="60"/>
      <c r="ACV7076" s="60"/>
      <c r="ACW7076" s="60"/>
      <c r="ACX7076" s="60"/>
      <c r="ACY7076" s="60">
        <v>0.98151470019096099</v>
      </c>
      <c r="ACZ7076" s="60"/>
      <c r="ADA7076" s="60"/>
      <c r="ADB7076" s="60"/>
      <c r="ADC7076" s="60"/>
      <c r="ADD7076" s="60"/>
      <c r="ADE7076" s="60"/>
    </row>
    <row r="7077" spans="760:785" x14ac:dyDescent="0.25">
      <c r="ACF7077" s="60"/>
      <c r="ACG7077" s="60"/>
      <c r="ACH7077" s="60"/>
      <c r="ACI7077" s="60"/>
      <c r="ACJ7077" s="60"/>
      <c r="ACK7077" s="60"/>
      <c r="ACL7077" s="60"/>
      <c r="ACM7077" s="60"/>
      <c r="ACN7077" s="60"/>
      <c r="ACO7077" s="60"/>
      <c r="ACP7077" s="60"/>
      <c r="ACQ7077" s="60"/>
      <c r="ACR7077" s="60"/>
      <c r="ACS7077" s="60"/>
      <c r="ACT7077" s="60"/>
      <c r="ACU7077" s="60"/>
      <c r="ACV7077" s="60"/>
      <c r="ACW7077" s="60"/>
      <c r="ACX7077" s="60"/>
      <c r="ACY7077" s="60">
        <v>0.98151000092532503</v>
      </c>
      <c r="ACZ7077" s="60"/>
      <c r="ADA7077" s="60"/>
      <c r="ADB7077" s="60"/>
      <c r="ADC7077" s="60"/>
      <c r="ADD7077" s="60"/>
      <c r="ADE7077" s="60"/>
    </row>
    <row r="7078" spans="760:785" x14ac:dyDescent="0.25">
      <c r="ACF7078" s="60"/>
      <c r="ACG7078" s="60"/>
      <c r="ACH7078" s="60"/>
      <c r="ACI7078" s="60"/>
      <c r="ACJ7078" s="60"/>
      <c r="ACK7078" s="60"/>
      <c r="ACL7078" s="60"/>
      <c r="ACM7078" s="60"/>
      <c r="ACN7078" s="60"/>
      <c r="ACO7078" s="60"/>
      <c r="ACP7078" s="60"/>
      <c r="ACQ7078" s="60"/>
      <c r="ACR7078" s="60"/>
      <c r="ACS7078" s="60"/>
      <c r="ACT7078" s="60"/>
      <c r="ACU7078" s="60"/>
      <c r="ACV7078" s="60"/>
      <c r="ACW7078" s="60"/>
      <c r="ACX7078" s="60"/>
      <c r="ACY7078" s="60">
        <v>0.98150279741587299</v>
      </c>
      <c r="ACZ7078" s="60"/>
      <c r="ADA7078" s="60"/>
      <c r="ADB7078" s="60"/>
      <c r="ADC7078" s="60"/>
      <c r="ADD7078" s="60"/>
      <c r="ADE7078" s="60"/>
    </row>
    <row r="7079" spans="760:785" x14ac:dyDescent="0.25">
      <c r="ACF7079" s="60"/>
      <c r="ACG7079" s="60"/>
      <c r="ACH7079" s="60"/>
      <c r="ACI7079" s="60"/>
      <c r="ACJ7079" s="60"/>
      <c r="ACK7079" s="60"/>
      <c r="ACL7079" s="60"/>
      <c r="ACM7079" s="60"/>
      <c r="ACN7079" s="60"/>
      <c r="ACO7079" s="60"/>
      <c r="ACP7079" s="60"/>
      <c r="ACQ7079" s="60"/>
      <c r="ACR7079" s="60"/>
      <c r="ACS7079" s="60"/>
      <c r="ACT7079" s="60"/>
      <c r="ACU7079" s="60"/>
      <c r="ACV7079" s="60"/>
      <c r="ACW7079" s="60"/>
      <c r="ACX7079" s="60"/>
      <c r="ACY7079" s="60">
        <v>0.98150015345123898</v>
      </c>
      <c r="ACZ7079" s="60"/>
      <c r="ADA7079" s="60"/>
      <c r="ADB7079" s="60"/>
      <c r="ADC7079" s="60"/>
      <c r="ADD7079" s="60"/>
      <c r="ADE7079" s="60"/>
    </row>
    <row r="7080" spans="760:785" x14ac:dyDescent="0.25">
      <c r="ACF7080" s="60"/>
      <c r="ACG7080" s="60"/>
      <c r="ACH7080" s="60"/>
      <c r="ACI7080" s="60"/>
      <c r="ACJ7080" s="60"/>
      <c r="ACK7080" s="60"/>
      <c r="ACL7080" s="60"/>
      <c r="ACM7080" s="60"/>
      <c r="ACN7080" s="60"/>
      <c r="ACO7080" s="60"/>
      <c r="ACP7080" s="60"/>
      <c r="ACQ7080" s="60"/>
      <c r="ACR7080" s="60"/>
      <c r="ACS7080" s="60"/>
      <c r="ACT7080" s="60"/>
      <c r="ACU7080" s="60"/>
      <c r="ACV7080" s="60"/>
      <c r="ACW7080" s="60"/>
      <c r="ACX7080" s="60"/>
      <c r="ACY7080" s="60">
        <v>0.98149113293208701</v>
      </c>
      <c r="ACZ7080" s="60"/>
      <c r="ADA7080" s="60"/>
      <c r="ADB7080" s="60"/>
      <c r="ADC7080" s="60"/>
      <c r="ADD7080" s="60"/>
      <c r="ADE7080" s="60"/>
    </row>
    <row r="7081" spans="760:785" x14ac:dyDescent="0.25">
      <c r="ACF7081" s="60"/>
      <c r="ACG7081" s="60"/>
      <c r="ACH7081" s="60"/>
      <c r="ACI7081" s="60"/>
      <c r="ACJ7081" s="60"/>
      <c r="ACK7081" s="60"/>
      <c r="ACL7081" s="60"/>
      <c r="ACM7081" s="60"/>
      <c r="ACN7081" s="60"/>
      <c r="ACO7081" s="60"/>
      <c r="ACP7081" s="60"/>
      <c r="ACQ7081" s="60"/>
      <c r="ACR7081" s="60"/>
      <c r="ACS7081" s="60"/>
      <c r="ACT7081" s="60"/>
      <c r="ACU7081" s="60"/>
      <c r="ACV7081" s="60"/>
      <c r="ACW7081" s="60"/>
      <c r="ACX7081" s="60"/>
      <c r="ACY7081" s="60">
        <v>0.98148314724671304</v>
      </c>
      <c r="ACZ7081" s="60"/>
      <c r="ADA7081" s="60"/>
      <c r="ADB7081" s="60"/>
      <c r="ADC7081" s="60"/>
      <c r="ADD7081" s="60"/>
      <c r="ADE7081" s="60"/>
    </row>
    <row r="7082" spans="760:785" x14ac:dyDescent="0.25">
      <c r="ACF7082" s="60"/>
      <c r="ACG7082" s="60"/>
      <c r="ACH7082" s="60"/>
      <c r="ACI7082" s="60"/>
      <c r="ACJ7082" s="60"/>
      <c r="ACK7082" s="60"/>
      <c r="ACL7082" s="60"/>
      <c r="ACM7082" s="60"/>
      <c r="ACN7082" s="60"/>
      <c r="ACO7082" s="60"/>
      <c r="ACP7082" s="60"/>
      <c r="ACQ7082" s="60"/>
      <c r="ACR7082" s="60"/>
      <c r="ACS7082" s="60"/>
      <c r="ACT7082" s="60"/>
      <c r="ACU7082" s="60"/>
      <c r="ACV7082" s="60"/>
      <c r="ACW7082" s="60"/>
      <c r="ACX7082" s="60"/>
      <c r="ACY7082" s="60">
        <v>0.98147875587520395</v>
      </c>
      <c r="ACZ7082" s="60"/>
      <c r="ADA7082" s="60"/>
      <c r="ADB7082" s="60"/>
      <c r="ADC7082" s="60"/>
      <c r="ADD7082" s="60"/>
      <c r="ADE7082" s="60"/>
    </row>
    <row r="7083" spans="760:785" x14ac:dyDescent="0.25">
      <c r="ACF7083" s="60"/>
      <c r="ACG7083" s="60"/>
      <c r="ACH7083" s="60"/>
      <c r="ACI7083" s="60"/>
      <c r="ACJ7083" s="60"/>
      <c r="ACK7083" s="60"/>
      <c r="ACL7083" s="60"/>
      <c r="ACM7083" s="60"/>
      <c r="ACN7083" s="60"/>
      <c r="ACO7083" s="60"/>
      <c r="ACP7083" s="60"/>
      <c r="ACQ7083" s="60"/>
      <c r="ACR7083" s="60"/>
      <c r="ACS7083" s="60"/>
      <c r="ACT7083" s="60"/>
      <c r="ACU7083" s="60"/>
      <c r="ACV7083" s="60"/>
      <c r="ACW7083" s="60"/>
      <c r="ACX7083" s="60"/>
      <c r="ACY7083" s="60">
        <v>0.98147580978627502</v>
      </c>
      <c r="ACZ7083" s="60"/>
      <c r="ADA7083" s="60"/>
      <c r="ADB7083" s="60"/>
      <c r="ADC7083" s="60"/>
      <c r="ADD7083" s="60"/>
      <c r="ADE7083" s="60"/>
    </row>
    <row r="7084" spans="760:785" x14ac:dyDescent="0.25">
      <c r="ACF7084" s="60"/>
      <c r="ACG7084" s="60"/>
      <c r="ACH7084" s="60"/>
      <c r="ACI7084" s="60"/>
      <c r="ACJ7084" s="60"/>
      <c r="ACK7084" s="60"/>
      <c r="ACL7084" s="60"/>
      <c r="ACM7084" s="60"/>
      <c r="ACN7084" s="60"/>
      <c r="ACO7084" s="60"/>
      <c r="ACP7084" s="60"/>
      <c r="ACQ7084" s="60"/>
      <c r="ACR7084" s="60"/>
      <c r="ACS7084" s="60"/>
      <c r="ACT7084" s="60"/>
      <c r="ACU7084" s="60"/>
      <c r="ACV7084" s="60"/>
      <c r="ACW7084" s="60"/>
      <c r="ACX7084" s="60"/>
      <c r="ACY7084" s="60">
        <v>0.98147088217200695</v>
      </c>
      <c r="ACZ7084" s="60"/>
      <c r="ADA7084" s="60"/>
      <c r="ADB7084" s="60"/>
      <c r="ADC7084" s="60"/>
      <c r="ADD7084" s="60"/>
      <c r="ADE7084" s="60"/>
    </row>
    <row r="7085" spans="760:785" x14ac:dyDescent="0.25">
      <c r="ACF7085" s="60"/>
      <c r="ACG7085" s="60"/>
      <c r="ACH7085" s="60"/>
      <c r="ACI7085" s="60"/>
      <c r="ACJ7085" s="60"/>
      <c r="ACK7085" s="60"/>
      <c r="ACL7085" s="60"/>
      <c r="ACM7085" s="60"/>
      <c r="ACN7085" s="60"/>
      <c r="ACO7085" s="60"/>
      <c r="ACP7085" s="60"/>
      <c r="ACQ7085" s="60"/>
      <c r="ACR7085" s="60"/>
      <c r="ACS7085" s="60"/>
      <c r="ACT7085" s="60"/>
      <c r="ACU7085" s="60"/>
      <c r="ACV7085" s="60"/>
      <c r="ACW7085" s="60"/>
      <c r="ACX7085" s="60"/>
      <c r="ACY7085" s="60">
        <v>0.98147057606970001</v>
      </c>
      <c r="ACZ7085" s="60"/>
      <c r="ADA7085" s="60"/>
      <c r="ADB7085" s="60"/>
      <c r="ADC7085" s="60"/>
      <c r="ADD7085" s="60"/>
      <c r="ADE7085" s="60"/>
    </row>
    <row r="7086" spans="760:785" x14ac:dyDescent="0.25">
      <c r="ACF7086" s="60"/>
      <c r="ACG7086" s="60"/>
      <c r="ACH7086" s="60"/>
      <c r="ACI7086" s="60"/>
      <c r="ACJ7086" s="60"/>
      <c r="ACK7086" s="60"/>
      <c r="ACL7086" s="60"/>
      <c r="ACM7086" s="60"/>
      <c r="ACN7086" s="60"/>
      <c r="ACO7086" s="60"/>
      <c r="ACP7086" s="60"/>
      <c r="ACQ7086" s="60"/>
      <c r="ACR7086" s="60"/>
      <c r="ACS7086" s="60"/>
      <c r="ACT7086" s="60"/>
      <c r="ACU7086" s="60"/>
      <c r="ACV7086" s="60"/>
      <c r="ACW7086" s="60"/>
      <c r="ACX7086" s="60"/>
      <c r="ACY7086" s="60">
        <v>0.98146683493499298</v>
      </c>
      <c r="ACZ7086" s="60"/>
      <c r="ADA7086" s="60"/>
      <c r="ADB7086" s="60"/>
      <c r="ADC7086" s="60"/>
      <c r="ADD7086" s="60"/>
      <c r="ADE7086" s="60"/>
    </row>
    <row r="7087" spans="760:785" x14ac:dyDescent="0.25">
      <c r="ACF7087" s="60"/>
      <c r="ACG7087" s="60"/>
      <c r="ACH7087" s="60"/>
      <c r="ACI7087" s="60"/>
      <c r="ACJ7087" s="60"/>
      <c r="ACK7087" s="60"/>
      <c r="ACL7087" s="60"/>
      <c r="ACM7087" s="60"/>
      <c r="ACN7087" s="60"/>
      <c r="ACO7087" s="60"/>
      <c r="ACP7087" s="60"/>
      <c r="ACQ7087" s="60"/>
      <c r="ACR7087" s="60"/>
      <c r="ACS7087" s="60"/>
      <c r="ACT7087" s="60"/>
      <c r="ACU7087" s="60"/>
      <c r="ACV7087" s="60"/>
      <c r="ACW7087" s="60"/>
      <c r="ACX7087" s="60"/>
      <c r="ACY7087" s="60">
        <v>0.98144696017504596</v>
      </c>
      <c r="ACZ7087" s="60"/>
      <c r="ADA7087" s="60"/>
      <c r="ADB7087" s="60"/>
      <c r="ADC7087" s="60"/>
      <c r="ADD7087" s="60"/>
      <c r="ADE7087" s="60"/>
    </row>
    <row r="7088" spans="760:785" x14ac:dyDescent="0.25">
      <c r="ACF7088" s="60"/>
      <c r="ACG7088" s="60"/>
      <c r="ACH7088" s="60"/>
      <c r="ACI7088" s="60"/>
      <c r="ACJ7088" s="60"/>
      <c r="ACK7088" s="60"/>
      <c r="ACL7088" s="60"/>
      <c r="ACM7088" s="60"/>
      <c r="ACN7088" s="60"/>
      <c r="ACO7088" s="60"/>
      <c r="ACP7088" s="60"/>
      <c r="ACQ7088" s="60"/>
      <c r="ACR7088" s="60"/>
      <c r="ACS7088" s="60"/>
      <c r="ACT7088" s="60"/>
      <c r="ACU7088" s="60"/>
      <c r="ACV7088" s="60"/>
      <c r="ACW7088" s="60"/>
      <c r="ACX7088" s="60"/>
      <c r="ACY7088" s="60">
        <v>0.98144004300095</v>
      </c>
      <c r="ACZ7088" s="60"/>
      <c r="ADA7088" s="60"/>
      <c r="ADB7088" s="60"/>
      <c r="ADC7088" s="60"/>
      <c r="ADD7088" s="60"/>
      <c r="ADE7088" s="60"/>
    </row>
    <row r="7089" spans="760:785" x14ac:dyDescent="0.25">
      <c r="ACF7089" s="60"/>
      <c r="ACG7089" s="60"/>
      <c r="ACH7089" s="60"/>
      <c r="ACI7089" s="60"/>
      <c r="ACJ7089" s="60"/>
      <c r="ACK7089" s="60"/>
      <c r="ACL7089" s="60"/>
      <c r="ACM7089" s="60"/>
      <c r="ACN7089" s="60"/>
      <c r="ACO7089" s="60"/>
      <c r="ACP7089" s="60"/>
      <c r="ACQ7089" s="60"/>
      <c r="ACR7089" s="60"/>
      <c r="ACS7089" s="60"/>
      <c r="ACT7089" s="60"/>
      <c r="ACU7089" s="60"/>
      <c r="ACV7089" s="60"/>
      <c r="ACW7089" s="60"/>
      <c r="ACX7089" s="60"/>
      <c r="ACY7089" s="60">
        <v>0.98142963019471496</v>
      </c>
      <c r="ACZ7089" s="60"/>
      <c r="ADA7089" s="60"/>
      <c r="ADB7089" s="60"/>
      <c r="ADC7089" s="60"/>
      <c r="ADD7089" s="60"/>
      <c r="ADE7089" s="60"/>
    </row>
    <row r="7090" spans="760:785" x14ac:dyDescent="0.25">
      <c r="ACF7090" s="60"/>
      <c r="ACG7090" s="60"/>
      <c r="ACH7090" s="60"/>
      <c r="ACI7090" s="60"/>
      <c r="ACJ7090" s="60"/>
      <c r="ACK7090" s="60"/>
      <c r="ACL7090" s="60"/>
      <c r="ACM7090" s="60"/>
      <c r="ACN7090" s="60"/>
      <c r="ACO7090" s="60"/>
      <c r="ACP7090" s="60"/>
      <c r="ACQ7090" s="60"/>
      <c r="ACR7090" s="60"/>
      <c r="ACS7090" s="60"/>
      <c r="ACT7090" s="60"/>
      <c r="ACU7090" s="60"/>
      <c r="ACV7090" s="60"/>
      <c r="ACW7090" s="60"/>
      <c r="ACX7090" s="60"/>
      <c r="ACY7090" s="60">
        <v>0.98142847103316699</v>
      </c>
      <c r="ACZ7090" s="60"/>
      <c r="ADA7090" s="60"/>
      <c r="ADB7090" s="60"/>
      <c r="ADC7090" s="60"/>
      <c r="ADD7090" s="60"/>
      <c r="ADE7090" s="60"/>
    </row>
    <row r="7091" spans="760:785" x14ac:dyDescent="0.25">
      <c r="ACF7091" s="60"/>
      <c r="ACG7091" s="60"/>
      <c r="ACH7091" s="60"/>
      <c r="ACI7091" s="60"/>
      <c r="ACJ7091" s="60"/>
      <c r="ACK7091" s="60"/>
      <c r="ACL7091" s="60"/>
      <c r="ACM7091" s="60"/>
      <c r="ACN7091" s="60"/>
      <c r="ACO7091" s="60"/>
      <c r="ACP7091" s="60"/>
      <c r="ACQ7091" s="60"/>
      <c r="ACR7091" s="60"/>
      <c r="ACS7091" s="60"/>
      <c r="ACT7091" s="60"/>
      <c r="ACU7091" s="60"/>
      <c r="ACV7091" s="60"/>
      <c r="ACW7091" s="60"/>
      <c r="ACX7091" s="60"/>
      <c r="ACY7091" s="60">
        <v>0.98142618338244603</v>
      </c>
      <c r="ACZ7091" s="60"/>
      <c r="ADA7091" s="60"/>
      <c r="ADB7091" s="60"/>
      <c r="ADC7091" s="60"/>
      <c r="ADD7091" s="60"/>
      <c r="ADE7091" s="60"/>
    </row>
    <row r="7092" spans="760:785" x14ac:dyDescent="0.25">
      <c r="ACF7092" s="60"/>
      <c r="ACG7092" s="60"/>
      <c r="ACH7092" s="60"/>
      <c r="ACI7092" s="60"/>
      <c r="ACJ7092" s="60"/>
      <c r="ACK7092" s="60"/>
      <c r="ACL7092" s="60"/>
      <c r="ACM7092" s="60"/>
      <c r="ACN7092" s="60"/>
      <c r="ACO7092" s="60"/>
      <c r="ACP7092" s="60"/>
      <c r="ACQ7092" s="60"/>
      <c r="ACR7092" s="60"/>
      <c r="ACS7092" s="60"/>
      <c r="ACT7092" s="60"/>
      <c r="ACU7092" s="60"/>
      <c r="ACV7092" s="60"/>
      <c r="ACW7092" s="60"/>
      <c r="ACX7092" s="60"/>
      <c r="ACY7092" s="60">
        <v>0.98142366146886095</v>
      </c>
      <c r="ACZ7092" s="60"/>
      <c r="ADA7092" s="60"/>
      <c r="ADB7092" s="60"/>
      <c r="ADC7092" s="60"/>
      <c r="ADD7092" s="60"/>
      <c r="ADE7092" s="60"/>
    </row>
    <row r="7093" spans="760:785" x14ac:dyDescent="0.25">
      <c r="ACF7093" s="60"/>
      <c r="ACG7093" s="60"/>
      <c r="ACH7093" s="60"/>
      <c r="ACI7093" s="60"/>
      <c r="ACJ7093" s="60"/>
      <c r="ACK7093" s="60"/>
      <c r="ACL7093" s="60"/>
      <c r="ACM7093" s="60"/>
      <c r="ACN7093" s="60"/>
      <c r="ACO7093" s="60"/>
      <c r="ACP7093" s="60"/>
      <c r="ACQ7093" s="60"/>
      <c r="ACR7093" s="60"/>
      <c r="ACS7093" s="60"/>
      <c r="ACT7093" s="60"/>
      <c r="ACU7093" s="60"/>
      <c r="ACV7093" s="60"/>
      <c r="ACW7093" s="60"/>
      <c r="ACX7093" s="60"/>
      <c r="ACY7093" s="60">
        <v>0.98141117097487596</v>
      </c>
      <c r="ACZ7093" s="60"/>
      <c r="ADA7093" s="60"/>
      <c r="ADB7093" s="60"/>
      <c r="ADC7093" s="60"/>
      <c r="ADD7093" s="60"/>
      <c r="ADE7093" s="60"/>
    </row>
    <row r="7094" spans="760:785" x14ac:dyDescent="0.25">
      <c r="ACF7094" s="60"/>
      <c r="ACG7094" s="60"/>
      <c r="ACH7094" s="60"/>
      <c r="ACI7094" s="60"/>
      <c r="ACJ7094" s="60"/>
      <c r="ACK7094" s="60"/>
      <c r="ACL7094" s="60"/>
      <c r="ACM7094" s="60"/>
      <c r="ACN7094" s="60"/>
      <c r="ACO7094" s="60"/>
      <c r="ACP7094" s="60"/>
      <c r="ACQ7094" s="60"/>
      <c r="ACR7094" s="60"/>
      <c r="ACS7094" s="60"/>
      <c r="ACT7094" s="60"/>
      <c r="ACU7094" s="60"/>
      <c r="ACV7094" s="60"/>
      <c r="ACW7094" s="60"/>
      <c r="ACX7094" s="60"/>
      <c r="ACY7094" s="60">
        <v>0.98140817307136596</v>
      </c>
      <c r="ACZ7094" s="60"/>
      <c r="ADA7094" s="60"/>
      <c r="ADB7094" s="60"/>
      <c r="ADC7094" s="60"/>
      <c r="ADD7094" s="60"/>
      <c r="ADE7094" s="60"/>
    </row>
    <row r="7095" spans="760:785" x14ac:dyDescent="0.25">
      <c r="ACF7095" s="60"/>
      <c r="ACG7095" s="60"/>
      <c r="ACH7095" s="60"/>
      <c r="ACI7095" s="60"/>
      <c r="ACJ7095" s="60"/>
      <c r="ACK7095" s="60"/>
      <c r="ACL7095" s="60"/>
      <c r="ACM7095" s="60"/>
      <c r="ACN7095" s="60"/>
      <c r="ACO7095" s="60"/>
      <c r="ACP7095" s="60"/>
      <c r="ACQ7095" s="60"/>
      <c r="ACR7095" s="60"/>
      <c r="ACS7095" s="60"/>
      <c r="ACT7095" s="60"/>
      <c r="ACU7095" s="60"/>
      <c r="ACV7095" s="60"/>
      <c r="ACW7095" s="60"/>
      <c r="ACX7095" s="60"/>
      <c r="ACY7095" s="60">
        <v>0.98140511419490395</v>
      </c>
      <c r="ACZ7095" s="60"/>
      <c r="ADA7095" s="60"/>
      <c r="ADB7095" s="60"/>
      <c r="ADC7095" s="60"/>
      <c r="ADD7095" s="60"/>
      <c r="ADE7095" s="60"/>
    </row>
    <row r="7096" spans="760:785" x14ac:dyDescent="0.25">
      <c r="ACF7096" s="60"/>
      <c r="ACG7096" s="60"/>
      <c r="ACH7096" s="60"/>
      <c r="ACI7096" s="60"/>
      <c r="ACJ7096" s="60"/>
      <c r="ACK7096" s="60"/>
      <c r="ACL7096" s="60"/>
      <c r="ACM7096" s="60"/>
      <c r="ACN7096" s="60"/>
      <c r="ACO7096" s="60"/>
      <c r="ACP7096" s="60"/>
      <c r="ACQ7096" s="60"/>
      <c r="ACR7096" s="60"/>
      <c r="ACS7096" s="60"/>
      <c r="ACT7096" s="60"/>
      <c r="ACU7096" s="60"/>
      <c r="ACV7096" s="60"/>
      <c r="ACW7096" s="60"/>
      <c r="ACX7096" s="60"/>
      <c r="ACY7096" s="60">
        <v>0.98139287886634796</v>
      </c>
      <c r="ACZ7096" s="60"/>
      <c r="ADA7096" s="60"/>
      <c r="ADB7096" s="60"/>
      <c r="ADC7096" s="60"/>
      <c r="ADD7096" s="60"/>
      <c r="ADE7096" s="60"/>
    </row>
    <row r="7097" spans="760:785" x14ac:dyDescent="0.25">
      <c r="ACF7097" s="60"/>
      <c r="ACG7097" s="60"/>
      <c r="ACH7097" s="60"/>
      <c r="ACI7097" s="60"/>
      <c r="ACJ7097" s="60"/>
      <c r="ACK7097" s="60"/>
      <c r="ACL7097" s="60"/>
      <c r="ACM7097" s="60"/>
      <c r="ACN7097" s="60"/>
      <c r="ACO7097" s="60"/>
      <c r="ACP7097" s="60"/>
      <c r="ACQ7097" s="60"/>
      <c r="ACR7097" s="60"/>
      <c r="ACS7097" s="60"/>
      <c r="ACT7097" s="60"/>
      <c r="ACU7097" s="60"/>
      <c r="ACV7097" s="60"/>
      <c r="ACW7097" s="60"/>
      <c r="ACX7097" s="60"/>
      <c r="ACY7097" s="60">
        <v>0.98138944870062195</v>
      </c>
      <c r="ACZ7097" s="60"/>
      <c r="ADA7097" s="60"/>
      <c r="ADB7097" s="60"/>
      <c r="ADC7097" s="60"/>
      <c r="ADD7097" s="60"/>
      <c r="ADE7097" s="60"/>
    </row>
    <row r="7098" spans="760:785" x14ac:dyDescent="0.25">
      <c r="ACF7098" s="60"/>
      <c r="ACG7098" s="60"/>
      <c r="ACH7098" s="60"/>
      <c r="ACI7098" s="60"/>
      <c r="ACJ7098" s="60"/>
      <c r="ACK7098" s="60"/>
      <c r="ACL7098" s="60"/>
      <c r="ACM7098" s="60"/>
      <c r="ACN7098" s="60"/>
      <c r="ACO7098" s="60"/>
      <c r="ACP7098" s="60"/>
      <c r="ACQ7098" s="60"/>
      <c r="ACR7098" s="60"/>
      <c r="ACS7098" s="60"/>
      <c r="ACT7098" s="60"/>
      <c r="ACU7098" s="60"/>
      <c r="ACV7098" s="60"/>
      <c r="ACW7098" s="60"/>
      <c r="ACX7098" s="60"/>
      <c r="ACY7098" s="60">
        <v>0.98137388010399096</v>
      </c>
      <c r="ACZ7098" s="60"/>
      <c r="ADA7098" s="60"/>
      <c r="ADB7098" s="60"/>
      <c r="ADC7098" s="60"/>
      <c r="ADD7098" s="60"/>
      <c r="ADE7098" s="60"/>
    </row>
    <row r="7099" spans="760:785" x14ac:dyDescent="0.25">
      <c r="ACF7099" s="60"/>
      <c r="ACG7099" s="60"/>
      <c r="ACH7099" s="60"/>
      <c r="ACI7099" s="60"/>
      <c r="ACJ7099" s="60"/>
      <c r="ACK7099" s="60"/>
      <c r="ACL7099" s="60"/>
      <c r="ACM7099" s="60"/>
      <c r="ACN7099" s="60"/>
      <c r="ACO7099" s="60"/>
      <c r="ACP7099" s="60"/>
      <c r="ACQ7099" s="60"/>
      <c r="ACR7099" s="60"/>
      <c r="ACS7099" s="60"/>
      <c r="ACT7099" s="60"/>
      <c r="ACU7099" s="60"/>
      <c r="ACV7099" s="60"/>
      <c r="ACW7099" s="60"/>
      <c r="ACX7099" s="60"/>
      <c r="ACY7099" s="60">
        <v>0.98137351958678598</v>
      </c>
      <c r="ACZ7099" s="60"/>
      <c r="ADA7099" s="60"/>
      <c r="ADB7099" s="60"/>
      <c r="ADC7099" s="60"/>
      <c r="ADD7099" s="60"/>
      <c r="ADE7099" s="60"/>
    </row>
    <row r="7100" spans="760:785" x14ac:dyDescent="0.25">
      <c r="ACF7100" s="60"/>
      <c r="ACG7100" s="60"/>
      <c r="ACH7100" s="60"/>
      <c r="ACI7100" s="60"/>
      <c r="ACJ7100" s="60"/>
      <c r="ACK7100" s="60"/>
      <c r="ACL7100" s="60"/>
      <c r="ACM7100" s="60"/>
      <c r="ACN7100" s="60"/>
      <c r="ACO7100" s="60"/>
      <c r="ACP7100" s="60"/>
      <c r="ACQ7100" s="60"/>
      <c r="ACR7100" s="60"/>
      <c r="ACS7100" s="60"/>
      <c r="ACT7100" s="60"/>
      <c r="ACU7100" s="60"/>
      <c r="ACV7100" s="60"/>
      <c r="ACW7100" s="60"/>
      <c r="ACX7100" s="60"/>
      <c r="ACY7100" s="60">
        <v>0.98137141742723499</v>
      </c>
      <c r="ACZ7100" s="60"/>
      <c r="ADA7100" s="60"/>
      <c r="ADB7100" s="60"/>
      <c r="ADC7100" s="60"/>
      <c r="ADD7100" s="60"/>
      <c r="ADE7100" s="60"/>
    </row>
    <row r="7101" spans="760:785" x14ac:dyDescent="0.25">
      <c r="ACF7101" s="60"/>
      <c r="ACG7101" s="60"/>
      <c r="ACH7101" s="60"/>
      <c r="ACI7101" s="60"/>
      <c r="ACJ7101" s="60"/>
      <c r="ACK7101" s="60"/>
      <c r="ACL7101" s="60"/>
      <c r="ACM7101" s="60"/>
      <c r="ACN7101" s="60"/>
      <c r="ACO7101" s="60"/>
      <c r="ACP7101" s="60"/>
      <c r="ACQ7101" s="60"/>
      <c r="ACR7101" s="60"/>
      <c r="ACS7101" s="60"/>
      <c r="ACT7101" s="60"/>
      <c r="ACU7101" s="60"/>
      <c r="ACV7101" s="60"/>
      <c r="ACW7101" s="60"/>
      <c r="ACX7101" s="60"/>
      <c r="ACY7101" s="60">
        <v>0.98136772130134697</v>
      </c>
      <c r="ACZ7101" s="60"/>
      <c r="ADA7101" s="60"/>
      <c r="ADB7101" s="60"/>
      <c r="ADC7101" s="60"/>
      <c r="ADD7101" s="60"/>
      <c r="ADE7101" s="60"/>
    </row>
    <row r="7102" spans="760:785" x14ac:dyDescent="0.25">
      <c r="ACF7102" s="60"/>
      <c r="ACG7102" s="60"/>
      <c r="ACH7102" s="60"/>
      <c r="ACI7102" s="60"/>
      <c r="ACJ7102" s="60"/>
      <c r="ACK7102" s="60"/>
      <c r="ACL7102" s="60"/>
      <c r="ACM7102" s="60"/>
      <c r="ACN7102" s="60"/>
      <c r="ACO7102" s="60"/>
      <c r="ACP7102" s="60"/>
      <c r="ACQ7102" s="60"/>
      <c r="ACR7102" s="60"/>
      <c r="ACS7102" s="60"/>
      <c r="ACT7102" s="60"/>
      <c r="ACU7102" s="60"/>
      <c r="ACV7102" s="60"/>
      <c r="ACW7102" s="60"/>
      <c r="ACX7102" s="60"/>
      <c r="ACY7102" s="60">
        <v>0.981367215227676</v>
      </c>
      <c r="ACZ7102" s="60"/>
      <c r="ADA7102" s="60"/>
      <c r="ADB7102" s="60"/>
      <c r="ADC7102" s="60"/>
      <c r="ADD7102" s="60"/>
      <c r="ADE7102" s="60"/>
    </row>
    <row r="7103" spans="760:785" x14ac:dyDescent="0.25">
      <c r="ACF7103" s="60"/>
      <c r="ACG7103" s="60"/>
      <c r="ACH7103" s="60"/>
      <c r="ACI7103" s="60"/>
      <c r="ACJ7103" s="60"/>
      <c r="ACK7103" s="60"/>
      <c r="ACL7103" s="60"/>
      <c r="ACM7103" s="60"/>
      <c r="ACN7103" s="60"/>
      <c r="ACO7103" s="60"/>
      <c r="ACP7103" s="60"/>
      <c r="ACQ7103" s="60"/>
      <c r="ACR7103" s="60"/>
      <c r="ACS7103" s="60"/>
      <c r="ACT7103" s="60"/>
      <c r="ACU7103" s="60"/>
      <c r="ACV7103" s="60"/>
      <c r="ACW7103" s="60"/>
      <c r="ACX7103" s="60"/>
      <c r="ACY7103" s="60">
        <v>0.981359344925263</v>
      </c>
      <c r="ACZ7103" s="60"/>
      <c r="ADA7103" s="60"/>
      <c r="ADB7103" s="60"/>
      <c r="ADC7103" s="60"/>
      <c r="ADD7103" s="60"/>
      <c r="ADE7103" s="60"/>
    </row>
    <row r="7104" spans="760:785" x14ac:dyDescent="0.25">
      <c r="ACF7104" s="60"/>
      <c r="ACG7104" s="60"/>
      <c r="ACH7104" s="60"/>
      <c r="ACI7104" s="60"/>
      <c r="ACJ7104" s="60"/>
      <c r="ACK7104" s="60"/>
      <c r="ACL7104" s="60"/>
      <c r="ACM7104" s="60"/>
      <c r="ACN7104" s="60"/>
      <c r="ACO7104" s="60"/>
      <c r="ACP7104" s="60"/>
      <c r="ACQ7104" s="60"/>
      <c r="ACR7104" s="60"/>
      <c r="ACS7104" s="60"/>
      <c r="ACT7104" s="60"/>
      <c r="ACU7104" s="60"/>
      <c r="ACV7104" s="60"/>
      <c r="ACW7104" s="60"/>
      <c r="ACX7104" s="60"/>
      <c r="ACY7104" s="60">
        <v>0.98135591883986695</v>
      </c>
      <c r="ACZ7104" s="60"/>
      <c r="ADA7104" s="60"/>
      <c r="ADB7104" s="60"/>
      <c r="ADC7104" s="60"/>
      <c r="ADD7104" s="60"/>
      <c r="ADE7104" s="60"/>
    </row>
    <row r="7105" spans="760:785" x14ac:dyDescent="0.25">
      <c r="ACF7105" s="60"/>
      <c r="ACG7105" s="60"/>
      <c r="ACH7105" s="60"/>
      <c r="ACI7105" s="60"/>
      <c r="ACJ7105" s="60"/>
      <c r="ACK7105" s="60"/>
      <c r="ACL7105" s="60"/>
      <c r="ACM7105" s="60"/>
      <c r="ACN7105" s="60"/>
      <c r="ACO7105" s="60"/>
      <c r="ACP7105" s="60"/>
      <c r="ACQ7105" s="60"/>
      <c r="ACR7105" s="60"/>
      <c r="ACS7105" s="60"/>
      <c r="ACT7105" s="60"/>
      <c r="ACU7105" s="60"/>
      <c r="ACV7105" s="60"/>
      <c r="ACW7105" s="60"/>
      <c r="ACX7105" s="60"/>
      <c r="ACY7105" s="60">
        <v>0.98133824885725296</v>
      </c>
      <c r="ACZ7105" s="60"/>
      <c r="ADA7105" s="60"/>
      <c r="ADB7105" s="60"/>
      <c r="ADC7105" s="60"/>
      <c r="ADD7105" s="60"/>
      <c r="ADE7105" s="60"/>
    </row>
    <row r="7106" spans="760:785" x14ac:dyDescent="0.25">
      <c r="ACF7106" s="60"/>
      <c r="ACG7106" s="60"/>
      <c r="ACH7106" s="60"/>
      <c r="ACI7106" s="60"/>
      <c r="ACJ7106" s="60"/>
      <c r="ACK7106" s="60"/>
      <c r="ACL7106" s="60"/>
      <c r="ACM7106" s="60"/>
      <c r="ACN7106" s="60"/>
      <c r="ACO7106" s="60"/>
      <c r="ACP7106" s="60"/>
      <c r="ACQ7106" s="60"/>
      <c r="ACR7106" s="60"/>
      <c r="ACS7106" s="60"/>
      <c r="ACT7106" s="60"/>
      <c r="ACU7106" s="60"/>
      <c r="ACV7106" s="60"/>
      <c r="ACW7106" s="60"/>
      <c r="ACX7106" s="60"/>
      <c r="ACY7106" s="60">
        <v>0.98133790369593199</v>
      </c>
      <c r="ACZ7106" s="60"/>
      <c r="ADA7106" s="60"/>
      <c r="ADB7106" s="60"/>
      <c r="ADC7106" s="60"/>
      <c r="ADD7106" s="60"/>
      <c r="ADE7106" s="60"/>
    </row>
    <row r="7107" spans="760:785" x14ac:dyDescent="0.25">
      <c r="ACF7107" s="60"/>
      <c r="ACG7107" s="60"/>
      <c r="ACH7107" s="60"/>
      <c r="ACI7107" s="60"/>
      <c r="ACJ7107" s="60"/>
      <c r="ACK7107" s="60"/>
      <c r="ACL7107" s="60"/>
      <c r="ACM7107" s="60"/>
      <c r="ACN7107" s="60"/>
      <c r="ACO7107" s="60"/>
      <c r="ACP7107" s="60"/>
      <c r="ACQ7107" s="60"/>
      <c r="ACR7107" s="60"/>
      <c r="ACS7107" s="60"/>
      <c r="ACT7107" s="60"/>
      <c r="ACU7107" s="60"/>
      <c r="ACV7107" s="60"/>
      <c r="ACW7107" s="60"/>
      <c r="ACX7107" s="60"/>
      <c r="ACY7107" s="60">
        <v>0.98133427866562595</v>
      </c>
      <c r="ACZ7107" s="60"/>
      <c r="ADA7107" s="60"/>
      <c r="ADB7107" s="60"/>
      <c r="ADC7107" s="60"/>
      <c r="ADD7107" s="60"/>
      <c r="ADE7107" s="60"/>
    </row>
    <row r="7108" spans="760:785" x14ac:dyDescent="0.25">
      <c r="ACF7108" s="60"/>
      <c r="ACG7108" s="60"/>
      <c r="ACH7108" s="60"/>
      <c r="ACI7108" s="60"/>
      <c r="ACJ7108" s="60"/>
      <c r="ACK7108" s="60"/>
      <c r="ACL7108" s="60"/>
      <c r="ACM7108" s="60"/>
      <c r="ACN7108" s="60"/>
      <c r="ACO7108" s="60"/>
      <c r="ACP7108" s="60"/>
      <c r="ACQ7108" s="60"/>
      <c r="ACR7108" s="60"/>
      <c r="ACS7108" s="60"/>
      <c r="ACT7108" s="60"/>
      <c r="ACU7108" s="60"/>
      <c r="ACV7108" s="60"/>
      <c r="ACW7108" s="60"/>
      <c r="ACX7108" s="60"/>
      <c r="ACY7108" s="60">
        <v>0.98132458941365097</v>
      </c>
      <c r="ACZ7108" s="60"/>
      <c r="ADA7108" s="60"/>
      <c r="ADB7108" s="60"/>
      <c r="ADC7108" s="60"/>
      <c r="ADD7108" s="60"/>
      <c r="ADE7108" s="60"/>
    </row>
    <row r="7109" spans="760:785" x14ac:dyDescent="0.25">
      <c r="ACF7109" s="60"/>
      <c r="ACG7109" s="60"/>
      <c r="ACH7109" s="60"/>
      <c r="ACI7109" s="60"/>
      <c r="ACJ7109" s="60"/>
      <c r="ACK7109" s="60"/>
      <c r="ACL7109" s="60"/>
      <c r="ACM7109" s="60"/>
      <c r="ACN7109" s="60"/>
      <c r="ACO7109" s="60"/>
      <c r="ACP7109" s="60"/>
      <c r="ACQ7109" s="60"/>
      <c r="ACR7109" s="60"/>
      <c r="ACS7109" s="60"/>
      <c r="ACT7109" s="60"/>
      <c r="ACU7109" s="60"/>
      <c r="ACV7109" s="60"/>
      <c r="ACW7109" s="60"/>
      <c r="ACX7109" s="60"/>
      <c r="ACY7109" s="60">
        <v>0.98131326101889804</v>
      </c>
      <c r="ACZ7109" s="60"/>
      <c r="ADA7109" s="60"/>
      <c r="ADB7109" s="60"/>
      <c r="ADC7109" s="60"/>
      <c r="ADD7109" s="60"/>
      <c r="ADE7109" s="60"/>
    </row>
    <row r="7110" spans="760:785" x14ac:dyDescent="0.25">
      <c r="ACF7110" s="60"/>
      <c r="ACG7110" s="60"/>
      <c r="ACH7110" s="60"/>
      <c r="ACI7110" s="60"/>
      <c r="ACJ7110" s="60"/>
      <c r="ACK7110" s="60"/>
      <c r="ACL7110" s="60"/>
      <c r="ACM7110" s="60"/>
      <c r="ACN7110" s="60"/>
      <c r="ACO7110" s="60"/>
      <c r="ACP7110" s="60"/>
      <c r="ACQ7110" s="60"/>
      <c r="ACR7110" s="60"/>
      <c r="ACS7110" s="60"/>
      <c r="ACT7110" s="60"/>
      <c r="ACU7110" s="60"/>
      <c r="ACV7110" s="60"/>
      <c r="ACW7110" s="60"/>
      <c r="ACX7110" s="60"/>
      <c r="ACY7110" s="60">
        <v>0.98130990780137195</v>
      </c>
      <c r="ACZ7110" s="60"/>
      <c r="ADA7110" s="60"/>
      <c r="ADB7110" s="60"/>
      <c r="ADC7110" s="60"/>
      <c r="ADD7110" s="60"/>
      <c r="ADE7110" s="60"/>
    </row>
    <row r="7111" spans="760:785" x14ac:dyDescent="0.25">
      <c r="ACF7111" s="60"/>
      <c r="ACG7111" s="60"/>
      <c r="ACH7111" s="60"/>
      <c r="ACI7111" s="60"/>
      <c r="ACJ7111" s="60"/>
      <c r="ACK7111" s="60"/>
      <c r="ACL7111" s="60"/>
      <c r="ACM7111" s="60"/>
      <c r="ACN7111" s="60"/>
      <c r="ACO7111" s="60"/>
      <c r="ACP7111" s="60"/>
      <c r="ACQ7111" s="60"/>
      <c r="ACR7111" s="60"/>
      <c r="ACS7111" s="60"/>
      <c r="ACT7111" s="60"/>
      <c r="ACU7111" s="60"/>
      <c r="ACV7111" s="60"/>
      <c r="ACW7111" s="60"/>
      <c r="ACX7111" s="60"/>
      <c r="ACY7111" s="60">
        <v>0.98130456270456201</v>
      </c>
      <c r="ACZ7111" s="60"/>
      <c r="ADA7111" s="60"/>
      <c r="ADB7111" s="60"/>
      <c r="ADC7111" s="60"/>
      <c r="ADD7111" s="60"/>
      <c r="ADE7111" s="60"/>
    </row>
    <row r="7112" spans="760:785" x14ac:dyDescent="0.25">
      <c r="ACF7112" s="60"/>
      <c r="ACG7112" s="60"/>
      <c r="ACH7112" s="60"/>
      <c r="ACI7112" s="60"/>
      <c r="ACJ7112" s="60"/>
      <c r="ACK7112" s="60"/>
      <c r="ACL7112" s="60"/>
      <c r="ACM7112" s="60"/>
      <c r="ACN7112" s="60"/>
      <c r="ACO7112" s="60"/>
      <c r="ACP7112" s="60"/>
      <c r="ACQ7112" s="60"/>
      <c r="ACR7112" s="60"/>
      <c r="ACS7112" s="60"/>
      <c r="ACT7112" s="60"/>
      <c r="ACU7112" s="60"/>
      <c r="ACV7112" s="60"/>
      <c r="ACW7112" s="60"/>
      <c r="ACX7112" s="60"/>
      <c r="ACY7112" s="60">
        <v>0.981301555927513</v>
      </c>
      <c r="ACZ7112" s="60"/>
      <c r="ADA7112" s="60"/>
      <c r="ADB7112" s="60"/>
      <c r="ADC7112" s="60"/>
      <c r="ADD7112" s="60"/>
      <c r="ADE7112" s="60"/>
    </row>
    <row r="7113" spans="760:785" x14ac:dyDescent="0.25">
      <c r="ACF7113" s="60"/>
      <c r="ACG7113" s="60"/>
      <c r="ACH7113" s="60"/>
      <c r="ACI7113" s="60"/>
      <c r="ACJ7113" s="60"/>
      <c r="ACK7113" s="60"/>
      <c r="ACL7113" s="60"/>
      <c r="ACM7113" s="60"/>
      <c r="ACN7113" s="60"/>
      <c r="ACO7113" s="60"/>
      <c r="ACP7113" s="60"/>
      <c r="ACQ7113" s="60"/>
      <c r="ACR7113" s="60"/>
      <c r="ACS7113" s="60"/>
      <c r="ACT7113" s="60"/>
      <c r="ACU7113" s="60"/>
      <c r="ACV7113" s="60"/>
      <c r="ACW7113" s="60"/>
      <c r="ACX7113" s="60"/>
      <c r="ACY7113" s="60">
        <v>0.981301469557327</v>
      </c>
      <c r="ACZ7113" s="60"/>
      <c r="ADA7113" s="60"/>
      <c r="ADB7113" s="60"/>
      <c r="ADC7113" s="60"/>
      <c r="ADD7113" s="60"/>
      <c r="ADE7113" s="60"/>
    </row>
    <row r="7114" spans="760:785" x14ac:dyDescent="0.25">
      <c r="ACF7114" s="60"/>
      <c r="ACG7114" s="60"/>
      <c r="ACH7114" s="60"/>
      <c r="ACI7114" s="60"/>
      <c r="ACJ7114" s="60"/>
      <c r="ACK7114" s="60"/>
      <c r="ACL7114" s="60"/>
      <c r="ACM7114" s="60"/>
      <c r="ACN7114" s="60"/>
      <c r="ACO7114" s="60"/>
      <c r="ACP7114" s="60"/>
      <c r="ACQ7114" s="60"/>
      <c r="ACR7114" s="60"/>
      <c r="ACS7114" s="60"/>
      <c r="ACT7114" s="60"/>
      <c r="ACU7114" s="60"/>
      <c r="ACV7114" s="60"/>
      <c r="ACW7114" s="60"/>
      <c r="ACX7114" s="60"/>
      <c r="ACY7114" s="60">
        <v>0.98129239553207503</v>
      </c>
      <c r="ACZ7114" s="60"/>
      <c r="ADA7114" s="60"/>
      <c r="ADB7114" s="60"/>
      <c r="ADC7114" s="60"/>
      <c r="ADD7114" s="60"/>
      <c r="ADE7114" s="60"/>
    </row>
    <row r="7115" spans="760:785" x14ac:dyDescent="0.25">
      <c r="ACF7115" s="60"/>
      <c r="ACG7115" s="60"/>
      <c r="ACH7115" s="60"/>
      <c r="ACI7115" s="60"/>
      <c r="ACJ7115" s="60"/>
      <c r="ACK7115" s="60"/>
      <c r="ACL7115" s="60"/>
      <c r="ACM7115" s="60"/>
      <c r="ACN7115" s="60"/>
      <c r="ACO7115" s="60"/>
      <c r="ACP7115" s="60"/>
      <c r="ACQ7115" s="60"/>
      <c r="ACR7115" s="60"/>
      <c r="ACS7115" s="60"/>
      <c r="ACT7115" s="60"/>
      <c r="ACU7115" s="60"/>
      <c r="ACV7115" s="60"/>
      <c r="ACW7115" s="60"/>
      <c r="ACX7115" s="60"/>
      <c r="ACY7115" s="60">
        <v>0.98128980123146603</v>
      </c>
      <c r="ACZ7115" s="60"/>
      <c r="ADA7115" s="60"/>
      <c r="ADB7115" s="60"/>
      <c r="ADC7115" s="60"/>
      <c r="ADD7115" s="60"/>
      <c r="ADE7115" s="60"/>
    </row>
    <row r="7116" spans="760:785" x14ac:dyDescent="0.25">
      <c r="ACF7116" s="60"/>
      <c r="ACG7116" s="60"/>
      <c r="ACH7116" s="60"/>
      <c r="ACI7116" s="60"/>
      <c r="ACJ7116" s="60"/>
      <c r="ACK7116" s="60"/>
      <c r="ACL7116" s="60"/>
      <c r="ACM7116" s="60"/>
      <c r="ACN7116" s="60"/>
      <c r="ACO7116" s="60"/>
      <c r="ACP7116" s="60"/>
      <c r="ACQ7116" s="60"/>
      <c r="ACR7116" s="60"/>
      <c r="ACS7116" s="60"/>
      <c r="ACT7116" s="60"/>
      <c r="ACU7116" s="60"/>
      <c r="ACV7116" s="60"/>
      <c r="ACW7116" s="60"/>
      <c r="ACX7116" s="60"/>
      <c r="ACY7116" s="60">
        <v>0.98128642856220805</v>
      </c>
      <c r="ACZ7116" s="60"/>
      <c r="ADA7116" s="60"/>
      <c r="ADB7116" s="60"/>
      <c r="ADC7116" s="60"/>
      <c r="ADD7116" s="60"/>
      <c r="ADE7116" s="60"/>
    </row>
    <row r="7117" spans="760:785" x14ac:dyDescent="0.25">
      <c r="ACF7117" s="60"/>
      <c r="ACG7117" s="60"/>
      <c r="ACH7117" s="60"/>
      <c r="ACI7117" s="60"/>
      <c r="ACJ7117" s="60"/>
      <c r="ACK7117" s="60"/>
      <c r="ACL7117" s="60"/>
      <c r="ACM7117" s="60"/>
      <c r="ACN7117" s="60"/>
      <c r="ACO7117" s="60"/>
      <c r="ACP7117" s="60"/>
      <c r="ACQ7117" s="60"/>
      <c r="ACR7117" s="60"/>
      <c r="ACS7117" s="60"/>
      <c r="ACT7117" s="60"/>
      <c r="ACU7117" s="60"/>
      <c r="ACV7117" s="60"/>
      <c r="ACW7117" s="60"/>
      <c r="ACX7117" s="60"/>
      <c r="ACY7117" s="60">
        <v>0.981281924557731</v>
      </c>
      <c r="ACZ7117" s="60"/>
      <c r="ADA7117" s="60"/>
      <c r="ADB7117" s="60"/>
      <c r="ADC7117" s="60"/>
      <c r="ADD7117" s="60"/>
      <c r="ADE7117" s="60"/>
    </row>
    <row r="7118" spans="760:785" x14ac:dyDescent="0.25">
      <c r="ACF7118" s="60"/>
      <c r="ACG7118" s="60"/>
      <c r="ACH7118" s="60"/>
      <c r="ACI7118" s="60"/>
      <c r="ACJ7118" s="60"/>
      <c r="ACK7118" s="60"/>
      <c r="ACL7118" s="60"/>
      <c r="ACM7118" s="60"/>
      <c r="ACN7118" s="60"/>
      <c r="ACO7118" s="60"/>
      <c r="ACP7118" s="60"/>
      <c r="ACQ7118" s="60"/>
      <c r="ACR7118" s="60"/>
      <c r="ACS7118" s="60"/>
      <c r="ACT7118" s="60"/>
      <c r="ACU7118" s="60"/>
      <c r="ACV7118" s="60"/>
      <c r="ACW7118" s="60"/>
      <c r="ACX7118" s="60"/>
      <c r="ACY7118" s="60">
        <v>0.98128176319743099</v>
      </c>
      <c r="ACZ7118" s="60"/>
      <c r="ADA7118" s="60"/>
      <c r="ADB7118" s="60"/>
      <c r="ADC7118" s="60"/>
      <c r="ADD7118" s="60"/>
      <c r="ADE7118" s="60"/>
    </row>
    <row r="7119" spans="760:785" x14ac:dyDescent="0.25">
      <c r="ACF7119" s="60"/>
      <c r="ACG7119" s="60"/>
      <c r="ACH7119" s="60"/>
      <c r="ACI7119" s="60"/>
      <c r="ACJ7119" s="60"/>
      <c r="ACK7119" s="60"/>
      <c r="ACL7119" s="60"/>
      <c r="ACM7119" s="60"/>
      <c r="ACN7119" s="60"/>
      <c r="ACO7119" s="60"/>
      <c r="ACP7119" s="60"/>
      <c r="ACQ7119" s="60"/>
      <c r="ACR7119" s="60"/>
      <c r="ACS7119" s="60"/>
      <c r="ACT7119" s="60"/>
      <c r="ACU7119" s="60"/>
      <c r="ACV7119" s="60"/>
      <c r="ACW7119" s="60"/>
      <c r="ACX7119" s="60"/>
      <c r="ACY7119" s="60">
        <v>0.98127976475175804</v>
      </c>
      <c r="ACZ7119" s="60"/>
      <c r="ADA7119" s="60"/>
      <c r="ADB7119" s="60"/>
      <c r="ADC7119" s="60"/>
      <c r="ADD7119" s="60"/>
      <c r="ADE7119" s="60"/>
    </row>
    <row r="7120" spans="760:785" x14ac:dyDescent="0.25">
      <c r="ACF7120" s="60"/>
      <c r="ACG7120" s="60"/>
      <c r="ACH7120" s="60"/>
      <c r="ACI7120" s="60"/>
      <c r="ACJ7120" s="60"/>
      <c r="ACK7120" s="60"/>
      <c r="ACL7120" s="60"/>
      <c r="ACM7120" s="60"/>
      <c r="ACN7120" s="60"/>
      <c r="ACO7120" s="60"/>
      <c r="ACP7120" s="60"/>
      <c r="ACQ7120" s="60"/>
      <c r="ACR7120" s="60"/>
      <c r="ACS7120" s="60"/>
      <c r="ACT7120" s="60"/>
      <c r="ACU7120" s="60"/>
      <c r="ACV7120" s="60"/>
      <c r="ACW7120" s="60"/>
      <c r="ACX7120" s="60"/>
      <c r="ACY7120" s="60">
        <v>0.98127755488052004</v>
      </c>
      <c r="ACZ7120" s="60"/>
      <c r="ADA7120" s="60"/>
      <c r="ADB7120" s="60"/>
      <c r="ADC7120" s="60"/>
      <c r="ADD7120" s="60"/>
      <c r="ADE7120" s="60"/>
    </row>
    <row r="7121" spans="760:785" x14ac:dyDescent="0.25">
      <c r="ACF7121" s="60"/>
      <c r="ACG7121" s="60"/>
      <c r="ACH7121" s="60"/>
      <c r="ACI7121" s="60"/>
      <c r="ACJ7121" s="60"/>
      <c r="ACK7121" s="60"/>
      <c r="ACL7121" s="60"/>
      <c r="ACM7121" s="60"/>
      <c r="ACN7121" s="60"/>
      <c r="ACO7121" s="60"/>
      <c r="ACP7121" s="60"/>
      <c r="ACQ7121" s="60"/>
      <c r="ACR7121" s="60"/>
      <c r="ACS7121" s="60"/>
      <c r="ACT7121" s="60"/>
      <c r="ACU7121" s="60"/>
      <c r="ACV7121" s="60"/>
      <c r="ACW7121" s="60"/>
      <c r="ACX7121" s="60"/>
      <c r="ACY7121" s="60">
        <v>0.98127492050472198</v>
      </c>
      <c r="ACZ7121" s="60"/>
      <c r="ADA7121" s="60"/>
      <c r="ADB7121" s="60"/>
      <c r="ADC7121" s="60"/>
      <c r="ADD7121" s="60"/>
      <c r="ADE7121" s="60"/>
    </row>
    <row r="7122" spans="760:785" x14ac:dyDescent="0.25">
      <c r="ACF7122" s="60"/>
      <c r="ACG7122" s="60"/>
      <c r="ACH7122" s="60"/>
      <c r="ACI7122" s="60"/>
      <c r="ACJ7122" s="60"/>
      <c r="ACK7122" s="60"/>
      <c r="ACL7122" s="60"/>
      <c r="ACM7122" s="60"/>
      <c r="ACN7122" s="60"/>
      <c r="ACO7122" s="60"/>
      <c r="ACP7122" s="60"/>
      <c r="ACQ7122" s="60"/>
      <c r="ACR7122" s="60"/>
      <c r="ACS7122" s="60"/>
      <c r="ACT7122" s="60"/>
      <c r="ACU7122" s="60"/>
      <c r="ACV7122" s="60"/>
      <c r="ACW7122" s="60"/>
      <c r="ACX7122" s="60"/>
      <c r="ACY7122" s="60">
        <v>0.98124910388493702</v>
      </c>
      <c r="ACZ7122" s="60"/>
      <c r="ADA7122" s="60"/>
      <c r="ADB7122" s="60"/>
      <c r="ADC7122" s="60"/>
      <c r="ADD7122" s="60"/>
      <c r="ADE7122" s="60"/>
    </row>
    <row r="7123" spans="760:785" x14ac:dyDescent="0.25">
      <c r="ACF7123" s="60"/>
      <c r="ACG7123" s="60"/>
      <c r="ACH7123" s="60"/>
      <c r="ACI7123" s="60"/>
      <c r="ACJ7123" s="60"/>
      <c r="ACK7123" s="60"/>
      <c r="ACL7123" s="60"/>
      <c r="ACM7123" s="60"/>
      <c r="ACN7123" s="60"/>
      <c r="ACO7123" s="60"/>
      <c r="ACP7123" s="60"/>
      <c r="ACQ7123" s="60"/>
      <c r="ACR7123" s="60"/>
      <c r="ACS7123" s="60"/>
      <c r="ACT7123" s="60"/>
      <c r="ACU7123" s="60"/>
      <c r="ACV7123" s="60"/>
      <c r="ACW7123" s="60"/>
      <c r="ACX7123" s="60"/>
      <c r="ACY7123" s="60">
        <v>0.98124371433618096</v>
      </c>
      <c r="ACZ7123" s="60"/>
      <c r="ADA7123" s="60"/>
      <c r="ADB7123" s="60"/>
      <c r="ADC7123" s="60"/>
      <c r="ADD7123" s="60"/>
      <c r="ADE7123" s="60"/>
    </row>
    <row r="7124" spans="760:785" x14ac:dyDescent="0.25">
      <c r="ACF7124" s="60"/>
      <c r="ACG7124" s="60"/>
      <c r="ACH7124" s="60"/>
      <c r="ACI7124" s="60"/>
      <c r="ACJ7124" s="60"/>
      <c r="ACK7124" s="60"/>
      <c r="ACL7124" s="60"/>
      <c r="ACM7124" s="60"/>
      <c r="ACN7124" s="60"/>
      <c r="ACO7124" s="60"/>
      <c r="ACP7124" s="60"/>
      <c r="ACQ7124" s="60"/>
      <c r="ACR7124" s="60"/>
      <c r="ACS7124" s="60"/>
      <c r="ACT7124" s="60"/>
      <c r="ACU7124" s="60"/>
      <c r="ACV7124" s="60"/>
      <c r="ACW7124" s="60"/>
      <c r="ACX7124" s="60"/>
      <c r="ACY7124" s="60">
        <v>0.98123516425512802</v>
      </c>
      <c r="ACZ7124" s="60"/>
      <c r="ADA7124" s="60"/>
      <c r="ADB7124" s="60"/>
      <c r="ADC7124" s="60"/>
      <c r="ADD7124" s="60"/>
      <c r="ADE7124" s="60"/>
    </row>
    <row r="7125" spans="760:785" x14ac:dyDescent="0.25">
      <c r="ACF7125" s="60"/>
      <c r="ACG7125" s="60"/>
      <c r="ACH7125" s="60"/>
      <c r="ACI7125" s="60"/>
      <c r="ACJ7125" s="60"/>
      <c r="ACK7125" s="60"/>
      <c r="ACL7125" s="60"/>
      <c r="ACM7125" s="60"/>
      <c r="ACN7125" s="60"/>
      <c r="ACO7125" s="60"/>
      <c r="ACP7125" s="60"/>
      <c r="ACQ7125" s="60"/>
      <c r="ACR7125" s="60"/>
      <c r="ACS7125" s="60"/>
      <c r="ACT7125" s="60"/>
      <c r="ACU7125" s="60"/>
      <c r="ACV7125" s="60"/>
      <c r="ACW7125" s="60"/>
      <c r="ACX7125" s="60"/>
      <c r="ACY7125" s="60">
        <v>0.98123390938142896</v>
      </c>
      <c r="ACZ7125" s="60"/>
      <c r="ADA7125" s="60"/>
      <c r="ADB7125" s="60"/>
      <c r="ADC7125" s="60"/>
      <c r="ADD7125" s="60"/>
      <c r="ADE7125" s="60"/>
    </row>
    <row r="7126" spans="760:785" x14ac:dyDescent="0.25">
      <c r="ACF7126" s="60"/>
      <c r="ACG7126" s="60"/>
      <c r="ACH7126" s="60"/>
      <c r="ACI7126" s="60"/>
      <c r="ACJ7126" s="60"/>
      <c r="ACK7126" s="60"/>
      <c r="ACL7126" s="60"/>
      <c r="ACM7126" s="60"/>
      <c r="ACN7126" s="60"/>
      <c r="ACO7126" s="60"/>
      <c r="ACP7126" s="60"/>
      <c r="ACQ7126" s="60"/>
      <c r="ACR7126" s="60"/>
      <c r="ACS7126" s="60"/>
      <c r="ACT7126" s="60"/>
      <c r="ACU7126" s="60"/>
      <c r="ACV7126" s="60"/>
      <c r="ACW7126" s="60"/>
      <c r="ACX7126" s="60"/>
      <c r="ACY7126" s="60">
        <v>0.98122571033606998</v>
      </c>
      <c r="ACZ7126" s="60"/>
      <c r="ADA7126" s="60"/>
      <c r="ADB7126" s="60"/>
      <c r="ADC7126" s="60"/>
      <c r="ADD7126" s="60"/>
      <c r="ADE7126" s="60"/>
    </row>
    <row r="7127" spans="760:785" x14ac:dyDescent="0.25">
      <c r="ACF7127" s="60"/>
      <c r="ACG7127" s="60"/>
      <c r="ACH7127" s="60"/>
      <c r="ACI7127" s="60"/>
      <c r="ACJ7127" s="60"/>
      <c r="ACK7127" s="60"/>
      <c r="ACL7127" s="60"/>
      <c r="ACM7127" s="60"/>
      <c r="ACN7127" s="60"/>
      <c r="ACO7127" s="60"/>
      <c r="ACP7127" s="60"/>
      <c r="ACQ7127" s="60"/>
      <c r="ACR7127" s="60"/>
      <c r="ACS7127" s="60"/>
      <c r="ACT7127" s="60"/>
      <c r="ACU7127" s="60"/>
      <c r="ACV7127" s="60"/>
      <c r="ACW7127" s="60"/>
      <c r="ACX7127" s="60"/>
      <c r="ACY7127" s="60">
        <v>0.98122525756674694</v>
      </c>
      <c r="ACZ7127" s="60"/>
      <c r="ADA7127" s="60"/>
      <c r="ADB7127" s="60"/>
      <c r="ADC7127" s="60"/>
      <c r="ADD7127" s="60"/>
      <c r="ADE7127" s="60"/>
    </row>
    <row r="7128" spans="760:785" x14ac:dyDescent="0.25">
      <c r="ACF7128" s="60"/>
      <c r="ACG7128" s="60"/>
      <c r="ACH7128" s="60"/>
      <c r="ACI7128" s="60"/>
      <c r="ACJ7128" s="60"/>
      <c r="ACK7128" s="60"/>
      <c r="ACL7128" s="60"/>
      <c r="ACM7128" s="60"/>
      <c r="ACN7128" s="60"/>
      <c r="ACO7128" s="60"/>
      <c r="ACP7128" s="60"/>
      <c r="ACQ7128" s="60"/>
      <c r="ACR7128" s="60"/>
      <c r="ACS7128" s="60"/>
      <c r="ACT7128" s="60"/>
      <c r="ACU7128" s="60"/>
      <c r="ACV7128" s="60"/>
      <c r="ACW7128" s="60"/>
      <c r="ACX7128" s="60"/>
      <c r="ACY7128" s="60">
        <v>0.98121824809617897</v>
      </c>
      <c r="ACZ7128" s="60"/>
      <c r="ADA7128" s="60"/>
      <c r="ADB7128" s="60"/>
      <c r="ADC7128" s="60"/>
      <c r="ADD7128" s="60"/>
      <c r="ADE7128" s="60"/>
    </row>
    <row r="7129" spans="760:785" x14ac:dyDescent="0.25">
      <c r="ACF7129" s="60"/>
      <c r="ACG7129" s="60"/>
      <c r="ACH7129" s="60"/>
      <c r="ACI7129" s="60"/>
      <c r="ACJ7129" s="60"/>
      <c r="ACK7129" s="60"/>
      <c r="ACL7129" s="60"/>
      <c r="ACM7129" s="60"/>
      <c r="ACN7129" s="60"/>
      <c r="ACO7129" s="60"/>
      <c r="ACP7129" s="60"/>
      <c r="ACQ7129" s="60"/>
      <c r="ACR7129" s="60"/>
      <c r="ACS7129" s="60"/>
      <c r="ACT7129" s="60"/>
      <c r="ACU7129" s="60"/>
      <c r="ACV7129" s="60"/>
      <c r="ACW7129" s="60"/>
      <c r="ACX7129" s="60"/>
      <c r="ACY7129" s="60">
        <v>0.98121778950359695</v>
      </c>
      <c r="ACZ7129" s="60"/>
      <c r="ADA7129" s="60"/>
      <c r="ADB7129" s="60"/>
      <c r="ADC7129" s="60"/>
      <c r="ADD7129" s="60"/>
      <c r="ADE7129" s="60"/>
    </row>
    <row r="7130" spans="760:785" x14ac:dyDescent="0.25">
      <c r="ACF7130" s="60"/>
      <c r="ACG7130" s="60"/>
      <c r="ACH7130" s="60"/>
      <c r="ACI7130" s="60"/>
      <c r="ACJ7130" s="60"/>
      <c r="ACK7130" s="60"/>
      <c r="ACL7130" s="60"/>
      <c r="ACM7130" s="60"/>
      <c r="ACN7130" s="60"/>
      <c r="ACO7130" s="60"/>
      <c r="ACP7130" s="60"/>
      <c r="ACQ7130" s="60"/>
      <c r="ACR7130" s="60"/>
      <c r="ACS7130" s="60"/>
      <c r="ACT7130" s="60"/>
      <c r="ACU7130" s="60"/>
      <c r="ACV7130" s="60"/>
      <c r="ACW7130" s="60"/>
      <c r="ACX7130" s="60"/>
      <c r="ACY7130" s="60">
        <v>0.98121234954342196</v>
      </c>
      <c r="ACZ7130" s="60"/>
      <c r="ADA7130" s="60"/>
      <c r="ADB7130" s="60"/>
      <c r="ADC7130" s="60"/>
      <c r="ADD7130" s="60"/>
      <c r="ADE7130" s="60"/>
    </row>
    <row r="7131" spans="760:785" x14ac:dyDescent="0.25">
      <c r="ACF7131" s="60"/>
      <c r="ACG7131" s="60"/>
      <c r="ACH7131" s="60"/>
      <c r="ACI7131" s="60"/>
      <c r="ACJ7131" s="60"/>
      <c r="ACK7131" s="60"/>
      <c r="ACL7131" s="60"/>
      <c r="ACM7131" s="60"/>
      <c r="ACN7131" s="60"/>
      <c r="ACO7131" s="60"/>
      <c r="ACP7131" s="60"/>
      <c r="ACQ7131" s="60"/>
      <c r="ACR7131" s="60"/>
      <c r="ACS7131" s="60"/>
      <c r="ACT7131" s="60"/>
      <c r="ACU7131" s="60"/>
      <c r="ACV7131" s="60"/>
      <c r="ACW7131" s="60"/>
      <c r="ACX7131" s="60"/>
      <c r="ACY7131" s="60">
        <v>0.98120219746096604</v>
      </c>
      <c r="ACZ7131" s="60"/>
      <c r="ADA7131" s="60"/>
      <c r="ADB7131" s="60"/>
      <c r="ADC7131" s="60"/>
      <c r="ADD7131" s="60"/>
      <c r="ADE7131" s="60"/>
    </row>
    <row r="7132" spans="760:785" x14ac:dyDescent="0.25">
      <c r="ACF7132" s="60"/>
      <c r="ACG7132" s="60"/>
      <c r="ACH7132" s="60"/>
      <c r="ACI7132" s="60"/>
      <c r="ACJ7132" s="60"/>
      <c r="ACK7132" s="60"/>
      <c r="ACL7132" s="60"/>
      <c r="ACM7132" s="60"/>
      <c r="ACN7132" s="60"/>
      <c r="ACO7132" s="60"/>
      <c r="ACP7132" s="60"/>
      <c r="ACQ7132" s="60"/>
      <c r="ACR7132" s="60"/>
      <c r="ACS7132" s="60"/>
      <c r="ACT7132" s="60"/>
      <c r="ACU7132" s="60"/>
      <c r="ACV7132" s="60"/>
      <c r="ACW7132" s="60"/>
      <c r="ACX7132" s="60"/>
      <c r="ACY7132" s="60">
        <v>0.98120158141248004</v>
      </c>
      <c r="ACZ7132" s="60"/>
      <c r="ADA7132" s="60"/>
      <c r="ADB7132" s="60"/>
      <c r="ADC7132" s="60"/>
      <c r="ADD7132" s="60"/>
      <c r="ADE7132" s="60"/>
    </row>
    <row r="7133" spans="760:785" x14ac:dyDescent="0.25">
      <c r="ACF7133" s="60"/>
      <c r="ACG7133" s="60"/>
      <c r="ACH7133" s="60"/>
      <c r="ACI7133" s="60"/>
      <c r="ACJ7133" s="60"/>
      <c r="ACK7133" s="60"/>
      <c r="ACL7133" s="60"/>
      <c r="ACM7133" s="60"/>
      <c r="ACN7133" s="60"/>
      <c r="ACO7133" s="60"/>
      <c r="ACP7133" s="60"/>
      <c r="ACQ7133" s="60"/>
      <c r="ACR7133" s="60"/>
      <c r="ACS7133" s="60"/>
      <c r="ACT7133" s="60"/>
      <c r="ACU7133" s="60"/>
      <c r="ACV7133" s="60"/>
      <c r="ACW7133" s="60"/>
      <c r="ACX7133" s="60"/>
      <c r="ACY7133" s="60">
        <v>0.98119438288873795</v>
      </c>
      <c r="ACZ7133" s="60"/>
      <c r="ADA7133" s="60"/>
      <c r="ADB7133" s="60"/>
      <c r="ADC7133" s="60"/>
      <c r="ADD7133" s="60"/>
      <c r="ADE7133" s="60"/>
    </row>
    <row r="7134" spans="760:785" x14ac:dyDescent="0.25">
      <c r="ACF7134" s="60"/>
      <c r="ACG7134" s="60"/>
      <c r="ACH7134" s="60"/>
      <c r="ACI7134" s="60"/>
      <c r="ACJ7134" s="60"/>
      <c r="ACK7134" s="60"/>
      <c r="ACL7134" s="60"/>
      <c r="ACM7134" s="60"/>
      <c r="ACN7134" s="60"/>
      <c r="ACO7134" s="60"/>
      <c r="ACP7134" s="60"/>
      <c r="ACQ7134" s="60"/>
      <c r="ACR7134" s="60"/>
      <c r="ACS7134" s="60"/>
      <c r="ACT7134" s="60"/>
      <c r="ACU7134" s="60"/>
      <c r="ACV7134" s="60"/>
      <c r="ACW7134" s="60"/>
      <c r="ACX7134" s="60"/>
      <c r="ACY7134" s="60">
        <v>0.98119366468218405</v>
      </c>
      <c r="ACZ7134" s="60"/>
      <c r="ADA7134" s="60"/>
      <c r="ADB7134" s="60"/>
      <c r="ADC7134" s="60"/>
      <c r="ADD7134" s="60"/>
      <c r="ADE7134" s="60"/>
    </row>
    <row r="7135" spans="760:785" x14ac:dyDescent="0.25">
      <c r="ACF7135" s="60"/>
      <c r="ACG7135" s="60"/>
      <c r="ACH7135" s="60"/>
      <c r="ACI7135" s="60"/>
      <c r="ACJ7135" s="60"/>
      <c r="ACK7135" s="60"/>
      <c r="ACL7135" s="60"/>
      <c r="ACM7135" s="60"/>
      <c r="ACN7135" s="60"/>
      <c r="ACO7135" s="60"/>
      <c r="ACP7135" s="60"/>
      <c r="ACQ7135" s="60"/>
      <c r="ACR7135" s="60"/>
      <c r="ACS7135" s="60"/>
      <c r="ACT7135" s="60"/>
      <c r="ACU7135" s="60"/>
      <c r="ACV7135" s="60"/>
      <c r="ACW7135" s="60"/>
      <c r="ACX7135" s="60"/>
      <c r="ACY7135" s="60">
        <v>0.98118964717589896</v>
      </c>
      <c r="ACZ7135" s="60"/>
      <c r="ADA7135" s="60"/>
      <c r="ADB7135" s="60"/>
      <c r="ADC7135" s="60"/>
      <c r="ADD7135" s="60"/>
      <c r="ADE7135" s="60"/>
    </row>
    <row r="7136" spans="760:785" x14ac:dyDescent="0.25">
      <c r="ACF7136" s="60"/>
      <c r="ACG7136" s="60"/>
      <c r="ACH7136" s="60"/>
      <c r="ACI7136" s="60"/>
      <c r="ACJ7136" s="60"/>
      <c r="ACK7136" s="60"/>
      <c r="ACL7136" s="60"/>
      <c r="ACM7136" s="60"/>
      <c r="ACN7136" s="60"/>
      <c r="ACO7136" s="60"/>
      <c r="ACP7136" s="60"/>
      <c r="ACQ7136" s="60"/>
      <c r="ACR7136" s="60"/>
      <c r="ACS7136" s="60"/>
      <c r="ACT7136" s="60"/>
      <c r="ACU7136" s="60"/>
      <c r="ACV7136" s="60"/>
      <c r="ACW7136" s="60"/>
      <c r="ACX7136" s="60"/>
      <c r="ACY7136" s="60">
        <v>0.98118843549241597</v>
      </c>
      <c r="ACZ7136" s="60"/>
      <c r="ADA7136" s="60"/>
      <c r="ADB7136" s="60"/>
      <c r="ADC7136" s="60"/>
      <c r="ADD7136" s="60"/>
      <c r="ADE7136" s="60"/>
    </row>
    <row r="7137" spans="760:785" x14ac:dyDescent="0.25">
      <c r="ACF7137" s="60"/>
      <c r="ACG7137" s="60"/>
      <c r="ACH7137" s="60"/>
      <c r="ACI7137" s="60"/>
      <c r="ACJ7137" s="60"/>
      <c r="ACK7137" s="60"/>
      <c r="ACL7137" s="60"/>
      <c r="ACM7137" s="60"/>
      <c r="ACN7137" s="60"/>
      <c r="ACO7137" s="60"/>
      <c r="ACP7137" s="60"/>
      <c r="ACQ7137" s="60"/>
      <c r="ACR7137" s="60"/>
      <c r="ACS7137" s="60"/>
      <c r="ACT7137" s="60"/>
      <c r="ACU7137" s="60"/>
      <c r="ACV7137" s="60"/>
      <c r="ACW7137" s="60"/>
      <c r="ACX7137" s="60"/>
      <c r="ACY7137" s="60">
        <v>0.98117021636605495</v>
      </c>
      <c r="ACZ7137" s="60"/>
      <c r="ADA7137" s="60"/>
      <c r="ADB7137" s="60"/>
      <c r="ADC7137" s="60"/>
      <c r="ADD7137" s="60"/>
      <c r="ADE7137" s="60"/>
    </row>
    <row r="7138" spans="760:785" x14ac:dyDescent="0.25">
      <c r="ACF7138" s="60"/>
      <c r="ACG7138" s="60"/>
      <c r="ACH7138" s="60"/>
      <c r="ACI7138" s="60"/>
      <c r="ACJ7138" s="60"/>
      <c r="ACK7138" s="60"/>
      <c r="ACL7138" s="60"/>
      <c r="ACM7138" s="60"/>
      <c r="ACN7138" s="60"/>
      <c r="ACO7138" s="60"/>
      <c r="ACP7138" s="60"/>
      <c r="ACQ7138" s="60"/>
      <c r="ACR7138" s="60"/>
      <c r="ACS7138" s="60"/>
      <c r="ACT7138" s="60"/>
      <c r="ACU7138" s="60"/>
      <c r="ACV7138" s="60"/>
      <c r="ACW7138" s="60"/>
      <c r="ACX7138" s="60"/>
      <c r="ACY7138" s="60">
        <v>0.98115087470995099</v>
      </c>
      <c r="ACZ7138" s="60"/>
      <c r="ADA7138" s="60"/>
      <c r="ADB7138" s="60"/>
      <c r="ADC7138" s="60"/>
      <c r="ADD7138" s="60"/>
      <c r="ADE7138" s="60"/>
    </row>
    <row r="7139" spans="760:785" x14ac:dyDescent="0.25">
      <c r="ACF7139" s="60"/>
      <c r="ACG7139" s="60"/>
      <c r="ACH7139" s="60"/>
      <c r="ACI7139" s="60"/>
      <c r="ACJ7139" s="60"/>
      <c r="ACK7139" s="60"/>
      <c r="ACL7139" s="60"/>
      <c r="ACM7139" s="60"/>
      <c r="ACN7139" s="60"/>
      <c r="ACO7139" s="60"/>
      <c r="ACP7139" s="60"/>
      <c r="ACQ7139" s="60"/>
      <c r="ACR7139" s="60"/>
      <c r="ACS7139" s="60"/>
      <c r="ACT7139" s="60"/>
      <c r="ACU7139" s="60"/>
      <c r="ACV7139" s="60"/>
      <c r="ACW7139" s="60"/>
      <c r="ACX7139" s="60"/>
      <c r="ACY7139" s="60">
        <v>0.981145615534051</v>
      </c>
      <c r="ACZ7139" s="60"/>
      <c r="ADA7139" s="60"/>
      <c r="ADB7139" s="60"/>
      <c r="ADC7139" s="60"/>
      <c r="ADD7139" s="60"/>
      <c r="ADE7139" s="60"/>
    </row>
    <row r="7140" spans="760:785" x14ac:dyDescent="0.25">
      <c r="ACF7140" s="60"/>
      <c r="ACG7140" s="60"/>
      <c r="ACH7140" s="60"/>
      <c r="ACI7140" s="60"/>
      <c r="ACJ7140" s="60"/>
      <c r="ACK7140" s="60"/>
      <c r="ACL7140" s="60"/>
      <c r="ACM7140" s="60"/>
      <c r="ACN7140" s="60"/>
      <c r="ACO7140" s="60"/>
      <c r="ACP7140" s="60"/>
      <c r="ACQ7140" s="60"/>
      <c r="ACR7140" s="60"/>
      <c r="ACS7140" s="60"/>
      <c r="ACT7140" s="60"/>
      <c r="ACU7140" s="60"/>
      <c r="ACV7140" s="60"/>
      <c r="ACW7140" s="60"/>
      <c r="ACX7140" s="60"/>
      <c r="ACY7140" s="60">
        <v>0.98114366869859304</v>
      </c>
      <c r="ACZ7140" s="60"/>
      <c r="ADA7140" s="60"/>
      <c r="ADB7140" s="60"/>
      <c r="ADC7140" s="60"/>
      <c r="ADD7140" s="60"/>
      <c r="ADE7140" s="60"/>
    </row>
    <row r="7141" spans="760:785" x14ac:dyDescent="0.25">
      <c r="ACF7141" s="60"/>
      <c r="ACG7141" s="60"/>
      <c r="ACH7141" s="60"/>
      <c r="ACI7141" s="60"/>
      <c r="ACJ7141" s="60"/>
      <c r="ACK7141" s="60"/>
      <c r="ACL7141" s="60"/>
      <c r="ACM7141" s="60"/>
      <c r="ACN7141" s="60"/>
      <c r="ACO7141" s="60"/>
      <c r="ACP7141" s="60"/>
      <c r="ACQ7141" s="60"/>
      <c r="ACR7141" s="60"/>
      <c r="ACS7141" s="60"/>
      <c r="ACT7141" s="60"/>
      <c r="ACU7141" s="60"/>
      <c r="ACV7141" s="60"/>
      <c r="ACW7141" s="60"/>
      <c r="ACX7141" s="60"/>
      <c r="ACY7141" s="60">
        <v>0.98113420232996396</v>
      </c>
      <c r="ACZ7141" s="60"/>
      <c r="ADA7141" s="60"/>
      <c r="ADB7141" s="60"/>
      <c r="ADC7141" s="60"/>
      <c r="ADD7141" s="60"/>
      <c r="ADE7141" s="60"/>
    </row>
    <row r="7142" spans="760:785" x14ac:dyDescent="0.25">
      <c r="ACF7142" s="60"/>
      <c r="ACG7142" s="60"/>
      <c r="ACH7142" s="60"/>
      <c r="ACI7142" s="60"/>
      <c r="ACJ7142" s="60"/>
      <c r="ACK7142" s="60"/>
      <c r="ACL7142" s="60"/>
      <c r="ACM7142" s="60"/>
      <c r="ACN7142" s="60"/>
      <c r="ACO7142" s="60"/>
      <c r="ACP7142" s="60"/>
      <c r="ACQ7142" s="60"/>
      <c r="ACR7142" s="60"/>
      <c r="ACS7142" s="60"/>
      <c r="ACT7142" s="60"/>
      <c r="ACU7142" s="60"/>
      <c r="ACV7142" s="60"/>
      <c r="ACW7142" s="60"/>
      <c r="ACX7142" s="60"/>
      <c r="ACY7142" s="60">
        <v>0.98112959010813305</v>
      </c>
      <c r="ACZ7142" s="60"/>
      <c r="ADA7142" s="60"/>
      <c r="ADB7142" s="60"/>
      <c r="ADC7142" s="60"/>
      <c r="ADD7142" s="60"/>
      <c r="ADE7142" s="60"/>
    </row>
    <row r="7143" spans="760:785" x14ac:dyDescent="0.25">
      <c r="ACF7143" s="60"/>
      <c r="ACG7143" s="60"/>
      <c r="ACH7143" s="60"/>
      <c r="ACI7143" s="60"/>
      <c r="ACJ7143" s="60"/>
      <c r="ACK7143" s="60"/>
      <c r="ACL7143" s="60"/>
      <c r="ACM7143" s="60"/>
      <c r="ACN7143" s="60"/>
      <c r="ACO7143" s="60"/>
      <c r="ACP7143" s="60"/>
      <c r="ACQ7143" s="60"/>
      <c r="ACR7143" s="60"/>
      <c r="ACS7143" s="60"/>
      <c r="ACT7143" s="60"/>
      <c r="ACU7143" s="60"/>
      <c r="ACV7143" s="60"/>
      <c r="ACW7143" s="60"/>
      <c r="ACX7143" s="60"/>
      <c r="ACY7143" s="60">
        <v>0.98112552468185699</v>
      </c>
      <c r="ACZ7143" s="60"/>
      <c r="ADA7143" s="60"/>
      <c r="ADB7143" s="60"/>
      <c r="ADC7143" s="60"/>
      <c r="ADD7143" s="60"/>
      <c r="ADE7143" s="60"/>
    </row>
    <row r="7144" spans="760:785" x14ac:dyDescent="0.25">
      <c r="ACF7144" s="60"/>
      <c r="ACG7144" s="60"/>
      <c r="ACH7144" s="60"/>
      <c r="ACI7144" s="60"/>
      <c r="ACJ7144" s="60"/>
      <c r="ACK7144" s="60"/>
      <c r="ACL7144" s="60"/>
      <c r="ACM7144" s="60"/>
      <c r="ACN7144" s="60"/>
      <c r="ACO7144" s="60"/>
      <c r="ACP7144" s="60"/>
      <c r="ACQ7144" s="60"/>
      <c r="ACR7144" s="60"/>
      <c r="ACS7144" s="60"/>
      <c r="ACT7144" s="60"/>
      <c r="ACU7144" s="60"/>
      <c r="ACV7144" s="60"/>
      <c r="ACW7144" s="60"/>
      <c r="ACX7144" s="60"/>
      <c r="ACY7144" s="60">
        <v>0.98112347529538702</v>
      </c>
      <c r="ACZ7144" s="60"/>
      <c r="ADA7144" s="60"/>
      <c r="ADB7144" s="60"/>
      <c r="ADC7144" s="60"/>
      <c r="ADD7144" s="60"/>
      <c r="ADE7144" s="60"/>
    </row>
    <row r="7145" spans="760:785" x14ac:dyDescent="0.25">
      <c r="ACF7145" s="60"/>
      <c r="ACG7145" s="60"/>
      <c r="ACH7145" s="60"/>
      <c r="ACI7145" s="60"/>
      <c r="ACJ7145" s="60"/>
      <c r="ACK7145" s="60"/>
      <c r="ACL7145" s="60"/>
      <c r="ACM7145" s="60"/>
      <c r="ACN7145" s="60"/>
      <c r="ACO7145" s="60"/>
      <c r="ACP7145" s="60"/>
      <c r="ACQ7145" s="60"/>
      <c r="ACR7145" s="60"/>
      <c r="ACS7145" s="60"/>
      <c r="ACT7145" s="60"/>
      <c r="ACU7145" s="60"/>
      <c r="ACV7145" s="60"/>
      <c r="ACW7145" s="60"/>
      <c r="ACX7145" s="60"/>
      <c r="ACY7145" s="60">
        <v>0.98110484935899001</v>
      </c>
      <c r="ACZ7145" s="60"/>
      <c r="ADA7145" s="60"/>
      <c r="ADB7145" s="60"/>
      <c r="ADC7145" s="60"/>
      <c r="ADD7145" s="60"/>
      <c r="ADE7145" s="60"/>
    </row>
    <row r="7146" spans="760:785" x14ac:dyDescent="0.25">
      <c r="ACF7146" s="60"/>
      <c r="ACG7146" s="60"/>
      <c r="ACH7146" s="60"/>
      <c r="ACI7146" s="60"/>
      <c r="ACJ7146" s="60"/>
      <c r="ACK7146" s="60"/>
      <c r="ACL7146" s="60"/>
      <c r="ACM7146" s="60"/>
      <c r="ACN7146" s="60"/>
      <c r="ACO7146" s="60"/>
      <c r="ACP7146" s="60"/>
      <c r="ACQ7146" s="60"/>
      <c r="ACR7146" s="60"/>
      <c r="ACS7146" s="60"/>
      <c r="ACT7146" s="60"/>
      <c r="ACU7146" s="60"/>
      <c r="ACV7146" s="60"/>
      <c r="ACW7146" s="60"/>
      <c r="ACX7146" s="60"/>
      <c r="ACY7146" s="60">
        <v>0.98110286882786002</v>
      </c>
      <c r="ACZ7146" s="60"/>
      <c r="ADA7146" s="60"/>
      <c r="ADB7146" s="60"/>
      <c r="ADC7146" s="60"/>
      <c r="ADD7146" s="60"/>
      <c r="ADE7146" s="60"/>
    </row>
    <row r="7147" spans="760:785" x14ac:dyDescent="0.25">
      <c r="ACF7147" s="60"/>
      <c r="ACG7147" s="60"/>
      <c r="ACH7147" s="60"/>
      <c r="ACI7147" s="60"/>
      <c r="ACJ7147" s="60"/>
      <c r="ACK7147" s="60"/>
      <c r="ACL7147" s="60"/>
      <c r="ACM7147" s="60"/>
      <c r="ACN7147" s="60"/>
      <c r="ACO7147" s="60"/>
      <c r="ACP7147" s="60"/>
      <c r="ACQ7147" s="60"/>
      <c r="ACR7147" s="60"/>
      <c r="ACS7147" s="60"/>
      <c r="ACT7147" s="60"/>
      <c r="ACU7147" s="60"/>
      <c r="ACV7147" s="60"/>
      <c r="ACW7147" s="60"/>
      <c r="ACX7147" s="60"/>
      <c r="ACY7147" s="60">
        <v>0.98109401475263303</v>
      </c>
      <c r="ACZ7147" s="60"/>
      <c r="ADA7147" s="60"/>
      <c r="ADB7147" s="60"/>
      <c r="ADC7147" s="60"/>
      <c r="ADD7147" s="60"/>
      <c r="ADE7147" s="60"/>
    </row>
    <row r="7148" spans="760:785" x14ac:dyDescent="0.25">
      <c r="ACF7148" s="60"/>
      <c r="ACG7148" s="60"/>
      <c r="ACH7148" s="60"/>
      <c r="ACI7148" s="60"/>
      <c r="ACJ7148" s="60"/>
      <c r="ACK7148" s="60"/>
      <c r="ACL7148" s="60"/>
      <c r="ACM7148" s="60"/>
      <c r="ACN7148" s="60"/>
      <c r="ACO7148" s="60"/>
      <c r="ACP7148" s="60"/>
      <c r="ACQ7148" s="60"/>
      <c r="ACR7148" s="60"/>
      <c r="ACS7148" s="60"/>
      <c r="ACT7148" s="60"/>
      <c r="ACU7148" s="60"/>
      <c r="ACV7148" s="60"/>
      <c r="ACW7148" s="60"/>
      <c r="ACX7148" s="60"/>
      <c r="ACY7148" s="60">
        <v>0.98109119262990296</v>
      </c>
      <c r="ACZ7148" s="60"/>
      <c r="ADA7148" s="60"/>
      <c r="ADB7148" s="60"/>
      <c r="ADC7148" s="60"/>
      <c r="ADD7148" s="60"/>
      <c r="ADE7148" s="60"/>
    </row>
    <row r="7149" spans="760:785" x14ac:dyDescent="0.25">
      <c r="ACF7149" s="60"/>
      <c r="ACG7149" s="60"/>
      <c r="ACH7149" s="60"/>
      <c r="ACI7149" s="60"/>
      <c r="ACJ7149" s="60"/>
      <c r="ACK7149" s="60"/>
      <c r="ACL7149" s="60"/>
      <c r="ACM7149" s="60"/>
      <c r="ACN7149" s="60"/>
      <c r="ACO7149" s="60"/>
      <c r="ACP7149" s="60"/>
      <c r="ACQ7149" s="60"/>
      <c r="ACR7149" s="60"/>
      <c r="ACS7149" s="60"/>
      <c r="ACT7149" s="60"/>
      <c r="ACU7149" s="60"/>
      <c r="ACV7149" s="60"/>
      <c r="ACW7149" s="60"/>
      <c r="ACX7149" s="60"/>
      <c r="ACY7149" s="60">
        <v>0.98109015619319895</v>
      </c>
      <c r="ACZ7149" s="60"/>
      <c r="ADA7149" s="60"/>
      <c r="ADB7149" s="60"/>
      <c r="ADC7149" s="60"/>
      <c r="ADD7149" s="60"/>
      <c r="ADE7149" s="60"/>
    </row>
    <row r="7150" spans="760:785" x14ac:dyDescent="0.25">
      <c r="ACF7150" s="60"/>
      <c r="ACG7150" s="60"/>
      <c r="ACH7150" s="60"/>
      <c r="ACI7150" s="60"/>
      <c r="ACJ7150" s="60"/>
      <c r="ACK7150" s="60"/>
      <c r="ACL7150" s="60"/>
      <c r="ACM7150" s="60"/>
      <c r="ACN7150" s="60"/>
      <c r="ACO7150" s="60"/>
      <c r="ACP7150" s="60"/>
      <c r="ACQ7150" s="60"/>
      <c r="ACR7150" s="60"/>
      <c r="ACS7150" s="60"/>
      <c r="ACT7150" s="60"/>
      <c r="ACU7150" s="60"/>
      <c r="ACV7150" s="60"/>
      <c r="ACW7150" s="60"/>
      <c r="ACX7150" s="60"/>
      <c r="ACY7150" s="60">
        <v>0.98108353206017795</v>
      </c>
      <c r="ACZ7150" s="60"/>
      <c r="ADA7150" s="60"/>
      <c r="ADB7150" s="60"/>
      <c r="ADC7150" s="60"/>
      <c r="ADD7150" s="60"/>
      <c r="ADE7150" s="60"/>
    </row>
    <row r="7151" spans="760:785" x14ac:dyDescent="0.25">
      <c r="ACF7151" s="60"/>
      <c r="ACG7151" s="60"/>
      <c r="ACH7151" s="60"/>
      <c r="ACI7151" s="60"/>
      <c r="ACJ7151" s="60"/>
      <c r="ACK7151" s="60"/>
      <c r="ACL7151" s="60"/>
      <c r="ACM7151" s="60"/>
      <c r="ACN7151" s="60"/>
      <c r="ACO7151" s="60"/>
      <c r="ACP7151" s="60"/>
      <c r="ACQ7151" s="60"/>
      <c r="ACR7151" s="60"/>
      <c r="ACS7151" s="60"/>
      <c r="ACT7151" s="60"/>
      <c r="ACU7151" s="60"/>
      <c r="ACV7151" s="60"/>
      <c r="ACW7151" s="60"/>
      <c r="ACX7151" s="60"/>
      <c r="ACY7151" s="60">
        <v>0.98107631614607005</v>
      </c>
      <c r="ACZ7151" s="60"/>
      <c r="ADA7151" s="60"/>
      <c r="ADB7151" s="60"/>
      <c r="ADC7151" s="60"/>
      <c r="ADD7151" s="60"/>
      <c r="ADE7151" s="60"/>
    </row>
    <row r="7152" spans="760:785" x14ac:dyDescent="0.25">
      <c r="ACF7152" s="60"/>
      <c r="ACG7152" s="60"/>
      <c r="ACH7152" s="60"/>
      <c r="ACI7152" s="60"/>
      <c r="ACJ7152" s="60"/>
      <c r="ACK7152" s="60"/>
      <c r="ACL7152" s="60"/>
      <c r="ACM7152" s="60"/>
      <c r="ACN7152" s="60"/>
      <c r="ACO7152" s="60"/>
      <c r="ACP7152" s="60"/>
      <c r="ACQ7152" s="60"/>
      <c r="ACR7152" s="60"/>
      <c r="ACS7152" s="60"/>
      <c r="ACT7152" s="60"/>
      <c r="ACU7152" s="60"/>
      <c r="ACV7152" s="60"/>
      <c r="ACW7152" s="60"/>
      <c r="ACX7152" s="60"/>
      <c r="ACY7152" s="60">
        <v>0.98107223081202199</v>
      </c>
      <c r="ACZ7152" s="60"/>
      <c r="ADA7152" s="60"/>
      <c r="ADB7152" s="60"/>
      <c r="ADC7152" s="60"/>
      <c r="ADD7152" s="60"/>
      <c r="ADE7152" s="60"/>
    </row>
    <row r="7153" spans="760:785" x14ac:dyDescent="0.25">
      <c r="ACF7153" s="60"/>
      <c r="ACG7153" s="60"/>
      <c r="ACH7153" s="60"/>
      <c r="ACI7153" s="60"/>
      <c r="ACJ7153" s="60"/>
      <c r="ACK7153" s="60"/>
      <c r="ACL7153" s="60"/>
      <c r="ACM7153" s="60"/>
      <c r="ACN7153" s="60"/>
      <c r="ACO7153" s="60"/>
      <c r="ACP7153" s="60"/>
      <c r="ACQ7153" s="60"/>
      <c r="ACR7153" s="60"/>
      <c r="ACS7153" s="60"/>
      <c r="ACT7153" s="60"/>
      <c r="ACU7153" s="60"/>
      <c r="ACV7153" s="60"/>
      <c r="ACW7153" s="60"/>
      <c r="ACX7153" s="60"/>
      <c r="ACY7153" s="60">
        <v>0.98105764390628403</v>
      </c>
      <c r="ACZ7153" s="60"/>
      <c r="ADA7153" s="60"/>
      <c r="ADB7153" s="60"/>
      <c r="ADC7153" s="60"/>
      <c r="ADD7153" s="60"/>
      <c r="ADE7153" s="60"/>
    </row>
    <row r="7154" spans="760:785" x14ac:dyDescent="0.25">
      <c r="ACF7154" s="60"/>
      <c r="ACG7154" s="60"/>
      <c r="ACH7154" s="60"/>
      <c r="ACI7154" s="60"/>
      <c r="ACJ7154" s="60"/>
      <c r="ACK7154" s="60"/>
      <c r="ACL7154" s="60"/>
      <c r="ACM7154" s="60"/>
      <c r="ACN7154" s="60"/>
      <c r="ACO7154" s="60"/>
      <c r="ACP7154" s="60"/>
      <c r="ACQ7154" s="60"/>
      <c r="ACR7154" s="60"/>
      <c r="ACS7154" s="60"/>
      <c r="ACT7154" s="60"/>
      <c r="ACU7154" s="60"/>
      <c r="ACV7154" s="60"/>
      <c r="ACW7154" s="60"/>
      <c r="ACX7154" s="60"/>
      <c r="ACY7154" s="60">
        <v>0.981056309657656</v>
      </c>
      <c r="ACZ7154" s="60"/>
      <c r="ADA7154" s="60"/>
      <c r="ADB7154" s="60"/>
      <c r="ADC7154" s="60"/>
      <c r="ADD7154" s="60"/>
      <c r="ADE7154" s="60"/>
    </row>
    <row r="7155" spans="760:785" x14ac:dyDescent="0.25">
      <c r="ACF7155" s="60"/>
      <c r="ACG7155" s="60"/>
      <c r="ACH7155" s="60"/>
      <c r="ACI7155" s="60"/>
      <c r="ACJ7155" s="60"/>
      <c r="ACK7155" s="60"/>
      <c r="ACL7155" s="60"/>
      <c r="ACM7155" s="60"/>
      <c r="ACN7155" s="60"/>
      <c r="ACO7155" s="60"/>
      <c r="ACP7155" s="60"/>
      <c r="ACQ7155" s="60"/>
      <c r="ACR7155" s="60"/>
      <c r="ACS7155" s="60"/>
      <c r="ACT7155" s="60"/>
      <c r="ACU7155" s="60"/>
      <c r="ACV7155" s="60"/>
      <c r="ACW7155" s="60"/>
      <c r="ACX7155" s="60"/>
      <c r="ACY7155" s="60">
        <v>0.98105522397471001</v>
      </c>
      <c r="ACZ7155" s="60"/>
      <c r="ADA7155" s="60"/>
      <c r="ADB7155" s="60"/>
      <c r="ADC7155" s="60"/>
      <c r="ADD7155" s="60"/>
      <c r="ADE7155" s="60"/>
    </row>
    <row r="7156" spans="760:785" x14ac:dyDescent="0.25">
      <c r="ACF7156" s="60"/>
      <c r="ACG7156" s="60"/>
      <c r="ACH7156" s="60"/>
      <c r="ACI7156" s="60"/>
      <c r="ACJ7156" s="60"/>
      <c r="ACK7156" s="60"/>
      <c r="ACL7156" s="60"/>
      <c r="ACM7156" s="60"/>
      <c r="ACN7156" s="60"/>
      <c r="ACO7156" s="60"/>
      <c r="ACP7156" s="60"/>
      <c r="ACQ7156" s="60"/>
      <c r="ACR7156" s="60"/>
      <c r="ACS7156" s="60"/>
      <c r="ACT7156" s="60"/>
      <c r="ACU7156" s="60"/>
      <c r="ACV7156" s="60"/>
      <c r="ACW7156" s="60"/>
      <c r="ACX7156" s="60"/>
      <c r="ACY7156" s="60">
        <v>0.98104932710328796</v>
      </c>
      <c r="ACZ7156" s="60"/>
      <c r="ADA7156" s="60"/>
      <c r="ADB7156" s="60"/>
      <c r="ADC7156" s="60"/>
      <c r="ADD7156" s="60"/>
      <c r="ADE7156" s="60"/>
    </row>
    <row r="7157" spans="760:785" x14ac:dyDescent="0.25">
      <c r="ACF7157" s="60"/>
      <c r="ACG7157" s="60"/>
      <c r="ACH7157" s="60"/>
      <c r="ACI7157" s="60"/>
      <c r="ACJ7157" s="60"/>
      <c r="ACK7157" s="60"/>
      <c r="ACL7157" s="60"/>
      <c r="ACM7157" s="60"/>
      <c r="ACN7157" s="60"/>
      <c r="ACO7157" s="60"/>
      <c r="ACP7157" s="60"/>
      <c r="ACQ7157" s="60"/>
      <c r="ACR7157" s="60"/>
      <c r="ACS7157" s="60"/>
      <c r="ACT7157" s="60"/>
      <c r="ACU7157" s="60"/>
      <c r="ACV7157" s="60"/>
      <c r="ACW7157" s="60"/>
      <c r="ACX7157" s="60"/>
      <c r="ACY7157" s="60">
        <v>0.98104319034073495</v>
      </c>
      <c r="ACZ7157" s="60"/>
      <c r="ADA7157" s="60"/>
      <c r="ADB7157" s="60"/>
      <c r="ADC7157" s="60"/>
      <c r="ADD7157" s="60"/>
      <c r="ADE7157" s="60"/>
    </row>
    <row r="7158" spans="760:785" x14ac:dyDescent="0.25">
      <c r="ACF7158" s="60"/>
      <c r="ACG7158" s="60"/>
      <c r="ACH7158" s="60"/>
      <c r="ACI7158" s="60"/>
      <c r="ACJ7158" s="60"/>
      <c r="ACK7158" s="60"/>
      <c r="ACL7158" s="60"/>
      <c r="ACM7158" s="60"/>
      <c r="ACN7158" s="60"/>
      <c r="ACO7158" s="60"/>
      <c r="ACP7158" s="60"/>
      <c r="ACQ7158" s="60"/>
      <c r="ACR7158" s="60"/>
      <c r="ACS7158" s="60"/>
      <c r="ACT7158" s="60"/>
      <c r="ACU7158" s="60"/>
      <c r="ACV7158" s="60"/>
      <c r="ACW7158" s="60"/>
      <c r="ACX7158" s="60"/>
      <c r="ACY7158" s="60">
        <v>0.98104200415417298</v>
      </c>
      <c r="ACZ7158" s="60"/>
      <c r="ADA7158" s="60"/>
      <c r="ADB7158" s="60"/>
      <c r="ADC7158" s="60"/>
      <c r="ADD7158" s="60"/>
      <c r="ADE7158" s="60"/>
    </row>
    <row r="7159" spans="760:785" x14ac:dyDescent="0.25">
      <c r="ACF7159" s="60"/>
      <c r="ACG7159" s="60"/>
      <c r="ACH7159" s="60"/>
      <c r="ACI7159" s="60"/>
      <c r="ACJ7159" s="60"/>
      <c r="ACK7159" s="60"/>
      <c r="ACL7159" s="60"/>
      <c r="ACM7159" s="60"/>
      <c r="ACN7159" s="60"/>
      <c r="ACO7159" s="60"/>
      <c r="ACP7159" s="60"/>
      <c r="ACQ7159" s="60"/>
      <c r="ACR7159" s="60"/>
      <c r="ACS7159" s="60"/>
      <c r="ACT7159" s="60"/>
      <c r="ACU7159" s="60"/>
      <c r="ACV7159" s="60"/>
      <c r="ACW7159" s="60"/>
      <c r="ACX7159" s="60"/>
      <c r="ACY7159" s="60">
        <v>0.981039655192667</v>
      </c>
      <c r="ACZ7159" s="60"/>
      <c r="ADA7159" s="60"/>
      <c r="ADB7159" s="60"/>
      <c r="ADC7159" s="60"/>
      <c r="ADD7159" s="60"/>
      <c r="ADE7159" s="60"/>
    </row>
    <row r="7160" spans="760:785" x14ac:dyDescent="0.25">
      <c r="ACF7160" s="60"/>
      <c r="ACG7160" s="60"/>
      <c r="ACH7160" s="60"/>
      <c r="ACI7160" s="60"/>
      <c r="ACJ7160" s="60"/>
      <c r="ACK7160" s="60"/>
      <c r="ACL7160" s="60"/>
      <c r="ACM7160" s="60"/>
      <c r="ACN7160" s="60"/>
      <c r="ACO7160" s="60"/>
      <c r="ACP7160" s="60"/>
      <c r="ACQ7160" s="60"/>
      <c r="ACR7160" s="60"/>
      <c r="ACS7160" s="60"/>
      <c r="ACT7160" s="60"/>
      <c r="ACU7160" s="60"/>
      <c r="ACV7160" s="60"/>
      <c r="ACW7160" s="60"/>
      <c r="ACX7160" s="60"/>
      <c r="ACY7160" s="60">
        <v>0.98103570591872502</v>
      </c>
      <c r="ACZ7160" s="60"/>
      <c r="ADA7160" s="60"/>
      <c r="ADB7160" s="60"/>
      <c r="ADC7160" s="60"/>
      <c r="ADD7160" s="60"/>
      <c r="ADE7160" s="60"/>
    </row>
    <row r="7161" spans="760:785" x14ac:dyDescent="0.25">
      <c r="ACF7161" s="60"/>
      <c r="ACG7161" s="60"/>
      <c r="ACH7161" s="60"/>
      <c r="ACI7161" s="60"/>
      <c r="ACJ7161" s="60"/>
      <c r="ACK7161" s="60"/>
      <c r="ACL7161" s="60"/>
      <c r="ACM7161" s="60"/>
      <c r="ACN7161" s="60"/>
      <c r="ACO7161" s="60"/>
      <c r="ACP7161" s="60"/>
      <c r="ACQ7161" s="60"/>
      <c r="ACR7161" s="60"/>
      <c r="ACS7161" s="60"/>
      <c r="ACT7161" s="60"/>
      <c r="ACU7161" s="60"/>
      <c r="ACV7161" s="60"/>
      <c r="ACW7161" s="60"/>
      <c r="ACX7161" s="60"/>
      <c r="ACY7161" s="60">
        <v>0.98103185582751895</v>
      </c>
      <c r="ACZ7161" s="60"/>
      <c r="ADA7161" s="60"/>
      <c r="ADB7161" s="60"/>
      <c r="ADC7161" s="60"/>
      <c r="ADD7161" s="60"/>
      <c r="ADE7161" s="60"/>
    </row>
    <row r="7162" spans="760:785" x14ac:dyDescent="0.25">
      <c r="ACF7162" s="60"/>
      <c r="ACG7162" s="60"/>
      <c r="ACH7162" s="60"/>
      <c r="ACI7162" s="60"/>
      <c r="ACJ7162" s="60"/>
      <c r="ACK7162" s="60"/>
      <c r="ACL7162" s="60"/>
      <c r="ACM7162" s="60"/>
      <c r="ACN7162" s="60"/>
      <c r="ACO7162" s="60"/>
      <c r="ACP7162" s="60"/>
      <c r="ACQ7162" s="60"/>
      <c r="ACR7162" s="60"/>
      <c r="ACS7162" s="60"/>
      <c r="ACT7162" s="60"/>
      <c r="ACU7162" s="60"/>
      <c r="ACV7162" s="60"/>
      <c r="ACW7162" s="60"/>
      <c r="ACX7162" s="60"/>
      <c r="ACY7162" s="60">
        <v>0.98101847709233403</v>
      </c>
      <c r="ACZ7162" s="60"/>
      <c r="ADA7162" s="60"/>
      <c r="ADB7162" s="60"/>
      <c r="ADC7162" s="60"/>
      <c r="ADD7162" s="60"/>
      <c r="ADE7162" s="60"/>
    </row>
    <row r="7163" spans="760:785" x14ac:dyDescent="0.25">
      <c r="ACF7163" s="60"/>
      <c r="ACG7163" s="60"/>
      <c r="ACH7163" s="60"/>
      <c r="ACI7163" s="60"/>
      <c r="ACJ7163" s="60"/>
      <c r="ACK7163" s="60"/>
      <c r="ACL7163" s="60"/>
      <c r="ACM7163" s="60"/>
      <c r="ACN7163" s="60"/>
      <c r="ACO7163" s="60"/>
      <c r="ACP7163" s="60"/>
      <c r="ACQ7163" s="60"/>
      <c r="ACR7163" s="60"/>
      <c r="ACS7163" s="60"/>
      <c r="ACT7163" s="60"/>
      <c r="ACU7163" s="60"/>
      <c r="ACV7163" s="60"/>
      <c r="ACW7163" s="60"/>
      <c r="ACX7163" s="60"/>
      <c r="ACY7163" s="60">
        <v>0.98101614088139799</v>
      </c>
      <c r="ACZ7163" s="60"/>
      <c r="ADA7163" s="60"/>
      <c r="ADB7163" s="60"/>
      <c r="ADC7163" s="60"/>
      <c r="ADD7163" s="60"/>
      <c r="ADE7163" s="60"/>
    </row>
    <row r="7164" spans="760:785" x14ac:dyDescent="0.25">
      <c r="ACF7164" s="60"/>
      <c r="ACG7164" s="60"/>
      <c r="ACH7164" s="60"/>
      <c r="ACI7164" s="60"/>
      <c r="ACJ7164" s="60"/>
      <c r="ACK7164" s="60"/>
      <c r="ACL7164" s="60"/>
      <c r="ACM7164" s="60"/>
      <c r="ACN7164" s="60"/>
      <c r="ACO7164" s="60"/>
      <c r="ACP7164" s="60"/>
      <c r="ACQ7164" s="60"/>
      <c r="ACR7164" s="60"/>
      <c r="ACS7164" s="60"/>
      <c r="ACT7164" s="60"/>
      <c r="ACU7164" s="60"/>
      <c r="ACV7164" s="60"/>
      <c r="ACW7164" s="60"/>
      <c r="ACX7164" s="60"/>
      <c r="ACY7164" s="60">
        <v>0.98101508441156704</v>
      </c>
      <c r="ACZ7164" s="60"/>
      <c r="ADA7164" s="60"/>
      <c r="ADB7164" s="60"/>
      <c r="ADC7164" s="60"/>
      <c r="ADD7164" s="60"/>
      <c r="ADE7164" s="60"/>
    </row>
    <row r="7165" spans="760:785" x14ac:dyDescent="0.25">
      <c r="ACF7165" s="60"/>
      <c r="ACG7165" s="60"/>
      <c r="ACH7165" s="60"/>
      <c r="ACI7165" s="60"/>
      <c r="ACJ7165" s="60"/>
      <c r="ACK7165" s="60"/>
      <c r="ACL7165" s="60"/>
      <c r="ACM7165" s="60"/>
      <c r="ACN7165" s="60"/>
      <c r="ACO7165" s="60"/>
      <c r="ACP7165" s="60"/>
      <c r="ACQ7165" s="60"/>
      <c r="ACR7165" s="60"/>
      <c r="ACS7165" s="60"/>
      <c r="ACT7165" s="60"/>
      <c r="ACU7165" s="60"/>
      <c r="ACV7165" s="60"/>
      <c r="ACW7165" s="60"/>
      <c r="ACX7165" s="60"/>
      <c r="ACY7165" s="60">
        <v>0.98101336768835701</v>
      </c>
      <c r="ACZ7165" s="60"/>
      <c r="ADA7165" s="60"/>
      <c r="ADB7165" s="60"/>
      <c r="ADC7165" s="60"/>
      <c r="ADD7165" s="60"/>
      <c r="ADE7165" s="60"/>
    </row>
    <row r="7166" spans="760:785" x14ac:dyDescent="0.25">
      <c r="ACF7166" s="60"/>
      <c r="ACG7166" s="60"/>
      <c r="ACH7166" s="60"/>
      <c r="ACI7166" s="60"/>
      <c r="ACJ7166" s="60"/>
      <c r="ACK7166" s="60"/>
      <c r="ACL7166" s="60"/>
      <c r="ACM7166" s="60"/>
      <c r="ACN7166" s="60"/>
      <c r="ACO7166" s="60"/>
      <c r="ACP7166" s="60"/>
      <c r="ACQ7166" s="60"/>
      <c r="ACR7166" s="60"/>
      <c r="ACS7166" s="60"/>
      <c r="ACT7166" s="60"/>
      <c r="ACU7166" s="60"/>
      <c r="ACV7166" s="60"/>
      <c r="ACW7166" s="60"/>
      <c r="ACX7166" s="60"/>
      <c r="ACY7166" s="60">
        <v>0.98101291251135903</v>
      </c>
      <c r="ACZ7166" s="60"/>
      <c r="ADA7166" s="60"/>
      <c r="ADB7166" s="60"/>
      <c r="ADC7166" s="60"/>
      <c r="ADD7166" s="60"/>
      <c r="ADE7166" s="60"/>
    </row>
    <row r="7167" spans="760:785" x14ac:dyDescent="0.25">
      <c r="ACF7167" s="60"/>
      <c r="ACG7167" s="60"/>
      <c r="ACH7167" s="60"/>
      <c r="ACI7167" s="60"/>
      <c r="ACJ7167" s="60"/>
      <c r="ACK7167" s="60"/>
      <c r="ACL7167" s="60"/>
      <c r="ACM7167" s="60"/>
      <c r="ACN7167" s="60"/>
      <c r="ACO7167" s="60"/>
      <c r="ACP7167" s="60"/>
      <c r="ACQ7167" s="60"/>
      <c r="ACR7167" s="60"/>
      <c r="ACS7167" s="60"/>
      <c r="ACT7167" s="60"/>
      <c r="ACU7167" s="60"/>
      <c r="ACV7167" s="60"/>
      <c r="ACW7167" s="60"/>
      <c r="ACX7167" s="60"/>
      <c r="ACY7167" s="60">
        <v>0.98100445193651598</v>
      </c>
      <c r="ACZ7167" s="60"/>
      <c r="ADA7167" s="60"/>
      <c r="ADB7167" s="60"/>
      <c r="ADC7167" s="60"/>
      <c r="ADD7167" s="60"/>
      <c r="ADE7167" s="60"/>
    </row>
    <row r="7168" spans="760:785" x14ac:dyDescent="0.25">
      <c r="ACF7168" s="60"/>
      <c r="ACG7168" s="60"/>
      <c r="ACH7168" s="60"/>
      <c r="ACI7168" s="60"/>
      <c r="ACJ7168" s="60"/>
      <c r="ACK7168" s="60"/>
      <c r="ACL7168" s="60"/>
      <c r="ACM7168" s="60"/>
      <c r="ACN7168" s="60"/>
      <c r="ACO7168" s="60"/>
      <c r="ACP7168" s="60"/>
      <c r="ACQ7168" s="60"/>
      <c r="ACR7168" s="60"/>
      <c r="ACS7168" s="60"/>
      <c r="ACT7168" s="60"/>
      <c r="ACU7168" s="60"/>
      <c r="ACV7168" s="60"/>
      <c r="ACW7168" s="60"/>
      <c r="ACX7168" s="60"/>
      <c r="ACY7168" s="60">
        <v>0.98100406601613599</v>
      </c>
      <c r="ACZ7168" s="60"/>
      <c r="ADA7168" s="60"/>
      <c r="ADB7168" s="60"/>
      <c r="ADC7168" s="60"/>
      <c r="ADD7168" s="60"/>
      <c r="ADE7168" s="60"/>
    </row>
    <row r="7169" spans="760:785" x14ac:dyDescent="0.25">
      <c r="ACF7169" s="60"/>
      <c r="ACG7169" s="60"/>
      <c r="ACH7169" s="60"/>
      <c r="ACI7169" s="60"/>
      <c r="ACJ7169" s="60"/>
      <c r="ACK7169" s="60"/>
      <c r="ACL7169" s="60"/>
      <c r="ACM7169" s="60"/>
      <c r="ACN7169" s="60"/>
      <c r="ACO7169" s="60"/>
      <c r="ACP7169" s="60"/>
      <c r="ACQ7169" s="60"/>
      <c r="ACR7169" s="60"/>
      <c r="ACS7169" s="60"/>
      <c r="ACT7169" s="60"/>
      <c r="ACU7169" s="60"/>
      <c r="ACV7169" s="60"/>
      <c r="ACW7169" s="60"/>
      <c r="ACX7169" s="60"/>
      <c r="ACY7169" s="60">
        <v>0.980987511353411</v>
      </c>
      <c r="ACZ7169" s="60"/>
      <c r="ADA7169" s="60"/>
      <c r="ADB7169" s="60"/>
      <c r="ADC7169" s="60"/>
      <c r="ADD7169" s="60"/>
      <c r="ADE7169" s="60"/>
    </row>
    <row r="7170" spans="760:785" x14ac:dyDescent="0.25">
      <c r="ACF7170" s="60"/>
      <c r="ACG7170" s="60"/>
      <c r="ACH7170" s="60"/>
      <c r="ACI7170" s="60"/>
      <c r="ACJ7170" s="60"/>
      <c r="ACK7170" s="60"/>
      <c r="ACL7170" s="60"/>
      <c r="ACM7170" s="60"/>
      <c r="ACN7170" s="60"/>
      <c r="ACO7170" s="60"/>
      <c r="ACP7170" s="60"/>
      <c r="ACQ7170" s="60"/>
      <c r="ACR7170" s="60"/>
      <c r="ACS7170" s="60"/>
      <c r="ACT7170" s="60"/>
      <c r="ACU7170" s="60"/>
      <c r="ACV7170" s="60"/>
      <c r="ACW7170" s="60"/>
      <c r="ACX7170" s="60"/>
      <c r="ACY7170" s="60">
        <v>0.98098554395720905</v>
      </c>
      <c r="ACZ7170" s="60"/>
      <c r="ADA7170" s="60"/>
      <c r="ADB7170" s="60"/>
      <c r="ADC7170" s="60"/>
      <c r="ADD7170" s="60"/>
      <c r="ADE7170" s="60"/>
    </row>
    <row r="7171" spans="760:785" x14ac:dyDescent="0.25">
      <c r="ACF7171" s="60"/>
      <c r="ACG7171" s="60"/>
      <c r="ACH7171" s="60"/>
      <c r="ACI7171" s="60"/>
      <c r="ACJ7171" s="60"/>
      <c r="ACK7171" s="60"/>
      <c r="ACL7171" s="60"/>
      <c r="ACM7171" s="60"/>
      <c r="ACN7171" s="60"/>
      <c r="ACO7171" s="60"/>
      <c r="ACP7171" s="60"/>
      <c r="ACQ7171" s="60"/>
      <c r="ACR7171" s="60"/>
      <c r="ACS7171" s="60"/>
      <c r="ACT7171" s="60"/>
      <c r="ACU7171" s="60"/>
      <c r="ACV7171" s="60"/>
      <c r="ACW7171" s="60"/>
      <c r="ACX7171" s="60"/>
      <c r="ACY7171" s="60">
        <v>0.980985527895472</v>
      </c>
      <c r="ACZ7171" s="60"/>
      <c r="ADA7171" s="60"/>
      <c r="ADB7171" s="60"/>
      <c r="ADC7171" s="60"/>
      <c r="ADD7171" s="60"/>
      <c r="ADE7171" s="60"/>
    </row>
    <row r="7172" spans="760:785" x14ac:dyDescent="0.25">
      <c r="ACF7172" s="60"/>
      <c r="ACG7172" s="60"/>
      <c r="ACH7172" s="60"/>
      <c r="ACI7172" s="60"/>
      <c r="ACJ7172" s="60"/>
      <c r="ACK7172" s="60"/>
      <c r="ACL7172" s="60"/>
      <c r="ACM7172" s="60"/>
      <c r="ACN7172" s="60"/>
      <c r="ACO7172" s="60"/>
      <c r="ACP7172" s="60"/>
      <c r="ACQ7172" s="60"/>
      <c r="ACR7172" s="60"/>
      <c r="ACS7172" s="60"/>
      <c r="ACT7172" s="60"/>
      <c r="ACU7172" s="60"/>
      <c r="ACV7172" s="60"/>
      <c r="ACW7172" s="60"/>
      <c r="ACX7172" s="60"/>
      <c r="ACY7172" s="60">
        <v>0.98097515902752297</v>
      </c>
      <c r="ACZ7172" s="60"/>
      <c r="ADA7172" s="60"/>
      <c r="ADB7172" s="60"/>
      <c r="ADC7172" s="60"/>
      <c r="ADD7172" s="60"/>
      <c r="ADE7172" s="60"/>
    </row>
    <row r="7173" spans="760:785" x14ac:dyDescent="0.25">
      <c r="ACF7173" s="60"/>
      <c r="ACG7173" s="60"/>
      <c r="ACH7173" s="60"/>
      <c r="ACI7173" s="60"/>
      <c r="ACJ7173" s="60"/>
      <c r="ACK7173" s="60"/>
      <c r="ACL7173" s="60"/>
      <c r="ACM7173" s="60"/>
      <c r="ACN7173" s="60"/>
      <c r="ACO7173" s="60"/>
      <c r="ACP7173" s="60"/>
      <c r="ACQ7173" s="60"/>
      <c r="ACR7173" s="60"/>
      <c r="ACS7173" s="60"/>
      <c r="ACT7173" s="60"/>
      <c r="ACU7173" s="60"/>
      <c r="ACV7173" s="60"/>
      <c r="ACW7173" s="60"/>
      <c r="ACX7173" s="60"/>
      <c r="ACY7173" s="60">
        <v>0.98097391740515205</v>
      </c>
      <c r="ACZ7173" s="60"/>
      <c r="ADA7173" s="60"/>
      <c r="ADB7173" s="60"/>
      <c r="ADC7173" s="60"/>
      <c r="ADD7173" s="60"/>
      <c r="ADE7173" s="60"/>
    </row>
    <row r="7174" spans="760:785" x14ac:dyDescent="0.25">
      <c r="ACF7174" s="60"/>
      <c r="ACG7174" s="60"/>
      <c r="ACH7174" s="60"/>
      <c r="ACI7174" s="60"/>
      <c r="ACJ7174" s="60"/>
      <c r="ACK7174" s="60"/>
      <c r="ACL7174" s="60"/>
      <c r="ACM7174" s="60"/>
      <c r="ACN7174" s="60"/>
      <c r="ACO7174" s="60"/>
      <c r="ACP7174" s="60"/>
      <c r="ACQ7174" s="60"/>
      <c r="ACR7174" s="60"/>
      <c r="ACS7174" s="60"/>
      <c r="ACT7174" s="60"/>
      <c r="ACU7174" s="60"/>
      <c r="ACV7174" s="60"/>
      <c r="ACW7174" s="60"/>
      <c r="ACX7174" s="60"/>
      <c r="ACY7174" s="60">
        <v>0.98097178808172703</v>
      </c>
      <c r="ACZ7174" s="60"/>
      <c r="ADA7174" s="60"/>
      <c r="ADB7174" s="60"/>
      <c r="ADC7174" s="60"/>
      <c r="ADD7174" s="60"/>
      <c r="ADE7174" s="60"/>
    </row>
    <row r="7175" spans="760:785" x14ac:dyDescent="0.25">
      <c r="ACF7175" s="60"/>
      <c r="ACG7175" s="60"/>
      <c r="ACH7175" s="60"/>
      <c r="ACI7175" s="60"/>
      <c r="ACJ7175" s="60"/>
      <c r="ACK7175" s="60"/>
      <c r="ACL7175" s="60"/>
      <c r="ACM7175" s="60"/>
      <c r="ACN7175" s="60"/>
      <c r="ACO7175" s="60"/>
      <c r="ACP7175" s="60"/>
      <c r="ACQ7175" s="60"/>
      <c r="ACR7175" s="60"/>
      <c r="ACS7175" s="60"/>
      <c r="ACT7175" s="60"/>
      <c r="ACU7175" s="60"/>
      <c r="ACV7175" s="60"/>
      <c r="ACW7175" s="60"/>
      <c r="ACX7175" s="60"/>
      <c r="ACY7175" s="60">
        <v>0.98097171373998804</v>
      </c>
      <c r="ACZ7175" s="60"/>
      <c r="ADA7175" s="60"/>
      <c r="ADB7175" s="60"/>
      <c r="ADC7175" s="60"/>
      <c r="ADD7175" s="60"/>
      <c r="ADE7175" s="60"/>
    </row>
    <row r="7176" spans="760:785" x14ac:dyDescent="0.25">
      <c r="ACF7176" s="60"/>
      <c r="ACG7176" s="60"/>
      <c r="ACH7176" s="60"/>
      <c r="ACI7176" s="60"/>
      <c r="ACJ7176" s="60"/>
      <c r="ACK7176" s="60"/>
      <c r="ACL7176" s="60"/>
      <c r="ACM7176" s="60"/>
      <c r="ACN7176" s="60"/>
      <c r="ACO7176" s="60"/>
      <c r="ACP7176" s="60"/>
      <c r="ACQ7176" s="60"/>
      <c r="ACR7176" s="60"/>
      <c r="ACS7176" s="60"/>
      <c r="ACT7176" s="60"/>
      <c r="ACU7176" s="60"/>
      <c r="ACV7176" s="60"/>
      <c r="ACW7176" s="60"/>
      <c r="ACX7176" s="60"/>
      <c r="ACY7176" s="60">
        <v>0.98096445892848805</v>
      </c>
      <c r="ACZ7176" s="60"/>
      <c r="ADA7176" s="60"/>
      <c r="ADB7176" s="60"/>
      <c r="ADC7176" s="60"/>
      <c r="ADD7176" s="60"/>
      <c r="ADE7176" s="60"/>
    </row>
    <row r="7177" spans="760:785" x14ac:dyDescent="0.25">
      <c r="ACF7177" s="60"/>
      <c r="ACG7177" s="60"/>
      <c r="ACH7177" s="60"/>
      <c r="ACI7177" s="60"/>
      <c r="ACJ7177" s="60"/>
      <c r="ACK7177" s="60"/>
      <c r="ACL7177" s="60"/>
      <c r="ACM7177" s="60"/>
      <c r="ACN7177" s="60"/>
      <c r="ACO7177" s="60"/>
      <c r="ACP7177" s="60"/>
      <c r="ACQ7177" s="60"/>
      <c r="ACR7177" s="60"/>
      <c r="ACS7177" s="60"/>
      <c r="ACT7177" s="60"/>
      <c r="ACU7177" s="60"/>
      <c r="ACV7177" s="60"/>
      <c r="ACW7177" s="60"/>
      <c r="ACX7177" s="60"/>
      <c r="ACY7177" s="60">
        <v>0.980957829875714</v>
      </c>
      <c r="ACZ7177" s="60"/>
      <c r="ADA7177" s="60"/>
      <c r="ADB7177" s="60"/>
      <c r="ADC7177" s="60"/>
      <c r="ADD7177" s="60"/>
      <c r="ADE7177" s="60"/>
    </row>
    <row r="7178" spans="760:785" x14ac:dyDescent="0.25">
      <c r="ACF7178" s="60"/>
      <c r="ACG7178" s="60"/>
      <c r="ACH7178" s="60"/>
      <c r="ACI7178" s="60"/>
      <c r="ACJ7178" s="60"/>
      <c r="ACK7178" s="60"/>
      <c r="ACL7178" s="60"/>
      <c r="ACM7178" s="60"/>
      <c r="ACN7178" s="60"/>
      <c r="ACO7178" s="60"/>
      <c r="ACP7178" s="60"/>
      <c r="ACQ7178" s="60"/>
      <c r="ACR7178" s="60"/>
      <c r="ACS7178" s="60"/>
      <c r="ACT7178" s="60"/>
      <c r="ACU7178" s="60"/>
      <c r="ACV7178" s="60"/>
      <c r="ACW7178" s="60"/>
      <c r="ACX7178" s="60"/>
      <c r="ACY7178" s="60">
        <v>0.98095735763185399</v>
      </c>
      <c r="ACZ7178" s="60"/>
      <c r="ADA7178" s="60"/>
      <c r="ADB7178" s="60"/>
      <c r="ADC7178" s="60"/>
      <c r="ADD7178" s="60"/>
      <c r="ADE7178" s="60"/>
    </row>
    <row r="7179" spans="760:785" x14ac:dyDescent="0.25">
      <c r="ACF7179" s="60"/>
      <c r="ACG7179" s="60"/>
      <c r="ACH7179" s="60"/>
      <c r="ACI7179" s="60"/>
      <c r="ACJ7179" s="60"/>
      <c r="ACK7179" s="60"/>
      <c r="ACL7179" s="60"/>
      <c r="ACM7179" s="60"/>
      <c r="ACN7179" s="60"/>
      <c r="ACO7179" s="60"/>
      <c r="ACP7179" s="60"/>
      <c r="ACQ7179" s="60"/>
      <c r="ACR7179" s="60"/>
      <c r="ACS7179" s="60"/>
      <c r="ACT7179" s="60"/>
      <c r="ACU7179" s="60"/>
      <c r="ACV7179" s="60"/>
      <c r="ACW7179" s="60"/>
      <c r="ACX7179" s="60"/>
      <c r="ACY7179" s="60">
        <v>0.98095445674037796</v>
      </c>
      <c r="ACZ7179" s="60"/>
      <c r="ADA7179" s="60"/>
      <c r="ADB7179" s="60"/>
      <c r="ADC7179" s="60"/>
      <c r="ADD7179" s="60"/>
      <c r="ADE7179" s="60"/>
    </row>
    <row r="7180" spans="760:785" x14ac:dyDescent="0.25">
      <c r="ACF7180" s="60"/>
      <c r="ACG7180" s="60"/>
      <c r="ACH7180" s="60"/>
      <c r="ACI7180" s="60"/>
      <c r="ACJ7180" s="60"/>
      <c r="ACK7180" s="60"/>
      <c r="ACL7180" s="60"/>
      <c r="ACM7180" s="60"/>
      <c r="ACN7180" s="60"/>
      <c r="ACO7180" s="60"/>
      <c r="ACP7180" s="60"/>
      <c r="ACQ7180" s="60"/>
      <c r="ACR7180" s="60"/>
      <c r="ACS7180" s="60"/>
      <c r="ACT7180" s="60"/>
      <c r="ACU7180" s="60"/>
      <c r="ACV7180" s="60"/>
      <c r="ACW7180" s="60"/>
      <c r="ACX7180" s="60"/>
      <c r="ACY7180" s="60">
        <v>0.980951577041003</v>
      </c>
      <c r="ACZ7180" s="60"/>
      <c r="ADA7180" s="60"/>
      <c r="ADB7180" s="60"/>
      <c r="ADC7180" s="60"/>
      <c r="ADD7180" s="60"/>
      <c r="ADE7180" s="60"/>
    </row>
    <row r="7181" spans="760:785" x14ac:dyDescent="0.25">
      <c r="ACF7181" s="60"/>
      <c r="ACG7181" s="60"/>
      <c r="ACH7181" s="60"/>
      <c r="ACI7181" s="60"/>
      <c r="ACJ7181" s="60"/>
      <c r="ACK7181" s="60"/>
      <c r="ACL7181" s="60"/>
      <c r="ACM7181" s="60"/>
      <c r="ACN7181" s="60"/>
      <c r="ACO7181" s="60"/>
      <c r="ACP7181" s="60"/>
      <c r="ACQ7181" s="60"/>
      <c r="ACR7181" s="60"/>
      <c r="ACS7181" s="60"/>
      <c r="ACT7181" s="60"/>
      <c r="ACU7181" s="60"/>
      <c r="ACV7181" s="60"/>
      <c r="ACW7181" s="60"/>
      <c r="ACX7181" s="60"/>
      <c r="ACY7181" s="60">
        <v>0.98095014537035097</v>
      </c>
      <c r="ACZ7181" s="60"/>
      <c r="ADA7181" s="60"/>
      <c r="ADB7181" s="60"/>
      <c r="ADC7181" s="60"/>
      <c r="ADD7181" s="60"/>
      <c r="ADE7181" s="60"/>
    </row>
    <row r="7182" spans="760:785" x14ac:dyDescent="0.25">
      <c r="ACF7182" s="60"/>
      <c r="ACG7182" s="60"/>
      <c r="ACH7182" s="60"/>
      <c r="ACI7182" s="60"/>
      <c r="ACJ7182" s="60"/>
      <c r="ACK7182" s="60"/>
      <c r="ACL7182" s="60"/>
      <c r="ACM7182" s="60"/>
      <c r="ACN7182" s="60"/>
      <c r="ACO7182" s="60"/>
      <c r="ACP7182" s="60"/>
      <c r="ACQ7182" s="60"/>
      <c r="ACR7182" s="60"/>
      <c r="ACS7182" s="60"/>
      <c r="ACT7182" s="60"/>
      <c r="ACU7182" s="60"/>
      <c r="ACV7182" s="60"/>
      <c r="ACW7182" s="60"/>
      <c r="ACX7182" s="60"/>
      <c r="ACY7182" s="60">
        <v>0.98094883757982299</v>
      </c>
      <c r="ACZ7182" s="60"/>
      <c r="ADA7182" s="60"/>
      <c r="ADB7182" s="60"/>
      <c r="ADC7182" s="60"/>
      <c r="ADD7182" s="60"/>
      <c r="ADE7182" s="60"/>
    </row>
    <row r="7183" spans="760:785" x14ac:dyDescent="0.25">
      <c r="ACF7183" s="60"/>
      <c r="ACG7183" s="60"/>
      <c r="ACH7183" s="60"/>
      <c r="ACI7183" s="60"/>
      <c r="ACJ7183" s="60"/>
      <c r="ACK7183" s="60"/>
      <c r="ACL7183" s="60"/>
      <c r="ACM7183" s="60"/>
      <c r="ACN7183" s="60"/>
      <c r="ACO7183" s="60"/>
      <c r="ACP7183" s="60"/>
      <c r="ACQ7183" s="60"/>
      <c r="ACR7183" s="60"/>
      <c r="ACS7183" s="60"/>
      <c r="ACT7183" s="60"/>
      <c r="ACU7183" s="60"/>
      <c r="ACV7183" s="60"/>
      <c r="ACW7183" s="60"/>
      <c r="ACX7183" s="60"/>
      <c r="ACY7183" s="60">
        <v>0.98094778767603996</v>
      </c>
      <c r="ACZ7183" s="60"/>
      <c r="ADA7183" s="60"/>
      <c r="ADB7183" s="60"/>
      <c r="ADC7183" s="60"/>
      <c r="ADD7183" s="60"/>
      <c r="ADE7183" s="60"/>
    </row>
    <row r="7184" spans="760:785" x14ac:dyDescent="0.25">
      <c r="ACF7184" s="60"/>
      <c r="ACG7184" s="60"/>
      <c r="ACH7184" s="60"/>
      <c r="ACI7184" s="60"/>
      <c r="ACJ7184" s="60"/>
      <c r="ACK7184" s="60"/>
      <c r="ACL7184" s="60"/>
      <c r="ACM7184" s="60"/>
      <c r="ACN7184" s="60"/>
      <c r="ACO7184" s="60"/>
      <c r="ACP7184" s="60"/>
      <c r="ACQ7184" s="60"/>
      <c r="ACR7184" s="60"/>
      <c r="ACS7184" s="60"/>
      <c r="ACT7184" s="60"/>
      <c r="ACU7184" s="60"/>
      <c r="ACV7184" s="60"/>
      <c r="ACW7184" s="60"/>
      <c r="ACX7184" s="60"/>
      <c r="ACY7184" s="60">
        <v>0.980943340298425</v>
      </c>
      <c r="ACZ7184" s="60"/>
      <c r="ADA7184" s="60"/>
      <c r="ADB7184" s="60"/>
      <c r="ADC7184" s="60"/>
      <c r="ADD7184" s="60"/>
      <c r="ADE7184" s="60"/>
    </row>
    <row r="7185" spans="760:785" x14ac:dyDescent="0.25">
      <c r="ACF7185" s="60"/>
      <c r="ACG7185" s="60"/>
      <c r="ACH7185" s="60"/>
      <c r="ACI7185" s="60"/>
      <c r="ACJ7185" s="60"/>
      <c r="ACK7185" s="60"/>
      <c r="ACL7185" s="60"/>
      <c r="ACM7185" s="60"/>
      <c r="ACN7185" s="60"/>
      <c r="ACO7185" s="60"/>
      <c r="ACP7185" s="60"/>
      <c r="ACQ7185" s="60"/>
      <c r="ACR7185" s="60"/>
      <c r="ACS7185" s="60"/>
      <c r="ACT7185" s="60"/>
      <c r="ACU7185" s="60"/>
      <c r="ACV7185" s="60"/>
      <c r="ACW7185" s="60"/>
      <c r="ACX7185" s="60"/>
      <c r="ACY7185" s="60">
        <v>0.98093605320004795</v>
      </c>
      <c r="ACZ7185" s="60"/>
      <c r="ADA7185" s="60"/>
      <c r="ADB7185" s="60"/>
      <c r="ADC7185" s="60"/>
      <c r="ADD7185" s="60"/>
      <c r="ADE7185" s="60"/>
    </row>
    <row r="7186" spans="760:785" x14ac:dyDescent="0.25">
      <c r="ACF7186" s="60"/>
      <c r="ACG7186" s="60"/>
      <c r="ACH7186" s="60"/>
      <c r="ACI7186" s="60"/>
      <c r="ACJ7186" s="60"/>
      <c r="ACK7186" s="60"/>
      <c r="ACL7186" s="60"/>
      <c r="ACM7186" s="60"/>
      <c r="ACN7186" s="60"/>
      <c r="ACO7186" s="60"/>
      <c r="ACP7186" s="60"/>
      <c r="ACQ7186" s="60"/>
      <c r="ACR7186" s="60"/>
      <c r="ACS7186" s="60"/>
      <c r="ACT7186" s="60"/>
      <c r="ACU7186" s="60"/>
      <c r="ACV7186" s="60"/>
      <c r="ACW7186" s="60"/>
      <c r="ACX7186" s="60"/>
      <c r="ACY7186" s="60">
        <v>0.98092857500111197</v>
      </c>
      <c r="ACZ7186" s="60"/>
      <c r="ADA7186" s="60"/>
      <c r="ADB7186" s="60"/>
      <c r="ADC7186" s="60"/>
      <c r="ADD7186" s="60"/>
      <c r="ADE7186" s="60"/>
    </row>
    <row r="7187" spans="760:785" x14ac:dyDescent="0.25">
      <c r="ACF7187" s="60"/>
      <c r="ACG7187" s="60"/>
      <c r="ACH7187" s="60"/>
      <c r="ACI7187" s="60"/>
      <c r="ACJ7187" s="60"/>
      <c r="ACK7187" s="60"/>
      <c r="ACL7187" s="60"/>
      <c r="ACM7187" s="60"/>
      <c r="ACN7187" s="60"/>
      <c r="ACO7187" s="60"/>
      <c r="ACP7187" s="60"/>
      <c r="ACQ7187" s="60"/>
      <c r="ACR7187" s="60"/>
      <c r="ACS7187" s="60"/>
      <c r="ACT7187" s="60"/>
      <c r="ACU7187" s="60"/>
      <c r="ACV7187" s="60"/>
      <c r="ACW7187" s="60"/>
      <c r="ACX7187" s="60"/>
      <c r="ACY7187" s="60">
        <v>0.98092657910149506</v>
      </c>
      <c r="ACZ7187" s="60"/>
      <c r="ADA7187" s="60"/>
      <c r="ADB7187" s="60"/>
      <c r="ADC7187" s="60"/>
      <c r="ADD7187" s="60"/>
      <c r="ADE7187" s="60"/>
    </row>
    <row r="7188" spans="760:785" x14ac:dyDescent="0.25">
      <c r="ACF7188" s="60"/>
      <c r="ACG7188" s="60"/>
      <c r="ACH7188" s="60"/>
      <c r="ACI7188" s="60"/>
      <c r="ACJ7188" s="60"/>
      <c r="ACK7188" s="60"/>
      <c r="ACL7188" s="60"/>
      <c r="ACM7188" s="60"/>
      <c r="ACN7188" s="60"/>
      <c r="ACO7188" s="60"/>
      <c r="ACP7188" s="60"/>
      <c r="ACQ7188" s="60"/>
      <c r="ACR7188" s="60"/>
      <c r="ACS7188" s="60"/>
      <c r="ACT7188" s="60"/>
      <c r="ACU7188" s="60"/>
      <c r="ACV7188" s="60"/>
      <c r="ACW7188" s="60"/>
      <c r="ACX7188" s="60"/>
      <c r="ACY7188" s="60">
        <v>0.98092313176353196</v>
      </c>
      <c r="ACZ7188" s="60"/>
      <c r="ADA7188" s="60"/>
      <c r="ADB7188" s="60"/>
      <c r="ADC7188" s="60"/>
      <c r="ADD7188" s="60"/>
      <c r="ADE7188" s="60"/>
    </row>
    <row r="7189" spans="760:785" x14ac:dyDescent="0.25">
      <c r="ACF7189" s="60"/>
      <c r="ACG7189" s="60"/>
      <c r="ACH7189" s="60"/>
      <c r="ACI7189" s="60"/>
      <c r="ACJ7189" s="60"/>
      <c r="ACK7189" s="60"/>
      <c r="ACL7189" s="60"/>
      <c r="ACM7189" s="60"/>
      <c r="ACN7189" s="60"/>
      <c r="ACO7189" s="60"/>
      <c r="ACP7189" s="60"/>
      <c r="ACQ7189" s="60"/>
      <c r="ACR7189" s="60"/>
      <c r="ACS7189" s="60"/>
      <c r="ACT7189" s="60"/>
      <c r="ACU7189" s="60"/>
      <c r="ACV7189" s="60"/>
      <c r="ACW7189" s="60"/>
      <c r="ACX7189" s="60"/>
      <c r="ACY7189" s="60">
        <v>0.980920665250963</v>
      </c>
      <c r="ACZ7189" s="60"/>
      <c r="ADA7189" s="60"/>
      <c r="ADB7189" s="60"/>
      <c r="ADC7189" s="60"/>
      <c r="ADD7189" s="60"/>
      <c r="ADE7189" s="60"/>
    </row>
    <row r="7190" spans="760:785" x14ac:dyDescent="0.25">
      <c r="ACF7190" s="60"/>
      <c r="ACG7190" s="60"/>
      <c r="ACH7190" s="60"/>
      <c r="ACI7190" s="60"/>
      <c r="ACJ7190" s="60"/>
      <c r="ACK7190" s="60"/>
      <c r="ACL7190" s="60"/>
      <c r="ACM7190" s="60"/>
      <c r="ACN7190" s="60"/>
      <c r="ACO7190" s="60"/>
      <c r="ACP7190" s="60"/>
      <c r="ACQ7190" s="60"/>
      <c r="ACR7190" s="60"/>
      <c r="ACS7190" s="60"/>
      <c r="ACT7190" s="60"/>
      <c r="ACU7190" s="60"/>
      <c r="ACV7190" s="60"/>
      <c r="ACW7190" s="60"/>
      <c r="ACX7190" s="60"/>
      <c r="ACY7190" s="60">
        <v>0.98091157383673699</v>
      </c>
      <c r="ACZ7190" s="60"/>
      <c r="ADA7190" s="60"/>
      <c r="ADB7190" s="60"/>
      <c r="ADC7190" s="60"/>
      <c r="ADD7190" s="60"/>
      <c r="ADE7190" s="60"/>
    </row>
    <row r="7191" spans="760:785" x14ac:dyDescent="0.25">
      <c r="ACF7191" s="60"/>
      <c r="ACG7191" s="60"/>
      <c r="ACH7191" s="60"/>
      <c r="ACI7191" s="60"/>
      <c r="ACJ7191" s="60"/>
      <c r="ACK7191" s="60"/>
      <c r="ACL7191" s="60"/>
      <c r="ACM7191" s="60"/>
      <c r="ACN7191" s="60"/>
      <c r="ACO7191" s="60"/>
      <c r="ACP7191" s="60"/>
      <c r="ACQ7191" s="60"/>
      <c r="ACR7191" s="60"/>
      <c r="ACS7191" s="60"/>
      <c r="ACT7191" s="60"/>
      <c r="ACU7191" s="60"/>
      <c r="ACV7191" s="60"/>
      <c r="ACW7191" s="60"/>
      <c r="ACX7191" s="60"/>
      <c r="ACY7191" s="60">
        <v>0.98090164812754799</v>
      </c>
      <c r="ACZ7191" s="60"/>
      <c r="ADA7191" s="60"/>
      <c r="ADB7191" s="60"/>
      <c r="ADC7191" s="60"/>
      <c r="ADD7191" s="60"/>
      <c r="ADE7191" s="60"/>
    </row>
    <row r="7192" spans="760:785" x14ac:dyDescent="0.25">
      <c r="ACF7192" s="60"/>
      <c r="ACG7192" s="60"/>
      <c r="ACH7192" s="60"/>
      <c r="ACI7192" s="60"/>
      <c r="ACJ7192" s="60"/>
      <c r="ACK7192" s="60"/>
      <c r="ACL7192" s="60"/>
      <c r="ACM7192" s="60"/>
      <c r="ACN7192" s="60"/>
      <c r="ACO7192" s="60"/>
      <c r="ACP7192" s="60"/>
      <c r="ACQ7192" s="60"/>
      <c r="ACR7192" s="60"/>
      <c r="ACS7192" s="60"/>
      <c r="ACT7192" s="60"/>
      <c r="ACU7192" s="60"/>
      <c r="ACV7192" s="60"/>
      <c r="ACW7192" s="60"/>
      <c r="ACX7192" s="60"/>
      <c r="ACY7192" s="60">
        <v>0.98089811173567598</v>
      </c>
      <c r="ACZ7192" s="60"/>
      <c r="ADA7192" s="60"/>
      <c r="ADB7192" s="60"/>
      <c r="ADC7192" s="60"/>
      <c r="ADD7192" s="60"/>
      <c r="ADE7192" s="60"/>
    </row>
    <row r="7193" spans="760:785" x14ac:dyDescent="0.25">
      <c r="ACF7193" s="60"/>
      <c r="ACG7193" s="60"/>
      <c r="ACH7193" s="60"/>
      <c r="ACI7193" s="60"/>
      <c r="ACJ7193" s="60"/>
      <c r="ACK7193" s="60"/>
      <c r="ACL7193" s="60"/>
      <c r="ACM7193" s="60"/>
      <c r="ACN7193" s="60"/>
      <c r="ACO7193" s="60"/>
      <c r="ACP7193" s="60"/>
      <c r="ACQ7193" s="60"/>
      <c r="ACR7193" s="60"/>
      <c r="ACS7193" s="60"/>
      <c r="ACT7193" s="60"/>
      <c r="ACU7193" s="60"/>
      <c r="ACV7193" s="60"/>
      <c r="ACW7193" s="60"/>
      <c r="ACX7193" s="60"/>
      <c r="ACY7193" s="60">
        <v>0.98089725622282498</v>
      </c>
      <c r="ACZ7193" s="60"/>
      <c r="ADA7193" s="60"/>
      <c r="ADB7193" s="60"/>
      <c r="ADC7193" s="60"/>
      <c r="ADD7193" s="60"/>
      <c r="ADE7193" s="60"/>
    </row>
    <row r="7194" spans="760:785" x14ac:dyDescent="0.25">
      <c r="ACF7194" s="60"/>
      <c r="ACG7194" s="60"/>
      <c r="ACH7194" s="60"/>
      <c r="ACI7194" s="60"/>
      <c r="ACJ7194" s="60"/>
      <c r="ACK7194" s="60"/>
      <c r="ACL7194" s="60"/>
      <c r="ACM7194" s="60"/>
      <c r="ACN7194" s="60"/>
      <c r="ACO7194" s="60"/>
      <c r="ACP7194" s="60"/>
      <c r="ACQ7194" s="60"/>
      <c r="ACR7194" s="60"/>
      <c r="ACS7194" s="60"/>
      <c r="ACT7194" s="60"/>
      <c r="ACU7194" s="60"/>
      <c r="ACV7194" s="60"/>
      <c r="ACW7194" s="60"/>
      <c r="ACX7194" s="60"/>
      <c r="ACY7194" s="60">
        <v>0.98089005035580801</v>
      </c>
      <c r="ACZ7194" s="60"/>
      <c r="ADA7194" s="60"/>
      <c r="ADB7194" s="60"/>
      <c r="ADC7194" s="60"/>
      <c r="ADD7194" s="60"/>
      <c r="ADE7194" s="60"/>
    </row>
    <row r="7195" spans="760:785" x14ac:dyDescent="0.25">
      <c r="ACF7195" s="60"/>
      <c r="ACG7195" s="60"/>
      <c r="ACH7195" s="60"/>
      <c r="ACI7195" s="60"/>
      <c r="ACJ7195" s="60"/>
      <c r="ACK7195" s="60"/>
      <c r="ACL7195" s="60"/>
      <c r="ACM7195" s="60"/>
      <c r="ACN7195" s="60"/>
      <c r="ACO7195" s="60"/>
      <c r="ACP7195" s="60"/>
      <c r="ACQ7195" s="60"/>
      <c r="ACR7195" s="60"/>
      <c r="ACS7195" s="60"/>
      <c r="ACT7195" s="60"/>
      <c r="ACU7195" s="60"/>
      <c r="ACV7195" s="60"/>
      <c r="ACW7195" s="60"/>
      <c r="ACX7195" s="60"/>
      <c r="ACY7195" s="60">
        <v>0.98088785273678103</v>
      </c>
      <c r="ACZ7195" s="60"/>
      <c r="ADA7195" s="60"/>
      <c r="ADB7195" s="60"/>
      <c r="ADC7195" s="60"/>
      <c r="ADD7195" s="60"/>
      <c r="ADE7195" s="60"/>
    </row>
    <row r="7196" spans="760:785" x14ac:dyDescent="0.25">
      <c r="ACF7196" s="60"/>
      <c r="ACG7196" s="60"/>
      <c r="ACH7196" s="60"/>
      <c r="ACI7196" s="60"/>
      <c r="ACJ7196" s="60"/>
      <c r="ACK7196" s="60"/>
      <c r="ACL7196" s="60"/>
      <c r="ACM7196" s="60"/>
      <c r="ACN7196" s="60"/>
      <c r="ACO7196" s="60"/>
      <c r="ACP7196" s="60"/>
      <c r="ACQ7196" s="60"/>
      <c r="ACR7196" s="60"/>
      <c r="ACS7196" s="60"/>
      <c r="ACT7196" s="60"/>
      <c r="ACU7196" s="60"/>
      <c r="ACV7196" s="60"/>
      <c r="ACW7196" s="60"/>
      <c r="ACX7196" s="60"/>
      <c r="ACY7196" s="60">
        <v>0.98087138061747603</v>
      </c>
      <c r="ACZ7196" s="60"/>
      <c r="ADA7196" s="60"/>
      <c r="ADB7196" s="60"/>
      <c r="ADC7196" s="60"/>
      <c r="ADD7196" s="60"/>
      <c r="ADE7196" s="60"/>
    </row>
    <row r="7197" spans="760:785" x14ac:dyDescent="0.25">
      <c r="ACF7197" s="60"/>
      <c r="ACG7197" s="60"/>
      <c r="ACH7197" s="60"/>
      <c r="ACI7197" s="60"/>
      <c r="ACJ7197" s="60"/>
      <c r="ACK7197" s="60"/>
      <c r="ACL7197" s="60"/>
      <c r="ACM7197" s="60"/>
      <c r="ACN7197" s="60"/>
      <c r="ACO7197" s="60"/>
      <c r="ACP7197" s="60"/>
      <c r="ACQ7197" s="60"/>
      <c r="ACR7197" s="60"/>
      <c r="ACS7197" s="60"/>
      <c r="ACT7197" s="60"/>
      <c r="ACU7197" s="60"/>
      <c r="ACV7197" s="60"/>
      <c r="ACW7197" s="60"/>
      <c r="ACX7197" s="60"/>
      <c r="ACY7197" s="60">
        <v>0.98087010227982896</v>
      </c>
      <c r="ACZ7197" s="60"/>
      <c r="ADA7197" s="60"/>
      <c r="ADB7197" s="60"/>
      <c r="ADC7197" s="60"/>
      <c r="ADD7197" s="60"/>
      <c r="ADE7197" s="60"/>
    </row>
    <row r="7198" spans="760:785" x14ac:dyDescent="0.25">
      <c r="ACF7198" s="60"/>
      <c r="ACG7198" s="60"/>
      <c r="ACH7198" s="60"/>
      <c r="ACI7198" s="60"/>
      <c r="ACJ7198" s="60"/>
      <c r="ACK7198" s="60"/>
      <c r="ACL7198" s="60"/>
      <c r="ACM7198" s="60"/>
      <c r="ACN7198" s="60"/>
      <c r="ACO7198" s="60"/>
      <c r="ACP7198" s="60"/>
      <c r="ACQ7198" s="60"/>
      <c r="ACR7198" s="60"/>
      <c r="ACS7198" s="60"/>
      <c r="ACT7198" s="60"/>
      <c r="ACU7198" s="60"/>
      <c r="ACV7198" s="60"/>
      <c r="ACW7198" s="60"/>
      <c r="ACX7198" s="60"/>
      <c r="ACY7198" s="60">
        <v>0.98086878264407595</v>
      </c>
      <c r="ACZ7198" s="60"/>
      <c r="ADA7198" s="60"/>
      <c r="ADB7198" s="60"/>
      <c r="ADC7198" s="60"/>
      <c r="ADD7198" s="60"/>
      <c r="ADE7198" s="60"/>
    </row>
    <row r="7199" spans="760:785" x14ac:dyDescent="0.25">
      <c r="ACF7199" s="60"/>
      <c r="ACG7199" s="60"/>
      <c r="ACH7199" s="60"/>
      <c r="ACI7199" s="60"/>
      <c r="ACJ7199" s="60"/>
      <c r="ACK7199" s="60"/>
      <c r="ACL7199" s="60"/>
      <c r="ACM7199" s="60"/>
      <c r="ACN7199" s="60"/>
      <c r="ACO7199" s="60"/>
      <c r="ACP7199" s="60"/>
      <c r="ACQ7199" s="60"/>
      <c r="ACR7199" s="60"/>
      <c r="ACS7199" s="60"/>
      <c r="ACT7199" s="60"/>
      <c r="ACU7199" s="60"/>
      <c r="ACV7199" s="60"/>
      <c r="ACW7199" s="60"/>
      <c r="ACX7199" s="60"/>
      <c r="ACY7199" s="60">
        <v>0.98086517232265003</v>
      </c>
      <c r="ACZ7199" s="60"/>
      <c r="ADA7199" s="60"/>
      <c r="ADB7199" s="60"/>
      <c r="ADC7199" s="60"/>
      <c r="ADD7199" s="60"/>
      <c r="ADE7199" s="60"/>
    </row>
    <row r="7200" spans="760:785" x14ac:dyDescent="0.25">
      <c r="ACF7200" s="60"/>
      <c r="ACG7200" s="60"/>
      <c r="ACH7200" s="60"/>
      <c r="ACI7200" s="60"/>
      <c r="ACJ7200" s="60"/>
      <c r="ACK7200" s="60"/>
      <c r="ACL7200" s="60"/>
      <c r="ACM7200" s="60"/>
      <c r="ACN7200" s="60"/>
      <c r="ACO7200" s="60"/>
      <c r="ACP7200" s="60"/>
      <c r="ACQ7200" s="60"/>
      <c r="ACR7200" s="60"/>
      <c r="ACS7200" s="60"/>
      <c r="ACT7200" s="60"/>
      <c r="ACU7200" s="60"/>
      <c r="ACV7200" s="60"/>
      <c r="ACW7200" s="60"/>
      <c r="ACX7200" s="60"/>
      <c r="ACY7200" s="60">
        <v>0.98085192352350303</v>
      </c>
      <c r="ACZ7200" s="60"/>
      <c r="ADA7200" s="60"/>
      <c r="ADB7200" s="60"/>
      <c r="ADC7200" s="60"/>
      <c r="ADD7200" s="60"/>
      <c r="ADE7200" s="60"/>
    </row>
    <row r="7201" spans="760:785" x14ac:dyDescent="0.25">
      <c r="ACF7201" s="60"/>
      <c r="ACG7201" s="60"/>
      <c r="ACH7201" s="60"/>
      <c r="ACI7201" s="60"/>
      <c r="ACJ7201" s="60"/>
      <c r="ACK7201" s="60"/>
      <c r="ACL7201" s="60"/>
      <c r="ACM7201" s="60"/>
      <c r="ACN7201" s="60"/>
      <c r="ACO7201" s="60"/>
      <c r="ACP7201" s="60"/>
      <c r="ACQ7201" s="60"/>
      <c r="ACR7201" s="60"/>
      <c r="ACS7201" s="60"/>
      <c r="ACT7201" s="60"/>
      <c r="ACU7201" s="60"/>
      <c r="ACV7201" s="60"/>
      <c r="ACW7201" s="60"/>
      <c r="ACX7201" s="60"/>
      <c r="ACY7201" s="60">
        <v>0.98084036713939304</v>
      </c>
      <c r="ACZ7201" s="60"/>
      <c r="ADA7201" s="60"/>
      <c r="ADB7201" s="60"/>
      <c r="ADC7201" s="60"/>
      <c r="ADD7201" s="60"/>
      <c r="ADE7201" s="60"/>
    </row>
    <row r="7202" spans="760:785" x14ac:dyDescent="0.25">
      <c r="ACF7202" s="60"/>
      <c r="ACG7202" s="60"/>
      <c r="ACH7202" s="60"/>
      <c r="ACI7202" s="60"/>
      <c r="ACJ7202" s="60"/>
      <c r="ACK7202" s="60"/>
      <c r="ACL7202" s="60"/>
      <c r="ACM7202" s="60"/>
      <c r="ACN7202" s="60"/>
      <c r="ACO7202" s="60"/>
      <c r="ACP7202" s="60"/>
      <c r="ACQ7202" s="60"/>
      <c r="ACR7202" s="60"/>
      <c r="ACS7202" s="60"/>
      <c r="ACT7202" s="60"/>
      <c r="ACU7202" s="60"/>
      <c r="ACV7202" s="60"/>
      <c r="ACW7202" s="60"/>
      <c r="ACX7202" s="60"/>
      <c r="ACY7202" s="60">
        <v>0.98083575690471703</v>
      </c>
      <c r="ACZ7202" s="60"/>
      <c r="ADA7202" s="60"/>
      <c r="ADB7202" s="60"/>
      <c r="ADC7202" s="60"/>
      <c r="ADD7202" s="60"/>
      <c r="ADE7202" s="60"/>
    </row>
    <row r="7203" spans="760:785" x14ac:dyDescent="0.25">
      <c r="ACF7203" s="60"/>
      <c r="ACG7203" s="60"/>
      <c r="ACH7203" s="60"/>
      <c r="ACI7203" s="60"/>
      <c r="ACJ7203" s="60"/>
      <c r="ACK7203" s="60"/>
      <c r="ACL7203" s="60"/>
      <c r="ACM7203" s="60"/>
      <c r="ACN7203" s="60"/>
      <c r="ACO7203" s="60"/>
      <c r="ACP7203" s="60"/>
      <c r="ACQ7203" s="60"/>
      <c r="ACR7203" s="60"/>
      <c r="ACS7203" s="60"/>
      <c r="ACT7203" s="60"/>
      <c r="ACU7203" s="60"/>
      <c r="ACV7203" s="60"/>
      <c r="ACW7203" s="60"/>
      <c r="ACX7203" s="60"/>
      <c r="ACY7203" s="60">
        <v>0.98083042100847795</v>
      </c>
      <c r="ACZ7203" s="60"/>
      <c r="ADA7203" s="60"/>
      <c r="ADB7203" s="60"/>
      <c r="ADC7203" s="60"/>
      <c r="ADD7203" s="60"/>
      <c r="ADE7203" s="60"/>
    </row>
    <row r="7204" spans="760:785" x14ac:dyDescent="0.25">
      <c r="ACF7204" s="60"/>
      <c r="ACG7204" s="60"/>
      <c r="ACH7204" s="60"/>
      <c r="ACI7204" s="60"/>
      <c r="ACJ7204" s="60"/>
      <c r="ACK7204" s="60"/>
      <c r="ACL7204" s="60"/>
      <c r="ACM7204" s="60"/>
      <c r="ACN7204" s="60"/>
      <c r="ACO7204" s="60"/>
      <c r="ACP7204" s="60"/>
      <c r="ACQ7204" s="60"/>
      <c r="ACR7204" s="60"/>
      <c r="ACS7204" s="60"/>
      <c r="ACT7204" s="60"/>
      <c r="ACU7204" s="60"/>
      <c r="ACV7204" s="60"/>
      <c r="ACW7204" s="60"/>
      <c r="ACX7204" s="60"/>
      <c r="ACY7204" s="60">
        <v>0.98083002292253596</v>
      </c>
      <c r="ACZ7204" s="60"/>
      <c r="ADA7204" s="60"/>
      <c r="ADB7204" s="60"/>
      <c r="ADC7204" s="60"/>
      <c r="ADD7204" s="60"/>
      <c r="ADE7204" s="60"/>
    </row>
    <row r="7205" spans="760:785" x14ac:dyDescent="0.25">
      <c r="ACF7205" s="60"/>
      <c r="ACG7205" s="60"/>
      <c r="ACH7205" s="60"/>
      <c r="ACI7205" s="60"/>
      <c r="ACJ7205" s="60"/>
      <c r="ACK7205" s="60"/>
      <c r="ACL7205" s="60"/>
      <c r="ACM7205" s="60"/>
      <c r="ACN7205" s="60"/>
      <c r="ACO7205" s="60"/>
      <c r="ACP7205" s="60"/>
      <c r="ACQ7205" s="60"/>
      <c r="ACR7205" s="60"/>
      <c r="ACS7205" s="60"/>
      <c r="ACT7205" s="60"/>
      <c r="ACU7205" s="60"/>
      <c r="ACV7205" s="60"/>
      <c r="ACW7205" s="60"/>
      <c r="ACX7205" s="60"/>
      <c r="ACY7205" s="60">
        <v>0.980827037817256</v>
      </c>
      <c r="ACZ7205" s="60"/>
      <c r="ADA7205" s="60"/>
      <c r="ADB7205" s="60"/>
      <c r="ADC7205" s="60"/>
      <c r="ADD7205" s="60"/>
      <c r="ADE7205" s="60"/>
    </row>
    <row r="7206" spans="760:785" x14ac:dyDescent="0.25">
      <c r="ACF7206" s="60"/>
      <c r="ACG7206" s="60"/>
      <c r="ACH7206" s="60"/>
      <c r="ACI7206" s="60"/>
      <c r="ACJ7206" s="60"/>
      <c r="ACK7206" s="60"/>
      <c r="ACL7206" s="60"/>
      <c r="ACM7206" s="60"/>
      <c r="ACN7206" s="60"/>
      <c r="ACO7206" s="60"/>
      <c r="ACP7206" s="60"/>
      <c r="ACQ7206" s="60"/>
      <c r="ACR7206" s="60"/>
      <c r="ACS7206" s="60"/>
      <c r="ACT7206" s="60"/>
      <c r="ACU7206" s="60"/>
      <c r="ACV7206" s="60"/>
      <c r="ACW7206" s="60"/>
      <c r="ACX7206" s="60"/>
      <c r="ACY7206" s="60">
        <v>0.98082351823871305</v>
      </c>
      <c r="ACZ7206" s="60"/>
      <c r="ADA7206" s="60"/>
      <c r="ADB7206" s="60"/>
      <c r="ADC7206" s="60"/>
      <c r="ADD7206" s="60"/>
      <c r="ADE7206" s="60"/>
    </row>
    <row r="7207" spans="760:785" x14ac:dyDescent="0.25">
      <c r="ACF7207" s="60"/>
      <c r="ACG7207" s="60"/>
      <c r="ACH7207" s="60"/>
      <c r="ACI7207" s="60"/>
      <c r="ACJ7207" s="60"/>
      <c r="ACK7207" s="60"/>
      <c r="ACL7207" s="60"/>
      <c r="ACM7207" s="60"/>
      <c r="ACN7207" s="60"/>
      <c r="ACO7207" s="60"/>
      <c r="ACP7207" s="60"/>
      <c r="ACQ7207" s="60"/>
      <c r="ACR7207" s="60"/>
      <c r="ACS7207" s="60"/>
      <c r="ACT7207" s="60"/>
      <c r="ACU7207" s="60"/>
      <c r="ACV7207" s="60"/>
      <c r="ACW7207" s="60"/>
      <c r="ACX7207" s="60"/>
      <c r="ACY7207" s="60">
        <v>0.98082250612010302</v>
      </c>
      <c r="ACZ7207" s="60"/>
      <c r="ADA7207" s="60"/>
      <c r="ADB7207" s="60"/>
      <c r="ADC7207" s="60"/>
      <c r="ADD7207" s="60"/>
      <c r="ADE7207" s="60"/>
    </row>
    <row r="7208" spans="760:785" x14ac:dyDescent="0.25">
      <c r="ACF7208" s="60"/>
      <c r="ACG7208" s="60"/>
      <c r="ACH7208" s="60"/>
      <c r="ACI7208" s="60"/>
      <c r="ACJ7208" s="60"/>
      <c r="ACK7208" s="60"/>
      <c r="ACL7208" s="60"/>
      <c r="ACM7208" s="60"/>
      <c r="ACN7208" s="60"/>
      <c r="ACO7208" s="60"/>
      <c r="ACP7208" s="60"/>
      <c r="ACQ7208" s="60"/>
      <c r="ACR7208" s="60"/>
      <c r="ACS7208" s="60"/>
      <c r="ACT7208" s="60"/>
      <c r="ACU7208" s="60"/>
      <c r="ACV7208" s="60"/>
      <c r="ACW7208" s="60"/>
      <c r="ACX7208" s="60"/>
      <c r="ACY7208" s="60">
        <v>0.98081701886796002</v>
      </c>
      <c r="ACZ7208" s="60"/>
      <c r="ADA7208" s="60"/>
      <c r="ADB7208" s="60"/>
      <c r="ADC7208" s="60"/>
      <c r="ADD7208" s="60"/>
      <c r="ADE7208" s="60"/>
    </row>
    <row r="7209" spans="760:785" x14ac:dyDescent="0.25">
      <c r="ACF7209" s="60"/>
      <c r="ACG7209" s="60"/>
      <c r="ACH7209" s="60"/>
      <c r="ACI7209" s="60"/>
      <c r="ACJ7209" s="60"/>
      <c r="ACK7209" s="60"/>
      <c r="ACL7209" s="60"/>
      <c r="ACM7209" s="60"/>
      <c r="ACN7209" s="60"/>
      <c r="ACO7209" s="60"/>
      <c r="ACP7209" s="60"/>
      <c r="ACQ7209" s="60"/>
      <c r="ACR7209" s="60"/>
      <c r="ACS7209" s="60"/>
      <c r="ACT7209" s="60"/>
      <c r="ACU7209" s="60"/>
      <c r="ACV7209" s="60"/>
      <c r="ACW7209" s="60"/>
      <c r="ACX7209" s="60"/>
      <c r="ACY7209" s="60">
        <v>0.98081572110659998</v>
      </c>
      <c r="ACZ7209" s="60"/>
      <c r="ADA7209" s="60"/>
      <c r="ADB7209" s="60"/>
      <c r="ADC7209" s="60"/>
      <c r="ADD7209" s="60"/>
      <c r="ADE7209" s="60"/>
    </row>
    <row r="7210" spans="760:785" x14ac:dyDescent="0.25">
      <c r="ACF7210" s="60"/>
      <c r="ACG7210" s="60"/>
      <c r="ACH7210" s="60"/>
      <c r="ACI7210" s="60"/>
      <c r="ACJ7210" s="60"/>
      <c r="ACK7210" s="60"/>
      <c r="ACL7210" s="60"/>
      <c r="ACM7210" s="60"/>
      <c r="ACN7210" s="60"/>
      <c r="ACO7210" s="60"/>
      <c r="ACP7210" s="60"/>
      <c r="ACQ7210" s="60"/>
      <c r="ACR7210" s="60"/>
      <c r="ACS7210" s="60"/>
      <c r="ACT7210" s="60"/>
      <c r="ACU7210" s="60"/>
      <c r="ACV7210" s="60"/>
      <c r="ACW7210" s="60"/>
      <c r="ACX7210" s="60"/>
      <c r="ACY7210" s="60">
        <v>0.98080572128672205</v>
      </c>
      <c r="ACZ7210" s="60"/>
      <c r="ADA7210" s="60"/>
      <c r="ADB7210" s="60"/>
      <c r="ADC7210" s="60"/>
      <c r="ADD7210" s="60"/>
      <c r="ADE7210" s="60"/>
    </row>
    <row r="7211" spans="760:785" x14ac:dyDescent="0.25">
      <c r="ACF7211" s="60"/>
      <c r="ACG7211" s="60"/>
      <c r="ACH7211" s="60"/>
      <c r="ACI7211" s="60"/>
      <c r="ACJ7211" s="60"/>
      <c r="ACK7211" s="60"/>
      <c r="ACL7211" s="60"/>
      <c r="ACM7211" s="60"/>
      <c r="ACN7211" s="60"/>
      <c r="ACO7211" s="60"/>
      <c r="ACP7211" s="60"/>
      <c r="ACQ7211" s="60"/>
      <c r="ACR7211" s="60"/>
      <c r="ACS7211" s="60"/>
      <c r="ACT7211" s="60"/>
      <c r="ACU7211" s="60"/>
      <c r="ACV7211" s="60"/>
      <c r="ACW7211" s="60"/>
      <c r="ACX7211" s="60"/>
      <c r="ACY7211" s="60">
        <v>0.98079842913108695</v>
      </c>
      <c r="ACZ7211" s="60"/>
      <c r="ADA7211" s="60"/>
      <c r="ADB7211" s="60"/>
      <c r="ADC7211" s="60"/>
      <c r="ADD7211" s="60"/>
      <c r="ADE7211" s="60"/>
    </row>
    <row r="7212" spans="760:785" x14ac:dyDescent="0.25">
      <c r="ACF7212" s="60"/>
      <c r="ACG7212" s="60"/>
      <c r="ACH7212" s="60"/>
      <c r="ACI7212" s="60"/>
      <c r="ACJ7212" s="60"/>
      <c r="ACK7212" s="60"/>
      <c r="ACL7212" s="60"/>
      <c r="ACM7212" s="60"/>
      <c r="ACN7212" s="60"/>
      <c r="ACO7212" s="60"/>
      <c r="ACP7212" s="60"/>
      <c r="ACQ7212" s="60"/>
      <c r="ACR7212" s="60"/>
      <c r="ACS7212" s="60"/>
      <c r="ACT7212" s="60"/>
      <c r="ACU7212" s="60"/>
      <c r="ACV7212" s="60"/>
      <c r="ACW7212" s="60"/>
      <c r="ACX7212" s="60"/>
      <c r="ACY7212" s="60">
        <v>0.98077981926103197</v>
      </c>
      <c r="ACZ7212" s="60"/>
      <c r="ADA7212" s="60"/>
      <c r="ADB7212" s="60"/>
      <c r="ADC7212" s="60"/>
      <c r="ADD7212" s="60"/>
      <c r="ADE7212" s="60"/>
    </row>
    <row r="7213" spans="760:785" x14ac:dyDescent="0.25">
      <c r="ACF7213" s="60"/>
      <c r="ACG7213" s="60"/>
      <c r="ACH7213" s="60"/>
      <c r="ACI7213" s="60"/>
      <c r="ACJ7213" s="60"/>
      <c r="ACK7213" s="60"/>
      <c r="ACL7213" s="60"/>
      <c r="ACM7213" s="60"/>
      <c r="ACN7213" s="60"/>
      <c r="ACO7213" s="60"/>
      <c r="ACP7213" s="60"/>
      <c r="ACQ7213" s="60"/>
      <c r="ACR7213" s="60"/>
      <c r="ACS7213" s="60"/>
      <c r="ACT7213" s="60"/>
      <c r="ACU7213" s="60"/>
      <c r="ACV7213" s="60"/>
      <c r="ACW7213" s="60"/>
      <c r="ACX7213" s="60"/>
      <c r="ACY7213" s="60">
        <v>0.98077757532110998</v>
      </c>
      <c r="ACZ7213" s="60"/>
      <c r="ADA7213" s="60"/>
      <c r="ADB7213" s="60"/>
      <c r="ADC7213" s="60"/>
      <c r="ADD7213" s="60"/>
      <c r="ADE7213" s="60"/>
    </row>
    <row r="7214" spans="760:785" x14ac:dyDescent="0.25">
      <c r="ACF7214" s="60"/>
      <c r="ACG7214" s="60"/>
      <c r="ACH7214" s="60"/>
      <c r="ACI7214" s="60"/>
      <c r="ACJ7214" s="60"/>
      <c r="ACK7214" s="60"/>
      <c r="ACL7214" s="60"/>
      <c r="ACM7214" s="60"/>
      <c r="ACN7214" s="60"/>
      <c r="ACO7214" s="60"/>
      <c r="ACP7214" s="60"/>
      <c r="ACQ7214" s="60"/>
      <c r="ACR7214" s="60"/>
      <c r="ACS7214" s="60"/>
      <c r="ACT7214" s="60"/>
      <c r="ACU7214" s="60"/>
      <c r="ACV7214" s="60"/>
      <c r="ACW7214" s="60"/>
      <c r="ACX7214" s="60"/>
      <c r="ACY7214" s="60">
        <v>0.98077678757546205</v>
      </c>
      <c r="ACZ7214" s="60"/>
      <c r="ADA7214" s="60"/>
      <c r="ADB7214" s="60"/>
      <c r="ADC7214" s="60"/>
      <c r="ADD7214" s="60"/>
      <c r="ADE7214" s="60"/>
    </row>
    <row r="7215" spans="760:785" x14ac:dyDescent="0.25">
      <c r="ACF7215" s="60"/>
      <c r="ACG7215" s="60"/>
      <c r="ACH7215" s="60"/>
      <c r="ACI7215" s="60"/>
      <c r="ACJ7215" s="60"/>
      <c r="ACK7215" s="60"/>
      <c r="ACL7215" s="60"/>
      <c r="ACM7215" s="60"/>
      <c r="ACN7215" s="60"/>
      <c r="ACO7215" s="60"/>
      <c r="ACP7215" s="60"/>
      <c r="ACQ7215" s="60"/>
      <c r="ACR7215" s="60"/>
      <c r="ACS7215" s="60"/>
      <c r="ACT7215" s="60"/>
      <c r="ACU7215" s="60"/>
      <c r="ACV7215" s="60"/>
      <c r="ACW7215" s="60"/>
      <c r="ACX7215" s="60"/>
      <c r="ACY7215" s="60">
        <v>0.98077525548639199</v>
      </c>
      <c r="ACZ7215" s="60"/>
      <c r="ADA7215" s="60"/>
      <c r="ADB7215" s="60"/>
      <c r="ADC7215" s="60"/>
      <c r="ADD7215" s="60"/>
      <c r="ADE7215" s="60"/>
    </row>
    <row r="7216" spans="760:785" x14ac:dyDescent="0.25">
      <c r="ACF7216" s="60"/>
      <c r="ACG7216" s="60"/>
      <c r="ACH7216" s="60"/>
      <c r="ACI7216" s="60"/>
      <c r="ACJ7216" s="60"/>
      <c r="ACK7216" s="60"/>
      <c r="ACL7216" s="60"/>
      <c r="ACM7216" s="60"/>
      <c r="ACN7216" s="60"/>
      <c r="ACO7216" s="60"/>
      <c r="ACP7216" s="60"/>
      <c r="ACQ7216" s="60"/>
      <c r="ACR7216" s="60"/>
      <c r="ACS7216" s="60"/>
      <c r="ACT7216" s="60"/>
      <c r="ACU7216" s="60"/>
      <c r="ACV7216" s="60"/>
      <c r="ACW7216" s="60"/>
      <c r="ACX7216" s="60"/>
      <c r="ACY7216" s="60">
        <v>0.980765637795454</v>
      </c>
      <c r="ACZ7216" s="60"/>
      <c r="ADA7216" s="60"/>
      <c r="ADB7216" s="60"/>
      <c r="ADC7216" s="60"/>
      <c r="ADD7216" s="60"/>
      <c r="ADE7216" s="60"/>
    </row>
    <row r="7217" spans="760:785" x14ac:dyDescent="0.25">
      <c r="ACF7217" s="60"/>
      <c r="ACG7217" s="60"/>
      <c r="ACH7217" s="60"/>
      <c r="ACI7217" s="60"/>
      <c r="ACJ7217" s="60"/>
      <c r="ACK7217" s="60"/>
      <c r="ACL7217" s="60"/>
      <c r="ACM7217" s="60"/>
      <c r="ACN7217" s="60"/>
      <c r="ACO7217" s="60"/>
      <c r="ACP7217" s="60"/>
      <c r="ACQ7217" s="60"/>
      <c r="ACR7217" s="60"/>
      <c r="ACS7217" s="60"/>
      <c r="ACT7217" s="60"/>
      <c r="ACU7217" s="60"/>
      <c r="ACV7217" s="60"/>
      <c r="ACW7217" s="60"/>
      <c r="ACX7217" s="60"/>
      <c r="ACY7217" s="60">
        <v>0.98075582107792503</v>
      </c>
      <c r="ACZ7217" s="60"/>
      <c r="ADA7217" s="60"/>
      <c r="ADB7217" s="60"/>
      <c r="ADC7217" s="60"/>
      <c r="ADD7217" s="60"/>
      <c r="ADE7217" s="60"/>
    </row>
    <row r="7218" spans="760:785" x14ac:dyDescent="0.25">
      <c r="ACF7218" s="60"/>
      <c r="ACG7218" s="60"/>
      <c r="ACH7218" s="60"/>
      <c r="ACI7218" s="60"/>
      <c r="ACJ7218" s="60"/>
      <c r="ACK7218" s="60"/>
      <c r="ACL7218" s="60"/>
      <c r="ACM7218" s="60"/>
      <c r="ACN7218" s="60"/>
      <c r="ACO7218" s="60"/>
      <c r="ACP7218" s="60"/>
      <c r="ACQ7218" s="60"/>
      <c r="ACR7218" s="60"/>
      <c r="ACS7218" s="60"/>
      <c r="ACT7218" s="60"/>
      <c r="ACU7218" s="60"/>
      <c r="ACV7218" s="60"/>
      <c r="ACW7218" s="60"/>
      <c r="ACX7218" s="60"/>
      <c r="ACY7218" s="60">
        <v>0.98075511770055301</v>
      </c>
      <c r="ACZ7218" s="60"/>
      <c r="ADA7218" s="60"/>
      <c r="ADB7218" s="60"/>
      <c r="ADC7218" s="60"/>
      <c r="ADD7218" s="60"/>
      <c r="ADE7218" s="60"/>
    </row>
    <row r="7219" spans="760:785" x14ac:dyDescent="0.25">
      <c r="ACF7219" s="60"/>
      <c r="ACG7219" s="60"/>
      <c r="ACH7219" s="60"/>
      <c r="ACI7219" s="60"/>
      <c r="ACJ7219" s="60"/>
      <c r="ACK7219" s="60"/>
      <c r="ACL7219" s="60"/>
      <c r="ACM7219" s="60"/>
      <c r="ACN7219" s="60"/>
      <c r="ACO7219" s="60"/>
      <c r="ACP7219" s="60"/>
      <c r="ACQ7219" s="60"/>
      <c r="ACR7219" s="60"/>
      <c r="ACS7219" s="60"/>
      <c r="ACT7219" s="60"/>
      <c r="ACU7219" s="60"/>
      <c r="ACV7219" s="60"/>
      <c r="ACW7219" s="60"/>
      <c r="ACX7219" s="60"/>
      <c r="ACY7219" s="60">
        <v>0.98074941677426897</v>
      </c>
      <c r="ACZ7219" s="60"/>
      <c r="ADA7219" s="60"/>
      <c r="ADB7219" s="60"/>
      <c r="ADC7219" s="60"/>
      <c r="ADD7219" s="60"/>
      <c r="ADE7219" s="60"/>
    </row>
    <row r="7220" spans="760:785" x14ac:dyDescent="0.25">
      <c r="ACF7220" s="60"/>
      <c r="ACG7220" s="60"/>
      <c r="ACH7220" s="60"/>
      <c r="ACI7220" s="60"/>
      <c r="ACJ7220" s="60"/>
      <c r="ACK7220" s="60"/>
      <c r="ACL7220" s="60"/>
      <c r="ACM7220" s="60"/>
      <c r="ACN7220" s="60"/>
      <c r="ACO7220" s="60"/>
      <c r="ACP7220" s="60"/>
      <c r="ACQ7220" s="60"/>
      <c r="ACR7220" s="60"/>
      <c r="ACS7220" s="60"/>
      <c r="ACT7220" s="60"/>
      <c r="ACU7220" s="60"/>
      <c r="ACV7220" s="60"/>
      <c r="ACW7220" s="60"/>
      <c r="ACX7220" s="60"/>
      <c r="ACY7220" s="60">
        <v>0.98074661631862903</v>
      </c>
      <c r="ACZ7220" s="60"/>
      <c r="ADA7220" s="60"/>
      <c r="ADB7220" s="60"/>
      <c r="ADC7220" s="60"/>
      <c r="ADD7220" s="60"/>
      <c r="ADE7220" s="60"/>
    </row>
    <row r="7221" spans="760:785" x14ac:dyDescent="0.25">
      <c r="ACF7221" s="60"/>
      <c r="ACG7221" s="60"/>
      <c r="ACH7221" s="60"/>
      <c r="ACI7221" s="60"/>
      <c r="ACJ7221" s="60"/>
      <c r="ACK7221" s="60"/>
      <c r="ACL7221" s="60"/>
      <c r="ACM7221" s="60"/>
      <c r="ACN7221" s="60"/>
      <c r="ACO7221" s="60"/>
      <c r="ACP7221" s="60"/>
      <c r="ACQ7221" s="60"/>
      <c r="ACR7221" s="60"/>
      <c r="ACS7221" s="60"/>
      <c r="ACT7221" s="60"/>
      <c r="ACU7221" s="60"/>
      <c r="ACV7221" s="60"/>
      <c r="ACW7221" s="60"/>
      <c r="ACX7221" s="60"/>
      <c r="ACY7221" s="60">
        <v>0.98073845091509404</v>
      </c>
      <c r="ACZ7221" s="60"/>
      <c r="ADA7221" s="60"/>
      <c r="ADB7221" s="60"/>
      <c r="ADC7221" s="60"/>
      <c r="ADD7221" s="60"/>
      <c r="ADE7221" s="60"/>
    </row>
    <row r="7222" spans="760:785" x14ac:dyDescent="0.25">
      <c r="ACF7222" s="60"/>
      <c r="ACG7222" s="60"/>
      <c r="ACH7222" s="60"/>
      <c r="ACI7222" s="60"/>
      <c r="ACJ7222" s="60"/>
      <c r="ACK7222" s="60"/>
      <c r="ACL7222" s="60"/>
      <c r="ACM7222" s="60"/>
      <c r="ACN7222" s="60"/>
      <c r="ACO7222" s="60"/>
      <c r="ACP7222" s="60"/>
      <c r="ACQ7222" s="60"/>
      <c r="ACR7222" s="60"/>
      <c r="ACS7222" s="60"/>
      <c r="ACT7222" s="60"/>
      <c r="ACU7222" s="60"/>
      <c r="ACV7222" s="60"/>
      <c r="ACW7222" s="60"/>
      <c r="ACX7222" s="60"/>
      <c r="ACY7222" s="60">
        <v>0.98073371707602897</v>
      </c>
      <c r="ACZ7222" s="60"/>
      <c r="ADA7222" s="60"/>
      <c r="ADB7222" s="60"/>
      <c r="ADC7222" s="60"/>
      <c r="ADD7222" s="60"/>
      <c r="ADE7222" s="60"/>
    </row>
    <row r="7223" spans="760:785" x14ac:dyDescent="0.25">
      <c r="ACF7223" s="60"/>
      <c r="ACG7223" s="60"/>
      <c r="ACH7223" s="60"/>
      <c r="ACI7223" s="60"/>
      <c r="ACJ7223" s="60"/>
      <c r="ACK7223" s="60"/>
      <c r="ACL7223" s="60"/>
      <c r="ACM7223" s="60"/>
      <c r="ACN7223" s="60"/>
      <c r="ACO7223" s="60"/>
      <c r="ACP7223" s="60"/>
      <c r="ACQ7223" s="60"/>
      <c r="ACR7223" s="60"/>
      <c r="ACS7223" s="60"/>
      <c r="ACT7223" s="60"/>
      <c r="ACU7223" s="60"/>
      <c r="ACV7223" s="60"/>
      <c r="ACW7223" s="60"/>
      <c r="ACX7223" s="60"/>
      <c r="ACY7223" s="60">
        <v>0.98071891544268097</v>
      </c>
      <c r="ACZ7223" s="60"/>
      <c r="ADA7223" s="60"/>
      <c r="ADB7223" s="60"/>
      <c r="ADC7223" s="60"/>
      <c r="ADD7223" s="60"/>
      <c r="ADE7223" s="60"/>
    </row>
    <row r="7224" spans="760:785" x14ac:dyDescent="0.25">
      <c r="ACF7224" s="60"/>
      <c r="ACG7224" s="60"/>
      <c r="ACH7224" s="60"/>
      <c r="ACI7224" s="60"/>
      <c r="ACJ7224" s="60"/>
      <c r="ACK7224" s="60"/>
      <c r="ACL7224" s="60"/>
      <c r="ACM7224" s="60"/>
      <c r="ACN7224" s="60"/>
      <c r="ACO7224" s="60"/>
      <c r="ACP7224" s="60"/>
      <c r="ACQ7224" s="60"/>
      <c r="ACR7224" s="60"/>
      <c r="ACS7224" s="60"/>
      <c r="ACT7224" s="60"/>
      <c r="ACU7224" s="60"/>
      <c r="ACV7224" s="60"/>
      <c r="ACW7224" s="60"/>
      <c r="ACX7224" s="60"/>
      <c r="ACY7224" s="60">
        <v>0.98070961553013403</v>
      </c>
      <c r="ACZ7224" s="60"/>
      <c r="ADA7224" s="60"/>
      <c r="ADB7224" s="60"/>
      <c r="ADC7224" s="60"/>
      <c r="ADD7224" s="60"/>
      <c r="ADE7224" s="60"/>
    </row>
    <row r="7225" spans="760:785" x14ac:dyDescent="0.25">
      <c r="ACF7225" s="60"/>
      <c r="ACG7225" s="60"/>
      <c r="ACH7225" s="60"/>
      <c r="ACI7225" s="60"/>
      <c r="ACJ7225" s="60"/>
      <c r="ACK7225" s="60"/>
      <c r="ACL7225" s="60"/>
      <c r="ACM7225" s="60"/>
      <c r="ACN7225" s="60"/>
      <c r="ACO7225" s="60"/>
      <c r="ACP7225" s="60"/>
      <c r="ACQ7225" s="60"/>
      <c r="ACR7225" s="60"/>
      <c r="ACS7225" s="60"/>
      <c r="ACT7225" s="60"/>
      <c r="ACU7225" s="60"/>
      <c r="ACV7225" s="60"/>
      <c r="ACW7225" s="60"/>
      <c r="ACX7225" s="60"/>
      <c r="ACY7225" s="60">
        <v>0.98069923007766802</v>
      </c>
      <c r="ACZ7225" s="60"/>
      <c r="ADA7225" s="60"/>
      <c r="ADB7225" s="60"/>
      <c r="ADC7225" s="60"/>
      <c r="ADD7225" s="60"/>
      <c r="ADE7225" s="60"/>
    </row>
    <row r="7226" spans="760:785" x14ac:dyDescent="0.25">
      <c r="ACF7226" s="60"/>
      <c r="ACG7226" s="60"/>
      <c r="ACH7226" s="60"/>
      <c r="ACI7226" s="60"/>
      <c r="ACJ7226" s="60"/>
      <c r="ACK7226" s="60"/>
      <c r="ACL7226" s="60"/>
      <c r="ACM7226" s="60"/>
      <c r="ACN7226" s="60"/>
      <c r="ACO7226" s="60"/>
      <c r="ACP7226" s="60"/>
      <c r="ACQ7226" s="60"/>
      <c r="ACR7226" s="60"/>
      <c r="ACS7226" s="60"/>
      <c r="ACT7226" s="60"/>
      <c r="ACU7226" s="60"/>
      <c r="ACV7226" s="60"/>
      <c r="ACW7226" s="60"/>
      <c r="ACX7226" s="60"/>
      <c r="ACY7226" s="60">
        <v>0.98069799823411097</v>
      </c>
      <c r="ACZ7226" s="60"/>
      <c r="ADA7226" s="60"/>
      <c r="ADB7226" s="60"/>
      <c r="ADC7226" s="60"/>
      <c r="ADD7226" s="60"/>
      <c r="ADE7226" s="60"/>
    </row>
    <row r="7227" spans="760:785" x14ac:dyDescent="0.25">
      <c r="ACF7227" s="60"/>
      <c r="ACG7227" s="60"/>
      <c r="ACH7227" s="60"/>
      <c r="ACI7227" s="60"/>
      <c r="ACJ7227" s="60"/>
      <c r="ACK7227" s="60"/>
      <c r="ACL7227" s="60"/>
      <c r="ACM7227" s="60"/>
      <c r="ACN7227" s="60"/>
      <c r="ACO7227" s="60"/>
      <c r="ACP7227" s="60"/>
      <c r="ACQ7227" s="60"/>
      <c r="ACR7227" s="60"/>
      <c r="ACS7227" s="60"/>
      <c r="ACT7227" s="60"/>
      <c r="ACU7227" s="60"/>
      <c r="ACV7227" s="60"/>
      <c r="ACW7227" s="60"/>
      <c r="ACX7227" s="60"/>
      <c r="ACY7227" s="60">
        <v>0.980686138982096</v>
      </c>
      <c r="ACZ7227" s="60"/>
      <c r="ADA7227" s="60"/>
      <c r="ADB7227" s="60"/>
      <c r="ADC7227" s="60"/>
      <c r="ADD7227" s="60"/>
      <c r="ADE7227" s="60"/>
    </row>
    <row r="7228" spans="760:785" x14ac:dyDescent="0.25">
      <c r="ACF7228" s="60"/>
      <c r="ACG7228" s="60"/>
      <c r="ACH7228" s="60"/>
      <c r="ACI7228" s="60"/>
      <c r="ACJ7228" s="60"/>
      <c r="ACK7228" s="60"/>
      <c r="ACL7228" s="60"/>
      <c r="ACM7228" s="60"/>
      <c r="ACN7228" s="60"/>
      <c r="ACO7228" s="60"/>
      <c r="ACP7228" s="60"/>
      <c r="ACQ7228" s="60"/>
      <c r="ACR7228" s="60"/>
      <c r="ACS7228" s="60"/>
      <c r="ACT7228" s="60"/>
      <c r="ACU7228" s="60"/>
      <c r="ACV7228" s="60"/>
      <c r="ACW7228" s="60"/>
      <c r="ACX7228" s="60"/>
      <c r="ACY7228" s="60">
        <v>0.98068367492378306</v>
      </c>
      <c r="ACZ7228" s="60"/>
      <c r="ADA7228" s="60"/>
      <c r="ADB7228" s="60"/>
      <c r="ADC7228" s="60"/>
      <c r="ADD7228" s="60"/>
      <c r="ADE7228" s="60"/>
    </row>
    <row r="7229" spans="760:785" x14ac:dyDescent="0.25">
      <c r="ACF7229" s="60"/>
      <c r="ACG7229" s="60"/>
      <c r="ACH7229" s="60"/>
      <c r="ACI7229" s="60"/>
      <c r="ACJ7229" s="60"/>
      <c r="ACK7229" s="60"/>
      <c r="ACL7229" s="60"/>
      <c r="ACM7229" s="60"/>
      <c r="ACN7229" s="60"/>
      <c r="ACO7229" s="60"/>
      <c r="ACP7229" s="60"/>
      <c r="ACQ7229" s="60"/>
      <c r="ACR7229" s="60"/>
      <c r="ACS7229" s="60"/>
      <c r="ACT7229" s="60"/>
      <c r="ACU7229" s="60"/>
      <c r="ACV7229" s="60"/>
      <c r="ACW7229" s="60"/>
      <c r="ACX7229" s="60"/>
      <c r="ACY7229" s="60">
        <v>0.98068209550120899</v>
      </c>
      <c r="ACZ7229" s="60"/>
      <c r="ADA7229" s="60"/>
      <c r="ADB7229" s="60"/>
      <c r="ADC7229" s="60"/>
      <c r="ADD7229" s="60"/>
      <c r="ADE7229" s="60"/>
    </row>
    <row r="7230" spans="760:785" x14ac:dyDescent="0.25">
      <c r="ACF7230" s="60"/>
      <c r="ACG7230" s="60"/>
      <c r="ACH7230" s="60"/>
      <c r="ACI7230" s="60"/>
      <c r="ACJ7230" s="60"/>
      <c r="ACK7230" s="60"/>
      <c r="ACL7230" s="60"/>
      <c r="ACM7230" s="60"/>
      <c r="ACN7230" s="60"/>
      <c r="ACO7230" s="60"/>
      <c r="ACP7230" s="60"/>
      <c r="ACQ7230" s="60"/>
      <c r="ACR7230" s="60"/>
      <c r="ACS7230" s="60"/>
      <c r="ACT7230" s="60"/>
      <c r="ACU7230" s="60"/>
      <c r="ACV7230" s="60"/>
      <c r="ACW7230" s="60"/>
      <c r="ACX7230" s="60"/>
      <c r="ACY7230" s="60">
        <v>0.98068147293723196</v>
      </c>
      <c r="ACZ7230" s="60"/>
      <c r="ADA7230" s="60"/>
      <c r="ADB7230" s="60"/>
      <c r="ADC7230" s="60"/>
      <c r="ADD7230" s="60"/>
      <c r="ADE7230" s="60"/>
    </row>
    <row r="7231" spans="760:785" x14ac:dyDescent="0.25">
      <c r="ACF7231" s="60"/>
      <c r="ACG7231" s="60"/>
      <c r="ACH7231" s="60"/>
      <c r="ACI7231" s="60"/>
      <c r="ACJ7231" s="60"/>
      <c r="ACK7231" s="60"/>
      <c r="ACL7231" s="60"/>
      <c r="ACM7231" s="60"/>
      <c r="ACN7231" s="60"/>
      <c r="ACO7231" s="60"/>
      <c r="ACP7231" s="60"/>
      <c r="ACQ7231" s="60"/>
      <c r="ACR7231" s="60"/>
      <c r="ACS7231" s="60"/>
      <c r="ACT7231" s="60"/>
      <c r="ACU7231" s="60"/>
      <c r="ACV7231" s="60"/>
      <c r="ACW7231" s="60"/>
      <c r="ACX7231" s="60"/>
      <c r="ACY7231" s="60">
        <v>0.98068095228563801</v>
      </c>
      <c r="ACZ7231" s="60"/>
      <c r="ADA7231" s="60"/>
      <c r="ADB7231" s="60"/>
      <c r="ADC7231" s="60"/>
      <c r="ADD7231" s="60"/>
      <c r="ADE7231" s="60"/>
    </row>
    <row r="7232" spans="760:785" x14ac:dyDescent="0.25">
      <c r="ACF7232" s="60"/>
      <c r="ACG7232" s="60"/>
      <c r="ACH7232" s="60"/>
      <c r="ACI7232" s="60"/>
      <c r="ACJ7232" s="60"/>
      <c r="ACK7232" s="60"/>
      <c r="ACL7232" s="60"/>
      <c r="ACM7232" s="60"/>
      <c r="ACN7232" s="60"/>
      <c r="ACO7232" s="60"/>
      <c r="ACP7232" s="60"/>
      <c r="ACQ7232" s="60"/>
      <c r="ACR7232" s="60"/>
      <c r="ACS7232" s="60"/>
      <c r="ACT7232" s="60"/>
      <c r="ACU7232" s="60"/>
      <c r="ACV7232" s="60"/>
      <c r="ACW7232" s="60"/>
      <c r="ACX7232" s="60"/>
      <c r="ACY7232" s="60">
        <v>0.98067966865196099</v>
      </c>
      <c r="ACZ7232" s="60"/>
      <c r="ADA7232" s="60"/>
      <c r="ADB7232" s="60"/>
      <c r="ADC7232" s="60"/>
      <c r="ADD7232" s="60"/>
      <c r="ADE7232" s="60"/>
    </row>
    <row r="7233" spans="760:785" x14ac:dyDescent="0.25">
      <c r="ACF7233" s="60"/>
      <c r="ACG7233" s="60"/>
      <c r="ACH7233" s="60"/>
      <c r="ACI7233" s="60"/>
      <c r="ACJ7233" s="60"/>
      <c r="ACK7233" s="60"/>
      <c r="ACL7233" s="60"/>
      <c r="ACM7233" s="60"/>
      <c r="ACN7233" s="60"/>
      <c r="ACO7233" s="60"/>
      <c r="ACP7233" s="60"/>
      <c r="ACQ7233" s="60"/>
      <c r="ACR7233" s="60"/>
      <c r="ACS7233" s="60"/>
      <c r="ACT7233" s="60"/>
      <c r="ACU7233" s="60"/>
      <c r="ACV7233" s="60"/>
      <c r="ACW7233" s="60"/>
      <c r="ACX7233" s="60"/>
      <c r="ACY7233" s="60">
        <v>0.98067928233922597</v>
      </c>
      <c r="ACZ7233" s="60"/>
      <c r="ADA7233" s="60"/>
      <c r="ADB7233" s="60"/>
      <c r="ADC7233" s="60"/>
      <c r="ADD7233" s="60"/>
      <c r="ADE7233" s="60"/>
    </row>
    <row r="7234" spans="760:785" x14ac:dyDescent="0.25">
      <c r="ACF7234" s="60"/>
      <c r="ACG7234" s="60"/>
      <c r="ACH7234" s="60"/>
      <c r="ACI7234" s="60"/>
      <c r="ACJ7234" s="60"/>
      <c r="ACK7234" s="60"/>
      <c r="ACL7234" s="60"/>
      <c r="ACM7234" s="60"/>
      <c r="ACN7234" s="60"/>
      <c r="ACO7234" s="60"/>
      <c r="ACP7234" s="60"/>
      <c r="ACQ7234" s="60"/>
      <c r="ACR7234" s="60"/>
      <c r="ACS7234" s="60"/>
      <c r="ACT7234" s="60"/>
      <c r="ACU7234" s="60"/>
      <c r="ACV7234" s="60"/>
      <c r="ACW7234" s="60"/>
      <c r="ACX7234" s="60"/>
      <c r="ACY7234" s="60">
        <v>0.98067615868470004</v>
      </c>
      <c r="ACZ7234" s="60"/>
      <c r="ADA7234" s="60"/>
      <c r="ADB7234" s="60"/>
      <c r="ADC7234" s="60"/>
      <c r="ADD7234" s="60"/>
      <c r="ADE7234" s="60"/>
    </row>
    <row r="7235" spans="760:785" x14ac:dyDescent="0.25">
      <c r="ACF7235" s="60"/>
      <c r="ACG7235" s="60"/>
      <c r="ACH7235" s="60"/>
      <c r="ACI7235" s="60"/>
      <c r="ACJ7235" s="60"/>
      <c r="ACK7235" s="60"/>
      <c r="ACL7235" s="60"/>
      <c r="ACM7235" s="60"/>
      <c r="ACN7235" s="60"/>
      <c r="ACO7235" s="60"/>
      <c r="ACP7235" s="60"/>
      <c r="ACQ7235" s="60"/>
      <c r="ACR7235" s="60"/>
      <c r="ACS7235" s="60"/>
      <c r="ACT7235" s="60"/>
      <c r="ACU7235" s="60"/>
      <c r="ACV7235" s="60"/>
      <c r="ACW7235" s="60"/>
      <c r="ACX7235" s="60"/>
      <c r="ACY7235" s="60">
        <v>0.98067104024484697</v>
      </c>
      <c r="ACZ7235" s="60"/>
      <c r="ADA7235" s="60"/>
      <c r="ADB7235" s="60"/>
      <c r="ADC7235" s="60"/>
      <c r="ADD7235" s="60"/>
      <c r="ADE7235" s="60"/>
    </row>
    <row r="7236" spans="760:785" x14ac:dyDescent="0.25">
      <c r="ACF7236" s="60"/>
      <c r="ACG7236" s="60"/>
      <c r="ACH7236" s="60"/>
      <c r="ACI7236" s="60"/>
      <c r="ACJ7236" s="60"/>
      <c r="ACK7236" s="60"/>
      <c r="ACL7236" s="60"/>
      <c r="ACM7236" s="60"/>
      <c r="ACN7236" s="60"/>
      <c r="ACO7236" s="60"/>
      <c r="ACP7236" s="60"/>
      <c r="ACQ7236" s="60"/>
      <c r="ACR7236" s="60"/>
      <c r="ACS7236" s="60"/>
      <c r="ACT7236" s="60"/>
      <c r="ACU7236" s="60"/>
      <c r="ACV7236" s="60"/>
      <c r="ACW7236" s="60"/>
      <c r="ACX7236" s="60"/>
      <c r="ACY7236" s="60">
        <v>0.98061749740554705</v>
      </c>
      <c r="ACZ7236" s="60"/>
      <c r="ADA7236" s="60"/>
      <c r="ADB7236" s="60"/>
      <c r="ADC7236" s="60"/>
      <c r="ADD7236" s="60"/>
      <c r="ADE7236" s="60"/>
    </row>
    <row r="7237" spans="760:785" x14ac:dyDescent="0.25">
      <c r="ACF7237" s="60"/>
      <c r="ACG7237" s="60"/>
      <c r="ACH7237" s="60"/>
      <c r="ACI7237" s="60"/>
      <c r="ACJ7237" s="60"/>
      <c r="ACK7237" s="60"/>
      <c r="ACL7237" s="60"/>
      <c r="ACM7237" s="60"/>
      <c r="ACN7237" s="60"/>
      <c r="ACO7237" s="60"/>
      <c r="ACP7237" s="60"/>
      <c r="ACQ7237" s="60"/>
      <c r="ACR7237" s="60"/>
      <c r="ACS7237" s="60"/>
      <c r="ACT7237" s="60"/>
      <c r="ACU7237" s="60"/>
      <c r="ACV7237" s="60"/>
      <c r="ACW7237" s="60"/>
      <c r="ACX7237" s="60"/>
      <c r="ACY7237" s="60">
        <v>0.98061207953052798</v>
      </c>
      <c r="ACZ7237" s="60"/>
      <c r="ADA7237" s="60"/>
      <c r="ADB7237" s="60"/>
      <c r="ADC7237" s="60"/>
      <c r="ADD7237" s="60"/>
      <c r="ADE7237" s="60"/>
    </row>
    <row r="7238" spans="760:785" x14ac:dyDescent="0.25">
      <c r="ACF7238" s="60"/>
      <c r="ACG7238" s="60"/>
      <c r="ACH7238" s="60"/>
      <c r="ACI7238" s="60"/>
      <c r="ACJ7238" s="60"/>
      <c r="ACK7238" s="60"/>
      <c r="ACL7238" s="60"/>
      <c r="ACM7238" s="60"/>
      <c r="ACN7238" s="60"/>
      <c r="ACO7238" s="60"/>
      <c r="ACP7238" s="60"/>
      <c r="ACQ7238" s="60"/>
      <c r="ACR7238" s="60"/>
      <c r="ACS7238" s="60"/>
      <c r="ACT7238" s="60"/>
      <c r="ACU7238" s="60"/>
      <c r="ACV7238" s="60"/>
      <c r="ACW7238" s="60"/>
      <c r="ACX7238" s="60"/>
      <c r="ACY7238" s="60">
        <v>0.98060981943039305</v>
      </c>
      <c r="ACZ7238" s="60"/>
      <c r="ADA7238" s="60"/>
      <c r="ADB7238" s="60"/>
      <c r="ADC7238" s="60"/>
      <c r="ADD7238" s="60"/>
      <c r="ADE7238" s="60"/>
    </row>
    <row r="7239" spans="760:785" x14ac:dyDescent="0.25">
      <c r="ACF7239" s="60"/>
      <c r="ACG7239" s="60"/>
      <c r="ACH7239" s="60"/>
      <c r="ACI7239" s="60"/>
      <c r="ACJ7239" s="60"/>
      <c r="ACK7239" s="60"/>
      <c r="ACL7239" s="60"/>
      <c r="ACM7239" s="60"/>
      <c r="ACN7239" s="60"/>
      <c r="ACO7239" s="60"/>
      <c r="ACP7239" s="60"/>
      <c r="ACQ7239" s="60"/>
      <c r="ACR7239" s="60"/>
      <c r="ACS7239" s="60"/>
      <c r="ACT7239" s="60"/>
      <c r="ACU7239" s="60"/>
      <c r="ACV7239" s="60"/>
      <c r="ACW7239" s="60"/>
      <c r="ACX7239" s="60"/>
      <c r="ACY7239" s="60">
        <v>0.98058969044433397</v>
      </c>
      <c r="ACZ7239" s="60"/>
      <c r="ADA7239" s="60"/>
      <c r="ADB7239" s="60"/>
      <c r="ADC7239" s="60"/>
      <c r="ADD7239" s="60"/>
      <c r="ADE7239" s="60"/>
    </row>
    <row r="7240" spans="760:785" x14ac:dyDescent="0.25">
      <c r="ACF7240" s="60"/>
      <c r="ACG7240" s="60"/>
      <c r="ACH7240" s="60"/>
      <c r="ACI7240" s="60"/>
      <c r="ACJ7240" s="60"/>
      <c r="ACK7240" s="60"/>
      <c r="ACL7240" s="60"/>
      <c r="ACM7240" s="60"/>
      <c r="ACN7240" s="60"/>
      <c r="ACO7240" s="60"/>
      <c r="ACP7240" s="60"/>
      <c r="ACQ7240" s="60"/>
      <c r="ACR7240" s="60"/>
      <c r="ACS7240" s="60"/>
      <c r="ACT7240" s="60"/>
      <c r="ACU7240" s="60"/>
      <c r="ACV7240" s="60"/>
      <c r="ACW7240" s="60"/>
      <c r="ACX7240" s="60"/>
      <c r="ACY7240" s="60">
        <v>0.98058071259128299</v>
      </c>
      <c r="ACZ7240" s="60"/>
      <c r="ADA7240" s="60"/>
      <c r="ADB7240" s="60"/>
      <c r="ADC7240" s="60"/>
      <c r="ADD7240" s="60"/>
      <c r="ADE7240" s="60"/>
    </row>
    <row r="7241" spans="760:785" x14ac:dyDescent="0.25">
      <c r="ACF7241" s="60"/>
      <c r="ACG7241" s="60"/>
      <c r="ACH7241" s="60"/>
      <c r="ACI7241" s="60"/>
      <c r="ACJ7241" s="60"/>
      <c r="ACK7241" s="60"/>
      <c r="ACL7241" s="60"/>
      <c r="ACM7241" s="60"/>
      <c r="ACN7241" s="60"/>
      <c r="ACO7241" s="60"/>
      <c r="ACP7241" s="60"/>
      <c r="ACQ7241" s="60"/>
      <c r="ACR7241" s="60"/>
      <c r="ACS7241" s="60"/>
      <c r="ACT7241" s="60"/>
      <c r="ACU7241" s="60"/>
      <c r="ACV7241" s="60"/>
      <c r="ACW7241" s="60"/>
      <c r="ACX7241" s="60"/>
      <c r="ACY7241" s="60">
        <v>0.98057691836453298</v>
      </c>
      <c r="ACZ7241" s="60"/>
      <c r="ADA7241" s="60"/>
      <c r="ADB7241" s="60"/>
      <c r="ADC7241" s="60"/>
      <c r="ADD7241" s="60"/>
      <c r="ADE7241" s="60"/>
    </row>
    <row r="7242" spans="760:785" x14ac:dyDescent="0.25">
      <c r="ACF7242" s="60"/>
      <c r="ACG7242" s="60"/>
      <c r="ACH7242" s="60"/>
      <c r="ACI7242" s="60"/>
      <c r="ACJ7242" s="60"/>
      <c r="ACK7242" s="60"/>
      <c r="ACL7242" s="60"/>
      <c r="ACM7242" s="60"/>
      <c r="ACN7242" s="60"/>
      <c r="ACO7242" s="60"/>
      <c r="ACP7242" s="60"/>
      <c r="ACQ7242" s="60"/>
      <c r="ACR7242" s="60"/>
      <c r="ACS7242" s="60"/>
      <c r="ACT7242" s="60"/>
      <c r="ACU7242" s="60"/>
      <c r="ACV7242" s="60"/>
      <c r="ACW7242" s="60"/>
      <c r="ACX7242" s="60"/>
      <c r="ACY7242" s="60">
        <v>0.98057039805830304</v>
      </c>
      <c r="ACZ7242" s="60"/>
      <c r="ADA7242" s="60"/>
      <c r="ADB7242" s="60"/>
      <c r="ADC7242" s="60"/>
      <c r="ADD7242" s="60"/>
      <c r="ADE7242" s="60"/>
    </row>
    <row r="7243" spans="760:785" x14ac:dyDescent="0.25">
      <c r="ACF7243" s="60"/>
      <c r="ACG7243" s="60"/>
      <c r="ACH7243" s="60"/>
      <c r="ACI7243" s="60"/>
      <c r="ACJ7243" s="60"/>
      <c r="ACK7243" s="60"/>
      <c r="ACL7243" s="60"/>
      <c r="ACM7243" s="60"/>
      <c r="ACN7243" s="60"/>
      <c r="ACO7243" s="60"/>
      <c r="ACP7243" s="60"/>
      <c r="ACQ7243" s="60"/>
      <c r="ACR7243" s="60"/>
      <c r="ACS7243" s="60"/>
      <c r="ACT7243" s="60"/>
      <c r="ACU7243" s="60"/>
      <c r="ACV7243" s="60"/>
      <c r="ACW7243" s="60"/>
      <c r="ACX7243" s="60"/>
      <c r="ACY7243" s="60">
        <v>0.98055863915186303</v>
      </c>
      <c r="ACZ7243" s="60"/>
      <c r="ADA7243" s="60"/>
      <c r="ADB7243" s="60"/>
      <c r="ADC7243" s="60"/>
      <c r="ADD7243" s="60"/>
      <c r="ADE7243" s="60"/>
    </row>
    <row r="7244" spans="760:785" x14ac:dyDescent="0.25">
      <c r="ACF7244" s="60"/>
      <c r="ACG7244" s="60"/>
      <c r="ACH7244" s="60"/>
      <c r="ACI7244" s="60"/>
      <c r="ACJ7244" s="60"/>
      <c r="ACK7244" s="60"/>
      <c r="ACL7244" s="60"/>
      <c r="ACM7244" s="60"/>
      <c r="ACN7244" s="60"/>
      <c r="ACO7244" s="60"/>
      <c r="ACP7244" s="60"/>
      <c r="ACQ7244" s="60"/>
      <c r="ACR7244" s="60"/>
      <c r="ACS7244" s="60"/>
      <c r="ACT7244" s="60"/>
      <c r="ACU7244" s="60"/>
      <c r="ACV7244" s="60"/>
      <c r="ACW7244" s="60"/>
      <c r="ACX7244" s="60"/>
      <c r="ACY7244" s="60">
        <v>0.98054751045282396</v>
      </c>
      <c r="ACZ7244" s="60"/>
      <c r="ADA7244" s="60"/>
      <c r="ADB7244" s="60"/>
      <c r="ADC7244" s="60"/>
      <c r="ADD7244" s="60"/>
      <c r="ADE7244" s="60"/>
    </row>
    <row r="7245" spans="760:785" x14ac:dyDescent="0.25">
      <c r="ACF7245" s="60"/>
      <c r="ACG7245" s="60"/>
      <c r="ACH7245" s="60"/>
      <c r="ACI7245" s="60"/>
      <c r="ACJ7245" s="60"/>
      <c r="ACK7245" s="60"/>
      <c r="ACL7245" s="60"/>
      <c r="ACM7245" s="60"/>
      <c r="ACN7245" s="60"/>
      <c r="ACO7245" s="60"/>
      <c r="ACP7245" s="60"/>
      <c r="ACQ7245" s="60"/>
      <c r="ACR7245" s="60"/>
      <c r="ACS7245" s="60"/>
      <c r="ACT7245" s="60"/>
      <c r="ACU7245" s="60"/>
      <c r="ACV7245" s="60"/>
      <c r="ACW7245" s="60"/>
      <c r="ACX7245" s="60"/>
      <c r="ACY7245" s="60">
        <v>0.98054671492010703</v>
      </c>
      <c r="ACZ7245" s="60"/>
      <c r="ADA7245" s="60"/>
      <c r="ADB7245" s="60"/>
      <c r="ADC7245" s="60"/>
      <c r="ADD7245" s="60"/>
      <c r="ADE7245" s="60"/>
    </row>
    <row r="7246" spans="760:785" x14ac:dyDescent="0.25">
      <c r="ACF7246" s="60"/>
      <c r="ACG7246" s="60"/>
      <c r="ACH7246" s="60"/>
      <c r="ACI7246" s="60"/>
      <c r="ACJ7246" s="60"/>
      <c r="ACK7246" s="60"/>
      <c r="ACL7246" s="60"/>
      <c r="ACM7246" s="60"/>
      <c r="ACN7246" s="60"/>
      <c r="ACO7246" s="60"/>
      <c r="ACP7246" s="60"/>
      <c r="ACQ7246" s="60"/>
      <c r="ACR7246" s="60"/>
      <c r="ACS7246" s="60"/>
      <c r="ACT7246" s="60"/>
      <c r="ACU7246" s="60"/>
      <c r="ACV7246" s="60"/>
      <c r="ACW7246" s="60"/>
      <c r="ACX7246" s="60"/>
      <c r="ACY7246" s="60">
        <v>0.980546118598978</v>
      </c>
      <c r="ACZ7246" s="60"/>
      <c r="ADA7246" s="60"/>
      <c r="ADB7246" s="60"/>
      <c r="ADC7246" s="60"/>
      <c r="ADD7246" s="60"/>
      <c r="ADE7246" s="60"/>
    </row>
    <row r="7247" spans="760:785" x14ac:dyDescent="0.25">
      <c r="ACF7247" s="60"/>
      <c r="ACG7247" s="60"/>
      <c r="ACH7247" s="60"/>
      <c r="ACI7247" s="60"/>
      <c r="ACJ7247" s="60"/>
      <c r="ACK7247" s="60"/>
      <c r="ACL7247" s="60"/>
      <c r="ACM7247" s="60"/>
      <c r="ACN7247" s="60"/>
      <c r="ACO7247" s="60"/>
      <c r="ACP7247" s="60"/>
      <c r="ACQ7247" s="60"/>
      <c r="ACR7247" s="60"/>
      <c r="ACS7247" s="60"/>
      <c r="ACT7247" s="60"/>
      <c r="ACU7247" s="60"/>
      <c r="ACV7247" s="60"/>
      <c r="ACW7247" s="60"/>
      <c r="ACX7247" s="60"/>
      <c r="ACY7247" s="60">
        <v>0.98054412232098198</v>
      </c>
      <c r="ACZ7247" s="60"/>
      <c r="ADA7247" s="60"/>
      <c r="ADB7247" s="60"/>
      <c r="ADC7247" s="60"/>
      <c r="ADD7247" s="60"/>
      <c r="ADE7247" s="60"/>
    </row>
    <row r="7248" spans="760:785" x14ac:dyDescent="0.25">
      <c r="ACF7248" s="60"/>
      <c r="ACG7248" s="60"/>
      <c r="ACH7248" s="60"/>
      <c r="ACI7248" s="60"/>
      <c r="ACJ7248" s="60"/>
      <c r="ACK7248" s="60"/>
      <c r="ACL7248" s="60"/>
      <c r="ACM7248" s="60"/>
      <c r="ACN7248" s="60"/>
      <c r="ACO7248" s="60"/>
      <c r="ACP7248" s="60"/>
      <c r="ACQ7248" s="60"/>
      <c r="ACR7248" s="60"/>
      <c r="ACS7248" s="60"/>
      <c r="ACT7248" s="60"/>
      <c r="ACU7248" s="60"/>
      <c r="ACV7248" s="60"/>
      <c r="ACW7248" s="60"/>
      <c r="ACX7248" s="60"/>
      <c r="ACY7248" s="60">
        <v>0.98054382135798901</v>
      </c>
      <c r="ACZ7248" s="60"/>
      <c r="ADA7248" s="60"/>
      <c r="ADB7248" s="60"/>
      <c r="ADC7248" s="60"/>
      <c r="ADD7248" s="60"/>
      <c r="ADE7248" s="60"/>
    </row>
    <row r="7249" spans="760:785" x14ac:dyDescent="0.25">
      <c r="ACF7249" s="60"/>
      <c r="ACG7249" s="60"/>
      <c r="ACH7249" s="60"/>
      <c r="ACI7249" s="60"/>
      <c r="ACJ7249" s="60"/>
      <c r="ACK7249" s="60"/>
      <c r="ACL7249" s="60"/>
      <c r="ACM7249" s="60"/>
      <c r="ACN7249" s="60"/>
      <c r="ACO7249" s="60"/>
      <c r="ACP7249" s="60"/>
      <c r="ACQ7249" s="60"/>
      <c r="ACR7249" s="60"/>
      <c r="ACS7249" s="60"/>
      <c r="ACT7249" s="60"/>
      <c r="ACU7249" s="60"/>
      <c r="ACV7249" s="60"/>
      <c r="ACW7249" s="60"/>
      <c r="ACX7249" s="60"/>
      <c r="ACY7249" s="60">
        <v>0.98054143737547605</v>
      </c>
      <c r="ACZ7249" s="60"/>
      <c r="ADA7249" s="60"/>
      <c r="ADB7249" s="60"/>
      <c r="ADC7249" s="60"/>
      <c r="ADD7249" s="60"/>
      <c r="ADE7249" s="60"/>
    </row>
    <row r="7250" spans="760:785" x14ac:dyDescent="0.25">
      <c r="ACF7250" s="60"/>
      <c r="ACG7250" s="60"/>
      <c r="ACH7250" s="60"/>
      <c r="ACI7250" s="60"/>
      <c r="ACJ7250" s="60"/>
      <c r="ACK7250" s="60"/>
      <c r="ACL7250" s="60"/>
      <c r="ACM7250" s="60"/>
      <c r="ACN7250" s="60"/>
      <c r="ACO7250" s="60"/>
      <c r="ACP7250" s="60"/>
      <c r="ACQ7250" s="60"/>
      <c r="ACR7250" s="60"/>
      <c r="ACS7250" s="60"/>
      <c r="ACT7250" s="60"/>
      <c r="ACU7250" s="60"/>
      <c r="ACV7250" s="60"/>
      <c r="ACW7250" s="60"/>
      <c r="ACX7250" s="60"/>
      <c r="ACY7250" s="60">
        <v>0.98053221435391902</v>
      </c>
      <c r="ACZ7250" s="60"/>
      <c r="ADA7250" s="60"/>
      <c r="ADB7250" s="60"/>
      <c r="ADC7250" s="60"/>
      <c r="ADD7250" s="60"/>
      <c r="ADE7250" s="60"/>
    </row>
    <row r="7251" spans="760:785" x14ac:dyDescent="0.25">
      <c r="ACF7251" s="60"/>
      <c r="ACG7251" s="60"/>
      <c r="ACH7251" s="60"/>
      <c r="ACI7251" s="60"/>
      <c r="ACJ7251" s="60"/>
      <c r="ACK7251" s="60"/>
      <c r="ACL7251" s="60"/>
      <c r="ACM7251" s="60"/>
      <c r="ACN7251" s="60"/>
      <c r="ACO7251" s="60"/>
      <c r="ACP7251" s="60"/>
      <c r="ACQ7251" s="60"/>
      <c r="ACR7251" s="60"/>
      <c r="ACS7251" s="60"/>
      <c r="ACT7251" s="60"/>
      <c r="ACU7251" s="60"/>
      <c r="ACV7251" s="60"/>
      <c r="ACW7251" s="60"/>
      <c r="ACX7251" s="60"/>
      <c r="ACY7251" s="60">
        <v>0.98053102002668802</v>
      </c>
      <c r="ACZ7251" s="60"/>
      <c r="ADA7251" s="60"/>
      <c r="ADB7251" s="60"/>
      <c r="ADC7251" s="60"/>
      <c r="ADD7251" s="60"/>
      <c r="ADE7251" s="60"/>
    </row>
    <row r="7252" spans="760:785" x14ac:dyDescent="0.25">
      <c r="ACF7252" s="60"/>
      <c r="ACG7252" s="60"/>
      <c r="ACH7252" s="60"/>
      <c r="ACI7252" s="60"/>
      <c r="ACJ7252" s="60"/>
      <c r="ACK7252" s="60"/>
      <c r="ACL7252" s="60"/>
      <c r="ACM7252" s="60"/>
      <c r="ACN7252" s="60"/>
      <c r="ACO7252" s="60"/>
      <c r="ACP7252" s="60"/>
      <c r="ACQ7252" s="60"/>
      <c r="ACR7252" s="60"/>
      <c r="ACS7252" s="60"/>
      <c r="ACT7252" s="60"/>
      <c r="ACU7252" s="60"/>
      <c r="ACV7252" s="60"/>
      <c r="ACW7252" s="60"/>
      <c r="ACX7252" s="60"/>
      <c r="ACY7252" s="60">
        <v>0.98052844211910895</v>
      </c>
      <c r="ACZ7252" s="60"/>
      <c r="ADA7252" s="60"/>
      <c r="ADB7252" s="60"/>
      <c r="ADC7252" s="60"/>
      <c r="ADD7252" s="60"/>
      <c r="ADE7252" s="60"/>
    </row>
    <row r="7253" spans="760:785" x14ac:dyDescent="0.25">
      <c r="ACF7253" s="60"/>
      <c r="ACG7253" s="60"/>
      <c r="ACH7253" s="60"/>
      <c r="ACI7253" s="60"/>
      <c r="ACJ7253" s="60"/>
      <c r="ACK7253" s="60"/>
      <c r="ACL7253" s="60"/>
      <c r="ACM7253" s="60"/>
      <c r="ACN7253" s="60"/>
      <c r="ACO7253" s="60"/>
      <c r="ACP7253" s="60"/>
      <c r="ACQ7253" s="60"/>
      <c r="ACR7253" s="60"/>
      <c r="ACS7253" s="60"/>
      <c r="ACT7253" s="60"/>
      <c r="ACU7253" s="60"/>
      <c r="ACV7253" s="60"/>
      <c r="ACW7253" s="60"/>
      <c r="ACX7253" s="60"/>
      <c r="ACY7253" s="60">
        <v>0.98051361967767503</v>
      </c>
      <c r="ACZ7253" s="60"/>
      <c r="ADA7253" s="60"/>
      <c r="ADB7253" s="60"/>
      <c r="ADC7253" s="60"/>
      <c r="ADD7253" s="60"/>
      <c r="ADE7253" s="60"/>
    </row>
    <row r="7254" spans="760:785" x14ac:dyDescent="0.25">
      <c r="ACF7254" s="60"/>
      <c r="ACG7254" s="60"/>
      <c r="ACH7254" s="60"/>
      <c r="ACI7254" s="60"/>
      <c r="ACJ7254" s="60"/>
      <c r="ACK7254" s="60"/>
      <c r="ACL7254" s="60"/>
      <c r="ACM7254" s="60"/>
      <c r="ACN7254" s="60"/>
      <c r="ACO7254" s="60"/>
      <c r="ACP7254" s="60"/>
      <c r="ACQ7254" s="60"/>
      <c r="ACR7254" s="60"/>
      <c r="ACS7254" s="60"/>
      <c r="ACT7254" s="60"/>
      <c r="ACU7254" s="60"/>
      <c r="ACV7254" s="60"/>
      <c r="ACW7254" s="60"/>
      <c r="ACX7254" s="60"/>
      <c r="ACY7254" s="60">
        <v>0.98051237712720496</v>
      </c>
      <c r="ACZ7254" s="60"/>
      <c r="ADA7254" s="60"/>
      <c r="ADB7254" s="60"/>
      <c r="ADC7254" s="60"/>
      <c r="ADD7254" s="60"/>
      <c r="ADE7254" s="60"/>
    </row>
    <row r="7255" spans="760:785" x14ac:dyDescent="0.25">
      <c r="ACF7255" s="60"/>
      <c r="ACG7255" s="60"/>
      <c r="ACH7255" s="60"/>
      <c r="ACI7255" s="60"/>
      <c r="ACJ7255" s="60"/>
      <c r="ACK7255" s="60"/>
      <c r="ACL7255" s="60"/>
      <c r="ACM7255" s="60"/>
      <c r="ACN7255" s="60"/>
      <c r="ACO7255" s="60"/>
      <c r="ACP7255" s="60"/>
      <c r="ACQ7255" s="60"/>
      <c r="ACR7255" s="60"/>
      <c r="ACS7255" s="60"/>
      <c r="ACT7255" s="60"/>
      <c r="ACU7255" s="60"/>
      <c r="ACV7255" s="60"/>
      <c r="ACW7255" s="60"/>
      <c r="ACX7255" s="60"/>
      <c r="ACY7255" s="60">
        <v>0.98050724442800496</v>
      </c>
      <c r="ACZ7255" s="60"/>
      <c r="ADA7255" s="60"/>
      <c r="ADB7255" s="60"/>
      <c r="ADC7255" s="60"/>
      <c r="ADD7255" s="60"/>
      <c r="ADE7255" s="60"/>
    </row>
    <row r="7256" spans="760:785" x14ac:dyDescent="0.25">
      <c r="ACF7256" s="60"/>
      <c r="ACG7256" s="60"/>
      <c r="ACH7256" s="60"/>
      <c r="ACI7256" s="60"/>
      <c r="ACJ7256" s="60"/>
      <c r="ACK7256" s="60"/>
      <c r="ACL7256" s="60"/>
      <c r="ACM7256" s="60"/>
      <c r="ACN7256" s="60"/>
      <c r="ACO7256" s="60"/>
      <c r="ACP7256" s="60"/>
      <c r="ACQ7256" s="60"/>
      <c r="ACR7256" s="60"/>
      <c r="ACS7256" s="60"/>
      <c r="ACT7256" s="60"/>
      <c r="ACU7256" s="60"/>
      <c r="ACV7256" s="60"/>
      <c r="ACW7256" s="60"/>
      <c r="ACX7256" s="60"/>
      <c r="ACY7256" s="60">
        <v>0.98050519729414598</v>
      </c>
      <c r="ACZ7256" s="60"/>
      <c r="ADA7256" s="60"/>
      <c r="ADB7256" s="60"/>
      <c r="ADC7256" s="60"/>
      <c r="ADD7256" s="60"/>
      <c r="ADE7256" s="60"/>
    </row>
    <row r="7257" spans="760:785" x14ac:dyDescent="0.25">
      <c r="ACF7257" s="60"/>
      <c r="ACG7257" s="60"/>
      <c r="ACH7257" s="60"/>
      <c r="ACI7257" s="60"/>
      <c r="ACJ7257" s="60"/>
      <c r="ACK7257" s="60"/>
      <c r="ACL7257" s="60"/>
      <c r="ACM7257" s="60"/>
      <c r="ACN7257" s="60"/>
      <c r="ACO7257" s="60"/>
      <c r="ACP7257" s="60"/>
      <c r="ACQ7257" s="60"/>
      <c r="ACR7257" s="60"/>
      <c r="ACS7257" s="60"/>
      <c r="ACT7257" s="60"/>
      <c r="ACU7257" s="60"/>
      <c r="ACV7257" s="60"/>
      <c r="ACW7257" s="60"/>
      <c r="ACX7257" s="60"/>
      <c r="ACY7257" s="60">
        <v>0.98049762856632805</v>
      </c>
      <c r="ACZ7257" s="60"/>
      <c r="ADA7257" s="60"/>
      <c r="ADB7257" s="60"/>
      <c r="ADC7257" s="60"/>
      <c r="ADD7257" s="60"/>
      <c r="ADE7257" s="60"/>
    </row>
    <row r="7258" spans="760:785" x14ac:dyDescent="0.25">
      <c r="ACF7258" s="60"/>
      <c r="ACG7258" s="60"/>
      <c r="ACH7258" s="60"/>
      <c r="ACI7258" s="60"/>
      <c r="ACJ7258" s="60"/>
      <c r="ACK7258" s="60"/>
      <c r="ACL7258" s="60"/>
      <c r="ACM7258" s="60"/>
      <c r="ACN7258" s="60"/>
      <c r="ACO7258" s="60"/>
      <c r="ACP7258" s="60"/>
      <c r="ACQ7258" s="60"/>
      <c r="ACR7258" s="60"/>
      <c r="ACS7258" s="60"/>
      <c r="ACT7258" s="60"/>
      <c r="ACU7258" s="60"/>
      <c r="ACV7258" s="60"/>
      <c r="ACW7258" s="60"/>
      <c r="ACX7258" s="60"/>
      <c r="ACY7258" s="60">
        <v>0.98047817774284096</v>
      </c>
      <c r="ACZ7258" s="60"/>
      <c r="ADA7258" s="60"/>
      <c r="ADB7258" s="60"/>
      <c r="ADC7258" s="60"/>
      <c r="ADD7258" s="60"/>
      <c r="ADE7258" s="60"/>
    </row>
    <row r="7259" spans="760:785" x14ac:dyDescent="0.25">
      <c r="ACF7259" s="60"/>
      <c r="ACG7259" s="60"/>
      <c r="ACH7259" s="60"/>
      <c r="ACI7259" s="60"/>
      <c r="ACJ7259" s="60"/>
      <c r="ACK7259" s="60"/>
      <c r="ACL7259" s="60"/>
      <c r="ACM7259" s="60"/>
      <c r="ACN7259" s="60"/>
      <c r="ACO7259" s="60"/>
      <c r="ACP7259" s="60"/>
      <c r="ACQ7259" s="60"/>
      <c r="ACR7259" s="60"/>
      <c r="ACS7259" s="60"/>
      <c r="ACT7259" s="60"/>
      <c r="ACU7259" s="60"/>
      <c r="ACV7259" s="60"/>
      <c r="ACW7259" s="60"/>
      <c r="ACX7259" s="60"/>
      <c r="ACY7259" s="60">
        <v>0.98047137691548703</v>
      </c>
      <c r="ACZ7259" s="60"/>
      <c r="ADA7259" s="60"/>
      <c r="ADB7259" s="60"/>
      <c r="ADC7259" s="60"/>
      <c r="ADD7259" s="60"/>
      <c r="ADE7259" s="60"/>
    </row>
    <row r="7260" spans="760:785" x14ac:dyDescent="0.25">
      <c r="ACF7260" s="60"/>
      <c r="ACG7260" s="60"/>
      <c r="ACH7260" s="60"/>
      <c r="ACI7260" s="60"/>
      <c r="ACJ7260" s="60"/>
      <c r="ACK7260" s="60"/>
      <c r="ACL7260" s="60"/>
      <c r="ACM7260" s="60"/>
      <c r="ACN7260" s="60"/>
      <c r="ACO7260" s="60"/>
      <c r="ACP7260" s="60"/>
      <c r="ACQ7260" s="60"/>
      <c r="ACR7260" s="60"/>
      <c r="ACS7260" s="60"/>
      <c r="ACT7260" s="60"/>
      <c r="ACU7260" s="60"/>
      <c r="ACV7260" s="60"/>
      <c r="ACW7260" s="60"/>
      <c r="ACX7260" s="60"/>
      <c r="ACY7260" s="60">
        <v>0.98046961125497401</v>
      </c>
      <c r="ACZ7260" s="60"/>
      <c r="ADA7260" s="60"/>
      <c r="ADB7260" s="60"/>
      <c r="ADC7260" s="60"/>
      <c r="ADD7260" s="60"/>
      <c r="ADE7260" s="60"/>
    </row>
    <row r="7261" spans="760:785" x14ac:dyDescent="0.25">
      <c r="ACF7261" s="60"/>
      <c r="ACG7261" s="60"/>
      <c r="ACH7261" s="60"/>
      <c r="ACI7261" s="60"/>
      <c r="ACJ7261" s="60"/>
      <c r="ACK7261" s="60"/>
      <c r="ACL7261" s="60"/>
      <c r="ACM7261" s="60"/>
      <c r="ACN7261" s="60"/>
      <c r="ACO7261" s="60"/>
      <c r="ACP7261" s="60"/>
      <c r="ACQ7261" s="60"/>
      <c r="ACR7261" s="60"/>
      <c r="ACS7261" s="60"/>
      <c r="ACT7261" s="60"/>
      <c r="ACU7261" s="60"/>
      <c r="ACV7261" s="60"/>
      <c r="ACW7261" s="60"/>
      <c r="ACX7261" s="60"/>
      <c r="ACY7261" s="60">
        <v>0.98046808472573599</v>
      </c>
      <c r="ACZ7261" s="60"/>
      <c r="ADA7261" s="60"/>
      <c r="ADB7261" s="60"/>
      <c r="ADC7261" s="60"/>
      <c r="ADD7261" s="60"/>
      <c r="ADE7261" s="60"/>
    </row>
    <row r="7262" spans="760:785" x14ac:dyDescent="0.25">
      <c r="ACF7262" s="60"/>
      <c r="ACG7262" s="60"/>
      <c r="ACH7262" s="60"/>
      <c r="ACI7262" s="60"/>
      <c r="ACJ7262" s="60"/>
      <c r="ACK7262" s="60"/>
      <c r="ACL7262" s="60"/>
      <c r="ACM7262" s="60"/>
      <c r="ACN7262" s="60"/>
      <c r="ACO7262" s="60"/>
      <c r="ACP7262" s="60"/>
      <c r="ACQ7262" s="60"/>
      <c r="ACR7262" s="60"/>
      <c r="ACS7262" s="60"/>
      <c r="ACT7262" s="60"/>
      <c r="ACU7262" s="60"/>
      <c r="ACV7262" s="60"/>
      <c r="ACW7262" s="60"/>
      <c r="ACX7262" s="60"/>
      <c r="ACY7262" s="60">
        <v>0.98046090939990505</v>
      </c>
      <c r="ACZ7262" s="60"/>
      <c r="ADA7262" s="60"/>
      <c r="ADB7262" s="60"/>
      <c r="ADC7262" s="60"/>
      <c r="ADD7262" s="60"/>
      <c r="ADE7262" s="60"/>
    </row>
    <row r="7263" spans="760:785" x14ac:dyDescent="0.25">
      <c r="ACF7263" s="60"/>
      <c r="ACG7263" s="60"/>
      <c r="ACH7263" s="60"/>
      <c r="ACI7263" s="60"/>
      <c r="ACJ7263" s="60"/>
      <c r="ACK7263" s="60"/>
      <c r="ACL7263" s="60"/>
      <c r="ACM7263" s="60"/>
      <c r="ACN7263" s="60"/>
      <c r="ACO7263" s="60"/>
      <c r="ACP7263" s="60"/>
      <c r="ACQ7263" s="60"/>
      <c r="ACR7263" s="60"/>
      <c r="ACS7263" s="60"/>
      <c r="ACT7263" s="60"/>
      <c r="ACU7263" s="60"/>
      <c r="ACV7263" s="60"/>
      <c r="ACW7263" s="60"/>
      <c r="ACX7263" s="60"/>
      <c r="ACY7263" s="60">
        <v>0.98045496971064305</v>
      </c>
      <c r="ACZ7263" s="60"/>
      <c r="ADA7263" s="60"/>
      <c r="ADB7263" s="60"/>
      <c r="ADC7263" s="60"/>
      <c r="ADD7263" s="60"/>
      <c r="ADE7263" s="60"/>
    </row>
    <row r="7264" spans="760:785" x14ac:dyDescent="0.25">
      <c r="ACF7264" s="60"/>
      <c r="ACG7264" s="60"/>
      <c r="ACH7264" s="60"/>
      <c r="ACI7264" s="60"/>
      <c r="ACJ7264" s="60"/>
      <c r="ACK7264" s="60"/>
      <c r="ACL7264" s="60"/>
      <c r="ACM7264" s="60"/>
      <c r="ACN7264" s="60"/>
      <c r="ACO7264" s="60"/>
      <c r="ACP7264" s="60"/>
      <c r="ACQ7264" s="60"/>
      <c r="ACR7264" s="60"/>
      <c r="ACS7264" s="60"/>
      <c r="ACT7264" s="60"/>
      <c r="ACU7264" s="60"/>
      <c r="ACV7264" s="60"/>
      <c r="ACW7264" s="60"/>
      <c r="ACX7264" s="60"/>
      <c r="ACY7264" s="60">
        <v>0.98045379412115097</v>
      </c>
      <c r="ACZ7264" s="60"/>
      <c r="ADA7264" s="60"/>
      <c r="ADB7264" s="60"/>
      <c r="ADC7264" s="60"/>
      <c r="ADD7264" s="60"/>
      <c r="ADE7264" s="60"/>
    </row>
    <row r="7265" spans="760:785" x14ac:dyDescent="0.25">
      <c r="ACF7265" s="60"/>
      <c r="ACG7265" s="60"/>
      <c r="ACH7265" s="60"/>
      <c r="ACI7265" s="60"/>
      <c r="ACJ7265" s="60"/>
      <c r="ACK7265" s="60"/>
      <c r="ACL7265" s="60"/>
      <c r="ACM7265" s="60"/>
      <c r="ACN7265" s="60"/>
      <c r="ACO7265" s="60"/>
      <c r="ACP7265" s="60"/>
      <c r="ACQ7265" s="60"/>
      <c r="ACR7265" s="60"/>
      <c r="ACS7265" s="60"/>
      <c r="ACT7265" s="60"/>
      <c r="ACU7265" s="60"/>
      <c r="ACV7265" s="60"/>
      <c r="ACW7265" s="60"/>
      <c r="ACX7265" s="60"/>
      <c r="ACY7265" s="60">
        <v>0.98045298034862405</v>
      </c>
      <c r="ACZ7265" s="60"/>
      <c r="ADA7265" s="60"/>
      <c r="ADB7265" s="60"/>
      <c r="ADC7265" s="60"/>
      <c r="ADD7265" s="60"/>
      <c r="ADE7265" s="60"/>
    </row>
    <row r="7266" spans="760:785" x14ac:dyDescent="0.25">
      <c r="ACF7266" s="60"/>
      <c r="ACG7266" s="60"/>
      <c r="ACH7266" s="60"/>
      <c r="ACI7266" s="60"/>
      <c r="ACJ7266" s="60"/>
      <c r="ACK7266" s="60"/>
      <c r="ACL7266" s="60"/>
      <c r="ACM7266" s="60"/>
      <c r="ACN7266" s="60"/>
      <c r="ACO7266" s="60"/>
      <c r="ACP7266" s="60"/>
      <c r="ACQ7266" s="60"/>
      <c r="ACR7266" s="60"/>
      <c r="ACS7266" s="60"/>
      <c r="ACT7266" s="60"/>
      <c r="ACU7266" s="60"/>
      <c r="ACV7266" s="60"/>
      <c r="ACW7266" s="60"/>
      <c r="ACX7266" s="60"/>
      <c r="ACY7266" s="60">
        <v>0.98045092436808701</v>
      </c>
      <c r="ACZ7266" s="60"/>
      <c r="ADA7266" s="60"/>
      <c r="ADB7266" s="60"/>
      <c r="ADC7266" s="60"/>
      <c r="ADD7266" s="60"/>
      <c r="ADE7266" s="60"/>
    </row>
    <row r="7267" spans="760:785" x14ac:dyDescent="0.25">
      <c r="ACF7267" s="60"/>
      <c r="ACG7267" s="60"/>
      <c r="ACH7267" s="60"/>
      <c r="ACI7267" s="60"/>
      <c r="ACJ7267" s="60"/>
      <c r="ACK7267" s="60"/>
      <c r="ACL7267" s="60"/>
      <c r="ACM7267" s="60"/>
      <c r="ACN7267" s="60"/>
      <c r="ACO7267" s="60"/>
      <c r="ACP7267" s="60"/>
      <c r="ACQ7267" s="60"/>
      <c r="ACR7267" s="60"/>
      <c r="ACS7267" s="60"/>
      <c r="ACT7267" s="60"/>
      <c r="ACU7267" s="60"/>
      <c r="ACV7267" s="60"/>
      <c r="ACW7267" s="60"/>
      <c r="ACX7267" s="60"/>
      <c r="ACY7267" s="60">
        <v>0.98044496747884902</v>
      </c>
      <c r="ACZ7267" s="60"/>
      <c r="ADA7267" s="60"/>
      <c r="ADB7267" s="60"/>
      <c r="ADC7267" s="60"/>
      <c r="ADD7267" s="60"/>
      <c r="ADE7267" s="60"/>
    </row>
    <row r="7268" spans="760:785" x14ac:dyDescent="0.25">
      <c r="ACF7268" s="60"/>
      <c r="ACG7268" s="60"/>
      <c r="ACH7268" s="60"/>
      <c r="ACI7268" s="60"/>
      <c r="ACJ7268" s="60"/>
      <c r="ACK7268" s="60"/>
      <c r="ACL7268" s="60"/>
      <c r="ACM7268" s="60"/>
      <c r="ACN7268" s="60"/>
      <c r="ACO7268" s="60"/>
      <c r="ACP7268" s="60"/>
      <c r="ACQ7268" s="60"/>
      <c r="ACR7268" s="60"/>
      <c r="ACS7268" s="60"/>
      <c r="ACT7268" s="60"/>
      <c r="ACU7268" s="60"/>
      <c r="ACV7268" s="60"/>
      <c r="ACW7268" s="60"/>
      <c r="ACX7268" s="60"/>
      <c r="ACY7268" s="60">
        <v>0.98044232657671504</v>
      </c>
      <c r="ACZ7268" s="60"/>
      <c r="ADA7268" s="60"/>
      <c r="ADB7268" s="60"/>
      <c r="ADC7268" s="60"/>
      <c r="ADD7268" s="60"/>
      <c r="ADE7268" s="60"/>
    </row>
    <row r="7269" spans="760:785" x14ac:dyDescent="0.25">
      <c r="ACF7269" s="60"/>
      <c r="ACG7269" s="60"/>
      <c r="ACH7269" s="60"/>
      <c r="ACI7269" s="60"/>
      <c r="ACJ7269" s="60"/>
      <c r="ACK7269" s="60"/>
      <c r="ACL7269" s="60"/>
      <c r="ACM7269" s="60"/>
      <c r="ACN7269" s="60"/>
      <c r="ACO7269" s="60"/>
      <c r="ACP7269" s="60"/>
      <c r="ACQ7269" s="60"/>
      <c r="ACR7269" s="60"/>
      <c r="ACS7269" s="60"/>
      <c r="ACT7269" s="60"/>
      <c r="ACU7269" s="60"/>
      <c r="ACV7269" s="60"/>
      <c r="ACW7269" s="60"/>
      <c r="ACX7269" s="60"/>
      <c r="ACY7269" s="60">
        <v>0.98043589464953596</v>
      </c>
      <c r="ACZ7269" s="60"/>
      <c r="ADA7269" s="60"/>
      <c r="ADB7269" s="60"/>
      <c r="ADC7269" s="60"/>
      <c r="ADD7269" s="60"/>
      <c r="ADE7269" s="60"/>
    </row>
    <row r="7270" spans="760:785" x14ac:dyDescent="0.25">
      <c r="ACF7270" s="60"/>
      <c r="ACG7270" s="60"/>
      <c r="ACH7270" s="60"/>
      <c r="ACI7270" s="60"/>
      <c r="ACJ7270" s="60"/>
      <c r="ACK7270" s="60"/>
      <c r="ACL7270" s="60"/>
      <c r="ACM7270" s="60"/>
      <c r="ACN7270" s="60"/>
      <c r="ACO7270" s="60"/>
      <c r="ACP7270" s="60"/>
      <c r="ACQ7270" s="60"/>
      <c r="ACR7270" s="60"/>
      <c r="ACS7270" s="60"/>
      <c r="ACT7270" s="60"/>
      <c r="ACU7270" s="60"/>
      <c r="ACV7270" s="60"/>
      <c r="ACW7270" s="60"/>
      <c r="ACX7270" s="60"/>
      <c r="ACY7270" s="60">
        <v>0.98043383290834396</v>
      </c>
      <c r="ACZ7270" s="60"/>
      <c r="ADA7270" s="60"/>
      <c r="ADB7270" s="60"/>
      <c r="ADC7270" s="60"/>
      <c r="ADD7270" s="60"/>
      <c r="ADE7270" s="60"/>
    </row>
    <row r="7271" spans="760:785" x14ac:dyDescent="0.25">
      <c r="ACF7271" s="60"/>
      <c r="ACG7271" s="60"/>
      <c r="ACH7271" s="60"/>
      <c r="ACI7271" s="60"/>
      <c r="ACJ7271" s="60"/>
      <c r="ACK7271" s="60"/>
      <c r="ACL7271" s="60"/>
      <c r="ACM7271" s="60"/>
      <c r="ACN7271" s="60"/>
      <c r="ACO7271" s="60"/>
      <c r="ACP7271" s="60"/>
      <c r="ACQ7271" s="60"/>
      <c r="ACR7271" s="60"/>
      <c r="ACS7271" s="60"/>
      <c r="ACT7271" s="60"/>
      <c r="ACU7271" s="60"/>
      <c r="ACV7271" s="60"/>
      <c r="ACW7271" s="60"/>
      <c r="ACX7271" s="60"/>
      <c r="ACY7271" s="60">
        <v>0.98042000700438503</v>
      </c>
      <c r="ACZ7271" s="60"/>
      <c r="ADA7271" s="60"/>
      <c r="ADB7271" s="60"/>
      <c r="ADC7271" s="60"/>
      <c r="ADD7271" s="60"/>
      <c r="ADE7271" s="60"/>
    </row>
    <row r="7272" spans="760:785" x14ac:dyDescent="0.25">
      <c r="ACF7272" s="60"/>
      <c r="ACG7272" s="60"/>
      <c r="ACH7272" s="60"/>
      <c r="ACI7272" s="60"/>
      <c r="ACJ7272" s="60"/>
      <c r="ACK7272" s="60"/>
      <c r="ACL7272" s="60"/>
      <c r="ACM7272" s="60"/>
      <c r="ACN7272" s="60"/>
      <c r="ACO7272" s="60"/>
      <c r="ACP7272" s="60"/>
      <c r="ACQ7272" s="60"/>
      <c r="ACR7272" s="60"/>
      <c r="ACS7272" s="60"/>
      <c r="ACT7272" s="60"/>
      <c r="ACU7272" s="60"/>
      <c r="ACV7272" s="60"/>
      <c r="ACW7272" s="60"/>
      <c r="ACX7272" s="60"/>
      <c r="ACY7272" s="60">
        <v>0.98041509577255403</v>
      </c>
      <c r="ACZ7272" s="60"/>
      <c r="ADA7272" s="60"/>
      <c r="ADB7272" s="60"/>
      <c r="ADC7272" s="60"/>
      <c r="ADD7272" s="60"/>
      <c r="ADE7272" s="60"/>
    </row>
    <row r="7273" spans="760:785" x14ac:dyDescent="0.25">
      <c r="ACF7273" s="60"/>
      <c r="ACG7273" s="60"/>
      <c r="ACH7273" s="60"/>
      <c r="ACI7273" s="60"/>
      <c r="ACJ7273" s="60"/>
      <c r="ACK7273" s="60"/>
      <c r="ACL7273" s="60"/>
      <c r="ACM7273" s="60"/>
      <c r="ACN7273" s="60"/>
      <c r="ACO7273" s="60"/>
      <c r="ACP7273" s="60"/>
      <c r="ACQ7273" s="60"/>
      <c r="ACR7273" s="60"/>
      <c r="ACS7273" s="60"/>
      <c r="ACT7273" s="60"/>
      <c r="ACU7273" s="60"/>
      <c r="ACV7273" s="60"/>
      <c r="ACW7273" s="60"/>
      <c r="ACX7273" s="60"/>
      <c r="ACY7273" s="60">
        <v>0.98041509126622295</v>
      </c>
      <c r="ACZ7273" s="60"/>
      <c r="ADA7273" s="60"/>
      <c r="ADB7273" s="60"/>
      <c r="ADC7273" s="60"/>
      <c r="ADD7273" s="60"/>
      <c r="ADE7273" s="60"/>
    </row>
    <row r="7274" spans="760:785" x14ac:dyDescent="0.25">
      <c r="ACF7274" s="60"/>
      <c r="ACG7274" s="60"/>
      <c r="ACH7274" s="60"/>
      <c r="ACI7274" s="60"/>
      <c r="ACJ7274" s="60"/>
      <c r="ACK7274" s="60"/>
      <c r="ACL7274" s="60"/>
      <c r="ACM7274" s="60"/>
      <c r="ACN7274" s="60"/>
      <c r="ACO7274" s="60"/>
      <c r="ACP7274" s="60"/>
      <c r="ACQ7274" s="60"/>
      <c r="ACR7274" s="60"/>
      <c r="ACS7274" s="60"/>
      <c r="ACT7274" s="60"/>
      <c r="ACU7274" s="60"/>
      <c r="ACV7274" s="60"/>
      <c r="ACW7274" s="60"/>
      <c r="ACX7274" s="60"/>
      <c r="ACY7274" s="60">
        <v>0.980405889749976</v>
      </c>
      <c r="ACZ7274" s="60"/>
      <c r="ADA7274" s="60"/>
      <c r="ADB7274" s="60"/>
      <c r="ADC7274" s="60"/>
      <c r="ADD7274" s="60"/>
      <c r="ADE7274" s="60"/>
    </row>
    <row r="7275" spans="760:785" x14ac:dyDescent="0.25">
      <c r="ACF7275" s="60"/>
      <c r="ACG7275" s="60"/>
      <c r="ACH7275" s="60"/>
      <c r="ACI7275" s="60"/>
      <c r="ACJ7275" s="60"/>
      <c r="ACK7275" s="60"/>
      <c r="ACL7275" s="60"/>
      <c r="ACM7275" s="60"/>
      <c r="ACN7275" s="60"/>
      <c r="ACO7275" s="60"/>
      <c r="ACP7275" s="60"/>
      <c r="ACQ7275" s="60"/>
      <c r="ACR7275" s="60"/>
      <c r="ACS7275" s="60"/>
      <c r="ACT7275" s="60"/>
      <c r="ACU7275" s="60"/>
      <c r="ACV7275" s="60"/>
      <c r="ACW7275" s="60"/>
      <c r="ACX7275" s="60"/>
      <c r="ACY7275" s="60">
        <v>0.98038521637817599</v>
      </c>
      <c r="ACZ7275" s="60"/>
      <c r="ADA7275" s="60"/>
      <c r="ADB7275" s="60"/>
      <c r="ADC7275" s="60"/>
      <c r="ADD7275" s="60"/>
      <c r="ADE7275" s="60"/>
    </row>
    <row r="7276" spans="760:785" x14ac:dyDescent="0.25">
      <c r="ACF7276" s="60"/>
      <c r="ACG7276" s="60"/>
      <c r="ACH7276" s="60"/>
      <c r="ACI7276" s="60"/>
      <c r="ACJ7276" s="60"/>
      <c r="ACK7276" s="60"/>
      <c r="ACL7276" s="60"/>
      <c r="ACM7276" s="60"/>
      <c r="ACN7276" s="60"/>
      <c r="ACO7276" s="60"/>
      <c r="ACP7276" s="60"/>
      <c r="ACQ7276" s="60"/>
      <c r="ACR7276" s="60"/>
      <c r="ACS7276" s="60"/>
      <c r="ACT7276" s="60"/>
      <c r="ACU7276" s="60"/>
      <c r="ACV7276" s="60"/>
      <c r="ACW7276" s="60"/>
      <c r="ACX7276" s="60"/>
      <c r="ACY7276" s="60">
        <v>0.98037898958494396</v>
      </c>
      <c r="ACZ7276" s="60"/>
      <c r="ADA7276" s="60"/>
      <c r="ADB7276" s="60"/>
      <c r="ADC7276" s="60"/>
      <c r="ADD7276" s="60"/>
      <c r="ADE7276" s="60"/>
    </row>
    <row r="7277" spans="760:785" x14ac:dyDescent="0.25">
      <c r="ACF7277" s="60"/>
      <c r="ACG7277" s="60"/>
      <c r="ACH7277" s="60"/>
      <c r="ACI7277" s="60"/>
      <c r="ACJ7277" s="60"/>
      <c r="ACK7277" s="60"/>
      <c r="ACL7277" s="60"/>
      <c r="ACM7277" s="60"/>
      <c r="ACN7277" s="60"/>
      <c r="ACO7277" s="60"/>
      <c r="ACP7277" s="60"/>
      <c r="ACQ7277" s="60"/>
      <c r="ACR7277" s="60"/>
      <c r="ACS7277" s="60"/>
      <c r="ACT7277" s="60"/>
      <c r="ACU7277" s="60"/>
      <c r="ACV7277" s="60"/>
      <c r="ACW7277" s="60"/>
      <c r="ACX7277" s="60"/>
      <c r="ACY7277" s="60">
        <v>0.98037547379154599</v>
      </c>
      <c r="ACZ7277" s="60"/>
      <c r="ADA7277" s="60"/>
      <c r="ADB7277" s="60"/>
      <c r="ADC7277" s="60"/>
      <c r="ADD7277" s="60"/>
      <c r="ADE7277" s="60"/>
    </row>
    <row r="7278" spans="760:785" x14ac:dyDescent="0.25">
      <c r="ACF7278" s="60"/>
      <c r="ACG7278" s="60"/>
      <c r="ACH7278" s="60"/>
      <c r="ACI7278" s="60"/>
      <c r="ACJ7278" s="60"/>
      <c r="ACK7278" s="60"/>
      <c r="ACL7278" s="60"/>
      <c r="ACM7278" s="60"/>
      <c r="ACN7278" s="60"/>
      <c r="ACO7278" s="60"/>
      <c r="ACP7278" s="60"/>
      <c r="ACQ7278" s="60"/>
      <c r="ACR7278" s="60"/>
      <c r="ACS7278" s="60"/>
      <c r="ACT7278" s="60"/>
      <c r="ACU7278" s="60"/>
      <c r="ACV7278" s="60"/>
      <c r="ACW7278" s="60"/>
      <c r="ACX7278" s="60"/>
      <c r="ACY7278" s="60">
        <v>0.98036479329769699</v>
      </c>
      <c r="ACZ7278" s="60"/>
      <c r="ADA7278" s="60"/>
      <c r="ADB7278" s="60"/>
      <c r="ADC7278" s="60"/>
      <c r="ADD7278" s="60"/>
      <c r="ADE7278" s="60"/>
    </row>
    <row r="7279" spans="760:785" x14ac:dyDescent="0.25">
      <c r="ACF7279" s="60"/>
      <c r="ACG7279" s="60"/>
      <c r="ACH7279" s="60"/>
      <c r="ACI7279" s="60"/>
      <c r="ACJ7279" s="60"/>
      <c r="ACK7279" s="60"/>
      <c r="ACL7279" s="60"/>
      <c r="ACM7279" s="60"/>
      <c r="ACN7279" s="60"/>
      <c r="ACO7279" s="60"/>
      <c r="ACP7279" s="60"/>
      <c r="ACQ7279" s="60"/>
      <c r="ACR7279" s="60"/>
      <c r="ACS7279" s="60"/>
      <c r="ACT7279" s="60"/>
      <c r="ACU7279" s="60"/>
      <c r="ACV7279" s="60"/>
      <c r="ACW7279" s="60"/>
      <c r="ACX7279" s="60"/>
      <c r="ACY7279" s="60">
        <v>0.98036476417072005</v>
      </c>
      <c r="ACZ7279" s="60"/>
      <c r="ADA7279" s="60"/>
      <c r="ADB7279" s="60"/>
      <c r="ADC7279" s="60"/>
      <c r="ADD7279" s="60"/>
      <c r="ADE7279" s="60"/>
    </row>
    <row r="7280" spans="760:785" x14ac:dyDescent="0.25">
      <c r="ACF7280" s="60"/>
      <c r="ACG7280" s="60"/>
      <c r="ACH7280" s="60"/>
      <c r="ACI7280" s="60"/>
      <c r="ACJ7280" s="60"/>
      <c r="ACK7280" s="60"/>
      <c r="ACL7280" s="60"/>
      <c r="ACM7280" s="60"/>
      <c r="ACN7280" s="60"/>
      <c r="ACO7280" s="60"/>
      <c r="ACP7280" s="60"/>
      <c r="ACQ7280" s="60"/>
      <c r="ACR7280" s="60"/>
      <c r="ACS7280" s="60"/>
      <c r="ACT7280" s="60"/>
      <c r="ACU7280" s="60"/>
      <c r="ACV7280" s="60"/>
      <c r="ACW7280" s="60"/>
      <c r="ACX7280" s="60"/>
      <c r="ACY7280" s="60">
        <v>0.98032992410912601</v>
      </c>
      <c r="ACZ7280" s="60"/>
      <c r="ADA7280" s="60"/>
      <c r="ADB7280" s="60"/>
      <c r="ADC7280" s="60"/>
      <c r="ADD7280" s="60"/>
      <c r="ADE7280" s="60"/>
    </row>
    <row r="7281" spans="760:785" x14ac:dyDescent="0.25">
      <c r="ACF7281" s="60"/>
      <c r="ACG7281" s="60"/>
      <c r="ACH7281" s="60"/>
      <c r="ACI7281" s="60"/>
      <c r="ACJ7281" s="60"/>
      <c r="ACK7281" s="60"/>
      <c r="ACL7281" s="60"/>
      <c r="ACM7281" s="60"/>
      <c r="ACN7281" s="60"/>
      <c r="ACO7281" s="60"/>
      <c r="ACP7281" s="60"/>
      <c r="ACQ7281" s="60"/>
      <c r="ACR7281" s="60"/>
      <c r="ACS7281" s="60"/>
      <c r="ACT7281" s="60"/>
      <c r="ACU7281" s="60"/>
      <c r="ACV7281" s="60"/>
      <c r="ACW7281" s="60"/>
      <c r="ACX7281" s="60"/>
      <c r="ACY7281" s="60">
        <v>0.98032089920238497</v>
      </c>
      <c r="ACZ7281" s="60"/>
      <c r="ADA7281" s="60"/>
      <c r="ADB7281" s="60"/>
      <c r="ADC7281" s="60"/>
      <c r="ADD7281" s="60"/>
      <c r="ADE7281" s="60"/>
    </row>
    <row r="7282" spans="760:785" x14ac:dyDescent="0.25">
      <c r="ACF7282" s="60"/>
      <c r="ACG7282" s="60"/>
      <c r="ACH7282" s="60"/>
      <c r="ACI7282" s="60"/>
      <c r="ACJ7282" s="60"/>
      <c r="ACK7282" s="60"/>
      <c r="ACL7282" s="60"/>
      <c r="ACM7282" s="60"/>
      <c r="ACN7282" s="60"/>
      <c r="ACO7282" s="60"/>
      <c r="ACP7282" s="60"/>
      <c r="ACQ7282" s="60"/>
      <c r="ACR7282" s="60"/>
      <c r="ACS7282" s="60"/>
      <c r="ACT7282" s="60"/>
      <c r="ACU7282" s="60"/>
      <c r="ACV7282" s="60"/>
      <c r="ACW7282" s="60"/>
      <c r="ACX7282" s="60"/>
      <c r="ACY7282" s="60">
        <v>0.98031836089893998</v>
      </c>
      <c r="ACZ7282" s="60"/>
      <c r="ADA7282" s="60"/>
      <c r="ADB7282" s="60"/>
      <c r="ADC7282" s="60"/>
      <c r="ADD7282" s="60"/>
      <c r="ADE7282" s="60"/>
    </row>
    <row r="7283" spans="760:785" x14ac:dyDescent="0.25">
      <c r="ACF7283" s="60"/>
      <c r="ACG7283" s="60"/>
      <c r="ACH7283" s="60"/>
      <c r="ACI7283" s="60"/>
      <c r="ACJ7283" s="60"/>
      <c r="ACK7283" s="60"/>
      <c r="ACL7283" s="60"/>
      <c r="ACM7283" s="60"/>
      <c r="ACN7283" s="60"/>
      <c r="ACO7283" s="60"/>
      <c r="ACP7283" s="60"/>
      <c r="ACQ7283" s="60"/>
      <c r="ACR7283" s="60"/>
      <c r="ACS7283" s="60"/>
      <c r="ACT7283" s="60"/>
      <c r="ACU7283" s="60"/>
      <c r="ACV7283" s="60"/>
      <c r="ACW7283" s="60"/>
      <c r="ACX7283" s="60"/>
      <c r="ACY7283" s="60">
        <v>0.98031292878018295</v>
      </c>
      <c r="ACZ7283" s="60"/>
      <c r="ADA7283" s="60"/>
      <c r="ADB7283" s="60"/>
      <c r="ADC7283" s="60"/>
      <c r="ADD7283" s="60"/>
      <c r="ADE7283" s="60"/>
    </row>
    <row r="7284" spans="760:785" x14ac:dyDescent="0.25">
      <c r="ACF7284" s="60"/>
      <c r="ACG7284" s="60"/>
      <c r="ACH7284" s="60"/>
      <c r="ACI7284" s="60"/>
      <c r="ACJ7284" s="60"/>
      <c r="ACK7284" s="60"/>
      <c r="ACL7284" s="60"/>
      <c r="ACM7284" s="60"/>
      <c r="ACN7284" s="60"/>
      <c r="ACO7284" s="60"/>
      <c r="ACP7284" s="60"/>
      <c r="ACQ7284" s="60"/>
      <c r="ACR7284" s="60"/>
      <c r="ACS7284" s="60"/>
      <c r="ACT7284" s="60"/>
      <c r="ACU7284" s="60"/>
      <c r="ACV7284" s="60"/>
      <c r="ACW7284" s="60"/>
      <c r="ACX7284" s="60"/>
      <c r="ACY7284" s="60">
        <v>0.98031235302412001</v>
      </c>
      <c r="ACZ7284" s="60"/>
      <c r="ADA7284" s="60"/>
      <c r="ADB7284" s="60"/>
      <c r="ADC7284" s="60"/>
      <c r="ADD7284" s="60"/>
      <c r="ADE7284" s="60"/>
    </row>
    <row r="7285" spans="760:785" x14ac:dyDescent="0.25">
      <c r="ACF7285" s="60"/>
      <c r="ACG7285" s="60"/>
      <c r="ACH7285" s="60"/>
      <c r="ACI7285" s="60"/>
      <c r="ACJ7285" s="60"/>
      <c r="ACK7285" s="60"/>
      <c r="ACL7285" s="60"/>
      <c r="ACM7285" s="60"/>
      <c r="ACN7285" s="60"/>
      <c r="ACO7285" s="60"/>
      <c r="ACP7285" s="60"/>
      <c r="ACQ7285" s="60"/>
      <c r="ACR7285" s="60"/>
      <c r="ACS7285" s="60"/>
      <c r="ACT7285" s="60"/>
      <c r="ACU7285" s="60"/>
      <c r="ACV7285" s="60"/>
      <c r="ACW7285" s="60"/>
      <c r="ACX7285" s="60"/>
      <c r="ACY7285" s="60">
        <v>0.98029069575315697</v>
      </c>
      <c r="ACZ7285" s="60"/>
      <c r="ADA7285" s="60"/>
      <c r="ADB7285" s="60"/>
      <c r="ADC7285" s="60"/>
      <c r="ADD7285" s="60"/>
      <c r="ADE7285" s="60"/>
    </row>
    <row r="7286" spans="760:785" x14ac:dyDescent="0.25">
      <c r="ACF7286" s="60"/>
      <c r="ACG7286" s="60"/>
      <c r="ACH7286" s="60"/>
      <c r="ACI7286" s="60"/>
      <c r="ACJ7286" s="60"/>
      <c r="ACK7286" s="60"/>
      <c r="ACL7286" s="60"/>
      <c r="ACM7286" s="60"/>
      <c r="ACN7286" s="60"/>
      <c r="ACO7286" s="60"/>
      <c r="ACP7286" s="60"/>
      <c r="ACQ7286" s="60"/>
      <c r="ACR7286" s="60"/>
      <c r="ACS7286" s="60"/>
      <c r="ACT7286" s="60"/>
      <c r="ACU7286" s="60"/>
      <c r="ACV7286" s="60"/>
      <c r="ACW7286" s="60"/>
      <c r="ACX7286" s="60"/>
      <c r="ACY7286" s="60">
        <v>0.98028641226739799</v>
      </c>
      <c r="ACZ7286" s="60"/>
      <c r="ADA7286" s="60"/>
      <c r="ADB7286" s="60"/>
      <c r="ADC7286" s="60"/>
      <c r="ADD7286" s="60"/>
      <c r="ADE7286" s="60"/>
    </row>
    <row r="7287" spans="760:785" x14ac:dyDescent="0.25">
      <c r="ACF7287" s="60"/>
      <c r="ACG7287" s="60"/>
      <c r="ACH7287" s="60"/>
      <c r="ACI7287" s="60"/>
      <c r="ACJ7287" s="60"/>
      <c r="ACK7287" s="60"/>
      <c r="ACL7287" s="60"/>
      <c r="ACM7287" s="60"/>
      <c r="ACN7287" s="60"/>
      <c r="ACO7287" s="60"/>
      <c r="ACP7287" s="60"/>
      <c r="ACQ7287" s="60"/>
      <c r="ACR7287" s="60"/>
      <c r="ACS7287" s="60"/>
      <c r="ACT7287" s="60"/>
      <c r="ACU7287" s="60"/>
      <c r="ACV7287" s="60"/>
      <c r="ACW7287" s="60"/>
      <c r="ACX7287" s="60"/>
      <c r="ACY7287" s="60">
        <v>0.98028130161226201</v>
      </c>
      <c r="ACZ7287" s="60"/>
      <c r="ADA7287" s="60"/>
      <c r="ADB7287" s="60"/>
      <c r="ADC7287" s="60"/>
      <c r="ADD7287" s="60"/>
      <c r="ADE7287" s="60"/>
    </row>
    <row r="7288" spans="760:785" x14ac:dyDescent="0.25">
      <c r="ACF7288" s="60"/>
      <c r="ACG7288" s="60"/>
      <c r="ACH7288" s="60"/>
      <c r="ACI7288" s="60"/>
      <c r="ACJ7288" s="60"/>
      <c r="ACK7288" s="60"/>
      <c r="ACL7288" s="60"/>
      <c r="ACM7288" s="60"/>
      <c r="ACN7288" s="60"/>
      <c r="ACO7288" s="60"/>
      <c r="ACP7288" s="60"/>
      <c r="ACQ7288" s="60"/>
      <c r="ACR7288" s="60"/>
      <c r="ACS7288" s="60"/>
      <c r="ACT7288" s="60"/>
      <c r="ACU7288" s="60"/>
      <c r="ACV7288" s="60"/>
      <c r="ACW7288" s="60"/>
      <c r="ACX7288" s="60"/>
      <c r="ACY7288" s="60">
        <v>0.98027581103407802</v>
      </c>
      <c r="ACZ7288" s="60"/>
      <c r="ADA7288" s="60"/>
      <c r="ADB7288" s="60"/>
      <c r="ADC7288" s="60"/>
      <c r="ADD7288" s="60"/>
      <c r="ADE7288" s="60"/>
    </row>
    <row r="7289" spans="760:785" x14ac:dyDescent="0.25">
      <c r="ACF7289" s="60"/>
      <c r="ACG7289" s="60"/>
      <c r="ACH7289" s="60"/>
      <c r="ACI7289" s="60"/>
      <c r="ACJ7289" s="60"/>
      <c r="ACK7289" s="60"/>
      <c r="ACL7289" s="60"/>
      <c r="ACM7289" s="60"/>
      <c r="ACN7289" s="60"/>
      <c r="ACO7289" s="60"/>
      <c r="ACP7289" s="60"/>
      <c r="ACQ7289" s="60"/>
      <c r="ACR7289" s="60"/>
      <c r="ACS7289" s="60"/>
      <c r="ACT7289" s="60"/>
      <c r="ACU7289" s="60"/>
      <c r="ACV7289" s="60"/>
      <c r="ACW7289" s="60"/>
      <c r="ACX7289" s="60"/>
      <c r="ACY7289" s="60">
        <v>0.980271952346359</v>
      </c>
      <c r="ACZ7289" s="60"/>
      <c r="ADA7289" s="60"/>
      <c r="ADB7289" s="60"/>
      <c r="ADC7289" s="60"/>
      <c r="ADD7289" s="60"/>
      <c r="ADE7289" s="60"/>
    </row>
    <row r="7290" spans="760:785" x14ac:dyDescent="0.25">
      <c r="ACF7290" s="60"/>
      <c r="ACG7290" s="60"/>
      <c r="ACH7290" s="60"/>
      <c r="ACI7290" s="60"/>
      <c r="ACJ7290" s="60"/>
      <c r="ACK7290" s="60"/>
      <c r="ACL7290" s="60"/>
      <c r="ACM7290" s="60"/>
      <c r="ACN7290" s="60"/>
      <c r="ACO7290" s="60"/>
      <c r="ACP7290" s="60"/>
      <c r="ACQ7290" s="60"/>
      <c r="ACR7290" s="60"/>
      <c r="ACS7290" s="60"/>
      <c r="ACT7290" s="60"/>
      <c r="ACU7290" s="60"/>
      <c r="ACV7290" s="60"/>
      <c r="ACW7290" s="60"/>
      <c r="ACX7290" s="60"/>
      <c r="ACY7290" s="60">
        <v>0.98026410277759402</v>
      </c>
      <c r="ACZ7290" s="60"/>
      <c r="ADA7290" s="60"/>
      <c r="ADB7290" s="60"/>
      <c r="ADC7290" s="60"/>
      <c r="ADD7290" s="60"/>
      <c r="ADE7290" s="60"/>
    </row>
    <row r="7291" spans="760:785" x14ac:dyDescent="0.25">
      <c r="ACF7291" s="60"/>
      <c r="ACG7291" s="60"/>
      <c r="ACH7291" s="60"/>
      <c r="ACI7291" s="60"/>
      <c r="ACJ7291" s="60"/>
      <c r="ACK7291" s="60"/>
      <c r="ACL7291" s="60"/>
      <c r="ACM7291" s="60"/>
      <c r="ACN7291" s="60"/>
      <c r="ACO7291" s="60"/>
      <c r="ACP7291" s="60"/>
      <c r="ACQ7291" s="60"/>
      <c r="ACR7291" s="60"/>
      <c r="ACS7291" s="60"/>
      <c r="ACT7291" s="60"/>
      <c r="ACU7291" s="60"/>
      <c r="ACV7291" s="60"/>
      <c r="ACW7291" s="60"/>
      <c r="ACX7291" s="60"/>
      <c r="ACY7291" s="60">
        <v>0.98025800367833904</v>
      </c>
      <c r="ACZ7291" s="60"/>
      <c r="ADA7291" s="60"/>
      <c r="ADB7291" s="60"/>
      <c r="ADC7291" s="60"/>
      <c r="ADD7291" s="60"/>
      <c r="ADE7291" s="60"/>
    </row>
    <row r="7292" spans="760:785" x14ac:dyDescent="0.25">
      <c r="ACF7292" s="60"/>
      <c r="ACG7292" s="60"/>
      <c r="ACH7292" s="60"/>
      <c r="ACI7292" s="60"/>
      <c r="ACJ7292" s="60"/>
      <c r="ACK7292" s="60"/>
      <c r="ACL7292" s="60"/>
      <c r="ACM7292" s="60"/>
      <c r="ACN7292" s="60"/>
      <c r="ACO7292" s="60"/>
      <c r="ACP7292" s="60"/>
      <c r="ACQ7292" s="60"/>
      <c r="ACR7292" s="60"/>
      <c r="ACS7292" s="60"/>
      <c r="ACT7292" s="60"/>
      <c r="ACU7292" s="60"/>
      <c r="ACV7292" s="60"/>
      <c r="ACW7292" s="60"/>
      <c r="ACX7292" s="60"/>
      <c r="ACY7292" s="60">
        <v>0.98024125428470299</v>
      </c>
      <c r="ACZ7292" s="60"/>
      <c r="ADA7292" s="60"/>
      <c r="ADB7292" s="60"/>
      <c r="ADC7292" s="60"/>
      <c r="ADD7292" s="60"/>
      <c r="ADE7292" s="60"/>
    </row>
    <row r="7293" spans="760:785" x14ac:dyDescent="0.25">
      <c r="ACF7293" s="60"/>
      <c r="ACG7293" s="60"/>
      <c r="ACH7293" s="60"/>
      <c r="ACI7293" s="60"/>
      <c r="ACJ7293" s="60"/>
      <c r="ACK7293" s="60"/>
      <c r="ACL7293" s="60"/>
      <c r="ACM7293" s="60"/>
      <c r="ACN7293" s="60"/>
      <c r="ACO7293" s="60"/>
      <c r="ACP7293" s="60"/>
      <c r="ACQ7293" s="60"/>
      <c r="ACR7293" s="60"/>
      <c r="ACS7293" s="60"/>
      <c r="ACT7293" s="60"/>
      <c r="ACU7293" s="60"/>
      <c r="ACV7293" s="60"/>
      <c r="ACW7293" s="60"/>
      <c r="ACX7293" s="60"/>
      <c r="ACY7293" s="60">
        <v>0.98023928986971298</v>
      </c>
      <c r="ACZ7293" s="60"/>
      <c r="ADA7293" s="60"/>
      <c r="ADB7293" s="60"/>
      <c r="ADC7293" s="60"/>
      <c r="ADD7293" s="60"/>
      <c r="ADE7293" s="60"/>
    </row>
    <row r="7294" spans="760:785" x14ac:dyDescent="0.25">
      <c r="ACF7294" s="60"/>
      <c r="ACG7294" s="60"/>
      <c r="ACH7294" s="60"/>
      <c r="ACI7294" s="60"/>
      <c r="ACJ7294" s="60"/>
      <c r="ACK7294" s="60"/>
      <c r="ACL7294" s="60"/>
      <c r="ACM7294" s="60"/>
      <c r="ACN7294" s="60"/>
      <c r="ACO7294" s="60"/>
      <c r="ACP7294" s="60"/>
      <c r="ACQ7294" s="60"/>
      <c r="ACR7294" s="60"/>
      <c r="ACS7294" s="60"/>
      <c r="ACT7294" s="60"/>
      <c r="ACU7294" s="60"/>
      <c r="ACV7294" s="60"/>
      <c r="ACW7294" s="60"/>
      <c r="ACX7294" s="60"/>
      <c r="ACY7294" s="60">
        <v>0.98022200896245304</v>
      </c>
      <c r="ACZ7294" s="60"/>
      <c r="ADA7294" s="60"/>
      <c r="ADB7294" s="60"/>
      <c r="ADC7294" s="60"/>
      <c r="ADD7294" s="60"/>
      <c r="ADE7294" s="60"/>
    </row>
    <row r="7295" spans="760:785" x14ac:dyDescent="0.25">
      <c r="ACF7295" s="60"/>
      <c r="ACG7295" s="60"/>
      <c r="ACH7295" s="60"/>
      <c r="ACI7295" s="60"/>
      <c r="ACJ7295" s="60"/>
      <c r="ACK7295" s="60"/>
      <c r="ACL7295" s="60"/>
      <c r="ACM7295" s="60"/>
      <c r="ACN7295" s="60"/>
      <c r="ACO7295" s="60"/>
      <c r="ACP7295" s="60"/>
      <c r="ACQ7295" s="60"/>
      <c r="ACR7295" s="60"/>
      <c r="ACS7295" s="60"/>
      <c r="ACT7295" s="60"/>
      <c r="ACU7295" s="60"/>
      <c r="ACV7295" s="60"/>
      <c r="ACW7295" s="60"/>
      <c r="ACX7295" s="60"/>
      <c r="ACY7295" s="60">
        <v>0.98021809190991005</v>
      </c>
      <c r="ACZ7295" s="60"/>
      <c r="ADA7295" s="60"/>
      <c r="ADB7295" s="60"/>
      <c r="ADC7295" s="60"/>
      <c r="ADD7295" s="60"/>
      <c r="ADE7295" s="60"/>
    </row>
    <row r="7296" spans="760:785" x14ac:dyDescent="0.25">
      <c r="ACF7296" s="60"/>
      <c r="ACG7296" s="60"/>
      <c r="ACH7296" s="60"/>
      <c r="ACI7296" s="60"/>
      <c r="ACJ7296" s="60"/>
      <c r="ACK7296" s="60"/>
      <c r="ACL7296" s="60"/>
      <c r="ACM7296" s="60"/>
      <c r="ACN7296" s="60"/>
      <c r="ACO7296" s="60"/>
      <c r="ACP7296" s="60"/>
      <c r="ACQ7296" s="60"/>
      <c r="ACR7296" s="60"/>
      <c r="ACS7296" s="60"/>
      <c r="ACT7296" s="60"/>
      <c r="ACU7296" s="60"/>
      <c r="ACV7296" s="60"/>
      <c r="ACW7296" s="60"/>
      <c r="ACX7296" s="60"/>
      <c r="ACY7296" s="60">
        <v>0.98021289095295105</v>
      </c>
      <c r="ACZ7296" s="60"/>
      <c r="ADA7296" s="60"/>
      <c r="ADB7296" s="60"/>
      <c r="ADC7296" s="60"/>
      <c r="ADD7296" s="60"/>
      <c r="ADE7296" s="60"/>
    </row>
    <row r="7297" spans="760:785" x14ac:dyDescent="0.25">
      <c r="ACF7297" s="60"/>
      <c r="ACG7297" s="60"/>
      <c r="ACH7297" s="60"/>
      <c r="ACI7297" s="60"/>
      <c r="ACJ7297" s="60"/>
      <c r="ACK7297" s="60"/>
      <c r="ACL7297" s="60"/>
      <c r="ACM7297" s="60"/>
      <c r="ACN7297" s="60"/>
      <c r="ACO7297" s="60"/>
      <c r="ACP7297" s="60"/>
      <c r="ACQ7297" s="60"/>
      <c r="ACR7297" s="60"/>
      <c r="ACS7297" s="60"/>
      <c r="ACT7297" s="60"/>
      <c r="ACU7297" s="60"/>
      <c r="ACV7297" s="60"/>
      <c r="ACW7297" s="60"/>
      <c r="ACX7297" s="60"/>
      <c r="ACY7297" s="60">
        <v>0.98020386703270102</v>
      </c>
      <c r="ACZ7297" s="60"/>
      <c r="ADA7297" s="60"/>
      <c r="ADB7297" s="60"/>
      <c r="ADC7297" s="60"/>
      <c r="ADD7297" s="60"/>
      <c r="ADE7297" s="60"/>
    </row>
    <row r="7298" spans="760:785" x14ac:dyDescent="0.25">
      <c r="ACF7298" s="60"/>
      <c r="ACG7298" s="60"/>
      <c r="ACH7298" s="60"/>
      <c r="ACI7298" s="60"/>
      <c r="ACJ7298" s="60"/>
      <c r="ACK7298" s="60"/>
      <c r="ACL7298" s="60"/>
      <c r="ACM7298" s="60"/>
      <c r="ACN7298" s="60"/>
      <c r="ACO7298" s="60"/>
      <c r="ACP7298" s="60"/>
      <c r="ACQ7298" s="60"/>
      <c r="ACR7298" s="60"/>
      <c r="ACS7298" s="60"/>
      <c r="ACT7298" s="60"/>
      <c r="ACU7298" s="60"/>
      <c r="ACV7298" s="60"/>
      <c r="ACW7298" s="60"/>
      <c r="ACX7298" s="60"/>
      <c r="ACY7298" s="60">
        <v>0.98019770203954604</v>
      </c>
      <c r="ACZ7298" s="60"/>
      <c r="ADA7298" s="60"/>
      <c r="ADB7298" s="60"/>
      <c r="ADC7298" s="60"/>
      <c r="ADD7298" s="60"/>
      <c r="ADE7298" s="60"/>
    </row>
    <row r="7299" spans="760:785" x14ac:dyDescent="0.25">
      <c r="ACF7299" s="60"/>
      <c r="ACG7299" s="60"/>
      <c r="ACH7299" s="60"/>
      <c r="ACI7299" s="60"/>
      <c r="ACJ7299" s="60"/>
      <c r="ACK7299" s="60"/>
      <c r="ACL7299" s="60"/>
      <c r="ACM7299" s="60"/>
      <c r="ACN7299" s="60"/>
      <c r="ACO7299" s="60"/>
      <c r="ACP7299" s="60"/>
      <c r="ACQ7299" s="60"/>
      <c r="ACR7299" s="60"/>
      <c r="ACS7299" s="60"/>
      <c r="ACT7299" s="60"/>
      <c r="ACU7299" s="60"/>
      <c r="ACV7299" s="60"/>
      <c r="ACW7299" s="60"/>
      <c r="ACX7299" s="60"/>
      <c r="ACY7299" s="60">
        <v>0.98019027070960296</v>
      </c>
      <c r="ACZ7299" s="60"/>
      <c r="ADA7299" s="60"/>
      <c r="ADB7299" s="60"/>
      <c r="ADC7299" s="60"/>
      <c r="ADD7299" s="60"/>
      <c r="ADE7299" s="60"/>
    </row>
    <row r="7300" spans="760:785" x14ac:dyDescent="0.25">
      <c r="ACF7300" s="60"/>
      <c r="ACG7300" s="60"/>
      <c r="ACH7300" s="60"/>
      <c r="ACI7300" s="60"/>
      <c r="ACJ7300" s="60"/>
      <c r="ACK7300" s="60"/>
      <c r="ACL7300" s="60"/>
      <c r="ACM7300" s="60"/>
      <c r="ACN7300" s="60"/>
      <c r="ACO7300" s="60"/>
      <c r="ACP7300" s="60"/>
      <c r="ACQ7300" s="60"/>
      <c r="ACR7300" s="60"/>
      <c r="ACS7300" s="60"/>
      <c r="ACT7300" s="60"/>
      <c r="ACU7300" s="60"/>
      <c r="ACV7300" s="60"/>
      <c r="ACW7300" s="60"/>
      <c r="ACX7300" s="60"/>
      <c r="ACY7300" s="60">
        <v>0.98018811773217096</v>
      </c>
      <c r="ACZ7300" s="60"/>
      <c r="ADA7300" s="60"/>
      <c r="ADB7300" s="60"/>
      <c r="ADC7300" s="60"/>
      <c r="ADD7300" s="60"/>
      <c r="ADE7300" s="60"/>
    </row>
    <row r="7301" spans="760:785" x14ac:dyDescent="0.25">
      <c r="ACF7301" s="60"/>
      <c r="ACG7301" s="60"/>
      <c r="ACH7301" s="60"/>
      <c r="ACI7301" s="60"/>
      <c r="ACJ7301" s="60"/>
      <c r="ACK7301" s="60"/>
      <c r="ACL7301" s="60"/>
      <c r="ACM7301" s="60"/>
      <c r="ACN7301" s="60"/>
      <c r="ACO7301" s="60"/>
      <c r="ACP7301" s="60"/>
      <c r="ACQ7301" s="60"/>
      <c r="ACR7301" s="60"/>
      <c r="ACS7301" s="60"/>
      <c r="ACT7301" s="60"/>
      <c r="ACU7301" s="60"/>
      <c r="ACV7301" s="60"/>
      <c r="ACW7301" s="60"/>
      <c r="ACX7301" s="60"/>
      <c r="ACY7301" s="60">
        <v>0.98017914296372699</v>
      </c>
      <c r="ACZ7301" s="60"/>
      <c r="ADA7301" s="60"/>
      <c r="ADB7301" s="60"/>
      <c r="ADC7301" s="60"/>
      <c r="ADD7301" s="60"/>
      <c r="ADE7301" s="60"/>
    </row>
    <row r="7302" spans="760:785" x14ac:dyDescent="0.25">
      <c r="ACF7302" s="60"/>
      <c r="ACG7302" s="60"/>
      <c r="ACH7302" s="60"/>
      <c r="ACI7302" s="60"/>
      <c r="ACJ7302" s="60"/>
      <c r="ACK7302" s="60"/>
      <c r="ACL7302" s="60"/>
      <c r="ACM7302" s="60"/>
      <c r="ACN7302" s="60"/>
      <c r="ACO7302" s="60"/>
      <c r="ACP7302" s="60"/>
      <c r="ACQ7302" s="60"/>
      <c r="ACR7302" s="60"/>
      <c r="ACS7302" s="60"/>
      <c r="ACT7302" s="60"/>
      <c r="ACU7302" s="60"/>
      <c r="ACV7302" s="60"/>
      <c r="ACW7302" s="60"/>
      <c r="ACX7302" s="60"/>
      <c r="ACY7302" s="60">
        <v>0.98017146277290601</v>
      </c>
      <c r="ACZ7302" s="60"/>
      <c r="ADA7302" s="60"/>
      <c r="ADB7302" s="60"/>
      <c r="ADC7302" s="60"/>
      <c r="ADD7302" s="60"/>
      <c r="ADE7302" s="60"/>
    </row>
    <row r="7303" spans="760:785" x14ac:dyDescent="0.25">
      <c r="ACF7303" s="60"/>
      <c r="ACG7303" s="60"/>
      <c r="ACH7303" s="60"/>
      <c r="ACI7303" s="60"/>
      <c r="ACJ7303" s="60"/>
      <c r="ACK7303" s="60"/>
      <c r="ACL7303" s="60"/>
      <c r="ACM7303" s="60"/>
      <c r="ACN7303" s="60"/>
      <c r="ACO7303" s="60"/>
      <c r="ACP7303" s="60"/>
      <c r="ACQ7303" s="60"/>
      <c r="ACR7303" s="60"/>
      <c r="ACS7303" s="60"/>
      <c r="ACT7303" s="60"/>
      <c r="ACU7303" s="60"/>
      <c r="ACV7303" s="60"/>
      <c r="ACW7303" s="60"/>
      <c r="ACX7303" s="60"/>
      <c r="ACY7303" s="60">
        <v>0.98015897043112599</v>
      </c>
      <c r="ACZ7303" s="60"/>
      <c r="ADA7303" s="60"/>
      <c r="ADB7303" s="60"/>
      <c r="ADC7303" s="60"/>
      <c r="ADD7303" s="60"/>
      <c r="ADE7303" s="60"/>
    </row>
    <row r="7304" spans="760:785" x14ac:dyDescent="0.25">
      <c r="ACF7304" s="60"/>
      <c r="ACG7304" s="60"/>
      <c r="ACH7304" s="60"/>
      <c r="ACI7304" s="60"/>
      <c r="ACJ7304" s="60"/>
      <c r="ACK7304" s="60"/>
      <c r="ACL7304" s="60"/>
      <c r="ACM7304" s="60"/>
      <c r="ACN7304" s="60"/>
      <c r="ACO7304" s="60"/>
      <c r="ACP7304" s="60"/>
      <c r="ACQ7304" s="60"/>
      <c r="ACR7304" s="60"/>
      <c r="ACS7304" s="60"/>
      <c r="ACT7304" s="60"/>
      <c r="ACU7304" s="60"/>
      <c r="ACV7304" s="60"/>
      <c r="ACW7304" s="60"/>
      <c r="ACX7304" s="60"/>
      <c r="ACY7304" s="60">
        <v>0.98014833818327396</v>
      </c>
      <c r="ACZ7304" s="60"/>
      <c r="ADA7304" s="60"/>
      <c r="ADB7304" s="60"/>
      <c r="ADC7304" s="60"/>
      <c r="ADD7304" s="60"/>
      <c r="ADE7304" s="60"/>
    </row>
    <row r="7305" spans="760:785" x14ac:dyDescent="0.25">
      <c r="ACF7305" s="60"/>
      <c r="ACG7305" s="60"/>
      <c r="ACH7305" s="60"/>
      <c r="ACI7305" s="60"/>
      <c r="ACJ7305" s="60"/>
      <c r="ACK7305" s="60"/>
      <c r="ACL7305" s="60"/>
      <c r="ACM7305" s="60"/>
      <c r="ACN7305" s="60"/>
      <c r="ACO7305" s="60"/>
      <c r="ACP7305" s="60"/>
      <c r="ACQ7305" s="60"/>
      <c r="ACR7305" s="60"/>
      <c r="ACS7305" s="60"/>
      <c r="ACT7305" s="60"/>
      <c r="ACU7305" s="60"/>
      <c r="ACV7305" s="60"/>
      <c r="ACW7305" s="60"/>
      <c r="ACX7305" s="60"/>
      <c r="ACY7305" s="60">
        <v>0.98014704512359796</v>
      </c>
      <c r="ACZ7305" s="60"/>
      <c r="ADA7305" s="60"/>
      <c r="ADB7305" s="60"/>
      <c r="ADC7305" s="60"/>
      <c r="ADD7305" s="60"/>
      <c r="ADE7305" s="60"/>
    </row>
    <row r="7306" spans="760:785" x14ac:dyDescent="0.25">
      <c r="ACF7306" s="60"/>
      <c r="ACG7306" s="60"/>
      <c r="ACH7306" s="60"/>
      <c r="ACI7306" s="60"/>
      <c r="ACJ7306" s="60"/>
      <c r="ACK7306" s="60"/>
      <c r="ACL7306" s="60"/>
      <c r="ACM7306" s="60"/>
      <c r="ACN7306" s="60"/>
      <c r="ACO7306" s="60"/>
      <c r="ACP7306" s="60"/>
      <c r="ACQ7306" s="60"/>
      <c r="ACR7306" s="60"/>
      <c r="ACS7306" s="60"/>
      <c r="ACT7306" s="60"/>
      <c r="ACU7306" s="60"/>
      <c r="ACV7306" s="60"/>
      <c r="ACW7306" s="60"/>
      <c r="ACX7306" s="60"/>
      <c r="ACY7306" s="60">
        <v>0.98013854996773897</v>
      </c>
      <c r="ACZ7306" s="60"/>
      <c r="ADA7306" s="60"/>
      <c r="ADB7306" s="60"/>
      <c r="ADC7306" s="60"/>
      <c r="ADD7306" s="60"/>
      <c r="ADE7306" s="60"/>
    </row>
    <row r="7307" spans="760:785" x14ac:dyDescent="0.25">
      <c r="ACF7307" s="60"/>
      <c r="ACG7307" s="60"/>
      <c r="ACH7307" s="60"/>
      <c r="ACI7307" s="60"/>
      <c r="ACJ7307" s="60"/>
      <c r="ACK7307" s="60"/>
      <c r="ACL7307" s="60"/>
      <c r="ACM7307" s="60"/>
      <c r="ACN7307" s="60"/>
      <c r="ACO7307" s="60"/>
      <c r="ACP7307" s="60"/>
      <c r="ACQ7307" s="60"/>
      <c r="ACR7307" s="60"/>
      <c r="ACS7307" s="60"/>
      <c r="ACT7307" s="60"/>
      <c r="ACU7307" s="60"/>
      <c r="ACV7307" s="60"/>
      <c r="ACW7307" s="60"/>
      <c r="ACX7307" s="60"/>
      <c r="ACY7307" s="60">
        <v>0.98013782325495102</v>
      </c>
      <c r="ACZ7307" s="60"/>
      <c r="ADA7307" s="60"/>
      <c r="ADB7307" s="60"/>
      <c r="ADC7307" s="60"/>
      <c r="ADD7307" s="60"/>
      <c r="ADE7307" s="60"/>
    </row>
    <row r="7308" spans="760:785" x14ac:dyDescent="0.25">
      <c r="ACF7308" s="60"/>
      <c r="ACG7308" s="60"/>
      <c r="ACH7308" s="60"/>
      <c r="ACI7308" s="60"/>
      <c r="ACJ7308" s="60"/>
      <c r="ACK7308" s="60"/>
      <c r="ACL7308" s="60"/>
      <c r="ACM7308" s="60"/>
      <c r="ACN7308" s="60"/>
      <c r="ACO7308" s="60"/>
      <c r="ACP7308" s="60"/>
      <c r="ACQ7308" s="60"/>
      <c r="ACR7308" s="60"/>
      <c r="ACS7308" s="60"/>
      <c r="ACT7308" s="60"/>
      <c r="ACU7308" s="60"/>
      <c r="ACV7308" s="60"/>
      <c r="ACW7308" s="60"/>
      <c r="ACX7308" s="60"/>
      <c r="ACY7308" s="60">
        <v>0.980137506039234</v>
      </c>
      <c r="ACZ7308" s="60"/>
      <c r="ADA7308" s="60"/>
      <c r="ADB7308" s="60"/>
      <c r="ADC7308" s="60"/>
      <c r="ADD7308" s="60"/>
      <c r="ADE7308" s="60"/>
    </row>
    <row r="7309" spans="760:785" x14ac:dyDescent="0.25">
      <c r="ACF7309" s="60"/>
      <c r="ACG7309" s="60"/>
      <c r="ACH7309" s="60"/>
      <c r="ACI7309" s="60"/>
      <c r="ACJ7309" s="60"/>
      <c r="ACK7309" s="60"/>
      <c r="ACL7309" s="60"/>
      <c r="ACM7309" s="60"/>
      <c r="ACN7309" s="60"/>
      <c r="ACO7309" s="60"/>
      <c r="ACP7309" s="60"/>
      <c r="ACQ7309" s="60"/>
      <c r="ACR7309" s="60"/>
      <c r="ACS7309" s="60"/>
      <c r="ACT7309" s="60"/>
      <c r="ACU7309" s="60"/>
      <c r="ACV7309" s="60"/>
      <c r="ACW7309" s="60"/>
      <c r="ACX7309" s="60"/>
      <c r="ACY7309" s="60">
        <v>0.98013720365311796</v>
      </c>
      <c r="ACZ7309" s="60"/>
      <c r="ADA7309" s="60"/>
      <c r="ADB7309" s="60"/>
      <c r="ADC7309" s="60"/>
      <c r="ADD7309" s="60"/>
      <c r="ADE7309" s="60"/>
    </row>
    <row r="7310" spans="760:785" x14ac:dyDescent="0.25">
      <c r="ACF7310" s="60"/>
      <c r="ACG7310" s="60"/>
      <c r="ACH7310" s="60"/>
      <c r="ACI7310" s="60"/>
      <c r="ACJ7310" s="60"/>
      <c r="ACK7310" s="60"/>
      <c r="ACL7310" s="60"/>
      <c r="ACM7310" s="60"/>
      <c r="ACN7310" s="60"/>
      <c r="ACO7310" s="60"/>
      <c r="ACP7310" s="60"/>
      <c r="ACQ7310" s="60"/>
      <c r="ACR7310" s="60"/>
      <c r="ACS7310" s="60"/>
      <c r="ACT7310" s="60"/>
      <c r="ACU7310" s="60"/>
      <c r="ACV7310" s="60"/>
      <c r="ACW7310" s="60"/>
      <c r="ACX7310" s="60"/>
      <c r="ACY7310" s="60">
        <v>0.98012958209323098</v>
      </c>
      <c r="ACZ7310" s="60"/>
      <c r="ADA7310" s="60"/>
      <c r="ADB7310" s="60"/>
      <c r="ADC7310" s="60"/>
      <c r="ADD7310" s="60"/>
      <c r="ADE7310" s="60"/>
    </row>
    <row r="7311" spans="760:785" x14ac:dyDescent="0.25">
      <c r="ACF7311" s="60"/>
      <c r="ACG7311" s="60"/>
      <c r="ACH7311" s="60"/>
      <c r="ACI7311" s="60"/>
      <c r="ACJ7311" s="60"/>
      <c r="ACK7311" s="60"/>
      <c r="ACL7311" s="60"/>
      <c r="ACM7311" s="60"/>
      <c r="ACN7311" s="60"/>
      <c r="ACO7311" s="60"/>
      <c r="ACP7311" s="60"/>
      <c r="ACQ7311" s="60"/>
      <c r="ACR7311" s="60"/>
      <c r="ACS7311" s="60"/>
      <c r="ACT7311" s="60"/>
      <c r="ACU7311" s="60"/>
      <c r="ACV7311" s="60"/>
      <c r="ACW7311" s="60"/>
      <c r="ACX7311" s="60"/>
      <c r="ACY7311" s="60">
        <v>0.98012041038008901</v>
      </c>
      <c r="ACZ7311" s="60"/>
      <c r="ADA7311" s="60"/>
      <c r="ADB7311" s="60"/>
      <c r="ADC7311" s="60"/>
      <c r="ADD7311" s="60"/>
      <c r="ADE7311" s="60"/>
    </row>
    <row r="7312" spans="760:785" x14ac:dyDescent="0.25">
      <c r="ACF7312" s="60"/>
      <c r="ACG7312" s="60"/>
      <c r="ACH7312" s="60"/>
      <c r="ACI7312" s="60"/>
      <c r="ACJ7312" s="60"/>
      <c r="ACK7312" s="60"/>
      <c r="ACL7312" s="60"/>
      <c r="ACM7312" s="60"/>
      <c r="ACN7312" s="60"/>
      <c r="ACO7312" s="60"/>
      <c r="ACP7312" s="60"/>
      <c r="ACQ7312" s="60"/>
      <c r="ACR7312" s="60"/>
      <c r="ACS7312" s="60"/>
      <c r="ACT7312" s="60"/>
      <c r="ACU7312" s="60"/>
      <c r="ACV7312" s="60"/>
      <c r="ACW7312" s="60"/>
      <c r="ACX7312" s="60"/>
      <c r="ACY7312" s="60">
        <v>0.98011503486458296</v>
      </c>
      <c r="ACZ7312" s="60"/>
      <c r="ADA7312" s="60"/>
      <c r="ADB7312" s="60"/>
      <c r="ADC7312" s="60"/>
      <c r="ADD7312" s="60"/>
      <c r="ADE7312" s="60"/>
    </row>
    <row r="7313" spans="760:785" x14ac:dyDescent="0.25">
      <c r="ACF7313" s="60"/>
      <c r="ACG7313" s="60"/>
      <c r="ACH7313" s="60"/>
      <c r="ACI7313" s="60"/>
      <c r="ACJ7313" s="60"/>
      <c r="ACK7313" s="60"/>
      <c r="ACL7313" s="60"/>
      <c r="ACM7313" s="60"/>
      <c r="ACN7313" s="60"/>
      <c r="ACO7313" s="60"/>
      <c r="ACP7313" s="60"/>
      <c r="ACQ7313" s="60"/>
      <c r="ACR7313" s="60"/>
      <c r="ACS7313" s="60"/>
      <c r="ACT7313" s="60"/>
      <c r="ACU7313" s="60"/>
      <c r="ACV7313" s="60"/>
      <c r="ACW7313" s="60"/>
      <c r="ACX7313" s="60"/>
      <c r="ACY7313" s="60">
        <v>0.98010937354536298</v>
      </c>
      <c r="ACZ7313" s="60"/>
      <c r="ADA7313" s="60"/>
      <c r="ADB7313" s="60"/>
      <c r="ADC7313" s="60"/>
      <c r="ADD7313" s="60"/>
      <c r="ADE7313" s="60"/>
    </row>
    <row r="7314" spans="760:785" x14ac:dyDescent="0.25">
      <c r="ACF7314" s="60"/>
      <c r="ACG7314" s="60"/>
      <c r="ACH7314" s="60"/>
      <c r="ACI7314" s="60"/>
      <c r="ACJ7314" s="60"/>
      <c r="ACK7314" s="60"/>
      <c r="ACL7314" s="60"/>
      <c r="ACM7314" s="60"/>
      <c r="ACN7314" s="60"/>
      <c r="ACO7314" s="60"/>
      <c r="ACP7314" s="60"/>
      <c r="ACQ7314" s="60"/>
      <c r="ACR7314" s="60"/>
      <c r="ACS7314" s="60"/>
      <c r="ACT7314" s="60"/>
      <c r="ACU7314" s="60"/>
      <c r="ACV7314" s="60"/>
      <c r="ACW7314" s="60"/>
      <c r="ACX7314" s="60"/>
      <c r="ACY7314" s="60">
        <v>0.98010930277819497</v>
      </c>
      <c r="ACZ7314" s="60"/>
      <c r="ADA7314" s="60"/>
      <c r="ADB7314" s="60"/>
      <c r="ADC7314" s="60"/>
      <c r="ADD7314" s="60"/>
      <c r="ADE7314" s="60"/>
    </row>
    <row r="7315" spans="760:785" x14ac:dyDescent="0.25">
      <c r="ACF7315" s="60"/>
      <c r="ACG7315" s="60"/>
      <c r="ACH7315" s="60"/>
      <c r="ACI7315" s="60"/>
      <c r="ACJ7315" s="60"/>
      <c r="ACK7315" s="60"/>
      <c r="ACL7315" s="60"/>
      <c r="ACM7315" s="60"/>
      <c r="ACN7315" s="60"/>
      <c r="ACO7315" s="60"/>
      <c r="ACP7315" s="60"/>
      <c r="ACQ7315" s="60"/>
      <c r="ACR7315" s="60"/>
      <c r="ACS7315" s="60"/>
      <c r="ACT7315" s="60"/>
      <c r="ACU7315" s="60"/>
      <c r="ACV7315" s="60"/>
      <c r="ACW7315" s="60"/>
      <c r="ACX7315" s="60"/>
      <c r="ACY7315" s="60">
        <v>0.98010879285018304</v>
      </c>
      <c r="ACZ7315" s="60"/>
      <c r="ADA7315" s="60"/>
      <c r="ADB7315" s="60"/>
      <c r="ADC7315" s="60"/>
      <c r="ADD7315" s="60"/>
      <c r="ADE7315" s="60"/>
    </row>
    <row r="7316" spans="760:785" x14ac:dyDescent="0.25">
      <c r="ACF7316" s="60"/>
      <c r="ACG7316" s="60"/>
      <c r="ACH7316" s="60"/>
      <c r="ACI7316" s="60"/>
      <c r="ACJ7316" s="60"/>
      <c r="ACK7316" s="60"/>
      <c r="ACL7316" s="60"/>
      <c r="ACM7316" s="60"/>
      <c r="ACN7316" s="60"/>
      <c r="ACO7316" s="60"/>
      <c r="ACP7316" s="60"/>
      <c r="ACQ7316" s="60"/>
      <c r="ACR7316" s="60"/>
      <c r="ACS7316" s="60"/>
      <c r="ACT7316" s="60"/>
      <c r="ACU7316" s="60"/>
      <c r="ACV7316" s="60"/>
      <c r="ACW7316" s="60"/>
      <c r="ACX7316" s="60"/>
      <c r="ACY7316" s="60">
        <v>0.98010347748217497</v>
      </c>
      <c r="ACZ7316" s="60"/>
      <c r="ADA7316" s="60"/>
      <c r="ADB7316" s="60"/>
      <c r="ADC7316" s="60"/>
      <c r="ADD7316" s="60"/>
      <c r="ADE7316" s="60"/>
    </row>
    <row r="7317" spans="760:785" x14ac:dyDescent="0.25">
      <c r="ACF7317" s="60"/>
      <c r="ACG7317" s="60"/>
      <c r="ACH7317" s="60"/>
      <c r="ACI7317" s="60"/>
      <c r="ACJ7317" s="60"/>
      <c r="ACK7317" s="60"/>
      <c r="ACL7317" s="60"/>
      <c r="ACM7317" s="60"/>
      <c r="ACN7317" s="60"/>
      <c r="ACO7317" s="60"/>
      <c r="ACP7317" s="60"/>
      <c r="ACQ7317" s="60"/>
      <c r="ACR7317" s="60"/>
      <c r="ACS7317" s="60"/>
      <c r="ACT7317" s="60"/>
      <c r="ACU7317" s="60"/>
      <c r="ACV7317" s="60"/>
      <c r="ACW7317" s="60"/>
      <c r="ACX7317" s="60"/>
      <c r="ACY7317" s="60">
        <v>0.98009776279966399</v>
      </c>
      <c r="ACZ7317" s="60"/>
      <c r="ADA7317" s="60"/>
      <c r="ADB7317" s="60"/>
      <c r="ADC7317" s="60"/>
      <c r="ADD7317" s="60"/>
      <c r="ADE7317" s="60"/>
    </row>
    <row r="7318" spans="760:785" x14ac:dyDescent="0.25">
      <c r="ACF7318" s="60"/>
      <c r="ACG7318" s="60"/>
      <c r="ACH7318" s="60"/>
      <c r="ACI7318" s="60"/>
      <c r="ACJ7318" s="60"/>
      <c r="ACK7318" s="60"/>
      <c r="ACL7318" s="60"/>
      <c r="ACM7318" s="60"/>
      <c r="ACN7318" s="60"/>
      <c r="ACO7318" s="60"/>
      <c r="ACP7318" s="60"/>
      <c r="ACQ7318" s="60"/>
      <c r="ACR7318" s="60"/>
      <c r="ACS7318" s="60"/>
      <c r="ACT7318" s="60"/>
      <c r="ACU7318" s="60"/>
      <c r="ACV7318" s="60"/>
      <c r="ACW7318" s="60"/>
      <c r="ACX7318" s="60"/>
      <c r="ACY7318" s="60">
        <v>0.98009565618955596</v>
      </c>
      <c r="ACZ7318" s="60"/>
      <c r="ADA7318" s="60"/>
      <c r="ADB7318" s="60"/>
      <c r="ADC7318" s="60"/>
      <c r="ADD7318" s="60"/>
      <c r="ADE7318" s="60"/>
    </row>
    <row r="7319" spans="760:785" x14ac:dyDescent="0.25">
      <c r="ACF7319" s="60"/>
      <c r="ACG7319" s="60"/>
      <c r="ACH7319" s="60"/>
      <c r="ACI7319" s="60"/>
      <c r="ACJ7319" s="60"/>
      <c r="ACK7319" s="60"/>
      <c r="ACL7319" s="60"/>
      <c r="ACM7319" s="60"/>
      <c r="ACN7319" s="60"/>
      <c r="ACO7319" s="60"/>
      <c r="ACP7319" s="60"/>
      <c r="ACQ7319" s="60"/>
      <c r="ACR7319" s="60"/>
      <c r="ACS7319" s="60"/>
      <c r="ACT7319" s="60"/>
      <c r="ACU7319" s="60"/>
      <c r="ACV7319" s="60"/>
      <c r="ACW7319" s="60"/>
      <c r="ACX7319" s="60"/>
      <c r="ACY7319" s="60">
        <v>0.98009375630432904</v>
      </c>
      <c r="ACZ7319" s="60"/>
      <c r="ADA7319" s="60"/>
      <c r="ADB7319" s="60"/>
      <c r="ADC7319" s="60"/>
      <c r="ADD7319" s="60"/>
      <c r="ADE7319" s="60"/>
    </row>
    <row r="7320" spans="760:785" x14ac:dyDescent="0.25">
      <c r="ACF7320" s="60"/>
      <c r="ACG7320" s="60"/>
      <c r="ACH7320" s="60"/>
      <c r="ACI7320" s="60"/>
      <c r="ACJ7320" s="60"/>
      <c r="ACK7320" s="60"/>
      <c r="ACL7320" s="60"/>
      <c r="ACM7320" s="60"/>
      <c r="ACN7320" s="60"/>
      <c r="ACO7320" s="60"/>
      <c r="ACP7320" s="60"/>
      <c r="ACQ7320" s="60"/>
      <c r="ACR7320" s="60"/>
      <c r="ACS7320" s="60"/>
      <c r="ACT7320" s="60"/>
      <c r="ACU7320" s="60"/>
      <c r="ACV7320" s="60"/>
      <c r="ACW7320" s="60"/>
      <c r="ACX7320" s="60"/>
      <c r="ACY7320" s="60">
        <v>0.98008686839813297</v>
      </c>
      <c r="ACZ7320" s="60"/>
      <c r="ADA7320" s="60"/>
      <c r="ADB7320" s="60"/>
      <c r="ADC7320" s="60"/>
      <c r="ADD7320" s="60"/>
      <c r="ADE7320" s="60"/>
    </row>
    <row r="7321" spans="760:785" x14ac:dyDescent="0.25">
      <c r="ACF7321" s="60"/>
      <c r="ACG7321" s="60"/>
      <c r="ACH7321" s="60"/>
      <c r="ACI7321" s="60"/>
      <c r="ACJ7321" s="60"/>
      <c r="ACK7321" s="60"/>
      <c r="ACL7321" s="60"/>
      <c r="ACM7321" s="60"/>
      <c r="ACN7321" s="60"/>
      <c r="ACO7321" s="60"/>
      <c r="ACP7321" s="60"/>
      <c r="ACQ7321" s="60"/>
      <c r="ACR7321" s="60"/>
      <c r="ACS7321" s="60"/>
      <c r="ACT7321" s="60"/>
      <c r="ACU7321" s="60"/>
      <c r="ACV7321" s="60"/>
      <c r="ACW7321" s="60"/>
      <c r="ACX7321" s="60"/>
      <c r="ACY7321" s="60">
        <v>0.98008196674413495</v>
      </c>
      <c r="ACZ7321" s="60"/>
      <c r="ADA7321" s="60"/>
      <c r="ADB7321" s="60"/>
      <c r="ADC7321" s="60"/>
      <c r="ADD7321" s="60"/>
      <c r="ADE7321" s="60"/>
    </row>
    <row r="7322" spans="760:785" x14ac:dyDescent="0.25">
      <c r="ACF7322" s="60"/>
      <c r="ACG7322" s="60"/>
      <c r="ACH7322" s="60"/>
      <c r="ACI7322" s="60"/>
      <c r="ACJ7322" s="60"/>
      <c r="ACK7322" s="60"/>
      <c r="ACL7322" s="60"/>
      <c r="ACM7322" s="60"/>
      <c r="ACN7322" s="60"/>
      <c r="ACO7322" s="60"/>
      <c r="ACP7322" s="60"/>
      <c r="ACQ7322" s="60"/>
      <c r="ACR7322" s="60"/>
      <c r="ACS7322" s="60"/>
      <c r="ACT7322" s="60"/>
      <c r="ACU7322" s="60"/>
      <c r="ACV7322" s="60"/>
      <c r="ACW7322" s="60"/>
      <c r="ACX7322" s="60"/>
      <c r="ACY7322" s="60">
        <v>0.980065939523177</v>
      </c>
      <c r="ACZ7322" s="60"/>
      <c r="ADA7322" s="60"/>
      <c r="ADB7322" s="60"/>
      <c r="ADC7322" s="60"/>
      <c r="ADD7322" s="60"/>
      <c r="ADE7322" s="60"/>
    </row>
    <row r="7323" spans="760:785" x14ac:dyDescent="0.25">
      <c r="ACF7323" s="60"/>
      <c r="ACG7323" s="60"/>
      <c r="ACH7323" s="60"/>
      <c r="ACI7323" s="60"/>
      <c r="ACJ7323" s="60"/>
      <c r="ACK7323" s="60"/>
      <c r="ACL7323" s="60"/>
      <c r="ACM7323" s="60"/>
      <c r="ACN7323" s="60"/>
      <c r="ACO7323" s="60"/>
      <c r="ACP7323" s="60"/>
      <c r="ACQ7323" s="60"/>
      <c r="ACR7323" s="60"/>
      <c r="ACS7323" s="60"/>
      <c r="ACT7323" s="60"/>
      <c r="ACU7323" s="60"/>
      <c r="ACV7323" s="60"/>
      <c r="ACW7323" s="60"/>
      <c r="ACX7323" s="60"/>
      <c r="ACY7323" s="60">
        <v>0.98006455857269403</v>
      </c>
      <c r="ACZ7323" s="60"/>
      <c r="ADA7323" s="60"/>
      <c r="ADB7323" s="60"/>
      <c r="ADC7323" s="60"/>
      <c r="ADD7323" s="60"/>
      <c r="ADE7323" s="60"/>
    </row>
    <row r="7324" spans="760:785" x14ac:dyDescent="0.25">
      <c r="ACF7324" s="60"/>
      <c r="ACG7324" s="60"/>
      <c r="ACH7324" s="60"/>
      <c r="ACI7324" s="60"/>
      <c r="ACJ7324" s="60"/>
      <c r="ACK7324" s="60"/>
      <c r="ACL7324" s="60"/>
      <c r="ACM7324" s="60"/>
      <c r="ACN7324" s="60"/>
      <c r="ACO7324" s="60"/>
      <c r="ACP7324" s="60"/>
      <c r="ACQ7324" s="60"/>
      <c r="ACR7324" s="60"/>
      <c r="ACS7324" s="60"/>
      <c r="ACT7324" s="60"/>
      <c r="ACU7324" s="60"/>
      <c r="ACV7324" s="60"/>
      <c r="ACW7324" s="60"/>
      <c r="ACX7324" s="60"/>
      <c r="ACY7324" s="60">
        <v>0.98004907457323698</v>
      </c>
      <c r="ACZ7324" s="60"/>
      <c r="ADA7324" s="60"/>
      <c r="ADB7324" s="60"/>
      <c r="ADC7324" s="60"/>
      <c r="ADD7324" s="60"/>
      <c r="ADE7324" s="60"/>
    </row>
    <row r="7325" spans="760:785" x14ac:dyDescent="0.25">
      <c r="ACF7325" s="60"/>
      <c r="ACG7325" s="60"/>
      <c r="ACH7325" s="60"/>
      <c r="ACI7325" s="60"/>
      <c r="ACJ7325" s="60"/>
      <c r="ACK7325" s="60"/>
      <c r="ACL7325" s="60"/>
      <c r="ACM7325" s="60"/>
      <c r="ACN7325" s="60"/>
      <c r="ACO7325" s="60"/>
      <c r="ACP7325" s="60"/>
      <c r="ACQ7325" s="60"/>
      <c r="ACR7325" s="60"/>
      <c r="ACS7325" s="60"/>
      <c r="ACT7325" s="60"/>
      <c r="ACU7325" s="60"/>
      <c r="ACV7325" s="60"/>
      <c r="ACW7325" s="60"/>
      <c r="ACX7325" s="60"/>
      <c r="ACY7325" s="60">
        <v>0.98004637998877797</v>
      </c>
      <c r="ACZ7325" s="60"/>
      <c r="ADA7325" s="60"/>
      <c r="ADB7325" s="60"/>
      <c r="ADC7325" s="60"/>
      <c r="ADD7325" s="60"/>
      <c r="ADE7325" s="60"/>
    </row>
    <row r="7326" spans="760:785" x14ac:dyDescent="0.25">
      <c r="ACF7326" s="60"/>
      <c r="ACG7326" s="60"/>
      <c r="ACH7326" s="60"/>
      <c r="ACI7326" s="60"/>
      <c r="ACJ7326" s="60"/>
      <c r="ACK7326" s="60"/>
      <c r="ACL7326" s="60"/>
      <c r="ACM7326" s="60"/>
      <c r="ACN7326" s="60"/>
      <c r="ACO7326" s="60"/>
      <c r="ACP7326" s="60"/>
      <c r="ACQ7326" s="60"/>
      <c r="ACR7326" s="60"/>
      <c r="ACS7326" s="60"/>
      <c r="ACT7326" s="60"/>
      <c r="ACU7326" s="60"/>
      <c r="ACV7326" s="60"/>
      <c r="ACW7326" s="60"/>
      <c r="ACX7326" s="60"/>
      <c r="ACY7326" s="60">
        <v>0.98004416015789997</v>
      </c>
      <c r="ACZ7326" s="60"/>
      <c r="ADA7326" s="60"/>
      <c r="ADB7326" s="60"/>
      <c r="ADC7326" s="60"/>
      <c r="ADD7326" s="60"/>
      <c r="ADE7326" s="60"/>
    </row>
    <row r="7327" spans="760:785" x14ac:dyDescent="0.25">
      <c r="ACF7327" s="60"/>
      <c r="ACG7327" s="60"/>
      <c r="ACH7327" s="60"/>
      <c r="ACI7327" s="60"/>
      <c r="ACJ7327" s="60"/>
      <c r="ACK7327" s="60"/>
      <c r="ACL7327" s="60"/>
      <c r="ACM7327" s="60"/>
      <c r="ACN7327" s="60"/>
      <c r="ACO7327" s="60"/>
      <c r="ACP7327" s="60"/>
      <c r="ACQ7327" s="60"/>
      <c r="ACR7327" s="60"/>
      <c r="ACS7327" s="60"/>
      <c r="ACT7327" s="60"/>
      <c r="ACU7327" s="60"/>
      <c r="ACV7327" s="60"/>
      <c r="ACW7327" s="60"/>
      <c r="ACX7327" s="60"/>
      <c r="ACY7327" s="60">
        <v>0.98004398759450995</v>
      </c>
      <c r="ACZ7327" s="60"/>
      <c r="ADA7327" s="60"/>
      <c r="ADB7327" s="60"/>
      <c r="ADC7327" s="60"/>
      <c r="ADD7327" s="60"/>
      <c r="ADE7327" s="60"/>
    </row>
    <row r="7328" spans="760:785" x14ac:dyDescent="0.25">
      <c r="ACF7328" s="60"/>
      <c r="ACG7328" s="60"/>
      <c r="ACH7328" s="60"/>
      <c r="ACI7328" s="60"/>
      <c r="ACJ7328" s="60"/>
      <c r="ACK7328" s="60"/>
      <c r="ACL7328" s="60"/>
      <c r="ACM7328" s="60"/>
      <c r="ACN7328" s="60"/>
      <c r="ACO7328" s="60"/>
      <c r="ACP7328" s="60"/>
      <c r="ACQ7328" s="60"/>
      <c r="ACR7328" s="60"/>
      <c r="ACS7328" s="60"/>
      <c r="ACT7328" s="60"/>
      <c r="ACU7328" s="60"/>
      <c r="ACV7328" s="60"/>
      <c r="ACW7328" s="60"/>
      <c r="ACX7328" s="60"/>
      <c r="ACY7328" s="60">
        <v>0.98003616333598298</v>
      </c>
      <c r="ACZ7328" s="60"/>
      <c r="ADA7328" s="60"/>
      <c r="ADB7328" s="60"/>
      <c r="ADC7328" s="60"/>
      <c r="ADD7328" s="60"/>
      <c r="ADE7328" s="60"/>
    </row>
    <row r="7329" spans="760:785" x14ac:dyDescent="0.25">
      <c r="ACF7329" s="60"/>
      <c r="ACG7329" s="60"/>
      <c r="ACH7329" s="60"/>
      <c r="ACI7329" s="60"/>
      <c r="ACJ7329" s="60"/>
      <c r="ACK7329" s="60"/>
      <c r="ACL7329" s="60"/>
      <c r="ACM7329" s="60"/>
      <c r="ACN7329" s="60"/>
      <c r="ACO7329" s="60"/>
      <c r="ACP7329" s="60"/>
      <c r="ACQ7329" s="60"/>
      <c r="ACR7329" s="60"/>
      <c r="ACS7329" s="60"/>
      <c r="ACT7329" s="60"/>
      <c r="ACU7329" s="60"/>
      <c r="ACV7329" s="60"/>
      <c r="ACW7329" s="60"/>
      <c r="ACX7329" s="60"/>
      <c r="ACY7329" s="60">
        <v>0.98003377060126895</v>
      </c>
      <c r="ACZ7329" s="60"/>
      <c r="ADA7329" s="60"/>
      <c r="ADB7329" s="60"/>
      <c r="ADC7329" s="60"/>
      <c r="ADD7329" s="60"/>
      <c r="ADE7329" s="60"/>
    </row>
    <row r="7330" spans="760:785" x14ac:dyDescent="0.25">
      <c r="ACF7330" s="60"/>
      <c r="ACG7330" s="60"/>
      <c r="ACH7330" s="60"/>
      <c r="ACI7330" s="60"/>
      <c r="ACJ7330" s="60"/>
      <c r="ACK7330" s="60"/>
      <c r="ACL7330" s="60"/>
      <c r="ACM7330" s="60"/>
      <c r="ACN7330" s="60"/>
      <c r="ACO7330" s="60"/>
      <c r="ACP7330" s="60"/>
      <c r="ACQ7330" s="60"/>
      <c r="ACR7330" s="60"/>
      <c r="ACS7330" s="60"/>
      <c r="ACT7330" s="60"/>
      <c r="ACU7330" s="60"/>
      <c r="ACV7330" s="60"/>
      <c r="ACW7330" s="60"/>
      <c r="ACX7330" s="60"/>
      <c r="ACY7330" s="60">
        <v>0.98002824782020204</v>
      </c>
      <c r="ACZ7330" s="60"/>
      <c r="ADA7330" s="60"/>
      <c r="ADB7330" s="60"/>
      <c r="ADC7330" s="60"/>
      <c r="ADD7330" s="60"/>
      <c r="ADE7330" s="60"/>
    </row>
    <row r="7331" spans="760:785" x14ac:dyDescent="0.25">
      <c r="ACF7331" s="60"/>
      <c r="ACG7331" s="60"/>
      <c r="ACH7331" s="60"/>
      <c r="ACI7331" s="60"/>
      <c r="ACJ7331" s="60"/>
      <c r="ACK7331" s="60"/>
      <c r="ACL7331" s="60"/>
      <c r="ACM7331" s="60"/>
      <c r="ACN7331" s="60"/>
      <c r="ACO7331" s="60"/>
      <c r="ACP7331" s="60"/>
      <c r="ACQ7331" s="60"/>
      <c r="ACR7331" s="60"/>
      <c r="ACS7331" s="60"/>
      <c r="ACT7331" s="60"/>
      <c r="ACU7331" s="60"/>
      <c r="ACV7331" s="60"/>
      <c r="ACW7331" s="60"/>
      <c r="ACX7331" s="60"/>
      <c r="ACY7331" s="60">
        <v>0.98002333483510695</v>
      </c>
      <c r="ACZ7331" s="60"/>
      <c r="ADA7331" s="60"/>
      <c r="ADB7331" s="60"/>
      <c r="ADC7331" s="60"/>
      <c r="ADD7331" s="60"/>
      <c r="ADE7331" s="60"/>
    </row>
    <row r="7332" spans="760:785" x14ac:dyDescent="0.25">
      <c r="ACF7332" s="60"/>
      <c r="ACG7332" s="60"/>
      <c r="ACH7332" s="60"/>
      <c r="ACI7332" s="60"/>
      <c r="ACJ7332" s="60"/>
      <c r="ACK7332" s="60"/>
      <c r="ACL7332" s="60"/>
      <c r="ACM7332" s="60"/>
      <c r="ACN7332" s="60"/>
      <c r="ACO7332" s="60"/>
      <c r="ACP7332" s="60"/>
      <c r="ACQ7332" s="60"/>
      <c r="ACR7332" s="60"/>
      <c r="ACS7332" s="60"/>
      <c r="ACT7332" s="60"/>
      <c r="ACU7332" s="60"/>
      <c r="ACV7332" s="60"/>
      <c r="ACW7332" s="60"/>
      <c r="ACX7332" s="60"/>
      <c r="ACY7332" s="60">
        <v>0.98002091663572199</v>
      </c>
      <c r="ACZ7332" s="60"/>
      <c r="ADA7332" s="60"/>
      <c r="ADB7332" s="60"/>
      <c r="ADC7332" s="60"/>
      <c r="ADD7332" s="60"/>
      <c r="ADE7332" s="60"/>
    </row>
    <row r="7333" spans="760:785" x14ac:dyDescent="0.25">
      <c r="ACF7333" s="60"/>
      <c r="ACG7333" s="60"/>
      <c r="ACH7333" s="60"/>
      <c r="ACI7333" s="60"/>
      <c r="ACJ7333" s="60"/>
      <c r="ACK7333" s="60"/>
      <c r="ACL7333" s="60"/>
      <c r="ACM7333" s="60"/>
      <c r="ACN7333" s="60"/>
      <c r="ACO7333" s="60"/>
      <c r="ACP7333" s="60"/>
      <c r="ACQ7333" s="60"/>
      <c r="ACR7333" s="60"/>
      <c r="ACS7333" s="60"/>
      <c r="ACT7333" s="60"/>
      <c r="ACU7333" s="60"/>
      <c r="ACV7333" s="60"/>
      <c r="ACW7333" s="60"/>
      <c r="ACX7333" s="60"/>
      <c r="ACY7333" s="60">
        <v>0.98001989878626505</v>
      </c>
      <c r="ACZ7333" s="60"/>
      <c r="ADA7333" s="60"/>
      <c r="ADB7333" s="60"/>
      <c r="ADC7333" s="60"/>
      <c r="ADD7333" s="60"/>
      <c r="ADE7333" s="60"/>
    </row>
    <row r="7334" spans="760:785" x14ac:dyDescent="0.25">
      <c r="ACF7334" s="60"/>
      <c r="ACG7334" s="60"/>
      <c r="ACH7334" s="60"/>
      <c r="ACI7334" s="60"/>
      <c r="ACJ7334" s="60"/>
      <c r="ACK7334" s="60"/>
      <c r="ACL7334" s="60"/>
      <c r="ACM7334" s="60"/>
      <c r="ACN7334" s="60"/>
      <c r="ACO7334" s="60"/>
      <c r="ACP7334" s="60"/>
      <c r="ACQ7334" s="60"/>
      <c r="ACR7334" s="60"/>
      <c r="ACS7334" s="60"/>
      <c r="ACT7334" s="60"/>
      <c r="ACU7334" s="60"/>
      <c r="ACV7334" s="60"/>
      <c r="ACW7334" s="60"/>
      <c r="ACX7334" s="60"/>
      <c r="ACY7334" s="60">
        <v>0.980018350894162</v>
      </c>
      <c r="ACZ7334" s="60"/>
      <c r="ADA7334" s="60"/>
      <c r="ADB7334" s="60"/>
      <c r="ADC7334" s="60"/>
      <c r="ADD7334" s="60"/>
      <c r="ADE7334" s="60"/>
    </row>
    <row r="7335" spans="760:785" x14ac:dyDescent="0.25">
      <c r="ACF7335" s="60"/>
      <c r="ACG7335" s="60"/>
      <c r="ACH7335" s="60"/>
      <c r="ACI7335" s="60"/>
      <c r="ACJ7335" s="60"/>
      <c r="ACK7335" s="60"/>
      <c r="ACL7335" s="60"/>
      <c r="ACM7335" s="60"/>
      <c r="ACN7335" s="60"/>
      <c r="ACO7335" s="60"/>
      <c r="ACP7335" s="60"/>
      <c r="ACQ7335" s="60"/>
      <c r="ACR7335" s="60"/>
      <c r="ACS7335" s="60"/>
      <c r="ACT7335" s="60"/>
      <c r="ACU7335" s="60"/>
      <c r="ACV7335" s="60"/>
      <c r="ACW7335" s="60"/>
      <c r="ACX7335" s="60"/>
      <c r="ACY7335" s="60">
        <v>0.98001733674779301</v>
      </c>
      <c r="ACZ7335" s="60"/>
      <c r="ADA7335" s="60"/>
      <c r="ADB7335" s="60"/>
      <c r="ADC7335" s="60"/>
      <c r="ADD7335" s="60"/>
      <c r="ADE7335" s="60"/>
    </row>
    <row r="7336" spans="760:785" x14ac:dyDescent="0.25">
      <c r="ACF7336" s="60"/>
      <c r="ACG7336" s="60"/>
      <c r="ACH7336" s="60"/>
      <c r="ACI7336" s="60"/>
      <c r="ACJ7336" s="60"/>
      <c r="ACK7336" s="60"/>
      <c r="ACL7336" s="60"/>
      <c r="ACM7336" s="60"/>
      <c r="ACN7336" s="60"/>
      <c r="ACO7336" s="60"/>
      <c r="ACP7336" s="60"/>
      <c r="ACQ7336" s="60"/>
      <c r="ACR7336" s="60"/>
      <c r="ACS7336" s="60"/>
      <c r="ACT7336" s="60"/>
      <c r="ACU7336" s="60"/>
      <c r="ACV7336" s="60"/>
      <c r="ACW7336" s="60"/>
      <c r="ACX7336" s="60"/>
      <c r="ACY7336" s="60">
        <v>0.98001343577821898</v>
      </c>
      <c r="ACZ7336" s="60"/>
      <c r="ADA7336" s="60"/>
      <c r="ADB7336" s="60"/>
      <c r="ADC7336" s="60"/>
      <c r="ADD7336" s="60"/>
      <c r="ADE7336" s="60"/>
    </row>
    <row r="7337" spans="760:785" x14ac:dyDescent="0.25">
      <c r="ACF7337" s="60"/>
      <c r="ACG7337" s="60"/>
      <c r="ACH7337" s="60"/>
      <c r="ACI7337" s="60"/>
      <c r="ACJ7337" s="60"/>
      <c r="ACK7337" s="60"/>
      <c r="ACL7337" s="60"/>
      <c r="ACM7337" s="60"/>
      <c r="ACN7337" s="60"/>
      <c r="ACO7337" s="60"/>
      <c r="ACP7337" s="60"/>
      <c r="ACQ7337" s="60"/>
      <c r="ACR7337" s="60"/>
      <c r="ACS7337" s="60"/>
      <c r="ACT7337" s="60"/>
      <c r="ACU7337" s="60"/>
      <c r="ACV7337" s="60"/>
      <c r="ACW7337" s="60"/>
      <c r="ACX7337" s="60"/>
      <c r="ACY7337" s="60">
        <v>0.98001064823523198</v>
      </c>
      <c r="ACZ7337" s="60"/>
      <c r="ADA7337" s="60"/>
      <c r="ADB7337" s="60"/>
      <c r="ADC7337" s="60"/>
      <c r="ADD7337" s="60"/>
      <c r="ADE7337" s="60"/>
    </row>
    <row r="7338" spans="760:785" x14ac:dyDescent="0.25">
      <c r="ACF7338" s="60"/>
      <c r="ACG7338" s="60"/>
      <c r="ACH7338" s="60"/>
      <c r="ACI7338" s="60"/>
      <c r="ACJ7338" s="60"/>
      <c r="ACK7338" s="60"/>
      <c r="ACL7338" s="60"/>
      <c r="ACM7338" s="60"/>
      <c r="ACN7338" s="60"/>
      <c r="ACO7338" s="60"/>
      <c r="ACP7338" s="60"/>
      <c r="ACQ7338" s="60"/>
      <c r="ACR7338" s="60"/>
      <c r="ACS7338" s="60"/>
      <c r="ACT7338" s="60"/>
      <c r="ACU7338" s="60"/>
      <c r="ACV7338" s="60"/>
      <c r="ACW7338" s="60"/>
      <c r="ACX7338" s="60"/>
      <c r="ACY7338" s="60">
        <v>0.98000570189263203</v>
      </c>
      <c r="ACZ7338" s="60"/>
      <c r="ADA7338" s="60"/>
      <c r="ADB7338" s="60"/>
      <c r="ADC7338" s="60"/>
      <c r="ADD7338" s="60"/>
      <c r="ADE7338" s="60"/>
    </row>
    <row r="7339" spans="760:785" x14ac:dyDescent="0.25">
      <c r="ACF7339" s="60"/>
      <c r="ACG7339" s="60"/>
      <c r="ACH7339" s="60"/>
      <c r="ACI7339" s="60"/>
      <c r="ACJ7339" s="60"/>
      <c r="ACK7339" s="60"/>
      <c r="ACL7339" s="60"/>
      <c r="ACM7339" s="60"/>
      <c r="ACN7339" s="60"/>
      <c r="ACO7339" s="60"/>
      <c r="ACP7339" s="60"/>
      <c r="ACQ7339" s="60"/>
      <c r="ACR7339" s="60"/>
      <c r="ACS7339" s="60"/>
      <c r="ACT7339" s="60"/>
      <c r="ACU7339" s="60"/>
      <c r="ACV7339" s="60"/>
      <c r="ACW7339" s="60"/>
      <c r="ACX7339" s="60"/>
      <c r="ACY7339" s="60">
        <v>0.980001174037883</v>
      </c>
      <c r="ACZ7339" s="60"/>
      <c r="ADA7339" s="60"/>
      <c r="ADB7339" s="60"/>
      <c r="ADC7339" s="60"/>
      <c r="ADD7339" s="60"/>
      <c r="ADE7339" s="60"/>
    </row>
    <row r="7340" spans="760:785" x14ac:dyDescent="0.25">
      <c r="ACF7340" s="60"/>
      <c r="ACG7340" s="60"/>
      <c r="ACH7340" s="60"/>
      <c r="ACI7340" s="60"/>
      <c r="ACJ7340" s="60"/>
      <c r="ACK7340" s="60"/>
      <c r="ACL7340" s="60"/>
      <c r="ACM7340" s="60"/>
      <c r="ACN7340" s="60"/>
      <c r="ACO7340" s="60"/>
      <c r="ACP7340" s="60"/>
      <c r="ACQ7340" s="60"/>
      <c r="ACR7340" s="60"/>
      <c r="ACS7340" s="60"/>
      <c r="ACT7340" s="60"/>
      <c r="ACU7340" s="60"/>
      <c r="ACV7340" s="60"/>
      <c r="ACW7340" s="60"/>
      <c r="ACX7340" s="60"/>
      <c r="ACY7340" s="60">
        <v>0.97999551473061897</v>
      </c>
      <c r="ACZ7340" s="60"/>
      <c r="ADA7340" s="60"/>
      <c r="ADB7340" s="60"/>
      <c r="ADC7340" s="60"/>
      <c r="ADD7340" s="60"/>
      <c r="ADE7340" s="60"/>
    </row>
    <row r="7341" spans="760:785" x14ac:dyDescent="0.25">
      <c r="ACF7341" s="60"/>
      <c r="ACG7341" s="60"/>
      <c r="ACH7341" s="60"/>
      <c r="ACI7341" s="60"/>
      <c r="ACJ7341" s="60"/>
      <c r="ACK7341" s="60"/>
      <c r="ACL7341" s="60"/>
      <c r="ACM7341" s="60"/>
      <c r="ACN7341" s="60"/>
      <c r="ACO7341" s="60"/>
      <c r="ACP7341" s="60"/>
      <c r="ACQ7341" s="60"/>
      <c r="ACR7341" s="60"/>
      <c r="ACS7341" s="60"/>
      <c r="ACT7341" s="60"/>
      <c r="ACU7341" s="60"/>
      <c r="ACV7341" s="60"/>
      <c r="ACW7341" s="60"/>
      <c r="ACX7341" s="60"/>
      <c r="ACY7341" s="60">
        <v>0.97999511788619298</v>
      </c>
      <c r="ACZ7341" s="60"/>
      <c r="ADA7341" s="60"/>
      <c r="ADB7341" s="60"/>
      <c r="ADC7341" s="60"/>
      <c r="ADD7341" s="60"/>
      <c r="ADE7341" s="60"/>
    </row>
    <row r="7342" spans="760:785" x14ac:dyDescent="0.25">
      <c r="ACF7342" s="60"/>
      <c r="ACG7342" s="60"/>
      <c r="ACH7342" s="60"/>
      <c r="ACI7342" s="60"/>
      <c r="ACJ7342" s="60"/>
      <c r="ACK7342" s="60"/>
      <c r="ACL7342" s="60"/>
      <c r="ACM7342" s="60"/>
      <c r="ACN7342" s="60"/>
      <c r="ACO7342" s="60"/>
      <c r="ACP7342" s="60"/>
      <c r="ACQ7342" s="60"/>
      <c r="ACR7342" s="60"/>
      <c r="ACS7342" s="60"/>
      <c r="ACT7342" s="60"/>
      <c r="ACU7342" s="60"/>
      <c r="ACV7342" s="60"/>
      <c r="ACW7342" s="60"/>
      <c r="ACX7342" s="60"/>
      <c r="ACY7342" s="60">
        <v>0.97998493455234903</v>
      </c>
      <c r="ACZ7342" s="60"/>
      <c r="ADA7342" s="60"/>
      <c r="ADB7342" s="60"/>
      <c r="ADC7342" s="60"/>
      <c r="ADD7342" s="60"/>
      <c r="ADE7342" s="60"/>
    </row>
    <row r="7343" spans="760:785" x14ac:dyDescent="0.25">
      <c r="ACF7343" s="60"/>
      <c r="ACG7343" s="60"/>
      <c r="ACH7343" s="60"/>
      <c r="ACI7343" s="60"/>
      <c r="ACJ7343" s="60"/>
      <c r="ACK7343" s="60"/>
      <c r="ACL7343" s="60"/>
      <c r="ACM7343" s="60"/>
      <c r="ACN7343" s="60"/>
      <c r="ACO7343" s="60"/>
      <c r="ACP7343" s="60"/>
      <c r="ACQ7343" s="60"/>
      <c r="ACR7343" s="60"/>
      <c r="ACS7343" s="60"/>
      <c r="ACT7343" s="60"/>
      <c r="ACU7343" s="60"/>
      <c r="ACV7343" s="60"/>
      <c r="ACW7343" s="60"/>
      <c r="ACX7343" s="60"/>
      <c r="ACY7343" s="60">
        <v>0.97996881115020795</v>
      </c>
      <c r="ACZ7343" s="60"/>
      <c r="ADA7343" s="60"/>
      <c r="ADB7343" s="60"/>
      <c r="ADC7343" s="60"/>
      <c r="ADD7343" s="60"/>
      <c r="ADE7343" s="60"/>
    </row>
    <row r="7344" spans="760:785" x14ac:dyDescent="0.25">
      <c r="ACF7344" s="60"/>
      <c r="ACG7344" s="60"/>
      <c r="ACH7344" s="60"/>
      <c r="ACI7344" s="60"/>
      <c r="ACJ7344" s="60"/>
      <c r="ACK7344" s="60"/>
      <c r="ACL7344" s="60"/>
      <c r="ACM7344" s="60"/>
      <c r="ACN7344" s="60"/>
      <c r="ACO7344" s="60"/>
      <c r="ACP7344" s="60"/>
      <c r="ACQ7344" s="60"/>
      <c r="ACR7344" s="60"/>
      <c r="ACS7344" s="60"/>
      <c r="ACT7344" s="60"/>
      <c r="ACU7344" s="60"/>
      <c r="ACV7344" s="60"/>
      <c r="ACW7344" s="60"/>
      <c r="ACX7344" s="60"/>
      <c r="ACY7344" s="60">
        <v>0.97996851087229697</v>
      </c>
      <c r="ACZ7344" s="60"/>
      <c r="ADA7344" s="60"/>
      <c r="ADB7344" s="60"/>
      <c r="ADC7344" s="60"/>
      <c r="ADD7344" s="60"/>
      <c r="ADE7344" s="60"/>
    </row>
    <row r="7345" spans="760:785" x14ac:dyDescent="0.25">
      <c r="ACF7345" s="60"/>
      <c r="ACG7345" s="60"/>
      <c r="ACH7345" s="60"/>
      <c r="ACI7345" s="60"/>
      <c r="ACJ7345" s="60"/>
      <c r="ACK7345" s="60"/>
      <c r="ACL7345" s="60"/>
      <c r="ACM7345" s="60"/>
      <c r="ACN7345" s="60"/>
      <c r="ACO7345" s="60"/>
      <c r="ACP7345" s="60"/>
      <c r="ACQ7345" s="60"/>
      <c r="ACR7345" s="60"/>
      <c r="ACS7345" s="60"/>
      <c r="ACT7345" s="60"/>
      <c r="ACU7345" s="60"/>
      <c r="ACV7345" s="60"/>
      <c r="ACW7345" s="60"/>
      <c r="ACX7345" s="60"/>
      <c r="ACY7345" s="60">
        <v>0.97996123885138298</v>
      </c>
      <c r="ACZ7345" s="60"/>
      <c r="ADA7345" s="60"/>
      <c r="ADB7345" s="60"/>
      <c r="ADC7345" s="60"/>
      <c r="ADD7345" s="60"/>
      <c r="ADE7345" s="60"/>
    </row>
    <row r="7346" spans="760:785" x14ac:dyDescent="0.25">
      <c r="ACF7346" s="60"/>
      <c r="ACG7346" s="60"/>
      <c r="ACH7346" s="60"/>
      <c r="ACI7346" s="60"/>
      <c r="ACJ7346" s="60"/>
      <c r="ACK7346" s="60"/>
      <c r="ACL7346" s="60"/>
      <c r="ACM7346" s="60"/>
      <c r="ACN7346" s="60"/>
      <c r="ACO7346" s="60"/>
      <c r="ACP7346" s="60"/>
      <c r="ACQ7346" s="60"/>
      <c r="ACR7346" s="60"/>
      <c r="ACS7346" s="60"/>
      <c r="ACT7346" s="60"/>
      <c r="ACU7346" s="60"/>
      <c r="ACV7346" s="60"/>
      <c r="ACW7346" s="60"/>
      <c r="ACX7346" s="60"/>
      <c r="ACY7346" s="60">
        <v>0.97996026821260296</v>
      </c>
      <c r="ACZ7346" s="60"/>
      <c r="ADA7346" s="60"/>
      <c r="ADB7346" s="60"/>
      <c r="ADC7346" s="60"/>
      <c r="ADD7346" s="60"/>
      <c r="ADE7346" s="60"/>
    </row>
    <row r="7347" spans="760:785" x14ac:dyDescent="0.25">
      <c r="ACF7347" s="60"/>
      <c r="ACG7347" s="60"/>
      <c r="ACH7347" s="60"/>
      <c r="ACI7347" s="60"/>
      <c r="ACJ7347" s="60"/>
      <c r="ACK7347" s="60"/>
      <c r="ACL7347" s="60"/>
      <c r="ACM7347" s="60"/>
      <c r="ACN7347" s="60"/>
      <c r="ACO7347" s="60"/>
      <c r="ACP7347" s="60"/>
      <c r="ACQ7347" s="60"/>
      <c r="ACR7347" s="60"/>
      <c r="ACS7347" s="60"/>
      <c r="ACT7347" s="60"/>
      <c r="ACU7347" s="60"/>
      <c r="ACV7347" s="60"/>
      <c r="ACW7347" s="60"/>
      <c r="ACX7347" s="60"/>
      <c r="ACY7347" s="60">
        <v>0.97995414457497998</v>
      </c>
      <c r="ACZ7347" s="60"/>
      <c r="ADA7347" s="60"/>
      <c r="ADB7347" s="60"/>
      <c r="ADC7347" s="60"/>
      <c r="ADD7347" s="60"/>
      <c r="ADE7347" s="60"/>
    </row>
    <row r="7348" spans="760:785" x14ac:dyDescent="0.25">
      <c r="ACF7348" s="60"/>
      <c r="ACG7348" s="60"/>
      <c r="ACH7348" s="60"/>
      <c r="ACI7348" s="60"/>
      <c r="ACJ7348" s="60"/>
      <c r="ACK7348" s="60"/>
      <c r="ACL7348" s="60"/>
      <c r="ACM7348" s="60"/>
      <c r="ACN7348" s="60"/>
      <c r="ACO7348" s="60"/>
      <c r="ACP7348" s="60"/>
      <c r="ACQ7348" s="60"/>
      <c r="ACR7348" s="60"/>
      <c r="ACS7348" s="60"/>
      <c r="ACT7348" s="60"/>
      <c r="ACU7348" s="60"/>
      <c r="ACV7348" s="60"/>
      <c r="ACW7348" s="60"/>
      <c r="ACX7348" s="60"/>
      <c r="ACY7348" s="60">
        <v>0.97995386356962799</v>
      </c>
      <c r="ACZ7348" s="60"/>
      <c r="ADA7348" s="60"/>
      <c r="ADB7348" s="60"/>
      <c r="ADC7348" s="60"/>
      <c r="ADD7348" s="60"/>
      <c r="ADE7348" s="60"/>
    </row>
    <row r="7349" spans="760:785" x14ac:dyDescent="0.25">
      <c r="ACF7349" s="60"/>
      <c r="ACG7349" s="60"/>
      <c r="ACH7349" s="60"/>
      <c r="ACI7349" s="60"/>
      <c r="ACJ7349" s="60"/>
      <c r="ACK7349" s="60"/>
      <c r="ACL7349" s="60"/>
      <c r="ACM7349" s="60"/>
      <c r="ACN7349" s="60"/>
      <c r="ACO7349" s="60"/>
      <c r="ACP7349" s="60"/>
      <c r="ACQ7349" s="60"/>
      <c r="ACR7349" s="60"/>
      <c r="ACS7349" s="60"/>
      <c r="ACT7349" s="60"/>
      <c r="ACU7349" s="60"/>
      <c r="ACV7349" s="60"/>
      <c r="ACW7349" s="60"/>
      <c r="ACX7349" s="60"/>
      <c r="ACY7349" s="60">
        <v>0.97995076879307996</v>
      </c>
      <c r="ACZ7349" s="60"/>
      <c r="ADA7349" s="60"/>
      <c r="ADB7349" s="60"/>
      <c r="ADC7349" s="60"/>
      <c r="ADD7349" s="60"/>
      <c r="ADE7349" s="60"/>
    </row>
    <row r="7350" spans="760:785" x14ac:dyDescent="0.25">
      <c r="ACF7350" s="60"/>
      <c r="ACG7350" s="60"/>
      <c r="ACH7350" s="60"/>
      <c r="ACI7350" s="60"/>
      <c r="ACJ7350" s="60"/>
      <c r="ACK7350" s="60"/>
      <c r="ACL7350" s="60"/>
      <c r="ACM7350" s="60"/>
      <c r="ACN7350" s="60"/>
      <c r="ACO7350" s="60"/>
      <c r="ACP7350" s="60"/>
      <c r="ACQ7350" s="60"/>
      <c r="ACR7350" s="60"/>
      <c r="ACS7350" s="60"/>
      <c r="ACT7350" s="60"/>
      <c r="ACU7350" s="60"/>
      <c r="ACV7350" s="60"/>
      <c r="ACW7350" s="60"/>
      <c r="ACX7350" s="60"/>
      <c r="ACY7350" s="60">
        <v>0.97994250763368296</v>
      </c>
      <c r="ACZ7350" s="60"/>
      <c r="ADA7350" s="60"/>
      <c r="ADB7350" s="60"/>
      <c r="ADC7350" s="60"/>
      <c r="ADD7350" s="60"/>
      <c r="ADE7350" s="60"/>
    </row>
    <row r="7351" spans="760:785" x14ac:dyDescent="0.25">
      <c r="ACF7351" s="60"/>
      <c r="ACG7351" s="60"/>
      <c r="ACH7351" s="60"/>
      <c r="ACI7351" s="60"/>
      <c r="ACJ7351" s="60"/>
      <c r="ACK7351" s="60"/>
      <c r="ACL7351" s="60"/>
      <c r="ACM7351" s="60"/>
      <c r="ACN7351" s="60"/>
      <c r="ACO7351" s="60"/>
      <c r="ACP7351" s="60"/>
      <c r="ACQ7351" s="60"/>
      <c r="ACR7351" s="60"/>
      <c r="ACS7351" s="60"/>
      <c r="ACT7351" s="60"/>
      <c r="ACU7351" s="60"/>
      <c r="ACV7351" s="60"/>
      <c r="ACW7351" s="60"/>
      <c r="ACX7351" s="60"/>
      <c r="ACY7351" s="60">
        <v>0.97993867200082696</v>
      </c>
      <c r="ACZ7351" s="60"/>
      <c r="ADA7351" s="60"/>
      <c r="ADB7351" s="60"/>
      <c r="ADC7351" s="60"/>
      <c r="ADD7351" s="60"/>
      <c r="ADE7351" s="60"/>
    </row>
    <row r="7352" spans="760:785" x14ac:dyDescent="0.25">
      <c r="ACF7352" s="60"/>
      <c r="ACG7352" s="60"/>
      <c r="ACH7352" s="60"/>
      <c r="ACI7352" s="60"/>
      <c r="ACJ7352" s="60"/>
      <c r="ACK7352" s="60"/>
      <c r="ACL7352" s="60"/>
      <c r="ACM7352" s="60"/>
      <c r="ACN7352" s="60"/>
      <c r="ACO7352" s="60"/>
      <c r="ACP7352" s="60"/>
      <c r="ACQ7352" s="60"/>
      <c r="ACR7352" s="60"/>
      <c r="ACS7352" s="60"/>
      <c r="ACT7352" s="60"/>
      <c r="ACU7352" s="60"/>
      <c r="ACV7352" s="60"/>
      <c r="ACW7352" s="60"/>
      <c r="ACX7352" s="60"/>
      <c r="ACY7352" s="60">
        <v>0.97992870192277504</v>
      </c>
      <c r="ACZ7352" s="60"/>
      <c r="ADA7352" s="60"/>
      <c r="ADB7352" s="60"/>
      <c r="ADC7352" s="60"/>
      <c r="ADD7352" s="60"/>
      <c r="ADE7352" s="60"/>
    </row>
    <row r="7353" spans="760:785" x14ac:dyDescent="0.25">
      <c r="ACF7353" s="60"/>
      <c r="ACG7353" s="60"/>
      <c r="ACH7353" s="60"/>
      <c r="ACI7353" s="60"/>
      <c r="ACJ7353" s="60"/>
      <c r="ACK7353" s="60"/>
      <c r="ACL7353" s="60"/>
      <c r="ACM7353" s="60"/>
      <c r="ACN7353" s="60"/>
      <c r="ACO7353" s="60"/>
      <c r="ACP7353" s="60"/>
      <c r="ACQ7353" s="60"/>
      <c r="ACR7353" s="60"/>
      <c r="ACS7353" s="60"/>
      <c r="ACT7353" s="60"/>
      <c r="ACU7353" s="60"/>
      <c r="ACV7353" s="60"/>
      <c r="ACW7353" s="60"/>
      <c r="ACX7353" s="60"/>
      <c r="ACY7353" s="60">
        <v>0.97992615281737505</v>
      </c>
      <c r="ACZ7353" s="60"/>
      <c r="ADA7353" s="60"/>
      <c r="ADB7353" s="60"/>
      <c r="ADC7353" s="60"/>
      <c r="ADD7353" s="60"/>
      <c r="ADE7353" s="60"/>
    </row>
    <row r="7354" spans="760:785" x14ac:dyDescent="0.25">
      <c r="ACF7354" s="60"/>
      <c r="ACG7354" s="60"/>
      <c r="ACH7354" s="60"/>
      <c r="ACI7354" s="60"/>
      <c r="ACJ7354" s="60"/>
      <c r="ACK7354" s="60"/>
      <c r="ACL7354" s="60"/>
      <c r="ACM7354" s="60"/>
      <c r="ACN7354" s="60"/>
      <c r="ACO7354" s="60"/>
      <c r="ACP7354" s="60"/>
      <c r="ACQ7354" s="60"/>
      <c r="ACR7354" s="60"/>
      <c r="ACS7354" s="60"/>
      <c r="ACT7354" s="60"/>
      <c r="ACU7354" s="60"/>
      <c r="ACV7354" s="60"/>
      <c r="ACW7354" s="60"/>
      <c r="ACX7354" s="60"/>
      <c r="ACY7354" s="60">
        <v>0.97991995361031903</v>
      </c>
      <c r="ACZ7354" s="60"/>
      <c r="ADA7354" s="60"/>
      <c r="ADB7354" s="60"/>
      <c r="ADC7354" s="60"/>
      <c r="ADD7354" s="60"/>
      <c r="ADE7354" s="60"/>
    </row>
    <row r="7355" spans="760:785" x14ac:dyDescent="0.25">
      <c r="ACF7355" s="60"/>
      <c r="ACG7355" s="60"/>
      <c r="ACH7355" s="60"/>
      <c r="ACI7355" s="60"/>
      <c r="ACJ7355" s="60"/>
      <c r="ACK7355" s="60"/>
      <c r="ACL7355" s="60"/>
      <c r="ACM7355" s="60"/>
      <c r="ACN7355" s="60"/>
      <c r="ACO7355" s="60"/>
      <c r="ACP7355" s="60"/>
      <c r="ACQ7355" s="60"/>
      <c r="ACR7355" s="60"/>
      <c r="ACS7355" s="60"/>
      <c r="ACT7355" s="60"/>
      <c r="ACU7355" s="60"/>
      <c r="ACV7355" s="60"/>
      <c r="ACW7355" s="60"/>
      <c r="ACX7355" s="60"/>
      <c r="ACY7355" s="60">
        <v>0.97990400590290105</v>
      </c>
      <c r="ACZ7355" s="60"/>
      <c r="ADA7355" s="60"/>
      <c r="ADB7355" s="60"/>
      <c r="ADC7355" s="60"/>
      <c r="ADD7355" s="60"/>
      <c r="ADE7355" s="60"/>
    </row>
    <row r="7356" spans="760:785" x14ac:dyDescent="0.25">
      <c r="ACF7356" s="60"/>
      <c r="ACG7356" s="60"/>
      <c r="ACH7356" s="60"/>
      <c r="ACI7356" s="60"/>
      <c r="ACJ7356" s="60"/>
      <c r="ACK7356" s="60"/>
      <c r="ACL7356" s="60"/>
      <c r="ACM7356" s="60"/>
      <c r="ACN7356" s="60"/>
      <c r="ACO7356" s="60"/>
      <c r="ACP7356" s="60"/>
      <c r="ACQ7356" s="60"/>
      <c r="ACR7356" s="60"/>
      <c r="ACS7356" s="60"/>
      <c r="ACT7356" s="60"/>
      <c r="ACU7356" s="60"/>
      <c r="ACV7356" s="60"/>
      <c r="ACW7356" s="60"/>
      <c r="ACX7356" s="60"/>
      <c r="ACY7356" s="60">
        <v>0.979896494988027</v>
      </c>
      <c r="ACZ7356" s="60"/>
      <c r="ADA7356" s="60"/>
      <c r="ADB7356" s="60"/>
      <c r="ADC7356" s="60"/>
      <c r="ADD7356" s="60"/>
      <c r="ADE7356" s="60"/>
    </row>
    <row r="7357" spans="760:785" x14ac:dyDescent="0.25">
      <c r="ACF7357" s="60"/>
      <c r="ACG7357" s="60"/>
      <c r="ACH7357" s="60"/>
      <c r="ACI7357" s="60"/>
      <c r="ACJ7357" s="60"/>
      <c r="ACK7357" s="60"/>
      <c r="ACL7357" s="60"/>
      <c r="ACM7357" s="60"/>
      <c r="ACN7357" s="60"/>
      <c r="ACO7357" s="60"/>
      <c r="ACP7357" s="60"/>
      <c r="ACQ7357" s="60"/>
      <c r="ACR7357" s="60"/>
      <c r="ACS7357" s="60"/>
      <c r="ACT7357" s="60"/>
      <c r="ACU7357" s="60"/>
      <c r="ACV7357" s="60"/>
      <c r="ACW7357" s="60"/>
      <c r="ACX7357" s="60"/>
      <c r="ACY7357" s="60">
        <v>0.97989616376214395</v>
      </c>
      <c r="ACZ7357" s="60"/>
      <c r="ADA7357" s="60"/>
      <c r="ADB7357" s="60"/>
      <c r="ADC7357" s="60"/>
      <c r="ADD7357" s="60"/>
      <c r="ADE7357" s="60"/>
    </row>
    <row r="7358" spans="760:785" x14ac:dyDescent="0.25">
      <c r="ACF7358" s="60"/>
      <c r="ACG7358" s="60"/>
      <c r="ACH7358" s="60"/>
      <c r="ACI7358" s="60"/>
      <c r="ACJ7358" s="60"/>
      <c r="ACK7358" s="60"/>
      <c r="ACL7358" s="60"/>
      <c r="ACM7358" s="60"/>
      <c r="ACN7358" s="60"/>
      <c r="ACO7358" s="60"/>
      <c r="ACP7358" s="60"/>
      <c r="ACQ7358" s="60"/>
      <c r="ACR7358" s="60"/>
      <c r="ACS7358" s="60"/>
      <c r="ACT7358" s="60"/>
      <c r="ACU7358" s="60"/>
      <c r="ACV7358" s="60"/>
      <c r="ACW7358" s="60"/>
      <c r="ACX7358" s="60"/>
      <c r="ACY7358" s="60">
        <v>0.97989539744207799</v>
      </c>
      <c r="ACZ7358" s="60"/>
      <c r="ADA7358" s="60"/>
      <c r="ADB7358" s="60"/>
      <c r="ADC7358" s="60"/>
      <c r="ADD7358" s="60"/>
      <c r="ADE7358" s="60"/>
    </row>
    <row r="7359" spans="760:785" x14ac:dyDescent="0.25">
      <c r="ACF7359" s="60"/>
      <c r="ACG7359" s="60"/>
      <c r="ACH7359" s="60"/>
      <c r="ACI7359" s="60"/>
      <c r="ACJ7359" s="60"/>
      <c r="ACK7359" s="60"/>
      <c r="ACL7359" s="60"/>
      <c r="ACM7359" s="60"/>
      <c r="ACN7359" s="60"/>
      <c r="ACO7359" s="60"/>
      <c r="ACP7359" s="60"/>
      <c r="ACQ7359" s="60"/>
      <c r="ACR7359" s="60"/>
      <c r="ACS7359" s="60"/>
      <c r="ACT7359" s="60"/>
      <c r="ACU7359" s="60"/>
      <c r="ACV7359" s="60"/>
      <c r="ACW7359" s="60"/>
      <c r="ACX7359" s="60"/>
      <c r="ACY7359" s="60">
        <v>0.97988127656442503</v>
      </c>
      <c r="ACZ7359" s="60"/>
      <c r="ADA7359" s="60"/>
      <c r="ADB7359" s="60"/>
      <c r="ADC7359" s="60"/>
      <c r="ADD7359" s="60"/>
      <c r="ADE7359" s="60"/>
    </row>
    <row r="7360" spans="760:785" x14ac:dyDescent="0.25">
      <c r="ACF7360" s="60"/>
      <c r="ACG7360" s="60"/>
      <c r="ACH7360" s="60"/>
      <c r="ACI7360" s="60"/>
      <c r="ACJ7360" s="60"/>
      <c r="ACK7360" s="60"/>
      <c r="ACL7360" s="60"/>
      <c r="ACM7360" s="60"/>
      <c r="ACN7360" s="60"/>
      <c r="ACO7360" s="60"/>
      <c r="ACP7360" s="60"/>
      <c r="ACQ7360" s="60"/>
      <c r="ACR7360" s="60"/>
      <c r="ACS7360" s="60"/>
      <c r="ACT7360" s="60"/>
      <c r="ACU7360" s="60"/>
      <c r="ACV7360" s="60"/>
      <c r="ACW7360" s="60"/>
      <c r="ACX7360" s="60"/>
      <c r="ACY7360" s="60">
        <v>0.97987848979345005</v>
      </c>
      <c r="ACZ7360" s="60"/>
      <c r="ADA7360" s="60"/>
      <c r="ADB7360" s="60"/>
      <c r="ADC7360" s="60"/>
      <c r="ADD7360" s="60"/>
      <c r="ADE7360" s="60"/>
    </row>
    <row r="7361" spans="760:785" x14ac:dyDescent="0.25">
      <c r="ACF7361" s="60"/>
      <c r="ACG7361" s="60"/>
      <c r="ACH7361" s="60"/>
      <c r="ACI7361" s="60"/>
      <c r="ACJ7361" s="60"/>
      <c r="ACK7361" s="60"/>
      <c r="ACL7361" s="60"/>
      <c r="ACM7361" s="60"/>
      <c r="ACN7361" s="60"/>
      <c r="ACO7361" s="60"/>
      <c r="ACP7361" s="60"/>
      <c r="ACQ7361" s="60"/>
      <c r="ACR7361" s="60"/>
      <c r="ACS7361" s="60"/>
      <c r="ACT7361" s="60"/>
      <c r="ACU7361" s="60"/>
      <c r="ACV7361" s="60"/>
      <c r="ACW7361" s="60"/>
      <c r="ACX7361" s="60"/>
      <c r="ACY7361" s="60">
        <v>0.97987770353046</v>
      </c>
      <c r="ACZ7361" s="60"/>
      <c r="ADA7361" s="60"/>
      <c r="ADB7361" s="60"/>
      <c r="ADC7361" s="60"/>
      <c r="ADD7361" s="60"/>
      <c r="ADE7361" s="60"/>
    </row>
    <row r="7362" spans="760:785" x14ac:dyDescent="0.25">
      <c r="ACF7362" s="60"/>
      <c r="ACG7362" s="60"/>
      <c r="ACH7362" s="60"/>
      <c r="ACI7362" s="60"/>
      <c r="ACJ7362" s="60"/>
      <c r="ACK7362" s="60"/>
      <c r="ACL7362" s="60"/>
      <c r="ACM7362" s="60"/>
      <c r="ACN7362" s="60"/>
      <c r="ACO7362" s="60"/>
      <c r="ACP7362" s="60"/>
      <c r="ACQ7362" s="60"/>
      <c r="ACR7362" s="60"/>
      <c r="ACS7362" s="60"/>
      <c r="ACT7362" s="60"/>
      <c r="ACU7362" s="60"/>
      <c r="ACV7362" s="60"/>
      <c r="ACW7362" s="60"/>
      <c r="ACX7362" s="60"/>
      <c r="ACY7362" s="60">
        <v>0.97987583505196596</v>
      </c>
      <c r="ACZ7362" s="60"/>
      <c r="ADA7362" s="60"/>
      <c r="ADB7362" s="60"/>
      <c r="ADC7362" s="60"/>
      <c r="ADD7362" s="60"/>
      <c r="ADE7362" s="60"/>
    </row>
    <row r="7363" spans="760:785" x14ac:dyDescent="0.25">
      <c r="ACF7363" s="60"/>
      <c r="ACG7363" s="60"/>
      <c r="ACH7363" s="60"/>
      <c r="ACI7363" s="60"/>
      <c r="ACJ7363" s="60"/>
      <c r="ACK7363" s="60"/>
      <c r="ACL7363" s="60"/>
      <c r="ACM7363" s="60"/>
      <c r="ACN7363" s="60"/>
      <c r="ACO7363" s="60"/>
      <c r="ACP7363" s="60"/>
      <c r="ACQ7363" s="60"/>
      <c r="ACR7363" s="60"/>
      <c r="ACS7363" s="60"/>
      <c r="ACT7363" s="60"/>
      <c r="ACU7363" s="60"/>
      <c r="ACV7363" s="60"/>
      <c r="ACW7363" s="60"/>
      <c r="ACX7363" s="60"/>
      <c r="ACY7363" s="60">
        <v>0.97987098010344198</v>
      </c>
      <c r="ACZ7363" s="60"/>
      <c r="ADA7363" s="60"/>
      <c r="ADB7363" s="60"/>
      <c r="ADC7363" s="60"/>
      <c r="ADD7363" s="60"/>
      <c r="ADE7363" s="60"/>
    </row>
    <row r="7364" spans="760:785" x14ac:dyDescent="0.25">
      <c r="ACF7364" s="60"/>
      <c r="ACG7364" s="60"/>
      <c r="ACH7364" s="60"/>
      <c r="ACI7364" s="60"/>
      <c r="ACJ7364" s="60"/>
      <c r="ACK7364" s="60"/>
      <c r="ACL7364" s="60"/>
      <c r="ACM7364" s="60"/>
      <c r="ACN7364" s="60"/>
      <c r="ACO7364" s="60"/>
      <c r="ACP7364" s="60"/>
      <c r="ACQ7364" s="60"/>
      <c r="ACR7364" s="60"/>
      <c r="ACS7364" s="60"/>
      <c r="ACT7364" s="60"/>
      <c r="ACU7364" s="60"/>
      <c r="ACV7364" s="60"/>
      <c r="ACW7364" s="60"/>
      <c r="ACX7364" s="60"/>
      <c r="ACY7364" s="60">
        <v>0.97986842768397397</v>
      </c>
      <c r="ACZ7364" s="60"/>
      <c r="ADA7364" s="60"/>
      <c r="ADB7364" s="60"/>
      <c r="ADC7364" s="60"/>
      <c r="ADD7364" s="60"/>
      <c r="ADE7364" s="60"/>
    </row>
    <row r="7365" spans="760:785" x14ac:dyDescent="0.25">
      <c r="ACF7365" s="60"/>
      <c r="ACG7365" s="60"/>
      <c r="ACH7365" s="60"/>
      <c r="ACI7365" s="60"/>
      <c r="ACJ7365" s="60"/>
      <c r="ACK7365" s="60"/>
      <c r="ACL7365" s="60"/>
      <c r="ACM7365" s="60"/>
      <c r="ACN7365" s="60"/>
      <c r="ACO7365" s="60"/>
      <c r="ACP7365" s="60"/>
      <c r="ACQ7365" s="60"/>
      <c r="ACR7365" s="60"/>
      <c r="ACS7365" s="60"/>
      <c r="ACT7365" s="60"/>
      <c r="ACU7365" s="60"/>
      <c r="ACV7365" s="60"/>
      <c r="ACW7365" s="60"/>
      <c r="ACX7365" s="60"/>
      <c r="ACY7365" s="60">
        <v>0.979856507778606</v>
      </c>
      <c r="ACZ7365" s="60"/>
      <c r="ADA7365" s="60"/>
      <c r="ADB7365" s="60"/>
      <c r="ADC7365" s="60"/>
      <c r="ADD7365" s="60"/>
      <c r="ADE7365" s="60"/>
    </row>
    <row r="7366" spans="760:785" x14ac:dyDescent="0.25">
      <c r="ACF7366" s="60"/>
      <c r="ACG7366" s="60"/>
      <c r="ACH7366" s="60"/>
      <c r="ACI7366" s="60"/>
      <c r="ACJ7366" s="60"/>
      <c r="ACK7366" s="60"/>
      <c r="ACL7366" s="60"/>
      <c r="ACM7366" s="60"/>
      <c r="ACN7366" s="60"/>
      <c r="ACO7366" s="60"/>
      <c r="ACP7366" s="60"/>
      <c r="ACQ7366" s="60"/>
      <c r="ACR7366" s="60"/>
      <c r="ACS7366" s="60"/>
      <c r="ACT7366" s="60"/>
      <c r="ACU7366" s="60"/>
      <c r="ACV7366" s="60"/>
      <c r="ACW7366" s="60"/>
      <c r="ACX7366" s="60"/>
      <c r="ACY7366" s="60">
        <v>0.97985635917144698</v>
      </c>
      <c r="ACZ7366" s="60"/>
      <c r="ADA7366" s="60"/>
      <c r="ADB7366" s="60"/>
      <c r="ADC7366" s="60"/>
      <c r="ADD7366" s="60"/>
      <c r="ADE7366" s="60"/>
    </row>
    <row r="7367" spans="760:785" x14ac:dyDescent="0.25">
      <c r="ACF7367" s="60"/>
      <c r="ACG7367" s="60"/>
      <c r="ACH7367" s="60"/>
      <c r="ACI7367" s="60"/>
      <c r="ACJ7367" s="60"/>
      <c r="ACK7367" s="60"/>
      <c r="ACL7367" s="60"/>
      <c r="ACM7367" s="60"/>
      <c r="ACN7367" s="60"/>
      <c r="ACO7367" s="60"/>
      <c r="ACP7367" s="60"/>
      <c r="ACQ7367" s="60"/>
      <c r="ACR7367" s="60"/>
      <c r="ACS7367" s="60"/>
      <c r="ACT7367" s="60"/>
      <c r="ACU7367" s="60"/>
      <c r="ACV7367" s="60"/>
      <c r="ACW7367" s="60"/>
      <c r="ACX7367" s="60"/>
      <c r="ACY7367" s="60">
        <v>0.97983534904394598</v>
      </c>
      <c r="ACZ7367" s="60"/>
      <c r="ADA7367" s="60"/>
      <c r="ADB7367" s="60"/>
      <c r="ADC7367" s="60"/>
      <c r="ADD7367" s="60"/>
      <c r="ADE7367" s="60"/>
    </row>
    <row r="7368" spans="760:785" x14ac:dyDescent="0.25">
      <c r="ACF7368" s="60"/>
      <c r="ACG7368" s="60"/>
      <c r="ACH7368" s="60"/>
      <c r="ACI7368" s="60"/>
      <c r="ACJ7368" s="60"/>
      <c r="ACK7368" s="60"/>
      <c r="ACL7368" s="60"/>
      <c r="ACM7368" s="60"/>
      <c r="ACN7368" s="60"/>
      <c r="ACO7368" s="60"/>
      <c r="ACP7368" s="60"/>
      <c r="ACQ7368" s="60"/>
      <c r="ACR7368" s="60"/>
      <c r="ACS7368" s="60"/>
      <c r="ACT7368" s="60"/>
      <c r="ACU7368" s="60"/>
      <c r="ACV7368" s="60"/>
      <c r="ACW7368" s="60"/>
      <c r="ACX7368" s="60"/>
      <c r="ACY7368" s="60">
        <v>0.97982049980405095</v>
      </c>
      <c r="ACZ7368" s="60"/>
      <c r="ADA7368" s="60"/>
      <c r="ADB7368" s="60"/>
      <c r="ADC7368" s="60"/>
      <c r="ADD7368" s="60"/>
      <c r="ADE7368" s="60"/>
    </row>
    <row r="7369" spans="760:785" x14ac:dyDescent="0.25">
      <c r="ACF7369" s="60"/>
      <c r="ACG7369" s="60"/>
      <c r="ACH7369" s="60"/>
      <c r="ACI7369" s="60"/>
      <c r="ACJ7369" s="60"/>
      <c r="ACK7369" s="60"/>
      <c r="ACL7369" s="60"/>
      <c r="ACM7369" s="60"/>
      <c r="ACN7369" s="60"/>
      <c r="ACO7369" s="60"/>
      <c r="ACP7369" s="60"/>
      <c r="ACQ7369" s="60"/>
      <c r="ACR7369" s="60"/>
      <c r="ACS7369" s="60"/>
      <c r="ACT7369" s="60"/>
      <c r="ACU7369" s="60"/>
      <c r="ACV7369" s="60"/>
      <c r="ACW7369" s="60"/>
      <c r="ACX7369" s="60"/>
      <c r="ACY7369" s="60">
        <v>0.97980862693524595</v>
      </c>
      <c r="ACZ7369" s="60"/>
      <c r="ADA7369" s="60"/>
      <c r="ADB7369" s="60"/>
      <c r="ADC7369" s="60"/>
      <c r="ADD7369" s="60"/>
      <c r="ADE7369" s="60"/>
    </row>
    <row r="7370" spans="760:785" x14ac:dyDescent="0.25">
      <c r="ACF7370" s="60"/>
      <c r="ACG7370" s="60"/>
      <c r="ACH7370" s="60"/>
      <c r="ACI7370" s="60"/>
      <c r="ACJ7370" s="60"/>
      <c r="ACK7370" s="60"/>
      <c r="ACL7370" s="60"/>
      <c r="ACM7370" s="60"/>
      <c r="ACN7370" s="60"/>
      <c r="ACO7370" s="60"/>
      <c r="ACP7370" s="60"/>
      <c r="ACQ7370" s="60"/>
      <c r="ACR7370" s="60"/>
      <c r="ACS7370" s="60"/>
      <c r="ACT7370" s="60"/>
      <c r="ACU7370" s="60"/>
      <c r="ACV7370" s="60"/>
      <c r="ACW7370" s="60"/>
      <c r="ACX7370" s="60"/>
      <c r="ACY7370" s="60">
        <v>0.97978840311198201</v>
      </c>
      <c r="ACZ7370" s="60"/>
      <c r="ADA7370" s="60"/>
      <c r="ADB7370" s="60"/>
      <c r="ADC7370" s="60"/>
      <c r="ADD7370" s="60"/>
      <c r="ADE7370" s="60"/>
    </row>
    <row r="7371" spans="760:785" x14ac:dyDescent="0.25">
      <c r="ACF7371" s="60"/>
      <c r="ACG7371" s="60"/>
      <c r="ACH7371" s="60"/>
      <c r="ACI7371" s="60"/>
      <c r="ACJ7371" s="60"/>
      <c r="ACK7371" s="60"/>
      <c r="ACL7371" s="60"/>
      <c r="ACM7371" s="60"/>
      <c r="ACN7371" s="60"/>
      <c r="ACO7371" s="60"/>
      <c r="ACP7371" s="60"/>
      <c r="ACQ7371" s="60"/>
      <c r="ACR7371" s="60"/>
      <c r="ACS7371" s="60"/>
      <c r="ACT7371" s="60"/>
      <c r="ACU7371" s="60"/>
      <c r="ACV7371" s="60"/>
      <c r="ACW7371" s="60"/>
      <c r="ACX7371" s="60"/>
      <c r="ACY7371" s="60">
        <v>0.97978448800884199</v>
      </c>
      <c r="ACZ7371" s="60"/>
      <c r="ADA7371" s="60"/>
      <c r="ADB7371" s="60"/>
      <c r="ADC7371" s="60"/>
      <c r="ADD7371" s="60"/>
      <c r="ADE7371" s="60"/>
    </row>
    <row r="7372" spans="760:785" x14ac:dyDescent="0.25">
      <c r="ACF7372" s="60"/>
      <c r="ACG7372" s="60"/>
      <c r="ACH7372" s="60"/>
      <c r="ACI7372" s="60"/>
      <c r="ACJ7372" s="60"/>
      <c r="ACK7372" s="60"/>
      <c r="ACL7372" s="60"/>
      <c r="ACM7372" s="60"/>
      <c r="ACN7372" s="60"/>
      <c r="ACO7372" s="60"/>
      <c r="ACP7372" s="60"/>
      <c r="ACQ7372" s="60"/>
      <c r="ACR7372" s="60"/>
      <c r="ACS7372" s="60"/>
      <c r="ACT7372" s="60"/>
      <c r="ACU7372" s="60"/>
      <c r="ACV7372" s="60"/>
      <c r="ACW7372" s="60"/>
      <c r="ACX7372" s="60"/>
      <c r="ACY7372" s="60">
        <v>0.97978348299029305</v>
      </c>
      <c r="ACZ7372" s="60"/>
      <c r="ADA7372" s="60"/>
      <c r="ADB7372" s="60"/>
      <c r="ADC7372" s="60"/>
      <c r="ADD7372" s="60"/>
      <c r="ADE7372" s="60"/>
    </row>
    <row r="7373" spans="760:785" x14ac:dyDescent="0.25">
      <c r="ACF7373" s="60"/>
      <c r="ACG7373" s="60"/>
      <c r="ACH7373" s="60"/>
      <c r="ACI7373" s="60"/>
      <c r="ACJ7373" s="60"/>
      <c r="ACK7373" s="60"/>
      <c r="ACL7373" s="60"/>
      <c r="ACM7373" s="60"/>
      <c r="ACN7373" s="60"/>
      <c r="ACO7373" s="60"/>
      <c r="ACP7373" s="60"/>
      <c r="ACQ7373" s="60"/>
      <c r="ACR7373" s="60"/>
      <c r="ACS7373" s="60"/>
      <c r="ACT7373" s="60"/>
      <c r="ACU7373" s="60"/>
      <c r="ACV7373" s="60"/>
      <c r="ACW7373" s="60"/>
      <c r="ACX7373" s="60"/>
      <c r="ACY7373" s="60">
        <v>0.979779606876925</v>
      </c>
      <c r="ACZ7373" s="60"/>
      <c r="ADA7373" s="60"/>
      <c r="ADB7373" s="60"/>
      <c r="ADC7373" s="60"/>
      <c r="ADD7373" s="60"/>
      <c r="ADE7373" s="60"/>
    </row>
    <row r="7374" spans="760:785" x14ac:dyDescent="0.25">
      <c r="ACF7374" s="60"/>
      <c r="ACG7374" s="60"/>
      <c r="ACH7374" s="60"/>
      <c r="ACI7374" s="60"/>
      <c r="ACJ7374" s="60"/>
      <c r="ACK7374" s="60"/>
      <c r="ACL7374" s="60"/>
      <c r="ACM7374" s="60"/>
      <c r="ACN7374" s="60"/>
      <c r="ACO7374" s="60"/>
      <c r="ACP7374" s="60"/>
      <c r="ACQ7374" s="60"/>
      <c r="ACR7374" s="60"/>
      <c r="ACS7374" s="60"/>
      <c r="ACT7374" s="60"/>
      <c r="ACU7374" s="60"/>
      <c r="ACV7374" s="60"/>
      <c r="ACW7374" s="60"/>
      <c r="ACX7374" s="60"/>
      <c r="ACY7374" s="60">
        <v>0.97977404440402005</v>
      </c>
      <c r="ACZ7374" s="60"/>
      <c r="ADA7374" s="60"/>
      <c r="ADB7374" s="60"/>
      <c r="ADC7374" s="60"/>
      <c r="ADD7374" s="60"/>
      <c r="ADE7374" s="60"/>
    </row>
    <row r="7375" spans="760:785" x14ac:dyDescent="0.25">
      <c r="ACF7375" s="60"/>
      <c r="ACG7375" s="60"/>
      <c r="ACH7375" s="60"/>
      <c r="ACI7375" s="60"/>
      <c r="ACJ7375" s="60"/>
      <c r="ACK7375" s="60"/>
      <c r="ACL7375" s="60"/>
      <c r="ACM7375" s="60"/>
      <c r="ACN7375" s="60"/>
      <c r="ACO7375" s="60"/>
      <c r="ACP7375" s="60"/>
      <c r="ACQ7375" s="60"/>
      <c r="ACR7375" s="60"/>
      <c r="ACS7375" s="60"/>
      <c r="ACT7375" s="60"/>
      <c r="ACU7375" s="60"/>
      <c r="ACV7375" s="60"/>
      <c r="ACW7375" s="60"/>
      <c r="ACX7375" s="60"/>
      <c r="ACY7375" s="60">
        <v>0.979768322687117</v>
      </c>
      <c r="ACZ7375" s="60"/>
      <c r="ADA7375" s="60"/>
      <c r="ADB7375" s="60"/>
      <c r="ADC7375" s="60"/>
      <c r="ADD7375" s="60"/>
      <c r="ADE7375" s="60"/>
    </row>
    <row r="7376" spans="760:785" x14ac:dyDescent="0.25">
      <c r="ACF7376" s="60"/>
      <c r="ACG7376" s="60"/>
      <c r="ACH7376" s="60"/>
      <c r="ACI7376" s="60"/>
      <c r="ACJ7376" s="60"/>
      <c r="ACK7376" s="60"/>
      <c r="ACL7376" s="60"/>
      <c r="ACM7376" s="60"/>
      <c r="ACN7376" s="60"/>
      <c r="ACO7376" s="60"/>
      <c r="ACP7376" s="60"/>
      <c r="ACQ7376" s="60"/>
      <c r="ACR7376" s="60"/>
      <c r="ACS7376" s="60"/>
      <c r="ACT7376" s="60"/>
      <c r="ACU7376" s="60"/>
      <c r="ACV7376" s="60"/>
      <c r="ACW7376" s="60"/>
      <c r="ACX7376" s="60"/>
      <c r="ACY7376" s="60">
        <v>0.97975535131365499</v>
      </c>
      <c r="ACZ7376" s="60"/>
      <c r="ADA7376" s="60"/>
      <c r="ADB7376" s="60"/>
      <c r="ADC7376" s="60"/>
      <c r="ADD7376" s="60"/>
      <c r="ADE7376" s="60"/>
    </row>
    <row r="7377" spans="760:785" x14ac:dyDescent="0.25">
      <c r="ACF7377" s="60"/>
      <c r="ACG7377" s="60"/>
      <c r="ACH7377" s="60"/>
      <c r="ACI7377" s="60"/>
      <c r="ACJ7377" s="60"/>
      <c r="ACK7377" s="60"/>
      <c r="ACL7377" s="60"/>
      <c r="ACM7377" s="60"/>
      <c r="ACN7377" s="60"/>
      <c r="ACO7377" s="60"/>
      <c r="ACP7377" s="60"/>
      <c r="ACQ7377" s="60"/>
      <c r="ACR7377" s="60"/>
      <c r="ACS7377" s="60"/>
      <c r="ACT7377" s="60"/>
      <c r="ACU7377" s="60"/>
      <c r="ACV7377" s="60"/>
      <c r="ACW7377" s="60"/>
      <c r="ACX7377" s="60"/>
      <c r="ACY7377" s="60">
        <v>0.979751133223556</v>
      </c>
      <c r="ACZ7377" s="60"/>
      <c r="ADA7377" s="60"/>
      <c r="ADB7377" s="60"/>
      <c r="ADC7377" s="60"/>
      <c r="ADD7377" s="60"/>
      <c r="ADE7377" s="60"/>
    </row>
    <row r="7378" spans="760:785" x14ac:dyDescent="0.25">
      <c r="ACF7378" s="60"/>
      <c r="ACG7378" s="60"/>
      <c r="ACH7378" s="60"/>
      <c r="ACI7378" s="60"/>
      <c r="ACJ7378" s="60"/>
      <c r="ACK7378" s="60"/>
      <c r="ACL7378" s="60"/>
      <c r="ACM7378" s="60"/>
      <c r="ACN7378" s="60"/>
      <c r="ACO7378" s="60"/>
      <c r="ACP7378" s="60"/>
      <c r="ACQ7378" s="60"/>
      <c r="ACR7378" s="60"/>
      <c r="ACS7378" s="60"/>
      <c r="ACT7378" s="60"/>
      <c r="ACU7378" s="60"/>
      <c r="ACV7378" s="60"/>
      <c r="ACW7378" s="60"/>
      <c r="ACX7378" s="60"/>
      <c r="ACY7378" s="60">
        <v>0.97974643365508995</v>
      </c>
      <c r="ACZ7378" s="60"/>
      <c r="ADA7378" s="60"/>
      <c r="ADB7378" s="60"/>
      <c r="ADC7378" s="60"/>
      <c r="ADD7378" s="60"/>
      <c r="ADE7378" s="60"/>
    </row>
    <row r="7379" spans="760:785" x14ac:dyDescent="0.25">
      <c r="ACF7379" s="60"/>
      <c r="ACG7379" s="60"/>
      <c r="ACH7379" s="60"/>
      <c r="ACI7379" s="60"/>
      <c r="ACJ7379" s="60"/>
      <c r="ACK7379" s="60"/>
      <c r="ACL7379" s="60"/>
      <c r="ACM7379" s="60"/>
      <c r="ACN7379" s="60"/>
      <c r="ACO7379" s="60"/>
      <c r="ACP7379" s="60"/>
      <c r="ACQ7379" s="60"/>
      <c r="ACR7379" s="60"/>
      <c r="ACS7379" s="60"/>
      <c r="ACT7379" s="60"/>
      <c r="ACU7379" s="60"/>
      <c r="ACV7379" s="60"/>
      <c r="ACW7379" s="60"/>
      <c r="ACX7379" s="60"/>
      <c r="ACY7379" s="60">
        <v>0.97974563770333301</v>
      </c>
      <c r="ACZ7379" s="60"/>
      <c r="ADA7379" s="60"/>
      <c r="ADB7379" s="60"/>
      <c r="ADC7379" s="60"/>
      <c r="ADD7379" s="60"/>
      <c r="ADE7379" s="60"/>
    </row>
    <row r="7380" spans="760:785" x14ac:dyDescent="0.25">
      <c r="ACF7380" s="60"/>
      <c r="ACG7380" s="60"/>
      <c r="ACH7380" s="60"/>
      <c r="ACI7380" s="60"/>
      <c r="ACJ7380" s="60"/>
      <c r="ACK7380" s="60"/>
      <c r="ACL7380" s="60"/>
      <c r="ACM7380" s="60"/>
      <c r="ACN7380" s="60"/>
      <c r="ACO7380" s="60"/>
      <c r="ACP7380" s="60"/>
      <c r="ACQ7380" s="60"/>
      <c r="ACR7380" s="60"/>
      <c r="ACS7380" s="60"/>
      <c r="ACT7380" s="60"/>
      <c r="ACU7380" s="60"/>
      <c r="ACV7380" s="60"/>
      <c r="ACW7380" s="60"/>
      <c r="ACX7380" s="60"/>
      <c r="ACY7380" s="60">
        <v>0.97974501839346195</v>
      </c>
      <c r="ACZ7380" s="60"/>
      <c r="ADA7380" s="60"/>
      <c r="ADB7380" s="60"/>
      <c r="ADC7380" s="60"/>
      <c r="ADD7380" s="60"/>
      <c r="ADE7380" s="60"/>
    </row>
    <row r="7381" spans="760:785" x14ac:dyDescent="0.25">
      <c r="ACF7381" s="60"/>
      <c r="ACG7381" s="60"/>
      <c r="ACH7381" s="60"/>
      <c r="ACI7381" s="60"/>
      <c r="ACJ7381" s="60"/>
      <c r="ACK7381" s="60"/>
      <c r="ACL7381" s="60"/>
      <c r="ACM7381" s="60"/>
      <c r="ACN7381" s="60"/>
      <c r="ACO7381" s="60"/>
      <c r="ACP7381" s="60"/>
      <c r="ACQ7381" s="60"/>
      <c r="ACR7381" s="60"/>
      <c r="ACS7381" s="60"/>
      <c r="ACT7381" s="60"/>
      <c r="ACU7381" s="60"/>
      <c r="ACV7381" s="60"/>
      <c r="ACW7381" s="60"/>
      <c r="ACX7381" s="60"/>
      <c r="ACY7381" s="60">
        <v>0.97974329705665097</v>
      </c>
      <c r="ACZ7381" s="60"/>
      <c r="ADA7381" s="60"/>
      <c r="ADB7381" s="60"/>
      <c r="ADC7381" s="60"/>
      <c r="ADD7381" s="60"/>
      <c r="ADE7381" s="60"/>
    </row>
    <row r="7382" spans="760:785" x14ac:dyDescent="0.25">
      <c r="ACF7382" s="60"/>
      <c r="ACG7382" s="60"/>
      <c r="ACH7382" s="60"/>
      <c r="ACI7382" s="60"/>
      <c r="ACJ7382" s="60"/>
      <c r="ACK7382" s="60"/>
      <c r="ACL7382" s="60"/>
      <c r="ACM7382" s="60"/>
      <c r="ACN7382" s="60"/>
      <c r="ACO7382" s="60"/>
      <c r="ACP7382" s="60"/>
      <c r="ACQ7382" s="60"/>
      <c r="ACR7382" s="60"/>
      <c r="ACS7382" s="60"/>
      <c r="ACT7382" s="60"/>
      <c r="ACU7382" s="60"/>
      <c r="ACV7382" s="60"/>
      <c r="ACW7382" s="60"/>
      <c r="ACX7382" s="60"/>
      <c r="ACY7382" s="60">
        <v>0.97973722961882403</v>
      </c>
      <c r="ACZ7382" s="60"/>
      <c r="ADA7382" s="60"/>
      <c r="ADB7382" s="60"/>
      <c r="ADC7382" s="60"/>
      <c r="ADD7382" s="60"/>
      <c r="ADE7382" s="60"/>
    </row>
    <row r="7383" spans="760:785" x14ac:dyDescent="0.25">
      <c r="ACF7383" s="60"/>
      <c r="ACG7383" s="60"/>
      <c r="ACH7383" s="60"/>
      <c r="ACI7383" s="60"/>
      <c r="ACJ7383" s="60"/>
      <c r="ACK7383" s="60"/>
      <c r="ACL7383" s="60"/>
      <c r="ACM7383" s="60"/>
      <c r="ACN7383" s="60"/>
      <c r="ACO7383" s="60"/>
      <c r="ACP7383" s="60"/>
      <c r="ACQ7383" s="60"/>
      <c r="ACR7383" s="60"/>
      <c r="ACS7383" s="60"/>
      <c r="ACT7383" s="60"/>
      <c r="ACU7383" s="60"/>
      <c r="ACV7383" s="60"/>
      <c r="ACW7383" s="60"/>
      <c r="ACX7383" s="60"/>
      <c r="ACY7383" s="60">
        <v>0.97972809145691897</v>
      </c>
      <c r="ACZ7383" s="60"/>
      <c r="ADA7383" s="60"/>
      <c r="ADB7383" s="60"/>
      <c r="ADC7383" s="60"/>
      <c r="ADD7383" s="60"/>
      <c r="ADE7383" s="60"/>
    </row>
    <row r="7384" spans="760:785" x14ac:dyDescent="0.25">
      <c r="ACF7384" s="60"/>
      <c r="ACG7384" s="60"/>
      <c r="ACH7384" s="60"/>
      <c r="ACI7384" s="60"/>
      <c r="ACJ7384" s="60"/>
      <c r="ACK7384" s="60"/>
      <c r="ACL7384" s="60"/>
      <c r="ACM7384" s="60"/>
      <c r="ACN7384" s="60"/>
      <c r="ACO7384" s="60"/>
      <c r="ACP7384" s="60"/>
      <c r="ACQ7384" s="60"/>
      <c r="ACR7384" s="60"/>
      <c r="ACS7384" s="60"/>
      <c r="ACT7384" s="60"/>
      <c r="ACU7384" s="60"/>
      <c r="ACV7384" s="60"/>
      <c r="ACW7384" s="60"/>
      <c r="ACX7384" s="60"/>
      <c r="ACY7384" s="60">
        <v>0.97971285051913304</v>
      </c>
      <c r="ACZ7384" s="60"/>
      <c r="ADA7384" s="60"/>
      <c r="ADB7384" s="60"/>
      <c r="ADC7384" s="60"/>
      <c r="ADD7384" s="60"/>
      <c r="ADE7384" s="60"/>
    </row>
    <row r="7385" spans="760:785" x14ac:dyDescent="0.25">
      <c r="ACF7385" s="60"/>
      <c r="ACG7385" s="60"/>
      <c r="ACH7385" s="60"/>
      <c r="ACI7385" s="60"/>
      <c r="ACJ7385" s="60"/>
      <c r="ACK7385" s="60"/>
      <c r="ACL7385" s="60"/>
      <c r="ACM7385" s="60"/>
      <c r="ACN7385" s="60"/>
      <c r="ACO7385" s="60"/>
      <c r="ACP7385" s="60"/>
      <c r="ACQ7385" s="60"/>
      <c r="ACR7385" s="60"/>
      <c r="ACS7385" s="60"/>
      <c r="ACT7385" s="60"/>
      <c r="ACU7385" s="60"/>
      <c r="ACV7385" s="60"/>
      <c r="ACW7385" s="60"/>
      <c r="ACX7385" s="60"/>
      <c r="ACY7385" s="60">
        <v>0.97971045585643501</v>
      </c>
      <c r="ACZ7385" s="60"/>
      <c r="ADA7385" s="60"/>
      <c r="ADB7385" s="60"/>
      <c r="ADC7385" s="60"/>
      <c r="ADD7385" s="60"/>
      <c r="ADE7385" s="60"/>
    </row>
    <row r="7386" spans="760:785" x14ac:dyDescent="0.25">
      <c r="ACF7386" s="60"/>
      <c r="ACG7386" s="60"/>
      <c r="ACH7386" s="60"/>
      <c r="ACI7386" s="60"/>
      <c r="ACJ7386" s="60"/>
      <c r="ACK7386" s="60"/>
      <c r="ACL7386" s="60"/>
      <c r="ACM7386" s="60"/>
      <c r="ACN7386" s="60"/>
      <c r="ACO7386" s="60"/>
      <c r="ACP7386" s="60"/>
      <c r="ACQ7386" s="60"/>
      <c r="ACR7386" s="60"/>
      <c r="ACS7386" s="60"/>
      <c r="ACT7386" s="60"/>
      <c r="ACU7386" s="60"/>
      <c r="ACV7386" s="60"/>
      <c r="ACW7386" s="60"/>
      <c r="ACX7386" s="60"/>
      <c r="ACY7386" s="60">
        <v>0.97970707259853596</v>
      </c>
      <c r="ACZ7386" s="60"/>
      <c r="ADA7386" s="60"/>
      <c r="ADB7386" s="60"/>
      <c r="ADC7386" s="60"/>
      <c r="ADD7386" s="60"/>
      <c r="ADE7386" s="60"/>
    </row>
    <row r="7387" spans="760:785" x14ac:dyDescent="0.25">
      <c r="ACF7387" s="60"/>
      <c r="ACG7387" s="60"/>
      <c r="ACH7387" s="60"/>
      <c r="ACI7387" s="60"/>
      <c r="ACJ7387" s="60"/>
      <c r="ACK7387" s="60"/>
      <c r="ACL7387" s="60"/>
      <c r="ACM7387" s="60"/>
      <c r="ACN7387" s="60"/>
      <c r="ACO7387" s="60"/>
      <c r="ACP7387" s="60"/>
      <c r="ACQ7387" s="60"/>
      <c r="ACR7387" s="60"/>
      <c r="ACS7387" s="60"/>
      <c r="ACT7387" s="60"/>
      <c r="ACU7387" s="60"/>
      <c r="ACV7387" s="60"/>
      <c r="ACW7387" s="60"/>
      <c r="ACX7387" s="60"/>
      <c r="ACY7387" s="60">
        <v>0.97970695185251599</v>
      </c>
      <c r="ACZ7387" s="60"/>
      <c r="ADA7387" s="60"/>
      <c r="ADB7387" s="60"/>
      <c r="ADC7387" s="60"/>
      <c r="ADD7387" s="60"/>
      <c r="ADE7387" s="60"/>
    </row>
    <row r="7388" spans="760:785" x14ac:dyDescent="0.25">
      <c r="ACF7388" s="60"/>
      <c r="ACG7388" s="60"/>
      <c r="ACH7388" s="60"/>
      <c r="ACI7388" s="60"/>
      <c r="ACJ7388" s="60"/>
      <c r="ACK7388" s="60"/>
      <c r="ACL7388" s="60"/>
      <c r="ACM7388" s="60"/>
      <c r="ACN7388" s="60"/>
      <c r="ACO7388" s="60"/>
      <c r="ACP7388" s="60"/>
      <c r="ACQ7388" s="60"/>
      <c r="ACR7388" s="60"/>
      <c r="ACS7388" s="60"/>
      <c r="ACT7388" s="60"/>
      <c r="ACU7388" s="60"/>
      <c r="ACV7388" s="60"/>
      <c r="ACW7388" s="60"/>
      <c r="ACX7388" s="60"/>
      <c r="ACY7388" s="60">
        <v>0.97970279907747004</v>
      </c>
      <c r="ACZ7388" s="60"/>
      <c r="ADA7388" s="60"/>
      <c r="ADB7388" s="60"/>
      <c r="ADC7388" s="60"/>
      <c r="ADD7388" s="60"/>
      <c r="ADE7388" s="60"/>
    </row>
    <row r="7389" spans="760:785" x14ac:dyDescent="0.25">
      <c r="ACF7389" s="60"/>
      <c r="ACG7389" s="60"/>
      <c r="ACH7389" s="60"/>
      <c r="ACI7389" s="60"/>
      <c r="ACJ7389" s="60"/>
      <c r="ACK7389" s="60"/>
      <c r="ACL7389" s="60"/>
      <c r="ACM7389" s="60"/>
      <c r="ACN7389" s="60"/>
      <c r="ACO7389" s="60"/>
      <c r="ACP7389" s="60"/>
      <c r="ACQ7389" s="60"/>
      <c r="ACR7389" s="60"/>
      <c r="ACS7389" s="60"/>
      <c r="ACT7389" s="60"/>
      <c r="ACU7389" s="60"/>
      <c r="ACV7389" s="60"/>
      <c r="ACW7389" s="60"/>
      <c r="ACX7389" s="60"/>
      <c r="ACY7389" s="60">
        <v>0.97968610341665896</v>
      </c>
      <c r="ACZ7389" s="60"/>
      <c r="ADA7389" s="60"/>
      <c r="ADB7389" s="60"/>
      <c r="ADC7389" s="60"/>
      <c r="ADD7389" s="60"/>
      <c r="ADE7389" s="60"/>
    </row>
    <row r="7390" spans="760:785" x14ac:dyDescent="0.25">
      <c r="ACF7390" s="60"/>
      <c r="ACG7390" s="60"/>
      <c r="ACH7390" s="60"/>
      <c r="ACI7390" s="60"/>
      <c r="ACJ7390" s="60"/>
      <c r="ACK7390" s="60"/>
      <c r="ACL7390" s="60"/>
      <c r="ACM7390" s="60"/>
      <c r="ACN7390" s="60"/>
      <c r="ACO7390" s="60"/>
      <c r="ACP7390" s="60"/>
      <c r="ACQ7390" s="60"/>
      <c r="ACR7390" s="60"/>
      <c r="ACS7390" s="60"/>
      <c r="ACT7390" s="60"/>
      <c r="ACU7390" s="60"/>
      <c r="ACV7390" s="60"/>
      <c r="ACW7390" s="60"/>
      <c r="ACX7390" s="60"/>
      <c r="ACY7390" s="60">
        <v>0.97968436060113195</v>
      </c>
      <c r="ACZ7390" s="60"/>
      <c r="ADA7390" s="60"/>
      <c r="ADB7390" s="60"/>
      <c r="ADC7390" s="60"/>
      <c r="ADD7390" s="60"/>
      <c r="ADE7390" s="60"/>
    </row>
    <row r="7391" spans="760:785" x14ac:dyDescent="0.25">
      <c r="ACF7391" s="60"/>
      <c r="ACG7391" s="60"/>
      <c r="ACH7391" s="60"/>
      <c r="ACI7391" s="60"/>
      <c r="ACJ7391" s="60"/>
      <c r="ACK7391" s="60"/>
      <c r="ACL7391" s="60"/>
      <c r="ACM7391" s="60"/>
      <c r="ACN7391" s="60"/>
      <c r="ACO7391" s="60"/>
      <c r="ACP7391" s="60"/>
      <c r="ACQ7391" s="60"/>
      <c r="ACR7391" s="60"/>
      <c r="ACS7391" s="60"/>
      <c r="ACT7391" s="60"/>
      <c r="ACU7391" s="60"/>
      <c r="ACV7391" s="60"/>
      <c r="ACW7391" s="60"/>
      <c r="ACX7391" s="60"/>
      <c r="ACY7391" s="60">
        <v>0.97968159844133795</v>
      </c>
      <c r="ACZ7391" s="60"/>
      <c r="ADA7391" s="60"/>
      <c r="ADB7391" s="60"/>
      <c r="ADC7391" s="60"/>
      <c r="ADD7391" s="60"/>
      <c r="ADE7391" s="60"/>
    </row>
    <row r="7392" spans="760:785" x14ac:dyDescent="0.25">
      <c r="ACF7392" s="60"/>
      <c r="ACG7392" s="60"/>
      <c r="ACH7392" s="60"/>
      <c r="ACI7392" s="60"/>
      <c r="ACJ7392" s="60"/>
      <c r="ACK7392" s="60"/>
      <c r="ACL7392" s="60"/>
      <c r="ACM7392" s="60"/>
      <c r="ACN7392" s="60"/>
      <c r="ACO7392" s="60"/>
      <c r="ACP7392" s="60"/>
      <c r="ACQ7392" s="60"/>
      <c r="ACR7392" s="60"/>
      <c r="ACS7392" s="60"/>
      <c r="ACT7392" s="60"/>
      <c r="ACU7392" s="60"/>
      <c r="ACV7392" s="60"/>
      <c r="ACW7392" s="60"/>
      <c r="ACX7392" s="60"/>
      <c r="ACY7392" s="60">
        <v>0.97968156271289397</v>
      </c>
      <c r="ACZ7392" s="60"/>
      <c r="ADA7392" s="60"/>
      <c r="ADB7392" s="60"/>
      <c r="ADC7392" s="60"/>
      <c r="ADD7392" s="60"/>
      <c r="ADE7392" s="60"/>
    </row>
    <row r="7393" spans="760:785" x14ac:dyDescent="0.25">
      <c r="ACF7393" s="60"/>
      <c r="ACG7393" s="60"/>
      <c r="ACH7393" s="60"/>
      <c r="ACI7393" s="60"/>
      <c r="ACJ7393" s="60"/>
      <c r="ACK7393" s="60"/>
      <c r="ACL7393" s="60"/>
      <c r="ACM7393" s="60"/>
      <c r="ACN7393" s="60"/>
      <c r="ACO7393" s="60"/>
      <c r="ACP7393" s="60"/>
      <c r="ACQ7393" s="60"/>
      <c r="ACR7393" s="60"/>
      <c r="ACS7393" s="60"/>
      <c r="ACT7393" s="60"/>
      <c r="ACU7393" s="60"/>
      <c r="ACV7393" s="60"/>
      <c r="ACW7393" s="60"/>
      <c r="ACX7393" s="60"/>
      <c r="ACY7393" s="60">
        <v>0.97968053299147295</v>
      </c>
      <c r="ACZ7393" s="60"/>
      <c r="ADA7393" s="60"/>
      <c r="ADB7393" s="60"/>
      <c r="ADC7393" s="60"/>
      <c r="ADD7393" s="60"/>
      <c r="ADE7393" s="60"/>
    </row>
    <row r="7394" spans="760:785" x14ac:dyDescent="0.25">
      <c r="ACF7394" s="60"/>
      <c r="ACG7394" s="60"/>
      <c r="ACH7394" s="60"/>
      <c r="ACI7394" s="60"/>
      <c r="ACJ7394" s="60"/>
      <c r="ACK7394" s="60"/>
      <c r="ACL7394" s="60"/>
      <c r="ACM7394" s="60"/>
      <c r="ACN7394" s="60"/>
      <c r="ACO7394" s="60"/>
      <c r="ACP7394" s="60"/>
      <c r="ACQ7394" s="60"/>
      <c r="ACR7394" s="60"/>
      <c r="ACS7394" s="60"/>
      <c r="ACT7394" s="60"/>
      <c r="ACU7394" s="60"/>
      <c r="ACV7394" s="60"/>
      <c r="ACW7394" s="60"/>
      <c r="ACX7394" s="60"/>
      <c r="ACY7394" s="60">
        <v>0.97967974411967895</v>
      </c>
      <c r="ACZ7394" s="60"/>
      <c r="ADA7394" s="60"/>
      <c r="ADB7394" s="60"/>
      <c r="ADC7394" s="60"/>
      <c r="ADD7394" s="60"/>
      <c r="ADE7394" s="60"/>
    </row>
    <row r="7395" spans="760:785" x14ac:dyDescent="0.25">
      <c r="ACF7395" s="60"/>
      <c r="ACG7395" s="60"/>
      <c r="ACH7395" s="60"/>
      <c r="ACI7395" s="60"/>
      <c r="ACJ7395" s="60"/>
      <c r="ACK7395" s="60"/>
      <c r="ACL7395" s="60"/>
      <c r="ACM7395" s="60"/>
      <c r="ACN7395" s="60"/>
      <c r="ACO7395" s="60"/>
      <c r="ACP7395" s="60"/>
      <c r="ACQ7395" s="60"/>
      <c r="ACR7395" s="60"/>
      <c r="ACS7395" s="60"/>
      <c r="ACT7395" s="60"/>
      <c r="ACU7395" s="60"/>
      <c r="ACV7395" s="60"/>
      <c r="ACW7395" s="60"/>
      <c r="ACX7395" s="60"/>
      <c r="ACY7395" s="60">
        <v>0.97966465098251199</v>
      </c>
      <c r="ACZ7395" s="60"/>
      <c r="ADA7395" s="60"/>
      <c r="ADB7395" s="60"/>
      <c r="ADC7395" s="60"/>
      <c r="ADD7395" s="60"/>
      <c r="ADE7395" s="60"/>
    </row>
    <row r="7396" spans="760:785" x14ac:dyDescent="0.25">
      <c r="ACF7396" s="60"/>
      <c r="ACG7396" s="60"/>
      <c r="ACH7396" s="60"/>
      <c r="ACI7396" s="60"/>
      <c r="ACJ7396" s="60"/>
      <c r="ACK7396" s="60"/>
      <c r="ACL7396" s="60"/>
      <c r="ACM7396" s="60"/>
      <c r="ACN7396" s="60"/>
      <c r="ACO7396" s="60"/>
      <c r="ACP7396" s="60"/>
      <c r="ACQ7396" s="60"/>
      <c r="ACR7396" s="60"/>
      <c r="ACS7396" s="60"/>
      <c r="ACT7396" s="60"/>
      <c r="ACU7396" s="60"/>
      <c r="ACV7396" s="60"/>
      <c r="ACW7396" s="60"/>
      <c r="ACX7396" s="60"/>
      <c r="ACY7396" s="60">
        <v>0.97966153029506697</v>
      </c>
      <c r="ACZ7396" s="60"/>
      <c r="ADA7396" s="60"/>
      <c r="ADB7396" s="60"/>
      <c r="ADC7396" s="60"/>
      <c r="ADD7396" s="60"/>
      <c r="ADE7396" s="60"/>
    </row>
    <row r="7397" spans="760:785" x14ac:dyDescent="0.25">
      <c r="ACF7397" s="60"/>
      <c r="ACG7397" s="60"/>
      <c r="ACH7397" s="60"/>
      <c r="ACI7397" s="60"/>
      <c r="ACJ7397" s="60"/>
      <c r="ACK7397" s="60"/>
      <c r="ACL7397" s="60"/>
      <c r="ACM7397" s="60"/>
      <c r="ACN7397" s="60"/>
      <c r="ACO7397" s="60"/>
      <c r="ACP7397" s="60"/>
      <c r="ACQ7397" s="60"/>
      <c r="ACR7397" s="60"/>
      <c r="ACS7397" s="60"/>
      <c r="ACT7397" s="60"/>
      <c r="ACU7397" s="60"/>
      <c r="ACV7397" s="60"/>
      <c r="ACW7397" s="60"/>
      <c r="ACX7397" s="60"/>
      <c r="ACY7397" s="60">
        <v>0.97965544368777102</v>
      </c>
      <c r="ACZ7397" s="60"/>
      <c r="ADA7397" s="60"/>
      <c r="ADB7397" s="60"/>
      <c r="ADC7397" s="60"/>
      <c r="ADD7397" s="60"/>
      <c r="ADE7397" s="60"/>
    </row>
    <row r="7398" spans="760:785" x14ac:dyDescent="0.25">
      <c r="ACF7398" s="60"/>
      <c r="ACG7398" s="60"/>
      <c r="ACH7398" s="60"/>
      <c r="ACI7398" s="60"/>
      <c r="ACJ7398" s="60"/>
      <c r="ACK7398" s="60"/>
      <c r="ACL7398" s="60"/>
      <c r="ACM7398" s="60"/>
      <c r="ACN7398" s="60"/>
      <c r="ACO7398" s="60"/>
      <c r="ACP7398" s="60"/>
      <c r="ACQ7398" s="60"/>
      <c r="ACR7398" s="60"/>
      <c r="ACS7398" s="60"/>
      <c r="ACT7398" s="60"/>
      <c r="ACU7398" s="60"/>
      <c r="ACV7398" s="60"/>
      <c r="ACW7398" s="60"/>
      <c r="ACX7398" s="60"/>
      <c r="ACY7398" s="60">
        <v>0.97964354028072198</v>
      </c>
      <c r="ACZ7398" s="60"/>
      <c r="ADA7398" s="60"/>
      <c r="ADB7398" s="60"/>
      <c r="ADC7398" s="60"/>
      <c r="ADD7398" s="60"/>
      <c r="ADE7398" s="60"/>
    </row>
    <row r="7399" spans="760:785" x14ac:dyDescent="0.25">
      <c r="ACF7399" s="60"/>
      <c r="ACG7399" s="60"/>
      <c r="ACH7399" s="60"/>
      <c r="ACI7399" s="60"/>
      <c r="ACJ7399" s="60"/>
      <c r="ACK7399" s="60"/>
      <c r="ACL7399" s="60"/>
      <c r="ACM7399" s="60"/>
      <c r="ACN7399" s="60"/>
      <c r="ACO7399" s="60"/>
      <c r="ACP7399" s="60"/>
      <c r="ACQ7399" s="60"/>
      <c r="ACR7399" s="60"/>
      <c r="ACS7399" s="60"/>
      <c r="ACT7399" s="60"/>
      <c r="ACU7399" s="60"/>
      <c r="ACV7399" s="60"/>
      <c r="ACW7399" s="60"/>
      <c r="ACX7399" s="60"/>
      <c r="ACY7399" s="60">
        <v>0.97963051688247804</v>
      </c>
      <c r="ACZ7399" s="60"/>
      <c r="ADA7399" s="60"/>
      <c r="ADB7399" s="60"/>
      <c r="ADC7399" s="60"/>
      <c r="ADD7399" s="60"/>
      <c r="ADE7399" s="60"/>
    </row>
    <row r="7400" spans="760:785" x14ac:dyDescent="0.25">
      <c r="ACF7400" s="60"/>
      <c r="ACG7400" s="60"/>
      <c r="ACH7400" s="60"/>
      <c r="ACI7400" s="60"/>
      <c r="ACJ7400" s="60"/>
      <c r="ACK7400" s="60"/>
      <c r="ACL7400" s="60"/>
      <c r="ACM7400" s="60"/>
      <c r="ACN7400" s="60"/>
      <c r="ACO7400" s="60"/>
      <c r="ACP7400" s="60"/>
      <c r="ACQ7400" s="60"/>
      <c r="ACR7400" s="60"/>
      <c r="ACS7400" s="60"/>
      <c r="ACT7400" s="60"/>
      <c r="ACU7400" s="60"/>
      <c r="ACV7400" s="60"/>
      <c r="ACW7400" s="60"/>
      <c r="ACX7400" s="60"/>
      <c r="ACY7400" s="60">
        <v>0.97962954916676004</v>
      </c>
      <c r="ACZ7400" s="60"/>
      <c r="ADA7400" s="60"/>
      <c r="ADB7400" s="60"/>
      <c r="ADC7400" s="60"/>
      <c r="ADD7400" s="60"/>
      <c r="ADE7400" s="60"/>
    </row>
    <row r="7401" spans="760:785" x14ac:dyDescent="0.25">
      <c r="ACF7401" s="60"/>
      <c r="ACG7401" s="60"/>
      <c r="ACH7401" s="60"/>
      <c r="ACI7401" s="60"/>
      <c r="ACJ7401" s="60"/>
      <c r="ACK7401" s="60"/>
      <c r="ACL7401" s="60"/>
      <c r="ACM7401" s="60"/>
      <c r="ACN7401" s="60"/>
      <c r="ACO7401" s="60"/>
      <c r="ACP7401" s="60"/>
      <c r="ACQ7401" s="60"/>
      <c r="ACR7401" s="60"/>
      <c r="ACS7401" s="60"/>
      <c r="ACT7401" s="60"/>
      <c r="ACU7401" s="60"/>
      <c r="ACV7401" s="60"/>
      <c r="ACW7401" s="60"/>
      <c r="ACX7401" s="60"/>
      <c r="ACY7401" s="60">
        <v>0.97962857366163403</v>
      </c>
      <c r="ACZ7401" s="60"/>
      <c r="ADA7401" s="60"/>
      <c r="ADB7401" s="60"/>
      <c r="ADC7401" s="60"/>
      <c r="ADD7401" s="60"/>
      <c r="ADE7401" s="60"/>
    </row>
    <row r="7402" spans="760:785" x14ac:dyDescent="0.25">
      <c r="ACF7402" s="60"/>
      <c r="ACG7402" s="60"/>
      <c r="ACH7402" s="60"/>
      <c r="ACI7402" s="60"/>
      <c r="ACJ7402" s="60"/>
      <c r="ACK7402" s="60"/>
      <c r="ACL7402" s="60"/>
      <c r="ACM7402" s="60"/>
      <c r="ACN7402" s="60"/>
      <c r="ACO7402" s="60"/>
      <c r="ACP7402" s="60"/>
      <c r="ACQ7402" s="60"/>
      <c r="ACR7402" s="60"/>
      <c r="ACS7402" s="60"/>
      <c r="ACT7402" s="60"/>
      <c r="ACU7402" s="60"/>
      <c r="ACV7402" s="60"/>
      <c r="ACW7402" s="60"/>
      <c r="ACX7402" s="60"/>
      <c r="ACY7402" s="60">
        <v>0.979614055002619</v>
      </c>
      <c r="ACZ7402" s="60"/>
      <c r="ADA7402" s="60"/>
      <c r="ADB7402" s="60"/>
      <c r="ADC7402" s="60"/>
      <c r="ADD7402" s="60"/>
      <c r="ADE7402" s="60"/>
    </row>
    <row r="7403" spans="760:785" x14ac:dyDescent="0.25">
      <c r="ACF7403" s="60"/>
      <c r="ACG7403" s="60"/>
      <c r="ACH7403" s="60"/>
      <c r="ACI7403" s="60"/>
      <c r="ACJ7403" s="60"/>
      <c r="ACK7403" s="60"/>
      <c r="ACL7403" s="60"/>
      <c r="ACM7403" s="60"/>
      <c r="ACN7403" s="60"/>
      <c r="ACO7403" s="60"/>
      <c r="ACP7403" s="60"/>
      <c r="ACQ7403" s="60"/>
      <c r="ACR7403" s="60"/>
      <c r="ACS7403" s="60"/>
      <c r="ACT7403" s="60"/>
      <c r="ACU7403" s="60"/>
      <c r="ACV7403" s="60"/>
      <c r="ACW7403" s="60"/>
      <c r="ACX7403" s="60"/>
      <c r="ACY7403" s="60">
        <v>0.97960888901550702</v>
      </c>
      <c r="ACZ7403" s="60"/>
      <c r="ADA7403" s="60"/>
      <c r="ADB7403" s="60"/>
      <c r="ADC7403" s="60"/>
      <c r="ADD7403" s="60"/>
      <c r="ADE7403" s="60"/>
    </row>
    <row r="7404" spans="760:785" x14ac:dyDescent="0.25">
      <c r="ACF7404" s="60"/>
      <c r="ACG7404" s="60"/>
      <c r="ACH7404" s="60"/>
      <c r="ACI7404" s="60"/>
      <c r="ACJ7404" s="60"/>
      <c r="ACK7404" s="60"/>
      <c r="ACL7404" s="60"/>
      <c r="ACM7404" s="60"/>
      <c r="ACN7404" s="60"/>
      <c r="ACO7404" s="60"/>
      <c r="ACP7404" s="60"/>
      <c r="ACQ7404" s="60"/>
      <c r="ACR7404" s="60"/>
      <c r="ACS7404" s="60"/>
      <c r="ACT7404" s="60"/>
      <c r="ACU7404" s="60"/>
      <c r="ACV7404" s="60"/>
      <c r="ACW7404" s="60"/>
      <c r="ACX7404" s="60"/>
      <c r="ACY7404" s="60">
        <v>0.97960444025254201</v>
      </c>
      <c r="ACZ7404" s="60"/>
      <c r="ADA7404" s="60"/>
      <c r="ADB7404" s="60"/>
      <c r="ADC7404" s="60"/>
      <c r="ADD7404" s="60"/>
      <c r="ADE7404" s="60"/>
    </row>
    <row r="7405" spans="760:785" x14ac:dyDescent="0.25">
      <c r="ACF7405" s="60"/>
      <c r="ACG7405" s="60"/>
      <c r="ACH7405" s="60"/>
      <c r="ACI7405" s="60"/>
      <c r="ACJ7405" s="60"/>
      <c r="ACK7405" s="60"/>
      <c r="ACL7405" s="60"/>
      <c r="ACM7405" s="60"/>
      <c r="ACN7405" s="60"/>
      <c r="ACO7405" s="60"/>
      <c r="ACP7405" s="60"/>
      <c r="ACQ7405" s="60"/>
      <c r="ACR7405" s="60"/>
      <c r="ACS7405" s="60"/>
      <c r="ACT7405" s="60"/>
      <c r="ACU7405" s="60"/>
      <c r="ACV7405" s="60"/>
      <c r="ACW7405" s="60"/>
      <c r="ACX7405" s="60"/>
      <c r="ACY7405" s="60">
        <v>0.97959995734029603</v>
      </c>
      <c r="ACZ7405" s="60"/>
      <c r="ADA7405" s="60"/>
      <c r="ADB7405" s="60"/>
      <c r="ADC7405" s="60"/>
      <c r="ADD7405" s="60"/>
      <c r="ADE7405" s="60"/>
    </row>
    <row r="7406" spans="760:785" x14ac:dyDescent="0.25">
      <c r="ACF7406" s="60"/>
      <c r="ACG7406" s="60"/>
      <c r="ACH7406" s="60"/>
      <c r="ACI7406" s="60"/>
      <c r="ACJ7406" s="60"/>
      <c r="ACK7406" s="60"/>
      <c r="ACL7406" s="60"/>
      <c r="ACM7406" s="60"/>
      <c r="ACN7406" s="60"/>
      <c r="ACO7406" s="60"/>
      <c r="ACP7406" s="60"/>
      <c r="ACQ7406" s="60"/>
      <c r="ACR7406" s="60"/>
      <c r="ACS7406" s="60"/>
      <c r="ACT7406" s="60"/>
      <c r="ACU7406" s="60"/>
      <c r="ACV7406" s="60"/>
      <c r="ACW7406" s="60"/>
      <c r="ACX7406" s="60"/>
      <c r="ACY7406" s="60">
        <v>0.97958880805835202</v>
      </c>
      <c r="ACZ7406" s="60"/>
      <c r="ADA7406" s="60"/>
      <c r="ADB7406" s="60"/>
      <c r="ADC7406" s="60"/>
      <c r="ADD7406" s="60"/>
      <c r="ADE7406" s="60"/>
    </row>
    <row r="7407" spans="760:785" x14ac:dyDescent="0.25">
      <c r="ACF7407" s="60"/>
      <c r="ACG7407" s="60"/>
      <c r="ACH7407" s="60"/>
      <c r="ACI7407" s="60"/>
      <c r="ACJ7407" s="60"/>
      <c r="ACK7407" s="60"/>
      <c r="ACL7407" s="60"/>
      <c r="ACM7407" s="60"/>
      <c r="ACN7407" s="60"/>
      <c r="ACO7407" s="60"/>
      <c r="ACP7407" s="60"/>
      <c r="ACQ7407" s="60"/>
      <c r="ACR7407" s="60"/>
      <c r="ACS7407" s="60"/>
      <c r="ACT7407" s="60"/>
      <c r="ACU7407" s="60"/>
      <c r="ACV7407" s="60"/>
      <c r="ACW7407" s="60"/>
      <c r="ACX7407" s="60"/>
      <c r="ACY7407" s="60">
        <v>0.97958357726059897</v>
      </c>
      <c r="ACZ7407" s="60"/>
      <c r="ADA7407" s="60"/>
      <c r="ADB7407" s="60"/>
      <c r="ADC7407" s="60"/>
      <c r="ADD7407" s="60"/>
      <c r="ADE7407" s="60"/>
    </row>
    <row r="7408" spans="760:785" x14ac:dyDescent="0.25">
      <c r="ACF7408" s="60"/>
      <c r="ACG7408" s="60"/>
      <c r="ACH7408" s="60"/>
      <c r="ACI7408" s="60"/>
      <c r="ACJ7408" s="60"/>
      <c r="ACK7408" s="60"/>
      <c r="ACL7408" s="60"/>
      <c r="ACM7408" s="60"/>
      <c r="ACN7408" s="60"/>
      <c r="ACO7408" s="60"/>
      <c r="ACP7408" s="60"/>
      <c r="ACQ7408" s="60"/>
      <c r="ACR7408" s="60"/>
      <c r="ACS7408" s="60"/>
      <c r="ACT7408" s="60"/>
      <c r="ACU7408" s="60"/>
      <c r="ACV7408" s="60"/>
      <c r="ACW7408" s="60"/>
      <c r="ACX7408" s="60"/>
      <c r="ACY7408" s="60">
        <v>0.97958344709965095</v>
      </c>
      <c r="ACZ7408" s="60"/>
      <c r="ADA7408" s="60"/>
      <c r="ADB7408" s="60"/>
      <c r="ADC7408" s="60"/>
      <c r="ADD7408" s="60"/>
      <c r="ADE7408" s="60"/>
    </row>
    <row r="7409" spans="760:785" x14ac:dyDescent="0.25">
      <c r="ACF7409" s="60"/>
      <c r="ACG7409" s="60"/>
      <c r="ACH7409" s="60"/>
      <c r="ACI7409" s="60"/>
      <c r="ACJ7409" s="60"/>
      <c r="ACK7409" s="60"/>
      <c r="ACL7409" s="60"/>
      <c r="ACM7409" s="60"/>
      <c r="ACN7409" s="60"/>
      <c r="ACO7409" s="60"/>
      <c r="ACP7409" s="60"/>
      <c r="ACQ7409" s="60"/>
      <c r="ACR7409" s="60"/>
      <c r="ACS7409" s="60"/>
      <c r="ACT7409" s="60"/>
      <c r="ACU7409" s="60"/>
      <c r="ACV7409" s="60"/>
      <c r="ACW7409" s="60"/>
      <c r="ACX7409" s="60"/>
      <c r="ACY7409" s="60">
        <v>0.97958170912471298</v>
      </c>
      <c r="ACZ7409" s="60"/>
      <c r="ADA7409" s="60"/>
      <c r="ADB7409" s="60"/>
      <c r="ADC7409" s="60"/>
      <c r="ADD7409" s="60"/>
      <c r="ADE7409" s="60"/>
    </row>
    <row r="7410" spans="760:785" x14ac:dyDescent="0.25">
      <c r="ACF7410" s="60"/>
      <c r="ACG7410" s="60"/>
      <c r="ACH7410" s="60"/>
      <c r="ACI7410" s="60"/>
      <c r="ACJ7410" s="60"/>
      <c r="ACK7410" s="60"/>
      <c r="ACL7410" s="60"/>
      <c r="ACM7410" s="60"/>
      <c r="ACN7410" s="60"/>
      <c r="ACO7410" s="60"/>
      <c r="ACP7410" s="60"/>
      <c r="ACQ7410" s="60"/>
      <c r="ACR7410" s="60"/>
      <c r="ACS7410" s="60"/>
      <c r="ACT7410" s="60"/>
      <c r="ACU7410" s="60"/>
      <c r="ACV7410" s="60"/>
      <c r="ACW7410" s="60"/>
      <c r="ACX7410" s="60"/>
      <c r="ACY7410" s="60">
        <v>0.97957292861255996</v>
      </c>
      <c r="ACZ7410" s="60"/>
      <c r="ADA7410" s="60"/>
      <c r="ADB7410" s="60"/>
      <c r="ADC7410" s="60"/>
      <c r="ADD7410" s="60"/>
      <c r="ADE7410" s="60"/>
    </row>
    <row r="7411" spans="760:785" x14ac:dyDescent="0.25">
      <c r="ACF7411" s="60"/>
      <c r="ACG7411" s="60"/>
      <c r="ACH7411" s="60"/>
      <c r="ACI7411" s="60"/>
      <c r="ACJ7411" s="60"/>
      <c r="ACK7411" s="60"/>
      <c r="ACL7411" s="60"/>
      <c r="ACM7411" s="60"/>
      <c r="ACN7411" s="60"/>
      <c r="ACO7411" s="60"/>
      <c r="ACP7411" s="60"/>
      <c r="ACQ7411" s="60"/>
      <c r="ACR7411" s="60"/>
      <c r="ACS7411" s="60"/>
      <c r="ACT7411" s="60"/>
      <c r="ACU7411" s="60"/>
      <c r="ACV7411" s="60"/>
      <c r="ACW7411" s="60"/>
      <c r="ACX7411" s="60"/>
      <c r="ACY7411" s="60">
        <v>0.97956930128090802</v>
      </c>
      <c r="ACZ7411" s="60"/>
      <c r="ADA7411" s="60"/>
      <c r="ADB7411" s="60"/>
      <c r="ADC7411" s="60"/>
      <c r="ADD7411" s="60"/>
      <c r="ADE7411" s="60"/>
    </row>
    <row r="7412" spans="760:785" x14ac:dyDescent="0.25">
      <c r="ACF7412" s="60"/>
      <c r="ACG7412" s="60"/>
      <c r="ACH7412" s="60"/>
      <c r="ACI7412" s="60"/>
      <c r="ACJ7412" s="60"/>
      <c r="ACK7412" s="60"/>
      <c r="ACL7412" s="60"/>
      <c r="ACM7412" s="60"/>
      <c r="ACN7412" s="60"/>
      <c r="ACO7412" s="60"/>
      <c r="ACP7412" s="60"/>
      <c r="ACQ7412" s="60"/>
      <c r="ACR7412" s="60"/>
      <c r="ACS7412" s="60"/>
      <c r="ACT7412" s="60"/>
      <c r="ACU7412" s="60"/>
      <c r="ACV7412" s="60"/>
      <c r="ACW7412" s="60"/>
      <c r="ACX7412" s="60"/>
      <c r="ACY7412" s="60">
        <v>0.97955440996036902</v>
      </c>
      <c r="ACZ7412" s="60"/>
      <c r="ADA7412" s="60"/>
      <c r="ADB7412" s="60"/>
      <c r="ADC7412" s="60"/>
      <c r="ADD7412" s="60"/>
      <c r="ADE7412" s="60"/>
    </row>
    <row r="7413" spans="760:785" x14ac:dyDescent="0.25">
      <c r="ACF7413" s="60"/>
      <c r="ACG7413" s="60"/>
      <c r="ACH7413" s="60"/>
      <c r="ACI7413" s="60"/>
      <c r="ACJ7413" s="60"/>
      <c r="ACK7413" s="60"/>
      <c r="ACL7413" s="60"/>
      <c r="ACM7413" s="60"/>
      <c r="ACN7413" s="60"/>
      <c r="ACO7413" s="60"/>
      <c r="ACP7413" s="60"/>
      <c r="ACQ7413" s="60"/>
      <c r="ACR7413" s="60"/>
      <c r="ACS7413" s="60"/>
      <c r="ACT7413" s="60"/>
      <c r="ACU7413" s="60"/>
      <c r="ACV7413" s="60"/>
      <c r="ACW7413" s="60"/>
      <c r="ACX7413" s="60"/>
      <c r="ACY7413" s="60">
        <v>0.97955352981889598</v>
      </c>
      <c r="ACZ7413" s="60"/>
      <c r="ADA7413" s="60"/>
      <c r="ADB7413" s="60"/>
      <c r="ADC7413" s="60"/>
      <c r="ADD7413" s="60"/>
      <c r="ADE7413" s="60"/>
    </row>
    <row r="7414" spans="760:785" x14ac:dyDescent="0.25">
      <c r="ACF7414" s="60"/>
      <c r="ACG7414" s="60"/>
      <c r="ACH7414" s="60"/>
      <c r="ACI7414" s="60"/>
      <c r="ACJ7414" s="60"/>
      <c r="ACK7414" s="60"/>
      <c r="ACL7414" s="60"/>
      <c r="ACM7414" s="60"/>
      <c r="ACN7414" s="60"/>
      <c r="ACO7414" s="60"/>
      <c r="ACP7414" s="60"/>
      <c r="ACQ7414" s="60"/>
      <c r="ACR7414" s="60"/>
      <c r="ACS7414" s="60"/>
      <c r="ACT7414" s="60"/>
      <c r="ACU7414" s="60"/>
      <c r="ACV7414" s="60"/>
      <c r="ACW7414" s="60"/>
      <c r="ACX7414" s="60"/>
      <c r="ACY7414" s="60">
        <v>0.97954684999689501</v>
      </c>
      <c r="ACZ7414" s="60"/>
      <c r="ADA7414" s="60"/>
      <c r="ADB7414" s="60"/>
      <c r="ADC7414" s="60"/>
      <c r="ADD7414" s="60"/>
      <c r="ADE7414" s="60"/>
    </row>
    <row r="7415" spans="760:785" x14ac:dyDescent="0.25">
      <c r="ACF7415" s="60"/>
      <c r="ACG7415" s="60"/>
      <c r="ACH7415" s="60"/>
      <c r="ACI7415" s="60"/>
      <c r="ACJ7415" s="60"/>
      <c r="ACK7415" s="60"/>
      <c r="ACL7415" s="60"/>
      <c r="ACM7415" s="60"/>
      <c r="ACN7415" s="60"/>
      <c r="ACO7415" s="60"/>
      <c r="ACP7415" s="60"/>
      <c r="ACQ7415" s="60"/>
      <c r="ACR7415" s="60"/>
      <c r="ACS7415" s="60"/>
      <c r="ACT7415" s="60"/>
      <c r="ACU7415" s="60"/>
      <c r="ACV7415" s="60"/>
      <c r="ACW7415" s="60"/>
      <c r="ACX7415" s="60"/>
      <c r="ACY7415" s="60">
        <v>0.97954251482069299</v>
      </c>
      <c r="ACZ7415" s="60"/>
      <c r="ADA7415" s="60"/>
      <c r="ADB7415" s="60"/>
      <c r="ADC7415" s="60"/>
      <c r="ADD7415" s="60"/>
      <c r="ADE7415" s="60"/>
    </row>
    <row r="7416" spans="760:785" x14ac:dyDescent="0.25">
      <c r="ACF7416" s="60"/>
      <c r="ACG7416" s="60"/>
      <c r="ACH7416" s="60"/>
      <c r="ACI7416" s="60"/>
      <c r="ACJ7416" s="60"/>
      <c r="ACK7416" s="60"/>
      <c r="ACL7416" s="60"/>
      <c r="ACM7416" s="60"/>
      <c r="ACN7416" s="60"/>
      <c r="ACO7416" s="60"/>
      <c r="ACP7416" s="60"/>
      <c r="ACQ7416" s="60"/>
      <c r="ACR7416" s="60"/>
      <c r="ACS7416" s="60"/>
      <c r="ACT7416" s="60"/>
      <c r="ACU7416" s="60"/>
      <c r="ACV7416" s="60"/>
      <c r="ACW7416" s="60"/>
      <c r="ACX7416" s="60"/>
      <c r="ACY7416" s="60">
        <v>0.97954126429479405</v>
      </c>
      <c r="ACZ7416" s="60"/>
      <c r="ADA7416" s="60"/>
      <c r="ADB7416" s="60"/>
      <c r="ADC7416" s="60"/>
      <c r="ADD7416" s="60"/>
      <c r="ADE7416" s="60"/>
    </row>
    <row r="7417" spans="760:785" x14ac:dyDescent="0.25">
      <c r="ACF7417" s="60"/>
      <c r="ACG7417" s="60"/>
      <c r="ACH7417" s="60"/>
      <c r="ACI7417" s="60"/>
      <c r="ACJ7417" s="60"/>
      <c r="ACK7417" s="60"/>
      <c r="ACL7417" s="60"/>
      <c r="ACM7417" s="60"/>
      <c r="ACN7417" s="60"/>
      <c r="ACO7417" s="60"/>
      <c r="ACP7417" s="60"/>
      <c r="ACQ7417" s="60"/>
      <c r="ACR7417" s="60"/>
      <c r="ACS7417" s="60"/>
      <c r="ACT7417" s="60"/>
      <c r="ACU7417" s="60"/>
      <c r="ACV7417" s="60"/>
      <c r="ACW7417" s="60"/>
      <c r="ACX7417" s="60"/>
      <c r="ACY7417" s="60">
        <v>0.97953454087201297</v>
      </c>
      <c r="ACZ7417" s="60"/>
      <c r="ADA7417" s="60"/>
      <c r="ADB7417" s="60"/>
      <c r="ADC7417" s="60"/>
      <c r="ADD7417" s="60"/>
      <c r="ADE7417" s="60"/>
    </row>
    <row r="7418" spans="760:785" x14ac:dyDescent="0.25">
      <c r="ACF7418" s="60"/>
      <c r="ACG7418" s="60"/>
      <c r="ACH7418" s="60"/>
      <c r="ACI7418" s="60"/>
      <c r="ACJ7418" s="60"/>
      <c r="ACK7418" s="60"/>
      <c r="ACL7418" s="60"/>
      <c r="ACM7418" s="60"/>
      <c r="ACN7418" s="60"/>
      <c r="ACO7418" s="60"/>
      <c r="ACP7418" s="60"/>
      <c r="ACQ7418" s="60"/>
      <c r="ACR7418" s="60"/>
      <c r="ACS7418" s="60"/>
      <c r="ACT7418" s="60"/>
      <c r="ACU7418" s="60"/>
      <c r="ACV7418" s="60"/>
      <c r="ACW7418" s="60"/>
      <c r="ACX7418" s="60"/>
      <c r="ACY7418" s="60">
        <v>0.97953413275954804</v>
      </c>
      <c r="ACZ7418" s="60"/>
      <c r="ADA7418" s="60"/>
      <c r="ADB7418" s="60"/>
      <c r="ADC7418" s="60"/>
      <c r="ADD7418" s="60"/>
      <c r="ADE7418" s="60"/>
    </row>
    <row r="7419" spans="760:785" x14ac:dyDescent="0.25">
      <c r="ACF7419" s="60"/>
      <c r="ACG7419" s="60"/>
      <c r="ACH7419" s="60"/>
      <c r="ACI7419" s="60"/>
      <c r="ACJ7419" s="60"/>
      <c r="ACK7419" s="60"/>
      <c r="ACL7419" s="60"/>
      <c r="ACM7419" s="60"/>
      <c r="ACN7419" s="60"/>
      <c r="ACO7419" s="60"/>
      <c r="ACP7419" s="60"/>
      <c r="ACQ7419" s="60"/>
      <c r="ACR7419" s="60"/>
      <c r="ACS7419" s="60"/>
      <c r="ACT7419" s="60"/>
      <c r="ACU7419" s="60"/>
      <c r="ACV7419" s="60"/>
      <c r="ACW7419" s="60"/>
      <c r="ACX7419" s="60"/>
      <c r="ACY7419" s="60">
        <v>0.97953271944322495</v>
      </c>
      <c r="ACZ7419" s="60"/>
      <c r="ADA7419" s="60"/>
      <c r="ADB7419" s="60"/>
      <c r="ADC7419" s="60"/>
      <c r="ADD7419" s="60"/>
      <c r="ADE7419" s="60"/>
    </row>
    <row r="7420" spans="760:785" x14ac:dyDescent="0.25">
      <c r="ACF7420" s="60"/>
      <c r="ACG7420" s="60"/>
      <c r="ACH7420" s="60"/>
      <c r="ACI7420" s="60"/>
      <c r="ACJ7420" s="60"/>
      <c r="ACK7420" s="60"/>
      <c r="ACL7420" s="60"/>
      <c r="ACM7420" s="60"/>
      <c r="ACN7420" s="60"/>
      <c r="ACO7420" s="60"/>
      <c r="ACP7420" s="60"/>
      <c r="ACQ7420" s="60"/>
      <c r="ACR7420" s="60"/>
      <c r="ACS7420" s="60"/>
      <c r="ACT7420" s="60"/>
      <c r="ACU7420" s="60"/>
      <c r="ACV7420" s="60"/>
      <c r="ACW7420" s="60"/>
      <c r="ACX7420" s="60"/>
      <c r="ACY7420" s="60">
        <v>0.97951246794325997</v>
      </c>
      <c r="ACZ7420" s="60"/>
      <c r="ADA7420" s="60"/>
      <c r="ADB7420" s="60"/>
      <c r="ADC7420" s="60"/>
      <c r="ADD7420" s="60"/>
      <c r="ADE7420" s="60"/>
    </row>
    <row r="7421" spans="760:785" x14ac:dyDescent="0.25">
      <c r="ACF7421" s="60"/>
      <c r="ACG7421" s="60"/>
      <c r="ACH7421" s="60"/>
      <c r="ACI7421" s="60"/>
      <c r="ACJ7421" s="60"/>
      <c r="ACK7421" s="60"/>
      <c r="ACL7421" s="60"/>
      <c r="ACM7421" s="60"/>
      <c r="ACN7421" s="60"/>
      <c r="ACO7421" s="60"/>
      <c r="ACP7421" s="60"/>
      <c r="ACQ7421" s="60"/>
      <c r="ACR7421" s="60"/>
      <c r="ACS7421" s="60"/>
      <c r="ACT7421" s="60"/>
      <c r="ACU7421" s="60"/>
      <c r="ACV7421" s="60"/>
      <c r="ACW7421" s="60"/>
      <c r="ACX7421" s="60"/>
      <c r="ACY7421" s="60">
        <v>0.97950284853642</v>
      </c>
      <c r="ACZ7421" s="60"/>
      <c r="ADA7421" s="60"/>
      <c r="ADB7421" s="60"/>
      <c r="ADC7421" s="60"/>
      <c r="ADD7421" s="60"/>
      <c r="ADE7421" s="60"/>
    </row>
    <row r="7422" spans="760:785" x14ac:dyDescent="0.25">
      <c r="ACF7422" s="60"/>
      <c r="ACG7422" s="60"/>
      <c r="ACH7422" s="60"/>
      <c r="ACI7422" s="60"/>
      <c r="ACJ7422" s="60"/>
      <c r="ACK7422" s="60"/>
      <c r="ACL7422" s="60"/>
      <c r="ACM7422" s="60"/>
      <c r="ACN7422" s="60"/>
      <c r="ACO7422" s="60"/>
      <c r="ACP7422" s="60"/>
      <c r="ACQ7422" s="60"/>
      <c r="ACR7422" s="60"/>
      <c r="ACS7422" s="60"/>
      <c r="ACT7422" s="60"/>
      <c r="ACU7422" s="60"/>
      <c r="ACV7422" s="60"/>
      <c r="ACW7422" s="60"/>
      <c r="ACX7422" s="60"/>
      <c r="ACY7422" s="60">
        <v>0.97947682670535696</v>
      </c>
      <c r="ACZ7422" s="60"/>
      <c r="ADA7422" s="60"/>
      <c r="ADB7422" s="60"/>
      <c r="ADC7422" s="60"/>
      <c r="ADD7422" s="60"/>
      <c r="ADE7422" s="60"/>
    </row>
    <row r="7423" spans="760:785" x14ac:dyDescent="0.25">
      <c r="ACF7423" s="60"/>
      <c r="ACG7423" s="60"/>
      <c r="ACH7423" s="60"/>
      <c r="ACI7423" s="60"/>
      <c r="ACJ7423" s="60"/>
      <c r="ACK7423" s="60"/>
      <c r="ACL7423" s="60"/>
      <c r="ACM7423" s="60"/>
      <c r="ACN7423" s="60"/>
      <c r="ACO7423" s="60"/>
      <c r="ACP7423" s="60"/>
      <c r="ACQ7423" s="60"/>
      <c r="ACR7423" s="60"/>
      <c r="ACS7423" s="60"/>
      <c r="ACT7423" s="60"/>
      <c r="ACU7423" s="60"/>
      <c r="ACV7423" s="60"/>
      <c r="ACW7423" s="60"/>
      <c r="ACX7423" s="60"/>
      <c r="ACY7423" s="60">
        <v>0.979475224178186</v>
      </c>
      <c r="ACZ7423" s="60"/>
      <c r="ADA7423" s="60"/>
      <c r="ADB7423" s="60"/>
      <c r="ADC7423" s="60"/>
      <c r="ADD7423" s="60"/>
      <c r="ADE7423" s="60"/>
    </row>
    <row r="7424" spans="760:785" x14ac:dyDescent="0.25">
      <c r="ACF7424" s="60"/>
      <c r="ACG7424" s="60"/>
      <c r="ACH7424" s="60"/>
      <c r="ACI7424" s="60"/>
      <c r="ACJ7424" s="60"/>
      <c r="ACK7424" s="60"/>
      <c r="ACL7424" s="60"/>
      <c r="ACM7424" s="60"/>
      <c r="ACN7424" s="60"/>
      <c r="ACO7424" s="60"/>
      <c r="ACP7424" s="60"/>
      <c r="ACQ7424" s="60"/>
      <c r="ACR7424" s="60"/>
      <c r="ACS7424" s="60"/>
      <c r="ACT7424" s="60"/>
      <c r="ACU7424" s="60"/>
      <c r="ACV7424" s="60"/>
      <c r="ACW7424" s="60"/>
      <c r="ACX7424" s="60"/>
      <c r="ACY7424" s="60">
        <v>0.97947406984815699</v>
      </c>
      <c r="ACZ7424" s="60"/>
      <c r="ADA7424" s="60"/>
      <c r="ADB7424" s="60"/>
      <c r="ADC7424" s="60"/>
      <c r="ADD7424" s="60"/>
      <c r="ADE7424" s="60"/>
    </row>
    <row r="7425" spans="760:785" x14ac:dyDescent="0.25">
      <c r="ACF7425" s="60"/>
      <c r="ACG7425" s="60"/>
      <c r="ACH7425" s="60"/>
      <c r="ACI7425" s="60"/>
      <c r="ACJ7425" s="60"/>
      <c r="ACK7425" s="60"/>
      <c r="ACL7425" s="60"/>
      <c r="ACM7425" s="60"/>
      <c r="ACN7425" s="60"/>
      <c r="ACO7425" s="60"/>
      <c r="ACP7425" s="60"/>
      <c r="ACQ7425" s="60"/>
      <c r="ACR7425" s="60"/>
      <c r="ACS7425" s="60"/>
      <c r="ACT7425" s="60"/>
      <c r="ACU7425" s="60"/>
      <c r="ACV7425" s="60"/>
      <c r="ACW7425" s="60"/>
      <c r="ACX7425" s="60"/>
      <c r="ACY7425" s="60">
        <v>0.97946457456330605</v>
      </c>
      <c r="ACZ7425" s="60"/>
      <c r="ADA7425" s="60"/>
      <c r="ADB7425" s="60"/>
      <c r="ADC7425" s="60"/>
      <c r="ADD7425" s="60"/>
      <c r="ADE7425" s="60"/>
    </row>
    <row r="7426" spans="760:785" x14ac:dyDescent="0.25">
      <c r="ACF7426" s="60"/>
      <c r="ACG7426" s="60"/>
      <c r="ACH7426" s="60"/>
      <c r="ACI7426" s="60"/>
      <c r="ACJ7426" s="60"/>
      <c r="ACK7426" s="60"/>
      <c r="ACL7426" s="60"/>
      <c r="ACM7426" s="60"/>
      <c r="ACN7426" s="60"/>
      <c r="ACO7426" s="60"/>
      <c r="ACP7426" s="60"/>
      <c r="ACQ7426" s="60"/>
      <c r="ACR7426" s="60"/>
      <c r="ACS7426" s="60"/>
      <c r="ACT7426" s="60"/>
      <c r="ACU7426" s="60"/>
      <c r="ACV7426" s="60"/>
      <c r="ACW7426" s="60"/>
      <c r="ACX7426" s="60"/>
      <c r="ACY7426" s="60">
        <v>0.97945543447908501</v>
      </c>
      <c r="ACZ7426" s="60"/>
      <c r="ADA7426" s="60"/>
      <c r="ADB7426" s="60"/>
      <c r="ADC7426" s="60"/>
      <c r="ADD7426" s="60"/>
      <c r="ADE7426" s="60"/>
    </row>
    <row r="7427" spans="760:785" x14ac:dyDescent="0.25">
      <c r="ACF7427" s="60"/>
      <c r="ACG7427" s="60"/>
      <c r="ACH7427" s="60"/>
      <c r="ACI7427" s="60"/>
      <c r="ACJ7427" s="60"/>
      <c r="ACK7427" s="60"/>
      <c r="ACL7427" s="60"/>
      <c r="ACM7427" s="60"/>
      <c r="ACN7427" s="60"/>
      <c r="ACO7427" s="60"/>
      <c r="ACP7427" s="60"/>
      <c r="ACQ7427" s="60"/>
      <c r="ACR7427" s="60"/>
      <c r="ACS7427" s="60"/>
      <c r="ACT7427" s="60"/>
      <c r="ACU7427" s="60"/>
      <c r="ACV7427" s="60"/>
      <c r="ACW7427" s="60"/>
      <c r="ACX7427" s="60"/>
      <c r="ACY7427" s="60">
        <v>0.97945034013127097</v>
      </c>
      <c r="ACZ7427" s="60"/>
      <c r="ADA7427" s="60"/>
      <c r="ADB7427" s="60"/>
      <c r="ADC7427" s="60"/>
      <c r="ADD7427" s="60"/>
      <c r="ADE7427" s="60"/>
    </row>
    <row r="7428" spans="760:785" x14ac:dyDescent="0.25">
      <c r="ACF7428" s="60"/>
      <c r="ACG7428" s="60"/>
      <c r="ACH7428" s="60"/>
      <c r="ACI7428" s="60"/>
      <c r="ACJ7428" s="60"/>
      <c r="ACK7428" s="60"/>
      <c r="ACL7428" s="60"/>
      <c r="ACM7428" s="60"/>
      <c r="ACN7428" s="60"/>
      <c r="ACO7428" s="60"/>
      <c r="ACP7428" s="60"/>
      <c r="ACQ7428" s="60"/>
      <c r="ACR7428" s="60"/>
      <c r="ACS7428" s="60"/>
      <c r="ACT7428" s="60"/>
      <c r="ACU7428" s="60"/>
      <c r="ACV7428" s="60"/>
      <c r="ACW7428" s="60"/>
      <c r="ACX7428" s="60"/>
      <c r="ACY7428" s="60">
        <v>0.97944666203625297</v>
      </c>
      <c r="ACZ7428" s="60"/>
      <c r="ADA7428" s="60"/>
      <c r="ADB7428" s="60"/>
      <c r="ADC7428" s="60"/>
      <c r="ADD7428" s="60"/>
      <c r="ADE7428" s="60"/>
    </row>
    <row r="7429" spans="760:785" x14ac:dyDescent="0.25">
      <c r="ACF7429" s="60"/>
      <c r="ACG7429" s="60"/>
      <c r="ACH7429" s="60"/>
      <c r="ACI7429" s="60"/>
      <c r="ACJ7429" s="60"/>
      <c r="ACK7429" s="60"/>
      <c r="ACL7429" s="60"/>
      <c r="ACM7429" s="60"/>
      <c r="ACN7429" s="60"/>
      <c r="ACO7429" s="60"/>
      <c r="ACP7429" s="60"/>
      <c r="ACQ7429" s="60"/>
      <c r="ACR7429" s="60"/>
      <c r="ACS7429" s="60"/>
      <c r="ACT7429" s="60"/>
      <c r="ACU7429" s="60"/>
      <c r="ACV7429" s="60"/>
      <c r="ACW7429" s="60"/>
      <c r="ACX7429" s="60"/>
      <c r="ACY7429" s="60">
        <v>0.97944288095893095</v>
      </c>
      <c r="ACZ7429" s="60"/>
      <c r="ADA7429" s="60"/>
      <c r="ADB7429" s="60"/>
      <c r="ADC7429" s="60"/>
      <c r="ADD7429" s="60"/>
      <c r="ADE7429" s="60"/>
    </row>
    <row r="7430" spans="760:785" x14ac:dyDescent="0.25">
      <c r="ACF7430" s="60"/>
      <c r="ACG7430" s="60"/>
      <c r="ACH7430" s="60"/>
      <c r="ACI7430" s="60"/>
      <c r="ACJ7430" s="60"/>
      <c r="ACK7430" s="60"/>
      <c r="ACL7430" s="60"/>
      <c r="ACM7430" s="60"/>
      <c r="ACN7430" s="60"/>
      <c r="ACO7430" s="60"/>
      <c r="ACP7430" s="60"/>
      <c r="ACQ7430" s="60"/>
      <c r="ACR7430" s="60"/>
      <c r="ACS7430" s="60"/>
      <c r="ACT7430" s="60"/>
      <c r="ACU7430" s="60"/>
      <c r="ACV7430" s="60"/>
      <c r="ACW7430" s="60"/>
      <c r="ACX7430" s="60"/>
      <c r="ACY7430" s="60">
        <v>0.97944174340151802</v>
      </c>
      <c r="ACZ7430" s="60"/>
      <c r="ADA7430" s="60"/>
      <c r="ADB7430" s="60"/>
      <c r="ADC7430" s="60"/>
      <c r="ADD7430" s="60"/>
      <c r="ADE7430" s="60"/>
    </row>
    <row r="7431" spans="760:785" x14ac:dyDescent="0.25">
      <c r="ACF7431" s="60"/>
      <c r="ACG7431" s="60"/>
      <c r="ACH7431" s="60"/>
      <c r="ACI7431" s="60"/>
      <c r="ACJ7431" s="60"/>
      <c r="ACK7431" s="60"/>
      <c r="ACL7431" s="60"/>
      <c r="ACM7431" s="60"/>
      <c r="ACN7431" s="60"/>
      <c r="ACO7431" s="60"/>
      <c r="ACP7431" s="60"/>
      <c r="ACQ7431" s="60"/>
      <c r="ACR7431" s="60"/>
      <c r="ACS7431" s="60"/>
      <c r="ACT7431" s="60"/>
      <c r="ACU7431" s="60"/>
      <c r="ACV7431" s="60"/>
      <c r="ACW7431" s="60"/>
      <c r="ACX7431" s="60"/>
      <c r="ACY7431" s="60">
        <v>0.97944153082704799</v>
      </c>
      <c r="ACZ7431" s="60"/>
      <c r="ADA7431" s="60"/>
      <c r="ADB7431" s="60"/>
      <c r="ADC7431" s="60"/>
      <c r="ADD7431" s="60"/>
      <c r="ADE7431" s="60"/>
    </row>
    <row r="7432" spans="760:785" x14ac:dyDescent="0.25">
      <c r="ACF7432" s="60"/>
      <c r="ACG7432" s="60"/>
      <c r="ACH7432" s="60"/>
      <c r="ACI7432" s="60"/>
      <c r="ACJ7432" s="60"/>
      <c r="ACK7432" s="60"/>
      <c r="ACL7432" s="60"/>
      <c r="ACM7432" s="60"/>
      <c r="ACN7432" s="60"/>
      <c r="ACO7432" s="60"/>
      <c r="ACP7432" s="60"/>
      <c r="ACQ7432" s="60"/>
      <c r="ACR7432" s="60"/>
      <c r="ACS7432" s="60"/>
      <c r="ACT7432" s="60"/>
      <c r="ACU7432" s="60"/>
      <c r="ACV7432" s="60"/>
      <c r="ACW7432" s="60"/>
      <c r="ACX7432" s="60"/>
      <c r="ACY7432" s="60">
        <v>0.979436463674763</v>
      </c>
      <c r="ACZ7432" s="60"/>
      <c r="ADA7432" s="60"/>
      <c r="ADB7432" s="60"/>
      <c r="ADC7432" s="60"/>
      <c r="ADD7432" s="60"/>
      <c r="ADE7432" s="60"/>
    </row>
    <row r="7433" spans="760:785" x14ac:dyDescent="0.25">
      <c r="ACF7433" s="60"/>
      <c r="ACG7433" s="60"/>
      <c r="ACH7433" s="60"/>
      <c r="ACI7433" s="60"/>
      <c r="ACJ7433" s="60"/>
      <c r="ACK7433" s="60"/>
      <c r="ACL7433" s="60"/>
      <c r="ACM7433" s="60"/>
      <c r="ACN7433" s="60"/>
      <c r="ACO7433" s="60"/>
      <c r="ACP7433" s="60"/>
      <c r="ACQ7433" s="60"/>
      <c r="ACR7433" s="60"/>
      <c r="ACS7433" s="60"/>
      <c r="ACT7433" s="60"/>
      <c r="ACU7433" s="60"/>
      <c r="ACV7433" s="60"/>
      <c r="ACW7433" s="60"/>
      <c r="ACX7433" s="60"/>
      <c r="ACY7433" s="60">
        <v>0.97943235094092995</v>
      </c>
      <c r="ACZ7433" s="60"/>
      <c r="ADA7433" s="60"/>
      <c r="ADB7433" s="60"/>
      <c r="ADC7433" s="60"/>
      <c r="ADD7433" s="60"/>
      <c r="ADE7433" s="60"/>
    </row>
    <row r="7434" spans="760:785" x14ac:dyDescent="0.25">
      <c r="ACF7434" s="60"/>
      <c r="ACG7434" s="60"/>
      <c r="ACH7434" s="60"/>
      <c r="ACI7434" s="60"/>
      <c r="ACJ7434" s="60"/>
      <c r="ACK7434" s="60"/>
      <c r="ACL7434" s="60"/>
      <c r="ACM7434" s="60"/>
      <c r="ACN7434" s="60"/>
      <c r="ACO7434" s="60"/>
      <c r="ACP7434" s="60"/>
      <c r="ACQ7434" s="60"/>
      <c r="ACR7434" s="60"/>
      <c r="ACS7434" s="60"/>
      <c r="ACT7434" s="60"/>
      <c r="ACU7434" s="60"/>
      <c r="ACV7434" s="60"/>
      <c r="ACW7434" s="60"/>
      <c r="ACX7434" s="60"/>
      <c r="ACY7434" s="60">
        <v>0.97943192080417996</v>
      </c>
      <c r="ACZ7434" s="60"/>
      <c r="ADA7434" s="60"/>
      <c r="ADB7434" s="60"/>
      <c r="ADC7434" s="60"/>
      <c r="ADD7434" s="60"/>
      <c r="ADE7434" s="60"/>
    </row>
    <row r="7435" spans="760:785" x14ac:dyDescent="0.25">
      <c r="ACF7435" s="60"/>
      <c r="ACG7435" s="60"/>
      <c r="ACH7435" s="60"/>
      <c r="ACI7435" s="60"/>
      <c r="ACJ7435" s="60"/>
      <c r="ACK7435" s="60"/>
      <c r="ACL7435" s="60"/>
      <c r="ACM7435" s="60"/>
      <c r="ACN7435" s="60"/>
      <c r="ACO7435" s="60"/>
      <c r="ACP7435" s="60"/>
      <c r="ACQ7435" s="60"/>
      <c r="ACR7435" s="60"/>
      <c r="ACS7435" s="60"/>
      <c r="ACT7435" s="60"/>
      <c r="ACU7435" s="60"/>
      <c r="ACV7435" s="60"/>
      <c r="ACW7435" s="60"/>
      <c r="ACX7435" s="60"/>
      <c r="ACY7435" s="60">
        <v>0.979420876473446</v>
      </c>
      <c r="ACZ7435" s="60"/>
      <c r="ADA7435" s="60"/>
      <c r="ADB7435" s="60"/>
      <c r="ADC7435" s="60"/>
      <c r="ADD7435" s="60"/>
      <c r="ADE7435" s="60"/>
    </row>
    <row r="7436" spans="760:785" x14ac:dyDescent="0.25">
      <c r="ACF7436" s="60"/>
      <c r="ACG7436" s="60"/>
      <c r="ACH7436" s="60"/>
      <c r="ACI7436" s="60"/>
      <c r="ACJ7436" s="60"/>
      <c r="ACK7436" s="60"/>
      <c r="ACL7436" s="60"/>
      <c r="ACM7436" s="60"/>
      <c r="ACN7436" s="60"/>
      <c r="ACO7436" s="60"/>
      <c r="ACP7436" s="60"/>
      <c r="ACQ7436" s="60"/>
      <c r="ACR7436" s="60"/>
      <c r="ACS7436" s="60"/>
      <c r="ACT7436" s="60"/>
      <c r="ACU7436" s="60"/>
      <c r="ACV7436" s="60"/>
      <c r="ACW7436" s="60"/>
      <c r="ACX7436" s="60"/>
      <c r="ACY7436" s="60">
        <v>0.97940450715932803</v>
      </c>
      <c r="ACZ7436" s="60"/>
      <c r="ADA7436" s="60"/>
      <c r="ADB7436" s="60"/>
      <c r="ADC7436" s="60"/>
      <c r="ADD7436" s="60"/>
      <c r="ADE7436" s="60"/>
    </row>
    <row r="7437" spans="760:785" x14ac:dyDescent="0.25">
      <c r="ACF7437" s="60"/>
      <c r="ACG7437" s="60"/>
      <c r="ACH7437" s="60"/>
      <c r="ACI7437" s="60"/>
      <c r="ACJ7437" s="60"/>
      <c r="ACK7437" s="60"/>
      <c r="ACL7437" s="60"/>
      <c r="ACM7437" s="60"/>
      <c r="ACN7437" s="60"/>
      <c r="ACO7437" s="60"/>
      <c r="ACP7437" s="60"/>
      <c r="ACQ7437" s="60"/>
      <c r="ACR7437" s="60"/>
      <c r="ACS7437" s="60"/>
      <c r="ACT7437" s="60"/>
      <c r="ACU7437" s="60"/>
      <c r="ACV7437" s="60"/>
      <c r="ACW7437" s="60"/>
      <c r="ACX7437" s="60"/>
      <c r="ACY7437" s="60">
        <v>0.97940243970636798</v>
      </c>
      <c r="ACZ7437" s="60"/>
      <c r="ADA7437" s="60"/>
      <c r="ADB7437" s="60"/>
      <c r="ADC7437" s="60"/>
      <c r="ADD7437" s="60"/>
      <c r="ADE7437" s="60"/>
    </row>
    <row r="7438" spans="760:785" x14ac:dyDescent="0.25">
      <c r="ACF7438" s="60"/>
      <c r="ACG7438" s="60"/>
      <c r="ACH7438" s="60"/>
      <c r="ACI7438" s="60"/>
      <c r="ACJ7438" s="60"/>
      <c r="ACK7438" s="60"/>
      <c r="ACL7438" s="60"/>
      <c r="ACM7438" s="60"/>
      <c r="ACN7438" s="60"/>
      <c r="ACO7438" s="60"/>
      <c r="ACP7438" s="60"/>
      <c r="ACQ7438" s="60"/>
      <c r="ACR7438" s="60"/>
      <c r="ACS7438" s="60"/>
      <c r="ACT7438" s="60"/>
      <c r="ACU7438" s="60"/>
      <c r="ACV7438" s="60"/>
      <c r="ACW7438" s="60"/>
      <c r="ACX7438" s="60"/>
      <c r="ACY7438" s="60">
        <v>0.97940033435186802</v>
      </c>
      <c r="ACZ7438" s="60"/>
      <c r="ADA7438" s="60"/>
      <c r="ADB7438" s="60"/>
      <c r="ADC7438" s="60"/>
      <c r="ADD7438" s="60"/>
      <c r="ADE7438" s="60"/>
    </row>
    <row r="7439" spans="760:785" x14ac:dyDescent="0.25">
      <c r="ACF7439" s="60"/>
      <c r="ACG7439" s="60"/>
      <c r="ACH7439" s="60"/>
      <c r="ACI7439" s="60"/>
      <c r="ACJ7439" s="60"/>
      <c r="ACK7439" s="60"/>
      <c r="ACL7439" s="60"/>
      <c r="ACM7439" s="60"/>
      <c r="ACN7439" s="60"/>
      <c r="ACO7439" s="60"/>
      <c r="ACP7439" s="60"/>
      <c r="ACQ7439" s="60"/>
      <c r="ACR7439" s="60"/>
      <c r="ACS7439" s="60"/>
      <c r="ACT7439" s="60"/>
      <c r="ACU7439" s="60"/>
      <c r="ACV7439" s="60"/>
      <c r="ACW7439" s="60"/>
      <c r="ACX7439" s="60"/>
      <c r="ACY7439" s="60">
        <v>0.97939956730562605</v>
      </c>
      <c r="ACZ7439" s="60"/>
      <c r="ADA7439" s="60"/>
      <c r="ADB7439" s="60"/>
      <c r="ADC7439" s="60"/>
      <c r="ADD7439" s="60"/>
      <c r="ADE7439" s="60"/>
    </row>
    <row r="7440" spans="760:785" x14ac:dyDescent="0.25">
      <c r="ACF7440" s="60"/>
      <c r="ACG7440" s="60"/>
      <c r="ACH7440" s="60"/>
      <c r="ACI7440" s="60"/>
      <c r="ACJ7440" s="60"/>
      <c r="ACK7440" s="60"/>
      <c r="ACL7440" s="60"/>
      <c r="ACM7440" s="60"/>
      <c r="ACN7440" s="60"/>
      <c r="ACO7440" s="60"/>
      <c r="ACP7440" s="60"/>
      <c r="ACQ7440" s="60"/>
      <c r="ACR7440" s="60"/>
      <c r="ACS7440" s="60"/>
      <c r="ACT7440" s="60"/>
      <c r="ACU7440" s="60"/>
      <c r="ACV7440" s="60"/>
      <c r="ACW7440" s="60"/>
      <c r="ACX7440" s="60"/>
      <c r="ACY7440" s="60">
        <v>0.97939893152231905</v>
      </c>
      <c r="ACZ7440" s="60"/>
      <c r="ADA7440" s="60"/>
      <c r="ADB7440" s="60"/>
      <c r="ADC7440" s="60"/>
      <c r="ADD7440" s="60"/>
      <c r="ADE7440" s="60"/>
    </row>
    <row r="7441" spans="760:785" x14ac:dyDescent="0.25">
      <c r="ACF7441" s="60"/>
      <c r="ACG7441" s="60"/>
      <c r="ACH7441" s="60"/>
      <c r="ACI7441" s="60"/>
      <c r="ACJ7441" s="60"/>
      <c r="ACK7441" s="60"/>
      <c r="ACL7441" s="60"/>
      <c r="ACM7441" s="60"/>
      <c r="ACN7441" s="60"/>
      <c r="ACO7441" s="60"/>
      <c r="ACP7441" s="60"/>
      <c r="ACQ7441" s="60"/>
      <c r="ACR7441" s="60"/>
      <c r="ACS7441" s="60"/>
      <c r="ACT7441" s="60"/>
      <c r="ACU7441" s="60"/>
      <c r="ACV7441" s="60"/>
      <c r="ACW7441" s="60"/>
      <c r="ACX7441" s="60"/>
      <c r="ACY7441" s="60">
        <v>0.979382918783126</v>
      </c>
      <c r="ACZ7441" s="60"/>
      <c r="ADA7441" s="60"/>
      <c r="ADB7441" s="60"/>
      <c r="ADC7441" s="60"/>
      <c r="ADD7441" s="60"/>
      <c r="ADE7441" s="60"/>
    </row>
    <row r="7442" spans="760:785" x14ac:dyDescent="0.25">
      <c r="ACF7442" s="60"/>
      <c r="ACG7442" s="60"/>
      <c r="ACH7442" s="60"/>
      <c r="ACI7442" s="60"/>
      <c r="ACJ7442" s="60"/>
      <c r="ACK7442" s="60"/>
      <c r="ACL7442" s="60"/>
      <c r="ACM7442" s="60"/>
      <c r="ACN7442" s="60"/>
      <c r="ACO7442" s="60"/>
      <c r="ACP7442" s="60"/>
      <c r="ACQ7442" s="60"/>
      <c r="ACR7442" s="60"/>
      <c r="ACS7442" s="60"/>
      <c r="ACT7442" s="60"/>
      <c r="ACU7442" s="60"/>
      <c r="ACV7442" s="60"/>
      <c r="ACW7442" s="60"/>
      <c r="ACX7442" s="60"/>
      <c r="ACY7442" s="60">
        <v>0.97938126521886104</v>
      </c>
      <c r="ACZ7442" s="60"/>
      <c r="ADA7442" s="60"/>
      <c r="ADB7442" s="60"/>
      <c r="ADC7442" s="60"/>
      <c r="ADD7442" s="60"/>
      <c r="ADE7442" s="60"/>
    </row>
    <row r="7443" spans="760:785" x14ac:dyDescent="0.25">
      <c r="ACF7443" s="60"/>
      <c r="ACG7443" s="60"/>
      <c r="ACH7443" s="60"/>
      <c r="ACI7443" s="60"/>
      <c r="ACJ7443" s="60"/>
      <c r="ACK7443" s="60"/>
      <c r="ACL7443" s="60"/>
      <c r="ACM7443" s="60"/>
      <c r="ACN7443" s="60"/>
      <c r="ACO7443" s="60"/>
      <c r="ACP7443" s="60"/>
      <c r="ACQ7443" s="60"/>
      <c r="ACR7443" s="60"/>
      <c r="ACS7443" s="60"/>
      <c r="ACT7443" s="60"/>
      <c r="ACU7443" s="60"/>
      <c r="ACV7443" s="60"/>
      <c r="ACW7443" s="60"/>
      <c r="ACX7443" s="60"/>
      <c r="ACY7443" s="60">
        <v>0.97938056203305202</v>
      </c>
      <c r="ACZ7443" s="60"/>
      <c r="ADA7443" s="60"/>
      <c r="ADB7443" s="60"/>
      <c r="ADC7443" s="60"/>
      <c r="ADD7443" s="60"/>
      <c r="ADE7443" s="60"/>
    </row>
    <row r="7444" spans="760:785" x14ac:dyDescent="0.25">
      <c r="ACF7444" s="60"/>
      <c r="ACG7444" s="60"/>
      <c r="ACH7444" s="60"/>
      <c r="ACI7444" s="60"/>
      <c r="ACJ7444" s="60"/>
      <c r="ACK7444" s="60"/>
      <c r="ACL7444" s="60"/>
      <c r="ACM7444" s="60"/>
      <c r="ACN7444" s="60"/>
      <c r="ACO7444" s="60"/>
      <c r="ACP7444" s="60"/>
      <c r="ACQ7444" s="60"/>
      <c r="ACR7444" s="60"/>
      <c r="ACS7444" s="60"/>
      <c r="ACT7444" s="60"/>
      <c r="ACU7444" s="60"/>
      <c r="ACV7444" s="60"/>
      <c r="ACW7444" s="60"/>
      <c r="ACX7444" s="60"/>
      <c r="ACY7444" s="60">
        <v>0.97937988942392296</v>
      </c>
      <c r="ACZ7444" s="60"/>
      <c r="ADA7444" s="60"/>
      <c r="ADB7444" s="60"/>
      <c r="ADC7444" s="60"/>
      <c r="ADD7444" s="60"/>
      <c r="ADE7444" s="60"/>
    </row>
    <row r="7445" spans="760:785" x14ac:dyDescent="0.25">
      <c r="ACF7445" s="60"/>
      <c r="ACG7445" s="60"/>
      <c r="ACH7445" s="60"/>
      <c r="ACI7445" s="60"/>
      <c r="ACJ7445" s="60"/>
      <c r="ACK7445" s="60"/>
      <c r="ACL7445" s="60"/>
      <c r="ACM7445" s="60"/>
      <c r="ACN7445" s="60"/>
      <c r="ACO7445" s="60"/>
      <c r="ACP7445" s="60"/>
      <c r="ACQ7445" s="60"/>
      <c r="ACR7445" s="60"/>
      <c r="ACS7445" s="60"/>
      <c r="ACT7445" s="60"/>
      <c r="ACU7445" s="60"/>
      <c r="ACV7445" s="60"/>
      <c r="ACW7445" s="60"/>
      <c r="ACX7445" s="60"/>
      <c r="ACY7445" s="60">
        <v>0.97937680196437404</v>
      </c>
      <c r="ACZ7445" s="60"/>
      <c r="ADA7445" s="60"/>
      <c r="ADB7445" s="60"/>
      <c r="ADC7445" s="60"/>
      <c r="ADD7445" s="60"/>
      <c r="ADE7445" s="60"/>
    </row>
    <row r="7446" spans="760:785" x14ac:dyDescent="0.25">
      <c r="ACF7446" s="60"/>
      <c r="ACG7446" s="60"/>
      <c r="ACH7446" s="60"/>
      <c r="ACI7446" s="60"/>
      <c r="ACJ7446" s="60"/>
      <c r="ACK7446" s="60"/>
      <c r="ACL7446" s="60"/>
      <c r="ACM7446" s="60"/>
      <c r="ACN7446" s="60"/>
      <c r="ACO7446" s="60"/>
      <c r="ACP7446" s="60"/>
      <c r="ACQ7446" s="60"/>
      <c r="ACR7446" s="60"/>
      <c r="ACS7446" s="60"/>
      <c r="ACT7446" s="60"/>
      <c r="ACU7446" s="60"/>
      <c r="ACV7446" s="60"/>
      <c r="ACW7446" s="60"/>
      <c r="ACX7446" s="60"/>
      <c r="ACY7446" s="60">
        <v>0.97937300728176102</v>
      </c>
      <c r="ACZ7446" s="60"/>
      <c r="ADA7446" s="60"/>
      <c r="ADB7446" s="60"/>
      <c r="ADC7446" s="60"/>
      <c r="ADD7446" s="60"/>
      <c r="ADE7446" s="60"/>
    </row>
    <row r="7447" spans="760:785" x14ac:dyDescent="0.25">
      <c r="ACF7447" s="60"/>
      <c r="ACG7447" s="60"/>
      <c r="ACH7447" s="60"/>
      <c r="ACI7447" s="60"/>
      <c r="ACJ7447" s="60"/>
      <c r="ACK7447" s="60"/>
      <c r="ACL7447" s="60"/>
      <c r="ACM7447" s="60"/>
      <c r="ACN7447" s="60"/>
      <c r="ACO7447" s="60"/>
      <c r="ACP7447" s="60"/>
      <c r="ACQ7447" s="60"/>
      <c r="ACR7447" s="60"/>
      <c r="ACS7447" s="60"/>
      <c r="ACT7447" s="60"/>
      <c r="ACU7447" s="60"/>
      <c r="ACV7447" s="60"/>
      <c r="ACW7447" s="60"/>
      <c r="ACX7447" s="60"/>
      <c r="ACY7447" s="60">
        <v>0.97937284720894502</v>
      </c>
      <c r="ACZ7447" s="60"/>
      <c r="ADA7447" s="60"/>
      <c r="ADB7447" s="60"/>
      <c r="ADC7447" s="60"/>
      <c r="ADD7447" s="60"/>
      <c r="ADE7447" s="60"/>
    </row>
    <row r="7448" spans="760:785" x14ac:dyDescent="0.25">
      <c r="ACF7448" s="60"/>
      <c r="ACG7448" s="60"/>
      <c r="ACH7448" s="60"/>
      <c r="ACI7448" s="60"/>
      <c r="ACJ7448" s="60"/>
      <c r="ACK7448" s="60"/>
      <c r="ACL7448" s="60"/>
      <c r="ACM7448" s="60"/>
      <c r="ACN7448" s="60"/>
      <c r="ACO7448" s="60"/>
      <c r="ACP7448" s="60"/>
      <c r="ACQ7448" s="60"/>
      <c r="ACR7448" s="60"/>
      <c r="ACS7448" s="60"/>
      <c r="ACT7448" s="60"/>
      <c r="ACU7448" s="60"/>
      <c r="ACV7448" s="60"/>
      <c r="ACW7448" s="60"/>
      <c r="ACX7448" s="60"/>
      <c r="ACY7448" s="60">
        <v>0.97936629695025801</v>
      </c>
      <c r="ACZ7448" s="60"/>
      <c r="ADA7448" s="60"/>
      <c r="ADB7448" s="60"/>
      <c r="ADC7448" s="60"/>
      <c r="ADD7448" s="60"/>
      <c r="ADE7448" s="60"/>
    </row>
    <row r="7449" spans="760:785" x14ac:dyDescent="0.25">
      <c r="ACF7449" s="60"/>
      <c r="ACG7449" s="60"/>
      <c r="ACH7449" s="60"/>
      <c r="ACI7449" s="60"/>
      <c r="ACJ7449" s="60"/>
      <c r="ACK7449" s="60"/>
      <c r="ACL7449" s="60"/>
      <c r="ACM7449" s="60"/>
      <c r="ACN7449" s="60"/>
      <c r="ACO7449" s="60"/>
      <c r="ACP7449" s="60"/>
      <c r="ACQ7449" s="60"/>
      <c r="ACR7449" s="60"/>
      <c r="ACS7449" s="60"/>
      <c r="ACT7449" s="60"/>
      <c r="ACU7449" s="60"/>
      <c r="ACV7449" s="60"/>
      <c r="ACW7449" s="60"/>
      <c r="ACX7449" s="60"/>
      <c r="ACY7449" s="60">
        <v>0.97935278775255197</v>
      </c>
      <c r="ACZ7449" s="60"/>
      <c r="ADA7449" s="60"/>
      <c r="ADB7449" s="60"/>
      <c r="ADC7449" s="60"/>
      <c r="ADD7449" s="60"/>
      <c r="ADE7449" s="60"/>
    </row>
    <row r="7450" spans="760:785" x14ac:dyDescent="0.25">
      <c r="ACF7450" s="60"/>
      <c r="ACG7450" s="60"/>
      <c r="ACH7450" s="60"/>
      <c r="ACI7450" s="60"/>
      <c r="ACJ7450" s="60"/>
      <c r="ACK7450" s="60"/>
      <c r="ACL7450" s="60"/>
      <c r="ACM7450" s="60"/>
      <c r="ACN7450" s="60"/>
      <c r="ACO7450" s="60"/>
      <c r="ACP7450" s="60"/>
      <c r="ACQ7450" s="60"/>
      <c r="ACR7450" s="60"/>
      <c r="ACS7450" s="60"/>
      <c r="ACT7450" s="60"/>
      <c r="ACU7450" s="60"/>
      <c r="ACV7450" s="60"/>
      <c r="ACW7450" s="60"/>
      <c r="ACX7450" s="60"/>
      <c r="ACY7450" s="60">
        <v>0.97935054512990805</v>
      </c>
      <c r="ACZ7450" s="60"/>
      <c r="ADA7450" s="60"/>
      <c r="ADB7450" s="60"/>
      <c r="ADC7450" s="60"/>
      <c r="ADD7450" s="60"/>
      <c r="ADE7450" s="60"/>
    </row>
    <row r="7451" spans="760:785" x14ac:dyDescent="0.25">
      <c r="ACF7451" s="60"/>
      <c r="ACG7451" s="60"/>
      <c r="ACH7451" s="60"/>
      <c r="ACI7451" s="60"/>
      <c r="ACJ7451" s="60"/>
      <c r="ACK7451" s="60"/>
      <c r="ACL7451" s="60"/>
      <c r="ACM7451" s="60"/>
      <c r="ACN7451" s="60"/>
      <c r="ACO7451" s="60"/>
      <c r="ACP7451" s="60"/>
      <c r="ACQ7451" s="60"/>
      <c r="ACR7451" s="60"/>
      <c r="ACS7451" s="60"/>
      <c r="ACT7451" s="60"/>
      <c r="ACU7451" s="60"/>
      <c r="ACV7451" s="60"/>
      <c r="ACW7451" s="60"/>
      <c r="ACX7451" s="60"/>
      <c r="ACY7451" s="60">
        <v>0.97934370909329205</v>
      </c>
      <c r="ACZ7451" s="60"/>
      <c r="ADA7451" s="60"/>
      <c r="ADB7451" s="60"/>
      <c r="ADC7451" s="60"/>
      <c r="ADD7451" s="60"/>
      <c r="ADE7451" s="60"/>
    </row>
    <row r="7452" spans="760:785" x14ac:dyDescent="0.25">
      <c r="ACF7452" s="60"/>
      <c r="ACG7452" s="60"/>
      <c r="ACH7452" s="60"/>
      <c r="ACI7452" s="60"/>
      <c r="ACJ7452" s="60"/>
      <c r="ACK7452" s="60"/>
      <c r="ACL7452" s="60"/>
      <c r="ACM7452" s="60"/>
      <c r="ACN7452" s="60"/>
      <c r="ACO7452" s="60"/>
      <c r="ACP7452" s="60"/>
      <c r="ACQ7452" s="60"/>
      <c r="ACR7452" s="60"/>
      <c r="ACS7452" s="60"/>
      <c r="ACT7452" s="60"/>
      <c r="ACU7452" s="60"/>
      <c r="ACV7452" s="60"/>
      <c r="ACW7452" s="60"/>
      <c r="ACX7452" s="60"/>
      <c r="ACY7452" s="60">
        <v>0.97934304320238097</v>
      </c>
      <c r="ACZ7452" s="60"/>
      <c r="ADA7452" s="60"/>
      <c r="ADB7452" s="60"/>
      <c r="ADC7452" s="60"/>
      <c r="ADD7452" s="60"/>
      <c r="ADE7452" s="60"/>
    </row>
    <row r="7453" spans="760:785" x14ac:dyDescent="0.25">
      <c r="ACF7453" s="60"/>
      <c r="ACG7453" s="60"/>
      <c r="ACH7453" s="60"/>
      <c r="ACI7453" s="60"/>
      <c r="ACJ7453" s="60"/>
      <c r="ACK7453" s="60"/>
      <c r="ACL7453" s="60"/>
      <c r="ACM7453" s="60"/>
      <c r="ACN7453" s="60"/>
      <c r="ACO7453" s="60"/>
      <c r="ACP7453" s="60"/>
      <c r="ACQ7453" s="60"/>
      <c r="ACR7453" s="60"/>
      <c r="ACS7453" s="60"/>
      <c r="ACT7453" s="60"/>
      <c r="ACU7453" s="60"/>
      <c r="ACV7453" s="60"/>
      <c r="ACW7453" s="60"/>
      <c r="ACX7453" s="60"/>
      <c r="ACY7453" s="60">
        <v>0.97933787450490695</v>
      </c>
      <c r="ACZ7453" s="60"/>
      <c r="ADA7453" s="60"/>
      <c r="ADB7453" s="60"/>
      <c r="ADC7453" s="60"/>
      <c r="ADD7453" s="60"/>
      <c r="ADE7453" s="60"/>
    </row>
    <row r="7454" spans="760:785" x14ac:dyDescent="0.25">
      <c r="ACF7454" s="60"/>
      <c r="ACG7454" s="60"/>
      <c r="ACH7454" s="60"/>
      <c r="ACI7454" s="60"/>
      <c r="ACJ7454" s="60"/>
      <c r="ACK7454" s="60"/>
      <c r="ACL7454" s="60"/>
      <c r="ACM7454" s="60"/>
      <c r="ACN7454" s="60"/>
      <c r="ACO7454" s="60"/>
      <c r="ACP7454" s="60"/>
      <c r="ACQ7454" s="60"/>
      <c r="ACR7454" s="60"/>
      <c r="ACS7454" s="60"/>
      <c r="ACT7454" s="60"/>
      <c r="ACU7454" s="60"/>
      <c r="ACV7454" s="60"/>
      <c r="ACW7454" s="60"/>
      <c r="ACX7454" s="60"/>
      <c r="ACY7454" s="60">
        <v>0.97933215015129405</v>
      </c>
      <c r="ACZ7454" s="60"/>
      <c r="ADA7454" s="60"/>
      <c r="ADB7454" s="60"/>
      <c r="ADC7454" s="60"/>
      <c r="ADD7454" s="60"/>
      <c r="ADE7454" s="60"/>
    </row>
    <row r="7455" spans="760:785" x14ac:dyDescent="0.25">
      <c r="ACF7455" s="60"/>
      <c r="ACG7455" s="60"/>
      <c r="ACH7455" s="60"/>
      <c r="ACI7455" s="60"/>
      <c r="ACJ7455" s="60"/>
      <c r="ACK7455" s="60"/>
      <c r="ACL7455" s="60"/>
      <c r="ACM7455" s="60"/>
      <c r="ACN7455" s="60"/>
      <c r="ACO7455" s="60"/>
      <c r="ACP7455" s="60"/>
      <c r="ACQ7455" s="60"/>
      <c r="ACR7455" s="60"/>
      <c r="ACS7455" s="60"/>
      <c r="ACT7455" s="60"/>
      <c r="ACU7455" s="60"/>
      <c r="ACV7455" s="60"/>
      <c r="ACW7455" s="60"/>
      <c r="ACX7455" s="60"/>
      <c r="ACY7455" s="60">
        <v>0.97932793966216702</v>
      </c>
      <c r="ACZ7455" s="60"/>
      <c r="ADA7455" s="60"/>
      <c r="ADB7455" s="60"/>
      <c r="ADC7455" s="60"/>
      <c r="ADD7455" s="60"/>
      <c r="ADE7455" s="60"/>
    </row>
    <row r="7456" spans="760:785" x14ac:dyDescent="0.25">
      <c r="ACF7456" s="60"/>
      <c r="ACG7456" s="60"/>
      <c r="ACH7456" s="60"/>
      <c r="ACI7456" s="60"/>
      <c r="ACJ7456" s="60"/>
      <c r="ACK7456" s="60"/>
      <c r="ACL7456" s="60"/>
      <c r="ACM7456" s="60"/>
      <c r="ACN7456" s="60"/>
      <c r="ACO7456" s="60"/>
      <c r="ACP7456" s="60"/>
      <c r="ACQ7456" s="60"/>
      <c r="ACR7456" s="60"/>
      <c r="ACS7456" s="60"/>
      <c r="ACT7456" s="60"/>
      <c r="ACU7456" s="60"/>
      <c r="ACV7456" s="60"/>
      <c r="ACW7456" s="60"/>
      <c r="ACX7456" s="60"/>
      <c r="ACY7456" s="60">
        <v>0.97932753584471</v>
      </c>
      <c r="ACZ7456" s="60"/>
      <c r="ADA7456" s="60"/>
      <c r="ADB7456" s="60"/>
      <c r="ADC7456" s="60"/>
      <c r="ADD7456" s="60"/>
      <c r="ADE7456" s="60"/>
    </row>
    <row r="7457" spans="760:785" x14ac:dyDescent="0.25">
      <c r="ACF7457" s="60"/>
      <c r="ACG7457" s="60"/>
      <c r="ACH7457" s="60"/>
      <c r="ACI7457" s="60"/>
      <c r="ACJ7457" s="60"/>
      <c r="ACK7457" s="60"/>
      <c r="ACL7457" s="60"/>
      <c r="ACM7457" s="60"/>
      <c r="ACN7457" s="60"/>
      <c r="ACO7457" s="60"/>
      <c r="ACP7457" s="60"/>
      <c r="ACQ7457" s="60"/>
      <c r="ACR7457" s="60"/>
      <c r="ACS7457" s="60"/>
      <c r="ACT7457" s="60"/>
      <c r="ACU7457" s="60"/>
      <c r="ACV7457" s="60"/>
      <c r="ACW7457" s="60"/>
      <c r="ACX7457" s="60"/>
      <c r="ACY7457" s="60">
        <v>0.979325233776283</v>
      </c>
      <c r="ACZ7457" s="60"/>
      <c r="ADA7457" s="60"/>
      <c r="ADB7457" s="60"/>
      <c r="ADC7457" s="60"/>
      <c r="ADD7457" s="60"/>
      <c r="ADE7457" s="60"/>
    </row>
    <row r="7458" spans="760:785" x14ac:dyDescent="0.25">
      <c r="ACF7458" s="60"/>
      <c r="ACG7458" s="60"/>
      <c r="ACH7458" s="60"/>
      <c r="ACI7458" s="60"/>
      <c r="ACJ7458" s="60"/>
      <c r="ACK7458" s="60"/>
      <c r="ACL7458" s="60"/>
      <c r="ACM7458" s="60"/>
      <c r="ACN7458" s="60"/>
      <c r="ACO7458" s="60"/>
      <c r="ACP7458" s="60"/>
      <c r="ACQ7458" s="60"/>
      <c r="ACR7458" s="60"/>
      <c r="ACS7458" s="60"/>
      <c r="ACT7458" s="60"/>
      <c r="ACU7458" s="60"/>
      <c r="ACV7458" s="60"/>
      <c r="ACW7458" s="60"/>
      <c r="ACX7458" s="60"/>
      <c r="ACY7458" s="60">
        <v>0.97932233919921996</v>
      </c>
      <c r="ACZ7458" s="60"/>
      <c r="ADA7458" s="60"/>
      <c r="ADB7458" s="60"/>
      <c r="ADC7458" s="60"/>
      <c r="ADD7458" s="60"/>
      <c r="ADE7458" s="60"/>
    </row>
    <row r="7459" spans="760:785" x14ac:dyDescent="0.25">
      <c r="ACF7459" s="60"/>
      <c r="ACG7459" s="60"/>
      <c r="ACH7459" s="60"/>
      <c r="ACI7459" s="60"/>
      <c r="ACJ7459" s="60"/>
      <c r="ACK7459" s="60"/>
      <c r="ACL7459" s="60"/>
      <c r="ACM7459" s="60"/>
      <c r="ACN7459" s="60"/>
      <c r="ACO7459" s="60"/>
      <c r="ACP7459" s="60"/>
      <c r="ACQ7459" s="60"/>
      <c r="ACR7459" s="60"/>
      <c r="ACS7459" s="60"/>
      <c r="ACT7459" s="60"/>
      <c r="ACU7459" s="60"/>
      <c r="ACV7459" s="60"/>
      <c r="ACW7459" s="60"/>
      <c r="ACX7459" s="60"/>
      <c r="ACY7459" s="60">
        <v>0.97931844021667502</v>
      </c>
      <c r="ACZ7459" s="60"/>
      <c r="ADA7459" s="60"/>
      <c r="ADB7459" s="60"/>
      <c r="ADC7459" s="60"/>
      <c r="ADD7459" s="60"/>
      <c r="ADE7459" s="60"/>
    </row>
    <row r="7460" spans="760:785" x14ac:dyDescent="0.25">
      <c r="ACF7460" s="60"/>
      <c r="ACG7460" s="60"/>
      <c r="ACH7460" s="60"/>
      <c r="ACI7460" s="60"/>
      <c r="ACJ7460" s="60"/>
      <c r="ACK7460" s="60"/>
      <c r="ACL7460" s="60"/>
      <c r="ACM7460" s="60"/>
      <c r="ACN7460" s="60"/>
      <c r="ACO7460" s="60"/>
      <c r="ACP7460" s="60"/>
      <c r="ACQ7460" s="60"/>
      <c r="ACR7460" s="60"/>
      <c r="ACS7460" s="60"/>
      <c r="ACT7460" s="60"/>
      <c r="ACU7460" s="60"/>
      <c r="ACV7460" s="60"/>
      <c r="ACW7460" s="60"/>
      <c r="ACX7460" s="60"/>
      <c r="ACY7460" s="60">
        <v>0.97931537915949696</v>
      </c>
      <c r="ACZ7460" s="60"/>
      <c r="ADA7460" s="60"/>
      <c r="ADB7460" s="60"/>
      <c r="ADC7460" s="60"/>
      <c r="ADD7460" s="60"/>
      <c r="ADE7460" s="60"/>
    </row>
    <row r="7461" spans="760:785" x14ac:dyDescent="0.25">
      <c r="ACF7461" s="60"/>
      <c r="ACG7461" s="60"/>
      <c r="ACH7461" s="60"/>
      <c r="ACI7461" s="60"/>
      <c r="ACJ7461" s="60"/>
      <c r="ACK7461" s="60"/>
      <c r="ACL7461" s="60"/>
      <c r="ACM7461" s="60"/>
      <c r="ACN7461" s="60"/>
      <c r="ACO7461" s="60"/>
      <c r="ACP7461" s="60"/>
      <c r="ACQ7461" s="60"/>
      <c r="ACR7461" s="60"/>
      <c r="ACS7461" s="60"/>
      <c r="ACT7461" s="60"/>
      <c r="ACU7461" s="60"/>
      <c r="ACV7461" s="60"/>
      <c r="ACW7461" s="60"/>
      <c r="ACX7461" s="60"/>
      <c r="ACY7461" s="60">
        <v>0.97931488290545099</v>
      </c>
      <c r="ACZ7461" s="60"/>
      <c r="ADA7461" s="60"/>
      <c r="ADB7461" s="60"/>
      <c r="ADC7461" s="60"/>
      <c r="ADD7461" s="60"/>
      <c r="ADE7461" s="60"/>
    </row>
    <row r="7462" spans="760:785" x14ac:dyDescent="0.25">
      <c r="ACF7462" s="60"/>
      <c r="ACG7462" s="60"/>
      <c r="ACH7462" s="60"/>
      <c r="ACI7462" s="60"/>
      <c r="ACJ7462" s="60"/>
      <c r="ACK7462" s="60"/>
      <c r="ACL7462" s="60"/>
      <c r="ACM7462" s="60"/>
      <c r="ACN7462" s="60"/>
      <c r="ACO7462" s="60"/>
      <c r="ACP7462" s="60"/>
      <c r="ACQ7462" s="60"/>
      <c r="ACR7462" s="60"/>
      <c r="ACS7462" s="60"/>
      <c r="ACT7462" s="60"/>
      <c r="ACU7462" s="60"/>
      <c r="ACV7462" s="60"/>
      <c r="ACW7462" s="60"/>
      <c r="ACX7462" s="60"/>
      <c r="ACY7462" s="60">
        <v>0.97930528069007305</v>
      </c>
      <c r="ACZ7462" s="60"/>
      <c r="ADA7462" s="60"/>
      <c r="ADB7462" s="60"/>
      <c r="ADC7462" s="60"/>
      <c r="ADD7462" s="60"/>
      <c r="ADE7462" s="60"/>
    </row>
    <row r="7463" spans="760:785" x14ac:dyDescent="0.25">
      <c r="ACF7463" s="60"/>
      <c r="ACG7463" s="60"/>
      <c r="ACH7463" s="60"/>
      <c r="ACI7463" s="60"/>
      <c r="ACJ7463" s="60"/>
      <c r="ACK7463" s="60"/>
      <c r="ACL7463" s="60"/>
      <c r="ACM7463" s="60"/>
      <c r="ACN7463" s="60"/>
      <c r="ACO7463" s="60"/>
      <c r="ACP7463" s="60"/>
      <c r="ACQ7463" s="60"/>
      <c r="ACR7463" s="60"/>
      <c r="ACS7463" s="60"/>
      <c r="ACT7463" s="60"/>
      <c r="ACU7463" s="60"/>
      <c r="ACV7463" s="60"/>
      <c r="ACW7463" s="60"/>
      <c r="ACX7463" s="60"/>
      <c r="ACY7463" s="60">
        <v>0.97930447875815696</v>
      </c>
      <c r="ACZ7463" s="60"/>
      <c r="ADA7463" s="60"/>
      <c r="ADB7463" s="60"/>
      <c r="ADC7463" s="60"/>
      <c r="ADD7463" s="60"/>
      <c r="ADE7463" s="60"/>
    </row>
    <row r="7464" spans="760:785" x14ac:dyDescent="0.25">
      <c r="ACF7464" s="60"/>
      <c r="ACG7464" s="60"/>
      <c r="ACH7464" s="60"/>
      <c r="ACI7464" s="60"/>
      <c r="ACJ7464" s="60"/>
      <c r="ACK7464" s="60"/>
      <c r="ACL7464" s="60"/>
      <c r="ACM7464" s="60"/>
      <c r="ACN7464" s="60"/>
      <c r="ACO7464" s="60"/>
      <c r="ACP7464" s="60"/>
      <c r="ACQ7464" s="60"/>
      <c r="ACR7464" s="60"/>
      <c r="ACS7464" s="60"/>
      <c r="ACT7464" s="60"/>
      <c r="ACU7464" s="60"/>
      <c r="ACV7464" s="60"/>
      <c r="ACW7464" s="60"/>
      <c r="ACX7464" s="60"/>
      <c r="ACY7464" s="60">
        <v>0.97930217531612296</v>
      </c>
      <c r="ACZ7464" s="60"/>
      <c r="ADA7464" s="60"/>
      <c r="ADB7464" s="60"/>
      <c r="ADC7464" s="60"/>
      <c r="ADD7464" s="60"/>
      <c r="ADE7464" s="60"/>
    </row>
    <row r="7465" spans="760:785" x14ac:dyDescent="0.25">
      <c r="ACF7465" s="60"/>
      <c r="ACG7465" s="60"/>
      <c r="ACH7465" s="60"/>
      <c r="ACI7465" s="60"/>
      <c r="ACJ7465" s="60"/>
      <c r="ACK7465" s="60"/>
      <c r="ACL7465" s="60"/>
      <c r="ACM7465" s="60"/>
      <c r="ACN7465" s="60"/>
      <c r="ACO7465" s="60"/>
      <c r="ACP7465" s="60"/>
      <c r="ACQ7465" s="60"/>
      <c r="ACR7465" s="60"/>
      <c r="ACS7465" s="60"/>
      <c r="ACT7465" s="60"/>
      <c r="ACU7465" s="60"/>
      <c r="ACV7465" s="60"/>
      <c r="ACW7465" s="60"/>
      <c r="ACX7465" s="60"/>
      <c r="ACY7465" s="60">
        <v>0.97927023937749502</v>
      </c>
      <c r="ACZ7465" s="60"/>
      <c r="ADA7465" s="60"/>
      <c r="ADB7465" s="60"/>
      <c r="ADC7465" s="60"/>
      <c r="ADD7465" s="60"/>
      <c r="ADE7465" s="60"/>
    </row>
    <row r="7466" spans="760:785" x14ac:dyDescent="0.25">
      <c r="ACF7466" s="60"/>
      <c r="ACG7466" s="60"/>
      <c r="ACH7466" s="60"/>
      <c r="ACI7466" s="60"/>
      <c r="ACJ7466" s="60"/>
      <c r="ACK7466" s="60"/>
      <c r="ACL7466" s="60"/>
      <c r="ACM7466" s="60"/>
      <c r="ACN7466" s="60"/>
      <c r="ACO7466" s="60"/>
      <c r="ACP7466" s="60"/>
      <c r="ACQ7466" s="60"/>
      <c r="ACR7466" s="60"/>
      <c r="ACS7466" s="60"/>
      <c r="ACT7466" s="60"/>
      <c r="ACU7466" s="60"/>
      <c r="ACV7466" s="60"/>
      <c r="ACW7466" s="60"/>
      <c r="ACX7466" s="60"/>
      <c r="ACY7466" s="60">
        <v>0.97926903878229499</v>
      </c>
      <c r="ACZ7466" s="60"/>
      <c r="ADA7466" s="60"/>
      <c r="ADB7466" s="60"/>
      <c r="ADC7466" s="60"/>
      <c r="ADD7466" s="60"/>
      <c r="ADE7466" s="60"/>
    </row>
    <row r="7467" spans="760:785" x14ac:dyDescent="0.25">
      <c r="ACF7467" s="60"/>
      <c r="ACG7467" s="60"/>
      <c r="ACH7467" s="60"/>
      <c r="ACI7467" s="60"/>
      <c r="ACJ7467" s="60"/>
      <c r="ACK7467" s="60"/>
      <c r="ACL7467" s="60"/>
      <c r="ACM7467" s="60"/>
      <c r="ACN7467" s="60"/>
      <c r="ACO7467" s="60"/>
      <c r="ACP7467" s="60"/>
      <c r="ACQ7467" s="60"/>
      <c r="ACR7467" s="60"/>
      <c r="ACS7467" s="60"/>
      <c r="ACT7467" s="60"/>
      <c r="ACU7467" s="60"/>
      <c r="ACV7467" s="60"/>
      <c r="ACW7467" s="60"/>
      <c r="ACX7467" s="60"/>
      <c r="ACY7467" s="60">
        <v>0.97925312655110297</v>
      </c>
      <c r="ACZ7467" s="60"/>
      <c r="ADA7467" s="60"/>
      <c r="ADB7467" s="60"/>
      <c r="ADC7467" s="60"/>
      <c r="ADD7467" s="60"/>
      <c r="ADE7467" s="60"/>
    </row>
    <row r="7468" spans="760:785" x14ac:dyDescent="0.25">
      <c r="ACF7468" s="60"/>
      <c r="ACG7468" s="60"/>
      <c r="ACH7468" s="60"/>
      <c r="ACI7468" s="60"/>
      <c r="ACJ7468" s="60"/>
      <c r="ACK7468" s="60"/>
      <c r="ACL7468" s="60"/>
      <c r="ACM7468" s="60"/>
      <c r="ACN7468" s="60"/>
      <c r="ACO7468" s="60"/>
      <c r="ACP7468" s="60"/>
      <c r="ACQ7468" s="60"/>
      <c r="ACR7468" s="60"/>
      <c r="ACS7468" s="60"/>
      <c r="ACT7468" s="60"/>
      <c r="ACU7468" s="60"/>
      <c r="ACV7468" s="60"/>
      <c r="ACW7468" s="60"/>
      <c r="ACX7468" s="60"/>
      <c r="ACY7468" s="60">
        <v>0.979249783235557</v>
      </c>
      <c r="ACZ7468" s="60"/>
      <c r="ADA7468" s="60"/>
      <c r="ADB7468" s="60"/>
      <c r="ADC7468" s="60"/>
      <c r="ADD7468" s="60"/>
      <c r="ADE7468" s="60"/>
    </row>
    <row r="7469" spans="760:785" x14ac:dyDescent="0.25">
      <c r="ACF7469" s="60"/>
      <c r="ACG7469" s="60"/>
      <c r="ACH7469" s="60"/>
      <c r="ACI7469" s="60"/>
      <c r="ACJ7469" s="60"/>
      <c r="ACK7469" s="60"/>
      <c r="ACL7469" s="60"/>
      <c r="ACM7469" s="60"/>
      <c r="ACN7469" s="60"/>
      <c r="ACO7469" s="60"/>
      <c r="ACP7469" s="60"/>
      <c r="ACQ7469" s="60"/>
      <c r="ACR7469" s="60"/>
      <c r="ACS7469" s="60"/>
      <c r="ACT7469" s="60"/>
      <c r="ACU7469" s="60"/>
      <c r="ACV7469" s="60"/>
      <c r="ACW7469" s="60"/>
      <c r="ACX7469" s="60"/>
      <c r="ACY7469" s="60">
        <v>0.979243212221237</v>
      </c>
      <c r="ACZ7469" s="60"/>
      <c r="ADA7469" s="60"/>
      <c r="ADB7469" s="60"/>
      <c r="ADC7469" s="60"/>
      <c r="ADD7469" s="60"/>
      <c r="ADE7469" s="60"/>
    </row>
    <row r="7470" spans="760:785" x14ac:dyDescent="0.25">
      <c r="ACF7470" s="60"/>
      <c r="ACG7470" s="60"/>
      <c r="ACH7470" s="60"/>
      <c r="ACI7470" s="60"/>
      <c r="ACJ7470" s="60"/>
      <c r="ACK7470" s="60"/>
      <c r="ACL7470" s="60"/>
      <c r="ACM7470" s="60"/>
      <c r="ACN7470" s="60"/>
      <c r="ACO7470" s="60"/>
      <c r="ACP7470" s="60"/>
      <c r="ACQ7470" s="60"/>
      <c r="ACR7470" s="60"/>
      <c r="ACS7470" s="60"/>
      <c r="ACT7470" s="60"/>
      <c r="ACU7470" s="60"/>
      <c r="ACV7470" s="60"/>
      <c r="ACW7470" s="60"/>
      <c r="ACX7470" s="60"/>
      <c r="ACY7470" s="60">
        <v>0.979236918603547</v>
      </c>
      <c r="ACZ7470" s="60"/>
      <c r="ADA7470" s="60"/>
      <c r="ADB7470" s="60"/>
      <c r="ADC7470" s="60"/>
      <c r="ADD7470" s="60"/>
      <c r="ADE7470" s="60"/>
    </row>
    <row r="7471" spans="760:785" x14ac:dyDescent="0.25">
      <c r="ACF7471" s="60"/>
      <c r="ACG7471" s="60"/>
      <c r="ACH7471" s="60"/>
      <c r="ACI7471" s="60"/>
      <c r="ACJ7471" s="60"/>
      <c r="ACK7471" s="60"/>
      <c r="ACL7471" s="60"/>
      <c r="ACM7471" s="60"/>
      <c r="ACN7471" s="60"/>
      <c r="ACO7471" s="60"/>
      <c r="ACP7471" s="60"/>
      <c r="ACQ7471" s="60"/>
      <c r="ACR7471" s="60"/>
      <c r="ACS7471" s="60"/>
      <c r="ACT7471" s="60"/>
      <c r="ACU7471" s="60"/>
      <c r="ACV7471" s="60"/>
      <c r="ACW7471" s="60"/>
      <c r="ACX7471" s="60"/>
      <c r="ACY7471" s="60">
        <v>0.97922686151825</v>
      </c>
      <c r="ACZ7471" s="60"/>
      <c r="ADA7471" s="60"/>
      <c r="ADB7471" s="60"/>
      <c r="ADC7471" s="60"/>
      <c r="ADD7471" s="60"/>
      <c r="ADE7471" s="60"/>
    </row>
    <row r="7472" spans="760:785" x14ac:dyDescent="0.25">
      <c r="ACF7472" s="60"/>
      <c r="ACG7472" s="60"/>
      <c r="ACH7472" s="60"/>
      <c r="ACI7472" s="60"/>
      <c r="ACJ7472" s="60"/>
      <c r="ACK7472" s="60"/>
      <c r="ACL7472" s="60"/>
      <c r="ACM7472" s="60"/>
      <c r="ACN7472" s="60"/>
      <c r="ACO7472" s="60"/>
      <c r="ACP7472" s="60"/>
      <c r="ACQ7472" s="60"/>
      <c r="ACR7472" s="60"/>
      <c r="ACS7472" s="60"/>
      <c r="ACT7472" s="60"/>
      <c r="ACU7472" s="60"/>
      <c r="ACV7472" s="60"/>
      <c r="ACW7472" s="60"/>
      <c r="ACX7472" s="60"/>
      <c r="ACY7472" s="60">
        <v>0.97921735081817196</v>
      </c>
      <c r="ACZ7472" s="60"/>
      <c r="ADA7472" s="60"/>
      <c r="ADB7472" s="60"/>
      <c r="ADC7472" s="60"/>
      <c r="ADD7472" s="60"/>
      <c r="ADE7472" s="60"/>
    </row>
    <row r="7473" spans="760:785" x14ac:dyDescent="0.25">
      <c r="ACF7473" s="60"/>
      <c r="ACG7473" s="60"/>
      <c r="ACH7473" s="60"/>
      <c r="ACI7473" s="60"/>
      <c r="ACJ7473" s="60"/>
      <c r="ACK7473" s="60"/>
      <c r="ACL7473" s="60"/>
      <c r="ACM7473" s="60"/>
      <c r="ACN7473" s="60"/>
      <c r="ACO7473" s="60"/>
      <c r="ACP7473" s="60"/>
      <c r="ACQ7473" s="60"/>
      <c r="ACR7473" s="60"/>
      <c r="ACS7473" s="60"/>
      <c r="ACT7473" s="60"/>
      <c r="ACU7473" s="60"/>
      <c r="ACV7473" s="60"/>
      <c r="ACW7473" s="60"/>
      <c r="ACX7473" s="60"/>
      <c r="ACY7473" s="60">
        <v>0.97921482038349505</v>
      </c>
      <c r="ACZ7473" s="60"/>
      <c r="ADA7473" s="60"/>
      <c r="ADB7473" s="60"/>
      <c r="ADC7473" s="60"/>
      <c r="ADD7473" s="60"/>
      <c r="ADE7473" s="60"/>
    </row>
    <row r="7474" spans="760:785" x14ac:dyDescent="0.25">
      <c r="ACF7474" s="60"/>
      <c r="ACG7474" s="60"/>
      <c r="ACH7474" s="60"/>
      <c r="ACI7474" s="60"/>
      <c r="ACJ7474" s="60"/>
      <c r="ACK7474" s="60"/>
      <c r="ACL7474" s="60"/>
      <c r="ACM7474" s="60"/>
      <c r="ACN7474" s="60"/>
      <c r="ACO7474" s="60"/>
      <c r="ACP7474" s="60"/>
      <c r="ACQ7474" s="60"/>
      <c r="ACR7474" s="60"/>
      <c r="ACS7474" s="60"/>
      <c r="ACT7474" s="60"/>
      <c r="ACU7474" s="60"/>
      <c r="ACV7474" s="60"/>
      <c r="ACW7474" s="60"/>
      <c r="ACX7474" s="60"/>
      <c r="ACY7474" s="60">
        <v>0.97920718801864004</v>
      </c>
      <c r="ACZ7474" s="60"/>
      <c r="ADA7474" s="60"/>
      <c r="ADB7474" s="60"/>
      <c r="ADC7474" s="60"/>
      <c r="ADD7474" s="60"/>
      <c r="ADE7474" s="60"/>
    </row>
    <row r="7475" spans="760:785" x14ac:dyDescent="0.25">
      <c r="ACF7475" s="60"/>
      <c r="ACG7475" s="60"/>
      <c r="ACH7475" s="60"/>
      <c r="ACI7475" s="60"/>
      <c r="ACJ7475" s="60"/>
      <c r="ACK7475" s="60"/>
      <c r="ACL7475" s="60"/>
      <c r="ACM7475" s="60"/>
      <c r="ACN7475" s="60"/>
      <c r="ACO7475" s="60"/>
      <c r="ACP7475" s="60"/>
      <c r="ACQ7475" s="60"/>
      <c r="ACR7475" s="60"/>
      <c r="ACS7475" s="60"/>
      <c r="ACT7475" s="60"/>
      <c r="ACU7475" s="60"/>
      <c r="ACV7475" s="60"/>
      <c r="ACW7475" s="60"/>
      <c r="ACX7475" s="60"/>
      <c r="ACY7475" s="60">
        <v>0.97920103123578905</v>
      </c>
      <c r="ACZ7475" s="60"/>
      <c r="ADA7475" s="60"/>
      <c r="ADB7475" s="60"/>
      <c r="ADC7475" s="60"/>
      <c r="ADD7475" s="60"/>
      <c r="ADE7475" s="60"/>
    </row>
    <row r="7476" spans="760:785" x14ac:dyDescent="0.25">
      <c r="ACF7476" s="60"/>
      <c r="ACG7476" s="60"/>
      <c r="ACH7476" s="60"/>
      <c r="ACI7476" s="60"/>
      <c r="ACJ7476" s="60"/>
      <c r="ACK7476" s="60"/>
      <c r="ACL7476" s="60"/>
      <c r="ACM7476" s="60"/>
      <c r="ACN7476" s="60"/>
      <c r="ACO7476" s="60"/>
      <c r="ACP7476" s="60"/>
      <c r="ACQ7476" s="60"/>
      <c r="ACR7476" s="60"/>
      <c r="ACS7476" s="60"/>
      <c r="ACT7476" s="60"/>
      <c r="ACU7476" s="60"/>
      <c r="ACV7476" s="60"/>
      <c r="ACW7476" s="60"/>
      <c r="ACX7476" s="60"/>
      <c r="ACY7476" s="60">
        <v>0.97920079681333005</v>
      </c>
      <c r="ACZ7476" s="60"/>
      <c r="ADA7476" s="60"/>
      <c r="ADB7476" s="60"/>
      <c r="ADC7476" s="60"/>
      <c r="ADD7476" s="60"/>
      <c r="ADE7476" s="60"/>
    </row>
    <row r="7477" spans="760:785" x14ac:dyDescent="0.25">
      <c r="ACF7477" s="60"/>
      <c r="ACG7477" s="60"/>
      <c r="ACH7477" s="60"/>
      <c r="ACI7477" s="60"/>
      <c r="ACJ7477" s="60"/>
      <c r="ACK7477" s="60"/>
      <c r="ACL7477" s="60"/>
      <c r="ACM7477" s="60"/>
      <c r="ACN7477" s="60"/>
      <c r="ACO7477" s="60"/>
      <c r="ACP7477" s="60"/>
      <c r="ACQ7477" s="60"/>
      <c r="ACR7477" s="60"/>
      <c r="ACS7477" s="60"/>
      <c r="ACT7477" s="60"/>
      <c r="ACU7477" s="60"/>
      <c r="ACV7477" s="60"/>
      <c r="ACW7477" s="60"/>
      <c r="ACX7477" s="60"/>
      <c r="ACY7477" s="60">
        <v>0.97920029346941895</v>
      </c>
      <c r="ACZ7477" s="60"/>
      <c r="ADA7477" s="60"/>
      <c r="ADB7477" s="60"/>
      <c r="ADC7477" s="60"/>
      <c r="ADD7477" s="60"/>
      <c r="ADE7477" s="60"/>
    </row>
    <row r="7478" spans="760:785" x14ac:dyDescent="0.25">
      <c r="ACF7478" s="60"/>
      <c r="ACG7478" s="60"/>
      <c r="ACH7478" s="60"/>
      <c r="ACI7478" s="60"/>
      <c r="ACJ7478" s="60"/>
      <c r="ACK7478" s="60"/>
      <c r="ACL7478" s="60"/>
      <c r="ACM7478" s="60"/>
      <c r="ACN7478" s="60"/>
      <c r="ACO7478" s="60"/>
      <c r="ACP7478" s="60"/>
      <c r="ACQ7478" s="60"/>
      <c r="ACR7478" s="60"/>
      <c r="ACS7478" s="60"/>
      <c r="ACT7478" s="60"/>
      <c r="ACU7478" s="60"/>
      <c r="ACV7478" s="60"/>
      <c r="ACW7478" s="60"/>
      <c r="ACX7478" s="60"/>
      <c r="ACY7478" s="60">
        <v>0.97919811096551002</v>
      </c>
      <c r="ACZ7478" s="60"/>
      <c r="ADA7478" s="60"/>
      <c r="ADB7478" s="60"/>
      <c r="ADC7478" s="60"/>
      <c r="ADD7478" s="60"/>
      <c r="ADE7478" s="60"/>
    </row>
    <row r="7479" spans="760:785" x14ac:dyDescent="0.25">
      <c r="ACF7479" s="60"/>
      <c r="ACG7479" s="60"/>
      <c r="ACH7479" s="60"/>
      <c r="ACI7479" s="60"/>
      <c r="ACJ7479" s="60"/>
      <c r="ACK7479" s="60"/>
      <c r="ACL7479" s="60"/>
      <c r="ACM7479" s="60"/>
      <c r="ACN7479" s="60"/>
      <c r="ACO7479" s="60"/>
      <c r="ACP7479" s="60"/>
      <c r="ACQ7479" s="60"/>
      <c r="ACR7479" s="60"/>
      <c r="ACS7479" s="60"/>
      <c r="ACT7479" s="60"/>
      <c r="ACU7479" s="60"/>
      <c r="ACV7479" s="60"/>
      <c r="ACW7479" s="60"/>
      <c r="ACX7479" s="60"/>
      <c r="ACY7479" s="60">
        <v>0.97918988524095596</v>
      </c>
      <c r="ACZ7479" s="60"/>
      <c r="ADA7479" s="60"/>
      <c r="ADB7479" s="60"/>
      <c r="ADC7479" s="60"/>
      <c r="ADD7479" s="60"/>
      <c r="ADE7479" s="60"/>
    </row>
    <row r="7480" spans="760:785" x14ac:dyDescent="0.25">
      <c r="ACF7480" s="60"/>
      <c r="ACG7480" s="60"/>
      <c r="ACH7480" s="60"/>
      <c r="ACI7480" s="60"/>
      <c r="ACJ7480" s="60"/>
      <c r="ACK7480" s="60"/>
      <c r="ACL7480" s="60"/>
      <c r="ACM7480" s="60"/>
      <c r="ACN7480" s="60"/>
      <c r="ACO7480" s="60"/>
      <c r="ACP7480" s="60"/>
      <c r="ACQ7480" s="60"/>
      <c r="ACR7480" s="60"/>
      <c r="ACS7480" s="60"/>
      <c r="ACT7480" s="60"/>
      <c r="ACU7480" s="60"/>
      <c r="ACV7480" s="60"/>
      <c r="ACW7480" s="60"/>
      <c r="ACX7480" s="60"/>
      <c r="ACY7480" s="60">
        <v>0.97918581605947697</v>
      </c>
      <c r="ACZ7480" s="60"/>
      <c r="ADA7480" s="60"/>
      <c r="ADB7480" s="60"/>
      <c r="ADC7480" s="60"/>
      <c r="ADD7480" s="60"/>
      <c r="ADE7480" s="60"/>
    </row>
    <row r="7481" spans="760:785" x14ac:dyDescent="0.25">
      <c r="ACF7481" s="60"/>
      <c r="ACG7481" s="60"/>
      <c r="ACH7481" s="60"/>
      <c r="ACI7481" s="60"/>
      <c r="ACJ7481" s="60"/>
      <c r="ACK7481" s="60"/>
      <c r="ACL7481" s="60"/>
      <c r="ACM7481" s="60"/>
      <c r="ACN7481" s="60"/>
      <c r="ACO7481" s="60"/>
      <c r="ACP7481" s="60"/>
      <c r="ACQ7481" s="60"/>
      <c r="ACR7481" s="60"/>
      <c r="ACS7481" s="60"/>
      <c r="ACT7481" s="60"/>
      <c r="ACU7481" s="60"/>
      <c r="ACV7481" s="60"/>
      <c r="ACW7481" s="60"/>
      <c r="ACX7481" s="60"/>
      <c r="ACY7481" s="60">
        <v>0.97917868516316597</v>
      </c>
      <c r="ACZ7481" s="60"/>
      <c r="ADA7481" s="60"/>
      <c r="ADB7481" s="60"/>
      <c r="ADC7481" s="60"/>
      <c r="ADD7481" s="60"/>
      <c r="ADE7481" s="60"/>
    </row>
    <row r="7482" spans="760:785" x14ac:dyDescent="0.25">
      <c r="ACF7482" s="60"/>
      <c r="ACG7482" s="60"/>
      <c r="ACH7482" s="60"/>
      <c r="ACI7482" s="60"/>
      <c r="ACJ7482" s="60"/>
      <c r="ACK7482" s="60"/>
      <c r="ACL7482" s="60"/>
      <c r="ACM7482" s="60"/>
      <c r="ACN7482" s="60"/>
      <c r="ACO7482" s="60"/>
      <c r="ACP7482" s="60"/>
      <c r="ACQ7482" s="60"/>
      <c r="ACR7482" s="60"/>
      <c r="ACS7482" s="60"/>
      <c r="ACT7482" s="60"/>
      <c r="ACU7482" s="60"/>
      <c r="ACV7482" s="60"/>
      <c r="ACW7482" s="60"/>
      <c r="ACX7482" s="60"/>
      <c r="ACY7482" s="60">
        <v>0.97917546637762098</v>
      </c>
      <c r="ACZ7482" s="60"/>
      <c r="ADA7482" s="60"/>
      <c r="ADB7482" s="60"/>
      <c r="ADC7482" s="60"/>
      <c r="ADD7482" s="60"/>
      <c r="ADE7482" s="60"/>
    </row>
    <row r="7483" spans="760:785" x14ac:dyDescent="0.25">
      <c r="ACF7483" s="60"/>
      <c r="ACG7483" s="60"/>
      <c r="ACH7483" s="60"/>
      <c r="ACI7483" s="60"/>
      <c r="ACJ7483" s="60"/>
      <c r="ACK7483" s="60"/>
      <c r="ACL7483" s="60"/>
      <c r="ACM7483" s="60"/>
      <c r="ACN7483" s="60"/>
      <c r="ACO7483" s="60"/>
      <c r="ACP7483" s="60"/>
      <c r="ACQ7483" s="60"/>
      <c r="ACR7483" s="60"/>
      <c r="ACS7483" s="60"/>
      <c r="ACT7483" s="60"/>
      <c r="ACU7483" s="60"/>
      <c r="ACV7483" s="60"/>
      <c r="ACW7483" s="60"/>
      <c r="ACX7483" s="60"/>
      <c r="ACY7483" s="60">
        <v>0.979168467828191</v>
      </c>
      <c r="ACZ7483" s="60"/>
      <c r="ADA7483" s="60"/>
      <c r="ADB7483" s="60"/>
      <c r="ADC7483" s="60"/>
      <c r="ADD7483" s="60"/>
      <c r="ADE7483" s="60"/>
    </row>
    <row r="7484" spans="760:785" x14ac:dyDescent="0.25">
      <c r="ACF7484" s="60"/>
      <c r="ACG7484" s="60"/>
      <c r="ACH7484" s="60"/>
      <c r="ACI7484" s="60"/>
      <c r="ACJ7484" s="60"/>
      <c r="ACK7484" s="60"/>
      <c r="ACL7484" s="60"/>
      <c r="ACM7484" s="60"/>
      <c r="ACN7484" s="60"/>
      <c r="ACO7484" s="60"/>
      <c r="ACP7484" s="60"/>
      <c r="ACQ7484" s="60"/>
      <c r="ACR7484" s="60"/>
      <c r="ACS7484" s="60"/>
      <c r="ACT7484" s="60"/>
      <c r="ACU7484" s="60"/>
      <c r="ACV7484" s="60"/>
      <c r="ACW7484" s="60"/>
      <c r="ACX7484" s="60"/>
      <c r="ACY7484" s="60">
        <v>0.97914688033791697</v>
      </c>
      <c r="ACZ7484" s="60"/>
      <c r="ADA7484" s="60"/>
      <c r="ADB7484" s="60"/>
      <c r="ADC7484" s="60"/>
      <c r="ADD7484" s="60"/>
      <c r="ADE7484" s="60"/>
    </row>
    <row r="7485" spans="760:785" x14ac:dyDescent="0.25">
      <c r="ACF7485" s="60"/>
      <c r="ACG7485" s="60"/>
      <c r="ACH7485" s="60"/>
      <c r="ACI7485" s="60"/>
      <c r="ACJ7485" s="60"/>
      <c r="ACK7485" s="60"/>
      <c r="ACL7485" s="60"/>
      <c r="ACM7485" s="60"/>
      <c r="ACN7485" s="60"/>
      <c r="ACO7485" s="60"/>
      <c r="ACP7485" s="60"/>
      <c r="ACQ7485" s="60"/>
      <c r="ACR7485" s="60"/>
      <c r="ACS7485" s="60"/>
      <c r="ACT7485" s="60"/>
      <c r="ACU7485" s="60"/>
      <c r="ACV7485" s="60"/>
      <c r="ACW7485" s="60"/>
      <c r="ACX7485" s="60"/>
      <c r="ACY7485" s="60">
        <v>0.97914641741617503</v>
      </c>
      <c r="ACZ7485" s="60"/>
      <c r="ADA7485" s="60"/>
      <c r="ADB7485" s="60"/>
      <c r="ADC7485" s="60"/>
      <c r="ADD7485" s="60"/>
      <c r="ADE7485" s="60"/>
    </row>
    <row r="7486" spans="760:785" x14ac:dyDescent="0.25">
      <c r="ACF7486" s="60"/>
      <c r="ACG7486" s="60"/>
      <c r="ACH7486" s="60"/>
      <c r="ACI7486" s="60"/>
      <c r="ACJ7486" s="60"/>
      <c r="ACK7486" s="60"/>
      <c r="ACL7486" s="60"/>
      <c r="ACM7486" s="60"/>
      <c r="ACN7486" s="60"/>
      <c r="ACO7486" s="60"/>
      <c r="ACP7486" s="60"/>
      <c r="ACQ7486" s="60"/>
      <c r="ACR7486" s="60"/>
      <c r="ACS7486" s="60"/>
      <c r="ACT7486" s="60"/>
      <c r="ACU7486" s="60"/>
      <c r="ACV7486" s="60"/>
      <c r="ACW7486" s="60"/>
      <c r="ACX7486" s="60"/>
      <c r="ACY7486" s="60">
        <v>0.97913436162768297</v>
      </c>
      <c r="ACZ7486" s="60"/>
      <c r="ADA7486" s="60"/>
      <c r="ADB7486" s="60"/>
      <c r="ADC7486" s="60"/>
      <c r="ADD7486" s="60"/>
      <c r="ADE7486" s="60"/>
    </row>
    <row r="7487" spans="760:785" x14ac:dyDescent="0.25">
      <c r="ACF7487" s="60"/>
      <c r="ACG7487" s="60"/>
      <c r="ACH7487" s="60"/>
      <c r="ACI7487" s="60"/>
      <c r="ACJ7487" s="60"/>
      <c r="ACK7487" s="60"/>
      <c r="ACL7487" s="60"/>
      <c r="ACM7487" s="60"/>
      <c r="ACN7487" s="60"/>
      <c r="ACO7487" s="60"/>
      <c r="ACP7487" s="60"/>
      <c r="ACQ7487" s="60"/>
      <c r="ACR7487" s="60"/>
      <c r="ACS7487" s="60"/>
      <c r="ACT7487" s="60"/>
      <c r="ACU7487" s="60"/>
      <c r="ACV7487" s="60"/>
      <c r="ACW7487" s="60"/>
      <c r="ACX7487" s="60"/>
      <c r="ACY7487" s="60">
        <v>0.97913211187258897</v>
      </c>
      <c r="ACZ7487" s="60"/>
      <c r="ADA7487" s="60"/>
      <c r="ADB7487" s="60"/>
      <c r="ADC7487" s="60"/>
      <c r="ADD7487" s="60"/>
      <c r="ADE7487" s="60"/>
    </row>
    <row r="7488" spans="760:785" x14ac:dyDescent="0.25">
      <c r="ACF7488" s="60"/>
      <c r="ACG7488" s="60"/>
      <c r="ACH7488" s="60"/>
      <c r="ACI7488" s="60"/>
      <c r="ACJ7488" s="60"/>
      <c r="ACK7488" s="60"/>
      <c r="ACL7488" s="60"/>
      <c r="ACM7488" s="60"/>
      <c r="ACN7488" s="60"/>
      <c r="ACO7488" s="60"/>
      <c r="ACP7488" s="60"/>
      <c r="ACQ7488" s="60"/>
      <c r="ACR7488" s="60"/>
      <c r="ACS7488" s="60"/>
      <c r="ACT7488" s="60"/>
      <c r="ACU7488" s="60"/>
      <c r="ACV7488" s="60"/>
      <c r="ACW7488" s="60"/>
      <c r="ACX7488" s="60"/>
      <c r="ACY7488" s="60">
        <v>0.97913190012948204</v>
      </c>
      <c r="ACZ7488" s="60"/>
      <c r="ADA7488" s="60"/>
      <c r="ADB7488" s="60"/>
      <c r="ADC7488" s="60"/>
      <c r="ADD7488" s="60"/>
      <c r="ADE7488" s="60"/>
    </row>
    <row r="7489" spans="760:785" x14ac:dyDescent="0.25">
      <c r="ACF7489" s="60"/>
      <c r="ACG7489" s="60"/>
      <c r="ACH7489" s="60"/>
      <c r="ACI7489" s="60"/>
      <c r="ACJ7489" s="60"/>
      <c r="ACK7489" s="60"/>
      <c r="ACL7489" s="60"/>
      <c r="ACM7489" s="60"/>
      <c r="ACN7489" s="60"/>
      <c r="ACO7489" s="60"/>
      <c r="ACP7489" s="60"/>
      <c r="ACQ7489" s="60"/>
      <c r="ACR7489" s="60"/>
      <c r="ACS7489" s="60"/>
      <c r="ACT7489" s="60"/>
      <c r="ACU7489" s="60"/>
      <c r="ACV7489" s="60"/>
      <c r="ACW7489" s="60"/>
      <c r="ACX7489" s="60"/>
      <c r="ACY7489" s="60">
        <v>0.97913008113807498</v>
      </c>
      <c r="ACZ7489" s="60"/>
      <c r="ADA7489" s="60"/>
      <c r="ADB7489" s="60"/>
      <c r="ADC7489" s="60"/>
      <c r="ADD7489" s="60"/>
      <c r="ADE7489" s="60"/>
    </row>
    <row r="7490" spans="760:785" x14ac:dyDescent="0.25">
      <c r="ACF7490" s="60"/>
      <c r="ACG7490" s="60"/>
      <c r="ACH7490" s="60"/>
      <c r="ACI7490" s="60"/>
      <c r="ACJ7490" s="60"/>
      <c r="ACK7490" s="60"/>
      <c r="ACL7490" s="60"/>
      <c r="ACM7490" s="60"/>
      <c r="ACN7490" s="60"/>
      <c r="ACO7490" s="60"/>
      <c r="ACP7490" s="60"/>
      <c r="ACQ7490" s="60"/>
      <c r="ACR7490" s="60"/>
      <c r="ACS7490" s="60"/>
      <c r="ACT7490" s="60"/>
      <c r="ACU7490" s="60"/>
      <c r="ACV7490" s="60"/>
      <c r="ACW7490" s="60"/>
      <c r="ACX7490" s="60"/>
      <c r="ACY7490" s="60">
        <v>0.97912691451298395</v>
      </c>
      <c r="ACZ7490" s="60"/>
      <c r="ADA7490" s="60"/>
      <c r="ADB7490" s="60"/>
      <c r="ADC7490" s="60"/>
      <c r="ADD7490" s="60"/>
      <c r="ADE7490" s="60"/>
    </row>
    <row r="7491" spans="760:785" x14ac:dyDescent="0.25">
      <c r="ACF7491" s="60"/>
      <c r="ACG7491" s="60"/>
      <c r="ACH7491" s="60"/>
      <c r="ACI7491" s="60"/>
      <c r="ACJ7491" s="60"/>
      <c r="ACK7491" s="60"/>
      <c r="ACL7491" s="60"/>
      <c r="ACM7491" s="60"/>
      <c r="ACN7491" s="60"/>
      <c r="ACO7491" s="60"/>
      <c r="ACP7491" s="60"/>
      <c r="ACQ7491" s="60"/>
      <c r="ACR7491" s="60"/>
      <c r="ACS7491" s="60"/>
      <c r="ACT7491" s="60"/>
      <c r="ACU7491" s="60"/>
      <c r="ACV7491" s="60"/>
      <c r="ACW7491" s="60"/>
      <c r="ACX7491" s="60"/>
      <c r="ACY7491" s="60">
        <v>0.97912108859751801</v>
      </c>
      <c r="ACZ7491" s="60"/>
      <c r="ADA7491" s="60"/>
      <c r="ADB7491" s="60"/>
      <c r="ADC7491" s="60"/>
      <c r="ADD7491" s="60"/>
      <c r="ADE7491" s="60"/>
    </row>
    <row r="7492" spans="760:785" x14ac:dyDescent="0.25">
      <c r="ACF7492" s="60"/>
      <c r="ACG7492" s="60"/>
      <c r="ACH7492" s="60"/>
      <c r="ACI7492" s="60"/>
      <c r="ACJ7492" s="60"/>
      <c r="ACK7492" s="60"/>
      <c r="ACL7492" s="60"/>
      <c r="ACM7492" s="60"/>
      <c r="ACN7492" s="60"/>
      <c r="ACO7492" s="60"/>
      <c r="ACP7492" s="60"/>
      <c r="ACQ7492" s="60"/>
      <c r="ACR7492" s="60"/>
      <c r="ACS7492" s="60"/>
      <c r="ACT7492" s="60"/>
      <c r="ACU7492" s="60"/>
      <c r="ACV7492" s="60"/>
      <c r="ACW7492" s="60"/>
      <c r="ACX7492" s="60"/>
      <c r="ACY7492" s="60">
        <v>0.97911133829836094</v>
      </c>
      <c r="ACZ7492" s="60"/>
      <c r="ADA7492" s="60"/>
      <c r="ADB7492" s="60"/>
      <c r="ADC7492" s="60"/>
      <c r="ADD7492" s="60"/>
      <c r="ADE7492" s="60"/>
    </row>
    <row r="7493" spans="760:785" x14ac:dyDescent="0.25">
      <c r="ACF7493" s="60"/>
      <c r="ACG7493" s="60"/>
      <c r="ACH7493" s="60"/>
      <c r="ACI7493" s="60"/>
      <c r="ACJ7493" s="60"/>
      <c r="ACK7493" s="60"/>
      <c r="ACL7493" s="60"/>
      <c r="ACM7493" s="60"/>
      <c r="ACN7493" s="60"/>
      <c r="ACO7493" s="60"/>
      <c r="ACP7493" s="60"/>
      <c r="ACQ7493" s="60"/>
      <c r="ACR7493" s="60"/>
      <c r="ACS7493" s="60"/>
      <c r="ACT7493" s="60"/>
      <c r="ACU7493" s="60"/>
      <c r="ACV7493" s="60"/>
      <c r="ACW7493" s="60"/>
      <c r="ACX7493" s="60"/>
      <c r="ACY7493" s="60">
        <v>0.97911071329231103</v>
      </c>
      <c r="ACZ7493" s="60"/>
      <c r="ADA7493" s="60"/>
      <c r="ADB7493" s="60"/>
      <c r="ADC7493" s="60"/>
      <c r="ADD7493" s="60"/>
      <c r="ADE7493" s="60"/>
    </row>
    <row r="7494" spans="760:785" x14ac:dyDescent="0.25">
      <c r="ACF7494" s="60"/>
      <c r="ACG7494" s="60"/>
      <c r="ACH7494" s="60"/>
      <c r="ACI7494" s="60"/>
      <c r="ACJ7494" s="60"/>
      <c r="ACK7494" s="60"/>
      <c r="ACL7494" s="60"/>
      <c r="ACM7494" s="60"/>
      <c r="ACN7494" s="60"/>
      <c r="ACO7494" s="60"/>
      <c r="ACP7494" s="60"/>
      <c r="ACQ7494" s="60"/>
      <c r="ACR7494" s="60"/>
      <c r="ACS7494" s="60"/>
      <c r="ACT7494" s="60"/>
      <c r="ACU7494" s="60"/>
      <c r="ACV7494" s="60"/>
      <c r="ACW7494" s="60"/>
      <c r="ACX7494" s="60"/>
      <c r="ACY7494" s="60">
        <v>0.97910830003224403</v>
      </c>
      <c r="ACZ7494" s="60"/>
      <c r="ADA7494" s="60"/>
      <c r="ADB7494" s="60"/>
      <c r="ADC7494" s="60"/>
      <c r="ADD7494" s="60"/>
      <c r="ADE7494" s="60"/>
    </row>
    <row r="7495" spans="760:785" x14ac:dyDescent="0.25">
      <c r="ACF7495" s="60"/>
      <c r="ACG7495" s="60"/>
      <c r="ACH7495" s="60"/>
      <c r="ACI7495" s="60"/>
      <c r="ACJ7495" s="60"/>
      <c r="ACK7495" s="60"/>
      <c r="ACL7495" s="60"/>
      <c r="ACM7495" s="60"/>
      <c r="ACN7495" s="60"/>
      <c r="ACO7495" s="60"/>
      <c r="ACP7495" s="60"/>
      <c r="ACQ7495" s="60"/>
      <c r="ACR7495" s="60"/>
      <c r="ACS7495" s="60"/>
      <c r="ACT7495" s="60"/>
      <c r="ACU7495" s="60"/>
      <c r="ACV7495" s="60"/>
      <c r="ACW7495" s="60"/>
      <c r="ACX7495" s="60"/>
      <c r="ACY7495" s="60">
        <v>0.97910235329475404</v>
      </c>
      <c r="ACZ7495" s="60"/>
      <c r="ADA7495" s="60"/>
      <c r="ADB7495" s="60"/>
      <c r="ADC7495" s="60"/>
      <c r="ADD7495" s="60"/>
      <c r="ADE7495" s="60"/>
    </row>
    <row r="7496" spans="760:785" x14ac:dyDescent="0.25">
      <c r="ACF7496" s="60"/>
      <c r="ACG7496" s="60"/>
      <c r="ACH7496" s="60"/>
      <c r="ACI7496" s="60"/>
      <c r="ACJ7496" s="60"/>
      <c r="ACK7496" s="60"/>
      <c r="ACL7496" s="60"/>
      <c r="ACM7496" s="60"/>
      <c r="ACN7496" s="60"/>
      <c r="ACO7496" s="60"/>
      <c r="ACP7496" s="60"/>
      <c r="ACQ7496" s="60"/>
      <c r="ACR7496" s="60"/>
      <c r="ACS7496" s="60"/>
      <c r="ACT7496" s="60"/>
      <c r="ACU7496" s="60"/>
      <c r="ACV7496" s="60"/>
      <c r="ACW7496" s="60"/>
      <c r="ACX7496" s="60"/>
      <c r="ACY7496" s="60">
        <v>0.97908686701522996</v>
      </c>
      <c r="ACZ7496" s="60"/>
      <c r="ADA7496" s="60"/>
      <c r="ADB7496" s="60"/>
      <c r="ADC7496" s="60"/>
      <c r="ADD7496" s="60"/>
      <c r="ADE7496" s="60"/>
    </row>
    <row r="7497" spans="760:785" x14ac:dyDescent="0.25">
      <c r="ACF7497" s="60"/>
      <c r="ACG7497" s="60"/>
      <c r="ACH7497" s="60"/>
      <c r="ACI7497" s="60"/>
      <c r="ACJ7497" s="60"/>
      <c r="ACK7497" s="60"/>
      <c r="ACL7497" s="60"/>
      <c r="ACM7497" s="60"/>
      <c r="ACN7497" s="60"/>
      <c r="ACO7497" s="60"/>
      <c r="ACP7497" s="60"/>
      <c r="ACQ7497" s="60"/>
      <c r="ACR7497" s="60"/>
      <c r="ACS7497" s="60"/>
      <c r="ACT7497" s="60"/>
      <c r="ACU7497" s="60"/>
      <c r="ACV7497" s="60"/>
      <c r="ACW7497" s="60"/>
      <c r="ACX7497" s="60"/>
      <c r="ACY7497" s="60">
        <v>0.97908138628415697</v>
      </c>
      <c r="ACZ7497" s="60"/>
      <c r="ADA7497" s="60"/>
      <c r="ADB7497" s="60"/>
      <c r="ADC7497" s="60"/>
      <c r="ADD7497" s="60"/>
      <c r="ADE7497" s="60"/>
    </row>
    <row r="7498" spans="760:785" x14ac:dyDescent="0.25">
      <c r="ACF7498" s="60"/>
      <c r="ACG7498" s="60"/>
      <c r="ACH7498" s="60"/>
      <c r="ACI7498" s="60"/>
      <c r="ACJ7498" s="60"/>
      <c r="ACK7498" s="60"/>
      <c r="ACL7498" s="60"/>
      <c r="ACM7498" s="60"/>
      <c r="ACN7498" s="60"/>
      <c r="ACO7498" s="60"/>
      <c r="ACP7498" s="60"/>
      <c r="ACQ7498" s="60"/>
      <c r="ACR7498" s="60"/>
      <c r="ACS7498" s="60"/>
      <c r="ACT7498" s="60"/>
      <c r="ACU7498" s="60"/>
      <c r="ACV7498" s="60"/>
      <c r="ACW7498" s="60"/>
      <c r="ACX7498" s="60"/>
      <c r="ACY7498" s="60">
        <v>0.97907797859231604</v>
      </c>
      <c r="ACZ7498" s="60"/>
      <c r="ADA7498" s="60"/>
      <c r="ADB7498" s="60"/>
      <c r="ADC7498" s="60"/>
      <c r="ADD7498" s="60"/>
      <c r="ADE7498" s="60"/>
    </row>
    <row r="7499" spans="760:785" x14ac:dyDescent="0.25">
      <c r="ACF7499" s="60"/>
      <c r="ACG7499" s="60"/>
      <c r="ACH7499" s="60"/>
      <c r="ACI7499" s="60"/>
      <c r="ACJ7499" s="60"/>
      <c r="ACK7499" s="60"/>
      <c r="ACL7499" s="60"/>
      <c r="ACM7499" s="60"/>
      <c r="ACN7499" s="60"/>
      <c r="ACO7499" s="60"/>
      <c r="ACP7499" s="60"/>
      <c r="ACQ7499" s="60"/>
      <c r="ACR7499" s="60"/>
      <c r="ACS7499" s="60"/>
      <c r="ACT7499" s="60"/>
      <c r="ACU7499" s="60"/>
      <c r="ACV7499" s="60"/>
      <c r="ACW7499" s="60"/>
      <c r="ACX7499" s="60"/>
      <c r="ACY7499" s="60">
        <v>0.979073802356482</v>
      </c>
      <c r="ACZ7499" s="60"/>
      <c r="ADA7499" s="60"/>
      <c r="ADB7499" s="60"/>
      <c r="ADC7499" s="60"/>
      <c r="ADD7499" s="60"/>
      <c r="ADE7499" s="60"/>
    </row>
    <row r="7500" spans="760:785" x14ac:dyDescent="0.25">
      <c r="ACF7500" s="60"/>
      <c r="ACG7500" s="60"/>
      <c r="ACH7500" s="60"/>
      <c r="ACI7500" s="60"/>
      <c r="ACJ7500" s="60"/>
      <c r="ACK7500" s="60"/>
      <c r="ACL7500" s="60"/>
      <c r="ACM7500" s="60"/>
      <c r="ACN7500" s="60"/>
      <c r="ACO7500" s="60"/>
      <c r="ACP7500" s="60"/>
      <c r="ACQ7500" s="60"/>
      <c r="ACR7500" s="60"/>
      <c r="ACS7500" s="60"/>
      <c r="ACT7500" s="60"/>
      <c r="ACU7500" s="60"/>
      <c r="ACV7500" s="60"/>
      <c r="ACW7500" s="60"/>
      <c r="ACX7500" s="60"/>
      <c r="ACY7500" s="60">
        <v>0.97906973870613201</v>
      </c>
      <c r="ACZ7500" s="60"/>
      <c r="ADA7500" s="60"/>
      <c r="ADB7500" s="60"/>
      <c r="ADC7500" s="60"/>
      <c r="ADD7500" s="60"/>
      <c r="ADE7500" s="60"/>
    </row>
    <row r="7501" spans="760:785" x14ac:dyDescent="0.25">
      <c r="ACF7501" s="60"/>
      <c r="ACG7501" s="60"/>
      <c r="ACH7501" s="60"/>
      <c r="ACI7501" s="60"/>
      <c r="ACJ7501" s="60"/>
      <c r="ACK7501" s="60"/>
      <c r="ACL7501" s="60"/>
      <c r="ACM7501" s="60"/>
      <c r="ACN7501" s="60"/>
      <c r="ACO7501" s="60"/>
      <c r="ACP7501" s="60"/>
      <c r="ACQ7501" s="60"/>
      <c r="ACR7501" s="60"/>
      <c r="ACS7501" s="60"/>
      <c r="ACT7501" s="60"/>
      <c r="ACU7501" s="60"/>
      <c r="ACV7501" s="60"/>
      <c r="ACW7501" s="60"/>
      <c r="ACX7501" s="60"/>
      <c r="ACY7501" s="60">
        <v>0.97905424658440698</v>
      </c>
      <c r="ACZ7501" s="60"/>
      <c r="ADA7501" s="60"/>
      <c r="ADB7501" s="60"/>
      <c r="ADC7501" s="60"/>
      <c r="ADD7501" s="60"/>
      <c r="ADE7501" s="60"/>
    </row>
    <row r="7502" spans="760:785" x14ac:dyDescent="0.25">
      <c r="ACF7502" s="60"/>
      <c r="ACG7502" s="60"/>
      <c r="ACH7502" s="60"/>
      <c r="ACI7502" s="60"/>
      <c r="ACJ7502" s="60"/>
      <c r="ACK7502" s="60"/>
      <c r="ACL7502" s="60"/>
      <c r="ACM7502" s="60"/>
      <c r="ACN7502" s="60"/>
      <c r="ACO7502" s="60"/>
      <c r="ACP7502" s="60"/>
      <c r="ACQ7502" s="60"/>
      <c r="ACR7502" s="60"/>
      <c r="ACS7502" s="60"/>
      <c r="ACT7502" s="60"/>
      <c r="ACU7502" s="60"/>
      <c r="ACV7502" s="60"/>
      <c r="ACW7502" s="60"/>
      <c r="ACX7502" s="60"/>
      <c r="ACY7502" s="60">
        <v>0.97905011765317795</v>
      </c>
      <c r="ACZ7502" s="60"/>
      <c r="ADA7502" s="60"/>
      <c r="ADB7502" s="60"/>
      <c r="ADC7502" s="60"/>
      <c r="ADD7502" s="60"/>
      <c r="ADE7502" s="60"/>
    </row>
    <row r="7503" spans="760:785" x14ac:dyDescent="0.25">
      <c r="ACF7503" s="60"/>
      <c r="ACG7503" s="60"/>
      <c r="ACH7503" s="60"/>
      <c r="ACI7503" s="60"/>
      <c r="ACJ7503" s="60"/>
      <c r="ACK7503" s="60"/>
      <c r="ACL7503" s="60"/>
      <c r="ACM7503" s="60"/>
      <c r="ACN7503" s="60"/>
      <c r="ACO7503" s="60"/>
      <c r="ACP7503" s="60"/>
      <c r="ACQ7503" s="60"/>
      <c r="ACR7503" s="60"/>
      <c r="ACS7503" s="60"/>
      <c r="ACT7503" s="60"/>
      <c r="ACU7503" s="60"/>
      <c r="ACV7503" s="60"/>
      <c r="ACW7503" s="60"/>
      <c r="ACX7503" s="60"/>
      <c r="ACY7503" s="60">
        <v>0.97904424479021401</v>
      </c>
      <c r="ACZ7503" s="60"/>
      <c r="ADA7503" s="60"/>
      <c r="ADB7503" s="60"/>
      <c r="ADC7503" s="60"/>
      <c r="ADD7503" s="60"/>
      <c r="ADE7503" s="60"/>
    </row>
    <row r="7504" spans="760:785" x14ac:dyDescent="0.25">
      <c r="ACF7504" s="60"/>
      <c r="ACG7504" s="60"/>
      <c r="ACH7504" s="60"/>
      <c r="ACI7504" s="60"/>
      <c r="ACJ7504" s="60"/>
      <c r="ACK7504" s="60"/>
      <c r="ACL7504" s="60"/>
      <c r="ACM7504" s="60"/>
      <c r="ACN7504" s="60"/>
      <c r="ACO7504" s="60"/>
      <c r="ACP7504" s="60"/>
      <c r="ACQ7504" s="60"/>
      <c r="ACR7504" s="60"/>
      <c r="ACS7504" s="60"/>
      <c r="ACT7504" s="60"/>
      <c r="ACU7504" s="60"/>
      <c r="ACV7504" s="60"/>
      <c r="ACW7504" s="60"/>
      <c r="ACX7504" s="60"/>
      <c r="ACY7504" s="60">
        <v>0.97903838811953203</v>
      </c>
      <c r="ACZ7504" s="60"/>
      <c r="ADA7504" s="60"/>
      <c r="ADB7504" s="60"/>
      <c r="ADC7504" s="60"/>
      <c r="ADD7504" s="60"/>
      <c r="ADE7504" s="60"/>
    </row>
    <row r="7505" spans="760:785" x14ac:dyDescent="0.25">
      <c r="ACF7505" s="60"/>
      <c r="ACG7505" s="60"/>
      <c r="ACH7505" s="60"/>
      <c r="ACI7505" s="60"/>
      <c r="ACJ7505" s="60"/>
      <c r="ACK7505" s="60"/>
      <c r="ACL7505" s="60"/>
      <c r="ACM7505" s="60"/>
      <c r="ACN7505" s="60"/>
      <c r="ACO7505" s="60"/>
      <c r="ACP7505" s="60"/>
      <c r="ACQ7505" s="60"/>
      <c r="ACR7505" s="60"/>
      <c r="ACS7505" s="60"/>
      <c r="ACT7505" s="60"/>
      <c r="ACU7505" s="60"/>
      <c r="ACV7505" s="60"/>
      <c r="ACW7505" s="60"/>
      <c r="ACX7505" s="60"/>
      <c r="ACY7505" s="60">
        <v>0.97903785346618399</v>
      </c>
      <c r="ACZ7505" s="60"/>
      <c r="ADA7505" s="60"/>
      <c r="ADB7505" s="60"/>
      <c r="ADC7505" s="60"/>
      <c r="ADD7505" s="60"/>
      <c r="ADE7505" s="60"/>
    </row>
    <row r="7506" spans="760:785" x14ac:dyDescent="0.25">
      <c r="ACF7506" s="60"/>
      <c r="ACG7506" s="60"/>
      <c r="ACH7506" s="60"/>
      <c r="ACI7506" s="60"/>
      <c r="ACJ7506" s="60"/>
      <c r="ACK7506" s="60"/>
      <c r="ACL7506" s="60"/>
      <c r="ACM7506" s="60"/>
      <c r="ACN7506" s="60"/>
      <c r="ACO7506" s="60"/>
      <c r="ACP7506" s="60"/>
      <c r="ACQ7506" s="60"/>
      <c r="ACR7506" s="60"/>
      <c r="ACS7506" s="60"/>
      <c r="ACT7506" s="60"/>
      <c r="ACU7506" s="60"/>
      <c r="ACV7506" s="60"/>
      <c r="ACW7506" s="60"/>
      <c r="ACX7506" s="60"/>
      <c r="ACY7506" s="60">
        <v>0.97903735099093703</v>
      </c>
      <c r="ACZ7506" s="60"/>
      <c r="ADA7506" s="60"/>
      <c r="ADB7506" s="60"/>
      <c r="ADC7506" s="60"/>
      <c r="ADD7506" s="60"/>
      <c r="ADE7506" s="60"/>
    </row>
    <row r="7507" spans="760:785" x14ac:dyDescent="0.25">
      <c r="ACF7507" s="60"/>
      <c r="ACG7507" s="60"/>
      <c r="ACH7507" s="60"/>
      <c r="ACI7507" s="60"/>
      <c r="ACJ7507" s="60"/>
      <c r="ACK7507" s="60"/>
      <c r="ACL7507" s="60"/>
      <c r="ACM7507" s="60"/>
      <c r="ACN7507" s="60"/>
      <c r="ACO7507" s="60"/>
      <c r="ACP7507" s="60"/>
      <c r="ACQ7507" s="60"/>
      <c r="ACR7507" s="60"/>
      <c r="ACS7507" s="60"/>
      <c r="ACT7507" s="60"/>
      <c r="ACU7507" s="60"/>
      <c r="ACV7507" s="60"/>
      <c r="ACW7507" s="60"/>
      <c r="ACX7507" s="60"/>
      <c r="ACY7507" s="60">
        <v>0.97903606446774405</v>
      </c>
      <c r="ACZ7507" s="60"/>
      <c r="ADA7507" s="60"/>
      <c r="ADB7507" s="60"/>
      <c r="ADC7507" s="60"/>
      <c r="ADD7507" s="60"/>
      <c r="ADE7507" s="60"/>
    </row>
    <row r="7508" spans="760:785" x14ac:dyDescent="0.25">
      <c r="ACF7508" s="60"/>
      <c r="ACG7508" s="60"/>
      <c r="ACH7508" s="60"/>
      <c r="ACI7508" s="60"/>
      <c r="ACJ7508" s="60"/>
      <c r="ACK7508" s="60"/>
      <c r="ACL7508" s="60"/>
      <c r="ACM7508" s="60"/>
      <c r="ACN7508" s="60"/>
      <c r="ACO7508" s="60"/>
      <c r="ACP7508" s="60"/>
      <c r="ACQ7508" s="60"/>
      <c r="ACR7508" s="60"/>
      <c r="ACS7508" s="60"/>
      <c r="ACT7508" s="60"/>
      <c r="ACU7508" s="60"/>
      <c r="ACV7508" s="60"/>
      <c r="ACW7508" s="60"/>
      <c r="ACX7508" s="60"/>
      <c r="ACY7508" s="60">
        <v>0.97902334181530004</v>
      </c>
      <c r="ACZ7508" s="60"/>
      <c r="ADA7508" s="60"/>
      <c r="ADB7508" s="60"/>
      <c r="ADC7508" s="60"/>
      <c r="ADD7508" s="60"/>
      <c r="ADE7508" s="60"/>
    </row>
    <row r="7509" spans="760:785" x14ac:dyDescent="0.25">
      <c r="ACF7509" s="60"/>
      <c r="ACG7509" s="60"/>
      <c r="ACH7509" s="60"/>
      <c r="ACI7509" s="60"/>
      <c r="ACJ7509" s="60"/>
      <c r="ACK7509" s="60"/>
      <c r="ACL7509" s="60"/>
      <c r="ACM7509" s="60"/>
      <c r="ACN7509" s="60"/>
      <c r="ACO7509" s="60"/>
      <c r="ACP7509" s="60"/>
      <c r="ACQ7509" s="60"/>
      <c r="ACR7509" s="60"/>
      <c r="ACS7509" s="60"/>
      <c r="ACT7509" s="60"/>
      <c r="ACU7509" s="60"/>
      <c r="ACV7509" s="60"/>
      <c r="ACW7509" s="60"/>
      <c r="ACX7509" s="60"/>
      <c r="ACY7509" s="60">
        <v>0.97902267749276695</v>
      </c>
      <c r="ACZ7509" s="60"/>
      <c r="ADA7509" s="60"/>
      <c r="ADB7509" s="60"/>
      <c r="ADC7509" s="60"/>
      <c r="ADD7509" s="60"/>
      <c r="ADE7509" s="60"/>
    </row>
    <row r="7510" spans="760:785" x14ac:dyDescent="0.25">
      <c r="ACF7510" s="60"/>
      <c r="ACG7510" s="60"/>
      <c r="ACH7510" s="60"/>
      <c r="ACI7510" s="60"/>
      <c r="ACJ7510" s="60"/>
      <c r="ACK7510" s="60"/>
      <c r="ACL7510" s="60"/>
      <c r="ACM7510" s="60"/>
      <c r="ACN7510" s="60"/>
      <c r="ACO7510" s="60"/>
      <c r="ACP7510" s="60"/>
      <c r="ACQ7510" s="60"/>
      <c r="ACR7510" s="60"/>
      <c r="ACS7510" s="60"/>
      <c r="ACT7510" s="60"/>
      <c r="ACU7510" s="60"/>
      <c r="ACV7510" s="60"/>
      <c r="ACW7510" s="60"/>
      <c r="ACX7510" s="60"/>
      <c r="ACY7510" s="60">
        <v>0.97902135345566899</v>
      </c>
      <c r="ACZ7510" s="60"/>
      <c r="ADA7510" s="60"/>
      <c r="ADB7510" s="60"/>
      <c r="ADC7510" s="60"/>
      <c r="ADD7510" s="60"/>
      <c r="ADE7510" s="60"/>
    </row>
    <row r="7511" spans="760:785" x14ac:dyDescent="0.25">
      <c r="ACF7511" s="60"/>
      <c r="ACG7511" s="60"/>
      <c r="ACH7511" s="60"/>
      <c r="ACI7511" s="60"/>
      <c r="ACJ7511" s="60"/>
      <c r="ACK7511" s="60"/>
      <c r="ACL7511" s="60"/>
      <c r="ACM7511" s="60"/>
      <c r="ACN7511" s="60"/>
      <c r="ACO7511" s="60"/>
      <c r="ACP7511" s="60"/>
      <c r="ACQ7511" s="60"/>
      <c r="ACR7511" s="60"/>
      <c r="ACS7511" s="60"/>
      <c r="ACT7511" s="60"/>
      <c r="ACU7511" s="60"/>
      <c r="ACV7511" s="60"/>
      <c r="ACW7511" s="60"/>
      <c r="ACX7511" s="60"/>
      <c r="ACY7511" s="60">
        <v>0.97899970400326197</v>
      </c>
      <c r="ACZ7511" s="60"/>
      <c r="ADA7511" s="60"/>
      <c r="ADB7511" s="60"/>
      <c r="ADC7511" s="60"/>
      <c r="ADD7511" s="60"/>
      <c r="ADE7511" s="60"/>
    </row>
    <row r="7512" spans="760:785" x14ac:dyDescent="0.25">
      <c r="ACF7512" s="60"/>
      <c r="ACG7512" s="60"/>
      <c r="ACH7512" s="60"/>
      <c r="ACI7512" s="60"/>
      <c r="ACJ7512" s="60"/>
      <c r="ACK7512" s="60"/>
      <c r="ACL7512" s="60"/>
      <c r="ACM7512" s="60"/>
      <c r="ACN7512" s="60"/>
      <c r="ACO7512" s="60"/>
      <c r="ACP7512" s="60"/>
      <c r="ACQ7512" s="60"/>
      <c r="ACR7512" s="60"/>
      <c r="ACS7512" s="60"/>
      <c r="ACT7512" s="60"/>
      <c r="ACU7512" s="60"/>
      <c r="ACV7512" s="60"/>
      <c r="ACW7512" s="60"/>
      <c r="ACX7512" s="60"/>
      <c r="ACY7512" s="60">
        <v>0.97899565155747004</v>
      </c>
      <c r="ACZ7512" s="60"/>
      <c r="ADA7512" s="60"/>
      <c r="ADB7512" s="60"/>
      <c r="ADC7512" s="60"/>
      <c r="ADD7512" s="60"/>
      <c r="ADE7512" s="60"/>
    </row>
    <row r="7513" spans="760:785" x14ac:dyDescent="0.25">
      <c r="ACF7513" s="60"/>
      <c r="ACG7513" s="60"/>
      <c r="ACH7513" s="60"/>
      <c r="ACI7513" s="60"/>
      <c r="ACJ7513" s="60"/>
      <c r="ACK7513" s="60"/>
      <c r="ACL7513" s="60"/>
      <c r="ACM7513" s="60"/>
      <c r="ACN7513" s="60"/>
      <c r="ACO7513" s="60"/>
      <c r="ACP7513" s="60"/>
      <c r="ACQ7513" s="60"/>
      <c r="ACR7513" s="60"/>
      <c r="ACS7513" s="60"/>
      <c r="ACT7513" s="60"/>
      <c r="ACU7513" s="60"/>
      <c r="ACV7513" s="60"/>
      <c r="ACW7513" s="60"/>
      <c r="ACX7513" s="60"/>
      <c r="ACY7513" s="60">
        <v>0.97898888039936505</v>
      </c>
      <c r="ACZ7513" s="60"/>
      <c r="ADA7513" s="60"/>
      <c r="ADB7513" s="60"/>
      <c r="ADC7513" s="60"/>
      <c r="ADD7513" s="60"/>
      <c r="ADE7513" s="60"/>
    </row>
    <row r="7514" spans="760:785" x14ac:dyDescent="0.25">
      <c r="ACF7514" s="60"/>
      <c r="ACG7514" s="60"/>
      <c r="ACH7514" s="60"/>
      <c r="ACI7514" s="60"/>
      <c r="ACJ7514" s="60"/>
      <c r="ACK7514" s="60"/>
      <c r="ACL7514" s="60"/>
      <c r="ACM7514" s="60"/>
      <c r="ACN7514" s="60"/>
      <c r="ACO7514" s="60"/>
      <c r="ACP7514" s="60"/>
      <c r="ACQ7514" s="60"/>
      <c r="ACR7514" s="60"/>
      <c r="ACS7514" s="60"/>
      <c r="ACT7514" s="60"/>
      <c r="ACU7514" s="60"/>
      <c r="ACV7514" s="60"/>
      <c r="ACW7514" s="60"/>
      <c r="ACX7514" s="60"/>
      <c r="ACY7514" s="60">
        <v>0.978986686907239</v>
      </c>
      <c r="ACZ7514" s="60"/>
      <c r="ADA7514" s="60"/>
      <c r="ADB7514" s="60"/>
      <c r="ADC7514" s="60"/>
      <c r="ADD7514" s="60"/>
      <c r="ADE7514" s="60"/>
    </row>
    <row r="7515" spans="760:785" x14ac:dyDescent="0.25">
      <c r="ACF7515" s="60"/>
      <c r="ACG7515" s="60"/>
      <c r="ACH7515" s="60"/>
      <c r="ACI7515" s="60"/>
      <c r="ACJ7515" s="60"/>
      <c r="ACK7515" s="60"/>
      <c r="ACL7515" s="60"/>
      <c r="ACM7515" s="60"/>
      <c r="ACN7515" s="60"/>
      <c r="ACO7515" s="60"/>
      <c r="ACP7515" s="60"/>
      <c r="ACQ7515" s="60"/>
      <c r="ACR7515" s="60"/>
      <c r="ACS7515" s="60"/>
      <c r="ACT7515" s="60"/>
      <c r="ACU7515" s="60"/>
      <c r="ACV7515" s="60"/>
      <c r="ACW7515" s="60"/>
      <c r="ACX7515" s="60"/>
      <c r="ACY7515" s="60">
        <v>0.97896045064679404</v>
      </c>
      <c r="ACZ7515" s="60"/>
      <c r="ADA7515" s="60"/>
      <c r="ADB7515" s="60"/>
      <c r="ADC7515" s="60"/>
      <c r="ADD7515" s="60"/>
      <c r="ADE7515" s="60"/>
    </row>
    <row r="7516" spans="760:785" x14ac:dyDescent="0.25">
      <c r="ACF7516" s="60"/>
      <c r="ACG7516" s="60"/>
      <c r="ACH7516" s="60"/>
      <c r="ACI7516" s="60"/>
      <c r="ACJ7516" s="60"/>
      <c r="ACK7516" s="60"/>
      <c r="ACL7516" s="60"/>
      <c r="ACM7516" s="60"/>
      <c r="ACN7516" s="60"/>
      <c r="ACO7516" s="60"/>
      <c r="ACP7516" s="60"/>
      <c r="ACQ7516" s="60"/>
      <c r="ACR7516" s="60"/>
      <c r="ACS7516" s="60"/>
      <c r="ACT7516" s="60"/>
      <c r="ACU7516" s="60"/>
      <c r="ACV7516" s="60"/>
      <c r="ACW7516" s="60"/>
      <c r="ACX7516" s="60"/>
      <c r="ACY7516" s="60">
        <v>0.97895927669748395</v>
      </c>
      <c r="ACZ7516" s="60"/>
      <c r="ADA7516" s="60"/>
      <c r="ADB7516" s="60"/>
      <c r="ADC7516" s="60"/>
      <c r="ADD7516" s="60"/>
      <c r="ADE7516" s="60"/>
    </row>
    <row r="7517" spans="760:785" x14ac:dyDescent="0.25">
      <c r="ACF7517" s="60"/>
      <c r="ACG7517" s="60"/>
      <c r="ACH7517" s="60"/>
      <c r="ACI7517" s="60"/>
      <c r="ACJ7517" s="60"/>
      <c r="ACK7517" s="60"/>
      <c r="ACL7517" s="60"/>
      <c r="ACM7517" s="60"/>
      <c r="ACN7517" s="60"/>
      <c r="ACO7517" s="60"/>
      <c r="ACP7517" s="60"/>
      <c r="ACQ7517" s="60"/>
      <c r="ACR7517" s="60"/>
      <c r="ACS7517" s="60"/>
      <c r="ACT7517" s="60"/>
      <c r="ACU7517" s="60"/>
      <c r="ACV7517" s="60"/>
      <c r="ACW7517" s="60"/>
      <c r="ACX7517" s="60"/>
      <c r="ACY7517" s="60">
        <v>0.97895903703274501</v>
      </c>
      <c r="ACZ7517" s="60"/>
      <c r="ADA7517" s="60"/>
      <c r="ADB7517" s="60"/>
      <c r="ADC7517" s="60"/>
      <c r="ADD7517" s="60"/>
      <c r="ADE7517" s="60"/>
    </row>
    <row r="7518" spans="760:785" x14ac:dyDescent="0.25">
      <c r="ACF7518" s="60"/>
      <c r="ACG7518" s="60"/>
      <c r="ACH7518" s="60"/>
      <c r="ACI7518" s="60"/>
      <c r="ACJ7518" s="60"/>
      <c r="ACK7518" s="60"/>
      <c r="ACL7518" s="60"/>
      <c r="ACM7518" s="60"/>
      <c r="ACN7518" s="60"/>
      <c r="ACO7518" s="60"/>
      <c r="ACP7518" s="60"/>
      <c r="ACQ7518" s="60"/>
      <c r="ACR7518" s="60"/>
      <c r="ACS7518" s="60"/>
      <c r="ACT7518" s="60"/>
      <c r="ACU7518" s="60"/>
      <c r="ACV7518" s="60"/>
      <c r="ACW7518" s="60"/>
      <c r="ACX7518" s="60"/>
      <c r="ACY7518" s="60">
        <v>0.97895712936017498</v>
      </c>
      <c r="ACZ7518" s="60"/>
      <c r="ADA7518" s="60"/>
      <c r="ADB7518" s="60"/>
      <c r="ADC7518" s="60"/>
      <c r="ADD7518" s="60"/>
      <c r="ADE7518" s="60"/>
    </row>
    <row r="7519" spans="760:785" x14ac:dyDescent="0.25">
      <c r="ACF7519" s="60"/>
      <c r="ACG7519" s="60"/>
      <c r="ACH7519" s="60"/>
      <c r="ACI7519" s="60"/>
      <c r="ACJ7519" s="60"/>
      <c r="ACK7519" s="60"/>
      <c r="ACL7519" s="60"/>
      <c r="ACM7519" s="60"/>
      <c r="ACN7519" s="60"/>
      <c r="ACO7519" s="60"/>
      <c r="ACP7519" s="60"/>
      <c r="ACQ7519" s="60"/>
      <c r="ACR7519" s="60"/>
      <c r="ACS7519" s="60"/>
      <c r="ACT7519" s="60"/>
      <c r="ACU7519" s="60"/>
      <c r="ACV7519" s="60"/>
      <c r="ACW7519" s="60"/>
      <c r="ACX7519" s="60"/>
      <c r="ACY7519" s="60">
        <v>0.97895680193194401</v>
      </c>
      <c r="ACZ7519" s="60"/>
      <c r="ADA7519" s="60"/>
      <c r="ADB7519" s="60"/>
      <c r="ADC7519" s="60"/>
      <c r="ADD7519" s="60"/>
      <c r="ADE7519" s="60"/>
    </row>
    <row r="7520" spans="760:785" x14ac:dyDescent="0.25">
      <c r="ACF7520" s="60"/>
      <c r="ACG7520" s="60"/>
      <c r="ACH7520" s="60"/>
      <c r="ACI7520" s="60"/>
      <c r="ACJ7520" s="60"/>
      <c r="ACK7520" s="60"/>
      <c r="ACL7520" s="60"/>
      <c r="ACM7520" s="60"/>
      <c r="ACN7520" s="60"/>
      <c r="ACO7520" s="60"/>
      <c r="ACP7520" s="60"/>
      <c r="ACQ7520" s="60"/>
      <c r="ACR7520" s="60"/>
      <c r="ACS7520" s="60"/>
      <c r="ACT7520" s="60"/>
      <c r="ACU7520" s="60"/>
      <c r="ACV7520" s="60"/>
      <c r="ACW7520" s="60"/>
      <c r="ACX7520" s="60"/>
      <c r="ACY7520" s="60">
        <v>0.978953034058065</v>
      </c>
      <c r="ACZ7520" s="60"/>
      <c r="ADA7520" s="60"/>
      <c r="ADB7520" s="60"/>
      <c r="ADC7520" s="60"/>
      <c r="ADD7520" s="60"/>
      <c r="ADE7520" s="60"/>
    </row>
    <row r="7521" spans="760:785" x14ac:dyDescent="0.25">
      <c r="ACF7521" s="60"/>
      <c r="ACG7521" s="60"/>
      <c r="ACH7521" s="60"/>
      <c r="ACI7521" s="60"/>
      <c r="ACJ7521" s="60"/>
      <c r="ACK7521" s="60"/>
      <c r="ACL7521" s="60"/>
      <c r="ACM7521" s="60"/>
      <c r="ACN7521" s="60"/>
      <c r="ACO7521" s="60"/>
      <c r="ACP7521" s="60"/>
      <c r="ACQ7521" s="60"/>
      <c r="ACR7521" s="60"/>
      <c r="ACS7521" s="60"/>
      <c r="ACT7521" s="60"/>
      <c r="ACU7521" s="60"/>
      <c r="ACV7521" s="60"/>
      <c r="ACW7521" s="60"/>
      <c r="ACX7521" s="60"/>
      <c r="ACY7521" s="60">
        <v>0.97895040327068605</v>
      </c>
      <c r="ACZ7521" s="60"/>
      <c r="ADA7521" s="60"/>
      <c r="ADB7521" s="60"/>
      <c r="ADC7521" s="60"/>
      <c r="ADD7521" s="60"/>
      <c r="ADE7521" s="60"/>
    </row>
    <row r="7522" spans="760:785" x14ac:dyDescent="0.25">
      <c r="ACF7522" s="60"/>
      <c r="ACG7522" s="60"/>
      <c r="ACH7522" s="60"/>
      <c r="ACI7522" s="60"/>
      <c r="ACJ7522" s="60"/>
      <c r="ACK7522" s="60"/>
      <c r="ACL7522" s="60"/>
      <c r="ACM7522" s="60"/>
      <c r="ACN7522" s="60"/>
      <c r="ACO7522" s="60"/>
      <c r="ACP7522" s="60"/>
      <c r="ACQ7522" s="60"/>
      <c r="ACR7522" s="60"/>
      <c r="ACS7522" s="60"/>
      <c r="ACT7522" s="60"/>
      <c r="ACU7522" s="60"/>
      <c r="ACV7522" s="60"/>
      <c r="ACW7522" s="60"/>
      <c r="ACX7522" s="60"/>
      <c r="ACY7522" s="60">
        <v>0.97894497427259497</v>
      </c>
      <c r="ACZ7522" s="60"/>
      <c r="ADA7522" s="60"/>
      <c r="ADB7522" s="60"/>
      <c r="ADC7522" s="60"/>
      <c r="ADD7522" s="60"/>
      <c r="ADE7522" s="60"/>
    </row>
    <row r="7523" spans="760:785" x14ac:dyDescent="0.25">
      <c r="ACF7523" s="60"/>
      <c r="ACG7523" s="60"/>
      <c r="ACH7523" s="60"/>
      <c r="ACI7523" s="60"/>
      <c r="ACJ7523" s="60"/>
      <c r="ACK7523" s="60"/>
      <c r="ACL7523" s="60"/>
      <c r="ACM7523" s="60"/>
      <c r="ACN7523" s="60"/>
      <c r="ACO7523" s="60"/>
      <c r="ACP7523" s="60"/>
      <c r="ACQ7523" s="60"/>
      <c r="ACR7523" s="60"/>
      <c r="ACS7523" s="60"/>
      <c r="ACT7523" s="60"/>
      <c r="ACU7523" s="60"/>
      <c r="ACV7523" s="60"/>
      <c r="ACW7523" s="60"/>
      <c r="ACX7523" s="60"/>
      <c r="ACY7523" s="60">
        <v>0.97894350210662395</v>
      </c>
      <c r="ACZ7523" s="60"/>
      <c r="ADA7523" s="60"/>
      <c r="ADB7523" s="60"/>
      <c r="ADC7523" s="60"/>
      <c r="ADD7523" s="60"/>
      <c r="ADE7523" s="60"/>
    </row>
    <row r="7524" spans="760:785" x14ac:dyDescent="0.25">
      <c r="ACF7524" s="60"/>
      <c r="ACG7524" s="60"/>
      <c r="ACH7524" s="60"/>
      <c r="ACI7524" s="60"/>
      <c r="ACJ7524" s="60"/>
      <c r="ACK7524" s="60"/>
      <c r="ACL7524" s="60"/>
      <c r="ACM7524" s="60"/>
      <c r="ACN7524" s="60"/>
      <c r="ACO7524" s="60"/>
      <c r="ACP7524" s="60"/>
      <c r="ACQ7524" s="60"/>
      <c r="ACR7524" s="60"/>
      <c r="ACS7524" s="60"/>
      <c r="ACT7524" s="60"/>
      <c r="ACU7524" s="60"/>
      <c r="ACV7524" s="60"/>
      <c r="ACW7524" s="60"/>
      <c r="ACX7524" s="60"/>
      <c r="ACY7524" s="60">
        <v>0.97893596188873699</v>
      </c>
      <c r="ACZ7524" s="60"/>
      <c r="ADA7524" s="60"/>
      <c r="ADB7524" s="60"/>
      <c r="ADC7524" s="60"/>
      <c r="ADD7524" s="60"/>
      <c r="ADE7524" s="60"/>
    </row>
    <row r="7525" spans="760:785" x14ac:dyDescent="0.25">
      <c r="ACF7525" s="60"/>
      <c r="ACG7525" s="60"/>
      <c r="ACH7525" s="60"/>
      <c r="ACI7525" s="60"/>
      <c r="ACJ7525" s="60"/>
      <c r="ACK7525" s="60"/>
      <c r="ACL7525" s="60"/>
      <c r="ACM7525" s="60"/>
      <c r="ACN7525" s="60"/>
      <c r="ACO7525" s="60"/>
      <c r="ACP7525" s="60"/>
      <c r="ACQ7525" s="60"/>
      <c r="ACR7525" s="60"/>
      <c r="ACS7525" s="60"/>
      <c r="ACT7525" s="60"/>
      <c r="ACU7525" s="60"/>
      <c r="ACV7525" s="60"/>
      <c r="ACW7525" s="60"/>
      <c r="ACX7525" s="60"/>
      <c r="ACY7525" s="60">
        <v>0.97893228967326096</v>
      </c>
      <c r="ACZ7525" s="60"/>
      <c r="ADA7525" s="60"/>
      <c r="ADB7525" s="60"/>
      <c r="ADC7525" s="60"/>
      <c r="ADD7525" s="60"/>
      <c r="ADE7525" s="60"/>
    </row>
    <row r="7526" spans="760:785" x14ac:dyDescent="0.25">
      <c r="ACF7526" s="60"/>
      <c r="ACG7526" s="60"/>
      <c r="ACH7526" s="60"/>
      <c r="ACI7526" s="60"/>
      <c r="ACJ7526" s="60"/>
      <c r="ACK7526" s="60"/>
      <c r="ACL7526" s="60"/>
      <c r="ACM7526" s="60"/>
      <c r="ACN7526" s="60"/>
      <c r="ACO7526" s="60"/>
      <c r="ACP7526" s="60"/>
      <c r="ACQ7526" s="60"/>
      <c r="ACR7526" s="60"/>
      <c r="ACS7526" s="60"/>
      <c r="ACT7526" s="60"/>
      <c r="ACU7526" s="60"/>
      <c r="ACV7526" s="60"/>
      <c r="ACW7526" s="60"/>
      <c r="ACX7526" s="60"/>
      <c r="ACY7526" s="60">
        <v>0.97892081047151802</v>
      </c>
      <c r="ACZ7526" s="60"/>
      <c r="ADA7526" s="60"/>
      <c r="ADB7526" s="60"/>
      <c r="ADC7526" s="60"/>
      <c r="ADD7526" s="60"/>
      <c r="ADE7526" s="60"/>
    </row>
    <row r="7527" spans="760:785" x14ac:dyDescent="0.25">
      <c r="ACF7527" s="60"/>
      <c r="ACG7527" s="60"/>
      <c r="ACH7527" s="60"/>
      <c r="ACI7527" s="60"/>
      <c r="ACJ7527" s="60"/>
      <c r="ACK7527" s="60"/>
      <c r="ACL7527" s="60"/>
      <c r="ACM7527" s="60"/>
      <c r="ACN7527" s="60"/>
      <c r="ACO7527" s="60"/>
      <c r="ACP7527" s="60"/>
      <c r="ACQ7527" s="60"/>
      <c r="ACR7527" s="60"/>
      <c r="ACS7527" s="60"/>
      <c r="ACT7527" s="60"/>
      <c r="ACU7527" s="60"/>
      <c r="ACV7527" s="60"/>
      <c r="ACW7527" s="60"/>
      <c r="ACX7527" s="60"/>
      <c r="ACY7527" s="60">
        <v>0.97891745038998701</v>
      </c>
      <c r="ACZ7527" s="60"/>
      <c r="ADA7527" s="60"/>
      <c r="ADB7527" s="60"/>
      <c r="ADC7527" s="60"/>
      <c r="ADD7527" s="60"/>
      <c r="ADE7527" s="60"/>
    </row>
    <row r="7528" spans="760:785" x14ac:dyDescent="0.25">
      <c r="ACF7528" s="60"/>
      <c r="ACG7528" s="60"/>
      <c r="ACH7528" s="60"/>
      <c r="ACI7528" s="60"/>
      <c r="ACJ7528" s="60"/>
      <c r="ACK7528" s="60"/>
      <c r="ACL7528" s="60"/>
      <c r="ACM7528" s="60"/>
      <c r="ACN7528" s="60"/>
      <c r="ACO7528" s="60"/>
      <c r="ACP7528" s="60"/>
      <c r="ACQ7528" s="60"/>
      <c r="ACR7528" s="60"/>
      <c r="ACS7528" s="60"/>
      <c r="ACT7528" s="60"/>
      <c r="ACU7528" s="60"/>
      <c r="ACV7528" s="60"/>
      <c r="ACW7528" s="60"/>
      <c r="ACX7528" s="60"/>
      <c r="ACY7528" s="60">
        <v>0.97890841239249204</v>
      </c>
      <c r="ACZ7528" s="60"/>
      <c r="ADA7528" s="60"/>
      <c r="ADB7528" s="60"/>
      <c r="ADC7528" s="60"/>
      <c r="ADD7528" s="60"/>
      <c r="ADE7528" s="60"/>
    </row>
    <row r="7529" spans="760:785" x14ac:dyDescent="0.25">
      <c r="ACF7529" s="60"/>
      <c r="ACG7529" s="60"/>
      <c r="ACH7529" s="60"/>
      <c r="ACI7529" s="60"/>
      <c r="ACJ7529" s="60"/>
      <c r="ACK7529" s="60"/>
      <c r="ACL7529" s="60"/>
      <c r="ACM7529" s="60"/>
      <c r="ACN7529" s="60"/>
      <c r="ACO7529" s="60"/>
      <c r="ACP7529" s="60"/>
      <c r="ACQ7529" s="60"/>
      <c r="ACR7529" s="60"/>
      <c r="ACS7529" s="60"/>
      <c r="ACT7529" s="60"/>
      <c r="ACU7529" s="60"/>
      <c r="ACV7529" s="60"/>
      <c r="ACW7529" s="60"/>
      <c r="ACX7529" s="60"/>
      <c r="ACY7529" s="60">
        <v>0.97890467658440095</v>
      </c>
      <c r="ACZ7529" s="60"/>
      <c r="ADA7529" s="60"/>
      <c r="ADB7529" s="60"/>
      <c r="ADC7529" s="60"/>
      <c r="ADD7529" s="60"/>
      <c r="ADE7529" s="60"/>
    </row>
    <row r="7530" spans="760:785" x14ac:dyDescent="0.25">
      <c r="ACF7530" s="60"/>
      <c r="ACG7530" s="60"/>
      <c r="ACH7530" s="60"/>
      <c r="ACI7530" s="60"/>
      <c r="ACJ7530" s="60"/>
      <c r="ACK7530" s="60"/>
      <c r="ACL7530" s="60"/>
      <c r="ACM7530" s="60"/>
      <c r="ACN7530" s="60"/>
      <c r="ACO7530" s="60"/>
      <c r="ACP7530" s="60"/>
      <c r="ACQ7530" s="60"/>
      <c r="ACR7530" s="60"/>
      <c r="ACS7530" s="60"/>
      <c r="ACT7530" s="60"/>
      <c r="ACU7530" s="60"/>
      <c r="ACV7530" s="60"/>
      <c r="ACW7530" s="60"/>
      <c r="ACX7530" s="60"/>
      <c r="ACY7530" s="60">
        <v>0.97890388464752398</v>
      </c>
      <c r="ACZ7530" s="60"/>
      <c r="ADA7530" s="60"/>
      <c r="ADB7530" s="60"/>
      <c r="ADC7530" s="60"/>
      <c r="ADD7530" s="60"/>
      <c r="ADE7530" s="60"/>
    </row>
    <row r="7531" spans="760:785" x14ac:dyDescent="0.25">
      <c r="ACF7531" s="60"/>
      <c r="ACG7531" s="60"/>
      <c r="ACH7531" s="60"/>
      <c r="ACI7531" s="60"/>
      <c r="ACJ7531" s="60"/>
      <c r="ACK7531" s="60"/>
      <c r="ACL7531" s="60"/>
      <c r="ACM7531" s="60"/>
      <c r="ACN7531" s="60"/>
      <c r="ACO7531" s="60"/>
      <c r="ACP7531" s="60"/>
      <c r="ACQ7531" s="60"/>
      <c r="ACR7531" s="60"/>
      <c r="ACS7531" s="60"/>
      <c r="ACT7531" s="60"/>
      <c r="ACU7531" s="60"/>
      <c r="ACV7531" s="60"/>
      <c r="ACW7531" s="60"/>
      <c r="ACX7531" s="60"/>
      <c r="ACY7531" s="60">
        <v>0.97889776804486694</v>
      </c>
      <c r="ACZ7531" s="60"/>
      <c r="ADA7531" s="60"/>
      <c r="ADB7531" s="60"/>
      <c r="ADC7531" s="60"/>
      <c r="ADD7531" s="60"/>
      <c r="ADE7531" s="60"/>
    </row>
    <row r="7532" spans="760:785" x14ac:dyDescent="0.25">
      <c r="ACF7532" s="60"/>
      <c r="ACG7532" s="60"/>
      <c r="ACH7532" s="60"/>
      <c r="ACI7532" s="60"/>
      <c r="ACJ7532" s="60"/>
      <c r="ACK7532" s="60"/>
      <c r="ACL7532" s="60"/>
      <c r="ACM7532" s="60"/>
      <c r="ACN7532" s="60"/>
      <c r="ACO7532" s="60"/>
      <c r="ACP7532" s="60"/>
      <c r="ACQ7532" s="60"/>
      <c r="ACR7532" s="60"/>
      <c r="ACS7532" s="60"/>
      <c r="ACT7532" s="60"/>
      <c r="ACU7532" s="60"/>
      <c r="ACV7532" s="60"/>
      <c r="ACW7532" s="60"/>
      <c r="ACX7532" s="60"/>
      <c r="ACY7532" s="60">
        <v>0.97889624350294802</v>
      </c>
      <c r="ACZ7532" s="60"/>
      <c r="ADA7532" s="60"/>
      <c r="ADB7532" s="60"/>
      <c r="ADC7532" s="60"/>
      <c r="ADD7532" s="60"/>
      <c r="ADE7532" s="60"/>
    </row>
    <row r="7533" spans="760:785" x14ac:dyDescent="0.25">
      <c r="ACF7533" s="60"/>
      <c r="ACG7533" s="60"/>
      <c r="ACH7533" s="60"/>
      <c r="ACI7533" s="60"/>
      <c r="ACJ7533" s="60"/>
      <c r="ACK7533" s="60"/>
      <c r="ACL7533" s="60"/>
      <c r="ACM7533" s="60"/>
      <c r="ACN7533" s="60"/>
      <c r="ACO7533" s="60"/>
      <c r="ACP7533" s="60"/>
      <c r="ACQ7533" s="60"/>
      <c r="ACR7533" s="60"/>
      <c r="ACS7533" s="60"/>
      <c r="ACT7533" s="60"/>
      <c r="ACU7533" s="60"/>
      <c r="ACV7533" s="60"/>
      <c r="ACW7533" s="60"/>
      <c r="ACX7533" s="60"/>
      <c r="ACY7533" s="60">
        <v>0.97889064278669902</v>
      </c>
      <c r="ACZ7533" s="60"/>
      <c r="ADA7533" s="60"/>
      <c r="ADB7533" s="60"/>
      <c r="ADC7533" s="60"/>
      <c r="ADD7533" s="60"/>
      <c r="ADE7533" s="60"/>
    </row>
    <row r="7534" spans="760:785" x14ac:dyDescent="0.25">
      <c r="ACF7534" s="60"/>
      <c r="ACG7534" s="60"/>
      <c r="ACH7534" s="60"/>
      <c r="ACI7534" s="60"/>
      <c r="ACJ7534" s="60"/>
      <c r="ACK7534" s="60"/>
      <c r="ACL7534" s="60"/>
      <c r="ACM7534" s="60"/>
      <c r="ACN7534" s="60"/>
      <c r="ACO7534" s="60"/>
      <c r="ACP7534" s="60"/>
      <c r="ACQ7534" s="60"/>
      <c r="ACR7534" s="60"/>
      <c r="ACS7534" s="60"/>
      <c r="ACT7534" s="60"/>
      <c r="ACU7534" s="60"/>
      <c r="ACV7534" s="60"/>
      <c r="ACW7534" s="60"/>
      <c r="ACX7534" s="60"/>
      <c r="ACY7534" s="60">
        <v>0.97888805310405302</v>
      </c>
      <c r="ACZ7534" s="60"/>
      <c r="ADA7534" s="60"/>
      <c r="ADB7534" s="60"/>
      <c r="ADC7534" s="60"/>
      <c r="ADD7534" s="60"/>
      <c r="ADE7534" s="60"/>
    </row>
    <row r="7535" spans="760:785" x14ac:dyDescent="0.25">
      <c r="ACF7535" s="60"/>
      <c r="ACG7535" s="60"/>
      <c r="ACH7535" s="60"/>
      <c r="ACI7535" s="60"/>
      <c r="ACJ7535" s="60"/>
      <c r="ACK7535" s="60"/>
      <c r="ACL7535" s="60"/>
      <c r="ACM7535" s="60"/>
      <c r="ACN7535" s="60"/>
      <c r="ACO7535" s="60"/>
      <c r="ACP7535" s="60"/>
      <c r="ACQ7535" s="60"/>
      <c r="ACR7535" s="60"/>
      <c r="ACS7535" s="60"/>
      <c r="ACT7535" s="60"/>
      <c r="ACU7535" s="60"/>
      <c r="ACV7535" s="60"/>
      <c r="ACW7535" s="60"/>
      <c r="ACX7535" s="60"/>
      <c r="ACY7535" s="60">
        <v>0.97888387749512196</v>
      </c>
      <c r="ACZ7535" s="60"/>
      <c r="ADA7535" s="60"/>
      <c r="ADB7535" s="60"/>
      <c r="ADC7535" s="60"/>
      <c r="ADD7535" s="60"/>
      <c r="ADE7535" s="60"/>
    </row>
    <row r="7536" spans="760:785" x14ac:dyDescent="0.25">
      <c r="ACF7536" s="60"/>
      <c r="ACG7536" s="60"/>
      <c r="ACH7536" s="60"/>
      <c r="ACI7536" s="60"/>
      <c r="ACJ7536" s="60"/>
      <c r="ACK7536" s="60"/>
      <c r="ACL7536" s="60"/>
      <c r="ACM7536" s="60"/>
      <c r="ACN7536" s="60"/>
      <c r="ACO7536" s="60"/>
      <c r="ACP7536" s="60"/>
      <c r="ACQ7536" s="60"/>
      <c r="ACR7536" s="60"/>
      <c r="ACS7536" s="60"/>
      <c r="ACT7536" s="60"/>
      <c r="ACU7536" s="60"/>
      <c r="ACV7536" s="60"/>
      <c r="ACW7536" s="60"/>
      <c r="ACX7536" s="60"/>
      <c r="ACY7536" s="60">
        <v>0.97886993734360705</v>
      </c>
      <c r="ACZ7536" s="60"/>
      <c r="ADA7536" s="60"/>
      <c r="ADB7536" s="60"/>
      <c r="ADC7536" s="60"/>
      <c r="ADD7536" s="60"/>
      <c r="ADE7536" s="60"/>
    </row>
    <row r="7537" spans="760:785" x14ac:dyDescent="0.25">
      <c r="ACF7537" s="60"/>
      <c r="ACG7537" s="60"/>
      <c r="ACH7537" s="60"/>
      <c r="ACI7537" s="60"/>
      <c r="ACJ7537" s="60"/>
      <c r="ACK7537" s="60"/>
      <c r="ACL7537" s="60"/>
      <c r="ACM7537" s="60"/>
      <c r="ACN7537" s="60"/>
      <c r="ACO7537" s="60"/>
      <c r="ACP7537" s="60"/>
      <c r="ACQ7537" s="60"/>
      <c r="ACR7537" s="60"/>
      <c r="ACS7537" s="60"/>
      <c r="ACT7537" s="60"/>
      <c r="ACU7537" s="60"/>
      <c r="ACV7537" s="60"/>
      <c r="ACW7537" s="60"/>
      <c r="ACX7537" s="60"/>
      <c r="ACY7537" s="60">
        <v>0.97886768316900896</v>
      </c>
      <c r="ACZ7537" s="60"/>
      <c r="ADA7537" s="60"/>
      <c r="ADB7537" s="60"/>
      <c r="ADC7537" s="60"/>
      <c r="ADD7537" s="60"/>
      <c r="ADE7537" s="60"/>
    </row>
    <row r="7538" spans="760:785" x14ac:dyDescent="0.25">
      <c r="ACF7538" s="60"/>
      <c r="ACG7538" s="60"/>
      <c r="ACH7538" s="60"/>
      <c r="ACI7538" s="60"/>
      <c r="ACJ7538" s="60"/>
      <c r="ACK7538" s="60"/>
      <c r="ACL7538" s="60"/>
      <c r="ACM7538" s="60"/>
      <c r="ACN7538" s="60"/>
      <c r="ACO7538" s="60"/>
      <c r="ACP7538" s="60"/>
      <c r="ACQ7538" s="60"/>
      <c r="ACR7538" s="60"/>
      <c r="ACS7538" s="60"/>
      <c r="ACT7538" s="60"/>
      <c r="ACU7538" s="60"/>
      <c r="ACV7538" s="60"/>
      <c r="ACW7538" s="60"/>
      <c r="ACX7538" s="60"/>
      <c r="ACY7538" s="60">
        <v>0.97885404239992801</v>
      </c>
      <c r="ACZ7538" s="60"/>
      <c r="ADA7538" s="60"/>
      <c r="ADB7538" s="60"/>
      <c r="ADC7538" s="60"/>
      <c r="ADD7538" s="60"/>
      <c r="ADE7538" s="60"/>
    </row>
    <row r="7539" spans="760:785" x14ac:dyDescent="0.25">
      <c r="ACF7539" s="60"/>
      <c r="ACG7539" s="60"/>
      <c r="ACH7539" s="60"/>
      <c r="ACI7539" s="60"/>
      <c r="ACJ7539" s="60"/>
      <c r="ACK7539" s="60"/>
      <c r="ACL7539" s="60"/>
      <c r="ACM7539" s="60"/>
      <c r="ACN7539" s="60"/>
      <c r="ACO7539" s="60"/>
      <c r="ACP7539" s="60"/>
      <c r="ACQ7539" s="60"/>
      <c r="ACR7539" s="60"/>
      <c r="ACS7539" s="60"/>
      <c r="ACT7539" s="60"/>
      <c r="ACU7539" s="60"/>
      <c r="ACV7539" s="60"/>
      <c r="ACW7539" s="60"/>
      <c r="ACX7539" s="60"/>
      <c r="ACY7539" s="60">
        <v>0.97885308077303601</v>
      </c>
      <c r="ACZ7539" s="60"/>
      <c r="ADA7539" s="60"/>
      <c r="ADB7539" s="60"/>
      <c r="ADC7539" s="60"/>
      <c r="ADD7539" s="60"/>
      <c r="ADE7539" s="60"/>
    </row>
    <row r="7540" spans="760:785" x14ac:dyDescent="0.25">
      <c r="ACF7540" s="60"/>
      <c r="ACG7540" s="60"/>
      <c r="ACH7540" s="60"/>
      <c r="ACI7540" s="60"/>
      <c r="ACJ7540" s="60"/>
      <c r="ACK7540" s="60"/>
      <c r="ACL7540" s="60"/>
      <c r="ACM7540" s="60"/>
      <c r="ACN7540" s="60"/>
      <c r="ACO7540" s="60"/>
      <c r="ACP7540" s="60"/>
      <c r="ACQ7540" s="60"/>
      <c r="ACR7540" s="60"/>
      <c r="ACS7540" s="60"/>
      <c r="ACT7540" s="60"/>
      <c r="ACU7540" s="60"/>
      <c r="ACV7540" s="60"/>
      <c r="ACW7540" s="60"/>
      <c r="ACX7540" s="60"/>
      <c r="ACY7540" s="60">
        <v>0.97884894156045998</v>
      </c>
      <c r="ACZ7540" s="60"/>
      <c r="ADA7540" s="60"/>
      <c r="ADB7540" s="60"/>
      <c r="ADC7540" s="60"/>
      <c r="ADD7540" s="60"/>
      <c r="ADE7540" s="60"/>
    </row>
    <row r="7541" spans="760:785" x14ac:dyDescent="0.25">
      <c r="ACF7541" s="60"/>
      <c r="ACG7541" s="60"/>
      <c r="ACH7541" s="60"/>
      <c r="ACI7541" s="60"/>
      <c r="ACJ7541" s="60"/>
      <c r="ACK7541" s="60"/>
      <c r="ACL7541" s="60"/>
      <c r="ACM7541" s="60"/>
      <c r="ACN7541" s="60"/>
      <c r="ACO7541" s="60"/>
      <c r="ACP7541" s="60"/>
      <c r="ACQ7541" s="60"/>
      <c r="ACR7541" s="60"/>
      <c r="ACS7541" s="60"/>
      <c r="ACT7541" s="60"/>
      <c r="ACU7541" s="60"/>
      <c r="ACV7541" s="60"/>
      <c r="ACW7541" s="60"/>
      <c r="ACX7541" s="60"/>
      <c r="ACY7541" s="60">
        <v>0.97883904294911395</v>
      </c>
      <c r="ACZ7541" s="60"/>
      <c r="ADA7541" s="60"/>
      <c r="ADB7541" s="60"/>
      <c r="ADC7541" s="60"/>
      <c r="ADD7541" s="60"/>
      <c r="ADE7541" s="60"/>
    </row>
    <row r="7542" spans="760:785" x14ac:dyDescent="0.25">
      <c r="ACF7542" s="60"/>
      <c r="ACG7542" s="60"/>
      <c r="ACH7542" s="60"/>
      <c r="ACI7542" s="60"/>
      <c r="ACJ7542" s="60"/>
      <c r="ACK7542" s="60"/>
      <c r="ACL7542" s="60"/>
      <c r="ACM7542" s="60"/>
      <c r="ACN7542" s="60"/>
      <c r="ACO7542" s="60"/>
      <c r="ACP7542" s="60"/>
      <c r="ACQ7542" s="60"/>
      <c r="ACR7542" s="60"/>
      <c r="ACS7542" s="60"/>
      <c r="ACT7542" s="60"/>
      <c r="ACU7542" s="60"/>
      <c r="ACV7542" s="60"/>
      <c r="ACW7542" s="60"/>
      <c r="ACX7542" s="60"/>
      <c r="ACY7542" s="60">
        <v>0.97883704351480605</v>
      </c>
      <c r="ACZ7542" s="60"/>
      <c r="ADA7542" s="60"/>
      <c r="ADB7542" s="60"/>
      <c r="ADC7542" s="60"/>
      <c r="ADD7542" s="60"/>
      <c r="ADE7542" s="60"/>
    </row>
    <row r="7543" spans="760:785" x14ac:dyDescent="0.25">
      <c r="ACF7543" s="60"/>
      <c r="ACG7543" s="60"/>
      <c r="ACH7543" s="60"/>
      <c r="ACI7543" s="60"/>
      <c r="ACJ7543" s="60"/>
      <c r="ACK7543" s="60"/>
      <c r="ACL7543" s="60"/>
      <c r="ACM7543" s="60"/>
      <c r="ACN7543" s="60"/>
      <c r="ACO7543" s="60"/>
      <c r="ACP7543" s="60"/>
      <c r="ACQ7543" s="60"/>
      <c r="ACR7543" s="60"/>
      <c r="ACS7543" s="60"/>
      <c r="ACT7543" s="60"/>
      <c r="ACU7543" s="60"/>
      <c r="ACV7543" s="60"/>
      <c r="ACW7543" s="60"/>
      <c r="ACX7543" s="60"/>
      <c r="ACY7543" s="60">
        <v>0.97882693799360798</v>
      </c>
      <c r="ACZ7543" s="60"/>
      <c r="ADA7543" s="60"/>
      <c r="ADB7543" s="60"/>
      <c r="ADC7543" s="60"/>
      <c r="ADD7543" s="60"/>
      <c r="ADE7543" s="60"/>
    </row>
    <row r="7544" spans="760:785" x14ac:dyDescent="0.25">
      <c r="ACF7544" s="60"/>
      <c r="ACG7544" s="60"/>
      <c r="ACH7544" s="60"/>
      <c r="ACI7544" s="60"/>
      <c r="ACJ7544" s="60"/>
      <c r="ACK7544" s="60"/>
      <c r="ACL7544" s="60"/>
      <c r="ACM7544" s="60"/>
      <c r="ACN7544" s="60"/>
      <c r="ACO7544" s="60"/>
      <c r="ACP7544" s="60"/>
      <c r="ACQ7544" s="60"/>
      <c r="ACR7544" s="60"/>
      <c r="ACS7544" s="60"/>
      <c r="ACT7544" s="60"/>
      <c r="ACU7544" s="60"/>
      <c r="ACV7544" s="60"/>
      <c r="ACW7544" s="60"/>
      <c r="ACX7544" s="60"/>
      <c r="ACY7544" s="60">
        <v>0.97882531547113405</v>
      </c>
      <c r="ACZ7544" s="60"/>
      <c r="ADA7544" s="60"/>
      <c r="ADB7544" s="60"/>
      <c r="ADC7544" s="60"/>
      <c r="ADD7544" s="60"/>
      <c r="ADE7544" s="60"/>
    </row>
    <row r="7545" spans="760:785" x14ac:dyDescent="0.25">
      <c r="ACF7545" s="60"/>
      <c r="ACG7545" s="60"/>
      <c r="ACH7545" s="60"/>
      <c r="ACI7545" s="60"/>
      <c r="ACJ7545" s="60"/>
      <c r="ACK7545" s="60"/>
      <c r="ACL7545" s="60"/>
      <c r="ACM7545" s="60"/>
      <c r="ACN7545" s="60"/>
      <c r="ACO7545" s="60"/>
      <c r="ACP7545" s="60"/>
      <c r="ACQ7545" s="60"/>
      <c r="ACR7545" s="60"/>
      <c r="ACS7545" s="60"/>
      <c r="ACT7545" s="60"/>
      <c r="ACU7545" s="60"/>
      <c r="ACV7545" s="60"/>
      <c r="ACW7545" s="60"/>
      <c r="ACX7545" s="60"/>
      <c r="ACY7545" s="60">
        <v>0.97882413980812999</v>
      </c>
      <c r="ACZ7545" s="60"/>
      <c r="ADA7545" s="60"/>
      <c r="ADB7545" s="60"/>
      <c r="ADC7545" s="60"/>
      <c r="ADD7545" s="60"/>
      <c r="ADE7545" s="60"/>
    </row>
    <row r="7546" spans="760:785" x14ac:dyDescent="0.25">
      <c r="ACF7546" s="60"/>
      <c r="ACG7546" s="60"/>
      <c r="ACH7546" s="60"/>
      <c r="ACI7546" s="60"/>
      <c r="ACJ7546" s="60"/>
      <c r="ACK7546" s="60"/>
      <c r="ACL7546" s="60"/>
      <c r="ACM7546" s="60"/>
      <c r="ACN7546" s="60"/>
      <c r="ACO7546" s="60"/>
      <c r="ACP7546" s="60"/>
      <c r="ACQ7546" s="60"/>
      <c r="ACR7546" s="60"/>
      <c r="ACS7546" s="60"/>
      <c r="ACT7546" s="60"/>
      <c r="ACU7546" s="60"/>
      <c r="ACV7546" s="60"/>
      <c r="ACW7546" s="60"/>
      <c r="ACX7546" s="60"/>
      <c r="ACY7546" s="60">
        <v>0.978808015751641</v>
      </c>
      <c r="ACZ7546" s="60"/>
      <c r="ADA7546" s="60"/>
      <c r="ADB7546" s="60"/>
      <c r="ADC7546" s="60"/>
      <c r="ADD7546" s="60"/>
      <c r="ADE7546" s="60"/>
    </row>
    <row r="7547" spans="760:785" x14ac:dyDescent="0.25">
      <c r="ACF7547" s="60"/>
      <c r="ACG7547" s="60"/>
      <c r="ACH7547" s="60"/>
      <c r="ACI7547" s="60"/>
      <c r="ACJ7547" s="60"/>
      <c r="ACK7547" s="60"/>
      <c r="ACL7547" s="60"/>
      <c r="ACM7547" s="60"/>
      <c r="ACN7547" s="60"/>
      <c r="ACO7547" s="60"/>
      <c r="ACP7547" s="60"/>
      <c r="ACQ7547" s="60"/>
      <c r="ACR7547" s="60"/>
      <c r="ACS7547" s="60"/>
      <c r="ACT7547" s="60"/>
      <c r="ACU7547" s="60"/>
      <c r="ACV7547" s="60"/>
      <c r="ACW7547" s="60"/>
      <c r="ACX7547" s="60"/>
      <c r="ACY7547" s="60">
        <v>0.97880783256668602</v>
      </c>
      <c r="ACZ7547" s="60"/>
      <c r="ADA7547" s="60"/>
      <c r="ADB7547" s="60"/>
      <c r="ADC7547" s="60"/>
      <c r="ADD7547" s="60"/>
      <c r="ADE7547" s="60"/>
    </row>
    <row r="7548" spans="760:785" x14ac:dyDescent="0.25">
      <c r="ACF7548" s="60"/>
      <c r="ACG7548" s="60"/>
      <c r="ACH7548" s="60"/>
      <c r="ACI7548" s="60"/>
      <c r="ACJ7548" s="60"/>
      <c r="ACK7548" s="60"/>
      <c r="ACL7548" s="60"/>
      <c r="ACM7548" s="60"/>
      <c r="ACN7548" s="60"/>
      <c r="ACO7548" s="60"/>
      <c r="ACP7548" s="60"/>
      <c r="ACQ7548" s="60"/>
      <c r="ACR7548" s="60"/>
      <c r="ACS7548" s="60"/>
      <c r="ACT7548" s="60"/>
      <c r="ACU7548" s="60"/>
      <c r="ACV7548" s="60"/>
      <c r="ACW7548" s="60"/>
      <c r="ACX7548" s="60"/>
      <c r="ACY7548" s="60">
        <v>0.97880554523494401</v>
      </c>
      <c r="ACZ7548" s="60"/>
      <c r="ADA7548" s="60"/>
      <c r="ADB7548" s="60"/>
      <c r="ADC7548" s="60"/>
      <c r="ADD7548" s="60"/>
      <c r="ADE7548" s="60"/>
    </row>
    <row r="7549" spans="760:785" x14ac:dyDescent="0.25">
      <c r="ACF7549" s="60"/>
      <c r="ACG7549" s="60"/>
      <c r="ACH7549" s="60"/>
      <c r="ACI7549" s="60"/>
      <c r="ACJ7549" s="60"/>
      <c r="ACK7549" s="60"/>
      <c r="ACL7549" s="60"/>
      <c r="ACM7549" s="60"/>
      <c r="ACN7549" s="60"/>
      <c r="ACO7549" s="60"/>
      <c r="ACP7549" s="60"/>
      <c r="ACQ7549" s="60"/>
      <c r="ACR7549" s="60"/>
      <c r="ACS7549" s="60"/>
      <c r="ACT7549" s="60"/>
      <c r="ACU7549" s="60"/>
      <c r="ACV7549" s="60"/>
      <c r="ACW7549" s="60"/>
      <c r="ACX7549" s="60"/>
      <c r="ACY7549" s="60">
        <v>0.978801315591182</v>
      </c>
      <c r="ACZ7549" s="60"/>
      <c r="ADA7549" s="60"/>
      <c r="ADB7549" s="60"/>
      <c r="ADC7549" s="60"/>
      <c r="ADD7549" s="60"/>
      <c r="ADE7549" s="60"/>
    </row>
    <row r="7550" spans="760:785" x14ac:dyDescent="0.25">
      <c r="ACF7550" s="60"/>
      <c r="ACG7550" s="60"/>
      <c r="ACH7550" s="60"/>
      <c r="ACI7550" s="60"/>
      <c r="ACJ7550" s="60"/>
      <c r="ACK7550" s="60"/>
      <c r="ACL7550" s="60"/>
      <c r="ACM7550" s="60"/>
      <c r="ACN7550" s="60"/>
      <c r="ACO7550" s="60"/>
      <c r="ACP7550" s="60"/>
      <c r="ACQ7550" s="60"/>
      <c r="ACR7550" s="60"/>
      <c r="ACS7550" s="60"/>
      <c r="ACT7550" s="60"/>
      <c r="ACU7550" s="60"/>
      <c r="ACV7550" s="60"/>
      <c r="ACW7550" s="60"/>
      <c r="ACX7550" s="60"/>
      <c r="ACY7550" s="60">
        <v>0.97879925660200995</v>
      </c>
      <c r="ACZ7550" s="60"/>
      <c r="ADA7550" s="60"/>
      <c r="ADB7550" s="60"/>
      <c r="ADC7550" s="60"/>
      <c r="ADD7550" s="60"/>
      <c r="ADE7550" s="60"/>
    </row>
    <row r="7551" spans="760:785" x14ac:dyDescent="0.25">
      <c r="ACF7551" s="60"/>
      <c r="ACG7551" s="60"/>
      <c r="ACH7551" s="60"/>
      <c r="ACI7551" s="60"/>
      <c r="ACJ7551" s="60"/>
      <c r="ACK7551" s="60"/>
      <c r="ACL7551" s="60"/>
      <c r="ACM7551" s="60"/>
      <c r="ACN7551" s="60"/>
      <c r="ACO7551" s="60"/>
      <c r="ACP7551" s="60"/>
      <c r="ACQ7551" s="60"/>
      <c r="ACR7551" s="60"/>
      <c r="ACS7551" s="60"/>
      <c r="ACT7551" s="60"/>
      <c r="ACU7551" s="60"/>
      <c r="ACV7551" s="60"/>
      <c r="ACW7551" s="60"/>
      <c r="ACX7551" s="60"/>
      <c r="ACY7551" s="60">
        <v>0.97879386916314604</v>
      </c>
      <c r="ACZ7551" s="60"/>
      <c r="ADA7551" s="60"/>
      <c r="ADB7551" s="60"/>
      <c r="ADC7551" s="60"/>
      <c r="ADD7551" s="60"/>
      <c r="ADE7551" s="60"/>
    </row>
    <row r="7552" spans="760:785" x14ac:dyDescent="0.25">
      <c r="ACF7552" s="60"/>
      <c r="ACG7552" s="60"/>
      <c r="ACH7552" s="60"/>
      <c r="ACI7552" s="60"/>
      <c r="ACJ7552" s="60"/>
      <c r="ACK7552" s="60"/>
      <c r="ACL7552" s="60"/>
      <c r="ACM7552" s="60"/>
      <c r="ACN7552" s="60"/>
      <c r="ACO7552" s="60"/>
      <c r="ACP7552" s="60"/>
      <c r="ACQ7552" s="60"/>
      <c r="ACR7552" s="60"/>
      <c r="ACS7552" s="60"/>
      <c r="ACT7552" s="60"/>
      <c r="ACU7552" s="60"/>
      <c r="ACV7552" s="60"/>
      <c r="ACW7552" s="60"/>
      <c r="ACX7552" s="60"/>
      <c r="ACY7552" s="60">
        <v>0.97879364464263496</v>
      </c>
      <c r="ACZ7552" s="60"/>
      <c r="ADA7552" s="60"/>
      <c r="ADB7552" s="60"/>
      <c r="ADC7552" s="60"/>
      <c r="ADD7552" s="60"/>
      <c r="ADE7552" s="60"/>
    </row>
    <row r="7553" spans="760:785" x14ac:dyDescent="0.25">
      <c r="ACF7553" s="60"/>
      <c r="ACG7553" s="60"/>
      <c r="ACH7553" s="60"/>
      <c r="ACI7553" s="60"/>
      <c r="ACJ7553" s="60"/>
      <c r="ACK7553" s="60"/>
      <c r="ACL7553" s="60"/>
      <c r="ACM7553" s="60"/>
      <c r="ACN7553" s="60"/>
      <c r="ACO7553" s="60"/>
      <c r="ACP7553" s="60"/>
      <c r="ACQ7553" s="60"/>
      <c r="ACR7553" s="60"/>
      <c r="ACS7553" s="60"/>
      <c r="ACT7553" s="60"/>
      <c r="ACU7553" s="60"/>
      <c r="ACV7553" s="60"/>
      <c r="ACW7553" s="60"/>
      <c r="ACX7553" s="60"/>
      <c r="ACY7553" s="60">
        <v>0.97879116112338205</v>
      </c>
      <c r="ACZ7553" s="60"/>
      <c r="ADA7553" s="60"/>
      <c r="ADB7553" s="60"/>
      <c r="ADC7553" s="60"/>
      <c r="ADD7553" s="60"/>
      <c r="ADE7553" s="60"/>
    </row>
    <row r="7554" spans="760:785" x14ac:dyDescent="0.25">
      <c r="ACF7554" s="60"/>
      <c r="ACG7554" s="60"/>
      <c r="ACH7554" s="60"/>
      <c r="ACI7554" s="60"/>
      <c r="ACJ7554" s="60"/>
      <c r="ACK7554" s="60"/>
      <c r="ACL7554" s="60"/>
      <c r="ACM7554" s="60"/>
      <c r="ACN7554" s="60"/>
      <c r="ACO7554" s="60"/>
      <c r="ACP7554" s="60"/>
      <c r="ACQ7554" s="60"/>
      <c r="ACR7554" s="60"/>
      <c r="ACS7554" s="60"/>
      <c r="ACT7554" s="60"/>
      <c r="ACU7554" s="60"/>
      <c r="ACV7554" s="60"/>
      <c r="ACW7554" s="60"/>
      <c r="ACX7554" s="60"/>
      <c r="ACY7554" s="60">
        <v>0.97878337642073798</v>
      </c>
      <c r="ACZ7554" s="60"/>
      <c r="ADA7554" s="60"/>
      <c r="ADB7554" s="60"/>
      <c r="ADC7554" s="60"/>
      <c r="ADD7554" s="60"/>
      <c r="ADE7554" s="60"/>
    </row>
    <row r="7555" spans="760:785" x14ac:dyDescent="0.25">
      <c r="ACF7555" s="60"/>
      <c r="ACG7555" s="60"/>
      <c r="ACH7555" s="60"/>
      <c r="ACI7555" s="60"/>
      <c r="ACJ7555" s="60"/>
      <c r="ACK7555" s="60"/>
      <c r="ACL7555" s="60"/>
      <c r="ACM7555" s="60"/>
      <c r="ACN7555" s="60"/>
      <c r="ACO7555" s="60"/>
      <c r="ACP7555" s="60"/>
      <c r="ACQ7555" s="60"/>
      <c r="ACR7555" s="60"/>
      <c r="ACS7555" s="60"/>
      <c r="ACT7555" s="60"/>
      <c r="ACU7555" s="60"/>
      <c r="ACV7555" s="60"/>
      <c r="ACW7555" s="60"/>
      <c r="ACX7555" s="60"/>
      <c r="ACY7555" s="60">
        <v>0.978772229020892</v>
      </c>
      <c r="ACZ7555" s="60"/>
      <c r="ADA7555" s="60"/>
      <c r="ADB7555" s="60"/>
      <c r="ADC7555" s="60"/>
      <c r="ADD7555" s="60"/>
      <c r="ADE7555" s="60"/>
    </row>
    <row r="7556" spans="760:785" x14ac:dyDescent="0.25">
      <c r="ACF7556" s="60"/>
      <c r="ACG7556" s="60"/>
      <c r="ACH7556" s="60"/>
      <c r="ACI7556" s="60"/>
      <c r="ACJ7556" s="60"/>
      <c r="ACK7556" s="60"/>
      <c r="ACL7556" s="60"/>
      <c r="ACM7556" s="60"/>
      <c r="ACN7556" s="60"/>
      <c r="ACO7556" s="60"/>
      <c r="ACP7556" s="60"/>
      <c r="ACQ7556" s="60"/>
      <c r="ACR7556" s="60"/>
      <c r="ACS7556" s="60"/>
      <c r="ACT7556" s="60"/>
      <c r="ACU7556" s="60"/>
      <c r="ACV7556" s="60"/>
      <c r="ACW7556" s="60"/>
      <c r="ACX7556" s="60"/>
      <c r="ACY7556" s="60">
        <v>0.97877031140356197</v>
      </c>
      <c r="ACZ7556" s="60"/>
      <c r="ADA7556" s="60"/>
      <c r="ADB7556" s="60"/>
      <c r="ADC7556" s="60"/>
      <c r="ADD7556" s="60"/>
      <c r="ADE7556" s="60"/>
    </row>
    <row r="7557" spans="760:785" x14ac:dyDescent="0.25">
      <c r="ACF7557" s="60"/>
      <c r="ACG7557" s="60"/>
      <c r="ACH7557" s="60"/>
      <c r="ACI7557" s="60"/>
      <c r="ACJ7557" s="60"/>
      <c r="ACK7557" s="60"/>
      <c r="ACL7557" s="60"/>
      <c r="ACM7557" s="60"/>
      <c r="ACN7557" s="60"/>
      <c r="ACO7557" s="60"/>
      <c r="ACP7557" s="60"/>
      <c r="ACQ7557" s="60"/>
      <c r="ACR7557" s="60"/>
      <c r="ACS7557" s="60"/>
      <c r="ACT7557" s="60"/>
      <c r="ACU7557" s="60"/>
      <c r="ACV7557" s="60"/>
      <c r="ACW7557" s="60"/>
      <c r="ACX7557" s="60"/>
      <c r="ACY7557" s="60">
        <v>0.97876712694608703</v>
      </c>
      <c r="ACZ7557" s="60"/>
      <c r="ADA7557" s="60"/>
      <c r="ADB7557" s="60"/>
      <c r="ADC7557" s="60"/>
      <c r="ADD7557" s="60"/>
      <c r="ADE7557" s="60"/>
    </row>
    <row r="7558" spans="760:785" x14ac:dyDescent="0.25">
      <c r="ACF7558" s="60"/>
      <c r="ACG7558" s="60"/>
      <c r="ACH7558" s="60"/>
      <c r="ACI7558" s="60"/>
      <c r="ACJ7558" s="60"/>
      <c r="ACK7558" s="60"/>
      <c r="ACL7558" s="60"/>
      <c r="ACM7558" s="60"/>
      <c r="ACN7558" s="60"/>
      <c r="ACO7558" s="60"/>
      <c r="ACP7558" s="60"/>
      <c r="ACQ7558" s="60"/>
      <c r="ACR7558" s="60"/>
      <c r="ACS7558" s="60"/>
      <c r="ACT7558" s="60"/>
      <c r="ACU7558" s="60"/>
      <c r="ACV7558" s="60"/>
      <c r="ACW7558" s="60"/>
      <c r="ACX7558" s="60"/>
      <c r="ACY7558" s="60">
        <v>0.97876643705810695</v>
      </c>
      <c r="ACZ7558" s="60"/>
      <c r="ADA7558" s="60"/>
      <c r="ADB7558" s="60"/>
      <c r="ADC7558" s="60"/>
      <c r="ADD7558" s="60"/>
      <c r="ADE7558" s="60"/>
    </row>
    <row r="7559" spans="760:785" x14ac:dyDescent="0.25">
      <c r="ACF7559" s="60"/>
      <c r="ACG7559" s="60"/>
      <c r="ACH7559" s="60"/>
      <c r="ACI7559" s="60"/>
      <c r="ACJ7559" s="60"/>
      <c r="ACK7559" s="60"/>
      <c r="ACL7559" s="60"/>
      <c r="ACM7559" s="60"/>
      <c r="ACN7559" s="60"/>
      <c r="ACO7559" s="60"/>
      <c r="ACP7559" s="60"/>
      <c r="ACQ7559" s="60"/>
      <c r="ACR7559" s="60"/>
      <c r="ACS7559" s="60"/>
      <c r="ACT7559" s="60"/>
      <c r="ACU7559" s="60"/>
      <c r="ACV7559" s="60"/>
      <c r="ACW7559" s="60"/>
      <c r="ACX7559" s="60"/>
      <c r="ACY7559" s="60">
        <v>0.97876477362174796</v>
      </c>
      <c r="ACZ7559" s="60"/>
      <c r="ADA7559" s="60"/>
      <c r="ADB7559" s="60"/>
      <c r="ADC7559" s="60"/>
      <c r="ADD7559" s="60"/>
      <c r="ADE7559" s="60"/>
    </row>
    <row r="7560" spans="760:785" x14ac:dyDescent="0.25">
      <c r="ACF7560" s="60"/>
      <c r="ACG7560" s="60"/>
      <c r="ACH7560" s="60"/>
      <c r="ACI7560" s="60"/>
      <c r="ACJ7560" s="60"/>
      <c r="ACK7560" s="60"/>
      <c r="ACL7560" s="60"/>
      <c r="ACM7560" s="60"/>
      <c r="ACN7560" s="60"/>
      <c r="ACO7560" s="60"/>
      <c r="ACP7560" s="60"/>
      <c r="ACQ7560" s="60"/>
      <c r="ACR7560" s="60"/>
      <c r="ACS7560" s="60"/>
      <c r="ACT7560" s="60"/>
      <c r="ACU7560" s="60"/>
      <c r="ACV7560" s="60"/>
      <c r="ACW7560" s="60"/>
      <c r="ACX7560" s="60"/>
      <c r="ACY7560" s="60">
        <v>0.97875967213414194</v>
      </c>
      <c r="ACZ7560" s="60"/>
      <c r="ADA7560" s="60"/>
      <c r="ADB7560" s="60"/>
      <c r="ADC7560" s="60"/>
      <c r="ADD7560" s="60"/>
      <c r="ADE7560" s="60"/>
    </row>
    <row r="7561" spans="760:785" x14ac:dyDescent="0.25">
      <c r="ACF7561" s="60"/>
      <c r="ACG7561" s="60"/>
      <c r="ACH7561" s="60"/>
      <c r="ACI7561" s="60"/>
      <c r="ACJ7561" s="60"/>
      <c r="ACK7561" s="60"/>
      <c r="ACL7561" s="60"/>
      <c r="ACM7561" s="60"/>
      <c r="ACN7561" s="60"/>
      <c r="ACO7561" s="60"/>
      <c r="ACP7561" s="60"/>
      <c r="ACQ7561" s="60"/>
      <c r="ACR7561" s="60"/>
      <c r="ACS7561" s="60"/>
      <c r="ACT7561" s="60"/>
      <c r="ACU7561" s="60"/>
      <c r="ACV7561" s="60"/>
      <c r="ACW7561" s="60"/>
      <c r="ACX7561" s="60"/>
      <c r="ACY7561" s="60">
        <v>0.97875909893422297</v>
      </c>
      <c r="ACZ7561" s="60"/>
      <c r="ADA7561" s="60"/>
      <c r="ADB7561" s="60"/>
      <c r="ADC7561" s="60"/>
      <c r="ADD7561" s="60"/>
      <c r="ADE7561" s="60"/>
    </row>
    <row r="7562" spans="760:785" x14ac:dyDescent="0.25">
      <c r="ACF7562" s="60"/>
      <c r="ACG7562" s="60"/>
      <c r="ACH7562" s="60"/>
      <c r="ACI7562" s="60"/>
      <c r="ACJ7562" s="60"/>
      <c r="ACK7562" s="60"/>
      <c r="ACL7562" s="60"/>
      <c r="ACM7562" s="60"/>
      <c r="ACN7562" s="60"/>
      <c r="ACO7562" s="60"/>
      <c r="ACP7562" s="60"/>
      <c r="ACQ7562" s="60"/>
      <c r="ACR7562" s="60"/>
      <c r="ACS7562" s="60"/>
      <c r="ACT7562" s="60"/>
      <c r="ACU7562" s="60"/>
      <c r="ACV7562" s="60"/>
      <c r="ACW7562" s="60"/>
      <c r="ACX7562" s="60"/>
      <c r="ACY7562" s="60">
        <v>0.97875101659861197</v>
      </c>
      <c r="ACZ7562" s="60"/>
      <c r="ADA7562" s="60"/>
      <c r="ADB7562" s="60"/>
      <c r="ADC7562" s="60"/>
      <c r="ADD7562" s="60"/>
      <c r="ADE7562" s="60"/>
    </row>
    <row r="7563" spans="760:785" x14ac:dyDescent="0.25">
      <c r="ACF7563" s="60"/>
      <c r="ACG7563" s="60"/>
      <c r="ACH7563" s="60"/>
      <c r="ACI7563" s="60"/>
      <c r="ACJ7563" s="60"/>
      <c r="ACK7563" s="60"/>
      <c r="ACL7563" s="60"/>
      <c r="ACM7563" s="60"/>
      <c r="ACN7563" s="60"/>
      <c r="ACO7563" s="60"/>
      <c r="ACP7563" s="60"/>
      <c r="ACQ7563" s="60"/>
      <c r="ACR7563" s="60"/>
      <c r="ACS7563" s="60"/>
      <c r="ACT7563" s="60"/>
      <c r="ACU7563" s="60"/>
      <c r="ACV7563" s="60"/>
      <c r="ACW7563" s="60"/>
      <c r="ACX7563" s="60"/>
      <c r="ACY7563" s="60">
        <v>0.97875003197600496</v>
      </c>
      <c r="ACZ7563" s="60"/>
      <c r="ADA7563" s="60"/>
      <c r="ADB7563" s="60"/>
      <c r="ADC7563" s="60"/>
      <c r="ADD7563" s="60"/>
      <c r="ADE7563" s="60"/>
    </row>
    <row r="7564" spans="760:785" x14ac:dyDescent="0.25">
      <c r="ACF7564" s="60"/>
      <c r="ACG7564" s="60"/>
      <c r="ACH7564" s="60"/>
      <c r="ACI7564" s="60"/>
      <c r="ACJ7564" s="60"/>
      <c r="ACK7564" s="60"/>
      <c r="ACL7564" s="60"/>
      <c r="ACM7564" s="60"/>
      <c r="ACN7564" s="60"/>
      <c r="ACO7564" s="60"/>
      <c r="ACP7564" s="60"/>
      <c r="ACQ7564" s="60"/>
      <c r="ACR7564" s="60"/>
      <c r="ACS7564" s="60"/>
      <c r="ACT7564" s="60"/>
      <c r="ACU7564" s="60"/>
      <c r="ACV7564" s="60"/>
      <c r="ACW7564" s="60"/>
      <c r="ACX7564" s="60"/>
      <c r="ACY7564" s="60">
        <v>0.97874701934102903</v>
      </c>
      <c r="ACZ7564" s="60"/>
      <c r="ADA7564" s="60"/>
      <c r="ADB7564" s="60"/>
      <c r="ADC7564" s="60"/>
      <c r="ADD7564" s="60"/>
      <c r="ADE7564" s="60"/>
    </row>
    <row r="7565" spans="760:785" x14ac:dyDescent="0.25">
      <c r="ACF7565" s="60"/>
      <c r="ACG7565" s="60"/>
      <c r="ACH7565" s="60"/>
      <c r="ACI7565" s="60"/>
      <c r="ACJ7565" s="60"/>
      <c r="ACK7565" s="60"/>
      <c r="ACL7565" s="60"/>
      <c r="ACM7565" s="60"/>
      <c r="ACN7565" s="60"/>
      <c r="ACO7565" s="60"/>
      <c r="ACP7565" s="60"/>
      <c r="ACQ7565" s="60"/>
      <c r="ACR7565" s="60"/>
      <c r="ACS7565" s="60"/>
      <c r="ACT7565" s="60"/>
      <c r="ACU7565" s="60"/>
      <c r="ACV7565" s="60"/>
      <c r="ACW7565" s="60"/>
      <c r="ACX7565" s="60"/>
      <c r="ACY7565" s="60">
        <v>0.97874683612737701</v>
      </c>
      <c r="ACZ7565" s="60"/>
      <c r="ADA7565" s="60"/>
      <c r="ADB7565" s="60"/>
      <c r="ADC7565" s="60"/>
      <c r="ADD7565" s="60"/>
      <c r="ADE7565" s="60"/>
    </row>
    <row r="7566" spans="760:785" x14ac:dyDescent="0.25">
      <c r="ACF7566" s="60"/>
      <c r="ACG7566" s="60"/>
      <c r="ACH7566" s="60"/>
      <c r="ACI7566" s="60"/>
      <c r="ACJ7566" s="60"/>
      <c r="ACK7566" s="60"/>
      <c r="ACL7566" s="60"/>
      <c r="ACM7566" s="60"/>
      <c r="ACN7566" s="60"/>
      <c r="ACO7566" s="60"/>
      <c r="ACP7566" s="60"/>
      <c r="ACQ7566" s="60"/>
      <c r="ACR7566" s="60"/>
      <c r="ACS7566" s="60"/>
      <c r="ACT7566" s="60"/>
      <c r="ACU7566" s="60"/>
      <c r="ACV7566" s="60"/>
      <c r="ACW7566" s="60"/>
      <c r="ACX7566" s="60"/>
      <c r="ACY7566" s="60">
        <v>0.97874530237066903</v>
      </c>
      <c r="ACZ7566" s="60"/>
      <c r="ADA7566" s="60"/>
      <c r="ADB7566" s="60"/>
      <c r="ADC7566" s="60"/>
      <c r="ADD7566" s="60"/>
      <c r="ADE7566" s="60"/>
    </row>
    <row r="7567" spans="760:785" x14ac:dyDescent="0.25">
      <c r="ACF7567" s="60"/>
      <c r="ACG7567" s="60"/>
      <c r="ACH7567" s="60"/>
      <c r="ACI7567" s="60"/>
      <c r="ACJ7567" s="60"/>
      <c r="ACK7567" s="60"/>
      <c r="ACL7567" s="60"/>
      <c r="ACM7567" s="60"/>
      <c r="ACN7567" s="60"/>
      <c r="ACO7567" s="60"/>
      <c r="ACP7567" s="60"/>
      <c r="ACQ7567" s="60"/>
      <c r="ACR7567" s="60"/>
      <c r="ACS7567" s="60"/>
      <c r="ACT7567" s="60"/>
      <c r="ACU7567" s="60"/>
      <c r="ACV7567" s="60"/>
      <c r="ACW7567" s="60"/>
      <c r="ACX7567" s="60"/>
      <c r="ACY7567" s="60">
        <v>0.97873906225104401</v>
      </c>
      <c r="ACZ7567" s="60"/>
      <c r="ADA7567" s="60"/>
      <c r="ADB7567" s="60"/>
      <c r="ADC7567" s="60"/>
      <c r="ADD7567" s="60"/>
      <c r="ADE7567" s="60"/>
    </row>
    <row r="7568" spans="760:785" x14ac:dyDescent="0.25">
      <c r="ACF7568" s="60"/>
      <c r="ACG7568" s="60"/>
      <c r="ACH7568" s="60"/>
      <c r="ACI7568" s="60"/>
      <c r="ACJ7568" s="60"/>
      <c r="ACK7568" s="60"/>
      <c r="ACL7568" s="60"/>
      <c r="ACM7568" s="60"/>
      <c r="ACN7568" s="60"/>
      <c r="ACO7568" s="60"/>
      <c r="ACP7568" s="60"/>
      <c r="ACQ7568" s="60"/>
      <c r="ACR7568" s="60"/>
      <c r="ACS7568" s="60"/>
      <c r="ACT7568" s="60"/>
      <c r="ACU7568" s="60"/>
      <c r="ACV7568" s="60"/>
      <c r="ACW7568" s="60"/>
      <c r="ACX7568" s="60"/>
      <c r="ACY7568" s="60">
        <v>0.97873321060273499</v>
      </c>
      <c r="ACZ7568" s="60"/>
      <c r="ADA7568" s="60"/>
      <c r="ADB7568" s="60"/>
      <c r="ADC7568" s="60"/>
      <c r="ADD7568" s="60"/>
      <c r="ADE7568" s="60"/>
    </row>
    <row r="7569" spans="760:785" x14ac:dyDescent="0.25">
      <c r="ACF7569" s="60"/>
      <c r="ACG7569" s="60"/>
      <c r="ACH7569" s="60"/>
      <c r="ACI7569" s="60"/>
      <c r="ACJ7569" s="60"/>
      <c r="ACK7569" s="60"/>
      <c r="ACL7569" s="60"/>
      <c r="ACM7569" s="60"/>
      <c r="ACN7569" s="60"/>
      <c r="ACO7569" s="60"/>
      <c r="ACP7569" s="60"/>
      <c r="ACQ7569" s="60"/>
      <c r="ACR7569" s="60"/>
      <c r="ACS7569" s="60"/>
      <c r="ACT7569" s="60"/>
      <c r="ACU7569" s="60"/>
      <c r="ACV7569" s="60"/>
      <c r="ACW7569" s="60"/>
      <c r="ACX7569" s="60"/>
      <c r="ACY7569" s="60">
        <v>0.97872360559029103</v>
      </c>
      <c r="ACZ7569" s="60"/>
      <c r="ADA7569" s="60"/>
      <c r="ADB7569" s="60"/>
      <c r="ADC7569" s="60"/>
      <c r="ADD7569" s="60"/>
      <c r="ADE7569" s="60"/>
    </row>
    <row r="7570" spans="760:785" x14ac:dyDescent="0.25">
      <c r="ACF7570" s="60"/>
      <c r="ACG7570" s="60"/>
      <c r="ACH7570" s="60"/>
      <c r="ACI7570" s="60"/>
      <c r="ACJ7570" s="60"/>
      <c r="ACK7570" s="60"/>
      <c r="ACL7570" s="60"/>
      <c r="ACM7570" s="60"/>
      <c r="ACN7570" s="60"/>
      <c r="ACO7570" s="60"/>
      <c r="ACP7570" s="60"/>
      <c r="ACQ7570" s="60"/>
      <c r="ACR7570" s="60"/>
      <c r="ACS7570" s="60"/>
      <c r="ACT7570" s="60"/>
      <c r="ACU7570" s="60"/>
      <c r="ACV7570" s="60"/>
      <c r="ACW7570" s="60"/>
      <c r="ACX7570" s="60"/>
      <c r="ACY7570" s="60">
        <v>0.97871995132832001</v>
      </c>
      <c r="ACZ7570" s="60"/>
      <c r="ADA7570" s="60"/>
      <c r="ADB7570" s="60"/>
      <c r="ADC7570" s="60"/>
      <c r="ADD7570" s="60"/>
      <c r="ADE7570" s="60"/>
    </row>
    <row r="7571" spans="760:785" x14ac:dyDescent="0.25">
      <c r="ACF7571" s="60"/>
      <c r="ACG7571" s="60"/>
      <c r="ACH7571" s="60"/>
      <c r="ACI7571" s="60"/>
      <c r="ACJ7571" s="60"/>
      <c r="ACK7571" s="60"/>
      <c r="ACL7571" s="60"/>
      <c r="ACM7571" s="60"/>
      <c r="ACN7571" s="60"/>
      <c r="ACO7571" s="60"/>
      <c r="ACP7571" s="60"/>
      <c r="ACQ7571" s="60"/>
      <c r="ACR7571" s="60"/>
      <c r="ACS7571" s="60"/>
      <c r="ACT7571" s="60"/>
      <c r="ACU7571" s="60"/>
      <c r="ACV7571" s="60"/>
      <c r="ACW7571" s="60"/>
      <c r="ACX7571" s="60"/>
      <c r="ACY7571" s="60">
        <v>0.97871907720766904</v>
      </c>
      <c r="ACZ7571" s="60"/>
      <c r="ADA7571" s="60"/>
      <c r="ADB7571" s="60"/>
      <c r="ADC7571" s="60"/>
      <c r="ADD7571" s="60"/>
      <c r="ADE7571" s="60"/>
    </row>
    <row r="7572" spans="760:785" x14ac:dyDescent="0.25">
      <c r="ACF7572" s="60"/>
      <c r="ACG7572" s="60"/>
      <c r="ACH7572" s="60"/>
      <c r="ACI7572" s="60"/>
      <c r="ACJ7572" s="60"/>
      <c r="ACK7572" s="60"/>
      <c r="ACL7572" s="60"/>
      <c r="ACM7572" s="60"/>
      <c r="ACN7572" s="60"/>
      <c r="ACO7572" s="60"/>
      <c r="ACP7572" s="60"/>
      <c r="ACQ7572" s="60"/>
      <c r="ACR7572" s="60"/>
      <c r="ACS7572" s="60"/>
      <c r="ACT7572" s="60"/>
      <c r="ACU7572" s="60"/>
      <c r="ACV7572" s="60"/>
      <c r="ACW7572" s="60"/>
      <c r="ACX7572" s="60"/>
      <c r="ACY7572" s="60">
        <v>0.97871043972150196</v>
      </c>
      <c r="ACZ7572" s="60"/>
      <c r="ADA7572" s="60"/>
      <c r="ADB7572" s="60"/>
      <c r="ADC7572" s="60"/>
      <c r="ADD7572" s="60"/>
      <c r="ADE7572" s="60"/>
    </row>
    <row r="7573" spans="760:785" x14ac:dyDescent="0.25">
      <c r="ACF7573" s="60"/>
      <c r="ACG7573" s="60"/>
      <c r="ACH7573" s="60"/>
      <c r="ACI7573" s="60"/>
      <c r="ACJ7573" s="60"/>
      <c r="ACK7573" s="60"/>
      <c r="ACL7573" s="60"/>
      <c r="ACM7573" s="60"/>
      <c r="ACN7573" s="60"/>
      <c r="ACO7573" s="60"/>
      <c r="ACP7573" s="60"/>
      <c r="ACQ7573" s="60"/>
      <c r="ACR7573" s="60"/>
      <c r="ACS7573" s="60"/>
      <c r="ACT7573" s="60"/>
      <c r="ACU7573" s="60"/>
      <c r="ACV7573" s="60"/>
      <c r="ACW7573" s="60"/>
      <c r="ACX7573" s="60"/>
      <c r="ACY7573" s="60">
        <v>0.97870921593302596</v>
      </c>
      <c r="ACZ7573" s="60"/>
      <c r="ADA7573" s="60"/>
      <c r="ADB7573" s="60"/>
      <c r="ADC7573" s="60"/>
      <c r="ADD7573" s="60"/>
      <c r="ADE7573" s="60"/>
    </row>
    <row r="7574" spans="760:785" x14ac:dyDescent="0.25">
      <c r="ACF7574" s="60"/>
      <c r="ACG7574" s="60"/>
      <c r="ACH7574" s="60"/>
      <c r="ACI7574" s="60"/>
      <c r="ACJ7574" s="60"/>
      <c r="ACK7574" s="60"/>
      <c r="ACL7574" s="60"/>
      <c r="ACM7574" s="60"/>
      <c r="ACN7574" s="60"/>
      <c r="ACO7574" s="60"/>
      <c r="ACP7574" s="60"/>
      <c r="ACQ7574" s="60"/>
      <c r="ACR7574" s="60"/>
      <c r="ACS7574" s="60"/>
      <c r="ACT7574" s="60"/>
      <c r="ACU7574" s="60"/>
      <c r="ACV7574" s="60"/>
      <c r="ACW7574" s="60"/>
      <c r="ACX7574" s="60"/>
      <c r="ACY7574" s="60">
        <v>0.97870616231028096</v>
      </c>
      <c r="ACZ7574" s="60"/>
      <c r="ADA7574" s="60"/>
      <c r="ADB7574" s="60"/>
      <c r="ADC7574" s="60"/>
      <c r="ADD7574" s="60"/>
      <c r="ADE7574" s="60"/>
    </row>
    <row r="7575" spans="760:785" x14ac:dyDescent="0.25">
      <c r="ACF7575" s="60"/>
      <c r="ACG7575" s="60"/>
      <c r="ACH7575" s="60"/>
      <c r="ACI7575" s="60"/>
      <c r="ACJ7575" s="60"/>
      <c r="ACK7575" s="60"/>
      <c r="ACL7575" s="60"/>
      <c r="ACM7575" s="60"/>
      <c r="ACN7575" s="60"/>
      <c r="ACO7575" s="60"/>
      <c r="ACP7575" s="60"/>
      <c r="ACQ7575" s="60"/>
      <c r="ACR7575" s="60"/>
      <c r="ACS7575" s="60"/>
      <c r="ACT7575" s="60"/>
      <c r="ACU7575" s="60"/>
      <c r="ACV7575" s="60"/>
      <c r="ACW7575" s="60"/>
      <c r="ACX7575" s="60"/>
      <c r="ACY7575" s="60">
        <v>0.97870483926474905</v>
      </c>
      <c r="ACZ7575" s="60"/>
      <c r="ADA7575" s="60"/>
      <c r="ADB7575" s="60"/>
      <c r="ADC7575" s="60"/>
      <c r="ADD7575" s="60"/>
      <c r="ADE7575" s="60"/>
    </row>
    <row r="7576" spans="760:785" x14ac:dyDescent="0.25">
      <c r="ACF7576" s="60"/>
      <c r="ACG7576" s="60"/>
      <c r="ACH7576" s="60"/>
      <c r="ACI7576" s="60"/>
      <c r="ACJ7576" s="60"/>
      <c r="ACK7576" s="60"/>
      <c r="ACL7576" s="60"/>
      <c r="ACM7576" s="60"/>
      <c r="ACN7576" s="60"/>
      <c r="ACO7576" s="60"/>
      <c r="ACP7576" s="60"/>
      <c r="ACQ7576" s="60"/>
      <c r="ACR7576" s="60"/>
      <c r="ACS7576" s="60"/>
      <c r="ACT7576" s="60"/>
      <c r="ACU7576" s="60"/>
      <c r="ACV7576" s="60"/>
      <c r="ACW7576" s="60"/>
      <c r="ACX7576" s="60"/>
      <c r="ACY7576" s="60">
        <v>0.97870029167287897</v>
      </c>
      <c r="ACZ7576" s="60"/>
      <c r="ADA7576" s="60"/>
      <c r="ADB7576" s="60"/>
      <c r="ADC7576" s="60"/>
      <c r="ADD7576" s="60"/>
      <c r="ADE7576" s="60"/>
    </row>
    <row r="7577" spans="760:785" x14ac:dyDescent="0.25">
      <c r="ACF7577" s="60"/>
      <c r="ACG7577" s="60"/>
      <c r="ACH7577" s="60"/>
      <c r="ACI7577" s="60"/>
      <c r="ACJ7577" s="60"/>
      <c r="ACK7577" s="60"/>
      <c r="ACL7577" s="60"/>
      <c r="ACM7577" s="60"/>
      <c r="ACN7577" s="60"/>
      <c r="ACO7577" s="60"/>
      <c r="ACP7577" s="60"/>
      <c r="ACQ7577" s="60"/>
      <c r="ACR7577" s="60"/>
      <c r="ACS7577" s="60"/>
      <c r="ACT7577" s="60"/>
      <c r="ACU7577" s="60"/>
      <c r="ACV7577" s="60"/>
      <c r="ACW7577" s="60"/>
      <c r="ACX7577" s="60"/>
      <c r="ACY7577" s="60">
        <v>0.97868225018581001</v>
      </c>
      <c r="ACZ7577" s="60"/>
      <c r="ADA7577" s="60"/>
      <c r="ADB7577" s="60"/>
      <c r="ADC7577" s="60"/>
      <c r="ADD7577" s="60"/>
      <c r="ADE7577" s="60"/>
    </row>
    <row r="7578" spans="760:785" x14ac:dyDescent="0.25">
      <c r="ACF7578" s="60"/>
      <c r="ACG7578" s="60"/>
      <c r="ACH7578" s="60"/>
      <c r="ACI7578" s="60"/>
      <c r="ACJ7578" s="60"/>
      <c r="ACK7578" s="60"/>
      <c r="ACL7578" s="60"/>
      <c r="ACM7578" s="60"/>
      <c r="ACN7578" s="60"/>
      <c r="ACO7578" s="60"/>
      <c r="ACP7578" s="60"/>
      <c r="ACQ7578" s="60"/>
      <c r="ACR7578" s="60"/>
      <c r="ACS7578" s="60"/>
      <c r="ACT7578" s="60"/>
      <c r="ACU7578" s="60"/>
      <c r="ACV7578" s="60"/>
      <c r="ACW7578" s="60"/>
      <c r="ACX7578" s="60"/>
      <c r="ACY7578" s="60">
        <v>0.97868120150724303</v>
      </c>
      <c r="ACZ7578" s="60"/>
      <c r="ADA7578" s="60"/>
      <c r="ADB7578" s="60"/>
      <c r="ADC7578" s="60"/>
      <c r="ADD7578" s="60"/>
      <c r="ADE7578" s="60"/>
    </row>
    <row r="7579" spans="760:785" x14ac:dyDescent="0.25">
      <c r="ACF7579" s="60"/>
      <c r="ACG7579" s="60"/>
      <c r="ACH7579" s="60"/>
      <c r="ACI7579" s="60"/>
      <c r="ACJ7579" s="60"/>
      <c r="ACK7579" s="60"/>
      <c r="ACL7579" s="60"/>
      <c r="ACM7579" s="60"/>
      <c r="ACN7579" s="60"/>
      <c r="ACO7579" s="60"/>
      <c r="ACP7579" s="60"/>
      <c r="ACQ7579" s="60"/>
      <c r="ACR7579" s="60"/>
      <c r="ACS7579" s="60"/>
      <c r="ACT7579" s="60"/>
      <c r="ACU7579" s="60"/>
      <c r="ACV7579" s="60"/>
      <c r="ACW7579" s="60"/>
      <c r="ACX7579" s="60"/>
      <c r="ACY7579" s="60">
        <v>0.97867259030818698</v>
      </c>
      <c r="ACZ7579" s="60"/>
      <c r="ADA7579" s="60"/>
      <c r="ADB7579" s="60"/>
      <c r="ADC7579" s="60"/>
      <c r="ADD7579" s="60"/>
      <c r="ADE7579" s="60"/>
    </row>
    <row r="7580" spans="760:785" x14ac:dyDescent="0.25">
      <c r="ACF7580" s="60"/>
      <c r="ACG7580" s="60"/>
      <c r="ACH7580" s="60"/>
      <c r="ACI7580" s="60"/>
      <c r="ACJ7580" s="60"/>
      <c r="ACK7580" s="60"/>
      <c r="ACL7580" s="60"/>
      <c r="ACM7580" s="60"/>
      <c r="ACN7580" s="60"/>
      <c r="ACO7580" s="60"/>
      <c r="ACP7580" s="60"/>
      <c r="ACQ7580" s="60"/>
      <c r="ACR7580" s="60"/>
      <c r="ACS7580" s="60"/>
      <c r="ACT7580" s="60"/>
      <c r="ACU7580" s="60"/>
      <c r="ACV7580" s="60"/>
      <c r="ACW7580" s="60"/>
      <c r="ACX7580" s="60"/>
      <c r="ACY7580" s="60">
        <v>0.97866911956088998</v>
      </c>
      <c r="ACZ7580" s="60"/>
      <c r="ADA7580" s="60"/>
      <c r="ADB7580" s="60"/>
      <c r="ADC7580" s="60"/>
      <c r="ADD7580" s="60"/>
      <c r="ADE7580" s="60"/>
    </row>
    <row r="7581" spans="760:785" x14ac:dyDescent="0.25">
      <c r="ACF7581" s="60"/>
      <c r="ACG7581" s="60"/>
      <c r="ACH7581" s="60"/>
      <c r="ACI7581" s="60"/>
      <c r="ACJ7581" s="60"/>
      <c r="ACK7581" s="60"/>
      <c r="ACL7581" s="60"/>
      <c r="ACM7581" s="60"/>
      <c r="ACN7581" s="60"/>
      <c r="ACO7581" s="60"/>
      <c r="ACP7581" s="60"/>
      <c r="ACQ7581" s="60"/>
      <c r="ACR7581" s="60"/>
      <c r="ACS7581" s="60"/>
      <c r="ACT7581" s="60"/>
      <c r="ACU7581" s="60"/>
      <c r="ACV7581" s="60"/>
      <c r="ACW7581" s="60"/>
      <c r="ACX7581" s="60"/>
      <c r="ACY7581" s="60">
        <v>0.97865864402339497</v>
      </c>
      <c r="ACZ7581" s="60"/>
      <c r="ADA7581" s="60"/>
      <c r="ADB7581" s="60"/>
      <c r="ADC7581" s="60"/>
      <c r="ADD7581" s="60"/>
      <c r="ADE7581" s="60"/>
    </row>
    <row r="7582" spans="760:785" x14ac:dyDescent="0.25">
      <c r="ACF7582" s="60"/>
      <c r="ACG7582" s="60"/>
      <c r="ACH7582" s="60"/>
      <c r="ACI7582" s="60"/>
      <c r="ACJ7582" s="60"/>
      <c r="ACK7582" s="60"/>
      <c r="ACL7582" s="60"/>
      <c r="ACM7582" s="60"/>
      <c r="ACN7582" s="60"/>
      <c r="ACO7582" s="60"/>
      <c r="ACP7582" s="60"/>
      <c r="ACQ7582" s="60"/>
      <c r="ACR7582" s="60"/>
      <c r="ACS7582" s="60"/>
      <c r="ACT7582" s="60"/>
      <c r="ACU7582" s="60"/>
      <c r="ACV7582" s="60"/>
      <c r="ACW7582" s="60"/>
      <c r="ACX7582" s="60"/>
      <c r="ACY7582" s="60">
        <v>0.97863834384244697</v>
      </c>
      <c r="ACZ7582" s="60"/>
      <c r="ADA7582" s="60"/>
      <c r="ADB7582" s="60"/>
      <c r="ADC7582" s="60"/>
      <c r="ADD7582" s="60"/>
      <c r="ADE7582" s="60"/>
    </row>
    <row r="7583" spans="760:785" x14ac:dyDescent="0.25">
      <c r="ACF7583" s="60"/>
      <c r="ACG7583" s="60"/>
      <c r="ACH7583" s="60"/>
      <c r="ACI7583" s="60"/>
      <c r="ACJ7583" s="60"/>
      <c r="ACK7583" s="60"/>
      <c r="ACL7583" s="60"/>
      <c r="ACM7583" s="60"/>
      <c r="ACN7583" s="60"/>
      <c r="ACO7583" s="60"/>
      <c r="ACP7583" s="60"/>
      <c r="ACQ7583" s="60"/>
      <c r="ACR7583" s="60"/>
      <c r="ACS7583" s="60"/>
      <c r="ACT7583" s="60"/>
      <c r="ACU7583" s="60"/>
      <c r="ACV7583" s="60"/>
      <c r="ACW7583" s="60"/>
      <c r="ACX7583" s="60"/>
      <c r="ACY7583" s="60">
        <v>0.97863789753630903</v>
      </c>
      <c r="ACZ7583" s="60"/>
      <c r="ADA7583" s="60"/>
      <c r="ADB7583" s="60"/>
      <c r="ADC7583" s="60"/>
      <c r="ADD7583" s="60"/>
      <c r="ADE7583" s="60"/>
    </row>
    <row r="7584" spans="760:785" x14ac:dyDescent="0.25">
      <c r="ACF7584" s="60"/>
      <c r="ACG7584" s="60"/>
      <c r="ACH7584" s="60"/>
      <c r="ACI7584" s="60"/>
      <c r="ACJ7584" s="60"/>
      <c r="ACK7584" s="60"/>
      <c r="ACL7584" s="60"/>
      <c r="ACM7584" s="60"/>
      <c r="ACN7584" s="60"/>
      <c r="ACO7584" s="60"/>
      <c r="ACP7584" s="60"/>
      <c r="ACQ7584" s="60"/>
      <c r="ACR7584" s="60"/>
      <c r="ACS7584" s="60"/>
      <c r="ACT7584" s="60"/>
      <c r="ACU7584" s="60"/>
      <c r="ACV7584" s="60"/>
      <c r="ACW7584" s="60"/>
      <c r="ACX7584" s="60"/>
      <c r="ACY7584" s="60">
        <v>0.97862048814202796</v>
      </c>
      <c r="ACZ7584" s="60"/>
      <c r="ADA7584" s="60"/>
      <c r="ADB7584" s="60"/>
      <c r="ADC7584" s="60"/>
      <c r="ADD7584" s="60"/>
      <c r="ADE7584" s="60"/>
    </row>
    <row r="7585" spans="760:785" x14ac:dyDescent="0.25">
      <c r="ACF7585" s="60"/>
      <c r="ACG7585" s="60"/>
      <c r="ACH7585" s="60"/>
      <c r="ACI7585" s="60"/>
      <c r="ACJ7585" s="60"/>
      <c r="ACK7585" s="60"/>
      <c r="ACL7585" s="60"/>
      <c r="ACM7585" s="60"/>
      <c r="ACN7585" s="60"/>
      <c r="ACO7585" s="60"/>
      <c r="ACP7585" s="60"/>
      <c r="ACQ7585" s="60"/>
      <c r="ACR7585" s="60"/>
      <c r="ACS7585" s="60"/>
      <c r="ACT7585" s="60"/>
      <c r="ACU7585" s="60"/>
      <c r="ACV7585" s="60"/>
      <c r="ACW7585" s="60"/>
      <c r="ACX7585" s="60"/>
      <c r="ACY7585" s="60">
        <v>0.97861897058164105</v>
      </c>
      <c r="ACZ7585" s="60"/>
      <c r="ADA7585" s="60"/>
      <c r="ADB7585" s="60"/>
      <c r="ADC7585" s="60"/>
      <c r="ADD7585" s="60"/>
      <c r="ADE7585" s="60"/>
    </row>
    <row r="7586" spans="760:785" x14ac:dyDescent="0.25">
      <c r="ACF7586" s="60"/>
      <c r="ACG7586" s="60"/>
      <c r="ACH7586" s="60"/>
      <c r="ACI7586" s="60"/>
      <c r="ACJ7586" s="60"/>
      <c r="ACK7586" s="60"/>
      <c r="ACL7586" s="60"/>
      <c r="ACM7586" s="60"/>
      <c r="ACN7586" s="60"/>
      <c r="ACO7586" s="60"/>
      <c r="ACP7586" s="60"/>
      <c r="ACQ7586" s="60"/>
      <c r="ACR7586" s="60"/>
      <c r="ACS7586" s="60"/>
      <c r="ACT7586" s="60"/>
      <c r="ACU7586" s="60"/>
      <c r="ACV7586" s="60"/>
      <c r="ACW7586" s="60"/>
      <c r="ACX7586" s="60"/>
      <c r="ACY7586" s="60">
        <v>0.97861894163181096</v>
      </c>
      <c r="ACZ7586" s="60"/>
      <c r="ADA7586" s="60"/>
      <c r="ADB7586" s="60"/>
      <c r="ADC7586" s="60"/>
      <c r="ADD7586" s="60"/>
      <c r="ADE7586" s="60"/>
    </row>
    <row r="7587" spans="760:785" x14ac:dyDescent="0.25">
      <c r="ACF7587" s="60"/>
      <c r="ACG7587" s="60"/>
      <c r="ACH7587" s="60"/>
      <c r="ACI7587" s="60"/>
      <c r="ACJ7587" s="60"/>
      <c r="ACK7587" s="60"/>
      <c r="ACL7587" s="60"/>
      <c r="ACM7587" s="60"/>
      <c r="ACN7587" s="60"/>
      <c r="ACO7587" s="60"/>
      <c r="ACP7587" s="60"/>
      <c r="ACQ7587" s="60"/>
      <c r="ACR7587" s="60"/>
      <c r="ACS7587" s="60"/>
      <c r="ACT7587" s="60"/>
      <c r="ACU7587" s="60"/>
      <c r="ACV7587" s="60"/>
      <c r="ACW7587" s="60"/>
      <c r="ACX7587" s="60"/>
      <c r="ACY7587" s="60">
        <v>0.97861627339121204</v>
      </c>
      <c r="ACZ7587" s="60"/>
      <c r="ADA7587" s="60"/>
      <c r="ADB7587" s="60"/>
      <c r="ADC7587" s="60"/>
      <c r="ADD7587" s="60"/>
      <c r="ADE7587" s="60"/>
    </row>
    <row r="7588" spans="760:785" x14ac:dyDescent="0.25">
      <c r="ACF7588" s="60"/>
      <c r="ACG7588" s="60"/>
      <c r="ACH7588" s="60"/>
      <c r="ACI7588" s="60"/>
      <c r="ACJ7588" s="60"/>
      <c r="ACK7588" s="60"/>
      <c r="ACL7588" s="60"/>
      <c r="ACM7588" s="60"/>
      <c r="ACN7588" s="60"/>
      <c r="ACO7588" s="60"/>
      <c r="ACP7588" s="60"/>
      <c r="ACQ7588" s="60"/>
      <c r="ACR7588" s="60"/>
      <c r="ACS7588" s="60"/>
      <c r="ACT7588" s="60"/>
      <c r="ACU7588" s="60"/>
      <c r="ACV7588" s="60"/>
      <c r="ACW7588" s="60"/>
      <c r="ACX7588" s="60"/>
      <c r="ACY7588" s="60">
        <v>0.97861550697185995</v>
      </c>
      <c r="ACZ7588" s="60"/>
      <c r="ADA7588" s="60"/>
      <c r="ADB7588" s="60"/>
      <c r="ADC7588" s="60"/>
      <c r="ADD7588" s="60"/>
      <c r="ADE7588" s="60"/>
    </row>
    <row r="7589" spans="760:785" x14ac:dyDescent="0.25">
      <c r="ACF7589" s="60"/>
      <c r="ACG7589" s="60"/>
      <c r="ACH7589" s="60"/>
      <c r="ACI7589" s="60"/>
      <c r="ACJ7589" s="60"/>
      <c r="ACK7589" s="60"/>
      <c r="ACL7589" s="60"/>
      <c r="ACM7589" s="60"/>
      <c r="ACN7589" s="60"/>
      <c r="ACO7589" s="60"/>
      <c r="ACP7589" s="60"/>
      <c r="ACQ7589" s="60"/>
      <c r="ACR7589" s="60"/>
      <c r="ACS7589" s="60"/>
      <c r="ACT7589" s="60"/>
      <c r="ACU7589" s="60"/>
      <c r="ACV7589" s="60"/>
      <c r="ACW7589" s="60"/>
      <c r="ACX7589" s="60"/>
      <c r="ACY7589" s="60">
        <v>0.97861535545517797</v>
      </c>
      <c r="ACZ7589" s="60"/>
      <c r="ADA7589" s="60"/>
      <c r="ADB7589" s="60"/>
      <c r="ADC7589" s="60"/>
      <c r="ADD7589" s="60"/>
      <c r="ADE7589" s="60"/>
    </row>
    <row r="7590" spans="760:785" x14ac:dyDescent="0.25">
      <c r="ACF7590" s="60"/>
      <c r="ACG7590" s="60"/>
      <c r="ACH7590" s="60"/>
      <c r="ACI7590" s="60"/>
      <c r="ACJ7590" s="60"/>
      <c r="ACK7590" s="60"/>
      <c r="ACL7590" s="60"/>
      <c r="ACM7590" s="60"/>
      <c r="ACN7590" s="60"/>
      <c r="ACO7590" s="60"/>
      <c r="ACP7590" s="60"/>
      <c r="ACQ7590" s="60"/>
      <c r="ACR7590" s="60"/>
      <c r="ACS7590" s="60"/>
      <c r="ACT7590" s="60"/>
      <c r="ACU7590" s="60"/>
      <c r="ACV7590" s="60"/>
      <c r="ACW7590" s="60"/>
      <c r="ACX7590" s="60"/>
      <c r="ACY7590" s="60">
        <v>0.978601418466016</v>
      </c>
      <c r="ACZ7590" s="60"/>
      <c r="ADA7590" s="60"/>
      <c r="ADB7590" s="60"/>
      <c r="ADC7590" s="60"/>
      <c r="ADD7590" s="60"/>
      <c r="ADE7590" s="60"/>
    </row>
    <row r="7591" spans="760:785" x14ac:dyDescent="0.25">
      <c r="ACF7591" s="60"/>
      <c r="ACG7591" s="60"/>
      <c r="ACH7591" s="60"/>
      <c r="ACI7591" s="60"/>
      <c r="ACJ7591" s="60"/>
      <c r="ACK7591" s="60"/>
      <c r="ACL7591" s="60"/>
      <c r="ACM7591" s="60"/>
      <c r="ACN7591" s="60"/>
      <c r="ACO7591" s="60"/>
      <c r="ACP7591" s="60"/>
      <c r="ACQ7591" s="60"/>
      <c r="ACR7591" s="60"/>
      <c r="ACS7591" s="60"/>
      <c r="ACT7591" s="60"/>
      <c r="ACU7591" s="60"/>
      <c r="ACV7591" s="60"/>
      <c r="ACW7591" s="60"/>
      <c r="ACX7591" s="60"/>
      <c r="ACY7591" s="60">
        <v>0.97860113421865802</v>
      </c>
      <c r="ACZ7591" s="60"/>
      <c r="ADA7591" s="60"/>
      <c r="ADB7591" s="60"/>
      <c r="ADC7591" s="60"/>
      <c r="ADD7591" s="60"/>
      <c r="ADE7591" s="60"/>
    </row>
    <row r="7592" spans="760:785" x14ac:dyDescent="0.25">
      <c r="ACF7592" s="60"/>
      <c r="ACG7592" s="60"/>
      <c r="ACH7592" s="60"/>
      <c r="ACI7592" s="60"/>
      <c r="ACJ7592" s="60"/>
      <c r="ACK7592" s="60"/>
      <c r="ACL7592" s="60"/>
      <c r="ACM7592" s="60"/>
      <c r="ACN7592" s="60"/>
      <c r="ACO7592" s="60"/>
      <c r="ACP7592" s="60"/>
      <c r="ACQ7592" s="60"/>
      <c r="ACR7592" s="60"/>
      <c r="ACS7592" s="60"/>
      <c r="ACT7592" s="60"/>
      <c r="ACU7592" s="60"/>
      <c r="ACV7592" s="60"/>
      <c r="ACW7592" s="60"/>
      <c r="ACX7592" s="60"/>
      <c r="ACY7592" s="60">
        <v>0.97859709963182895</v>
      </c>
      <c r="ACZ7592" s="60"/>
      <c r="ADA7592" s="60"/>
      <c r="ADB7592" s="60"/>
      <c r="ADC7592" s="60"/>
      <c r="ADD7592" s="60"/>
      <c r="ADE7592" s="60"/>
    </row>
    <row r="7593" spans="760:785" x14ac:dyDescent="0.25">
      <c r="ACF7593" s="60"/>
      <c r="ACG7593" s="60"/>
      <c r="ACH7593" s="60"/>
      <c r="ACI7593" s="60"/>
      <c r="ACJ7593" s="60"/>
      <c r="ACK7593" s="60"/>
      <c r="ACL7593" s="60"/>
      <c r="ACM7593" s="60"/>
      <c r="ACN7593" s="60"/>
      <c r="ACO7593" s="60"/>
      <c r="ACP7593" s="60"/>
      <c r="ACQ7593" s="60"/>
      <c r="ACR7593" s="60"/>
      <c r="ACS7593" s="60"/>
      <c r="ACT7593" s="60"/>
      <c r="ACU7593" s="60"/>
      <c r="ACV7593" s="60"/>
      <c r="ACW7593" s="60"/>
      <c r="ACX7593" s="60"/>
      <c r="ACY7593" s="60">
        <v>0.97859308881394202</v>
      </c>
      <c r="ACZ7593" s="60"/>
      <c r="ADA7593" s="60"/>
      <c r="ADB7593" s="60"/>
      <c r="ADC7593" s="60"/>
      <c r="ADD7593" s="60"/>
      <c r="ADE7593" s="60"/>
    </row>
    <row r="7594" spans="760:785" x14ac:dyDescent="0.25">
      <c r="ACF7594" s="60"/>
      <c r="ACG7594" s="60"/>
      <c r="ACH7594" s="60"/>
      <c r="ACI7594" s="60"/>
      <c r="ACJ7594" s="60"/>
      <c r="ACK7594" s="60"/>
      <c r="ACL7594" s="60"/>
      <c r="ACM7594" s="60"/>
      <c r="ACN7594" s="60"/>
      <c r="ACO7594" s="60"/>
      <c r="ACP7594" s="60"/>
      <c r="ACQ7594" s="60"/>
      <c r="ACR7594" s="60"/>
      <c r="ACS7594" s="60"/>
      <c r="ACT7594" s="60"/>
      <c r="ACU7594" s="60"/>
      <c r="ACV7594" s="60"/>
      <c r="ACW7594" s="60"/>
      <c r="ACX7594" s="60"/>
      <c r="ACY7594" s="60">
        <v>0.97857935412989405</v>
      </c>
      <c r="ACZ7594" s="60"/>
      <c r="ADA7594" s="60"/>
      <c r="ADB7594" s="60"/>
      <c r="ADC7594" s="60"/>
      <c r="ADD7594" s="60"/>
      <c r="ADE7594" s="60"/>
    </row>
    <row r="7595" spans="760:785" x14ac:dyDescent="0.25">
      <c r="ACF7595" s="60"/>
      <c r="ACG7595" s="60"/>
      <c r="ACH7595" s="60"/>
      <c r="ACI7595" s="60"/>
      <c r="ACJ7595" s="60"/>
      <c r="ACK7595" s="60"/>
      <c r="ACL7595" s="60"/>
      <c r="ACM7595" s="60"/>
      <c r="ACN7595" s="60"/>
      <c r="ACO7595" s="60"/>
      <c r="ACP7595" s="60"/>
      <c r="ACQ7595" s="60"/>
      <c r="ACR7595" s="60"/>
      <c r="ACS7595" s="60"/>
      <c r="ACT7595" s="60"/>
      <c r="ACU7595" s="60"/>
      <c r="ACV7595" s="60"/>
      <c r="ACW7595" s="60"/>
      <c r="ACX7595" s="60"/>
      <c r="ACY7595" s="60">
        <v>0.97857397834001103</v>
      </c>
      <c r="ACZ7595" s="60"/>
      <c r="ADA7595" s="60"/>
      <c r="ADB7595" s="60"/>
      <c r="ADC7595" s="60"/>
      <c r="ADD7595" s="60"/>
      <c r="ADE7595" s="60"/>
    </row>
    <row r="7596" spans="760:785" x14ac:dyDescent="0.25">
      <c r="ACF7596" s="60"/>
      <c r="ACG7596" s="60"/>
      <c r="ACH7596" s="60"/>
      <c r="ACI7596" s="60"/>
      <c r="ACJ7596" s="60"/>
      <c r="ACK7596" s="60"/>
      <c r="ACL7596" s="60"/>
      <c r="ACM7596" s="60"/>
      <c r="ACN7596" s="60"/>
      <c r="ACO7596" s="60"/>
      <c r="ACP7596" s="60"/>
      <c r="ACQ7596" s="60"/>
      <c r="ACR7596" s="60"/>
      <c r="ACS7596" s="60"/>
      <c r="ACT7596" s="60"/>
      <c r="ACU7596" s="60"/>
      <c r="ACV7596" s="60"/>
      <c r="ACW7596" s="60"/>
      <c r="ACX7596" s="60"/>
      <c r="ACY7596" s="60">
        <v>0.97857204098627204</v>
      </c>
      <c r="ACZ7596" s="60"/>
      <c r="ADA7596" s="60"/>
      <c r="ADB7596" s="60"/>
      <c r="ADC7596" s="60"/>
      <c r="ADD7596" s="60"/>
      <c r="ADE7596" s="60"/>
    </row>
    <row r="7597" spans="760:785" x14ac:dyDescent="0.25">
      <c r="ACF7597" s="60"/>
      <c r="ACG7597" s="60"/>
      <c r="ACH7597" s="60"/>
      <c r="ACI7597" s="60"/>
      <c r="ACJ7597" s="60"/>
      <c r="ACK7597" s="60"/>
      <c r="ACL7597" s="60"/>
      <c r="ACM7597" s="60"/>
      <c r="ACN7597" s="60"/>
      <c r="ACO7597" s="60"/>
      <c r="ACP7597" s="60"/>
      <c r="ACQ7597" s="60"/>
      <c r="ACR7597" s="60"/>
      <c r="ACS7597" s="60"/>
      <c r="ACT7597" s="60"/>
      <c r="ACU7597" s="60"/>
      <c r="ACV7597" s="60"/>
      <c r="ACW7597" s="60"/>
      <c r="ACX7597" s="60"/>
      <c r="ACY7597" s="60">
        <v>0.97856597917639998</v>
      </c>
      <c r="ACZ7597" s="60"/>
      <c r="ADA7597" s="60"/>
      <c r="ADB7597" s="60"/>
      <c r="ADC7597" s="60"/>
      <c r="ADD7597" s="60"/>
      <c r="ADE7597" s="60"/>
    </row>
    <row r="7598" spans="760:785" x14ac:dyDescent="0.25">
      <c r="ACF7598" s="60"/>
      <c r="ACG7598" s="60"/>
      <c r="ACH7598" s="60"/>
      <c r="ACI7598" s="60"/>
      <c r="ACJ7598" s="60"/>
      <c r="ACK7598" s="60"/>
      <c r="ACL7598" s="60"/>
      <c r="ACM7598" s="60"/>
      <c r="ACN7598" s="60"/>
      <c r="ACO7598" s="60"/>
      <c r="ACP7598" s="60"/>
      <c r="ACQ7598" s="60"/>
      <c r="ACR7598" s="60"/>
      <c r="ACS7598" s="60"/>
      <c r="ACT7598" s="60"/>
      <c r="ACU7598" s="60"/>
      <c r="ACV7598" s="60"/>
      <c r="ACW7598" s="60"/>
      <c r="ACX7598" s="60"/>
      <c r="ACY7598" s="60">
        <v>0.97856592640315598</v>
      </c>
      <c r="ACZ7598" s="60"/>
      <c r="ADA7598" s="60"/>
      <c r="ADB7598" s="60"/>
      <c r="ADC7598" s="60"/>
      <c r="ADD7598" s="60"/>
      <c r="ADE7598" s="60"/>
    </row>
    <row r="7599" spans="760:785" x14ac:dyDescent="0.25">
      <c r="ACF7599" s="60"/>
      <c r="ACG7599" s="60"/>
      <c r="ACH7599" s="60"/>
      <c r="ACI7599" s="60"/>
      <c r="ACJ7599" s="60"/>
      <c r="ACK7599" s="60"/>
      <c r="ACL7599" s="60"/>
      <c r="ACM7599" s="60"/>
      <c r="ACN7599" s="60"/>
      <c r="ACO7599" s="60"/>
      <c r="ACP7599" s="60"/>
      <c r="ACQ7599" s="60"/>
      <c r="ACR7599" s="60"/>
      <c r="ACS7599" s="60"/>
      <c r="ACT7599" s="60"/>
      <c r="ACU7599" s="60"/>
      <c r="ACV7599" s="60"/>
      <c r="ACW7599" s="60"/>
      <c r="ACX7599" s="60"/>
      <c r="ACY7599" s="60">
        <v>0.97855299250358996</v>
      </c>
      <c r="ACZ7599" s="60"/>
      <c r="ADA7599" s="60"/>
      <c r="ADB7599" s="60"/>
      <c r="ADC7599" s="60"/>
      <c r="ADD7599" s="60"/>
      <c r="ADE7599" s="60"/>
    </row>
    <row r="7600" spans="760:785" x14ac:dyDescent="0.25">
      <c r="ACF7600" s="60"/>
      <c r="ACG7600" s="60"/>
      <c r="ACH7600" s="60"/>
      <c r="ACI7600" s="60"/>
      <c r="ACJ7600" s="60"/>
      <c r="ACK7600" s="60"/>
      <c r="ACL7600" s="60"/>
      <c r="ACM7600" s="60"/>
      <c r="ACN7600" s="60"/>
      <c r="ACO7600" s="60"/>
      <c r="ACP7600" s="60"/>
      <c r="ACQ7600" s="60"/>
      <c r="ACR7600" s="60"/>
      <c r="ACS7600" s="60"/>
      <c r="ACT7600" s="60"/>
      <c r="ACU7600" s="60"/>
      <c r="ACV7600" s="60"/>
      <c r="ACW7600" s="60"/>
      <c r="ACX7600" s="60"/>
      <c r="ACY7600" s="60">
        <v>0.97855277052325296</v>
      </c>
      <c r="ACZ7600" s="60"/>
      <c r="ADA7600" s="60"/>
      <c r="ADB7600" s="60"/>
      <c r="ADC7600" s="60"/>
      <c r="ADD7600" s="60"/>
      <c r="ADE7600" s="60"/>
    </row>
    <row r="7601" spans="760:785" x14ac:dyDescent="0.25">
      <c r="ACF7601" s="60"/>
      <c r="ACG7601" s="60"/>
      <c r="ACH7601" s="60"/>
      <c r="ACI7601" s="60"/>
      <c r="ACJ7601" s="60"/>
      <c r="ACK7601" s="60"/>
      <c r="ACL7601" s="60"/>
      <c r="ACM7601" s="60"/>
      <c r="ACN7601" s="60"/>
      <c r="ACO7601" s="60"/>
      <c r="ACP7601" s="60"/>
      <c r="ACQ7601" s="60"/>
      <c r="ACR7601" s="60"/>
      <c r="ACS7601" s="60"/>
      <c r="ACT7601" s="60"/>
      <c r="ACU7601" s="60"/>
      <c r="ACV7601" s="60"/>
      <c r="ACW7601" s="60"/>
      <c r="ACX7601" s="60"/>
      <c r="ACY7601" s="60">
        <v>0.97855231457984104</v>
      </c>
      <c r="ACZ7601" s="60"/>
      <c r="ADA7601" s="60"/>
      <c r="ADB7601" s="60"/>
      <c r="ADC7601" s="60"/>
      <c r="ADD7601" s="60"/>
      <c r="ADE7601" s="60"/>
    </row>
    <row r="7602" spans="760:785" x14ac:dyDescent="0.25">
      <c r="ACF7602" s="60"/>
      <c r="ACG7602" s="60"/>
      <c r="ACH7602" s="60"/>
      <c r="ACI7602" s="60"/>
      <c r="ACJ7602" s="60"/>
      <c r="ACK7602" s="60"/>
      <c r="ACL7602" s="60"/>
      <c r="ACM7602" s="60"/>
      <c r="ACN7602" s="60"/>
      <c r="ACO7602" s="60"/>
      <c r="ACP7602" s="60"/>
      <c r="ACQ7602" s="60"/>
      <c r="ACR7602" s="60"/>
      <c r="ACS7602" s="60"/>
      <c r="ACT7602" s="60"/>
      <c r="ACU7602" s="60"/>
      <c r="ACV7602" s="60"/>
      <c r="ACW7602" s="60"/>
      <c r="ACX7602" s="60"/>
      <c r="ACY7602" s="60">
        <v>0.97854558154004001</v>
      </c>
      <c r="ACZ7602" s="60"/>
      <c r="ADA7602" s="60"/>
      <c r="ADB7602" s="60"/>
      <c r="ADC7602" s="60"/>
      <c r="ADD7602" s="60"/>
      <c r="ADE7602" s="60"/>
    </row>
    <row r="7603" spans="760:785" x14ac:dyDescent="0.25">
      <c r="ACF7603" s="60"/>
      <c r="ACG7603" s="60"/>
      <c r="ACH7603" s="60"/>
      <c r="ACI7603" s="60"/>
      <c r="ACJ7603" s="60"/>
      <c r="ACK7603" s="60"/>
      <c r="ACL7603" s="60"/>
      <c r="ACM7603" s="60"/>
      <c r="ACN7603" s="60"/>
      <c r="ACO7603" s="60"/>
      <c r="ACP7603" s="60"/>
      <c r="ACQ7603" s="60"/>
      <c r="ACR7603" s="60"/>
      <c r="ACS7603" s="60"/>
      <c r="ACT7603" s="60"/>
      <c r="ACU7603" s="60"/>
      <c r="ACV7603" s="60"/>
      <c r="ACW7603" s="60"/>
      <c r="ACX7603" s="60"/>
      <c r="ACY7603" s="60">
        <v>0.97852729518839099</v>
      </c>
      <c r="ACZ7603" s="60"/>
      <c r="ADA7603" s="60"/>
      <c r="ADB7603" s="60"/>
      <c r="ADC7603" s="60"/>
      <c r="ADD7603" s="60"/>
      <c r="ADE7603" s="60"/>
    </row>
    <row r="7604" spans="760:785" x14ac:dyDescent="0.25">
      <c r="ACF7604" s="60"/>
      <c r="ACG7604" s="60"/>
      <c r="ACH7604" s="60"/>
      <c r="ACI7604" s="60"/>
      <c r="ACJ7604" s="60"/>
      <c r="ACK7604" s="60"/>
      <c r="ACL7604" s="60"/>
      <c r="ACM7604" s="60"/>
      <c r="ACN7604" s="60"/>
      <c r="ACO7604" s="60"/>
      <c r="ACP7604" s="60"/>
      <c r="ACQ7604" s="60"/>
      <c r="ACR7604" s="60"/>
      <c r="ACS7604" s="60"/>
      <c r="ACT7604" s="60"/>
      <c r="ACU7604" s="60"/>
      <c r="ACV7604" s="60"/>
      <c r="ACW7604" s="60"/>
      <c r="ACX7604" s="60"/>
      <c r="ACY7604" s="60">
        <v>0.97852192671152505</v>
      </c>
      <c r="ACZ7604" s="60"/>
      <c r="ADA7604" s="60"/>
      <c r="ADB7604" s="60"/>
      <c r="ADC7604" s="60"/>
      <c r="ADD7604" s="60"/>
      <c r="ADE7604" s="60"/>
    </row>
    <row r="7605" spans="760:785" x14ac:dyDescent="0.25">
      <c r="ACF7605" s="60"/>
      <c r="ACG7605" s="60"/>
      <c r="ACH7605" s="60"/>
      <c r="ACI7605" s="60"/>
      <c r="ACJ7605" s="60"/>
      <c r="ACK7605" s="60"/>
      <c r="ACL7605" s="60"/>
      <c r="ACM7605" s="60"/>
      <c r="ACN7605" s="60"/>
      <c r="ACO7605" s="60"/>
      <c r="ACP7605" s="60"/>
      <c r="ACQ7605" s="60"/>
      <c r="ACR7605" s="60"/>
      <c r="ACS7605" s="60"/>
      <c r="ACT7605" s="60"/>
      <c r="ACU7605" s="60"/>
      <c r="ACV7605" s="60"/>
      <c r="ACW7605" s="60"/>
      <c r="ACX7605" s="60"/>
      <c r="ACY7605" s="60">
        <v>0.97852160653284304</v>
      </c>
      <c r="ACZ7605" s="60"/>
      <c r="ADA7605" s="60"/>
      <c r="ADB7605" s="60"/>
      <c r="ADC7605" s="60"/>
      <c r="ADD7605" s="60"/>
      <c r="ADE7605" s="60"/>
    </row>
    <row r="7606" spans="760:785" x14ac:dyDescent="0.25">
      <c r="ACF7606" s="60"/>
      <c r="ACG7606" s="60"/>
      <c r="ACH7606" s="60"/>
      <c r="ACI7606" s="60"/>
      <c r="ACJ7606" s="60"/>
      <c r="ACK7606" s="60"/>
      <c r="ACL7606" s="60"/>
      <c r="ACM7606" s="60"/>
      <c r="ACN7606" s="60"/>
      <c r="ACO7606" s="60"/>
      <c r="ACP7606" s="60"/>
      <c r="ACQ7606" s="60"/>
      <c r="ACR7606" s="60"/>
      <c r="ACS7606" s="60"/>
      <c r="ACT7606" s="60"/>
      <c r="ACU7606" s="60"/>
      <c r="ACV7606" s="60"/>
      <c r="ACW7606" s="60"/>
      <c r="ACX7606" s="60"/>
      <c r="ACY7606" s="60">
        <v>0.97851993793394698</v>
      </c>
      <c r="ACZ7606" s="60"/>
      <c r="ADA7606" s="60"/>
      <c r="ADB7606" s="60"/>
      <c r="ADC7606" s="60"/>
      <c r="ADD7606" s="60"/>
      <c r="ADE7606" s="60"/>
    </row>
    <row r="7607" spans="760:785" x14ac:dyDescent="0.25">
      <c r="ACF7607" s="60"/>
      <c r="ACG7607" s="60"/>
      <c r="ACH7607" s="60"/>
      <c r="ACI7607" s="60"/>
      <c r="ACJ7607" s="60"/>
      <c r="ACK7607" s="60"/>
      <c r="ACL7607" s="60"/>
      <c r="ACM7607" s="60"/>
      <c r="ACN7607" s="60"/>
      <c r="ACO7607" s="60"/>
      <c r="ACP7607" s="60"/>
      <c r="ACQ7607" s="60"/>
      <c r="ACR7607" s="60"/>
      <c r="ACS7607" s="60"/>
      <c r="ACT7607" s="60"/>
      <c r="ACU7607" s="60"/>
      <c r="ACV7607" s="60"/>
      <c r="ACW7607" s="60"/>
      <c r="ACX7607" s="60"/>
      <c r="ACY7607" s="60">
        <v>0.97850769367358303</v>
      </c>
      <c r="ACZ7607" s="60"/>
      <c r="ADA7607" s="60"/>
      <c r="ADB7607" s="60"/>
      <c r="ADC7607" s="60"/>
      <c r="ADD7607" s="60"/>
      <c r="ADE7607" s="60"/>
    </row>
    <row r="7608" spans="760:785" x14ac:dyDescent="0.25">
      <c r="ACF7608" s="60"/>
      <c r="ACG7608" s="60"/>
      <c r="ACH7608" s="60"/>
      <c r="ACI7608" s="60"/>
      <c r="ACJ7608" s="60"/>
      <c r="ACK7608" s="60"/>
      <c r="ACL7608" s="60"/>
      <c r="ACM7608" s="60"/>
      <c r="ACN7608" s="60"/>
      <c r="ACO7608" s="60"/>
      <c r="ACP7608" s="60"/>
      <c r="ACQ7608" s="60"/>
      <c r="ACR7608" s="60"/>
      <c r="ACS7608" s="60"/>
      <c r="ACT7608" s="60"/>
      <c r="ACU7608" s="60"/>
      <c r="ACV7608" s="60"/>
      <c r="ACW7608" s="60"/>
      <c r="ACX7608" s="60"/>
      <c r="ACY7608" s="60">
        <v>0.97850470329643702</v>
      </c>
      <c r="ACZ7608" s="60"/>
      <c r="ADA7608" s="60"/>
      <c r="ADB7608" s="60"/>
      <c r="ADC7608" s="60"/>
      <c r="ADD7608" s="60"/>
      <c r="ADE7608" s="60"/>
    </row>
    <row r="7609" spans="760:785" x14ac:dyDescent="0.25">
      <c r="ACF7609" s="60"/>
      <c r="ACG7609" s="60"/>
      <c r="ACH7609" s="60"/>
      <c r="ACI7609" s="60"/>
      <c r="ACJ7609" s="60"/>
      <c r="ACK7609" s="60"/>
      <c r="ACL7609" s="60"/>
      <c r="ACM7609" s="60"/>
      <c r="ACN7609" s="60"/>
      <c r="ACO7609" s="60"/>
      <c r="ACP7609" s="60"/>
      <c r="ACQ7609" s="60"/>
      <c r="ACR7609" s="60"/>
      <c r="ACS7609" s="60"/>
      <c r="ACT7609" s="60"/>
      <c r="ACU7609" s="60"/>
      <c r="ACV7609" s="60"/>
      <c r="ACW7609" s="60"/>
      <c r="ACX7609" s="60"/>
      <c r="ACY7609" s="60">
        <v>0.978496343860211</v>
      </c>
      <c r="ACZ7609" s="60"/>
      <c r="ADA7609" s="60"/>
      <c r="ADB7609" s="60"/>
      <c r="ADC7609" s="60"/>
      <c r="ADD7609" s="60"/>
      <c r="ADE7609" s="60"/>
    </row>
    <row r="7610" spans="760:785" x14ac:dyDescent="0.25">
      <c r="ACF7610" s="60"/>
      <c r="ACG7610" s="60"/>
      <c r="ACH7610" s="60"/>
      <c r="ACI7610" s="60"/>
      <c r="ACJ7610" s="60"/>
      <c r="ACK7610" s="60"/>
      <c r="ACL7610" s="60"/>
      <c r="ACM7610" s="60"/>
      <c r="ACN7610" s="60"/>
      <c r="ACO7610" s="60"/>
      <c r="ACP7610" s="60"/>
      <c r="ACQ7610" s="60"/>
      <c r="ACR7610" s="60"/>
      <c r="ACS7610" s="60"/>
      <c r="ACT7610" s="60"/>
      <c r="ACU7610" s="60"/>
      <c r="ACV7610" s="60"/>
      <c r="ACW7610" s="60"/>
      <c r="ACX7610" s="60"/>
      <c r="ACY7610" s="60">
        <v>0.978486777314862</v>
      </c>
      <c r="ACZ7610" s="60"/>
      <c r="ADA7610" s="60"/>
      <c r="ADB7610" s="60"/>
      <c r="ADC7610" s="60"/>
      <c r="ADD7610" s="60"/>
      <c r="ADE7610" s="60"/>
    </row>
    <row r="7611" spans="760:785" x14ac:dyDescent="0.25">
      <c r="ACF7611" s="60"/>
      <c r="ACG7611" s="60"/>
      <c r="ACH7611" s="60"/>
      <c r="ACI7611" s="60"/>
      <c r="ACJ7611" s="60"/>
      <c r="ACK7611" s="60"/>
      <c r="ACL7611" s="60"/>
      <c r="ACM7611" s="60"/>
      <c r="ACN7611" s="60"/>
      <c r="ACO7611" s="60"/>
      <c r="ACP7611" s="60"/>
      <c r="ACQ7611" s="60"/>
      <c r="ACR7611" s="60"/>
      <c r="ACS7611" s="60"/>
      <c r="ACT7611" s="60"/>
      <c r="ACU7611" s="60"/>
      <c r="ACV7611" s="60"/>
      <c r="ACW7611" s="60"/>
      <c r="ACX7611" s="60"/>
      <c r="ACY7611" s="60">
        <v>0.97848643180374895</v>
      </c>
      <c r="ACZ7611" s="60"/>
      <c r="ADA7611" s="60"/>
      <c r="ADB7611" s="60"/>
      <c r="ADC7611" s="60"/>
      <c r="ADD7611" s="60"/>
      <c r="ADE7611" s="60"/>
    </row>
    <row r="7612" spans="760:785" x14ac:dyDescent="0.25">
      <c r="ACF7612" s="60"/>
      <c r="ACG7612" s="60"/>
      <c r="ACH7612" s="60"/>
      <c r="ACI7612" s="60"/>
      <c r="ACJ7612" s="60"/>
      <c r="ACK7612" s="60"/>
      <c r="ACL7612" s="60"/>
      <c r="ACM7612" s="60"/>
      <c r="ACN7612" s="60"/>
      <c r="ACO7612" s="60"/>
      <c r="ACP7612" s="60"/>
      <c r="ACQ7612" s="60"/>
      <c r="ACR7612" s="60"/>
      <c r="ACS7612" s="60"/>
      <c r="ACT7612" s="60"/>
      <c r="ACU7612" s="60"/>
      <c r="ACV7612" s="60"/>
      <c r="ACW7612" s="60"/>
      <c r="ACX7612" s="60"/>
      <c r="ACY7612" s="60">
        <v>0.978484150743685</v>
      </c>
      <c r="ACZ7612" s="60"/>
      <c r="ADA7612" s="60"/>
      <c r="ADB7612" s="60"/>
      <c r="ADC7612" s="60"/>
      <c r="ADD7612" s="60"/>
      <c r="ADE7612" s="60"/>
    </row>
    <row r="7613" spans="760:785" x14ac:dyDescent="0.25">
      <c r="ACF7613" s="60"/>
      <c r="ACG7613" s="60"/>
      <c r="ACH7613" s="60"/>
      <c r="ACI7613" s="60"/>
      <c r="ACJ7613" s="60"/>
      <c r="ACK7613" s="60"/>
      <c r="ACL7613" s="60"/>
      <c r="ACM7613" s="60"/>
      <c r="ACN7613" s="60"/>
      <c r="ACO7613" s="60"/>
      <c r="ACP7613" s="60"/>
      <c r="ACQ7613" s="60"/>
      <c r="ACR7613" s="60"/>
      <c r="ACS7613" s="60"/>
      <c r="ACT7613" s="60"/>
      <c r="ACU7613" s="60"/>
      <c r="ACV7613" s="60"/>
      <c r="ACW7613" s="60"/>
      <c r="ACX7613" s="60"/>
      <c r="ACY7613" s="60">
        <v>0.978482231243058</v>
      </c>
      <c r="ACZ7613" s="60"/>
      <c r="ADA7613" s="60"/>
      <c r="ADB7613" s="60"/>
      <c r="ADC7613" s="60"/>
      <c r="ADD7613" s="60"/>
      <c r="ADE7613" s="60"/>
    </row>
    <row r="7614" spans="760:785" x14ac:dyDescent="0.25">
      <c r="ACF7614" s="60"/>
      <c r="ACG7614" s="60"/>
      <c r="ACH7614" s="60"/>
      <c r="ACI7614" s="60"/>
      <c r="ACJ7614" s="60"/>
      <c r="ACK7614" s="60"/>
      <c r="ACL7614" s="60"/>
      <c r="ACM7614" s="60"/>
      <c r="ACN7614" s="60"/>
      <c r="ACO7614" s="60"/>
      <c r="ACP7614" s="60"/>
      <c r="ACQ7614" s="60"/>
      <c r="ACR7614" s="60"/>
      <c r="ACS7614" s="60"/>
      <c r="ACT7614" s="60"/>
      <c r="ACU7614" s="60"/>
      <c r="ACV7614" s="60"/>
      <c r="ACW7614" s="60"/>
      <c r="ACX7614" s="60"/>
      <c r="ACY7614" s="60">
        <v>0.97847096905938502</v>
      </c>
      <c r="ACZ7614" s="60"/>
      <c r="ADA7614" s="60"/>
      <c r="ADB7614" s="60"/>
      <c r="ADC7614" s="60"/>
      <c r="ADD7614" s="60"/>
      <c r="ADE7614" s="60"/>
    </row>
    <row r="7615" spans="760:785" x14ac:dyDescent="0.25">
      <c r="ACF7615" s="60"/>
      <c r="ACG7615" s="60"/>
      <c r="ACH7615" s="60"/>
      <c r="ACI7615" s="60"/>
      <c r="ACJ7615" s="60"/>
      <c r="ACK7615" s="60"/>
      <c r="ACL7615" s="60"/>
      <c r="ACM7615" s="60"/>
      <c r="ACN7615" s="60"/>
      <c r="ACO7615" s="60"/>
      <c r="ACP7615" s="60"/>
      <c r="ACQ7615" s="60"/>
      <c r="ACR7615" s="60"/>
      <c r="ACS7615" s="60"/>
      <c r="ACT7615" s="60"/>
      <c r="ACU7615" s="60"/>
      <c r="ACV7615" s="60"/>
      <c r="ACW7615" s="60"/>
      <c r="ACX7615" s="60"/>
      <c r="ACY7615" s="60">
        <v>0.978469517168295</v>
      </c>
      <c r="ACZ7615" s="60"/>
      <c r="ADA7615" s="60"/>
      <c r="ADB7615" s="60"/>
      <c r="ADC7615" s="60"/>
      <c r="ADD7615" s="60"/>
      <c r="ADE7615" s="60"/>
    </row>
    <row r="7616" spans="760:785" x14ac:dyDescent="0.25">
      <c r="ACF7616" s="60"/>
      <c r="ACG7616" s="60"/>
      <c r="ACH7616" s="60"/>
      <c r="ACI7616" s="60"/>
      <c r="ACJ7616" s="60"/>
      <c r="ACK7616" s="60"/>
      <c r="ACL7616" s="60"/>
      <c r="ACM7616" s="60"/>
      <c r="ACN7616" s="60"/>
      <c r="ACO7616" s="60"/>
      <c r="ACP7616" s="60"/>
      <c r="ACQ7616" s="60"/>
      <c r="ACR7616" s="60"/>
      <c r="ACS7616" s="60"/>
      <c r="ACT7616" s="60"/>
      <c r="ACU7616" s="60"/>
      <c r="ACV7616" s="60"/>
      <c r="ACW7616" s="60"/>
      <c r="ACX7616" s="60"/>
      <c r="ACY7616" s="60">
        <v>0.97846838003970305</v>
      </c>
      <c r="ACZ7616" s="60"/>
      <c r="ADA7616" s="60"/>
      <c r="ADB7616" s="60"/>
      <c r="ADC7616" s="60"/>
      <c r="ADD7616" s="60"/>
      <c r="ADE7616" s="60"/>
    </row>
    <row r="7617" spans="760:785" x14ac:dyDescent="0.25">
      <c r="ACF7617" s="60"/>
      <c r="ACG7617" s="60"/>
      <c r="ACH7617" s="60"/>
      <c r="ACI7617" s="60"/>
      <c r="ACJ7617" s="60"/>
      <c r="ACK7617" s="60"/>
      <c r="ACL7617" s="60"/>
      <c r="ACM7617" s="60"/>
      <c r="ACN7617" s="60"/>
      <c r="ACO7617" s="60"/>
      <c r="ACP7617" s="60"/>
      <c r="ACQ7617" s="60"/>
      <c r="ACR7617" s="60"/>
      <c r="ACS7617" s="60"/>
      <c r="ACT7617" s="60"/>
      <c r="ACU7617" s="60"/>
      <c r="ACV7617" s="60"/>
      <c r="ACW7617" s="60"/>
      <c r="ACX7617" s="60"/>
      <c r="ACY7617" s="60">
        <v>0.97844966814193501</v>
      </c>
      <c r="ACZ7617" s="60"/>
      <c r="ADA7617" s="60"/>
      <c r="ADB7617" s="60"/>
      <c r="ADC7617" s="60"/>
      <c r="ADD7617" s="60"/>
      <c r="ADE7617" s="60"/>
    </row>
    <row r="7618" spans="760:785" x14ac:dyDescent="0.25">
      <c r="ACF7618" s="60"/>
      <c r="ACG7618" s="60"/>
      <c r="ACH7618" s="60"/>
      <c r="ACI7618" s="60"/>
      <c r="ACJ7618" s="60"/>
      <c r="ACK7618" s="60"/>
      <c r="ACL7618" s="60"/>
      <c r="ACM7618" s="60"/>
      <c r="ACN7618" s="60"/>
      <c r="ACO7618" s="60"/>
      <c r="ACP7618" s="60"/>
      <c r="ACQ7618" s="60"/>
      <c r="ACR7618" s="60"/>
      <c r="ACS7618" s="60"/>
      <c r="ACT7618" s="60"/>
      <c r="ACU7618" s="60"/>
      <c r="ACV7618" s="60"/>
      <c r="ACW7618" s="60"/>
      <c r="ACX7618" s="60"/>
      <c r="ACY7618" s="60">
        <v>0.97844425757412501</v>
      </c>
      <c r="ACZ7618" s="60"/>
      <c r="ADA7618" s="60"/>
      <c r="ADB7618" s="60"/>
      <c r="ADC7618" s="60"/>
      <c r="ADD7618" s="60"/>
      <c r="ADE7618" s="60"/>
    </row>
    <row r="7619" spans="760:785" x14ac:dyDescent="0.25">
      <c r="ACF7619" s="60"/>
      <c r="ACG7619" s="60"/>
      <c r="ACH7619" s="60"/>
      <c r="ACI7619" s="60"/>
      <c r="ACJ7619" s="60"/>
      <c r="ACK7619" s="60"/>
      <c r="ACL7619" s="60"/>
      <c r="ACM7619" s="60"/>
      <c r="ACN7619" s="60"/>
      <c r="ACO7619" s="60"/>
      <c r="ACP7619" s="60"/>
      <c r="ACQ7619" s="60"/>
      <c r="ACR7619" s="60"/>
      <c r="ACS7619" s="60"/>
      <c r="ACT7619" s="60"/>
      <c r="ACU7619" s="60"/>
      <c r="ACV7619" s="60"/>
      <c r="ACW7619" s="60"/>
      <c r="ACX7619" s="60"/>
      <c r="ACY7619" s="60">
        <v>0.97843971367006199</v>
      </c>
      <c r="ACZ7619" s="60"/>
      <c r="ADA7619" s="60"/>
      <c r="ADB7619" s="60"/>
      <c r="ADC7619" s="60"/>
      <c r="ADD7619" s="60"/>
      <c r="ADE7619" s="60"/>
    </row>
    <row r="7620" spans="760:785" x14ac:dyDescent="0.25">
      <c r="ACF7620" s="60"/>
      <c r="ACG7620" s="60"/>
      <c r="ACH7620" s="60"/>
      <c r="ACI7620" s="60"/>
      <c r="ACJ7620" s="60"/>
      <c r="ACK7620" s="60"/>
      <c r="ACL7620" s="60"/>
      <c r="ACM7620" s="60"/>
      <c r="ACN7620" s="60"/>
      <c r="ACO7620" s="60"/>
      <c r="ACP7620" s="60"/>
      <c r="ACQ7620" s="60"/>
      <c r="ACR7620" s="60"/>
      <c r="ACS7620" s="60"/>
      <c r="ACT7620" s="60"/>
      <c r="ACU7620" s="60"/>
      <c r="ACV7620" s="60"/>
      <c r="ACW7620" s="60"/>
      <c r="ACX7620" s="60"/>
      <c r="ACY7620" s="60">
        <v>0.97843861814507005</v>
      </c>
      <c r="ACZ7620" s="60"/>
      <c r="ADA7620" s="60"/>
      <c r="ADB7620" s="60"/>
      <c r="ADC7620" s="60"/>
      <c r="ADD7620" s="60"/>
      <c r="ADE7620" s="60"/>
    </row>
    <row r="7621" spans="760:785" x14ac:dyDescent="0.25">
      <c r="ACF7621" s="60"/>
      <c r="ACG7621" s="60"/>
      <c r="ACH7621" s="60"/>
      <c r="ACI7621" s="60"/>
      <c r="ACJ7621" s="60"/>
      <c r="ACK7621" s="60"/>
      <c r="ACL7621" s="60"/>
      <c r="ACM7621" s="60"/>
      <c r="ACN7621" s="60"/>
      <c r="ACO7621" s="60"/>
      <c r="ACP7621" s="60"/>
      <c r="ACQ7621" s="60"/>
      <c r="ACR7621" s="60"/>
      <c r="ACS7621" s="60"/>
      <c r="ACT7621" s="60"/>
      <c r="ACU7621" s="60"/>
      <c r="ACV7621" s="60"/>
      <c r="ACW7621" s="60"/>
      <c r="ACX7621" s="60"/>
      <c r="ACY7621" s="60">
        <v>0.97843272702652795</v>
      </c>
      <c r="ACZ7621" s="60"/>
      <c r="ADA7621" s="60"/>
      <c r="ADB7621" s="60"/>
      <c r="ADC7621" s="60"/>
      <c r="ADD7621" s="60"/>
      <c r="ADE7621" s="60"/>
    </row>
    <row r="7622" spans="760:785" x14ac:dyDescent="0.25">
      <c r="ACF7622" s="60"/>
      <c r="ACG7622" s="60"/>
      <c r="ACH7622" s="60"/>
      <c r="ACI7622" s="60"/>
      <c r="ACJ7622" s="60"/>
      <c r="ACK7622" s="60"/>
      <c r="ACL7622" s="60"/>
      <c r="ACM7622" s="60"/>
      <c r="ACN7622" s="60"/>
      <c r="ACO7622" s="60"/>
      <c r="ACP7622" s="60"/>
      <c r="ACQ7622" s="60"/>
      <c r="ACR7622" s="60"/>
      <c r="ACS7622" s="60"/>
      <c r="ACT7622" s="60"/>
      <c r="ACU7622" s="60"/>
      <c r="ACV7622" s="60"/>
      <c r="ACW7622" s="60"/>
      <c r="ACX7622" s="60"/>
      <c r="ACY7622" s="60">
        <v>0.97841801292998498</v>
      </c>
      <c r="ACZ7622" s="60"/>
      <c r="ADA7622" s="60"/>
      <c r="ADB7622" s="60"/>
      <c r="ADC7622" s="60"/>
      <c r="ADD7622" s="60"/>
      <c r="ADE7622" s="60"/>
    </row>
    <row r="7623" spans="760:785" x14ac:dyDescent="0.25">
      <c r="ACF7623" s="60"/>
      <c r="ACG7623" s="60"/>
      <c r="ACH7623" s="60"/>
      <c r="ACI7623" s="60"/>
      <c r="ACJ7623" s="60"/>
      <c r="ACK7623" s="60"/>
      <c r="ACL7623" s="60"/>
      <c r="ACM7623" s="60"/>
      <c r="ACN7623" s="60"/>
      <c r="ACO7623" s="60"/>
      <c r="ACP7623" s="60"/>
      <c r="ACQ7623" s="60"/>
      <c r="ACR7623" s="60"/>
      <c r="ACS7623" s="60"/>
      <c r="ACT7623" s="60"/>
      <c r="ACU7623" s="60"/>
      <c r="ACV7623" s="60"/>
      <c r="ACW7623" s="60"/>
      <c r="ACX7623" s="60"/>
      <c r="ACY7623" s="60">
        <v>0.97841748484534796</v>
      </c>
      <c r="ACZ7623" s="60"/>
      <c r="ADA7623" s="60"/>
      <c r="ADB7623" s="60"/>
      <c r="ADC7623" s="60"/>
      <c r="ADD7623" s="60"/>
      <c r="ADE7623" s="60"/>
    </row>
    <row r="7624" spans="760:785" x14ac:dyDescent="0.25">
      <c r="ACF7624" s="60"/>
      <c r="ACG7624" s="60"/>
      <c r="ACH7624" s="60"/>
      <c r="ACI7624" s="60"/>
      <c r="ACJ7624" s="60"/>
      <c r="ACK7624" s="60"/>
      <c r="ACL7624" s="60"/>
      <c r="ACM7624" s="60"/>
      <c r="ACN7624" s="60"/>
      <c r="ACO7624" s="60"/>
      <c r="ACP7624" s="60"/>
      <c r="ACQ7624" s="60"/>
      <c r="ACR7624" s="60"/>
      <c r="ACS7624" s="60"/>
      <c r="ACT7624" s="60"/>
      <c r="ACU7624" s="60"/>
      <c r="ACV7624" s="60"/>
      <c r="ACW7624" s="60"/>
      <c r="ACX7624" s="60"/>
      <c r="ACY7624" s="60">
        <v>0.97841569298153397</v>
      </c>
      <c r="ACZ7624" s="60"/>
      <c r="ADA7624" s="60"/>
      <c r="ADB7624" s="60"/>
      <c r="ADC7624" s="60"/>
      <c r="ADD7624" s="60"/>
      <c r="ADE7624" s="60"/>
    </row>
    <row r="7625" spans="760:785" x14ac:dyDescent="0.25">
      <c r="ACF7625" s="60"/>
      <c r="ACG7625" s="60"/>
      <c r="ACH7625" s="60"/>
      <c r="ACI7625" s="60"/>
      <c r="ACJ7625" s="60"/>
      <c r="ACK7625" s="60"/>
      <c r="ACL7625" s="60"/>
      <c r="ACM7625" s="60"/>
      <c r="ACN7625" s="60"/>
      <c r="ACO7625" s="60"/>
      <c r="ACP7625" s="60"/>
      <c r="ACQ7625" s="60"/>
      <c r="ACR7625" s="60"/>
      <c r="ACS7625" s="60"/>
      <c r="ACT7625" s="60"/>
      <c r="ACU7625" s="60"/>
      <c r="ACV7625" s="60"/>
      <c r="ACW7625" s="60"/>
      <c r="ACX7625" s="60"/>
      <c r="ACY7625" s="60">
        <v>0.97839903103815196</v>
      </c>
      <c r="ACZ7625" s="60"/>
      <c r="ADA7625" s="60"/>
      <c r="ADB7625" s="60"/>
      <c r="ADC7625" s="60"/>
      <c r="ADD7625" s="60"/>
      <c r="ADE7625" s="60"/>
    </row>
    <row r="7626" spans="760:785" x14ac:dyDescent="0.25">
      <c r="ACF7626" s="60"/>
      <c r="ACG7626" s="60"/>
      <c r="ACH7626" s="60"/>
      <c r="ACI7626" s="60"/>
      <c r="ACJ7626" s="60"/>
      <c r="ACK7626" s="60"/>
      <c r="ACL7626" s="60"/>
      <c r="ACM7626" s="60"/>
      <c r="ACN7626" s="60"/>
      <c r="ACO7626" s="60"/>
      <c r="ACP7626" s="60"/>
      <c r="ACQ7626" s="60"/>
      <c r="ACR7626" s="60"/>
      <c r="ACS7626" s="60"/>
      <c r="ACT7626" s="60"/>
      <c r="ACU7626" s="60"/>
      <c r="ACV7626" s="60"/>
      <c r="ACW7626" s="60"/>
      <c r="ACX7626" s="60"/>
      <c r="ACY7626" s="60">
        <v>0.97839706415521099</v>
      </c>
      <c r="ACZ7626" s="60"/>
      <c r="ADA7626" s="60"/>
      <c r="ADB7626" s="60"/>
      <c r="ADC7626" s="60"/>
      <c r="ADD7626" s="60"/>
      <c r="ADE7626" s="60"/>
    </row>
    <row r="7627" spans="760:785" x14ac:dyDescent="0.25">
      <c r="ACF7627" s="60"/>
      <c r="ACG7627" s="60"/>
      <c r="ACH7627" s="60"/>
      <c r="ACI7627" s="60"/>
      <c r="ACJ7627" s="60"/>
      <c r="ACK7627" s="60"/>
      <c r="ACL7627" s="60"/>
      <c r="ACM7627" s="60"/>
      <c r="ACN7627" s="60"/>
      <c r="ACO7627" s="60"/>
      <c r="ACP7627" s="60"/>
      <c r="ACQ7627" s="60"/>
      <c r="ACR7627" s="60"/>
      <c r="ACS7627" s="60"/>
      <c r="ACT7627" s="60"/>
      <c r="ACU7627" s="60"/>
      <c r="ACV7627" s="60"/>
      <c r="ACW7627" s="60"/>
      <c r="ACX7627" s="60"/>
      <c r="ACY7627" s="60">
        <v>0.97839643542031396</v>
      </c>
      <c r="ACZ7627" s="60"/>
      <c r="ADA7627" s="60"/>
      <c r="ADB7627" s="60"/>
      <c r="ADC7627" s="60"/>
      <c r="ADD7627" s="60"/>
      <c r="ADE7627" s="60"/>
    </row>
    <row r="7628" spans="760:785" x14ac:dyDescent="0.25">
      <c r="ACF7628" s="60"/>
      <c r="ACG7628" s="60"/>
      <c r="ACH7628" s="60"/>
      <c r="ACI7628" s="60"/>
      <c r="ACJ7628" s="60"/>
      <c r="ACK7628" s="60"/>
      <c r="ACL7628" s="60"/>
      <c r="ACM7628" s="60"/>
      <c r="ACN7628" s="60"/>
      <c r="ACO7628" s="60"/>
      <c r="ACP7628" s="60"/>
      <c r="ACQ7628" s="60"/>
      <c r="ACR7628" s="60"/>
      <c r="ACS7628" s="60"/>
      <c r="ACT7628" s="60"/>
      <c r="ACU7628" s="60"/>
      <c r="ACV7628" s="60"/>
      <c r="ACW7628" s="60"/>
      <c r="ACX7628" s="60"/>
      <c r="ACY7628" s="60">
        <v>0.97838327762995703</v>
      </c>
      <c r="ACZ7628" s="60"/>
      <c r="ADA7628" s="60"/>
      <c r="ADB7628" s="60"/>
      <c r="ADC7628" s="60"/>
      <c r="ADD7628" s="60"/>
      <c r="ADE7628" s="60"/>
    </row>
    <row r="7629" spans="760:785" x14ac:dyDescent="0.25">
      <c r="ACF7629" s="60"/>
      <c r="ACG7629" s="60"/>
      <c r="ACH7629" s="60"/>
      <c r="ACI7629" s="60"/>
      <c r="ACJ7629" s="60"/>
      <c r="ACK7629" s="60"/>
      <c r="ACL7629" s="60"/>
      <c r="ACM7629" s="60"/>
      <c r="ACN7629" s="60"/>
      <c r="ACO7629" s="60"/>
      <c r="ACP7629" s="60"/>
      <c r="ACQ7629" s="60"/>
      <c r="ACR7629" s="60"/>
      <c r="ACS7629" s="60"/>
      <c r="ACT7629" s="60"/>
      <c r="ACU7629" s="60"/>
      <c r="ACV7629" s="60"/>
      <c r="ACW7629" s="60"/>
      <c r="ACX7629" s="60"/>
      <c r="ACY7629" s="60">
        <v>0.97838311627887797</v>
      </c>
      <c r="ACZ7629" s="60"/>
      <c r="ADA7629" s="60"/>
      <c r="ADB7629" s="60"/>
      <c r="ADC7629" s="60"/>
      <c r="ADD7629" s="60"/>
      <c r="ADE7629" s="60"/>
    </row>
    <row r="7630" spans="760:785" x14ac:dyDescent="0.25">
      <c r="ACF7630" s="60"/>
      <c r="ACG7630" s="60"/>
      <c r="ACH7630" s="60"/>
      <c r="ACI7630" s="60"/>
      <c r="ACJ7630" s="60"/>
      <c r="ACK7630" s="60"/>
      <c r="ACL7630" s="60"/>
      <c r="ACM7630" s="60"/>
      <c r="ACN7630" s="60"/>
      <c r="ACO7630" s="60"/>
      <c r="ACP7630" s="60"/>
      <c r="ACQ7630" s="60"/>
      <c r="ACR7630" s="60"/>
      <c r="ACS7630" s="60"/>
      <c r="ACT7630" s="60"/>
      <c r="ACU7630" s="60"/>
      <c r="ACV7630" s="60"/>
      <c r="ACW7630" s="60"/>
      <c r="ACX7630" s="60"/>
      <c r="ACY7630" s="60">
        <v>0.97837961711469001</v>
      </c>
      <c r="ACZ7630" s="60"/>
      <c r="ADA7630" s="60"/>
      <c r="ADB7630" s="60"/>
      <c r="ADC7630" s="60"/>
      <c r="ADD7630" s="60"/>
      <c r="ADE7630" s="60"/>
    </row>
    <row r="7631" spans="760:785" x14ac:dyDescent="0.25">
      <c r="ACF7631" s="60"/>
      <c r="ACG7631" s="60"/>
      <c r="ACH7631" s="60"/>
      <c r="ACI7631" s="60"/>
      <c r="ACJ7631" s="60"/>
      <c r="ACK7631" s="60"/>
      <c r="ACL7631" s="60"/>
      <c r="ACM7631" s="60"/>
      <c r="ACN7631" s="60"/>
      <c r="ACO7631" s="60"/>
      <c r="ACP7631" s="60"/>
      <c r="ACQ7631" s="60"/>
      <c r="ACR7631" s="60"/>
      <c r="ACS7631" s="60"/>
      <c r="ACT7631" s="60"/>
      <c r="ACU7631" s="60"/>
      <c r="ACV7631" s="60"/>
      <c r="ACW7631" s="60"/>
      <c r="ACX7631" s="60"/>
      <c r="ACY7631" s="60">
        <v>0.97836484649107303</v>
      </c>
      <c r="ACZ7631" s="60"/>
      <c r="ADA7631" s="60"/>
      <c r="ADB7631" s="60"/>
      <c r="ADC7631" s="60"/>
      <c r="ADD7631" s="60"/>
      <c r="ADE7631" s="60"/>
    </row>
    <row r="7632" spans="760:785" x14ac:dyDescent="0.25">
      <c r="ACF7632" s="60"/>
      <c r="ACG7632" s="60"/>
      <c r="ACH7632" s="60"/>
      <c r="ACI7632" s="60"/>
      <c r="ACJ7632" s="60"/>
      <c r="ACK7632" s="60"/>
      <c r="ACL7632" s="60"/>
      <c r="ACM7632" s="60"/>
      <c r="ACN7632" s="60"/>
      <c r="ACO7632" s="60"/>
      <c r="ACP7632" s="60"/>
      <c r="ACQ7632" s="60"/>
      <c r="ACR7632" s="60"/>
      <c r="ACS7632" s="60"/>
      <c r="ACT7632" s="60"/>
      <c r="ACU7632" s="60"/>
      <c r="ACV7632" s="60"/>
      <c r="ACW7632" s="60"/>
      <c r="ACX7632" s="60"/>
      <c r="ACY7632" s="60">
        <v>0.97836175376984102</v>
      </c>
      <c r="ACZ7632" s="60"/>
      <c r="ADA7632" s="60"/>
      <c r="ADB7632" s="60"/>
      <c r="ADC7632" s="60"/>
      <c r="ADD7632" s="60"/>
      <c r="ADE7632" s="60"/>
    </row>
    <row r="7633" spans="760:785" x14ac:dyDescent="0.25">
      <c r="ACF7633" s="60"/>
      <c r="ACG7633" s="60"/>
      <c r="ACH7633" s="60"/>
      <c r="ACI7633" s="60"/>
      <c r="ACJ7633" s="60"/>
      <c r="ACK7633" s="60"/>
      <c r="ACL7633" s="60"/>
      <c r="ACM7633" s="60"/>
      <c r="ACN7633" s="60"/>
      <c r="ACO7633" s="60"/>
      <c r="ACP7633" s="60"/>
      <c r="ACQ7633" s="60"/>
      <c r="ACR7633" s="60"/>
      <c r="ACS7633" s="60"/>
      <c r="ACT7633" s="60"/>
      <c r="ACU7633" s="60"/>
      <c r="ACV7633" s="60"/>
      <c r="ACW7633" s="60"/>
      <c r="ACX7633" s="60"/>
      <c r="ACY7633" s="60">
        <v>0.97835928638796399</v>
      </c>
      <c r="ACZ7633" s="60"/>
      <c r="ADA7633" s="60"/>
      <c r="ADB7633" s="60"/>
      <c r="ADC7633" s="60"/>
      <c r="ADD7633" s="60"/>
      <c r="ADE7633" s="60"/>
    </row>
    <row r="7634" spans="760:785" x14ac:dyDescent="0.25">
      <c r="ACF7634" s="60"/>
      <c r="ACG7634" s="60"/>
      <c r="ACH7634" s="60"/>
      <c r="ACI7634" s="60"/>
      <c r="ACJ7634" s="60"/>
      <c r="ACK7634" s="60"/>
      <c r="ACL7634" s="60"/>
      <c r="ACM7634" s="60"/>
      <c r="ACN7634" s="60"/>
      <c r="ACO7634" s="60"/>
      <c r="ACP7634" s="60"/>
      <c r="ACQ7634" s="60"/>
      <c r="ACR7634" s="60"/>
      <c r="ACS7634" s="60"/>
      <c r="ACT7634" s="60"/>
      <c r="ACU7634" s="60"/>
      <c r="ACV7634" s="60"/>
      <c r="ACW7634" s="60"/>
      <c r="ACX7634" s="60"/>
      <c r="ACY7634" s="60">
        <v>0.97833895215618605</v>
      </c>
      <c r="ACZ7634" s="60"/>
      <c r="ADA7634" s="60"/>
      <c r="ADB7634" s="60"/>
      <c r="ADC7634" s="60"/>
      <c r="ADD7634" s="60"/>
      <c r="ADE7634" s="60"/>
    </row>
    <row r="7635" spans="760:785" x14ac:dyDescent="0.25">
      <c r="ACF7635" s="60"/>
      <c r="ACG7635" s="60"/>
      <c r="ACH7635" s="60"/>
      <c r="ACI7635" s="60"/>
      <c r="ACJ7635" s="60"/>
      <c r="ACK7635" s="60"/>
      <c r="ACL7635" s="60"/>
      <c r="ACM7635" s="60"/>
      <c r="ACN7635" s="60"/>
      <c r="ACO7635" s="60"/>
      <c r="ACP7635" s="60"/>
      <c r="ACQ7635" s="60"/>
      <c r="ACR7635" s="60"/>
      <c r="ACS7635" s="60"/>
      <c r="ACT7635" s="60"/>
      <c r="ACU7635" s="60"/>
      <c r="ACV7635" s="60"/>
      <c r="ACW7635" s="60"/>
      <c r="ACX7635" s="60"/>
      <c r="ACY7635" s="60">
        <v>0.97833215982565702</v>
      </c>
      <c r="ACZ7635" s="60"/>
      <c r="ADA7635" s="60"/>
      <c r="ADB7635" s="60"/>
      <c r="ADC7635" s="60"/>
      <c r="ADD7635" s="60"/>
      <c r="ADE7635" s="60"/>
    </row>
    <row r="7636" spans="760:785" x14ac:dyDescent="0.25">
      <c r="ACF7636" s="60"/>
      <c r="ACG7636" s="60"/>
      <c r="ACH7636" s="60"/>
      <c r="ACI7636" s="60"/>
      <c r="ACJ7636" s="60"/>
      <c r="ACK7636" s="60"/>
      <c r="ACL7636" s="60"/>
      <c r="ACM7636" s="60"/>
      <c r="ACN7636" s="60"/>
      <c r="ACO7636" s="60"/>
      <c r="ACP7636" s="60"/>
      <c r="ACQ7636" s="60"/>
      <c r="ACR7636" s="60"/>
      <c r="ACS7636" s="60"/>
      <c r="ACT7636" s="60"/>
      <c r="ACU7636" s="60"/>
      <c r="ACV7636" s="60"/>
      <c r="ACW7636" s="60"/>
      <c r="ACX7636" s="60"/>
      <c r="ACY7636" s="60">
        <v>0.97832523849675801</v>
      </c>
      <c r="ACZ7636" s="60"/>
      <c r="ADA7636" s="60"/>
      <c r="ADB7636" s="60"/>
      <c r="ADC7636" s="60"/>
      <c r="ADD7636" s="60"/>
      <c r="ADE7636" s="60"/>
    </row>
    <row r="7637" spans="760:785" x14ac:dyDescent="0.25">
      <c r="ACF7637" s="60"/>
      <c r="ACG7637" s="60"/>
      <c r="ACH7637" s="60"/>
      <c r="ACI7637" s="60"/>
      <c r="ACJ7637" s="60"/>
      <c r="ACK7637" s="60"/>
      <c r="ACL7637" s="60"/>
      <c r="ACM7637" s="60"/>
      <c r="ACN7637" s="60"/>
      <c r="ACO7637" s="60"/>
      <c r="ACP7637" s="60"/>
      <c r="ACQ7637" s="60"/>
      <c r="ACR7637" s="60"/>
      <c r="ACS7637" s="60"/>
      <c r="ACT7637" s="60"/>
      <c r="ACU7637" s="60"/>
      <c r="ACV7637" s="60"/>
      <c r="ACW7637" s="60"/>
      <c r="ACX7637" s="60"/>
      <c r="ACY7637" s="60">
        <v>0.97831571583530796</v>
      </c>
      <c r="ACZ7637" s="60"/>
      <c r="ADA7637" s="60"/>
      <c r="ADB7637" s="60"/>
      <c r="ADC7637" s="60"/>
      <c r="ADD7637" s="60"/>
      <c r="ADE7637" s="60"/>
    </row>
    <row r="7638" spans="760:785" x14ac:dyDescent="0.25">
      <c r="ACF7638" s="60"/>
      <c r="ACG7638" s="60"/>
      <c r="ACH7638" s="60"/>
      <c r="ACI7638" s="60"/>
      <c r="ACJ7638" s="60"/>
      <c r="ACK7638" s="60"/>
      <c r="ACL7638" s="60"/>
      <c r="ACM7638" s="60"/>
      <c r="ACN7638" s="60"/>
      <c r="ACO7638" s="60"/>
      <c r="ACP7638" s="60"/>
      <c r="ACQ7638" s="60"/>
      <c r="ACR7638" s="60"/>
      <c r="ACS7638" s="60"/>
      <c r="ACT7638" s="60"/>
      <c r="ACU7638" s="60"/>
      <c r="ACV7638" s="60"/>
      <c r="ACW7638" s="60"/>
      <c r="ACX7638" s="60"/>
      <c r="ACY7638" s="60">
        <v>0.97830908865108501</v>
      </c>
      <c r="ACZ7638" s="60"/>
      <c r="ADA7638" s="60"/>
      <c r="ADB7638" s="60"/>
      <c r="ADC7638" s="60"/>
      <c r="ADD7638" s="60"/>
      <c r="ADE7638" s="60"/>
    </row>
    <row r="7639" spans="760:785" x14ac:dyDescent="0.25">
      <c r="ACF7639" s="60"/>
      <c r="ACG7639" s="60"/>
      <c r="ACH7639" s="60"/>
      <c r="ACI7639" s="60"/>
      <c r="ACJ7639" s="60"/>
      <c r="ACK7639" s="60"/>
      <c r="ACL7639" s="60"/>
      <c r="ACM7639" s="60"/>
      <c r="ACN7639" s="60"/>
      <c r="ACO7639" s="60"/>
      <c r="ACP7639" s="60"/>
      <c r="ACQ7639" s="60"/>
      <c r="ACR7639" s="60"/>
      <c r="ACS7639" s="60"/>
      <c r="ACT7639" s="60"/>
      <c r="ACU7639" s="60"/>
      <c r="ACV7639" s="60"/>
      <c r="ACW7639" s="60"/>
      <c r="ACX7639" s="60"/>
      <c r="ACY7639" s="60">
        <v>0.97830800378654703</v>
      </c>
      <c r="ACZ7639" s="60"/>
      <c r="ADA7639" s="60"/>
      <c r="ADB7639" s="60"/>
      <c r="ADC7639" s="60"/>
      <c r="ADD7639" s="60"/>
      <c r="ADE7639" s="60"/>
    </row>
    <row r="7640" spans="760:785" x14ac:dyDescent="0.25">
      <c r="ACF7640" s="60"/>
      <c r="ACG7640" s="60"/>
      <c r="ACH7640" s="60"/>
      <c r="ACI7640" s="60"/>
      <c r="ACJ7640" s="60"/>
      <c r="ACK7640" s="60"/>
      <c r="ACL7640" s="60"/>
      <c r="ACM7640" s="60"/>
      <c r="ACN7640" s="60"/>
      <c r="ACO7640" s="60"/>
      <c r="ACP7640" s="60"/>
      <c r="ACQ7640" s="60"/>
      <c r="ACR7640" s="60"/>
      <c r="ACS7640" s="60"/>
      <c r="ACT7640" s="60"/>
      <c r="ACU7640" s="60"/>
      <c r="ACV7640" s="60"/>
      <c r="ACW7640" s="60"/>
      <c r="ACX7640" s="60"/>
      <c r="ACY7640" s="60">
        <v>0.97829983045938096</v>
      </c>
      <c r="ACZ7640" s="60"/>
      <c r="ADA7640" s="60"/>
      <c r="ADB7640" s="60"/>
      <c r="ADC7640" s="60"/>
      <c r="ADD7640" s="60"/>
      <c r="ADE7640" s="60"/>
    </row>
    <row r="7641" spans="760:785" x14ac:dyDescent="0.25">
      <c r="ACF7641" s="60"/>
      <c r="ACG7641" s="60"/>
      <c r="ACH7641" s="60"/>
      <c r="ACI7641" s="60"/>
      <c r="ACJ7641" s="60"/>
      <c r="ACK7641" s="60"/>
      <c r="ACL7641" s="60"/>
      <c r="ACM7641" s="60"/>
      <c r="ACN7641" s="60"/>
      <c r="ACO7641" s="60"/>
      <c r="ACP7641" s="60"/>
      <c r="ACQ7641" s="60"/>
      <c r="ACR7641" s="60"/>
      <c r="ACS7641" s="60"/>
      <c r="ACT7641" s="60"/>
      <c r="ACU7641" s="60"/>
      <c r="ACV7641" s="60"/>
      <c r="ACW7641" s="60"/>
      <c r="ACX7641" s="60"/>
      <c r="ACY7641" s="60">
        <v>0.97827694403968701</v>
      </c>
      <c r="ACZ7641" s="60"/>
      <c r="ADA7641" s="60"/>
      <c r="ADB7641" s="60"/>
      <c r="ADC7641" s="60"/>
      <c r="ADD7641" s="60"/>
      <c r="ADE7641" s="60"/>
    </row>
    <row r="7642" spans="760:785" x14ac:dyDescent="0.25">
      <c r="ACF7642" s="60"/>
      <c r="ACG7642" s="60"/>
      <c r="ACH7642" s="60"/>
      <c r="ACI7642" s="60"/>
      <c r="ACJ7642" s="60"/>
      <c r="ACK7642" s="60"/>
      <c r="ACL7642" s="60"/>
      <c r="ACM7642" s="60"/>
      <c r="ACN7642" s="60"/>
      <c r="ACO7642" s="60"/>
      <c r="ACP7642" s="60"/>
      <c r="ACQ7642" s="60"/>
      <c r="ACR7642" s="60"/>
      <c r="ACS7642" s="60"/>
      <c r="ACT7642" s="60"/>
      <c r="ACU7642" s="60"/>
      <c r="ACV7642" s="60"/>
      <c r="ACW7642" s="60"/>
      <c r="ACX7642" s="60"/>
      <c r="ACY7642" s="60">
        <v>0.97827088102967497</v>
      </c>
      <c r="ACZ7642" s="60"/>
      <c r="ADA7642" s="60"/>
      <c r="ADB7642" s="60"/>
      <c r="ADC7642" s="60"/>
      <c r="ADD7642" s="60"/>
      <c r="ADE7642" s="60"/>
    </row>
    <row r="7643" spans="760:785" x14ac:dyDescent="0.25">
      <c r="ACF7643" s="60"/>
      <c r="ACG7643" s="60"/>
      <c r="ACH7643" s="60"/>
      <c r="ACI7643" s="60"/>
      <c r="ACJ7643" s="60"/>
      <c r="ACK7643" s="60"/>
      <c r="ACL7643" s="60"/>
      <c r="ACM7643" s="60"/>
      <c r="ACN7643" s="60"/>
      <c r="ACO7643" s="60"/>
      <c r="ACP7643" s="60"/>
      <c r="ACQ7643" s="60"/>
      <c r="ACR7643" s="60"/>
      <c r="ACS7643" s="60"/>
      <c r="ACT7643" s="60"/>
      <c r="ACU7643" s="60"/>
      <c r="ACV7643" s="60"/>
      <c r="ACW7643" s="60"/>
      <c r="ACX7643" s="60"/>
      <c r="ACY7643" s="60">
        <v>0.97826928888493703</v>
      </c>
      <c r="ACZ7643" s="60"/>
      <c r="ADA7643" s="60"/>
      <c r="ADB7643" s="60"/>
      <c r="ADC7643" s="60"/>
      <c r="ADD7643" s="60"/>
      <c r="ADE7643" s="60"/>
    </row>
    <row r="7644" spans="760:785" x14ac:dyDescent="0.25">
      <c r="ACF7644" s="60"/>
      <c r="ACG7644" s="60"/>
      <c r="ACH7644" s="60"/>
      <c r="ACI7644" s="60"/>
      <c r="ACJ7644" s="60"/>
      <c r="ACK7644" s="60"/>
      <c r="ACL7644" s="60"/>
      <c r="ACM7644" s="60"/>
      <c r="ACN7644" s="60"/>
      <c r="ACO7644" s="60"/>
      <c r="ACP7644" s="60"/>
      <c r="ACQ7644" s="60"/>
      <c r="ACR7644" s="60"/>
      <c r="ACS7644" s="60"/>
      <c r="ACT7644" s="60"/>
      <c r="ACU7644" s="60"/>
      <c r="ACV7644" s="60"/>
      <c r="ACW7644" s="60"/>
      <c r="ACX7644" s="60"/>
      <c r="ACY7644" s="60">
        <v>0.97826790116614504</v>
      </c>
      <c r="ACZ7644" s="60"/>
      <c r="ADA7644" s="60"/>
      <c r="ADB7644" s="60"/>
      <c r="ADC7644" s="60"/>
      <c r="ADD7644" s="60"/>
      <c r="ADE7644" s="60"/>
    </row>
    <row r="7645" spans="760:785" x14ac:dyDescent="0.25">
      <c r="ACF7645" s="60"/>
      <c r="ACG7645" s="60"/>
      <c r="ACH7645" s="60"/>
      <c r="ACI7645" s="60"/>
      <c r="ACJ7645" s="60"/>
      <c r="ACK7645" s="60"/>
      <c r="ACL7645" s="60"/>
      <c r="ACM7645" s="60"/>
      <c r="ACN7645" s="60"/>
      <c r="ACO7645" s="60"/>
      <c r="ACP7645" s="60"/>
      <c r="ACQ7645" s="60"/>
      <c r="ACR7645" s="60"/>
      <c r="ACS7645" s="60"/>
      <c r="ACT7645" s="60"/>
      <c r="ACU7645" s="60"/>
      <c r="ACV7645" s="60"/>
      <c r="ACW7645" s="60"/>
      <c r="ACX7645" s="60"/>
      <c r="ACY7645" s="60">
        <v>0.97826719293312703</v>
      </c>
      <c r="ACZ7645" s="60"/>
      <c r="ADA7645" s="60"/>
      <c r="ADB7645" s="60"/>
      <c r="ADC7645" s="60"/>
      <c r="ADD7645" s="60"/>
      <c r="ADE7645" s="60"/>
    </row>
    <row r="7646" spans="760:785" x14ac:dyDescent="0.25">
      <c r="ACF7646" s="60"/>
      <c r="ACG7646" s="60"/>
      <c r="ACH7646" s="60"/>
      <c r="ACI7646" s="60"/>
      <c r="ACJ7646" s="60"/>
      <c r="ACK7646" s="60"/>
      <c r="ACL7646" s="60"/>
      <c r="ACM7646" s="60"/>
      <c r="ACN7646" s="60"/>
      <c r="ACO7646" s="60"/>
      <c r="ACP7646" s="60"/>
      <c r="ACQ7646" s="60"/>
      <c r="ACR7646" s="60"/>
      <c r="ACS7646" s="60"/>
      <c r="ACT7646" s="60"/>
      <c r="ACU7646" s="60"/>
      <c r="ACV7646" s="60"/>
      <c r="ACW7646" s="60"/>
      <c r="ACX7646" s="60"/>
      <c r="ACY7646" s="60">
        <v>0.978255372556876</v>
      </c>
      <c r="ACZ7646" s="60"/>
      <c r="ADA7646" s="60"/>
      <c r="ADB7646" s="60"/>
      <c r="ADC7646" s="60"/>
      <c r="ADD7646" s="60"/>
      <c r="ADE7646" s="60"/>
    </row>
    <row r="7647" spans="760:785" x14ac:dyDescent="0.25">
      <c r="ACF7647" s="60"/>
      <c r="ACG7647" s="60"/>
      <c r="ACH7647" s="60"/>
      <c r="ACI7647" s="60"/>
      <c r="ACJ7647" s="60"/>
      <c r="ACK7647" s="60"/>
      <c r="ACL7647" s="60"/>
      <c r="ACM7647" s="60"/>
      <c r="ACN7647" s="60"/>
      <c r="ACO7647" s="60"/>
      <c r="ACP7647" s="60"/>
      <c r="ACQ7647" s="60"/>
      <c r="ACR7647" s="60"/>
      <c r="ACS7647" s="60"/>
      <c r="ACT7647" s="60"/>
      <c r="ACU7647" s="60"/>
      <c r="ACV7647" s="60"/>
      <c r="ACW7647" s="60"/>
      <c r="ACX7647" s="60"/>
      <c r="ACY7647" s="60">
        <v>0.978244747008857</v>
      </c>
      <c r="ACZ7647" s="60"/>
      <c r="ADA7647" s="60"/>
      <c r="ADB7647" s="60"/>
      <c r="ADC7647" s="60"/>
      <c r="ADD7647" s="60"/>
      <c r="ADE7647" s="60"/>
    </row>
    <row r="7648" spans="760:785" x14ac:dyDescent="0.25">
      <c r="ACF7648" s="60"/>
      <c r="ACG7648" s="60"/>
      <c r="ACH7648" s="60"/>
      <c r="ACI7648" s="60"/>
      <c r="ACJ7648" s="60"/>
      <c r="ACK7648" s="60"/>
      <c r="ACL7648" s="60"/>
      <c r="ACM7648" s="60"/>
      <c r="ACN7648" s="60"/>
      <c r="ACO7648" s="60"/>
      <c r="ACP7648" s="60"/>
      <c r="ACQ7648" s="60"/>
      <c r="ACR7648" s="60"/>
      <c r="ACS7648" s="60"/>
      <c r="ACT7648" s="60"/>
      <c r="ACU7648" s="60"/>
      <c r="ACV7648" s="60"/>
      <c r="ACW7648" s="60"/>
      <c r="ACX7648" s="60"/>
      <c r="ACY7648" s="60">
        <v>0.97824382741517901</v>
      </c>
      <c r="ACZ7648" s="60"/>
      <c r="ADA7648" s="60"/>
      <c r="ADB7648" s="60"/>
      <c r="ADC7648" s="60"/>
      <c r="ADD7648" s="60"/>
      <c r="ADE7648" s="60"/>
    </row>
    <row r="7649" spans="760:785" x14ac:dyDescent="0.25">
      <c r="ACF7649" s="60"/>
      <c r="ACG7649" s="60"/>
      <c r="ACH7649" s="60"/>
      <c r="ACI7649" s="60"/>
      <c r="ACJ7649" s="60"/>
      <c r="ACK7649" s="60"/>
      <c r="ACL7649" s="60"/>
      <c r="ACM7649" s="60"/>
      <c r="ACN7649" s="60"/>
      <c r="ACO7649" s="60"/>
      <c r="ACP7649" s="60"/>
      <c r="ACQ7649" s="60"/>
      <c r="ACR7649" s="60"/>
      <c r="ACS7649" s="60"/>
      <c r="ACT7649" s="60"/>
      <c r="ACU7649" s="60"/>
      <c r="ACV7649" s="60"/>
      <c r="ACW7649" s="60"/>
      <c r="ACX7649" s="60"/>
      <c r="ACY7649" s="60">
        <v>0.97821521880345097</v>
      </c>
      <c r="ACZ7649" s="60"/>
      <c r="ADA7649" s="60"/>
      <c r="ADB7649" s="60"/>
      <c r="ADC7649" s="60"/>
      <c r="ADD7649" s="60"/>
      <c r="ADE7649" s="60"/>
    </row>
    <row r="7650" spans="760:785" x14ac:dyDescent="0.25">
      <c r="ACF7650" s="60"/>
      <c r="ACG7650" s="60"/>
      <c r="ACH7650" s="60"/>
      <c r="ACI7650" s="60"/>
      <c r="ACJ7650" s="60"/>
      <c r="ACK7650" s="60"/>
      <c r="ACL7650" s="60"/>
      <c r="ACM7650" s="60"/>
      <c r="ACN7650" s="60"/>
      <c r="ACO7650" s="60"/>
      <c r="ACP7650" s="60"/>
      <c r="ACQ7650" s="60"/>
      <c r="ACR7650" s="60"/>
      <c r="ACS7650" s="60"/>
      <c r="ACT7650" s="60"/>
      <c r="ACU7650" s="60"/>
      <c r="ACV7650" s="60"/>
      <c r="ACW7650" s="60"/>
      <c r="ACX7650" s="60"/>
      <c r="ACY7650" s="60">
        <v>0.97821510949838497</v>
      </c>
      <c r="ACZ7650" s="60"/>
      <c r="ADA7650" s="60"/>
      <c r="ADB7650" s="60"/>
      <c r="ADC7650" s="60"/>
      <c r="ADD7650" s="60"/>
      <c r="ADE7650" s="60"/>
    </row>
    <row r="7651" spans="760:785" x14ac:dyDescent="0.25">
      <c r="ACF7651" s="60"/>
      <c r="ACG7651" s="60"/>
      <c r="ACH7651" s="60"/>
      <c r="ACI7651" s="60"/>
      <c r="ACJ7651" s="60"/>
      <c r="ACK7651" s="60"/>
      <c r="ACL7651" s="60"/>
      <c r="ACM7651" s="60"/>
      <c r="ACN7651" s="60"/>
      <c r="ACO7651" s="60"/>
      <c r="ACP7651" s="60"/>
      <c r="ACQ7651" s="60"/>
      <c r="ACR7651" s="60"/>
      <c r="ACS7651" s="60"/>
      <c r="ACT7651" s="60"/>
      <c r="ACU7651" s="60"/>
      <c r="ACV7651" s="60"/>
      <c r="ACW7651" s="60"/>
      <c r="ACX7651" s="60"/>
      <c r="ACY7651" s="60">
        <v>0.97820971020446601</v>
      </c>
      <c r="ACZ7651" s="60"/>
      <c r="ADA7651" s="60"/>
      <c r="ADB7651" s="60"/>
      <c r="ADC7651" s="60"/>
      <c r="ADD7651" s="60"/>
      <c r="ADE7651" s="60"/>
    </row>
    <row r="7652" spans="760:785" x14ac:dyDescent="0.25">
      <c r="ACF7652" s="60"/>
      <c r="ACG7652" s="60"/>
      <c r="ACH7652" s="60"/>
      <c r="ACI7652" s="60"/>
      <c r="ACJ7652" s="60"/>
      <c r="ACK7652" s="60"/>
      <c r="ACL7652" s="60"/>
      <c r="ACM7652" s="60"/>
      <c r="ACN7652" s="60"/>
      <c r="ACO7652" s="60"/>
      <c r="ACP7652" s="60"/>
      <c r="ACQ7652" s="60"/>
      <c r="ACR7652" s="60"/>
      <c r="ACS7652" s="60"/>
      <c r="ACT7652" s="60"/>
      <c r="ACU7652" s="60"/>
      <c r="ACV7652" s="60"/>
      <c r="ACW7652" s="60"/>
      <c r="ACX7652" s="60"/>
      <c r="ACY7652" s="60">
        <v>0.97819857337818605</v>
      </c>
      <c r="ACZ7652" s="60"/>
      <c r="ADA7652" s="60"/>
      <c r="ADB7652" s="60"/>
      <c r="ADC7652" s="60"/>
      <c r="ADD7652" s="60"/>
      <c r="ADE7652" s="60"/>
    </row>
    <row r="7653" spans="760:785" x14ac:dyDescent="0.25">
      <c r="ACF7653" s="60"/>
      <c r="ACG7653" s="60"/>
      <c r="ACH7653" s="60"/>
      <c r="ACI7653" s="60"/>
      <c r="ACJ7653" s="60"/>
      <c r="ACK7653" s="60"/>
      <c r="ACL7653" s="60"/>
      <c r="ACM7653" s="60"/>
      <c r="ACN7653" s="60"/>
      <c r="ACO7653" s="60"/>
      <c r="ACP7653" s="60"/>
      <c r="ACQ7653" s="60"/>
      <c r="ACR7653" s="60"/>
      <c r="ACS7653" s="60"/>
      <c r="ACT7653" s="60"/>
      <c r="ACU7653" s="60"/>
      <c r="ACV7653" s="60"/>
      <c r="ACW7653" s="60"/>
      <c r="ACX7653" s="60"/>
      <c r="ACY7653" s="60">
        <v>0.97819451575213301</v>
      </c>
      <c r="ACZ7653" s="60"/>
      <c r="ADA7653" s="60"/>
      <c r="ADB7653" s="60"/>
      <c r="ADC7653" s="60"/>
      <c r="ADD7653" s="60"/>
      <c r="ADE7653" s="60"/>
    </row>
    <row r="7654" spans="760:785" x14ac:dyDescent="0.25">
      <c r="ACF7654" s="60"/>
      <c r="ACG7654" s="60"/>
      <c r="ACH7654" s="60"/>
      <c r="ACI7654" s="60"/>
      <c r="ACJ7654" s="60"/>
      <c r="ACK7654" s="60"/>
      <c r="ACL7654" s="60"/>
      <c r="ACM7654" s="60"/>
      <c r="ACN7654" s="60"/>
      <c r="ACO7654" s="60"/>
      <c r="ACP7654" s="60"/>
      <c r="ACQ7654" s="60"/>
      <c r="ACR7654" s="60"/>
      <c r="ACS7654" s="60"/>
      <c r="ACT7654" s="60"/>
      <c r="ACU7654" s="60"/>
      <c r="ACV7654" s="60"/>
      <c r="ACW7654" s="60"/>
      <c r="ACX7654" s="60"/>
      <c r="ACY7654" s="60">
        <v>0.97818478071382298</v>
      </c>
      <c r="ACZ7654" s="60"/>
      <c r="ADA7654" s="60"/>
      <c r="ADB7654" s="60"/>
      <c r="ADC7654" s="60"/>
      <c r="ADD7654" s="60"/>
      <c r="ADE7654" s="60"/>
    </row>
    <row r="7655" spans="760:785" x14ac:dyDescent="0.25">
      <c r="ACF7655" s="60"/>
      <c r="ACG7655" s="60"/>
      <c r="ACH7655" s="60"/>
      <c r="ACI7655" s="60"/>
      <c r="ACJ7655" s="60"/>
      <c r="ACK7655" s="60"/>
      <c r="ACL7655" s="60"/>
      <c r="ACM7655" s="60"/>
      <c r="ACN7655" s="60"/>
      <c r="ACO7655" s="60"/>
      <c r="ACP7655" s="60"/>
      <c r="ACQ7655" s="60"/>
      <c r="ACR7655" s="60"/>
      <c r="ACS7655" s="60"/>
      <c r="ACT7655" s="60"/>
      <c r="ACU7655" s="60"/>
      <c r="ACV7655" s="60"/>
      <c r="ACW7655" s="60"/>
      <c r="ACX7655" s="60"/>
      <c r="ACY7655" s="60">
        <v>0.97818407857231005</v>
      </c>
      <c r="ACZ7655" s="60"/>
      <c r="ADA7655" s="60"/>
      <c r="ADB7655" s="60"/>
      <c r="ADC7655" s="60"/>
      <c r="ADD7655" s="60"/>
      <c r="ADE7655" s="60"/>
    </row>
    <row r="7656" spans="760:785" x14ac:dyDescent="0.25">
      <c r="ACF7656" s="60"/>
      <c r="ACG7656" s="60"/>
      <c r="ACH7656" s="60"/>
      <c r="ACI7656" s="60"/>
      <c r="ACJ7656" s="60"/>
      <c r="ACK7656" s="60"/>
      <c r="ACL7656" s="60"/>
      <c r="ACM7656" s="60"/>
      <c r="ACN7656" s="60"/>
      <c r="ACO7656" s="60"/>
      <c r="ACP7656" s="60"/>
      <c r="ACQ7656" s="60"/>
      <c r="ACR7656" s="60"/>
      <c r="ACS7656" s="60"/>
      <c r="ACT7656" s="60"/>
      <c r="ACU7656" s="60"/>
      <c r="ACV7656" s="60"/>
      <c r="ACW7656" s="60"/>
      <c r="ACX7656" s="60"/>
      <c r="ACY7656" s="60">
        <v>0.97818098903538997</v>
      </c>
      <c r="ACZ7656" s="60"/>
      <c r="ADA7656" s="60"/>
      <c r="ADB7656" s="60"/>
      <c r="ADC7656" s="60"/>
      <c r="ADD7656" s="60"/>
      <c r="ADE7656" s="60"/>
    </row>
    <row r="7657" spans="760:785" x14ac:dyDescent="0.25">
      <c r="ACF7657" s="60"/>
      <c r="ACG7657" s="60"/>
      <c r="ACH7657" s="60"/>
      <c r="ACI7657" s="60"/>
      <c r="ACJ7657" s="60"/>
      <c r="ACK7657" s="60"/>
      <c r="ACL7657" s="60"/>
      <c r="ACM7657" s="60"/>
      <c r="ACN7657" s="60"/>
      <c r="ACO7657" s="60"/>
      <c r="ACP7657" s="60"/>
      <c r="ACQ7657" s="60"/>
      <c r="ACR7657" s="60"/>
      <c r="ACS7657" s="60"/>
      <c r="ACT7657" s="60"/>
      <c r="ACU7657" s="60"/>
      <c r="ACV7657" s="60"/>
      <c r="ACW7657" s="60"/>
      <c r="ACX7657" s="60"/>
      <c r="ACY7657" s="60">
        <v>0.97818038299223298</v>
      </c>
      <c r="ACZ7657" s="60"/>
      <c r="ADA7657" s="60"/>
      <c r="ADB7657" s="60"/>
      <c r="ADC7657" s="60"/>
      <c r="ADD7657" s="60"/>
      <c r="ADE7657" s="60"/>
    </row>
    <row r="7658" spans="760:785" x14ac:dyDescent="0.25">
      <c r="ACF7658" s="60"/>
      <c r="ACG7658" s="60"/>
      <c r="ACH7658" s="60"/>
      <c r="ACI7658" s="60"/>
      <c r="ACJ7658" s="60"/>
      <c r="ACK7658" s="60"/>
      <c r="ACL7658" s="60"/>
      <c r="ACM7658" s="60"/>
      <c r="ACN7658" s="60"/>
      <c r="ACO7658" s="60"/>
      <c r="ACP7658" s="60"/>
      <c r="ACQ7658" s="60"/>
      <c r="ACR7658" s="60"/>
      <c r="ACS7658" s="60"/>
      <c r="ACT7658" s="60"/>
      <c r="ACU7658" s="60"/>
      <c r="ACV7658" s="60"/>
      <c r="ACW7658" s="60"/>
      <c r="ACX7658" s="60"/>
      <c r="ACY7658" s="60">
        <v>0.97817627362080395</v>
      </c>
      <c r="ACZ7658" s="60"/>
      <c r="ADA7658" s="60"/>
      <c r="ADB7658" s="60"/>
      <c r="ADC7658" s="60"/>
      <c r="ADD7658" s="60"/>
      <c r="ADE7658" s="60"/>
    </row>
    <row r="7659" spans="760:785" x14ac:dyDescent="0.25">
      <c r="ACF7659" s="60"/>
      <c r="ACG7659" s="60"/>
      <c r="ACH7659" s="60"/>
      <c r="ACI7659" s="60"/>
      <c r="ACJ7659" s="60"/>
      <c r="ACK7659" s="60"/>
      <c r="ACL7659" s="60"/>
      <c r="ACM7659" s="60"/>
      <c r="ACN7659" s="60"/>
      <c r="ACO7659" s="60"/>
      <c r="ACP7659" s="60"/>
      <c r="ACQ7659" s="60"/>
      <c r="ACR7659" s="60"/>
      <c r="ACS7659" s="60"/>
      <c r="ACT7659" s="60"/>
      <c r="ACU7659" s="60"/>
      <c r="ACV7659" s="60"/>
      <c r="ACW7659" s="60"/>
      <c r="ACX7659" s="60"/>
      <c r="ACY7659" s="60">
        <v>0.97816585301119796</v>
      </c>
      <c r="ACZ7659" s="60"/>
      <c r="ADA7659" s="60"/>
      <c r="ADB7659" s="60"/>
      <c r="ADC7659" s="60"/>
      <c r="ADD7659" s="60"/>
      <c r="ADE7659" s="60"/>
    </row>
    <row r="7660" spans="760:785" x14ac:dyDescent="0.25">
      <c r="ACF7660" s="60"/>
      <c r="ACG7660" s="60"/>
      <c r="ACH7660" s="60"/>
      <c r="ACI7660" s="60"/>
      <c r="ACJ7660" s="60"/>
      <c r="ACK7660" s="60"/>
      <c r="ACL7660" s="60"/>
      <c r="ACM7660" s="60"/>
      <c r="ACN7660" s="60"/>
      <c r="ACO7660" s="60"/>
      <c r="ACP7660" s="60"/>
      <c r="ACQ7660" s="60"/>
      <c r="ACR7660" s="60"/>
      <c r="ACS7660" s="60"/>
      <c r="ACT7660" s="60"/>
      <c r="ACU7660" s="60"/>
      <c r="ACV7660" s="60"/>
      <c r="ACW7660" s="60"/>
      <c r="ACX7660" s="60"/>
      <c r="ACY7660" s="60">
        <v>0.97816203030595505</v>
      </c>
      <c r="ACZ7660" s="60"/>
      <c r="ADA7660" s="60"/>
      <c r="ADB7660" s="60"/>
      <c r="ADC7660" s="60"/>
      <c r="ADD7660" s="60"/>
      <c r="ADE7660" s="60"/>
    </row>
    <row r="7661" spans="760:785" x14ac:dyDescent="0.25">
      <c r="ACF7661" s="60"/>
      <c r="ACG7661" s="60"/>
      <c r="ACH7661" s="60"/>
      <c r="ACI7661" s="60"/>
      <c r="ACJ7661" s="60"/>
      <c r="ACK7661" s="60"/>
      <c r="ACL7661" s="60"/>
      <c r="ACM7661" s="60"/>
      <c r="ACN7661" s="60"/>
      <c r="ACO7661" s="60"/>
      <c r="ACP7661" s="60"/>
      <c r="ACQ7661" s="60"/>
      <c r="ACR7661" s="60"/>
      <c r="ACS7661" s="60"/>
      <c r="ACT7661" s="60"/>
      <c r="ACU7661" s="60"/>
      <c r="ACV7661" s="60"/>
      <c r="ACW7661" s="60"/>
      <c r="ACX7661" s="60"/>
      <c r="ACY7661" s="60">
        <v>0.97814191961881103</v>
      </c>
      <c r="ACZ7661" s="60"/>
      <c r="ADA7661" s="60"/>
      <c r="ADB7661" s="60"/>
      <c r="ADC7661" s="60"/>
      <c r="ADD7661" s="60"/>
      <c r="ADE7661" s="60"/>
    </row>
    <row r="7662" spans="760:785" x14ac:dyDescent="0.25">
      <c r="ACF7662" s="60"/>
      <c r="ACG7662" s="60"/>
      <c r="ACH7662" s="60"/>
      <c r="ACI7662" s="60"/>
      <c r="ACJ7662" s="60"/>
      <c r="ACK7662" s="60"/>
      <c r="ACL7662" s="60"/>
      <c r="ACM7662" s="60"/>
      <c r="ACN7662" s="60"/>
      <c r="ACO7662" s="60"/>
      <c r="ACP7662" s="60"/>
      <c r="ACQ7662" s="60"/>
      <c r="ACR7662" s="60"/>
      <c r="ACS7662" s="60"/>
      <c r="ACT7662" s="60"/>
      <c r="ACU7662" s="60"/>
      <c r="ACV7662" s="60"/>
      <c r="ACW7662" s="60"/>
      <c r="ACX7662" s="60"/>
      <c r="ACY7662" s="60">
        <v>0.97813290981370304</v>
      </c>
      <c r="ACZ7662" s="60"/>
      <c r="ADA7662" s="60"/>
      <c r="ADB7662" s="60"/>
      <c r="ADC7662" s="60"/>
      <c r="ADD7662" s="60"/>
      <c r="ADE7662" s="60"/>
    </row>
    <row r="7663" spans="760:785" x14ac:dyDescent="0.25">
      <c r="ACF7663" s="60"/>
      <c r="ACG7663" s="60"/>
      <c r="ACH7663" s="60"/>
      <c r="ACI7663" s="60"/>
      <c r="ACJ7663" s="60"/>
      <c r="ACK7663" s="60"/>
      <c r="ACL7663" s="60"/>
      <c r="ACM7663" s="60"/>
      <c r="ACN7663" s="60"/>
      <c r="ACO7663" s="60"/>
      <c r="ACP7663" s="60"/>
      <c r="ACQ7663" s="60"/>
      <c r="ACR7663" s="60"/>
      <c r="ACS7663" s="60"/>
      <c r="ACT7663" s="60"/>
      <c r="ACU7663" s="60"/>
      <c r="ACV7663" s="60"/>
      <c r="ACW7663" s="60"/>
      <c r="ACX7663" s="60"/>
      <c r="ACY7663" s="60">
        <v>0.97812797131840401</v>
      </c>
      <c r="ACZ7663" s="60"/>
      <c r="ADA7663" s="60"/>
      <c r="ADB7663" s="60"/>
      <c r="ADC7663" s="60"/>
      <c r="ADD7663" s="60"/>
      <c r="ADE7663" s="60"/>
    </row>
    <row r="7664" spans="760:785" x14ac:dyDescent="0.25">
      <c r="ACF7664" s="60"/>
      <c r="ACG7664" s="60"/>
      <c r="ACH7664" s="60"/>
      <c r="ACI7664" s="60"/>
      <c r="ACJ7664" s="60"/>
      <c r="ACK7664" s="60"/>
      <c r="ACL7664" s="60"/>
      <c r="ACM7664" s="60"/>
      <c r="ACN7664" s="60"/>
      <c r="ACO7664" s="60"/>
      <c r="ACP7664" s="60"/>
      <c r="ACQ7664" s="60"/>
      <c r="ACR7664" s="60"/>
      <c r="ACS7664" s="60"/>
      <c r="ACT7664" s="60"/>
      <c r="ACU7664" s="60"/>
      <c r="ACV7664" s="60"/>
      <c r="ACW7664" s="60"/>
      <c r="ACX7664" s="60"/>
      <c r="ACY7664" s="60">
        <v>0.97812124365591002</v>
      </c>
      <c r="ACZ7664" s="60"/>
      <c r="ADA7664" s="60"/>
      <c r="ADB7664" s="60"/>
      <c r="ADC7664" s="60"/>
      <c r="ADD7664" s="60"/>
      <c r="ADE7664" s="60"/>
    </row>
    <row r="7665" spans="760:785" x14ac:dyDescent="0.25">
      <c r="ACF7665" s="60"/>
      <c r="ACG7665" s="60"/>
      <c r="ACH7665" s="60"/>
      <c r="ACI7665" s="60"/>
      <c r="ACJ7665" s="60"/>
      <c r="ACK7665" s="60"/>
      <c r="ACL7665" s="60"/>
      <c r="ACM7665" s="60"/>
      <c r="ACN7665" s="60"/>
      <c r="ACO7665" s="60"/>
      <c r="ACP7665" s="60"/>
      <c r="ACQ7665" s="60"/>
      <c r="ACR7665" s="60"/>
      <c r="ACS7665" s="60"/>
      <c r="ACT7665" s="60"/>
      <c r="ACU7665" s="60"/>
      <c r="ACV7665" s="60"/>
      <c r="ACW7665" s="60"/>
      <c r="ACX7665" s="60"/>
      <c r="ACY7665" s="60">
        <v>0.97811636074799402</v>
      </c>
      <c r="ACZ7665" s="60"/>
      <c r="ADA7665" s="60"/>
      <c r="ADB7665" s="60"/>
      <c r="ADC7665" s="60"/>
      <c r="ADD7665" s="60"/>
      <c r="ADE7665" s="60"/>
    </row>
    <row r="7666" spans="760:785" x14ac:dyDescent="0.25">
      <c r="ACF7666" s="60"/>
      <c r="ACG7666" s="60"/>
      <c r="ACH7666" s="60"/>
      <c r="ACI7666" s="60"/>
      <c r="ACJ7666" s="60"/>
      <c r="ACK7666" s="60"/>
      <c r="ACL7666" s="60"/>
      <c r="ACM7666" s="60"/>
      <c r="ACN7666" s="60"/>
      <c r="ACO7666" s="60"/>
      <c r="ACP7666" s="60"/>
      <c r="ACQ7666" s="60"/>
      <c r="ACR7666" s="60"/>
      <c r="ACS7666" s="60"/>
      <c r="ACT7666" s="60"/>
      <c r="ACU7666" s="60"/>
      <c r="ACV7666" s="60"/>
      <c r="ACW7666" s="60"/>
      <c r="ACX7666" s="60"/>
      <c r="ACY7666" s="60">
        <v>0.97811561629610999</v>
      </c>
      <c r="ACZ7666" s="60"/>
      <c r="ADA7666" s="60"/>
      <c r="ADB7666" s="60"/>
      <c r="ADC7666" s="60"/>
      <c r="ADD7666" s="60"/>
      <c r="ADE7666" s="60"/>
    </row>
    <row r="7667" spans="760:785" x14ac:dyDescent="0.25">
      <c r="ACF7667" s="60"/>
      <c r="ACG7667" s="60"/>
      <c r="ACH7667" s="60"/>
      <c r="ACI7667" s="60"/>
      <c r="ACJ7667" s="60"/>
      <c r="ACK7667" s="60"/>
      <c r="ACL7667" s="60"/>
      <c r="ACM7667" s="60"/>
      <c r="ACN7667" s="60"/>
      <c r="ACO7667" s="60"/>
      <c r="ACP7667" s="60"/>
      <c r="ACQ7667" s="60"/>
      <c r="ACR7667" s="60"/>
      <c r="ACS7667" s="60"/>
      <c r="ACT7667" s="60"/>
      <c r="ACU7667" s="60"/>
      <c r="ACV7667" s="60"/>
      <c r="ACW7667" s="60"/>
      <c r="ACX7667" s="60"/>
      <c r="ACY7667" s="60">
        <v>0.97810703674240496</v>
      </c>
      <c r="ACZ7667" s="60"/>
      <c r="ADA7667" s="60"/>
      <c r="ADB7667" s="60"/>
      <c r="ADC7667" s="60"/>
      <c r="ADD7667" s="60"/>
      <c r="ADE7667" s="60"/>
    </row>
    <row r="7668" spans="760:785" x14ac:dyDescent="0.25">
      <c r="ACF7668" s="60"/>
      <c r="ACG7668" s="60"/>
      <c r="ACH7668" s="60"/>
      <c r="ACI7668" s="60"/>
      <c r="ACJ7668" s="60"/>
      <c r="ACK7668" s="60"/>
      <c r="ACL7668" s="60"/>
      <c r="ACM7668" s="60"/>
      <c r="ACN7668" s="60"/>
      <c r="ACO7668" s="60"/>
      <c r="ACP7668" s="60"/>
      <c r="ACQ7668" s="60"/>
      <c r="ACR7668" s="60"/>
      <c r="ACS7668" s="60"/>
      <c r="ACT7668" s="60"/>
      <c r="ACU7668" s="60"/>
      <c r="ACV7668" s="60"/>
      <c r="ACW7668" s="60"/>
      <c r="ACX7668" s="60"/>
      <c r="ACY7668" s="60">
        <v>0.97810540429429305</v>
      </c>
      <c r="ACZ7668" s="60"/>
      <c r="ADA7668" s="60"/>
      <c r="ADB7668" s="60"/>
      <c r="ADC7668" s="60"/>
      <c r="ADD7668" s="60"/>
      <c r="ADE7668" s="60"/>
    </row>
    <row r="7669" spans="760:785" x14ac:dyDescent="0.25">
      <c r="ACF7669" s="60"/>
      <c r="ACG7669" s="60"/>
      <c r="ACH7669" s="60"/>
      <c r="ACI7669" s="60"/>
      <c r="ACJ7669" s="60"/>
      <c r="ACK7669" s="60"/>
      <c r="ACL7669" s="60"/>
      <c r="ACM7669" s="60"/>
      <c r="ACN7669" s="60"/>
      <c r="ACO7669" s="60"/>
      <c r="ACP7669" s="60"/>
      <c r="ACQ7669" s="60"/>
      <c r="ACR7669" s="60"/>
      <c r="ACS7669" s="60"/>
      <c r="ACT7669" s="60"/>
      <c r="ACU7669" s="60"/>
      <c r="ACV7669" s="60"/>
      <c r="ACW7669" s="60"/>
      <c r="ACX7669" s="60"/>
      <c r="ACY7669" s="60">
        <v>0.97810048525777604</v>
      </c>
      <c r="ACZ7669" s="60"/>
      <c r="ADA7669" s="60"/>
      <c r="ADB7669" s="60"/>
      <c r="ADC7669" s="60"/>
      <c r="ADD7669" s="60"/>
      <c r="ADE7669" s="60"/>
    </row>
    <row r="7670" spans="760:785" x14ac:dyDescent="0.25">
      <c r="ACF7670" s="60"/>
      <c r="ACG7670" s="60"/>
      <c r="ACH7670" s="60"/>
      <c r="ACI7670" s="60"/>
      <c r="ACJ7670" s="60"/>
      <c r="ACK7670" s="60"/>
      <c r="ACL7670" s="60"/>
      <c r="ACM7670" s="60"/>
      <c r="ACN7670" s="60"/>
      <c r="ACO7670" s="60"/>
      <c r="ACP7670" s="60"/>
      <c r="ACQ7670" s="60"/>
      <c r="ACR7670" s="60"/>
      <c r="ACS7670" s="60"/>
      <c r="ACT7670" s="60"/>
      <c r="ACU7670" s="60"/>
      <c r="ACV7670" s="60"/>
      <c r="ACW7670" s="60"/>
      <c r="ACX7670" s="60"/>
      <c r="ACY7670" s="60">
        <v>0.97809620293653499</v>
      </c>
      <c r="ACZ7670" s="60"/>
      <c r="ADA7670" s="60"/>
      <c r="ADB7670" s="60"/>
      <c r="ADC7670" s="60"/>
      <c r="ADD7670" s="60"/>
      <c r="ADE7670" s="60"/>
    </row>
    <row r="7671" spans="760:785" x14ac:dyDescent="0.25">
      <c r="ACF7671" s="60"/>
      <c r="ACG7671" s="60"/>
      <c r="ACH7671" s="60"/>
      <c r="ACI7671" s="60"/>
      <c r="ACJ7671" s="60"/>
      <c r="ACK7671" s="60"/>
      <c r="ACL7671" s="60"/>
      <c r="ACM7671" s="60"/>
      <c r="ACN7671" s="60"/>
      <c r="ACO7671" s="60"/>
      <c r="ACP7671" s="60"/>
      <c r="ACQ7671" s="60"/>
      <c r="ACR7671" s="60"/>
      <c r="ACS7671" s="60"/>
      <c r="ACT7671" s="60"/>
      <c r="ACU7671" s="60"/>
      <c r="ACV7671" s="60"/>
      <c r="ACW7671" s="60"/>
      <c r="ACX7671" s="60"/>
      <c r="ACY7671" s="60">
        <v>0.97808625287276996</v>
      </c>
      <c r="ACZ7671" s="60"/>
      <c r="ADA7671" s="60"/>
      <c r="ADB7671" s="60"/>
      <c r="ADC7671" s="60"/>
      <c r="ADD7671" s="60"/>
      <c r="ADE7671" s="60"/>
    </row>
    <row r="7672" spans="760:785" x14ac:dyDescent="0.25">
      <c r="ACF7672" s="60"/>
      <c r="ACG7672" s="60"/>
      <c r="ACH7672" s="60"/>
      <c r="ACI7672" s="60"/>
      <c r="ACJ7672" s="60"/>
      <c r="ACK7672" s="60"/>
      <c r="ACL7672" s="60"/>
      <c r="ACM7672" s="60"/>
      <c r="ACN7672" s="60"/>
      <c r="ACO7672" s="60"/>
      <c r="ACP7672" s="60"/>
      <c r="ACQ7672" s="60"/>
      <c r="ACR7672" s="60"/>
      <c r="ACS7672" s="60"/>
      <c r="ACT7672" s="60"/>
      <c r="ACU7672" s="60"/>
      <c r="ACV7672" s="60"/>
      <c r="ACW7672" s="60"/>
      <c r="ACX7672" s="60"/>
      <c r="ACY7672" s="60">
        <v>0.978083106866525</v>
      </c>
      <c r="ACZ7672" s="60"/>
      <c r="ADA7672" s="60"/>
      <c r="ADB7672" s="60"/>
      <c r="ADC7672" s="60"/>
      <c r="ADD7672" s="60"/>
      <c r="ADE7672" s="60"/>
    </row>
    <row r="7673" spans="760:785" x14ac:dyDescent="0.25">
      <c r="ACF7673" s="60"/>
      <c r="ACG7673" s="60"/>
      <c r="ACH7673" s="60"/>
      <c r="ACI7673" s="60"/>
      <c r="ACJ7673" s="60"/>
      <c r="ACK7673" s="60"/>
      <c r="ACL7673" s="60"/>
      <c r="ACM7673" s="60"/>
      <c r="ACN7673" s="60"/>
      <c r="ACO7673" s="60"/>
      <c r="ACP7673" s="60"/>
      <c r="ACQ7673" s="60"/>
      <c r="ACR7673" s="60"/>
      <c r="ACS7673" s="60"/>
      <c r="ACT7673" s="60"/>
      <c r="ACU7673" s="60"/>
      <c r="ACV7673" s="60"/>
      <c r="ACW7673" s="60"/>
      <c r="ACX7673" s="60"/>
      <c r="ACY7673" s="60">
        <v>0.97808071541419395</v>
      </c>
      <c r="ACZ7673" s="60"/>
      <c r="ADA7673" s="60"/>
      <c r="ADB7673" s="60"/>
      <c r="ADC7673" s="60"/>
      <c r="ADD7673" s="60"/>
      <c r="ADE7673" s="60"/>
    </row>
    <row r="7674" spans="760:785" x14ac:dyDescent="0.25">
      <c r="ACF7674" s="60"/>
      <c r="ACG7674" s="60"/>
      <c r="ACH7674" s="60"/>
      <c r="ACI7674" s="60"/>
      <c r="ACJ7674" s="60"/>
      <c r="ACK7674" s="60"/>
      <c r="ACL7674" s="60"/>
      <c r="ACM7674" s="60"/>
      <c r="ACN7674" s="60"/>
      <c r="ACO7674" s="60"/>
      <c r="ACP7674" s="60"/>
      <c r="ACQ7674" s="60"/>
      <c r="ACR7674" s="60"/>
      <c r="ACS7674" s="60"/>
      <c r="ACT7674" s="60"/>
      <c r="ACU7674" s="60"/>
      <c r="ACV7674" s="60"/>
      <c r="ACW7674" s="60"/>
      <c r="ACX7674" s="60"/>
      <c r="ACY7674" s="60">
        <v>0.97807044702453805</v>
      </c>
      <c r="ACZ7674" s="60"/>
      <c r="ADA7674" s="60"/>
      <c r="ADB7674" s="60"/>
      <c r="ADC7674" s="60"/>
      <c r="ADD7674" s="60"/>
      <c r="ADE7674" s="60"/>
    </row>
    <row r="7675" spans="760:785" x14ac:dyDescent="0.25">
      <c r="ACF7675" s="60"/>
      <c r="ACG7675" s="60"/>
      <c r="ACH7675" s="60"/>
      <c r="ACI7675" s="60"/>
      <c r="ACJ7675" s="60"/>
      <c r="ACK7675" s="60"/>
      <c r="ACL7675" s="60"/>
      <c r="ACM7675" s="60"/>
      <c r="ACN7675" s="60"/>
      <c r="ACO7675" s="60"/>
      <c r="ACP7675" s="60"/>
      <c r="ACQ7675" s="60"/>
      <c r="ACR7675" s="60"/>
      <c r="ACS7675" s="60"/>
      <c r="ACT7675" s="60"/>
      <c r="ACU7675" s="60"/>
      <c r="ACV7675" s="60"/>
      <c r="ACW7675" s="60"/>
      <c r="ACX7675" s="60"/>
      <c r="ACY7675" s="60">
        <v>0.97806649152438896</v>
      </c>
      <c r="ACZ7675" s="60"/>
      <c r="ADA7675" s="60"/>
      <c r="ADB7675" s="60"/>
      <c r="ADC7675" s="60"/>
      <c r="ADD7675" s="60"/>
      <c r="ADE7675" s="60"/>
    </row>
    <row r="7676" spans="760:785" x14ac:dyDescent="0.25">
      <c r="ACF7676" s="60"/>
      <c r="ACG7676" s="60"/>
      <c r="ACH7676" s="60"/>
      <c r="ACI7676" s="60"/>
      <c r="ACJ7676" s="60"/>
      <c r="ACK7676" s="60"/>
      <c r="ACL7676" s="60"/>
      <c r="ACM7676" s="60"/>
      <c r="ACN7676" s="60"/>
      <c r="ACO7676" s="60"/>
      <c r="ACP7676" s="60"/>
      <c r="ACQ7676" s="60"/>
      <c r="ACR7676" s="60"/>
      <c r="ACS7676" s="60"/>
      <c r="ACT7676" s="60"/>
      <c r="ACU7676" s="60"/>
      <c r="ACV7676" s="60"/>
      <c r="ACW7676" s="60"/>
      <c r="ACX7676" s="60"/>
      <c r="ACY7676" s="60">
        <v>0.978063420815662</v>
      </c>
      <c r="ACZ7676" s="60"/>
      <c r="ADA7676" s="60"/>
      <c r="ADB7676" s="60"/>
      <c r="ADC7676" s="60"/>
      <c r="ADD7676" s="60"/>
      <c r="ADE7676" s="60"/>
    </row>
    <row r="7677" spans="760:785" x14ac:dyDescent="0.25">
      <c r="ACF7677" s="60"/>
      <c r="ACG7677" s="60"/>
      <c r="ACH7677" s="60"/>
      <c r="ACI7677" s="60"/>
      <c r="ACJ7677" s="60"/>
      <c r="ACK7677" s="60"/>
      <c r="ACL7677" s="60"/>
      <c r="ACM7677" s="60"/>
      <c r="ACN7677" s="60"/>
      <c r="ACO7677" s="60"/>
      <c r="ACP7677" s="60"/>
      <c r="ACQ7677" s="60"/>
      <c r="ACR7677" s="60"/>
      <c r="ACS7677" s="60"/>
      <c r="ACT7677" s="60"/>
      <c r="ACU7677" s="60"/>
      <c r="ACV7677" s="60"/>
      <c r="ACW7677" s="60"/>
      <c r="ACX7677" s="60"/>
      <c r="ACY7677" s="60">
        <v>0.97806341905412697</v>
      </c>
      <c r="ACZ7677" s="60"/>
      <c r="ADA7677" s="60"/>
      <c r="ADB7677" s="60"/>
      <c r="ADC7677" s="60"/>
      <c r="ADD7677" s="60"/>
      <c r="ADE7677" s="60"/>
    </row>
    <row r="7678" spans="760:785" x14ac:dyDescent="0.25">
      <c r="ACF7678" s="60"/>
      <c r="ACG7678" s="60"/>
      <c r="ACH7678" s="60"/>
      <c r="ACI7678" s="60"/>
      <c r="ACJ7678" s="60"/>
      <c r="ACK7678" s="60"/>
      <c r="ACL7678" s="60"/>
      <c r="ACM7678" s="60"/>
      <c r="ACN7678" s="60"/>
      <c r="ACO7678" s="60"/>
      <c r="ACP7678" s="60"/>
      <c r="ACQ7678" s="60"/>
      <c r="ACR7678" s="60"/>
      <c r="ACS7678" s="60"/>
      <c r="ACT7678" s="60"/>
      <c r="ACU7678" s="60"/>
      <c r="ACV7678" s="60"/>
      <c r="ACW7678" s="60"/>
      <c r="ACX7678" s="60"/>
      <c r="ACY7678" s="60">
        <v>0.97805605997949596</v>
      </c>
      <c r="ACZ7678" s="60"/>
      <c r="ADA7678" s="60"/>
      <c r="ADB7678" s="60"/>
      <c r="ADC7678" s="60"/>
      <c r="ADD7678" s="60"/>
      <c r="ADE7678" s="60"/>
    </row>
    <row r="7679" spans="760:785" x14ac:dyDescent="0.25">
      <c r="ACF7679" s="60"/>
      <c r="ACG7679" s="60"/>
      <c r="ACH7679" s="60"/>
      <c r="ACI7679" s="60"/>
      <c r="ACJ7679" s="60"/>
      <c r="ACK7679" s="60"/>
      <c r="ACL7679" s="60"/>
      <c r="ACM7679" s="60"/>
      <c r="ACN7679" s="60"/>
      <c r="ACO7679" s="60"/>
      <c r="ACP7679" s="60"/>
      <c r="ACQ7679" s="60"/>
      <c r="ACR7679" s="60"/>
      <c r="ACS7679" s="60"/>
      <c r="ACT7679" s="60"/>
      <c r="ACU7679" s="60"/>
      <c r="ACV7679" s="60"/>
      <c r="ACW7679" s="60"/>
      <c r="ACX7679" s="60"/>
      <c r="ACY7679" s="60">
        <v>0.978046596707008</v>
      </c>
      <c r="ACZ7679" s="60"/>
      <c r="ADA7679" s="60"/>
      <c r="ADB7679" s="60"/>
      <c r="ADC7679" s="60"/>
      <c r="ADD7679" s="60"/>
      <c r="ADE7679" s="60"/>
    </row>
    <row r="7680" spans="760:785" x14ac:dyDescent="0.25">
      <c r="ACF7680" s="60"/>
      <c r="ACG7680" s="60"/>
      <c r="ACH7680" s="60"/>
      <c r="ACI7680" s="60"/>
      <c r="ACJ7680" s="60"/>
      <c r="ACK7680" s="60"/>
      <c r="ACL7680" s="60"/>
      <c r="ACM7680" s="60"/>
      <c r="ACN7680" s="60"/>
      <c r="ACO7680" s="60"/>
      <c r="ACP7680" s="60"/>
      <c r="ACQ7680" s="60"/>
      <c r="ACR7680" s="60"/>
      <c r="ACS7680" s="60"/>
      <c r="ACT7680" s="60"/>
      <c r="ACU7680" s="60"/>
      <c r="ACV7680" s="60"/>
      <c r="ACW7680" s="60"/>
      <c r="ACX7680" s="60"/>
      <c r="ACY7680" s="60">
        <v>0.97804534446589897</v>
      </c>
      <c r="ACZ7680" s="60"/>
      <c r="ADA7680" s="60"/>
      <c r="ADB7680" s="60"/>
      <c r="ADC7680" s="60"/>
      <c r="ADD7680" s="60"/>
      <c r="ADE7680" s="60"/>
    </row>
    <row r="7681" spans="760:785" x14ac:dyDescent="0.25">
      <c r="ACF7681" s="60"/>
      <c r="ACG7681" s="60"/>
      <c r="ACH7681" s="60"/>
      <c r="ACI7681" s="60"/>
      <c r="ACJ7681" s="60"/>
      <c r="ACK7681" s="60"/>
      <c r="ACL7681" s="60"/>
      <c r="ACM7681" s="60"/>
      <c r="ACN7681" s="60"/>
      <c r="ACO7681" s="60"/>
      <c r="ACP7681" s="60"/>
      <c r="ACQ7681" s="60"/>
      <c r="ACR7681" s="60"/>
      <c r="ACS7681" s="60"/>
      <c r="ACT7681" s="60"/>
      <c r="ACU7681" s="60"/>
      <c r="ACV7681" s="60"/>
      <c r="ACW7681" s="60"/>
      <c r="ACX7681" s="60"/>
      <c r="ACY7681" s="60">
        <v>0.97804456948873397</v>
      </c>
      <c r="ACZ7681" s="60"/>
      <c r="ADA7681" s="60"/>
      <c r="ADB7681" s="60"/>
      <c r="ADC7681" s="60"/>
      <c r="ADD7681" s="60"/>
      <c r="ADE7681" s="60"/>
    </row>
    <row r="7682" spans="760:785" x14ac:dyDescent="0.25">
      <c r="ACF7682" s="60"/>
      <c r="ACG7682" s="60"/>
      <c r="ACH7682" s="60"/>
      <c r="ACI7682" s="60"/>
      <c r="ACJ7682" s="60"/>
      <c r="ACK7682" s="60"/>
      <c r="ACL7682" s="60"/>
      <c r="ACM7682" s="60"/>
      <c r="ACN7682" s="60"/>
      <c r="ACO7682" s="60"/>
      <c r="ACP7682" s="60"/>
      <c r="ACQ7682" s="60"/>
      <c r="ACR7682" s="60"/>
      <c r="ACS7682" s="60"/>
      <c r="ACT7682" s="60"/>
      <c r="ACU7682" s="60"/>
      <c r="ACV7682" s="60"/>
      <c r="ACW7682" s="60"/>
      <c r="ACX7682" s="60"/>
      <c r="ACY7682" s="60">
        <v>0.978037897522535</v>
      </c>
      <c r="ACZ7682" s="60"/>
      <c r="ADA7682" s="60"/>
      <c r="ADB7682" s="60"/>
      <c r="ADC7682" s="60"/>
      <c r="ADD7682" s="60"/>
      <c r="ADE7682" s="60"/>
    </row>
    <row r="7683" spans="760:785" x14ac:dyDescent="0.25">
      <c r="ACF7683" s="60"/>
      <c r="ACG7683" s="60"/>
      <c r="ACH7683" s="60"/>
      <c r="ACI7683" s="60"/>
      <c r="ACJ7683" s="60"/>
      <c r="ACK7683" s="60"/>
      <c r="ACL7683" s="60"/>
      <c r="ACM7683" s="60"/>
      <c r="ACN7683" s="60"/>
      <c r="ACO7683" s="60"/>
      <c r="ACP7683" s="60"/>
      <c r="ACQ7683" s="60"/>
      <c r="ACR7683" s="60"/>
      <c r="ACS7683" s="60"/>
      <c r="ACT7683" s="60"/>
      <c r="ACU7683" s="60"/>
      <c r="ACV7683" s="60"/>
      <c r="ACW7683" s="60"/>
      <c r="ACX7683" s="60"/>
      <c r="ACY7683" s="60">
        <v>0.978034923353585</v>
      </c>
      <c r="ACZ7683" s="60"/>
      <c r="ADA7683" s="60"/>
      <c r="ADB7683" s="60"/>
      <c r="ADC7683" s="60"/>
      <c r="ADD7683" s="60"/>
      <c r="ADE7683" s="60"/>
    </row>
    <row r="7684" spans="760:785" x14ac:dyDescent="0.25">
      <c r="ACF7684" s="60"/>
      <c r="ACG7684" s="60"/>
      <c r="ACH7684" s="60"/>
      <c r="ACI7684" s="60"/>
      <c r="ACJ7684" s="60"/>
      <c r="ACK7684" s="60"/>
      <c r="ACL7684" s="60"/>
      <c r="ACM7684" s="60"/>
      <c r="ACN7684" s="60"/>
      <c r="ACO7684" s="60"/>
      <c r="ACP7684" s="60"/>
      <c r="ACQ7684" s="60"/>
      <c r="ACR7684" s="60"/>
      <c r="ACS7684" s="60"/>
      <c r="ACT7684" s="60"/>
      <c r="ACU7684" s="60"/>
      <c r="ACV7684" s="60"/>
      <c r="ACW7684" s="60"/>
      <c r="ACX7684" s="60"/>
      <c r="ACY7684" s="60">
        <v>0.97803279962838996</v>
      </c>
      <c r="ACZ7684" s="60"/>
      <c r="ADA7684" s="60"/>
      <c r="ADB7684" s="60"/>
      <c r="ADC7684" s="60"/>
      <c r="ADD7684" s="60"/>
      <c r="ADE7684" s="60"/>
    </row>
    <row r="7685" spans="760:785" x14ac:dyDescent="0.25">
      <c r="ACF7685" s="60"/>
      <c r="ACG7685" s="60"/>
      <c r="ACH7685" s="60"/>
      <c r="ACI7685" s="60"/>
      <c r="ACJ7685" s="60"/>
      <c r="ACK7685" s="60"/>
      <c r="ACL7685" s="60"/>
      <c r="ACM7685" s="60"/>
      <c r="ACN7685" s="60"/>
      <c r="ACO7685" s="60"/>
      <c r="ACP7685" s="60"/>
      <c r="ACQ7685" s="60"/>
      <c r="ACR7685" s="60"/>
      <c r="ACS7685" s="60"/>
      <c r="ACT7685" s="60"/>
      <c r="ACU7685" s="60"/>
      <c r="ACV7685" s="60"/>
      <c r="ACW7685" s="60"/>
      <c r="ACX7685" s="60"/>
      <c r="ACY7685" s="60">
        <v>0.97803045056572802</v>
      </c>
      <c r="ACZ7685" s="60"/>
      <c r="ADA7685" s="60"/>
      <c r="ADB7685" s="60"/>
      <c r="ADC7685" s="60"/>
      <c r="ADD7685" s="60"/>
      <c r="ADE7685" s="60"/>
    </row>
    <row r="7686" spans="760:785" x14ac:dyDescent="0.25">
      <c r="ACF7686" s="60"/>
      <c r="ACG7686" s="60"/>
      <c r="ACH7686" s="60"/>
      <c r="ACI7686" s="60"/>
      <c r="ACJ7686" s="60"/>
      <c r="ACK7686" s="60"/>
      <c r="ACL7686" s="60"/>
      <c r="ACM7686" s="60"/>
      <c r="ACN7686" s="60"/>
      <c r="ACO7686" s="60"/>
      <c r="ACP7686" s="60"/>
      <c r="ACQ7686" s="60"/>
      <c r="ACR7686" s="60"/>
      <c r="ACS7686" s="60"/>
      <c r="ACT7686" s="60"/>
      <c r="ACU7686" s="60"/>
      <c r="ACV7686" s="60"/>
      <c r="ACW7686" s="60"/>
      <c r="ACX7686" s="60"/>
      <c r="ACY7686" s="60">
        <v>0.97802476886590695</v>
      </c>
      <c r="ACZ7686" s="60"/>
      <c r="ADA7686" s="60"/>
      <c r="ADB7686" s="60"/>
      <c r="ADC7686" s="60"/>
      <c r="ADD7686" s="60"/>
      <c r="ADE7686" s="60"/>
    </row>
    <row r="7687" spans="760:785" x14ac:dyDescent="0.25">
      <c r="ACF7687" s="60"/>
      <c r="ACG7687" s="60"/>
      <c r="ACH7687" s="60"/>
      <c r="ACI7687" s="60"/>
      <c r="ACJ7687" s="60"/>
      <c r="ACK7687" s="60"/>
      <c r="ACL7687" s="60"/>
      <c r="ACM7687" s="60"/>
      <c r="ACN7687" s="60"/>
      <c r="ACO7687" s="60"/>
      <c r="ACP7687" s="60"/>
      <c r="ACQ7687" s="60"/>
      <c r="ACR7687" s="60"/>
      <c r="ACS7687" s="60"/>
      <c r="ACT7687" s="60"/>
      <c r="ACU7687" s="60"/>
      <c r="ACV7687" s="60"/>
      <c r="ACW7687" s="60"/>
      <c r="ACX7687" s="60"/>
      <c r="ACY7687" s="60">
        <v>0.97801583479460397</v>
      </c>
      <c r="ACZ7687" s="60"/>
      <c r="ADA7687" s="60"/>
      <c r="ADB7687" s="60"/>
      <c r="ADC7687" s="60"/>
      <c r="ADD7687" s="60"/>
      <c r="ADE7687" s="60"/>
    </row>
    <row r="7688" spans="760:785" x14ac:dyDescent="0.25">
      <c r="ACF7688" s="60"/>
      <c r="ACG7688" s="60"/>
      <c r="ACH7688" s="60"/>
      <c r="ACI7688" s="60"/>
      <c r="ACJ7688" s="60"/>
      <c r="ACK7688" s="60"/>
      <c r="ACL7688" s="60"/>
      <c r="ACM7688" s="60"/>
      <c r="ACN7688" s="60"/>
      <c r="ACO7688" s="60"/>
      <c r="ACP7688" s="60"/>
      <c r="ACQ7688" s="60"/>
      <c r="ACR7688" s="60"/>
      <c r="ACS7688" s="60"/>
      <c r="ACT7688" s="60"/>
      <c r="ACU7688" s="60"/>
      <c r="ACV7688" s="60"/>
      <c r="ACW7688" s="60"/>
      <c r="ACX7688" s="60"/>
      <c r="ACY7688" s="60">
        <v>0.97800831617138595</v>
      </c>
      <c r="ACZ7688" s="60"/>
      <c r="ADA7688" s="60"/>
      <c r="ADB7688" s="60"/>
      <c r="ADC7688" s="60"/>
      <c r="ADD7688" s="60"/>
      <c r="ADE7688" s="60"/>
    </row>
    <row r="7689" spans="760:785" x14ac:dyDescent="0.25">
      <c r="ACF7689" s="60"/>
      <c r="ACG7689" s="60"/>
      <c r="ACH7689" s="60"/>
      <c r="ACI7689" s="60"/>
      <c r="ACJ7689" s="60"/>
      <c r="ACK7689" s="60"/>
      <c r="ACL7689" s="60"/>
      <c r="ACM7689" s="60"/>
      <c r="ACN7689" s="60"/>
      <c r="ACO7689" s="60"/>
      <c r="ACP7689" s="60"/>
      <c r="ACQ7689" s="60"/>
      <c r="ACR7689" s="60"/>
      <c r="ACS7689" s="60"/>
      <c r="ACT7689" s="60"/>
      <c r="ACU7689" s="60"/>
      <c r="ACV7689" s="60"/>
      <c r="ACW7689" s="60"/>
      <c r="ACX7689" s="60"/>
      <c r="ACY7689" s="60">
        <v>0.97800526076379501</v>
      </c>
      <c r="ACZ7689" s="60"/>
      <c r="ADA7689" s="60"/>
      <c r="ADB7689" s="60"/>
      <c r="ADC7689" s="60"/>
      <c r="ADD7689" s="60"/>
      <c r="ADE7689" s="60"/>
    </row>
    <row r="7690" spans="760:785" x14ac:dyDescent="0.25">
      <c r="ACF7690" s="60"/>
      <c r="ACG7690" s="60"/>
      <c r="ACH7690" s="60"/>
      <c r="ACI7690" s="60"/>
      <c r="ACJ7690" s="60"/>
      <c r="ACK7690" s="60"/>
      <c r="ACL7690" s="60"/>
      <c r="ACM7690" s="60"/>
      <c r="ACN7690" s="60"/>
      <c r="ACO7690" s="60"/>
      <c r="ACP7690" s="60"/>
      <c r="ACQ7690" s="60"/>
      <c r="ACR7690" s="60"/>
      <c r="ACS7690" s="60"/>
      <c r="ACT7690" s="60"/>
      <c r="ACU7690" s="60"/>
      <c r="ACV7690" s="60"/>
      <c r="ACW7690" s="60"/>
      <c r="ACX7690" s="60"/>
      <c r="ACY7690" s="60">
        <v>0.97800128038644296</v>
      </c>
      <c r="ACZ7690" s="60"/>
      <c r="ADA7690" s="60"/>
      <c r="ADB7690" s="60"/>
      <c r="ADC7690" s="60"/>
      <c r="ADD7690" s="60"/>
      <c r="ADE7690" s="60"/>
    </row>
    <row r="7691" spans="760:785" x14ac:dyDescent="0.25">
      <c r="ACF7691" s="60"/>
      <c r="ACG7691" s="60"/>
      <c r="ACH7691" s="60"/>
      <c r="ACI7691" s="60"/>
      <c r="ACJ7691" s="60"/>
      <c r="ACK7691" s="60"/>
      <c r="ACL7691" s="60"/>
      <c r="ACM7691" s="60"/>
      <c r="ACN7691" s="60"/>
      <c r="ACO7691" s="60"/>
      <c r="ACP7691" s="60"/>
      <c r="ACQ7691" s="60"/>
      <c r="ACR7691" s="60"/>
      <c r="ACS7691" s="60"/>
      <c r="ACT7691" s="60"/>
      <c r="ACU7691" s="60"/>
      <c r="ACV7691" s="60"/>
      <c r="ACW7691" s="60"/>
      <c r="ACX7691" s="60"/>
      <c r="ACY7691" s="60">
        <v>0.97799640732953796</v>
      </c>
      <c r="ACZ7691" s="60"/>
      <c r="ADA7691" s="60"/>
      <c r="ADB7691" s="60"/>
      <c r="ADC7691" s="60"/>
      <c r="ADD7691" s="60"/>
      <c r="ADE7691" s="60"/>
    </row>
    <row r="7692" spans="760:785" x14ac:dyDescent="0.25">
      <c r="ACF7692" s="60"/>
      <c r="ACG7692" s="60"/>
      <c r="ACH7692" s="60"/>
      <c r="ACI7692" s="60"/>
      <c r="ACJ7692" s="60"/>
      <c r="ACK7692" s="60"/>
      <c r="ACL7692" s="60"/>
      <c r="ACM7692" s="60"/>
      <c r="ACN7692" s="60"/>
      <c r="ACO7692" s="60"/>
      <c r="ACP7692" s="60"/>
      <c r="ACQ7692" s="60"/>
      <c r="ACR7692" s="60"/>
      <c r="ACS7692" s="60"/>
      <c r="ACT7692" s="60"/>
      <c r="ACU7692" s="60"/>
      <c r="ACV7692" s="60"/>
      <c r="ACW7692" s="60"/>
      <c r="ACX7692" s="60"/>
      <c r="ACY7692" s="60">
        <v>0.977995260628444</v>
      </c>
      <c r="ACZ7692" s="60"/>
      <c r="ADA7692" s="60"/>
      <c r="ADB7692" s="60"/>
      <c r="ADC7692" s="60"/>
      <c r="ADD7692" s="60"/>
      <c r="ADE7692" s="60"/>
    </row>
    <row r="7693" spans="760:785" x14ac:dyDescent="0.25">
      <c r="ACF7693" s="60"/>
      <c r="ACG7693" s="60"/>
      <c r="ACH7693" s="60"/>
      <c r="ACI7693" s="60"/>
      <c r="ACJ7693" s="60"/>
      <c r="ACK7693" s="60"/>
      <c r="ACL7693" s="60"/>
      <c r="ACM7693" s="60"/>
      <c r="ACN7693" s="60"/>
      <c r="ACO7693" s="60"/>
      <c r="ACP7693" s="60"/>
      <c r="ACQ7693" s="60"/>
      <c r="ACR7693" s="60"/>
      <c r="ACS7693" s="60"/>
      <c r="ACT7693" s="60"/>
      <c r="ACU7693" s="60"/>
      <c r="ACV7693" s="60"/>
      <c r="ACW7693" s="60"/>
      <c r="ACX7693" s="60"/>
      <c r="ACY7693" s="60">
        <v>0.97799347628306899</v>
      </c>
      <c r="ACZ7693" s="60"/>
      <c r="ADA7693" s="60"/>
      <c r="ADB7693" s="60"/>
      <c r="ADC7693" s="60"/>
      <c r="ADD7693" s="60"/>
      <c r="ADE7693" s="60"/>
    </row>
    <row r="7694" spans="760:785" x14ac:dyDescent="0.25">
      <c r="ACF7694" s="60"/>
      <c r="ACG7694" s="60"/>
      <c r="ACH7694" s="60"/>
      <c r="ACI7694" s="60"/>
      <c r="ACJ7694" s="60"/>
      <c r="ACK7694" s="60"/>
      <c r="ACL7694" s="60"/>
      <c r="ACM7694" s="60"/>
      <c r="ACN7694" s="60"/>
      <c r="ACO7694" s="60"/>
      <c r="ACP7694" s="60"/>
      <c r="ACQ7694" s="60"/>
      <c r="ACR7694" s="60"/>
      <c r="ACS7694" s="60"/>
      <c r="ACT7694" s="60"/>
      <c r="ACU7694" s="60"/>
      <c r="ACV7694" s="60"/>
      <c r="ACW7694" s="60"/>
      <c r="ACX7694" s="60"/>
      <c r="ACY7694" s="60">
        <v>0.97799331373117304</v>
      </c>
      <c r="ACZ7694" s="60"/>
      <c r="ADA7694" s="60"/>
      <c r="ADB7694" s="60"/>
      <c r="ADC7694" s="60"/>
      <c r="ADD7694" s="60"/>
      <c r="ADE7694" s="60"/>
    </row>
    <row r="7695" spans="760:785" x14ac:dyDescent="0.25">
      <c r="ACF7695" s="60"/>
      <c r="ACG7695" s="60"/>
      <c r="ACH7695" s="60"/>
      <c r="ACI7695" s="60"/>
      <c r="ACJ7695" s="60"/>
      <c r="ACK7695" s="60"/>
      <c r="ACL7695" s="60"/>
      <c r="ACM7695" s="60"/>
      <c r="ACN7695" s="60"/>
      <c r="ACO7695" s="60"/>
      <c r="ACP7695" s="60"/>
      <c r="ACQ7695" s="60"/>
      <c r="ACR7695" s="60"/>
      <c r="ACS7695" s="60"/>
      <c r="ACT7695" s="60"/>
      <c r="ACU7695" s="60"/>
      <c r="ACV7695" s="60"/>
      <c r="ACW7695" s="60"/>
      <c r="ACX7695" s="60"/>
      <c r="ACY7695" s="60">
        <v>0.97798918589450701</v>
      </c>
      <c r="ACZ7695" s="60"/>
      <c r="ADA7695" s="60"/>
      <c r="ADB7695" s="60"/>
      <c r="ADC7695" s="60"/>
      <c r="ADD7695" s="60"/>
      <c r="ADE7695" s="60"/>
    </row>
    <row r="7696" spans="760:785" x14ac:dyDescent="0.25">
      <c r="ACF7696" s="60"/>
      <c r="ACG7696" s="60"/>
      <c r="ACH7696" s="60"/>
      <c r="ACI7696" s="60"/>
      <c r="ACJ7696" s="60"/>
      <c r="ACK7696" s="60"/>
      <c r="ACL7696" s="60"/>
      <c r="ACM7696" s="60"/>
      <c r="ACN7696" s="60"/>
      <c r="ACO7696" s="60"/>
      <c r="ACP7696" s="60"/>
      <c r="ACQ7696" s="60"/>
      <c r="ACR7696" s="60"/>
      <c r="ACS7696" s="60"/>
      <c r="ACT7696" s="60"/>
      <c r="ACU7696" s="60"/>
      <c r="ACV7696" s="60"/>
      <c r="ACW7696" s="60"/>
      <c r="ACX7696" s="60"/>
      <c r="ACY7696" s="60">
        <v>0.977987227305811</v>
      </c>
      <c r="ACZ7696" s="60"/>
      <c r="ADA7696" s="60"/>
      <c r="ADB7696" s="60"/>
      <c r="ADC7696" s="60"/>
      <c r="ADD7696" s="60"/>
      <c r="ADE7696" s="60"/>
    </row>
    <row r="7697" spans="760:785" x14ac:dyDescent="0.25">
      <c r="ACF7697" s="60"/>
      <c r="ACG7697" s="60"/>
      <c r="ACH7697" s="60"/>
      <c r="ACI7697" s="60"/>
      <c r="ACJ7697" s="60"/>
      <c r="ACK7697" s="60"/>
      <c r="ACL7697" s="60"/>
      <c r="ACM7697" s="60"/>
      <c r="ACN7697" s="60"/>
      <c r="ACO7697" s="60"/>
      <c r="ACP7697" s="60"/>
      <c r="ACQ7697" s="60"/>
      <c r="ACR7697" s="60"/>
      <c r="ACS7697" s="60"/>
      <c r="ACT7697" s="60"/>
      <c r="ACU7697" s="60"/>
      <c r="ACV7697" s="60"/>
      <c r="ACW7697" s="60"/>
      <c r="ACX7697" s="60"/>
      <c r="ACY7697" s="60">
        <v>0.97797069546631399</v>
      </c>
      <c r="ACZ7697" s="60"/>
      <c r="ADA7697" s="60"/>
      <c r="ADB7697" s="60"/>
      <c r="ADC7697" s="60"/>
      <c r="ADD7697" s="60"/>
      <c r="ADE7697" s="60"/>
    </row>
    <row r="7698" spans="760:785" x14ac:dyDescent="0.25">
      <c r="ACF7698" s="60"/>
      <c r="ACG7698" s="60"/>
      <c r="ACH7698" s="60"/>
      <c r="ACI7698" s="60"/>
      <c r="ACJ7698" s="60"/>
      <c r="ACK7698" s="60"/>
      <c r="ACL7698" s="60"/>
      <c r="ACM7698" s="60"/>
      <c r="ACN7698" s="60"/>
      <c r="ACO7698" s="60"/>
      <c r="ACP7698" s="60"/>
      <c r="ACQ7698" s="60"/>
      <c r="ACR7698" s="60"/>
      <c r="ACS7698" s="60"/>
      <c r="ACT7698" s="60"/>
      <c r="ACU7698" s="60"/>
      <c r="ACV7698" s="60"/>
      <c r="ACW7698" s="60"/>
      <c r="ACX7698" s="60"/>
      <c r="ACY7698" s="60">
        <v>0.97796711065937902</v>
      </c>
      <c r="ACZ7698" s="60"/>
      <c r="ADA7698" s="60"/>
      <c r="ADB7698" s="60"/>
      <c r="ADC7698" s="60"/>
      <c r="ADD7698" s="60"/>
      <c r="ADE7698" s="60"/>
    </row>
    <row r="7699" spans="760:785" x14ac:dyDescent="0.25">
      <c r="ACF7699" s="60"/>
      <c r="ACG7699" s="60"/>
      <c r="ACH7699" s="60"/>
      <c r="ACI7699" s="60"/>
      <c r="ACJ7699" s="60"/>
      <c r="ACK7699" s="60"/>
      <c r="ACL7699" s="60"/>
      <c r="ACM7699" s="60"/>
      <c r="ACN7699" s="60"/>
      <c r="ACO7699" s="60"/>
      <c r="ACP7699" s="60"/>
      <c r="ACQ7699" s="60"/>
      <c r="ACR7699" s="60"/>
      <c r="ACS7699" s="60"/>
      <c r="ACT7699" s="60"/>
      <c r="ACU7699" s="60"/>
      <c r="ACV7699" s="60"/>
      <c r="ACW7699" s="60"/>
      <c r="ACX7699" s="60"/>
      <c r="ACY7699" s="60">
        <v>0.97794649244315901</v>
      </c>
      <c r="ACZ7699" s="60"/>
      <c r="ADA7699" s="60"/>
      <c r="ADB7699" s="60"/>
      <c r="ADC7699" s="60"/>
      <c r="ADD7699" s="60"/>
      <c r="ADE7699" s="60"/>
    </row>
    <row r="7700" spans="760:785" x14ac:dyDescent="0.25">
      <c r="ACF7700" s="60"/>
      <c r="ACG7700" s="60"/>
      <c r="ACH7700" s="60"/>
      <c r="ACI7700" s="60"/>
      <c r="ACJ7700" s="60"/>
      <c r="ACK7700" s="60"/>
      <c r="ACL7700" s="60"/>
      <c r="ACM7700" s="60"/>
      <c r="ACN7700" s="60"/>
      <c r="ACO7700" s="60"/>
      <c r="ACP7700" s="60"/>
      <c r="ACQ7700" s="60"/>
      <c r="ACR7700" s="60"/>
      <c r="ACS7700" s="60"/>
      <c r="ACT7700" s="60"/>
      <c r="ACU7700" s="60"/>
      <c r="ACV7700" s="60"/>
      <c r="ACW7700" s="60"/>
      <c r="ACX7700" s="60"/>
      <c r="ACY7700" s="60">
        <v>0.97794258739516804</v>
      </c>
      <c r="ACZ7700" s="60"/>
      <c r="ADA7700" s="60"/>
      <c r="ADB7700" s="60"/>
      <c r="ADC7700" s="60"/>
      <c r="ADD7700" s="60"/>
      <c r="ADE7700" s="60"/>
    </row>
    <row r="7701" spans="760:785" x14ac:dyDescent="0.25">
      <c r="ACF7701" s="60"/>
      <c r="ACG7701" s="60"/>
      <c r="ACH7701" s="60"/>
      <c r="ACI7701" s="60"/>
      <c r="ACJ7701" s="60"/>
      <c r="ACK7701" s="60"/>
      <c r="ACL7701" s="60"/>
      <c r="ACM7701" s="60"/>
      <c r="ACN7701" s="60"/>
      <c r="ACO7701" s="60"/>
      <c r="ACP7701" s="60"/>
      <c r="ACQ7701" s="60"/>
      <c r="ACR7701" s="60"/>
      <c r="ACS7701" s="60"/>
      <c r="ACT7701" s="60"/>
      <c r="ACU7701" s="60"/>
      <c r="ACV7701" s="60"/>
      <c r="ACW7701" s="60"/>
      <c r="ACX7701" s="60"/>
      <c r="ACY7701" s="60">
        <v>0.97793360213285896</v>
      </c>
      <c r="ACZ7701" s="60"/>
      <c r="ADA7701" s="60"/>
      <c r="ADB7701" s="60"/>
      <c r="ADC7701" s="60"/>
      <c r="ADD7701" s="60"/>
      <c r="ADE7701" s="60"/>
    </row>
    <row r="7702" spans="760:785" x14ac:dyDescent="0.25">
      <c r="ACF7702" s="60"/>
      <c r="ACG7702" s="60"/>
      <c r="ACH7702" s="60"/>
      <c r="ACI7702" s="60"/>
      <c r="ACJ7702" s="60"/>
      <c r="ACK7702" s="60"/>
      <c r="ACL7702" s="60"/>
      <c r="ACM7702" s="60"/>
      <c r="ACN7702" s="60"/>
      <c r="ACO7702" s="60"/>
      <c r="ACP7702" s="60"/>
      <c r="ACQ7702" s="60"/>
      <c r="ACR7702" s="60"/>
      <c r="ACS7702" s="60"/>
      <c r="ACT7702" s="60"/>
      <c r="ACU7702" s="60"/>
      <c r="ACV7702" s="60"/>
      <c r="ACW7702" s="60"/>
      <c r="ACX7702" s="60"/>
      <c r="ACY7702" s="60">
        <v>0.97792976987519697</v>
      </c>
      <c r="ACZ7702" s="60"/>
      <c r="ADA7702" s="60"/>
      <c r="ADB7702" s="60"/>
      <c r="ADC7702" s="60"/>
      <c r="ADD7702" s="60"/>
      <c r="ADE7702" s="60"/>
    </row>
    <row r="7703" spans="760:785" x14ac:dyDescent="0.25">
      <c r="ACF7703" s="60"/>
      <c r="ACG7703" s="60"/>
      <c r="ACH7703" s="60"/>
      <c r="ACI7703" s="60"/>
      <c r="ACJ7703" s="60"/>
      <c r="ACK7703" s="60"/>
      <c r="ACL7703" s="60"/>
      <c r="ACM7703" s="60"/>
      <c r="ACN7703" s="60"/>
      <c r="ACO7703" s="60"/>
      <c r="ACP7703" s="60"/>
      <c r="ACQ7703" s="60"/>
      <c r="ACR7703" s="60"/>
      <c r="ACS7703" s="60"/>
      <c r="ACT7703" s="60"/>
      <c r="ACU7703" s="60"/>
      <c r="ACV7703" s="60"/>
      <c r="ACW7703" s="60"/>
      <c r="ACX7703" s="60"/>
      <c r="ACY7703" s="60">
        <v>0.97792050744356995</v>
      </c>
      <c r="ACZ7703" s="60"/>
      <c r="ADA7703" s="60"/>
      <c r="ADB7703" s="60"/>
      <c r="ADC7703" s="60"/>
      <c r="ADD7703" s="60"/>
      <c r="ADE7703" s="60"/>
    </row>
    <row r="7704" spans="760:785" x14ac:dyDescent="0.25">
      <c r="ACF7704" s="60"/>
      <c r="ACG7704" s="60"/>
      <c r="ACH7704" s="60"/>
      <c r="ACI7704" s="60"/>
      <c r="ACJ7704" s="60"/>
      <c r="ACK7704" s="60"/>
      <c r="ACL7704" s="60"/>
      <c r="ACM7704" s="60"/>
      <c r="ACN7704" s="60"/>
      <c r="ACO7704" s="60"/>
      <c r="ACP7704" s="60"/>
      <c r="ACQ7704" s="60"/>
      <c r="ACR7704" s="60"/>
      <c r="ACS7704" s="60"/>
      <c r="ACT7704" s="60"/>
      <c r="ACU7704" s="60"/>
      <c r="ACV7704" s="60"/>
      <c r="ACW7704" s="60"/>
      <c r="ACX7704" s="60"/>
      <c r="ACY7704" s="60">
        <v>0.97791925415163306</v>
      </c>
      <c r="ACZ7704" s="60"/>
      <c r="ADA7704" s="60"/>
      <c r="ADB7704" s="60"/>
      <c r="ADC7704" s="60"/>
      <c r="ADD7704" s="60"/>
      <c r="ADE7704" s="60"/>
    </row>
    <row r="7705" spans="760:785" x14ac:dyDescent="0.25">
      <c r="ACF7705" s="60"/>
      <c r="ACG7705" s="60"/>
      <c r="ACH7705" s="60"/>
      <c r="ACI7705" s="60"/>
      <c r="ACJ7705" s="60"/>
      <c r="ACK7705" s="60"/>
      <c r="ACL7705" s="60"/>
      <c r="ACM7705" s="60"/>
      <c r="ACN7705" s="60"/>
      <c r="ACO7705" s="60"/>
      <c r="ACP7705" s="60"/>
      <c r="ACQ7705" s="60"/>
      <c r="ACR7705" s="60"/>
      <c r="ACS7705" s="60"/>
      <c r="ACT7705" s="60"/>
      <c r="ACU7705" s="60"/>
      <c r="ACV7705" s="60"/>
      <c r="ACW7705" s="60"/>
      <c r="ACX7705" s="60"/>
      <c r="ACY7705" s="60">
        <v>0.97791521471656195</v>
      </c>
      <c r="ACZ7705" s="60"/>
      <c r="ADA7705" s="60"/>
      <c r="ADB7705" s="60"/>
      <c r="ADC7705" s="60"/>
      <c r="ADD7705" s="60"/>
      <c r="ADE7705" s="60"/>
    </row>
    <row r="7706" spans="760:785" x14ac:dyDescent="0.25">
      <c r="ACF7706" s="60"/>
      <c r="ACG7706" s="60"/>
      <c r="ACH7706" s="60"/>
      <c r="ACI7706" s="60"/>
      <c r="ACJ7706" s="60"/>
      <c r="ACK7706" s="60"/>
      <c r="ACL7706" s="60"/>
      <c r="ACM7706" s="60"/>
      <c r="ACN7706" s="60"/>
      <c r="ACO7706" s="60"/>
      <c r="ACP7706" s="60"/>
      <c r="ACQ7706" s="60"/>
      <c r="ACR7706" s="60"/>
      <c r="ACS7706" s="60"/>
      <c r="ACT7706" s="60"/>
      <c r="ACU7706" s="60"/>
      <c r="ACV7706" s="60"/>
      <c r="ACW7706" s="60"/>
      <c r="ACX7706" s="60"/>
      <c r="ACY7706" s="60">
        <v>0.97788908422243104</v>
      </c>
      <c r="ACZ7706" s="60"/>
      <c r="ADA7706" s="60"/>
      <c r="ADB7706" s="60"/>
      <c r="ADC7706" s="60"/>
      <c r="ADD7706" s="60"/>
      <c r="ADE7706" s="60"/>
    </row>
    <row r="7707" spans="760:785" x14ac:dyDescent="0.25">
      <c r="ACF7707" s="60"/>
      <c r="ACG7707" s="60"/>
      <c r="ACH7707" s="60"/>
      <c r="ACI7707" s="60"/>
      <c r="ACJ7707" s="60"/>
      <c r="ACK7707" s="60"/>
      <c r="ACL7707" s="60"/>
      <c r="ACM7707" s="60"/>
      <c r="ACN7707" s="60"/>
      <c r="ACO7707" s="60"/>
      <c r="ACP7707" s="60"/>
      <c r="ACQ7707" s="60"/>
      <c r="ACR7707" s="60"/>
      <c r="ACS7707" s="60"/>
      <c r="ACT7707" s="60"/>
      <c r="ACU7707" s="60"/>
      <c r="ACV7707" s="60"/>
      <c r="ACW7707" s="60"/>
      <c r="ACX7707" s="60"/>
      <c r="ACY7707" s="60">
        <v>0.977878655129374</v>
      </c>
      <c r="ACZ7707" s="60"/>
      <c r="ADA7707" s="60"/>
      <c r="ADB7707" s="60"/>
      <c r="ADC7707" s="60"/>
      <c r="ADD7707" s="60"/>
      <c r="ADE7707" s="60"/>
    </row>
    <row r="7708" spans="760:785" x14ac:dyDescent="0.25">
      <c r="ACF7708" s="60"/>
      <c r="ACG7708" s="60"/>
      <c r="ACH7708" s="60"/>
      <c r="ACI7708" s="60"/>
      <c r="ACJ7708" s="60"/>
      <c r="ACK7708" s="60"/>
      <c r="ACL7708" s="60"/>
      <c r="ACM7708" s="60"/>
      <c r="ACN7708" s="60"/>
      <c r="ACO7708" s="60"/>
      <c r="ACP7708" s="60"/>
      <c r="ACQ7708" s="60"/>
      <c r="ACR7708" s="60"/>
      <c r="ACS7708" s="60"/>
      <c r="ACT7708" s="60"/>
      <c r="ACU7708" s="60"/>
      <c r="ACV7708" s="60"/>
      <c r="ACW7708" s="60"/>
      <c r="ACX7708" s="60"/>
      <c r="ACY7708" s="60">
        <v>0.97787142102427604</v>
      </c>
      <c r="ACZ7708" s="60"/>
      <c r="ADA7708" s="60"/>
      <c r="ADB7708" s="60"/>
      <c r="ADC7708" s="60"/>
      <c r="ADD7708" s="60"/>
      <c r="ADE7708" s="60"/>
    </row>
    <row r="7709" spans="760:785" x14ac:dyDescent="0.25">
      <c r="ACF7709" s="60"/>
      <c r="ACG7709" s="60"/>
      <c r="ACH7709" s="60"/>
      <c r="ACI7709" s="60"/>
      <c r="ACJ7709" s="60"/>
      <c r="ACK7709" s="60"/>
      <c r="ACL7709" s="60"/>
      <c r="ACM7709" s="60"/>
      <c r="ACN7709" s="60"/>
      <c r="ACO7709" s="60"/>
      <c r="ACP7709" s="60"/>
      <c r="ACQ7709" s="60"/>
      <c r="ACR7709" s="60"/>
      <c r="ACS7709" s="60"/>
      <c r="ACT7709" s="60"/>
      <c r="ACU7709" s="60"/>
      <c r="ACV7709" s="60"/>
      <c r="ACW7709" s="60"/>
      <c r="ACX7709" s="60"/>
      <c r="ACY7709" s="60">
        <v>0.97785870295137001</v>
      </c>
      <c r="ACZ7709" s="60"/>
      <c r="ADA7709" s="60"/>
      <c r="ADB7709" s="60"/>
      <c r="ADC7709" s="60"/>
      <c r="ADD7709" s="60"/>
      <c r="ADE7709" s="60"/>
    </row>
    <row r="7710" spans="760:785" x14ac:dyDescent="0.25">
      <c r="ACF7710" s="60"/>
      <c r="ACG7710" s="60"/>
      <c r="ACH7710" s="60"/>
      <c r="ACI7710" s="60"/>
      <c r="ACJ7710" s="60"/>
      <c r="ACK7710" s="60"/>
      <c r="ACL7710" s="60"/>
      <c r="ACM7710" s="60"/>
      <c r="ACN7710" s="60"/>
      <c r="ACO7710" s="60"/>
      <c r="ACP7710" s="60"/>
      <c r="ACQ7710" s="60"/>
      <c r="ACR7710" s="60"/>
      <c r="ACS7710" s="60"/>
      <c r="ACT7710" s="60"/>
      <c r="ACU7710" s="60"/>
      <c r="ACV7710" s="60"/>
      <c r="ACW7710" s="60"/>
      <c r="ACX7710" s="60"/>
      <c r="ACY7710" s="60">
        <v>0.97785331920112195</v>
      </c>
      <c r="ACZ7710" s="60"/>
      <c r="ADA7710" s="60"/>
      <c r="ADB7710" s="60"/>
      <c r="ADC7710" s="60"/>
      <c r="ADD7710" s="60"/>
      <c r="ADE7710" s="60"/>
    </row>
    <row r="7711" spans="760:785" x14ac:dyDescent="0.25">
      <c r="ACF7711" s="60"/>
      <c r="ACG7711" s="60"/>
      <c r="ACH7711" s="60"/>
      <c r="ACI7711" s="60"/>
      <c r="ACJ7711" s="60"/>
      <c r="ACK7711" s="60"/>
      <c r="ACL7711" s="60"/>
      <c r="ACM7711" s="60"/>
      <c r="ACN7711" s="60"/>
      <c r="ACO7711" s="60"/>
      <c r="ACP7711" s="60"/>
      <c r="ACQ7711" s="60"/>
      <c r="ACR7711" s="60"/>
      <c r="ACS7711" s="60"/>
      <c r="ACT7711" s="60"/>
      <c r="ACU7711" s="60"/>
      <c r="ACV7711" s="60"/>
      <c r="ACW7711" s="60"/>
      <c r="ACX7711" s="60"/>
      <c r="ACY7711" s="60">
        <v>0.97785224930626702</v>
      </c>
      <c r="ACZ7711" s="60"/>
      <c r="ADA7711" s="60"/>
      <c r="ADB7711" s="60"/>
      <c r="ADC7711" s="60"/>
      <c r="ADD7711" s="60"/>
      <c r="ADE7711" s="60"/>
    </row>
    <row r="7712" spans="760:785" x14ac:dyDescent="0.25">
      <c r="ACF7712" s="60"/>
      <c r="ACG7712" s="60"/>
      <c r="ACH7712" s="60"/>
      <c r="ACI7712" s="60"/>
      <c r="ACJ7712" s="60"/>
      <c r="ACK7712" s="60"/>
      <c r="ACL7712" s="60"/>
      <c r="ACM7712" s="60"/>
      <c r="ACN7712" s="60"/>
      <c r="ACO7712" s="60"/>
      <c r="ACP7712" s="60"/>
      <c r="ACQ7712" s="60"/>
      <c r="ACR7712" s="60"/>
      <c r="ACS7712" s="60"/>
      <c r="ACT7712" s="60"/>
      <c r="ACU7712" s="60"/>
      <c r="ACV7712" s="60"/>
      <c r="ACW7712" s="60"/>
      <c r="ACX7712" s="60"/>
      <c r="ACY7712" s="60">
        <v>0.97784917600237797</v>
      </c>
      <c r="ACZ7712" s="60"/>
      <c r="ADA7712" s="60"/>
      <c r="ADB7712" s="60"/>
      <c r="ADC7712" s="60"/>
      <c r="ADD7712" s="60"/>
      <c r="ADE7712" s="60"/>
    </row>
    <row r="7713" spans="760:785" x14ac:dyDescent="0.25">
      <c r="ACF7713" s="60"/>
      <c r="ACG7713" s="60"/>
      <c r="ACH7713" s="60"/>
      <c r="ACI7713" s="60"/>
      <c r="ACJ7713" s="60"/>
      <c r="ACK7713" s="60"/>
      <c r="ACL7713" s="60"/>
      <c r="ACM7713" s="60"/>
      <c r="ACN7713" s="60"/>
      <c r="ACO7713" s="60"/>
      <c r="ACP7713" s="60"/>
      <c r="ACQ7713" s="60"/>
      <c r="ACR7713" s="60"/>
      <c r="ACS7713" s="60"/>
      <c r="ACT7713" s="60"/>
      <c r="ACU7713" s="60"/>
      <c r="ACV7713" s="60"/>
      <c r="ACW7713" s="60"/>
      <c r="ACX7713" s="60"/>
      <c r="ACY7713" s="60">
        <v>0.97783738279066001</v>
      </c>
      <c r="ACZ7713" s="60"/>
      <c r="ADA7713" s="60"/>
      <c r="ADB7713" s="60"/>
      <c r="ADC7713" s="60"/>
      <c r="ADD7713" s="60"/>
      <c r="ADE7713" s="60"/>
    </row>
    <row r="7714" spans="760:785" x14ac:dyDescent="0.25">
      <c r="ACF7714" s="60"/>
      <c r="ACG7714" s="60"/>
      <c r="ACH7714" s="60"/>
      <c r="ACI7714" s="60"/>
      <c r="ACJ7714" s="60"/>
      <c r="ACK7714" s="60"/>
      <c r="ACL7714" s="60"/>
      <c r="ACM7714" s="60"/>
      <c r="ACN7714" s="60"/>
      <c r="ACO7714" s="60"/>
      <c r="ACP7714" s="60"/>
      <c r="ACQ7714" s="60"/>
      <c r="ACR7714" s="60"/>
      <c r="ACS7714" s="60"/>
      <c r="ACT7714" s="60"/>
      <c r="ACU7714" s="60"/>
      <c r="ACV7714" s="60"/>
      <c r="ACW7714" s="60"/>
      <c r="ACX7714" s="60"/>
      <c r="ACY7714" s="60">
        <v>0.97783398731444005</v>
      </c>
      <c r="ACZ7714" s="60"/>
      <c r="ADA7714" s="60"/>
      <c r="ADB7714" s="60"/>
      <c r="ADC7714" s="60"/>
      <c r="ADD7714" s="60"/>
      <c r="ADE7714" s="60"/>
    </row>
    <row r="7715" spans="760:785" x14ac:dyDescent="0.25">
      <c r="ACF7715" s="60"/>
      <c r="ACG7715" s="60"/>
      <c r="ACH7715" s="60"/>
      <c r="ACI7715" s="60"/>
      <c r="ACJ7715" s="60"/>
      <c r="ACK7715" s="60"/>
      <c r="ACL7715" s="60"/>
      <c r="ACM7715" s="60"/>
      <c r="ACN7715" s="60"/>
      <c r="ACO7715" s="60"/>
      <c r="ACP7715" s="60"/>
      <c r="ACQ7715" s="60"/>
      <c r="ACR7715" s="60"/>
      <c r="ACS7715" s="60"/>
      <c r="ACT7715" s="60"/>
      <c r="ACU7715" s="60"/>
      <c r="ACV7715" s="60"/>
      <c r="ACW7715" s="60"/>
      <c r="ACX7715" s="60"/>
      <c r="ACY7715" s="60">
        <v>0.97781224589093796</v>
      </c>
      <c r="ACZ7715" s="60"/>
      <c r="ADA7715" s="60"/>
      <c r="ADB7715" s="60"/>
      <c r="ADC7715" s="60"/>
      <c r="ADD7715" s="60"/>
      <c r="ADE7715" s="60"/>
    </row>
    <row r="7716" spans="760:785" x14ac:dyDescent="0.25">
      <c r="ACF7716" s="60"/>
      <c r="ACG7716" s="60"/>
      <c r="ACH7716" s="60"/>
      <c r="ACI7716" s="60"/>
      <c r="ACJ7716" s="60"/>
      <c r="ACK7716" s="60"/>
      <c r="ACL7716" s="60"/>
      <c r="ACM7716" s="60"/>
      <c r="ACN7716" s="60"/>
      <c r="ACO7716" s="60"/>
      <c r="ACP7716" s="60"/>
      <c r="ACQ7716" s="60"/>
      <c r="ACR7716" s="60"/>
      <c r="ACS7716" s="60"/>
      <c r="ACT7716" s="60"/>
      <c r="ACU7716" s="60"/>
      <c r="ACV7716" s="60"/>
      <c r="ACW7716" s="60"/>
      <c r="ACX7716" s="60"/>
      <c r="ACY7716" s="60">
        <v>0.97777897254828605</v>
      </c>
      <c r="ACZ7716" s="60"/>
      <c r="ADA7716" s="60"/>
      <c r="ADB7716" s="60"/>
      <c r="ADC7716" s="60"/>
      <c r="ADD7716" s="60"/>
      <c r="ADE7716" s="60"/>
    </row>
    <row r="7717" spans="760:785" x14ac:dyDescent="0.25">
      <c r="ACF7717" s="60"/>
      <c r="ACG7717" s="60"/>
      <c r="ACH7717" s="60"/>
      <c r="ACI7717" s="60"/>
      <c r="ACJ7717" s="60"/>
      <c r="ACK7717" s="60"/>
      <c r="ACL7717" s="60"/>
      <c r="ACM7717" s="60"/>
      <c r="ACN7717" s="60"/>
      <c r="ACO7717" s="60"/>
      <c r="ACP7717" s="60"/>
      <c r="ACQ7717" s="60"/>
      <c r="ACR7717" s="60"/>
      <c r="ACS7717" s="60"/>
      <c r="ACT7717" s="60"/>
      <c r="ACU7717" s="60"/>
      <c r="ACV7717" s="60"/>
      <c r="ACW7717" s="60"/>
      <c r="ACX7717" s="60"/>
      <c r="ACY7717" s="60">
        <v>0.97777839150874502</v>
      </c>
      <c r="ACZ7717" s="60"/>
      <c r="ADA7717" s="60"/>
      <c r="ADB7717" s="60"/>
      <c r="ADC7717" s="60"/>
      <c r="ADD7717" s="60"/>
      <c r="ADE7717" s="60"/>
    </row>
    <row r="7718" spans="760:785" x14ac:dyDescent="0.25">
      <c r="ACF7718" s="60"/>
      <c r="ACG7718" s="60"/>
      <c r="ACH7718" s="60"/>
      <c r="ACI7718" s="60"/>
      <c r="ACJ7718" s="60"/>
      <c r="ACK7718" s="60"/>
      <c r="ACL7718" s="60"/>
      <c r="ACM7718" s="60"/>
      <c r="ACN7718" s="60"/>
      <c r="ACO7718" s="60"/>
      <c r="ACP7718" s="60"/>
      <c r="ACQ7718" s="60"/>
      <c r="ACR7718" s="60"/>
      <c r="ACS7718" s="60"/>
      <c r="ACT7718" s="60"/>
      <c r="ACU7718" s="60"/>
      <c r="ACV7718" s="60"/>
      <c r="ACW7718" s="60"/>
      <c r="ACX7718" s="60"/>
      <c r="ACY7718" s="60">
        <v>0.97776993389704203</v>
      </c>
      <c r="ACZ7718" s="60"/>
      <c r="ADA7718" s="60"/>
      <c r="ADB7718" s="60"/>
      <c r="ADC7718" s="60"/>
      <c r="ADD7718" s="60"/>
      <c r="ADE7718" s="60"/>
    </row>
    <row r="7719" spans="760:785" x14ac:dyDescent="0.25">
      <c r="ACF7719" s="60"/>
      <c r="ACG7719" s="60"/>
      <c r="ACH7719" s="60"/>
      <c r="ACI7719" s="60"/>
      <c r="ACJ7719" s="60"/>
      <c r="ACK7719" s="60"/>
      <c r="ACL7719" s="60"/>
      <c r="ACM7719" s="60"/>
      <c r="ACN7719" s="60"/>
      <c r="ACO7719" s="60"/>
      <c r="ACP7719" s="60"/>
      <c r="ACQ7719" s="60"/>
      <c r="ACR7719" s="60"/>
      <c r="ACS7719" s="60"/>
      <c r="ACT7719" s="60"/>
      <c r="ACU7719" s="60"/>
      <c r="ACV7719" s="60"/>
      <c r="ACW7719" s="60"/>
      <c r="ACX7719" s="60"/>
      <c r="ACY7719" s="60">
        <v>0.97776171057179695</v>
      </c>
      <c r="ACZ7719" s="60"/>
      <c r="ADA7719" s="60"/>
      <c r="ADB7719" s="60"/>
      <c r="ADC7719" s="60"/>
      <c r="ADD7719" s="60"/>
      <c r="ADE7719" s="60"/>
    </row>
    <row r="7720" spans="760:785" x14ac:dyDescent="0.25">
      <c r="ACF7720" s="60"/>
      <c r="ACG7720" s="60"/>
      <c r="ACH7720" s="60"/>
      <c r="ACI7720" s="60"/>
      <c r="ACJ7720" s="60"/>
      <c r="ACK7720" s="60"/>
      <c r="ACL7720" s="60"/>
      <c r="ACM7720" s="60"/>
      <c r="ACN7720" s="60"/>
      <c r="ACO7720" s="60"/>
      <c r="ACP7720" s="60"/>
      <c r="ACQ7720" s="60"/>
      <c r="ACR7720" s="60"/>
      <c r="ACS7720" s="60"/>
      <c r="ACT7720" s="60"/>
      <c r="ACU7720" s="60"/>
      <c r="ACV7720" s="60"/>
      <c r="ACW7720" s="60"/>
      <c r="ACX7720" s="60"/>
      <c r="ACY7720" s="60">
        <v>0.97775439094495997</v>
      </c>
      <c r="ACZ7720" s="60"/>
      <c r="ADA7720" s="60"/>
      <c r="ADB7720" s="60"/>
      <c r="ADC7720" s="60"/>
      <c r="ADD7720" s="60"/>
      <c r="ADE7720" s="60"/>
    </row>
    <row r="7721" spans="760:785" x14ac:dyDescent="0.25">
      <c r="ACF7721" s="60"/>
      <c r="ACG7721" s="60"/>
      <c r="ACH7721" s="60"/>
      <c r="ACI7721" s="60"/>
      <c r="ACJ7721" s="60"/>
      <c r="ACK7721" s="60"/>
      <c r="ACL7721" s="60"/>
      <c r="ACM7721" s="60"/>
      <c r="ACN7721" s="60"/>
      <c r="ACO7721" s="60"/>
      <c r="ACP7721" s="60"/>
      <c r="ACQ7721" s="60"/>
      <c r="ACR7721" s="60"/>
      <c r="ACS7721" s="60"/>
      <c r="ACT7721" s="60"/>
      <c r="ACU7721" s="60"/>
      <c r="ACV7721" s="60"/>
      <c r="ACW7721" s="60"/>
      <c r="ACX7721" s="60"/>
      <c r="ACY7721" s="60">
        <v>0.97773968043026604</v>
      </c>
      <c r="ACZ7721" s="60"/>
      <c r="ADA7721" s="60"/>
      <c r="ADB7721" s="60"/>
      <c r="ADC7721" s="60"/>
      <c r="ADD7721" s="60"/>
      <c r="ADE7721" s="60"/>
    </row>
    <row r="7722" spans="760:785" x14ac:dyDescent="0.25">
      <c r="ACF7722" s="60"/>
      <c r="ACG7722" s="60"/>
      <c r="ACH7722" s="60"/>
      <c r="ACI7722" s="60"/>
      <c r="ACJ7722" s="60"/>
      <c r="ACK7722" s="60"/>
      <c r="ACL7722" s="60"/>
      <c r="ACM7722" s="60"/>
      <c r="ACN7722" s="60"/>
      <c r="ACO7722" s="60"/>
      <c r="ACP7722" s="60"/>
      <c r="ACQ7722" s="60"/>
      <c r="ACR7722" s="60"/>
      <c r="ACS7722" s="60"/>
      <c r="ACT7722" s="60"/>
      <c r="ACU7722" s="60"/>
      <c r="ACV7722" s="60"/>
      <c r="ACW7722" s="60"/>
      <c r="ACX7722" s="60"/>
      <c r="ACY7722" s="60">
        <v>0.97773825417433302</v>
      </c>
      <c r="ACZ7722" s="60"/>
      <c r="ADA7722" s="60"/>
      <c r="ADB7722" s="60"/>
      <c r="ADC7722" s="60"/>
      <c r="ADD7722" s="60"/>
      <c r="ADE7722" s="60"/>
    </row>
    <row r="7723" spans="760:785" x14ac:dyDescent="0.25">
      <c r="ACF7723" s="60"/>
      <c r="ACG7723" s="60"/>
      <c r="ACH7723" s="60"/>
      <c r="ACI7723" s="60"/>
      <c r="ACJ7723" s="60"/>
      <c r="ACK7723" s="60"/>
      <c r="ACL7723" s="60"/>
      <c r="ACM7723" s="60"/>
      <c r="ACN7723" s="60"/>
      <c r="ACO7723" s="60"/>
      <c r="ACP7723" s="60"/>
      <c r="ACQ7723" s="60"/>
      <c r="ACR7723" s="60"/>
      <c r="ACS7723" s="60"/>
      <c r="ACT7723" s="60"/>
      <c r="ACU7723" s="60"/>
      <c r="ACV7723" s="60"/>
      <c r="ACW7723" s="60"/>
      <c r="ACX7723" s="60"/>
      <c r="ACY7723" s="60">
        <v>0.97772936851659398</v>
      </c>
      <c r="ACZ7723" s="60"/>
      <c r="ADA7723" s="60"/>
      <c r="ADB7723" s="60"/>
      <c r="ADC7723" s="60"/>
      <c r="ADD7723" s="60"/>
      <c r="ADE7723" s="60"/>
    </row>
    <row r="7724" spans="760:785" x14ac:dyDescent="0.25">
      <c r="ACF7724" s="60"/>
      <c r="ACG7724" s="60"/>
      <c r="ACH7724" s="60"/>
      <c r="ACI7724" s="60"/>
      <c r="ACJ7724" s="60"/>
      <c r="ACK7724" s="60"/>
      <c r="ACL7724" s="60"/>
      <c r="ACM7724" s="60"/>
      <c r="ACN7724" s="60"/>
      <c r="ACO7724" s="60"/>
      <c r="ACP7724" s="60"/>
      <c r="ACQ7724" s="60"/>
      <c r="ACR7724" s="60"/>
      <c r="ACS7724" s="60"/>
      <c r="ACT7724" s="60"/>
      <c r="ACU7724" s="60"/>
      <c r="ACV7724" s="60"/>
      <c r="ACW7724" s="60"/>
      <c r="ACX7724" s="60"/>
      <c r="ACY7724" s="60">
        <v>0.97772730430596999</v>
      </c>
      <c r="ACZ7724" s="60"/>
      <c r="ADA7724" s="60"/>
      <c r="ADB7724" s="60"/>
      <c r="ADC7724" s="60"/>
      <c r="ADD7724" s="60"/>
      <c r="ADE7724" s="60"/>
    </row>
    <row r="7725" spans="760:785" x14ac:dyDescent="0.25">
      <c r="ACF7725" s="60"/>
      <c r="ACG7725" s="60"/>
      <c r="ACH7725" s="60"/>
      <c r="ACI7725" s="60"/>
      <c r="ACJ7725" s="60"/>
      <c r="ACK7725" s="60"/>
      <c r="ACL7725" s="60"/>
      <c r="ACM7725" s="60"/>
      <c r="ACN7725" s="60"/>
      <c r="ACO7725" s="60"/>
      <c r="ACP7725" s="60"/>
      <c r="ACQ7725" s="60"/>
      <c r="ACR7725" s="60"/>
      <c r="ACS7725" s="60"/>
      <c r="ACT7725" s="60"/>
      <c r="ACU7725" s="60"/>
      <c r="ACV7725" s="60"/>
      <c r="ACW7725" s="60"/>
      <c r="ACX7725" s="60"/>
      <c r="ACY7725" s="60">
        <v>0.97772503698525004</v>
      </c>
      <c r="ACZ7725" s="60"/>
      <c r="ADA7725" s="60"/>
      <c r="ADB7725" s="60"/>
      <c r="ADC7725" s="60"/>
      <c r="ADD7725" s="60"/>
      <c r="ADE7725" s="60"/>
    </row>
    <row r="7726" spans="760:785" x14ac:dyDescent="0.25">
      <c r="ACF7726" s="60"/>
      <c r="ACG7726" s="60"/>
      <c r="ACH7726" s="60"/>
      <c r="ACI7726" s="60"/>
      <c r="ACJ7726" s="60"/>
      <c r="ACK7726" s="60"/>
      <c r="ACL7726" s="60"/>
      <c r="ACM7726" s="60"/>
      <c r="ACN7726" s="60"/>
      <c r="ACO7726" s="60"/>
      <c r="ACP7726" s="60"/>
      <c r="ACQ7726" s="60"/>
      <c r="ACR7726" s="60"/>
      <c r="ACS7726" s="60"/>
      <c r="ACT7726" s="60"/>
      <c r="ACU7726" s="60"/>
      <c r="ACV7726" s="60"/>
      <c r="ACW7726" s="60"/>
      <c r="ACX7726" s="60"/>
      <c r="ACY7726" s="60">
        <v>0.97771411982870604</v>
      </c>
      <c r="ACZ7726" s="60"/>
      <c r="ADA7726" s="60"/>
      <c r="ADB7726" s="60"/>
      <c r="ADC7726" s="60"/>
      <c r="ADD7726" s="60"/>
      <c r="ADE7726" s="60"/>
    </row>
    <row r="7727" spans="760:785" x14ac:dyDescent="0.25">
      <c r="ACF7727" s="60"/>
      <c r="ACG7727" s="60"/>
      <c r="ACH7727" s="60"/>
      <c r="ACI7727" s="60"/>
      <c r="ACJ7727" s="60"/>
      <c r="ACK7727" s="60"/>
      <c r="ACL7727" s="60"/>
      <c r="ACM7727" s="60"/>
      <c r="ACN7727" s="60"/>
      <c r="ACO7727" s="60"/>
      <c r="ACP7727" s="60"/>
      <c r="ACQ7727" s="60"/>
      <c r="ACR7727" s="60"/>
      <c r="ACS7727" s="60"/>
      <c r="ACT7727" s="60"/>
      <c r="ACU7727" s="60"/>
      <c r="ACV7727" s="60"/>
      <c r="ACW7727" s="60"/>
      <c r="ACX7727" s="60"/>
      <c r="ACY7727" s="60">
        <v>0.97771200829804195</v>
      </c>
      <c r="ACZ7727" s="60"/>
      <c r="ADA7727" s="60"/>
      <c r="ADB7727" s="60"/>
      <c r="ADC7727" s="60"/>
      <c r="ADD7727" s="60"/>
      <c r="ADE7727" s="60"/>
    </row>
    <row r="7728" spans="760:785" x14ac:dyDescent="0.25">
      <c r="ACF7728" s="60"/>
      <c r="ACG7728" s="60"/>
      <c r="ACH7728" s="60"/>
      <c r="ACI7728" s="60"/>
      <c r="ACJ7728" s="60"/>
      <c r="ACK7728" s="60"/>
      <c r="ACL7728" s="60"/>
      <c r="ACM7728" s="60"/>
      <c r="ACN7728" s="60"/>
      <c r="ACO7728" s="60"/>
      <c r="ACP7728" s="60"/>
      <c r="ACQ7728" s="60"/>
      <c r="ACR7728" s="60"/>
      <c r="ACS7728" s="60"/>
      <c r="ACT7728" s="60"/>
      <c r="ACU7728" s="60"/>
      <c r="ACV7728" s="60"/>
      <c r="ACW7728" s="60"/>
      <c r="ACX7728" s="60"/>
      <c r="ACY7728" s="60">
        <v>0.97770946097510203</v>
      </c>
      <c r="ACZ7728" s="60"/>
      <c r="ADA7728" s="60"/>
      <c r="ADB7728" s="60"/>
      <c r="ADC7728" s="60"/>
      <c r="ADD7728" s="60"/>
      <c r="ADE7728" s="60"/>
    </row>
    <row r="7729" spans="760:785" x14ac:dyDescent="0.25">
      <c r="ACF7729" s="60"/>
      <c r="ACG7729" s="60"/>
      <c r="ACH7729" s="60"/>
      <c r="ACI7729" s="60"/>
      <c r="ACJ7729" s="60"/>
      <c r="ACK7729" s="60"/>
      <c r="ACL7729" s="60"/>
      <c r="ACM7729" s="60"/>
      <c r="ACN7729" s="60"/>
      <c r="ACO7729" s="60"/>
      <c r="ACP7729" s="60"/>
      <c r="ACQ7729" s="60"/>
      <c r="ACR7729" s="60"/>
      <c r="ACS7729" s="60"/>
      <c r="ACT7729" s="60"/>
      <c r="ACU7729" s="60"/>
      <c r="ACV7729" s="60"/>
      <c r="ACW7729" s="60"/>
      <c r="ACX7729" s="60"/>
      <c r="ACY7729" s="60">
        <v>0.97770617108116298</v>
      </c>
      <c r="ACZ7729" s="60"/>
      <c r="ADA7729" s="60"/>
      <c r="ADB7729" s="60"/>
      <c r="ADC7729" s="60"/>
      <c r="ADD7729" s="60"/>
      <c r="ADE7729" s="60"/>
    </row>
    <row r="7730" spans="760:785" x14ac:dyDescent="0.25">
      <c r="ACF7730" s="60"/>
      <c r="ACG7730" s="60"/>
      <c r="ACH7730" s="60"/>
      <c r="ACI7730" s="60"/>
      <c r="ACJ7730" s="60"/>
      <c r="ACK7730" s="60"/>
      <c r="ACL7730" s="60"/>
      <c r="ACM7730" s="60"/>
      <c r="ACN7730" s="60"/>
      <c r="ACO7730" s="60"/>
      <c r="ACP7730" s="60"/>
      <c r="ACQ7730" s="60"/>
      <c r="ACR7730" s="60"/>
      <c r="ACS7730" s="60"/>
      <c r="ACT7730" s="60"/>
      <c r="ACU7730" s="60"/>
      <c r="ACV7730" s="60"/>
      <c r="ACW7730" s="60"/>
      <c r="ACX7730" s="60"/>
      <c r="ACY7730" s="60">
        <v>0.97770547218920101</v>
      </c>
      <c r="ACZ7730" s="60"/>
      <c r="ADA7730" s="60"/>
      <c r="ADB7730" s="60"/>
      <c r="ADC7730" s="60"/>
      <c r="ADD7730" s="60"/>
      <c r="ADE7730" s="60"/>
    </row>
    <row r="7731" spans="760:785" x14ac:dyDescent="0.25">
      <c r="ACF7731" s="60"/>
      <c r="ACG7731" s="60"/>
      <c r="ACH7731" s="60"/>
      <c r="ACI7731" s="60"/>
      <c r="ACJ7731" s="60"/>
      <c r="ACK7731" s="60"/>
      <c r="ACL7731" s="60"/>
      <c r="ACM7731" s="60"/>
      <c r="ACN7731" s="60"/>
      <c r="ACO7731" s="60"/>
      <c r="ACP7731" s="60"/>
      <c r="ACQ7731" s="60"/>
      <c r="ACR7731" s="60"/>
      <c r="ACS7731" s="60"/>
      <c r="ACT7731" s="60"/>
      <c r="ACU7731" s="60"/>
      <c r="ACV7731" s="60"/>
      <c r="ACW7731" s="60"/>
      <c r="ACX7731" s="60"/>
      <c r="ACY7731" s="60">
        <v>0.97770399271401998</v>
      </c>
      <c r="ACZ7731" s="60"/>
      <c r="ADA7731" s="60"/>
      <c r="ADB7731" s="60"/>
      <c r="ADC7731" s="60"/>
      <c r="ADD7731" s="60"/>
      <c r="ADE7731" s="60"/>
    </row>
    <row r="7732" spans="760:785" x14ac:dyDescent="0.25">
      <c r="ACF7732" s="60"/>
      <c r="ACG7732" s="60"/>
      <c r="ACH7732" s="60"/>
      <c r="ACI7732" s="60"/>
      <c r="ACJ7732" s="60"/>
      <c r="ACK7732" s="60"/>
      <c r="ACL7732" s="60"/>
      <c r="ACM7732" s="60"/>
      <c r="ACN7732" s="60"/>
      <c r="ACO7732" s="60"/>
      <c r="ACP7732" s="60"/>
      <c r="ACQ7732" s="60"/>
      <c r="ACR7732" s="60"/>
      <c r="ACS7732" s="60"/>
      <c r="ACT7732" s="60"/>
      <c r="ACU7732" s="60"/>
      <c r="ACV7732" s="60"/>
      <c r="ACW7732" s="60"/>
      <c r="ACX7732" s="60"/>
      <c r="ACY7732" s="60">
        <v>0.97769852598311002</v>
      </c>
      <c r="ACZ7732" s="60"/>
      <c r="ADA7732" s="60"/>
      <c r="ADB7732" s="60"/>
      <c r="ADC7732" s="60"/>
      <c r="ADD7732" s="60"/>
      <c r="ADE7732" s="60"/>
    </row>
    <row r="7733" spans="760:785" x14ac:dyDescent="0.25">
      <c r="ACF7733" s="60"/>
      <c r="ACG7733" s="60"/>
      <c r="ACH7733" s="60"/>
      <c r="ACI7733" s="60"/>
      <c r="ACJ7733" s="60"/>
      <c r="ACK7733" s="60"/>
      <c r="ACL7733" s="60"/>
      <c r="ACM7733" s="60"/>
      <c r="ACN7733" s="60"/>
      <c r="ACO7733" s="60"/>
      <c r="ACP7733" s="60"/>
      <c r="ACQ7733" s="60"/>
      <c r="ACR7733" s="60"/>
      <c r="ACS7733" s="60"/>
      <c r="ACT7733" s="60"/>
      <c r="ACU7733" s="60"/>
      <c r="ACV7733" s="60"/>
      <c r="ACW7733" s="60"/>
      <c r="ACX7733" s="60"/>
      <c r="ACY7733" s="60">
        <v>0.977697317966854</v>
      </c>
      <c r="ACZ7733" s="60"/>
      <c r="ADA7733" s="60"/>
      <c r="ADB7733" s="60"/>
      <c r="ADC7733" s="60"/>
      <c r="ADD7733" s="60"/>
      <c r="ADE7733" s="60"/>
    </row>
    <row r="7734" spans="760:785" x14ac:dyDescent="0.25">
      <c r="ACF7734" s="60"/>
      <c r="ACG7734" s="60"/>
      <c r="ACH7734" s="60"/>
      <c r="ACI7734" s="60"/>
      <c r="ACJ7734" s="60"/>
      <c r="ACK7734" s="60"/>
      <c r="ACL7734" s="60"/>
      <c r="ACM7734" s="60"/>
      <c r="ACN7734" s="60"/>
      <c r="ACO7734" s="60"/>
      <c r="ACP7734" s="60"/>
      <c r="ACQ7734" s="60"/>
      <c r="ACR7734" s="60"/>
      <c r="ACS7734" s="60"/>
      <c r="ACT7734" s="60"/>
      <c r="ACU7734" s="60"/>
      <c r="ACV7734" s="60"/>
      <c r="ACW7734" s="60"/>
      <c r="ACX7734" s="60"/>
      <c r="ACY7734" s="60">
        <v>0.97769450339469</v>
      </c>
      <c r="ACZ7734" s="60"/>
      <c r="ADA7734" s="60"/>
      <c r="ADB7734" s="60"/>
      <c r="ADC7734" s="60"/>
      <c r="ADD7734" s="60"/>
      <c r="ADE7734" s="60"/>
    </row>
    <row r="7735" spans="760:785" x14ac:dyDescent="0.25">
      <c r="ACF7735" s="60"/>
      <c r="ACG7735" s="60"/>
      <c r="ACH7735" s="60"/>
      <c r="ACI7735" s="60"/>
      <c r="ACJ7735" s="60"/>
      <c r="ACK7735" s="60"/>
      <c r="ACL7735" s="60"/>
      <c r="ACM7735" s="60"/>
      <c r="ACN7735" s="60"/>
      <c r="ACO7735" s="60"/>
      <c r="ACP7735" s="60"/>
      <c r="ACQ7735" s="60"/>
      <c r="ACR7735" s="60"/>
      <c r="ACS7735" s="60"/>
      <c r="ACT7735" s="60"/>
      <c r="ACU7735" s="60"/>
      <c r="ACV7735" s="60"/>
      <c r="ACW7735" s="60"/>
      <c r="ACX7735" s="60"/>
      <c r="ACY7735" s="60">
        <v>0.97768980228873903</v>
      </c>
      <c r="ACZ7735" s="60"/>
      <c r="ADA7735" s="60"/>
      <c r="ADB7735" s="60"/>
      <c r="ADC7735" s="60"/>
      <c r="ADD7735" s="60"/>
      <c r="ADE7735" s="60"/>
    </row>
    <row r="7736" spans="760:785" x14ac:dyDescent="0.25">
      <c r="ACF7736" s="60"/>
      <c r="ACG7736" s="60"/>
      <c r="ACH7736" s="60"/>
      <c r="ACI7736" s="60"/>
      <c r="ACJ7736" s="60"/>
      <c r="ACK7736" s="60"/>
      <c r="ACL7736" s="60"/>
      <c r="ACM7736" s="60"/>
      <c r="ACN7736" s="60"/>
      <c r="ACO7736" s="60"/>
      <c r="ACP7736" s="60"/>
      <c r="ACQ7736" s="60"/>
      <c r="ACR7736" s="60"/>
      <c r="ACS7736" s="60"/>
      <c r="ACT7736" s="60"/>
      <c r="ACU7736" s="60"/>
      <c r="ACV7736" s="60"/>
      <c r="ACW7736" s="60"/>
      <c r="ACX7736" s="60"/>
      <c r="ACY7736" s="60">
        <v>0.97768895382290399</v>
      </c>
      <c r="ACZ7736" s="60"/>
      <c r="ADA7736" s="60"/>
      <c r="ADB7736" s="60"/>
      <c r="ADC7736" s="60"/>
      <c r="ADD7736" s="60"/>
      <c r="ADE7736" s="60"/>
    </row>
    <row r="7737" spans="760:785" x14ac:dyDescent="0.25">
      <c r="ACF7737" s="60"/>
      <c r="ACG7737" s="60"/>
      <c r="ACH7737" s="60"/>
      <c r="ACI7737" s="60"/>
      <c r="ACJ7737" s="60"/>
      <c r="ACK7737" s="60"/>
      <c r="ACL7737" s="60"/>
      <c r="ACM7737" s="60"/>
      <c r="ACN7737" s="60"/>
      <c r="ACO7737" s="60"/>
      <c r="ACP7737" s="60"/>
      <c r="ACQ7737" s="60"/>
      <c r="ACR7737" s="60"/>
      <c r="ACS7737" s="60"/>
      <c r="ACT7737" s="60"/>
      <c r="ACU7737" s="60"/>
      <c r="ACV7737" s="60"/>
      <c r="ACW7737" s="60"/>
      <c r="ACX7737" s="60"/>
      <c r="ACY7737" s="60">
        <v>0.97768138209705202</v>
      </c>
      <c r="ACZ7737" s="60"/>
      <c r="ADA7737" s="60"/>
      <c r="ADB7737" s="60"/>
      <c r="ADC7737" s="60"/>
      <c r="ADD7737" s="60"/>
      <c r="ADE7737" s="60"/>
    </row>
    <row r="7738" spans="760:785" x14ac:dyDescent="0.25">
      <c r="ACF7738" s="60"/>
      <c r="ACG7738" s="60"/>
      <c r="ACH7738" s="60"/>
      <c r="ACI7738" s="60"/>
      <c r="ACJ7738" s="60"/>
      <c r="ACK7738" s="60"/>
      <c r="ACL7738" s="60"/>
      <c r="ACM7738" s="60"/>
      <c r="ACN7738" s="60"/>
      <c r="ACO7738" s="60"/>
      <c r="ACP7738" s="60"/>
      <c r="ACQ7738" s="60"/>
      <c r="ACR7738" s="60"/>
      <c r="ACS7738" s="60"/>
      <c r="ACT7738" s="60"/>
      <c r="ACU7738" s="60"/>
      <c r="ACV7738" s="60"/>
      <c r="ACW7738" s="60"/>
      <c r="ACX7738" s="60"/>
      <c r="ACY7738" s="60">
        <v>0.97767919835194605</v>
      </c>
      <c r="ACZ7738" s="60"/>
      <c r="ADA7738" s="60"/>
      <c r="ADB7738" s="60"/>
      <c r="ADC7738" s="60"/>
      <c r="ADD7738" s="60"/>
      <c r="ADE7738" s="60"/>
    </row>
    <row r="7739" spans="760:785" x14ac:dyDescent="0.25">
      <c r="ACF7739" s="60"/>
      <c r="ACG7739" s="60"/>
      <c r="ACH7739" s="60"/>
      <c r="ACI7739" s="60"/>
      <c r="ACJ7739" s="60"/>
      <c r="ACK7739" s="60"/>
      <c r="ACL7739" s="60"/>
      <c r="ACM7739" s="60"/>
      <c r="ACN7739" s="60"/>
      <c r="ACO7739" s="60"/>
      <c r="ACP7739" s="60"/>
      <c r="ACQ7739" s="60"/>
      <c r="ACR7739" s="60"/>
      <c r="ACS7739" s="60"/>
      <c r="ACT7739" s="60"/>
      <c r="ACU7739" s="60"/>
      <c r="ACV7739" s="60"/>
      <c r="ACW7739" s="60"/>
      <c r="ACX7739" s="60"/>
      <c r="ACY7739" s="60">
        <v>0.97767098988184498</v>
      </c>
      <c r="ACZ7739" s="60"/>
      <c r="ADA7739" s="60"/>
      <c r="ADB7739" s="60"/>
      <c r="ADC7739" s="60"/>
      <c r="ADD7739" s="60"/>
      <c r="ADE7739" s="60"/>
    </row>
    <row r="7740" spans="760:785" x14ac:dyDescent="0.25">
      <c r="ACF7740" s="60"/>
      <c r="ACG7740" s="60"/>
      <c r="ACH7740" s="60"/>
      <c r="ACI7740" s="60"/>
      <c r="ACJ7740" s="60"/>
      <c r="ACK7740" s="60"/>
      <c r="ACL7740" s="60"/>
      <c r="ACM7740" s="60"/>
      <c r="ACN7740" s="60"/>
      <c r="ACO7740" s="60"/>
      <c r="ACP7740" s="60"/>
      <c r="ACQ7740" s="60"/>
      <c r="ACR7740" s="60"/>
      <c r="ACS7740" s="60"/>
      <c r="ACT7740" s="60"/>
      <c r="ACU7740" s="60"/>
      <c r="ACV7740" s="60"/>
      <c r="ACW7740" s="60"/>
      <c r="ACX7740" s="60"/>
      <c r="ACY7740" s="60">
        <v>0.97766941849132205</v>
      </c>
      <c r="ACZ7740" s="60"/>
      <c r="ADA7740" s="60"/>
      <c r="ADB7740" s="60"/>
      <c r="ADC7740" s="60"/>
      <c r="ADD7740" s="60"/>
      <c r="ADE7740" s="60"/>
    </row>
    <row r="7741" spans="760:785" x14ac:dyDescent="0.25">
      <c r="ACF7741" s="60"/>
      <c r="ACG7741" s="60"/>
      <c r="ACH7741" s="60"/>
      <c r="ACI7741" s="60"/>
      <c r="ACJ7741" s="60"/>
      <c r="ACK7741" s="60"/>
      <c r="ACL7741" s="60"/>
      <c r="ACM7741" s="60"/>
      <c r="ACN7741" s="60"/>
      <c r="ACO7741" s="60"/>
      <c r="ACP7741" s="60"/>
      <c r="ACQ7741" s="60"/>
      <c r="ACR7741" s="60"/>
      <c r="ACS7741" s="60"/>
      <c r="ACT7741" s="60"/>
      <c r="ACU7741" s="60"/>
      <c r="ACV7741" s="60"/>
      <c r="ACW7741" s="60"/>
      <c r="ACX7741" s="60"/>
      <c r="ACY7741" s="60">
        <v>0.97766350552648396</v>
      </c>
      <c r="ACZ7741" s="60"/>
      <c r="ADA7741" s="60"/>
      <c r="ADB7741" s="60"/>
      <c r="ADC7741" s="60"/>
      <c r="ADD7741" s="60"/>
      <c r="ADE7741" s="60"/>
    </row>
    <row r="7742" spans="760:785" x14ac:dyDescent="0.25">
      <c r="ACF7742" s="60"/>
      <c r="ACG7742" s="60"/>
      <c r="ACH7742" s="60"/>
      <c r="ACI7742" s="60"/>
      <c r="ACJ7742" s="60"/>
      <c r="ACK7742" s="60"/>
      <c r="ACL7742" s="60"/>
      <c r="ACM7742" s="60"/>
      <c r="ACN7742" s="60"/>
      <c r="ACO7742" s="60"/>
      <c r="ACP7742" s="60"/>
      <c r="ACQ7742" s="60"/>
      <c r="ACR7742" s="60"/>
      <c r="ACS7742" s="60"/>
      <c r="ACT7742" s="60"/>
      <c r="ACU7742" s="60"/>
      <c r="ACV7742" s="60"/>
      <c r="ACW7742" s="60"/>
      <c r="ACX7742" s="60"/>
      <c r="ACY7742" s="60">
        <v>0.97766238247961601</v>
      </c>
      <c r="ACZ7742" s="60"/>
      <c r="ADA7742" s="60"/>
      <c r="ADB7742" s="60"/>
      <c r="ADC7742" s="60"/>
      <c r="ADD7742" s="60"/>
      <c r="ADE7742" s="60"/>
    </row>
    <row r="7743" spans="760:785" x14ac:dyDescent="0.25">
      <c r="ACF7743" s="60"/>
      <c r="ACG7743" s="60"/>
      <c r="ACH7743" s="60"/>
      <c r="ACI7743" s="60"/>
      <c r="ACJ7743" s="60"/>
      <c r="ACK7743" s="60"/>
      <c r="ACL7743" s="60"/>
      <c r="ACM7743" s="60"/>
      <c r="ACN7743" s="60"/>
      <c r="ACO7743" s="60"/>
      <c r="ACP7743" s="60"/>
      <c r="ACQ7743" s="60"/>
      <c r="ACR7743" s="60"/>
      <c r="ACS7743" s="60"/>
      <c r="ACT7743" s="60"/>
      <c r="ACU7743" s="60"/>
      <c r="ACV7743" s="60"/>
      <c r="ACW7743" s="60"/>
      <c r="ACX7743" s="60"/>
      <c r="ACY7743" s="60">
        <v>0.97765697564704401</v>
      </c>
      <c r="ACZ7743" s="60"/>
      <c r="ADA7743" s="60"/>
      <c r="ADB7743" s="60"/>
      <c r="ADC7743" s="60"/>
      <c r="ADD7743" s="60"/>
      <c r="ADE7743" s="60"/>
    </row>
    <row r="7744" spans="760:785" x14ac:dyDescent="0.25">
      <c r="ACF7744" s="60"/>
      <c r="ACG7744" s="60"/>
      <c r="ACH7744" s="60"/>
      <c r="ACI7744" s="60"/>
      <c r="ACJ7744" s="60"/>
      <c r="ACK7744" s="60"/>
      <c r="ACL7744" s="60"/>
      <c r="ACM7744" s="60"/>
      <c r="ACN7744" s="60"/>
      <c r="ACO7744" s="60"/>
      <c r="ACP7744" s="60"/>
      <c r="ACQ7744" s="60"/>
      <c r="ACR7744" s="60"/>
      <c r="ACS7744" s="60"/>
      <c r="ACT7744" s="60"/>
      <c r="ACU7744" s="60"/>
      <c r="ACV7744" s="60"/>
      <c r="ACW7744" s="60"/>
      <c r="ACX7744" s="60"/>
      <c r="ACY7744" s="60">
        <v>0.97765601471146002</v>
      </c>
      <c r="ACZ7744" s="60"/>
      <c r="ADA7744" s="60"/>
      <c r="ADB7744" s="60"/>
      <c r="ADC7744" s="60"/>
      <c r="ADD7744" s="60"/>
      <c r="ADE7744" s="60"/>
    </row>
    <row r="7745" spans="760:785" x14ac:dyDescent="0.25">
      <c r="ACF7745" s="60"/>
      <c r="ACG7745" s="60"/>
      <c r="ACH7745" s="60"/>
      <c r="ACI7745" s="60"/>
      <c r="ACJ7745" s="60"/>
      <c r="ACK7745" s="60"/>
      <c r="ACL7745" s="60"/>
      <c r="ACM7745" s="60"/>
      <c r="ACN7745" s="60"/>
      <c r="ACO7745" s="60"/>
      <c r="ACP7745" s="60"/>
      <c r="ACQ7745" s="60"/>
      <c r="ACR7745" s="60"/>
      <c r="ACS7745" s="60"/>
      <c r="ACT7745" s="60"/>
      <c r="ACU7745" s="60"/>
      <c r="ACV7745" s="60"/>
      <c r="ACW7745" s="60"/>
      <c r="ACX7745" s="60"/>
      <c r="ACY7745" s="60">
        <v>0.97764661267447495</v>
      </c>
      <c r="ACZ7745" s="60"/>
      <c r="ADA7745" s="60"/>
      <c r="ADB7745" s="60"/>
      <c r="ADC7745" s="60"/>
      <c r="ADD7745" s="60"/>
      <c r="ADE7745" s="60"/>
    </row>
    <row r="7746" spans="760:785" x14ac:dyDescent="0.25">
      <c r="ACF7746" s="60"/>
      <c r="ACG7746" s="60"/>
      <c r="ACH7746" s="60"/>
      <c r="ACI7746" s="60"/>
      <c r="ACJ7746" s="60"/>
      <c r="ACK7746" s="60"/>
      <c r="ACL7746" s="60"/>
      <c r="ACM7746" s="60"/>
      <c r="ACN7746" s="60"/>
      <c r="ACO7746" s="60"/>
      <c r="ACP7746" s="60"/>
      <c r="ACQ7746" s="60"/>
      <c r="ACR7746" s="60"/>
      <c r="ACS7746" s="60"/>
      <c r="ACT7746" s="60"/>
      <c r="ACU7746" s="60"/>
      <c r="ACV7746" s="60"/>
      <c r="ACW7746" s="60"/>
      <c r="ACX7746" s="60"/>
      <c r="ACY7746" s="60">
        <v>0.97764570014781105</v>
      </c>
      <c r="ACZ7746" s="60"/>
      <c r="ADA7746" s="60"/>
      <c r="ADB7746" s="60"/>
      <c r="ADC7746" s="60"/>
      <c r="ADD7746" s="60"/>
      <c r="ADE7746" s="60"/>
    </row>
    <row r="7747" spans="760:785" x14ac:dyDescent="0.25">
      <c r="ACF7747" s="60"/>
      <c r="ACG7747" s="60"/>
      <c r="ACH7747" s="60"/>
      <c r="ACI7747" s="60"/>
      <c r="ACJ7747" s="60"/>
      <c r="ACK7747" s="60"/>
      <c r="ACL7747" s="60"/>
      <c r="ACM7747" s="60"/>
      <c r="ACN7747" s="60"/>
      <c r="ACO7747" s="60"/>
      <c r="ACP7747" s="60"/>
      <c r="ACQ7747" s="60"/>
      <c r="ACR7747" s="60"/>
      <c r="ACS7747" s="60"/>
      <c r="ACT7747" s="60"/>
      <c r="ACU7747" s="60"/>
      <c r="ACV7747" s="60"/>
      <c r="ACW7747" s="60"/>
      <c r="ACX7747" s="60"/>
      <c r="ACY7747" s="60">
        <v>0.97763233356739598</v>
      </c>
      <c r="ACZ7747" s="60"/>
      <c r="ADA7747" s="60"/>
      <c r="ADB7747" s="60"/>
      <c r="ADC7747" s="60"/>
      <c r="ADD7747" s="60"/>
      <c r="ADE7747" s="60"/>
    </row>
    <row r="7748" spans="760:785" x14ac:dyDescent="0.25">
      <c r="ACF7748" s="60"/>
      <c r="ACG7748" s="60"/>
      <c r="ACH7748" s="60"/>
      <c r="ACI7748" s="60"/>
      <c r="ACJ7748" s="60"/>
      <c r="ACK7748" s="60"/>
      <c r="ACL7748" s="60"/>
      <c r="ACM7748" s="60"/>
      <c r="ACN7748" s="60"/>
      <c r="ACO7748" s="60"/>
      <c r="ACP7748" s="60"/>
      <c r="ACQ7748" s="60"/>
      <c r="ACR7748" s="60"/>
      <c r="ACS7748" s="60"/>
      <c r="ACT7748" s="60"/>
      <c r="ACU7748" s="60"/>
      <c r="ACV7748" s="60"/>
      <c r="ACW7748" s="60"/>
      <c r="ACX7748" s="60"/>
      <c r="ACY7748" s="60">
        <v>0.97761425476696096</v>
      </c>
      <c r="ACZ7748" s="60"/>
      <c r="ADA7748" s="60"/>
      <c r="ADB7748" s="60"/>
      <c r="ADC7748" s="60"/>
      <c r="ADD7748" s="60"/>
      <c r="ADE7748" s="60"/>
    </row>
    <row r="7749" spans="760:785" x14ac:dyDescent="0.25">
      <c r="ACF7749" s="60"/>
      <c r="ACG7749" s="60"/>
      <c r="ACH7749" s="60"/>
      <c r="ACI7749" s="60"/>
      <c r="ACJ7749" s="60"/>
      <c r="ACK7749" s="60"/>
      <c r="ACL7749" s="60"/>
      <c r="ACM7749" s="60"/>
      <c r="ACN7749" s="60"/>
      <c r="ACO7749" s="60"/>
      <c r="ACP7749" s="60"/>
      <c r="ACQ7749" s="60"/>
      <c r="ACR7749" s="60"/>
      <c r="ACS7749" s="60"/>
      <c r="ACT7749" s="60"/>
      <c r="ACU7749" s="60"/>
      <c r="ACV7749" s="60"/>
      <c r="ACW7749" s="60"/>
      <c r="ACX7749" s="60"/>
      <c r="ACY7749" s="60">
        <v>0.97760246826437702</v>
      </c>
      <c r="ACZ7749" s="60"/>
      <c r="ADA7749" s="60"/>
      <c r="ADB7749" s="60"/>
      <c r="ADC7749" s="60"/>
      <c r="ADD7749" s="60"/>
      <c r="ADE7749" s="60"/>
    </row>
    <row r="7750" spans="760:785" x14ac:dyDescent="0.25">
      <c r="ACF7750" s="60"/>
      <c r="ACG7750" s="60"/>
      <c r="ACH7750" s="60"/>
      <c r="ACI7750" s="60"/>
      <c r="ACJ7750" s="60"/>
      <c r="ACK7750" s="60"/>
      <c r="ACL7750" s="60"/>
      <c r="ACM7750" s="60"/>
      <c r="ACN7750" s="60"/>
      <c r="ACO7750" s="60"/>
      <c r="ACP7750" s="60"/>
      <c r="ACQ7750" s="60"/>
      <c r="ACR7750" s="60"/>
      <c r="ACS7750" s="60"/>
      <c r="ACT7750" s="60"/>
      <c r="ACU7750" s="60"/>
      <c r="ACV7750" s="60"/>
      <c r="ACW7750" s="60"/>
      <c r="ACX7750" s="60"/>
      <c r="ACY7750" s="60">
        <v>0.97760206087815504</v>
      </c>
      <c r="ACZ7750" s="60"/>
      <c r="ADA7750" s="60"/>
      <c r="ADB7750" s="60"/>
      <c r="ADC7750" s="60"/>
      <c r="ADD7750" s="60"/>
      <c r="ADE7750" s="60"/>
    </row>
    <row r="7751" spans="760:785" x14ac:dyDescent="0.25">
      <c r="ACF7751" s="60"/>
      <c r="ACG7751" s="60"/>
      <c r="ACH7751" s="60"/>
      <c r="ACI7751" s="60"/>
      <c r="ACJ7751" s="60"/>
      <c r="ACK7751" s="60"/>
      <c r="ACL7751" s="60"/>
      <c r="ACM7751" s="60"/>
      <c r="ACN7751" s="60"/>
      <c r="ACO7751" s="60"/>
      <c r="ACP7751" s="60"/>
      <c r="ACQ7751" s="60"/>
      <c r="ACR7751" s="60"/>
      <c r="ACS7751" s="60"/>
      <c r="ACT7751" s="60"/>
      <c r="ACU7751" s="60"/>
      <c r="ACV7751" s="60"/>
      <c r="ACW7751" s="60"/>
      <c r="ACX7751" s="60"/>
      <c r="ACY7751" s="60">
        <v>0.97758439580869605</v>
      </c>
      <c r="ACZ7751" s="60"/>
      <c r="ADA7751" s="60"/>
      <c r="ADB7751" s="60"/>
      <c r="ADC7751" s="60"/>
      <c r="ADD7751" s="60"/>
      <c r="ADE7751" s="60"/>
    </row>
    <row r="7752" spans="760:785" x14ac:dyDescent="0.25">
      <c r="ACF7752" s="60"/>
      <c r="ACG7752" s="60"/>
      <c r="ACH7752" s="60"/>
      <c r="ACI7752" s="60"/>
      <c r="ACJ7752" s="60"/>
      <c r="ACK7752" s="60"/>
      <c r="ACL7752" s="60"/>
      <c r="ACM7752" s="60"/>
      <c r="ACN7752" s="60"/>
      <c r="ACO7752" s="60"/>
      <c r="ACP7752" s="60"/>
      <c r="ACQ7752" s="60"/>
      <c r="ACR7752" s="60"/>
      <c r="ACS7752" s="60"/>
      <c r="ACT7752" s="60"/>
      <c r="ACU7752" s="60"/>
      <c r="ACV7752" s="60"/>
      <c r="ACW7752" s="60"/>
      <c r="ACX7752" s="60"/>
      <c r="ACY7752" s="60">
        <v>0.97758420222479503</v>
      </c>
      <c r="ACZ7752" s="60"/>
      <c r="ADA7752" s="60"/>
      <c r="ADB7752" s="60"/>
      <c r="ADC7752" s="60"/>
      <c r="ADD7752" s="60"/>
      <c r="ADE7752" s="60"/>
    </row>
    <row r="7753" spans="760:785" x14ac:dyDescent="0.25">
      <c r="ACF7753" s="60"/>
      <c r="ACG7753" s="60"/>
      <c r="ACH7753" s="60"/>
      <c r="ACI7753" s="60"/>
      <c r="ACJ7753" s="60"/>
      <c r="ACK7753" s="60"/>
      <c r="ACL7753" s="60"/>
      <c r="ACM7753" s="60"/>
      <c r="ACN7753" s="60"/>
      <c r="ACO7753" s="60"/>
      <c r="ACP7753" s="60"/>
      <c r="ACQ7753" s="60"/>
      <c r="ACR7753" s="60"/>
      <c r="ACS7753" s="60"/>
      <c r="ACT7753" s="60"/>
      <c r="ACU7753" s="60"/>
      <c r="ACV7753" s="60"/>
      <c r="ACW7753" s="60"/>
      <c r="ACX7753" s="60"/>
      <c r="ACY7753" s="60">
        <v>0.97758208877686803</v>
      </c>
      <c r="ACZ7753" s="60"/>
      <c r="ADA7753" s="60"/>
      <c r="ADB7753" s="60"/>
      <c r="ADC7753" s="60"/>
      <c r="ADD7753" s="60"/>
      <c r="ADE7753" s="60"/>
    </row>
    <row r="7754" spans="760:785" x14ac:dyDescent="0.25">
      <c r="ACF7754" s="60"/>
      <c r="ACG7754" s="60"/>
      <c r="ACH7754" s="60"/>
      <c r="ACI7754" s="60"/>
      <c r="ACJ7754" s="60"/>
      <c r="ACK7754" s="60"/>
      <c r="ACL7754" s="60"/>
      <c r="ACM7754" s="60"/>
      <c r="ACN7754" s="60"/>
      <c r="ACO7754" s="60"/>
      <c r="ACP7754" s="60"/>
      <c r="ACQ7754" s="60"/>
      <c r="ACR7754" s="60"/>
      <c r="ACS7754" s="60"/>
      <c r="ACT7754" s="60"/>
      <c r="ACU7754" s="60"/>
      <c r="ACV7754" s="60"/>
      <c r="ACW7754" s="60"/>
      <c r="ACX7754" s="60"/>
      <c r="ACY7754" s="60">
        <v>0.97757965163426097</v>
      </c>
      <c r="ACZ7754" s="60"/>
      <c r="ADA7754" s="60"/>
      <c r="ADB7754" s="60"/>
      <c r="ADC7754" s="60"/>
      <c r="ADD7754" s="60"/>
      <c r="ADE7754" s="60"/>
    </row>
    <row r="7755" spans="760:785" x14ac:dyDescent="0.25">
      <c r="ACF7755" s="60"/>
      <c r="ACG7755" s="60"/>
      <c r="ACH7755" s="60"/>
      <c r="ACI7755" s="60"/>
      <c r="ACJ7755" s="60"/>
      <c r="ACK7755" s="60"/>
      <c r="ACL7755" s="60"/>
      <c r="ACM7755" s="60"/>
      <c r="ACN7755" s="60"/>
      <c r="ACO7755" s="60"/>
      <c r="ACP7755" s="60"/>
      <c r="ACQ7755" s="60"/>
      <c r="ACR7755" s="60"/>
      <c r="ACS7755" s="60"/>
      <c r="ACT7755" s="60"/>
      <c r="ACU7755" s="60"/>
      <c r="ACV7755" s="60"/>
      <c r="ACW7755" s="60"/>
      <c r="ACX7755" s="60"/>
      <c r="ACY7755" s="60">
        <v>0.97756891132541202</v>
      </c>
      <c r="ACZ7755" s="60"/>
      <c r="ADA7755" s="60"/>
      <c r="ADB7755" s="60"/>
      <c r="ADC7755" s="60"/>
      <c r="ADD7755" s="60"/>
      <c r="ADE7755" s="60"/>
    </row>
    <row r="7756" spans="760:785" x14ac:dyDescent="0.25">
      <c r="ACF7756" s="60"/>
      <c r="ACG7756" s="60"/>
      <c r="ACH7756" s="60"/>
      <c r="ACI7756" s="60"/>
      <c r="ACJ7756" s="60"/>
      <c r="ACK7756" s="60"/>
      <c r="ACL7756" s="60"/>
      <c r="ACM7756" s="60"/>
      <c r="ACN7756" s="60"/>
      <c r="ACO7756" s="60"/>
      <c r="ACP7756" s="60"/>
      <c r="ACQ7756" s="60"/>
      <c r="ACR7756" s="60"/>
      <c r="ACS7756" s="60"/>
      <c r="ACT7756" s="60"/>
      <c r="ACU7756" s="60"/>
      <c r="ACV7756" s="60"/>
      <c r="ACW7756" s="60"/>
      <c r="ACX7756" s="60"/>
      <c r="ACY7756" s="60">
        <v>0.97756413709618795</v>
      </c>
      <c r="ACZ7756" s="60"/>
      <c r="ADA7756" s="60"/>
      <c r="ADB7756" s="60"/>
      <c r="ADC7756" s="60"/>
      <c r="ADD7756" s="60"/>
      <c r="ADE7756" s="60"/>
    </row>
    <row r="7757" spans="760:785" x14ac:dyDescent="0.25">
      <c r="ACF7757" s="60"/>
      <c r="ACG7757" s="60"/>
      <c r="ACH7757" s="60"/>
      <c r="ACI7757" s="60"/>
      <c r="ACJ7757" s="60"/>
      <c r="ACK7757" s="60"/>
      <c r="ACL7757" s="60"/>
      <c r="ACM7757" s="60"/>
      <c r="ACN7757" s="60"/>
      <c r="ACO7757" s="60"/>
      <c r="ACP7757" s="60"/>
      <c r="ACQ7757" s="60"/>
      <c r="ACR7757" s="60"/>
      <c r="ACS7757" s="60"/>
      <c r="ACT7757" s="60"/>
      <c r="ACU7757" s="60"/>
      <c r="ACV7757" s="60"/>
      <c r="ACW7757" s="60"/>
      <c r="ACX7757" s="60"/>
      <c r="ACY7757" s="60">
        <v>0.97754312454891201</v>
      </c>
      <c r="ACZ7757" s="60"/>
      <c r="ADA7757" s="60"/>
      <c r="ADB7757" s="60"/>
      <c r="ADC7757" s="60"/>
      <c r="ADD7757" s="60"/>
      <c r="ADE7757" s="60"/>
    </row>
    <row r="7758" spans="760:785" x14ac:dyDescent="0.25">
      <c r="ACF7758" s="60"/>
      <c r="ACG7758" s="60"/>
      <c r="ACH7758" s="60"/>
      <c r="ACI7758" s="60"/>
      <c r="ACJ7758" s="60"/>
      <c r="ACK7758" s="60"/>
      <c r="ACL7758" s="60"/>
      <c r="ACM7758" s="60"/>
      <c r="ACN7758" s="60"/>
      <c r="ACO7758" s="60"/>
      <c r="ACP7758" s="60"/>
      <c r="ACQ7758" s="60"/>
      <c r="ACR7758" s="60"/>
      <c r="ACS7758" s="60"/>
      <c r="ACT7758" s="60"/>
      <c r="ACU7758" s="60"/>
      <c r="ACV7758" s="60"/>
      <c r="ACW7758" s="60"/>
      <c r="ACX7758" s="60"/>
      <c r="ACY7758" s="60">
        <v>0.97754013440867904</v>
      </c>
      <c r="ACZ7758" s="60"/>
      <c r="ADA7758" s="60"/>
      <c r="ADB7758" s="60"/>
      <c r="ADC7758" s="60"/>
      <c r="ADD7758" s="60"/>
      <c r="ADE7758" s="60"/>
    </row>
    <row r="7759" spans="760:785" x14ac:dyDescent="0.25">
      <c r="ACF7759" s="60"/>
      <c r="ACG7759" s="60"/>
      <c r="ACH7759" s="60"/>
      <c r="ACI7759" s="60"/>
      <c r="ACJ7759" s="60"/>
      <c r="ACK7759" s="60"/>
      <c r="ACL7759" s="60"/>
      <c r="ACM7759" s="60"/>
      <c r="ACN7759" s="60"/>
      <c r="ACO7759" s="60"/>
      <c r="ACP7759" s="60"/>
      <c r="ACQ7759" s="60"/>
      <c r="ACR7759" s="60"/>
      <c r="ACS7759" s="60"/>
      <c r="ACT7759" s="60"/>
      <c r="ACU7759" s="60"/>
      <c r="ACV7759" s="60"/>
      <c r="ACW7759" s="60"/>
      <c r="ACX7759" s="60"/>
      <c r="ACY7759" s="60">
        <v>0.97753017091688599</v>
      </c>
      <c r="ACZ7759" s="60"/>
      <c r="ADA7759" s="60"/>
      <c r="ADB7759" s="60"/>
      <c r="ADC7759" s="60"/>
      <c r="ADD7759" s="60"/>
      <c r="ADE7759" s="60"/>
    </row>
    <row r="7760" spans="760:785" x14ac:dyDescent="0.25">
      <c r="ACF7760" s="60"/>
      <c r="ACG7760" s="60"/>
      <c r="ACH7760" s="60"/>
      <c r="ACI7760" s="60"/>
      <c r="ACJ7760" s="60"/>
      <c r="ACK7760" s="60"/>
      <c r="ACL7760" s="60"/>
      <c r="ACM7760" s="60"/>
      <c r="ACN7760" s="60"/>
      <c r="ACO7760" s="60"/>
      <c r="ACP7760" s="60"/>
      <c r="ACQ7760" s="60"/>
      <c r="ACR7760" s="60"/>
      <c r="ACS7760" s="60"/>
      <c r="ACT7760" s="60"/>
      <c r="ACU7760" s="60"/>
      <c r="ACV7760" s="60"/>
      <c r="ACW7760" s="60"/>
      <c r="ACX7760" s="60"/>
      <c r="ACY7760" s="60">
        <v>0.97751664719549802</v>
      </c>
      <c r="ACZ7760" s="60"/>
      <c r="ADA7760" s="60"/>
      <c r="ADB7760" s="60"/>
      <c r="ADC7760" s="60"/>
      <c r="ADD7760" s="60"/>
      <c r="ADE7760" s="60"/>
    </row>
    <row r="7761" spans="760:785" x14ac:dyDescent="0.25">
      <c r="ACF7761" s="60"/>
      <c r="ACG7761" s="60"/>
      <c r="ACH7761" s="60"/>
      <c r="ACI7761" s="60"/>
      <c r="ACJ7761" s="60"/>
      <c r="ACK7761" s="60"/>
      <c r="ACL7761" s="60"/>
      <c r="ACM7761" s="60"/>
      <c r="ACN7761" s="60"/>
      <c r="ACO7761" s="60"/>
      <c r="ACP7761" s="60"/>
      <c r="ACQ7761" s="60"/>
      <c r="ACR7761" s="60"/>
      <c r="ACS7761" s="60"/>
      <c r="ACT7761" s="60"/>
      <c r="ACU7761" s="60"/>
      <c r="ACV7761" s="60"/>
      <c r="ACW7761" s="60"/>
      <c r="ACX7761" s="60"/>
      <c r="ACY7761" s="60">
        <v>0.97751631296586705</v>
      </c>
      <c r="ACZ7761" s="60"/>
      <c r="ADA7761" s="60"/>
      <c r="ADB7761" s="60"/>
      <c r="ADC7761" s="60"/>
      <c r="ADD7761" s="60"/>
      <c r="ADE7761" s="60"/>
    </row>
    <row r="7762" spans="760:785" x14ac:dyDescent="0.25">
      <c r="ACF7762" s="60"/>
      <c r="ACG7762" s="60"/>
      <c r="ACH7762" s="60"/>
      <c r="ACI7762" s="60"/>
      <c r="ACJ7762" s="60"/>
      <c r="ACK7762" s="60"/>
      <c r="ACL7762" s="60"/>
      <c r="ACM7762" s="60"/>
      <c r="ACN7762" s="60"/>
      <c r="ACO7762" s="60"/>
      <c r="ACP7762" s="60"/>
      <c r="ACQ7762" s="60"/>
      <c r="ACR7762" s="60"/>
      <c r="ACS7762" s="60"/>
      <c r="ACT7762" s="60"/>
      <c r="ACU7762" s="60"/>
      <c r="ACV7762" s="60"/>
      <c r="ACW7762" s="60"/>
      <c r="ACX7762" s="60"/>
      <c r="ACY7762" s="60">
        <v>0.97750288919544603</v>
      </c>
      <c r="ACZ7762" s="60"/>
      <c r="ADA7762" s="60"/>
      <c r="ADB7762" s="60"/>
      <c r="ADC7762" s="60"/>
      <c r="ADD7762" s="60"/>
      <c r="ADE7762" s="60"/>
    </row>
    <row r="7763" spans="760:785" x14ac:dyDescent="0.25">
      <c r="ACF7763" s="60"/>
      <c r="ACG7763" s="60"/>
      <c r="ACH7763" s="60"/>
      <c r="ACI7763" s="60"/>
      <c r="ACJ7763" s="60"/>
      <c r="ACK7763" s="60"/>
      <c r="ACL7763" s="60"/>
      <c r="ACM7763" s="60"/>
      <c r="ACN7763" s="60"/>
      <c r="ACO7763" s="60"/>
      <c r="ACP7763" s="60"/>
      <c r="ACQ7763" s="60"/>
      <c r="ACR7763" s="60"/>
      <c r="ACS7763" s="60"/>
      <c r="ACT7763" s="60"/>
      <c r="ACU7763" s="60"/>
      <c r="ACV7763" s="60"/>
      <c r="ACW7763" s="60"/>
      <c r="ACX7763" s="60"/>
      <c r="ACY7763" s="60">
        <v>0.97750178522152797</v>
      </c>
      <c r="ACZ7763" s="60"/>
      <c r="ADA7763" s="60"/>
      <c r="ADB7763" s="60"/>
      <c r="ADC7763" s="60"/>
      <c r="ADD7763" s="60"/>
      <c r="ADE7763" s="60"/>
    </row>
    <row r="7764" spans="760:785" x14ac:dyDescent="0.25">
      <c r="ACF7764" s="60"/>
      <c r="ACG7764" s="60"/>
      <c r="ACH7764" s="60"/>
      <c r="ACI7764" s="60"/>
      <c r="ACJ7764" s="60"/>
      <c r="ACK7764" s="60"/>
      <c r="ACL7764" s="60"/>
      <c r="ACM7764" s="60"/>
      <c r="ACN7764" s="60"/>
      <c r="ACO7764" s="60"/>
      <c r="ACP7764" s="60"/>
      <c r="ACQ7764" s="60"/>
      <c r="ACR7764" s="60"/>
      <c r="ACS7764" s="60"/>
      <c r="ACT7764" s="60"/>
      <c r="ACU7764" s="60"/>
      <c r="ACV7764" s="60"/>
      <c r="ACW7764" s="60"/>
      <c r="ACX7764" s="60"/>
      <c r="ACY7764" s="60">
        <v>0.97749429177581004</v>
      </c>
      <c r="ACZ7764" s="60"/>
      <c r="ADA7764" s="60"/>
      <c r="ADB7764" s="60"/>
      <c r="ADC7764" s="60"/>
      <c r="ADD7764" s="60"/>
      <c r="ADE7764" s="60"/>
    </row>
    <row r="7765" spans="760:785" x14ac:dyDescent="0.25">
      <c r="ACF7765" s="60"/>
      <c r="ACG7765" s="60"/>
      <c r="ACH7765" s="60"/>
      <c r="ACI7765" s="60"/>
      <c r="ACJ7765" s="60"/>
      <c r="ACK7765" s="60"/>
      <c r="ACL7765" s="60"/>
      <c r="ACM7765" s="60"/>
      <c r="ACN7765" s="60"/>
      <c r="ACO7765" s="60"/>
      <c r="ACP7765" s="60"/>
      <c r="ACQ7765" s="60"/>
      <c r="ACR7765" s="60"/>
      <c r="ACS7765" s="60"/>
      <c r="ACT7765" s="60"/>
      <c r="ACU7765" s="60"/>
      <c r="ACV7765" s="60"/>
      <c r="ACW7765" s="60"/>
      <c r="ACX7765" s="60"/>
      <c r="ACY7765" s="60">
        <v>0.97748273597770297</v>
      </c>
      <c r="ACZ7765" s="60"/>
      <c r="ADA7765" s="60"/>
      <c r="ADB7765" s="60"/>
      <c r="ADC7765" s="60"/>
      <c r="ADD7765" s="60"/>
      <c r="ADE7765" s="60"/>
    </row>
    <row r="7766" spans="760:785" x14ac:dyDescent="0.25">
      <c r="ACF7766" s="60"/>
      <c r="ACG7766" s="60"/>
      <c r="ACH7766" s="60"/>
      <c r="ACI7766" s="60"/>
      <c r="ACJ7766" s="60"/>
      <c r="ACK7766" s="60"/>
      <c r="ACL7766" s="60"/>
      <c r="ACM7766" s="60"/>
      <c r="ACN7766" s="60"/>
      <c r="ACO7766" s="60"/>
      <c r="ACP7766" s="60"/>
      <c r="ACQ7766" s="60"/>
      <c r="ACR7766" s="60"/>
      <c r="ACS7766" s="60"/>
      <c r="ACT7766" s="60"/>
      <c r="ACU7766" s="60"/>
      <c r="ACV7766" s="60"/>
      <c r="ACW7766" s="60"/>
      <c r="ACX7766" s="60"/>
      <c r="ACY7766" s="60">
        <v>0.97747641154248999</v>
      </c>
      <c r="ACZ7766" s="60"/>
      <c r="ADA7766" s="60"/>
      <c r="ADB7766" s="60"/>
      <c r="ADC7766" s="60"/>
      <c r="ADD7766" s="60"/>
      <c r="ADE7766" s="60"/>
    </row>
    <row r="7767" spans="760:785" x14ac:dyDescent="0.25">
      <c r="ACF7767" s="60"/>
      <c r="ACG7767" s="60"/>
      <c r="ACH7767" s="60"/>
      <c r="ACI7767" s="60"/>
      <c r="ACJ7767" s="60"/>
      <c r="ACK7767" s="60"/>
      <c r="ACL7767" s="60"/>
      <c r="ACM7767" s="60"/>
      <c r="ACN7767" s="60"/>
      <c r="ACO7767" s="60"/>
      <c r="ACP7767" s="60"/>
      <c r="ACQ7767" s="60"/>
      <c r="ACR7767" s="60"/>
      <c r="ACS7767" s="60"/>
      <c r="ACT7767" s="60"/>
      <c r="ACU7767" s="60"/>
      <c r="ACV7767" s="60"/>
      <c r="ACW7767" s="60"/>
      <c r="ACX7767" s="60"/>
      <c r="ACY7767" s="60">
        <v>0.97747492182120699</v>
      </c>
      <c r="ACZ7767" s="60"/>
      <c r="ADA7767" s="60"/>
      <c r="ADB7767" s="60"/>
      <c r="ADC7767" s="60"/>
      <c r="ADD7767" s="60"/>
      <c r="ADE7767" s="60"/>
    </row>
    <row r="7768" spans="760:785" x14ac:dyDescent="0.25">
      <c r="ACF7768" s="60"/>
      <c r="ACG7768" s="60"/>
      <c r="ACH7768" s="60"/>
      <c r="ACI7768" s="60"/>
      <c r="ACJ7768" s="60"/>
      <c r="ACK7768" s="60"/>
      <c r="ACL7768" s="60"/>
      <c r="ACM7768" s="60"/>
      <c r="ACN7768" s="60"/>
      <c r="ACO7768" s="60"/>
      <c r="ACP7768" s="60"/>
      <c r="ACQ7768" s="60"/>
      <c r="ACR7768" s="60"/>
      <c r="ACS7768" s="60"/>
      <c r="ACT7768" s="60"/>
      <c r="ACU7768" s="60"/>
      <c r="ACV7768" s="60"/>
      <c r="ACW7768" s="60"/>
      <c r="ACX7768" s="60"/>
      <c r="ACY7768" s="60">
        <v>0.97747448359173095</v>
      </c>
      <c r="ACZ7768" s="60"/>
      <c r="ADA7768" s="60"/>
      <c r="ADB7768" s="60"/>
      <c r="ADC7768" s="60"/>
      <c r="ADD7768" s="60"/>
      <c r="ADE7768" s="60"/>
    </row>
    <row r="7769" spans="760:785" x14ac:dyDescent="0.25">
      <c r="ACF7769" s="60"/>
      <c r="ACG7769" s="60"/>
      <c r="ACH7769" s="60"/>
      <c r="ACI7769" s="60"/>
      <c r="ACJ7769" s="60"/>
      <c r="ACK7769" s="60"/>
      <c r="ACL7769" s="60"/>
      <c r="ACM7769" s="60"/>
      <c r="ACN7769" s="60"/>
      <c r="ACO7769" s="60"/>
      <c r="ACP7769" s="60"/>
      <c r="ACQ7769" s="60"/>
      <c r="ACR7769" s="60"/>
      <c r="ACS7769" s="60"/>
      <c r="ACT7769" s="60"/>
      <c r="ACU7769" s="60"/>
      <c r="ACV7769" s="60"/>
      <c r="ACW7769" s="60"/>
      <c r="ACX7769" s="60"/>
      <c r="ACY7769" s="60">
        <v>0.97747026417543303</v>
      </c>
      <c r="ACZ7769" s="60"/>
      <c r="ADA7769" s="60"/>
      <c r="ADB7769" s="60"/>
      <c r="ADC7769" s="60"/>
      <c r="ADD7769" s="60"/>
      <c r="ADE7769" s="60"/>
    </row>
    <row r="7770" spans="760:785" x14ac:dyDescent="0.25">
      <c r="ACF7770" s="60"/>
      <c r="ACG7770" s="60"/>
      <c r="ACH7770" s="60"/>
      <c r="ACI7770" s="60"/>
      <c r="ACJ7770" s="60"/>
      <c r="ACK7770" s="60"/>
      <c r="ACL7770" s="60"/>
      <c r="ACM7770" s="60"/>
      <c r="ACN7770" s="60"/>
      <c r="ACO7770" s="60"/>
      <c r="ACP7770" s="60"/>
      <c r="ACQ7770" s="60"/>
      <c r="ACR7770" s="60"/>
      <c r="ACS7770" s="60"/>
      <c r="ACT7770" s="60"/>
      <c r="ACU7770" s="60"/>
      <c r="ACV7770" s="60"/>
      <c r="ACW7770" s="60"/>
      <c r="ACX7770" s="60"/>
      <c r="ACY7770" s="60">
        <v>0.97746728620686696</v>
      </c>
      <c r="ACZ7770" s="60"/>
      <c r="ADA7770" s="60"/>
      <c r="ADB7770" s="60"/>
      <c r="ADC7770" s="60"/>
      <c r="ADD7770" s="60"/>
      <c r="ADE7770" s="60"/>
    </row>
    <row r="7771" spans="760:785" x14ac:dyDescent="0.25">
      <c r="ACF7771" s="60"/>
      <c r="ACG7771" s="60"/>
      <c r="ACH7771" s="60"/>
      <c r="ACI7771" s="60"/>
      <c r="ACJ7771" s="60"/>
      <c r="ACK7771" s="60"/>
      <c r="ACL7771" s="60"/>
      <c r="ACM7771" s="60"/>
      <c r="ACN7771" s="60"/>
      <c r="ACO7771" s="60"/>
      <c r="ACP7771" s="60"/>
      <c r="ACQ7771" s="60"/>
      <c r="ACR7771" s="60"/>
      <c r="ACS7771" s="60"/>
      <c r="ACT7771" s="60"/>
      <c r="ACU7771" s="60"/>
      <c r="ACV7771" s="60"/>
      <c r="ACW7771" s="60"/>
      <c r="ACX7771" s="60"/>
      <c r="ACY7771" s="60">
        <v>0.977450586810655</v>
      </c>
      <c r="ACZ7771" s="60"/>
      <c r="ADA7771" s="60"/>
      <c r="ADB7771" s="60"/>
      <c r="ADC7771" s="60"/>
      <c r="ADD7771" s="60"/>
      <c r="ADE7771" s="60"/>
    </row>
    <row r="7772" spans="760:785" x14ac:dyDescent="0.25">
      <c r="ACF7772" s="60"/>
      <c r="ACG7772" s="60"/>
      <c r="ACH7772" s="60"/>
      <c r="ACI7772" s="60"/>
      <c r="ACJ7772" s="60"/>
      <c r="ACK7772" s="60"/>
      <c r="ACL7772" s="60"/>
      <c r="ACM7772" s="60"/>
      <c r="ACN7772" s="60"/>
      <c r="ACO7772" s="60"/>
      <c r="ACP7772" s="60"/>
      <c r="ACQ7772" s="60"/>
      <c r="ACR7772" s="60"/>
      <c r="ACS7772" s="60"/>
      <c r="ACT7772" s="60"/>
      <c r="ACU7772" s="60"/>
      <c r="ACV7772" s="60"/>
      <c r="ACW7772" s="60"/>
      <c r="ACX7772" s="60"/>
      <c r="ACY7772" s="60">
        <v>0.97744487630561705</v>
      </c>
      <c r="ACZ7772" s="60"/>
      <c r="ADA7772" s="60"/>
      <c r="ADB7772" s="60"/>
      <c r="ADC7772" s="60"/>
      <c r="ADD7772" s="60"/>
      <c r="ADE7772" s="60"/>
    </row>
    <row r="7773" spans="760:785" x14ac:dyDescent="0.25">
      <c r="ACF7773" s="60"/>
      <c r="ACG7773" s="60"/>
      <c r="ACH7773" s="60"/>
      <c r="ACI7773" s="60"/>
      <c r="ACJ7773" s="60"/>
      <c r="ACK7773" s="60"/>
      <c r="ACL7773" s="60"/>
      <c r="ACM7773" s="60"/>
      <c r="ACN7773" s="60"/>
      <c r="ACO7773" s="60"/>
      <c r="ACP7773" s="60"/>
      <c r="ACQ7773" s="60"/>
      <c r="ACR7773" s="60"/>
      <c r="ACS7773" s="60"/>
      <c r="ACT7773" s="60"/>
      <c r="ACU7773" s="60"/>
      <c r="ACV7773" s="60"/>
      <c r="ACW7773" s="60"/>
      <c r="ACX7773" s="60"/>
      <c r="ACY7773" s="60">
        <v>0.977444817908386</v>
      </c>
      <c r="ACZ7773" s="60"/>
      <c r="ADA7773" s="60"/>
      <c r="ADB7773" s="60"/>
      <c r="ADC7773" s="60"/>
      <c r="ADD7773" s="60"/>
      <c r="ADE7773" s="60"/>
    </row>
    <row r="7774" spans="760:785" x14ac:dyDescent="0.25">
      <c r="ACF7774" s="60"/>
      <c r="ACG7774" s="60"/>
      <c r="ACH7774" s="60"/>
      <c r="ACI7774" s="60"/>
      <c r="ACJ7774" s="60"/>
      <c r="ACK7774" s="60"/>
      <c r="ACL7774" s="60"/>
      <c r="ACM7774" s="60"/>
      <c r="ACN7774" s="60"/>
      <c r="ACO7774" s="60"/>
      <c r="ACP7774" s="60"/>
      <c r="ACQ7774" s="60"/>
      <c r="ACR7774" s="60"/>
      <c r="ACS7774" s="60"/>
      <c r="ACT7774" s="60"/>
      <c r="ACU7774" s="60"/>
      <c r="ACV7774" s="60"/>
      <c r="ACW7774" s="60"/>
      <c r="ACX7774" s="60"/>
      <c r="ACY7774" s="60">
        <v>0.97742984320691495</v>
      </c>
      <c r="ACZ7774" s="60"/>
      <c r="ADA7774" s="60"/>
      <c r="ADB7774" s="60"/>
      <c r="ADC7774" s="60"/>
      <c r="ADD7774" s="60"/>
      <c r="ADE7774" s="60"/>
    </row>
    <row r="7775" spans="760:785" x14ac:dyDescent="0.25">
      <c r="ACF7775" s="60"/>
      <c r="ACG7775" s="60"/>
      <c r="ACH7775" s="60"/>
      <c r="ACI7775" s="60"/>
      <c r="ACJ7775" s="60"/>
      <c r="ACK7775" s="60"/>
      <c r="ACL7775" s="60"/>
      <c r="ACM7775" s="60"/>
      <c r="ACN7775" s="60"/>
      <c r="ACO7775" s="60"/>
      <c r="ACP7775" s="60"/>
      <c r="ACQ7775" s="60"/>
      <c r="ACR7775" s="60"/>
      <c r="ACS7775" s="60"/>
      <c r="ACT7775" s="60"/>
      <c r="ACU7775" s="60"/>
      <c r="ACV7775" s="60"/>
      <c r="ACW7775" s="60"/>
      <c r="ACX7775" s="60"/>
      <c r="ACY7775" s="60">
        <v>0.97741938694525898</v>
      </c>
      <c r="ACZ7775" s="60"/>
      <c r="ADA7775" s="60"/>
      <c r="ADB7775" s="60"/>
      <c r="ADC7775" s="60"/>
      <c r="ADD7775" s="60"/>
      <c r="ADE7775" s="60"/>
    </row>
    <row r="7776" spans="760:785" x14ac:dyDescent="0.25">
      <c r="ACF7776" s="60"/>
      <c r="ACG7776" s="60"/>
      <c r="ACH7776" s="60"/>
      <c r="ACI7776" s="60"/>
      <c r="ACJ7776" s="60"/>
      <c r="ACK7776" s="60"/>
      <c r="ACL7776" s="60"/>
      <c r="ACM7776" s="60"/>
      <c r="ACN7776" s="60"/>
      <c r="ACO7776" s="60"/>
      <c r="ACP7776" s="60"/>
      <c r="ACQ7776" s="60"/>
      <c r="ACR7776" s="60"/>
      <c r="ACS7776" s="60"/>
      <c r="ACT7776" s="60"/>
      <c r="ACU7776" s="60"/>
      <c r="ACV7776" s="60"/>
      <c r="ACW7776" s="60"/>
      <c r="ACX7776" s="60"/>
      <c r="ACY7776" s="60">
        <v>0.97741153691128002</v>
      </c>
      <c r="ACZ7776" s="60"/>
      <c r="ADA7776" s="60"/>
      <c r="ADB7776" s="60"/>
      <c r="ADC7776" s="60"/>
      <c r="ADD7776" s="60"/>
      <c r="ADE7776" s="60"/>
    </row>
    <row r="7777" spans="760:785" x14ac:dyDescent="0.25">
      <c r="ACF7777" s="60"/>
      <c r="ACG7777" s="60"/>
      <c r="ACH7777" s="60"/>
      <c r="ACI7777" s="60"/>
      <c r="ACJ7777" s="60"/>
      <c r="ACK7777" s="60"/>
      <c r="ACL7777" s="60"/>
      <c r="ACM7777" s="60"/>
      <c r="ACN7777" s="60"/>
      <c r="ACO7777" s="60"/>
      <c r="ACP7777" s="60"/>
      <c r="ACQ7777" s="60"/>
      <c r="ACR7777" s="60"/>
      <c r="ACS7777" s="60"/>
      <c r="ACT7777" s="60"/>
      <c r="ACU7777" s="60"/>
      <c r="ACV7777" s="60"/>
      <c r="ACW7777" s="60"/>
      <c r="ACX7777" s="60"/>
      <c r="ACY7777" s="60">
        <v>0.97740269682801595</v>
      </c>
      <c r="ACZ7777" s="60"/>
      <c r="ADA7777" s="60"/>
      <c r="ADB7777" s="60"/>
      <c r="ADC7777" s="60"/>
      <c r="ADD7777" s="60"/>
      <c r="ADE7777" s="60"/>
    </row>
    <row r="7778" spans="760:785" x14ac:dyDescent="0.25">
      <c r="ACF7778" s="60"/>
      <c r="ACG7778" s="60"/>
      <c r="ACH7778" s="60"/>
      <c r="ACI7778" s="60"/>
      <c r="ACJ7778" s="60"/>
      <c r="ACK7778" s="60"/>
      <c r="ACL7778" s="60"/>
      <c r="ACM7778" s="60"/>
      <c r="ACN7778" s="60"/>
      <c r="ACO7778" s="60"/>
      <c r="ACP7778" s="60"/>
      <c r="ACQ7778" s="60"/>
      <c r="ACR7778" s="60"/>
      <c r="ACS7778" s="60"/>
      <c r="ACT7778" s="60"/>
      <c r="ACU7778" s="60"/>
      <c r="ACV7778" s="60"/>
      <c r="ACW7778" s="60"/>
      <c r="ACX7778" s="60"/>
      <c r="ACY7778" s="60">
        <v>0.97739970591139103</v>
      </c>
      <c r="ACZ7778" s="60"/>
      <c r="ADA7778" s="60"/>
      <c r="ADB7778" s="60"/>
      <c r="ADC7778" s="60"/>
      <c r="ADD7778" s="60"/>
      <c r="ADE7778" s="60"/>
    </row>
    <row r="7779" spans="760:785" x14ac:dyDescent="0.25">
      <c r="ACF7779" s="60"/>
      <c r="ACG7779" s="60"/>
      <c r="ACH7779" s="60"/>
      <c r="ACI7779" s="60"/>
      <c r="ACJ7779" s="60"/>
      <c r="ACK7779" s="60"/>
      <c r="ACL7779" s="60"/>
      <c r="ACM7779" s="60"/>
      <c r="ACN7779" s="60"/>
      <c r="ACO7779" s="60"/>
      <c r="ACP7779" s="60"/>
      <c r="ACQ7779" s="60"/>
      <c r="ACR7779" s="60"/>
      <c r="ACS7779" s="60"/>
      <c r="ACT7779" s="60"/>
      <c r="ACU7779" s="60"/>
      <c r="ACV7779" s="60"/>
      <c r="ACW7779" s="60"/>
      <c r="ACX7779" s="60"/>
      <c r="ACY7779" s="60">
        <v>0.97739432593573805</v>
      </c>
      <c r="ACZ7779" s="60"/>
      <c r="ADA7779" s="60"/>
      <c r="ADB7779" s="60"/>
      <c r="ADC7779" s="60"/>
      <c r="ADD7779" s="60"/>
      <c r="ADE7779" s="60"/>
    </row>
    <row r="7780" spans="760:785" x14ac:dyDescent="0.25">
      <c r="ACF7780" s="60"/>
      <c r="ACG7780" s="60"/>
      <c r="ACH7780" s="60"/>
      <c r="ACI7780" s="60"/>
      <c r="ACJ7780" s="60"/>
      <c r="ACK7780" s="60"/>
      <c r="ACL7780" s="60"/>
      <c r="ACM7780" s="60"/>
      <c r="ACN7780" s="60"/>
      <c r="ACO7780" s="60"/>
      <c r="ACP7780" s="60"/>
      <c r="ACQ7780" s="60"/>
      <c r="ACR7780" s="60"/>
      <c r="ACS7780" s="60"/>
      <c r="ACT7780" s="60"/>
      <c r="ACU7780" s="60"/>
      <c r="ACV7780" s="60"/>
      <c r="ACW7780" s="60"/>
      <c r="ACX7780" s="60"/>
      <c r="ACY7780" s="60">
        <v>0.97738459759381902</v>
      </c>
      <c r="ACZ7780" s="60"/>
      <c r="ADA7780" s="60"/>
      <c r="ADB7780" s="60"/>
      <c r="ADC7780" s="60"/>
      <c r="ADD7780" s="60"/>
      <c r="ADE7780" s="60"/>
    </row>
    <row r="7781" spans="760:785" x14ac:dyDescent="0.25">
      <c r="ACF7781" s="60"/>
      <c r="ACG7781" s="60"/>
      <c r="ACH7781" s="60"/>
      <c r="ACI7781" s="60"/>
      <c r="ACJ7781" s="60"/>
      <c r="ACK7781" s="60"/>
      <c r="ACL7781" s="60"/>
      <c r="ACM7781" s="60"/>
      <c r="ACN7781" s="60"/>
      <c r="ACO7781" s="60"/>
      <c r="ACP7781" s="60"/>
      <c r="ACQ7781" s="60"/>
      <c r="ACR7781" s="60"/>
      <c r="ACS7781" s="60"/>
      <c r="ACT7781" s="60"/>
      <c r="ACU7781" s="60"/>
      <c r="ACV7781" s="60"/>
      <c r="ACW7781" s="60"/>
      <c r="ACX7781" s="60"/>
      <c r="ACY7781" s="60">
        <v>0.97737924222118899</v>
      </c>
      <c r="ACZ7781" s="60"/>
      <c r="ADA7781" s="60"/>
      <c r="ADB7781" s="60"/>
      <c r="ADC7781" s="60"/>
      <c r="ADD7781" s="60"/>
      <c r="ADE7781" s="60"/>
    </row>
    <row r="7782" spans="760:785" x14ac:dyDescent="0.25">
      <c r="ACF7782" s="60"/>
      <c r="ACG7782" s="60"/>
      <c r="ACH7782" s="60"/>
      <c r="ACI7782" s="60"/>
      <c r="ACJ7782" s="60"/>
      <c r="ACK7782" s="60"/>
      <c r="ACL7782" s="60"/>
      <c r="ACM7782" s="60"/>
      <c r="ACN7782" s="60"/>
      <c r="ACO7782" s="60"/>
      <c r="ACP7782" s="60"/>
      <c r="ACQ7782" s="60"/>
      <c r="ACR7782" s="60"/>
      <c r="ACS7782" s="60"/>
      <c r="ACT7782" s="60"/>
      <c r="ACU7782" s="60"/>
      <c r="ACV7782" s="60"/>
      <c r="ACW7782" s="60"/>
      <c r="ACX7782" s="60"/>
      <c r="ACY7782" s="60">
        <v>0.97737131673352995</v>
      </c>
      <c r="ACZ7782" s="60"/>
      <c r="ADA7782" s="60"/>
      <c r="ADB7782" s="60"/>
      <c r="ADC7782" s="60"/>
      <c r="ADD7782" s="60"/>
      <c r="ADE7782" s="60"/>
    </row>
    <row r="7783" spans="760:785" x14ac:dyDescent="0.25">
      <c r="ACF7783" s="60"/>
      <c r="ACG7783" s="60"/>
      <c r="ACH7783" s="60"/>
      <c r="ACI7783" s="60"/>
      <c r="ACJ7783" s="60"/>
      <c r="ACK7783" s="60"/>
      <c r="ACL7783" s="60"/>
      <c r="ACM7783" s="60"/>
      <c r="ACN7783" s="60"/>
      <c r="ACO7783" s="60"/>
      <c r="ACP7783" s="60"/>
      <c r="ACQ7783" s="60"/>
      <c r="ACR7783" s="60"/>
      <c r="ACS7783" s="60"/>
      <c r="ACT7783" s="60"/>
      <c r="ACU7783" s="60"/>
      <c r="ACV7783" s="60"/>
      <c r="ACW7783" s="60"/>
      <c r="ACX7783" s="60"/>
      <c r="ACY7783" s="60">
        <v>0.97734931591171204</v>
      </c>
      <c r="ACZ7783" s="60"/>
      <c r="ADA7783" s="60"/>
      <c r="ADB7783" s="60"/>
      <c r="ADC7783" s="60"/>
      <c r="ADD7783" s="60"/>
      <c r="ADE7783" s="60"/>
    </row>
    <row r="7784" spans="760:785" x14ac:dyDescent="0.25">
      <c r="ACF7784" s="60"/>
      <c r="ACG7784" s="60"/>
      <c r="ACH7784" s="60"/>
      <c r="ACI7784" s="60"/>
      <c r="ACJ7784" s="60"/>
      <c r="ACK7784" s="60"/>
      <c r="ACL7784" s="60"/>
      <c r="ACM7784" s="60"/>
      <c r="ACN7784" s="60"/>
      <c r="ACO7784" s="60"/>
      <c r="ACP7784" s="60"/>
      <c r="ACQ7784" s="60"/>
      <c r="ACR7784" s="60"/>
      <c r="ACS7784" s="60"/>
      <c r="ACT7784" s="60"/>
      <c r="ACU7784" s="60"/>
      <c r="ACV7784" s="60"/>
      <c r="ACW7784" s="60"/>
      <c r="ACX7784" s="60"/>
      <c r="ACY7784" s="60">
        <v>0.977342338401472</v>
      </c>
      <c r="ACZ7784" s="60"/>
      <c r="ADA7784" s="60"/>
      <c r="ADB7784" s="60"/>
      <c r="ADC7784" s="60"/>
      <c r="ADD7784" s="60"/>
      <c r="ADE7784" s="60"/>
    </row>
    <row r="7785" spans="760:785" x14ac:dyDescent="0.25">
      <c r="ACF7785" s="60"/>
      <c r="ACG7785" s="60"/>
      <c r="ACH7785" s="60"/>
      <c r="ACI7785" s="60"/>
      <c r="ACJ7785" s="60"/>
      <c r="ACK7785" s="60"/>
      <c r="ACL7785" s="60"/>
      <c r="ACM7785" s="60"/>
      <c r="ACN7785" s="60"/>
      <c r="ACO7785" s="60"/>
      <c r="ACP7785" s="60"/>
      <c r="ACQ7785" s="60"/>
      <c r="ACR7785" s="60"/>
      <c r="ACS7785" s="60"/>
      <c r="ACT7785" s="60"/>
      <c r="ACU7785" s="60"/>
      <c r="ACV7785" s="60"/>
      <c r="ACW7785" s="60"/>
      <c r="ACX7785" s="60"/>
      <c r="ACY7785" s="60">
        <v>0.97733685586665897</v>
      </c>
      <c r="ACZ7785" s="60"/>
      <c r="ADA7785" s="60"/>
      <c r="ADB7785" s="60"/>
      <c r="ADC7785" s="60"/>
      <c r="ADD7785" s="60"/>
      <c r="ADE7785" s="60"/>
    </row>
    <row r="7786" spans="760:785" x14ac:dyDescent="0.25">
      <c r="ACF7786" s="60"/>
      <c r="ACG7786" s="60"/>
      <c r="ACH7786" s="60"/>
      <c r="ACI7786" s="60"/>
      <c r="ACJ7786" s="60"/>
      <c r="ACK7786" s="60"/>
      <c r="ACL7786" s="60"/>
      <c r="ACM7786" s="60"/>
      <c r="ACN7786" s="60"/>
      <c r="ACO7786" s="60"/>
      <c r="ACP7786" s="60"/>
      <c r="ACQ7786" s="60"/>
      <c r="ACR7786" s="60"/>
      <c r="ACS7786" s="60"/>
      <c r="ACT7786" s="60"/>
      <c r="ACU7786" s="60"/>
      <c r="ACV7786" s="60"/>
      <c r="ACW7786" s="60"/>
      <c r="ACX7786" s="60"/>
      <c r="ACY7786" s="60">
        <v>0.97732551355686403</v>
      </c>
      <c r="ACZ7786" s="60"/>
      <c r="ADA7786" s="60"/>
      <c r="ADB7786" s="60"/>
      <c r="ADC7786" s="60"/>
      <c r="ADD7786" s="60"/>
      <c r="ADE7786" s="60"/>
    </row>
    <row r="7787" spans="760:785" x14ac:dyDescent="0.25">
      <c r="ACF7787" s="60"/>
      <c r="ACG7787" s="60"/>
      <c r="ACH7787" s="60"/>
      <c r="ACI7787" s="60"/>
      <c r="ACJ7787" s="60"/>
      <c r="ACK7787" s="60"/>
      <c r="ACL7787" s="60"/>
      <c r="ACM7787" s="60"/>
      <c r="ACN7787" s="60"/>
      <c r="ACO7787" s="60"/>
      <c r="ACP7787" s="60"/>
      <c r="ACQ7787" s="60"/>
      <c r="ACR7787" s="60"/>
      <c r="ACS7787" s="60"/>
      <c r="ACT7787" s="60"/>
      <c r="ACU7787" s="60"/>
      <c r="ACV7787" s="60"/>
      <c r="ACW7787" s="60"/>
      <c r="ACX7787" s="60"/>
      <c r="ACY7787" s="60">
        <v>0.97732254445244404</v>
      </c>
      <c r="ACZ7787" s="60"/>
      <c r="ADA7787" s="60"/>
      <c r="ADB7787" s="60"/>
      <c r="ADC7787" s="60"/>
      <c r="ADD7787" s="60"/>
      <c r="ADE7787" s="60"/>
    </row>
    <row r="7788" spans="760:785" x14ac:dyDescent="0.25">
      <c r="ACF7788" s="60"/>
      <c r="ACG7788" s="60"/>
      <c r="ACH7788" s="60"/>
      <c r="ACI7788" s="60"/>
      <c r="ACJ7788" s="60"/>
      <c r="ACK7788" s="60"/>
      <c r="ACL7788" s="60"/>
      <c r="ACM7788" s="60"/>
      <c r="ACN7788" s="60"/>
      <c r="ACO7788" s="60"/>
      <c r="ACP7788" s="60"/>
      <c r="ACQ7788" s="60"/>
      <c r="ACR7788" s="60"/>
      <c r="ACS7788" s="60"/>
      <c r="ACT7788" s="60"/>
      <c r="ACU7788" s="60"/>
      <c r="ACV7788" s="60"/>
      <c r="ACW7788" s="60"/>
      <c r="ACX7788" s="60"/>
      <c r="ACY7788" s="60">
        <v>0.97730329098919599</v>
      </c>
      <c r="ACZ7788" s="60"/>
      <c r="ADA7788" s="60"/>
      <c r="ADB7788" s="60"/>
      <c r="ADC7788" s="60"/>
      <c r="ADD7788" s="60"/>
      <c r="ADE7788" s="60"/>
    </row>
    <row r="7789" spans="760:785" x14ac:dyDescent="0.25">
      <c r="ACF7789" s="60"/>
      <c r="ACG7789" s="60"/>
      <c r="ACH7789" s="60"/>
      <c r="ACI7789" s="60"/>
      <c r="ACJ7789" s="60"/>
      <c r="ACK7789" s="60"/>
      <c r="ACL7789" s="60"/>
      <c r="ACM7789" s="60"/>
      <c r="ACN7789" s="60"/>
      <c r="ACO7789" s="60"/>
      <c r="ACP7789" s="60"/>
      <c r="ACQ7789" s="60"/>
      <c r="ACR7789" s="60"/>
      <c r="ACS7789" s="60"/>
      <c r="ACT7789" s="60"/>
      <c r="ACU7789" s="60"/>
      <c r="ACV7789" s="60"/>
      <c r="ACW7789" s="60"/>
      <c r="ACX7789" s="60"/>
      <c r="ACY7789" s="60">
        <v>0.97729561590580505</v>
      </c>
      <c r="ACZ7789" s="60"/>
      <c r="ADA7789" s="60"/>
      <c r="ADB7789" s="60"/>
      <c r="ADC7789" s="60"/>
      <c r="ADD7789" s="60"/>
      <c r="ADE7789" s="60"/>
    </row>
    <row r="7790" spans="760:785" x14ac:dyDescent="0.25">
      <c r="ACF7790" s="60"/>
      <c r="ACG7790" s="60"/>
      <c r="ACH7790" s="60"/>
      <c r="ACI7790" s="60"/>
      <c r="ACJ7790" s="60"/>
      <c r="ACK7790" s="60"/>
      <c r="ACL7790" s="60"/>
      <c r="ACM7790" s="60"/>
      <c r="ACN7790" s="60"/>
      <c r="ACO7790" s="60"/>
      <c r="ACP7790" s="60"/>
      <c r="ACQ7790" s="60"/>
      <c r="ACR7790" s="60"/>
      <c r="ACS7790" s="60"/>
      <c r="ACT7790" s="60"/>
      <c r="ACU7790" s="60"/>
      <c r="ACV7790" s="60"/>
      <c r="ACW7790" s="60"/>
      <c r="ACX7790" s="60"/>
      <c r="ACY7790" s="60">
        <v>0.977292294190654</v>
      </c>
      <c r="ACZ7790" s="60"/>
      <c r="ADA7790" s="60"/>
      <c r="ADB7790" s="60"/>
      <c r="ADC7790" s="60"/>
      <c r="ADD7790" s="60"/>
      <c r="ADE7790" s="60"/>
    </row>
    <row r="7791" spans="760:785" x14ac:dyDescent="0.25">
      <c r="ACF7791" s="60"/>
      <c r="ACG7791" s="60"/>
      <c r="ACH7791" s="60"/>
      <c r="ACI7791" s="60"/>
      <c r="ACJ7791" s="60"/>
      <c r="ACK7791" s="60"/>
      <c r="ACL7791" s="60"/>
      <c r="ACM7791" s="60"/>
      <c r="ACN7791" s="60"/>
      <c r="ACO7791" s="60"/>
      <c r="ACP7791" s="60"/>
      <c r="ACQ7791" s="60"/>
      <c r="ACR7791" s="60"/>
      <c r="ACS7791" s="60"/>
      <c r="ACT7791" s="60"/>
      <c r="ACU7791" s="60"/>
      <c r="ACV7791" s="60"/>
      <c r="ACW7791" s="60"/>
      <c r="ACX7791" s="60"/>
      <c r="ACY7791" s="60">
        <v>0.97728968178155196</v>
      </c>
      <c r="ACZ7791" s="60"/>
      <c r="ADA7791" s="60"/>
      <c r="ADB7791" s="60"/>
      <c r="ADC7791" s="60"/>
      <c r="ADD7791" s="60"/>
      <c r="ADE7791" s="60"/>
    </row>
    <row r="7792" spans="760:785" x14ac:dyDescent="0.25">
      <c r="ACF7792" s="60"/>
      <c r="ACG7792" s="60"/>
      <c r="ACH7792" s="60"/>
      <c r="ACI7792" s="60"/>
      <c r="ACJ7792" s="60"/>
      <c r="ACK7792" s="60"/>
      <c r="ACL7792" s="60"/>
      <c r="ACM7792" s="60"/>
      <c r="ACN7792" s="60"/>
      <c r="ACO7792" s="60"/>
      <c r="ACP7792" s="60"/>
      <c r="ACQ7792" s="60"/>
      <c r="ACR7792" s="60"/>
      <c r="ACS7792" s="60"/>
      <c r="ACT7792" s="60"/>
      <c r="ACU7792" s="60"/>
      <c r="ACV7792" s="60"/>
      <c r="ACW7792" s="60"/>
      <c r="ACX7792" s="60"/>
      <c r="ACY7792" s="60">
        <v>0.97728546259070004</v>
      </c>
      <c r="ACZ7792" s="60"/>
      <c r="ADA7792" s="60"/>
      <c r="ADB7792" s="60"/>
      <c r="ADC7792" s="60"/>
      <c r="ADD7792" s="60"/>
      <c r="ADE7792" s="60"/>
    </row>
    <row r="7793" spans="760:785" x14ac:dyDescent="0.25">
      <c r="ACF7793" s="60"/>
      <c r="ACG7793" s="60"/>
      <c r="ACH7793" s="60"/>
      <c r="ACI7793" s="60"/>
      <c r="ACJ7793" s="60"/>
      <c r="ACK7793" s="60"/>
      <c r="ACL7793" s="60"/>
      <c r="ACM7793" s="60"/>
      <c r="ACN7793" s="60"/>
      <c r="ACO7793" s="60"/>
      <c r="ACP7793" s="60"/>
      <c r="ACQ7793" s="60"/>
      <c r="ACR7793" s="60"/>
      <c r="ACS7793" s="60"/>
      <c r="ACT7793" s="60"/>
      <c r="ACU7793" s="60"/>
      <c r="ACV7793" s="60"/>
      <c r="ACW7793" s="60"/>
      <c r="ACX7793" s="60"/>
      <c r="ACY7793" s="60">
        <v>0.97727747753945104</v>
      </c>
      <c r="ACZ7793" s="60"/>
      <c r="ADA7793" s="60"/>
      <c r="ADB7793" s="60"/>
      <c r="ADC7793" s="60"/>
      <c r="ADD7793" s="60"/>
      <c r="ADE7793" s="60"/>
    </row>
    <row r="7794" spans="760:785" x14ac:dyDescent="0.25">
      <c r="ACF7794" s="60"/>
      <c r="ACG7794" s="60"/>
      <c r="ACH7794" s="60"/>
      <c r="ACI7794" s="60"/>
      <c r="ACJ7794" s="60"/>
      <c r="ACK7794" s="60"/>
      <c r="ACL7794" s="60"/>
      <c r="ACM7794" s="60"/>
      <c r="ACN7794" s="60"/>
      <c r="ACO7794" s="60"/>
      <c r="ACP7794" s="60"/>
      <c r="ACQ7794" s="60"/>
      <c r="ACR7794" s="60"/>
      <c r="ACS7794" s="60"/>
      <c r="ACT7794" s="60"/>
      <c r="ACU7794" s="60"/>
      <c r="ACV7794" s="60"/>
      <c r="ACW7794" s="60"/>
      <c r="ACX7794" s="60"/>
      <c r="ACY7794" s="60">
        <v>0.97726837164357105</v>
      </c>
      <c r="ACZ7794" s="60"/>
      <c r="ADA7794" s="60"/>
      <c r="ADB7794" s="60"/>
      <c r="ADC7794" s="60"/>
      <c r="ADD7794" s="60"/>
      <c r="ADE7794" s="60"/>
    </row>
    <row r="7795" spans="760:785" x14ac:dyDescent="0.25">
      <c r="ACF7795" s="60"/>
      <c r="ACG7795" s="60"/>
      <c r="ACH7795" s="60"/>
      <c r="ACI7795" s="60"/>
      <c r="ACJ7795" s="60"/>
      <c r="ACK7795" s="60"/>
      <c r="ACL7795" s="60"/>
      <c r="ACM7795" s="60"/>
      <c r="ACN7795" s="60"/>
      <c r="ACO7795" s="60"/>
      <c r="ACP7795" s="60"/>
      <c r="ACQ7795" s="60"/>
      <c r="ACR7795" s="60"/>
      <c r="ACS7795" s="60"/>
      <c r="ACT7795" s="60"/>
      <c r="ACU7795" s="60"/>
      <c r="ACV7795" s="60"/>
      <c r="ACW7795" s="60"/>
      <c r="ACX7795" s="60"/>
      <c r="ACY7795" s="60">
        <v>0.97726176465845405</v>
      </c>
      <c r="ACZ7795" s="60"/>
      <c r="ADA7795" s="60"/>
      <c r="ADB7795" s="60"/>
      <c r="ADC7795" s="60"/>
      <c r="ADD7795" s="60"/>
      <c r="ADE7795" s="60"/>
    </row>
    <row r="7796" spans="760:785" x14ac:dyDescent="0.25">
      <c r="ACF7796" s="60"/>
      <c r="ACG7796" s="60"/>
      <c r="ACH7796" s="60"/>
      <c r="ACI7796" s="60"/>
      <c r="ACJ7796" s="60"/>
      <c r="ACK7796" s="60"/>
      <c r="ACL7796" s="60"/>
      <c r="ACM7796" s="60"/>
      <c r="ACN7796" s="60"/>
      <c r="ACO7796" s="60"/>
      <c r="ACP7796" s="60"/>
      <c r="ACQ7796" s="60"/>
      <c r="ACR7796" s="60"/>
      <c r="ACS7796" s="60"/>
      <c r="ACT7796" s="60"/>
      <c r="ACU7796" s="60"/>
      <c r="ACV7796" s="60"/>
      <c r="ACW7796" s="60"/>
      <c r="ACX7796" s="60"/>
      <c r="ACY7796" s="60">
        <v>0.97725569817139202</v>
      </c>
      <c r="ACZ7796" s="60"/>
      <c r="ADA7796" s="60"/>
      <c r="ADB7796" s="60"/>
      <c r="ADC7796" s="60"/>
      <c r="ADD7796" s="60"/>
      <c r="ADE7796" s="60"/>
    </row>
    <row r="7797" spans="760:785" x14ac:dyDescent="0.25">
      <c r="ACF7797" s="60"/>
      <c r="ACG7797" s="60"/>
      <c r="ACH7797" s="60"/>
      <c r="ACI7797" s="60"/>
      <c r="ACJ7797" s="60"/>
      <c r="ACK7797" s="60"/>
      <c r="ACL7797" s="60"/>
      <c r="ACM7797" s="60"/>
      <c r="ACN7797" s="60"/>
      <c r="ACO7797" s="60"/>
      <c r="ACP7797" s="60"/>
      <c r="ACQ7797" s="60"/>
      <c r="ACR7797" s="60"/>
      <c r="ACS7797" s="60"/>
      <c r="ACT7797" s="60"/>
      <c r="ACU7797" s="60"/>
      <c r="ACV7797" s="60"/>
      <c r="ACW7797" s="60"/>
      <c r="ACX7797" s="60"/>
      <c r="ACY7797" s="60">
        <v>0.977253708720625</v>
      </c>
      <c r="ACZ7797" s="60"/>
      <c r="ADA7797" s="60"/>
      <c r="ADB7797" s="60"/>
      <c r="ADC7797" s="60"/>
      <c r="ADD7797" s="60"/>
      <c r="ADE7797" s="60"/>
    </row>
    <row r="7798" spans="760:785" x14ac:dyDescent="0.25">
      <c r="ACF7798" s="60"/>
      <c r="ACG7798" s="60"/>
      <c r="ACH7798" s="60"/>
      <c r="ACI7798" s="60"/>
      <c r="ACJ7798" s="60"/>
      <c r="ACK7798" s="60"/>
      <c r="ACL7798" s="60"/>
      <c r="ACM7798" s="60"/>
      <c r="ACN7798" s="60"/>
      <c r="ACO7798" s="60"/>
      <c r="ACP7798" s="60"/>
      <c r="ACQ7798" s="60"/>
      <c r="ACR7798" s="60"/>
      <c r="ACS7798" s="60"/>
      <c r="ACT7798" s="60"/>
      <c r="ACU7798" s="60"/>
      <c r="ACV7798" s="60"/>
      <c r="ACW7798" s="60"/>
      <c r="ACX7798" s="60"/>
      <c r="ACY7798" s="60">
        <v>0.97723743114234796</v>
      </c>
      <c r="ACZ7798" s="60"/>
      <c r="ADA7798" s="60"/>
      <c r="ADB7798" s="60"/>
      <c r="ADC7798" s="60"/>
      <c r="ADD7798" s="60"/>
      <c r="ADE7798" s="60"/>
    </row>
    <row r="7799" spans="760:785" x14ac:dyDescent="0.25">
      <c r="ACF7799" s="60"/>
      <c r="ACG7799" s="60"/>
      <c r="ACH7799" s="60"/>
      <c r="ACI7799" s="60"/>
      <c r="ACJ7799" s="60"/>
      <c r="ACK7799" s="60"/>
      <c r="ACL7799" s="60"/>
      <c r="ACM7799" s="60"/>
      <c r="ACN7799" s="60"/>
      <c r="ACO7799" s="60"/>
      <c r="ACP7799" s="60"/>
      <c r="ACQ7799" s="60"/>
      <c r="ACR7799" s="60"/>
      <c r="ACS7799" s="60"/>
      <c r="ACT7799" s="60"/>
      <c r="ACU7799" s="60"/>
      <c r="ACV7799" s="60"/>
      <c r="ACW7799" s="60"/>
      <c r="ACX7799" s="60"/>
      <c r="ACY7799" s="60">
        <v>0.97723341805730501</v>
      </c>
      <c r="ACZ7799" s="60"/>
      <c r="ADA7799" s="60"/>
      <c r="ADB7799" s="60"/>
      <c r="ADC7799" s="60"/>
      <c r="ADD7799" s="60"/>
      <c r="ADE7799" s="60"/>
    </row>
    <row r="7800" spans="760:785" x14ac:dyDescent="0.25">
      <c r="ACF7800" s="60"/>
      <c r="ACG7800" s="60"/>
      <c r="ACH7800" s="60"/>
      <c r="ACI7800" s="60"/>
      <c r="ACJ7800" s="60"/>
      <c r="ACK7800" s="60"/>
      <c r="ACL7800" s="60"/>
      <c r="ACM7800" s="60"/>
      <c r="ACN7800" s="60"/>
      <c r="ACO7800" s="60"/>
      <c r="ACP7800" s="60"/>
      <c r="ACQ7800" s="60"/>
      <c r="ACR7800" s="60"/>
      <c r="ACS7800" s="60"/>
      <c r="ACT7800" s="60"/>
      <c r="ACU7800" s="60"/>
      <c r="ACV7800" s="60"/>
      <c r="ACW7800" s="60"/>
      <c r="ACX7800" s="60"/>
      <c r="ACY7800" s="60">
        <v>0.97723135806374295</v>
      </c>
      <c r="ACZ7800" s="60"/>
      <c r="ADA7800" s="60"/>
      <c r="ADB7800" s="60"/>
      <c r="ADC7800" s="60"/>
      <c r="ADD7800" s="60"/>
      <c r="ADE7800" s="60"/>
    </row>
    <row r="7801" spans="760:785" x14ac:dyDescent="0.25">
      <c r="ACF7801" s="60"/>
      <c r="ACG7801" s="60"/>
      <c r="ACH7801" s="60"/>
      <c r="ACI7801" s="60"/>
      <c r="ACJ7801" s="60"/>
      <c r="ACK7801" s="60"/>
      <c r="ACL7801" s="60"/>
      <c r="ACM7801" s="60"/>
      <c r="ACN7801" s="60"/>
      <c r="ACO7801" s="60"/>
      <c r="ACP7801" s="60"/>
      <c r="ACQ7801" s="60"/>
      <c r="ACR7801" s="60"/>
      <c r="ACS7801" s="60"/>
      <c r="ACT7801" s="60"/>
      <c r="ACU7801" s="60"/>
      <c r="ACV7801" s="60"/>
      <c r="ACW7801" s="60"/>
      <c r="ACX7801" s="60"/>
      <c r="ACY7801" s="60">
        <v>0.977219545242899</v>
      </c>
      <c r="ACZ7801" s="60"/>
      <c r="ADA7801" s="60"/>
      <c r="ADB7801" s="60"/>
      <c r="ADC7801" s="60"/>
      <c r="ADD7801" s="60"/>
      <c r="ADE7801" s="60"/>
    </row>
    <row r="7802" spans="760:785" x14ac:dyDescent="0.25">
      <c r="ACF7802" s="60"/>
      <c r="ACG7802" s="60"/>
      <c r="ACH7802" s="60"/>
      <c r="ACI7802" s="60"/>
      <c r="ACJ7802" s="60"/>
      <c r="ACK7802" s="60"/>
      <c r="ACL7802" s="60"/>
      <c r="ACM7802" s="60"/>
      <c r="ACN7802" s="60"/>
      <c r="ACO7802" s="60"/>
      <c r="ACP7802" s="60"/>
      <c r="ACQ7802" s="60"/>
      <c r="ACR7802" s="60"/>
      <c r="ACS7802" s="60"/>
      <c r="ACT7802" s="60"/>
      <c r="ACU7802" s="60"/>
      <c r="ACV7802" s="60"/>
      <c r="ACW7802" s="60"/>
      <c r="ACX7802" s="60"/>
      <c r="ACY7802" s="60">
        <v>0.97721692953499995</v>
      </c>
      <c r="ACZ7802" s="60"/>
      <c r="ADA7802" s="60"/>
      <c r="ADB7802" s="60"/>
      <c r="ADC7802" s="60"/>
      <c r="ADD7802" s="60"/>
      <c r="ADE7802" s="60"/>
    </row>
    <row r="7803" spans="760:785" x14ac:dyDescent="0.25">
      <c r="ACF7803" s="60"/>
      <c r="ACG7803" s="60"/>
      <c r="ACH7803" s="60"/>
      <c r="ACI7803" s="60"/>
      <c r="ACJ7803" s="60"/>
      <c r="ACK7803" s="60"/>
      <c r="ACL7803" s="60"/>
      <c r="ACM7803" s="60"/>
      <c r="ACN7803" s="60"/>
      <c r="ACO7803" s="60"/>
      <c r="ACP7803" s="60"/>
      <c r="ACQ7803" s="60"/>
      <c r="ACR7803" s="60"/>
      <c r="ACS7803" s="60"/>
      <c r="ACT7803" s="60"/>
      <c r="ACU7803" s="60"/>
      <c r="ACV7803" s="60"/>
      <c r="ACW7803" s="60"/>
      <c r="ACX7803" s="60"/>
      <c r="ACY7803" s="60">
        <v>0.97721464498435895</v>
      </c>
      <c r="ACZ7803" s="60"/>
      <c r="ADA7803" s="60"/>
      <c r="ADB7803" s="60"/>
      <c r="ADC7803" s="60"/>
      <c r="ADD7803" s="60"/>
      <c r="ADE7803" s="60"/>
    </row>
    <row r="7804" spans="760:785" x14ac:dyDescent="0.25">
      <c r="ACF7804" s="60"/>
      <c r="ACG7804" s="60"/>
      <c r="ACH7804" s="60"/>
      <c r="ACI7804" s="60"/>
      <c r="ACJ7804" s="60"/>
      <c r="ACK7804" s="60"/>
      <c r="ACL7804" s="60"/>
      <c r="ACM7804" s="60"/>
      <c r="ACN7804" s="60"/>
      <c r="ACO7804" s="60"/>
      <c r="ACP7804" s="60"/>
      <c r="ACQ7804" s="60"/>
      <c r="ACR7804" s="60"/>
      <c r="ACS7804" s="60"/>
      <c r="ACT7804" s="60"/>
      <c r="ACU7804" s="60"/>
      <c r="ACV7804" s="60"/>
      <c r="ACW7804" s="60"/>
      <c r="ACX7804" s="60"/>
      <c r="ACY7804" s="60">
        <v>0.97721003114391802</v>
      </c>
      <c r="ACZ7804" s="60"/>
      <c r="ADA7804" s="60"/>
      <c r="ADB7804" s="60"/>
      <c r="ADC7804" s="60"/>
      <c r="ADD7804" s="60"/>
      <c r="ADE7804" s="60"/>
    </row>
    <row r="7805" spans="760:785" x14ac:dyDescent="0.25">
      <c r="ACF7805" s="60"/>
      <c r="ACG7805" s="60"/>
      <c r="ACH7805" s="60"/>
      <c r="ACI7805" s="60"/>
      <c r="ACJ7805" s="60"/>
      <c r="ACK7805" s="60"/>
      <c r="ACL7805" s="60"/>
      <c r="ACM7805" s="60"/>
      <c r="ACN7805" s="60"/>
      <c r="ACO7805" s="60"/>
      <c r="ACP7805" s="60"/>
      <c r="ACQ7805" s="60"/>
      <c r="ACR7805" s="60"/>
      <c r="ACS7805" s="60"/>
      <c r="ACT7805" s="60"/>
      <c r="ACU7805" s="60"/>
      <c r="ACV7805" s="60"/>
      <c r="ACW7805" s="60"/>
      <c r="ACX7805" s="60"/>
      <c r="ACY7805" s="60">
        <v>0.97719580998265199</v>
      </c>
      <c r="ACZ7805" s="60"/>
      <c r="ADA7805" s="60"/>
      <c r="ADB7805" s="60"/>
      <c r="ADC7805" s="60"/>
      <c r="ADD7805" s="60"/>
      <c r="ADE7805" s="60"/>
    </row>
    <row r="7806" spans="760:785" x14ac:dyDescent="0.25">
      <c r="ACF7806" s="60"/>
      <c r="ACG7806" s="60"/>
      <c r="ACH7806" s="60"/>
      <c r="ACI7806" s="60"/>
      <c r="ACJ7806" s="60"/>
      <c r="ACK7806" s="60"/>
      <c r="ACL7806" s="60"/>
      <c r="ACM7806" s="60"/>
      <c r="ACN7806" s="60"/>
      <c r="ACO7806" s="60"/>
      <c r="ACP7806" s="60"/>
      <c r="ACQ7806" s="60"/>
      <c r="ACR7806" s="60"/>
      <c r="ACS7806" s="60"/>
      <c r="ACT7806" s="60"/>
      <c r="ACU7806" s="60"/>
      <c r="ACV7806" s="60"/>
      <c r="ACW7806" s="60"/>
      <c r="ACX7806" s="60"/>
      <c r="ACY7806" s="60">
        <v>0.97718345981252197</v>
      </c>
      <c r="ACZ7806" s="60"/>
      <c r="ADA7806" s="60"/>
      <c r="ADB7806" s="60"/>
      <c r="ADC7806" s="60"/>
      <c r="ADD7806" s="60"/>
      <c r="ADE7806" s="60"/>
    </row>
    <row r="7807" spans="760:785" x14ac:dyDescent="0.25">
      <c r="ACF7807" s="60"/>
      <c r="ACG7807" s="60"/>
      <c r="ACH7807" s="60"/>
      <c r="ACI7807" s="60"/>
      <c r="ACJ7807" s="60"/>
      <c r="ACK7807" s="60"/>
      <c r="ACL7807" s="60"/>
      <c r="ACM7807" s="60"/>
      <c r="ACN7807" s="60"/>
      <c r="ACO7807" s="60"/>
      <c r="ACP7807" s="60"/>
      <c r="ACQ7807" s="60"/>
      <c r="ACR7807" s="60"/>
      <c r="ACS7807" s="60"/>
      <c r="ACT7807" s="60"/>
      <c r="ACU7807" s="60"/>
      <c r="ACV7807" s="60"/>
      <c r="ACW7807" s="60"/>
      <c r="ACX7807" s="60"/>
      <c r="ACY7807" s="60">
        <v>0.97717532482786296</v>
      </c>
      <c r="ACZ7807" s="60"/>
      <c r="ADA7807" s="60"/>
      <c r="ADB7807" s="60"/>
      <c r="ADC7807" s="60"/>
      <c r="ADD7807" s="60"/>
      <c r="ADE7807" s="60"/>
    </row>
    <row r="7808" spans="760:785" x14ac:dyDescent="0.25">
      <c r="ACF7808" s="60"/>
      <c r="ACG7808" s="60"/>
      <c r="ACH7808" s="60"/>
      <c r="ACI7808" s="60"/>
      <c r="ACJ7808" s="60"/>
      <c r="ACK7808" s="60"/>
      <c r="ACL7808" s="60"/>
      <c r="ACM7808" s="60"/>
      <c r="ACN7808" s="60"/>
      <c r="ACO7808" s="60"/>
      <c r="ACP7808" s="60"/>
      <c r="ACQ7808" s="60"/>
      <c r="ACR7808" s="60"/>
      <c r="ACS7808" s="60"/>
      <c r="ACT7808" s="60"/>
      <c r="ACU7808" s="60"/>
      <c r="ACV7808" s="60"/>
      <c r="ACW7808" s="60"/>
      <c r="ACX7808" s="60"/>
      <c r="ACY7808" s="60">
        <v>0.97717422032094703</v>
      </c>
      <c r="ACZ7808" s="60"/>
      <c r="ADA7808" s="60"/>
      <c r="ADB7808" s="60"/>
      <c r="ADC7808" s="60"/>
      <c r="ADD7808" s="60"/>
      <c r="ADE7808" s="60"/>
    </row>
    <row r="7809" spans="760:785" x14ac:dyDescent="0.25">
      <c r="ACF7809" s="60"/>
      <c r="ACG7809" s="60"/>
      <c r="ACH7809" s="60"/>
      <c r="ACI7809" s="60"/>
      <c r="ACJ7809" s="60"/>
      <c r="ACK7809" s="60"/>
      <c r="ACL7809" s="60"/>
      <c r="ACM7809" s="60"/>
      <c r="ACN7809" s="60"/>
      <c r="ACO7809" s="60"/>
      <c r="ACP7809" s="60"/>
      <c r="ACQ7809" s="60"/>
      <c r="ACR7809" s="60"/>
      <c r="ACS7809" s="60"/>
      <c r="ACT7809" s="60"/>
      <c r="ACU7809" s="60"/>
      <c r="ACV7809" s="60"/>
      <c r="ACW7809" s="60"/>
      <c r="ACX7809" s="60"/>
      <c r="ACY7809" s="60">
        <v>0.97714571571418896</v>
      </c>
      <c r="ACZ7809" s="60"/>
      <c r="ADA7809" s="60"/>
      <c r="ADB7809" s="60"/>
      <c r="ADC7809" s="60"/>
      <c r="ADD7809" s="60"/>
      <c r="ADE7809" s="60"/>
    </row>
    <row r="7810" spans="760:785" x14ac:dyDescent="0.25">
      <c r="ACF7810" s="60"/>
      <c r="ACG7810" s="60"/>
      <c r="ACH7810" s="60"/>
      <c r="ACI7810" s="60"/>
      <c r="ACJ7810" s="60"/>
      <c r="ACK7810" s="60"/>
      <c r="ACL7810" s="60"/>
      <c r="ACM7810" s="60"/>
      <c r="ACN7810" s="60"/>
      <c r="ACO7810" s="60"/>
      <c r="ACP7810" s="60"/>
      <c r="ACQ7810" s="60"/>
      <c r="ACR7810" s="60"/>
      <c r="ACS7810" s="60"/>
      <c r="ACT7810" s="60"/>
      <c r="ACU7810" s="60"/>
      <c r="ACV7810" s="60"/>
      <c r="ACW7810" s="60"/>
      <c r="ACX7810" s="60"/>
      <c r="ACY7810" s="60">
        <v>0.97712873492849905</v>
      </c>
      <c r="ACZ7810" s="60"/>
      <c r="ADA7810" s="60"/>
      <c r="ADB7810" s="60"/>
      <c r="ADC7810" s="60"/>
      <c r="ADD7810" s="60"/>
      <c r="ADE7810" s="60"/>
    </row>
    <row r="7811" spans="760:785" x14ac:dyDescent="0.25">
      <c r="ACF7811" s="60"/>
      <c r="ACG7811" s="60"/>
      <c r="ACH7811" s="60"/>
      <c r="ACI7811" s="60"/>
      <c r="ACJ7811" s="60"/>
      <c r="ACK7811" s="60"/>
      <c r="ACL7811" s="60"/>
      <c r="ACM7811" s="60"/>
      <c r="ACN7811" s="60"/>
      <c r="ACO7811" s="60"/>
      <c r="ACP7811" s="60"/>
      <c r="ACQ7811" s="60"/>
      <c r="ACR7811" s="60"/>
      <c r="ACS7811" s="60"/>
      <c r="ACT7811" s="60"/>
      <c r="ACU7811" s="60"/>
      <c r="ACV7811" s="60"/>
      <c r="ACW7811" s="60"/>
      <c r="ACX7811" s="60"/>
      <c r="ACY7811" s="60">
        <v>0.97712566006772905</v>
      </c>
      <c r="ACZ7811" s="60"/>
      <c r="ADA7811" s="60"/>
      <c r="ADB7811" s="60"/>
      <c r="ADC7811" s="60"/>
      <c r="ADD7811" s="60"/>
      <c r="ADE7811" s="60"/>
    </row>
    <row r="7812" spans="760:785" x14ac:dyDescent="0.25">
      <c r="ACF7812" s="60"/>
      <c r="ACG7812" s="60"/>
      <c r="ACH7812" s="60"/>
      <c r="ACI7812" s="60"/>
      <c r="ACJ7812" s="60"/>
      <c r="ACK7812" s="60"/>
      <c r="ACL7812" s="60"/>
      <c r="ACM7812" s="60"/>
      <c r="ACN7812" s="60"/>
      <c r="ACO7812" s="60"/>
      <c r="ACP7812" s="60"/>
      <c r="ACQ7812" s="60"/>
      <c r="ACR7812" s="60"/>
      <c r="ACS7812" s="60"/>
      <c r="ACT7812" s="60"/>
      <c r="ACU7812" s="60"/>
      <c r="ACV7812" s="60"/>
      <c r="ACW7812" s="60"/>
      <c r="ACX7812" s="60"/>
      <c r="ACY7812" s="60">
        <v>0.977123544828298</v>
      </c>
      <c r="ACZ7812" s="60"/>
      <c r="ADA7812" s="60"/>
      <c r="ADB7812" s="60"/>
      <c r="ADC7812" s="60"/>
      <c r="ADD7812" s="60"/>
      <c r="ADE7812" s="60"/>
    </row>
    <row r="7813" spans="760:785" x14ac:dyDescent="0.25">
      <c r="ACF7813" s="60"/>
      <c r="ACG7813" s="60"/>
      <c r="ACH7813" s="60"/>
      <c r="ACI7813" s="60"/>
      <c r="ACJ7813" s="60"/>
      <c r="ACK7813" s="60"/>
      <c r="ACL7813" s="60"/>
      <c r="ACM7813" s="60"/>
      <c r="ACN7813" s="60"/>
      <c r="ACO7813" s="60"/>
      <c r="ACP7813" s="60"/>
      <c r="ACQ7813" s="60"/>
      <c r="ACR7813" s="60"/>
      <c r="ACS7813" s="60"/>
      <c r="ACT7813" s="60"/>
      <c r="ACU7813" s="60"/>
      <c r="ACV7813" s="60"/>
      <c r="ACW7813" s="60"/>
      <c r="ACX7813" s="60"/>
      <c r="ACY7813" s="60">
        <v>0.97712189321682896</v>
      </c>
      <c r="ACZ7813" s="60"/>
      <c r="ADA7813" s="60"/>
      <c r="ADB7813" s="60"/>
      <c r="ADC7813" s="60"/>
      <c r="ADD7813" s="60"/>
      <c r="ADE7813" s="60"/>
    </row>
    <row r="7814" spans="760:785" x14ac:dyDescent="0.25">
      <c r="ACF7814" s="60"/>
      <c r="ACG7814" s="60"/>
      <c r="ACH7814" s="60"/>
      <c r="ACI7814" s="60"/>
      <c r="ACJ7814" s="60"/>
      <c r="ACK7814" s="60"/>
      <c r="ACL7814" s="60"/>
      <c r="ACM7814" s="60"/>
      <c r="ACN7814" s="60"/>
      <c r="ACO7814" s="60"/>
      <c r="ACP7814" s="60"/>
      <c r="ACQ7814" s="60"/>
      <c r="ACR7814" s="60"/>
      <c r="ACS7814" s="60"/>
      <c r="ACT7814" s="60"/>
      <c r="ACU7814" s="60"/>
      <c r="ACV7814" s="60"/>
      <c r="ACW7814" s="60"/>
      <c r="ACX7814" s="60"/>
      <c r="ACY7814" s="60">
        <v>0.97711694443922903</v>
      </c>
      <c r="ACZ7814" s="60"/>
      <c r="ADA7814" s="60"/>
      <c r="ADB7814" s="60"/>
      <c r="ADC7814" s="60"/>
      <c r="ADD7814" s="60"/>
      <c r="ADE7814" s="60"/>
    </row>
    <row r="7815" spans="760:785" x14ac:dyDescent="0.25">
      <c r="ACF7815" s="60"/>
      <c r="ACG7815" s="60"/>
      <c r="ACH7815" s="60"/>
      <c r="ACI7815" s="60"/>
      <c r="ACJ7815" s="60"/>
      <c r="ACK7815" s="60"/>
      <c r="ACL7815" s="60"/>
      <c r="ACM7815" s="60"/>
      <c r="ACN7815" s="60"/>
      <c r="ACO7815" s="60"/>
      <c r="ACP7815" s="60"/>
      <c r="ACQ7815" s="60"/>
      <c r="ACR7815" s="60"/>
      <c r="ACS7815" s="60"/>
      <c r="ACT7815" s="60"/>
      <c r="ACU7815" s="60"/>
      <c r="ACV7815" s="60"/>
      <c r="ACW7815" s="60"/>
      <c r="ACX7815" s="60"/>
      <c r="ACY7815" s="60">
        <v>0.97711085399231001</v>
      </c>
      <c r="ACZ7815" s="60"/>
      <c r="ADA7815" s="60"/>
      <c r="ADB7815" s="60"/>
      <c r="ADC7815" s="60"/>
      <c r="ADD7815" s="60"/>
      <c r="ADE7815" s="60"/>
    </row>
    <row r="7816" spans="760:785" x14ac:dyDescent="0.25">
      <c r="ACF7816" s="60"/>
      <c r="ACG7816" s="60"/>
      <c r="ACH7816" s="60"/>
      <c r="ACI7816" s="60"/>
      <c r="ACJ7816" s="60"/>
      <c r="ACK7816" s="60"/>
      <c r="ACL7816" s="60"/>
      <c r="ACM7816" s="60"/>
      <c r="ACN7816" s="60"/>
      <c r="ACO7816" s="60"/>
      <c r="ACP7816" s="60"/>
      <c r="ACQ7816" s="60"/>
      <c r="ACR7816" s="60"/>
      <c r="ACS7816" s="60"/>
      <c r="ACT7816" s="60"/>
      <c r="ACU7816" s="60"/>
      <c r="ACV7816" s="60"/>
      <c r="ACW7816" s="60"/>
      <c r="ACX7816" s="60"/>
      <c r="ACY7816" s="60">
        <v>0.97709014210773004</v>
      </c>
      <c r="ACZ7816" s="60"/>
      <c r="ADA7816" s="60"/>
      <c r="ADB7816" s="60"/>
      <c r="ADC7816" s="60"/>
      <c r="ADD7816" s="60"/>
      <c r="ADE7816" s="60"/>
    </row>
    <row r="7817" spans="760:785" x14ac:dyDescent="0.25">
      <c r="ACF7817" s="60"/>
      <c r="ACG7817" s="60"/>
      <c r="ACH7817" s="60"/>
      <c r="ACI7817" s="60"/>
      <c r="ACJ7817" s="60"/>
      <c r="ACK7817" s="60"/>
      <c r="ACL7817" s="60"/>
      <c r="ACM7817" s="60"/>
      <c r="ACN7817" s="60"/>
      <c r="ACO7817" s="60"/>
      <c r="ACP7817" s="60"/>
      <c r="ACQ7817" s="60"/>
      <c r="ACR7817" s="60"/>
      <c r="ACS7817" s="60"/>
      <c r="ACT7817" s="60"/>
      <c r="ACU7817" s="60"/>
      <c r="ACV7817" s="60"/>
      <c r="ACW7817" s="60"/>
      <c r="ACX7817" s="60"/>
      <c r="ACY7817" s="60">
        <v>0.97708829835617705</v>
      </c>
      <c r="ACZ7817" s="60"/>
      <c r="ADA7817" s="60"/>
      <c r="ADB7817" s="60"/>
      <c r="ADC7817" s="60"/>
      <c r="ADD7817" s="60"/>
      <c r="ADE7817" s="60"/>
    </row>
    <row r="7818" spans="760:785" x14ac:dyDescent="0.25">
      <c r="ACF7818" s="60"/>
      <c r="ACG7818" s="60"/>
      <c r="ACH7818" s="60"/>
      <c r="ACI7818" s="60"/>
      <c r="ACJ7818" s="60"/>
      <c r="ACK7818" s="60"/>
      <c r="ACL7818" s="60"/>
      <c r="ACM7818" s="60"/>
      <c r="ACN7818" s="60"/>
      <c r="ACO7818" s="60"/>
      <c r="ACP7818" s="60"/>
      <c r="ACQ7818" s="60"/>
      <c r="ACR7818" s="60"/>
      <c r="ACS7818" s="60"/>
      <c r="ACT7818" s="60"/>
      <c r="ACU7818" s="60"/>
      <c r="ACV7818" s="60"/>
      <c r="ACW7818" s="60"/>
      <c r="ACX7818" s="60"/>
      <c r="ACY7818" s="60">
        <v>0.97708353324220298</v>
      </c>
      <c r="ACZ7818" s="60"/>
      <c r="ADA7818" s="60"/>
      <c r="ADB7818" s="60"/>
      <c r="ADC7818" s="60"/>
      <c r="ADD7818" s="60"/>
      <c r="ADE7818" s="60"/>
    </row>
    <row r="7819" spans="760:785" x14ac:dyDescent="0.25">
      <c r="ACF7819" s="60"/>
      <c r="ACG7819" s="60"/>
      <c r="ACH7819" s="60"/>
      <c r="ACI7819" s="60"/>
      <c r="ACJ7819" s="60"/>
      <c r="ACK7819" s="60"/>
      <c r="ACL7819" s="60"/>
      <c r="ACM7819" s="60"/>
      <c r="ACN7819" s="60"/>
      <c r="ACO7819" s="60"/>
      <c r="ACP7819" s="60"/>
      <c r="ACQ7819" s="60"/>
      <c r="ACR7819" s="60"/>
      <c r="ACS7819" s="60"/>
      <c r="ACT7819" s="60"/>
      <c r="ACU7819" s="60"/>
      <c r="ACV7819" s="60"/>
      <c r="ACW7819" s="60"/>
      <c r="ACX7819" s="60"/>
      <c r="ACY7819" s="60">
        <v>0.97708186442581801</v>
      </c>
      <c r="ACZ7819" s="60"/>
      <c r="ADA7819" s="60"/>
      <c r="ADB7819" s="60"/>
      <c r="ADC7819" s="60"/>
      <c r="ADD7819" s="60"/>
      <c r="ADE7819" s="60"/>
    </row>
    <row r="7820" spans="760:785" x14ac:dyDescent="0.25">
      <c r="ACF7820" s="60"/>
      <c r="ACG7820" s="60"/>
      <c r="ACH7820" s="60"/>
      <c r="ACI7820" s="60"/>
      <c r="ACJ7820" s="60"/>
      <c r="ACK7820" s="60"/>
      <c r="ACL7820" s="60"/>
      <c r="ACM7820" s="60"/>
      <c r="ACN7820" s="60"/>
      <c r="ACO7820" s="60"/>
      <c r="ACP7820" s="60"/>
      <c r="ACQ7820" s="60"/>
      <c r="ACR7820" s="60"/>
      <c r="ACS7820" s="60"/>
      <c r="ACT7820" s="60"/>
      <c r="ACU7820" s="60"/>
      <c r="ACV7820" s="60"/>
      <c r="ACW7820" s="60"/>
      <c r="ACX7820" s="60"/>
      <c r="ACY7820" s="60">
        <v>0.97707589213887702</v>
      </c>
      <c r="ACZ7820" s="60"/>
      <c r="ADA7820" s="60"/>
      <c r="ADB7820" s="60"/>
      <c r="ADC7820" s="60"/>
      <c r="ADD7820" s="60"/>
      <c r="ADE7820" s="60"/>
    </row>
    <row r="7821" spans="760:785" x14ac:dyDescent="0.25">
      <c r="ACF7821" s="60"/>
      <c r="ACG7821" s="60"/>
      <c r="ACH7821" s="60"/>
      <c r="ACI7821" s="60"/>
      <c r="ACJ7821" s="60"/>
      <c r="ACK7821" s="60"/>
      <c r="ACL7821" s="60"/>
      <c r="ACM7821" s="60"/>
      <c r="ACN7821" s="60"/>
      <c r="ACO7821" s="60"/>
      <c r="ACP7821" s="60"/>
      <c r="ACQ7821" s="60"/>
      <c r="ACR7821" s="60"/>
      <c r="ACS7821" s="60"/>
      <c r="ACT7821" s="60"/>
      <c r="ACU7821" s="60"/>
      <c r="ACV7821" s="60"/>
      <c r="ACW7821" s="60"/>
      <c r="ACX7821" s="60"/>
      <c r="ACY7821" s="60">
        <v>0.97706906844232999</v>
      </c>
      <c r="ACZ7821" s="60"/>
      <c r="ADA7821" s="60"/>
      <c r="ADB7821" s="60"/>
      <c r="ADC7821" s="60"/>
      <c r="ADD7821" s="60"/>
      <c r="ADE7821" s="60"/>
    </row>
    <row r="7822" spans="760:785" x14ac:dyDescent="0.25">
      <c r="ACF7822" s="60"/>
      <c r="ACG7822" s="60"/>
      <c r="ACH7822" s="60"/>
      <c r="ACI7822" s="60"/>
      <c r="ACJ7822" s="60"/>
      <c r="ACK7822" s="60"/>
      <c r="ACL7822" s="60"/>
      <c r="ACM7822" s="60"/>
      <c r="ACN7822" s="60"/>
      <c r="ACO7822" s="60"/>
      <c r="ACP7822" s="60"/>
      <c r="ACQ7822" s="60"/>
      <c r="ACR7822" s="60"/>
      <c r="ACS7822" s="60"/>
      <c r="ACT7822" s="60"/>
      <c r="ACU7822" s="60"/>
      <c r="ACV7822" s="60"/>
      <c r="ACW7822" s="60"/>
      <c r="ACX7822" s="60"/>
      <c r="ACY7822" s="60">
        <v>0.97704056116639804</v>
      </c>
      <c r="ACZ7822" s="60"/>
      <c r="ADA7822" s="60"/>
      <c r="ADB7822" s="60"/>
      <c r="ADC7822" s="60"/>
      <c r="ADD7822" s="60"/>
      <c r="ADE7822" s="60"/>
    </row>
    <row r="7823" spans="760:785" x14ac:dyDescent="0.25">
      <c r="ACF7823" s="60"/>
      <c r="ACG7823" s="60"/>
      <c r="ACH7823" s="60"/>
      <c r="ACI7823" s="60"/>
      <c r="ACJ7823" s="60"/>
      <c r="ACK7823" s="60"/>
      <c r="ACL7823" s="60"/>
      <c r="ACM7823" s="60"/>
      <c r="ACN7823" s="60"/>
      <c r="ACO7823" s="60"/>
      <c r="ACP7823" s="60"/>
      <c r="ACQ7823" s="60"/>
      <c r="ACR7823" s="60"/>
      <c r="ACS7823" s="60"/>
      <c r="ACT7823" s="60"/>
      <c r="ACU7823" s="60"/>
      <c r="ACV7823" s="60"/>
      <c r="ACW7823" s="60"/>
      <c r="ACX7823" s="60"/>
      <c r="ACY7823" s="60">
        <v>0.97704038165239204</v>
      </c>
      <c r="ACZ7823" s="60"/>
      <c r="ADA7823" s="60"/>
      <c r="ADB7823" s="60"/>
      <c r="ADC7823" s="60"/>
      <c r="ADD7823" s="60"/>
      <c r="ADE7823" s="60"/>
    </row>
    <row r="7824" spans="760:785" x14ac:dyDescent="0.25">
      <c r="ACF7824" s="60"/>
      <c r="ACG7824" s="60"/>
      <c r="ACH7824" s="60"/>
      <c r="ACI7824" s="60"/>
      <c r="ACJ7824" s="60"/>
      <c r="ACK7824" s="60"/>
      <c r="ACL7824" s="60"/>
      <c r="ACM7824" s="60"/>
      <c r="ACN7824" s="60"/>
      <c r="ACO7824" s="60"/>
      <c r="ACP7824" s="60"/>
      <c r="ACQ7824" s="60"/>
      <c r="ACR7824" s="60"/>
      <c r="ACS7824" s="60"/>
      <c r="ACT7824" s="60"/>
      <c r="ACU7824" s="60"/>
      <c r="ACV7824" s="60"/>
      <c r="ACW7824" s="60"/>
      <c r="ACX7824" s="60"/>
      <c r="ACY7824" s="60">
        <v>0.97702605314961899</v>
      </c>
      <c r="ACZ7824" s="60"/>
      <c r="ADA7824" s="60"/>
      <c r="ADB7824" s="60"/>
      <c r="ADC7824" s="60"/>
      <c r="ADD7824" s="60"/>
      <c r="ADE7824" s="60"/>
    </row>
    <row r="7825" spans="760:785" x14ac:dyDescent="0.25">
      <c r="ACF7825" s="60"/>
      <c r="ACG7825" s="60"/>
      <c r="ACH7825" s="60"/>
      <c r="ACI7825" s="60"/>
      <c r="ACJ7825" s="60"/>
      <c r="ACK7825" s="60"/>
      <c r="ACL7825" s="60"/>
      <c r="ACM7825" s="60"/>
      <c r="ACN7825" s="60"/>
      <c r="ACO7825" s="60"/>
      <c r="ACP7825" s="60"/>
      <c r="ACQ7825" s="60"/>
      <c r="ACR7825" s="60"/>
      <c r="ACS7825" s="60"/>
      <c r="ACT7825" s="60"/>
      <c r="ACU7825" s="60"/>
      <c r="ACV7825" s="60"/>
      <c r="ACW7825" s="60"/>
      <c r="ACX7825" s="60"/>
      <c r="ACY7825" s="60">
        <v>0.97702468369903195</v>
      </c>
      <c r="ACZ7825" s="60"/>
      <c r="ADA7825" s="60"/>
      <c r="ADB7825" s="60"/>
      <c r="ADC7825" s="60"/>
      <c r="ADD7825" s="60"/>
      <c r="ADE7825" s="60"/>
    </row>
    <row r="7826" spans="760:785" x14ac:dyDescent="0.25">
      <c r="ACF7826" s="60"/>
      <c r="ACG7826" s="60"/>
      <c r="ACH7826" s="60"/>
      <c r="ACI7826" s="60"/>
      <c r="ACJ7826" s="60"/>
      <c r="ACK7826" s="60"/>
      <c r="ACL7826" s="60"/>
      <c r="ACM7826" s="60"/>
      <c r="ACN7826" s="60"/>
      <c r="ACO7826" s="60"/>
      <c r="ACP7826" s="60"/>
      <c r="ACQ7826" s="60"/>
      <c r="ACR7826" s="60"/>
      <c r="ACS7826" s="60"/>
      <c r="ACT7826" s="60"/>
      <c r="ACU7826" s="60"/>
      <c r="ACV7826" s="60"/>
      <c r="ACW7826" s="60"/>
      <c r="ACX7826" s="60"/>
      <c r="ACY7826" s="60">
        <v>0.97701986647518801</v>
      </c>
      <c r="ACZ7826" s="60"/>
      <c r="ADA7826" s="60"/>
      <c r="ADB7826" s="60"/>
      <c r="ADC7826" s="60"/>
      <c r="ADD7826" s="60"/>
      <c r="ADE7826" s="60"/>
    </row>
    <row r="7827" spans="760:785" x14ac:dyDescent="0.25">
      <c r="ACF7827" s="60"/>
      <c r="ACG7827" s="60"/>
      <c r="ACH7827" s="60"/>
      <c r="ACI7827" s="60"/>
      <c r="ACJ7827" s="60"/>
      <c r="ACK7827" s="60"/>
      <c r="ACL7827" s="60"/>
      <c r="ACM7827" s="60"/>
      <c r="ACN7827" s="60"/>
      <c r="ACO7827" s="60"/>
      <c r="ACP7827" s="60"/>
      <c r="ACQ7827" s="60"/>
      <c r="ACR7827" s="60"/>
      <c r="ACS7827" s="60"/>
      <c r="ACT7827" s="60"/>
      <c r="ACU7827" s="60"/>
      <c r="ACV7827" s="60"/>
      <c r="ACW7827" s="60"/>
      <c r="ACX7827" s="60"/>
      <c r="ACY7827" s="60">
        <v>0.97701188438608</v>
      </c>
      <c r="ACZ7827" s="60"/>
      <c r="ADA7827" s="60"/>
      <c r="ADB7827" s="60"/>
      <c r="ADC7827" s="60"/>
      <c r="ADD7827" s="60"/>
      <c r="ADE7827" s="60"/>
    </row>
    <row r="7828" spans="760:785" x14ac:dyDescent="0.25">
      <c r="ACF7828" s="60"/>
      <c r="ACG7828" s="60"/>
      <c r="ACH7828" s="60"/>
      <c r="ACI7828" s="60"/>
      <c r="ACJ7828" s="60"/>
      <c r="ACK7828" s="60"/>
      <c r="ACL7828" s="60"/>
      <c r="ACM7828" s="60"/>
      <c r="ACN7828" s="60"/>
      <c r="ACO7828" s="60"/>
      <c r="ACP7828" s="60"/>
      <c r="ACQ7828" s="60"/>
      <c r="ACR7828" s="60"/>
      <c r="ACS7828" s="60"/>
      <c r="ACT7828" s="60"/>
      <c r="ACU7828" s="60"/>
      <c r="ACV7828" s="60"/>
      <c r="ACW7828" s="60"/>
      <c r="ACX7828" s="60"/>
      <c r="ACY7828" s="60">
        <v>0.977009755782138</v>
      </c>
      <c r="ACZ7828" s="60"/>
      <c r="ADA7828" s="60"/>
      <c r="ADB7828" s="60"/>
      <c r="ADC7828" s="60"/>
      <c r="ADD7828" s="60"/>
      <c r="ADE7828" s="60"/>
    </row>
    <row r="7829" spans="760:785" x14ac:dyDescent="0.25">
      <c r="ACF7829" s="60"/>
      <c r="ACG7829" s="60"/>
      <c r="ACH7829" s="60"/>
      <c r="ACI7829" s="60"/>
      <c r="ACJ7829" s="60"/>
      <c r="ACK7829" s="60"/>
      <c r="ACL7829" s="60"/>
      <c r="ACM7829" s="60"/>
      <c r="ACN7829" s="60"/>
      <c r="ACO7829" s="60"/>
      <c r="ACP7829" s="60"/>
      <c r="ACQ7829" s="60"/>
      <c r="ACR7829" s="60"/>
      <c r="ACS7829" s="60"/>
      <c r="ACT7829" s="60"/>
      <c r="ACU7829" s="60"/>
      <c r="ACV7829" s="60"/>
      <c r="ACW7829" s="60"/>
      <c r="ACX7829" s="60"/>
      <c r="ACY7829" s="60">
        <v>0.97700164761150399</v>
      </c>
      <c r="ACZ7829" s="60"/>
      <c r="ADA7829" s="60"/>
      <c r="ADB7829" s="60"/>
      <c r="ADC7829" s="60"/>
      <c r="ADD7829" s="60"/>
      <c r="ADE7829" s="60"/>
    </row>
    <row r="7830" spans="760:785" x14ac:dyDescent="0.25">
      <c r="ACF7830" s="60"/>
      <c r="ACG7830" s="60"/>
      <c r="ACH7830" s="60"/>
      <c r="ACI7830" s="60"/>
      <c r="ACJ7830" s="60"/>
      <c r="ACK7830" s="60"/>
      <c r="ACL7830" s="60"/>
      <c r="ACM7830" s="60"/>
      <c r="ACN7830" s="60"/>
      <c r="ACO7830" s="60"/>
      <c r="ACP7830" s="60"/>
      <c r="ACQ7830" s="60"/>
      <c r="ACR7830" s="60"/>
      <c r="ACS7830" s="60"/>
      <c r="ACT7830" s="60"/>
      <c r="ACU7830" s="60"/>
      <c r="ACV7830" s="60"/>
      <c r="ACW7830" s="60"/>
      <c r="ACX7830" s="60"/>
      <c r="ACY7830" s="60">
        <v>0.97699609434188395</v>
      </c>
      <c r="ACZ7830" s="60"/>
      <c r="ADA7830" s="60"/>
      <c r="ADB7830" s="60"/>
      <c r="ADC7830" s="60"/>
      <c r="ADD7830" s="60"/>
      <c r="ADE7830" s="60"/>
    </row>
    <row r="7831" spans="760:785" x14ac:dyDescent="0.25">
      <c r="ACF7831" s="60"/>
      <c r="ACG7831" s="60"/>
      <c r="ACH7831" s="60"/>
      <c r="ACI7831" s="60"/>
      <c r="ACJ7831" s="60"/>
      <c r="ACK7831" s="60"/>
      <c r="ACL7831" s="60"/>
      <c r="ACM7831" s="60"/>
      <c r="ACN7831" s="60"/>
      <c r="ACO7831" s="60"/>
      <c r="ACP7831" s="60"/>
      <c r="ACQ7831" s="60"/>
      <c r="ACR7831" s="60"/>
      <c r="ACS7831" s="60"/>
      <c r="ACT7831" s="60"/>
      <c r="ACU7831" s="60"/>
      <c r="ACV7831" s="60"/>
      <c r="ACW7831" s="60"/>
      <c r="ACX7831" s="60"/>
      <c r="ACY7831" s="60">
        <v>0.97699533154449503</v>
      </c>
      <c r="ACZ7831" s="60"/>
      <c r="ADA7831" s="60"/>
      <c r="ADB7831" s="60"/>
      <c r="ADC7831" s="60"/>
      <c r="ADD7831" s="60"/>
      <c r="ADE7831" s="60"/>
    </row>
    <row r="7832" spans="760:785" x14ac:dyDescent="0.25">
      <c r="ACF7832" s="60"/>
      <c r="ACG7832" s="60"/>
      <c r="ACH7832" s="60"/>
      <c r="ACI7832" s="60"/>
      <c r="ACJ7832" s="60"/>
      <c r="ACK7832" s="60"/>
      <c r="ACL7832" s="60"/>
      <c r="ACM7832" s="60"/>
      <c r="ACN7832" s="60"/>
      <c r="ACO7832" s="60"/>
      <c r="ACP7832" s="60"/>
      <c r="ACQ7832" s="60"/>
      <c r="ACR7832" s="60"/>
      <c r="ACS7832" s="60"/>
      <c r="ACT7832" s="60"/>
      <c r="ACU7832" s="60"/>
      <c r="ACV7832" s="60"/>
      <c r="ACW7832" s="60"/>
      <c r="ACX7832" s="60"/>
      <c r="ACY7832" s="60">
        <v>0.976985997485326</v>
      </c>
      <c r="ACZ7832" s="60"/>
      <c r="ADA7832" s="60"/>
      <c r="ADB7832" s="60"/>
      <c r="ADC7832" s="60"/>
      <c r="ADD7832" s="60"/>
      <c r="ADE7832" s="60"/>
    </row>
    <row r="7833" spans="760:785" x14ac:dyDescent="0.25">
      <c r="ACF7833" s="60"/>
      <c r="ACG7833" s="60"/>
      <c r="ACH7833" s="60"/>
      <c r="ACI7833" s="60"/>
      <c r="ACJ7833" s="60"/>
      <c r="ACK7833" s="60"/>
      <c r="ACL7833" s="60"/>
      <c r="ACM7833" s="60"/>
      <c r="ACN7833" s="60"/>
      <c r="ACO7833" s="60"/>
      <c r="ACP7833" s="60"/>
      <c r="ACQ7833" s="60"/>
      <c r="ACR7833" s="60"/>
      <c r="ACS7833" s="60"/>
      <c r="ACT7833" s="60"/>
      <c r="ACU7833" s="60"/>
      <c r="ACV7833" s="60"/>
      <c r="ACW7833" s="60"/>
      <c r="ACX7833" s="60"/>
      <c r="ACY7833" s="60">
        <v>0.97698021607746</v>
      </c>
      <c r="ACZ7833" s="60"/>
      <c r="ADA7833" s="60"/>
      <c r="ADB7833" s="60"/>
      <c r="ADC7833" s="60"/>
      <c r="ADD7833" s="60"/>
      <c r="ADE7833" s="60"/>
    </row>
    <row r="7834" spans="760:785" x14ac:dyDescent="0.25">
      <c r="ACF7834" s="60"/>
      <c r="ACG7834" s="60"/>
      <c r="ACH7834" s="60"/>
      <c r="ACI7834" s="60"/>
      <c r="ACJ7834" s="60"/>
      <c r="ACK7834" s="60"/>
      <c r="ACL7834" s="60"/>
      <c r="ACM7834" s="60"/>
      <c r="ACN7834" s="60"/>
      <c r="ACO7834" s="60"/>
      <c r="ACP7834" s="60"/>
      <c r="ACQ7834" s="60"/>
      <c r="ACR7834" s="60"/>
      <c r="ACS7834" s="60"/>
      <c r="ACT7834" s="60"/>
      <c r="ACU7834" s="60"/>
      <c r="ACV7834" s="60"/>
      <c r="ACW7834" s="60"/>
      <c r="ACX7834" s="60"/>
      <c r="ACY7834" s="60">
        <v>0.97696916637476605</v>
      </c>
      <c r="ACZ7834" s="60"/>
      <c r="ADA7834" s="60"/>
      <c r="ADB7834" s="60"/>
      <c r="ADC7834" s="60"/>
      <c r="ADD7834" s="60"/>
      <c r="ADE7834" s="60"/>
    </row>
    <row r="7835" spans="760:785" x14ac:dyDescent="0.25">
      <c r="ACF7835" s="60"/>
      <c r="ACG7835" s="60"/>
      <c r="ACH7835" s="60"/>
      <c r="ACI7835" s="60"/>
      <c r="ACJ7835" s="60"/>
      <c r="ACK7835" s="60"/>
      <c r="ACL7835" s="60"/>
      <c r="ACM7835" s="60"/>
      <c r="ACN7835" s="60"/>
      <c r="ACO7835" s="60"/>
      <c r="ACP7835" s="60"/>
      <c r="ACQ7835" s="60"/>
      <c r="ACR7835" s="60"/>
      <c r="ACS7835" s="60"/>
      <c r="ACT7835" s="60"/>
      <c r="ACU7835" s="60"/>
      <c r="ACV7835" s="60"/>
      <c r="ACW7835" s="60"/>
      <c r="ACX7835" s="60"/>
      <c r="ACY7835" s="60">
        <v>0.97696084333891198</v>
      </c>
      <c r="ACZ7835" s="60"/>
      <c r="ADA7835" s="60"/>
      <c r="ADB7835" s="60"/>
      <c r="ADC7835" s="60"/>
      <c r="ADD7835" s="60"/>
      <c r="ADE7835" s="60"/>
    </row>
    <row r="7836" spans="760:785" x14ac:dyDescent="0.25">
      <c r="ACF7836" s="60"/>
      <c r="ACG7836" s="60"/>
      <c r="ACH7836" s="60"/>
      <c r="ACI7836" s="60"/>
      <c r="ACJ7836" s="60"/>
      <c r="ACK7836" s="60"/>
      <c r="ACL7836" s="60"/>
      <c r="ACM7836" s="60"/>
      <c r="ACN7836" s="60"/>
      <c r="ACO7836" s="60"/>
      <c r="ACP7836" s="60"/>
      <c r="ACQ7836" s="60"/>
      <c r="ACR7836" s="60"/>
      <c r="ACS7836" s="60"/>
      <c r="ACT7836" s="60"/>
      <c r="ACU7836" s="60"/>
      <c r="ACV7836" s="60"/>
      <c r="ACW7836" s="60"/>
      <c r="ACX7836" s="60"/>
      <c r="ACY7836" s="60">
        <v>0.97695802468938597</v>
      </c>
      <c r="ACZ7836" s="60"/>
      <c r="ADA7836" s="60"/>
      <c r="ADB7836" s="60"/>
      <c r="ADC7836" s="60"/>
      <c r="ADD7836" s="60"/>
      <c r="ADE7836" s="60"/>
    </row>
    <row r="7837" spans="760:785" x14ac:dyDescent="0.25">
      <c r="ACF7837" s="60"/>
      <c r="ACG7837" s="60"/>
      <c r="ACH7837" s="60"/>
      <c r="ACI7837" s="60"/>
      <c r="ACJ7837" s="60"/>
      <c r="ACK7837" s="60"/>
      <c r="ACL7837" s="60"/>
      <c r="ACM7837" s="60"/>
      <c r="ACN7837" s="60"/>
      <c r="ACO7837" s="60"/>
      <c r="ACP7837" s="60"/>
      <c r="ACQ7837" s="60"/>
      <c r="ACR7837" s="60"/>
      <c r="ACS7837" s="60"/>
      <c r="ACT7837" s="60"/>
      <c r="ACU7837" s="60"/>
      <c r="ACV7837" s="60"/>
      <c r="ACW7837" s="60"/>
      <c r="ACX7837" s="60"/>
      <c r="ACY7837" s="60">
        <v>0.976952469012216</v>
      </c>
      <c r="ACZ7837" s="60"/>
      <c r="ADA7837" s="60"/>
      <c r="ADB7837" s="60"/>
      <c r="ADC7837" s="60"/>
      <c r="ADD7837" s="60"/>
      <c r="ADE7837" s="60"/>
    </row>
    <row r="7838" spans="760:785" x14ac:dyDescent="0.25">
      <c r="ACF7838" s="60"/>
      <c r="ACG7838" s="60"/>
      <c r="ACH7838" s="60"/>
      <c r="ACI7838" s="60"/>
      <c r="ACJ7838" s="60"/>
      <c r="ACK7838" s="60"/>
      <c r="ACL7838" s="60"/>
      <c r="ACM7838" s="60"/>
      <c r="ACN7838" s="60"/>
      <c r="ACO7838" s="60"/>
      <c r="ACP7838" s="60"/>
      <c r="ACQ7838" s="60"/>
      <c r="ACR7838" s="60"/>
      <c r="ACS7838" s="60"/>
      <c r="ACT7838" s="60"/>
      <c r="ACU7838" s="60"/>
      <c r="ACV7838" s="60"/>
      <c r="ACW7838" s="60"/>
      <c r="ACX7838" s="60"/>
      <c r="ACY7838" s="60">
        <v>0.976945933039715</v>
      </c>
      <c r="ACZ7838" s="60"/>
      <c r="ADA7838" s="60"/>
      <c r="ADB7838" s="60"/>
      <c r="ADC7838" s="60"/>
      <c r="ADD7838" s="60"/>
      <c r="ADE7838" s="60"/>
    </row>
    <row r="7839" spans="760:785" x14ac:dyDescent="0.25">
      <c r="ACF7839" s="60"/>
      <c r="ACG7839" s="60"/>
      <c r="ACH7839" s="60"/>
      <c r="ACI7839" s="60"/>
      <c r="ACJ7839" s="60"/>
      <c r="ACK7839" s="60"/>
      <c r="ACL7839" s="60"/>
      <c r="ACM7839" s="60"/>
      <c r="ACN7839" s="60"/>
      <c r="ACO7839" s="60"/>
      <c r="ACP7839" s="60"/>
      <c r="ACQ7839" s="60"/>
      <c r="ACR7839" s="60"/>
      <c r="ACS7839" s="60"/>
      <c r="ACT7839" s="60"/>
      <c r="ACU7839" s="60"/>
      <c r="ACV7839" s="60"/>
      <c r="ACW7839" s="60"/>
      <c r="ACX7839" s="60"/>
      <c r="ACY7839" s="60">
        <v>0.97694124188162401</v>
      </c>
      <c r="ACZ7839" s="60"/>
      <c r="ADA7839" s="60"/>
      <c r="ADB7839" s="60"/>
      <c r="ADC7839" s="60"/>
      <c r="ADD7839" s="60"/>
      <c r="ADE7839" s="60"/>
    </row>
    <row r="7840" spans="760:785" x14ac:dyDescent="0.25">
      <c r="ACF7840" s="60"/>
      <c r="ACG7840" s="60"/>
      <c r="ACH7840" s="60"/>
      <c r="ACI7840" s="60"/>
      <c r="ACJ7840" s="60"/>
      <c r="ACK7840" s="60"/>
      <c r="ACL7840" s="60"/>
      <c r="ACM7840" s="60"/>
      <c r="ACN7840" s="60"/>
      <c r="ACO7840" s="60"/>
      <c r="ACP7840" s="60"/>
      <c r="ACQ7840" s="60"/>
      <c r="ACR7840" s="60"/>
      <c r="ACS7840" s="60"/>
      <c r="ACT7840" s="60"/>
      <c r="ACU7840" s="60"/>
      <c r="ACV7840" s="60"/>
      <c r="ACW7840" s="60"/>
      <c r="ACX7840" s="60"/>
      <c r="ACY7840" s="60">
        <v>0.97693321673512201</v>
      </c>
      <c r="ACZ7840" s="60"/>
      <c r="ADA7840" s="60"/>
      <c r="ADB7840" s="60"/>
      <c r="ADC7840" s="60"/>
      <c r="ADD7840" s="60"/>
      <c r="ADE7840" s="60"/>
    </row>
    <row r="7841" spans="760:785" x14ac:dyDescent="0.25">
      <c r="ACF7841" s="60"/>
      <c r="ACG7841" s="60"/>
      <c r="ACH7841" s="60"/>
      <c r="ACI7841" s="60"/>
      <c r="ACJ7841" s="60"/>
      <c r="ACK7841" s="60"/>
      <c r="ACL7841" s="60"/>
      <c r="ACM7841" s="60"/>
      <c r="ACN7841" s="60"/>
      <c r="ACO7841" s="60"/>
      <c r="ACP7841" s="60"/>
      <c r="ACQ7841" s="60"/>
      <c r="ACR7841" s="60"/>
      <c r="ACS7841" s="60"/>
      <c r="ACT7841" s="60"/>
      <c r="ACU7841" s="60"/>
      <c r="ACV7841" s="60"/>
      <c r="ACW7841" s="60"/>
      <c r="ACX7841" s="60"/>
      <c r="ACY7841" s="60">
        <v>0.97693070815646199</v>
      </c>
      <c r="ACZ7841" s="60"/>
      <c r="ADA7841" s="60"/>
      <c r="ADB7841" s="60"/>
      <c r="ADC7841" s="60"/>
      <c r="ADD7841" s="60"/>
      <c r="ADE7841" s="60"/>
    </row>
    <row r="7842" spans="760:785" x14ac:dyDescent="0.25">
      <c r="ACF7842" s="60"/>
      <c r="ACG7842" s="60"/>
      <c r="ACH7842" s="60"/>
      <c r="ACI7842" s="60"/>
      <c r="ACJ7842" s="60"/>
      <c r="ACK7842" s="60"/>
      <c r="ACL7842" s="60"/>
      <c r="ACM7842" s="60"/>
      <c r="ACN7842" s="60"/>
      <c r="ACO7842" s="60"/>
      <c r="ACP7842" s="60"/>
      <c r="ACQ7842" s="60"/>
      <c r="ACR7842" s="60"/>
      <c r="ACS7842" s="60"/>
      <c r="ACT7842" s="60"/>
      <c r="ACU7842" s="60"/>
      <c r="ACV7842" s="60"/>
      <c r="ACW7842" s="60"/>
      <c r="ACX7842" s="60"/>
      <c r="ACY7842" s="60">
        <v>0.97692645689059698</v>
      </c>
      <c r="ACZ7842" s="60"/>
      <c r="ADA7842" s="60"/>
      <c r="ADB7842" s="60"/>
      <c r="ADC7842" s="60"/>
      <c r="ADD7842" s="60"/>
      <c r="ADE7842" s="60"/>
    </row>
    <row r="7843" spans="760:785" x14ac:dyDescent="0.25">
      <c r="ACF7843" s="60"/>
      <c r="ACG7843" s="60"/>
      <c r="ACH7843" s="60"/>
      <c r="ACI7843" s="60"/>
      <c r="ACJ7843" s="60"/>
      <c r="ACK7843" s="60"/>
      <c r="ACL7843" s="60"/>
      <c r="ACM7843" s="60"/>
      <c r="ACN7843" s="60"/>
      <c r="ACO7843" s="60"/>
      <c r="ACP7843" s="60"/>
      <c r="ACQ7843" s="60"/>
      <c r="ACR7843" s="60"/>
      <c r="ACS7843" s="60"/>
      <c r="ACT7843" s="60"/>
      <c r="ACU7843" s="60"/>
      <c r="ACV7843" s="60"/>
      <c r="ACW7843" s="60"/>
      <c r="ACX7843" s="60"/>
      <c r="ACY7843" s="60">
        <v>0.97688410067564202</v>
      </c>
      <c r="ACZ7843" s="60"/>
      <c r="ADA7843" s="60"/>
      <c r="ADB7843" s="60"/>
      <c r="ADC7843" s="60"/>
      <c r="ADD7843" s="60"/>
      <c r="ADE7843" s="60"/>
    </row>
    <row r="7844" spans="760:785" x14ac:dyDescent="0.25">
      <c r="ACF7844" s="60"/>
      <c r="ACG7844" s="60"/>
      <c r="ACH7844" s="60"/>
      <c r="ACI7844" s="60"/>
      <c r="ACJ7844" s="60"/>
      <c r="ACK7844" s="60"/>
      <c r="ACL7844" s="60"/>
      <c r="ACM7844" s="60"/>
      <c r="ACN7844" s="60"/>
      <c r="ACO7844" s="60"/>
      <c r="ACP7844" s="60"/>
      <c r="ACQ7844" s="60"/>
      <c r="ACR7844" s="60"/>
      <c r="ACS7844" s="60"/>
      <c r="ACT7844" s="60"/>
      <c r="ACU7844" s="60"/>
      <c r="ACV7844" s="60"/>
      <c r="ACW7844" s="60"/>
      <c r="ACX7844" s="60"/>
      <c r="ACY7844" s="60">
        <v>0.97687970832642501</v>
      </c>
      <c r="ACZ7844" s="60"/>
      <c r="ADA7844" s="60"/>
      <c r="ADB7844" s="60"/>
      <c r="ADC7844" s="60"/>
      <c r="ADD7844" s="60"/>
      <c r="ADE7844" s="60"/>
    </row>
    <row r="7845" spans="760:785" x14ac:dyDescent="0.25">
      <c r="ACF7845" s="60"/>
      <c r="ACG7845" s="60"/>
      <c r="ACH7845" s="60"/>
      <c r="ACI7845" s="60"/>
      <c r="ACJ7845" s="60"/>
      <c r="ACK7845" s="60"/>
      <c r="ACL7845" s="60"/>
      <c r="ACM7845" s="60"/>
      <c r="ACN7845" s="60"/>
      <c r="ACO7845" s="60"/>
      <c r="ACP7845" s="60"/>
      <c r="ACQ7845" s="60"/>
      <c r="ACR7845" s="60"/>
      <c r="ACS7845" s="60"/>
      <c r="ACT7845" s="60"/>
      <c r="ACU7845" s="60"/>
      <c r="ACV7845" s="60"/>
      <c r="ACW7845" s="60"/>
      <c r="ACX7845" s="60"/>
      <c r="ACY7845" s="60">
        <v>0.97687400998652996</v>
      </c>
      <c r="ACZ7845" s="60"/>
      <c r="ADA7845" s="60"/>
      <c r="ADB7845" s="60"/>
      <c r="ADC7845" s="60"/>
      <c r="ADD7845" s="60"/>
      <c r="ADE7845" s="60"/>
    </row>
    <row r="7846" spans="760:785" x14ac:dyDescent="0.25">
      <c r="ACF7846" s="60"/>
      <c r="ACG7846" s="60"/>
      <c r="ACH7846" s="60"/>
      <c r="ACI7846" s="60"/>
      <c r="ACJ7846" s="60"/>
      <c r="ACK7846" s="60"/>
      <c r="ACL7846" s="60"/>
      <c r="ACM7846" s="60"/>
      <c r="ACN7846" s="60"/>
      <c r="ACO7846" s="60"/>
      <c r="ACP7846" s="60"/>
      <c r="ACQ7846" s="60"/>
      <c r="ACR7846" s="60"/>
      <c r="ACS7846" s="60"/>
      <c r="ACT7846" s="60"/>
      <c r="ACU7846" s="60"/>
      <c r="ACV7846" s="60"/>
      <c r="ACW7846" s="60"/>
      <c r="ACX7846" s="60"/>
      <c r="ACY7846" s="60">
        <v>0.97687003327455502</v>
      </c>
      <c r="ACZ7846" s="60"/>
      <c r="ADA7846" s="60"/>
      <c r="ADB7846" s="60"/>
      <c r="ADC7846" s="60"/>
      <c r="ADD7846" s="60"/>
      <c r="ADE7846" s="60"/>
    </row>
    <row r="7847" spans="760:785" x14ac:dyDescent="0.25">
      <c r="ACF7847" s="60"/>
      <c r="ACG7847" s="60"/>
      <c r="ACH7847" s="60"/>
      <c r="ACI7847" s="60"/>
      <c r="ACJ7847" s="60"/>
      <c r="ACK7847" s="60"/>
      <c r="ACL7847" s="60"/>
      <c r="ACM7847" s="60"/>
      <c r="ACN7847" s="60"/>
      <c r="ACO7847" s="60"/>
      <c r="ACP7847" s="60"/>
      <c r="ACQ7847" s="60"/>
      <c r="ACR7847" s="60"/>
      <c r="ACS7847" s="60"/>
      <c r="ACT7847" s="60"/>
      <c r="ACU7847" s="60"/>
      <c r="ACV7847" s="60"/>
      <c r="ACW7847" s="60"/>
      <c r="ACX7847" s="60"/>
      <c r="ACY7847" s="60">
        <v>0.97685920252138003</v>
      </c>
      <c r="ACZ7847" s="60"/>
      <c r="ADA7847" s="60"/>
      <c r="ADB7847" s="60"/>
      <c r="ADC7847" s="60"/>
      <c r="ADD7847" s="60"/>
      <c r="ADE7847" s="60"/>
    </row>
    <row r="7848" spans="760:785" x14ac:dyDescent="0.25">
      <c r="ACF7848" s="60"/>
      <c r="ACG7848" s="60"/>
      <c r="ACH7848" s="60"/>
      <c r="ACI7848" s="60"/>
      <c r="ACJ7848" s="60"/>
      <c r="ACK7848" s="60"/>
      <c r="ACL7848" s="60"/>
      <c r="ACM7848" s="60"/>
      <c r="ACN7848" s="60"/>
      <c r="ACO7848" s="60"/>
      <c r="ACP7848" s="60"/>
      <c r="ACQ7848" s="60"/>
      <c r="ACR7848" s="60"/>
      <c r="ACS7848" s="60"/>
      <c r="ACT7848" s="60"/>
      <c r="ACU7848" s="60"/>
      <c r="ACV7848" s="60"/>
      <c r="ACW7848" s="60"/>
      <c r="ACX7848" s="60"/>
      <c r="ACY7848" s="60">
        <v>0.97685182174733698</v>
      </c>
      <c r="ACZ7848" s="60"/>
      <c r="ADA7848" s="60"/>
      <c r="ADB7848" s="60"/>
      <c r="ADC7848" s="60"/>
      <c r="ADD7848" s="60"/>
      <c r="ADE7848" s="60"/>
    </row>
    <row r="7849" spans="760:785" x14ac:dyDescent="0.25">
      <c r="ACF7849" s="60"/>
      <c r="ACG7849" s="60"/>
      <c r="ACH7849" s="60"/>
      <c r="ACI7849" s="60"/>
      <c r="ACJ7849" s="60"/>
      <c r="ACK7849" s="60"/>
      <c r="ACL7849" s="60"/>
      <c r="ACM7849" s="60"/>
      <c r="ACN7849" s="60"/>
      <c r="ACO7849" s="60"/>
      <c r="ACP7849" s="60"/>
      <c r="ACQ7849" s="60"/>
      <c r="ACR7849" s="60"/>
      <c r="ACS7849" s="60"/>
      <c r="ACT7849" s="60"/>
      <c r="ACU7849" s="60"/>
      <c r="ACV7849" s="60"/>
      <c r="ACW7849" s="60"/>
      <c r="ACX7849" s="60"/>
      <c r="ACY7849" s="60">
        <v>0.97684210994495602</v>
      </c>
      <c r="ACZ7849" s="60"/>
      <c r="ADA7849" s="60"/>
      <c r="ADB7849" s="60"/>
      <c r="ADC7849" s="60"/>
      <c r="ADD7849" s="60"/>
      <c r="ADE7849" s="60"/>
    </row>
    <row r="7850" spans="760:785" x14ac:dyDescent="0.25">
      <c r="ACF7850" s="60"/>
      <c r="ACG7850" s="60"/>
      <c r="ACH7850" s="60"/>
      <c r="ACI7850" s="60"/>
      <c r="ACJ7850" s="60"/>
      <c r="ACK7850" s="60"/>
      <c r="ACL7850" s="60"/>
      <c r="ACM7850" s="60"/>
      <c r="ACN7850" s="60"/>
      <c r="ACO7850" s="60"/>
      <c r="ACP7850" s="60"/>
      <c r="ACQ7850" s="60"/>
      <c r="ACR7850" s="60"/>
      <c r="ACS7850" s="60"/>
      <c r="ACT7850" s="60"/>
      <c r="ACU7850" s="60"/>
      <c r="ACV7850" s="60"/>
      <c r="ACW7850" s="60"/>
      <c r="ACX7850" s="60"/>
      <c r="ACY7850" s="60">
        <v>0.976838937408536</v>
      </c>
      <c r="ACZ7850" s="60"/>
      <c r="ADA7850" s="60"/>
      <c r="ADB7850" s="60"/>
      <c r="ADC7850" s="60"/>
      <c r="ADD7850" s="60"/>
      <c r="ADE7850" s="60"/>
    </row>
    <row r="7851" spans="760:785" x14ac:dyDescent="0.25">
      <c r="ACF7851" s="60"/>
      <c r="ACG7851" s="60"/>
      <c r="ACH7851" s="60"/>
      <c r="ACI7851" s="60"/>
      <c r="ACJ7851" s="60"/>
      <c r="ACK7851" s="60"/>
      <c r="ACL7851" s="60"/>
      <c r="ACM7851" s="60"/>
      <c r="ACN7851" s="60"/>
      <c r="ACO7851" s="60"/>
      <c r="ACP7851" s="60"/>
      <c r="ACQ7851" s="60"/>
      <c r="ACR7851" s="60"/>
      <c r="ACS7851" s="60"/>
      <c r="ACT7851" s="60"/>
      <c r="ACU7851" s="60"/>
      <c r="ACV7851" s="60"/>
      <c r="ACW7851" s="60"/>
      <c r="ACX7851" s="60"/>
      <c r="ACY7851" s="60">
        <v>0.97683393277033204</v>
      </c>
      <c r="ACZ7851" s="60"/>
      <c r="ADA7851" s="60"/>
      <c r="ADB7851" s="60"/>
      <c r="ADC7851" s="60"/>
      <c r="ADD7851" s="60"/>
      <c r="ADE7851" s="60"/>
    </row>
    <row r="7852" spans="760:785" x14ac:dyDescent="0.25">
      <c r="ACF7852" s="60"/>
      <c r="ACG7852" s="60"/>
      <c r="ACH7852" s="60"/>
      <c r="ACI7852" s="60"/>
      <c r="ACJ7852" s="60"/>
      <c r="ACK7852" s="60"/>
      <c r="ACL7852" s="60"/>
      <c r="ACM7852" s="60"/>
      <c r="ACN7852" s="60"/>
      <c r="ACO7852" s="60"/>
      <c r="ACP7852" s="60"/>
      <c r="ACQ7852" s="60"/>
      <c r="ACR7852" s="60"/>
      <c r="ACS7852" s="60"/>
      <c r="ACT7852" s="60"/>
      <c r="ACU7852" s="60"/>
      <c r="ACV7852" s="60"/>
      <c r="ACW7852" s="60"/>
      <c r="ACX7852" s="60"/>
      <c r="ACY7852" s="60">
        <v>0.97681153208530502</v>
      </c>
      <c r="ACZ7852" s="60"/>
      <c r="ADA7852" s="60"/>
      <c r="ADB7852" s="60"/>
      <c r="ADC7852" s="60"/>
      <c r="ADD7852" s="60"/>
      <c r="ADE7852" s="60"/>
    </row>
    <row r="7853" spans="760:785" x14ac:dyDescent="0.25">
      <c r="ACF7853" s="60"/>
      <c r="ACG7853" s="60"/>
      <c r="ACH7853" s="60"/>
      <c r="ACI7853" s="60"/>
      <c r="ACJ7853" s="60"/>
      <c r="ACK7853" s="60"/>
      <c r="ACL7853" s="60"/>
      <c r="ACM7853" s="60"/>
      <c r="ACN7853" s="60"/>
      <c r="ACO7853" s="60"/>
      <c r="ACP7853" s="60"/>
      <c r="ACQ7853" s="60"/>
      <c r="ACR7853" s="60"/>
      <c r="ACS7853" s="60"/>
      <c r="ACT7853" s="60"/>
      <c r="ACU7853" s="60"/>
      <c r="ACV7853" s="60"/>
      <c r="ACW7853" s="60"/>
      <c r="ACX7853" s="60"/>
      <c r="ACY7853" s="60">
        <v>0.97680520536479898</v>
      </c>
      <c r="ACZ7853" s="60"/>
      <c r="ADA7853" s="60"/>
      <c r="ADB7853" s="60"/>
      <c r="ADC7853" s="60"/>
      <c r="ADD7853" s="60"/>
      <c r="ADE7853" s="60"/>
    </row>
    <row r="7854" spans="760:785" x14ac:dyDescent="0.25">
      <c r="ACF7854" s="60"/>
      <c r="ACG7854" s="60"/>
      <c r="ACH7854" s="60"/>
      <c r="ACI7854" s="60"/>
      <c r="ACJ7854" s="60"/>
      <c r="ACK7854" s="60"/>
      <c r="ACL7854" s="60"/>
      <c r="ACM7854" s="60"/>
      <c r="ACN7854" s="60"/>
      <c r="ACO7854" s="60"/>
      <c r="ACP7854" s="60"/>
      <c r="ACQ7854" s="60"/>
      <c r="ACR7854" s="60"/>
      <c r="ACS7854" s="60"/>
      <c r="ACT7854" s="60"/>
      <c r="ACU7854" s="60"/>
      <c r="ACV7854" s="60"/>
      <c r="ACW7854" s="60"/>
      <c r="ACX7854" s="60"/>
      <c r="ACY7854" s="60">
        <v>0.97680077189711201</v>
      </c>
      <c r="ACZ7854" s="60"/>
      <c r="ADA7854" s="60"/>
      <c r="ADB7854" s="60"/>
      <c r="ADC7854" s="60"/>
      <c r="ADD7854" s="60"/>
      <c r="ADE7854" s="60"/>
    </row>
    <row r="7855" spans="760:785" x14ac:dyDescent="0.25">
      <c r="ACF7855" s="60"/>
      <c r="ACG7855" s="60"/>
      <c r="ACH7855" s="60"/>
      <c r="ACI7855" s="60"/>
      <c r="ACJ7855" s="60"/>
      <c r="ACK7855" s="60"/>
      <c r="ACL7855" s="60"/>
      <c r="ACM7855" s="60"/>
      <c r="ACN7855" s="60"/>
      <c r="ACO7855" s="60"/>
      <c r="ACP7855" s="60"/>
      <c r="ACQ7855" s="60"/>
      <c r="ACR7855" s="60"/>
      <c r="ACS7855" s="60"/>
      <c r="ACT7855" s="60"/>
      <c r="ACU7855" s="60"/>
      <c r="ACV7855" s="60"/>
      <c r="ACW7855" s="60"/>
      <c r="ACX7855" s="60"/>
      <c r="ACY7855" s="60">
        <v>0.976790766523287</v>
      </c>
      <c r="ACZ7855" s="60"/>
      <c r="ADA7855" s="60"/>
      <c r="ADB7855" s="60"/>
      <c r="ADC7855" s="60"/>
      <c r="ADD7855" s="60"/>
      <c r="ADE7855" s="60"/>
    </row>
    <row r="7856" spans="760:785" x14ac:dyDescent="0.25">
      <c r="ACF7856" s="60"/>
      <c r="ACG7856" s="60"/>
      <c r="ACH7856" s="60"/>
      <c r="ACI7856" s="60"/>
      <c r="ACJ7856" s="60"/>
      <c r="ACK7856" s="60"/>
      <c r="ACL7856" s="60"/>
      <c r="ACM7856" s="60"/>
      <c r="ACN7856" s="60"/>
      <c r="ACO7856" s="60"/>
      <c r="ACP7856" s="60"/>
      <c r="ACQ7856" s="60"/>
      <c r="ACR7856" s="60"/>
      <c r="ACS7856" s="60"/>
      <c r="ACT7856" s="60"/>
      <c r="ACU7856" s="60"/>
      <c r="ACV7856" s="60"/>
      <c r="ACW7856" s="60"/>
      <c r="ACX7856" s="60"/>
      <c r="ACY7856" s="60">
        <v>0.97678771103210005</v>
      </c>
      <c r="ACZ7856" s="60"/>
      <c r="ADA7856" s="60"/>
      <c r="ADB7856" s="60"/>
      <c r="ADC7856" s="60"/>
      <c r="ADD7856" s="60"/>
      <c r="ADE7856" s="60"/>
    </row>
    <row r="7857" spans="760:785" x14ac:dyDescent="0.25">
      <c r="ACF7857" s="60"/>
      <c r="ACG7857" s="60"/>
      <c r="ACH7857" s="60"/>
      <c r="ACI7857" s="60"/>
      <c r="ACJ7857" s="60"/>
      <c r="ACK7857" s="60"/>
      <c r="ACL7857" s="60"/>
      <c r="ACM7857" s="60"/>
      <c r="ACN7857" s="60"/>
      <c r="ACO7857" s="60"/>
      <c r="ACP7857" s="60"/>
      <c r="ACQ7857" s="60"/>
      <c r="ACR7857" s="60"/>
      <c r="ACS7857" s="60"/>
      <c r="ACT7857" s="60"/>
      <c r="ACU7857" s="60"/>
      <c r="ACV7857" s="60"/>
      <c r="ACW7857" s="60"/>
      <c r="ACX7857" s="60"/>
      <c r="ACY7857" s="60">
        <v>0.97678692855487204</v>
      </c>
      <c r="ACZ7857" s="60"/>
      <c r="ADA7857" s="60"/>
      <c r="ADB7857" s="60"/>
      <c r="ADC7857" s="60"/>
      <c r="ADD7857" s="60"/>
      <c r="ADE7857" s="60"/>
    </row>
    <row r="7858" spans="760:785" x14ac:dyDescent="0.25">
      <c r="ACF7858" s="60"/>
      <c r="ACG7858" s="60"/>
      <c r="ACH7858" s="60"/>
      <c r="ACI7858" s="60"/>
      <c r="ACJ7858" s="60"/>
      <c r="ACK7858" s="60"/>
      <c r="ACL7858" s="60"/>
      <c r="ACM7858" s="60"/>
      <c r="ACN7858" s="60"/>
      <c r="ACO7858" s="60"/>
      <c r="ACP7858" s="60"/>
      <c r="ACQ7858" s="60"/>
      <c r="ACR7858" s="60"/>
      <c r="ACS7858" s="60"/>
      <c r="ACT7858" s="60"/>
      <c r="ACU7858" s="60"/>
      <c r="ACV7858" s="60"/>
      <c r="ACW7858" s="60"/>
      <c r="ACX7858" s="60"/>
      <c r="ACY7858" s="60">
        <v>0.97678280393844497</v>
      </c>
      <c r="ACZ7858" s="60"/>
      <c r="ADA7858" s="60"/>
      <c r="ADB7858" s="60"/>
      <c r="ADC7858" s="60"/>
      <c r="ADD7858" s="60"/>
      <c r="ADE7858" s="60"/>
    </row>
    <row r="7859" spans="760:785" x14ac:dyDescent="0.25">
      <c r="ACF7859" s="60"/>
      <c r="ACG7859" s="60"/>
      <c r="ACH7859" s="60"/>
      <c r="ACI7859" s="60"/>
      <c r="ACJ7859" s="60"/>
      <c r="ACK7859" s="60"/>
      <c r="ACL7859" s="60"/>
      <c r="ACM7859" s="60"/>
      <c r="ACN7859" s="60"/>
      <c r="ACO7859" s="60"/>
      <c r="ACP7859" s="60"/>
      <c r="ACQ7859" s="60"/>
      <c r="ACR7859" s="60"/>
      <c r="ACS7859" s="60"/>
      <c r="ACT7859" s="60"/>
      <c r="ACU7859" s="60"/>
      <c r="ACV7859" s="60"/>
      <c r="ACW7859" s="60"/>
      <c r="ACX7859" s="60"/>
      <c r="ACY7859" s="60">
        <v>0.97677965368382103</v>
      </c>
      <c r="ACZ7859" s="60"/>
      <c r="ADA7859" s="60"/>
      <c r="ADB7859" s="60"/>
      <c r="ADC7859" s="60"/>
      <c r="ADD7859" s="60"/>
      <c r="ADE7859" s="60"/>
    </row>
    <row r="7860" spans="760:785" x14ac:dyDescent="0.25">
      <c r="ACF7860" s="60"/>
      <c r="ACG7860" s="60"/>
      <c r="ACH7860" s="60"/>
      <c r="ACI7860" s="60"/>
      <c r="ACJ7860" s="60"/>
      <c r="ACK7860" s="60"/>
      <c r="ACL7860" s="60"/>
      <c r="ACM7860" s="60"/>
      <c r="ACN7860" s="60"/>
      <c r="ACO7860" s="60"/>
      <c r="ACP7860" s="60"/>
      <c r="ACQ7860" s="60"/>
      <c r="ACR7860" s="60"/>
      <c r="ACS7860" s="60"/>
      <c r="ACT7860" s="60"/>
      <c r="ACU7860" s="60"/>
      <c r="ACV7860" s="60"/>
      <c r="ACW7860" s="60"/>
      <c r="ACX7860" s="60"/>
      <c r="ACY7860" s="60">
        <v>0.97676397466178599</v>
      </c>
      <c r="ACZ7860" s="60"/>
      <c r="ADA7860" s="60"/>
      <c r="ADB7860" s="60"/>
      <c r="ADC7860" s="60"/>
      <c r="ADD7860" s="60"/>
      <c r="ADE7860" s="60"/>
    </row>
    <row r="7861" spans="760:785" x14ac:dyDescent="0.25">
      <c r="ACF7861" s="60"/>
      <c r="ACG7861" s="60"/>
      <c r="ACH7861" s="60"/>
      <c r="ACI7861" s="60"/>
      <c r="ACJ7861" s="60"/>
      <c r="ACK7861" s="60"/>
      <c r="ACL7861" s="60"/>
      <c r="ACM7861" s="60"/>
      <c r="ACN7861" s="60"/>
      <c r="ACO7861" s="60"/>
      <c r="ACP7861" s="60"/>
      <c r="ACQ7861" s="60"/>
      <c r="ACR7861" s="60"/>
      <c r="ACS7861" s="60"/>
      <c r="ACT7861" s="60"/>
      <c r="ACU7861" s="60"/>
      <c r="ACV7861" s="60"/>
      <c r="ACW7861" s="60"/>
      <c r="ACX7861" s="60"/>
      <c r="ACY7861" s="60">
        <v>0.97674778298070697</v>
      </c>
      <c r="ACZ7861" s="60"/>
      <c r="ADA7861" s="60"/>
      <c r="ADB7861" s="60"/>
      <c r="ADC7861" s="60"/>
      <c r="ADD7861" s="60"/>
      <c r="ADE7861" s="60"/>
    </row>
    <row r="7862" spans="760:785" x14ac:dyDescent="0.25">
      <c r="ACF7862" s="60"/>
      <c r="ACG7862" s="60"/>
      <c r="ACH7862" s="60"/>
      <c r="ACI7862" s="60"/>
      <c r="ACJ7862" s="60"/>
      <c r="ACK7862" s="60"/>
      <c r="ACL7862" s="60"/>
      <c r="ACM7862" s="60"/>
      <c r="ACN7862" s="60"/>
      <c r="ACO7862" s="60"/>
      <c r="ACP7862" s="60"/>
      <c r="ACQ7862" s="60"/>
      <c r="ACR7862" s="60"/>
      <c r="ACS7862" s="60"/>
      <c r="ACT7862" s="60"/>
      <c r="ACU7862" s="60"/>
      <c r="ACV7862" s="60"/>
      <c r="ACW7862" s="60"/>
      <c r="ACX7862" s="60"/>
      <c r="ACY7862" s="60">
        <v>0.97674486395315097</v>
      </c>
      <c r="ACZ7862" s="60"/>
      <c r="ADA7862" s="60"/>
      <c r="ADB7862" s="60"/>
      <c r="ADC7862" s="60"/>
      <c r="ADD7862" s="60"/>
      <c r="ADE7862" s="60"/>
    </row>
    <row r="7863" spans="760:785" x14ac:dyDescent="0.25">
      <c r="ACF7863" s="60"/>
      <c r="ACG7863" s="60"/>
      <c r="ACH7863" s="60"/>
      <c r="ACI7863" s="60"/>
      <c r="ACJ7863" s="60"/>
      <c r="ACK7863" s="60"/>
      <c r="ACL7863" s="60"/>
      <c r="ACM7863" s="60"/>
      <c r="ACN7863" s="60"/>
      <c r="ACO7863" s="60"/>
      <c r="ACP7863" s="60"/>
      <c r="ACQ7863" s="60"/>
      <c r="ACR7863" s="60"/>
      <c r="ACS7863" s="60"/>
      <c r="ACT7863" s="60"/>
      <c r="ACU7863" s="60"/>
      <c r="ACV7863" s="60"/>
      <c r="ACW7863" s="60"/>
      <c r="ACX7863" s="60"/>
      <c r="ACY7863" s="60">
        <v>0.97674330987246205</v>
      </c>
      <c r="ACZ7863" s="60"/>
      <c r="ADA7863" s="60"/>
      <c r="ADB7863" s="60"/>
      <c r="ADC7863" s="60"/>
      <c r="ADD7863" s="60"/>
      <c r="ADE7863" s="60"/>
    </row>
    <row r="7864" spans="760:785" x14ac:dyDescent="0.25">
      <c r="ACF7864" s="60"/>
      <c r="ACG7864" s="60"/>
      <c r="ACH7864" s="60"/>
      <c r="ACI7864" s="60"/>
      <c r="ACJ7864" s="60"/>
      <c r="ACK7864" s="60"/>
      <c r="ACL7864" s="60"/>
      <c r="ACM7864" s="60"/>
      <c r="ACN7864" s="60"/>
      <c r="ACO7864" s="60"/>
      <c r="ACP7864" s="60"/>
      <c r="ACQ7864" s="60"/>
      <c r="ACR7864" s="60"/>
      <c r="ACS7864" s="60"/>
      <c r="ACT7864" s="60"/>
      <c r="ACU7864" s="60"/>
      <c r="ACV7864" s="60"/>
      <c r="ACW7864" s="60"/>
      <c r="ACX7864" s="60"/>
      <c r="ACY7864" s="60">
        <v>0.97674313250682898</v>
      </c>
      <c r="ACZ7864" s="60"/>
      <c r="ADA7864" s="60"/>
      <c r="ADB7864" s="60"/>
      <c r="ADC7864" s="60"/>
      <c r="ADD7864" s="60"/>
      <c r="ADE7864" s="60"/>
    </row>
    <row r="7865" spans="760:785" x14ac:dyDescent="0.25">
      <c r="ACF7865" s="60"/>
      <c r="ACG7865" s="60"/>
      <c r="ACH7865" s="60"/>
      <c r="ACI7865" s="60"/>
      <c r="ACJ7865" s="60"/>
      <c r="ACK7865" s="60"/>
      <c r="ACL7865" s="60"/>
      <c r="ACM7865" s="60"/>
      <c r="ACN7865" s="60"/>
      <c r="ACO7865" s="60"/>
      <c r="ACP7865" s="60"/>
      <c r="ACQ7865" s="60"/>
      <c r="ACR7865" s="60"/>
      <c r="ACS7865" s="60"/>
      <c r="ACT7865" s="60"/>
      <c r="ACU7865" s="60"/>
      <c r="ACV7865" s="60"/>
      <c r="ACW7865" s="60"/>
      <c r="ACX7865" s="60"/>
      <c r="ACY7865" s="60">
        <v>0.97672813197608499</v>
      </c>
      <c r="ACZ7865" s="60"/>
      <c r="ADA7865" s="60"/>
      <c r="ADB7865" s="60"/>
      <c r="ADC7865" s="60"/>
      <c r="ADD7865" s="60"/>
      <c r="ADE7865" s="60"/>
    </row>
    <row r="7866" spans="760:785" x14ac:dyDescent="0.25">
      <c r="ACF7866" s="60"/>
      <c r="ACG7866" s="60"/>
      <c r="ACH7866" s="60"/>
      <c r="ACI7866" s="60"/>
      <c r="ACJ7866" s="60"/>
      <c r="ACK7866" s="60"/>
      <c r="ACL7866" s="60"/>
      <c r="ACM7866" s="60"/>
      <c r="ACN7866" s="60"/>
      <c r="ACO7866" s="60"/>
      <c r="ACP7866" s="60"/>
      <c r="ACQ7866" s="60"/>
      <c r="ACR7866" s="60"/>
      <c r="ACS7866" s="60"/>
      <c r="ACT7866" s="60"/>
      <c r="ACU7866" s="60"/>
      <c r="ACV7866" s="60"/>
      <c r="ACW7866" s="60"/>
      <c r="ACX7866" s="60"/>
      <c r="ACY7866" s="60">
        <v>0.97672611035770296</v>
      </c>
      <c r="ACZ7866" s="60"/>
      <c r="ADA7866" s="60"/>
      <c r="ADB7866" s="60"/>
      <c r="ADC7866" s="60"/>
      <c r="ADD7866" s="60"/>
      <c r="ADE7866" s="60"/>
    </row>
    <row r="7867" spans="760:785" x14ac:dyDescent="0.25">
      <c r="ACF7867" s="60"/>
      <c r="ACG7867" s="60"/>
      <c r="ACH7867" s="60"/>
      <c r="ACI7867" s="60"/>
      <c r="ACJ7867" s="60"/>
      <c r="ACK7867" s="60"/>
      <c r="ACL7867" s="60"/>
      <c r="ACM7867" s="60"/>
      <c r="ACN7867" s="60"/>
      <c r="ACO7867" s="60"/>
      <c r="ACP7867" s="60"/>
      <c r="ACQ7867" s="60"/>
      <c r="ACR7867" s="60"/>
      <c r="ACS7867" s="60"/>
      <c r="ACT7867" s="60"/>
      <c r="ACU7867" s="60"/>
      <c r="ACV7867" s="60"/>
      <c r="ACW7867" s="60"/>
      <c r="ACX7867" s="60"/>
      <c r="ACY7867" s="60">
        <v>0.97672481952870605</v>
      </c>
      <c r="ACZ7867" s="60"/>
      <c r="ADA7867" s="60"/>
      <c r="ADB7867" s="60"/>
      <c r="ADC7867" s="60"/>
      <c r="ADD7867" s="60"/>
      <c r="ADE7867" s="60"/>
    </row>
    <row r="7868" spans="760:785" x14ac:dyDescent="0.25">
      <c r="ACF7868" s="60"/>
      <c r="ACG7868" s="60"/>
      <c r="ACH7868" s="60"/>
      <c r="ACI7868" s="60"/>
      <c r="ACJ7868" s="60"/>
      <c r="ACK7868" s="60"/>
      <c r="ACL7868" s="60"/>
      <c r="ACM7868" s="60"/>
      <c r="ACN7868" s="60"/>
      <c r="ACO7868" s="60"/>
      <c r="ACP7868" s="60"/>
      <c r="ACQ7868" s="60"/>
      <c r="ACR7868" s="60"/>
      <c r="ACS7868" s="60"/>
      <c r="ACT7868" s="60"/>
      <c r="ACU7868" s="60"/>
      <c r="ACV7868" s="60"/>
      <c r="ACW7868" s="60"/>
      <c r="ACX7868" s="60"/>
      <c r="ACY7868" s="60">
        <v>0.97671458415165502</v>
      </c>
      <c r="ACZ7868" s="60"/>
      <c r="ADA7868" s="60"/>
      <c r="ADB7868" s="60"/>
      <c r="ADC7868" s="60"/>
      <c r="ADD7868" s="60"/>
      <c r="ADE7868" s="60"/>
    </row>
    <row r="7869" spans="760:785" x14ac:dyDescent="0.25">
      <c r="ACF7869" s="60"/>
      <c r="ACG7869" s="60"/>
      <c r="ACH7869" s="60"/>
      <c r="ACI7869" s="60"/>
      <c r="ACJ7869" s="60"/>
      <c r="ACK7869" s="60"/>
      <c r="ACL7869" s="60"/>
      <c r="ACM7869" s="60"/>
      <c r="ACN7869" s="60"/>
      <c r="ACO7869" s="60"/>
      <c r="ACP7869" s="60"/>
      <c r="ACQ7869" s="60"/>
      <c r="ACR7869" s="60"/>
      <c r="ACS7869" s="60"/>
      <c r="ACT7869" s="60"/>
      <c r="ACU7869" s="60"/>
      <c r="ACV7869" s="60"/>
      <c r="ACW7869" s="60"/>
      <c r="ACX7869" s="60"/>
      <c r="ACY7869" s="60">
        <v>0.97670647270806898</v>
      </c>
      <c r="ACZ7869" s="60"/>
      <c r="ADA7869" s="60"/>
      <c r="ADB7869" s="60"/>
      <c r="ADC7869" s="60"/>
      <c r="ADD7869" s="60"/>
      <c r="ADE7869" s="60"/>
    </row>
    <row r="7870" spans="760:785" x14ac:dyDescent="0.25">
      <c r="ACF7870" s="60"/>
      <c r="ACG7870" s="60"/>
      <c r="ACH7870" s="60"/>
      <c r="ACI7870" s="60"/>
      <c r="ACJ7870" s="60"/>
      <c r="ACK7870" s="60"/>
      <c r="ACL7870" s="60"/>
      <c r="ACM7870" s="60"/>
      <c r="ACN7870" s="60"/>
      <c r="ACO7870" s="60"/>
      <c r="ACP7870" s="60"/>
      <c r="ACQ7870" s="60"/>
      <c r="ACR7870" s="60"/>
      <c r="ACS7870" s="60"/>
      <c r="ACT7870" s="60"/>
      <c r="ACU7870" s="60"/>
      <c r="ACV7870" s="60"/>
      <c r="ACW7870" s="60"/>
      <c r="ACX7870" s="60"/>
      <c r="ACY7870" s="60">
        <v>0.97670546030740801</v>
      </c>
      <c r="ACZ7870" s="60"/>
      <c r="ADA7870" s="60"/>
      <c r="ADB7870" s="60"/>
      <c r="ADC7870" s="60"/>
      <c r="ADD7870" s="60"/>
      <c r="ADE7870" s="60"/>
    </row>
    <row r="7871" spans="760:785" x14ac:dyDescent="0.25">
      <c r="ACF7871" s="60"/>
      <c r="ACG7871" s="60"/>
      <c r="ACH7871" s="60"/>
      <c r="ACI7871" s="60"/>
      <c r="ACJ7871" s="60"/>
      <c r="ACK7871" s="60"/>
      <c r="ACL7871" s="60"/>
      <c r="ACM7871" s="60"/>
      <c r="ACN7871" s="60"/>
      <c r="ACO7871" s="60"/>
      <c r="ACP7871" s="60"/>
      <c r="ACQ7871" s="60"/>
      <c r="ACR7871" s="60"/>
      <c r="ACS7871" s="60"/>
      <c r="ACT7871" s="60"/>
      <c r="ACU7871" s="60"/>
      <c r="ACV7871" s="60"/>
      <c r="ACW7871" s="60"/>
      <c r="ACX7871" s="60"/>
      <c r="ACY7871" s="60">
        <v>0.97670391400354895</v>
      </c>
      <c r="ACZ7871" s="60"/>
      <c r="ADA7871" s="60"/>
      <c r="ADB7871" s="60"/>
      <c r="ADC7871" s="60"/>
      <c r="ADD7871" s="60"/>
      <c r="ADE7871" s="60"/>
    </row>
    <row r="7872" spans="760:785" x14ac:dyDescent="0.25">
      <c r="ACF7872" s="60"/>
      <c r="ACG7872" s="60"/>
      <c r="ACH7872" s="60"/>
      <c r="ACI7872" s="60"/>
      <c r="ACJ7872" s="60"/>
      <c r="ACK7872" s="60"/>
      <c r="ACL7872" s="60"/>
      <c r="ACM7872" s="60"/>
      <c r="ACN7872" s="60"/>
      <c r="ACO7872" s="60"/>
      <c r="ACP7872" s="60"/>
      <c r="ACQ7872" s="60"/>
      <c r="ACR7872" s="60"/>
      <c r="ACS7872" s="60"/>
      <c r="ACT7872" s="60"/>
      <c r="ACU7872" s="60"/>
      <c r="ACV7872" s="60"/>
      <c r="ACW7872" s="60"/>
      <c r="ACX7872" s="60"/>
      <c r="ACY7872" s="60">
        <v>0.97670066974382297</v>
      </c>
      <c r="ACZ7872" s="60"/>
      <c r="ADA7872" s="60"/>
      <c r="ADB7872" s="60"/>
      <c r="ADC7872" s="60"/>
      <c r="ADD7872" s="60"/>
      <c r="ADE7872" s="60"/>
    </row>
    <row r="7873" spans="760:785" x14ac:dyDescent="0.25">
      <c r="ACF7873" s="60"/>
      <c r="ACG7873" s="60"/>
      <c r="ACH7873" s="60"/>
      <c r="ACI7873" s="60"/>
      <c r="ACJ7873" s="60"/>
      <c r="ACK7873" s="60"/>
      <c r="ACL7873" s="60"/>
      <c r="ACM7873" s="60"/>
      <c r="ACN7873" s="60"/>
      <c r="ACO7873" s="60"/>
      <c r="ACP7873" s="60"/>
      <c r="ACQ7873" s="60"/>
      <c r="ACR7873" s="60"/>
      <c r="ACS7873" s="60"/>
      <c r="ACT7873" s="60"/>
      <c r="ACU7873" s="60"/>
      <c r="ACV7873" s="60"/>
      <c r="ACW7873" s="60"/>
      <c r="ACX7873" s="60"/>
      <c r="ACY7873" s="60">
        <v>0.976699020483769</v>
      </c>
      <c r="ACZ7873" s="60"/>
      <c r="ADA7873" s="60"/>
      <c r="ADB7873" s="60"/>
      <c r="ADC7873" s="60"/>
      <c r="ADD7873" s="60"/>
      <c r="ADE7873" s="60"/>
    </row>
    <row r="7874" spans="760:785" x14ac:dyDescent="0.25">
      <c r="ACF7874" s="60"/>
      <c r="ACG7874" s="60"/>
      <c r="ACH7874" s="60"/>
      <c r="ACI7874" s="60"/>
      <c r="ACJ7874" s="60"/>
      <c r="ACK7874" s="60"/>
      <c r="ACL7874" s="60"/>
      <c r="ACM7874" s="60"/>
      <c r="ACN7874" s="60"/>
      <c r="ACO7874" s="60"/>
      <c r="ACP7874" s="60"/>
      <c r="ACQ7874" s="60"/>
      <c r="ACR7874" s="60"/>
      <c r="ACS7874" s="60"/>
      <c r="ACT7874" s="60"/>
      <c r="ACU7874" s="60"/>
      <c r="ACV7874" s="60"/>
      <c r="ACW7874" s="60"/>
      <c r="ACX7874" s="60"/>
      <c r="ACY7874" s="60">
        <v>0.97669428957941495</v>
      </c>
      <c r="ACZ7874" s="60"/>
      <c r="ADA7874" s="60"/>
      <c r="ADB7874" s="60"/>
      <c r="ADC7874" s="60"/>
      <c r="ADD7874" s="60"/>
      <c r="ADE7874" s="60"/>
    </row>
    <row r="7875" spans="760:785" x14ac:dyDescent="0.25">
      <c r="ACF7875" s="60"/>
      <c r="ACG7875" s="60"/>
      <c r="ACH7875" s="60"/>
      <c r="ACI7875" s="60"/>
      <c r="ACJ7875" s="60"/>
      <c r="ACK7875" s="60"/>
      <c r="ACL7875" s="60"/>
      <c r="ACM7875" s="60"/>
      <c r="ACN7875" s="60"/>
      <c r="ACO7875" s="60"/>
      <c r="ACP7875" s="60"/>
      <c r="ACQ7875" s="60"/>
      <c r="ACR7875" s="60"/>
      <c r="ACS7875" s="60"/>
      <c r="ACT7875" s="60"/>
      <c r="ACU7875" s="60"/>
      <c r="ACV7875" s="60"/>
      <c r="ACW7875" s="60"/>
      <c r="ACX7875" s="60"/>
      <c r="ACY7875" s="60">
        <v>0.97668335355783997</v>
      </c>
      <c r="ACZ7875" s="60"/>
      <c r="ADA7875" s="60"/>
      <c r="ADB7875" s="60"/>
      <c r="ADC7875" s="60"/>
      <c r="ADD7875" s="60"/>
      <c r="ADE7875" s="60"/>
    </row>
    <row r="7876" spans="760:785" x14ac:dyDescent="0.25">
      <c r="ACF7876" s="60"/>
      <c r="ACG7876" s="60"/>
      <c r="ACH7876" s="60"/>
      <c r="ACI7876" s="60"/>
      <c r="ACJ7876" s="60"/>
      <c r="ACK7876" s="60"/>
      <c r="ACL7876" s="60"/>
      <c r="ACM7876" s="60"/>
      <c r="ACN7876" s="60"/>
      <c r="ACO7876" s="60"/>
      <c r="ACP7876" s="60"/>
      <c r="ACQ7876" s="60"/>
      <c r="ACR7876" s="60"/>
      <c r="ACS7876" s="60"/>
      <c r="ACT7876" s="60"/>
      <c r="ACU7876" s="60"/>
      <c r="ACV7876" s="60"/>
      <c r="ACW7876" s="60"/>
      <c r="ACX7876" s="60"/>
      <c r="ACY7876" s="60">
        <v>0.97668211133643501</v>
      </c>
      <c r="ACZ7876" s="60"/>
      <c r="ADA7876" s="60"/>
      <c r="ADB7876" s="60"/>
      <c r="ADC7876" s="60"/>
      <c r="ADD7876" s="60"/>
      <c r="ADE7876" s="60"/>
    </row>
    <row r="7877" spans="760:785" x14ac:dyDescent="0.25">
      <c r="ACF7877" s="60"/>
      <c r="ACG7877" s="60"/>
      <c r="ACH7877" s="60"/>
      <c r="ACI7877" s="60"/>
      <c r="ACJ7877" s="60"/>
      <c r="ACK7877" s="60"/>
      <c r="ACL7877" s="60"/>
      <c r="ACM7877" s="60"/>
      <c r="ACN7877" s="60"/>
      <c r="ACO7877" s="60"/>
      <c r="ACP7877" s="60"/>
      <c r="ACQ7877" s="60"/>
      <c r="ACR7877" s="60"/>
      <c r="ACS7877" s="60"/>
      <c r="ACT7877" s="60"/>
      <c r="ACU7877" s="60"/>
      <c r="ACV7877" s="60"/>
      <c r="ACW7877" s="60"/>
      <c r="ACX7877" s="60"/>
      <c r="ACY7877" s="60">
        <v>0.97667639571980003</v>
      </c>
      <c r="ACZ7877" s="60"/>
      <c r="ADA7877" s="60"/>
      <c r="ADB7877" s="60"/>
      <c r="ADC7877" s="60"/>
      <c r="ADD7877" s="60"/>
      <c r="ADE7877" s="60"/>
    </row>
    <row r="7878" spans="760:785" x14ac:dyDescent="0.25">
      <c r="ACF7878" s="60"/>
      <c r="ACG7878" s="60"/>
      <c r="ACH7878" s="60"/>
      <c r="ACI7878" s="60"/>
      <c r="ACJ7878" s="60"/>
      <c r="ACK7878" s="60"/>
      <c r="ACL7878" s="60"/>
      <c r="ACM7878" s="60"/>
      <c r="ACN7878" s="60"/>
      <c r="ACO7878" s="60"/>
      <c r="ACP7878" s="60"/>
      <c r="ACQ7878" s="60"/>
      <c r="ACR7878" s="60"/>
      <c r="ACS7878" s="60"/>
      <c r="ACT7878" s="60"/>
      <c r="ACU7878" s="60"/>
      <c r="ACV7878" s="60"/>
      <c r="ACW7878" s="60"/>
      <c r="ACX7878" s="60"/>
      <c r="ACY7878" s="60">
        <v>0.97666571502944999</v>
      </c>
      <c r="ACZ7878" s="60"/>
      <c r="ADA7878" s="60"/>
      <c r="ADB7878" s="60"/>
      <c r="ADC7878" s="60"/>
      <c r="ADD7878" s="60"/>
      <c r="ADE7878" s="60"/>
    </row>
    <row r="7879" spans="760:785" x14ac:dyDescent="0.25">
      <c r="ACF7879" s="60"/>
      <c r="ACG7879" s="60"/>
      <c r="ACH7879" s="60"/>
      <c r="ACI7879" s="60"/>
      <c r="ACJ7879" s="60"/>
      <c r="ACK7879" s="60"/>
      <c r="ACL7879" s="60"/>
      <c r="ACM7879" s="60"/>
      <c r="ACN7879" s="60"/>
      <c r="ACO7879" s="60"/>
      <c r="ACP7879" s="60"/>
      <c r="ACQ7879" s="60"/>
      <c r="ACR7879" s="60"/>
      <c r="ACS7879" s="60"/>
      <c r="ACT7879" s="60"/>
      <c r="ACU7879" s="60"/>
      <c r="ACV7879" s="60"/>
      <c r="ACW7879" s="60"/>
      <c r="ACX7879" s="60"/>
      <c r="ACY7879" s="60">
        <v>0.97665727453565299</v>
      </c>
      <c r="ACZ7879" s="60"/>
      <c r="ADA7879" s="60"/>
      <c r="ADB7879" s="60"/>
      <c r="ADC7879" s="60"/>
      <c r="ADD7879" s="60"/>
      <c r="ADE7879" s="60"/>
    </row>
    <row r="7880" spans="760:785" x14ac:dyDescent="0.25">
      <c r="ACF7880" s="60"/>
      <c r="ACG7880" s="60"/>
      <c r="ACH7880" s="60"/>
      <c r="ACI7880" s="60"/>
      <c r="ACJ7880" s="60"/>
      <c r="ACK7880" s="60"/>
      <c r="ACL7880" s="60"/>
      <c r="ACM7880" s="60"/>
      <c r="ACN7880" s="60"/>
      <c r="ACO7880" s="60"/>
      <c r="ACP7880" s="60"/>
      <c r="ACQ7880" s="60"/>
      <c r="ACR7880" s="60"/>
      <c r="ACS7880" s="60"/>
      <c r="ACT7880" s="60"/>
      <c r="ACU7880" s="60"/>
      <c r="ACV7880" s="60"/>
      <c r="ACW7880" s="60"/>
      <c r="ACX7880" s="60"/>
      <c r="ACY7880" s="60">
        <v>0.97665651037339396</v>
      </c>
      <c r="ACZ7880" s="60"/>
      <c r="ADA7880" s="60"/>
      <c r="ADB7880" s="60"/>
      <c r="ADC7880" s="60"/>
      <c r="ADD7880" s="60"/>
      <c r="ADE7880" s="60"/>
    </row>
    <row r="7881" spans="760:785" x14ac:dyDescent="0.25">
      <c r="ACF7881" s="60"/>
      <c r="ACG7881" s="60"/>
      <c r="ACH7881" s="60"/>
      <c r="ACI7881" s="60"/>
      <c r="ACJ7881" s="60"/>
      <c r="ACK7881" s="60"/>
      <c r="ACL7881" s="60"/>
      <c r="ACM7881" s="60"/>
      <c r="ACN7881" s="60"/>
      <c r="ACO7881" s="60"/>
      <c r="ACP7881" s="60"/>
      <c r="ACQ7881" s="60"/>
      <c r="ACR7881" s="60"/>
      <c r="ACS7881" s="60"/>
      <c r="ACT7881" s="60"/>
      <c r="ACU7881" s="60"/>
      <c r="ACV7881" s="60"/>
      <c r="ACW7881" s="60"/>
      <c r="ACX7881" s="60"/>
      <c r="ACY7881" s="60">
        <v>0.976649487035541</v>
      </c>
      <c r="ACZ7881" s="60"/>
      <c r="ADA7881" s="60"/>
      <c r="ADB7881" s="60"/>
      <c r="ADC7881" s="60"/>
      <c r="ADD7881" s="60"/>
      <c r="ADE7881" s="60"/>
    </row>
    <row r="7882" spans="760:785" x14ac:dyDescent="0.25">
      <c r="ACF7882" s="60"/>
      <c r="ACG7882" s="60"/>
      <c r="ACH7882" s="60"/>
      <c r="ACI7882" s="60"/>
      <c r="ACJ7882" s="60"/>
      <c r="ACK7882" s="60"/>
      <c r="ACL7882" s="60"/>
      <c r="ACM7882" s="60"/>
      <c r="ACN7882" s="60"/>
      <c r="ACO7882" s="60"/>
      <c r="ACP7882" s="60"/>
      <c r="ACQ7882" s="60"/>
      <c r="ACR7882" s="60"/>
      <c r="ACS7882" s="60"/>
      <c r="ACT7882" s="60"/>
      <c r="ACU7882" s="60"/>
      <c r="ACV7882" s="60"/>
      <c r="ACW7882" s="60"/>
      <c r="ACX7882" s="60"/>
      <c r="ACY7882" s="60">
        <v>0.97664684465445695</v>
      </c>
      <c r="ACZ7882" s="60"/>
      <c r="ADA7882" s="60"/>
      <c r="ADB7882" s="60"/>
      <c r="ADC7882" s="60"/>
      <c r="ADD7882" s="60"/>
      <c r="ADE7882" s="60"/>
    </row>
    <row r="7883" spans="760:785" x14ac:dyDescent="0.25">
      <c r="ACF7883" s="60"/>
      <c r="ACG7883" s="60"/>
      <c r="ACH7883" s="60"/>
      <c r="ACI7883" s="60"/>
      <c r="ACJ7883" s="60"/>
      <c r="ACK7883" s="60"/>
      <c r="ACL7883" s="60"/>
      <c r="ACM7883" s="60"/>
      <c r="ACN7883" s="60"/>
      <c r="ACO7883" s="60"/>
      <c r="ACP7883" s="60"/>
      <c r="ACQ7883" s="60"/>
      <c r="ACR7883" s="60"/>
      <c r="ACS7883" s="60"/>
      <c r="ACT7883" s="60"/>
      <c r="ACU7883" s="60"/>
      <c r="ACV7883" s="60"/>
      <c r="ACW7883" s="60"/>
      <c r="ACX7883" s="60"/>
      <c r="ACY7883" s="60">
        <v>0.97664223524236704</v>
      </c>
      <c r="ACZ7883" s="60"/>
      <c r="ADA7883" s="60"/>
      <c r="ADB7883" s="60"/>
      <c r="ADC7883" s="60"/>
      <c r="ADD7883" s="60"/>
      <c r="ADE7883" s="60"/>
    </row>
    <row r="7884" spans="760:785" x14ac:dyDescent="0.25">
      <c r="ACF7884" s="60"/>
      <c r="ACG7884" s="60"/>
      <c r="ACH7884" s="60"/>
      <c r="ACI7884" s="60"/>
      <c r="ACJ7884" s="60"/>
      <c r="ACK7884" s="60"/>
      <c r="ACL7884" s="60"/>
      <c r="ACM7884" s="60"/>
      <c r="ACN7884" s="60"/>
      <c r="ACO7884" s="60"/>
      <c r="ACP7884" s="60"/>
      <c r="ACQ7884" s="60"/>
      <c r="ACR7884" s="60"/>
      <c r="ACS7884" s="60"/>
      <c r="ACT7884" s="60"/>
      <c r="ACU7884" s="60"/>
      <c r="ACV7884" s="60"/>
      <c r="ACW7884" s="60"/>
      <c r="ACX7884" s="60"/>
      <c r="ACY7884" s="60">
        <v>0.97663671093089499</v>
      </c>
      <c r="ACZ7884" s="60"/>
      <c r="ADA7884" s="60"/>
      <c r="ADB7884" s="60"/>
      <c r="ADC7884" s="60"/>
      <c r="ADD7884" s="60"/>
      <c r="ADE7884" s="60"/>
    </row>
    <row r="7885" spans="760:785" x14ac:dyDescent="0.25">
      <c r="ACF7885" s="60"/>
      <c r="ACG7885" s="60"/>
      <c r="ACH7885" s="60"/>
      <c r="ACI7885" s="60"/>
      <c r="ACJ7885" s="60"/>
      <c r="ACK7885" s="60"/>
      <c r="ACL7885" s="60"/>
      <c r="ACM7885" s="60"/>
      <c r="ACN7885" s="60"/>
      <c r="ACO7885" s="60"/>
      <c r="ACP7885" s="60"/>
      <c r="ACQ7885" s="60"/>
      <c r="ACR7885" s="60"/>
      <c r="ACS7885" s="60"/>
      <c r="ACT7885" s="60"/>
      <c r="ACU7885" s="60"/>
      <c r="ACV7885" s="60"/>
      <c r="ACW7885" s="60"/>
      <c r="ACX7885" s="60"/>
      <c r="ACY7885" s="60">
        <v>0.97663226256914604</v>
      </c>
      <c r="ACZ7885" s="60"/>
      <c r="ADA7885" s="60"/>
      <c r="ADB7885" s="60"/>
      <c r="ADC7885" s="60"/>
      <c r="ADD7885" s="60"/>
      <c r="ADE7885" s="60"/>
    </row>
    <row r="7886" spans="760:785" x14ac:dyDescent="0.25">
      <c r="ACF7886" s="60"/>
      <c r="ACG7886" s="60"/>
      <c r="ACH7886" s="60"/>
      <c r="ACI7886" s="60"/>
      <c r="ACJ7886" s="60"/>
      <c r="ACK7886" s="60"/>
      <c r="ACL7886" s="60"/>
      <c r="ACM7886" s="60"/>
      <c r="ACN7886" s="60"/>
      <c r="ACO7886" s="60"/>
      <c r="ACP7886" s="60"/>
      <c r="ACQ7886" s="60"/>
      <c r="ACR7886" s="60"/>
      <c r="ACS7886" s="60"/>
      <c r="ACT7886" s="60"/>
      <c r="ACU7886" s="60"/>
      <c r="ACV7886" s="60"/>
      <c r="ACW7886" s="60"/>
      <c r="ACX7886" s="60"/>
      <c r="ACY7886" s="60">
        <v>0.976626007441872</v>
      </c>
      <c r="ACZ7886" s="60"/>
      <c r="ADA7886" s="60"/>
      <c r="ADB7886" s="60"/>
      <c r="ADC7886" s="60"/>
      <c r="ADD7886" s="60"/>
      <c r="ADE7886" s="60"/>
    </row>
    <row r="7887" spans="760:785" x14ac:dyDescent="0.25">
      <c r="ACF7887" s="60"/>
      <c r="ACG7887" s="60"/>
      <c r="ACH7887" s="60"/>
      <c r="ACI7887" s="60"/>
      <c r="ACJ7887" s="60"/>
      <c r="ACK7887" s="60"/>
      <c r="ACL7887" s="60"/>
      <c r="ACM7887" s="60"/>
      <c r="ACN7887" s="60"/>
      <c r="ACO7887" s="60"/>
      <c r="ACP7887" s="60"/>
      <c r="ACQ7887" s="60"/>
      <c r="ACR7887" s="60"/>
      <c r="ACS7887" s="60"/>
      <c r="ACT7887" s="60"/>
      <c r="ACU7887" s="60"/>
      <c r="ACV7887" s="60"/>
      <c r="ACW7887" s="60"/>
      <c r="ACX7887" s="60"/>
      <c r="ACY7887" s="60">
        <v>0.976624008709432</v>
      </c>
      <c r="ACZ7887" s="60"/>
      <c r="ADA7887" s="60"/>
      <c r="ADB7887" s="60"/>
      <c r="ADC7887" s="60"/>
      <c r="ADD7887" s="60"/>
      <c r="ADE7887" s="60"/>
    </row>
    <row r="7888" spans="760:785" x14ac:dyDescent="0.25">
      <c r="ACF7888" s="60"/>
      <c r="ACG7888" s="60"/>
      <c r="ACH7888" s="60"/>
      <c r="ACI7888" s="60"/>
      <c r="ACJ7888" s="60"/>
      <c r="ACK7888" s="60"/>
      <c r="ACL7888" s="60"/>
      <c r="ACM7888" s="60"/>
      <c r="ACN7888" s="60"/>
      <c r="ACO7888" s="60"/>
      <c r="ACP7888" s="60"/>
      <c r="ACQ7888" s="60"/>
      <c r="ACR7888" s="60"/>
      <c r="ACS7888" s="60"/>
      <c r="ACT7888" s="60"/>
      <c r="ACU7888" s="60"/>
      <c r="ACV7888" s="60"/>
      <c r="ACW7888" s="60"/>
      <c r="ACX7888" s="60"/>
      <c r="ACY7888" s="60">
        <v>0.97662207235606902</v>
      </c>
      <c r="ACZ7888" s="60"/>
      <c r="ADA7888" s="60"/>
      <c r="ADB7888" s="60"/>
      <c r="ADC7888" s="60"/>
      <c r="ADD7888" s="60"/>
      <c r="ADE7888" s="60"/>
    </row>
    <row r="7889" spans="760:785" x14ac:dyDescent="0.25">
      <c r="ACF7889" s="60"/>
      <c r="ACG7889" s="60"/>
      <c r="ACH7889" s="60"/>
      <c r="ACI7889" s="60"/>
      <c r="ACJ7889" s="60"/>
      <c r="ACK7889" s="60"/>
      <c r="ACL7889" s="60"/>
      <c r="ACM7889" s="60"/>
      <c r="ACN7889" s="60"/>
      <c r="ACO7889" s="60"/>
      <c r="ACP7889" s="60"/>
      <c r="ACQ7889" s="60"/>
      <c r="ACR7889" s="60"/>
      <c r="ACS7889" s="60"/>
      <c r="ACT7889" s="60"/>
      <c r="ACU7889" s="60"/>
      <c r="ACV7889" s="60"/>
      <c r="ACW7889" s="60"/>
      <c r="ACX7889" s="60"/>
      <c r="ACY7889" s="60">
        <v>0.97660767027158801</v>
      </c>
      <c r="ACZ7889" s="60"/>
      <c r="ADA7889" s="60"/>
      <c r="ADB7889" s="60"/>
      <c r="ADC7889" s="60"/>
      <c r="ADD7889" s="60"/>
      <c r="ADE7889" s="60"/>
    </row>
    <row r="7890" spans="760:785" x14ac:dyDescent="0.25">
      <c r="ACF7890" s="60"/>
      <c r="ACG7890" s="60"/>
      <c r="ACH7890" s="60"/>
      <c r="ACI7890" s="60"/>
      <c r="ACJ7890" s="60"/>
      <c r="ACK7890" s="60"/>
      <c r="ACL7890" s="60"/>
      <c r="ACM7890" s="60"/>
      <c r="ACN7890" s="60"/>
      <c r="ACO7890" s="60"/>
      <c r="ACP7890" s="60"/>
      <c r="ACQ7890" s="60"/>
      <c r="ACR7890" s="60"/>
      <c r="ACS7890" s="60"/>
      <c r="ACT7890" s="60"/>
      <c r="ACU7890" s="60"/>
      <c r="ACV7890" s="60"/>
      <c r="ACW7890" s="60"/>
      <c r="ACX7890" s="60"/>
      <c r="ACY7890" s="60">
        <v>0.97659947944327696</v>
      </c>
      <c r="ACZ7890" s="60"/>
      <c r="ADA7890" s="60"/>
      <c r="ADB7890" s="60"/>
      <c r="ADC7890" s="60"/>
      <c r="ADD7890" s="60"/>
      <c r="ADE7890" s="60"/>
    </row>
    <row r="7891" spans="760:785" x14ac:dyDescent="0.25">
      <c r="ACF7891" s="60"/>
      <c r="ACG7891" s="60"/>
      <c r="ACH7891" s="60"/>
      <c r="ACI7891" s="60"/>
      <c r="ACJ7891" s="60"/>
      <c r="ACK7891" s="60"/>
      <c r="ACL7891" s="60"/>
      <c r="ACM7891" s="60"/>
      <c r="ACN7891" s="60"/>
      <c r="ACO7891" s="60"/>
      <c r="ACP7891" s="60"/>
      <c r="ACQ7891" s="60"/>
      <c r="ACR7891" s="60"/>
      <c r="ACS7891" s="60"/>
      <c r="ACT7891" s="60"/>
      <c r="ACU7891" s="60"/>
      <c r="ACV7891" s="60"/>
      <c r="ACW7891" s="60"/>
      <c r="ACX7891" s="60"/>
      <c r="ACY7891" s="60">
        <v>0.97659805539343103</v>
      </c>
      <c r="ACZ7891" s="60"/>
      <c r="ADA7891" s="60"/>
      <c r="ADB7891" s="60"/>
      <c r="ADC7891" s="60"/>
      <c r="ADD7891" s="60"/>
      <c r="ADE7891" s="60"/>
    </row>
    <row r="7892" spans="760:785" x14ac:dyDescent="0.25">
      <c r="ACF7892" s="60"/>
      <c r="ACG7892" s="60"/>
      <c r="ACH7892" s="60"/>
      <c r="ACI7892" s="60"/>
      <c r="ACJ7892" s="60"/>
      <c r="ACK7892" s="60"/>
      <c r="ACL7892" s="60"/>
      <c r="ACM7892" s="60"/>
      <c r="ACN7892" s="60"/>
      <c r="ACO7892" s="60"/>
      <c r="ACP7892" s="60"/>
      <c r="ACQ7892" s="60"/>
      <c r="ACR7892" s="60"/>
      <c r="ACS7892" s="60"/>
      <c r="ACT7892" s="60"/>
      <c r="ACU7892" s="60"/>
      <c r="ACV7892" s="60"/>
      <c r="ACW7892" s="60"/>
      <c r="ACX7892" s="60"/>
      <c r="ACY7892" s="60">
        <v>0.97658952827803502</v>
      </c>
      <c r="ACZ7892" s="60"/>
      <c r="ADA7892" s="60"/>
      <c r="ADB7892" s="60"/>
      <c r="ADC7892" s="60"/>
      <c r="ADD7892" s="60"/>
      <c r="ADE7892" s="60"/>
    </row>
    <row r="7893" spans="760:785" x14ac:dyDescent="0.25">
      <c r="ACF7893" s="60"/>
      <c r="ACG7893" s="60"/>
      <c r="ACH7893" s="60"/>
      <c r="ACI7893" s="60"/>
      <c r="ACJ7893" s="60"/>
      <c r="ACK7893" s="60"/>
      <c r="ACL7893" s="60"/>
      <c r="ACM7893" s="60"/>
      <c r="ACN7893" s="60"/>
      <c r="ACO7893" s="60"/>
      <c r="ACP7893" s="60"/>
      <c r="ACQ7893" s="60"/>
      <c r="ACR7893" s="60"/>
      <c r="ACS7893" s="60"/>
      <c r="ACT7893" s="60"/>
      <c r="ACU7893" s="60"/>
      <c r="ACV7893" s="60"/>
      <c r="ACW7893" s="60"/>
      <c r="ACX7893" s="60"/>
      <c r="ACY7893" s="60">
        <v>0.97658783039431996</v>
      </c>
      <c r="ACZ7893" s="60"/>
      <c r="ADA7893" s="60"/>
      <c r="ADB7893" s="60"/>
      <c r="ADC7893" s="60"/>
      <c r="ADD7893" s="60"/>
      <c r="ADE7893" s="60"/>
    </row>
    <row r="7894" spans="760:785" x14ac:dyDescent="0.25">
      <c r="ACF7894" s="60"/>
      <c r="ACG7894" s="60"/>
      <c r="ACH7894" s="60"/>
      <c r="ACI7894" s="60"/>
      <c r="ACJ7894" s="60"/>
      <c r="ACK7894" s="60"/>
      <c r="ACL7894" s="60"/>
      <c r="ACM7894" s="60"/>
      <c r="ACN7894" s="60"/>
      <c r="ACO7894" s="60"/>
      <c r="ACP7894" s="60"/>
      <c r="ACQ7894" s="60"/>
      <c r="ACR7894" s="60"/>
      <c r="ACS7894" s="60"/>
      <c r="ACT7894" s="60"/>
      <c r="ACU7894" s="60"/>
      <c r="ACV7894" s="60"/>
      <c r="ACW7894" s="60"/>
      <c r="ACX7894" s="60"/>
      <c r="ACY7894" s="60">
        <v>0.97657741894084305</v>
      </c>
      <c r="ACZ7894" s="60"/>
      <c r="ADA7894" s="60"/>
      <c r="ADB7894" s="60"/>
      <c r="ADC7894" s="60"/>
      <c r="ADD7894" s="60"/>
      <c r="ADE7894" s="60"/>
    </row>
    <row r="7895" spans="760:785" x14ac:dyDescent="0.25">
      <c r="ACF7895" s="60"/>
      <c r="ACG7895" s="60"/>
      <c r="ACH7895" s="60"/>
      <c r="ACI7895" s="60"/>
      <c r="ACJ7895" s="60"/>
      <c r="ACK7895" s="60"/>
      <c r="ACL7895" s="60"/>
      <c r="ACM7895" s="60"/>
      <c r="ACN7895" s="60"/>
      <c r="ACO7895" s="60"/>
      <c r="ACP7895" s="60"/>
      <c r="ACQ7895" s="60"/>
      <c r="ACR7895" s="60"/>
      <c r="ACS7895" s="60"/>
      <c r="ACT7895" s="60"/>
      <c r="ACU7895" s="60"/>
      <c r="ACV7895" s="60"/>
      <c r="ACW7895" s="60"/>
      <c r="ACX7895" s="60"/>
      <c r="ACY7895" s="60">
        <v>0.97656975664107604</v>
      </c>
      <c r="ACZ7895" s="60"/>
      <c r="ADA7895" s="60"/>
      <c r="ADB7895" s="60"/>
      <c r="ADC7895" s="60"/>
      <c r="ADD7895" s="60"/>
      <c r="ADE7895" s="60"/>
    </row>
    <row r="7896" spans="760:785" x14ac:dyDescent="0.25">
      <c r="ACF7896" s="60"/>
      <c r="ACG7896" s="60"/>
      <c r="ACH7896" s="60"/>
      <c r="ACI7896" s="60"/>
      <c r="ACJ7896" s="60"/>
      <c r="ACK7896" s="60"/>
      <c r="ACL7896" s="60"/>
      <c r="ACM7896" s="60"/>
      <c r="ACN7896" s="60"/>
      <c r="ACO7896" s="60"/>
      <c r="ACP7896" s="60"/>
      <c r="ACQ7896" s="60"/>
      <c r="ACR7896" s="60"/>
      <c r="ACS7896" s="60"/>
      <c r="ACT7896" s="60"/>
      <c r="ACU7896" s="60"/>
      <c r="ACV7896" s="60"/>
      <c r="ACW7896" s="60"/>
      <c r="ACX7896" s="60"/>
      <c r="ACY7896" s="60">
        <v>0.97655886949972703</v>
      </c>
      <c r="ACZ7896" s="60"/>
      <c r="ADA7896" s="60"/>
      <c r="ADB7896" s="60"/>
      <c r="ADC7896" s="60"/>
      <c r="ADD7896" s="60"/>
      <c r="ADE7896" s="60"/>
    </row>
    <row r="7897" spans="760:785" x14ac:dyDescent="0.25">
      <c r="ACF7897" s="60"/>
      <c r="ACG7897" s="60"/>
      <c r="ACH7897" s="60"/>
      <c r="ACI7897" s="60"/>
      <c r="ACJ7897" s="60"/>
      <c r="ACK7897" s="60"/>
      <c r="ACL7897" s="60"/>
      <c r="ACM7897" s="60"/>
      <c r="ACN7897" s="60"/>
      <c r="ACO7897" s="60"/>
      <c r="ACP7897" s="60"/>
      <c r="ACQ7897" s="60"/>
      <c r="ACR7897" s="60"/>
      <c r="ACS7897" s="60"/>
      <c r="ACT7897" s="60"/>
      <c r="ACU7897" s="60"/>
      <c r="ACV7897" s="60"/>
      <c r="ACW7897" s="60"/>
      <c r="ACX7897" s="60"/>
      <c r="ACY7897" s="60">
        <v>0.97655838438479103</v>
      </c>
      <c r="ACZ7897" s="60"/>
      <c r="ADA7897" s="60"/>
      <c r="ADB7897" s="60"/>
      <c r="ADC7897" s="60"/>
      <c r="ADD7897" s="60"/>
      <c r="ADE7897" s="60"/>
    </row>
    <row r="7898" spans="760:785" x14ac:dyDescent="0.25">
      <c r="ACF7898" s="60"/>
      <c r="ACG7898" s="60"/>
      <c r="ACH7898" s="60"/>
      <c r="ACI7898" s="60"/>
      <c r="ACJ7898" s="60"/>
      <c r="ACK7898" s="60"/>
      <c r="ACL7898" s="60"/>
      <c r="ACM7898" s="60"/>
      <c r="ACN7898" s="60"/>
      <c r="ACO7898" s="60"/>
      <c r="ACP7898" s="60"/>
      <c r="ACQ7898" s="60"/>
      <c r="ACR7898" s="60"/>
      <c r="ACS7898" s="60"/>
      <c r="ACT7898" s="60"/>
      <c r="ACU7898" s="60"/>
      <c r="ACV7898" s="60"/>
      <c r="ACW7898" s="60"/>
      <c r="ACX7898" s="60"/>
      <c r="ACY7898" s="60">
        <v>0.97655815113856204</v>
      </c>
      <c r="ACZ7898" s="60"/>
      <c r="ADA7898" s="60"/>
      <c r="ADB7898" s="60"/>
      <c r="ADC7898" s="60"/>
      <c r="ADD7898" s="60"/>
      <c r="ADE7898" s="60"/>
    </row>
    <row r="7899" spans="760:785" x14ac:dyDescent="0.25">
      <c r="ACF7899" s="60"/>
      <c r="ACG7899" s="60"/>
      <c r="ACH7899" s="60"/>
      <c r="ACI7899" s="60"/>
      <c r="ACJ7899" s="60"/>
      <c r="ACK7899" s="60"/>
      <c r="ACL7899" s="60"/>
      <c r="ACM7899" s="60"/>
      <c r="ACN7899" s="60"/>
      <c r="ACO7899" s="60"/>
      <c r="ACP7899" s="60"/>
      <c r="ACQ7899" s="60"/>
      <c r="ACR7899" s="60"/>
      <c r="ACS7899" s="60"/>
      <c r="ACT7899" s="60"/>
      <c r="ACU7899" s="60"/>
      <c r="ACV7899" s="60"/>
      <c r="ACW7899" s="60"/>
      <c r="ACX7899" s="60"/>
      <c r="ACY7899" s="60">
        <v>0.97655491297984498</v>
      </c>
      <c r="ACZ7899" s="60"/>
      <c r="ADA7899" s="60"/>
      <c r="ADB7899" s="60"/>
      <c r="ADC7899" s="60"/>
      <c r="ADD7899" s="60"/>
      <c r="ADE7899" s="60"/>
    </row>
    <row r="7900" spans="760:785" x14ac:dyDescent="0.25">
      <c r="ACF7900" s="60"/>
      <c r="ACG7900" s="60"/>
      <c r="ACH7900" s="60"/>
      <c r="ACI7900" s="60"/>
      <c r="ACJ7900" s="60"/>
      <c r="ACK7900" s="60"/>
      <c r="ACL7900" s="60"/>
      <c r="ACM7900" s="60"/>
      <c r="ACN7900" s="60"/>
      <c r="ACO7900" s="60"/>
      <c r="ACP7900" s="60"/>
      <c r="ACQ7900" s="60"/>
      <c r="ACR7900" s="60"/>
      <c r="ACS7900" s="60"/>
      <c r="ACT7900" s="60"/>
      <c r="ACU7900" s="60"/>
      <c r="ACV7900" s="60"/>
      <c r="ACW7900" s="60"/>
      <c r="ACX7900" s="60"/>
      <c r="ACY7900" s="60">
        <v>0.97654482567395695</v>
      </c>
      <c r="ACZ7900" s="60"/>
      <c r="ADA7900" s="60"/>
      <c r="ADB7900" s="60"/>
      <c r="ADC7900" s="60"/>
      <c r="ADD7900" s="60"/>
      <c r="ADE7900" s="60"/>
    </row>
    <row r="7901" spans="760:785" x14ac:dyDescent="0.25">
      <c r="ACF7901" s="60"/>
      <c r="ACG7901" s="60"/>
      <c r="ACH7901" s="60"/>
      <c r="ACI7901" s="60"/>
      <c r="ACJ7901" s="60"/>
      <c r="ACK7901" s="60"/>
      <c r="ACL7901" s="60"/>
      <c r="ACM7901" s="60"/>
      <c r="ACN7901" s="60"/>
      <c r="ACO7901" s="60"/>
      <c r="ACP7901" s="60"/>
      <c r="ACQ7901" s="60"/>
      <c r="ACR7901" s="60"/>
      <c r="ACS7901" s="60"/>
      <c r="ACT7901" s="60"/>
      <c r="ACU7901" s="60"/>
      <c r="ACV7901" s="60"/>
      <c r="ACW7901" s="60"/>
      <c r="ACX7901" s="60"/>
      <c r="ACY7901" s="60">
        <v>0.976538090509943</v>
      </c>
      <c r="ACZ7901" s="60"/>
      <c r="ADA7901" s="60"/>
      <c r="ADB7901" s="60"/>
      <c r="ADC7901" s="60"/>
      <c r="ADD7901" s="60"/>
      <c r="ADE7901" s="60"/>
    </row>
    <row r="7902" spans="760:785" x14ac:dyDescent="0.25">
      <c r="ACF7902" s="60"/>
      <c r="ACG7902" s="60"/>
      <c r="ACH7902" s="60"/>
      <c r="ACI7902" s="60"/>
      <c r="ACJ7902" s="60"/>
      <c r="ACK7902" s="60"/>
      <c r="ACL7902" s="60"/>
      <c r="ACM7902" s="60"/>
      <c r="ACN7902" s="60"/>
      <c r="ACO7902" s="60"/>
      <c r="ACP7902" s="60"/>
      <c r="ACQ7902" s="60"/>
      <c r="ACR7902" s="60"/>
      <c r="ACS7902" s="60"/>
      <c r="ACT7902" s="60"/>
      <c r="ACU7902" s="60"/>
      <c r="ACV7902" s="60"/>
      <c r="ACW7902" s="60"/>
      <c r="ACX7902" s="60"/>
      <c r="ACY7902" s="60">
        <v>0.97653234726687299</v>
      </c>
      <c r="ACZ7902" s="60"/>
      <c r="ADA7902" s="60"/>
      <c r="ADB7902" s="60"/>
      <c r="ADC7902" s="60"/>
      <c r="ADD7902" s="60"/>
      <c r="ADE7902" s="60"/>
    </row>
    <row r="7903" spans="760:785" x14ac:dyDescent="0.25">
      <c r="ACF7903" s="60"/>
      <c r="ACG7903" s="60"/>
      <c r="ACH7903" s="60"/>
      <c r="ACI7903" s="60"/>
      <c r="ACJ7903" s="60"/>
      <c r="ACK7903" s="60"/>
      <c r="ACL7903" s="60"/>
      <c r="ACM7903" s="60"/>
      <c r="ACN7903" s="60"/>
      <c r="ACO7903" s="60"/>
      <c r="ACP7903" s="60"/>
      <c r="ACQ7903" s="60"/>
      <c r="ACR7903" s="60"/>
      <c r="ACS7903" s="60"/>
      <c r="ACT7903" s="60"/>
      <c r="ACU7903" s="60"/>
      <c r="ACV7903" s="60"/>
      <c r="ACW7903" s="60"/>
      <c r="ACX7903" s="60"/>
      <c r="ACY7903" s="60">
        <v>0.97652677766385898</v>
      </c>
      <c r="ACZ7903" s="60"/>
      <c r="ADA7903" s="60"/>
      <c r="ADB7903" s="60"/>
      <c r="ADC7903" s="60"/>
      <c r="ADD7903" s="60"/>
      <c r="ADE7903" s="60"/>
    </row>
    <row r="7904" spans="760:785" x14ac:dyDescent="0.25">
      <c r="ACF7904" s="60"/>
      <c r="ACG7904" s="60"/>
      <c r="ACH7904" s="60"/>
      <c r="ACI7904" s="60"/>
      <c r="ACJ7904" s="60"/>
      <c r="ACK7904" s="60"/>
      <c r="ACL7904" s="60"/>
      <c r="ACM7904" s="60"/>
      <c r="ACN7904" s="60"/>
      <c r="ACO7904" s="60"/>
      <c r="ACP7904" s="60"/>
      <c r="ACQ7904" s="60"/>
      <c r="ACR7904" s="60"/>
      <c r="ACS7904" s="60"/>
      <c r="ACT7904" s="60"/>
      <c r="ACU7904" s="60"/>
      <c r="ACV7904" s="60"/>
      <c r="ACW7904" s="60"/>
      <c r="ACX7904" s="60"/>
      <c r="ACY7904" s="60">
        <v>0.97651536548722395</v>
      </c>
      <c r="ACZ7904" s="60"/>
      <c r="ADA7904" s="60"/>
      <c r="ADB7904" s="60"/>
      <c r="ADC7904" s="60"/>
      <c r="ADD7904" s="60"/>
      <c r="ADE7904" s="60"/>
    </row>
    <row r="7905" spans="760:785" x14ac:dyDescent="0.25">
      <c r="ACF7905" s="60"/>
      <c r="ACG7905" s="60"/>
      <c r="ACH7905" s="60"/>
      <c r="ACI7905" s="60"/>
      <c r="ACJ7905" s="60"/>
      <c r="ACK7905" s="60"/>
      <c r="ACL7905" s="60"/>
      <c r="ACM7905" s="60"/>
      <c r="ACN7905" s="60"/>
      <c r="ACO7905" s="60"/>
      <c r="ACP7905" s="60"/>
      <c r="ACQ7905" s="60"/>
      <c r="ACR7905" s="60"/>
      <c r="ACS7905" s="60"/>
      <c r="ACT7905" s="60"/>
      <c r="ACU7905" s="60"/>
      <c r="ACV7905" s="60"/>
      <c r="ACW7905" s="60"/>
      <c r="ACX7905" s="60"/>
      <c r="ACY7905" s="60">
        <v>0.97651380864171899</v>
      </c>
      <c r="ACZ7905" s="60"/>
      <c r="ADA7905" s="60"/>
      <c r="ADB7905" s="60"/>
      <c r="ADC7905" s="60"/>
      <c r="ADD7905" s="60"/>
      <c r="ADE7905" s="60"/>
    </row>
    <row r="7906" spans="760:785" x14ac:dyDescent="0.25">
      <c r="ACF7906" s="60"/>
      <c r="ACG7906" s="60"/>
      <c r="ACH7906" s="60"/>
      <c r="ACI7906" s="60"/>
      <c r="ACJ7906" s="60"/>
      <c r="ACK7906" s="60"/>
      <c r="ACL7906" s="60"/>
      <c r="ACM7906" s="60"/>
      <c r="ACN7906" s="60"/>
      <c r="ACO7906" s="60"/>
      <c r="ACP7906" s="60"/>
      <c r="ACQ7906" s="60"/>
      <c r="ACR7906" s="60"/>
      <c r="ACS7906" s="60"/>
      <c r="ACT7906" s="60"/>
      <c r="ACU7906" s="60"/>
      <c r="ACV7906" s="60"/>
      <c r="ACW7906" s="60"/>
      <c r="ACX7906" s="60"/>
      <c r="ACY7906" s="60">
        <v>0.97651346637777203</v>
      </c>
      <c r="ACZ7906" s="60"/>
      <c r="ADA7906" s="60"/>
      <c r="ADB7906" s="60"/>
      <c r="ADC7906" s="60"/>
      <c r="ADD7906" s="60"/>
      <c r="ADE7906" s="60"/>
    </row>
    <row r="7907" spans="760:785" x14ac:dyDescent="0.25">
      <c r="ACF7907" s="60"/>
      <c r="ACG7907" s="60"/>
      <c r="ACH7907" s="60"/>
      <c r="ACI7907" s="60"/>
      <c r="ACJ7907" s="60"/>
      <c r="ACK7907" s="60"/>
      <c r="ACL7907" s="60"/>
      <c r="ACM7907" s="60"/>
      <c r="ACN7907" s="60"/>
      <c r="ACO7907" s="60"/>
      <c r="ACP7907" s="60"/>
      <c r="ACQ7907" s="60"/>
      <c r="ACR7907" s="60"/>
      <c r="ACS7907" s="60"/>
      <c r="ACT7907" s="60"/>
      <c r="ACU7907" s="60"/>
      <c r="ACV7907" s="60"/>
      <c r="ACW7907" s="60"/>
      <c r="ACX7907" s="60"/>
      <c r="ACY7907" s="60">
        <v>0.97651080176837901</v>
      </c>
      <c r="ACZ7907" s="60"/>
      <c r="ADA7907" s="60"/>
      <c r="ADB7907" s="60"/>
      <c r="ADC7907" s="60"/>
      <c r="ADD7907" s="60"/>
      <c r="ADE7907" s="60"/>
    </row>
    <row r="7908" spans="760:785" x14ac:dyDescent="0.25">
      <c r="ACF7908" s="60"/>
      <c r="ACG7908" s="60"/>
      <c r="ACH7908" s="60"/>
      <c r="ACI7908" s="60"/>
      <c r="ACJ7908" s="60"/>
      <c r="ACK7908" s="60"/>
      <c r="ACL7908" s="60"/>
      <c r="ACM7908" s="60"/>
      <c r="ACN7908" s="60"/>
      <c r="ACO7908" s="60"/>
      <c r="ACP7908" s="60"/>
      <c r="ACQ7908" s="60"/>
      <c r="ACR7908" s="60"/>
      <c r="ACS7908" s="60"/>
      <c r="ACT7908" s="60"/>
      <c r="ACU7908" s="60"/>
      <c r="ACV7908" s="60"/>
      <c r="ACW7908" s="60"/>
      <c r="ACX7908" s="60"/>
      <c r="ACY7908" s="60">
        <v>0.97650955567390196</v>
      </c>
      <c r="ACZ7908" s="60"/>
      <c r="ADA7908" s="60"/>
      <c r="ADB7908" s="60"/>
      <c r="ADC7908" s="60"/>
      <c r="ADD7908" s="60"/>
      <c r="ADE7908" s="60"/>
    </row>
    <row r="7909" spans="760:785" x14ac:dyDescent="0.25">
      <c r="ACF7909" s="60"/>
      <c r="ACG7909" s="60"/>
      <c r="ACH7909" s="60"/>
      <c r="ACI7909" s="60"/>
      <c r="ACJ7909" s="60"/>
      <c r="ACK7909" s="60"/>
      <c r="ACL7909" s="60"/>
      <c r="ACM7909" s="60"/>
      <c r="ACN7909" s="60"/>
      <c r="ACO7909" s="60"/>
      <c r="ACP7909" s="60"/>
      <c r="ACQ7909" s="60"/>
      <c r="ACR7909" s="60"/>
      <c r="ACS7909" s="60"/>
      <c r="ACT7909" s="60"/>
      <c r="ACU7909" s="60"/>
      <c r="ACV7909" s="60"/>
      <c r="ACW7909" s="60"/>
      <c r="ACX7909" s="60"/>
      <c r="ACY7909" s="60">
        <v>0.97650467992533296</v>
      </c>
      <c r="ACZ7909" s="60"/>
      <c r="ADA7909" s="60"/>
      <c r="ADB7909" s="60"/>
      <c r="ADC7909" s="60"/>
      <c r="ADD7909" s="60"/>
      <c r="ADE7909" s="60"/>
    </row>
    <row r="7910" spans="760:785" x14ac:dyDescent="0.25">
      <c r="ACF7910" s="60"/>
      <c r="ACG7910" s="60"/>
      <c r="ACH7910" s="60"/>
      <c r="ACI7910" s="60"/>
      <c r="ACJ7910" s="60"/>
      <c r="ACK7910" s="60"/>
      <c r="ACL7910" s="60"/>
      <c r="ACM7910" s="60"/>
      <c r="ACN7910" s="60"/>
      <c r="ACO7910" s="60"/>
      <c r="ACP7910" s="60"/>
      <c r="ACQ7910" s="60"/>
      <c r="ACR7910" s="60"/>
      <c r="ACS7910" s="60"/>
      <c r="ACT7910" s="60"/>
      <c r="ACU7910" s="60"/>
      <c r="ACV7910" s="60"/>
      <c r="ACW7910" s="60"/>
      <c r="ACX7910" s="60"/>
      <c r="ACY7910" s="60">
        <v>0.97649042356161897</v>
      </c>
      <c r="ACZ7910" s="60"/>
      <c r="ADA7910" s="60"/>
      <c r="ADB7910" s="60"/>
      <c r="ADC7910" s="60"/>
      <c r="ADD7910" s="60"/>
      <c r="ADE7910" s="60"/>
    </row>
    <row r="7911" spans="760:785" x14ac:dyDescent="0.25">
      <c r="ACF7911" s="60"/>
      <c r="ACG7911" s="60"/>
      <c r="ACH7911" s="60"/>
      <c r="ACI7911" s="60"/>
      <c r="ACJ7911" s="60"/>
      <c r="ACK7911" s="60"/>
      <c r="ACL7911" s="60"/>
      <c r="ACM7911" s="60"/>
      <c r="ACN7911" s="60"/>
      <c r="ACO7911" s="60"/>
      <c r="ACP7911" s="60"/>
      <c r="ACQ7911" s="60"/>
      <c r="ACR7911" s="60"/>
      <c r="ACS7911" s="60"/>
      <c r="ACT7911" s="60"/>
      <c r="ACU7911" s="60"/>
      <c r="ACV7911" s="60"/>
      <c r="ACW7911" s="60"/>
      <c r="ACX7911" s="60"/>
      <c r="ACY7911" s="60">
        <v>0.97648718935323897</v>
      </c>
      <c r="ACZ7911" s="60"/>
      <c r="ADA7911" s="60"/>
      <c r="ADB7911" s="60"/>
      <c r="ADC7911" s="60"/>
      <c r="ADD7911" s="60"/>
      <c r="ADE7911" s="60"/>
    </row>
    <row r="7912" spans="760:785" x14ac:dyDescent="0.25">
      <c r="ACF7912" s="60"/>
      <c r="ACG7912" s="60"/>
      <c r="ACH7912" s="60"/>
      <c r="ACI7912" s="60"/>
      <c r="ACJ7912" s="60"/>
      <c r="ACK7912" s="60"/>
      <c r="ACL7912" s="60"/>
      <c r="ACM7912" s="60"/>
      <c r="ACN7912" s="60"/>
      <c r="ACO7912" s="60"/>
      <c r="ACP7912" s="60"/>
      <c r="ACQ7912" s="60"/>
      <c r="ACR7912" s="60"/>
      <c r="ACS7912" s="60"/>
      <c r="ACT7912" s="60"/>
      <c r="ACU7912" s="60"/>
      <c r="ACV7912" s="60"/>
      <c r="ACW7912" s="60"/>
      <c r="ACX7912" s="60"/>
      <c r="ACY7912" s="60">
        <v>0.97648065338043899</v>
      </c>
      <c r="ACZ7912" s="60"/>
      <c r="ADA7912" s="60"/>
      <c r="ADB7912" s="60"/>
      <c r="ADC7912" s="60"/>
      <c r="ADD7912" s="60"/>
      <c r="ADE7912" s="60"/>
    </row>
    <row r="7913" spans="760:785" x14ac:dyDescent="0.25">
      <c r="ACF7913" s="60"/>
      <c r="ACG7913" s="60"/>
      <c r="ACH7913" s="60"/>
      <c r="ACI7913" s="60"/>
      <c r="ACJ7913" s="60"/>
      <c r="ACK7913" s="60"/>
      <c r="ACL7913" s="60"/>
      <c r="ACM7913" s="60"/>
      <c r="ACN7913" s="60"/>
      <c r="ACO7913" s="60"/>
      <c r="ACP7913" s="60"/>
      <c r="ACQ7913" s="60"/>
      <c r="ACR7913" s="60"/>
      <c r="ACS7913" s="60"/>
      <c r="ACT7913" s="60"/>
      <c r="ACU7913" s="60"/>
      <c r="ACV7913" s="60"/>
      <c r="ACW7913" s="60"/>
      <c r="ACX7913" s="60"/>
      <c r="ACY7913" s="60">
        <v>0.97646813730803095</v>
      </c>
      <c r="ACZ7913" s="60"/>
      <c r="ADA7913" s="60"/>
      <c r="ADB7913" s="60"/>
      <c r="ADC7913" s="60"/>
      <c r="ADD7913" s="60"/>
      <c r="ADE7913" s="60"/>
    </row>
    <row r="7914" spans="760:785" x14ac:dyDescent="0.25">
      <c r="ACF7914" s="60"/>
      <c r="ACG7914" s="60"/>
      <c r="ACH7914" s="60"/>
      <c r="ACI7914" s="60"/>
      <c r="ACJ7914" s="60"/>
      <c r="ACK7914" s="60"/>
      <c r="ACL7914" s="60"/>
      <c r="ACM7914" s="60"/>
      <c r="ACN7914" s="60"/>
      <c r="ACO7914" s="60"/>
      <c r="ACP7914" s="60"/>
      <c r="ACQ7914" s="60"/>
      <c r="ACR7914" s="60"/>
      <c r="ACS7914" s="60"/>
      <c r="ACT7914" s="60"/>
      <c r="ACU7914" s="60"/>
      <c r="ACV7914" s="60"/>
      <c r="ACW7914" s="60"/>
      <c r="ACX7914" s="60"/>
      <c r="ACY7914" s="60">
        <v>0.97646497448006997</v>
      </c>
      <c r="ACZ7914" s="60"/>
      <c r="ADA7914" s="60"/>
      <c r="ADB7914" s="60"/>
      <c r="ADC7914" s="60"/>
      <c r="ADD7914" s="60"/>
      <c r="ADE7914" s="60"/>
    </row>
    <row r="7915" spans="760:785" x14ac:dyDescent="0.25">
      <c r="ACF7915" s="60"/>
      <c r="ACG7915" s="60"/>
      <c r="ACH7915" s="60"/>
      <c r="ACI7915" s="60"/>
      <c r="ACJ7915" s="60"/>
      <c r="ACK7915" s="60"/>
      <c r="ACL7915" s="60"/>
      <c r="ACM7915" s="60"/>
      <c r="ACN7915" s="60"/>
      <c r="ACO7915" s="60"/>
      <c r="ACP7915" s="60"/>
      <c r="ACQ7915" s="60"/>
      <c r="ACR7915" s="60"/>
      <c r="ACS7915" s="60"/>
      <c r="ACT7915" s="60"/>
      <c r="ACU7915" s="60"/>
      <c r="ACV7915" s="60"/>
      <c r="ACW7915" s="60"/>
      <c r="ACX7915" s="60"/>
      <c r="ACY7915" s="60">
        <v>0.97646446275855703</v>
      </c>
      <c r="ACZ7915" s="60"/>
      <c r="ADA7915" s="60"/>
      <c r="ADB7915" s="60"/>
      <c r="ADC7915" s="60"/>
      <c r="ADD7915" s="60"/>
      <c r="ADE7915" s="60"/>
    </row>
    <row r="7916" spans="760:785" x14ac:dyDescent="0.25">
      <c r="ACF7916" s="60"/>
      <c r="ACG7916" s="60"/>
      <c r="ACH7916" s="60"/>
      <c r="ACI7916" s="60"/>
      <c r="ACJ7916" s="60"/>
      <c r="ACK7916" s="60"/>
      <c r="ACL7916" s="60"/>
      <c r="ACM7916" s="60"/>
      <c r="ACN7916" s="60"/>
      <c r="ACO7916" s="60"/>
      <c r="ACP7916" s="60"/>
      <c r="ACQ7916" s="60"/>
      <c r="ACR7916" s="60"/>
      <c r="ACS7916" s="60"/>
      <c r="ACT7916" s="60"/>
      <c r="ACU7916" s="60"/>
      <c r="ACV7916" s="60"/>
      <c r="ACW7916" s="60"/>
      <c r="ACX7916" s="60"/>
      <c r="ACY7916" s="60">
        <v>0.976459953763263</v>
      </c>
      <c r="ACZ7916" s="60"/>
      <c r="ADA7916" s="60"/>
      <c r="ADB7916" s="60"/>
      <c r="ADC7916" s="60"/>
      <c r="ADD7916" s="60"/>
      <c r="ADE7916" s="60"/>
    </row>
    <row r="7917" spans="760:785" x14ac:dyDescent="0.25">
      <c r="ACF7917" s="60"/>
      <c r="ACG7917" s="60"/>
      <c r="ACH7917" s="60"/>
      <c r="ACI7917" s="60"/>
      <c r="ACJ7917" s="60"/>
      <c r="ACK7917" s="60"/>
      <c r="ACL7917" s="60"/>
      <c r="ACM7917" s="60"/>
      <c r="ACN7917" s="60"/>
      <c r="ACO7917" s="60"/>
      <c r="ACP7917" s="60"/>
      <c r="ACQ7917" s="60"/>
      <c r="ACR7917" s="60"/>
      <c r="ACS7917" s="60"/>
      <c r="ACT7917" s="60"/>
      <c r="ACU7917" s="60"/>
      <c r="ACV7917" s="60"/>
      <c r="ACW7917" s="60"/>
      <c r="ACX7917" s="60"/>
      <c r="ACY7917" s="60">
        <v>0.97645896518997399</v>
      </c>
      <c r="ACZ7917" s="60"/>
      <c r="ADA7917" s="60"/>
      <c r="ADB7917" s="60"/>
      <c r="ADC7917" s="60"/>
      <c r="ADD7917" s="60"/>
      <c r="ADE7917" s="60"/>
    </row>
    <row r="7918" spans="760:785" x14ac:dyDescent="0.25">
      <c r="ACF7918" s="60"/>
      <c r="ACG7918" s="60"/>
      <c r="ACH7918" s="60"/>
      <c r="ACI7918" s="60"/>
      <c r="ACJ7918" s="60"/>
      <c r="ACK7918" s="60"/>
      <c r="ACL7918" s="60"/>
      <c r="ACM7918" s="60"/>
      <c r="ACN7918" s="60"/>
      <c r="ACO7918" s="60"/>
      <c r="ACP7918" s="60"/>
      <c r="ACQ7918" s="60"/>
      <c r="ACR7918" s="60"/>
      <c r="ACS7918" s="60"/>
      <c r="ACT7918" s="60"/>
      <c r="ACU7918" s="60"/>
      <c r="ACV7918" s="60"/>
      <c r="ACW7918" s="60"/>
      <c r="ACX7918" s="60"/>
      <c r="ACY7918" s="60">
        <v>0.97645878880826298</v>
      </c>
      <c r="ACZ7918" s="60"/>
      <c r="ADA7918" s="60"/>
      <c r="ADB7918" s="60"/>
      <c r="ADC7918" s="60"/>
      <c r="ADD7918" s="60"/>
      <c r="ADE7918" s="60"/>
    </row>
    <row r="7919" spans="760:785" x14ac:dyDescent="0.25">
      <c r="ACF7919" s="60"/>
      <c r="ACG7919" s="60"/>
      <c r="ACH7919" s="60"/>
      <c r="ACI7919" s="60"/>
      <c r="ACJ7919" s="60"/>
      <c r="ACK7919" s="60"/>
      <c r="ACL7919" s="60"/>
      <c r="ACM7919" s="60"/>
      <c r="ACN7919" s="60"/>
      <c r="ACO7919" s="60"/>
      <c r="ACP7919" s="60"/>
      <c r="ACQ7919" s="60"/>
      <c r="ACR7919" s="60"/>
      <c r="ACS7919" s="60"/>
      <c r="ACT7919" s="60"/>
      <c r="ACU7919" s="60"/>
      <c r="ACV7919" s="60"/>
      <c r="ACW7919" s="60"/>
      <c r="ACX7919" s="60"/>
      <c r="ACY7919" s="60">
        <v>0.97644424039153099</v>
      </c>
      <c r="ACZ7919" s="60"/>
      <c r="ADA7919" s="60"/>
      <c r="ADB7919" s="60"/>
      <c r="ADC7919" s="60"/>
      <c r="ADD7919" s="60"/>
      <c r="ADE7919" s="60"/>
    </row>
    <row r="7920" spans="760:785" x14ac:dyDescent="0.25">
      <c r="ACF7920" s="60"/>
      <c r="ACG7920" s="60"/>
      <c r="ACH7920" s="60"/>
      <c r="ACI7920" s="60"/>
      <c r="ACJ7920" s="60"/>
      <c r="ACK7920" s="60"/>
      <c r="ACL7920" s="60"/>
      <c r="ACM7920" s="60"/>
      <c r="ACN7920" s="60"/>
      <c r="ACO7920" s="60"/>
      <c r="ACP7920" s="60"/>
      <c r="ACQ7920" s="60"/>
      <c r="ACR7920" s="60"/>
      <c r="ACS7920" s="60"/>
      <c r="ACT7920" s="60"/>
      <c r="ACU7920" s="60"/>
      <c r="ACV7920" s="60"/>
      <c r="ACW7920" s="60"/>
      <c r="ACX7920" s="60"/>
      <c r="ACY7920" s="60">
        <v>0.97644073734605397</v>
      </c>
      <c r="ACZ7920" s="60"/>
      <c r="ADA7920" s="60"/>
      <c r="ADB7920" s="60"/>
      <c r="ADC7920" s="60"/>
      <c r="ADD7920" s="60"/>
      <c r="ADE7920" s="60"/>
    </row>
    <row r="7921" spans="760:785" x14ac:dyDescent="0.25">
      <c r="ACF7921" s="60"/>
      <c r="ACG7921" s="60"/>
      <c r="ACH7921" s="60"/>
      <c r="ACI7921" s="60"/>
      <c r="ACJ7921" s="60"/>
      <c r="ACK7921" s="60"/>
      <c r="ACL7921" s="60"/>
      <c r="ACM7921" s="60"/>
      <c r="ACN7921" s="60"/>
      <c r="ACO7921" s="60"/>
      <c r="ACP7921" s="60"/>
      <c r="ACQ7921" s="60"/>
      <c r="ACR7921" s="60"/>
      <c r="ACS7921" s="60"/>
      <c r="ACT7921" s="60"/>
      <c r="ACU7921" s="60"/>
      <c r="ACV7921" s="60"/>
      <c r="ACW7921" s="60"/>
      <c r="ACX7921" s="60"/>
      <c r="ACY7921" s="60">
        <v>0.97643800857618501</v>
      </c>
      <c r="ACZ7921" s="60"/>
      <c r="ADA7921" s="60"/>
      <c r="ADB7921" s="60"/>
      <c r="ADC7921" s="60"/>
      <c r="ADD7921" s="60"/>
      <c r="ADE7921" s="60"/>
    </row>
    <row r="7922" spans="760:785" x14ac:dyDescent="0.25">
      <c r="ACF7922" s="60"/>
      <c r="ACG7922" s="60"/>
      <c r="ACH7922" s="60"/>
      <c r="ACI7922" s="60"/>
      <c r="ACJ7922" s="60"/>
      <c r="ACK7922" s="60"/>
      <c r="ACL7922" s="60"/>
      <c r="ACM7922" s="60"/>
      <c r="ACN7922" s="60"/>
      <c r="ACO7922" s="60"/>
      <c r="ACP7922" s="60"/>
      <c r="ACQ7922" s="60"/>
      <c r="ACR7922" s="60"/>
      <c r="ACS7922" s="60"/>
      <c r="ACT7922" s="60"/>
      <c r="ACU7922" s="60"/>
      <c r="ACV7922" s="60"/>
      <c r="ACW7922" s="60"/>
      <c r="ACX7922" s="60"/>
      <c r="ACY7922" s="60">
        <v>0.97643233782878003</v>
      </c>
      <c r="ACZ7922" s="60"/>
      <c r="ADA7922" s="60"/>
      <c r="ADB7922" s="60"/>
      <c r="ADC7922" s="60"/>
      <c r="ADD7922" s="60"/>
      <c r="ADE7922" s="60"/>
    </row>
    <row r="7923" spans="760:785" x14ac:dyDescent="0.25">
      <c r="ACF7923" s="60"/>
      <c r="ACG7923" s="60"/>
      <c r="ACH7923" s="60"/>
      <c r="ACI7923" s="60"/>
      <c r="ACJ7923" s="60"/>
      <c r="ACK7923" s="60"/>
      <c r="ACL7923" s="60"/>
      <c r="ACM7923" s="60"/>
      <c r="ACN7923" s="60"/>
      <c r="ACO7923" s="60"/>
      <c r="ACP7923" s="60"/>
      <c r="ACQ7923" s="60"/>
      <c r="ACR7923" s="60"/>
      <c r="ACS7923" s="60"/>
      <c r="ACT7923" s="60"/>
      <c r="ACU7923" s="60"/>
      <c r="ACV7923" s="60"/>
      <c r="ACW7923" s="60"/>
      <c r="ACX7923" s="60"/>
      <c r="ACY7923" s="60">
        <v>0.97642473390324003</v>
      </c>
      <c r="ACZ7923" s="60"/>
      <c r="ADA7923" s="60"/>
      <c r="ADB7923" s="60"/>
      <c r="ADC7923" s="60"/>
      <c r="ADD7923" s="60"/>
      <c r="ADE7923" s="60"/>
    </row>
    <row r="7924" spans="760:785" x14ac:dyDescent="0.25">
      <c r="ACF7924" s="60"/>
      <c r="ACG7924" s="60"/>
      <c r="ACH7924" s="60"/>
      <c r="ACI7924" s="60"/>
      <c r="ACJ7924" s="60"/>
      <c r="ACK7924" s="60"/>
      <c r="ACL7924" s="60"/>
      <c r="ACM7924" s="60"/>
      <c r="ACN7924" s="60"/>
      <c r="ACO7924" s="60"/>
      <c r="ACP7924" s="60"/>
      <c r="ACQ7924" s="60"/>
      <c r="ACR7924" s="60"/>
      <c r="ACS7924" s="60"/>
      <c r="ACT7924" s="60"/>
      <c r="ACU7924" s="60"/>
      <c r="ACV7924" s="60"/>
      <c r="ACW7924" s="60"/>
      <c r="ACX7924" s="60"/>
      <c r="ACY7924" s="60">
        <v>0.97642102901581596</v>
      </c>
      <c r="ACZ7924" s="60"/>
      <c r="ADA7924" s="60"/>
      <c r="ADB7924" s="60"/>
      <c r="ADC7924" s="60"/>
      <c r="ADD7924" s="60"/>
      <c r="ADE7924" s="60"/>
    </row>
    <row r="7925" spans="760:785" x14ac:dyDescent="0.25">
      <c r="ACF7925" s="60"/>
      <c r="ACG7925" s="60"/>
      <c r="ACH7925" s="60"/>
      <c r="ACI7925" s="60"/>
      <c r="ACJ7925" s="60"/>
      <c r="ACK7925" s="60"/>
      <c r="ACL7925" s="60"/>
      <c r="ACM7925" s="60"/>
      <c r="ACN7925" s="60"/>
      <c r="ACO7925" s="60"/>
      <c r="ACP7925" s="60"/>
      <c r="ACQ7925" s="60"/>
      <c r="ACR7925" s="60"/>
      <c r="ACS7925" s="60"/>
      <c r="ACT7925" s="60"/>
      <c r="ACU7925" s="60"/>
      <c r="ACV7925" s="60"/>
      <c r="ACW7925" s="60"/>
      <c r="ACX7925" s="60"/>
      <c r="ACY7925" s="60">
        <v>0.97640914712831595</v>
      </c>
      <c r="ACZ7925" s="60"/>
      <c r="ADA7925" s="60"/>
      <c r="ADB7925" s="60"/>
      <c r="ADC7925" s="60"/>
      <c r="ADD7925" s="60"/>
      <c r="ADE7925" s="60"/>
    </row>
    <row r="7926" spans="760:785" x14ac:dyDescent="0.25">
      <c r="ACF7926" s="60"/>
      <c r="ACG7926" s="60"/>
      <c r="ACH7926" s="60"/>
      <c r="ACI7926" s="60"/>
      <c r="ACJ7926" s="60"/>
      <c r="ACK7926" s="60"/>
      <c r="ACL7926" s="60"/>
      <c r="ACM7926" s="60"/>
      <c r="ACN7926" s="60"/>
      <c r="ACO7926" s="60"/>
      <c r="ACP7926" s="60"/>
      <c r="ACQ7926" s="60"/>
      <c r="ACR7926" s="60"/>
      <c r="ACS7926" s="60"/>
      <c r="ACT7926" s="60"/>
      <c r="ACU7926" s="60"/>
      <c r="ACV7926" s="60"/>
      <c r="ACW7926" s="60"/>
      <c r="ACX7926" s="60"/>
      <c r="ACY7926" s="60">
        <v>0.97640839883280695</v>
      </c>
      <c r="ACZ7926" s="60"/>
      <c r="ADA7926" s="60"/>
      <c r="ADB7926" s="60"/>
      <c r="ADC7926" s="60"/>
      <c r="ADD7926" s="60"/>
      <c r="ADE7926" s="60"/>
    </row>
    <row r="7927" spans="760:785" x14ac:dyDescent="0.25">
      <c r="ACF7927" s="60"/>
      <c r="ACG7927" s="60"/>
      <c r="ACH7927" s="60"/>
      <c r="ACI7927" s="60"/>
      <c r="ACJ7927" s="60"/>
      <c r="ACK7927" s="60"/>
      <c r="ACL7927" s="60"/>
      <c r="ACM7927" s="60"/>
      <c r="ACN7927" s="60"/>
      <c r="ACO7927" s="60"/>
      <c r="ACP7927" s="60"/>
      <c r="ACQ7927" s="60"/>
      <c r="ACR7927" s="60"/>
      <c r="ACS7927" s="60"/>
      <c r="ACT7927" s="60"/>
      <c r="ACU7927" s="60"/>
      <c r="ACV7927" s="60"/>
      <c r="ACW7927" s="60"/>
      <c r="ACX7927" s="60"/>
      <c r="ACY7927" s="60">
        <v>0.97639973680688397</v>
      </c>
      <c r="ACZ7927" s="60"/>
      <c r="ADA7927" s="60"/>
      <c r="ADB7927" s="60"/>
      <c r="ADC7927" s="60"/>
      <c r="ADD7927" s="60"/>
      <c r="ADE7927" s="60"/>
    </row>
    <row r="7928" spans="760:785" x14ac:dyDescent="0.25">
      <c r="ACF7928" s="60"/>
      <c r="ACG7928" s="60"/>
      <c r="ACH7928" s="60"/>
      <c r="ACI7928" s="60"/>
      <c r="ACJ7928" s="60"/>
      <c r="ACK7928" s="60"/>
      <c r="ACL7928" s="60"/>
      <c r="ACM7928" s="60"/>
      <c r="ACN7928" s="60"/>
      <c r="ACO7928" s="60"/>
      <c r="ACP7928" s="60"/>
      <c r="ACQ7928" s="60"/>
      <c r="ACR7928" s="60"/>
      <c r="ACS7928" s="60"/>
      <c r="ACT7928" s="60"/>
      <c r="ACU7928" s="60"/>
      <c r="ACV7928" s="60"/>
      <c r="ACW7928" s="60"/>
      <c r="ACX7928" s="60"/>
      <c r="ACY7928" s="60">
        <v>0.97639785495022202</v>
      </c>
      <c r="ACZ7928" s="60"/>
      <c r="ADA7928" s="60"/>
      <c r="ADB7928" s="60"/>
      <c r="ADC7928" s="60"/>
      <c r="ADD7928" s="60"/>
      <c r="ADE7928" s="60"/>
    </row>
    <row r="7929" spans="760:785" x14ac:dyDescent="0.25">
      <c r="ACF7929" s="60"/>
      <c r="ACG7929" s="60"/>
      <c r="ACH7929" s="60"/>
      <c r="ACI7929" s="60"/>
      <c r="ACJ7929" s="60"/>
      <c r="ACK7929" s="60"/>
      <c r="ACL7929" s="60"/>
      <c r="ACM7929" s="60"/>
      <c r="ACN7929" s="60"/>
      <c r="ACO7929" s="60"/>
      <c r="ACP7929" s="60"/>
      <c r="ACQ7929" s="60"/>
      <c r="ACR7929" s="60"/>
      <c r="ACS7929" s="60"/>
      <c r="ACT7929" s="60"/>
      <c r="ACU7929" s="60"/>
      <c r="ACV7929" s="60"/>
      <c r="ACW7929" s="60"/>
      <c r="ACX7929" s="60"/>
      <c r="ACY7929" s="60">
        <v>0.97639053186879599</v>
      </c>
      <c r="ACZ7929" s="60"/>
      <c r="ADA7929" s="60"/>
      <c r="ADB7929" s="60"/>
      <c r="ADC7929" s="60"/>
      <c r="ADD7929" s="60"/>
      <c r="ADE7929" s="60"/>
    </row>
    <row r="7930" spans="760:785" x14ac:dyDescent="0.25">
      <c r="ACF7930" s="60"/>
      <c r="ACG7930" s="60"/>
      <c r="ACH7930" s="60"/>
      <c r="ACI7930" s="60"/>
      <c r="ACJ7930" s="60"/>
      <c r="ACK7930" s="60"/>
      <c r="ACL7930" s="60"/>
      <c r="ACM7930" s="60"/>
      <c r="ACN7930" s="60"/>
      <c r="ACO7930" s="60"/>
      <c r="ACP7930" s="60"/>
      <c r="ACQ7930" s="60"/>
      <c r="ACR7930" s="60"/>
      <c r="ACS7930" s="60"/>
      <c r="ACT7930" s="60"/>
      <c r="ACU7930" s="60"/>
      <c r="ACV7930" s="60"/>
      <c r="ACW7930" s="60"/>
      <c r="ACX7930" s="60"/>
      <c r="ACY7930" s="60">
        <v>0.97638481271347399</v>
      </c>
      <c r="ACZ7930" s="60"/>
      <c r="ADA7930" s="60"/>
      <c r="ADB7930" s="60"/>
      <c r="ADC7930" s="60"/>
      <c r="ADD7930" s="60"/>
      <c r="ADE7930" s="60"/>
    </row>
    <row r="7931" spans="760:785" x14ac:dyDescent="0.25">
      <c r="ACF7931" s="60"/>
      <c r="ACG7931" s="60"/>
      <c r="ACH7931" s="60"/>
      <c r="ACI7931" s="60"/>
      <c r="ACJ7931" s="60"/>
      <c r="ACK7931" s="60"/>
      <c r="ACL7931" s="60"/>
      <c r="ACM7931" s="60"/>
      <c r="ACN7931" s="60"/>
      <c r="ACO7931" s="60"/>
      <c r="ACP7931" s="60"/>
      <c r="ACQ7931" s="60"/>
      <c r="ACR7931" s="60"/>
      <c r="ACS7931" s="60"/>
      <c r="ACT7931" s="60"/>
      <c r="ACU7931" s="60"/>
      <c r="ACV7931" s="60"/>
      <c r="ACW7931" s="60"/>
      <c r="ACX7931" s="60"/>
      <c r="ACY7931" s="60">
        <v>0.97638074907709405</v>
      </c>
      <c r="ACZ7931" s="60"/>
      <c r="ADA7931" s="60"/>
      <c r="ADB7931" s="60"/>
      <c r="ADC7931" s="60"/>
      <c r="ADD7931" s="60"/>
      <c r="ADE7931" s="60"/>
    </row>
    <row r="7932" spans="760:785" x14ac:dyDescent="0.25">
      <c r="ACF7932" s="60"/>
      <c r="ACG7932" s="60"/>
      <c r="ACH7932" s="60"/>
      <c r="ACI7932" s="60"/>
      <c r="ACJ7932" s="60"/>
      <c r="ACK7932" s="60"/>
      <c r="ACL7932" s="60"/>
      <c r="ACM7932" s="60"/>
      <c r="ACN7932" s="60"/>
      <c r="ACO7932" s="60"/>
      <c r="ACP7932" s="60"/>
      <c r="ACQ7932" s="60"/>
      <c r="ACR7932" s="60"/>
      <c r="ACS7932" s="60"/>
      <c r="ACT7932" s="60"/>
      <c r="ACU7932" s="60"/>
      <c r="ACV7932" s="60"/>
      <c r="ACW7932" s="60"/>
      <c r="ACX7932" s="60"/>
      <c r="ACY7932" s="60">
        <v>0.97637734263040798</v>
      </c>
      <c r="ACZ7932" s="60"/>
      <c r="ADA7932" s="60"/>
      <c r="ADB7932" s="60"/>
      <c r="ADC7932" s="60"/>
      <c r="ADD7932" s="60"/>
      <c r="ADE7932" s="60"/>
    </row>
    <row r="7933" spans="760:785" x14ac:dyDescent="0.25">
      <c r="ACF7933" s="60"/>
      <c r="ACG7933" s="60"/>
      <c r="ACH7933" s="60"/>
      <c r="ACI7933" s="60"/>
      <c r="ACJ7933" s="60"/>
      <c r="ACK7933" s="60"/>
      <c r="ACL7933" s="60"/>
      <c r="ACM7933" s="60"/>
      <c r="ACN7933" s="60"/>
      <c r="ACO7933" s="60"/>
      <c r="ACP7933" s="60"/>
      <c r="ACQ7933" s="60"/>
      <c r="ACR7933" s="60"/>
      <c r="ACS7933" s="60"/>
      <c r="ACT7933" s="60"/>
      <c r="ACU7933" s="60"/>
      <c r="ACV7933" s="60"/>
      <c r="ACW7933" s="60"/>
      <c r="ACX7933" s="60"/>
      <c r="ACY7933" s="60">
        <v>0.97636409141855895</v>
      </c>
      <c r="ACZ7933" s="60"/>
      <c r="ADA7933" s="60"/>
      <c r="ADB7933" s="60"/>
      <c r="ADC7933" s="60"/>
      <c r="ADD7933" s="60"/>
      <c r="ADE7933" s="60"/>
    </row>
    <row r="7934" spans="760:785" x14ac:dyDescent="0.25">
      <c r="ACF7934" s="60"/>
      <c r="ACG7934" s="60"/>
      <c r="ACH7934" s="60"/>
      <c r="ACI7934" s="60"/>
      <c r="ACJ7934" s="60"/>
      <c r="ACK7934" s="60"/>
      <c r="ACL7934" s="60"/>
      <c r="ACM7934" s="60"/>
      <c r="ACN7934" s="60"/>
      <c r="ACO7934" s="60"/>
      <c r="ACP7934" s="60"/>
      <c r="ACQ7934" s="60"/>
      <c r="ACR7934" s="60"/>
      <c r="ACS7934" s="60"/>
      <c r="ACT7934" s="60"/>
      <c r="ACU7934" s="60"/>
      <c r="ACV7934" s="60"/>
      <c r="ACW7934" s="60"/>
      <c r="ACX7934" s="60"/>
      <c r="ACY7934" s="60">
        <v>0.97635967102256005</v>
      </c>
      <c r="ACZ7934" s="60"/>
      <c r="ADA7934" s="60"/>
      <c r="ADB7934" s="60"/>
      <c r="ADC7934" s="60"/>
      <c r="ADD7934" s="60"/>
      <c r="ADE7934" s="60"/>
    </row>
    <row r="7935" spans="760:785" x14ac:dyDescent="0.25">
      <c r="ACF7935" s="60"/>
      <c r="ACG7935" s="60"/>
      <c r="ACH7935" s="60"/>
      <c r="ACI7935" s="60"/>
      <c r="ACJ7935" s="60"/>
      <c r="ACK7935" s="60"/>
      <c r="ACL7935" s="60"/>
      <c r="ACM7935" s="60"/>
      <c r="ACN7935" s="60"/>
      <c r="ACO7935" s="60"/>
      <c r="ACP7935" s="60"/>
      <c r="ACQ7935" s="60"/>
      <c r="ACR7935" s="60"/>
      <c r="ACS7935" s="60"/>
      <c r="ACT7935" s="60"/>
      <c r="ACU7935" s="60"/>
      <c r="ACV7935" s="60"/>
      <c r="ACW7935" s="60"/>
      <c r="ACX7935" s="60"/>
      <c r="ACY7935" s="60">
        <v>0.97635535138219898</v>
      </c>
      <c r="ACZ7935" s="60"/>
      <c r="ADA7935" s="60"/>
      <c r="ADB7935" s="60"/>
      <c r="ADC7935" s="60"/>
      <c r="ADD7935" s="60"/>
      <c r="ADE7935" s="60"/>
    </row>
    <row r="7936" spans="760:785" x14ac:dyDescent="0.25">
      <c r="ACF7936" s="60"/>
      <c r="ACG7936" s="60"/>
      <c r="ACH7936" s="60"/>
      <c r="ACI7936" s="60"/>
      <c r="ACJ7936" s="60"/>
      <c r="ACK7936" s="60"/>
      <c r="ACL7936" s="60"/>
      <c r="ACM7936" s="60"/>
      <c r="ACN7936" s="60"/>
      <c r="ACO7936" s="60"/>
      <c r="ACP7936" s="60"/>
      <c r="ACQ7936" s="60"/>
      <c r="ACR7936" s="60"/>
      <c r="ACS7936" s="60"/>
      <c r="ACT7936" s="60"/>
      <c r="ACU7936" s="60"/>
      <c r="ACV7936" s="60"/>
      <c r="ACW7936" s="60"/>
      <c r="ACX7936" s="60"/>
      <c r="ACY7936" s="60">
        <v>0.97635075650578595</v>
      </c>
      <c r="ACZ7936" s="60"/>
      <c r="ADA7936" s="60"/>
      <c r="ADB7936" s="60"/>
      <c r="ADC7936" s="60"/>
      <c r="ADD7936" s="60"/>
      <c r="ADE7936" s="60"/>
    </row>
    <row r="7937" spans="760:785" x14ac:dyDescent="0.25">
      <c r="ACF7937" s="60"/>
      <c r="ACG7937" s="60"/>
      <c r="ACH7937" s="60"/>
      <c r="ACI7937" s="60"/>
      <c r="ACJ7937" s="60"/>
      <c r="ACK7937" s="60"/>
      <c r="ACL7937" s="60"/>
      <c r="ACM7937" s="60"/>
      <c r="ACN7937" s="60"/>
      <c r="ACO7937" s="60"/>
      <c r="ACP7937" s="60"/>
      <c r="ACQ7937" s="60"/>
      <c r="ACR7937" s="60"/>
      <c r="ACS7937" s="60"/>
      <c r="ACT7937" s="60"/>
      <c r="ACU7937" s="60"/>
      <c r="ACV7937" s="60"/>
      <c r="ACW7937" s="60"/>
      <c r="ACX7937" s="60"/>
      <c r="ACY7937" s="60">
        <v>0.976345479450485</v>
      </c>
      <c r="ACZ7937" s="60"/>
      <c r="ADA7937" s="60"/>
      <c r="ADB7937" s="60"/>
      <c r="ADC7937" s="60"/>
      <c r="ADD7937" s="60"/>
      <c r="ADE7937" s="60"/>
    </row>
    <row r="7938" spans="760:785" x14ac:dyDescent="0.25">
      <c r="ACF7938" s="60"/>
      <c r="ACG7938" s="60"/>
      <c r="ACH7938" s="60"/>
      <c r="ACI7938" s="60"/>
      <c r="ACJ7938" s="60"/>
      <c r="ACK7938" s="60"/>
      <c r="ACL7938" s="60"/>
      <c r="ACM7938" s="60"/>
      <c r="ACN7938" s="60"/>
      <c r="ACO7938" s="60"/>
      <c r="ACP7938" s="60"/>
      <c r="ACQ7938" s="60"/>
      <c r="ACR7938" s="60"/>
      <c r="ACS7938" s="60"/>
      <c r="ACT7938" s="60"/>
      <c r="ACU7938" s="60"/>
      <c r="ACV7938" s="60"/>
      <c r="ACW7938" s="60"/>
      <c r="ACX7938" s="60"/>
      <c r="ACY7938" s="60">
        <v>0.97634428712572296</v>
      </c>
      <c r="ACZ7938" s="60"/>
      <c r="ADA7938" s="60"/>
      <c r="ADB7938" s="60"/>
      <c r="ADC7938" s="60"/>
      <c r="ADD7938" s="60"/>
      <c r="ADE7938" s="60"/>
    </row>
    <row r="7939" spans="760:785" x14ac:dyDescent="0.25">
      <c r="ACF7939" s="60"/>
      <c r="ACG7939" s="60"/>
      <c r="ACH7939" s="60"/>
      <c r="ACI7939" s="60"/>
      <c r="ACJ7939" s="60"/>
      <c r="ACK7939" s="60"/>
      <c r="ACL7939" s="60"/>
      <c r="ACM7939" s="60"/>
      <c r="ACN7939" s="60"/>
      <c r="ACO7939" s="60"/>
      <c r="ACP7939" s="60"/>
      <c r="ACQ7939" s="60"/>
      <c r="ACR7939" s="60"/>
      <c r="ACS7939" s="60"/>
      <c r="ACT7939" s="60"/>
      <c r="ACU7939" s="60"/>
      <c r="ACV7939" s="60"/>
      <c r="ACW7939" s="60"/>
      <c r="ACX7939" s="60"/>
      <c r="ACY7939" s="60">
        <v>0.97633623214234999</v>
      </c>
      <c r="ACZ7939" s="60"/>
      <c r="ADA7939" s="60"/>
      <c r="ADB7939" s="60"/>
      <c r="ADC7939" s="60"/>
      <c r="ADD7939" s="60"/>
      <c r="ADE7939" s="60"/>
    </row>
    <row r="7940" spans="760:785" x14ac:dyDescent="0.25">
      <c r="ACF7940" s="60"/>
      <c r="ACG7940" s="60"/>
      <c r="ACH7940" s="60"/>
      <c r="ACI7940" s="60"/>
      <c r="ACJ7940" s="60"/>
      <c r="ACK7940" s="60"/>
      <c r="ACL7940" s="60"/>
      <c r="ACM7940" s="60"/>
      <c r="ACN7940" s="60"/>
      <c r="ACO7940" s="60"/>
      <c r="ACP7940" s="60"/>
      <c r="ACQ7940" s="60"/>
      <c r="ACR7940" s="60"/>
      <c r="ACS7940" s="60"/>
      <c r="ACT7940" s="60"/>
      <c r="ACU7940" s="60"/>
      <c r="ACV7940" s="60"/>
      <c r="ACW7940" s="60"/>
      <c r="ACX7940" s="60"/>
      <c r="ACY7940" s="60">
        <v>0.97633155471539701</v>
      </c>
      <c r="ACZ7940" s="60"/>
      <c r="ADA7940" s="60"/>
      <c r="ADB7940" s="60"/>
      <c r="ADC7940" s="60"/>
      <c r="ADD7940" s="60"/>
      <c r="ADE7940" s="60"/>
    </row>
    <row r="7941" spans="760:785" x14ac:dyDescent="0.25">
      <c r="ACF7941" s="60"/>
      <c r="ACG7941" s="60"/>
      <c r="ACH7941" s="60"/>
      <c r="ACI7941" s="60"/>
      <c r="ACJ7941" s="60"/>
      <c r="ACK7941" s="60"/>
      <c r="ACL7941" s="60"/>
      <c r="ACM7941" s="60"/>
      <c r="ACN7941" s="60"/>
      <c r="ACO7941" s="60"/>
      <c r="ACP7941" s="60"/>
      <c r="ACQ7941" s="60"/>
      <c r="ACR7941" s="60"/>
      <c r="ACS7941" s="60"/>
      <c r="ACT7941" s="60"/>
      <c r="ACU7941" s="60"/>
      <c r="ACV7941" s="60"/>
      <c r="ACW7941" s="60"/>
      <c r="ACX7941" s="60"/>
      <c r="ACY7941" s="60">
        <v>0.97633039876675198</v>
      </c>
      <c r="ACZ7941" s="60"/>
      <c r="ADA7941" s="60"/>
      <c r="ADB7941" s="60"/>
      <c r="ADC7941" s="60"/>
      <c r="ADD7941" s="60"/>
      <c r="ADE7941" s="60"/>
    </row>
    <row r="7942" spans="760:785" x14ac:dyDescent="0.25">
      <c r="ACF7942" s="60"/>
      <c r="ACG7942" s="60"/>
      <c r="ACH7942" s="60"/>
      <c r="ACI7942" s="60"/>
      <c r="ACJ7942" s="60"/>
      <c r="ACK7942" s="60"/>
      <c r="ACL7942" s="60"/>
      <c r="ACM7942" s="60"/>
      <c r="ACN7942" s="60"/>
      <c r="ACO7942" s="60"/>
      <c r="ACP7942" s="60"/>
      <c r="ACQ7942" s="60"/>
      <c r="ACR7942" s="60"/>
      <c r="ACS7942" s="60"/>
      <c r="ACT7942" s="60"/>
      <c r="ACU7942" s="60"/>
      <c r="ACV7942" s="60"/>
      <c r="ACW7942" s="60"/>
      <c r="ACX7942" s="60"/>
      <c r="ACY7942" s="60">
        <v>0.97632876033410099</v>
      </c>
      <c r="ACZ7942" s="60"/>
      <c r="ADA7942" s="60"/>
      <c r="ADB7942" s="60"/>
      <c r="ADC7942" s="60"/>
      <c r="ADD7942" s="60"/>
      <c r="ADE7942" s="60"/>
    </row>
    <row r="7943" spans="760:785" x14ac:dyDescent="0.25">
      <c r="ACF7943" s="60"/>
      <c r="ACG7943" s="60"/>
      <c r="ACH7943" s="60"/>
      <c r="ACI7943" s="60"/>
      <c r="ACJ7943" s="60"/>
      <c r="ACK7943" s="60"/>
      <c r="ACL7943" s="60"/>
      <c r="ACM7943" s="60"/>
      <c r="ACN7943" s="60"/>
      <c r="ACO7943" s="60"/>
      <c r="ACP7943" s="60"/>
      <c r="ACQ7943" s="60"/>
      <c r="ACR7943" s="60"/>
      <c r="ACS7943" s="60"/>
      <c r="ACT7943" s="60"/>
      <c r="ACU7943" s="60"/>
      <c r="ACV7943" s="60"/>
      <c r="ACW7943" s="60"/>
      <c r="ACX7943" s="60"/>
      <c r="ACY7943" s="60">
        <v>0.97632270111140196</v>
      </c>
      <c r="ACZ7943" s="60"/>
      <c r="ADA7943" s="60"/>
      <c r="ADB7943" s="60"/>
      <c r="ADC7943" s="60"/>
      <c r="ADD7943" s="60"/>
      <c r="ADE7943" s="60"/>
    </row>
    <row r="7944" spans="760:785" x14ac:dyDescent="0.25">
      <c r="ACF7944" s="60"/>
      <c r="ACG7944" s="60"/>
      <c r="ACH7944" s="60"/>
      <c r="ACI7944" s="60"/>
      <c r="ACJ7944" s="60"/>
      <c r="ACK7944" s="60"/>
      <c r="ACL7944" s="60"/>
      <c r="ACM7944" s="60"/>
      <c r="ACN7944" s="60"/>
      <c r="ACO7944" s="60"/>
      <c r="ACP7944" s="60"/>
      <c r="ACQ7944" s="60"/>
      <c r="ACR7944" s="60"/>
      <c r="ACS7944" s="60"/>
      <c r="ACT7944" s="60"/>
      <c r="ACU7944" s="60"/>
      <c r="ACV7944" s="60"/>
      <c r="ACW7944" s="60"/>
      <c r="ACX7944" s="60"/>
      <c r="ACY7944" s="60">
        <v>0.97631513088368505</v>
      </c>
      <c r="ACZ7944" s="60"/>
      <c r="ADA7944" s="60"/>
      <c r="ADB7944" s="60"/>
      <c r="ADC7944" s="60"/>
      <c r="ADD7944" s="60"/>
      <c r="ADE7944" s="60"/>
    </row>
    <row r="7945" spans="760:785" x14ac:dyDescent="0.25">
      <c r="ACF7945" s="60"/>
      <c r="ACG7945" s="60"/>
      <c r="ACH7945" s="60"/>
      <c r="ACI7945" s="60"/>
      <c r="ACJ7945" s="60"/>
      <c r="ACK7945" s="60"/>
      <c r="ACL7945" s="60"/>
      <c r="ACM7945" s="60"/>
      <c r="ACN7945" s="60"/>
      <c r="ACO7945" s="60"/>
      <c r="ACP7945" s="60"/>
      <c r="ACQ7945" s="60"/>
      <c r="ACR7945" s="60"/>
      <c r="ACS7945" s="60"/>
      <c r="ACT7945" s="60"/>
      <c r="ACU7945" s="60"/>
      <c r="ACV7945" s="60"/>
      <c r="ACW7945" s="60"/>
      <c r="ACX7945" s="60"/>
      <c r="ACY7945" s="60">
        <v>0.97631080690113403</v>
      </c>
      <c r="ACZ7945" s="60"/>
      <c r="ADA7945" s="60"/>
      <c r="ADB7945" s="60"/>
      <c r="ADC7945" s="60"/>
      <c r="ADD7945" s="60"/>
      <c r="ADE7945" s="60"/>
    </row>
    <row r="7946" spans="760:785" x14ac:dyDescent="0.25">
      <c r="ACF7946" s="60"/>
      <c r="ACG7946" s="60"/>
      <c r="ACH7946" s="60"/>
      <c r="ACI7946" s="60"/>
      <c r="ACJ7946" s="60"/>
      <c r="ACK7946" s="60"/>
      <c r="ACL7946" s="60"/>
      <c r="ACM7946" s="60"/>
      <c r="ACN7946" s="60"/>
      <c r="ACO7946" s="60"/>
      <c r="ACP7946" s="60"/>
      <c r="ACQ7946" s="60"/>
      <c r="ACR7946" s="60"/>
      <c r="ACS7946" s="60"/>
      <c r="ACT7946" s="60"/>
      <c r="ACU7946" s="60"/>
      <c r="ACV7946" s="60"/>
      <c r="ACW7946" s="60"/>
      <c r="ACX7946" s="60"/>
      <c r="ACY7946" s="60">
        <v>0.97630133055502299</v>
      </c>
      <c r="ACZ7946" s="60"/>
      <c r="ADA7946" s="60"/>
      <c r="ADB7946" s="60"/>
      <c r="ADC7946" s="60"/>
      <c r="ADD7946" s="60"/>
      <c r="ADE7946" s="60"/>
    </row>
    <row r="7947" spans="760:785" x14ac:dyDescent="0.25">
      <c r="ACF7947" s="60"/>
      <c r="ACG7947" s="60"/>
      <c r="ACH7947" s="60"/>
      <c r="ACI7947" s="60"/>
      <c r="ACJ7947" s="60"/>
      <c r="ACK7947" s="60"/>
      <c r="ACL7947" s="60"/>
      <c r="ACM7947" s="60"/>
      <c r="ACN7947" s="60"/>
      <c r="ACO7947" s="60"/>
      <c r="ACP7947" s="60"/>
      <c r="ACQ7947" s="60"/>
      <c r="ACR7947" s="60"/>
      <c r="ACS7947" s="60"/>
      <c r="ACT7947" s="60"/>
      <c r="ACU7947" s="60"/>
      <c r="ACV7947" s="60"/>
      <c r="ACW7947" s="60"/>
      <c r="ACX7947" s="60"/>
      <c r="ACY7947" s="60">
        <v>0.97630113496821502</v>
      </c>
      <c r="ACZ7947" s="60"/>
      <c r="ADA7947" s="60"/>
      <c r="ADB7947" s="60"/>
      <c r="ADC7947" s="60"/>
      <c r="ADD7947" s="60"/>
      <c r="ADE7947" s="60"/>
    </row>
    <row r="7948" spans="760:785" x14ac:dyDescent="0.25">
      <c r="ACF7948" s="60"/>
      <c r="ACG7948" s="60"/>
      <c r="ACH7948" s="60"/>
      <c r="ACI7948" s="60"/>
      <c r="ACJ7948" s="60"/>
      <c r="ACK7948" s="60"/>
      <c r="ACL7948" s="60"/>
      <c r="ACM7948" s="60"/>
      <c r="ACN7948" s="60"/>
      <c r="ACO7948" s="60"/>
      <c r="ACP7948" s="60"/>
      <c r="ACQ7948" s="60"/>
      <c r="ACR7948" s="60"/>
      <c r="ACS7948" s="60"/>
      <c r="ACT7948" s="60"/>
      <c r="ACU7948" s="60"/>
      <c r="ACV7948" s="60"/>
      <c r="ACW7948" s="60"/>
      <c r="ACX7948" s="60"/>
      <c r="ACY7948" s="60">
        <v>0.97628499671178404</v>
      </c>
      <c r="ACZ7948" s="60"/>
      <c r="ADA7948" s="60"/>
      <c r="ADB7948" s="60"/>
      <c r="ADC7948" s="60"/>
      <c r="ADD7948" s="60"/>
      <c r="ADE7948" s="60"/>
    </row>
    <row r="7949" spans="760:785" x14ac:dyDescent="0.25">
      <c r="ACF7949" s="60"/>
      <c r="ACG7949" s="60"/>
      <c r="ACH7949" s="60"/>
      <c r="ACI7949" s="60"/>
      <c r="ACJ7949" s="60"/>
      <c r="ACK7949" s="60"/>
      <c r="ACL7949" s="60"/>
      <c r="ACM7949" s="60"/>
      <c r="ACN7949" s="60"/>
      <c r="ACO7949" s="60"/>
      <c r="ACP7949" s="60"/>
      <c r="ACQ7949" s="60"/>
      <c r="ACR7949" s="60"/>
      <c r="ACS7949" s="60"/>
      <c r="ACT7949" s="60"/>
      <c r="ACU7949" s="60"/>
      <c r="ACV7949" s="60"/>
      <c r="ACW7949" s="60"/>
      <c r="ACX7949" s="60"/>
      <c r="ACY7949" s="60">
        <v>0.97626730462915001</v>
      </c>
      <c r="ACZ7949" s="60"/>
      <c r="ADA7949" s="60"/>
      <c r="ADB7949" s="60"/>
      <c r="ADC7949" s="60"/>
      <c r="ADD7949" s="60"/>
      <c r="ADE7949" s="60"/>
    </row>
    <row r="7950" spans="760:785" x14ac:dyDescent="0.25">
      <c r="ACF7950" s="60"/>
      <c r="ACG7950" s="60"/>
      <c r="ACH7950" s="60"/>
      <c r="ACI7950" s="60"/>
      <c r="ACJ7950" s="60"/>
      <c r="ACK7950" s="60"/>
      <c r="ACL7950" s="60"/>
      <c r="ACM7950" s="60"/>
      <c r="ACN7950" s="60"/>
      <c r="ACO7950" s="60"/>
      <c r="ACP7950" s="60"/>
      <c r="ACQ7950" s="60"/>
      <c r="ACR7950" s="60"/>
      <c r="ACS7950" s="60"/>
      <c r="ACT7950" s="60"/>
      <c r="ACU7950" s="60"/>
      <c r="ACV7950" s="60"/>
      <c r="ACW7950" s="60"/>
      <c r="ACX7950" s="60"/>
      <c r="ACY7950" s="60">
        <v>0.97626621838922101</v>
      </c>
      <c r="ACZ7950" s="60"/>
      <c r="ADA7950" s="60"/>
      <c r="ADB7950" s="60"/>
      <c r="ADC7950" s="60"/>
      <c r="ADD7950" s="60"/>
      <c r="ADE7950" s="60"/>
    </row>
    <row r="7951" spans="760:785" x14ac:dyDescent="0.25">
      <c r="ACF7951" s="60"/>
      <c r="ACG7951" s="60"/>
      <c r="ACH7951" s="60"/>
      <c r="ACI7951" s="60"/>
      <c r="ACJ7951" s="60"/>
      <c r="ACK7951" s="60"/>
      <c r="ACL7951" s="60"/>
      <c r="ACM7951" s="60"/>
      <c r="ACN7951" s="60"/>
      <c r="ACO7951" s="60"/>
      <c r="ACP7951" s="60"/>
      <c r="ACQ7951" s="60"/>
      <c r="ACR7951" s="60"/>
      <c r="ACS7951" s="60"/>
      <c r="ACT7951" s="60"/>
      <c r="ACU7951" s="60"/>
      <c r="ACV7951" s="60"/>
      <c r="ACW7951" s="60"/>
      <c r="ACX7951" s="60"/>
      <c r="ACY7951" s="60">
        <v>0.976246010441289</v>
      </c>
      <c r="ACZ7951" s="60"/>
      <c r="ADA7951" s="60"/>
      <c r="ADB7951" s="60"/>
      <c r="ADC7951" s="60"/>
      <c r="ADD7951" s="60"/>
      <c r="ADE7951" s="60"/>
    </row>
    <row r="7952" spans="760:785" x14ac:dyDescent="0.25">
      <c r="ACF7952" s="60"/>
      <c r="ACG7952" s="60"/>
      <c r="ACH7952" s="60"/>
      <c r="ACI7952" s="60"/>
      <c r="ACJ7952" s="60"/>
      <c r="ACK7952" s="60"/>
      <c r="ACL7952" s="60"/>
      <c r="ACM7952" s="60"/>
      <c r="ACN7952" s="60"/>
      <c r="ACO7952" s="60"/>
      <c r="ACP7952" s="60"/>
      <c r="ACQ7952" s="60"/>
      <c r="ACR7952" s="60"/>
      <c r="ACS7952" s="60"/>
      <c r="ACT7952" s="60"/>
      <c r="ACU7952" s="60"/>
      <c r="ACV7952" s="60"/>
      <c r="ACW7952" s="60"/>
      <c r="ACX7952" s="60"/>
      <c r="ACY7952" s="60">
        <v>0.97622031312869495</v>
      </c>
      <c r="ACZ7952" s="60"/>
      <c r="ADA7952" s="60"/>
      <c r="ADB7952" s="60"/>
      <c r="ADC7952" s="60"/>
      <c r="ADD7952" s="60"/>
      <c r="ADE7952" s="60"/>
    </row>
    <row r="7953" spans="760:785" x14ac:dyDescent="0.25">
      <c r="ACF7953" s="60"/>
      <c r="ACG7953" s="60"/>
      <c r="ACH7953" s="60"/>
      <c r="ACI7953" s="60"/>
      <c r="ACJ7953" s="60"/>
      <c r="ACK7953" s="60"/>
      <c r="ACL7953" s="60"/>
      <c r="ACM7953" s="60"/>
      <c r="ACN7953" s="60"/>
      <c r="ACO7953" s="60"/>
      <c r="ACP7953" s="60"/>
      <c r="ACQ7953" s="60"/>
      <c r="ACR7953" s="60"/>
      <c r="ACS7953" s="60"/>
      <c r="ACT7953" s="60"/>
      <c r="ACU7953" s="60"/>
      <c r="ACV7953" s="60"/>
      <c r="ACW7953" s="60"/>
      <c r="ACX7953" s="60"/>
      <c r="ACY7953" s="60">
        <v>0.97622028706160302</v>
      </c>
      <c r="ACZ7953" s="60"/>
      <c r="ADA7953" s="60"/>
      <c r="ADB7953" s="60"/>
      <c r="ADC7953" s="60"/>
      <c r="ADD7953" s="60"/>
      <c r="ADE7953" s="60"/>
    </row>
    <row r="7954" spans="760:785" x14ac:dyDescent="0.25">
      <c r="ACF7954" s="60"/>
      <c r="ACG7954" s="60"/>
      <c r="ACH7954" s="60"/>
      <c r="ACI7954" s="60"/>
      <c r="ACJ7954" s="60"/>
      <c r="ACK7954" s="60"/>
      <c r="ACL7954" s="60"/>
      <c r="ACM7954" s="60"/>
      <c r="ACN7954" s="60"/>
      <c r="ACO7954" s="60"/>
      <c r="ACP7954" s="60"/>
      <c r="ACQ7954" s="60"/>
      <c r="ACR7954" s="60"/>
      <c r="ACS7954" s="60"/>
      <c r="ACT7954" s="60"/>
      <c r="ACU7954" s="60"/>
      <c r="ACV7954" s="60"/>
      <c r="ACW7954" s="60"/>
      <c r="ACX7954" s="60"/>
      <c r="ACY7954" s="60">
        <v>0.97621680764570495</v>
      </c>
      <c r="ACZ7954" s="60"/>
      <c r="ADA7954" s="60"/>
      <c r="ADB7954" s="60"/>
      <c r="ADC7954" s="60"/>
      <c r="ADD7954" s="60"/>
      <c r="ADE7954" s="60"/>
    </row>
    <row r="7955" spans="760:785" x14ac:dyDescent="0.25">
      <c r="ACF7955" s="60"/>
      <c r="ACG7955" s="60"/>
      <c r="ACH7955" s="60"/>
      <c r="ACI7955" s="60"/>
      <c r="ACJ7955" s="60"/>
      <c r="ACK7955" s="60"/>
      <c r="ACL7955" s="60"/>
      <c r="ACM7955" s="60"/>
      <c r="ACN7955" s="60"/>
      <c r="ACO7955" s="60"/>
      <c r="ACP7955" s="60"/>
      <c r="ACQ7955" s="60"/>
      <c r="ACR7955" s="60"/>
      <c r="ACS7955" s="60"/>
      <c r="ACT7955" s="60"/>
      <c r="ACU7955" s="60"/>
      <c r="ACV7955" s="60"/>
      <c r="ACW7955" s="60"/>
      <c r="ACX7955" s="60"/>
      <c r="ACY7955" s="60">
        <v>0.97621275151452302</v>
      </c>
      <c r="ACZ7955" s="60"/>
      <c r="ADA7955" s="60"/>
      <c r="ADB7955" s="60"/>
      <c r="ADC7955" s="60"/>
      <c r="ADD7955" s="60"/>
      <c r="ADE7955" s="60"/>
    </row>
    <row r="7956" spans="760:785" x14ac:dyDescent="0.25">
      <c r="ACF7956" s="60"/>
      <c r="ACG7956" s="60"/>
      <c r="ACH7956" s="60"/>
      <c r="ACI7956" s="60"/>
      <c r="ACJ7956" s="60"/>
      <c r="ACK7956" s="60"/>
      <c r="ACL7956" s="60"/>
      <c r="ACM7956" s="60"/>
      <c r="ACN7956" s="60"/>
      <c r="ACO7956" s="60"/>
      <c r="ACP7956" s="60"/>
      <c r="ACQ7956" s="60"/>
      <c r="ACR7956" s="60"/>
      <c r="ACS7956" s="60"/>
      <c r="ACT7956" s="60"/>
      <c r="ACU7956" s="60"/>
      <c r="ACV7956" s="60"/>
      <c r="ACW7956" s="60"/>
      <c r="ACX7956" s="60"/>
      <c r="ACY7956" s="60">
        <v>0.97618423166591906</v>
      </c>
      <c r="ACZ7956" s="60"/>
      <c r="ADA7956" s="60"/>
      <c r="ADB7956" s="60"/>
      <c r="ADC7956" s="60"/>
      <c r="ADD7956" s="60"/>
      <c r="ADE7956" s="60"/>
    </row>
    <row r="7957" spans="760:785" x14ac:dyDescent="0.25">
      <c r="ACF7957" s="60"/>
      <c r="ACG7957" s="60"/>
      <c r="ACH7957" s="60"/>
      <c r="ACI7957" s="60"/>
      <c r="ACJ7957" s="60"/>
      <c r="ACK7957" s="60"/>
      <c r="ACL7957" s="60"/>
      <c r="ACM7957" s="60"/>
      <c r="ACN7957" s="60"/>
      <c r="ACO7957" s="60"/>
      <c r="ACP7957" s="60"/>
      <c r="ACQ7957" s="60"/>
      <c r="ACR7957" s="60"/>
      <c r="ACS7957" s="60"/>
      <c r="ACT7957" s="60"/>
      <c r="ACU7957" s="60"/>
      <c r="ACV7957" s="60"/>
      <c r="ACW7957" s="60"/>
      <c r="ACX7957" s="60"/>
      <c r="ACY7957" s="60">
        <v>0.97617661223658903</v>
      </c>
      <c r="ACZ7957" s="60"/>
      <c r="ADA7957" s="60"/>
      <c r="ADB7957" s="60"/>
      <c r="ADC7957" s="60"/>
      <c r="ADD7957" s="60"/>
      <c r="ADE7957" s="60"/>
    </row>
    <row r="7958" spans="760:785" x14ac:dyDescent="0.25">
      <c r="ACF7958" s="60"/>
      <c r="ACG7958" s="60"/>
      <c r="ACH7958" s="60"/>
      <c r="ACI7958" s="60"/>
      <c r="ACJ7958" s="60"/>
      <c r="ACK7958" s="60"/>
      <c r="ACL7958" s="60"/>
      <c r="ACM7958" s="60"/>
      <c r="ACN7958" s="60"/>
      <c r="ACO7958" s="60"/>
      <c r="ACP7958" s="60"/>
      <c r="ACQ7958" s="60"/>
      <c r="ACR7958" s="60"/>
      <c r="ACS7958" s="60"/>
      <c r="ACT7958" s="60"/>
      <c r="ACU7958" s="60"/>
      <c r="ACV7958" s="60"/>
      <c r="ACW7958" s="60"/>
      <c r="ACX7958" s="60"/>
      <c r="ACY7958" s="60">
        <v>0.97617511263724999</v>
      </c>
      <c r="ACZ7958" s="60"/>
      <c r="ADA7958" s="60"/>
      <c r="ADB7958" s="60"/>
      <c r="ADC7958" s="60"/>
      <c r="ADD7958" s="60"/>
      <c r="ADE7958" s="60"/>
    </row>
    <row r="7959" spans="760:785" x14ac:dyDescent="0.25">
      <c r="ACF7959" s="60"/>
      <c r="ACG7959" s="60"/>
      <c r="ACH7959" s="60"/>
      <c r="ACI7959" s="60"/>
      <c r="ACJ7959" s="60"/>
      <c r="ACK7959" s="60"/>
      <c r="ACL7959" s="60"/>
      <c r="ACM7959" s="60"/>
      <c r="ACN7959" s="60"/>
      <c r="ACO7959" s="60"/>
      <c r="ACP7959" s="60"/>
      <c r="ACQ7959" s="60"/>
      <c r="ACR7959" s="60"/>
      <c r="ACS7959" s="60"/>
      <c r="ACT7959" s="60"/>
      <c r="ACU7959" s="60"/>
      <c r="ACV7959" s="60"/>
      <c r="ACW7959" s="60"/>
      <c r="ACX7959" s="60"/>
      <c r="ACY7959" s="60">
        <v>0.97617243649381702</v>
      </c>
      <c r="ACZ7959" s="60"/>
      <c r="ADA7959" s="60"/>
      <c r="ADB7959" s="60"/>
      <c r="ADC7959" s="60"/>
      <c r="ADD7959" s="60"/>
      <c r="ADE7959" s="60"/>
    </row>
    <row r="7960" spans="760:785" x14ac:dyDescent="0.25">
      <c r="ACF7960" s="60"/>
      <c r="ACG7960" s="60"/>
      <c r="ACH7960" s="60"/>
      <c r="ACI7960" s="60"/>
      <c r="ACJ7960" s="60"/>
      <c r="ACK7960" s="60"/>
      <c r="ACL7960" s="60"/>
      <c r="ACM7960" s="60"/>
      <c r="ACN7960" s="60"/>
      <c r="ACO7960" s="60"/>
      <c r="ACP7960" s="60"/>
      <c r="ACQ7960" s="60"/>
      <c r="ACR7960" s="60"/>
      <c r="ACS7960" s="60"/>
      <c r="ACT7960" s="60"/>
      <c r="ACU7960" s="60"/>
      <c r="ACV7960" s="60"/>
      <c r="ACW7960" s="60"/>
      <c r="ACX7960" s="60"/>
      <c r="ACY7960" s="60">
        <v>0.97616554438500702</v>
      </c>
      <c r="ACZ7960" s="60"/>
      <c r="ADA7960" s="60"/>
      <c r="ADB7960" s="60"/>
      <c r="ADC7960" s="60"/>
      <c r="ADD7960" s="60"/>
      <c r="ADE7960" s="60"/>
    </row>
    <row r="7961" spans="760:785" x14ac:dyDescent="0.25">
      <c r="ACF7961" s="60"/>
      <c r="ACG7961" s="60"/>
      <c r="ACH7961" s="60"/>
      <c r="ACI7961" s="60"/>
      <c r="ACJ7961" s="60"/>
      <c r="ACK7961" s="60"/>
      <c r="ACL7961" s="60"/>
      <c r="ACM7961" s="60"/>
      <c r="ACN7961" s="60"/>
      <c r="ACO7961" s="60"/>
      <c r="ACP7961" s="60"/>
      <c r="ACQ7961" s="60"/>
      <c r="ACR7961" s="60"/>
      <c r="ACS7961" s="60"/>
      <c r="ACT7961" s="60"/>
      <c r="ACU7961" s="60"/>
      <c r="ACV7961" s="60"/>
      <c r="ACW7961" s="60"/>
      <c r="ACX7961" s="60"/>
      <c r="ACY7961" s="60">
        <v>0.976160509172045</v>
      </c>
      <c r="ACZ7961" s="60"/>
      <c r="ADA7961" s="60"/>
      <c r="ADB7961" s="60"/>
      <c r="ADC7961" s="60"/>
      <c r="ADD7961" s="60"/>
      <c r="ADE7961" s="60"/>
    </row>
    <row r="7962" spans="760:785" x14ac:dyDescent="0.25">
      <c r="ACF7962" s="60"/>
      <c r="ACG7962" s="60"/>
      <c r="ACH7962" s="60"/>
      <c r="ACI7962" s="60"/>
      <c r="ACJ7962" s="60"/>
      <c r="ACK7962" s="60"/>
      <c r="ACL7962" s="60"/>
      <c r="ACM7962" s="60"/>
      <c r="ACN7962" s="60"/>
      <c r="ACO7962" s="60"/>
      <c r="ACP7962" s="60"/>
      <c r="ACQ7962" s="60"/>
      <c r="ACR7962" s="60"/>
      <c r="ACS7962" s="60"/>
      <c r="ACT7962" s="60"/>
      <c r="ACU7962" s="60"/>
      <c r="ACV7962" s="60"/>
      <c r="ACW7962" s="60"/>
      <c r="ACX7962" s="60"/>
      <c r="ACY7962" s="60">
        <v>0.97615777722252906</v>
      </c>
      <c r="ACZ7962" s="60"/>
      <c r="ADA7962" s="60"/>
      <c r="ADB7962" s="60"/>
      <c r="ADC7962" s="60"/>
      <c r="ADD7962" s="60"/>
      <c r="ADE7962" s="60"/>
    </row>
    <row r="7963" spans="760:785" x14ac:dyDescent="0.25">
      <c r="ACF7963" s="60"/>
      <c r="ACG7963" s="60"/>
      <c r="ACH7963" s="60"/>
      <c r="ACI7963" s="60"/>
      <c r="ACJ7963" s="60"/>
      <c r="ACK7963" s="60"/>
      <c r="ACL7963" s="60"/>
      <c r="ACM7963" s="60"/>
      <c r="ACN7963" s="60"/>
      <c r="ACO7963" s="60"/>
      <c r="ACP7963" s="60"/>
      <c r="ACQ7963" s="60"/>
      <c r="ACR7963" s="60"/>
      <c r="ACS7963" s="60"/>
      <c r="ACT7963" s="60"/>
      <c r="ACU7963" s="60"/>
      <c r="ACV7963" s="60"/>
      <c r="ACW7963" s="60"/>
      <c r="ACX7963" s="60"/>
      <c r="ACY7963" s="60">
        <v>0.97614981764342401</v>
      </c>
      <c r="ACZ7963" s="60"/>
      <c r="ADA7963" s="60"/>
      <c r="ADB7963" s="60"/>
      <c r="ADC7963" s="60"/>
      <c r="ADD7963" s="60"/>
      <c r="ADE7963" s="60"/>
    </row>
    <row r="7964" spans="760:785" x14ac:dyDescent="0.25">
      <c r="ACF7964" s="60"/>
      <c r="ACG7964" s="60"/>
      <c r="ACH7964" s="60"/>
      <c r="ACI7964" s="60"/>
      <c r="ACJ7964" s="60"/>
      <c r="ACK7964" s="60"/>
      <c r="ACL7964" s="60"/>
      <c r="ACM7964" s="60"/>
      <c r="ACN7964" s="60"/>
      <c r="ACO7964" s="60"/>
      <c r="ACP7964" s="60"/>
      <c r="ACQ7964" s="60"/>
      <c r="ACR7964" s="60"/>
      <c r="ACS7964" s="60"/>
      <c r="ACT7964" s="60"/>
      <c r="ACU7964" s="60"/>
      <c r="ACV7964" s="60"/>
      <c r="ACW7964" s="60"/>
      <c r="ACX7964" s="60"/>
      <c r="ACY7964" s="60">
        <v>0.97611806632250198</v>
      </c>
      <c r="ACZ7964" s="60"/>
      <c r="ADA7964" s="60"/>
      <c r="ADB7964" s="60"/>
      <c r="ADC7964" s="60"/>
      <c r="ADD7964" s="60"/>
      <c r="ADE7964" s="60"/>
    </row>
    <row r="7965" spans="760:785" x14ac:dyDescent="0.25">
      <c r="ACF7965" s="60"/>
      <c r="ACG7965" s="60"/>
      <c r="ACH7965" s="60"/>
      <c r="ACI7965" s="60"/>
      <c r="ACJ7965" s="60"/>
      <c r="ACK7965" s="60"/>
      <c r="ACL7965" s="60"/>
      <c r="ACM7965" s="60"/>
      <c r="ACN7965" s="60"/>
      <c r="ACO7965" s="60"/>
      <c r="ACP7965" s="60"/>
      <c r="ACQ7965" s="60"/>
      <c r="ACR7965" s="60"/>
      <c r="ACS7965" s="60"/>
      <c r="ACT7965" s="60"/>
      <c r="ACU7965" s="60"/>
      <c r="ACV7965" s="60"/>
      <c r="ACW7965" s="60"/>
      <c r="ACX7965" s="60"/>
      <c r="ACY7965" s="60">
        <v>0.97611178575481605</v>
      </c>
      <c r="ACZ7965" s="60"/>
      <c r="ADA7965" s="60"/>
      <c r="ADB7965" s="60"/>
      <c r="ADC7965" s="60"/>
      <c r="ADD7965" s="60"/>
      <c r="ADE7965" s="60"/>
    </row>
    <row r="7966" spans="760:785" x14ac:dyDescent="0.25">
      <c r="ACF7966" s="60"/>
      <c r="ACG7966" s="60"/>
      <c r="ACH7966" s="60"/>
      <c r="ACI7966" s="60"/>
      <c r="ACJ7966" s="60"/>
      <c r="ACK7966" s="60"/>
      <c r="ACL7966" s="60"/>
      <c r="ACM7966" s="60"/>
      <c r="ACN7966" s="60"/>
      <c r="ACO7966" s="60"/>
      <c r="ACP7966" s="60"/>
      <c r="ACQ7966" s="60"/>
      <c r="ACR7966" s="60"/>
      <c r="ACS7966" s="60"/>
      <c r="ACT7966" s="60"/>
      <c r="ACU7966" s="60"/>
      <c r="ACV7966" s="60"/>
      <c r="ACW7966" s="60"/>
      <c r="ACX7966" s="60"/>
      <c r="ACY7966" s="60">
        <v>0.97610945524302495</v>
      </c>
      <c r="ACZ7966" s="60"/>
      <c r="ADA7966" s="60"/>
      <c r="ADB7966" s="60"/>
      <c r="ADC7966" s="60"/>
      <c r="ADD7966" s="60"/>
      <c r="ADE7966" s="60"/>
    </row>
    <row r="7967" spans="760:785" x14ac:dyDescent="0.25">
      <c r="ACF7967" s="60"/>
      <c r="ACG7967" s="60"/>
      <c r="ACH7967" s="60"/>
      <c r="ACI7967" s="60"/>
      <c r="ACJ7967" s="60"/>
      <c r="ACK7967" s="60"/>
      <c r="ACL7967" s="60"/>
      <c r="ACM7967" s="60"/>
      <c r="ACN7967" s="60"/>
      <c r="ACO7967" s="60"/>
      <c r="ACP7967" s="60"/>
      <c r="ACQ7967" s="60"/>
      <c r="ACR7967" s="60"/>
      <c r="ACS7967" s="60"/>
      <c r="ACT7967" s="60"/>
      <c r="ACU7967" s="60"/>
      <c r="ACV7967" s="60"/>
      <c r="ACW7967" s="60"/>
      <c r="ACX7967" s="60"/>
      <c r="ACY7967" s="60">
        <v>0.97610326089241095</v>
      </c>
      <c r="ACZ7967" s="60"/>
      <c r="ADA7967" s="60"/>
      <c r="ADB7967" s="60"/>
      <c r="ADC7967" s="60"/>
      <c r="ADD7967" s="60"/>
      <c r="ADE7967" s="60"/>
    </row>
    <row r="7968" spans="760:785" x14ac:dyDescent="0.25">
      <c r="ACF7968" s="60"/>
      <c r="ACG7968" s="60"/>
      <c r="ACH7968" s="60"/>
      <c r="ACI7968" s="60"/>
      <c r="ACJ7968" s="60"/>
      <c r="ACK7968" s="60"/>
      <c r="ACL7968" s="60"/>
      <c r="ACM7968" s="60"/>
      <c r="ACN7968" s="60"/>
      <c r="ACO7968" s="60"/>
      <c r="ACP7968" s="60"/>
      <c r="ACQ7968" s="60"/>
      <c r="ACR7968" s="60"/>
      <c r="ACS7968" s="60"/>
      <c r="ACT7968" s="60"/>
      <c r="ACU7968" s="60"/>
      <c r="ACV7968" s="60"/>
      <c r="ACW7968" s="60"/>
      <c r="ACX7968" s="60"/>
      <c r="ACY7968" s="60">
        <v>0.97609644189191502</v>
      </c>
      <c r="ACZ7968" s="60"/>
      <c r="ADA7968" s="60"/>
      <c r="ADB7968" s="60"/>
      <c r="ADC7968" s="60"/>
      <c r="ADD7968" s="60"/>
      <c r="ADE7968" s="60"/>
    </row>
    <row r="7969" spans="760:785" x14ac:dyDescent="0.25">
      <c r="ACF7969" s="60"/>
      <c r="ACG7969" s="60"/>
      <c r="ACH7969" s="60"/>
      <c r="ACI7969" s="60"/>
      <c r="ACJ7969" s="60"/>
      <c r="ACK7969" s="60"/>
      <c r="ACL7969" s="60"/>
      <c r="ACM7969" s="60"/>
      <c r="ACN7969" s="60"/>
      <c r="ACO7969" s="60"/>
      <c r="ACP7969" s="60"/>
      <c r="ACQ7969" s="60"/>
      <c r="ACR7969" s="60"/>
      <c r="ACS7969" s="60"/>
      <c r="ACT7969" s="60"/>
      <c r="ACU7969" s="60"/>
      <c r="ACV7969" s="60"/>
      <c r="ACW7969" s="60"/>
      <c r="ACX7969" s="60"/>
      <c r="ACY7969" s="60">
        <v>0.97609377471380998</v>
      </c>
      <c r="ACZ7969" s="60"/>
      <c r="ADA7969" s="60"/>
      <c r="ADB7969" s="60"/>
      <c r="ADC7969" s="60"/>
      <c r="ADD7969" s="60"/>
      <c r="ADE7969" s="60"/>
    </row>
    <row r="7970" spans="760:785" x14ac:dyDescent="0.25">
      <c r="ACF7970" s="60"/>
      <c r="ACG7970" s="60"/>
      <c r="ACH7970" s="60"/>
      <c r="ACI7970" s="60"/>
      <c r="ACJ7970" s="60"/>
      <c r="ACK7970" s="60"/>
      <c r="ACL7970" s="60"/>
      <c r="ACM7970" s="60"/>
      <c r="ACN7970" s="60"/>
      <c r="ACO7970" s="60"/>
      <c r="ACP7970" s="60"/>
      <c r="ACQ7970" s="60"/>
      <c r="ACR7970" s="60"/>
      <c r="ACS7970" s="60"/>
      <c r="ACT7970" s="60"/>
      <c r="ACU7970" s="60"/>
      <c r="ACV7970" s="60"/>
      <c r="ACW7970" s="60"/>
      <c r="ACX7970" s="60"/>
      <c r="ACY7970" s="60">
        <v>0.97609161303492997</v>
      </c>
      <c r="ACZ7970" s="60"/>
      <c r="ADA7970" s="60"/>
      <c r="ADB7970" s="60"/>
      <c r="ADC7970" s="60"/>
      <c r="ADD7970" s="60"/>
      <c r="ADE7970" s="60"/>
    </row>
    <row r="7971" spans="760:785" x14ac:dyDescent="0.25">
      <c r="ACF7971" s="60"/>
      <c r="ACG7971" s="60"/>
      <c r="ACH7971" s="60"/>
      <c r="ACI7971" s="60"/>
      <c r="ACJ7971" s="60"/>
      <c r="ACK7971" s="60"/>
      <c r="ACL7971" s="60"/>
      <c r="ACM7971" s="60"/>
      <c r="ACN7971" s="60"/>
      <c r="ACO7971" s="60"/>
      <c r="ACP7971" s="60"/>
      <c r="ACQ7971" s="60"/>
      <c r="ACR7971" s="60"/>
      <c r="ACS7971" s="60"/>
      <c r="ACT7971" s="60"/>
      <c r="ACU7971" s="60"/>
      <c r="ACV7971" s="60"/>
      <c r="ACW7971" s="60"/>
      <c r="ACX7971" s="60"/>
      <c r="ACY7971" s="60">
        <v>0.97608445615905903</v>
      </c>
      <c r="ACZ7971" s="60"/>
      <c r="ADA7971" s="60"/>
      <c r="ADB7971" s="60"/>
      <c r="ADC7971" s="60"/>
      <c r="ADD7971" s="60"/>
      <c r="ADE7971" s="60"/>
    </row>
    <row r="7972" spans="760:785" x14ac:dyDescent="0.25">
      <c r="ACF7972" s="60"/>
      <c r="ACG7972" s="60"/>
      <c r="ACH7972" s="60"/>
      <c r="ACI7972" s="60"/>
      <c r="ACJ7972" s="60"/>
      <c r="ACK7972" s="60"/>
      <c r="ACL7972" s="60"/>
      <c r="ACM7972" s="60"/>
      <c r="ACN7972" s="60"/>
      <c r="ACO7972" s="60"/>
      <c r="ACP7972" s="60"/>
      <c r="ACQ7972" s="60"/>
      <c r="ACR7972" s="60"/>
      <c r="ACS7972" s="60"/>
      <c r="ACT7972" s="60"/>
      <c r="ACU7972" s="60"/>
      <c r="ACV7972" s="60"/>
      <c r="ACW7972" s="60"/>
      <c r="ACX7972" s="60"/>
      <c r="ACY7972" s="60">
        <v>0.97608417283827897</v>
      </c>
      <c r="ACZ7972" s="60"/>
      <c r="ADA7972" s="60"/>
      <c r="ADB7972" s="60"/>
      <c r="ADC7972" s="60"/>
      <c r="ADD7972" s="60"/>
      <c r="ADE7972" s="60"/>
    </row>
    <row r="7973" spans="760:785" x14ac:dyDescent="0.25">
      <c r="ACF7973" s="60"/>
      <c r="ACG7973" s="60"/>
      <c r="ACH7973" s="60"/>
      <c r="ACI7973" s="60"/>
      <c r="ACJ7973" s="60"/>
      <c r="ACK7973" s="60"/>
      <c r="ACL7973" s="60"/>
      <c r="ACM7973" s="60"/>
      <c r="ACN7973" s="60"/>
      <c r="ACO7973" s="60"/>
      <c r="ACP7973" s="60"/>
      <c r="ACQ7973" s="60"/>
      <c r="ACR7973" s="60"/>
      <c r="ACS7973" s="60"/>
      <c r="ACT7973" s="60"/>
      <c r="ACU7973" s="60"/>
      <c r="ACV7973" s="60"/>
      <c r="ACW7973" s="60"/>
      <c r="ACX7973" s="60"/>
      <c r="ACY7973" s="60">
        <v>0.97608320915082003</v>
      </c>
      <c r="ACZ7973" s="60"/>
      <c r="ADA7973" s="60"/>
      <c r="ADB7973" s="60"/>
      <c r="ADC7973" s="60"/>
      <c r="ADD7973" s="60"/>
      <c r="ADE7973" s="60"/>
    </row>
    <row r="7974" spans="760:785" x14ac:dyDescent="0.25">
      <c r="ACF7974" s="60"/>
      <c r="ACG7974" s="60"/>
      <c r="ACH7974" s="60"/>
      <c r="ACI7974" s="60"/>
      <c r="ACJ7974" s="60"/>
      <c r="ACK7974" s="60"/>
      <c r="ACL7974" s="60"/>
      <c r="ACM7974" s="60"/>
      <c r="ACN7974" s="60"/>
      <c r="ACO7974" s="60"/>
      <c r="ACP7974" s="60"/>
      <c r="ACQ7974" s="60"/>
      <c r="ACR7974" s="60"/>
      <c r="ACS7974" s="60"/>
      <c r="ACT7974" s="60"/>
      <c r="ACU7974" s="60"/>
      <c r="ACV7974" s="60"/>
      <c r="ACW7974" s="60"/>
      <c r="ACX7974" s="60"/>
      <c r="ACY7974" s="60">
        <v>0.97608098485424899</v>
      </c>
      <c r="ACZ7974" s="60"/>
      <c r="ADA7974" s="60"/>
      <c r="ADB7974" s="60"/>
      <c r="ADC7974" s="60"/>
      <c r="ADD7974" s="60"/>
      <c r="ADE7974" s="60"/>
    </row>
    <row r="7975" spans="760:785" x14ac:dyDescent="0.25">
      <c r="ACF7975" s="60"/>
      <c r="ACG7975" s="60"/>
      <c r="ACH7975" s="60"/>
      <c r="ACI7975" s="60"/>
      <c r="ACJ7975" s="60"/>
      <c r="ACK7975" s="60"/>
      <c r="ACL7975" s="60"/>
      <c r="ACM7975" s="60"/>
      <c r="ACN7975" s="60"/>
      <c r="ACO7975" s="60"/>
      <c r="ACP7975" s="60"/>
      <c r="ACQ7975" s="60"/>
      <c r="ACR7975" s="60"/>
      <c r="ACS7975" s="60"/>
      <c r="ACT7975" s="60"/>
      <c r="ACU7975" s="60"/>
      <c r="ACV7975" s="60"/>
      <c r="ACW7975" s="60"/>
      <c r="ACX7975" s="60"/>
      <c r="ACY7975" s="60">
        <v>0.97607099379075402</v>
      </c>
      <c r="ACZ7975" s="60"/>
      <c r="ADA7975" s="60"/>
      <c r="ADB7975" s="60"/>
      <c r="ADC7975" s="60"/>
      <c r="ADD7975" s="60"/>
      <c r="ADE7975" s="60"/>
    </row>
    <row r="7976" spans="760:785" x14ac:dyDescent="0.25">
      <c r="ACF7976" s="60"/>
      <c r="ACG7976" s="60"/>
      <c r="ACH7976" s="60"/>
      <c r="ACI7976" s="60"/>
      <c r="ACJ7976" s="60"/>
      <c r="ACK7976" s="60"/>
      <c r="ACL7976" s="60"/>
      <c r="ACM7976" s="60"/>
      <c r="ACN7976" s="60"/>
      <c r="ACO7976" s="60"/>
      <c r="ACP7976" s="60"/>
      <c r="ACQ7976" s="60"/>
      <c r="ACR7976" s="60"/>
      <c r="ACS7976" s="60"/>
      <c r="ACT7976" s="60"/>
      <c r="ACU7976" s="60"/>
      <c r="ACV7976" s="60"/>
      <c r="ACW7976" s="60"/>
      <c r="ACX7976" s="60"/>
      <c r="ACY7976" s="60">
        <v>0.97606561134997005</v>
      </c>
      <c r="ACZ7976" s="60"/>
      <c r="ADA7976" s="60"/>
      <c r="ADB7976" s="60"/>
      <c r="ADC7976" s="60"/>
      <c r="ADD7976" s="60"/>
      <c r="ADE7976" s="60"/>
    </row>
    <row r="7977" spans="760:785" x14ac:dyDescent="0.25">
      <c r="ACF7977" s="60"/>
      <c r="ACG7977" s="60"/>
      <c r="ACH7977" s="60"/>
      <c r="ACI7977" s="60"/>
      <c r="ACJ7977" s="60"/>
      <c r="ACK7977" s="60"/>
      <c r="ACL7977" s="60"/>
      <c r="ACM7977" s="60"/>
      <c r="ACN7977" s="60"/>
      <c r="ACO7977" s="60"/>
      <c r="ACP7977" s="60"/>
      <c r="ACQ7977" s="60"/>
      <c r="ACR7977" s="60"/>
      <c r="ACS7977" s="60"/>
      <c r="ACT7977" s="60"/>
      <c r="ACU7977" s="60"/>
      <c r="ACV7977" s="60"/>
      <c r="ACW7977" s="60"/>
      <c r="ACX7977" s="60"/>
      <c r="ACY7977" s="60">
        <v>0.97606248813179997</v>
      </c>
      <c r="ACZ7977" s="60"/>
      <c r="ADA7977" s="60"/>
      <c r="ADB7977" s="60"/>
      <c r="ADC7977" s="60"/>
      <c r="ADD7977" s="60"/>
      <c r="ADE7977" s="60"/>
    </row>
    <row r="7978" spans="760:785" x14ac:dyDescent="0.25">
      <c r="ACF7978" s="60"/>
      <c r="ACG7978" s="60"/>
      <c r="ACH7978" s="60"/>
      <c r="ACI7978" s="60"/>
      <c r="ACJ7978" s="60"/>
      <c r="ACK7978" s="60"/>
      <c r="ACL7978" s="60"/>
      <c r="ACM7978" s="60"/>
      <c r="ACN7978" s="60"/>
      <c r="ACO7978" s="60"/>
      <c r="ACP7978" s="60"/>
      <c r="ACQ7978" s="60"/>
      <c r="ACR7978" s="60"/>
      <c r="ACS7978" s="60"/>
      <c r="ACT7978" s="60"/>
      <c r="ACU7978" s="60"/>
      <c r="ACV7978" s="60"/>
      <c r="ACW7978" s="60"/>
      <c r="ACX7978" s="60"/>
      <c r="ACY7978" s="60">
        <v>0.97605435663121998</v>
      </c>
      <c r="ACZ7978" s="60"/>
      <c r="ADA7978" s="60"/>
      <c r="ADB7978" s="60"/>
      <c r="ADC7978" s="60"/>
      <c r="ADD7978" s="60"/>
      <c r="ADE7978" s="60"/>
    </row>
    <row r="7979" spans="760:785" x14ac:dyDescent="0.25">
      <c r="ACF7979" s="60"/>
      <c r="ACG7979" s="60"/>
      <c r="ACH7979" s="60"/>
      <c r="ACI7979" s="60"/>
      <c r="ACJ7979" s="60"/>
      <c r="ACK7979" s="60"/>
      <c r="ACL7979" s="60"/>
      <c r="ACM7979" s="60"/>
      <c r="ACN7979" s="60"/>
      <c r="ACO7979" s="60"/>
      <c r="ACP7979" s="60"/>
      <c r="ACQ7979" s="60"/>
      <c r="ACR7979" s="60"/>
      <c r="ACS7979" s="60"/>
      <c r="ACT7979" s="60"/>
      <c r="ACU7979" s="60"/>
      <c r="ACV7979" s="60"/>
      <c r="ACW7979" s="60"/>
      <c r="ACX7979" s="60"/>
      <c r="ACY7979" s="60">
        <v>0.97605404610320301</v>
      </c>
      <c r="ACZ7979" s="60"/>
      <c r="ADA7979" s="60"/>
      <c r="ADB7979" s="60"/>
      <c r="ADC7979" s="60"/>
      <c r="ADD7979" s="60"/>
      <c r="ADE7979" s="60"/>
    </row>
    <row r="7980" spans="760:785" x14ac:dyDescent="0.25">
      <c r="ACF7980" s="60"/>
      <c r="ACG7980" s="60"/>
      <c r="ACH7980" s="60"/>
      <c r="ACI7980" s="60"/>
      <c r="ACJ7980" s="60"/>
      <c r="ACK7980" s="60"/>
      <c r="ACL7980" s="60"/>
      <c r="ACM7980" s="60"/>
      <c r="ACN7980" s="60"/>
      <c r="ACO7980" s="60"/>
      <c r="ACP7980" s="60"/>
      <c r="ACQ7980" s="60"/>
      <c r="ACR7980" s="60"/>
      <c r="ACS7980" s="60"/>
      <c r="ACT7980" s="60"/>
      <c r="ACU7980" s="60"/>
      <c r="ACV7980" s="60"/>
      <c r="ACW7980" s="60"/>
      <c r="ACX7980" s="60"/>
      <c r="ACY7980" s="60">
        <v>0.97604842438431405</v>
      </c>
      <c r="ACZ7980" s="60"/>
      <c r="ADA7980" s="60"/>
      <c r="ADB7980" s="60"/>
      <c r="ADC7980" s="60"/>
      <c r="ADD7980" s="60"/>
      <c r="ADE7980" s="60"/>
    </row>
    <row r="7981" spans="760:785" x14ac:dyDescent="0.25">
      <c r="ACF7981" s="60"/>
      <c r="ACG7981" s="60"/>
      <c r="ACH7981" s="60"/>
      <c r="ACI7981" s="60"/>
      <c r="ACJ7981" s="60"/>
      <c r="ACK7981" s="60"/>
      <c r="ACL7981" s="60"/>
      <c r="ACM7981" s="60"/>
      <c r="ACN7981" s="60"/>
      <c r="ACO7981" s="60"/>
      <c r="ACP7981" s="60"/>
      <c r="ACQ7981" s="60"/>
      <c r="ACR7981" s="60"/>
      <c r="ACS7981" s="60"/>
      <c r="ACT7981" s="60"/>
      <c r="ACU7981" s="60"/>
      <c r="ACV7981" s="60"/>
      <c r="ACW7981" s="60"/>
      <c r="ACX7981" s="60"/>
      <c r="ACY7981" s="60">
        <v>0.97604627712932102</v>
      </c>
      <c r="ACZ7981" s="60"/>
      <c r="ADA7981" s="60"/>
      <c r="ADB7981" s="60"/>
      <c r="ADC7981" s="60"/>
      <c r="ADD7981" s="60"/>
      <c r="ADE7981" s="60"/>
    </row>
    <row r="7982" spans="760:785" x14ac:dyDescent="0.25">
      <c r="ACF7982" s="60"/>
      <c r="ACG7982" s="60"/>
      <c r="ACH7982" s="60"/>
      <c r="ACI7982" s="60"/>
      <c r="ACJ7982" s="60"/>
      <c r="ACK7982" s="60"/>
      <c r="ACL7982" s="60"/>
      <c r="ACM7982" s="60"/>
      <c r="ACN7982" s="60"/>
      <c r="ACO7982" s="60"/>
      <c r="ACP7982" s="60"/>
      <c r="ACQ7982" s="60"/>
      <c r="ACR7982" s="60"/>
      <c r="ACS7982" s="60"/>
      <c r="ACT7982" s="60"/>
      <c r="ACU7982" s="60"/>
      <c r="ACV7982" s="60"/>
      <c r="ACW7982" s="60"/>
      <c r="ACX7982" s="60"/>
      <c r="ACY7982" s="60">
        <v>0.97603881696536099</v>
      </c>
      <c r="ACZ7982" s="60"/>
      <c r="ADA7982" s="60"/>
      <c r="ADB7982" s="60"/>
      <c r="ADC7982" s="60"/>
      <c r="ADD7982" s="60"/>
      <c r="ADE7982" s="60"/>
    </row>
    <row r="7983" spans="760:785" x14ac:dyDescent="0.25">
      <c r="ACF7983" s="60"/>
      <c r="ACG7983" s="60"/>
      <c r="ACH7983" s="60"/>
      <c r="ACI7983" s="60"/>
      <c r="ACJ7983" s="60"/>
      <c r="ACK7983" s="60"/>
      <c r="ACL7983" s="60"/>
      <c r="ACM7983" s="60"/>
      <c r="ACN7983" s="60"/>
      <c r="ACO7983" s="60"/>
      <c r="ACP7983" s="60"/>
      <c r="ACQ7983" s="60"/>
      <c r="ACR7983" s="60"/>
      <c r="ACS7983" s="60"/>
      <c r="ACT7983" s="60"/>
      <c r="ACU7983" s="60"/>
      <c r="ACV7983" s="60"/>
      <c r="ACW7983" s="60"/>
      <c r="ACX7983" s="60"/>
      <c r="ACY7983" s="60">
        <v>0.97602891873993503</v>
      </c>
      <c r="ACZ7983" s="60"/>
      <c r="ADA7983" s="60"/>
      <c r="ADB7983" s="60"/>
      <c r="ADC7983" s="60"/>
      <c r="ADD7983" s="60"/>
      <c r="ADE7983" s="60"/>
    </row>
    <row r="7984" spans="760:785" x14ac:dyDescent="0.25">
      <c r="ACF7984" s="60"/>
      <c r="ACG7984" s="60"/>
      <c r="ACH7984" s="60"/>
      <c r="ACI7984" s="60"/>
      <c r="ACJ7984" s="60"/>
      <c r="ACK7984" s="60"/>
      <c r="ACL7984" s="60"/>
      <c r="ACM7984" s="60"/>
      <c r="ACN7984" s="60"/>
      <c r="ACO7984" s="60"/>
      <c r="ACP7984" s="60"/>
      <c r="ACQ7984" s="60"/>
      <c r="ACR7984" s="60"/>
      <c r="ACS7984" s="60"/>
      <c r="ACT7984" s="60"/>
      <c r="ACU7984" s="60"/>
      <c r="ACV7984" s="60"/>
      <c r="ACW7984" s="60"/>
      <c r="ACX7984" s="60"/>
      <c r="ACY7984" s="60">
        <v>0.97601722127374801</v>
      </c>
      <c r="ACZ7984" s="60"/>
      <c r="ADA7984" s="60"/>
      <c r="ADB7984" s="60"/>
      <c r="ADC7984" s="60"/>
      <c r="ADD7984" s="60"/>
      <c r="ADE7984" s="60"/>
    </row>
    <row r="7985" spans="760:785" x14ac:dyDescent="0.25">
      <c r="ACF7985" s="60"/>
      <c r="ACG7985" s="60"/>
      <c r="ACH7985" s="60"/>
      <c r="ACI7985" s="60"/>
      <c r="ACJ7985" s="60"/>
      <c r="ACK7985" s="60"/>
      <c r="ACL7985" s="60"/>
      <c r="ACM7985" s="60"/>
      <c r="ACN7985" s="60"/>
      <c r="ACO7985" s="60"/>
      <c r="ACP7985" s="60"/>
      <c r="ACQ7985" s="60"/>
      <c r="ACR7985" s="60"/>
      <c r="ACS7985" s="60"/>
      <c r="ACT7985" s="60"/>
      <c r="ACU7985" s="60"/>
      <c r="ACV7985" s="60"/>
      <c r="ACW7985" s="60"/>
      <c r="ACX7985" s="60"/>
      <c r="ACY7985" s="60">
        <v>0.97600848679771801</v>
      </c>
      <c r="ACZ7985" s="60"/>
      <c r="ADA7985" s="60"/>
      <c r="ADB7985" s="60"/>
      <c r="ADC7985" s="60"/>
      <c r="ADD7985" s="60"/>
      <c r="ADE7985" s="60"/>
    </row>
    <row r="7986" spans="760:785" x14ac:dyDescent="0.25">
      <c r="ACF7986" s="60"/>
      <c r="ACG7986" s="60"/>
      <c r="ACH7986" s="60"/>
      <c r="ACI7986" s="60"/>
      <c r="ACJ7986" s="60"/>
      <c r="ACK7986" s="60"/>
      <c r="ACL7986" s="60"/>
      <c r="ACM7986" s="60"/>
      <c r="ACN7986" s="60"/>
      <c r="ACO7986" s="60"/>
      <c r="ACP7986" s="60"/>
      <c r="ACQ7986" s="60"/>
      <c r="ACR7986" s="60"/>
      <c r="ACS7986" s="60"/>
      <c r="ACT7986" s="60"/>
      <c r="ACU7986" s="60"/>
      <c r="ACV7986" s="60"/>
      <c r="ACW7986" s="60"/>
      <c r="ACX7986" s="60"/>
      <c r="ACY7986" s="60">
        <v>0.97600693998461596</v>
      </c>
      <c r="ACZ7986" s="60"/>
      <c r="ADA7986" s="60"/>
      <c r="ADB7986" s="60"/>
      <c r="ADC7986" s="60"/>
      <c r="ADD7986" s="60"/>
      <c r="ADE7986" s="60"/>
    </row>
    <row r="7987" spans="760:785" x14ac:dyDescent="0.25">
      <c r="ACF7987" s="60"/>
      <c r="ACG7987" s="60"/>
      <c r="ACH7987" s="60"/>
      <c r="ACI7987" s="60"/>
      <c r="ACJ7987" s="60"/>
      <c r="ACK7987" s="60"/>
      <c r="ACL7987" s="60"/>
      <c r="ACM7987" s="60"/>
      <c r="ACN7987" s="60"/>
      <c r="ACO7987" s="60"/>
      <c r="ACP7987" s="60"/>
      <c r="ACQ7987" s="60"/>
      <c r="ACR7987" s="60"/>
      <c r="ACS7987" s="60"/>
      <c r="ACT7987" s="60"/>
      <c r="ACU7987" s="60"/>
      <c r="ACV7987" s="60"/>
      <c r="ACW7987" s="60"/>
      <c r="ACX7987" s="60"/>
      <c r="ACY7987" s="60">
        <v>0.975998333933768</v>
      </c>
      <c r="ACZ7987" s="60"/>
      <c r="ADA7987" s="60"/>
      <c r="ADB7987" s="60"/>
      <c r="ADC7987" s="60"/>
      <c r="ADD7987" s="60"/>
      <c r="ADE7987" s="60"/>
    </row>
    <row r="7988" spans="760:785" x14ac:dyDescent="0.25">
      <c r="ACF7988" s="60"/>
      <c r="ACG7988" s="60"/>
      <c r="ACH7988" s="60"/>
      <c r="ACI7988" s="60"/>
      <c r="ACJ7988" s="60"/>
      <c r="ACK7988" s="60"/>
      <c r="ACL7988" s="60"/>
      <c r="ACM7988" s="60"/>
      <c r="ACN7988" s="60"/>
      <c r="ACO7988" s="60"/>
      <c r="ACP7988" s="60"/>
      <c r="ACQ7988" s="60"/>
      <c r="ACR7988" s="60"/>
      <c r="ACS7988" s="60"/>
      <c r="ACT7988" s="60"/>
      <c r="ACU7988" s="60"/>
      <c r="ACV7988" s="60"/>
      <c r="ACW7988" s="60"/>
      <c r="ACX7988" s="60"/>
      <c r="ACY7988" s="60">
        <v>0.97599785918340598</v>
      </c>
      <c r="ACZ7988" s="60"/>
      <c r="ADA7988" s="60"/>
      <c r="ADB7988" s="60"/>
      <c r="ADC7988" s="60"/>
      <c r="ADD7988" s="60"/>
      <c r="ADE7988" s="60"/>
    </row>
    <row r="7989" spans="760:785" x14ac:dyDescent="0.25">
      <c r="ACF7989" s="60"/>
      <c r="ACG7989" s="60"/>
      <c r="ACH7989" s="60"/>
      <c r="ACI7989" s="60"/>
      <c r="ACJ7989" s="60"/>
      <c r="ACK7989" s="60"/>
      <c r="ACL7989" s="60"/>
      <c r="ACM7989" s="60"/>
      <c r="ACN7989" s="60"/>
      <c r="ACO7989" s="60"/>
      <c r="ACP7989" s="60"/>
      <c r="ACQ7989" s="60"/>
      <c r="ACR7989" s="60"/>
      <c r="ACS7989" s="60"/>
      <c r="ACT7989" s="60"/>
      <c r="ACU7989" s="60"/>
      <c r="ACV7989" s="60"/>
      <c r="ACW7989" s="60"/>
      <c r="ACX7989" s="60"/>
      <c r="ACY7989" s="60">
        <v>0.97599712297820895</v>
      </c>
      <c r="ACZ7989" s="60"/>
      <c r="ADA7989" s="60"/>
      <c r="ADB7989" s="60"/>
      <c r="ADC7989" s="60"/>
      <c r="ADD7989" s="60"/>
      <c r="ADE7989" s="60"/>
    </row>
    <row r="7990" spans="760:785" x14ac:dyDescent="0.25">
      <c r="ACF7990" s="60"/>
      <c r="ACG7990" s="60"/>
      <c r="ACH7990" s="60"/>
      <c r="ACI7990" s="60"/>
      <c r="ACJ7990" s="60"/>
      <c r="ACK7990" s="60"/>
      <c r="ACL7990" s="60"/>
      <c r="ACM7990" s="60"/>
      <c r="ACN7990" s="60"/>
      <c r="ACO7990" s="60"/>
      <c r="ACP7990" s="60"/>
      <c r="ACQ7990" s="60"/>
      <c r="ACR7990" s="60"/>
      <c r="ACS7990" s="60"/>
      <c r="ACT7990" s="60"/>
      <c r="ACU7990" s="60"/>
      <c r="ACV7990" s="60"/>
      <c r="ACW7990" s="60"/>
      <c r="ACX7990" s="60"/>
      <c r="ACY7990" s="60">
        <v>0.97598931752990203</v>
      </c>
      <c r="ACZ7990" s="60"/>
      <c r="ADA7990" s="60"/>
      <c r="ADB7990" s="60"/>
      <c r="ADC7990" s="60"/>
      <c r="ADD7990" s="60"/>
      <c r="ADE7990" s="60"/>
    </row>
    <row r="7991" spans="760:785" x14ac:dyDescent="0.25">
      <c r="ACF7991" s="60"/>
      <c r="ACG7991" s="60"/>
      <c r="ACH7991" s="60"/>
      <c r="ACI7991" s="60"/>
      <c r="ACJ7991" s="60"/>
      <c r="ACK7991" s="60"/>
      <c r="ACL7991" s="60"/>
      <c r="ACM7991" s="60"/>
      <c r="ACN7991" s="60"/>
      <c r="ACO7991" s="60"/>
      <c r="ACP7991" s="60"/>
      <c r="ACQ7991" s="60"/>
      <c r="ACR7991" s="60"/>
      <c r="ACS7991" s="60"/>
      <c r="ACT7991" s="60"/>
      <c r="ACU7991" s="60"/>
      <c r="ACV7991" s="60"/>
      <c r="ACW7991" s="60"/>
      <c r="ACX7991" s="60"/>
      <c r="ACY7991" s="60">
        <v>0.97598149781173704</v>
      </c>
      <c r="ACZ7991" s="60"/>
      <c r="ADA7991" s="60"/>
      <c r="ADB7991" s="60"/>
      <c r="ADC7991" s="60"/>
      <c r="ADD7991" s="60"/>
      <c r="ADE7991" s="60"/>
    </row>
    <row r="7992" spans="760:785" x14ac:dyDescent="0.25">
      <c r="ACF7992" s="60"/>
      <c r="ACG7992" s="60"/>
      <c r="ACH7992" s="60"/>
      <c r="ACI7992" s="60"/>
      <c r="ACJ7992" s="60"/>
      <c r="ACK7992" s="60"/>
      <c r="ACL7992" s="60"/>
      <c r="ACM7992" s="60"/>
      <c r="ACN7992" s="60"/>
      <c r="ACO7992" s="60"/>
      <c r="ACP7992" s="60"/>
      <c r="ACQ7992" s="60"/>
      <c r="ACR7992" s="60"/>
      <c r="ACS7992" s="60"/>
      <c r="ACT7992" s="60"/>
      <c r="ACU7992" s="60"/>
      <c r="ACV7992" s="60"/>
      <c r="ACW7992" s="60"/>
      <c r="ACX7992" s="60"/>
      <c r="ACY7992" s="60">
        <v>0.97597802658149202</v>
      </c>
      <c r="ACZ7992" s="60"/>
      <c r="ADA7992" s="60"/>
      <c r="ADB7992" s="60"/>
      <c r="ADC7992" s="60"/>
      <c r="ADD7992" s="60"/>
      <c r="ADE7992" s="60"/>
    </row>
    <row r="7993" spans="760:785" x14ac:dyDescent="0.25">
      <c r="ACF7993" s="60"/>
      <c r="ACG7993" s="60"/>
      <c r="ACH7993" s="60"/>
      <c r="ACI7993" s="60"/>
      <c r="ACJ7993" s="60"/>
      <c r="ACK7993" s="60"/>
      <c r="ACL7993" s="60"/>
      <c r="ACM7993" s="60"/>
      <c r="ACN7993" s="60"/>
      <c r="ACO7993" s="60"/>
      <c r="ACP7993" s="60"/>
      <c r="ACQ7993" s="60"/>
      <c r="ACR7993" s="60"/>
      <c r="ACS7993" s="60"/>
      <c r="ACT7993" s="60"/>
      <c r="ACU7993" s="60"/>
      <c r="ACV7993" s="60"/>
      <c r="ACW7993" s="60"/>
      <c r="ACX7993" s="60"/>
      <c r="ACY7993" s="60">
        <v>0.97597716920977196</v>
      </c>
      <c r="ACZ7993" s="60"/>
      <c r="ADA7993" s="60"/>
      <c r="ADB7993" s="60"/>
      <c r="ADC7993" s="60"/>
      <c r="ADD7993" s="60"/>
      <c r="ADE7993" s="60"/>
    </row>
    <row r="7994" spans="760:785" x14ac:dyDescent="0.25">
      <c r="ACF7994" s="60"/>
      <c r="ACG7994" s="60"/>
      <c r="ACH7994" s="60"/>
      <c r="ACI7994" s="60"/>
      <c r="ACJ7994" s="60"/>
      <c r="ACK7994" s="60"/>
      <c r="ACL7994" s="60"/>
      <c r="ACM7994" s="60"/>
      <c r="ACN7994" s="60"/>
      <c r="ACO7994" s="60"/>
      <c r="ACP7994" s="60"/>
      <c r="ACQ7994" s="60"/>
      <c r="ACR7994" s="60"/>
      <c r="ACS7994" s="60"/>
      <c r="ACT7994" s="60"/>
      <c r="ACU7994" s="60"/>
      <c r="ACV7994" s="60"/>
      <c r="ACW7994" s="60"/>
      <c r="ACX7994" s="60"/>
      <c r="ACY7994" s="60">
        <v>0.97597333114111295</v>
      </c>
      <c r="ACZ7994" s="60"/>
      <c r="ADA7994" s="60"/>
      <c r="ADB7994" s="60"/>
      <c r="ADC7994" s="60"/>
      <c r="ADD7994" s="60"/>
      <c r="ADE7994" s="60"/>
    </row>
    <row r="7995" spans="760:785" x14ac:dyDescent="0.25">
      <c r="ACF7995" s="60"/>
      <c r="ACG7995" s="60"/>
      <c r="ACH7995" s="60"/>
      <c r="ACI7995" s="60"/>
      <c r="ACJ7995" s="60"/>
      <c r="ACK7995" s="60"/>
      <c r="ACL7995" s="60"/>
      <c r="ACM7995" s="60"/>
      <c r="ACN7995" s="60"/>
      <c r="ACO7995" s="60"/>
      <c r="ACP7995" s="60"/>
      <c r="ACQ7995" s="60"/>
      <c r="ACR7995" s="60"/>
      <c r="ACS7995" s="60"/>
      <c r="ACT7995" s="60"/>
      <c r="ACU7995" s="60"/>
      <c r="ACV7995" s="60"/>
      <c r="ACW7995" s="60"/>
      <c r="ACX7995" s="60"/>
      <c r="ACY7995" s="60">
        <v>0.97597100159702699</v>
      </c>
      <c r="ACZ7995" s="60"/>
      <c r="ADA7995" s="60"/>
      <c r="ADB7995" s="60"/>
      <c r="ADC7995" s="60"/>
      <c r="ADD7995" s="60"/>
      <c r="ADE7995" s="60"/>
    </row>
    <row r="7996" spans="760:785" x14ac:dyDescent="0.25">
      <c r="ACF7996" s="60"/>
      <c r="ACG7996" s="60"/>
      <c r="ACH7996" s="60"/>
      <c r="ACI7996" s="60"/>
      <c r="ACJ7996" s="60"/>
      <c r="ACK7996" s="60"/>
      <c r="ACL7996" s="60"/>
      <c r="ACM7996" s="60"/>
      <c r="ACN7996" s="60"/>
      <c r="ACO7996" s="60"/>
      <c r="ACP7996" s="60"/>
      <c r="ACQ7996" s="60"/>
      <c r="ACR7996" s="60"/>
      <c r="ACS7996" s="60"/>
      <c r="ACT7996" s="60"/>
      <c r="ACU7996" s="60"/>
      <c r="ACV7996" s="60"/>
      <c r="ACW7996" s="60"/>
      <c r="ACX7996" s="60"/>
      <c r="ACY7996" s="60">
        <v>0.97596461734003603</v>
      </c>
      <c r="ACZ7996" s="60"/>
      <c r="ADA7996" s="60"/>
      <c r="ADB7996" s="60"/>
      <c r="ADC7996" s="60"/>
      <c r="ADD7996" s="60"/>
      <c r="ADE7996" s="60"/>
    </row>
    <row r="7997" spans="760:785" x14ac:dyDescent="0.25">
      <c r="ACF7997" s="60"/>
      <c r="ACG7997" s="60"/>
      <c r="ACH7997" s="60"/>
      <c r="ACI7997" s="60"/>
      <c r="ACJ7997" s="60"/>
      <c r="ACK7997" s="60"/>
      <c r="ACL7997" s="60"/>
      <c r="ACM7997" s="60"/>
      <c r="ACN7997" s="60"/>
      <c r="ACO7997" s="60"/>
      <c r="ACP7997" s="60"/>
      <c r="ACQ7997" s="60"/>
      <c r="ACR7997" s="60"/>
      <c r="ACS7997" s="60"/>
      <c r="ACT7997" s="60"/>
      <c r="ACU7997" s="60"/>
      <c r="ACV7997" s="60"/>
      <c r="ACW7997" s="60"/>
      <c r="ACX7997" s="60"/>
      <c r="ACY7997" s="60">
        <v>0.97595626375094802</v>
      </c>
      <c r="ACZ7997" s="60"/>
      <c r="ADA7997" s="60"/>
      <c r="ADB7997" s="60"/>
      <c r="ADC7997" s="60"/>
      <c r="ADD7997" s="60"/>
      <c r="ADE7997" s="60"/>
    </row>
    <row r="7998" spans="760:785" x14ac:dyDescent="0.25">
      <c r="ACF7998" s="60"/>
      <c r="ACG7998" s="60"/>
      <c r="ACH7998" s="60"/>
      <c r="ACI7998" s="60"/>
      <c r="ACJ7998" s="60"/>
      <c r="ACK7998" s="60"/>
      <c r="ACL7998" s="60"/>
      <c r="ACM7998" s="60"/>
      <c r="ACN7998" s="60"/>
      <c r="ACO7998" s="60"/>
      <c r="ACP7998" s="60"/>
      <c r="ACQ7998" s="60"/>
      <c r="ACR7998" s="60"/>
      <c r="ACS7998" s="60"/>
      <c r="ACT7998" s="60"/>
      <c r="ACU7998" s="60"/>
      <c r="ACV7998" s="60"/>
      <c r="ACW7998" s="60"/>
      <c r="ACX7998" s="60"/>
      <c r="ACY7998" s="60">
        <v>0.97595514781043702</v>
      </c>
      <c r="ACZ7998" s="60"/>
      <c r="ADA7998" s="60"/>
      <c r="ADB7998" s="60"/>
      <c r="ADC7998" s="60"/>
      <c r="ADD7998" s="60"/>
      <c r="ADE7998" s="60"/>
    </row>
    <row r="7999" spans="760:785" x14ac:dyDescent="0.25">
      <c r="ACF7999" s="60"/>
      <c r="ACG7999" s="60"/>
      <c r="ACH7999" s="60"/>
      <c r="ACI7999" s="60"/>
      <c r="ACJ7999" s="60"/>
      <c r="ACK7999" s="60"/>
      <c r="ACL7999" s="60"/>
      <c r="ACM7999" s="60"/>
      <c r="ACN7999" s="60"/>
      <c r="ACO7999" s="60"/>
      <c r="ACP7999" s="60"/>
      <c r="ACQ7999" s="60"/>
      <c r="ACR7999" s="60"/>
      <c r="ACS7999" s="60"/>
      <c r="ACT7999" s="60"/>
      <c r="ACU7999" s="60"/>
      <c r="ACV7999" s="60"/>
      <c r="ACW7999" s="60"/>
      <c r="ACX7999" s="60"/>
      <c r="ACY7999" s="60">
        <v>0.97594258691064095</v>
      </c>
      <c r="ACZ7999" s="60"/>
      <c r="ADA7999" s="60"/>
      <c r="ADB7999" s="60"/>
      <c r="ADC7999" s="60"/>
      <c r="ADD7999" s="60"/>
      <c r="ADE7999" s="60"/>
    </row>
    <row r="8000" spans="760:785" x14ac:dyDescent="0.25">
      <c r="ACF8000" s="60"/>
      <c r="ACG8000" s="60"/>
      <c r="ACH8000" s="60"/>
      <c r="ACI8000" s="60"/>
      <c r="ACJ8000" s="60"/>
      <c r="ACK8000" s="60"/>
      <c r="ACL8000" s="60"/>
      <c r="ACM8000" s="60"/>
      <c r="ACN8000" s="60"/>
      <c r="ACO8000" s="60"/>
      <c r="ACP8000" s="60"/>
      <c r="ACQ8000" s="60"/>
      <c r="ACR8000" s="60"/>
      <c r="ACS8000" s="60"/>
      <c r="ACT8000" s="60"/>
      <c r="ACU8000" s="60"/>
      <c r="ACV8000" s="60"/>
      <c r="ACW8000" s="60"/>
      <c r="ACX8000" s="60"/>
      <c r="ACY8000" s="60">
        <v>0.97594116286259902</v>
      </c>
      <c r="ACZ8000" s="60"/>
      <c r="ADA8000" s="60"/>
      <c r="ADB8000" s="60"/>
      <c r="ADC8000" s="60"/>
      <c r="ADD8000" s="60"/>
      <c r="ADE8000" s="60"/>
    </row>
    <row r="8001" spans="760:785" x14ac:dyDescent="0.25">
      <c r="ACF8001" s="60"/>
      <c r="ACG8001" s="60"/>
      <c r="ACH8001" s="60"/>
      <c r="ACI8001" s="60"/>
      <c r="ACJ8001" s="60"/>
      <c r="ACK8001" s="60"/>
      <c r="ACL8001" s="60"/>
      <c r="ACM8001" s="60"/>
      <c r="ACN8001" s="60"/>
      <c r="ACO8001" s="60"/>
      <c r="ACP8001" s="60"/>
      <c r="ACQ8001" s="60"/>
      <c r="ACR8001" s="60"/>
      <c r="ACS8001" s="60"/>
      <c r="ACT8001" s="60"/>
      <c r="ACU8001" s="60"/>
      <c r="ACV8001" s="60"/>
      <c r="ACW8001" s="60"/>
      <c r="ACX8001" s="60"/>
      <c r="ACY8001" s="60">
        <v>0.97593499462380995</v>
      </c>
      <c r="ACZ8001" s="60"/>
      <c r="ADA8001" s="60"/>
      <c r="ADB8001" s="60"/>
      <c r="ADC8001" s="60"/>
      <c r="ADD8001" s="60"/>
      <c r="ADE8001" s="60"/>
    </row>
    <row r="8002" spans="760:785" x14ac:dyDescent="0.25">
      <c r="ACF8002" s="60"/>
      <c r="ACG8002" s="60"/>
      <c r="ACH8002" s="60"/>
      <c r="ACI8002" s="60"/>
      <c r="ACJ8002" s="60"/>
      <c r="ACK8002" s="60"/>
      <c r="ACL8002" s="60"/>
      <c r="ACM8002" s="60"/>
      <c r="ACN8002" s="60"/>
      <c r="ACO8002" s="60"/>
      <c r="ACP8002" s="60"/>
      <c r="ACQ8002" s="60"/>
      <c r="ACR8002" s="60"/>
      <c r="ACS8002" s="60"/>
      <c r="ACT8002" s="60"/>
      <c r="ACU8002" s="60"/>
      <c r="ACV8002" s="60"/>
      <c r="ACW8002" s="60"/>
      <c r="ACX8002" s="60"/>
      <c r="ACY8002" s="60">
        <v>0.97592646411123796</v>
      </c>
      <c r="ACZ8002" s="60"/>
      <c r="ADA8002" s="60"/>
      <c r="ADB8002" s="60"/>
      <c r="ADC8002" s="60"/>
      <c r="ADD8002" s="60"/>
      <c r="ADE8002" s="60"/>
    </row>
    <row r="8003" spans="760:785" x14ac:dyDescent="0.25">
      <c r="ACF8003" s="60"/>
      <c r="ACG8003" s="60"/>
      <c r="ACH8003" s="60"/>
      <c r="ACI8003" s="60"/>
      <c r="ACJ8003" s="60"/>
      <c r="ACK8003" s="60"/>
      <c r="ACL8003" s="60"/>
      <c r="ACM8003" s="60"/>
      <c r="ACN8003" s="60"/>
      <c r="ACO8003" s="60"/>
      <c r="ACP8003" s="60"/>
      <c r="ACQ8003" s="60"/>
      <c r="ACR8003" s="60"/>
      <c r="ACS8003" s="60"/>
      <c r="ACT8003" s="60"/>
      <c r="ACU8003" s="60"/>
      <c r="ACV8003" s="60"/>
      <c r="ACW8003" s="60"/>
      <c r="ACX8003" s="60"/>
      <c r="ACY8003" s="60">
        <v>0.97592421305077603</v>
      </c>
      <c r="ACZ8003" s="60"/>
      <c r="ADA8003" s="60"/>
      <c r="ADB8003" s="60"/>
      <c r="ADC8003" s="60"/>
      <c r="ADD8003" s="60"/>
      <c r="ADE8003" s="60"/>
    </row>
    <row r="8004" spans="760:785" x14ac:dyDescent="0.25">
      <c r="ACF8004" s="60"/>
      <c r="ACG8004" s="60"/>
      <c r="ACH8004" s="60"/>
      <c r="ACI8004" s="60"/>
      <c r="ACJ8004" s="60"/>
      <c r="ACK8004" s="60"/>
      <c r="ACL8004" s="60"/>
      <c r="ACM8004" s="60"/>
      <c r="ACN8004" s="60"/>
      <c r="ACO8004" s="60"/>
      <c r="ACP8004" s="60"/>
      <c r="ACQ8004" s="60"/>
      <c r="ACR8004" s="60"/>
      <c r="ACS8004" s="60"/>
      <c r="ACT8004" s="60"/>
      <c r="ACU8004" s="60"/>
      <c r="ACV8004" s="60"/>
      <c r="ACW8004" s="60"/>
      <c r="ACX8004" s="60"/>
      <c r="ACY8004" s="60">
        <v>0.97592196399706099</v>
      </c>
      <c r="ACZ8004" s="60"/>
      <c r="ADA8004" s="60"/>
      <c r="ADB8004" s="60"/>
      <c r="ADC8004" s="60"/>
      <c r="ADD8004" s="60"/>
      <c r="ADE8004" s="60"/>
    </row>
    <row r="8005" spans="760:785" x14ac:dyDescent="0.25">
      <c r="ACF8005" s="60"/>
      <c r="ACG8005" s="60"/>
      <c r="ACH8005" s="60"/>
      <c r="ACI8005" s="60"/>
      <c r="ACJ8005" s="60"/>
      <c r="ACK8005" s="60"/>
      <c r="ACL8005" s="60"/>
      <c r="ACM8005" s="60"/>
      <c r="ACN8005" s="60"/>
      <c r="ACO8005" s="60"/>
      <c r="ACP8005" s="60"/>
      <c r="ACQ8005" s="60"/>
      <c r="ACR8005" s="60"/>
      <c r="ACS8005" s="60"/>
      <c r="ACT8005" s="60"/>
      <c r="ACU8005" s="60"/>
      <c r="ACV8005" s="60"/>
      <c r="ACW8005" s="60"/>
      <c r="ACX8005" s="60"/>
      <c r="ACY8005" s="60">
        <v>0.97592112530818598</v>
      </c>
      <c r="ACZ8005" s="60"/>
      <c r="ADA8005" s="60"/>
      <c r="ADB8005" s="60"/>
      <c r="ADC8005" s="60"/>
      <c r="ADD8005" s="60"/>
      <c r="ADE8005" s="60"/>
    </row>
    <row r="8006" spans="760:785" x14ac:dyDescent="0.25">
      <c r="ACF8006" s="60"/>
      <c r="ACG8006" s="60"/>
      <c r="ACH8006" s="60"/>
      <c r="ACI8006" s="60"/>
      <c r="ACJ8006" s="60"/>
      <c r="ACK8006" s="60"/>
      <c r="ACL8006" s="60"/>
      <c r="ACM8006" s="60"/>
      <c r="ACN8006" s="60"/>
      <c r="ACO8006" s="60"/>
      <c r="ACP8006" s="60"/>
      <c r="ACQ8006" s="60"/>
      <c r="ACR8006" s="60"/>
      <c r="ACS8006" s="60"/>
      <c r="ACT8006" s="60"/>
      <c r="ACU8006" s="60"/>
      <c r="ACV8006" s="60"/>
      <c r="ACW8006" s="60"/>
      <c r="ACX8006" s="60"/>
      <c r="ACY8006" s="60">
        <v>0.97590526089577501</v>
      </c>
      <c r="ACZ8006" s="60"/>
      <c r="ADA8006" s="60"/>
      <c r="ADB8006" s="60"/>
      <c r="ADC8006" s="60"/>
      <c r="ADD8006" s="60"/>
      <c r="ADE8006" s="60"/>
    </row>
    <row r="8007" spans="760:785" x14ac:dyDescent="0.25">
      <c r="ACF8007" s="60"/>
      <c r="ACG8007" s="60"/>
      <c r="ACH8007" s="60"/>
      <c r="ACI8007" s="60"/>
      <c r="ACJ8007" s="60"/>
      <c r="ACK8007" s="60"/>
      <c r="ACL8007" s="60"/>
      <c r="ACM8007" s="60"/>
      <c r="ACN8007" s="60"/>
      <c r="ACO8007" s="60"/>
      <c r="ACP8007" s="60"/>
      <c r="ACQ8007" s="60"/>
      <c r="ACR8007" s="60"/>
      <c r="ACS8007" s="60"/>
      <c r="ACT8007" s="60"/>
      <c r="ACU8007" s="60"/>
      <c r="ACV8007" s="60"/>
      <c r="ACW8007" s="60"/>
      <c r="ACX8007" s="60"/>
      <c r="ACY8007" s="60">
        <v>0.97589263575468799</v>
      </c>
      <c r="ACZ8007" s="60"/>
      <c r="ADA8007" s="60"/>
      <c r="ADB8007" s="60"/>
      <c r="ADC8007" s="60"/>
      <c r="ADD8007" s="60"/>
      <c r="ADE8007" s="60"/>
    </row>
    <row r="8008" spans="760:785" x14ac:dyDescent="0.25">
      <c r="ACF8008" s="60"/>
      <c r="ACG8008" s="60"/>
      <c r="ACH8008" s="60"/>
      <c r="ACI8008" s="60"/>
      <c r="ACJ8008" s="60"/>
      <c r="ACK8008" s="60"/>
      <c r="ACL8008" s="60"/>
      <c r="ACM8008" s="60"/>
      <c r="ACN8008" s="60"/>
      <c r="ACO8008" s="60"/>
      <c r="ACP8008" s="60"/>
      <c r="ACQ8008" s="60"/>
      <c r="ACR8008" s="60"/>
      <c r="ACS8008" s="60"/>
      <c r="ACT8008" s="60"/>
      <c r="ACU8008" s="60"/>
      <c r="ACV8008" s="60"/>
      <c r="ACW8008" s="60"/>
      <c r="ACX8008" s="60"/>
      <c r="ACY8008" s="60">
        <v>0.97589230004486904</v>
      </c>
      <c r="ACZ8008" s="60"/>
      <c r="ADA8008" s="60"/>
      <c r="ADB8008" s="60"/>
      <c r="ADC8008" s="60"/>
      <c r="ADD8008" s="60"/>
      <c r="ADE8008" s="60"/>
    </row>
    <row r="8009" spans="760:785" x14ac:dyDescent="0.25">
      <c r="ACF8009" s="60"/>
      <c r="ACG8009" s="60"/>
      <c r="ACH8009" s="60"/>
      <c r="ACI8009" s="60"/>
      <c r="ACJ8009" s="60"/>
      <c r="ACK8009" s="60"/>
      <c r="ACL8009" s="60"/>
      <c r="ACM8009" s="60"/>
      <c r="ACN8009" s="60"/>
      <c r="ACO8009" s="60"/>
      <c r="ACP8009" s="60"/>
      <c r="ACQ8009" s="60"/>
      <c r="ACR8009" s="60"/>
      <c r="ACS8009" s="60"/>
      <c r="ACT8009" s="60"/>
      <c r="ACU8009" s="60"/>
      <c r="ACV8009" s="60"/>
      <c r="ACW8009" s="60"/>
      <c r="ACX8009" s="60"/>
      <c r="ACY8009" s="60">
        <v>0.97589223978794504</v>
      </c>
      <c r="ACZ8009" s="60"/>
      <c r="ADA8009" s="60"/>
      <c r="ADB8009" s="60"/>
      <c r="ADC8009" s="60"/>
      <c r="ADD8009" s="60"/>
      <c r="ADE8009" s="60"/>
    </row>
    <row r="8010" spans="760:785" x14ac:dyDescent="0.25">
      <c r="ACF8010" s="60"/>
      <c r="ACG8010" s="60"/>
      <c r="ACH8010" s="60"/>
      <c r="ACI8010" s="60"/>
      <c r="ACJ8010" s="60"/>
      <c r="ACK8010" s="60"/>
      <c r="ACL8010" s="60"/>
      <c r="ACM8010" s="60"/>
      <c r="ACN8010" s="60"/>
      <c r="ACO8010" s="60"/>
      <c r="ACP8010" s="60"/>
      <c r="ACQ8010" s="60"/>
      <c r="ACR8010" s="60"/>
      <c r="ACS8010" s="60"/>
      <c r="ACT8010" s="60"/>
      <c r="ACU8010" s="60"/>
      <c r="ACV8010" s="60"/>
      <c r="ACW8010" s="60"/>
      <c r="ACX8010" s="60"/>
      <c r="ACY8010" s="60">
        <v>0.97588760749548198</v>
      </c>
      <c r="ACZ8010" s="60"/>
      <c r="ADA8010" s="60"/>
      <c r="ADB8010" s="60"/>
      <c r="ADC8010" s="60"/>
      <c r="ADD8010" s="60"/>
      <c r="ADE8010" s="60"/>
    </row>
    <row r="8011" spans="760:785" x14ac:dyDescent="0.25">
      <c r="ACF8011" s="60"/>
      <c r="ACG8011" s="60"/>
      <c r="ACH8011" s="60"/>
      <c r="ACI8011" s="60"/>
      <c r="ACJ8011" s="60"/>
      <c r="ACK8011" s="60"/>
      <c r="ACL8011" s="60"/>
      <c r="ACM8011" s="60"/>
      <c r="ACN8011" s="60"/>
      <c r="ACO8011" s="60"/>
      <c r="ACP8011" s="60"/>
      <c r="ACQ8011" s="60"/>
      <c r="ACR8011" s="60"/>
      <c r="ACS8011" s="60"/>
      <c r="ACT8011" s="60"/>
      <c r="ACU8011" s="60"/>
      <c r="ACV8011" s="60"/>
      <c r="ACW8011" s="60"/>
      <c r="ACX8011" s="60"/>
      <c r="ACY8011" s="60">
        <v>0.97588499520119898</v>
      </c>
      <c r="ACZ8011" s="60"/>
      <c r="ADA8011" s="60"/>
      <c r="ADB8011" s="60"/>
      <c r="ADC8011" s="60"/>
      <c r="ADD8011" s="60"/>
      <c r="ADE8011" s="60"/>
    </row>
    <row r="8012" spans="760:785" x14ac:dyDescent="0.25">
      <c r="ACF8012" s="60"/>
      <c r="ACG8012" s="60"/>
      <c r="ACH8012" s="60"/>
      <c r="ACI8012" s="60"/>
      <c r="ACJ8012" s="60"/>
      <c r="ACK8012" s="60"/>
      <c r="ACL8012" s="60"/>
      <c r="ACM8012" s="60"/>
      <c r="ACN8012" s="60"/>
      <c r="ACO8012" s="60"/>
      <c r="ACP8012" s="60"/>
      <c r="ACQ8012" s="60"/>
      <c r="ACR8012" s="60"/>
      <c r="ACS8012" s="60"/>
      <c r="ACT8012" s="60"/>
      <c r="ACU8012" s="60"/>
      <c r="ACV8012" s="60"/>
      <c r="ACW8012" s="60"/>
      <c r="ACX8012" s="60"/>
      <c r="ACY8012" s="60">
        <v>0.97587941840457404</v>
      </c>
      <c r="ACZ8012" s="60"/>
      <c r="ADA8012" s="60"/>
      <c r="ADB8012" s="60"/>
      <c r="ADC8012" s="60"/>
      <c r="ADD8012" s="60"/>
      <c r="ADE8012" s="60"/>
    </row>
    <row r="8013" spans="760:785" x14ac:dyDescent="0.25">
      <c r="ACF8013" s="60"/>
      <c r="ACG8013" s="60"/>
      <c r="ACH8013" s="60"/>
      <c r="ACI8013" s="60"/>
      <c r="ACJ8013" s="60"/>
      <c r="ACK8013" s="60"/>
      <c r="ACL8013" s="60"/>
      <c r="ACM8013" s="60"/>
      <c r="ACN8013" s="60"/>
      <c r="ACO8013" s="60"/>
      <c r="ACP8013" s="60"/>
      <c r="ACQ8013" s="60"/>
      <c r="ACR8013" s="60"/>
      <c r="ACS8013" s="60"/>
      <c r="ACT8013" s="60"/>
      <c r="ACU8013" s="60"/>
      <c r="ACV8013" s="60"/>
      <c r="ACW8013" s="60"/>
      <c r="ACX8013" s="60"/>
      <c r="ACY8013" s="60">
        <v>0.97587546011083603</v>
      </c>
      <c r="ACZ8013" s="60"/>
      <c r="ADA8013" s="60"/>
      <c r="ADB8013" s="60"/>
      <c r="ADC8013" s="60"/>
      <c r="ADD8013" s="60"/>
      <c r="ADE8013" s="60"/>
    </row>
    <row r="8014" spans="760:785" x14ac:dyDescent="0.25">
      <c r="ACF8014" s="60"/>
      <c r="ACG8014" s="60"/>
      <c r="ACH8014" s="60"/>
      <c r="ACI8014" s="60"/>
      <c r="ACJ8014" s="60"/>
      <c r="ACK8014" s="60"/>
      <c r="ACL8014" s="60"/>
      <c r="ACM8014" s="60"/>
      <c r="ACN8014" s="60"/>
      <c r="ACO8014" s="60"/>
      <c r="ACP8014" s="60"/>
      <c r="ACQ8014" s="60"/>
      <c r="ACR8014" s="60"/>
      <c r="ACS8014" s="60"/>
      <c r="ACT8014" s="60"/>
      <c r="ACU8014" s="60"/>
      <c r="ACV8014" s="60"/>
      <c r="ACW8014" s="60"/>
      <c r="ACX8014" s="60"/>
      <c r="ACY8014" s="60">
        <v>0.97587445836856401</v>
      </c>
      <c r="ACZ8014" s="60"/>
      <c r="ADA8014" s="60"/>
      <c r="ADB8014" s="60"/>
      <c r="ADC8014" s="60"/>
      <c r="ADD8014" s="60"/>
      <c r="ADE8014" s="60"/>
    </row>
    <row r="8015" spans="760:785" x14ac:dyDescent="0.25">
      <c r="ACF8015" s="60"/>
      <c r="ACG8015" s="60"/>
      <c r="ACH8015" s="60"/>
      <c r="ACI8015" s="60"/>
      <c r="ACJ8015" s="60"/>
      <c r="ACK8015" s="60"/>
      <c r="ACL8015" s="60"/>
      <c r="ACM8015" s="60"/>
      <c r="ACN8015" s="60"/>
      <c r="ACO8015" s="60"/>
      <c r="ACP8015" s="60"/>
      <c r="ACQ8015" s="60"/>
      <c r="ACR8015" s="60"/>
      <c r="ACS8015" s="60"/>
      <c r="ACT8015" s="60"/>
      <c r="ACU8015" s="60"/>
      <c r="ACV8015" s="60"/>
      <c r="ACW8015" s="60"/>
      <c r="ACX8015" s="60"/>
      <c r="ACY8015" s="60">
        <v>0.97586795652260305</v>
      </c>
      <c r="ACZ8015" s="60"/>
      <c r="ADA8015" s="60"/>
      <c r="ADB8015" s="60"/>
      <c r="ADC8015" s="60"/>
      <c r="ADD8015" s="60"/>
      <c r="ADE8015" s="60"/>
    </row>
    <row r="8016" spans="760:785" x14ac:dyDescent="0.25">
      <c r="ACF8016" s="60"/>
      <c r="ACG8016" s="60"/>
      <c r="ACH8016" s="60"/>
      <c r="ACI8016" s="60"/>
      <c r="ACJ8016" s="60"/>
      <c r="ACK8016" s="60"/>
      <c r="ACL8016" s="60"/>
      <c r="ACM8016" s="60"/>
      <c r="ACN8016" s="60"/>
      <c r="ACO8016" s="60"/>
      <c r="ACP8016" s="60"/>
      <c r="ACQ8016" s="60"/>
      <c r="ACR8016" s="60"/>
      <c r="ACS8016" s="60"/>
      <c r="ACT8016" s="60"/>
      <c r="ACU8016" s="60"/>
      <c r="ACV8016" s="60"/>
      <c r="ACW8016" s="60"/>
      <c r="ACX8016" s="60"/>
      <c r="ACY8016" s="60">
        <v>0.97586672326027801</v>
      </c>
      <c r="ACZ8016" s="60"/>
      <c r="ADA8016" s="60"/>
      <c r="ADB8016" s="60"/>
      <c r="ADC8016" s="60"/>
      <c r="ADD8016" s="60"/>
      <c r="ADE8016" s="60"/>
    </row>
    <row r="8017" spans="760:785" x14ac:dyDescent="0.25">
      <c r="ACF8017" s="60"/>
      <c r="ACG8017" s="60"/>
      <c r="ACH8017" s="60"/>
      <c r="ACI8017" s="60"/>
      <c r="ACJ8017" s="60"/>
      <c r="ACK8017" s="60"/>
      <c r="ACL8017" s="60"/>
      <c r="ACM8017" s="60"/>
      <c r="ACN8017" s="60"/>
      <c r="ACO8017" s="60"/>
      <c r="ACP8017" s="60"/>
      <c r="ACQ8017" s="60"/>
      <c r="ACR8017" s="60"/>
      <c r="ACS8017" s="60"/>
      <c r="ACT8017" s="60"/>
      <c r="ACU8017" s="60"/>
      <c r="ACV8017" s="60"/>
      <c r="ACW8017" s="60"/>
      <c r="ACX8017" s="60"/>
      <c r="ACY8017" s="60">
        <v>0.97586574598114895</v>
      </c>
      <c r="ACZ8017" s="60"/>
      <c r="ADA8017" s="60"/>
      <c r="ADB8017" s="60"/>
      <c r="ADC8017" s="60"/>
      <c r="ADD8017" s="60"/>
      <c r="ADE8017" s="60"/>
    </row>
    <row r="8018" spans="760:785" x14ac:dyDescent="0.25">
      <c r="ACF8018" s="60"/>
      <c r="ACG8018" s="60"/>
      <c r="ACH8018" s="60"/>
      <c r="ACI8018" s="60"/>
      <c r="ACJ8018" s="60"/>
      <c r="ACK8018" s="60"/>
      <c r="ACL8018" s="60"/>
      <c r="ACM8018" s="60"/>
      <c r="ACN8018" s="60"/>
      <c r="ACO8018" s="60"/>
      <c r="ACP8018" s="60"/>
      <c r="ACQ8018" s="60"/>
      <c r="ACR8018" s="60"/>
      <c r="ACS8018" s="60"/>
      <c r="ACT8018" s="60"/>
      <c r="ACU8018" s="60"/>
      <c r="ACV8018" s="60"/>
      <c r="ACW8018" s="60"/>
      <c r="ACX8018" s="60"/>
      <c r="ACY8018" s="60">
        <v>0.97586301030224998</v>
      </c>
      <c r="ACZ8018" s="60"/>
      <c r="ADA8018" s="60"/>
      <c r="ADB8018" s="60"/>
      <c r="ADC8018" s="60"/>
      <c r="ADD8018" s="60"/>
      <c r="ADE8018" s="60"/>
    </row>
    <row r="8019" spans="760:785" x14ac:dyDescent="0.25">
      <c r="ACF8019" s="60"/>
      <c r="ACG8019" s="60"/>
      <c r="ACH8019" s="60"/>
      <c r="ACI8019" s="60"/>
      <c r="ACJ8019" s="60"/>
      <c r="ACK8019" s="60"/>
      <c r="ACL8019" s="60"/>
      <c r="ACM8019" s="60"/>
      <c r="ACN8019" s="60"/>
      <c r="ACO8019" s="60"/>
      <c r="ACP8019" s="60"/>
      <c r="ACQ8019" s="60"/>
      <c r="ACR8019" s="60"/>
      <c r="ACS8019" s="60"/>
      <c r="ACT8019" s="60"/>
      <c r="ACU8019" s="60"/>
      <c r="ACV8019" s="60"/>
      <c r="ACW8019" s="60"/>
      <c r="ACX8019" s="60"/>
      <c r="ACY8019" s="60">
        <v>0.97586238220349497</v>
      </c>
      <c r="ACZ8019" s="60"/>
      <c r="ADA8019" s="60"/>
      <c r="ADB8019" s="60"/>
      <c r="ADC8019" s="60"/>
      <c r="ADD8019" s="60"/>
      <c r="ADE8019" s="60"/>
    </row>
    <row r="8020" spans="760:785" x14ac:dyDescent="0.25">
      <c r="ACF8020" s="60"/>
      <c r="ACG8020" s="60"/>
      <c r="ACH8020" s="60"/>
      <c r="ACI8020" s="60"/>
      <c r="ACJ8020" s="60"/>
      <c r="ACK8020" s="60"/>
      <c r="ACL8020" s="60"/>
      <c r="ACM8020" s="60"/>
      <c r="ACN8020" s="60"/>
      <c r="ACO8020" s="60"/>
      <c r="ACP8020" s="60"/>
      <c r="ACQ8020" s="60"/>
      <c r="ACR8020" s="60"/>
      <c r="ACS8020" s="60"/>
      <c r="ACT8020" s="60"/>
      <c r="ACU8020" s="60"/>
      <c r="ACV8020" s="60"/>
      <c r="ACW8020" s="60"/>
      <c r="ACX8020" s="60"/>
      <c r="ACY8020" s="60">
        <v>0.97586052772777199</v>
      </c>
      <c r="ACZ8020" s="60"/>
      <c r="ADA8020" s="60"/>
      <c r="ADB8020" s="60"/>
      <c r="ADC8020" s="60"/>
      <c r="ADD8020" s="60"/>
      <c r="ADE8020" s="60"/>
    </row>
    <row r="8021" spans="760:785" x14ac:dyDescent="0.25">
      <c r="ACF8021" s="60"/>
      <c r="ACG8021" s="60"/>
      <c r="ACH8021" s="60"/>
      <c r="ACI8021" s="60"/>
      <c r="ACJ8021" s="60"/>
      <c r="ACK8021" s="60"/>
      <c r="ACL8021" s="60"/>
      <c r="ACM8021" s="60"/>
      <c r="ACN8021" s="60"/>
      <c r="ACO8021" s="60"/>
      <c r="ACP8021" s="60"/>
      <c r="ACQ8021" s="60"/>
      <c r="ACR8021" s="60"/>
      <c r="ACS8021" s="60"/>
      <c r="ACT8021" s="60"/>
      <c r="ACU8021" s="60"/>
      <c r="ACV8021" s="60"/>
      <c r="ACW8021" s="60"/>
      <c r="ACX8021" s="60"/>
      <c r="ACY8021" s="60">
        <v>0.97585477014911304</v>
      </c>
      <c r="ACZ8021" s="60"/>
      <c r="ADA8021" s="60"/>
      <c r="ADB8021" s="60"/>
      <c r="ADC8021" s="60"/>
      <c r="ADD8021" s="60"/>
      <c r="ADE8021" s="60"/>
    </row>
    <row r="8022" spans="760:785" x14ac:dyDescent="0.25">
      <c r="ACF8022" s="60"/>
      <c r="ACG8022" s="60"/>
      <c r="ACH8022" s="60"/>
      <c r="ACI8022" s="60"/>
      <c r="ACJ8022" s="60"/>
      <c r="ACK8022" s="60"/>
      <c r="ACL8022" s="60"/>
      <c r="ACM8022" s="60"/>
      <c r="ACN8022" s="60"/>
      <c r="ACO8022" s="60"/>
      <c r="ACP8022" s="60"/>
      <c r="ACQ8022" s="60"/>
      <c r="ACR8022" s="60"/>
      <c r="ACS8022" s="60"/>
      <c r="ACT8022" s="60"/>
      <c r="ACU8022" s="60"/>
      <c r="ACV8022" s="60"/>
      <c r="ACW8022" s="60"/>
      <c r="ACX8022" s="60"/>
      <c r="ACY8022" s="60">
        <v>0.97585436701072803</v>
      </c>
      <c r="ACZ8022" s="60"/>
      <c r="ADA8022" s="60"/>
      <c r="ADB8022" s="60"/>
      <c r="ADC8022" s="60"/>
      <c r="ADD8022" s="60"/>
      <c r="ADE8022" s="60"/>
    </row>
    <row r="8023" spans="760:785" x14ac:dyDescent="0.25">
      <c r="ACF8023" s="60"/>
      <c r="ACG8023" s="60"/>
      <c r="ACH8023" s="60"/>
      <c r="ACI8023" s="60"/>
      <c r="ACJ8023" s="60"/>
      <c r="ACK8023" s="60"/>
      <c r="ACL8023" s="60"/>
      <c r="ACM8023" s="60"/>
      <c r="ACN8023" s="60"/>
      <c r="ACO8023" s="60"/>
      <c r="ACP8023" s="60"/>
      <c r="ACQ8023" s="60"/>
      <c r="ACR8023" s="60"/>
      <c r="ACS8023" s="60"/>
      <c r="ACT8023" s="60"/>
      <c r="ACU8023" s="60"/>
      <c r="ACV8023" s="60"/>
      <c r="ACW8023" s="60"/>
      <c r="ACX8023" s="60"/>
      <c r="ACY8023" s="60">
        <v>0.97585136786530602</v>
      </c>
      <c r="ACZ8023" s="60"/>
      <c r="ADA8023" s="60"/>
      <c r="ADB8023" s="60"/>
      <c r="ADC8023" s="60"/>
      <c r="ADD8023" s="60"/>
      <c r="ADE8023" s="60"/>
    </row>
    <row r="8024" spans="760:785" x14ac:dyDescent="0.25">
      <c r="ACF8024" s="60"/>
      <c r="ACG8024" s="60"/>
      <c r="ACH8024" s="60"/>
      <c r="ACI8024" s="60"/>
      <c r="ACJ8024" s="60"/>
      <c r="ACK8024" s="60"/>
      <c r="ACL8024" s="60"/>
      <c r="ACM8024" s="60"/>
      <c r="ACN8024" s="60"/>
      <c r="ACO8024" s="60"/>
      <c r="ACP8024" s="60"/>
      <c r="ACQ8024" s="60"/>
      <c r="ACR8024" s="60"/>
      <c r="ACS8024" s="60"/>
      <c r="ACT8024" s="60"/>
      <c r="ACU8024" s="60"/>
      <c r="ACV8024" s="60"/>
      <c r="ACW8024" s="60"/>
      <c r="ACX8024" s="60"/>
      <c r="ACY8024" s="60">
        <v>0.97584746955477897</v>
      </c>
      <c r="ACZ8024" s="60"/>
      <c r="ADA8024" s="60"/>
      <c r="ADB8024" s="60"/>
      <c r="ADC8024" s="60"/>
      <c r="ADD8024" s="60"/>
      <c r="ADE8024" s="60"/>
    </row>
    <row r="8025" spans="760:785" x14ac:dyDescent="0.25">
      <c r="ACF8025" s="60"/>
      <c r="ACG8025" s="60"/>
      <c r="ACH8025" s="60"/>
      <c r="ACI8025" s="60"/>
      <c r="ACJ8025" s="60"/>
      <c r="ACK8025" s="60"/>
      <c r="ACL8025" s="60"/>
      <c r="ACM8025" s="60"/>
      <c r="ACN8025" s="60"/>
      <c r="ACO8025" s="60"/>
      <c r="ACP8025" s="60"/>
      <c r="ACQ8025" s="60"/>
      <c r="ACR8025" s="60"/>
      <c r="ACS8025" s="60"/>
      <c r="ACT8025" s="60"/>
      <c r="ACU8025" s="60"/>
      <c r="ACV8025" s="60"/>
      <c r="ACW8025" s="60"/>
      <c r="ACX8025" s="60"/>
      <c r="ACY8025" s="60">
        <v>0.97584394756098802</v>
      </c>
      <c r="ACZ8025" s="60"/>
      <c r="ADA8025" s="60"/>
      <c r="ADB8025" s="60"/>
      <c r="ADC8025" s="60"/>
      <c r="ADD8025" s="60"/>
      <c r="ADE8025" s="60"/>
    </row>
    <row r="8026" spans="760:785" x14ac:dyDescent="0.25">
      <c r="ACF8026" s="60"/>
      <c r="ACG8026" s="60"/>
      <c r="ACH8026" s="60"/>
      <c r="ACI8026" s="60"/>
      <c r="ACJ8026" s="60"/>
      <c r="ACK8026" s="60"/>
      <c r="ACL8026" s="60"/>
      <c r="ACM8026" s="60"/>
      <c r="ACN8026" s="60"/>
      <c r="ACO8026" s="60"/>
      <c r="ACP8026" s="60"/>
      <c r="ACQ8026" s="60"/>
      <c r="ACR8026" s="60"/>
      <c r="ACS8026" s="60"/>
      <c r="ACT8026" s="60"/>
      <c r="ACU8026" s="60"/>
      <c r="ACV8026" s="60"/>
      <c r="ACW8026" s="60"/>
      <c r="ACX8026" s="60"/>
      <c r="ACY8026" s="60">
        <v>0.97583276296421595</v>
      </c>
      <c r="ACZ8026" s="60"/>
      <c r="ADA8026" s="60"/>
      <c r="ADB8026" s="60"/>
      <c r="ADC8026" s="60"/>
      <c r="ADD8026" s="60"/>
      <c r="ADE8026" s="60"/>
    </row>
    <row r="8027" spans="760:785" x14ac:dyDescent="0.25">
      <c r="ACF8027" s="60"/>
      <c r="ACG8027" s="60"/>
      <c r="ACH8027" s="60"/>
      <c r="ACI8027" s="60"/>
      <c r="ACJ8027" s="60"/>
      <c r="ACK8027" s="60"/>
      <c r="ACL8027" s="60"/>
      <c r="ACM8027" s="60"/>
      <c r="ACN8027" s="60"/>
      <c r="ACO8027" s="60"/>
      <c r="ACP8027" s="60"/>
      <c r="ACQ8027" s="60"/>
      <c r="ACR8027" s="60"/>
      <c r="ACS8027" s="60"/>
      <c r="ACT8027" s="60"/>
      <c r="ACU8027" s="60"/>
      <c r="ACV8027" s="60"/>
      <c r="ACW8027" s="60"/>
      <c r="ACX8027" s="60"/>
      <c r="ACY8027" s="60">
        <v>0.97583211927419999</v>
      </c>
      <c r="ACZ8027" s="60"/>
      <c r="ADA8027" s="60"/>
      <c r="ADB8027" s="60"/>
      <c r="ADC8027" s="60"/>
      <c r="ADD8027" s="60"/>
      <c r="ADE8027" s="60"/>
    </row>
    <row r="8028" spans="760:785" x14ac:dyDescent="0.25">
      <c r="ACF8028" s="60"/>
      <c r="ACG8028" s="60"/>
      <c r="ACH8028" s="60"/>
      <c r="ACI8028" s="60"/>
      <c r="ACJ8028" s="60"/>
      <c r="ACK8028" s="60"/>
      <c r="ACL8028" s="60"/>
      <c r="ACM8028" s="60"/>
      <c r="ACN8028" s="60"/>
      <c r="ACO8028" s="60"/>
      <c r="ACP8028" s="60"/>
      <c r="ACQ8028" s="60"/>
      <c r="ACR8028" s="60"/>
      <c r="ACS8028" s="60"/>
      <c r="ACT8028" s="60"/>
      <c r="ACU8028" s="60"/>
      <c r="ACV8028" s="60"/>
      <c r="ACW8028" s="60"/>
      <c r="ACX8028" s="60"/>
      <c r="ACY8028" s="60">
        <v>0.97581742092894797</v>
      </c>
      <c r="ACZ8028" s="60"/>
      <c r="ADA8028" s="60"/>
      <c r="ADB8028" s="60"/>
      <c r="ADC8028" s="60"/>
      <c r="ADD8028" s="60"/>
      <c r="ADE8028" s="60"/>
    </row>
    <row r="8029" spans="760:785" x14ac:dyDescent="0.25">
      <c r="ACF8029" s="60"/>
      <c r="ACG8029" s="60"/>
      <c r="ACH8029" s="60"/>
      <c r="ACI8029" s="60"/>
      <c r="ACJ8029" s="60"/>
      <c r="ACK8029" s="60"/>
      <c r="ACL8029" s="60"/>
      <c r="ACM8029" s="60"/>
      <c r="ACN8029" s="60"/>
      <c r="ACO8029" s="60"/>
      <c r="ACP8029" s="60"/>
      <c r="ACQ8029" s="60"/>
      <c r="ACR8029" s="60"/>
      <c r="ACS8029" s="60"/>
      <c r="ACT8029" s="60"/>
      <c r="ACU8029" s="60"/>
      <c r="ACV8029" s="60"/>
      <c r="ACW8029" s="60"/>
      <c r="ACX8029" s="60"/>
      <c r="ACY8029" s="60">
        <v>0.97581365137813203</v>
      </c>
      <c r="ACZ8029" s="60"/>
      <c r="ADA8029" s="60"/>
      <c r="ADB8029" s="60"/>
      <c r="ADC8029" s="60"/>
      <c r="ADD8029" s="60"/>
      <c r="ADE8029" s="60"/>
    </row>
    <row r="8030" spans="760:785" x14ac:dyDescent="0.25">
      <c r="ACF8030" s="60"/>
      <c r="ACG8030" s="60"/>
      <c r="ACH8030" s="60"/>
      <c r="ACI8030" s="60"/>
      <c r="ACJ8030" s="60"/>
      <c r="ACK8030" s="60"/>
      <c r="ACL8030" s="60"/>
      <c r="ACM8030" s="60"/>
      <c r="ACN8030" s="60"/>
      <c r="ACO8030" s="60"/>
      <c r="ACP8030" s="60"/>
      <c r="ACQ8030" s="60"/>
      <c r="ACR8030" s="60"/>
      <c r="ACS8030" s="60"/>
      <c r="ACT8030" s="60"/>
      <c r="ACU8030" s="60"/>
      <c r="ACV8030" s="60"/>
      <c r="ACW8030" s="60"/>
      <c r="ACX8030" s="60"/>
      <c r="ACY8030" s="60">
        <v>0.97581043507492304</v>
      </c>
      <c r="ACZ8030" s="60"/>
      <c r="ADA8030" s="60"/>
      <c r="ADB8030" s="60"/>
      <c r="ADC8030" s="60"/>
      <c r="ADD8030" s="60"/>
      <c r="ADE8030" s="60"/>
    </row>
    <row r="8031" spans="760:785" x14ac:dyDescent="0.25">
      <c r="ACF8031" s="60"/>
      <c r="ACG8031" s="60"/>
      <c r="ACH8031" s="60"/>
      <c r="ACI8031" s="60"/>
      <c r="ACJ8031" s="60"/>
      <c r="ACK8031" s="60"/>
      <c r="ACL8031" s="60"/>
      <c r="ACM8031" s="60"/>
      <c r="ACN8031" s="60"/>
      <c r="ACO8031" s="60"/>
      <c r="ACP8031" s="60"/>
      <c r="ACQ8031" s="60"/>
      <c r="ACR8031" s="60"/>
      <c r="ACS8031" s="60"/>
      <c r="ACT8031" s="60"/>
      <c r="ACU8031" s="60"/>
      <c r="ACV8031" s="60"/>
      <c r="ACW8031" s="60"/>
      <c r="ACX8031" s="60"/>
      <c r="ACY8031" s="60">
        <v>0.97580342461890002</v>
      </c>
      <c r="ACZ8031" s="60"/>
      <c r="ADA8031" s="60"/>
      <c r="ADB8031" s="60"/>
      <c r="ADC8031" s="60"/>
      <c r="ADD8031" s="60"/>
      <c r="ADE8031" s="60"/>
    </row>
    <row r="8032" spans="760:785" x14ac:dyDescent="0.25">
      <c r="ACF8032" s="60"/>
      <c r="ACG8032" s="60"/>
      <c r="ACH8032" s="60"/>
      <c r="ACI8032" s="60"/>
      <c r="ACJ8032" s="60"/>
      <c r="ACK8032" s="60"/>
      <c r="ACL8032" s="60"/>
      <c r="ACM8032" s="60"/>
      <c r="ACN8032" s="60"/>
      <c r="ACO8032" s="60"/>
      <c r="ACP8032" s="60"/>
      <c r="ACQ8032" s="60"/>
      <c r="ACR8032" s="60"/>
      <c r="ACS8032" s="60"/>
      <c r="ACT8032" s="60"/>
      <c r="ACU8032" s="60"/>
      <c r="ACV8032" s="60"/>
      <c r="ACW8032" s="60"/>
      <c r="ACX8032" s="60"/>
      <c r="ACY8032" s="60">
        <v>0.97580313262002905</v>
      </c>
      <c r="ACZ8032" s="60"/>
      <c r="ADA8032" s="60"/>
      <c r="ADB8032" s="60"/>
      <c r="ADC8032" s="60"/>
      <c r="ADD8032" s="60"/>
      <c r="ADE8032" s="60"/>
    </row>
    <row r="8033" spans="760:785" x14ac:dyDescent="0.25">
      <c r="ACF8033" s="60"/>
      <c r="ACG8033" s="60"/>
      <c r="ACH8033" s="60"/>
      <c r="ACI8033" s="60"/>
      <c r="ACJ8033" s="60"/>
      <c r="ACK8033" s="60"/>
      <c r="ACL8033" s="60"/>
      <c r="ACM8033" s="60"/>
      <c r="ACN8033" s="60"/>
      <c r="ACO8033" s="60"/>
      <c r="ACP8033" s="60"/>
      <c r="ACQ8033" s="60"/>
      <c r="ACR8033" s="60"/>
      <c r="ACS8033" s="60"/>
      <c r="ACT8033" s="60"/>
      <c r="ACU8033" s="60"/>
      <c r="ACV8033" s="60"/>
      <c r="ACW8033" s="60"/>
      <c r="ACX8033" s="60"/>
      <c r="ACY8033" s="60">
        <v>0.97580235208717403</v>
      </c>
      <c r="ACZ8033" s="60"/>
      <c r="ADA8033" s="60"/>
      <c r="ADB8033" s="60"/>
      <c r="ADC8033" s="60"/>
      <c r="ADD8033" s="60"/>
      <c r="ADE8033" s="60"/>
    </row>
    <row r="8034" spans="760:785" x14ac:dyDescent="0.25">
      <c r="ACF8034" s="60"/>
      <c r="ACG8034" s="60"/>
      <c r="ACH8034" s="60"/>
      <c r="ACI8034" s="60"/>
      <c r="ACJ8034" s="60"/>
      <c r="ACK8034" s="60"/>
      <c r="ACL8034" s="60"/>
      <c r="ACM8034" s="60"/>
      <c r="ACN8034" s="60"/>
      <c r="ACO8034" s="60"/>
      <c r="ACP8034" s="60"/>
      <c r="ACQ8034" s="60"/>
      <c r="ACR8034" s="60"/>
      <c r="ACS8034" s="60"/>
      <c r="ACT8034" s="60"/>
      <c r="ACU8034" s="60"/>
      <c r="ACV8034" s="60"/>
      <c r="ACW8034" s="60"/>
      <c r="ACX8034" s="60"/>
      <c r="ACY8034" s="60">
        <v>0.97580200058088595</v>
      </c>
      <c r="ACZ8034" s="60"/>
      <c r="ADA8034" s="60"/>
      <c r="ADB8034" s="60"/>
      <c r="ADC8034" s="60"/>
      <c r="ADD8034" s="60"/>
      <c r="ADE8034" s="60"/>
    </row>
    <row r="8035" spans="760:785" x14ac:dyDescent="0.25">
      <c r="ACF8035" s="60"/>
      <c r="ACG8035" s="60"/>
      <c r="ACH8035" s="60"/>
      <c r="ACI8035" s="60"/>
      <c r="ACJ8035" s="60"/>
      <c r="ACK8035" s="60"/>
      <c r="ACL8035" s="60"/>
      <c r="ACM8035" s="60"/>
      <c r="ACN8035" s="60"/>
      <c r="ACO8035" s="60"/>
      <c r="ACP8035" s="60"/>
      <c r="ACQ8035" s="60"/>
      <c r="ACR8035" s="60"/>
      <c r="ACS8035" s="60"/>
      <c r="ACT8035" s="60"/>
      <c r="ACU8035" s="60"/>
      <c r="ACV8035" s="60"/>
      <c r="ACW8035" s="60"/>
      <c r="ACX8035" s="60"/>
      <c r="ACY8035" s="60">
        <v>0.97580143612221004</v>
      </c>
      <c r="ACZ8035" s="60"/>
      <c r="ADA8035" s="60"/>
      <c r="ADB8035" s="60"/>
      <c r="ADC8035" s="60"/>
      <c r="ADD8035" s="60"/>
      <c r="ADE8035" s="60"/>
    </row>
    <row r="8036" spans="760:785" x14ac:dyDescent="0.25">
      <c r="ACF8036" s="60"/>
      <c r="ACG8036" s="60"/>
      <c r="ACH8036" s="60"/>
      <c r="ACI8036" s="60"/>
      <c r="ACJ8036" s="60"/>
      <c r="ACK8036" s="60"/>
      <c r="ACL8036" s="60"/>
      <c r="ACM8036" s="60"/>
      <c r="ACN8036" s="60"/>
      <c r="ACO8036" s="60"/>
      <c r="ACP8036" s="60"/>
      <c r="ACQ8036" s="60"/>
      <c r="ACR8036" s="60"/>
      <c r="ACS8036" s="60"/>
      <c r="ACT8036" s="60"/>
      <c r="ACU8036" s="60"/>
      <c r="ACV8036" s="60"/>
      <c r="ACW8036" s="60"/>
      <c r="ACX8036" s="60"/>
      <c r="ACY8036" s="60">
        <v>0.97579250816153495</v>
      </c>
      <c r="ACZ8036" s="60"/>
      <c r="ADA8036" s="60"/>
      <c r="ADB8036" s="60"/>
      <c r="ADC8036" s="60"/>
      <c r="ADD8036" s="60"/>
      <c r="ADE8036" s="60"/>
    </row>
    <row r="8037" spans="760:785" x14ac:dyDescent="0.25">
      <c r="ACF8037" s="60"/>
      <c r="ACG8037" s="60"/>
      <c r="ACH8037" s="60"/>
      <c r="ACI8037" s="60"/>
      <c r="ACJ8037" s="60"/>
      <c r="ACK8037" s="60"/>
      <c r="ACL8037" s="60"/>
      <c r="ACM8037" s="60"/>
      <c r="ACN8037" s="60"/>
      <c r="ACO8037" s="60"/>
      <c r="ACP8037" s="60"/>
      <c r="ACQ8037" s="60"/>
      <c r="ACR8037" s="60"/>
      <c r="ACS8037" s="60"/>
      <c r="ACT8037" s="60"/>
      <c r="ACU8037" s="60"/>
      <c r="ACV8037" s="60"/>
      <c r="ACW8037" s="60"/>
      <c r="ACX8037" s="60"/>
      <c r="ACY8037" s="60">
        <v>0.97577118903677595</v>
      </c>
      <c r="ACZ8037" s="60"/>
      <c r="ADA8037" s="60"/>
      <c r="ADB8037" s="60"/>
      <c r="ADC8037" s="60"/>
      <c r="ADD8037" s="60"/>
      <c r="ADE8037" s="60"/>
    </row>
    <row r="8038" spans="760:785" x14ac:dyDescent="0.25">
      <c r="ACF8038" s="60"/>
      <c r="ACG8038" s="60"/>
      <c r="ACH8038" s="60"/>
      <c r="ACI8038" s="60"/>
      <c r="ACJ8038" s="60"/>
      <c r="ACK8038" s="60"/>
      <c r="ACL8038" s="60"/>
      <c r="ACM8038" s="60"/>
      <c r="ACN8038" s="60"/>
      <c r="ACO8038" s="60"/>
      <c r="ACP8038" s="60"/>
      <c r="ACQ8038" s="60"/>
      <c r="ACR8038" s="60"/>
      <c r="ACS8038" s="60"/>
      <c r="ACT8038" s="60"/>
      <c r="ACU8038" s="60"/>
      <c r="ACV8038" s="60"/>
      <c r="ACW8038" s="60"/>
      <c r="ACX8038" s="60"/>
      <c r="ACY8038" s="60">
        <v>0.97576543239473701</v>
      </c>
      <c r="ACZ8038" s="60"/>
      <c r="ADA8038" s="60"/>
      <c r="ADB8038" s="60"/>
      <c r="ADC8038" s="60"/>
      <c r="ADD8038" s="60"/>
      <c r="ADE8038" s="60"/>
    </row>
    <row r="8039" spans="760:785" x14ac:dyDescent="0.25">
      <c r="ACF8039" s="60"/>
      <c r="ACG8039" s="60"/>
      <c r="ACH8039" s="60"/>
      <c r="ACI8039" s="60"/>
      <c r="ACJ8039" s="60"/>
      <c r="ACK8039" s="60"/>
      <c r="ACL8039" s="60"/>
      <c r="ACM8039" s="60"/>
      <c r="ACN8039" s="60"/>
      <c r="ACO8039" s="60"/>
      <c r="ACP8039" s="60"/>
      <c r="ACQ8039" s="60"/>
      <c r="ACR8039" s="60"/>
      <c r="ACS8039" s="60"/>
      <c r="ACT8039" s="60"/>
      <c r="ACU8039" s="60"/>
      <c r="ACV8039" s="60"/>
      <c r="ACW8039" s="60"/>
      <c r="ACX8039" s="60"/>
      <c r="ACY8039" s="60">
        <v>0.97575751189822202</v>
      </c>
      <c r="ACZ8039" s="60"/>
      <c r="ADA8039" s="60"/>
      <c r="ADB8039" s="60"/>
      <c r="ADC8039" s="60"/>
      <c r="ADD8039" s="60"/>
      <c r="ADE8039" s="60"/>
    </row>
    <row r="8040" spans="760:785" x14ac:dyDescent="0.25">
      <c r="ACF8040" s="60"/>
      <c r="ACG8040" s="60"/>
      <c r="ACH8040" s="60"/>
      <c r="ACI8040" s="60"/>
      <c r="ACJ8040" s="60"/>
      <c r="ACK8040" s="60"/>
      <c r="ACL8040" s="60"/>
      <c r="ACM8040" s="60"/>
      <c r="ACN8040" s="60"/>
      <c r="ACO8040" s="60"/>
      <c r="ACP8040" s="60"/>
      <c r="ACQ8040" s="60"/>
      <c r="ACR8040" s="60"/>
      <c r="ACS8040" s="60"/>
      <c r="ACT8040" s="60"/>
      <c r="ACU8040" s="60"/>
      <c r="ACV8040" s="60"/>
      <c r="ACW8040" s="60"/>
      <c r="ACX8040" s="60"/>
      <c r="ACY8040" s="60">
        <v>0.97574875699125396</v>
      </c>
      <c r="ACZ8040" s="60"/>
      <c r="ADA8040" s="60"/>
      <c r="ADB8040" s="60"/>
      <c r="ADC8040" s="60"/>
      <c r="ADD8040" s="60"/>
      <c r="ADE8040" s="60"/>
    </row>
    <row r="8041" spans="760:785" x14ac:dyDescent="0.25">
      <c r="ACF8041" s="60"/>
      <c r="ACG8041" s="60"/>
      <c r="ACH8041" s="60"/>
      <c r="ACI8041" s="60"/>
      <c r="ACJ8041" s="60"/>
      <c r="ACK8041" s="60"/>
      <c r="ACL8041" s="60"/>
      <c r="ACM8041" s="60"/>
      <c r="ACN8041" s="60"/>
      <c r="ACO8041" s="60"/>
      <c r="ACP8041" s="60"/>
      <c r="ACQ8041" s="60"/>
      <c r="ACR8041" s="60"/>
      <c r="ACS8041" s="60"/>
      <c r="ACT8041" s="60"/>
      <c r="ACU8041" s="60"/>
      <c r="ACV8041" s="60"/>
      <c r="ACW8041" s="60"/>
      <c r="ACX8041" s="60"/>
      <c r="ACY8041" s="60">
        <v>0.97573802639756901</v>
      </c>
      <c r="ACZ8041" s="60"/>
      <c r="ADA8041" s="60"/>
      <c r="ADB8041" s="60"/>
      <c r="ADC8041" s="60"/>
      <c r="ADD8041" s="60"/>
      <c r="ADE8041" s="60"/>
    </row>
    <row r="8042" spans="760:785" x14ac:dyDescent="0.25">
      <c r="ACF8042" s="60"/>
      <c r="ACG8042" s="60"/>
      <c r="ACH8042" s="60"/>
      <c r="ACI8042" s="60"/>
      <c r="ACJ8042" s="60"/>
      <c r="ACK8042" s="60"/>
      <c r="ACL8042" s="60"/>
      <c r="ACM8042" s="60"/>
      <c r="ACN8042" s="60"/>
      <c r="ACO8042" s="60"/>
      <c r="ACP8042" s="60"/>
      <c r="ACQ8042" s="60"/>
      <c r="ACR8042" s="60"/>
      <c r="ACS8042" s="60"/>
      <c r="ACT8042" s="60"/>
      <c r="ACU8042" s="60"/>
      <c r="ACV8042" s="60"/>
      <c r="ACW8042" s="60"/>
      <c r="ACX8042" s="60"/>
      <c r="ACY8042" s="60">
        <v>0.97573625708808598</v>
      </c>
      <c r="ACZ8042" s="60"/>
      <c r="ADA8042" s="60"/>
      <c r="ADB8042" s="60"/>
      <c r="ADC8042" s="60"/>
      <c r="ADD8042" s="60"/>
      <c r="ADE8042" s="60"/>
    </row>
    <row r="8043" spans="760:785" x14ac:dyDescent="0.25">
      <c r="ACF8043" s="60"/>
      <c r="ACG8043" s="60"/>
      <c r="ACH8043" s="60"/>
      <c r="ACI8043" s="60"/>
      <c r="ACJ8043" s="60"/>
      <c r="ACK8043" s="60"/>
      <c r="ACL8043" s="60"/>
      <c r="ACM8043" s="60"/>
      <c r="ACN8043" s="60"/>
      <c r="ACO8043" s="60"/>
      <c r="ACP8043" s="60"/>
      <c r="ACQ8043" s="60"/>
      <c r="ACR8043" s="60"/>
      <c r="ACS8043" s="60"/>
      <c r="ACT8043" s="60"/>
      <c r="ACU8043" s="60"/>
      <c r="ACV8043" s="60"/>
      <c r="ACW8043" s="60"/>
      <c r="ACX8043" s="60"/>
      <c r="ACY8043" s="60">
        <v>0.975730906135585</v>
      </c>
      <c r="ACZ8043" s="60"/>
      <c r="ADA8043" s="60"/>
      <c r="ADB8043" s="60"/>
      <c r="ADC8043" s="60"/>
      <c r="ADD8043" s="60"/>
      <c r="ADE8043" s="60"/>
    </row>
    <row r="8044" spans="760:785" x14ac:dyDescent="0.25">
      <c r="ACF8044" s="60"/>
      <c r="ACG8044" s="60"/>
      <c r="ACH8044" s="60"/>
      <c r="ACI8044" s="60"/>
      <c r="ACJ8044" s="60"/>
      <c r="ACK8044" s="60"/>
      <c r="ACL8044" s="60"/>
      <c r="ACM8044" s="60"/>
      <c r="ACN8044" s="60"/>
      <c r="ACO8044" s="60"/>
      <c r="ACP8044" s="60"/>
      <c r="ACQ8044" s="60"/>
      <c r="ACR8044" s="60"/>
      <c r="ACS8044" s="60"/>
      <c r="ACT8044" s="60"/>
      <c r="ACU8044" s="60"/>
      <c r="ACV8044" s="60"/>
      <c r="ACW8044" s="60"/>
      <c r="ACX8044" s="60"/>
      <c r="ACY8044" s="60">
        <v>0.97572840243453496</v>
      </c>
      <c r="ACZ8044" s="60"/>
      <c r="ADA8044" s="60"/>
      <c r="ADB8044" s="60"/>
      <c r="ADC8044" s="60"/>
      <c r="ADD8044" s="60"/>
      <c r="ADE8044" s="60"/>
    </row>
    <row r="8045" spans="760:785" x14ac:dyDescent="0.25">
      <c r="ACF8045" s="60"/>
      <c r="ACG8045" s="60"/>
      <c r="ACH8045" s="60"/>
      <c r="ACI8045" s="60"/>
      <c r="ACJ8045" s="60"/>
      <c r="ACK8045" s="60"/>
      <c r="ACL8045" s="60"/>
      <c r="ACM8045" s="60"/>
      <c r="ACN8045" s="60"/>
      <c r="ACO8045" s="60"/>
      <c r="ACP8045" s="60"/>
      <c r="ACQ8045" s="60"/>
      <c r="ACR8045" s="60"/>
      <c r="ACS8045" s="60"/>
      <c r="ACT8045" s="60"/>
      <c r="ACU8045" s="60"/>
      <c r="ACV8045" s="60"/>
      <c r="ACW8045" s="60"/>
      <c r="ACX8045" s="60"/>
      <c r="ACY8045" s="60">
        <v>0.97572702284095902</v>
      </c>
      <c r="ACZ8045" s="60"/>
      <c r="ADA8045" s="60"/>
      <c r="ADB8045" s="60"/>
      <c r="ADC8045" s="60"/>
      <c r="ADD8045" s="60"/>
      <c r="ADE8045" s="60"/>
    </row>
    <row r="8046" spans="760:785" x14ac:dyDescent="0.25">
      <c r="ACF8046" s="60"/>
      <c r="ACG8046" s="60"/>
      <c r="ACH8046" s="60"/>
      <c r="ACI8046" s="60"/>
      <c r="ACJ8046" s="60"/>
      <c r="ACK8046" s="60"/>
      <c r="ACL8046" s="60"/>
      <c r="ACM8046" s="60"/>
      <c r="ACN8046" s="60"/>
      <c r="ACO8046" s="60"/>
      <c r="ACP8046" s="60"/>
      <c r="ACQ8046" s="60"/>
      <c r="ACR8046" s="60"/>
      <c r="ACS8046" s="60"/>
      <c r="ACT8046" s="60"/>
      <c r="ACU8046" s="60"/>
      <c r="ACV8046" s="60"/>
      <c r="ACW8046" s="60"/>
      <c r="ACX8046" s="60"/>
      <c r="ACY8046" s="60">
        <v>0.97571567098437195</v>
      </c>
      <c r="ACZ8046" s="60"/>
      <c r="ADA8046" s="60"/>
      <c r="ADB8046" s="60"/>
      <c r="ADC8046" s="60"/>
      <c r="ADD8046" s="60"/>
      <c r="ADE8046" s="60"/>
    </row>
    <row r="8047" spans="760:785" x14ac:dyDescent="0.25">
      <c r="ACF8047" s="60"/>
      <c r="ACG8047" s="60"/>
      <c r="ACH8047" s="60"/>
      <c r="ACI8047" s="60"/>
      <c r="ACJ8047" s="60"/>
      <c r="ACK8047" s="60"/>
      <c r="ACL8047" s="60"/>
      <c r="ACM8047" s="60"/>
      <c r="ACN8047" s="60"/>
      <c r="ACO8047" s="60"/>
      <c r="ACP8047" s="60"/>
      <c r="ACQ8047" s="60"/>
      <c r="ACR8047" s="60"/>
      <c r="ACS8047" s="60"/>
      <c r="ACT8047" s="60"/>
      <c r="ACU8047" s="60"/>
      <c r="ACV8047" s="60"/>
      <c r="ACW8047" s="60"/>
      <c r="ACX8047" s="60"/>
      <c r="ACY8047" s="60">
        <v>0.975707654984733</v>
      </c>
      <c r="ACZ8047" s="60"/>
      <c r="ADA8047" s="60"/>
      <c r="ADB8047" s="60"/>
      <c r="ADC8047" s="60"/>
      <c r="ADD8047" s="60"/>
      <c r="ADE8047" s="60"/>
    </row>
    <row r="8048" spans="760:785" x14ac:dyDescent="0.25">
      <c r="ACF8048" s="60"/>
      <c r="ACG8048" s="60"/>
      <c r="ACH8048" s="60"/>
      <c r="ACI8048" s="60"/>
      <c r="ACJ8048" s="60"/>
      <c r="ACK8048" s="60"/>
      <c r="ACL8048" s="60"/>
      <c r="ACM8048" s="60"/>
      <c r="ACN8048" s="60"/>
      <c r="ACO8048" s="60"/>
      <c r="ACP8048" s="60"/>
      <c r="ACQ8048" s="60"/>
      <c r="ACR8048" s="60"/>
      <c r="ACS8048" s="60"/>
      <c r="ACT8048" s="60"/>
      <c r="ACU8048" s="60"/>
      <c r="ACV8048" s="60"/>
      <c r="ACW8048" s="60"/>
      <c r="ACX8048" s="60"/>
      <c r="ACY8048" s="60">
        <v>0.97570730165985697</v>
      </c>
      <c r="ACZ8048" s="60"/>
      <c r="ADA8048" s="60"/>
      <c r="ADB8048" s="60"/>
      <c r="ADC8048" s="60"/>
      <c r="ADD8048" s="60"/>
      <c r="ADE8048" s="60"/>
    </row>
    <row r="8049" spans="760:785" x14ac:dyDescent="0.25">
      <c r="ACF8049" s="60"/>
      <c r="ACG8049" s="60"/>
      <c r="ACH8049" s="60"/>
      <c r="ACI8049" s="60"/>
      <c r="ACJ8049" s="60"/>
      <c r="ACK8049" s="60"/>
      <c r="ACL8049" s="60"/>
      <c r="ACM8049" s="60"/>
      <c r="ACN8049" s="60"/>
      <c r="ACO8049" s="60"/>
      <c r="ACP8049" s="60"/>
      <c r="ACQ8049" s="60"/>
      <c r="ACR8049" s="60"/>
      <c r="ACS8049" s="60"/>
      <c r="ACT8049" s="60"/>
      <c r="ACU8049" s="60"/>
      <c r="ACV8049" s="60"/>
      <c r="ACW8049" s="60"/>
      <c r="ACX8049" s="60"/>
      <c r="ACY8049" s="60">
        <v>0.97570369836391002</v>
      </c>
      <c r="ACZ8049" s="60"/>
      <c r="ADA8049" s="60"/>
      <c r="ADB8049" s="60"/>
      <c r="ADC8049" s="60"/>
      <c r="ADD8049" s="60"/>
      <c r="ADE8049" s="60"/>
    </row>
    <row r="8050" spans="760:785" x14ac:dyDescent="0.25">
      <c r="ACF8050" s="60"/>
      <c r="ACG8050" s="60"/>
      <c r="ACH8050" s="60"/>
      <c r="ACI8050" s="60"/>
      <c r="ACJ8050" s="60"/>
      <c r="ACK8050" s="60"/>
      <c r="ACL8050" s="60"/>
      <c r="ACM8050" s="60"/>
      <c r="ACN8050" s="60"/>
      <c r="ACO8050" s="60"/>
      <c r="ACP8050" s="60"/>
      <c r="ACQ8050" s="60"/>
      <c r="ACR8050" s="60"/>
      <c r="ACS8050" s="60"/>
      <c r="ACT8050" s="60"/>
      <c r="ACU8050" s="60"/>
      <c r="ACV8050" s="60"/>
      <c r="ACW8050" s="60"/>
      <c r="ACX8050" s="60"/>
      <c r="ACY8050" s="60">
        <v>0.97570240689652499</v>
      </c>
      <c r="ACZ8050" s="60"/>
      <c r="ADA8050" s="60"/>
      <c r="ADB8050" s="60"/>
      <c r="ADC8050" s="60"/>
      <c r="ADD8050" s="60"/>
      <c r="ADE8050" s="60"/>
    </row>
    <row r="8051" spans="760:785" x14ac:dyDescent="0.25">
      <c r="ACF8051" s="60"/>
      <c r="ACG8051" s="60"/>
      <c r="ACH8051" s="60"/>
      <c r="ACI8051" s="60"/>
      <c r="ACJ8051" s="60"/>
      <c r="ACK8051" s="60"/>
      <c r="ACL8051" s="60"/>
      <c r="ACM8051" s="60"/>
      <c r="ACN8051" s="60"/>
      <c r="ACO8051" s="60"/>
      <c r="ACP8051" s="60"/>
      <c r="ACQ8051" s="60"/>
      <c r="ACR8051" s="60"/>
      <c r="ACS8051" s="60"/>
      <c r="ACT8051" s="60"/>
      <c r="ACU8051" s="60"/>
      <c r="ACV8051" s="60"/>
      <c r="ACW8051" s="60"/>
      <c r="ACX8051" s="60"/>
      <c r="ACY8051" s="60">
        <v>0.97569502386015605</v>
      </c>
      <c r="ACZ8051" s="60"/>
      <c r="ADA8051" s="60"/>
      <c r="ADB8051" s="60"/>
      <c r="ADC8051" s="60"/>
      <c r="ADD8051" s="60"/>
      <c r="ADE8051" s="60"/>
    </row>
    <row r="8052" spans="760:785" x14ac:dyDescent="0.25">
      <c r="ACF8052" s="60"/>
      <c r="ACG8052" s="60"/>
      <c r="ACH8052" s="60"/>
      <c r="ACI8052" s="60"/>
      <c r="ACJ8052" s="60"/>
      <c r="ACK8052" s="60"/>
      <c r="ACL8052" s="60"/>
      <c r="ACM8052" s="60"/>
      <c r="ACN8052" s="60"/>
      <c r="ACO8052" s="60"/>
      <c r="ACP8052" s="60"/>
      <c r="ACQ8052" s="60"/>
      <c r="ACR8052" s="60"/>
      <c r="ACS8052" s="60"/>
      <c r="ACT8052" s="60"/>
      <c r="ACU8052" s="60"/>
      <c r="ACV8052" s="60"/>
      <c r="ACW8052" s="60"/>
      <c r="ACX8052" s="60"/>
      <c r="ACY8052" s="60">
        <v>0.975686803402118</v>
      </c>
      <c r="ACZ8052" s="60"/>
      <c r="ADA8052" s="60"/>
      <c r="ADB8052" s="60"/>
      <c r="ADC8052" s="60"/>
      <c r="ADD8052" s="60"/>
      <c r="ADE8052" s="60"/>
    </row>
    <row r="8053" spans="760:785" x14ac:dyDescent="0.25">
      <c r="ACF8053" s="60"/>
      <c r="ACG8053" s="60"/>
      <c r="ACH8053" s="60"/>
      <c r="ACI8053" s="60"/>
      <c r="ACJ8053" s="60"/>
      <c r="ACK8053" s="60"/>
      <c r="ACL8053" s="60"/>
      <c r="ACM8053" s="60"/>
      <c r="ACN8053" s="60"/>
      <c r="ACO8053" s="60"/>
      <c r="ACP8053" s="60"/>
      <c r="ACQ8053" s="60"/>
      <c r="ACR8053" s="60"/>
      <c r="ACS8053" s="60"/>
      <c r="ACT8053" s="60"/>
      <c r="ACU8053" s="60"/>
      <c r="ACV8053" s="60"/>
      <c r="ACW8053" s="60"/>
      <c r="ACX8053" s="60"/>
      <c r="ACY8053" s="60">
        <v>0.97568381216942901</v>
      </c>
      <c r="ACZ8053" s="60"/>
      <c r="ADA8053" s="60"/>
      <c r="ADB8053" s="60"/>
      <c r="ADC8053" s="60"/>
      <c r="ADD8053" s="60"/>
      <c r="ADE8053" s="60"/>
    </row>
    <row r="8054" spans="760:785" x14ac:dyDescent="0.25">
      <c r="ACF8054" s="60"/>
      <c r="ACG8054" s="60"/>
      <c r="ACH8054" s="60"/>
      <c r="ACI8054" s="60"/>
      <c r="ACJ8054" s="60"/>
      <c r="ACK8054" s="60"/>
      <c r="ACL8054" s="60"/>
      <c r="ACM8054" s="60"/>
      <c r="ACN8054" s="60"/>
      <c r="ACO8054" s="60"/>
      <c r="ACP8054" s="60"/>
      <c r="ACQ8054" s="60"/>
      <c r="ACR8054" s="60"/>
      <c r="ACS8054" s="60"/>
      <c r="ACT8054" s="60"/>
      <c r="ACU8054" s="60"/>
      <c r="ACV8054" s="60"/>
      <c r="ACW8054" s="60"/>
      <c r="ACX8054" s="60"/>
      <c r="ACY8054" s="60">
        <v>0.97567821984035297</v>
      </c>
      <c r="ACZ8054" s="60"/>
      <c r="ADA8054" s="60"/>
      <c r="ADB8054" s="60"/>
      <c r="ADC8054" s="60"/>
      <c r="ADD8054" s="60"/>
      <c r="ADE8054" s="60"/>
    </row>
    <row r="8055" spans="760:785" x14ac:dyDescent="0.25">
      <c r="ACF8055" s="60"/>
      <c r="ACG8055" s="60"/>
      <c r="ACH8055" s="60"/>
      <c r="ACI8055" s="60"/>
      <c r="ACJ8055" s="60"/>
      <c r="ACK8055" s="60"/>
      <c r="ACL8055" s="60"/>
      <c r="ACM8055" s="60"/>
      <c r="ACN8055" s="60"/>
      <c r="ACO8055" s="60"/>
      <c r="ACP8055" s="60"/>
      <c r="ACQ8055" s="60"/>
      <c r="ACR8055" s="60"/>
      <c r="ACS8055" s="60"/>
      <c r="ACT8055" s="60"/>
      <c r="ACU8055" s="60"/>
      <c r="ACV8055" s="60"/>
      <c r="ACW8055" s="60"/>
      <c r="ACX8055" s="60"/>
      <c r="ACY8055" s="60">
        <v>0.97567817100475696</v>
      </c>
      <c r="ACZ8055" s="60"/>
      <c r="ADA8055" s="60"/>
      <c r="ADB8055" s="60"/>
      <c r="ADC8055" s="60"/>
      <c r="ADD8055" s="60"/>
      <c r="ADE8055" s="60"/>
    </row>
    <row r="8056" spans="760:785" x14ac:dyDescent="0.25">
      <c r="ACF8056" s="60"/>
      <c r="ACG8056" s="60"/>
      <c r="ACH8056" s="60"/>
      <c r="ACI8056" s="60"/>
      <c r="ACJ8056" s="60"/>
      <c r="ACK8056" s="60"/>
      <c r="ACL8056" s="60"/>
      <c r="ACM8056" s="60"/>
      <c r="ACN8056" s="60"/>
      <c r="ACO8056" s="60"/>
      <c r="ACP8056" s="60"/>
      <c r="ACQ8056" s="60"/>
      <c r="ACR8056" s="60"/>
      <c r="ACS8056" s="60"/>
      <c r="ACT8056" s="60"/>
      <c r="ACU8056" s="60"/>
      <c r="ACV8056" s="60"/>
      <c r="ACW8056" s="60"/>
      <c r="ACX8056" s="60"/>
      <c r="ACY8056" s="60">
        <v>0.97567642825929701</v>
      </c>
      <c r="ACZ8056" s="60"/>
      <c r="ADA8056" s="60"/>
      <c r="ADB8056" s="60"/>
      <c r="ADC8056" s="60"/>
      <c r="ADD8056" s="60"/>
      <c r="ADE8056" s="60"/>
    </row>
    <row r="8057" spans="760:785" x14ac:dyDescent="0.25">
      <c r="ACF8057" s="60"/>
      <c r="ACG8057" s="60"/>
      <c r="ACH8057" s="60"/>
      <c r="ACI8057" s="60"/>
      <c r="ACJ8057" s="60"/>
      <c r="ACK8057" s="60"/>
      <c r="ACL8057" s="60"/>
      <c r="ACM8057" s="60"/>
      <c r="ACN8057" s="60"/>
      <c r="ACO8057" s="60"/>
      <c r="ACP8057" s="60"/>
      <c r="ACQ8057" s="60"/>
      <c r="ACR8057" s="60"/>
      <c r="ACS8057" s="60"/>
      <c r="ACT8057" s="60"/>
      <c r="ACU8057" s="60"/>
      <c r="ACV8057" s="60"/>
      <c r="ACW8057" s="60"/>
      <c r="ACX8057" s="60"/>
      <c r="ACY8057" s="60">
        <v>0.97566946971330204</v>
      </c>
      <c r="ACZ8057" s="60"/>
      <c r="ADA8057" s="60"/>
      <c r="ADB8057" s="60"/>
      <c r="ADC8057" s="60"/>
      <c r="ADD8057" s="60"/>
      <c r="ADE8057" s="60"/>
    </row>
    <row r="8058" spans="760:785" x14ac:dyDescent="0.25">
      <c r="ACF8058" s="60"/>
      <c r="ACG8058" s="60"/>
      <c r="ACH8058" s="60"/>
      <c r="ACI8058" s="60"/>
      <c r="ACJ8058" s="60"/>
      <c r="ACK8058" s="60"/>
      <c r="ACL8058" s="60"/>
      <c r="ACM8058" s="60"/>
      <c r="ACN8058" s="60"/>
      <c r="ACO8058" s="60"/>
      <c r="ACP8058" s="60"/>
      <c r="ACQ8058" s="60"/>
      <c r="ACR8058" s="60"/>
      <c r="ACS8058" s="60"/>
      <c r="ACT8058" s="60"/>
      <c r="ACU8058" s="60"/>
      <c r="ACV8058" s="60"/>
      <c r="ACW8058" s="60"/>
      <c r="ACX8058" s="60"/>
      <c r="ACY8058" s="60">
        <v>0.97566413257271101</v>
      </c>
      <c r="ACZ8058" s="60"/>
      <c r="ADA8058" s="60"/>
      <c r="ADB8058" s="60"/>
      <c r="ADC8058" s="60"/>
      <c r="ADD8058" s="60"/>
      <c r="ADE8058" s="60"/>
    </row>
    <row r="8059" spans="760:785" x14ac:dyDescent="0.25">
      <c r="ACF8059" s="60"/>
      <c r="ACG8059" s="60"/>
      <c r="ACH8059" s="60"/>
      <c r="ACI8059" s="60"/>
      <c r="ACJ8059" s="60"/>
      <c r="ACK8059" s="60"/>
      <c r="ACL8059" s="60"/>
      <c r="ACM8059" s="60"/>
      <c r="ACN8059" s="60"/>
      <c r="ACO8059" s="60"/>
      <c r="ACP8059" s="60"/>
      <c r="ACQ8059" s="60"/>
      <c r="ACR8059" s="60"/>
      <c r="ACS8059" s="60"/>
      <c r="ACT8059" s="60"/>
      <c r="ACU8059" s="60"/>
      <c r="ACV8059" s="60"/>
      <c r="ACW8059" s="60"/>
      <c r="ACX8059" s="60"/>
      <c r="ACY8059" s="60">
        <v>0.97566035104542503</v>
      </c>
      <c r="ACZ8059" s="60"/>
      <c r="ADA8059" s="60"/>
      <c r="ADB8059" s="60"/>
      <c r="ADC8059" s="60"/>
      <c r="ADD8059" s="60"/>
      <c r="ADE8059" s="60"/>
    </row>
    <row r="8060" spans="760:785" x14ac:dyDescent="0.25">
      <c r="ACF8060" s="60"/>
      <c r="ACG8060" s="60"/>
      <c r="ACH8060" s="60"/>
      <c r="ACI8060" s="60"/>
      <c r="ACJ8060" s="60"/>
      <c r="ACK8060" s="60"/>
      <c r="ACL8060" s="60"/>
      <c r="ACM8060" s="60"/>
      <c r="ACN8060" s="60"/>
      <c r="ACO8060" s="60"/>
      <c r="ACP8060" s="60"/>
      <c r="ACQ8060" s="60"/>
      <c r="ACR8060" s="60"/>
      <c r="ACS8060" s="60"/>
      <c r="ACT8060" s="60"/>
      <c r="ACU8060" s="60"/>
      <c r="ACV8060" s="60"/>
      <c r="ACW8060" s="60"/>
      <c r="ACX8060" s="60"/>
      <c r="ACY8060" s="60">
        <v>0.97565532380001596</v>
      </c>
      <c r="ACZ8060" s="60"/>
      <c r="ADA8060" s="60"/>
      <c r="ADB8060" s="60"/>
      <c r="ADC8060" s="60"/>
      <c r="ADD8060" s="60"/>
      <c r="ADE8060" s="60"/>
    </row>
    <row r="8061" spans="760:785" x14ac:dyDescent="0.25">
      <c r="ACF8061" s="60"/>
      <c r="ACG8061" s="60"/>
      <c r="ACH8061" s="60"/>
      <c r="ACI8061" s="60"/>
      <c r="ACJ8061" s="60"/>
      <c r="ACK8061" s="60"/>
      <c r="ACL8061" s="60"/>
      <c r="ACM8061" s="60"/>
      <c r="ACN8061" s="60"/>
      <c r="ACO8061" s="60"/>
      <c r="ACP8061" s="60"/>
      <c r="ACQ8061" s="60"/>
      <c r="ACR8061" s="60"/>
      <c r="ACS8061" s="60"/>
      <c r="ACT8061" s="60"/>
      <c r="ACU8061" s="60"/>
      <c r="ACV8061" s="60"/>
      <c r="ACW8061" s="60"/>
      <c r="ACX8061" s="60"/>
      <c r="ACY8061" s="60">
        <v>0.97565297841808196</v>
      </c>
      <c r="ACZ8061" s="60"/>
      <c r="ADA8061" s="60"/>
      <c r="ADB8061" s="60"/>
      <c r="ADC8061" s="60"/>
      <c r="ADD8061" s="60"/>
      <c r="ADE8061" s="60"/>
    </row>
    <row r="8062" spans="760:785" x14ac:dyDescent="0.25">
      <c r="ACF8062" s="60"/>
      <c r="ACG8062" s="60"/>
      <c r="ACH8062" s="60"/>
      <c r="ACI8062" s="60"/>
      <c r="ACJ8062" s="60"/>
      <c r="ACK8062" s="60"/>
      <c r="ACL8062" s="60"/>
      <c r="ACM8062" s="60"/>
      <c r="ACN8062" s="60"/>
      <c r="ACO8062" s="60"/>
      <c r="ACP8062" s="60"/>
      <c r="ACQ8062" s="60"/>
      <c r="ACR8062" s="60"/>
      <c r="ACS8062" s="60"/>
      <c r="ACT8062" s="60"/>
      <c r="ACU8062" s="60"/>
      <c r="ACV8062" s="60"/>
      <c r="ACW8062" s="60"/>
      <c r="ACX8062" s="60"/>
      <c r="ACY8062" s="60">
        <v>0.97564813262843797</v>
      </c>
      <c r="ACZ8062" s="60"/>
      <c r="ADA8062" s="60"/>
      <c r="ADB8062" s="60"/>
      <c r="ADC8062" s="60"/>
      <c r="ADD8062" s="60"/>
      <c r="ADE8062" s="60"/>
    </row>
    <row r="8063" spans="760:785" x14ac:dyDescent="0.25">
      <c r="ACF8063" s="60"/>
      <c r="ACG8063" s="60"/>
      <c r="ACH8063" s="60"/>
      <c r="ACI8063" s="60"/>
      <c r="ACJ8063" s="60"/>
      <c r="ACK8063" s="60"/>
      <c r="ACL8063" s="60"/>
      <c r="ACM8063" s="60"/>
      <c r="ACN8063" s="60"/>
      <c r="ACO8063" s="60"/>
      <c r="ACP8063" s="60"/>
      <c r="ACQ8063" s="60"/>
      <c r="ACR8063" s="60"/>
      <c r="ACS8063" s="60"/>
      <c r="ACT8063" s="60"/>
      <c r="ACU8063" s="60"/>
      <c r="ACV8063" s="60"/>
      <c r="ACW8063" s="60"/>
      <c r="ACX8063" s="60"/>
      <c r="ACY8063" s="60">
        <v>0.97564587840144701</v>
      </c>
      <c r="ACZ8063" s="60"/>
      <c r="ADA8063" s="60"/>
      <c r="ADB8063" s="60"/>
      <c r="ADC8063" s="60"/>
      <c r="ADD8063" s="60"/>
      <c r="ADE8063" s="60"/>
    </row>
    <row r="8064" spans="760:785" x14ac:dyDescent="0.25">
      <c r="ACF8064" s="60"/>
      <c r="ACG8064" s="60"/>
      <c r="ACH8064" s="60"/>
      <c r="ACI8064" s="60"/>
      <c r="ACJ8064" s="60"/>
      <c r="ACK8064" s="60"/>
      <c r="ACL8064" s="60"/>
      <c r="ACM8064" s="60"/>
      <c r="ACN8064" s="60"/>
      <c r="ACO8064" s="60"/>
      <c r="ACP8064" s="60"/>
      <c r="ACQ8064" s="60"/>
      <c r="ACR8064" s="60"/>
      <c r="ACS8064" s="60"/>
      <c r="ACT8064" s="60"/>
      <c r="ACU8064" s="60"/>
      <c r="ACV8064" s="60"/>
      <c r="ACW8064" s="60"/>
      <c r="ACX8064" s="60"/>
      <c r="ACY8064" s="60">
        <v>0.975644382694978</v>
      </c>
      <c r="ACZ8064" s="60"/>
      <c r="ADA8064" s="60"/>
      <c r="ADB8064" s="60"/>
      <c r="ADC8064" s="60"/>
      <c r="ADD8064" s="60"/>
      <c r="ADE8064" s="60"/>
    </row>
    <row r="8065" spans="760:785" x14ac:dyDescent="0.25">
      <c r="ACF8065" s="60"/>
      <c r="ACG8065" s="60"/>
      <c r="ACH8065" s="60"/>
      <c r="ACI8065" s="60"/>
      <c r="ACJ8065" s="60"/>
      <c r="ACK8065" s="60"/>
      <c r="ACL8065" s="60"/>
      <c r="ACM8065" s="60"/>
      <c r="ACN8065" s="60"/>
      <c r="ACO8065" s="60"/>
      <c r="ACP8065" s="60"/>
      <c r="ACQ8065" s="60"/>
      <c r="ACR8065" s="60"/>
      <c r="ACS8065" s="60"/>
      <c r="ACT8065" s="60"/>
      <c r="ACU8065" s="60"/>
      <c r="ACV8065" s="60"/>
      <c r="ACW8065" s="60"/>
      <c r="ACX8065" s="60"/>
      <c r="ACY8065" s="60">
        <v>0.97564344682674398</v>
      </c>
      <c r="ACZ8065" s="60"/>
      <c r="ADA8065" s="60"/>
      <c r="ADB8065" s="60"/>
      <c r="ADC8065" s="60"/>
      <c r="ADD8065" s="60"/>
      <c r="ADE8065" s="60"/>
    </row>
    <row r="8066" spans="760:785" x14ac:dyDescent="0.25">
      <c r="ACF8066" s="60"/>
      <c r="ACG8066" s="60"/>
      <c r="ACH8066" s="60"/>
      <c r="ACI8066" s="60"/>
      <c r="ACJ8066" s="60"/>
      <c r="ACK8066" s="60"/>
      <c r="ACL8066" s="60"/>
      <c r="ACM8066" s="60"/>
      <c r="ACN8066" s="60"/>
      <c r="ACO8066" s="60"/>
      <c r="ACP8066" s="60"/>
      <c r="ACQ8066" s="60"/>
      <c r="ACR8066" s="60"/>
      <c r="ACS8066" s="60"/>
      <c r="ACT8066" s="60"/>
      <c r="ACU8066" s="60"/>
      <c r="ACV8066" s="60"/>
      <c r="ACW8066" s="60"/>
      <c r="ACX8066" s="60"/>
      <c r="ACY8066" s="60">
        <v>0.975623881170118</v>
      </c>
      <c r="ACZ8066" s="60"/>
      <c r="ADA8066" s="60"/>
      <c r="ADB8066" s="60"/>
      <c r="ADC8066" s="60"/>
      <c r="ADD8066" s="60"/>
      <c r="ADE8066" s="60"/>
    </row>
    <row r="8067" spans="760:785" x14ac:dyDescent="0.25">
      <c r="ACF8067" s="60"/>
      <c r="ACG8067" s="60"/>
      <c r="ACH8067" s="60"/>
      <c r="ACI8067" s="60"/>
      <c r="ACJ8067" s="60"/>
      <c r="ACK8067" s="60"/>
      <c r="ACL8067" s="60"/>
      <c r="ACM8067" s="60"/>
      <c r="ACN8067" s="60"/>
      <c r="ACO8067" s="60"/>
      <c r="ACP8067" s="60"/>
      <c r="ACQ8067" s="60"/>
      <c r="ACR8067" s="60"/>
      <c r="ACS8067" s="60"/>
      <c r="ACT8067" s="60"/>
      <c r="ACU8067" s="60"/>
      <c r="ACV8067" s="60"/>
      <c r="ACW8067" s="60"/>
      <c r="ACX8067" s="60"/>
      <c r="ACY8067" s="60">
        <v>0.97561966853712201</v>
      </c>
      <c r="ACZ8067" s="60"/>
      <c r="ADA8067" s="60"/>
      <c r="ADB8067" s="60"/>
      <c r="ADC8067" s="60"/>
      <c r="ADD8067" s="60"/>
      <c r="ADE8067" s="60"/>
    </row>
    <row r="8068" spans="760:785" x14ac:dyDescent="0.25">
      <c r="ACF8068" s="60"/>
      <c r="ACG8068" s="60"/>
      <c r="ACH8068" s="60"/>
      <c r="ACI8068" s="60"/>
      <c r="ACJ8068" s="60"/>
      <c r="ACK8068" s="60"/>
      <c r="ACL8068" s="60"/>
      <c r="ACM8068" s="60"/>
      <c r="ACN8068" s="60"/>
      <c r="ACO8068" s="60"/>
      <c r="ACP8068" s="60"/>
      <c r="ACQ8068" s="60"/>
      <c r="ACR8068" s="60"/>
      <c r="ACS8068" s="60"/>
      <c r="ACT8068" s="60"/>
      <c r="ACU8068" s="60"/>
      <c r="ACV8068" s="60"/>
      <c r="ACW8068" s="60"/>
      <c r="ACX8068" s="60"/>
      <c r="ACY8068" s="60">
        <v>0.97560984625937597</v>
      </c>
      <c r="ACZ8068" s="60"/>
      <c r="ADA8068" s="60"/>
      <c r="ADB8068" s="60"/>
      <c r="ADC8068" s="60"/>
      <c r="ADD8068" s="60"/>
      <c r="ADE8068" s="60"/>
    </row>
    <row r="8069" spans="760:785" x14ac:dyDescent="0.25">
      <c r="ACF8069" s="60"/>
      <c r="ACG8069" s="60"/>
      <c r="ACH8069" s="60"/>
      <c r="ACI8069" s="60"/>
      <c r="ACJ8069" s="60"/>
      <c r="ACK8069" s="60"/>
      <c r="ACL8069" s="60"/>
      <c r="ACM8069" s="60"/>
      <c r="ACN8069" s="60"/>
      <c r="ACO8069" s="60"/>
      <c r="ACP8069" s="60"/>
      <c r="ACQ8069" s="60"/>
      <c r="ACR8069" s="60"/>
      <c r="ACS8069" s="60"/>
      <c r="ACT8069" s="60"/>
      <c r="ACU8069" s="60"/>
      <c r="ACV8069" s="60"/>
      <c r="ACW8069" s="60"/>
      <c r="ACX8069" s="60"/>
      <c r="ACY8069" s="60">
        <v>0.97560707269340696</v>
      </c>
      <c r="ACZ8069" s="60"/>
      <c r="ADA8069" s="60"/>
      <c r="ADB8069" s="60"/>
      <c r="ADC8069" s="60"/>
      <c r="ADD8069" s="60"/>
      <c r="ADE8069" s="60"/>
    </row>
    <row r="8070" spans="760:785" x14ac:dyDescent="0.25">
      <c r="ACF8070" s="60"/>
      <c r="ACG8070" s="60"/>
      <c r="ACH8070" s="60"/>
      <c r="ACI8070" s="60"/>
      <c r="ACJ8070" s="60"/>
      <c r="ACK8070" s="60"/>
      <c r="ACL8070" s="60"/>
      <c r="ACM8070" s="60"/>
      <c r="ACN8070" s="60"/>
      <c r="ACO8070" s="60"/>
      <c r="ACP8070" s="60"/>
      <c r="ACQ8070" s="60"/>
      <c r="ACR8070" s="60"/>
      <c r="ACS8070" s="60"/>
      <c r="ACT8070" s="60"/>
      <c r="ACU8070" s="60"/>
      <c r="ACV8070" s="60"/>
      <c r="ACW8070" s="60"/>
      <c r="ACX8070" s="60"/>
      <c r="ACY8070" s="60">
        <v>0.97560605355182095</v>
      </c>
      <c r="ACZ8070" s="60"/>
      <c r="ADA8070" s="60"/>
      <c r="ADB8070" s="60"/>
      <c r="ADC8070" s="60"/>
      <c r="ADD8070" s="60"/>
      <c r="ADE8070" s="60"/>
    </row>
    <row r="8071" spans="760:785" x14ac:dyDescent="0.25">
      <c r="ACF8071" s="60"/>
      <c r="ACG8071" s="60"/>
      <c r="ACH8071" s="60"/>
      <c r="ACI8071" s="60"/>
      <c r="ACJ8071" s="60"/>
      <c r="ACK8071" s="60"/>
      <c r="ACL8071" s="60"/>
      <c r="ACM8071" s="60"/>
      <c r="ACN8071" s="60"/>
      <c r="ACO8071" s="60"/>
      <c r="ACP8071" s="60"/>
      <c r="ACQ8071" s="60"/>
      <c r="ACR8071" s="60"/>
      <c r="ACS8071" s="60"/>
      <c r="ACT8071" s="60"/>
      <c r="ACU8071" s="60"/>
      <c r="ACV8071" s="60"/>
      <c r="ACW8071" s="60"/>
      <c r="ACX8071" s="60"/>
      <c r="ACY8071" s="60">
        <v>0.97560307591238005</v>
      </c>
      <c r="ACZ8071" s="60"/>
      <c r="ADA8071" s="60"/>
      <c r="ADB8071" s="60"/>
      <c r="ADC8071" s="60"/>
      <c r="ADD8071" s="60"/>
      <c r="ADE8071" s="60"/>
    </row>
    <row r="8072" spans="760:785" x14ac:dyDescent="0.25">
      <c r="ACF8072" s="60"/>
      <c r="ACG8072" s="60"/>
      <c r="ACH8072" s="60"/>
      <c r="ACI8072" s="60"/>
      <c r="ACJ8072" s="60"/>
      <c r="ACK8072" s="60"/>
      <c r="ACL8072" s="60"/>
      <c r="ACM8072" s="60"/>
      <c r="ACN8072" s="60"/>
      <c r="ACO8072" s="60"/>
      <c r="ACP8072" s="60"/>
      <c r="ACQ8072" s="60"/>
      <c r="ACR8072" s="60"/>
      <c r="ACS8072" s="60"/>
      <c r="ACT8072" s="60"/>
      <c r="ACU8072" s="60"/>
      <c r="ACV8072" s="60"/>
      <c r="ACW8072" s="60"/>
      <c r="ACX8072" s="60"/>
      <c r="ACY8072" s="60">
        <v>0.97559734582102797</v>
      </c>
      <c r="ACZ8072" s="60"/>
      <c r="ADA8072" s="60"/>
      <c r="ADB8072" s="60"/>
      <c r="ADC8072" s="60"/>
      <c r="ADD8072" s="60"/>
      <c r="ADE8072" s="60"/>
    </row>
    <row r="8073" spans="760:785" x14ac:dyDescent="0.25">
      <c r="ACF8073" s="60"/>
      <c r="ACG8073" s="60"/>
      <c r="ACH8073" s="60"/>
      <c r="ACI8073" s="60"/>
      <c r="ACJ8073" s="60"/>
      <c r="ACK8073" s="60"/>
      <c r="ACL8073" s="60"/>
      <c r="ACM8073" s="60"/>
      <c r="ACN8073" s="60"/>
      <c r="ACO8073" s="60"/>
      <c r="ACP8073" s="60"/>
      <c r="ACQ8073" s="60"/>
      <c r="ACR8073" s="60"/>
      <c r="ACS8073" s="60"/>
      <c r="ACT8073" s="60"/>
      <c r="ACU8073" s="60"/>
      <c r="ACV8073" s="60"/>
      <c r="ACW8073" s="60"/>
      <c r="ACX8073" s="60"/>
      <c r="ACY8073" s="60">
        <v>0.97559613407134904</v>
      </c>
      <c r="ACZ8073" s="60"/>
      <c r="ADA8073" s="60"/>
      <c r="ADB8073" s="60"/>
      <c r="ADC8073" s="60"/>
      <c r="ADD8073" s="60"/>
      <c r="ADE8073" s="60"/>
    </row>
    <row r="8074" spans="760:785" x14ac:dyDescent="0.25">
      <c r="ACF8074" s="60"/>
      <c r="ACG8074" s="60"/>
      <c r="ACH8074" s="60"/>
      <c r="ACI8074" s="60"/>
      <c r="ACJ8074" s="60"/>
      <c r="ACK8074" s="60"/>
      <c r="ACL8074" s="60"/>
      <c r="ACM8074" s="60"/>
      <c r="ACN8074" s="60"/>
      <c r="ACO8074" s="60"/>
      <c r="ACP8074" s="60"/>
      <c r="ACQ8074" s="60"/>
      <c r="ACR8074" s="60"/>
      <c r="ACS8074" s="60"/>
      <c r="ACT8074" s="60"/>
      <c r="ACU8074" s="60"/>
      <c r="ACV8074" s="60"/>
      <c r="ACW8074" s="60"/>
      <c r="ACX8074" s="60"/>
      <c r="ACY8074" s="60">
        <v>0.97558719110391601</v>
      </c>
      <c r="ACZ8074" s="60"/>
      <c r="ADA8074" s="60"/>
      <c r="ADB8074" s="60"/>
      <c r="ADC8074" s="60"/>
      <c r="ADD8074" s="60"/>
      <c r="ADE8074" s="60"/>
    </row>
    <row r="8075" spans="760:785" x14ac:dyDescent="0.25">
      <c r="ACF8075" s="60"/>
      <c r="ACG8075" s="60"/>
      <c r="ACH8075" s="60"/>
      <c r="ACI8075" s="60"/>
      <c r="ACJ8075" s="60"/>
      <c r="ACK8075" s="60"/>
      <c r="ACL8075" s="60"/>
      <c r="ACM8075" s="60"/>
      <c r="ACN8075" s="60"/>
      <c r="ACO8075" s="60"/>
      <c r="ACP8075" s="60"/>
      <c r="ACQ8075" s="60"/>
      <c r="ACR8075" s="60"/>
      <c r="ACS8075" s="60"/>
      <c r="ACT8075" s="60"/>
      <c r="ACU8075" s="60"/>
      <c r="ACV8075" s="60"/>
      <c r="ACW8075" s="60"/>
      <c r="ACX8075" s="60"/>
      <c r="ACY8075" s="60">
        <v>0.97558653451204103</v>
      </c>
      <c r="ACZ8075" s="60"/>
      <c r="ADA8075" s="60"/>
      <c r="ADB8075" s="60"/>
      <c r="ADC8075" s="60"/>
      <c r="ADD8075" s="60"/>
      <c r="ADE8075" s="60"/>
    </row>
    <row r="8076" spans="760:785" x14ac:dyDescent="0.25">
      <c r="ACF8076" s="60"/>
      <c r="ACG8076" s="60"/>
      <c r="ACH8076" s="60"/>
      <c r="ACI8076" s="60"/>
      <c r="ACJ8076" s="60"/>
      <c r="ACK8076" s="60"/>
      <c r="ACL8076" s="60"/>
      <c r="ACM8076" s="60"/>
      <c r="ACN8076" s="60"/>
      <c r="ACO8076" s="60"/>
      <c r="ACP8076" s="60"/>
      <c r="ACQ8076" s="60"/>
      <c r="ACR8076" s="60"/>
      <c r="ACS8076" s="60"/>
      <c r="ACT8076" s="60"/>
      <c r="ACU8076" s="60"/>
      <c r="ACV8076" s="60"/>
      <c r="ACW8076" s="60"/>
      <c r="ACX8076" s="60"/>
      <c r="ACY8076" s="60">
        <v>0.97557947488483399</v>
      </c>
      <c r="ACZ8076" s="60"/>
      <c r="ADA8076" s="60"/>
      <c r="ADB8076" s="60"/>
      <c r="ADC8076" s="60"/>
      <c r="ADD8076" s="60"/>
      <c r="ADE8076" s="60"/>
    </row>
    <row r="8077" spans="760:785" x14ac:dyDescent="0.25">
      <c r="ACF8077" s="60"/>
      <c r="ACG8077" s="60"/>
      <c r="ACH8077" s="60"/>
      <c r="ACI8077" s="60"/>
      <c r="ACJ8077" s="60"/>
      <c r="ACK8077" s="60"/>
      <c r="ACL8077" s="60"/>
      <c r="ACM8077" s="60"/>
      <c r="ACN8077" s="60"/>
      <c r="ACO8077" s="60"/>
      <c r="ACP8077" s="60"/>
      <c r="ACQ8077" s="60"/>
      <c r="ACR8077" s="60"/>
      <c r="ACS8077" s="60"/>
      <c r="ACT8077" s="60"/>
      <c r="ACU8077" s="60"/>
      <c r="ACV8077" s="60"/>
      <c r="ACW8077" s="60"/>
      <c r="ACX8077" s="60"/>
      <c r="ACY8077" s="60">
        <v>0.975572677962109</v>
      </c>
      <c r="ACZ8077" s="60"/>
      <c r="ADA8077" s="60"/>
      <c r="ADB8077" s="60"/>
      <c r="ADC8077" s="60"/>
      <c r="ADD8077" s="60"/>
      <c r="ADE8077" s="60"/>
    </row>
    <row r="8078" spans="760:785" x14ac:dyDescent="0.25">
      <c r="ACF8078" s="60"/>
      <c r="ACG8078" s="60"/>
      <c r="ACH8078" s="60"/>
      <c r="ACI8078" s="60"/>
      <c r="ACJ8078" s="60"/>
      <c r="ACK8078" s="60"/>
      <c r="ACL8078" s="60"/>
      <c r="ACM8078" s="60"/>
      <c r="ACN8078" s="60"/>
      <c r="ACO8078" s="60"/>
      <c r="ACP8078" s="60"/>
      <c r="ACQ8078" s="60"/>
      <c r="ACR8078" s="60"/>
      <c r="ACS8078" s="60"/>
      <c r="ACT8078" s="60"/>
      <c r="ACU8078" s="60"/>
      <c r="ACV8078" s="60"/>
      <c r="ACW8078" s="60"/>
      <c r="ACX8078" s="60"/>
      <c r="ACY8078" s="60">
        <v>0.97556128502151895</v>
      </c>
      <c r="ACZ8078" s="60"/>
      <c r="ADA8078" s="60"/>
      <c r="ADB8078" s="60"/>
      <c r="ADC8078" s="60"/>
      <c r="ADD8078" s="60"/>
      <c r="ADE8078" s="60"/>
    </row>
    <row r="8079" spans="760:785" x14ac:dyDescent="0.25">
      <c r="ACF8079" s="60"/>
      <c r="ACG8079" s="60"/>
      <c r="ACH8079" s="60"/>
      <c r="ACI8079" s="60"/>
      <c r="ACJ8079" s="60"/>
      <c r="ACK8079" s="60"/>
      <c r="ACL8079" s="60"/>
      <c r="ACM8079" s="60"/>
      <c r="ACN8079" s="60"/>
      <c r="ACO8079" s="60"/>
      <c r="ACP8079" s="60"/>
      <c r="ACQ8079" s="60"/>
      <c r="ACR8079" s="60"/>
      <c r="ACS8079" s="60"/>
      <c r="ACT8079" s="60"/>
      <c r="ACU8079" s="60"/>
      <c r="ACV8079" s="60"/>
      <c r="ACW8079" s="60"/>
      <c r="ACX8079" s="60"/>
      <c r="ACY8079" s="60">
        <v>0.97555762063926499</v>
      </c>
      <c r="ACZ8079" s="60"/>
      <c r="ADA8079" s="60"/>
      <c r="ADB8079" s="60"/>
      <c r="ADC8079" s="60"/>
      <c r="ADD8079" s="60"/>
      <c r="ADE8079" s="60"/>
    </row>
    <row r="8080" spans="760:785" x14ac:dyDescent="0.25">
      <c r="ACF8080" s="60"/>
      <c r="ACG8080" s="60"/>
      <c r="ACH8080" s="60"/>
      <c r="ACI8080" s="60"/>
      <c r="ACJ8080" s="60"/>
      <c r="ACK8080" s="60"/>
      <c r="ACL8080" s="60"/>
      <c r="ACM8080" s="60"/>
      <c r="ACN8080" s="60"/>
      <c r="ACO8080" s="60"/>
      <c r="ACP8080" s="60"/>
      <c r="ACQ8080" s="60"/>
      <c r="ACR8080" s="60"/>
      <c r="ACS8080" s="60"/>
      <c r="ACT8080" s="60"/>
      <c r="ACU8080" s="60"/>
      <c r="ACV8080" s="60"/>
      <c r="ACW8080" s="60"/>
      <c r="ACX8080" s="60"/>
      <c r="ACY8080" s="60">
        <v>0.97555703504330704</v>
      </c>
      <c r="ACZ8080" s="60"/>
      <c r="ADA8080" s="60"/>
      <c r="ADB8080" s="60"/>
      <c r="ADC8080" s="60"/>
      <c r="ADD8080" s="60"/>
      <c r="ADE8080" s="60"/>
    </row>
    <row r="8081" spans="760:785" x14ac:dyDescent="0.25">
      <c r="ACF8081" s="60"/>
      <c r="ACG8081" s="60"/>
      <c r="ACH8081" s="60"/>
      <c r="ACI8081" s="60"/>
      <c r="ACJ8081" s="60"/>
      <c r="ACK8081" s="60"/>
      <c r="ACL8081" s="60"/>
      <c r="ACM8081" s="60"/>
      <c r="ACN8081" s="60"/>
      <c r="ACO8081" s="60"/>
      <c r="ACP8081" s="60"/>
      <c r="ACQ8081" s="60"/>
      <c r="ACR8081" s="60"/>
      <c r="ACS8081" s="60"/>
      <c r="ACT8081" s="60"/>
      <c r="ACU8081" s="60"/>
      <c r="ACV8081" s="60"/>
      <c r="ACW8081" s="60"/>
      <c r="ACX8081" s="60"/>
      <c r="ACY8081" s="60">
        <v>0.97555573071525004</v>
      </c>
      <c r="ACZ8081" s="60"/>
      <c r="ADA8081" s="60"/>
      <c r="ADB8081" s="60"/>
      <c r="ADC8081" s="60"/>
      <c r="ADD8081" s="60"/>
      <c r="ADE8081" s="60"/>
    </row>
    <row r="8082" spans="760:785" x14ac:dyDescent="0.25">
      <c r="ACF8082" s="60"/>
      <c r="ACG8082" s="60"/>
      <c r="ACH8082" s="60"/>
      <c r="ACI8082" s="60"/>
      <c r="ACJ8082" s="60"/>
      <c r="ACK8082" s="60"/>
      <c r="ACL8082" s="60"/>
      <c r="ACM8082" s="60"/>
      <c r="ACN8082" s="60"/>
      <c r="ACO8082" s="60"/>
      <c r="ACP8082" s="60"/>
      <c r="ACQ8082" s="60"/>
      <c r="ACR8082" s="60"/>
      <c r="ACS8082" s="60"/>
      <c r="ACT8082" s="60"/>
      <c r="ACU8082" s="60"/>
      <c r="ACV8082" s="60"/>
      <c r="ACW8082" s="60"/>
      <c r="ACX8082" s="60"/>
      <c r="ACY8082" s="60">
        <v>0.975554038342753</v>
      </c>
      <c r="ACZ8082" s="60"/>
      <c r="ADA8082" s="60"/>
      <c r="ADB8082" s="60"/>
      <c r="ADC8082" s="60"/>
      <c r="ADD8082" s="60"/>
      <c r="ADE8082" s="60"/>
    </row>
    <row r="8083" spans="760:785" x14ac:dyDescent="0.25">
      <c r="ACF8083" s="60"/>
      <c r="ACG8083" s="60"/>
      <c r="ACH8083" s="60"/>
      <c r="ACI8083" s="60"/>
      <c r="ACJ8083" s="60"/>
      <c r="ACK8083" s="60"/>
      <c r="ACL8083" s="60"/>
      <c r="ACM8083" s="60"/>
      <c r="ACN8083" s="60"/>
      <c r="ACO8083" s="60"/>
      <c r="ACP8083" s="60"/>
      <c r="ACQ8083" s="60"/>
      <c r="ACR8083" s="60"/>
      <c r="ACS8083" s="60"/>
      <c r="ACT8083" s="60"/>
      <c r="ACU8083" s="60"/>
      <c r="ACV8083" s="60"/>
      <c r="ACW8083" s="60"/>
      <c r="ACX8083" s="60"/>
      <c r="ACY8083" s="60">
        <v>0.97554448747106803</v>
      </c>
      <c r="ACZ8083" s="60"/>
      <c r="ADA8083" s="60"/>
      <c r="ADB8083" s="60"/>
      <c r="ADC8083" s="60"/>
      <c r="ADD8083" s="60"/>
      <c r="ADE8083" s="60"/>
    </row>
    <row r="8084" spans="760:785" x14ac:dyDescent="0.25">
      <c r="ACF8084" s="60"/>
      <c r="ACG8084" s="60"/>
      <c r="ACH8084" s="60"/>
      <c r="ACI8084" s="60"/>
      <c r="ACJ8084" s="60"/>
      <c r="ACK8084" s="60"/>
      <c r="ACL8084" s="60"/>
      <c r="ACM8084" s="60"/>
      <c r="ACN8084" s="60"/>
      <c r="ACO8084" s="60"/>
      <c r="ACP8084" s="60"/>
      <c r="ACQ8084" s="60"/>
      <c r="ACR8084" s="60"/>
      <c r="ACS8084" s="60"/>
      <c r="ACT8084" s="60"/>
      <c r="ACU8084" s="60"/>
      <c r="ACV8084" s="60"/>
      <c r="ACW8084" s="60"/>
      <c r="ACX8084" s="60"/>
      <c r="ACY8084" s="60">
        <v>0.97553512735457404</v>
      </c>
      <c r="ACZ8084" s="60"/>
      <c r="ADA8084" s="60"/>
      <c r="ADB8084" s="60"/>
      <c r="ADC8084" s="60"/>
      <c r="ADD8084" s="60"/>
      <c r="ADE8084" s="60"/>
    </row>
    <row r="8085" spans="760:785" x14ac:dyDescent="0.25">
      <c r="ACF8085" s="60"/>
      <c r="ACG8085" s="60"/>
      <c r="ACH8085" s="60"/>
      <c r="ACI8085" s="60"/>
      <c r="ACJ8085" s="60"/>
      <c r="ACK8085" s="60"/>
      <c r="ACL8085" s="60"/>
      <c r="ACM8085" s="60"/>
      <c r="ACN8085" s="60"/>
      <c r="ACO8085" s="60"/>
      <c r="ACP8085" s="60"/>
      <c r="ACQ8085" s="60"/>
      <c r="ACR8085" s="60"/>
      <c r="ACS8085" s="60"/>
      <c r="ACT8085" s="60"/>
      <c r="ACU8085" s="60"/>
      <c r="ACV8085" s="60"/>
      <c r="ACW8085" s="60"/>
      <c r="ACX8085" s="60"/>
      <c r="ACY8085" s="60">
        <v>0.97553300669141996</v>
      </c>
      <c r="ACZ8085" s="60"/>
      <c r="ADA8085" s="60"/>
      <c r="ADB8085" s="60"/>
      <c r="ADC8085" s="60"/>
      <c r="ADD8085" s="60"/>
      <c r="ADE8085" s="60"/>
    </row>
    <row r="8086" spans="760:785" x14ac:dyDescent="0.25">
      <c r="ACF8086" s="60"/>
      <c r="ACG8086" s="60"/>
      <c r="ACH8086" s="60"/>
      <c r="ACI8086" s="60"/>
      <c r="ACJ8086" s="60"/>
      <c r="ACK8086" s="60"/>
      <c r="ACL8086" s="60"/>
      <c r="ACM8086" s="60"/>
      <c r="ACN8086" s="60"/>
      <c r="ACO8086" s="60"/>
      <c r="ACP8086" s="60"/>
      <c r="ACQ8086" s="60"/>
      <c r="ACR8086" s="60"/>
      <c r="ACS8086" s="60"/>
      <c r="ACT8086" s="60"/>
      <c r="ACU8086" s="60"/>
      <c r="ACV8086" s="60"/>
      <c r="ACW8086" s="60"/>
      <c r="ACX8086" s="60"/>
      <c r="ACY8086" s="60">
        <v>0.97552827074643</v>
      </c>
      <c r="ACZ8086" s="60"/>
      <c r="ADA8086" s="60"/>
      <c r="ADB8086" s="60"/>
      <c r="ADC8086" s="60"/>
      <c r="ADD8086" s="60"/>
      <c r="ADE8086" s="60"/>
    </row>
    <row r="8087" spans="760:785" x14ac:dyDescent="0.25">
      <c r="ACF8087" s="60"/>
      <c r="ACG8087" s="60"/>
      <c r="ACH8087" s="60"/>
      <c r="ACI8087" s="60"/>
      <c r="ACJ8087" s="60"/>
      <c r="ACK8087" s="60"/>
      <c r="ACL8087" s="60"/>
      <c r="ACM8087" s="60"/>
      <c r="ACN8087" s="60"/>
      <c r="ACO8087" s="60"/>
      <c r="ACP8087" s="60"/>
      <c r="ACQ8087" s="60"/>
      <c r="ACR8087" s="60"/>
      <c r="ACS8087" s="60"/>
      <c r="ACT8087" s="60"/>
      <c r="ACU8087" s="60"/>
      <c r="ACV8087" s="60"/>
      <c r="ACW8087" s="60"/>
      <c r="ACX8087" s="60"/>
      <c r="ACY8087" s="60">
        <v>0.97550651770464802</v>
      </c>
      <c r="ACZ8087" s="60"/>
      <c r="ADA8087" s="60"/>
      <c r="ADB8087" s="60"/>
      <c r="ADC8087" s="60"/>
      <c r="ADD8087" s="60"/>
      <c r="ADE8087" s="60"/>
    </row>
    <row r="8088" spans="760:785" x14ac:dyDescent="0.25">
      <c r="ACF8088" s="60"/>
      <c r="ACG8088" s="60"/>
      <c r="ACH8088" s="60"/>
      <c r="ACI8088" s="60"/>
      <c r="ACJ8088" s="60"/>
      <c r="ACK8088" s="60"/>
      <c r="ACL8088" s="60"/>
      <c r="ACM8088" s="60"/>
      <c r="ACN8088" s="60"/>
      <c r="ACO8088" s="60"/>
      <c r="ACP8088" s="60"/>
      <c r="ACQ8088" s="60"/>
      <c r="ACR8088" s="60"/>
      <c r="ACS8088" s="60"/>
      <c r="ACT8088" s="60"/>
      <c r="ACU8088" s="60"/>
      <c r="ACV8088" s="60"/>
      <c r="ACW8088" s="60"/>
      <c r="ACX8088" s="60"/>
      <c r="ACY8088" s="60">
        <v>0.97550424150924098</v>
      </c>
      <c r="ACZ8088" s="60"/>
      <c r="ADA8088" s="60"/>
      <c r="ADB8088" s="60"/>
      <c r="ADC8088" s="60"/>
      <c r="ADD8088" s="60"/>
      <c r="ADE8088" s="60"/>
    </row>
    <row r="8089" spans="760:785" x14ac:dyDescent="0.25">
      <c r="ACF8089" s="60"/>
      <c r="ACG8089" s="60"/>
      <c r="ACH8089" s="60"/>
      <c r="ACI8089" s="60"/>
      <c r="ACJ8089" s="60"/>
      <c r="ACK8089" s="60"/>
      <c r="ACL8089" s="60"/>
      <c r="ACM8089" s="60"/>
      <c r="ACN8089" s="60"/>
      <c r="ACO8089" s="60"/>
      <c r="ACP8089" s="60"/>
      <c r="ACQ8089" s="60"/>
      <c r="ACR8089" s="60"/>
      <c r="ACS8089" s="60"/>
      <c r="ACT8089" s="60"/>
      <c r="ACU8089" s="60"/>
      <c r="ACV8089" s="60"/>
      <c r="ACW8089" s="60"/>
      <c r="ACX8089" s="60"/>
      <c r="ACY8089" s="60">
        <v>0.97550323744001</v>
      </c>
      <c r="ACZ8089" s="60"/>
      <c r="ADA8089" s="60"/>
      <c r="ADB8089" s="60"/>
      <c r="ADC8089" s="60"/>
      <c r="ADD8089" s="60"/>
      <c r="ADE8089" s="60"/>
    </row>
    <row r="8090" spans="760:785" x14ac:dyDescent="0.25">
      <c r="ACF8090" s="60"/>
      <c r="ACG8090" s="60"/>
      <c r="ACH8090" s="60"/>
      <c r="ACI8090" s="60"/>
      <c r="ACJ8090" s="60"/>
      <c r="ACK8090" s="60"/>
      <c r="ACL8090" s="60"/>
      <c r="ACM8090" s="60"/>
      <c r="ACN8090" s="60"/>
      <c r="ACO8090" s="60"/>
      <c r="ACP8090" s="60"/>
      <c r="ACQ8090" s="60"/>
      <c r="ACR8090" s="60"/>
      <c r="ACS8090" s="60"/>
      <c r="ACT8090" s="60"/>
      <c r="ACU8090" s="60"/>
      <c r="ACV8090" s="60"/>
      <c r="ACW8090" s="60"/>
      <c r="ACX8090" s="60"/>
      <c r="ACY8090" s="60">
        <v>0.97550266620628601</v>
      </c>
      <c r="ACZ8090" s="60"/>
      <c r="ADA8090" s="60"/>
      <c r="ADB8090" s="60"/>
      <c r="ADC8090" s="60"/>
      <c r="ADD8090" s="60"/>
      <c r="ADE8090" s="60"/>
    </row>
    <row r="8091" spans="760:785" x14ac:dyDescent="0.25">
      <c r="ACF8091" s="60"/>
      <c r="ACG8091" s="60"/>
      <c r="ACH8091" s="60"/>
      <c r="ACI8091" s="60"/>
      <c r="ACJ8091" s="60"/>
      <c r="ACK8091" s="60"/>
      <c r="ACL8091" s="60"/>
      <c r="ACM8091" s="60"/>
      <c r="ACN8091" s="60"/>
      <c r="ACO8091" s="60"/>
      <c r="ACP8091" s="60"/>
      <c r="ACQ8091" s="60"/>
      <c r="ACR8091" s="60"/>
      <c r="ACS8091" s="60"/>
      <c r="ACT8091" s="60"/>
      <c r="ACU8091" s="60"/>
      <c r="ACV8091" s="60"/>
      <c r="ACW8091" s="60"/>
      <c r="ACX8091" s="60"/>
      <c r="ACY8091" s="60">
        <v>0.97549799040805696</v>
      </c>
      <c r="ACZ8091" s="60"/>
      <c r="ADA8091" s="60"/>
      <c r="ADB8091" s="60"/>
      <c r="ADC8091" s="60"/>
      <c r="ADD8091" s="60"/>
      <c r="ADE8091" s="60"/>
    </row>
    <row r="8092" spans="760:785" x14ac:dyDescent="0.25">
      <c r="ACF8092" s="60"/>
      <c r="ACG8092" s="60"/>
      <c r="ACH8092" s="60"/>
      <c r="ACI8092" s="60"/>
      <c r="ACJ8092" s="60"/>
      <c r="ACK8092" s="60"/>
      <c r="ACL8092" s="60"/>
      <c r="ACM8092" s="60"/>
      <c r="ACN8092" s="60"/>
      <c r="ACO8092" s="60"/>
      <c r="ACP8092" s="60"/>
      <c r="ACQ8092" s="60"/>
      <c r="ACR8092" s="60"/>
      <c r="ACS8092" s="60"/>
      <c r="ACT8092" s="60"/>
      <c r="ACU8092" s="60"/>
      <c r="ACV8092" s="60"/>
      <c r="ACW8092" s="60"/>
      <c r="ACX8092" s="60"/>
      <c r="ACY8092" s="60">
        <v>0.97549623112892003</v>
      </c>
      <c r="ACZ8092" s="60"/>
      <c r="ADA8092" s="60"/>
      <c r="ADB8092" s="60"/>
      <c r="ADC8092" s="60"/>
      <c r="ADD8092" s="60"/>
      <c r="ADE8092" s="60"/>
    </row>
    <row r="8093" spans="760:785" x14ac:dyDescent="0.25">
      <c r="ACF8093" s="60"/>
      <c r="ACG8093" s="60"/>
      <c r="ACH8093" s="60"/>
      <c r="ACI8093" s="60"/>
      <c r="ACJ8093" s="60"/>
      <c r="ACK8093" s="60"/>
      <c r="ACL8093" s="60"/>
      <c r="ACM8093" s="60"/>
      <c r="ACN8093" s="60"/>
      <c r="ACO8093" s="60"/>
      <c r="ACP8093" s="60"/>
      <c r="ACQ8093" s="60"/>
      <c r="ACR8093" s="60"/>
      <c r="ACS8093" s="60"/>
      <c r="ACT8093" s="60"/>
      <c r="ACU8093" s="60"/>
      <c r="ACV8093" s="60"/>
      <c r="ACW8093" s="60"/>
      <c r="ACX8093" s="60"/>
      <c r="ACY8093" s="60">
        <v>0.975495480323327</v>
      </c>
      <c r="ACZ8093" s="60"/>
      <c r="ADA8093" s="60"/>
      <c r="ADB8093" s="60"/>
      <c r="ADC8093" s="60"/>
      <c r="ADD8093" s="60"/>
      <c r="ADE8093" s="60"/>
    </row>
    <row r="8094" spans="760:785" x14ac:dyDescent="0.25">
      <c r="ACF8094" s="60"/>
      <c r="ACG8094" s="60"/>
      <c r="ACH8094" s="60"/>
      <c r="ACI8094" s="60"/>
      <c r="ACJ8094" s="60"/>
      <c r="ACK8094" s="60"/>
      <c r="ACL8094" s="60"/>
      <c r="ACM8094" s="60"/>
      <c r="ACN8094" s="60"/>
      <c r="ACO8094" s="60"/>
      <c r="ACP8094" s="60"/>
      <c r="ACQ8094" s="60"/>
      <c r="ACR8094" s="60"/>
      <c r="ACS8094" s="60"/>
      <c r="ACT8094" s="60"/>
      <c r="ACU8094" s="60"/>
      <c r="ACV8094" s="60"/>
      <c r="ACW8094" s="60"/>
      <c r="ACX8094" s="60"/>
      <c r="ACY8094" s="60">
        <v>0.97549338373386696</v>
      </c>
      <c r="ACZ8094" s="60"/>
      <c r="ADA8094" s="60"/>
      <c r="ADB8094" s="60"/>
      <c r="ADC8094" s="60"/>
      <c r="ADD8094" s="60"/>
      <c r="ADE8094" s="60"/>
    </row>
    <row r="8095" spans="760:785" x14ac:dyDescent="0.25">
      <c r="ACF8095" s="60"/>
      <c r="ACG8095" s="60"/>
      <c r="ACH8095" s="60"/>
      <c r="ACI8095" s="60"/>
      <c r="ACJ8095" s="60"/>
      <c r="ACK8095" s="60"/>
      <c r="ACL8095" s="60"/>
      <c r="ACM8095" s="60"/>
      <c r="ACN8095" s="60"/>
      <c r="ACO8095" s="60"/>
      <c r="ACP8095" s="60"/>
      <c r="ACQ8095" s="60"/>
      <c r="ACR8095" s="60"/>
      <c r="ACS8095" s="60"/>
      <c r="ACT8095" s="60"/>
      <c r="ACU8095" s="60"/>
      <c r="ACV8095" s="60"/>
      <c r="ACW8095" s="60"/>
      <c r="ACX8095" s="60"/>
      <c r="ACY8095" s="60">
        <v>0.97548861864805103</v>
      </c>
      <c r="ACZ8095" s="60"/>
      <c r="ADA8095" s="60"/>
      <c r="ADB8095" s="60"/>
      <c r="ADC8095" s="60"/>
      <c r="ADD8095" s="60"/>
      <c r="ADE8095" s="60"/>
    </row>
    <row r="8096" spans="760:785" x14ac:dyDescent="0.25">
      <c r="ACF8096" s="60"/>
      <c r="ACG8096" s="60"/>
      <c r="ACH8096" s="60"/>
      <c r="ACI8096" s="60"/>
      <c r="ACJ8096" s="60"/>
      <c r="ACK8096" s="60"/>
      <c r="ACL8096" s="60"/>
      <c r="ACM8096" s="60"/>
      <c r="ACN8096" s="60"/>
      <c r="ACO8096" s="60"/>
      <c r="ACP8096" s="60"/>
      <c r="ACQ8096" s="60"/>
      <c r="ACR8096" s="60"/>
      <c r="ACS8096" s="60"/>
      <c r="ACT8096" s="60"/>
      <c r="ACU8096" s="60"/>
      <c r="ACV8096" s="60"/>
      <c r="ACW8096" s="60"/>
      <c r="ACX8096" s="60"/>
      <c r="ACY8096" s="60">
        <v>0.97548629299827105</v>
      </c>
      <c r="ACZ8096" s="60"/>
      <c r="ADA8096" s="60"/>
      <c r="ADB8096" s="60"/>
      <c r="ADC8096" s="60"/>
      <c r="ADD8096" s="60"/>
      <c r="ADE8096" s="60"/>
    </row>
    <row r="8097" spans="760:785" x14ac:dyDescent="0.25">
      <c r="ACF8097" s="60"/>
      <c r="ACG8097" s="60"/>
      <c r="ACH8097" s="60"/>
      <c r="ACI8097" s="60"/>
      <c r="ACJ8097" s="60"/>
      <c r="ACK8097" s="60"/>
      <c r="ACL8097" s="60"/>
      <c r="ACM8097" s="60"/>
      <c r="ACN8097" s="60"/>
      <c r="ACO8097" s="60"/>
      <c r="ACP8097" s="60"/>
      <c r="ACQ8097" s="60"/>
      <c r="ACR8097" s="60"/>
      <c r="ACS8097" s="60"/>
      <c r="ACT8097" s="60"/>
      <c r="ACU8097" s="60"/>
      <c r="ACV8097" s="60"/>
      <c r="ACW8097" s="60"/>
      <c r="ACX8097" s="60"/>
      <c r="ACY8097" s="60">
        <v>0.97548355221904903</v>
      </c>
      <c r="ACZ8097" s="60"/>
      <c r="ADA8097" s="60"/>
      <c r="ADB8097" s="60"/>
      <c r="ADC8097" s="60"/>
      <c r="ADD8097" s="60"/>
      <c r="ADE8097" s="60"/>
    </row>
    <row r="8098" spans="760:785" x14ac:dyDescent="0.25">
      <c r="ACF8098" s="60"/>
      <c r="ACG8098" s="60"/>
      <c r="ACH8098" s="60"/>
      <c r="ACI8098" s="60"/>
      <c r="ACJ8098" s="60"/>
      <c r="ACK8098" s="60"/>
      <c r="ACL8098" s="60"/>
      <c r="ACM8098" s="60"/>
      <c r="ACN8098" s="60"/>
      <c r="ACO8098" s="60"/>
      <c r="ACP8098" s="60"/>
      <c r="ACQ8098" s="60"/>
      <c r="ACR8098" s="60"/>
      <c r="ACS8098" s="60"/>
      <c r="ACT8098" s="60"/>
      <c r="ACU8098" s="60"/>
      <c r="ACV8098" s="60"/>
      <c r="ACW8098" s="60"/>
      <c r="ACX8098" s="60"/>
      <c r="ACY8098" s="60">
        <v>0.97547737190572104</v>
      </c>
      <c r="ACZ8098" s="60"/>
      <c r="ADA8098" s="60"/>
      <c r="ADB8098" s="60"/>
      <c r="ADC8098" s="60"/>
      <c r="ADD8098" s="60"/>
      <c r="ADE8098" s="60"/>
    </row>
    <row r="8099" spans="760:785" x14ac:dyDescent="0.25">
      <c r="ACF8099" s="60"/>
      <c r="ACG8099" s="60"/>
      <c r="ACH8099" s="60"/>
      <c r="ACI8099" s="60"/>
      <c r="ACJ8099" s="60"/>
      <c r="ACK8099" s="60"/>
      <c r="ACL8099" s="60"/>
      <c r="ACM8099" s="60"/>
      <c r="ACN8099" s="60"/>
      <c r="ACO8099" s="60"/>
      <c r="ACP8099" s="60"/>
      <c r="ACQ8099" s="60"/>
      <c r="ACR8099" s="60"/>
      <c r="ACS8099" s="60"/>
      <c r="ACT8099" s="60"/>
      <c r="ACU8099" s="60"/>
      <c r="ACV8099" s="60"/>
      <c r="ACW8099" s="60"/>
      <c r="ACX8099" s="60"/>
      <c r="ACY8099" s="60">
        <v>0.97547587901518595</v>
      </c>
      <c r="ACZ8099" s="60"/>
      <c r="ADA8099" s="60"/>
      <c r="ADB8099" s="60"/>
      <c r="ADC8099" s="60"/>
      <c r="ADD8099" s="60"/>
      <c r="ADE8099" s="60"/>
    </row>
    <row r="8100" spans="760:785" x14ac:dyDescent="0.25">
      <c r="ACF8100" s="60"/>
      <c r="ACG8100" s="60"/>
      <c r="ACH8100" s="60"/>
      <c r="ACI8100" s="60"/>
      <c r="ACJ8100" s="60"/>
      <c r="ACK8100" s="60"/>
      <c r="ACL8100" s="60"/>
      <c r="ACM8100" s="60"/>
      <c r="ACN8100" s="60"/>
      <c r="ACO8100" s="60"/>
      <c r="ACP8100" s="60"/>
      <c r="ACQ8100" s="60"/>
      <c r="ACR8100" s="60"/>
      <c r="ACS8100" s="60"/>
      <c r="ACT8100" s="60"/>
      <c r="ACU8100" s="60"/>
      <c r="ACV8100" s="60"/>
      <c r="ACW8100" s="60"/>
      <c r="ACX8100" s="60"/>
      <c r="ACY8100" s="60">
        <v>0.975473804788617</v>
      </c>
      <c r="ACZ8100" s="60"/>
      <c r="ADA8100" s="60"/>
      <c r="ADB8100" s="60"/>
      <c r="ADC8100" s="60"/>
      <c r="ADD8100" s="60"/>
      <c r="ADE8100" s="60"/>
    </row>
    <row r="8101" spans="760:785" x14ac:dyDescent="0.25">
      <c r="ACF8101" s="60"/>
      <c r="ACG8101" s="60"/>
      <c r="ACH8101" s="60"/>
      <c r="ACI8101" s="60"/>
      <c r="ACJ8101" s="60"/>
      <c r="ACK8101" s="60"/>
      <c r="ACL8101" s="60"/>
      <c r="ACM8101" s="60"/>
      <c r="ACN8101" s="60"/>
      <c r="ACO8101" s="60"/>
      <c r="ACP8101" s="60"/>
      <c r="ACQ8101" s="60"/>
      <c r="ACR8101" s="60"/>
      <c r="ACS8101" s="60"/>
      <c r="ACT8101" s="60"/>
      <c r="ACU8101" s="60"/>
      <c r="ACV8101" s="60"/>
      <c r="ACW8101" s="60"/>
      <c r="ACX8101" s="60"/>
      <c r="ACY8101" s="60">
        <v>0.97547214307006203</v>
      </c>
      <c r="ACZ8101" s="60"/>
      <c r="ADA8101" s="60"/>
      <c r="ADB8101" s="60"/>
      <c r="ADC8101" s="60"/>
      <c r="ADD8101" s="60"/>
      <c r="ADE8101" s="60"/>
    </row>
    <row r="8102" spans="760:785" x14ac:dyDescent="0.25">
      <c r="ACF8102" s="60"/>
      <c r="ACG8102" s="60"/>
      <c r="ACH8102" s="60"/>
      <c r="ACI8102" s="60"/>
      <c r="ACJ8102" s="60"/>
      <c r="ACK8102" s="60"/>
      <c r="ACL8102" s="60"/>
      <c r="ACM8102" s="60"/>
      <c r="ACN8102" s="60"/>
      <c r="ACO8102" s="60"/>
      <c r="ACP8102" s="60"/>
      <c r="ACQ8102" s="60"/>
      <c r="ACR8102" s="60"/>
      <c r="ACS8102" s="60"/>
      <c r="ACT8102" s="60"/>
      <c r="ACU8102" s="60"/>
      <c r="ACV8102" s="60"/>
      <c r="ACW8102" s="60"/>
      <c r="ACX8102" s="60"/>
      <c r="ACY8102" s="60">
        <v>0.97546613756478995</v>
      </c>
      <c r="ACZ8102" s="60"/>
      <c r="ADA8102" s="60"/>
      <c r="ADB8102" s="60"/>
      <c r="ADC8102" s="60"/>
      <c r="ADD8102" s="60"/>
      <c r="ADE8102" s="60"/>
    </row>
    <row r="8103" spans="760:785" x14ac:dyDescent="0.25">
      <c r="ACF8103" s="60"/>
      <c r="ACG8103" s="60"/>
      <c r="ACH8103" s="60"/>
      <c r="ACI8103" s="60"/>
      <c r="ACJ8103" s="60"/>
      <c r="ACK8103" s="60"/>
      <c r="ACL8103" s="60"/>
      <c r="ACM8103" s="60"/>
      <c r="ACN8103" s="60"/>
      <c r="ACO8103" s="60"/>
      <c r="ACP8103" s="60"/>
      <c r="ACQ8103" s="60"/>
      <c r="ACR8103" s="60"/>
      <c r="ACS8103" s="60"/>
      <c r="ACT8103" s="60"/>
      <c r="ACU8103" s="60"/>
      <c r="ACV8103" s="60"/>
      <c r="ACW8103" s="60"/>
      <c r="ACX8103" s="60"/>
      <c r="ACY8103" s="60">
        <v>0.97545914016454305</v>
      </c>
      <c r="ACZ8103" s="60"/>
      <c r="ADA8103" s="60"/>
      <c r="ADB8103" s="60"/>
      <c r="ADC8103" s="60"/>
      <c r="ADD8103" s="60"/>
      <c r="ADE8103" s="60"/>
    </row>
    <row r="8104" spans="760:785" x14ac:dyDescent="0.25">
      <c r="ACF8104" s="60"/>
      <c r="ACG8104" s="60"/>
      <c r="ACH8104" s="60"/>
      <c r="ACI8104" s="60"/>
      <c r="ACJ8104" s="60"/>
      <c r="ACK8104" s="60"/>
      <c r="ACL8104" s="60"/>
      <c r="ACM8104" s="60"/>
      <c r="ACN8104" s="60"/>
      <c r="ACO8104" s="60"/>
      <c r="ACP8104" s="60"/>
      <c r="ACQ8104" s="60"/>
      <c r="ACR8104" s="60"/>
      <c r="ACS8104" s="60"/>
      <c r="ACT8104" s="60"/>
      <c r="ACU8104" s="60"/>
      <c r="ACV8104" s="60"/>
      <c r="ACW8104" s="60"/>
      <c r="ACX8104" s="60"/>
      <c r="ACY8104" s="60">
        <v>0.97545891096521598</v>
      </c>
      <c r="ACZ8104" s="60"/>
      <c r="ADA8104" s="60"/>
      <c r="ADB8104" s="60"/>
      <c r="ADC8104" s="60"/>
      <c r="ADD8104" s="60"/>
      <c r="ADE8104" s="60"/>
    </row>
    <row r="8105" spans="760:785" x14ac:dyDescent="0.25">
      <c r="ACF8105" s="60"/>
      <c r="ACG8105" s="60"/>
      <c r="ACH8105" s="60"/>
      <c r="ACI8105" s="60"/>
      <c r="ACJ8105" s="60"/>
      <c r="ACK8105" s="60"/>
      <c r="ACL8105" s="60"/>
      <c r="ACM8105" s="60"/>
      <c r="ACN8105" s="60"/>
      <c r="ACO8105" s="60"/>
      <c r="ACP8105" s="60"/>
      <c r="ACQ8105" s="60"/>
      <c r="ACR8105" s="60"/>
      <c r="ACS8105" s="60"/>
      <c r="ACT8105" s="60"/>
      <c r="ACU8105" s="60"/>
      <c r="ACV8105" s="60"/>
      <c r="ACW8105" s="60"/>
      <c r="ACX8105" s="60"/>
      <c r="ACY8105" s="60">
        <v>0.97545346912655795</v>
      </c>
      <c r="ACZ8105" s="60"/>
      <c r="ADA8105" s="60"/>
      <c r="ADB8105" s="60"/>
      <c r="ADC8105" s="60"/>
      <c r="ADD8105" s="60"/>
      <c r="ADE8105" s="60"/>
    </row>
    <row r="8106" spans="760:785" x14ac:dyDescent="0.25">
      <c r="ACF8106" s="60"/>
      <c r="ACG8106" s="60"/>
      <c r="ACH8106" s="60"/>
      <c r="ACI8106" s="60"/>
      <c r="ACJ8106" s="60"/>
      <c r="ACK8106" s="60"/>
      <c r="ACL8106" s="60"/>
      <c r="ACM8106" s="60"/>
      <c r="ACN8106" s="60"/>
      <c r="ACO8106" s="60"/>
      <c r="ACP8106" s="60"/>
      <c r="ACQ8106" s="60"/>
      <c r="ACR8106" s="60"/>
      <c r="ACS8106" s="60"/>
      <c r="ACT8106" s="60"/>
      <c r="ACU8106" s="60"/>
      <c r="ACV8106" s="60"/>
      <c r="ACW8106" s="60"/>
      <c r="ACX8106" s="60"/>
      <c r="ACY8106" s="60">
        <v>0.97545266037877698</v>
      </c>
      <c r="ACZ8106" s="60"/>
      <c r="ADA8106" s="60"/>
      <c r="ADB8106" s="60"/>
      <c r="ADC8106" s="60"/>
      <c r="ADD8106" s="60"/>
      <c r="ADE8106" s="60"/>
    </row>
    <row r="8107" spans="760:785" x14ac:dyDescent="0.25">
      <c r="ACF8107" s="60"/>
      <c r="ACG8107" s="60"/>
      <c r="ACH8107" s="60"/>
      <c r="ACI8107" s="60"/>
      <c r="ACJ8107" s="60"/>
      <c r="ACK8107" s="60"/>
      <c r="ACL8107" s="60"/>
      <c r="ACM8107" s="60"/>
      <c r="ACN8107" s="60"/>
      <c r="ACO8107" s="60"/>
      <c r="ACP8107" s="60"/>
      <c r="ACQ8107" s="60"/>
      <c r="ACR8107" s="60"/>
      <c r="ACS8107" s="60"/>
      <c r="ACT8107" s="60"/>
      <c r="ACU8107" s="60"/>
      <c r="ACV8107" s="60"/>
      <c r="ACW8107" s="60"/>
      <c r="ACX8107" s="60"/>
      <c r="ACY8107" s="60">
        <v>0.97544782432594401</v>
      </c>
      <c r="ACZ8107" s="60"/>
      <c r="ADA8107" s="60"/>
      <c r="ADB8107" s="60"/>
      <c r="ADC8107" s="60"/>
      <c r="ADD8107" s="60"/>
      <c r="ADE8107" s="60"/>
    </row>
    <row r="8108" spans="760:785" x14ac:dyDescent="0.25">
      <c r="ACF8108" s="60"/>
      <c r="ACG8108" s="60"/>
      <c r="ACH8108" s="60"/>
      <c r="ACI8108" s="60"/>
      <c r="ACJ8108" s="60"/>
      <c r="ACK8108" s="60"/>
      <c r="ACL8108" s="60"/>
      <c r="ACM8108" s="60"/>
      <c r="ACN8108" s="60"/>
      <c r="ACO8108" s="60"/>
      <c r="ACP8108" s="60"/>
      <c r="ACQ8108" s="60"/>
      <c r="ACR8108" s="60"/>
      <c r="ACS8108" s="60"/>
      <c r="ACT8108" s="60"/>
      <c r="ACU8108" s="60"/>
      <c r="ACV8108" s="60"/>
      <c r="ACW8108" s="60"/>
      <c r="ACX8108" s="60"/>
      <c r="ACY8108" s="60">
        <v>0.975442566381585</v>
      </c>
      <c r="ACZ8108" s="60"/>
      <c r="ADA8108" s="60"/>
      <c r="ADB8108" s="60"/>
      <c r="ADC8108" s="60"/>
      <c r="ADD8108" s="60"/>
      <c r="ADE8108" s="60"/>
    </row>
    <row r="8109" spans="760:785" x14ac:dyDescent="0.25">
      <c r="ACF8109" s="60"/>
      <c r="ACG8109" s="60"/>
      <c r="ACH8109" s="60"/>
      <c r="ACI8109" s="60"/>
      <c r="ACJ8109" s="60"/>
      <c r="ACK8109" s="60"/>
      <c r="ACL8109" s="60"/>
      <c r="ACM8109" s="60"/>
      <c r="ACN8109" s="60"/>
      <c r="ACO8109" s="60"/>
      <c r="ACP8109" s="60"/>
      <c r="ACQ8109" s="60"/>
      <c r="ACR8109" s="60"/>
      <c r="ACS8109" s="60"/>
      <c r="ACT8109" s="60"/>
      <c r="ACU8109" s="60"/>
      <c r="ACV8109" s="60"/>
      <c r="ACW8109" s="60"/>
      <c r="ACX8109" s="60"/>
      <c r="ACY8109" s="60">
        <v>0.97543860081863598</v>
      </c>
      <c r="ACZ8109" s="60"/>
      <c r="ADA8109" s="60"/>
      <c r="ADB8109" s="60"/>
      <c r="ADC8109" s="60"/>
      <c r="ADD8109" s="60"/>
      <c r="ADE8109" s="60"/>
    </row>
    <row r="8110" spans="760:785" x14ac:dyDescent="0.25">
      <c r="ACF8110" s="60"/>
      <c r="ACG8110" s="60"/>
      <c r="ACH8110" s="60"/>
      <c r="ACI8110" s="60"/>
      <c r="ACJ8110" s="60"/>
      <c r="ACK8110" s="60"/>
      <c r="ACL8110" s="60"/>
      <c r="ACM8110" s="60"/>
      <c r="ACN8110" s="60"/>
      <c r="ACO8110" s="60"/>
      <c r="ACP8110" s="60"/>
      <c r="ACQ8110" s="60"/>
      <c r="ACR8110" s="60"/>
      <c r="ACS8110" s="60"/>
      <c r="ACT8110" s="60"/>
      <c r="ACU8110" s="60"/>
      <c r="ACV8110" s="60"/>
      <c r="ACW8110" s="60"/>
      <c r="ACX8110" s="60"/>
      <c r="ACY8110" s="60">
        <v>0.97543574966591295</v>
      </c>
      <c r="ACZ8110" s="60"/>
      <c r="ADA8110" s="60"/>
      <c r="ADB8110" s="60"/>
      <c r="ADC8110" s="60"/>
      <c r="ADD8110" s="60"/>
      <c r="ADE8110" s="60"/>
    </row>
    <row r="8111" spans="760:785" x14ac:dyDescent="0.25">
      <c r="ACF8111" s="60"/>
      <c r="ACG8111" s="60"/>
      <c r="ACH8111" s="60"/>
      <c r="ACI8111" s="60"/>
      <c r="ACJ8111" s="60"/>
      <c r="ACK8111" s="60"/>
      <c r="ACL8111" s="60"/>
      <c r="ACM8111" s="60"/>
      <c r="ACN8111" s="60"/>
      <c r="ACO8111" s="60"/>
      <c r="ACP8111" s="60"/>
      <c r="ACQ8111" s="60"/>
      <c r="ACR8111" s="60"/>
      <c r="ACS8111" s="60"/>
      <c r="ACT8111" s="60"/>
      <c r="ACU8111" s="60"/>
      <c r="ACV8111" s="60"/>
      <c r="ACW8111" s="60"/>
      <c r="ACX8111" s="60"/>
      <c r="ACY8111" s="60">
        <v>0.975434348371086</v>
      </c>
      <c r="ACZ8111" s="60"/>
      <c r="ADA8111" s="60"/>
      <c r="ADB8111" s="60"/>
      <c r="ADC8111" s="60"/>
      <c r="ADD8111" s="60"/>
      <c r="ADE8111" s="60"/>
    </row>
    <row r="8112" spans="760:785" x14ac:dyDescent="0.25">
      <c r="ACF8112" s="60"/>
      <c r="ACG8112" s="60"/>
      <c r="ACH8112" s="60"/>
      <c r="ACI8112" s="60"/>
      <c r="ACJ8112" s="60"/>
      <c r="ACK8112" s="60"/>
      <c r="ACL8112" s="60"/>
      <c r="ACM8112" s="60"/>
      <c r="ACN8112" s="60"/>
      <c r="ACO8112" s="60"/>
      <c r="ACP8112" s="60"/>
      <c r="ACQ8112" s="60"/>
      <c r="ACR8112" s="60"/>
      <c r="ACS8112" s="60"/>
      <c r="ACT8112" s="60"/>
      <c r="ACU8112" s="60"/>
      <c r="ACV8112" s="60"/>
      <c r="ACW8112" s="60"/>
      <c r="ACX8112" s="60"/>
      <c r="ACY8112" s="60">
        <v>0.97543092493916495</v>
      </c>
      <c r="ACZ8112" s="60"/>
      <c r="ADA8112" s="60"/>
      <c r="ADB8112" s="60"/>
      <c r="ADC8112" s="60"/>
      <c r="ADD8112" s="60"/>
      <c r="ADE8112" s="60"/>
    </row>
    <row r="8113" spans="760:785" x14ac:dyDescent="0.25">
      <c r="ACF8113" s="60"/>
      <c r="ACG8113" s="60"/>
      <c r="ACH8113" s="60"/>
      <c r="ACI8113" s="60"/>
      <c r="ACJ8113" s="60"/>
      <c r="ACK8113" s="60"/>
      <c r="ACL8113" s="60"/>
      <c r="ACM8113" s="60"/>
      <c r="ACN8113" s="60"/>
      <c r="ACO8113" s="60"/>
      <c r="ACP8113" s="60"/>
      <c r="ACQ8113" s="60"/>
      <c r="ACR8113" s="60"/>
      <c r="ACS8113" s="60"/>
      <c r="ACT8113" s="60"/>
      <c r="ACU8113" s="60"/>
      <c r="ACV8113" s="60"/>
      <c r="ACW8113" s="60"/>
      <c r="ACX8113" s="60"/>
      <c r="ACY8113" s="60">
        <v>0.97542976041657004</v>
      </c>
      <c r="ACZ8113" s="60"/>
      <c r="ADA8113" s="60"/>
      <c r="ADB8113" s="60"/>
      <c r="ADC8113" s="60"/>
      <c r="ADD8113" s="60"/>
      <c r="ADE8113" s="60"/>
    </row>
    <row r="8114" spans="760:785" x14ac:dyDescent="0.25">
      <c r="ACF8114" s="60"/>
      <c r="ACG8114" s="60"/>
      <c r="ACH8114" s="60"/>
      <c r="ACI8114" s="60"/>
      <c r="ACJ8114" s="60"/>
      <c r="ACK8114" s="60"/>
      <c r="ACL8114" s="60"/>
      <c r="ACM8114" s="60"/>
      <c r="ACN8114" s="60"/>
      <c r="ACO8114" s="60"/>
      <c r="ACP8114" s="60"/>
      <c r="ACQ8114" s="60"/>
      <c r="ACR8114" s="60"/>
      <c r="ACS8114" s="60"/>
      <c r="ACT8114" s="60"/>
      <c r="ACU8114" s="60"/>
      <c r="ACV8114" s="60"/>
      <c r="ACW8114" s="60"/>
      <c r="ACX8114" s="60"/>
      <c r="ACY8114" s="60">
        <v>0.97542963263072402</v>
      </c>
      <c r="ACZ8114" s="60"/>
      <c r="ADA8114" s="60"/>
      <c r="ADB8114" s="60"/>
      <c r="ADC8114" s="60"/>
      <c r="ADD8114" s="60"/>
      <c r="ADE8114" s="60"/>
    </row>
    <row r="8115" spans="760:785" x14ac:dyDescent="0.25">
      <c r="ACF8115" s="60"/>
      <c r="ACG8115" s="60"/>
      <c r="ACH8115" s="60"/>
      <c r="ACI8115" s="60"/>
      <c r="ACJ8115" s="60"/>
      <c r="ACK8115" s="60"/>
      <c r="ACL8115" s="60"/>
      <c r="ACM8115" s="60"/>
      <c r="ACN8115" s="60"/>
      <c r="ACO8115" s="60"/>
      <c r="ACP8115" s="60"/>
      <c r="ACQ8115" s="60"/>
      <c r="ACR8115" s="60"/>
      <c r="ACS8115" s="60"/>
      <c r="ACT8115" s="60"/>
      <c r="ACU8115" s="60"/>
      <c r="ACV8115" s="60"/>
      <c r="ACW8115" s="60"/>
      <c r="ACX8115" s="60"/>
      <c r="ACY8115" s="60">
        <v>0.97542912110183499</v>
      </c>
      <c r="ACZ8115" s="60"/>
      <c r="ADA8115" s="60"/>
      <c r="ADB8115" s="60"/>
      <c r="ADC8115" s="60"/>
      <c r="ADD8115" s="60"/>
      <c r="ADE8115" s="60"/>
    </row>
    <row r="8116" spans="760:785" x14ac:dyDescent="0.25">
      <c r="ACF8116" s="60"/>
      <c r="ACG8116" s="60"/>
      <c r="ACH8116" s="60"/>
      <c r="ACI8116" s="60"/>
      <c r="ACJ8116" s="60"/>
      <c r="ACK8116" s="60"/>
      <c r="ACL8116" s="60"/>
      <c r="ACM8116" s="60"/>
      <c r="ACN8116" s="60"/>
      <c r="ACO8116" s="60"/>
      <c r="ACP8116" s="60"/>
      <c r="ACQ8116" s="60"/>
      <c r="ACR8116" s="60"/>
      <c r="ACS8116" s="60"/>
      <c r="ACT8116" s="60"/>
      <c r="ACU8116" s="60"/>
      <c r="ACV8116" s="60"/>
      <c r="ACW8116" s="60"/>
      <c r="ACX8116" s="60"/>
      <c r="ACY8116" s="60">
        <v>0.97542271002993197</v>
      </c>
      <c r="ACZ8116" s="60"/>
      <c r="ADA8116" s="60"/>
      <c r="ADB8116" s="60"/>
      <c r="ADC8116" s="60"/>
      <c r="ADD8116" s="60"/>
      <c r="ADE8116" s="60"/>
    </row>
    <row r="8117" spans="760:785" x14ac:dyDescent="0.25">
      <c r="ACF8117" s="60"/>
      <c r="ACG8117" s="60"/>
      <c r="ACH8117" s="60"/>
      <c r="ACI8117" s="60"/>
      <c r="ACJ8117" s="60"/>
      <c r="ACK8117" s="60"/>
      <c r="ACL8117" s="60"/>
      <c r="ACM8117" s="60"/>
      <c r="ACN8117" s="60"/>
      <c r="ACO8117" s="60"/>
      <c r="ACP8117" s="60"/>
      <c r="ACQ8117" s="60"/>
      <c r="ACR8117" s="60"/>
      <c r="ACS8117" s="60"/>
      <c r="ACT8117" s="60"/>
      <c r="ACU8117" s="60"/>
      <c r="ACV8117" s="60"/>
      <c r="ACW8117" s="60"/>
      <c r="ACX8117" s="60"/>
      <c r="ACY8117" s="60">
        <v>0.97542220340950903</v>
      </c>
      <c r="ACZ8117" s="60"/>
      <c r="ADA8117" s="60"/>
      <c r="ADB8117" s="60"/>
      <c r="ADC8117" s="60"/>
      <c r="ADD8117" s="60"/>
      <c r="ADE8117" s="60"/>
    </row>
    <row r="8118" spans="760:785" x14ac:dyDescent="0.25">
      <c r="ACF8118" s="60"/>
      <c r="ACG8118" s="60"/>
      <c r="ACH8118" s="60"/>
      <c r="ACI8118" s="60"/>
      <c r="ACJ8118" s="60"/>
      <c r="ACK8118" s="60"/>
      <c r="ACL8118" s="60"/>
      <c r="ACM8118" s="60"/>
      <c r="ACN8118" s="60"/>
      <c r="ACO8118" s="60"/>
      <c r="ACP8118" s="60"/>
      <c r="ACQ8118" s="60"/>
      <c r="ACR8118" s="60"/>
      <c r="ACS8118" s="60"/>
      <c r="ACT8118" s="60"/>
      <c r="ACU8118" s="60"/>
      <c r="ACV8118" s="60"/>
      <c r="ACW8118" s="60"/>
      <c r="ACX8118" s="60"/>
      <c r="ACY8118" s="60">
        <v>0.97542099524991399</v>
      </c>
      <c r="ACZ8118" s="60"/>
      <c r="ADA8118" s="60"/>
      <c r="ADB8118" s="60"/>
      <c r="ADC8118" s="60"/>
      <c r="ADD8118" s="60"/>
      <c r="ADE8118" s="60"/>
    </row>
    <row r="8119" spans="760:785" x14ac:dyDescent="0.25">
      <c r="ACF8119" s="60"/>
      <c r="ACG8119" s="60"/>
      <c r="ACH8119" s="60"/>
      <c r="ACI8119" s="60"/>
      <c r="ACJ8119" s="60"/>
      <c r="ACK8119" s="60"/>
      <c r="ACL8119" s="60"/>
      <c r="ACM8119" s="60"/>
      <c r="ACN8119" s="60"/>
      <c r="ACO8119" s="60"/>
      <c r="ACP8119" s="60"/>
      <c r="ACQ8119" s="60"/>
      <c r="ACR8119" s="60"/>
      <c r="ACS8119" s="60"/>
      <c r="ACT8119" s="60"/>
      <c r="ACU8119" s="60"/>
      <c r="ACV8119" s="60"/>
      <c r="ACW8119" s="60"/>
      <c r="ACX8119" s="60"/>
      <c r="ACY8119" s="60">
        <v>0.97541925040099897</v>
      </c>
      <c r="ACZ8119" s="60"/>
      <c r="ADA8119" s="60"/>
      <c r="ADB8119" s="60"/>
      <c r="ADC8119" s="60"/>
      <c r="ADD8119" s="60"/>
      <c r="ADE8119" s="60"/>
    </row>
    <row r="8120" spans="760:785" x14ac:dyDescent="0.25">
      <c r="ACF8120" s="60"/>
      <c r="ACG8120" s="60"/>
      <c r="ACH8120" s="60"/>
      <c r="ACI8120" s="60"/>
      <c r="ACJ8120" s="60"/>
      <c r="ACK8120" s="60"/>
      <c r="ACL8120" s="60"/>
      <c r="ACM8120" s="60"/>
      <c r="ACN8120" s="60"/>
      <c r="ACO8120" s="60"/>
      <c r="ACP8120" s="60"/>
      <c r="ACQ8120" s="60"/>
      <c r="ACR8120" s="60"/>
      <c r="ACS8120" s="60"/>
      <c r="ACT8120" s="60"/>
      <c r="ACU8120" s="60"/>
      <c r="ACV8120" s="60"/>
      <c r="ACW8120" s="60"/>
      <c r="ACX8120" s="60"/>
      <c r="ACY8120" s="60">
        <v>0.975412484539673</v>
      </c>
      <c r="ACZ8120" s="60"/>
      <c r="ADA8120" s="60"/>
      <c r="ADB8120" s="60"/>
      <c r="ADC8120" s="60"/>
      <c r="ADD8120" s="60"/>
      <c r="ADE8120" s="60"/>
    </row>
    <row r="8121" spans="760:785" x14ac:dyDescent="0.25">
      <c r="ACF8121" s="60"/>
      <c r="ACG8121" s="60"/>
      <c r="ACH8121" s="60"/>
      <c r="ACI8121" s="60"/>
      <c r="ACJ8121" s="60"/>
      <c r="ACK8121" s="60"/>
      <c r="ACL8121" s="60"/>
      <c r="ACM8121" s="60"/>
      <c r="ACN8121" s="60"/>
      <c r="ACO8121" s="60"/>
      <c r="ACP8121" s="60"/>
      <c r="ACQ8121" s="60"/>
      <c r="ACR8121" s="60"/>
      <c r="ACS8121" s="60"/>
      <c r="ACT8121" s="60"/>
      <c r="ACU8121" s="60"/>
      <c r="ACV8121" s="60"/>
      <c r="ACW8121" s="60"/>
      <c r="ACX8121" s="60"/>
      <c r="ACY8121" s="60">
        <v>0.97541114990080202</v>
      </c>
      <c r="ACZ8121" s="60"/>
      <c r="ADA8121" s="60"/>
      <c r="ADB8121" s="60"/>
      <c r="ADC8121" s="60"/>
      <c r="ADD8121" s="60"/>
      <c r="ADE8121" s="60"/>
    </row>
    <row r="8122" spans="760:785" x14ac:dyDescent="0.25">
      <c r="ACF8122" s="60"/>
      <c r="ACG8122" s="60"/>
      <c r="ACH8122" s="60"/>
      <c r="ACI8122" s="60"/>
      <c r="ACJ8122" s="60"/>
      <c r="ACK8122" s="60"/>
      <c r="ACL8122" s="60"/>
      <c r="ACM8122" s="60"/>
      <c r="ACN8122" s="60"/>
      <c r="ACO8122" s="60"/>
      <c r="ACP8122" s="60"/>
      <c r="ACQ8122" s="60"/>
      <c r="ACR8122" s="60"/>
      <c r="ACS8122" s="60"/>
      <c r="ACT8122" s="60"/>
      <c r="ACU8122" s="60"/>
      <c r="ACV8122" s="60"/>
      <c r="ACW8122" s="60"/>
      <c r="ACX8122" s="60"/>
      <c r="ACY8122" s="60">
        <v>0.975409472909888</v>
      </c>
      <c r="ACZ8122" s="60"/>
      <c r="ADA8122" s="60"/>
      <c r="ADB8122" s="60"/>
      <c r="ADC8122" s="60"/>
      <c r="ADD8122" s="60"/>
      <c r="ADE8122" s="60"/>
    </row>
    <row r="8123" spans="760:785" x14ac:dyDescent="0.25">
      <c r="ACF8123" s="60"/>
      <c r="ACG8123" s="60"/>
      <c r="ACH8123" s="60"/>
      <c r="ACI8123" s="60"/>
      <c r="ACJ8123" s="60"/>
      <c r="ACK8123" s="60"/>
      <c r="ACL8123" s="60"/>
      <c r="ACM8123" s="60"/>
      <c r="ACN8123" s="60"/>
      <c r="ACO8123" s="60"/>
      <c r="ACP8123" s="60"/>
      <c r="ACQ8123" s="60"/>
      <c r="ACR8123" s="60"/>
      <c r="ACS8123" s="60"/>
      <c r="ACT8123" s="60"/>
      <c r="ACU8123" s="60"/>
      <c r="ACV8123" s="60"/>
      <c r="ACW8123" s="60"/>
      <c r="ACX8123" s="60"/>
      <c r="ACY8123" s="60">
        <v>0.97540758554409801</v>
      </c>
      <c r="ACZ8123" s="60"/>
      <c r="ADA8123" s="60"/>
      <c r="ADB8123" s="60"/>
      <c r="ADC8123" s="60"/>
      <c r="ADD8123" s="60"/>
      <c r="ADE8123" s="60"/>
    </row>
    <row r="8124" spans="760:785" x14ac:dyDescent="0.25">
      <c r="ACF8124" s="60"/>
      <c r="ACG8124" s="60"/>
      <c r="ACH8124" s="60"/>
      <c r="ACI8124" s="60"/>
      <c r="ACJ8124" s="60"/>
      <c r="ACK8124" s="60"/>
      <c r="ACL8124" s="60"/>
      <c r="ACM8124" s="60"/>
      <c r="ACN8124" s="60"/>
      <c r="ACO8124" s="60"/>
      <c r="ACP8124" s="60"/>
      <c r="ACQ8124" s="60"/>
      <c r="ACR8124" s="60"/>
      <c r="ACS8124" s="60"/>
      <c r="ACT8124" s="60"/>
      <c r="ACU8124" s="60"/>
      <c r="ACV8124" s="60"/>
      <c r="ACW8124" s="60"/>
      <c r="ACX8124" s="60"/>
      <c r="ACY8124" s="60">
        <v>0.97540221593654997</v>
      </c>
      <c r="ACZ8124" s="60"/>
      <c r="ADA8124" s="60"/>
      <c r="ADB8124" s="60"/>
      <c r="ADC8124" s="60"/>
      <c r="ADD8124" s="60"/>
      <c r="ADE8124" s="60"/>
    </row>
    <row r="8125" spans="760:785" x14ac:dyDescent="0.25">
      <c r="ACF8125" s="60"/>
      <c r="ACG8125" s="60"/>
      <c r="ACH8125" s="60"/>
      <c r="ACI8125" s="60"/>
      <c r="ACJ8125" s="60"/>
      <c r="ACK8125" s="60"/>
      <c r="ACL8125" s="60"/>
      <c r="ACM8125" s="60"/>
      <c r="ACN8125" s="60"/>
      <c r="ACO8125" s="60"/>
      <c r="ACP8125" s="60"/>
      <c r="ACQ8125" s="60"/>
      <c r="ACR8125" s="60"/>
      <c r="ACS8125" s="60"/>
      <c r="ACT8125" s="60"/>
      <c r="ACU8125" s="60"/>
      <c r="ACV8125" s="60"/>
      <c r="ACW8125" s="60"/>
      <c r="ACX8125" s="60"/>
      <c r="ACY8125" s="60">
        <v>0.97540012214184502</v>
      </c>
      <c r="ACZ8125" s="60"/>
      <c r="ADA8125" s="60"/>
      <c r="ADB8125" s="60"/>
      <c r="ADC8125" s="60"/>
      <c r="ADD8125" s="60"/>
      <c r="ADE8125" s="60"/>
    </row>
    <row r="8126" spans="760:785" x14ac:dyDescent="0.25">
      <c r="ACF8126" s="60"/>
      <c r="ACG8126" s="60"/>
      <c r="ACH8126" s="60"/>
      <c r="ACI8126" s="60"/>
      <c r="ACJ8126" s="60"/>
      <c r="ACK8126" s="60"/>
      <c r="ACL8126" s="60"/>
      <c r="ACM8126" s="60"/>
      <c r="ACN8126" s="60"/>
      <c r="ACO8126" s="60"/>
      <c r="ACP8126" s="60"/>
      <c r="ACQ8126" s="60"/>
      <c r="ACR8126" s="60"/>
      <c r="ACS8126" s="60"/>
      <c r="ACT8126" s="60"/>
      <c r="ACU8126" s="60"/>
      <c r="ACV8126" s="60"/>
      <c r="ACW8126" s="60"/>
      <c r="ACX8126" s="60"/>
      <c r="ACY8126" s="60">
        <v>0.97539969607931098</v>
      </c>
      <c r="ACZ8126" s="60"/>
      <c r="ADA8126" s="60"/>
      <c r="ADB8126" s="60"/>
      <c r="ADC8126" s="60"/>
      <c r="ADD8126" s="60"/>
      <c r="ADE8126" s="60"/>
    </row>
    <row r="8127" spans="760:785" x14ac:dyDescent="0.25">
      <c r="ACF8127" s="60"/>
      <c r="ACG8127" s="60"/>
      <c r="ACH8127" s="60"/>
      <c r="ACI8127" s="60"/>
      <c r="ACJ8127" s="60"/>
      <c r="ACK8127" s="60"/>
      <c r="ACL8127" s="60"/>
      <c r="ACM8127" s="60"/>
      <c r="ACN8127" s="60"/>
      <c r="ACO8127" s="60"/>
      <c r="ACP8127" s="60"/>
      <c r="ACQ8127" s="60"/>
      <c r="ACR8127" s="60"/>
      <c r="ACS8127" s="60"/>
      <c r="ACT8127" s="60"/>
      <c r="ACU8127" s="60"/>
      <c r="ACV8127" s="60"/>
      <c r="ACW8127" s="60"/>
      <c r="ACX8127" s="60"/>
      <c r="ACY8127" s="60">
        <v>0.97539732078869001</v>
      </c>
      <c r="ACZ8127" s="60"/>
      <c r="ADA8127" s="60"/>
      <c r="ADB8127" s="60"/>
      <c r="ADC8127" s="60"/>
      <c r="ADD8127" s="60"/>
      <c r="ADE8127" s="60"/>
    </row>
    <row r="8128" spans="760:785" x14ac:dyDescent="0.25">
      <c r="ACF8128" s="60"/>
      <c r="ACG8128" s="60"/>
      <c r="ACH8128" s="60"/>
      <c r="ACI8128" s="60"/>
      <c r="ACJ8128" s="60"/>
      <c r="ACK8128" s="60"/>
      <c r="ACL8128" s="60"/>
      <c r="ACM8128" s="60"/>
      <c r="ACN8128" s="60"/>
      <c r="ACO8128" s="60"/>
      <c r="ACP8128" s="60"/>
      <c r="ACQ8128" s="60"/>
      <c r="ACR8128" s="60"/>
      <c r="ACS8128" s="60"/>
      <c r="ACT8128" s="60"/>
      <c r="ACU8128" s="60"/>
      <c r="ACV8128" s="60"/>
      <c r="ACW8128" s="60"/>
      <c r="ACX8128" s="60"/>
      <c r="ACY8128" s="60">
        <v>0.97539658821763398</v>
      </c>
      <c r="ACZ8128" s="60"/>
      <c r="ADA8128" s="60"/>
      <c r="ADB8128" s="60"/>
      <c r="ADC8128" s="60"/>
      <c r="ADD8128" s="60"/>
      <c r="ADE8128" s="60"/>
    </row>
    <row r="8129" spans="760:785" x14ac:dyDescent="0.25">
      <c r="ACF8129" s="60"/>
      <c r="ACG8129" s="60"/>
      <c r="ACH8129" s="60"/>
      <c r="ACI8129" s="60"/>
      <c r="ACJ8129" s="60"/>
      <c r="ACK8129" s="60"/>
      <c r="ACL8129" s="60"/>
      <c r="ACM8129" s="60"/>
      <c r="ACN8129" s="60"/>
      <c r="ACO8129" s="60"/>
      <c r="ACP8129" s="60"/>
      <c r="ACQ8129" s="60"/>
      <c r="ACR8129" s="60"/>
      <c r="ACS8129" s="60"/>
      <c r="ACT8129" s="60"/>
      <c r="ACU8129" s="60"/>
      <c r="ACV8129" s="60"/>
      <c r="ACW8129" s="60"/>
      <c r="ACX8129" s="60"/>
      <c r="ACY8129" s="60">
        <v>0.975396289412507</v>
      </c>
      <c r="ACZ8129" s="60"/>
      <c r="ADA8129" s="60"/>
      <c r="ADB8129" s="60"/>
      <c r="ADC8129" s="60"/>
      <c r="ADD8129" s="60"/>
      <c r="ADE8129" s="60"/>
    </row>
    <row r="8130" spans="760:785" x14ac:dyDescent="0.25">
      <c r="ACF8130" s="60"/>
      <c r="ACG8130" s="60"/>
      <c r="ACH8130" s="60"/>
      <c r="ACI8130" s="60"/>
      <c r="ACJ8130" s="60"/>
      <c r="ACK8130" s="60"/>
      <c r="ACL8130" s="60"/>
      <c r="ACM8130" s="60"/>
      <c r="ACN8130" s="60"/>
      <c r="ACO8130" s="60"/>
      <c r="ACP8130" s="60"/>
      <c r="ACQ8130" s="60"/>
      <c r="ACR8130" s="60"/>
      <c r="ACS8130" s="60"/>
      <c r="ACT8130" s="60"/>
      <c r="ACU8130" s="60"/>
      <c r="ACV8130" s="60"/>
      <c r="ACW8130" s="60"/>
      <c r="ACX8130" s="60"/>
      <c r="ACY8130" s="60">
        <v>0.97538933206803302</v>
      </c>
      <c r="ACZ8130" s="60"/>
      <c r="ADA8130" s="60"/>
      <c r="ADB8130" s="60"/>
      <c r="ADC8130" s="60"/>
      <c r="ADD8130" s="60"/>
      <c r="ADE8130" s="60"/>
    </row>
    <row r="8131" spans="760:785" x14ac:dyDescent="0.25">
      <c r="ACF8131" s="60"/>
      <c r="ACG8131" s="60"/>
      <c r="ACH8131" s="60"/>
      <c r="ACI8131" s="60"/>
      <c r="ACJ8131" s="60"/>
      <c r="ACK8131" s="60"/>
      <c r="ACL8131" s="60"/>
      <c r="ACM8131" s="60"/>
      <c r="ACN8131" s="60"/>
      <c r="ACO8131" s="60"/>
      <c r="ACP8131" s="60"/>
      <c r="ACQ8131" s="60"/>
      <c r="ACR8131" s="60"/>
      <c r="ACS8131" s="60"/>
      <c r="ACT8131" s="60"/>
      <c r="ACU8131" s="60"/>
      <c r="ACV8131" s="60"/>
      <c r="ACW8131" s="60"/>
      <c r="ACX8131" s="60"/>
      <c r="ACY8131" s="60">
        <v>0.97538910579446503</v>
      </c>
      <c r="ACZ8131" s="60"/>
      <c r="ADA8131" s="60"/>
      <c r="ADB8131" s="60"/>
      <c r="ADC8131" s="60"/>
      <c r="ADD8131" s="60"/>
      <c r="ADE8131" s="60"/>
    </row>
    <row r="8132" spans="760:785" x14ac:dyDescent="0.25">
      <c r="ACF8132" s="60"/>
      <c r="ACG8132" s="60"/>
      <c r="ACH8132" s="60"/>
      <c r="ACI8132" s="60"/>
      <c r="ACJ8132" s="60"/>
      <c r="ACK8132" s="60"/>
      <c r="ACL8132" s="60"/>
      <c r="ACM8132" s="60"/>
      <c r="ACN8132" s="60"/>
      <c r="ACO8132" s="60"/>
      <c r="ACP8132" s="60"/>
      <c r="ACQ8132" s="60"/>
      <c r="ACR8132" s="60"/>
      <c r="ACS8132" s="60"/>
      <c r="ACT8132" s="60"/>
      <c r="ACU8132" s="60"/>
      <c r="ACV8132" s="60"/>
      <c r="ACW8132" s="60"/>
      <c r="ACX8132" s="60"/>
      <c r="ACY8132" s="60">
        <v>0.97538837825852098</v>
      </c>
      <c r="ACZ8132" s="60"/>
      <c r="ADA8132" s="60"/>
      <c r="ADB8132" s="60"/>
      <c r="ADC8132" s="60"/>
      <c r="ADD8132" s="60"/>
      <c r="ADE8132" s="60"/>
    </row>
    <row r="8133" spans="760:785" x14ac:dyDescent="0.25">
      <c r="ACF8133" s="60"/>
      <c r="ACG8133" s="60"/>
      <c r="ACH8133" s="60"/>
      <c r="ACI8133" s="60"/>
      <c r="ACJ8133" s="60"/>
      <c r="ACK8133" s="60"/>
      <c r="ACL8133" s="60"/>
      <c r="ACM8133" s="60"/>
      <c r="ACN8133" s="60"/>
      <c r="ACO8133" s="60"/>
      <c r="ACP8133" s="60"/>
      <c r="ACQ8133" s="60"/>
      <c r="ACR8133" s="60"/>
      <c r="ACS8133" s="60"/>
      <c r="ACT8133" s="60"/>
      <c r="ACU8133" s="60"/>
      <c r="ACV8133" s="60"/>
      <c r="ACW8133" s="60"/>
      <c r="ACX8133" s="60"/>
      <c r="ACY8133" s="60">
        <v>0.97538043469529501</v>
      </c>
      <c r="ACZ8133" s="60"/>
      <c r="ADA8133" s="60"/>
      <c r="ADB8133" s="60"/>
      <c r="ADC8133" s="60"/>
      <c r="ADD8133" s="60"/>
      <c r="ADE8133" s="60"/>
    </row>
    <row r="8134" spans="760:785" x14ac:dyDescent="0.25">
      <c r="ACF8134" s="60"/>
      <c r="ACG8134" s="60"/>
      <c r="ACH8134" s="60"/>
      <c r="ACI8134" s="60"/>
      <c r="ACJ8134" s="60"/>
      <c r="ACK8134" s="60"/>
      <c r="ACL8134" s="60"/>
      <c r="ACM8134" s="60"/>
      <c r="ACN8134" s="60"/>
      <c r="ACO8134" s="60"/>
      <c r="ACP8134" s="60"/>
      <c r="ACQ8134" s="60"/>
      <c r="ACR8134" s="60"/>
      <c r="ACS8134" s="60"/>
      <c r="ACT8134" s="60"/>
      <c r="ACU8134" s="60"/>
      <c r="ACV8134" s="60"/>
      <c r="ACW8134" s="60"/>
      <c r="ACX8134" s="60"/>
      <c r="ACY8134" s="60">
        <v>0.97537856119336197</v>
      </c>
      <c r="ACZ8134" s="60"/>
      <c r="ADA8134" s="60"/>
      <c r="ADB8134" s="60"/>
      <c r="ADC8134" s="60"/>
      <c r="ADD8134" s="60"/>
      <c r="ADE8134" s="60"/>
    </row>
    <row r="8135" spans="760:785" x14ac:dyDescent="0.25">
      <c r="ACF8135" s="60"/>
      <c r="ACG8135" s="60"/>
      <c r="ACH8135" s="60"/>
      <c r="ACI8135" s="60"/>
      <c r="ACJ8135" s="60"/>
      <c r="ACK8135" s="60"/>
      <c r="ACL8135" s="60"/>
      <c r="ACM8135" s="60"/>
      <c r="ACN8135" s="60"/>
      <c r="ACO8135" s="60"/>
      <c r="ACP8135" s="60"/>
      <c r="ACQ8135" s="60"/>
      <c r="ACR8135" s="60"/>
      <c r="ACS8135" s="60"/>
      <c r="ACT8135" s="60"/>
      <c r="ACU8135" s="60"/>
      <c r="ACV8135" s="60"/>
      <c r="ACW8135" s="60"/>
      <c r="ACX8135" s="60"/>
      <c r="ACY8135" s="60">
        <v>0.97537639348631</v>
      </c>
      <c r="ACZ8135" s="60"/>
      <c r="ADA8135" s="60"/>
      <c r="ADB8135" s="60"/>
      <c r="ADC8135" s="60"/>
      <c r="ADD8135" s="60"/>
      <c r="ADE8135" s="60"/>
    </row>
    <row r="8136" spans="760:785" x14ac:dyDescent="0.25">
      <c r="ACF8136" s="60"/>
      <c r="ACG8136" s="60"/>
      <c r="ACH8136" s="60"/>
      <c r="ACI8136" s="60"/>
      <c r="ACJ8136" s="60"/>
      <c r="ACK8136" s="60"/>
      <c r="ACL8136" s="60"/>
      <c r="ACM8136" s="60"/>
      <c r="ACN8136" s="60"/>
      <c r="ACO8136" s="60"/>
      <c r="ACP8136" s="60"/>
      <c r="ACQ8136" s="60"/>
      <c r="ACR8136" s="60"/>
      <c r="ACS8136" s="60"/>
      <c r="ACT8136" s="60"/>
      <c r="ACU8136" s="60"/>
      <c r="ACV8136" s="60"/>
      <c r="ACW8136" s="60"/>
      <c r="ACX8136" s="60"/>
      <c r="ACY8136" s="60">
        <v>0.97537606129148602</v>
      </c>
      <c r="ACZ8136" s="60"/>
      <c r="ADA8136" s="60"/>
      <c r="ADB8136" s="60"/>
      <c r="ADC8136" s="60"/>
      <c r="ADD8136" s="60"/>
      <c r="ADE8136" s="60"/>
    </row>
    <row r="8137" spans="760:785" x14ac:dyDescent="0.25">
      <c r="ACF8137" s="60"/>
      <c r="ACG8137" s="60"/>
      <c r="ACH8137" s="60"/>
      <c r="ACI8137" s="60"/>
      <c r="ACJ8137" s="60"/>
      <c r="ACK8137" s="60"/>
      <c r="ACL8137" s="60"/>
      <c r="ACM8137" s="60"/>
      <c r="ACN8137" s="60"/>
      <c r="ACO8137" s="60"/>
      <c r="ACP8137" s="60"/>
      <c r="ACQ8137" s="60"/>
      <c r="ACR8137" s="60"/>
      <c r="ACS8137" s="60"/>
      <c r="ACT8137" s="60"/>
      <c r="ACU8137" s="60"/>
      <c r="ACV8137" s="60"/>
      <c r="ACW8137" s="60"/>
      <c r="ACX8137" s="60"/>
      <c r="ACY8137" s="60">
        <v>0.975368795282607</v>
      </c>
      <c r="ACZ8137" s="60"/>
      <c r="ADA8137" s="60"/>
      <c r="ADB8137" s="60"/>
      <c r="ADC8137" s="60"/>
      <c r="ADD8137" s="60"/>
      <c r="ADE8137" s="60"/>
    </row>
    <row r="8138" spans="760:785" x14ac:dyDescent="0.25">
      <c r="ACF8138" s="60"/>
      <c r="ACG8138" s="60"/>
      <c r="ACH8138" s="60"/>
      <c r="ACI8138" s="60"/>
      <c r="ACJ8138" s="60"/>
      <c r="ACK8138" s="60"/>
      <c r="ACL8138" s="60"/>
      <c r="ACM8138" s="60"/>
      <c r="ACN8138" s="60"/>
      <c r="ACO8138" s="60"/>
      <c r="ACP8138" s="60"/>
      <c r="ACQ8138" s="60"/>
      <c r="ACR8138" s="60"/>
      <c r="ACS8138" s="60"/>
      <c r="ACT8138" s="60"/>
      <c r="ACU8138" s="60"/>
      <c r="ACV8138" s="60"/>
      <c r="ACW8138" s="60"/>
      <c r="ACX8138" s="60"/>
      <c r="ACY8138" s="60">
        <v>0.97536558769175796</v>
      </c>
      <c r="ACZ8138" s="60"/>
      <c r="ADA8138" s="60"/>
      <c r="ADB8138" s="60"/>
      <c r="ADC8138" s="60"/>
      <c r="ADD8138" s="60"/>
      <c r="ADE8138" s="60"/>
    </row>
    <row r="8139" spans="760:785" x14ac:dyDescent="0.25">
      <c r="ACF8139" s="60"/>
      <c r="ACG8139" s="60"/>
      <c r="ACH8139" s="60"/>
      <c r="ACI8139" s="60"/>
      <c r="ACJ8139" s="60"/>
      <c r="ACK8139" s="60"/>
      <c r="ACL8139" s="60"/>
      <c r="ACM8139" s="60"/>
      <c r="ACN8139" s="60"/>
      <c r="ACO8139" s="60"/>
      <c r="ACP8139" s="60"/>
      <c r="ACQ8139" s="60"/>
      <c r="ACR8139" s="60"/>
      <c r="ACS8139" s="60"/>
      <c r="ACT8139" s="60"/>
      <c r="ACU8139" s="60"/>
      <c r="ACV8139" s="60"/>
      <c r="ACW8139" s="60"/>
      <c r="ACX8139" s="60"/>
      <c r="ACY8139" s="60">
        <v>0.97535993607105897</v>
      </c>
      <c r="ACZ8139" s="60"/>
      <c r="ADA8139" s="60"/>
      <c r="ADB8139" s="60"/>
      <c r="ADC8139" s="60"/>
      <c r="ADD8139" s="60"/>
      <c r="ADE8139" s="60"/>
    </row>
    <row r="8140" spans="760:785" x14ac:dyDescent="0.25">
      <c r="ACF8140" s="60"/>
      <c r="ACG8140" s="60"/>
      <c r="ACH8140" s="60"/>
      <c r="ACI8140" s="60"/>
      <c r="ACJ8140" s="60"/>
      <c r="ACK8140" s="60"/>
      <c r="ACL8140" s="60"/>
      <c r="ACM8140" s="60"/>
      <c r="ACN8140" s="60"/>
      <c r="ACO8140" s="60"/>
      <c r="ACP8140" s="60"/>
      <c r="ACQ8140" s="60"/>
      <c r="ACR8140" s="60"/>
      <c r="ACS8140" s="60"/>
      <c r="ACT8140" s="60"/>
      <c r="ACU8140" s="60"/>
      <c r="ACV8140" s="60"/>
      <c r="ACW8140" s="60"/>
      <c r="ACX8140" s="60"/>
      <c r="ACY8140" s="60">
        <v>0.97535869819077703</v>
      </c>
      <c r="ACZ8140" s="60"/>
      <c r="ADA8140" s="60"/>
      <c r="ADB8140" s="60"/>
      <c r="ADC8140" s="60"/>
      <c r="ADD8140" s="60"/>
      <c r="ADE8140" s="60"/>
    </row>
    <row r="8141" spans="760:785" x14ac:dyDescent="0.25">
      <c r="ACF8141" s="60"/>
      <c r="ACG8141" s="60"/>
      <c r="ACH8141" s="60"/>
      <c r="ACI8141" s="60"/>
      <c r="ACJ8141" s="60"/>
      <c r="ACK8141" s="60"/>
      <c r="ACL8141" s="60"/>
      <c r="ACM8141" s="60"/>
      <c r="ACN8141" s="60"/>
      <c r="ACO8141" s="60"/>
      <c r="ACP8141" s="60"/>
      <c r="ACQ8141" s="60"/>
      <c r="ACR8141" s="60"/>
      <c r="ACS8141" s="60"/>
      <c r="ACT8141" s="60"/>
      <c r="ACU8141" s="60"/>
      <c r="ACV8141" s="60"/>
      <c r="ACW8141" s="60"/>
      <c r="ACX8141" s="60"/>
      <c r="ACY8141" s="60">
        <v>0.97535764966388205</v>
      </c>
      <c r="ACZ8141" s="60"/>
      <c r="ADA8141" s="60"/>
      <c r="ADB8141" s="60"/>
      <c r="ADC8141" s="60"/>
      <c r="ADD8141" s="60"/>
      <c r="ADE8141" s="60"/>
    </row>
    <row r="8142" spans="760:785" x14ac:dyDescent="0.25">
      <c r="ACF8142" s="60"/>
      <c r="ACG8142" s="60"/>
      <c r="ACH8142" s="60"/>
      <c r="ACI8142" s="60"/>
      <c r="ACJ8142" s="60"/>
      <c r="ACK8142" s="60"/>
      <c r="ACL8142" s="60"/>
      <c r="ACM8142" s="60"/>
      <c r="ACN8142" s="60"/>
      <c r="ACO8142" s="60"/>
      <c r="ACP8142" s="60"/>
      <c r="ACQ8142" s="60"/>
      <c r="ACR8142" s="60"/>
      <c r="ACS8142" s="60"/>
      <c r="ACT8142" s="60"/>
      <c r="ACU8142" s="60"/>
      <c r="ACV8142" s="60"/>
      <c r="ACW8142" s="60"/>
      <c r="ACX8142" s="60"/>
      <c r="ACY8142" s="60">
        <v>0.97535545865576301</v>
      </c>
      <c r="ACZ8142" s="60"/>
      <c r="ADA8142" s="60"/>
      <c r="ADB8142" s="60"/>
      <c r="ADC8142" s="60"/>
      <c r="ADD8142" s="60"/>
      <c r="ADE8142" s="60"/>
    </row>
    <row r="8143" spans="760:785" x14ac:dyDescent="0.25">
      <c r="ACF8143" s="60"/>
      <c r="ACG8143" s="60"/>
      <c r="ACH8143" s="60"/>
      <c r="ACI8143" s="60"/>
      <c r="ACJ8143" s="60"/>
      <c r="ACK8143" s="60"/>
      <c r="ACL8143" s="60"/>
      <c r="ACM8143" s="60"/>
      <c r="ACN8143" s="60"/>
      <c r="ACO8143" s="60"/>
      <c r="ACP8143" s="60"/>
      <c r="ACQ8143" s="60"/>
      <c r="ACR8143" s="60"/>
      <c r="ACS8143" s="60"/>
      <c r="ACT8143" s="60"/>
      <c r="ACU8143" s="60"/>
      <c r="ACV8143" s="60"/>
      <c r="ACW8143" s="60"/>
      <c r="ACX8143" s="60"/>
      <c r="ACY8143" s="60">
        <v>0.97535521231140898</v>
      </c>
      <c r="ACZ8143" s="60"/>
      <c r="ADA8143" s="60"/>
      <c r="ADB8143" s="60"/>
      <c r="ADC8143" s="60"/>
      <c r="ADD8143" s="60"/>
      <c r="ADE8143" s="60"/>
    </row>
    <row r="8144" spans="760:785" x14ac:dyDescent="0.25">
      <c r="ACF8144" s="60"/>
      <c r="ACG8144" s="60"/>
      <c r="ACH8144" s="60"/>
      <c r="ACI8144" s="60"/>
      <c r="ACJ8144" s="60"/>
      <c r="ACK8144" s="60"/>
      <c r="ACL8144" s="60"/>
      <c r="ACM8144" s="60"/>
      <c r="ACN8144" s="60"/>
      <c r="ACO8144" s="60"/>
      <c r="ACP8144" s="60"/>
      <c r="ACQ8144" s="60"/>
      <c r="ACR8144" s="60"/>
      <c r="ACS8144" s="60"/>
      <c r="ACT8144" s="60"/>
      <c r="ACU8144" s="60"/>
      <c r="ACV8144" s="60"/>
      <c r="ACW8144" s="60"/>
      <c r="ACX8144" s="60"/>
      <c r="ACY8144" s="60">
        <v>0.97535435718944097</v>
      </c>
      <c r="ACZ8144" s="60"/>
      <c r="ADA8144" s="60"/>
      <c r="ADB8144" s="60"/>
      <c r="ADC8144" s="60"/>
      <c r="ADD8144" s="60"/>
      <c r="ADE8144" s="60"/>
    </row>
    <row r="8145" spans="760:785" x14ac:dyDescent="0.25">
      <c r="ACF8145" s="60"/>
      <c r="ACG8145" s="60"/>
      <c r="ACH8145" s="60"/>
      <c r="ACI8145" s="60"/>
      <c r="ACJ8145" s="60"/>
      <c r="ACK8145" s="60"/>
      <c r="ACL8145" s="60"/>
      <c r="ACM8145" s="60"/>
      <c r="ACN8145" s="60"/>
      <c r="ACO8145" s="60"/>
      <c r="ACP8145" s="60"/>
      <c r="ACQ8145" s="60"/>
      <c r="ACR8145" s="60"/>
      <c r="ACS8145" s="60"/>
      <c r="ACT8145" s="60"/>
      <c r="ACU8145" s="60"/>
      <c r="ACV8145" s="60"/>
      <c r="ACW8145" s="60"/>
      <c r="ACX8145" s="60"/>
      <c r="ACY8145" s="60">
        <v>0.97534932270028096</v>
      </c>
      <c r="ACZ8145" s="60"/>
      <c r="ADA8145" s="60"/>
      <c r="ADB8145" s="60"/>
      <c r="ADC8145" s="60"/>
      <c r="ADD8145" s="60"/>
      <c r="ADE8145" s="60"/>
    </row>
    <row r="8146" spans="760:785" x14ac:dyDescent="0.25">
      <c r="ACF8146" s="60"/>
      <c r="ACG8146" s="60"/>
      <c r="ACH8146" s="60"/>
      <c r="ACI8146" s="60"/>
      <c r="ACJ8146" s="60"/>
      <c r="ACK8146" s="60"/>
      <c r="ACL8146" s="60"/>
      <c r="ACM8146" s="60"/>
      <c r="ACN8146" s="60"/>
      <c r="ACO8146" s="60"/>
      <c r="ACP8146" s="60"/>
      <c r="ACQ8146" s="60"/>
      <c r="ACR8146" s="60"/>
      <c r="ACS8146" s="60"/>
      <c r="ACT8146" s="60"/>
      <c r="ACU8146" s="60"/>
      <c r="ACV8146" s="60"/>
      <c r="ACW8146" s="60"/>
      <c r="ACX8146" s="60"/>
      <c r="ACY8146" s="60">
        <v>0.97534507616518495</v>
      </c>
      <c r="ACZ8146" s="60"/>
      <c r="ADA8146" s="60"/>
      <c r="ADB8146" s="60"/>
      <c r="ADC8146" s="60"/>
      <c r="ADD8146" s="60"/>
      <c r="ADE8146" s="60"/>
    </row>
    <row r="8147" spans="760:785" x14ac:dyDescent="0.25">
      <c r="ACF8147" s="60"/>
      <c r="ACG8147" s="60"/>
      <c r="ACH8147" s="60"/>
      <c r="ACI8147" s="60"/>
      <c r="ACJ8147" s="60"/>
      <c r="ACK8147" s="60"/>
      <c r="ACL8147" s="60"/>
      <c r="ACM8147" s="60"/>
      <c r="ACN8147" s="60"/>
      <c r="ACO8147" s="60"/>
      <c r="ACP8147" s="60"/>
      <c r="ACQ8147" s="60"/>
      <c r="ACR8147" s="60"/>
      <c r="ACS8147" s="60"/>
      <c r="ACT8147" s="60"/>
      <c r="ACU8147" s="60"/>
      <c r="ACV8147" s="60"/>
      <c r="ACW8147" s="60"/>
      <c r="ACX8147" s="60"/>
      <c r="ACY8147" s="60">
        <v>0.97534493868248195</v>
      </c>
      <c r="ACZ8147" s="60"/>
      <c r="ADA8147" s="60"/>
      <c r="ADB8147" s="60"/>
      <c r="ADC8147" s="60"/>
      <c r="ADD8147" s="60"/>
      <c r="ADE8147" s="60"/>
    </row>
    <row r="8148" spans="760:785" x14ac:dyDescent="0.25">
      <c r="ACF8148" s="60"/>
      <c r="ACG8148" s="60"/>
      <c r="ACH8148" s="60"/>
      <c r="ACI8148" s="60"/>
      <c r="ACJ8148" s="60"/>
      <c r="ACK8148" s="60"/>
      <c r="ACL8148" s="60"/>
      <c r="ACM8148" s="60"/>
      <c r="ACN8148" s="60"/>
      <c r="ACO8148" s="60"/>
      <c r="ACP8148" s="60"/>
      <c r="ACQ8148" s="60"/>
      <c r="ACR8148" s="60"/>
      <c r="ACS8148" s="60"/>
      <c r="ACT8148" s="60"/>
      <c r="ACU8148" s="60"/>
      <c r="ACV8148" s="60"/>
      <c r="ACW8148" s="60"/>
      <c r="ACX8148" s="60"/>
      <c r="ACY8148" s="60">
        <v>0.97534113320724203</v>
      </c>
      <c r="ACZ8148" s="60"/>
      <c r="ADA8148" s="60"/>
      <c r="ADB8148" s="60"/>
      <c r="ADC8148" s="60"/>
      <c r="ADD8148" s="60"/>
      <c r="ADE8148" s="60"/>
    </row>
    <row r="8149" spans="760:785" x14ac:dyDescent="0.25">
      <c r="ACF8149" s="60"/>
      <c r="ACG8149" s="60"/>
      <c r="ACH8149" s="60"/>
      <c r="ACI8149" s="60"/>
      <c r="ACJ8149" s="60"/>
      <c r="ACK8149" s="60"/>
      <c r="ACL8149" s="60"/>
      <c r="ACM8149" s="60"/>
      <c r="ACN8149" s="60"/>
      <c r="ACO8149" s="60"/>
      <c r="ACP8149" s="60"/>
      <c r="ACQ8149" s="60"/>
      <c r="ACR8149" s="60"/>
      <c r="ACS8149" s="60"/>
      <c r="ACT8149" s="60"/>
      <c r="ACU8149" s="60"/>
      <c r="ACV8149" s="60"/>
      <c r="ACW8149" s="60"/>
      <c r="ACX8149" s="60"/>
      <c r="ACY8149" s="60">
        <v>0.97533978986390901</v>
      </c>
      <c r="ACZ8149" s="60"/>
      <c r="ADA8149" s="60"/>
      <c r="ADB8149" s="60"/>
      <c r="ADC8149" s="60"/>
      <c r="ADD8149" s="60"/>
      <c r="ADE8149" s="60"/>
    </row>
    <row r="8150" spans="760:785" x14ac:dyDescent="0.25">
      <c r="ACF8150" s="60"/>
      <c r="ACG8150" s="60"/>
      <c r="ACH8150" s="60"/>
      <c r="ACI8150" s="60"/>
      <c r="ACJ8150" s="60"/>
      <c r="ACK8150" s="60"/>
      <c r="ACL8150" s="60"/>
      <c r="ACM8150" s="60"/>
      <c r="ACN8150" s="60"/>
      <c r="ACO8150" s="60"/>
      <c r="ACP8150" s="60"/>
      <c r="ACQ8150" s="60"/>
      <c r="ACR8150" s="60"/>
      <c r="ACS8150" s="60"/>
      <c r="ACT8150" s="60"/>
      <c r="ACU8150" s="60"/>
      <c r="ACV8150" s="60"/>
      <c r="ACW8150" s="60"/>
      <c r="ACX8150" s="60"/>
      <c r="ACY8150" s="60">
        <v>0.97533894439617097</v>
      </c>
      <c r="ACZ8150" s="60"/>
      <c r="ADA8150" s="60"/>
      <c r="ADB8150" s="60"/>
      <c r="ADC8150" s="60"/>
      <c r="ADD8150" s="60"/>
      <c r="ADE8150" s="60"/>
    </row>
    <row r="8151" spans="760:785" x14ac:dyDescent="0.25">
      <c r="ACF8151" s="60"/>
      <c r="ACG8151" s="60"/>
      <c r="ACH8151" s="60"/>
      <c r="ACI8151" s="60"/>
      <c r="ACJ8151" s="60"/>
      <c r="ACK8151" s="60"/>
      <c r="ACL8151" s="60"/>
      <c r="ACM8151" s="60"/>
      <c r="ACN8151" s="60"/>
      <c r="ACO8151" s="60"/>
      <c r="ACP8151" s="60"/>
      <c r="ACQ8151" s="60"/>
      <c r="ACR8151" s="60"/>
      <c r="ACS8151" s="60"/>
      <c r="ACT8151" s="60"/>
      <c r="ACU8151" s="60"/>
      <c r="ACV8151" s="60"/>
      <c r="ACW8151" s="60"/>
      <c r="ACX8151" s="60"/>
      <c r="ACY8151" s="60">
        <v>0.97533890883470398</v>
      </c>
      <c r="ACZ8151" s="60"/>
      <c r="ADA8151" s="60"/>
      <c r="ADB8151" s="60"/>
      <c r="ADC8151" s="60"/>
      <c r="ADD8151" s="60"/>
      <c r="ADE8151" s="60"/>
    </row>
    <row r="8152" spans="760:785" x14ac:dyDescent="0.25">
      <c r="ACF8152" s="60"/>
      <c r="ACG8152" s="60"/>
      <c r="ACH8152" s="60"/>
      <c r="ACI8152" s="60"/>
      <c r="ACJ8152" s="60"/>
      <c r="ACK8152" s="60"/>
      <c r="ACL8152" s="60"/>
      <c r="ACM8152" s="60"/>
      <c r="ACN8152" s="60"/>
      <c r="ACO8152" s="60"/>
      <c r="ACP8152" s="60"/>
      <c r="ACQ8152" s="60"/>
      <c r="ACR8152" s="60"/>
      <c r="ACS8152" s="60"/>
      <c r="ACT8152" s="60"/>
      <c r="ACU8152" s="60"/>
      <c r="ACV8152" s="60"/>
      <c r="ACW8152" s="60"/>
      <c r="ACX8152" s="60"/>
      <c r="ACY8152" s="60">
        <v>0.97533885993678704</v>
      </c>
      <c r="ACZ8152" s="60"/>
      <c r="ADA8152" s="60"/>
      <c r="ADB8152" s="60"/>
      <c r="ADC8152" s="60"/>
      <c r="ADD8152" s="60"/>
      <c r="ADE8152" s="60"/>
    </row>
    <row r="8153" spans="760:785" x14ac:dyDescent="0.25">
      <c r="ACF8153" s="60"/>
      <c r="ACG8153" s="60"/>
      <c r="ACH8153" s="60"/>
      <c r="ACI8153" s="60"/>
      <c r="ACJ8153" s="60"/>
      <c r="ACK8153" s="60"/>
      <c r="ACL8153" s="60"/>
      <c r="ACM8153" s="60"/>
      <c r="ACN8153" s="60"/>
      <c r="ACO8153" s="60"/>
      <c r="ACP8153" s="60"/>
      <c r="ACQ8153" s="60"/>
      <c r="ACR8153" s="60"/>
      <c r="ACS8153" s="60"/>
      <c r="ACT8153" s="60"/>
      <c r="ACU8153" s="60"/>
      <c r="ACV8153" s="60"/>
      <c r="ACW8153" s="60"/>
      <c r="ACX8153" s="60"/>
      <c r="ACY8153" s="60">
        <v>0.97532970058161195</v>
      </c>
      <c r="ACZ8153" s="60"/>
      <c r="ADA8153" s="60"/>
      <c r="ADB8153" s="60"/>
      <c r="ADC8153" s="60"/>
      <c r="ADD8153" s="60"/>
      <c r="ADE8153" s="60"/>
    </row>
    <row r="8154" spans="760:785" x14ac:dyDescent="0.25">
      <c r="ACF8154" s="60"/>
      <c r="ACG8154" s="60"/>
      <c r="ACH8154" s="60"/>
      <c r="ACI8154" s="60"/>
      <c r="ACJ8154" s="60"/>
      <c r="ACK8154" s="60"/>
      <c r="ACL8154" s="60"/>
      <c r="ACM8154" s="60"/>
      <c r="ACN8154" s="60"/>
      <c r="ACO8154" s="60"/>
      <c r="ACP8154" s="60"/>
      <c r="ACQ8154" s="60"/>
      <c r="ACR8154" s="60"/>
      <c r="ACS8154" s="60"/>
      <c r="ACT8154" s="60"/>
      <c r="ACU8154" s="60"/>
      <c r="ACV8154" s="60"/>
      <c r="ACW8154" s="60"/>
      <c r="ACX8154" s="60"/>
      <c r="ACY8154" s="60">
        <v>0.97532511408334599</v>
      </c>
      <c r="ACZ8154" s="60"/>
      <c r="ADA8154" s="60"/>
      <c r="ADB8154" s="60"/>
      <c r="ADC8154" s="60"/>
      <c r="ADD8154" s="60"/>
      <c r="ADE8154" s="60"/>
    </row>
    <row r="8155" spans="760:785" x14ac:dyDescent="0.25">
      <c r="ACF8155" s="60"/>
      <c r="ACG8155" s="60"/>
      <c r="ACH8155" s="60"/>
      <c r="ACI8155" s="60"/>
      <c r="ACJ8155" s="60"/>
      <c r="ACK8155" s="60"/>
      <c r="ACL8155" s="60"/>
      <c r="ACM8155" s="60"/>
      <c r="ACN8155" s="60"/>
      <c r="ACO8155" s="60"/>
      <c r="ACP8155" s="60"/>
      <c r="ACQ8155" s="60"/>
      <c r="ACR8155" s="60"/>
      <c r="ACS8155" s="60"/>
      <c r="ACT8155" s="60"/>
      <c r="ACU8155" s="60"/>
      <c r="ACV8155" s="60"/>
      <c r="ACW8155" s="60"/>
      <c r="ACX8155" s="60"/>
      <c r="ACY8155" s="60">
        <v>0.97532298270268203</v>
      </c>
      <c r="ACZ8155" s="60"/>
      <c r="ADA8155" s="60"/>
      <c r="ADB8155" s="60"/>
      <c r="ADC8155" s="60"/>
      <c r="ADD8155" s="60"/>
      <c r="ADE8155" s="60"/>
    </row>
    <row r="8156" spans="760:785" x14ac:dyDescent="0.25">
      <c r="ACF8156" s="60"/>
      <c r="ACG8156" s="60"/>
      <c r="ACH8156" s="60"/>
      <c r="ACI8156" s="60"/>
      <c r="ACJ8156" s="60"/>
      <c r="ACK8156" s="60"/>
      <c r="ACL8156" s="60"/>
      <c r="ACM8156" s="60"/>
      <c r="ACN8156" s="60"/>
      <c r="ACO8156" s="60"/>
      <c r="ACP8156" s="60"/>
      <c r="ACQ8156" s="60"/>
      <c r="ACR8156" s="60"/>
      <c r="ACS8156" s="60"/>
      <c r="ACT8156" s="60"/>
      <c r="ACU8156" s="60"/>
      <c r="ACV8156" s="60"/>
      <c r="ACW8156" s="60"/>
      <c r="ACX8156" s="60"/>
      <c r="ACY8156" s="60">
        <v>0.97532206203455196</v>
      </c>
      <c r="ACZ8156" s="60"/>
      <c r="ADA8156" s="60"/>
      <c r="ADB8156" s="60"/>
      <c r="ADC8156" s="60"/>
      <c r="ADD8156" s="60"/>
      <c r="ADE8156" s="60"/>
    </row>
    <row r="8157" spans="760:785" x14ac:dyDescent="0.25">
      <c r="ACF8157" s="60"/>
      <c r="ACG8157" s="60"/>
      <c r="ACH8157" s="60"/>
      <c r="ACI8157" s="60"/>
      <c r="ACJ8157" s="60"/>
      <c r="ACK8157" s="60"/>
      <c r="ACL8157" s="60"/>
      <c r="ACM8157" s="60"/>
      <c r="ACN8157" s="60"/>
      <c r="ACO8157" s="60"/>
      <c r="ACP8157" s="60"/>
      <c r="ACQ8157" s="60"/>
      <c r="ACR8157" s="60"/>
      <c r="ACS8157" s="60"/>
      <c r="ACT8157" s="60"/>
      <c r="ACU8157" s="60"/>
      <c r="ACV8157" s="60"/>
      <c r="ACW8157" s="60"/>
      <c r="ACX8157" s="60"/>
      <c r="ACY8157" s="60">
        <v>0.97531958269234198</v>
      </c>
      <c r="ACZ8157" s="60"/>
      <c r="ADA8157" s="60"/>
      <c r="ADB8157" s="60"/>
      <c r="ADC8157" s="60"/>
      <c r="ADD8157" s="60"/>
      <c r="ADE8157" s="60"/>
    </row>
    <row r="8158" spans="760:785" x14ac:dyDescent="0.25">
      <c r="ACF8158" s="60"/>
      <c r="ACG8158" s="60"/>
      <c r="ACH8158" s="60"/>
      <c r="ACI8158" s="60"/>
      <c r="ACJ8158" s="60"/>
      <c r="ACK8158" s="60"/>
      <c r="ACL8158" s="60"/>
      <c r="ACM8158" s="60"/>
      <c r="ACN8158" s="60"/>
      <c r="ACO8158" s="60"/>
      <c r="ACP8158" s="60"/>
      <c r="ACQ8158" s="60"/>
      <c r="ACR8158" s="60"/>
      <c r="ACS8158" s="60"/>
      <c r="ACT8158" s="60"/>
      <c r="ACU8158" s="60"/>
      <c r="ACV8158" s="60"/>
      <c r="ACW8158" s="60"/>
      <c r="ACX8158" s="60"/>
      <c r="ACY8158" s="60">
        <v>0.97531783532529004</v>
      </c>
      <c r="ACZ8158" s="60"/>
      <c r="ADA8158" s="60"/>
      <c r="ADB8158" s="60"/>
      <c r="ADC8158" s="60"/>
      <c r="ADD8158" s="60"/>
      <c r="ADE8158" s="60"/>
    </row>
    <row r="8159" spans="760:785" x14ac:dyDescent="0.25">
      <c r="ACF8159" s="60"/>
      <c r="ACG8159" s="60"/>
      <c r="ACH8159" s="60"/>
      <c r="ACI8159" s="60"/>
      <c r="ACJ8159" s="60"/>
      <c r="ACK8159" s="60"/>
      <c r="ACL8159" s="60"/>
      <c r="ACM8159" s="60"/>
      <c r="ACN8159" s="60"/>
      <c r="ACO8159" s="60"/>
      <c r="ACP8159" s="60"/>
      <c r="ACQ8159" s="60"/>
      <c r="ACR8159" s="60"/>
      <c r="ACS8159" s="60"/>
      <c r="ACT8159" s="60"/>
      <c r="ACU8159" s="60"/>
      <c r="ACV8159" s="60"/>
      <c r="ACW8159" s="60"/>
      <c r="ACX8159" s="60"/>
      <c r="ACY8159" s="60">
        <v>0.97531530439679104</v>
      </c>
      <c r="ACZ8159" s="60"/>
      <c r="ADA8159" s="60"/>
      <c r="ADB8159" s="60"/>
      <c r="ADC8159" s="60"/>
      <c r="ADD8159" s="60"/>
      <c r="ADE8159" s="60"/>
    </row>
    <row r="8160" spans="760:785" x14ac:dyDescent="0.25">
      <c r="ACF8160" s="60"/>
      <c r="ACG8160" s="60"/>
      <c r="ACH8160" s="60"/>
      <c r="ACI8160" s="60"/>
      <c r="ACJ8160" s="60"/>
      <c r="ACK8160" s="60"/>
      <c r="ACL8160" s="60"/>
      <c r="ACM8160" s="60"/>
      <c r="ACN8160" s="60"/>
      <c r="ACO8160" s="60"/>
      <c r="ACP8160" s="60"/>
      <c r="ACQ8160" s="60"/>
      <c r="ACR8160" s="60"/>
      <c r="ACS8160" s="60"/>
      <c r="ACT8160" s="60"/>
      <c r="ACU8160" s="60"/>
      <c r="ACV8160" s="60"/>
      <c r="ACW8160" s="60"/>
      <c r="ACX8160" s="60"/>
      <c r="ACY8160" s="60">
        <v>0.97531104075600905</v>
      </c>
      <c r="ACZ8160" s="60"/>
      <c r="ADA8160" s="60"/>
      <c r="ADB8160" s="60"/>
      <c r="ADC8160" s="60"/>
      <c r="ADD8160" s="60"/>
      <c r="ADE8160" s="60"/>
    </row>
    <row r="8161" spans="760:785" x14ac:dyDescent="0.25">
      <c r="ACF8161" s="60"/>
      <c r="ACG8161" s="60"/>
      <c r="ACH8161" s="60"/>
      <c r="ACI8161" s="60"/>
      <c r="ACJ8161" s="60"/>
      <c r="ACK8161" s="60"/>
      <c r="ACL8161" s="60"/>
      <c r="ACM8161" s="60"/>
      <c r="ACN8161" s="60"/>
      <c r="ACO8161" s="60"/>
      <c r="ACP8161" s="60"/>
      <c r="ACQ8161" s="60"/>
      <c r="ACR8161" s="60"/>
      <c r="ACS8161" s="60"/>
      <c r="ACT8161" s="60"/>
      <c r="ACU8161" s="60"/>
      <c r="ACV8161" s="60"/>
      <c r="ACW8161" s="60"/>
      <c r="ACX8161" s="60"/>
      <c r="ACY8161" s="60">
        <v>0.97530624936365595</v>
      </c>
      <c r="ACZ8161" s="60"/>
      <c r="ADA8161" s="60"/>
      <c r="ADB8161" s="60"/>
      <c r="ADC8161" s="60"/>
      <c r="ADD8161" s="60"/>
      <c r="ADE8161" s="60"/>
    </row>
    <row r="8162" spans="760:785" x14ac:dyDescent="0.25">
      <c r="ACF8162" s="60"/>
      <c r="ACG8162" s="60"/>
      <c r="ACH8162" s="60"/>
      <c r="ACI8162" s="60"/>
      <c r="ACJ8162" s="60"/>
      <c r="ACK8162" s="60"/>
      <c r="ACL8162" s="60"/>
      <c r="ACM8162" s="60"/>
      <c r="ACN8162" s="60"/>
      <c r="ACO8162" s="60"/>
      <c r="ACP8162" s="60"/>
      <c r="ACQ8162" s="60"/>
      <c r="ACR8162" s="60"/>
      <c r="ACS8162" s="60"/>
      <c r="ACT8162" s="60"/>
      <c r="ACU8162" s="60"/>
      <c r="ACV8162" s="60"/>
      <c r="ACW8162" s="60"/>
      <c r="ACX8162" s="60"/>
      <c r="ACY8162" s="60">
        <v>0.97529880159620097</v>
      </c>
      <c r="ACZ8162" s="60"/>
      <c r="ADA8162" s="60"/>
      <c r="ADB8162" s="60"/>
      <c r="ADC8162" s="60"/>
      <c r="ADD8162" s="60"/>
      <c r="ADE8162" s="60"/>
    </row>
    <row r="8163" spans="760:785" x14ac:dyDescent="0.25">
      <c r="ACF8163" s="60"/>
      <c r="ACG8163" s="60"/>
      <c r="ACH8163" s="60"/>
      <c r="ACI8163" s="60"/>
      <c r="ACJ8163" s="60"/>
      <c r="ACK8163" s="60"/>
      <c r="ACL8163" s="60"/>
      <c r="ACM8163" s="60"/>
      <c r="ACN8163" s="60"/>
      <c r="ACO8163" s="60"/>
      <c r="ACP8163" s="60"/>
      <c r="ACQ8163" s="60"/>
      <c r="ACR8163" s="60"/>
      <c r="ACS8163" s="60"/>
      <c r="ACT8163" s="60"/>
      <c r="ACU8163" s="60"/>
      <c r="ACV8163" s="60"/>
      <c r="ACW8163" s="60"/>
      <c r="ACX8163" s="60"/>
      <c r="ACY8163" s="60">
        <v>0.97528852017988599</v>
      </c>
      <c r="ACZ8163" s="60"/>
      <c r="ADA8163" s="60"/>
      <c r="ADB8163" s="60"/>
      <c r="ADC8163" s="60"/>
      <c r="ADD8163" s="60"/>
      <c r="ADE8163" s="60"/>
    </row>
    <row r="8164" spans="760:785" x14ac:dyDescent="0.25">
      <c r="ACF8164" s="60"/>
      <c r="ACG8164" s="60"/>
      <c r="ACH8164" s="60"/>
      <c r="ACI8164" s="60"/>
      <c r="ACJ8164" s="60"/>
      <c r="ACK8164" s="60"/>
      <c r="ACL8164" s="60"/>
      <c r="ACM8164" s="60"/>
      <c r="ACN8164" s="60"/>
      <c r="ACO8164" s="60"/>
      <c r="ACP8164" s="60"/>
      <c r="ACQ8164" s="60"/>
      <c r="ACR8164" s="60"/>
      <c r="ACS8164" s="60"/>
      <c r="ACT8164" s="60"/>
      <c r="ACU8164" s="60"/>
      <c r="ACV8164" s="60"/>
      <c r="ACW8164" s="60"/>
      <c r="ACX8164" s="60"/>
      <c r="ACY8164" s="60">
        <v>0.97528493067616695</v>
      </c>
      <c r="ACZ8164" s="60"/>
      <c r="ADA8164" s="60"/>
      <c r="ADB8164" s="60"/>
      <c r="ADC8164" s="60"/>
      <c r="ADD8164" s="60"/>
      <c r="ADE8164" s="60"/>
    </row>
    <row r="8165" spans="760:785" x14ac:dyDescent="0.25">
      <c r="ACF8165" s="60"/>
      <c r="ACG8165" s="60"/>
      <c r="ACH8165" s="60"/>
      <c r="ACI8165" s="60"/>
      <c r="ACJ8165" s="60"/>
      <c r="ACK8165" s="60"/>
      <c r="ACL8165" s="60"/>
      <c r="ACM8165" s="60"/>
      <c r="ACN8165" s="60"/>
      <c r="ACO8165" s="60"/>
      <c r="ACP8165" s="60"/>
      <c r="ACQ8165" s="60"/>
      <c r="ACR8165" s="60"/>
      <c r="ACS8165" s="60"/>
      <c r="ACT8165" s="60"/>
      <c r="ACU8165" s="60"/>
      <c r="ACV8165" s="60"/>
      <c r="ACW8165" s="60"/>
      <c r="ACX8165" s="60"/>
      <c r="ACY8165" s="60">
        <v>0.97528382254133394</v>
      </c>
      <c r="ACZ8165" s="60"/>
      <c r="ADA8165" s="60"/>
      <c r="ADB8165" s="60"/>
      <c r="ADC8165" s="60"/>
      <c r="ADD8165" s="60"/>
      <c r="ADE8165" s="60"/>
    </row>
    <row r="8166" spans="760:785" x14ac:dyDescent="0.25">
      <c r="ACF8166" s="60"/>
      <c r="ACG8166" s="60"/>
      <c r="ACH8166" s="60"/>
      <c r="ACI8166" s="60"/>
      <c r="ACJ8166" s="60"/>
      <c r="ACK8166" s="60"/>
      <c r="ACL8166" s="60"/>
      <c r="ACM8166" s="60"/>
      <c r="ACN8166" s="60"/>
      <c r="ACO8166" s="60"/>
      <c r="ACP8166" s="60"/>
      <c r="ACQ8166" s="60"/>
      <c r="ACR8166" s="60"/>
      <c r="ACS8166" s="60"/>
      <c r="ACT8166" s="60"/>
      <c r="ACU8166" s="60"/>
      <c r="ACV8166" s="60"/>
      <c r="ACW8166" s="60"/>
      <c r="ACX8166" s="60"/>
      <c r="ACY8166" s="60">
        <v>0.97528214713737704</v>
      </c>
      <c r="ACZ8166" s="60"/>
      <c r="ADA8166" s="60"/>
      <c r="ADB8166" s="60"/>
      <c r="ADC8166" s="60"/>
      <c r="ADD8166" s="60"/>
      <c r="ADE8166" s="60"/>
    </row>
    <row r="8167" spans="760:785" x14ac:dyDescent="0.25">
      <c r="ACF8167" s="60"/>
      <c r="ACG8167" s="60"/>
      <c r="ACH8167" s="60"/>
      <c r="ACI8167" s="60"/>
      <c r="ACJ8167" s="60"/>
      <c r="ACK8167" s="60"/>
      <c r="ACL8167" s="60"/>
      <c r="ACM8167" s="60"/>
      <c r="ACN8167" s="60"/>
      <c r="ACO8167" s="60"/>
      <c r="ACP8167" s="60"/>
      <c r="ACQ8167" s="60"/>
      <c r="ACR8167" s="60"/>
      <c r="ACS8167" s="60"/>
      <c r="ACT8167" s="60"/>
      <c r="ACU8167" s="60"/>
      <c r="ACV8167" s="60"/>
      <c r="ACW8167" s="60"/>
      <c r="ACX8167" s="60"/>
      <c r="ACY8167" s="60">
        <v>0.97528194076999497</v>
      </c>
      <c r="ACZ8167" s="60"/>
      <c r="ADA8167" s="60"/>
      <c r="ADB8167" s="60"/>
      <c r="ADC8167" s="60"/>
      <c r="ADD8167" s="60"/>
      <c r="ADE8167" s="60"/>
    </row>
    <row r="8168" spans="760:785" x14ac:dyDescent="0.25">
      <c r="ACF8168" s="60"/>
      <c r="ACG8168" s="60"/>
      <c r="ACH8168" s="60"/>
      <c r="ACI8168" s="60"/>
      <c r="ACJ8168" s="60"/>
      <c r="ACK8168" s="60"/>
      <c r="ACL8168" s="60"/>
      <c r="ACM8168" s="60"/>
      <c r="ACN8168" s="60"/>
      <c r="ACO8168" s="60"/>
      <c r="ACP8168" s="60"/>
      <c r="ACQ8168" s="60"/>
      <c r="ACR8168" s="60"/>
      <c r="ACS8168" s="60"/>
      <c r="ACT8168" s="60"/>
      <c r="ACU8168" s="60"/>
      <c r="ACV8168" s="60"/>
      <c r="ACW8168" s="60"/>
      <c r="ACX8168" s="60"/>
      <c r="ACY8168" s="60">
        <v>0.97527454545325398</v>
      </c>
      <c r="ACZ8168" s="60"/>
      <c r="ADA8168" s="60"/>
      <c r="ADB8168" s="60"/>
      <c r="ADC8168" s="60"/>
      <c r="ADD8168" s="60"/>
      <c r="ADE8168" s="60"/>
    </row>
    <row r="8169" spans="760:785" x14ac:dyDescent="0.25">
      <c r="ACF8169" s="60"/>
      <c r="ACG8169" s="60"/>
      <c r="ACH8169" s="60"/>
      <c r="ACI8169" s="60"/>
      <c r="ACJ8169" s="60"/>
      <c r="ACK8169" s="60"/>
      <c r="ACL8169" s="60"/>
      <c r="ACM8169" s="60"/>
      <c r="ACN8169" s="60"/>
      <c r="ACO8169" s="60"/>
      <c r="ACP8169" s="60"/>
      <c r="ACQ8169" s="60"/>
      <c r="ACR8169" s="60"/>
      <c r="ACS8169" s="60"/>
      <c r="ACT8169" s="60"/>
      <c r="ACU8169" s="60"/>
      <c r="ACV8169" s="60"/>
      <c r="ACW8169" s="60"/>
      <c r="ACX8169" s="60"/>
      <c r="ACY8169" s="60">
        <v>0.97527077430406395</v>
      </c>
      <c r="ACZ8169" s="60"/>
      <c r="ADA8169" s="60"/>
      <c r="ADB8169" s="60"/>
      <c r="ADC8169" s="60"/>
      <c r="ADD8169" s="60"/>
      <c r="ADE8169" s="60"/>
    </row>
    <row r="8170" spans="760:785" x14ac:dyDescent="0.25">
      <c r="ACF8170" s="60"/>
      <c r="ACG8170" s="60"/>
      <c r="ACH8170" s="60"/>
      <c r="ACI8170" s="60"/>
      <c r="ACJ8170" s="60"/>
      <c r="ACK8170" s="60"/>
      <c r="ACL8170" s="60"/>
      <c r="ACM8170" s="60"/>
      <c r="ACN8170" s="60"/>
      <c r="ACO8170" s="60"/>
      <c r="ACP8170" s="60"/>
      <c r="ACQ8170" s="60"/>
      <c r="ACR8170" s="60"/>
      <c r="ACS8170" s="60"/>
      <c r="ACT8170" s="60"/>
      <c r="ACU8170" s="60"/>
      <c r="ACV8170" s="60"/>
      <c r="ACW8170" s="60"/>
      <c r="ACX8170" s="60"/>
      <c r="ACY8170" s="60">
        <v>0.97526971470324197</v>
      </c>
      <c r="ACZ8170" s="60"/>
      <c r="ADA8170" s="60"/>
      <c r="ADB8170" s="60"/>
      <c r="ADC8170" s="60"/>
      <c r="ADD8170" s="60"/>
      <c r="ADE8170" s="60"/>
    </row>
    <row r="8171" spans="760:785" x14ac:dyDescent="0.25">
      <c r="ACF8171" s="60"/>
      <c r="ACG8171" s="60"/>
      <c r="ACH8171" s="60"/>
      <c r="ACI8171" s="60"/>
      <c r="ACJ8171" s="60"/>
      <c r="ACK8171" s="60"/>
      <c r="ACL8171" s="60"/>
      <c r="ACM8171" s="60"/>
      <c r="ACN8171" s="60"/>
      <c r="ACO8171" s="60"/>
      <c r="ACP8171" s="60"/>
      <c r="ACQ8171" s="60"/>
      <c r="ACR8171" s="60"/>
      <c r="ACS8171" s="60"/>
      <c r="ACT8171" s="60"/>
      <c r="ACU8171" s="60"/>
      <c r="ACV8171" s="60"/>
      <c r="ACW8171" s="60"/>
      <c r="ACX8171" s="60"/>
      <c r="ACY8171" s="60">
        <v>0.97526943801405896</v>
      </c>
      <c r="ACZ8171" s="60"/>
      <c r="ADA8171" s="60"/>
      <c r="ADB8171" s="60"/>
      <c r="ADC8171" s="60"/>
      <c r="ADD8171" s="60"/>
      <c r="ADE8171" s="60"/>
    </row>
    <row r="8172" spans="760:785" x14ac:dyDescent="0.25">
      <c r="ACF8172" s="60"/>
      <c r="ACG8172" s="60"/>
      <c r="ACH8172" s="60"/>
      <c r="ACI8172" s="60"/>
      <c r="ACJ8172" s="60"/>
      <c r="ACK8172" s="60"/>
      <c r="ACL8172" s="60"/>
      <c r="ACM8172" s="60"/>
      <c r="ACN8172" s="60"/>
      <c r="ACO8172" s="60"/>
      <c r="ACP8172" s="60"/>
      <c r="ACQ8172" s="60"/>
      <c r="ACR8172" s="60"/>
      <c r="ACS8172" s="60"/>
      <c r="ACT8172" s="60"/>
      <c r="ACU8172" s="60"/>
      <c r="ACV8172" s="60"/>
      <c r="ACW8172" s="60"/>
      <c r="ACX8172" s="60"/>
      <c r="ACY8172" s="60">
        <v>0.97526929338446799</v>
      </c>
      <c r="ACZ8172" s="60"/>
      <c r="ADA8172" s="60"/>
      <c r="ADB8172" s="60"/>
      <c r="ADC8172" s="60"/>
      <c r="ADD8172" s="60"/>
      <c r="ADE8172" s="60"/>
    </row>
    <row r="8173" spans="760:785" x14ac:dyDescent="0.25">
      <c r="ACF8173" s="60"/>
      <c r="ACG8173" s="60"/>
      <c r="ACH8173" s="60"/>
      <c r="ACI8173" s="60"/>
      <c r="ACJ8173" s="60"/>
      <c r="ACK8173" s="60"/>
      <c r="ACL8173" s="60"/>
      <c r="ACM8173" s="60"/>
      <c r="ACN8173" s="60"/>
      <c r="ACO8173" s="60"/>
      <c r="ACP8173" s="60"/>
      <c r="ACQ8173" s="60"/>
      <c r="ACR8173" s="60"/>
      <c r="ACS8173" s="60"/>
      <c r="ACT8173" s="60"/>
      <c r="ACU8173" s="60"/>
      <c r="ACV8173" s="60"/>
      <c r="ACW8173" s="60"/>
      <c r="ACX8173" s="60"/>
      <c r="ACY8173" s="60">
        <v>0.97526626606946498</v>
      </c>
      <c r="ACZ8173" s="60"/>
      <c r="ADA8173" s="60"/>
      <c r="ADB8173" s="60"/>
      <c r="ADC8173" s="60"/>
      <c r="ADD8173" s="60"/>
      <c r="ADE8173" s="60"/>
    </row>
    <row r="8174" spans="760:785" x14ac:dyDescent="0.25">
      <c r="ACF8174" s="60"/>
      <c r="ACG8174" s="60"/>
      <c r="ACH8174" s="60"/>
      <c r="ACI8174" s="60"/>
      <c r="ACJ8174" s="60"/>
      <c r="ACK8174" s="60"/>
      <c r="ACL8174" s="60"/>
      <c r="ACM8174" s="60"/>
      <c r="ACN8174" s="60"/>
      <c r="ACO8174" s="60"/>
      <c r="ACP8174" s="60"/>
      <c r="ACQ8174" s="60"/>
      <c r="ACR8174" s="60"/>
      <c r="ACS8174" s="60"/>
      <c r="ACT8174" s="60"/>
      <c r="ACU8174" s="60"/>
      <c r="ACV8174" s="60"/>
      <c r="ACW8174" s="60"/>
      <c r="ACX8174" s="60"/>
      <c r="ACY8174" s="60">
        <v>0.97526619799019199</v>
      </c>
      <c r="ACZ8174" s="60"/>
      <c r="ADA8174" s="60"/>
      <c r="ADB8174" s="60"/>
      <c r="ADC8174" s="60"/>
      <c r="ADD8174" s="60"/>
      <c r="ADE8174" s="60"/>
    </row>
    <row r="8175" spans="760:785" x14ac:dyDescent="0.25">
      <c r="ACF8175" s="60"/>
      <c r="ACG8175" s="60"/>
      <c r="ACH8175" s="60"/>
      <c r="ACI8175" s="60"/>
      <c r="ACJ8175" s="60"/>
      <c r="ACK8175" s="60"/>
      <c r="ACL8175" s="60"/>
      <c r="ACM8175" s="60"/>
      <c r="ACN8175" s="60"/>
      <c r="ACO8175" s="60"/>
      <c r="ACP8175" s="60"/>
      <c r="ACQ8175" s="60"/>
      <c r="ACR8175" s="60"/>
      <c r="ACS8175" s="60"/>
      <c r="ACT8175" s="60"/>
      <c r="ACU8175" s="60"/>
      <c r="ACV8175" s="60"/>
      <c r="ACW8175" s="60"/>
      <c r="ACX8175" s="60"/>
      <c r="ACY8175" s="60">
        <v>0.97525864356165703</v>
      </c>
      <c r="ACZ8175" s="60"/>
      <c r="ADA8175" s="60"/>
      <c r="ADB8175" s="60"/>
      <c r="ADC8175" s="60"/>
      <c r="ADD8175" s="60"/>
      <c r="ADE8175" s="60"/>
    </row>
    <row r="8176" spans="760:785" x14ac:dyDescent="0.25">
      <c r="ACF8176" s="60"/>
      <c r="ACG8176" s="60"/>
      <c r="ACH8176" s="60"/>
      <c r="ACI8176" s="60"/>
      <c r="ACJ8176" s="60"/>
      <c r="ACK8176" s="60"/>
      <c r="ACL8176" s="60"/>
      <c r="ACM8176" s="60"/>
      <c r="ACN8176" s="60"/>
      <c r="ACO8176" s="60"/>
      <c r="ACP8176" s="60"/>
      <c r="ACQ8176" s="60"/>
      <c r="ACR8176" s="60"/>
      <c r="ACS8176" s="60"/>
      <c r="ACT8176" s="60"/>
      <c r="ACU8176" s="60"/>
      <c r="ACV8176" s="60"/>
      <c r="ACW8176" s="60"/>
      <c r="ACX8176" s="60"/>
      <c r="ACY8176" s="60">
        <v>0.97525771297699304</v>
      </c>
      <c r="ACZ8176" s="60"/>
      <c r="ADA8176" s="60"/>
      <c r="ADB8176" s="60"/>
      <c r="ADC8176" s="60"/>
      <c r="ADD8176" s="60"/>
      <c r="ADE8176" s="60"/>
    </row>
    <row r="8177" spans="760:785" x14ac:dyDescent="0.25">
      <c r="ACF8177" s="60"/>
      <c r="ACG8177" s="60"/>
      <c r="ACH8177" s="60"/>
      <c r="ACI8177" s="60"/>
      <c r="ACJ8177" s="60"/>
      <c r="ACK8177" s="60"/>
      <c r="ACL8177" s="60"/>
      <c r="ACM8177" s="60"/>
      <c r="ACN8177" s="60"/>
      <c r="ACO8177" s="60"/>
      <c r="ACP8177" s="60"/>
      <c r="ACQ8177" s="60"/>
      <c r="ACR8177" s="60"/>
      <c r="ACS8177" s="60"/>
      <c r="ACT8177" s="60"/>
      <c r="ACU8177" s="60"/>
      <c r="ACV8177" s="60"/>
      <c r="ACW8177" s="60"/>
      <c r="ACX8177" s="60"/>
      <c r="ACY8177" s="60">
        <v>0.97525176194902996</v>
      </c>
      <c r="ACZ8177" s="60"/>
      <c r="ADA8177" s="60"/>
      <c r="ADB8177" s="60"/>
      <c r="ADC8177" s="60"/>
      <c r="ADD8177" s="60"/>
      <c r="ADE8177" s="60"/>
    </row>
    <row r="8178" spans="760:785" x14ac:dyDescent="0.25">
      <c r="ACF8178" s="60"/>
      <c r="ACG8178" s="60"/>
      <c r="ACH8178" s="60"/>
      <c r="ACI8178" s="60"/>
      <c r="ACJ8178" s="60"/>
      <c r="ACK8178" s="60"/>
      <c r="ACL8178" s="60"/>
      <c r="ACM8178" s="60"/>
      <c r="ACN8178" s="60"/>
      <c r="ACO8178" s="60"/>
      <c r="ACP8178" s="60"/>
      <c r="ACQ8178" s="60"/>
      <c r="ACR8178" s="60"/>
      <c r="ACS8178" s="60"/>
      <c r="ACT8178" s="60"/>
      <c r="ACU8178" s="60"/>
      <c r="ACV8178" s="60"/>
      <c r="ACW8178" s="60"/>
      <c r="ACX8178" s="60"/>
      <c r="ACY8178" s="60">
        <v>0.97524730779344904</v>
      </c>
      <c r="ACZ8178" s="60"/>
      <c r="ADA8178" s="60"/>
      <c r="ADB8178" s="60"/>
      <c r="ADC8178" s="60"/>
      <c r="ADD8178" s="60"/>
      <c r="ADE8178" s="60"/>
    </row>
    <row r="8179" spans="760:785" x14ac:dyDescent="0.25">
      <c r="ACF8179" s="60"/>
      <c r="ACG8179" s="60"/>
      <c r="ACH8179" s="60"/>
      <c r="ACI8179" s="60"/>
      <c r="ACJ8179" s="60"/>
      <c r="ACK8179" s="60"/>
      <c r="ACL8179" s="60"/>
      <c r="ACM8179" s="60"/>
      <c r="ACN8179" s="60"/>
      <c r="ACO8179" s="60"/>
      <c r="ACP8179" s="60"/>
      <c r="ACQ8179" s="60"/>
      <c r="ACR8179" s="60"/>
      <c r="ACS8179" s="60"/>
      <c r="ACT8179" s="60"/>
      <c r="ACU8179" s="60"/>
      <c r="ACV8179" s="60"/>
      <c r="ACW8179" s="60"/>
      <c r="ACX8179" s="60"/>
      <c r="ACY8179" s="60">
        <v>0.97524603393500497</v>
      </c>
      <c r="ACZ8179" s="60"/>
      <c r="ADA8179" s="60"/>
      <c r="ADB8179" s="60"/>
      <c r="ADC8179" s="60"/>
      <c r="ADD8179" s="60"/>
      <c r="ADE8179" s="60"/>
    </row>
    <row r="8180" spans="760:785" x14ac:dyDescent="0.25">
      <c r="ACF8180" s="60"/>
      <c r="ACG8180" s="60"/>
      <c r="ACH8180" s="60"/>
      <c r="ACI8180" s="60"/>
      <c r="ACJ8180" s="60"/>
      <c r="ACK8180" s="60"/>
      <c r="ACL8180" s="60"/>
      <c r="ACM8180" s="60"/>
      <c r="ACN8180" s="60"/>
      <c r="ACO8180" s="60"/>
      <c r="ACP8180" s="60"/>
      <c r="ACQ8180" s="60"/>
      <c r="ACR8180" s="60"/>
      <c r="ACS8180" s="60"/>
      <c r="ACT8180" s="60"/>
      <c r="ACU8180" s="60"/>
      <c r="ACV8180" s="60"/>
      <c r="ACW8180" s="60"/>
      <c r="ACX8180" s="60"/>
      <c r="ACY8180" s="60">
        <v>0.97524541355079697</v>
      </c>
      <c r="ACZ8180" s="60"/>
      <c r="ADA8180" s="60"/>
      <c r="ADB8180" s="60"/>
      <c r="ADC8180" s="60"/>
      <c r="ADD8180" s="60"/>
      <c r="ADE8180" s="60"/>
    </row>
    <row r="8181" spans="760:785" x14ac:dyDescent="0.25">
      <c r="ACF8181" s="60"/>
      <c r="ACG8181" s="60"/>
      <c r="ACH8181" s="60"/>
      <c r="ACI8181" s="60"/>
      <c r="ACJ8181" s="60"/>
      <c r="ACK8181" s="60"/>
      <c r="ACL8181" s="60"/>
      <c r="ACM8181" s="60"/>
      <c r="ACN8181" s="60"/>
      <c r="ACO8181" s="60"/>
      <c r="ACP8181" s="60"/>
      <c r="ACQ8181" s="60"/>
      <c r="ACR8181" s="60"/>
      <c r="ACS8181" s="60"/>
      <c r="ACT8181" s="60"/>
      <c r="ACU8181" s="60"/>
      <c r="ACV8181" s="60"/>
      <c r="ACW8181" s="60"/>
      <c r="ACX8181" s="60"/>
      <c r="ACY8181" s="60">
        <v>0.97524359529143401</v>
      </c>
      <c r="ACZ8181" s="60"/>
      <c r="ADA8181" s="60"/>
      <c r="ADB8181" s="60"/>
      <c r="ADC8181" s="60"/>
      <c r="ADD8181" s="60"/>
      <c r="ADE8181" s="60"/>
    </row>
    <row r="8182" spans="760:785" x14ac:dyDescent="0.25">
      <c r="ACF8182" s="60"/>
      <c r="ACG8182" s="60"/>
      <c r="ACH8182" s="60"/>
      <c r="ACI8182" s="60"/>
      <c r="ACJ8182" s="60"/>
      <c r="ACK8182" s="60"/>
      <c r="ACL8182" s="60"/>
      <c r="ACM8182" s="60"/>
      <c r="ACN8182" s="60"/>
      <c r="ACO8182" s="60"/>
      <c r="ACP8182" s="60"/>
      <c r="ACQ8182" s="60"/>
      <c r="ACR8182" s="60"/>
      <c r="ACS8182" s="60"/>
      <c r="ACT8182" s="60"/>
      <c r="ACU8182" s="60"/>
      <c r="ACV8182" s="60"/>
      <c r="ACW8182" s="60"/>
      <c r="ACX8182" s="60"/>
      <c r="ACY8182" s="60">
        <v>0.97524249746575198</v>
      </c>
      <c r="ACZ8182" s="60"/>
      <c r="ADA8182" s="60"/>
      <c r="ADB8182" s="60"/>
      <c r="ADC8182" s="60"/>
      <c r="ADD8182" s="60"/>
      <c r="ADE8182" s="60"/>
    </row>
    <row r="8183" spans="760:785" x14ac:dyDescent="0.25">
      <c r="ACF8183" s="60"/>
      <c r="ACG8183" s="60"/>
      <c r="ACH8183" s="60"/>
      <c r="ACI8183" s="60"/>
      <c r="ACJ8183" s="60"/>
      <c r="ACK8183" s="60"/>
      <c r="ACL8183" s="60"/>
      <c r="ACM8183" s="60"/>
      <c r="ACN8183" s="60"/>
      <c r="ACO8183" s="60"/>
      <c r="ACP8183" s="60"/>
      <c r="ACQ8183" s="60"/>
      <c r="ACR8183" s="60"/>
      <c r="ACS8183" s="60"/>
      <c r="ACT8183" s="60"/>
      <c r="ACU8183" s="60"/>
      <c r="ACV8183" s="60"/>
      <c r="ACW8183" s="60"/>
      <c r="ACX8183" s="60"/>
      <c r="ACY8183" s="60">
        <v>0.97523645396481495</v>
      </c>
      <c r="ACZ8183" s="60"/>
      <c r="ADA8183" s="60"/>
      <c r="ADB8183" s="60"/>
      <c r="ADC8183" s="60"/>
      <c r="ADD8183" s="60"/>
      <c r="ADE8183" s="60"/>
    </row>
    <row r="8184" spans="760:785" x14ac:dyDescent="0.25">
      <c r="ACF8184" s="60"/>
      <c r="ACG8184" s="60"/>
      <c r="ACH8184" s="60"/>
      <c r="ACI8184" s="60"/>
      <c r="ACJ8184" s="60"/>
      <c r="ACK8184" s="60"/>
      <c r="ACL8184" s="60"/>
      <c r="ACM8184" s="60"/>
      <c r="ACN8184" s="60"/>
      <c r="ACO8184" s="60"/>
      <c r="ACP8184" s="60"/>
      <c r="ACQ8184" s="60"/>
      <c r="ACR8184" s="60"/>
      <c r="ACS8184" s="60"/>
      <c r="ACT8184" s="60"/>
      <c r="ACU8184" s="60"/>
      <c r="ACV8184" s="60"/>
      <c r="ACW8184" s="60"/>
      <c r="ACX8184" s="60"/>
      <c r="ACY8184" s="60">
        <v>0.97522662388491399</v>
      </c>
      <c r="ACZ8184" s="60"/>
      <c r="ADA8184" s="60"/>
      <c r="ADB8184" s="60"/>
      <c r="ADC8184" s="60"/>
      <c r="ADD8184" s="60"/>
      <c r="ADE8184" s="60"/>
    </row>
    <row r="8185" spans="760:785" x14ac:dyDescent="0.25">
      <c r="ACF8185" s="60"/>
      <c r="ACG8185" s="60"/>
      <c r="ACH8185" s="60"/>
      <c r="ACI8185" s="60"/>
      <c r="ACJ8185" s="60"/>
      <c r="ACK8185" s="60"/>
      <c r="ACL8185" s="60"/>
      <c r="ACM8185" s="60"/>
      <c r="ACN8185" s="60"/>
      <c r="ACO8185" s="60"/>
      <c r="ACP8185" s="60"/>
      <c r="ACQ8185" s="60"/>
      <c r="ACR8185" s="60"/>
      <c r="ACS8185" s="60"/>
      <c r="ACT8185" s="60"/>
      <c r="ACU8185" s="60"/>
      <c r="ACV8185" s="60"/>
      <c r="ACW8185" s="60"/>
      <c r="ACX8185" s="60"/>
      <c r="ACY8185" s="60">
        <v>0.97522035792719097</v>
      </c>
      <c r="ACZ8185" s="60"/>
      <c r="ADA8185" s="60"/>
      <c r="ADB8185" s="60"/>
      <c r="ADC8185" s="60"/>
      <c r="ADD8185" s="60"/>
      <c r="ADE8185" s="60"/>
    </row>
    <row r="8186" spans="760:785" x14ac:dyDescent="0.25">
      <c r="ACF8186" s="60"/>
      <c r="ACG8186" s="60"/>
      <c r="ACH8186" s="60"/>
      <c r="ACI8186" s="60"/>
      <c r="ACJ8186" s="60"/>
      <c r="ACK8186" s="60"/>
      <c r="ACL8186" s="60"/>
      <c r="ACM8186" s="60"/>
      <c r="ACN8186" s="60"/>
      <c r="ACO8186" s="60"/>
      <c r="ACP8186" s="60"/>
      <c r="ACQ8186" s="60"/>
      <c r="ACR8186" s="60"/>
      <c r="ACS8186" s="60"/>
      <c r="ACT8186" s="60"/>
      <c r="ACU8186" s="60"/>
      <c r="ACV8186" s="60"/>
      <c r="ACW8186" s="60"/>
      <c r="ACX8186" s="60"/>
      <c r="ACY8186" s="60">
        <v>0.97521120352742197</v>
      </c>
      <c r="ACZ8186" s="60"/>
      <c r="ADA8186" s="60"/>
      <c r="ADB8186" s="60"/>
      <c r="ADC8186" s="60"/>
      <c r="ADD8186" s="60"/>
      <c r="ADE8186" s="60"/>
    </row>
    <row r="8187" spans="760:785" x14ac:dyDescent="0.25">
      <c r="ACF8187" s="60"/>
      <c r="ACG8187" s="60"/>
      <c r="ACH8187" s="60"/>
      <c r="ACI8187" s="60"/>
      <c r="ACJ8187" s="60"/>
      <c r="ACK8187" s="60"/>
      <c r="ACL8187" s="60"/>
      <c r="ACM8187" s="60"/>
      <c r="ACN8187" s="60"/>
      <c r="ACO8187" s="60"/>
      <c r="ACP8187" s="60"/>
      <c r="ACQ8187" s="60"/>
      <c r="ACR8187" s="60"/>
      <c r="ACS8187" s="60"/>
      <c r="ACT8187" s="60"/>
      <c r="ACU8187" s="60"/>
      <c r="ACV8187" s="60"/>
      <c r="ACW8187" s="60"/>
      <c r="ACX8187" s="60"/>
      <c r="ACY8187" s="60">
        <v>0.97521064443315197</v>
      </c>
      <c r="ACZ8187" s="60"/>
      <c r="ADA8187" s="60"/>
      <c r="ADB8187" s="60"/>
      <c r="ADC8187" s="60"/>
      <c r="ADD8187" s="60"/>
      <c r="ADE8187" s="60"/>
    </row>
    <row r="8188" spans="760:785" x14ac:dyDescent="0.25">
      <c r="ACF8188" s="60"/>
      <c r="ACG8188" s="60"/>
      <c r="ACH8188" s="60"/>
      <c r="ACI8188" s="60"/>
      <c r="ACJ8188" s="60"/>
      <c r="ACK8188" s="60"/>
      <c r="ACL8188" s="60"/>
      <c r="ACM8188" s="60"/>
      <c r="ACN8188" s="60"/>
      <c r="ACO8188" s="60"/>
      <c r="ACP8188" s="60"/>
      <c r="ACQ8188" s="60"/>
      <c r="ACR8188" s="60"/>
      <c r="ACS8188" s="60"/>
      <c r="ACT8188" s="60"/>
      <c r="ACU8188" s="60"/>
      <c r="ACV8188" s="60"/>
      <c r="ACW8188" s="60"/>
      <c r="ACX8188" s="60"/>
      <c r="ACY8188" s="60">
        <v>0.97519773021263001</v>
      </c>
      <c r="ACZ8188" s="60"/>
      <c r="ADA8188" s="60"/>
      <c r="ADB8188" s="60"/>
      <c r="ADC8188" s="60"/>
      <c r="ADD8188" s="60"/>
      <c r="ADE8188" s="60"/>
    </row>
    <row r="8189" spans="760:785" x14ac:dyDescent="0.25">
      <c r="ACF8189" s="60"/>
      <c r="ACG8189" s="60"/>
      <c r="ACH8189" s="60"/>
      <c r="ACI8189" s="60"/>
      <c r="ACJ8189" s="60"/>
      <c r="ACK8189" s="60"/>
      <c r="ACL8189" s="60"/>
      <c r="ACM8189" s="60"/>
      <c r="ACN8189" s="60"/>
      <c r="ACO8189" s="60"/>
      <c r="ACP8189" s="60"/>
      <c r="ACQ8189" s="60"/>
      <c r="ACR8189" s="60"/>
      <c r="ACS8189" s="60"/>
      <c r="ACT8189" s="60"/>
      <c r="ACU8189" s="60"/>
      <c r="ACV8189" s="60"/>
      <c r="ACW8189" s="60"/>
      <c r="ACX8189" s="60"/>
      <c r="ACY8189" s="60">
        <v>0.97518811235581204</v>
      </c>
      <c r="ACZ8189" s="60"/>
      <c r="ADA8189" s="60"/>
      <c r="ADB8189" s="60"/>
      <c r="ADC8189" s="60"/>
      <c r="ADD8189" s="60"/>
      <c r="ADE8189" s="60"/>
    </row>
    <row r="8190" spans="760:785" x14ac:dyDescent="0.25">
      <c r="ACF8190" s="60"/>
      <c r="ACG8190" s="60"/>
      <c r="ACH8190" s="60"/>
      <c r="ACI8190" s="60"/>
      <c r="ACJ8190" s="60"/>
      <c r="ACK8190" s="60"/>
      <c r="ACL8190" s="60"/>
      <c r="ACM8190" s="60"/>
      <c r="ACN8190" s="60"/>
      <c r="ACO8190" s="60"/>
      <c r="ACP8190" s="60"/>
      <c r="ACQ8190" s="60"/>
      <c r="ACR8190" s="60"/>
      <c r="ACS8190" s="60"/>
      <c r="ACT8190" s="60"/>
      <c r="ACU8190" s="60"/>
      <c r="ACV8190" s="60"/>
      <c r="ACW8190" s="60"/>
      <c r="ACX8190" s="60"/>
      <c r="ACY8190" s="60">
        <v>0.97518703278997498</v>
      </c>
      <c r="ACZ8190" s="60"/>
      <c r="ADA8190" s="60"/>
      <c r="ADB8190" s="60"/>
      <c r="ADC8190" s="60"/>
      <c r="ADD8190" s="60"/>
      <c r="ADE8190" s="60"/>
    </row>
    <row r="8191" spans="760:785" x14ac:dyDescent="0.25">
      <c r="ACF8191" s="60"/>
      <c r="ACG8191" s="60"/>
      <c r="ACH8191" s="60"/>
      <c r="ACI8191" s="60"/>
      <c r="ACJ8191" s="60"/>
      <c r="ACK8191" s="60"/>
      <c r="ACL8191" s="60"/>
      <c r="ACM8191" s="60"/>
      <c r="ACN8191" s="60"/>
      <c r="ACO8191" s="60"/>
      <c r="ACP8191" s="60"/>
      <c r="ACQ8191" s="60"/>
      <c r="ACR8191" s="60"/>
      <c r="ACS8191" s="60"/>
      <c r="ACT8191" s="60"/>
      <c r="ACU8191" s="60"/>
      <c r="ACV8191" s="60"/>
      <c r="ACW8191" s="60"/>
      <c r="ACX8191" s="60"/>
      <c r="ACY8191" s="60">
        <v>0.975186149443803</v>
      </c>
      <c r="ACZ8191" s="60"/>
      <c r="ADA8191" s="60"/>
      <c r="ADB8191" s="60"/>
      <c r="ADC8191" s="60"/>
      <c r="ADD8191" s="60"/>
      <c r="ADE8191" s="60"/>
    </row>
    <row r="8192" spans="760:785" x14ac:dyDescent="0.25">
      <c r="ACF8192" s="60"/>
      <c r="ACG8192" s="60"/>
      <c r="ACH8192" s="60"/>
      <c r="ACI8192" s="60"/>
      <c r="ACJ8192" s="60"/>
      <c r="ACK8192" s="60"/>
      <c r="ACL8192" s="60"/>
      <c r="ACM8192" s="60"/>
      <c r="ACN8192" s="60"/>
      <c r="ACO8192" s="60"/>
      <c r="ACP8192" s="60"/>
      <c r="ACQ8192" s="60"/>
      <c r="ACR8192" s="60"/>
      <c r="ACS8192" s="60"/>
      <c r="ACT8192" s="60"/>
      <c r="ACU8192" s="60"/>
      <c r="ACV8192" s="60"/>
      <c r="ACW8192" s="60"/>
      <c r="ACX8192" s="60"/>
      <c r="ACY8192" s="60">
        <v>0.97518526987680498</v>
      </c>
      <c r="ACZ8192" s="60"/>
      <c r="ADA8192" s="60"/>
      <c r="ADB8192" s="60"/>
      <c r="ADC8192" s="60"/>
      <c r="ADD8192" s="60"/>
      <c r="ADE8192" s="60"/>
    </row>
    <row r="8193" spans="760:785" x14ac:dyDescent="0.25">
      <c r="ACF8193" s="60"/>
      <c r="ACG8193" s="60"/>
      <c r="ACH8193" s="60"/>
      <c r="ACI8193" s="60"/>
      <c r="ACJ8193" s="60"/>
      <c r="ACK8193" s="60"/>
      <c r="ACL8193" s="60"/>
      <c r="ACM8193" s="60"/>
      <c r="ACN8193" s="60"/>
      <c r="ACO8193" s="60"/>
      <c r="ACP8193" s="60"/>
      <c r="ACQ8193" s="60"/>
      <c r="ACR8193" s="60"/>
      <c r="ACS8193" s="60"/>
      <c r="ACT8193" s="60"/>
      <c r="ACU8193" s="60"/>
      <c r="ACV8193" s="60"/>
      <c r="ACW8193" s="60"/>
      <c r="ACX8193" s="60"/>
      <c r="ACY8193" s="60">
        <v>0.97518459754467801</v>
      </c>
      <c r="ACZ8193" s="60"/>
      <c r="ADA8193" s="60"/>
      <c r="ADB8193" s="60"/>
      <c r="ADC8193" s="60"/>
      <c r="ADD8193" s="60"/>
      <c r="ADE8193" s="60"/>
    </row>
    <row r="8194" spans="760:785" x14ac:dyDescent="0.25">
      <c r="ACF8194" s="60"/>
      <c r="ACG8194" s="60"/>
      <c r="ACH8194" s="60"/>
      <c r="ACI8194" s="60"/>
      <c r="ACJ8194" s="60"/>
      <c r="ACK8194" s="60"/>
      <c r="ACL8194" s="60"/>
      <c r="ACM8194" s="60"/>
      <c r="ACN8194" s="60"/>
      <c r="ACO8194" s="60"/>
      <c r="ACP8194" s="60"/>
      <c r="ACQ8194" s="60"/>
      <c r="ACR8194" s="60"/>
      <c r="ACS8194" s="60"/>
      <c r="ACT8194" s="60"/>
      <c r="ACU8194" s="60"/>
      <c r="ACV8194" s="60"/>
      <c r="ACW8194" s="60"/>
      <c r="ACX8194" s="60"/>
      <c r="ACY8194" s="60">
        <v>0.97518243590669296</v>
      </c>
      <c r="ACZ8194" s="60"/>
      <c r="ADA8194" s="60"/>
      <c r="ADB8194" s="60"/>
      <c r="ADC8194" s="60"/>
      <c r="ADD8194" s="60"/>
      <c r="ADE8194" s="60"/>
    </row>
    <row r="8195" spans="760:785" x14ac:dyDescent="0.25">
      <c r="ACF8195" s="60"/>
      <c r="ACG8195" s="60"/>
      <c r="ACH8195" s="60"/>
      <c r="ACI8195" s="60"/>
      <c r="ACJ8195" s="60"/>
      <c r="ACK8195" s="60"/>
      <c r="ACL8195" s="60"/>
      <c r="ACM8195" s="60"/>
      <c r="ACN8195" s="60"/>
      <c r="ACO8195" s="60"/>
      <c r="ACP8195" s="60"/>
      <c r="ACQ8195" s="60"/>
      <c r="ACR8195" s="60"/>
      <c r="ACS8195" s="60"/>
      <c r="ACT8195" s="60"/>
      <c r="ACU8195" s="60"/>
      <c r="ACV8195" s="60"/>
      <c r="ACW8195" s="60"/>
      <c r="ACX8195" s="60"/>
      <c r="ACY8195" s="60">
        <v>0.97517401563336703</v>
      </c>
      <c r="ACZ8195" s="60"/>
      <c r="ADA8195" s="60"/>
      <c r="ADB8195" s="60"/>
      <c r="ADC8195" s="60"/>
      <c r="ADD8195" s="60"/>
      <c r="ADE8195" s="60"/>
    </row>
    <row r="8196" spans="760:785" x14ac:dyDescent="0.25">
      <c r="ACF8196" s="60"/>
      <c r="ACG8196" s="60"/>
      <c r="ACH8196" s="60"/>
      <c r="ACI8196" s="60"/>
      <c r="ACJ8196" s="60"/>
      <c r="ACK8196" s="60"/>
      <c r="ACL8196" s="60"/>
      <c r="ACM8196" s="60"/>
      <c r="ACN8196" s="60"/>
      <c r="ACO8196" s="60"/>
      <c r="ACP8196" s="60"/>
      <c r="ACQ8196" s="60"/>
      <c r="ACR8196" s="60"/>
      <c r="ACS8196" s="60"/>
      <c r="ACT8196" s="60"/>
      <c r="ACU8196" s="60"/>
      <c r="ACV8196" s="60"/>
      <c r="ACW8196" s="60"/>
      <c r="ACX8196" s="60"/>
      <c r="ACY8196" s="60">
        <v>0.97516569465170899</v>
      </c>
      <c r="ACZ8196" s="60"/>
      <c r="ADA8196" s="60"/>
      <c r="ADB8196" s="60"/>
      <c r="ADC8196" s="60"/>
      <c r="ADD8196" s="60"/>
      <c r="ADE8196" s="60"/>
    </row>
    <row r="8197" spans="760:785" x14ac:dyDescent="0.25">
      <c r="ACF8197" s="60"/>
      <c r="ACG8197" s="60"/>
      <c r="ACH8197" s="60"/>
      <c r="ACI8197" s="60"/>
      <c r="ACJ8197" s="60"/>
      <c r="ACK8197" s="60"/>
      <c r="ACL8197" s="60"/>
      <c r="ACM8197" s="60"/>
      <c r="ACN8197" s="60"/>
      <c r="ACO8197" s="60"/>
      <c r="ACP8197" s="60"/>
      <c r="ACQ8197" s="60"/>
      <c r="ACR8197" s="60"/>
      <c r="ACS8197" s="60"/>
      <c r="ACT8197" s="60"/>
      <c r="ACU8197" s="60"/>
      <c r="ACV8197" s="60"/>
      <c r="ACW8197" s="60"/>
      <c r="ACX8197" s="60"/>
      <c r="ACY8197" s="60">
        <v>0.97516188137333903</v>
      </c>
      <c r="ACZ8197" s="60"/>
      <c r="ADA8197" s="60"/>
      <c r="ADB8197" s="60"/>
      <c r="ADC8197" s="60"/>
      <c r="ADD8197" s="60"/>
      <c r="ADE8197" s="60"/>
    </row>
    <row r="8198" spans="760:785" x14ac:dyDescent="0.25">
      <c r="ACF8198" s="60"/>
      <c r="ACG8198" s="60"/>
      <c r="ACH8198" s="60"/>
      <c r="ACI8198" s="60"/>
      <c r="ACJ8198" s="60"/>
      <c r="ACK8198" s="60"/>
      <c r="ACL8198" s="60"/>
      <c r="ACM8198" s="60"/>
      <c r="ACN8198" s="60"/>
      <c r="ACO8198" s="60"/>
      <c r="ACP8198" s="60"/>
      <c r="ACQ8198" s="60"/>
      <c r="ACR8198" s="60"/>
      <c r="ACS8198" s="60"/>
      <c r="ACT8198" s="60"/>
      <c r="ACU8198" s="60"/>
      <c r="ACV8198" s="60"/>
      <c r="ACW8198" s="60"/>
      <c r="ACX8198" s="60"/>
      <c r="ACY8198" s="60">
        <v>0.97515353047567499</v>
      </c>
      <c r="ACZ8198" s="60"/>
      <c r="ADA8198" s="60"/>
      <c r="ADB8198" s="60"/>
      <c r="ADC8198" s="60"/>
      <c r="ADD8198" s="60"/>
      <c r="ADE8198" s="60"/>
    </row>
    <row r="8199" spans="760:785" x14ac:dyDescent="0.25">
      <c r="ACF8199" s="60"/>
      <c r="ACG8199" s="60"/>
      <c r="ACH8199" s="60"/>
      <c r="ACI8199" s="60"/>
      <c r="ACJ8199" s="60"/>
      <c r="ACK8199" s="60"/>
      <c r="ACL8199" s="60"/>
      <c r="ACM8199" s="60"/>
      <c r="ACN8199" s="60"/>
      <c r="ACO8199" s="60"/>
      <c r="ACP8199" s="60"/>
      <c r="ACQ8199" s="60"/>
      <c r="ACR8199" s="60"/>
      <c r="ACS8199" s="60"/>
      <c r="ACT8199" s="60"/>
      <c r="ACU8199" s="60"/>
      <c r="ACV8199" s="60"/>
      <c r="ACW8199" s="60"/>
      <c r="ACX8199" s="60"/>
      <c r="ACY8199" s="60">
        <v>0.97513472257475597</v>
      </c>
      <c r="ACZ8199" s="60"/>
      <c r="ADA8199" s="60"/>
      <c r="ADB8199" s="60"/>
      <c r="ADC8199" s="60"/>
      <c r="ADD8199" s="60"/>
      <c r="ADE8199" s="60"/>
    </row>
    <row r="8200" spans="760:785" x14ac:dyDescent="0.25">
      <c r="ACF8200" s="60"/>
      <c r="ACG8200" s="60"/>
      <c r="ACH8200" s="60"/>
      <c r="ACI8200" s="60"/>
      <c r="ACJ8200" s="60"/>
      <c r="ACK8200" s="60"/>
      <c r="ACL8200" s="60"/>
      <c r="ACM8200" s="60"/>
      <c r="ACN8200" s="60"/>
      <c r="ACO8200" s="60"/>
      <c r="ACP8200" s="60"/>
      <c r="ACQ8200" s="60"/>
      <c r="ACR8200" s="60"/>
      <c r="ACS8200" s="60"/>
      <c r="ACT8200" s="60"/>
      <c r="ACU8200" s="60"/>
      <c r="ACV8200" s="60"/>
      <c r="ACW8200" s="60"/>
      <c r="ACX8200" s="60"/>
      <c r="ACY8200" s="60">
        <v>0.97513308001445298</v>
      </c>
      <c r="ACZ8200" s="60"/>
      <c r="ADA8200" s="60"/>
      <c r="ADB8200" s="60"/>
      <c r="ADC8200" s="60"/>
      <c r="ADD8200" s="60"/>
      <c r="ADE8200" s="60"/>
    </row>
    <row r="8201" spans="760:785" x14ac:dyDescent="0.25">
      <c r="ACF8201" s="60"/>
      <c r="ACG8201" s="60"/>
      <c r="ACH8201" s="60"/>
      <c r="ACI8201" s="60"/>
      <c r="ACJ8201" s="60"/>
      <c r="ACK8201" s="60"/>
      <c r="ACL8201" s="60"/>
      <c r="ACM8201" s="60"/>
      <c r="ACN8201" s="60"/>
      <c r="ACO8201" s="60"/>
      <c r="ACP8201" s="60"/>
      <c r="ACQ8201" s="60"/>
      <c r="ACR8201" s="60"/>
      <c r="ACS8201" s="60"/>
      <c r="ACT8201" s="60"/>
      <c r="ACU8201" s="60"/>
      <c r="ACV8201" s="60"/>
      <c r="ACW8201" s="60"/>
      <c r="ACX8201" s="60"/>
      <c r="ACY8201" s="60">
        <v>0.97513191584027104</v>
      </c>
      <c r="ACZ8201" s="60"/>
      <c r="ADA8201" s="60"/>
      <c r="ADB8201" s="60"/>
      <c r="ADC8201" s="60"/>
      <c r="ADD8201" s="60"/>
      <c r="ADE8201" s="60"/>
    </row>
    <row r="8202" spans="760:785" x14ac:dyDescent="0.25">
      <c r="ACF8202" s="60"/>
      <c r="ACG8202" s="60"/>
      <c r="ACH8202" s="60"/>
      <c r="ACI8202" s="60"/>
      <c r="ACJ8202" s="60"/>
      <c r="ACK8202" s="60"/>
      <c r="ACL8202" s="60"/>
      <c r="ACM8202" s="60"/>
      <c r="ACN8202" s="60"/>
      <c r="ACO8202" s="60"/>
      <c r="ACP8202" s="60"/>
      <c r="ACQ8202" s="60"/>
      <c r="ACR8202" s="60"/>
      <c r="ACS8202" s="60"/>
      <c r="ACT8202" s="60"/>
      <c r="ACU8202" s="60"/>
      <c r="ACV8202" s="60"/>
      <c r="ACW8202" s="60"/>
      <c r="ACX8202" s="60"/>
      <c r="ACY8202" s="60">
        <v>0.97513104649421101</v>
      </c>
      <c r="ACZ8202" s="60"/>
      <c r="ADA8202" s="60"/>
      <c r="ADB8202" s="60"/>
      <c r="ADC8202" s="60"/>
      <c r="ADD8202" s="60"/>
      <c r="ADE8202" s="60"/>
    </row>
    <row r="8203" spans="760:785" x14ac:dyDescent="0.25">
      <c r="ACF8203" s="60"/>
      <c r="ACG8203" s="60"/>
      <c r="ACH8203" s="60"/>
      <c r="ACI8203" s="60"/>
      <c r="ACJ8203" s="60"/>
      <c r="ACK8203" s="60"/>
      <c r="ACL8203" s="60"/>
      <c r="ACM8203" s="60"/>
      <c r="ACN8203" s="60"/>
      <c r="ACO8203" s="60"/>
      <c r="ACP8203" s="60"/>
      <c r="ACQ8203" s="60"/>
      <c r="ACR8203" s="60"/>
      <c r="ACS8203" s="60"/>
      <c r="ACT8203" s="60"/>
      <c r="ACU8203" s="60"/>
      <c r="ACV8203" s="60"/>
      <c r="ACW8203" s="60"/>
      <c r="ACX8203" s="60"/>
      <c r="ACY8203" s="60">
        <v>0.97512535018701296</v>
      </c>
      <c r="ACZ8203" s="60"/>
      <c r="ADA8203" s="60"/>
      <c r="ADB8203" s="60"/>
      <c r="ADC8203" s="60"/>
      <c r="ADD8203" s="60"/>
      <c r="ADE8203" s="60"/>
    </row>
    <row r="8204" spans="760:785" x14ac:dyDescent="0.25">
      <c r="ACF8204" s="60"/>
      <c r="ACG8204" s="60"/>
      <c r="ACH8204" s="60"/>
      <c r="ACI8204" s="60"/>
      <c r="ACJ8204" s="60"/>
      <c r="ACK8204" s="60"/>
      <c r="ACL8204" s="60"/>
      <c r="ACM8204" s="60"/>
      <c r="ACN8204" s="60"/>
      <c r="ACO8204" s="60"/>
      <c r="ACP8204" s="60"/>
      <c r="ACQ8204" s="60"/>
      <c r="ACR8204" s="60"/>
      <c r="ACS8204" s="60"/>
      <c r="ACT8204" s="60"/>
      <c r="ACU8204" s="60"/>
      <c r="ACV8204" s="60"/>
      <c r="ACW8204" s="60"/>
      <c r="ACX8204" s="60"/>
      <c r="ACY8204" s="60">
        <v>0.97512422593748405</v>
      </c>
      <c r="ACZ8204" s="60"/>
      <c r="ADA8204" s="60"/>
      <c r="ADB8204" s="60"/>
      <c r="ADC8204" s="60"/>
      <c r="ADD8204" s="60"/>
      <c r="ADE8204" s="60"/>
    </row>
    <row r="8205" spans="760:785" x14ac:dyDescent="0.25">
      <c r="ACF8205" s="60"/>
      <c r="ACG8205" s="60"/>
      <c r="ACH8205" s="60"/>
      <c r="ACI8205" s="60"/>
      <c r="ACJ8205" s="60"/>
      <c r="ACK8205" s="60"/>
      <c r="ACL8205" s="60"/>
      <c r="ACM8205" s="60"/>
      <c r="ACN8205" s="60"/>
      <c r="ACO8205" s="60"/>
      <c r="ACP8205" s="60"/>
      <c r="ACQ8205" s="60"/>
      <c r="ACR8205" s="60"/>
      <c r="ACS8205" s="60"/>
      <c r="ACT8205" s="60"/>
      <c r="ACU8205" s="60"/>
      <c r="ACV8205" s="60"/>
      <c r="ACW8205" s="60"/>
      <c r="ACX8205" s="60"/>
      <c r="ACY8205" s="60">
        <v>0.97512353680447195</v>
      </c>
      <c r="ACZ8205" s="60"/>
      <c r="ADA8205" s="60"/>
      <c r="ADB8205" s="60"/>
      <c r="ADC8205" s="60"/>
      <c r="ADD8205" s="60"/>
      <c r="ADE8205" s="60"/>
    </row>
    <row r="8206" spans="760:785" x14ac:dyDescent="0.25">
      <c r="ACF8206" s="60"/>
      <c r="ACG8206" s="60"/>
      <c r="ACH8206" s="60"/>
      <c r="ACI8206" s="60"/>
      <c r="ACJ8206" s="60"/>
      <c r="ACK8206" s="60"/>
      <c r="ACL8206" s="60"/>
      <c r="ACM8206" s="60"/>
      <c r="ACN8206" s="60"/>
      <c r="ACO8206" s="60"/>
      <c r="ACP8206" s="60"/>
      <c r="ACQ8206" s="60"/>
      <c r="ACR8206" s="60"/>
      <c r="ACS8206" s="60"/>
      <c r="ACT8206" s="60"/>
      <c r="ACU8206" s="60"/>
      <c r="ACV8206" s="60"/>
      <c r="ACW8206" s="60"/>
      <c r="ACX8206" s="60"/>
      <c r="ACY8206" s="60">
        <v>0.97511558657014996</v>
      </c>
      <c r="ACZ8206" s="60"/>
      <c r="ADA8206" s="60"/>
      <c r="ADB8206" s="60"/>
      <c r="ADC8206" s="60"/>
      <c r="ADD8206" s="60"/>
      <c r="ADE8206" s="60"/>
    </row>
    <row r="8207" spans="760:785" x14ac:dyDescent="0.25">
      <c r="ACF8207" s="60"/>
      <c r="ACG8207" s="60"/>
      <c r="ACH8207" s="60"/>
      <c r="ACI8207" s="60"/>
      <c r="ACJ8207" s="60"/>
      <c r="ACK8207" s="60"/>
      <c r="ACL8207" s="60"/>
      <c r="ACM8207" s="60"/>
      <c r="ACN8207" s="60"/>
      <c r="ACO8207" s="60"/>
      <c r="ACP8207" s="60"/>
      <c r="ACQ8207" s="60"/>
      <c r="ACR8207" s="60"/>
      <c r="ACS8207" s="60"/>
      <c r="ACT8207" s="60"/>
      <c r="ACU8207" s="60"/>
      <c r="ACV8207" s="60"/>
      <c r="ACW8207" s="60"/>
      <c r="ACX8207" s="60"/>
      <c r="ACY8207" s="60">
        <v>0.97511139809537895</v>
      </c>
      <c r="ACZ8207" s="60"/>
      <c r="ADA8207" s="60"/>
      <c r="ADB8207" s="60"/>
      <c r="ADC8207" s="60"/>
      <c r="ADD8207" s="60"/>
      <c r="ADE8207" s="60"/>
    </row>
    <row r="8208" spans="760:785" x14ac:dyDescent="0.25">
      <c r="ACF8208" s="60"/>
      <c r="ACG8208" s="60"/>
      <c r="ACH8208" s="60"/>
      <c r="ACI8208" s="60"/>
      <c r="ACJ8208" s="60"/>
      <c r="ACK8208" s="60"/>
      <c r="ACL8208" s="60"/>
      <c r="ACM8208" s="60"/>
      <c r="ACN8208" s="60"/>
      <c r="ACO8208" s="60"/>
      <c r="ACP8208" s="60"/>
      <c r="ACQ8208" s="60"/>
      <c r="ACR8208" s="60"/>
      <c r="ACS8208" s="60"/>
      <c r="ACT8208" s="60"/>
      <c r="ACU8208" s="60"/>
      <c r="ACV8208" s="60"/>
      <c r="ACW8208" s="60"/>
      <c r="ACX8208" s="60"/>
      <c r="ACY8208" s="60">
        <v>0.97510550112104</v>
      </c>
      <c r="ACZ8208" s="60"/>
      <c r="ADA8208" s="60"/>
      <c r="ADB8208" s="60"/>
      <c r="ADC8208" s="60"/>
      <c r="ADD8208" s="60"/>
      <c r="ADE8208" s="60"/>
    </row>
    <row r="8209" spans="760:785" x14ac:dyDescent="0.25">
      <c r="ACF8209" s="60"/>
      <c r="ACG8209" s="60"/>
      <c r="ACH8209" s="60"/>
      <c r="ACI8209" s="60"/>
      <c r="ACJ8209" s="60"/>
      <c r="ACK8209" s="60"/>
      <c r="ACL8209" s="60"/>
      <c r="ACM8209" s="60"/>
      <c r="ACN8209" s="60"/>
      <c r="ACO8209" s="60"/>
      <c r="ACP8209" s="60"/>
      <c r="ACQ8209" s="60"/>
      <c r="ACR8209" s="60"/>
      <c r="ACS8209" s="60"/>
      <c r="ACT8209" s="60"/>
      <c r="ACU8209" s="60"/>
      <c r="ACV8209" s="60"/>
      <c r="ACW8209" s="60"/>
      <c r="ACX8209" s="60"/>
      <c r="ACY8209" s="60">
        <v>0.97510200765839306</v>
      </c>
      <c r="ACZ8209" s="60"/>
      <c r="ADA8209" s="60"/>
      <c r="ADB8209" s="60"/>
      <c r="ADC8209" s="60"/>
      <c r="ADD8209" s="60"/>
      <c r="ADE8209" s="60"/>
    </row>
    <row r="8210" spans="760:785" x14ac:dyDescent="0.25">
      <c r="ACF8210" s="60"/>
      <c r="ACG8210" s="60"/>
      <c r="ACH8210" s="60"/>
      <c r="ACI8210" s="60"/>
      <c r="ACJ8210" s="60"/>
      <c r="ACK8210" s="60"/>
      <c r="ACL8210" s="60"/>
      <c r="ACM8210" s="60"/>
      <c r="ACN8210" s="60"/>
      <c r="ACO8210" s="60"/>
      <c r="ACP8210" s="60"/>
      <c r="ACQ8210" s="60"/>
      <c r="ACR8210" s="60"/>
      <c r="ACS8210" s="60"/>
      <c r="ACT8210" s="60"/>
      <c r="ACU8210" s="60"/>
      <c r="ACV8210" s="60"/>
      <c r="ACW8210" s="60"/>
      <c r="ACX8210" s="60"/>
      <c r="ACY8210" s="60">
        <v>0.97510196659088699</v>
      </c>
      <c r="ACZ8210" s="60"/>
      <c r="ADA8210" s="60"/>
      <c r="ADB8210" s="60"/>
      <c r="ADC8210" s="60"/>
      <c r="ADD8210" s="60"/>
      <c r="ADE8210" s="60"/>
    </row>
    <row r="8211" spans="760:785" x14ac:dyDescent="0.25">
      <c r="ACF8211" s="60"/>
      <c r="ACG8211" s="60"/>
      <c r="ACH8211" s="60"/>
      <c r="ACI8211" s="60"/>
      <c r="ACJ8211" s="60"/>
      <c r="ACK8211" s="60"/>
      <c r="ACL8211" s="60"/>
      <c r="ACM8211" s="60"/>
      <c r="ACN8211" s="60"/>
      <c r="ACO8211" s="60"/>
      <c r="ACP8211" s="60"/>
      <c r="ACQ8211" s="60"/>
      <c r="ACR8211" s="60"/>
      <c r="ACS8211" s="60"/>
      <c r="ACT8211" s="60"/>
      <c r="ACU8211" s="60"/>
      <c r="ACV8211" s="60"/>
      <c r="ACW8211" s="60"/>
      <c r="ACX8211" s="60"/>
      <c r="ACY8211" s="60">
        <v>0.97509894511973405</v>
      </c>
      <c r="ACZ8211" s="60"/>
      <c r="ADA8211" s="60"/>
      <c r="ADB8211" s="60"/>
      <c r="ADC8211" s="60"/>
      <c r="ADD8211" s="60"/>
      <c r="ADE8211" s="60"/>
    </row>
    <row r="8212" spans="760:785" x14ac:dyDescent="0.25">
      <c r="ACF8212" s="60"/>
      <c r="ACG8212" s="60"/>
      <c r="ACH8212" s="60"/>
      <c r="ACI8212" s="60"/>
      <c r="ACJ8212" s="60"/>
      <c r="ACK8212" s="60"/>
      <c r="ACL8212" s="60"/>
      <c r="ACM8212" s="60"/>
      <c r="ACN8212" s="60"/>
      <c r="ACO8212" s="60"/>
      <c r="ACP8212" s="60"/>
      <c r="ACQ8212" s="60"/>
      <c r="ACR8212" s="60"/>
      <c r="ACS8212" s="60"/>
      <c r="ACT8212" s="60"/>
      <c r="ACU8212" s="60"/>
      <c r="ACV8212" s="60"/>
      <c r="ACW8212" s="60"/>
      <c r="ACX8212" s="60"/>
      <c r="ACY8212" s="60">
        <v>0.97508741424035605</v>
      </c>
      <c r="ACZ8212" s="60"/>
      <c r="ADA8212" s="60"/>
      <c r="ADB8212" s="60"/>
      <c r="ADC8212" s="60"/>
      <c r="ADD8212" s="60"/>
      <c r="ADE8212" s="60"/>
    </row>
    <row r="8213" spans="760:785" x14ac:dyDescent="0.25">
      <c r="ACF8213" s="60"/>
      <c r="ACG8213" s="60"/>
      <c r="ACH8213" s="60"/>
      <c r="ACI8213" s="60"/>
      <c r="ACJ8213" s="60"/>
      <c r="ACK8213" s="60"/>
      <c r="ACL8213" s="60"/>
      <c r="ACM8213" s="60"/>
      <c r="ACN8213" s="60"/>
      <c r="ACO8213" s="60"/>
      <c r="ACP8213" s="60"/>
      <c r="ACQ8213" s="60"/>
      <c r="ACR8213" s="60"/>
      <c r="ACS8213" s="60"/>
      <c r="ACT8213" s="60"/>
      <c r="ACU8213" s="60"/>
      <c r="ACV8213" s="60"/>
      <c r="ACW8213" s="60"/>
      <c r="ACX8213" s="60"/>
      <c r="ACY8213" s="60">
        <v>0.97508662110823896</v>
      </c>
      <c r="ACZ8213" s="60"/>
      <c r="ADA8213" s="60"/>
      <c r="ADB8213" s="60"/>
      <c r="ADC8213" s="60"/>
      <c r="ADD8213" s="60"/>
      <c r="ADE8213" s="60"/>
    </row>
    <row r="8214" spans="760:785" x14ac:dyDescent="0.25">
      <c r="ACF8214" s="60"/>
      <c r="ACG8214" s="60"/>
      <c r="ACH8214" s="60"/>
      <c r="ACI8214" s="60"/>
      <c r="ACJ8214" s="60"/>
      <c r="ACK8214" s="60"/>
      <c r="ACL8214" s="60"/>
      <c r="ACM8214" s="60"/>
      <c r="ACN8214" s="60"/>
      <c r="ACO8214" s="60"/>
      <c r="ACP8214" s="60"/>
      <c r="ACQ8214" s="60"/>
      <c r="ACR8214" s="60"/>
      <c r="ACS8214" s="60"/>
      <c r="ACT8214" s="60"/>
      <c r="ACU8214" s="60"/>
      <c r="ACV8214" s="60"/>
      <c r="ACW8214" s="60"/>
      <c r="ACX8214" s="60"/>
      <c r="ACY8214" s="60">
        <v>0.97508513496911797</v>
      </c>
      <c r="ACZ8214" s="60"/>
      <c r="ADA8214" s="60"/>
      <c r="ADB8214" s="60"/>
      <c r="ADC8214" s="60"/>
      <c r="ADD8214" s="60"/>
      <c r="ADE8214" s="60"/>
    </row>
    <row r="8215" spans="760:785" x14ac:dyDescent="0.25">
      <c r="ACF8215" s="60"/>
      <c r="ACG8215" s="60"/>
      <c r="ACH8215" s="60"/>
      <c r="ACI8215" s="60"/>
      <c r="ACJ8215" s="60"/>
      <c r="ACK8215" s="60"/>
      <c r="ACL8215" s="60"/>
      <c r="ACM8215" s="60"/>
      <c r="ACN8215" s="60"/>
      <c r="ACO8215" s="60"/>
      <c r="ACP8215" s="60"/>
      <c r="ACQ8215" s="60"/>
      <c r="ACR8215" s="60"/>
      <c r="ACS8215" s="60"/>
      <c r="ACT8215" s="60"/>
      <c r="ACU8215" s="60"/>
      <c r="ACV8215" s="60"/>
      <c r="ACW8215" s="60"/>
      <c r="ACX8215" s="60"/>
      <c r="ACY8215" s="60">
        <v>0.97507626761329502</v>
      </c>
      <c r="ACZ8215" s="60"/>
      <c r="ADA8215" s="60"/>
      <c r="ADB8215" s="60"/>
      <c r="ADC8215" s="60"/>
      <c r="ADD8215" s="60"/>
      <c r="ADE8215" s="60"/>
    </row>
    <row r="8216" spans="760:785" x14ac:dyDescent="0.25">
      <c r="ACF8216" s="60"/>
      <c r="ACG8216" s="60"/>
      <c r="ACH8216" s="60"/>
      <c r="ACI8216" s="60"/>
      <c r="ACJ8216" s="60"/>
      <c r="ACK8216" s="60"/>
      <c r="ACL8216" s="60"/>
      <c r="ACM8216" s="60"/>
      <c r="ACN8216" s="60"/>
      <c r="ACO8216" s="60"/>
      <c r="ACP8216" s="60"/>
      <c r="ACQ8216" s="60"/>
      <c r="ACR8216" s="60"/>
      <c r="ACS8216" s="60"/>
      <c r="ACT8216" s="60"/>
      <c r="ACU8216" s="60"/>
      <c r="ACV8216" s="60"/>
      <c r="ACW8216" s="60"/>
      <c r="ACX8216" s="60"/>
      <c r="ACY8216" s="60">
        <v>0.97506805288003595</v>
      </c>
      <c r="ACZ8216" s="60"/>
      <c r="ADA8216" s="60"/>
      <c r="ADB8216" s="60"/>
      <c r="ADC8216" s="60"/>
      <c r="ADD8216" s="60"/>
      <c r="ADE8216" s="60"/>
    </row>
    <row r="8217" spans="760:785" x14ac:dyDescent="0.25">
      <c r="ACF8217" s="60"/>
      <c r="ACG8217" s="60"/>
      <c r="ACH8217" s="60"/>
      <c r="ACI8217" s="60"/>
      <c r="ACJ8217" s="60"/>
      <c r="ACK8217" s="60"/>
      <c r="ACL8217" s="60"/>
      <c r="ACM8217" s="60"/>
      <c r="ACN8217" s="60"/>
      <c r="ACO8217" s="60"/>
      <c r="ACP8217" s="60"/>
      <c r="ACQ8217" s="60"/>
      <c r="ACR8217" s="60"/>
      <c r="ACS8217" s="60"/>
      <c r="ACT8217" s="60"/>
      <c r="ACU8217" s="60"/>
      <c r="ACV8217" s="60"/>
      <c r="ACW8217" s="60"/>
      <c r="ACX8217" s="60"/>
      <c r="ACY8217" s="60">
        <v>0.97506489777885996</v>
      </c>
      <c r="ACZ8217" s="60"/>
      <c r="ADA8217" s="60"/>
      <c r="ADB8217" s="60"/>
      <c r="ADC8217" s="60"/>
      <c r="ADD8217" s="60"/>
      <c r="ADE8217" s="60"/>
    </row>
    <row r="8218" spans="760:785" x14ac:dyDescent="0.25">
      <c r="ACF8218" s="60"/>
      <c r="ACG8218" s="60"/>
      <c r="ACH8218" s="60"/>
      <c r="ACI8218" s="60"/>
      <c r="ACJ8218" s="60"/>
      <c r="ACK8218" s="60"/>
      <c r="ACL8218" s="60"/>
      <c r="ACM8218" s="60"/>
      <c r="ACN8218" s="60"/>
      <c r="ACO8218" s="60"/>
      <c r="ACP8218" s="60"/>
      <c r="ACQ8218" s="60"/>
      <c r="ACR8218" s="60"/>
      <c r="ACS8218" s="60"/>
      <c r="ACT8218" s="60"/>
      <c r="ACU8218" s="60"/>
      <c r="ACV8218" s="60"/>
      <c r="ACW8218" s="60"/>
      <c r="ACX8218" s="60"/>
      <c r="ACY8218" s="60">
        <v>0.97506215582738798</v>
      </c>
      <c r="ACZ8218" s="60"/>
      <c r="ADA8218" s="60"/>
      <c r="ADB8218" s="60"/>
      <c r="ADC8218" s="60"/>
      <c r="ADD8218" s="60"/>
      <c r="ADE8218" s="60"/>
    </row>
    <row r="8219" spans="760:785" x14ac:dyDescent="0.25">
      <c r="ACF8219" s="60"/>
      <c r="ACG8219" s="60"/>
      <c r="ACH8219" s="60"/>
      <c r="ACI8219" s="60"/>
      <c r="ACJ8219" s="60"/>
      <c r="ACK8219" s="60"/>
      <c r="ACL8219" s="60"/>
      <c r="ACM8219" s="60"/>
      <c r="ACN8219" s="60"/>
      <c r="ACO8219" s="60"/>
      <c r="ACP8219" s="60"/>
      <c r="ACQ8219" s="60"/>
      <c r="ACR8219" s="60"/>
      <c r="ACS8219" s="60"/>
      <c r="ACT8219" s="60"/>
      <c r="ACU8219" s="60"/>
      <c r="ACV8219" s="60"/>
      <c r="ACW8219" s="60"/>
      <c r="ACX8219" s="60"/>
      <c r="ACY8219" s="60">
        <v>0.97505716901453099</v>
      </c>
      <c r="ACZ8219" s="60"/>
      <c r="ADA8219" s="60"/>
      <c r="ADB8219" s="60"/>
      <c r="ADC8219" s="60"/>
      <c r="ADD8219" s="60"/>
      <c r="ADE8219" s="60"/>
    </row>
    <row r="8220" spans="760:785" x14ac:dyDescent="0.25">
      <c r="ACF8220" s="60"/>
      <c r="ACG8220" s="60"/>
      <c r="ACH8220" s="60"/>
      <c r="ACI8220" s="60"/>
      <c r="ACJ8220" s="60"/>
      <c r="ACK8220" s="60"/>
      <c r="ACL8220" s="60"/>
      <c r="ACM8220" s="60"/>
      <c r="ACN8220" s="60"/>
      <c r="ACO8220" s="60"/>
      <c r="ACP8220" s="60"/>
      <c r="ACQ8220" s="60"/>
      <c r="ACR8220" s="60"/>
      <c r="ACS8220" s="60"/>
      <c r="ACT8220" s="60"/>
      <c r="ACU8220" s="60"/>
      <c r="ACV8220" s="60"/>
      <c r="ACW8220" s="60"/>
      <c r="ACX8220" s="60"/>
      <c r="ACY8220" s="60">
        <v>0.97505461152253203</v>
      </c>
      <c r="ACZ8220" s="60"/>
      <c r="ADA8220" s="60"/>
      <c r="ADB8220" s="60"/>
      <c r="ADC8220" s="60"/>
      <c r="ADD8220" s="60"/>
      <c r="ADE8220" s="60"/>
    </row>
    <row r="8221" spans="760:785" x14ac:dyDescent="0.25">
      <c r="ACF8221" s="60"/>
      <c r="ACG8221" s="60"/>
      <c r="ACH8221" s="60"/>
      <c r="ACI8221" s="60"/>
      <c r="ACJ8221" s="60"/>
      <c r="ACK8221" s="60"/>
      <c r="ACL8221" s="60"/>
      <c r="ACM8221" s="60"/>
      <c r="ACN8221" s="60"/>
      <c r="ACO8221" s="60"/>
      <c r="ACP8221" s="60"/>
      <c r="ACQ8221" s="60"/>
      <c r="ACR8221" s="60"/>
      <c r="ACS8221" s="60"/>
      <c r="ACT8221" s="60"/>
      <c r="ACU8221" s="60"/>
      <c r="ACV8221" s="60"/>
      <c r="ACW8221" s="60"/>
      <c r="ACX8221" s="60"/>
      <c r="ACY8221" s="60">
        <v>0.97504887331412704</v>
      </c>
      <c r="ACZ8221" s="60"/>
      <c r="ADA8221" s="60"/>
      <c r="ADB8221" s="60"/>
      <c r="ADC8221" s="60"/>
      <c r="ADD8221" s="60"/>
      <c r="ADE8221" s="60"/>
    </row>
    <row r="8222" spans="760:785" x14ac:dyDescent="0.25">
      <c r="ACF8222" s="60"/>
      <c r="ACG8222" s="60"/>
      <c r="ACH8222" s="60"/>
      <c r="ACI8222" s="60"/>
      <c r="ACJ8222" s="60"/>
      <c r="ACK8222" s="60"/>
      <c r="ACL8222" s="60"/>
      <c r="ACM8222" s="60"/>
      <c r="ACN8222" s="60"/>
      <c r="ACO8222" s="60"/>
      <c r="ACP8222" s="60"/>
      <c r="ACQ8222" s="60"/>
      <c r="ACR8222" s="60"/>
      <c r="ACS8222" s="60"/>
      <c r="ACT8222" s="60"/>
      <c r="ACU8222" s="60"/>
      <c r="ACV8222" s="60"/>
      <c r="ACW8222" s="60"/>
      <c r="ACX8222" s="60"/>
      <c r="ACY8222" s="60">
        <v>0.97503488846614195</v>
      </c>
      <c r="ACZ8222" s="60"/>
      <c r="ADA8222" s="60"/>
      <c r="ADB8222" s="60"/>
      <c r="ADC8222" s="60"/>
      <c r="ADD8222" s="60"/>
      <c r="ADE8222" s="60"/>
    </row>
    <row r="8223" spans="760:785" x14ac:dyDescent="0.25">
      <c r="ACF8223" s="60"/>
      <c r="ACG8223" s="60"/>
      <c r="ACH8223" s="60"/>
      <c r="ACI8223" s="60"/>
      <c r="ACJ8223" s="60"/>
      <c r="ACK8223" s="60"/>
      <c r="ACL8223" s="60"/>
      <c r="ACM8223" s="60"/>
      <c r="ACN8223" s="60"/>
      <c r="ACO8223" s="60"/>
      <c r="ACP8223" s="60"/>
      <c r="ACQ8223" s="60"/>
      <c r="ACR8223" s="60"/>
      <c r="ACS8223" s="60"/>
      <c r="ACT8223" s="60"/>
      <c r="ACU8223" s="60"/>
      <c r="ACV8223" s="60"/>
      <c r="ACW8223" s="60"/>
      <c r="ACX8223" s="60"/>
      <c r="ACY8223" s="60">
        <v>0.97503318861815202</v>
      </c>
      <c r="ACZ8223" s="60"/>
      <c r="ADA8223" s="60"/>
      <c r="ADB8223" s="60"/>
      <c r="ADC8223" s="60"/>
      <c r="ADD8223" s="60"/>
      <c r="ADE8223" s="60"/>
    </row>
    <row r="8224" spans="760:785" x14ac:dyDescent="0.25">
      <c r="ACF8224" s="60"/>
      <c r="ACG8224" s="60"/>
      <c r="ACH8224" s="60"/>
      <c r="ACI8224" s="60"/>
      <c r="ACJ8224" s="60"/>
      <c r="ACK8224" s="60"/>
      <c r="ACL8224" s="60"/>
      <c r="ACM8224" s="60"/>
      <c r="ACN8224" s="60"/>
      <c r="ACO8224" s="60"/>
      <c r="ACP8224" s="60"/>
      <c r="ACQ8224" s="60"/>
      <c r="ACR8224" s="60"/>
      <c r="ACS8224" s="60"/>
      <c r="ACT8224" s="60"/>
      <c r="ACU8224" s="60"/>
      <c r="ACV8224" s="60"/>
      <c r="ACW8224" s="60"/>
      <c r="ACX8224" s="60"/>
      <c r="ACY8224" s="60">
        <v>0.97502480181533802</v>
      </c>
      <c r="ACZ8224" s="60"/>
      <c r="ADA8224" s="60"/>
      <c r="ADB8224" s="60"/>
      <c r="ADC8224" s="60"/>
      <c r="ADD8224" s="60"/>
      <c r="ADE8224" s="60"/>
    </row>
    <row r="8225" spans="760:785" x14ac:dyDescent="0.25">
      <c r="ACF8225" s="60"/>
      <c r="ACG8225" s="60"/>
      <c r="ACH8225" s="60"/>
      <c r="ACI8225" s="60"/>
      <c r="ACJ8225" s="60"/>
      <c r="ACK8225" s="60"/>
      <c r="ACL8225" s="60"/>
      <c r="ACM8225" s="60"/>
      <c r="ACN8225" s="60"/>
      <c r="ACO8225" s="60"/>
      <c r="ACP8225" s="60"/>
      <c r="ACQ8225" s="60"/>
      <c r="ACR8225" s="60"/>
      <c r="ACS8225" s="60"/>
      <c r="ACT8225" s="60"/>
      <c r="ACU8225" s="60"/>
      <c r="ACV8225" s="60"/>
      <c r="ACW8225" s="60"/>
      <c r="ACX8225" s="60"/>
      <c r="ACY8225" s="60">
        <v>0.97502350921104097</v>
      </c>
      <c r="ACZ8225" s="60"/>
      <c r="ADA8225" s="60"/>
      <c r="ADB8225" s="60"/>
      <c r="ADC8225" s="60"/>
      <c r="ADD8225" s="60"/>
      <c r="ADE8225" s="60"/>
    </row>
    <row r="8226" spans="760:785" x14ac:dyDescent="0.25">
      <c r="ACF8226" s="60"/>
      <c r="ACG8226" s="60"/>
      <c r="ACH8226" s="60"/>
      <c r="ACI8226" s="60"/>
      <c r="ACJ8226" s="60"/>
      <c r="ACK8226" s="60"/>
      <c r="ACL8226" s="60"/>
      <c r="ACM8226" s="60"/>
      <c r="ACN8226" s="60"/>
      <c r="ACO8226" s="60"/>
      <c r="ACP8226" s="60"/>
      <c r="ACQ8226" s="60"/>
      <c r="ACR8226" s="60"/>
      <c r="ACS8226" s="60"/>
      <c r="ACT8226" s="60"/>
      <c r="ACU8226" s="60"/>
      <c r="ACV8226" s="60"/>
      <c r="ACW8226" s="60"/>
      <c r="ACX8226" s="60"/>
      <c r="ACY8226" s="60">
        <v>0.975016281194234</v>
      </c>
      <c r="ACZ8226" s="60"/>
      <c r="ADA8226" s="60"/>
      <c r="ADB8226" s="60"/>
      <c r="ADC8226" s="60"/>
      <c r="ADD8226" s="60"/>
      <c r="ADE8226" s="60"/>
    </row>
    <row r="8227" spans="760:785" x14ac:dyDescent="0.25">
      <c r="ACF8227" s="60"/>
      <c r="ACG8227" s="60"/>
      <c r="ACH8227" s="60"/>
      <c r="ACI8227" s="60"/>
      <c r="ACJ8227" s="60"/>
      <c r="ACK8227" s="60"/>
      <c r="ACL8227" s="60"/>
      <c r="ACM8227" s="60"/>
      <c r="ACN8227" s="60"/>
      <c r="ACO8227" s="60"/>
      <c r="ACP8227" s="60"/>
      <c r="ACQ8227" s="60"/>
      <c r="ACR8227" s="60"/>
      <c r="ACS8227" s="60"/>
      <c r="ACT8227" s="60"/>
      <c r="ACU8227" s="60"/>
      <c r="ACV8227" s="60"/>
      <c r="ACW8227" s="60"/>
      <c r="ACX8227" s="60"/>
      <c r="ACY8227" s="60">
        <v>0.97501451604045797</v>
      </c>
      <c r="ACZ8227" s="60"/>
      <c r="ADA8227" s="60"/>
      <c r="ADB8227" s="60"/>
      <c r="ADC8227" s="60"/>
      <c r="ADD8227" s="60"/>
      <c r="ADE8227" s="60"/>
    </row>
    <row r="8228" spans="760:785" x14ac:dyDescent="0.25">
      <c r="ACF8228" s="60"/>
      <c r="ACG8228" s="60"/>
      <c r="ACH8228" s="60"/>
      <c r="ACI8228" s="60"/>
      <c r="ACJ8228" s="60"/>
      <c r="ACK8228" s="60"/>
      <c r="ACL8228" s="60"/>
      <c r="ACM8228" s="60"/>
      <c r="ACN8228" s="60"/>
      <c r="ACO8228" s="60"/>
      <c r="ACP8228" s="60"/>
      <c r="ACQ8228" s="60"/>
      <c r="ACR8228" s="60"/>
      <c r="ACS8228" s="60"/>
      <c r="ACT8228" s="60"/>
      <c r="ACU8228" s="60"/>
      <c r="ACV8228" s="60"/>
      <c r="ACW8228" s="60"/>
      <c r="ACX8228" s="60"/>
      <c r="ACY8228" s="60">
        <v>0.97500837454857603</v>
      </c>
      <c r="ACZ8228" s="60"/>
      <c r="ADA8228" s="60"/>
      <c r="ADB8228" s="60"/>
      <c r="ADC8228" s="60"/>
      <c r="ADD8228" s="60"/>
      <c r="ADE8228" s="60"/>
    </row>
    <row r="8229" spans="760:785" x14ac:dyDescent="0.25">
      <c r="ACF8229" s="60"/>
      <c r="ACG8229" s="60"/>
      <c r="ACH8229" s="60"/>
      <c r="ACI8229" s="60"/>
      <c r="ACJ8229" s="60"/>
      <c r="ACK8229" s="60"/>
      <c r="ACL8229" s="60"/>
      <c r="ACM8229" s="60"/>
      <c r="ACN8229" s="60"/>
      <c r="ACO8229" s="60"/>
      <c r="ACP8229" s="60"/>
      <c r="ACQ8229" s="60"/>
      <c r="ACR8229" s="60"/>
      <c r="ACS8229" s="60"/>
      <c r="ACT8229" s="60"/>
      <c r="ACU8229" s="60"/>
      <c r="ACV8229" s="60"/>
      <c r="ACW8229" s="60"/>
      <c r="ACX8229" s="60"/>
      <c r="ACY8229" s="60">
        <v>0.97500704892754597</v>
      </c>
      <c r="ACZ8229" s="60"/>
      <c r="ADA8229" s="60"/>
      <c r="ADB8229" s="60"/>
      <c r="ADC8229" s="60"/>
      <c r="ADD8229" s="60"/>
      <c r="ADE8229" s="60"/>
    </row>
    <row r="8230" spans="760:785" x14ac:dyDescent="0.25">
      <c r="ACF8230" s="60"/>
      <c r="ACG8230" s="60"/>
      <c r="ACH8230" s="60"/>
      <c r="ACI8230" s="60"/>
      <c r="ACJ8230" s="60"/>
      <c r="ACK8230" s="60"/>
      <c r="ACL8230" s="60"/>
      <c r="ACM8230" s="60"/>
      <c r="ACN8230" s="60"/>
      <c r="ACO8230" s="60"/>
      <c r="ACP8230" s="60"/>
      <c r="ACQ8230" s="60"/>
      <c r="ACR8230" s="60"/>
      <c r="ACS8230" s="60"/>
      <c r="ACT8230" s="60"/>
      <c r="ACU8230" s="60"/>
      <c r="ACV8230" s="60"/>
      <c r="ACW8230" s="60"/>
      <c r="ACX8230" s="60"/>
      <c r="ACY8230" s="60">
        <v>0.97500315536442095</v>
      </c>
      <c r="ACZ8230" s="60"/>
      <c r="ADA8230" s="60"/>
      <c r="ADB8230" s="60"/>
      <c r="ADC8230" s="60"/>
      <c r="ADD8230" s="60"/>
      <c r="ADE8230" s="60"/>
    </row>
    <row r="8231" spans="760:785" x14ac:dyDescent="0.25">
      <c r="ACF8231" s="60"/>
      <c r="ACG8231" s="60"/>
      <c r="ACH8231" s="60"/>
      <c r="ACI8231" s="60"/>
      <c r="ACJ8231" s="60"/>
      <c r="ACK8231" s="60"/>
      <c r="ACL8231" s="60"/>
      <c r="ACM8231" s="60"/>
      <c r="ACN8231" s="60"/>
      <c r="ACO8231" s="60"/>
      <c r="ACP8231" s="60"/>
      <c r="ACQ8231" s="60"/>
      <c r="ACR8231" s="60"/>
      <c r="ACS8231" s="60"/>
      <c r="ACT8231" s="60"/>
      <c r="ACU8231" s="60"/>
      <c r="ACV8231" s="60"/>
      <c r="ACW8231" s="60"/>
      <c r="ACX8231" s="60"/>
      <c r="ACY8231" s="60">
        <v>0.974994512216669</v>
      </c>
      <c r="ACZ8231" s="60"/>
      <c r="ADA8231" s="60"/>
      <c r="ADB8231" s="60"/>
      <c r="ADC8231" s="60"/>
      <c r="ADD8231" s="60"/>
      <c r="ADE8231" s="60"/>
    </row>
    <row r="8232" spans="760:785" x14ac:dyDescent="0.25">
      <c r="ACF8232" s="60"/>
      <c r="ACG8232" s="60"/>
      <c r="ACH8232" s="60"/>
      <c r="ACI8232" s="60"/>
      <c r="ACJ8232" s="60"/>
      <c r="ACK8232" s="60"/>
      <c r="ACL8232" s="60"/>
      <c r="ACM8232" s="60"/>
      <c r="ACN8232" s="60"/>
      <c r="ACO8232" s="60"/>
      <c r="ACP8232" s="60"/>
      <c r="ACQ8232" s="60"/>
      <c r="ACR8232" s="60"/>
      <c r="ACS8232" s="60"/>
      <c r="ACT8232" s="60"/>
      <c r="ACU8232" s="60"/>
      <c r="ACV8232" s="60"/>
      <c r="ACW8232" s="60"/>
      <c r="ACX8232" s="60"/>
      <c r="ACY8232" s="60">
        <v>0.97499344747297401</v>
      </c>
      <c r="ACZ8232" s="60"/>
      <c r="ADA8232" s="60"/>
      <c r="ADB8232" s="60"/>
      <c r="ADC8232" s="60"/>
      <c r="ADD8232" s="60"/>
      <c r="ADE8232" s="60"/>
    </row>
    <row r="8233" spans="760:785" x14ac:dyDescent="0.25">
      <c r="ACF8233" s="60"/>
      <c r="ACG8233" s="60"/>
      <c r="ACH8233" s="60"/>
      <c r="ACI8233" s="60"/>
      <c r="ACJ8233" s="60"/>
      <c r="ACK8233" s="60"/>
      <c r="ACL8233" s="60"/>
      <c r="ACM8233" s="60"/>
      <c r="ACN8233" s="60"/>
      <c r="ACO8233" s="60"/>
      <c r="ACP8233" s="60"/>
      <c r="ACQ8233" s="60"/>
      <c r="ACR8233" s="60"/>
      <c r="ACS8233" s="60"/>
      <c r="ACT8233" s="60"/>
      <c r="ACU8233" s="60"/>
      <c r="ACV8233" s="60"/>
      <c r="ACW8233" s="60"/>
      <c r="ACX8233" s="60"/>
      <c r="ACY8233" s="60">
        <v>0.97499328552867504</v>
      </c>
      <c r="ACZ8233" s="60"/>
      <c r="ADA8233" s="60"/>
      <c r="ADB8233" s="60"/>
      <c r="ADC8233" s="60"/>
      <c r="ADD8233" s="60"/>
      <c r="ADE8233" s="60"/>
    </row>
    <row r="8234" spans="760:785" x14ac:dyDescent="0.25">
      <c r="ACF8234" s="60"/>
      <c r="ACG8234" s="60"/>
      <c r="ACH8234" s="60"/>
      <c r="ACI8234" s="60"/>
      <c r="ACJ8234" s="60"/>
      <c r="ACK8234" s="60"/>
      <c r="ACL8234" s="60"/>
      <c r="ACM8234" s="60"/>
      <c r="ACN8234" s="60"/>
      <c r="ACO8234" s="60"/>
      <c r="ACP8234" s="60"/>
      <c r="ACQ8234" s="60"/>
      <c r="ACR8234" s="60"/>
      <c r="ACS8234" s="60"/>
      <c r="ACT8234" s="60"/>
      <c r="ACU8234" s="60"/>
      <c r="ACV8234" s="60"/>
      <c r="ACW8234" s="60"/>
      <c r="ACX8234" s="60"/>
      <c r="ACY8234" s="60">
        <v>0.97498935930963104</v>
      </c>
      <c r="ACZ8234" s="60"/>
      <c r="ADA8234" s="60"/>
      <c r="ADB8234" s="60"/>
      <c r="ADC8234" s="60"/>
      <c r="ADD8234" s="60"/>
      <c r="ADE8234" s="60"/>
    </row>
    <row r="8235" spans="760:785" x14ac:dyDescent="0.25">
      <c r="ACF8235" s="60"/>
      <c r="ACG8235" s="60"/>
      <c r="ACH8235" s="60"/>
      <c r="ACI8235" s="60"/>
      <c r="ACJ8235" s="60"/>
      <c r="ACK8235" s="60"/>
      <c r="ACL8235" s="60"/>
      <c r="ACM8235" s="60"/>
      <c r="ACN8235" s="60"/>
      <c r="ACO8235" s="60"/>
      <c r="ACP8235" s="60"/>
      <c r="ACQ8235" s="60"/>
      <c r="ACR8235" s="60"/>
      <c r="ACS8235" s="60"/>
      <c r="ACT8235" s="60"/>
      <c r="ACU8235" s="60"/>
      <c r="ACV8235" s="60"/>
      <c r="ACW8235" s="60"/>
      <c r="ACX8235" s="60"/>
      <c r="ACY8235" s="60">
        <v>0.97497332371988699</v>
      </c>
      <c r="ACZ8235" s="60"/>
      <c r="ADA8235" s="60"/>
      <c r="ADB8235" s="60"/>
      <c r="ADC8235" s="60"/>
      <c r="ADD8235" s="60"/>
      <c r="ADE8235" s="60"/>
    </row>
    <row r="8236" spans="760:785" x14ac:dyDescent="0.25">
      <c r="ACF8236" s="60"/>
      <c r="ACG8236" s="60"/>
      <c r="ACH8236" s="60"/>
      <c r="ACI8236" s="60"/>
      <c r="ACJ8236" s="60"/>
      <c r="ACK8236" s="60"/>
      <c r="ACL8236" s="60"/>
      <c r="ACM8236" s="60"/>
      <c r="ACN8236" s="60"/>
      <c r="ACO8236" s="60"/>
      <c r="ACP8236" s="60"/>
      <c r="ACQ8236" s="60"/>
      <c r="ACR8236" s="60"/>
      <c r="ACS8236" s="60"/>
      <c r="ACT8236" s="60"/>
      <c r="ACU8236" s="60"/>
      <c r="ACV8236" s="60"/>
      <c r="ACW8236" s="60"/>
      <c r="ACX8236" s="60"/>
      <c r="ACY8236" s="60">
        <v>0.97497130756785</v>
      </c>
      <c r="ACZ8236" s="60"/>
      <c r="ADA8236" s="60"/>
      <c r="ADB8236" s="60"/>
      <c r="ADC8236" s="60"/>
      <c r="ADD8236" s="60"/>
      <c r="ADE8236" s="60"/>
    </row>
    <row r="8237" spans="760:785" x14ac:dyDescent="0.25">
      <c r="ACF8237" s="60"/>
      <c r="ACG8237" s="60"/>
      <c r="ACH8237" s="60"/>
      <c r="ACI8237" s="60"/>
      <c r="ACJ8237" s="60"/>
      <c r="ACK8237" s="60"/>
      <c r="ACL8237" s="60"/>
      <c r="ACM8237" s="60"/>
      <c r="ACN8237" s="60"/>
      <c r="ACO8237" s="60"/>
      <c r="ACP8237" s="60"/>
      <c r="ACQ8237" s="60"/>
      <c r="ACR8237" s="60"/>
      <c r="ACS8237" s="60"/>
      <c r="ACT8237" s="60"/>
      <c r="ACU8237" s="60"/>
      <c r="ACV8237" s="60"/>
      <c r="ACW8237" s="60"/>
      <c r="ACX8237" s="60"/>
      <c r="ACY8237" s="60">
        <v>0.97495416380953104</v>
      </c>
      <c r="ACZ8237" s="60"/>
      <c r="ADA8237" s="60"/>
      <c r="ADB8237" s="60"/>
      <c r="ADC8237" s="60"/>
      <c r="ADD8237" s="60"/>
      <c r="ADE8237" s="60"/>
    </row>
    <row r="8238" spans="760:785" x14ac:dyDescent="0.25">
      <c r="ACF8238" s="60"/>
      <c r="ACG8238" s="60"/>
      <c r="ACH8238" s="60"/>
      <c r="ACI8238" s="60"/>
      <c r="ACJ8238" s="60"/>
      <c r="ACK8238" s="60"/>
      <c r="ACL8238" s="60"/>
      <c r="ACM8238" s="60"/>
      <c r="ACN8238" s="60"/>
      <c r="ACO8238" s="60"/>
      <c r="ACP8238" s="60"/>
      <c r="ACQ8238" s="60"/>
      <c r="ACR8238" s="60"/>
      <c r="ACS8238" s="60"/>
      <c r="ACT8238" s="60"/>
      <c r="ACU8238" s="60"/>
      <c r="ACV8238" s="60"/>
      <c r="ACW8238" s="60"/>
      <c r="ACX8238" s="60"/>
      <c r="ACY8238" s="60">
        <v>0.974942905413962</v>
      </c>
      <c r="ACZ8238" s="60"/>
      <c r="ADA8238" s="60"/>
      <c r="ADB8238" s="60"/>
      <c r="ADC8238" s="60"/>
      <c r="ADD8238" s="60"/>
      <c r="ADE8238" s="60"/>
    </row>
    <row r="8239" spans="760:785" x14ac:dyDescent="0.25">
      <c r="ACF8239" s="60"/>
      <c r="ACG8239" s="60"/>
      <c r="ACH8239" s="60"/>
      <c r="ACI8239" s="60"/>
      <c r="ACJ8239" s="60"/>
      <c r="ACK8239" s="60"/>
      <c r="ACL8239" s="60"/>
      <c r="ACM8239" s="60"/>
      <c r="ACN8239" s="60"/>
      <c r="ACO8239" s="60"/>
      <c r="ACP8239" s="60"/>
      <c r="ACQ8239" s="60"/>
      <c r="ACR8239" s="60"/>
      <c r="ACS8239" s="60"/>
      <c r="ACT8239" s="60"/>
      <c r="ACU8239" s="60"/>
      <c r="ACV8239" s="60"/>
      <c r="ACW8239" s="60"/>
      <c r="ACX8239" s="60"/>
      <c r="ACY8239" s="60">
        <v>0.97494094655077701</v>
      </c>
      <c r="ACZ8239" s="60"/>
      <c r="ADA8239" s="60"/>
      <c r="ADB8239" s="60"/>
      <c r="ADC8239" s="60"/>
      <c r="ADD8239" s="60"/>
      <c r="ADE8239" s="60"/>
    </row>
    <row r="8240" spans="760:785" x14ac:dyDescent="0.25">
      <c r="ACF8240" s="60"/>
      <c r="ACG8240" s="60"/>
      <c r="ACH8240" s="60"/>
      <c r="ACI8240" s="60"/>
      <c r="ACJ8240" s="60"/>
      <c r="ACK8240" s="60"/>
      <c r="ACL8240" s="60"/>
      <c r="ACM8240" s="60"/>
      <c r="ACN8240" s="60"/>
      <c r="ACO8240" s="60"/>
      <c r="ACP8240" s="60"/>
      <c r="ACQ8240" s="60"/>
      <c r="ACR8240" s="60"/>
      <c r="ACS8240" s="60"/>
      <c r="ACT8240" s="60"/>
      <c r="ACU8240" s="60"/>
      <c r="ACV8240" s="60"/>
      <c r="ACW8240" s="60"/>
      <c r="ACX8240" s="60"/>
      <c r="ACY8240" s="60">
        <v>0.97493730683076596</v>
      </c>
      <c r="ACZ8240" s="60"/>
      <c r="ADA8240" s="60"/>
      <c r="ADB8240" s="60"/>
      <c r="ADC8240" s="60"/>
      <c r="ADD8240" s="60"/>
      <c r="ADE8240" s="60"/>
    </row>
    <row r="8241" spans="760:785" x14ac:dyDescent="0.25">
      <c r="ACF8241" s="60"/>
      <c r="ACG8241" s="60"/>
      <c r="ACH8241" s="60"/>
      <c r="ACI8241" s="60"/>
      <c r="ACJ8241" s="60"/>
      <c r="ACK8241" s="60"/>
      <c r="ACL8241" s="60"/>
      <c r="ACM8241" s="60"/>
      <c r="ACN8241" s="60"/>
      <c r="ACO8241" s="60"/>
      <c r="ACP8241" s="60"/>
      <c r="ACQ8241" s="60"/>
      <c r="ACR8241" s="60"/>
      <c r="ACS8241" s="60"/>
      <c r="ACT8241" s="60"/>
      <c r="ACU8241" s="60"/>
      <c r="ACV8241" s="60"/>
      <c r="ACW8241" s="60"/>
      <c r="ACX8241" s="60"/>
      <c r="ACY8241" s="60">
        <v>0.97492512458812297</v>
      </c>
      <c r="ACZ8241" s="60"/>
      <c r="ADA8241" s="60"/>
      <c r="ADB8241" s="60"/>
      <c r="ADC8241" s="60"/>
      <c r="ADD8241" s="60"/>
      <c r="ADE8241" s="60"/>
    </row>
    <row r="8242" spans="760:785" x14ac:dyDescent="0.25">
      <c r="ACF8242" s="60"/>
      <c r="ACG8242" s="60"/>
      <c r="ACH8242" s="60"/>
      <c r="ACI8242" s="60"/>
      <c r="ACJ8242" s="60"/>
      <c r="ACK8242" s="60"/>
      <c r="ACL8242" s="60"/>
      <c r="ACM8242" s="60"/>
      <c r="ACN8242" s="60"/>
      <c r="ACO8242" s="60"/>
      <c r="ACP8242" s="60"/>
      <c r="ACQ8242" s="60"/>
      <c r="ACR8242" s="60"/>
      <c r="ACS8242" s="60"/>
      <c r="ACT8242" s="60"/>
      <c r="ACU8242" s="60"/>
      <c r="ACV8242" s="60"/>
      <c r="ACW8242" s="60"/>
      <c r="ACX8242" s="60"/>
      <c r="ACY8242" s="60">
        <v>0.97492222354285496</v>
      </c>
      <c r="ACZ8242" s="60"/>
      <c r="ADA8242" s="60"/>
      <c r="ADB8242" s="60"/>
      <c r="ADC8242" s="60"/>
      <c r="ADD8242" s="60"/>
      <c r="ADE8242" s="60"/>
    </row>
    <row r="8243" spans="760:785" x14ac:dyDescent="0.25">
      <c r="ACF8243" s="60"/>
      <c r="ACG8243" s="60"/>
      <c r="ACH8243" s="60"/>
      <c r="ACI8243" s="60"/>
      <c r="ACJ8243" s="60"/>
      <c r="ACK8243" s="60"/>
      <c r="ACL8243" s="60"/>
      <c r="ACM8243" s="60"/>
      <c r="ACN8243" s="60"/>
      <c r="ACO8243" s="60"/>
      <c r="ACP8243" s="60"/>
      <c r="ACQ8243" s="60"/>
      <c r="ACR8243" s="60"/>
      <c r="ACS8243" s="60"/>
      <c r="ACT8243" s="60"/>
      <c r="ACU8243" s="60"/>
      <c r="ACV8243" s="60"/>
      <c r="ACW8243" s="60"/>
      <c r="ACX8243" s="60"/>
      <c r="ACY8243" s="60">
        <v>0.97491850005387004</v>
      </c>
      <c r="ACZ8243" s="60"/>
      <c r="ADA8243" s="60"/>
      <c r="ADB8243" s="60"/>
      <c r="ADC8243" s="60"/>
      <c r="ADD8243" s="60"/>
      <c r="ADE8243" s="60"/>
    </row>
    <row r="8244" spans="760:785" x14ac:dyDescent="0.25">
      <c r="ACF8244" s="60"/>
      <c r="ACG8244" s="60"/>
      <c r="ACH8244" s="60"/>
      <c r="ACI8244" s="60"/>
      <c r="ACJ8244" s="60"/>
      <c r="ACK8244" s="60"/>
      <c r="ACL8244" s="60"/>
      <c r="ACM8244" s="60"/>
      <c r="ACN8244" s="60"/>
      <c r="ACO8244" s="60"/>
      <c r="ACP8244" s="60"/>
      <c r="ACQ8244" s="60"/>
      <c r="ACR8244" s="60"/>
      <c r="ACS8244" s="60"/>
      <c r="ACT8244" s="60"/>
      <c r="ACU8244" s="60"/>
      <c r="ACV8244" s="60"/>
      <c r="ACW8244" s="60"/>
      <c r="ACX8244" s="60"/>
      <c r="ACY8244" s="60">
        <v>0.97491352114902197</v>
      </c>
      <c r="ACZ8244" s="60"/>
      <c r="ADA8244" s="60"/>
      <c r="ADB8244" s="60"/>
      <c r="ADC8244" s="60"/>
      <c r="ADD8244" s="60"/>
      <c r="ADE8244" s="60"/>
    </row>
    <row r="8245" spans="760:785" x14ac:dyDescent="0.25">
      <c r="ACF8245" s="60"/>
      <c r="ACG8245" s="60"/>
      <c r="ACH8245" s="60"/>
      <c r="ACI8245" s="60"/>
      <c r="ACJ8245" s="60"/>
      <c r="ACK8245" s="60"/>
      <c r="ACL8245" s="60"/>
      <c r="ACM8245" s="60"/>
      <c r="ACN8245" s="60"/>
      <c r="ACO8245" s="60"/>
      <c r="ACP8245" s="60"/>
      <c r="ACQ8245" s="60"/>
      <c r="ACR8245" s="60"/>
      <c r="ACS8245" s="60"/>
      <c r="ACT8245" s="60"/>
      <c r="ACU8245" s="60"/>
      <c r="ACV8245" s="60"/>
      <c r="ACW8245" s="60"/>
      <c r="ACX8245" s="60"/>
      <c r="ACY8245" s="60">
        <v>0.97490521132304797</v>
      </c>
      <c r="ACZ8245" s="60"/>
      <c r="ADA8245" s="60"/>
      <c r="ADB8245" s="60"/>
      <c r="ADC8245" s="60"/>
      <c r="ADD8245" s="60"/>
      <c r="ADE8245" s="60"/>
    </row>
    <row r="8246" spans="760:785" x14ac:dyDescent="0.25">
      <c r="ACF8246" s="60"/>
      <c r="ACG8246" s="60"/>
      <c r="ACH8246" s="60"/>
      <c r="ACI8246" s="60"/>
      <c r="ACJ8246" s="60"/>
      <c r="ACK8246" s="60"/>
      <c r="ACL8246" s="60"/>
      <c r="ACM8246" s="60"/>
      <c r="ACN8246" s="60"/>
      <c r="ACO8246" s="60"/>
      <c r="ACP8246" s="60"/>
      <c r="ACQ8246" s="60"/>
      <c r="ACR8246" s="60"/>
      <c r="ACS8246" s="60"/>
      <c r="ACT8246" s="60"/>
      <c r="ACU8246" s="60"/>
      <c r="ACV8246" s="60"/>
      <c r="ACW8246" s="60"/>
      <c r="ACX8246" s="60"/>
      <c r="ACY8246" s="60">
        <v>0.97490235406839898</v>
      </c>
      <c r="ACZ8246" s="60"/>
      <c r="ADA8246" s="60"/>
      <c r="ADB8246" s="60"/>
      <c r="ADC8246" s="60"/>
      <c r="ADD8246" s="60"/>
      <c r="ADE8246" s="60"/>
    </row>
    <row r="8247" spans="760:785" x14ac:dyDescent="0.25">
      <c r="ACF8247" s="60"/>
      <c r="ACG8247" s="60"/>
      <c r="ACH8247" s="60"/>
      <c r="ACI8247" s="60"/>
      <c r="ACJ8247" s="60"/>
      <c r="ACK8247" s="60"/>
      <c r="ACL8247" s="60"/>
      <c r="ACM8247" s="60"/>
      <c r="ACN8247" s="60"/>
      <c r="ACO8247" s="60"/>
      <c r="ACP8247" s="60"/>
      <c r="ACQ8247" s="60"/>
      <c r="ACR8247" s="60"/>
      <c r="ACS8247" s="60"/>
      <c r="ACT8247" s="60"/>
      <c r="ACU8247" s="60"/>
      <c r="ACV8247" s="60"/>
      <c r="ACW8247" s="60"/>
      <c r="ACX8247" s="60"/>
      <c r="ACY8247" s="60">
        <v>0.97490057969489496</v>
      </c>
      <c r="ACZ8247" s="60"/>
      <c r="ADA8247" s="60"/>
      <c r="ADB8247" s="60"/>
      <c r="ADC8247" s="60"/>
      <c r="ADD8247" s="60"/>
      <c r="ADE8247" s="60"/>
    </row>
    <row r="8248" spans="760:785" x14ac:dyDescent="0.25">
      <c r="ACF8248" s="60"/>
      <c r="ACG8248" s="60"/>
      <c r="ACH8248" s="60"/>
      <c r="ACI8248" s="60"/>
      <c r="ACJ8248" s="60"/>
      <c r="ACK8248" s="60"/>
      <c r="ACL8248" s="60"/>
      <c r="ACM8248" s="60"/>
      <c r="ACN8248" s="60"/>
      <c r="ACO8248" s="60"/>
      <c r="ACP8248" s="60"/>
      <c r="ACQ8248" s="60"/>
      <c r="ACR8248" s="60"/>
      <c r="ACS8248" s="60"/>
      <c r="ACT8248" s="60"/>
      <c r="ACU8248" s="60"/>
      <c r="ACV8248" s="60"/>
      <c r="ACW8248" s="60"/>
      <c r="ACX8248" s="60"/>
      <c r="ACY8248" s="60">
        <v>0.97489036523911798</v>
      </c>
      <c r="ACZ8248" s="60"/>
      <c r="ADA8248" s="60"/>
      <c r="ADB8248" s="60"/>
      <c r="ADC8248" s="60"/>
      <c r="ADD8248" s="60"/>
      <c r="ADE8248" s="60"/>
    </row>
    <row r="8249" spans="760:785" x14ac:dyDescent="0.25">
      <c r="ACF8249" s="60"/>
      <c r="ACG8249" s="60"/>
      <c r="ACH8249" s="60"/>
      <c r="ACI8249" s="60"/>
      <c r="ACJ8249" s="60"/>
      <c r="ACK8249" s="60"/>
      <c r="ACL8249" s="60"/>
      <c r="ACM8249" s="60"/>
      <c r="ACN8249" s="60"/>
      <c r="ACO8249" s="60"/>
      <c r="ACP8249" s="60"/>
      <c r="ACQ8249" s="60"/>
      <c r="ACR8249" s="60"/>
      <c r="ACS8249" s="60"/>
      <c r="ACT8249" s="60"/>
      <c r="ACU8249" s="60"/>
      <c r="ACV8249" s="60"/>
      <c r="ACW8249" s="60"/>
      <c r="ACX8249" s="60"/>
      <c r="ACY8249" s="60">
        <v>0.97488921733981204</v>
      </c>
      <c r="ACZ8249" s="60"/>
      <c r="ADA8249" s="60"/>
      <c r="ADB8249" s="60"/>
      <c r="ADC8249" s="60"/>
      <c r="ADD8249" s="60"/>
      <c r="ADE8249" s="60"/>
    </row>
    <row r="8250" spans="760:785" x14ac:dyDescent="0.25">
      <c r="ACF8250" s="60"/>
      <c r="ACG8250" s="60"/>
      <c r="ACH8250" s="60"/>
      <c r="ACI8250" s="60"/>
      <c r="ACJ8250" s="60"/>
      <c r="ACK8250" s="60"/>
      <c r="ACL8250" s="60"/>
      <c r="ACM8250" s="60"/>
      <c r="ACN8250" s="60"/>
      <c r="ACO8250" s="60"/>
      <c r="ACP8250" s="60"/>
      <c r="ACQ8250" s="60"/>
      <c r="ACR8250" s="60"/>
      <c r="ACS8250" s="60"/>
      <c r="ACT8250" s="60"/>
      <c r="ACU8250" s="60"/>
      <c r="ACV8250" s="60"/>
      <c r="ACW8250" s="60"/>
      <c r="ACX8250" s="60"/>
      <c r="ACY8250" s="60">
        <v>0.97488671088892498</v>
      </c>
      <c r="ACZ8250" s="60"/>
      <c r="ADA8250" s="60"/>
      <c r="ADB8250" s="60"/>
      <c r="ADC8250" s="60"/>
      <c r="ADD8250" s="60"/>
      <c r="ADE8250" s="60"/>
    </row>
    <row r="8251" spans="760:785" x14ac:dyDescent="0.25">
      <c r="ACF8251" s="60"/>
      <c r="ACG8251" s="60"/>
      <c r="ACH8251" s="60"/>
      <c r="ACI8251" s="60"/>
      <c r="ACJ8251" s="60"/>
      <c r="ACK8251" s="60"/>
      <c r="ACL8251" s="60"/>
      <c r="ACM8251" s="60"/>
      <c r="ACN8251" s="60"/>
      <c r="ACO8251" s="60"/>
      <c r="ACP8251" s="60"/>
      <c r="ACQ8251" s="60"/>
      <c r="ACR8251" s="60"/>
      <c r="ACS8251" s="60"/>
      <c r="ACT8251" s="60"/>
      <c r="ACU8251" s="60"/>
      <c r="ACV8251" s="60"/>
      <c r="ACW8251" s="60"/>
      <c r="ACX8251" s="60"/>
      <c r="ACY8251" s="60">
        <v>0.97488595179763504</v>
      </c>
      <c r="ACZ8251" s="60"/>
      <c r="ADA8251" s="60"/>
      <c r="ADB8251" s="60"/>
      <c r="ADC8251" s="60"/>
      <c r="ADD8251" s="60"/>
      <c r="ADE8251" s="60"/>
    </row>
    <row r="8252" spans="760:785" x14ac:dyDescent="0.25">
      <c r="ACF8252" s="60"/>
      <c r="ACG8252" s="60"/>
      <c r="ACH8252" s="60"/>
      <c r="ACI8252" s="60"/>
      <c r="ACJ8252" s="60"/>
      <c r="ACK8252" s="60"/>
      <c r="ACL8252" s="60"/>
      <c r="ACM8252" s="60"/>
      <c r="ACN8252" s="60"/>
      <c r="ACO8252" s="60"/>
      <c r="ACP8252" s="60"/>
      <c r="ACQ8252" s="60"/>
      <c r="ACR8252" s="60"/>
      <c r="ACS8252" s="60"/>
      <c r="ACT8252" s="60"/>
      <c r="ACU8252" s="60"/>
      <c r="ACV8252" s="60"/>
      <c r="ACW8252" s="60"/>
      <c r="ACX8252" s="60"/>
      <c r="ACY8252" s="60">
        <v>0.97488231735999498</v>
      </c>
      <c r="ACZ8252" s="60"/>
      <c r="ADA8252" s="60"/>
      <c r="ADB8252" s="60"/>
      <c r="ADC8252" s="60"/>
      <c r="ADD8252" s="60"/>
      <c r="ADE8252" s="60"/>
    </row>
    <row r="8253" spans="760:785" x14ac:dyDescent="0.25">
      <c r="ACF8253" s="60"/>
      <c r="ACG8253" s="60"/>
      <c r="ACH8253" s="60"/>
      <c r="ACI8253" s="60"/>
      <c r="ACJ8253" s="60"/>
      <c r="ACK8253" s="60"/>
      <c r="ACL8253" s="60"/>
      <c r="ACM8253" s="60"/>
      <c r="ACN8253" s="60"/>
      <c r="ACO8253" s="60"/>
      <c r="ACP8253" s="60"/>
      <c r="ACQ8253" s="60"/>
      <c r="ACR8253" s="60"/>
      <c r="ACS8253" s="60"/>
      <c r="ACT8253" s="60"/>
      <c r="ACU8253" s="60"/>
      <c r="ACV8253" s="60"/>
      <c r="ACW8253" s="60"/>
      <c r="ACX8253" s="60"/>
      <c r="ACY8253" s="60">
        <v>0.97487880290645401</v>
      </c>
      <c r="ACZ8253" s="60"/>
      <c r="ADA8253" s="60"/>
      <c r="ADB8253" s="60"/>
      <c r="ADC8253" s="60"/>
      <c r="ADD8253" s="60"/>
      <c r="ADE8253" s="60"/>
    </row>
    <row r="8254" spans="760:785" x14ac:dyDescent="0.25">
      <c r="ACF8254" s="60"/>
      <c r="ACG8254" s="60"/>
      <c r="ACH8254" s="60"/>
      <c r="ACI8254" s="60"/>
      <c r="ACJ8254" s="60"/>
      <c r="ACK8254" s="60"/>
      <c r="ACL8254" s="60"/>
      <c r="ACM8254" s="60"/>
      <c r="ACN8254" s="60"/>
      <c r="ACO8254" s="60"/>
      <c r="ACP8254" s="60"/>
      <c r="ACQ8254" s="60"/>
      <c r="ACR8254" s="60"/>
      <c r="ACS8254" s="60"/>
      <c r="ACT8254" s="60"/>
      <c r="ACU8254" s="60"/>
      <c r="ACV8254" s="60"/>
      <c r="ACW8254" s="60"/>
      <c r="ACX8254" s="60"/>
      <c r="ACY8254" s="60">
        <v>0.97486669261582803</v>
      </c>
      <c r="ACZ8254" s="60"/>
      <c r="ADA8254" s="60"/>
      <c r="ADB8254" s="60"/>
      <c r="ADC8254" s="60"/>
      <c r="ADD8254" s="60"/>
      <c r="ADE8254" s="60"/>
    </row>
    <row r="8255" spans="760:785" x14ac:dyDescent="0.25">
      <c r="ACF8255" s="60"/>
      <c r="ACG8255" s="60"/>
      <c r="ACH8255" s="60"/>
      <c r="ACI8255" s="60"/>
      <c r="ACJ8255" s="60"/>
      <c r="ACK8255" s="60"/>
      <c r="ACL8255" s="60"/>
      <c r="ACM8255" s="60"/>
      <c r="ACN8255" s="60"/>
      <c r="ACO8255" s="60"/>
      <c r="ACP8255" s="60"/>
      <c r="ACQ8255" s="60"/>
      <c r="ACR8255" s="60"/>
      <c r="ACS8255" s="60"/>
      <c r="ACT8255" s="60"/>
      <c r="ACU8255" s="60"/>
      <c r="ACV8255" s="60"/>
      <c r="ACW8255" s="60"/>
      <c r="ACX8255" s="60"/>
      <c r="ACY8255" s="60">
        <v>0.97486459905526401</v>
      </c>
      <c r="ACZ8255" s="60"/>
      <c r="ADA8255" s="60"/>
      <c r="ADB8255" s="60"/>
      <c r="ADC8255" s="60"/>
      <c r="ADD8255" s="60"/>
      <c r="ADE8255" s="60"/>
    </row>
    <row r="8256" spans="760:785" x14ac:dyDescent="0.25">
      <c r="ACF8256" s="60"/>
      <c r="ACG8256" s="60"/>
      <c r="ACH8256" s="60"/>
      <c r="ACI8256" s="60"/>
      <c r="ACJ8256" s="60"/>
      <c r="ACK8256" s="60"/>
      <c r="ACL8256" s="60"/>
      <c r="ACM8256" s="60"/>
      <c r="ACN8256" s="60"/>
      <c r="ACO8256" s="60"/>
      <c r="ACP8256" s="60"/>
      <c r="ACQ8256" s="60"/>
      <c r="ACR8256" s="60"/>
      <c r="ACS8256" s="60"/>
      <c r="ACT8256" s="60"/>
      <c r="ACU8256" s="60"/>
      <c r="ACV8256" s="60"/>
      <c r="ACW8256" s="60"/>
      <c r="ACX8256" s="60"/>
      <c r="ACY8256" s="60">
        <v>0.97485878203993004</v>
      </c>
      <c r="ACZ8256" s="60"/>
      <c r="ADA8256" s="60"/>
      <c r="ADB8256" s="60"/>
      <c r="ADC8256" s="60"/>
      <c r="ADD8256" s="60"/>
      <c r="ADE8256" s="60"/>
    </row>
    <row r="8257" spans="760:785" x14ac:dyDescent="0.25">
      <c r="ACF8257" s="60"/>
      <c r="ACG8257" s="60"/>
      <c r="ACH8257" s="60"/>
      <c r="ACI8257" s="60"/>
      <c r="ACJ8257" s="60"/>
      <c r="ACK8257" s="60"/>
      <c r="ACL8257" s="60"/>
      <c r="ACM8257" s="60"/>
      <c r="ACN8257" s="60"/>
      <c r="ACO8257" s="60"/>
      <c r="ACP8257" s="60"/>
      <c r="ACQ8257" s="60"/>
      <c r="ACR8257" s="60"/>
      <c r="ACS8257" s="60"/>
      <c r="ACT8257" s="60"/>
      <c r="ACU8257" s="60"/>
      <c r="ACV8257" s="60"/>
      <c r="ACW8257" s="60"/>
      <c r="ACX8257" s="60"/>
      <c r="ACY8257" s="60">
        <v>0.97485096160749596</v>
      </c>
      <c r="ACZ8257" s="60"/>
      <c r="ADA8257" s="60"/>
      <c r="ADB8257" s="60"/>
      <c r="ADC8257" s="60"/>
      <c r="ADD8257" s="60"/>
      <c r="ADE8257" s="60"/>
    </row>
    <row r="8258" spans="760:785" x14ac:dyDescent="0.25">
      <c r="ACF8258" s="60"/>
      <c r="ACG8258" s="60"/>
      <c r="ACH8258" s="60"/>
      <c r="ACI8258" s="60"/>
      <c r="ACJ8258" s="60"/>
      <c r="ACK8258" s="60"/>
      <c r="ACL8258" s="60"/>
      <c r="ACM8258" s="60"/>
      <c r="ACN8258" s="60"/>
      <c r="ACO8258" s="60"/>
      <c r="ACP8258" s="60"/>
      <c r="ACQ8258" s="60"/>
      <c r="ACR8258" s="60"/>
      <c r="ACS8258" s="60"/>
      <c r="ACT8258" s="60"/>
      <c r="ACU8258" s="60"/>
      <c r="ACV8258" s="60"/>
      <c r="ACW8258" s="60"/>
      <c r="ACX8258" s="60"/>
      <c r="ACY8258" s="60">
        <v>0.97483479975902498</v>
      </c>
      <c r="ACZ8258" s="60"/>
      <c r="ADA8258" s="60"/>
      <c r="ADB8258" s="60"/>
      <c r="ADC8258" s="60"/>
      <c r="ADD8258" s="60"/>
      <c r="ADE8258" s="60"/>
    </row>
    <row r="8259" spans="760:785" x14ac:dyDescent="0.25">
      <c r="ACF8259" s="60"/>
      <c r="ACG8259" s="60"/>
      <c r="ACH8259" s="60"/>
      <c r="ACI8259" s="60"/>
      <c r="ACJ8259" s="60"/>
      <c r="ACK8259" s="60"/>
      <c r="ACL8259" s="60"/>
      <c r="ACM8259" s="60"/>
      <c r="ACN8259" s="60"/>
      <c r="ACO8259" s="60"/>
      <c r="ACP8259" s="60"/>
      <c r="ACQ8259" s="60"/>
      <c r="ACR8259" s="60"/>
      <c r="ACS8259" s="60"/>
      <c r="ACT8259" s="60"/>
      <c r="ACU8259" s="60"/>
      <c r="ACV8259" s="60"/>
      <c r="ACW8259" s="60"/>
      <c r="ACX8259" s="60"/>
      <c r="ACY8259" s="60">
        <v>0.97481566006876297</v>
      </c>
      <c r="ACZ8259" s="60"/>
      <c r="ADA8259" s="60"/>
      <c r="ADB8259" s="60"/>
      <c r="ADC8259" s="60"/>
      <c r="ADD8259" s="60"/>
      <c r="ADE8259" s="60"/>
    </row>
    <row r="8260" spans="760:785" x14ac:dyDescent="0.25">
      <c r="ACF8260" s="60"/>
      <c r="ACG8260" s="60"/>
      <c r="ACH8260" s="60"/>
      <c r="ACI8260" s="60"/>
      <c r="ACJ8260" s="60"/>
      <c r="ACK8260" s="60"/>
      <c r="ACL8260" s="60"/>
      <c r="ACM8260" s="60"/>
      <c r="ACN8260" s="60"/>
      <c r="ACO8260" s="60"/>
      <c r="ACP8260" s="60"/>
      <c r="ACQ8260" s="60"/>
      <c r="ACR8260" s="60"/>
      <c r="ACS8260" s="60"/>
      <c r="ACT8260" s="60"/>
      <c r="ACU8260" s="60"/>
      <c r="ACV8260" s="60"/>
      <c r="ACW8260" s="60"/>
      <c r="ACX8260" s="60"/>
      <c r="ACY8260" s="60">
        <v>0.97481553024954404</v>
      </c>
      <c r="ACZ8260" s="60"/>
      <c r="ADA8260" s="60"/>
      <c r="ADB8260" s="60"/>
      <c r="ADC8260" s="60"/>
      <c r="ADD8260" s="60"/>
      <c r="ADE8260" s="60"/>
    </row>
    <row r="8261" spans="760:785" x14ac:dyDescent="0.25">
      <c r="ACF8261" s="60"/>
      <c r="ACG8261" s="60"/>
      <c r="ACH8261" s="60"/>
      <c r="ACI8261" s="60"/>
      <c r="ACJ8261" s="60"/>
      <c r="ACK8261" s="60"/>
      <c r="ACL8261" s="60"/>
      <c r="ACM8261" s="60"/>
      <c r="ACN8261" s="60"/>
      <c r="ACO8261" s="60"/>
      <c r="ACP8261" s="60"/>
      <c r="ACQ8261" s="60"/>
      <c r="ACR8261" s="60"/>
      <c r="ACS8261" s="60"/>
      <c r="ACT8261" s="60"/>
      <c r="ACU8261" s="60"/>
      <c r="ACV8261" s="60"/>
      <c r="ACW8261" s="60"/>
      <c r="ACX8261" s="60"/>
      <c r="ACY8261" s="60">
        <v>0.97481398679171605</v>
      </c>
      <c r="ACZ8261" s="60"/>
      <c r="ADA8261" s="60"/>
      <c r="ADB8261" s="60"/>
      <c r="ADC8261" s="60"/>
      <c r="ADD8261" s="60"/>
      <c r="ADE8261" s="60"/>
    </row>
    <row r="8262" spans="760:785" x14ac:dyDescent="0.25">
      <c r="ACF8262" s="60"/>
      <c r="ACG8262" s="60"/>
      <c r="ACH8262" s="60"/>
      <c r="ACI8262" s="60"/>
      <c r="ACJ8262" s="60"/>
      <c r="ACK8262" s="60"/>
      <c r="ACL8262" s="60"/>
      <c r="ACM8262" s="60"/>
      <c r="ACN8262" s="60"/>
      <c r="ACO8262" s="60"/>
      <c r="ACP8262" s="60"/>
      <c r="ACQ8262" s="60"/>
      <c r="ACR8262" s="60"/>
      <c r="ACS8262" s="60"/>
      <c r="ACT8262" s="60"/>
      <c r="ACU8262" s="60"/>
      <c r="ACV8262" s="60"/>
      <c r="ACW8262" s="60"/>
      <c r="ACX8262" s="60"/>
      <c r="ACY8262" s="60">
        <v>0.97481329080678303</v>
      </c>
      <c r="ACZ8262" s="60"/>
      <c r="ADA8262" s="60"/>
      <c r="ADB8262" s="60"/>
      <c r="ADC8262" s="60"/>
      <c r="ADD8262" s="60"/>
      <c r="ADE8262" s="60"/>
    </row>
    <row r="8263" spans="760:785" x14ac:dyDescent="0.25">
      <c r="ACF8263" s="60"/>
      <c r="ACG8263" s="60"/>
      <c r="ACH8263" s="60"/>
      <c r="ACI8263" s="60"/>
      <c r="ACJ8263" s="60"/>
      <c r="ACK8263" s="60"/>
      <c r="ACL8263" s="60"/>
      <c r="ACM8263" s="60"/>
      <c r="ACN8263" s="60"/>
      <c r="ACO8263" s="60"/>
      <c r="ACP8263" s="60"/>
      <c r="ACQ8263" s="60"/>
      <c r="ACR8263" s="60"/>
      <c r="ACS8263" s="60"/>
      <c r="ACT8263" s="60"/>
      <c r="ACU8263" s="60"/>
      <c r="ACV8263" s="60"/>
      <c r="ACW8263" s="60"/>
      <c r="ACX8263" s="60"/>
      <c r="ACY8263" s="60">
        <v>0.97481110808041105</v>
      </c>
      <c r="ACZ8263" s="60"/>
      <c r="ADA8263" s="60"/>
      <c r="ADB8263" s="60"/>
      <c r="ADC8263" s="60"/>
      <c r="ADD8263" s="60"/>
      <c r="ADE8263" s="60"/>
    </row>
    <row r="8264" spans="760:785" x14ac:dyDescent="0.25">
      <c r="ACF8264" s="60"/>
      <c r="ACG8264" s="60"/>
      <c r="ACH8264" s="60"/>
      <c r="ACI8264" s="60"/>
      <c r="ACJ8264" s="60"/>
      <c r="ACK8264" s="60"/>
      <c r="ACL8264" s="60"/>
      <c r="ACM8264" s="60"/>
      <c r="ACN8264" s="60"/>
      <c r="ACO8264" s="60"/>
      <c r="ACP8264" s="60"/>
      <c r="ACQ8264" s="60"/>
      <c r="ACR8264" s="60"/>
      <c r="ACS8264" s="60"/>
      <c r="ACT8264" s="60"/>
      <c r="ACU8264" s="60"/>
      <c r="ACV8264" s="60"/>
      <c r="ACW8264" s="60"/>
      <c r="ACX8264" s="60"/>
      <c r="ACY8264" s="60">
        <v>0.97478836596170704</v>
      </c>
      <c r="ACZ8264" s="60"/>
      <c r="ADA8264" s="60"/>
      <c r="ADB8264" s="60"/>
      <c r="ADC8264" s="60"/>
      <c r="ADD8264" s="60"/>
      <c r="ADE8264" s="60"/>
    </row>
    <row r="8265" spans="760:785" x14ac:dyDescent="0.25">
      <c r="ACF8265" s="60"/>
      <c r="ACG8265" s="60"/>
      <c r="ACH8265" s="60"/>
      <c r="ACI8265" s="60"/>
      <c r="ACJ8265" s="60"/>
      <c r="ACK8265" s="60"/>
      <c r="ACL8265" s="60"/>
      <c r="ACM8265" s="60"/>
      <c r="ACN8265" s="60"/>
      <c r="ACO8265" s="60"/>
      <c r="ACP8265" s="60"/>
      <c r="ACQ8265" s="60"/>
      <c r="ACR8265" s="60"/>
      <c r="ACS8265" s="60"/>
      <c r="ACT8265" s="60"/>
      <c r="ACU8265" s="60"/>
      <c r="ACV8265" s="60"/>
      <c r="ACW8265" s="60"/>
      <c r="ACX8265" s="60"/>
      <c r="ACY8265" s="60">
        <v>0.97478824587052004</v>
      </c>
      <c r="ACZ8265" s="60"/>
      <c r="ADA8265" s="60"/>
      <c r="ADB8265" s="60"/>
      <c r="ADC8265" s="60"/>
      <c r="ADD8265" s="60"/>
      <c r="ADE8265" s="60"/>
    </row>
    <row r="8266" spans="760:785" x14ac:dyDescent="0.25">
      <c r="ACF8266" s="60"/>
      <c r="ACG8266" s="60"/>
      <c r="ACH8266" s="60"/>
      <c r="ACI8266" s="60"/>
      <c r="ACJ8266" s="60"/>
      <c r="ACK8266" s="60"/>
      <c r="ACL8266" s="60"/>
      <c r="ACM8266" s="60"/>
      <c r="ACN8266" s="60"/>
      <c r="ACO8266" s="60"/>
      <c r="ACP8266" s="60"/>
      <c r="ACQ8266" s="60"/>
      <c r="ACR8266" s="60"/>
      <c r="ACS8266" s="60"/>
      <c r="ACT8266" s="60"/>
      <c r="ACU8266" s="60"/>
      <c r="ACV8266" s="60"/>
      <c r="ACW8266" s="60"/>
      <c r="ACX8266" s="60"/>
      <c r="ACY8266" s="60">
        <v>0.97478378292578904</v>
      </c>
      <c r="ACZ8266" s="60"/>
      <c r="ADA8266" s="60"/>
      <c r="ADB8266" s="60"/>
      <c r="ADC8266" s="60"/>
      <c r="ADD8266" s="60"/>
      <c r="ADE8266" s="60"/>
    </row>
    <row r="8267" spans="760:785" x14ac:dyDescent="0.25">
      <c r="ACF8267" s="60"/>
      <c r="ACG8267" s="60"/>
      <c r="ACH8267" s="60"/>
      <c r="ACI8267" s="60"/>
      <c r="ACJ8267" s="60"/>
      <c r="ACK8267" s="60"/>
      <c r="ACL8267" s="60"/>
      <c r="ACM8267" s="60"/>
      <c r="ACN8267" s="60"/>
      <c r="ACO8267" s="60"/>
      <c r="ACP8267" s="60"/>
      <c r="ACQ8267" s="60"/>
      <c r="ACR8267" s="60"/>
      <c r="ACS8267" s="60"/>
      <c r="ACT8267" s="60"/>
      <c r="ACU8267" s="60"/>
      <c r="ACV8267" s="60"/>
      <c r="ACW8267" s="60"/>
      <c r="ACX8267" s="60"/>
      <c r="ACY8267" s="60">
        <v>0.97478345663363297</v>
      </c>
      <c r="ACZ8267" s="60"/>
      <c r="ADA8267" s="60"/>
      <c r="ADB8267" s="60"/>
      <c r="ADC8267" s="60"/>
      <c r="ADD8267" s="60"/>
      <c r="ADE8267" s="60"/>
    </row>
    <row r="8268" spans="760:785" x14ac:dyDescent="0.25">
      <c r="ACF8268" s="60"/>
      <c r="ACG8268" s="60"/>
      <c r="ACH8268" s="60"/>
      <c r="ACI8268" s="60"/>
      <c r="ACJ8268" s="60"/>
      <c r="ACK8268" s="60"/>
      <c r="ACL8268" s="60"/>
      <c r="ACM8268" s="60"/>
      <c r="ACN8268" s="60"/>
      <c r="ACO8268" s="60"/>
      <c r="ACP8268" s="60"/>
      <c r="ACQ8268" s="60"/>
      <c r="ACR8268" s="60"/>
      <c r="ACS8268" s="60"/>
      <c r="ACT8268" s="60"/>
      <c r="ACU8268" s="60"/>
      <c r="ACV8268" s="60"/>
      <c r="ACW8268" s="60"/>
      <c r="ACX8268" s="60"/>
      <c r="ACY8268" s="60">
        <v>0.97477740960204495</v>
      </c>
      <c r="ACZ8268" s="60"/>
      <c r="ADA8268" s="60"/>
      <c r="ADB8268" s="60"/>
      <c r="ADC8268" s="60"/>
      <c r="ADD8268" s="60"/>
      <c r="ADE8268" s="60"/>
    </row>
    <row r="8269" spans="760:785" x14ac:dyDescent="0.25">
      <c r="ACF8269" s="60"/>
      <c r="ACG8269" s="60"/>
      <c r="ACH8269" s="60"/>
      <c r="ACI8269" s="60"/>
      <c r="ACJ8269" s="60"/>
      <c r="ACK8269" s="60"/>
      <c r="ACL8269" s="60"/>
      <c r="ACM8269" s="60"/>
      <c r="ACN8269" s="60"/>
      <c r="ACO8269" s="60"/>
      <c r="ACP8269" s="60"/>
      <c r="ACQ8269" s="60"/>
      <c r="ACR8269" s="60"/>
      <c r="ACS8269" s="60"/>
      <c r="ACT8269" s="60"/>
      <c r="ACU8269" s="60"/>
      <c r="ACV8269" s="60"/>
      <c r="ACW8269" s="60"/>
      <c r="ACX8269" s="60"/>
      <c r="ACY8269" s="60">
        <v>0.974765732655682</v>
      </c>
      <c r="ACZ8269" s="60"/>
      <c r="ADA8269" s="60"/>
      <c r="ADB8269" s="60"/>
      <c r="ADC8269" s="60"/>
      <c r="ADD8269" s="60"/>
      <c r="ADE8269" s="60"/>
    </row>
    <row r="8270" spans="760:785" x14ac:dyDescent="0.25">
      <c r="ACF8270" s="60"/>
      <c r="ACG8270" s="60"/>
      <c r="ACH8270" s="60"/>
      <c r="ACI8270" s="60"/>
      <c r="ACJ8270" s="60"/>
      <c r="ACK8270" s="60"/>
      <c r="ACL8270" s="60"/>
      <c r="ACM8270" s="60"/>
      <c r="ACN8270" s="60"/>
      <c r="ACO8270" s="60"/>
      <c r="ACP8270" s="60"/>
      <c r="ACQ8270" s="60"/>
      <c r="ACR8270" s="60"/>
      <c r="ACS8270" s="60"/>
      <c r="ACT8270" s="60"/>
      <c r="ACU8270" s="60"/>
      <c r="ACV8270" s="60"/>
      <c r="ACW8270" s="60"/>
      <c r="ACX8270" s="60"/>
      <c r="ACY8270" s="60">
        <v>0.97476259103998497</v>
      </c>
      <c r="ACZ8270" s="60"/>
      <c r="ADA8270" s="60"/>
      <c r="ADB8270" s="60"/>
      <c r="ADC8270" s="60"/>
      <c r="ADD8270" s="60"/>
      <c r="ADE8270" s="60"/>
    </row>
    <row r="8271" spans="760:785" x14ac:dyDescent="0.25">
      <c r="ACF8271" s="60"/>
      <c r="ACG8271" s="60"/>
      <c r="ACH8271" s="60"/>
      <c r="ACI8271" s="60"/>
      <c r="ACJ8271" s="60"/>
      <c r="ACK8271" s="60"/>
      <c r="ACL8271" s="60"/>
      <c r="ACM8271" s="60"/>
      <c r="ACN8271" s="60"/>
      <c r="ACO8271" s="60"/>
      <c r="ACP8271" s="60"/>
      <c r="ACQ8271" s="60"/>
      <c r="ACR8271" s="60"/>
      <c r="ACS8271" s="60"/>
      <c r="ACT8271" s="60"/>
      <c r="ACU8271" s="60"/>
      <c r="ACV8271" s="60"/>
      <c r="ACW8271" s="60"/>
      <c r="ACX8271" s="60"/>
      <c r="ACY8271" s="60">
        <v>0.97475759835630804</v>
      </c>
      <c r="ACZ8271" s="60"/>
      <c r="ADA8271" s="60"/>
      <c r="ADB8271" s="60"/>
      <c r="ADC8271" s="60"/>
      <c r="ADD8271" s="60"/>
      <c r="ADE8271" s="60"/>
    </row>
    <row r="8272" spans="760:785" x14ac:dyDescent="0.25">
      <c r="ACF8272" s="60"/>
      <c r="ACG8272" s="60"/>
      <c r="ACH8272" s="60"/>
      <c r="ACI8272" s="60"/>
      <c r="ACJ8272" s="60"/>
      <c r="ACK8272" s="60"/>
      <c r="ACL8272" s="60"/>
      <c r="ACM8272" s="60"/>
      <c r="ACN8272" s="60"/>
      <c r="ACO8272" s="60"/>
      <c r="ACP8272" s="60"/>
      <c r="ACQ8272" s="60"/>
      <c r="ACR8272" s="60"/>
      <c r="ACS8272" s="60"/>
      <c r="ACT8272" s="60"/>
      <c r="ACU8272" s="60"/>
      <c r="ACV8272" s="60"/>
      <c r="ACW8272" s="60"/>
      <c r="ACX8272" s="60"/>
      <c r="ACY8272" s="60">
        <v>0.97474992287204598</v>
      </c>
      <c r="ACZ8272" s="60"/>
      <c r="ADA8272" s="60"/>
      <c r="ADB8272" s="60"/>
      <c r="ADC8272" s="60"/>
      <c r="ADD8272" s="60"/>
      <c r="ADE8272" s="60"/>
    </row>
    <row r="8273" spans="760:785" x14ac:dyDescent="0.25">
      <c r="ACF8273" s="60"/>
      <c r="ACG8273" s="60"/>
      <c r="ACH8273" s="60"/>
      <c r="ACI8273" s="60"/>
      <c r="ACJ8273" s="60"/>
      <c r="ACK8273" s="60"/>
      <c r="ACL8273" s="60"/>
      <c r="ACM8273" s="60"/>
      <c r="ACN8273" s="60"/>
      <c r="ACO8273" s="60"/>
      <c r="ACP8273" s="60"/>
      <c r="ACQ8273" s="60"/>
      <c r="ACR8273" s="60"/>
      <c r="ACS8273" s="60"/>
      <c r="ACT8273" s="60"/>
      <c r="ACU8273" s="60"/>
      <c r="ACV8273" s="60"/>
      <c r="ACW8273" s="60"/>
      <c r="ACX8273" s="60"/>
      <c r="ACY8273" s="60">
        <v>0.97474475630430801</v>
      </c>
      <c r="ACZ8273" s="60"/>
      <c r="ADA8273" s="60"/>
      <c r="ADB8273" s="60"/>
      <c r="ADC8273" s="60"/>
      <c r="ADD8273" s="60"/>
      <c r="ADE8273" s="60"/>
    </row>
    <row r="8274" spans="760:785" x14ac:dyDescent="0.25">
      <c r="ACF8274" s="60"/>
      <c r="ACG8274" s="60"/>
      <c r="ACH8274" s="60"/>
      <c r="ACI8274" s="60"/>
      <c r="ACJ8274" s="60"/>
      <c r="ACK8274" s="60"/>
      <c r="ACL8274" s="60"/>
      <c r="ACM8274" s="60"/>
      <c r="ACN8274" s="60"/>
      <c r="ACO8274" s="60"/>
      <c r="ACP8274" s="60"/>
      <c r="ACQ8274" s="60"/>
      <c r="ACR8274" s="60"/>
      <c r="ACS8274" s="60"/>
      <c r="ACT8274" s="60"/>
      <c r="ACU8274" s="60"/>
      <c r="ACV8274" s="60"/>
      <c r="ACW8274" s="60"/>
      <c r="ACX8274" s="60"/>
      <c r="ACY8274" s="60">
        <v>0.97474239631783899</v>
      </c>
      <c r="ACZ8274" s="60"/>
      <c r="ADA8274" s="60"/>
      <c r="ADB8274" s="60"/>
      <c r="ADC8274" s="60"/>
      <c r="ADD8274" s="60"/>
      <c r="ADE8274" s="60"/>
    </row>
    <row r="8275" spans="760:785" x14ac:dyDescent="0.25">
      <c r="ACF8275" s="60"/>
      <c r="ACG8275" s="60"/>
      <c r="ACH8275" s="60"/>
      <c r="ACI8275" s="60"/>
      <c r="ACJ8275" s="60"/>
      <c r="ACK8275" s="60"/>
      <c r="ACL8275" s="60"/>
      <c r="ACM8275" s="60"/>
      <c r="ACN8275" s="60"/>
      <c r="ACO8275" s="60"/>
      <c r="ACP8275" s="60"/>
      <c r="ACQ8275" s="60"/>
      <c r="ACR8275" s="60"/>
      <c r="ACS8275" s="60"/>
      <c r="ACT8275" s="60"/>
      <c r="ACU8275" s="60"/>
      <c r="ACV8275" s="60"/>
      <c r="ACW8275" s="60"/>
      <c r="ACX8275" s="60"/>
      <c r="ACY8275" s="60">
        <v>0.97473666621200505</v>
      </c>
      <c r="ACZ8275" s="60"/>
      <c r="ADA8275" s="60"/>
      <c r="ADB8275" s="60"/>
      <c r="ADC8275" s="60"/>
      <c r="ADD8275" s="60"/>
      <c r="ADE8275" s="60"/>
    </row>
    <row r="8276" spans="760:785" x14ac:dyDescent="0.25">
      <c r="ACF8276" s="60"/>
      <c r="ACG8276" s="60"/>
      <c r="ACH8276" s="60"/>
      <c r="ACI8276" s="60"/>
      <c r="ACJ8276" s="60"/>
      <c r="ACK8276" s="60"/>
      <c r="ACL8276" s="60"/>
      <c r="ACM8276" s="60"/>
      <c r="ACN8276" s="60"/>
      <c r="ACO8276" s="60"/>
      <c r="ACP8276" s="60"/>
      <c r="ACQ8276" s="60"/>
      <c r="ACR8276" s="60"/>
      <c r="ACS8276" s="60"/>
      <c r="ACT8276" s="60"/>
      <c r="ACU8276" s="60"/>
      <c r="ACV8276" s="60"/>
      <c r="ACW8276" s="60"/>
      <c r="ACX8276" s="60"/>
      <c r="ACY8276" s="60">
        <v>0.97472497403980496</v>
      </c>
      <c r="ACZ8276" s="60"/>
      <c r="ADA8276" s="60"/>
      <c r="ADB8276" s="60"/>
      <c r="ADC8276" s="60"/>
      <c r="ADD8276" s="60"/>
      <c r="ADE8276" s="60"/>
    </row>
    <row r="8277" spans="760:785" x14ac:dyDescent="0.25">
      <c r="ACF8277" s="60"/>
      <c r="ACG8277" s="60"/>
      <c r="ACH8277" s="60"/>
      <c r="ACI8277" s="60"/>
      <c r="ACJ8277" s="60"/>
      <c r="ACK8277" s="60"/>
      <c r="ACL8277" s="60"/>
      <c r="ACM8277" s="60"/>
      <c r="ACN8277" s="60"/>
      <c r="ACO8277" s="60"/>
      <c r="ACP8277" s="60"/>
      <c r="ACQ8277" s="60"/>
      <c r="ACR8277" s="60"/>
      <c r="ACS8277" s="60"/>
      <c r="ACT8277" s="60"/>
      <c r="ACU8277" s="60"/>
      <c r="ACV8277" s="60"/>
      <c r="ACW8277" s="60"/>
      <c r="ACX8277" s="60"/>
      <c r="ACY8277" s="60">
        <v>0.97471996683669004</v>
      </c>
      <c r="ACZ8277" s="60"/>
      <c r="ADA8277" s="60"/>
      <c r="ADB8277" s="60"/>
      <c r="ADC8277" s="60"/>
      <c r="ADD8277" s="60"/>
      <c r="ADE8277" s="60"/>
    </row>
    <row r="8278" spans="760:785" x14ac:dyDescent="0.25">
      <c r="ACF8278" s="60"/>
      <c r="ACG8278" s="60"/>
      <c r="ACH8278" s="60"/>
      <c r="ACI8278" s="60"/>
      <c r="ACJ8278" s="60"/>
      <c r="ACK8278" s="60"/>
      <c r="ACL8278" s="60"/>
      <c r="ACM8278" s="60"/>
      <c r="ACN8278" s="60"/>
      <c r="ACO8278" s="60"/>
      <c r="ACP8278" s="60"/>
      <c r="ACQ8278" s="60"/>
      <c r="ACR8278" s="60"/>
      <c r="ACS8278" s="60"/>
      <c r="ACT8278" s="60"/>
      <c r="ACU8278" s="60"/>
      <c r="ACV8278" s="60"/>
      <c r="ACW8278" s="60"/>
      <c r="ACX8278" s="60"/>
      <c r="ACY8278" s="60">
        <v>0.97471600497163302</v>
      </c>
      <c r="ACZ8278" s="60"/>
      <c r="ADA8278" s="60"/>
      <c r="ADB8278" s="60"/>
      <c r="ADC8278" s="60"/>
      <c r="ADD8278" s="60"/>
      <c r="ADE8278" s="60"/>
    </row>
    <row r="8279" spans="760:785" x14ac:dyDescent="0.25">
      <c r="ACF8279" s="60"/>
      <c r="ACG8279" s="60"/>
      <c r="ACH8279" s="60"/>
      <c r="ACI8279" s="60"/>
      <c r="ACJ8279" s="60"/>
      <c r="ACK8279" s="60"/>
      <c r="ACL8279" s="60"/>
      <c r="ACM8279" s="60"/>
      <c r="ACN8279" s="60"/>
      <c r="ACO8279" s="60"/>
      <c r="ACP8279" s="60"/>
      <c r="ACQ8279" s="60"/>
      <c r="ACR8279" s="60"/>
      <c r="ACS8279" s="60"/>
      <c r="ACT8279" s="60"/>
      <c r="ACU8279" s="60"/>
      <c r="ACV8279" s="60"/>
      <c r="ACW8279" s="60"/>
      <c r="ACX8279" s="60"/>
      <c r="ACY8279" s="60">
        <v>0.97471008961133898</v>
      </c>
      <c r="ACZ8279" s="60"/>
      <c r="ADA8279" s="60"/>
      <c r="ADB8279" s="60"/>
      <c r="ADC8279" s="60"/>
      <c r="ADD8279" s="60"/>
      <c r="ADE8279" s="60"/>
    </row>
    <row r="8280" spans="760:785" x14ac:dyDescent="0.25">
      <c r="ACF8280" s="60"/>
      <c r="ACG8280" s="60"/>
      <c r="ACH8280" s="60"/>
      <c r="ACI8280" s="60"/>
      <c r="ACJ8280" s="60"/>
      <c r="ACK8280" s="60"/>
      <c r="ACL8280" s="60"/>
      <c r="ACM8280" s="60"/>
      <c r="ACN8280" s="60"/>
      <c r="ACO8280" s="60"/>
      <c r="ACP8280" s="60"/>
      <c r="ACQ8280" s="60"/>
      <c r="ACR8280" s="60"/>
      <c r="ACS8280" s="60"/>
      <c r="ACT8280" s="60"/>
      <c r="ACU8280" s="60"/>
      <c r="ACV8280" s="60"/>
      <c r="ACW8280" s="60"/>
      <c r="ACX8280" s="60"/>
      <c r="ACY8280" s="60">
        <v>0.97470308327995803</v>
      </c>
      <c r="ACZ8280" s="60"/>
      <c r="ADA8280" s="60"/>
      <c r="ADB8280" s="60"/>
      <c r="ADC8280" s="60"/>
      <c r="ADD8280" s="60"/>
      <c r="ADE8280" s="60"/>
    </row>
    <row r="8281" spans="760:785" x14ac:dyDescent="0.25">
      <c r="ACF8281" s="60"/>
      <c r="ACG8281" s="60"/>
      <c r="ACH8281" s="60"/>
      <c r="ACI8281" s="60"/>
      <c r="ACJ8281" s="60"/>
      <c r="ACK8281" s="60"/>
      <c r="ACL8281" s="60"/>
      <c r="ACM8281" s="60"/>
      <c r="ACN8281" s="60"/>
      <c r="ACO8281" s="60"/>
      <c r="ACP8281" s="60"/>
      <c r="ACQ8281" s="60"/>
      <c r="ACR8281" s="60"/>
      <c r="ACS8281" s="60"/>
      <c r="ACT8281" s="60"/>
      <c r="ACU8281" s="60"/>
      <c r="ACV8281" s="60"/>
      <c r="ACW8281" s="60"/>
      <c r="ACX8281" s="60"/>
      <c r="ACY8281" s="60">
        <v>0.97470115710517202</v>
      </c>
      <c r="ACZ8281" s="60"/>
      <c r="ADA8281" s="60"/>
      <c r="ADB8281" s="60"/>
      <c r="ADC8281" s="60"/>
      <c r="ADD8281" s="60"/>
      <c r="ADE8281" s="60"/>
    </row>
    <row r="8282" spans="760:785" x14ac:dyDescent="0.25">
      <c r="ACF8282" s="60"/>
      <c r="ACG8282" s="60"/>
      <c r="ACH8282" s="60"/>
      <c r="ACI8282" s="60"/>
      <c r="ACJ8282" s="60"/>
      <c r="ACK8282" s="60"/>
      <c r="ACL8282" s="60"/>
      <c r="ACM8282" s="60"/>
      <c r="ACN8282" s="60"/>
      <c r="ACO8282" s="60"/>
      <c r="ACP8282" s="60"/>
      <c r="ACQ8282" s="60"/>
      <c r="ACR8282" s="60"/>
      <c r="ACS8282" s="60"/>
      <c r="ACT8282" s="60"/>
      <c r="ACU8282" s="60"/>
      <c r="ACV8282" s="60"/>
      <c r="ACW8282" s="60"/>
      <c r="ACX8282" s="60"/>
      <c r="ACY8282" s="60">
        <v>0.974696041819198</v>
      </c>
      <c r="ACZ8282" s="60"/>
      <c r="ADA8282" s="60"/>
      <c r="ADB8282" s="60"/>
      <c r="ADC8282" s="60"/>
      <c r="ADD8282" s="60"/>
      <c r="ADE8282" s="60"/>
    </row>
    <row r="8283" spans="760:785" x14ac:dyDescent="0.25">
      <c r="ACF8283" s="60"/>
      <c r="ACG8283" s="60"/>
      <c r="ACH8283" s="60"/>
      <c r="ACI8283" s="60"/>
      <c r="ACJ8283" s="60"/>
      <c r="ACK8283" s="60"/>
      <c r="ACL8283" s="60"/>
      <c r="ACM8283" s="60"/>
      <c r="ACN8283" s="60"/>
      <c r="ACO8283" s="60"/>
      <c r="ACP8283" s="60"/>
      <c r="ACQ8283" s="60"/>
      <c r="ACR8283" s="60"/>
      <c r="ACS8283" s="60"/>
      <c r="ACT8283" s="60"/>
      <c r="ACU8283" s="60"/>
      <c r="ACV8283" s="60"/>
      <c r="ACW8283" s="60"/>
      <c r="ACX8283" s="60"/>
      <c r="ACY8283" s="60">
        <v>0.974690267208706</v>
      </c>
      <c r="ACZ8283" s="60"/>
      <c r="ADA8283" s="60"/>
      <c r="ADB8283" s="60"/>
      <c r="ADC8283" s="60"/>
      <c r="ADD8283" s="60"/>
      <c r="ADE8283" s="60"/>
    </row>
    <row r="8284" spans="760:785" x14ac:dyDescent="0.25">
      <c r="ACF8284" s="60"/>
      <c r="ACG8284" s="60"/>
      <c r="ACH8284" s="60"/>
      <c r="ACI8284" s="60"/>
      <c r="ACJ8284" s="60"/>
      <c r="ACK8284" s="60"/>
      <c r="ACL8284" s="60"/>
      <c r="ACM8284" s="60"/>
      <c r="ACN8284" s="60"/>
      <c r="ACO8284" s="60"/>
      <c r="ACP8284" s="60"/>
      <c r="ACQ8284" s="60"/>
      <c r="ACR8284" s="60"/>
      <c r="ACS8284" s="60"/>
      <c r="ACT8284" s="60"/>
      <c r="ACU8284" s="60"/>
      <c r="ACV8284" s="60"/>
      <c r="ACW8284" s="60"/>
      <c r="ACX8284" s="60"/>
      <c r="ACY8284" s="60">
        <v>0.97467674745099897</v>
      </c>
      <c r="ACZ8284" s="60"/>
      <c r="ADA8284" s="60"/>
      <c r="ADB8284" s="60"/>
      <c r="ADC8284" s="60"/>
      <c r="ADD8284" s="60"/>
      <c r="ADE8284" s="60"/>
    </row>
    <row r="8285" spans="760:785" x14ac:dyDescent="0.25">
      <c r="ACF8285" s="60"/>
      <c r="ACG8285" s="60"/>
      <c r="ACH8285" s="60"/>
      <c r="ACI8285" s="60"/>
      <c r="ACJ8285" s="60"/>
      <c r="ACK8285" s="60"/>
      <c r="ACL8285" s="60"/>
      <c r="ACM8285" s="60"/>
      <c r="ACN8285" s="60"/>
      <c r="ACO8285" s="60"/>
      <c r="ACP8285" s="60"/>
      <c r="ACQ8285" s="60"/>
      <c r="ACR8285" s="60"/>
      <c r="ACS8285" s="60"/>
      <c r="ACT8285" s="60"/>
      <c r="ACU8285" s="60"/>
      <c r="ACV8285" s="60"/>
      <c r="ACW8285" s="60"/>
      <c r="ACX8285" s="60"/>
      <c r="ACY8285" s="60">
        <v>0.97467501696955905</v>
      </c>
      <c r="ACZ8285" s="60"/>
      <c r="ADA8285" s="60"/>
      <c r="ADB8285" s="60"/>
      <c r="ADC8285" s="60"/>
      <c r="ADD8285" s="60"/>
      <c r="ADE8285" s="60"/>
    </row>
    <row r="8286" spans="760:785" x14ac:dyDescent="0.25">
      <c r="ACF8286" s="60"/>
      <c r="ACG8286" s="60"/>
      <c r="ACH8286" s="60"/>
      <c r="ACI8286" s="60"/>
      <c r="ACJ8286" s="60"/>
      <c r="ACK8286" s="60"/>
      <c r="ACL8286" s="60"/>
      <c r="ACM8286" s="60"/>
      <c r="ACN8286" s="60"/>
      <c r="ACO8286" s="60"/>
      <c r="ACP8286" s="60"/>
      <c r="ACQ8286" s="60"/>
      <c r="ACR8286" s="60"/>
      <c r="ACS8286" s="60"/>
      <c r="ACT8286" s="60"/>
      <c r="ACU8286" s="60"/>
      <c r="ACV8286" s="60"/>
      <c r="ACW8286" s="60"/>
      <c r="ACX8286" s="60"/>
      <c r="ACY8286" s="60">
        <v>0.97467391865215802</v>
      </c>
      <c r="ACZ8286" s="60"/>
      <c r="ADA8286" s="60"/>
      <c r="ADB8286" s="60"/>
      <c r="ADC8286" s="60"/>
      <c r="ADD8286" s="60"/>
      <c r="ADE8286" s="60"/>
    </row>
    <row r="8287" spans="760:785" x14ac:dyDescent="0.25">
      <c r="ACF8287" s="60"/>
      <c r="ACG8287" s="60"/>
      <c r="ACH8287" s="60"/>
      <c r="ACI8287" s="60"/>
      <c r="ACJ8287" s="60"/>
      <c r="ACK8287" s="60"/>
      <c r="ACL8287" s="60"/>
      <c r="ACM8287" s="60"/>
      <c r="ACN8287" s="60"/>
      <c r="ACO8287" s="60"/>
      <c r="ACP8287" s="60"/>
      <c r="ACQ8287" s="60"/>
      <c r="ACR8287" s="60"/>
      <c r="ACS8287" s="60"/>
      <c r="ACT8287" s="60"/>
      <c r="ACU8287" s="60"/>
      <c r="ACV8287" s="60"/>
      <c r="ACW8287" s="60"/>
      <c r="ACX8287" s="60"/>
      <c r="ACY8287" s="60">
        <v>0.97467373407555302</v>
      </c>
      <c r="ACZ8287" s="60"/>
      <c r="ADA8287" s="60"/>
      <c r="ADB8287" s="60"/>
      <c r="ADC8287" s="60"/>
      <c r="ADD8287" s="60"/>
      <c r="ADE8287" s="60"/>
    </row>
    <row r="8288" spans="760:785" x14ac:dyDescent="0.25">
      <c r="ACF8288" s="60"/>
      <c r="ACG8288" s="60"/>
      <c r="ACH8288" s="60"/>
      <c r="ACI8288" s="60"/>
      <c r="ACJ8288" s="60"/>
      <c r="ACK8288" s="60"/>
      <c r="ACL8288" s="60"/>
      <c r="ACM8288" s="60"/>
      <c r="ACN8288" s="60"/>
      <c r="ACO8288" s="60"/>
      <c r="ACP8288" s="60"/>
      <c r="ACQ8288" s="60"/>
      <c r="ACR8288" s="60"/>
      <c r="ACS8288" s="60"/>
      <c r="ACT8288" s="60"/>
      <c r="ACU8288" s="60"/>
      <c r="ACV8288" s="60"/>
      <c r="ACW8288" s="60"/>
      <c r="ACX8288" s="60"/>
      <c r="ACY8288" s="60">
        <v>0.97467232751781796</v>
      </c>
      <c r="ACZ8288" s="60"/>
      <c r="ADA8288" s="60"/>
      <c r="ADB8288" s="60"/>
      <c r="ADC8288" s="60"/>
      <c r="ADD8288" s="60"/>
      <c r="ADE8288" s="60"/>
    </row>
    <row r="8289" spans="760:785" x14ac:dyDescent="0.25">
      <c r="ACF8289" s="60"/>
      <c r="ACG8289" s="60"/>
      <c r="ACH8289" s="60"/>
      <c r="ACI8289" s="60"/>
      <c r="ACJ8289" s="60"/>
      <c r="ACK8289" s="60"/>
      <c r="ACL8289" s="60"/>
      <c r="ACM8289" s="60"/>
      <c r="ACN8289" s="60"/>
      <c r="ACO8289" s="60"/>
      <c r="ACP8289" s="60"/>
      <c r="ACQ8289" s="60"/>
      <c r="ACR8289" s="60"/>
      <c r="ACS8289" s="60"/>
      <c r="ACT8289" s="60"/>
      <c r="ACU8289" s="60"/>
      <c r="ACV8289" s="60"/>
      <c r="ACW8289" s="60"/>
      <c r="ACX8289" s="60"/>
      <c r="ACY8289" s="60">
        <v>0.97466569995769903</v>
      </c>
      <c r="ACZ8289" s="60"/>
      <c r="ADA8289" s="60"/>
      <c r="ADB8289" s="60"/>
      <c r="ADC8289" s="60"/>
      <c r="ADD8289" s="60"/>
      <c r="ADE8289" s="60"/>
    </row>
    <row r="8290" spans="760:785" x14ac:dyDescent="0.25">
      <c r="ACF8290" s="60"/>
      <c r="ACG8290" s="60"/>
      <c r="ACH8290" s="60"/>
      <c r="ACI8290" s="60"/>
      <c r="ACJ8290" s="60"/>
      <c r="ACK8290" s="60"/>
      <c r="ACL8290" s="60"/>
      <c r="ACM8290" s="60"/>
      <c r="ACN8290" s="60"/>
      <c r="ACO8290" s="60"/>
      <c r="ACP8290" s="60"/>
      <c r="ACQ8290" s="60"/>
      <c r="ACR8290" s="60"/>
      <c r="ACS8290" s="60"/>
      <c r="ACT8290" s="60"/>
      <c r="ACU8290" s="60"/>
      <c r="ACV8290" s="60"/>
      <c r="ACW8290" s="60"/>
      <c r="ACX8290" s="60"/>
      <c r="ACY8290" s="60">
        <v>0.97466055846228405</v>
      </c>
      <c r="ACZ8290" s="60"/>
      <c r="ADA8290" s="60"/>
      <c r="ADB8290" s="60"/>
      <c r="ADC8290" s="60"/>
      <c r="ADD8290" s="60"/>
      <c r="ADE8290" s="60"/>
    </row>
    <row r="8291" spans="760:785" x14ac:dyDescent="0.25">
      <c r="ACF8291" s="60"/>
      <c r="ACG8291" s="60"/>
      <c r="ACH8291" s="60"/>
      <c r="ACI8291" s="60"/>
      <c r="ACJ8291" s="60"/>
      <c r="ACK8291" s="60"/>
      <c r="ACL8291" s="60"/>
      <c r="ACM8291" s="60"/>
      <c r="ACN8291" s="60"/>
      <c r="ACO8291" s="60"/>
      <c r="ACP8291" s="60"/>
      <c r="ACQ8291" s="60"/>
      <c r="ACR8291" s="60"/>
      <c r="ACS8291" s="60"/>
      <c r="ACT8291" s="60"/>
      <c r="ACU8291" s="60"/>
      <c r="ACV8291" s="60"/>
      <c r="ACW8291" s="60"/>
      <c r="ACX8291" s="60"/>
      <c r="ACY8291" s="60">
        <v>0.97465857002267098</v>
      </c>
      <c r="ACZ8291" s="60"/>
      <c r="ADA8291" s="60"/>
      <c r="ADB8291" s="60"/>
      <c r="ADC8291" s="60"/>
      <c r="ADD8291" s="60"/>
      <c r="ADE8291" s="60"/>
    </row>
    <row r="8292" spans="760:785" x14ac:dyDescent="0.25">
      <c r="ACF8292" s="60"/>
      <c r="ACG8292" s="60"/>
      <c r="ACH8292" s="60"/>
      <c r="ACI8292" s="60"/>
      <c r="ACJ8292" s="60"/>
      <c r="ACK8292" s="60"/>
      <c r="ACL8292" s="60"/>
      <c r="ACM8292" s="60"/>
      <c r="ACN8292" s="60"/>
      <c r="ACO8292" s="60"/>
      <c r="ACP8292" s="60"/>
      <c r="ACQ8292" s="60"/>
      <c r="ACR8292" s="60"/>
      <c r="ACS8292" s="60"/>
      <c r="ACT8292" s="60"/>
      <c r="ACU8292" s="60"/>
      <c r="ACV8292" s="60"/>
      <c r="ACW8292" s="60"/>
      <c r="ACX8292" s="60"/>
      <c r="ACY8292" s="60">
        <v>0.97465833366986898</v>
      </c>
      <c r="ACZ8292" s="60"/>
      <c r="ADA8292" s="60"/>
      <c r="ADB8292" s="60"/>
      <c r="ADC8292" s="60"/>
      <c r="ADD8292" s="60"/>
      <c r="ADE8292" s="60"/>
    </row>
    <row r="8293" spans="760:785" x14ac:dyDescent="0.25">
      <c r="ACF8293" s="60"/>
      <c r="ACG8293" s="60"/>
      <c r="ACH8293" s="60"/>
      <c r="ACI8293" s="60"/>
      <c r="ACJ8293" s="60"/>
      <c r="ACK8293" s="60"/>
      <c r="ACL8293" s="60"/>
      <c r="ACM8293" s="60"/>
      <c r="ACN8293" s="60"/>
      <c r="ACO8293" s="60"/>
      <c r="ACP8293" s="60"/>
      <c r="ACQ8293" s="60"/>
      <c r="ACR8293" s="60"/>
      <c r="ACS8293" s="60"/>
      <c r="ACT8293" s="60"/>
      <c r="ACU8293" s="60"/>
      <c r="ACV8293" s="60"/>
      <c r="ACW8293" s="60"/>
      <c r="ACX8293" s="60"/>
      <c r="ACY8293" s="60">
        <v>0.97465720907130904</v>
      </c>
      <c r="ACZ8293" s="60"/>
      <c r="ADA8293" s="60"/>
      <c r="ADB8293" s="60"/>
      <c r="ADC8293" s="60"/>
      <c r="ADD8293" s="60"/>
      <c r="ADE8293" s="60"/>
    </row>
    <row r="8294" spans="760:785" x14ac:dyDescent="0.25">
      <c r="ACF8294" s="60"/>
      <c r="ACG8294" s="60"/>
      <c r="ACH8294" s="60"/>
      <c r="ACI8294" s="60"/>
      <c r="ACJ8294" s="60"/>
      <c r="ACK8294" s="60"/>
      <c r="ACL8294" s="60"/>
      <c r="ACM8294" s="60"/>
      <c r="ACN8294" s="60"/>
      <c r="ACO8294" s="60"/>
      <c r="ACP8294" s="60"/>
      <c r="ACQ8294" s="60"/>
      <c r="ACR8294" s="60"/>
      <c r="ACS8294" s="60"/>
      <c r="ACT8294" s="60"/>
      <c r="ACU8294" s="60"/>
      <c r="ACV8294" s="60"/>
      <c r="ACW8294" s="60"/>
      <c r="ACX8294" s="60"/>
      <c r="ACY8294" s="60">
        <v>0.97465263674898295</v>
      </c>
      <c r="ACZ8294" s="60"/>
      <c r="ADA8294" s="60"/>
      <c r="ADB8294" s="60"/>
      <c r="ADC8294" s="60"/>
      <c r="ADD8294" s="60"/>
      <c r="ADE8294" s="60"/>
    </row>
    <row r="8295" spans="760:785" x14ac:dyDescent="0.25">
      <c r="ACF8295" s="60"/>
      <c r="ACG8295" s="60"/>
      <c r="ACH8295" s="60"/>
      <c r="ACI8295" s="60"/>
      <c r="ACJ8295" s="60"/>
      <c r="ACK8295" s="60"/>
      <c r="ACL8295" s="60"/>
      <c r="ACM8295" s="60"/>
      <c r="ACN8295" s="60"/>
      <c r="ACO8295" s="60"/>
      <c r="ACP8295" s="60"/>
      <c r="ACQ8295" s="60"/>
      <c r="ACR8295" s="60"/>
      <c r="ACS8295" s="60"/>
      <c r="ACT8295" s="60"/>
      <c r="ACU8295" s="60"/>
      <c r="ACV8295" s="60"/>
      <c r="ACW8295" s="60"/>
      <c r="ACX8295" s="60"/>
      <c r="ACY8295" s="60">
        <v>0.97464759856201499</v>
      </c>
      <c r="ACZ8295" s="60"/>
      <c r="ADA8295" s="60"/>
      <c r="ADB8295" s="60"/>
      <c r="ADC8295" s="60"/>
      <c r="ADD8295" s="60"/>
      <c r="ADE8295" s="60"/>
    </row>
    <row r="8296" spans="760:785" x14ac:dyDescent="0.25">
      <c r="ACF8296" s="60"/>
      <c r="ACG8296" s="60"/>
      <c r="ACH8296" s="60"/>
      <c r="ACI8296" s="60"/>
      <c r="ACJ8296" s="60"/>
      <c r="ACK8296" s="60"/>
      <c r="ACL8296" s="60"/>
      <c r="ACM8296" s="60"/>
      <c r="ACN8296" s="60"/>
      <c r="ACO8296" s="60"/>
      <c r="ACP8296" s="60"/>
      <c r="ACQ8296" s="60"/>
      <c r="ACR8296" s="60"/>
      <c r="ACS8296" s="60"/>
      <c r="ACT8296" s="60"/>
      <c r="ACU8296" s="60"/>
      <c r="ACV8296" s="60"/>
      <c r="ACW8296" s="60"/>
      <c r="ACX8296" s="60"/>
      <c r="ACY8296" s="60">
        <v>0.97464575792778696</v>
      </c>
      <c r="ACZ8296" s="60"/>
      <c r="ADA8296" s="60"/>
      <c r="ADB8296" s="60"/>
      <c r="ADC8296" s="60"/>
      <c r="ADD8296" s="60"/>
      <c r="ADE8296" s="60"/>
    </row>
    <row r="8297" spans="760:785" x14ac:dyDescent="0.25">
      <c r="ACF8297" s="60"/>
      <c r="ACG8297" s="60"/>
      <c r="ACH8297" s="60"/>
      <c r="ACI8297" s="60"/>
      <c r="ACJ8297" s="60"/>
      <c r="ACK8297" s="60"/>
      <c r="ACL8297" s="60"/>
      <c r="ACM8297" s="60"/>
      <c r="ACN8297" s="60"/>
      <c r="ACO8297" s="60"/>
      <c r="ACP8297" s="60"/>
      <c r="ACQ8297" s="60"/>
      <c r="ACR8297" s="60"/>
      <c r="ACS8297" s="60"/>
      <c r="ACT8297" s="60"/>
      <c r="ACU8297" s="60"/>
      <c r="ACV8297" s="60"/>
      <c r="ACW8297" s="60"/>
      <c r="ACX8297" s="60"/>
      <c r="ACY8297" s="60">
        <v>0.97462416726720003</v>
      </c>
      <c r="ACZ8297" s="60"/>
      <c r="ADA8297" s="60"/>
      <c r="ADB8297" s="60"/>
      <c r="ADC8297" s="60"/>
      <c r="ADD8297" s="60"/>
      <c r="ADE8297" s="60"/>
    </row>
    <row r="8298" spans="760:785" x14ac:dyDescent="0.25">
      <c r="ACF8298" s="60"/>
      <c r="ACG8298" s="60"/>
      <c r="ACH8298" s="60"/>
      <c r="ACI8298" s="60"/>
      <c r="ACJ8298" s="60"/>
      <c r="ACK8298" s="60"/>
      <c r="ACL8298" s="60"/>
      <c r="ACM8298" s="60"/>
      <c r="ACN8298" s="60"/>
      <c r="ACO8298" s="60"/>
      <c r="ACP8298" s="60"/>
      <c r="ACQ8298" s="60"/>
      <c r="ACR8298" s="60"/>
      <c r="ACS8298" s="60"/>
      <c r="ACT8298" s="60"/>
      <c r="ACU8298" s="60"/>
      <c r="ACV8298" s="60"/>
      <c r="ACW8298" s="60"/>
      <c r="ACX8298" s="60"/>
      <c r="ACY8298" s="60">
        <v>0.97462372528934005</v>
      </c>
      <c r="ACZ8298" s="60"/>
      <c r="ADA8298" s="60"/>
      <c r="ADB8298" s="60"/>
      <c r="ADC8298" s="60"/>
      <c r="ADD8298" s="60"/>
      <c r="ADE8298" s="60"/>
    </row>
    <row r="8299" spans="760:785" x14ac:dyDescent="0.25">
      <c r="ACF8299" s="60"/>
      <c r="ACG8299" s="60"/>
      <c r="ACH8299" s="60"/>
      <c r="ACI8299" s="60"/>
      <c r="ACJ8299" s="60"/>
      <c r="ACK8299" s="60"/>
      <c r="ACL8299" s="60"/>
      <c r="ACM8299" s="60"/>
      <c r="ACN8299" s="60"/>
      <c r="ACO8299" s="60"/>
      <c r="ACP8299" s="60"/>
      <c r="ACQ8299" s="60"/>
      <c r="ACR8299" s="60"/>
      <c r="ACS8299" s="60"/>
      <c r="ACT8299" s="60"/>
      <c r="ACU8299" s="60"/>
      <c r="ACV8299" s="60"/>
      <c r="ACW8299" s="60"/>
      <c r="ACX8299" s="60"/>
      <c r="ACY8299" s="60">
        <v>0.97461877290819299</v>
      </c>
      <c r="ACZ8299" s="60"/>
      <c r="ADA8299" s="60"/>
      <c r="ADB8299" s="60"/>
      <c r="ADC8299" s="60"/>
      <c r="ADD8299" s="60"/>
      <c r="ADE8299" s="60"/>
    </row>
    <row r="8300" spans="760:785" x14ac:dyDescent="0.25">
      <c r="ACF8300" s="60"/>
      <c r="ACG8300" s="60"/>
      <c r="ACH8300" s="60"/>
      <c r="ACI8300" s="60"/>
      <c r="ACJ8300" s="60"/>
      <c r="ACK8300" s="60"/>
      <c r="ACL8300" s="60"/>
      <c r="ACM8300" s="60"/>
      <c r="ACN8300" s="60"/>
      <c r="ACO8300" s="60"/>
      <c r="ACP8300" s="60"/>
      <c r="ACQ8300" s="60"/>
      <c r="ACR8300" s="60"/>
      <c r="ACS8300" s="60"/>
      <c r="ACT8300" s="60"/>
      <c r="ACU8300" s="60"/>
      <c r="ACV8300" s="60"/>
      <c r="ACW8300" s="60"/>
      <c r="ACX8300" s="60"/>
      <c r="ACY8300" s="60">
        <v>0.97461874938333504</v>
      </c>
      <c r="ACZ8300" s="60"/>
      <c r="ADA8300" s="60"/>
      <c r="ADB8300" s="60"/>
      <c r="ADC8300" s="60"/>
      <c r="ADD8300" s="60"/>
      <c r="ADE8300" s="60"/>
    </row>
    <row r="8301" spans="760:785" x14ac:dyDescent="0.25">
      <c r="ACF8301" s="60"/>
      <c r="ACG8301" s="60"/>
      <c r="ACH8301" s="60"/>
      <c r="ACI8301" s="60"/>
      <c r="ACJ8301" s="60"/>
      <c r="ACK8301" s="60"/>
      <c r="ACL8301" s="60"/>
      <c r="ACM8301" s="60"/>
      <c r="ACN8301" s="60"/>
      <c r="ACO8301" s="60"/>
      <c r="ACP8301" s="60"/>
      <c r="ACQ8301" s="60"/>
      <c r="ACR8301" s="60"/>
      <c r="ACS8301" s="60"/>
      <c r="ACT8301" s="60"/>
      <c r="ACU8301" s="60"/>
      <c r="ACV8301" s="60"/>
      <c r="ACW8301" s="60"/>
      <c r="ACX8301" s="60"/>
      <c r="ACY8301" s="60">
        <v>0.97461858896924403</v>
      </c>
      <c r="ACZ8301" s="60"/>
      <c r="ADA8301" s="60"/>
      <c r="ADB8301" s="60"/>
      <c r="ADC8301" s="60"/>
      <c r="ADD8301" s="60"/>
      <c r="ADE8301" s="60"/>
    </row>
    <row r="8302" spans="760:785" x14ac:dyDescent="0.25">
      <c r="ACF8302" s="60"/>
      <c r="ACG8302" s="60"/>
      <c r="ACH8302" s="60"/>
      <c r="ACI8302" s="60"/>
      <c r="ACJ8302" s="60"/>
      <c r="ACK8302" s="60"/>
      <c r="ACL8302" s="60"/>
      <c r="ACM8302" s="60"/>
      <c r="ACN8302" s="60"/>
      <c r="ACO8302" s="60"/>
      <c r="ACP8302" s="60"/>
      <c r="ACQ8302" s="60"/>
      <c r="ACR8302" s="60"/>
      <c r="ACS8302" s="60"/>
      <c r="ACT8302" s="60"/>
      <c r="ACU8302" s="60"/>
      <c r="ACV8302" s="60"/>
      <c r="ACW8302" s="60"/>
      <c r="ACX8302" s="60"/>
      <c r="ACY8302" s="60">
        <v>0.97461211642254897</v>
      </c>
      <c r="ACZ8302" s="60"/>
      <c r="ADA8302" s="60"/>
      <c r="ADB8302" s="60"/>
      <c r="ADC8302" s="60"/>
      <c r="ADD8302" s="60"/>
      <c r="ADE8302" s="60"/>
    </row>
    <row r="8303" spans="760:785" x14ac:dyDescent="0.25">
      <c r="ACF8303" s="60"/>
      <c r="ACG8303" s="60"/>
      <c r="ACH8303" s="60"/>
      <c r="ACI8303" s="60"/>
      <c r="ACJ8303" s="60"/>
      <c r="ACK8303" s="60"/>
      <c r="ACL8303" s="60"/>
      <c r="ACM8303" s="60"/>
      <c r="ACN8303" s="60"/>
      <c r="ACO8303" s="60"/>
      <c r="ACP8303" s="60"/>
      <c r="ACQ8303" s="60"/>
      <c r="ACR8303" s="60"/>
      <c r="ACS8303" s="60"/>
      <c r="ACT8303" s="60"/>
      <c r="ACU8303" s="60"/>
      <c r="ACV8303" s="60"/>
      <c r="ACW8303" s="60"/>
      <c r="ACX8303" s="60"/>
      <c r="ACY8303" s="60">
        <v>0.97460147852258605</v>
      </c>
      <c r="ACZ8303" s="60"/>
      <c r="ADA8303" s="60"/>
      <c r="ADB8303" s="60"/>
      <c r="ADC8303" s="60"/>
      <c r="ADD8303" s="60"/>
      <c r="ADE8303" s="60"/>
    </row>
    <row r="8304" spans="760:785" x14ac:dyDescent="0.25">
      <c r="ACF8304" s="60"/>
      <c r="ACG8304" s="60"/>
      <c r="ACH8304" s="60"/>
      <c r="ACI8304" s="60"/>
      <c r="ACJ8304" s="60"/>
      <c r="ACK8304" s="60"/>
      <c r="ACL8304" s="60"/>
      <c r="ACM8304" s="60"/>
      <c r="ACN8304" s="60"/>
      <c r="ACO8304" s="60"/>
      <c r="ACP8304" s="60"/>
      <c r="ACQ8304" s="60"/>
      <c r="ACR8304" s="60"/>
      <c r="ACS8304" s="60"/>
      <c r="ACT8304" s="60"/>
      <c r="ACU8304" s="60"/>
      <c r="ACV8304" s="60"/>
      <c r="ACW8304" s="60"/>
      <c r="ACX8304" s="60"/>
      <c r="ACY8304" s="60">
        <v>0.97459554793133496</v>
      </c>
      <c r="ACZ8304" s="60"/>
      <c r="ADA8304" s="60"/>
      <c r="ADB8304" s="60"/>
      <c r="ADC8304" s="60"/>
      <c r="ADD8304" s="60"/>
      <c r="ADE8304" s="60"/>
    </row>
    <row r="8305" spans="760:785" x14ac:dyDescent="0.25">
      <c r="ACF8305" s="60"/>
      <c r="ACG8305" s="60"/>
      <c r="ACH8305" s="60"/>
      <c r="ACI8305" s="60"/>
      <c r="ACJ8305" s="60"/>
      <c r="ACK8305" s="60"/>
      <c r="ACL8305" s="60"/>
      <c r="ACM8305" s="60"/>
      <c r="ACN8305" s="60"/>
      <c r="ACO8305" s="60"/>
      <c r="ACP8305" s="60"/>
      <c r="ACQ8305" s="60"/>
      <c r="ACR8305" s="60"/>
      <c r="ACS8305" s="60"/>
      <c r="ACT8305" s="60"/>
      <c r="ACU8305" s="60"/>
      <c r="ACV8305" s="60"/>
      <c r="ACW8305" s="60"/>
      <c r="ACX8305" s="60"/>
      <c r="ACY8305" s="60">
        <v>0.97459213332925099</v>
      </c>
      <c r="ACZ8305" s="60"/>
      <c r="ADA8305" s="60"/>
      <c r="ADB8305" s="60"/>
      <c r="ADC8305" s="60"/>
      <c r="ADD8305" s="60"/>
      <c r="ADE8305" s="60"/>
    </row>
    <row r="8306" spans="760:785" x14ac:dyDescent="0.25">
      <c r="ACF8306" s="60"/>
      <c r="ACG8306" s="60"/>
      <c r="ACH8306" s="60"/>
      <c r="ACI8306" s="60"/>
      <c r="ACJ8306" s="60"/>
      <c r="ACK8306" s="60"/>
      <c r="ACL8306" s="60"/>
      <c r="ACM8306" s="60"/>
      <c r="ACN8306" s="60"/>
      <c r="ACO8306" s="60"/>
      <c r="ACP8306" s="60"/>
      <c r="ACQ8306" s="60"/>
      <c r="ACR8306" s="60"/>
      <c r="ACS8306" s="60"/>
      <c r="ACT8306" s="60"/>
      <c r="ACU8306" s="60"/>
      <c r="ACV8306" s="60"/>
      <c r="ACW8306" s="60"/>
      <c r="ACX8306" s="60"/>
      <c r="ACY8306" s="60">
        <v>0.97458373291742795</v>
      </c>
      <c r="ACZ8306" s="60"/>
      <c r="ADA8306" s="60"/>
      <c r="ADB8306" s="60"/>
      <c r="ADC8306" s="60"/>
      <c r="ADD8306" s="60"/>
      <c r="ADE8306" s="60"/>
    </row>
    <row r="8307" spans="760:785" x14ac:dyDescent="0.25">
      <c r="ACF8307" s="60"/>
      <c r="ACG8307" s="60"/>
      <c r="ACH8307" s="60"/>
      <c r="ACI8307" s="60"/>
      <c r="ACJ8307" s="60"/>
      <c r="ACK8307" s="60"/>
      <c r="ACL8307" s="60"/>
      <c r="ACM8307" s="60"/>
      <c r="ACN8307" s="60"/>
      <c r="ACO8307" s="60"/>
      <c r="ACP8307" s="60"/>
      <c r="ACQ8307" s="60"/>
      <c r="ACR8307" s="60"/>
      <c r="ACS8307" s="60"/>
      <c r="ACT8307" s="60"/>
      <c r="ACU8307" s="60"/>
      <c r="ACV8307" s="60"/>
      <c r="ACW8307" s="60"/>
      <c r="ACX8307" s="60"/>
      <c r="ACY8307" s="60">
        <v>0.97457857338374398</v>
      </c>
      <c r="ACZ8307" s="60"/>
      <c r="ADA8307" s="60"/>
      <c r="ADB8307" s="60"/>
      <c r="ADC8307" s="60"/>
      <c r="ADD8307" s="60"/>
      <c r="ADE8307" s="60"/>
    </row>
    <row r="8308" spans="760:785" x14ac:dyDescent="0.25">
      <c r="ACF8308" s="60"/>
      <c r="ACG8308" s="60"/>
      <c r="ACH8308" s="60"/>
      <c r="ACI8308" s="60"/>
      <c r="ACJ8308" s="60"/>
      <c r="ACK8308" s="60"/>
      <c r="ACL8308" s="60"/>
      <c r="ACM8308" s="60"/>
      <c r="ACN8308" s="60"/>
      <c r="ACO8308" s="60"/>
      <c r="ACP8308" s="60"/>
      <c r="ACQ8308" s="60"/>
      <c r="ACR8308" s="60"/>
      <c r="ACS8308" s="60"/>
      <c r="ACT8308" s="60"/>
      <c r="ACU8308" s="60"/>
      <c r="ACV8308" s="60"/>
      <c r="ACW8308" s="60"/>
      <c r="ACX8308" s="60"/>
      <c r="ACY8308" s="60">
        <v>0.97457748055494398</v>
      </c>
      <c r="ACZ8308" s="60"/>
      <c r="ADA8308" s="60"/>
      <c r="ADB8308" s="60"/>
      <c r="ADC8308" s="60"/>
      <c r="ADD8308" s="60"/>
      <c r="ADE8308" s="60"/>
    </row>
    <row r="8309" spans="760:785" x14ac:dyDescent="0.25">
      <c r="ACF8309" s="60"/>
      <c r="ACG8309" s="60"/>
      <c r="ACH8309" s="60"/>
      <c r="ACI8309" s="60"/>
      <c r="ACJ8309" s="60"/>
      <c r="ACK8309" s="60"/>
      <c r="ACL8309" s="60"/>
      <c r="ACM8309" s="60"/>
      <c r="ACN8309" s="60"/>
      <c r="ACO8309" s="60"/>
      <c r="ACP8309" s="60"/>
      <c r="ACQ8309" s="60"/>
      <c r="ACR8309" s="60"/>
      <c r="ACS8309" s="60"/>
      <c r="ACT8309" s="60"/>
      <c r="ACU8309" s="60"/>
      <c r="ACV8309" s="60"/>
      <c r="ACW8309" s="60"/>
      <c r="ACX8309" s="60"/>
      <c r="ACY8309" s="60">
        <v>0.97456897477596005</v>
      </c>
      <c r="ACZ8309" s="60"/>
      <c r="ADA8309" s="60"/>
      <c r="ADB8309" s="60"/>
      <c r="ADC8309" s="60"/>
      <c r="ADD8309" s="60"/>
      <c r="ADE8309" s="60"/>
    </row>
    <row r="8310" spans="760:785" x14ac:dyDescent="0.25">
      <c r="ACF8310" s="60"/>
      <c r="ACG8310" s="60"/>
      <c r="ACH8310" s="60"/>
      <c r="ACI8310" s="60"/>
      <c r="ACJ8310" s="60"/>
      <c r="ACK8310" s="60"/>
      <c r="ACL8310" s="60"/>
      <c r="ACM8310" s="60"/>
      <c r="ACN8310" s="60"/>
      <c r="ACO8310" s="60"/>
      <c r="ACP8310" s="60"/>
      <c r="ACQ8310" s="60"/>
      <c r="ACR8310" s="60"/>
      <c r="ACS8310" s="60"/>
      <c r="ACT8310" s="60"/>
      <c r="ACU8310" s="60"/>
      <c r="ACV8310" s="60"/>
      <c r="ACW8310" s="60"/>
      <c r="ACX8310" s="60"/>
      <c r="ACY8310" s="60">
        <v>0.97456496683235705</v>
      </c>
      <c r="ACZ8310" s="60"/>
      <c r="ADA8310" s="60"/>
      <c r="ADB8310" s="60"/>
      <c r="ADC8310" s="60"/>
      <c r="ADD8310" s="60"/>
      <c r="ADE8310" s="60"/>
    </row>
    <row r="8311" spans="760:785" x14ac:dyDescent="0.25">
      <c r="ACF8311" s="60"/>
      <c r="ACG8311" s="60"/>
      <c r="ACH8311" s="60"/>
      <c r="ACI8311" s="60"/>
      <c r="ACJ8311" s="60"/>
      <c r="ACK8311" s="60"/>
      <c r="ACL8311" s="60"/>
      <c r="ACM8311" s="60"/>
      <c r="ACN8311" s="60"/>
      <c r="ACO8311" s="60"/>
      <c r="ACP8311" s="60"/>
      <c r="ACQ8311" s="60"/>
      <c r="ACR8311" s="60"/>
      <c r="ACS8311" s="60"/>
      <c r="ACT8311" s="60"/>
      <c r="ACU8311" s="60"/>
      <c r="ACV8311" s="60"/>
      <c r="ACW8311" s="60"/>
      <c r="ACX8311" s="60"/>
      <c r="ACY8311" s="60">
        <v>0.97456197006162504</v>
      </c>
      <c r="ACZ8311" s="60"/>
      <c r="ADA8311" s="60"/>
      <c r="ADB8311" s="60"/>
      <c r="ADC8311" s="60"/>
      <c r="ADD8311" s="60"/>
      <c r="ADE8311" s="60"/>
    </row>
    <row r="8312" spans="760:785" x14ac:dyDescent="0.25">
      <c r="ACF8312" s="60"/>
      <c r="ACG8312" s="60"/>
      <c r="ACH8312" s="60"/>
      <c r="ACI8312" s="60"/>
      <c r="ACJ8312" s="60"/>
      <c r="ACK8312" s="60"/>
      <c r="ACL8312" s="60"/>
      <c r="ACM8312" s="60"/>
      <c r="ACN8312" s="60"/>
      <c r="ACO8312" s="60"/>
      <c r="ACP8312" s="60"/>
      <c r="ACQ8312" s="60"/>
      <c r="ACR8312" s="60"/>
      <c r="ACS8312" s="60"/>
      <c r="ACT8312" s="60"/>
      <c r="ACU8312" s="60"/>
      <c r="ACV8312" s="60"/>
      <c r="ACW8312" s="60"/>
      <c r="ACX8312" s="60"/>
      <c r="ACY8312" s="60">
        <v>0.97455621375115897</v>
      </c>
      <c r="ACZ8312" s="60"/>
      <c r="ADA8312" s="60"/>
      <c r="ADB8312" s="60"/>
      <c r="ADC8312" s="60"/>
      <c r="ADD8312" s="60"/>
      <c r="ADE8312" s="60"/>
    </row>
    <row r="8313" spans="760:785" x14ac:dyDescent="0.25">
      <c r="ACF8313" s="60"/>
      <c r="ACG8313" s="60"/>
      <c r="ACH8313" s="60"/>
      <c r="ACI8313" s="60"/>
      <c r="ACJ8313" s="60"/>
      <c r="ACK8313" s="60"/>
      <c r="ACL8313" s="60"/>
      <c r="ACM8313" s="60"/>
      <c r="ACN8313" s="60"/>
      <c r="ACO8313" s="60"/>
      <c r="ACP8313" s="60"/>
      <c r="ACQ8313" s="60"/>
      <c r="ACR8313" s="60"/>
      <c r="ACS8313" s="60"/>
      <c r="ACT8313" s="60"/>
      <c r="ACU8313" s="60"/>
      <c r="ACV8313" s="60"/>
      <c r="ACW8313" s="60"/>
      <c r="ACX8313" s="60"/>
      <c r="ACY8313" s="60">
        <v>0.97454932201877298</v>
      </c>
      <c r="ACZ8313" s="60"/>
      <c r="ADA8313" s="60"/>
      <c r="ADB8313" s="60"/>
      <c r="ADC8313" s="60"/>
      <c r="ADD8313" s="60"/>
      <c r="ADE8313" s="60"/>
    </row>
    <row r="8314" spans="760:785" x14ac:dyDescent="0.25">
      <c r="ACF8314" s="60"/>
      <c r="ACG8314" s="60"/>
      <c r="ACH8314" s="60"/>
      <c r="ACI8314" s="60"/>
      <c r="ACJ8314" s="60"/>
      <c r="ACK8314" s="60"/>
      <c r="ACL8314" s="60"/>
      <c r="ACM8314" s="60"/>
      <c r="ACN8314" s="60"/>
      <c r="ACO8314" s="60"/>
      <c r="ACP8314" s="60"/>
      <c r="ACQ8314" s="60"/>
      <c r="ACR8314" s="60"/>
      <c r="ACS8314" s="60"/>
      <c r="ACT8314" s="60"/>
      <c r="ACU8314" s="60"/>
      <c r="ACV8314" s="60"/>
      <c r="ACW8314" s="60"/>
      <c r="ACX8314" s="60"/>
      <c r="ACY8314" s="60">
        <v>0.97454460505432905</v>
      </c>
      <c r="ACZ8314" s="60"/>
      <c r="ADA8314" s="60"/>
      <c r="ADB8314" s="60"/>
      <c r="ADC8314" s="60"/>
      <c r="ADD8314" s="60"/>
      <c r="ADE8314" s="60"/>
    </row>
    <row r="8315" spans="760:785" x14ac:dyDescent="0.25">
      <c r="ACF8315" s="60"/>
      <c r="ACG8315" s="60"/>
      <c r="ACH8315" s="60"/>
      <c r="ACI8315" s="60"/>
      <c r="ACJ8315" s="60"/>
      <c r="ACK8315" s="60"/>
      <c r="ACL8315" s="60"/>
      <c r="ACM8315" s="60"/>
      <c r="ACN8315" s="60"/>
      <c r="ACO8315" s="60"/>
      <c r="ACP8315" s="60"/>
      <c r="ACQ8315" s="60"/>
      <c r="ACR8315" s="60"/>
      <c r="ACS8315" s="60"/>
      <c r="ACT8315" s="60"/>
      <c r="ACU8315" s="60"/>
      <c r="ACV8315" s="60"/>
      <c r="ACW8315" s="60"/>
      <c r="ACX8315" s="60"/>
      <c r="ACY8315" s="60">
        <v>0.97454329807453699</v>
      </c>
      <c r="ACZ8315" s="60"/>
      <c r="ADA8315" s="60"/>
      <c r="ADB8315" s="60"/>
      <c r="ADC8315" s="60"/>
      <c r="ADD8315" s="60"/>
      <c r="ADE8315" s="60"/>
    </row>
    <row r="8316" spans="760:785" x14ac:dyDescent="0.25">
      <c r="ACF8316" s="60"/>
      <c r="ACG8316" s="60"/>
      <c r="ACH8316" s="60"/>
      <c r="ACI8316" s="60"/>
      <c r="ACJ8316" s="60"/>
      <c r="ACK8316" s="60"/>
      <c r="ACL8316" s="60"/>
      <c r="ACM8316" s="60"/>
      <c r="ACN8316" s="60"/>
      <c r="ACO8316" s="60"/>
      <c r="ACP8316" s="60"/>
      <c r="ACQ8316" s="60"/>
      <c r="ACR8316" s="60"/>
      <c r="ACS8316" s="60"/>
      <c r="ACT8316" s="60"/>
      <c r="ACU8316" s="60"/>
      <c r="ACV8316" s="60"/>
      <c r="ACW8316" s="60"/>
      <c r="ACX8316" s="60"/>
      <c r="ACY8316" s="60">
        <v>0.97453801579430999</v>
      </c>
      <c r="ACZ8316" s="60"/>
      <c r="ADA8316" s="60"/>
      <c r="ADB8316" s="60"/>
      <c r="ADC8316" s="60"/>
      <c r="ADD8316" s="60"/>
      <c r="ADE8316" s="60"/>
    </row>
    <row r="8317" spans="760:785" x14ac:dyDescent="0.25">
      <c r="ACF8317" s="60"/>
      <c r="ACG8317" s="60"/>
      <c r="ACH8317" s="60"/>
      <c r="ACI8317" s="60"/>
      <c r="ACJ8317" s="60"/>
      <c r="ACK8317" s="60"/>
      <c r="ACL8317" s="60"/>
      <c r="ACM8317" s="60"/>
      <c r="ACN8317" s="60"/>
      <c r="ACO8317" s="60"/>
      <c r="ACP8317" s="60"/>
      <c r="ACQ8317" s="60"/>
      <c r="ACR8317" s="60"/>
      <c r="ACS8317" s="60"/>
      <c r="ACT8317" s="60"/>
      <c r="ACU8317" s="60"/>
      <c r="ACV8317" s="60"/>
      <c r="ACW8317" s="60"/>
      <c r="ACX8317" s="60"/>
      <c r="ACY8317" s="60">
        <v>0.97453502824105598</v>
      </c>
      <c r="ACZ8317" s="60"/>
      <c r="ADA8317" s="60"/>
      <c r="ADB8317" s="60"/>
      <c r="ADC8317" s="60"/>
      <c r="ADD8317" s="60"/>
      <c r="ADE8317" s="60"/>
    </row>
    <row r="8318" spans="760:785" x14ac:dyDescent="0.25">
      <c r="ACF8318" s="60"/>
      <c r="ACG8318" s="60"/>
      <c r="ACH8318" s="60"/>
      <c r="ACI8318" s="60"/>
      <c r="ACJ8318" s="60"/>
      <c r="ACK8318" s="60"/>
      <c r="ACL8318" s="60"/>
      <c r="ACM8318" s="60"/>
      <c r="ACN8318" s="60"/>
      <c r="ACO8318" s="60"/>
      <c r="ACP8318" s="60"/>
      <c r="ACQ8318" s="60"/>
      <c r="ACR8318" s="60"/>
      <c r="ACS8318" s="60"/>
      <c r="ACT8318" s="60"/>
      <c r="ACU8318" s="60"/>
      <c r="ACV8318" s="60"/>
      <c r="ACW8318" s="60"/>
      <c r="ACX8318" s="60"/>
      <c r="ACY8318" s="60">
        <v>0.97452791298973496</v>
      </c>
      <c r="ACZ8318" s="60"/>
      <c r="ADA8318" s="60"/>
      <c r="ADB8318" s="60"/>
      <c r="ADC8318" s="60"/>
      <c r="ADD8318" s="60"/>
      <c r="ADE8318" s="60"/>
    </row>
    <row r="8319" spans="760:785" x14ac:dyDescent="0.25">
      <c r="ACF8319" s="60"/>
      <c r="ACG8319" s="60"/>
      <c r="ACH8319" s="60"/>
      <c r="ACI8319" s="60"/>
      <c r="ACJ8319" s="60"/>
      <c r="ACK8319" s="60"/>
      <c r="ACL8319" s="60"/>
      <c r="ACM8319" s="60"/>
      <c r="ACN8319" s="60"/>
      <c r="ACO8319" s="60"/>
      <c r="ACP8319" s="60"/>
      <c r="ACQ8319" s="60"/>
      <c r="ACR8319" s="60"/>
      <c r="ACS8319" s="60"/>
      <c r="ACT8319" s="60"/>
      <c r="ACU8319" s="60"/>
      <c r="ACV8319" s="60"/>
      <c r="ACW8319" s="60"/>
      <c r="ACX8319" s="60"/>
      <c r="ACY8319" s="60">
        <v>0.97451161575221401</v>
      </c>
      <c r="ACZ8319" s="60"/>
      <c r="ADA8319" s="60"/>
      <c r="ADB8319" s="60"/>
      <c r="ADC8319" s="60"/>
      <c r="ADD8319" s="60"/>
      <c r="ADE8319" s="60"/>
    </row>
    <row r="8320" spans="760:785" x14ac:dyDescent="0.25">
      <c r="ACF8320" s="60"/>
      <c r="ACG8320" s="60"/>
      <c r="ACH8320" s="60"/>
      <c r="ACI8320" s="60"/>
      <c r="ACJ8320" s="60"/>
      <c r="ACK8320" s="60"/>
      <c r="ACL8320" s="60"/>
      <c r="ACM8320" s="60"/>
      <c r="ACN8320" s="60"/>
      <c r="ACO8320" s="60"/>
      <c r="ACP8320" s="60"/>
      <c r="ACQ8320" s="60"/>
      <c r="ACR8320" s="60"/>
      <c r="ACS8320" s="60"/>
      <c r="ACT8320" s="60"/>
      <c r="ACU8320" s="60"/>
      <c r="ACV8320" s="60"/>
      <c r="ACW8320" s="60"/>
      <c r="ACX8320" s="60"/>
      <c r="ACY8320" s="60">
        <v>0.97450007326451105</v>
      </c>
      <c r="ACZ8320" s="60"/>
      <c r="ADA8320" s="60"/>
      <c r="ADB8320" s="60"/>
      <c r="ADC8320" s="60"/>
      <c r="ADD8320" s="60"/>
      <c r="ADE8320" s="60"/>
    </row>
    <row r="8321" spans="760:785" x14ac:dyDescent="0.25">
      <c r="ACF8321" s="60"/>
      <c r="ACG8321" s="60"/>
      <c r="ACH8321" s="60"/>
      <c r="ACI8321" s="60"/>
      <c r="ACJ8321" s="60"/>
      <c r="ACK8321" s="60"/>
      <c r="ACL8321" s="60"/>
      <c r="ACM8321" s="60"/>
      <c r="ACN8321" s="60"/>
      <c r="ACO8321" s="60"/>
      <c r="ACP8321" s="60"/>
      <c r="ACQ8321" s="60"/>
      <c r="ACR8321" s="60"/>
      <c r="ACS8321" s="60"/>
      <c r="ACT8321" s="60"/>
      <c r="ACU8321" s="60"/>
      <c r="ACV8321" s="60"/>
      <c r="ACW8321" s="60"/>
      <c r="ACX8321" s="60"/>
      <c r="ACY8321" s="60">
        <v>0.97449949493348198</v>
      </c>
      <c r="ACZ8321" s="60"/>
      <c r="ADA8321" s="60"/>
      <c r="ADB8321" s="60"/>
      <c r="ADC8321" s="60"/>
      <c r="ADD8321" s="60"/>
      <c r="ADE8321" s="60"/>
    </row>
    <row r="8322" spans="760:785" x14ac:dyDescent="0.25">
      <c r="ACF8322" s="60"/>
      <c r="ACG8322" s="60"/>
      <c r="ACH8322" s="60"/>
      <c r="ACI8322" s="60"/>
      <c r="ACJ8322" s="60"/>
      <c r="ACK8322" s="60"/>
      <c r="ACL8322" s="60"/>
      <c r="ACM8322" s="60"/>
      <c r="ACN8322" s="60"/>
      <c r="ACO8322" s="60"/>
      <c r="ACP8322" s="60"/>
      <c r="ACQ8322" s="60"/>
      <c r="ACR8322" s="60"/>
      <c r="ACS8322" s="60"/>
      <c r="ACT8322" s="60"/>
      <c r="ACU8322" s="60"/>
      <c r="ACV8322" s="60"/>
      <c r="ACW8322" s="60"/>
      <c r="ACX8322" s="60"/>
      <c r="ACY8322" s="60">
        <v>0.97449645544799801</v>
      </c>
      <c r="ACZ8322" s="60"/>
      <c r="ADA8322" s="60"/>
      <c r="ADB8322" s="60"/>
      <c r="ADC8322" s="60"/>
      <c r="ADD8322" s="60"/>
      <c r="ADE8322" s="60"/>
    </row>
    <row r="8323" spans="760:785" x14ac:dyDescent="0.25">
      <c r="ACF8323" s="60"/>
      <c r="ACG8323" s="60"/>
      <c r="ACH8323" s="60"/>
      <c r="ACI8323" s="60"/>
      <c r="ACJ8323" s="60"/>
      <c r="ACK8323" s="60"/>
      <c r="ACL8323" s="60"/>
      <c r="ACM8323" s="60"/>
      <c r="ACN8323" s="60"/>
      <c r="ACO8323" s="60"/>
      <c r="ACP8323" s="60"/>
      <c r="ACQ8323" s="60"/>
      <c r="ACR8323" s="60"/>
      <c r="ACS8323" s="60"/>
      <c r="ACT8323" s="60"/>
      <c r="ACU8323" s="60"/>
      <c r="ACV8323" s="60"/>
      <c r="ACW8323" s="60"/>
      <c r="ACX8323" s="60"/>
      <c r="ACY8323" s="60">
        <v>0.97449306038941197</v>
      </c>
      <c r="ACZ8323" s="60"/>
      <c r="ADA8323" s="60"/>
      <c r="ADB8323" s="60"/>
      <c r="ADC8323" s="60"/>
      <c r="ADD8323" s="60"/>
      <c r="ADE8323" s="60"/>
    </row>
    <row r="8324" spans="760:785" x14ac:dyDescent="0.25">
      <c r="ACF8324" s="60"/>
      <c r="ACG8324" s="60"/>
      <c r="ACH8324" s="60"/>
      <c r="ACI8324" s="60"/>
      <c r="ACJ8324" s="60"/>
      <c r="ACK8324" s="60"/>
      <c r="ACL8324" s="60"/>
      <c r="ACM8324" s="60"/>
      <c r="ACN8324" s="60"/>
      <c r="ACO8324" s="60"/>
      <c r="ACP8324" s="60"/>
      <c r="ACQ8324" s="60"/>
      <c r="ACR8324" s="60"/>
      <c r="ACS8324" s="60"/>
      <c r="ACT8324" s="60"/>
      <c r="ACU8324" s="60"/>
      <c r="ACV8324" s="60"/>
      <c r="ACW8324" s="60"/>
      <c r="ACX8324" s="60"/>
      <c r="ACY8324" s="60">
        <v>0.97449277113926402</v>
      </c>
      <c r="ACZ8324" s="60"/>
      <c r="ADA8324" s="60"/>
      <c r="ADB8324" s="60"/>
      <c r="ADC8324" s="60"/>
      <c r="ADD8324" s="60"/>
      <c r="ADE8324" s="60"/>
    </row>
    <row r="8325" spans="760:785" x14ac:dyDescent="0.25">
      <c r="ACF8325" s="60"/>
      <c r="ACG8325" s="60"/>
      <c r="ACH8325" s="60"/>
      <c r="ACI8325" s="60"/>
      <c r="ACJ8325" s="60"/>
      <c r="ACK8325" s="60"/>
      <c r="ACL8325" s="60"/>
      <c r="ACM8325" s="60"/>
      <c r="ACN8325" s="60"/>
      <c r="ACO8325" s="60"/>
      <c r="ACP8325" s="60"/>
      <c r="ACQ8325" s="60"/>
      <c r="ACR8325" s="60"/>
      <c r="ACS8325" s="60"/>
      <c r="ACT8325" s="60"/>
      <c r="ACU8325" s="60"/>
      <c r="ACV8325" s="60"/>
      <c r="ACW8325" s="60"/>
      <c r="ACX8325" s="60"/>
      <c r="ACY8325" s="60">
        <v>0.97448537575382899</v>
      </c>
      <c r="ACZ8325" s="60"/>
      <c r="ADA8325" s="60"/>
      <c r="ADB8325" s="60"/>
      <c r="ADC8325" s="60"/>
      <c r="ADD8325" s="60"/>
      <c r="ADE8325" s="60"/>
    </row>
    <row r="8326" spans="760:785" x14ac:dyDescent="0.25">
      <c r="ACF8326" s="60"/>
      <c r="ACG8326" s="60"/>
      <c r="ACH8326" s="60"/>
      <c r="ACI8326" s="60"/>
      <c r="ACJ8326" s="60"/>
      <c r="ACK8326" s="60"/>
      <c r="ACL8326" s="60"/>
      <c r="ACM8326" s="60"/>
      <c r="ACN8326" s="60"/>
      <c r="ACO8326" s="60"/>
      <c r="ACP8326" s="60"/>
      <c r="ACQ8326" s="60"/>
      <c r="ACR8326" s="60"/>
      <c r="ACS8326" s="60"/>
      <c r="ACT8326" s="60"/>
      <c r="ACU8326" s="60"/>
      <c r="ACV8326" s="60"/>
      <c r="ACW8326" s="60"/>
      <c r="ACX8326" s="60"/>
      <c r="ACY8326" s="60">
        <v>0.97447189745900398</v>
      </c>
      <c r="ACZ8326" s="60"/>
      <c r="ADA8326" s="60"/>
      <c r="ADB8326" s="60"/>
      <c r="ADC8326" s="60"/>
      <c r="ADD8326" s="60"/>
      <c r="ADE8326" s="60"/>
    </row>
    <row r="8327" spans="760:785" x14ac:dyDescent="0.25">
      <c r="ACF8327" s="60"/>
      <c r="ACG8327" s="60"/>
      <c r="ACH8327" s="60"/>
      <c r="ACI8327" s="60"/>
      <c r="ACJ8327" s="60"/>
      <c r="ACK8327" s="60"/>
      <c r="ACL8327" s="60"/>
      <c r="ACM8327" s="60"/>
      <c r="ACN8327" s="60"/>
      <c r="ACO8327" s="60"/>
      <c r="ACP8327" s="60"/>
      <c r="ACQ8327" s="60"/>
      <c r="ACR8327" s="60"/>
      <c r="ACS8327" s="60"/>
      <c r="ACT8327" s="60"/>
      <c r="ACU8327" s="60"/>
      <c r="ACV8327" s="60"/>
      <c r="ACW8327" s="60"/>
      <c r="ACX8327" s="60"/>
      <c r="ACY8327" s="60">
        <v>0.97447141397347803</v>
      </c>
      <c r="ACZ8327" s="60"/>
      <c r="ADA8327" s="60"/>
      <c r="ADB8327" s="60"/>
      <c r="ADC8327" s="60"/>
      <c r="ADD8327" s="60"/>
      <c r="ADE8327" s="60"/>
    </row>
    <row r="8328" spans="760:785" x14ac:dyDescent="0.25">
      <c r="ACF8328" s="60"/>
      <c r="ACG8328" s="60"/>
      <c r="ACH8328" s="60"/>
      <c r="ACI8328" s="60"/>
      <c r="ACJ8328" s="60"/>
      <c r="ACK8328" s="60"/>
      <c r="ACL8328" s="60"/>
      <c r="ACM8328" s="60"/>
      <c r="ACN8328" s="60"/>
      <c r="ACO8328" s="60"/>
      <c r="ACP8328" s="60"/>
      <c r="ACQ8328" s="60"/>
      <c r="ACR8328" s="60"/>
      <c r="ACS8328" s="60"/>
      <c r="ACT8328" s="60"/>
      <c r="ACU8328" s="60"/>
      <c r="ACV8328" s="60"/>
      <c r="ACW8328" s="60"/>
      <c r="ACX8328" s="60"/>
      <c r="ACY8328" s="60">
        <v>0.97446507427637796</v>
      </c>
      <c r="ACZ8328" s="60"/>
      <c r="ADA8328" s="60"/>
      <c r="ADB8328" s="60"/>
      <c r="ADC8328" s="60"/>
      <c r="ADD8328" s="60"/>
      <c r="ADE8328" s="60"/>
    </row>
    <row r="8329" spans="760:785" x14ac:dyDescent="0.25">
      <c r="ACF8329" s="60"/>
      <c r="ACG8329" s="60"/>
      <c r="ACH8329" s="60"/>
      <c r="ACI8329" s="60"/>
      <c r="ACJ8329" s="60"/>
      <c r="ACK8329" s="60"/>
      <c r="ACL8329" s="60"/>
      <c r="ACM8329" s="60"/>
      <c r="ACN8329" s="60"/>
      <c r="ACO8329" s="60"/>
      <c r="ACP8329" s="60"/>
      <c r="ACQ8329" s="60"/>
      <c r="ACR8329" s="60"/>
      <c r="ACS8329" s="60"/>
      <c r="ACT8329" s="60"/>
      <c r="ACU8329" s="60"/>
      <c r="ACV8329" s="60"/>
      <c r="ACW8329" s="60"/>
      <c r="ACX8329" s="60"/>
      <c r="ACY8329" s="60">
        <v>0.974461630247766</v>
      </c>
      <c r="ACZ8329" s="60"/>
      <c r="ADA8329" s="60"/>
      <c r="ADB8329" s="60"/>
      <c r="ADC8329" s="60"/>
      <c r="ADD8329" s="60"/>
      <c r="ADE8329" s="60"/>
    </row>
    <row r="8330" spans="760:785" x14ac:dyDescent="0.25">
      <c r="ACF8330" s="60"/>
      <c r="ACG8330" s="60"/>
      <c r="ACH8330" s="60"/>
      <c r="ACI8330" s="60"/>
      <c r="ACJ8330" s="60"/>
      <c r="ACK8330" s="60"/>
      <c r="ACL8330" s="60"/>
      <c r="ACM8330" s="60"/>
      <c r="ACN8330" s="60"/>
      <c r="ACO8330" s="60"/>
      <c r="ACP8330" s="60"/>
      <c r="ACQ8330" s="60"/>
      <c r="ACR8330" s="60"/>
      <c r="ACS8330" s="60"/>
      <c r="ACT8330" s="60"/>
      <c r="ACU8330" s="60"/>
      <c r="ACV8330" s="60"/>
      <c r="ACW8330" s="60"/>
      <c r="ACX8330" s="60"/>
      <c r="ACY8330" s="60">
        <v>0.97446115474737005</v>
      </c>
      <c r="ACZ8330" s="60"/>
      <c r="ADA8330" s="60"/>
      <c r="ADB8330" s="60"/>
      <c r="ADC8330" s="60"/>
      <c r="ADD8330" s="60"/>
      <c r="ADE8330" s="60"/>
    </row>
    <row r="8331" spans="760:785" x14ac:dyDescent="0.25">
      <c r="ACF8331" s="60"/>
      <c r="ACG8331" s="60"/>
      <c r="ACH8331" s="60"/>
      <c r="ACI8331" s="60"/>
      <c r="ACJ8331" s="60"/>
      <c r="ACK8331" s="60"/>
      <c r="ACL8331" s="60"/>
      <c r="ACM8331" s="60"/>
      <c r="ACN8331" s="60"/>
      <c r="ACO8331" s="60"/>
      <c r="ACP8331" s="60"/>
      <c r="ACQ8331" s="60"/>
      <c r="ACR8331" s="60"/>
      <c r="ACS8331" s="60"/>
      <c r="ACT8331" s="60"/>
      <c r="ACU8331" s="60"/>
      <c r="ACV8331" s="60"/>
      <c r="ACW8331" s="60"/>
      <c r="ACX8331" s="60"/>
      <c r="ACY8331" s="60">
        <v>0.974436498758667</v>
      </c>
      <c r="ACZ8331" s="60"/>
      <c r="ADA8331" s="60"/>
      <c r="ADB8331" s="60"/>
      <c r="ADC8331" s="60"/>
      <c r="ADD8331" s="60"/>
      <c r="ADE8331" s="60"/>
    </row>
    <row r="8332" spans="760:785" x14ac:dyDescent="0.25">
      <c r="ACF8332" s="60"/>
      <c r="ACG8332" s="60"/>
      <c r="ACH8332" s="60"/>
      <c r="ACI8332" s="60"/>
      <c r="ACJ8332" s="60"/>
      <c r="ACK8332" s="60"/>
      <c r="ACL8332" s="60"/>
      <c r="ACM8332" s="60"/>
      <c r="ACN8332" s="60"/>
      <c r="ACO8332" s="60"/>
      <c r="ACP8332" s="60"/>
      <c r="ACQ8332" s="60"/>
      <c r="ACR8332" s="60"/>
      <c r="ACS8332" s="60"/>
      <c r="ACT8332" s="60"/>
      <c r="ACU8332" s="60"/>
      <c r="ACV8332" s="60"/>
      <c r="ACW8332" s="60"/>
      <c r="ACX8332" s="60"/>
      <c r="ACY8332" s="60">
        <v>0.97442663527411599</v>
      </c>
      <c r="ACZ8332" s="60"/>
      <c r="ADA8332" s="60"/>
      <c r="ADB8332" s="60"/>
      <c r="ADC8332" s="60"/>
      <c r="ADD8332" s="60"/>
      <c r="ADE8332" s="60"/>
    </row>
    <row r="8333" spans="760:785" x14ac:dyDescent="0.25">
      <c r="ACF8333" s="60"/>
      <c r="ACG8333" s="60"/>
      <c r="ACH8333" s="60"/>
      <c r="ACI8333" s="60"/>
      <c r="ACJ8333" s="60"/>
      <c r="ACK8333" s="60"/>
      <c r="ACL8333" s="60"/>
      <c r="ACM8333" s="60"/>
      <c r="ACN8333" s="60"/>
      <c r="ACO8333" s="60"/>
      <c r="ACP8333" s="60"/>
      <c r="ACQ8333" s="60"/>
      <c r="ACR8333" s="60"/>
      <c r="ACS8333" s="60"/>
      <c r="ACT8333" s="60"/>
      <c r="ACU8333" s="60"/>
      <c r="ACV8333" s="60"/>
      <c r="ACW8333" s="60"/>
      <c r="ACX8333" s="60"/>
      <c r="ACY8333" s="60">
        <v>0.97442655821630597</v>
      </c>
      <c r="ACZ8333" s="60"/>
      <c r="ADA8333" s="60"/>
      <c r="ADB8333" s="60"/>
      <c r="ADC8333" s="60"/>
      <c r="ADD8333" s="60"/>
      <c r="ADE8333" s="60"/>
    </row>
    <row r="8334" spans="760:785" x14ac:dyDescent="0.25">
      <c r="ACF8334" s="60"/>
      <c r="ACG8334" s="60"/>
      <c r="ACH8334" s="60"/>
      <c r="ACI8334" s="60"/>
      <c r="ACJ8334" s="60"/>
      <c r="ACK8334" s="60"/>
      <c r="ACL8334" s="60"/>
      <c r="ACM8334" s="60"/>
      <c r="ACN8334" s="60"/>
      <c r="ACO8334" s="60"/>
      <c r="ACP8334" s="60"/>
      <c r="ACQ8334" s="60"/>
      <c r="ACR8334" s="60"/>
      <c r="ACS8334" s="60"/>
      <c r="ACT8334" s="60"/>
      <c r="ACU8334" s="60"/>
      <c r="ACV8334" s="60"/>
      <c r="ACW8334" s="60"/>
      <c r="ACX8334" s="60"/>
      <c r="ACY8334" s="60">
        <v>0.97442133650490004</v>
      </c>
      <c r="ACZ8334" s="60"/>
      <c r="ADA8334" s="60"/>
      <c r="ADB8334" s="60"/>
      <c r="ADC8334" s="60"/>
      <c r="ADD8334" s="60"/>
      <c r="ADE8334" s="60"/>
    </row>
    <row r="8335" spans="760:785" x14ac:dyDescent="0.25">
      <c r="ACF8335" s="60"/>
      <c r="ACG8335" s="60"/>
      <c r="ACH8335" s="60"/>
      <c r="ACI8335" s="60"/>
      <c r="ACJ8335" s="60"/>
      <c r="ACK8335" s="60"/>
      <c r="ACL8335" s="60"/>
      <c r="ACM8335" s="60"/>
      <c r="ACN8335" s="60"/>
      <c r="ACO8335" s="60"/>
      <c r="ACP8335" s="60"/>
      <c r="ACQ8335" s="60"/>
      <c r="ACR8335" s="60"/>
      <c r="ACS8335" s="60"/>
      <c r="ACT8335" s="60"/>
      <c r="ACU8335" s="60"/>
      <c r="ACV8335" s="60"/>
      <c r="ACW8335" s="60"/>
      <c r="ACX8335" s="60"/>
      <c r="ACY8335" s="60">
        <v>0.97441846231443296</v>
      </c>
      <c r="ACZ8335" s="60"/>
      <c r="ADA8335" s="60"/>
      <c r="ADB8335" s="60"/>
      <c r="ADC8335" s="60"/>
      <c r="ADD8335" s="60"/>
      <c r="ADE8335" s="60"/>
    </row>
    <row r="8336" spans="760:785" x14ac:dyDescent="0.25">
      <c r="ACF8336" s="60"/>
      <c r="ACG8336" s="60"/>
      <c r="ACH8336" s="60"/>
      <c r="ACI8336" s="60"/>
      <c r="ACJ8336" s="60"/>
      <c r="ACK8336" s="60"/>
      <c r="ACL8336" s="60"/>
      <c r="ACM8336" s="60"/>
      <c r="ACN8336" s="60"/>
      <c r="ACO8336" s="60"/>
      <c r="ACP8336" s="60"/>
      <c r="ACQ8336" s="60"/>
      <c r="ACR8336" s="60"/>
      <c r="ACS8336" s="60"/>
      <c r="ACT8336" s="60"/>
      <c r="ACU8336" s="60"/>
      <c r="ACV8336" s="60"/>
      <c r="ACW8336" s="60"/>
      <c r="ACX8336" s="60"/>
      <c r="ACY8336" s="60">
        <v>0.97440626200887404</v>
      </c>
      <c r="ACZ8336" s="60"/>
      <c r="ADA8336" s="60"/>
      <c r="ADB8336" s="60"/>
      <c r="ADC8336" s="60"/>
      <c r="ADD8336" s="60"/>
      <c r="ADE8336" s="60"/>
    </row>
    <row r="8337" spans="760:785" x14ac:dyDescent="0.25">
      <c r="ACF8337" s="60"/>
      <c r="ACG8337" s="60"/>
      <c r="ACH8337" s="60"/>
      <c r="ACI8337" s="60"/>
      <c r="ACJ8337" s="60"/>
      <c r="ACK8337" s="60"/>
      <c r="ACL8337" s="60"/>
      <c r="ACM8337" s="60"/>
      <c r="ACN8337" s="60"/>
      <c r="ACO8337" s="60"/>
      <c r="ACP8337" s="60"/>
      <c r="ACQ8337" s="60"/>
      <c r="ACR8337" s="60"/>
      <c r="ACS8337" s="60"/>
      <c r="ACT8337" s="60"/>
      <c r="ACU8337" s="60"/>
      <c r="ACV8337" s="60"/>
      <c r="ACW8337" s="60"/>
      <c r="ACX8337" s="60"/>
      <c r="ACY8337" s="60">
        <v>0.97440519234752498</v>
      </c>
      <c r="ACZ8337" s="60"/>
      <c r="ADA8337" s="60"/>
      <c r="ADB8337" s="60"/>
      <c r="ADC8337" s="60"/>
      <c r="ADD8337" s="60"/>
      <c r="ADE8337" s="60"/>
    </row>
    <row r="8338" spans="760:785" x14ac:dyDescent="0.25">
      <c r="ACF8338" s="60"/>
      <c r="ACG8338" s="60"/>
      <c r="ACH8338" s="60"/>
      <c r="ACI8338" s="60"/>
      <c r="ACJ8338" s="60"/>
      <c r="ACK8338" s="60"/>
      <c r="ACL8338" s="60"/>
      <c r="ACM8338" s="60"/>
      <c r="ACN8338" s="60"/>
      <c r="ACO8338" s="60"/>
      <c r="ACP8338" s="60"/>
      <c r="ACQ8338" s="60"/>
      <c r="ACR8338" s="60"/>
      <c r="ACS8338" s="60"/>
      <c r="ACT8338" s="60"/>
      <c r="ACU8338" s="60"/>
      <c r="ACV8338" s="60"/>
      <c r="ACW8338" s="60"/>
      <c r="ACX8338" s="60"/>
      <c r="ACY8338" s="60">
        <v>0.97440269133298196</v>
      </c>
      <c r="ACZ8338" s="60"/>
      <c r="ADA8338" s="60"/>
      <c r="ADB8338" s="60"/>
      <c r="ADC8338" s="60"/>
      <c r="ADD8338" s="60"/>
      <c r="ADE8338" s="60"/>
    </row>
    <row r="8339" spans="760:785" x14ac:dyDescent="0.25">
      <c r="ACF8339" s="60"/>
      <c r="ACG8339" s="60"/>
      <c r="ACH8339" s="60"/>
      <c r="ACI8339" s="60"/>
      <c r="ACJ8339" s="60"/>
      <c r="ACK8339" s="60"/>
      <c r="ACL8339" s="60"/>
      <c r="ACM8339" s="60"/>
      <c r="ACN8339" s="60"/>
      <c r="ACO8339" s="60"/>
      <c r="ACP8339" s="60"/>
      <c r="ACQ8339" s="60"/>
      <c r="ACR8339" s="60"/>
      <c r="ACS8339" s="60"/>
      <c r="ACT8339" s="60"/>
      <c r="ACU8339" s="60"/>
      <c r="ACV8339" s="60"/>
      <c r="ACW8339" s="60"/>
      <c r="ACX8339" s="60"/>
      <c r="ACY8339" s="60">
        <v>0.97437433929542205</v>
      </c>
      <c r="ACZ8339" s="60"/>
      <c r="ADA8339" s="60"/>
      <c r="ADB8339" s="60"/>
      <c r="ADC8339" s="60"/>
      <c r="ADD8339" s="60"/>
      <c r="ADE8339" s="60"/>
    </row>
    <row r="8340" spans="760:785" x14ac:dyDescent="0.25">
      <c r="ACF8340" s="60"/>
      <c r="ACG8340" s="60"/>
      <c r="ACH8340" s="60"/>
      <c r="ACI8340" s="60"/>
      <c r="ACJ8340" s="60"/>
      <c r="ACK8340" s="60"/>
      <c r="ACL8340" s="60"/>
      <c r="ACM8340" s="60"/>
      <c r="ACN8340" s="60"/>
      <c r="ACO8340" s="60"/>
      <c r="ACP8340" s="60"/>
      <c r="ACQ8340" s="60"/>
      <c r="ACR8340" s="60"/>
      <c r="ACS8340" s="60"/>
      <c r="ACT8340" s="60"/>
      <c r="ACU8340" s="60"/>
      <c r="ACV8340" s="60"/>
      <c r="ACW8340" s="60"/>
      <c r="ACX8340" s="60"/>
      <c r="ACY8340" s="60">
        <v>0.97436991087855895</v>
      </c>
      <c r="ACZ8340" s="60"/>
      <c r="ADA8340" s="60"/>
      <c r="ADB8340" s="60"/>
      <c r="ADC8340" s="60"/>
      <c r="ADD8340" s="60"/>
      <c r="ADE8340" s="60"/>
    </row>
    <row r="8341" spans="760:785" x14ac:dyDescent="0.25">
      <c r="ACF8341" s="60"/>
      <c r="ACG8341" s="60"/>
      <c r="ACH8341" s="60"/>
      <c r="ACI8341" s="60"/>
      <c r="ACJ8341" s="60"/>
      <c r="ACK8341" s="60"/>
      <c r="ACL8341" s="60"/>
      <c r="ACM8341" s="60"/>
      <c r="ACN8341" s="60"/>
      <c r="ACO8341" s="60"/>
      <c r="ACP8341" s="60"/>
      <c r="ACQ8341" s="60"/>
      <c r="ACR8341" s="60"/>
      <c r="ACS8341" s="60"/>
      <c r="ACT8341" s="60"/>
      <c r="ACU8341" s="60"/>
      <c r="ACV8341" s="60"/>
      <c r="ACW8341" s="60"/>
      <c r="ACX8341" s="60"/>
      <c r="ACY8341" s="60">
        <v>0.97436414597725496</v>
      </c>
      <c r="ACZ8341" s="60"/>
      <c r="ADA8341" s="60"/>
      <c r="ADB8341" s="60"/>
      <c r="ADC8341" s="60"/>
      <c r="ADD8341" s="60"/>
      <c r="ADE8341" s="60"/>
    </row>
    <row r="8342" spans="760:785" x14ac:dyDescent="0.25">
      <c r="ACF8342" s="60"/>
      <c r="ACG8342" s="60"/>
      <c r="ACH8342" s="60"/>
      <c r="ACI8342" s="60"/>
      <c r="ACJ8342" s="60"/>
      <c r="ACK8342" s="60"/>
      <c r="ACL8342" s="60"/>
      <c r="ACM8342" s="60"/>
      <c r="ACN8342" s="60"/>
      <c r="ACO8342" s="60"/>
      <c r="ACP8342" s="60"/>
      <c r="ACQ8342" s="60"/>
      <c r="ACR8342" s="60"/>
      <c r="ACS8342" s="60"/>
      <c r="ACT8342" s="60"/>
      <c r="ACU8342" s="60"/>
      <c r="ACV8342" s="60"/>
      <c r="ACW8342" s="60"/>
      <c r="ACX8342" s="60"/>
      <c r="ACY8342" s="60">
        <v>0.97434720281747</v>
      </c>
      <c r="ACZ8342" s="60"/>
      <c r="ADA8342" s="60"/>
      <c r="ADB8342" s="60"/>
      <c r="ADC8342" s="60"/>
      <c r="ADD8342" s="60"/>
      <c r="ADE8342" s="60"/>
    </row>
    <row r="8343" spans="760:785" x14ac:dyDescent="0.25">
      <c r="ACF8343" s="60"/>
      <c r="ACG8343" s="60"/>
      <c r="ACH8343" s="60"/>
      <c r="ACI8343" s="60"/>
      <c r="ACJ8343" s="60"/>
      <c r="ACK8343" s="60"/>
      <c r="ACL8343" s="60"/>
      <c r="ACM8343" s="60"/>
      <c r="ACN8343" s="60"/>
      <c r="ACO8343" s="60"/>
      <c r="ACP8343" s="60"/>
      <c r="ACQ8343" s="60"/>
      <c r="ACR8343" s="60"/>
      <c r="ACS8343" s="60"/>
      <c r="ACT8343" s="60"/>
      <c r="ACU8343" s="60"/>
      <c r="ACV8343" s="60"/>
      <c r="ACW8343" s="60"/>
      <c r="ACX8343" s="60"/>
      <c r="ACY8343" s="60">
        <v>0.97434200365799295</v>
      </c>
      <c r="ACZ8343" s="60"/>
      <c r="ADA8343" s="60"/>
      <c r="ADB8343" s="60"/>
      <c r="ADC8343" s="60"/>
      <c r="ADD8343" s="60"/>
      <c r="ADE8343" s="60"/>
    </row>
    <row r="8344" spans="760:785" x14ac:dyDescent="0.25">
      <c r="ACF8344" s="60"/>
      <c r="ACG8344" s="60"/>
      <c r="ACH8344" s="60"/>
      <c r="ACI8344" s="60"/>
      <c r="ACJ8344" s="60"/>
      <c r="ACK8344" s="60"/>
      <c r="ACL8344" s="60"/>
      <c r="ACM8344" s="60"/>
      <c r="ACN8344" s="60"/>
      <c r="ACO8344" s="60"/>
      <c r="ACP8344" s="60"/>
      <c r="ACQ8344" s="60"/>
      <c r="ACR8344" s="60"/>
      <c r="ACS8344" s="60"/>
      <c r="ACT8344" s="60"/>
      <c r="ACU8344" s="60"/>
      <c r="ACV8344" s="60"/>
      <c r="ACW8344" s="60"/>
      <c r="ACX8344" s="60"/>
      <c r="ACY8344" s="60">
        <v>0.97433225067890294</v>
      </c>
      <c r="ACZ8344" s="60"/>
      <c r="ADA8344" s="60"/>
      <c r="ADB8344" s="60"/>
      <c r="ADC8344" s="60"/>
      <c r="ADD8344" s="60"/>
      <c r="ADE8344" s="60"/>
    </row>
    <row r="8345" spans="760:785" x14ac:dyDescent="0.25">
      <c r="ACF8345" s="60"/>
      <c r="ACG8345" s="60"/>
      <c r="ACH8345" s="60"/>
      <c r="ACI8345" s="60"/>
      <c r="ACJ8345" s="60"/>
      <c r="ACK8345" s="60"/>
      <c r="ACL8345" s="60"/>
      <c r="ACM8345" s="60"/>
      <c r="ACN8345" s="60"/>
      <c r="ACO8345" s="60"/>
      <c r="ACP8345" s="60"/>
      <c r="ACQ8345" s="60"/>
      <c r="ACR8345" s="60"/>
      <c r="ACS8345" s="60"/>
      <c r="ACT8345" s="60"/>
      <c r="ACU8345" s="60"/>
      <c r="ACV8345" s="60"/>
      <c r="ACW8345" s="60"/>
      <c r="ACX8345" s="60"/>
      <c r="ACY8345" s="60">
        <v>0.97431777248427698</v>
      </c>
      <c r="ACZ8345" s="60"/>
      <c r="ADA8345" s="60"/>
      <c r="ADB8345" s="60"/>
      <c r="ADC8345" s="60"/>
      <c r="ADD8345" s="60"/>
      <c r="ADE8345" s="60"/>
    </row>
    <row r="8346" spans="760:785" x14ac:dyDescent="0.25">
      <c r="ACF8346" s="60"/>
      <c r="ACG8346" s="60"/>
      <c r="ACH8346" s="60"/>
      <c r="ACI8346" s="60"/>
      <c r="ACJ8346" s="60"/>
      <c r="ACK8346" s="60"/>
      <c r="ACL8346" s="60"/>
      <c r="ACM8346" s="60"/>
      <c r="ACN8346" s="60"/>
      <c r="ACO8346" s="60"/>
      <c r="ACP8346" s="60"/>
      <c r="ACQ8346" s="60"/>
      <c r="ACR8346" s="60"/>
      <c r="ACS8346" s="60"/>
      <c r="ACT8346" s="60"/>
      <c r="ACU8346" s="60"/>
      <c r="ACV8346" s="60"/>
      <c r="ACW8346" s="60"/>
      <c r="ACX8346" s="60"/>
      <c r="ACY8346" s="60">
        <v>0.97431610626944198</v>
      </c>
      <c r="ACZ8346" s="60"/>
      <c r="ADA8346" s="60"/>
      <c r="ADB8346" s="60"/>
      <c r="ADC8346" s="60"/>
      <c r="ADD8346" s="60"/>
      <c r="ADE8346" s="60"/>
    </row>
    <row r="8347" spans="760:785" x14ac:dyDescent="0.25">
      <c r="ACF8347" s="60"/>
      <c r="ACG8347" s="60"/>
      <c r="ACH8347" s="60"/>
      <c r="ACI8347" s="60"/>
      <c r="ACJ8347" s="60"/>
      <c r="ACK8347" s="60"/>
      <c r="ACL8347" s="60"/>
      <c r="ACM8347" s="60"/>
      <c r="ACN8347" s="60"/>
      <c r="ACO8347" s="60"/>
      <c r="ACP8347" s="60"/>
      <c r="ACQ8347" s="60"/>
      <c r="ACR8347" s="60"/>
      <c r="ACS8347" s="60"/>
      <c r="ACT8347" s="60"/>
      <c r="ACU8347" s="60"/>
      <c r="ACV8347" s="60"/>
      <c r="ACW8347" s="60"/>
      <c r="ACX8347" s="60"/>
      <c r="ACY8347" s="60">
        <v>0.97427260185004505</v>
      </c>
      <c r="ACZ8347" s="60"/>
      <c r="ADA8347" s="60"/>
      <c r="ADB8347" s="60"/>
      <c r="ADC8347" s="60"/>
      <c r="ADD8347" s="60"/>
      <c r="ADE8347" s="60"/>
    </row>
    <row r="8348" spans="760:785" x14ac:dyDescent="0.25">
      <c r="ACF8348" s="60"/>
      <c r="ACG8348" s="60"/>
      <c r="ACH8348" s="60"/>
      <c r="ACI8348" s="60"/>
      <c r="ACJ8348" s="60"/>
      <c r="ACK8348" s="60"/>
      <c r="ACL8348" s="60"/>
      <c r="ACM8348" s="60"/>
      <c r="ACN8348" s="60"/>
      <c r="ACO8348" s="60"/>
      <c r="ACP8348" s="60"/>
      <c r="ACQ8348" s="60"/>
      <c r="ACR8348" s="60"/>
      <c r="ACS8348" s="60"/>
      <c r="ACT8348" s="60"/>
      <c r="ACU8348" s="60"/>
      <c r="ACV8348" s="60"/>
      <c r="ACW8348" s="60"/>
      <c r="ACX8348" s="60"/>
      <c r="ACY8348" s="60">
        <v>0.97426962362991898</v>
      </c>
      <c r="ACZ8348" s="60"/>
      <c r="ADA8348" s="60"/>
      <c r="ADB8348" s="60"/>
      <c r="ADC8348" s="60"/>
      <c r="ADD8348" s="60"/>
      <c r="ADE8348" s="60"/>
    </row>
    <row r="8349" spans="760:785" x14ac:dyDescent="0.25">
      <c r="ACF8349" s="60"/>
      <c r="ACG8349" s="60"/>
      <c r="ACH8349" s="60"/>
      <c r="ACI8349" s="60"/>
      <c r="ACJ8349" s="60"/>
      <c r="ACK8349" s="60"/>
      <c r="ACL8349" s="60"/>
      <c r="ACM8349" s="60"/>
      <c r="ACN8349" s="60"/>
      <c r="ACO8349" s="60"/>
      <c r="ACP8349" s="60"/>
      <c r="ACQ8349" s="60"/>
      <c r="ACR8349" s="60"/>
      <c r="ACS8349" s="60"/>
      <c r="ACT8349" s="60"/>
      <c r="ACU8349" s="60"/>
      <c r="ACV8349" s="60"/>
      <c r="ACW8349" s="60"/>
      <c r="ACX8349" s="60"/>
      <c r="ACY8349" s="60">
        <v>0.97426284514121297</v>
      </c>
      <c r="ACZ8349" s="60"/>
      <c r="ADA8349" s="60"/>
      <c r="ADB8349" s="60"/>
      <c r="ADC8349" s="60"/>
      <c r="ADD8349" s="60"/>
      <c r="ADE8349" s="60"/>
    </row>
    <row r="8350" spans="760:785" x14ac:dyDescent="0.25">
      <c r="ACF8350" s="60"/>
      <c r="ACG8350" s="60"/>
      <c r="ACH8350" s="60"/>
      <c r="ACI8350" s="60"/>
      <c r="ACJ8350" s="60"/>
      <c r="ACK8350" s="60"/>
      <c r="ACL8350" s="60"/>
      <c r="ACM8350" s="60"/>
      <c r="ACN8350" s="60"/>
      <c r="ACO8350" s="60"/>
      <c r="ACP8350" s="60"/>
      <c r="ACQ8350" s="60"/>
      <c r="ACR8350" s="60"/>
      <c r="ACS8350" s="60"/>
      <c r="ACT8350" s="60"/>
      <c r="ACU8350" s="60"/>
      <c r="ACV8350" s="60"/>
      <c r="ACW8350" s="60"/>
      <c r="ACX8350" s="60"/>
      <c r="ACY8350" s="60">
        <v>0.97426207259312703</v>
      </c>
      <c r="ACZ8350" s="60"/>
      <c r="ADA8350" s="60"/>
      <c r="ADB8350" s="60"/>
      <c r="ADC8350" s="60"/>
      <c r="ADD8350" s="60"/>
      <c r="ADE8350" s="60"/>
    </row>
    <row r="8351" spans="760:785" x14ac:dyDescent="0.25">
      <c r="ACF8351" s="60"/>
      <c r="ACG8351" s="60"/>
      <c r="ACH8351" s="60"/>
      <c r="ACI8351" s="60"/>
      <c r="ACJ8351" s="60"/>
      <c r="ACK8351" s="60"/>
      <c r="ACL8351" s="60"/>
      <c r="ACM8351" s="60"/>
      <c r="ACN8351" s="60"/>
      <c r="ACO8351" s="60"/>
      <c r="ACP8351" s="60"/>
      <c r="ACQ8351" s="60"/>
      <c r="ACR8351" s="60"/>
      <c r="ACS8351" s="60"/>
      <c r="ACT8351" s="60"/>
      <c r="ACU8351" s="60"/>
      <c r="ACV8351" s="60"/>
      <c r="ACW8351" s="60"/>
      <c r="ACX8351" s="60"/>
      <c r="ACY8351" s="60">
        <v>0.974257846257372</v>
      </c>
      <c r="ACZ8351" s="60"/>
      <c r="ADA8351" s="60"/>
      <c r="ADB8351" s="60"/>
      <c r="ADC8351" s="60"/>
      <c r="ADD8351" s="60"/>
      <c r="ADE8351" s="60"/>
    </row>
    <row r="8352" spans="760:785" x14ac:dyDescent="0.25">
      <c r="ACF8352" s="60"/>
      <c r="ACG8352" s="60"/>
      <c r="ACH8352" s="60"/>
      <c r="ACI8352" s="60"/>
      <c r="ACJ8352" s="60"/>
      <c r="ACK8352" s="60"/>
      <c r="ACL8352" s="60"/>
      <c r="ACM8352" s="60"/>
      <c r="ACN8352" s="60"/>
      <c r="ACO8352" s="60"/>
      <c r="ACP8352" s="60"/>
      <c r="ACQ8352" s="60"/>
      <c r="ACR8352" s="60"/>
      <c r="ACS8352" s="60"/>
      <c r="ACT8352" s="60"/>
      <c r="ACU8352" s="60"/>
      <c r="ACV8352" s="60"/>
      <c r="ACW8352" s="60"/>
      <c r="ACX8352" s="60"/>
      <c r="ACY8352" s="60">
        <v>0.97424747496428898</v>
      </c>
      <c r="ACZ8352" s="60"/>
      <c r="ADA8352" s="60"/>
      <c r="ADB8352" s="60"/>
      <c r="ADC8352" s="60"/>
      <c r="ADD8352" s="60"/>
      <c r="ADE8352" s="60"/>
    </row>
    <row r="8353" spans="760:785" x14ac:dyDescent="0.25">
      <c r="ACF8353" s="60"/>
      <c r="ACG8353" s="60"/>
      <c r="ACH8353" s="60"/>
      <c r="ACI8353" s="60"/>
      <c r="ACJ8353" s="60"/>
      <c r="ACK8353" s="60"/>
      <c r="ACL8353" s="60"/>
      <c r="ACM8353" s="60"/>
      <c r="ACN8353" s="60"/>
      <c r="ACO8353" s="60"/>
      <c r="ACP8353" s="60"/>
      <c r="ACQ8353" s="60"/>
      <c r="ACR8353" s="60"/>
      <c r="ACS8353" s="60"/>
      <c r="ACT8353" s="60"/>
      <c r="ACU8353" s="60"/>
      <c r="ACV8353" s="60"/>
      <c r="ACW8353" s="60"/>
      <c r="ACX8353" s="60"/>
      <c r="ACY8353" s="60">
        <v>0.97422958267198201</v>
      </c>
      <c r="ACZ8353" s="60"/>
      <c r="ADA8353" s="60"/>
      <c r="ADB8353" s="60"/>
      <c r="ADC8353" s="60"/>
      <c r="ADD8353" s="60"/>
      <c r="ADE8353" s="60"/>
    </row>
    <row r="8354" spans="760:785" x14ac:dyDescent="0.25">
      <c r="ACF8354" s="60"/>
      <c r="ACG8354" s="60"/>
      <c r="ACH8354" s="60"/>
      <c r="ACI8354" s="60"/>
      <c r="ACJ8354" s="60"/>
      <c r="ACK8354" s="60"/>
      <c r="ACL8354" s="60"/>
      <c r="ACM8354" s="60"/>
      <c r="ACN8354" s="60"/>
      <c r="ACO8354" s="60"/>
      <c r="ACP8354" s="60"/>
      <c r="ACQ8354" s="60"/>
      <c r="ACR8354" s="60"/>
      <c r="ACS8354" s="60"/>
      <c r="ACT8354" s="60"/>
      <c r="ACU8354" s="60"/>
      <c r="ACV8354" s="60"/>
      <c r="ACW8354" s="60"/>
      <c r="ACX8354" s="60"/>
      <c r="ACY8354" s="60">
        <v>0.97421955203725896</v>
      </c>
      <c r="ACZ8354" s="60"/>
      <c r="ADA8354" s="60"/>
      <c r="ADB8354" s="60"/>
      <c r="ADC8354" s="60"/>
      <c r="ADD8354" s="60"/>
      <c r="ADE8354" s="60"/>
    </row>
    <row r="8355" spans="760:785" x14ac:dyDescent="0.25">
      <c r="ACF8355" s="60"/>
      <c r="ACG8355" s="60"/>
      <c r="ACH8355" s="60"/>
      <c r="ACI8355" s="60"/>
      <c r="ACJ8355" s="60"/>
      <c r="ACK8355" s="60"/>
      <c r="ACL8355" s="60"/>
      <c r="ACM8355" s="60"/>
      <c r="ACN8355" s="60"/>
      <c r="ACO8355" s="60"/>
      <c r="ACP8355" s="60"/>
      <c r="ACQ8355" s="60"/>
      <c r="ACR8355" s="60"/>
      <c r="ACS8355" s="60"/>
      <c r="ACT8355" s="60"/>
      <c r="ACU8355" s="60"/>
      <c r="ACV8355" s="60"/>
      <c r="ACW8355" s="60"/>
      <c r="ACX8355" s="60"/>
      <c r="ACY8355" s="60">
        <v>0.97421593112933202</v>
      </c>
      <c r="ACZ8355" s="60"/>
      <c r="ADA8355" s="60"/>
      <c r="ADB8355" s="60"/>
      <c r="ADC8355" s="60"/>
      <c r="ADD8355" s="60"/>
      <c r="ADE8355" s="60"/>
    </row>
    <row r="8356" spans="760:785" x14ac:dyDescent="0.25">
      <c r="ACF8356" s="60"/>
      <c r="ACG8356" s="60"/>
      <c r="ACH8356" s="60"/>
      <c r="ACI8356" s="60"/>
      <c r="ACJ8356" s="60"/>
      <c r="ACK8356" s="60"/>
      <c r="ACL8356" s="60"/>
      <c r="ACM8356" s="60"/>
      <c r="ACN8356" s="60"/>
      <c r="ACO8356" s="60"/>
      <c r="ACP8356" s="60"/>
      <c r="ACQ8356" s="60"/>
      <c r="ACR8356" s="60"/>
      <c r="ACS8356" s="60"/>
      <c r="ACT8356" s="60"/>
      <c r="ACU8356" s="60"/>
      <c r="ACV8356" s="60"/>
      <c r="ACW8356" s="60"/>
      <c r="ACX8356" s="60"/>
      <c r="ACY8356" s="60">
        <v>0.97420955283225297</v>
      </c>
      <c r="ACZ8356" s="60"/>
      <c r="ADA8356" s="60"/>
      <c r="ADB8356" s="60"/>
      <c r="ADC8356" s="60"/>
      <c r="ADD8356" s="60"/>
      <c r="ADE8356" s="60"/>
    </row>
    <row r="8357" spans="760:785" x14ac:dyDescent="0.25">
      <c r="ACF8357" s="60"/>
      <c r="ACG8357" s="60"/>
      <c r="ACH8357" s="60"/>
      <c r="ACI8357" s="60"/>
      <c r="ACJ8357" s="60"/>
      <c r="ACK8357" s="60"/>
      <c r="ACL8357" s="60"/>
      <c r="ACM8357" s="60"/>
      <c r="ACN8357" s="60"/>
      <c r="ACO8357" s="60"/>
      <c r="ACP8357" s="60"/>
      <c r="ACQ8357" s="60"/>
      <c r="ACR8357" s="60"/>
      <c r="ACS8357" s="60"/>
      <c r="ACT8357" s="60"/>
      <c r="ACU8357" s="60"/>
      <c r="ACV8357" s="60"/>
      <c r="ACW8357" s="60"/>
      <c r="ACX8357" s="60"/>
      <c r="ACY8357" s="60">
        <v>0.97420843037840599</v>
      </c>
      <c r="ACZ8357" s="60"/>
      <c r="ADA8357" s="60"/>
      <c r="ADB8357" s="60"/>
      <c r="ADC8357" s="60"/>
      <c r="ADD8357" s="60"/>
      <c r="ADE8357" s="60"/>
    </row>
    <row r="8358" spans="760:785" x14ac:dyDescent="0.25">
      <c r="ACF8358" s="60"/>
      <c r="ACG8358" s="60"/>
      <c r="ACH8358" s="60"/>
      <c r="ACI8358" s="60"/>
      <c r="ACJ8358" s="60"/>
      <c r="ACK8358" s="60"/>
      <c r="ACL8358" s="60"/>
      <c r="ACM8358" s="60"/>
      <c r="ACN8358" s="60"/>
      <c r="ACO8358" s="60"/>
      <c r="ACP8358" s="60"/>
      <c r="ACQ8358" s="60"/>
      <c r="ACR8358" s="60"/>
      <c r="ACS8358" s="60"/>
      <c r="ACT8358" s="60"/>
      <c r="ACU8358" s="60"/>
      <c r="ACV8358" s="60"/>
      <c r="ACW8358" s="60"/>
      <c r="ACX8358" s="60"/>
      <c r="ACY8358" s="60">
        <v>0.974201808384491</v>
      </c>
      <c r="ACZ8358" s="60"/>
      <c r="ADA8358" s="60"/>
      <c r="ADB8358" s="60"/>
      <c r="ADC8358" s="60"/>
      <c r="ADD8358" s="60"/>
      <c r="ADE8358" s="60"/>
    </row>
    <row r="8359" spans="760:785" x14ac:dyDescent="0.25">
      <c r="ACF8359" s="60"/>
      <c r="ACG8359" s="60"/>
      <c r="ACH8359" s="60"/>
      <c r="ACI8359" s="60"/>
      <c r="ACJ8359" s="60"/>
      <c r="ACK8359" s="60"/>
      <c r="ACL8359" s="60"/>
      <c r="ACM8359" s="60"/>
      <c r="ACN8359" s="60"/>
      <c r="ACO8359" s="60"/>
      <c r="ACP8359" s="60"/>
      <c r="ACQ8359" s="60"/>
      <c r="ACR8359" s="60"/>
      <c r="ACS8359" s="60"/>
      <c r="ACT8359" s="60"/>
      <c r="ACU8359" s="60"/>
      <c r="ACV8359" s="60"/>
      <c r="ACW8359" s="60"/>
      <c r="ACX8359" s="60"/>
      <c r="ACY8359" s="60">
        <v>0.97419615194752596</v>
      </c>
      <c r="ACZ8359" s="60"/>
      <c r="ADA8359" s="60"/>
      <c r="ADB8359" s="60"/>
      <c r="ADC8359" s="60"/>
      <c r="ADD8359" s="60"/>
      <c r="ADE8359" s="60"/>
    </row>
    <row r="8360" spans="760:785" x14ac:dyDescent="0.25">
      <c r="ACF8360" s="60"/>
      <c r="ACG8360" s="60"/>
      <c r="ACH8360" s="60"/>
      <c r="ACI8360" s="60"/>
      <c r="ACJ8360" s="60"/>
      <c r="ACK8360" s="60"/>
      <c r="ACL8360" s="60"/>
      <c r="ACM8360" s="60"/>
      <c r="ACN8360" s="60"/>
      <c r="ACO8360" s="60"/>
      <c r="ACP8360" s="60"/>
      <c r="ACQ8360" s="60"/>
      <c r="ACR8360" s="60"/>
      <c r="ACS8360" s="60"/>
      <c r="ACT8360" s="60"/>
      <c r="ACU8360" s="60"/>
      <c r="ACV8360" s="60"/>
      <c r="ACW8360" s="60"/>
      <c r="ACX8360" s="60"/>
      <c r="ACY8360" s="60">
        <v>0.97418366971748005</v>
      </c>
      <c r="ACZ8360" s="60"/>
      <c r="ADA8360" s="60"/>
      <c r="ADB8360" s="60"/>
      <c r="ADC8360" s="60"/>
      <c r="ADD8360" s="60"/>
      <c r="ADE8360" s="60"/>
    </row>
    <row r="8361" spans="760:785" x14ac:dyDescent="0.25">
      <c r="ACF8361" s="60"/>
      <c r="ACG8361" s="60"/>
      <c r="ACH8361" s="60"/>
      <c r="ACI8361" s="60"/>
      <c r="ACJ8361" s="60"/>
      <c r="ACK8361" s="60"/>
      <c r="ACL8361" s="60"/>
      <c r="ACM8361" s="60"/>
      <c r="ACN8361" s="60"/>
      <c r="ACO8361" s="60"/>
      <c r="ACP8361" s="60"/>
      <c r="ACQ8361" s="60"/>
      <c r="ACR8361" s="60"/>
      <c r="ACS8361" s="60"/>
      <c r="ACT8361" s="60"/>
      <c r="ACU8361" s="60"/>
      <c r="ACV8361" s="60"/>
      <c r="ACW8361" s="60"/>
      <c r="ACX8361" s="60"/>
      <c r="ACY8361" s="60">
        <v>0.97417227794626304</v>
      </c>
      <c r="ACZ8361" s="60"/>
      <c r="ADA8361" s="60"/>
      <c r="ADB8361" s="60"/>
      <c r="ADC8361" s="60"/>
      <c r="ADD8361" s="60"/>
      <c r="ADE8361" s="60"/>
    </row>
    <row r="8362" spans="760:785" x14ac:dyDescent="0.25">
      <c r="ACF8362" s="60"/>
      <c r="ACG8362" s="60"/>
      <c r="ACH8362" s="60"/>
      <c r="ACI8362" s="60"/>
      <c r="ACJ8362" s="60"/>
      <c r="ACK8362" s="60"/>
      <c r="ACL8362" s="60"/>
      <c r="ACM8362" s="60"/>
      <c r="ACN8362" s="60"/>
      <c r="ACO8362" s="60"/>
      <c r="ACP8362" s="60"/>
      <c r="ACQ8362" s="60"/>
      <c r="ACR8362" s="60"/>
      <c r="ACS8362" s="60"/>
      <c r="ACT8362" s="60"/>
      <c r="ACU8362" s="60"/>
      <c r="ACV8362" s="60"/>
      <c r="ACW8362" s="60"/>
      <c r="ACX8362" s="60"/>
      <c r="ACY8362" s="60">
        <v>0.97416285061611896</v>
      </c>
      <c r="ACZ8362" s="60"/>
      <c r="ADA8362" s="60"/>
      <c r="ADB8362" s="60"/>
      <c r="ADC8362" s="60"/>
      <c r="ADD8362" s="60"/>
      <c r="ADE8362" s="60"/>
    </row>
    <row r="8363" spans="760:785" x14ac:dyDescent="0.25">
      <c r="ACF8363" s="60"/>
      <c r="ACG8363" s="60"/>
      <c r="ACH8363" s="60"/>
      <c r="ACI8363" s="60"/>
      <c r="ACJ8363" s="60"/>
      <c r="ACK8363" s="60"/>
      <c r="ACL8363" s="60"/>
      <c r="ACM8363" s="60"/>
      <c r="ACN8363" s="60"/>
      <c r="ACO8363" s="60"/>
      <c r="ACP8363" s="60"/>
      <c r="ACQ8363" s="60"/>
      <c r="ACR8363" s="60"/>
      <c r="ACS8363" s="60"/>
      <c r="ACT8363" s="60"/>
      <c r="ACU8363" s="60"/>
      <c r="ACV8363" s="60"/>
      <c r="ACW8363" s="60"/>
      <c r="ACX8363" s="60"/>
      <c r="ACY8363" s="60">
        <v>0.97414984790930703</v>
      </c>
      <c r="ACZ8363" s="60"/>
      <c r="ADA8363" s="60"/>
      <c r="ADB8363" s="60"/>
      <c r="ADC8363" s="60"/>
      <c r="ADD8363" s="60"/>
      <c r="ADE8363" s="60"/>
    </row>
    <row r="8364" spans="760:785" x14ac:dyDescent="0.25">
      <c r="ACF8364" s="60"/>
      <c r="ACG8364" s="60"/>
      <c r="ACH8364" s="60"/>
      <c r="ACI8364" s="60"/>
      <c r="ACJ8364" s="60"/>
      <c r="ACK8364" s="60"/>
      <c r="ACL8364" s="60"/>
      <c r="ACM8364" s="60"/>
      <c r="ACN8364" s="60"/>
      <c r="ACO8364" s="60"/>
      <c r="ACP8364" s="60"/>
      <c r="ACQ8364" s="60"/>
      <c r="ACR8364" s="60"/>
      <c r="ACS8364" s="60"/>
      <c r="ACT8364" s="60"/>
      <c r="ACU8364" s="60"/>
      <c r="ACV8364" s="60"/>
      <c r="ACW8364" s="60"/>
      <c r="ACX8364" s="60"/>
      <c r="ACY8364" s="60">
        <v>0.97414321897933398</v>
      </c>
      <c r="ACZ8364" s="60"/>
      <c r="ADA8364" s="60"/>
      <c r="ADB8364" s="60"/>
      <c r="ADC8364" s="60"/>
      <c r="ADD8364" s="60"/>
      <c r="ADE8364" s="60"/>
    </row>
    <row r="8365" spans="760:785" x14ac:dyDescent="0.25">
      <c r="ACF8365" s="60"/>
      <c r="ACG8365" s="60"/>
      <c r="ACH8365" s="60"/>
      <c r="ACI8365" s="60"/>
      <c r="ACJ8365" s="60"/>
      <c r="ACK8365" s="60"/>
      <c r="ACL8365" s="60"/>
      <c r="ACM8365" s="60"/>
      <c r="ACN8365" s="60"/>
      <c r="ACO8365" s="60"/>
      <c r="ACP8365" s="60"/>
      <c r="ACQ8365" s="60"/>
      <c r="ACR8365" s="60"/>
      <c r="ACS8365" s="60"/>
      <c r="ACT8365" s="60"/>
      <c r="ACU8365" s="60"/>
      <c r="ACV8365" s="60"/>
      <c r="ACW8365" s="60"/>
      <c r="ACX8365" s="60"/>
      <c r="ACY8365" s="60">
        <v>0.97412716714063297</v>
      </c>
      <c r="ACZ8365" s="60"/>
      <c r="ADA8365" s="60"/>
      <c r="ADB8365" s="60"/>
      <c r="ADC8365" s="60"/>
      <c r="ADD8365" s="60"/>
      <c r="ADE8365" s="60"/>
    </row>
    <row r="8366" spans="760:785" x14ac:dyDescent="0.25">
      <c r="ACF8366" s="60"/>
      <c r="ACG8366" s="60"/>
      <c r="ACH8366" s="60"/>
      <c r="ACI8366" s="60"/>
      <c r="ACJ8366" s="60"/>
      <c r="ACK8366" s="60"/>
      <c r="ACL8366" s="60"/>
      <c r="ACM8366" s="60"/>
      <c r="ACN8366" s="60"/>
      <c r="ACO8366" s="60"/>
      <c r="ACP8366" s="60"/>
      <c r="ACQ8366" s="60"/>
      <c r="ACR8366" s="60"/>
      <c r="ACS8366" s="60"/>
      <c r="ACT8366" s="60"/>
      <c r="ACU8366" s="60"/>
      <c r="ACV8366" s="60"/>
      <c r="ACW8366" s="60"/>
      <c r="ACX8366" s="60"/>
      <c r="ACY8366" s="60">
        <v>0.97412712655579803</v>
      </c>
      <c r="ACZ8366" s="60"/>
      <c r="ADA8366" s="60"/>
      <c r="ADB8366" s="60"/>
      <c r="ADC8366" s="60"/>
      <c r="ADD8366" s="60"/>
      <c r="ADE8366" s="60"/>
    </row>
    <row r="8367" spans="760:785" x14ac:dyDescent="0.25">
      <c r="ACF8367" s="60"/>
      <c r="ACG8367" s="60"/>
      <c r="ACH8367" s="60"/>
      <c r="ACI8367" s="60"/>
      <c r="ACJ8367" s="60"/>
      <c r="ACK8367" s="60"/>
      <c r="ACL8367" s="60"/>
      <c r="ACM8367" s="60"/>
      <c r="ACN8367" s="60"/>
      <c r="ACO8367" s="60"/>
      <c r="ACP8367" s="60"/>
      <c r="ACQ8367" s="60"/>
      <c r="ACR8367" s="60"/>
      <c r="ACS8367" s="60"/>
      <c r="ACT8367" s="60"/>
      <c r="ACU8367" s="60"/>
      <c r="ACV8367" s="60"/>
      <c r="ACW8367" s="60"/>
      <c r="ACX8367" s="60"/>
      <c r="ACY8367" s="60">
        <v>0.97412533059526096</v>
      </c>
      <c r="ACZ8367" s="60"/>
      <c r="ADA8367" s="60"/>
      <c r="ADB8367" s="60"/>
      <c r="ADC8367" s="60"/>
      <c r="ADD8367" s="60"/>
      <c r="ADE8367" s="60"/>
    </row>
    <row r="8368" spans="760:785" x14ac:dyDescent="0.25">
      <c r="ACF8368" s="60"/>
      <c r="ACG8368" s="60"/>
      <c r="ACH8368" s="60"/>
      <c r="ACI8368" s="60"/>
      <c r="ACJ8368" s="60"/>
      <c r="ACK8368" s="60"/>
      <c r="ACL8368" s="60"/>
      <c r="ACM8368" s="60"/>
      <c r="ACN8368" s="60"/>
      <c r="ACO8368" s="60"/>
      <c r="ACP8368" s="60"/>
      <c r="ACQ8368" s="60"/>
      <c r="ACR8368" s="60"/>
      <c r="ACS8368" s="60"/>
      <c r="ACT8368" s="60"/>
      <c r="ACU8368" s="60"/>
      <c r="ACV8368" s="60"/>
      <c r="ACW8368" s="60"/>
      <c r="ACX8368" s="60"/>
      <c r="ACY8368" s="60">
        <v>0.97408289217826405</v>
      </c>
      <c r="ACZ8368" s="60"/>
      <c r="ADA8368" s="60"/>
      <c r="ADB8368" s="60"/>
      <c r="ADC8368" s="60"/>
      <c r="ADD8368" s="60"/>
      <c r="ADE8368" s="60"/>
    </row>
    <row r="8369" spans="760:785" x14ac:dyDescent="0.25">
      <c r="ACF8369" s="60"/>
      <c r="ACG8369" s="60"/>
      <c r="ACH8369" s="60"/>
      <c r="ACI8369" s="60"/>
      <c r="ACJ8369" s="60"/>
      <c r="ACK8369" s="60"/>
      <c r="ACL8369" s="60"/>
      <c r="ACM8369" s="60"/>
      <c r="ACN8369" s="60"/>
      <c r="ACO8369" s="60"/>
      <c r="ACP8369" s="60"/>
      <c r="ACQ8369" s="60"/>
      <c r="ACR8369" s="60"/>
      <c r="ACS8369" s="60"/>
      <c r="ACT8369" s="60"/>
      <c r="ACU8369" s="60"/>
      <c r="ACV8369" s="60"/>
      <c r="ACW8369" s="60"/>
      <c r="ACX8369" s="60"/>
      <c r="ACY8369" s="60">
        <v>0.97408070985229001</v>
      </c>
      <c r="ACZ8369" s="60"/>
      <c r="ADA8369" s="60"/>
      <c r="ADB8369" s="60"/>
      <c r="ADC8369" s="60"/>
      <c r="ADD8369" s="60"/>
      <c r="ADE8369" s="60"/>
    </row>
    <row r="8370" spans="760:785" x14ac:dyDescent="0.25">
      <c r="ACF8370" s="60"/>
      <c r="ACG8370" s="60"/>
      <c r="ACH8370" s="60"/>
      <c r="ACI8370" s="60"/>
      <c r="ACJ8370" s="60"/>
      <c r="ACK8370" s="60"/>
      <c r="ACL8370" s="60"/>
      <c r="ACM8370" s="60"/>
      <c r="ACN8370" s="60"/>
      <c r="ACO8370" s="60"/>
      <c r="ACP8370" s="60"/>
      <c r="ACQ8370" s="60"/>
      <c r="ACR8370" s="60"/>
      <c r="ACS8370" s="60"/>
      <c r="ACT8370" s="60"/>
      <c r="ACU8370" s="60"/>
      <c r="ACV8370" s="60"/>
      <c r="ACW8370" s="60"/>
      <c r="ACX8370" s="60"/>
      <c r="ACY8370" s="60">
        <v>0.97407279147806702</v>
      </c>
      <c r="ACZ8370" s="60"/>
      <c r="ADA8370" s="60"/>
      <c r="ADB8370" s="60"/>
      <c r="ADC8370" s="60"/>
      <c r="ADD8370" s="60"/>
      <c r="ADE8370" s="60"/>
    </row>
    <row r="8371" spans="760:785" x14ac:dyDescent="0.25">
      <c r="ACF8371" s="60"/>
      <c r="ACG8371" s="60"/>
      <c r="ACH8371" s="60"/>
      <c r="ACI8371" s="60"/>
      <c r="ACJ8371" s="60"/>
      <c r="ACK8371" s="60"/>
      <c r="ACL8371" s="60"/>
      <c r="ACM8371" s="60"/>
      <c r="ACN8371" s="60"/>
      <c r="ACO8371" s="60"/>
      <c r="ACP8371" s="60"/>
      <c r="ACQ8371" s="60"/>
      <c r="ACR8371" s="60"/>
      <c r="ACS8371" s="60"/>
      <c r="ACT8371" s="60"/>
      <c r="ACU8371" s="60"/>
      <c r="ACV8371" s="60"/>
      <c r="ACW8371" s="60"/>
      <c r="ACX8371" s="60"/>
      <c r="ACY8371" s="60">
        <v>0.97406612626128497</v>
      </c>
      <c r="ACZ8371" s="60"/>
      <c r="ADA8371" s="60"/>
      <c r="ADB8371" s="60"/>
      <c r="ADC8371" s="60"/>
      <c r="ADD8371" s="60"/>
      <c r="ADE8371" s="60"/>
    </row>
    <row r="8372" spans="760:785" x14ac:dyDescent="0.25">
      <c r="ACF8372" s="60"/>
      <c r="ACG8372" s="60"/>
      <c r="ACH8372" s="60"/>
      <c r="ACI8372" s="60"/>
      <c r="ACJ8372" s="60"/>
      <c r="ACK8372" s="60"/>
      <c r="ACL8372" s="60"/>
      <c r="ACM8372" s="60"/>
      <c r="ACN8372" s="60"/>
      <c r="ACO8372" s="60"/>
      <c r="ACP8372" s="60"/>
      <c r="ACQ8372" s="60"/>
      <c r="ACR8372" s="60"/>
      <c r="ACS8372" s="60"/>
      <c r="ACT8372" s="60"/>
      <c r="ACU8372" s="60"/>
      <c r="ACV8372" s="60"/>
      <c r="ACW8372" s="60"/>
      <c r="ACX8372" s="60"/>
      <c r="ACY8372" s="60">
        <v>0.97404366704386403</v>
      </c>
      <c r="ACZ8372" s="60"/>
      <c r="ADA8372" s="60"/>
      <c r="ADB8372" s="60"/>
      <c r="ADC8372" s="60"/>
      <c r="ADD8372" s="60"/>
      <c r="ADE8372" s="60"/>
    </row>
    <row r="8373" spans="760:785" x14ac:dyDescent="0.25">
      <c r="ACF8373" s="60"/>
      <c r="ACG8373" s="60"/>
      <c r="ACH8373" s="60"/>
      <c r="ACI8373" s="60"/>
      <c r="ACJ8373" s="60"/>
      <c r="ACK8373" s="60"/>
      <c r="ACL8373" s="60"/>
      <c r="ACM8373" s="60"/>
      <c r="ACN8373" s="60"/>
      <c r="ACO8373" s="60"/>
      <c r="ACP8373" s="60"/>
      <c r="ACQ8373" s="60"/>
      <c r="ACR8373" s="60"/>
      <c r="ACS8373" s="60"/>
      <c r="ACT8373" s="60"/>
      <c r="ACU8373" s="60"/>
      <c r="ACV8373" s="60"/>
      <c r="ACW8373" s="60"/>
      <c r="ACX8373" s="60"/>
      <c r="ACY8373" s="60">
        <v>0.97403614022503604</v>
      </c>
      <c r="ACZ8373" s="60"/>
      <c r="ADA8373" s="60"/>
      <c r="ADB8373" s="60"/>
      <c r="ADC8373" s="60"/>
      <c r="ADD8373" s="60"/>
      <c r="ADE8373" s="60"/>
    </row>
    <row r="8374" spans="760:785" x14ac:dyDescent="0.25">
      <c r="ACF8374" s="60"/>
      <c r="ACG8374" s="60"/>
      <c r="ACH8374" s="60"/>
      <c r="ACI8374" s="60"/>
      <c r="ACJ8374" s="60"/>
      <c r="ACK8374" s="60"/>
      <c r="ACL8374" s="60"/>
      <c r="ACM8374" s="60"/>
      <c r="ACN8374" s="60"/>
      <c r="ACO8374" s="60"/>
      <c r="ACP8374" s="60"/>
      <c r="ACQ8374" s="60"/>
      <c r="ACR8374" s="60"/>
      <c r="ACS8374" s="60"/>
      <c r="ACT8374" s="60"/>
      <c r="ACU8374" s="60"/>
      <c r="ACV8374" s="60"/>
      <c r="ACW8374" s="60"/>
      <c r="ACX8374" s="60"/>
      <c r="ACY8374" s="60">
        <v>0.97403560102592801</v>
      </c>
      <c r="ACZ8374" s="60"/>
      <c r="ADA8374" s="60"/>
      <c r="ADB8374" s="60"/>
      <c r="ADC8374" s="60"/>
      <c r="ADD8374" s="60"/>
      <c r="ADE8374" s="60"/>
    </row>
    <row r="8375" spans="760:785" x14ac:dyDescent="0.25">
      <c r="ACF8375" s="60"/>
      <c r="ACG8375" s="60"/>
      <c r="ACH8375" s="60"/>
      <c r="ACI8375" s="60"/>
      <c r="ACJ8375" s="60"/>
      <c r="ACK8375" s="60"/>
      <c r="ACL8375" s="60"/>
      <c r="ACM8375" s="60"/>
      <c r="ACN8375" s="60"/>
      <c r="ACO8375" s="60"/>
      <c r="ACP8375" s="60"/>
      <c r="ACQ8375" s="60"/>
      <c r="ACR8375" s="60"/>
      <c r="ACS8375" s="60"/>
      <c r="ACT8375" s="60"/>
      <c r="ACU8375" s="60"/>
      <c r="ACV8375" s="60"/>
      <c r="ACW8375" s="60"/>
      <c r="ACX8375" s="60"/>
      <c r="ACY8375" s="60">
        <v>0.974024097229093</v>
      </c>
      <c r="ACZ8375" s="60"/>
      <c r="ADA8375" s="60"/>
      <c r="ADB8375" s="60"/>
      <c r="ADC8375" s="60"/>
      <c r="ADD8375" s="60"/>
      <c r="ADE8375" s="60"/>
    </row>
    <row r="8376" spans="760:785" x14ac:dyDescent="0.25">
      <c r="ACF8376" s="60"/>
      <c r="ACG8376" s="60"/>
      <c r="ACH8376" s="60"/>
      <c r="ACI8376" s="60"/>
      <c r="ACJ8376" s="60"/>
      <c r="ACK8376" s="60"/>
      <c r="ACL8376" s="60"/>
      <c r="ACM8376" s="60"/>
      <c r="ACN8376" s="60"/>
      <c r="ACO8376" s="60"/>
      <c r="ACP8376" s="60"/>
      <c r="ACQ8376" s="60"/>
      <c r="ACR8376" s="60"/>
      <c r="ACS8376" s="60"/>
      <c r="ACT8376" s="60"/>
      <c r="ACU8376" s="60"/>
      <c r="ACV8376" s="60"/>
      <c r="ACW8376" s="60"/>
      <c r="ACX8376" s="60"/>
      <c r="ACY8376" s="60">
        <v>0.97401295602899995</v>
      </c>
      <c r="ACZ8376" s="60"/>
      <c r="ADA8376" s="60"/>
      <c r="ADB8376" s="60"/>
      <c r="ADC8376" s="60"/>
      <c r="ADD8376" s="60"/>
      <c r="ADE8376" s="60"/>
    </row>
    <row r="8377" spans="760:785" x14ac:dyDescent="0.25">
      <c r="ACF8377" s="60"/>
      <c r="ACG8377" s="60"/>
      <c r="ACH8377" s="60"/>
      <c r="ACI8377" s="60"/>
      <c r="ACJ8377" s="60"/>
      <c r="ACK8377" s="60"/>
      <c r="ACL8377" s="60"/>
      <c r="ACM8377" s="60"/>
      <c r="ACN8377" s="60"/>
      <c r="ACO8377" s="60"/>
      <c r="ACP8377" s="60"/>
      <c r="ACQ8377" s="60"/>
      <c r="ACR8377" s="60"/>
      <c r="ACS8377" s="60"/>
      <c r="ACT8377" s="60"/>
      <c r="ACU8377" s="60"/>
      <c r="ACV8377" s="60"/>
      <c r="ACW8377" s="60"/>
      <c r="ACX8377" s="60"/>
      <c r="ACY8377" s="60">
        <v>0.97398911895689899</v>
      </c>
      <c r="ACZ8377" s="60"/>
      <c r="ADA8377" s="60"/>
      <c r="ADB8377" s="60"/>
      <c r="ADC8377" s="60"/>
      <c r="ADD8377" s="60"/>
      <c r="ADE8377" s="60"/>
    </row>
    <row r="8378" spans="760:785" x14ac:dyDescent="0.25">
      <c r="ACF8378" s="60"/>
      <c r="ACG8378" s="60"/>
      <c r="ACH8378" s="60"/>
      <c r="ACI8378" s="60"/>
      <c r="ACJ8378" s="60"/>
      <c r="ACK8378" s="60"/>
      <c r="ACL8378" s="60"/>
      <c r="ACM8378" s="60"/>
      <c r="ACN8378" s="60"/>
      <c r="ACO8378" s="60"/>
      <c r="ACP8378" s="60"/>
      <c r="ACQ8378" s="60"/>
      <c r="ACR8378" s="60"/>
      <c r="ACS8378" s="60"/>
      <c r="ACT8378" s="60"/>
      <c r="ACU8378" s="60"/>
      <c r="ACV8378" s="60"/>
      <c r="ACW8378" s="60"/>
      <c r="ACX8378" s="60"/>
      <c r="ACY8378" s="60">
        <v>0.97398568952509401</v>
      </c>
      <c r="ACZ8378" s="60"/>
      <c r="ADA8378" s="60"/>
      <c r="ADB8378" s="60"/>
      <c r="ADC8378" s="60"/>
      <c r="ADD8378" s="60"/>
      <c r="ADE8378" s="60"/>
    </row>
    <row r="8379" spans="760:785" x14ac:dyDescent="0.25">
      <c r="ACF8379" s="60"/>
      <c r="ACG8379" s="60"/>
      <c r="ACH8379" s="60"/>
      <c r="ACI8379" s="60"/>
      <c r="ACJ8379" s="60"/>
      <c r="ACK8379" s="60"/>
      <c r="ACL8379" s="60"/>
      <c r="ACM8379" s="60"/>
      <c r="ACN8379" s="60"/>
      <c r="ACO8379" s="60"/>
      <c r="ACP8379" s="60"/>
      <c r="ACQ8379" s="60"/>
      <c r="ACR8379" s="60"/>
      <c r="ACS8379" s="60"/>
      <c r="ACT8379" s="60"/>
      <c r="ACU8379" s="60"/>
      <c r="ACV8379" s="60"/>
      <c r="ACW8379" s="60"/>
      <c r="ACX8379" s="60"/>
      <c r="ACY8379" s="60">
        <v>0.97397506979888004</v>
      </c>
      <c r="ACZ8379" s="60"/>
      <c r="ADA8379" s="60"/>
      <c r="ADB8379" s="60"/>
      <c r="ADC8379" s="60"/>
      <c r="ADD8379" s="60"/>
      <c r="ADE8379" s="60"/>
    </row>
    <row r="8380" spans="760:785" x14ac:dyDescent="0.25">
      <c r="ACF8380" s="60"/>
      <c r="ACG8380" s="60"/>
      <c r="ACH8380" s="60"/>
      <c r="ACI8380" s="60"/>
      <c r="ACJ8380" s="60"/>
      <c r="ACK8380" s="60"/>
      <c r="ACL8380" s="60"/>
      <c r="ACM8380" s="60"/>
      <c r="ACN8380" s="60"/>
      <c r="ACO8380" s="60"/>
      <c r="ACP8380" s="60"/>
      <c r="ACQ8380" s="60"/>
      <c r="ACR8380" s="60"/>
      <c r="ACS8380" s="60"/>
      <c r="ACT8380" s="60"/>
      <c r="ACU8380" s="60"/>
      <c r="ACV8380" s="60"/>
      <c r="ACW8380" s="60"/>
      <c r="ACX8380" s="60"/>
      <c r="ACY8380" s="60">
        <v>0.97396983255970504</v>
      </c>
      <c r="ACZ8380" s="60"/>
      <c r="ADA8380" s="60"/>
      <c r="ADB8380" s="60"/>
      <c r="ADC8380" s="60"/>
      <c r="ADD8380" s="60"/>
      <c r="ADE8380" s="60"/>
    </row>
    <row r="8381" spans="760:785" x14ac:dyDescent="0.25">
      <c r="ACF8381" s="60"/>
      <c r="ACG8381" s="60"/>
      <c r="ACH8381" s="60"/>
      <c r="ACI8381" s="60"/>
      <c r="ACJ8381" s="60"/>
      <c r="ACK8381" s="60"/>
      <c r="ACL8381" s="60"/>
      <c r="ACM8381" s="60"/>
      <c r="ACN8381" s="60"/>
      <c r="ACO8381" s="60"/>
      <c r="ACP8381" s="60"/>
      <c r="ACQ8381" s="60"/>
      <c r="ACR8381" s="60"/>
      <c r="ACS8381" s="60"/>
      <c r="ACT8381" s="60"/>
      <c r="ACU8381" s="60"/>
      <c r="ACV8381" s="60"/>
      <c r="ACW8381" s="60"/>
      <c r="ACX8381" s="60"/>
      <c r="ACY8381" s="60">
        <v>0.97395170228998296</v>
      </c>
      <c r="ACZ8381" s="60"/>
      <c r="ADA8381" s="60"/>
      <c r="ADB8381" s="60"/>
      <c r="ADC8381" s="60"/>
      <c r="ADD8381" s="60"/>
      <c r="ADE8381" s="60"/>
    </row>
    <row r="8382" spans="760:785" x14ac:dyDescent="0.25">
      <c r="ACF8382" s="60"/>
      <c r="ACG8382" s="60"/>
      <c r="ACH8382" s="60"/>
      <c r="ACI8382" s="60"/>
      <c r="ACJ8382" s="60"/>
      <c r="ACK8382" s="60"/>
      <c r="ACL8382" s="60"/>
      <c r="ACM8382" s="60"/>
      <c r="ACN8382" s="60"/>
      <c r="ACO8382" s="60"/>
      <c r="ACP8382" s="60"/>
      <c r="ACQ8382" s="60"/>
      <c r="ACR8382" s="60"/>
      <c r="ACS8382" s="60"/>
      <c r="ACT8382" s="60"/>
      <c r="ACU8382" s="60"/>
      <c r="ACV8382" s="60"/>
      <c r="ACW8382" s="60"/>
      <c r="ACX8382" s="60"/>
      <c r="ACY8382" s="60">
        <v>0.97394604435315402</v>
      </c>
      <c r="ACZ8382" s="60"/>
      <c r="ADA8382" s="60"/>
      <c r="ADB8382" s="60"/>
      <c r="ADC8382" s="60"/>
      <c r="ADD8382" s="60"/>
      <c r="ADE8382" s="60"/>
    </row>
    <row r="8383" spans="760:785" x14ac:dyDescent="0.25">
      <c r="ACF8383" s="60"/>
      <c r="ACG8383" s="60"/>
      <c r="ACH8383" s="60"/>
      <c r="ACI8383" s="60"/>
      <c r="ACJ8383" s="60"/>
      <c r="ACK8383" s="60"/>
      <c r="ACL8383" s="60"/>
      <c r="ACM8383" s="60"/>
      <c r="ACN8383" s="60"/>
      <c r="ACO8383" s="60"/>
      <c r="ACP8383" s="60"/>
      <c r="ACQ8383" s="60"/>
      <c r="ACR8383" s="60"/>
      <c r="ACS8383" s="60"/>
      <c r="ACT8383" s="60"/>
      <c r="ACU8383" s="60"/>
      <c r="ACV8383" s="60"/>
      <c r="ACW8383" s="60"/>
      <c r="ACX8383" s="60"/>
      <c r="ACY8383" s="60">
        <v>0.97394352535224804</v>
      </c>
      <c r="ACZ8383" s="60"/>
      <c r="ADA8383" s="60"/>
      <c r="ADB8383" s="60"/>
      <c r="ADC8383" s="60"/>
      <c r="ADD8383" s="60"/>
      <c r="ADE8383" s="60"/>
    </row>
    <row r="8384" spans="760:785" x14ac:dyDescent="0.25">
      <c r="ACF8384" s="60"/>
      <c r="ACG8384" s="60"/>
      <c r="ACH8384" s="60"/>
      <c r="ACI8384" s="60"/>
      <c r="ACJ8384" s="60"/>
      <c r="ACK8384" s="60"/>
      <c r="ACL8384" s="60"/>
      <c r="ACM8384" s="60"/>
      <c r="ACN8384" s="60"/>
      <c r="ACO8384" s="60"/>
      <c r="ACP8384" s="60"/>
      <c r="ACQ8384" s="60"/>
      <c r="ACR8384" s="60"/>
      <c r="ACS8384" s="60"/>
      <c r="ACT8384" s="60"/>
      <c r="ACU8384" s="60"/>
      <c r="ACV8384" s="60"/>
      <c r="ACW8384" s="60"/>
      <c r="ACX8384" s="60"/>
      <c r="ACY8384" s="60">
        <v>0.973928423606646</v>
      </c>
      <c r="ACZ8384" s="60"/>
      <c r="ADA8384" s="60"/>
      <c r="ADB8384" s="60"/>
      <c r="ADC8384" s="60"/>
      <c r="ADD8384" s="60"/>
      <c r="ADE8384" s="60"/>
    </row>
    <row r="8385" spans="760:785" x14ac:dyDescent="0.25">
      <c r="ACF8385" s="60"/>
      <c r="ACG8385" s="60"/>
      <c r="ACH8385" s="60"/>
      <c r="ACI8385" s="60"/>
      <c r="ACJ8385" s="60"/>
      <c r="ACK8385" s="60"/>
      <c r="ACL8385" s="60"/>
      <c r="ACM8385" s="60"/>
      <c r="ACN8385" s="60"/>
      <c r="ACO8385" s="60"/>
      <c r="ACP8385" s="60"/>
      <c r="ACQ8385" s="60"/>
      <c r="ACR8385" s="60"/>
      <c r="ACS8385" s="60"/>
      <c r="ACT8385" s="60"/>
      <c r="ACU8385" s="60"/>
      <c r="ACV8385" s="60"/>
      <c r="ACW8385" s="60"/>
      <c r="ACX8385" s="60"/>
      <c r="ACY8385" s="60">
        <v>0.97392289355026895</v>
      </c>
      <c r="ACZ8385" s="60"/>
      <c r="ADA8385" s="60"/>
      <c r="ADB8385" s="60"/>
      <c r="ADC8385" s="60"/>
      <c r="ADD8385" s="60"/>
      <c r="ADE8385" s="60"/>
    </row>
    <row r="8386" spans="760:785" x14ac:dyDescent="0.25">
      <c r="ACF8386" s="60"/>
      <c r="ACG8386" s="60"/>
      <c r="ACH8386" s="60"/>
      <c r="ACI8386" s="60"/>
      <c r="ACJ8386" s="60"/>
      <c r="ACK8386" s="60"/>
      <c r="ACL8386" s="60"/>
      <c r="ACM8386" s="60"/>
      <c r="ACN8386" s="60"/>
      <c r="ACO8386" s="60"/>
      <c r="ACP8386" s="60"/>
      <c r="ACQ8386" s="60"/>
      <c r="ACR8386" s="60"/>
      <c r="ACS8386" s="60"/>
      <c r="ACT8386" s="60"/>
      <c r="ACU8386" s="60"/>
      <c r="ACV8386" s="60"/>
      <c r="ACW8386" s="60"/>
      <c r="ACX8386" s="60"/>
      <c r="ACY8386" s="60">
        <v>0.97391581335260702</v>
      </c>
      <c r="ACZ8386" s="60"/>
      <c r="ADA8386" s="60"/>
      <c r="ADB8386" s="60"/>
      <c r="ADC8386" s="60"/>
      <c r="ADD8386" s="60"/>
      <c r="ADE8386" s="60"/>
    </row>
    <row r="8387" spans="760:785" x14ac:dyDescent="0.25">
      <c r="ACF8387" s="60"/>
      <c r="ACG8387" s="60"/>
      <c r="ACH8387" s="60"/>
      <c r="ACI8387" s="60"/>
      <c r="ACJ8387" s="60"/>
      <c r="ACK8387" s="60"/>
      <c r="ACL8387" s="60"/>
      <c r="ACM8387" s="60"/>
      <c r="ACN8387" s="60"/>
      <c r="ACO8387" s="60"/>
      <c r="ACP8387" s="60"/>
      <c r="ACQ8387" s="60"/>
      <c r="ACR8387" s="60"/>
      <c r="ACS8387" s="60"/>
      <c r="ACT8387" s="60"/>
      <c r="ACU8387" s="60"/>
      <c r="ACV8387" s="60"/>
      <c r="ACW8387" s="60"/>
      <c r="ACX8387" s="60"/>
      <c r="ACY8387" s="60">
        <v>0.97391026169113004</v>
      </c>
      <c r="ACZ8387" s="60"/>
      <c r="ADA8387" s="60"/>
      <c r="ADB8387" s="60"/>
      <c r="ADC8387" s="60"/>
      <c r="ADD8387" s="60"/>
      <c r="ADE8387" s="60"/>
    </row>
    <row r="8388" spans="760:785" x14ac:dyDescent="0.25">
      <c r="ACF8388" s="60"/>
      <c r="ACG8388" s="60"/>
      <c r="ACH8388" s="60"/>
      <c r="ACI8388" s="60"/>
      <c r="ACJ8388" s="60"/>
      <c r="ACK8388" s="60"/>
      <c r="ACL8388" s="60"/>
      <c r="ACM8388" s="60"/>
      <c r="ACN8388" s="60"/>
      <c r="ACO8388" s="60"/>
      <c r="ACP8388" s="60"/>
      <c r="ACQ8388" s="60"/>
      <c r="ACR8388" s="60"/>
      <c r="ACS8388" s="60"/>
      <c r="ACT8388" s="60"/>
      <c r="ACU8388" s="60"/>
      <c r="ACV8388" s="60"/>
      <c r="ACW8388" s="60"/>
      <c r="ACX8388" s="60"/>
      <c r="ACY8388" s="60">
        <v>0.97389720131239799</v>
      </c>
      <c r="ACZ8388" s="60"/>
      <c r="ADA8388" s="60"/>
      <c r="ADB8388" s="60"/>
      <c r="ADC8388" s="60"/>
      <c r="ADD8388" s="60"/>
      <c r="ADE8388" s="60"/>
    </row>
    <row r="8389" spans="760:785" x14ac:dyDescent="0.25">
      <c r="ACF8389" s="60"/>
      <c r="ACG8389" s="60"/>
      <c r="ACH8389" s="60"/>
      <c r="ACI8389" s="60"/>
      <c r="ACJ8389" s="60"/>
      <c r="ACK8389" s="60"/>
      <c r="ACL8389" s="60"/>
      <c r="ACM8389" s="60"/>
      <c r="ACN8389" s="60"/>
      <c r="ACO8389" s="60"/>
      <c r="ACP8389" s="60"/>
      <c r="ACQ8389" s="60"/>
      <c r="ACR8389" s="60"/>
      <c r="ACS8389" s="60"/>
      <c r="ACT8389" s="60"/>
      <c r="ACU8389" s="60"/>
      <c r="ACV8389" s="60"/>
      <c r="ACW8389" s="60"/>
      <c r="ACX8389" s="60"/>
      <c r="ACY8389" s="60">
        <v>0.97389537096705203</v>
      </c>
      <c r="ACZ8389" s="60"/>
      <c r="ADA8389" s="60"/>
      <c r="ADB8389" s="60"/>
      <c r="ADC8389" s="60"/>
      <c r="ADD8389" s="60"/>
      <c r="ADE8389" s="60"/>
    </row>
    <row r="8390" spans="760:785" x14ac:dyDescent="0.25">
      <c r="ACF8390" s="60"/>
      <c r="ACG8390" s="60"/>
      <c r="ACH8390" s="60"/>
      <c r="ACI8390" s="60"/>
      <c r="ACJ8390" s="60"/>
      <c r="ACK8390" s="60"/>
      <c r="ACL8390" s="60"/>
      <c r="ACM8390" s="60"/>
      <c r="ACN8390" s="60"/>
      <c r="ACO8390" s="60"/>
      <c r="ACP8390" s="60"/>
      <c r="ACQ8390" s="60"/>
      <c r="ACR8390" s="60"/>
      <c r="ACS8390" s="60"/>
      <c r="ACT8390" s="60"/>
      <c r="ACU8390" s="60"/>
      <c r="ACV8390" s="60"/>
      <c r="ACW8390" s="60"/>
      <c r="ACX8390" s="60"/>
      <c r="ACY8390" s="60">
        <v>0.97389442527979597</v>
      </c>
      <c r="ACZ8390" s="60"/>
      <c r="ADA8390" s="60"/>
      <c r="ADB8390" s="60"/>
      <c r="ADC8390" s="60"/>
      <c r="ADD8390" s="60"/>
      <c r="ADE8390" s="60"/>
    </row>
    <row r="8391" spans="760:785" x14ac:dyDescent="0.25">
      <c r="ACF8391" s="60"/>
      <c r="ACG8391" s="60"/>
      <c r="ACH8391" s="60"/>
      <c r="ACI8391" s="60"/>
      <c r="ACJ8391" s="60"/>
      <c r="ACK8391" s="60"/>
      <c r="ACL8391" s="60"/>
      <c r="ACM8391" s="60"/>
      <c r="ACN8391" s="60"/>
      <c r="ACO8391" s="60"/>
      <c r="ACP8391" s="60"/>
      <c r="ACQ8391" s="60"/>
      <c r="ACR8391" s="60"/>
      <c r="ACS8391" s="60"/>
      <c r="ACT8391" s="60"/>
      <c r="ACU8391" s="60"/>
      <c r="ACV8391" s="60"/>
      <c r="ACW8391" s="60"/>
      <c r="ACX8391" s="60"/>
      <c r="ACY8391" s="60">
        <v>0.97389379221973105</v>
      </c>
      <c r="ACZ8391" s="60"/>
      <c r="ADA8391" s="60"/>
      <c r="ADB8391" s="60"/>
      <c r="ADC8391" s="60"/>
      <c r="ADD8391" s="60"/>
      <c r="ADE8391" s="60"/>
    </row>
    <row r="8392" spans="760:785" x14ac:dyDescent="0.25">
      <c r="ACF8392" s="60"/>
      <c r="ACG8392" s="60"/>
      <c r="ACH8392" s="60"/>
      <c r="ACI8392" s="60"/>
      <c r="ACJ8392" s="60"/>
      <c r="ACK8392" s="60"/>
      <c r="ACL8392" s="60"/>
      <c r="ACM8392" s="60"/>
      <c r="ACN8392" s="60"/>
      <c r="ACO8392" s="60"/>
      <c r="ACP8392" s="60"/>
      <c r="ACQ8392" s="60"/>
      <c r="ACR8392" s="60"/>
      <c r="ACS8392" s="60"/>
      <c r="ACT8392" s="60"/>
      <c r="ACU8392" s="60"/>
      <c r="ACV8392" s="60"/>
      <c r="ACW8392" s="60"/>
      <c r="ACX8392" s="60"/>
      <c r="ACY8392" s="60">
        <v>0.973881714653834</v>
      </c>
      <c r="ACZ8392" s="60"/>
      <c r="ADA8392" s="60"/>
      <c r="ADB8392" s="60"/>
      <c r="ADC8392" s="60"/>
      <c r="ADD8392" s="60"/>
      <c r="ADE8392" s="60"/>
    </row>
    <row r="8393" spans="760:785" x14ac:dyDescent="0.25">
      <c r="ACF8393" s="60"/>
      <c r="ACG8393" s="60"/>
      <c r="ACH8393" s="60"/>
      <c r="ACI8393" s="60"/>
      <c r="ACJ8393" s="60"/>
      <c r="ACK8393" s="60"/>
      <c r="ACL8393" s="60"/>
      <c r="ACM8393" s="60"/>
      <c r="ACN8393" s="60"/>
      <c r="ACO8393" s="60"/>
      <c r="ACP8393" s="60"/>
      <c r="ACQ8393" s="60"/>
      <c r="ACR8393" s="60"/>
      <c r="ACS8393" s="60"/>
      <c r="ACT8393" s="60"/>
      <c r="ACU8393" s="60"/>
      <c r="ACV8393" s="60"/>
      <c r="ACW8393" s="60"/>
      <c r="ACX8393" s="60"/>
      <c r="ACY8393" s="60">
        <v>0.97385714254025202</v>
      </c>
      <c r="ACZ8393" s="60"/>
      <c r="ADA8393" s="60"/>
      <c r="ADB8393" s="60"/>
      <c r="ADC8393" s="60"/>
      <c r="ADD8393" s="60"/>
      <c r="ADE8393" s="60"/>
    </row>
    <row r="8394" spans="760:785" x14ac:dyDescent="0.25">
      <c r="ACF8394" s="60"/>
      <c r="ACG8394" s="60"/>
      <c r="ACH8394" s="60"/>
      <c r="ACI8394" s="60"/>
      <c r="ACJ8394" s="60"/>
      <c r="ACK8394" s="60"/>
      <c r="ACL8394" s="60"/>
      <c r="ACM8394" s="60"/>
      <c r="ACN8394" s="60"/>
      <c r="ACO8394" s="60"/>
      <c r="ACP8394" s="60"/>
      <c r="ACQ8394" s="60"/>
      <c r="ACR8394" s="60"/>
      <c r="ACS8394" s="60"/>
      <c r="ACT8394" s="60"/>
      <c r="ACU8394" s="60"/>
      <c r="ACV8394" s="60"/>
      <c r="ACW8394" s="60"/>
      <c r="ACX8394" s="60"/>
      <c r="ACY8394" s="60">
        <v>0.97384548384878999</v>
      </c>
      <c r="ACZ8394" s="60"/>
      <c r="ADA8394" s="60"/>
      <c r="ADB8394" s="60"/>
      <c r="ADC8394" s="60"/>
      <c r="ADD8394" s="60"/>
      <c r="ADE8394" s="60"/>
    </row>
    <row r="8395" spans="760:785" x14ac:dyDescent="0.25">
      <c r="ACF8395" s="60"/>
      <c r="ACG8395" s="60"/>
      <c r="ACH8395" s="60"/>
      <c r="ACI8395" s="60"/>
      <c r="ACJ8395" s="60"/>
      <c r="ACK8395" s="60"/>
      <c r="ACL8395" s="60"/>
      <c r="ACM8395" s="60"/>
      <c r="ACN8395" s="60"/>
      <c r="ACO8395" s="60"/>
      <c r="ACP8395" s="60"/>
      <c r="ACQ8395" s="60"/>
      <c r="ACR8395" s="60"/>
      <c r="ACS8395" s="60"/>
      <c r="ACT8395" s="60"/>
      <c r="ACU8395" s="60"/>
      <c r="ACV8395" s="60"/>
      <c r="ACW8395" s="60"/>
      <c r="ACX8395" s="60"/>
      <c r="ACY8395" s="60">
        <v>0.97382204068835299</v>
      </c>
      <c r="ACZ8395" s="60"/>
      <c r="ADA8395" s="60"/>
      <c r="ADB8395" s="60"/>
      <c r="ADC8395" s="60"/>
      <c r="ADD8395" s="60"/>
      <c r="ADE8395" s="60"/>
    </row>
    <row r="8396" spans="760:785" x14ac:dyDescent="0.25">
      <c r="ACF8396" s="60"/>
      <c r="ACG8396" s="60"/>
      <c r="ACH8396" s="60"/>
      <c r="ACI8396" s="60"/>
      <c r="ACJ8396" s="60"/>
      <c r="ACK8396" s="60"/>
      <c r="ACL8396" s="60"/>
      <c r="ACM8396" s="60"/>
      <c r="ACN8396" s="60"/>
      <c r="ACO8396" s="60"/>
      <c r="ACP8396" s="60"/>
      <c r="ACQ8396" s="60"/>
      <c r="ACR8396" s="60"/>
      <c r="ACS8396" s="60"/>
      <c r="ACT8396" s="60"/>
      <c r="ACU8396" s="60"/>
      <c r="ACV8396" s="60"/>
      <c r="ACW8396" s="60"/>
      <c r="ACX8396" s="60"/>
      <c r="ACY8396" s="60">
        <v>0.97381882290105204</v>
      </c>
      <c r="ACZ8396" s="60"/>
      <c r="ADA8396" s="60"/>
      <c r="ADB8396" s="60"/>
      <c r="ADC8396" s="60"/>
      <c r="ADD8396" s="60"/>
      <c r="ADE8396" s="60"/>
    </row>
    <row r="8397" spans="760:785" x14ac:dyDescent="0.25">
      <c r="ACF8397" s="60"/>
      <c r="ACG8397" s="60"/>
      <c r="ACH8397" s="60"/>
      <c r="ACI8397" s="60"/>
      <c r="ACJ8397" s="60"/>
      <c r="ACK8397" s="60"/>
      <c r="ACL8397" s="60"/>
      <c r="ACM8397" s="60"/>
      <c r="ACN8397" s="60"/>
      <c r="ACO8397" s="60"/>
      <c r="ACP8397" s="60"/>
      <c r="ACQ8397" s="60"/>
      <c r="ACR8397" s="60"/>
      <c r="ACS8397" s="60"/>
      <c r="ACT8397" s="60"/>
      <c r="ACU8397" s="60"/>
      <c r="ACV8397" s="60"/>
      <c r="ACW8397" s="60"/>
      <c r="ACX8397" s="60"/>
      <c r="ACY8397" s="60">
        <v>0.97380446981920499</v>
      </c>
      <c r="ACZ8397" s="60"/>
      <c r="ADA8397" s="60"/>
      <c r="ADB8397" s="60"/>
      <c r="ADC8397" s="60"/>
      <c r="ADD8397" s="60"/>
      <c r="ADE8397" s="60"/>
    </row>
    <row r="8398" spans="760:785" x14ac:dyDescent="0.25">
      <c r="ACF8398" s="60"/>
      <c r="ACG8398" s="60"/>
      <c r="ACH8398" s="60"/>
      <c r="ACI8398" s="60"/>
      <c r="ACJ8398" s="60"/>
      <c r="ACK8398" s="60"/>
      <c r="ACL8398" s="60"/>
      <c r="ACM8398" s="60"/>
      <c r="ACN8398" s="60"/>
      <c r="ACO8398" s="60"/>
      <c r="ACP8398" s="60"/>
      <c r="ACQ8398" s="60"/>
      <c r="ACR8398" s="60"/>
      <c r="ACS8398" s="60"/>
      <c r="ACT8398" s="60"/>
      <c r="ACU8398" s="60"/>
      <c r="ACV8398" s="60"/>
      <c r="ACW8398" s="60"/>
      <c r="ACX8398" s="60"/>
      <c r="ACY8398" s="60">
        <v>0.97380093472064899</v>
      </c>
      <c r="ACZ8398" s="60"/>
      <c r="ADA8398" s="60"/>
      <c r="ADB8398" s="60"/>
      <c r="ADC8398" s="60"/>
      <c r="ADD8398" s="60"/>
      <c r="ADE8398" s="60"/>
    </row>
    <row r="8399" spans="760:785" x14ac:dyDescent="0.25">
      <c r="ACF8399" s="60"/>
      <c r="ACG8399" s="60"/>
      <c r="ACH8399" s="60"/>
      <c r="ACI8399" s="60"/>
      <c r="ACJ8399" s="60"/>
      <c r="ACK8399" s="60"/>
      <c r="ACL8399" s="60"/>
      <c r="ACM8399" s="60"/>
      <c r="ACN8399" s="60"/>
      <c r="ACO8399" s="60"/>
      <c r="ACP8399" s="60"/>
      <c r="ACQ8399" s="60"/>
      <c r="ACR8399" s="60"/>
      <c r="ACS8399" s="60"/>
      <c r="ACT8399" s="60"/>
      <c r="ACU8399" s="60"/>
      <c r="ACV8399" s="60"/>
      <c r="ACW8399" s="60"/>
      <c r="ACX8399" s="60"/>
      <c r="ACY8399" s="60">
        <v>0.97376562665191202</v>
      </c>
      <c r="ACZ8399" s="60"/>
      <c r="ADA8399" s="60"/>
      <c r="ADB8399" s="60"/>
      <c r="ADC8399" s="60"/>
      <c r="ADD8399" s="60"/>
      <c r="ADE8399" s="60"/>
    </row>
    <row r="8400" spans="760:785" x14ac:dyDescent="0.25">
      <c r="ACF8400" s="60"/>
      <c r="ACG8400" s="60"/>
      <c r="ACH8400" s="60"/>
      <c r="ACI8400" s="60"/>
      <c r="ACJ8400" s="60"/>
      <c r="ACK8400" s="60"/>
      <c r="ACL8400" s="60"/>
      <c r="ACM8400" s="60"/>
      <c r="ACN8400" s="60"/>
      <c r="ACO8400" s="60"/>
      <c r="ACP8400" s="60"/>
      <c r="ACQ8400" s="60"/>
      <c r="ACR8400" s="60"/>
      <c r="ACS8400" s="60"/>
      <c r="ACT8400" s="60"/>
      <c r="ACU8400" s="60"/>
      <c r="ACV8400" s="60"/>
      <c r="ACW8400" s="60"/>
      <c r="ACX8400" s="60"/>
      <c r="ACY8400" s="60">
        <v>0.97375550745217199</v>
      </c>
      <c r="ACZ8400" s="60"/>
      <c r="ADA8400" s="60"/>
      <c r="ADB8400" s="60"/>
      <c r="ADC8400" s="60"/>
      <c r="ADD8400" s="60"/>
      <c r="ADE8400" s="60"/>
    </row>
    <row r="8401" spans="760:785" x14ac:dyDescent="0.25">
      <c r="ACF8401" s="60"/>
      <c r="ACG8401" s="60"/>
      <c r="ACH8401" s="60"/>
      <c r="ACI8401" s="60"/>
      <c r="ACJ8401" s="60"/>
      <c r="ACK8401" s="60"/>
      <c r="ACL8401" s="60"/>
      <c r="ACM8401" s="60"/>
      <c r="ACN8401" s="60"/>
      <c r="ACO8401" s="60"/>
      <c r="ACP8401" s="60"/>
      <c r="ACQ8401" s="60"/>
      <c r="ACR8401" s="60"/>
      <c r="ACS8401" s="60"/>
      <c r="ACT8401" s="60"/>
      <c r="ACU8401" s="60"/>
      <c r="ACV8401" s="60"/>
      <c r="ACW8401" s="60"/>
      <c r="ACX8401" s="60"/>
      <c r="ACY8401" s="60">
        <v>0.97374613851638703</v>
      </c>
      <c r="ACZ8401" s="60"/>
      <c r="ADA8401" s="60"/>
      <c r="ADB8401" s="60"/>
      <c r="ADC8401" s="60"/>
      <c r="ADD8401" s="60"/>
      <c r="ADE8401" s="60"/>
    </row>
    <row r="8402" spans="760:785" x14ac:dyDescent="0.25">
      <c r="ACF8402" s="60"/>
      <c r="ACG8402" s="60"/>
      <c r="ACH8402" s="60"/>
      <c r="ACI8402" s="60"/>
      <c r="ACJ8402" s="60"/>
      <c r="ACK8402" s="60"/>
      <c r="ACL8402" s="60"/>
      <c r="ACM8402" s="60"/>
      <c r="ACN8402" s="60"/>
      <c r="ACO8402" s="60"/>
      <c r="ACP8402" s="60"/>
      <c r="ACQ8402" s="60"/>
      <c r="ACR8402" s="60"/>
      <c r="ACS8402" s="60"/>
      <c r="ACT8402" s="60"/>
      <c r="ACU8402" s="60"/>
      <c r="ACV8402" s="60"/>
      <c r="ACW8402" s="60"/>
      <c r="ACX8402" s="60"/>
      <c r="ACY8402" s="60">
        <v>0.97373670388899403</v>
      </c>
      <c r="ACZ8402" s="60"/>
      <c r="ADA8402" s="60"/>
      <c r="ADB8402" s="60"/>
      <c r="ADC8402" s="60"/>
      <c r="ADD8402" s="60"/>
      <c r="ADE8402" s="60"/>
    </row>
    <row r="8403" spans="760:785" x14ac:dyDescent="0.25">
      <c r="ACF8403" s="60"/>
      <c r="ACG8403" s="60"/>
      <c r="ACH8403" s="60"/>
      <c r="ACI8403" s="60"/>
      <c r="ACJ8403" s="60"/>
      <c r="ACK8403" s="60"/>
      <c r="ACL8403" s="60"/>
      <c r="ACM8403" s="60"/>
      <c r="ACN8403" s="60"/>
      <c r="ACO8403" s="60"/>
      <c r="ACP8403" s="60"/>
      <c r="ACQ8403" s="60"/>
      <c r="ACR8403" s="60"/>
      <c r="ACS8403" s="60"/>
      <c r="ACT8403" s="60"/>
      <c r="ACU8403" s="60"/>
      <c r="ACV8403" s="60"/>
      <c r="ACW8403" s="60"/>
      <c r="ACX8403" s="60"/>
      <c r="ACY8403" s="60">
        <v>0.97373282279239604</v>
      </c>
      <c r="ACZ8403" s="60"/>
      <c r="ADA8403" s="60"/>
      <c r="ADB8403" s="60"/>
      <c r="ADC8403" s="60"/>
      <c r="ADD8403" s="60"/>
      <c r="ADE8403" s="60"/>
    </row>
    <row r="8404" spans="760:785" x14ac:dyDescent="0.25">
      <c r="ACF8404" s="60"/>
      <c r="ACG8404" s="60"/>
      <c r="ACH8404" s="60"/>
      <c r="ACI8404" s="60"/>
      <c r="ACJ8404" s="60"/>
      <c r="ACK8404" s="60"/>
      <c r="ACL8404" s="60"/>
      <c r="ACM8404" s="60"/>
      <c r="ACN8404" s="60"/>
      <c r="ACO8404" s="60"/>
      <c r="ACP8404" s="60"/>
      <c r="ACQ8404" s="60"/>
      <c r="ACR8404" s="60"/>
      <c r="ACS8404" s="60"/>
      <c r="ACT8404" s="60"/>
      <c r="ACU8404" s="60"/>
      <c r="ACV8404" s="60"/>
      <c r="ACW8404" s="60"/>
      <c r="ACX8404" s="60"/>
      <c r="ACY8404" s="60">
        <v>0.97372960101496797</v>
      </c>
      <c r="ACZ8404" s="60"/>
      <c r="ADA8404" s="60"/>
      <c r="ADB8404" s="60"/>
      <c r="ADC8404" s="60"/>
      <c r="ADD8404" s="60"/>
      <c r="ADE8404" s="60"/>
    </row>
    <row r="8405" spans="760:785" x14ac:dyDescent="0.25">
      <c r="ACF8405" s="60"/>
      <c r="ACG8405" s="60"/>
      <c r="ACH8405" s="60"/>
      <c r="ACI8405" s="60"/>
      <c r="ACJ8405" s="60"/>
      <c r="ACK8405" s="60"/>
      <c r="ACL8405" s="60"/>
      <c r="ACM8405" s="60"/>
      <c r="ACN8405" s="60"/>
      <c r="ACO8405" s="60"/>
      <c r="ACP8405" s="60"/>
      <c r="ACQ8405" s="60"/>
      <c r="ACR8405" s="60"/>
      <c r="ACS8405" s="60"/>
      <c r="ACT8405" s="60"/>
      <c r="ACU8405" s="60"/>
      <c r="ACV8405" s="60"/>
      <c r="ACW8405" s="60"/>
      <c r="ACX8405" s="60"/>
      <c r="ACY8405" s="60">
        <v>0.97372707631959299</v>
      </c>
      <c r="ACZ8405" s="60"/>
      <c r="ADA8405" s="60"/>
      <c r="ADB8405" s="60"/>
      <c r="ADC8405" s="60"/>
      <c r="ADD8405" s="60"/>
      <c r="ADE8405" s="60"/>
    </row>
    <row r="8406" spans="760:785" x14ac:dyDescent="0.25">
      <c r="ACF8406" s="60"/>
      <c r="ACG8406" s="60"/>
      <c r="ACH8406" s="60"/>
      <c r="ACI8406" s="60"/>
      <c r="ACJ8406" s="60"/>
      <c r="ACK8406" s="60"/>
      <c r="ACL8406" s="60"/>
      <c r="ACM8406" s="60"/>
      <c r="ACN8406" s="60"/>
      <c r="ACO8406" s="60"/>
      <c r="ACP8406" s="60"/>
      <c r="ACQ8406" s="60"/>
      <c r="ACR8406" s="60"/>
      <c r="ACS8406" s="60"/>
      <c r="ACT8406" s="60"/>
      <c r="ACU8406" s="60"/>
      <c r="ACV8406" s="60"/>
      <c r="ACW8406" s="60"/>
      <c r="ACX8406" s="60"/>
      <c r="ACY8406" s="60">
        <v>0.97372075953411097</v>
      </c>
      <c r="ACZ8406" s="60"/>
      <c r="ADA8406" s="60"/>
      <c r="ADB8406" s="60"/>
      <c r="ADC8406" s="60"/>
      <c r="ADD8406" s="60"/>
      <c r="ADE8406" s="60"/>
    </row>
    <row r="8407" spans="760:785" x14ac:dyDescent="0.25">
      <c r="ACF8407" s="60"/>
      <c r="ACG8407" s="60"/>
      <c r="ACH8407" s="60"/>
      <c r="ACI8407" s="60"/>
      <c r="ACJ8407" s="60"/>
      <c r="ACK8407" s="60"/>
      <c r="ACL8407" s="60"/>
      <c r="ACM8407" s="60"/>
      <c r="ACN8407" s="60"/>
      <c r="ACO8407" s="60"/>
      <c r="ACP8407" s="60"/>
      <c r="ACQ8407" s="60"/>
      <c r="ACR8407" s="60"/>
      <c r="ACS8407" s="60"/>
      <c r="ACT8407" s="60"/>
      <c r="ACU8407" s="60"/>
      <c r="ACV8407" s="60"/>
      <c r="ACW8407" s="60"/>
      <c r="ACX8407" s="60"/>
      <c r="ACY8407" s="60">
        <v>0.97371893492691597</v>
      </c>
      <c r="ACZ8407" s="60"/>
      <c r="ADA8407" s="60"/>
      <c r="ADB8407" s="60"/>
      <c r="ADC8407" s="60"/>
      <c r="ADD8407" s="60"/>
      <c r="ADE8407" s="60"/>
    </row>
    <row r="8408" spans="760:785" x14ac:dyDescent="0.25">
      <c r="ACF8408" s="60"/>
      <c r="ACG8408" s="60"/>
      <c r="ACH8408" s="60"/>
      <c r="ACI8408" s="60"/>
      <c r="ACJ8408" s="60"/>
      <c r="ACK8408" s="60"/>
      <c r="ACL8408" s="60"/>
      <c r="ACM8408" s="60"/>
      <c r="ACN8408" s="60"/>
      <c r="ACO8408" s="60"/>
      <c r="ACP8408" s="60"/>
      <c r="ACQ8408" s="60"/>
      <c r="ACR8408" s="60"/>
      <c r="ACS8408" s="60"/>
      <c r="ACT8408" s="60"/>
      <c r="ACU8408" s="60"/>
      <c r="ACV8408" s="60"/>
      <c r="ACW8408" s="60"/>
      <c r="ACX8408" s="60"/>
      <c r="ACY8408" s="60">
        <v>0.97369181878824096</v>
      </c>
      <c r="ACZ8408" s="60"/>
      <c r="ADA8408" s="60"/>
      <c r="ADB8408" s="60"/>
      <c r="ADC8408" s="60"/>
      <c r="ADD8408" s="60"/>
      <c r="ADE8408" s="60"/>
    </row>
    <row r="8409" spans="760:785" x14ac:dyDescent="0.25">
      <c r="ACF8409" s="60"/>
      <c r="ACG8409" s="60"/>
      <c r="ACH8409" s="60"/>
      <c r="ACI8409" s="60"/>
      <c r="ACJ8409" s="60"/>
      <c r="ACK8409" s="60"/>
      <c r="ACL8409" s="60"/>
      <c r="ACM8409" s="60"/>
      <c r="ACN8409" s="60"/>
      <c r="ACO8409" s="60"/>
      <c r="ACP8409" s="60"/>
      <c r="ACQ8409" s="60"/>
      <c r="ACR8409" s="60"/>
      <c r="ACS8409" s="60"/>
      <c r="ACT8409" s="60"/>
      <c r="ACU8409" s="60"/>
      <c r="ACV8409" s="60"/>
      <c r="ACW8409" s="60"/>
      <c r="ACX8409" s="60"/>
      <c r="ACY8409" s="60">
        <v>0.97369133317200995</v>
      </c>
      <c r="ACZ8409" s="60"/>
      <c r="ADA8409" s="60"/>
      <c r="ADB8409" s="60"/>
      <c r="ADC8409" s="60"/>
      <c r="ADD8409" s="60"/>
      <c r="ADE8409" s="60"/>
    </row>
    <row r="8410" spans="760:785" x14ac:dyDescent="0.25">
      <c r="ACF8410" s="60"/>
      <c r="ACG8410" s="60"/>
      <c r="ACH8410" s="60"/>
      <c r="ACI8410" s="60"/>
      <c r="ACJ8410" s="60"/>
      <c r="ACK8410" s="60"/>
      <c r="ACL8410" s="60"/>
      <c r="ACM8410" s="60"/>
      <c r="ACN8410" s="60"/>
      <c r="ACO8410" s="60"/>
      <c r="ACP8410" s="60"/>
      <c r="ACQ8410" s="60"/>
      <c r="ACR8410" s="60"/>
      <c r="ACS8410" s="60"/>
      <c r="ACT8410" s="60"/>
      <c r="ACU8410" s="60"/>
      <c r="ACV8410" s="60"/>
      <c r="ACW8410" s="60"/>
      <c r="ACX8410" s="60"/>
      <c r="ACY8410" s="60">
        <v>0.97367966075061696</v>
      </c>
      <c r="ACZ8410" s="60"/>
      <c r="ADA8410" s="60"/>
      <c r="ADB8410" s="60"/>
      <c r="ADC8410" s="60"/>
      <c r="ADD8410" s="60"/>
      <c r="ADE8410" s="60"/>
    </row>
    <row r="8411" spans="760:785" x14ac:dyDescent="0.25">
      <c r="ACF8411" s="60"/>
      <c r="ACG8411" s="60"/>
      <c r="ACH8411" s="60"/>
      <c r="ACI8411" s="60"/>
      <c r="ACJ8411" s="60"/>
      <c r="ACK8411" s="60"/>
      <c r="ACL8411" s="60"/>
      <c r="ACM8411" s="60"/>
      <c r="ACN8411" s="60"/>
      <c r="ACO8411" s="60"/>
      <c r="ACP8411" s="60"/>
      <c r="ACQ8411" s="60"/>
      <c r="ACR8411" s="60"/>
      <c r="ACS8411" s="60"/>
      <c r="ACT8411" s="60"/>
      <c r="ACU8411" s="60"/>
      <c r="ACV8411" s="60"/>
      <c r="ACW8411" s="60"/>
      <c r="ACX8411" s="60"/>
      <c r="ACY8411" s="60">
        <v>0.97367177196066301</v>
      </c>
      <c r="ACZ8411" s="60"/>
      <c r="ADA8411" s="60"/>
      <c r="ADB8411" s="60"/>
      <c r="ADC8411" s="60"/>
      <c r="ADD8411" s="60"/>
      <c r="ADE8411" s="60"/>
    </row>
    <row r="8412" spans="760:785" x14ac:dyDescent="0.25">
      <c r="ACF8412" s="60"/>
      <c r="ACG8412" s="60"/>
      <c r="ACH8412" s="60"/>
      <c r="ACI8412" s="60"/>
      <c r="ACJ8412" s="60"/>
      <c r="ACK8412" s="60"/>
      <c r="ACL8412" s="60"/>
      <c r="ACM8412" s="60"/>
      <c r="ACN8412" s="60"/>
      <c r="ACO8412" s="60"/>
      <c r="ACP8412" s="60"/>
      <c r="ACQ8412" s="60"/>
      <c r="ACR8412" s="60"/>
      <c r="ACS8412" s="60"/>
      <c r="ACT8412" s="60"/>
      <c r="ACU8412" s="60"/>
      <c r="ACV8412" s="60"/>
      <c r="ACW8412" s="60"/>
      <c r="ACX8412" s="60"/>
      <c r="ACY8412" s="60">
        <v>0.97364542427739398</v>
      </c>
      <c r="ACZ8412" s="60"/>
      <c r="ADA8412" s="60"/>
      <c r="ADB8412" s="60"/>
      <c r="ADC8412" s="60"/>
      <c r="ADD8412" s="60"/>
      <c r="ADE8412" s="60"/>
    </row>
    <row r="8413" spans="760:785" x14ac:dyDescent="0.25">
      <c r="ACF8413" s="60"/>
      <c r="ACG8413" s="60"/>
      <c r="ACH8413" s="60"/>
      <c r="ACI8413" s="60"/>
      <c r="ACJ8413" s="60"/>
      <c r="ACK8413" s="60"/>
      <c r="ACL8413" s="60"/>
      <c r="ACM8413" s="60"/>
      <c r="ACN8413" s="60"/>
      <c r="ACO8413" s="60"/>
      <c r="ACP8413" s="60"/>
      <c r="ACQ8413" s="60"/>
      <c r="ACR8413" s="60"/>
      <c r="ACS8413" s="60"/>
      <c r="ACT8413" s="60"/>
      <c r="ACU8413" s="60"/>
      <c r="ACV8413" s="60"/>
      <c r="ACW8413" s="60"/>
      <c r="ACX8413" s="60"/>
      <c r="ACY8413" s="60">
        <v>0.97363309908987605</v>
      </c>
      <c r="ACZ8413" s="60"/>
      <c r="ADA8413" s="60"/>
      <c r="ADB8413" s="60"/>
      <c r="ADC8413" s="60"/>
      <c r="ADD8413" s="60"/>
      <c r="ADE8413" s="60"/>
    </row>
    <row r="8414" spans="760:785" x14ac:dyDescent="0.25">
      <c r="ACF8414" s="60"/>
      <c r="ACG8414" s="60"/>
      <c r="ACH8414" s="60"/>
      <c r="ACI8414" s="60"/>
      <c r="ACJ8414" s="60"/>
      <c r="ACK8414" s="60"/>
      <c r="ACL8414" s="60"/>
      <c r="ACM8414" s="60"/>
      <c r="ACN8414" s="60"/>
      <c r="ACO8414" s="60"/>
      <c r="ACP8414" s="60"/>
      <c r="ACQ8414" s="60"/>
      <c r="ACR8414" s="60"/>
      <c r="ACS8414" s="60"/>
      <c r="ACT8414" s="60"/>
      <c r="ACU8414" s="60"/>
      <c r="ACV8414" s="60"/>
      <c r="ACW8414" s="60"/>
      <c r="ACX8414" s="60"/>
      <c r="ACY8414" s="60">
        <v>0.97362650819959196</v>
      </c>
      <c r="ACZ8414" s="60"/>
      <c r="ADA8414" s="60"/>
      <c r="ADB8414" s="60"/>
      <c r="ADC8414" s="60"/>
      <c r="ADD8414" s="60"/>
      <c r="ADE8414" s="60"/>
    </row>
    <row r="8415" spans="760:785" x14ac:dyDescent="0.25">
      <c r="ACF8415" s="60"/>
      <c r="ACG8415" s="60"/>
      <c r="ACH8415" s="60"/>
      <c r="ACI8415" s="60"/>
      <c r="ACJ8415" s="60"/>
      <c r="ACK8415" s="60"/>
      <c r="ACL8415" s="60"/>
      <c r="ACM8415" s="60"/>
      <c r="ACN8415" s="60"/>
      <c r="ACO8415" s="60"/>
      <c r="ACP8415" s="60"/>
      <c r="ACQ8415" s="60"/>
      <c r="ACR8415" s="60"/>
      <c r="ACS8415" s="60"/>
      <c r="ACT8415" s="60"/>
      <c r="ACU8415" s="60"/>
      <c r="ACV8415" s="60"/>
      <c r="ACW8415" s="60"/>
      <c r="ACX8415" s="60"/>
      <c r="ACY8415" s="60">
        <v>0.97361356447178105</v>
      </c>
      <c r="ACZ8415" s="60"/>
      <c r="ADA8415" s="60"/>
      <c r="ADB8415" s="60"/>
      <c r="ADC8415" s="60"/>
      <c r="ADD8415" s="60"/>
      <c r="ADE8415" s="60"/>
    </row>
    <row r="8416" spans="760:785" x14ac:dyDescent="0.25">
      <c r="ACF8416" s="60"/>
      <c r="ACG8416" s="60"/>
      <c r="ACH8416" s="60"/>
      <c r="ACI8416" s="60"/>
      <c r="ACJ8416" s="60"/>
      <c r="ACK8416" s="60"/>
      <c r="ACL8416" s="60"/>
      <c r="ACM8416" s="60"/>
      <c r="ACN8416" s="60"/>
      <c r="ACO8416" s="60"/>
      <c r="ACP8416" s="60"/>
      <c r="ACQ8416" s="60"/>
      <c r="ACR8416" s="60"/>
      <c r="ACS8416" s="60"/>
      <c r="ACT8416" s="60"/>
      <c r="ACU8416" s="60"/>
      <c r="ACV8416" s="60"/>
      <c r="ACW8416" s="60"/>
      <c r="ACX8416" s="60"/>
      <c r="ACY8416" s="60">
        <v>0.97360258701992497</v>
      </c>
      <c r="ACZ8416" s="60"/>
      <c r="ADA8416" s="60"/>
      <c r="ADB8416" s="60"/>
      <c r="ADC8416" s="60"/>
      <c r="ADD8416" s="60"/>
      <c r="ADE8416" s="60"/>
    </row>
    <row r="8417" spans="760:785" x14ac:dyDescent="0.25">
      <c r="ACF8417" s="60"/>
      <c r="ACG8417" s="60"/>
      <c r="ACH8417" s="60"/>
      <c r="ACI8417" s="60"/>
      <c r="ACJ8417" s="60"/>
      <c r="ACK8417" s="60"/>
      <c r="ACL8417" s="60"/>
      <c r="ACM8417" s="60"/>
      <c r="ACN8417" s="60"/>
      <c r="ACO8417" s="60"/>
      <c r="ACP8417" s="60"/>
      <c r="ACQ8417" s="60"/>
      <c r="ACR8417" s="60"/>
      <c r="ACS8417" s="60"/>
      <c r="ACT8417" s="60"/>
      <c r="ACU8417" s="60"/>
      <c r="ACV8417" s="60"/>
      <c r="ACW8417" s="60"/>
      <c r="ACX8417" s="60"/>
      <c r="ACY8417" s="60">
        <v>0.97359795502462798</v>
      </c>
      <c r="ACZ8417" s="60"/>
      <c r="ADA8417" s="60"/>
      <c r="ADB8417" s="60"/>
      <c r="ADC8417" s="60"/>
      <c r="ADD8417" s="60"/>
      <c r="ADE8417" s="60"/>
    </row>
    <row r="8418" spans="760:785" x14ac:dyDescent="0.25">
      <c r="ACF8418" s="60"/>
      <c r="ACG8418" s="60"/>
      <c r="ACH8418" s="60"/>
      <c r="ACI8418" s="60"/>
      <c r="ACJ8418" s="60"/>
      <c r="ACK8418" s="60"/>
      <c r="ACL8418" s="60"/>
      <c r="ACM8418" s="60"/>
      <c r="ACN8418" s="60"/>
      <c r="ACO8418" s="60"/>
      <c r="ACP8418" s="60"/>
      <c r="ACQ8418" s="60"/>
      <c r="ACR8418" s="60"/>
      <c r="ACS8418" s="60"/>
      <c r="ACT8418" s="60"/>
      <c r="ACU8418" s="60"/>
      <c r="ACV8418" s="60"/>
      <c r="ACW8418" s="60"/>
      <c r="ACX8418" s="60"/>
      <c r="ACY8418" s="60">
        <v>0.97357212230512302</v>
      </c>
      <c r="ACZ8418" s="60"/>
      <c r="ADA8418" s="60"/>
      <c r="ADB8418" s="60"/>
      <c r="ADC8418" s="60"/>
      <c r="ADD8418" s="60"/>
      <c r="ADE8418" s="60"/>
    </row>
    <row r="8419" spans="760:785" x14ac:dyDescent="0.25">
      <c r="ACF8419" s="60"/>
      <c r="ACG8419" s="60"/>
      <c r="ACH8419" s="60"/>
      <c r="ACI8419" s="60"/>
      <c r="ACJ8419" s="60"/>
      <c r="ACK8419" s="60"/>
      <c r="ACL8419" s="60"/>
      <c r="ACM8419" s="60"/>
      <c r="ACN8419" s="60"/>
      <c r="ACO8419" s="60"/>
      <c r="ACP8419" s="60"/>
      <c r="ACQ8419" s="60"/>
      <c r="ACR8419" s="60"/>
      <c r="ACS8419" s="60"/>
      <c r="ACT8419" s="60"/>
      <c r="ACU8419" s="60"/>
      <c r="ACV8419" s="60"/>
      <c r="ACW8419" s="60"/>
      <c r="ACX8419" s="60"/>
      <c r="ACY8419" s="60">
        <v>0.973564589259866</v>
      </c>
      <c r="ACZ8419" s="60"/>
      <c r="ADA8419" s="60"/>
      <c r="ADB8419" s="60"/>
      <c r="ADC8419" s="60"/>
      <c r="ADD8419" s="60"/>
      <c r="ADE8419" s="60"/>
    </row>
    <row r="8420" spans="760:785" x14ac:dyDescent="0.25">
      <c r="ACF8420" s="60"/>
      <c r="ACG8420" s="60"/>
      <c r="ACH8420" s="60"/>
      <c r="ACI8420" s="60"/>
      <c r="ACJ8420" s="60"/>
      <c r="ACK8420" s="60"/>
      <c r="ACL8420" s="60"/>
      <c r="ACM8420" s="60"/>
      <c r="ACN8420" s="60"/>
      <c r="ACO8420" s="60"/>
      <c r="ACP8420" s="60"/>
      <c r="ACQ8420" s="60"/>
      <c r="ACR8420" s="60"/>
      <c r="ACS8420" s="60"/>
      <c r="ACT8420" s="60"/>
      <c r="ACU8420" s="60"/>
      <c r="ACV8420" s="60"/>
      <c r="ACW8420" s="60"/>
      <c r="ACX8420" s="60"/>
      <c r="ACY8420" s="60">
        <v>0.97356427450543703</v>
      </c>
      <c r="ACZ8420" s="60"/>
      <c r="ADA8420" s="60"/>
      <c r="ADB8420" s="60"/>
      <c r="ADC8420" s="60"/>
      <c r="ADD8420" s="60"/>
      <c r="ADE8420" s="60"/>
    </row>
    <row r="8421" spans="760:785" x14ac:dyDescent="0.25">
      <c r="ACF8421" s="60"/>
      <c r="ACG8421" s="60"/>
      <c r="ACH8421" s="60"/>
      <c r="ACI8421" s="60"/>
      <c r="ACJ8421" s="60"/>
      <c r="ACK8421" s="60"/>
      <c r="ACL8421" s="60"/>
      <c r="ACM8421" s="60"/>
      <c r="ACN8421" s="60"/>
      <c r="ACO8421" s="60"/>
      <c r="ACP8421" s="60"/>
      <c r="ACQ8421" s="60"/>
      <c r="ACR8421" s="60"/>
      <c r="ACS8421" s="60"/>
      <c r="ACT8421" s="60"/>
      <c r="ACU8421" s="60"/>
      <c r="ACV8421" s="60"/>
      <c r="ACW8421" s="60"/>
      <c r="ACX8421" s="60"/>
      <c r="ACY8421" s="60">
        <v>0.97356219464366001</v>
      </c>
      <c r="ACZ8421" s="60"/>
      <c r="ADA8421" s="60"/>
      <c r="ADB8421" s="60"/>
      <c r="ADC8421" s="60"/>
      <c r="ADD8421" s="60"/>
      <c r="ADE8421" s="60"/>
    </row>
    <row r="8422" spans="760:785" x14ac:dyDescent="0.25">
      <c r="ACF8422" s="60"/>
      <c r="ACG8422" s="60"/>
      <c r="ACH8422" s="60"/>
      <c r="ACI8422" s="60"/>
      <c r="ACJ8422" s="60"/>
      <c r="ACK8422" s="60"/>
      <c r="ACL8422" s="60"/>
      <c r="ACM8422" s="60"/>
      <c r="ACN8422" s="60"/>
      <c r="ACO8422" s="60"/>
      <c r="ACP8422" s="60"/>
      <c r="ACQ8422" s="60"/>
      <c r="ACR8422" s="60"/>
      <c r="ACS8422" s="60"/>
      <c r="ACT8422" s="60"/>
      <c r="ACU8422" s="60"/>
      <c r="ACV8422" s="60"/>
      <c r="ACW8422" s="60"/>
      <c r="ACX8422" s="60"/>
      <c r="ACY8422" s="60">
        <v>0.97355466640408705</v>
      </c>
      <c r="ACZ8422" s="60"/>
      <c r="ADA8422" s="60"/>
      <c r="ADB8422" s="60"/>
      <c r="ADC8422" s="60"/>
      <c r="ADD8422" s="60"/>
      <c r="ADE8422" s="60"/>
    </row>
    <row r="8423" spans="760:785" x14ac:dyDescent="0.25">
      <c r="ACF8423" s="60"/>
      <c r="ACG8423" s="60"/>
      <c r="ACH8423" s="60"/>
      <c r="ACI8423" s="60"/>
      <c r="ACJ8423" s="60"/>
      <c r="ACK8423" s="60"/>
      <c r="ACL8423" s="60"/>
      <c r="ACM8423" s="60"/>
      <c r="ACN8423" s="60"/>
      <c r="ACO8423" s="60"/>
      <c r="ACP8423" s="60"/>
      <c r="ACQ8423" s="60"/>
      <c r="ACR8423" s="60"/>
      <c r="ACS8423" s="60"/>
      <c r="ACT8423" s="60"/>
      <c r="ACU8423" s="60"/>
      <c r="ACV8423" s="60"/>
      <c r="ACW8423" s="60"/>
      <c r="ACX8423" s="60"/>
      <c r="ACY8423" s="60">
        <v>0.97355042912450096</v>
      </c>
      <c r="ACZ8423" s="60"/>
      <c r="ADA8423" s="60"/>
      <c r="ADB8423" s="60"/>
      <c r="ADC8423" s="60"/>
      <c r="ADD8423" s="60"/>
      <c r="ADE8423" s="60"/>
    </row>
    <row r="8424" spans="760:785" x14ac:dyDescent="0.25">
      <c r="ACF8424" s="60"/>
      <c r="ACG8424" s="60"/>
      <c r="ACH8424" s="60"/>
      <c r="ACI8424" s="60"/>
      <c r="ACJ8424" s="60"/>
      <c r="ACK8424" s="60"/>
      <c r="ACL8424" s="60"/>
      <c r="ACM8424" s="60"/>
      <c r="ACN8424" s="60"/>
      <c r="ACO8424" s="60"/>
      <c r="ACP8424" s="60"/>
      <c r="ACQ8424" s="60"/>
      <c r="ACR8424" s="60"/>
      <c r="ACS8424" s="60"/>
      <c r="ACT8424" s="60"/>
      <c r="ACU8424" s="60"/>
      <c r="ACV8424" s="60"/>
      <c r="ACW8424" s="60"/>
      <c r="ACX8424" s="60"/>
      <c r="ACY8424" s="60">
        <v>0.97354460810374999</v>
      </c>
      <c r="ACZ8424" s="60"/>
      <c r="ADA8424" s="60"/>
      <c r="ADB8424" s="60"/>
      <c r="ADC8424" s="60"/>
      <c r="ADD8424" s="60"/>
      <c r="ADE8424" s="60"/>
    </row>
    <row r="8425" spans="760:785" x14ac:dyDescent="0.25">
      <c r="ACF8425" s="60"/>
      <c r="ACG8425" s="60"/>
      <c r="ACH8425" s="60"/>
      <c r="ACI8425" s="60"/>
      <c r="ACJ8425" s="60"/>
      <c r="ACK8425" s="60"/>
      <c r="ACL8425" s="60"/>
      <c r="ACM8425" s="60"/>
      <c r="ACN8425" s="60"/>
      <c r="ACO8425" s="60"/>
      <c r="ACP8425" s="60"/>
      <c r="ACQ8425" s="60"/>
      <c r="ACR8425" s="60"/>
      <c r="ACS8425" s="60"/>
      <c r="ACT8425" s="60"/>
      <c r="ACU8425" s="60"/>
      <c r="ACV8425" s="60"/>
      <c r="ACW8425" s="60"/>
      <c r="ACX8425" s="60"/>
      <c r="ACY8425" s="60">
        <v>0.97349131850679704</v>
      </c>
      <c r="ACZ8425" s="60"/>
      <c r="ADA8425" s="60"/>
      <c r="ADB8425" s="60"/>
      <c r="ADC8425" s="60"/>
      <c r="ADD8425" s="60"/>
      <c r="ADE8425" s="60"/>
    </row>
    <row r="8426" spans="760:785" x14ac:dyDescent="0.25">
      <c r="ACF8426" s="60"/>
      <c r="ACG8426" s="60"/>
      <c r="ACH8426" s="60"/>
      <c r="ACI8426" s="60"/>
      <c r="ACJ8426" s="60"/>
      <c r="ACK8426" s="60"/>
      <c r="ACL8426" s="60"/>
      <c r="ACM8426" s="60"/>
      <c r="ACN8426" s="60"/>
      <c r="ACO8426" s="60"/>
      <c r="ACP8426" s="60"/>
      <c r="ACQ8426" s="60"/>
      <c r="ACR8426" s="60"/>
      <c r="ACS8426" s="60"/>
      <c r="ACT8426" s="60"/>
      <c r="ACU8426" s="60"/>
      <c r="ACV8426" s="60"/>
      <c r="ACW8426" s="60"/>
      <c r="ACX8426" s="60"/>
      <c r="ACY8426" s="60">
        <v>0.97348888149928203</v>
      </c>
      <c r="ACZ8426" s="60"/>
      <c r="ADA8426" s="60"/>
      <c r="ADB8426" s="60"/>
      <c r="ADC8426" s="60"/>
      <c r="ADD8426" s="60"/>
      <c r="ADE8426" s="60"/>
    </row>
    <row r="8427" spans="760:785" x14ac:dyDescent="0.25">
      <c r="ACF8427" s="60"/>
      <c r="ACG8427" s="60"/>
      <c r="ACH8427" s="60"/>
      <c r="ACI8427" s="60"/>
      <c r="ACJ8427" s="60"/>
      <c r="ACK8427" s="60"/>
      <c r="ACL8427" s="60"/>
      <c r="ACM8427" s="60"/>
      <c r="ACN8427" s="60"/>
      <c r="ACO8427" s="60"/>
      <c r="ACP8427" s="60"/>
      <c r="ACQ8427" s="60"/>
      <c r="ACR8427" s="60"/>
      <c r="ACS8427" s="60"/>
      <c r="ACT8427" s="60"/>
      <c r="ACU8427" s="60"/>
      <c r="ACV8427" s="60"/>
      <c r="ACW8427" s="60"/>
      <c r="ACX8427" s="60"/>
      <c r="ACY8427" s="60">
        <v>0.97348826554708401</v>
      </c>
      <c r="ACZ8427" s="60"/>
      <c r="ADA8427" s="60"/>
      <c r="ADB8427" s="60"/>
      <c r="ADC8427" s="60"/>
      <c r="ADD8427" s="60"/>
      <c r="ADE8427" s="60"/>
    </row>
    <row r="8428" spans="760:785" x14ac:dyDescent="0.25">
      <c r="ACF8428" s="60"/>
      <c r="ACG8428" s="60"/>
      <c r="ACH8428" s="60"/>
      <c r="ACI8428" s="60"/>
      <c r="ACJ8428" s="60"/>
      <c r="ACK8428" s="60"/>
      <c r="ACL8428" s="60"/>
      <c r="ACM8428" s="60"/>
      <c r="ACN8428" s="60"/>
      <c r="ACO8428" s="60"/>
      <c r="ACP8428" s="60"/>
      <c r="ACQ8428" s="60"/>
      <c r="ACR8428" s="60"/>
      <c r="ACS8428" s="60"/>
      <c r="ACT8428" s="60"/>
      <c r="ACU8428" s="60"/>
      <c r="ACV8428" s="60"/>
      <c r="ACW8428" s="60"/>
      <c r="ACX8428" s="60"/>
      <c r="ACY8428" s="60">
        <v>0.97346850597303403</v>
      </c>
      <c r="ACZ8428" s="60"/>
      <c r="ADA8428" s="60"/>
      <c r="ADB8428" s="60"/>
      <c r="ADC8428" s="60"/>
      <c r="ADD8428" s="60"/>
      <c r="ADE8428" s="60"/>
    </row>
    <row r="8429" spans="760:785" x14ac:dyDescent="0.25">
      <c r="ACF8429" s="60"/>
      <c r="ACG8429" s="60"/>
      <c r="ACH8429" s="60"/>
      <c r="ACI8429" s="60"/>
      <c r="ACJ8429" s="60"/>
      <c r="ACK8429" s="60"/>
      <c r="ACL8429" s="60"/>
      <c r="ACM8429" s="60"/>
      <c r="ACN8429" s="60"/>
      <c r="ACO8429" s="60"/>
      <c r="ACP8429" s="60"/>
      <c r="ACQ8429" s="60"/>
      <c r="ACR8429" s="60"/>
      <c r="ACS8429" s="60"/>
      <c r="ACT8429" s="60"/>
      <c r="ACU8429" s="60"/>
      <c r="ACV8429" s="60"/>
      <c r="ACW8429" s="60"/>
      <c r="ACX8429" s="60"/>
      <c r="ACY8429" s="60">
        <v>0.97346239658835898</v>
      </c>
      <c r="ACZ8429" s="60"/>
      <c r="ADA8429" s="60"/>
      <c r="ADB8429" s="60"/>
      <c r="ADC8429" s="60"/>
      <c r="ADD8429" s="60"/>
      <c r="ADE8429" s="60"/>
    </row>
    <row r="8430" spans="760:785" x14ac:dyDescent="0.25">
      <c r="ACF8430" s="60"/>
      <c r="ACG8430" s="60"/>
      <c r="ACH8430" s="60"/>
      <c r="ACI8430" s="60"/>
      <c r="ACJ8430" s="60"/>
      <c r="ACK8430" s="60"/>
      <c r="ACL8430" s="60"/>
      <c r="ACM8430" s="60"/>
      <c r="ACN8430" s="60"/>
      <c r="ACO8430" s="60"/>
      <c r="ACP8430" s="60"/>
      <c r="ACQ8430" s="60"/>
      <c r="ACR8430" s="60"/>
      <c r="ACS8430" s="60"/>
      <c r="ACT8430" s="60"/>
      <c r="ACU8430" s="60"/>
      <c r="ACV8430" s="60"/>
      <c r="ACW8430" s="60"/>
      <c r="ACX8430" s="60"/>
      <c r="ACY8430" s="60">
        <v>0.97346118030190298</v>
      </c>
      <c r="ACZ8430" s="60"/>
      <c r="ADA8430" s="60"/>
      <c r="ADB8430" s="60"/>
      <c r="ADC8430" s="60"/>
      <c r="ADD8430" s="60"/>
      <c r="ADE8430" s="60"/>
    </row>
    <row r="8431" spans="760:785" x14ac:dyDescent="0.25">
      <c r="ACF8431" s="60"/>
      <c r="ACG8431" s="60"/>
      <c r="ACH8431" s="60"/>
      <c r="ACI8431" s="60"/>
      <c r="ACJ8431" s="60"/>
      <c r="ACK8431" s="60"/>
      <c r="ACL8431" s="60"/>
      <c r="ACM8431" s="60"/>
      <c r="ACN8431" s="60"/>
      <c r="ACO8431" s="60"/>
      <c r="ACP8431" s="60"/>
      <c r="ACQ8431" s="60"/>
      <c r="ACR8431" s="60"/>
      <c r="ACS8431" s="60"/>
      <c r="ACT8431" s="60"/>
      <c r="ACU8431" s="60"/>
      <c r="ACV8431" s="60"/>
      <c r="ACW8431" s="60"/>
      <c r="ACX8431" s="60"/>
      <c r="ACY8431" s="60">
        <v>0.97345583923253498</v>
      </c>
      <c r="ACZ8431" s="60"/>
      <c r="ADA8431" s="60"/>
      <c r="ADB8431" s="60"/>
      <c r="ADC8431" s="60"/>
      <c r="ADD8431" s="60"/>
      <c r="ADE8431" s="60"/>
    </row>
    <row r="8432" spans="760:785" x14ac:dyDescent="0.25">
      <c r="ACF8432" s="60"/>
      <c r="ACG8432" s="60"/>
      <c r="ACH8432" s="60"/>
      <c r="ACI8432" s="60"/>
      <c r="ACJ8432" s="60"/>
      <c r="ACK8432" s="60"/>
      <c r="ACL8432" s="60"/>
      <c r="ACM8432" s="60"/>
      <c r="ACN8432" s="60"/>
      <c r="ACO8432" s="60"/>
      <c r="ACP8432" s="60"/>
      <c r="ACQ8432" s="60"/>
      <c r="ACR8432" s="60"/>
      <c r="ACS8432" s="60"/>
      <c r="ACT8432" s="60"/>
      <c r="ACU8432" s="60"/>
      <c r="ACV8432" s="60"/>
      <c r="ACW8432" s="60"/>
      <c r="ACX8432" s="60"/>
      <c r="ACY8432" s="60">
        <v>0.97345414939656405</v>
      </c>
      <c r="ACZ8432" s="60"/>
      <c r="ADA8432" s="60"/>
      <c r="ADB8432" s="60"/>
      <c r="ADC8432" s="60"/>
      <c r="ADD8432" s="60"/>
      <c r="ADE8432" s="60"/>
    </row>
    <row r="8433" spans="760:785" x14ac:dyDescent="0.25">
      <c r="ACF8433" s="60"/>
      <c r="ACG8433" s="60"/>
      <c r="ACH8433" s="60"/>
      <c r="ACI8433" s="60"/>
      <c r="ACJ8433" s="60"/>
      <c r="ACK8433" s="60"/>
      <c r="ACL8433" s="60"/>
      <c r="ACM8433" s="60"/>
      <c r="ACN8433" s="60"/>
      <c r="ACO8433" s="60"/>
      <c r="ACP8433" s="60"/>
      <c r="ACQ8433" s="60"/>
      <c r="ACR8433" s="60"/>
      <c r="ACS8433" s="60"/>
      <c r="ACT8433" s="60"/>
      <c r="ACU8433" s="60"/>
      <c r="ACV8433" s="60"/>
      <c r="ACW8433" s="60"/>
      <c r="ACX8433" s="60"/>
      <c r="ACY8433" s="60">
        <v>0.97345007156859698</v>
      </c>
      <c r="ACZ8433" s="60"/>
      <c r="ADA8433" s="60"/>
      <c r="ADB8433" s="60"/>
      <c r="ADC8433" s="60"/>
      <c r="ADD8433" s="60"/>
      <c r="ADE8433" s="60"/>
    </row>
    <row r="8434" spans="760:785" x14ac:dyDescent="0.25">
      <c r="ACF8434" s="60"/>
      <c r="ACG8434" s="60"/>
      <c r="ACH8434" s="60"/>
      <c r="ACI8434" s="60"/>
      <c r="ACJ8434" s="60"/>
      <c r="ACK8434" s="60"/>
      <c r="ACL8434" s="60"/>
      <c r="ACM8434" s="60"/>
      <c r="ACN8434" s="60"/>
      <c r="ACO8434" s="60"/>
      <c r="ACP8434" s="60"/>
      <c r="ACQ8434" s="60"/>
      <c r="ACR8434" s="60"/>
      <c r="ACS8434" s="60"/>
      <c r="ACT8434" s="60"/>
      <c r="ACU8434" s="60"/>
      <c r="ACV8434" s="60"/>
      <c r="ACW8434" s="60"/>
      <c r="ACX8434" s="60"/>
      <c r="ACY8434" s="60">
        <v>0.97344080365649099</v>
      </c>
      <c r="ACZ8434" s="60"/>
      <c r="ADA8434" s="60"/>
      <c r="ADB8434" s="60"/>
      <c r="ADC8434" s="60"/>
      <c r="ADD8434" s="60"/>
      <c r="ADE8434" s="60"/>
    </row>
    <row r="8435" spans="760:785" x14ac:dyDescent="0.25">
      <c r="ACF8435" s="60"/>
      <c r="ACG8435" s="60"/>
      <c r="ACH8435" s="60"/>
      <c r="ACI8435" s="60"/>
      <c r="ACJ8435" s="60"/>
      <c r="ACK8435" s="60"/>
      <c r="ACL8435" s="60"/>
      <c r="ACM8435" s="60"/>
      <c r="ACN8435" s="60"/>
      <c r="ACO8435" s="60"/>
      <c r="ACP8435" s="60"/>
      <c r="ACQ8435" s="60"/>
      <c r="ACR8435" s="60"/>
      <c r="ACS8435" s="60"/>
      <c r="ACT8435" s="60"/>
      <c r="ACU8435" s="60"/>
      <c r="ACV8435" s="60"/>
      <c r="ACW8435" s="60"/>
      <c r="ACX8435" s="60"/>
      <c r="ACY8435" s="60">
        <v>0.97344025729232697</v>
      </c>
      <c r="ACZ8435" s="60"/>
      <c r="ADA8435" s="60"/>
      <c r="ADB8435" s="60"/>
      <c r="ADC8435" s="60"/>
      <c r="ADD8435" s="60"/>
      <c r="ADE8435" s="60"/>
    </row>
    <row r="8436" spans="760:785" x14ac:dyDescent="0.25">
      <c r="ACF8436" s="60"/>
      <c r="ACG8436" s="60"/>
      <c r="ACH8436" s="60"/>
      <c r="ACI8436" s="60"/>
      <c r="ACJ8436" s="60"/>
      <c r="ACK8436" s="60"/>
      <c r="ACL8436" s="60"/>
      <c r="ACM8436" s="60"/>
      <c r="ACN8436" s="60"/>
      <c r="ACO8436" s="60"/>
      <c r="ACP8436" s="60"/>
      <c r="ACQ8436" s="60"/>
      <c r="ACR8436" s="60"/>
      <c r="ACS8436" s="60"/>
      <c r="ACT8436" s="60"/>
      <c r="ACU8436" s="60"/>
      <c r="ACV8436" s="60"/>
      <c r="ACW8436" s="60"/>
      <c r="ACX8436" s="60"/>
      <c r="ACY8436" s="60">
        <v>0.97343920661573202</v>
      </c>
      <c r="ACZ8436" s="60"/>
      <c r="ADA8436" s="60"/>
      <c r="ADB8436" s="60"/>
      <c r="ADC8436" s="60"/>
      <c r="ADD8436" s="60"/>
      <c r="ADE8436" s="60"/>
    </row>
    <row r="8437" spans="760:785" x14ac:dyDescent="0.25">
      <c r="ACF8437" s="60"/>
      <c r="ACG8437" s="60"/>
      <c r="ACH8437" s="60"/>
      <c r="ACI8437" s="60"/>
      <c r="ACJ8437" s="60"/>
      <c r="ACK8437" s="60"/>
      <c r="ACL8437" s="60"/>
      <c r="ACM8437" s="60"/>
      <c r="ACN8437" s="60"/>
      <c r="ACO8437" s="60"/>
      <c r="ACP8437" s="60"/>
      <c r="ACQ8437" s="60"/>
      <c r="ACR8437" s="60"/>
      <c r="ACS8437" s="60"/>
      <c r="ACT8437" s="60"/>
      <c r="ACU8437" s="60"/>
      <c r="ACV8437" s="60"/>
      <c r="ACW8437" s="60"/>
      <c r="ACX8437" s="60"/>
      <c r="ACY8437" s="60">
        <v>0.97343771141845303</v>
      </c>
      <c r="ACZ8437" s="60"/>
      <c r="ADA8437" s="60"/>
      <c r="ADB8437" s="60"/>
      <c r="ADC8437" s="60"/>
      <c r="ADD8437" s="60"/>
      <c r="ADE8437" s="60"/>
    </row>
    <row r="8438" spans="760:785" x14ac:dyDescent="0.25">
      <c r="ACF8438" s="60"/>
      <c r="ACG8438" s="60"/>
      <c r="ACH8438" s="60"/>
      <c r="ACI8438" s="60"/>
      <c r="ACJ8438" s="60"/>
      <c r="ACK8438" s="60"/>
      <c r="ACL8438" s="60"/>
      <c r="ACM8438" s="60"/>
      <c r="ACN8438" s="60"/>
      <c r="ACO8438" s="60"/>
      <c r="ACP8438" s="60"/>
      <c r="ACQ8438" s="60"/>
      <c r="ACR8438" s="60"/>
      <c r="ACS8438" s="60"/>
      <c r="ACT8438" s="60"/>
      <c r="ACU8438" s="60"/>
      <c r="ACV8438" s="60"/>
      <c r="ACW8438" s="60"/>
      <c r="ACX8438" s="60"/>
      <c r="ACY8438" s="60">
        <v>0.97343499503694497</v>
      </c>
      <c r="ACZ8438" s="60"/>
      <c r="ADA8438" s="60"/>
      <c r="ADB8438" s="60"/>
      <c r="ADC8438" s="60"/>
      <c r="ADD8438" s="60"/>
      <c r="ADE8438" s="60"/>
    </row>
    <row r="8439" spans="760:785" x14ac:dyDescent="0.25">
      <c r="ACF8439" s="60"/>
      <c r="ACG8439" s="60"/>
      <c r="ACH8439" s="60"/>
      <c r="ACI8439" s="60"/>
      <c r="ACJ8439" s="60"/>
      <c r="ACK8439" s="60"/>
      <c r="ACL8439" s="60"/>
      <c r="ACM8439" s="60"/>
      <c r="ACN8439" s="60"/>
      <c r="ACO8439" s="60"/>
      <c r="ACP8439" s="60"/>
      <c r="ACQ8439" s="60"/>
      <c r="ACR8439" s="60"/>
      <c r="ACS8439" s="60"/>
      <c r="ACT8439" s="60"/>
      <c r="ACU8439" s="60"/>
      <c r="ACV8439" s="60"/>
      <c r="ACW8439" s="60"/>
      <c r="ACX8439" s="60"/>
      <c r="ACY8439" s="60">
        <v>0.97342321639480001</v>
      </c>
      <c r="ACZ8439" s="60"/>
      <c r="ADA8439" s="60"/>
      <c r="ADB8439" s="60"/>
      <c r="ADC8439" s="60"/>
      <c r="ADD8439" s="60"/>
      <c r="ADE8439" s="60"/>
    </row>
    <row r="8440" spans="760:785" x14ac:dyDescent="0.25">
      <c r="ACF8440" s="60"/>
      <c r="ACG8440" s="60"/>
      <c r="ACH8440" s="60"/>
      <c r="ACI8440" s="60"/>
      <c r="ACJ8440" s="60"/>
      <c r="ACK8440" s="60"/>
      <c r="ACL8440" s="60"/>
      <c r="ACM8440" s="60"/>
      <c r="ACN8440" s="60"/>
      <c r="ACO8440" s="60"/>
      <c r="ACP8440" s="60"/>
      <c r="ACQ8440" s="60"/>
      <c r="ACR8440" s="60"/>
      <c r="ACS8440" s="60"/>
      <c r="ACT8440" s="60"/>
      <c r="ACU8440" s="60"/>
      <c r="ACV8440" s="60"/>
      <c r="ACW8440" s="60"/>
      <c r="ACX8440" s="60"/>
      <c r="ACY8440" s="60">
        <v>0.97342267646970104</v>
      </c>
      <c r="ACZ8440" s="60"/>
      <c r="ADA8440" s="60"/>
      <c r="ADB8440" s="60"/>
      <c r="ADC8440" s="60"/>
      <c r="ADD8440" s="60"/>
      <c r="ADE8440" s="60"/>
    </row>
    <row r="8441" spans="760:785" x14ac:dyDescent="0.25">
      <c r="ACF8441" s="60"/>
      <c r="ACG8441" s="60"/>
      <c r="ACH8441" s="60"/>
      <c r="ACI8441" s="60"/>
      <c r="ACJ8441" s="60"/>
      <c r="ACK8441" s="60"/>
      <c r="ACL8441" s="60"/>
      <c r="ACM8441" s="60"/>
      <c r="ACN8441" s="60"/>
      <c r="ACO8441" s="60"/>
      <c r="ACP8441" s="60"/>
      <c r="ACQ8441" s="60"/>
      <c r="ACR8441" s="60"/>
      <c r="ACS8441" s="60"/>
      <c r="ACT8441" s="60"/>
      <c r="ACU8441" s="60"/>
      <c r="ACV8441" s="60"/>
      <c r="ACW8441" s="60"/>
      <c r="ACX8441" s="60"/>
      <c r="ACY8441" s="60">
        <v>0.97341795753070703</v>
      </c>
      <c r="ACZ8441" s="60"/>
      <c r="ADA8441" s="60"/>
      <c r="ADB8441" s="60"/>
      <c r="ADC8441" s="60"/>
      <c r="ADD8441" s="60"/>
      <c r="ADE8441" s="60"/>
    </row>
    <row r="8442" spans="760:785" x14ac:dyDescent="0.25">
      <c r="ACF8442" s="60"/>
      <c r="ACG8442" s="60"/>
      <c r="ACH8442" s="60"/>
      <c r="ACI8442" s="60"/>
      <c r="ACJ8442" s="60"/>
      <c r="ACK8442" s="60"/>
      <c r="ACL8442" s="60"/>
      <c r="ACM8442" s="60"/>
      <c r="ACN8442" s="60"/>
      <c r="ACO8442" s="60"/>
      <c r="ACP8442" s="60"/>
      <c r="ACQ8442" s="60"/>
      <c r="ACR8442" s="60"/>
      <c r="ACS8442" s="60"/>
      <c r="ACT8442" s="60"/>
      <c r="ACU8442" s="60"/>
      <c r="ACV8442" s="60"/>
      <c r="ACW8442" s="60"/>
      <c r="ACX8442" s="60"/>
      <c r="ACY8442" s="60">
        <v>0.97341718760571005</v>
      </c>
      <c r="ACZ8442" s="60"/>
      <c r="ADA8442" s="60"/>
      <c r="ADB8442" s="60"/>
      <c r="ADC8442" s="60"/>
      <c r="ADD8442" s="60"/>
      <c r="ADE8442" s="60"/>
    </row>
    <row r="8443" spans="760:785" x14ac:dyDescent="0.25">
      <c r="ACF8443" s="60"/>
      <c r="ACG8443" s="60"/>
      <c r="ACH8443" s="60"/>
      <c r="ACI8443" s="60"/>
      <c r="ACJ8443" s="60"/>
      <c r="ACK8443" s="60"/>
      <c r="ACL8443" s="60"/>
      <c r="ACM8443" s="60"/>
      <c r="ACN8443" s="60"/>
      <c r="ACO8443" s="60"/>
      <c r="ACP8443" s="60"/>
      <c r="ACQ8443" s="60"/>
      <c r="ACR8443" s="60"/>
      <c r="ACS8443" s="60"/>
      <c r="ACT8443" s="60"/>
      <c r="ACU8443" s="60"/>
      <c r="ACV8443" s="60"/>
      <c r="ACW8443" s="60"/>
      <c r="ACX8443" s="60"/>
      <c r="ACY8443" s="60">
        <v>0.97341557976557103</v>
      </c>
      <c r="ACZ8443" s="60"/>
      <c r="ADA8443" s="60"/>
      <c r="ADB8443" s="60"/>
      <c r="ADC8443" s="60"/>
      <c r="ADD8443" s="60"/>
      <c r="ADE8443" s="60"/>
    </row>
    <row r="8444" spans="760:785" x14ac:dyDescent="0.25">
      <c r="ACF8444" s="60"/>
      <c r="ACG8444" s="60"/>
      <c r="ACH8444" s="60"/>
      <c r="ACI8444" s="60"/>
      <c r="ACJ8444" s="60"/>
      <c r="ACK8444" s="60"/>
      <c r="ACL8444" s="60"/>
      <c r="ACM8444" s="60"/>
      <c r="ACN8444" s="60"/>
      <c r="ACO8444" s="60"/>
      <c r="ACP8444" s="60"/>
      <c r="ACQ8444" s="60"/>
      <c r="ACR8444" s="60"/>
      <c r="ACS8444" s="60"/>
      <c r="ACT8444" s="60"/>
      <c r="ACU8444" s="60"/>
      <c r="ACV8444" s="60"/>
      <c r="ACW8444" s="60"/>
      <c r="ACX8444" s="60"/>
      <c r="ACY8444" s="60">
        <v>0.97338632483763898</v>
      </c>
      <c r="ACZ8444" s="60"/>
      <c r="ADA8444" s="60"/>
      <c r="ADB8444" s="60"/>
      <c r="ADC8444" s="60"/>
      <c r="ADD8444" s="60"/>
      <c r="ADE8444" s="60"/>
    </row>
    <row r="8445" spans="760:785" x14ac:dyDescent="0.25">
      <c r="ACF8445" s="60"/>
      <c r="ACG8445" s="60"/>
      <c r="ACH8445" s="60"/>
      <c r="ACI8445" s="60"/>
      <c r="ACJ8445" s="60"/>
      <c r="ACK8445" s="60"/>
      <c r="ACL8445" s="60"/>
      <c r="ACM8445" s="60"/>
      <c r="ACN8445" s="60"/>
      <c r="ACO8445" s="60"/>
      <c r="ACP8445" s="60"/>
      <c r="ACQ8445" s="60"/>
      <c r="ACR8445" s="60"/>
      <c r="ACS8445" s="60"/>
      <c r="ACT8445" s="60"/>
      <c r="ACU8445" s="60"/>
      <c r="ACV8445" s="60"/>
      <c r="ACW8445" s="60"/>
      <c r="ACX8445" s="60"/>
      <c r="ACY8445" s="60">
        <v>0.97338023868734802</v>
      </c>
      <c r="ACZ8445" s="60"/>
      <c r="ADA8445" s="60"/>
      <c r="ADB8445" s="60"/>
      <c r="ADC8445" s="60"/>
      <c r="ADD8445" s="60"/>
      <c r="ADE8445" s="60"/>
    </row>
    <row r="8446" spans="760:785" x14ac:dyDescent="0.25">
      <c r="ACF8446" s="60"/>
      <c r="ACG8446" s="60"/>
      <c r="ACH8446" s="60"/>
      <c r="ACI8446" s="60"/>
      <c r="ACJ8446" s="60"/>
      <c r="ACK8446" s="60"/>
      <c r="ACL8446" s="60"/>
      <c r="ACM8446" s="60"/>
      <c r="ACN8446" s="60"/>
      <c r="ACO8446" s="60"/>
      <c r="ACP8446" s="60"/>
      <c r="ACQ8446" s="60"/>
      <c r="ACR8446" s="60"/>
      <c r="ACS8446" s="60"/>
      <c r="ACT8446" s="60"/>
      <c r="ACU8446" s="60"/>
      <c r="ACV8446" s="60"/>
      <c r="ACW8446" s="60"/>
      <c r="ACX8446" s="60"/>
      <c r="ACY8446" s="60">
        <v>0.97337815044962495</v>
      </c>
      <c r="ACZ8446" s="60"/>
      <c r="ADA8446" s="60"/>
      <c r="ADB8446" s="60"/>
      <c r="ADC8446" s="60"/>
      <c r="ADD8446" s="60"/>
      <c r="ADE8446" s="60"/>
    </row>
    <row r="8447" spans="760:785" x14ac:dyDescent="0.25">
      <c r="ACF8447" s="60"/>
      <c r="ACG8447" s="60"/>
      <c r="ACH8447" s="60"/>
      <c r="ACI8447" s="60"/>
      <c r="ACJ8447" s="60"/>
      <c r="ACK8447" s="60"/>
      <c r="ACL8447" s="60"/>
      <c r="ACM8447" s="60"/>
      <c r="ACN8447" s="60"/>
      <c r="ACO8447" s="60"/>
      <c r="ACP8447" s="60"/>
      <c r="ACQ8447" s="60"/>
      <c r="ACR8447" s="60"/>
      <c r="ACS8447" s="60"/>
      <c r="ACT8447" s="60"/>
      <c r="ACU8447" s="60"/>
      <c r="ACV8447" s="60"/>
      <c r="ACW8447" s="60"/>
      <c r="ACX8447" s="60"/>
      <c r="ACY8447" s="60">
        <v>0.973377852142008</v>
      </c>
      <c r="ACZ8447" s="60"/>
      <c r="ADA8447" s="60"/>
      <c r="ADB8447" s="60"/>
      <c r="ADC8447" s="60"/>
      <c r="ADD8447" s="60"/>
      <c r="ADE8447" s="60"/>
    </row>
    <row r="8448" spans="760:785" x14ac:dyDescent="0.25">
      <c r="ACF8448" s="60"/>
      <c r="ACG8448" s="60"/>
      <c r="ACH8448" s="60"/>
      <c r="ACI8448" s="60"/>
      <c r="ACJ8448" s="60"/>
      <c r="ACK8448" s="60"/>
      <c r="ACL8448" s="60"/>
      <c r="ACM8448" s="60"/>
      <c r="ACN8448" s="60"/>
      <c r="ACO8448" s="60"/>
      <c r="ACP8448" s="60"/>
      <c r="ACQ8448" s="60"/>
      <c r="ACR8448" s="60"/>
      <c r="ACS8448" s="60"/>
      <c r="ACT8448" s="60"/>
      <c r="ACU8448" s="60"/>
      <c r="ACV8448" s="60"/>
      <c r="ACW8448" s="60"/>
      <c r="ACX8448" s="60"/>
      <c r="ACY8448" s="60">
        <v>0.973373982369375</v>
      </c>
      <c r="ACZ8448" s="60"/>
      <c r="ADA8448" s="60"/>
      <c r="ADB8448" s="60"/>
      <c r="ADC8448" s="60"/>
      <c r="ADD8448" s="60"/>
      <c r="ADE8448" s="60"/>
    </row>
    <row r="8449" spans="760:785" x14ac:dyDescent="0.25">
      <c r="ACF8449" s="60"/>
      <c r="ACG8449" s="60"/>
      <c r="ACH8449" s="60"/>
      <c r="ACI8449" s="60"/>
      <c r="ACJ8449" s="60"/>
      <c r="ACK8449" s="60"/>
      <c r="ACL8449" s="60"/>
      <c r="ACM8449" s="60"/>
      <c r="ACN8449" s="60"/>
      <c r="ACO8449" s="60"/>
      <c r="ACP8449" s="60"/>
      <c r="ACQ8449" s="60"/>
      <c r="ACR8449" s="60"/>
      <c r="ACS8449" s="60"/>
      <c r="ACT8449" s="60"/>
      <c r="ACU8449" s="60"/>
      <c r="ACV8449" s="60"/>
      <c r="ACW8449" s="60"/>
      <c r="ACX8449" s="60"/>
      <c r="ACY8449" s="60">
        <v>0.97336579641637599</v>
      </c>
      <c r="ACZ8449" s="60"/>
      <c r="ADA8449" s="60"/>
      <c r="ADB8449" s="60"/>
      <c r="ADC8449" s="60"/>
      <c r="ADD8449" s="60"/>
      <c r="ADE8449" s="60"/>
    </row>
    <row r="8450" spans="760:785" x14ac:dyDescent="0.25">
      <c r="ACF8450" s="60"/>
      <c r="ACG8450" s="60"/>
      <c r="ACH8450" s="60"/>
      <c r="ACI8450" s="60"/>
      <c r="ACJ8450" s="60"/>
      <c r="ACK8450" s="60"/>
      <c r="ACL8450" s="60"/>
      <c r="ACM8450" s="60"/>
      <c r="ACN8450" s="60"/>
      <c r="ACO8450" s="60"/>
      <c r="ACP8450" s="60"/>
      <c r="ACQ8450" s="60"/>
      <c r="ACR8450" s="60"/>
      <c r="ACS8450" s="60"/>
      <c r="ACT8450" s="60"/>
      <c r="ACU8450" s="60"/>
      <c r="ACV8450" s="60"/>
      <c r="ACW8450" s="60"/>
      <c r="ACX8450" s="60"/>
      <c r="ACY8450" s="60">
        <v>0.97335213728373804</v>
      </c>
      <c r="ACZ8450" s="60"/>
      <c r="ADA8450" s="60"/>
      <c r="ADB8450" s="60"/>
      <c r="ADC8450" s="60"/>
      <c r="ADD8450" s="60"/>
      <c r="ADE8450" s="60"/>
    </row>
    <row r="8451" spans="760:785" x14ac:dyDescent="0.25">
      <c r="ACF8451" s="60"/>
      <c r="ACG8451" s="60"/>
      <c r="ACH8451" s="60"/>
      <c r="ACI8451" s="60"/>
      <c r="ACJ8451" s="60"/>
      <c r="ACK8451" s="60"/>
      <c r="ACL8451" s="60"/>
      <c r="ACM8451" s="60"/>
      <c r="ACN8451" s="60"/>
      <c r="ACO8451" s="60"/>
      <c r="ACP8451" s="60"/>
      <c r="ACQ8451" s="60"/>
      <c r="ACR8451" s="60"/>
      <c r="ACS8451" s="60"/>
      <c r="ACT8451" s="60"/>
      <c r="ACU8451" s="60"/>
      <c r="ACV8451" s="60"/>
      <c r="ACW8451" s="60"/>
      <c r="ACX8451" s="60"/>
      <c r="ACY8451" s="60">
        <v>0.97334807062404105</v>
      </c>
      <c r="ACZ8451" s="60"/>
      <c r="ADA8451" s="60"/>
      <c r="ADB8451" s="60"/>
      <c r="ADC8451" s="60"/>
      <c r="ADD8451" s="60"/>
      <c r="ADE8451" s="60"/>
    </row>
    <row r="8452" spans="760:785" x14ac:dyDescent="0.25">
      <c r="ACF8452" s="60"/>
      <c r="ACG8452" s="60"/>
      <c r="ACH8452" s="60"/>
      <c r="ACI8452" s="60"/>
      <c r="ACJ8452" s="60"/>
      <c r="ACK8452" s="60"/>
      <c r="ACL8452" s="60"/>
      <c r="ACM8452" s="60"/>
      <c r="ACN8452" s="60"/>
      <c r="ACO8452" s="60"/>
      <c r="ACP8452" s="60"/>
      <c r="ACQ8452" s="60"/>
      <c r="ACR8452" s="60"/>
      <c r="ACS8452" s="60"/>
      <c r="ACT8452" s="60"/>
      <c r="ACU8452" s="60"/>
      <c r="ACV8452" s="60"/>
      <c r="ACW8452" s="60"/>
      <c r="ACX8452" s="60"/>
      <c r="ACY8452" s="60">
        <v>0.97334718596929304</v>
      </c>
      <c r="ACZ8452" s="60"/>
      <c r="ADA8452" s="60"/>
      <c r="ADB8452" s="60"/>
      <c r="ADC8452" s="60"/>
      <c r="ADD8452" s="60"/>
      <c r="ADE8452" s="60"/>
    </row>
    <row r="8453" spans="760:785" x14ac:dyDescent="0.25">
      <c r="ACF8453" s="60"/>
      <c r="ACG8453" s="60"/>
      <c r="ACH8453" s="60"/>
      <c r="ACI8453" s="60"/>
      <c r="ACJ8453" s="60"/>
      <c r="ACK8453" s="60"/>
      <c r="ACL8453" s="60"/>
      <c r="ACM8453" s="60"/>
      <c r="ACN8453" s="60"/>
      <c r="ACO8453" s="60"/>
      <c r="ACP8453" s="60"/>
      <c r="ACQ8453" s="60"/>
      <c r="ACR8453" s="60"/>
      <c r="ACS8453" s="60"/>
      <c r="ACT8453" s="60"/>
      <c r="ACU8453" s="60"/>
      <c r="ACV8453" s="60"/>
      <c r="ACW8453" s="60"/>
      <c r="ACX8453" s="60"/>
      <c r="ACY8453" s="60">
        <v>0.973330996439003</v>
      </c>
      <c r="ACZ8453" s="60"/>
      <c r="ADA8453" s="60"/>
      <c r="ADB8453" s="60"/>
      <c r="ADC8453" s="60"/>
      <c r="ADD8453" s="60"/>
      <c r="ADE8453" s="60"/>
    </row>
    <row r="8454" spans="760:785" x14ac:dyDescent="0.25">
      <c r="ACF8454" s="60"/>
      <c r="ACG8454" s="60"/>
      <c r="ACH8454" s="60"/>
      <c r="ACI8454" s="60"/>
      <c r="ACJ8454" s="60"/>
      <c r="ACK8454" s="60"/>
      <c r="ACL8454" s="60"/>
      <c r="ACM8454" s="60"/>
      <c r="ACN8454" s="60"/>
      <c r="ACO8454" s="60"/>
      <c r="ACP8454" s="60"/>
      <c r="ACQ8454" s="60"/>
      <c r="ACR8454" s="60"/>
      <c r="ACS8454" s="60"/>
      <c r="ACT8454" s="60"/>
      <c r="ACU8454" s="60"/>
      <c r="ACV8454" s="60"/>
      <c r="ACW8454" s="60"/>
      <c r="ACX8454" s="60"/>
      <c r="ACY8454" s="60">
        <v>0.97331809103740996</v>
      </c>
      <c r="ACZ8454" s="60"/>
      <c r="ADA8454" s="60"/>
      <c r="ADB8454" s="60"/>
      <c r="ADC8454" s="60"/>
      <c r="ADD8454" s="60"/>
      <c r="ADE8454" s="60"/>
    </row>
    <row r="8455" spans="760:785" x14ac:dyDescent="0.25">
      <c r="ACF8455" s="60"/>
      <c r="ACG8455" s="60"/>
      <c r="ACH8455" s="60"/>
      <c r="ACI8455" s="60"/>
      <c r="ACJ8455" s="60"/>
      <c r="ACK8455" s="60"/>
      <c r="ACL8455" s="60"/>
      <c r="ACM8455" s="60"/>
      <c r="ACN8455" s="60"/>
      <c r="ACO8455" s="60"/>
      <c r="ACP8455" s="60"/>
      <c r="ACQ8455" s="60"/>
      <c r="ACR8455" s="60"/>
      <c r="ACS8455" s="60"/>
      <c r="ACT8455" s="60"/>
      <c r="ACU8455" s="60"/>
      <c r="ACV8455" s="60"/>
      <c r="ACW8455" s="60"/>
      <c r="ACX8455" s="60"/>
      <c r="ACY8455" s="60">
        <v>0.97331667535197897</v>
      </c>
      <c r="ACZ8455" s="60"/>
      <c r="ADA8455" s="60"/>
      <c r="ADB8455" s="60"/>
      <c r="ADC8455" s="60"/>
      <c r="ADD8455" s="60"/>
      <c r="ADE8455" s="60"/>
    </row>
    <row r="8456" spans="760:785" x14ac:dyDescent="0.25">
      <c r="ACF8456" s="60"/>
      <c r="ACG8456" s="60"/>
      <c r="ACH8456" s="60"/>
      <c r="ACI8456" s="60"/>
      <c r="ACJ8456" s="60"/>
      <c r="ACK8456" s="60"/>
      <c r="ACL8456" s="60"/>
      <c r="ACM8456" s="60"/>
      <c r="ACN8456" s="60"/>
      <c r="ACO8456" s="60"/>
      <c r="ACP8456" s="60"/>
      <c r="ACQ8456" s="60"/>
      <c r="ACR8456" s="60"/>
      <c r="ACS8456" s="60"/>
      <c r="ACT8456" s="60"/>
      <c r="ACU8456" s="60"/>
      <c r="ACV8456" s="60"/>
      <c r="ACW8456" s="60"/>
      <c r="ACX8456" s="60"/>
      <c r="ACY8456" s="60">
        <v>0.97330474605227102</v>
      </c>
      <c r="ACZ8456" s="60"/>
      <c r="ADA8456" s="60"/>
      <c r="ADB8456" s="60"/>
      <c r="ADC8456" s="60"/>
      <c r="ADD8456" s="60"/>
      <c r="ADE8456" s="60"/>
    </row>
    <row r="8457" spans="760:785" x14ac:dyDescent="0.25">
      <c r="ACF8457" s="60"/>
      <c r="ACG8457" s="60"/>
      <c r="ACH8457" s="60"/>
      <c r="ACI8457" s="60"/>
      <c r="ACJ8457" s="60"/>
      <c r="ACK8457" s="60"/>
      <c r="ACL8457" s="60"/>
      <c r="ACM8457" s="60"/>
      <c r="ACN8457" s="60"/>
      <c r="ACO8457" s="60"/>
      <c r="ACP8457" s="60"/>
      <c r="ACQ8457" s="60"/>
      <c r="ACR8457" s="60"/>
      <c r="ACS8457" s="60"/>
      <c r="ACT8457" s="60"/>
      <c r="ACU8457" s="60"/>
      <c r="ACV8457" s="60"/>
      <c r="ACW8457" s="60"/>
      <c r="ACX8457" s="60"/>
      <c r="ACY8457" s="60">
        <v>0.973290361868696</v>
      </c>
      <c r="ACZ8457" s="60"/>
      <c r="ADA8457" s="60"/>
      <c r="ADB8457" s="60"/>
      <c r="ADC8457" s="60"/>
      <c r="ADD8457" s="60"/>
      <c r="ADE8457" s="60"/>
    </row>
    <row r="8458" spans="760:785" x14ac:dyDescent="0.25">
      <c r="ACF8458" s="60"/>
      <c r="ACG8458" s="60"/>
      <c r="ACH8458" s="60"/>
      <c r="ACI8458" s="60"/>
      <c r="ACJ8458" s="60"/>
      <c r="ACK8458" s="60"/>
      <c r="ACL8458" s="60"/>
      <c r="ACM8458" s="60"/>
      <c r="ACN8458" s="60"/>
      <c r="ACO8458" s="60"/>
      <c r="ACP8458" s="60"/>
      <c r="ACQ8458" s="60"/>
      <c r="ACR8458" s="60"/>
      <c r="ACS8458" s="60"/>
      <c r="ACT8458" s="60"/>
      <c r="ACU8458" s="60"/>
      <c r="ACV8458" s="60"/>
      <c r="ACW8458" s="60"/>
      <c r="ACX8458" s="60"/>
      <c r="ACY8458" s="60">
        <v>0.97329003651741797</v>
      </c>
      <c r="ACZ8458" s="60"/>
      <c r="ADA8458" s="60"/>
      <c r="ADB8458" s="60"/>
      <c r="ADC8458" s="60"/>
      <c r="ADD8458" s="60"/>
      <c r="ADE8458" s="60"/>
    </row>
    <row r="8459" spans="760:785" x14ac:dyDescent="0.25">
      <c r="ACF8459" s="60"/>
      <c r="ACG8459" s="60"/>
      <c r="ACH8459" s="60"/>
      <c r="ACI8459" s="60"/>
      <c r="ACJ8459" s="60"/>
      <c r="ACK8459" s="60"/>
      <c r="ACL8459" s="60"/>
      <c r="ACM8459" s="60"/>
      <c r="ACN8459" s="60"/>
      <c r="ACO8459" s="60"/>
      <c r="ACP8459" s="60"/>
      <c r="ACQ8459" s="60"/>
      <c r="ACR8459" s="60"/>
      <c r="ACS8459" s="60"/>
      <c r="ACT8459" s="60"/>
      <c r="ACU8459" s="60"/>
      <c r="ACV8459" s="60"/>
      <c r="ACW8459" s="60"/>
      <c r="ACX8459" s="60"/>
      <c r="ACY8459" s="60">
        <v>0.973282948654424</v>
      </c>
      <c r="ACZ8459" s="60"/>
      <c r="ADA8459" s="60"/>
      <c r="ADB8459" s="60"/>
      <c r="ADC8459" s="60"/>
      <c r="ADD8459" s="60"/>
      <c r="ADE8459" s="60"/>
    </row>
    <row r="8460" spans="760:785" x14ac:dyDescent="0.25">
      <c r="ACF8460" s="60"/>
      <c r="ACG8460" s="60"/>
      <c r="ACH8460" s="60"/>
      <c r="ACI8460" s="60"/>
      <c r="ACJ8460" s="60"/>
      <c r="ACK8460" s="60"/>
      <c r="ACL8460" s="60"/>
      <c r="ACM8460" s="60"/>
      <c r="ACN8460" s="60"/>
      <c r="ACO8460" s="60"/>
      <c r="ACP8460" s="60"/>
      <c r="ACQ8460" s="60"/>
      <c r="ACR8460" s="60"/>
      <c r="ACS8460" s="60"/>
      <c r="ACT8460" s="60"/>
      <c r="ACU8460" s="60"/>
      <c r="ACV8460" s="60"/>
      <c r="ACW8460" s="60"/>
      <c r="ACX8460" s="60"/>
      <c r="ACY8460" s="60">
        <v>0.97328294216893896</v>
      </c>
      <c r="ACZ8460" s="60"/>
      <c r="ADA8460" s="60"/>
      <c r="ADB8460" s="60"/>
      <c r="ADC8460" s="60"/>
      <c r="ADD8460" s="60"/>
      <c r="ADE8460" s="60"/>
    </row>
    <row r="8461" spans="760:785" x14ac:dyDescent="0.25">
      <c r="ACF8461" s="60"/>
      <c r="ACG8461" s="60"/>
      <c r="ACH8461" s="60"/>
      <c r="ACI8461" s="60"/>
      <c r="ACJ8461" s="60"/>
      <c r="ACK8461" s="60"/>
      <c r="ACL8461" s="60"/>
      <c r="ACM8461" s="60"/>
      <c r="ACN8461" s="60"/>
      <c r="ACO8461" s="60"/>
      <c r="ACP8461" s="60"/>
      <c r="ACQ8461" s="60"/>
      <c r="ACR8461" s="60"/>
      <c r="ACS8461" s="60"/>
      <c r="ACT8461" s="60"/>
      <c r="ACU8461" s="60"/>
      <c r="ACV8461" s="60"/>
      <c r="ACW8461" s="60"/>
      <c r="ACX8461" s="60"/>
      <c r="ACY8461" s="60">
        <v>0.97325609178795103</v>
      </c>
      <c r="ACZ8461" s="60"/>
      <c r="ADA8461" s="60"/>
      <c r="ADB8461" s="60"/>
      <c r="ADC8461" s="60"/>
      <c r="ADD8461" s="60"/>
      <c r="ADE8461" s="60"/>
    </row>
    <row r="8462" spans="760:785" x14ac:dyDescent="0.25">
      <c r="ACF8462" s="60"/>
      <c r="ACG8462" s="60"/>
      <c r="ACH8462" s="60"/>
      <c r="ACI8462" s="60"/>
      <c r="ACJ8462" s="60"/>
      <c r="ACK8462" s="60"/>
      <c r="ACL8462" s="60"/>
      <c r="ACM8462" s="60"/>
      <c r="ACN8462" s="60"/>
      <c r="ACO8462" s="60"/>
      <c r="ACP8462" s="60"/>
      <c r="ACQ8462" s="60"/>
      <c r="ACR8462" s="60"/>
      <c r="ACS8462" s="60"/>
      <c r="ACT8462" s="60"/>
      <c r="ACU8462" s="60"/>
      <c r="ACV8462" s="60"/>
      <c r="ACW8462" s="60"/>
      <c r="ACX8462" s="60"/>
      <c r="ACY8462" s="60">
        <v>0.973255793834085</v>
      </c>
      <c r="ACZ8462" s="60"/>
      <c r="ADA8462" s="60"/>
      <c r="ADB8462" s="60"/>
      <c r="ADC8462" s="60"/>
      <c r="ADD8462" s="60"/>
      <c r="ADE8462" s="60"/>
    </row>
    <row r="8463" spans="760:785" x14ac:dyDescent="0.25">
      <c r="ACF8463" s="60"/>
      <c r="ACG8463" s="60"/>
      <c r="ACH8463" s="60"/>
      <c r="ACI8463" s="60"/>
      <c r="ACJ8463" s="60"/>
      <c r="ACK8463" s="60"/>
      <c r="ACL8463" s="60"/>
      <c r="ACM8463" s="60"/>
      <c r="ACN8463" s="60"/>
      <c r="ACO8463" s="60"/>
      <c r="ACP8463" s="60"/>
      <c r="ACQ8463" s="60"/>
      <c r="ACR8463" s="60"/>
      <c r="ACS8463" s="60"/>
      <c r="ACT8463" s="60"/>
      <c r="ACU8463" s="60"/>
      <c r="ACV8463" s="60"/>
      <c r="ACW8463" s="60"/>
      <c r="ACX8463" s="60"/>
      <c r="ACY8463" s="60">
        <v>0.97324131165995098</v>
      </c>
      <c r="ACZ8463" s="60"/>
      <c r="ADA8463" s="60"/>
      <c r="ADB8463" s="60"/>
      <c r="ADC8463" s="60"/>
      <c r="ADD8463" s="60"/>
      <c r="ADE8463" s="60"/>
    </row>
    <row r="8464" spans="760:785" x14ac:dyDescent="0.25">
      <c r="ACF8464" s="60"/>
      <c r="ACG8464" s="60"/>
      <c r="ACH8464" s="60"/>
      <c r="ACI8464" s="60"/>
      <c r="ACJ8464" s="60"/>
      <c r="ACK8464" s="60"/>
      <c r="ACL8464" s="60"/>
      <c r="ACM8464" s="60"/>
      <c r="ACN8464" s="60"/>
      <c r="ACO8464" s="60"/>
      <c r="ACP8464" s="60"/>
      <c r="ACQ8464" s="60"/>
      <c r="ACR8464" s="60"/>
      <c r="ACS8464" s="60"/>
      <c r="ACT8464" s="60"/>
      <c r="ACU8464" s="60"/>
      <c r="ACV8464" s="60"/>
      <c r="ACW8464" s="60"/>
      <c r="ACX8464" s="60"/>
      <c r="ACY8464" s="60">
        <v>0.973236821811579</v>
      </c>
      <c r="ACZ8464" s="60"/>
      <c r="ADA8464" s="60"/>
      <c r="ADB8464" s="60"/>
      <c r="ADC8464" s="60"/>
      <c r="ADD8464" s="60"/>
      <c r="ADE8464" s="60"/>
    </row>
    <row r="8465" spans="760:785" x14ac:dyDescent="0.25">
      <c r="ACF8465" s="60"/>
      <c r="ACG8465" s="60"/>
      <c r="ACH8465" s="60"/>
      <c r="ACI8465" s="60"/>
      <c r="ACJ8465" s="60"/>
      <c r="ACK8465" s="60"/>
      <c r="ACL8465" s="60"/>
      <c r="ACM8465" s="60"/>
      <c r="ACN8465" s="60"/>
      <c r="ACO8465" s="60"/>
      <c r="ACP8465" s="60"/>
      <c r="ACQ8465" s="60"/>
      <c r="ACR8465" s="60"/>
      <c r="ACS8465" s="60"/>
      <c r="ACT8465" s="60"/>
      <c r="ACU8465" s="60"/>
      <c r="ACV8465" s="60"/>
      <c r="ACW8465" s="60"/>
      <c r="ACX8465" s="60"/>
      <c r="ACY8465" s="60">
        <v>0.97322841423105899</v>
      </c>
      <c r="ACZ8465" s="60"/>
      <c r="ADA8465" s="60"/>
      <c r="ADB8465" s="60"/>
      <c r="ADC8465" s="60"/>
      <c r="ADD8465" s="60"/>
      <c r="ADE8465" s="60"/>
    </row>
    <row r="8466" spans="760:785" x14ac:dyDescent="0.25">
      <c r="ACF8466" s="60"/>
      <c r="ACG8466" s="60"/>
      <c r="ACH8466" s="60"/>
      <c r="ACI8466" s="60"/>
      <c r="ACJ8466" s="60"/>
      <c r="ACK8466" s="60"/>
      <c r="ACL8466" s="60"/>
      <c r="ACM8466" s="60"/>
      <c r="ACN8466" s="60"/>
      <c r="ACO8466" s="60"/>
      <c r="ACP8466" s="60"/>
      <c r="ACQ8466" s="60"/>
      <c r="ACR8466" s="60"/>
      <c r="ACS8466" s="60"/>
      <c r="ACT8466" s="60"/>
      <c r="ACU8466" s="60"/>
      <c r="ACV8466" s="60"/>
      <c r="ACW8466" s="60"/>
      <c r="ACX8466" s="60"/>
      <c r="ACY8466" s="60">
        <v>0.97322147668153902</v>
      </c>
      <c r="ACZ8466" s="60"/>
      <c r="ADA8466" s="60"/>
      <c r="ADB8466" s="60"/>
      <c r="ADC8466" s="60"/>
      <c r="ADD8466" s="60"/>
      <c r="ADE8466" s="60"/>
    </row>
    <row r="8467" spans="760:785" x14ac:dyDescent="0.25">
      <c r="ACF8467" s="60"/>
      <c r="ACG8467" s="60"/>
      <c r="ACH8467" s="60"/>
      <c r="ACI8467" s="60"/>
      <c r="ACJ8467" s="60"/>
      <c r="ACK8467" s="60"/>
      <c r="ACL8467" s="60"/>
      <c r="ACM8467" s="60"/>
      <c r="ACN8467" s="60"/>
      <c r="ACO8467" s="60"/>
      <c r="ACP8467" s="60"/>
      <c r="ACQ8467" s="60"/>
      <c r="ACR8467" s="60"/>
      <c r="ACS8467" s="60"/>
      <c r="ACT8467" s="60"/>
      <c r="ACU8467" s="60"/>
      <c r="ACV8467" s="60"/>
      <c r="ACW8467" s="60"/>
      <c r="ACX8467" s="60"/>
      <c r="ACY8467" s="60">
        <v>0.97321038620552702</v>
      </c>
      <c r="ACZ8467" s="60"/>
      <c r="ADA8467" s="60"/>
      <c r="ADB8467" s="60"/>
      <c r="ADC8467" s="60"/>
      <c r="ADD8467" s="60"/>
      <c r="ADE8467" s="60"/>
    </row>
    <row r="8468" spans="760:785" x14ac:dyDescent="0.25">
      <c r="ACF8468" s="60"/>
      <c r="ACG8468" s="60"/>
      <c r="ACH8468" s="60"/>
      <c r="ACI8468" s="60"/>
      <c r="ACJ8468" s="60"/>
      <c r="ACK8468" s="60"/>
      <c r="ACL8468" s="60"/>
      <c r="ACM8468" s="60"/>
      <c r="ACN8468" s="60"/>
      <c r="ACO8468" s="60"/>
      <c r="ACP8468" s="60"/>
      <c r="ACQ8468" s="60"/>
      <c r="ACR8468" s="60"/>
      <c r="ACS8468" s="60"/>
      <c r="ACT8468" s="60"/>
      <c r="ACU8468" s="60"/>
      <c r="ACV8468" s="60"/>
      <c r="ACW8468" s="60"/>
      <c r="ACX8468" s="60"/>
      <c r="ACY8468" s="60">
        <v>0.97319240599340096</v>
      </c>
      <c r="ACZ8468" s="60"/>
      <c r="ADA8468" s="60"/>
      <c r="ADB8468" s="60"/>
      <c r="ADC8468" s="60"/>
      <c r="ADD8468" s="60"/>
      <c r="ADE8468" s="60"/>
    </row>
    <row r="8469" spans="760:785" x14ac:dyDescent="0.25">
      <c r="ACF8469" s="60"/>
      <c r="ACG8469" s="60"/>
      <c r="ACH8469" s="60"/>
      <c r="ACI8469" s="60"/>
      <c r="ACJ8469" s="60"/>
      <c r="ACK8469" s="60"/>
      <c r="ACL8469" s="60"/>
      <c r="ACM8469" s="60"/>
      <c r="ACN8469" s="60"/>
      <c r="ACO8469" s="60"/>
      <c r="ACP8469" s="60"/>
      <c r="ACQ8469" s="60"/>
      <c r="ACR8469" s="60"/>
      <c r="ACS8469" s="60"/>
      <c r="ACT8469" s="60"/>
      <c r="ACU8469" s="60"/>
      <c r="ACV8469" s="60"/>
      <c r="ACW8469" s="60"/>
      <c r="ACX8469" s="60"/>
      <c r="ACY8469" s="60">
        <v>0.97319201874450001</v>
      </c>
      <c r="ACZ8469" s="60"/>
      <c r="ADA8469" s="60"/>
      <c r="ADB8469" s="60"/>
      <c r="ADC8469" s="60"/>
      <c r="ADD8469" s="60"/>
      <c r="ADE8469" s="60"/>
    </row>
    <row r="8470" spans="760:785" x14ac:dyDescent="0.25">
      <c r="ACF8470" s="60"/>
      <c r="ACG8470" s="60"/>
      <c r="ACH8470" s="60"/>
      <c r="ACI8470" s="60"/>
      <c r="ACJ8470" s="60"/>
      <c r="ACK8470" s="60"/>
      <c r="ACL8470" s="60"/>
      <c r="ACM8470" s="60"/>
      <c r="ACN8470" s="60"/>
      <c r="ACO8470" s="60"/>
      <c r="ACP8470" s="60"/>
      <c r="ACQ8470" s="60"/>
      <c r="ACR8470" s="60"/>
      <c r="ACS8470" s="60"/>
      <c r="ACT8470" s="60"/>
      <c r="ACU8470" s="60"/>
      <c r="ACV8470" s="60"/>
      <c r="ACW8470" s="60"/>
      <c r="ACX8470" s="60"/>
      <c r="ACY8470" s="60">
        <v>0.97316414591716405</v>
      </c>
      <c r="ACZ8470" s="60"/>
      <c r="ADA8470" s="60"/>
      <c r="ADB8470" s="60"/>
      <c r="ADC8470" s="60"/>
      <c r="ADD8470" s="60"/>
      <c r="ADE8470" s="60"/>
    </row>
    <row r="8471" spans="760:785" x14ac:dyDescent="0.25">
      <c r="ACF8471" s="60"/>
      <c r="ACG8471" s="60"/>
      <c r="ACH8471" s="60"/>
      <c r="ACI8471" s="60"/>
      <c r="ACJ8471" s="60"/>
      <c r="ACK8471" s="60"/>
      <c r="ACL8471" s="60"/>
      <c r="ACM8471" s="60"/>
      <c r="ACN8471" s="60"/>
      <c r="ACO8471" s="60"/>
      <c r="ACP8471" s="60"/>
      <c r="ACQ8471" s="60"/>
      <c r="ACR8471" s="60"/>
      <c r="ACS8471" s="60"/>
      <c r="ACT8471" s="60"/>
      <c r="ACU8471" s="60"/>
      <c r="ACV8471" s="60"/>
      <c r="ACW8471" s="60"/>
      <c r="ACX8471" s="60"/>
      <c r="ACY8471" s="60">
        <v>0.97315889507212605</v>
      </c>
      <c r="ACZ8471" s="60"/>
      <c r="ADA8471" s="60"/>
      <c r="ADB8471" s="60"/>
      <c r="ADC8471" s="60"/>
      <c r="ADD8471" s="60"/>
      <c r="ADE8471" s="60"/>
    </row>
    <row r="8472" spans="760:785" x14ac:dyDescent="0.25">
      <c r="ACF8472" s="60"/>
      <c r="ACG8472" s="60"/>
      <c r="ACH8472" s="60"/>
      <c r="ACI8472" s="60"/>
      <c r="ACJ8472" s="60"/>
      <c r="ACK8472" s="60"/>
      <c r="ACL8472" s="60"/>
      <c r="ACM8472" s="60"/>
      <c r="ACN8472" s="60"/>
      <c r="ACO8472" s="60"/>
      <c r="ACP8472" s="60"/>
      <c r="ACQ8472" s="60"/>
      <c r="ACR8472" s="60"/>
      <c r="ACS8472" s="60"/>
      <c r="ACT8472" s="60"/>
      <c r="ACU8472" s="60"/>
      <c r="ACV8472" s="60"/>
      <c r="ACW8472" s="60"/>
      <c r="ACX8472" s="60"/>
      <c r="ACY8472" s="60">
        <v>0.97315589795631696</v>
      </c>
      <c r="ACZ8472" s="60"/>
      <c r="ADA8472" s="60"/>
      <c r="ADB8472" s="60"/>
      <c r="ADC8472" s="60"/>
      <c r="ADD8472" s="60"/>
      <c r="ADE8472" s="60"/>
    </row>
    <row r="8473" spans="760:785" x14ac:dyDescent="0.25">
      <c r="ACF8473" s="60"/>
      <c r="ACG8473" s="60"/>
      <c r="ACH8473" s="60"/>
      <c r="ACI8473" s="60"/>
      <c r="ACJ8473" s="60"/>
      <c r="ACK8473" s="60"/>
      <c r="ACL8473" s="60"/>
      <c r="ACM8473" s="60"/>
      <c r="ACN8473" s="60"/>
      <c r="ACO8473" s="60"/>
      <c r="ACP8473" s="60"/>
      <c r="ACQ8473" s="60"/>
      <c r="ACR8473" s="60"/>
      <c r="ACS8473" s="60"/>
      <c r="ACT8473" s="60"/>
      <c r="ACU8473" s="60"/>
      <c r="ACV8473" s="60"/>
      <c r="ACW8473" s="60"/>
      <c r="ACX8473" s="60"/>
      <c r="ACY8473" s="60">
        <v>0.97315225038947895</v>
      </c>
      <c r="ACZ8473" s="60"/>
      <c r="ADA8473" s="60"/>
      <c r="ADB8473" s="60"/>
      <c r="ADC8473" s="60"/>
      <c r="ADD8473" s="60"/>
      <c r="ADE8473" s="60"/>
    </row>
    <row r="8474" spans="760:785" x14ac:dyDescent="0.25">
      <c r="ACF8474" s="60"/>
      <c r="ACG8474" s="60"/>
      <c r="ACH8474" s="60"/>
      <c r="ACI8474" s="60"/>
      <c r="ACJ8474" s="60"/>
      <c r="ACK8474" s="60"/>
      <c r="ACL8474" s="60"/>
      <c r="ACM8474" s="60"/>
      <c r="ACN8474" s="60"/>
      <c r="ACO8474" s="60"/>
      <c r="ACP8474" s="60"/>
      <c r="ACQ8474" s="60"/>
      <c r="ACR8474" s="60"/>
      <c r="ACS8474" s="60"/>
      <c r="ACT8474" s="60"/>
      <c r="ACU8474" s="60"/>
      <c r="ACV8474" s="60"/>
      <c r="ACW8474" s="60"/>
      <c r="ACX8474" s="60"/>
      <c r="ACY8474" s="60">
        <v>0.97312823404473503</v>
      </c>
      <c r="ACZ8474" s="60"/>
      <c r="ADA8474" s="60"/>
      <c r="ADB8474" s="60"/>
      <c r="ADC8474" s="60"/>
      <c r="ADD8474" s="60"/>
      <c r="ADE8474" s="60"/>
    </row>
    <row r="8475" spans="760:785" x14ac:dyDescent="0.25">
      <c r="ACF8475" s="60"/>
      <c r="ACG8475" s="60"/>
      <c r="ACH8475" s="60"/>
      <c r="ACI8475" s="60"/>
      <c r="ACJ8475" s="60"/>
      <c r="ACK8475" s="60"/>
      <c r="ACL8475" s="60"/>
      <c r="ACM8475" s="60"/>
      <c r="ACN8475" s="60"/>
      <c r="ACO8475" s="60"/>
      <c r="ACP8475" s="60"/>
      <c r="ACQ8475" s="60"/>
      <c r="ACR8475" s="60"/>
      <c r="ACS8475" s="60"/>
      <c r="ACT8475" s="60"/>
      <c r="ACU8475" s="60"/>
      <c r="ACV8475" s="60"/>
      <c r="ACW8475" s="60"/>
      <c r="ACX8475" s="60"/>
      <c r="ACY8475" s="60">
        <v>0.97311172010062197</v>
      </c>
      <c r="ACZ8475" s="60"/>
      <c r="ADA8475" s="60"/>
      <c r="ADB8475" s="60"/>
      <c r="ADC8475" s="60"/>
      <c r="ADD8475" s="60"/>
      <c r="ADE8475" s="60"/>
    </row>
    <row r="8476" spans="760:785" x14ac:dyDescent="0.25">
      <c r="ACF8476" s="60"/>
      <c r="ACG8476" s="60"/>
      <c r="ACH8476" s="60"/>
      <c r="ACI8476" s="60"/>
      <c r="ACJ8476" s="60"/>
      <c r="ACK8476" s="60"/>
      <c r="ACL8476" s="60"/>
      <c r="ACM8476" s="60"/>
      <c r="ACN8476" s="60"/>
      <c r="ACO8476" s="60"/>
      <c r="ACP8476" s="60"/>
      <c r="ACQ8476" s="60"/>
      <c r="ACR8476" s="60"/>
      <c r="ACS8476" s="60"/>
      <c r="ACT8476" s="60"/>
      <c r="ACU8476" s="60"/>
      <c r="ACV8476" s="60"/>
      <c r="ACW8476" s="60"/>
      <c r="ACX8476" s="60"/>
      <c r="ACY8476" s="60">
        <v>0.973067376686922</v>
      </c>
      <c r="ACZ8476" s="60"/>
      <c r="ADA8476" s="60"/>
      <c r="ADB8476" s="60"/>
      <c r="ADC8476" s="60"/>
      <c r="ADD8476" s="60"/>
      <c r="ADE8476" s="60"/>
    </row>
    <row r="8477" spans="760:785" x14ac:dyDescent="0.25">
      <c r="ACF8477" s="60"/>
      <c r="ACG8477" s="60"/>
      <c r="ACH8477" s="60"/>
      <c r="ACI8477" s="60"/>
      <c r="ACJ8477" s="60"/>
      <c r="ACK8477" s="60"/>
      <c r="ACL8477" s="60"/>
      <c r="ACM8477" s="60"/>
      <c r="ACN8477" s="60"/>
      <c r="ACO8477" s="60"/>
      <c r="ACP8477" s="60"/>
      <c r="ACQ8477" s="60"/>
      <c r="ACR8477" s="60"/>
      <c r="ACS8477" s="60"/>
      <c r="ACT8477" s="60"/>
      <c r="ACU8477" s="60"/>
      <c r="ACV8477" s="60"/>
      <c r="ACW8477" s="60"/>
      <c r="ACX8477" s="60"/>
      <c r="ACY8477" s="60">
        <v>0.973045953666129</v>
      </c>
      <c r="ACZ8477" s="60"/>
      <c r="ADA8477" s="60"/>
      <c r="ADB8477" s="60"/>
      <c r="ADC8477" s="60"/>
      <c r="ADD8477" s="60"/>
      <c r="ADE8477" s="60"/>
    </row>
    <row r="8478" spans="760:785" x14ac:dyDescent="0.25">
      <c r="ACF8478" s="60"/>
      <c r="ACG8478" s="60"/>
      <c r="ACH8478" s="60"/>
      <c r="ACI8478" s="60"/>
      <c r="ACJ8478" s="60"/>
      <c r="ACK8478" s="60"/>
      <c r="ACL8478" s="60"/>
      <c r="ACM8478" s="60"/>
      <c r="ACN8478" s="60"/>
      <c r="ACO8478" s="60"/>
      <c r="ACP8478" s="60"/>
      <c r="ACQ8478" s="60"/>
      <c r="ACR8478" s="60"/>
      <c r="ACS8478" s="60"/>
      <c r="ACT8478" s="60"/>
      <c r="ACU8478" s="60"/>
      <c r="ACV8478" s="60"/>
      <c r="ACW8478" s="60"/>
      <c r="ACX8478" s="60"/>
      <c r="ACY8478" s="60">
        <v>0.97304263483366005</v>
      </c>
      <c r="ACZ8478" s="60"/>
      <c r="ADA8478" s="60"/>
      <c r="ADB8478" s="60"/>
      <c r="ADC8478" s="60"/>
      <c r="ADD8478" s="60"/>
      <c r="ADE8478" s="60"/>
    </row>
    <row r="8479" spans="760:785" x14ac:dyDescent="0.25">
      <c r="ACF8479" s="60"/>
      <c r="ACG8479" s="60"/>
      <c r="ACH8479" s="60"/>
      <c r="ACI8479" s="60"/>
      <c r="ACJ8479" s="60"/>
      <c r="ACK8479" s="60"/>
      <c r="ACL8479" s="60"/>
      <c r="ACM8479" s="60"/>
      <c r="ACN8479" s="60"/>
      <c r="ACO8479" s="60"/>
      <c r="ACP8479" s="60"/>
      <c r="ACQ8479" s="60"/>
      <c r="ACR8479" s="60"/>
      <c r="ACS8479" s="60"/>
      <c r="ACT8479" s="60"/>
      <c r="ACU8479" s="60"/>
      <c r="ACV8479" s="60"/>
      <c r="ACW8479" s="60"/>
      <c r="ACX8479" s="60"/>
      <c r="ACY8479" s="60">
        <v>0.97298188819774001</v>
      </c>
      <c r="ACZ8479" s="60"/>
      <c r="ADA8479" s="60"/>
      <c r="ADB8479" s="60"/>
      <c r="ADC8479" s="60"/>
      <c r="ADD8479" s="60"/>
      <c r="ADE8479" s="60"/>
    </row>
    <row r="8480" spans="760:785" x14ac:dyDescent="0.25">
      <c r="ACF8480" s="60"/>
      <c r="ACG8480" s="60"/>
      <c r="ACH8480" s="60"/>
      <c r="ACI8480" s="60"/>
      <c r="ACJ8480" s="60"/>
      <c r="ACK8480" s="60"/>
      <c r="ACL8480" s="60"/>
      <c r="ACM8480" s="60"/>
      <c r="ACN8480" s="60"/>
      <c r="ACO8480" s="60"/>
      <c r="ACP8480" s="60"/>
      <c r="ACQ8480" s="60"/>
      <c r="ACR8480" s="60"/>
      <c r="ACS8480" s="60"/>
      <c r="ACT8480" s="60"/>
      <c r="ACU8480" s="60"/>
      <c r="ACV8480" s="60"/>
      <c r="ACW8480" s="60"/>
      <c r="ACX8480" s="60"/>
      <c r="ACY8480" s="60">
        <v>0.97295603644006801</v>
      </c>
      <c r="ACZ8480" s="60"/>
      <c r="ADA8480" s="60"/>
      <c r="ADB8480" s="60"/>
      <c r="ADC8480" s="60"/>
      <c r="ADD8480" s="60"/>
      <c r="ADE8480" s="60"/>
    </row>
    <row r="8481" spans="760:785" x14ac:dyDescent="0.25">
      <c r="ACF8481" s="60"/>
      <c r="ACG8481" s="60"/>
      <c r="ACH8481" s="60"/>
      <c r="ACI8481" s="60"/>
      <c r="ACJ8481" s="60"/>
      <c r="ACK8481" s="60"/>
      <c r="ACL8481" s="60"/>
      <c r="ACM8481" s="60"/>
      <c r="ACN8481" s="60"/>
      <c r="ACO8481" s="60"/>
      <c r="ACP8481" s="60"/>
      <c r="ACQ8481" s="60"/>
      <c r="ACR8481" s="60"/>
      <c r="ACS8481" s="60"/>
      <c r="ACT8481" s="60"/>
      <c r="ACU8481" s="60"/>
      <c r="ACV8481" s="60"/>
      <c r="ACW8481" s="60"/>
      <c r="ACX8481" s="60"/>
      <c r="ACY8481" s="60">
        <v>0.97294002103164101</v>
      </c>
      <c r="ACZ8481" s="60"/>
      <c r="ADA8481" s="60"/>
      <c r="ADB8481" s="60"/>
      <c r="ADC8481" s="60"/>
      <c r="ADD8481" s="60"/>
      <c r="ADE8481" s="60"/>
    </row>
    <row r="8482" spans="760:785" x14ac:dyDescent="0.25">
      <c r="ACF8482" s="60"/>
      <c r="ACG8482" s="60"/>
      <c r="ACH8482" s="60"/>
      <c r="ACI8482" s="60"/>
      <c r="ACJ8482" s="60"/>
      <c r="ACK8482" s="60"/>
      <c r="ACL8482" s="60"/>
      <c r="ACM8482" s="60"/>
      <c r="ACN8482" s="60"/>
      <c r="ACO8482" s="60"/>
      <c r="ACP8482" s="60"/>
      <c r="ACQ8482" s="60"/>
      <c r="ACR8482" s="60"/>
      <c r="ACS8482" s="60"/>
      <c r="ACT8482" s="60"/>
      <c r="ACU8482" s="60"/>
      <c r="ACV8482" s="60"/>
      <c r="ACW8482" s="60"/>
      <c r="ACX8482" s="60"/>
      <c r="ACY8482" s="60">
        <v>0.97289241308974395</v>
      </c>
      <c r="ACZ8482" s="60"/>
      <c r="ADA8482" s="60"/>
      <c r="ADB8482" s="60"/>
      <c r="ADC8482" s="60"/>
      <c r="ADD8482" s="60"/>
      <c r="ADE8482" s="60"/>
    </row>
    <row r="8483" spans="760:785" x14ac:dyDescent="0.25">
      <c r="ACF8483" s="60"/>
      <c r="ACG8483" s="60"/>
      <c r="ACH8483" s="60"/>
      <c r="ACI8483" s="60"/>
      <c r="ACJ8483" s="60"/>
      <c r="ACK8483" s="60"/>
      <c r="ACL8483" s="60"/>
      <c r="ACM8483" s="60"/>
      <c r="ACN8483" s="60"/>
      <c r="ACO8483" s="60"/>
      <c r="ACP8483" s="60"/>
      <c r="ACQ8483" s="60"/>
      <c r="ACR8483" s="60"/>
      <c r="ACS8483" s="60"/>
      <c r="ACT8483" s="60"/>
      <c r="ACU8483" s="60"/>
      <c r="ACV8483" s="60"/>
      <c r="ACW8483" s="60"/>
      <c r="ACX8483" s="60"/>
      <c r="ACY8483" s="60">
        <v>0.97288584518643895</v>
      </c>
      <c r="ACZ8483" s="60"/>
      <c r="ADA8483" s="60"/>
      <c r="ADB8483" s="60"/>
      <c r="ADC8483" s="60"/>
      <c r="ADD8483" s="60"/>
      <c r="ADE8483" s="60"/>
    </row>
    <row r="8484" spans="760:785" x14ac:dyDescent="0.25">
      <c r="ACF8484" s="60"/>
      <c r="ACG8484" s="60"/>
      <c r="ACH8484" s="60"/>
      <c r="ACI8484" s="60"/>
      <c r="ACJ8484" s="60"/>
      <c r="ACK8484" s="60"/>
      <c r="ACL8484" s="60"/>
      <c r="ACM8484" s="60"/>
      <c r="ACN8484" s="60"/>
      <c r="ACO8484" s="60"/>
      <c r="ACP8484" s="60"/>
      <c r="ACQ8484" s="60"/>
      <c r="ACR8484" s="60"/>
      <c r="ACS8484" s="60"/>
      <c r="ACT8484" s="60"/>
      <c r="ACU8484" s="60"/>
      <c r="ACV8484" s="60"/>
      <c r="ACW8484" s="60"/>
      <c r="ACX8484" s="60"/>
      <c r="ACY8484" s="60">
        <v>0.97287702023624101</v>
      </c>
      <c r="ACZ8484" s="60"/>
      <c r="ADA8484" s="60"/>
      <c r="ADB8484" s="60"/>
      <c r="ADC8484" s="60"/>
      <c r="ADD8484" s="60"/>
      <c r="ADE8484" s="60"/>
    </row>
    <row r="8485" spans="760:785" x14ac:dyDescent="0.25">
      <c r="ACF8485" s="60"/>
      <c r="ACG8485" s="60"/>
      <c r="ACH8485" s="60"/>
      <c r="ACI8485" s="60"/>
      <c r="ACJ8485" s="60"/>
      <c r="ACK8485" s="60"/>
      <c r="ACL8485" s="60"/>
      <c r="ACM8485" s="60"/>
      <c r="ACN8485" s="60"/>
      <c r="ACO8485" s="60"/>
      <c r="ACP8485" s="60"/>
      <c r="ACQ8485" s="60"/>
      <c r="ACR8485" s="60"/>
      <c r="ACS8485" s="60"/>
      <c r="ACT8485" s="60"/>
      <c r="ACU8485" s="60"/>
      <c r="ACV8485" s="60"/>
      <c r="ACW8485" s="60"/>
      <c r="ACX8485" s="60"/>
      <c r="ACY8485" s="60">
        <v>0.972875068934277</v>
      </c>
      <c r="ACZ8485" s="60"/>
      <c r="ADA8485" s="60"/>
      <c r="ADB8485" s="60"/>
      <c r="ADC8485" s="60"/>
      <c r="ADD8485" s="60"/>
      <c r="ADE8485" s="60"/>
    </row>
    <row r="8486" spans="760:785" x14ac:dyDescent="0.25">
      <c r="ACF8486" s="60"/>
      <c r="ACG8486" s="60"/>
      <c r="ACH8486" s="60"/>
      <c r="ACI8486" s="60"/>
      <c r="ACJ8486" s="60"/>
      <c r="ACK8486" s="60"/>
      <c r="ACL8486" s="60"/>
      <c r="ACM8486" s="60"/>
      <c r="ACN8486" s="60"/>
      <c r="ACO8486" s="60"/>
      <c r="ACP8486" s="60"/>
      <c r="ACQ8486" s="60"/>
      <c r="ACR8486" s="60"/>
      <c r="ACS8486" s="60"/>
      <c r="ACT8486" s="60"/>
      <c r="ACU8486" s="60"/>
      <c r="ACV8486" s="60"/>
      <c r="ACW8486" s="60"/>
      <c r="ACX8486" s="60"/>
      <c r="ACY8486" s="60">
        <v>0.97286057315847696</v>
      </c>
      <c r="ACZ8486" s="60"/>
      <c r="ADA8486" s="60"/>
      <c r="ADB8486" s="60"/>
      <c r="ADC8486" s="60"/>
      <c r="ADD8486" s="60"/>
      <c r="ADE8486" s="60"/>
    </row>
    <row r="8487" spans="760:785" x14ac:dyDescent="0.25">
      <c r="ACF8487" s="60"/>
      <c r="ACG8487" s="60"/>
      <c r="ACH8487" s="60"/>
      <c r="ACI8487" s="60"/>
      <c r="ACJ8487" s="60"/>
      <c r="ACK8487" s="60"/>
      <c r="ACL8487" s="60"/>
      <c r="ACM8487" s="60"/>
      <c r="ACN8487" s="60"/>
      <c r="ACO8487" s="60"/>
      <c r="ACP8487" s="60"/>
      <c r="ACQ8487" s="60"/>
      <c r="ACR8487" s="60"/>
      <c r="ACS8487" s="60"/>
      <c r="ACT8487" s="60"/>
      <c r="ACU8487" s="60"/>
      <c r="ACV8487" s="60"/>
      <c r="ACW8487" s="60"/>
      <c r="ACX8487" s="60"/>
      <c r="ACY8487" s="60">
        <v>0.97285223584567104</v>
      </c>
      <c r="ACZ8487" s="60"/>
      <c r="ADA8487" s="60"/>
      <c r="ADB8487" s="60"/>
      <c r="ADC8487" s="60"/>
      <c r="ADD8487" s="60"/>
      <c r="ADE8487" s="60"/>
    </row>
    <row r="8488" spans="760:785" x14ac:dyDescent="0.25">
      <c r="ACF8488" s="60"/>
      <c r="ACG8488" s="60"/>
      <c r="ACH8488" s="60"/>
      <c r="ACI8488" s="60"/>
      <c r="ACJ8488" s="60"/>
      <c r="ACK8488" s="60"/>
      <c r="ACL8488" s="60"/>
      <c r="ACM8488" s="60"/>
      <c r="ACN8488" s="60"/>
      <c r="ACO8488" s="60"/>
      <c r="ACP8488" s="60"/>
      <c r="ACQ8488" s="60"/>
      <c r="ACR8488" s="60"/>
      <c r="ACS8488" s="60"/>
      <c r="ACT8488" s="60"/>
      <c r="ACU8488" s="60"/>
      <c r="ACV8488" s="60"/>
      <c r="ACW8488" s="60"/>
      <c r="ACX8488" s="60"/>
      <c r="ACY8488" s="60">
        <v>0.97284027986757504</v>
      </c>
      <c r="ACZ8488" s="60"/>
      <c r="ADA8488" s="60"/>
      <c r="ADB8488" s="60"/>
      <c r="ADC8488" s="60"/>
      <c r="ADD8488" s="60"/>
      <c r="ADE8488" s="60"/>
    </row>
    <row r="8489" spans="760:785" x14ac:dyDescent="0.25">
      <c r="ACF8489" s="60"/>
      <c r="ACG8489" s="60"/>
      <c r="ACH8489" s="60"/>
      <c r="ACI8489" s="60"/>
      <c r="ACJ8489" s="60"/>
      <c r="ACK8489" s="60"/>
      <c r="ACL8489" s="60"/>
      <c r="ACM8489" s="60"/>
      <c r="ACN8489" s="60"/>
      <c r="ACO8489" s="60"/>
      <c r="ACP8489" s="60"/>
      <c r="ACQ8489" s="60"/>
      <c r="ACR8489" s="60"/>
      <c r="ACS8489" s="60"/>
      <c r="ACT8489" s="60"/>
      <c r="ACU8489" s="60"/>
      <c r="ACV8489" s="60"/>
      <c r="ACW8489" s="60"/>
      <c r="ACX8489" s="60"/>
      <c r="ACY8489" s="60">
        <v>0.97281873751688897</v>
      </c>
      <c r="ACZ8489" s="60"/>
      <c r="ADA8489" s="60"/>
      <c r="ADB8489" s="60"/>
      <c r="ADC8489" s="60"/>
      <c r="ADD8489" s="60"/>
      <c r="ADE8489" s="60"/>
    </row>
    <row r="8490" spans="760:785" x14ac:dyDescent="0.25">
      <c r="ACF8490" s="60"/>
      <c r="ACG8490" s="60"/>
      <c r="ACH8490" s="60"/>
      <c r="ACI8490" s="60"/>
      <c r="ACJ8490" s="60"/>
      <c r="ACK8490" s="60"/>
      <c r="ACL8490" s="60"/>
      <c r="ACM8490" s="60"/>
      <c r="ACN8490" s="60"/>
      <c r="ACO8490" s="60"/>
      <c r="ACP8490" s="60"/>
      <c r="ACQ8490" s="60"/>
      <c r="ACR8490" s="60"/>
      <c r="ACS8490" s="60"/>
      <c r="ACT8490" s="60"/>
      <c r="ACU8490" s="60"/>
      <c r="ACV8490" s="60"/>
      <c r="ACW8490" s="60"/>
      <c r="ACX8490" s="60"/>
      <c r="ACY8490" s="60">
        <v>0.972781414271782</v>
      </c>
      <c r="ACZ8490" s="60"/>
      <c r="ADA8490" s="60"/>
      <c r="ADB8490" s="60"/>
      <c r="ADC8490" s="60"/>
      <c r="ADD8490" s="60"/>
      <c r="ADE8490" s="60"/>
    </row>
    <row r="8491" spans="760:785" x14ac:dyDescent="0.25">
      <c r="ACF8491" s="60"/>
      <c r="ACG8491" s="60"/>
      <c r="ACH8491" s="60"/>
      <c r="ACI8491" s="60"/>
      <c r="ACJ8491" s="60"/>
      <c r="ACK8491" s="60"/>
      <c r="ACL8491" s="60"/>
      <c r="ACM8491" s="60"/>
      <c r="ACN8491" s="60"/>
      <c r="ACO8491" s="60"/>
      <c r="ACP8491" s="60"/>
      <c r="ACQ8491" s="60"/>
      <c r="ACR8491" s="60"/>
      <c r="ACS8491" s="60"/>
      <c r="ACT8491" s="60"/>
      <c r="ACU8491" s="60"/>
      <c r="ACV8491" s="60"/>
      <c r="ACW8491" s="60"/>
      <c r="ACX8491" s="60"/>
      <c r="ACY8491" s="60">
        <v>0.972780846510236</v>
      </c>
      <c r="ACZ8491" s="60"/>
      <c r="ADA8491" s="60"/>
      <c r="ADB8491" s="60"/>
      <c r="ADC8491" s="60"/>
      <c r="ADD8491" s="60"/>
      <c r="ADE8491" s="60"/>
    </row>
    <row r="8492" spans="760:785" x14ac:dyDescent="0.25">
      <c r="ACF8492" s="60"/>
      <c r="ACG8492" s="60"/>
      <c r="ACH8492" s="60"/>
      <c r="ACI8492" s="60"/>
      <c r="ACJ8492" s="60"/>
      <c r="ACK8492" s="60"/>
      <c r="ACL8492" s="60"/>
      <c r="ACM8492" s="60"/>
      <c r="ACN8492" s="60"/>
      <c r="ACO8492" s="60"/>
      <c r="ACP8492" s="60"/>
      <c r="ACQ8492" s="60"/>
      <c r="ACR8492" s="60"/>
      <c r="ACS8492" s="60"/>
      <c r="ACT8492" s="60"/>
      <c r="ACU8492" s="60"/>
      <c r="ACV8492" s="60"/>
      <c r="ACW8492" s="60"/>
      <c r="ACX8492" s="60"/>
      <c r="ACY8492" s="60">
        <v>0.97278007015665802</v>
      </c>
      <c r="ACZ8492" s="60"/>
      <c r="ADA8492" s="60"/>
      <c r="ADB8492" s="60"/>
      <c r="ADC8492" s="60"/>
      <c r="ADD8492" s="60"/>
      <c r="ADE8492" s="60"/>
    </row>
    <row r="8493" spans="760:785" x14ac:dyDescent="0.25">
      <c r="ACF8493" s="60"/>
      <c r="ACG8493" s="60"/>
      <c r="ACH8493" s="60"/>
      <c r="ACI8493" s="60"/>
      <c r="ACJ8493" s="60"/>
      <c r="ACK8493" s="60"/>
      <c r="ACL8493" s="60"/>
      <c r="ACM8493" s="60"/>
      <c r="ACN8493" s="60"/>
      <c r="ACO8493" s="60"/>
      <c r="ACP8493" s="60"/>
      <c r="ACQ8493" s="60"/>
      <c r="ACR8493" s="60"/>
      <c r="ACS8493" s="60"/>
      <c r="ACT8493" s="60"/>
      <c r="ACU8493" s="60"/>
      <c r="ACV8493" s="60"/>
      <c r="ACW8493" s="60"/>
      <c r="ACX8493" s="60"/>
      <c r="ACY8493" s="60">
        <v>0.97277741905320803</v>
      </c>
      <c r="ACZ8493" s="60"/>
      <c r="ADA8493" s="60"/>
      <c r="ADB8493" s="60"/>
      <c r="ADC8493" s="60"/>
      <c r="ADD8493" s="60"/>
      <c r="ADE8493" s="60"/>
    </row>
    <row r="8494" spans="760:785" x14ac:dyDescent="0.25">
      <c r="ACF8494" s="60"/>
      <c r="ACG8494" s="60"/>
      <c r="ACH8494" s="60"/>
      <c r="ACI8494" s="60"/>
      <c r="ACJ8494" s="60"/>
      <c r="ACK8494" s="60"/>
      <c r="ACL8494" s="60"/>
      <c r="ACM8494" s="60"/>
      <c r="ACN8494" s="60"/>
      <c r="ACO8494" s="60"/>
      <c r="ACP8494" s="60"/>
      <c r="ACQ8494" s="60"/>
      <c r="ACR8494" s="60"/>
      <c r="ACS8494" s="60"/>
      <c r="ACT8494" s="60"/>
      <c r="ACU8494" s="60"/>
      <c r="ACV8494" s="60"/>
      <c r="ACW8494" s="60"/>
      <c r="ACX8494" s="60"/>
      <c r="ACY8494" s="60">
        <v>0.97277422654467804</v>
      </c>
      <c r="ACZ8494" s="60"/>
      <c r="ADA8494" s="60"/>
      <c r="ADB8494" s="60"/>
      <c r="ADC8494" s="60"/>
      <c r="ADD8494" s="60"/>
      <c r="ADE8494" s="60"/>
    </row>
    <row r="8495" spans="760:785" x14ac:dyDescent="0.25">
      <c r="ACF8495" s="60"/>
      <c r="ACG8495" s="60"/>
      <c r="ACH8495" s="60"/>
      <c r="ACI8495" s="60"/>
      <c r="ACJ8495" s="60"/>
      <c r="ACK8495" s="60"/>
      <c r="ACL8495" s="60"/>
      <c r="ACM8495" s="60"/>
      <c r="ACN8495" s="60"/>
      <c r="ACO8495" s="60"/>
      <c r="ACP8495" s="60"/>
      <c r="ACQ8495" s="60"/>
      <c r="ACR8495" s="60"/>
      <c r="ACS8495" s="60"/>
      <c r="ACT8495" s="60"/>
      <c r="ACU8495" s="60"/>
      <c r="ACV8495" s="60"/>
      <c r="ACW8495" s="60"/>
      <c r="ACX8495" s="60"/>
      <c r="ACY8495" s="60">
        <v>0.97276461998191399</v>
      </c>
      <c r="ACZ8495" s="60"/>
      <c r="ADA8495" s="60"/>
      <c r="ADB8495" s="60"/>
      <c r="ADC8495" s="60"/>
      <c r="ADD8495" s="60"/>
      <c r="ADE8495" s="60"/>
    </row>
    <row r="8496" spans="760:785" x14ac:dyDescent="0.25">
      <c r="ACF8496" s="60"/>
      <c r="ACG8496" s="60"/>
      <c r="ACH8496" s="60"/>
      <c r="ACI8496" s="60"/>
      <c r="ACJ8496" s="60"/>
      <c r="ACK8496" s="60"/>
      <c r="ACL8496" s="60"/>
      <c r="ACM8496" s="60"/>
      <c r="ACN8496" s="60"/>
      <c r="ACO8496" s="60"/>
      <c r="ACP8496" s="60"/>
      <c r="ACQ8496" s="60"/>
      <c r="ACR8496" s="60"/>
      <c r="ACS8496" s="60"/>
      <c r="ACT8496" s="60"/>
      <c r="ACU8496" s="60"/>
      <c r="ACV8496" s="60"/>
      <c r="ACW8496" s="60"/>
      <c r="ACX8496" s="60"/>
      <c r="ACY8496" s="60">
        <v>0.97276345365453498</v>
      </c>
      <c r="ACZ8496" s="60"/>
      <c r="ADA8496" s="60"/>
      <c r="ADB8496" s="60"/>
      <c r="ADC8496" s="60"/>
      <c r="ADD8496" s="60"/>
      <c r="ADE8496" s="60"/>
    </row>
    <row r="8497" spans="760:785" x14ac:dyDescent="0.25">
      <c r="ACF8497" s="60"/>
      <c r="ACG8497" s="60"/>
      <c r="ACH8497" s="60"/>
      <c r="ACI8497" s="60"/>
      <c r="ACJ8497" s="60"/>
      <c r="ACK8497" s="60"/>
      <c r="ACL8497" s="60"/>
      <c r="ACM8497" s="60"/>
      <c r="ACN8497" s="60"/>
      <c r="ACO8497" s="60"/>
      <c r="ACP8497" s="60"/>
      <c r="ACQ8497" s="60"/>
      <c r="ACR8497" s="60"/>
      <c r="ACS8497" s="60"/>
      <c r="ACT8497" s="60"/>
      <c r="ACU8497" s="60"/>
      <c r="ACV8497" s="60"/>
      <c r="ACW8497" s="60"/>
      <c r="ACX8497" s="60"/>
      <c r="ACY8497" s="60">
        <v>0.97274192503085599</v>
      </c>
      <c r="ACZ8497" s="60"/>
      <c r="ADA8497" s="60"/>
      <c r="ADB8497" s="60"/>
      <c r="ADC8497" s="60"/>
      <c r="ADD8497" s="60"/>
      <c r="ADE8497" s="60"/>
    </row>
    <row r="8498" spans="760:785" x14ac:dyDescent="0.25">
      <c r="ACF8498" s="60"/>
      <c r="ACG8498" s="60"/>
      <c r="ACH8498" s="60"/>
      <c r="ACI8498" s="60"/>
      <c r="ACJ8498" s="60"/>
      <c r="ACK8498" s="60"/>
      <c r="ACL8498" s="60"/>
      <c r="ACM8498" s="60"/>
      <c r="ACN8498" s="60"/>
      <c r="ACO8498" s="60"/>
      <c r="ACP8498" s="60"/>
      <c r="ACQ8498" s="60"/>
      <c r="ACR8498" s="60"/>
      <c r="ACS8498" s="60"/>
      <c r="ACT8498" s="60"/>
      <c r="ACU8498" s="60"/>
      <c r="ACV8498" s="60"/>
      <c r="ACW8498" s="60"/>
      <c r="ACX8498" s="60"/>
      <c r="ACY8498" s="60">
        <v>0.97273169062093801</v>
      </c>
      <c r="ACZ8498" s="60"/>
      <c r="ADA8498" s="60"/>
      <c r="ADB8498" s="60"/>
      <c r="ADC8498" s="60"/>
      <c r="ADD8498" s="60"/>
      <c r="ADE8498" s="60"/>
    </row>
    <row r="8499" spans="760:785" x14ac:dyDescent="0.25">
      <c r="ACF8499" s="60"/>
      <c r="ACG8499" s="60"/>
      <c r="ACH8499" s="60"/>
      <c r="ACI8499" s="60"/>
      <c r="ACJ8499" s="60"/>
      <c r="ACK8499" s="60"/>
      <c r="ACL8499" s="60"/>
      <c r="ACM8499" s="60"/>
      <c r="ACN8499" s="60"/>
      <c r="ACO8499" s="60"/>
      <c r="ACP8499" s="60"/>
      <c r="ACQ8499" s="60"/>
      <c r="ACR8499" s="60"/>
      <c r="ACS8499" s="60"/>
      <c r="ACT8499" s="60"/>
      <c r="ACU8499" s="60"/>
      <c r="ACV8499" s="60"/>
      <c r="ACW8499" s="60"/>
      <c r="ACX8499" s="60"/>
      <c r="ACY8499" s="60">
        <v>0.97272823781094797</v>
      </c>
      <c r="ACZ8499" s="60"/>
      <c r="ADA8499" s="60"/>
      <c r="ADB8499" s="60"/>
      <c r="ADC8499" s="60"/>
      <c r="ADD8499" s="60"/>
      <c r="ADE8499" s="60"/>
    </row>
    <row r="8500" spans="760:785" x14ac:dyDescent="0.25">
      <c r="ACF8500" s="60"/>
      <c r="ACG8500" s="60"/>
      <c r="ACH8500" s="60"/>
      <c r="ACI8500" s="60"/>
      <c r="ACJ8500" s="60"/>
      <c r="ACK8500" s="60"/>
      <c r="ACL8500" s="60"/>
      <c r="ACM8500" s="60"/>
      <c r="ACN8500" s="60"/>
      <c r="ACO8500" s="60"/>
      <c r="ACP8500" s="60"/>
      <c r="ACQ8500" s="60"/>
      <c r="ACR8500" s="60"/>
      <c r="ACS8500" s="60"/>
      <c r="ACT8500" s="60"/>
      <c r="ACU8500" s="60"/>
      <c r="ACV8500" s="60"/>
      <c r="ACW8500" s="60"/>
      <c r="ACX8500" s="60"/>
      <c r="ACY8500" s="60">
        <v>0.97272578419915401</v>
      </c>
      <c r="ACZ8500" s="60"/>
      <c r="ADA8500" s="60"/>
      <c r="ADB8500" s="60"/>
      <c r="ADC8500" s="60"/>
      <c r="ADD8500" s="60"/>
      <c r="ADE8500" s="60"/>
    </row>
    <row r="8501" spans="760:785" x14ac:dyDescent="0.25">
      <c r="ACF8501" s="60"/>
      <c r="ACG8501" s="60"/>
      <c r="ACH8501" s="60"/>
      <c r="ACI8501" s="60"/>
      <c r="ACJ8501" s="60"/>
      <c r="ACK8501" s="60"/>
      <c r="ACL8501" s="60"/>
      <c r="ACM8501" s="60"/>
      <c r="ACN8501" s="60"/>
      <c r="ACO8501" s="60"/>
      <c r="ACP8501" s="60"/>
      <c r="ACQ8501" s="60"/>
      <c r="ACR8501" s="60"/>
      <c r="ACS8501" s="60"/>
      <c r="ACT8501" s="60"/>
      <c r="ACU8501" s="60"/>
      <c r="ACV8501" s="60"/>
      <c r="ACW8501" s="60"/>
      <c r="ACX8501" s="60"/>
      <c r="ACY8501" s="60">
        <v>0.97270531825023498</v>
      </c>
      <c r="ACZ8501" s="60"/>
      <c r="ADA8501" s="60"/>
      <c r="ADB8501" s="60"/>
      <c r="ADC8501" s="60"/>
      <c r="ADD8501" s="60"/>
      <c r="ADE8501" s="60"/>
    </row>
    <row r="8502" spans="760:785" x14ac:dyDescent="0.25">
      <c r="ACF8502" s="60"/>
      <c r="ACG8502" s="60"/>
      <c r="ACH8502" s="60"/>
      <c r="ACI8502" s="60"/>
      <c r="ACJ8502" s="60"/>
      <c r="ACK8502" s="60"/>
      <c r="ACL8502" s="60"/>
      <c r="ACM8502" s="60"/>
      <c r="ACN8502" s="60"/>
      <c r="ACO8502" s="60"/>
      <c r="ACP8502" s="60"/>
      <c r="ACQ8502" s="60"/>
      <c r="ACR8502" s="60"/>
      <c r="ACS8502" s="60"/>
      <c r="ACT8502" s="60"/>
      <c r="ACU8502" s="60"/>
      <c r="ACV8502" s="60"/>
      <c r="ACW8502" s="60"/>
      <c r="ACX8502" s="60"/>
      <c r="ACY8502" s="60">
        <v>0.97270130942221</v>
      </c>
      <c r="ACZ8502" s="60"/>
      <c r="ADA8502" s="60"/>
      <c r="ADB8502" s="60"/>
      <c r="ADC8502" s="60"/>
      <c r="ADD8502" s="60"/>
      <c r="ADE8502" s="60"/>
    </row>
    <row r="8503" spans="760:785" x14ac:dyDescent="0.25">
      <c r="ACF8503" s="60"/>
      <c r="ACG8503" s="60"/>
      <c r="ACH8503" s="60"/>
      <c r="ACI8503" s="60"/>
      <c r="ACJ8503" s="60"/>
      <c r="ACK8503" s="60"/>
      <c r="ACL8503" s="60"/>
      <c r="ACM8503" s="60"/>
      <c r="ACN8503" s="60"/>
      <c r="ACO8503" s="60"/>
      <c r="ACP8503" s="60"/>
      <c r="ACQ8503" s="60"/>
      <c r="ACR8503" s="60"/>
      <c r="ACS8503" s="60"/>
      <c r="ACT8503" s="60"/>
      <c r="ACU8503" s="60"/>
      <c r="ACV8503" s="60"/>
      <c r="ACW8503" s="60"/>
      <c r="ACX8503" s="60"/>
      <c r="ACY8503" s="60">
        <v>0.97269897295488095</v>
      </c>
      <c r="ACZ8503" s="60"/>
      <c r="ADA8503" s="60"/>
      <c r="ADB8503" s="60"/>
      <c r="ADC8503" s="60"/>
      <c r="ADD8503" s="60"/>
      <c r="ADE8503" s="60"/>
    </row>
    <row r="8504" spans="760:785" x14ac:dyDescent="0.25">
      <c r="ACF8504" s="60"/>
      <c r="ACG8504" s="60"/>
      <c r="ACH8504" s="60"/>
      <c r="ACI8504" s="60"/>
      <c r="ACJ8504" s="60"/>
      <c r="ACK8504" s="60"/>
      <c r="ACL8504" s="60"/>
      <c r="ACM8504" s="60"/>
      <c r="ACN8504" s="60"/>
      <c r="ACO8504" s="60"/>
      <c r="ACP8504" s="60"/>
      <c r="ACQ8504" s="60"/>
      <c r="ACR8504" s="60"/>
      <c r="ACS8504" s="60"/>
      <c r="ACT8504" s="60"/>
      <c r="ACU8504" s="60"/>
      <c r="ACV8504" s="60"/>
      <c r="ACW8504" s="60"/>
      <c r="ACX8504" s="60"/>
      <c r="ACY8504" s="60">
        <v>0.97264842392478801</v>
      </c>
      <c r="ACZ8504" s="60"/>
      <c r="ADA8504" s="60"/>
      <c r="ADB8504" s="60"/>
      <c r="ADC8504" s="60"/>
      <c r="ADD8504" s="60"/>
      <c r="ADE8504" s="60"/>
    </row>
    <row r="8505" spans="760:785" x14ac:dyDescent="0.25">
      <c r="ACF8505" s="60"/>
      <c r="ACG8505" s="60"/>
      <c r="ACH8505" s="60"/>
      <c r="ACI8505" s="60"/>
      <c r="ACJ8505" s="60"/>
      <c r="ACK8505" s="60"/>
      <c r="ACL8505" s="60"/>
      <c r="ACM8505" s="60"/>
      <c r="ACN8505" s="60"/>
      <c r="ACO8505" s="60"/>
      <c r="ACP8505" s="60"/>
      <c r="ACQ8505" s="60"/>
      <c r="ACR8505" s="60"/>
      <c r="ACS8505" s="60"/>
      <c r="ACT8505" s="60"/>
      <c r="ACU8505" s="60"/>
      <c r="ACV8505" s="60"/>
      <c r="ACW8505" s="60"/>
      <c r="ACX8505" s="60"/>
      <c r="ACY8505" s="60">
        <v>0.97263595625686505</v>
      </c>
      <c r="ACZ8505" s="60"/>
      <c r="ADA8505" s="60"/>
      <c r="ADB8505" s="60"/>
      <c r="ADC8505" s="60"/>
      <c r="ADD8505" s="60"/>
      <c r="ADE8505" s="60"/>
    </row>
    <row r="8506" spans="760:785" x14ac:dyDescent="0.25">
      <c r="ACF8506" s="60"/>
      <c r="ACG8506" s="60"/>
      <c r="ACH8506" s="60"/>
      <c r="ACI8506" s="60"/>
      <c r="ACJ8506" s="60"/>
      <c r="ACK8506" s="60"/>
      <c r="ACL8506" s="60"/>
      <c r="ACM8506" s="60"/>
      <c r="ACN8506" s="60"/>
      <c r="ACO8506" s="60"/>
      <c r="ACP8506" s="60"/>
      <c r="ACQ8506" s="60"/>
      <c r="ACR8506" s="60"/>
      <c r="ACS8506" s="60"/>
      <c r="ACT8506" s="60"/>
      <c r="ACU8506" s="60"/>
      <c r="ACV8506" s="60"/>
      <c r="ACW8506" s="60"/>
      <c r="ACX8506" s="60"/>
      <c r="ACY8506" s="60">
        <v>0.97262957729607802</v>
      </c>
      <c r="ACZ8506" s="60"/>
      <c r="ADA8506" s="60"/>
      <c r="ADB8506" s="60"/>
      <c r="ADC8506" s="60"/>
      <c r="ADD8506" s="60"/>
      <c r="ADE8506" s="60"/>
    </row>
    <row r="8507" spans="760:785" x14ac:dyDescent="0.25">
      <c r="ACF8507" s="60"/>
      <c r="ACG8507" s="60"/>
      <c r="ACH8507" s="60"/>
      <c r="ACI8507" s="60"/>
      <c r="ACJ8507" s="60"/>
      <c r="ACK8507" s="60"/>
      <c r="ACL8507" s="60"/>
      <c r="ACM8507" s="60"/>
      <c r="ACN8507" s="60"/>
      <c r="ACO8507" s="60"/>
      <c r="ACP8507" s="60"/>
      <c r="ACQ8507" s="60"/>
      <c r="ACR8507" s="60"/>
      <c r="ACS8507" s="60"/>
      <c r="ACT8507" s="60"/>
      <c r="ACU8507" s="60"/>
      <c r="ACV8507" s="60"/>
      <c r="ACW8507" s="60"/>
      <c r="ACX8507" s="60"/>
      <c r="ACY8507" s="60">
        <v>0.97262072585248505</v>
      </c>
      <c r="ACZ8507" s="60"/>
      <c r="ADA8507" s="60"/>
      <c r="ADB8507" s="60"/>
      <c r="ADC8507" s="60"/>
      <c r="ADD8507" s="60"/>
      <c r="ADE8507" s="60"/>
    </row>
    <row r="8508" spans="760:785" x14ac:dyDescent="0.25">
      <c r="ACF8508" s="60"/>
      <c r="ACG8508" s="60"/>
      <c r="ACH8508" s="60"/>
      <c r="ACI8508" s="60"/>
      <c r="ACJ8508" s="60"/>
      <c r="ACK8508" s="60"/>
      <c r="ACL8508" s="60"/>
      <c r="ACM8508" s="60"/>
      <c r="ACN8508" s="60"/>
      <c r="ACO8508" s="60"/>
      <c r="ACP8508" s="60"/>
      <c r="ACQ8508" s="60"/>
      <c r="ACR8508" s="60"/>
      <c r="ACS8508" s="60"/>
      <c r="ACT8508" s="60"/>
      <c r="ACU8508" s="60"/>
      <c r="ACV8508" s="60"/>
      <c r="ACW8508" s="60"/>
      <c r="ACX8508" s="60"/>
      <c r="ACY8508" s="60">
        <v>0.972587400035543</v>
      </c>
      <c r="ACZ8508" s="60"/>
      <c r="ADA8508" s="60"/>
      <c r="ADB8508" s="60"/>
      <c r="ADC8508" s="60"/>
      <c r="ADD8508" s="60"/>
      <c r="ADE8508" s="60"/>
    </row>
    <row r="8509" spans="760:785" x14ac:dyDescent="0.25">
      <c r="ACF8509" s="60"/>
      <c r="ACG8509" s="60"/>
      <c r="ACH8509" s="60"/>
      <c r="ACI8509" s="60"/>
      <c r="ACJ8509" s="60"/>
      <c r="ACK8509" s="60"/>
      <c r="ACL8509" s="60"/>
      <c r="ACM8509" s="60"/>
      <c r="ACN8509" s="60"/>
      <c r="ACO8509" s="60"/>
      <c r="ACP8509" s="60"/>
      <c r="ACQ8509" s="60"/>
      <c r="ACR8509" s="60"/>
      <c r="ACS8509" s="60"/>
      <c r="ACT8509" s="60"/>
      <c r="ACU8509" s="60"/>
      <c r="ACV8509" s="60"/>
      <c r="ACW8509" s="60"/>
      <c r="ACX8509" s="60"/>
      <c r="ACY8509" s="60">
        <v>0.97258336436221804</v>
      </c>
      <c r="ACZ8509" s="60"/>
      <c r="ADA8509" s="60"/>
      <c r="ADB8509" s="60"/>
      <c r="ADC8509" s="60"/>
      <c r="ADD8509" s="60"/>
      <c r="ADE8509" s="60"/>
    </row>
    <row r="8510" spans="760:785" x14ac:dyDescent="0.25">
      <c r="ACF8510" s="60"/>
      <c r="ACG8510" s="60"/>
      <c r="ACH8510" s="60"/>
      <c r="ACI8510" s="60"/>
      <c r="ACJ8510" s="60"/>
      <c r="ACK8510" s="60"/>
      <c r="ACL8510" s="60"/>
      <c r="ACM8510" s="60"/>
      <c r="ACN8510" s="60"/>
      <c r="ACO8510" s="60"/>
      <c r="ACP8510" s="60"/>
      <c r="ACQ8510" s="60"/>
      <c r="ACR8510" s="60"/>
      <c r="ACS8510" s="60"/>
      <c r="ACT8510" s="60"/>
      <c r="ACU8510" s="60"/>
      <c r="ACV8510" s="60"/>
      <c r="ACW8510" s="60"/>
      <c r="ACX8510" s="60"/>
      <c r="ACY8510" s="60">
        <v>0.97256322346444402</v>
      </c>
      <c r="ACZ8510" s="60"/>
      <c r="ADA8510" s="60"/>
      <c r="ADB8510" s="60"/>
      <c r="ADC8510" s="60"/>
      <c r="ADD8510" s="60"/>
      <c r="ADE8510" s="60"/>
    </row>
    <row r="8511" spans="760:785" x14ac:dyDescent="0.25">
      <c r="ACF8511" s="60"/>
      <c r="ACG8511" s="60"/>
      <c r="ACH8511" s="60"/>
      <c r="ACI8511" s="60"/>
      <c r="ACJ8511" s="60"/>
      <c r="ACK8511" s="60"/>
      <c r="ACL8511" s="60"/>
      <c r="ACM8511" s="60"/>
      <c r="ACN8511" s="60"/>
      <c r="ACO8511" s="60"/>
      <c r="ACP8511" s="60"/>
      <c r="ACQ8511" s="60"/>
      <c r="ACR8511" s="60"/>
      <c r="ACS8511" s="60"/>
      <c r="ACT8511" s="60"/>
      <c r="ACU8511" s="60"/>
      <c r="ACV8511" s="60"/>
      <c r="ACW8511" s="60"/>
      <c r="ACX8511" s="60"/>
      <c r="ACY8511" s="60">
        <v>0.97255821068135495</v>
      </c>
      <c r="ACZ8511" s="60"/>
      <c r="ADA8511" s="60"/>
      <c r="ADB8511" s="60"/>
      <c r="ADC8511" s="60"/>
      <c r="ADD8511" s="60"/>
      <c r="ADE8511" s="60"/>
    </row>
    <row r="8512" spans="760:785" x14ac:dyDescent="0.25">
      <c r="ACF8512" s="60"/>
      <c r="ACG8512" s="60"/>
      <c r="ACH8512" s="60"/>
      <c r="ACI8512" s="60"/>
      <c r="ACJ8512" s="60"/>
      <c r="ACK8512" s="60"/>
      <c r="ACL8512" s="60"/>
      <c r="ACM8512" s="60"/>
      <c r="ACN8512" s="60"/>
      <c r="ACO8512" s="60"/>
      <c r="ACP8512" s="60"/>
      <c r="ACQ8512" s="60"/>
      <c r="ACR8512" s="60"/>
      <c r="ACS8512" s="60"/>
      <c r="ACT8512" s="60"/>
      <c r="ACU8512" s="60"/>
      <c r="ACV8512" s="60"/>
      <c r="ACW8512" s="60"/>
      <c r="ACX8512" s="60"/>
      <c r="ACY8512" s="60">
        <v>0.97255318656872103</v>
      </c>
      <c r="ACZ8512" s="60"/>
      <c r="ADA8512" s="60"/>
      <c r="ADB8512" s="60"/>
      <c r="ADC8512" s="60"/>
      <c r="ADD8512" s="60"/>
      <c r="ADE8512" s="60"/>
    </row>
    <row r="8513" spans="760:785" x14ac:dyDescent="0.25">
      <c r="ACF8513" s="60"/>
      <c r="ACG8513" s="60"/>
      <c r="ACH8513" s="60"/>
      <c r="ACI8513" s="60"/>
      <c r="ACJ8513" s="60"/>
      <c r="ACK8513" s="60"/>
      <c r="ACL8513" s="60"/>
      <c r="ACM8513" s="60"/>
      <c r="ACN8513" s="60"/>
      <c r="ACO8513" s="60"/>
      <c r="ACP8513" s="60"/>
      <c r="ACQ8513" s="60"/>
      <c r="ACR8513" s="60"/>
      <c r="ACS8513" s="60"/>
      <c r="ACT8513" s="60"/>
      <c r="ACU8513" s="60"/>
      <c r="ACV8513" s="60"/>
      <c r="ACW8513" s="60"/>
      <c r="ACX8513" s="60"/>
      <c r="ACY8513" s="60">
        <v>0.97249247287276896</v>
      </c>
      <c r="ACZ8513" s="60"/>
      <c r="ADA8513" s="60"/>
      <c r="ADB8513" s="60"/>
      <c r="ADC8513" s="60"/>
      <c r="ADD8513" s="60"/>
      <c r="ADE8513" s="60"/>
    </row>
    <row r="8514" spans="760:785" x14ac:dyDescent="0.25">
      <c r="ACF8514" s="60"/>
      <c r="ACG8514" s="60"/>
      <c r="ACH8514" s="60"/>
      <c r="ACI8514" s="60"/>
      <c r="ACJ8514" s="60"/>
      <c r="ACK8514" s="60"/>
      <c r="ACL8514" s="60"/>
      <c r="ACM8514" s="60"/>
      <c r="ACN8514" s="60"/>
      <c r="ACO8514" s="60"/>
      <c r="ACP8514" s="60"/>
      <c r="ACQ8514" s="60"/>
      <c r="ACR8514" s="60"/>
      <c r="ACS8514" s="60"/>
      <c r="ACT8514" s="60"/>
      <c r="ACU8514" s="60"/>
      <c r="ACV8514" s="60"/>
      <c r="ACW8514" s="60"/>
      <c r="ACX8514" s="60"/>
      <c r="ACY8514" s="60">
        <v>0.97245947881869899</v>
      </c>
      <c r="ACZ8514" s="60"/>
      <c r="ADA8514" s="60"/>
      <c r="ADB8514" s="60"/>
      <c r="ADC8514" s="60"/>
      <c r="ADD8514" s="60"/>
      <c r="ADE8514" s="60"/>
    </row>
    <row r="8515" spans="760:785" x14ac:dyDescent="0.25">
      <c r="ACF8515" s="60"/>
      <c r="ACG8515" s="60"/>
      <c r="ACH8515" s="60"/>
      <c r="ACI8515" s="60"/>
      <c r="ACJ8515" s="60"/>
      <c r="ACK8515" s="60"/>
      <c r="ACL8515" s="60"/>
      <c r="ACM8515" s="60"/>
      <c r="ACN8515" s="60"/>
      <c r="ACO8515" s="60"/>
      <c r="ACP8515" s="60"/>
      <c r="ACQ8515" s="60"/>
      <c r="ACR8515" s="60"/>
      <c r="ACS8515" s="60"/>
      <c r="ACT8515" s="60"/>
      <c r="ACU8515" s="60"/>
      <c r="ACV8515" s="60"/>
      <c r="ACW8515" s="60"/>
      <c r="ACX8515" s="60"/>
      <c r="ACY8515" s="60">
        <v>0.97245059440908299</v>
      </c>
      <c r="ACZ8515" s="60"/>
      <c r="ADA8515" s="60"/>
      <c r="ADB8515" s="60"/>
      <c r="ADC8515" s="60"/>
      <c r="ADD8515" s="60"/>
      <c r="ADE8515" s="60"/>
    </row>
    <row r="8516" spans="760:785" x14ac:dyDescent="0.25">
      <c r="ACF8516" s="60"/>
      <c r="ACG8516" s="60"/>
      <c r="ACH8516" s="60"/>
      <c r="ACI8516" s="60"/>
      <c r="ACJ8516" s="60"/>
      <c r="ACK8516" s="60"/>
      <c r="ACL8516" s="60"/>
      <c r="ACM8516" s="60"/>
      <c r="ACN8516" s="60"/>
      <c r="ACO8516" s="60"/>
      <c r="ACP8516" s="60"/>
      <c r="ACQ8516" s="60"/>
      <c r="ACR8516" s="60"/>
      <c r="ACS8516" s="60"/>
      <c r="ACT8516" s="60"/>
      <c r="ACU8516" s="60"/>
      <c r="ACV8516" s="60"/>
      <c r="ACW8516" s="60"/>
      <c r="ACX8516" s="60"/>
      <c r="ACY8516" s="60">
        <v>0.972449721656508</v>
      </c>
      <c r="ACZ8516" s="60"/>
      <c r="ADA8516" s="60"/>
      <c r="ADB8516" s="60"/>
      <c r="ADC8516" s="60"/>
      <c r="ADD8516" s="60"/>
      <c r="ADE8516" s="60"/>
    </row>
    <row r="8517" spans="760:785" x14ac:dyDescent="0.25">
      <c r="ACF8517" s="60"/>
      <c r="ACG8517" s="60"/>
      <c r="ACH8517" s="60"/>
      <c r="ACI8517" s="60"/>
      <c r="ACJ8517" s="60"/>
      <c r="ACK8517" s="60"/>
      <c r="ACL8517" s="60"/>
      <c r="ACM8517" s="60"/>
      <c r="ACN8517" s="60"/>
      <c r="ACO8517" s="60"/>
      <c r="ACP8517" s="60"/>
      <c r="ACQ8517" s="60"/>
      <c r="ACR8517" s="60"/>
      <c r="ACS8517" s="60"/>
      <c r="ACT8517" s="60"/>
      <c r="ACU8517" s="60"/>
      <c r="ACV8517" s="60"/>
      <c r="ACW8517" s="60"/>
      <c r="ACX8517" s="60"/>
      <c r="ACY8517" s="60">
        <v>0.972443053900101</v>
      </c>
      <c r="ACZ8517" s="60"/>
      <c r="ADA8517" s="60"/>
      <c r="ADB8517" s="60"/>
      <c r="ADC8517" s="60"/>
      <c r="ADD8517" s="60"/>
      <c r="ADE8517" s="60"/>
    </row>
    <row r="8518" spans="760:785" x14ac:dyDescent="0.25">
      <c r="ACF8518" s="60"/>
      <c r="ACG8518" s="60"/>
      <c r="ACH8518" s="60"/>
      <c r="ACI8518" s="60"/>
      <c r="ACJ8518" s="60"/>
      <c r="ACK8518" s="60"/>
      <c r="ACL8518" s="60"/>
      <c r="ACM8518" s="60"/>
      <c r="ACN8518" s="60"/>
      <c r="ACO8518" s="60"/>
      <c r="ACP8518" s="60"/>
      <c r="ACQ8518" s="60"/>
      <c r="ACR8518" s="60"/>
      <c r="ACS8518" s="60"/>
      <c r="ACT8518" s="60"/>
      <c r="ACU8518" s="60"/>
      <c r="ACV8518" s="60"/>
      <c r="ACW8518" s="60"/>
      <c r="ACX8518" s="60"/>
      <c r="ACY8518" s="60">
        <v>0.97241653428896102</v>
      </c>
      <c r="ACZ8518" s="60"/>
      <c r="ADA8518" s="60"/>
      <c r="ADB8518" s="60"/>
      <c r="ADC8518" s="60"/>
      <c r="ADD8518" s="60"/>
      <c r="ADE8518" s="60"/>
    </row>
    <row r="8519" spans="760:785" x14ac:dyDescent="0.25">
      <c r="ACF8519" s="60"/>
      <c r="ACG8519" s="60"/>
      <c r="ACH8519" s="60"/>
      <c r="ACI8519" s="60"/>
      <c r="ACJ8519" s="60"/>
      <c r="ACK8519" s="60"/>
      <c r="ACL8519" s="60"/>
      <c r="ACM8519" s="60"/>
      <c r="ACN8519" s="60"/>
      <c r="ACO8519" s="60"/>
      <c r="ACP8519" s="60"/>
      <c r="ACQ8519" s="60"/>
      <c r="ACR8519" s="60"/>
      <c r="ACS8519" s="60"/>
      <c r="ACT8519" s="60"/>
      <c r="ACU8519" s="60"/>
      <c r="ACV8519" s="60"/>
      <c r="ACW8519" s="60"/>
      <c r="ACX8519" s="60"/>
      <c r="ACY8519" s="60">
        <v>0.97239992011944099</v>
      </c>
      <c r="ACZ8519" s="60"/>
      <c r="ADA8519" s="60"/>
      <c r="ADB8519" s="60"/>
      <c r="ADC8519" s="60"/>
      <c r="ADD8519" s="60"/>
      <c r="ADE8519" s="60"/>
    </row>
    <row r="8520" spans="760:785" x14ac:dyDescent="0.25">
      <c r="ACF8520" s="60"/>
      <c r="ACG8520" s="60"/>
      <c r="ACH8520" s="60"/>
      <c r="ACI8520" s="60"/>
      <c r="ACJ8520" s="60"/>
      <c r="ACK8520" s="60"/>
      <c r="ACL8520" s="60"/>
      <c r="ACM8520" s="60"/>
      <c r="ACN8520" s="60"/>
      <c r="ACO8520" s="60"/>
      <c r="ACP8520" s="60"/>
      <c r="ACQ8520" s="60"/>
      <c r="ACR8520" s="60"/>
      <c r="ACS8520" s="60"/>
      <c r="ACT8520" s="60"/>
      <c r="ACU8520" s="60"/>
      <c r="ACV8520" s="60"/>
      <c r="ACW8520" s="60"/>
      <c r="ACX8520" s="60"/>
      <c r="ACY8520" s="60">
        <v>0.97239600985994401</v>
      </c>
      <c r="ACZ8520" s="60"/>
      <c r="ADA8520" s="60"/>
      <c r="ADB8520" s="60"/>
      <c r="ADC8520" s="60"/>
      <c r="ADD8520" s="60"/>
      <c r="ADE8520" s="60"/>
    </row>
    <row r="8521" spans="760:785" x14ac:dyDescent="0.25">
      <c r="ACF8521" s="60"/>
      <c r="ACG8521" s="60"/>
      <c r="ACH8521" s="60"/>
      <c r="ACI8521" s="60"/>
      <c r="ACJ8521" s="60"/>
      <c r="ACK8521" s="60"/>
      <c r="ACL8521" s="60"/>
      <c r="ACM8521" s="60"/>
      <c r="ACN8521" s="60"/>
      <c r="ACO8521" s="60"/>
      <c r="ACP8521" s="60"/>
      <c r="ACQ8521" s="60"/>
      <c r="ACR8521" s="60"/>
      <c r="ACS8521" s="60"/>
      <c r="ACT8521" s="60"/>
      <c r="ACU8521" s="60"/>
      <c r="ACV8521" s="60"/>
      <c r="ACW8521" s="60"/>
      <c r="ACX8521" s="60"/>
      <c r="ACY8521" s="60">
        <v>0.97237105057363105</v>
      </c>
      <c r="ACZ8521" s="60"/>
      <c r="ADA8521" s="60"/>
      <c r="ADB8521" s="60"/>
      <c r="ADC8521" s="60"/>
      <c r="ADD8521" s="60"/>
      <c r="ADE8521" s="60"/>
    </row>
    <row r="8522" spans="760:785" x14ac:dyDescent="0.25">
      <c r="ACF8522" s="60"/>
      <c r="ACG8522" s="60"/>
      <c r="ACH8522" s="60"/>
      <c r="ACI8522" s="60"/>
      <c r="ACJ8522" s="60"/>
      <c r="ACK8522" s="60"/>
      <c r="ACL8522" s="60"/>
      <c r="ACM8522" s="60"/>
      <c r="ACN8522" s="60"/>
      <c r="ACO8522" s="60"/>
      <c r="ACP8522" s="60"/>
      <c r="ACQ8522" s="60"/>
      <c r="ACR8522" s="60"/>
      <c r="ACS8522" s="60"/>
      <c r="ACT8522" s="60"/>
      <c r="ACU8522" s="60"/>
      <c r="ACV8522" s="60"/>
      <c r="ACW8522" s="60"/>
      <c r="ACX8522" s="60"/>
      <c r="ACY8522" s="60">
        <v>0.97236508153721901</v>
      </c>
      <c r="ACZ8522" s="60"/>
      <c r="ADA8522" s="60"/>
      <c r="ADB8522" s="60"/>
      <c r="ADC8522" s="60"/>
      <c r="ADD8522" s="60"/>
      <c r="ADE8522" s="60"/>
    </row>
    <row r="8523" spans="760:785" x14ac:dyDescent="0.25">
      <c r="ACF8523" s="60"/>
      <c r="ACG8523" s="60"/>
      <c r="ACH8523" s="60"/>
      <c r="ACI8523" s="60"/>
      <c r="ACJ8523" s="60"/>
      <c r="ACK8523" s="60"/>
      <c r="ACL8523" s="60"/>
      <c r="ACM8523" s="60"/>
      <c r="ACN8523" s="60"/>
      <c r="ACO8523" s="60"/>
      <c r="ACP8523" s="60"/>
      <c r="ACQ8523" s="60"/>
      <c r="ACR8523" s="60"/>
      <c r="ACS8523" s="60"/>
      <c r="ACT8523" s="60"/>
      <c r="ACU8523" s="60"/>
      <c r="ACV8523" s="60"/>
      <c r="ACW8523" s="60"/>
      <c r="ACX8523" s="60"/>
      <c r="ACY8523" s="60">
        <v>0.97235723201067203</v>
      </c>
      <c r="ACZ8523" s="60"/>
      <c r="ADA8523" s="60"/>
      <c r="ADB8523" s="60"/>
      <c r="ADC8523" s="60"/>
      <c r="ADD8523" s="60"/>
      <c r="ADE8523" s="60"/>
    </row>
    <row r="8524" spans="760:785" x14ac:dyDescent="0.25">
      <c r="ACF8524" s="60"/>
      <c r="ACG8524" s="60"/>
      <c r="ACH8524" s="60"/>
      <c r="ACI8524" s="60"/>
      <c r="ACJ8524" s="60"/>
      <c r="ACK8524" s="60"/>
      <c r="ACL8524" s="60"/>
      <c r="ACM8524" s="60"/>
      <c r="ACN8524" s="60"/>
      <c r="ACO8524" s="60"/>
      <c r="ACP8524" s="60"/>
      <c r="ACQ8524" s="60"/>
      <c r="ACR8524" s="60"/>
      <c r="ACS8524" s="60"/>
      <c r="ACT8524" s="60"/>
      <c r="ACU8524" s="60"/>
      <c r="ACV8524" s="60"/>
      <c r="ACW8524" s="60"/>
      <c r="ACX8524" s="60"/>
      <c r="ACY8524" s="60">
        <v>0.97235715631689201</v>
      </c>
      <c r="ACZ8524" s="60"/>
      <c r="ADA8524" s="60"/>
      <c r="ADB8524" s="60"/>
      <c r="ADC8524" s="60"/>
      <c r="ADD8524" s="60"/>
      <c r="ADE8524" s="60"/>
    </row>
    <row r="8525" spans="760:785" x14ac:dyDescent="0.25">
      <c r="ACF8525" s="60"/>
      <c r="ACG8525" s="60"/>
      <c r="ACH8525" s="60"/>
      <c r="ACI8525" s="60"/>
      <c r="ACJ8525" s="60"/>
      <c r="ACK8525" s="60"/>
      <c r="ACL8525" s="60"/>
      <c r="ACM8525" s="60"/>
      <c r="ACN8525" s="60"/>
      <c r="ACO8525" s="60"/>
      <c r="ACP8525" s="60"/>
      <c r="ACQ8525" s="60"/>
      <c r="ACR8525" s="60"/>
      <c r="ACS8525" s="60"/>
      <c r="ACT8525" s="60"/>
      <c r="ACU8525" s="60"/>
      <c r="ACV8525" s="60"/>
      <c r="ACW8525" s="60"/>
      <c r="ACX8525" s="60"/>
      <c r="ACY8525" s="60">
        <v>0.97233945136240396</v>
      </c>
      <c r="ACZ8525" s="60"/>
      <c r="ADA8525" s="60"/>
      <c r="ADB8525" s="60"/>
      <c r="ADC8525" s="60"/>
      <c r="ADD8525" s="60"/>
      <c r="ADE8525" s="60"/>
    </row>
    <row r="8526" spans="760:785" x14ac:dyDescent="0.25">
      <c r="ACF8526" s="60"/>
      <c r="ACG8526" s="60"/>
      <c r="ACH8526" s="60"/>
      <c r="ACI8526" s="60"/>
      <c r="ACJ8526" s="60"/>
      <c r="ACK8526" s="60"/>
      <c r="ACL8526" s="60"/>
      <c r="ACM8526" s="60"/>
      <c r="ACN8526" s="60"/>
      <c r="ACO8526" s="60"/>
      <c r="ACP8526" s="60"/>
      <c r="ACQ8526" s="60"/>
      <c r="ACR8526" s="60"/>
      <c r="ACS8526" s="60"/>
      <c r="ACT8526" s="60"/>
      <c r="ACU8526" s="60"/>
      <c r="ACV8526" s="60"/>
      <c r="ACW8526" s="60"/>
      <c r="ACX8526" s="60"/>
      <c r="ACY8526" s="60">
        <v>0.97230439714934902</v>
      </c>
      <c r="ACZ8526" s="60"/>
      <c r="ADA8526" s="60"/>
      <c r="ADB8526" s="60"/>
      <c r="ADC8526" s="60"/>
      <c r="ADD8526" s="60"/>
      <c r="ADE8526" s="60"/>
    </row>
    <row r="8527" spans="760:785" x14ac:dyDescent="0.25">
      <c r="ACF8527" s="60"/>
      <c r="ACG8527" s="60"/>
      <c r="ACH8527" s="60"/>
      <c r="ACI8527" s="60"/>
      <c r="ACJ8527" s="60"/>
      <c r="ACK8527" s="60"/>
      <c r="ACL8527" s="60"/>
      <c r="ACM8527" s="60"/>
      <c r="ACN8527" s="60"/>
      <c r="ACO8527" s="60"/>
      <c r="ACP8527" s="60"/>
      <c r="ACQ8527" s="60"/>
      <c r="ACR8527" s="60"/>
      <c r="ACS8527" s="60"/>
      <c r="ACT8527" s="60"/>
      <c r="ACU8527" s="60"/>
      <c r="ACV8527" s="60"/>
      <c r="ACW8527" s="60"/>
      <c r="ACX8527" s="60"/>
      <c r="ACY8527" s="60">
        <v>0.97229559156992496</v>
      </c>
      <c r="ACZ8527" s="60"/>
      <c r="ADA8527" s="60"/>
      <c r="ADB8527" s="60"/>
      <c r="ADC8527" s="60"/>
      <c r="ADD8527" s="60"/>
      <c r="ADE8527" s="60"/>
    </row>
    <row r="8528" spans="760:785" x14ac:dyDescent="0.25">
      <c r="ACF8528" s="60"/>
      <c r="ACG8528" s="60"/>
      <c r="ACH8528" s="60"/>
      <c r="ACI8528" s="60"/>
      <c r="ACJ8528" s="60"/>
      <c r="ACK8528" s="60"/>
      <c r="ACL8528" s="60"/>
      <c r="ACM8528" s="60"/>
      <c r="ACN8528" s="60"/>
      <c r="ACO8528" s="60"/>
      <c r="ACP8528" s="60"/>
      <c r="ACQ8528" s="60"/>
      <c r="ACR8528" s="60"/>
      <c r="ACS8528" s="60"/>
      <c r="ACT8528" s="60"/>
      <c r="ACU8528" s="60"/>
      <c r="ACV8528" s="60"/>
      <c r="ACW8528" s="60"/>
      <c r="ACX8528" s="60"/>
      <c r="ACY8528" s="60">
        <v>0.97228473198070897</v>
      </c>
      <c r="ACZ8528" s="60"/>
      <c r="ADA8528" s="60"/>
      <c r="ADB8528" s="60"/>
      <c r="ADC8528" s="60"/>
      <c r="ADD8528" s="60"/>
      <c r="ADE8528" s="60"/>
    </row>
    <row r="8529" spans="760:785" x14ac:dyDescent="0.25">
      <c r="ACF8529" s="60"/>
      <c r="ACG8529" s="60"/>
      <c r="ACH8529" s="60"/>
      <c r="ACI8529" s="60"/>
      <c r="ACJ8529" s="60"/>
      <c r="ACK8529" s="60"/>
      <c r="ACL8529" s="60"/>
      <c r="ACM8529" s="60"/>
      <c r="ACN8529" s="60"/>
      <c r="ACO8529" s="60"/>
      <c r="ACP8529" s="60"/>
      <c r="ACQ8529" s="60"/>
      <c r="ACR8529" s="60"/>
      <c r="ACS8529" s="60"/>
      <c r="ACT8529" s="60"/>
      <c r="ACU8529" s="60"/>
      <c r="ACV8529" s="60"/>
      <c r="ACW8529" s="60"/>
      <c r="ACX8529" s="60"/>
      <c r="ACY8529" s="60">
        <v>0.97227628624297502</v>
      </c>
      <c r="ACZ8529" s="60"/>
      <c r="ADA8529" s="60"/>
      <c r="ADB8529" s="60"/>
      <c r="ADC8529" s="60"/>
      <c r="ADD8529" s="60"/>
      <c r="ADE8529" s="60"/>
    </row>
    <row r="8530" spans="760:785" x14ac:dyDescent="0.25">
      <c r="ACF8530" s="60"/>
      <c r="ACG8530" s="60"/>
      <c r="ACH8530" s="60"/>
      <c r="ACI8530" s="60"/>
      <c r="ACJ8530" s="60"/>
      <c r="ACK8530" s="60"/>
      <c r="ACL8530" s="60"/>
      <c r="ACM8530" s="60"/>
      <c r="ACN8530" s="60"/>
      <c r="ACO8530" s="60"/>
      <c r="ACP8530" s="60"/>
      <c r="ACQ8530" s="60"/>
      <c r="ACR8530" s="60"/>
      <c r="ACS8530" s="60"/>
      <c r="ACT8530" s="60"/>
      <c r="ACU8530" s="60"/>
      <c r="ACV8530" s="60"/>
      <c r="ACW8530" s="60"/>
      <c r="ACX8530" s="60"/>
      <c r="ACY8530" s="60">
        <v>0.97227028935090498</v>
      </c>
      <c r="ACZ8530" s="60"/>
      <c r="ADA8530" s="60"/>
      <c r="ADB8530" s="60"/>
      <c r="ADC8530" s="60"/>
      <c r="ADD8530" s="60"/>
      <c r="ADE8530" s="60"/>
    </row>
    <row r="8531" spans="760:785" x14ac:dyDescent="0.25">
      <c r="ACF8531" s="60"/>
      <c r="ACG8531" s="60"/>
      <c r="ACH8531" s="60"/>
      <c r="ACI8531" s="60"/>
      <c r="ACJ8531" s="60"/>
      <c r="ACK8531" s="60"/>
      <c r="ACL8531" s="60"/>
      <c r="ACM8531" s="60"/>
      <c r="ACN8531" s="60"/>
      <c r="ACO8531" s="60"/>
      <c r="ACP8531" s="60"/>
      <c r="ACQ8531" s="60"/>
      <c r="ACR8531" s="60"/>
      <c r="ACS8531" s="60"/>
      <c r="ACT8531" s="60"/>
      <c r="ACU8531" s="60"/>
      <c r="ACV8531" s="60"/>
      <c r="ACW8531" s="60"/>
      <c r="ACX8531" s="60"/>
      <c r="ACY8531" s="60">
        <v>0.97225864671957996</v>
      </c>
      <c r="ACZ8531" s="60"/>
      <c r="ADA8531" s="60"/>
      <c r="ADB8531" s="60"/>
      <c r="ADC8531" s="60"/>
      <c r="ADD8531" s="60"/>
      <c r="ADE8531" s="60"/>
    </row>
    <row r="8532" spans="760:785" x14ac:dyDescent="0.25">
      <c r="ACF8532" s="60"/>
      <c r="ACG8532" s="60"/>
      <c r="ACH8532" s="60"/>
      <c r="ACI8532" s="60"/>
      <c r="ACJ8532" s="60"/>
      <c r="ACK8532" s="60"/>
      <c r="ACL8532" s="60"/>
      <c r="ACM8532" s="60"/>
      <c r="ACN8532" s="60"/>
      <c r="ACO8532" s="60"/>
      <c r="ACP8532" s="60"/>
      <c r="ACQ8532" s="60"/>
      <c r="ACR8532" s="60"/>
      <c r="ACS8532" s="60"/>
      <c r="ACT8532" s="60"/>
      <c r="ACU8532" s="60"/>
      <c r="ACV8532" s="60"/>
      <c r="ACW8532" s="60"/>
      <c r="ACX8532" s="60"/>
      <c r="ACY8532" s="60">
        <v>0.97224409286552604</v>
      </c>
      <c r="ACZ8532" s="60"/>
      <c r="ADA8532" s="60"/>
      <c r="ADB8532" s="60"/>
      <c r="ADC8532" s="60"/>
      <c r="ADD8532" s="60"/>
      <c r="ADE8532" s="60"/>
    </row>
    <row r="8533" spans="760:785" x14ac:dyDescent="0.25">
      <c r="ACF8533" s="60"/>
      <c r="ACG8533" s="60"/>
      <c r="ACH8533" s="60"/>
      <c r="ACI8533" s="60"/>
      <c r="ACJ8533" s="60"/>
      <c r="ACK8533" s="60"/>
      <c r="ACL8533" s="60"/>
      <c r="ACM8533" s="60"/>
      <c r="ACN8533" s="60"/>
      <c r="ACO8533" s="60"/>
      <c r="ACP8533" s="60"/>
      <c r="ACQ8533" s="60"/>
      <c r="ACR8533" s="60"/>
      <c r="ACS8533" s="60"/>
      <c r="ACT8533" s="60"/>
      <c r="ACU8533" s="60"/>
      <c r="ACV8533" s="60"/>
      <c r="ACW8533" s="60"/>
      <c r="ACX8533" s="60"/>
      <c r="ACY8533" s="60">
        <v>0.97224259316695005</v>
      </c>
      <c r="ACZ8533" s="60"/>
      <c r="ADA8533" s="60"/>
      <c r="ADB8533" s="60"/>
      <c r="ADC8533" s="60"/>
      <c r="ADD8533" s="60"/>
      <c r="ADE8533" s="60"/>
    </row>
    <row r="8534" spans="760:785" x14ac:dyDescent="0.25">
      <c r="ACF8534" s="60"/>
      <c r="ACG8534" s="60"/>
      <c r="ACH8534" s="60"/>
      <c r="ACI8534" s="60"/>
      <c r="ACJ8534" s="60"/>
      <c r="ACK8534" s="60"/>
      <c r="ACL8534" s="60"/>
      <c r="ACM8534" s="60"/>
      <c r="ACN8534" s="60"/>
      <c r="ACO8534" s="60"/>
      <c r="ACP8534" s="60"/>
      <c r="ACQ8534" s="60"/>
      <c r="ACR8534" s="60"/>
      <c r="ACS8534" s="60"/>
      <c r="ACT8534" s="60"/>
      <c r="ACU8534" s="60"/>
      <c r="ACV8534" s="60"/>
      <c r="ACW8534" s="60"/>
      <c r="ACX8534" s="60"/>
      <c r="ACY8534" s="60">
        <v>0.97223568141905403</v>
      </c>
      <c r="ACZ8534" s="60"/>
      <c r="ADA8534" s="60"/>
      <c r="ADB8534" s="60"/>
      <c r="ADC8534" s="60"/>
      <c r="ADD8534" s="60"/>
      <c r="ADE8534" s="60"/>
    </row>
    <row r="8535" spans="760:785" x14ac:dyDescent="0.25">
      <c r="ACF8535" s="60"/>
      <c r="ACG8535" s="60"/>
      <c r="ACH8535" s="60"/>
      <c r="ACI8535" s="60"/>
      <c r="ACJ8535" s="60"/>
      <c r="ACK8535" s="60"/>
      <c r="ACL8535" s="60"/>
      <c r="ACM8535" s="60"/>
      <c r="ACN8535" s="60"/>
      <c r="ACO8535" s="60"/>
      <c r="ACP8535" s="60"/>
      <c r="ACQ8535" s="60"/>
      <c r="ACR8535" s="60"/>
      <c r="ACS8535" s="60"/>
      <c r="ACT8535" s="60"/>
      <c r="ACU8535" s="60"/>
      <c r="ACV8535" s="60"/>
      <c r="ACW8535" s="60"/>
      <c r="ACX8535" s="60"/>
      <c r="ACY8535" s="60">
        <v>0.97222566787336895</v>
      </c>
      <c r="ACZ8535" s="60"/>
      <c r="ADA8535" s="60"/>
      <c r="ADB8535" s="60"/>
      <c r="ADC8535" s="60"/>
      <c r="ADD8535" s="60"/>
      <c r="ADE8535" s="60"/>
    </row>
    <row r="8536" spans="760:785" x14ac:dyDescent="0.25">
      <c r="ACF8536" s="60"/>
      <c r="ACG8536" s="60"/>
      <c r="ACH8536" s="60"/>
      <c r="ACI8536" s="60"/>
      <c r="ACJ8536" s="60"/>
      <c r="ACK8536" s="60"/>
      <c r="ACL8536" s="60"/>
      <c r="ACM8536" s="60"/>
      <c r="ACN8536" s="60"/>
      <c r="ACO8536" s="60"/>
      <c r="ACP8536" s="60"/>
      <c r="ACQ8536" s="60"/>
      <c r="ACR8536" s="60"/>
      <c r="ACS8536" s="60"/>
      <c r="ACT8536" s="60"/>
      <c r="ACU8536" s="60"/>
      <c r="ACV8536" s="60"/>
      <c r="ACW8536" s="60"/>
      <c r="ACX8536" s="60"/>
      <c r="ACY8536" s="60">
        <v>0.97221258479517503</v>
      </c>
      <c r="ACZ8536" s="60"/>
      <c r="ADA8536" s="60"/>
      <c r="ADB8536" s="60"/>
      <c r="ADC8536" s="60"/>
      <c r="ADD8536" s="60"/>
      <c r="ADE8536" s="60"/>
    </row>
    <row r="8537" spans="760:785" x14ac:dyDescent="0.25">
      <c r="ACF8537" s="60"/>
      <c r="ACG8537" s="60"/>
      <c r="ACH8537" s="60"/>
      <c r="ACI8537" s="60"/>
      <c r="ACJ8537" s="60"/>
      <c r="ACK8537" s="60"/>
      <c r="ACL8537" s="60"/>
      <c r="ACM8537" s="60"/>
      <c r="ACN8537" s="60"/>
      <c r="ACO8537" s="60"/>
      <c r="ACP8537" s="60"/>
      <c r="ACQ8537" s="60"/>
      <c r="ACR8537" s="60"/>
      <c r="ACS8537" s="60"/>
      <c r="ACT8537" s="60"/>
      <c r="ACU8537" s="60"/>
      <c r="ACV8537" s="60"/>
      <c r="ACW8537" s="60"/>
      <c r="ACX8537" s="60"/>
      <c r="ACY8537" s="60">
        <v>0.97220528855865895</v>
      </c>
      <c r="ACZ8537" s="60"/>
      <c r="ADA8537" s="60"/>
      <c r="ADB8537" s="60"/>
      <c r="ADC8537" s="60"/>
      <c r="ADD8537" s="60"/>
      <c r="ADE8537" s="60"/>
    </row>
    <row r="8538" spans="760:785" x14ac:dyDescent="0.25">
      <c r="ACF8538" s="60"/>
      <c r="ACG8538" s="60"/>
      <c r="ACH8538" s="60"/>
      <c r="ACI8538" s="60"/>
      <c r="ACJ8538" s="60"/>
      <c r="ACK8538" s="60"/>
      <c r="ACL8538" s="60"/>
      <c r="ACM8538" s="60"/>
      <c r="ACN8538" s="60"/>
      <c r="ACO8538" s="60"/>
      <c r="ACP8538" s="60"/>
      <c r="ACQ8538" s="60"/>
      <c r="ACR8538" s="60"/>
      <c r="ACS8538" s="60"/>
      <c r="ACT8538" s="60"/>
      <c r="ACU8538" s="60"/>
      <c r="ACV8538" s="60"/>
      <c r="ACW8538" s="60"/>
      <c r="ACX8538" s="60"/>
      <c r="ACY8538" s="60">
        <v>0.97220326000650203</v>
      </c>
      <c r="ACZ8538" s="60"/>
      <c r="ADA8538" s="60"/>
      <c r="ADB8538" s="60"/>
      <c r="ADC8538" s="60"/>
      <c r="ADD8538" s="60"/>
      <c r="ADE8538" s="60"/>
    </row>
    <row r="8539" spans="760:785" x14ac:dyDescent="0.25">
      <c r="ACF8539" s="60"/>
      <c r="ACG8539" s="60"/>
      <c r="ACH8539" s="60"/>
      <c r="ACI8539" s="60"/>
      <c r="ACJ8539" s="60"/>
      <c r="ACK8539" s="60"/>
      <c r="ACL8539" s="60"/>
      <c r="ACM8539" s="60"/>
      <c r="ACN8539" s="60"/>
      <c r="ACO8539" s="60"/>
      <c r="ACP8539" s="60"/>
      <c r="ACQ8539" s="60"/>
      <c r="ACR8539" s="60"/>
      <c r="ACS8539" s="60"/>
      <c r="ACT8539" s="60"/>
      <c r="ACU8539" s="60"/>
      <c r="ACV8539" s="60"/>
      <c r="ACW8539" s="60"/>
      <c r="ACX8539" s="60"/>
      <c r="ACY8539" s="60">
        <v>0.97220268385819697</v>
      </c>
      <c r="ACZ8539" s="60"/>
      <c r="ADA8539" s="60"/>
      <c r="ADB8539" s="60"/>
      <c r="ADC8539" s="60"/>
      <c r="ADD8539" s="60"/>
      <c r="ADE8539" s="60"/>
    </row>
    <row r="8540" spans="760:785" x14ac:dyDescent="0.25">
      <c r="ACF8540" s="60"/>
      <c r="ACG8540" s="60"/>
      <c r="ACH8540" s="60"/>
      <c r="ACI8540" s="60"/>
      <c r="ACJ8540" s="60"/>
      <c r="ACK8540" s="60"/>
      <c r="ACL8540" s="60"/>
      <c r="ACM8540" s="60"/>
      <c r="ACN8540" s="60"/>
      <c r="ACO8540" s="60"/>
      <c r="ACP8540" s="60"/>
      <c r="ACQ8540" s="60"/>
      <c r="ACR8540" s="60"/>
      <c r="ACS8540" s="60"/>
      <c r="ACT8540" s="60"/>
      <c r="ACU8540" s="60"/>
      <c r="ACV8540" s="60"/>
      <c r="ACW8540" s="60"/>
      <c r="ACX8540" s="60"/>
      <c r="ACY8540" s="60">
        <v>0.972196834676327</v>
      </c>
      <c r="ACZ8540" s="60"/>
      <c r="ADA8540" s="60"/>
      <c r="ADB8540" s="60"/>
      <c r="ADC8540" s="60"/>
      <c r="ADD8540" s="60"/>
      <c r="ADE8540" s="60"/>
    </row>
    <row r="8541" spans="760:785" x14ac:dyDescent="0.25">
      <c r="ACF8541" s="60"/>
      <c r="ACG8541" s="60"/>
      <c r="ACH8541" s="60"/>
      <c r="ACI8541" s="60"/>
      <c r="ACJ8541" s="60"/>
      <c r="ACK8541" s="60"/>
      <c r="ACL8541" s="60"/>
      <c r="ACM8541" s="60"/>
      <c r="ACN8541" s="60"/>
      <c r="ACO8541" s="60"/>
      <c r="ACP8541" s="60"/>
      <c r="ACQ8541" s="60"/>
      <c r="ACR8541" s="60"/>
      <c r="ACS8541" s="60"/>
      <c r="ACT8541" s="60"/>
      <c r="ACU8541" s="60"/>
      <c r="ACV8541" s="60"/>
      <c r="ACW8541" s="60"/>
      <c r="ACX8541" s="60"/>
      <c r="ACY8541" s="60">
        <v>0.97218752590714796</v>
      </c>
      <c r="ACZ8541" s="60"/>
      <c r="ADA8541" s="60"/>
      <c r="ADB8541" s="60"/>
      <c r="ADC8541" s="60"/>
      <c r="ADD8541" s="60"/>
      <c r="ADE8541" s="60"/>
    </row>
    <row r="8542" spans="760:785" x14ac:dyDescent="0.25">
      <c r="ACF8542" s="60"/>
      <c r="ACG8542" s="60"/>
      <c r="ACH8542" s="60"/>
      <c r="ACI8542" s="60"/>
      <c r="ACJ8542" s="60"/>
      <c r="ACK8542" s="60"/>
      <c r="ACL8542" s="60"/>
      <c r="ACM8542" s="60"/>
      <c r="ACN8542" s="60"/>
      <c r="ACO8542" s="60"/>
      <c r="ACP8542" s="60"/>
      <c r="ACQ8542" s="60"/>
      <c r="ACR8542" s="60"/>
      <c r="ACS8542" s="60"/>
      <c r="ACT8542" s="60"/>
      <c r="ACU8542" s="60"/>
      <c r="ACV8542" s="60"/>
      <c r="ACW8542" s="60"/>
      <c r="ACX8542" s="60"/>
      <c r="ACY8542" s="60">
        <v>0.97214671548154596</v>
      </c>
      <c r="ACZ8542" s="60"/>
      <c r="ADA8542" s="60"/>
      <c r="ADB8542" s="60"/>
      <c r="ADC8542" s="60"/>
      <c r="ADD8542" s="60"/>
      <c r="ADE8542" s="60"/>
    </row>
    <row r="8543" spans="760:785" x14ac:dyDescent="0.25">
      <c r="ACF8543" s="60"/>
      <c r="ACG8543" s="60"/>
      <c r="ACH8543" s="60"/>
      <c r="ACI8543" s="60"/>
      <c r="ACJ8543" s="60"/>
      <c r="ACK8543" s="60"/>
      <c r="ACL8543" s="60"/>
      <c r="ACM8543" s="60"/>
      <c r="ACN8543" s="60"/>
      <c r="ACO8543" s="60"/>
      <c r="ACP8543" s="60"/>
      <c r="ACQ8543" s="60"/>
      <c r="ACR8543" s="60"/>
      <c r="ACS8543" s="60"/>
      <c r="ACT8543" s="60"/>
      <c r="ACU8543" s="60"/>
      <c r="ACV8543" s="60"/>
      <c r="ACW8543" s="60"/>
      <c r="ACX8543" s="60"/>
      <c r="ACY8543" s="60">
        <v>0.97214518871310496</v>
      </c>
      <c r="ACZ8543" s="60"/>
      <c r="ADA8543" s="60"/>
      <c r="ADB8543" s="60"/>
      <c r="ADC8543" s="60"/>
      <c r="ADD8543" s="60"/>
      <c r="ADE8543" s="60"/>
    </row>
    <row r="8544" spans="760:785" x14ac:dyDescent="0.25">
      <c r="ACF8544" s="60"/>
      <c r="ACG8544" s="60"/>
      <c r="ACH8544" s="60"/>
      <c r="ACI8544" s="60"/>
      <c r="ACJ8544" s="60"/>
      <c r="ACK8544" s="60"/>
      <c r="ACL8544" s="60"/>
      <c r="ACM8544" s="60"/>
      <c r="ACN8544" s="60"/>
      <c r="ACO8544" s="60"/>
      <c r="ACP8544" s="60"/>
      <c r="ACQ8544" s="60"/>
      <c r="ACR8544" s="60"/>
      <c r="ACS8544" s="60"/>
      <c r="ACT8544" s="60"/>
      <c r="ACU8544" s="60"/>
      <c r="ACV8544" s="60"/>
      <c r="ACW8544" s="60"/>
      <c r="ACX8544" s="60"/>
      <c r="ACY8544" s="60">
        <v>0.97214309602946303</v>
      </c>
      <c r="ACZ8544" s="60"/>
      <c r="ADA8544" s="60"/>
      <c r="ADB8544" s="60"/>
      <c r="ADC8544" s="60"/>
      <c r="ADD8544" s="60"/>
      <c r="ADE8544" s="60"/>
    </row>
    <row r="8545" spans="760:785" x14ac:dyDescent="0.25">
      <c r="ACF8545" s="60"/>
      <c r="ACG8545" s="60"/>
      <c r="ACH8545" s="60"/>
      <c r="ACI8545" s="60"/>
      <c r="ACJ8545" s="60"/>
      <c r="ACK8545" s="60"/>
      <c r="ACL8545" s="60"/>
      <c r="ACM8545" s="60"/>
      <c r="ACN8545" s="60"/>
      <c r="ACO8545" s="60"/>
      <c r="ACP8545" s="60"/>
      <c r="ACQ8545" s="60"/>
      <c r="ACR8545" s="60"/>
      <c r="ACS8545" s="60"/>
      <c r="ACT8545" s="60"/>
      <c r="ACU8545" s="60"/>
      <c r="ACV8545" s="60"/>
      <c r="ACW8545" s="60"/>
      <c r="ACX8545" s="60"/>
      <c r="ACY8545" s="60">
        <v>0.97212591839248697</v>
      </c>
      <c r="ACZ8545" s="60"/>
      <c r="ADA8545" s="60"/>
      <c r="ADB8545" s="60"/>
      <c r="ADC8545" s="60"/>
      <c r="ADD8545" s="60"/>
      <c r="ADE8545" s="60"/>
    </row>
    <row r="8546" spans="760:785" x14ac:dyDescent="0.25">
      <c r="ACF8546" s="60"/>
      <c r="ACG8546" s="60"/>
      <c r="ACH8546" s="60"/>
      <c r="ACI8546" s="60"/>
      <c r="ACJ8546" s="60"/>
      <c r="ACK8546" s="60"/>
      <c r="ACL8546" s="60"/>
      <c r="ACM8546" s="60"/>
      <c r="ACN8546" s="60"/>
      <c r="ACO8546" s="60"/>
      <c r="ACP8546" s="60"/>
      <c r="ACQ8546" s="60"/>
      <c r="ACR8546" s="60"/>
      <c r="ACS8546" s="60"/>
      <c r="ACT8546" s="60"/>
      <c r="ACU8546" s="60"/>
      <c r="ACV8546" s="60"/>
      <c r="ACW8546" s="60"/>
      <c r="ACX8546" s="60"/>
      <c r="ACY8546" s="60">
        <v>0.97210713160414997</v>
      </c>
      <c r="ACZ8546" s="60"/>
      <c r="ADA8546" s="60"/>
      <c r="ADB8546" s="60"/>
      <c r="ADC8546" s="60"/>
      <c r="ADD8546" s="60"/>
      <c r="ADE8546" s="60"/>
    </row>
    <row r="8547" spans="760:785" x14ac:dyDescent="0.25">
      <c r="ACF8547" s="60"/>
      <c r="ACG8547" s="60"/>
      <c r="ACH8547" s="60"/>
      <c r="ACI8547" s="60"/>
      <c r="ACJ8547" s="60"/>
      <c r="ACK8547" s="60"/>
      <c r="ACL8547" s="60"/>
      <c r="ACM8547" s="60"/>
      <c r="ACN8547" s="60"/>
      <c r="ACO8547" s="60"/>
      <c r="ACP8547" s="60"/>
      <c r="ACQ8547" s="60"/>
      <c r="ACR8547" s="60"/>
      <c r="ACS8547" s="60"/>
      <c r="ACT8547" s="60"/>
      <c r="ACU8547" s="60"/>
      <c r="ACV8547" s="60"/>
      <c r="ACW8547" s="60"/>
      <c r="ACX8547" s="60"/>
      <c r="ACY8547" s="60">
        <v>0.97210590918662498</v>
      </c>
      <c r="ACZ8547" s="60"/>
      <c r="ADA8547" s="60"/>
      <c r="ADB8547" s="60"/>
      <c r="ADC8547" s="60"/>
      <c r="ADD8547" s="60"/>
      <c r="ADE8547" s="60"/>
    </row>
    <row r="8548" spans="760:785" x14ac:dyDescent="0.25">
      <c r="ACF8548" s="60"/>
      <c r="ACG8548" s="60"/>
      <c r="ACH8548" s="60"/>
      <c r="ACI8548" s="60"/>
      <c r="ACJ8548" s="60"/>
      <c r="ACK8548" s="60"/>
      <c r="ACL8548" s="60"/>
      <c r="ACM8548" s="60"/>
      <c r="ACN8548" s="60"/>
      <c r="ACO8548" s="60"/>
      <c r="ACP8548" s="60"/>
      <c r="ACQ8548" s="60"/>
      <c r="ACR8548" s="60"/>
      <c r="ACS8548" s="60"/>
      <c r="ACT8548" s="60"/>
      <c r="ACU8548" s="60"/>
      <c r="ACV8548" s="60"/>
      <c r="ACW8548" s="60"/>
      <c r="ACX8548" s="60"/>
      <c r="ACY8548" s="60">
        <v>0.97208655644789199</v>
      </c>
      <c r="ACZ8548" s="60"/>
      <c r="ADA8548" s="60"/>
      <c r="ADB8548" s="60"/>
      <c r="ADC8548" s="60"/>
      <c r="ADD8548" s="60"/>
      <c r="ADE8548" s="60"/>
    </row>
    <row r="8549" spans="760:785" x14ac:dyDescent="0.25">
      <c r="ACF8549" s="60"/>
      <c r="ACG8549" s="60"/>
      <c r="ACH8549" s="60"/>
      <c r="ACI8549" s="60"/>
      <c r="ACJ8549" s="60"/>
      <c r="ACK8549" s="60"/>
      <c r="ACL8549" s="60"/>
      <c r="ACM8549" s="60"/>
      <c r="ACN8549" s="60"/>
      <c r="ACO8549" s="60"/>
      <c r="ACP8549" s="60"/>
      <c r="ACQ8549" s="60"/>
      <c r="ACR8549" s="60"/>
      <c r="ACS8549" s="60"/>
      <c r="ACT8549" s="60"/>
      <c r="ACU8549" s="60"/>
      <c r="ACV8549" s="60"/>
      <c r="ACW8549" s="60"/>
      <c r="ACX8549" s="60"/>
      <c r="ACY8549" s="60">
        <v>0.97203466023710305</v>
      </c>
      <c r="ACZ8549" s="60"/>
      <c r="ADA8549" s="60"/>
      <c r="ADB8549" s="60"/>
      <c r="ADC8549" s="60"/>
      <c r="ADD8549" s="60"/>
      <c r="ADE8549" s="60"/>
    </row>
    <row r="8550" spans="760:785" x14ac:dyDescent="0.25">
      <c r="ACF8550" s="60"/>
      <c r="ACG8550" s="60"/>
      <c r="ACH8550" s="60"/>
      <c r="ACI8550" s="60"/>
      <c r="ACJ8550" s="60"/>
      <c r="ACK8550" s="60"/>
      <c r="ACL8550" s="60"/>
      <c r="ACM8550" s="60"/>
      <c r="ACN8550" s="60"/>
      <c r="ACO8550" s="60"/>
      <c r="ACP8550" s="60"/>
      <c r="ACQ8550" s="60"/>
      <c r="ACR8550" s="60"/>
      <c r="ACS8550" s="60"/>
      <c r="ACT8550" s="60"/>
      <c r="ACU8550" s="60"/>
      <c r="ACV8550" s="60"/>
      <c r="ACW8550" s="60"/>
      <c r="ACX8550" s="60"/>
      <c r="ACY8550" s="60">
        <v>0.972023173070372</v>
      </c>
      <c r="ACZ8550" s="60"/>
      <c r="ADA8550" s="60"/>
      <c r="ADB8550" s="60"/>
      <c r="ADC8550" s="60"/>
      <c r="ADD8550" s="60"/>
      <c r="ADE8550" s="60"/>
    </row>
    <row r="8551" spans="760:785" x14ac:dyDescent="0.25">
      <c r="ACF8551" s="60"/>
      <c r="ACG8551" s="60"/>
      <c r="ACH8551" s="60"/>
      <c r="ACI8551" s="60"/>
      <c r="ACJ8551" s="60"/>
      <c r="ACK8551" s="60"/>
      <c r="ACL8551" s="60"/>
      <c r="ACM8551" s="60"/>
      <c r="ACN8551" s="60"/>
      <c r="ACO8551" s="60"/>
      <c r="ACP8551" s="60"/>
      <c r="ACQ8551" s="60"/>
      <c r="ACR8551" s="60"/>
      <c r="ACS8551" s="60"/>
      <c r="ACT8551" s="60"/>
      <c r="ACU8551" s="60"/>
      <c r="ACV8551" s="60"/>
      <c r="ACW8551" s="60"/>
      <c r="ACX8551" s="60"/>
      <c r="ACY8551" s="60">
        <v>0.97202216283932996</v>
      </c>
      <c r="ACZ8551" s="60"/>
      <c r="ADA8551" s="60"/>
      <c r="ADB8551" s="60"/>
      <c r="ADC8551" s="60"/>
      <c r="ADD8551" s="60"/>
      <c r="ADE8551" s="60"/>
    </row>
    <row r="8552" spans="760:785" x14ac:dyDescent="0.25">
      <c r="ACF8552" s="60"/>
      <c r="ACG8552" s="60"/>
      <c r="ACH8552" s="60"/>
      <c r="ACI8552" s="60"/>
      <c r="ACJ8552" s="60"/>
      <c r="ACK8552" s="60"/>
      <c r="ACL8552" s="60"/>
      <c r="ACM8552" s="60"/>
      <c r="ACN8552" s="60"/>
      <c r="ACO8552" s="60"/>
      <c r="ACP8552" s="60"/>
      <c r="ACQ8552" s="60"/>
      <c r="ACR8552" s="60"/>
      <c r="ACS8552" s="60"/>
      <c r="ACT8552" s="60"/>
      <c r="ACU8552" s="60"/>
      <c r="ACV8552" s="60"/>
      <c r="ACW8552" s="60"/>
      <c r="ACX8552" s="60"/>
      <c r="ACY8552" s="60">
        <v>0.97200784128181905</v>
      </c>
      <c r="ACZ8552" s="60"/>
      <c r="ADA8552" s="60"/>
      <c r="ADB8552" s="60"/>
      <c r="ADC8552" s="60"/>
      <c r="ADD8552" s="60"/>
      <c r="ADE8552" s="60"/>
    </row>
    <row r="8553" spans="760:785" x14ac:dyDescent="0.25">
      <c r="ACF8553" s="60"/>
      <c r="ACG8553" s="60"/>
      <c r="ACH8553" s="60"/>
      <c r="ACI8553" s="60"/>
      <c r="ACJ8553" s="60"/>
      <c r="ACK8553" s="60"/>
      <c r="ACL8553" s="60"/>
      <c r="ACM8553" s="60"/>
      <c r="ACN8553" s="60"/>
      <c r="ACO8553" s="60"/>
      <c r="ACP8553" s="60"/>
      <c r="ACQ8553" s="60"/>
      <c r="ACR8553" s="60"/>
      <c r="ACS8553" s="60"/>
      <c r="ACT8553" s="60"/>
      <c r="ACU8553" s="60"/>
      <c r="ACV8553" s="60"/>
      <c r="ACW8553" s="60"/>
      <c r="ACX8553" s="60"/>
      <c r="ACY8553" s="60">
        <v>0.97200277485190001</v>
      </c>
      <c r="ACZ8553" s="60"/>
      <c r="ADA8553" s="60"/>
      <c r="ADB8553" s="60"/>
      <c r="ADC8553" s="60"/>
      <c r="ADD8553" s="60"/>
      <c r="ADE8553" s="60"/>
    </row>
    <row r="8554" spans="760:785" x14ac:dyDescent="0.25">
      <c r="ACF8554" s="60"/>
      <c r="ACG8554" s="60"/>
      <c r="ACH8554" s="60"/>
      <c r="ACI8554" s="60"/>
      <c r="ACJ8554" s="60"/>
      <c r="ACK8554" s="60"/>
      <c r="ACL8554" s="60"/>
      <c r="ACM8554" s="60"/>
      <c r="ACN8554" s="60"/>
      <c r="ACO8554" s="60"/>
      <c r="ACP8554" s="60"/>
      <c r="ACQ8554" s="60"/>
      <c r="ACR8554" s="60"/>
      <c r="ACS8554" s="60"/>
      <c r="ACT8554" s="60"/>
      <c r="ACU8554" s="60"/>
      <c r="ACV8554" s="60"/>
      <c r="ACW8554" s="60"/>
      <c r="ACX8554" s="60"/>
      <c r="ACY8554" s="60">
        <v>0.97199933181481801</v>
      </c>
      <c r="ACZ8554" s="60"/>
      <c r="ADA8554" s="60"/>
      <c r="ADB8554" s="60"/>
      <c r="ADC8554" s="60"/>
      <c r="ADD8554" s="60"/>
      <c r="ADE8554" s="60"/>
    </row>
    <row r="8555" spans="760:785" x14ac:dyDescent="0.25">
      <c r="ACF8555" s="60"/>
      <c r="ACG8555" s="60"/>
      <c r="ACH8555" s="60"/>
      <c r="ACI8555" s="60"/>
      <c r="ACJ8555" s="60"/>
      <c r="ACK8555" s="60"/>
      <c r="ACL8555" s="60"/>
      <c r="ACM8555" s="60"/>
      <c r="ACN8555" s="60"/>
      <c r="ACO8555" s="60"/>
      <c r="ACP8555" s="60"/>
      <c r="ACQ8555" s="60"/>
      <c r="ACR8555" s="60"/>
      <c r="ACS8555" s="60"/>
      <c r="ACT8555" s="60"/>
      <c r="ACU8555" s="60"/>
      <c r="ACV8555" s="60"/>
      <c r="ACW8555" s="60"/>
      <c r="ACX8555" s="60"/>
      <c r="ACY8555" s="60">
        <v>0.971980841655258</v>
      </c>
      <c r="ACZ8555" s="60"/>
      <c r="ADA8555" s="60"/>
      <c r="ADB8555" s="60"/>
      <c r="ADC8555" s="60"/>
      <c r="ADD8555" s="60"/>
      <c r="ADE8555" s="60"/>
    </row>
    <row r="8556" spans="760:785" x14ac:dyDescent="0.25">
      <c r="ACF8556" s="60"/>
      <c r="ACG8556" s="60"/>
      <c r="ACH8556" s="60"/>
      <c r="ACI8556" s="60"/>
      <c r="ACJ8556" s="60"/>
      <c r="ACK8556" s="60"/>
      <c r="ACL8556" s="60"/>
      <c r="ACM8556" s="60"/>
      <c r="ACN8556" s="60"/>
      <c r="ACO8556" s="60"/>
      <c r="ACP8556" s="60"/>
      <c r="ACQ8556" s="60"/>
      <c r="ACR8556" s="60"/>
      <c r="ACS8556" s="60"/>
      <c r="ACT8556" s="60"/>
      <c r="ACU8556" s="60"/>
      <c r="ACV8556" s="60"/>
      <c r="ACW8556" s="60"/>
      <c r="ACX8556" s="60"/>
      <c r="ACY8556" s="60">
        <v>0.97197287351434702</v>
      </c>
      <c r="ACZ8556" s="60"/>
      <c r="ADA8556" s="60"/>
      <c r="ADB8556" s="60"/>
      <c r="ADC8556" s="60"/>
      <c r="ADD8556" s="60"/>
      <c r="ADE8556" s="60"/>
    </row>
    <row r="8557" spans="760:785" x14ac:dyDescent="0.25">
      <c r="ACF8557" s="60"/>
      <c r="ACG8557" s="60"/>
      <c r="ACH8557" s="60"/>
      <c r="ACI8557" s="60"/>
      <c r="ACJ8557" s="60"/>
      <c r="ACK8557" s="60"/>
      <c r="ACL8557" s="60"/>
      <c r="ACM8557" s="60"/>
      <c r="ACN8557" s="60"/>
      <c r="ACO8557" s="60"/>
      <c r="ACP8557" s="60"/>
      <c r="ACQ8557" s="60"/>
      <c r="ACR8557" s="60"/>
      <c r="ACS8557" s="60"/>
      <c r="ACT8557" s="60"/>
      <c r="ACU8557" s="60"/>
      <c r="ACV8557" s="60"/>
      <c r="ACW8557" s="60"/>
      <c r="ACX8557" s="60"/>
      <c r="ACY8557" s="60">
        <v>0.97196984781422002</v>
      </c>
      <c r="ACZ8557" s="60"/>
      <c r="ADA8557" s="60"/>
      <c r="ADB8557" s="60"/>
      <c r="ADC8557" s="60"/>
      <c r="ADD8557" s="60"/>
      <c r="ADE8557" s="60"/>
    </row>
    <row r="8558" spans="760:785" x14ac:dyDescent="0.25">
      <c r="ACF8558" s="60"/>
      <c r="ACG8558" s="60"/>
      <c r="ACH8558" s="60"/>
      <c r="ACI8558" s="60"/>
      <c r="ACJ8558" s="60"/>
      <c r="ACK8558" s="60"/>
      <c r="ACL8558" s="60"/>
      <c r="ACM8558" s="60"/>
      <c r="ACN8558" s="60"/>
      <c r="ACO8558" s="60"/>
      <c r="ACP8558" s="60"/>
      <c r="ACQ8558" s="60"/>
      <c r="ACR8558" s="60"/>
      <c r="ACS8558" s="60"/>
      <c r="ACT8558" s="60"/>
      <c r="ACU8558" s="60"/>
      <c r="ACV8558" s="60"/>
      <c r="ACW8558" s="60"/>
      <c r="ACX8558" s="60"/>
      <c r="ACY8558" s="60">
        <v>0.97196841454346705</v>
      </c>
      <c r="ACZ8558" s="60"/>
      <c r="ADA8558" s="60"/>
      <c r="ADB8558" s="60"/>
      <c r="ADC8558" s="60"/>
      <c r="ADD8558" s="60"/>
      <c r="ADE8558" s="60"/>
    </row>
    <row r="8559" spans="760:785" x14ac:dyDescent="0.25">
      <c r="ACF8559" s="60"/>
      <c r="ACG8559" s="60"/>
      <c r="ACH8559" s="60"/>
      <c r="ACI8559" s="60"/>
      <c r="ACJ8559" s="60"/>
      <c r="ACK8559" s="60"/>
      <c r="ACL8559" s="60"/>
      <c r="ACM8559" s="60"/>
      <c r="ACN8559" s="60"/>
      <c r="ACO8559" s="60"/>
      <c r="ACP8559" s="60"/>
      <c r="ACQ8559" s="60"/>
      <c r="ACR8559" s="60"/>
      <c r="ACS8559" s="60"/>
      <c r="ACT8559" s="60"/>
      <c r="ACU8559" s="60"/>
      <c r="ACV8559" s="60"/>
      <c r="ACW8559" s="60"/>
      <c r="ACX8559" s="60"/>
      <c r="ACY8559" s="60">
        <v>0.97194888764814902</v>
      </c>
      <c r="ACZ8559" s="60"/>
      <c r="ADA8559" s="60"/>
      <c r="ADB8559" s="60"/>
      <c r="ADC8559" s="60"/>
      <c r="ADD8559" s="60"/>
      <c r="ADE8559" s="60"/>
    </row>
    <row r="8560" spans="760:785" x14ac:dyDescent="0.25">
      <c r="ACF8560" s="60"/>
      <c r="ACG8560" s="60"/>
      <c r="ACH8560" s="60"/>
      <c r="ACI8560" s="60"/>
      <c r="ACJ8560" s="60"/>
      <c r="ACK8560" s="60"/>
      <c r="ACL8560" s="60"/>
      <c r="ACM8560" s="60"/>
      <c r="ACN8560" s="60"/>
      <c r="ACO8560" s="60"/>
      <c r="ACP8560" s="60"/>
      <c r="ACQ8560" s="60"/>
      <c r="ACR8560" s="60"/>
      <c r="ACS8560" s="60"/>
      <c r="ACT8560" s="60"/>
      <c r="ACU8560" s="60"/>
      <c r="ACV8560" s="60"/>
      <c r="ACW8560" s="60"/>
      <c r="ACX8560" s="60"/>
      <c r="ACY8560" s="60">
        <v>0.97194710783714999</v>
      </c>
      <c r="ACZ8560" s="60"/>
      <c r="ADA8560" s="60"/>
      <c r="ADB8560" s="60"/>
      <c r="ADC8560" s="60"/>
      <c r="ADD8560" s="60"/>
      <c r="ADE8560" s="60"/>
    </row>
    <row r="8561" spans="760:785" x14ac:dyDescent="0.25">
      <c r="ACF8561" s="60"/>
      <c r="ACG8561" s="60"/>
      <c r="ACH8561" s="60"/>
      <c r="ACI8561" s="60"/>
      <c r="ACJ8561" s="60"/>
      <c r="ACK8561" s="60"/>
      <c r="ACL8561" s="60"/>
      <c r="ACM8561" s="60"/>
      <c r="ACN8561" s="60"/>
      <c r="ACO8561" s="60"/>
      <c r="ACP8561" s="60"/>
      <c r="ACQ8561" s="60"/>
      <c r="ACR8561" s="60"/>
      <c r="ACS8561" s="60"/>
      <c r="ACT8561" s="60"/>
      <c r="ACU8561" s="60"/>
      <c r="ACV8561" s="60"/>
      <c r="ACW8561" s="60"/>
      <c r="ACX8561" s="60"/>
      <c r="ACY8561" s="60">
        <v>0.97194487261290996</v>
      </c>
      <c r="ACZ8561" s="60"/>
      <c r="ADA8561" s="60"/>
      <c r="ADB8561" s="60"/>
      <c r="ADC8561" s="60"/>
      <c r="ADD8561" s="60"/>
      <c r="ADE8561" s="60"/>
    </row>
    <row r="8562" spans="760:785" x14ac:dyDescent="0.25">
      <c r="ACF8562" s="60"/>
      <c r="ACG8562" s="60"/>
      <c r="ACH8562" s="60"/>
      <c r="ACI8562" s="60"/>
      <c r="ACJ8562" s="60"/>
      <c r="ACK8562" s="60"/>
      <c r="ACL8562" s="60"/>
      <c r="ACM8562" s="60"/>
      <c r="ACN8562" s="60"/>
      <c r="ACO8562" s="60"/>
      <c r="ACP8562" s="60"/>
      <c r="ACQ8562" s="60"/>
      <c r="ACR8562" s="60"/>
      <c r="ACS8562" s="60"/>
      <c r="ACT8562" s="60"/>
      <c r="ACU8562" s="60"/>
      <c r="ACV8562" s="60"/>
      <c r="ACW8562" s="60"/>
      <c r="ACX8562" s="60"/>
      <c r="ACY8562" s="60">
        <v>0.97193060086715999</v>
      </c>
      <c r="ACZ8562" s="60"/>
      <c r="ADA8562" s="60"/>
      <c r="ADB8562" s="60"/>
      <c r="ADC8562" s="60"/>
      <c r="ADD8562" s="60"/>
      <c r="ADE8562" s="60"/>
    </row>
    <row r="8563" spans="760:785" x14ac:dyDescent="0.25">
      <c r="ACF8563" s="60"/>
      <c r="ACG8563" s="60"/>
      <c r="ACH8563" s="60"/>
      <c r="ACI8563" s="60"/>
      <c r="ACJ8563" s="60"/>
      <c r="ACK8563" s="60"/>
      <c r="ACL8563" s="60"/>
      <c r="ACM8563" s="60"/>
      <c r="ACN8563" s="60"/>
      <c r="ACO8563" s="60"/>
      <c r="ACP8563" s="60"/>
      <c r="ACQ8563" s="60"/>
      <c r="ACR8563" s="60"/>
      <c r="ACS8563" s="60"/>
      <c r="ACT8563" s="60"/>
      <c r="ACU8563" s="60"/>
      <c r="ACV8563" s="60"/>
      <c r="ACW8563" s="60"/>
      <c r="ACX8563" s="60"/>
      <c r="ACY8563" s="60">
        <v>0.97192911253650804</v>
      </c>
      <c r="ACZ8563" s="60"/>
      <c r="ADA8563" s="60"/>
      <c r="ADB8563" s="60"/>
      <c r="ADC8563" s="60"/>
      <c r="ADD8563" s="60"/>
      <c r="ADE8563" s="60"/>
    </row>
    <row r="8564" spans="760:785" x14ac:dyDescent="0.25">
      <c r="ACF8564" s="60"/>
      <c r="ACG8564" s="60"/>
      <c r="ACH8564" s="60"/>
      <c r="ACI8564" s="60"/>
      <c r="ACJ8564" s="60"/>
      <c r="ACK8564" s="60"/>
      <c r="ACL8564" s="60"/>
      <c r="ACM8564" s="60"/>
      <c r="ACN8564" s="60"/>
      <c r="ACO8564" s="60"/>
      <c r="ACP8564" s="60"/>
      <c r="ACQ8564" s="60"/>
      <c r="ACR8564" s="60"/>
      <c r="ACS8564" s="60"/>
      <c r="ACT8564" s="60"/>
      <c r="ACU8564" s="60"/>
      <c r="ACV8564" s="60"/>
      <c r="ACW8564" s="60"/>
      <c r="ACX8564" s="60"/>
      <c r="ACY8564" s="60">
        <v>0.971910566995276</v>
      </c>
      <c r="ACZ8564" s="60"/>
      <c r="ADA8564" s="60"/>
      <c r="ADB8564" s="60"/>
      <c r="ADC8564" s="60"/>
      <c r="ADD8564" s="60"/>
      <c r="ADE8564" s="60"/>
    </row>
    <row r="8565" spans="760:785" x14ac:dyDescent="0.25">
      <c r="ACF8565" s="60"/>
      <c r="ACG8565" s="60"/>
      <c r="ACH8565" s="60"/>
      <c r="ACI8565" s="60"/>
      <c r="ACJ8565" s="60"/>
      <c r="ACK8565" s="60"/>
      <c r="ACL8565" s="60"/>
      <c r="ACM8565" s="60"/>
      <c r="ACN8565" s="60"/>
      <c r="ACO8565" s="60"/>
      <c r="ACP8565" s="60"/>
      <c r="ACQ8565" s="60"/>
      <c r="ACR8565" s="60"/>
      <c r="ACS8565" s="60"/>
      <c r="ACT8565" s="60"/>
      <c r="ACU8565" s="60"/>
      <c r="ACV8565" s="60"/>
      <c r="ACW8565" s="60"/>
      <c r="ACX8565" s="60"/>
      <c r="ACY8565" s="60">
        <v>0.97190258639985205</v>
      </c>
      <c r="ACZ8565" s="60"/>
      <c r="ADA8565" s="60"/>
      <c r="ADB8565" s="60"/>
      <c r="ADC8565" s="60"/>
      <c r="ADD8565" s="60"/>
      <c r="ADE8565" s="60"/>
    </row>
    <row r="8566" spans="760:785" x14ac:dyDescent="0.25">
      <c r="ACF8566" s="60"/>
      <c r="ACG8566" s="60"/>
      <c r="ACH8566" s="60"/>
      <c r="ACI8566" s="60"/>
      <c r="ACJ8566" s="60"/>
      <c r="ACK8566" s="60"/>
      <c r="ACL8566" s="60"/>
      <c r="ACM8566" s="60"/>
      <c r="ACN8566" s="60"/>
      <c r="ACO8566" s="60"/>
      <c r="ACP8566" s="60"/>
      <c r="ACQ8566" s="60"/>
      <c r="ACR8566" s="60"/>
      <c r="ACS8566" s="60"/>
      <c r="ACT8566" s="60"/>
      <c r="ACU8566" s="60"/>
      <c r="ACV8566" s="60"/>
      <c r="ACW8566" s="60"/>
      <c r="ACX8566" s="60"/>
      <c r="ACY8566" s="60">
        <v>0.97189941380855804</v>
      </c>
      <c r="ACZ8566" s="60"/>
      <c r="ADA8566" s="60"/>
      <c r="ADB8566" s="60"/>
      <c r="ADC8566" s="60"/>
      <c r="ADD8566" s="60"/>
      <c r="ADE8566" s="60"/>
    </row>
    <row r="8567" spans="760:785" x14ac:dyDescent="0.25">
      <c r="ACF8567" s="60"/>
      <c r="ACG8567" s="60"/>
      <c r="ACH8567" s="60"/>
      <c r="ACI8567" s="60"/>
      <c r="ACJ8567" s="60"/>
      <c r="ACK8567" s="60"/>
      <c r="ACL8567" s="60"/>
      <c r="ACM8567" s="60"/>
      <c r="ACN8567" s="60"/>
      <c r="ACO8567" s="60"/>
      <c r="ACP8567" s="60"/>
      <c r="ACQ8567" s="60"/>
      <c r="ACR8567" s="60"/>
      <c r="ACS8567" s="60"/>
      <c r="ACT8567" s="60"/>
      <c r="ACU8567" s="60"/>
      <c r="ACV8567" s="60"/>
      <c r="ACW8567" s="60"/>
      <c r="ACX8567" s="60"/>
      <c r="ACY8567" s="60">
        <v>0.97188117957241904</v>
      </c>
      <c r="ACZ8567" s="60"/>
      <c r="ADA8567" s="60"/>
      <c r="ADB8567" s="60"/>
      <c r="ADC8567" s="60"/>
      <c r="ADD8567" s="60"/>
      <c r="ADE8567" s="60"/>
    </row>
    <row r="8568" spans="760:785" x14ac:dyDescent="0.25">
      <c r="ACF8568" s="60"/>
      <c r="ACG8568" s="60"/>
      <c r="ACH8568" s="60"/>
      <c r="ACI8568" s="60"/>
      <c r="ACJ8568" s="60"/>
      <c r="ACK8568" s="60"/>
      <c r="ACL8568" s="60"/>
      <c r="ACM8568" s="60"/>
      <c r="ACN8568" s="60"/>
      <c r="ACO8568" s="60"/>
      <c r="ACP8568" s="60"/>
      <c r="ACQ8568" s="60"/>
      <c r="ACR8568" s="60"/>
      <c r="ACS8568" s="60"/>
      <c r="ACT8568" s="60"/>
      <c r="ACU8568" s="60"/>
      <c r="ACV8568" s="60"/>
      <c r="ACW8568" s="60"/>
      <c r="ACX8568" s="60"/>
      <c r="ACY8568" s="60">
        <v>0.97186588969131305</v>
      </c>
      <c r="ACZ8568" s="60"/>
      <c r="ADA8568" s="60"/>
      <c r="ADB8568" s="60"/>
      <c r="ADC8568" s="60"/>
      <c r="ADD8568" s="60"/>
      <c r="ADE8568" s="60"/>
    </row>
    <row r="8569" spans="760:785" x14ac:dyDescent="0.25">
      <c r="ACF8569" s="60"/>
      <c r="ACG8569" s="60"/>
      <c r="ACH8569" s="60"/>
      <c r="ACI8569" s="60"/>
      <c r="ACJ8569" s="60"/>
      <c r="ACK8569" s="60"/>
      <c r="ACL8569" s="60"/>
      <c r="ACM8569" s="60"/>
      <c r="ACN8569" s="60"/>
      <c r="ACO8569" s="60"/>
      <c r="ACP8569" s="60"/>
      <c r="ACQ8569" s="60"/>
      <c r="ACR8569" s="60"/>
      <c r="ACS8569" s="60"/>
      <c r="ACT8569" s="60"/>
      <c r="ACU8569" s="60"/>
      <c r="ACV8569" s="60"/>
      <c r="ACW8569" s="60"/>
      <c r="ACX8569" s="60"/>
      <c r="ACY8569" s="60">
        <v>0.97186063957480195</v>
      </c>
      <c r="ACZ8569" s="60"/>
      <c r="ADA8569" s="60"/>
      <c r="ADB8569" s="60"/>
      <c r="ADC8569" s="60"/>
      <c r="ADD8569" s="60"/>
      <c r="ADE8569" s="60"/>
    </row>
    <row r="8570" spans="760:785" x14ac:dyDescent="0.25">
      <c r="ACF8570" s="60"/>
      <c r="ACG8570" s="60"/>
      <c r="ACH8570" s="60"/>
      <c r="ACI8570" s="60"/>
      <c r="ACJ8570" s="60"/>
      <c r="ACK8570" s="60"/>
      <c r="ACL8570" s="60"/>
      <c r="ACM8570" s="60"/>
      <c r="ACN8570" s="60"/>
      <c r="ACO8570" s="60"/>
      <c r="ACP8570" s="60"/>
      <c r="ACQ8570" s="60"/>
      <c r="ACR8570" s="60"/>
      <c r="ACS8570" s="60"/>
      <c r="ACT8570" s="60"/>
      <c r="ACU8570" s="60"/>
      <c r="ACV8570" s="60"/>
      <c r="ACW8570" s="60"/>
      <c r="ACX8570" s="60"/>
      <c r="ACY8570" s="60">
        <v>0.97184811055923304</v>
      </c>
      <c r="ACZ8570" s="60"/>
      <c r="ADA8570" s="60"/>
      <c r="ADB8570" s="60"/>
      <c r="ADC8570" s="60"/>
      <c r="ADD8570" s="60"/>
      <c r="ADE8570" s="60"/>
    </row>
    <row r="8571" spans="760:785" x14ac:dyDescent="0.25">
      <c r="ACF8571" s="60"/>
      <c r="ACG8571" s="60"/>
      <c r="ACH8571" s="60"/>
      <c r="ACI8571" s="60"/>
      <c r="ACJ8571" s="60"/>
      <c r="ACK8571" s="60"/>
      <c r="ACL8571" s="60"/>
      <c r="ACM8571" s="60"/>
      <c r="ACN8571" s="60"/>
      <c r="ACO8571" s="60"/>
      <c r="ACP8571" s="60"/>
      <c r="ACQ8571" s="60"/>
      <c r="ACR8571" s="60"/>
      <c r="ACS8571" s="60"/>
      <c r="ACT8571" s="60"/>
      <c r="ACU8571" s="60"/>
      <c r="ACV8571" s="60"/>
      <c r="ACW8571" s="60"/>
      <c r="ACX8571" s="60"/>
      <c r="ACY8571" s="60">
        <v>0.97183760367520799</v>
      </c>
      <c r="ACZ8571" s="60"/>
      <c r="ADA8571" s="60"/>
      <c r="ADB8571" s="60"/>
      <c r="ADC8571" s="60"/>
      <c r="ADD8571" s="60"/>
      <c r="ADE8571" s="60"/>
    </row>
    <row r="8572" spans="760:785" x14ac:dyDescent="0.25">
      <c r="ACF8572" s="60"/>
      <c r="ACG8572" s="60"/>
      <c r="ACH8572" s="60"/>
      <c r="ACI8572" s="60"/>
      <c r="ACJ8572" s="60"/>
      <c r="ACK8572" s="60"/>
      <c r="ACL8572" s="60"/>
      <c r="ACM8572" s="60"/>
      <c r="ACN8572" s="60"/>
      <c r="ACO8572" s="60"/>
      <c r="ACP8572" s="60"/>
      <c r="ACQ8572" s="60"/>
      <c r="ACR8572" s="60"/>
      <c r="ACS8572" s="60"/>
      <c r="ACT8572" s="60"/>
      <c r="ACU8572" s="60"/>
      <c r="ACV8572" s="60"/>
      <c r="ACW8572" s="60"/>
      <c r="ACX8572" s="60"/>
      <c r="ACY8572" s="60">
        <v>0.97183341616154695</v>
      </c>
      <c r="ACZ8572" s="60"/>
      <c r="ADA8572" s="60"/>
      <c r="ADB8572" s="60"/>
      <c r="ADC8572" s="60"/>
      <c r="ADD8572" s="60"/>
      <c r="ADE8572" s="60"/>
    </row>
    <row r="8573" spans="760:785" x14ac:dyDescent="0.25">
      <c r="ACF8573" s="60"/>
      <c r="ACG8573" s="60"/>
      <c r="ACH8573" s="60"/>
      <c r="ACI8573" s="60"/>
      <c r="ACJ8573" s="60"/>
      <c r="ACK8573" s="60"/>
      <c r="ACL8573" s="60"/>
      <c r="ACM8573" s="60"/>
      <c r="ACN8573" s="60"/>
      <c r="ACO8573" s="60"/>
      <c r="ACP8573" s="60"/>
      <c r="ACQ8573" s="60"/>
      <c r="ACR8573" s="60"/>
      <c r="ACS8573" s="60"/>
      <c r="ACT8573" s="60"/>
      <c r="ACU8573" s="60"/>
      <c r="ACV8573" s="60"/>
      <c r="ACW8573" s="60"/>
      <c r="ACX8573" s="60"/>
      <c r="ACY8573" s="60">
        <v>0.97181261537567898</v>
      </c>
      <c r="ACZ8573" s="60"/>
      <c r="ADA8573" s="60"/>
      <c r="ADB8573" s="60"/>
      <c r="ADC8573" s="60"/>
      <c r="ADD8573" s="60"/>
      <c r="ADE8573" s="60"/>
    </row>
    <row r="8574" spans="760:785" x14ac:dyDescent="0.25">
      <c r="ACF8574" s="60"/>
      <c r="ACG8574" s="60"/>
      <c r="ACH8574" s="60"/>
      <c r="ACI8574" s="60"/>
      <c r="ACJ8574" s="60"/>
      <c r="ACK8574" s="60"/>
      <c r="ACL8574" s="60"/>
      <c r="ACM8574" s="60"/>
      <c r="ACN8574" s="60"/>
      <c r="ACO8574" s="60"/>
      <c r="ACP8574" s="60"/>
      <c r="ACQ8574" s="60"/>
      <c r="ACR8574" s="60"/>
      <c r="ACS8574" s="60"/>
      <c r="ACT8574" s="60"/>
      <c r="ACU8574" s="60"/>
      <c r="ACV8574" s="60"/>
      <c r="ACW8574" s="60"/>
      <c r="ACX8574" s="60"/>
      <c r="ACY8574" s="60">
        <v>0.97174833331516197</v>
      </c>
      <c r="ACZ8574" s="60"/>
      <c r="ADA8574" s="60"/>
      <c r="ADB8574" s="60"/>
      <c r="ADC8574" s="60"/>
      <c r="ADD8574" s="60"/>
      <c r="ADE8574" s="60"/>
    </row>
    <row r="8575" spans="760:785" x14ac:dyDescent="0.25">
      <c r="ACF8575" s="60"/>
      <c r="ACG8575" s="60"/>
      <c r="ACH8575" s="60"/>
      <c r="ACI8575" s="60"/>
      <c r="ACJ8575" s="60"/>
      <c r="ACK8575" s="60"/>
      <c r="ACL8575" s="60"/>
      <c r="ACM8575" s="60"/>
      <c r="ACN8575" s="60"/>
      <c r="ACO8575" s="60"/>
      <c r="ACP8575" s="60"/>
      <c r="ACQ8575" s="60"/>
      <c r="ACR8575" s="60"/>
      <c r="ACS8575" s="60"/>
      <c r="ACT8575" s="60"/>
      <c r="ACU8575" s="60"/>
      <c r="ACV8575" s="60"/>
      <c r="ACW8575" s="60"/>
      <c r="ACX8575" s="60"/>
      <c r="ACY8575" s="60">
        <v>0.97174640377939503</v>
      </c>
      <c r="ACZ8575" s="60"/>
      <c r="ADA8575" s="60"/>
      <c r="ADB8575" s="60"/>
      <c r="ADC8575" s="60"/>
      <c r="ADD8575" s="60"/>
      <c r="ADE8575" s="60"/>
    </row>
    <row r="8576" spans="760:785" x14ac:dyDescent="0.25">
      <c r="ACF8576" s="60"/>
      <c r="ACG8576" s="60"/>
      <c r="ACH8576" s="60"/>
      <c r="ACI8576" s="60"/>
      <c r="ACJ8576" s="60"/>
      <c r="ACK8576" s="60"/>
      <c r="ACL8576" s="60"/>
      <c r="ACM8576" s="60"/>
      <c r="ACN8576" s="60"/>
      <c r="ACO8576" s="60"/>
      <c r="ACP8576" s="60"/>
      <c r="ACQ8576" s="60"/>
      <c r="ACR8576" s="60"/>
      <c r="ACS8576" s="60"/>
      <c r="ACT8576" s="60"/>
      <c r="ACU8576" s="60"/>
      <c r="ACV8576" s="60"/>
      <c r="ACW8576" s="60"/>
      <c r="ACX8576" s="60"/>
      <c r="ACY8576" s="60">
        <v>0.97174404240458201</v>
      </c>
      <c r="ACZ8576" s="60"/>
      <c r="ADA8576" s="60"/>
      <c r="ADB8576" s="60"/>
      <c r="ADC8576" s="60"/>
      <c r="ADD8576" s="60"/>
      <c r="ADE8576" s="60"/>
    </row>
    <row r="8577" spans="760:785" x14ac:dyDescent="0.25">
      <c r="ACF8577" s="60"/>
      <c r="ACG8577" s="60"/>
      <c r="ACH8577" s="60"/>
      <c r="ACI8577" s="60"/>
      <c r="ACJ8577" s="60"/>
      <c r="ACK8577" s="60"/>
      <c r="ACL8577" s="60"/>
      <c r="ACM8577" s="60"/>
      <c r="ACN8577" s="60"/>
      <c r="ACO8577" s="60"/>
      <c r="ACP8577" s="60"/>
      <c r="ACQ8577" s="60"/>
      <c r="ACR8577" s="60"/>
      <c r="ACS8577" s="60"/>
      <c r="ACT8577" s="60"/>
      <c r="ACU8577" s="60"/>
      <c r="ACV8577" s="60"/>
      <c r="ACW8577" s="60"/>
      <c r="ACX8577" s="60"/>
      <c r="ACY8577" s="60">
        <v>0.97172024498073495</v>
      </c>
      <c r="ACZ8577" s="60"/>
      <c r="ADA8577" s="60"/>
      <c r="ADB8577" s="60"/>
      <c r="ADC8577" s="60"/>
      <c r="ADD8577" s="60"/>
      <c r="ADE8577" s="60"/>
    </row>
    <row r="8578" spans="760:785" x14ac:dyDescent="0.25">
      <c r="ACF8578" s="60"/>
      <c r="ACG8578" s="60"/>
      <c r="ACH8578" s="60"/>
      <c r="ACI8578" s="60"/>
      <c r="ACJ8578" s="60"/>
      <c r="ACK8578" s="60"/>
      <c r="ACL8578" s="60"/>
      <c r="ACM8578" s="60"/>
      <c r="ACN8578" s="60"/>
      <c r="ACO8578" s="60"/>
      <c r="ACP8578" s="60"/>
      <c r="ACQ8578" s="60"/>
      <c r="ACR8578" s="60"/>
      <c r="ACS8578" s="60"/>
      <c r="ACT8578" s="60"/>
      <c r="ACU8578" s="60"/>
      <c r="ACV8578" s="60"/>
      <c r="ACW8578" s="60"/>
      <c r="ACX8578" s="60"/>
      <c r="ACY8578" s="60">
        <v>0.97171628482953198</v>
      </c>
      <c r="ACZ8578" s="60"/>
      <c r="ADA8578" s="60"/>
      <c r="ADB8578" s="60"/>
      <c r="ADC8578" s="60"/>
      <c r="ADD8578" s="60"/>
      <c r="ADE8578" s="60"/>
    </row>
    <row r="8579" spans="760:785" x14ac:dyDescent="0.25">
      <c r="ACF8579" s="60"/>
      <c r="ACG8579" s="60"/>
      <c r="ACH8579" s="60"/>
      <c r="ACI8579" s="60"/>
      <c r="ACJ8579" s="60"/>
      <c r="ACK8579" s="60"/>
      <c r="ACL8579" s="60"/>
      <c r="ACM8579" s="60"/>
      <c r="ACN8579" s="60"/>
      <c r="ACO8579" s="60"/>
      <c r="ACP8579" s="60"/>
      <c r="ACQ8579" s="60"/>
      <c r="ACR8579" s="60"/>
      <c r="ACS8579" s="60"/>
      <c r="ACT8579" s="60"/>
      <c r="ACU8579" s="60"/>
      <c r="ACV8579" s="60"/>
      <c r="ACW8579" s="60"/>
      <c r="ACX8579" s="60"/>
      <c r="ACY8579" s="60">
        <v>0.97170194144038802</v>
      </c>
      <c r="ACZ8579" s="60"/>
      <c r="ADA8579" s="60"/>
      <c r="ADB8579" s="60"/>
      <c r="ADC8579" s="60"/>
      <c r="ADD8579" s="60"/>
      <c r="ADE8579" s="60"/>
    </row>
    <row r="8580" spans="760:785" x14ac:dyDescent="0.25">
      <c r="ACF8580" s="60"/>
      <c r="ACG8580" s="60"/>
      <c r="ACH8580" s="60"/>
      <c r="ACI8580" s="60"/>
      <c r="ACJ8580" s="60"/>
      <c r="ACK8580" s="60"/>
      <c r="ACL8580" s="60"/>
      <c r="ACM8580" s="60"/>
      <c r="ACN8580" s="60"/>
      <c r="ACO8580" s="60"/>
      <c r="ACP8580" s="60"/>
      <c r="ACQ8580" s="60"/>
      <c r="ACR8580" s="60"/>
      <c r="ACS8580" s="60"/>
      <c r="ACT8580" s="60"/>
      <c r="ACU8580" s="60"/>
      <c r="ACV8580" s="60"/>
      <c r="ACW8580" s="60"/>
      <c r="ACX8580" s="60"/>
      <c r="ACY8580" s="60">
        <v>0.97169178558027203</v>
      </c>
      <c r="ACZ8580" s="60"/>
      <c r="ADA8580" s="60"/>
      <c r="ADB8580" s="60"/>
      <c r="ADC8580" s="60"/>
      <c r="ADD8580" s="60"/>
      <c r="ADE8580" s="60"/>
    </row>
    <row r="8581" spans="760:785" x14ac:dyDescent="0.25">
      <c r="ACF8581" s="60"/>
      <c r="ACG8581" s="60"/>
      <c r="ACH8581" s="60"/>
      <c r="ACI8581" s="60"/>
      <c r="ACJ8581" s="60"/>
      <c r="ACK8581" s="60"/>
      <c r="ACL8581" s="60"/>
      <c r="ACM8581" s="60"/>
      <c r="ACN8581" s="60"/>
      <c r="ACO8581" s="60"/>
      <c r="ACP8581" s="60"/>
      <c r="ACQ8581" s="60"/>
      <c r="ACR8581" s="60"/>
      <c r="ACS8581" s="60"/>
      <c r="ACT8581" s="60"/>
      <c r="ACU8581" s="60"/>
      <c r="ACV8581" s="60"/>
      <c r="ACW8581" s="60"/>
      <c r="ACX8581" s="60"/>
      <c r="ACY8581" s="60">
        <v>0.97167633194595604</v>
      </c>
      <c r="ACZ8581" s="60"/>
      <c r="ADA8581" s="60"/>
      <c r="ADB8581" s="60"/>
      <c r="ADC8581" s="60"/>
      <c r="ADD8581" s="60"/>
      <c r="ADE8581" s="60"/>
    </row>
    <row r="8582" spans="760:785" x14ac:dyDescent="0.25">
      <c r="ACF8582" s="60"/>
      <c r="ACG8582" s="60"/>
      <c r="ACH8582" s="60"/>
      <c r="ACI8582" s="60"/>
      <c r="ACJ8582" s="60"/>
      <c r="ACK8582" s="60"/>
      <c r="ACL8582" s="60"/>
      <c r="ACM8582" s="60"/>
      <c r="ACN8582" s="60"/>
      <c r="ACO8582" s="60"/>
      <c r="ACP8582" s="60"/>
      <c r="ACQ8582" s="60"/>
      <c r="ACR8582" s="60"/>
      <c r="ACS8582" s="60"/>
      <c r="ACT8582" s="60"/>
      <c r="ACU8582" s="60"/>
      <c r="ACV8582" s="60"/>
      <c r="ACW8582" s="60"/>
      <c r="ACX8582" s="60"/>
      <c r="ACY8582" s="60">
        <v>0.97166988597947701</v>
      </c>
      <c r="ACZ8582" s="60"/>
      <c r="ADA8582" s="60"/>
      <c r="ADB8582" s="60"/>
      <c r="ADC8582" s="60"/>
      <c r="ADD8582" s="60"/>
      <c r="ADE8582" s="60"/>
    </row>
    <row r="8583" spans="760:785" x14ac:dyDescent="0.25">
      <c r="ACF8583" s="60"/>
      <c r="ACG8583" s="60"/>
      <c r="ACH8583" s="60"/>
      <c r="ACI8583" s="60"/>
      <c r="ACJ8583" s="60"/>
      <c r="ACK8583" s="60"/>
      <c r="ACL8583" s="60"/>
      <c r="ACM8583" s="60"/>
      <c r="ACN8583" s="60"/>
      <c r="ACO8583" s="60"/>
      <c r="ACP8583" s="60"/>
      <c r="ACQ8583" s="60"/>
      <c r="ACR8583" s="60"/>
      <c r="ACS8583" s="60"/>
      <c r="ACT8583" s="60"/>
      <c r="ACU8583" s="60"/>
      <c r="ACV8583" s="60"/>
      <c r="ACW8583" s="60"/>
      <c r="ACX8583" s="60"/>
      <c r="ACY8583" s="60">
        <v>0.97166566736534199</v>
      </c>
      <c r="ACZ8583" s="60"/>
      <c r="ADA8583" s="60"/>
      <c r="ADB8583" s="60"/>
      <c r="ADC8583" s="60"/>
      <c r="ADD8583" s="60"/>
      <c r="ADE8583" s="60"/>
    </row>
    <row r="8584" spans="760:785" x14ac:dyDescent="0.25">
      <c r="ACF8584" s="60"/>
      <c r="ACG8584" s="60"/>
      <c r="ACH8584" s="60"/>
      <c r="ACI8584" s="60"/>
      <c r="ACJ8584" s="60"/>
      <c r="ACK8584" s="60"/>
      <c r="ACL8584" s="60"/>
      <c r="ACM8584" s="60"/>
      <c r="ACN8584" s="60"/>
      <c r="ACO8584" s="60"/>
      <c r="ACP8584" s="60"/>
      <c r="ACQ8584" s="60"/>
      <c r="ACR8584" s="60"/>
      <c r="ACS8584" s="60"/>
      <c r="ACT8584" s="60"/>
      <c r="ACU8584" s="60"/>
      <c r="ACV8584" s="60"/>
      <c r="ACW8584" s="60"/>
      <c r="ACX8584" s="60"/>
      <c r="ACY8584" s="60">
        <v>0.97165336597899599</v>
      </c>
      <c r="ACZ8584" s="60"/>
      <c r="ADA8584" s="60"/>
      <c r="ADB8584" s="60"/>
      <c r="ADC8584" s="60"/>
      <c r="ADD8584" s="60"/>
      <c r="ADE8584" s="60"/>
    </row>
    <row r="8585" spans="760:785" x14ac:dyDescent="0.25">
      <c r="ACF8585" s="60"/>
      <c r="ACG8585" s="60"/>
      <c r="ACH8585" s="60"/>
      <c r="ACI8585" s="60"/>
      <c r="ACJ8585" s="60"/>
      <c r="ACK8585" s="60"/>
      <c r="ACL8585" s="60"/>
      <c r="ACM8585" s="60"/>
      <c r="ACN8585" s="60"/>
      <c r="ACO8585" s="60"/>
      <c r="ACP8585" s="60"/>
      <c r="ACQ8585" s="60"/>
      <c r="ACR8585" s="60"/>
      <c r="ACS8585" s="60"/>
      <c r="ACT8585" s="60"/>
      <c r="ACU8585" s="60"/>
      <c r="ACV8585" s="60"/>
      <c r="ACW8585" s="60"/>
      <c r="ACX8585" s="60"/>
      <c r="ACY8585" s="60">
        <v>0.97165148506171395</v>
      </c>
      <c r="ACZ8585" s="60"/>
      <c r="ADA8585" s="60"/>
      <c r="ADB8585" s="60"/>
      <c r="ADC8585" s="60"/>
      <c r="ADD8585" s="60"/>
      <c r="ADE8585" s="60"/>
    </row>
    <row r="8586" spans="760:785" x14ac:dyDescent="0.25">
      <c r="ACF8586" s="60"/>
      <c r="ACG8586" s="60"/>
      <c r="ACH8586" s="60"/>
      <c r="ACI8586" s="60"/>
      <c r="ACJ8586" s="60"/>
      <c r="ACK8586" s="60"/>
      <c r="ACL8586" s="60"/>
      <c r="ACM8586" s="60"/>
      <c r="ACN8586" s="60"/>
      <c r="ACO8586" s="60"/>
      <c r="ACP8586" s="60"/>
      <c r="ACQ8586" s="60"/>
      <c r="ACR8586" s="60"/>
      <c r="ACS8586" s="60"/>
      <c r="ACT8586" s="60"/>
      <c r="ACU8586" s="60"/>
      <c r="ACV8586" s="60"/>
      <c r="ACW8586" s="60"/>
      <c r="ACX8586" s="60"/>
      <c r="ACY8586" s="60">
        <v>0.97163755915012295</v>
      </c>
      <c r="ACZ8586" s="60"/>
      <c r="ADA8586" s="60"/>
      <c r="ADB8586" s="60"/>
      <c r="ADC8586" s="60"/>
      <c r="ADD8586" s="60"/>
      <c r="ADE8586" s="60"/>
    </row>
    <row r="8587" spans="760:785" x14ac:dyDescent="0.25">
      <c r="ACF8587" s="60"/>
      <c r="ACG8587" s="60"/>
      <c r="ACH8587" s="60"/>
      <c r="ACI8587" s="60"/>
      <c r="ACJ8587" s="60"/>
      <c r="ACK8587" s="60"/>
      <c r="ACL8587" s="60"/>
      <c r="ACM8587" s="60"/>
      <c r="ACN8587" s="60"/>
      <c r="ACO8587" s="60"/>
      <c r="ACP8587" s="60"/>
      <c r="ACQ8587" s="60"/>
      <c r="ACR8587" s="60"/>
      <c r="ACS8587" s="60"/>
      <c r="ACT8587" s="60"/>
      <c r="ACU8587" s="60"/>
      <c r="ACV8587" s="60"/>
      <c r="ACW8587" s="60"/>
      <c r="ACX8587" s="60"/>
      <c r="ACY8587" s="60">
        <v>0.97161772079715003</v>
      </c>
      <c r="ACZ8587" s="60"/>
      <c r="ADA8587" s="60"/>
      <c r="ADB8587" s="60"/>
      <c r="ADC8587" s="60"/>
      <c r="ADD8587" s="60"/>
      <c r="ADE8587" s="60"/>
    </row>
    <row r="8588" spans="760:785" x14ac:dyDescent="0.25">
      <c r="ACF8588" s="60"/>
      <c r="ACG8588" s="60"/>
      <c r="ACH8588" s="60"/>
      <c r="ACI8588" s="60"/>
      <c r="ACJ8588" s="60"/>
      <c r="ACK8588" s="60"/>
      <c r="ACL8588" s="60"/>
      <c r="ACM8588" s="60"/>
      <c r="ACN8588" s="60"/>
      <c r="ACO8588" s="60"/>
      <c r="ACP8588" s="60"/>
      <c r="ACQ8588" s="60"/>
      <c r="ACR8588" s="60"/>
      <c r="ACS8588" s="60"/>
      <c r="ACT8588" s="60"/>
      <c r="ACU8588" s="60"/>
      <c r="ACV8588" s="60"/>
      <c r="ACW8588" s="60"/>
      <c r="ACX8588" s="60"/>
      <c r="ACY8588" s="60">
        <v>0.97161651485809397</v>
      </c>
      <c r="ACZ8588" s="60"/>
      <c r="ADA8588" s="60"/>
      <c r="ADB8588" s="60"/>
      <c r="ADC8588" s="60"/>
      <c r="ADD8588" s="60"/>
      <c r="ADE8588" s="60"/>
    </row>
    <row r="8589" spans="760:785" x14ac:dyDescent="0.25">
      <c r="ACF8589" s="60"/>
      <c r="ACG8589" s="60"/>
      <c r="ACH8589" s="60"/>
      <c r="ACI8589" s="60"/>
      <c r="ACJ8589" s="60"/>
      <c r="ACK8589" s="60"/>
      <c r="ACL8589" s="60"/>
      <c r="ACM8589" s="60"/>
      <c r="ACN8589" s="60"/>
      <c r="ACO8589" s="60"/>
      <c r="ACP8589" s="60"/>
      <c r="ACQ8589" s="60"/>
      <c r="ACR8589" s="60"/>
      <c r="ACS8589" s="60"/>
      <c r="ACT8589" s="60"/>
      <c r="ACU8589" s="60"/>
      <c r="ACV8589" s="60"/>
      <c r="ACW8589" s="60"/>
      <c r="ACX8589" s="60"/>
      <c r="ACY8589" s="60">
        <v>0.97159348456238603</v>
      </c>
      <c r="ACZ8589" s="60"/>
      <c r="ADA8589" s="60"/>
      <c r="ADB8589" s="60"/>
      <c r="ADC8589" s="60"/>
      <c r="ADD8589" s="60"/>
      <c r="ADE8589" s="60"/>
    </row>
    <row r="8590" spans="760:785" x14ac:dyDescent="0.25">
      <c r="ACF8590" s="60"/>
      <c r="ACG8590" s="60"/>
      <c r="ACH8590" s="60"/>
      <c r="ACI8590" s="60"/>
      <c r="ACJ8590" s="60"/>
      <c r="ACK8590" s="60"/>
      <c r="ACL8590" s="60"/>
      <c r="ACM8590" s="60"/>
      <c r="ACN8590" s="60"/>
      <c r="ACO8590" s="60"/>
      <c r="ACP8590" s="60"/>
      <c r="ACQ8590" s="60"/>
      <c r="ACR8590" s="60"/>
      <c r="ACS8590" s="60"/>
      <c r="ACT8590" s="60"/>
      <c r="ACU8590" s="60"/>
      <c r="ACV8590" s="60"/>
      <c r="ACW8590" s="60"/>
      <c r="ACX8590" s="60"/>
      <c r="ACY8590" s="60">
        <v>0.97158518360269597</v>
      </c>
      <c r="ACZ8590" s="60"/>
      <c r="ADA8590" s="60"/>
      <c r="ADB8590" s="60"/>
      <c r="ADC8590" s="60"/>
      <c r="ADD8590" s="60"/>
      <c r="ADE8590" s="60"/>
    </row>
    <row r="8591" spans="760:785" x14ac:dyDescent="0.25">
      <c r="ACF8591" s="60"/>
      <c r="ACG8591" s="60"/>
      <c r="ACH8591" s="60"/>
      <c r="ACI8591" s="60"/>
      <c r="ACJ8591" s="60"/>
      <c r="ACK8591" s="60"/>
      <c r="ACL8591" s="60"/>
      <c r="ACM8591" s="60"/>
      <c r="ACN8591" s="60"/>
      <c r="ACO8591" s="60"/>
      <c r="ACP8591" s="60"/>
      <c r="ACQ8591" s="60"/>
      <c r="ACR8591" s="60"/>
      <c r="ACS8591" s="60"/>
      <c r="ACT8591" s="60"/>
      <c r="ACU8591" s="60"/>
      <c r="ACV8591" s="60"/>
      <c r="ACW8591" s="60"/>
      <c r="ACX8591" s="60"/>
      <c r="ACY8591" s="60">
        <v>0.97155754103270797</v>
      </c>
      <c r="ACZ8591" s="60"/>
      <c r="ADA8591" s="60"/>
      <c r="ADB8591" s="60"/>
      <c r="ADC8591" s="60"/>
      <c r="ADD8591" s="60"/>
      <c r="ADE8591" s="60"/>
    </row>
    <row r="8592" spans="760:785" x14ac:dyDescent="0.25">
      <c r="ACF8592" s="60"/>
      <c r="ACG8592" s="60"/>
      <c r="ACH8592" s="60"/>
      <c r="ACI8592" s="60"/>
      <c r="ACJ8592" s="60"/>
      <c r="ACK8592" s="60"/>
      <c r="ACL8592" s="60"/>
      <c r="ACM8592" s="60"/>
      <c r="ACN8592" s="60"/>
      <c r="ACO8592" s="60"/>
      <c r="ACP8592" s="60"/>
      <c r="ACQ8592" s="60"/>
      <c r="ACR8592" s="60"/>
      <c r="ACS8592" s="60"/>
      <c r="ACT8592" s="60"/>
      <c r="ACU8592" s="60"/>
      <c r="ACV8592" s="60"/>
      <c r="ACW8592" s="60"/>
      <c r="ACX8592" s="60"/>
      <c r="ACY8592" s="60">
        <v>0.97154835854497701</v>
      </c>
      <c r="ACZ8592" s="60"/>
      <c r="ADA8592" s="60"/>
      <c r="ADB8592" s="60"/>
      <c r="ADC8592" s="60"/>
      <c r="ADD8592" s="60"/>
      <c r="ADE8592" s="60"/>
    </row>
    <row r="8593" spans="760:785" x14ac:dyDescent="0.25">
      <c r="ACF8593" s="60"/>
      <c r="ACG8593" s="60"/>
      <c r="ACH8593" s="60"/>
      <c r="ACI8593" s="60"/>
      <c r="ACJ8593" s="60"/>
      <c r="ACK8593" s="60"/>
      <c r="ACL8593" s="60"/>
      <c r="ACM8593" s="60"/>
      <c r="ACN8593" s="60"/>
      <c r="ACO8593" s="60"/>
      <c r="ACP8593" s="60"/>
      <c r="ACQ8593" s="60"/>
      <c r="ACR8593" s="60"/>
      <c r="ACS8593" s="60"/>
      <c r="ACT8593" s="60"/>
      <c r="ACU8593" s="60"/>
      <c r="ACV8593" s="60"/>
      <c r="ACW8593" s="60"/>
      <c r="ACX8593" s="60"/>
      <c r="ACY8593" s="60">
        <v>0.97153280628219896</v>
      </c>
      <c r="ACZ8593" s="60"/>
      <c r="ADA8593" s="60"/>
      <c r="ADB8593" s="60"/>
      <c r="ADC8593" s="60"/>
      <c r="ADD8593" s="60"/>
      <c r="ADE8593" s="60"/>
    </row>
    <row r="8594" spans="760:785" x14ac:dyDescent="0.25">
      <c r="ACF8594" s="60"/>
      <c r="ACG8594" s="60"/>
      <c r="ACH8594" s="60"/>
      <c r="ACI8594" s="60"/>
      <c r="ACJ8594" s="60"/>
      <c r="ACK8594" s="60"/>
      <c r="ACL8594" s="60"/>
      <c r="ACM8594" s="60"/>
      <c r="ACN8594" s="60"/>
      <c r="ACO8594" s="60"/>
      <c r="ACP8594" s="60"/>
      <c r="ACQ8594" s="60"/>
      <c r="ACR8594" s="60"/>
      <c r="ACS8594" s="60"/>
      <c r="ACT8594" s="60"/>
      <c r="ACU8594" s="60"/>
      <c r="ACV8594" s="60"/>
      <c r="ACW8594" s="60"/>
      <c r="ACX8594" s="60"/>
      <c r="ACY8594" s="60">
        <v>0.97152681459824297</v>
      </c>
      <c r="ACZ8594" s="60"/>
      <c r="ADA8594" s="60"/>
      <c r="ADB8594" s="60"/>
      <c r="ADC8594" s="60"/>
      <c r="ADD8594" s="60"/>
      <c r="ADE8594" s="60"/>
    </row>
    <row r="8595" spans="760:785" x14ac:dyDescent="0.25">
      <c r="ACF8595" s="60"/>
      <c r="ACG8595" s="60"/>
      <c r="ACH8595" s="60"/>
      <c r="ACI8595" s="60"/>
      <c r="ACJ8595" s="60"/>
      <c r="ACK8595" s="60"/>
      <c r="ACL8595" s="60"/>
      <c r="ACM8595" s="60"/>
      <c r="ACN8595" s="60"/>
      <c r="ACO8595" s="60"/>
      <c r="ACP8595" s="60"/>
      <c r="ACQ8595" s="60"/>
      <c r="ACR8595" s="60"/>
      <c r="ACS8595" s="60"/>
      <c r="ACT8595" s="60"/>
      <c r="ACU8595" s="60"/>
      <c r="ACV8595" s="60"/>
      <c r="ACW8595" s="60"/>
      <c r="ACX8595" s="60"/>
      <c r="ACY8595" s="60">
        <v>0.97150545929711596</v>
      </c>
      <c r="ACZ8595" s="60"/>
      <c r="ADA8595" s="60"/>
      <c r="ADB8595" s="60"/>
      <c r="ADC8595" s="60"/>
      <c r="ADD8595" s="60"/>
      <c r="ADE8595" s="60"/>
    </row>
    <row r="8596" spans="760:785" x14ac:dyDescent="0.25">
      <c r="ACF8596" s="60"/>
      <c r="ACG8596" s="60"/>
      <c r="ACH8596" s="60"/>
      <c r="ACI8596" s="60"/>
      <c r="ACJ8596" s="60"/>
      <c r="ACK8596" s="60"/>
      <c r="ACL8596" s="60"/>
      <c r="ACM8596" s="60"/>
      <c r="ACN8596" s="60"/>
      <c r="ACO8596" s="60"/>
      <c r="ACP8596" s="60"/>
      <c r="ACQ8596" s="60"/>
      <c r="ACR8596" s="60"/>
      <c r="ACS8596" s="60"/>
      <c r="ACT8596" s="60"/>
      <c r="ACU8596" s="60"/>
      <c r="ACV8596" s="60"/>
      <c r="ACW8596" s="60"/>
      <c r="ACX8596" s="60"/>
      <c r="ACY8596" s="60">
        <v>0.97149662460916297</v>
      </c>
      <c r="ACZ8596" s="60"/>
      <c r="ADA8596" s="60"/>
      <c r="ADB8596" s="60"/>
      <c r="ADC8596" s="60"/>
      <c r="ADD8596" s="60"/>
      <c r="ADE8596" s="60"/>
    </row>
    <row r="8597" spans="760:785" x14ac:dyDescent="0.25">
      <c r="ACF8597" s="60"/>
      <c r="ACG8597" s="60"/>
      <c r="ACH8597" s="60"/>
      <c r="ACI8597" s="60"/>
      <c r="ACJ8597" s="60"/>
      <c r="ACK8597" s="60"/>
      <c r="ACL8597" s="60"/>
      <c r="ACM8597" s="60"/>
      <c r="ACN8597" s="60"/>
      <c r="ACO8597" s="60"/>
      <c r="ACP8597" s="60"/>
      <c r="ACQ8597" s="60"/>
      <c r="ACR8597" s="60"/>
      <c r="ACS8597" s="60"/>
      <c r="ACT8597" s="60"/>
      <c r="ACU8597" s="60"/>
      <c r="ACV8597" s="60"/>
      <c r="ACW8597" s="60"/>
      <c r="ACX8597" s="60"/>
      <c r="ACY8597" s="60">
        <v>0.971493787636314</v>
      </c>
      <c r="ACZ8597" s="60"/>
      <c r="ADA8597" s="60"/>
      <c r="ADB8597" s="60"/>
      <c r="ADC8597" s="60"/>
      <c r="ADD8597" s="60"/>
      <c r="ADE8597" s="60"/>
    </row>
    <row r="8598" spans="760:785" x14ac:dyDescent="0.25">
      <c r="ACF8598" s="60"/>
      <c r="ACG8598" s="60"/>
      <c r="ACH8598" s="60"/>
      <c r="ACI8598" s="60"/>
      <c r="ACJ8598" s="60"/>
      <c r="ACK8598" s="60"/>
      <c r="ACL8598" s="60"/>
      <c r="ACM8598" s="60"/>
      <c r="ACN8598" s="60"/>
      <c r="ACO8598" s="60"/>
      <c r="ACP8598" s="60"/>
      <c r="ACQ8598" s="60"/>
      <c r="ACR8598" s="60"/>
      <c r="ACS8598" s="60"/>
      <c r="ACT8598" s="60"/>
      <c r="ACU8598" s="60"/>
      <c r="ACV8598" s="60"/>
      <c r="ACW8598" s="60"/>
      <c r="ACX8598" s="60"/>
      <c r="ACY8598" s="60">
        <v>0.97148822023932202</v>
      </c>
      <c r="ACZ8598" s="60"/>
      <c r="ADA8598" s="60"/>
      <c r="ADB8598" s="60"/>
      <c r="ADC8598" s="60"/>
      <c r="ADD8598" s="60"/>
      <c r="ADE8598" s="60"/>
    </row>
    <row r="8599" spans="760:785" x14ac:dyDescent="0.25">
      <c r="ACF8599" s="60"/>
      <c r="ACG8599" s="60"/>
      <c r="ACH8599" s="60"/>
      <c r="ACI8599" s="60"/>
      <c r="ACJ8599" s="60"/>
      <c r="ACK8599" s="60"/>
      <c r="ACL8599" s="60"/>
      <c r="ACM8599" s="60"/>
      <c r="ACN8599" s="60"/>
      <c r="ACO8599" s="60"/>
      <c r="ACP8599" s="60"/>
      <c r="ACQ8599" s="60"/>
      <c r="ACR8599" s="60"/>
      <c r="ACS8599" s="60"/>
      <c r="ACT8599" s="60"/>
      <c r="ACU8599" s="60"/>
      <c r="ACV8599" s="60"/>
      <c r="ACW8599" s="60"/>
      <c r="ACX8599" s="60"/>
      <c r="ACY8599" s="60">
        <v>0.97143478289430196</v>
      </c>
      <c r="ACZ8599" s="60"/>
      <c r="ADA8599" s="60"/>
      <c r="ADB8599" s="60"/>
      <c r="ADC8599" s="60"/>
      <c r="ADD8599" s="60"/>
      <c r="ADE8599" s="60"/>
    </row>
    <row r="8600" spans="760:785" x14ac:dyDescent="0.25">
      <c r="ACF8600" s="60"/>
      <c r="ACG8600" s="60"/>
      <c r="ACH8600" s="60"/>
      <c r="ACI8600" s="60"/>
      <c r="ACJ8600" s="60"/>
      <c r="ACK8600" s="60"/>
      <c r="ACL8600" s="60"/>
      <c r="ACM8600" s="60"/>
      <c r="ACN8600" s="60"/>
      <c r="ACO8600" s="60"/>
      <c r="ACP8600" s="60"/>
      <c r="ACQ8600" s="60"/>
      <c r="ACR8600" s="60"/>
      <c r="ACS8600" s="60"/>
      <c r="ACT8600" s="60"/>
      <c r="ACU8600" s="60"/>
      <c r="ACV8600" s="60"/>
      <c r="ACW8600" s="60"/>
      <c r="ACX8600" s="60"/>
      <c r="ACY8600" s="60">
        <v>0.97141961285917</v>
      </c>
      <c r="ACZ8600" s="60"/>
      <c r="ADA8600" s="60"/>
      <c r="ADB8600" s="60"/>
      <c r="ADC8600" s="60"/>
      <c r="ADD8600" s="60"/>
      <c r="ADE8600" s="60"/>
    </row>
    <row r="8601" spans="760:785" x14ac:dyDescent="0.25">
      <c r="ACF8601" s="60"/>
      <c r="ACG8601" s="60"/>
      <c r="ACH8601" s="60"/>
      <c r="ACI8601" s="60"/>
      <c r="ACJ8601" s="60"/>
      <c r="ACK8601" s="60"/>
      <c r="ACL8601" s="60"/>
      <c r="ACM8601" s="60"/>
      <c r="ACN8601" s="60"/>
      <c r="ACO8601" s="60"/>
      <c r="ACP8601" s="60"/>
      <c r="ACQ8601" s="60"/>
      <c r="ACR8601" s="60"/>
      <c r="ACS8601" s="60"/>
      <c r="ACT8601" s="60"/>
      <c r="ACU8601" s="60"/>
      <c r="ACV8601" s="60"/>
      <c r="ACW8601" s="60"/>
      <c r="ACX8601" s="60"/>
      <c r="ACY8601" s="60">
        <v>0.97140716112724201</v>
      </c>
      <c r="ACZ8601" s="60"/>
      <c r="ADA8601" s="60"/>
      <c r="ADB8601" s="60"/>
      <c r="ADC8601" s="60"/>
      <c r="ADD8601" s="60"/>
      <c r="ADE8601" s="60"/>
    </row>
    <row r="8602" spans="760:785" x14ac:dyDescent="0.25">
      <c r="ACF8602" s="60"/>
      <c r="ACG8602" s="60"/>
      <c r="ACH8602" s="60"/>
      <c r="ACI8602" s="60"/>
      <c r="ACJ8602" s="60"/>
      <c r="ACK8602" s="60"/>
      <c r="ACL8602" s="60"/>
      <c r="ACM8602" s="60"/>
      <c r="ACN8602" s="60"/>
      <c r="ACO8602" s="60"/>
      <c r="ACP8602" s="60"/>
      <c r="ACQ8602" s="60"/>
      <c r="ACR8602" s="60"/>
      <c r="ACS8602" s="60"/>
      <c r="ACT8602" s="60"/>
      <c r="ACU8602" s="60"/>
      <c r="ACV8602" s="60"/>
      <c r="ACW8602" s="60"/>
      <c r="ACX8602" s="60"/>
      <c r="ACY8602" s="60">
        <v>0.97140148463088505</v>
      </c>
      <c r="ACZ8602" s="60"/>
      <c r="ADA8602" s="60"/>
      <c r="ADB8602" s="60"/>
      <c r="ADC8602" s="60"/>
      <c r="ADD8602" s="60"/>
      <c r="ADE8602" s="60"/>
    </row>
    <row r="8603" spans="760:785" x14ac:dyDescent="0.25">
      <c r="ACF8603" s="60"/>
      <c r="ACG8603" s="60"/>
      <c r="ACH8603" s="60"/>
      <c r="ACI8603" s="60"/>
      <c r="ACJ8603" s="60"/>
      <c r="ACK8603" s="60"/>
      <c r="ACL8603" s="60"/>
      <c r="ACM8603" s="60"/>
      <c r="ACN8603" s="60"/>
      <c r="ACO8603" s="60"/>
      <c r="ACP8603" s="60"/>
      <c r="ACQ8603" s="60"/>
      <c r="ACR8603" s="60"/>
      <c r="ACS8603" s="60"/>
      <c r="ACT8603" s="60"/>
      <c r="ACU8603" s="60"/>
      <c r="ACV8603" s="60"/>
      <c r="ACW8603" s="60"/>
      <c r="ACX8603" s="60"/>
      <c r="ACY8603" s="60">
        <v>0.97139726896899703</v>
      </c>
      <c r="ACZ8603" s="60"/>
      <c r="ADA8603" s="60"/>
      <c r="ADB8603" s="60"/>
      <c r="ADC8603" s="60"/>
      <c r="ADD8603" s="60"/>
      <c r="ADE8603" s="60"/>
    </row>
    <row r="8604" spans="760:785" x14ac:dyDescent="0.25">
      <c r="ACF8604" s="60"/>
      <c r="ACG8604" s="60"/>
      <c r="ACH8604" s="60"/>
      <c r="ACI8604" s="60"/>
      <c r="ACJ8604" s="60"/>
      <c r="ACK8604" s="60"/>
      <c r="ACL8604" s="60"/>
      <c r="ACM8604" s="60"/>
      <c r="ACN8604" s="60"/>
      <c r="ACO8604" s="60"/>
      <c r="ACP8604" s="60"/>
      <c r="ACQ8604" s="60"/>
      <c r="ACR8604" s="60"/>
      <c r="ACS8604" s="60"/>
      <c r="ACT8604" s="60"/>
      <c r="ACU8604" s="60"/>
      <c r="ACV8604" s="60"/>
      <c r="ACW8604" s="60"/>
      <c r="ACX8604" s="60"/>
      <c r="ACY8604" s="60">
        <v>0.97138693584633895</v>
      </c>
      <c r="ACZ8604" s="60"/>
      <c r="ADA8604" s="60"/>
      <c r="ADB8604" s="60"/>
      <c r="ADC8604" s="60"/>
      <c r="ADD8604" s="60"/>
      <c r="ADE8604" s="60"/>
    </row>
    <row r="8605" spans="760:785" x14ac:dyDescent="0.25">
      <c r="ACF8605" s="60"/>
      <c r="ACG8605" s="60"/>
      <c r="ACH8605" s="60"/>
      <c r="ACI8605" s="60"/>
      <c r="ACJ8605" s="60"/>
      <c r="ACK8605" s="60"/>
      <c r="ACL8605" s="60"/>
      <c r="ACM8605" s="60"/>
      <c r="ACN8605" s="60"/>
      <c r="ACO8605" s="60"/>
      <c r="ACP8605" s="60"/>
      <c r="ACQ8605" s="60"/>
      <c r="ACR8605" s="60"/>
      <c r="ACS8605" s="60"/>
      <c r="ACT8605" s="60"/>
      <c r="ACU8605" s="60"/>
      <c r="ACV8605" s="60"/>
      <c r="ACW8605" s="60"/>
      <c r="ACX8605" s="60"/>
      <c r="ACY8605" s="60">
        <v>0.97137457567505703</v>
      </c>
      <c r="ACZ8605" s="60"/>
      <c r="ADA8605" s="60"/>
      <c r="ADB8605" s="60"/>
      <c r="ADC8605" s="60"/>
      <c r="ADD8605" s="60"/>
      <c r="ADE8605" s="60"/>
    </row>
    <row r="8606" spans="760:785" x14ac:dyDescent="0.25">
      <c r="ACF8606" s="60"/>
      <c r="ACG8606" s="60"/>
      <c r="ACH8606" s="60"/>
      <c r="ACI8606" s="60"/>
      <c r="ACJ8606" s="60"/>
      <c r="ACK8606" s="60"/>
      <c r="ACL8606" s="60"/>
      <c r="ACM8606" s="60"/>
      <c r="ACN8606" s="60"/>
      <c r="ACO8606" s="60"/>
      <c r="ACP8606" s="60"/>
      <c r="ACQ8606" s="60"/>
      <c r="ACR8606" s="60"/>
      <c r="ACS8606" s="60"/>
      <c r="ACT8606" s="60"/>
      <c r="ACU8606" s="60"/>
      <c r="ACV8606" s="60"/>
      <c r="ACW8606" s="60"/>
      <c r="ACX8606" s="60"/>
      <c r="ACY8606" s="60">
        <v>0.97137376580373302</v>
      </c>
      <c r="ACZ8606" s="60"/>
      <c r="ADA8606" s="60"/>
      <c r="ADB8606" s="60"/>
      <c r="ADC8606" s="60"/>
      <c r="ADD8606" s="60"/>
      <c r="ADE8606" s="60"/>
    </row>
    <row r="8607" spans="760:785" x14ac:dyDescent="0.25">
      <c r="ACF8607" s="60"/>
      <c r="ACG8607" s="60"/>
      <c r="ACH8607" s="60"/>
      <c r="ACI8607" s="60"/>
      <c r="ACJ8607" s="60"/>
      <c r="ACK8607" s="60"/>
      <c r="ACL8607" s="60"/>
      <c r="ACM8607" s="60"/>
      <c r="ACN8607" s="60"/>
      <c r="ACO8607" s="60"/>
      <c r="ACP8607" s="60"/>
      <c r="ACQ8607" s="60"/>
      <c r="ACR8607" s="60"/>
      <c r="ACS8607" s="60"/>
      <c r="ACT8607" s="60"/>
      <c r="ACU8607" s="60"/>
      <c r="ACV8607" s="60"/>
      <c r="ACW8607" s="60"/>
      <c r="ACX8607" s="60"/>
      <c r="ACY8607" s="60">
        <v>0.97135666749673699</v>
      </c>
      <c r="ACZ8607" s="60"/>
      <c r="ADA8607" s="60"/>
      <c r="ADB8607" s="60"/>
      <c r="ADC8607" s="60"/>
      <c r="ADD8607" s="60"/>
      <c r="ADE8607" s="60"/>
    </row>
    <row r="8608" spans="760:785" x14ac:dyDescent="0.25">
      <c r="ACF8608" s="60"/>
      <c r="ACG8608" s="60"/>
      <c r="ACH8608" s="60"/>
      <c r="ACI8608" s="60"/>
      <c r="ACJ8608" s="60"/>
      <c r="ACK8608" s="60"/>
      <c r="ACL8608" s="60"/>
      <c r="ACM8608" s="60"/>
      <c r="ACN8608" s="60"/>
      <c r="ACO8608" s="60"/>
      <c r="ACP8608" s="60"/>
      <c r="ACQ8608" s="60"/>
      <c r="ACR8608" s="60"/>
      <c r="ACS8608" s="60"/>
      <c r="ACT8608" s="60"/>
      <c r="ACU8608" s="60"/>
      <c r="ACV8608" s="60"/>
      <c r="ACW8608" s="60"/>
      <c r="ACX8608" s="60"/>
      <c r="ACY8608" s="60">
        <v>0.97135096433147095</v>
      </c>
      <c r="ACZ8608" s="60"/>
      <c r="ADA8608" s="60"/>
      <c r="ADB8608" s="60"/>
      <c r="ADC8608" s="60"/>
      <c r="ADD8608" s="60"/>
      <c r="ADE8608" s="60"/>
    </row>
    <row r="8609" spans="760:785" x14ac:dyDescent="0.25">
      <c r="ACF8609" s="60"/>
      <c r="ACG8609" s="60"/>
      <c r="ACH8609" s="60"/>
      <c r="ACI8609" s="60"/>
      <c r="ACJ8609" s="60"/>
      <c r="ACK8609" s="60"/>
      <c r="ACL8609" s="60"/>
      <c r="ACM8609" s="60"/>
      <c r="ACN8609" s="60"/>
      <c r="ACO8609" s="60"/>
      <c r="ACP8609" s="60"/>
      <c r="ACQ8609" s="60"/>
      <c r="ACR8609" s="60"/>
      <c r="ACS8609" s="60"/>
      <c r="ACT8609" s="60"/>
      <c r="ACU8609" s="60"/>
      <c r="ACV8609" s="60"/>
      <c r="ACW8609" s="60"/>
      <c r="ACX8609" s="60"/>
      <c r="ACY8609" s="60">
        <v>0.97134165003874495</v>
      </c>
      <c r="ACZ8609" s="60"/>
      <c r="ADA8609" s="60"/>
      <c r="ADB8609" s="60"/>
      <c r="ADC8609" s="60"/>
      <c r="ADD8609" s="60"/>
      <c r="ADE8609" s="60"/>
    </row>
    <row r="8610" spans="760:785" x14ac:dyDescent="0.25">
      <c r="ACF8610" s="60"/>
      <c r="ACG8610" s="60"/>
      <c r="ACH8610" s="60"/>
      <c r="ACI8610" s="60"/>
      <c r="ACJ8610" s="60"/>
      <c r="ACK8610" s="60"/>
      <c r="ACL8610" s="60"/>
      <c r="ACM8610" s="60"/>
      <c r="ACN8610" s="60"/>
      <c r="ACO8610" s="60"/>
      <c r="ACP8610" s="60"/>
      <c r="ACQ8610" s="60"/>
      <c r="ACR8610" s="60"/>
      <c r="ACS8610" s="60"/>
      <c r="ACT8610" s="60"/>
      <c r="ACU8610" s="60"/>
      <c r="ACV8610" s="60"/>
      <c r="ACW8610" s="60"/>
      <c r="ACX8610" s="60"/>
      <c r="ACY8610" s="60">
        <v>0.97134144183168802</v>
      </c>
      <c r="ACZ8610" s="60"/>
      <c r="ADA8610" s="60"/>
      <c r="ADB8610" s="60"/>
      <c r="ADC8610" s="60"/>
      <c r="ADD8610" s="60"/>
      <c r="ADE8610" s="60"/>
    </row>
    <row r="8611" spans="760:785" x14ac:dyDescent="0.25">
      <c r="ACF8611" s="60"/>
      <c r="ACG8611" s="60"/>
      <c r="ACH8611" s="60"/>
      <c r="ACI8611" s="60"/>
      <c r="ACJ8611" s="60"/>
      <c r="ACK8611" s="60"/>
      <c r="ACL8611" s="60"/>
      <c r="ACM8611" s="60"/>
      <c r="ACN8611" s="60"/>
      <c r="ACO8611" s="60"/>
      <c r="ACP8611" s="60"/>
      <c r="ACQ8611" s="60"/>
      <c r="ACR8611" s="60"/>
      <c r="ACS8611" s="60"/>
      <c r="ACT8611" s="60"/>
      <c r="ACU8611" s="60"/>
      <c r="ACV8611" s="60"/>
      <c r="ACW8611" s="60"/>
      <c r="ACX8611" s="60"/>
      <c r="ACY8611" s="60">
        <v>0.971336163780262</v>
      </c>
      <c r="ACZ8611" s="60"/>
      <c r="ADA8611" s="60"/>
      <c r="ADB8611" s="60"/>
      <c r="ADC8611" s="60"/>
      <c r="ADD8611" s="60"/>
      <c r="ADE8611" s="60"/>
    </row>
    <row r="8612" spans="760:785" x14ac:dyDescent="0.25">
      <c r="ACF8612" s="60"/>
      <c r="ACG8612" s="60"/>
      <c r="ACH8612" s="60"/>
      <c r="ACI8612" s="60"/>
      <c r="ACJ8612" s="60"/>
      <c r="ACK8612" s="60"/>
      <c r="ACL8612" s="60"/>
      <c r="ACM8612" s="60"/>
      <c r="ACN8612" s="60"/>
      <c r="ACO8612" s="60"/>
      <c r="ACP8612" s="60"/>
      <c r="ACQ8612" s="60"/>
      <c r="ACR8612" s="60"/>
      <c r="ACS8612" s="60"/>
      <c r="ACT8612" s="60"/>
      <c r="ACU8612" s="60"/>
      <c r="ACV8612" s="60"/>
      <c r="ACW8612" s="60"/>
      <c r="ACX8612" s="60"/>
      <c r="ACY8612" s="60">
        <v>0.97132899954615304</v>
      </c>
      <c r="ACZ8612" s="60"/>
      <c r="ADA8612" s="60"/>
      <c r="ADB8612" s="60"/>
      <c r="ADC8612" s="60"/>
      <c r="ADD8612" s="60"/>
      <c r="ADE8612" s="60"/>
    </row>
    <row r="8613" spans="760:785" x14ac:dyDescent="0.25">
      <c r="ACF8613" s="60"/>
      <c r="ACG8613" s="60"/>
      <c r="ACH8613" s="60"/>
      <c r="ACI8613" s="60"/>
      <c r="ACJ8613" s="60"/>
      <c r="ACK8613" s="60"/>
      <c r="ACL8613" s="60"/>
      <c r="ACM8613" s="60"/>
      <c r="ACN8613" s="60"/>
      <c r="ACO8613" s="60"/>
      <c r="ACP8613" s="60"/>
      <c r="ACQ8613" s="60"/>
      <c r="ACR8613" s="60"/>
      <c r="ACS8613" s="60"/>
      <c r="ACT8613" s="60"/>
      <c r="ACU8613" s="60"/>
      <c r="ACV8613" s="60"/>
      <c r="ACW8613" s="60"/>
      <c r="ACX8613" s="60"/>
      <c r="ACY8613" s="60">
        <v>0.97131978185920798</v>
      </c>
      <c r="ACZ8613" s="60"/>
      <c r="ADA8613" s="60"/>
      <c r="ADB8613" s="60"/>
      <c r="ADC8613" s="60"/>
      <c r="ADD8613" s="60"/>
      <c r="ADE8613" s="60"/>
    </row>
    <row r="8614" spans="760:785" x14ac:dyDescent="0.25">
      <c r="ACF8614" s="60"/>
      <c r="ACG8614" s="60"/>
      <c r="ACH8614" s="60"/>
      <c r="ACI8614" s="60"/>
      <c r="ACJ8614" s="60"/>
      <c r="ACK8614" s="60"/>
      <c r="ACL8614" s="60"/>
      <c r="ACM8614" s="60"/>
      <c r="ACN8614" s="60"/>
      <c r="ACO8614" s="60"/>
      <c r="ACP8614" s="60"/>
      <c r="ACQ8614" s="60"/>
      <c r="ACR8614" s="60"/>
      <c r="ACS8614" s="60"/>
      <c r="ACT8614" s="60"/>
      <c r="ACU8614" s="60"/>
      <c r="ACV8614" s="60"/>
      <c r="ACW8614" s="60"/>
      <c r="ACX8614" s="60"/>
      <c r="ACY8614" s="60">
        <v>0.97129706783612502</v>
      </c>
      <c r="ACZ8614" s="60"/>
      <c r="ADA8614" s="60"/>
      <c r="ADB8614" s="60"/>
      <c r="ADC8614" s="60"/>
      <c r="ADD8614" s="60"/>
      <c r="ADE8614" s="60"/>
    </row>
    <row r="8615" spans="760:785" x14ac:dyDescent="0.25">
      <c r="ACF8615" s="60"/>
      <c r="ACG8615" s="60"/>
      <c r="ACH8615" s="60"/>
      <c r="ACI8615" s="60"/>
      <c r="ACJ8615" s="60"/>
      <c r="ACK8615" s="60"/>
      <c r="ACL8615" s="60"/>
      <c r="ACM8615" s="60"/>
      <c r="ACN8615" s="60"/>
      <c r="ACO8615" s="60"/>
      <c r="ACP8615" s="60"/>
      <c r="ACQ8615" s="60"/>
      <c r="ACR8615" s="60"/>
      <c r="ACS8615" s="60"/>
      <c r="ACT8615" s="60"/>
      <c r="ACU8615" s="60"/>
      <c r="ACV8615" s="60"/>
      <c r="ACW8615" s="60"/>
      <c r="ACX8615" s="60"/>
      <c r="ACY8615" s="60">
        <v>0.97129584085730902</v>
      </c>
      <c r="ACZ8615" s="60"/>
      <c r="ADA8615" s="60"/>
      <c r="ADB8615" s="60"/>
      <c r="ADC8615" s="60"/>
      <c r="ADD8615" s="60"/>
      <c r="ADE8615" s="60"/>
    </row>
    <row r="8616" spans="760:785" x14ac:dyDescent="0.25">
      <c r="ACF8616" s="60"/>
      <c r="ACG8616" s="60"/>
      <c r="ACH8616" s="60"/>
      <c r="ACI8616" s="60"/>
      <c r="ACJ8616" s="60"/>
      <c r="ACK8616" s="60"/>
      <c r="ACL8616" s="60"/>
      <c r="ACM8616" s="60"/>
      <c r="ACN8616" s="60"/>
      <c r="ACO8616" s="60"/>
      <c r="ACP8616" s="60"/>
      <c r="ACQ8616" s="60"/>
      <c r="ACR8616" s="60"/>
      <c r="ACS8616" s="60"/>
      <c r="ACT8616" s="60"/>
      <c r="ACU8616" s="60"/>
      <c r="ACV8616" s="60"/>
      <c r="ACW8616" s="60"/>
      <c r="ACX8616" s="60"/>
      <c r="ACY8616" s="60">
        <v>0.97129150546670096</v>
      </c>
      <c r="ACZ8616" s="60"/>
      <c r="ADA8616" s="60"/>
      <c r="ADB8616" s="60"/>
      <c r="ADC8616" s="60"/>
      <c r="ADD8616" s="60"/>
      <c r="ADE8616" s="60"/>
    </row>
    <row r="8617" spans="760:785" x14ac:dyDescent="0.25">
      <c r="ACF8617" s="60"/>
      <c r="ACG8617" s="60"/>
      <c r="ACH8617" s="60"/>
      <c r="ACI8617" s="60"/>
      <c r="ACJ8617" s="60"/>
      <c r="ACK8617" s="60"/>
      <c r="ACL8617" s="60"/>
      <c r="ACM8617" s="60"/>
      <c r="ACN8617" s="60"/>
      <c r="ACO8617" s="60"/>
      <c r="ACP8617" s="60"/>
      <c r="ACQ8617" s="60"/>
      <c r="ACR8617" s="60"/>
      <c r="ACS8617" s="60"/>
      <c r="ACT8617" s="60"/>
      <c r="ACU8617" s="60"/>
      <c r="ACV8617" s="60"/>
      <c r="ACW8617" s="60"/>
      <c r="ACX8617" s="60"/>
      <c r="ACY8617" s="60">
        <v>0.97128553558503194</v>
      </c>
      <c r="ACZ8617" s="60"/>
      <c r="ADA8617" s="60"/>
      <c r="ADB8617" s="60"/>
      <c r="ADC8617" s="60"/>
      <c r="ADD8617" s="60"/>
      <c r="ADE8617" s="60"/>
    </row>
    <row r="8618" spans="760:785" x14ac:dyDescent="0.25">
      <c r="ACF8618" s="60"/>
      <c r="ACG8618" s="60"/>
      <c r="ACH8618" s="60"/>
      <c r="ACI8618" s="60"/>
      <c r="ACJ8618" s="60"/>
      <c r="ACK8618" s="60"/>
      <c r="ACL8618" s="60"/>
      <c r="ACM8618" s="60"/>
      <c r="ACN8618" s="60"/>
      <c r="ACO8618" s="60"/>
      <c r="ACP8618" s="60"/>
      <c r="ACQ8618" s="60"/>
      <c r="ACR8618" s="60"/>
      <c r="ACS8618" s="60"/>
      <c r="ACT8618" s="60"/>
      <c r="ACU8618" s="60"/>
      <c r="ACV8618" s="60"/>
      <c r="ACW8618" s="60"/>
      <c r="ACX8618" s="60"/>
      <c r="ACY8618" s="60">
        <v>0.97127854036885897</v>
      </c>
      <c r="ACZ8618" s="60"/>
      <c r="ADA8618" s="60"/>
      <c r="ADB8618" s="60"/>
      <c r="ADC8618" s="60"/>
      <c r="ADD8618" s="60"/>
      <c r="ADE8618" s="60"/>
    </row>
    <row r="8619" spans="760:785" x14ac:dyDescent="0.25">
      <c r="ACF8619" s="60"/>
      <c r="ACG8619" s="60"/>
      <c r="ACH8619" s="60"/>
      <c r="ACI8619" s="60"/>
      <c r="ACJ8619" s="60"/>
      <c r="ACK8619" s="60"/>
      <c r="ACL8619" s="60"/>
      <c r="ACM8619" s="60"/>
      <c r="ACN8619" s="60"/>
      <c r="ACO8619" s="60"/>
      <c r="ACP8619" s="60"/>
      <c r="ACQ8619" s="60"/>
      <c r="ACR8619" s="60"/>
      <c r="ACS8619" s="60"/>
      <c r="ACT8619" s="60"/>
      <c r="ACU8619" s="60"/>
      <c r="ACV8619" s="60"/>
      <c r="ACW8619" s="60"/>
      <c r="ACX8619" s="60"/>
      <c r="ACY8619" s="60">
        <v>0.97127314417135502</v>
      </c>
      <c r="ACZ8619" s="60"/>
      <c r="ADA8619" s="60"/>
      <c r="ADB8619" s="60"/>
      <c r="ADC8619" s="60"/>
      <c r="ADD8619" s="60"/>
      <c r="ADE8619" s="60"/>
    </row>
    <row r="8620" spans="760:785" x14ac:dyDescent="0.25">
      <c r="ACF8620" s="60"/>
      <c r="ACG8620" s="60"/>
      <c r="ACH8620" s="60"/>
      <c r="ACI8620" s="60"/>
      <c r="ACJ8620" s="60"/>
      <c r="ACK8620" s="60"/>
      <c r="ACL8620" s="60"/>
      <c r="ACM8620" s="60"/>
      <c r="ACN8620" s="60"/>
      <c r="ACO8620" s="60"/>
      <c r="ACP8620" s="60"/>
      <c r="ACQ8620" s="60"/>
      <c r="ACR8620" s="60"/>
      <c r="ACS8620" s="60"/>
      <c r="ACT8620" s="60"/>
      <c r="ACU8620" s="60"/>
      <c r="ACV8620" s="60"/>
      <c r="ACW8620" s="60"/>
      <c r="ACX8620" s="60"/>
      <c r="ACY8620" s="60">
        <v>0.97125783588560999</v>
      </c>
      <c r="ACZ8620" s="60"/>
      <c r="ADA8620" s="60"/>
      <c r="ADB8620" s="60"/>
      <c r="ADC8620" s="60"/>
      <c r="ADD8620" s="60"/>
      <c r="ADE8620" s="60"/>
    </row>
    <row r="8621" spans="760:785" x14ac:dyDescent="0.25">
      <c r="ACF8621" s="60"/>
      <c r="ACG8621" s="60"/>
      <c r="ACH8621" s="60"/>
      <c r="ACI8621" s="60"/>
      <c r="ACJ8621" s="60"/>
      <c r="ACK8621" s="60"/>
      <c r="ACL8621" s="60"/>
      <c r="ACM8621" s="60"/>
      <c r="ACN8621" s="60"/>
      <c r="ACO8621" s="60"/>
      <c r="ACP8621" s="60"/>
      <c r="ACQ8621" s="60"/>
      <c r="ACR8621" s="60"/>
      <c r="ACS8621" s="60"/>
      <c r="ACT8621" s="60"/>
      <c r="ACU8621" s="60"/>
      <c r="ACV8621" s="60"/>
      <c r="ACW8621" s="60"/>
      <c r="ACX8621" s="60"/>
      <c r="ACY8621" s="60">
        <v>0.97125202583443304</v>
      </c>
      <c r="ACZ8621" s="60"/>
      <c r="ADA8621" s="60"/>
      <c r="ADB8621" s="60"/>
      <c r="ADC8621" s="60"/>
      <c r="ADD8621" s="60"/>
      <c r="ADE8621" s="60"/>
    </row>
    <row r="8622" spans="760:785" x14ac:dyDescent="0.25">
      <c r="ACF8622" s="60"/>
      <c r="ACG8622" s="60"/>
      <c r="ACH8622" s="60"/>
      <c r="ACI8622" s="60"/>
      <c r="ACJ8622" s="60"/>
      <c r="ACK8622" s="60"/>
      <c r="ACL8622" s="60"/>
      <c r="ACM8622" s="60"/>
      <c r="ACN8622" s="60"/>
      <c r="ACO8622" s="60"/>
      <c r="ACP8622" s="60"/>
      <c r="ACQ8622" s="60"/>
      <c r="ACR8622" s="60"/>
      <c r="ACS8622" s="60"/>
      <c r="ACT8622" s="60"/>
      <c r="ACU8622" s="60"/>
      <c r="ACV8622" s="60"/>
      <c r="ACW8622" s="60"/>
      <c r="ACX8622" s="60"/>
      <c r="ACY8622" s="60">
        <v>0.97125167754145902</v>
      </c>
      <c r="ACZ8622" s="60"/>
      <c r="ADA8622" s="60"/>
      <c r="ADB8622" s="60"/>
      <c r="ADC8622" s="60"/>
      <c r="ADD8622" s="60"/>
      <c r="ADE8622" s="60"/>
    </row>
    <row r="8623" spans="760:785" x14ac:dyDescent="0.25">
      <c r="ACF8623" s="60"/>
      <c r="ACG8623" s="60"/>
      <c r="ACH8623" s="60"/>
      <c r="ACI8623" s="60"/>
      <c r="ACJ8623" s="60"/>
      <c r="ACK8623" s="60"/>
      <c r="ACL8623" s="60"/>
      <c r="ACM8623" s="60"/>
      <c r="ACN8623" s="60"/>
      <c r="ACO8623" s="60"/>
      <c r="ACP8623" s="60"/>
      <c r="ACQ8623" s="60"/>
      <c r="ACR8623" s="60"/>
      <c r="ACS8623" s="60"/>
      <c r="ACT8623" s="60"/>
      <c r="ACU8623" s="60"/>
      <c r="ACV8623" s="60"/>
      <c r="ACW8623" s="60"/>
      <c r="ACX8623" s="60"/>
      <c r="ACY8623" s="60">
        <v>0.97123819163175595</v>
      </c>
      <c r="ACZ8623" s="60"/>
      <c r="ADA8623" s="60"/>
      <c r="ADB8623" s="60"/>
      <c r="ADC8623" s="60"/>
      <c r="ADD8623" s="60"/>
      <c r="ADE8623" s="60"/>
    </row>
    <row r="8624" spans="760:785" x14ac:dyDescent="0.25">
      <c r="ACF8624" s="60"/>
      <c r="ACG8624" s="60"/>
      <c r="ACH8624" s="60"/>
      <c r="ACI8624" s="60"/>
      <c r="ACJ8624" s="60"/>
      <c r="ACK8624" s="60"/>
      <c r="ACL8624" s="60"/>
      <c r="ACM8624" s="60"/>
      <c r="ACN8624" s="60"/>
      <c r="ACO8624" s="60"/>
      <c r="ACP8624" s="60"/>
      <c r="ACQ8624" s="60"/>
      <c r="ACR8624" s="60"/>
      <c r="ACS8624" s="60"/>
      <c r="ACT8624" s="60"/>
      <c r="ACU8624" s="60"/>
      <c r="ACV8624" s="60"/>
      <c r="ACW8624" s="60"/>
      <c r="ACX8624" s="60"/>
      <c r="ACY8624" s="60">
        <v>0.97119518171606201</v>
      </c>
      <c r="ACZ8624" s="60"/>
      <c r="ADA8624" s="60"/>
      <c r="ADB8624" s="60"/>
      <c r="ADC8624" s="60"/>
      <c r="ADD8624" s="60"/>
      <c r="ADE8624" s="60"/>
    </row>
    <row r="8625" spans="760:785" x14ac:dyDescent="0.25">
      <c r="ACF8625" s="60"/>
      <c r="ACG8625" s="60"/>
      <c r="ACH8625" s="60"/>
      <c r="ACI8625" s="60"/>
      <c r="ACJ8625" s="60"/>
      <c r="ACK8625" s="60"/>
      <c r="ACL8625" s="60"/>
      <c r="ACM8625" s="60"/>
      <c r="ACN8625" s="60"/>
      <c r="ACO8625" s="60"/>
      <c r="ACP8625" s="60"/>
      <c r="ACQ8625" s="60"/>
      <c r="ACR8625" s="60"/>
      <c r="ACS8625" s="60"/>
      <c r="ACT8625" s="60"/>
      <c r="ACU8625" s="60"/>
      <c r="ACV8625" s="60"/>
      <c r="ACW8625" s="60"/>
      <c r="ACX8625" s="60"/>
      <c r="ACY8625" s="60">
        <v>0.97119272647414601</v>
      </c>
      <c r="ACZ8625" s="60"/>
      <c r="ADA8625" s="60"/>
      <c r="ADB8625" s="60"/>
      <c r="ADC8625" s="60"/>
      <c r="ADD8625" s="60"/>
      <c r="ADE8625" s="60"/>
    </row>
    <row r="8626" spans="760:785" x14ac:dyDescent="0.25">
      <c r="ACF8626" s="60"/>
      <c r="ACG8626" s="60"/>
      <c r="ACH8626" s="60"/>
      <c r="ACI8626" s="60"/>
      <c r="ACJ8626" s="60"/>
      <c r="ACK8626" s="60"/>
      <c r="ACL8626" s="60"/>
      <c r="ACM8626" s="60"/>
      <c r="ACN8626" s="60"/>
      <c r="ACO8626" s="60"/>
      <c r="ACP8626" s="60"/>
      <c r="ACQ8626" s="60"/>
      <c r="ACR8626" s="60"/>
      <c r="ACS8626" s="60"/>
      <c r="ACT8626" s="60"/>
      <c r="ACU8626" s="60"/>
      <c r="ACV8626" s="60"/>
      <c r="ACW8626" s="60"/>
      <c r="ACX8626" s="60"/>
      <c r="ACY8626" s="60">
        <v>0.97118645861127895</v>
      </c>
      <c r="ACZ8626" s="60"/>
      <c r="ADA8626" s="60"/>
      <c r="ADB8626" s="60"/>
      <c r="ADC8626" s="60"/>
      <c r="ADD8626" s="60"/>
      <c r="ADE8626" s="60"/>
    </row>
    <row r="8627" spans="760:785" x14ac:dyDescent="0.25">
      <c r="ACF8627" s="60"/>
      <c r="ACG8627" s="60"/>
      <c r="ACH8627" s="60"/>
      <c r="ACI8627" s="60"/>
      <c r="ACJ8627" s="60"/>
      <c r="ACK8627" s="60"/>
      <c r="ACL8627" s="60"/>
      <c r="ACM8627" s="60"/>
      <c r="ACN8627" s="60"/>
      <c r="ACO8627" s="60"/>
      <c r="ACP8627" s="60"/>
      <c r="ACQ8627" s="60"/>
      <c r="ACR8627" s="60"/>
      <c r="ACS8627" s="60"/>
      <c r="ACT8627" s="60"/>
      <c r="ACU8627" s="60"/>
      <c r="ACV8627" s="60"/>
      <c r="ACW8627" s="60"/>
      <c r="ACX8627" s="60"/>
      <c r="ACY8627" s="60">
        <v>0.97118419593871996</v>
      </c>
      <c r="ACZ8627" s="60"/>
      <c r="ADA8627" s="60"/>
      <c r="ADB8627" s="60"/>
      <c r="ADC8627" s="60"/>
      <c r="ADD8627" s="60"/>
      <c r="ADE8627" s="60"/>
    </row>
    <row r="8628" spans="760:785" x14ac:dyDescent="0.25">
      <c r="ACF8628" s="60"/>
      <c r="ACG8628" s="60"/>
      <c r="ACH8628" s="60"/>
      <c r="ACI8628" s="60"/>
      <c r="ACJ8628" s="60"/>
      <c r="ACK8628" s="60"/>
      <c r="ACL8628" s="60"/>
      <c r="ACM8628" s="60"/>
      <c r="ACN8628" s="60"/>
      <c r="ACO8628" s="60"/>
      <c r="ACP8628" s="60"/>
      <c r="ACQ8628" s="60"/>
      <c r="ACR8628" s="60"/>
      <c r="ACS8628" s="60"/>
      <c r="ACT8628" s="60"/>
      <c r="ACU8628" s="60"/>
      <c r="ACV8628" s="60"/>
      <c r="ACW8628" s="60"/>
      <c r="ACX8628" s="60"/>
      <c r="ACY8628" s="60">
        <v>0.971149685786173</v>
      </c>
      <c r="ACZ8628" s="60"/>
      <c r="ADA8628" s="60"/>
      <c r="ADB8628" s="60"/>
      <c r="ADC8628" s="60"/>
      <c r="ADD8628" s="60"/>
      <c r="ADE8628" s="60"/>
    </row>
    <row r="8629" spans="760:785" x14ac:dyDescent="0.25">
      <c r="ACF8629" s="60"/>
      <c r="ACG8629" s="60"/>
      <c r="ACH8629" s="60"/>
      <c r="ACI8629" s="60"/>
      <c r="ACJ8629" s="60"/>
      <c r="ACK8629" s="60"/>
      <c r="ACL8629" s="60"/>
      <c r="ACM8629" s="60"/>
      <c r="ACN8629" s="60"/>
      <c r="ACO8629" s="60"/>
      <c r="ACP8629" s="60"/>
      <c r="ACQ8629" s="60"/>
      <c r="ACR8629" s="60"/>
      <c r="ACS8629" s="60"/>
      <c r="ACT8629" s="60"/>
      <c r="ACU8629" s="60"/>
      <c r="ACV8629" s="60"/>
      <c r="ACW8629" s="60"/>
      <c r="ACX8629" s="60"/>
      <c r="ACY8629" s="60">
        <v>0.97114240656719297</v>
      </c>
      <c r="ACZ8629" s="60"/>
      <c r="ADA8629" s="60"/>
      <c r="ADB8629" s="60"/>
      <c r="ADC8629" s="60"/>
      <c r="ADD8629" s="60"/>
      <c r="ADE8629" s="60"/>
    </row>
    <row r="8630" spans="760:785" x14ac:dyDescent="0.25">
      <c r="ACF8630" s="60"/>
      <c r="ACG8630" s="60"/>
      <c r="ACH8630" s="60"/>
      <c r="ACI8630" s="60"/>
      <c r="ACJ8630" s="60"/>
      <c r="ACK8630" s="60"/>
      <c r="ACL8630" s="60"/>
      <c r="ACM8630" s="60"/>
      <c r="ACN8630" s="60"/>
      <c r="ACO8630" s="60"/>
      <c r="ACP8630" s="60"/>
      <c r="ACQ8630" s="60"/>
      <c r="ACR8630" s="60"/>
      <c r="ACS8630" s="60"/>
      <c r="ACT8630" s="60"/>
      <c r="ACU8630" s="60"/>
      <c r="ACV8630" s="60"/>
      <c r="ACW8630" s="60"/>
      <c r="ACX8630" s="60"/>
      <c r="ACY8630" s="60">
        <v>0.97112815269696096</v>
      </c>
      <c r="ACZ8630" s="60"/>
      <c r="ADA8630" s="60"/>
      <c r="ADB8630" s="60"/>
      <c r="ADC8630" s="60"/>
      <c r="ADD8630" s="60"/>
      <c r="ADE8630" s="60"/>
    </row>
    <row r="8631" spans="760:785" x14ac:dyDescent="0.25">
      <c r="ACF8631" s="60"/>
      <c r="ACG8631" s="60"/>
      <c r="ACH8631" s="60"/>
      <c r="ACI8631" s="60"/>
      <c r="ACJ8631" s="60"/>
      <c r="ACK8631" s="60"/>
      <c r="ACL8631" s="60"/>
      <c r="ACM8631" s="60"/>
      <c r="ACN8631" s="60"/>
      <c r="ACO8631" s="60"/>
      <c r="ACP8631" s="60"/>
      <c r="ACQ8631" s="60"/>
      <c r="ACR8631" s="60"/>
      <c r="ACS8631" s="60"/>
      <c r="ACT8631" s="60"/>
      <c r="ACU8631" s="60"/>
      <c r="ACV8631" s="60"/>
      <c r="ACW8631" s="60"/>
      <c r="ACX8631" s="60"/>
      <c r="ACY8631" s="60">
        <v>0.97110360836367804</v>
      </c>
      <c r="ACZ8631" s="60"/>
      <c r="ADA8631" s="60"/>
      <c r="ADB8631" s="60"/>
      <c r="ADC8631" s="60"/>
      <c r="ADD8631" s="60"/>
      <c r="ADE8631" s="60"/>
    </row>
    <row r="8632" spans="760:785" x14ac:dyDescent="0.25">
      <c r="ACF8632" s="60"/>
      <c r="ACG8632" s="60"/>
      <c r="ACH8632" s="60"/>
      <c r="ACI8632" s="60"/>
      <c r="ACJ8632" s="60"/>
      <c r="ACK8632" s="60"/>
      <c r="ACL8632" s="60"/>
      <c r="ACM8632" s="60"/>
      <c r="ACN8632" s="60"/>
      <c r="ACO8632" s="60"/>
      <c r="ACP8632" s="60"/>
      <c r="ACQ8632" s="60"/>
      <c r="ACR8632" s="60"/>
      <c r="ACS8632" s="60"/>
      <c r="ACT8632" s="60"/>
      <c r="ACU8632" s="60"/>
      <c r="ACV8632" s="60"/>
      <c r="ACW8632" s="60"/>
      <c r="ACX8632" s="60"/>
      <c r="ACY8632" s="60">
        <v>0.97109392008898199</v>
      </c>
      <c r="ACZ8632" s="60"/>
      <c r="ADA8632" s="60"/>
      <c r="ADB8632" s="60"/>
      <c r="ADC8632" s="60"/>
      <c r="ADD8632" s="60"/>
      <c r="ADE8632" s="60"/>
    </row>
    <row r="8633" spans="760:785" x14ac:dyDescent="0.25">
      <c r="ACF8633" s="60"/>
      <c r="ACG8633" s="60"/>
      <c r="ACH8633" s="60"/>
      <c r="ACI8633" s="60"/>
      <c r="ACJ8633" s="60"/>
      <c r="ACK8633" s="60"/>
      <c r="ACL8633" s="60"/>
      <c r="ACM8633" s="60"/>
      <c r="ACN8633" s="60"/>
      <c r="ACO8633" s="60"/>
      <c r="ACP8633" s="60"/>
      <c r="ACQ8633" s="60"/>
      <c r="ACR8633" s="60"/>
      <c r="ACS8633" s="60"/>
      <c r="ACT8633" s="60"/>
      <c r="ACU8633" s="60"/>
      <c r="ACV8633" s="60"/>
      <c r="ACW8633" s="60"/>
      <c r="ACX8633" s="60"/>
      <c r="ACY8633" s="60">
        <v>0.97108812591627602</v>
      </c>
      <c r="ACZ8633" s="60"/>
      <c r="ADA8633" s="60"/>
      <c r="ADB8633" s="60"/>
      <c r="ADC8633" s="60"/>
      <c r="ADD8633" s="60"/>
      <c r="ADE8633" s="60"/>
    </row>
    <row r="8634" spans="760:785" x14ac:dyDescent="0.25">
      <c r="ACF8634" s="60"/>
      <c r="ACG8634" s="60"/>
      <c r="ACH8634" s="60"/>
      <c r="ACI8634" s="60"/>
      <c r="ACJ8634" s="60"/>
      <c r="ACK8634" s="60"/>
      <c r="ACL8634" s="60"/>
      <c r="ACM8634" s="60"/>
      <c r="ACN8634" s="60"/>
      <c r="ACO8634" s="60"/>
      <c r="ACP8634" s="60"/>
      <c r="ACQ8634" s="60"/>
      <c r="ACR8634" s="60"/>
      <c r="ACS8634" s="60"/>
      <c r="ACT8634" s="60"/>
      <c r="ACU8634" s="60"/>
      <c r="ACV8634" s="60"/>
      <c r="ACW8634" s="60"/>
      <c r="ACX8634" s="60"/>
      <c r="ACY8634" s="60">
        <v>0.97107192363217998</v>
      </c>
      <c r="ACZ8634" s="60"/>
      <c r="ADA8634" s="60"/>
      <c r="ADB8634" s="60"/>
      <c r="ADC8634" s="60"/>
      <c r="ADD8634" s="60"/>
      <c r="ADE8634" s="60"/>
    </row>
    <row r="8635" spans="760:785" x14ac:dyDescent="0.25">
      <c r="ACF8635" s="60"/>
      <c r="ACG8635" s="60"/>
      <c r="ACH8635" s="60"/>
      <c r="ACI8635" s="60"/>
      <c r="ACJ8635" s="60"/>
      <c r="ACK8635" s="60"/>
      <c r="ACL8635" s="60"/>
      <c r="ACM8635" s="60"/>
      <c r="ACN8635" s="60"/>
      <c r="ACO8635" s="60"/>
      <c r="ACP8635" s="60"/>
      <c r="ACQ8635" s="60"/>
      <c r="ACR8635" s="60"/>
      <c r="ACS8635" s="60"/>
      <c r="ACT8635" s="60"/>
      <c r="ACU8635" s="60"/>
      <c r="ACV8635" s="60"/>
      <c r="ACW8635" s="60"/>
      <c r="ACX8635" s="60"/>
      <c r="ACY8635" s="60">
        <v>0.97107128523467101</v>
      </c>
      <c r="ACZ8635" s="60"/>
      <c r="ADA8635" s="60"/>
      <c r="ADB8635" s="60"/>
      <c r="ADC8635" s="60"/>
      <c r="ADD8635" s="60"/>
      <c r="ADE8635" s="60"/>
    </row>
    <row r="8636" spans="760:785" x14ac:dyDescent="0.25">
      <c r="ACF8636" s="60"/>
      <c r="ACG8636" s="60"/>
      <c r="ACH8636" s="60"/>
      <c r="ACI8636" s="60"/>
      <c r="ACJ8636" s="60"/>
      <c r="ACK8636" s="60"/>
      <c r="ACL8636" s="60"/>
      <c r="ACM8636" s="60"/>
      <c r="ACN8636" s="60"/>
      <c r="ACO8636" s="60"/>
      <c r="ACP8636" s="60"/>
      <c r="ACQ8636" s="60"/>
      <c r="ACR8636" s="60"/>
      <c r="ACS8636" s="60"/>
      <c r="ACT8636" s="60"/>
      <c r="ACU8636" s="60"/>
      <c r="ACV8636" s="60"/>
      <c r="ACW8636" s="60"/>
      <c r="ACX8636" s="60"/>
      <c r="ACY8636" s="60">
        <v>0.97103436886754602</v>
      </c>
      <c r="ACZ8636" s="60"/>
      <c r="ADA8636" s="60"/>
      <c r="ADB8636" s="60"/>
      <c r="ADC8636" s="60"/>
      <c r="ADD8636" s="60"/>
      <c r="ADE8636" s="60"/>
    </row>
    <row r="8637" spans="760:785" x14ac:dyDescent="0.25">
      <c r="ACF8637" s="60"/>
      <c r="ACG8637" s="60"/>
      <c r="ACH8637" s="60"/>
      <c r="ACI8637" s="60"/>
      <c r="ACJ8637" s="60"/>
      <c r="ACK8637" s="60"/>
      <c r="ACL8637" s="60"/>
      <c r="ACM8637" s="60"/>
      <c r="ACN8637" s="60"/>
      <c r="ACO8637" s="60"/>
      <c r="ACP8637" s="60"/>
      <c r="ACQ8637" s="60"/>
      <c r="ACR8637" s="60"/>
      <c r="ACS8637" s="60"/>
      <c r="ACT8637" s="60"/>
      <c r="ACU8637" s="60"/>
      <c r="ACV8637" s="60"/>
      <c r="ACW8637" s="60"/>
      <c r="ACX8637" s="60"/>
      <c r="ACY8637" s="60">
        <v>0.97099414423316999</v>
      </c>
      <c r="ACZ8637" s="60"/>
      <c r="ADA8637" s="60"/>
      <c r="ADB8637" s="60"/>
      <c r="ADC8637" s="60"/>
      <c r="ADD8637" s="60"/>
      <c r="ADE8637" s="60"/>
    </row>
    <row r="8638" spans="760:785" x14ac:dyDescent="0.25">
      <c r="ACF8638" s="60"/>
      <c r="ACG8638" s="60"/>
      <c r="ACH8638" s="60"/>
      <c r="ACI8638" s="60"/>
      <c r="ACJ8638" s="60"/>
      <c r="ACK8638" s="60"/>
      <c r="ACL8638" s="60"/>
      <c r="ACM8638" s="60"/>
      <c r="ACN8638" s="60"/>
      <c r="ACO8638" s="60"/>
      <c r="ACP8638" s="60"/>
      <c r="ACQ8638" s="60"/>
      <c r="ACR8638" s="60"/>
      <c r="ACS8638" s="60"/>
      <c r="ACT8638" s="60"/>
      <c r="ACU8638" s="60"/>
      <c r="ACV8638" s="60"/>
      <c r="ACW8638" s="60"/>
      <c r="ACX8638" s="60"/>
      <c r="ACY8638" s="60">
        <v>0.97097001772697999</v>
      </c>
      <c r="ACZ8638" s="60"/>
      <c r="ADA8638" s="60"/>
      <c r="ADB8638" s="60"/>
      <c r="ADC8638" s="60"/>
      <c r="ADD8638" s="60"/>
      <c r="ADE8638" s="60"/>
    </row>
    <row r="8639" spans="760:785" x14ac:dyDescent="0.25">
      <c r="ACF8639" s="60"/>
      <c r="ACG8639" s="60"/>
      <c r="ACH8639" s="60"/>
      <c r="ACI8639" s="60"/>
      <c r="ACJ8639" s="60"/>
      <c r="ACK8639" s="60"/>
      <c r="ACL8639" s="60"/>
      <c r="ACM8639" s="60"/>
      <c r="ACN8639" s="60"/>
      <c r="ACO8639" s="60"/>
      <c r="ACP8639" s="60"/>
      <c r="ACQ8639" s="60"/>
      <c r="ACR8639" s="60"/>
      <c r="ACS8639" s="60"/>
      <c r="ACT8639" s="60"/>
      <c r="ACU8639" s="60"/>
      <c r="ACV8639" s="60"/>
      <c r="ACW8639" s="60"/>
      <c r="ACX8639" s="60"/>
      <c r="ACY8639" s="60">
        <v>0.97096569921982601</v>
      </c>
      <c r="ACZ8639" s="60"/>
      <c r="ADA8639" s="60"/>
      <c r="ADB8639" s="60"/>
      <c r="ADC8639" s="60"/>
      <c r="ADD8639" s="60"/>
      <c r="ADE8639" s="60"/>
    </row>
    <row r="8640" spans="760:785" x14ac:dyDescent="0.25">
      <c r="ACF8640" s="60"/>
      <c r="ACG8640" s="60"/>
      <c r="ACH8640" s="60"/>
      <c r="ACI8640" s="60"/>
      <c r="ACJ8640" s="60"/>
      <c r="ACK8640" s="60"/>
      <c r="ACL8640" s="60"/>
      <c r="ACM8640" s="60"/>
      <c r="ACN8640" s="60"/>
      <c r="ACO8640" s="60"/>
      <c r="ACP8640" s="60"/>
      <c r="ACQ8640" s="60"/>
      <c r="ACR8640" s="60"/>
      <c r="ACS8640" s="60"/>
      <c r="ACT8640" s="60"/>
      <c r="ACU8640" s="60"/>
      <c r="ACV8640" s="60"/>
      <c r="ACW8640" s="60"/>
      <c r="ACX8640" s="60"/>
      <c r="ACY8640" s="60">
        <v>0.97096485298317203</v>
      </c>
      <c r="ACZ8640" s="60"/>
      <c r="ADA8640" s="60"/>
      <c r="ADB8640" s="60"/>
      <c r="ADC8640" s="60"/>
      <c r="ADD8640" s="60"/>
      <c r="ADE8640" s="60"/>
    </row>
    <row r="8641" spans="760:785" x14ac:dyDescent="0.25">
      <c r="ACF8641" s="60"/>
      <c r="ACG8641" s="60"/>
      <c r="ACH8641" s="60"/>
      <c r="ACI8641" s="60"/>
      <c r="ACJ8641" s="60"/>
      <c r="ACK8641" s="60"/>
      <c r="ACL8641" s="60"/>
      <c r="ACM8641" s="60"/>
      <c r="ACN8641" s="60"/>
      <c r="ACO8641" s="60"/>
      <c r="ACP8641" s="60"/>
      <c r="ACQ8641" s="60"/>
      <c r="ACR8641" s="60"/>
      <c r="ACS8641" s="60"/>
      <c r="ACT8641" s="60"/>
      <c r="ACU8641" s="60"/>
      <c r="ACV8641" s="60"/>
      <c r="ACW8641" s="60"/>
      <c r="ACX8641" s="60"/>
      <c r="ACY8641" s="60">
        <v>0.97096019393801603</v>
      </c>
      <c r="ACZ8641" s="60"/>
      <c r="ADA8641" s="60"/>
      <c r="ADB8641" s="60"/>
      <c r="ADC8641" s="60"/>
      <c r="ADD8641" s="60"/>
      <c r="ADE8641" s="60"/>
    </row>
    <row r="8642" spans="760:785" x14ac:dyDescent="0.25">
      <c r="ACF8642" s="60"/>
      <c r="ACG8642" s="60"/>
      <c r="ACH8642" s="60"/>
      <c r="ACI8642" s="60"/>
      <c r="ACJ8642" s="60"/>
      <c r="ACK8642" s="60"/>
      <c r="ACL8642" s="60"/>
      <c r="ACM8642" s="60"/>
      <c r="ACN8642" s="60"/>
      <c r="ACO8642" s="60"/>
      <c r="ACP8642" s="60"/>
      <c r="ACQ8642" s="60"/>
      <c r="ACR8642" s="60"/>
      <c r="ACS8642" s="60"/>
      <c r="ACT8642" s="60"/>
      <c r="ACU8642" s="60"/>
      <c r="ACV8642" s="60"/>
      <c r="ACW8642" s="60"/>
      <c r="ACX8642" s="60"/>
      <c r="ACY8642" s="60">
        <v>0.97095798378131903</v>
      </c>
      <c r="ACZ8642" s="60"/>
      <c r="ADA8642" s="60"/>
      <c r="ADB8642" s="60"/>
      <c r="ADC8642" s="60"/>
      <c r="ADD8642" s="60"/>
      <c r="ADE8642" s="60"/>
    </row>
    <row r="8643" spans="760:785" x14ac:dyDescent="0.25">
      <c r="ACF8643" s="60"/>
      <c r="ACG8643" s="60"/>
      <c r="ACH8643" s="60"/>
      <c r="ACI8643" s="60"/>
      <c r="ACJ8643" s="60"/>
      <c r="ACK8643" s="60"/>
      <c r="ACL8643" s="60"/>
      <c r="ACM8643" s="60"/>
      <c r="ACN8643" s="60"/>
      <c r="ACO8643" s="60"/>
      <c r="ACP8643" s="60"/>
      <c r="ACQ8643" s="60"/>
      <c r="ACR8643" s="60"/>
      <c r="ACS8643" s="60"/>
      <c r="ACT8643" s="60"/>
      <c r="ACU8643" s="60"/>
      <c r="ACV8643" s="60"/>
      <c r="ACW8643" s="60"/>
      <c r="ACX8643" s="60"/>
      <c r="ACY8643" s="60">
        <v>0.97093680016361295</v>
      </c>
      <c r="ACZ8643" s="60"/>
      <c r="ADA8643" s="60"/>
      <c r="ADB8643" s="60"/>
      <c r="ADC8643" s="60"/>
      <c r="ADD8643" s="60"/>
      <c r="ADE8643" s="60"/>
    </row>
    <row r="8644" spans="760:785" x14ac:dyDescent="0.25">
      <c r="ACF8644" s="60"/>
      <c r="ACG8644" s="60"/>
      <c r="ACH8644" s="60"/>
      <c r="ACI8644" s="60"/>
      <c r="ACJ8644" s="60"/>
      <c r="ACK8644" s="60"/>
      <c r="ACL8644" s="60"/>
      <c r="ACM8644" s="60"/>
      <c r="ACN8644" s="60"/>
      <c r="ACO8644" s="60"/>
      <c r="ACP8644" s="60"/>
      <c r="ACQ8644" s="60"/>
      <c r="ACR8644" s="60"/>
      <c r="ACS8644" s="60"/>
      <c r="ACT8644" s="60"/>
      <c r="ACU8644" s="60"/>
      <c r="ACV8644" s="60"/>
      <c r="ACW8644" s="60"/>
      <c r="ACX8644" s="60"/>
      <c r="ACY8644" s="60">
        <v>0.97093643907218297</v>
      </c>
      <c r="ACZ8644" s="60"/>
      <c r="ADA8644" s="60"/>
      <c r="ADB8644" s="60"/>
      <c r="ADC8644" s="60"/>
      <c r="ADD8644" s="60"/>
      <c r="ADE8644" s="60"/>
    </row>
    <row r="8645" spans="760:785" x14ac:dyDescent="0.25">
      <c r="ACF8645" s="60"/>
      <c r="ACG8645" s="60"/>
      <c r="ACH8645" s="60"/>
      <c r="ACI8645" s="60"/>
      <c r="ACJ8645" s="60"/>
      <c r="ACK8645" s="60"/>
      <c r="ACL8645" s="60"/>
      <c r="ACM8645" s="60"/>
      <c r="ACN8645" s="60"/>
      <c r="ACO8645" s="60"/>
      <c r="ACP8645" s="60"/>
      <c r="ACQ8645" s="60"/>
      <c r="ACR8645" s="60"/>
      <c r="ACS8645" s="60"/>
      <c r="ACT8645" s="60"/>
      <c r="ACU8645" s="60"/>
      <c r="ACV8645" s="60"/>
      <c r="ACW8645" s="60"/>
      <c r="ACX8645" s="60"/>
      <c r="ACY8645" s="60">
        <v>0.97093297097625597</v>
      </c>
      <c r="ACZ8645" s="60"/>
      <c r="ADA8645" s="60"/>
      <c r="ADB8645" s="60"/>
      <c r="ADC8645" s="60"/>
      <c r="ADD8645" s="60"/>
      <c r="ADE8645" s="60"/>
    </row>
    <row r="8646" spans="760:785" x14ac:dyDescent="0.25">
      <c r="ACF8646" s="60"/>
      <c r="ACG8646" s="60"/>
      <c r="ACH8646" s="60"/>
      <c r="ACI8646" s="60"/>
      <c r="ACJ8646" s="60"/>
      <c r="ACK8646" s="60"/>
      <c r="ACL8646" s="60"/>
      <c r="ACM8646" s="60"/>
      <c r="ACN8646" s="60"/>
      <c r="ACO8646" s="60"/>
      <c r="ACP8646" s="60"/>
      <c r="ACQ8646" s="60"/>
      <c r="ACR8646" s="60"/>
      <c r="ACS8646" s="60"/>
      <c r="ACT8646" s="60"/>
      <c r="ACU8646" s="60"/>
      <c r="ACV8646" s="60"/>
      <c r="ACW8646" s="60"/>
      <c r="ACX8646" s="60"/>
      <c r="ACY8646" s="60">
        <v>0.97092544181969898</v>
      </c>
      <c r="ACZ8646" s="60"/>
      <c r="ADA8646" s="60"/>
      <c r="ADB8646" s="60"/>
      <c r="ADC8646" s="60"/>
      <c r="ADD8646" s="60"/>
      <c r="ADE8646" s="60"/>
    </row>
    <row r="8647" spans="760:785" x14ac:dyDescent="0.25">
      <c r="ACF8647" s="60"/>
      <c r="ACG8647" s="60"/>
      <c r="ACH8647" s="60"/>
      <c r="ACI8647" s="60"/>
      <c r="ACJ8647" s="60"/>
      <c r="ACK8647" s="60"/>
      <c r="ACL8647" s="60"/>
      <c r="ACM8647" s="60"/>
      <c r="ACN8647" s="60"/>
      <c r="ACO8647" s="60"/>
      <c r="ACP8647" s="60"/>
      <c r="ACQ8647" s="60"/>
      <c r="ACR8647" s="60"/>
      <c r="ACS8647" s="60"/>
      <c r="ACT8647" s="60"/>
      <c r="ACU8647" s="60"/>
      <c r="ACV8647" s="60"/>
      <c r="ACW8647" s="60"/>
      <c r="ACX8647" s="60"/>
      <c r="ACY8647" s="60">
        <v>0.97091292024573705</v>
      </c>
      <c r="ACZ8647" s="60"/>
      <c r="ADA8647" s="60"/>
      <c r="ADB8647" s="60"/>
      <c r="ADC8647" s="60"/>
      <c r="ADD8647" s="60"/>
      <c r="ADE8647" s="60"/>
    </row>
    <row r="8648" spans="760:785" x14ac:dyDescent="0.25">
      <c r="ACF8648" s="60"/>
      <c r="ACG8648" s="60"/>
      <c r="ACH8648" s="60"/>
      <c r="ACI8648" s="60"/>
      <c r="ACJ8648" s="60"/>
      <c r="ACK8648" s="60"/>
      <c r="ACL8648" s="60"/>
      <c r="ACM8648" s="60"/>
      <c r="ACN8648" s="60"/>
      <c r="ACO8648" s="60"/>
      <c r="ACP8648" s="60"/>
      <c r="ACQ8648" s="60"/>
      <c r="ACR8648" s="60"/>
      <c r="ACS8648" s="60"/>
      <c r="ACT8648" s="60"/>
      <c r="ACU8648" s="60"/>
      <c r="ACV8648" s="60"/>
      <c r="ACW8648" s="60"/>
      <c r="ACX8648" s="60"/>
      <c r="ACY8648" s="60">
        <v>0.97090949872083898</v>
      </c>
      <c r="ACZ8648" s="60"/>
      <c r="ADA8648" s="60"/>
      <c r="ADB8648" s="60"/>
      <c r="ADC8648" s="60"/>
      <c r="ADD8648" s="60"/>
      <c r="ADE8648" s="60"/>
    </row>
    <row r="8649" spans="760:785" x14ac:dyDescent="0.25">
      <c r="ACF8649" s="60"/>
      <c r="ACG8649" s="60"/>
      <c r="ACH8649" s="60"/>
      <c r="ACI8649" s="60"/>
      <c r="ACJ8649" s="60"/>
      <c r="ACK8649" s="60"/>
      <c r="ACL8649" s="60"/>
      <c r="ACM8649" s="60"/>
      <c r="ACN8649" s="60"/>
      <c r="ACO8649" s="60"/>
      <c r="ACP8649" s="60"/>
      <c r="ACQ8649" s="60"/>
      <c r="ACR8649" s="60"/>
      <c r="ACS8649" s="60"/>
      <c r="ACT8649" s="60"/>
      <c r="ACU8649" s="60"/>
      <c r="ACV8649" s="60"/>
      <c r="ACW8649" s="60"/>
      <c r="ACX8649" s="60"/>
      <c r="ACY8649" s="60">
        <v>0.97088663926734597</v>
      </c>
      <c r="ACZ8649" s="60"/>
      <c r="ADA8649" s="60"/>
      <c r="ADB8649" s="60"/>
      <c r="ADC8649" s="60"/>
      <c r="ADD8649" s="60"/>
      <c r="ADE8649" s="60"/>
    </row>
    <row r="8650" spans="760:785" x14ac:dyDescent="0.25">
      <c r="ACF8650" s="60"/>
      <c r="ACG8650" s="60"/>
      <c r="ACH8650" s="60"/>
      <c r="ACI8650" s="60"/>
      <c r="ACJ8650" s="60"/>
      <c r="ACK8650" s="60"/>
      <c r="ACL8650" s="60"/>
      <c r="ACM8650" s="60"/>
      <c r="ACN8650" s="60"/>
      <c r="ACO8650" s="60"/>
      <c r="ACP8650" s="60"/>
      <c r="ACQ8650" s="60"/>
      <c r="ACR8650" s="60"/>
      <c r="ACS8650" s="60"/>
      <c r="ACT8650" s="60"/>
      <c r="ACU8650" s="60"/>
      <c r="ACV8650" s="60"/>
      <c r="ACW8650" s="60"/>
      <c r="ACX8650" s="60"/>
      <c r="ACY8650" s="60">
        <v>0.97088278414838902</v>
      </c>
      <c r="ACZ8650" s="60"/>
      <c r="ADA8650" s="60"/>
      <c r="ADB8650" s="60"/>
      <c r="ADC8650" s="60"/>
      <c r="ADD8650" s="60"/>
      <c r="ADE8650" s="60"/>
    </row>
    <row r="8651" spans="760:785" x14ac:dyDescent="0.25">
      <c r="ACF8651" s="60"/>
      <c r="ACG8651" s="60"/>
      <c r="ACH8651" s="60"/>
      <c r="ACI8651" s="60"/>
      <c r="ACJ8651" s="60"/>
      <c r="ACK8651" s="60"/>
      <c r="ACL8651" s="60"/>
      <c r="ACM8651" s="60"/>
      <c r="ACN8651" s="60"/>
      <c r="ACO8651" s="60"/>
      <c r="ACP8651" s="60"/>
      <c r="ACQ8651" s="60"/>
      <c r="ACR8651" s="60"/>
      <c r="ACS8651" s="60"/>
      <c r="ACT8651" s="60"/>
      <c r="ACU8651" s="60"/>
      <c r="ACV8651" s="60"/>
      <c r="ACW8651" s="60"/>
      <c r="ACX8651" s="60"/>
      <c r="ACY8651" s="60">
        <v>0.97088106319457701</v>
      </c>
      <c r="ACZ8651" s="60"/>
      <c r="ADA8651" s="60"/>
      <c r="ADB8651" s="60"/>
      <c r="ADC8651" s="60"/>
      <c r="ADD8651" s="60"/>
      <c r="ADE8651" s="60"/>
    </row>
    <row r="8652" spans="760:785" x14ac:dyDescent="0.25">
      <c r="ACF8652" s="60"/>
      <c r="ACG8652" s="60"/>
      <c r="ACH8652" s="60"/>
      <c r="ACI8652" s="60"/>
      <c r="ACJ8652" s="60"/>
      <c r="ACK8652" s="60"/>
      <c r="ACL8652" s="60"/>
      <c r="ACM8652" s="60"/>
      <c r="ACN8652" s="60"/>
      <c r="ACO8652" s="60"/>
      <c r="ACP8652" s="60"/>
      <c r="ACQ8652" s="60"/>
      <c r="ACR8652" s="60"/>
      <c r="ACS8652" s="60"/>
      <c r="ACT8652" s="60"/>
      <c r="ACU8652" s="60"/>
      <c r="ACV8652" s="60"/>
      <c r="ACW8652" s="60"/>
      <c r="ACX8652" s="60"/>
      <c r="ACY8652" s="60">
        <v>0.97088047859897797</v>
      </c>
      <c r="ACZ8652" s="60"/>
      <c r="ADA8652" s="60"/>
      <c r="ADB8652" s="60"/>
      <c r="ADC8652" s="60"/>
      <c r="ADD8652" s="60"/>
      <c r="ADE8652" s="60"/>
    </row>
    <row r="8653" spans="760:785" x14ac:dyDescent="0.25">
      <c r="ACF8653" s="60"/>
      <c r="ACG8653" s="60"/>
      <c r="ACH8653" s="60"/>
      <c r="ACI8653" s="60"/>
      <c r="ACJ8653" s="60"/>
      <c r="ACK8653" s="60"/>
      <c r="ACL8653" s="60"/>
      <c r="ACM8653" s="60"/>
      <c r="ACN8653" s="60"/>
      <c r="ACO8653" s="60"/>
      <c r="ACP8653" s="60"/>
      <c r="ACQ8653" s="60"/>
      <c r="ACR8653" s="60"/>
      <c r="ACS8653" s="60"/>
      <c r="ACT8653" s="60"/>
      <c r="ACU8653" s="60"/>
      <c r="ACV8653" s="60"/>
      <c r="ACW8653" s="60"/>
      <c r="ACX8653" s="60"/>
      <c r="ACY8653" s="60">
        <v>0.97087910646024</v>
      </c>
      <c r="ACZ8653" s="60"/>
      <c r="ADA8653" s="60"/>
      <c r="ADB8653" s="60"/>
      <c r="ADC8653" s="60"/>
      <c r="ADD8653" s="60"/>
      <c r="ADE8653" s="60"/>
    </row>
    <row r="8654" spans="760:785" x14ac:dyDescent="0.25">
      <c r="ACF8654" s="60"/>
      <c r="ACG8654" s="60"/>
      <c r="ACH8654" s="60"/>
      <c r="ACI8654" s="60"/>
      <c r="ACJ8654" s="60"/>
      <c r="ACK8654" s="60"/>
      <c r="ACL8654" s="60"/>
      <c r="ACM8654" s="60"/>
      <c r="ACN8654" s="60"/>
      <c r="ACO8654" s="60"/>
      <c r="ACP8654" s="60"/>
      <c r="ACQ8654" s="60"/>
      <c r="ACR8654" s="60"/>
      <c r="ACS8654" s="60"/>
      <c r="ACT8654" s="60"/>
      <c r="ACU8654" s="60"/>
      <c r="ACV8654" s="60"/>
      <c r="ACW8654" s="60"/>
      <c r="ACX8654" s="60"/>
      <c r="ACY8654" s="60">
        <v>0.97087299380509295</v>
      </c>
      <c r="ACZ8654" s="60"/>
      <c r="ADA8654" s="60"/>
      <c r="ADB8654" s="60"/>
      <c r="ADC8654" s="60"/>
      <c r="ADD8654" s="60"/>
      <c r="ADE8654" s="60"/>
    </row>
    <row r="8655" spans="760:785" x14ac:dyDescent="0.25">
      <c r="ACF8655" s="60"/>
      <c r="ACG8655" s="60"/>
      <c r="ACH8655" s="60"/>
      <c r="ACI8655" s="60"/>
      <c r="ACJ8655" s="60"/>
      <c r="ACK8655" s="60"/>
      <c r="ACL8655" s="60"/>
      <c r="ACM8655" s="60"/>
      <c r="ACN8655" s="60"/>
      <c r="ACO8655" s="60"/>
      <c r="ACP8655" s="60"/>
      <c r="ACQ8655" s="60"/>
      <c r="ACR8655" s="60"/>
      <c r="ACS8655" s="60"/>
      <c r="ACT8655" s="60"/>
      <c r="ACU8655" s="60"/>
      <c r="ACV8655" s="60"/>
      <c r="ACW8655" s="60"/>
      <c r="ACX8655" s="60"/>
      <c r="ACY8655" s="60">
        <v>0.97087208125744295</v>
      </c>
      <c r="ACZ8655" s="60"/>
      <c r="ADA8655" s="60"/>
      <c r="ADB8655" s="60"/>
      <c r="ADC8655" s="60"/>
      <c r="ADD8655" s="60"/>
      <c r="ADE8655" s="60"/>
    </row>
    <row r="8656" spans="760:785" x14ac:dyDescent="0.25">
      <c r="ACF8656" s="60"/>
      <c r="ACG8656" s="60"/>
      <c r="ACH8656" s="60"/>
      <c r="ACI8656" s="60"/>
      <c r="ACJ8656" s="60"/>
      <c r="ACK8656" s="60"/>
      <c r="ACL8656" s="60"/>
      <c r="ACM8656" s="60"/>
      <c r="ACN8656" s="60"/>
      <c r="ACO8656" s="60"/>
      <c r="ACP8656" s="60"/>
      <c r="ACQ8656" s="60"/>
      <c r="ACR8656" s="60"/>
      <c r="ACS8656" s="60"/>
      <c r="ACT8656" s="60"/>
      <c r="ACU8656" s="60"/>
      <c r="ACV8656" s="60"/>
      <c r="ACW8656" s="60"/>
      <c r="ACX8656" s="60"/>
      <c r="ACY8656" s="60">
        <v>0.97086918019939805</v>
      </c>
      <c r="ACZ8656" s="60"/>
      <c r="ADA8656" s="60"/>
      <c r="ADB8656" s="60"/>
      <c r="ADC8656" s="60"/>
      <c r="ADD8656" s="60"/>
      <c r="ADE8656" s="60"/>
    </row>
    <row r="8657" spans="760:785" x14ac:dyDescent="0.25">
      <c r="ACF8657" s="60"/>
      <c r="ACG8657" s="60"/>
      <c r="ACH8657" s="60"/>
      <c r="ACI8657" s="60"/>
      <c r="ACJ8657" s="60"/>
      <c r="ACK8657" s="60"/>
      <c r="ACL8657" s="60"/>
      <c r="ACM8657" s="60"/>
      <c r="ACN8657" s="60"/>
      <c r="ACO8657" s="60"/>
      <c r="ACP8657" s="60"/>
      <c r="ACQ8657" s="60"/>
      <c r="ACR8657" s="60"/>
      <c r="ACS8657" s="60"/>
      <c r="ACT8657" s="60"/>
      <c r="ACU8657" s="60"/>
      <c r="ACV8657" s="60"/>
      <c r="ACW8657" s="60"/>
      <c r="ACX8657" s="60"/>
      <c r="ACY8657" s="60">
        <v>0.97086823461437</v>
      </c>
      <c r="ACZ8657" s="60"/>
      <c r="ADA8657" s="60"/>
      <c r="ADB8657" s="60"/>
      <c r="ADC8657" s="60"/>
      <c r="ADD8657" s="60"/>
      <c r="ADE8657" s="60"/>
    </row>
    <row r="8658" spans="760:785" x14ac:dyDescent="0.25">
      <c r="ACF8658" s="60"/>
      <c r="ACG8658" s="60"/>
      <c r="ACH8658" s="60"/>
      <c r="ACI8658" s="60"/>
      <c r="ACJ8658" s="60"/>
      <c r="ACK8658" s="60"/>
      <c r="ACL8658" s="60"/>
      <c r="ACM8658" s="60"/>
      <c r="ACN8658" s="60"/>
      <c r="ACO8658" s="60"/>
      <c r="ACP8658" s="60"/>
      <c r="ACQ8658" s="60"/>
      <c r="ACR8658" s="60"/>
      <c r="ACS8658" s="60"/>
      <c r="ACT8658" s="60"/>
      <c r="ACU8658" s="60"/>
      <c r="ACV8658" s="60"/>
      <c r="ACW8658" s="60"/>
      <c r="ACX8658" s="60"/>
      <c r="ACY8658" s="60">
        <v>0.97086060118913098</v>
      </c>
      <c r="ACZ8658" s="60"/>
      <c r="ADA8658" s="60"/>
      <c r="ADB8658" s="60"/>
      <c r="ADC8658" s="60"/>
      <c r="ADD8658" s="60"/>
      <c r="ADE8658" s="60"/>
    </row>
    <row r="8659" spans="760:785" x14ac:dyDescent="0.25">
      <c r="ACF8659" s="60"/>
      <c r="ACG8659" s="60"/>
      <c r="ACH8659" s="60"/>
      <c r="ACI8659" s="60"/>
      <c r="ACJ8659" s="60"/>
      <c r="ACK8659" s="60"/>
      <c r="ACL8659" s="60"/>
      <c r="ACM8659" s="60"/>
      <c r="ACN8659" s="60"/>
      <c r="ACO8659" s="60"/>
      <c r="ACP8659" s="60"/>
      <c r="ACQ8659" s="60"/>
      <c r="ACR8659" s="60"/>
      <c r="ACS8659" s="60"/>
      <c r="ACT8659" s="60"/>
      <c r="ACU8659" s="60"/>
      <c r="ACV8659" s="60"/>
      <c r="ACW8659" s="60"/>
      <c r="ACX8659" s="60"/>
      <c r="ACY8659" s="60">
        <v>0.97085526295015601</v>
      </c>
      <c r="ACZ8659" s="60"/>
      <c r="ADA8659" s="60"/>
      <c r="ADB8659" s="60"/>
      <c r="ADC8659" s="60"/>
      <c r="ADD8659" s="60"/>
      <c r="ADE8659" s="60"/>
    </row>
    <row r="8660" spans="760:785" x14ac:dyDescent="0.25">
      <c r="ACF8660" s="60"/>
      <c r="ACG8660" s="60"/>
      <c r="ACH8660" s="60"/>
      <c r="ACI8660" s="60"/>
      <c r="ACJ8660" s="60"/>
      <c r="ACK8660" s="60"/>
      <c r="ACL8660" s="60"/>
      <c r="ACM8660" s="60"/>
      <c r="ACN8660" s="60"/>
      <c r="ACO8660" s="60"/>
      <c r="ACP8660" s="60"/>
      <c r="ACQ8660" s="60"/>
      <c r="ACR8660" s="60"/>
      <c r="ACS8660" s="60"/>
      <c r="ACT8660" s="60"/>
      <c r="ACU8660" s="60"/>
      <c r="ACV8660" s="60"/>
      <c r="ACW8660" s="60"/>
      <c r="ACX8660" s="60"/>
      <c r="ACY8660" s="60">
        <v>0.97084998134413003</v>
      </c>
      <c r="ACZ8660" s="60"/>
      <c r="ADA8660" s="60"/>
      <c r="ADB8660" s="60"/>
      <c r="ADC8660" s="60"/>
      <c r="ADD8660" s="60"/>
      <c r="ADE8660" s="60"/>
    </row>
    <row r="8661" spans="760:785" x14ac:dyDescent="0.25">
      <c r="ACF8661" s="60"/>
      <c r="ACG8661" s="60"/>
      <c r="ACH8661" s="60"/>
      <c r="ACI8661" s="60"/>
      <c r="ACJ8661" s="60"/>
      <c r="ACK8661" s="60"/>
      <c r="ACL8661" s="60"/>
      <c r="ACM8661" s="60"/>
      <c r="ACN8661" s="60"/>
      <c r="ACO8661" s="60"/>
      <c r="ACP8661" s="60"/>
      <c r="ACQ8661" s="60"/>
      <c r="ACR8661" s="60"/>
      <c r="ACS8661" s="60"/>
      <c r="ACT8661" s="60"/>
      <c r="ACU8661" s="60"/>
      <c r="ACV8661" s="60"/>
      <c r="ACW8661" s="60"/>
      <c r="ACX8661" s="60"/>
      <c r="ACY8661" s="60">
        <v>0.97083551009867897</v>
      </c>
      <c r="ACZ8661" s="60"/>
      <c r="ADA8661" s="60"/>
      <c r="ADB8661" s="60"/>
      <c r="ADC8661" s="60"/>
      <c r="ADD8661" s="60"/>
      <c r="ADE8661" s="60"/>
    </row>
    <row r="8662" spans="760:785" x14ac:dyDescent="0.25">
      <c r="ACF8662" s="60"/>
      <c r="ACG8662" s="60"/>
      <c r="ACH8662" s="60"/>
      <c r="ACI8662" s="60"/>
      <c r="ACJ8662" s="60"/>
      <c r="ACK8662" s="60"/>
      <c r="ACL8662" s="60"/>
      <c r="ACM8662" s="60"/>
      <c r="ACN8662" s="60"/>
      <c r="ACO8662" s="60"/>
      <c r="ACP8662" s="60"/>
      <c r="ACQ8662" s="60"/>
      <c r="ACR8662" s="60"/>
      <c r="ACS8662" s="60"/>
      <c r="ACT8662" s="60"/>
      <c r="ACU8662" s="60"/>
      <c r="ACV8662" s="60"/>
      <c r="ACW8662" s="60"/>
      <c r="ACX8662" s="60"/>
      <c r="ACY8662" s="60">
        <v>0.97082344840592505</v>
      </c>
      <c r="ACZ8662" s="60"/>
      <c r="ADA8662" s="60"/>
      <c r="ADB8662" s="60"/>
      <c r="ADC8662" s="60"/>
      <c r="ADD8662" s="60"/>
      <c r="ADE8662" s="60"/>
    </row>
    <row r="8663" spans="760:785" x14ac:dyDescent="0.25">
      <c r="ACF8663" s="60"/>
      <c r="ACG8663" s="60"/>
      <c r="ACH8663" s="60"/>
      <c r="ACI8663" s="60"/>
      <c r="ACJ8663" s="60"/>
      <c r="ACK8663" s="60"/>
      <c r="ACL8663" s="60"/>
      <c r="ACM8663" s="60"/>
      <c r="ACN8663" s="60"/>
      <c r="ACO8663" s="60"/>
      <c r="ACP8663" s="60"/>
      <c r="ACQ8663" s="60"/>
      <c r="ACR8663" s="60"/>
      <c r="ACS8663" s="60"/>
      <c r="ACT8663" s="60"/>
      <c r="ACU8663" s="60"/>
      <c r="ACV8663" s="60"/>
      <c r="ACW8663" s="60"/>
      <c r="ACX8663" s="60"/>
      <c r="ACY8663" s="60">
        <v>0.970815461582902</v>
      </c>
      <c r="ACZ8663" s="60"/>
      <c r="ADA8663" s="60"/>
      <c r="ADB8663" s="60"/>
      <c r="ADC8663" s="60"/>
      <c r="ADD8663" s="60"/>
      <c r="ADE8663" s="60"/>
    </row>
    <row r="8664" spans="760:785" x14ac:dyDescent="0.25">
      <c r="ACF8664" s="60"/>
      <c r="ACG8664" s="60"/>
      <c r="ACH8664" s="60"/>
      <c r="ACI8664" s="60"/>
      <c r="ACJ8664" s="60"/>
      <c r="ACK8664" s="60"/>
      <c r="ACL8664" s="60"/>
      <c r="ACM8664" s="60"/>
      <c r="ACN8664" s="60"/>
      <c r="ACO8664" s="60"/>
      <c r="ACP8664" s="60"/>
      <c r="ACQ8664" s="60"/>
      <c r="ACR8664" s="60"/>
      <c r="ACS8664" s="60"/>
      <c r="ACT8664" s="60"/>
      <c r="ACU8664" s="60"/>
      <c r="ACV8664" s="60"/>
      <c r="ACW8664" s="60"/>
      <c r="ACX8664" s="60"/>
      <c r="ACY8664" s="60">
        <v>0.97080688912235302</v>
      </c>
      <c r="ACZ8664" s="60"/>
      <c r="ADA8664" s="60"/>
      <c r="ADB8664" s="60"/>
      <c r="ADC8664" s="60"/>
      <c r="ADD8664" s="60"/>
      <c r="ADE8664" s="60"/>
    </row>
    <row r="8665" spans="760:785" x14ac:dyDescent="0.25">
      <c r="ACF8665" s="60"/>
      <c r="ACG8665" s="60"/>
      <c r="ACH8665" s="60"/>
      <c r="ACI8665" s="60"/>
      <c r="ACJ8665" s="60"/>
      <c r="ACK8665" s="60"/>
      <c r="ACL8665" s="60"/>
      <c r="ACM8665" s="60"/>
      <c r="ACN8665" s="60"/>
      <c r="ACO8665" s="60"/>
      <c r="ACP8665" s="60"/>
      <c r="ACQ8665" s="60"/>
      <c r="ACR8665" s="60"/>
      <c r="ACS8665" s="60"/>
      <c r="ACT8665" s="60"/>
      <c r="ACU8665" s="60"/>
      <c r="ACV8665" s="60"/>
      <c r="ACW8665" s="60"/>
      <c r="ACX8665" s="60"/>
      <c r="ACY8665" s="60">
        <v>0.97079980776427699</v>
      </c>
      <c r="ACZ8665" s="60"/>
      <c r="ADA8665" s="60"/>
      <c r="ADB8665" s="60"/>
      <c r="ADC8665" s="60"/>
      <c r="ADD8665" s="60"/>
      <c r="ADE8665" s="60"/>
    </row>
    <row r="8666" spans="760:785" x14ac:dyDescent="0.25">
      <c r="ACF8666" s="60"/>
      <c r="ACG8666" s="60"/>
      <c r="ACH8666" s="60"/>
      <c r="ACI8666" s="60"/>
      <c r="ACJ8666" s="60"/>
      <c r="ACK8666" s="60"/>
      <c r="ACL8666" s="60"/>
      <c r="ACM8666" s="60"/>
      <c r="ACN8666" s="60"/>
      <c r="ACO8666" s="60"/>
      <c r="ACP8666" s="60"/>
      <c r="ACQ8666" s="60"/>
      <c r="ACR8666" s="60"/>
      <c r="ACS8666" s="60"/>
      <c r="ACT8666" s="60"/>
      <c r="ACU8666" s="60"/>
      <c r="ACV8666" s="60"/>
      <c r="ACW8666" s="60"/>
      <c r="ACX8666" s="60"/>
      <c r="ACY8666" s="60">
        <v>0.97079665883517396</v>
      </c>
      <c r="ACZ8666" s="60"/>
      <c r="ADA8666" s="60"/>
      <c r="ADB8666" s="60"/>
      <c r="ADC8666" s="60"/>
      <c r="ADD8666" s="60"/>
      <c r="ADE8666" s="60"/>
    </row>
    <row r="8667" spans="760:785" x14ac:dyDescent="0.25">
      <c r="ACF8667" s="60"/>
      <c r="ACG8667" s="60"/>
      <c r="ACH8667" s="60"/>
      <c r="ACI8667" s="60"/>
      <c r="ACJ8667" s="60"/>
      <c r="ACK8667" s="60"/>
      <c r="ACL8667" s="60"/>
      <c r="ACM8667" s="60"/>
      <c r="ACN8667" s="60"/>
      <c r="ACO8667" s="60"/>
      <c r="ACP8667" s="60"/>
      <c r="ACQ8667" s="60"/>
      <c r="ACR8667" s="60"/>
      <c r="ACS8667" s="60"/>
      <c r="ACT8667" s="60"/>
      <c r="ACU8667" s="60"/>
      <c r="ACV8667" s="60"/>
      <c r="ACW8667" s="60"/>
      <c r="ACX8667" s="60"/>
      <c r="ACY8667" s="60">
        <v>0.970791890990363</v>
      </c>
      <c r="ACZ8667" s="60"/>
      <c r="ADA8667" s="60"/>
      <c r="ADB8667" s="60"/>
      <c r="ADC8667" s="60"/>
      <c r="ADD8667" s="60"/>
      <c r="ADE8667" s="60"/>
    </row>
    <row r="8668" spans="760:785" x14ac:dyDescent="0.25">
      <c r="ACF8668" s="60"/>
      <c r="ACG8668" s="60"/>
      <c r="ACH8668" s="60"/>
      <c r="ACI8668" s="60"/>
      <c r="ACJ8668" s="60"/>
      <c r="ACK8668" s="60"/>
      <c r="ACL8668" s="60"/>
      <c r="ACM8668" s="60"/>
      <c r="ACN8668" s="60"/>
      <c r="ACO8668" s="60"/>
      <c r="ACP8668" s="60"/>
      <c r="ACQ8668" s="60"/>
      <c r="ACR8668" s="60"/>
      <c r="ACS8668" s="60"/>
      <c r="ACT8668" s="60"/>
      <c r="ACU8668" s="60"/>
      <c r="ACV8668" s="60"/>
      <c r="ACW8668" s="60"/>
      <c r="ACX8668" s="60"/>
      <c r="ACY8668" s="60">
        <v>0.97075507518073001</v>
      </c>
      <c r="ACZ8668" s="60"/>
      <c r="ADA8668" s="60"/>
      <c r="ADB8668" s="60"/>
      <c r="ADC8668" s="60"/>
      <c r="ADD8668" s="60"/>
      <c r="ADE8668" s="60"/>
    </row>
    <row r="8669" spans="760:785" x14ac:dyDescent="0.25">
      <c r="ACF8669" s="60"/>
      <c r="ACG8669" s="60"/>
      <c r="ACH8669" s="60"/>
      <c r="ACI8669" s="60"/>
      <c r="ACJ8669" s="60"/>
      <c r="ACK8669" s="60"/>
      <c r="ACL8669" s="60"/>
      <c r="ACM8669" s="60"/>
      <c r="ACN8669" s="60"/>
      <c r="ACO8669" s="60"/>
      <c r="ACP8669" s="60"/>
      <c r="ACQ8669" s="60"/>
      <c r="ACR8669" s="60"/>
      <c r="ACS8669" s="60"/>
      <c r="ACT8669" s="60"/>
      <c r="ACU8669" s="60"/>
      <c r="ACV8669" s="60"/>
      <c r="ACW8669" s="60"/>
      <c r="ACX8669" s="60"/>
      <c r="ACY8669" s="60">
        <v>0.970749116634122</v>
      </c>
      <c r="ACZ8669" s="60"/>
      <c r="ADA8669" s="60"/>
      <c r="ADB8669" s="60"/>
      <c r="ADC8669" s="60"/>
      <c r="ADD8669" s="60"/>
      <c r="ADE8669" s="60"/>
    </row>
    <row r="8670" spans="760:785" x14ac:dyDescent="0.25">
      <c r="ACF8670" s="60"/>
      <c r="ACG8670" s="60"/>
      <c r="ACH8670" s="60"/>
      <c r="ACI8670" s="60"/>
      <c r="ACJ8670" s="60"/>
      <c r="ACK8670" s="60"/>
      <c r="ACL8670" s="60"/>
      <c r="ACM8670" s="60"/>
      <c r="ACN8670" s="60"/>
      <c r="ACO8670" s="60"/>
      <c r="ACP8670" s="60"/>
      <c r="ACQ8670" s="60"/>
      <c r="ACR8670" s="60"/>
      <c r="ACS8670" s="60"/>
      <c r="ACT8670" s="60"/>
      <c r="ACU8670" s="60"/>
      <c r="ACV8670" s="60"/>
      <c r="ACW8670" s="60"/>
      <c r="ACX8670" s="60"/>
      <c r="ACY8670" s="60">
        <v>0.97073812021955497</v>
      </c>
      <c r="ACZ8670" s="60"/>
      <c r="ADA8670" s="60"/>
      <c r="ADB8670" s="60"/>
      <c r="ADC8670" s="60"/>
      <c r="ADD8670" s="60"/>
      <c r="ADE8670" s="60"/>
    </row>
    <row r="8671" spans="760:785" x14ac:dyDescent="0.25">
      <c r="ACF8671" s="60"/>
      <c r="ACG8671" s="60"/>
      <c r="ACH8671" s="60"/>
      <c r="ACI8671" s="60"/>
      <c r="ACJ8671" s="60"/>
      <c r="ACK8671" s="60"/>
      <c r="ACL8671" s="60"/>
      <c r="ACM8671" s="60"/>
      <c r="ACN8671" s="60"/>
      <c r="ACO8671" s="60"/>
      <c r="ACP8671" s="60"/>
      <c r="ACQ8671" s="60"/>
      <c r="ACR8671" s="60"/>
      <c r="ACS8671" s="60"/>
      <c r="ACT8671" s="60"/>
      <c r="ACU8671" s="60"/>
      <c r="ACV8671" s="60"/>
      <c r="ACW8671" s="60"/>
      <c r="ACX8671" s="60"/>
      <c r="ACY8671" s="60">
        <v>0.97073791115544705</v>
      </c>
      <c r="ACZ8671" s="60"/>
      <c r="ADA8671" s="60"/>
      <c r="ADB8671" s="60"/>
      <c r="ADC8671" s="60"/>
      <c r="ADD8671" s="60"/>
      <c r="ADE8671" s="60"/>
    </row>
    <row r="8672" spans="760:785" x14ac:dyDescent="0.25">
      <c r="ACF8672" s="60"/>
      <c r="ACG8672" s="60"/>
      <c r="ACH8672" s="60"/>
      <c r="ACI8672" s="60"/>
      <c r="ACJ8672" s="60"/>
      <c r="ACK8672" s="60"/>
      <c r="ACL8672" s="60"/>
      <c r="ACM8672" s="60"/>
      <c r="ACN8672" s="60"/>
      <c r="ACO8672" s="60"/>
      <c r="ACP8672" s="60"/>
      <c r="ACQ8672" s="60"/>
      <c r="ACR8672" s="60"/>
      <c r="ACS8672" s="60"/>
      <c r="ACT8672" s="60"/>
      <c r="ACU8672" s="60"/>
      <c r="ACV8672" s="60"/>
      <c r="ACW8672" s="60"/>
      <c r="ACX8672" s="60"/>
      <c r="ACY8672" s="60">
        <v>0.97071974038334297</v>
      </c>
      <c r="ACZ8672" s="60"/>
      <c r="ADA8672" s="60"/>
      <c r="ADB8672" s="60"/>
      <c r="ADC8672" s="60"/>
      <c r="ADD8672" s="60"/>
      <c r="ADE8672" s="60"/>
    </row>
    <row r="8673" spans="760:785" x14ac:dyDescent="0.25">
      <c r="ACF8673" s="60"/>
      <c r="ACG8673" s="60"/>
      <c r="ACH8673" s="60"/>
      <c r="ACI8673" s="60"/>
      <c r="ACJ8673" s="60"/>
      <c r="ACK8673" s="60"/>
      <c r="ACL8673" s="60"/>
      <c r="ACM8673" s="60"/>
      <c r="ACN8673" s="60"/>
      <c r="ACO8673" s="60"/>
      <c r="ACP8673" s="60"/>
      <c r="ACQ8673" s="60"/>
      <c r="ACR8673" s="60"/>
      <c r="ACS8673" s="60"/>
      <c r="ACT8673" s="60"/>
      <c r="ACU8673" s="60"/>
      <c r="ACV8673" s="60"/>
      <c r="ACW8673" s="60"/>
      <c r="ACX8673" s="60"/>
      <c r="ACY8673" s="60">
        <v>0.97071458517916798</v>
      </c>
      <c r="ACZ8673" s="60"/>
      <c r="ADA8673" s="60"/>
      <c r="ADB8673" s="60"/>
      <c r="ADC8673" s="60"/>
      <c r="ADD8673" s="60"/>
      <c r="ADE8673" s="60"/>
    </row>
    <row r="8674" spans="760:785" x14ac:dyDescent="0.25">
      <c r="ACF8674" s="60"/>
      <c r="ACG8674" s="60"/>
      <c r="ACH8674" s="60"/>
      <c r="ACI8674" s="60"/>
      <c r="ACJ8674" s="60"/>
      <c r="ACK8674" s="60"/>
      <c r="ACL8674" s="60"/>
      <c r="ACM8674" s="60"/>
      <c r="ACN8674" s="60"/>
      <c r="ACO8674" s="60"/>
      <c r="ACP8674" s="60"/>
      <c r="ACQ8674" s="60"/>
      <c r="ACR8674" s="60"/>
      <c r="ACS8674" s="60"/>
      <c r="ACT8674" s="60"/>
      <c r="ACU8674" s="60"/>
      <c r="ACV8674" s="60"/>
      <c r="ACW8674" s="60"/>
      <c r="ACX8674" s="60"/>
      <c r="ACY8674" s="60">
        <v>0.97070854630072301</v>
      </c>
      <c r="ACZ8674" s="60"/>
      <c r="ADA8674" s="60"/>
      <c r="ADB8674" s="60"/>
      <c r="ADC8674" s="60"/>
      <c r="ADD8674" s="60"/>
      <c r="ADE8674" s="60"/>
    </row>
    <row r="8675" spans="760:785" x14ac:dyDescent="0.25">
      <c r="ACF8675" s="60"/>
      <c r="ACG8675" s="60"/>
      <c r="ACH8675" s="60"/>
      <c r="ACI8675" s="60"/>
      <c r="ACJ8675" s="60"/>
      <c r="ACK8675" s="60"/>
      <c r="ACL8675" s="60"/>
      <c r="ACM8675" s="60"/>
      <c r="ACN8675" s="60"/>
      <c r="ACO8675" s="60"/>
      <c r="ACP8675" s="60"/>
      <c r="ACQ8675" s="60"/>
      <c r="ACR8675" s="60"/>
      <c r="ACS8675" s="60"/>
      <c r="ACT8675" s="60"/>
      <c r="ACU8675" s="60"/>
      <c r="ACV8675" s="60"/>
      <c r="ACW8675" s="60"/>
      <c r="ACX8675" s="60"/>
      <c r="ACY8675" s="60">
        <v>0.97068188749655504</v>
      </c>
      <c r="ACZ8675" s="60"/>
      <c r="ADA8675" s="60"/>
      <c r="ADB8675" s="60"/>
      <c r="ADC8675" s="60"/>
      <c r="ADD8675" s="60"/>
      <c r="ADE8675" s="60"/>
    </row>
    <row r="8676" spans="760:785" x14ac:dyDescent="0.25">
      <c r="ACF8676" s="60"/>
      <c r="ACG8676" s="60"/>
      <c r="ACH8676" s="60"/>
      <c r="ACI8676" s="60"/>
      <c r="ACJ8676" s="60"/>
      <c r="ACK8676" s="60"/>
      <c r="ACL8676" s="60"/>
      <c r="ACM8676" s="60"/>
      <c r="ACN8676" s="60"/>
      <c r="ACO8676" s="60"/>
      <c r="ACP8676" s="60"/>
      <c r="ACQ8676" s="60"/>
      <c r="ACR8676" s="60"/>
      <c r="ACS8676" s="60"/>
      <c r="ACT8676" s="60"/>
      <c r="ACU8676" s="60"/>
      <c r="ACV8676" s="60"/>
      <c r="ACW8676" s="60"/>
      <c r="ACX8676" s="60"/>
      <c r="ACY8676" s="60">
        <v>0.97067767556538298</v>
      </c>
      <c r="ACZ8676" s="60"/>
      <c r="ADA8676" s="60"/>
      <c r="ADB8676" s="60"/>
      <c r="ADC8676" s="60"/>
      <c r="ADD8676" s="60"/>
      <c r="ADE8676" s="60"/>
    </row>
    <row r="8677" spans="760:785" x14ac:dyDescent="0.25">
      <c r="ACF8677" s="60"/>
      <c r="ACG8677" s="60"/>
      <c r="ACH8677" s="60"/>
      <c r="ACI8677" s="60"/>
      <c r="ACJ8677" s="60"/>
      <c r="ACK8677" s="60"/>
      <c r="ACL8677" s="60"/>
      <c r="ACM8677" s="60"/>
      <c r="ACN8677" s="60"/>
      <c r="ACO8677" s="60"/>
      <c r="ACP8677" s="60"/>
      <c r="ACQ8677" s="60"/>
      <c r="ACR8677" s="60"/>
      <c r="ACS8677" s="60"/>
      <c r="ACT8677" s="60"/>
      <c r="ACU8677" s="60"/>
      <c r="ACV8677" s="60"/>
      <c r="ACW8677" s="60"/>
      <c r="ACX8677" s="60"/>
      <c r="ACY8677" s="60">
        <v>0.97063170880719996</v>
      </c>
      <c r="ACZ8677" s="60"/>
      <c r="ADA8677" s="60"/>
      <c r="ADB8677" s="60"/>
      <c r="ADC8677" s="60"/>
      <c r="ADD8677" s="60"/>
      <c r="ADE8677" s="60"/>
    </row>
    <row r="8678" spans="760:785" x14ac:dyDescent="0.25">
      <c r="ACF8678" s="60"/>
      <c r="ACG8678" s="60"/>
      <c r="ACH8678" s="60"/>
      <c r="ACI8678" s="60"/>
      <c r="ACJ8678" s="60"/>
      <c r="ACK8678" s="60"/>
      <c r="ACL8678" s="60"/>
      <c r="ACM8678" s="60"/>
      <c r="ACN8678" s="60"/>
      <c r="ACO8678" s="60"/>
      <c r="ACP8678" s="60"/>
      <c r="ACQ8678" s="60"/>
      <c r="ACR8678" s="60"/>
      <c r="ACS8678" s="60"/>
      <c r="ACT8678" s="60"/>
      <c r="ACU8678" s="60"/>
      <c r="ACV8678" s="60"/>
      <c r="ACW8678" s="60"/>
      <c r="ACX8678" s="60"/>
      <c r="ACY8678" s="60">
        <v>0.97063138105796098</v>
      </c>
      <c r="ACZ8678" s="60"/>
      <c r="ADA8678" s="60"/>
      <c r="ADB8678" s="60"/>
      <c r="ADC8678" s="60"/>
      <c r="ADD8678" s="60"/>
      <c r="ADE8678" s="60"/>
    </row>
    <row r="8679" spans="760:785" x14ac:dyDescent="0.25">
      <c r="ACF8679" s="60"/>
      <c r="ACG8679" s="60"/>
      <c r="ACH8679" s="60"/>
      <c r="ACI8679" s="60"/>
      <c r="ACJ8679" s="60"/>
      <c r="ACK8679" s="60"/>
      <c r="ACL8679" s="60"/>
      <c r="ACM8679" s="60"/>
      <c r="ACN8679" s="60"/>
      <c r="ACO8679" s="60"/>
      <c r="ACP8679" s="60"/>
      <c r="ACQ8679" s="60"/>
      <c r="ACR8679" s="60"/>
      <c r="ACS8679" s="60"/>
      <c r="ACT8679" s="60"/>
      <c r="ACU8679" s="60"/>
      <c r="ACV8679" s="60"/>
      <c r="ACW8679" s="60"/>
      <c r="ACX8679" s="60"/>
      <c r="ACY8679" s="60">
        <v>0.97061975731269001</v>
      </c>
      <c r="ACZ8679" s="60"/>
      <c r="ADA8679" s="60"/>
      <c r="ADB8679" s="60"/>
      <c r="ADC8679" s="60"/>
      <c r="ADD8679" s="60"/>
      <c r="ADE8679" s="60"/>
    </row>
    <row r="8680" spans="760:785" x14ac:dyDescent="0.25">
      <c r="ACF8680" s="60"/>
      <c r="ACG8680" s="60"/>
      <c r="ACH8680" s="60"/>
      <c r="ACI8680" s="60"/>
      <c r="ACJ8680" s="60"/>
      <c r="ACK8680" s="60"/>
      <c r="ACL8680" s="60"/>
      <c r="ACM8680" s="60"/>
      <c r="ACN8680" s="60"/>
      <c r="ACO8680" s="60"/>
      <c r="ACP8680" s="60"/>
      <c r="ACQ8680" s="60"/>
      <c r="ACR8680" s="60"/>
      <c r="ACS8680" s="60"/>
      <c r="ACT8680" s="60"/>
      <c r="ACU8680" s="60"/>
      <c r="ACV8680" s="60"/>
      <c r="ACW8680" s="60"/>
      <c r="ACX8680" s="60"/>
      <c r="ACY8680" s="60">
        <v>0.97061736042372204</v>
      </c>
      <c r="ACZ8680" s="60"/>
      <c r="ADA8680" s="60"/>
      <c r="ADB8680" s="60"/>
      <c r="ADC8680" s="60"/>
      <c r="ADD8680" s="60"/>
      <c r="ADE8680" s="60"/>
    </row>
    <row r="8681" spans="760:785" x14ac:dyDescent="0.25">
      <c r="ACF8681" s="60"/>
      <c r="ACG8681" s="60"/>
      <c r="ACH8681" s="60"/>
      <c r="ACI8681" s="60"/>
      <c r="ACJ8681" s="60"/>
      <c r="ACK8681" s="60"/>
      <c r="ACL8681" s="60"/>
      <c r="ACM8681" s="60"/>
      <c r="ACN8681" s="60"/>
      <c r="ACO8681" s="60"/>
      <c r="ACP8681" s="60"/>
      <c r="ACQ8681" s="60"/>
      <c r="ACR8681" s="60"/>
      <c r="ACS8681" s="60"/>
      <c r="ACT8681" s="60"/>
      <c r="ACU8681" s="60"/>
      <c r="ACV8681" s="60"/>
      <c r="ACW8681" s="60"/>
      <c r="ACX8681" s="60"/>
      <c r="ACY8681" s="60">
        <v>0.97060941177655102</v>
      </c>
      <c r="ACZ8681" s="60"/>
      <c r="ADA8681" s="60"/>
      <c r="ADB8681" s="60"/>
      <c r="ADC8681" s="60"/>
      <c r="ADD8681" s="60"/>
      <c r="ADE8681" s="60"/>
    </row>
    <row r="8682" spans="760:785" x14ac:dyDescent="0.25">
      <c r="ACF8682" s="60"/>
      <c r="ACG8682" s="60"/>
      <c r="ACH8682" s="60"/>
      <c r="ACI8682" s="60"/>
      <c r="ACJ8682" s="60"/>
      <c r="ACK8682" s="60"/>
      <c r="ACL8682" s="60"/>
      <c r="ACM8682" s="60"/>
      <c r="ACN8682" s="60"/>
      <c r="ACO8682" s="60"/>
      <c r="ACP8682" s="60"/>
      <c r="ACQ8682" s="60"/>
      <c r="ACR8682" s="60"/>
      <c r="ACS8682" s="60"/>
      <c r="ACT8682" s="60"/>
      <c r="ACU8682" s="60"/>
      <c r="ACV8682" s="60"/>
      <c r="ACW8682" s="60"/>
      <c r="ACX8682" s="60"/>
      <c r="ACY8682" s="60">
        <v>0.97060778097191902</v>
      </c>
      <c r="ACZ8682" s="60"/>
      <c r="ADA8682" s="60"/>
      <c r="ADB8682" s="60"/>
      <c r="ADC8682" s="60"/>
      <c r="ADD8682" s="60"/>
      <c r="ADE8682" s="60"/>
    </row>
    <row r="8683" spans="760:785" x14ac:dyDescent="0.25">
      <c r="ACF8683" s="60"/>
      <c r="ACG8683" s="60"/>
      <c r="ACH8683" s="60"/>
      <c r="ACI8683" s="60"/>
      <c r="ACJ8683" s="60"/>
      <c r="ACK8683" s="60"/>
      <c r="ACL8683" s="60"/>
      <c r="ACM8683" s="60"/>
      <c r="ACN8683" s="60"/>
      <c r="ACO8683" s="60"/>
      <c r="ACP8683" s="60"/>
      <c r="ACQ8683" s="60"/>
      <c r="ACR8683" s="60"/>
      <c r="ACS8683" s="60"/>
      <c r="ACT8683" s="60"/>
      <c r="ACU8683" s="60"/>
      <c r="ACV8683" s="60"/>
      <c r="ACW8683" s="60"/>
      <c r="ACX8683" s="60"/>
      <c r="ACY8683" s="60">
        <v>0.97058554247370299</v>
      </c>
      <c r="ACZ8683" s="60"/>
      <c r="ADA8683" s="60"/>
      <c r="ADB8683" s="60"/>
      <c r="ADC8683" s="60"/>
      <c r="ADD8683" s="60"/>
      <c r="ADE8683" s="60"/>
    </row>
    <row r="8684" spans="760:785" x14ac:dyDescent="0.25">
      <c r="ACF8684" s="60"/>
      <c r="ACG8684" s="60"/>
      <c r="ACH8684" s="60"/>
      <c r="ACI8684" s="60"/>
      <c r="ACJ8684" s="60"/>
      <c r="ACK8684" s="60"/>
      <c r="ACL8684" s="60"/>
      <c r="ACM8684" s="60"/>
      <c r="ACN8684" s="60"/>
      <c r="ACO8684" s="60"/>
      <c r="ACP8684" s="60"/>
      <c r="ACQ8684" s="60"/>
      <c r="ACR8684" s="60"/>
      <c r="ACS8684" s="60"/>
      <c r="ACT8684" s="60"/>
      <c r="ACU8684" s="60"/>
      <c r="ACV8684" s="60"/>
      <c r="ACW8684" s="60"/>
      <c r="ACX8684" s="60"/>
      <c r="ACY8684" s="60">
        <v>0.97057897298095797</v>
      </c>
      <c r="ACZ8684" s="60"/>
      <c r="ADA8684" s="60"/>
      <c r="ADB8684" s="60"/>
      <c r="ADC8684" s="60"/>
      <c r="ADD8684" s="60"/>
      <c r="ADE8684" s="60"/>
    </row>
    <row r="8685" spans="760:785" x14ac:dyDescent="0.25">
      <c r="ACF8685" s="60"/>
      <c r="ACG8685" s="60"/>
      <c r="ACH8685" s="60"/>
      <c r="ACI8685" s="60"/>
      <c r="ACJ8685" s="60"/>
      <c r="ACK8685" s="60"/>
      <c r="ACL8685" s="60"/>
      <c r="ACM8685" s="60"/>
      <c r="ACN8685" s="60"/>
      <c r="ACO8685" s="60"/>
      <c r="ACP8685" s="60"/>
      <c r="ACQ8685" s="60"/>
      <c r="ACR8685" s="60"/>
      <c r="ACS8685" s="60"/>
      <c r="ACT8685" s="60"/>
      <c r="ACU8685" s="60"/>
      <c r="ACV8685" s="60"/>
      <c r="ACW8685" s="60"/>
      <c r="ACX8685" s="60"/>
      <c r="ACY8685" s="60">
        <v>0.97057296647577496</v>
      </c>
      <c r="ACZ8685" s="60"/>
      <c r="ADA8685" s="60"/>
      <c r="ADB8685" s="60"/>
      <c r="ADC8685" s="60"/>
      <c r="ADD8685" s="60"/>
      <c r="ADE8685" s="60"/>
    </row>
    <row r="8686" spans="760:785" x14ac:dyDescent="0.25">
      <c r="ACF8686" s="60"/>
      <c r="ACG8686" s="60"/>
      <c r="ACH8686" s="60"/>
      <c r="ACI8686" s="60"/>
      <c r="ACJ8686" s="60"/>
      <c r="ACK8686" s="60"/>
      <c r="ACL8686" s="60"/>
      <c r="ACM8686" s="60"/>
      <c r="ACN8686" s="60"/>
      <c r="ACO8686" s="60"/>
      <c r="ACP8686" s="60"/>
      <c r="ACQ8686" s="60"/>
      <c r="ACR8686" s="60"/>
      <c r="ACS8686" s="60"/>
      <c r="ACT8686" s="60"/>
      <c r="ACU8686" s="60"/>
      <c r="ACV8686" s="60"/>
      <c r="ACW8686" s="60"/>
      <c r="ACX8686" s="60"/>
      <c r="ACY8686" s="60">
        <v>0.97054853585725598</v>
      </c>
      <c r="ACZ8686" s="60"/>
      <c r="ADA8686" s="60"/>
      <c r="ADB8686" s="60"/>
      <c r="ADC8686" s="60"/>
      <c r="ADD8686" s="60"/>
      <c r="ADE8686" s="60"/>
    </row>
    <row r="8687" spans="760:785" x14ac:dyDescent="0.25">
      <c r="ACF8687" s="60"/>
      <c r="ACG8687" s="60"/>
      <c r="ACH8687" s="60"/>
      <c r="ACI8687" s="60"/>
      <c r="ACJ8687" s="60"/>
      <c r="ACK8687" s="60"/>
      <c r="ACL8687" s="60"/>
      <c r="ACM8687" s="60"/>
      <c r="ACN8687" s="60"/>
      <c r="ACO8687" s="60"/>
      <c r="ACP8687" s="60"/>
      <c r="ACQ8687" s="60"/>
      <c r="ACR8687" s="60"/>
      <c r="ACS8687" s="60"/>
      <c r="ACT8687" s="60"/>
      <c r="ACU8687" s="60"/>
      <c r="ACV8687" s="60"/>
      <c r="ACW8687" s="60"/>
      <c r="ACX8687" s="60"/>
      <c r="ACY8687" s="60">
        <v>0.97054731466645405</v>
      </c>
      <c r="ACZ8687" s="60"/>
      <c r="ADA8687" s="60"/>
      <c r="ADB8687" s="60"/>
      <c r="ADC8687" s="60"/>
      <c r="ADD8687" s="60"/>
      <c r="ADE8687" s="60"/>
    </row>
    <row r="8688" spans="760:785" x14ac:dyDescent="0.25">
      <c r="ACF8688" s="60"/>
      <c r="ACG8688" s="60"/>
      <c r="ACH8688" s="60"/>
      <c r="ACI8688" s="60"/>
      <c r="ACJ8688" s="60"/>
      <c r="ACK8688" s="60"/>
      <c r="ACL8688" s="60"/>
      <c r="ACM8688" s="60"/>
      <c r="ACN8688" s="60"/>
      <c r="ACO8688" s="60"/>
      <c r="ACP8688" s="60"/>
      <c r="ACQ8688" s="60"/>
      <c r="ACR8688" s="60"/>
      <c r="ACS8688" s="60"/>
      <c r="ACT8688" s="60"/>
      <c r="ACU8688" s="60"/>
      <c r="ACV8688" s="60"/>
      <c r="ACW8688" s="60"/>
      <c r="ACX8688" s="60"/>
      <c r="ACY8688" s="60">
        <v>0.97054646167590197</v>
      </c>
      <c r="ACZ8688" s="60"/>
      <c r="ADA8688" s="60"/>
      <c r="ADB8688" s="60"/>
      <c r="ADC8688" s="60"/>
      <c r="ADD8688" s="60"/>
      <c r="ADE8688" s="60"/>
    </row>
    <row r="8689" spans="760:785" x14ac:dyDescent="0.25">
      <c r="ACF8689" s="60"/>
      <c r="ACG8689" s="60"/>
      <c r="ACH8689" s="60"/>
      <c r="ACI8689" s="60"/>
      <c r="ACJ8689" s="60"/>
      <c r="ACK8689" s="60"/>
      <c r="ACL8689" s="60"/>
      <c r="ACM8689" s="60"/>
      <c r="ACN8689" s="60"/>
      <c r="ACO8689" s="60"/>
      <c r="ACP8689" s="60"/>
      <c r="ACQ8689" s="60"/>
      <c r="ACR8689" s="60"/>
      <c r="ACS8689" s="60"/>
      <c r="ACT8689" s="60"/>
      <c r="ACU8689" s="60"/>
      <c r="ACV8689" s="60"/>
      <c r="ACW8689" s="60"/>
      <c r="ACX8689" s="60"/>
      <c r="ACY8689" s="60">
        <v>0.97052383383494401</v>
      </c>
      <c r="ACZ8689" s="60"/>
      <c r="ADA8689" s="60"/>
      <c r="ADB8689" s="60"/>
      <c r="ADC8689" s="60"/>
      <c r="ADD8689" s="60"/>
      <c r="ADE8689" s="60"/>
    </row>
    <row r="8690" spans="760:785" x14ac:dyDescent="0.25">
      <c r="ACF8690" s="60"/>
      <c r="ACG8690" s="60"/>
      <c r="ACH8690" s="60"/>
      <c r="ACI8690" s="60"/>
      <c r="ACJ8690" s="60"/>
      <c r="ACK8690" s="60"/>
      <c r="ACL8690" s="60"/>
      <c r="ACM8690" s="60"/>
      <c r="ACN8690" s="60"/>
      <c r="ACO8690" s="60"/>
      <c r="ACP8690" s="60"/>
      <c r="ACQ8690" s="60"/>
      <c r="ACR8690" s="60"/>
      <c r="ACS8690" s="60"/>
      <c r="ACT8690" s="60"/>
      <c r="ACU8690" s="60"/>
      <c r="ACV8690" s="60"/>
      <c r="ACW8690" s="60"/>
      <c r="ACX8690" s="60"/>
      <c r="ACY8690" s="60">
        <v>0.97052322108460898</v>
      </c>
      <c r="ACZ8690" s="60"/>
      <c r="ADA8690" s="60"/>
      <c r="ADB8690" s="60"/>
      <c r="ADC8690" s="60"/>
      <c r="ADD8690" s="60"/>
      <c r="ADE8690" s="60"/>
    </row>
    <row r="8691" spans="760:785" x14ac:dyDescent="0.25">
      <c r="ACF8691" s="60"/>
      <c r="ACG8691" s="60"/>
      <c r="ACH8691" s="60"/>
      <c r="ACI8691" s="60"/>
      <c r="ACJ8691" s="60"/>
      <c r="ACK8691" s="60"/>
      <c r="ACL8691" s="60"/>
      <c r="ACM8691" s="60"/>
      <c r="ACN8691" s="60"/>
      <c r="ACO8691" s="60"/>
      <c r="ACP8691" s="60"/>
      <c r="ACQ8691" s="60"/>
      <c r="ACR8691" s="60"/>
      <c r="ACS8691" s="60"/>
      <c r="ACT8691" s="60"/>
      <c r="ACU8691" s="60"/>
      <c r="ACV8691" s="60"/>
      <c r="ACW8691" s="60"/>
      <c r="ACX8691" s="60"/>
      <c r="ACY8691" s="60">
        <v>0.97050437946640999</v>
      </c>
      <c r="ACZ8691" s="60"/>
      <c r="ADA8691" s="60"/>
      <c r="ADB8691" s="60"/>
      <c r="ADC8691" s="60"/>
      <c r="ADD8691" s="60"/>
      <c r="ADE8691" s="60"/>
    </row>
    <row r="8692" spans="760:785" x14ac:dyDescent="0.25">
      <c r="ACF8692" s="60"/>
      <c r="ACG8692" s="60"/>
      <c r="ACH8692" s="60"/>
      <c r="ACI8692" s="60"/>
      <c r="ACJ8692" s="60"/>
      <c r="ACK8692" s="60"/>
      <c r="ACL8692" s="60"/>
      <c r="ACM8692" s="60"/>
      <c r="ACN8692" s="60"/>
      <c r="ACO8692" s="60"/>
      <c r="ACP8692" s="60"/>
      <c r="ACQ8692" s="60"/>
      <c r="ACR8692" s="60"/>
      <c r="ACS8692" s="60"/>
      <c r="ACT8692" s="60"/>
      <c r="ACU8692" s="60"/>
      <c r="ACV8692" s="60"/>
      <c r="ACW8692" s="60"/>
      <c r="ACX8692" s="60"/>
      <c r="ACY8692" s="60">
        <v>0.97050013190860895</v>
      </c>
      <c r="ACZ8692" s="60"/>
      <c r="ADA8692" s="60"/>
      <c r="ADB8692" s="60"/>
      <c r="ADC8692" s="60"/>
      <c r="ADD8692" s="60"/>
      <c r="ADE8692" s="60"/>
    </row>
    <row r="8693" spans="760:785" x14ac:dyDescent="0.25">
      <c r="ACF8693" s="60"/>
      <c r="ACG8693" s="60"/>
      <c r="ACH8693" s="60"/>
      <c r="ACI8693" s="60"/>
      <c r="ACJ8693" s="60"/>
      <c r="ACK8693" s="60"/>
      <c r="ACL8693" s="60"/>
      <c r="ACM8693" s="60"/>
      <c r="ACN8693" s="60"/>
      <c r="ACO8693" s="60"/>
      <c r="ACP8693" s="60"/>
      <c r="ACQ8693" s="60"/>
      <c r="ACR8693" s="60"/>
      <c r="ACS8693" s="60"/>
      <c r="ACT8693" s="60"/>
      <c r="ACU8693" s="60"/>
      <c r="ACV8693" s="60"/>
      <c r="ACW8693" s="60"/>
      <c r="ACX8693" s="60"/>
      <c r="ACY8693" s="60">
        <v>0.97048304125106599</v>
      </c>
      <c r="ACZ8693" s="60"/>
      <c r="ADA8693" s="60"/>
      <c r="ADB8693" s="60"/>
      <c r="ADC8693" s="60"/>
      <c r="ADD8693" s="60"/>
      <c r="ADE8693" s="60"/>
    </row>
    <row r="8694" spans="760:785" x14ac:dyDescent="0.25">
      <c r="ACF8694" s="60"/>
      <c r="ACG8694" s="60"/>
      <c r="ACH8694" s="60"/>
      <c r="ACI8694" s="60"/>
      <c r="ACJ8694" s="60"/>
      <c r="ACK8694" s="60"/>
      <c r="ACL8694" s="60"/>
      <c r="ACM8694" s="60"/>
      <c r="ACN8694" s="60"/>
      <c r="ACO8694" s="60"/>
      <c r="ACP8694" s="60"/>
      <c r="ACQ8694" s="60"/>
      <c r="ACR8694" s="60"/>
      <c r="ACS8694" s="60"/>
      <c r="ACT8694" s="60"/>
      <c r="ACU8694" s="60"/>
      <c r="ACV8694" s="60"/>
      <c r="ACW8694" s="60"/>
      <c r="ACX8694" s="60"/>
      <c r="ACY8694" s="60">
        <v>0.97047423902226704</v>
      </c>
      <c r="ACZ8694" s="60"/>
      <c r="ADA8694" s="60"/>
      <c r="ADB8694" s="60"/>
      <c r="ADC8694" s="60"/>
      <c r="ADD8694" s="60"/>
      <c r="ADE8694" s="60"/>
    </row>
    <row r="8695" spans="760:785" x14ac:dyDescent="0.25">
      <c r="ACF8695" s="60"/>
      <c r="ACG8695" s="60"/>
      <c r="ACH8695" s="60"/>
      <c r="ACI8695" s="60"/>
      <c r="ACJ8695" s="60"/>
      <c r="ACK8695" s="60"/>
      <c r="ACL8695" s="60"/>
      <c r="ACM8695" s="60"/>
      <c r="ACN8695" s="60"/>
      <c r="ACO8695" s="60"/>
      <c r="ACP8695" s="60"/>
      <c r="ACQ8695" s="60"/>
      <c r="ACR8695" s="60"/>
      <c r="ACS8695" s="60"/>
      <c r="ACT8695" s="60"/>
      <c r="ACU8695" s="60"/>
      <c r="ACV8695" s="60"/>
      <c r="ACW8695" s="60"/>
      <c r="ACX8695" s="60"/>
      <c r="ACY8695" s="60">
        <v>0.97046974964867305</v>
      </c>
      <c r="ACZ8695" s="60"/>
      <c r="ADA8695" s="60"/>
      <c r="ADB8695" s="60"/>
      <c r="ADC8695" s="60"/>
      <c r="ADD8695" s="60"/>
      <c r="ADE8695" s="60"/>
    </row>
    <row r="8696" spans="760:785" x14ac:dyDescent="0.25">
      <c r="ACF8696" s="60"/>
      <c r="ACG8696" s="60"/>
      <c r="ACH8696" s="60"/>
      <c r="ACI8696" s="60"/>
      <c r="ACJ8696" s="60"/>
      <c r="ACK8696" s="60"/>
      <c r="ACL8696" s="60"/>
      <c r="ACM8696" s="60"/>
      <c r="ACN8696" s="60"/>
      <c r="ACO8696" s="60"/>
      <c r="ACP8696" s="60"/>
      <c r="ACQ8696" s="60"/>
      <c r="ACR8696" s="60"/>
      <c r="ACS8696" s="60"/>
      <c r="ACT8696" s="60"/>
      <c r="ACU8696" s="60"/>
      <c r="ACV8696" s="60"/>
      <c r="ACW8696" s="60"/>
      <c r="ACX8696" s="60"/>
      <c r="ACY8696" s="60">
        <v>0.97046577353008801</v>
      </c>
      <c r="ACZ8696" s="60"/>
      <c r="ADA8696" s="60"/>
      <c r="ADB8696" s="60"/>
      <c r="ADC8696" s="60"/>
      <c r="ADD8696" s="60"/>
      <c r="ADE8696" s="60"/>
    </row>
    <row r="8697" spans="760:785" x14ac:dyDescent="0.25">
      <c r="ACF8697" s="60"/>
      <c r="ACG8697" s="60"/>
      <c r="ACH8697" s="60"/>
      <c r="ACI8697" s="60"/>
      <c r="ACJ8697" s="60"/>
      <c r="ACK8697" s="60"/>
      <c r="ACL8697" s="60"/>
      <c r="ACM8697" s="60"/>
      <c r="ACN8697" s="60"/>
      <c r="ACO8697" s="60"/>
      <c r="ACP8697" s="60"/>
      <c r="ACQ8697" s="60"/>
      <c r="ACR8697" s="60"/>
      <c r="ACS8697" s="60"/>
      <c r="ACT8697" s="60"/>
      <c r="ACU8697" s="60"/>
      <c r="ACV8697" s="60"/>
      <c r="ACW8697" s="60"/>
      <c r="ACX8697" s="60"/>
      <c r="ACY8697" s="60">
        <v>0.97046123734176204</v>
      </c>
      <c r="ACZ8697" s="60"/>
      <c r="ADA8697" s="60"/>
      <c r="ADB8697" s="60"/>
      <c r="ADC8697" s="60"/>
      <c r="ADD8697" s="60"/>
      <c r="ADE8697" s="60"/>
    </row>
    <row r="8698" spans="760:785" x14ac:dyDescent="0.25">
      <c r="ACF8698" s="60"/>
      <c r="ACG8698" s="60"/>
      <c r="ACH8698" s="60"/>
      <c r="ACI8698" s="60"/>
      <c r="ACJ8698" s="60"/>
      <c r="ACK8698" s="60"/>
      <c r="ACL8698" s="60"/>
      <c r="ACM8698" s="60"/>
      <c r="ACN8698" s="60"/>
      <c r="ACO8698" s="60"/>
      <c r="ACP8698" s="60"/>
      <c r="ACQ8698" s="60"/>
      <c r="ACR8698" s="60"/>
      <c r="ACS8698" s="60"/>
      <c r="ACT8698" s="60"/>
      <c r="ACU8698" s="60"/>
      <c r="ACV8698" s="60"/>
      <c r="ACW8698" s="60"/>
      <c r="ACX8698" s="60"/>
      <c r="ACY8698" s="60">
        <v>0.970460569045697</v>
      </c>
      <c r="ACZ8698" s="60"/>
      <c r="ADA8698" s="60"/>
      <c r="ADB8698" s="60"/>
      <c r="ADC8698" s="60"/>
      <c r="ADD8698" s="60"/>
      <c r="ADE8698" s="60"/>
    </row>
    <row r="8699" spans="760:785" x14ac:dyDescent="0.25">
      <c r="ACF8699" s="60"/>
      <c r="ACG8699" s="60"/>
      <c r="ACH8699" s="60"/>
      <c r="ACI8699" s="60"/>
      <c r="ACJ8699" s="60"/>
      <c r="ACK8699" s="60"/>
      <c r="ACL8699" s="60"/>
      <c r="ACM8699" s="60"/>
      <c r="ACN8699" s="60"/>
      <c r="ACO8699" s="60"/>
      <c r="ACP8699" s="60"/>
      <c r="ACQ8699" s="60"/>
      <c r="ACR8699" s="60"/>
      <c r="ACS8699" s="60"/>
      <c r="ACT8699" s="60"/>
      <c r="ACU8699" s="60"/>
      <c r="ACV8699" s="60"/>
      <c r="ACW8699" s="60"/>
      <c r="ACX8699" s="60"/>
      <c r="ACY8699" s="60">
        <v>0.97044497561272103</v>
      </c>
      <c r="ACZ8699" s="60"/>
      <c r="ADA8699" s="60"/>
      <c r="ADB8699" s="60"/>
      <c r="ADC8699" s="60"/>
      <c r="ADD8699" s="60"/>
      <c r="ADE8699" s="60"/>
    </row>
    <row r="8700" spans="760:785" x14ac:dyDescent="0.25">
      <c r="ACF8700" s="60"/>
      <c r="ACG8700" s="60"/>
      <c r="ACH8700" s="60"/>
      <c r="ACI8700" s="60"/>
      <c r="ACJ8700" s="60"/>
      <c r="ACK8700" s="60"/>
      <c r="ACL8700" s="60"/>
      <c r="ACM8700" s="60"/>
      <c r="ACN8700" s="60"/>
      <c r="ACO8700" s="60"/>
      <c r="ACP8700" s="60"/>
      <c r="ACQ8700" s="60"/>
      <c r="ACR8700" s="60"/>
      <c r="ACS8700" s="60"/>
      <c r="ACT8700" s="60"/>
      <c r="ACU8700" s="60"/>
      <c r="ACV8700" s="60"/>
      <c r="ACW8700" s="60"/>
      <c r="ACX8700" s="60"/>
      <c r="ACY8700" s="60">
        <v>0.970439110331766</v>
      </c>
      <c r="ACZ8700" s="60"/>
      <c r="ADA8700" s="60"/>
      <c r="ADB8700" s="60"/>
      <c r="ADC8700" s="60"/>
      <c r="ADD8700" s="60"/>
      <c r="ADE8700" s="60"/>
    </row>
    <row r="8701" spans="760:785" x14ac:dyDescent="0.25">
      <c r="ACF8701" s="60"/>
      <c r="ACG8701" s="60"/>
      <c r="ACH8701" s="60"/>
      <c r="ACI8701" s="60"/>
      <c r="ACJ8701" s="60"/>
      <c r="ACK8701" s="60"/>
      <c r="ACL8701" s="60"/>
      <c r="ACM8701" s="60"/>
      <c r="ACN8701" s="60"/>
      <c r="ACO8701" s="60"/>
      <c r="ACP8701" s="60"/>
      <c r="ACQ8701" s="60"/>
      <c r="ACR8701" s="60"/>
      <c r="ACS8701" s="60"/>
      <c r="ACT8701" s="60"/>
      <c r="ACU8701" s="60"/>
      <c r="ACV8701" s="60"/>
      <c r="ACW8701" s="60"/>
      <c r="ACX8701" s="60"/>
      <c r="ACY8701" s="60">
        <v>0.97037571377190002</v>
      </c>
      <c r="ACZ8701" s="60"/>
      <c r="ADA8701" s="60"/>
      <c r="ADB8701" s="60"/>
      <c r="ADC8701" s="60"/>
      <c r="ADD8701" s="60"/>
      <c r="ADE8701" s="60"/>
    </row>
    <row r="8702" spans="760:785" x14ac:dyDescent="0.25">
      <c r="ACF8702" s="60"/>
      <c r="ACG8702" s="60"/>
      <c r="ACH8702" s="60"/>
      <c r="ACI8702" s="60"/>
      <c r="ACJ8702" s="60"/>
      <c r="ACK8702" s="60"/>
      <c r="ACL8702" s="60"/>
      <c r="ACM8702" s="60"/>
      <c r="ACN8702" s="60"/>
      <c r="ACO8702" s="60"/>
      <c r="ACP8702" s="60"/>
      <c r="ACQ8702" s="60"/>
      <c r="ACR8702" s="60"/>
      <c r="ACS8702" s="60"/>
      <c r="ACT8702" s="60"/>
      <c r="ACU8702" s="60"/>
      <c r="ACV8702" s="60"/>
      <c r="ACW8702" s="60"/>
      <c r="ACX8702" s="60"/>
      <c r="ACY8702" s="60">
        <v>0.97036878799766602</v>
      </c>
      <c r="ACZ8702" s="60"/>
      <c r="ADA8702" s="60"/>
      <c r="ADB8702" s="60"/>
      <c r="ADC8702" s="60"/>
      <c r="ADD8702" s="60"/>
      <c r="ADE8702" s="60"/>
    </row>
    <row r="8703" spans="760:785" x14ac:dyDescent="0.25">
      <c r="ACF8703" s="60"/>
      <c r="ACG8703" s="60"/>
      <c r="ACH8703" s="60"/>
      <c r="ACI8703" s="60"/>
      <c r="ACJ8703" s="60"/>
      <c r="ACK8703" s="60"/>
      <c r="ACL8703" s="60"/>
      <c r="ACM8703" s="60"/>
      <c r="ACN8703" s="60"/>
      <c r="ACO8703" s="60"/>
      <c r="ACP8703" s="60"/>
      <c r="ACQ8703" s="60"/>
      <c r="ACR8703" s="60"/>
      <c r="ACS8703" s="60"/>
      <c r="ACT8703" s="60"/>
      <c r="ACU8703" s="60"/>
      <c r="ACV8703" s="60"/>
      <c r="ACW8703" s="60"/>
      <c r="ACX8703" s="60"/>
      <c r="ACY8703" s="60">
        <v>0.97036764128297104</v>
      </c>
      <c r="ACZ8703" s="60"/>
      <c r="ADA8703" s="60"/>
      <c r="ADB8703" s="60"/>
      <c r="ADC8703" s="60"/>
      <c r="ADD8703" s="60"/>
      <c r="ADE8703" s="60"/>
    </row>
    <row r="8704" spans="760:785" x14ac:dyDescent="0.25">
      <c r="ACF8704" s="60"/>
      <c r="ACG8704" s="60"/>
      <c r="ACH8704" s="60"/>
      <c r="ACI8704" s="60"/>
      <c r="ACJ8704" s="60"/>
      <c r="ACK8704" s="60"/>
      <c r="ACL8704" s="60"/>
      <c r="ACM8704" s="60"/>
      <c r="ACN8704" s="60"/>
      <c r="ACO8704" s="60"/>
      <c r="ACP8704" s="60"/>
      <c r="ACQ8704" s="60"/>
      <c r="ACR8704" s="60"/>
      <c r="ACS8704" s="60"/>
      <c r="ACT8704" s="60"/>
      <c r="ACU8704" s="60"/>
      <c r="ACV8704" s="60"/>
      <c r="ACW8704" s="60"/>
      <c r="ACX8704" s="60"/>
      <c r="ACY8704" s="60">
        <v>0.97035203804285997</v>
      </c>
      <c r="ACZ8704" s="60"/>
      <c r="ADA8704" s="60"/>
      <c r="ADB8704" s="60"/>
      <c r="ADC8704" s="60"/>
      <c r="ADD8704" s="60"/>
      <c r="ADE8704" s="60"/>
    </row>
    <row r="8705" spans="760:785" x14ac:dyDescent="0.25">
      <c r="ACF8705" s="60"/>
      <c r="ACG8705" s="60"/>
      <c r="ACH8705" s="60"/>
      <c r="ACI8705" s="60"/>
      <c r="ACJ8705" s="60"/>
      <c r="ACK8705" s="60"/>
      <c r="ACL8705" s="60"/>
      <c r="ACM8705" s="60"/>
      <c r="ACN8705" s="60"/>
      <c r="ACO8705" s="60"/>
      <c r="ACP8705" s="60"/>
      <c r="ACQ8705" s="60"/>
      <c r="ACR8705" s="60"/>
      <c r="ACS8705" s="60"/>
      <c r="ACT8705" s="60"/>
      <c r="ACU8705" s="60"/>
      <c r="ACV8705" s="60"/>
      <c r="ACW8705" s="60"/>
      <c r="ACX8705" s="60"/>
      <c r="ACY8705" s="60">
        <v>0.97035167497842401</v>
      </c>
      <c r="ACZ8705" s="60"/>
      <c r="ADA8705" s="60"/>
      <c r="ADB8705" s="60"/>
      <c r="ADC8705" s="60"/>
      <c r="ADD8705" s="60"/>
      <c r="ADE8705" s="60"/>
    </row>
    <row r="8706" spans="760:785" x14ac:dyDescent="0.25">
      <c r="ACF8706" s="60"/>
      <c r="ACG8706" s="60"/>
      <c r="ACH8706" s="60"/>
      <c r="ACI8706" s="60"/>
      <c r="ACJ8706" s="60"/>
      <c r="ACK8706" s="60"/>
      <c r="ACL8706" s="60"/>
      <c r="ACM8706" s="60"/>
      <c r="ACN8706" s="60"/>
      <c r="ACO8706" s="60"/>
      <c r="ACP8706" s="60"/>
      <c r="ACQ8706" s="60"/>
      <c r="ACR8706" s="60"/>
      <c r="ACS8706" s="60"/>
      <c r="ACT8706" s="60"/>
      <c r="ACU8706" s="60"/>
      <c r="ACV8706" s="60"/>
      <c r="ACW8706" s="60"/>
      <c r="ACX8706" s="60"/>
      <c r="ACY8706" s="60">
        <v>0.970348586354012</v>
      </c>
      <c r="ACZ8706" s="60"/>
      <c r="ADA8706" s="60"/>
      <c r="ADB8706" s="60"/>
      <c r="ADC8706" s="60"/>
      <c r="ADD8706" s="60"/>
      <c r="ADE8706" s="60"/>
    </row>
    <row r="8707" spans="760:785" x14ac:dyDescent="0.25">
      <c r="ACF8707" s="60"/>
      <c r="ACG8707" s="60"/>
      <c r="ACH8707" s="60"/>
      <c r="ACI8707" s="60"/>
      <c r="ACJ8707" s="60"/>
      <c r="ACK8707" s="60"/>
      <c r="ACL8707" s="60"/>
      <c r="ACM8707" s="60"/>
      <c r="ACN8707" s="60"/>
      <c r="ACO8707" s="60"/>
      <c r="ACP8707" s="60"/>
      <c r="ACQ8707" s="60"/>
      <c r="ACR8707" s="60"/>
      <c r="ACS8707" s="60"/>
      <c r="ACT8707" s="60"/>
      <c r="ACU8707" s="60"/>
      <c r="ACV8707" s="60"/>
      <c r="ACW8707" s="60"/>
      <c r="ACX8707" s="60"/>
      <c r="ACY8707" s="60">
        <v>0.97032805768765995</v>
      </c>
      <c r="ACZ8707" s="60"/>
      <c r="ADA8707" s="60"/>
      <c r="ADB8707" s="60"/>
      <c r="ADC8707" s="60"/>
      <c r="ADD8707" s="60"/>
      <c r="ADE8707" s="60"/>
    </row>
    <row r="8708" spans="760:785" x14ac:dyDescent="0.25">
      <c r="ACF8708" s="60"/>
      <c r="ACG8708" s="60"/>
      <c r="ACH8708" s="60"/>
      <c r="ACI8708" s="60"/>
      <c r="ACJ8708" s="60"/>
      <c r="ACK8708" s="60"/>
      <c r="ACL8708" s="60"/>
      <c r="ACM8708" s="60"/>
      <c r="ACN8708" s="60"/>
      <c r="ACO8708" s="60"/>
      <c r="ACP8708" s="60"/>
      <c r="ACQ8708" s="60"/>
      <c r="ACR8708" s="60"/>
      <c r="ACS8708" s="60"/>
      <c r="ACT8708" s="60"/>
      <c r="ACU8708" s="60"/>
      <c r="ACV8708" s="60"/>
      <c r="ACW8708" s="60"/>
      <c r="ACX8708" s="60"/>
      <c r="ACY8708" s="60">
        <v>0.97032396645891295</v>
      </c>
      <c r="ACZ8708" s="60"/>
      <c r="ADA8708" s="60"/>
      <c r="ADB8708" s="60"/>
      <c r="ADC8708" s="60"/>
      <c r="ADD8708" s="60"/>
      <c r="ADE8708" s="60"/>
    </row>
    <row r="8709" spans="760:785" x14ac:dyDescent="0.25">
      <c r="ACF8709" s="60"/>
      <c r="ACG8709" s="60"/>
      <c r="ACH8709" s="60"/>
      <c r="ACI8709" s="60"/>
      <c r="ACJ8709" s="60"/>
      <c r="ACK8709" s="60"/>
      <c r="ACL8709" s="60"/>
      <c r="ACM8709" s="60"/>
      <c r="ACN8709" s="60"/>
      <c r="ACO8709" s="60"/>
      <c r="ACP8709" s="60"/>
      <c r="ACQ8709" s="60"/>
      <c r="ACR8709" s="60"/>
      <c r="ACS8709" s="60"/>
      <c r="ACT8709" s="60"/>
      <c r="ACU8709" s="60"/>
      <c r="ACV8709" s="60"/>
      <c r="ACW8709" s="60"/>
      <c r="ACX8709" s="60"/>
      <c r="ACY8709" s="60">
        <v>0.97030636188533304</v>
      </c>
      <c r="ACZ8709" s="60"/>
      <c r="ADA8709" s="60"/>
      <c r="ADB8709" s="60"/>
      <c r="ADC8709" s="60"/>
      <c r="ADD8709" s="60"/>
      <c r="ADE8709" s="60"/>
    </row>
    <row r="8710" spans="760:785" x14ac:dyDescent="0.25">
      <c r="ACF8710" s="60"/>
      <c r="ACG8710" s="60"/>
      <c r="ACH8710" s="60"/>
      <c r="ACI8710" s="60"/>
      <c r="ACJ8710" s="60"/>
      <c r="ACK8710" s="60"/>
      <c r="ACL8710" s="60"/>
      <c r="ACM8710" s="60"/>
      <c r="ACN8710" s="60"/>
      <c r="ACO8710" s="60"/>
      <c r="ACP8710" s="60"/>
      <c r="ACQ8710" s="60"/>
      <c r="ACR8710" s="60"/>
      <c r="ACS8710" s="60"/>
      <c r="ACT8710" s="60"/>
      <c r="ACU8710" s="60"/>
      <c r="ACV8710" s="60"/>
      <c r="ACW8710" s="60"/>
      <c r="ACX8710" s="60"/>
      <c r="ACY8710" s="60">
        <v>0.97029087146649395</v>
      </c>
      <c r="ACZ8710" s="60"/>
      <c r="ADA8710" s="60"/>
      <c r="ADB8710" s="60"/>
      <c r="ADC8710" s="60"/>
      <c r="ADD8710" s="60"/>
      <c r="ADE8710" s="60"/>
    </row>
    <row r="8711" spans="760:785" x14ac:dyDescent="0.25">
      <c r="ACF8711" s="60"/>
      <c r="ACG8711" s="60"/>
      <c r="ACH8711" s="60"/>
      <c r="ACI8711" s="60"/>
      <c r="ACJ8711" s="60"/>
      <c r="ACK8711" s="60"/>
      <c r="ACL8711" s="60"/>
      <c r="ACM8711" s="60"/>
      <c r="ACN8711" s="60"/>
      <c r="ACO8711" s="60"/>
      <c r="ACP8711" s="60"/>
      <c r="ACQ8711" s="60"/>
      <c r="ACR8711" s="60"/>
      <c r="ACS8711" s="60"/>
      <c r="ACT8711" s="60"/>
      <c r="ACU8711" s="60"/>
      <c r="ACV8711" s="60"/>
      <c r="ACW8711" s="60"/>
      <c r="ACX8711" s="60"/>
      <c r="ACY8711" s="60">
        <v>0.97028239736155597</v>
      </c>
      <c r="ACZ8711" s="60"/>
      <c r="ADA8711" s="60"/>
      <c r="ADB8711" s="60"/>
      <c r="ADC8711" s="60"/>
      <c r="ADD8711" s="60"/>
      <c r="ADE8711" s="60"/>
    </row>
    <row r="8712" spans="760:785" x14ac:dyDescent="0.25">
      <c r="ACF8712" s="60"/>
      <c r="ACG8712" s="60"/>
      <c r="ACH8712" s="60"/>
      <c r="ACI8712" s="60"/>
      <c r="ACJ8712" s="60"/>
      <c r="ACK8712" s="60"/>
      <c r="ACL8712" s="60"/>
      <c r="ACM8712" s="60"/>
      <c r="ACN8712" s="60"/>
      <c r="ACO8712" s="60"/>
      <c r="ACP8712" s="60"/>
      <c r="ACQ8712" s="60"/>
      <c r="ACR8712" s="60"/>
      <c r="ACS8712" s="60"/>
      <c r="ACT8712" s="60"/>
      <c r="ACU8712" s="60"/>
      <c r="ACV8712" s="60"/>
      <c r="ACW8712" s="60"/>
      <c r="ACX8712" s="60"/>
      <c r="ACY8712" s="60">
        <v>0.97026779105026895</v>
      </c>
      <c r="ACZ8712" s="60"/>
      <c r="ADA8712" s="60"/>
      <c r="ADB8712" s="60"/>
      <c r="ADC8712" s="60"/>
      <c r="ADD8712" s="60"/>
      <c r="ADE8712" s="60"/>
    </row>
    <row r="8713" spans="760:785" x14ac:dyDescent="0.25">
      <c r="ACF8713" s="60"/>
      <c r="ACG8713" s="60"/>
      <c r="ACH8713" s="60"/>
      <c r="ACI8713" s="60"/>
      <c r="ACJ8713" s="60"/>
      <c r="ACK8713" s="60"/>
      <c r="ACL8713" s="60"/>
      <c r="ACM8713" s="60"/>
      <c r="ACN8713" s="60"/>
      <c r="ACO8713" s="60"/>
      <c r="ACP8713" s="60"/>
      <c r="ACQ8713" s="60"/>
      <c r="ACR8713" s="60"/>
      <c r="ACS8713" s="60"/>
      <c r="ACT8713" s="60"/>
      <c r="ACU8713" s="60"/>
      <c r="ACV8713" s="60"/>
      <c r="ACW8713" s="60"/>
      <c r="ACX8713" s="60"/>
      <c r="ACY8713" s="60">
        <v>0.97020817634319101</v>
      </c>
      <c r="ACZ8713" s="60"/>
      <c r="ADA8713" s="60"/>
      <c r="ADB8713" s="60"/>
      <c r="ADC8713" s="60"/>
      <c r="ADD8713" s="60"/>
      <c r="ADE8713" s="60"/>
    </row>
    <row r="8714" spans="760:785" x14ac:dyDescent="0.25">
      <c r="ACF8714" s="60"/>
      <c r="ACG8714" s="60"/>
      <c r="ACH8714" s="60"/>
      <c r="ACI8714" s="60"/>
      <c r="ACJ8714" s="60"/>
      <c r="ACK8714" s="60"/>
      <c r="ACL8714" s="60"/>
      <c r="ACM8714" s="60"/>
      <c r="ACN8714" s="60"/>
      <c r="ACO8714" s="60"/>
      <c r="ACP8714" s="60"/>
      <c r="ACQ8714" s="60"/>
      <c r="ACR8714" s="60"/>
      <c r="ACS8714" s="60"/>
      <c r="ACT8714" s="60"/>
      <c r="ACU8714" s="60"/>
      <c r="ACV8714" s="60"/>
      <c r="ACW8714" s="60"/>
      <c r="ACX8714" s="60"/>
      <c r="ACY8714" s="60">
        <v>0.97019174973449296</v>
      </c>
      <c r="ACZ8714" s="60"/>
      <c r="ADA8714" s="60"/>
      <c r="ADB8714" s="60"/>
      <c r="ADC8714" s="60"/>
      <c r="ADD8714" s="60"/>
      <c r="ADE8714" s="60"/>
    </row>
    <row r="8715" spans="760:785" x14ac:dyDescent="0.25">
      <c r="ACF8715" s="60"/>
      <c r="ACG8715" s="60"/>
      <c r="ACH8715" s="60"/>
      <c r="ACI8715" s="60"/>
      <c r="ACJ8715" s="60"/>
      <c r="ACK8715" s="60"/>
      <c r="ACL8715" s="60"/>
      <c r="ACM8715" s="60"/>
      <c r="ACN8715" s="60"/>
      <c r="ACO8715" s="60"/>
      <c r="ACP8715" s="60"/>
      <c r="ACQ8715" s="60"/>
      <c r="ACR8715" s="60"/>
      <c r="ACS8715" s="60"/>
      <c r="ACT8715" s="60"/>
      <c r="ACU8715" s="60"/>
      <c r="ACV8715" s="60"/>
      <c r="ACW8715" s="60"/>
      <c r="ACX8715" s="60"/>
      <c r="ACY8715" s="60">
        <v>0.97019013749570004</v>
      </c>
      <c r="ACZ8715" s="60"/>
      <c r="ADA8715" s="60"/>
      <c r="ADB8715" s="60"/>
      <c r="ADC8715" s="60"/>
      <c r="ADD8715" s="60"/>
      <c r="ADE8715" s="60"/>
    </row>
    <row r="8716" spans="760:785" x14ac:dyDescent="0.25">
      <c r="ACF8716" s="60"/>
      <c r="ACG8716" s="60"/>
      <c r="ACH8716" s="60"/>
      <c r="ACI8716" s="60"/>
      <c r="ACJ8716" s="60"/>
      <c r="ACK8716" s="60"/>
      <c r="ACL8716" s="60"/>
      <c r="ACM8716" s="60"/>
      <c r="ACN8716" s="60"/>
      <c r="ACO8716" s="60"/>
      <c r="ACP8716" s="60"/>
      <c r="ACQ8716" s="60"/>
      <c r="ACR8716" s="60"/>
      <c r="ACS8716" s="60"/>
      <c r="ACT8716" s="60"/>
      <c r="ACU8716" s="60"/>
      <c r="ACV8716" s="60"/>
      <c r="ACW8716" s="60"/>
      <c r="ACX8716" s="60"/>
      <c r="ACY8716" s="60">
        <v>0.97018129648403595</v>
      </c>
      <c r="ACZ8716" s="60"/>
      <c r="ADA8716" s="60"/>
      <c r="ADB8716" s="60"/>
      <c r="ADC8716" s="60"/>
      <c r="ADD8716" s="60"/>
      <c r="ADE8716" s="60"/>
    </row>
    <row r="8717" spans="760:785" x14ac:dyDescent="0.25">
      <c r="ACF8717" s="60"/>
      <c r="ACG8717" s="60"/>
      <c r="ACH8717" s="60"/>
      <c r="ACI8717" s="60"/>
      <c r="ACJ8717" s="60"/>
      <c r="ACK8717" s="60"/>
      <c r="ACL8717" s="60"/>
      <c r="ACM8717" s="60"/>
      <c r="ACN8717" s="60"/>
      <c r="ACO8717" s="60"/>
      <c r="ACP8717" s="60"/>
      <c r="ACQ8717" s="60"/>
      <c r="ACR8717" s="60"/>
      <c r="ACS8717" s="60"/>
      <c r="ACT8717" s="60"/>
      <c r="ACU8717" s="60"/>
      <c r="ACV8717" s="60"/>
      <c r="ACW8717" s="60"/>
      <c r="ACX8717" s="60"/>
      <c r="ACY8717" s="60">
        <v>0.97017927730609899</v>
      </c>
      <c r="ACZ8717" s="60"/>
      <c r="ADA8717" s="60"/>
      <c r="ADB8717" s="60"/>
      <c r="ADC8717" s="60"/>
      <c r="ADD8717" s="60"/>
      <c r="ADE8717" s="60"/>
    </row>
    <row r="8718" spans="760:785" x14ac:dyDescent="0.25">
      <c r="ACF8718" s="60"/>
      <c r="ACG8718" s="60"/>
      <c r="ACH8718" s="60"/>
      <c r="ACI8718" s="60"/>
      <c r="ACJ8718" s="60"/>
      <c r="ACK8718" s="60"/>
      <c r="ACL8718" s="60"/>
      <c r="ACM8718" s="60"/>
      <c r="ACN8718" s="60"/>
      <c r="ACO8718" s="60"/>
      <c r="ACP8718" s="60"/>
      <c r="ACQ8718" s="60"/>
      <c r="ACR8718" s="60"/>
      <c r="ACS8718" s="60"/>
      <c r="ACT8718" s="60"/>
      <c r="ACU8718" s="60"/>
      <c r="ACV8718" s="60"/>
      <c r="ACW8718" s="60"/>
      <c r="ACX8718" s="60"/>
      <c r="ACY8718" s="60">
        <v>0.970163036752825</v>
      </c>
      <c r="ACZ8718" s="60"/>
      <c r="ADA8718" s="60"/>
      <c r="ADB8718" s="60"/>
      <c r="ADC8718" s="60"/>
      <c r="ADD8718" s="60"/>
      <c r="ADE8718" s="60"/>
    </row>
    <row r="8719" spans="760:785" x14ac:dyDescent="0.25">
      <c r="ACF8719" s="60"/>
      <c r="ACG8719" s="60"/>
      <c r="ACH8719" s="60"/>
      <c r="ACI8719" s="60"/>
      <c r="ACJ8719" s="60"/>
      <c r="ACK8719" s="60"/>
      <c r="ACL8719" s="60"/>
      <c r="ACM8719" s="60"/>
      <c r="ACN8719" s="60"/>
      <c r="ACO8719" s="60"/>
      <c r="ACP8719" s="60"/>
      <c r="ACQ8719" s="60"/>
      <c r="ACR8719" s="60"/>
      <c r="ACS8719" s="60"/>
      <c r="ACT8719" s="60"/>
      <c r="ACU8719" s="60"/>
      <c r="ACV8719" s="60"/>
      <c r="ACW8719" s="60"/>
      <c r="ACX8719" s="60"/>
      <c r="ACY8719" s="60">
        <v>0.97015677522023203</v>
      </c>
      <c r="ACZ8719" s="60"/>
      <c r="ADA8719" s="60"/>
      <c r="ADB8719" s="60"/>
      <c r="ADC8719" s="60"/>
      <c r="ADD8719" s="60"/>
      <c r="ADE8719" s="60"/>
    </row>
    <row r="8720" spans="760:785" x14ac:dyDescent="0.25">
      <c r="ACF8720" s="60"/>
      <c r="ACG8720" s="60"/>
      <c r="ACH8720" s="60"/>
      <c r="ACI8720" s="60"/>
      <c r="ACJ8720" s="60"/>
      <c r="ACK8720" s="60"/>
      <c r="ACL8720" s="60"/>
      <c r="ACM8720" s="60"/>
      <c r="ACN8720" s="60"/>
      <c r="ACO8720" s="60"/>
      <c r="ACP8720" s="60"/>
      <c r="ACQ8720" s="60"/>
      <c r="ACR8720" s="60"/>
      <c r="ACS8720" s="60"/>
      <c r="ACT8720" s="60"/>
      <c r="ACU8720" s="60"/>
      <c r="ACV8720" s="60"/>
      <c r="ACW8720" s="60"/>
      <c r="ACX8720" s="60"/>
      <c r="ACY8720" s="60">
        <v>0.97015401113682698</v>
      </c>
      <c r="ACZ8720" s="60"/>
      <c r="ADA8720" s="60"/>
      <c r="ADB8720" s="60"/>
      <c r="ADC8720" s="60"/>
      <c r="ADD8720" s="60"/>
      <c r="ADE8720" s="60"/>
    </row>
    <row r="8721" spans="760:785" x14ac:dyDescent="0.25">
      <c r="ACF8721" s="60"/>
      <c r="ACG8721" s="60"/>
      <c r="ACH8721" s="60"/>
      <c r="ACI8721" s="60"/>
      <c r="ACJ8721" s="60"/>
      <c r="ACK8721" s="60"/>
      <c r="ACL8721" s="60"/>
      <c r="ACM8721" s="60"/>
      <c r="ACN8721" s="60"/>
      <c r="ACO8721" s="60"/>
      <c r="ACP8721" s="60"/>
      <c r="ACQ8721" s="60"/>
      <c r="ACR8721" s="60"/>
      <c r="ACS8721" s="60"/>
      <c r="ACT8721" s="60"/>
      <c r="ACU8721" s="60"/>
      <c r="ACV8721" s="60"/>
      <c r="ACW8721" s="60"/>
      <c r="ACX8721" s="60"/>
      <c r="ACY8721" s="60">
        <v>0.97014790465524103</v>
      </c>
      <c r="ACZ8721" s="60"/>
      <c r="ADA8721" s="60"/>
      <c r="ADB8721" s="60"/>
      <c r="ADC8721" s="60"/>
      <c r="ADD8721" s="60"/>
      <c r="ADE8721" s="60"/>
    </row>
    <row r="8722" spans="760:785" x14ac:dyDescent="0.25">
      <c r="ACF8722" s="60"/>
      <c r="ACG8722" s="60"/>
      <c r="ACH8722" s="60"/>
      <c r="ACI8722" s="60"/>
      <c r="ACJ8722" s="60"/>
      <c r="ACK8722" s="60"/>
      <c r="ACL8722" s="60"/>
      <c r="ACM8722" s="60"/>
      <c r="ACN8722" s="60"/>
      <c r="ACO8722" s="60"/>
      <c r="ACP8722" s="60"/>
      <c r="ACQ8722" s="60"/>
      <c r="ACR8722" s="60"/>
      <c r="ACS8722" s="60"/>
      <c r="ACT8722" s="60"/>
      <c r="ACU8722" s="60"/>
      <c r="ACV8722" s="60"/>
      <c r="ACW8722" s="60"/>
      <c r="ACX8722" s="60"/>
      <c r="ACY8722" s="60">
        <v>0.97014104661637002</v>
      </c>
      <c r="ACZ8722" s="60"/>
      <c r="ADA8722" s="60"/>
      <c r="ADB8722" s="60"/>
      <c r="ADC8722" s="60"/>
      <c r="ADD8722" s="60"/>
      <c r="ADE8722" s="60"/>
    </row>
    <row r="8723" spans="760:785" x14ac:dyDescent="0.25">
      <c r="ACF8723" s="60"/>
      <c r="ACG8723" s="60"/>
      <c r="ACH8723" s="60"/>
      <c r="ACI8723" s="60"/>
      <c r="ACJ8723" s="60"/>
      <c r="ACK8723" s="60"/>
      <c r="ACL8723" s="60"/>
      <c r="ACM8723" s="60"/>
      <c r="ACN8723" s="60"/>
      <c r="ACO8723" s="60"/>
      <c r="ACP8723" s="60"/>
      <c r="ACQ8723" s="60"/>
      <c r="ACR8723" s="60"/>
      <c r="ACS8723" s="60"/>
      <c r="ACT8723" s="60"/>
      <c r="ACU8723" s="60"/>
      <c r="ACV8723" s="60"/>
      <c r="ACW8723" s="60"/>
      <c r="ACX8723" s="60"/>
      <c r="ACY8723" s="60">
        <v>0.97013724168013804</v>
      </c>
      <c r="ACZ8723" s="60"/>
      <c r="ADA8723" s="60"/>
      <c r="ADB8723" s="60"/>
      <c r="ADC8723" s="60"/>
      <c r="ADD8723" s="60"/>
      <c r="ADE8723" s="60"/>
    </row>
    <row r="8724" spans="760:785" x14ac:dyDescent="0.25">
      <c r="ACF8724" s="60"/>
      <c r="ACG8724" s="60"/>
      <c r="ACH8724" s="60"/>
      <c r="ACI8724" s="60"/>
      <c r="ACJ8724" s="60"/>
      <c r="ACK8724" s="60"/>
      <c r="ACL8724" s="60"/>
      <c r="ACM8724" s="60"/>
      <c r="ACN8724" s="60"/>
      <c r="ACO8724" s="60"/>
      <c r="ACP8724" s="60"/>
      <c r="ACQ8724" s="60"/>
      <c r="ACR8724" s="60"/>
      <c r="ACS8724" s="60"/>
      <c r="ACT8724" s="60"/>
      <c r="ACU8724" s="60"/>
      <c r="ACV8724" s="60"/>
      <c r="ACW8724" s="60"/>
      <c r="ACX8724" s="60"/>
      <c r="ACY8724" s="60">
        <v>0.97009580286595298</v>
      </c>
      <c r="ACZ8724" s="60"/>
      <c r="ADA8724" s="60"/>
      <c r="ADB8724" s="60"/>
      <c r="ADC8724" s="60"/>
      <c r="ADD8724" s="60"/>
      <c r="ADE8724" s="60"/>
    </row>
    <row r="8725" spans="760:785" x14ac:dyDescent="0.25">
      <c r="ACF8725" s="60"/>
      <c r="ACG8725" s="60"/>
      <c r="ACH8725" s="60"/>
      <c r="ACI8725" s="60"/>
      <c r="ACJ8725" s="60"/>
      <c r="ACK8725" s="60"/>
      <c r="ACL8725" s="60"/>
      <c r="ACM8725" s="60"/>
      <c r="ACN8725" s="60"/>
      <c r="ACO8725" s="60"/>
      <c r="ACP8725" s="60"/>
      <c r="ACQ8725" s="60"/>
      <c r="ACR8725" s="60"/>
      <c r="ACS8725" s="60"/>
      <c r="ACT8725" s="60"/>
      <c r="ACU8725" s="60"/>
      <c r="ACV8725" s="60"/>
      <c r="ACW8725" s="60"/>
      <c r="ACX8725" s="60"/>
      <c r="ACY8725" s="60">
        <v>0.97009192705468394</v>
      </c>
      <c r="ACZ8725" s="60"/>
      <c r="ADA8725" s="60"/>
      <c r="ADB8725" s="60"/>
      <c r="ADC8725" s="60"/>
      <c r="ADD8725" s="60"/>
      <c r="ADE8725" s="60"/>
    </row>
    <row r="8726" spans="760:785" x14ac:dyDescent="0.25">
      <c r="ACF8726" s="60"/>
      <c r="ACG8726" s="60"/>
      <c r="ACH8726" s="60"/>
      <c r="ACI8726" s="60"/>
      <c r="ACJ8726" s="60"/>
      <c r="ACK8726" s="60"/>
      <c r="ACL8726" s="60"/>
      <c r="ACM8726" s="60"/>
      <c r="ACN8726" s="60"/>
      <c r="ACO8726" s="60"/>
      <c r="ACP8726" s="60"/>
      <c r="ACQ8726" s="60"/>
      <c r="ACR8726" s="60"/>
      <c r="ACS8726" s="60"/>
      <c r="ACT8726" s="60"/>
      <c r="ACU8726" s="60"/>
      <c r="ACV8726" s="60"/>
      <c r="ACW8726" s="60"/>
      <c r="ACX8726" s="60"/>
      <c r="ACY8726" s="60">
        <v>0.97009096780610304</v>
      </c>
      <c r="ACZ8726" s="60"/>
      <c r="ADA8726" s="60"/>
      <c r="ADB8726" s="60"/>
      <c r="ADC8726" s="60"/>
      <c r="ADD8726" s="60"/>
      <c r="ADE8726" s="60"/>
    </row>
    <row r="8727" spans="760:785" x14ac:dyDescent="0.25">
      <c r="ACF8727" s="60"/>
      <c r="ACG8727" s="60"/>
      <c r="ACH8727" s="60"/>
      <c r="ACI8727" s="60"/>
      <c r="ACJ8727" s="60"/>
      <c r="ACK8727" s="60"/>
      <c r="ACL8727" s="60"/>
      <c r="ACM8727" s="60"/>
      <c r="ACN8727" s="60"/>
      <c r="ACO8727" s="60"/>
      <c r="ACP8727" s="60"/>
      <c r="ACQ8727" s="60"/>
      <c r="ACR8727" s="60"/>
      <c r="ACS8727" s="60"/>
      <c r="ACT8727" s="60"/>
      <c r="ACU8727" s="60"/>
      <c r="ACV8727" s="60"/>
      <c r="ACW8727" s="60"/>
      <c r="ACX8727" s="60"/>
      <c r="ACY8727" s="60">
        <v>0.97008650634841798</v>
      </c>
      <c r="ACZ8727" s="60"/>
      <c r="ADA8727" s="60"/>
      <c r="ADB8727" s="60"/>
      <c r="ADC8727" s="60"/>
      <c r="ADD8727" s="60"/>
      <c r="ADE8727" s="60"/>
    </row>
    <row r="8728" spans="760:785" x14ac:dyDescent="0.25">
      <c r="ACF8728" s="60"/>
      <c r="ACG8728" s="60"/>
      <c r="ACH8728" s="60"/>
      <c r="ACI8728" s="60"/>
      <c r="ACJ8728" s="60"/>
      <c r="ACK8728" s="60"/>
      <c r="ACL8728" s="60"/>
      <c r="ACM8728" s="60"/>
      <c r="ACN8728" s="60"/>
      <c r="ACO8728" s="60"/>
      <c r="ACP8728" s="60"/>
      <c r="ACQ8728" s="60"/>
      <c r="ACR8728" s="60"/>
      <c r="ACS8728" s="60"/>
      <c r="ACT8728" s="60"/>
      <c r="ACU8728" s="60"/>
      <c r="ACV8728" s="60"/>
      <c r="ACW8728" s="60"/>
      <c r="ACX8728" s="60"/>
      <c r="ACY8728" s="60">
        <v>0.97008571068653204</v>
      </c>
      <c r="ACZ8728" s="60"/>
      <c r="ADA8728" s="60"/>
      <c r="ADB8728" s="60"/>
      <c r="ADC8728" s="60"/>
      <c r="ADD8728" s="60"/>
      <c r="ADE8728" s="60"/>
    </row>
    <row r="8729" spans="760:785" x14ac:dyDescent="0.25">
      <c r="ACF8729" s="60"/>
      <c r="ACG8729" s="60"/>
      <c r="ACH8729" s="60"/>
      <c r="ACI8729" s="60"/>
      <c r="ACJ8729" s="60"/>
      <c r="ACK8729" s="60"/>
      <c r="ACL8729" s="60"/>
      <c r="ACM8729" s="60"/>
      <c r="ACN8729" s="60"/>
      <c r="ACO8729" s="60"/>
      <c r="ACP8729" s="60"/>
      <c r="ACQ8729" s="60"/>
      <c r="ACR8729" s="60"/>
      <c r="ACS8729" s="60"/>
      <c r="ACT8729" s="60"/>
      <c r="ACU8729" s="60"/>
      <c r="ACV8729" s="60"/>
      <c r="ACW8729" s="60"/>
      <c r="ACX8729" s="60"/>
      <c r="ACY8729" s="60">
        <v>0.97008362658882097</v>
      </c>
      <c r="ACZ8729" s="60"/>
      <c r="ADA8729" s="60"/>
      <c r="ADB8729" s="60"/>
      <c r="ADC8729" s="60"/>
      <c r="ADD8729" s="60"/>
      <c r="ADE8729" s="60"/>
    </row>
    <row r="8730" spans="760:785" x14ac:dyDescent="0.25">
      <c r="ACF8730" s="60"/>
      <c r="ACG8730" s="60"/>
      <c r="ACH8730" s="60"/>
      <c r="ACI8730" s="60"/>
      <c r="ACJ8730" s="60"/>
      <c r="ACK8730" s="60"/>
      <c r="ACL8730" s="60"/>
      <c r="ACM8730" s="60"/>
      <c r="ACN8730" s="60"/>
      <c r="ACO8730" s="60"/>
      <c r="ACP8730" s="60"/>
      <c r="ACQ8730" s="60"/>
      <c r="ACR8730" s="60"/>
      <c r="ACS8730" s="60"/>
      <c r="ACT8730" s="60"/>
      <c r="ACU8730" s="60"/>
      <c r="ACV8730" s="60"/>
      <c r="ACW8730" s="60"/>
      <c r="ACX8730" s="60"/>
      <c r="ACY8730" s="60">
        <v>0.97007469357254505</v>
      </c>
      <c r="ACZ8730" s="60"/>
      <c r="ADA8730" s="60"/>
      <c r="ADB8730" s="60"/>
      <c r="ADC8730" s="60"/>
      <c r="ADD8730" s="60"/>
      <c r="ADE8730" s="60"/>
    </row>
    <row r="8731" spans="760:785" x14ac:dyDescent="0.25">
      <c r="ACF8731" s="60"/>
      <c r="ACG8731" s="60"/>
      <c r="ACH8731" s="60"/>
      <c r="ACI8731" s="60"/>
      <c r="ACJ8731" s="60"/>
      <c r="ACK8731" s="60"/>
      <c r="ACL8731" s="60"/>
      <c r="ACM8731" s="60"/>
      <c r="ACN8731" s="60"/>
      <c r="ACO8731" s="60"/>
      <c r="ACP8731" s="60"/>
      <c r="ACQ8731" s="60"/>
      <c r="ACR8731" s="60"/>
      <c r="ACS8731" s="60"/>
      <c r="ACT8731" s="60"/>
      <c r="ACU8731" s="60"/>
      <c r="ACV8731" s="60"/>
      <c r="ACW8731" s="60"/>
      <c r="ACX8731" s="60"/>
      <c r="ACY8731" s="60">
        <v>0.97006686605439896</v>
      </c>
      <c r="ACZ8731" s="60"/>
      <c r="ADA8731" s="60"/>
      <c r="ADB8731" s="60"/>
      <c r="ADC8731" s="60"/>
      <c r="ADD8731" s="60"/>
      <c r="ADE8731" s="60"/>
    </row>
    <row r="8732" spans="760:785" x14ac:dyDescent="0.25">
      <c r="ACF8732" s="60"/>
      <c r="ACG8732" s="60"/>
      <c r="ACH8732" s="60"/>
      <c r="ACI8732" s="60"/>
      <c r="ACJ8732" s="60"/>
      <c r="ACK8732" s="60"/>
      <c r="ACL8732" s="60"/>
      <c r="ACM8732" s="60"/>
      <c r="ACN8732" s="60"/>
      <c r="ACO8732" s="60"/>
      <c r="ACP8732" s="60"/>
      <c r="ACQ8732" s="60"/>
      <c r="ACR8732" s="60"/>
      <c r="ACS8732" s="60"/>
      <c r="ACT8732" s="60"/>
      <c r="ACU8732" s="60"/>
      <c r="ACV8732" s="60"/>
      <c r="ACW8732" s="60"/>
      <c r="ACX8732" s="60"/>
      <c r="ACY8732" s="60">
        <v>0.97006354175537701</v>
      </c>
      <c r="ACZ8732" s="60"/>
      <c r="ADA8732" s="60"/>
      <c r="ADB8732" s="60"/>
      <c r="ADC8732" s="60"/>
      <c r="ADD8732" s="60"/>
      <c r="ADE8732" s="60"/>
    </row>
    <row r="8733" spans="760:785" x14ac:dyDescent="0.25">
      <c r="ACF8733" s="60"/>
      <c r="ACG8733" s="60"/>
      <c r="ACH8733" s="60"/>
      <c r="ACI8733" s="60"/>
      <c r="ACJ8733" s="60"/>
      <c r="ACK8733" s="60"/>
      <c r="ACL8733" s="60"/>
      <c r="ACM8733" s="60"/>
      <c r="ACN8733" s="60"/>
      <c r="ACO8733" s="60"/>
      <c r="ACP8733" s="60"/>
      <c r="ACQ8733" s="60"/>
      <c r="ACR8733" s="60"/>
      <c r="ACS8733" s="60"/>
      <c r="ACT8733" s="60"/>
      <c r="ACU8733" s="60"/>
      <c r="ACV8733" s="60"/>
      <c r="ACW8733" s="60"/>
      <c r="ACX8733" s="60"/>
      <c r="ACY8733" s="60">
        <v>0.97005870740903799</v>
      </c>
      <c r="ACZ8733" s="60"/>
      <c r="ADA8733" s="60"/>
      <c r="ADB8733" s="60"/>
      <c r="ADC8733" s="60"/>
      <c r="ADD8733" s="60"/>
      <c r="ADE8733" s="60"/>
    </row>
    <row r="8734" spans="760:785" x14ac:dyDescent="0.25">
      <c r="ACF8734" s="60"/>
      <c r="ACG8734" s="60"/>
      <c r="ACH8734" s="60"/>
      <c r="ACI8734" s="60"/>
      <c r="ACJ8734" s="60"/>
      <c r="ACK8734" s="60"/>
      <c r="ACL8734" s="60"/>
      <c r="ACM8734" s="60"/>
      <c r="ACN8734" s="60"/>
      <c r="ACO8734" s="60"/>
      <c r="ACP8734" s="60"/>
      <c r="ACQ8734" s="60"/>
      <c r="ACR8734" s="60"/>
      <c r="ACS8734" s="60"/>
      <c r="ACT8734" s="60"/>
      <c r="ACU8734" s="60"/>
      <c r="ACV8734" s="60"/>
      <c r="ACW8734" s="60"/>
      <c r="ACX8734" s="60"/>
      <c r="ACY8734" s="60">
        <v>0.97005190081070702</v>
      </c>
      <c r="ACZ8734" s="60"/>
      <c r="ADA8734" s="60"/>
      <c r="ADB8734" s="60"/>
      <c r="ADC8734" s="60"/>
      <c r="ADD8734" s="60"/>
      <c r="ADE8734" s="60"/>
    </row>
    <row r="8735" spans="760:785" x14ac:dyDescent="0.25">
      <c r="ACF8735" s="60"/>
      <c r="ACG8735" s="60"/>
      <c r="ACH8735" s="60"/>
      <c r="ACI8735" s="60"/>
      <c r="ACJ8735" s="60"/>
      <c r="ACK8735" s="60"/>
      <c r="ACL8735" s="60"/>
      <c r="ACM8735" s="60"/>
      <c r="ACN8735" s="60"/>
      <c r="ACO8735" s="60"/>
      <c r="ACP8735" s="60"/>
      <c r="ACQ8735" s="60"/>
      <c r="ACR8735" s="60"/>
      <c r="ACS8735" s="60"/>
      <c r="ACT8735" s="60"/>
      <c r="ACU8735" s="60"/>
      <c r="ACV8735" s="60"/>
      <c r="ACW8735" s="60"/>
      <c r="ACX8735" s="60"/>
      <c r="ACY8735" s="60">
        <v>0.97004872365166495</v>
      </c>
      <c r="ACZ8735" s="60"/>
      <c r="ADA8735" s="60"/>
      <c r="ADB8735" s="60"/>
      <c r="ADC8735" s="60"/>
      <c r="ADD8735" s="60"/>
      <c r="ADE8735" s="60"/>
    </row>
    <row r="8736" spans="760:785" x14ac:dyDescent="0.25">
      <c r="ACF8736" s="60"/>
      <c r="ACG8736" s="60"/>
      <c r="ACH8736" s="60"/>
      <c r="ACI8736" s="60"/>
      <c r="ACJ8736" s="60"/>
      <c r="ACK8736" s="60"/>
      <c r="ACL8736" s="60"/>
      <c r="ACM8736" s="60"/>
      <c r="ACN8736" s="60"/>
      <c r="ACO8736" s="60"/>
      <c r="ACP8736" s="60"/>
      <c r="ACQ8736" s="60"/>
      <c r="ACR8736" s="60"/>
      <c r="ACS8736" s="60"/>
      <c r="ACT8736" s="60"/>
      <c r="ACU8736" s="60"/>
      <c r="ACV8736" s="60"/>
      <c r="ACW8736" s="60"/>
      <c r="ACX8736" s="60"/>
      <c r="ACY8736" s="60">
        <v>0.97004273276387698</v>
      </c>
      <c r="ACZ8736" s="60"/>
      <c r="ADA8736" s="60"/>
      <c r="ADB8736" s="60"/>
      <c r="ADC8736" s="60"/>
      <c r="ADD8736" s="60"/>
      <c r="ADE8736" s="60"/>
    </row>
    <row r="8737" spans="760:785" x14ac:dyDescent="0.25">
      <c r="ACF8737" s="60"/>
      <c r="ACG8737" s="60"/>
      <c r="ACH8737" s="60"/>
      <c r="ACI8737" s="60"/>
      <c r="ACJ8737" s="60"/>
      <c r="ACK8737" s="60"/>
      <c r="ACL8737" s="60"/>
      <c r="ACM8737" s="60"/>
      <c r="ACN8737" s="60"/>
      <c r="ACO8737" s="60"/>
      <c r="ACP8737" s="60"/>
      <c r="ACQ8737" s="60"/>
      <c r="ACR8737" s="60"/>
      <c r="ACS8737" s="60"/>
      <c r="ACT8737" s="60"/>
      <c r="ACU8737" s="60"/>
      <c r="ACV8737" s="60"/>
      <c r="ACW8737" s="60"/>
      <c r="ACX8737" s="60"/>
      <c r="ACY8737" s="60">
        <v>0.97003172960891204</v>
      </c>
      <c r="ACZ8737" s="60"/>
      <c r="ADA8737" s="60"/>
      <c r="ADB8737" s="60"/>
      <c r="ADC8737" s="60"/>
      <c r="ADD8737" s="60"/>
      <c r="ADE8737" s="60"/>
    </row>
    <row r="8738" spans="760:785" x14ac:dyDescent="0.25">
      <c r="ACF8738" s="60"/>
      <c r="ACG8738" s="60"/>
      <c r="ACH8738" s="60"/>
      <c r="ACI8738" s="60"/>
      <c r="ACJ8738" s="60"/>
      <c r="ACK8738" s="60"/>
      <c r="ACL8738" s="60"/>
      <c r="ACM8738" s="60"/>
      <c r="ACN8738" s="60"/>
      <c r="ACO8738" s="60"/>
      <c r="ACP8738" s="60"/>
      <c r="ACQ8738" s="60"/>
      <c r="ACR8738" s="60"/>
      <c r="ACS8738" s="60"/>
      <c r="ACT8738" s="60"/>
      <c r="ACU8738" s="60"/>
      <c r="ACV8738" s="60"/>
      <c r="ACW8738" s="60"/>
      <c r="ACX8738" s="60"/>
      <c r="ACY8738" s="60">
        <v>0.97002694231790598</v>
      </c>
      <c r="ACZ8738" s="60"/>
      <c r="ADA8738" s="60"/>
      <c r="ADB8738" s="60"/>
      <c r="ADC8738" s="60"/>
      <c r="ADD8738" s="60"/>
      <c r="ADE8738" s="60"/>
    </row>
    <row r="8739" spans="760:785" x14ac:dyDescent="0.25">
      <c r="ACF8739" s="60"/>
      <c r="ACG8739" s="60"/>
      <c r="ACH8739" s="60"/>
      <c r="ACI8739" s="60"/>
      <c r="ACJ8739" s="60"/>
      <c r="ACK8739" s="60"/>
      <c r="ACL8739" s="60"/>
      <c r="ACM8739" s="60"/>
      <c r="ACN8739" s="60"/>
      <c r="ACO8739" s="60"/>
      <c r="ACP8739" s="60"/>
      <c r="ACQ8739" s="60"/>
      <c r="ACR8739" s="60"/>
      <c r="ACS8739" s="60"/>
      <c r="ACT8739" s="60"/>
      <c r="ACU8739" s="60"/>
      <c r="ACV8739" s="60"/>
      <c r="ACW8739" s="60"/>
      <c r="ACX8739" s="60"/>
      <c r="ACY8739" s="60">
        <v>0.97001857406189496</v>
      </c>
      <c r="ACZ8739" s="60"/>
      <c r="ADA8739" s="60"/>
      <c r="ADB8739" s="60"/>
      <c r="ADC8739" s="60"/>
      <c r="ADD8739" s="60"/>
      <c r="ADE8739" s="60"/>
    </row>
    <row r="8740" spans="760:785" x14ac:dyDescent="0.25">
      <c r="ACF8740" s="60"/>
      <c r="ACG8740" s="60"/>
      <c r="ACH8740" s="60"/>
      <c r="ACI8740" s="60"/>
      <c r="ACJ8740" s="60"/>
      <c r="ACK8740" s="60"/>
      <c r="ACL8740" s="60"/>
      <c r="ACM8740" s="60"/>
      <c r="ACN8740" s="60"/>
      <c r="ACO8740" s="60"/>
      <c r="ACP8740" s="60"/>
      <c r="ACQ8740" s="60"/>
      <c r="ACR8740" s="60"/>
      <c r="ACS8740" s="60"/>
      <c r="ACT8740" s="60"/>
      <c r="ACU8740" s="60"/>
      <c r="ACV8740" s="60"/>
      <c r="ACW8740" s="60"/>
      <c r="ACX8740" s="60"/>
      <c r="ACY8740" s="60">
        <v>0.970015024762929</v>
      </c>
      <c r="ACZ8740" s="60"/>
      <c r="ADA8740" s="60"/>
      <c r="ADB8740" s="60"/>
      <c r="ADC8740" s="60"/>
      <c r="ADD8740" s="60"/>
      <c r="ADE8740" s="60"/>
    </row>
    <row r="8741" spans="760:785" x14ac:dyDescent="0.25">
      <c r="ACF8741" s="60"/>
      <c r="ACG8741" s="60"/>
      <c r="ACH8741" s="60"/>
      <c r="ACI8741" s="60"/>
      <c r="ACJ8741" s="60"/>
      <c r="ACK8741" s="60"/>
      <c r="ACL8741" s="60"/>
      <c r="ACM8741" s="60"/>
      <c r="ACN8741" s="60"/>
      <c r="ACO8741" s="60"/>
      <c r="ACP8741" s="60"/>
      <c r="ACQ8741" s="60"/>
      <c r="ACR8741" s="60"/>
      <c r="ACS8741" s="60"/>
      <c r="ACT8741" s="60"/>
      <c r="ACU8741" s="60"/>
      <c r="ACV8741" s="60"/>
      <c r="ACW8741" s="60"/>
      <c r="ACX8741" s="60"/>
      <c r="ACY8741" s="60">
        <v>0.97001405514059302</v>
      </c>
      <c r="ACZ8741" s="60"/>
      <c r="ADA8741" s="60"/>
      <c r="ADB8741" s="60"/>
      <c r="ADC8741" s="60"/>
      <c r="ADD8741" s="60"/>
      <c r="ADE8741" s="60"/>
    </row>
    <row r="8742" spans="760:785" x14ac:dyDescent="0.25">
      <c r="ACF8742" s="60"/>
      <c r="ACG8742" s="60"/>
      <c r="ACH8742" s="60"/>
      <c r="ACI8742" s="60"/>
      <c r="ACJ8742" s="60"/>
      <c r="ACK8742" s="60"/>
      <c r="ACL8742" s="60"/>
      <c r="ACM8742" s="60"/>
      <c r="ACN8742" s="60"/>
      <c r="ACO8742" s="60"/>
      <c r="ACP8742" s="60"/>
      <c r="ACQ8742" s="60"/>
      <c r="ACR8742" s="60"/>
      <c r="ACS8742" s="60"/>
      <c r="ACT8742" s="60"/>
      <c r="ACU8742" s="60"/>
      <c r="ACV8742" s="60"/>
      <c r="ACW8742" s="60"/>
      <c r="ACX8742" s="60"/>
      <c r="ACY8742" s="60">
        <v>0.97001043338149795</v>
      </c>
      <c r="ACZ8742" s="60"/>
      <c r="ADA8742" s="60"/>
      <c r="ADB8742" s="60"/>
      <c r="ADC8742" s="60"/>
      <c r="ADD8742" s="60"/>
      <c r="ADE8742" s="60"/>
    </row>
    <row r="8743" spans="760:785" x14ac:dyDescent="0.25">
      <c r="ACF8743" s="60"/>
      <c r="ACG8743" s="60"/>
      <c r="ACH8743" s="60"/>
      <c r="ACI8743" s="60"/>
      <c r="ACJ8743" s="60"/>
      <c r="ACK8743" s="60"/>
      <c r="ACL8743" s="60"/>
      <c r="ACM8743" s="60"/>
      <c r="ACN8743" s="60"/>
      <c r="ACO8743" s="60"/>
      <c r="ACP8743" s="60"/>
      <c r="ACQ8743" s="60"/>
      <c r="ACR8743" s="60"/>
      <c r="ACS8743" s="60"/>
      <c r="ACT8743" s="60"/>
      <c r="ACU8743" s="60"/>
      <c r="ACV8743" s="60"/>
      <c r="ACW8743" s="60"/>
      <c r="ACX8743" s="60"/>
      <c r="ACY8743" s="60">
        <v>0.97000159844328004</v>
      </c>
      <c r="ACZ8743" s="60"/>
      <c r="ADA8743" s="60"/>
      <c r="ADB8743" s="60"/>
      <c r="ADC8743" s="60"/>
      <c r="ADD8743" s="60"/>
      <c r="ADE8743" s="60"/>
    </row>
    <row r="8744" spans="760:785" x14ac:dyDescent="0.25">
      <c r="ACF8744" s="60"/>
      <c r="ACG8744" s="60"/>
      <c r="ACH8744" s="60"/>
      <c r="ACI8744" s="60"/>
      <c r="ACJ8744" s="60"/>
      <c r="ACK8744" s="60"/>
      <c r="ACL8744" s="60"/>
      <c r="ACM8744" s="60"/>
      <c r="ACN8744" s="60"/>
      <c r="ACO8744" s="60"/>
      <c r="ACP8744" s="60"/>
      <c r="ACQ8744" s="60"/>
      <c r="ACR8744" s="60"/>
      <c r="ACS8744" s="60"/>
      <c r="ACT8744" s="60"/>
      <c r="ACU8744" s="60"/>
      <c r="ACV8744" s="60"/>
      <c r="ACW8744" s="60"/>
      <c r="ACX8744" s="60"/>
      <c r="ACY8744" s="60">
        <v>0.96999904926442004</v>
      </c>
      <c r="ACZ8744" s="60"/>
      <c r="ADA8744" s="60"/>
      <c r="ADB8744" s="60"/>
      <c r="ADC8744" s="60"/>
      <c r="ADD8744" s="60"/>
      <c r="ADE8744" s="60"/>
    </row>
    <row r="8745" spans="760:785" x14ac:dyDescent="0.25">
      <c r="ACF8745" s="60"/>
      <c r="ACG8745" s="60"/>
      <c r="ACH8745" s="60"/>
      <c r="ACI8745" s="60"/>
      <c r="ACJ8745" s="60"/>
      <c r="ACK8745" s="60"/>
      <c r="ACL8745" s="60"/>
      <c r="ACM8745" s="60"/>
      <c r="ACN8745" s="60"/>
      <c r="ACO8745" s="60"/>
      <c r="ACP8745" s="60"/>
      <c r="ACQ8745" s="60"/>
      <c r="ACR8745" s="60"/>
      <c r="ACS8745" s="60"/>
      <c r="ACT8745" s="60"/>
      <c r="ACU8745" s="60"/>
      <c r="ACV8745" s="60"/>
      <c r="ACW8745" s="60"/>
      <c r="ACX8745" s="60"/>
      <c r="ACY8745" s="60">
        <v>0.96999472123872399</v>
      </c>
      <c r="ACZ8745" s="60"/>
      <c r="ADA8745" s="60"/>
      <c r="ADB8745" s="60"/>
      <c r="ADC8745" s="60"/>
      <c r="ADD8745" s="60"/>
      <c r="ADE8745" s="60"/>
    </row>
    <row r="8746" spans="760:785" x14ac:dyDescent="0.25">
      <c r="ACF8746" s="60"/>
      <c r="ACG8746" s="60"/>
      <c r="ACH8746" s="60"/>
      <c r="ACI8746" s="60"/>
      <c r="ACJ8746" s="60"/>
      <c r="ACK8746" s="60"/>
      <c r="ACL8746" s="60"/>
      <c r="ACM8746" s="60"/>
      <c r="ACN8746" s="60"/>
      <c r="ACO8746" s="60"/>
      <c r="ACP8746" s="60"/>
      <c r="ACQ8746" s="60"/>
      <c r="ACR8746" s="60"/>
      <c r="ACS8746" s="60"/>
      <c r="ACT8746" s="60"/>
      <c r="ACU8746" s="60"/>
      <c r="ACV8746" s="60"/>
      <c r="ACW8746" s="60"/>
      <c r="ACX8746" s="60"/>
      <c r="ACY8746" s="60">
        <v>0.96999279613794598</v>
      </c>
      <c r="ACZ8746" s="60"/>
      <c r="ADA8746" s="60"/>
      <c r="ADB8746" s="60"/>
      <c r="ADC8746" s="60"/>
      <c r="ADD8746" s="60"/>
      <c r="ADE8746" s="60"/>
    </row>
    <row r="8747" spans="760:785" x14ac:dyDescent="0.25">
      <c r="ACF8747" s="60"/>
      <c r="ACG8747" s="60"/>
      <c r="ACH8747" s="60"/>
      <c r="ACI8747" s="60"/>
      <c r="ACJ8747" s="60"/>
      <c r="ACK8747" s="60"/>
      <c r="ACL8747" s="60"/>
      <c r="ACM8747" s="60"/>
      <c r="ACN8747" s="60"/>
      <c r="ACO8747" s="60"/>
      <c r="ACP8747" s="60"/>
      <c r="ACQ8747" s="60"/>
      <c r="ACR8747" s="60"/>
      <c r="ACS8747" s="60"/>
      <c r="ACT8747" s="60"/>
      <c r="ACU8747" s="60"/>
      <c r="ACV8747" s="60"/>
      <c r="ACW8747" s="60"/>
      <c r="ACX8747" s="60"/>
      <c r="ACY8747" s="60">
        <v>0.96999223310280602</v>
      </c>
      <c r="ACZ8747" s="60"/>
      <c r="ADA8747" s="60"/>
      <c r="ADB8747" s="60"/>
      <c r="ADC8747" s="60"/>
      <c r="ADD8747" s="60"/>
      <c r="ADE8747" s="60"/>
    </row>
    <row r="8748" spans="760:785" x14ac:dyDescent="0.25">
      <c r="ACF8748" s="60"/>
      <c r="ACG8748" s="60"/>
      <c r="ACH8748" s="60"/>
      <c r="ACI8748" s="60"/>
      <c r="ACJ8748" s="60"/>
      <c r="ACK8748" s="60"/>
      <c r="ACL8748" s="60"/>
      <c r="ACM8748" s="60"/>
      <c r="ACN8748" s="60"/>
      <c r="ACO8748" s="60"/>
      <c r="ACP8748" s="60"/>
      <c r="ACQ8748" s="60"/>
      <c r="ACR8748" s="60"/>
      <c r="ACS8748" s="60"/>
      <c r="ACT8748" s="60"/>
      <c r="ACU8748" s="60"/>
      <c r="ACV8748" s="60"/>
      <c r="ACW8748" s="60"/>
      <c r="ACX8748" s="60"/>
      <c r="ACY8748" s="60">
        <v>0.96998612108476101</v>
      </c>
      <c r="ACZ8748" s="60"/>
      <c r="ADA8748" s="60"/>
      <c r="ADB8748" s="60"/>
      <c r="ADC8748" s="60"/>
      <c r="ADD8748" s="60"/>
      <c r="ADE8748" s="60"/>
    </row>
    <row r="8749" spans="760:785" x14ac:dyDescent="0.25">
      <c r="ACF8749" s="60"/>
      <c r="ACG8749" s="60"/>
      <c r="ACH8749" s="60"/>
      <c r="ACI8749" s="60"/>
      <c r="ACJ8749" s="60"/>
      <c r="ACK8749" s="60"/>
      <c r="ACL8749" s="60"/>
      <c r="ACM8749" s="60"/>
      <c r="ACN8749" s="60"/>
      <c r="ACO8749" s="60"/>
      <c r="ACP8749" s="60"/>
      <c r="ACQ8749" s="60"/>
      <c r="ACR8749" s="60"/>
      <c r="ACS8749" s="60"/>
      <c r="ACT8749" s="60"/>
      <c r="ACU8749" s="60"/>
      <c r="ACV8749" s="60"/>
      <c r="ACW8749" s="60"/>
      <c r="ACX8749" s="60"/>
      <c r="ACY8749" s="60">
        <v>0.96994825207286595</v>
      </c>
      <c r="ACZ8749" s="60"/>
      <c r="ADA8749" s="60"/>
      <c r="ADB8749" s="60"/>
      <c r="ADC8749" s="60"/>
      <c r="ADD8749" s="60"/>
      <c r="ADE8749" s="60"/>
    </row>
    <row r="8750" spans="760:785" x14ac:dyDescent="0.25">
      <c r="ACF8750" s="60"/>
      <c r="ACG8750" s="60"/>
      <c r="ACH8750" s="60"/>
      <c r="ACI8750" s="60"/>
      <c r="ACJ8750" s="60"/>
      <c r="ACK8750" s="60"/>
      <c r="ACL8750" s="60"/>
      <c r="ACM8750" s="60"/>
      <c r="ACN8750" s="60"/>
      <c r="ACO8750" s="60"/>
      <c r="ACP8750" s="60"/>
      <c r="ACQ8750" s="60"/>
      <c r="ACR8750" s="60"/>
      <c r="ACS8750" s="60"/>
      <c r="ACT8750" s="60"/>
      <c r="ACU8750" s="60"/>
      <c r="ACV8750" s="60"/>
      <c r="ACW8750" s="60"/>
      <c r="ACX8750" s="60"/>
      <c r="ACY8750" s="60">
        <v>0.96994008710380197</v>
      </c>
      <c r="ACZ8750" s="60"/>
      <c r="ADA8750" s="60"/>
      <c r="ADB8750" s="60"/>
      <c r="ADC8750" s="60"/>
      <c r="ADD8750" s="60"/>
      <c r="ADE8750" s="60"/>
    </row>
    <row r="8751" spans="760:785" x14ac:dyDescent="0.25">
      <c r="ACF8751" s="60"/>
      <c r="ACG8751" s="60"/>
      <c r="ACH8751" s="60"/>
      <c r="ACI8751" s="60"/>
      <c r="ACJ8751" s="60"/>
      <c r="ACK8751" s="60"/>
      <c r="ACL8751" s="60"/>
      <c r="ACM8751" s="60"/>
      <c r="ACN8751" s="60"/>
      <c r="ACO8751" s="60"/>
      <c r="ACP8751" s="60"/>
      <c r="ACQ8751" s="60"/>
      <c r="ACR8751" s="60"/>
      <c r="ACS8751" s="60"/>
      <c r="ACT8751" s="60"/>
      <c r="ACU8751" s="60"/>
      <c r="ACV8751" s="60"/>
      <c r="ACW8751" s="60"/>
      <c r="ACX8751" s="60"/>
      <c r="ACY8751" s="60">
        <v>0.96993837567042096</v>
      </c>
      <c r="ACZ8751" s="60"/>
      <c r="ADA8751" s="60"/>
      <c r="ADB8751" s="60"/>
      <c r="ADC8751" s="60"/>
      <c r="ADD8751" s="60"/>
      <c r="ADE8751" s="60"/>
    </row>
    <row r="8752" spans="760:785" x14ac:dyDescent="0.25">
      <c r="ACF8752" s="60"/>
      <c r="ACG8752" s="60"/>
      <c r="ACH8752" s="60"/>
      <c r="ACI8752" s="60"/>
      <c r="ACJ8752" s="60"/>
      <c r="ACK8752" s="60"/>
      <c r="ACL8752" s="60"/>
      <c r="ACM8752" s="60"/>
      <c r="ACN8752" s="60"/>
      <c r="ACO8752" s="60"/>
      <c r="ACP8752" s="60"/>
      <c r="ACQ8752" s="60"/>
      <c r="ACR8752" s="60"/>
      <c r="ACS8752" s="60"/>
      <c r="ACT8752" s="60"/>
      <c r="ACU8752" s="60"/>
      <c r="ACV8752" s="60"/>
      <c r="ACW8752" s="60"/>
      <c r="ACX8752" s="60"/>
      <c r="ACY8752" s="60">
        <v>0.96992320367232998</v>
      </c>
      <c r="ACZ8752" s="60"/>
      <c r="ADA8752" s="60"/>
      <c r="ADB8752" s="60"/>
      <c r="ADC8752" s="60"/>
      <c r="ADD8752" s="60"/>
      <c r="ADE8752" s="60"/>
    </row>
    <row r="8753" spans="760:785" x14ac:dyDescent="0.25">
      <c r="ACF8753" s="60"/>
      <c r="ACG8753" s="60"/>
      <c r="ACH8753" s="60"/>
      <c r="ACI8753" s="60"/>
      <c r="ACJ8753" s="60"/>
      <c r="ACK8753" s="60"/>
      <c r="ACL8753" s="60"/>
      <c r="ACM8753" s="60"/>
      <c r="ACN8753" s="60"/>
      <c r="ACO8753" s="60"/>
      <c r="ACP8753" s="60"/>
      <c r="ACQ8753" s="60"/>
      <c r="ACR8753" s="60"/>
      <c r="ACS8753" s="60"/>
      <c r="ACT8753" s="60"/>
      <c r="ACU8753" s="60"/>
      <c r="ACV8753" s="60"/>
      <c r="ACW8753" s="60"/>
      <c r="ACX8753" s="60"/>
      <c r="ACY8753" s="60">
        <v>0.96991032088321005</v>
      </c>
      <c r="ACZ8753" s="60"/>
      <c r="ADA8753" s="60"/>
      <c r="ADB8753" s="60"/>
      <c r="ADC8753" s="60"/>
      <c r="ADD8753" s="60"/>
      <c r="ADE8753" s="60"/>
    </row>
    <row r="8754" spans="760:785" x14ac:dyDescent="0.25">
      <c r="ACF8754" s="60"/>
      <c r="ACG8754" s="60"/>
      <c r="ACH8754" s="60"/>
      <c r="ACI8754" s="60"/>
      <c r="ACJ8754" s="60"/>
      <c r="ACK8754" s="60"/>
      <c r="ACL8754" s="60"/>
      <c r="ACM8754" s="60"/>
      <c r="ACN8754" s="60"/>
      <c r="ACO8754" s="60"/>
      <c r="ACP8754" s="60"/>
      <c r="ACQ8754" s="60"/>
      <c r="ACR8754" s="60"/>
      <c r="ACS8754" s="60"/>
      <c r="ACT8754" s="60"/>
      <c r="ACU8754" s="60"/>
      <c r="ACV8754" s="60"/>
      <c r="ACW8754" s="60"/>
      <c r="ACX8754" s="60"/>
      <c r="ACY8754" s="60">
        <v>0.969890456057386</v>
      </c>
      <c r="ACZ8754" s="60"/>
      <c r="ADA8754" s="60"/>
      <c r="ADB8754" s="60"/>
      <c r="ADC8754" s="60"/>
      <c r="ADD8754" s="60"/>
      <c r="ADE8754" s="60"/>
    </row>
    <row r="8755" spans="760:785" x14ac:dyDescent="0.25">
      <c r="ACF8755" s="60"/>
      <c r="ACG8755" s="60"/>
      <c r="ACH8755" s="60"/>
      <c r="ACI8755" s="60"/>
      <c r="ACJ8755" s="60"/>
      <c r="ACK8755" s="60"/>
      <c r="ACL8755" s="60"/>
      <c r="ACM8755" s="60"/>
      <c r="ACN8755" s="60"/>
      <c r="ACO8755" s="60"/>
      <c r="ACP8755" s="60"/>
      <c r="ACQ8755" s="60"/>
      <c r="ACR8755" s="60"/>
      <c r="ACS8755" s="60"/>
      <c r="ACT8755" s="60"/>
      <c r="ACU8755" s="60"/>
      <c r="ACV8755" s="60"/>
      <c r="ACW8755" s="60"/>
      <c r="ACX8755" s="60"/>
      <c r="ACY8755" s="60">
        <v>0.96987477753704898</v>
      </c>
      <c r="ACZ8755" s="60"/>
      <c r="ADA8755" s="60"/>
      <c r="ADB8755" s="60"/>
      <c r="ADC8755" s="60"/>
      <c r="ADD8755" s="60"/>
      <c r="ADE8755" s="60"/>
    </row>
    <row r="8756" spans="760:785" x14ac:dyDescent="0.25">
      <c r="ACF8756" s="60"/>
      <c r="ACG8756" s="60"/>
      <c r="ACH8756" s="60"/>
      <c r="ACI8756" s="60"/>
      <c r="ACJ8756" s="60"/>
      <c r="ACK8756" s="60"/>
      <c r="ACL8756" s="60"/>
      <c r="ACM8756" s="60"/>
      <c r="ACN8756" s="60"/>
      <c r="ACO8756" s="60"/>
      <c r="ACP8756" s="60"/>
      <c r="ACQ8756" s="60"/>
      <c r="ACR8756" s="60"/>
      <c r="ACS8756" s="60"/>
      <c r="ACT8756" s="60"/>
      <c r="ACU8756" s="60"/>
      <c r="ACV8756" s="60"/>
      <c r="ACW8756" s="60"/>
      <c r="ACX8756" s="60"/>
      <c r="ACY8756" s="60">
        <v>0.96987430581124301</v>
      </c>
      <c r="ACZ8756" s="60"/>
      <c r="ADA8756" s="60"/>
      <c r="ADB8756" s="60"/>
      <c r="ADC8756" s="60"/>
      <c r="ADD8756" s="60"/>
      <c r="ADE8756" s="60"/>
    </row>
    <row r="8757" spans="760:785" x14ac:dyDescent="0.25">
      <c r="ACF8757" s="60"/>
      <c r="ACG8757" s="60"/>
      <c r="ACH8757" s="60"/>
      <c r="ACI8757" s="60"/>
      <c r="ACJ8757" s="60"/>
      <c r="ACK8757" s="60"/>
      <c r="ACL8757" s="60"/>
      <c r="ACM8757" s="60"/>
      <c r="ACN8757" s="60"/>
      <c r="ACO8757" s="60"/>
      <c r="ACP8757" s="60"/>
      <c r="ACQ8757" s="60"/>
      <c r="ACR8757" s="60"/>
      <c r="ACS8757" s="60"/>
      <c r="ACT8757" s="60"/>
      <c r="ACU8757" s="60"/>
      <c r="ACV8757" s="60"/>
      <c r="ACW8757" s="60"/>
      <c r="ACX8757" s="60"/>
      <c r="ACY8757" s="60">
        <v>0.96987188445785399</v>
      </c>
      <c r="ACZ8757" s="60"/>
      <c r="ADA8757" s="60"/>
      <c r="ADB8757" s="60"/>
      <c r="ADC8757" s="60"/>
      <c r="ADD8757" s="60"/>
      <c r="ADE8757" s="60"/>
    </row>
    <row r="8758" spans="760:785" x14ac:dyDescent="0.25">
      <c r="ACF8758" s="60"/>
      <c r="ACG8758" s="60"/>
      <c r="ACH8758" s="60"/>
      <c r="ACI8758" s="60"/>
      <c r="ACJ8758" s="60"/>
      <c r="ACK8758" s="60"/>
      <c r="ACL8758" s="60"/>
      <c r="ACM8758" s="60"/>
      <c r="ACN8758" s="60"/>
      <c r="ACO8758" s="60"/>
      <c r="ACP8758" s="60"/>
      <c r="ACQ8758" s="60"/>
      <c r="ACR8758" s="60"/>
      <c r="ACS8758" s="60"/>
      <c r="ACT8758" s="60"/>
      <c r="ACU8758" s="60"/>
      <c r="ACV8758" s="60"/>
      <c r="ACW8758" s="60"/>
      <c r="ACX8758" s="60"/>
      <c r="ACY8758" s="60">
        <v>0.96986253755875396</v>
      </c>
      <c r="ACZ8758" s="60"/>
      <c r="ADA8758" s="60"/>
      <c r="ADB8758" s="60"/>
      <c r="ADC8758" s="60"/>
      <c r="ADD8758" s="60"/>
      <c r="ADE8758" s="60"/>
    </row>
    <row r="8759" spans="760:785" x14ac:dyDescent="0.25">
      <c r="ACF8759" s="60"/>
      <c r="ACG8759" s="60"/>
      <c r="ACH8759" s="60"/>
      <c r="ACI8759" s="60"/>
      <c r="ACJ8759" s="60"/>
      <c r="ACK8759" s="60"/>
      <c r="ACL8759" s="60"/>
      <c r="ACM8759" s="60"/>
      <c r="ACN8759" s="60"/>
      <c r="ACO8759" s="60"/>
      <c r="ACP8759" s="60"/>
      <c r="ACQ8759" s="60"/>
      <c r="ACR8759" s="60"/>
      <c r="ACS8759" s="60"/>
      <c r="ACT8759" s="60"/>
      <c r="ACU8759" s="60"/>
      <c r="ACV8759" s="60"/>
      <c r="ACW8759" s="60"/>
      <c r="ACX8759" s="60"/>
      <c r="ACY8759" s="60">
        <v>0.96983802239947903</v>
      </c>
      <c r="ACZ8759" s="60"/>
      <c r="ADA8759" s="60"/>
      <c r="ADB8759" s="60"/>
      <c r="ADC8759" s="60"/>
      <c r="ADD8759" s="60"/>
      <c r="ADE8759" s="60"/>
    </row>
    <row r="8760" spans="760:785" x14ac:dyDescent="0.25">
      <c r="ACF8760" s="60"/>
      <c r="ACG8760" s="60"/>
      <c r="ACH8760" s="60"/>
      <c r="ACI8760" s="60"/>
      <c r="ACJ8760" s="60"/>
      <c r="ACK8760" s="60"/>
      <c r="ACL8760" s="60"/>
      <c r="ACM8760" s="60"/>
      <c r="ACN8760" s="60"/>
      <c r="ACO8760" s="60"/>
      <c r="ACP8760" s="60"/>
      <c r="ACQ8760" s="60"/>
      <c r="ACR8760" s="60"/>
      <c r="ACS8760" s="60"/>
      <c r="ACT8760" s="60"/>
      <c r="ACU8760" s="60"/>
      <c r="ACV8760" s="60"/>
      <c r="ACW8760" s="60"/>
      <c r="ACX8760" s="60"/>
      <c r="ACY8760" s="60">
        <v>0.96983139027613896</v>
      </c>
      <c r="ACZ8760" s="60"/>
      <c r="ADA8760" s="60"/>
      <c r="ADB8760" s="60"/>
      <c r="ADC8760" s="60"/>
      <c r="ADD8760" s="60"/>
      <c r="ADE8760" s="60"/>
    </row>
    <row r="8761" spans="760:785" x14ac:dyDescent="0.25">
      <c r="ACF8761" s="60"/>
      <c r="ACG8761" s="60"/>
      <c r="ACH8761" s="60"/>
      <c r="ACI8761" s="60"/>
      <c r="ACJ8761" s="60"/>
      <c r="ACK8761" s="60"/>
      <c r="ACL8761" s="60"/>
      <c r="ACM8761" s="60"/>
      <c r="ACN8761" s="60"/>
      <c r="ACO8761" s="60"/>
      <c r="ACP8761" s="60"/>
      <c r="ACQ8761" s="60"/>
      <c r="ACR8761" s="60"/>
      <c r="ACS8761" s="60"/>
      <c r="ACT8761" s="60"/>
      <c r="ACU8761" s="60"/>
      <c r="ACV8761" s="60"/>
      <c r="ACW8761" s="60"/>
      <c r="ACX8761" s="60"/>
      <c r="ACY8761" s="60">
        <v>0.96981543999380504</v>
      </c>
      <c r="ACZ8761" s="60"/>
      <c r="ADA8761" s="60"/>
      <c r="ADB8761" s="60"/>
      <c r="ADC8761" s="60"/>
      <c r="ADD8761" s="60"/>
      <c r="ADE8761" s="60"/>
    </row>
    <row r="8762" spans="760:785" x14ac:dyDescent="0.25">
      <c r="ACF8762" s="60"/>
      <c r="ACG8762" s="60"/>
      <c r="ACH8762" s="60"/>
      <c r="ACI8762" s="60"/>
      <c r="ACJ8762" s="60"/>
      <c r="ACK8762" s="60"/>
      <c r="ACL8762" s="60"/>
      <c r="ACM8762" s="60"/>
      <c r="ACN8762" s="60"/>
      <c r="ACO8762" s="60"/>
      <c r="ACP8762" s="60"/>
      <c r="ACQ8762" s="60"/>
      <c r="ACR8762" s="60"/>
      <c r="ACS8762" s="60"/>
      <c r="ACT8762" s="60"/>
      <c r="ACU8762" s="60"/>
      <c r="ACV8762" s="60"/>
      <c r="ACW8762" s="60"/>
      <c r="ACX8762" s="60"/>
      <c r="ACY8762" s="60">
        <v>0.96981463303868898</v>
      </c>
      <c r="ACZ8762" s="60"/>
      <c r="ADA8762" s="60"/>
      <c r="ADB8762" s="60"/>
      <c r="ADC8762" s="60"/>
      <c r="ADD8762" s="60"/>
      <c r="ADE8762" s="60"/>
    </row>
    <row r="8763" spans="760:785" x14ac:dyDescent="0.25">
      <c r="ACF8763" s="60"/>
      <c r="ACG8763" s="60"/>
      <c r="ACH8763" s="60"/>
      <c r="ACI8763" s="60"/>
      <c r="ACJ8763" s="60"/>
      <c r="ACK8763" s="60"/>
      <c r="ACL8763" s="60"/>
      <c r="ACM8763" s="60"/>
      <c r="ACN8763" s="60"/>
      <c r="ACO8763" s="60"/>
      <c r="ACP8763" s="60"/>
      <c r="ACQ8763" s="60"/>
      <c r="ACR8763" s="60"/>
      <c r="ACS8763" s="60"/>
      <c r="ACT8763" s="60"/>
      <c r="ACU8763" s="60"/>
      <c r="ACV8763" s="60"/>
      <c r="ACW8763" s="60"/>
      <c r="ACX8763" s="60"/>
      <c r="ACY8763" s="60">
        <v>0.96980964475809095</v>
      </c>
      <c r="ACZ8763" s="60"/>
      <c r="ADA8763" s="60"/>
      <c r="ADB8763" s="60"/>
      <c r="ADC8763" s="60"/>
      <c r="ADD8763" s="60"/>
      <c r="ADE8763" s="60"/>
    </row>
    <row r="8764" spans="760:785" x14ac:dyDescent="0.25">
      <c r="ACF8764" s="60"/>
      <c r="ACG8764" s="60"/>
      <c r="ACH8764" s="60"/>
      <c r="ACI8764" s="60"/>
      <c r="ACJ8764" s="60"/>
      <c r="ACK8764" s="60"/>
      <c r="ACL8764" s="60"/>
      <c r="ACM8764" s="60"/>
      <c r="ACN8764" s="60"/>
      <c r="ACO8764" s="60"/>
      <c r="ACP8764" s="60"/>
      <c r="ACQ8764" s="60"/>
      <c r="ACR8764" s="60"/>
      <c r="ACS8764" s="60"/>
      <c r="ACT8764" s="60"/>
      <c r="ACU8764" s="60"/>
      <c r="ACV8764" s="60"/>
      <c r="ACW8764" s="60"/>
      <c r="ACX8764" s="60"/>
      <c r="ACY8764" s="60">
        <v>0.96979374319120304</v>
      </c>
      <c r="ACZ8764" s="60"/>
      <c r="ADA8764" s="60"/>
      <c r="ADB8764" s="60"/>
      <c r="ADC8764" s="60"/>
      <c r="ADD8764" s="60"/>
      <c r="ADE8764" s="60"/>
    </row>
    <row r="8765" spans="760:785" x14ac:dyDescent="0.25">
      <c r="ACF8765" s="60"/>
      <c r="ACG8765" s="60"/>
      <c r="ACH8765" s="60"/>
      <c r="ACI8765" s="60"/>
      <c r="ACJ8765" s="60"/>
      <c r="ACK8765" s="60"/>
      <c r="ACL8765" s="60"/>
      <c r="ACM8765" s="60"/>
      <c r="ACN8765" s="60"/>
      <c r="ACO8765" s="60"/>
      <c r="ACP8765" s="60"/>
      <c r="ACQ8765" s="60"/>
      <c r="ACR8765" s="60"/>
      <c r="ACS8765" s="60"/>
      <c r="ACT8765" s="60"/>
      <c r="ACU8765" s="60"/>
      <c r="ACV8765" s="60"/>
      <c r="ACW8765" s="60"/>
      <c r="ACX8765" s="60"/>
      <c r="ACY8765" s="60">
        <v>0.96977563442551795</v>
      </c>
      <c r="ACZ8765" s="60"/>
      <c r="ADA8765" s="60"/>
      <c r="ADB8765" s="60"/>
      <c r="ADC8765" s="60"/>
      <c r="ADD8765" s="60"/>
      <c r="ADE8765" s="60"/>
    </row>
    <row r="8766" spans="760:785" x14ac:dyDescent="0.25">
      <c r="ACF8766" s="60"/>
      <c r="ACG8766" s="60"/>
      <c r="ACH8766" s="60"/>
      <c r="ACI8766" s="60"/>
      <c r="ACJ8766" s="60"/>
      <c r="ACK8766" s="60"/>
      <c r="ACL8766" s="60"/>
      <c r="ACM8766" s="60"/>
      <c r="ACN8766" s="60"/>
      <c r="ACO8766" s="60"/>
      <c r="ACP8766" s="60"/>
      <c r="ACQ8766" s="60"/>
      <c r="ACR8766" s="60"/>
      <c r="ACS8766" s="60"/>
      <c r="ACT8766" s="60"/>
      <c r="ACU8766" s="60"/>
      <c r="ACV8766" s="60"/>
      <c r="ACW8766" s="60"/>
      <c r="ACX8766" s="60"/>
      <c r="ACY8766" s="60">
        <v>0.96976359606264995</v>
      </c>
      <c r="ACZ8766" s="60"/>
      <c r="ADA8766" s="60"/>
      <c r="ADB8766" s="60"/>
      <c r="ADC8766" s="60"/>
      <c r="ADD8766" s="60"/>
      <c r="ADE8766" s="60"/>
    </row>
    <row r="8767" spans="760:785" x14ac:dyDescent="0.25">
      <c r="ACF8767" s="60"/>
      <c r="ACG8767" s="60"/>
      <c r="ACH8767" s="60"/>
      <c r="ACI8767" s="60"/>
      <c r="ACJ8767" s="60"/>
      <c r="ACK8767" s="60"/>
      <c r="ACL8767" s="60"/>
      <c r="ACM8767" s="60"/>
      <c r="ACN8767" s="60"/>
      <c r="ACO8767" s="60"/>
      <c r="ACP8767" s="60"/>
      <c r="ACQ8767" s="60"/>
      <c r="ACR8767" s="60"/>
      <c r="ACS8767" s="60"/>
      <c r="ACT8767" s="60"/>
      <c r="ACU8767" s="60"/>
      <c r="ACV8767" s="60"/>
      <c r="ACW8767" s="60"/>
      <c r="ACX8767" s="60"/>
      <c r="ACY8767" s="60">
        <v>0.96975437787619101</v>
      </c>
      <c r="ACZ8767" s="60"/>
      <c r="ADA8767" s="60"/>
      <c r="ADB8767" s="60"/>
      <c r="ADC8767" s="60"/>
      <c r="ADD8767" s="60"/>
      <c r="ADE8767" s="60"/>
    </row>
    <row r="8768" spans="760:785" x14ac:dyDescent="0.25">
      <c r="ACF8768" s="60"/>
      <c r="ACG8768" s="60"/>
      <c r="ACH8768" s="60"/>
      <c r="ACI8768" s="60"/>
      <c r="ACJ8768" s="60"/>
      <c r="ACK8768" s="60"/>
      <c r="ACL8768" s="60"/>
      <c r="ACM8768" s="60"/>
      <c r="ACN8768" s="60"/>
      <c r="ACO8768" s="60"/>
      <c r="ACP8768" s="60"/>
      <c r="ACQ8768" s="60"/>
      <c r="ACR8768" s="60"/>
      <c r="ACS8768" s="60"/>
      <c r="ACT8768" s="60"/>
      <c r="ACU8768" s="60"/>
      <c r="ACV8768" s="60"/>
      <c r="ACW8768" s="60"/>
      <c r="ACX8768" s="60"/>
      <c r="ACY8768" s="60">
        <v>0.96975276056134696</v>
      </c>
      <c r="ACZ8768" s="60"/>
      <c r="ADA8768" s="60"/>
      <c r="ADB8768" s="60"/>
      <c r="ADC8768" s="60"/>
      <c r="ADD8768" s="60"/>
      <c r="ADE8768" s="60"/>
    </row>
    <row r="8769" spans="760:785" x14ac:dyDescent="0.25">
      <c r="ACF8769" s="60"/>
      <c r="ACG8769" s="60"/>
      <c r="ACH8769" s="60"/>
      <c r="ACI8769" s="60"/>
      <c r="ACJ8769" s="60"/>
      <c r="ACK8769" s="60"/>
      <c r="ACL8769" s="60"/>
      <c r="ACM8769" s="60"/>
      <c r="ACN8769" s="60"/>
      <c r="ACO8769" s="60"/>
      <c r="ACP8769" s="60"/>
      <c r="ACQ8769" s="60"/>
      <c r="ACR8769" s="60"/>
      <c r="ACS8769" s="60"/>
      <c r="ACT8769" s="60"/>
      <c r="ACU8769" s="60"/>
      <c r="ACV8769" s="60"/>
      <c r="ACW8769" s="60"/>
      <c r="ACX8769" s="60"/>
      <c r="ACY8769" s="60">
        <v>0.96974528744785604</v>
      </c>
      <c r="ACZ8769" s="60"/>
      <c r="ADA8769" s="60"/>
      <c r="ADB8769" s="60"/>
      <c r="ADC8769" s="60"/>
      <c r="ADD8769" s="60"/>
      <c r="ADE8769" s="60"/>
    </row>
    <row r="8770" spans="760:785" x14ac:dyDescent="0.25">
      <c r="ACF8770" s="60"/>
      <c r="ACG8770" s="60"/>
      <c r="ACH8770" s="60"/>
      <c r="ACI8770" s="60"/>
      <c r="ACJ8770" s="60"/>
      <c r="ACK8770" s="60"/>
      <c r="ACL8770" s="60"/>
      <c r="ACM8770" s="60"/>
      <c r="ACN8770" s="60"/>
      <c r="ACO8770" s="60"/>
      <c r="ACP8770" s="60"/>
      <c r="ACQ8770" s="60"/>
      <c r="ACR8770" s="60"/>
      <c r="ACS8770" s="60"/>
      <c r="ACT8770" s="60"/>
      <c r="ACU8770" s="60"/>
      <c r="ACV8770" s="60"/>
      <c r="ACW8770" s="60"/>
      <c r="ACX8770" s="60"/>
      <c r="ACY8770" s="60">
        <v>0.96974206155014997</v>
      </c>
      <c r="ACZ8770" s="60"/>
      <c r="ADA8770" s="60"/>
      <c r="ADB8770" s="60"/>
      <c r="ADC8770" s="60"/>
      <c r="ADD8770" s="60"/>
      <c r="ADE8770" s="60"/>
    </row>
    <row r="8771" spans="760:785" x14ac:dyDescent="0.25">
      <c r="ACF8771" s="60"/>
      <c r="ACG8771" s="60"/>
      <c r="ACH8771" s="60"/>
      <c r="ACI8771" s="60"/>
      <c r="ACJ8771" s="60"/>
      <c r="ACK8771" s="60"/>
      <c r="ACL8771" s="60"/>
      <c r="ACM8771" s="60"/>
      <c r="ACN8771" s="60"/>
      <c r="ACO8771" s="60"/>
      <c r="ACP8771" s="60"/>
      <c r="ACQ8771" s="60"/>
      <c r="ACR8771" s="60"/>
      <c r="ACS8771" s="60"/>
      <c r="ACT8771" s="60"/>
      <c r="ACU8771" s="60"/>
      <c r="ACV8771" s="60"/>
      <c r="ACW8771" s="60"/>
      <c r="ACX8771" s="60"/>
      <c r="ACY8771" s="60">
        <v>0.96974130075601395</v>
      </c>
      <c r="ACZ8771" s="60"/>
      <c r="ADA8771" s="60"/>
      <c r="ADB8771" s="60"/>
      <c r="ADC8771" s="60"/>
      <c r="ADD8771" s="60"/>
      <c r="ADE8771" s="60"/>
    </row>
    <row r="8772" spans="760:785" x14ac:dyDescent="0.25">
      <c r="ACF8772" s="60"/>
      <c r="ACG8772" s="60"/>
      <c r="ACH8772" s="60"/>
      <c r="ACI8772" s="60"/>
      <c r="ACJ8772" s="60"/>
      <c r="ACK8772" s="60"/>
      <c r="ACL8772" s="60"/>
      <c r="ACM8772" s="60"/>
      <c r="ACN8772" s="60"/>
      <c r="ACO8772" s="60"/>
      <c r="ACP8772" s="60"/>
      <c r="ACQ8772" s="60"/>
      <c r="ACR8772" s="60"/>
      <c r="ACS8772" s="60"/>
      <c r="ACT8772" s="60"/>
      <c r="ACU8772" s="60"/>
      <c r="ACV8772" s="60"/>
      <c r="ACW8772" s="60"/>
      <c r="ACX8772" s="60"/>
      <c r="ACY8772" s="60">
        <v>0.96974059194197704</v>
      </c>
      <c r="ACZ8772" s="60"/>
      <c r="ADA8772" s="60"/>
      <c r="ADB8772" s="60"/>
      <c r="ADC8772" s="60"/>
      <c r="ADD8772" s="60"/>
      <c r="ADE8772" s="60"/>
    </row>
    <row r="8773" spans="760:785" x14ac:dyDescent="0.25">
      <c r="ACF8773" s="60"/>
      <c r="ACG8773" s="60"/>
      <c r="ACH8773" s="60"/>
      <c r="ACI8773" s="60"/>
      <c r="ACJ8773" s="60"/>
      <c r="ACK8773" s="60"/>
      <c r="ACL8773" s="60"/>
      <c r="ACM8773" s="60"/>
      <c r="ACN8773" s="60"/>
      <c r="ACO8773" s="60"/>
      <c r="ACP8773" s="60"/>
      <c r="ACQ8773" s="60"/>
      <c r="ACR8773" s="60"/>
      <c r="ACS8773" s="60"/>
      <c r="ACT8773" s="60"/>
      <c r="ACU8773" s="60"/>
      <c r="ACV8773" s="60"/>
      <c r="ACW8773" s="60"/>
      <c r="ACX8773" s="60"/>
      <c r="ACY8773" s="60">
        <v>0.96972369813951298</v>
      </c>
      <c r="ACZ8773" s="60"/>
      <c r="ADA8773" s="60"/>
      <c r="ADB8773" s="60"/>
      <c r="ADC8773" s="60"/>
      <c r="ADD8773" s="60"/>
      <c r="ADE8773" s="60"/>
    </row>
    <row r="8774" spans="760:785" x14ac:dyDescent="0.25">
      <c r="ACF8774" s="60"/>
      <c r="ACG8774" s="60"/>
      <c r="ACH8774" s="60"/>
      <c r="ACI8774" s="60"/>
      <c r="ACJ8774" s="60"/>
      <c r="ACK8774" s="60"/>
      <c r="ACL8774" s="60"/>
      <c r="ACM8774" s="60"/>
      <c r="ACN8774" s="60"/>
      <c r="ACO8774" s="60"/>
      <c r="ACP8774" s="60"/>
      <c r="ACQ8774" s="60"/>
      <c r="ACR8774" s="60"/>
      <c r="ACS8774" s="60"/>
      <c r="ACT8774" s="60"/>
      <c r="ACU8774" s="60"/>
      <c r="ACV8774" s="60"/>
      <c r="ACW8774" s="60"/>
      <c r="ACX8774" s="60"/>
      <c r="ACY8774" s="60">
        <v>0.96971694168618405</v>
      </c>
      <c r="ACZ8774" s="60"/>
      <c r="ADA8774" s="60"/>
      <c r="ADB8774" s="60"/>
      <c r="ADC8774" s="60"/>
      <c r="ADD8774" s="60"/>
      <c r="ADE8774" s="60"/>
    </row>
    <row r="8775" spans="760:785" x14ac:dyDescent="0.25">
      <c r="ACF8775" s="60"/>
      <c r="ACG8775" s="60"/>
      <c r="ACH8775" s="60"/>
      <c r="ACI8775" s="60"/>
      <c r="ACJ8775" s="60"/>
      <c r="ACK8775" s="60"/>
      <c r="ACL8775" s="60"/>
      <c r="ACM8775" s="60"/>
      <c r="ACN8775" s="60"/>
      <c r="ACO8775" s="60"/>
      <c r="ACP8775" s="60"/>
      <c r="ACQ8775" s="60"/>
      <c r="ACR8775" s="60"/>
      <c r="ACS8775" s="60"/>
      <c r="ACT8775" s="60"/>
      <c r="ACU8775" s="60"/>
      <c r="ACV8775" s="60"/>
      <c r="ACW8775" s="60"/>
      <c r="ACX8775" s="60"/>
      <c r="ACY8775" s="60">
        <v>0.96971587251077795</v>
      </c>
      <c r="ACZ8775" s="60"/>
      <c r="ADA8775" s="60"/>
      <c r="ADB8775" s="60"/>
      <c r="ADC8775" s="60"/>
      <c r="ADD8775" s="60"/>
      <c r="ADE8775" s="60"/>
    </row>
    <row r="8776" spans="760:785" x14ac:dyDescent="0.25">
      <c r="ACF8776" s="60"/>
      <c r="ACG8776" s="60"/>
      <c r="ACH8776" s="60"/>
      <c r="ACI8776" s="60"/>
      <c r="ACJ8776" s="60"/>
      <c r="ACK8776" s="60"/>
      <c r="ACL8776" s="60"/>
      <c r="ACM8776" s="60"/>
      <c r="ACN8776" s="60"/>
      <c r="ACO8776" s="60"/>
      <c r="ACP8776" s="60"/>
      <c r="ACQ8776" s="60"/>
      <c r="ACR8776" s="60"/>
      <c r="ACS8776" s="60"/>
      <c r="ACT8776" s="60"/>
      <c r="ACU8776" s="60"/>
      <c r="ACV8776" s="60"/>
      <c r="ACW8776" s="60"/>
      <c r="ACX8776" s="60"/>
      <c r="ACY8776" s="60">
        <v>0.969699954307923</v>
      </c>
      <c r="ACZ8776" s="60"/>
      <c r="ADA8776" s="60"/>
      <c r="ADB8776" s="60"/>
      <c r="ADC8776" s="60"/>
      <c r="ADD8776" s="60"/>
      <c r="ADE8776" s="60"/>
    </row>
    <row r="8777" spans="760:785" x14ac:dyDescent="0.25">
      <c r="ACF8777" s="60"/>
      <c r="ACG8777" s="60"/>
      <c r="ACH8777" s="60"/>
      <c r="ACI8777" s="60"/>
      <c r="ACJ8777" s="60"/>
      <c r="ACK8777" s="60"/>
      <c r="ACL8777" s="60"/>
      <c r="ACM8777" s="60"/>
      <c r="ACN8777" s="60"/>
      <c r="ACO8777" s="60"/>
      <c r="ACP8777" s="60"/>
      <c r="ACQ8777" s="60"/>
      <c r="ACR8777" s="60"/>
      <c r="ACS8777" s="60"/>
      <c r="ACT8777" s="60"/>
      <c r="ACU8777" s="60"/>
      <c r="ACV8777" s="60"/>
      <c r="ACW8777" s="60"/>
      <c r="ACX8777" s="60"/>
      <c r="ACY8777" s="60">
        <v>0.96968914260871297</v>
      </c>
      <c r="ACZ8777" s="60"/>
      <c r="ADA8777" s="60"/>
      <c r="ADB8777" s="60"/>
      <c r="ADC8777" s="60"/>
      <c r="ADD8777" s="60"/>
      <c r="ADE8777" s="60"/>
    </row>
    <row r="8778" spans="760:785" x14ac:dyDescent="0.25">
      <c r="ACF8778" s="60"/>
      <c r="ACG8778" s="60"/>
      <c r="ACH8778" s="60"/>
      <c r="ACI8778" s="60"/>
      <c r="ACJ8778" s="60"/>
      <c r="ACK8778" s="60"/>
      <c r="ACL8778" s="60"/>
      <c r="ACM8778" s="60"/>
      <c r="ACN8778" s="60"/>
      <c r="ACO8778" s="60"/>
      <c r="ACP8778" s="60"/>
      <c r="ACQ8778" s="60"/>
      <c r="ACR8778" s="60"/>
      <c r="ACS8778" s="60"/>
      <c r="ACT8778" s="60"/>
      <c r="ACU8778" s="60"/>
      <c r="ACV8778" s="60"/>
      <c r="ACW8778" s="60"/>
      <c r="ACX8778" s="60"/>
      <c r="ACY8778" s="60">
        <v>0.96967821172202695</v>
      </c>
      <c r="ACZ8778" s="60"/>
      <c r="ADA8778" s="60"/>
      <c r="ADB8778" s="60"/>
      <c r="ADC8778" s="60"/>
      <c r="ADD8778" s="60"/>
      <c r="ADE8778" s="60"/>
    </row>
    <row r="8779" spans="760:785" x14ac:dyDescent="0.25">
      <c r="ACF8779" s="60"/>
      <c r="ACG8779" s="60"/>
      <c r="ACH8779" s="60"/>
      <c r="ACI8779" s="60"/>
      <c r="ACJ8779" s="60"/>
      <c r="ACK8779" s="60"/>
      <c r="ACL8779" s="60"/>
      <c r="ACM8779" s="60"/>
      <c r="ACN8779" s="60"/>
      <c r="ACO8779" s="60"/>
      <c r="ACP8779" s="60"/>
      <c r="ACQ8779" s="60"/>
      <c r="ACR8779" s="60"/>
      <c r="ACS8779" s="60"/>
      <c r="ACT8779" s="60"/>
      <c r="ACU8779" s="60"/>
      <c r="ACV8779" s="60"/>
      <c r="ACW8779" s="60"/>
      <c r="ACX8779" s="60"/>
      <c r="ACY8779" s="60">
        <v>0.96967248330723699</v>
      </c>
      <c r="ACZ8779" s="60"/>
      <c r="ADA8779" s="60"/>
      <c r="ADB8779" s="60"/>
      <c r="ADC8779" s="60"/>
      <c r="ADD8779" s="60"/>
      <c r="ADE8779" s="60"/>
    </row>
    <row r="8780" spans="760:785" x14ac:dyDescent="0.25">
      <c r="ACF8780" s="60"/>
      <c r="ACG8780" s="60"/>
      <c r="ACH8780" s="60"/>
      <c r="ACI8780" s="60"/>
      <c r="ACJ8780" s="60"/>
      <c r="ACK8780" s="60"/>
      <c r="ACL8780" s="60"/>
      <c r="ACM8780" s="60"/>
      <c r="ACN8780" s="60"/>
      <c r="ACO8780" s="60"/>
      <c r="ACP8780" s="60"/>
      <c r="ACQ8780" s="60"/>
      <c r="ACR8780" s="60"/>
      <c r="ACS8780" s="60"/>
      <c r="ACT8780" s="60"/>
      <c r="ACU8780" s="60"/>
      <c r="ACV8780" s="60"/>
      <c r="ACW8780" s="60"/>
      <c r="ACX8780" s="60"/>
      <c r="ACY8780" s="60">
        <v>0.96966624738117402</v>
      </c>
      <c r="ACZ8780" s="60"/>
      <c r="ADA8780" s="60"/>
      <c r="ADB8780" s="60"/>
      <c r="ADC8780" s="60"/>
      <c r="ADD8780" s="60"/>
      <c r="ADE8780" s="60"/>
    </row>
    <row r="8781" spans="760:785" x14ac:dyDescent="0.25">
      <c r="ACF8781" s="60"/>
      <c r="ACG8781" s="60"/>
      <c r="ACH8781" s="60"/>
      <c r="ACI8781" s="60"/>
      <c r="ACJ8781" s="60"/>
      <c r="ACK8781" s="60"/>
      <c r="ACL8781" s="60"/>
      <c r="ACM8781" s="60"/>
      <c r="ACN8781" s="60"/>
      <c r="ACO8781" s="60"/>
      <c r="ACP8781" s="60"/>
      <c r="ACQ8781" s="60"/>
      <c r="ACR8781" s="60"/>
      <c r="ACS8781" s="60"/>
      <c r="ACT8781" s="60"/>
      <c r="ACU8781" s="60"/>
      <c r="ACV8781" s="60"/>
      <c r="ACW8781" s="60"/>
      <c r="ACX8781" s="60"/>
      <c r="ACY8781" s="60">
        <v>0.96966530661071704</v>
      </c>
      <c r="ACZ8781" s="60"/>
      <c r="ADA8781" s="60"/>
      <c r="ADB8781" s="60"/>
      <c r="ADC8781" s="60"/>
      <c r="ADD8781" s="60"/>
      <c r="ADE8781" s="60"/>
    </row>
    <row r="8782" spans="760:785" x14ac:dyDescent="0.25">
      <c r="ACF8782" s="60"/>
      <c r="ACG8782" s="60"/>
      <c r="ACH8782" s="60"/>
      <c r="ACI8782" s="60"/>
      <c r="ACJ8782" s="60"/>
      <c r="ACK8782" s="60"/>
      <c r="ACL8782" s="60"/>
      <c r="ACM8782" s="60"/>
      <c r="ACN8782" s="60"/>
      <c r="ACO8782" s="60"/>
      <c r="ACP8782" s="60"/>
      <c r="ACQ8782" s="60"/>
      <c r="ACR8782" s="60"/>
      <c r="ACS8782" s="60"/>
      <c r="ACT8782" s="60"/>
      <c r="ACU8782" s="60"/>
      <c r="ACV8782" s="60"/>
      <c r="ACW8782" s="60"/>
      <c r="ACX8782" s="60"/>
      <c r="ACY8782" s="60">
        <v>0.96966389009568699</v>
      </c>
      <c r="ACZ8782" s="60"/>
      <c r="ADA8782" s="60"/>
      <c r="ADB8782" s="60"/>
      <c r="ADC8782" s="60"/>
      <c r="ADD8782" s="60"/>
      <c r="ADE8782" s="60"/>
    </row>
    <row r="8783" spans="760:785" x14ac:dyDescent="0.25">
      <c r="ACF8783" s="60"/>
      <c r="ACG8783" s="60"/>
      <c r="ACH8783" s="60"/>
      <c r="ACI8783" s="60"/>
      <c r="ACJ8783" s="60"/>
      <c r="ACK8783" s="60"/>
      <c r="ACL8783" s="60"/>
      <c r="ACM8783" s="60"/>
      <c r="ACN8783" s="60"/>
      <c r="ACO8783" s="60"/>
      <c r="ACP8783" s="60"/>
      <c r="ACQ8783" s="60"/>
      <c r="ACR8783" s="60"/>
      <c r="ACS8783" s="60"/>
      <c r="ACT8783" s="60"/>
      <c r="ACU8783" s="60"/>
      <c r="ACV8783" s="60"/>
      <c r="ACW8783" s="60"/>
      <c r="ACX8783" s="60"/>
      <c r="ACY8783" s="60">
        <v>0.96964454805905598</v>
      </c>
      <c r="ACZ8783" s="60"/>
      <c r="ADA8783" s="60"/>
      <c r="ADB8783" s="60"/>
      <c r="ADC8783" s="60"/>
      <c r="ADD8783" s="60"/>
      <c r="ADE8783" s="60"/>
    </row>
    <row r="8784" spans="760:785" x14ac:dyDescent="0.25">
      <c r="ACF8784" s="60"/>
      <c r="ACG8784" s="60"/>
      <c r="ACH8784" s="60"/>
      <c r="ACI8784" s="60"/>
      <c r="ACJ8784" s="60"/>
      <c r="ACK8784" s="60"/>
      <c r="ACL8784" s="60"/>
      <c r="ACM8784" s="60"/>
      <c r="ACN8784" s="60"/>
      <c r="ACO8784" s="60"/>
      <c r="ACP8784" s="60"/>
      <c r="ACQ8784" s="60"/>
      <c r="ACR8784" s="60"/>
      <c r="ACS8784" s="60"/>
      <c r="ACT8784" s="60"/>
      <c r="ACU8784" s="60"/>
      <c r="ACV8784" s="60"/>
      <c r="ACW8784" s="60"/>
      <c r="ACX8784" s="60"/>
      <c r="ACY8784" s="60">
        <v>0.96963986527979795</v>
      </c>
      <c r="ACZ8784" s="60"/>
      <c r="ADA8784" s="60"/>
      <c r="ADB8784" s="60"/>
      <c r="ADC8784" s="60"/>
      <c r="ADD8784" s="60"/>
      <c r="ADE8784" s="60"/>
    </row>
    <row r="8785" spans="760:785" x14ac:dyDescent="0.25">
      <c r="ACF8785" s="60"/>
      <c r="ACG8785" s="60"/>
      <c r="ACH8785" s="60"/>
      <c r="ACI8785" s="60"/>
      <c r="ACJ8785" s="60"/>
      <c r="ACK8785" s="60"/>
      <c r="ACL8785" s="60"/>
      <c r="ACM8785" s="60"/>
      <c r="ACN8785" s="60"/>
      <c r="ACO8785" s="60"/>
      <c r="ACP8785" s="60"/>
      <c r="ACQ8785" s="60"/>
      <c r="ACR8785" s="60"/>
      <c r="ACS8785" s="60"/>
      <c r="ACT8785" s="60"/>
      <c r="ACU8785" s="60"/>
      <c r="ACV8785" s="60"/>
      <c r="ACW8785" s="60"/>
      <c r="ACX8785" s="60"/>
      <c r="ACY8785" s="60">
        <v>0.96963074982606601</v>
      </c>
      <c r="ACZ8785" s="60"/>
      <c r="ADA8785" s="60"/>
      <c r="ADB8785" s="60"/>
      <c r="ADC8785" s="60"/>
      <c r="ADD8785" s="60"/>
      <c r="ADE8785" s="60"/>
    </row>
    <row r="8786" spans="760:785" x14ac:dyDescent="0.25">
      <c r="ACF8786" s="60"/>
      <c r="ACG8786" s="60"/>
      <c r="ACH8786" s="60"/>
      <c r="ACI8786" s="60"/>
      <c r="ACJ8786" s="60"/>
      <c r="ACK8786" s="60"/>
      <c r="ACL8786" s="60"/>
      <c r="ACM8786" s="60"/>
      <c r="ACN8786" s="60"/>
      <c r="ACO8786" s="60"/>
      <c r="ACP8786" s="60"/>
      <c r="ACQ8786" s="60"/>
      <c r="ACR8786" s="60"/>
      <c r="ACS8786" s="60"/>
      <c r="ACT8786" s="60"/>
      <c r="ACU8786" s="60"/>
      <c r="ACV8786" s="60"/>
      <c r="ACW8786" s="60"/>
      <c r="ACX8786" s="60"/>
      <c r="ACY8786" s="60">
        <v>0.96959911833152301</v>
      </c>
      <c r="ACZ8786" s="60"/>
      <c r="ADA8786" s="60"/>
      <c r="ADB8786" s="60"/>
      <c r="ADC8786" s="60"/>
      <c r="ADD8786" s="60"/>
      <c r="ADE8786" s="60"/>
    </row>
    <row r="8787" spans="760:785" x14ac:dyDescent="0.25">
      <c r="ACF8787" s="60"/>
      <c r="ACG8787" s="60"/>
      <c r="ACH8787" s="60"/>
      <c r="ACI8787" s="60"/>
      <c r="ACJ8787" s="60"/>
      <c r="ACK8787" s="60"/>
      <c r="ACL8787" s="60"/>
      <c r="ACM8787" s="60"/>
      <c r="ACN8787" s="60"/>
      <c r="ACO8787" s="60"/>
      <c r="ACP8787" s="60"/>
      <c r="ACQ8787" s="60"/>
      <c r="ACR8787" s="60"/>
      <c r="ACS8787" s="60"/>
      <c r="ACT8787" s="60"/>
      <c r="ACU8787" s="60"/>
      <c r="ACV8787" s="60"/>
      <c r="ACW8787" s="60"/>
      <c r="ACX8787" s="60"/>
      <c r="ACY8787" s="60">
        <v>0.969592775348046</v>
      </c>
      <c r="ACZ8787" s="60"/>
      <c r="ADA8787" s="60"/>
      <c r="ADB8787" s="60"/>
      <c r="ADC8787" s="60"/>
      <c r="ADD8787" s="60"/>
      <c r="ADE8787" s="60"/>
    </row>
    <row r="8788" spans="760:785" x14ac:dyDescent="0.25">
      <c r="ACF8788" s="60"/>
      <c r="ACG8788" s="60"/>
      <c r="ACH8788" s="60"/>
      <c r="ACI8788" s="60"/>
      <c r="ACJ8788" s="60"/>
      <c r="ACK8788" s="60"/>
      <c r="ACL8788" s="60"/>
      <c r="ACM8788" s="60"/>
      <c r="ACN8788" s="60"/>
      <c r="ACO8788" s="60"/>
      <c r="ACP8788" s="60"/>
      <c r="ACQ8788" s="60"/>
      <c r="ACR8788" s="60"/>
      <c r="ACS8788" s="60"/>
      <c r="ACT8788" s="60"/>
      <c r="ACU8788" s="60"/>
      <c r="ACV8788" s="60"/>
      <c r="ACW8788" s="60"/>
      <c r="ACX8788" s="60"/>
      <c r="ACY8788" s="60">
        <v>0.96957806737214902</v>
      </c>
      <c r="ACZ8788" s="60"/>
      <c r="ADA8788" s="60"/>
      <c r="ADB8788" s="60"/>
      <c r="ADC8788" s="60"/>
      <c r="ADD8788" s="60"/>
      <c r="ADE8788" s="60"/>
    </row>
    <row r="8789" spans="760:785" x14ac:dyDescent="0.25">
      <c r="ACF8789" s="60"/>
      <c r="ACG8789" s="60"/>
      <c r="ACH8789" s="60"/>
      <c r="ACI8789" s="60"/>
      <c r="ACJ8789" s="60"/>
      <c r="ACK8789" s="60"/>
      <c r="ACL8789" s="60"/>
      <c r="ACM8789" s="60"/>
      <c r="ACN8789" s="60"/>
      <c r="ACO8789" s="60"/>
      <c r="ACP8789" s="60"/>
      <c r="ACQ8789" s="60"/>
      <c r="ACR8789" s="60"/>
      <c r="ACS8789" s="60"/>
      <c r="ACT8789" s="60"/>
      <c r="ACU8789" s="60"/>
      <c r="ACV8789" s="60"/>
      <c r="ACW8789" s="60"/>
      <c r="ACX8789" s="60"/>
      <c r="ACY8789" s="60">
        <v>0.96957208150014595</v>
      </c>
      <c r="ACZ8789" s="60"/>
      <c r="ADA8789" s="60"/>
      <c r="ADB8789" s="60"/>
      <c r="ADC8789" s="60"/>
      <c r="ADD8789" s="60"/>
      <c r="ADE8789" s="60"/>
    </row>
    <row r="8790" spans="760:785" x14ac:dyDescent="0.25">
      <c r="ACF8790" s="60"/>
      <c r="ACG8790" s="60"/>
      <c r="ACH8790" s="60"/>
      <c r="ACI8790" s="60"/>
      <c r="ACJ8790" s="60"/>
      <c r="ACK8790" s="60"/>
      <c r="ACL8790" s="60"/>
      <c r="ACM8790" s="60"/>
      <c r="ACN8790" s="60"/>
      <c r="ACO8790" s="60"/>
      <c r="ACP8790" s="60"/>
      <c r="ACQ8790" s="60"/>
      <c r="ACR8790" s="60"/>
      <c r="ACS8790" s="60"/>
      <c r="ACT8790" s="60"/>
      <c r="ACU8790" s="60"/>
      <c r="ACV8790" s="60"/>
      <c r="ACW8790" s="60"/>
      <c r="ACX8790" s="60"/>
      <c r="ACY8790" s="60">
        <v>0.96954553929865805</v>
      </c>
      <c r="ACZ8790" s="60"/>
      <c r="ADA8790" s="60"/>
      <c r="ADB8790" s="60"/>
      <c r="ADC8790" s="60"/>
      <c r="ADD8790" s="60"/>
      <c r="ADE8790" s="60"/>
    </row>
    <row r="8791" spans="760:785" x14ac:dyDescent="0.25">
      <c r="ACF8791" s="60"/>
      <c r="ACG8791" s="60"/>
      <c r="ACH8791" s="60"/>
      <c r="ACI8791" s="60"/>
      <c r="ACJ8791" s="60"/>
      <c r="ACK8791" s="60"/>
      <c r="ACL8791" s="60"/>
      <c r="ACM8791" s="60"/>
      <c r="ACN8791" s="60"/>
      <c r="ACO8791" s="60"/>
      <c r="ACP8791" s="60"/>
      <c r="ACQ8791" s="60"/>
      <c r="ACR8791" s="60"/>
      <c r="ACS8791" s="60"/>
      <c r="ACT8791" s="60"/>
      <c r="ACU8791" s="60"/>
      <c r="ACV8791" s="60"/>
      <c r="ACW8791" s="60"/>
      <c r="ACX8791" s="60"/>
      <c r="ACY8791" s="60">
        <v>0.96951570601728498</v>
      </c>
      <c r="ACZ8791" s="60"/>
      <c r="ADA8791" s="60"/>
      <c r="ADB8791" s="60"/>
      <c r="ADC8791" s="60"/>
      <c r="ADD8791" s="60"/>
      <c r="ADE8791" s="60"/>
    </row>
    <row r="8792" spans="760:785" x14ac:dyDescent="0.25">
      <c r="ACF8792" s="60"/>
      <c r="ACG8792" s="60"/>
      <c r="ACH8792" s="60"/>
      <c r="ACI8792" s="60"/>
      <c r="ACJ8792" s="60"/>
      <c r="ACK8792" s="60"/>
      <c r="ACL8792" s="60"/>
      <c r="ACM8792" s="60"/>
      <c r="ACN8792" s="60"/>
      <c r="ACO8792" s="60"/>
      <c r="ACP8792" s="60"/>
      <c r="ACQ8792" s="60"/>
      <c r="ACR8792" s="60"/>
      <c r="ACS8792" s="60"/>
      <c r="ACT8792" s="60"/>
      <c r="ACU8792" s="60"/>
      <c r="ACV8792" s="60"/>
      <c r="ACW8792" s="60"/>
      <c r="ACX8792" s="60"/>
      <c r="ACY8792" s="60">
        <v>0.96950886016738902</v>
      </c>
      <c r="ACZ8792" s="60"/>
      <c r="ADA8792" s="60"/>
      <c r="ADB8792" s="60"/>
      <c r="ADC8792" s="60"/>
      <c r="ADD8792" s="60"/>
      <c r="ADE8792" s="60"/>
    </row>
    <row r="8793" spans="760:785" x14ac:dyDescent="0.25">
      <c r="ACF8793" s="60"/>
      <c r="ACG8793" s="60"/>
      <c r="ACH8793" s="60"/>
      <c r="ACI8793" s="60"/>
      <c r="ACJ8793" s="60"/>
      <c r="ACK8793" s="60"/>
      <c r="ACL8793" s="60"/>
      <c r="ACM8793" s="60"/>
      <c r="ACN8793" s="60"/>
      <c r="ACO8793" s="60"/>
      <c r="ACP8793" s="60"/>
      <c r="ACQ8793" s="60"/>
      <c r="ACR8793" s="60"/>
      <c r="ACS8793" s="60"/>
      <c r="ACT8793" s="60"/>
      <c r="ACU8793" s="60"/>
      <c r="ACV8793" s="60"/>
      <c r="ACW8793" s="60"/>
      <c r="ACX8793" s="60"/>
      <c r="ACY8793" s="60">
        <v>0.96950534271283495</v>
      </c>
      <c r="ACZ8793" s="60"/>
      <c r="ADA8793" s="60"/>
      <c r="ADB8793" s="60"/>
      <c r="ADC8793" s="60"/>
      <c r="ADD8793" s="60"/>
      <c r="ADE8793" s="60"/>
    </row>
    <row r="8794" spans="760:785" x14ac:dyDescent="0.25">
      <c r="ACF8794" s="60"/>
      <c r="ACG8794" s="60"/>
      <c r="ACH8794" s="60"/>
      <c r="ACI8794" s="60"/>
      <c r="ACJ8794" s="60"/>
      <c r="ACK8794" s="60"/>
      <c r="ACL8794" s="60"/>
      <c r="ACM8794" s="60"/>
      <c r="ACN8794" s="60"/>
      <c r="ACO8794" s="60"/>
      <c r="ACP8794" s="60"/>
      <c r="ACQ8794" s="60"/>
      <c r="ACR8794" s="60"/>
      <c r="ACS8794" s="60"/>
      <c r="ACT8794" s="60"/>
      <c r="ACU8794" s="60"/>
      <c r="ACV8794" s="60"/>
      <c r="ACW8794" s="60"/>
      <c r="ACX8794" s="60"/>
      <c r="ACY8794" s="60">
        <v>0.96947687765260604</v>
      </c>
      <c r="ACZ8794" s="60"/>
      <c r="ADA8794" s="60"/>
      <c r="ADB8794" s="60"/>
      <c r="ADC8794" s="60"/>
      <c r="ADD8794" s="60"/>
      <c r="ADE8794" s="60"/>
    </row>
    <row r="8795" spans="760:785" x14ac:dyDescent="0.25">
      <c r="ACF8795" s="60"/>
      <c r="ACG8795" s="60"/>
      <c r="ACH8795" s="60"/>
      <c r="ACI8795" s="60"/>
      <c r="ACJ8795" s="60"/>
      <c r="ACK8795" s="60"/>
      <c r="ACL8795" s="60"/>
      <c r="ACM8795" s="60"/>
      <c r="ACN8795" s="60"/>
      <c r="ACO8795" s="60"/>
      <c r="ACP8795" s="60"/>
      <c r="ACQ8795" s="60"/>
      <c r="ACR8795" s="60"/>
      <c r="ACS8795" s="60"/>
      <c r="ACT8795" s="60"/>
      <c r="ACU8795" s="60"/>
      <c r="ACV8795" s="60"/>
      <c r="ACW8795" s="60"/>
      <c r="ACX8795" s="60"/>
      <c r="ACY8795" s="60">
        <v>0.969474998821654</v>
      </c>
      <c r="ACZ8795" s="60"/>
      <c r="ADA8795" s="60"/>
      <c r="ADB8795" s="60"/>
      <c r="ADC8795" s="60"/>
      <c r="ADD8795" s="60"/>
      <c r="ADE8795" s="60"/>
    </row>
    <row r="8796" spans="760:785" x14ac:dyDescent="0.25">
      <c r="ACF8796" s="60"/>
      <c r="ACG8796" s="60"/>
      <c r="ACH8796" s="60"/>
      <c r="ACI8796" s="60"/>
      <c r="ACJ8796" s="60"/>
      <c r="ACK8796" s="60"/>
      <c r="ACL8796" s="60"/>
      <c r="ACM8796" s="60"/>
      <c r="ACN8796" s="60"/>
      <c r="ACO8796" s="60"/>
      <c r="ACP8796" s="60"/>
      <c r="ACQ8796" s="60"/>
      <c r="ACR8796" s="60"/>
      <c r="ACS8796" s="60"/>
      <c r="ACT8796" s="60"/>
      <c r="ACU8796" s="60"/>
      <c r="ACV8796" s="60"/>
      <c r="ACW8796" s="60"/>
      <c r="ACX8796" s="60"/>
      <c r="ACY8796" s="60">
        <v>0.96946361238018997</v>
      </c>
      <c r="ACZ8796" s="60"/>
      <c r="ADA8796" s="60"/>
      <c r="ADB8796" s="60"/>
      <c r="ADC8796" s="60"/>
      <c r="ADD8796" s="60"/>
      <c r="ADE8796" s="60"/>
    </row>
    <row r="8797" spans="760:785" x14ac:dyDescent="0.25">
      <c r="ACF8797" s="60"/>
      <c r="ACG8797" s="60"/>
      <c r="ACH8797" s="60"/>
      <c r="ACI8797" s="60"/>
      <c r="ACJ8797" s="60"/>
      <c r="ACK8797" s="60"/>
      <c r="ACL8797" s="60"/>
      <c r="ACM8797" s="60"/>
      <c r="ACN8797" s="60"/>
      <c r="ACO8797" s="60"/>
      <c r="ACP8797" s="60"/>
      <c r="ACQ8797" s="60"/>
      <c r="ACR8797" s="60"/>
      <c r="ACS8797" s="60"/>
      <c r="ACT8797" s="60"/>
      <c r="ACU8797" s="60"/>
      <c r="ACV8797" s="60"/>
      <c r="ACW8797" s="60"/>
      <c r="ACX8797" s="60"/>
      <c r="ACY8797" s="60">
        <v>0.96945287053438101</v>
      </c>
      <c r="ACZ8797" s="60"/>
      <c r="ADA8797" s="60"/>
      <c r="ADB8797" s="60"/>
      <c r="ADC8797" s="60"/>
      <c r="ADD8797" s="60"/>
      <c r="ADE8797" s="60"/>
    </row>
    <row r="8798" spans="760:785" x14ac:dyDescent="0.25">
      <c r="ACF8798" s="60"/>
      <c r="ACG8798" s="60"/>
      <c r="ACH8798" s="60"/>
      <c r="ACI8798" s="60"/>
      <c r="ACJ8798" s="60"/>
      <c r="ACK8798" s="60"/>
      <c r="ACL8798" s="60"/>
      <c r="ACM8798" s="60"/>
      <c r="ACN8798" s="60"/>
      <c r="ACO8798" s="60"/>
      <c r="ACP8798" s="60"/>
      <c r="ACQ8798" s="60"/>
      <c r="ACR8798" s="60"/>
      <c r="ACS8798" s="60"/>
      <c r="ACT8798" s="60"/>
      <c r="ACU8798" s="60"/>
      <c r="ACV8798" s="60"/>
      <c r="ACW8798" s="60"/>
      <c r="ACX8798" s="60"/>
      <c r="ACY8798" s="60">
        <v>0.96945251439448998</v>
      </c>
      <c r="ACZ8798" s="60"/>
      <c r="ADA8798" s="60"/>
      <c r="ADB8798" s="60"/>
      <c r="ADC8798" s="60"/>
      <c r="ADD8798" s="60"/>
      <c r="ADE8798" s="60"/>
    </row>
    <row r="8799" spans="760:785" x14ac:dyDescent="0.25">
      <c r="ACF8799" s="60"/>
      <c r="ACG8799" s="60"/>
      <c r="ACH8799" s="60"/>
      <c r="ACI8799" s="60"/>
      <c r="ACJ8799" s="60"/>
      <c r="ACK8799" s="60"/>
      <c r="ACL8799" s="60"/>
      <c r="ACM8799" s="60"/>
      <c r="ACN8799" s="60"/>
      <c r="ACO8799" s="60"/>
      <c r="ACP8799" s="60"/>
      <c r="ACQ8799" s="60"/>
      <c r="ACR8799" s="60"/>
      <c r="ACS8799" s="60"/>
      <c r="ACT8799" s="60"/>
      <c r="ACU8799" s="60"/>
      <c r="ACV8799" s="60"/>
      <c r="ACW8799" s="60"/>
      <c r="ACX8799" s="60"/>
      <c r="ACY8799" s="60">
        <v>0.96945017969952496</v>
      </c>
      <c r="ACZ8799" s="60"/>
      <c r="ADA8799" s="60"/>
      <c r="ADB8799" s="60"/>
      <c r="ADC8799" s="60"/>
      <c r="ADD8799" s="60"/>
      <c r="ADE8799" s="60"/>
    </row>
    <row r="8800" spans="760:785" x14ac:dyDescent="0.25">
      <c r="ACF8800" s="60"/>
      <c r="ACG8800" s="60"/>
      <c r="ACH8800" s="60"/>
      <c r="ACI8800" s="60"/>
      <c r="ACJ8800" s="60"/>
      <c r="ACK8800" s="60"/>
      <c r="ACL8800" s="60"/>
      <c r="ACM8800" s="60"/>
      <c r="ACN8800" s="60"/>
      <c r="ACO8800" s="60"/>
      <c r="ACP8800" s="60"/>
      <c r="ACQ8800" s="60"/>
      <c r="ACR8800" s="60"/>
      <c r="ACS8800" s="60"/>
      <c r="ACT8800" s="60"/>
      <c r="ACU8800" s="60"/>
      <c r="ACV8800" s="60"/>
      <c r="ACW8800" s="60"/>
      <c r="ACX8800" s="60"/>
      <c r="ACY8800" s="60">
        <v>0.96944614014818098</v>
      </c>
      <c r="ACZ8800" s="60"/>
      <c r="ADA8800" s="60"/>
      <c r="ADB8800" s="60"/>
      <c r="ADC8800" s="60"/>
      <c r="ADD8800" s="60"/>
      <c r="ADE8800" s="60"/>
    </row>
    <row r="8801" spans="760:785" x14ac:dyDescent="0.25">
      <c r="ACF8801" s="60"/>
      <c r="ACG8801" s="60"/>
      <c r="ACH8801" s="60"/>
      <c r="ACI8801" s="60"/>
      <c r="ACJ8801" s="60"/>
      <c r="ACK8801" s="60"/>
      <c r="ACL8801" s="60"/>
      <c r="ACM8801" s="60"/>
      <c r="ACN8801" s="60"/>
      <c r="ACO8801" s="60"/>
      <c r="ACP8801" s="60"/>
      <c r="ACQ8801" s="60"/>
      <c r="ACR8801" s="60"/>
      <c r="ACS8801" s="60"/>
      <c r="ACT8801" s="60"/>
      <c r="ACU8801" s="60"/>
      <c r="ACV8801" s="60"/>
      <c r="ACW8801" s="60"/>
      <c r="ACX8801" s="60"/>
      <c r="ACY8801" s="60">
        <v>0.96943503964392497</v>
      </c>
      <c r="ACZ8801" s="60"/>
      <c r="ADA8801" s="60"/>
      <c r="ADB8801" s="60"/>
      <c r="ADC8801" s="60"/>
      <c r="ADD8801" s="60"/>
      <c r="ADE8801" s="60"/>
    </row>
    <row r="8802" spans="760:785" x14ac:dyDescent="0.25">
      <c r="ACF8802" s="60"/>
      <c r="ACG8802" s="60"/>
      <c r="ACH8802" s="60"/>
      <c r="ACI8802" s="60"/>
      <c r="ACJ8802" s="60"/>
      <c r="ACK8802" s="60"/>
      <c r="ACL8802" s="60"/>
      <c r="ACM8802" s="60"/>
      <c r="ACN8802" s="60"/>
      <c r="ACO8802" s="60"/>
      <c r="ACP8802" s="60"/>
      <c r="ACQ8802" s="60"/>
      <c r="ACR8802" s="60"/>
      <c r="ACS8802" s="60"/>
      <c r="ACT8802" s="60"/>
      <c r="ACU8802" s="60"/>
      <c r="ACV8802" s="60"/>
      <c r="ACW8802" s="60"/>
      <c r="ACX8802" s="60"/>
      <c r="ACY8802" s="60">
        <v>0.96942746378762801</v>
      </c>
      <c r="ACZ8802" s="60"/>
      <c r="ADA8802" s="60"/>
      <c r="ADB8802" s="60"/>
      <c r="ADC8802" s="60"/>
      <c r="ADD8802" s="60"/>
      <c r="ADE8802" s="60"/>
    </row>
    <row r="8803" spans="760:785" x14ac:dyDescent="0.25">
      <c r="ACF8803" s="60"/>
      <c r="ACG8803" s="60"/>
      <c r="ACH8803" s="60"/>
      <c r="ACI8803" s="60"/>
      <c r="ACJ8803" s="60"/>
      <c r="ACK8803" s="60"/>
      <c r="ACL8803" s="60"/>
      <c r="ACM8803" s="60"/>
      <c r="ACN8803" s="60"/>
      <c r="ACO8803" s="60"/>
      <c r="ACP8803" s="60"/>
      <c r="ACQ8803" s="60"/>
      <c r="ACR8803" s="60"/>
      <c r="ACS8803" s="60"/>
      <c r="ACT8803" s="60"/>
      <c r="ACU8803" s="60"/>
      <c r="ACV8803" s="60"/>
      <c r="ACW8803" s="60"/>
      <c r="ACX8803" s="60"/>
      <c r="ACY8803" s="60">
        <v>0.96942382015871997</v>
      </c>
      <c r="ACZ8803" s="60"/>
      <c r="ADA8803" s="60"/>
      <c r="ADB8803" s="60"/>
      <c r="ADC8803" s="60"/>
      <c r="ADD8803" s="60"/>
      <c r="ADE8803" s="60"/>
    </row>
    <row r="8804" spans="760:785" x14ac:dyDescent="0.25">
      <c r="ACF8804" s="60"/>
      <c r="ACG8804" s="60"/>
      <c r="ACH8804" s="60"/>
      <c r="ACI8804" s="60"/>
      <c r="ACJ8804" s="60"/>
      <c r="ACK8804" s="60"/>
      <c r="ACL8804" s="60"/>
      <c r="ACM8804" s="60"/>
      <c r="ACN8804" s="60"/>
      <c r="ACO8804" s="60"/>
      <c r="ACP8804" s="60"/>
      <c r="ACQ8804" s="60"/>
      <c r="ACR8804" s="60"/>
      <c r="ACS8804" s="60"/>
      <c r="ACT8804" s="60"/>
      <c r="ACU8804" s="60"/>
      <c r="ACV8804" s="60"/>
      <c r="ACW8804" s="60"/>
      <c r="ACX8804" s="60"/>
      <c r="ACY8804" s="60">
        <v>0.96940276402388403</v>
      </c>
      <c r="ACZ8804" s="60"/>
      <c r="ADA8804" s="60"/>
      <c r="ADB8804" s="60"/>
      <c r="ADC8804" s="60"/>
      <c r="ADD8804" s="60"/>
      <c r="ADE8804" s="60"/>
    </row>
    <row r="8805" spans="760:785" x14ac:dyDescent="0.25">
      <c r="ACF8805" s="60"/>
      <c r="ACG8805" s="60"/>
      <c r="ACH8805" s="60"/>
      <c r="ACI8805" s="60"/>
      <c r="ACJ8805" s="60"/>
      <c r="ACK8805" s="60"/>
      <c r="ACL8805" s="60"/>
      <c r="ACM8805" s="60"/>
      <c r="ACN8805" s="60"/>
      <c r="ACO8805" s="60"/>
      <c r="ACP8805" s="60"/>
      <c r="ACQ8805" s="60"/>
      <c r="ACR8805" s="60"/>
      <c r="ACS8805" s="60"/>
      <c r="ACT8805" s="60"/>
      <c r="ACU8805" s="60"/>
      <c r="ACV8805" s="60"/>
      <c r="ACW8805" s="60"/>
      <c r="ACX8805" s="60"/>
      <c r="ACY8805" s="60">
        <v>0.96938503583941404</v>
      </c>
      <c r="ACZ8805" s="60"/>
      <c r="ADA8805" s="60"/>
      <c r="ADB8805" s="60"/>
      <c r="ADC8805" s="60"/>
      <c r="ADD8805" s="60"/>
      <c r="ADE8805" s="60"/>
    </row>
    <row r="8806" spans="760:785" x14ac:dyDescent="0.25">
      <c r="ACF8806" s="60"/>
      <c r="ACG8806" s="60"/>
      <c r="ACH8806" s="60"/>
      <c r="ACI8806" s="60"/>
      <c r="ACJ8806" s="60"/>
      <c r="ACK8806" s="60"/>
      <c r="ACL8806" s="60"/>
      <c r="ACM8806" s="60"/>
      <c r="ACN8806" s="60"/>
      <c r="ACO8806" s="60"/>
      <c r="ACP8806" s="60"/>
      <c r="ACQ8806" s="60"/>
      <c r="ACR8806" s="60"/>
      <c r="ACS8806" s="60"/>
      <c r="ACT8806" s="60"/>
      <c r="ACU8806" s="60"/>
      <c r="ACV8806" s="60"/>
      <c r="ACW8806" s="60"/>
      <c r="ACX8806" s="60"/>
      <c r="ACY8806" s="60">
        <v>0.96931288019995099</v>
      </c>
      <c r="ACZ8806" s="60"/>
      <c r="ADA8806" s="60"/>
      <c r="ADB8806" s="60"/>
      <c r="ADC8806" s="60"/>
      <c r="ADD8806" s="60"/>
      <c r="ADE8806" s="60"/>
    </row>
    <row r="8807" spans="760:785" x14ac:dyDescent="0.25">
      <c r="ACF8807" s="60"/>
      <c r="ACG8807" s="60"/>
      <c r="ACH8807" s="60"/>
      <c r="ACI8807" s="60"/>
      <c r="ACJ8807" s="60"/>
      <c r="ACK8807" s="60"/>
      <c r="ACL8807" s="60"/>
      <c r="ACM8807" s="60"/>
      <c r="ACN8807" s="60"/>
      <c r="ACO8807" s="60"/>
      <c r="ACP8807" s="60"/>
      <c r="ACQ8807" s="60"/>
      <c r="ACR8807" s="60"/>
      <c r="ACS8807" s="60"/>
      <c r="ACT8807" s="60"/>
      <c r="ACU8807" s="60"/>
      <c r="ACV8807" s="60"/>
      <c r="ACW8807" s="60"/>
      <c r="ACX8807" s="60"/>
      <c r="ACY8807" s="60">
        <v>0.969312722476801</v>
      </c>
      <c r="ACZ8807" s="60"/>
      <c r="ADA8807" s="60"/>
      <c r="ADB8807" s="60"/>
      <c r="ADC8807" s="60"/>
      <c r="ADD8807" s="60"/>
      <c r="ADE8807" s="60"/>
    </row>
    <row r="8808" spans="760:785" x14ac:dyDescent="0.25">
      <c r="ACF8808" s="60"/>
      <c r="ACG8808" s="60"/>
      <c r="ACH8808" s="60"/>
      <c r="ACI8808" s="60"/>
      <c r="ACJ8808" s="60"/>
      <c r="ACK8808" s="60"/>
      <c r="ACL8808" s="60"/>
      <c r="ACM8808" s="60"/>
      <c r="ACN8808" s="60"/>
      <c r="ACO8808" s="60"/>
      <c r="ACP8808" s="60"/>
      <c r="ACQ8808" s="60"/>
      <c r="ACR8808" s="60"/>
      <c r="ACS8808" s="60"/>
      <c r="ACT8808" s="60"/>
      <c r="ACU8808" s="60"/>
      <c r="ACV8808" s="60"/>
      <c r="ACW8808" s="60"/>
      <c r="ACX8808" s="60"/>
      <c r="ACY8808" s="60">
        <v>0.96928999278249495</v>
      </c>
      <c r="ACZ8808" s="60"/>
      <c r="ADA8808" s="60"/>
      <c r="ADB8808" s="60"/>
      <c r="ADC8808" s="60"/>
      <c r="ADD8808" s="60"/>
      <c r="ADE8808" s="60"/>
    </row>
    <row r="8809" spans="760:785" x14ac:dyDescent="0.25">
      <c r="ACF8809" s="60"/>
      <c r="ACG8809" s="60"/>
      <c r="ACH8809" s="60"/>
      <c r="ACI8809" s="60"/>
      <c r="ACJ8809" s="60"/>
      <c r="ACK8809" s="60"/>
      <c r="ACL8809" s="60"/>
      <c r="ACM8809" s="60"/>
      <c r="ACN8809" s="60"/>
      <c r="ACO8809" s="60"/>
      <c r="ACP8809" s="60"/>
      <c r="ACQ8809" s="60"/>
      <c r="ACR8809" s="60"/>
      <c r="ACS8809" s="60"/>
      <c r="ACT8809" s="60"/>
      <c r="ACU8809" s="60"/>
      <c r="ACV8809" s="60"/>
      <c r="ACW8809" s="60"/>
      <c r="ACX8809" s="60"/>
      <c r="ACY8809" s="60">
        <v>0.96928336975945795</v>
      </c>
      <c r="ACZ8809" s="60"/>
      <c r="ADA8809" s="60"/>
      <c r="ADB8809" s="60"/>
      <c r="ADC8809" s="60"/>
      <c r="ADD8809" s="60"/>
      <c r="ADE8809" s="60"/>
    </row>
    <row r="8810" spans="760:785" x14ac:dyDescent="0.25">
      <c r="ACF8810" s="60"/>
      <c r="ACG8810" s="60"/>
      <c r="ACH8810" s="60"/>
      <c r="ACI8810" s="60"/>
      <c r="ACJ8810" s="60"/>
      <c r="ACK8810" s="60"/>
      <c r="ACL8810" s="60"/>
      <c r="ACM8810" s="60"/>
      <c r="ACN8810" s="60"/>
      <c r="ACO8810" s="60"/>
      <c r="ACP8810" s="60"/>
      <c r="ACQ8810" s="60"/>
      <c r="ACR8810" s="60"/>
      <c r="ACS8810" s="60"/>
      <c r="ACT8810" s="60"/>
      <c r="ACU8810" s="60"/>
      <c r="ACV8810" s="60"/>
      <c r="ACW8810" s="60"/>
      <c r="ACX8810" s="60"/>
      <c r="ACY8810" s="60">
        <v>0.96928124335334997</v>
      </c>
      <c r="ACZ8810" s="60"/>
      <c r="ADA8810" s="60"/>
      <c r="ADB8810" s="60"/>
      <c r="ADC8810" s="60"/>
      <c r="ADD8810" s="60"/>
      <c r="ADE8810" s="60"/>
    </row>
    <row r="8811" spans="760:785" x14ac:dyDescent="0.25">
      <c r="ACF8811" s="60"/>
      <c r="ACG8811" s="60"/>
      <c r="ACH8811" s="60"/>
      <c r="ACI8811" s="60"/>
      <c r="ACJ8811" s="60"/>
      <c r="ACK8811" s="60"/>
      <c r="ACL8811" s="60"/>
      <c r="ACM8811" s="60"/>
      <c r="ACN8811" s="60"/>
      <c r="ACO8811" s="60"/>
      <c r="ACP8811" s="60"/>
      <c r="ACQ8811" s="60"/>
      <c r="ACR8811" s="60"/>
      <c r="ACS8811" s="60"/>
      <c r="ACT8811" s="60"/>
      <c r="ACU8811" s="60"/>
      <c r="ACV8811" s="60"/>
      <c r="ACW8811" s="60"/>
      <c r="ACX8811" s="60"/>
      <c r="ACY8811" s="60">
        <v>0.96926734394553804</v>
      </c>
      <c r="ACZ8811" s="60"/>
      <c r="ADA8811" s="60"/>
      <c r="ADB8811" s="60"/>
      <c r="ADC8811" s="60"/>
      <c r="ADD8811" s="60"/>
      <c r="ADE8811" s="60"/>
    </row>
    <row r="8812" spans="760:785" x14ac:dyDescent="0.25">
      <c r="ACF8812" s="60"/>
      <c r="ACG8812" s="60"/>
      <c r="ACH8812" s="60"/>
      <c r="ACI8812" s="60"/>
      <c r="ACJ8812" s="60"/>
      <c r="ACK8812" s="60"/>
      <c r="ACL8812" s="60"/>
      <c r="ACM8812" s="60"/>
      <c r="ACN8812" s="60"/>
      <c r="ACO8812" s="60"/>
      <c r="ACP8812" s="60"/>
      <c r="ACQ8812" s="60"/>
      <c r="ACR8812" s="60"/>
      <c r="ACS8812" s="60"/>
      <c r="ACT8812" s="60"/>
      <c r="ACU8812" s="60"/>
      <c r="ACV8812" s="60"/>
      <c r="ACW8812" s="60"/>
      <c r="ACX8812" s="60"/>
      <c r="ACY8812" s="60">
        <v>0.96925913089764204</v>
      </c>
      <c r="ACZ8812" s="60"/>
      <c r="ADA8812" s="60"/>
      <c r="ADB8812" s="60"/>
      <c r="ADC8812" s="60"/>
      <c r="ADD8812" s="60"/>
      <c r="ADE8812" s="60"/>
    </row>
    <row r="8813" spans="760:785" x14ac:dyDescent="0.25">
      <c r="ACF8813" s="60"/>
      <c r="ACG8813" s="60"/>
      <c r="ACH8813" s="60"/>
      <c r="ACI8813" s="60"/>
      <c r="ACJ8813" s="60"/>
      <c r="ACK8813" s="60"/>
      <c r="ACL8813" s="60"/>
      <c r="ACM8813" s="60"/>
      <c r="ACN8813" s="60"/>
      <c r="ACO8813" s="60"/>
      <c r="ACP8813" s="60"/>
      <c r="ACQ8813" s="60"/>
      <c r="ACR8813" s="60"/>
      <c r="ACS8813" s="60"/>
      <c r="ACT8813" s="60"/>
      <c r="ACU8813" s="60"/>
      <c r="ACV8813" s="60"/>
      <c r="ACW8813" s="60"/>
      <c r="ACX8813" s="60"/>
      <c r="ACY8813" s="60">
        <v>0.96925567715287697</v>
      </c>
      <c r="ACZ8813" s="60"/>
      <c r="ADA8813" s="60"/>
      <c r="ADB8813" s="60"/>
      <c r="ADC8813" s="60"/>
      <c r="ADD8813" s="60"/>
      <c r="ADE8813" s="60"/>
    </row>
    <row r="8814" spans="760:785" x14ac:dyDescent="0.25">
      <c r="ACF8814" s="60"/>
      <c r="ACG8814" s="60"/>
      <c r="ACH8814" s="60"/>
      <c r="ACI8814" s="60"/>
      <c r="ACJ8814" s="60"/>
      <c r="ACK8814" s="60"/>
      <c r="ACL8814" s="60"/>
      <c r="ACM8814" s="60"/>
      <c r="ACN8814" s="60"/>
      <c r="ACO8814" s="60"/>
      <c r="ACP8814" s="60"/>
      <c r="ACQ8814" s="60"/>
      <c r="ACR8814" s="60"/>
      <c r="ACS8814" s="60"/>
      <c r="ACT8814" s="60"/>
      <c r="ACU8814" s="60"/>
      <c r="ACV8814" s="60"/>
      <c r="ACW8814" s="60"/>
      <c r="ACX8814" s="60"/>
      <c r="ACY8814" s="60">
        <v>0.96924256542387399</v>
      </c>
      <c r="ACZ8814" s="60"/>
      <c r="ADA8814" s="60"/>
      <c r="ADB8814" s="60"/>
      <c r="ADC8814" s="60"/>
      <c r="ADD8814" s="60"/>
      <c r="ADE8814" s="60"/>
    </row>
    <row r="8815" spans="760:785" x14ac:dyDescent="0.25">
      <c r="ACF8815" s="60"/>
      <c r="ACG8815" s="60"/>
      <c r="ACH8815" s="60"/>
      <c r="ACI8815" s="60"/>
      <c r="ACJ8815" s="60"/>
      <c r="ACK8815" s="60"/>
      <c r="ACL8815" s="60"/>
      <c r="ACM8815" s="60"/>
      <c r="ACN8815" s="60"/>
      <c r="ACO8815" s="60"/>
      <c r="ACP8815" s="60"/>
      <c r="ACQ8815" s="60"/>
      <c r="ACR8815" s="60"/>
      <c r="ACS8815" s="60"/>
      <c r="ACT8815" s="60"/>
      <c r="ACU8815" s="60"/>
      <c r="ACV8815" s="60"/>
      <c r="ACW8815" s="60"/>
      <c r="ACX8815" s="60"/>
      <c r="ACY8815" s="60">
        <v>0.96922233307723704</v>
      </c>
      <c r="ACZ8815" s="60"/>
      <c r="ADA8815" s="60"/>
      <c r="ADB8815" s="60"/>
      <c r="ADC8815" s="60"/>
      <c r="ADD8815" s="60"/>
      <c r="ADE8815" s="60"/>
    </row>
    <row r="8816" spans="760:785" x14ac:dyDescent="0.25">
      <c r="ACF8816" s="60"/>
      <c r="ACG8816" s="60"/>
      <c r="ACH8816" s="60"/>
      <c r="ACI8816" s="60"/>
      <c r="ACJ8816" s="60"/>
      <c r="ACK8816" s="60"/>
      <c r="ACL8816" s="60"/>
      <c r="ACM8816" s="60"/>
      <c r="ACN8816" s="60"/>
      <c r="ACO8816" s="60"/>
      <c r="ACP8816" s="60"/>
      <c r="ACQ8816" s="60"/>
      <c r="ACR8816" s="60"/>
      <c r="ACS8816" s="60"/>
      <c r="ACT8816" s="60"/>
      <c r="ACU8816" s="60"/>
      <c r="ACV8816" s="60"/>
      <c r="ACW8816" s="60"/>
      <c r="ACX8816" s="60"/>
      <c r="ACY8816" s="60">
        <v>0.96921369267461499</v>
      </c>
      <c r="ACZ8816" s="60"/>
      <c r="ADA8816" s="60"/>
      <c r="ADB8816" s="60"/>
      <c r="ADC8816" s="60"/>
      <c r="ADD8816" s="60"/>
      <c r="ADE8816" s="60"/>
    </row>
    <row r="8817" spans="760:785" x14ac:dyDescent="0.25">
      <c r="ACF8817" s="60"/>
      <c r="ACG8817" s="60"/>
      <c r="ACH8817" s="60"/>
      <c r="ACI8817" s="60"/>
      <c r="ACJ8817" s="60"/>
      <c r="ACK8817" s="60"/>
      <c r="ACL8817" s="60"/>
      <c r="ACM8817" s="60"/>
      <c r="ACN8817" s="60"/>
      <c r="ACO8817" s="60"/>
      <c r="ACP8817" s="60"/>
      <c r="ACQ8817" s="60"/>
      <c r="ACR8817" s="60"/>
      <c r="ACS8817" s="60"/>
      <c r="ACT8817" s="60"/>
      <c r="ACU8817" s="60"/>
      <c r="ACV8817" s="60"/>
      <c r="ACW8817" s="60"/>
      <c r="ACX8817" s="60"/>
      <c r="ACY8817" s="60">
        <v>0.96919258865768898</v>
      </c>
      <c r="ACZ8817" s="60"/>
      <c r="ADA8817" s="60"/>
      <c r="ADB8817" s="60"/>
      <c r="ADC8817" s="60"/>
      <c r="ADD8817" s="60"/>
      <c r="ADE8817" s="60"/>
    </row>
    <row r="8818" spans="760:785" x14ac:dyDescent="0.25">
      <c r="ACF8818" s="60"/>
      <c r="ACG8818" s="60"/>
      <c r="ACH8818" s="60"/>
      <c r="ACI8818" s="60"/>
      <c r="ACJ8818" s="60"/>
      <c r="ACK8818" s="60"/>
      <c r="ACL8818" s="60"/>
      <c r="ACM8818" s="60"/>
      <c r="ACN8818" s="60"/>
      <c r="ACO8818" s="60"/>
      <c r="ACP8818" s="60"/>
      <c r="ACQ8818" s="60"/>
      <c r="ACR8818" s="60"/>
      <c r="ACS8818" s="60"/>
      <c r="ACT8818" s="60"/>
      <c r="ACU8818" s="60"/>
      <c r="ACV8818" s="60"/>
      <c r="ACW8818" s="60"/>
      <c r="ACX8818" s="60"/>
      <c r="ACY8818" s="60">
        <v>0.96918497223848399</v>
      </c>
      <c r="ACZ8818" s="60"/>
      <c r="ADA8818" s="60"/>
      <c r="ADB8818" s="60"/>
      <c r="ADC8818" s="60"/>
      <c r="ADD8818" s="60"/>
      <c r="ADE8818" s="60"/>
    </row>
    <row r="8819" spans="760:785" x14ac:dyDescent="0.25">
      <c r="ACF8819" s="60"/>
      <c r="ACG8819" s="60"/>
      <c r="ACH8819" s="60"/>
      <c r="ACI8819" s="60"/>
      <c r="ACJ8819" s="60"/>
      <c r="ACK8819" s="60"/>
      <c r="ACL8819" s="60"/>
      <c r="ACM8819" s="60"/>
      <c r="ACN8819" s="60"/>
      <c r="ACO8819" s="60"/>
      <c r="ACP8819" s="60"/>
      <c r="ACQ8819" s="60"/>
      <c r="ACR8819" s="60"/>
      <c r="ACS8819" s="60"/>
      <c r="ACT8819" s="60"/>
      <c r="ACU8819" s="60"/>
      <c r="ACV8819" s="60"/>
      <c r="ACW8819" s="60"/>
      <c r="ACX8819" s="60"/>
      <c r="ACY8819" s="60">
        <v>0.969184425827466</v>
      </c>
      <c r="ACZ8819" s="60"/>
      <c r="ADA8819" s="60"/>
      <c r="ADB8819" s="60"/>
      <c r="ADC8819" s="60"/>
      <c r="ADD8819" s="60"/>
      <c r="ADE8819" s="60"/>
    </row>
    <row r="8820" spans="760:785" x14ac:dyDescent="0.25">
      <c r="ACF8820" s="60"/>
      <c r="ACG8820" s="60"/>
      <c r="ACH8820" s="60"/>
      <c r="ACI8820" s="60"/>
      <c r="ACJ8820" s="60"/>
      <c r="ACK8820" s="60"/>
      <c r="ACL8820" s="60"/>
      <c r="ACM8820" s="60"/>
      <c r="ACN8820" s="60"/>
      <c r="ACO8820" s="60"/>
      <c r="ACP8820" s="60"/>
      <c r="ACQ8820" s="60"/>
      <c r="ACR8820" s="60"/>
      <c r="ACS8820" s="60"/>
      <c r="ACT8820" s="60"/>
      <c r="ACU8820" s="60"/>
      <c r="ACV8820" s="60"/>
      <c r="ACW8820" s="60"/>
      <c r="ACX8820" s="60"/>
      <c r="ACY8820" s="60">
        <v>0.96916042731586705</v>
      </c>
      <c r="ACZ8820" s="60"/>
      <c r="ADA8820" s="60"/>
      <c r="ADB8820" s="60"/>
      <c r="ADC8820" s="60"/>
      <c r="ADD8820" s="60"/>
      <c r="ADE8820" s="60"/>
    </row>
    <row r="8821" spans="760:785" x14ac:dyDescent="0.25">
      <c r="ACF8821" s="60"/>
      <c r="ACG8821" s="60"/>
      <c r="ACH8821" s="60"/>
      <c r="ACI8821" s="60"/>
      <c r="ACJ8821" s="60"/>
      <c r="ACK8821" s="60"/>
      <c r="ACL8821" s="60"/>
      <c r="ACM8821" s="60"/>
      <c r="ACN8821" s="60"/>
      <c r="ACO8821" s="60"/>
      <c r="ACP8821" s="60"/>
      <c r="ACQ8821" s="60"/>
      <c r="ACR8821" s="60"/>
      <c r="ACS8821" s="60"/>
      <c r="ACT8821" s="60"/>
      <c r="ACU8821" s="60"/>
      <c r="ACV8821" s="60"/>
      <c r="ACW8821" s="60"/>
      <c r="ACX8821" s="60"/>
      <c r="ACY8821" s="60">
        <v>0.96915298919537496</v>
      </c>
      <c r="ACZ8821" s="60"/>
      <c r="ADA8821" s="60"/>
      <c r="ADB8821" s="60"/>
      <c r="ADC8821" s="60"/>
      <c r="ADD8821" s="60"/>
      <c r="ADE8821" s="60"/>
    </row>
    <row r="8822" spans="760:785" x14ac:dyDescent="0.25">
      <c r="ACF8822" s="60"/>
      <c r="ACG8822" s="60"/>
      <c r="ACH8822" s="60"/>
      <c r="ACI8822" s="60"/>
      <c r="ACJ8822" s="60"/>
      <c r="ACK8822" s="60"/>
      <c r="ACL8822" s="60"/>
      <c r="ACM8822" s="60"/>
      <c r="ACN8822" s="60"/>
      <c r="ACO8822" s="60"/>
      <c r="ACP8822" s="60"/>
      <c r="ACQ8822" s="60"/>
      <c r="ACR8822" s="60"/>
      <c r="ACS8822" s="60"/>
      <c r="ACT8822" s="60"/>
      <c r="ACU8822" s="60"/>
      <c r="ACV8822" s="60"/>
      <c r="ACW8822" s="60"/>
      <c r="ACX8822" s="60"/>
      <c r="ACY8822" s="60">
        <v>0.96915273509033995</v>
      </c>
      <c r="ACZ8822" s="60"/>
      <c r="ADA8822" s="60"/>
      <c r="ADB8822" s="60"/>
      <c r="ADC8822" s="60"/>
      <c r="ADD8822" s="60"/>
      <c r="ADE8822" s="60"/>
    </row>
    <row r="8823" spans="760:785" x14ac:dyDescent="0.25">
      <c r="ACF8823" s="60"/>
      <c r="ACG8823" s="60"/>
      <c r="ACH8823" s="60"/>
      <c r="ACI8823" s="60"/>
      <c r="ACJ8823" s="60"/>
      <c r="ACK8823" s="60"/>
      <c r="ACL8823" s="60"/>
      <c r="ACM8823" s="60"/>
      <c r="ACN8823" s="60"/>
      <c r="ACO8823" s="60"/>
      <c r="ACP8823" s="60"/>
      <c r="ACQ8823" s="60"/>
      <c r="ACR8823" s="60"/>
      <c r="ACS8823" s="60"/>
      <c r="ACT8823" s="60"/>
      <c r="ACU8823" s="60"/>
      <c r="ACV8823" s="60"/>
      <c r="ACW8823" s="60"/>
      <c r="ACX8823" s="60"/>
      <c r="ACY8823" s="60">
        <v>0.96914692960027304</v>
      </c>
      <c r="ACZ8823" s="60"/>
      <c r="ADA8823" s="60"/>
      <c r="ADB8823" s="60"/>
      <c r="ADC8823" s="60"/>
      <c r="ADD8823" s="60"/>
      <c r="ADE8823" s="60"/>
    </row>
    <row r="8824" spans="760:785" x14ac:dyDescent="0.25">
      <c r="ACF8824" s="60"/>
      <c r="ACG8824" s="60"/>
      <c r="ACH8824" s="60"/>
      <c r="ACI8824" s="60"/>
      <c r="ACJ8824" s="60"/>
      <c r="ACK8824" s="60"/>
      <c r="ACL8824" s="60"/>
      <c r="ACM8824" s="60"/>
      <c r="ACN8824" s="60"/>
      <c r="ACO8824" s="60"/>
      <c r="ACP8824" s="60"/>
      <c r="ACQ8824" s="60"/>
      <c r="ACR8824" s="60"/>
      <c r="ACS8824" s="60"/>
      <c r="ACT8824" s="60"/>
      <c r="ACU8824" s="60"/>
      <c r="ACV8824" s="60"/>
      <c r="ACW8824" s="60"/>
      <c r="ACX8824" s="60"/>
      <c r="ACY8824" s="60">
        <v>0.96914452406024398</v>
      </c>
      <c r="ACZ8824" s="60"/>
      <c r="ADA8824" s="60"/>
      <c r="ADB8824" s="60"/>
      <c r="ADC8824" s="60"/>
      <c r="ADD8824" s="60"/>
      <c r="ADE8824" s="60"/>
    </row>
    <row r="8825" spans="760:785" x14ac:dyDescent="0.25">
      <c r="ACF8825" s="60"/>
      <c r="ACG8825" s="60"/>
      <c r="ACH8825" s="60"/>
      <c r="ACI8825" s="60"/>
      <c r="ACJ8825" s="60"/>
      <c r="ACK8825" s="60"/>
      <c r="ACL8825" s="60"/>
      <c r="ACM8825" s="60"/>
      <c r="ACN8825" s="60"/>
      <c r="ACO8825" s="60"/>
      <c r="ACP8825" s="60"/>
      <c r="ACQ8825" s="60"/>
      <c r="ACR8825" s="60"/>
      <c r="ACS8825" s="60"/>
      <c r="ACT8825" s="60"/>
      <c r="ACU8825" s="60"/>
      <c r="ACV8825" s="60"/>
      <c r="ACW8825" s="60"/>
      <c r="ACX8825" s="60"/>
      <c r="ACY8825" s="60">
        <v>0.96912998422099905</v>
      </c>
      <c r="ACZ8825" s="60"/>
      <c r="ADA8825" s="60"/>
      <c r="ADB8825" s="60"/>
      <c r="ADC8825" s="60"/>
      <c r="ADD8825" s="60"/>
      <c r="ADE8825" s="60"/>
    </row>
    <row r="8826" spans="760:785" x14ac:dyDescent="0.25">
      <c r="ACF8826" s="60"/>
      <c r="ACG8826" s="60"/>
      <c r="ACH8826" s="60"/>
      <c r="ACI8826" s="60"/>
      <c r="ACJ8826" s="60"/>
      <c r="ACK8826" s="60"/>
      <c r="ACL8826" s="60"/>
      <c r="ACM8826" s="60"/>
      <c r="ACN8826" s="60"/>
      <c r="ACO8826" s="60"/>
      <c r="ACP8826" s="60"/>
      <c r="ACQ8826" s="60"/>
      <c r="ACR8826" s="60"/>
      <c r="ACS8826" s="60"/>
      <c r="ACT8826" s="60"/>
      <c r="ACU8826" s="60"/>
      <c r="ACV8826" s="60"/>
      <c r="ACW8826" s="60"/>
      <c r="ACX8826" s="60"/>
      <c r="ACY8826" s="60">
        <v>0.96911093310368801</v>
      </c>
      <c r="ACZ8826" s="60"/>
      <c r="ADA8826" s="60"/>
      <c r="ADB8826" s="60"/>
      <c r="ADC8826" s="60"/>
      <c r="ADD8826" s="60"/>
      <c r="ADE8826" s="60"/>
    </row>
    <row r="8827" spans="760:785" x14ac:dyDescent="0.25">
      <c r="ACF8827" s="60"/>
      <c r="ACG8827" s="60"/>
      <c r="ACH8827" s="60"/>
      <c r="ACI8827" s="60"/>
      <c r="ACJ8827" s="60"/>
      <c r="ACK8827" s="60"/>
      <c r="ACL8827" s="60"/>
      <c r="ACM8827" s="60"/>
      <c r="ACN8827" s="60"/>
      <c r="ACO8827" s="60"/>
      <c r="ACP8827" s="60"/>
      <c r="ACQ8827" s="60"/>
      <c r="ACR8827" s="60"/>
      <c r="ACS8827" s="60"/>
      <c r="ACT8827" s="60"/>
      <c r="ACU8827" s="60"/>
      <c r="ACV8827" s="60"/>
      <c r="ACW8827" s="60"/>
      <c r="ACX8827" s="60"/>
      <c r="ACY8827" s="60">
        <v>0.96910794939896605</v>
      </c>
      <c r="ACZ8827" s="60"/>
      <c r="ADA8827" s="60"/>
      <c r="ADB8827" s="60"/>
      <c r="ADC8827" s="60"/>
      <c r="ADD8827" s="60"/>
      <c r="ADE8827" s="60"/>
    </row>
    <row r="8828" spans="760:785" x14ac:dyDescent="0.25">
      <c r="ACF8828" s="60"/>
      <c r="ACG8828" s="60"/>
      <c r="ACH8828" s="60"/>
      <c r="ACI8828" s="60"/>
      <c r="ACJ8828" s="60"/>
      <c r="ACK8828" s="60"/>
      <c r="ACL8828" s="60"/>
      <c r="ACM8828" s="60"/>
      <c r="ACN8828" s="60"/>
      <c r="ACO8828" s="60"/>
      <c r="ACP8828" s="60"/>
      <c r="ACQ8828" s="60"/>
      <c r="ACR8828" s="60"/>
      <c r="ACS8828" s="60"/>
      <c r="ACT8828" s="60"/>
      <c r="ACU8828" s="60"/>
      <c r="ACV8828" s="60"/>
      <c r="ACW8828" s="60"/>
      <c r="ACX8828" s="60"/>
      <c r="ACY8828" s="60">
        <v>0.96910417644023406</v>
      </c>
      <c r="ACZ8828" s="60"/>
      <c r="ADA8828" s="60"/>
      <c r="ADB8828" s="60"/>
      <c r="ADC8828" s="60"/>
      <c r="ADD8828" s="60"/>
      <c r="ADE8828" s="60"/>
    </row>
    <row r="8829" spans="760:785" x14ac:dyDescent="0.25">
      <c r="ACF8829" s="60"/>
      <c r="ACG8829" s="60"/>
      <c r="ACH8829" s="60"/>
      <c r="ACI8829" s="60"/>
      <c r="ACJ8829" s="60"/>
      <c r="ACK8829" s="60"/>
      <c r="ACL8829" s="60"/>
      <c r="ACM8829" s="60"/>
      <c r="ACN8829" s="60"/>
      <c r="ACO8829" s="60"/>
      <c r="ACP8829" s="60"/>
      <c r="ACQ8829" s="60"/>
      <c r="ACR8829" s="60"/>
      <c r="ACS8829" s="60"/>
      <c r="ACT8829" s="60"/>
      <c r="ACU8829" s="60"/>
      <c r="ACV8829" s="60"/>
      <c r="ACW8829" s="60"/>
      <c r="ACX8829" s="60"/>
      <c r="ACY8829" s="60">
        <v>0.96910049896300798</v>
      </c>
      <c r="ACZ8829" s="60"/>
      <c r="ADA8829" s="60"/>
      <c r="ADB8829" s="60"/>
      <c r="ADC8829" s="60"/>
      <c r="ADD8829" s="60"/>
      <c r="ADE8829" s="60"/>
    </row>
    <row r="8830" spans="760:785" x14ac:dyDescent="0.25">
      <c r="ACF8830" s="60"/>
      <c r="ACG8830" s="60"/>
      <c r="ACH8830" s="60"/>
      <c r="ACI8830" s="60"/>
      <c r="ACJ8830" s="60"/>
      <c r="ACK8830" s="60"/>
      <c r="ACL8830" s="60"/>
      <c r="ACM8830" s="60"/>
      <c r="ACN8830" s="60"/>
      <c r="ACO8830" s="60"/>
      <c r="ACP8830" s="60"/>
      <c r="ACQ8830" s="60"/>
      <c r="ACR8830" s="60"/>
      <c r="ACS8830" s="60"/>
      <c r="ACT8830" s="60"/>
      <c r="ACU8830" s="60"/>
      <c r="ACV8830" s="60"/>
      <c r="ACW8830" s="60"/>
      <c r="ACX8830" s="60"/>
      <c r="ACY8830" s="60">
        <v>0.96909654610182105</v>
      </c>
      <c r="ACZ8830" s="60"/>
      <c r="ADA8830" s="60"/>
      <c r="ADB8830" s="60"/>
      <c r="ADC8830" s="60"/>
      <c r="ADD8830" s="60"/>
      <c r="ADE8830" s="60"/>
    </row>
    <row r="8831" spans="760:785" x14ac:dyDescent="0.25">
      <c r="ACF8831" s="60"/>
      <c r="ACG8831" s="60"/>
      <c r="ACH8831" s="60"/>
      <c r="ACI8831" s="60"/>
      <c r="ACJ8831" s="60"/>
      <c r="ACK8831" s="60"/>
      <c r="ACL8831" s="60"/>
      <c r="ACM8831" s="60"/>
      <c r="ACN8831" s="60"/>
      <c r="ACO8831" s="60"/>
      <c r="ACP8831" s="60"/>
      <c r="ACQ8831" s="60"/>
      <c r="ACR8831" s="60"/>
      <c r="ACS8831" s="60"/>
      <c r="ACT8831" s="60"/>
      <c r="ACU8831" s="60"/>
      <c r="ACV8831" s="60"/>
      <c r="ACW8831" s="60"/>
      <c r="ACX8831" s="60"/>
      <c r="ACY8831" s="60">
        <v>0.96908545245961097</v>
      </c>
      <c r="ACZ8831" s="60"/>
      <c r="ADA8831" s="60"/>
      <c r="ADB8831" s="60"/>
      <c r="ADC8831" s="60"/>
      <c r="ADD8831" s="60"/>
      <c r="ADE8831" s="60"/>
    </row>
    <row r="8832" spans="760:785" x14ac:dyDescent="0.25">
      <c r="ACF8832" s="60"/>
      <c r="ACG8832" s="60"/>
      <c r="ACH8832" s="60"/>
      <c r="ACI8832" s="60"/>
      <c r="ACJ8832" s="60"/>
      <c r="ACK8832" s="60"/>
      <c r="ACL8832" s="60"/>
      <c r="ACM8832" s="60"/>
      <c r="ACN8832" s="60"/>
      <c r="ACO8832" s="60"/>
      <c r="ACP8832" s="60"/>
      <c r="ACQ8832" s="60"/>
      <c r="ACR8832" s="60"/>
      <c r="ACS8832" s="60"/>
      <c r="ACT8832" s="60"/>
      <c r="ACU8832" s="60"/>
      <c r="ACV8832" s="60"/>
      <c r="ACW8832" s="60"/>
      <c r="ACX8832" s="60"/>
      <c r="ACY8832" s="60">
        <v>0.96906863148025202</v>
      </c>
      <c r="ACZ8832" s="60"/>
      <c r="ADA8832" s="60"/>
      <c r="ADB8832" s="60"/>
      <c r="ADC8832" s="60"/>
      <c r="ADD8832" s="60"/>
      <c r="ADE8832" s="60"/>
    </row>
    <row r="8833" spans="760:785" x14ac:dyDescent="0.25">
      <c r="ACF8833" s="60"/>
      <c r="ACG8833" s="60"/>
      <c r="ACH8833" s="60"/>
      <c r="ACI8833" s="60"/>
      <c r="ACJ8833" s="60"/>
      <c r="ACK8833" s="60"/>
      <c r="ACL8833" s="60"/>
      <c r="ACM8833" s="60"/>
      <c r="ACN8833" s="60"/>
      <c r="ACO8833" s="60"/>
      <c r="ACP8833" s="60"/>
      <c r="ACQ8833" s="60"/>
      <c r="ACR8833" s="60"/>
      <c r="ACS8833" s="60"/>
      <c r="ACT8833" s="60"/>
      <c r="ACU8833" s="60"/>
      <c r="ACV8833" s="60"/>
      <c r="ACW8833" s="60"/>
      <c r="ACX8833" s="60"/>
      <c r="ACY8833" s="60">
        <v>0.96906196294296099</v>
      </c>
      <c r="ACZ8833" s="60"/>
      <c r="ADA8833" s="60"/>
      <c r="ADB8833" s="60"/>
      <c r="ADC8833" s="60"/>
      <c r="ADD8833" s="60"/>
      <c r="ADE8833" s="60"/>
    </row>
    <row r="8834" spans="760:785" x14ac:dyDescent="0.25">
      <c r="ACF8834" s="60"/>
      <c r="ACG8834" s="60"/>
      <c r="ACH8834" s="60"/>
      <c r="ACI8834" s="60"/>
      <c r="ACJ8834" s="60"/>
      <c r="ACK8834" s="60"/>
      <c r="ACL8834" s="60"/>
      <c r="ACM8834" s="60"/>
      <c r="ACN8834" s="60"/>
      <c r="ACO8834" s="60"/>
      <c r="ACP8834" s="60"/>
      <c r="ACQ8834" s="60"/>
      <c r="ACR8834" s="60"/>
      <c r="ACS8834" s="60"/>
      <c r="ACT8834" s="60"/>
      <c r="ACU8834" s="60"/>
      <c r="ACV8834" s="60"/>
      <c r="ACW8834" s="60"/>
      <c r="ACX8834" s="60"/>
      <c r="ACY8834" s="60">
        <v>0.969053221659127</v>
      </c>
      <c r="ACZ8834" s="60"/>
      <c r="ADA8834" s="60"/>
      <c r="ADB8834" s="60"/>
      <c r="ADC8834" s="60"/>
      <c r="ADD8834" s="60"/>
      <c r="ADE8834" s="60"/>
    </row>
    <row r="8835" spans="760:785" x14ac:dyDescent="0.25">
      <c r="ACF8835" s="60"/>
      <c r="ACG8835" s="60"/>
      <c r="ACH8835" s="60"/>
      <c r="ACI8835" s="60"/>
      <c r="ACJ8835" s="60"/>
      <c r="ACK8835" s="60"/>
      <c r="ACL8835" s="60"/>
      <c r="ACM8835" s="60"/>
      <c r="ACN8835" s="60"/>
      <c r="ACO8835" s="60"/>
      <c r="ACP8835" s="60"/>
      <c r="ACQ8835" s="60"/>
      <c r="ACR8835" s="60"/>
      <c r="ACS8835" s="60"/>
      <c r="ACT8835" s="60"/>
      <c r="ACU8835" s="60"/>
      <c r="ACV8835" s="60"/>
      <c r="ACW8835" s="60"/>
      <c r="ACX8835" s="60"/>
      <c r="ACY8835" s="60">
        <v>0.96905060906428897</v>
      </c>
      <c r="ACZ8835" s="60"/>
      <c r="ADA8835" s="60"/>
      <c r="ADB8835" s="60"/>
      <c r="ADC8835" s="60"/>
      <c r="ADD8835" s="60"/>
      <c r="ADE8835" s="60"/>
    </row>
    <row r="8836" spans="760:785" x14ac:dyDescent="0.25">
      <c r="ACF8836" s="60"/>
      <c r="ACG8836" s="60"/>
      <c r="ACH8836" s="60"/>
      <c r="ACI8836" s="60"/>
      <c r="ACJ8836" s="60"/>
      <c r="ACK8836" s="60"/>
      <c r="ACL8836" s="60"/>
      <c r="ACM8836" s="60"/>
      <c r="ACN8836" s="60"/>
      <c r="ACO8836" s="60"/>
      <c r="ACP8836" s="60"/>
      <c r="ACQ8836" s="60"/>
      <c r="ACR8836" s="60"/>
      <c r="ACS8836" s="60"/>
      <c r="ACT8836" s="60"/>
      <c r="ACU8836" s="60"/>
      <c r="ACV8836" s="60"/>
      <c r="ACW8836" s="60"/>
      <c r="ACX8836" s="60"/>
      <c r="ACY8836" s="60">
        <v>0.96903241957516995</v>
      </c>
      <c r="ACZ8836" s="60"/>
      <c r="ADA8836" s="60"/>
      <c r="ADB8836" s="60"/>
      <c r="ADC8836" s="60"/>
      <c r="ADD8836" s="60"/>
      <c r="ADE8836" s="60"/>
    </row>
    <row r="8837" spans="760:785" x14ac:dyDescent="0.25">
      <c r="ACF8837" s="60"/>
      <c r="ACG8837" s="60"/>
      <c r="ACH8837" s="60"/>
      <c r="ACI8837" s="60"/>
      <c r="ACJ8837" s="60"/>
      <c r="ACK8837" s="60"/>
      <c r="ACL8837" s="60"/>
      <c r="ACM8837" s="60"/>
      <c r="ACN8837" s="60"/>
      <c r="ACO8837" s="60"/>
      <c r="ACP8837" s="60"/>
      <c r="ACQ8837" s="60"/>
      <c r="ACR8837" s="60"/>
      <c r="ACS8837" s="60"/>
      <c r="ACT8837" s="60"/>
      <c r="ACU8837" s="60"/>
      <c r="ACV8837" s="60"/>
      <c r="ACW8837" s="60"/>
      <c r="ACX8837" s="60"/>
      <c r="ACY8837" s="60">
        <v>0.96901729601834496</v>
      </c>
      <c r="ACZ8837" s="60"/>
      <c r="ADA8837" s="60"/>
      <c r="ADB8837" s="60"/>
      <c r="ADC8837" s="60"/>
      <c r="ADD8837" s="60"/>
      <c r="ADE8837" s="60"/>
    </row>
    <row r="8838" spans="760:785" x14ac:dyDescent="0.25">
      <c r="ACF8838" s="60"/>
      <c r="ACG8838" s="60"/>
      <c r="ACH8838" s="60"/>
      <c r="ACI8838" s="60"/>
      <c r="ACJ8838" s="60"/>
      <c r="ACK8838" s="60"/>
      <c r="ACL8838" s="60"/>
      <c r="ACM8838" s="60"/>
      <c r="ACN8838" s="60"/>
      <c r="ACO8838" s="60"/>
      <c r="ACP8838" s="60"/>
      <c r="ACQ8838" s="60"/>
      <c r="ACR8838" s="60"/>
      <c r="ACS8838" s="60"/>
      <c r="ACT8838" s="60"/>
      <c r="ACU8838" s="60"/>
      <c r="ACV8838" s="60"/>
      <c r="ACW8838" s="60"/>
      <c r="ACX8838" s="60"/>
      <c r="ACY8838" s="60">
        <v>0.96901588574674802</v>
      </c>
      <c r="ACZ8838" s="60"/>
      <c r="ADA8838" s="60"/>
      <c r="ADB8838" s="60"/>
      <c r="ADC8838" s="60"/>
      <c r="ADD8838" s="60"/>
      <c r="ADE8838" s="60"/>
    </row>
    <row r="8839" spans="760:785" x14ac:dyDescent="0.25">
      <c r="ACF8839" s="60"/>
      <c r="ACG8839" s="60"/>
      <c r="ACH8839" s="60"/>
      <c r="ACI8839" s="60"/>
      <c r="ACJ8839" s="60"/>
      <c r="ACK8839" s="60"/>
      <c r="ACL8839" s="60"/>
      <c r="ACM8839" s="60"/>
      <c r="ACN8839" s="60"/>
      <c r="ACO8839" s="60"/>
      <c r="ACP8839" s="60"/>
      <c r="ACQ8839" s="60"/>
      <c r="ACR8839" s="60"/>
      <c r="ACS8839" s="60"/>
      <c r="ACT8839" s="60"/>
      <c r="ACU8839" s="60"/>
      <c r="ACV8839" s="60"/>
      <c r="ACW8839" s="60"/>
      <c r="ACX8839" s="60"/>
      <c r="ACY8839" s="60">
        <v>0.96899182494463698</v>
      </c>
      <c r="ACZ8839" s="60"/>
      <c r="ADA8839" s="60"/>
      <c r="ADB8839" s="60"/>
      <c r="ADC8839" s="60"/>
      <c r="ADD8839" s="60"/>
      <c r="ADE8839" s="60"/>
    </row>
    <row r="8840" spans="760:785" x14ac:dyDescent="0.25">
      <c r="ACF8840" s="60"/>
      <c r="ACG8840" s="60"/>
      <c r="ACH8840" s="60"/>
      <c r="ACI8840" s="60"/>
      <c r="ACJ8840" s="60"/>
      <c r="ACK8840" s="60"/>
      <c r="ACL8840" s="60"/>
      <c r="ACM8840" s="60"/>
      <c r="ACN8840" s="60"/>
      <c r="ACO8840" s="60"/>
      <c r="ACP8840" s="60"/>
      <c r="ACQ8840" s="60"/>
      <c r="ACR8840" s="60"/>
      <c r="ACS8840" s="60"/>
      <c r="ACT8840" s="60"/>
      <c r="ACU8840" s="60"/>
      <c r="ACV8840" s="60"/>
      <c r="ACW8840" s="60"/>
      <c r="ACX8840" s="60"/>
      <c r="ACY8840" s="60">
        <v>0.96898833179980304</v>
      </c>
      <c r="ACZ8840" s="60"/>
      <c r="ADA8840" s="60"/>
      <c r="ADB8840" s="60"/>
      <c r="ADC8840" s="60"/>
      <c r="ADD8840" s="60"/>
      <c r="ADE8840" s="60"/>
    </row>
    <row r="8841" spans="760:785" x14ac:dyDescent="0.25">
      <c r="ACF8841" s="60"/>
      <c r="ACG8841" s="60"/>
      <c r="ACH8841" s="60"/>
      <c r="ACI8841" s="60"/>
      <c r="ACJ8841" s="60"/>
      <c r="ACK8841" s="60"/>
      <c r="ACL8841" s="60"/>
      <c r="ACM8841" s="60"/>
      <c r="ACN8841" s="60"/>
      <c r="ACO8841" s="60"/>
      <c r="ACP8841" s="60"/>
      <c r="ACQ8841" s="60"/>
      <c r="ACR8841" s="60"/>
      <c r="ACS8841" s="60"/>
      <c r="ACT8841" s="60"/>
      <c r="ACU8841" s="60"/>
      <c r="ACV8841" s="60"/>
      <c r="ACW8841" s="60"/>
      <c r="ACX8841" s="60"/>
      <c r="ACY8841" s="60">
        <v>0.96898679897144502</v>
      </c>
      <c r="ACZ8841" s="60"/>
      <c r="ADA8841" s="60"/>
      <c r="ADB8841" s="60"/>
      <c r="ADC8841" s="60"/>
      <c r="ADD8841" s="60"/>
      <c r="ADE8841" s="60"/>
    </row>
    <row r="8842" spans="760:785" x14ac:dyDescent="0.25">
      <c r="ACF8842" s="60"/>
      <c r="ACG8842" s="60"/>
      <c r="ACH8842" s="60"/>
      <c r="ACI8842" s="60"/>
      <c r="ACJ8842" s="60"/>
      <c r="ACK8842" s="60"/>
      <c r="ACL8842" s="60"/>
      <c r="ACM8842" s="60"/>
      <c r="ACN8842" s="60"/>
      <c r="ACO8842" s="60"/>
      <c r="ACP8842" s="60"/>
      <c r="ACQ8842" s="60"/>
      <c r="ACR8842" s="60"/>
      <c r="ACS8842" s="60"/>
      <c r="ACT8842" s="60"/>
      <c r="ACU8842" s="60"/>
      <c r="ACV8842" s="60"/>
      <c r="ACW8842" s="60"/>
      <c r="ACX8842" s="60"/>
      <c r="ACY8842" s="60">
        <v>0.96898290636892903</v>
      </c>
      <c r="ACZ8842" s="60"/>
      <c r="ADA8842" s="60"/>
      <c r="ADB8842" s="60"/>
      <c r="ADC8842" s="60"/>
      <c r="ADD8842" s="60"/>
      <c r="ADE8842" s="60"/>
    </row>
    <row r="8843" spans="760:785" x14ac:dyDescent="0.25">
      <c r="ACF8843" s="60"/>
      <c r="ACG8843" s="60"/>
      <c r="ACH8843" s="60"/>
      <c r="ACI8843" s="60"/>
      <c r="ACJ8843" s="60"/>
      <c r="ACK8843" s="60"/>
      <c r="ACL8843" s="60"/>
      <c r="ACM8843" s="60"/>
      <c r="ACN8843" s="60"/>
      <c r="ACO8843" s="60"/>
      <c r="ACP8843" s="60"/>
      <c r="ACQ8843" s="60"/>
      <c r="ACR8843" s="60"/>
      <c r="ACS8843" s="60"/>
      <c r="ACT8843" s="60"/>
      <c r="ACU8843" s="60"/>
      <c r="ACV8843" s="60"/>
      <c r="ACW8843" s="60"/>
      <c r="ACX8843" s="60"/>
      <c r="ACY8843" s="60">
        <v>0.96898211943391499</v>
      </c>
      <c r="ACZ8843" s="60"/>
      <c r="ADA8843" s="60"/>
      <c r="ADB8843" s="60"/>
      <c r="ADC8843" s="60"/>
      <c r="ADD8843" s="60"/>
      <c r="ADE8843" s="60"/>
    </row>
    <row r="8844" spans="760:785" x14ac:dyDescent="0.25">
      <c r="ACF8844" s="60"/>
      <c r="ACG8844" s="60"/>
      <c r="ACH8844" s="60"/>
      <c r="ACI8844" s="60"/>
      <c r="ACJ8844" s="60"/>
      <c r="ACK8844" s="60"/>
      <c r="ACL8844" s="60"/>
      <c r="ACM8844" s="60"/>
      <c r="ACN8844" s="60"/>
      <c r="ACO8844" s="60"/>
      <c r="ACP8844" s="60"/>
      <c r="ACQ8844" s="60"/>
      <c r="ACR8844" s="60"/>
      <c r="ACS8844" s="60"/>
      <c r="ACT8844" s="60"/>
      <c r="ACU8844" s="60"/>
      <c r="ACV8844" s="60"/>
      <c r="ACW8844" s="60"/>
      <c r="ACX8844" s="60"/>
      <c r="ACY8844" s="60">
        <v>0.96897488641796403</v>
      </c>
      <c r="ACZ8844" s="60"/>
      <c r="ADA8844" s="60"/>
      <c r="ADB8844" s="60"/>
      <c r="ADC8844" s="60"/>
      <c r="ADD8844" s="60"/>
      <c r="ADE8844" s="60"/>
    </row>
    <row r="8845" spans="760:785" x14ac:dyDescent="0.25">
      <c r="ACF8845" s="60"/>
      <c r="ACG8845" s="60"/>
      <c r="ACH8845" s="60"/>
      <c r="ACI8845" s="60"/>
      <c r="ACJ8845" s="60"/>
      <c r="ACK8845" s="60"/>
      <c r="ACL8845" s="60"/>
      <c r="ACM8845" s="60"/>
      <c r="ACN8845" s="60"/>
      <c r="ACO8845" s="60"/>
      <c r="ACP8845" s="60"/>
      <c r="ACQ8845" s="60"/>
      <c r="ACR8845" s="60"/>
      <c r="ACS8845" s="60"/>
      <c r="ACT8845" s="60"/>
      <c r="ACU8845" s="60"/>
      <c r="ACV8845" s="60"/>
      <c r="ACW8845" s="60"/>
      <c r="ACX8845" s="60"/>
      <c r="ACY8845" s="60">
        <v>0.96895233622943999</v>
      </c>
      <c r="ACZ8845" s="60"/>
      <c r="ADA8845" s="60"/>
      <c r="ADB8845" s="60"/>
      <c r="ADC8845" s="60"/>
      <c r="ADD8845" s="60"/>
      <c r="ADE8845" s="60"/>
    </row>
    <row r="8846" spans="760:785" x14ac:dyDescent="0.25">
      <c r="ACF8846" s="60"/>
      <c r="ACG8846" s="60"/>
      <c r="ACH8846" s="60"/>
      <c r="ACI8846" s="60"/>
      <c r="ACJ8846" s="60"/>
      <c r="ACK8846" s="60"/>
      <c r="ACL8846" s="60"/>
      <c r="ACM8846" s="60"/>
      <c r="ACN8846" s="60"/>
      <c r="ACO8846" s="60"/>
      <c r="ACP8846" s="60"/>
      <c r="ACQ8846" s="60"/>
      <c r="ACR8846" s="60"/>
      <c r="ACS8846" s="60"/>
      <c r="ACT8846" s="60"/>
      <c r="ACU8846" s="60"/>
      <c r="ACV8846" s="60"/>
      <c r="ACW8846" s="60"/>
      <c r="ACX8846" s="60"/>
      <c r="ACY8846" s="60">
        <v>0.96894597039804398</v>
      </c>
      <c r="ACZ8846" s="60"/>
      <c r="ADA8846" s="60"/>
      <c r="ADB8846" s="60"/>
      <c r="ADC8846" s="60"/>
      <c r="ADD8846" s="60"/>
      <c r="ADE8846" s="60"/>
    </row>
    <row r="8847" spans="760:785" x14ac:dyDescent="0.25">
      <c r="ACF8847" s="60"/>
      <c r="ACG8847" s="60"/>
      <c r="ACH8847" s="60"/>
      <c r="ACI8847" s="60"/>
      <c r="ACJ8847" s="60"/>
      <c r="ACK8847" s="60"/>
      <c r="ACL8847" s="60"/>
      <c r="ACM8847" s="60"/>
      <c r="ACN8847" s="60"/>
      <c r="ACO8847" s="60"/>
      <c r="ACP8847" s="60"/>
      <c r="ACQ8847" s="60"/>
      <c r="ACR8847" s="60"/>
      <c r="ACS8847" s="60"/>
      <c r="ACT8847" s="60"/>
      <c r="ACU8847" s="60"/>
      <c r="ACV8847" s="60"/>
      <c r="ACW8847" s="60"/>
      <c r="ACX8847" s="60"/>
      <c r="ACY8847" s="60">
        <v>0.96894409997441999</v>
      </c>
      <c r="ACZ8847" s="60"/>
      <c r="ADA8847" s="60"/>
      <c r="ADB8847" s="60"/>
      <c r="ADC8847" s="60"/>
      <c r="ADD8847" s="60"/>
      <c r="ADE8847" s="60"/>
    </row>
    <row r="8848" spans="760:785" x14ac:dyDescent="0.25">
      <c r="ACF8848" s="60"/>
      <c r="ACG8848" s="60"/>
      <c r="ACH8848" s="60"/>
      <c r="ACI8848" s="60"/>
      <c r="ACJ8848" s="60"/>
      <c r="ACK8848" s="60"/>
      <c r="ACL8848" s="60"/>
      <c r="ACM8848" s="60"/>
      <c r="ACN8848" s="60"/>
      <c r="ACO8848" s="60"/>
      <c r="ACP8848" s="60"/>
      <c r="ACQ8848" s="60"/>
      <c r="ACR8848" s="60"/>
      <c r="ACS8848" s="60"/>
      <c r="ACT8848" s="60"/>
      <c r="ACU8848" s="60"/>
      <c r="ACV8848" s="60"/>
      <c r="ACW8848" s="60"/>
      <c r="ACX8848" s="60"/>
      <c r="ACY8848" s="60">
        <v>0.96894230815318705</v>
      </c>
      <c r="ACZ8848" s="60"/>
      <c r="ADA8848" s="60"/>
      <c r="ADB8848" s="60"/>
      <c r="ADC8848" s="60"/>
      <c r="ADD8848" s="60"/>
      <c r="ADE8848" s="60"/>
    </row>
    <row r="8849" spans="760:785" x14ac:dyDescent="0.25">
      <c r="ACF8849" s="60"/>
      <c r="ACG8849" s="60"/>
      <c r="ACH8849" s="60"/>
      <c r="ACI8849" s="60"/>
      <c r="ACJ8849" s="60"/>
      <c r="ACK8849" s="60"/>
      <c r="ACL8849" s="60"/>
      <c r="ACM8849" s="60"/>
      <c r="ACN8849" s="60"/>
      <c r="ACO8849" s="60"/>
      <c r="ACP8849" s="60"/>
      <c r="ACQ8849" s="60"/>
      <c r="ACR8849" s="60"/>
      <c r="ACS8849" s="60"/>
      <c r="ACT8849" s="60"/>
      <c r="ACU8849" s="60"/>
      <c r="ACV8849" s="60"/>
      <c r="ACW8849" s="60"/>
      <c r="ACX8849" s="60"/>
      <c r="ACY8849" s="60">
        <v>0.96894189885877402</v>
      </c>
      <c r="ACZ8849" s="60"/>
      <c r="ADA8849" s="60"/>
      <c r="ADB8849" s="60"/>
      <c r="ADC8849" s="60"/>
      <c r="ADD8849" s="60"/>
      <c r="ADE8849" s="60"/>
    </row>
    <row r="8850" spans="760:785" x14ac:dyDescent="0.25">
      <c r="ACF8850" s="60"/>
      <c r="ACG8850" s="60"/>
      <c r="ACH8850" s="60"/>
      <c r="ACI8850" s="60"/>
      <c r="ACJ8850" s="60"/>
      <c r="ACK8850" s="60"/>
      <c r="ACL8850" s="60"/>
      <c r="ACM8850" s="60"/>
      <c r="ACN8850" s="60"/>
      <c r="ACO8850" s="60"/>
      <c r="ACP8850" s="60"/>
      <c r="ACQ8850" s="60"/>
      <c r="ACR8850" s="60"/>
      <c r="ACS8850" s="60"/>
      <c r="ACT8850" s="60"/>
      <c r="ACU8850" s="60"/>
      <c r="ACV8850" s="60"/>
      <c r="ACW8850" s="60"/>
      <c r="ACX8850" s="60"/>
      <c r="ACY8850" s="60">
        <v>0.96893005569546498</v>
      </c>
      <c r="ACZ8850" s="60"/>
      <c r="ADA8850" s="60"/>
      <c r="ADB8850" s="60"/>
      <c r="ADC8850" s="60"/>
      <c r="ADD8850" s="60"/>
      <c r="ADE8850" s="60"/>
    </row>
    <row r="8851" spans="760:785" x14ac:dyDescent="0.25">
      <c r="ACF8851" s="60"/>
      <c r="ACG8851" s="60"/>
      <c r="ACH8851" s="60"/>
      <c r="ACI8851" s="60"/>
      <c r="ACJ8851" s="60"/>
      <c r="ACK8851" s="60"/>
      <c r="ACL8851" s="60"/>
      <c r="ACM8851" s="60"/>
      <c r="ACN8851" s="60"/>
      <c r="ACO8851" s="60"/>
      <c r="ACP8851" s="60"/>
      <c r="ACQ8851" s="60"/>
      <c r="ACR8851" s="60"/>
      <c r="ACS8851" s="60"/>
      <c r="ACT8851" s="60"/>
      <c r="ACU8851" s="60"/>
      <c r="ACV8851" s="60"/>
      <c r="ACW8851" s="60"/>
      <c r="ACX8851" s="60"/>
      <c r="ACY8851" s="60">
        <v>0.96892681176106998</v>
      </c>
      <c r="ACZ8851" s="60"/>
      <c r="ADA8851" s="60"/>
      <c r="ADB8851" s="60"/>
      <c r="ADC8851" s="60"/>
      <c r="ADD8851" s="60"/>
      <c r="ADE8851" s="60"/>
    </row>
    <row r="8852" spans="760:785" x14ac:dyDescent="0.25">
      <c r="ACF8852" s="60"/>
      <c r="ACG8852" s="60"/>
      <c r="ACH8852" s="60"/>
      <c r="ACI8852" s="60"/>
      <c r="ACJ8852" s="60"/>
      <c r="ACK8852" s="60"/>
      <c r="ACL8852" s="60"/>
      <c r="ACM8852" s="60"/>
      <c r="ACN8852" s="60"/>
      <c r="ACO8852" s="60"/>
      <c r="ACP8852" s="60"/>
      <c r="ACQ8852" s="60"/>
      <c r="ACR8852" s="60"/>
      <c r="ACS8852" s="60"/>
      <c r="ACT8852" s="60"/>
      <c r="ACU8852" s="60"/>
      <c r="ACV8852" s="60"/>
      <c r="ACW8852" s="60"/>
      <c r="ACX8852" s="60"/>
      <c r="ACY8852" s="60">
        <v>0.96890156813720796</v>
      </c>
      <c r="ACZ8852" s="60"/>
      <c r="ADA8852" s="60"/>
      <c r="ADB8852" s="60"/>
      <c r="ADC8852" s="60"/>
      <c r="ADD8852" s="60"/>
      <c r="ADE8852" s="60"/>
    </row>
    <row r="8853" spans="760:785" x14ac:dyDescent="0.25">
      <c r="ACF8853" s="60"/>
      <c r="ACG8853" s="60"/>
      <c r="ACH8853" s="60"/>
      <c r="ACI8853" s="60"/>
      <c r="ACJ8853" s="60"/>
      <c r="ACK8853" s="60"/>
      <c r="ACL8853" s="60"/>
      <c r="ACM8853" s="60"/>
      <c r="ACN8853" s="60"/>
      <c r="ACO8853" s="60"/>
      <c r="ACP8853" s="60"/>
      <c r="ACQ8853" s="60"/>
      <c r="ACR8853" s="60"/>
      <c r="ACS8853" s="60"/>
      <c r="ACT8853" s="60"/>
      <c r="ACU8853" s="60"/>
      <c r="ACV8853" s="60"/>
      <c r="ACW8853" s="60"/>
      <c r="ACX8853" s="60"/>
      <c r="ACY8853" s="60">
        <v>0.96888553921273901</v>
      </c>
      <c r="ACZ8853" s="60"/>
      <c r="ADA8853" s="60"/>
      <c r="ADB8853" s="60"/>
      <c r="ADC8853" s="60"/>
      <c r="ADD8853" s="60"/>
      <c r="ADE8853" s="60"/>
    </row>
    <row r="8854" spans="760:785" x14ac:dyDescent="0.25">
      <c r="ACF8854" s="60"/>
      <c r="ACG8854" s="60"/>
      <c r="ACH8854" s="60"/>
      <c r="ACI8854" s="60"/>
      <c r="ACJ8854" s="60"/>
      <c r="ACK8854" s="60"/>
      <c r="ACL8854" s="60"/>
      <c r="ACM8854" s="60"/>
      <c r="ACN8854" s="60"/>
      <c r="ACO8854" s="60"/>
      <c r="ACP8854" s="60"/>
      <c r="ACQ8854" s="60"/>
      <c r="ACR8854" s="60"/>
      <c r="ACS8854" s="60"/>
      <c r="ACT8854" s="60"/>
      <c r="ACU8854" s="60"/>
      <c r="ACV8854" s="60"/>
      <c r="ACW8854" s="60"/>
      <c r="ACX8854" s="60"/>
      <c r="ACY8854" s="60">
        <v>0.96887383744466005</v>
      </c>
      <c r="ACZ8854" s="60"/>
      <c r="ADA8854" s="60"/>
      <c r="ADB8854" s="60"/>
      <c r="ADC8854" s="60"/>
      <c r="ADD8854" s="60"/>
      <c r="ADE8854" s="60"/>
    </row>
    <row r="8855" spans="760:785" x14ac:dyDescent="0.25">
      <c r="ACF8855" s="60"/>
      <c r="ACG8855" s="60"/>
      <c r="ACH8855" s="60"/>
      <c r="ACI8855" s="60"/>
      <c r="ACJ8855" s="60"/>
      <c r="ACK8855" s="60"/>
      <c r="ACL8855" s="60"/>
      <c r="ACM8855" s="60"/>
      <c r="ACN8855" s="60"/>
      <c r="ACO8855" s="60"/>
      <c r="ACP8855" s="60"/>
      <c r="ACQ8855" s="60"/>
      <c r="ACR8855" s="60"/>
      <c r="ACS8855" s="60"/>
      <c r="ACT8855" s="60"/>
      <c r="ACU8855" s="60"/>
      <c r="ACV8855" s="60"/>
      <c r="ACW8855" s="60"/>
      <c r="ACX8855" s="60"/>
      <c r="ACY8855" s="60">
        <v>0.96885894865241995</v>
      </c>
      <c r="ACZ8855" s="60"/>
      <c r="ADA8855" s="60"/>
      <c r="ADB8855" s="60"/>
      <c r="ADC8855" s="60"/>
      <c r="ADD8855" s="60"/>
      <c r="ADE8855" s="60"/>
    </row>
    <row r="8856" spans="760:785" x14ac:dyDescent="0.25">
      <c r="ACF8856" s="60"/>
      <c r="ACG8856" s="60"/>
      <c r="ACH8856" s="60"/>
      <c r="ACI8856" s="60"/>
      <c r="ACJ8856" s="60"/>
      <c r="ACK8856" s="60"/>
      <c r="ACL8856" s="60"/>
      <c r="ACM8856" s="60"/>
      <c r="ACN8856" s="60"/>
      <c r="ACO8856" s="60"/>
      <c r="ACP8856" s="60"/>
      <c r="ACQ8856" s="60"/>
      <c r="ACR8856" s="60"/>
      <c r="ACS8856" s="60"/>
      <c r="ACT8856" s="60"/>
      <c r="ACU8856" s="60"/>
      <c r="ACV8856" s="60"/>
      <c r="ACW8856" s="60"/>
      <c r="ACX8856" s="60"/>
      <c r="ACY8856" s="60">
        <v>0.96884509395376095</v>
      </c>
      <c r="ACZ8856" s="60"/>
      <c r="ADA8856" s="60"/>
      <c r="ADB8856" s="60"/>
      <c r="ADC8856" s="60"/>
      <c r="ADD8856" s="60"/>
      <c r="ADE8856" s="60"/>
    </row>
    <row r="8857" spans="760:785" x14ac:dyDescent="0.25">
      <c r="ACF8857" s="60"/>
      <c r="ACG8857" s="60"/>
      <c r="ACH8857" s="60"/>
      <c r="ACI8857" s="60"/>
      <c r="ACJ8857" s="60"/>
      <c r="ACK8857" s="60"/>
      <c r="ACL8857" s="60"/>
      <c r="ACM8857" s="60"/>
      <c r="ACN8857" s="60"/>
      <c r="ACO8857" s="60"/>
      <c r="ACP8857" s="60"/>
      <c r="ACQ8857" s="60"/>
      <c r="ACR8857" s="60"/>
      <c r="ACS8857" s="60"/>
      <c r="ACT8857" s="60"/>
      <c r="ACU8857" s="60"/>
      <c r="ACV8857" s="60"/>
      <c r="ACW8857" s="60"/>
      <c r="ACX8857" s="60"/>
      <c r="ACY8857" s="60">
        <v>0.96884424295209604</v>
      </c>
      <c r="ACZ8857" s="60"/>
      <c r="ADA8857" s="60"/>
      <c r="ADB8857" s="60"/>
      <c r="ADC8857" s="60"/>
      <c r="ADD8857" s="60"/>
      <c r="ADE8857" s="60"/>
    </row>
    <row r="8858" spans="760:785" x14ac:dyDescent="0.25">
      <c r="ACF8858" s="60"/>
      <c r="ACG8858" s="60"/>
      <c r="ACH8858" s="60"/>
      <c r="ACI8858" s="60"/>
      <c r="ACJ8858" s="60"/>
      <c r="ACK8858" s="60"/>
      <c r="ACL8858" s="60"/>
      <c r="ACM8858" s="60"/>
      <c r="ACN8858" s="60"/>
      <c r="ACO8858" s="60"/>
      <c r="ACP8858" s="60"/>
      <c r="ACQ8858" s="60"/>
      <c r="ACR8858" s="60"/>
      <c r="ACS8858" s="60"/>
      <c r="ACT8858" s="60"/>
      <c r="ACU8858" s="60"/>
      <c r="ACV8858" s="60"/>
      <c r="ACW8858" s="60"/>
      <c r="ACX8858" s="60"/>
      <c r="ACY8858" s="60">
        <v>0.96881271662184099</v>
      </c>
      <c r="ACZ8858" s="60"/>
      <c r="ADA8858" s="60"/>
      <c r="ADB8858" s="60"/>
      <c r="ADC8858" s="60"/>
      <c r="ADD8858" s="60"/>
      <c r="ADE8858" s="60"/>
    </row>
    <row r="8859" spans="760:785" x14ac:dyDescent="0.25">
      <c r="ACF8859" s="60"/>
      <c r="ACG8859" s="60"/>
      <c r="ACH8859" s="60"/>
      <c r="ACI8859" s="60"/>
      <c r="ACJ8859" s="60"/>
      <c r="ACK8859" s="60"/>
      <c r="ACL8859" s="60"/>
      <c r="ACM8859" s="60"/>
      <c r="ACN8859" s="60"/>
      <c r="ACO8859" s="60"/>
      <c r="ACP8859" s="60"/>
      <c r="ACQ8859" s="60"/>
      <c r="ACR8859" s="60"/>
      <c r="ACS8859" s="60"/>
      <c r="ACT8859" s="60"/>
      <c r="ACU8859" s="60"/>
      <c r="ACV8859" s="60"/>
      <c r="ACW8859" s="60"/>
      <c r="ACX8859" s="60"/>
      <c r="ACY8859" s="60">
        <v>0.96880442148593404</v>
      </c>
      <c r="ACZ8859" s="60"/>
      <c r="ADA8859" s="60"/>
      <c r="ADB8859" s="60"/>
      <c r="ADC8859" s="60"/>
      <c r="ADD8859" s="60"/>
      <c r="ADE8859" s="60"/>
    </row>
    <row r="8860" spans="760:785" x14ac:dyDescent="0.25">
      <c r="ACF8860" s="60"/>
      <c r="ACG8860" s="60"/>
      <c r="ACH8860" s="60"/>
      <c r="ACI8860" s="60"/>
      <c r="ACJ8860" s="60"/>
      <c r="ACK8860" s="60"/>
      <c r="ACL8860" s="60"/>
      <c r="ACM8860" s="60"/>
      <c r="ACN8860" s="60"/>
      <c r="ACO8860" s="60"/>
      <c r="ACP8860" s="60"/>
      <c r="ACQ8860" s="60"/>
      <c r="ACR8860" s="60"/>
      <c r="ACS8860" s="60"/>
      <c r="ACT8860" s="60"/>
      <c r="ACU8860" s="60"/>
      <c r="ACV8860" s="60"/>
      <c r="ACW8860" s="60"/>
      <c r="ACX8860" s="60"/>
      <c r="ACY8860" s="60">
        <v>0.96880173566310301</v>
      </c>
      <c r="ACZ8860" s="60"/>
      <c r="ADA8860" s="60"/>
      <c r="ADB8860" s="60"/>
      <c r="ADC8860" s="60"/>
      <c r="ADD8860" s="60"/>
      <c r="ADE8860" s="60"/>
    </row>
    <row r="8861" spans="760:785" x14ac:dyDescent="0.25">
      <c r="ACF8861" s="60"/>
      <c r="ACG8861" s="60"/>
      <c r="ACH8861" s="60"/>
      <c r="ACI8861" s="60"/>
      <c r="ACJ8861" s="60"/>
      <c r="ACK8861" s="60"/>
      <c r="ACL8861" s="60"/>
      <c r="ACM8861" s="60"/>
      <c r="ACN8861" s="60"/>
      <c r="ACO8861" s="60"/>
      <c r="ACP8861" s="60"/>
      <c r="ACQ8861" s="60"/>
      <c r="ACR8861" s="60"/>
      <c r="ACS8861" s="60"/>
      <c r="ACT8861" s="60"/>
      <c r="ACU8861" s="60"/>
      <c r="ACV8861" s="60"/>
      <c r="ACW8861" s="60"/>
      <c r="ACX8861" s="60"/>
      <c r="ACY8861" s="60">
        <v>0.96879167109026798</v>
      </c>
      <c r="ACZ8861" s="60"/>
      <c r="ADA8861" s="60"/>
      <c r="ADB8861" s="60"/>
      <c r="ADC8861" s="60"/>
      <c r="ADD8861" s="60"/>
      <c r="ADE8861" s="60"/>
    </row>
    <row r="8862" spans="760:785" x14ac:dyDescent="0.25">
      <c r="ACF8862" s="60"/>
      <c r="ACG8862" s="60"/>
      <c r="ACH8862" s="60"/>
      <c r="ACI8862" s="60"/>
      <c r="ACJ8862" s="60"/>
      <c r="ACK8862" s="60"/>
      <c r="ACL8862" s="60"/>
      <c r="ACM8862" s="60"/>
      <c r="ACN8862" s="60"/>
      <c r="ACO8862" s="60"/>
      <c r="ACP8862" s="60"/>
      <c r="ACQ8862" s="60"/>
      <c r="ACR8862" s="60"/>
      <c r="ACS8862" s="60"/>
      <c r="ACT8862" s="60"/>
      <c r="ACU8862" s="60"/>
      <c r="ACV8862" s="60"/>
      <c r="ACW8862" s="60"/>
      <c r="ACX8862" s="60"/>
      <c r="ACY8862" s="60">
        <v>0.96878603883307002</v>
      </c>
      <c r="ACZ8862" s="60"/>
      <c r="ADA8862" s="60"/>
      <c r="ADB8862" s="60"/>
      <c r="ADC8862" s="60"/>
      <c r="ADD8862" s="60"/>
      <c r="ADE8862" s="60"/>
    </row>
    <row r="8863" spans="760:785" x14ac:dyDescent="0.25">
      <c r="ACF8863" s="60"/>
      <c r="ACG8863" s="60"/>
      <c r="ACH8863" s="60"/>
      <c r="ACI8863" s="60"/>
      <c r="ACJ8863" s="60"/>
      <c r="ACK8863" s="60"/>
      <c r="ACL8863" s="60"/>
      <c r="ACM8863" s="60"/>
      <c r="ACN8863" s="60"/>
      <c r="ACO8863" s="60"/>
      <c r="ACP8863" s="60"/>
      <c r="ACQ8863" s="60"/>
      <c r="ACR8863" s="60"/>
      <c r="ACS8863" s="60"/>
      <c r="ACT8863" s="60"/>
      <c r="ACU8863" s="60"/>
      <c r="ACV8863" s="60"/>
      <c r="ACW8863" s="60"/>
      <c r="ACX8863" s="60"/>
      <c r="ACY8863" s="60">
        <v>0.968771748811872</v>
      </c>
      <c r="ACZ8863" s="60"/>
      <c r="ADA8863" s="60"/>
      <c r="ADB8863" s="60"/>
      <c r="ADC8863" s="60"/>
      <c r="ADD8863" s="60"/>
      <c r="ADE8863" s="60"/>
    </row>
    <row r="8864" spans="760:785" x14ac:dyDescent="0.25">
      <c r="ACF8864" s="60"/>
      <c r="ACG8864" s="60"/>
      <c r="ACH8864" s="60"/>
      <c r="ACI8864" s="60"/>
      <c r="ACJ8864" s="60"/>
      <c r="ACK8864" s="60"/>
      <c r="ACL8864" s="60"/>
      <c r="ACM8864" s="60"/>
      <c r="ACN8864" s="60"/>
      <c r="ACO8864" s="60"/>
      <c r="ACP8864" s="60"/>
      <c r="ACQ8864" s="60"/>
      <c r="ACR8864" s="60"/>
      <c r="ACS8864" s="60"/>
      <c r="ACT8864" s="60"/>
      <c r="ACU8864" s="60"/>
      <c r="ACV8864" s="60"/>
      <c r="ACW8864" s="60"/>
      <c r="ACX8864" s="60"/>
      <c r="ACY8864" s="60">
        <v>0.96876954662501003</v>
      </c>
      <c r="ACZ8864" s="60"/>
      <c r="ADA8864" s="60"/>
      <c r="ADB8864" s="60"/>
      <c r="ADC8864" s="60"/>
      <c r="ADD8864" s="60"/>
      <c r="ADE8864" s="60"/>
    </row>
    <row r="8865" spans="760:785" x14ac:dyDescent="0.25">
      <c r="ACF8865" s="60"/>
      <c r="ACG8865" s="60"/>
      <c r="ACH8865" s="60"/>
      <c r="ACI8865" s="60"/>
      <c r="ACJ8865" s="60"/>
      <c r="ACK8865" s="60"/>
      <c r="ACL8865" s="60"/>
      <c r="ACM8865" s="60"/>
      <c r="ACN8865" s="60"/>
      <c r="ACO8865" s="60"/>
      <c r="ACP8865" s="60"/>
      <c r="ACQ8865" s="60"/>
      <c r="ACR8865" s="60"/>
      <c r="ACS8865" s="60"/>
      <c r="ACT8865" s="60"/>
      <c r="ACU8865" s="60"/>
      <c r="ACV8865" s="60"/>
      <c r="ACW8865" s="60"/>
      <c r="ACX8865" s="60"/>
      <c r="ACY8865" s="60">
        <v>0.96876444214175805</v>
      </c>
      <c r="ACZ8865" s="60"/>
      <c r="ADA8865" s="60"/>
      <c r="ADB8865" s="60"/>
      <c r="ADC8865" s="60"/>
      <c r="ADD8865" s="60"/>
      <c r="ADE8865" s="60"/>
    </row>
    <row r="8866" spans="760:785" x14ac:dyDescent="0.25">
      <c r="ACF8866" s="60"/>
      <c r="ACG8866" s="60"/>
      <c r="ACH8866" s="60"/>
      <c r="ACI8866" s="60"/>
      <c r="ACJ8866" s="60"/>
      <c r="ACK8866" s="60"/>
      <c r="ACL8866" s="60"/>
      <c r="ACM8866" s="60"/>
      <c r="ACN8866" s="60"/>
      <c r="ACO8866" s="60"/>
      <c r="ACP8866" s="60"/>
      <c r="ACQ8866" s="60"/>
      <c r="ACR8866" s="60"/>
      <c r="ACS8866" s="60"/>
      <c r="ACT8866" s="60"/>
      <c r="ACU8866" s="60"/>
      <c r="ACV8866" s="60"/>
      <c r="ACW8866" s="60"/>
      <c r="ACX8866" s="60"/>
      <c r="ACY8866" s="60">
        <v>0.96875983591236703</v>
      </c>
      <c r="ACZ8866" s="60"/>
      <c r="ADA8866" s="60"/>
      <c r="ADB8866" s="60"/>
      <c r="ADC8866" s="60"/>
      <c r="ADD8866" s="60"/>
      <c r="ADE8866" s="60"/>
    </row>
    <row r="8867" spans="760:785" x14ac:dyDescent="0.25">
      <c r="ACF8867" s="60"/>
      <c r="ACG8867" s="60"/>
      <c r="ACH8867" s="60"/>
      <c r="ACI8867" s="60"/>
      <c r="ACJ8867" s="60"/>
      <c r="ACK8867" s="60"/>
      <c r="ACL8867" s="60"/>
      <c r="ACM8867" s="60"/>
      <c r="ACN8867" s="60"/>
      <c r="ACO8867" s="60"/>
      <c r="ACP8867" s="60"/>
      <c r="ACQ8867" s="60"/>
      <c r="ACR8867" s="60"/>
      <c r="ACS8867" s="60"/>
      <c r="ACT8867" s="60"/>
      <c r="ACU8867" s="60"/>
      <c r="ACV8867" s="60"/>
      <c r="ACW8867" s="60"/>
      <c r="ACX8867" s="60"/>
      <c r="ACY8867" s="60">
        <v>0.96875817923332297</v>
      </c>
      <c r="ACZ8867" s="60"/>
      <c r="ADA8867" s="60"/>
      <c r="ADB8867" s="60"/>
      <c r="ADC8867" s="60"/>
      <c r="ADD8867" s="60"/>
      <c r="ADE8867" s="60"/>
    </row>
    <row r="8868" spans="760:785" x14ac:dyDescent="0.25">
      <c r="ACF8868" s="60"/>
      <c r="ACG8868" s="60"/>
      <c r="ACH8868" s="60"/>
      <c r="ACI8868" s="60"/>
      <c r="ACJ8868" s="60"/>
      <c r="ACK8868" s="60"/>
      <c r="ACL8868" s="60"/>
      <c r="ACM8868" s="60"/>
      <c r="ACN8868" s="60"/>
      <c r="ACO8868" s="60"/>
      <c r="ACP8868" s="60"/>
      <c r="ACQ8868" s="60"/>
      <c r="ACR8868" s="60"/>
      <c r="ACS8868" s="60"/>
      <c r="ACT8868" s="60"/>
      <c r="ACU8868" s="60"/>
      <c r="ACV8868" s="60"/>
      <c r="ACW8868" s="60"/>
      <c r="ACX8868" s="60"/>
      <c r="ACY8868" s="60">
        <v>0.968744423398604</v>
      </c>
      <c r="ACZ8868" s="60"/>
      <c r="ADA8868" s="60"/>
      <c r="ADB8868" s="60"/>
      <c r="ADC8868" s="60"/>
      <c r="ADD8868" s="60"/>
      <c r="ADE8868" s="60"/>
    </row>
    <row r="8869" spans="760:785" x14ac:dyDescent="0.25">
      <c r="ACF8869" s="60"/>
      <c r="ACG8869" s="60"/>
      <c r="ACH8869" s="60"/>
      <c r="ACI8869" s="60"/>
      <c r="ACJ8869" s="60"/>
      <c r="ACK8869" s="60"/>
      <c r="ACL8869" s="60"/>
      <c r="ACM8869" s="60"/>
      <c r="ACN8869" s="60"/>
      <c r="ACO8869" s="60"/>
      <c r="ACP8869" s="60"/>
      <c r="ACQ8869" s="60"/>
      <c r="ACR8869" s="60"/>
      <c r="ACS8869" s="60"/>
      <c r="ACT8869" s="60"/>
      <c r="ACU8869" s="60"/>
      <c r="ACV8869" s="60"/>
      <c r="ACW8869" s="60"/>
      <c r="ACX8869" s="60"/>
      <c r="ACY8869" s="60">
        <v>0.96874124524727601</v>
      </c>
      <c r="ACZ8869" s="60"/>
      <c r="ADA8869" s="60"/>
      <c r="ADB8869" s="60"/>
      <c r="ADC8869" s="60"/>
      <c r="ADD8869" s="60"/>
      <c r="ADE8869" s="60"/>
    </row>
    <row r="8870" spans="760:785" x14ac:dyDescent="0.25">
      <c r="ACF8870" s="60"/>
      <c r="ACG8870" s="60"/>
      <c r="ACH8870" s="60"/>
      <c r="ACI8870" s="60"/>
      <c r="ACJ8870" s="60"/>
      <c r="ACK8870" s="60"/>
      <c r="ACL8870" s="60"/>
      <c r="ACM8870" s="60"/>
      <c r="ACN8870" s="60"/>
      <c r="ACO8870" s="60"/>
      <c r="ACP8870" s="60"/>
      <c r="ACQ8870" s="60"/>
      <c r="ACR8870" s="60"/>
      <c r="ACS8870" s="60"/>
      <c r="ACT8870" s="60"/>
      <c r="ACU8870" s="60"/>
      <c r="ACV8870" s="60"/>
      <c r="ACW8870" s="60"/>
      <c r="ACX8870" s="60"/>
      <c r="ACY8870" s="60">
        <v>0.96873866867869896</v>
      </c>
      <c r="ACZ8870" s="60"/>
      <c r="ADA8870" s="60"/>
      <c r="ADB8870" s="60"/>
      <c r="ADC8870" s="60"/>
      <c r="ADD8870" s="60"/>
      <c r="ADE8870" s="60"/>
    </row>
    <row r="8871" spans="760:785" x14ac:dyDescent="0.25">
      <c r="ACF8871" s="60"/>
      <c r="ACG8871" s="60"/>
      <c r="ACH8871" s="60"/>
      <c r="ACI8871" s="60"/>
      <c r="ACJ8871" s="60"/>
      <c r="ACK8871" s="60"/>
      <c r="ACL8871" s="60"/>
      <c r="ACM8871" s="60"/>
      <c r="ACN8871" s="60"/>
      <c r="ACO8871" s="60"/>
      <c r="ACP8871" s="60"/>
      <c r="ACQ8871" s="60"/>
      <c r="ACR8871" s="60"/>
      <c r="ACS8871" s="60"/>
      <c r="ACT8871" s="60"/>
      <c r="ACU8871" s="60"/>
      <c r="ACV8871" s="60"/>
      <c r="ACW8871" s="60"/>
      <c r="ACX8871" s="60"/>
      <c r="ACY8871" s="60">
        <v>0.96873613947104997</v>
      </c>
      <c r="ACZ8871" s="60"/>
      <c r="ADA8871" s="60"/>
      <c r="ADB8871" s="60"/>
      <c r="ADC8871" s="60"/>
      <c r="ADD8871" s="60"/>
      <c r="ADE8871" s="60"/>
    </row>
    <row r="8872" spans="760:785" x14ac:dyDescent="0.25">
      <c r="ACF8872" s="60"/>
      <c r="ACG8872" s="60"/>
      <c r="ACH8872" s="60"/>
      <c r="ACI8872" s="60"/>
      <c r="ACJ8872" s="60"/>
      <c r="ACK8872" s="60"/>
      <c r="ACL8872" s="60"/>
      <c r="ACM8872" s="60"/>
      <c r="ACN8872" s="60"/>
      <c r="ACO8872" s="60"/>
      <c r="ACP8872" s="60"/>
      <c r="ACQ8872" s="60"/>
      <c r="ACR8872" s="60"/>
      <c r="ACS8872" s="60"/>
      <c r="ACT8872" s="60"/>
      <c r="ACU8872" s="60"/>
      <c r="ACV8872" s="60"/>
      <c r="ACW8872" s="60"/>
      <c r="ACX8872" s="60"/>
      <c r="ACY8872" s="60">
        <v>0.96873575055600503</v>
      </c>
      <c r="ACZ8872" s="60"/>
      <c r="ADA8872" s="60"/>
      <c r="ADB8872" s="60"/>
      <c r="ADC8872" s="60"/>
      <c r="ADD8872" s="60"/>
      <c r="ADE8872" s="60"/>
    </row>
    <row r="8873" spans="760:785" x14ac:dyDescent="0.25">
      <c r="ACF8873" s="60"/>
      <c r="ACG8873" s="60"/>
      <c r="ACH8873" s="60"/>
      <c r="ACI8873" s="60"/>
      <c r="ACJ8873" s="60"/>
      <c r="ACK8873" s="60"/>
      <c r="ACL8873" s="60"/>
      <c r="ACM8873" s="60"/>
      <c r="ACN8873" s="60"/>
      <c r="ACO8873" s="60"/>
      <c r="ACP8873" s="60"/>
      <c r="ACQ8873" s="60"/>
      <c r="ACR8873" s="60"/>
      <c r="ACS8873" s="60"/>
      <c r="ACT8873" s="60"/>
      <c r="ACU8873" s="60"/>
      <c r="ACV8873" s="60"/>
      <c r="ACW8873" s="60"/>
      <c r="ACX8873" s="60"/>
      <c r="ACY8873" s="60">
        <v>0.96873426726474499</v>
      </c>
      <c r="ACZ8873" s="60"/>
      <c r="ADA8873" s="60"/>
      <c r="ADB8873" s="60"/>
      <c r="ADC8873" s="60"/>
      <c r="ADD8873" s="60"/>
      <c r="ADE8873" s="60"/>
    </row>
    <row r="8874" spans="760:785" x14ac:dyDescent="0.25">
      <c r="ACF8874" s="60"/>
      <c r="ACG8874" s="60"/>
      <c r="ACH8874" s="60"/>
      <c r="ACI8874" s="60"/>
      <c r="ACJ8874" s="60"/>
      <c r="ACK8874" s="60"/>
      <c r="ACL8874" s="60"/>
      <c r="ACM8874" s="60"/>
      <c r="ACN8874" s="60"/>
      <c r="ACO8874" s="60"/>
      <c r="ACP8874" s="60"/>
      <c r="ACQ8874" s="60"/>
      <c r="ACR8874" s="60"/>
      <c r="ACS8874" s="60"/>
      <c r="ACT8874" s="60"/>
      <c r="ACU8874" s="60"/>
      <c r="ACV8874" s="60"/>
      <c r="ACW8874" s="60"/>
      <c r="ACX8874" s="60"/>
      <c r="ACY8874" s="60">
        <v>0.96873264154335803</v>
      </c>
      <c r="ACZ8874" s="60"/>
      <c r="ADA8874" s="60"/>
      <c r="ADB8874" s="60"/>
      <c r="ADC8874" s="60"/>
      <c r="ADD8874" s="60"/>
      <c r="ADE8874" s="60"/>
    </row>
    <row r="8875" spans="760:785" x14ac:dyDescent="0.25">
      <c r="ACF8875" s="60"/>
      <c r="ACG8875" s="60"/>
      <c r="ACH8875" s="60"/>
      <c r="ACI8875" s="60"/>
      <c r="ACJ8875" s="60"/>
      <c r="ACK8875" s="60"/>
      <c r="ACL8875" s="60"/>
      <c r="ACM8875" s="60"/>
      <c r="ACN8875" s="60"/>
      <c r="ACO8875" s="60"/>
      <c r="ACP8875" s="60"/>
      <c r="ACQ8875" s="60"/>
      <c r="ACR8875" s="60"/>
      <c r="ACS8875" s="60"/>
      <c r="ACT8875" s="60"/>
      <c r="ACU8875" s="60"/>
      <c r="ACV8875" s="60"/>
      <c r="ACW8875" s="60"/>
      <c r="ACX8875" s="60"/>
      <c r="ACY8875" s="60">
        <v>0.96871306529322698</v>
      </c>
      <c r="ACZ8875" s="60"/>
      <c r="ADA8875" s="60"/>
      <c r="ADB8875" s="60"/>
      <c r="ADC8875" s="60"/>
      <c r="ADD8875" s="60"/>
      <c r="ADE8875" s="60"/>
    </row>
    <row r="8876" spans="760:785" x14ac:dyDescent="0.25">
      <c r="ACF8876" s="60"/>
      <c r="ACG8876" s="60"/>
      <c r="ACH8876" s="60"/>
      <c r="ACI8876" s="60"/>
      <c r="ACJ8876" s="60"/>
      <c r="ACK8876" s="60"/>
      <c r="ACL8876" s="60"/>
      <c r="ACM8876" s="60"/>
      <c r="ACN8876" s="60"/>
      <c r="ACO8876" s="60"/>
      <c r="ACP8876" s="60"/>
      <c r="ACQ8876" s="60"/>
      <c r="ACR8876" s="60"/>
      <c r="ACS8876" s="60"/>
      <c r="ACT8876" s="60"/>
      <c r="ACU8876" s="60"/>
      <c r="ACV8876" s="60"/>
      <c r="ACW8876" s="60"/>
      <c r="ACX8876" s="60"/>
      <c r="ACY8876" s="60">
        <v>0.96869924629456805</v>
      </c>
      <c r="ACZ8876" s="60"/>
      <c r="ADA8876" s="60"/>
      <c r="ADB8876" s="60"/>
      <c r="ADC8876" s="60"/>
      <c r="ADD8876" s="60"/>
      <c r="ADE8876" s="60"/>
    </row>
    <row r="8877" spans="760:785" x14ac:dyDescent="0.25">
      <c r="ACF8877" s="60"/>
      <c r="ACG8877" s="60"/>
      <c r="ACH8877" s="60"/>
      <c r="ACI8877" s="60"/>
      <c r="ACJ8877" s="60"/>
      <c r="ACK8877" s="60"/>
      <c r="ACL8877" s="60"/>
      <c r="ACM8877" s="60"/>
      <c r="ACN8877" s="60"/>
      <c r="ACO8877" s="60"/>
      <c r="ACP8877" s="60"/>
      <c r="ACQ8877" s="60"/>
      <c r="ACR8877" s="60"/>
      <c r="ACS8877" s="60"/>
      <c r="ACT8877" s="60"/>
      <c r="ACU8877" s="60"/>
      <c r="ACV8877" s="60"/>
      <c r="ACW8877" s="60"/>
      <c r="ACX8877" s="60"/>
      <c r="ACY8877" s="60">
        <v>0.96868789008392198</v>
      </c>
      <c r="ACZ8877" s="60"/>
      <c r="ADA8877" s="60"/>
      <c r="ADB8877" s="60"/>
      <c r="ADC8877" s="60"/>
      <c r="ADD8877" s="60"/>
      <c r="ADE8877" s="60"/>
    </row>
    <row r="8878" spans="760:785" x14ac:dyDescent="0.25">
      <c r="ACF8878" s="60"/>
      <c r="ACG8878" s="60"/>
      <c r="ACH8878" s="60"/>
      <c r="ACI8878" s="60"/>
      <c r="ACJ8878" s="60"/>
      <c r="ACK8878" s="60"/>
      <c r="ACL8878" s="60"/>
      <c r="ACM8878" s="60"/>
      <c r="ACN8878" s="60"/>
      <c r="ACO8878" s="60"/>
      <c r="ACP8878" s="60"/>
      <c r="ACQ8878" s="60"/>
      <c r="ACR8878" s="60"/>
      <c r="ACS8878" s="60"/>
      <c r="ACT8878" s="60"/>
      <c r="ACU8878" s="60"/>
      <c r="ACV8878" s="60"/>
      <c r="ACW8878" s="60"/>
      <c r="ACX8878" s="60"/>
      <c r="ACY8878" s="60">
        <v>0.96867322623418095</v>
      </c>
      <c r="ACZ8878" s="60"/>
      <c r="ADA8878" s="60"/>
      <c r="ADB8878" s="60"/>
      <c r="ADC8878" s="60"/>
      <c r="ADD8878" s="60"/>
      <c r="ADE8878" s="60"/>
    </row>
    <row r="8879" spans="760:785" x14ac:dyDescent="0.25">
      <c r="ACF8879" s="60"/>
      <c r="ACG8879" s="60"/>
      <c r="ACH8879" s="60"/>
      <c r="ACI8879" s="60"/>
      <c r="ACJ8879" s="60"/>
      <c r="ACK8879" s="60"/>
      <c r="ACL8879" s="60"/>
      <c r="ACM8879" s="60"/>
      <c r="ACN8879" s="60"/>
      <c r="ACO8879" s="60"/>
      <c r="ACP8879" s="60"/>
      <c r="ACQ8879" s="60"/>
      <c r="ACR8879" s="60"/>
      <c r="ACS8879" s="60"/>
      <c r="ACT8879" s="60"/>
      <c r="ACU8879" s="60"/>
      <c r="ACV8879" s="60"/>
      <c r="ACW8879" s="60"/>
      <c r="ACX8879" s="60"/>
      <c r="ACY8879" s="60">
        <v>0.96865684085120995</v>
      </c>
      <c r="ACZ8879" s="60"/>
      <c r="ADA8879" s="60"/>
      <c r="ADB8879" s="60"/>
      <c r="ADC8879" s="60"/>
      <c r="ADD8879" s="60"/>
      <c r="ADE8879" s="60"/>
    </row>
    <row r="8880" spans="760:785" x14ac:dyDescent="0.25">
      <c r="ACF8880" s="60"/>
      <c r="ACG8880" s="60"/>
      <c r="ACH8880" s="60"/>
      <c r="ACI8880" s="60"/>
      <c r="ACJ8880" s="60"/>
      <c r="ACK8880" s="60"/>
      <c r="ACL8880" s="60"/>
      <c r="ACM8880" s="60"/>
      <c r="ACN8880" s="60"/>
      <c r="ACO8880" s="60"/>
      <c r="ACP8880" s="60"/>
      <c r="ACQ8880" s="60"/>
      <c r="ACR8880" s="60"/>
      <c r="ACS8880" s="60"/>
      <c r="ACT8880" s="60"/>
      <c r="ACU8880" s="60"/>
      <c r="ACV8880" s="60"/>
      <c r="ACW8880" s="60"/>
      <c r="ACX8880" s="60"/>
      <c r="ACY8880" s="60">
        <v>0.96864885134520495</v>
      </c>
      <c r="ACZ8880" s="60"/>
      <c r="ADA8880" s="60"/>
      <c r="ADB8880" s="60"/>
      <c r="ADC8880" s="60"/>
      <c r="ADD8880" s="60"/>
      <c r="ADE8880" s="60"/>
    </row>
    <row r="8881" spans="760:785" x14ac:dyDescent="0.25">
      <c r="ACF8881" s="60"/>
      <c r="ACG8881" s="60"/>
      <c r="ACH8881" s="60"/>
      <c r="ACI8881" s="60"/>
      <c r="ACJ8881" s="60"/>
      <c r="ACK8881" s="60"/>
      <c r="ACL8881" s="60"/>
      <c r="ACM8881" s="60"/>
      <c r="ACN8881" s="60"/>
      <c r="ACO8881" s="60"/>
      <c r="ACP8881" s="60"/>
      <c r="ACQ8881" s="60"/>
      <c r="ACR8881" s="60"/>
      <c r="ACS8881" s="60"/>
      <c r="ACT8881" s="60"/>
      <c r="ACU8881" s="60"/>
      <c r="ACV8881" s="60"/>
      <c r="ACW8881" s="60"/>
      <c r="ACX8881" s="60"/>
      <c r="ACY8881" s="60">
        <v>0.96864175465839897</v>
      </c>
      <c r="ACZ8881" s="60"/>
      <c r="ADA8881" s="60"/>
      <c r="ADB8881" s="60"/>
      <c r="ADC8881" s="60"/>
      <c r="ADD8881" s="60"/>
      <c r="ADE8881" s="60"/>
    </row>
    <row r="8882" spans="760:785" x14ac:dyDescent="0.25">
      <c r="ACF8882" s="60"/>
      <c r="ACG8882" s="60"/>
      <c r="ACH8882" s="60"/>
      <c r="ACI8882" s="60"/>
      <c r="ACJ8882" s="60"/>
      <c r="ACK8882" s="60"/>
      <c r="ACL8882" s="60"/>
      <c r="ACM8882" s="60"/>
      <c r="ACN8882" s="60"/>
      <c r="ACO8882" s="60"/>
      <c r="ACP8882" s="60"/>
      <c r="ACQ8882" s="60"/>
      <c r="ACR8882" s="60"/>
      <c r="ACS8882" s="60"/>
      <c r="ACT8882" s="60"/>
      <c r="ACU8882" s="60"/>
      <c r="ACV8882" s="60"/>
      <c r="ACW8882" s="60"/>
      <c r="ACX8882" s="60"/>
      <c r="ACY8882" s="60">
        <v>0.96863520701385897</v>
      </c>
      <c r="ACZ8882" s="60"/>
      <c r="ADA8882" s="60"/>
      <c r="ADB8882" s="60"/>
      <c r="ADC8882" s="60"/>
      <c r="ADD8882" s="60"/>
      <c r="ADE8882" s="60"/>
    </row>
    <row r="8883" spans="760:785" x14ac:dyDescent="0.25">
      <c r="ACF8883" s="60"/>
      <c r="ACG8883" s="60"/>
      <c r="ACH8883" s="60"/>
      <c r="ACI8883" s="60"/>
      <c r="ACJ8883" s="60"/>
      <c r="ACK8883" s="60"/>
      <c r="ACL8883" s="60"/>
      <c r="ACM8883" s="60"/>
      <c r="ACN8883" s="60"/>
      <c r="ACO8883" s="60"/>
      <c r="ACP8883" s="60"/>
      <c r="ACQ8883" s="60"/>
      <c r="ACR8883" s="60"/>
      <c r="ACS8883" s="60"/>
      <c r="ACT8883" s="60"/>
      <c r="ACU8883" s="60"/>
      <c r="ACV8883" s="60"/>
      <c r="ACW8883" s="60"/>
      <c r="ACX8883" s="60"/>
      <c r="ACY8883" s="60">
        <v>0.96860267706580405</v>
      </c>
      <c r="ACZ8883" s="60"/>
      <c r="ADA8883" s="60"/>
      <c r="ADB8883" s="60"/>
      <c r="ADC8883" s="60"/>
      <c r="ADD8883" s="60"/>
      <c r="ADE8883" s="60"/>
    </row>
    <row r="8884" spans="760:785" x14ac:dyDescent="0.25">
      <c r="ACF8884" s="60"/>
      <c r="ACG8884" s="60"/>
      <c r="ACH8884" s="60"/>
      <c r="ACI8884" s="60"/>
      <c r="ACJ8884" s="60"/>
      <c r="ACK8884" s="60"/>
      <c r="ACL8884" s="60"/>
      <c r="ACM8884" s="60"/>
      <c r="ACN8884" s="60"/>
      <c r="ACO8884" s="60"/>
      <c r="ACP8884" s="60"/>
      <c r="ACQ8884" s="60"/>
      <c r="ACR8884" s="60"/>
      <c r="ACS8884" s="60"/>
      <c r="ACT8884" s="60"/>
      <c r="ACU8884" s="60"/>
      <c r="ACV8884" s="60"/>
      <c r="ACW8884" s="60"/>
      <c r="ACX8884" s="60"/>
      <c r="ACY8884" s="60">
        <v>0.96860152822093704</v>
      </c>
      <c r="ACZ8884" s="60"/>
      <c r="ADA8884" s="60"/>
      <c r="ADB8884" s="60"/>
      <c r="ADC8884" s="60"/>
      <c r="ADD8884" s="60"/>
      <c r="ADE8884" s="60"/>
    </row>
    <row r="8885" spans="760:785" x14ac:dyDescent="0.25">
      <c r="ACF8885" s="60"/>
      <c r="ACG8885" s="60"/>
      <c r="ACH8885" s="60"/>
      <c r="ACI8885" s="60"/>
      <c r="ACJ8885" s="60"/>
      <c r="ACK8885" s="60"/>
      <c r="ACL8885" s="60"/>
      <c r="ACM8885" s="60"/>
      <c r="ACN8885" s="60"/>
      <c r="ACO8885" s="60"/>
      <c r="ACP8885" s="60"/>
      <c r="ACQ8885" s="60"/>
      <c r="ACR8885" s="60"/>
      <c r="ACS8885" s="60"/>
      <c r="ACT8885" s="60"/>
      <c r="ACU8885" s="60"/>
      <c r="ACV8885" s="60"/>
      <c r="ACW8885" s="60"/>
      <c r="ACX8885" s="60"/>
      <c r="ACY8885" s="60">
        <v>0.96859169858658301</v>
      </c>
      <c r="ACZ8885" s="60"/>
      <c r="ADA8885" s="60"/>
      <c r="ADB8885" s="60"/>
      <c r="ADC8885" s="60"/>
      <c r="ADD8885" s="60"/>
      <c r="ADE8885" s="60"/>
    </row>
    <row r="8886" spans="760:785" x14ac:dyDescent="0.25">
      <c r="ACF8886" s="60"/>
      <c r="ACG8886" s="60"/>
      <c r="ACH8886" s="60"/>
      <c r="ACI8886" s="60"/>
      <c r="ACJ8886" s="60"/>
      <c r="ACK8886" s="60"/>
      <c r="ACL8886" s="60"/>
      <c r="ACM8886" s="60"/>
      <c r="ACN8886" s="60"/>
      <c r="ACO8886" s="60"/>
      <c r="ACP8886" s="60"/>
      <c r="ACQ8886" s="60"/>
      <c r="ACR8886" s="60"/>
      <c r="ACS8886" s="60"/>
      <c r="ACT8886" s="60"/>
      <c r="ACU8886" s="60"/>
      <c r="ACV8886" s="60"/>
      <c r="ACW8886" s="60"/>
      <c r="ACX8886" s="60"/>
      <c r="ACY8886" s="60">
        <v>0.96859047913826202</v>
      </c>
      <c r="ACZ8886" s="60"/>
      <c r="ADA8886" s="60"/>
      <c r="ADB8886" s="60"/>
      <c r="ADC8886" s="60"/>
      <c r="ADD8886" s="60"/>
      <c r="ADE8886" s="60"/>
    </row>
    <row r="8887" spans="760:785" x14ac:dyDescent="0.25">
      <c r="ACF8887" s="60"/>
      <c r="ACG8887" s="60"/>
      <c r="ACH8887" s="60"/>
      <c r="ACI8887" s="60"/>
      <c r="ACJ8887" s="60"/>
      <c r="ACK8887" s="60"/>
      <c r="ACL8887" s="60"/>
      <c r="ACM8887" s="60"/>
      <c r="ACN8887" s="60"/>
      <c r="ACO8887" s="60"/>
      <c r="ACP8887" s="60"/>
      <c r="ACQ8887" s="60"/>
      <c r="ACR8887" s="60"/>
      <c r="ACS8887" s="60"/>
      <c r="ACT8887" s="60"/>
      <c r="ACU8887" s="60"/>
      <c r="ACV8887" s="60"/>
      <c r="ACW8887" s="60"/>
      <c r="ACX8887" s="60"/>
      <c r="ACY8887" s="60">
        <v>0.96859000169987597</v>
      </c>
      <c r="ACZ8887" s="60"/>
      <c r="ADA8887" s="60"/>
      <c r="ADB8887" s="60"/>
      <c r="ADC8887" s="60"/>
      <c r="ADD8887" s="60"/>
      <c r="ADE8887" s="60"/>
    </row>
    <row r="8888" spans="760:785" x14ac:dyDescent="0.25">
      <c r="ACF8888" s="60"/>
      <c r="ACG8888" s="60"/>
      <c r="ACH8888" s="60"/>
      <c r="ACI8888" s="60"/>
      <c r="ACJ8888" s="60"/>
      <c r="ACK8888" s="60"/>
      <c r="ACL8888" s="60"/>
      <c r="ACM8888" s="60"/>
      <c r="ACN8888" s="60"/>
      <c r="ACO8888" s="60"/>
      <c r="ACP8888" s="60"/>
      <c r="ACQ8888" s="60"/>
      <c r="ACR8888" s="60"/>
      <c r="ACS8888" s="60"/>
      <c r="ACT8888" s="60"/>
      <c r="ACU8888" s="60"/>
      <c r="ACV8888" s="60"/>
      <c r="ACW8888" s="60"/>
      <c r="ACX8888" s="60"/>
      <c r="ACY8888" s="60">
        <v>0.96857208418628704</v>
      </c>
      <c r="ACZ8888" s="60"/>
      <c r="ADA8888" s="60"/>
      <c r="ADB8888" s="60"/>
      <c r="ADC8888" s="60"/>
      <c r="ADD8888" s="60"/>
      <c r="ADE8888" s="60"/>
    </row>
    <row r="8889" spans="760:785" x14ac:dyDescent="0.25">
      <c r="ACF8889" s="60"/>
      <c r="ACG8889" s="60"/>
      <c r="ACH8889" s="60"/>
      <c r="ACI8889" s="60"/>
      <c r="ACJ8889" s="60"/>
      <c r="ACK8889" s="60"/>
      <c r="ACL8889" s="60"/>
      <c r="ACM8889" s="60"/>
      <c r="ACN8889" s="60"/>
      <c r="ACO8889" s="60"/>
      <c r="ACP8889" s="60"/>
      <c r="ACQ8889" s="60"/>
      <c r="ACR8889" s="60"/>
      <c r="ACS8889" s="60"/>
      <c r="ACT8889" s="60"/>
      <c r="ACU8889" s="60"/>
      <c r="ACV8889" s="60"/>
      <c r="ACW8889" s="60"/>
      <c r="ACX8889" s="60"/>
      <c r="ACY8889" s="60">
        <v>0.96856768783678504</v>
      </c>
      <c r="ACZ8889" s="60"/>
      <c r="ADA8889" s="60"/>
      <c r="ADB8889" s="60"/>
      <c r="ADC8889" s="60"/>
      <c r="ADD8889" s="60"/>
      <c r="ADE8889" s="60"/>
    </row>
    <row r="8890" spans="760:785" x14ac:dyDescent="0.25">
      <c r="ACF8890" s="60"/>
      <c r="ACG8890" s="60"/>
      <c r="ACH8890" s="60"/>
      <c r="ACI8890" s="60"/>
      <c r="ACJ8890" s="60"/>
      <c r="ACK8890" s="60"/>
      <c r="ACL8890" s="60"/>
      <c r="ACM8890" s="60"/>
      <c r="ACN8890" s="60"/>
      <c r="ACO8890" s="60"/>
      <c r="ACP8890" s="60"/>
      <c r="ACQ8890" s="60"/>
      <c r="ACR8890" s="60"/>
      <c r="ACS8890" s="60"/>
      <c r="ACT8890" s="60"/>
      <c r="ACU8890" s="60"/>
      <c r="ACV8890" s="60"/>
      <c r="ACW8890" s="60"/>
      <c r="ACX8890" s="60"/>
      <c r="ACY8890" s="60">
        <v>0.96856234710661504</v>
      </c>
      <c r="ACZ8890" s="60"/>
      <c r="ADA8890" s="60"/>
      <c r="ADB8890" s="60"/>
      <c r="ADC8890" s="60"/>
      <c r="ADD8890" s="60"/>
      <c r="ADE8890" s="60"/>
    </row>
    <row r="8891" spans="760:785" x14ac:dyDescent="0.25">
      <c r="ACF8891" s="60"/>
      <c r="ACG8891" s="60"/>
      <c r="ACH8891" s="60"/>
      <c r="ACI8891" s="60"/>
      <c r="ACJ8891" s="60"/>
      <c r="ACK8891" s="60"/>
      <c r="ACL8891" s="60"/>
      <c r="ACM8891" s="60"/>
      <c r="ACN8891" s="60"/>
      <c r="ACO8891" s="60"/>
      <c r="ACP8891" s="60"/>
      <c r="ACQ8891" s="60"/>
      <c r="ACR8891" s="60"/>
      <c r="ACS8891" s="60"/>
      <c r="ACT8891" s="60"/>
      <c r="ACU8891" s="60"/>
      <c r="ACV8891" s="60"/>
      <c r="ACW8891" s="60"/>
      <c r="ACX8891" s="60"/>
      <c r="ACY8891" s="60">
        <v>0.96852202489897399</v>
      </c>
      <c r="ACZ8891" s="60"/>
      <c r="ADA8891" s="60"/>
      <c r="ADB8891" s="60"/>
      <c r="ADC8891" s="60"/>
      <c r="ADD8891" s="60"/>
      <c r="ADE8891" s="60"/>
    </row>
    <row r="8892" spans="760:785" x14ac:dyDescent="0.25">
      <c r="ACF8892" s="60"/>
      <c r="ACG8892" s="60"/>
      <c r="ACH8892" s="60"/>
      <c r="ACI8892" s="60"/>
      <c r="ACJ8892" s="60"/>
      <c r="ACK8892" s="60"/>
      <c r="ACL8892" s="60"/>
      <c r="ACM8892" s="60"/>
      <c r="ACN8892" s="60"/>
      <c r="ACO8892" s="60"/>
      <c r="ACP8892" s="60"/>
      <c r="ACQ8892" s="60"/>
      <c r="ACR8892" s="60"/>
      <c r="ACS8892" s="60"/>
      <c r="ACT8892" s="60"/>
      <c r="ACU8892" s="60"/>
      <c r="ACV8892" s="60"/>
      <c r="ACW8892" s="60"/>
      <c r="ACX8892" s="60"/>
      <c r="ACY8892" s="60">
        <v>0.96851937584122705</v>
      </c>
      <c r="ACZ8892" s="60"/>
      <c r="ADA8892" s="60"/>
      <c r="ADB8892" s="60"/>
      <c r="ADC8892" s="60"/>
      <c r="ADD8892" s="60"/>
      <c r="ADE8892" s="60"/>
    </row>
    <row r="8893" spans="760:785" x14ac:dyDescent="0.25">
      <c r="ACF8893" s="60"/>
      <c r="ACG8893" s="60"/>
      <c r="ACH8893" s="60"/>
      <c r="ACI8893" s="60"/>
      <c r="ACJ8893" s="60"/>
      <c r="ACK8893" s="60"/>
      <c r="ACL8893" s="60"/>
      <c r="ACM8893" s="60"/>
      <c r="ACN8893" s="60"/>
      <c r="ACO8893" s="60"/>
      <c r="ACP8893" s="60"/>
      <c r="ACQ8893" s="60"/>
      <c r="ACR8893" s="60"/>
      <c r="ACS8893" s="60"/>
      <c r="ACT8893" s="60"/>
      <c r="ACU8893" s="60"/>
      <c r="ACV8893" s="60"/>
      <c r="ACW8893" s="60"/>
      <c r="ACX8893" s="60"/>
      <c r="ACY8893" s="60">
        <v>0.96851056414884995</v>
      </c>
      <c r="ACZ8893" s="60"/>
      <c r="ADA8893" s="60"/>
      <c r="ADB8893" s="60"/>
      <c r="ADC8893" s="60"/>
      <c r="ADD8893" s="60"/>
      <c r="ADE8893" s="60"/>
    </row>
    <row r="8894" spans="760:785" x14ac:dyDescent="0.25">
      <c r="ACF8894" s="60"/>
      <c r="ACG8894" s="60"/>
      <c r="ACH8894" s="60"/>
      <c r="ACI8894" s="60"/>
      <c r="ACJ8894" s="60"/>
      <c r="ACK8894" s="60"/>
      <c r="ACL8894" s="60"/>
      <c r="ACM8894" s="60"/>
      <c r="ACN8894" s="60"/>
      <c r="ACO8894" s="60"/>
      <c r="ACP8894" s="60"/>
      <c r="ACQ8894" s="60"/>
      <c r="ACR8894" s="60"/>
      <c r="ACS8894" s="60"/>
      <c r="ACT8894" s="60"/>
      <c r="ACU8894" s="60"/>
      <c r="ACV8894" s="60"/>
      <c r="ACW8894" s="60"/>
      <c r="ACX8894" s="60"/>
      <c r="ACY8894" s="60">
        <v>0.96847556890426301</v>
      </c>
      <c r="ACZ8894" s="60"/>
      <c r="ADA8894" s="60"/>
      <c r="ADB8894" s="60"/>
      <c r="ADC8894" s="60"/>
      <c r="ADD8894" s="60"/>
      <c r="ADE8894" s="60"/>
    </row>
    <row r="8895" spans="760:785" x14ac:dyDescent="0.25">
      <c r="ACF8895" s="60"/>
      <c r="ACG8895" s="60"/>
      <c r="ACH8895" s="60"/>
      <c r="ACI8895" s="60"/>
      <c r="ACJ8895" s="60"/>
      <c r="ACK8895" s="60"/>
      <c r="ACL8895" s="60"/>
      <c r="ACM8895" s="60"/>
      <c r="ACN8895" s="60"/>
      <c r="ACO8895" s="60"/>
      <c r="ACP8895" s="60"/>
      <c r="ACQ8895" s="60"/>
      <c r="ACR8895" s="60"/>
      <c r="ACS8895" s="60"/>
      <c r="ACT8895" s="60"/>
      <c r="ACU8895" s="60"/>
      <c r="ACV8895" s="60"/>
      <c r="ACW8895" s="60"/>
      <c r="ACX8895" s="60"/>
      <c r="ACY8895" s="60">
        <v>0.96845404421694603</v>
      </c>
      <c r="ACZ8895" s="60"/>
      <c r="ADA8895" s="60"/>
      <c r="ADB8895" s="60"/>
      <c r="ADC8895" s="60"/>
      <c r="ADD8895" s="60"/>
      <c r="ADE8895" s="60"/>
    </row>
    <row r="8896" spans="760:785" x14ac:dyDescent="0.25">
      <c r="ACF8896" s="60"/>
      <c r="ACG8896" s="60"/>
      <c r="ACH8896" s="60"/>
      <c r="ACI8896" s="60"/>
      <c r="ACJ8896" s="60"/>
      <c r="ACK8896" s="60"/>
      <c r="ACL8896" s="60"/>
      <c r="ACM8896" s="60"/>
      <c r="ACN8896" s="60"/>
      <c r="ACO8896" s="60"/>
      <c r="ACP8896" s="60"/>
      <c r="ACQ8896" s="60"/>
      <c r="ACR8896" s="60"/>
      <c r="ACS8896" s="60"/>
      <c r="ACT8896" s="60"/>
      <c r="ACU8896" s="60"/>
      <c r="ACV8896" s="60"/>
      <c r="ACW8896" s="60"/>
      <c r="ACX8896" s="60"/>
      <c r="ACY8896" s="60">
        <v>0.96844697153180703</v>
      </c>
      <c r="ACZ8896" s="60"/>
      <c r="ADA8896" s="60"/>
      <c r="ADB8896" s="60"/>
      <c r="ADC8896" s="60"/>
      <c r="ADD8896" s="60"/>
      <c r="ADE8896" s="60"/>
    </row>
    <row r="8897" spans="760:785" x14ac:dyDescent="0.25">
      <c r="ACF8897" s="60"/>
      <c r="ACG8897" s="60"/>
      <c r="ACH8897" s="60"/>
      <c r="ACI8897" s="60"/>
      <c r="ACJ8897" s="60"/>
      <c r="ACK8897" s="60"/>
      <c r="ACL8897" s="60"/>
      <c r="ACM8897" s="60"/>
      <c r="ACN8897" s="60"/>
      <c r="ACO8897" s="60"/>
      <c r="ACP8897" s="60"/>
      <c r="ACQ8897" s="60"/>
      <c r="ACR8897" s="60"/>
      <c r="ACS8897" s="60"/>
      <c r="ACT8897" s="60"/>
      <c r="ACU8897" s="60"/>
      <c r="ACV8897" s="60"/>
      <c r="ACW8897" s="60"/>
      <c r="ACX8897" s="60"/>
      <c r="ACY8897" s="60">
        <v>0.96841990771499598</v>
      </c>
      <c r="ACZ8897" s="60"/>
      <c r="ADA8897" s="60"/>
      <c r="ADB8897" s="60"/>
      <c r="ADC8897" s="60"/>
      <c r="ADD8897" s="60"/>
      <c r="ADE8897" s="60"/>
    </row>
    <row r="8898" spans="760:785" x14ac:dyDescent="0.25">
      <c r="ACF8898" s="60"/>
      <c r="ACG8898" s="60"/>
      <c r="ACH8898" s="60"/>
      <c r="ACI8898" s="60"/>
      <c r="ACJ8898" s="60"/>
      <c r="ACK8898" s="60"/>
      <c r="ACL8898" s="60"/>
      <c r="ACM8898" s="60"/>
      <c r="ACN8898" s="60"/>
      <c r="ACO8898" s="60"/>
      <c r="ACP8898" s="60"/>
      <c r="ACQ8898" s="60"/>
      <c r="ACR8898" s="60"/>
      <c r="ACS8898" s="60"/>
      <c r="ACT8898" s="60"/>
      <c r="ACU8898" s="60"/>
      <c r="ACV8898" s="60"/>
      <c r="ACW8898" s="60"/>
      <c r="ACX8898" s="60"/>
      <c r="ACY8898" s="60">
        <v>0.96840869922783201</v>
      </c>
      <c r="ACZ8898" s="60"/>
      <c r="ADA8898" s="60"/>
      <c r="ADB8898" s="60"/>
      <c r="ADC8898" s="60"/>
      <c r="ADD8898" s="60"/>
      <c r="ADE8898" s="60"/>
    </row>
    <row r="8899" spans="760:785" x14ac:dyDescent="0.25">
      <c r="ACF8899" s="60"/>
      <c r="ACG8899" s="60"/>
      <c r="ACH8899" s="60"/>
      <c r="ACI8899" s="60"/>
      <c r="ACJ8899" s="60"/>
      <c r="ACK8899" s="60"/>
      <c r="ACL8899" s="60"/>
      <c r="ACM8899" s="60"/>
      <c r="ACN8899" s="60"/>
      <c r="ACO8899" s="60"/>
      <c r="ACP8899" s="60"/>
      <c r="ACQ8899" s="60"/>
      <c r="ACR8899" s="60"/>
      <c r="ACS8899" s="60"/>
      <c r="ACT8899" s="60"/>
      <c r="ACU8899" s="60"/>
      <c r="ACV8899" s="60"/>
      <c r="ACW8899" s="60"/>
      <c r="ACX8899" s="60"/>
      <c r="ACY8899" s="60">
        <v>0.96838263352737597</v>
      </c>
      <c r="ACZ8899" s="60"/>
      <c r="ADA8899" s="60"/>
      <c r="ADB8899" s="60"/>
      <c r="ADC8899" s="60"/>
      <c r="ADD8899" s="60"/>
      <c r="ADE8899" s="60"/>
    </row>
    <row r="8900" spans="760:785" x14ac:dyDescent="0.25">
      <c r="ACF8900" s="60"/>
      <c r="ACG8900" s="60"/>
      <c r="ACH8900" s="60"/>
      <c r="ACI8900" s="60"/>
      <c r="ACJ8900" s="60"/>
      <c r="ACK8900" s="60"/>
      <c r="ACL8900" s="60"/>
      <c r="ACM8900" s="60"/>
      <c r="ACN8900" s="60"/>
      <c r="ACO8900" s="60"/>
      <c r="ACP8900" s="60"/>
      <c r="ACQ8900" s="60"/>
      <c r="ACR8900" s="60"/>
      <c r="ACS8900" s="60"/>
      <c r="ACT8900" s="60"/>
      <c r="ACU8900" s="60"/>
      <c r="ACV8900" s="60"/>
      <c r="ACW8900" s="60"/>
      <c r="ACX8900" s="60"/>
      <c r="ACY8900" s="60">
        <v>0.96838156600869396</v>
      </c>
      <c r="ACZ8900" s="60"/>
      <c r="ADA8900" s="60"/>
      <c r="ADB8900" s="60"/>
      <c r="ADC8900" s="60"/>
      <c r="ADD8900" s="60"/>
      <c r="ADE8900" s="60"/>
    </row>
    <row r="8901" spans="760:785" x14ac:dyDescent="0.25">
      <c r="ACF8901" s="60"/>
      <c r="ACG8901" s="60"/>
      <c r="ACH8901" s="60"/>
      <c r="ACI8901" s="60"/>
      <c r="ACJ8901" s="60"/>
      <c r="ACK8901" s="60"/>
      <c r="ACL8901" s="60"/>
      <c r="ACM8901" s="60"/>
      <c r="ACN8901" s="60"/>
      <c r="ACO8901" s="60"/>
      <c r="ACP8901" s="60"/>
      <c r="ACQ8901" s="60"/>
      <c r="ACR8901" s="60"/>
      <c r="ACS8901" s="60"/>
      <c r="ACT8901" s="60"/>
      <c r="ACU8901" s="60"/>
      <c r="ACV8901" s="60"/>
      <c r="ACW8901" s="60"/>
      <c r="ACX8901" s="60"/>
      <c r="ACY8901" s="60">
        <v>0.96838043311153899</v>
      </c>
      <c r="ACZ8901" s="60"/>
      <c r="ADA8901" s="60"/>
      <c r="ADB8901" s="60"/>
      <c r="ADC8901" s="60"/>
      <c r="ADD8901" s="60"/>
      <c r="ADE8901" s="60"/>
    </row>
    <row r="8902" spans="760:785" x14ac:dyDescent="0.25">
      <c r="ACF8902" s="60"/>
      <c r="ACG8902" s="60"/>
      <c r="ACH8902" s="60"/>
      <c r="ACI8902" s="60"/>
      <c r="ACJ8902" s="60"/>
      <c r="ACK8902" s="60"/>
      <c r="ACL8902" s="60"/>
      <c r="ACM8902" s="60"/>
      <c r="ACN8902" s="60"/>
      <c r="ACO8902" s="60"/>
      <c r="ACP8902" s="60"/>
      <c r="ACQ8902" s="60"/>
      <c r="ACR8902" s="60"/>
      <c r="ACS8902" s="60"/>
      <c r="ACT8902" s="60"/>
      <c r="ACU8902" s="60"/>
      <c r="ACV8902" s="60"/>
      <c r="ACW8902" s="60"/>
      <c r="ACX8902" s="60"/>
      <c r="ACY8902" s="60">
        <v>0.96837659700897905</v>
      </c>
      <c r="ACZ8902" s="60"/>
      <c r="ADA8902" s="60"/>
      <c r="ADB8902" s="60"/>
      <c r="ADC8902" s="60"/>
      <c r="ADD8902" s="60"/>
      <c r="ADE8902" s="60"/>
    </row>
    <row r="8903" spans="760:785" x14ac:dyDescent="0.25">
      <c r="ACF8903" s="60"/>
      <c r="ACG8903" s="60"/>
      <c r="ACH8903" s="60"/>
      <c r="ACI8903" s="60"/>
      <c r="ACJ8903" s="60"/>
      <c r="ACK8903" s="60"/>
      <c r="ACL8903" s="60"/>
      <c r="ACM8903" s="60"/>
      <c r="ACN8903" s="60"/>
      <c r="ACO8903" s="60"/>
      <c r="ACP8903" s="60"/>
      <c r="ACQ8903" s="60"/>
      <c r="ACR8903" s="60"/>
      <c r="ACS8903" s="60"/>
      <c r="ACT8903" s="60"/>
      <c r="ACU8903" s="60"/>
      <c r="ACV8903" s="60"/>
      <c r="ACW8903" s="60"/>
      <c r="ACX8903" s="60"/>
      <c r="ACY8903" s="60">
        <v>0.96833204155215502</v>
      </c>
      <c r="ACZ8903" s="60"/>
      <c r="ADA8903" s="60"/>
      <c r="ADB8903" s="60"/>
      <c r="ADC8903" s="60"/>
      <c r="ADD8903" s="60"/>
      <c r="ADE8903" s="60"/>
    </row>
    <row r="8904" spans="760:785" x14ac:dyDescent="0.25">
      <c r="ACF8904" s="60"/>
      <c r="ACG8904" s="60"/>
      <c r="ACH8904" s="60"/>
      <c r="ACI8904" s="60"/>
      <c r="ACJ8904" s="60"/>
      <c r="ACK8904" s="60"/>
      <c r="ACL8904" s="60"/>
      <c r="ACM8904" s="60"/>
      <c r="ACN8904" s="60"/>
      <c r="ACO8904" s="60"/>
      <c r="ACP8904" s="60"/>
      <c r="ACQ8904" s="60"/>
      <c r="ACR8904" s="60"/>
      <c r="ACS8904" s="60"/>
      <c r="ACT8904" s="60"/>
      <c r="ACU8904" s="60"/>
      <c r="ACV8904" s="60"/>
      <c r="ACW8904" s="60"/>
      <c r="ACX8904" s="60"/>
      <c r="ACY8904" s="60">
        <v>0.96831941503502095</v>
      </c>
      <c r="ACZ8904" s="60"/>
      <c r="ADA8904" s="60"/>
      <c r="ADB8904" s="60"/>
      <c r="ADC8904" s="60"/>
      <c r="ADD8904" s="60"/>
      <c r="ADE8904" s="60"/>
    </row>
    <row r="8905" spans="760:785" x14ac:dyDescent="0.25">
      <c r="ACF8905" s="60"/>
      <c r="ACG8905" s="60"/>
      <c r="ACH8905" s="60"/>
      <c r="ACI8905" s="60"/>
      <c r="ACJ8905" s="60"/>
      <c r="ACK8905" s="60"/>
      <c r="ACL8905" s="60"/>
      <c r="ACM8905" s="60"/>
      <c r="ACN8905" s="60"/>
      <c r="ACO8905" s="60"/>
      <c r="ACP8905" s="60"/>
      <c r="ACQ8905" s="60"/>
      <c r="ACR8905" s="60"/>
      <c r="ACS8905" s="60"/>
      <c r="ACT8905" s="60"/>
      <c r="ACU8905" s="60"/>
      <c r="ACV8905" s="60"/>
      <c r="ACW8905" s="60"/>
      <c r="ACX8905" s="60"/>
      <c r="ACY8905" s="60">
        <v>0.96831760033161396</v>
      </c>
      <c r="ACZ8905" s="60"/>
      <c r="ADA8905" s="60"/>
      <c r="ADB8905" s="60"/>
      <c r="ADC8905" s="60"/>
      <c r="ADD8905" s="60"/>
      <c r="ADE8905" s="60"/>
    </row>
    <row r="8906" spans="760:785" x14ac:dyDescent="0.25">
      <c r="ACF8906" s="60"/>
      <c r="ACG8906" s="60"/>
      <c r="ACH8906" s="60"/>
      <c r="ACI8906" s="60"/>
      <c r="ACJ8906" s="60"/>
      <c r="ACK8906" s="60"/>
      <c r="ACL8906" s="60"/>
      <c r="ACM8906" s="60"/>
      <c r="ACN8906" s="60"/>
      <c r="ACO8906" s="60"/>
      <c r="ACP8906" s="60"/>
      <c r="ACQ8906" s="60"/>
      <c r="ACR8906" s="60"/>
      <c r="ACS8906" s="60"/>
      <c r="ACT8906" s="60"/>
      <c r="ACU8906" s="60"/>
      <c r="ACV8906" s="60"/>
      <c r="ACW8906" s="60"/>
      <c r="ACX8906" s="60"/>
      <c r="ACY8906" s="60">
        <v>0.96830583512334201</v>
      </c>
      <c r="ACZ8906" s="60"/>
      <c r="ADA8906" s="60"/>
      <c r="ADB8906" s="60"/>
      <c r="ADC8906" s="60"/>
      <c r="ADD8906" s="60"/>
      <c r="ADE8906" s="60"/>
    </row>
    <row r="8907" spans="760:785" x14ac:dyDescent="0.25">
      <c r="ACF8907" s="60"/>
      <c r="ACG8907" s="60"/>
      <c r="ACH8907" s="60"/>
      <c r="ACI8907" s="60"/>
      <c r="ACJ8907" s="60"/>
      <c r="ACK8907" s="60"/>
      <c r="ACL8907" s="60"/>
      <c r="ACM8907" s="60"/>
      <c r="ACN8907" s="60"/>
      <c r="ACO8907" s="60"/>
      <c r="ACP8907" s="60"/>
      <c r="ACQ8907" s="60"/>
      <c r="ACR8907" s="60"/>
      <c r="ACS8907" s="60"/>
      <c r="ACT8907" s="60"/>
      <c r="ACU8907" s="60"/>
      <c r="ACV8907" s="60"/>
      <c r="ACW8907" s="60"/>
      <c r="ACX8907" s="60"/>
      <c r="ACY8907" s="60">
        <v>0.96827308670935897</v>
      </c>
      <c r="ACZ8907" s="60"/>
      <c r="ADA8907" s="60"/>
      <c r="ADB8907" s="60"/>
      <c r="ADC8907" s="60"/>
      <c r="ADD8907" s="60"/>
      <c r="ADE8907" s="60"/>
    </row>
    <row r="8908" spans="760:785" x14ac:dyDescent="0.25">
      <c r="ACF8908" s="60"/>
      <c r="ACG8908" s="60"/>
      <c r="ACH8908" s="60"/>
      <c r="ACI8908" s="60"/>
      <c r="ACJ8908" s="60"/>
      <c r="ACK8908" s="60"/>
      <c r="ACL8908" s="60"/>
      <c r="ACM8908" s="60"/>
      <c r="ACN8908" s="60"/>
      <c r="ACO8908" s="60"/>
      <c r="ACP8908" s="60"/>
      <c r="ACQ8908" s="60"/>
      <c r="ACR8908" s="60"/>
      <c r="ACS8908" s="60"/>
      <c r="ACT8908" s="60"/>
      <c r="ACU8908" s="60"/>
      <c r="ACV8908" s="60"/>
      <c r="ACW8908" s="60"/>
      <c r="ACX8908" s="60"/>
      <c r="ACY8908" s="60">
        <v>0.96826435540676803</v>
      </c>
      <c r="ACZ8908" s="60"/>
      <c r="ADA8908" s="60"/>
      <c r="ADB8908" s="60"/>
      <c r="ADC8908" s="60"/>
      <c r="ADD8908" s="60"/>
      <c r="ADE8908" s="60"/>
    </row>
    <row r="8909" spans="760:785" x14ac:dyDescent="0.25">
      <c r="ACF8909" s="60"/>
      <c r="ACG8909" s="60"/>
      <c r="ACH8909" s="60"/>
      <c r="ACI8909" s="60"/>
      <c r="ACJ8909" s="60"/>
      <c r="ACK8909" s="60"/>
      <c r="ACL8909" s="60"/>
      <c r="ACM8909" s="60"/>
      <c r="ACN8909" s="60"/>
      <c r="ACO8909" s="60"/>
      <c r="ACP8909" s="60"/>
      <c r="ACQ8909" s="60"/>
      <c r="ACR8909" s="60"/>
      <c r="ACS8909" s="60"/>
      <c r="ACT8909" s="60"/>
      <c r="ACU8909" s="60"/>
      <c r="ACV8909" s="60"/>
      <c r="ACW8909" s="60"/>
      <c r="ACX8909" s="60"/>
      <c r="ACY8909" s="60">
        <v>0.96826263240726296</v>
      </c>
      <c r="ACZ8909" s="60"/>
      <c r="ADA8909" s="60"/>
      <c r="ADB8909" s="60"/>
      <c r="ADC8909" s="60"/>
      <c r="ADD8909" s="60"/>
      <c r="ADE8909" s="60"/>
    </row>
    <row r="8910" spans="760:785" x14ac:dyDescent="0.25">
      <c r="ACF8910" s="60"/>
      <c r="ACG8910" s="60"/>
      <c r="ACH8910" s="60"/>
      <c r="ACI8910" s="60"/>
      <c r="ACJ8910" s="60"/>
      <c r="ACK8910" s="60"/>
      <c r="ACL8910" s="60"/>
      <c r="ACM8910" s="60"/>
      <c r="ACN8910" s="60"/>
      <c r="ACO8910" s="60"/>
      <c r="ACP8910" s="60"/>
      <c r="ACQ8910" s="60"/>
      <c r="ACR8910" s="60"/>
      <c r="ACS8910" s="60"/>
      <c r="ACT8910" s="60"/>
      <c r="ACU8910" s="60"/>
      <c r="ACV8910" s="60"/>
      <c r="ACW8910" s="60"/>
      <c r="ACX8910" s="60"/>
      <c r="ACY8910" s="60">
        <v>0.96823831160079199</v>
      </c>
      <c r="ACZ8910" s="60"/>
      <c r="ADA8910" s="60"/>
      <c r="ADB8910" s="60"/>
      <c r="ADC8910" s="60"/>
      <c r="ADD8910" s="60"/>
      <c r="ADE8910" s="60"/>
    </row>
    <row r="8911" spans="760:785" x14ac:dyDescent="0.25">
      <c r="ACF8911" s="60"/>
      <c r="ACG8911" s="60"/>
      <c r="ACH8911" s="60"/>
      <c r="ACI8911" s="60"/>
      <c r="ACJ8911" s="60"/>
      <c r="ACK8911" s="60"/>
      <c r="ACL8911" s="60"/>
      <c r="ACM8911" s="60"/>
      <c r="ACN8911" s="60"/>
      <c r="ACO8911" s="60"/>
      <c r="ACP8911" s="60"/>
      <c r="ACQ8911" s="60"/>
      <c r="ACR8911" s="60"/>
      <c r="ACS8911" s="60"/>
      <c r="ACT8911" s="60"/>
      <c r="ACU8911" s="60"/>
      <c r="ACV8911" s="60"/>
      <c r="ACW8911" s="60"/>
      <c r="ACX8911" s="60"/>
      <c r="ACY8911" s="60">
        <v>0.96823168849552599</v>
      </c>
      <c r="ACZ8911" s="60"/>
      <c r="ADA8911" s="60"/>
      <c r="ADB8911" s="60"/>
      <c r="ADC8911" s="60"/>
      <c r="ADD8911" s="60"/>
      <c r="ADE8911" s="60"/>
    </row>
    <row r="8912" spans="760:785" x14ac:dyDescent="0.25">
      <c r="ACF8912" s="60"/>
      <c r="ACG8912" s="60"/>
      <c r="ACH8912" s="60"/>
      <c r="ACI8912" s="60"/>
      <c r="ACJ8912" s="60"/>
      <c r="ACK8912" s="60"/>
      <c r="ACL8912" s="60"/>
      <c r="ACM8912" s="60"/>
      <c r="ACN8912" s="60"/>
      <c r="ACO8912" s="60"/>
      <c r="ACP8912" s="60"/>
      <c r="ACQ8912" s="60"/>
      <c r="ACR8912" s="60"/>
      <c r="ACS8912" s="60"/>
      <c r="ACT8912" s="60"/>
      <c r="ACU8912" s="60"/>
      <c r="ACV8912" s="60"/>
      <c r="ACW8912" s="60"/>
      <c r="ACX8912" s="60"/>
      <c r="ACY8912" s="60">
        <v>0.96823000259592396</v>
      </c>
      <c r="ACZ8912" s="60"/>
      <c r="ADA8912" s="60"/>
      <c r="ADB8912" s="60"/>
      <c r="ADC8912" s="60"/>
      <c r="ADD8912" s="60"/>
      <c r="ADE8912" s="60"/>
    </row>
    <row r="8913" spans="760:785" x14ac:dyDescent="0.25">
      <c r="ACF8913" s="60"/>
      <c r="ACG8913" s="60"/>
      <c r="ACH8913" s="60"/>
      <c r="ACI8913" s="60"/>
      <c r="ACJ8913" s="60"/>
      <c r="ACK8913" s="60"/>
      <c r="ACL8913" s="60"/>
      <c r="ACM8913" s="60"/>
      <c r="ACN8913" s="60"/>
      <c r="ACO8913" s="60"/>
      <c r="ACP8913" s="60"/>
      <c r="ACQ8913" s="60"/>
      <c r="ACR8913" s="60"/>
      <c r="ACS8913" s="60"/>
      <c r="ACT8913" s="60"/>
      <c r="ACU8913" s="60"/>
      <c r="ACV8913" s="60"/>
      <c r="ACW8913" s="60"/>
      <c r="ACX8913" s="60"/>
      <c r="ACY8913" s="60">
        <v>0.96822315159259698</v>
      </c>
      <c r="ACZ8913" s="60"/>
      <c r="ADA8913" s="60"/>
      <c r="ADB8913" s="60"/>
      <c r="ADC8913" s="60"/>
      <c r="ADD8913" s="60"/>
      <c r="ADE8913" s="60"/>
    </row>
    <row r="8914" spans="760:785" x14ac:dyDescent="0.25">
      <c r="ACF8914" s="60"/>
      <c r="ACG8914" s="60"/>
      <c r="ACH8914" s="60"/>
      <c r="ACI8914" s="60"/>
      <c r="ACJ8914" s="60"/>
      <c r="ACK8914" s="60"/>
      <c r="ACL8914" s="60"/>
      <c r="ACM8914" s="60"/>
      <c r="ACN8914" s="60"/>
      <c r="ACO8914" s="60"/>
      <c r="ACP8914" s="60"/>
      <c r="ACQ8914" s="60"/>
      <c r="ACR8914" s="60"/>
      <c r="ACS8914" s="60"/>
      <c r="ACT8914" s="60"/>
      <c r="ACU8914" s="60"/>
      <c r="ACV8914" s="60"/>
      <c r="ACW8914" s="60"/>
      <c r="ACX8914" s="60"/>
      <c r="ACY8914" s="60">
        <v>0.96822153666395305</v>
      </c>
      <c r="ACZ8914" s="60"/>
      <c r="ADA8914" s="60"/>
      <c r="ADB8914" s="60"/>
      <c r="ADC8914" s="60"/>
      <c r="ADD8914" s="60"/>
      <c r="ADE8914" s="60"/>
    </row>
    <row r="8915" spans="760:785" x14ac:dyDescent="0.25">
      <c r="ACF8915" s="60"/>
      <c r="ACG8915" s="60"/>
      <c r="ACH8915" s="60"/>
      <c r="ACI8915" s="60"/>
      <c r="ACJ8915" s="60"/>
      <c r="ACK8915" s="60"/>
      <c r="ACL8915" s="60"/>
      <c r="ACM8915" s="60"/>
      <c r="ACN8915" s="60"/>
      <c r="ACO8915" s="60"/>
      <c r="ACP8915" s="60"/>
      <c r="ACQ8915" s="60"/>
      <c r="ACR8915" s="60"/>
      <c r="ACS8915" s="60"/>
      <c r="ACT8915" s="60"/>
      <c r="ACU8915" s="60"/>
      <c r="ACV8915" s="60"/>
      <c r="ACW8915" s="60"/>
      <c r="ACX8915" s="60"/>
      <c r="ACY8915" s="60">
        <v>0.96822071382463903</v>
      </c>
      <c r="ACZ8915" s="60"/>
      <c r="ADA8915" s="60"/>
      <c r="ADB8915" s="60"/>
      <c r="ADC8915" s="60"/>
      <c r="ADD8915" s="60"/>
      <c r="ADE8915" s="60"/>
    </row>
    <row r="8916" spans="760:785" x14ac:dyDescent="0.25">
      <c r="ACF8916" s="60"/>
      <c r="ACG8916" s="60"/>
      <c r="ACH8916" s="60"/>
      <c r="ACI8916" s="60"/>
      <c r="ACJ8916" s="60"/>
      <c r="ACK8916" s="60"/>
      <c r="ACL8916" s="60"/>
      <c r="ACM8916" s="60"/>
      <c r="ACN8916" s="60"/>
      <c r="ACO8916" s="60"/>
      <c r="ACP8916" s="60"/>
      <c r="ACQ8916" s="60"/>
      <c r="ACR8916" s="60"/>
      <c r="ACS8916" s="60"/>
      <c r="ACT8916" s="60"/>
      <c r="ACU8916" s="60"/>
      <c r="ACV8916" s="60"/>
      <c r="ACW8916" s="60"/>
      <c r="ACX8916" s="60"/>
      <c r="ACY8916" s="60">
        <v>0.96821409139768</v>
      </c>
      <c r="ACZ8916" s="60"/>
      <c r="ADA8916" s="60"/>
      <c r="ADB8916" s="60"/>
      <c r="ADC8916" s="60"/>
      <c r="ADD8916" s="60"/>
      <c r="ADE8916" s="60"/>
    </row>
    <row r="8917" spans="760:785" x14ac:dyDescent="0.25">
      <c r="ACF8917" s="60"/>
      <c r="ACG8917" s="60"/>
      <c r="ACH8917" s="60"/>
      <c r="ACI8917" s="60"/>
      <c r="ACJ8917" s="60"/>
      <c r="ACK8917" s="60"/>
      <c r="ACL8917" s="60"/>
      <c r="ACM8917" s="60"/>
      <c r="ACN8917" s="60"/>
      <c r="ACO8917" s="60"/>
      <c r="ACP8917" s="60"/>
      <c r="ACQ8917" s="60"/>
      <c r="ACR8917" s="60"/>
      <c r="ACS8917" s="60"/>
      <c r="ACT8917" s="60"/>
      <c r="ACU8917" s="60"/>
      <c r="ACV8917" s="60"/>
      <c r="ACW8917" s="60"/>
      <c r="ACX8917" s="60"/>
      <c r="ACY8917" s="60">
        <v>0.96821292312447504</v>
      </c>
      <c r="ACZ8917" s="60"/>
      <c r="ADA8917" s="60"/>
      <c r="ADB8917" s="60"/>
      <c r="ADC8917" s="60"/>
      <c r="ADD8917" s="60"/>
      <c r="ADE8917" s="60"/>
    </row>
    <row r="8918" spans="760:785" x14ac:dyDescent="0.25">
      <c r="ACF8918" s="60"/>
      <c r="ACG8918" s="60"/>
      <c r="ACH8918" s="60"/>
      <c r="ACI8918" s="60"/>
      <c r="ACJ8918" s="60"/>
      <c r="ACK8918" s="60"/>
      <c r="ACL8918" s="60"/>
      <c r="ACM8918" s="60"/>
      <c r="ACN8918" s="60"/>
      <c r="ACO8918" s="60"/>
      <c r="ACP8918" s="60"/>
      <c r="ACQ8918" s="60"/>
      <c r="ACR8918" s="60"/>
      <c r="ACS8918" s="60"/>
      <c r="ACT8918" s="60"/>
      <c r="ACU8918" s="60"/>
      <c r="ACV8918" s="60"/>
      <c r="ACW8918" s="60"/>
      <c r="ACX8918" s="60"/>
      <c r="ACY8918" s="60">
        <v>0.96820614109229297</v>
      </c>
      <c r="ACZ8918" s="60"/>
      <c r="ADA8918" s="60"/>
      <c r="ADB8918" s="60"/>
      <c r="ADC8918" s="60"/>
      <c r="ADD8918" s="60"/>
      <c r="ADE8918" s="60"/>
    </row>
    <row r="8919" spans="760:785" x14ac:dyDescent="0.25">
      <c r="ACF8919" s="60"/>
      <c r="ACG8919" s="60"/>
      <c r="ACH8919" s="60"/>
      <c r="ACI8919" s="60"/>
      <c r="ACJ8919" s="60"/>
      <c r="ACK8919" s="60"/>
      <c r="ACL8919" s="60"/>
      <c r="ACM8919" s="60"/>
      <c r="ACN8919" s="60"/>
      <c r="ACO8919" s="60"/>
      <c r="ACP8919" s="60"/>
      <c r="ACQ8919" s="60"/>
      <c r="ACR8919" s="60"/>
      <c r="ACS8919" s="60"/>
      <c r="ACT8919" s="60"/>
      <c r="ACU8919" s="60"/>
      <c r="ACV8919" s="60"/>
      <c r="ACW8919" s="60"/>
      <c r="ACX8919" s="60"/>
      <c r="ACY8919" s="60">
        <v>0.96820322927567104</v>
      </c>
      <c r="ACZ8919" s="60"/>
      <c r="ADA8919" s="60"/>
      <c r="ADB8919" s="60"/>
      <c r="ADC8919" s="60"/>
      <c r="ADD8919" s="60"/>
      <c r="ADE8919" s="60"/>
    </row>
    <row r="8920" spans="760:785" x14ac:dyDescent="0.25">
      <c r="ACF8920" s="60"/>
      <c r="ACG8920" s="60"/>
      <c r="ACH8920" s="60"/>
      <c r="ACI8920" s="60"/>
      <c r="ACJ8920" s="60"/>
      <c r="ACK8920" s="60"/>
      <c r="ACL8920" s="60"/>
      <c r="ACM8920" s="60"/>
      <c r="ACN8920" s="60"/>
      <c r="ACO8920" s="60"/>
      <c r="ACP8920" s="60"/>
      <c r="ACQ8920" s="60"/>
      <c r="ACR8920" s="60"/>
      <c r="ACS8920" s="60"/>
      <c r="ACT8920" s="60"/>
      <c r="ACU8920" s="60"/>
      <c r="ACV8920" s="60"/>
      <c r="ACW8920" s="60"/>
      <c r="ACX8920" s="60"/>
      <c r="ACY8920" s="60">
        <v>0.96820120776375196</v>
      </c>
      <c r="ACZ8920" s="60"/>
      <c r="ADA8920" s="60"/>
      <c r="ADB8920" s="60"/>
      <c r="ADC8920" s="60"/>
      <c r="ADD8920" s="60"/>
      <c r="ADE8920" s="60"/>
    </row>
    <row r="8921" spans="760:785" x14ac:dyDescent="0.25">
      <c r="ACF8921" s="60"/>
      <c r="ACG8921" s="60"/>
      <c r="ACH8921" s="60"/>
      <c r="ACI8921" s="60"/>
      <c r="ACJ8921" s="60"/>
      <c r="ACK8921" s="60"/>
      <c r="ACL8921" s="60"/>
      <c r="ACM8921" s="60"/>
      <c r="ACN8921" s="60"/>
      <c r="ACO8921" s="60"/>
      <c r="ACP8921" s="60"/>
      <c r="ACQ8921" s="60"/>
      <c r="ACR8921" s="60"/>
      <c r="ACS8921" s="60"/>
      <c r="ACT8921" s="60"/>
      <c r="ACU8921" s="60"/>
      <c r="ACV8921" s="60"/>
      <c r="ACW8921" s="60"/>
      <c r="ACX8921" s="60"/>
      <c r="ACY8921" s="60">
        <v>0.96819298441850798</v>
      </c>
      <c r="ACZ8921" s="60"/>
      <c r="ADA8921" s="60"/>
      <c r="ADB8921" s="60"/>
      <c r="ADC8921" s="60"/>
      <c r="ADD8921" s="60"/>
      <c r="ADE8921" s="60"/>
    </row>
    <row r="8922" spans="760:785" x14ac:dyDescent="0.25">
      <c r="ACF8922" s="60"/>
      <c r="ACG8922" s="60"/>
      <c r="ACH8922" s="60"/>
      <c r="ACI8922" s="60"/>
      <c r="ACJ8922" s="60"/>
      <c r="ACK8922" s="60"/>
      <c r="ACL8922" s="60"/>
      <c r="ACM8922" s="60"/>
      <c r="ACN8922" s="60"/>
      <c r="ACO8922" s="60"/>
      <c r="ACP8922" s="60"/>
      <c r="ACQ8922" s="60"/>
      <c r="ACR8922" s="60"/>
      <c r="ACS8922" s="60"/>
      <c r="ACT8922" s="60"/>
      <c r="ACU8922" s="60"/>
      <c r="ACV8922" s="60"/>
      <c r="ACW8922" s="60"/>
      <c r="ACX8922" s="60"/>
      <c r="ACY8922" s="60">
        <v>0.96819232257445498</v>
      </c>
      <c r="ACZ8922" s="60"/>
      <c r="ADA8922" s="60"/>
      <c r="ADB8922" s="60"/>
      <c r="ADC8922" s="60"/>
      <c r="ADD8922" s="60"/>
      <c r="ADE8922" s="60"/>
    </row>
    <row r="8923" spans="760:785" x14ac:dyDescent="0.25">
      <c r="ACF8923" s="60"/>
      <c r="ACG8923" s="60"/>
      <c r="ACH8923" s="60"/>
      <c r="ACI8923" s="60"/>
      <c r="ACJ8923" s="60"/>
      <c r="ACK8923" s="60"/>
      <c r="ACL8923" s="60"/>
      <c r="ACM8923" s="60"/>
      <c r="ACN8923" s="60"/>
      <c r="ACO8923" s="60"/>
      <c r="ACP8923" s="60"/>
      <c r="ACQ8923" s="60"/>
      <c r="ACR8923" s="60"/>
      <c r="ACS8923" s="60"/>
      <c r="ACT8923" s="60"/>
      <c r="ACU8923" s="60"/>
      <c r="ACV8923" s="60"/>
      <c r="ACW8923" s="60"/>
      <c r="ACX8923" s="60"/>
      <c r="ACY8923" s="60">
        <v>0.96819137802789801</v>
      </c>
      <c r="ACZ8923" s="60"/>
      <c r="ADA8923" s="60"/>
      <c r="ADB8923" s="60"/>
      <c r="ADC8923" s="60"/>
      <c r="ADD8923" s="60"/>
      <c r="ADE8923" s="60"/>
    </row>
    <row r="8924" spans="760:785" x14ac:dyDescent="0.25">
      <c r="ACF8924" s="60"/>
      <c r="ACG8924" s="60"/>
      <c r="ACH8924" s="60"/>
      <c r="ACI8924" s="60"/>
      <c r="ACJ8924" s="60"/>
      <c r="ACK8924" s="60"/>
      <c r="ACL8924" s="60"/>
      <c r="ACM8924" s="60"/>
      <c r="ACN8924" s="60"/>
      <c r="ACO8924" s="60"/>
      <c r="ACP8924" s="60"/>
      <c r="ACQ8924" s="60"/>
      <c r="ACR8924" s="60"/>
      <c r="ACS8924" s="60"/>
      <c r="ACT8924" s="60"/>
      <c r="ACU8924" s="60"/>
      <c r="ACV8924" s="60"/>
      <c r="ACW8924" s="60"/>
      <c r="ACX8924" s="60"/>
      <c r="ACY8924" s="60">
        <v>0.968187849335019</v>
      </c>
      <c r="ACZ8924" s="60"/>
      <c r="ADA8924" s="60"/>
      <c r="ADB8924" s="60"/>
      <c r="ADC8924" s="60"/>
      <c r="ADD8924" s="60"/>
      <c r="ADE8924" s="60"/>
    </row>
    <row r="8925" spans="760:785" x14ac:dyDescent="0.25">
      <c r="ACF8925" s="60"/>
      <c r="ACG8925" s="60"/>
      <c r="ACH8925" s="60"/>
      <c r="ACI8925" s="60"/>
      <c r="ACJ8925" s="60"/>
      <c r="ACK8925" s="60"/>
      <c r="ACL8925" s="60"/>
      <c r="ACM8925" s="60"/>
      <c r="ACN8925" s="60"/>
      <c r="ACO8925" s="60"/>
      <c r="ACP8925" s="60"/>
      <c r="ACQ8925" s="60"/>
      <c r="ACR8925" s="60"/>
      <c r="ACS8925" s="60"/>
      <c r="ACT8925" s="60"/>
      <c r="ACU8925" s="60"/>
      <c r="ACV8925" s="60"/>
      <c r="ACW8925" s="60"/>
      <c r="ACX8925" s="60"/>
      <c r="ACY8925" s="60">
        <v>0.96817379061708597</v>
      </c>
      <c r="ACZ8925" s="60"/>
      <c r="ADA8925" s="60"/>
      <c r="ADB8925" s="60"/>
      <c r="ADC8925" s="60"/>
      <c r="ADD8925" s="60"/>
      <c r="ADE8925" s="60"/>
    </row>
    <row r="8926" spans="760:785" x14ac:dyDescent="0.25">
      <c r="ACF8926" s="60"/>
      <c r="ACG8926" s="60"/>
      <c r="ACH8926" s="60"/>
      <c r="ACI8926" s="60"/>
      <c r="ACJ8926" s="60"/>
      <c r="ACK8926" s="60"/>
      <c r="ACL8926" s="60"/>
      <c r="ACM8926" s="60"/>
      <c r="ACN8926" s="60"/>
      <c r="ACO8926" s="60"/>
      <c r="ACP8926" s="60"/>
      <c r="ACQ8926" s="60"/>
      <c r="ACR8926" s="60"/>
      <c r="ACS8926" s="60"/>
      <c r="ACT8926" s="60"/>
      <c r="ACU8926" s="60"/>
      <c r="ACV8926" s="60"/>
      <c r="ACW8926" s="60"/>
      <c r="ACX8926" s="60"/>
      <c r="ACY8926" s="60">
        <v>0.96815675680449498</v>
      </c>
      <c r="ACZ8926" s="60"/>
      <c r="ADA8926" s="60"/>
      <c r="ADB8926" s="60"/>
      <c r="ADC8926" s="60"/>
      <c r="ADD8926" s="60"/>
      <c r="ADE8926" s="60"/>
    </row>
    <row r="8927" spans="760:785" x14ac:dyDescent="0.25">
      <c r="ACF8927" s="60"/>
      <c r="ACG8927" s="60"/>
      <c r="ACH8927" s="60"/>
      <c r="ACI8927" s="60"/>
      <c r="ACJ8927" s="60"/>
      <c r="ACK8927" s="60"/>
      <c r="ACL8927" s="60"/>
      <c r="ACM8927" s="60"/>
      <c r="ACN8927" s="60"/>
      <c r="ACO8927" s="60"/>
      <c r="ACP8927" s="60"/>
      <c r="ACQ8927" s="60"/>
      <c r="ACR8927" s="60"/>
      <c r="ACS8927" s="60"/>
      <c r="ACT8927" s="60"/>
      <c r="ACU8927" s="60"/>
      <c r="ACV8927" s="60"/>
      <c r="ACW8927" s="60"/>
      <c r="ACX8927" s="60"/>
      <c r="ACY8927" s="60">
        <v>0.96813122481973901</v>
      </c>
      <c r="ACZ8927" s="60"/>
      <c r="ADA8927" s="60"/>
      <c r="ADB8927" s="60"/>
      <c r="ADC8927" s="60"/>
      <c r="ADD8927" s="60"/>
      <c r="ADE8927" s="60"/>
    </row>
    <row r="8928" spans="760:785" x14ac:dyDescent="0.25">
      <c r="ACF8928" s="60"/>
      <c r="ACG8928" s="60"/>
      <c r="ACH8928" s="60"/>
      <c r="ACI8928" s="60"/>
      <c r="ACJ8928" s="60"/>
      <c r="ACK8928" s="60"/>
      <c r="ACL8928" s="60"/>
      <c r="ACM8928" s="60"/>
      <c r="ACN8928" s="60"/>
      <c r="ACO8928" s="60"/>
      <c r="ACP8928" s="60"/>
      <c r="ACQ8928" s="60"/>
      <c r="ACR8928" s="60"/>
      <c r="ACS8928" s="60"/>
      <c r="ACT8928" s="60"/>
      <c r="ACU8928" s="60"/>
      <c r="ACV8928" s="60"/>
      <c r="ACW8928" s="60"/>
      <c r="ACX8928" s="60"/>
      <c r="ACY8928" s="60">
        <v>0.96812023157355798</v>
      </c>
      <c r="ACZ8928" s="60"/>
      <c r="ADA8928" s="60"/>
      <c r="ADB8928" s="60"/>
      <c r="ADC8928" s="60"/>
      <c r="ADD8928" s="60"/>
      <c r="ADE8928" s="60"/>
    </row>
    <row r="8929" spans="760:785" x14ac:dyDescent="0.25">
      <c r="ACF8929" s="60"/>
      <c r="ACG8929" s="60"/>
      <c r="ACH8929" s="60"/>
      <c r="ACI8929" s="60"/>
      <c r="ACJ8929" s="60"/>
      <c r="ACK8929" s="60"/>
      <c r="ACL8929" s="60"/>
      <c r="ACM8929" s="60"/>
      <c r="ACN8929" s="60"/>
      <c r="ACO8929" s="60"/>
      <c r="ACP8929" s="60"/>
      <c r="ACQ8929" s="60"/>
      <c r="ACR8929" s="60"/>
      <c r="ACS8929" s="60"/>
      <c r="ACT8929" s="60"/>
      <c r="ACU8929" s="60"/>
      <c r="ACV8929" s="60"/>
      <c r="ACW8929" s="60"/>
      <c r="ACX8929" s="60"/>
      <c r="ACY8929" s="60">
        <v>0.96809738669918699</v>
      </c>
      <c r="ACZ8929" s="60"/>
      <c r="ADA8929" s="60"/>
      <c r="ADB8929" s="60"/>
      <c r="ADC8929" s="60"/>
      <c r="ADD8929" s="60"/>
      <c r="ADE8929" s="60"/>
    </row>
    <row r="8930" spans="760:785" x14ac:dyDescent="0.25">
      <c r="ACF8930" s="60"/>
      <c r="ACG8930" s="60"/>
      <c r="ACH8930" s="60"/>
      <c r="ACI8930" s="60"/>
      <c r="ACJ8930" s="60"/>
      <c r="ACK8930" s="60"/>
      <c r="ACL8930" s="60"/>
      <c r="ACM8930" s="60"/>
      <c r="ACN8930" s="60"/>
      <c r="ACO8930" s="60"/>
      <c r="ACP8930" s="60"/>
      <c r="ACQ8930" s="60"/>
      <c r="ACR8930" s="60"/>
      <c r="ACS8930" s="60"/>
      <c r="ACT8930" s="60"/>
      <c r="ACU8930" s="60"/>
      <c r="ACV8930" s="60"/>
      <c r="ACW8930" s="60"/>
      <c r="ACX8930" s="60"/>
      <c r="ACY8930" s="60">
        <v>0.96808736626763903</v>
      </c>
      <c r="ACZ8930" s="60"/>
      <c r="ADA8930" s="60"/>
      <c r="ADB8930" s="60"/>
      <c r="ADC8930" s="60"/>
      <c r="ADD8930" s="60"/>
      <c r="ADE8930" s="60"/>
    </row>
    <row r="8931" spans="760:785" x14ac:dyDescent="0.25">
      <c r="ACF8931" s="60"/>
      <c r="ACG8931" s="60"/>
      <c r="ACH8931" s="60"/>
      <c r="ACI8931" s="60"/>
      <c r="ACJ8931" s="60"/>
      <c r="ACK8931" s="60"/>
      <c r="ACL8931" s="60"/>
      <c r="ACM8931" s="60"/>
      <c r="ACN8931" s="60"/>
      <c r="ACO8931" s="60"/>
      <c r="ACP8931" s="60"/>
      <c r="ACQ8931" s="60"/>
      <c r="ACR8931" s="60"/>
      <c r="ACS8931" s="60"/>
      <c r="ACT8931" s="60"/>
      <c r="ACU8931" s="60"/>
      <c r="ACV8931" s="60"/>
      <c r="ACW8931" s="60"/>
      <c r="ACX8931" s="60"/>
      <c r="ACY8931" s="60">
        <v>0.96808483447077098</v>
      </c>
      <c r="ACZ8931" s="60"/>
      <c r="ADA8931" s="60"/>
      <c r="ADB8931" s="60"/>
      <c r="ADC8931" s="60"/>
      <c r="ADD8931" s="60"/>
      <c r="ADE8931" s="60"/>
    </row>
    <row r="8932" spans="760:785" x14ac:dyDescent="0.25">
      <c r="ACF8932" s="60"/>
      <c r="ACG8932" s="60"/>
      <c r="ACH8932" s="60"/>
      <c r="ACI8932" s="60"/>
      <c r="ACJ8932" s="60"/>
      <c r="ACK8932" s="60"/>
      <c r="ACL8932" s="60"/>
      <c r="ACM8932" s="60"/>
      <c r="ACN8932" s="60"/>
      <c r="ACO8932" s="60"/>
      <c r="ACP8932" s="60"/>
      <c r="ACQ8932" s="60"/>
      <c r="ACR8932" s="60"/>
      <c r="ACS8932" s="60"/>
      <c r="ACT8932" s="60"/>
      <c r="ACU8932" s="60"/>
      <c r="ACV8932" s="60"/>
      <c r="ACW8932" s="60"/>
      <c r="ACX8932" s="60"/>
      <c r="ACY8932" s="60">
        <v>0.96808052804619205</v>
      </c>
      <c r="ACZ8932" s="60"/>
      <c r="ADA8932" s="60"/>
      <c r="ADB8932" s="60"/>
      <c r="ADC8932" s="60"/>
      <c r="ADD8932" s="60"/>
      <c r="ADE8932" s="60"/>
    </row>
    <row r="8933" spans="760:785" x14ac:dyDescent="0.25">
      <c r="ACF8933" s="60"/>
      <c r="ACG8933" s="60"/>
      <c r="ACH8933" s="60"/>
      <c r="ACI8933" s="60"/>
      <c r="ACJ8933" s="60"/>
      <c r="ACK8933" s="60"/>
      <c r="ACL8933" s="60"/>
      <c r="ACM8933" s="60"/>
      <c r="ACN8933" s="60"/>
      <c r="ACO8933" s="60"/>
      <c r="ACP8933" s="60"/>
      <c r="ACQ8933" s="60"/>
      <c r="ACR8933" s="60"/>
      <c r="ACS8933" s="60"/>
      <c r="ACT8933" s="60"/>
      <c r="ACU8933" s="60"/>
      <c r="ACV8933" s="60"/>
      <c r="ACW8933" s="60"/>
      <c r="ACX8933" s="60"/>
      <c r="ACY8933" s="60">
        <v>0.96807210589333603</v>
      </c>
      <c r="ACZ8933" s="60"/>
      <c r="ADA8933" s="60"/>
      <c r="ADB8933" s="60"/>
      <c r="ADC8933" s="60"/>
      <c r="ADD8933" s="60"/>
      <c r="ADE8933" s="60"/>
    </row>
    <row r="8934" spans="760:785" x14ac:dyDescent="0.25">
      <c r="ACF8934" s="60"/>
      <c r="ACG8934" s="60"/>
      <c r="ACH8934" s="60"/>
      <c r="ACI8934" s="60"/>
      <c r="ACJ8934" s="60"/>
      <c r="ACK8934" s="60"/>
      <c r="ACL8934" s="60"/>
      <c r="ACM8934" s="60"/>
      <c r="ACN8934" s="60"/>
      <c r="ACO8934" s="60"/>
      <c r="ACP8934" s="60"/>
      <c r="ACQ8934" s="60"/>
      <c r="ACR8934" s="60"/>
      <c r="ACS8934" s="60"/>
      <c r="ACT8934" s="60"/>
      <c r="ACU8934" s="60"/>
      <c r="ACV8934" s="60"/>
      <c r="ACW8934" s="60"/>
      <c r="ACX8934" s="60"/>
      <c r="ACY8934" s="60">
        <v>0.96806737986825298</v>
      </c>
      <c r="ACZ8934" s="60"/>
      <c r="ADA8934" s="60"/>
      <c r="ADB8934" s="60"/>
      <c r="ADC8934" s="60"/>
      <c r="ADD8934" s="60"/>
      <c r="ADE8934" s="60"/>
    </row>
    <row r="8935" spans="760:785" x14ac:dyDescent="0.25">
      <c r="ACF8935" s="60"/>
      <c r="ACG8935" s="60"/>
      <c r="ACH8935" s="60"/>
      <c r="ACI8935" s="60"/>
      <c r="ACJ8935" s="60"/>
      <c r="ACK8935" s="60"/>
      <c r="ACL8935" s="60"/>
      <c r="ACM8935" s="60"/>
      <c r="ACN8935" s="60"/>
      <c r="ACO8935" s="60"/>
      <c r="ACP8935" s="60"/>
      <c r="ACQ8935" s="60"/>
      <c r="ACR8935" s="60"/>
      <c r="ACS8935" s="60"/>
      <c r="ACT8935" s="60"/>
      <c r="ACU8935" s="60"/>
      <c r="ACV8935" s="60"/>
      <c r="ACW8935" s="60"/>
      <c r="ACX8935" s="60"/>
      <c r="ACY8935" s="60">
        <v>0.968017225421961</v>
      </c>
      <c r="ACZ8935" s="60"/>
      <c r="ADA8935" s="60"/>
      <c r="ADB8935" s="60"/>
      <c r="ADC8935" s="60"/>
      <c r="ADD8935" s="60"/>
      <c r="ADE8935" s="60"/>
    </row>
    <row r="8936" spans="760:785" x14ac:dyDescent="0.25">
      <c r="ACF8936" s="60"/>
      <c r="ACG8936" s="60"/>
      <c r="ACH8936" s="60"/>
      <c r="ACI8936" s="60"/>
      <c r="ACJ8936" s="60"/>
      <c r="ACK8936" s="60"/>
      <c r="ACL8936" s="60"/>
      <c r="ACM8936" s="60"/>
      <c r="ACN8936" s="60"/>
      <c r="ACO8936" s="60"/>
      <c r="ACP8936" s="60"/>
      <c r="ACQ8936" s="60"/>
      <c r="ACR8936" s="60"/>
      <c r="ACS8936" s="60"/>
      <c r="ACT8936" s="60"/>
      <c r="ACU8936" s="60"/>
      <c r="ACV8936" s="60"/>
      <c r="ACW8936" s="60"/>
      <c r="ACX8936" s="60"/>
      <c r="ACY8936" s="60">
        <v>0.96799830454869795</v>
      </c>
      <c r="ACZ8936" s="60"/>
      <c r="ADA8936" s="60"/>
      <c r="ADB8936" s="60"/>
      <c r="ADC8936" s="60"/>
      <c r="ADD8936" s="60"/>
      <c r="ADE8936" s="60"/>
    </row>
    <row r="8937" spans="760:785" x14ac:dyDescent="0.25">
      <c r="ACF8937" s="60"/>
      <c r="ACG8937" s="60"/>
      <c r="ACH8937" s="60"/>
      <c r="ACI8937" s="60"/>
      <c r="ACJ8937" s="60"/>
      <c r="ACK8937" s="60"/>
      <c r="ACL8937" s="60"/>
      <c r="ACM8937" s="60"/>
      <c r="ACN8937" s="60"/>
      <c r="ACO8937" s="60"/>
      <c r="ACP8937" s="60"/>
      <c r="ACQ8937" s="60"/>
      <c r="ACR8937" s="60"/>
      <c r="ACS8937" s="60"/>
      <c r="ACT8937" s="60"/>
      <c r="ACU8937" s="60"/>
      <c r="ACV8937" s="60"/>
      <c r="ACW8937" s="60"/>
      <c r="ACX8937" s="60"/>
      <c r="ACY8937" s="60">
        <v>0.96797813379299502</v>
      </c>
      <c r="ACZ8937" s="60"/>
      <c r="ADA8937" s="60"/>
      <c r="ADB8937" s="60"/>
      <c r="ADC8937" s="60"/>
      <c r="ADD8937" s="60"/>
      <c r="ADE8937" s="60"/>
    </row>
    <row r="8938" spans="760:785" x14ac:dyDescent="0.25">
      <c r="ACF8938" s="60"/>
      <c r="ACG8938" s="60"/>
      <c r="ACH8938" s="60"/>
      <c r="ACI8938" s="60"/>
      <c r="ACJ8938" s="60"/>
      <c r="ACK8938" s="60"/>
      <c r="ACL8938" s="60"/>
      <c r="ACM8938" s="60"/>
      <c r="ACN8938" s="60"/>
      <c r="ACO8938" s="60"/>
      <c r="ACP8938" s="60"/>
      <c r="ACQ8938" s="60"/>
      <c r="ACR8938" s="60"/>
      <c r="ACS8938" s="60"/>
      <c r="ACT8938" s="60"/>
      <c r="ACU8938" s="60"/>
      <c r="ACV8938" s="60"/>
      <c r="ACW8938" s="60"/>
      <c r="ACX8938" s="60"/>
      <c r="ACY8938" s="60">
        <v>0.96797585140346998</v>
      </c>
      <c r="ACZ8938" s="60"/>
      <c r="ADA8938" s="60"/>
      <c r="ADB8938" s="60"/>
      <c r="ADC8938" s="60"/>
      <c r="ADD8938" s="60"/>
      <c r="ADE8938" s="60"/>
    </row>
    <row r="8939" spans="760:785" x14ac:dyDescent="0.25">
      <c r="ACF8939" s="60"/>
      <c r="ACG8939" s="60"/>
      <c r="ACH8939" s="60"/>
      <c r="ACI8939" s="60"/>
      <c r="ACJ8939" s="60"/>
      <c r="ACK8939" s="60"/>
      <c r="ACL8939" s="60"/>
      <c r="ACM8939" s="60"/>
      <c r="ACN8939" s="60"/>
      <c r="ACO8939" s="60"/>
      <c r="ACP8939" s="60"/>
      <c r="ACQ8939" s="60"/>
      <c r="ACR8939" s="60"/>
      <c r="ACS8939" s="60"/>
      <c r="ACT8939" s="60"/>
      <c r="ACU8939" s="60"/>
      <c r="ACV8939" s="60"/>
      <c r="ACW8939" s="60"/>
      <c r="ACX8939" s="60"/>
      <c r="ACY8939" s="60">
        <v>0.96796293086457796</v>
      </c>
      <c r="ACZ8939" s="60"/>
      <c r="ADA8939" s="60"/>
      <c r="ADB8939" s="60"/>
      <c r="ADC8939" s="60"/>
      <c r="ADD8939" s="60"/>
      <c r="ADE8939" s="60"/>
    </row>
    <row r="8940" spans="760:785" x14ac:dyDescent="0.25">
      <c r="ACF8940" s="60"/>
      <c r="ACG8940" s="60"/>
      <c r="ACH8940" s="60"/>
      <c r="ACI8940" s="60"/>
      <c r="ACJ8940" s="60"/>
      <c r="ACK8940" s="60"/>
      <c r="ACL8940" s="60"/>
      <c r="ACM8940" s="60"/>
      <c r="ACN8940" s="60"/>
      <c r="ACO8940" s="60"/>
      <c r="ACP8940" s="60"/>
      <c r="ACQ8940" s="60"/>
      <c r="ACR8940" s="60"/>
      <c r="ACS8940" s="60"/>
      <c r="ACT8940" s="60"/>
      <c r="ACU8940" s="60"/>
      <c r="ACV8940" s="60"/>
      <c r="ACW8940" s="60"/>
      <c r="ACX8940" s="60"/>
      <c r="ACY8940" s="60">
        <v>0.96795665889025795</v>
      </c>
      <c r="ACZ8940" s="60"/>
      <c r="ADA8940" s="60"/>
      <c r="ADB8940" s="60"/>
      <c r="ADC8940" s="60"/>
      <c r="ADD8940" s="60"/>
      <c r="ADE8940" s="60"/>
    </row>
    <row r="8941" spans="760:785" x14ac:dyDescent="0.25">
      <c r="ACF8941" s="60"/>
      <c r="ACG8941" s="60"/>
      <c r="ACH8941" s="60"/>
      <c r="ACI8941" s="60"/>
      <c r="ACJ8941" s="60"/>
      <c r="ACK8941" s="60"/>
      <c r="ACL8941" s="60"/>
      <c r="ACM8941" s="60"/>
      <c r="ACN8941" s="60"/>
      <c r="ACO8941" s="60"/>
      <c r="ACP8941" s="60"/>
      <c r="ACQ8941" s="60"/>
      <c r="ACR8941" s="60"/>
      <c r="ACS8941" s="60"/>
      <c r="ACT8941" s="60"/>
      <c r="ACU8941" s="60"/>
      <c r="ACV8941" s="60"/>
      <c r="ACW8941" s="60"/>
      <c r="ACX8941" s="60"/>
      <c r="ACY8941" s="60">
        <v>0.96795552298692999</v>
      </c>
      <c r="ACZ8941" s="60"/>
      <c r="ADA8941" s="60"/>
      <c r="ADB8941" s="60"/>
      <c r="ADC8941" s="60"/>
      <c r="ADD8941" s="60"/>
      <c r="ADE8941" s="60"/>
    </row>
    <row r="8942" spans="760:785" x14ac:dyDescent="0.25">
      <c r="ACF8942" s="60"/>
      <c r="ACG8942" s="60"/>
      <c r="ACH8942" s="60"/>
      <c r="ACI8942" s="60"/>
      <c r="ACJ8942" s="60"/>
      <c r="ACK8942" s="60"/>
      <c r="ACL8942" s="60"/>
      <c r="ACM8942" s="60"/>
      <c r="ACN8942" s="60"/>
      <c r="ACO8942" s="60"/>
      <c r="ACP8942" s="60"/>
      <c r="ACQ8942" s="60"/>
      <c r="ACR8942" s="60"/>
      <c r="ACS8942" s="60"/>
      <c r="ACT8942" s="60"/>
      <c r="ACU8942" s="60"/>
      <c r="ACV8942" s="60"/>
      <c r="ACW8942" s="60"/>
      <c r="ACX8942" s="60"/>
      <c r="ACY8942" s="60">
        <v>0.96794640067265303</v>
      </c>
      <c r="ACZ8942" s="60"/>
      <c r="ADA8942" s="60"/>
      <c r="ADB8942" s="60"/>
      <c r="ADC8942" s="60"/>
      <c r="ADD8942" s="60"/>
      <c r="ADE8942" s="60"/>
    </row>
    <row r="8943" spans="760:785" x14ac:dyDescent="0.25">
      <c r="ACF8943" s="60"/>
      <c r="ACG8943" s="60"/>
      <c r="ACH8943" s="60"/>
      <c r="ACI8943" s="60"/>
      <c r="ACJ8943" s="60"/>
      <c r="ACK8943" s="60"/>
      <c r="ACL8943" s="60"/>
      <c r="ACM8943" s="60"/>
      <c r="ACN8943" s="60"/>
      <c r="ACO8943" s="60"/>
      <c r="ACP8943" s="60"/>
      <c r="ACQ8943" s="60"/>
      <c r="ACR8943" s="60"/>
      <c r="ACS8943" s="60"/>
      <c r="ACT8943" s="60"/>
      <c r="ACU8943" s="60"/>
      <c r="ACV8943" s="60"/>
      <c r="ACW8943" s="60"/>
      <c r="ACX8943" s="60"/>
      <c r="ACY8943" s="60">
        <v>0.96793644237312104</v>
      </c>
      <c r="ACZ8943" s="60"/>
      <c r="ADA8943" s="60"/>
      <c r="ADB8943" s="60"/>
      <c r="ADC8943" s="60"/>
      <c r="ADD8943" s="60"/>
      <c r="ADE8943" s="60"/>
    </row>
    <row r="8944" spans="760:785" x14ac:dyDescent="0.25">
      <c r="ACF8944" s="60"/>
      <c r="ACG8944" s="60"/>
      <c r="ACH8944" s="60"/>
      <c r="ACI8944" s="60"/>
      <c r="ACJ8944" s="60"/>
      <c r="ACK8944" s="60"/>
      <c r="ACL8944" s="60"/>
      <c r="ACM8944" s="60"/>
      <c r="ACN8944" s="60"/>
      <c r="ACO8944" s="60"/>
      <c r="ACP8944" s="60"/>
      <c r="ACQ8944" s="60"/>
      <c r="ACR8944" s="60"/>
      <c r="ACS8944" s="60"/>
      <c r="ACT8944" s="60"/>
      <c r="ACU8944" s="60"/>
      <c r="ACV8944" s="60"/>
      <c r="ACW8944" s="60"/>
      <c r="ACX8944" s="60"/>
      <c r="ACY8944" s="60">
        <v>0.96793286303324899</v>
      </c>
      <c r="ACZ8944" s="60"/>
      <c r="ADA8944" s="60"/>
      <c r="ADB8944" s="60"/>
      <c r="ADC8944" s="60"/>
      <c r="ADD8944" s="60"/>
      <c r="ADE8944" s="60"/>
    </row>
    <row r="8945" spans="760:785" x14ac:dyDescent="0.25">
      <c r="ACF8945" s="60"/>
      <c r="ACG8945" s="60"/>
      <c r="ACH8945" s="60"/>
      <c r="ACI8945" s="60"/>
      <c r="ACJ8945" s="60"/>
      <c r="ACK8945" s="60"/>
      <c r="ACL8945" s="60"/>
      <c r="ACM8945" s="60"/>
      <c r="ACN8945" s="60"/>
      <c r="ACO8945" s="60"/>
      <c r="ACP8945" s="60"/>
      <c r="ACQ8945" s="60"/>
      <c r="ACR8945" s="60"/>
      <c r="ACS8945" s="60"/>
      <c r="ACT8945" s="60"/>
      <c r="ACU8945" s="60"/>
      <c r="ACV8945" s="60"/>
      <c r="ACW8945" s="60"/>
      <c r="ACX8945" s="60"/>
      <c r="ACY8945" s="60">
        <v>0.967929127675203</v>
      </c>
      <c r="ACZ8945" s="60"/>
      <c r="ADA8945" s="60"/>
      <c r="ADB8945" s="60"/>
      <c r="ADC8945" s="60"/>
      <c r="ADD8945" s="60"/>
      <c r="ADE8945" s="60"/>
    </row>
    <row r="8946" spans="760:785" x14ac:dyDescent="0.25">
      <c r="ACF8946" s="60"/>
      <c r="ACG8946" s="60"/>
      <c r="ACH8946" s="60"/>
      <c r="ACI8946" s="60"/>
      <c r="ACJ8946" s="60"/>
      <c r="ACK8946" s="60"/>
      <c r="ACL8946" s="60"/>
      <c r="ACM8946" s="60"/>
      <c r="ACN8946" s="60"/>
      <c r="ACO8946" s="60"/>
      <c r="ACP8946" s="60"/>
      <c r="ACQ8946" s="60"/>
      <c r="ACR8946" s="60"/>
      <c r="ACS8946" s="60"/>
      <c r="ACT8946" s="60"/>
      <c r="ACU8946" s="60"/>
      <c r="ACV8946" s="60"/>
      <c r="ACW8946" s="60"/>
      <c r="ACX8946" s="60"/>
      <c r="ACY8946" s="60">
        <v>0.967926671946301</v>
      </c>
      <c r="ACZ8946" s="60"/>
      <c r="ADA8946" s="60"/>
      <c r="ADB8946" s="60"/>
      <c r="ADC8946" s="60"/>
      <c r="ADD8946" s="60"/>
      <c r="ADE8946" s="60"/>
    </row>
    <row r="8947" spans="760:785" x14ac:dyDescent="0.25">
      <c r="ACF8947" s="60"/>
      <c r="ACG8947" s="60"/>
      <c r="ACH8947" s="60"/>
      <c r="ACI8947" s="60"/>
      <c r="ACJ8947" s="60"/>
      <c r="ACK8947" s="60"/>
      <c r="ACL8947" s="60"/>
      <c r="ACM8947" s="60"/>
      <c r="ACN8947" s="60"/>
      <c r="ACO8947" s="60"/>
      <c r="ACP8947" s="60"/>
      <c r="ACQ8947" s="60"/>
      <c r="ACR8947" s="60"/>
      <c r="ACS8947" s="60"/>
      <c r="ACT8947" s="60"/>
      <c r="ACU8947" s="60"/>
      <c r="ACV8947" s="60"/>
      <c r="ACW8947" s="60"/>
      <c r="ACX8947" s="60"/>
      <c r="ACY8947" s="60">
        <v>0.96791679882622395</v>
      </c>
      <c r="ACZ8947" s="60"/>
      <c r="ADA8947" s="60"/>
      <c r="ADB8947" s="60"/>
      <c r="ADC8947" s="60"/>
      <c r="ADD8947" s="60"/>
      <c r="ADE8947" s="60"/>
    </row>
    <row r="8948" spans="760:785" x14ac:dyDescent="0.25">
      <c r="ACF8948" s="60"/>
      <c r="ACG8948" s="60"/>
      <c r="ACH8948" s="60"/>
      <c r="ACI8948" s="60"/>
      <c r="ACJ8948" s="60"/>
      <c r="ACK8948" s="60"/>
      <c r="ACL8948" s="60"/>
      <c r="ACM8948" s="60"/>
      <c r="ACN8948" s="60"/>
      <c r="ACO8948" s="60"/>
      <c r="ACP8948" s="60"/>
      <c r="ACQ8948" s="60"/>
      <c r="ACR8948" s="60"/>
      <c r="ACS8948" s="60"/>
      <c r="ACT8948" s="60"/>
      <c r="ACU8948" s="60"/>
      <c r="ACV8948" s="60"/>
      <c r="ACW8948" s="60"/>
      <c r="ACX8948" s="60"/>
      <c r="ACY8948" s="60">
        <v>0.96791526307963105</v>
      </c>
      <c r="ACZ8948" s="60"/>
      <c r="ADA8948" s="60"/>
      <c r="ADB8948" s="60"/>
      <c r="ADC8948" s="60"/>
      <c r="ADD8948" s="60"/>
      <c r="ADE8948" s="60"/>
    </row>
    <row r="8949" spans="760:785" x14ac:dyDescent="0.25">
      <c r="ACF8949" s="60"/>
      <c r="ACG8949" s="60"/>
      <c r="ACH8949" s="60"/>
      <c r="ACI8949" s="60"/>
      <c r="ACJ8949" s="60"/>
      <c r="ACK8949" s="60"/>
      <c r="ACL8949" s="60"/>
      <c r="ACM8949" s="60"/>
      <c r="ACN8949" s="60"/>
      <c r="ACO8949" s="60"/>
      <c r="ACP8949" s="60"/>
      <c r="ACQ8949" s="60"/>
      <c r="ACR8949" s="60"/>
      <c r="ACS8949" s="60"/>
      <c r="ACT8949" s="60"/>
      <c r="ACU8949" s="60"/>
      <c r="ACV8949" s="60"/>
      <c r="ACW8949" s="60"/>
      <c r="ACX8949" s="60"/>
      <c r="ACY8949" s="60">
        <v>0.96789304261437303</v>
      </c>
      <c r="ACZ8949" s="60"/>
      <c r="ADA8949" s="60"/>
      <c r="ADB8949" s="60"/>
      <c r="ADC8949" s="60"/>
      <c r="ADD8949" s="60"/>
      <c r="ADE8949" s="60"/>
    </row>
    <row r="8950" spans="760:785" x14ac:dyDescent="0.25">
      <c r="ACF8950" s="60"/>
      <c r="ACG8950" s="60"/>
      <c r="ACH8950" s="60"/>
      <c r="ACI8950" s="60"/>
      <c r="ACJ8950" s="60"/>
      <c r="ACK8950" s="60"/>
      <c r="ACL8950" s="60"/>
      <c r="ACM8950" s="60"/>
      <c r="ACN8950" s="60"/>
      <c r="ACO8950" s="60"/>
      <c r="ACP8950" s="60"/>
      <c r="ACQ8950" s="60"/>
      <c r="ACR8950" s="60"/>
      <c r="ACS8950" s="60"/>
      <c r="ACT8950" s="60"/>
      <c r="ACU8950" s="60"/>
      <c r="ACV8950" s="60"/>
      <c r="ACW8950" s="60"/>
      <c r="ACX8950" s="60"/>
      <c r="ACY8950" s="60">
        <v>0.96789198710045998</v>
      </c>
      <c r="ACZ8950" s="60"/>
      <c r="ADA8950" s="60"/>
      <c r="ADB8950" s="60"/>
      <c r="ADC8950" s="60"/>
      <c r="ADD8950" s="60"/>
      <c r="ADE8950" s="60"/>
    </row>
    <row r="8951" spans="760:785" x14ac:dyDescent="0.25">
      <c r="ACF8951" s="60"/>
      <c r="ACG8951" s="60"/>
      <c r="ACH8951" s="60"/>
      <c r="ACI8951" s="60"/>
      <c r="ACJ8951" s="60"/>
      <c r="ACK8951" s="60"/>
      <c r="ACL8951" s="60"/>
      <c r="ACM8951" s="60"/>
      <c r="ACN8951" s="60"/>
      <c r="ACO8951" s="60"/>
      <c r="ACP8951" s="60"/>
      <c r="ACQ8951" s="60"/>
      <c r="ACR8951" s="60"/>
      <c r="ACS8951" s="60"/>
      <c r="ACT8951" s="60"/>
      <c r="ACU8951" s="60"/>
      <c r="ACV8951" s="60"/>
      <c r="ACW8951" s="60"/>
      <c r="ACX8951" s="60"/>
      <c r="ACY8951" s="60">
        <v>0.96788610673019004</v>
      </c>
      <c r="ACZ8951" s="60"/>
      <c r="ADA8951" s="60"/>
      <c r="ADB8951" s="60"/>
      <c r="ADC8951" s="60"/>
      <c r="ADD8951" s="60"/>
      <c r="ADE8951" s="60"/>
    </row>
    <row r="8952" spans="760:785" x14ac:dyDescent="0.25">
      <c r="ACF8952" s="60"/>
      <c r="ACG8952" s="60"/>
      <c r="ACH8952" s="60"/>
      <c r="ACI8952" s="60"/>
      <c r="ACJ8952" s="60"/>
      <c r="ACK8952" s="60"/>
      <c r="ACL8952" s="60"/>
      <c r="ACM8952" s="60"/>
      <c r="ACN8952" s="60"/>
      <c r="ACO8952" s="60"/>
      <c r="ACP8952" s="60"/>
      <c r="ACQ8952" s="60"/>
      <c r="ACR8952" s="60"/>
      <c r="ACS8952" s="60"/>
      <c r="ACT8952" s="60"/>
      <c r="ACU8952" s="60"/>
      <c r="ACV8952" s="60"/>
      <c r="ACW8952" s="60"/>
      <c r="ACX8952" s="60"/>
      <c r="ACY8952" s="60">
        <v>0.96788257695019997</v>
      </c>
      <c r="ACZ8952" s="60"/>
      <c r="ADA8952" s="60"/>
      <c r="ADB8952" s="60"/>
      <c r="ADC8952" s="60"/>
      <c r="ADD8952" s="60"/>
      <c r="ADE8952" s="60"/>
    </row>
    <row r="8953" spans="760:785" x14ac:dyDescent="0.25">
      <c r="ACF8953" s="60"/>
      <c r="ACG8953" s="60"/>
      <c r="ACH8953" s="60"/>
      <c r="ACI8953" s="60"/>
      <c r="ACJ8953" s="60"/>
      <c r="ACK8953" s="60"/>
      <c r="ACL8953" s="60"/>
      <c r="ACM8953" s="60"/>
      <c r="ACN8953" s="60"/>
      <c r="ACO8953" s="60"/>
      <c r="ACP8953" s="60"/>
      <c r="ACQ8953" s="60"/>
      <c r="ACR8953" s="60"/>
      <c r="ACS8953" s="60"/>
      <c r="ACT8953" s="60"/>
      <c r="ACU8953" s="60"/>
      <c r="ACV8953" s="60"/>
      <c r="ACW8953" s="60"/>
      <c r="ACX8953" s="60"/>
      <c r="ACY8953" s="60">
        <v>0.96787890792972597</v>
      </c>
      <c r="ACZ8953" s="60"/>
      <c r="ADA8953" s="60"/>
      <c r="ADB8953" s="60"/>
      <c r="ADC8953" s="60"/>
      <c r="ADD8953" s="60"/>
      <c r="ADE8953" s="60"/>
    </row>
    <row r="8954" spans="760:785" x14ac:dyDescent="0.25">
      <c r="ACF8954" s="60"/>
      <c r="ACG8954" s="60"/>
      <c r="ACH8954" s="60"/>
      <c r="ACI8954" s="60"/>
      <c r="ACJ8954" s="60"/>
      <c r="ACK8954" s="60"/>
      <c r="ACL8954" s="60"/>
      <c r="ACM8954" s="60"/>
      <c r="ACN8954" s="60"/>
      <c r="ACO8954" s="60"/>
      <c r="ACP8954" s="60"/>
      <c r="ACQ8954" s="60"/>
      <c r="ACR8954" s="60"/>
      <c r="ACS8954" s="60"/>
      <c r="ACT8954" s="60"/>
      <c r="ACU8954" s="60"/>
      <c r="ACV8954" s="60"/>
      <c r="ACW8954" s="60"/>
      <c r="ACX8954" s="60"/>
      <c r="ACY8954" s="60">
        <v>0.96787777568699895</v>
      </c>
      <c r="ACZ8954" s="60"/>
      <c r="ADA8954" s="60"/>
      <c r="ADB8954" s="60"/>
      <c r="ADC8954" s="60"/>
      <c r="ADD8954" s="60"/>
      <c r="ADE8954" s="60"/>
    </row>
    <row r="8955" spans="760:785" x14ac:dyDescent="0.25">
      <c r="ACF8955" s="60"/>
      <c r="ACG8955" s="60"/>
      <c r="ACH8955" s="60"/>
      <c r="ACI8955" s="60"/>
      <c r="ACJ8955" s="60"/>
      <c r="ACK8955" s="60"/>
      <c r="ACL8955" s="60"/>
      <c r="ACM8955" s="60"/>
      <c r="ACN8955" s="60"/>
      <c r="ACO8955" s="60"/>
      <c r="ACP8955" s="60"/>
      <c r="ACQ8955" s="60"/>
      <c r="ACR8955" s="60"/>
      <c r="ACS8955" s="60"/>
      <c r="ACT8955" s="60"/>
      <c r="ACU8955" s="60"/>
      <c r="ACV8955" s="60"/>
      <c r="ACW8955" s="60"/>
      <c r="ACX8955" s="60"/>
      <c r="ACY8955" s="60">
        <v>0.96787030265489604</v>
      </c>
      <c r="ACZ8955" s="60"/>
      <c r="ADA8955" s="60"/>
      <c r="ADB8955" s="60"/>
      <c r="ADC8955" s="60"/>
      <c r="ADD8955" s="60"/>
      <c r="ADE8955" s="60"/>
    </row>
    <row r="8956" spans="760:785" x14ac:dyDescent="0.25">
      <c r="ACF8956" s="60"/>
      <c r="ACG8956" s="60"/>
      <c r="ACH8956" s="60"/>
      <c r="ACI8956" s="60"/>
      <c r="ACJ8956" s="60"/>
      <c r="ACK8956" s="60"/>
      <c r="ACL8956" s="60"/>
      <c r="ACM8956" s="60"/>
      <c r="ACN8956" s="60"/>
      <c r="ACO8956" s="60"/>
      <c r="ACP8956" s="60"/>
      <c r="ACQ8956" s="60"/>
      <c r="ACR8956" s="60"/>
      <c r="ACS8956" s="60"/>
      <c r="ACT8956" s="60"/>
      <c r="ACU8956" s="60"/>
      <c r="ACV8956" s="60"/>
      <c r="ACW8956" s="60"/>
      <c r="ACX8956" s="60"/>
      <c r="ACY8956" s="60">
        <v>0.96782673633444205</v>
      </c>
      <c r="ACZ8956" s="60"/>
      <c r="ADA8956" s="60"/>
      <c r="ADB8956" s="60"/>
      <c r="ADC8956" s="60"/>
      <c r="ADD8956" s="60"/>
      <c r="ADE8956" s="60"/>
    </row>
    <row r="8957" spans="760:785" x14ac:dyDescent="0.25">
      <c r="ACF8957" s="60"/>
      <c r="ACG8957" s="60"/>
      <c r="ACH8957" s="60"/>
      <c r="ACI8957" s="60"/>
      <c r="ACJ8957" s="60"/>
      <c r="ACK8957" s="60"/>
      <c r="ACL8957" s="60"/>
      <c r="ACM8957" s="60"/>
      <c r="ACN8957" s="60"/>
      <c r="ACO8957" s="60"/>
      <c r="ACP8957" s="60"/>
      <c r="ACQ8957" s="60"/>
      <c r="ACR8957" s="60"/>
      <c r="ACS8957" s="60"/>
      <c r="ACT8957" s="60"/>
      <c r="ACU8957" s="60"/>
      <c r="ACV8957" s="60"/>
      <c r="ACW8957" s="60"/>
      <c r="ACX8957" s="60"/>
      <c r="ACY8957" s="60">
        <v>0.96781706556587599</v>
      </c>
      <c r="ACZ8957" s="60"/>
      <c r="ADA8957" s="60"/>
      <c r="ADB8957" s="60"/>
      <c r="ADC8957" s="60"/>
      <c r="ADD8957" s="60"/>
      <c r="ADE8957" s="60"/>
    </row>
    <row r="8958" spans="760:785" x14ac:dyDescent="0.25">
      <c r="ACF8958" s="60"/>
      <c r="ACG8958" s="60"/>
      <c r="ACH8958" s="60"/>
      <c r="ACI8958" s="60"/>
      <c r="ACJ8958" s="60"/>
      <c r="ACK8958" s="60"/>
      <c r="ACL8958" s="60"/>
      <c r="ACM8958" s="60"/>
      <c r="ACN8958" s="60"/>
      <c r="ACO8958" s="60"/>
      <c r="ACP8958" s="60"/>
      <c r="ACQ8958" s="60"/>
      <c r="ACR8958" s="60"/>
      <c r="ACS8958" s="60"/>
      <c r="ACT8958" s="60"/>
      <c r="ACU8958" s="60"/>
      <c r="ACV8958" s="60"/>
      <c r="ACW8958" s="60"/>
      <c r="ACX8958" s="60"/>
      <c r="ACY8958" s="60">
        <v>0.96781231269424395</v>
      </c>
      <c r="ACZ8958" s="60"/>
      <c r="ADA8958" s="60"/>
      <c r="ADB8958" s="60"/>
      <c r="ADC8958" s="60"/>
      <c r="ADD8958" s="60"/>
      <c r="ADE8958" s="60"/>
    </row>
    <row r="8959" spans="760:785" x14ac:dyDescent="0.25">
      <c r="ACF8959" s="60"/>
      <c r="ACG8959" s="60"/>
      <c r="ACH8959" s="60"/>
      <c r="ACI8959" s="60"/>
      <c r="ACJ8959" s="60"/>
      <c r="ACK8959" s="60"/>
      <c r="ACL8959" s="60"/>
      <c r="ACM8959" s="60"/>
      <c r="ACN8959" s="60"/>
      <c r="ACO8959" s="60"/>
      <c r="ACP8959" s="60"/>
      <c r="ACQ8959" s="60"/>
      <c r="ACR8959" s="60"/>
      <c r="ACS8959" s="60"/>
      <c r="ACT8959" s="60"/>
      <c r="ACU8959" s="60"/>
      <c r="ACV8959" s="60"/>
      <c r="ACW8959" s="60"/>
      <c r="ACX8959" s="60"/>
      <c r="ACY8959" s="60">
        <v>0.96779744518856403</v>
      </c>
      <c r="ACZ8959" s="60"/>
      <c r="ADA8959" s="60"/>
      <c r="ADB8959" s="60"/>
      <c r="ADC8959" s="60"/>
      <c r="ADD8959" s="60"/>
      <c r="ADE8959" s="60"/>
    </row>
    <row r="8960" spans="760:785" x14ac:dyDescent="0.25">
      <c r="ACF8960" s="60"/>
      <c r="ACG8960" s="60"/>
      <c r="ACH8960" s="60"/>
      <c r="ACI8960" s="60"/>
      <c r="ACJ8960" s="60"/>
      <c r="ACK8960" s="60"/>
      <c r="ACL8960" s="60"/>
      <c r="ACM8960" s="60"/>
      <c r="ACN8960" s="60"/>
      <c r="ACO8960" s="60"/>
      <c r="ACP8960" s="60"/>
      <c r="ACQ8960" s="60"/>
      <c r="ACR8960" s="60"/>
      <c r="ACS8960" s="60"/>
      <c r="ACT8960" s="60"/>
      <c r="ACU8960" s="60"/>
      <c r="ACV8960" s="60"/>
      <c r="ACW8960" s="60"/>
      <c r="ACX8960" s="60"/>
      <c r="ACY8960" s="60">
        <v>0.96778973470215501</v>
      </c>
      <c r="ACZ8960" s="60"/>
      <c r="ADA8960" s="60"/>
      <c r="ADB8960" s="60"/>
      <c r="ADC8960" s="60"/>
      <c r="ADD8960" s="60"/>
      <c r="ADE8960" s="60"/>
    </row>
    <row r="8961" spans="760:785" x14ac:dyDescent="0.25">
      <c r="ACF8961" s="60"/>
      <c r="ACG8961" s="60"/>
      <c r="ACH8961" s="60"/>
      <c r="ACI8961" s="60"/>
      <c r="ACJ8961" s="60"/>
      <c r="ACK8961" s="60"/>
      <c r="ACL8961" s="60"/>
      <c r="ACM8961" s="60"/>
      <c r="ACN8961" s="60"/>
      <c r="ACO8961" s="60"/>
      <c r="ACP8961" s="60"/>
      <c r="ACQ8961" s="60"/>
      <c r="ACR8961" s="60"/>
      <c r="ACS8961" s="60"/>
      <c r="ACT8961" s="60"/>
      <c r="ACU8961" s="60"/>
      <c r="ACV8961" s="60"/>
      <c r="ACW8961" s="60"/>
      <c r="ACX8961" s="60"/>
      <c r="ACY8961" s="60">
        <v>0.96777512518934705</v>
      </c>
      <c r="ACZ8961" s="60"/>
      <c r="ADA8961" s="60"/>
      <c r="ADB8961" s="60"/>
      <c r="ADC8961" s="60"/>
      <c r="ADD8961" s="60"/>
      <c r="ADE8961" s="60"/>
    </row>
    <row r="8962" spans="760:785" x14ac:dyDescent="0.25">
      <c r="ACF8962" s="60"/>
      <c r="ACG8962" s="60"/>
      <c r="ACH8962" s="60"/>
      <c r="ACI8962" s="60"/>
      <c r="ACJ8962" s="60"/>
      <c r="ACK8962" s="60"/>
      <c r="ACL8962" s="60"/>
      <c r="ACM8962" s="60"/>
      <c r="ACN8962" s="60"/>
      <c r="ACO8962" s="60"/>
      <c r="ACP8962" s="60"/>
      <c r="ACQ8962" s="60"/>
      <c r="ACR8962" s="60"/>
      <c r="ACS8962" s="60"/>
      <c r="ACT8962" s="60"/>
      <c r="ACU8962" s="60"/>
      <c r="ACV8962" s="60"/>
      <c r="ACW8962" s="60"/>
      <c r="ACX8962" s="60"/>
      <c r="ACY8962" s="60">
        <v>0.96775702957221799</v>
      </c>
      <c r="ACZ8962" s="60"/>
      <c r="ADA8962" s="60"/>
      <c r="ADB8962" s="60"/>
      <c r="ADC8962" s="60"/>
      <c r="ADD8962" s="60"/>
      <c r="ADE8962" s="60"/>
    </row>
    <row r="8963" spans="760:785" x14ac:dyDescent="0.25">
      <c r="ACF8963" s="60"/>
      <c r="ACG8963" s="60"/>
      <c r="ACH8963" s="60"/>
      <c r="ACI8963" s="60"/>
      <c r="ACJ8963" s="60"/>
      <c r="ACK8963" s="60"/>
      <c r="ACL8963" s="60"/>
      <c r="ACM8963" s="60"/>
      <c r="ACN8963" s="60"/>
      <c r="ACO8963" s="60"/>
      <c r="ACP8963" s="60"/>
      <c r="ACQ8963" s="60"/>
      <c r="ACR8963" s="60"/>
      <c r="ACS8963" s="60"/>
      <c r="ACT8963" s="60"/>
      <c r="ACU8963" s="60"/>
      <c r="ACV8963" s="60"/>
      <c r="ACW8963" s="60"/>
      <c r="ACX8963" s="60"/>
      <c r="ACY8963" s="60">
        <v>0.96775477553316303</v>
      </c>
      <c r="ACZ8963" s="60"/>
      <c r="ADA8963" s="60"/>
      <c r="ADB8963" s="60"/>
      <c r="ADC8963" s="60"/>
      <c r="ADD8963" s="60"/>
      <c r="ADE8963" s="60"/>
    </row>
    <row r="8964" spans="760:785" x14ac:dyDescent="0.25">
      <c r="ACF8964" s="60"/>
      <c r="ACG8964" s="60"/>
      <c r="ACH8964" s="60"/>
      <c r="ACI8964" s="60"/>
      <c r="ACJ8964" s="60"/>
      <c r="ACK8964" s="60"/>
      <c r="ACL8964" s="60"/>
      <c r="ACM8964" s="60"/>
      <c r="ACN8964" s="60"/>
      <c r="ACO8964" s="60"/>
      <c r="ACP8964" s="60"/>
      <c r="ACQ8964" s="60"/>
      <c r="ACR8964" s="60"/>
      <c r="ACS8964" s="60"/>
      <c r="ACT8964" s="60"/>
      <c r="ACU8964" s="60"/>
      <c r="ACV8964" s="60"/>
      <c r="ACW8964" s="60"/>
      <c r="ACX8964" s="60"/>
      <c r="ACY8964" s="60">
        <v>0.96772512138493805</v>
      </c>
      <c r="ACZ8964" s="60"/>
      <c r="ADA8964" s="60"/>
      <c r="ADB8964" s="60"/>
      <c r="ADC8964" s="60"/>
      <c r="ADD8964" s="60"/>
      <c r="ADE8964" s="60"/>
    </row>
    <row r="8965" spans="760:785" x14ac:dyDescent="0.25">
      <c r="ACF8965" s="60"/>
      <c r="ACG8965" s="60"/>
      <c r="ACH8965" s="60"/>
      <c r="ACI8965" s="60"/>
      <c r="ACJ8965" s="60"/>
      <c r="ACK8965" s="60"/>
      <c r="ACL8965" s="60"/>
      <c r="ACM8965" s="60"/>
      <c r="ACN8965" s="60"/>
      <c r="ACO8965" s="60"/>
      <c r="ACP8965" s="60"/>
      <c r="ACQ8965" s="60"/>
      <c r="ACR8965" s="60"/>
      <c r="ACS8965" s="60"/>
      <c r="ACT8965" s="60"/>
      <c r="ACU8965" s="60"/>
      <c r="ACV8965" s="60"/>
      <c r="ACW8965" s="60"/>
      <c r="ACX8965" s="60"/>
      <c r="ACY8965" s="60">
        <v>0.96770516233079595</v>
      </c>
      <c r="ACZ8965" s="60"/>
      <c r="ADA8965" s="60"/>
      <c r="ADB8965" s="60"/>
      <c r="ADC8965" s="60"/>
      <c r="ADD8965" s="60"/>
      <c r="ADE8965" s="60"/>
    </row>
    <row r="8966" spans="760:785" x14ac:dyDescent="0.25">
      <c r="ACF8966" s="60"/>
      <c r="ACG8966" s="60"/>
      <c r="ACH8966" s="60"/>
      <c r="ACI8966" s="60"/>
      <c r="ACJ8966" s="60"/>
      <c r="ACK8966" s="60"/>
      <c r="ACL8966" s="60"/>
      <c r="ACM8966" s="60"/>
      <c r="ACN8966" s="60"/>
      <c r="ACO8966" s="60"/>
      <c r="ACP8966" s="60"/>
      <c r="ACQ8966" s="60"/>
      <c r="ACR8966" s="60"/>
      <c r="ACS8966" s="60"/>
      <c r="ACT8966" s="60"/>
      <c r="ACU8966" s="60"/>
      <c r="ACV8966" s="60"/>
      <c r="ACW8966" s="60"/>
      <c r="ACX8966" s="60"/>
      <c r="ACY8966" s="60">
        <v>0.96770419100251803</v>
      </c>
      <c r="ACZ8966" s="60"/>
      <c r="ADA8966" s="60"/>
      <c r="ADB8966" s="60"/>
      <c r="ADC8966" s="60"/>
      <c r="ADD8966" s="60"/>
      <c r="ADE8966" s="60"/>
    </row>
    <row r="8967" spans="760:785" x14ac:dyDescent="0.25">
      <c r="ACF8967" s="60"/>
      <c r="ACG8967" s="60"/>
      <c r="ACH8967" s="60"/>
      <c r="ACI8967" s="60"/>
      <c r="ACJ8967" s="60"/>
      <c r="ACK8967" s="60"/>
      <c r="ACL8967" s="60"/>
      <c r="ACM8967" s="60"/>
      <c r="ACN8967" s="60"/>
      <c r="ACO8967" s="60"/>
      <c r="ACP8967" s="60"/>
      <c r="ACQ8967" s="60"/>
      <c r="ACR8967" s="60"/>
      <c r="ACS8967" s="60"/>
      <c r="ACT8967" s="60"/>
      <c r="ACU8967" s="60"/>
      <c r="ACV8967" s="60"/>
      <c r="ACW8967" s="60"/>
      <c r="ACX8967" s="60"/>
      <c r="ACY8967" s="60">
        <v>0.96769071735006396</v>
      </c>
      <c r="ACZ8967" s="60"/>
      <c r="ADA8967" s="60"/>
      <c r="ADB8967" s="60"/>
      <c r="ADC8967" s="60"/>
      <c r="ADD8967" s="60"/>
      <c r="ADE8967" s="60"/>
    </row>
    <row r="8968" spans="760:785" x14ac:dyDescent="0.25">
      <c r="ACF8968" s="60"/>
      <c r="ACG8968" s="60"/>
      <c r="ACH8968" s="60"/>
      <c r="ACI8968" s="60"/>
      <c r="ACJ8968" s="60"/>
      <c r="ACK8968" s="60"/>
      <c r="ACL8968" s="60"/>
      <c r="ACM8968" s="60"/>
      <c r="ACN8968" s="60"/>
      <c r="ACO8968" s="60"/>
      <c r="ACP8968" s="60"/>
      <c r="ACQ8968" s="60"/>
      <c r="ACR8968" s="60"/>
      <c r="ACS8968" s="60"/>
      <c r="ACT8968" s="60"/>
      <c r="ACU8968" s="60"/>
      <c r="ACV8968" s="60"/>
      <c r="ACW8968" s="60"/>
      <c r="ACX8968" s="60"/>
      <c r="ACY8968" s="60">
        <v>0.96767282721746195</v>
      </c>
      <c r="ACZ8968" s="60"/>
      <c r="ADA8968" s="60"/>
      <c r="ADB8968" s="60"/>
      <c r="ADC8968" s="60"/>
      <c r="ADD8968" s="60"/>
      <c r="ADE8968" s="60"/>
    </row>
    <row r="8969" spans="760:785" x14ac:dyDescent="0.25">
      <c r="ACF8969" s="60"/>
      <c r="ACG8969" s="60"/>
      <c r="ACH8969" s="60"/>
      <c r="ACI8969" s="60"/>
      <c r="ACJ8969" s="60"/>
      <c r="ACK8969" s="60"/>
      <c r="ACL8969" s="60"/>
      <c r="ACM8969" s="60"/>
      <c r="ACN8969" s="60"/>
      <c r="ACO8969" s="60"/>
      <c r="ACP8969" s="60"/>
      <c r="ACQ8969" s="60"/>
      <c r="ACR8969" s="60"/>
      <c r="ACS8969" s="60"/>
      <c r="ACT8969" s="60"/>
      <c r="ACU8969" s="60"/>
      <c r="ACV8969" s="60"/>
      <c r="ACW8969" s="60"/>
      <c r="ACX8969" s="60"/>
      <c r="ACY8969" s="60">
        <v>0.96765779341675495</v>
      </c>
      <c r="ACZ8969" s="60"/>
      <c r="ADA8969" s="60"/>
      <c r="ADB8969" s="60"/>
      <c r="ADC8969" s="60"/>
      <c r="ADD8969" s="60"/>
      <c r="ADE8969" s="60"/>
    </row>
    <row r="8970" spans="760:785" x14ac:dyDescent="0.25">
      <c r="ACF8970" s="60"/>
      <c r="ACG8970" s="60"/>
      <c r="ACH8970" s="60"/>
      <c r="ACI8970" s="60"/>
      <c r="ACJ8970" s="60"/>
      <c r="ACK8970" s="60"/>
      <c r="ACL8970" s="60"/>
      <c r="ACM8970" s="60"/>
      <c r="ACN8970" s="60"/>
      <c r="ACO8970" s="60"/>
      <c r="ACP8970" s="60"/>
      <c r="ACQ8970" s="60"/>
      <c r="ACR8970" s="60"/>
      <c r="ACS8970" s="60"/>
      <c r="ACT8970" s="60"/>
      <c r="ACU8970" s="60"/>
      <c r="ACV8970" s="60"/>
      <c r="ACW8970" s="60"/>
      <c r="ACX8970" s="60"/>
      <c r="ACY8970" s="60">
        <v>0.96765511643890201</v>
      </c>
      <c r="ACZ8970" s="60"/>
      <c r="ADA8970" s="60"/>
      <c r="ADB8970" s="60"/>
      <c r="ADC8970" s="60"/>
      <c r="ADD8970" s="60"/>
      <c r="ADE8970" s="60"/>
    </row>
    <row r="8971" spans="760:785" x14ac:dyDescent="0.25">
      <c r="ACF8971" s="60"/>
      <c r="ACG8971" s="60"/>
      <c r="ACH8971" s="60"/>
      <c r="ACI8971" s="60"/>
      <c r="ACJ8971" s="60"/>
      <c r="ACK8971" s="60"/>
      <c r="ACL8971" s="60"/>
      <c r="ACM8971" s="60"/>
      <c r="ACN8971" s="60"/>
      <c r="ACO8971" s="60"/>
      <c r="ACP8971" s="60"/>
      <c r="ACQ8971" s="60"/>
      <c r="ACR8971" s="60"/>
      <c r="ACS8971" s="60"/>
      <c r="ACT8971" s="60"/>
      <c r="ACU8971" s="60"/>
      <c r="ACV8971" s="60"/>
      <c r="ACW8971" s="60"/>
      <c r="ACX8971" s="60"/>
      <c r="ACY8971" s="60">
        <v>0.967652375058623</v>
      </c>
      <c r="ACZ8971" s="60"/>
      <c r="ADA8971" s="60"/>
      <c r="ADB8971" s="60"/>
      <c r="ADC8971" s="60"/>
      <c r="ADD8971" s="60"/>
      <c r="ADE8971" s="60"/>
    </row>
    <row r="8972" spans="760:785" x14ac:dyDescent="0.25">
      <c r="ACF8972" s="60"/>
      <c r="ACG8972" s="60"/>
      <c r="ACH8972" s="60"/>
      <c r="ACI8972" s="60"/>
      <c r="ACJ8972" s="60"/>
      <c r="ACK8972" s="60"/>
      <c r="ACL8972" s="60"/>
      <c r="ACM8972" s="60"/>
      <c r="ACN8972" s="60"/>
      <c r="ACO8972" s="60"/>
      <c r="ACP8972" s="60"/>
      <c r="ACQ8972" s="60"/>
      <c r="ACR8972" s="60"/>
      <c r="ACS8972" s="60"/>
      <c r="ACT8972" s="60"/>
      <c r="ACU8972" s="60"/>
      <c r="ACV8972" s="60"/>
      <c r="ACW8972" s="60"/>
      <c r="ACX8972" s="60"/>
      <c r="ACY8972" s="60">
        <v>0.96765158686106001</v>
      </c>
      <c r="ACZ8972" s="60"/>
      <c r="ADA8972" s="60"/>
      <c r="ADB8972" s="60"/>
      <c r="ADC8972" s="60"/>
      <c r="ADD8972" s="60"/>
      <c r="ADE8972" s="60"/>
    </row>
    <row r="8973" spans="760:785" x14ac:dyDescent="0.25">
      <c r="ACF8973" s="60"/>
      <c r="ACG8973" s="60"/>
      <c r="ACH8973" s="60"/>
      <c r="ACI8973" s="60"/>
      <c r="ACJ8973" s="60"/>
      <c r="ACK8973" s="60"/>
      <c r="ACL8973" s="60"/>
      <c r="ACM8973" s="60"/>
      <c r="ACN8973" s="60"/>
      <c r="ACO8973" s="60"/>
      <c r="ACP8973" s="60"/>
      <c r="ACQ8973" s="60"/>
      <c r="ACR8973" s="60"/>
      <c r="ACS8973" s="60"/>
      <c r="ACT8973" s="60"/>
      <c r="ACU8973" s="60"/>
      <c r="ACV8973" s="60"/>
      <c r="ACW8973" s="60"/>
      <c r="ACX8973" s="60"/>
      <c r="ACY8973" s="60">
        <v>0.96764046935052705</v>
      </c>
      <c r="ACZ8973" s="60"/>
      <c r="ADA8973" s="60"/>
      <c r="ADB8973" s="60"/>
      <c r="ADC8973" s="60"/>
      <c r="ADD8973" s="60"/>
      <c r="ADE8973" s="60"/>
    </row>
    <row r="8974" spans="760:785" x14ac:dyDescent="0.25">
      <c r="ACF8974" s="60"/>
      <c r="ACG8974" s="60"/>
      <c r="ACH8974" s="60"/>
      <c r="ACI8974" s="60"/>
      <c r="ACJ8974" s="60"/>
      <c r="ACK8974" s="60"/>
      <c r="ACL8974" s="60"/>
      <c r="ACM8974" s="60"/>
      <c r="ACN8974" s="60"/>
      <c r="ACO8974" s="60"/>
      <c r="ACP8974" s="60"/>
      <c r="ACQ8974" s="60"/>
      <c r="ACR8974" s="60"/>
      <c r="ACS8974" s="60"/>
      <c r="ACT8974" s="60"/>
      <c r="ACU8974" s="60"/>
      <c r="ACV8974" s="60"/>
      <c r="ACW8974" s="60"/>
      <c r="ACX8974" s="60"/>
      <c r="ACY8974" s="60">
        <v>0.96763055802553399</v>
      </c>
      <c r="ACZ8974" s="60"/>
      <c r="ADA8974" s="60"/>
      <c r="ADB8974" s="60"/>
      <c r="ADC8974" s="60"/>
      <c r="ADD8974" s="60"/>
      <c r="ADE8974" s="60"/>
    </row>
    <row r="8975" spans="760:785" x14ac:dyDescent="0.25">
      <c r="ACF8975" s="60"/>
      <c r="ACG8975" s="60"/>
      <c r="ACH8975" s="60"/>
      <c r="ACI8975" s="60"/>
      <c r="ACJ8975" s="60"/>
      <c r="ACK8975" s="60"/>
      <c r="ACL8975" s="60"/>
      <c r="ACM8975" s="60"/>
      <c r="ACN8975" s="60"/>
      <c r="ACO8975" s="60"/>
      <c r="ACP8975" s="60"/>
      <c r="ACQ8975" s="60"/>
      <c r="ACR8975" s="60"/>
      <c r="ACS8975" s="60"/>
      <c r="ACT8975" s="60"/>
      <c r="ACU8975" s="60"/>
      <c r="ACV8975" s="60"/>
      <c r="ACW8975" s="60"/>
      <c r="ACX8975" s="60"/>
      <c r="ACY8975" s="60">
        <v>0.96762537204812005</v>
      </c>
      <c r="ACZ8975" s="60"/>
      <c r="ADA8975" s="60"/>
      <c r="ADB8975" s="60"/>
      <c r="ADC8975" s="60"/>
      <c r="ADD8975" s="60"/>
      <c r="ADE8975" s="60"/>
    </row>
    <row r="8976" spans="760:785" x14ac:dyDescent="0.25">
      <c r="ACF8976" s="60"/>
      <c r="ACG8976" s="60"/>
      <c r="ACH8976" s="60"/>
      <c r="ACI8976" s="60"/>
      <c r="ACJ8976" s="60"/>
      <c r="ACK8976" s="60"/>
      <c r="ACL8976" s="60"/>
      <c r="ACM8976" s="60"/>
      <c r="ACN8976" s="60"/>
      <c r="ACO8976" s="60"/>
      <c r="ACP8976" s="60"/>
      <c r="ACQ8976" s="60"/>
      <c r="ACR8976" s="60"/>
      <c r="ACS8976" s="60"/>
      <c r="ACT8976" s="60"/>
      <c r="ACU8976" s="60"/>
      <c r="ACV8976" s="60"/>
      <c r="ACW8976" s="60"/>
      <c r="ACX8976" s="60"/>
      <c r="ACY8976" s="60">
        <v>0.96758270150842096</v>
      </c>
      <c r="ACZ8976" s="60"/>
      <c r="ADA8976" s="60"/>
      <c r="ADB8976" s="60"/>
      <c r="ADC8976" s="60"/>
      <c r="ADD8976" s="60"/>
      <c r="ADE8976" s="60"/>
    </row>
    <row r="8977" spans="760:785" x14ac:dyDescent="0.25">
      <c r="ACF8977" s="60"/>
      <c r="ACG8977" s="60"/>
      <c r="ACH8977" s="60"/>
      <c r="ACI8977" s="60"/>
      <c r="ACJ8977" s="60"/>
      <c r="ACK8977" s="60"/>
      <c r="ACL8977" s="60"/>
      <c r="ACM8977" s="60"/>
      <c r="ACN8977" s="60"/>
      <c r="ACO8977" s="60"/>
      <c r="ACP8977" s="60"/>
      <c r="ACQ8977" s="60"/>
      <c r="ACR8977" s="60"/>
      <c r="ACS8977" s="60"/>
      <c r="ACT8977" s="60"/>
      <c r="ACU8977" s="60"/>
      <c r="ACV8977" s="60"/>
      <c r="ACW8977" s="60"/>
      <c r="ACX8977" s="60"/>
      <c r="ACY8977" s="60">
        <v>0.96757153263669804</v>
      </c>
      <c r="ACZ8977" s="60"/>
      <c r="ADA8977" s="60"/>
      <c r="ADB8977" s="60"/>
      <c r="ADC8977" s="60"/>
      <c r="ADD8977" s="60"/>
      <c r="ADE8977" s="60"/>
    </row>
    <row r="8978" spans="760:785" x14ac:dyDescent="0.25">
      <c r="ACF8978" s="60"/>
      <c r="ACG8978" s="60"/>
      <c r="ACH8978" s="60"/>
      <c r="ACI8978" s="60"/>
      <c r="ACJ8978" s="60"/>
      <c r="ACK8978" s="60"/>
      <c r="ACL8978" s="60"/>
      <c r="ACM8978" s="60"/>
      <c r="ACN8978" s="60"/>
      <c r="ACO8978" s="60"/>
      <c r="ACP8978" s="60"/>
      <c r="ACQ8978" s="60"/>
      <c r="ACR8978" s="60"/>
      <c r="ACS8978" s="60"/>
      <c r="ACT8978" s="60"/>
      <c r="ACU8978" s="60"/>
      <c r="ACV8978" s="60"/>
      <c r="ACW8978" s="60"/>
      <c r="ACX8978" s="60"/>
      <c r="ACY8978" s="60">
        <v>0.96755100616074197</v>
      </c>
      <c r="ACZ8978" s="60"/>
      <c r="ADA8978" s="60"/>
      <c r="ADB8978" s="60"/>
      <c r="ADC8978" s="60"/>
      <c r="ADD8978" s="60"/>
      <c r="ADE8978" s="60"/>
    </row>
    <row r="8979" spans="760:785" x14ac:dyDescent="0.25">
      <c r="ACF8979" s="60"/>
      <c r="ACG8979" s="60"/>
      <c r="ACH8979" s="60"/>
      <c r="ACI8979" s="60"/>
      <c r="ACJ8979" s="60"/>
      <c r="ACK8979" s="60"/>
      <c r="ACL8979" s="60"/>
      <c r="ACM8979" s="60"/>
      <c r="ACN8979" s="60"/>
      <c r="ACO8979" s="60"/>
      <c r="ACP8979" s="60"/>
      <c r="ACQ8979" s="60"/>
      <c r="ACR8979" s="60"/>
      <c r="ACS8979" s="60"/>
      <c r="ACT8979" s="60"/>
      <c r="ACU8979" s="60"/>
      <c r="ACV8979" s="60"/>
      <c r="ACW8979" s="60"/>
      <c r="ACX8979" s="60"/>
      <c r="ACY8979" s="60">
        <v>0.96754920312138304</v>
      </c>
      <c r="ACZ8979" s="60"/>
      <c r="ADA8979" s="60"/>
      <c r="ADB8979" s="60"/>
      <c r="ADC8979" s="60"/>
      <c r="ADD8979" s="60"/>
      <c r="ADE8979" s="60"/>
    </row>
    <row r="8980" spans="760:785" x14ac:dyDescent="0.25">
      <c r="ACF8980" s="60"/>
      <c r="ACG8980" s="60"/>
      <c r="ACH8980" s="60"/>
      <c r="ACI8980" s="60"/>
      <c r="ACJ8980" s="60"/>
      <c r="ACK8980" s="60"/>
      <c r="ACL8980" s="60"/>
      <c r="ACM8980" s="60"/>
      <c r="ACN8980" s="60"/>
      <c r="ACO8980" s="60"/>
      <c r="ACP8980" s="60"/>
      <c r="ACQ8980" s="60"/>
      <c r="ACR8980" s="60"/>
      <c r="ACS8980" s="60"/>
      <c r="ACT8980" s="60"/>
      <c r="ACU8980" s="60"/>
      <c r="ACV8980" s="60"/>
      <c r="ACW8980" s="60"/>
      <c r="ACX8980" s="60"/>
      <c r="ACY8980" s="60">
        <v>0.96753143231430605</v>
      </c>
      <c r="ACZ8980" s="60"/>
      <c r="ADA8980" s="60"/>
      <c r="ADB8980" s="60"/>
      <c r="ADC8980" s="60"/>
      <c r="ADD8980" s="60"/>
      <c r="ADE8980" s="60"/>
    </row>
    <row r="8981" spans="760:785" x14ac:dyDescent="0.25">
      <c r="ACF8981" s="60"/>
      <c r="ACG8981" s="60"/>
      <c r="ACH8981" s="60"/>
      <c r="ACI8981" s="60"/>
      <c r="ACJ8981" s="60"/>
      <c r="ACK8981" s="60"/>
      <c r="ACL8981" s="60"/>
      <c r="ACM8981" s="60"/>
      <c r="ACN8981" s="60"/>
      <c r="ACO8981" s="60"/>
      <c r="ACP8981" s="60"/>
      <c r="ACQ8981" s="60"/>
      <c r="ACR8981" s="60"/>
      <c r="ACS8981" s="60"/>
      <c r="ACT8981" s="60"/>
      <c r="ACU8981" s="60"/>
      <c r="ACV8981" s="60"/>
      <c r="ACW8981" s="60"/>
      <c r="ACX8981" s="60"/>
      <c r="ACY8981" s="60">
        <v>0.96752355001700596</v>
      </c>
      <c r="ACZ8981" s="60"/>
      <c r="ADA8981" s="60"/>
      <c r="ADB8981" s="60"/>
      <c r="ADC8981" s="60"/>
      <c r="ADD8981" s="60"/>
      <c r="ADE8981" s="60"/>
    </row>
    <row r="8982" spans="760:785" x14ac:dyDescent="0.25">
      <c r="ACF8982" s="60"/>
      <c r="ACG8982" s="60"/>
      <c r="ACH8982" s="60"/>
      <c r="ACI8982" s="60"/>
      <c r="ACJ8982" s="60"/>
      <c r="ACK8982" s="60"/>
      <c r="ACL8982" s="60"/>
      <c r="ACM8982" s="60"/>
      <c r="ACN8982" s="60"/>
      <c r="ACO8982" s="60"/>
      <c r="ACP8982" s="60"/>
      <c r="ACQ8982" s="60"/>
      <c r="ACR8982" s="60"/>
      <c r="ACS8982" s="60"/>
      <c r="ACT8982" s="60"/>
      <c r="ACU8982" s="60"/>
      <c r="ACV8982" s="60"/>
      <c r="ACW8982" s="60"/>
      <c r="ACX8982" s="60"/>
      <c r="ACY8982" s="60">
        <v>0.96752105820397805</v>
      </c>
      <c r="ACZ8982" s="60"/>
      <c r="ADA8982" s="60"/>
      <c r="ADB8982" s="60"/>
      <c r="ADC8982" s="60"/>
      <c r="ADD8982" s="60"/>
      <c r="ADE8982" s="60"/>
    </row>
    <row r="8983" spans="760:785" x14ac:dyDescent="0.25">
      <c r="ACF8983" s="60"/>
      <c r="ACG8983" s="60"/>
      <c r="ACH8983" s="60"/>
      <c r="ACI8983" s="60"/>
      <c r="ACJ8983" s="60"/>
      <c r="ACK8983" s="60"/>
      <c r="ACL8983" s="60"/>
      <c r="ACM8983" s="60"/>
      <c r="ACN8983" s="60"/>
      <c r="ACO8983" s="60"/>
      <c r="ACP8983" s="60"/>
      <c r="ACQ8983" s="60"/>
      <c r="ACR8983" s="60"/>
      <c r="ACS8983" s="60"/>
      <c r="ACT8983" s="60"/>
      <c r="ACU8983" s="60"/>
      <c r="ACV8983" s="60"/>
      <c r="ACW8983" s="60"/>
      <c r="ACX8983" s="60"/>
      <c r="ACY8983" s="60">
        <v>0.96751842761743301</v>
      </c>
      <c r="ACZ8983" s="60"/>
      <c r="ADA8983" s="60"/>
      <c r="ADB8983" s="60"/>
      <c r="ADC8983" s="60"/>
      <c r="ADD8983" s="60"/>
      <c r="ADE8983" s="60"/>
    </row>
    <row r="8984" spans="760:785" x14ac:dyDescent="0.25">
      <c r="ACF8984" s="60"/>
      <c r="ACG8984" s="60"/>
      <c r="ACH8984" s="60"/>
      <c r="ACI8984" s="60"/>
      <c r="ACJ8984" s="60"/>
      <c r="ACK8984" s="60"/>
      <c r="ACL8984" s="60"/>
      <c r="ACM8984" s="60"/>
      <c r="ACN8984" s="60"/>
      <c r="ACO8984" s="60"/>
      <c r="ACP8984" s="60"/>
      <c r="ACQ8984" s="60"/>
      <c r="ACR8984" s="60"/>
      <c r="ACS8984" s="60"/>
      <c r="ACT8984" s="60"/>
      <c r="ACU8984" s="60"/>
      <c r="ACV8984" s="60"/>
      <c r="ACW8984" s="60"/>
      <c r="ACX8984" s="60"/>
      <c r="ACY8984" s="60">
        <v>0.96751819633826397</v>
      </c>
      <c r="ACZ8984" s="60"/>
      <c r="ADA8984" s="60"/>
      <c r="ADB8984" s="60"/>
      <c r="ADC8984" s="60"/>
      <c r="ADD8984" s="60"/>
      <c r="ADE8984" s="60"/>
    </row>
    <row r="8985" spans="760:785" x14ac:dyDescent="0.25">
      <c r="ACF8985" s="60"/>
      <c r="ACG8985" s="60"/>
      <c r="ACH8985" s="60"/>
      <c r="ACI8985" s="60"/>
      <c r="ACJ8985" s="60"/>
      <c r="ACK8985" s="60"/>
      <c r="ACL8985" s="60"/>
      <c r="ACM8985" s="60"/>
      <c r="ACN8985" s="60"/>
      <c r="ACO8985" s="60"/>
      <c r="ACP8985" s="60"/>
      <c r="ACQ8985" s="60"/>
      <c r="ACR8985" s="60"/>
      <c r="ACS8985" s="60"/>
      <c r="ACT8985" s="60"/>
      <c r="ACU8985" s="60"/>
      <c r="ACV8985" s="60"/>
      <c r="ACW8985" s="60"/>
      <c r="ACX8985" s="60"/>
      <c r="ACY8985" s="60">
        <v>0.96751675485569799</v>
      </c>
      <c r="ACZ8985" s="60"/>
      <c r="ADA8985" s="60"/>
      <c r="ADB8985" s="60"/>
      <c r="ADC8985" s="60"/>
      <c r="ADD8985" s="60"/>
      <c r="ADE8985" s="60"/>
    </row>
    <row r="8986" spans="760:785" x14ac:dyDescent="0.25">
      <c r="ACF8986" s="60"/>
      <c r="ACG8986" s="60"/>
      <c r="ACH8986" s="60"/>
      <c r="ACI8986" s="60"/>
      <c r="ACJ8986" s="60"/>
      <c r="ACK8986" s="60"/>
      <c r="ACL8986" s="60"/>
      <c r="ACM8986" s="60"/>
      <c r="ACN8986" s="60"/>
      <c r="ACO8986" s="60"/>
      <c r="ACP8986" s="60"/>
      <c r="ACQ8986" s="60"/>
      <c r="ACR8986" s="60"/>
      <c r="ACS8986" s="60"/>
      <c r="ACT8986" s="60"/>
      <c r="ACU8986" s="60"/>
      <c r="ACV8986" s="60"/>
      <c r="ACW8986" s="60"/>
      <c r="ACX8986" s="60"/>
      <c r="ACY8986" s="60">
        <v>0.967515037876988</v>
      </c>
      <c r="ACZ8986" s="60"/>
      <c r="ADA8986" s="60"/>
      <c r="ADB8986" s="60"/>
      <c r="ADC8986" s="60"/>
      <c r="ADD8986" s="60"/>
      <c r="ADE8986" s="60"/>
    </row>
    <row r="8987" spans="760:785" x14ac:dyDescent="0.25">
      <c r="ACF8987" s="60"/>
      <c r="ACG8987" s="60"/>
      <c r="ACH8987" s="60"/>
      <c r="ACI8987" s="60"/>
      <c r="ACJ8987" s="60"/>
      <c r="ACK8987" s="60"/>
      <c r="ACL8987" s="60"/>
      <c r="ACM8987" s="60"/>
      <c r="ACN8987" s="60"/>
      <c r="ACO8987" s="60"/>
      <c r="ACP8987" s="60"/>
      <c r="ACQ8987" s="60"/>
      <c r="ACR8987" s="60"/>
      <c r="ACS8987" s="60"/>
      <c r="ACT8987" s="60"/>
      <c r="ACU8987" s="60"/>
      <c r="ACV8987" s="60"/>
      <c r="ACW8987" s="60"/>
      <c r="ACX8987" s="60"/>
      <c r="ACY8987" s="60">
        <v>0.96750362289938396</v>
      </c>
      <c r="ACZ8987" s="60"/>
      <c r="ADA8987" s="60"/>
      <c r="ADB8987" s="60"/>
      <c r="ADC8987" s="60"/>
      <c r="ADD8987" s="60"/>
      <c r="ADE8987" s="60"/>
    </row>
    <row r="8988" spans="760:785" x14ac:dyDescent="0.25">
      <c r="ACF8988" s="60"/>
      <c r="ACG8988" s="60"/>
      <c r="ACH8988" s="60"/>
      <c r="ACI8988" s="60"/>
      <c r="ACJ8988" s="60"/>
      <c r="ACK8988" s="60"/>
      <c r="ACL8988" s="60"/>
      <c r="ACM8988" s="60"/>
      <c r="ACN8988" s="60"/>
      <c r="ACO8988" s="60"/>
      <c r="ACP8988" s="60"/>
      <c r="ACQ8988" s="60"/>
      <c r="ACR8988" s="60"/>
      <c r="ACS8988" s="60"/>
      <c r="ACT8988" s="60"/>
      <c r="ACU8988" s="60"/>
      <c r="ACV8988" s="60"/>
      <c r="ACW8988" s="60"/>
      <c r="ACX8988" s="60"/>
      <c r="ACY8988" s="60">
        <v>0.96750084158624705</v>
      </c>
      <c r="ACZ8988" s="60"/>
      <c r="ADA8988" s="60"/>
      <c r="ADB8988" s="60"/>
      <c r="ADC8988" s="60"/>
      <c r="ADD8988" s="60"/>
      <c r="ADE8988" s="60"/>
    </row>
    <row r="8989" spans="760:785" x14ac:dyDescent="0.25">
      <c r="ACF8989" s="60"/>
      <c r="ACG8989" s="60"/>
      <c r="ACH8989" s="60"/>
      <c r="ACI8989" s="60"/>
      <c r="ACJ8989" s="60"/>
      <c r="ACK8989" s="60"/>
      <c r="ACL8989" s="60"/>
      <c r="ACM8989" s="60"/>
      <c r="ACN8989" s="60"/>
      <c r="ACO8989" s="60"/>
      <c r="ACP8989" s="60"/>
      <c r="ACQ8989" s="60"/>
      <c r="ACR8989" s="60"/>
      <c r="ACS8989" s="60"/>
      <c r="ACT8989" s="60"/>
      <c r="ACU8989" s="60"/>
      <c r="ACV8989" s="60"/>
      <c r="ACW8989" s="60"/>
      <c r="ACX8989" s="60"/>
      <c r="ACY8989" s="60">
        <v>0.96750077933864498</v>
      </c>
      <c r="ACZ8989" s="60"/>
      <c r="ADA8989" s="60"/>
      <c r="ADB8989" s="60"/>
      <c r="ADC8989" s="60"/>
      <c r="ADD8989" s="60"/>
      <c r="ADE8989" s="60"/>
    </row>
    <row r="8990" spans="760:785" x14ac:dyDescent="0.25">
      <c r="ACF8990" s="60"/>
      <c r="ACG8990" s="60"/>
      <c r="ACH8990" s="60"/>
      <c r="ACI8990" s="60"/>
      <c r="ACJ8990" s="60"/>
      <c r="ACK8990" s="60"/>
      <c r="ACL8990" s="60"/>
      <c r="ACM8990" s="60"/>
      <c r="ACN8990" s="60"/>
      <c r="ACO8990" s="60"/>
      <c r="ACP8990" s="60"/>
      <c r="ACQ8990" s="60"/>
      <c r="ACR8990" s="60"/>
      <c r="ACS8990" s="60"/>
      <c r="ACT8990" s="60"/>
      <c r="ACU8990" s="60"/>
      <c r="ACV8990" s="60"/>
      <c r="ACW8990" s="60"/>
      <c r="ACX8990" s="60"/>
      <c r="ACY8990" s="60">
        <v>0.96749510681884798</v>
      </c>
      <c r="ACZ8990" s="60"/>
      <c r="ADA8990" s="60"/>
      <c r="ADB8990" s="60"/>
      <c r="ADC8990" s="60"/>
      <c r="ADD8990" s="60"/>
      <c r="ADE8990" s="60"/>
    </row>
    <row r="8991" spans="760:785" x14ac:dyDescent="0.25">
      <c r="ACF8991" s="60"/>
      <c r="ACG8991" s="60"/>
      <c r="ACH8991" s="60"/>
      <c r="ACI8991" s="60"/>
      <c r="ACJ8991" s="60"/>
      <c r="ACK8991" s="60"/>
      <c r="ACL8991" s="60"/>
      <c r="ACM8991" s="60"/>
      <c r="ACN8991" s="60"/>
      <c r="ACO8991" s="60"/>
      <c r="ACP8991" s="60"/>
      <c r="ACQ8991" s="60"/>
      <c r="ACR8991" s="60"/>
      <c r="ACS8991" s="60"/>
      <c r="ACT8991" s="60"/>
      <c r="ACU8991" s="60"/>
      <c r="ACV8991" s="60"/>
      <c r="ACW8991" s="60"/>
      <c r="ACX8991" s="60"/>
      <c r="ACY8991" s="60">
        <v>0.96749163634374602</v>
      </c>
      <c r="ACZ8991" s="60"/>
      <c r="ADA8991" s="60"/>
      <c r="ADB8991" s="60"/>
      <c r="ADC8991" s="60"/>
      <c r="ADD8991" s="60"/>
      <c r="ADE8991" s="60"/>
    </row>
    <row r="8992" spans="760:785" x14ac:dyDescent="0.25">
      <c r="ACF8992" s="60"/>
      <c r="ACG8992" s="60"/>
      <c r="ACH8992" s="60"/>
      <c r="ACI8992" s="60"/>
      <c r="ACJ8992" s="60"/>
      <c r="ACK8992" s="60"/>
      <c r="ACL8992" s="60"/>
      <c r="ACM8992" s="60"/>
      <c r="ACN8992" s="60"/>
      <c r="ACO8992" s="60"/>
      <c r="ACP8992" s="60"/>
      <c r="ACQ8992" s="60"/>
      <c r="ACR8992" s="60"/>
      <c r="ACS8992" s="60"/>
      <c r="ACT8992" s="60"/>
      <c r="ACU8992" s="60"/>
      <c r="ACV8992" s="60"/>
      <c r="ACW8992" s="60"/>
      <c r="ACX8992" s="60"/>
      <c r="ACY8992" s="60">
        <v>0.96748792591210497</v>
      </c>
      <c r="ACZ8992" s="60"/>
      <c r="ADA8992" s="60"/>
      <c r="ADB8992" s="60"/>
      <c r="ADC8992" s="60"/>
      <c r="ADD8992" s="60"/>
      <c r="ADE8992" s="60"/>
    </row>
    <row r="8993" spans="760:785" x14ac:dyDescent="0.25">
      <c r="ACF8993" s="60"/>
      <c r="ACG8993" s="60"/>
      <c r="ACH8993" s="60"/>
      <c r="ACI8993" s="60"/>
      <c r="ACJ8993" s="60"/>
      <c r="ACK8993" s="60"/>
      <c r="ACL8993" s="60"/>
      <c r="ACM8993" s="60"/>
      <c r="ACN8993" s="60"/>
      <c r="ACO8993" s="60"/>
      <c r="ACP8993" s="60"/>
      <c r="ACQ8993" s="60"/>
      <c r="ACR8993" s="60"/>
      <c r="ACS8993" s="60"/>
      <c r="ACT8993" s="60"/>
      <c r="ACU8993" s="60"/>
      <c r="ACV8993" s="60"/>
      <c r="ACW8993" s="60"/>
      <c r="ACX8993" s="60"/>
      <c r="ACY8993" s="60">
        <v>0.96748633663086203</v>
      </c>
      <c r="ACZ8993" s="60"/>
      <c r="ADA8993" s="60"/>
      <c r="ADB8993" s="60"/>
      <c r="ADC8993" s="60"/>
      <c r="ADD8993" s="60"/>
      <c r="ADE8993" s="60"/>
    </row>
    <row r="8994" spans="760:785" x14ac:dyDescent="0.25">
      <c r="ACF8994" s="60"/>
      <c r="ACG8994" s="60"/>
      <c r="ACH8994" s="60"/>
      <c r="ACI8994" s="60"/>
      <c r="ACJ8994" s="60"/>
      <c r="ACK8994" s="60"/>
      <c r="ACL8994" s="60"/>
      <c r="ACM8994" s="60"/>
      <c r="ACN8994" s="60"/>
      <c r="ACO8994" s="60"/>
      <c r="ACP8994" s="60"/>
      <c r="ACQ8994" s="60"/>
      <c r="ACR8994" s="60"/>
      <c r="ACS8994" s="60"/>
      <c r="ACT8994" s="60"/>
      <c r="ACU8994" s="60"/>
      <c r="ACV8994" s="60"/>
      <c r="ACW8994" s="60"/>
      <c r="ACX8994" s="60"/>
      <c r="ACY8994" s="60">
        <v>0.96748563627558803</v>
      </c>
      <c r="ACZ8994" s="60"/>
      <c r="ADA8994" s="60"/>
      <c r="ADB8994" s="60"/>
      <c r="ADC8994" s="60"/>
      <c r="ADD8994" s="60"/>
      <c r="ADE8994" s="60"/>
    </row>
    <row r="8995" spans="760:785" x14ac:dyDescent="0.25">
      <c r="ACF8995" s="60"/>
      <c r="ACG8995" s="60"/>
      <c r="ACH8995" s="60"/>
      <c r="ACI8995" s="60"/>
      <c r="ACJ8995" s="60"/>
      <c r="ACK8995" s="60"/>
      <c r="ACL8995" s="60"/>
      <c r="ACM8995" s="60"/>
      <c r="ACN8995" s="60"/>
      <c r="ACO8995" s="60"/>
      <c r="ACP8995" s="60"/>
      <c r="ACQ8995" s="60"/>
      <c r="ACR8995" s="60"/>
      <c r="ACS8995" s="60"/>
      <c r="ACT8995" s="60"/>
      <c r="ACU8995" s="60"/>
      <c r="ACV8995" s="60"/>
      <c r="ACW8995" s="60"/>
      <c r="ACX8995" s="60"/>
      <c r="ACY8995" s="60">
        <v>0.96748381449227305</v>
      </c>
      <c r="ACZ8995" s="60"/>
      <c r="ADA8995" s="60"/>
      <c r="ADB8995" s="60"/>
      <c r="ADC8995" s="60"/>
      <c r="ADD8995" s="60"/>
      <c r="ADE8995" s="60"/>
    </row>
    <row r="8996" spans="760:785" x14ac:dyDescent="0.25">
      <c r="ACF8996" s="60"/>
      <c r="ACG8996" s="60"/>
      <c r="ACH8996" s="60"/>
      <c r="ACI8996" s="60"/>
      <c r="ACJ8996" s="60"/>
      <c r="ACK8996" s="60"/>
      <c r="ACL8996" s="60"/>
      <c r="ACM8996" s="60"/>
      <c r="ACN8996" s="60"/>
      <c r="ACO8996" s="60"/>
      <c r="ACP8996" s="60"/>
      <c r="ACQ8996" s="60"/>
      <c r="ACR8996" s="60"/>
      <c r="ACS8996" s="60"/>
      <c r="ACT8996" s="60"/>
      <c r="ACU8996" s="60"/>
      <c r="ACV8996" s="60"/>
      <c r="ACW8996" s="60"/>
      <c r="ACX8996" s="60"/>
      <c r="ACY8996" s="60">
        <v>0.96748370528356198</v>
      </c>
      <c r="ACZ8996" s="60"/>
      <c r="ADA8996" s="60"/>
      <c r="ADB8996" s="60"/>
      <c r="ADC8996" s="60"/>
      <c r="ADD8996" s="60"/>
      <c r="ADE8996" s="60"/>
    </row>
    <row r="8997" spans="760:785" x14ac:dyDescent="0.25">
      <c r="ACF8997" s="60"/>
      <c r="ACG8997" s="60"/>
      <c r="ACH8997" s="60"/>
      <c r="ACI8997" s="60"/>
      <c r="ACJ8997" s="60"/>
      <c r="ACK8997" s="60"/>
      <c r="ACL8997" s="60"/>
      <c r="ACM8997" s="60"/>
      <c r="ACN8997" s="60"/>
      <c r="ACO8997" s="60"/>
      <c r="ACP8997" s="60"/>
      <c r="ACQ8997" s="60"/>
      <c r="ACR8997" s="60"/>
      <c r="ACS8997" s="60"/>
      <c r="ACT8997" s="60"/>
      <c r="ACU8997" s="60"/>
      <c r="ACV8997" s="60"/>
      <c r="ACW8997" s="60"/>
      <c r="ACX8997" s="60"/>
      <c r="ACY8997" s="60">
        <v>0.96747876988689596</v>
      </c>
      <c r="ACZ8997" s="60"/>
      <c r="ADA8997" s="60"/>
      <c r="ADB8997" s="60"/>
      <c r="ADC8997" s="60"/>
      <c r="ADD8997" s="60"/>
      <c r="ADE8997" s="60"/>
    </row>
    <row r="8998" spans="760:785" x14ac:dyDescent="0.25">
      <c r="ACF8998" s="60"/>
      <c r="ACG8998" s="60"/>
      <c r="ACH8998" s="60"/>
      <c r="ACI8998" s="60"/>
      <c r="ACJ8998" s="60"/>
      <c r="ACK8998" s="60"/>
      <c r="ACL8998" s="60"/>
      <c r="ACM8998" s="60"/>
      <c r="ACN8998" s="60"/>
      <c r="ACO8998" s="60"/>
      <c r="ACP8998" s="60"/>
      <c r="ACQ8998" s="60"/>
      <c r="ACR8998" s="60"/>
      <c r="ACS8998" s="60"/>
      <c r="ACT8998" s="60"/>
      <c r="ACU8998" s="60"/>
      <c r="ACV8998" s="60"/>
      <c r="ACW8998" s="60"/>
      <c r="ACX8998" s="60"/>
      <c r="ACY8998" s="60">
        <v>0.96746741319336704</v>
      </c>
      <c r="ACZ8998" s="60"/>
      <c r="ADA8998" s="60"/>
      <c r="ADB8998" s="60"/>
      <c r="ADC8998" s="60"/>
      <c r="ADD8998" s="60"/>
      <c r="ADE8998" s="60"/>
    </row>
    <row r="8999" spans="760:785" x14ac:dyDescent="0.25">
      <c r="ACF8999" s="60"/>
      <c r="ACG8999" s="60"/>
      <c r="ACH8999" s="60"/>
      <c r="ACI8999" s="60"/>
      <c r="ACJ8999" s="60"/>
      <c r="ACK8999" s="60"/>
      <c r="ACL8999" s="60"/>
      <c r="ACM8999" s="60"/>
      <c r="ACN8999" s="60"/>
      <c r="ACO8999" s="60"/>
      <c r="ACP8999" s="60"/>
      <c r="ACQ8999" s="60"/>
      <c r="ACR8999" s="60"/>
      <c r="ACS8999" s="60"/>
      <c r="ACT8999" s="60"/>
      <c r="ACU8999" s="60"/>
      <c r="ACV8999" s="60"/>
      <c r="ACW8999" s="60"/>
      <c r="ACX8999" s="60"/>
      <c r="ACY8999" s="60">
        <v>0.96745007775851999</v>
      </c>
      <c r="ACZ8999" s="60"/>
      <c r="ADA8999" s="60"/>
      <c r="ADB8999" s="60"/>
      <c r="ADC8999" s="60"/>
      <c r="ADD8999" s="60"/>
      <c r="ADE8999" s="60"/>
    </row>
    <row r="9000" spans="760:785" x14ac:dyDescent="0.25">
      <c r="ACF9000" s="60"/>
      <c r="ACG9000" s="60"/>
      <c r="ACH9000" s="60"/>
      <c r="ACI9000" s="60"/>
      <c r="ACJ9000" s="60"/>
      <c r="ACK9000" s="60"/>
      <c r="ACL9000" s="60"/>
      <c r="ACM9000" s="60"/>
      <c r="ACN9000" s="60"/>
      <c r="ACO9000" s="60"/>
      <c r="ACP9000" s="60"/>
      <c r="ACQ9000" s="60"/>
      <c r="ACR9000" s="60"/>
      <c r="ACS9000" s="60"/>
      <c r="ACT9000" s="60"/>
      <c r="ACU9000" s="60"/>
      <c r="ACV9000" s="60"/>
      <c r="ACW9000" s="60"/>
      <c r="ACX9000" s="60"/>
      <c r="ACY9000" s="60">
        <v>0.96744958772743195</v>
      </c>
      <c r="ACZ9000" s="60"/>
      <c r="ADA9000" s="60"/>
      <c r="ADB9000" s="60"/>
      <c r="ADC9000" s="60"/>
      <c r="ADD9000" s="60"/>
      <c r="ADE9000" s="60"/>
    </row>
    <row r="9001" spans="760:785" x14ac:dyDescent="0.25">
      <c r="ACF9001" s="60"/>
      <c r="ACG9001" s="60"/>
      <c r="ACH9001" s="60"/>
      <c r="ACI9001" s="60"/>
      <c r="ACJ9001" s="60"/>
      <c r="ACK9001" s="60"/>
      <c r="ACL9001" s="60"/>
      <c r="ACM9001" s="60"/>
      <c r="ACN9001" s="60"/>
      <c r="ACO9001" s="60"/>
      <c r="ACP9001" s="60"/>
      <c r="ACQ9001" s="60"/>
      <c r="ACR9001" s="60"/>
      <c r="ACS9001" s="60"/>
      <c r="ACT9001" s="60"/>
      <c r="ACU9001" s="60"/>
      <c r="ACV9001" s="60"/>
      <c r="ACW9001" s="60"/>
      <c r="ACX9001" s="60"/>
      <c r="ACY9001" s="60">
        <v>0.96744879776063097</v>
      </c>
      <c r="ACZ9001" s="60"/>
      <c r="ADA9001" s="60"/>
      <c r="ADB9001" s="60"/>
      <c r="ADC9001" s="60"/>
      <c r="ADD9001" s="60"/>
      <c r="ADE9001" s="60"/>
    </row>
    <row r="9002" spans="760:785" x14ac:dyDescent="0.25">
      <c r="ACF9002" s="60"/>
      <c r="ACG9002" s="60"/>
      <c r="ACH9002" s="60"/>
      <c r="ACI9002" s="60"/>
      <c r="ACJ9002" s="60"/>
      <c r="ACK9002" s="60"/>
      <c r="ACL9002" s="60"/>
      <c r="ACM9002" s="60"/>
      <c r="ACN9002" s="60"/>
      <c r="ACO9002" s="60"/>
      <c r="ACP9002" s="60"/>
      <c r="ACQ9002" s="60"/>
      <c r="ACR9002" s="60"/>
      <c r="ACS9002" s="60"/>
      <c r="ACT9002" s="60"/>
      <c r="ACU9002" s="60"/>
      <c r="ACV9002" s="60"/>
      <c r="ACW9002" s="60"/>
      <c r="ACX9002" s="60"/>
      <c r="ACY9002" s="60">
        <v>0.96743791133888402</v>
      </c>
      <c r="ACZ9002" s="60"/>
      <c r="ADA9002" s="60"/>
      <c r="ADB9002" s="60"/>
      <c r="ADC9002" s="60"/>
      <c r="ADD9002" s="60"/>
      <c r="ADE9002" s="60"/>
    </row>
    <row r="9003" spans="760:785" x14ac:dyDescent="0.25">
      <c r="ACF9003" s="60"/>
      <c r="ACG9003" s="60"/>
      <c r="ACH9003" s="60"/>
      <c r="ACI9003" s="60"/>
      <c r="ACJ9003" s="60"/>
      <c r="ACK9003" s="60"/>
      <c r="ACL9003" s="60"/>
      <c r="ACM9003" s="60"/>
      <c r="ACN9003" s="60"/>
      <c r="ACO9003" s="60"/>
      <c r="ACP9003" s="60"/>
      <c r="ACQ9003" s="60"/>
      <c r="ACR9003" s="60"/>
      <c r="ACS9003" s="60"/>
      <c r="ACT9003" s="60"/>
      <c r="ACU9003" s="60"/>
      <c r="ACV9003" s="60"/>
      <c r="ACW9003" s="60"/>
      <c r="ACX9003" s="60"/>
      <c r="ACY9003" s="60">
        <v>0.96743712277483296</v>
      </c>
      <c r="ACZ9003" s="60"/>
      <c r="ADA9003" s="60"/>
      <c r="ADB9003" s="60"/>
      <c r="ADC9003" s="60"/>
      <c r="ADD9003" s="60"/>
      <c r="ADE9003" s="60"/>
    </row>
    <row r="9004" spans="760:785" x14ac:dyDescent="0.25">
      <c r="ACF9004" s="60"/>
      <c r="ACG9004" s="60"/>
      <c r="ACH9004" s="60"/>
      <c r="ACI9004" s="60"/>
      <c r="ACJ9004" s="60"/>
      <c r="ACK9004" s="60"/>
      <c r="ACL9004" s="60"/>
      <c r="ACM9004" s="60"/>
      <c r="ACN9004" s="60"/>
      <c r="ACO9004" s="60"/>
      <c r="ACP9004" s="60"/>
      <c r="ACQ9004" s="60"/>
      <c r="ACR9004" s="60"/>
      <c r="ACS9004" s="60"/>
      <c r="ACT9004" s="60"/>
      <c r="ACU9004" s="60"/>
      <c r="ACV9004" s="60"/>
      <c r="ACW9004" s="60"/>
      <c r="ACX9004" s="60"/>
      <c r="ACY9004" s="60">
        <v>0.96743502482975696</v>
      </c>
      <c r="ACZ9004" s="60"/>
      <c r="ADA9004" s="60"/>
      <c r="ADB9004" s="60"/>
      <c r="ADC9004" s="60"/>
      <c r="ADD9004" s="60"/>
      <c r="ADE9004" s="60"/>
    </row>
    <row r="9005" spans="760:785" x14ac:dyDescent="0.25">
      <c r="ACF9005" s="60"/>
      <c r="ACG9005" s="60"/>
      <c r="ACH9005" s="60"/>
      <c r="ACI9005" s="60"/>
      <c r="ACJ9005" s="60"/>
      <c r="ACK9005" s="60"/>
      <c r="ACL9005" s="60"/>
      <c r="ACM9005" s="60"/>
      <c r="ACN9005" s="60"/>
      <c r="ACO9005" s="60"/>
      <c r="ACP9005" s="60"/>
      <c r="ACQ9005" s="60"/>
      <c r="ACR9005" s="60"/>
      <c r="ACS9005" s="60"/>
      <c r="ACT9005" s="60"/>
      <c r="ACU9005" s="60"/>
      <c r="ACV9005" s="60"/>
      <c r="ACW9005" s="60"/>
      <c r="ACX9005" s="60"/>
      <c r="ACY9005" s="60">
        <v>0.96742643104131099</v>
      </c>
      <c r="ACZ9005" s="60"/>
      <c r="ADA9005" s="60"/>
      <c r="ADB9005" s="60"/>
      <c r="ADC9005" s="60"/>
      <c r="ADD9005" s="60"/>
      <c r="ADE9005" s="60"/>
    </row>
    <row r="9006" spans="760:785" x14ac:dyDescent="0.25">
      <c r="ACF9006" s="60"/>
      <c r="ACG9006" s="60"/>
      <c r="ACH9006" s="60"/>
      <c r="ACI9006" s="60"/>
      <c r="ACJ9006" s="60"/>
      <c r="ACK9006" s="60"/>
      <c r="ACL9006" s="60"/>
      <c r="ACM9006" s="60"/>
      <c r="ACN9006" s="60"/>
      <c r="ACO9006" s="60"/>
      <c r="ACP9006" s="60"/>
      <c r="ACQ9006" s="60"/>
      <c r="ACR9006" s="60"/>
      <c r="ACS9006" s="60"/>
      <c r="ACT9006" s="60"/>
      <c r="ACU9006" s="60"/>
      <c r="ACV9006" s="60"/>
      <c r="ACW9006" s="60"/>
      <c r="ACX9006" s="60"/>
      <c r="ACY9006" s="60">
        <v>0.96741003451935104</v>
      </c>
      <c r="ACZ9006" s="60"/>
      <c r="ADA9006" s="60"/>
      <c r="ADB9006" s="60"/>
      <c r="ADC9006" s="60"/>
      <c r="ADD9006" s="60"/>
      <c r="ADE9006" s="60"/>
    </row>
    <row r="9007" spans="760:785" x14ac:dyDescent="0.25">
      <c r="ACF9007" s="60"/>
      <c r="ACG9007" s="60"/>
      <c r="ACH9007" s="60"/>
      <c r="ACI9007" s="60"/>
      <c r="ACJ9007" s="60"/>
      <c r="ACK9007" s="60"/>
      <c r="ACL9007" s="60"/>
      <c r="ACM9007" s="60"/>
      <c r="ACN9007" s="60"/>
      <c r="ACO9007" s="60"/>
      <c r="ACP9007" s="60"/>
      <c r="ACQ9007" s="60"/>
      <c r="ACR9007" s="60"/>
      <c r="ACS9007" s="60"/>
      <c r="ACT9007" s="60"/>
      <c r="ACU9007" s="60"/>
      <c r="ACV9007" s="60"/>
      <c r="ACW9007" s="60"/>
      <c r="ACX9007" s="60"/>
      <c r="ACY9007" s="60">
        <v>0.96740705428936102</v>
      </c>
      <c r="ACZ9007" s="60"/>
      <c r="ADA9007" s="60"/>
      <c r="ADB9007" s="60"/>
      <c r="ADC9007" s="60"/>
      <c r="ADD9007" s="60"/>
      <c r="ADE9007" s="60"/>
    </row>
    <row r="9008" spans="760:785" x14ac:dyDescent="0.25">
      <c r="ACF9008" s="60"/>
      <c r="ACG9008" s="60"/>
      <c r="ACH9008" s="60"/>
      <c r="ACI9008" s="60"/>
      <c r="ACJ9008" s="60"/>
      <c r="ACK9008" s="60"/>
      <c r="ACL9008" s="60"/>
      <c r="ACM9008" s="60"/>
      <c r="ACN9008" s="60"/>
      <c r="ACO9008" s="60"/>
      <c r="ACP9008" s="60"/>
      <c r="ACQ9008" s="60"/>
      <c r="ACR9008" s="60"/>
      <c r="ACS9008" s="60"/>
      <c r="ACT9008" s="60"/>
      <c r="ACU9008" s="60"/>
      <c r="ACV9008" s="60"/>
      <c r="ACW9008" s="60"/>
      <c r="ACX9008" s="60"/>
      <c r="ACY9008" s="60">
        <v>0.96740418109683801</v>
      </c>
      <c r="ACZ9008" s="60"/>
      <c r="ADA9008" s="60"/>
      <c r="ADB9008" s="60"/>
      <c r="ADC9008" s="60"/>
      <c r="ADD9008" s="60"/>
      <c r="ADE9008" s="60"/>
    </row>
    <row r="9009" spans="760:785" x14ac:dyDescent="0.25">
      <c r="ACF9009" s="60"/>
      <c r="ACG9009" s="60"/>
      <c r="ACH9009" s="60"/>
      <c r="ACI9009" s="60"/>
      <c r="ACJ9009" s="60"/>
      <c r="ACK9009" s="60"/>
      <c r="ACL9009" s="60"/>
      <c r="ACM9009" s="60"/>
      <c r="ACN9009" s="60"/>
      <c r="ACO9009" s="60"/>
      <c r="ACP9009" s="60"/>
      <c r="ACQ9009" s="60"/>
      <c r="ACR9009" s="60"/>
      <c r="ACS9009" s="60"/>
      <c r="ACT9009" s="60"/>
      <c r="ACU9009" s="60"/>
      <c r="ACV9009" s="60"/>
      <c r="ACW9009" s="60"/>
      <c r="ACX9009" s="60"/>
      <c r="ACY9009" s="60">
        <v>0.96739350138845503</v>
      </c>
      <c r="ACZ9009" s="60"/>
      <c r="ADA9009" s="60"/>
      <c r="ADB9009" s="60"/>
      <c r="ADC9009" s="60"/>
      <c r="ADD9009" s="60"/>
      <c r="ADE9009" s="60"/>
    </row>
    <row r="9010" spans="760:785" x14ac:dyDescent="0.25">
      <c r="ACF9010" s="60"/>
      <c r="ACG9010" s="60"/>
      <c r="ACH9010" s="60"/>
      <c r="ACI9010" s="60"/>
      <c r="ACJ9010" s="60"/>
      <c r="ACK9010" s="60"/>
      <c r="ACL9010" s="60"/>
      <c r="ACM9010" s="60"/>
      <c r="ACN9010" s="60"/>
      <c r="ACO9010" s="60"/>
      <c r="ACP9010" s="60"/>
      <c r="ACQ9010" s="60"/>
      <c r="ACR9010" s="60"/>
      <c r="ACS9010" s="60"/>
      <c r="ACT9010" s="60"/>
      <c r="ACU9010" s="60"/>
      <c r="ACV9010" s="60"/>
      <c r="ACW9010" s="60"/>
      <c r="ACX9010" s="60"/>
      <c r="ACY9010" s="60">
        <v>0.96739009662281805</v>
      </c>
      <c r="ACZ9010" s="60"/>
      <c r="ADA9010" s="60"/>
      <c r="ADB9010" s="60"/>
      <c r="ADC9010" s="60"/>
      <c r="ADD9010" s="60"/>
      <c r="ADE9010" s="60"/>
    </row>
    <row r="9011" spans="760:785" x14ac:dyDescent="0.25">
      <c r="ACF9011" s="60"/>
      <c r="ACG9011" s="60"/>
      <c r="ACH9011" s="60"/>
      <c r="ACI9011" s="60"/>
      <c r="ACJ9011" s="60"/>
      <c r="ACK9011" s="60"/>
      <c r="ACL9011" s="60"/>
      <c r="ACM9011" s="60"/>
      <c r="ACN9011" s="60"/>
      <c r="ACO9011" s="60"/>
      <c r="ACP9011" s="60"/>
      <c r="ACQ9011" s="60"/>
      <c r="ACR9011" s="60"/>
      <c r="ACS9011" s="60"/>
      <c r="ACT9011" s="60"/>
      <c r="ACU9011" s="60"/>
      <c r="ACV9011" s="60"/>
      <c r="ACW9011" s="60"/>
      <c r="ACX9011" s="60"/>
      <c r="ACY9011" s="60">
        <v>0.96738473273104797</v>
      </c>
      <c r="ACZ9011" s="60"/>
      <c r="ADA9011" s="60"/>
      <c r="ADB9011" s="60"/>
      <c r="ADC9011" s="60"/>
      <c r="ADD9011" s="60"/>
      <c r="ADE9011" s="60"/>
    </row>
    <row r="9012" spans="760:785" x14ac:dyDescent="0.25">
      <c r="ACF9012" s="60"/>
      <c r="ACG9012" s="60"/>
      <c r="ACH9012" s="60"/>
      <c r="ACI9012" s="60"/>
      <c r="ACJ9012" s="60"/>
      <c r="ACK9012" s="60"/>
      <c r="ACL9012" s="60"/>
      <c r="ACM9012" s="60"/>
      <c r="ACN9012" s="60"/>
      <c r="ACO9012" s="60"/>
      <c r="ACP9012" s="60"/>
      <c r="ACQ9012" s="60"/>
      <c r="ACR9012" s="60"/>
      <c r="ACS9012" s="60"/>
      <c r="ACT9012" s="60"/>
      <c r="ACU9012" s="60"/>
      <c r="ACV9012" s="60"/>
      <c r="ACW9012" s="60"/>
      <c r="ACX9012" s="60"/>
      <c r="ACY9012" s="60">
        <v>0.96737773066018895</v>
      </c>
      <c r="ACZ9012" s="60"/>
      <c r="ADA9012" s="60"/>
      <c r="ADB9012" s="60"/>
      <c r="ADC9012" s="60"/>
      <c r="ADD9012" s="60"/>
      <c r="ADE9012" s="60"/>
    </row>
    <row r="9013" spans="760:785" x14ac:dyDescent="0.25">
      <c r="ACF9013" s="60"/>
      <c r="ACG9013" s="60"/>
      <c r="ACH9013" s="60"/>
      <c r="ACI9013" s="60"/>
      <c r="ACJ9013" s="60"/>
      <c r="ACK9013" s="60"/>
      <c r="ACL9013" s="60"/>
      <c r="ACM9013" s="60"/>
      <c r="ACN9013" s="60"/>
      <c r="ACO9013" s="60"/>
      <c r="ACP9013" s="60"/>
      <c r="ACQ9013" s="60"/>
      <c r="ACR9013" s="60"/>
      <c r="ACS9013" s="60"/>
      <c r="ACT9013" s="60"/>
      <c r="ACU9013" s="60"/>
      <c r="ACV9013" s="60"/>
      <c r="ACW9013" s="60"/>
      <c r="ACX9013" s="60"/>
      <c r="ACY9013" s="60">
        <v>0.96737234617867895</v>
      </c>
      <c r="ACZ9013" s="60"/>
      <c r="ADA9013" s="60"/>
      <c r="ADB9013" s="60"/>
      <c r="ADC9013" s="60"/>
      <c r="ADD9013" s="60"/>
      <c r="ADE9013" s="60"/>
    </row>
    <row r="9014" spans="760:785" x14ac:dyDescent="0.25">
      <c r="ACF9014" s="60"/>
      <c r="ACG9014" s="60"/>
      <c r="ACH9014" s="60"/>
      <c r="ACI9014" s="60"/>
      <c r="ACJ9014" s="60"/>
      <c r="ACK9014" s="60"/>
      <c r="ACL9014" s="60"/>
      <c r="ACM9014" s="60"/>
      <c r="ACN9014" s="60"/>
      <c r="ACO9014" s="60"/>
      <c r="ACP9014" s="60"/>
      <c r="ACQ9014" s="60"/>
      <c r="ACR9014" s="60"/>
      <c r="ACS9014" s="60"/>
      <c r="ACT9014" s="60"/>
      <c r="ACU9014" s="60"/>
      <c r="ACV9014" s="60"/>
      <c r="ACW9014" s="60"/>
      <c r="ACX9014" s="60"/>
      <c r="ACY9014" s="60">
        <v>0.96736021872535405</v>
      </c>
      <c r="ACZ9014" s="60"/>
      <c r="ADA9014" s="60"/>
      <c r="ADB9014" s="60"/>
      <c r="ADC9014" s="60"/>
      <c r="ADD9014" s="60"/>
      <c r="ADE9014" s="60"/>
    </row>
    <row r="9015" spans="760:785" x14ac:dyDescent="0.25">
      <c r="ACF9015" s="60"/>
      <c r="ACG9015" s="60"/>
      <c r="ACH9015" s="60"/>
      <c r="ACI9015" s="60"/>
      <c r="ACJ9015" s="60"/>
      <c r="ACK9015" s="60"/>
      <c r="ACL9015" s="60"/>
      <c r="ACM9015" s="60"/>
      <c r="ACN9015" s="60"/>
      <c r="ACO9015" s="60"/>
      <c r="ACP9015" s="60"/>
      <c r="ACQ9015" s="60"/>
      <c r="ACR9015" s="60"/>
      <c r="ACS9015" s="60"/>
      <c r="ACT9015" s="60"/>
      <c r="ACU9015" s="60"/>
      <c r="ACV9015" s="60"/>
      <c r="ACW9015" s="60"/>
      <c r="ACX9015" s="60"/>
      <c r="ACY9015" s="60">
        <v>0.96735453707080499</v>
      </c>
      <c r="ACZ9015" s="60"/>
      <c r="ADA9015" s="60"/>
      <c r="ADB9015" s="60"/>
      <c r="ADC9015" s="60"/>
      <c r="ADD9015" s="60"/>
      <c r="ADE9015" s="60"/>
    </row>
    <row r="9016" spans="760:785" x14ac:dyDescent="0.25">
      <c r="ACF9016" s="60"/>
      <c r="ACG9016" s="60"/>
      <c r="ACH9016" s="60"/>
      <c r="ACI9016" s="60"/>
      <c r="ACJ9016" s="60"/>
      <c r="ACK9016" s="60"/>
      <c r="ACL9016" s="60"/>
      <c r="ACM9016" s="60"/>
      <c r="ACN9016" s="60"/>
      <c r="ACO9016" s="60"/>
      <c r="ACP9016" s="60"/>
      <c r="ACQ9016" s="60"/>
      <c r="ACR9016" s="60"/>
      <c r="ACS9016" s="60"/>
      <c r="ACT9016" s="60"/>
      <c r="ACU9016" s="60"/>
      <c r="ACV9016" s="60"/>
      <c r="ACW9016" s="60"/>
      <c r="ACX9016" s="60"/>
      <c r="ACY9016" s="60">
        <v>0.96735444207973098</v>
      </c>
      <c r="ACZ9016" s="60"/>
      <c r="ADA9016" s="60"/>
      <c r="ADB9016" s="60"/>
      <c r="ADC9016" s="60"/>
      <c r="ADD9016" s="60"/>
      <c r="ADE9016" s="60"/>
    </row>
    <row r="9017" spans="760:785" x14ac:dyDescent="0.25">
      <c r="ACF9017" s="60"/>
      <c r="ACG9017" s="60"/>
      <c r="ACH9017" s="60"/>
      <c r="ACI9017" s="60"/>
      <c r="ACJ9017" s="60"/>
      <c r="ACK9017" s="60"/>
      <c r="ACL9017" s="60"/>
      <c r="ACM9017" s="60"/>
      <c r="ACN9017" s="60"/>
      <c r="ACO9017" s="60"/>
      <c r="ACP9017" s="60"/>
      <c r="ACQ9017" s="60"/>
      <c r="ACR9017" s="60"/>
      <c r="ACS9017" s="60"/>
      <c r="ACT9017" s="60"/>
      <c r="ACU9017" s="60"/>
      <c r="ACV9017" s="60"/>
      <c r="ACW9017" s="60"/>
      <c r="ACX9017" s="60"/>
      <c r="ACY9017" s="60">
        <v>0.96734461571152797</v>
      </c>
      <c r="ACZ9017" s="60"/>
      <c r="ADA9017" s="60"/>
      <c r="ADB9017" s="60"/>
      <c r="ADC9017" s="60"/>
      <c r="ADD9017" s="60"/>
      <c r="ADE9017" s="60"/>
    </row>
    <row r="9018" spans="760:785" x14ac:dyDescent="0.25">
      <c r="ACF9018" s="60"/>
      <c r="ACG9018" s="60"/>
      <c r="ACH9018" s="60"/>
      <c r="ACI9018" s="60"/>
      <c r="ACJ9018" s="60"/>
      <c r="ACK9018" s="60"/>
      <c r="ACL9018" s="60"/>
      <c r="ACM9018" s="60"/>
      <c r="ACN9018" s="60"/>
      <c r="ACO9018" s="60"/>
      <c r="ACP9018" s="60"/>
      <c r="ACQ9018" s="60"/>
      <c r="ACR9018" s="60"/>
      <c r="ACS9018" s="60"/>
      <c r="ACT9018" s="60"/>
      <c r="ACU9018" s="60"/>
      <c r="ACV9018" s="60"/>
      <c r="ACW9018" s="60"/>
      <c r="ACX9018" s="60"/>
      <c r="ACY9018" s="60">
        <v>0.96734014365336995</v>
      </c>
      <c r="ACZ9018" s="60"/>
      <c r="ADA9018" s="60"/>
      <c r="ADB9018" s="60"/>
      <c r="ADC9018" s="60"/>
      <c r="ADD9018" s="60"/>
      <c r="ADE9018" s="60"/>
    </row>
    <row r="9019" spans="760:785" x14ac:dyDescent="0.25">
      <c r="ACF9019" s="60"/>
      <c r="ACG9019" s="60"/>
      <c r="ACH9019" s="60"/>
      <c r="ACI9019" s="60"/>
      <c r="ACJ9019" s="60"/>
      <c r="ACK9019" s="60"/>
      <c r="ACL9019" s="60"/>
      <c r="ACM9019" s="60"/>
      <c r="ACN9019" s="60"/>
      <c r="ACO9019" s="60"/>
      <c r="ACP9019" s="60"/>
      <c r="ACQ9019" s="60"/>
      <c r="ACR9019" s="60"/>
      <c r="ACS9019" s="60"/>
      <c r="ACT9019" s="60"/>
      <c r="ACU9019" s="60"/>
      <c r="ACV9019" s="60"/>
      <c r="ACW9019" s="60"/>
      <c r="ACX9019" s="60"/>
      <c r="ACY9019" s="60">
        <v>0.96731861163055299</v>
      </c>
      <c r="ACZ9019" s="60"/>
      <c r="ADA9019" s="60"/>
      <c r="ADB9019" s="60"/>
      <c r="ADC9019" s="60"/>
      <c r="ADD9019" s="60"/>
      <c r="ADE9019" s="60"/>
    </row>
    <row r="9020" spans="760:785" x14ac:dyDescent="0.25">
      <c r="ACF9020" s="60"/>
      <c r="ACG9020" s="60"/>
      <c r="ACH9020" s="60"/>
      <c r="ACI9020" s="60"/>
      <c r="ACJ9020" s="60"/>
      <c r="ACK9020" s="60"/>
      <c r="ACL9020" s="60"/>
      <c r="ACM9020" s="60"/>
      <c r="ACN9020" s="60"/>
      <c r="ACO9020" s="60"/>
      <c r="ACP9020" s="60"/>
      <c r="ACQ9020" s="60"/>
      <c r="ACR9020" s="60"/>
      <c r="ACS9020" s="60"/>
      <c r="ACT9020" s="60"/>
      <c r="ACU9020" s="60"/>
      <c r="ACV9020" s="60"/>
      <c r="ACW9020" s="60"/>
      <c r="ACX9020" s="60"/>
      <c r="ACY9020" s="60">
        <v>0.96731665621038898</v>
      </c>
      <c r="ACZ9020" s="60"/>
      <c r="ADA9020" s="60"/>
      <c r="ADB9020" s="60"/>
      <c r="ADC9020" s="60"/>
      <c r="ADD9020" s="60"/>
      <c r="ADE9020" s="60"/>
    </row>
    <row r="9021" spans="760:785" x14ac:dyDescent="0.25">
      <c r="ACF9021" s="60"/>
      <c r="ACG9021" s="60"/>
      <c r="ACH9021" s="60"/>
      <c r="ACI9021" s="60"/>
      <c r="ACJ9021" s="60"/>
      <c r="ACK9021" s="60"/>
      <c r="ACL9021" s="60"/>
      <c r="ACM9021" s="60"/>
      <c r="ACN9021" s="60"/>
      <c r="ACO9021" s="60"/>
      <c r="ACP9021" s="60"/>
      <c r="ACQ9021" s="60"/>
      <c r="ACR9021" s="60"/>
      <c r="ACS9021" s="60"/>
      <c r="ACT9021" s="60"/>
      <c r="ACU9021" s="60"/>
      <c r="ACV9021" s="60"/>
      <c r="ACW9021" s="60"/>
      <c r="ACX9021" s="60"/>
      <c r="ACY9021" s="60">
        <v>0.96730588594174904</v>
      </c>
      <c r="ACZ9021" s="60"/>
      <c r="ADA9021" s="60"/>
      <c r="ADB9021" s="60"/>
      <c r="ADC9021" s="60"/>
      <c r="ADD9021" s="60"/>
      <c r="ADE9021" s="60"/>
    </row>
    <row r="9022" spans="760:785" x14ac:dyDescent="0.25">
      <c r="ACF9022" s="60"/>
      <c r="ACG9022" s="60"/>
      <c r="ACH9022" s="60"/>
      <c r="ACI9022" s="60"/>
      <c r="ACJ9022" s="60"/>
      <c r="ACK9022" s="60"/>
      <c r="ACL9022" s="60"/>
      <c r="ACM9022" s="60"/>
      <c r="ACN9022" s="60"/>
      <c r="ACO9022" s="60"/>
      <c r="ACP9022" s="60"/>
      <c r="ACQ9022" s="60"/>
      <c r="ACR9022" s="60"/>
      <c r="ACS9022" s="60"/>
      <c r="ACT9022" s="60"/>
      <c r="ACU9022" s="60"/>
      <c r="ACV9022" s="60"/>
      <c r="ACW9022" s="60"/>
      <c r="ACX9022" s="60"/>
      <c r="ACY9022" s="60">
        <v>0.96727842401455799</v>
      </c>
      <c r="ACZ9022" s="60"/>
      <c r="ADA9022" s="60"/>
      <c r="ADB9022" s="60"/>
      <c r="ADC9022" s="60"/>
      <c r="ADD9022" s="60"/>
      <c r="ADE9022" s="60"/>
    </row>
    <row r="9023" spans="760:785" x14ac:dyDescent="0.25">
      <c r="ACF9023" s="60"/>
      <c r="ACG9023" s="60"/>
      <c r="ACH9023" s="60"/>
      <c r="ACI9023" s="60"/>
      <c r="ACJ9023" s="60"/>
      <c r="ACK9023" s="60"/>
      <c r="ACL9023" s="60"/>
      <c r="ACM9023" s="60"/>
      <c r="ACN9023" s="60"/>
      <c r="ACO9023" s="60"/>
      <c r="ACP9023" s="60"/>
      <c r="ACQ9023" s="60"/>
      <c r="ACR9023" s="60"/>
      <c r="ACS9023" s="60"/>
      <c r="ACT9023" s="60"/>
      <c r="ACU9023" s="60"/>
      <c r="ACV9023" s="60"/>
      <c r="ACW9023" s="60"/>
      <c r="ACX9023" s="60"/>
      <c r="ACY9023" s="60">
        <v>0.96727816778224696</v>
      </c>
      <c r="ACZ9023" s="60"/>
      <c r="ADA9023" s="60"/>
      <c r="ADB9023" s="60"/>
      <c r="ADC9023" s="60"/>
      <c r="ADD9023" s="60"/>
      <c r="ADE9023" s="60"/>
    </row>
    <row r="9024" spans="760:785" x14ac:dyDescent="0.25">
      <c r="ACF9024" s="60"/>
      <c r="ACG9024" s="60"/>
      <c r="ACH9024" s="60"/>
      <c r="ACI9024" s="60"/>
      <c r="ACJ9024" s="60"/>
      <c r="ACK9024" s="60"/>
      <c r="ACL9024" s="60"/>
      <c r="ACM9024" s="60"/>
      <c r="ACN9024" s="60"/>
      <c r="ACO9024" s="60"/>
      <c r="ACP9024" s="60"/>
      <c r="ACQ9024" s="60"/>
      <c r="ACR9024" s="60"/>
      <c r="ACS9024" s="60"/>
      <c r="ACT9024" s="60"/>
      <c r="ACU9024" s="60"/>
      <c r="ACV9024" s="60"/>
      <c r="ACW9024" s="60"/>
      <c r="ACX9024" s="60"/>
      <c r="ACY9024" s="60">
        <v>0.96724172230213601</v>
      </c>
      <c r="ACZ9024" s="60"/>
      <c r="ADA9024" s="60"/>
      <c r="ADB9024" s="60"/>
      <c r="ADC9024" s="60"/>
      <c r="ADD9024" s="60"/>
      <c r="ADE9024" s="60"/>
    </row>
    <row r="9025" spans="760:785" x14ac:dyDescent="0.25">
      <c r="ACF9025" s="60"/>
      <c r="ACG9025" s="60"/>
      <c r="ACH9025" s="60"/>
      <c r="ACI9025" s="60"/>
      <c r="ACJ9025" s="60"/>
      <c r="ACK9025" s="60"/>
      <c r="ACL9025" s="60"/>
      <c r="ACM9025" s="60"/>
      <c r="ACN9025" s="60"/>
      <c r="ACO9025" s="60"/>
      <c r="ACP9025" s="60"/>
      <c r="ACQ9025" s="60"/>
      <c r="ACR9025" s="60"/>
      <c r="ACS9025" s="60"/>
      <c r="ACT9025" s="60"/>
      <c r="ACU9025" s="60"/>
      <c r="ACV9025" s="60"/>
      <c r="ACW9025" s="60"/>
      <c r="ACX9025" s="60"/>
      <c r="ACY9025" s="60">
        <v>0.96723167839212598</v>
      </c>
      <c r="ACZ9025" s="60"/>
      <c r="ADA9025" s="60"/>
      <c r="ADB9025" s="60"/>
      <c r="ADC9025" s="60"/>
      <c r="ADD9025" s="60"/>
      <c r="ADE9025" s="60"/>
    </row>
    <row r="9026" spans="760:785" x14ac:dyDescent="0.25">
      <c r="ACF9026" s="60"/>
      <c r="ACG9026" s="60"/>
      <c r="ACH9026" s="60"/>
      <c r="ACI9026" s="60"/>
      <c r="ACJ9026" s="60"/>
      <c r="ACK9026" s="60"/>
      <c r="ACL9026" s="60"/>
      <c r="ACM9026" s="60"/>
      <c r="ACN9026" s="60"/>
      <c r="ACO9026" s="60"/>
      <c r="ACP9026" s="60"/>
      <c r="ACQ9026" s="60"/>
      <c r="ACR9026" s="60"/>
      <c r="ACS9026" s="60"/>
      <c r="ACT9026" s="60"/>
      <c r="ACU9026" s="60"/>
      <c r="ACV9026" s="60"/>
      <c r="ACW9026" s="60"/>
      <c r="ACX9026" s="60"/>
      <c r="ACY9026" s="60">
        <v>0.96721836057081001</v>
      </c>
      <c r="ACZ9026" s="60"/>
      <c r="ADA9026" s="60"/>
      <c r="ADB9026" s="60"/>
      <c r="ADC9026" s="60"/>
      <c r="ADD9026" s="60"/>
      <c r="ADE9026" s="60"/>
    </row>
    <row r="9027" spans="760:785" x14ac:dyDescent="0.25">
      <c r="ACF9027" s="60"/>
      <c r="ACG9027" s="60"/>
      <c r="ACH9027" s="60"/>
      <c r="ACI9027" s="60"/>
      <c r="ACJ9027" s="60"/>
      <c r="ACK9027" s="60"/>
      <c r="ACL9027" s="60"/>
      <c r="ACM9027" s="60"/>
      <c r="ACN9027" s="60"/>
      <c r="ACO9027" s="60"/>
      <c r="ACP9027" s="60"/>
      <c r="ACQ9027" s="60"/>
      <c r="ACR9027" s="60"/>
      <c r="ACS9027" s="60"/>
      <c r="ACT9027" s="60"/>
      <c r="ACU9027" s="60"/>
      <c r="ACV9027" s="60"/>
      <c r="ACW9027" s="60"/>
      <c r="ACX9027" s="60"/>
      <c r="ACY9027" s="60">
        <v>0.96721667064905403</v>
      </c>
      <c r="ACZ9027" s="60"/>
      <c r="ADA9027" s="60"/>
      <c r="ADB9027" s="60"/>
      <c r="ADC9027" s="60"/>
      <c r="ADD9027" s="60"/>
      <c r="ADE9027" s="60"/>
    </row>
    <row r="9028" spans="760:785" x14ac:dyDescent="0.25">
      <c r="ACF9028" s="60"/>
      <c r="ACG9028" s="60"/>
      <c r="ACH9028" s="60"/>
      <c r="ACI9028" s="60"/>
      <c r="ACJ9028" s="60"/>
      <c r="ACK9028" s="60"/>
      <c r="ACL9028" s="60"/>
      <c r="ACM9028" s="60"/>
      <c r="ACN9028" s="60"/>
      <c r="ACO9028" s="60"/>
      <c r="ACP9028" s="60"/>
      <c r="ACQ9028" s="60"/>
      <c r="ACR9028" s="60"/>
      <c r="ACS9028" s="60"/>
      <c r="ACT9028" s="60"/>
      <c r="ACU9028" s="60"/>
      <c r="ACV9028" s="60"/>
      <c r="ACW9028" s="60"/>
      <c r="ACX9028" s="60"/>
      <c r="ACY9028" s="60">
        <v>0.96720565229703603</v>
      </c>
      <c r="ACZ9028" s="60"/>
      <c r="ADA9028" s="60"/>
      <c r="ADB9028" s="60"/>
      <c r="ADC9028" s="60"/>
      <c r="ADD9028" s="60"/>
      <c r="ADE9028" s="60"/>
    </row>
    <row r="9029" spans="760:785" x14ac:dyDescent="0.25">
      <c r="ACF9029" s="60"/>
      <c r="ACG9029" s="60"/>
      <c r="ACH9029" s="60"/>
      <c r="ACI9029" s="60"/>
      <c r="ACJ9029" s="60"/>
      <c r="ACK9029" s="60"/>
      <c r="ACL9029" s="60"/>
      <c r="ACM9029" s="60"/>
      <c r="ACN9029" s="60"/>
      <c r="ACO9029" s="60"/>
      <c r="ACP9029" s="60"/>
      <c r="ACQ9029" s="60"/>
      <c r="ACR9029" s="60"/>
      <c r="ACS9029" s="60"/>
      <c r="ACT9029" s="60"/>
      <c r="ACU9029" s="60"/>
      <c r="ACV9029" s="60"/>
      <c r="ACW9029" s="60"/>
      <c r="ACX9029" s="60"/>
      <c r="ACY9029" s="60">
        <v>0.96715306201677698</v>
      </c>
      <c r="ACZ9029" s="60"/>
      <c r="ADA9029" s="60"/>
      <c r="ADB9029" s="60"/>
      <c r="ADC9029" s="60"/>
      <c r="ADD9029" s="60"/>
      <c r="ADE9029" s="60"/>
    </row>
    <row r="9030" spans="760:785" x14ac:dyDescent="0.25">
      <c r="ACF9030" s="60"/>
      <c r="ACG9030" s="60"/>
      <c r="ACH9030" s="60"/>
      <c r="ACI9030" s="60"/>
      <c r="ACJ9030" s="60"/>
      <c r="ACK9030" s="60"/>
      <c r="ACL9030" s="60"/>
      <c r="ACM9030" s="60"/>
      <c r="ACN9030" s="60"/>
      <c r="ACO9030" s="60"/>
      <c r="ACP9030" s="60"/>
      <c r="ACQ9030" s="60"/>
      <c r="ACR9030" s="60"/>
      <c r="ACS9030" s="60"/>
      <c r="ACT9030" s="60"/>
      <c r="ACU9030" s="60"/>
      <c r="ACV9030" s="60"/>
      <c r="ACW9030" s="60"/>
      <c r="ACX9030" s="60"/>
      <c r="ACY9030" s="60">
        <v>0.96715010696010495</v>
      </c>
      <c r="ACZ9030" s="60"/>
      <c r="ADA9030" s="60"/>
      <c r="ADB9030" s="60"/>
      <c r="ADC9030" s="60"/>
      <c r="ADD9030" s="60"/>
      <c r="ADE9030" s="60"/>
    </row>
    <row r="9031" spans="760:785" x14ac:dyDescent="0.25">
      <c r="ACF9031" s="60"/>
      <c r="ACG9031" s="60"/>
      <c r="ACH9031" s="60"/>
      <c r="ACI9031" s="60"/>
      <c r="ACJ9031" s="60"/>
      <c r="ACK9031" s="60"/>
      <c r="ACL9031" s="60"/>
      <c r="ACM9031" s="60"/>
      <c r="ACN9031" s="60"/>
      <c r="ACO9031" s="60"/>
      <c r="ACP9031" s="60"/>
      <c r="ACQ9031" s="60"/>
      <c r="ACR9031" s="60"/>
      <c r="ACS9031" s="60"/>
      <c r="ACT9031" s="60"/>
      <c r="ACU9031" s="60"/>
      <c r="ACV9031" s="60"/>
      <c r="ACW9031" s="60"/>
      <c r="ACX9031" s="60"/>
      <c r="ACY9031" s="60">
        <v>0.96714698608637795</v>
      </c>
      <c r="ACZ9031" s="60"/>
      <c r="ADA9031" s="60"/>
      <c r="ADB9031" s="60"/>
      <c r="ADC9031" s="60"/>
      <c r="ADD9031" s="60"/>
      <c r="ADE9031" s="60"/>
    </row>
    <row r="9032" spans="760:785" x14ac:dyDescent="0.25">
      <c r="ACF9032" s="60"/>
      <c r="ACG9032" s="60"/>
      <c r="ACH9032" s="60"/>
      <c r="ACI9032" s="60"/>
      <c r="ACJ9032" s="60"/>
      <c r="ACK9032" s="60"/>
      <c r="ACL9032" s="60"/>
      <c r="ACM9032" s="60"/>
      <c r="ACN9032" s="60"/>
      <c r="ACO9032" s="60"/>
      <c r="ACP9032" s="60"/>
      <c r="ACQ9032" s="60"/>
      <c r="ACR9032" s="60"/>
      <c r="ACS9032" s="60"/>
      <c r="ACT9032" s="60"/>
      <c r="ACU9032" s="60"/>
      <c r="ACV9032" s="60"/>
      <c r="ACW9032" s="60"/>
      <c r="ACX9032" s="60"/>
      <c r="ACY9032" s="60">
        <v>0.96712344315616605</v>
      </c>
      <c r="ACZ9032" s="60"/>
      <c r="ADA9032" s="60"/>
      <c r="ADB9032" s="60"/>
      <c r="ADC9032" s="60"/>
      <c r="ADD9032" s="60"/>
      <c r="ADE9032" s="60"/>
    </row>
    <row r="9033" spans="760:785" x14ac:dyDescent="0.25">
      <c r="ACF9033" s="60"/>
      <c r="ACG9033" s="60"/>
      <c r="ACH9033" s="60"/>
      <c r="ACI9033" s="60"/>
      <c r="ACJ9033" s="60"/>
      <c r="ACK9033" s="60"/>
      <c r="ACL9033" s="60"/>
      <c r="ACM9033" s="60"/>
      <c r="ACN9033" s="60"/>
      <c r="ACO9033" s="60"/>
      <c r="ACP9033" s="60"/>
      <c r="ACQ9033" s="60"/>
      <c r="ACR9033" s="60"/>
      <c r="ACS9033" s="60"/>
      <c r="ACT9033" s="60"/>
      <c r="ACU9033" s="60"/>
      <c r="ACV9033" s="60"/>
      <c r="ACW9033" s="60"/>
      <c r="ACX9033" s="60"/>
      <c r="ACY9033" s="60">
        <v>0.96711723412766804</v>
      </c>
      <c r="ACZ9033" s="60"/>
      <c r="ADA9033" s="60"/>
      <c r="ADB9033" s="60"/>
      <c r="ADC9033" s="60"/>
      <c r="ADD9033" s="60"/>
      <c r="ADE9033" s="60"/>
    </row>
    <row r="9034" spans="760:785" x14ac:dyDescent="0.25">
      <c r="ACF9034" s="60"/>
      <c r="ACG9034" s="60"/>
      <c r="ACH9034" s="60"/>
      <c r="ACI9034" s="60"/>
      <c r="ACJ9034" s="60"/>
      <c r="ACK9034" s="60"/>
      <c r="ACL9034" s="60"/>
      <c r="ACM9034" s="60"/>
      <c r="ACN9034" s="60"/>
      <c r="ACO9034" s="60"/>
      <c r="ACP9034" s="60"/>
      <c r="ACQ9034" s="60"/>
      <c r="ACR9034" s="60"/>
      <c r="ACS9034" s="60"/>
      <c r="ACT9034" s="60"/>
      <c r="ACU9034" s="60"/>
      <c r="ACV9034" s="60"/>
      <c r="ACW9034" s="60"/>
      <c r="ACX9034" s="60"/>
      <c r="ACY9034" s="60">
        <v>0.96711017445011505</v>
      </c>
      <c r="ACZ9034" s="60"/>
      <c r="ADA9034" s="60"/>
      <c r="ADB9034" s="60"/>
      <c r="ADC9034" s="60"/>
      <c r="ADD9034" s="60"/>
      <c r="ADE9034" s="60"/>
    </row>
    <row r="9035" spans="760:785" x14ac:dyDescent="0.25">
      <c r="ACF9035" s="60"/>
      <c r="ACG9035" s="60"/>
      <c r="ACH9035" s="60"/>
      <c r="ACI9035" s="60"/>
      <c r="ACJ9035" s="60"/>
      <c r="ACK9035" s="60"/>
      <c r="ACL9035" s="60"/>
      <c r="ACM9035" s="60"/>
      <c r="ACN9035" s="60"/>
      <c r="ACO9035" s="60"/>
      <c r="ACP9035" s="60"/>
      <c r="ACQ9035" s="60"/>
      <c r="ACR9035" s="60"/>
      <c r="ACS9035" s="60"/>
      <c r="ACT9035" s="60"/>
      <c r="ACU9035" s="60"/>
      <c r="ACV9035" s="60"/>
      <c r="ACW9035" s="60"/>
      <c r="ACX9035" s="60"/>
      <c r="ACY9035" s="60">
        <v>0.96709866398268196</v>
      </c>
      <c r="ACZ9035" s="60"/>
      <c r="ADA9035" s="60"/>
      <c r="ADB9035" s="60"/>
      <c r="ADC9035" s="60"/>
      <c r="ADD9035" s="60"/>
      <c r="ADE9035" s="60"/>
    </row>
    <row r="9036" spans="760:785" x14ac:dyDescent="0.25">
      <c r="ACF9036" s="60"/>
      <c r="ACG9036" s="60"/>
      <c r="ACH9036" s="60"/>
      <c r="ACI9036" s="60"/>
      <c r="ACJ9036" s="60"/>
      <c r="ACK9036" s="60"/>
      <c r="ACL9036" s="60"/>
      <c r="ACM9036" s="60"/>
      <c r="ACN9036" s="60"/>
      <c r="ACO9036" s="60"/>
      <c r="ACP9036" s="60"/>
      <c r="ACQ9036" s="60"/>
      <c r="ACR9036" s="60"/>
      <c r="ACS9036" s="60"/>
      <c r="ACT9036" s="60"/>
      <c r="ACU9036" s="60"/>
      <c r="ACV9036" s="60"/>
      <c r="ACW9036" s="60"/>
      <c r="ACX9036" s="60"/>
      <c r="ACY9036" s="60">
        <v>0.96709768676477004</v>
      </c>
      <c r="ACZ9036" s="60"/>
      <c r="ADA9036" s="60"/>
      <c r="ADB9036" s="60"/>
      <c r="ADC9036" s="60"/>
      <c r="ADD9036" s="60"/>
      <c r="ADE9036" s="60"/>
    </row>
    <row r="9037" spans="760:785" x14ac:dyDescent="0.25">
      <c r="ACF9037" s="60"/>
      <c r="ACG9037" s="60"/>
      <c r="ACH9037" s="60"/>
      <c r="ACI9037" s="60"/>
      <c r="ACJ9037" s="60"/>
      <c r="ACK9037" s="60"/>
      <c r="ACL9037" s="60"/>
      <c r="ACM9037" s="60"/>
      <c r="ACN9037" s="60"/>
      <c r="ACO9037" s="60"/>
      <c r="ACP9037" s="60"/>
      <c r="ACQ9037" s="60"/>
      <c r="ACR9037" s="60"/>
      <c r="ACS9037" s="60"/>
      <c r="ACT9037" s="60"/>
      <c r="ACU9037" s="60"/>
      <c r="ACV9037" s="60"/>
      <c r="ACW9037" s="60"/>
      <c r="ACX9037" s="60"/>
      <c r="ACY9037" s="60">
        <v>0.96709388581682298</v>
      </c>
      <c r="ACZ9037" s="60"/>
      <c r="ADA9037" s="60"/>
      <c r="ADB9037" s="60"/>
      <c r="ADC9037" s="60"/>
      <c r="ADD9037" s="60"/>
      <c r="ADE9037" s="60"/>
    </row>
    <row r="9038" spans="760:785" x14ac:dyDescent="0.25">
      <c r="ACF9038" s="60"/>
      <c r="ACG9038" s="60"/>
      <c r="ACH9038" s="60"/>
      <c r="ACI9038" s="60"/>
      <c r="ACJ9038" s="60"/>
      <c r="ACK9038" s="60"/>
      <c r="ACL9038" s="60"/>
      <c r="ACM9038" s="60"/>
      <c r="ACN9038" s="60"/>
      <c r="ACO9038" s="60"/>
      <c r="ACP9038" s="60"/>
      <c r="ACQ9038" s="60"/>
      <c r="ACR9038" s="60"/>
      <c r="ACS9038" s="60"/>
      <c r="ACT9038" s="60"/>
      <c r="ACU9038" s="60"/>
      <c r="ACV9038" s="60"/>
      <c r="ACW9038" s="60"/>
      <c r="ACX9038" s="60"/>
      <c r="ACY9038" s="60">
        <v>0.96708610275267604</v>
      </c>
      <c r="ACZ9038" s="60"/>
      <c r="ADA9038" s="60"/>
      <c r="ADB9038" s="60"/>
      <c r="ADC9038" s="60"/>
      <c r="ADD9038" s="60"/>
      <c r="ADE9038" s="60"/>
    </row>
    <row r="9039" spans="760:785" x14ac:dyDescent="0.25">
      <c r="ACF9039" s="60"/>
      <c r="ACG9039" s="60"/>
      <c r="ACH9039" s="60"/>
      <c r="ACI9039" s="60"/>
      <c r="ACJ9039" s="60"/>
      <c r="ACK9039" s="60"/>
      <c r="ACL9039" s="60"/>
      <c r="ACM9039" s="60"/>
      <c r="ACN9039" s="60"/>
      <c r="ACO9039" s="60"/>
      <c r="ACP9039" s="60"/>
      <c r="ACQ9039" s="60"/>
      <c r="ACR9039" s="60"/>
      <c r="ACS9039" s="60"/>
      <c r="ACT9039" s="60"/>
      <c r="ACU9039" s="60"/>
      <c r="ACV9039" s="60"/>
      <c r="ACW9039" s="60"/>
      <c r="ACX9039" s="60"/>
      <c r="ACY9039" s="60">
        <v>0.96707908419916999</v>
      </c>
      <c r="ACZ9039" s="60"/>
      <c r="ADA9039" s="60"/>
      <c r="ADB9039" s="60"/>
      <c r="ADC9039" s="60"/>
      <c r="ADD9039" s="60"/>
      <c r="ADE9039" s="60"/>
    </row>
    <row r="9040" spans="760:785" x14ac:dyDescent="0.25">
      <c r="ACF9040" s="60"/>
      <c r="ACG9040" s="60"/>
      <c r="ACH9040" s="60"/>
      <c r="ACI9040" s="60"/>
      <c r="ACJ9040" s="60"/>
      <c r="ACK9040" s="60"/>
      <c r="ACL9040" s="60"/>
      <c r="ACM9040" s="60"/>
      <c r="ACN9040" s="60"/>
      <c r="ACO9040" s="60"/>
      <c r="ACP9040" s="60"/>
      <c r="ACQ9040" s="60"/>
      <c r="ACR9040" s="60"/>
      <c r="ACS9040" s="60"/>
      <c r="ACT9040" s="60"/>
      <c r="ACU9040" s="60"/>
      <c r="ACV9040" s="60"/>
      <c r="ACW9040" s="60"/>
      <c r="ACX9040" s="60"/>
      <c r="ACY9040" s="60">
        <v>0.96707543264967899</v>
      </c>
      <c r="ACZ9040" s="60"/>
      <c r="ADA9040" s="60"/>
      <c r="ADB9040" s="60"/>
      <c r="ADC9040" s="60"/>
      <c r="ADD9040" s="60"/>
      <c r="ADE9040" s="60"/>
    </row>
    <row r="9041" spans="760:785" x14ac:dyDescent="0.25">
      <c r="ACF9041" s="60"/>
      <c r="ACG9041" s="60"/>
      <c r="ACH9041" s="60"/>
      <c r="ACI9041" s="60"/>
      <c r="ACJ9041" s="60"/>
      <c r="ACK9041" s="60"/>
      <c r="ACL9041" s="60"/>
      <c r="ACM9041" s="60"/>
      <c r="ACN9041" s="60"/>
      <c r="ACO9041" s="60"/>
      <c r="ACP9041" s="60"/>
      <c r="ACQ9041" s="60"/>
      <c r="ACR9041" s="60"/>
      <c r="ACS9041" s="60"/>
      <c r="ACT9041" s="60"/>
      <c r="ACU9041" s="60"/>
      <c r="ACV9041" s="60"/>
      <c r="ACW9041" s="60"/>
      <c r="ACX9041" s="60"/>
      <c r="ACY9041" s="60">
        <v>0.96707240509213799</v>
      </c>
      <c r="ACZ9041" s="60"/>
      <c r="ADA9041" s="60"/>
      <c r="ADB9041" s="60"/>
      <c r="ADC9041" s="60"/>
      <c r="ADD9041" s="60"/>
      <c r="ADE9041" s="60"/>
    </row>
    <row r="9042" spans="760:785" x14ac:dyDescent="0.25">
      <c r="ACF9042" s="60"/>
      <c r="ACG9042" s="60"/>
      <c r="ACH9042" s="60"/>
      <c r="ACI9042" s="60"/>
      <c r="ACJ9042" s="60"/>
      <c r="ACK9042" s="60"/>
      <c r="ACL9042" s="60"/>
      <c r="ACM9042" s="60"/>
      <c r="ACN9042" s="60"/>
      <c r="ACO9042" s="60"/>
      <c r="ACP9042" s="60"/>
      <c r="ACQ9042" s="60"/>
      <c r="ACR9042" s="60"/>
      <c r="ACS9042" s="60"/>
      <c r="ACT9042" s="60"/>
      <c r="ACU9042" s="60"/>
      <c r="ACV9042" s="60"/>
      <c r="ACW9042" s="60"/>
      <c r="ACX9042" s="60"/>
      <c r="ACY9042" s="60">
        <v>0.96707173326646301</v>
      </c>
      <c r="ACZ9042" s="60"/>
      <c r="ADA9042" s="60"/>
      <c r="ADB9042" s="60"/>
      <c r="ADC9042" s="60"/>
      <c r="ADD9042" s="60"/>
      <c r="ADE9042" s="60"/>
    </row>
    <row r="9043" spans="760:785" x14ac:dyDescent="0.25">
      <c r="ACF9043" s="60"/>
      <c r="ACG9043" s="60"/>
      <c r="ACH9043" s="60"/>
      <c r="ACI9043" s="60"/>
      <c r="ACJ9043" s="60"/>
      <c r="ACK9043" s="60"/>
      <c r="ACL9043" s="60"/>
      <c r="ACM9043" s="60"/>
      <c r="ACN9043" s="60"/>
      <c r="ACO9043" s="60"/>
      <c r="ACP9043" s="60"/>
      <c r="ACQ9043" s="60"/>
      <c r="ACR9043" s="60"/>
      <c r="ACS9043" s="60"/>
      <c r="ACT9043" s="60"/>
      <c r="ACU9043" s="60"/>
      <c r="ACV9043" s="60"/>
      <c r="ACW9043" s="60"/>
      <c r="ACX9043" s="60"/>
      <c r="ACY9043" s="60">
        <v>0.96706750691693799</v>
      </c>
      <c r="ACZ9043" s="60"/>
      <c r="ADA9043" s="60"/>
      <c r="ADB9043" s="60"/>
      <c r="ADC9043" s="60"/>
      <c r="ADD9043" s="60"/>
      <c r="ADE9043" s="60"/>
    </row>
    <row r="9044" spans="760:785" x14ac:dyDescent="0.25">
      <c r="ACF9044" s="60"/>
      <c r="ACG9044" s="60"/>
      <c r="ACH9044" s="60"/>
      <c r="ACI9044" s="60"/>
      <c r="ACJ9044" s="60"/>
      <c r="ACK9044" s="60"/>
      <c r="ACL9044" s="60"/>
      <c r="ACM9044" s="60"/>
      <c r="ACN9044" s="60"/>
      <c r="ACO9044" s="60"/>
      <c r="ACP9044" s="60"/>
      <c r="ACQ9044" s="60"/>
      <c r="ACR9044" s="60"/>
      <c r="ACS9044" s="60"/>
      <c r="ACT9044" s="60"/>
      <c r="ACU9044" s="60"/>
      <c r="ACV9044" s="60"/>
      <c r="ACW9044" s="60"/>
      <c r="ACX9044" s="60"/>
      <c r="ACY9044" s="60">
        <v>0.96706206012650398</v>
      </c>
      <c r="ACZ9044" s="60"/>
      <c r="ADA9044" s="60"/>
      <c r="ADB9044" s="60"/>
      <c r="ADC9044" s="60"/>
      <c r="ADD9044" s="60"/>
      <c r="ADE9044" s="60"/>
    </row>
    <row r="9045" spans="760:785" x14ac:dyDescent="0.25">
      <c r="ACF9045" s="60"/>
      <c r="ACG9045" s="60"/>
      <c r="ACH9045" s="60"/>
      <c r="ACI9045" s="60"/>
      <c r="ACJ9045" s="60"/>
      <c r="ACK9045" s="60"/>
      <c r="ACL9045" s="60"/>
      <c r="ACM9045" s="60"/>
      <c r="ACN9045" s="60"/>
      <c r="ACO9045" s="60"/>
      <c r="ACP9045" s="60"/>
      <c r="ACQ9045" s="60"/>
      <c r="ACR9045" s="60"/>
      <c r="ACS9045" s="60"/>
      <c r="ACT9045" s="60"/>
      <c r="ACU9045" s="60"/>
      <c r="ACV9045" s="60"/>
      <c r="ACW9045" s="60"/>
      <c r="ACX9045" s="60"/>
      <c r="ACY9045" s="60">
        <v>0.96706130476229601</v>
      </c>
      <c r="ACZ9045" s="60"/>
      <c r="ADA9045" s="60"/>
      <c r="ADB9045" s="60"/>
      <c r="ADC9045" s="60"/>
      <c r="ADD9045" s="60"/>
      <c r="ADE9045" s="60"/>
    </row>
    <row r="9046" spans="760:785" x14ac:dyDescent="0.25">
      <c r="ACF9046" s="60"/>
      <c r="ACG9046" s="60"/>
      <c r="ACH9046" s="60"/>
      <c r="ACI9046" s="60"/>
      <c r="ACJ9046" s="60"/>
      <c r="ACK9046" s="60"/>
      <c r="ACL9046" s="60"/>
      <c r="ACM9046" s="60"/>
      <c r="ACN9046" s="60"/>
      <c r="ACO9046" s="60"/>
      <c r="ACP9046" s="60"/>
      <c r="ACQ9046" s="60"/>
      <c r="ACR9046" s="60"/>
      <c r="ACS9046" s="60"/>
      <c r="ACT9046" s="60"/>
      <c r="ACU9046" s="60"/>
      <c r="ACV9046" s="60"/>
      <c r="ACW9046" s="60"/>
      <c r="ACX9046" s="60"/>
      <c r="ACY9046" s="60">
        <v>0.967053973356504</v>
      </c>
      <c r="ACZ9046" s="60"/>
      <c r="ADA9046" s="60"/>
      <c r="ADB9046" s="60"/>
      <c r="ADC9046" s="60"/>
      <c r="ADD9046" s="60"/>
      <c r="ADE9046" s="60"/>
    </row>
    <row r="9047" spans="760:785" x14ac:dyDescent="0.25">
      <c r="ACF9047" s="60"/>
      <c r="ACG9047" s="60"/>
      <c r="ACH9047" s="60"/>
      <c r="ACI9047" s="60"/>
      <c r="ACJ9047" s="60"/>
      <c r="ACK9047" s="60"/>
      <c r="ACL9047" s="60"/>
      <c r="ACM9047" s="60"/>
      <c r="ACN9047" s="60"/>
      <c r="ACO9047" s="60"/>
      <c r="ACP9047" s="60"/>
      <c r="ACQ9047" s="60"/>
      <c r="ACR9047" s="60"/>
      <c r="ACS9047" s="60"/>
      <c r="ACT9047" s="60"/>
      <c r="ACU9047" s="60"/>
      <c r="ACV9047" s="60"/>
      <c r="ACW9047" s="60"/>
      <c r="ACX9047" s="60"/>
      <c r="ACY9047" s="60">
        <v>0.96704541073414696</v>
      </c>
      <c r="ACZ9047" s="60"/>
      <c r="ADA9047" s="60"/>
      <c r="ADB9047" s="60"/>
      <c r="ADC9047" s="60"/>
      <c r="ADD9047" s="60"/>
      <c r="ADE9047" s="60"/>
    </row>
    <row r="9048" spans="760:785" x14ac:dyDescent="0.25">
      <c r="ACF9048" s="60"/>
      <c r="ACG9048" s="60"/>
      <c r="ACH9048" s="60"/>
      <c r="ACI9048" s="60"/>
      <c r="ACJ9048" s="60"/>
      <c r="ACK9048" s="60"/>
      <c r="ACL9048" s="60"/>
      <c r="ACM9048" s="60"/>
      <c r="ACN9048" s="60"/>
      <c r="ACO9048" s="60"/>
      <c r="ACP9048" s="60"/>
      <c r="ACQ9048" s="60"/>
      <c r="ACR9048" s="60"/>
      <c r="ACS9048" s="60"/>
      <c r="ACT9048" s="60"/>
      <c r="ACU9048" s="60"/>
      <c r="ACV9048" s="60"/>
      <c r="ACW9048" s="60"/>
      <c r="ACX9048" s="60"/>
      <c r="ACY9048" s="60">
        <v>0.96703526529533901</v>
      </c>
      <c r="ACZ9048" s="60"/>
      <c r="ADA9048" s="60"/>
      <c r="ADB9048" s="60"/>
      <c r="ADC9048" s="60"/>
      <c r="ADD9048" s="60"/>
      <c r="ADE9048" s="60"/>
    </row>
    <row r="9049" spans="760:785" x14ac:dyDescent="0.25">
      <c r="ACF9049" s="60"/>
      <c r="ACG9049" s="60"/>
      <c r="ACH9049" s="60"/>
      <c r="ACI9049" s="60"/>
      <c r="ACJ9049" s="60"/>
      <c r="ACK9049" s="60"/>
      <c r="ACL9049" s="60"/>
      <c r="ACM9049" s="60"/>
      <c r="ACN9049" s="60"/>
      <c r="ACO9049" s="60"/>
      <c r="ACP9049" s="60"/>
      <c r="ACQ9049" s="60"/>
      <c r="ACR9049" s="60"/>
      <c r="ACS9049" s="60"/>
      <c r="ACT9049" s="60"/>
      <c r="ACU9049" s="60"/>
      <c r="ACV9049" s="60"/>
      <c r="ACW9049" s="60"/>
      <c r="ACX9049" s="60"/>
      <c r="ACY9049" s="60">
        <v>0.96703221152595997</v>
      </c>
      <c r="ACZ9049" s="60"/>
      <c r="ADA9049" s="60"/>
      <c r="ADB9049" s="60"/>
      <c r="ADC9049" s="60"/>
      <c r="ADD9049" s="60"/>
      <c r="ADE9049" s="60"/>
    </row>
    <row r="9050" spans="760:785" x14ac:dyDescent="0.25">
      <c r="ACF9050" s="60"/>
      <c r="ACG9050" s="60"/>
      <c r="ACH9050" s="60"/>
      <c r="ACI9050" s="60"/>
      <c r="ACJ9050" s="60"/>
      <c r="ACK9050" s="60"/>
      <c r="ACL9050" s="60"/>
      <c r="ACM9050" s="60"/>
      <c r="ACN9050" s="60"/>
      <c r="ACO9050" s="60"/>
      <c r="ACP9050" s="60"/>
      <c r="ACQ9050" s="60"/>
      <c r="ACR9050" s="60"/>
      <c r="ACS9050" s="60"/>
      <c r="ACT9050" s="60"/>
      <c r="ACU9050" s="60"/>
      <c r="ACV9050" s="60"/>
      <c r="ACW9050" s="60"/>
      <c r="ACX9050" s="60"/>
      <c r="ACY9050" s="60">
        <v>0.96703045735553805</v>
      </c>
      <c r="ACZ9050" s="60"/>
      <c r="ADA9050" s="60"/>
      <c r="ADB9050" s="60"/>
      <c r="ADC9050" s="60"/>
      <c r="ADD9050" s="60"/>
      <c r="ADE9050" s="60"/>
    </row>
    <row r="9051" spans="760:785" x14ac:dyDescent="0.25">
      <c r="ACF9051" s="60"/>
      <c r="ACG9051" s="60"/>
      <c r="ACH9051" s="60"/>
      <c r="ACI9051" s="60"/>
      <c r="ACJ9051" s="60"/>
      <c r="ACK9051" s="60"/>
      <c r="ACL9051" s="60"/>
      <c r="ACM9051" s="60"/>
      <c r="ACN9051" s="60"/>
      <c r="ACO9051" s="60"/>
      <c r="ACP9051" s="60"/>
      <c r="ACQ9051" s="60"/>
      <c r="ACR9051" s="60"/>
      <c r="ACS9051" s="60"/>
      <c r="ACT9051" s="60"/>
      <c r="ACU9051" s="60"/>
      <c r="ACV9051" s="60"/>
      <c r="ACW9051" s="60"/>
      <c r="ACX9051" s="60"/>
      <c r="ACY9051" s="60">
        <v>0.96703005885871196</v>
      </c>
      <c r="ACZ9051" s="60"/>
      <c r="ADA9051" s="60"/>
      <c r="ADB9051" s="60"/>
      <c r="ADC9051" s="60"/>
      <c r="ADD9051" s="60"/>
      <c r="ADE9051" s="60"/>
    </row>
    <row r="9052" spans="760:785" x14ac:dyDescent="0.25">
      <c r="ACF9052" s="60"/>
      <c r="ACG9052" s="60"/>
      <c r="ACH9052" s="60"/>
      <c r="ACI9052" s="60"/>
      <c r="ACJ9052" s="60"/>
      <c r="ACK9052" s="60"/>
      <c r="ACL9052" s="60"/>
      <c r="ACM9052" s="60"/>
      <c r="ACN9052" s="60"/>
      <c r="ACO9052" s="60"/>
      <c r="ACP9052" s="60"/>
      <c r="ACQ9052" s="60"/>
      <c r="ACR9052" s="60"/>
      <c r="ACS9052" s="60"/>
      <c r="ACT9052" s="60"/>
      <c r="ACU9052" s="60"/>
      <c r="ACV9052" s="60"/>
      <c r="ACW9052" s="60"/>
      <c r="ACX9052" s="60"/>
      <c r="ACY9052" s="60">
        <v>0.96702452758218704</v>
      </c>
      <c r="ACZ9052" s="60"/>
      <c r="ADA9052" s="60"/>
      <c r="ADB9052" s="60"/>
      <c r="ADC9052" s="60"/>
      <c r="ADD9052" s="60"/>
      <c r="ADE9052" s="60"/>
    </row>
    <row r="9053" spans="760:785" x14ac:dyDescent="0.25">
      <c r="ACF9053" s="60"/>
      <c r="ACG9053" s="60"/>
      <c r="ACH9053" s="60"/>
      <c r="ACI9053" s="60"/>
      <c r="ACJ9053" s="60"/>
      <c r="ACK9053" s="60"/>
      <c r="ACL9053" s="60"/>
      <c r="ACM9053" s="60"/>
      <c r="ACN9053" s="60"/>
      <c r="ACO9053" s="60"/>
      <c r="ACP9053" s="60"/>
      <c r="ACQ9053" s="60"/>
      <c r="ACR9053" s="60"/>
      <c r="ACS9053" s="60"/>
      <c r="ACT9053" s="60"/>
      <c r="ACU9053" s="60"/>
      <c r="ACV9053" s="60"/>
      <c r="ACW9053" s="60"/>
      <c r="ACX9053" s="60"/>
      <c r="ACY9053" s="60">
        <v>0.96701312861726496</v>
      </c>
      <c r="ACZ9053" s="60"/>
      <c r="ADA9053" s="60"/>
      <c r="ADB9053" s="60"/>
      <c r="ADC9053" s="60"/>
      <c r="ADD9053" s="60"/>
      <c r="ADE9053" s="60"/>
    </row>
    <row r="9054" spans="760:785" x14ac:dyDescent="0.25">
      <c r="ACF9054" s="60"/>
      <c r="ACG9054" s="60"/>
      <c r="ACH9054" s="60"/>
      <c r="ACI9054" s="60"/>
      <c r="ACJ9054" s="60"/>
      <c r="ACK9054" s="60"/>
      <c r="ACL9054" s="60"/>
      <c r="ACM9054" s="60"/>
      <c r="ACN9054" s="60"/>
      <c r="ACO9054" s="60"/>
      <c r="ACP9054" s="60"/>
      <c r="ACQ9054" s="60"/>
      <c r="ACR9054" s="60"/>
      <c r="ACS9054" s="60"/>
      <c r="ACT9054" s="60"/>
      <c r="ACU9054" s="60"/>
      <c r="ACV9054" s="60"/>
      <c r="ACW9054" s="60"/>
      <c r="ACX9054" s="60"/>
      <c r="ACY9054" s="60">
        <v>0.96701032074180404</v>
      </c>
      <c r="ACZ9054" s="60"/>
      <c r="ADA9054" s="60"/>
      <c r="ADB9054" s="60"/>
      <c r="ADC9054" s="60"/>
      <c r="ADD9054" s="60"/>
      <c r="ADE9054" s="60"/>
    </row>
    <row r="9055" spans="760:785" x14ac:dyDescent="0.25">
      <c r="ACF9055" s="60"/>
      <c r="ACG9055" s="60"/>
      <c r="ACH9055" s="60"/>
      <c r="ACI9055" s="60"/>
      <c r="ACJ9055" s="60"/>
      <c r="ACK9055" s="60"/>
      <c r="ACL9055" s="60"/>
      <c r="ACM9055" s="60"/>
      <c r="ACN9055" s="60"/>
      <c r="ACO9055" s="60"/>
      <c r="ACP9055" s="60"/>
      <c r="ACQ9055" s="60"/>
      <c r="ACR9055" s="60"/>
      <c r="ACS9055" s="60"/>
      <c r="ACT9055" s="60"/>
      <c r="ACU9055" s="60"/>
      <c r="ACV9055" s="60"/>
      <c r="ACW9055" s="60"/>
      <c r="ACX9055" s="60"/>
      <c r="ACY9055" s="60">
        <v>0.96700944677269496</v>
      </c>
      <c r="ACZ9055" s="60"/>
      <c r="ADA9055" s="60"/>
      <c r="ADB9055" s="60"/>
      <c r="ADC9055" s="60"/>
      <c r="ADD9055" s="60"/>
      <c r="ADE9055" s="60"/>
    </row>
    <row r="9056" spans="760:785" x14ac:dyDescent="0.25">
      <c r="ACF9056" s="60"/>
      <c r="ACG9056" s="60"/>
      <c r="ACH9056" s="60"/>
      <c r="ACI9056" s="60"/>
      <c r="ACJ9056" s="60"/>
      <c r="ACK9056" s="60"/>
      <c r="ACL9056" s="60"/>
      <c r="ACM9056" s="60"/>
      <c r="ACN9056" s="60"/>
      <c r="ACO9056" s="60"/>
      <c r="ACP9056" s="60"/>
      <c r="ACQ9056" s="60"/>
      <c r="ACR9056" s="60"/>
      <c r="ACS9056" s="60"/>
      <c r="ACT9056" s="60"/>
      <c r="ACU9056" s="60"/>
      <c r="ACV9056" s="60"/>
      <c r="ACW9056" s="60"/>
      <c r="ACX9056" s="60"/>
      <c r="ACY9056" s="60">
        <v>0.96699851951225901</v>
      </c>
      <c r="ACZ9056" s="60"/>
      <c r="ADA9056" s="60"/>
      <c r="ADB9056" s="60"/>
      <c r="ADC9056" s="60"/>
      <c r="ADD9056" s="60"/>
      <c r="ADE9056" s="60"/>
    </row>
    <row r="9057" spans="760:785" x14ac:dyDescent="0.25">
      <c r="ACF9057" s="60"/>
      <c r="ACG9057" s="60"/>
      <c r="ACH9057" s="60"/>
      <c r="ACI9057" s="60"/>
      <c r="ACJ9057" s="60"/>
      <c r="ACK9057" s="60"/>
      <c r="ACL9057" s="60"/>
      <c r="ACM9057" s="60"/>
      <c r="ACN9057" s="60"/>
      <c r="ACO9057" s="60"/>
      <c r="ACP9057" s="60"/>
      <c r="ACQ9057" s="60"/>
      <c r="ACR9057" s="60"/>
      <c r="ACS9057" s="60"/>
      <c r="ACT9057" s="60"/>
      <c r="ACU9057" s="60"/>
      <c r="ACV9057" s="60"/>
      <c r="ACW9057" s="60"/>
      <c r="ACX9057" s="60"/>
      <c r="ACY9057" s="60">
        <v>0.96699191269086904</v>
      </c>
      <c r="ACZ9057" s="60"/>
      <c r="ADA9057" s="60"/>
      <c r="ADB9057" s="60"/>
      <c r="ADC9057" s="60"/>
      <c r="ADD9057" s="60"/>
      <c r="ADE9057" s="60"/>
    </row>
    <row r="9058" spans="760:785" x14ac:dyDescent="0.25">
      <c r="ACF9058" s="60"/>
      <c r="ACG9058" s="60"/>
      <c r="ACH9058" s="60"/>
      <c r="ACI9058" s="60"/>
      <c r="ACJ9058" s="60"/>
      <c r="ACK9058" s="60"/>
      <c r="ACL9058" s="60"/>
      <c r="ACM9058" s="60"/>
      <c r="ACN9058" s="60"/>
      <c r="ACO9058" s="60"/>
      <c r="ACP9058" s="60"/>
      <c r="ACQ9058" s="60"/>
      <c r="ACR9058" s="60"/>
      <c r="ACS9058" s="60"/>
      <c r="ACT9058" s="60"/>
      <c r="ACU9058" s="60"/>
      <c r="ACV9058" s="60"/>
      <c r="ACW9058" s="60"/>
      <c r="ACX9058" s="60"/>
      <c r="ACY9058" s="60">
        <v>0.96697911873478803</v>
      </c>
      <c r="ACZ9058" s="60"/>
      <c r="ADA9058" s="60"/>
      <c r="ADB9058" s="60"/>
      <c r="ADC9058" s="60"/>
      <c r="ADD9058" s="60"/>
      <c r="ADE9058" s="60"/>
    </row>
    <row r="9059" spans="760:785" x14ac:dyDescent="0.25">
      <c r="ACF9059" s="60"/>
      <c r="ACG9059" s="60"/>
      <c r="ACH9059" s="60"/>
      <c r="ACI9059" s="60"/>
      <c r="ACJ9059" s="60"/>
      <c r="ACK9059" s="60"/>
      <c r="ACL9059" s="60"/>
      <c r="ACM9059" s="60"/>
      <c r="ACN9059" s="60"/>
      <c r="ACO9059" s="60"/>
      <c r="ACP9059" s="60"/>
      <c r="ACQ9059" s="60"/>
      <c r="ACR9059" s="60"/>
      <c r="ACS9059" s="60"/>
      <c r="ACT9059" s="60"/>
      <c r="ACU9059" s="60"/>
      <c r="ACV9059" s="60"/>
      <c r="ACW9059" s="60"/>
      <c r="ACX9059" s="60"/>
      <c r="ACY9059" s="60">
        <v>0.96697342422537802</v>
      </c>
      <c r="ACZ9059" s="60"/>
      <c r="ADA9059" s="60"/>
      <c r="ADB9059" s="60"/>
      <c r="ADC9059" s="60"/>
      <c r="ADD9059" s="60"/>
      <c r="ADE9059" s="60"/>
    </row>
    <row r="9060" spans="760:785" x14ac:dyDescent="0.25">
      <c r="ACF9060" s="60"/>
      <c r="ACG9060" s="60"/>
      <c r="ACH9060" s="60"/>
      <c r="ACI9060" s="60"/>
      <c r="ACJ9060" s="60"/>
      <c r="ACK9060" s="60"/>
      <c r="ACL9060" s="60"/>
      <c r="ACM9060" s="60"/>
      <c r="ACN9060" s="60"/>
      <c r="ACO9060" s="60"/>
      <c r="ACP9060" s="60"/>
      <c r="ACQ9060" s="60"/>
      <c r="ACR9060" s="60"/>
      <c r="ACS9060" s="60"/>
      <c r="ACT9060" s="60"/>
      <c r="ACU9060" s="60"/>
      <c r="ACV9060" s="60"/>
      <c r="ACW9060" s="60"/>
      <c r="ACX9060" s="60"/>
      <c r="ACY9060" s="60">
        <v>0.96696520959358201</v>
      </c>
      <c r="ACZ9060" s="60"/>
      <c r="ADA9060" s="60"/>
      <c r="ADB9060" s="60"/>
      <c r="ADC9060" s="60"/>
      <c r="ADD9060" s="60"/>
      <c r="ADE9060" s="60"/>
    </row>
    <row r="9061" spans="760:785" x14ac:dyDescent="0.25">
      <c r="ACF9061" s="60"/>
      <c r="ACG9061" s="60"/>
      <c r="ACH9061" s="60"/>
      <c r="ACI9061" s="60"/>
      <c r="ACJ9061" s="60"/>
      <c r="ACK9061" s="60"/>
      <c r="ACL9061" s="60"/>
      <c r="ACM9061" s="60"/>
      <c r="ACN9061" s="60"/>
      <c r="ACO9061" s="60"/>
      <c r="ACP9061" s="60"/>
      <c r="ACQ9061" s="60"/>
      <c r="ACR9061" s="60"/>
      <c r="ACS9061" s="60"/>
      <c r="ACT9061" s="60"/>
      <c r="ACU9061" s="60"/>
      <c r="ACV9061" s="60"/>
      <c r="ACW9061" s="60"/>
      <c r="ACX9061" s="60"/>
      <c r="ACY9061" s="60">
        <v>0.96695504569826296</v>
      </c>
      <c r="ACZ9061" s="60"/>
      <c r="ADA9061" s="60"/>
      <c r="ADB9061" s="60"/>
      <c r="ADC9061" s="60"/>
      <c r="ADD9061" s="60"/>
      <c r="ADE9061" s="60"/>
    </row>
    <row r="9062" spans="760:785" x14ac:dyDescent="0.25">
      <c r="ACF9062" s="60"/>
      <c r="ACG9062" s="60"/>
      <c r="ACH9062" s="60"/>
      <c r="ACI9062" s="60"/>
      <c r="ACJ9062" s="60"/>
      <c r="ACK9062" s="60"/>
      <c r="ACL9062" s="60"/>
      <c r="ACM9062" s="60"/>
      <c r="ACN9062" s="60"/>
      <c r="ACO9062" s="60"/>
      <c r="ACP9062" s="60"/>
      <c r="ACQ9062" s="60"/>
      <c r="ACR9062" s="60"/>
      <c r="ACS9062" s="60"/>
      <c r="ACT9062" s="60"/>
      <c r="ACU9062" s="60"/>
      <c r="ACV9062" s="60"/>
      <c r="ACW9062" s="60"/>
      <c r="ACX9062" s="60"/>
      <c r="ACY9062" s="60">
        <v>0.96694568420274096</v>
      </c>
      <c r="ACZ9062" s="60"/>
      <c r="ADA9062" s="60"/>
      <c r="ADB9062" s="60"/>
      <c r="ADC9062" s="60"/>
      <c r="ADD9062" s="60"/>
      <c r="ADE9062" s="60"/>
    </row>
    <row r="9063" spans="760:785" x14ac:dyDescent="0.25">
      <c r="ACF9063" s="60"/>
      <c r="ACG9063" s="60"/>
      <c r="ACH9063" s="60"/>
      <c r="ACI9063" s="60"/>
      <c r="ACJ9063" s="60"/>
      <c r="ACK9063" s="60"/>
      <c r="ACL9063" s="60"/>
      <c r="ACM9063" s="60"/>
      <c r="ACN9063" s="60"/>
      <c r="ACO9063" s="60"/>
      <c r="ACP9063" s="60"/>
      <c r="ACQ9063" s="60"/>
      <c r="ACR9063" s="60"/>
      <c r="ACS9063" s="60"/>
      <c r="ACT9063" s="60"/>
      <c r="ACU9063" s="60"/>
      <c r="ACV9063" s="60"/>
      <c r="ACW9063" s="60"/>
      <c r="ACX9063" s="60"/>
      <c r="ACY9063" s="60">
        <v>0.96692545608278102</v>
      </c>
      <c r="ACZ9063" s="60"/>
      <c r="ADA9063" s="60"/>
      <c r="ADB9063" s="60"/>
      <c r="ADC9063" s="60"/>
      <c r="ADD9063" s="60"/>
      <c r="ADE9063" s="60"/>
    </row>
    <row r="9064" spans="760:785" x14ac:dyDescent="0.25">
      <c r="ACF9064" s="60"/>
      <c r="ACG9064" s="60"/>
      <c r="ACH9064" s="60"/>
      <c r="ACI9064" s="60"/>
      <c r="ACJ9064" s="60"/>
      <c r="ACK9064" s="60"/>
      <c r="ACL9064" s="60"/>
      <c r="ACM9064" s="60"/>
      <c r="ACN9064" s="60"/>
      <c r="ACO9064" s="60"/>
      <c r="ACP9064" s="60"/>
      <c r="ACQ9064" s="60"/>
      <c r="ACR9064" s="60"/>
      <c r="ACS9064" s="60"/>
      <c r="ACT9064" s="60"/>
      <c r="ACU9064" s="60"/>
      <c r="ACV9064" s="60"/>
      <c r="ACW9064" s="60"/>
      <c r="ACX9064" s="60"/>
      <c r="ACY9064" s="60">
        <v>0.96692018987260797</v>
      </c>
      <c r="ACZ9064" s="60"/>
      <c r="ADA9064" s="60"/>
      <c r="ADB9064" s="60"/>
      <c r="ADC9064" s="60"/>
      <c r="ADD9064" s="60"/>
      <c r="ADE9064" s="60"/>
    </row>
    <row r="9065" spans="760:785" x14ac:dyDescent="0.25">
      <c r="ACF9065" s="60"/>
      <c r="ACG9065" s="60"/>
      <c r="ACH9065" s="60"/>
      <c r="ACI9065" s="60"/>
      <c r="ACJ9065" s="60"/>
      <c r="ACK9065" s="60"/>
      <c r="ACL9065" s="60"/>
      <c r="ACM9065" s="60"/>
      <c r="ACN9065" s="60"/>
      <c r="ACO9065" s="60"/>
      <c r="ACP9065" s="60"/>
      <c r="ACQ9065" s="60"/>
      <c r="ACR9065" s="60"/>
      <c r="ACS9065" s="60"/>
      <c r="ACT9065" s="60"/>
      <c r="ACU9065" s="60"/>
      <c r="ACV9065" s="60"/>
      <c r="ACW9065" s="60"/>
      <c r="ACX9065" s="60"/>
      <c r="ACY9065" s="60">
        <v>0.96691305442083997</v>
      </c>
      <c r="ACZ9065" s="60"/>
      <c r="ADA9065" s="60"/>
      <c r="ADB9065" s="60"/>
      <c r="ADC9065" s="60"/>
      <c r="ADD9065" s="60"/>
      <c r="ADE9065" s="60"/>
    </row>
    <row r="9066" spans="760:785" x14ac:dyDescent="0.25">
      <c r="ACF9066" s="60"/>
      <c r="ACG9066" s="60"/>
      <c r="ACH9066" s="60"/>
      <c r="ACI9066" s="60"/>
      <c r="ACJ9066" s="60"/>
      <c r="ACK9066" s="60"/>
      <c r="ACL9066" s="60"/>
      <c r="ACM9066" s="60"/>
      <c r="ACN9066" s="60"/>
      <c r="ACO9066" s="60"/>
      <c r="ACP9066" s="60"/>
      <c r="ACQ9066" s="60"/>
      <c r="ACR9066" s="60"/>
      <c r="ACS9066" s="60"/>
      <c r="ACT9066" s="60"/>
      <c r="ACU9066" s="60"/>
      <c r="ACV9066" s="60"/>
      <c r="ACW9066" s="60"/>
      <c r="ACX9066" s="60"/>
      <c r="ACY9066" s="60">
        <v>0.96689311975706804</v>
      </c>
      <c r="ACZ9066" s="60"/>
      <c r="ADA9066" s="60"/>
      <c r="ADB9066" s="60"/>
      <c r="ADC9066" s="60"/>
      <c r="ADD9066" s="60"/>
      <c r="ADE9066" s="60"/>
    </row>
    <row r="9067" spans="760:785" x14ac:dyDescent="0.25">
      <c r="ACF9067" s="60"/>
      <c r="ACG9067" s="60"/>
      <c r="ACH9067" s="60"/>
      <c r="ACI9067" s="60"/>
      <c r="ACJ9067" s="60"/>
      <c r="ACK9067" s="60"/>
      <c r="ACL9067" s="60"/>
      <c r="ACM9067" s="60"/>
      <c r="ACN9067" s="60"/>
      <c r="ACO9067" s="60"/>
      <c r="ACP9067" s="60"/>
      <c r="ACQ9067" s="60"/>
      <c r="ACR9067" s="60"/>
      <c r="ACS9067" s="60"/>
      <c r="ACT9067" s="60"/>
      <c r="ACU9067" s="60"/>
      <c r="ACV9067" s="60"/>
      <c r="ACW9067" s="60"/>
      <c r="ACX9067" s="60"/>
      <c r="ACY9067" s="60">
        <v>0.96688830255526204</v>
      </c>
      <c r="ACZ9067" s="60"/>
      <c r="ADA9067" s="60"/>
      <c r="ADB9067" s="60"/>
      <c r="ADC9067" s="60"/>
      <c r="ADD9067" s="60"/>
      <c r="ADE9067" s="60"/>
    </row>
    <row r="9068" spans="760:785" x14ac:dyDescent="0.25">
      <c r="ACF9068" s="60"/>
      <c r="ACG9068" s="60"/>
      <c r="ACH9068" s="60"/>
      <c r="ACI9068" s="60"/>
      <c r="ACJ9068" s="60"/>
      <c r="ACK9068" s="60"/>
      <c r="ACL9068" s="60"/>
      <c r="ACM9068" s="60"/>
      <c r="ACN9068" s="60"/>
      <c r="ACO9068" s="60"/>
      <c r="ACP9068" s="60"/>
      <c r="ACQ9068" s="60"/>
      <c r="ACR9068" s="60"/>
      <c r="ACS9068" s="60"/>
      <c r="ACT9068" s="60"/>
      <c r="ACU9068" s="60"/>
      <c r="ACV9068" s="60"/>
      <c r="ACW9068" s="60"/>
      <c r="ACX9068" s="60"/>
      <c r="ACY9068" s="60">
        <v>0.96687834842679599</v>
      </c>
      <c r="ACZ9068" s="60"/>
      <c r="ADA9068" s="60"/>
      <c r="ADB9068" s="60"/>
      <c r="ADC9068" s="60"/>
      <c r="ADD9068" s="60"/>
      <c r="ADE9068" s="60"/>
    </row>
    <row r="9069" spans="760:785" x14ac:dyDescent="0.25">
      <c r="ACF9069" s="60"/>
      <c r="ACG9069" s="60"/>
      <c r="ACH9069" s="60"/>
      <c r="ACI9069" s="60"/>
      <c r="ACJ9069" s="60"/>
      <c r="ACK9069" s="60"/>
      <c r="ACL9069" s="60"/>
      <c r="ACM9069" s="60"/>
      <c r="ACN9069" s="60"/>
      <c r="ACO9069" s="60"/>
      <c r="ACP9069" s="60"/>
      <c r="ACQ9069" s="60"/>
      <c r="ACR9069" s="60"/>
      <c r="ACS9069" s="60"/>
      <c r="ACT9069" s="60"/>
      <c r="ACU9069" s="60"/>
      <c r="ACV9069" s="60"/>
      <c r="ACW9069" s="60"/>
      <c r="ACX9069" s="60"/>
      <c r="ACY9069" s="60">
        <v>0.96684735785096998</v>
      </c>
      <c r="ACZ9069" s="60"/>
      <c r="ADA9069" s="60"/>
      <c r="ADB9069" s="60"/>
      <c r="ADC9069" s="60"/>
      <c r="ADD9069" s="60"/>
      <c r="ADE9069" s="60"/>
    </row>
    <row r="9070" spans="760:785" x14ac:dyDescent="0.25">
      <c r="ACF9070" s="60"/>
      <c r="ACG9070" s="60"/>
      <c r="ACH9070" s="60"/>
      <c r="ACI9070" s="60"/>
      <c r="ACJ9070" s="60"/>
      <c r="ACK9070" s="60"/>
      <c r="ACL9070" s="60"/>
      <c r="ACM9070" s="60"/>
      <c r="ACN9070" s="60"/>
      <c r="ACO9070" s="60"/>
      <c r="ACP9070" s="60"/>
      <c r="ACQ9070" s="60"/>
      <c r="ACR9070" s="60"/>
      <c r="ACS9070" s="60"/>
      <c r="ACT9070" s="60"/>
      <c r="ACU9070" s="60"/>
      <c r="ACV9070" s="60"/>
      <c r="ACW9070" s="60"/>
      <c r="ACX9070" s="60"/>
      <c r="ACY9070" s="60">
        <v>0.96684159350616505</v>
      </c>
      <c r="ACZ9070" s="60"/>
      <c r="ADA9070" s="60"/>
      <c r="ADB9070" s="60"/>
      <c r="ADC9070" s="60"/>
      <c r="ADD9070" s="60"/>
      <c r="ADE9070" s="60"/>
    </row>
    <row r="9071" spans="760:785" x14ac:dyDescent="0.25">
      <c r="ACF9071" s="60"/>
      <c r="ACG9071" s="60"/>
      <c r="ACH9071" s="60"/>
      <c r="ACI9071" s="60"/>
      <c r="ACJ9071" s="60"/>
      <c r="ACK9071" s="60"/>
      <c r="ACL9071" s="60"/>
      <c r="ACM9071" s="60"/>
      <c r="ACN9071" s="60"/>
      <c r="ACO9071" s="60"/>
      <c r="ACP9071" s="60"/>
      <c r="ACQ9071" s="60"/>
      <c r="ACR9071" s="60"/>
      <c r="ACS9071" s="60"/>
      <c r="ACT9071" s="60"/>
      <c r="ACU9071" s="60"/>
      <c r="ACV9071" s="60"/>
      <c r="ACW9071" s="60"/>
      <c r="ACX9071" s="60"/>
      <c r="ACY9071" s="60">
        <v>0.96683617443035996</v>
      </c>
      <c r="ACZ9071" s="60"/>
      <c r="ADA9071" s="60"/>
      <c r="ADB9071" s="60"/>
      <c r="ADC9071" s="60"/>
      <c r="ADD9071" s="60"/>
      <c r="ADE9071" s="60"/>
    </row>
    <row r="9072" spans="760:785" x14ac:dyDescent="0.25">
      <c r="ACF9072" s="60"/>
      <c r="ACG9072" s="60"/>
      <c r="ACH9072" s="60"/>
      <c r="ACI9072" s="60"/>
      <c r="ACJ9072" s="60"/>
      <c r="ACK9072" s="60"/>
      <c r="ACL9072" s="60"/>
      <c r="ACM9072" s="60"/>
      <c r="ACN9072" s="60"/>
      <c r="ACO9072" s="60"/>
      <c r="ACP9072" s="60"/>
      <c r="ACQ9072" s="60"/>
      <c r="ACR9072" s="60"/>
      <c r="ACS9072" s="60"/>
      <c r="ACT9072" s="60"/>
      <c r="ACU9072" s="60"/>
      <c r="ACV9072" s="60"/>
      <c r="ACW9072" s="60"/>
      <c r="ACX9072" s="60"/>
      <c r="ACY9072" s="60">
        <v>0.96682516420376896</v>
      </c>
      <c r="ACZ9072" s="60"/>
      <c r="ADA9072" s="60"/>
      <c r="ADB9072" s="60"/>
      <c r="ADC9072" s="60"/>
      <c r="ADD9072" s="60"/>
      <c r="ADE9072" s="60"/>
    </row>
    <row r="9073" spans="760:785" x14ac:dyDescent="0.25">
      <c r="ACF9073" s="60"/>
      <c r="ACG9073" s="60"/>
      <c r="ACH9073" s="60"/>
      <c r="ACI9073" s="60"/>
      <c r="ACJ9073" s="60"/>
      <c r="ACK9073" s="60"/>
      <c r="ACL9073" s="60"/>
      <c r="ACM9073" s="60"/>
      <c r="ACN9073" s="60"/>
      <c r="ACO9073" s="60"/>
      <c r="ACP9073" s="60"/>
      <c r="ACQ9073" s="60"/>
      <c r="ACR9073" s="60"/>
      <c r="ACS9073" s="60"/>
      <c r="ACT9073" s="60"/>
      <c r="ACU9073" s="60"/>
      <c r="ACV9073" s="60"/>
      <c r="ACW9073" s="60"/>
      <c r="ACX9073" s="60"/>
      <c r="ACY9073" s="60">
        <v>0.96682356694492799</v>
      </c>
      <c r="ACZ9073" s="60"/>
      <c r="ADA9073" s="60"/>
      <c r="ADB9073" s="60"/>
      <c r="ADC9073" s="60"/>
      <c r="ADD9073" s="60"/>
      <c r="ADE9073" s="60"/>
    </row>
    <row r="9074" spans="760:785" x14ac:dyDescent="0.25">
      <c r="ACF9074" s="60"/>
      <c r="ACG9074" s="60"/>
      <c r="ACH9074" s="60"/>
      <c r="ACI9074" s="60"/>
      <c r="ACJ9074" s="60"/>
      <c r="ACK9074" s="60"/>
      <c r="ACL9074" s="60"/>
      <c r="ACM9074" s="60"/>
      <c r="ACN9074" s="60"/>
      <c r="ACO9074" s="60"/>
      <c r="ACP9074" s="60"/>
      <c r="ACQ9074" s="60"/>
      <c r="ACR9074" s="60"/>
      <c r="ACS9074" s="60"/>
      <c r="ACT9074" s="60"/>
      <c r="ACU9074" s="60"/>
      <c r="ACV9074" s="60"/>
      <c r="ACW9074" s="60"/>
      <c r="ACX9074" s="60"/>
      <c r="ACY9074" s="60">
        <v>0.96681482597025703</v>
      </c>
      <c r="ACZ9074" s="60"/>
      <c r="ADA9074" s="60"/>
      <c r="ADB9074" s="60"/>
      <c r="ADC9074" s="60"/>
      <c r="ADD9074" s="60"/>
      <c r="ADE9074" s="60"/>
    </row>
    <row r="9075" spans="760:785" x14ac:dyDescent="0.25">
      <c r="ACF9075" s="60"/>
      <c r="ACG9075" s="60"/>
      <c r="ACH9075" s="60"/>
      <c r="ACI9075" s="60"/>
      <c r="ACJ9075" s="60"/>
      <c r="ACK9075" s="60"/>
      <c r="ACL9075" s="60"/>
      <c r="ACM9075" s="60"/>
      <c r="ACN9075" s="60"/>
      <c r="ACO9075" s="60"/>
      <c r="ACP9075" s="60"/>
      <c r="ACQ9075" s="60"/>
      <c r="ACR9075" s="60"/>
      <c r="ACS9075" s="60"/>
      <c r="ACT9075" s="60"/>
      <c r="ACU9075" s="60"/>
      <c r="ACV9075" s="60"/>
      <c r="ACW9075" s="60"/>
      <c r="ACX9075" s="60"/>
      <c r="ACY9075" s="60">
        <v>0.96681406892169997</v>
      </c>
      <c r="ACZ9075" s="60"/>
      <c r="ADA9075" s="60"/>
      <c r="ADB9075" s="60"/>
      <c r="ADC9075" s="60"/>
      <c r="ADD9075" s="60"/>
      <c r="ADE9075" s="60"/>
    </row>
    <row r="9076" spans="760:785" x14ac:dyDescent="0.25">
      <c r="ACF9076" s="60"/>
      <c r="ACG9076" s="60"/>
      <c r="ACH9076" s="60"/>
      <c r="ACI9076" s="60"/>
      <c r="ACJ9076" s="60"/>
      <c r="ACK9076" s="60"/>
      <c r="ACL9076" s="60"/>
      <c r="ACM9076" s="60"/>
      <c r="ACN9076" s="60"/>
      <c r="ACO9076" s="60"/>
      <c r="ACP9076" s="60"/>
      <c r="ACQ9076" s="60"/>
      <c r="ACR9076" s="60"/>
      <c r="ACS9076" s="60"/>
      <c r="ACT9076" s="60"/>
      <c r="ACU9076" s="60"/>
      <c r="ACV9076" s="60"/>
      <c r="ACW9076" s="60"/>
      <c r="ACX9076" s="60"/>
      <c r="ACY9076" s="60">
        <v>0.96681204902359996</v>
      </c>
      <c r="ACZ9076" s="60"/>
      <c r="ADA9076" s="60"/>
      <c r="ADB9076" s="60"/>
      <c r="ADC9076" s="60"/>
      <c r="ADD9076" s="60"/>
      <c r="ADE9076" s="60"/>
    </row>
    <row r="9077" spans="760:785" x14ac:dyDescent="0.25">
      <c r="ACF9077" s="60"/>
      <c r="ACG9077" s="60"/>
      <c r="ACH9077" s="60"/>
      <c r="ACI9077" s="60"/>
      <c r="ACJ9077" s="60"/>
      <c r="ACK9077" s="60"/>
      <c r="ACL9077" s="60"/>
      <c r="ACM9077" s="60"/>
      <c r="ACN9077" s="60"/>
      <c r="ACO9077" s="60"/>
      <c r="ACP9077" s="60"/>
      <c r="ACQ9077" s="60"/>
      <c r="ACR9077" s="60"/>
      <c r="ACS9077" s="60"/>
      <c r="ACT9077" s="60"/>
      <c r="ACU9077" s="60"/>
      <c r="ACV9077" s="60"/>
      <c r="ACW9077" s="60"/>
      <c r="ACX9077" s="60"/>
      <c r="ACY9077" s="60">
        <v>0.96676939348187296</v>
      </c>
      <c r="ACZ9077" s="60"/>
      <c r="ADA9077" s="60"/>
      <c r="ADB9077" s="60"/>
      <c r="ADC9077" s="60"/>
      <c r="ADD9077" s="60"/>
      <c r="ADE9077" s="60"/>
    </row>
    <row r="9078" spans="760:785" x14ac:dyDescent="0.25">
      <c r="ACF9078" s="60"/>
      <c r="ACG9078" s="60"/>
      <c r="ACH9078" s="60"/>
      <c r="ACI9078" s="60"/>
      <c r="ACJ9078" s="60"/>
      <c r="ACK9078" s="60"/>
      <c r="ACL9078" s="60"/>
      <c r="ACM9078" s="60"/>
      <c r="ACN9078" s="60"/>
      <c r="ACO9078" s="60"/>
      <c r="ACP9078" s="60"/>
      <c r="ACQ9078" s="60"/>
      <c r="ACR9078" s="60"/>
      <c r="ACS9078" s="60"/>
      <c r="ACT9078" s="60"/>
      <c r="ACU9078" s="60"/>
      <c r="ACV9078" s="60"/>
      <c r="ACW9078" s="60"/>
      <c r="ACX9078" s="60"/>
      <c r="ACY9078" s="60">
        <v>0.96676723485496097</v>
      </c>
      <c r="ACZ9078" s="60"/>
      <c r="ADA9078" s="60"/>
      <c r="ADB9078" s="60"/>
      <c r="ADC9078" s="60"/>
      <c r="ADD9078" s="60"/>
      <c r="ADE9078" s="60"/>
    </row>
    <row r="9079" spans="760:785" x14ac:dyDescent="0.25">
      <c r="ACF9079" s="60"/>
      <c r="ACG9079" s="60"/>
      <c r="ACH9079" s="60"/>
      <c r="ACI9079" s="60"/>
      <c r="ACJ9079" s="60"/>
      <c r="ACK9079" s="60"/>
      <c r="ACL9079" s="60"/>
      <c r="ACM9079" s="60"/>
      <c r="ACN9079" s="60"/>
      <c r="ACO9079" s="60"/>
      <c r="ACP9079" s="60"/>
      <c r="ACQ9079" s="60"/>
      <c r="ACR9079" s="60"/>
      <c r="ACS9079" s="60"/>
      <c r="ACT9079" s="60"/>
      <c r="ACU9079" s="60"/>
      <c r="ACV9079" s="60"/>
      <c r="ACW9079" s="60"/>
      <c r="ACX9079" s="60"/>
      <c r="ACY9079" s="60">
        <v>0.96674998040723203</v>
      </c>
      <c r="ACZ9079" s="60"/>
      <c r="ADA9079" s="60"/>
      <c r="ADB9079" s="60"/>
      <c r="ADC9079" s="60"/>
      <c r="ADD9079" s="60"/>
      <c r="ADE9079" s="60"/>
    </row>
    <row r="9080" spans="760:785" x14ac:dyDescent="0.25">
      <c r="ACF9080" s="60"/>
      <c r="ACG9080" s="60"/>
      <c r="ACH9080" s="60"/>
      <c r="ACI9080" s="60"/>
      <c r="ACJ9080" s="60"/>
      <c r="ACK9080" s="60"/>
      <c r="ACL9080" s="60"/>
      <c r="ACM9080" s="60"/>
      <c r="ACN9080" s="60"/>
      <c r="ACO9080" s="60"/>
      <c r="ACP9080" s="60"/>
      <c r="ACQ9080" s="60"/>
      <c r="ACR9080" s="60"/>
      <c r="ACS9080" s="60"/>
      <c r="ACT9080" s="60"/>
      <c r="ACU9080" s="60"/>
      <c r="ACV9080" s="60"/>
      <c r="ACW9080" s="60"/>
      <c r="ACX9080" s="60"/>
      <c r="ACY9080" s="60">
        <v>0.96674193639293504</v>
      </c>
      <c r="ACZ9080" s="60"/>
      <c r="ADA9080" s="60"/>
      <c r="ADB9080" s="60"/>
      <c r="ADC9080" s="60"/>
      <c r="ADD9080" s="60"/>
      <c r="ADE9080" s="60"/>
    </row>
    <row r="9081" spans="760:785" x14ac:dyDescent="0.25">
      <c r="ACF9081" s="60"/>
      <c r="ACG9081" s="60"/>
      <c r="ACH9081" s="60"/>
      <c r="ACI9081" s="60"/>
      <c r="ACJ9081" s="60"/>
      <c r="ACK9081" s="60"/>
      <c r="ACL9081" s="60"/>
      <c r="ACM9081" s="60"/>
      <c r="ACN9081" s="60"/>
      <c r="ACO9081" s="60"/>
      <c r="ACP9081" s="60"/>
      <c r="ACQ9081" s="60"/>
      <c r="ACR9081" s="60"/>
      <c r="ACS9081" s="60"/>
      <c r="ACT9081" s="60"/>
      <c r="ACU9081" s="60"/>
      <c r="ACV9081" s="60"/>
      <c r="ACW9081" s="60"/>
      <c r="ACX9081" s="60"/>
      <c r="ACY9081" s="60">
        <v>0.96673984729495699</v>
      </c>
      <c r="ACZ9081" s="60"/>
      <c r="ADA9081" s="60"/>
      <c r="ADB9081" s="60"/>
      <c r="ADC9081" s="60"/>
      <c r="ADD9081" s="60"/>
      <c r="ADE9081" s="60"/>
    </row>
    <row r="9082" spans="760:785" x14ac:dyDescent="0.25">
      <c r="ACF9082" s="60"/>
      <c r="ACG9082" s="60"/>
      <c r="ACH9082" s="60"/>
      <c r="ACI9082" s="60"/>
      <c r="ACJ9082" s="60"/>
      <c r="ACK9082" s="60"/>
      <c r="ACL9082" s="60"/>
      <c r="ACM9082" s="60"/>
      <c r="ACN9082" s="60"/>
      <c r="ACO9082" s="60"/>
      <c r="ACP9082" s="60"/>
      <c r="ACQ9082" s="60"/>
      <c r="ACR9082" s="60"/>
      <c r="ACS9082" s="60"/>
      <c r="ACT9082" s="60"/>
      <c r="ACU9082" s="60"/>
      <c r="ACV9082" s="60"/>
      <c r="ACW9082" s="60"/>
      <c r="ACX9082" s="60"/>
      <c r="ACY9082" s="60">
        <v>0.96672027703712904</v>
      </c>
      <c r="ACZ9082" s="60"/>
      <c r="ADA9082" s="60"/>
      <c r="ADB9082" s="60"/>
      <c r="ADC9082" s="60"/>
      <c r="ADD9082" s="60"/>
      <c r="ADE9082" s="60"/>
    </row>
    <row r="9083" spans="760:785" x14ac:dyDescent="0.25">
      <c r="ACF9083" s="60"/>
      <c r="ACG9083" s="60"/>
      <c r="ACH9083" s="60"/>
      <c r="ACI9083" s="60"/>
      <c r="ACJ9083" s="60"/>
      <c r="ACK9083" s="60"/>
      <c r="ACL9083" s="60"/>
      <c r="ACM9083" s="60"/>
      <c r="ACN9083" s="60"/>
      <c r="ACO9083" s="60"/>
      <c r="ACP9083" s="60"/>
      <c r="ACQ9083" s="60"/>
      <c r="ACR9083" s="60"/>
      <c r="ACS9083" s="60"/>
      <c r="ACT9083" s="60"/>
      <c r="ACU9083" s="60"/>
      <c r="ACV9083" s="60"/>
      <c r="ACW9083" s="60"/>
      <c r="ACX9083" s="60"/>
      <c r="ACY9083" s="60">
        <v>0.96670654162077796</v>
      </c>
      <c r="ACZ9083" s="60"/>
      <c r="ADA9083" s="60"/>
      <c r="ADB9083" s="60"/>
      <c r="ADC9083" s="60"/>
      <c r="ADD9083" s="60"/>
      <c r="ADE9083" s="60"/>
    </row>
    <row r="9084" spans="760:785" x14ac:dyDescent="0.25">
      <c r="ACF9084" s="60"/>
      <c r="ACG9084" s="60"/>
      <c r="ACH9084" s="60"/>
      <c r="ACI9084" s="60"/>
      <c r="ACJ9084" s="60"/>
      <c r="ACK9084" s="60"/>
      <c r="ACL9084" s="60"/>
      <c r="ACM9084" s="60"/>
      <c r="ACN9084" s="60"/>
      <c r="ACO9084" s="60"/>
      <c r="ACP9084" s="60"/>
      <c r="ACQ9084" s="60"/>
      <c r="ACR9084" s="60"/>
      <c r="ACS9084" s="60"/>
      <c r="ACT9084" s="60"/>
      <c r="ACU9084" s="60"/>
      <c r="ACV9084" s="60"/>
      <c r="ACW9084" s="60"/>
      <c r="ACX9084" s="60"/>
      <c r="ACY9084" s="60">
        <v>0.96667193577187405</v>
      </c>
      <c r="ACZ9084" s="60"/>
      <c r="ADA9084" s="60"/>
      <c r="ADB9084" s="60"/>
      <c r="ADC9084" s="60"/>
      <c r="ADD9084" s="60"/>
      <c r="ADE9084" s="60"/>
    </row>
    <row r="9085" spans="760:785" x14ac:dyDescent="0.25">
      <c r="ACF9085" s="60"/>
      <c r="ACG9085" s="60"/>
      <c r="ACH9085" s="60"/>
      <c r="ACI9085" s="60"/>
      <c r="ACJ9085" s="60"/>
      <c r="ACK9085" s="60"/>
      <c r="ACL9085" s="60"/>
      <c r="ACM9085" s="60"/>
      <c r="ACN9085" s="60"/>
      <c r="ACO9085" s="60"/>
      <c r="ACP9085" s="60"/>
      <c r="ACQ9085" s="60"/>
      <c r="ACR9085" s="60"/>
      <c r="ACS9085" s="60"/>
      <c r="ACT9085" s="60"/>
      <c r="ACU9085" s="60"/>
      <c r="ACV9085" s="60"/>
      <c r="ACW9085" s="60"/>
      <c r="ACX9085" s="60"/>
      <c r="ACY9085" s="60">
        <v>0.96666446067751099</v>
      </c>
      <c r="ACZ9085" s="60"/>
      <c r="ADA9085" s="60"/>
      <c r="ADB9085" s="60"/>
      <c r="ADC9085" s="60"/>
      <c r="ADD9085" s="60"/>
      <c r="ADE9085" s="60"/>
    </row>
    <row r="9086" spans="760:785" x14ac:dyDescent="0.25">
      <c r="ACF9086" s="60"/>
      <c r="ACG9086" s="60"/>
      <c r="ACH9086" s="60"/>
      <c r="ACI9086" s="60"/>
      <c r="ACJ9086" s="60"/>
      <c r="ACK9086" s="60"/>
      <c r="ACL9086" s="60"/>
      <c r="ACM9086" s="60"/>
      <c r="ACN9086" s="60"/>
      <c r="ACO9086" s="60"/>
      <c r="ACP9086" s="60"/>
      <c r="ACQ9086" s="60"/>
      <c r="ACR9086" s="60"/>
      <c r="ACS9086" s="60"/>
      <c r="ACT9086" s="60"/>
      <c r="ACU9086" s="60"/>
      <c r="ACV9086" s="60"/>
      <c r="ACW9086" s="60"/>
      <c r="ACX9086" s="60"/>
      <c r="ACY9086" s="60">
        <v>0.96662806155538905</v>
      </c>
      <c r="ACZ9086" s="60"/>
      <c r="ADA9086" s="60"/>
      <c r="ADB9086" s="60"/>
      <c r="ADC9086" s="60"/>
      <c r="ADD9086" s="60"/>
      <c r="ADE9086" s="60"/>
    </row>
    <row r="9087" spans="760:785" x14ac:dyDescent="0.25">
      <c r="ACF9087" s="60"/>
      <c r="ACG9087" s="60"/>
      <c r="ACH9087" s="60"/>
      <c r="ACI9087" s="60"/>
      <c r="ACJ9087" s="60"/>
      <c r="ACK9087" s="60"/>
      <c r="ACL9087" s="60"/>
      <c r="ACM9087" s="60"/>
      <c r="ACN9087" s="60"/>
      <c r="ACO9087" s="60"/>
      <c r="ACP9087" s="60"/>
      <c r="ACQ9087" s="60"/>
      <c r="ACR9087" s="60"/>
      <c r="ACS9087" s="60"/>
      <c r="ACT9087" s="60"/>
      <c r="ACU9087" s="60"/>
      <c r="ACV9087" s="60"/>
      <c r="ACW9087" s="60"/>
      <c r="ACX9087" s="60"/>
      <c r="ACY9087" s="60">
        <v>0.96662439788763899</v>
      </c>
      <c r="ACZ9087" s="60"/>
      <c r="ADA9087" s="60"/>
      <c r="ADB9087" s="60"/>
      <c r="ADC9087" s="60"/>
      <c r="ADD9087" s="60"/>
      <c r="ADE9087" s="60"/>
    </row>
    <row r="9088" spans="760:785" x14ac:dyDescent="0.25">
      <c r="ACF9088" s="60"/>
      <c r="ACG9088" s="60"/>
      <c r="ACH9088" s="60"/>
      <c r="ACI9088" s="60"/>
      <c r="ACJ9088" s="60"/>
      <c r="ACK9088" s="60"/>
      <c r="ACL9088" s="60"/>
      <c r="ACM9088" s="60"/>
      <c r="ACN9088" s="60"/>
      <c r="ACO9088" s="60"/>
      <c r="ACP9088" s="60"/>
      <c r="ACQ9088" s="60"/>
      <c r="ACR9088" s="60"/>
      <c r="ACS9088" s="60"/>
      <c r="ACT9088" s="60"/>
      <c r="ACU9088" s="60"/>
      <c r="ACV9088" s="60"/>
      <c r="ACW9088" s="60"/>
      <c r="ACX9088" s="60"/>
      <c r="ACY9088" s="60">
        <v>0.96659256528038295</v>
      </c>
      <c r="ACZ9088" s="60"/>
      <c r="ADA9088" s="60"/>
      <c r="ADB9088" s="60"/>
      <c r="ADC9088" s="60"/>
      <c r="ADD9088" s="60"/>
      <c r="ADE9088" s="60"/>
    </row>
    <row r="9089" spans="760:785" x14ac:dyDescent="0.25">
      <c r="ACF9089" s="60"/>
      <c r="ACG9089" s="60"/>
      <c r="ACH9089" s="60"/>
      <c r="ACI9089" s="60"/>
      <c r="ACJ9089" s="60"/>
      <c r="ACK9089" s="60"/>
      <c r="ACL9089" s="60"/>
      <c r="ACM9089" s="60"/>
      <c r="ACN9089" s="60"/>
      <c r="ACO9089" s="60"/>
      <c r="ACP9089" s="60"/>
      <c r="ACQ9089" s="60"/>
      <c r="ACR9089" s="60"/>
      <c r="ACS9089" s="60"/>
      <c r="ACT9089" s="60"/>
      <c r="ACU9089" s="60"/>
      <c r="ACV9089" s="60"/>
      <c r="ACW9089" s="60"/>
      <c r="ACX9089" s="60"/>
      <c r="ACY9089" s="60">
        <v>0.96658250371821897</v>
      </c>
      <c r="ACZ9089" s="60"/>
      <c r="ADA9089" s="60"/>
      <c r="ADB9089" s="60"/>
      <c r="ADC9089" s="60"/>
      <c r="ADD9089" s="60"/>
      <c r="ADE9089" s="60"/>
    </row>
    <row r="9090" spans="760:785" x14ac:dyDescent="0.25">
      <c r="ACF9090" s="60"/>
      <c r="ACG9090" s="60"/>
      <c r="ACH9090" s="60"/>
      <c r="ACI9090" s="60"/>
      <c r="ACJ9090" s="60"/>
      <c r="ACK9090" s="60"/>
      <c r="ACL9090" s="60"/>
      <c r="ACM9090" s="60"/>
      <c r="ACN9090" s="60"/>
      <c r="ACO9090" s="60"/>
      <c r="ACP9090" s="60"/>
      <c r="ACQ9090" s="60"/>
      <c r="ACR9090" s="60"/>
      <c r="ACS9090" s="60"/>
      <c r="ACT9090" s="60"/>
      <c r="ACU9090" s="60"/>
      <c r="ACV9090" s="60"/>
      <c r="ACW9090" s="60"/>
      <c r="ACX9090" s="60"/>
      <c r="ACY9090" s="60">
        <v>0.966579519594856</v>
      </c>
      <c r="ACZ9090" s="60"/>
      <c r="ADA9090" s="60"/>
      <c r="ADB9090" s="60"/>
      <c r="ADC9090" s="60"/>
      <c r="ADD9090" s="60"/>
      <c r="ADE9090" s="60"/>
    </row>
    <row r="9091" spans="760:785" x14ac:dyDescent="0.25">
      <c r="ACF9091" s="60"/>
      <c r="ACG9091" s="60"/>
      <c r="ACH9091" s="60"/>
      <c r="ACI9091" s="60"/>
      <c r="ACJ9091" s="60"/>
      <c r="ACK9091" s="60"/>
      <c r="ACL9091" s="60"/>
      <c r="ACM9091" s="60"/>
      <c r="ACN9091" s="60"/>
      <c r="ACO9091" s="60"/>
      <c r="ACP9091" s="60"/>
      <c r="ACQ9091" s="60"/>
      <c r="ACR9091" s="60"/>
      <c r="ACS9091" s="60"/>
      <c r="ACT9091" s="60"/>
      <c r="ACU9091" s="60"/>
      <c r="ACV9091" s="60"/>
      <c r="ACW9091" s="60"/>
      <c r="ACX9091" s="60"/>
      <c r="ACY9091" s="60">
        <v>0.96657461337631501</v>
      </c>
      <c r="ACZ9091" s="60"/>
      <c r="ADA9091" s="60"/>
      <c r="ADB9091" s="60"/>
      <c r="ADC9091" s="60"/>
      <c r="ADD9091" s="60"/>
      <c r="ADE9091" s="60"/>
    </row>
    <row r="9092" spans="760:785" x14ac:dyDescent="0.25">
      <c r="ACF9092" s="60"/>
      <c r="ACG9092" s="60"/>
      <c r="ACH9092" s="60"/>
      <c r="ACI9092" s="60"/>
      <c r="ACJ9092" s="60"/>
      <c r="ACK9092" s="60"/>
      <c r="ACL9092" s="60"/>
      <c r="ACM9092" s="60"/>
      <c r="ACN9092" s="60"/>
      <c r="ACO9092" s="60"/>
      <c r="ACP9092" s="60"/>
      <c r="ACQ9092" s="60"/>
      <c r="ACR9092" s="60"/>
      <c r="ACS9092" s="60"/>
      <c r="ACT9092" s="60"/>
      <c r="ACU9092" s="60"/>
      <c r="ACV9092" s="60"/>
      <c r="ACW9092" s="60"/>
      <c r="ACX9092" s="60"/>
      <c r="ACY9092" s="60">
        <v>0.96656443910437895</v>
      </c>
      <c r="ACZ9092" s="60"/>
      <c r="ADA9092" s="60"/>
      <c r="ADB9092" s="60"/>
      <c r="ADC9092" s="60"/>
      <c r="ADD9092" s="60"/>
      <c r="ADE9092" s="60"/>
    </row>
    <row r="9093" spans="760:785" x14ac:dyDescent="0.25">
      <c r="ACF9093" s="60"/>
      <c r="ACG9093" s="60"/>
      <c r="ACH9093" s="60"/>
      <c r="ACI9093" s="60"/>
      <c r="ACJ9093" s="60"/>
      <c r="ACK9093" s="60"/>
      <c r="ACL9093" s="60"/>
      <c r="ACM9093" s="60"/>
      <c r="ACN9093" s="60"/>
      <c r="ACO9093" s="60"/>
      <c r="ACP9093" s="60"/>
      <c r="ACQ9093" s="60"/>
      <c r="ACR9093" s="60"/>
      <c r="ACS9093" s="60"/>
      <c r="ACT9093" s="60"/>
      <c r="ACU9093" s="60"/>
      <c r="ACV9093" s="60"/>
      <c r="ACW9093" s="60"/>
      <c r="ACX9093" s="60"/>
      <c r="ACY9093" s="60">
        <v>0.96655496413096198</v>
      </c>
      <c r="ACZ9093" s="60"/>
      <c r="ADA9093" s="60"/>
      <c r="ADB9093" s="60"/>
      <c r="ADC9093" s="60"/>
      <c r="ADD9093" s="60"/>
      <c r="ADE9093" s="60"/>
    </row>
    <row r="9094" spans="760:785" x14ac:dyDescent="0.25">
      <c r="ACF9094" s="60"/>
      <c r="ACG9094" s="60"/>
      <c r="ACH9094" s="60"/>
      <c r="ACI9094" s="60"/>
      <c r="ACJ9094" s="60"/>
      <c r="ACK9094" s="60"/>
      <c r="ACL9094" s="60"/>
      <c r="ACM9094" s="60"/>
      <c r="ACN9094" s="60"/>
      <c r="ACO9094" s="60"/>
      <c r="ACP9094" s="60"/>
      <c r="ACQ9094" s="60"/>
      <c r="ACR9094" s="60"/>
      <c r="ACS9094" s="60"/>
      <c r="ACT9094" s="60"/>
      <c r="ACU9094" s="60"/>
      <c r="ACV9094" s="60"/>
      <c r="ACW9094" s="60"/>
      <c r="ACX9094" s="60"/>
      <c r="ACY9094" s="60">
        <v>0.96653002664236698</v>
      </c>
      <c r="ACZ9094" s="60"/>
      <c r="ADA9094" s="60"/>
      <c r="ADB9094" s="60"/>
      <c r="ADC9094" s="60"/>
      <c r="ADD9094" s="60"/>
      <c r="ADE9094" s="60"/>
    </row>
    <row r="9095" spans="760:785" x14ac:dyDescent="0.25">
      <c r="ACF9095" s="60"/>
      <c r="ACG9095" s="60"/>
      <c r="ACH9095" s="60"/>
      <c r="ACI9095" s="60"/>
      <c r="ACJ9095" s="60"/>
      <c r="ACK9095" s="60"/>
      <c r="ACL9095" s="60"/>
      <c r="ACM9095" s="60"/>
      <c r="ACN9095" s="60"/>
      <c r="ACO9095" s="60"/>
      <c r="ACP9095" s="60"/>
      <c r="ACQ9095" s="60"/>
      <c r="ACR9095" s="60"/>
      <c r="ACS9095" s="60"/>
      <c r="ACT9095" s="60"/>
      <c r="ACU9095" s="60"/>
      <c r="ACV9095" s="60"/>
      <c r="ACW9095" s="60"/>
      <c r="ACX9095" s="60"/>
      <c r="ACY9095" s="60">
        <v>0.966489351149179</v>
      </c>
      <c r="ACZ9095" s="60"/>
      <c r="ADA9095" s="60"/>
      <c r="ADB9095" s="60"/>
      <c r="ADC9095" s="60"/>
      <c r="ADD9095" s="60"/>
      <c r="ADE9095" s="60"/>
    </row>
    <row r="9096" spans="760:785" x14ac:dyDescent="0.25">
      <c r="ACF9096" s="60"/>
      <c r="ACG9096" s="60"/>
      <c r="ACH9096" s="60"/>
      <c r="ACI9096" s="60"/>
      <c r="ACJ9096" s="60"/>
      <c r="ACK9096" s="60"/>
      <c r="ACL9096" s="60"/>
      <c r="ACM9096" s="60"/>
      <c r="ACN9096" s="60"/>
      <c r="ACO9096" s="60"/>
      <c r="ACP9096" s="60"/>
      <c r="ACQ9096" s="60"/>
      <c r="ACR9096" s="60"/>
      <c r="ACS9096" s="60"/>
      <c r="ACT9096" s="60"/>
      <c r="ACU9096" s="60"/>
      <c r="ACV9096" s="60"/>
      <c r="ACW9096" s="60"/>
      <c r="ACX9096" s="60"/>
      <c r="ACY9096" s="60">
        <v>0.96648723221460697</v>
      </c>
      <c r="ACZ9096" s="60"/>
      <c r="ADA9096" s="60"/>
      <c r="ADB9096" s="60"/>
      <c r="ADC9096" s="60"/>
      <c r="ADD9096" s="60"/>
      <c r="ADE9096" s="60"/>
    </row>
    <row r="9097" spans="760:785" x14ac:dyDescent="0.25">
      <c r="ACF9097" s="60"/>
      <c r="ACG9097" s="60"/>
      <c r="ACH9097" s="60"/>
      <c r="ACI9097" s="60"/>
      <c r="ACJ9097" s="60"/>
      <c r="ACK9097" s="60"/>
      <c r="ACL9097" s="60"/>
      <c r="ACM9097" s="60"/>
      <c r="ACN9097" s="60"/>
      <c r="ACO9097" s="60"/>
      <c r="ACP9097" s="60"/>
      <c r="ACQ9097" s="60"/>
      <c r="ACR9097" s="60"/>
      <c r="ACS9097" s="60"/>
      <c r="ACT9097" s="60"/>
      <c r="ACU9097" s="60"/>
      <c r="ACV9097" s="60"/>
      <c r="ACW9097" s="60"/>
      <c r="ACX9097" s="60"/>
      <c r="ACY9097" s="60">
        <v>0.96648478584354403</v>
      </c>
      <c r="ACZ9097" s="60"/>
      <c r="ADA9097" s="60"/>
      <c r="ADB9097" s="60"/>
      <c r="ADC9097" s="60"/>
      <c r="ADD9097" s="60"/>
      <c r="ADE9097" s="60"/>
    </row>
    <row r="9098" spans="760:785" x14ac:dyDescent="0.25">
      <c r="ACF9098" s="60"/>
      <c r="ACG9098" s="60"/>
      <c r="ACH9098" s="60"/>
      <c r="ACI9098" s="60"/>
      <c r="ACJ9098" s="60"/>
      <c r="ACK9098" s="60"/>
      <c r="ACL9098" s="60"/>
      <c r="ACM9098" s="60"/>
      <c r="ACN9098" s="60"/>
      <c r="ACO9098" s="60"/>
      <c r="ACP9098" s="60"/>
      <c r="ACQ9098" s="60"/>
      <c r="ACR9098" s="60"/>
      <c r="ACS9098" s="60"/>
      <c r="ACT9098" s="60"/>
      <c r="ACU9098" s="60"/>
      <c r="ACV9098" s="60"/>
      <c r="ACW9098" s="60"/>
      <c r="ACX9098" s="60"/>
      <c r="ACY9098" s="60">
        <v>0.96646687863048197</v>
      </c>
      <c r="ACZ9098" s="60"/>
      <c r="ADA9098" s="60"/>
      <c r="ADB9098" s="60"/>
      <c r="ADC9098" s="60"/>
      <c r="ADD9098" s="60"/>
      <c r="ADE9098" s="60"/>
    </row>
    <row r="9099" spans="760:785" x14ac:dyDescent="0.25">
      <c r="ACF9099" s="60"/>
      <c r="ACG9099" s="60"/>
      <c r="ACH9099" s="60"/>
      <c r="ACI9099" s="60"/>
      <c r="ACJ9099" s="60"/>
      <c r="ACK9099" s="60"/>
      <c r="ACL9099" s="60"/>
      <c r="ACM9099" s="60"/>
      <c r="ACN9099" s="60"/>
      <c r="ACO9099" s="60"/>
      <c r="ACP9099" s="60"/>
      <c r="ACQ9099" s="60"/>
      <c r="ACR9099" s="60"/>
      <c r="ACS9099" s="60"/>
      <c r="ACT9099" s="60"/>
      <c r="ACU9099" s="60"/>
      <c r="ACV9099" s="60"/>
      <c r="ACW9099" s="60"/>
      <c r="ACX9099" s="60"/>
      <c r="ACY9099" s="60">
        <v>0.96644305267841901</v>
      </c>
      <c r="ACZ9099" s="60"/>
      <c r="ADA9099" s="60"/>
      <c r="ADB9099" s="60"/>
      <c r="ADC9099" s="60"/>
      <c r="ADD9099" s="60"/>
      <c r="ADE9099" s="60"/>
    </row>
    <row r="9100" spans="760:785" x14ac:dyDescent="0.25">
      <c r="ACF9100" s="60"/>
      <c r="ACG9100" s="60"/>
      <c r="ACH9100" s="60"/>
      <c r="ACI9100" s="60"/>
      <c r="ACJ9100" s="60"/>
      <c r="ACK9100" s="60"/>
      <c r="ACL9100" s="60"/>
      <c r="ACM9100" s="60"/>
      <c r="ACN9100" s="60"/>
      <c r="ACO9100" s="60"/>
      <c r="ACP9100" s="60"/>
      <c r="ACQ9100" s="60"/>
      <c r="ACR9100" s="60"/>
      <c r="ACS9100" s="60"/>
      <c r="ACT9100" s="60"/>
      <c r="ACU9100" s="60"/>
      <c r="ACV9100" s="60"/>
      <c r="ACW9100" s="60"/>
      <c r="ACX9100" s="60"/>
      <c r="ACY9100" s="60">
        <v>0.96643780344339503</v>
      </c>
      <c r="ACZ9100" s="60"/>
      <c r="ADA9100" s="60"/>
      <c r="ADB9100" s="60"/>
      <c r="ADC9100" s="60"/>
      <c r="ADD9100" s="60"/>
      <c r="ADE9100" s="60"/>
    </row>
    <row r="9101" spans="760:785" x14ac:dyDescent="0.25">
      <c r="ACF9101" s="60"/>
      <c r="ACG9101" s="60"/>
      <c r="ACH9101" s="60"/>
      <c r="ACI9101" s="60"/>
      <c r="ACJ9101" s="60"/>
      <c r="ACK9101" s="60"/>
      <c r="ACL9101" s="60"/>
      <c r="ACM9101" s="60"/>
      <c r="ACN9101" s="60"/>
      <c r="ACO9101" s="60"/>
      <c r="ACP9101" s="60"/>
      <c r="ACQ9101" s="60"/>
      <c r="ACR9101" s="60"/>
      <c r="ACS9101" s="60"/>
      <c r="ACT9101" s="60"/>
      <c r="ACU9101" s="60"/>
      <c r="ACV9101" s="60"/>
      <c r="ACW9101" s="60"/>
      <c r="ACX9101" s="60"/>
      <c r="ACY9101" s="60">
        <v>0.96641503418345898</v>
      </c>
      <c r="ACZ9101" s="60"/>
      <c r="ADA9101" s="60"/>
      <c r="ADB9101" s="60"/>
      <c r="ADC9101" s="60"/>
      <c r="ADD9101" s="60"/>
      <c r="ADE9101" s="60"/>
    </row>
    <row r="9102" spans="760:785" x14ac:dyDescent="0.25">
      <c r="ACF9102" s="60"/>
      <c r="ACG9102" s="60"/>
      <c r="ACH9102" s="60"/>
      <c r="ACI9102" s="60"/>
      <c r="ACJ9102" s="60"/>
      <c r="ACK9102" s="60"/>
      <c r="ACL9102" s="60"/>
      <c r="ACM9102" s="60"/>
      <c r="ACN9102" s="60"/>
      <c r="ACO9102" s="60"/>
      <c r="ACP9102" s="60"/>
      <c r="ACQ9102" s="60"/>
      <c r="ACR9102" s="60"/>
      <c r="ACS9102" s="60"/>
      <c r="ACT9102" s="60"/>
      <c r="ACU9102" s="60"/>
      <c r="ACV9102" s="60"/>
      <c r="ACW9102" s="60"/>
      <c r="ACX9102" s="60"/>
      <c r="ACY9102" s="60">
        <v>0.96641113486004104</v>
      </c>
      <c r="ACZ9102" s="60"/>
      <c r="ADA9102" s="60"/>
      <c r="ADB9102" s="60"/>
      <c r="ADC9102" s="60"/>
      <c r="ADD9102" s="60"/>
      <c r="ADE9102" s="60"/>
    </row>
    <row r="9103" spans="760:785" x14ac:dyDescent="0.25">
      <c r="ACF9103" s="60"/>
      <c r="ACG9103" s="60"/>
      <c r="ACH9103" s="60"/>
      <c r="ACI9103" s="60"/>
      <c r="ACJ9103" s="60"/>
      <c r="ACK9103" s="60"/>
      <c r="ACL9103" s="60"/>
      <c r="ACM9103" s="60"/>
      <c r="ACN9103" s="60"/>
      <c r="ACO9103" s="60"/>
      <c r="ACP9103" s="60"/>
      <c r="ACQ9103" s="60"/>
      <c r="ACR9103" s="60"/>
      <c r="ACS9103" s="60"/>
      <c r="ACT9103" s="60"/>
      <c r="ACU9103" s="60"/>
      <c r="ACV9103" s="60"/>
      <c r="ACW9103" s="60"/>
      <c r="ACX9103" s="60"/>
      <c r="ACY9103" s="60">
        <v>0.96638836677222795</v>
      </c>
      <c r="ACZ9103" s="60"/>
      <c r="ADA9103" s="60"/>
      <c r="ADB9103" s="60"/>
      <c r="ADC9103" s="60"/>
      <c r="ADD9103" s="60"/>
      <c r="ADE9103" s="60"/>
    </row>
    <row r="9104" spans="760:785" x14ac:dyDescent="0.25">
      <c r="ACF9104" s="60"/>
      <c r="ACG9104" s="60"/>
      <c r="ACH9104" s="60"/>
      <c r="ACI9104" s="60"/>
      <c r="ACJ9104" s="60"/>
      <c r="ACK9104" s="60"/>
      <c r="ACL9104" s="60"/>
      <c r="ACM9104" s="60"/>
      <c r="ACN9104" s="60"/>
      <c r="ACO9104" s="60"/>
      <c r="ACP9104" s="60"/>
      <c r="ACQ9104" s="60"/>
      <c r="ACR9104" s="60"/>
      <c r="ACS9104" s="60"/>
      <c r="ACT9104" s="60"/>
      <c r="ACU9104" s="60"/>
      <c r="ACV9104" s="60"/>
      <c r="ACW9104" s="60"/>
      <c r="ACX9104" s="60"/>
      <c r="ACY9104" s="60">
        <v>0.96637669368437595</v>
      </c>
      <c r="ACZ9104" s="60"/>
      <c r="ADA9104" s="60"/>
      <c r="ADB9104" s="60"/>
      <c r="ADC9104" s="60"/>
      <c r="ADD9104" s="60"/>
      <c r="ADE9104" s="60"/>
    </row>
    <row r="9105" spans="760:785" x14ac:dyDescent="0.25">
      <c r="ACF9105" s="60"/>
      <c r="ACG9105" s="60"/>
      <c r="ACH9105" s="60"/>
      <c r="ACI9105" s="60"/>
      <c r="ACJ9105" s="60"/>
      <c r="ACK9105" s="60"/>
      <c r="ACL9105" s="60"/>
      <c r="ACM9105" s="60"/>
      <c r="ACN9105" s="60"/>
      <c r="ACO9105" s="60"/>
      <c r="ACP9105" s="60"/>
      <c r="ACQ9105" s="60"/>
      <c r="ACR9105" s="60"/>
      <c r="ACS9105" s="60"/>
      <c r="ACT9105" s="60"/>
      <c r="ACU9105" s="60"/>
      <c r="ACV9105" s="60"/>
      <c r="ACW9105" s="60"/>
      <c r="ACX9105" s="60"/>
      <c r="ACY9105" s="60">
        <v>0.96632413571423903</v>
      </c>
      <c r="ACZ9105" s="60"/>
      <c r="ADA9105" s="60"/>
      <c r="ADB9105" s="60"/>
      <c r="ADC9105" s="60"/>
      <c r="ADD9105" s="60"/>
      <c r="ADE9105" s="60"/>
    </row>
    <row r="9106" spans="760:785" x14ac:dyDescent="0.25">
      <c r="ACF9106" s="60"/>
      <c r="ACG9106" s="60"/>
      <c r="ACH9106" s="60"/>
      <c r="ACI9106" s="60"/>
      <c r="ACJ9106" s="60"/>
      <c r="ACK9106" s="60"/>
      <c r="ACL9106" s="60"/>
      <c r="ACM9106" s="60"/>
      <c r="ACN9106" s="60"/>
      <c r="ACO9106" s="60"/>
      <c r="ACP9106" s="60"/>
      <c r="ACQ9106" s="60"/>
      <c r="ACR9106" s="60"/>
      <c r="ACS9106" s="60"/>
      <c r="ACT9106" s="60"/>
      <c r="ACU9106" s="60"/>
      <c r="ACV9106" s="60"/>
      <c r="ACW9106" s="60"/>
      <c r="ACX9106" s="60"/>
      <c r="ACY9106" s="60">
        <v>0.96631687501528796</v>
      </c>
      <c r="ACZ9106" s="60"/>
      <c r="ADA9106" s="60"/>
      <c r="ADB9106" s="60"/>
      <c r="ADC9106" s="60"/>
      <c r="ADD9106" s="60"/>
      <c r="ADE9106" s="60"/>
    </row>
    <row r="9107" spans="760:785" x14ac:dyDescent="0.25">
      <c r="ACF9107" s="60"/>
      <c r="ACG9107" s="60"/>
      <c r="ACH9107" s="60"/>
      <c r="ACI9107" s="60"/>
      <c r="ACJ9107" s="60"/>
      <c r="ACK9107" s="60"/>
      <c r="ACL9107" s="60"/>
      <c r="ACM9107" s="60"/>
      <c r="ACN9107" s="60"/>
      <c r="ACO9107" s="60"/>
      <c r="ACP9107" s="60"/>
      <c r="ACQ9107" s="60"/>
      <c r="ACR9107" s="60"/>
      <c r="ACS9107" s="60"/>
      <c r="ACT9107" s="60"/>
      <c r="ACU9107" s="60"/>
      <c r="ACV9107" s="60"/>
      <c r="ACW9107" s="60"/>
      <c r="ACX9107" s="60"/>
      <c r="ACY9107" s="60">
        <v>0.96629349550346499</v>
      </c>
      <c r="ACZ9107" s="60"/>
      <c r="ADA9107" s="60"/>
      <c r="ADB9107" s="60"/>
      <c r="ADC9107" s="60"/>
      <c r="ADD9107" s="60"/>
      <c r="ADE9107" s="60"/>
    </row>
    <row r="9108" spans="760:785" x14ac:dyDescent="0.25">
      <c r="ACF9108" s="60"/>
      <c r="ACG9108" s="60"/>
      <c r="ACH9108" s="60"/>
      <c r="ACI9108" s="60"/>
      <c r="ACJ9108" s="60"/>
      <c r="ACK9108" s="60"/>
      <c r="ACL9108" s="60"/>
      <c r="ACM9108" s="60"/>
      <c r="ACN9108" s="60"/>
      <c r="ACO9108" s="60"/>
      <c r="ACP9108" s="60"/>
      <c r="ACQ9108" s="60"/>
      <c r="ACR9108" s="60"/>
      <c r="ACS9108" s="60"/>
      <c r="ACT9108" s="60"/>
      <c r="ACU9108" s="60"/>
      <c r="ACV9108" s="60"/>
      <c r="ACW9108" s="60"/>
      <c r="ACX9108" s="60"/>
      <c r="ACY9108" s="60">
        <v>0.96629306571627704</v>
      </c>
      <c r="ACZ9108" s="60"/>
      <c r="ADA9108" s="60"/>
      <c r="ADB9108" s="60"/>
      <c r="ADC9108" s="60"/>
      <c r="ADD9108" s="60"/>
      <c r="ADE9108" s="60"/>
    </row>
    <row r="9109" spans="760:785" x14ac:dyDescent="0.25">
      <c r="ACF9109" s="60"/>
      <c r="ACG9109" s="60"/>
      <c r="ACH9109" s="60"/>
      <c r="ACI9109" s="60"/>
      <c r="ACJ9109" s="60"/>
      <c r="ACK9109" s="60"/>
      <c r="ACL9109" s="60"/>
      <c r="ACM9109" s="60"/>
      <c r="ACN9109" s="60"/>
      <c r="ACO9109" s="60"/>
      <c r="ACP9109" s="60"/>
      <c r="ACQ9109" s="60"/>
      <c r="ACR9109" s="60"/>
      <c r="ACS9109" s="60"/>
      <c r="ACT9109" s="60"/>
      <c r="ACU9109" s="60"/>
      <c r="ACV9109" s="60"/>
      <c r="ACW9109" s="60"/>
      <c r="ACX9109" s="60"/>
      <c r="ACY9109" s="60">
        <v>0.96624245252791496</v>
      </c>
      <c r="ACZ9109" s="60"/>
      <c r="ADA9109" s="60"/>
      <c r="ADB9109" s="60"/>
      <c r="ADC9109" s="60"/>
      <c r="ADD9109" s="60"/>
      <c r="ADE9109" s="60"/>
    </row>
    <row r="9110" spans="760:785" x14ac:dyDescent="0.25">
      <c r="ACF9110" s="60"/>
      <c r="ACG9110" s="60"/>
      <c r="ACH9110" s="60"/>
      <c r="ACI9110" s="60"/>
      <c r="ACJ9110" s="60"/>
      <c r="ACK9110" s="60"/>
      <c r="ACL9110" s="60"/>
      <c r="ACM9110" s="60"/>
      <c r="ACN9110" s="60"/>
      <c r="ACO9110" s="60"/>
      <c r="ACP9110" s="60"/>
      <c r="ACQ9110" s="60"/>
      <c r="ACR9110" s="60"/>
      <c r="ACS9110" s="60"/>
      <c r="ACT9110" s="60"/>
      <c r="ACU9110" s="60"/>
      <c r="ACV9110" s="60"/>
      <c r="ACW9110" s="60"/>
      <c r="ACX9110" s="60"/>
      <c r="ACY9110" s="60">
        <v>0.96620861339656605</v>
      </c>
      <c r="ACZ9110" s="60"/>
      <c r="ADA9110" s="60"/>
      <c r="ADB9110" s="60"/>
      <c r="ADC9110" s="60"/>
      <c r="ADD9110" s="60"/>
      <c r="ADE9110" s="60"/>
    </row>
    <row r="9111" spans="760:785" x14ac:dyDescent="0.25">
      <c r="ACF9111" s="60"/>
      <c r="ACG9111" s="60"/>
      <c r="ACH9111" s="60"/>
      <c r="ACI9111" s="60"/>
      <c r="ACJ9111" s="60"/>
      <c r="ACK9111" s="60"/>
      <c r="ACL9111" s="60"/>
      <c r="ACM9111" s="60"/>
      <c r="ACN9111" s="60"/>
      <c r="ACO9111" s="60"/>
      <c r="ACP9111" s="60"/>
      <c r="ACQ9111" s="60"/>
      <c r="ACR9111" s="60"/>
      <c r="ACS9111" s="60"/>
      <c r="ACT9111" s="60"/>
      <c r="ACU9111" s="60"/>
      <c r="ACV9111" s="60"/>
      <c r="ACW9111" s="60"/>
      <c r="ACX9111" s="60"/>
      <c r="ACY9111" s="60">
        <v>0.96619084377022002</v>
      </c>
      <c r="ACZ9111" s="60"/>
      <c r="ADA9111" s="60"/>
      <c r="ADB9111" s="60"/>
      <c r="ADC9111" s="60"/>
      <c r="ADD9111" s="60"/>
      <c r="ADE9111" s="60"/>
    </row>
    <row r="9112" spans="760:785" x14ac:dyDescent="0.25">
      <c r="ACF9112" s="60"/>
      <c r="ACG9112" s="60"/>
      <c r="ACH9112" s="60"/>
      <c r="ACI9112" s="60"/>
      <c r="ACJ9112" s="60"/>
      <c r="ACK9112" s="60"/>
      <c r="ACL9112" s="60"/>
      <c r="ACM9112" s="60"/>
      <c r="ACN9112" s="60"/>
      <c r="ACO9112" s="60"/>
      <c r="ACP9112" s="60"/>
      <c r="ACQ9112" s="60"/>
      <c r="ACR9112" s="60"/>
      <c r="ACS9112" s="60"/>
      <c r="ACT9112" s="60"/>
      <c r="ACU9112" s="60"/>
      <c r="ACV9112" s="60"/>
      <c r="ACW9112" s="60"/>
      <c r="ACX9112" s="60"/>
      <c r="ACY9112" s="60">
        <v>0.96617701863505701</v>
      </c>
      <c r="ACZ9112" s="60"/>
      <c r="ADA9112" s="60"/>
      <c r="ADB9112" s="60"/>
      <c r="ADC9112" s="60"/>
      <c r="ADD9112" s="60"/>
      <c r="ADE9112" s="60"/>
    </row>
    <row r="9113" spans="760:785" x14ac:dyDescent="0.25">
      <c r="ACF9113" s="60"/>
      <c r="ACG9113" s="60"/>
      <c r="ACH9113" s="60"/>
      <c r="ACI9113" s="60"/>
      <c r="ACJ9113" s="60"/>
      <c r="ACK9113" s="60"/>
      <c r="ACL9113" s="60"/>
      <c r="ACM9113" s="60"/>
      <c r="ACN9113" s="60"/>
      <c r="ACO9113" s="60"/>
      <c r="ACP9113" s="60"/>
      <c r="ACQ9113" s="60"/>
      <c r="ACR9113" s="60"/>
      <c r="ACS9113" s="60"/>
      <c r="ACT9113" s="60"/>
      <c r="ACU9113" s="60"/>
      <c r="ACV9113" s="60"/>
      <c r="ACW9113" s="60"/>
      <c r="ACX9113" s="60"/>
      <c r="ACY9113" s="60">
        <v>0.96617115248963403</v>
      </c>
      <c r="ACZ9113" s="60"/>
      <c r="ADA9113" s="60"/>
      <c r="ADB9113" s="60"/>
      <c r="ADC9113" s="60"/>
      <c r="ADD9113" s="60"/>
      <c r="ADE9113" s="60"/>
    </row>
    <row r="9114" spans="760:785" x14ac:dyDescent="0.25">
      <c r="ACF9114" s="60"/>
      <c r="ACG9114" s="60"/>
      <c r="ACH9114" s="60"/>
      <c r="ACI9114" s="60"/>
      <c r="ACJ9114" s="60"/>
      <c r="ACK9114" s="60"/>
      <c r="ACL9114" s="60"/>
      <c r="ACM9114" s="60"/>
      <c r="ACN9114" s="60"/>
      <c r="ACO9114" s="60"/>
      <c r="ACP9114" s="60"/>
      <c r="ACQ9114" s="60"/>
      <c r="ACR9114" s="60"/>
      <c r="ACS9114" s="60"/>
      <c r="ACT9114" s="60"/>
      <c r="ACU9114" s="60"/>
      <c r="ACV9114" s="60"/>
      <c r="ACW9114" s="60"/>
      <c r="ACX9114" s="60"/>
      <c r="ACY9114" s="60">
        <v>0.96615615166574298</v>
      </c>
      <c r="ACZ9114" s="60"/>
      <c r="ADA9114" s="60"/>
      <c r="ADB9114" s="60"/>
      <c r="ADC9114" s="60"/>
      <c r="ADD9114" s="60"/>
      <c r="ADE9114" s="60"/>
    </row>
    <row r="9115" spans="760:785" x14ac:dyDescent="0.25">
      <c r="ACF9115" s="60"/>
      <c r="ACG9115" s="60"/>
      <c r="ACH9115" s="60"/>
      <c r="ACI9115" s="60"/>
      <c r="ACJ9115" s="60"/>
      <c r="ACK9115" s="60"/>
      <c r="ACL9115" s="60"/>
      <c r="ACM9115" s="60"/>
      <c r="ACN9115" s="60"/>
      <c r="ACO9115" s="60"/>
      <c r="ACP9115" s="60"/>
      <c r="ACQ9115" s="60"/>
      <c r="ACR9115" s="60"/>
      <c r="ACS9115" s="60"/>
      <c r="ACT9115" s="60"/>
      <c r="ACU9115" s="60"/>
      <c r="ACV9115" s="60"/>
      <c r="ACW9115" s="60"/>
      <c r="ACX9115" s="60"/>
      <c r="ACY9115" s="60">
        <v>0.96615222382312305</v>
      </c>
      <c r="ACZ9115" s="60"/>
      <c r="ADA9115" s="60"/>
      <c r="ADB9115" s="60"/>
      <c r="ADC9115" s="60"/>
      <c r="ADD9115" s="60"/>
      <c r="ADE9115" s="60"/>
    </row>
    <row r="9116" spans="760:785" x14ac:dyDescent="0.25">
      <c r="ACF9116" s="60"/>
      <c r="ACG9116" s="60"/>
      <c r="ACH9116" s="60"/>
      <c r="ACI9116" s="60"/>
      <c r="ACJ9116" s="60"/>
      <c r="ACK9116" s="60"/>
      <c r="ACL9116" s="60"/>
      <c r="ACM9116" s="60"/>
      <c r="ACN9116" s="60"/>
      <c r="ACO9116" s="60"/>
      <c r="ACP9116" s="60"/>
      <c r="ACQ9116" s="60"/>
      <c r="ACR9116" s="60"/>
      <c r="ACS9116" s="60"/>
      <c r="ACT9116" s="60"/>
      <c r="ACU9116" s="60"/>
      <c r="ACV9116" s="60"/>
      <c r="ACW9116" s="60"/>
      <c r="ACX9116" s="60"/>
      <c r="ACY9116" s="60">
        <v>0.96610545511722201</v>
      </c>
      <c r="ACZ9116" s="60"/>
      <c r="ADA9116" s="60"/>
      <c r="ADB9116" s="60"/>
      <c r="ADC9116" s="60"/>
      <c r="ADD9116" s="60"/>
      <c r="ADE9116" s="60"/>
    </row>
    <row r="9117" spans="760:785" x14ac:dyDescent="0.25">
      <c r="ACF9117" s="60"/>
      <c r="ACG9117" s="60"/>
      <c r="ACH9117" s="60"/>
      <c r="ACI9117" s="60"/>
      <c r="ACJ9117" s="60"/>
      <c r="ACK9117" s="60"/>
      <c r="ACL9117" s="60"/>
      <c r="ACM9117" s="60"/>
      <c r="ACN9117" s="60"/>
      <c r="ACO9117" s="60"/>
      <c r="ACP9117" s="60"/>
      <c r="ACQ9117" s="60"/>
      <c r="ACR9117" s="60"/>
      <c r="ACS9117" s="60"/>
      <c r="ACT9117" s="60"/>
      <c r="ACU9117" s="60"/>
      <c r="ACV9117" s="60"/>
      <c r="ACW9117" s="60"/>
      <c r="ACX9117" s="60"/>
      <c r="ACY9117" s="60">
        <v>0.96601979851509601</v>
      </c>
      <c r="ACZ9117" s="60"/>
      <c r="ADA9117" s="60"/>
      <c r="ADB9117" s="60"/>
      <c r="ADC9117" s="60"/>
      <c r="ADD9117" s="60"/>
      <c r="ADE9117" s="60"/>
    </row>
    <row r="9118" spans="760:785" x14ac:dyDescent="0.25">
      <c r="ACF9118" s="60"/>
      <c r="ACG9118" s="60"/>
      <c r="ACH9118" s="60"/>
      <c r="ACI9118" s="60"/>
      <c r="ACJ9118" s="60"/>
      <c r="ACK9118" s="60"/>
      <c r="ACL9118" s="60"/>
      <c r="ACM9118" s="60"/>
      <c r="ACN9118" s="60"/>
      <c r="ACO9118" s="60"/>
      <c r="ACP9118" s="60"/>
      <c r="ACQ9118" s="60"/>
      <c r="ACR9118" s="60"/>
      <c r="ACS9118" s="60"/>
      <c r="ACT9118" s="60"/>
      <c r="ACU9118" s="60"/>
      <c r="ACV9118" s="60"/>
      <c r="ACW9118" s="60"/>
      <c r="ACX9118" s="60"/>
      <c r="ACY9118" s="60">
        <v>0.96601882187424803</v>
      </c>
      <c r="ACZ9118" s="60"/>
      <c r="ADA9118" s="60"/>
      <c r="ADB9118" s="60"/>
      <c r="ADC9118" s="60"/>
      <c r="ADD9118" s="60"/>
      <c r="ADE9118" s="60"/>
    </row>
    <row r="9119" spans="760:785" x14ac:dyDescent="0.25">
      <c r="ACF9119" s="60"/>
      <c r="ACG9119" s="60"/>
      <c r="ACH9119" s="60"/>
      <c r="ACI9119" s="60"/>
      <c r="ACJ9119" s="60"/>
      <c r="ACK9119" s="60"/>
      <c r="ACL9119" s="60"/>
      <c r="ACM9119" s="60"/>
      <c r="ACN9119" s="60"/>
      <c r="ACO9119" s="60"/>
      <c r="ACP9119" s="60"/>
      <c r="ACQ9119" s="60"/>
      <c r="ACR9119" s="60"/>
      <c r="ACS9119" s="60"/>
      <c r="ACT9119" s="60"/>
      <c r="ACU9119" s="60"/>
      <c r="ACV9119" s="60"/>
      <c r="ACW9119" s="60"/>
      <c r="ACX9119" s="60"/>
      <c r="ACY9119" s="60">
        <v>0.96601375687193003</v>
      </c>
      <c r="ACZ9119" s="60"/>
      <c r="ADA9119" s="60"/>
      <c r="ADB9119" s="60"/>
      <c r="ADC9119" s="60"/>
      <c r="ADD9119" s="60"/>
      <c r="ADE9119" s="60"/>
    </row>
    <row r="9120" spans="760:785" x14ac:dyDescent="0.25">
      <c r="ACF9120" s="60"/>
      <c r="ACG9120" s="60"/>
      <c r="ACH9120" s="60"/>
      <c r="ACI9120" s="60"/>
      <c r="ACJ9120" s="60"/>
      <c r="ACK9120" s="60"/>
      <c r="ACL9120" s="60"/>
      <c r="ACM9120" s="60"/>
      <c r="ACN9120" s="60"/>
      <c r="ACO9120" s="60"/>
      <c r="ACP9120" s="60"/>
      <c r="ACQ9120" s="60"/>
      <c r="ACR9120" s="60"/>
      <c r="ACS9120" s="60"/>
      <c r="ACT9120" s="60"/>
      <c r="ACU9120" s="60"/>
      <c r="ACV9120" s="60"/>
      <c r="ACW9120" s="60"/>
      <c r="ACX9120" s="60"/>
      <c r="ACY9120" s="60">
        <v>0.96599037594593395</v>
      </c>
      <c r="ACZ9120" s="60"/>
      <c r="ADA9120" s="60"/>
      <c r="ADB9120" s="60"/>
      <c r="ADC9120" s="60"/>
      <c r="ADD9120" s="60"/>
      <c r="ADE9120" s="60"/>
    </row>
    <row r="9121" spans="760:785" x14ac:dyDescent="0.25">
      <c r="ACF9121" s="60"/>
      <c r="ACG9121" s="60"/>
      <c r="ACH9121" s="60"/>
      <c r="ACI9121" s="60"/>
      <c r="ACJ9121" s="60"/>
      <c r="ACK9121" s="60"/>
      <c r="ACL9121" s="60"/>
      <c r="ACM9121" s="60"/>
      <c r="ACN9121" s="60"/>
      <c r="ACO9121" s="60"/>
      <c r="ACP9121" s="60"/>
      <c r="ACQ9121" s="60"/>
      <c r="ACR9121" s="60"/>
      <c r="ACS9121" s="60"/>
      <c r="ACT9121" s="60"/>
      <c r="ACU9121" s="60"/>
      <c r="ACV9121" s="60"/>
      <c r="ACW9121" s="60"/>
      <c r="ACX9121" s="60"/>
      <c r="ACY9121" s="60">
        <v>0.96597951803287496</v>
      </c>
      <c r="ACZ9121" s="60"/>
      <c r="ADA9121" s="60"/>
      <c r="ADB9121" s="60"/>
      <c r="ADC9121" s="60"/>
      <c r="ADD9121" s="60"/>
      <c r="ADE9121" s="60"/>
    </row>
    <row r="9122" spans="760:785" x14ac:dyDescent="0.25">
      <c r="ACF9122" s="60"/>
      <c r="ACG9122" s="60"/>
      <c r="ACH9122" s="60"/>
      <c r="ACI9122" s="60"/>
      <c r="ACJ9122" s="60"/>
      <c r="ACK9122" s="60"/>
      <c r="ACL9122" s="60"/>
      <c r="ACM9122" s="60"/>
      <c r="ACN9122" s="60"/>
      <c r="ACO9122" s="60"/>
      <c r="ACP9122" s="60"/>
      <c r="ACQ9122" s="60"/>
      <c r="ACR9122" s="60"/>
      <c r="ACS9122" s="60"/>
      <c r="ACT9122" s="60"/>
      <c r="ACU9122" s="60"/>
      <c r="ACV9122" s="60"/>
      <c r="ACW9122" s="60"/>
      <c r="ACX9122" s="60"/>
      <c r="ACY9122" s="60">
        <v>0.96596122973607601</v>
      </c>
      <c r="ACZ9122" s="60"/>
      <c r="ADA9122" s="60"/>
      <c r="ADB9122" s="60"/>
      <c r="ADC9122" s="60"/>
      <c r="ADD9122" s="60"/>
      <c r="ADE9122" s="60"/>
    </row>
    <row r="9123" spans="760:785" x14ac:dyDescent="0.25">
      <c r="ACF9123" s="60"/>
      <c r="ACG9123" s="60"/>
      <c r="ACH9123" s="60"/>
      <c r="ACI9123" s="60"/>
      <c r="ACJ9123" s="60"/>
      <c r="ACK9123" s="60"/>
      <c r="ACL9123" s="60"/>
      <c r="ACM9123" s="60"/>
      <c r="ACN9123" s="60"/>
      <c r="ACO9123" s="60"/>
      <c r="ACP9123" s="60"/>
      <c r="ACQ9123" s="60"/>
      <c r="ACR9123" s="60"/>
      <c r="ACS9123" s="60"/>
      <c r="ACT9123" s="60"/>
      <c r="ACU9123" s="60"/>
      <c r="ACV9123" s="60"/>
      <c r="ACW9123" s="60"/>
      <c r="ACX9123" s="60"/>
      <c r="ACY9123" s="60">
        <v>0.96595009943279098</v>
      </c>
      <c r="ACZ9123" s="60"/>
      <c r="ADA9123" s="60"/>
      <c r="ADB9123" s="60"/>
      <c r="ADC9123" s="60"/>
      <c r="ADD9123" s="60"/>
      <c r="ADE9123" s="60"/>
    </row>
    <row r="9124" spans="760:785" x14ac:dyDescent="0.25">
      <c r="ACF9124" s="60"/>
      <c r="ACG9124" s="60"/>
      <c r="ACH9124" s="60"/>
      <c r="ACI9124" s="60"/>
      <c r="ACJ9124" s="60"/>
      <c r="ACK9124" s="60"/>
      <c r="ACL9124" s="60"/>
      <c r="ACM9124" s="60"/>
      <c r="ACN9124" s="60"/>
      <c r="ACO9124" s="60"/>
      <c r="ACP9124" s="60"/>
      <c r="ACQ9124" s="60"/>
      <c r="ACR9124" s="60"/>
      <c r="ACS9124" s="60"/>
      <c r="ACT9124" s="60"/>
      <c r="ACU9124" s="60"/>
      <c r="ACV9124" s="60"/>
      <c r="ACW9124" s="60"/>
      <c r="ACX9124" s="60"/>
      <c r="ACY9124" s="60">
        <v>0.96593964475518201</v>
      </c>
      <c r="ACZ9124" s="60"/>
      <c r="ADA9124" s="60"/>
      <c r="ADB9124" s="60"/>
      <c r="ADC9124" s="60"/>
      <c r="ADD9124" s="60"/>
      <c r="ADE9124" s="60"/>
    </row>
    <row r="9125" spans="760:785" x14ac:dyDescent="0.25">
      <c r="ACF9125" s="60"/>
      <c r="ACG9125" s="60"/>
      <c r="ACH9125" s="60"/>
      <c r="ACI9125" s="60"/>
      <c r="ACJ9125" s="60"/>
      <c r="ACK9125" s="60"/>
      <c r="ACL9125" s="60"/>
      <c r="ACM9125" s="60"/>
      <c r="ACN9125" s="60"/>
      <c r="ACO9125" s="60"/>
      <c r="ACP9125" s="60"/>
      <c r="ACQ9125" s="60"/>
      <c r="ACR9125" s="60"/>
      <c r="ACS9125" s="60"/>
      <c r="ACT9125" s="60"/>
      <c r="ACU9125" s="60"/>
      <c r="ACV9125" s="60"/>
      <c r="ACW9125" s="60"/>
      <c r="ACX9125" s="60"/>
      <c r="ACY9125" s="60">
        <v>0.96593881666676495</v>
      </c>
      <c r="ACZ9125" s="60"/>
      <c r="ADA9125" s="60"/>
      <c r="ADB9125" s="60"/>
      <c r="ADC9125" s="60"/>
      <c r="ADD9125" s="60"/>
      <c r="ADE9125" s="60"/>
    </row>
    <row r="9126" spans="760:785" x14ac:dyDescent="0.25">
      <c r="ACF9126" s="60"/>
      <c r="ACG9126" s="60"/>
      <c r="ACH9126" s="60"/>
      <c r="ACI9126" s="60"/>
      <c r="ACJ9126" s="60"/>
      <c r="ACK9126" s="60"/>
      <c r="ACL9126" s="60"/>
      <c r="ACM9126" s="60"/>
      <c r="ACN9126" s="60"/>
      <c r="ACO9126" s="60"/>
      <c r="ACP9126" s="60"/>
      <c r="ACQ9126" s="60"/>
      <c r="ACR9126" s="60"/>
      <c r="ACS9126" s="60"/>
      <c r="ACT9126" s="60"/>
      <c r="ACU9126" s="60"/>
      <c r="ACV9126" s="60"/>
      <c r="ACW9126" s="60"/>
      <c r="ACX9126" s="60"/>
      <c r="ACY9126" s="60">
        <v>0.96590027943376</v>
      </c>
      <c r="ACZ9126" s="60"/>
      <c r="ADA9126" s="60"/>
      <c r="ADB9126" s="60"/>
      <c r="ADC9126" s="60"/>
      <c r="ADD9126" s="60"/>
      <c r="ADE9126" s="60"/>
    </row>
    <row r="9127" spans="760:785" x14ac:dyDescent="0.25">
      <c r="ACF9127" s="60"/>
      <c r="ACG9127" s="60"/>
      <c r="ACH9127" s="60"/>
      <c r="ACI9127" s="60"/>
      <c r="ACJ9127" s="60"/>
      <c r="ACK9127" s="60"/>
      <c r="ACL9127" s="60"/>
      <c r="ACM9127" s="60"/>
      <c r="ACN9127" s="60"/>
      <c r="ACO9127" s="60"/>
      <c r="ACP9127" s="60"/>
      <c r="ACQ9127" s="60"/>
      <c r="ACR9127" s="60"/>
      <c r="ACS9127" s="60"/>
      <c r="ACT9127" s="60"/>
      <c r="ACU9127" s="60"/>
      <c r="ACV9127" s="60"/>
      <c r="ACW9127" s="60"/>
      <c r="ACX9127" s="60"/>
      <c r="ACY9127" s="60">
        <v>0.96588499986218002</v>
      </c>
      <c r="ACZ9127" s="60"/>
      <c r="ADA9127" s="60"/>
      <c r="ADB9127" s="60"/>
      <c r="ADC9127" s="60"/>
      <c r="ADD9127" s="60"/>
      <c r="ADE9127" s="60"/>
    </row>
    <row r="9128" spans="760:785" x14ac:dyDescent="0.25">
      <c r="ACF9128" s="60"/>
      <c r="ACG9128" s="60"/>
      <c r="ACH9128" s="60"/>
      <c r="ACI9128" s="60"/>
      <c r="ACJ9128" s="60"/>
      <c r="ACK9128" s="60"/>
      <c r="ACL9128" s="60"/>
      <c r="ACM9128" s="60"/>
      <c r="ACN9128" s="60"/>
      <c r="ACO9128" s="60"/>
      <c r="ACP9128" s="60"/>
      <c r="ACQ9128" s="60"/>
      <c r="ACR9128" s="60"/>
      <c r="ACS9128" s="60"/>
      <c r="ACT9128" s="60"/>
      <c r="ACU9128" s="60"/>
      <c r="ACV9128" s="60"/>
      <c r="ACW9128" s="60"/>
      <c r="ACX9128" s="60"/>
      <c r="ACY9128" s="60">
        <v>0.96588097326968203</v>
      </c>
      <c r="ACZ9128" s="60"/>
      <c r="ADA9128" s="60"/>
      <c r="ADB9128" s="60"/>
      <c r="ADC9128" s="60"/>
      <c r="ADD9128" s="60"/>
      <c r="ADE9128" s="60"/>
    </row>
    <row r="9129" spans="760:785" x14ac:dyDescent="0.25">
      <c r="ACF9129" s="60"/>
      <c r="ACG9129" s="60"/>
      <c r="ACH9129" s="60"/>
      <c r="ACI9129" s="60"/>
      <c r="ACJ9129" s="60"/>
      <c r="ACK9129" s="60"/>
      <c r="ACL9129" s="60"/>
      <c r="ACM9129" s="60"/>
      <c r="ACN9129" s="60"/>
      <c r="ACO9129" s="60"/>
      <c r="ACP9129" s="60"/>
      <c r="ACQ9129" s="60"/>
      <c r="ACR9129" s="60"/>
      <c r="ACS9129" s="60"/>
      <c r="ACT9129" s="60"/>
      <c r="ACU9129" s="60"/>
      <c r="ACV9129" s="60"/>
      <c r="ACW9129" s="60"/>
      <c r="ACX9129" s="60"/>
      <c r="ACY9129" s="60">
        <v>0.96586183547012305</v>
      </c>
      <c r="ACZ9129" s="60"/>
      <c r="ADA9129" s="60"/>
      <c r="ADB9129" s="60"/>
      <c r="ADC9129" s="60"/>
      <c r="ADD9129" s="60"/>
      <c r="ADE9129" s="60"/>
    </row>
    <row r="9130" spans="760:785" x14ac:dyDescent="0.25">
      <c r="ACF9130" s="60"/>
      <c r="ACG9130" s="60"/>
      <c r="ACH9130" s="60"/>
      <c r="ACI9130" s="60"/>
      <c r="ACJ9130" s="60"/>
      <c r="ACK9130" s="60"/>
      <c r="ACL9130" s="60"/>
      <c r="ACM9130" s="60"/>
      <c r="ACN9130" s="60"/>
      <c r="ACO9130" s="60"/>
      <c r="ACP9130" s="60"/>
      <c r="ACQ9130" s="60"/>
      <c r="ACR9130" s="60"/>
      <c r="ACS9130" s="60"/>
      <c r="ACT9130" s="60"/>
      <c r="ACU9130" s="60"/>
      <c r="ACV9130" s="60"/>
      <c r="ACW9130" s="60"/>
      <c r="ACX9130" s="60"/>
      <c r="ACY9130" s="60">
        <v>0.96585863713789</v>
      </c>
      <c r="ACZ9130" s="60"/>
      <c r="ADA9130" s="60"/>
      <c r="ADB9130" s="60"/>
      <c r="ADC9130" s="60"/>
      <c r="ADD9130" s="60"/>
      <c r="ADE9130" s="60"/>
    </row>
    <row r="9131" spans="760:785" x14ac:dyDescent="0.25">
      <c r="ACF9131" s="60"/>
      <c r="ACG9131" s="60"/>
      <c r="ACH9131" s="60"/>
      <c r="ACI9131" s="60"/>
      <c r="ACJ9131" s="60"/>
      <c r="ACK9131" s="60"/>
      <c r="ACL9131" s="60"/>
      <c r="ACM9131" s="60"/>
      <c r="ACN9131" s="60"/>
      <c r="ACO9131" s="60"/>
      <c r="ACP9131" s="60"/>
      <c r="ACQ9131" s="60"/>
      <c r="ACR9131" s="60"/>
      <c r="ACS9131" s="60"/>
      <c r="ACT9131" s="60"/>
      <c r="ACU9131" s="60"/>
      <c r="ACV9131" s="60"/>
      <c r="ACW9131" s="60"/>
      <c r="ACX9131" s="60"/>
      <c r="ACY9131" s="60">
        <v>0.96584039356131002</v>
      </c>
      <c r="ACZ9131" s="60"/>
      <c r="ADA9131" s="60"/>
      <c r="ADB9131" s="60"/>
      <c r="ADC9131" s="60"/>
      <c r="ADD9131" s="60"/>
      <c r="ADE9131" s="60"/>
    </row>
    <row r="9132" spans="760:785" x14ac:dyDescent="0.25">
      <c r="ACF9132" s="60"/>
      <c r="ACG9132" s="60"/>
      <c r="ACH9132" s="60"/>
      <c r="ACI9132" s="60"/>
      <c r="ACJ9132" s="60"/>
      <c r="ACK9132" s="60"/>
      <c r="ACL9132" s="60"/>
      <c r="ACM9132" s="60"/>
      <c r="ACN9132" s="60"/>
      <c r="ACO9132" s="60"/>
      <c r="ACP9132" s="60"/>
      <c r="ACQ9132" s="60"/>
      <c r="ACR9132" s="60"/>
      <c r="ACS9132" s="60"/>
      <c r="ACT9132" s="60"/>
      <c r="ACU9132" s="60"/>
      <c r="ACV9132" s="60"/>
      <c r="ACW9132" s="60"/>
      <c r="ACX9132" s="60"/>
      <c r="ACY9132" s="60">
        <v>0.96583279937839395</v>
      </c>
      <c r="ACZ9132" s="60"/>
      <c r="ADA9132" s="60"/>
      <c r="ADB9132" s="60"/>
      <c r="ADC9132" s="60"/>
      <c r="ADD9132" s="60"/>
      <c r="ADE9132" s="60"/>
    </row>
    <row r="9133" spans="760:785" x14ac:dyDescent="0.25">
      <c r="ACF9133" s="60"/>
      <c r="ACG9133" s="60"/>
      <c r="ACH9133" s="60"/>
      <c r="ACI9133" s="60"/>
      <c r="ACJ9133" s="60"/>
      <c r="ACK9133" s="60"/>
      <c r="ACL9133" s="60"/>
      <c r="ACM9133" s="60"/>
      <c r="ACN9133" s="60"/>
      <c r="ACO9133" s="60"/>
      <c r="ACP9133" s="60"/>
      <c r="ACQ9133" s="60"/>
      <c r="ACR9133" s="60"/>
      <c r="ACS9133" s="60"/>
      <c r="ACT9133" s="60"/>
      <c r="ACU9133" s="60"/>
      <c r="ACV9133" s="60"/>
      <c r="ACW9133" s="60"/>
      <c r="ACX9133" s="60"/>
      <c r="ACY9133" s="60">
        <v>0.96582651924444896</v>
      </c>
      <c r="ACZ9133" s="60"/>
      <c r="ADA9133" s="60"/>
      <c r="ADB9133" s="60"/>
      <c r="ADC9133" s="60"/>
      <c r="ADD9133" s="60"/>
      <c r="ADE9133" s="60"/>
    </row>
    <row r="9134" spans="760:785" x14ac:dyDescent="0.25">
      <c r="ACF9134" s="60"/>
      <c r="ACG9134" s="60"/>
      <c r="ACH9134" s="60"/>
      <c r="ACI9134" s="60"/>
      <c r="ACJ9134" s="60"/>
      <c r="ACK9134" s="60"/>
      <c r="ACL9134" s="60"/>
      <c r="ACM9134" s="60"/>
      <c r="ACN9134" s="60"/>
      <c r="ACO9134" s="60"/>
      <c r="ACP9134" s="60"/>
      <c r="ACQ9134" s="60"/>
      <c r="ACR9134" s="60"/>
      <c r="ACS9134" s="60"/>
      <c r="ACT9134" s="60"/>
      <c r="ACU9134" s="60"/>
      <c r="ACV9134" s="60"/>
      <c r="ACW9134" s="60"/>
      <c r="ACX9134" s="60"/>
      <c r="ACY9134" s="60">
        <v>0.96581061667705204</v>
      </c>
      <c r="ACZ9134" s="60"/>
      <c r="ADA9134" s="60"/>
      <c r="ADB9134" s="60"/>
      <c r="ADC9134" s="60"/>
      <c r="ADD9134" s="60"/>
      <c r="ADE9134" s="60"/>
    </row>
    <row r="9135" spans="760:785" x14ac:dyDescent="0.25">
      <c r="ACF9135" s="60"/>
      <c r="ACG9135" s="60"/>
      <c r="ACH9135" s="60"/>
      <c r="ACI9135" s="60"/>
      <c r="ACJ9135" s="60"/>
      <c r="ACK9135" s="60"/>
      <c r="ACL9135" s="60"/>
      <c r="ACM9135" s="60"/>
      <c r="ACN9135" s="60"/>
      <c r="ACO9135" s="60"/>
      <c r="ACP9135" s="60"/>
      <c r="ACQ9135" s="60"/>
      <c r="ACR9135" s="60"/>
      <c r="ACS9135" s="60"/>
      <c r="ACT9135" s="60"/>
      <c r="ACU9135" s="60"/>
      <c r="ACV9135" s="60"/>
      <c r="ACW9135" s="60"/>
      <c r="ACX9135" s="60"/>
      <c r="ACY9135" s="60">
        <v>0.96577354693685002</v>
      </c>
      <c r="ACZ9135" s="60"/>
      <c r="ADA9135" s="60"/>
      <c r="ADB9135" s="60"/>
      <c r="ADC9135" s="60"/>
      <c r="ADD9135" s="60"/>
      <c r="ADE9135" s="60"/>
    </row>
    <row r="9136" spans="760:785" x14ac:dyDescent="0.25">
      <c r="ACF9136" s="60"/>
      <c r="ACG9136" s="60"/>
      <c r="ACH9136" s="60"/>
      <c r="ACI9136" s="60"/>
      <c r="ACJ9136" s="60"/>
      <c r="ACK9136" s="60"/>
      <c r="ACL9136" s="60"/>
      <c r="ACM9136" s="60"/>
      <c r="ACN9136" s="60"/>
      <c r="ACO9136" s="60"/>
      <c r="ACP9136" s="60"/>
      <c r="ACQ9136" s="60"/>
      <c r="ACR9136" s="60"/>
      <c r="ACS9136" s="60"/>
      <c r="ACT9136" s="60"/>
      <c r="ACU9136" s="60"/>
      <c r="ACV9136" s="60"/>
      <c r="ACW9136" s="60"/>
      <c r="ACX9136" s="60"/>
      <c r="ACY9136" s="60">
        <v>0.96576575586273405</v>
      </c>
      <c r="ACZ9136" s="60"/>
      <c r="ADA9136" s="60"/>
      <c r="ADB9136" s="60"/>
      <c r="ADC9136" s="60"/>
      <c r="ADD9136" s="60"/>
      <c r="ADE9136" s="60"/>
    </row>
    <row r="9137" spans="760:785" x14ac:dyDescent="0.25">
      <c r="ACF9137" s="60"/>
      <c r="ACG9137" s="60"/>
      <c r="ACH9137" s="60"/>
      <c r="ACI9137" s="60"/>
      <c r="ACJ9137" s="60"/>
      <c r="ACK9137" s="60"/>
      <c r="ACL9137" s="60"/>
      <c r="ACM9137" s="60"/>
      <c r="ACN9137" s="60"/>
      <c r="ACO9137" s="60"/>
      <c r="ACP9137" s="60"/>
      <c r="ACQ9137" s="60"/>
      <c r="ACR9137" s="60"/>
      <c r="ACS9137" s="60"/>
      <c r="ACT9137" s="60"/>
      <c r="ACU9137" s="60"/>
      <c r="ACV9137" s="60"/>
      <c r="ACW9137" s="60"/>
      <c r="ACX9137" s="60"/>
      <c r="ACY9137" s="60">
        <v>0.96574414001060704</v>
      </c>
      <c r="ACZ9137" s="60"/>
      <c r="ADA9137" s="60"/>
      <c r="ADB9137" s="60"/>
      <c r="ADC9137" s="60"/>
      <c r="ADD9137" s="60"/>
      <c r="ADE9137" s="60"/>
    </row>
    <row r="9138" spans="760:785" x14ac:dyDescent="0.25">
      <c r="ACF9138" s="60"/>
      <c r="ACG9138" s="60"/>
      <c r="ACH9138" s="60"/>
      <c r="ACI9138" s="60"/>
      <c r="ACJ9138" s="60"/>
      <c r="ACK9138" s="60"/>
      <c r="ACL9138" s="60"/>
      <c r="ACM9138" s="60"/>
      <c r="ACN9138" s="60"/>
      <c r="ACO9138" s="60"/>
      <c r="ACP9138" s="60"/>
      <c r="ACQ9138" s="60"/>
      <c r="ACR9138" s="60"/>
      <c r="ACS9138" s="60"/>
      <c r="ACT9138" s="60"/>
      <c r="ACU9138" s="60"/>
      <c r="ACV9138" s="60"/>
      <c r="ACW9138" s="60"/>
      <c r="ACX9138" s="60"/>
      <c r="ACY9138" s="60">
        <v>0.96573542953187597</v>
      </c>
      <c r="ACZ9138" s="60"/>
      <c r="ADA9138" s="60"/>
      <c r="ADB9138" s="60"/>
      <c r="ADC9138" s="60"/>
      <c r="ADD9138" s="60"/>
      <c r="ADE9138" s="60"/>
    </row>
    <row r="9139" spans="760:785" x14ac:dyDescent="0.25">
      <c r="ACF9139" s="60"/>
      <c r="ACG9139" s="60"/>
      <c r="ACH9139" s="60"/>
      <c r="ACI9139" s="60"/>
      <c r="ACJ9139" s="60"/>
      <c r="ACK9139" s="60"/>
      <c r="ACL9139" s="60"/>
      <c r="ACM9139" s="60"/>
      <c r="ACN9139" s="60"/>
      <c r="ACO9139" s="60"/>
      <c r="ACP9139" s="60"/>
      <c r="ACQ9139" s="60"/>
      <c r="ACR9139" s="60"/>
      <c r="ACS9139" s="60"/>
      <c r="ACT9139" s="60"/>
      <c r="ACU9139" s="60"/>
      <c r="ACV9139" s="60"/>
      <c r="ACW9139" s="60"/>
      <c r="ACX9139" s="60"/>
      <c r="ACY9139" s="60">
        <v>0.96573492699762598</v>
      </c>
      <c r="ACZ9139" s="60"/>
      <c r="ADA9139" s="60"/>
      <c r="ADB9139" s="60"/>
      <c r="ADC9139" s="60"/>
      <c r="ADD9139" s="60"/>
      <c r="ADE9139" s="60"/>
    </row>
    <row r="9140" spans="760:785" x14ac:dyDescent="0.25">
      <c r="ACF9140" s="60"/>
      <c r="ACG9140" s="60"/>
      <c r="ACH9140" s="60"/>
      <c r="ACI9140" s="60"/>
      <c r="ACJ9140" s="60"/>
      <c r="ACK9140" s="60"/>
      <c r="ACL9140" s="60"/>
      <c r="ACM9140" s="60"/>
      <c r="ACN9140" s="60"/>
      <c r="ACO9140" s="60"/>
      <c r="ACP9140" s="60"/>
      <c r="ACQ9140" s="60"/>
      <c r="ACR9140" s="60"/>
      <c r="ACS9140" s="60"/>
      <c r="ACT9140" s="60"/>
      <c r="ACU9140" s="60"/>
      <c r="ACV9140" s="60"/>
      <c r="ACW9140" s="60"/>
      <c r="ACX9140" s="60"/>
      <c r="ACY9140" s="60">
        <v>0.96572875475299602</v>
      </c>
      <c r="ACZ9140" s="60"/>
      <c r="ADA9140" s="60"/>
      <c r="ADB9140" s="60"/>
      <c r="ADC9140" s="60"/>
      <c r="ADD9140" s="60"/>
      <c r="ADE9140" s="60"/>
    </row>
    <row r="9141" spans="760:785" x14ac:dyDescent="0.25">
      <c r="ACF9141" s="60"/>
      <c r="ACG9141" s="60"/>
      <c r="ACH9141" s="60"/>
      <c r="ACI9141" s="60"/>
      <c r="ACJ9141" s="60"/>
      <c r="ACK9141" s="60"/>
      <c r="ACL9141" s="60"/>
      <c r="ACM9141" s="60"/>
      <c r="ACN9141" s="60"/>
      <c r="ACO9141" s="60"/>
      <c r="ACP9141" s="60"/>
      <c r="ACQ9141" s="60"/>
      <c r="ACR9141" s="60"/>
      <c r="ACS9141" s="60"/>
      <c r="ACT9141" s="60"/>
      <c r="ACU9141" s="60"/>
      <c r="ACV9141" s="60"/>
      <c r="ACW9141" s="60"/>
      <c r="ACX9141" s="60"/>
      <c r="ACY9141" s="60">
        <v>0.96571311714177099</v>
      </c>
      <c r="ACZ9141" s="60"/>
      <c r="ADA9141" s="60"/>
      <c r="ADB9141" s="60"/>
      <c r="ADC9141" s="60"/>
      <c r="ADD9141" s="60"/>
      <c r="ADE9141" s="60"/>
    </row>
    <row r="9142" spans="760:785" x14ac:dyDescent="0.25">
      <c r="ACF9142" s="60"/>
      <c r="ACG9142" s="60"/>
      <c r="ACH9142" s="60"/>
      <c r="ACI9142" s="60"/>
      <c r="ACJ9142" s="60"/>
      <c r="ACK9142" s="60"/>
      <c r="ACL9142" s="60"/>
      <c r="ACM9142" s="60"/>
      <c r="ACN9142" s="60"/>
      <c r="ACO9142" s="60"/>
      <c r="ACP9142" s="60"/>
      <c r="ACQ9142" s="60"/>
      <c r="ACR9142" s="60"/>
      <c r="ACS9142" s="60"/>
      <c r="ACT9142" s="60"/>
      <c r="ACU9142" s="60"/>
      <c r="ACV9142" s="60"/>
      <c r="ACW9142" s="60"/>
      <c r="ACX9142" s="60"/>
      <c r="ACY9142" s="60">
        <v>0.965705702819601</v>
      </c>
      <c r="ACZ9142" s="60"/>
      <c r="ADA9142" s="60"/>
      <c r="ADB9142" s="60"/>
      <c r="ADC9142" s="60"/>
      <c r="ADD9142" s="60"/>
      <c r="ADE9142" s="60"/>
    </row>
    <row r="9143" spans="760:785" x14ac:dyDescent="0.25">
      <c r="ACF9143" s="60"/>
      <c r="ACG9143" s="60"/>
      <c r="ACH9143" s="60"/>
      <c r="ACI9143" s="60"/>
      <c r="ACJ9143" s="60"/>
      <c r="ACK9143" s="60"/>
      <c r="ACL9143" s="60"/>
      <c r="ACM9143" s="60"/>
      <c r="ACN9143" s="60"/>
      <c r="ACO9143" s="60"/>
      <c r="ACP9143" s="60"/>
      <c r="ACQ9143" s="60"/>
      <c r="ACR9143" s="60"/>
      <c r="ACS9143" s="60"/>
      <c r="ACT9143" s="60"/>
      <c r="ACU9143" s="60"/>
      <c r="ACV9143" s="60"/>
      <c r="ACW9143" s="60"/>
      <c r="ACX9143" s="60"/>
      <c r="ACY9143" s="60">
        <v>0.96568250613194195</v>
      </c>
      <c r="ACZ9143" s="60"/>
      <c r="ADA9143" s="60"/>
      <c r="ADB9143" s="60"/>
      <c r="ADC9143" s="60"/>
      <c r="ADD9143" s="60"/>
      <c r="ADE9143" s="60"/>
    </row>
    <row r="9144" spans="760:785" x14ac:dyDescent="0.25">
      <c r="ACF9144" s="60"/>
      <c r="ACG9144" s="60"/>
      <c r="ACH9144" s="60"/>
      <c r="ACI9144" s="60"/>
      <c r="ACJ9144" s="60"/>
      <c r="ACK9144" s="60"/>
      <c r="ACL9144" s="60"/>
      <c r="ACM9144" s="60"/>
      <c r="ACN9144" s="60"/>
      <c r="ACO9144" s="60"/>
      <c r="ACP9144" s="60"/>
      <c r="ACQ9144" s="60"/>
      <c r="ACR9144" s="60"/>
      <c r="ACS9144" s="60"/>
      <c r="ACT9144" s="60"/>
      <c r="ACU9144" s="60"/>
      <c r="ACV9144" s="60"/>
      <c r="ACW9144" s="60"/>
      <c r="ACX9144" s="60"/>
      <c r="ACY9144" s="60">
        <v>0.96567567045938496</v>
      </c>
      <c r="ACZ9144" s="60"/>
      <c r="ADA9144" s="60"/>
      <c r="ADB9144" s="60"/>
      <c r="ADC9144" s="60"/>
      <c r="ADD9144" s="60"/>
      <c r="ADE9144" s="60"/>
    </row>
    <row r="9145" spans="760:785" x14ac:dyDescent="0.25">
      <c r="ACF9145" s="60"/>
      <c r="ACG9145" s="60"/>
      <c r="ACH9145" s="60"/>
      <c r="ACI9145" s="60"/>
      <c r="ACJ9145" s="60"/>
      <c r="ACK9145" s="60"/>
      <c r="ACL9145" s="60"/>
      <c r="ACM9145" s="60"/>
      <c r="ACN9145" s="60"/>
      <c r="ACO9145" s="60"/>
      <c r="ACP9145" s="60"/>
      <c r="ACQ9145" s="60"/>
      <c r="ACR9145" s="60"/>
      <c r="ACS9145" s="60"/>
      <c r="ACT9145" s="60"/>
      <c r="ACU9145" s="60"/>
      <c r="ACV9145" s="60"/>
      <c r="ACW9145" s="60"/>
      <c r="ACX9145" s="60"/>
      <c r="ACY9145" s="60">
        <v>0.96566828141337402</v>
      </c>
      <c r="ACZ9145" s="60"/>
      <c r="ADA9145" s="60"/>
      <c r="ADB9145" s="60"/>
      <c r="ADC9145" s="60"/>
      <c r="ADD9145" s="60"/>
      <c r="ADE9145" s="60"/>
    </row>
    <row r="9146" spans="760:785" x14ac:dyDescent="0.25">
      <c r="ACF9146" s="60"/>
      <c r="ACG9146" s="60"/>
      <c r="ACH9146" s="60"/>
      <c r="ACI9146" s="60"/>
      <c r="ACJ9146" s="60"/>
      <c r="ACK9146" s="60"/>
      <c r="ACL9146" s="60"/>
      <c r="ACM9146" s="60"/>
      <c r="ACN9146" s="60"/>
      <c r="ACO9146" s="60"/>
      <c r="ACP9146" s="60"/>
      <c r="ACQ9146" s="60"/>
      <c r="ACR9146" s="60"/>
      <c r="ACS9146" s="60"/>
      <c r="ACT9146" s="60"/>
      <c r="ACU9146" s="60"/>
      <c r="ACV9146" s="60"/>
      <c r="ACW9146" s="60"/>
      <c r="ACX9146" s="60"/>
      <c r="ACY9146" s="60">
        <v>0.96562232075791898</v>
      </c>
      <c r="ACZ9146" s="60"/>
      <c r="ADA9146" s="60"/>
      <c r="ADB9146" s="60"/>
      <c r="ADC9146" s="60"/>
      <c r="ADD9146" s="60"/>
      <c r="ADE9146" s="60"/>
    </row>
    <row r="9147" spans="760:785" x14ac:dyDescent="0.25">
      <c r="ACF9147" s="60"/>
      <c r="ACG9147" s="60"/>
      <c r="ACH9147" s="60"/>
      <c r="ACI9147" s="60"/>
      <c r="ACJ9147" s="60"/>
      <c r="ACK9147" s="60"/>
      <c r="ACL9147" s="60"/>
      <c r="ACM9147" s="60"/>
      <c r="ACN9147" s="60"/>
      <c r="ACO9147" s="60"/>
      <c r="ACP9147" s="60"/>
      <c r="ACQ9147" s="60"/>
      <c r="ACR9147" s="60"/>
      <c r="ACS9147" s="60"/>
      <c r="ACT9147" s="60"/>
      <c r="ACU9147" s="60"/>
      <c r="ACV9147" s="60"/>
      <c r="ACW9147" s="60"/>
      <c r="ACX9147" s="60"/>
      <c r="ACY9147" s="60">
        <v>0.96557819480979401</v>
      </c>
      <c r="ACZ9147" s="60"/>
      <c r="ADA9147" s="60"/>
      <c r="ADB9147" s="60"/>
      <c r="ADC9147" s="60"/>
      <c r="ADD9147" s="60"/>
      <c r="ADE9147" s="60"/>
    </row>
    <row r="9148" spans="760:785" x14ac:dyDescent="0.25">
      <c r="ACF9148" s="60"/>
      <c r="ACG9148" s="60"/>
      <c r="ACH9148" s="60"/>
      <c r="ACI9148" s="60"/>
      <c r="ACJ9148" s="60"/>
      <c r="ACK9148" s="60"/>
      <c r="ACL9148" s="60"/>
      <c r="ACM9148" s="60"/>
      <c r="ACN9148" s="60"/>
      <c r="ACO9148" s="60"/>
      <c r="ACP9148" s="60"/>
      <c r="ACQ9148" s="60"/>
      <c r="ACR9148" s="60"/>
      <c r="ACS9148" s="60"/>
      <c r="ACT9148" s="60"/>
      <c r="ACU9148" s="60"/>
      <c r="ACV9148" s="60"/>
      <c r="ACW9148" s="60"/>
      <c r="ACX9148" s="60"/>
      <c r="ACY9148" s="60">
        <v>0.96557532519198097</v>
      </c>
      <c r="ACZ9148" s="60"/>
      <c r="ADA9148" s="60"/>
      <c r="ADB9148" s="60"/>
      <c r="ADC9148" s="60"/>
      <c r="ADD9148" s="60"/>
      <c r="ADE9148" s="60"/>
    </row>
    <row r="9149" spans="760:785" x14ac:dyDescent="0.25">
      <c r="ACF9149" s="60"/>
      <c r="ACG9149" s="60"/>
      <c r="ACH9149" s="60"/>
      <c r="ACI9149" s="60"/>
      <c r="ACJ9149" s="60"/>
      <c r="ACK9149" s="60"/>
      <c r="ACL9149" s="60"/>
      <c r="ACM9149" s="60"/>
      <c r="ACN9149" s="60"/>
      <c r="ACO9149" s="60"/>
      <c r="ACP9149" s="60"/>
      <c r="ACQ9149" s="60"/>
      <c r="ACR9149" s="60"/>
      <c r="ACS9149" s="60"/>
      <c r="ACT9149" s="60"/>
      <c r="ACU9149" s="60"/>
      <c r="ACV9149" s="60"/>
      <c r="ACW9149" s="60"/>
      <c r="ACX9149" s="60"/>
      <c r="ACY9149" s="60">
        <v>0.96556316563266298</v>
      </c>
      <c r="ACZ9149" s="60"/>
      <c r="ADA9149" s="60"/>
      <c r="ADB9149" s="60"/>
      <c r="ADC9149" s="60"/>
      <c r="ADD9149" s="60"/>
      <c r="ADE9149" s="60"/>
    </row>
    <row r="9150" spans="760:785" x14ac:dyDescent="0.25">
      <c r="ACF9150" s="60"/>
      <c r="ACG9150" s="60"/>
      <c r="ACH9150" s="60"/>
      <c r="ACI9150" s="60"/>
      <c r="ACJ9150" s="60"/>
      <c r="ACK9150" s="60"/>
      <c r="ACL9150" s="60"/>
      <c r="ACM9150" s="60"/>
      <c r="ACN9150" s="60"/>
      <c r="ACO9150" s="60"/>
      <c r="ACP9150" s="60"/>
      <c r="ACQ9150" s="60"/>
      <c r="ACR9150" s="60"/>
      <c r="ACS9150" s="60"/>
      <c r="ACT9150" s="60"/>
      <c r="ACU9150" s="60"/>
      <c r="ACV9150" s="60"/>
      <c r="ACW9150" s="60"/>
      <c r="ACX9150" s="60"/>
      <c r="ACY9150" s="60">
        <v>0.96552692332837797</v>
      </c>
      <c r="ACZ9150" s="60"/>
      <c r="ADA9150" s="60"/>
      <c r="ADB9150" s="60"/>
      <c r="ADC9150" s="60"/>
      <c r="ADD9150" s="60"/>
      <c r="ADE9150" s="60"/>
    </row>
    <row r="9151" spans="760:785" x14ac:dyDescent="0.25">
      <c r="ACF9151" s="60"/>
      <c r="ACG9151" s="60"/>
      <c r="ACH9151" s="60"/>
      <c r="ACI9151" s="60"/>
      <c r="ACJ9151" s="60"/>
      <c r="ACK9151" s="60"/>
      <c r="ACL9151" s="60"/>
      <c r="ACM9151" s="60"/>
      <c r="ACN9151" s="60"/>
      <c r="ACO9151" s="60"/>
      <c r="ACP9151" s="60"/>
      <c r="ACQ9151" s="60"/>
      <c r="ACR9151" s="60"/>
      <c r="ACS9151" s="60"/>
      <c r="ACT9151" s="60"/>
      <c r="ACU9151" s="60"/>
      <c r="ACV9151" s="60"/>
      <c r="ACW9151" s="60"/>
      <c r="ACX9151" s="60"/>
      <c r="ACY9151" s="60">
        <v>0.96551531044308303</v>
      </c>
      <c r="ACZ9151" s="60"/>
      <c r="ADA9151" s="60"/>
      <c r="ADB9151" s="60"/>
      <c r="ADC9151" s="60"/>
      <c r="ADD9151" s="60"/>
      <c r="ADE9151" s="60"/>
    </row>
    <row r="9152" spans="760:785" x14ac:dyDescent="0.25">
      <c r="ACF9152" s="60"/>
      <c r="ACG9152" s="60"/>
      <c r="ACH9152" s="60"/>
      <c r="ACI9152" s="60"/>
      <c r="ACJ9152" s="60"/>
      <c r="ACK9152" s="60"/>
      <c r="ACL9152" s="60"/>
      <c r="ACM9152" s="60"/>
      <c r="ACN9152" s="60"/>
      <c r="ACO9152" s="60"/>
      <c r="ACP9152" s="60"/>
      <c r="ACQ9152" s="60"/>
      <c r="ACR9152" s="60"/>
      <c r="ACS9152" s="60"/>
      <c r="ACT9152" s="60"/>
      <c r="ACU9152" s="60"/>
      <c r="ACV9152" s="60"/>
      <c r="ACW9152" s="60"/>
      <c r="ACX9152" s="60"/>
      <c r="ACY9152" s="60">
        <v>0.965489813797484</v>
      </c>
      <c r="ACZ9152" s="60"/>
      <c r="ADA9152" s="60"/>
      <c r="ADB9152" s="60"/>
      <c r="ADC9152" s="60"/>
      <c r="ADD9152" s="60"/>
      <c r="ADE9152" s="60"/>
    </row>
    <row r="9153" spans="760:785" x14ac:dyDescent="0.25">
      <c r="ACF9153" s="60"/>
      <c r="ACG9153" s="60"/>
      <c r="ACH9153" s="60"/>
      <c r="ACI9153" s="60"/>
      <c r="ACJ9153" s="60"/>
      <c r="ACK9153" s="60"/>
      <c r="ACL9153" s="60"/>
      <c r="ACM9153" s="60"/>
      <c r="ACN9153" s="60"/>
      <c r="ACO9153" s="60"/>
      <c r="ACP9153" s="60"/>
      <c r="ACQ9153" s="60"/>
      <c r="ACR9153" s="60"/>
      <c r="ACS9153" s="60"/>
      <c r="ACT9153" s="60"/>
      <c r="ACU9153" s="60"/>
      <c r="ACV9153" s="60"/>
      <c r="ACW9153" s="60"/>
      <c r="ACX9153" s="60"/>
      <c r="ACY9153" s="60">
        <v>0.96547896177594905</v>
      </c>
      <c r="ACZ9153" s="60"/>
      <c r="ADA9153" s="60"/>
      <c r="ADB9153" s="60"/>
      <c r="ADC9153" s="60"/>
      <c r="ADD9153" s="60"/>
      <c r="ADE9153" s="60"/>
    </row>
    <row r="9154" spans="760:785" x14ac:dyDescent="0.25">
      <c r="ACF9154" s="60"/>
      <c r="ACG9154" s="60"/>
      <c r="ACH9154" s="60"/>
      <c r="ACI9154" s="60"/>
      <c r="ACJ9154" s="60"/>
      <c r="ACK9154" s="60"/>
      <c r="ACL9154" s="60"/>
      <c r="ACM9154" s="60"/>
      <c r="ACN9154" s="60"/>
      <c r="ACO9154" s="60"/>
      <c r="ACP9154" s="60"/>
      <c r="ACQ9154" s="60"/>
      <c r="ACR9154" s="60"/>
      <c r="ACS9154" s="60"/>
      <c r="ACT9154" s="60"/>
      <c r="ACU9154" s="60"/>
      <c r="ACV9154" s="60"/>
      <c r="ACW9154" s="60"/>
      <c r="ACX9154" s="60"/>
      <c r="ACY9154" s="60">
        <v>0.96547231731247996</v>
      </c>
      <c r="ACZ9154" s="60"/>
      <c r="ADA9154" s="60"/>
      <c r="ADB9154" s="60"/>
      <c r="ADC9154" s="60"/>
      <c r="ADD9154" s="60"/>
      <c r="ADE9154" s="60"/>
    </row>
    <row r="9155" spans="760:785" x14ac:dyDescent="0.25">
      <c r="ACF9155" s="60"/>
      <c r="ACG9155" s="60"/>
      <c r="ACH9155" s="60"/>
      <c r="ACI9155" s="60"/>
      <c r="ACJ9155" s="60"/>
      <c r="ACK9155" s="60"/>
      <c r="ACL9155" s="60"/>
      <c r="ACM9155" s="60"/>
      <c r="ACN9155" s="60"/>
      <c r="ACO9155" s="60"/>
      <c r="ACP9155" s="60"/>
      <c r="ACQ9155" s="60"/>
      <c r="ACR9155" s="60"/>
      <c r="ACS9155" s="60"/>
      <c r="ACT9155" s="60"/>
      <c r="ACU9155" s="60"/>
      <c r="ACV9155" s="60"/>
      <c r="ACW9155" s="60"/>
      <c r="ACX9155" s="60"/>
      <c r="ACY9155" s="60">
        <v>0.96545361341373803</v>
      </c>
      <c r="ACZ9155" s="60"/>
      <c r="ADA9155" s="60"/>
      <c r="ADB9155" s="60"/>
      <c r="ADC9155" s="60"/>
      <c r="ADD9155" s="60"/>
      <c r="ADE9155" s="60"/>
    </row>
    <row r="9156" spans="760:785" x14ac:dyDescent="0.25">
      <c r="ACF9156" s="60"/>
      <c r="ACG9156" s="60"/>
      <c r="ACH9156" s="60"/>
      <c r="ACI9156" s="60"/>
      <c r="ACJ9156" s="60"/>
      <c r="ACK9156" s="60"/>
      <c r="ACL9156" s="60"/>
      <c r="ACM9156" s="60"/>
      <c r="ACN9156" s="60"/>
      <c r="ACO9156" s="60"/>
      <c r="ACP9156" s="60"/>
      <c r="ACQ9156" s="60"/>
      <c r="ACR9156" s="60"/>
      <c r="ACS9156" s="60"/>
      <c r="ACT9156" s="60"/>
      <c r="ACU9156" s="60"/>
      <c r="ACV9156" s="60"/>
      <c r="ACW9156" s="60"/>
      <c r="ACX9156" s="60"/>
      <c r="ACY9156" s="60">
        <v>0.96545143126233102</v>
      </c>
      <c r="ACZ9156" s="60"/>
      <c r="ADA9156" s="60"/>
      <c r="ADB9156" s="60"/>
      <c r="ADC9156" s="60"/>
      <c r="ADD9156" s="60"/>
      <c r="ADE9156" s="60"/>
    </row>
    <row r="9157" spans="760:785" x14ac:dyDescent="0.25">
      <c r="ACF9157" s="60"/>
      <c r="ACG9157" s="60"/>
      <c r="ACH9157" s="60"/>
      <c r="ACI9157" s="60"/>
      <c r="ACJ9157" s="60"/>
      <c r="ACK9157" s="60"/>
      <c r="ACL9157" s="60"/>
      <c r="ACM9157" s="60"/>
      <c r="ACN9157" s="60"/>
      <c r="ACO9157" s="60"/>
      <c r="ACP9157" s="60"/>
      <c r="ACQ9157" s="60"/>
      <c r="ACR9157" s="60"/>
      <c r="ACS9157" s="60"/>
      <c r="ACT9157" s="60"/>
      <c r="ACU9157" s="60"/>
      <c r="ACV9157" s="60"/>
      <c r="ACW9157" s="60"/>
      <c r="ACX9157" s="60"/>
      <c r="ACY9157" s="60">
        <v>0.96543314273778003</v>
      </c>
      <c r="ACZ9157" s="60"/>
      <c r="ADA9157" s="60"/>
      <c r="ADB9157" s="60"/>
      <c r="ADC9157" s="60"/>
      <c r="ADD9157" s="60"/>
      <c r="ADE9157" s="60"/>
    </row>
    <row r="9158" spans="760:785" x14ac:dyDescent="0.25">
      <c r="ACF9158" s="60"/>
      <c r="ACG9158" s="60"/>
      <c r="ACH9158" s="60"/>
      <c r="ACI9158" s="60"/>
      <c r="ACJ9158" s="60"/>
      <c r="ACK9158" s="60"/>
      <c r="ACL9158" s="60"/>
      <c r="ACM9158" s="60"/>
      <c r="ACN9158" s="60"/>
      <c r="ACO9158" s="60"/>
      <c r="ACP9158" s="60"/>
      <c r="ACQ9158" s="60"/>
      <c r="ACR9158" s="60"/>
      <c r="ACS9158" s="60"/>
      <c r="ACT9158" s="60"/>
      <c r="ACU9158" s="60"/>
      <c r="ACV9158" s="60"/>
      <c r="ACW9158" s="60"/>
      <c r="ACX9158" s="60"/>
      <c r="ACY9158" s="60">
        <v>0.96543180526508598</v>
      </c>
      <c r="ACZ9158" s="60"/>
      <c r="ADA9158" s="60"/>
      <c r="ADB9158" s="60"/>
      <c r="ADC9158" s="60"/>
      <c r="ADD9158" s="60"/>
      <c r="ADE9158" s="60"/>
    </row>
    <row r="9159" spans="760:785" x14ac:dyDescent="0.25">
      <c r="ACF9159" s="60"/>
      <c r="ACG9159" s="60"/>
      <c r="ACH9159" s="60"/>
      <c r="ACI9159" s="60"/>
      <c r="ACJ9159" s="60"/>
      <c r="ACK9159" s="60"/>
      <c r="ACL9159" s="60"/>
      <c r="ACM9159" s="60"/>
      <c r="ACN9159" s="60"/>
      <c r="ACO9159" s="60"/>
      <c r="ACP9159" s="60"/>
      <c r="ACQ9159" s="60"/>
      <c r="ACR9159" s="60"/>
      <c r="ACS9159" s="60"/>
      <c r="ACT9159" s="60"/>
      <c r="ACU9159" s="60"/>
      <c r="ACV9159" s="60"/>
      <c r="ACW9159" s="60"/>
      <c r="ACX9159" s="60"/>
      <c r="ACY9159" s="60">
        <v>0.96542945134223201</v>
      </c>
      <c r="ACZ9159" s="60"/>
      <c r="ADA9159" s="60"/>
      <c r="ADB9159" s="60"/>
      <c r="ADC9159" s="60"/>
      <c r="ADD9159" s="60"/>
      <c r="ADE9159" s="60"/>
    </row>
    <row r="9160" spans="760:785" x14ac:dyDescent="0.25">
      <c r="ACF9160" s="60"/>
      <c r="ACG9160" s="60"/>
      <c r="ACH9160" s="60"/>
      <c r="ACI9160" s="60"/>
      <c r="ACJ9160" s="60"/>
      <c r="ACK9160" s="60"/>
      <c r="ACL9160" s="60"/>
      <c r="ACM9160" s="60"/>
      <c r="ACN9160" s="60"/>
      <c r="ACO9160" s="60"/>
      <c r="ACP9160" s="60"/>
      <c r="ACQ9160" s="60"/>
      <c r="ACR9160" s="60"/>
      <c r="ACS9160" s="60"/>
      <c r="ACT9160" s="60"/>
      <c r="ACU9160" s="60"/>
      <c r="ACV9160" s="60"/>
      <c r="ACW9160" s="60"/>
      <c r="ACX9160" s="60"/>
      <c r="ACY9160" s="60">
        <v>0.96542264026117297</v>
      </c>
      <c r="ACZ9160" s="60"/>
      <c r="ADA9160" s="60"/>
      <c r="ADB9160" s="60"/>
      <c r="ADC9160" s="60"/>
      <c r="ADD9160" s="60"/>
      <c r="ADE9160" s="60"/>
    </row>
    <row r="9161" spans="760:785" x14ac:dyDescent="0.25">
      <c r="ACF9161" s="60"/>
      <c r="ACG9161" s="60"/>
      <c r="ACH9161" s="60"/>
      <c r="ACI9161" s="60"/>
      <c r="ACJ9161" s="60"/>
      <c r="ACK9161" s="60"/>
      <c r="ACL9161" s="60"/>
      <c r="ACM9161" s="60"/>
      <c r="ACN9161" s="60"/>
      <c r="ACO9161" s="60"/>
      <c r="ACP9161" s="60"/>
      <c r="ACQ9161" s="60"/>
      <c r="ACR9161" s="60"/>
      <c r="ACS9161" s="60"/>
      <c r="ACT9161" s="60"/>
      <c r="ACU9161" s="60"/>
      <c r="ACV9161" s="60"/>
      <c r="ACW9161" s="60"/>
      <c r="ACX9161" s="60"/>
      <c r="ACY9161" s="60">
        <v>0.96540409469740396</v>
      </c>
      <c r="ACZ9161" s="60"/>
      <c r="ADA9161" s="60"/>
      <c r="ADB9161" s="60"/>
      <c r="ADC9161" s="60"/>
      <c r="ADD9161" s="60"/>
      <c r="ADE9161" s="60"/>
    </row>
    <row r="9162" spans="760:785" x14ac:dyDescent="0.25">
      <c r="ACF9162" s="60"/>
      <c r="ACG9162" s="60"/>
      <c r="ACH9162" s="60"/>
      <c r="ACI9162" s="60"/>
      <c r="ACJ9162" s="60"/>
      <c r="ACK9162" s="60"/>
      <c r="ACL9162" s="60"/>
      <c r="ACM9162" s="60"/>
      <c r="ACN9162" s="60"/>
      <c r="ACO9162" s="60"/>
      <c r="ACP9162" s="60"/>
      <c r="ACQ9162" s="60"/>
      <c r="ACR9162" s="60"/>
      <c r="ACS9162" s="60"/>
      <c r="ACT9162" s="60"/>
      <c r="ACU9162" s="60"/>
      <c r="ACV9162" s="60"/>
      <c r="ACW9162" s="60"/>
      <c r="ACX9162" s="60"/>
      <c r="ACY9162" s="60">
        <v>0.96540057460734796</v>
      </c>
      <c r="ACZ9162" s="60"/>
      <c r="ADA9162" s="60"/>
      <c r="ADB9162" s="60"/>
      <c r="ADC9162" s="60"/>
      <c r="ADD9162" s="60"/>
      <c r="ADE9162" s="60"/>
    </row>
    <row r="9163" spans="760:785" x14ac:dyDescent="0.25">
      <c r="ACF9163" s="60"/>
      <c r="ACG9163" s="60"/>
      <c r="ACH9163" s="60"/>
      <c r="ACI9163" s="60"/>
      <c r="ACJ9163" s="60"/>
      <c r="ACK9163" s="60"/>
      <c r="ACL9163" s="60"/>
      <c r="ACM9163" s="60"/>
      <c r="ACN9163" s="60"/>
      <c r="ACO9163" s="60"/>
      <c r="ACP9163" s="60"/>
      <c r="ACQ9163" s="60"/>
      <c r="ACR9163" s="60"/>
      <c r="ACS9163" s="60"/>
      <c r="ACT9163" s="60"/>
      <c r="ACU9163" s="60"/>
      <c r="ACV9163" s="60"/>
      <c r="ACW9163" s="60"/>
      <c r="ACX9163" s="60"/>
      <c r="ACY9163" s="60">
        <v>0.965398081806491</v>
      </c>
      <c r="ACZ9163" s="60"/>
      <c r="ADA9163" s="60"/>
      <c r="ADB9163" s="60"/>
      <c r="ADC9163" s="60"/>
      <c r="ADD9163" s="60"/>
      <c r="ADE9163" s="60"/>
    </row>
    <row r="9164" spans="760:785" x14ac:dyDescent="0.25">
      <c r="ACF9164" s="60"/>
      <c r="ACG9164" s="60"/>
      <c r="ACH9164" s="60"/>
      <c r="ACI9164" s="60"/>
      <c r="ACJ9164" s="60"/>
      <c r="ACK9164" s="60"/>
      <c r="ACL9164" s="60"/>
      <c r="ACM9164" s="60"/>
      <c r="ACN9164" s="60"/>
      <c r="ACO9164" s="60"/>
      <c r="ACP9164" s="60"/>
      <c r="ACQ9164" s="60"/>
      <c r="ACR9164" s="60"/>
      <c r="ACS9164" s="60"/>
      <c r="ACT9164" s="60"/>
      <c r="ACU9164" s="60"/>
      <c r="ACV9164" s="60"/>
      <c r="ACW9164" s="60"/>
      <c r="ACX9164" s="60"/>
      <c r="ACY9164" s="60">
        <v>0.96538501625413398</v>
      </c>
      <c r="ACZ9164" s="60"/>
      <c r="ADA9164" s="60"/>
      <c r="ADB9164" s="60"/>
      <c r="ADC9164" s="60"/>
      <c r="ADD9164" s="60"/>
      <c r="ADE9164" s="60"/>
    </row>
    <row r="9165" spans="760:785" x14ac:dyDescent="0.25">
      <c r="ACF9165" s="60"/>
      <c r="ACG9165" s="60"/>
      <c r="ACH9165" s="60"/>
      <c r="ACI9165" s="60"/>
      <c r="ACJ9165" s="60"/>
      <c r="ACK9165" s="60"/>
      <c r="ACL9165" s="60"/>
      <c r="ACM9165" s="60"/>
      <c r="ACN9165" s="60"/>
      <c r="ACO9165" s="60"/>
      <c r="ACP9165" s="60"/>
      <c r="ACQ9165" s="60"/>
      <c r="ACR9165" s="60"/>
      <c r="ACS9165" s="60"/>
      <c r="ACT9165" s="60"/>
      <c r="ACU9165" s="60"/>
      <c r="ACV9165" s="60"/>
      <c r="ACW9165" s="60"/>
      <c r="ACX9165" s="60"/>
      <c r="ACY9165" s="60">
        <v>0.96537509567032498</v>
      </c>
      <c r="ACZ9165" s="60"/>
      <c r="ADA9165" s="60"/>
      <c r="ADB9165" s="60"/>
      <c r="ADC9165" s="60"/>
      <c r="ADD9165" s="60"/>
      <c r="ADE9165" s="60"/>
    </row>
    <row r="9166" spans="760:785" x14ac:dyDescent="0.25">
      <c r="ACF9166" s="60"/>
      <c r="ACG9166" s="60"/>
      <c r="ACH9166" s="60"/>
      <c r="ACI9166" s="60"/>
      <c r="ACJ9166" s="60"/>
      <c r="ACK9166" s="60"/>
      <c r="ACL9166" s="60"/>
      <c r="ACM9166" s="60"/>
      <c r="ACN9166" s="60"/>
      <c r="ACO9166" s="60"/>
      <c r="ACP9166" s="60"/>
      <c r="ACQ9166" s="60"/>
      <c r="ACR9166" s="60"/>
      <c r="ACS9166" s="60"/>
      <c r="ACT9166" s="60"/>
      <c r="ACU9166" s="60"/>
      <c r="ACV9166" s="60"/>
      <c r="ACW9166" s="60"/>
      <c r="ACX9166" s="60"/>
      <c r="ACY9166" s="60">
        <v>0.96536232631655605</v>
      </c>
      <c r="ACZ9166" s="60"/>
      <c r="ADA9166" s="60"/>
      <c r="ADB9166" s="60"/>
      <c r="ADC9166" s="60"/>
      <c r="ADD9166" s="60"/>
      <c r="ADE9166" s="60"/>
    </row>
    <row r="9167" spans="760:785" x14ac:dyDescent="0.25">
      <c r="ACF9167" s="60"/>
      <c r="ACG9167" s="60"/>
      <c r="ACH9167" s="60"/>
      <c r="ACI9167" s="60"/>
      <c r="ACJ9167" s="60"/>
      <c r="ACK9167" s="60"/>
      <c r="ACL9167" s="60"/>
      <c r="ACM9167" s="60"/>
      <c r="ACN9167" s="60"/>
      <c r="ACO9167" s="60"/>
      <c r="ACP9167" s="60"/>
      <c r="ACQ9167" s="60"/>
      <c r="ACR9167" s="60"/>
      <c r="ACS9167" s="60"/>
      <c r="ACT9167" s="60"/>
      <c r="ACU9167" s="60"/>
      <c r="ACV9167" s="60"/>
      <c r="ACW9167" s="60"/>
      <c r="ACX9167" s="60"/>
      <c r="ACY9167" s="60">
        <v>0.96535795971264104</v>
      </c>
      <c r="ACZ9167" s="60"/>
      <c r="ADA9167" s="60"/>
      <c r="ADB9167" s="60"/>
      <c r="ADC9167" s="60"/>
      <c r="ADD9167" s="60"/>
      <c r="ADE9167" s="60"/>
    </row>
    <row r="9168" spans="760:785" x14ac:dyDescent="0.25">
      <c r="ACF9168" s="60"/>
      <c r="ACG9168" s="60"/>
      <c r="ACH9168" s="60"/>
      <c r="ACI9168" s="60"/>
      <c r="ACJ9168" s="60"/>
      <c r="ACK9168" s="60"/>
      <c r="ACL9168" s="60"/>
      <c r="ACM9168" s="60"/>
      <c r="ACN9168" s="60"/>
      <c r="ACO9168" s="60"/>
      <c r="ACP9168" s="60"/>
      <c r="ACQ9168" s="60"/>
      <c r="ACR9168" s="60"/>
      <c r="ACS9168" s="60"/>
      <c r="ACT9168" s="60"/>
      <c r="ACU9168" s="60"/>
      <c r="ACV9168" s="60"/>
      <c r="ACW9168" s="60"/>
      <c r="ACX9168" s="60"/>
      <c r="ACY9168" s="60">
        <v>0.96535713934840195</v>
      </c>
      <c r="ACZ9168" s="60"/>
      <c r="ADA9168" s="60"/>
      <c r="ADB9168" s="60"/>
      <c r="ADC9168" s="60"/>
      <c r="ADD9168" s="60"/>
      <c r="ADE9168" s="60"/>
    </row>
    <row r="9169" spans="760:785" x14ac:dyDescent="0.25">
      <c r="ACF9169" s="60"/>
      <c r="ACG9169" s="60"/>
      <c r="ACH9169" s="60"/>
      <c r="ACI9169" s="60"/>
      <c r="ACJ9169" s="60"/>
      <c r="ACK9169" s="60"/>
      <c r="ACL9169" s="60"/>
      <c r="ACM9169" s="60"/>
      <c r="ACN9169" s="60"/>
      <c r="ACO9169" s="60"/>
      <c r="ACP9169" s="60"/>
      <c r="ACQ9169" s="60"/>
      <c r="ACR9169" s="60"/>
      <c r="ACS9169" s="60"/>
      <c r="ACT9169" s="60"/>
      <c r="ACU9169" s="60"/>
      <c r="ACV9169" s="60"/>
      <c r="ACW9169" s="60"/>
      <c r="ACX9169" s="60"/>
      <c r="ACY9169" s="60">
        <v>0.965326035259777</v>
      </c>
      <c r="ACZ9169" s="60"/>
      <c r="ADA9169" s="60"/>
      <c r="ADB9169" s="60"/>
      <c r="ADC9169" s="60"/>
      <c r="ADD9169" s="60"/>
      <c r="ADE9169" s="60"/>
    </row>
    <row r="9170" spans="760:785" x14ac:dyDescent="0.25">
      <c r="ACF9170" s="60"/>
      <c r="ACG9170" s="60"/>
      <c r="ACH9170" s="60"/>
      <c r="ACI9170" s="60"/>
      <c r="ACJ9170" s="60"/>
      <c r="ACK9170" s="60"/>
      <c r="ACL9170" s="60"/>
      <c r="ACM9170" s="60"/>
      <c r="ACN9170" s="60"/>
      <c r="ACO9170" s="60"/>
      <c r="ACP9170" s="60"/>
      <c r="ACQ9170" s="60"/>
      <c r="ACR9170" s="60"/>
      <c r="ACS9170" s="60"/>
      <c r="ACT9170" s="60"/>
      <c r="ACU9170" s="60"/>
      <c r="ACV9170" s="60"/>
      <c r="ACW9170" s="60"/>
      <c r="ACX9170" s="60"/>
      <c r="ACY9170" s="60">
        <v>0.96531680521335395</v>
      </c>
      <c r="ACZ9170" s="60"/>
      <c r="ADA9170" s="60"/>
      <c r="ADB9170" s="60"/>
      <c r="ADC9170" s="60"/>
      <c r="ADD9170" s="60"/>
      <c r="ADE9170" s="60"/>
    </row>
    <row r="9171" spans="760:785" x14ac:dyDescent="0.25">
      <c r="ACF9171" s="60"/>
      <c r="ACG9171" s="60"/>
      <c r="ACH9171" s="60"/>
      <c r="ACI9171" s="60"/>
      <c r="ACJ9171" s="60"/>
      <c r="ACK9171" s="60"/>
      <c r="ACL9171" s="60"/>
      <c r="ACM9171" s="60"/>
      <c r="ACN9171" s="60"/>
      <c r="ACO9171" s="60"/>
      <c r="ACP9171" s="60"/>
      <c r="ACQ9171" s="60"/>
      <c r="ACR9171" s="60"/>
      <c r="ACS9171" s="60"/>
      <c r="ACT9171" s="60"/>
      <c r="ACU9171" s="60"/>
      <c r="ACV9171" s="60"/>
      <c r="ACW9171" s="60"/>
      <c r="ACX9171" s="60"/>
      <c r="ACY9171" s="60">
        <v>0.96529696102081197</v>
      </c>
      <c r="ACZ9171" s="60"/>
      <c r="ADA9171" s="60"/>
      <c r="ADB9171" s="60"/>
      <c r="ADC9171" s="60"/>
      <c r="ADD9171" s="60"/>
      <c r="ADE9171" s="60"/>
    </row>
    <row r="9172" spans="760:785" x14ac:dyDescent="0.25">
      <c r="ACF9172" s="60"/>
      <c r="ACG9172" s="60"/>
      <c r="ACH9172" s="60"/>
      <c r="ACI9172" s="60"/>
      <c r="ACJ9172" s="60"/>
      <c r="ACK9172" s="60"/>
      <c r="ACL9172" s="60"/>
      <c r="ACM9172" s="60"/>
      <c r="ACN9172" s="60"/>
      <c r="ACO9172" s="60"/>
      <c r="ACP9172" s="60"/>
      <c r="ACQ9172" s="60"/>
      <c r="ACR9172" s="60"/>
      <c r="ACS9172" s="60"/>
      <c r="ACT9172" s="60"/>
      <c r="ACU9172" s="60"/>
      <c r="ACV9172" s="60"/>
      <c r="ACW9172" s="60"/>
      <c r="ACX9172" s="60"/>
      <c r="ACY9172" s="60">
        <v>0.96528087903363902</v>
      </c>
      <c r="ACZ9172" s="60"/>
      <c r="ADA9172" s="60"/>
      <c r="ADB9172" s="60"/>
      <c r="ADC9172" s="60"/>
      <c r="ADD9172" s="60"/>
      <c r="ADE9172" s="60"/>
    </row>
    <row r="9173" spans="760:785" x14ac:dyDescent="0.25">
      <c r="ACF9173" s="60"/>
      <c r="ACG9173" s="60"/>
      <c r="ACH9173" s="60"/>
      <c r="ACI9173" s="60"/>
      <c r="ACJ9173" s="60"/>
      <c r="ACK9173" s="60"/>
      <c r="ACL9173" s="60"/>
      <c r="ACM9173" s="60"/>
      <c r="ACN9173" s="60"/>
      <c r="ACO9173" s="60"/>
      <c r="ACP9173" s="60"/>
      <c r="ACQ9173" s="60"/>
      <c r="ACR9173" s="60"/>
      <c r="ACS9173" s="60"/>
      <c r="ACT9173" s="60"/>
      <c r="ACU9173" s="60"/>
      <c r="ACV9173" s="60"/>
      <c r="ACW9173" s="60"/>
      <c r="ACX9173" s="60"/>
      <c r="ACY9173" s="60">
        <v>0.965251167394649</v>
      </c>
      <c r="ACZ9173" s="60"/>
      <c r="ADA9173" s="60"/>
      <c r="ADB9173" s="60"/>
      <c r="ADC9173" s="60"/>
      <c r="ADD9173" s="60"/>
      <c r="ADE9173" s="60"/>
    </row>
    <row r="9174" spans="760:785" x14ac:dyDescent="0.25">
      <c r="ACF9174" s="60"/>
      <c r="ACG9174" s="60"/>
      <c r="ACH9174" s="60"/>
      <c r="ACI9174" s="60"/>
      <c r="ACJ9174" s="60"/>
      <c r="ACK9174" s="60"/>
      <c r="ACL9174" s="60"/>
      <c r="ACM9174" s="60"/>
      <c r="ACN9174" s="60"/>
      <c r="ACO9174" s="60"/>
      <c r="ACP9174" s="60"/>
      <c r="ACQ9174" s="60"/>
      <c r="ACR9174" s="60"/>
      <c r="ACS9174" s="60"/>
      <c r="ACT9174" s="60"/>
      <c r="ACU9174" s="60"/>
      <c r="ACV9174" s="60"/>
      <c r="ACW9174" s="60"/>
      <c r="ACX9174" s="60"/>
      <c r="ACY9174" s="60">
        <v>0.96519787228923204</v>
      </c>
      <c r="ACZ9174" s="60"/>
      <c r="ADA9174" s="60"/>
      <c r="ADB9174" s="60"/>
      <c r="ADC9174" s="60"/>
      <c r="ADD9174" s="60"/>
      <c r="ADE9174" s="60"/>
    </row>
    <row r="9175" spans="760:785" x14ac:dyDescent="0.25">
      <c r="ACF9175" s="60"/>
      <c r="ACG9175" s="60"/>
      <c r="ACH9175" s="60"/>
      <c r="ACI9175" s="60"/>
      <c r="ACJ9175" s="60"/>
      <c r="ACK9175" s="60"/>
      <c r="ACL9175" s="60"/>
      <c r="ACM9175" s="60"/>
      <c r="ACN9175" s="60"/>
      <c r="ACO9175" s="60"/>
      <c r="ACP9175" s="60"/>
      <c r="ACQ9175" s="60"/>
      <c r="ACR9175" s="60"/>
      <c r="ACS9175" s="60"/>
      <c r="ACT9175" s="60"/>
      <c r="ACU9175" s="60"/>
      <c r="ACV9175" s="60"/>
      <c r="ACW9175" s="60"/>
      <c r="ACX9175" s="60"/>
      <c r="ACY9175" s="60">
        <v>0.96519676427501999</v>
      </c>
      <c r="ACZ9175" s="60"/>
      <c r="ADA9175" s="60"/>
      <c r="ADB9175" s="60"/>
      <c r="ADC9175" s="60"/>
      <c r="ADD9175" s="60"/>
      <c r="ADE9175" s="60"/>
    </row>
    <row r="9176" spans="760:785" x14ac:dyDescent="0.25">
      <c r="ACF9176" s="60"/>
      <c r="ACG9176" s="60"/>
      <c r="ACH9176" s="60"/>
      <c r="ACI9176" s="60"/>
      <c r="ACJ9176" s="60"/>
      <c r="ACK9176" s="60"/>
      <c r="ACL9176" s="60"/>
      <c r="ACM9176" s="60"/>
      <c r="ACN9176" s="60"/>
      <c r="ACO9176" s="60"/>
      <c r="ACP9176" s="60"/>
      <c r="ACQ9176" s="60"/>
      <c r="ACR9176" s="60"/>
      <c r="ACS9176" s="60"/>
      <c r="ACT9176" s="60"/>
      <c r="ACU9176" s="60"/>
      <c r="ACV9176" s="60"/>
      <c r="ACW9176" s="60"/>
      <c r="ACX9176" s="60"/>
      <c r="ACY9176" s="60">
        <v>0.96518873860027099</v>
      </c>
      <c r="ACZ9176" s="60"/>
      <c r="ADA9176" s="60"/>
      <c r="ADB9176" s="60"/>
      <c r="ADC9176" s="60"/>
      <c r="ADD9176" s="60"/>
      <c r="ADE9176" s="60"/>
    </row>
    <row r="9177" spans="760:785" x14ac:dyDescent="0.25">
      <c r="ACF9177" s="60"/>
      <c r="ACG9177" s="60"/>
      <c r="ACH9177" s="60"/>
      <c r="ACI9177" s="60"/>
      <c r="ACJ9177" s="60"/>
      <c r="ACK9177" s="60"/>
      <c r="ACL9177" s="60"/>
      <c r="ACM9177" s="60"/>
      <c r="ACN9177" s="60"/>
      <c r="ACO9177" s="60"/>
      <c r="ACP9177" s="60"/>
      <c r="ACQ9177" s="60"/>
      <c r="ACR9177" s="60"/>
      <c r="ACS9177" s="60"/>
      <c r="ACT9177" s="60"/>
      <c r="ACU9177" s="60"/>
      <c r="ACV9177" s="60"/>
      <c r="ACW9177" s="60"/>
      <c r="ACX9177" s="60"/>
      <c r="ACY9177" s="60">
        <v>0.96518837071391395</v>
      </c>
      <c r="ACZ9177" s="60"/>
      <c r="ADA9177" s="60"/>
      <c r="ADB9177" s="60"/>
      <c r="ADC9177" s="60"/>
      <c r="ADD9177" s="60"/>
      <c r="ADE9177" s="60"/>
    </row>
    <row r="9178" spans="760:785" x14ac:dyDescent="0.25">
      <c r="ACF9178" s="60"/>
      <c r="ACG9178" s="60"/>
      <c r="ACH9178" s="60"/>
      <c r="ACI9178" s="60"/>
      <c r="ACJ9178" s="60"/>
      <c r="ACK9178" s="60"/>
      <c r="ACL9178" s="60"/>
      <c r="ACM9178" s="60"/>
      <c r="ACN9178" s="60"/>
      <c r="ACO9178" s="60"/>
      <c r="ACP9178" s="60"/>
      <c r="ACQ9178" s="60"/>
      <c r="ACR9178" s="60"/>
      <c r="ACS9178" s="60"/>
      <c r="ACT9178" s="60"/>
      <c r="ACU9178" s="60"/>
      <c r="ACV9178" s="60"/>
      <c r="ACW9178" s="60"/>
      <c r="ACX9178" s="60"/>
      <c r="ACY9178" s="60">
        <v>0.96515353178100205</v>
      </c>
      <c r="ACZ9178" s="60"/>
      <c r="ADA9178" s="60"/>
      <c r="ADB9178" s="60"/>
      <c r="ADC9178" s="60"/>
      <c r="ADD9178" s="60"/>
      <c r="ADE9178" s="60"/>
    </row>
    <row r="9179" spans="760:785" x14ac:dyDescent="0.25">
      <c r="ACF9179" s="60"/>
      <c r="ACG9179" s="60"/>
      <c r="ACH9179" s="60"/>
      <c r="ACI9179" s="60"/>
      <c r="ACJ9179" s="60"/>
      <c r="ACK9179" s="60"/>
      <c r="ACL9179" s="60"/>
      <c r="ACM9179" s="60"/>
      <c r="ACN9179" s="60"/>
      <c r="ACO9179" s="60"/>
      <c r="ACP9179" s="60"/>
      <c r="ACQ9179" s="60"/>
      <c r="ACR9179" s="60"/>
      <c r="ACS9179" s="60"/>
      <c r="ACT9179" s="60"/>
      <c r="ACU9179" s="60"/>
      <c r="ACV9179" s="60"/>
      <c r="ACW9179" s="60"/>
      <c r="ACX9179" s="60"/>
      <c r="ACY9179" s="60">
        <v>0.96514499046004798</v>
      </c>
      <c r="ACZ9179" s="60"/>
      <c r="ADA9179" s="60"/>
      <c r="ADB9179" s="60"/>
      <c r="ADC9179" s="60"/>
      <c r="ADD9179" s="60"/>
      <c r="ADE9179" s="60"/>
    </row>
    <row r="9180" spans="760:785" x14ac:dyDescent="0.25">
      <c r="ACF9180" s="60"/>
      <c r="ACG9180" s="60"/>
      <c r="ACH9180" s="60"/>
      <c r="ACI9180" s="60"/>
      <c r="ACJ9180" s="60"/>
      <c r="ACK9180" s="60"/>
      <c r="ACL9180" s="60"/>
      <c r="ACM9180" s="60"/>
      <c r="ACN9180" s="60"/>
      <c r="ACO9180" s="60"/>
      <c r="ACP9180" s="60"/>
      <c r="ACQ9180" s="60"/>
      <c r="ACR9180" s="60"/>
      <c r="ACS9180" s="60"/>
      <c r="ACT9180" s="60"/>
      <c r="ACU9180" s="60"/>
      <c r="ACV9180" s="60"/>
      <c r="ACW9180" s="60"/>
      <c r="ACX9180" s="60"/>
      <c r="ACY9180" s="60">
        <v>0.96513906969350305</v>
      </c>
      <c r="ACZ9180" s="60"/>
      <c r="ADA9180" s="60"/>
      <c r="ADB9180" s="60"/>
      <c r="ADC9180" s="60"/>
      <c r="ADD9180" s="60"/>
      <c r="ADE9180" s="60"/>
    </row>
    <row r="9181" spans="760:785" x14ac:dyDescent="0.25">
      <c r="ACF9181" s="60"/>
      <c r="ACG9181" s="60"/>
      <c r="ACH9181" s="60"/>
      <c r="ACI9181" s="60"/>
      <c r="ACJ9181" s="60"/>
      <c r="ACK9181" s="60"/>
      <c r="ACL9181" s="60"/>
      <c r="ACM9181" s="60"/>
      <c r="ACN9181" s="60"/>
      <c r="ACO9181" s="60"/>
      <c r="ACP9181" s="60"/>
      <c r="ACQ9181" s="60"/>
      <c r="ACR9181" s="60"/>
      <c r="ACS9181" s="60"/>
      <c r="ACT9181" s="60"/>
      <c r="ACU9181" s="60"/>
      <c r="ACV9181" s="60"/>
      <c r="ACW9181" s="60"/>
      <c r="ACX9181" s="60"/>
      <c r="ACY9181" s="60">
        <v>0.96513646907043205</v>
      </c>
      <c r="ACZ9181" s="60"/>
      <c r="ADA9181" s="60"/>
      <c r="ADB9181" s="60"/>
      <c r="ADC9181" s="60"/>
      <c r="ADD9181" s="60"/>
      <c r="ADE9181" s="60"/>
    </row>
    <row r="9182" spans="760:785" x14ac:dyDescent="0.25">
      <c r="ACF9182" s="60"/>
      <c r="ACG9182" s="60"/>
      <c r="ACH9182" s="60"/>
      <c r="ACI9182" s="60"/>
      <c r="ACJ9182" s="60"/>
      <c r="ACK9182" s="60"/>
      <c r="ACL9182" s="60"/>
      <c r="ACM9182" s="60"/>
      <c r="ACN9182" s="60"/>
      <c r="ACO9182" s="60"/>
      <c r="ACP9182" s="60"/>
      <c r="ACQ9182" s="60"/>
      <c r="ACR9182" s="60"/>
      <c r="ACS9182" s="60"/>
      <c r="ACT9182" s="60"/>
      <c r="ACU9182" s="60"/>
      <c r="ACV9182" s="60"/>
      <c r="ACW9182" s="60"/>
      <c r="ACX9182" s="60"/>
      <c r="ACY9182" s="60">
        <v>0.96513201104555202</v>
      </c>
      <c r="ACZ9182" s="60"/>
      <c r="ADA9182" s="60"/>
      <c r="ADB9182" s="60"/>
      <c r="ADC9182" s="60"/>
      <c r="ADD9182" s="60"/>
      <c r="ADE9182" s="60"/>
    </row>
    <row r="9183" spans="760:785" x14ac:dyDescent="0.25">
      <c r="ACF9183" s="60"/>
      <c r="ACG9183" s="60"/>
      <c r="ACH9183" s="60"/>
      <c r="ACI9183" s="60"/>
      <c r="ACJ9183" s="60"/>
      <c r="ACK9183" s="60"/>
      <c r="ACL9183" s="60"/>
      <c r="ACM9183" s="60"/>
      <c r="ACN9183" s="60"/>
      <c r="ACO9183" s="60"/>
      <c r="ACP9183" s="60"/>
      <c r="ACQ9183" s="60"/>
      <c r="ACR9183" s="60"/>
      <c r="ACS9183" s="60"/>
      <c r="ACT9183" s="60"/>
      <c r="ACU9183" s="60"/>
      <c r="ACV9183" s="60"/>
      <c r="ACW9183" s="60"/>
      <c r="ACX9183" s="60"/>
      <c r="ACY9183" s="60">
        <v>0.965130925655028</v>
      </c>
      <c r="ACZ9183" s="60"/>
      <c r="ADA9183" s="60"/>
      <c r="ADB9183" s="60"/>
      <c r="ADC9183" s="60"/>
      <c r="ADD9183" s="60"/>
      <c r="ADE9183" s="60"/>
    </row>
    <row r="9184" spans="760:785" x14ac:dyDescent="0.25">
      <c r="ACF9184" s="60"/>
      <c r="ACG9184" s="60"/>
      <c r="ACH9184" s="60"/>
      <c r="ACI9184" s="60"/>
      <c r="ACJ9184" s="60"/>
      <c r="ACK9184" s="60"/>
      <c r="ACL9184" s="60"/>
      <c r="ACM9184" s="60"/>
      <c r="ACN9184" s="60"/>
      <c r="ACO9184" s="60"/>
      <c r="ACP9184" s="60"/>
      <c r="ACQ9184" s="60"/>
      <c r="ACR9184" s="60"/>
      <c r="ACS9184" s="60"/>
      <c r="ACT9184" s="60"/>
      <c r="ACU9184" s="60"/>
      <c r="ACV9184" s="60"/>
      <c r="ACW9184" s="60"/>
      <c r="ACX9184" s="60"/>
      <c r="ACY9184" s="60">
        <v>0.96511172421772695</v>
      </c>
      <c r="ACZ9184" s="60"/>
      <c r="ADA9184" s="60"/>
      <c r="ADB9184" s="60"/>
      <c r="ADC9184" s="60"/>
      <c r="ADD9184" s="60"/>
      <c r="ADE9184" s="60"/>
    </row>
    <row r="9185" spans="760:785" x14ac:dyDescent="0.25">
      <c r="ACF9185" s="60"/>
      <c r="ACG9185" s="60"/>
      <c r="ACH9185" s="60"/>
      <c r="ACI9185" s="60"/>
      <c r="ACJ9185" s="60"/>
      <c r="ACK9185" s="60"/>
      <c r="ACL9185" s="60"/>
      <c r="ACM9185" s="60"/>
      <c r="ACN9185" s="60"/>
      <c r="ACO9185" s="60"/>
      <c r="ACP9185" s="60"/>
      <c r="ACQ9185" s="60"/>
      <c r="ACR9185" s="60"/>
      <c r="ACS9185" s="60"/>
      <c r="ACT9185" s="60"/>
      <c r="ACU9185" s="60"/>
      <c r="ACV9185" s="60"/>
      <c r="ACW9185" s="60"/>
      <c r="ACX9185" s="60"/>
      <c r="ACY9185" s="60">
        <v>0.96510443771364796</v>
      </c>
      <c r="ACZ9185" s="60"/>
      <c r="ADA9185" s="60"/>
      <c r="ADB9185" s="60"/>
      <c r="ADC9185" s="60"/>
      <c r="ADD9185" s="60"/>
      <c r="ADE9185" s="60"/>
    </row>
    <row r="9186" spans="760:785" x14ac:dyDescent="0.25">
      <c r="ACF9186" s="60"/>
      <c r="ACG9186" s="60"/>
      <c r="ACH9186" s="60"/>
      <c r="ACI9186" s="60"/>
      <c r="ACJ9186" s="60"/>
      <c r="ACK9186" s="60"/>
      <c r="ACL9186" s="60"/>
      <c r="ACM9186" s="60"/>
      <c r="ACN9186" s="60"/>
      <c r="ACO9186" s="60"/>
      <c r="ACP9186" s="60"/>
      <c r="ACQ9186" s="60"/>
      <c r="ACR9186" s="60"/>
      <c r="ACS9186" s="60"/>
      <c r="ACT9186" s="60"/>
      <c r="ACU9186" s="60"/>
      <c r="ACV9186" s="60"/>
      <c r="ACW9186" s="60"/>
      <c r="ACX9186" s="60"/>
      <c r="ACY9186" s="60">
        <v>0.96510302731819797</v>
      </c>
      <c r="ACZ9186" s="60"/>
      <c r="ADA9186" s="60"/>
      <c r="ADB9186" s="60"/>
      <c r="ADC9186" s="60"/>
      <c r="ADD9186" s="60"/>
      <c r="ADE9186" s="60"/>
    </row>
    <row r="9187" spans="760:785" x14ac:dyDescent="0.25">
      <c r="ACF9187" s="60"/>
      <c r="ACG9187" s="60"/>
      <c r="ACH9187" s="60"/>
      <c r="ACI9187" s="60"/>
      <c r="ACJ9187" s="60"/>
      <c r="ACK9187" s="60"/>
      <c r="ACL9187" s="60"/>
      <c r="ACM9187" s="60"/>
      <c r="ACN9187" s="60"/>
      <c r="ACO9187" s="60"/>
      <c r="ACP9187" s="60"/>
      <c r="ACQ9187" s="60"/>
      <c r="ACR9187" s="60"/>
      <c r="ACS9187" s="60"/>
      <c r="ACT9187" s="60"/>
      <c r="ACU9187" s="60"/>
      <c r="ACV9187" s="60"/>
      <c r="ACW9187" s="60"/>
      <c r="ACX9187" s="60"/>
      <c r="ACY9187" s="60">
        <v>0.965095183274292</v>
      </c>
      <c r="ACZ9187" s="60"/>
      <c r="ADA9187" s="60"/>
      <c r="ADB9187" s="60"/>
      <c r="ADC9187" s="60"/>
      <c r="ADD9187" s="60"/>
      <c r="ADE9187" s="60"/>
    </row>
    <row r="9188" spans="760:785" x14ac:dyDescent="0.25">
      <c r="ACF9188" s="60"/>
      <c r="ACG9188" s="60"/>
      <c r="ACH9188" s="60"/>
      <c r="ACI9188" s="60"/>
      <c r="ACJ9188" s="60"/>
      <c r="ACK9188" s="60"/>
      <c r="ACL9188" s="60"/>
      <c r="ACM9188" s="60"/>
      <c r="ACN9188" s="60"/>
      <c r="ACO9188" s="60"/>
      <c r="ACP9188" s="60"/>
      <c r="ACQ9188" s="60"/>
      <c r="ACR9188" s="60"/>
      <c r="ACS9188" s="60"/>
      <c r="ACT9188" s="60"/>
      <c r="ACU9188" s="60"/>
      <c r="ACV9188" s="60"/>
      <c r="ACW9188" s="60"/>
      <c r="ACX9188" s="60"/>
      <c r="ACY9188" s="60">
        <v>0.965084367917865</v>
      </c>
      <c r="ACZ9188" s="60"/>
      <c r="ADA9188" s="60"/>
      <c r="ADB9188" s="60"/>
      <c r="ADC9188" s="60"/>
      <c r="ADD9188" s="60"/>
      <c r="ADE9188" s="60"/>
    </row>
    <row r="9189" spans="760:785" x14ac:dyDescent="0.25">
      <c r="ACF9189" s="60"/>
      <c r="ACG9189" s="60"/>
      <c r="ACH9189" s="60"/>
      <c r="ACI9189" s="60"/>
      <c r="ACJ9189" s="60"/>
      <c r="ACK9189" s="60"/>
      <c r="ACL9189" s="60"/>
      <c r="ACM9189" s="60"/>
      <c r="ACN9189" s="60"/>
      <c r="ACO9189" s="60"/>
      <c r="ACP9189" s="60"/>
      <c r="ACQ9189" s="60"/>
      <c r="ACR9189" s="60"/>
      <c r="ACS9189" s="60"/>
      <c r="ACT9189" s="60"/>
      <c r="ACU9189" s="60"/>
      <c r="ACV9189" s="60"/>
      <c r="ACW9189" s="60"/>
      <c r="ACX9189" s="60"/>
      <c r="ACY9189" s="60">
        <v>0.96508081024223602</v>
      </c>
      <c r="ACZ9189" s="60"/>
      <c r="ADA9189" s="60"/>
      <c r="ADB9189" s="60"/>
      <c r="ADC9189" s="60"/>
      <c r="ADD9189" s="60"/>
      <c r="ADE9189" s="60"/>
    </row>
    <row r="9190" spans="760:785" x14ac:dyDescent="0.25">
      <c r="ACF9190" s="60"/>
      <c r="ACG9190" s="60"/>
      <c r="ACH9190" s="60"/>
      <c r="ACI9190" s="60"/>
      <c r="ACJ9190" s="60"/>
      <c r="ACK9190" s="60"/>
      <c r="ACL9190" s="60"/>
      <c r="ACM9190" s="60"/>
      <c r="ACN9190" s="60"/>
      <c r="ACO9190" s="60"/>
      <c r="ACP9190" s="60"/>
      <c r="ACQ9190" s="60"/>
      <c r="ACR9190" s="60"/>
      <c r="ACS9190" s="60"/>
      <c r="ACT9190" s="60"/>
      <c r="ACU9190" s="60"/>
      <c r="ACV9190" s="60"/>
      <c r="ACW9190" s="60"/>
      <c r="ACX9190" s="60"/>
      <c r="ACY9190" s="60">
        <v>0.965073064067136</v>
      </c>
      <c r="ACZ9190" s="60"/>
      <c r="ADA9190" s="60"/>
      <c r="ADB9190" s="60"/>
      <c r="ADC9190" s="60"/>
      <c r="ADD9190" s="60"/>
      <c r="ADE9190" s="60"/>
    </row>
    <row r="9191" spans="760:785" x14ac:dyDescent="0.25">
      <c r="ACF9191" s="60"/>
      <c r="ACG9191" s="60"/>
      <c r="ACH9191" s="60"/>
      <c r="ACI9191" s="60"/>
      <c r="ACJ9191" s="60"/>
      <c r="ACK9191" s="60"/>
      <c r="ACL9191" s="60"/>
      <c r="ACM9191" s="60"/>
      <c r="ACN9191" s="60"/>
      <c r="ACO9191" s="60"/>
      <c r="ACP9191" s="60"/>
      <c r="ACQ9191" s="60"/>
      <c r="ACR9191" s="60"/>
      <c r="ACS9191" s="60"/>
      <c r="ACT9191" s="60"/>
      <c r="ACU9191" s="60"/>
      <c r="ACV9191" s="60"/>
      <c r="ACW9191" s="60"/>
      <c r="ACX9191" s="60"/>
      <c r="ACY9191" s="60">
        <v>0.965071923266411</v>
      </c>
      <c r="ACZ9191" s="60"/>
      <c r="ADA9191" s="60"/>
      <c r="ADB9191" s="60"/>
      <c r="ADC9191" s="60"/>
      <c r="ADD9191" s="60"/>
      <c r="ADE9191" s="60"/>
    </row>
    <row r="9192" spans="760:785" x14ac:dyDescent="0.25">
      <c r="ACF9192" s="60"/>
      <c r="ACG9192" s="60"/>
      <c r="ACH9192" s="60"/>
      <c r="ACI9192" s="60"/>
      <c r="ACJ9192" s="60"/>
      <c r="ACK9192" s="60"/>
      <c r="ACL9192" s="60"/>
      <c r="ACM9192" s="60"/>
      <c r="ACN9192" s="60"/>
      <c r="ACO9192" s="60"/>
      <c r="ACP9192" s="60"/>
      <c r="ACQ9192" s="60"/>
      <c r="ACR9192" s="60"/>
      <c r="ACS9192" s="60"/>
      <c r="ACT9192" s="60"/>
      <c r="ACU9192" s="60"/>
      <c r="ACV9192" s="60"/>
      <c r="ACW9192" s="60"/>
      <c r="ACX9192" s="60"/>
      <c r="ACY9192" s="60">
        <v>0.96507191345685905</v>
      </c>
      <c r="ACZ9192" s="60"/>
      <c r="ADA9192" s="60"/>
      <c r="ADB9192" s="60"/>
      <c r="ADC9192" s="60"/>
      <c r="ADD9192" s="60"/>
      <c r="ADE9192" s="60"/>
    </row>
    <row r="9193" spans="760:785" x14ac:dyDescent="0.25">
      <c r="ACF9193" s="60"/>
      <c r="ACG9193" s="60"/>
      <c r="ACH9193" s="60"/>
      <c r="ACI9193" s="60"/>
      <c r="ACJ9193" s="60"/>
      <c r="ACK9193" s="60"/>
      <c r="ACL9193" s="60"/>
      <c r="ACM9193" s="60"/>
      <c r="ACN9193" s="60"/>
      <c r="ACO9193" s="60"/>
      <c r="ACP9193" s="60"/>
      <c r="ACQ9193" s="60"/>
      <c r="ACR9193" s="60"/>
      <c r="ACS9193" s="60"/>
      <c r="ACT9193" s="60"/>
      <c r="ACU9193" s="60"/>
      <c r="ACV9193" s="60"/>
      <c r="ACW9193" s="60"/>
      <c r="ACX9193" s="60"/>
      <c r="ACY9193" s="60">
        <v>0.96506657197059698</v>
      </c>
      <c r="ACZ9193" s="60"/>
      <c r="ADA9193" s="60"/>
      <c r="ADB9193" s="60"/>
      <c r="ADC9193" s="60"/>
      <c r="ADD9193" s="60"/>
      <c r="ADE9193" s="60"/>
    </row>
    <row r="9194" spans="760:785" x14ac:dyDescent="0.25">
      <c r="ACF9194" s="60"/>
      <c r="ACG9194" s="60"/>
      <c r="ACH9194" s="60"/>
      <c r="ACI9194" s="60"/>
      <c r="ACJ9194" s="60"/>
      <c r="ACK9194" s="60"/>
      <c r="ACL9194" s="60"/>
      <c r="ACM9194" s="60"/>
      <c r="ACN9194" s="60"/>
      <c r="ACO9194" s="60"/>
      <c r="ACP9194" s="60"/>
      <c r="ACQ9194" s="60"/>
      <c r="ACR9194" s="60"/>
      <c r="ACS9194" s="60"/>
      <c r="ACT9194" s="60"/>
      <c r="ACU9194" s="60"/>
      <c r="ACV9194" s="60"/>
      <c r="ACW9194" s="60"/>
      <c r="ACX9194" s="60"/>
      <c r="ACY9194" s="60">
        <v>0.96506378713141505</v>
      </c>
      <c r="ACZ9194" s="60"/>
      <c r="ADA9194" s="60"/>
      <c r="ADB9194" s="60"/>
      <c r="ADC9194" s="60"/>
      <c r="ADD9194" s="60"/>
      <c r="ADE9194" s="60"/>
    </row>
    <row r="9195" spans="760:785" x14ac:dyDescent="0.25">
      <c r="ACF9195" s="60"/>
      <c r="ACG9195" s="60"/>
      <c r="ACH9195" s="60"/>
      <c r="ACI9195" s="60"/>
      <c r="ACJ9195" s="60"/>
      <c r="ACK9195" s="60"/>
      <c r="ACL9195" s="60"/>
      <c r="ACM9195" s="60"/>
      <c r="ACN9195" s="60"/>
      <c r="ACO9195" s="60"/>
      <c r="ACP9195" s="60"/>
      <c r="ACQ9195" s="60"/>
      <c r="ACR9195" s="60"/>
      <c r="ACS9195" s="60"/>
      <c r="ACT9195" s="60"/>
      <c r="ACU9195" s="60"/>
      <c r="ACV9195" s="60"/>
      <c r="ACW9195" s="60"/>
      <c r="ACX9195" s="60"/>
      <c r="ACY9195" s="60">
        <v>0.96506136717723401</v>
      </c>
      <c r="ACZ9195" s="60"/>
      <c r="ADA9195" s="60"/>
      <c r="ADB9195" s="60"/>
      <c r="ADC9195" s="60"/>
      <c r="ADD9195" s="60"/>
      <c r="ADE9195" s="60"/>
    </row>
    <row r="9196" spans="760:785" x14ac:dyDescent="0.25">
      <c r="ACF9196" s="60"/>
      <c r="ACG9196" s="60"/>
      <c r="ACH9196" s="60"/>
      <c r="ACI9196" s="60"/>
      <c r="ACJ9196" s="60"/>
      <c r="ACK9196" s="60"/>
      <c r="ACL9196" s="60"/>
      <c r="ACM9196" s="60"/>
      <c r="ACN9196" s="60"/>
      <c r="ACO9196" s="60"/>
      <c r="ACP9196" s="60"/>
      <c r="ACQ9196" s="60"/>
      <c r="ACR9196" s="60"/>
      <c r="ACS9196" s="60"/>
      <c r="ACT9196" s="60"/>
      <c r="ACU9196" s="60"/>
      <c r="ACV9196" s="60"/>
      <c r="ACW9196" s="60"/>
      <c r="ACX9196" s="60"/>
      <c r="ACY9196" s="60">
        <v>0.96504045982013598</v>
      </c>
      <c r="ACZ9196" s="60"/>
      <c r="ADA9196" s="60"/>
      <c r="ADB9196" s="60"/>
      <c r="ADC9196" s="60"/>
      <c r="ADD9196" s="60"/>
      <c r="ADE9196" s="60"/>
    </row>
    <row r="9197" spans="760:785" x14ac:dyDescent="0.25">
      <c r="ACF9197" s="60"/>
      <c r="ACG9197" s="60"/>
      <c r="ACH9197" s="60"/>
      <c r="ACI9197" s="60"/>
      <c r="ACJ9197" s="60"/>
      <c r="ACK9197" s="60"/>
      <c r="ACL9197" s="60"/>
      <c r="ACM9197" s="60"/>
      <c r="ACN9197" s="60"/>
      <c r="ACO9197" s="60"/>
      <c r="ACP9197" s="60"/>
      <c r="ACQ9197" s="60"/>
      <c r="ACR9197" s="60"/>
      <c r="ACS9197" s="60"/>
      <c r="ACT9197" s="60"/>
      <c r="ACU9197" s="60"/>
      <c r="ACV9197" s="60"/>
      <c r="ACW9197" s="60"/>
      <c r="ACX9197" s="60"/>
      <c r="ACY9197" s="60">
        <v>0.96503770524015897</v>
      </c>
      <c r="ACZ9197" s="60"/>
      <c r="ADA9197" s="60"/>
      <c r="ADB9197" s="60"/>
      <c r="ADC9197" s="60"/>
      <c r="ADD9197" s="60"/>
      <c r="ADE9197" s="60"/>
    </row>
    <row r="9198" spans="760:785" x14ac:dyDescent="0.25">
      <c r="ACF9198" s="60"/>
      <c r="ACG9198" s="60"/>
      <c r="ACH9198" s="60"/>
      <c r="ACI9198" s="60"/>
      <c r="ACJ9198" s="60"/>
      <c r="ACK9198" s="60"/>
      <c r="ACL9198" s="60"/>
      <c r="ACM9198" s="60"/>
      <c r="ACN9198" s="60"/>
      <c r="ACO9198" s="60"/>
      <c r="ACP9198" s="60"/>
      <c r="ACQ9198" s="60"/>
      <c r="ACR9198" s="60"/>
      <c r="ACS9198" s="60"/>
      <c r="ACT9198" s="60"/>
      <c r="ACU9198" s="60"/>
      <c r="ACV9198" s="60"/>
      <c r="ACW9198" s="60"/>
      <c r="ACX9198" s="60"/>
      <c r="ACY9198" s="60">
        <v>0.96502144539246704</v>
      </c>
      <c r="ACZ9198" s="60"/>
      <c r="ADA9198" s="60"/>
      <c r="ADB9198" s="60"/>
      <c r="ADC9198" s="60"/>
      <c r="ADD9198" s="60"/>
      <c r="ADE9198" s="60"/>
    </row>
    <row r="9199" spans="760:785" x14ac:dyDescent="0.25">
      <c r="ACF9199" s="60"/>
      <c r="ACG9199" s="60"/>
      <c r="ACH9199" s="60"/>
      <c r="ACI9199" s="60"/>
      <c r="ACJ9199" s="60"/>
      <c r="ACK9199" s="60"/>
      <c r="ACL9199" s="60"/>
      <c r="ACM9199" s="60"/>
      <c r="ACN9199" s="60"/>
      <c r="ACO9199" s="60"/>
      <c r="ACP9199" s="60"/>
      <c r="ACQ9199" s="60"/>
      <c r="ACR9199" s="60"/>
      <c r="ACS9199" s="60"/>
      <c r="ACT9199" s="60"/>
      <c r="ACU9199" s="60"/>
      <c r="ACV9199" s="60"/>
      <c r="ACW9199" s="60"/>
      <c r="ACX9199" s="60"/>
      <c r="ACY9199" s="60">
        <v>0.96501203444078199</v>
      </c>
      <c r="ACZ9199" s="60"/>
      <c r="ADA9199" s="60"/>
      <c r="ADB9199" s="60"/>
      <c r="ADC9199" s="60"/>
      <c r="ADD9199" s="60"/>
      <c r="ADE9199" s="60"/>
    </row>
    <row r="9200" spans="760:785" x14ac:dyDescent="0.25">
      <c r="ACF9200" s="60"/>
      <c r="ACG9200" s="60"/>
      <c r="ACH9200" s="60"/>
      <c r="ACI9200" s="60"/>
      <c r="ACJ9200" s="60"/>
      <c r="ACK9200" s="60"/>
      <c r="ACL9200" s="60"/>
      <c r="ACM9200" s="60"/>
      <c r="ACN9200" s="60"/>
      <c r="ACO9200" s="60"/>
      <c r="ACP9200" s="60"/>
      <c r="ACQ9200" s="60"/>
      <c r="ACR9200" s="60"/>
      <c r="ACS9200" s="60"/>
      <c r="ACT9200" s="60"/>
      <c r="ACU9200" s="60"/>
      <c r="ACV9200" s="60"/>
      <c r="ACW9200" s="60"/>
      <c r="ACX9200" s="60"/>
      <c r="ACY9200" s="60">
        <v>0.96501140105864902</v>
      </c>
      <c r="ACZ9200" s="60"/>
      <c r="ADA9200" s="60"/>
      <c r="ADB9200" s="60"/>
      <c r="ADC9200" s="60"/>
      <c r="ADD9200" s="60"/>
      <c r="ADE9200" s="60"/>
    </row>
    <row r="9201" spans="760:785" x14ac:dyDescent="0.25">
      <c r="ACF9201" s="60"/>
      <c r="ACG9201" s="60"/>
      <c r="ACH9201" s="60"/>
      <c r="ACI9201" s="60"/>
      <c r="ACJ9201" s="60"/>
      <c r="ACK9201" s="60"/>
      <c r="ACL9201" s="60"/>
      <c r="ACM9201" s="60"/>
      <c r="ACN9201" s="60"/>
      <c r="ACO9201" s="60"/>
      <c r="ACP9201" s="60"/>
      <c r="ACQ9201" s="60"/>
      <c r="ACR9201" s="60"/>
      <c r="ACS9201" s="60"/>
      <c r="ACT9201" s="60"/>
      <c r="ACU9201" s="60"/>
      <c r="ACV9201" s="60"/>
      <c r="ACW9201" s="60"/>
      <c r="ACX9201" s="60"/>
      <c r="ACY9201" s="60">
        <v>0.96499231582056899</v>
      </c>
      <c r="ACZ9201" s="60"/>
      <c r="ADA9201" s="60"/>
      <c r="ADB9201" s="60"/>
      <c r="ADC9201" s="60"/>
      <c r="ADD9201" s="60"/>
      <c r="ADE9201" s="60"/>
    </row>
    <row r="9202" spans="760:785" x14ac:dyDescent="0.25">
      <c r="ACF9202" s="60"/>
      <c r="ACG9202" s="60"/>
      <c r="ACH9202" s="60"/>
      <c r="ACI9202" s="60"/>
      <c r="ACJ9202" s="60"/>
      <c r="ACK9202" s="60"/>
      <c r="ACL9202" s="60"/>
      <c r="ACM9202" s="60"/>
      <c r="ACN9202" s="60"/>
      <c r="ACO9202" s="60"/>
      <c r="ACP9202" s="60"/>
      <c r="ACQ9202" s="60"/>
      <c r="ACR9202" s="60"/>
      <c r="ACS9202" s="60"/>
      <c r="ACT9202" s="60"/>
      <c r="ACU9202" s="60"/>
      <c r="ACV9202" s="60"/>
      <c r="ACW9202" s="60"/>
      <c r="ACX9202" s="60"/>
      <c r="ACY9202" s="60">
        <v>0.96497040649052601</v>
      </c>
      <c r="ACZ9202" s="60"/>
      <c r="ADA9202" s="60"/>
      <c r="ADB9202" s="60"/>
      <c r="ADC9202" s="60"/>
      <c r="ADD9202" s="60"/>
      <c r="ADE9202" s="60"/>
    </row>
    <row r="9203" spans="760:785" x14ac:dyDescent="0.25">
      <c r="ACF9203" s="60"/>
      <c r="ACG9203" s="60"/>
      <c r="ACH9203" s="60"/>
      <c r="ACI9203" s="60"/>
      <c r="ACJ9203" s="60"/>
      <c r="ACK9203" s="60"/>
      <c r="ACL9203" s="60"/>
      <c r="ACM9203" s="60"/>
      <c r="ACN9203" s="60"/>
      <c r="ACO9203" s="60"/>
      <c r="ACP9203" s="60"/>
      <c r="ACQ9203" s="60"/>
      <c r="ACR9203" s="60"/>
      <c r="ACS9203" s="60"/>
      <c r="ACT9203" s="60"/>
      <c r="ACU9203" s="60"/>
      <c r="ACV9203" s="60"/>
      <c r="ACW9203" s="60"/>
      <c r="ACX9203" s="60"/>
      <c r="ACY9203" s="60">
        <v>0.96495151917767996</v>
      </c>
      <c r="ACZ9203" s="60"/>
      <c r="ADA9203" s="60"/>
      <c r="ADB9203" s="60"/>
      <c r="ADC9203" s="60"/>
      <c r="ADD9203" s="60"/>
      <c r="ADE9203" s="60"/>
    </row>
    <row r="9204" spans="760:785" x14ac:dyDescent="0.25">
      <c r="ACF9204" s="60"/>
      <c r="ACG9204" s="60"/>
      <c r="ACH9204" s="60"/>
      <c r="ACI9204" s="60"/>
      <c r="ACJ9204" s="60"/>
      <c r="ACK9204" s="60"/>
      <c r="ACL9204" s="60"/>
      <c r="ACM9204" s="60"/>
      <c r="ACN9204" s="60"/>
      <c r="ACO9204" s="60"/>
      <c r="ACP9204" s="60"/>
      <c r="ACQ9204" s="60"/>
      <c r="ACR9204" s="60"/>
      <c r="ACS9204" s="60"/>
      <c r="ACT9204" s="60"/>
      <c r="ACU9204" s="60"/>
      <c r="ACV9204" s="60"/>
      <c r="ACW9204" s="60"/>
      <c r="ACX9204" s="60"/>
      <c r="ACY9204" s="60">
        <v>0.96494102162047501</v>
      </c>
      <c r="ACZ9204" s="60"/>
      <c r="ADA9204" s="60"/>
      <c r="ADB9204" s="60"/>
      <c r="ADC9204" s="60"/>
      <c r="ADD9204" s="60"/>
      <c r="ADE9204" s="60"/>
    </row>
    <row r="9205" spans="760:785" x14ac:dyDescent="0.25">
      <c r="ACF9205" s="60"/>
      <c r="ACG9205" s="60"/>
      <c r="ACH9205" s="60"/>
      <c r="ACI9205" s="60"/>
      <c r="ACJ9205" s="60"/>
      <c r="ACK9205" s="60"/>
      <c r="ACL9205" s="60"/>
      <c r="ACM9205" s="60"/>
      <c r="ACN9205" s="60"/>
      <c r="ACO9205" s="60"/>
      <c r="ACP9205" s="60"/>
      <c r="ACQ9205" s="60"/>
      <c r="ACR9205" s="60"/>
      <c r="ACS9205" s="60"/>
      <c r="ACT9205" s="60"/>
      <c r="ACU9205" s="60"/>
      <c r="ACV9205" s="60"/>
      <c r="ACW9205" s="60"/>
      <c r="ACX9205" s="60"/>
      <c r="ACY9205" s="60">
        <v>0.964929915613575</v>
      </c>
      <c r="ACZ9205" s="60"/>
      <c r="ADA9205" s="60"/>
      <c r="ADB9205" s="60"/>
      <c r="ADC9205" s="60"/>
      <c r="ADD9205" s="60"/>
      <c r="ADE9205" s="60"/>
    </row>
    <row r="9206" spans="760:785" x14ac:dyDescent="0.25">
      <c r="ACF9206" s="60"/>
      <c r="ACG9206" s="60"/>
      <c r="ACH9206" s="60"/>
      <c r="ACI9206" s="60"/>
      <c r="ACJ9206" s="60"/>
      <c r="ACK9206" s="60"/>
      <c r="ACL9206" s="60"/>
      <c r="ACM9206" s="60"/>
      <c r="ACN9206" s="60"/>
      <c r="ACO9206" s="60"/>
      <c r="ACP9206" s="60"/>
      <c r="ACQ9206" s="60"/>
      <c r="ACR9206" s="60"/>
      <c r="ACS9206" s="60"/>
      <c r="ACT9206" s="60"/>
      <c r="ACU9206" s="60"/>
      <c r="ACV9206" s="60"/>
      <c r="ACW9206" s="60"/>
      <c r="ACX9206" s="60"/>
      <c r="ACY9206" s="60">
        <v>0.96492374017077698</v>
      </c>
      <c r="ACZ9206" s="60"/>
      <c r="ADA9206" s="60"/>
      <c r="ADB9206" s="60"/>
      <c r="ADC9206" s="60"/>
      <c r="ADD9206" s="60"/>
      <c r="ADE9206" s="60"/>
    </row>
    <row r="9207" spans="760:785" x14ac:dyDescent="0.25">
      <c r="ACF9207" s="60"/>
      <c r="ACG9207" s="60"/>
      <c r="ACH9207" s="60"/>
      <c r="ACI9207" s="60"/>
      <c r="ACJ9207" s="60"/>
      <c r="ACK9207" s="60"/>
      <c r="ACL9207" s="60"/>
      <c r="ACM9207" s="60"/>
      <c r="ACN9207" s="60"/>
      <c r="ACO9207" s="60"/>
      <c r="ACP9207" s="60"/>
      <c r="ACQ9207" s="60"/>
      <c r="ACR9207" s="60"/>
      <c r="ACS9207" s="60"/>
      <c r="ACT9207" s="60"/>
      <c r="ACU9207" s="60"/>
      <c r="ACV9207" s="60"/>
      <c r="ACW9207" s="60"/>
      <c r="ACX9207" s="60"/>
      <c r="ACY9207" s="60">
        <v>0.96489715902664697</v>
      </c>
      <c r="ACZ9207" s="60"/>
      <c r="ADA9207" s="60"/>
      <c r="ADB9207" s="60"/>
      <c r="ADC9207" s="60"/>
      <c r="ADD9207" s="60"/>
      <c r="ADE9207" s="60"/>
    </row>
    <row r="9208" spans="760:785" x14ac:dyDescent="0.25">
      <c r="ACF9208" s="60"/>
      <c r="ACG9208" s="60"/>
      <c r="ACH9208" s="60"/>
      <c r="ACI9208" s="60"/>
      <c r="ACJ9208" s="60"/>
      <c r="ACK9208" s="60"/>
      <c r="ACL9208" s="60"/>
      <c r="ACM9208" s="60"/>
      <c r="ACN9208" s="60"/>
      <c r="ACO9208" s="60"/>
      <c r="ACP9208" s="60"/>
      <c r="ACQ9208" s="60"/>
      <c r="ACR9208" s="60"/>
      <c r="ACS9208" s="60"/>
      <c r="ACT9208" s="60"/>
      <c r="ACU9208" s="60"/>
      <c r="ACV9208" s="60"/>
      <c r="ACW9208" s="60"/>
      <c r="ACX9208" s="60"/>
      <c r="ACY9208" s="60">
        <v>0.96488229693740901</v>
      </c>
      <c r="ACZ9208" s="60"/>
      <c r="ADA9208" s="60"/>
      <c r="ADB9208" s="60"/>
      <c r="ADC9208" s="60"/>
      <c r="ADD9208" s="60"/>
      <c r="ADE9208" s="60"/>
    </row>
    <row r="9209" spans="760:785" x14ac:dyDescent="0.25">
      <c r="ACF9209" s="60"/>
      <c r="ACG9209" s="60"/>
      <c r="ACH9209" s="60"/>
      <c r="ACI9209" s="60"/>
      <c r="ACJ9209" s="60"/>
      <c r="ACK9209" s="60"/>
      <c r="ACL9209" s="60"/>
      <c r="ACM9209" s="60"/>
      <c r="ACN9209" s="60"/>
      <c r="ACO9209" s="60"/>
      <c r="ACP9209" s="60"/>
      <c r="ACQ9209" s="60"/>
      <c r="ACR9209" s="60"/>
      <c r="ACS9209" s="60"/>
      <c r="ACT9209" s="60"/>
      <c r="ACU9209" s="60"/>
      <c r="ACV9209" s="60"/>
      <c r="ACW9209" s="60"/>
      <c r="ACX9209" s="60"/>
      <c r="ACY9209" s="60">
        <v>0.96487693320603696</v>
      </c>
      <c r="ACZ9209" s="60"/>
      <c r="ADA9209" s="60"/>
      <c r="ADB9209" s="60"/>
      <c r="ADC9209" s="60"/>
      <c r="ADD9209" s="60"/>
      <c r="ADE9209" s="60"/>
    </row>
    <row r="9210" spans="760:785" x14ac:dyDescent="0.25">
      <c r="ACF9210" s="60"/>
      <c r="ACG9210" s="60"/>
      <c r="ACH9210" s="60"/>
      <c r="ACI9210" s="60"/>
      <c r="ACJ9210" s="60"/>
      <c r="ACK9210" s="60"/>
      <c r="ACL9210" s="60"/>
      <c r="ACM9210" s="60"/>
      <c r="ACN9210" s="60"/>
      <c r="ACO9210" s="60"/>
      <c r="ACP9210" s="60"/>
      <c r="ACQ9210" s="60"/>
      <c r="ACR9210" s="60"/>
      <c r="ACS9210" s="60"/>
      <c r="ACT9210" s="60"/>
      <c r="ACU9210" s="60"/>
      <c r="ACV9210" s="60"/>
      <c r="ACW9210" s="60"/>
      <c r="ACX9210" s="60"/>
      <c r="ACY9210" s="60">
        <v>0.96486436968101696</v>
      </c>
      <c r="ACZ9210" s="60"/>
      <c r="ADA9210" s="60"/>
      <c r="ADB9210" s="60"/>
      <c r="ADC9210" s="60"/>
      <c r="ADD9210" s="60"/>
      <c r="ADE9210" s="60"/>
    </row>
    <row r="9211" spans="760:785" x14ac:dyDescent="0.25">
      <c r="ACF9211" s="60"/>
      <c r="ACG9211" s="60"/>
      <c r="ACH9211" s="60"/>
      <c r="ACI9211" s="60"/>
      <c r="ACJ9211" s="60"/>
      <c r="ACK9211" s="60"/>
      <c r="ACL9211" s="60"/>
      <c r="ACM9211" s="60"/>
      <c r="ACN9211" s="60"/>
      <c r="ACO9211" s="60"/>
      <c r="ACP9211" s="60"/>
      <c r="ACQ9211" s="60"/>
      <c r="ACR9211" s="60"/>
      <c r="ACS9211" s="60"/>
      <c r="ACT9211" s="60"/>
      <c r="ACU9211" s="60"/>
      <c r="ACV9211" s="60"/>
      <c r="ACW9211" s="60"/>
      <c r="ACX9211" s="60"/>
      <c r="ACY9211" s="60">
        <v>0.96483809424226796</v>
      </c>
      <c r="ACZ9211" s="60"/>
      <c r="ADA9211" s="60"/>
      <c r="ADB9211" s="60"/>
      <c r="ADC9211" s="60"/>
      <c r="ADD9211" s="60"/>
      <c r="ADE9211" s="60"/>
    </row>
    <row r="9212" spans="760:785" x14ac:dyDescent="0.25">
      <c r="ACF9212" s="60"/>
      <c r="ACG9212" s="60"/>
      <c r="ACH9212" s="60"/>
      <c r="ACI9212" s="60"/>
      <c r="ACJ9212" s="60"/>
      <c r="ACK9212" s="60"/>
      <c r="ACL9212" s="60"/>
      <c r="ACM9212" s="60"/>
      <c r="ACN9212" s="60"/>
      <c r="ACO9212" s="60"/>
      <c r="ACP9212" s="60"/>
      <c r="ACQ9212" s="60"/>
      <c r="ACR9212" s="60"/>
      <c r="ACS9212" s="60"/>
      <c r="ACT9212" s="60"/>
      <c r="ACU9212" s="60"/>
      <c r="ACV9212" s="60"/>
      <c r="ACW9212" s="60"/>
      <c r="ACX9212" s="60"/>
      <c r="ACY9212" s="60">
        <v>0.96483687784397298</v>
      </c>
      <c r="ACZ9212" s="60"/>
      <c r="ADA9212" s="60"/>
      <c r="ADB9212" s="60"/>
      <c r="ADC9212" s="60"/>
      <c r="ADD9212" s="60"/>
      <c r="ADE9212" s="60"/>
    </row>
    <row r="9213" spans="760:785" x14ac:dyDescent="0.25">
      <c r="ACF9213" s="60"/>
      <c r="ACG9213" s="60"/>
      <c r="ACH9213" s="60"/>
      <c r="ACI9213" s="60"/>
      <c r="ACJ9213" s="60"/>
      <c r="ACK9213" s="60"/>
      <c r="ACL9213" s="60"/>
      <c r="ACM9213" s="60"/>
      <c r="ACN9213" s="60"/>
      <c r="ACO9213" s="60"/>
      <c r="ACP9213" s="60"/>
      <c r="ACQ9213" s="60"/>
      <c r="ACR9213" s="60"/>
      <c r="ACS9213" s="60"/>
      <c r="ACT9213" s="60"/>
      <c r="ACU9213" s="60"/>
      <c r="ACV9213" s="60"/>
      <c r="ACW9213" s="60"/>
      <c r="ACX9213" s="60"/>
      <c r="ACY9213" s="60">
        <v>0.96483352734059302</v>
      </c>
      <c r="ACZ9213" s="60"/>
      <c r="ADA9213" s="60"/>
      <c r="ADB9213" s="60"/>
      <c r="ADC9213" s="60"/>
      <c r="ADD9213" s="60"/>
      <c r="ADE9213" s="60"/>
    </row>
    <row r="9214" spans="760:785" x14ac:dyDescent="0.25">
      <c r="ACF9214" s="60"/>
      <c r="ACG9214" s="60"/>
      <c r="ACH9214" s="60"/>
      <c r="ACI9214" s="60"/>
      <c r="ACJ9214" s="60"/>
      <c r="ACK9214" s="60"/>
      <c r="ACL9214" s="60"/>
      <c r="ACM9214" s="60"/>
      <c r="ACN9214" s="60"/>
      <c r="ACO9214" s="60"/>
      <c r="ACP9214" s="60"/>
      <c r="ACQ9214" s="60"/>
      <c r="ACR9214" s="60"/>
      <c r="ACS9214" s="60"/>
      <c r="ACT9214" s="60"/>
      <c r="ACU9214" s="60"/>
      <c r="ACV9214" s="60"/>
      <c r="ACW9214" s="60"/>
      <c r="ACX9214" s="60"/>
      <c r="ACY9214" s="60">
        <v>0.96481293282476299</v>
      </c>
      <c r="ACZ9214" s="60"/>
      <c r="ADA9214" s="60"/>
      <c r="ADB9214" s="60"/>
      <c r="ADC9214" s="60"/>
      <c r="ADD9214" s="60"/>
      <c r="ADE9214" s="60"/>
    </row>
    <row r="9215" spans="760:785" x14ac:dyDescent="0.25">
      <c r="ACF9215" s="60"/>
      <c r="ACG9215" s="60"/>
      <c r="ACH9215" s="60"/>
      <c r="ACI9215" s="60"/>
      <c r="ACJ9215" s="60"/>
      <c r="ACK9215" s="60"/>
      <c r="ACL9215" s="60"/>
      <c r="ACM9215" s="60"/>
      <c r="ACN9215" s="60"/>
      <c r="ACO9215" s="60"/>
      <c r="ACP9215" s="60"/>
      <c r="ACQ9215" s="60"/>
      <c r="ACR9215" s="60"/>
      <c r="ACS9215" s="60"/>
      <c r="ACT9215" s="60"/>
      <c r="ACU9215" s="60"/>
      <c r="ACV9215" s="60"/>
      <c r="ACW9215" s="60"/>
      <c r="ACX9215" s="60"/>
      <c r="ACY9215" s="60">
        <v>0.96480133885256503</v>
      </c>
      <c r="ACZ9215" s="60"/>
      <c r="ADA9215" s="60"/>
      <c r="ADB9215" s="60"/>
      <c r="ADC9215" s="60"/>
      <c r="ADD9215" s="60"/>
      <c r="ADE9215" s="60"/>
    </row>
    <row r="9216" spans="760:785" x14ac:dyDescent="0.25">
      <c r="ACF9216" s="60"/>
      <c r="ACG9216" s="60"/>
      <c r="ACH9216" s="60"/>
      <c r="ACI9216" s="60"/>
      <c r="ACJ9216" s="60"/>
      <c r="ACK9216" s="60"/>
      <c r="ACL9216" s="60"/>
      <c r="ACM9216" s="60"/>
      <c r="ACN9216" s="60"/>
      <c r="ACO9216" s="60"/>
      <c r="ACP9216" s="60"/>
      <c r="ACQ9216" s="60"/>
      <c r="ACR9216" s="60"/>
      <c r="ACS9216" s="60"/>
      <c r="ACT9216" s="60"/>
      <c r="ACU9216" s="60"/>
      <c r="ACV9216" s="60"/>
      <c r="ACW9216" s="60"/>
      <c r="ACX9216" s="60"/>
      <c r="ACY9216" s="60">
        <v>0.96479888115086299</v>
      </c>
      <c r="ACZ9216" s="60"/>
      <c r="ADA9216" s="60"/>
      <c r="ADB9216" s="60"/>
      <c r="ADC9216" s="60"/>
      <c r="ADD9216" s="60"/>
      <c r="ADE9216" s="60"/>
    </row>
    <row r="9217" spans="760:785" x14ac:dyDescent="0.25">
      <c r="ACF9217" s="60"/>
      <c r="ACG9217" s="60"/>
      <c r="ACH9217" s="60"/>
      <c r="ACI9217" s="60"/>
      <c r="ACJ9217" s="60"/>
      <c r="ACK9217" s="60"/>
      <c r="ACL9217" s="60"/>
      <c r="ACM9217" s="60"/>
      <c r="ACN9217" s="60"/>
      <c r="ACO9217" s="60"/>
      <c r="ACP9217" s="60"/>
      <c r="ACQ9217" s="60"/>
      <c r="ACR9217" s="60"/>
      <c r="ACS9217" s="60"/>
      <c r="ACT9217" s="60"/>
      <c r="ACU9217" s="60"/>
      <c r="ACV9217" s="60"/>
      <c r="ACW9217" s="60"/>
      <c r="ACX9217" s="60"/>
      <c r="ACY9217" s="60">
        <v>0.96479015031278303</v>
      </c>
      <c r="ACZ9217" s="60"/>
      <c r="ADA9217" s="60"/>
      <c r="ADB9217" s="60"/>
      <c r="ADC9217" s="60"/>
      <c r="ADD9217" s="60"/>
      <c r="ADE9217" s="60"/>
    </row>
    <row r="9218" spans="760:785" x14ac:dyDescent="0.25">
      <c r="ACF9218" s="60"/>
      <c r="ACG9218" s="60"/>
      <c r="ACH9218" s="60"/>
      <c r="ACI9218" s="60"/>
      <c r="ACJ9218" s="60"/>
      <c r="ACK9218" s="60"/>
      <c r="ACL9218" s="60"/>
      <c r="ACM9218" s="60"/>
      <c r="ACN9218" s="60"/>
      <c r="ACO9218" s="60"/>
      <c r="ACP9218" s="60"/>
      <c r="ACQ9218" s="60"/>
      <c r="ACR9218" s="60"/>
      <c r="ACS9218" s="60"/>
      <c r="ACT9218" s="60"/>
      <c r="ACU9218" s="60"/>
      <c r="ACV9218" s="60"/>
      <c r="ACW9218" s="60"/>
      <c r="ACX9218" s="60"/>
      <c r="ACY9218" s="60">
        <v>0.96477141630448104</v>
      </c>
      <c r="ACZ9218" s="60"/>
      <c r="ADA9218" s="60"/>
      <c r="ADB9218" s="60"/>
      <c r="ADC9218" s="60"/>
      <c r="ADD9218" s="60"/>
      <c r="ADE9218" s="60"/>
    </row>
    <row r="9219" spans="760:785" x14ac:dyDescent="0.25">
      <c r="ACF9219" s="60"/>
      <c r="ACG9219" s="60"/>
      <c r="ACH9219" s="60"/>
      <c r="ACI9219" s="60"/>
      <c r="ACJ9219" s="60"/>
      <c r="ACK9219" s="60"/>
      <c r="ACL9219" s="60"/>
      <c r="ACM9219" s="60"/>
      <c r="ACN9219" s="60"/>
      <c r="ACO9219" s="60"/>
      <c r="ACP9219" s="60"/>
      <c r="ACQ9219" s="60"/>
      <c r="ACR9219" s="60"/>
      <c r="ACS9219" s="60"/>
      <c r="ACT9219" s="60"/>
      <c r="ACU9219" s="60"/>
      <c r="ACV9219" s="60"/>
      <c r="ACW9219" s="60"/>
      <c r="ACX9219" s="60"/>
      <c r="ACY9219" s="60">
        <v>0.96476424799740701</v>
      </c>
      <c r="ACZ9219" s="60"/>
      <c r="ADA9219" s="60"/>
      <c r="ADB9219" s="60"/>
      <c r="ADC9219" s="60"/>
      <c r="ADD9219" s="60"/>
      <c r="ADE9219" s="60"/>
    </row>
    <row r="9220" spans="760:785" x14ac:dyDescent="0.25">
      <c r="ACF9220" s="60"/>
      <c r="ACG9220" s="60"/>
      <c r="ACH9220" s="60"/>
      <c r="ACI9220" s="60"/>
      <c r="ACJ9220" s="60"/>
      <c r="ACK9220" s="60"/>
      <c r="ACL9220" s="60"/>
      <c r="ACM9220" s="60"/>
      <c r="ACN9220" s="60"/>
      <c r="ACO9220" s="60"/>
      <c r="ACP9220" s="60"/>
      <c r="ACQ9220" s="60"/>
      <c r="ACR9220" s="60"/>
      <c r="ACS9220" s="60"/>
      <c r="ACT9220" s="60"/>
      <c r="ACU9220" s="60"/>
      <c r="ACV9220" s="60"/>
      <c r="ACW9220" s="60"/>
      <c r="ACX9220" s="60"/>
      <c r="ACY9220" s="60">
        <v>0.96475442107826204</v>
      </c>
      <c r="ACZ9220" s="60"/>
      <c r="ADA9220" s="60"/>
      <c r="ADB9220" s="60"/>
      <c r="ADC9220" s="60"/>
      <c r="ADD9220" s="60"/>
      <c r="ADE9220" s="60"/>
    </row>
    <row r="9221" spans="760:785" x14ac:dyDescent="0.25">
      <c r="ACF9221" s="60"/>
      <c r="ACG9221" s="60"/>
      <c r="ACH9221" s="60"/>
      <c r="ACI9221" s="60"/>
      <c r="ACJ9221" s="60"/>
      <c r="ACK9221" s="60"/>
      <c r="ACL9221" s="60"/>
      <c r="ACM9221" s="60"/>
      <c r="ACN9221" s="60"/>
      <c r="ACO9221" s="60"/>
      <c r="ACP9221" s="60"/>
      <c r="ACQ9221" s="60"/>
      <c r="ACR9221" s="60"/>
      <c r="ACS9221" s="60"/>
      <c r="ACT9221" s="60"/>
      <c r="ACU9221" s="60"/>
      <c r="ACV9221" s="60"/>
      <c r="ACW9221" s="60"/>
      <c r="ACX9221" s="60"/>
      <c r="ACY9221" s="60">
        <v>0.96474948302505104</v>
      </c>
      <c r="ACZ9221" s="60"/>
      <c r="ADA9221" s="60"/>
      <c r="ADB9221" s="60"/>
      <c r="ADC9221" s="60"/>
      <c r="ADD9221" s="60"/>
      <c r="ADE9221" s="60"/>
    </row>
    <row r="9222" spans="760:785" x14ac:dyDescent="0.25">
      <c r="ACF9222" s="60"/>
      <c r="ACG9222" s="60"/>
      <c r="ACH9222" s="60"/>
      <c r="ACI9222" s="60"/>
      <c r="ACJ9222" s="60"/>
      <c r="ACK9222" s="60"/>
      <c r="ACL9222" s="60"/>
      <c r="ACM9222" s="60"/>
      <c r="ACN9222" s="60"/>
      <c r="ACO9222" s="60"/>
      <c r="ACP9222" s="60"/>
      <c r="ACQ9222" s="60"/>
      <c r="ACR9222" s="60"/>
      <c r="ACS9222" s="60"/>
      <c r="ACT9222" s="60"/>
      <c r="ACU9222" s="60"/>
      <c r="ACV9222" s="60"/>
      <c r="ACW9222" s="60"/>
      <c r="ACX9222" s="60"/>
      <c r="ACY9222" s="60">
        <v>0.96472215557225005</v>
      </c>
      <c r="ACZ9222" s="60"/>
      <c r="ADA9222" s="60"/>
      <c r="ADB9222" s="60"/>
      <c r="ADC9222" s="60"/>
      <c r="ADD9222" s="60"/>
      <c r="ADE9222" s="60"/>
    </row>
    <row r="9223" spans="760:785" x14ac:dyDescent="0.25">
      <c r="ACF9223" s="60"/>
      <c r="ACG9223" s="60"/>
      <c r="ACH9223" s="60"/>
      <c r="ACI9223" s="60"/>
      <c r="ACJ9223" s="60"/>
      <c r="ACK9223" s="60"/>
      <c r="ACL9223" s="60"/>
      <c r="ACM9223" s="60"/>
      <c r="ACN9223" s="60"/>
      <c r="ACO9223" s="60"/>
      <c r="ACP9223" s="60"/>
      <c r="ACQ9223" s="60"/>
      <c r="ACR9223" s="60"/>
      <c r="ACS9223" s="60"/>
      <c r="ACT9223" s="60"/>
      <c r="ACU9223" s="60"/>
      <c r="ACV9223" s="60"/>
      <c r="ACW9223" s="60"/>
      <c r="ACX9223" s="60"/>
      <c r="ACY9223" s="60">
        <v>0.96470518916464099</v>
      </c>
      <c r="ACZ9223" s="60"/>
      <c r="ADA9223" s="60"/>
      <c r="ADB9223" s="60"/>
      <c r="ADC9223" s="60"/>
      <c r="ADD9223" s="60"/>
      <c r="ADE9223" s="60"/>
    </row>
    <row r="9224" spans="760:785" x14ac:dyDescent="0.25">
      <c r="ACF9224" s="60"/>
      <c r="ACG9224" s="60"/>
      <c r="ACH9224" s="60"/>
      <c r="ACI9224" s="60"/>
      <c r="ACJ9224" s="60"/>
      <c r="ACK9224" s="60"/>
      <c r="ACL9224" s="60"/>
      <c r="ACM9224" s="60"/>
      <c r="ACN9224" s="60"/>
      <c r="ACO9224" s="60"/>
      <c r="ACP9224" s="60"/>
      <c r="ACQ9224" s="60"/>
      <c r="ACR9224" s="60"/>
      <c r="ACS9224" s="60"/>
      <c r="ACT9224" s="60"/>
      <c r="ACU9224" s="60"/>
      <c r="ACV9224" s="60"/>
      <c r="ACW9224" s="60"/>
      <c r="ACX9224" s="60"/>
      <c r="ACY9224" s="60">
        <v>0.96469900730087899</v>
      </c>
      <c r="ACZ9224" s="60"/>
      <c r="ADA9224" s="60"/>
      <c r="ADB9224" s="60"/>
      <c r="ADC9224" s="60"/>
      <c r="ADD9224" s="60"/>
      <c r="ADE9224" s="60"/>
    </row>
    <row r="9225" spans="760:785" x14ac:dyDescent="0.25">
      <c r="ACF9225" s="60"/>
      <c r="ACG9225" s="60"/>
      <c r="ACH9225" s="60"/>
      <c r="ACI9225" s="60"/>
      <c r="ACJ9225" s="60"/>
      <c r="ACK9225" s="60"/>
      <c r="ACL9225" s="60"/>
      <c r="ACM9225" s="60"/>
      <c r="ACN9225" s="60"/>
      <c r="ACO9225" s="60"/>
      <c r="ACP9225" s="60"/>
      <c r="ACQ9225" s="60"/>
      <c r="ACR9225" s="60"/>
      <c r="ACS9225" s="60"/>
      <c r="ACT9225" s="60"/>
      <c r="ACU9225" s="60"/>
      <c r="ACV9225" s="60"/>
      <c r="ACW9225" s="60"/>
      <c r="ACX9225" s="60"/>
      <c r="ACY9225" s="60">
        <v>0.96468352693305504</v>
      </c>
      <c r="ACZ9225" s="60"/>
      <c r="ADA9225" s="60"/>
      <c r="ADB9225" s="60"/>
      <c r="ADC9225" s="60"/>
      <c r="ADD9225" s="60"/>
      <c r="ADE9225" s="60"/>
    </row>
    <row r="9226" spans="760:785" x14ac:dyDescent="0.25">
      <c r="ACF9226" s="60"/>
      <c r="ACG9226" s="60"/>
      <c r="ACH9226" s="60"/>
      <c r="ACI9226" s="60"/>
      <c r="ACJ9226" s="60"/>
      <c r="ACK9226" s="60"/>
      <c r="ACL9226" s="60"/>
      <c r="ACM9226" s="60"/>
      <c r="ACN9226" s="60"/>
      <c r="ACO9226" s="60"/>
      <c r="ACP9226" s="60"/>
      <c r="ACQ9226" s="60"/>
      <c r="ACR9226" s="60"/>
      <c r="ACS9226" s="60"/>
      <c r="ACT9226" s="60"/>
      <c r="ACU9226" s="60"/>
      <c r="ACV9226" s="60"/>
      <c r="ACW9226" s="60"/>
      <c r="ACX9226" s="60"/>
      <c r="ACY9226" s="60">
        <v>0.96466626157191704</v>
      </c>
      <c r="ACZ9226" s="60"/>
      <c r="ADA9226" s="60"/>
      <c r="ADB9226" s="60"/>
      <c r="ADC9226" s="60"/>
      <c r="ADD9226" s="60"/>
      <c r="ADE9226" s="60"/>
    </row>
    <row r="9227" spans="760:785" x14ac:dyDescent="0.25">
      <c r="ACF9227" s="60"/>
      <c r="ACG9227" s="60"/>
      <c r="ACH9227" s="60"/>
      <c r="ACI9227" s="60"/>
      <c r="ACJ9227" s="60"/>
      <c r="ACK9227" s="60"/>
      <c r="ACL9227" s="60"/>
      <c r="ACM9227" s="60"/>
      <c r="ACN9227" s="60"/>
      <c r="ACO9227" s="60"/>
      <c r="ACP9227" s="60"/>
      <c r="ACQ9227" s="60"/>
      <c r="ACR9227" s="60"/>
      <c r="ACS9227" s="60"/>
      <c r="ACT9227" s="60"/>
      <c r="ACU9227" s="60"/>
      <c r="ACV9227" s="60"/>
      <c r="ACW9227" s="60"/>
      <c r="ACX9227" s="60"/>
      <c r="ACY9227" s="60">
        <v>0.96465541426786505</v>
      </c>
      <c r="ACZ9227" s="60"/>
      <c r="ADA9227" s="60"/>
      <c r="ADB9227" s="60"/>
      <c r="ADC9227" s="60"/>
      <c r="ADD9227" s="60"/>
      <c r="ADE9227" s="60"/>
    </row>
    <row r="9228" spans="760:785" x14ac:dyDescent="0.25">
      <c r="ACF9228" s="60"/>
      <c r="ACG9228" s="60"/>
      <c r="ACH9228" s="60"/>
      <c r="ACI9228" s="60"/>
      <c r="ACJ9228" s="60"/>
      <c r="ACK9228" s="60"/>
      <c r="ACL9228" s="60"/>
      <c r="ACM9228" s="60"/>
      <c r="ACN9228" s="60"/>
      <c r="ACO9228" s="60"/>
      <c r="ACP9228" s="60"/>
      <c r="ACQ9228" s="60"/>
      <c r="ACR9228" s="60"/>
      <c r="ACS9228" s="60"/>
      <c r="ACT9228" s="60"/>
      <c r="ACU9228" s="60"/>
      <c r="ACV9228" s="60"/>
      <c r="ACW9228" s="60"/>
      <c r="ACX9228" s="60"/>
      <c r="ACY9228" s="60">
        <v>0.96465100659051095</v>
      </c>
      <c r="ACZ9228" s="60"/>
      <c r="ADA9228" s="60"/>
      <c r="ADB9228" s="60"/>
      <c r="ADC9228" s="60"/>
      <c r="ADD9228" s="60"/>
      <c r="ADE9228" s="60"/>
    </row>
    <row r="9229" spans="760:785" x14ac:dyDescent="0.25">
      <c r="ACF9229" s="60"/>
      <c r="ACG9229" s="60"/>
      <c r="ACH9229" s="60"/>
      <c r="ACI9229" s="60"/>
      <c r="ACJ9229" s="60"/>
      <c r="ACK9229" s="60"/>
      <c r="ACL9229" s="60"/>
      <c r="ACM9229" s="60"/>
      <c r="ACN9229" s="60"/>
      <c r="ACO9229" s="60"/>
      <c r="ACP9229" s="60"/>
      <c r="ACQ9229" s="60"/>
      <c r="ACR9229" s="60"/>
      <c r="ACS9229" s="60"/>
      <c r="ACT9229" s="60"/>
      <c r="ACU9229" s="60"/>
      <c r="ACV9229" s="60"/>
      <c r="ACW9229" s="60"/>
      <c r="ACX9229" s="60"/>
      <c r="ACY9229" s="60">
        <v>0.96464154957524395</v>
      </c>
      <c r="ACZ9229" s="60"/>
      <c r="ADA9229" s="60"/>
      <c r="ADB9229" s="60"/>
      <c r="ADC9229" s="60"/>
      <c r="ADD9229" s="60"/>
      <c r="ADE9229" s="60"/>
    </row>
    <row r="9230" spans="760:785" x14ac:dyDescent="0.25">
      <c r="ACF9230" s="60"/>
      <c r="ACG9230" s="60"/>
      <c r="ACH9230" s="60"/>
      <c r="ACI9230" s="60"/>
      <c r="ACJ9230" s="60"/>
      <c r="ACK9230" s="60"/>
      <c r="ACL9230" s="60"/>
      <c r="ACM9230" s="60"/>
      <c r="ACN9230" s="60"/>
      <c r="ACO9230" s="60"/>
      <c r="ACP9230" s="60"/>
      <c r="ACQ9230" s="60"/>
      <c r="ACR9230" s="60"/>
      <c r="ACS9230" s="60"/>
      <c r="ACT9230" s="60"/>
      <c r="ACU9230" s="60"/>
      <c r="ACV9230" s="60"/>
      <c r="ACW9230" s="60"/>
      <c r="ACX9230" s="60"/>
      <c r="ACY9230" s="60">
        <v>0.96463028898817504</v>
      </c>
      <c r="ACZ9230" s="60"/>
      <c r="ADA9230" s="60"/>
      <c r="ADB9230" s="60"/>
      <c r="ADC9230" s="60"/>
      <c r="ADD9230" s="60"/>
      <c r="ADE9230" s="60"/>
    </row>
    <row r="9231" spans="760:785" x14ac:dyDescent="0.25">
      <c r="ACF9231" s="60"/>
      <c r="ACG9231" s="60"/>
      <c r="ACH9231" s="60"/>
      <c r="ACI9231" s="60"/>
      <c r="ACJ9231" s="60"/>
      <c r="ACK9231" s="60"/>
      <c r="ACL9231" s="60"/>
      <c r="ACM9231" s="60"/>
      <c r="ACN9231" s="60"/>
      <c r="ACO9231" s="60"/>
      <c r="ACP9231" s="60"/>
      <c r="ACQ9231" s="60"/>
      <c r="ACR9231" s="60"/>
      <c r="ACS9231" s="60"/>
      <c r="ACT9231" s="60"/>
      <c r="ACU9231" s="60"/>
      <c r="ACV9231" s="60"/>
      <c r="ACW9231" s="60"/>
      <c r="ACX9231" s="60"/>
      <c r="ACY9231" s="60">
        <v>0.96460967036538303</v>
      </c>
      <c r="ACZ9231" s="60"/>
      <c r="ADA9231" s="60"/>
      <c r="ADB9231" s="60"/>
      <c r="ADC9231" s="60"/>
      <c r="ADD9231" s="60"/>
      <c r="ADE9231" s="60"/>
    </row>
    <row r="9232" spans="760:785" x14ac:dyDescent="0.25">
      <c r="ACF9232" s="60"/>
      <c r="ACG9232" s="60"/>
      <c r="ACH9232" s="60"/>
      <c r="ACI9232" s="60"/>
      <c r="ACJ9232" s="60"/>
      <c r="ACK9232" s="60"/>
      <c r="ACL9232" s="60"/>
      <c r="ACM9232" s="60"/>
      <c r="ACN9232" s="60"/>
      <c r="ACO9232" s="60"/>
      <c r="ACP9232" s="60"/>
      <c r="ACQ9232" s="60"/>
      <c r="ACR9232" s="60"/>
      <c r="ACS9232" s="60"/>
      <c r="ACT9232" s="60"/>
      <c r="ACU9232" s="60"/>
      <c r="ACV9232" s="60"/>
      <c r="ACW9232" s="60"/>
      <c r="ACX9232" s="60"/>
      <c r="ACY9232" s="60">
        <v>0.96459922242354101</v>
      </c>
      <c r="ACZ9232" s="60"/>
      <c r="ADA9232" s="60"/>
      <c r="ADB9232" s="60"/>
      <c r="ADC9232" s="60"/>
      <c r="ADD9232" s="60"/>
      <c r="ADE9232" s="60"/>
    </row>
    <row r="9233" spans="760:785" x14ac:dyDescent="0.25">
      <c r="ACF9233" s="60"/>
      <c r="ACG9233" s="60"/>
      <c r="ACH9233" s="60"/>
      <c r="ACI9233" s="60"/>
      <c r="ACJ9233" s="60"/>
      <c r="ACK9233" s="60"/>
      <c r="ACL9233" s="60"/>
      <c r="ACM9233" s="60"/>
      <c r="ACN9233" s="60"/>
      <c r="ACO9233" s="60"/>
      <c r="ACP9233" s="60"/>
      <c r="ACQ9233" s="60"/>
      <c r="ACR9233" s="60"/>
      <c r="ACS9233" s="60"/>
      <c r="ACT9233" s="60"/>
      <c r="ACU9233" s="60"/>
      <c r="ACV9233" s="60"/>
      <c r="ACW9233" s="60"/>
      <c r="ACX9233" s="60"/>
      <c r="ACY9233" s="60">
        <v>0.96459291152953897</v>
      </c>
      <c r="ACZ9233" s="60"/>
      <c r="ADA9233" s="60"/>
      <c r="ADB9233" s="60"/>
      <c r="ADC9233" s="60"/>
      <c r="ADD9233" s="60"/>
      <c r="ADE9233" s="60"/>
    </row>
    <row r="9234" spans="760:785" x14ac:dyDescent="0.25">
      <c r="ACF9234" s="60"/>
      <c r="ACG9234" s="60"/>
      <c r="ACH9234" s="60"/>
      <c r="ACI9234" s="60"/>
      <c r="ACJ9234" s="60"/>
      <c r="ACK9234" s="60"/>
      <c r="ACL9234" s="60"/>
      <c r="ACM9234" s="60"/>
      <c r="ACN9234" s="60"/>
      <c r="ACO9234" s="60"/>
      <c r="ACP9234" s="60"/>
      <c r="ACQ9234" s="60"/>
      <c r="ACR9234" s="60"/>
      <c r="ACS9234" s="60"/>
      <c r="ACT9234" s="60"/>
      <c r="ACU9234" s="60"/>
      <c r="ACV9234" s="60"/>
      <c r="ACW9234" s="60"/>
      <c r="ACX9234" s="60"/>
      <c r="ACY9234" s="60">
        <v>0.964572994100234</v>
      </c>
      <c r="ACZ9234" s="60"/>
      <c r="ADA9234" s="60"/>
      <c r="ADB9234" s="60"/>
      <c r="ADC9234" s="60"/>
      <c r="ADD9234" s="60"/>
      <c r="ADE9234" s="60"/>
    </row>
    <row r="9235" spans="760:785" x14ac:dyDescent="0.25">
      <c r="ACF9235" s="60"/>
      <c r="ACG9235" s="60"/>
      <c r="ACH9235" s="60"/>
      <c r="ACI9235" s="60"/>
      <c r="ACJ9235" s="60"/>
      <c r="ACK9235" s="60"/>
      <c r="ACL9235" s="60"/>
      <c r="ACM9235" s="60"/>
      <c r="ACN9235" s="60"/>
      <c r="ACO9235" s="60"/>
      <c r="ACP9235" s="60"/>
      <c r="ACQ9235" s="60"/>
      <c r="ACR9235" s="60"/>
      <c r="ACS9235" s="60"/>
      <c r="ACT9235" s="60"/>
      <c r="ACU9235" s="60"/>
      <c r="ACV9235" s="60"/>
      <c r="ACW9235" s="60"/>
      <c r="ACX9235" s="60"/>
      <c r="ACY9235" s="60">
        <v>0.96456900381057697</v>
      </c>
      <c r="ACZ9235" s="60"/>
      <c r="ADA9235" s="60"/>
      <c r="ADB9235" s="60"/>
      <c r="ADC9235" s="60"/>
      <c r="ADD9235" s="60"/>
      <c r="ADE9235" s="60"/>
    </row>
    <row r="9236" spans="760:785" x14ac:dyDescent="0.25">
      <c r="ACF9236" s="60"/>
      <c r="ACG9236" s="60"/>
      <c r="ACH9236" s="60"/>
      <c r="ACI9236" s="60"/>
      <c r="ACJ9236" s="60"/>
      <c r="ACK9236" s="60"/>
      <c r="ACL9236" s="60"/>
      <c r="ACM9236" s="60"/>
      <c r="ACN9236" s="60"/>
      <c r="ACO9236" s="60"/>
      <c r="ACP9236" s="60"/>
      <c r="ACQ9236" s="60"/>
      <c r="ACR9236" s="60"/>
      <c r="ACS9236" s="60"/>
      <c r="ACT9236" s="60"/>
      <c r="ACU9236" s="60"/>
      <c r="ACV9236" s="60"/>
      <c r="ACW9236" s="60"/>
      <c r="ACX9236" s="60"/>
      <c r="ACY9236" s="60">
        <v>0.96456652220890204</v>
      </c>
      <c r="ACZ9236" s="60"/>
      <c r="ADA9236" s="60"/>
      <c r="ADB9236" s="60"/>
      <c r="ADC9236" s="60"/>
      <c r="ADD9236" s="60"/>
      <c r="ADE9236" s="60"/>
    </row>
    <row r="9237" spans="760:785" x14ac:dyDescent="0.25">
      <c r="ACF9237" s="60"/>
      <c r="ACG9237" s="60"/>
      <c r="ACH9237" s="60"/>
      <c r="ACI9237" s="60"/>
      <c r="ACJ9237" s="60"/>
      <c r="ACK9237" s="60"/>
      <c r="ACL9237" s="60"/>
      <c r="ACM9237" s="60"/>
      <c r="ACN9237" s="60"/>
      <c r="ACO9237" s="60"/>
      <c r="ACP9237" s="60"/>
      <c r="ACQ9237" s="60"/>
      <c r="ACR9237" s="60"/>
      <c r="ACS9237" s="60"/>
      <c r="ACT9237" s="60"/>
      <c r="ACU9237" s="60"/>
      <c r="ACV9237" s="60"/>
      <c r="ACW9237" s="60"/>
      <c r="ACX9237" s="60"/>
      <c r="ACY9237" s="60">
        <v>0.96456002583108102</v>
      </c>
      <c r="ACZ9237" s="60"/>
      <c r="ADA9237" s="60"/>
      <c r="ADB9237" s="60"/>
      <c r="ADC9237" s="60"/>
      <c r="ADD9237" s="60"/>
      <c r="ADE9237" s="60"/>
    </row>
    <row r="9238" spans="760:785" x14ac:dyDescent="0.25">
      <c r="ACF9238" s="60"/>
      <c r="ACG9238" s="60"/>
      <c r="ACH9238" s="60"/>
      <c r="ACI9238" s="60"/>
      <c r="ACJ9238" s="60"/>
      <c r="ACK9238" s="60"/>
      <c r="ACL9238" s="60"/>
      <c r="ACM9238" s="60"/>
      <c r="ACN9238" s="60"/>
      <c r="ACO9238" s="60"/>
      <c r="ACP9238" s="60"/>
      <c r="ACQ9238" s="60"/>
      <c r="ACR9238" s="60"/>
      <c r="ACS9238" s="60"/>
      <c r="ACT9238" s="60"/>
      <c r="ACU9238" s="60"/>
      <c r="ACV9238" s="60"/>
      <c r="ACW9238" s="60"/>
      <c r="ACX9238" s="60"/>
      <c r="ACY9238" s="60">
        <v>0.964555008342737</v>
      </c>
      <c r="ACZ9238" s="60"/>
      <c r="ADA9238" s="60"/>
      <c r="ADB9238" s="60"/>
      <c r="ADC9238" s="60"/>
      <c r="ADD9238" s="60"/>
      <c r="ADE9238" s="60"/>
    </row>
    <row r="9239" spans="760:785" x14ac:dyDescent="0.25">
      <c r="ACF9239" s="60"/>
      <c r="ACG9239" s="60"/>
      <c r="ACH9239" s="60"/>
      <c r="ACI9239" s="60"/>
      <c r="ACJ9239" s="60"/>
      <c r="ACK9239" s="60"/>
      <c r="ACL9239" s="60"/>
      <c r="ACM9239" s="60"/>
      <c r="ACN9239" s="60"/>
      <c r="ACO9239" s="60"/>
      <c r="ACP9239" s="60"/>
      <c r="ACQ9239" s="60"/>
      <c r="ACR9239" s="60"/>
      <c r="ACS9239" s="60"/>
      <c r="ACT9239" s="60"/>
      <c r="ACU9239" s="60"/>
      <c r="ACV9239" s="60"/>
      <c r="ACW9239" s="60"/>
      <c r="ACX9239" s="60"/>
      <c r="ACY9239" s="60">
        <v>0.96455178534390695</v>
      </c>
      <c r="ACZ9239" s="60"/>
      <c r="ADA9239" s="60"/>
      <c r="ADB9239" s="60"/>
      <c r="ADC9239" s="60"/>
      <c r="ADD9239" s="60"/>
      <c r="ADE9239" s="60"/>
    </row>
    <row r="9240" spans="760:785" x14ac:dyDescent="0.25">
      <c r="ACF9240" s="60"/>
      <c r="ACG9240" s="60"/>
      <c r="ACH9240" s="60"/>
      <c r="ACI9240" s="60"/>
      <c r="ACJ9240" s="60"/>
      <c r="ACK9240" s="60"/>
      <c r="ACL9240" s="60"/>
      <c r="ACM9240" s="60"/>
      <c r="ACN9240" s="60"/>
      <c r="ACO9240" s="60"/>
      <c r="ACP9240" s="60"/>
      <c r="ACQ9240" s="60"/>
      <c r="ACR9240" s="60"/>
      <c r="ACS9240" s="60"/>
      <c r="ACT9240" s="60"/>
      <c r="ACU9240" s="60"/>
      <c r="ACV9240" s="60"/>
      <c r="ACW9240" s="60"/>
      <c r="ACX9240" s="60"/>
      <c r="ACY9240" s="60">
        <v>0.96453669050469104</v>
      </c>
      <c r="ACZ9240" s="60"/>
      <c r="ADA9240" s="60"/>
      <c r="ADB9240" s="60"/>
      <c r="ADC9240" s="60"/>
      <c r="ADD9240" s="60"/>
      <c r="ADE9240" s="60"/>
    </row>
    <row r="9241" spans="760:785" x14ac:dyDescent="0.25">
      <c r="ACF9241" s="60"/>
      <c r="ACG9241" s="60"/>
      <c r="ACH9241" s="60"/>
      <c r="ACI9241" s="60"/>
      <c r="ACJ9241" s="60"/>
      <c r="ACK9241" s="60"/>
      <c r="ACL9241" s="60"/>
      <c r="ACM9241" s="60"/>
      <c r="ACN9241" s="60"/>
      <c r="ACO9241" s="60"/>
      <c r="ACP9241" s="60"/>
      <c r="ACQ9241" s="60"/>
      <c r="ACR9241" s="60"/>
      <c r="ACS9241" s="60"/>
      <c r="ACT9241" s="60"/>
      <c r="ACU9241" s="60"/>
      <c r="ACV9241" s="60"/>
      <c r="ACW9241" s="60"/>
      <c r="ACX9241" s="60"/>
      <c r="ACY9241" s="60">
        <v>0.96453048042881395</v>
      </c>
      <c r="ACZ9241" s="60"/>
      <c r="ADA9241" s="60"/>
      <c r="ADB9241" s="60"/>
      <c r="ADC9241" s="60"/>
      <c r="ADD9241" s="60"/>
      <c r="ADE9241" s="60"/>
    </row>
    <row r="9242" spans="760:785" x14ac:dyDescent="0.25">
      <c r="ACF9242" s="60"/>
      <c r="ACG9242" s="60"/>
      <c r="ACH9242" s="60"/>
      <c r="ACI9242" s="60"/>
      <c r="ACJ9242" s="60"/>
      <c r="ACK9242" s="60"/>
      <c r="ACL9242" s="60"/>
      <c r="ACM9242" s="60"/>
      <c r="ACN9242" s="60"/>
      <c r="ACO9242" s="60"/>
      <c r="ACP9242" s="60"/>
      <c r="ACQ9242" s="60"/>
      <c r="ACR9242" s="60"/>
      <c r="ACS9242" s="60"/>
      <c r="ACT9242" s="60"/>
      <c r="ACU9242" s="60"/>
      <c r="ACV9242" s="60"/>
      <c r="ACW9242" s="60"/>
      <c r="ACX9242" s="60"/>
      <c r="ACY9242" s="60">
        <v>0.96450693003440302</v>
      </c>
      <c r="ACZ9242" s="60"/>
      <c r="ADA9242" s="60"/>
      <c r="ADB9242" s="60"/>
      <c r="ADC9242" s="60"/>
      <c r="ADD9242" s="60"/>
      <c r="ADE9242" s="60"/>
    </row>
    <row r="9243" spans="760:785" x14ac:dyDescent="0.25">
      <c r="ACF9243" s="60"/>
      <c r="ACG9243" s="60"/>
      <c r="ACH9243" s="60"/>
      <c r="ACI9243" s="60"/>
      <c r="ACJ9243" s="60"/>
      <c r="ACK9243" s="60"/>
      <c r="ACL9243" s="60"/>
      <c r="ACM9243" s="60"/>
      <c r="ACN9243" s="60"/>
      <c r="ACO9243" s="60"/>
      <c r="ACP9243" s="60"/>
      <c r="ACQ9243" s="60"/>
      <c r="ACR9243" s="60"/>
      <c r="ACS9243" s="60"/>
      <c r="ACT9243" s="60"/>
      <c r="ACU9243" s="60"/>
      <c r="ACV9243" s="60"/>
      <c r="ACW9243" s="60"/>
      <c r="ACX9243" s="60"/>
      <c r="ACY9243" s="60">
        <v>0.96450247438376702</v>
      </c>
      <c r="ACZ9243" s="60"/>
      <c r="ADA9243" s="60"/>
      <c r="ADB9243" s="60"/>
      <c r="ADC9243" s="60"/>
      <c r="ADD9243" s="60"/>
      <c r="ADE9243" s="60"/>
    </row>
    <row r="9244" spans="760:785" x14ac:dyDescent="0.25">
      <c r="ACF9244" s="60"/>
      <c r="ACG9244" s="60"/>
      <c r="ACH9244" s="60"/>
      <c r="ACI9244" s="60"/>
      <c r="ACJ9244" s="60"/>
      <c r="ACK9244" s="60"/>
      <c r="ACL9244" s="60"/>
      <c r="ACM9244" s="60"/>
      <c r="ACN9244" s="60"/>
      <c r="ACO9244" s="60"/>
      <c r="ACP9244" s="60"/>
      <c r="ACQ9244" s="60"/>
      <c r="ACR9244" s="60"/>
      <c r="ACS9244" s="60"/>
      <c r="ACT9244" s="60"/>
      <c r="ACU9244" s="60"/>
      <c r="ACV9244" s="60"/>
      <c r="ACW9244" s="60"/>
      <c r="ACX9244" s="60"/>
      <c r="ACY9244" s="60">
        <v>0.96448999619750497</v>
      </c>
      <c r="ACZ9244" s="60"/>
      <c r="ADA9244" s="60"/>
      <c r="ADB9244" s="60"/>
      <c r="ADC9244" s="60"/>
      <c r="ADD9244" s="60"/>
      <c r="ADE9244" s="60"/>
    </row>
    <row r="9245" spans="760:785" x14ac:dyDescent="0.25">
      <c r="ACF9245" s="60"/>
      <c r="ACG9245" s="60"/>
      <c r="ACH9245" s="60"/>
      <c r="ACI9245" s="60"/>
      <c r="ACJ9245" s="60"/>
      <c r="ACK9245" s="60"/>
      <c r="ACL9245" s="60"/>
      <c r="ACM9245" s="60"/>
      <c r="ACN9245" s="60"/>
      <c r="ACO9245" s="60"/>
      <c r="ACP9245" s="60"/>
      <c r="ACQ9245" s="60"/>
      <c r="ACR9245" s="60"/>
      <c r="ACS9245" s="60"/>
      <c r="ACT9245" s="60"/>
      <c r="ACU9245" s="60"/>
      <c r="ACV9245" s="60"/>
      <c r="ACW9245" s="60"/>
      <c r="ACX9245" s="60"/>
      <c r="ACY9245" s="60">
        <v>0.96448721560763995</v>
      </c>
      <c r="ACZ9245" s="60"/>
      <c r="ADA9245" s="60"/>
      <c r="ADB9245" s="60"/>
      <c r="ADC9245" s="60"/>
      <c r="ADD9245" s="60"/>
      <c r="ADE9245" s="60"/>
    </row>
    <row r="9246" spans="760:785" x14ac:dyDescent="0.25">
      <c r="ACF9246" s="60"/>
      <c r="ACG9246" s="60"/>
      <c r="ACH9246" s="60"/>
      <c r="ACI9246" s="60"/>
      <c r="ACJ9246" s="60"/>
      <c r="ACK9246" s="60"/>
      <c r="ACL9246" s="60"/>
      <c r="ACM9246" s="60"/>
      <c r="ACN9246" s="60"/>
      <c r="ACO9246" s="60"/>
      <c r="ACP9246" s="60"/>
      <c r="ACQ9246" s="60"/>
      <c r="ACR9246" s="60"/>
      <c r="ACS9246" s="60"/>
      <c r="ACT9246" s="60"/>
      <c r="ACU9246" s="60"/>
      <c r="ACV9246" s="60"/>
      <c r="ACW9246" s="60"/>
      <c r="ACX9246" s="60"/>
      <c r="ACY9246" s="60">
        <v>0.96447487198589099</v>
      </c>
      <c r="ACZ9246" s="60"/>
      <c r="ADA9246" s="60"/>
      <c r="ADB9246" s="60"/>
      <c r="ADC9246" s="60"/>
      <c r="ADD9246" s="60"/>
      <c r="ADE9246" s="60"/>
    </row>
    <row r="9247" spans="760:785" x14ac:dyDescent="0.25">
      <c r="ACF9247" s="60"/>
      <c r="ACG9247" s="60"/>
      <c r="ACH9247" s="60"/>
      <c r="ACI9247" s="60"/>
      <c r="ACJ9247" s="60"/>
      <c r="ACK9247" s="60"/>
      <c r="ACL9247" s="60"/>
      <c r="ACM9247" s="60"/>
      <c r="ACN9247" s="60"/>
      <c r="ACO9247" s="60"/>
      <c r="ACP9247" s="60"/>
      <c r="ACQ9247" s="60"/>
      <c r="ACR9247" s="60"/>
      <c r="ACS9247" s="60"/>
      <c r="ACT9247" s="60"/>
      <c r="ACU9247" s="60"/>
      <c r="ACV9247" s="60"/>
      <c r="ACW9247" s="60"/>
      <c r="ACX9247" s="60"/>
      <c r="ACY9247" s="60">
        <v>0.96447247593428798</v>
      </c>
      <c r="ACZ9247" s="60"/>
      <c r="ADA9247" s="60"/>
      <c r="ADB9247" s="60"/>
      <c r="ADC9247" s="60"/>
      <c r="ADD9247" s="60"/>
      <c r="ADE9247" s="60"/>
    </row>
    <row r="9248" spans="760:785" x14ac:dyDescent="0.25">
      <c r="ACF9248" s="60"/>
      <c r="ACG9248" s="60"/>
      <c r="ACH9248" s="60"/>
      <c r="ACI9248" s="60"/>
      <c r="ACJ9248" s="60"/>
      <c r="ACK9248" s="60"/>
      <c r="ACL9248" s="60"/>
      <c r="ACM9248" s="60"/>
      <c r="ACN9248" s="60"/>
      <c r="ACO9248" s="60"/>
      <c r="ACP9248" s="60"/>
      <c r="ACQ9248" s="60"/>
      <c r="ACR9248" s="60"/>
      <c r="ACS9248" s="60"/>
      <c r="ACT9248" s="60"/>
      <c r="ACU9248" s="60"/>
      <c r="ACV9248" s="60"/>
      <c r="ACW9248" s="60"/>
      <c r="ACX9248" s="60"/>
      <c r="ACY9248" s="60">
        <v>0.96444275657971001</v>
      </c>
      <c r="ACZ9248" s="60"/>
      <c r="ADA9248" s="60"/>
      <c r="ADB9248" s="60"/>
      <c r="ADC9248" s="60"/>
      <c r="ADD9248" s="60"/>
      <c r="ADE9248" s="60"/>
    </row>
    <row r="9249" spans="760:785" x14ac:dyDescent="0.25">
      <c r="ACF9249" s="60"/>
      <c r="ACG9249" s="60"/>
      <c r="ACH9249" s="60"/>
      <c r="ACI9249" s="60"/>
      <c r="ACJ9249" s="60"/>
      <c r="ACK9249" s="60"/>
      <c r="ACL9249" s="60"/>
      <c r="ACM9249" s="60"/>
      <c r="ACN9249" s="60"/>
      <c r="ACO9249" s="60"/>
      <c r="ACP9249" s="60"/>
      <c r="ACQ9249" s="60"/>
      <c r="ACR9249" s="60"/>
      <c r="ACS9249" s="60"/>
      <c r="ACT9249" s="60"/>
      <c r="ACU9249" s="60"/>
      <c r="ACV9249" s="60"/>
      <c r="ACW9249" s="60"/>
      <c r="ACX9249" s="60"/>
      <c r="ACY9249" s="60">
        <v>0.96444183991449195</v>
      </c>
      <c r="ACZ9249" s="60"/>
      <c r="ADA9249" s="60"/>
      <c r="ADB9249" s="60"/>
      <c r="ADC9249" s="60"/>
      <c r="ADD9249" s="60"/>
      <c r="ADE9249" s="60"/>
    </row>
    <row r="9250" spans="760:785" x14ac:dyDescent="0.25">
      <c r="ACF9250" s="60"/>
      <c r="ACG9250" s="60"/>
      <c r="ACH9250" s="60"/>
      <c r="ACI9250" s="60"/>
      <c r="ACJ9250" s="60"/>
      <c r="ACK9250" s="60"/>
      <c r="ACL9250" s="60"/>
      <c r="ACM9250" s="60"/>
      <c r="ACN9250" s="60"/>
      <c r="ACO9250" s="60"/>
      <c r="ACP9250" s="60"/>
      <c r="ACQ9250" s="60"/>
      <c r="ACR9250" s="60"/>
      <c r="ACS9250" s="60"/>
      <c r="ACT9250" s="60"/>
      <c r="ACU9250" s="60"/>
      <c r="ACV9250" s="60"/>
      <c r="ACW9250" s="60"/>
      <c r="ACX9250" s="60"/>
      <c r="ACY9250" s="60">
        <v>0.96442381113439901</v>
      </c>
      <c r="ACZ9250" s="60"/>
      <c r="ADA9250" s="60"/>
      <c r="ADB9250" s="60"/>
      <c r="ADC9250" s="60"/>
      <c r="ADD9250" s="60"/>
      <c r="ADE9250" s="60"/>
    </row>
    <row r="9251" spans="760:785" x14ac:dyDescent="0.25">
      <c r="ACF9251" s="60"/>
      <c r="ACG9251" s="60"/>
      <c r="ACH9251" s="60"/>
      <c r="ACI9251" s="60"/>
      <c r="ACJ9251" s="60"/>
      <c r="ACK9251" s="60"/>
      <c r="ACL9251" s="60"/>
      <c r="ACM9251" s="60"/>
      <c r="ACN9251" s="60"/>
      <c r="ACO9251" s="60"/>
      <c r="ACP9251" s="60"/>
      <c r="ACQ9251" s="60"/>
      <c r="ACR9251" s="60"/>
      <c r="ACS9251" s="60"/>
      <c r="ACT9251" s="60"/>
      <c r="ACU9251" s="60"/>
      <c r="ACV9251" s="60"/>
      <c r="ACW9251" s="60"/>
      <c r="ACX9251" s="60"/>
      <c r="ACY9251" s="60">
        <v>0.96440793280152604</v>
      </c>
      <c r="ACZ9251" s="60"/>
      <c r="ADA9251" s="60"/>
      <c r="ADB9251" s="60"/>
      <c r="ADC9251" s="60"/>
      <c r="ADD9251" s="60"/>
      <c r="ADE9251" s="60"/>
    </row>
    <row r="9252" spans="760:785" x14ac:dyDescent="0.25">
      <c r="ACF9252" s="60"/>
      <c r="ACG9252" s="60"/>
      <c r="ACH9252" s="60"/>
      <c r="ACI9252" s="60"/>
      <c r="ACJ9252" s="60"/>
      <c r="ACK9252" s="60"/>
      <c r="ACL9252" s="60"/>
      <c r="ACM9252" s="60"/>
      <c r="ACN9252" s="60"/>
      <c r="ACO9252" s="60"/>
      <c r="ACP9252" s="60"/>
      <c r="ACQ9252" s="60"/>
      <c r="ACR9252" s="60"/>
      <c r="ACS9252" s="60"/>
      <c r="ACT9252" s="60"/>
      <c r="ACU9252" s="60"/>
      <c r="ACV9252" s="60"/>
      <c r="ACW9252" s="60"/>
      <c r="ACX9252" s="60"/>
      <c r="ACY9252" s="60">
        <v>0.96439890979799303</v>
      </c>
      <c r="ACZ9252" s="60"/>
      <c r="ADA9252" s="60"/>
      <c r="ADB9252" s="60"/>
      <c r="ADC9252" s="60"/>
      <c r="ADD9252" s="60"/>
      <c r="ADE9252" s="60"/>
    </row>
    <row r="9253" spans="760:785" x14ac:dyDescent="0.25">
      <c r="ACF9253" s="60"/>
      <c r="ACG9253" s="60"/>
      <c r="ACH9253" s="60"/>
      <c r="ACI9253" s="60"/>
      <c r="ACJ9253" s="60"/>
      <c r="ACK9253" s="60"/>
      <c r="ACL9253" s="60"/>
      <c r="ACM9253" s="60"/>
      <c r="ACN9253" s="60"/>
      <c r="ACO9253" s="60"/>
      <c r="ACP9253" s="60"/>
      <c r="ACQ9253" s="60"/>
      <c r="ACR9253" s="60"/>
      <c r="ACS9253" s="60"/>
      <c r="ACT9253" s="60"/>
      <c r="ACU9253" s="60"/>
      <c r="ACV9253" s="60"/>
      <c r="ACW9253" s="60"/>
      <c r="ACX9253" s="60"/>
      <c r="ACY9253" s="60">
        <v>0.964396099387274</v>
      </c>
      <c r="ACZ9253" s="60"/>
      <c r="ADA9253" s="60"/>
      <c r="ADB9253" s="60"/>
      <c r="ADC9253" s="60"/>
      <c r="ADD9253" s="60"/>
      <c r="ADE9253" s="60"/>
    </row>
    <row r="9254" spans="760:785" x14ac:dyDescent="0.25">
      <c r="ACF9254" s="60"/>
      <c r="ACG9254" s="60"/>
      <c r="ACH9254" s="60"/>
      <c r="ACI9254" s="60"/>
      <c r="ACJ9254" s="60"/>
      <c r="ACK9254" s="60"/>
      <c r="ACL9254" s="60"/>
      <c r="ACM9254" s="60"/>
      <c r="ACN9254" s="60"/>
      <c r="ACO9254" s="60"/>
      <c r="ACP9254" s="60"/>
      <c r="ACQ9254" s="60"/>
      <c r="ACR9254" s="60"/>
      <c r="ACS9254" s="60"/>
      <c r="ACT9254" s="60"/>
      <c r="ACU9254" s="60"/>
      <c r="ACV9254" s="60"/>
      <c r="ACW9254" s="60"/>
      <c r="ACX9254" s="60"/>
      <c r="ACY9254" s="60">
        <v>0.96437592953261098</v>
      </c>
      <c r="ACZ9254" s="60"/>
      <c r="ADA9254" s="60"/>
      <c r="ADB9254" s="60"/>
      <c r="ADC9254" s="60"/>
      <c r="ADD9254" s="60"/>
      <c r="ADE9254" s="60"/>
    </row>
    <row r="9255" spans="760:785" x14ac:dyDescent="0.25">
      <c r="ACF9255" s="60"/>
      <c r="ACG9255" s="60"/>
      <c r="ACH9255" s="60"/>
      <c r="ACI9255" s="60"/>
      <c r="ACJ9255" s="60"/>
      <c r="ACK9255" s="60"/>
      <c r="ACL9255" s="60"/>
      <c r="ACM9255" s="60"/>
      <c r="ACN9255" s="60"/>
      <c r="ACO9255" s="60"/>
      <c r="ACP9255" s="60"/>
      <c r="ACQ9255" s="60"/>
      <c r="ACR9255" s="60"/>
      <c r="ACS9255" s="60"/>
      <c r="ACT9255" s="60"/>
      <c r="ACU9255" s="60"/>
      <c r="ACV9255" s="60"/>
      <c r="ACW9255" s="60"/>
      <c r="ACX9255" s="60"/>
      <c r="ACY9255" s="60">
        <v>0.964354843441525</v>
      </c>
      <c r="ACZ9255" s="60"/>
      <c r="ADA9255" s="60"/>
      <c r="ADB9255" s="60"/>
      <c r="ADC9255" s="60"/>
      <c r="ADD9255" s="60"/>
      <c r="ADE9255" s="60"/>
    </row>
    <row r="9256" spans="760:785" x14ac:dyDescent="0.25">
      <c r="ACF9256" s="60"/>
      <c r="ACG9256" s="60"/>
      <c r="ACH9256" s="60"/>
      <c r="ACI9256" s="60"/>
      <c r="ACJ9256" s="60"/>
      <c r="ACK9256" s="60"/>
      <c r="ACL9256" s="60"/>
      <c r="ACM9256" s="60"/>
      <c r="ACN9256" s="60"/>
      <c r="ACO9256" s="60"/>
      <c r="ACP9256" s="60"/>
      <c r="ACQ9256" s="60"/>
      <c r="ACR9256" s="60"/>
      <c r="ACS9256" s="60"/>
      <c r="ACT9256" s="60"/>
      <c r="ACU9256" s="60"/>
      <c r="ACV9256" s="60"/>
      <c r="ACW9256" s="60"/>
      <c r="ACX9256" s="60"/>
      <c r="ACY9256" s="60">
        <v>0.96434020603104698</v>
      </c>
      <c r="ACZ9256" s="60"/>
      <c r="ADA9256" s="60"/>
      <c r="ADB9256" s="60"/>
      <c r="ADC9256" s="60"/>
      <c r="ADD9256" s="60"/>
      <c r="ADE9256" s="60"/>
    </row>
    <row r="9257" spans="760:785" x14ac:dyDescent="0.25">
      <c r="ACF9257" s="60"/>
      <c r="ACG9257" s="60"/>
      <c r="ACH9257" s="60"/>
      <c r="ACI9257" s="60"/>
      <c r="ACJ9257" s="60"/>
      <c r="ACK9257" s="60"/>
      <c r="ACL9257" s="60"/>
      <c r="ACM9257" s="60"/>
      <c r="ACN9257" s="60"/>
      <c r="ACO9257" s="60"/>
      <c r="ACP9257" s="60"/>
      <c r="ACQ9257" s="60"/>
      <c r="ACR9257" s="60"/>
      <c r="ACS9257" s="60"/>
      <c r="ACT9257" s="60"/>
      <c r="ACU9257" s="60"/>
      <c r="ACV9257" s="60"/>
      <c r="ACW9257" s="60"/>
      <c r="ACX9257" s="60"/>
      <c r="ACY9257" s="60">
        <v>0.96433494331710401</v>
      </c>
      <c r="ACZ9257" s="60"/>
      <c r="ADA9257" s="60"/>
      <c r="ADB9257" s="60"/>
      <c r="ADC9257" s="60"/>
      <c r="ADD9257" s="60"/>
      <c r="ADE9257" s="60"/>
    </row>
    <row r="9258" spans="760:785" x14ac:dyDescent="0.25">
      <c r="ACF9258" s="60"/>
      <c r="ACG9258" s="60"/>
      <c r="ACH9258" s="60"/>
      <c r="ACI9258" s="60"/>
      <c r="ACJ9258" s="60"/>
      <c r="ACK9258" s="60"/>
      <c r="ACL9258" s="60"/>
      <c r="ACM9258" s="60"/>
      <c r="ACN9258" s="60"/>
      <c r="ACO9258" s="60"/>
      <c r="ACP9258" s="60"/>
      <c r="ACQ9258" s="60"/>
      <c r="ACR9258" s="60"/>
      <c r="ACS9258" s="60"/>
      <c r="ACT9258" s="60"/>
      <c r="ACU9258" s="60"/>
      <c r="ACV9258" s="60"/>
      <c r="ACW9258" s="60"/>
      <c r="ACX9258" s="60"/>
      <c r="ACY9258" s="60">
        <v>0.96432823959355096</v>
      </c>
      <c r="ACZ9258" s="60"/>
      <c r="ADA9258" s="60"/>
      <c r="ADB9258" s="60"/>
      <c r="ADC9258" s="60"/>
      <c r="ADD9258" s="60"/>
      <c r="ADE9258" s="60"/>
    </row>
    <row r="9259" spans="760:785" x14ac:dyDescent="0.25">
      <c r="ACF9259" s="60"/>
      <c r="ACG9259" s="60"/>
      <c r="ACH9259" s="60"/>
      <c r="ACI9259" s="60"/>
      <c r="ACJ9259" s="60"/>
      <c r="ACK9259" s="60"/>
      <c r="ACL9259" s="60"/>
      <c r="ACM9259" s="60"/>
      <c r="ACN9259" s="60"/>
      <c r="ACO9259" s="60"/>
      <c r="ACP9259" s="60"/>
      <c r="ACQ9259" s="60"/>
      <c r="ACR9259" s="60"/>
      <c r="ACS9259" s="60"/>
      <c r="ACT9259" s="60"/>
      <c r="ACU9259" s="60"/>
      <c r="ACV9259" s="60"/>
      <c r="ACW9259" s="60"/>
      <c r="ACX9259" s="60"/>
      <c r="ACY9259" s="60">
        <v>0.96430440671543505</v>
      </c>
      <c r="ACZ9259" s="60"/>
      <c r="ADA9259" s="60"/>
      <c r="ADB9259" s="60"/>
      <c r="ADC9259" s="60"/>
      <c r="ADD9259" s="60"/>
      <c r="ADE9259" s="60"/>
    </row>
    <row r="9260" spans="760:785" x14ac:dyDescent="0.25">
      <c r="ACF9260" s="60"/>
      <c r="ACG9260" s="60"/>
      <c r="ACH9260" s="60"/>
      <c r="ACI9260" s="60"/>
      <c r="ACJ9260" s="60"/>
      <c r="ACK9260" s="60"/>
      <c r="ACL9260" s="60"/>
      <c r="ACM9260" s="60"/>
      <c r="ACN9260" s="60"/>
      <c r="ACO9260" s="60"/>
      <c r="ACP9260" s="60"/>
      <c r="ACQ9260" s="60"/>
      <c r="ACR9260" s="60"/>
      <c r="ACS9260" s="60"/>
      <c r="ACT9260" s="60"/>
      <c r="ACU9260" s="60"/>
      <c r="ACV9260" s="60"/>
      <c r="ACW9260" s="60"/>
      <c r="ACX9260" s="60"/>
      <c r="ACY9260" s="60">
        <v>0.96430410181764004</v>
      </c>
      <c r="ACZ9260" s="60"/>
      <c r="ADA9260" s="60"/>
      <c r="ADB9260" s="60"/>
      <c r="ADC9260" s="60"/>
      <c r="ADD9260" s="60"/>
      <c r="ADE9260" s="60"/>
    </row>
    <row r="9261" spans="760:785" x14ac:dyDescent="0.25">
      <c r="ACF9261" s="60"/>
      <c r="ACG9261" s="60"/>
      <c r="ACH9261" s="60"/>
      <c r="ACI9261" s="60"/>
      <c r="ACJ9261" s="60"/>
      <c r="ACK9261" s="60"/>
      <c r="ACL9261" s="60"/>
      <c r="ACM9261" s="60"/>
      <c r="ACN9261" s="60"/>
      <c r="ACO9261" s="60"/>
      <c r="ACP9261" s="60"/>
      <c r="ACQ9261" s="60"/>
      <c r="ACR9261" s="60"/>
      <c r="ACS9261" s="60"/>
      <c r="ACT9261" s="60"/>
      <c r="ACU9261" s="60"/>
      <c r="ACV9261" s="60"/>
      <c r="ACW9261" s="60"/>
      <c r="ACX9261" s="60"/>
      <c r="ACY9261" s="60">
        <v>0.964294556446185</v>
      </c>
      <c r="ACZ9261" s="60"/>
      <c r="ADA9261" s="60"/>
      <c r="ADB9261" s="60"/>
      <c r="ADC9261" s="60"/>
      <c r="ADD9261" s="60"/>
      <c r="ADE9261" s="60"/>
    </row>
    <row r="9262" spans="760:785" x14ac:dyDescent="0.25">
      <c r="ACF9262" s="60"/>
      <c r="ACG9262" s="60"/>
      <c r="ACH9262" s="60"/>
      <c r="ACI9262" s="60"/>
      <c r="ACJ9262" s="60"/>
      <c r="ACK9262" s="60"/>
      <c r="ACL9262" s="60"/>
      <c r="ACM9262" s="60"/>
      <c r="ACN9262" s="60"/>
      <c r="ACO9262" s="60"/>
      <c r="ACP9262" s="60"/>
      <c r="ACQ9262" s="60"/>
      <c r="ACR9262" s="60"/>
      <c r="ACS9262" s="60"/>
      <c r="ACT9262" s="60"/>
      <c r="ACU9262" s="60"/>
      <c r="ACV9262" s="60"/>
      <c r="ACW9262" s="60"/>
      <c r="ACX9262" s="60"/>
      <c r="ACY9262" s="60">
        <v>0.96429091853443905</v>
      </c>
      <c r="ACZ9262" s="60"/>
      <c r="ADA9262" s="60"/>
      <c r="ADB9262" s="60"/>
      <c r="ADC9262" s="60"/>
      <c r="ADD9262" s="60"/>
      <c r="ADE9262" s="60"/>
    </row>
    <row r="9263" spans="760:785" x14ac:dyDescent="0.25">
      <c r="ACF9263" s="60"/>
      <c r="ACG9263" s="60"/>
      <c r="ACH9263" s="60"/>
      <c r="ACI9263" s="60"/>
      <c r="ACJ9263" s="60"/>
      <c r="ACK9263" s="60"/>
      <c r="ACL9263" s="60"/>
      <c r="ACM9263" s="60"/>
      <c r="ACN9263" s="60"/>
      <c r="ACO9263" s="60"/>
      <c r="ACP9263" s="60"/>
      <c r="ACQ9263" s="60"/>
      <c r="ACR9263" s="60"/>
      <c r="ACS9263" s="60"/>
      <c r="ACT9263" s="60"/>
      <c r="ACU9263" s="60"/>
      <c r="ACV9263" s="60"/>
      <c r="ACW9263" s="60"/>
      <c r="ACX9263" s="60"/>
      <c r="ACY9263" s="60">
        <v>0.96428580147610499</v>
      </c>
      <c r="ACZ9263" s="60"/>
      <c r="ADA9263" s="60"/>
      <c r="ADB9263" s="60"/>
      <c r="ADC9263" s="60"/>
      <c r="ADD9263" s="60"/>
      <c r="ADE9263" s="60"/>
    </row>
    <row r="9264" spans="760:785" x14ac:dyDescent="0.25">
      <c r="ACF9264" s="60"/>
      <c r="ACG9264" s="60"/>
      <c r="ACH9264" s="60"/>
      <c r="ACI9264" s="60"/>
      <c r="ACJ9264" s="60"/>
      <c r="ACK9264" s="60"/>
      <c r="ACL9264" s="60"/>
      <c r="ACM9264" s="60"/>
      <c r="ACN9264" s="60"/>
      <c r="ACO9264" s="60"/>
      <c r="ACP9264" s="60"/>
      <c r="ACQ9264" s="60"/>
      <c r="ACR9264" s="60"/>
      <c r="ACS9264" s="60"/>
      <c r="ACT9264" s="60"/>
      <c r="ACU9264" s="60"/>
      <c r="ACV9264" s="60"/>
      <c r="ACW9264" s="60"/>
      <c r="ACX9264" s="60"/>
      <c r="ACY9264" s="60">
        <v>0.96428081399919097</v>
      </c>
      <c r="ACZ9264" s="60"/>
      <c r="ADA9264" s="60"/>
      <c r="ADB9264" s="60"/>
      <c r="ADC9264" s="60"/>
      <c r="ADD9264" s="60"/>
      <c r="ADE9264" s="60"/>
    </row>
    <row r="9265" spans="760:785" x14ac:dyDescent="0.25">
      <c r="ACF9265" s="60"/>
      <c r="ACG9265" s="60"/>
      <c r="ACH9265" s="60"/>
      <c r="ACI9265" s="60"/>
      <c r="ACJ9265" s="60"/>
      <c r="ACK9265" s="60"/>
      <c r="ACL9265" s="60"/>
      <c r="ACM9265" s="60"/>
      <c r="ACN9265" s="60"/>
      <c r="ACO9265" s="60"/>
      <c r="ACP9265" s="60"/>
      <c r="ACQ9265" s="60"/>
      <c r="ACR9265" s="60"/>
      <c r="ACS9265" s="60"/>
      <c r="ACT9265" s="60"/>
      <c r="ACU9265" s="60"/>
      <c r="ACV9265" s="60"/>
      <c r="ACW9265" s="60"/>
      <c r="ACX9265" s="60"/>
      <c r="ACY9265" s="60">
        <v>0.96427993835680503</v>
      </c>
      <c r="ACZ9265" s="60"/>
      <c r="ADA9265" s="60"/>
      <c r="ADB9265" s="60"/>
      <c r="ADC9265" s="60"/>
      <c r="ADD9265" s="60"/>
      <c r="ADE9265" s="60"/>
    </row>
    <row r="9266" spans="760:785" x14ac:dyDescent="0.25">
      <c r="ACF9266" s="60"/>
      <c r="ACG9266" s="60"/>
      <c r="ACH9266" s="60"/>
      <c r="ACI9266" s="60"/>
      <c r="ACJ9266" s="60"/>
      <c r="ACK9266" s="60"/>
      <c r="ACL9266" s="60"/>
      <c r="ACM9266" s="60"/>
      <c r="ACN9266" s="60"/>
      <c r="ACO9266" s="60"/>
      <c r="ACP9266" s="60"/>
      <c r="ACQ9266" s="60"/>
      <c r="ACR9266" s="60"/>
      <c r="ACS9266" s="60"/>
      <c r="ACT9266" s="60"/>
      <c r="ACU9266" s="60"/>
      <c r="ACV9266" s="60"/>
      <c r="ACW9266" s="60"/>
      <c r="ACX9266" s="60"/>
      <c r="ACY9266" s="60">
        <v>0.96427920303046</v>
      </c>
      <c r="ACZ9266" s="60"/>
      <c r="ADA9266" s="60"/>
      <c r="ADB9266" s="60"/>
      <c r="ADC9266" s="60"/>
      <c r="ADD9266" s="60"/>
      <c r="ADE9266" s="60"/>
    </row>
    <row r="9267" spans="760:785" x14ac:dyDescent="0.25">
      <c r="ACF9267" s="60"/>
      <c r="ACG9267" s="60"/>
      <c r="ACH9267" s="60"/>
      <c r="ACI9267" s="60"/>
      <c r="ACJ9267" s="60"/>
      <c r="ACK9267" s="60"/>
      <c r="ACL9267" s="60"/>
      <c r="ACM9267" s="60"/>
      <c r="ACN9267" s="60"/>
      <c r="ACO9267" s="60"/>
      <c r="ACP9267" s="60"/>
      <c r="ACQ9267" s="60"/>
      <c r="ACR9267" s="60"/>
      <c r="ACS9267" s="60"/>
      <c r="ACT9267" s="60"/>
      <c r="ACU9267" s="60"/>
      <c r="ACV9267" s="60"/>
      <c r="ACW9267" s="60"/>
      <c r="ACX9267" s="60"/>
      <c r="ACY9267" s="60">
        <v>0.96421573138431704</v>
      </c>
      <c r="ACZ9267" s="60"/>
      <c r="ADA9267" s="60"/>
      <c r="ADB9267" s="60"/>
      <c r="ADC9267" s="60"/>
      <c r="ADD9267" s="60"/>
      <c r="ADE9267" s="60"/>
    </row>
    <row r="9268" spans="760:785" x14ac:dyDescent="0.25">
      <c r="ACF9268" s="60"/>
      <c r="ACG9268" s="60"/>
      <c r="ACH9268" s="60"/>
      <c r="ACI9268" s="60"/>
      <c r="ACJ9268" s="60"/>
      <c r="ACK9268" s="60"/>
      <c r="ACL9268" s="60"/>
      <c r="ACM9268" s="60"/>
      <c r="ACN9268" s="60"/>
      <c r="ACO9268" s="60"/>
      <c r="ACP9268" s="60"/>
      <c r="ACQ9268" s="60"/>
      <c r="ACR9268" s="60"/>
      <c r="ACS9268" s="60"/>
      <c r="ACT9268" s="60"/>
      <c r="ACU9268" s="60"/>
      <c r="ACV9268" s="60"/>
      <c r="ACW9268" s="60"/>
      <c r="ACX9268" s="60"/>
      <c r="ACY9268" s="60">
        <v>0.96420517964347996</v>
      </c>
      <c r="ACZ9268" s="60"/>
      <c r="ADA9268" s="60"/>
      <c r="ADB9268" s="60"/>
      <c r="ADC9268" s="60"/>
      <c r="ADD9268" s="60"/>
      <c r="ADE9268" s="60"/>
    </row>
    <row r="9269" spans="760:785" x14ac:dyDescent="0.25">
      <c r="ACF9269" s="60"/>
      <c r="ACG9269" s="60"/>
      <c r="ACH9269" s="60"/>
      <c r="ACI9269" s="60"/>
      <c r="ACJ9269" s="60"/>
      <c r="ACK9269" s="60"/>
      <c r="ACL9269" s="60"/>
      <c r="ACM9269" s="60"/>
      <c r="ACN9269" s="60"/>
      <c r="ACO9269" s="60"/>
      <c r="ACP9269" s="60"/>
      <c r="ACQ9269" s="60"/>
      <c r="ACR9269" s="60"/>
      <c r="ACS9269" s="60"/>
      <c r="ACT9269" s="60"/>
      <c r="ACU9269" s="60"/>
      <c r="ACV9269" s="60"/>
      <c r="ACW9269" s="60"/>
      <c r="ACX9269" s="60"/>
      <c r="ACY9269" s="60">
        <v>0.96420332610713799</v>
      </c>
      <c r="ACZ9269" s="60"/>
      <c r="ADA9269" s="60"/>
      <c r="ADB9269" s="60"/>
      <c r="ADC9269" s="60"/>
      <c r="ADD9269" s="60"/>
      <c r="ADE9269" s="60"/>
    </row>
    <row r="9270" spans="760:785" x14ac:dyDescent="0.25">
      <c r="ACF9270" s="60"/>
      <c r="ACG9270" s="60"/>
      <c r="ACH9270" s="60"/>
      <c r="ACI9270" s="60"/>
      <c r="ACJ9270" s="60"/>
      <c r="ACK9270" s="60"/>
      <c r="ACL9270" s="60"/>
      <c r="ACM9270" s="60"/>
      <c r="ACN9270" s="60"/>
      <c r="ACO9270" s="60"/>
      <c r="ACP9270" s="60"/>
      <c r="ACQ9270" s="60"/>
      <c r="ACR9270" s="60"/>
      <c r="ACS9270" s="60"/>
      <c r="ACT9270" s="60"/>
      <c r="ACU9270" s="60"/>
      <c r="ACV9270" s="60"/>
      <c r="ACW9270" s="60"/>
      <c r="ACX9270" s="60"/>
      <c r="ACY9270" s="60">
        <v>0.96419599421522995</v>
      </c>
      <c r="ACZ9270" s="60"/>
      <c r="ADA9270" s="60"/>
      <c r="ADB9270" s="60"/>
      <c r="ADC9270" s="60"/>
      <c r="ADD9270" s="60"/>
      <c r="ADE9270" s="60"/>
    </row>
    <row r="9271" spans="760:785" x14ac:dyDescent="0.25">
      <c r="ACF9271" s="60"/>
      <c r="ACG9271" s="60"/>
      <c r="ACH9271" s="60"/>
      <c r="ACI9271" s="60"/>
      <c r="ACJ9271" s="60"/>
      <c r="ACK9271" s="60"/>
      <c r="ACL9271" s="60"/>
      <c r="ACM9271" s="60"/>
      <c r="ACN9271" s="60"/>
      <c r="ACO9271" s="60"/>
      <c r="ACP9271" s="60"/>
      <c r="ACQ9271" s="60"/>
      <c r="ACR9271" s="60"/>
      <c r="ACS9271" s="60"/>
      <c r="ACT9271" s="60"/>
      <c r="ACU9271" s="60"/>
      <c r="ACV9271" s="60"/>
      <c r="ACW9271" s="60"/>
      <c r="ACX9271" s="60"/>
      <c r="ACY9271" s="60">
        <v>0.96418897497491596</v>
      </c>
      <c r="ACZ9271" s="60"/>
      <c r="ADA9271" s="60"/>
      <c r="ADB9271" s="60"/>
      <c r="ADC9271" s="60"/>
      <c r="ADD9271" s="60"/>
      <c r="ADE9271" s="60"/>
    </row>
    <row r="9272" spans="760:785" x14ac:dyDescent="0.25">
      <c r="ACF9272" s="60"/>
      <c r="ACG9272" s="60"/>
      <c r="ACH9272" s="60"/>
      <c r="ACI9272" s="60"/>
      <c r="ACJ9272" s="60"/>
      <c r="ACK9272" s="60"/>
      <c r="ACL9272" s="60"/>
      <c r="ACM9272" s="60"/>
      <c r="ACN9272" s="60"/>
      <c r="ACO9272" s="60"/>
      <c r="ACP9272" s="60"/>
      <c r="ACQ9272" s="60"/>
      <c r="ACR9272" s="60"/>
      <c r="ACS9272" s="60"/>
      <c r="ACT9272" s="60"/>
      <c r="ACU9272" s="60"/>
      <c r="ACV9272" s="60"/>
      <c r="ACW9272" s="60"/>
      <c r="ACX9272" s="60"/>
      <c r="ACY9272" s="60">
        <v>0.96418863814261002</v>
      </c>
      <c r="ACZ9272" s="60"/>
      <c r="ADA9272" s="60"/>
      <c r="ADB9272" s="60"/>
      <c r="ADC9272" s="60"/>
      <c r="ADD9272" s="60"/>
      <c r="ADE9272" s="60"/>
    </row>
    <row r="9273" spans="760:785" x14ac:dyDescent="0.25">
      <c r="ACF9273" s="60"/>
      <c r="ACG9273" s="60"/>
      <c r="ACH9273" s="60"/>
      <c r="ACI9273" s="60"/>
      <c r="ACJ9273" s="60"/>
      <c r="ACK9273" s="60"/>
      <c r="ACL9273" s="60"/>
      <c r="ACM9273" s="60"/>
      <c r="ACN9273" s="60"/>
      <c r="ACO9273" s="60"/>
      <c r="ACP9273" s="60"/>
      <c r="ACQ9273" s="60"/>
      <c r="ACR9273" s="60"/>
      <c r="ACS9273" s="60"/>
      <c r="ACT9273" s="60"/>
      <c r="ACU9273" s="60"/>
      <c r="ACV9273" s="60"/>
      <c r="ACW9273" s="60"/>
      <c r="ACX9273" s="60"/>
      <c r="ACY9273" s="60">
        <v>0.964188524779936</v>
      </c>
      <c r="ACZ9273" s="60"/>
      <c r="ADA9273" s="60"/>
      <c r="ADB9273" s="60"/>
      <c r="ADC9273" s="60"/>
      <c r="ADD9273" s="60"/>
      <c r="ADE9273" s="60"/>
    </row>
    <row r="9274" spans="760:785" x14ac:dyDescent="0.25">
      <c r="ACF9274" s="60"/>
      <c r="ACG9274" s="60"/>
      <c r="ACH9274" s="60"/>
      <c r="ACI9274" s="60"/>
      <c r="ACJ9274" s="60"/>
      <c r="ACK9274" s="60"/>
      <c r="ACL9274" s="60"/>
      <c r="ACM9274" s="60"/>
      <c r="ACN9274" s="60"/>
      <c r="ACO9274" s="60"/>
      <c r="ACP9274" s="60"/>
      <c r="ACQ9274" s="60"/>
      <c r="ACR9274" s="60"/>
      <c r="ACS9274" s="60"/>
      <c r="ACT9274" s="60"/>
      <c r="ACU9274" s="60"/>
      <c r="ACV9274" s="60"/>
      <c r="ACW9274" s="60"/>
      <c r="ACX9274" s="60"/>
      <c r="ACY9274" s="60">
        <v>0.96418847596532498</v>
      </c>
      <c r="ACZ9274" s="60"/>
      <c r="ADA9274" s="60"/>
      <c r="ADB9274" s="60"/>
      <c r="ADC9274" s="60"/>
      <c r="ADD9274" s="60"/>
      <c r="ADE9274" s="60"/>
    </row>
    <row r="9275" spans="760:785" x14ac:dyDescent="0.25">
      <c r="ACF9275" s="60"/>
      <c r="ACG9275" s="60"/>
      <c r="ACH9275" s="60"/>
      <c r="ACI9275" s="60"/>
      <c r="ACJ9275" s="60"/>
      <c r="ACK9275" s="60"/>
      <c r="ACL9275" s="60"/>
      <c r="ACM9275" s="60"/>
      <c r="ACN9275" s="60"/>
      <c r="ACO9275" s="60"/>
      <c r="ACP9275" s="60"/>
      <c r="ACQ9275" s="60"/>
      <c r="ACR9275" s="60"/>
      <c r="ACS9275" s="60"/>
      <c r="ACT9275" s="60"/>
      <c r="ACU9275" s="60"/>
      <c r="ACV9275" s="60"/>
      <c r="ACW9275" s="60"/>
      <c r="ACX9275" s="60"/>
      <c r="ACY9275" s="60">
        <v>0.96418783977516198</v>
      </c>
      <c r="ACZ9275" s="60"/>
      <c r="ADA9275" s="60"/>
      <c r="ADB9275" s="60"/>
      <c r="ADC9275" s="60"/>
      <c r="ADD9275" s="60"/>
      <c r="ADE9275" s="60"/>
    </row>
    <row r="9276" spans="760:785" x14ac:dyDescent="0.25">
      <c r="ACF9276" s="60"/>
      <c r="ACG9276" s="60"/>
      <c r="ACH9276" s="60"/>
      <c r="ACI9276" s="60"/>
      <c r="ACJ9276" s="60"/>
      <c r="ACK9276" s="60"/>
      <c r="ACL9276" s="60"/>
      <c r="ACM9276" s="60"/>
      <c r="ACN9276" s="60"/>
      <c r="ACO9276" s="60"/>
      <c r="ACP9276" s="60"/>
      <c r="ACQ9276" s="60"/>
      <c r="ACR9276" s="60"/>
      <c r="ACS9276" s="60"/>
      <c r="ACT9276" s="60"/>
      <c r="ACU9276" s="60"/>
      <c r="ACV9276" s="60"/>
      <c r="ACW9276" s="60"/>
      <c r="ACX9276" s="60"/>
      <c r="ACY9276" s="60">
        <v>0.96418262011408096</v>
      </c>
      <c r="ACZ9276" s="60"/>
      <c r="ADA9276" s="60"/>
      <c r="ADB9276" s="60"/>
      <c r="ADC9276" s="60"/>
      <c r="ADD9276" s="60"/>
      <c r="ADE9276" s="60"/>
    </row>
    <row r="9277" spans="760:785" x14ac:dyDescent="0.25">
      <c r="ACF9277" s="60"/>
      <c r="ACG9277" s="60"/>
      <c r="ACH9277" s="60"/>
      <c r="ACI9277" s="60"/>
      <c r="ACJ9277" s="60"/>
      <c r="ACK9277" s="60"/>
      <c r="ACL9277" s="60"/>
      <c r="ACM9277" s="60"/>
      <c r="ACN9277" s="60"/>
      <c r="ACO9277" s="60"/>
      <c r="ACP9277" s="60"/>
      <c r="ACQ9277" s="60"/>
      <c r="ACR9277" s="60"/>
      <c r="ACS9277" s="60"/>
      <c r="ACT9277" s="60"/>
      <c r="ACU9277" s="60"/>
      <c r="ACV9277" s="60"/>
      <c r="ACW9277" s="60"/>
      <c r="ACX9277" s="60"/>
      <c r="ACY9277" s="60">
        <v>0.96418109946553399</v>
      </c>
      <c r="ACZ9277" s="60"/>
      <c r="ADA9277" s="60"/>
      <c r="ADB9277" s="60"/>
      <c r="ADC9277" s="60"/>
      <c r="ADD9277" s="60"/>
      <c r="ADE9277" s="60"/>
    </row>
    <row r="9278" spans="760:785" x14ac:dyDescent="0.25">
      <c r="ACF9278" s="60"/>
      <c r="ACG9278" s="60"/>
      <c r="ACH9278" s="60"/>
      <c r="ACI9278" s="60"/>
      <c r="ACJ9278" s="60"/>
      <c r="ACK9278" s="60"/>
      <c r="ACL9278" s="60"/>
      <c r="ACM9278" s="60"/>
      <c r="ACN9278" s="60"/>
      <c r="ACO9278" s="60"/>
      <c r="ACP9278" s="60"/>
      <c r="ACQ9278" s="60"/>
      <c r="ACR9278" s="60"/>
      <c r="ACS9278" s="60"/>
      <c r="ACT9278" s="60"/>
      <c r="ACU9278" s="60"/>
      <c r="ACV9278" s="60"/>
      <c r="ACW9278" s="60"/>
      <c r="ACX9278" s="60"/>
      <c r="ACY9278" s="60">
        <v>0.96416789315184503</v>
      </c>
      <c r="ACZ9278" s="60"/>
      <c r="ADA9278" s="60"/>
      <c r="ADB9278" s="60"/>
      <c r="ADC9278" s="60"/>
      <c r="ADD9278" s="60"/>
      <c r="ADE9278" s="60"/>
    </row>
    <row r="9279" spans="760:785" x14ac:dyDescent="0.25">
      <c r="ACF9279" s="60"/>
      <c r="ACG9279" s="60"/>
      <c r="ACH9279" s="60"/>
      <c r="ACI9279" s="60"/>
      <c r="ACJ9279" s="60"/>
      <c r="ACK9279" s="60"/>
      <c r="ACL9279" s="60"/>
      <c r="ACM9279" s="60"/>
      <c r="ACN9279" s="60"/>
      <c r="ACO9279" s="60"/>
      <c r="ACP9279" s="60"/>
      <c r="ACQ9279" s="60"/>
      <c r="ACR9279" s="60"/>
      <c r="ACS9279" s="60"/>
      <c r="ACT9279" s="60"/>
      <c r="ACU9279" s="60"/>
      <c r="ACV9279" s="60"/>
      <c r="ACW9279" s="60"/>
      <c r="ACX9279" s="60"/>
      <c r="ACY9279" s="60">
        <v>0.96416218280071797</v>
      </c>
      <c r="ACZ9279" s="60"/>
      <c r="ADA9279" s="60"/>
      <c r="ADB9279" s="60"/>
      <c r="ADC9279" s="60"/>
      <c r="ADD9279" s="60"/>
      <c r="ADE9279" s="60"/>
    </row>
    <row r="9280" spans="760:785" x14ac:dyDescent="0.25">
      <c r="ACF9280" s="60"/>
      <c r="ACG9280" s="60"/>
      <c r="ACH9280" s="60"/>
      <c r="ACI9280" s="60"/>
      <c r="ACJ9280" s="60"/>
      <c r="ACK9280" s="60"/>
      <c r="ACL9280" s="60"/>
      <c r="ACM9280" s="60"/>
      <c r="ACN9280" s="60"/>
      <c r="ACO9280" s="60"/>
      <c r="ACP9280" s="60"/>
      <c r="ACQ9280" s="60"/>
      <c r="ACR9280" s="60"/>
      <c r="ACS9280" s="60"/>
      <c r="ACT9280" s="60"/>
      <c r="ACU9280" s="60"/>
      <c r="ACV9280" s="60"/>
      <c r="ACW9280" s="60"/>
      <c r="ACX9280" s="60"/>
      <c r="ACY9280" s="60">
        <v>0.96415955665384701</v>
      </c>
      <c r="ACZ9280" s="60"/>
      <c r="ADA9280" s="60"/>
      <c r="ADB9280" s="60"/>
      <c r="ADC9280" s="60"/>
      <c r="ADD9280" s="60"/>
      <c r="ADE9280" s="60"/>
    </row>
    <row r="9281" spans="760:785" x14ac:dyDescent="0.25">
      <c r="ACF9281" s="60"/>
      <c r="ACG9281" s="60"/>
      <c r="ACH9281" s="60"/>
      <c r="ACI9281" s="60"/>
      <c r="ACJ9281" s="60"/>
      <c r="ACK9281" s="60"/>
      <c r="ACL9281" s="60"/>
      <c r="ACM9281" s="60"/>
      <c r="ACN9281" s="60"/>
      <c r="ACO9281" s="60"/>
      <c r="ACP9281" s="60"/>
      <c r="ACQ9281" s="60"/>
      <c r="ACR9281" s="60"/>
      <c r="ACS9281" s="60"/>
      <c r="ACT9281" s="60"/>
      <c r="ACU9281" s="60"/>
      <c r="ACV9281" s="60"/>
      <c r="ACW9281" s="60"/>
      <c r="ACX9281" s="60"/>
      <c r="ACY9281" s="60">
        <v>0.96415683627241</v>
      </c>
      <c r="ACZ9281" s="60"/>
      <c r="ADA9281" s="60"/>
      <c r="ADB9281" s="60"/>
      <c r="ADC9281" s="60"/>
      <c r="ADD9281" s="60"/>
      <c r="ADE9281" s="60"/>
    </row>
    <row r="9282" spans="760:785" x14ac:dyDescent="0.25">
      <c r="ACF9282" s="60"/>
      <c r="ACG9282" s="60"/>
      <c r="ACH9282" s="60"/>
      <c r="ACI9282" s="60"/>
      <c r="ACJ9282" s="60"/>
      <c r="ACK9282" s="60"/>
      <c r="ACL9282" s="60"/>
      <c r="ACM9282" s="60"/>
      <c r="ACN9282" s="60"/>
      <c r="ACO9282" s="60"/>
      <c r="ACP9282" s="60"/>
      <c r="ACQ9282" s="60"/>
      <c r="ACR9282" s="60"/>
      <c r="ACS9282" s="60"/>
      <c r="ACT9282" s="60"/>
      <c r="ACU9282" s="60"/>
      <c r="ACV9282" s="60"/>
      <c r="ACW9282" s="60"/>
      <c r="ACX9282" s="60"/>
      <c r="ACY9282" s="60">
        <v>0.96414870321909396</v>
      </c>
      <c r="ACZ9282" s="60"/>
      <c r="ADA9282" s="60"/>
      <c r="ADB9282" s="60"/>
      <c r="ADC9282" s="60"/>
      <c r="ADD9282" s="60"/>
      <c r="ADE9282" s="60"/>
    </row>
    <row r="9283" spans="760:785" x14ac:dyDescent="0.25">
      <c r="ACF9283" s="60"/>
      <c r="ACG9283" s="60"/>
      <c r="ACH9283" s="60"/>
      <c r="ACI9283" s="60"/>
      <c r="ACJ9283" s="60"/>
      <c r="ACK9283" s="60"/>
      <c r="ACL9283" s="60"/>
      <c r="ACM9283" s="60"/>
      <c r="ACN9283" s="60"/>
      <c r="ACO9283" s="60"/>
      <c r="ACP9283" s="60"/>
      <c r="ACQ9283" s="60"/>
      <c r="ACR9283" s="60"/>
      <c r="ACS9283" s="60"/>
      <c r="ACT9283" s="60"/>
      <c r="ACU9283" s="60"/>
      <c r="ACV9283" s="60"/>
      <c r="ACW9283" s="60"/>
      <c r="ACX9283" s="60"/>
      <c r="ACY9283" s="60">
        <v>0.96410551392403498</v>
      </c>
      <c r="ACZ9283" s="60"/>
      <c r="ADA9283" s="60"/>
      <c r="ADB9283" s="60"/>
      <c r="ADC9283" s="60"/>
      <c r="ADD9283" s="60"/>
      <c r="ADE9283" s="60"/>
    </row>
    <row r="9284" spans="760:785" x14ac:dyDescent="0.25">
      <c r="ACF9284" s="60"/>
      <c r="ACG9284" s="60"/>
      <c r="ACH9284" s="60"/>
      <c r="ACI9284" s="60"/>
      <c r="ACJ9284" s="60"/>
      <c r="ACK9284" s="60"/>
      <c r="ACL9284" s="60"/>
      <c r="ACM9284" s="60"/>
      <c r="ACN9284" s="60"/>
      <c r="ACO9284" s="60"/>
      <c r="ACP9284" s="60"/>
      <c r="ACQ9284" s="60"/>
      <c r="ACR9284" s="60"/>
      <c r="ACS9284" s="60"/>
      <c r="ACT9284" s="60"/>
      <c r="ACU9284" s="60"/>
      <c r="ACV9284" s="60"/>
      <c r="ACW9284" s="60"/>
      <c r="ACX9284" s="60"/>
      <c r="ACY9284" s="60">
        <v>0.96408894812851798</v>
      </c>
      <c r="ACZ9284" s="60"/>
      <c r="ADA9284" s="60"/>
      <c r="ADB9284" s="60"/>
      <c r="ADC9284" s="60"/>
      <c r="ADD9284" s="60"/>
      <c r="ADE9284" s="60"/>
    </row>
    <row r="9285" spans="760:785" x14ac:dyDescent="0.25">
      <c r="ACF9285" s="60"/>
      <c r="ACG9285" s="60"/>
      <c r="ACH9285" s="60"/>
      <c r="ACI9285" s="60"/>
      <c r="ACJ9285" s="60"/>
      <c r="ACK9285" s="60"/>
      <c r="ACL9285" s="60"/>
      <c r="ACM9285" s="60"/>
      <c r="ACN9285" s="60"/>
      <c r="ACO9285" s="60"/>
      <c r="ACP9285" s="60"/>
      <c r="ACQ9285" s="60"/>
      <c r="ACR9285" s="60"/>
      <c r="ACS9285" s="60"/>
      <c r="ACT9285" s="60"/>
      <c r="ACU9285" s="60"/>
      <c r="ACV9285" s="60"/>
      <c r="ACW9285" s="60"/>
      <c r="ACX9285" s="60"/>
      <c r="ACY9285" s="60">
        <v>0.96407945261035699</v>
      </c>
      <c r="ACZ9285" s="60"/>
      <c r="ADA9285" s="60"/>
      <c r="ADB9285" s="60"/>
      <c r="ADC9285" s="60"/>
      <c r="ADD9285" s="60"/>
      <c r="ADE9285" s="60"/>
    </row>
    <row r="9286" spans="760:785" x14ac:dyDescent="0.25">
      <c r="ACF9286" s="60"/>
      <c r="ACG9286" s="60"/>
      <c r="ACH9286" s="60"/>
      <c r="ACI9286" s="60"/>
      <c r="ACJ9286" s="60"/>
      <c r="ACK9286" s="60"/>
      <c r="ACL9286" s="60"/>
      <c r="ACM9286" s="60"/>
      <c r="ACN9286" s="60"/>
      <c r="ACO9286" s="60"/>
      <c r="ACP9286" s="60"/>
      <c r="ACQ9286" s="60"/>
      <c r="ACR9286" s="60"/>
      <c r="ACS9286" s="60"/>
      <c r="ACT9286" s="60"/>
      <c r="ACU9286" s="60"/>
      <c r="ACV9286" s="60"/>
      <c r="ACW9286" s="60"/>
      <c r="ACX9286" s="60"/>
      <c r="ACY9286" s="60">
        <v>0.96407638733760803</v>
      </c>
      <c r="ACZ9286" s="60"/>
      <c r="ADA9286" s="60"/>
      <c r="ADB9286" s="60"/>
      <c r="ADC9286" s="60"/>
      <c r="ADD9286" s="60"/>
      <c r="ADE9286" s="60"/>
    </row>
    <row r="9287" spans="760:785" x14ac:dyDescent="0.25">
      <c r="ACF9287" s="60"/>
      <c r="ACG9287" s="60"/>
      <c r="ACH9287" s="60"/>
      <c r="ACI9287" s="60"/>
      <c r="ACJ9287" s="60"/>
      <c r="ACK9287" s="60"/>
      <c r="ACL9287" s="60"/>
      <c r="ACM9287" s="60"/>
      <c r="ACN9287" s="60"/>
      <c r="ACO9287" s="60"/>
      <c r="ACP9287" s="60"/>
      <c r="ACQ9287" s="60"/>
      <c r="ACR9287" s="60"/>
      <c r="ACS9287" s="60"/>
      <c r="ACT9287" s="60"/>
      <c r="ACU9287" s="60"/>
      <c r="ACV9287" s="60"/>
      <c r="ACW9287" s="60"/>
      <c r="ACX9287" s="60"/>
      <c r="ACY9287" s="60">
        <v>0.96407390904055601</v>
      </c>
      <c r="ACZ9287" s="60"/>
      <c r="ADA9287" s="60"/>
      <c r="ADB9287" s="60"/>
      <c r="ADC9287" s="60"/>
      <c r="ADD9287" s="60"/>
      <c r="ADE9287" s="60"/>
    </row>
    <row r="9288" spans="760:785" x14ac:dyDescent="0.25">
      <c r="ACF9288" s="60"/>
      <c r="ACG9288" s="60"/>
      <c r="ACH9288" s="60"/>
      <c r="ACI9288" s="60"/>
      <c r="ACJ9288" s="60"/>
      <c r="ACK9288" s="60"/>
      <c r="ACL9288" s="60"/>
      <c r="ACM9288" s="60"/>
      <c r="ACN9288" s="60"/>
      <c r="ACO9288" s="60"/>
      <c r="ACP9288" s="60"/>
      <c r="ACQ9288" s="60"/>
      <c r="ACR9288" s="60"/>
      <c r="ACS9288" s="60"/>
      <c r="ACT9288" s="60"/>
      <c r="ACU9288" s="60"/>
      <c r="ACV9288" s="60"/>
      <c r="ACW9288" s="60"/>
      <c r="ACX9288" s="60"/>
      <c r="ACY9288" s="60">
        <v>0.96407319980859096</v>
      </c>
      <c r="ACZ9288" s="60"/>
      <c r="ADA9288" s="60"/>
      <c r="ADB9288" s="60"/>
      <c r="ADC9288" s="60"/>
      <c r="ADD9288" s="60"/>
      <c r="ADE9288" s="60"/>
    </row>
    <row r="9289" spans="760:785" x14ac:dyDescent="0.25">
      <c r="ACF9289" s="60"/>
      <c r="ACG9289" s="60"/>
      <c r="ACH9289" s="60"/>
      <c r="ACI9289" s="60"/>
      <c r="ACJ9289" s="60"/>
      <c r="ACK9289" s="60"/>
      <c r="ACL9289" s="60"/>
      <c r="ACM9289" s="60"/>
      <c r="ACN9289" s="60"/>
      <c r="ACO9289" s="60"/>
      <c r="ACP9289" s="60"/>
      <c r="ACQ9289" s="60"/>
      <c r="ACR9289" s="60"/>
      <c r="ACS9289" s="60"/>
      <c r="ACT9289" s="60"/>
      <c r="ACU9289" s="60"/>
      <c r="ACV9289" s="60"/>
      <c r="ACW9289" s="60"/>
      <c r="ACX9289" s="60"/>
      <c r="ACY9289" s="60">
        <v>0.96406798854146403</v>
      </c>
      <c r="ACZ9289" s="60"/>
      <c r="ADA9289" s="60"/>
      <c r="ADB9289" s="60"/>
      <c r="ADC9289" s="60"/>
      <c r="ADD9289" s="60"/>
      <c r="ADE9289" s="60"/>
    </row>
    <row r="9290" spans="760:785" x14ac:dyDescent="0.25">
      <c r="ACF9290" s="60"/>
      <c r="ACG9290" s="60"/>
      <c r="ACH9290" s="60"/>
      <c r="ACI9290" s="60"/>
      <c r="ACJ9290" s="60"/>
      <c r="ACK9290" s="60"/>
      <c r="ACL9290" s="60"/>
      <c r="ACM9290" s="60"/>
      <c r="ACN9290" s="60"/>
      <c r="ACO9290" s="60"/>
      <c r="ACP9290" s="60"/>
      <c r="ACQ9290" s="60"/>
      <c r="ACR9290" s="60"/>
      <c r="ACS9290" s="60"/>
      <c r="ACT9290" s="60"/>
      <c r="ACU9290" s="60"/>
      <c r="ACV9290" s="60"/>
      <c r="ACW9290" s="60"/>
      <c r="ACX9290" s="60"/>
      <c r="ACY9290" s="60">
        <v>0.964066987638454</v>
      </c>
      <c r="ACZ9290" s="60"/>
      <c r="ADA9290" s="60"/>
      <c r="ADB9290" s="60"/>
      <c r="ADC9290" s="60"/>
      <c r="ADD9290" s="60"/>
      <c r="ADE9290" s="60"/>
    </row>
    <row r="9291" spans="760:785" x14ac:dyDescent="0.25">
      <c r="ACF9291" s="60"/>
      <c r="ACG9291" s="60"/>
      <c r="ACH9291" s="60"/>
      <c r="ACI9291" s="60"/>
      <c r="ACJ9291" s="60"/>
      <c r="ACK9291" s="60"/>
      <c r="ACL9291" s="60"/>
      <c r="ACM9291" s="60"/>
      <c r="ACN9291" s="60"/>
      <c r="ACO9291" s="60"/>
      <c r="ACP9291" s="60"/>
      <c r="ACQ9291" s="60"/>
      <c r="ACR9291" s="60"/>
      <c r="ACS9291" s="60"/>
      <c r="ACT9291" s="60"/>
      <c r="ACU9291" s="60"/>
      <c r="ACV9291" s="60"/>
      <c r="ACW9291" s="60"/>
      <c r="ACX9291" s="60"/>
      <c r="ACY9291" s="60">
        <v>0.96406190940746395</v>
      </c>
      <c r="ACZ9291" s="60"/>
      <c r="ADA9291" s="60"/>
      <c r="ADB9291" s="60"/>
      <c r="ADC9291" s="60"/>
      <c r="ADD9291" s="60"/>
      <c r="ADE9291" s="60"/>
    </row>
    <row r="9292" spans="760:785" x14ac:dyDescent="0.25">
      <c r="ACF9292" s="60"/>
      <c r="ACG9292" s="60"/>
      <c r="ACH9292" s="60"/>
      <c r="ACI9292" s="60"/>
      <c r="ACJ9292" s="60"/>
      <c r="ACK9292" s="60"/>
      <c r="ACL9292" s="60"/>
      <c r="ACM9292" s="60"/>
      <c r="ACN9292" s="60"/>
      <c r="ACO9292" s="60"/>
      <c r="ACP9292" s="60"/>
      <c r="ACQ9292" s="60"/>
      <c r="ACR9292" s="60"/>
      <c r="ACS9292" s="60"/>
      <c r="ACT9292" s="60"/>
      <c r="ACU9292" s="60"/>
      <c r="ACV9292" s="60"/>
      <c r="ACW9292" s="60"/>
      <c r="ACX9292" s="60"/>
      <c r="ACY9292" s="60">
        <v>0.96405961953054797</v>
      </c>
      <c r="ACZ9292" s="60"/>
      <c r="ADA9292" s="60"/>
      <c r="ADB9292" s="60"/>
      <c r="ADC9292" s="60"/>
      <c r="ADD9292" s="60"/>
      <c r="ADE9292" s="60"/>
    </row>
    <row r="9293" spans="760:785" x14ac:dyDescent="0.25">
      <c r="ACF9293" s="60"/>
      <c r="ACG9293" s="60"/>
      <c r="ACH9293" s="60"/>
      <c r="ACI9293" s="60"/>
      <c r="ACJ9293" s="60"/>
      <c r="ACK9293" s="60"/>
      <c r="ACL9293" s="60"/>
      <c r="ACM9293" s="60"/>
      <c r="ACN9293" s="60"/>
      <c r="ACO9293" s="60"/>
      <c r="ACP9293" s="60"/>
      <c r="ACQ9293" s="60"/>
      <c r="ACR9293" s="60"/>
      <c r="ACS9293" s="60"/>
      <c r="ACT9293" s="60"/>
      <c r="ACU9293" s="60"/>
      <c r="ACV9293" s="60"/>
      <c r="ACW9293" s="60"/>
      <c r="ACX9293" s="60"/>
      <c r="ACY9293" s="60">
        <v>0.96404833878686103</v>
      </c>
      <c r="ACZ9293" s="60"/>
      <c r="ADA9293" s="60"/>
      <c r="ADB9293" s="60"/>
      <c r="ADC9293" s="60"/>
      <c r="ADD9293" s="60"/>
      <c r="ADE9293" s="60"/>
    </row>
    <row r="9294" spans="760:785" x14ac:dyDescent="0.25">
      <c r="ACF9294" s="60"/>
      <c r="ACG9294" s="60"/>
      <c r="ACH9294" s="60"/>
      <c r="ACI9294" s="60"/>
      <c r="ACJ9294" s="60"/>
      <c r="ACK9294" s="60"/>
      <c r="ACL9294" s="60"/>
      <c r="ACM9294" s="60"/>
      <c r="ACN9294" s="60"/>
      <c r="ACO9294" s="60"/>
      <c r="ACP9294" s="60"/>
      <c r="ACQ9294" s="60"/>
      <c r="ACR9294" s="60"/>
      <c r="ACS9294" s="60"/>
      <c r="ACT9294" s="60"/>
      <c r="ACU9294" s="60"/>
      <c r="ACV9294" s="60"/>
      <c r="ACW9294" s="60"/>
      <c r="ACX9294" s="60"/>
      <c r="ACY9294" s="60">
        <v>0.96404692712404505</v>
      </c>
      <c r="ACZ9294" s="60"/>
      <c r="ADA9294" s="60"/>
      <c r="ADB9294" s="60"/>
      <c r="ADC9294" s="60"/>
      <c r="ADD9294" s="60"/>
      <c r="ADE9294" s="60"/>
    </row>
    <row r="9295" spans="760:785" x14ac:dyDescent="0.25">
      <c r="ACF9295" s="60"/>
      <c r="ACG9295" s="60"/>
      <c r="ACH9295" s="60"/>
      <c r="ACI9295" s="60"/>
      <c r="ACJ9295" s="60"/>
      <c r="ACK9295" s="60"/>
      <c r="ACL9295" s="60"/>
      <c r="ACM9295" s="60"/>
      <c r="ACN9295" s="60"/>
      <c r="ACO9295" s="60"/>
      <c r="ACP9295" s="60"/>
      <c r="ACQ9295" s="60"/>
      <c r="ACR9295" s="60"/>
      <c r="ACS9295" s="60"/>
      <c r="ACT9295" s="60"/>
      <c r="ACU9295" s="60"/>
      <c r="ACV9295" s="60"/>
      <c r="ACW9295" s="60"/>
      <c r="ACX9295" s="60"/>
      <c r="ACY9295" s="60">
        <v>0.964044828448964</v>
      </c>
      <c r="ACZ9295" s="60"/>
      <c r="ADA9295" s="60"/>
      <c r="ADB9295" s="60"/>
      <c r="ADC9295" s="60"/>
      <c r="ADD9295" s="60"/>
      <c r="ADE9295" s="60"/>
    </row>
    <row r="9296" spans="760:785" x14ac:dyDescent="0.25">
      <c r="ACF9296" s="60"/>
      <c r="ACG9296" s="60"/>
      <c r="ACH9296" s="60"/>
      <c r="ACI9296" s="60"/>
      <c r="ACJ9296" s="60"/>
      <c r="ACK9296" s="60"/>
      <c r="ACL9296" s="60"/>
      <c r="ACM9296" s="60"/>
      <c r="ACN9296" s="60"/>
      <c r="ACO9296" s="60"/>
      <c r="ACP9296" s="60"/>
      <c r="ACQ9296" s="60"/>
      <c r="ACR9296" s="60"/>
      <c r="ACS9296" s="60"/>
      <c r="ACT9296" s="60"/>
      <c r="ACU9296" s="60"/>
      <c r="ACV9296" s="60"/>
      <c r="ACW9296" s="60"/>
      <c r="ACX9296" s="60"/>
      <c r="ACY9296" s="60">
        <v>0.96404293227579296</v>
      </c>
      <c r="ACZ9296" s="60"/>
      <c r="ADA9296" s="60"/>
      <c r="ADB9296" s="60"/>
      <c r="ADC9296" s="60"/>
      <c r="ADD9296" s="60"/>
      <c r="ADE9296" s="60"/>
    </row>
    <row r="9297" spans="760:785" x14ac:dyDescent="0.25">
      <c r="ACF9297" s="60"/>
      <c r="ACG9297" s="60"/>
      <c r="ACH9297" s="60"/>
      <c r="ACI9297" s="60"/>
      <c r="ACJ9297" s="60"/>
      <c r="ACK9297" s="60"/>
      <c r="ACL9297" s="60"/>
      <c r="ACM9297" s="60"/>
      <c r="ACN9297" s="60"/>
      <c r="ACO9297" s="60"/>
      <c r="ACP9297" s="60"/>
      <c r="ACQ9297" s="60"/>
      <c r="ACR9297" s="60"/>
      <c r="ACS9297" s="60"/>
      <c r="ACT9297" s="60"/>
      <c r="ACU9297" s="60"/>
      <c r="ACV9297" s="60"/>
      <c r="ACW9297" s="60"/>
      <c r="ACX9297" s="60"/>
      <c r="ACY9297" s="60">
        <v>0.964037480756467</v>
      </c>
      <c r="ACZ9297" s="60"/>
      <c r="ADA9297" s="60"/>
      <c r="ADB9297" s="60"/>
      <c r="ADC9297" s="60"/>
      <c r="ADD9297" s="60"/>
      <c r="ADE9297" s="60"/>
    </row>
    <row r="9298" spans="760:785" x14ac:dyDescent="0.25">
      <c r="ACF9298" s="60"/>
      <c r="ACG9298" s="60"/>
      <c r="ACH9298" s="60"/>
      <c r="ACI9298" s="60"/>
      <c r="ACJ9298" s="60"/>
      <c r="ACK9298" s="60"/>
      <c r="ACL9298" s="60"/>
      <c r="ACM9298" s="60"/>
      <c r="ACN9298" s="60"/>
      <c r="ACO9298" s="60"/>
      <c r="ACP9298" s="60"/>
      <c r="ACQ9298" s="60"/>
      <c r="ACR9298" s="60"/>
      <c r="ACS9298" s="60"/>
      <c r="ACT9298" s="60"/>
      <c r="ACU9298" s="60"/>
      <c r="ACV9298" s="60"/>
      <c r="ACW9298" s="60"/>
      <c r="ACX9298" s="60"/>
      <c r="ACY9298" s="60">
        <v>0.96403516361707597</v>
      </c>
      <c r="ACZ9298" s="60"/>
      <c r="ADA9298" s="60"/>
      <c r="ADB9298" s="60"/>
      <c r="ADC9298" s="60"/>
      <c r="ADD9298" s="60"/>
      <c r="ADE9298" s="60"/>
    </row>
    <row r="9299" spans="760:785" x14ac:dyDescent="0.25">
      <c r="ACF9299" s="60"/>
      <c r="ACG9299" s="60"/>
      <c r="ACH9299" s="60"/>
      <c r="ACI9299" s="60"/>
      <c r="ACJ9299" s="60"/>
      <c r="ACK9299" s="60"/>
      <c r="ACL9299" s="60"/>
      <c r="ACM9299" s="60"/>
      <c r="ACN9299" s="60"/>
      <c r="ACO9299" s="60"/>
      <c r="ACP9299" s="60"/>
      <c r="ACQ9299" s="60"/>
      <c r="ACR9299" s="60"/>
      <c r="ACS9299" s="60"/>
      <c r="ACT9299" s="60"/>
      <c r="ACU9299" s="60"/>
      <c r="ACV9299" s="60"/>
      <c r="ACW9299" s="60"/>
      <c r="ACX9299" s="60"/>
      <c r="ACY9299" s="60">
        <v>0.964034682707403</v>
      </c>
      <c r="ACZ9299" s="60"/>
      <c r="ADA9299" s="60"/>
      <c r="ADB9299" s="60"/>
      <c r="ADC9299" s="60"/>
      <c r="ADD9299" s="60"/>
      <c r="ADE9299" s="60"/>
    </row>
    <row r="9300" spans="760:785" x14ac:dyDescent="0.25">
      <c r="ACF9300" s="60"/>
      <c r="ACG9300" s="60"/>
      <c r="ACH9300" s="60"/>
      <c r="ACI9300" s="60"/>
      <c r="ACJ9300" s="60"/>
      <c r="ACK9300" s="60"/>
      <c r="ACL9300" s="60"/>
      <c r="ACM9300" s="60"/>
      <c r="ACN9300" s="60"/>
      <c r="ACO9300" s="60"/>
      <c r="ACP9300" s="60"/>
      <c r="ACQ9300" s="60"/>
      <c r="ACR9300" s="60"/>
      <c r="ACS9300" s="60"/>
      <c r="ACT9300" s="60"/>
      <c r="ACU9300" s="60"/>
      <c r="ACV9300" s="60"/>
      <c r="ACW9300" s="60"/>
      <c r="ACX9300" s="60"/>
      <c r="ACY9300" s="60">
        <v>0.96403305984531495</v>
      </c>
      <c r="ACZ9300" s="60"/>
      <c r="ADA9300" s="60"/>
      <c r="ADB9300" s="60"/>
      <c r="ADC9300" s="60"/>
      <c r="ADD9300" s="60"/>
      <c r="ADE9300" s="60"/>
    </row>
    <row r="9301" spans="760:785" x14ac:dyDescent="0.25">
      <c r="ACF9301" s="60"/>
      <c r="ACG9301" s="60"/>
      <c r="ACH9301" s="60"/>
      <c r="ACI9301" s="60"/>
      <c r="ACJ9301" s="60"/>
      <c r="ACK9301" s="60"/>
      <c r="ACL9301" s="60"/>
      <c r="ACM9301" s="60"/>
      <c r="ACN9301" s="60"/>
      <c r="ACO9301" s="60"/>
      <c r="ACP9301" s="60"/>
      <c r="ACQ9301" s="60"/>
      <c r="ACR9301" s="60"/>
      <c r="ACS9301" s="60"/>
      <c r="ACT9301" s="60"/>
      <c r="ACU9301" s="60"/>
      <c r="ACV9301" s="60"/>
      <c r="ACW9301" s="60"/>
      <c r="ACX9301" s="60"/>
      <c r="ACY9301" s="60">
        <v>0.96403153703107902</v>
      </c>
      <c r="ACZ9301" s="60"/>
      <c r="ADA9301" s="60"/>
      <c r="ADB9301" s="60"/>
      <c r="ADC9301" s="60"/>
      <c r="ADD9301" s="60"/>
      <c r="ADE9301" s="60"/>
    </row>
    <row r="9302" spans="760:785" x14ac:dyDescent="0.25">
      <c r="ACF9302" s="60"/>
      <c r="ACG9302" s="60"/>
      <c r="ACH9302" s="60"/>
      <c r="ACI9302" s="60"/>
      <c r="ACJ9302" s="60"/>
      <c r="ACK9302" s="60"/>
      <c r="ACL9302" s="60"/>
      <c r="ACM9302" s="60"/>
      <c r="ACN9302" s="60"/>
      <c r="ACO9302" s="60"/>
      <c r="ACP9302" s="60"/>
      <c r="ACQ9302" s="60"/>
      <c r="ACR9302" s="60"/>
      <c r="ACS9302" s="60"/>
      <c r="ACT9302" s="60"/>
      <c r="ACU9302" s="60"/>
      <c r="ACV9302" s="60"/>
      <c r="ACW9302" s="60"/>
      <c r="ACX9302" s="60"/>
      <c r="ACY9302" s="60">
        <v>0.96402764413890196</v>
      </c>
      <c r="ACZ9302" s="60"/>
      <c r="ADA9302" s="60"/>
      <c r="ADB9302" s="60"/>
      <c r="ADC9302" s="60"/>
      <c r="ADD9302" s="60"/>
      <c r="ADE9302" s="60"/>
    </row>
    <row r="9303" spans="760:785" x14ac:dyDescent="0.25">
      <c r="ACF9303" s="60"/>
      <c r="ACG9303" s="60"/>
      <c r="ACH9303" s="60"/>
      <c r="ACI9303" s="60"/>
      <c r="ACJ9303" s="60"/>
      <c r="ACK9303" s="60"/>
      <c r="ACL9303" s="60"/>
      <c r="ACM9303" s="60"/>
      <c r="ACN9303" s="60"/>
      <c r="ACO9303" s="60"/>
      <c r="ACP9303" s="60"/>
      <c r="ACQ9303" s="60"/>
      <c r="ACR9303" s="60"/>
      <c r="ACS9303" s="60"/>
      <c r="ACT9303" s="60"/>
      <c r="ACU9303" s="60"/>
      <c r="ACV9303" s="60"/>
      <c r="ACW9303" s="60"/>
      <c r="ACX9303" s="60"/>
      <c r="ACY9303" s="60">
        <v>0.96402678710783596</v>
      </c>
      <c r="ACZ9303" s="60"/>
      <c r="ADA9303" s="60"/>
      <c r="ADB9303" s="60"/>
      <c r="ADC9303" s="60"/>
      <c r="ADD9303" s="60"/>
      <c r="ADE9303" s="60"/>
    </row>
    <row r="9304" spans="760:785" x14ac:dyDescent="0.25">
      <c r="ACF9304" s="60"/>
      <c r="ACG9304" s="60"/>
      <c r="ACH9304" s="60"/>
      <c r="ACI9304" s="60"/>
      <c r="ACJ9304" s="60"/>
      <c r="ACK9304" s="60"/>
      <c r="ACL9304" s="60"/>
      <c r="ACM9304" s="60"/>
      <c r="ACN9304" s="60"/>
      <c r="ACO9304" s="60"/>
      <c r="ACP9304" s="60"/>
      <c r="ACQ9304" s="60"/>
      <c r="ACR9304" s="60"/>
      <c r="ACS9304" s="60"/>
      <c r="ACT9304" s="60"/>
      <c r="ACU9304" s="60"/>
      <c r="ACV9304" s="60"/>
      <c r="ACW9304" s="60"/>
      <c r="ACX9304" s="60"/>
      <c r="ACY9304" s="60">
        <v>0.96401025286463404</v>
      </c>
      <c r="ACZ9304" s="60"/>
      <c r="ADA9304" s="60"/>
      <c r="ADB9304" s="60"/>
      <c r="ADC9304" s="60"/>
      <c r="ADD9304" s="60"/>
      <c r="ADE9304" s="60"/>
    </row>
    <row r="9305" spans="760:785" x14ac:dyDescent="0.25">
      <c r="ACF9305" s="60"/>
      <c r="ACG9305" s="60"/>
      <c r="ACH9305" s="60"/>
      <c r="ACI9305" s="60"/>
      <c r="ACJ9305" s="60"/>
      <c r="ACK9305" s="60"/>
      <c r="ACL9305" s="60"/>
      <c r="ACM9305" s="60"/>
      <c r="ACN9305" s="60"/>
      <c r="ACO9305" s="60"/>
      <c r="ACP9305" s="60"/>
      <c r="ACQ9305" s="60"/>
      <c r="ACR9305" s="60"/>
      <c r="ACS9305" s="60"/>
      <c r="ACT9305" s="60"/>
      <c r="ACU9305" s="60"/>
      <c r="ACV9305" s="60"/>
      <c r="ACW9305" s="60"/>
      <c r="ACX9305" s="60"/>
      <c r="ACY9305" s="60">
        <v>0.96400267532014206</v>
      </c>
      <c r="ACZ9305" s="60"/>
      <c r="ADA9305" s="60"/>
      <c r="ADB9305" s="60"/>
      <c r="ADC9305" s="60"/>
      <c r="ADD9305" s="60"/>
      <c r="ADE9305" s="60"/>
    </row>
    <row r="9306" spans="760:785" x14ac:dyDescent="0.25">
      <c r="ACF9306" s="60"/>
      <c r="ACG9306" s="60"/>
      <c r="ACH9306" s="60"/>
      <c r="ACI9306" s="60"/>
      <c r="ACJ9306" s="60"/>
      <c r="ACK9306" s="60"/>
      <c r="ACL9306" s="60"/>
      <c r="ACM9306" s="60"/>
      <c r="ACN9306" s="60"/>
      <c r="ACO9306" s="60"/>
      <c r="ACP9306" s="60"/>
      <c r="ACQ9306" s="60"/>
      <c r="ACR9306" s="60"/>
      <c r="ACS9306" s="60"/>
      <c r="ACT9306" s="60"/>
      <c r="ACU9306" s="60"/>
      <c r="ACV9306" s="60"/>
      <c r="ACW9306" s="60"/>
      <c r="ACX9306" s="60"/>
      <c r="ACY9306" s="60">
        <v>0.96399293117962503</v>
      </c>
      <c r="ACZ9306" s="60"/>
      <c r="ADA9306" s="60"/>
      <c r="ADB9306" s="60"/>
      <c r="ADC9306" s="60"/>
      <c r="ADD9306" s="60"/>
      <c r="ADE9306" s="60"/>
    </row>
    <row r="9307" spans="760:785" x14ac:dyDescent="0.25">
      <c r="ACF9307" s="60"/>
      <c r="ACG9307" s="60"/>
      <c r="ACH9307" s="60"/>
      <c r="ACI9307" s="60"/>
      <c r="ACJ9307" s="60"/>
      <c r="ACK9307" s="60"/>
      <c r="ACL9307" s="60"/>
      <c r="ACM9307" s="60"/>
      <c r="ACN9307" s="60"/>
      <c r="ACO9307" s="60"/>
      <c r="ACP9307" s="60"/>
      <c r="ACQ9307" s="60"/>
      <c r="ACR9307" s="60"/>
      <c r="ACS9307" s="60"/>
      <c r="ACT9307" s="60"/>
      <c r="ACU9307" s="60"/>
      <c r="ACV9307" s="60"/>
      <c r="ACW9307" s="60"/>
      <c r="ACX9307" s="60"/>
      <c r="ACY9307" s="60">
        <v>0.96399177253164803</v>
      </c>
      <c r="ACZ9307" s="60"/>
      <c r="ADA9307" s="60"/>
      <c r="ADB9307" s="60"/>
      <c r="ADC9307" s="60"/>
      <c r="ADD9307" s="60"/>
      <c r="ADE9307" s="60"/>
    </row>
    <row r="9308" spans="760:785" x14ac:dyDescent="0.25">
      <c r="ACF9308" s="60"/>
      <c r="ACG9308" s="60"/>
      <c r="ACH9308" s="60"/>
      <c r="ACI9308" s="60"/>
      <c r="ACJ9308" s="60"/>
      <c r="ACK9308" s="60"/>
      <c r="ACL9308" s="60"/>
      <c r="ACM9308" s="60"/>
      <c r="ACN9308" s="60"/>
      <c r="ACO9308" s="60"/>
      <c r="ACP9308" s="60"/>
      <c r="ACQ9308" s="60"/>
      <c r="ACR9308" s="60"/>
      <c r="ACS9308" s="60"/>
      <c r="ACT9308" s="60"/>
      <c r="ACU9308" s="60"/>
      <c r="ACV9308" s="60"/>
      <c r="ACW9308" s="60"/>
      <c r="ACX9308" s="60"/>
      <c r="ACY9308" s="60">
        <v>0.96398696689811703</v>
      </c>
      <c r="ACZ9308" s="60"/>
      <c r="ADA9308" s="60"/>
      <c r="ADB9308" s="60"/>
      <c r="ADC9308" s="60"/>
      <c r="ADD9308" s="60"/>
      <c r="ADE9308" s="60"/>
    </row>
    <row r="9309" spans="760:785" x14ac:dyDescent="0.25">
      <c r="ACF9309" s="60"/>
      <c r="ACG9309" s="60"/>
      <c r="ACH9309" s="60"/>
      <c r="ACI9309" s="60"/>
      <c r="ACJ9309" s="60"/>
      <c r="ACK9309" s="60"/>
      <c r="ACL9309" s="60"/>
      <c r="ACM9309" s="60"/>
      <c r="ACN9309" s="60"/>
      <c r="ACO9309" s="60"/>
      <c r="ACP9309" s="60"/>
      <c r="ACQ9309" s="60"/>
      <c r="ACR9309" s="60"/>
      <c r="ACS9309" s="60"/>
      <c r="ACT9309" s="60"/>
      <c r="ACU9309" s="60"/>
      <c r="ACV9309" s="60"/>
      <c r="ACW9309" s="60"/>
      <c r="ACX9309" s="60"/>
      <c r="ACY9309" s="60">
        <v>0.96397970499007002</v>
      </c>
      <c r="ACZ9309" s="60"/>
      <c r="ADA9309" s="60"/>
      <c r="ADB9309" s="60"/>
      <c r="ADC9309" s="60"/>
      <c r="ADD9309" s="60"/>
      <c r="ADE9309" s="60"/>
    </row>
    <row r="9310" spans="760:785" x14ac:dyDescent="0.25">
      <c r="ACF9310" s="60"/>
      <c r="ACG9310" s="60"/>
      <c r="ACH9310" s="60"/>
      <c r="ACI9310" s="60"/>
      <c r="ACJ9310" s="60"/>
      <c r="ACK9310" s="60"/>
      <c r="ACL9310" s="60"/>
      <c r="ACM9310" s="60"/>
      <c r="ACN9310" s="60"/>
      <c r="ACO9310" s="60"/>
      <c r="ACP9310" s="60"/>
      <c r="ACQ9310" s="60"/>
      <c r="ACR9310" s="60"/>
      <c r="ACS9310" s="60"/>
      <c r="ACT9310" s="60"/>
      <c r="ACU9310" s="60"/>
      <c r="ACV9310" s="60"/>
      <c r="ACW9310" s="60"/>
      <c r="ACX9310" s="60"/>
      <c r="ACY9310" s="60">
        <v>0.96397884353175001</v>
      </c>
      <c r="ACZ9310" s="60"/>
      <c r="ADA9310" s="60"/>
      <c r="ADB9310" s="60"/>
      <c r="ADC9310" s="60"/>
      <c r="ADD9310" s="60"/>
      <c r="ADE9310" s="60"/>
    </row>
    <row r="9311" spans="760:785" x14ac:dyDescent="0.25">
      <c r="ACF9311" s="60"/>
      <c r="ACG9311" s="60"/>
      <c r="ACH9311" s="60"/>
      <c r="ACI9311" s="60"/>
      <c r="ACJ9311" s="60"/>
      <c r="ACK9311" s="60"/>
      <c r="ACL9311" s="60"/>
      <c r="ACM9311" s="60"/>
      <c r="ACN9311" s="60"/>
      <c r="ACO9311" s="60"/>
      <c r="ACP9311" s="60"/>
      <c r="ACQ9311" s="60"/>
      <c r="ACR9311" s="60"/>
      <c r="ACS9311" s="60"/>
      <c r="ACT9311" s="60"/>
      <c r="ACU9311" s="60"/>
      <c r="ACV9311" s="60"/>
      <c r="ACW9311" s="60"/>
      <c r="ACX9311" s="60"/>
      <c r="ACY9311" s="60">
        <v>0.96395914025811602</v>
      </c>
      <c r="ACZ9311" s="60"/>
      <c r="ADA9311" s="60"/>
      <c r="ADB9311" s="60"/>
      <c r="ADC9311" s="60"/>
      <c r="ADD9311" s="60"/>
      <c r="ADE9311" s="60"/>
    </row>
    <row r="9312" spans="760:785" x14ac:dyDescent="0.25">
      <c r="ACF9312" s="60"/>
      <c r="ACG9312" s="60"/>
      <c r="ACH9312" s="60"/>
      <c r="ACI9312" s="60"/>
      <c r="ACJ9312" s="60"/>
      <c r="ACK9312" s="60"/>
      <c r="ACL9312" s="60"/>
      <c r="ACM9312" s="60"/>
      <c r="ACN9312" s="60"/>
      <c r="ACO9312" s="60"/>
      <c r="ACP9312" s="60"/>
      <c r="ACQ9312" s="60"/>
      <c r="ACR9312" s="60"/>
      <c r="ACS9312" s="60"/>
      <c r="ACT9312" s="60"/>
      <c r="ACU9312" s="60"/>
      <c r="ACV9312" s="60"/>
      <c r="ACW9312" s="60"/>
      <c r="ACX9312" s="60"/>
      <c r="ACY9312" s="60">
        <v>0.963950991979312</v>
      </c>
      <c r="ACZ9312" s="60"/>
      <c r="ADA9312" s="60"/>
      <c r="ADB9312" s="60"/>
      <c r="ADC9312" s="60"/>
      <c r="ADD9312" s="60"/>
      <c r="ADE9312" s="60"/>
    </row>
    <row r="9313" spans="760:785" x14ac:dyDescent="0.25">
      <c r="ACF9313" s="60"/>
      <c r="ACG9313" s="60"/>
      <c r="ACH9313" s="60"/>
      <c r="ACI9313" s="60"/>
      <c r="ACJ9313" s="60"/>
      <c r="ACK9313" s="60"/>
      <c r="ACL9313" s="60"/>
      <c r="ACM9313" s="60"/>
      <c r="ACN9313" s="60"/>
      <c r="ACO9313" s="60"/>
      <c r="ACP9313" s="60"/>
      <c r="ACQ9313" s="60"/>
      <c r="ACR9313" s="60"/>
      <c r="ACS9313" s="60"/>
      <c r="ACT9313" s="60"/>
      <c r="ACU9313" s="60"/>
      <c r="ACV9313" s="60"/>
      <c r="ACW9313" s="60"/>
      <c r="ACX9313" s="60"/>
      <c r="ACY9313" s="60">
        <v>0.96395041468081</v>
      </c>
      <c r="ACZ9313" s="60"/>
      <c r="ADA9313" s="60"/>
      <c r="ADB9313" s="60"/>
      <c r="ADC9313" s="60"/>
      <c r="ADD9313" s="60"/>
      <c r="ADE9313" s="60"/>
    </row>
    <row r="9314" spans="760:785" x14ac:dyDescent="0.25">
      <c r="ACF9314" s="60"/>
      <c r="ACG9314" s="60"/>
      <c r="ACH9314" s="60"/>
      <c r="ACI9314" s="60"/>
      <c r="ACJ9314" s="60"/>
      <c r="ACK9314" s="60"/>
      <c r="ACL9314" s="60"/>
      <c r="ACM9314" s="60"/>
      <c r="ACN9314" s="60"/>
      <c r="ACO9314" s="60"/>
      <c r="ACP9314" s="60"/>
      <c r="ACQ9314" s="60"/>
      <c r="ACR9314" s="60"/>
      <c r="ACS9314" s="60"/>
      <c r="ACT9314" s="60"/>
      <c r="ACU9314" s="60"/>
      <c r="ACV9314" s="60"/>
      <c r="ACW9314" s="60"/>
      <c r="ACX9314" s="60"/>
      <c r="ACY9314" s="60">
        <v>0.96393712875642901</v>
      </c>
      <c r="ACZ9314" s="60"/>
      <c r="ADA9314" s="60"/>
      <c r="ADB9314" s="60"/>
      <c r="ADC9314" s="60"/>
      <c r="ADD9314" s="60"/>
      <c r="ADE9314" s="60"/>
    </row>
    <row r="9315" spans="760:785" x14ac:dyDescent="0.25">
      <c r="ACF9315" s="60"/>
      <c r="ACG9315" s="60"/>
      <c r="ACH9315" s="60"/>
      <c r="ACI9315" s="60"/>
      <c r="ACJ9315" s="60"/>
      <c r="ACK9315" s="60"/>
      <c r="ACL9315" s="60"/>
      <c r="ACM9315" s="60"/>
      <c r="ACN9315" s="60"/>
      <c r="ACO9315" s="60"/>
      <c r="ACP9315" s="60"/>
      <c r="ACQ9315" s="60"/>
      <c r="ACR9315" s="60"/>
      <c r="ACS9315" s="60"/>
      <c r="ACT9315" s="60"/>
      <c r="ACU9315" s="60"/>
      <c r="ACV9315" s="60"/>
      <c r="ACW9315" s="60"/>
      <c r="ACX9315" s="60"/>
      <c r="ACY9315" s="60">
        <v>0.96393711096188905</v>
      </c>
      <c r="ACZ9315" s="60"/>
      <c r="ADA9315" s="60"/>
      <c r="ADB9315" s="60"/>
      <c r="ADC9315" s="60"/>
      <c r="ADD9315" s="60"/>
      <c r="ADE9315" s="60"/>
    </row>
    <row r="9316" spans="760:785" x14ac:dyDescent="0.25">
      <c r="ACF9316" s="60"/>
      <c r="ACG9316" s="60"/>
      <c r="ACH9316" s="60"/>
      <c r="ACI9316" s="60"/>
      <c r="ACJ9316" s="60"/>
      <c r="ACK9316" s="60"/>
      <c r="ACL9316" s="60"/>
      <c r="ACM9316" s="60"/>
      <c r="ACN9316" s="60"/>
      <c r="ACO9316" s="60"/>
      <c r="ACP9316" s="60"/>
      <c r="ACQ9316" s="60"/>
      <c r="ACR9316" s="60"/>
      <c r="ACS9316" s="60"/>
      <c r="ACT9316" s="60"/>
      <c r="ACU9316" s="60"/>
      <c r="ACV9316" s="60"/>
      <c r="ACW9316" s="60"/>
      <c r="ACX9316" s="60"/>
      <c r="ACY9316" s="60">
        <v>0.96392325230473297</v>
      </c>
      <c r="ACZ9316" s="60"/>
      <c r="ADA9316" s="60"/>
      <c r="ADB9316" s="60"/>
      <c r="ADC9316" s="60"/>
      <c r="ADD9316" s="60"/>
      <c r="ADE9316" s="60"/>
    </row>
    <row r="9317" spans="760:785" x14ac:dyDescent="0.25">
      <c r="ACF9317" s="60"/>
      <c r="ACG9317" s="60"/>
      <c r="ACH9317" s="60"/>
      <c r="ACI9317" s="60"/>
      <c r="ACJ9317" s="60"/>
      <c r="ACK9317" s="60"/>
      <c r="ACL9317" s="60"/>
      <c r="ACM9317" s="60"/>
      <c r="ACN9317" s="60"/>
      <c r="ACO9317" s="60"/>
      <c r="ACP9317" s="60"/>
      <c r="ACQ9317" s="60"/>
      <c r="ACR9317" s="60"/>
      <c r="ACS9317" s="60"/>
      <c r="ACT9317" s="60"/>
      <c r="ACU9317" s="60"/>
      <c r="ACV9317" s="60"/>
      <c r="ACW9317" s="60"/>
      <c r="ACX9317" s="60"/>
      <c r="ACY9317" s="60">
        <v>0.96391153289431597</v>
      </c>
      <c r="ACZ9317" s="60"/>
      <c r="ADA9317" s="60"/>
      <c r="ADB9317" s="60"/>
      <c r="ADC9317" s="60"/>
      <c r="ADD9317" s="60"/>
      <c r="ADE9317" s="60"/>
    </row>
    <row r="9318" spans="760:785" x14ac:dyDescent="0.25">
      <c r="ACF9318" s="60"/>
      <c r="ACG9318" s="60"/>
      <c r="ACH9318" s="60"/>
      <c r="ACI9318" s="60"/>
      <c r="ACJ9318" s="60"/>
      <c r="ACK9318" s="60"/>
      <c r="ACL9318" s="60"/>
      <c r="ACM9318" s="60"/>
      <c r="ACN9318" s="60"/>
      <c r="ACO9318" s="60"/>
      <c r="ACP9318" s="60"/>
      <c r="ACQ9318" s="60"/>
      <c r="ACR9318" s="60"/>
      <c r="ACS9318" s="60"/>
      <c r="ACT9318" s="60"/>
      <c r="ACU9318" s="60"/>
      <c r="ACV9318" s="60"/>
      <c r="ACW9318" s="60"/>
      <c r="ACX9318" s="60"/>
      <c r="ACY9318" s="60">
        <v>0.963907039746426</v>
      </c>
      <c r="ACZ9318" s="60"/>
      <c r="ADA9318" s="60"/>
      <c r="ADB9318" s="60"/>
      <c r="ADC9318" s="60"/>
      <c r="ADD9318" s="60"/>
      <c r="ADE9318" s="60"/>
    </row>
    <row r="9319" spans="760:785" x14ac:dyDescent="0.25">
      <c r="ACF9319" s="60"/>
      <c r="ACG9319" s="60"/>
      <c r="ACH9319" s="60"/>
      <c r="ACI9319" s="60"/>
      <c r="ACJ9319" s="60"/>
      <c r="ACK9319" s="60"/>
      <c r="ACL9319" s="60"/>
      <c r="ACM9319" s="60"/>
      <c r="ACN9319" s="60"/>
      <c r="ACO9319" s="60"/>
      <c r="ACP9319" s="60"/>
      <c r="ACQ9319" s="60"/>
      <c r="ACR9319" s="60"/>
      <c r="ACS9319" s="60"/>
      <c r="ACT9319" s="60"/>
      <c r="ACU9319" s="60"/>
      <c r="ACV9319" s="60"/>
      <c r="ACW9319" s="60"/>
      <c r="ACX9319" s="60"/>
      <c r="ACY9319" s="60">
        <v>0.96390421897171596</v>
      </c>
      <c r="ACZ9319" s="60"/>
      <c r="ADA9319" s="60"/>
      <c r="ADB9319" s="60"/>
      <c r="ADC9319" s="60"/>
      <c r="ADD9319" s="60"/>
      <c r="ADE9319" s="60"/>
    </row>
    <row r="9320" spans="760:785" x14ac:dyDescent="0.25">
      <c r="ACF9320" s="60"/>
      <c r="ACG9320" s="60"/>
      <c r="ACH9320" s="60"/>
      <c r="ACI9320" s="60"/>
      <c r="ACJ9320" s="60"/>
      <c r="ACK9320" s="60"/>
      <c r="ACL9320" s="60"/>
      <c r="ACM9320" s="60"/>
      <c r="ACN9320" s="60"/>
      <c r="ACO9320" s="60"/>
      <c r="ACP9320" s="60"/>
      <c r="ACQ9320" s="60"/>
      <c r="ACR9320" s="60"/>
      <c r="ACS9320" s="60"/>
      <c r="ACT9320" s="60"/>
      <c r="ACU9320" s="60"/>
      <c r="ACV9320" s="60"/>
      <c r="ACW9320" s="60"/>
      <c r="ACX9320" s="60"/>
      <c r="ACY9320" s="60">
        <v>0.963884990484149</v>
      </c>
      <c r="ACZ9320" s="60"/>
      <c r="ADA9320" s="60"/>
      <c r="ADB9320" s="60"/>
      <c r="ADC9320" s="60"/>
      <c r="ADD9320" s="60"/>
      <c r="ADE9320" s="60"/>
    </row>
    <row r="9321" spans="760:785" x14ac:dyDescent="0.25">
      <c r="ACF9321" s="60"/>
      <c r="ACG9321" s="60"/>
      <c r="ACH9321" s="60"/>
      <c r="ACI9321" s="60"/>
      <c r="ACJ9321" s="60"/>
      <c r="ACK9321" s="60"/>
      <c r="ACL9321" s="60"/>
      <c r="ACM9321" s="60"/>
      <c r="ACN9321" s="60"/>
      <c r="ACO9321" s="60"/>
      <c r="ACP9321" s="60"/>
      <c r="ACQ9321" s="60"/>
      <c r="ACR9321" s="60"/>
      <c r="ACS9321" s="60"/>
      <c r="ACT9321" s="60"/>
      <c r="ACU9321" s="60"/>
      <c r="ACV9321" s="60"/>
      <c r="ACW9321" s="60"/>
      <c r="ACX9321" s="60"/>
      <c r="ACY9321" s="60">
        <v>0.96387326502822401</v>
      </c>
      <c r="ACZ9321" s="60"/>
      <c r="ADA9321" s="60"/>
      <c r="ADB9321" s="60"/>
      <c r="ADC9321" s="60"/>
      <c r="ADD9321" s="60"/>
      <c r="ADE9321" s="60"/>
    </row>
    <row r="9322" spans="760:785" x14ac:dyDescent="0.25">
      <c r="ACF9322" s="60"/>
      <c r="ACG9322" s="60"/>
      <c r="ACH9322" s="60"/>
      <c r="ACI9322" s="60"/>
      <c r="ACJ9322" s="60"/>
      <c r="ACK9322" s="60"/>
      <c r="ACL9322" s="60"/>
      <c r="ACM9322" s="60"/>
      <c r="ACN9322" s="60"/>
      <c r="ACO9322" s="60"/>
      <c r="ACP9322" s="60"/>
      <c r="ACQ9322" s="60"/>
      <c r="ACR9322" s="60"/>
      <c r="ACS9322" s="60"/>
      <c r="ACT9322" s="60"/>
      <c r="ACU9322" s="60"/>
      <c r="ACV9322" s="60"/>
      <c r="ACW9322" s="60"/>
      <c r="ACX9322" s="60"/>
      <c r="ACY9322" s="60">
        <v>0.96385749402074306</v>
      </c>
      <c r="ACZ9322" s="60"/>
      <c r="ADA9322" s="60"/>
      <c r="ADB9322" s="60"/>
      <c r="ADC9322" s="60"/>
      <c r="ADD9322" s="60"/>
      <c r="ADE9322" s="60"/>
    </row>
    <row r="9323" spans="760:785" x14ac:dyDescent="0.25">
      <c r="ACF9323" s="60"/>
      <c r="ACG9323" s="60"/>
      <c r="ACH9323" s="60"/>
      <c r="ACI9323" s="60"/>
      <c r="ACJ9323" s="60"/>
      <c r="ACK9323" s="60"/>
      <c r="ACL9323" s="60"/>
      <c r="ACM9323" s="60"/>
      <c r="ACN9323" s="60"/>
      <c r="ACO9323" s="60"/>
      <c r="ACP9323" s="60"/>
      <c r="ACQ9323" s="60"/>
      <c r="ACR9323" s="60"/>
      <c r="ACS9323" s="60"/>
      <c r="ACT9323" s="60"/>
      <c r="ACU9323" s="60"/>
      <c r="ACV9323" s="60"/>
      <c r="ACW9323" s="60"/>
      <c r="ACX9323" s="60"/>
      <c r="ACY9323" s="60">
        <v>0.96382193384789505</v>
      </c>
      <c r="ACZ9323" s="60"/>
      <c r="ADA9323" s="60"/>
      <c r="ADB9323" s="60"/>
      <c r="ADC9323" s="60"/>
      <c r="ADD9323" s="60"/>
      <c r="ADE9323" s="60"/>
    </row>
    <row r="9324" spans="760:785" x14ac:dyDescent="0.25">
      <c r="ACF9324" s="60"/>
      <c r="ACG9324" s="60"/>
      <c r="ACH9324" s="60"/>
      <c r="ACI9324" s="60"/>
      <c r="ACJ9324" s="60"/>
      <c r="ACK9324" s="60"/>
      <c r="ACL9324" s="60"/>
      <c r="ACM9324" s="60"/>
      <c r="ACN9324" s="60"/>
      <c r="ACO9324" s="60"/>
      <c r="ACP9324" s="60"/>
      <c r="ACQ9324" s="60"/>
      <c r="ACR9324" s="60"/>
      <c r="ACS9324" s="60"/>
      <c r="ACT9324" s="60"/>
      <c r="ACU9324" s="60"/>
      <c r="ACV9324" s="60"/>
      <c r="ACW9324" s="60"/>
      <c r="ACX9324" s="60"/>
      <c r="ACY9324" s="60">
        <v>0.96381310293966604</v>
      </c>
      <c r="ACZ9324" s="60"/>
      <c r="ADA9324" s="60"/>
      <c r="ADB9324" s="60"/>
      <c r="ADC9324" s="60"/>
      <c r="ADD9324" s="60"/>
      <c r="ADE9324" s="60"/>
    </row>
    <row r="9325" spans="760:785" x14ac:dyDescent="0.25">
      <c r="ACF9325" s="60"/>
      <c r="ACG9325" s="60"/>
      <c r="ACH9325" s="60"/>
      <c r="ACI9325" s="60"/>
      <c r="ACJ9325" s="60"/>
      <c r="ACK9325" s="60"/>
      <c r="ACL9325" s="60"/>
      <c r="ACM9325" s="60"/>
      <c r="ACN9325" s="60"/>
      <c r="ACO9325" s="60"/>
      <c r="ACP9325" s="60"/>
      <c r="ACQ9325" s="60"/>
      <c r="ACR9325" s="60"/>
      <c r="ACS9325" s="60"/>
      <c r="ACT9325" s="60"/>
      <c r="ACU9325" s="60"/>
      <c r="ACV9325" s="60"/>
      <c r="ACW9325" s="60"/>
      <c r="ACX9325" s="60"/>
      <c r="ACY9325" s="60">
        <v>0.96380759560524598</v>
      </c>
      <c r="ACZ9325" s="60"/>
      <c r="ADA9325" s="60"/>
      <c r="ADB9325" s="60"/>
      <c r="ADC9325" s="60"/>
      <c r="ADD9325" s="60"/>
      <c r="ADE9325" s="60"/>
    </row>
    <row r="9326" spans="760:785" x14ac:dyDescent="0.25">
      <c r="ACF9326" s="60"/>
      <c r="ACG9326" s="60"/>
      <c r="ACH9326" s="60"/>
      <c r="ACI9326" s="60"/>
      <c r="ACJ9326" s="60"/>
      <c r="ACK9326" s="60"/>
      <c r="ACL9326" s="60"/>
      <c r="ACM9326" s="60"/>
      <c r="ACN9326" s="60"/>
      <c r="ACO9326" s="60"/>
      <c r="ACP9326" s="60"/>
      <c r="ACQ9326" s="60"/>
      <c r="ACR9326" s="60"/>
      <c r="ACS9326" s="60"/>
      <c r="ACT9326" s="60"/>
      <c r="ACU9326" s="60"/>
      <c r="ACV9326" s="60"/>
      <c r="ACW9326" s="60"/>
      <c r="ACX9326" s="60"/>
      <c r="ACY9326" s="60">
        <v>0.96378667804360596</v>
      </c>
      <c r="ACZ9326" s="60"/>
      <c r="ADA9326" s="60"/>
      <c r="ADB9326" s="60"/>
      <c r="ADC9326" s="60"/>
      <c r="ADD9326" s="60"/>
      <c r="ADE9326" s="60"/>
    </row>
    <row r="9327" spans="760:785" x14ac:dyDescent="0.25">
      <c r="ACF9327" s="60"/>
      <c r="ACG9327" s="60"/>
      <c r="ACH9327" s="60"/>
      <c r="ACI9327" s="60"/>
      <c r="ACJ9327" s="60"/>
      <c r="ACK9327" s="60"/>
      <c r="ACL9327" s="60"/>
      <c r="ACM9327" s="60"/>
      <c r="ACN9327" s="60"/>
      <c r="ACO9327" s="60"/>
      <c r="ACP9327" s="60"/>
      <c r="ACQ9327" s="60"/>
      <c r="ACR9327" s="60"/>
      <c r="ACS9327" s="60"/>
      <c r="ACT9327" s="60"/>
      <c r="ACU9327" s="60"/>
      <c r="ACV9327" s="60"/>
      <c r="ACW9327" s="60"/>
      <c r="ACX9327" s="60"/>
      <c r="ACY9327" s="60">
        <v>0.96377200439314703</v>
      </c>
      <c r="ACZ9327" s="60"/>
      <c r="ADA9327" s="60"/>
      <c r="ADB9327" s="60"/>
      <c r="ADC9327" s="60"/>
      <c r="ADD9327" s="60"/>
      <c r="ADE9327" s="60"/>
    </row>
    <row r="9328" spans="760:785" x14ac:dyDescent="0.25">
      <c r="ACF9328" s="60"/>
      <c r="ACG9328" s="60"/>
      <c r="ACH9328" s="60"/>
      <c r="ACI9328" s="60"/>
      <c r="ACJ9328" s="60"/>
      <c r="ACK9328" s="60"/>
      <c r="ACL9328" s="60"/>
      <c r="ACM9328" s="60"/>
      <c r="ACN9328" s="60"/>
      <c r="ACO9328" s="60"/>
      <c r="ACP9328" s="60"/>
      <c r="ACQ9328" s="60"/>
      <c r="ACR9328" s="60"/>
      <c r="ACS9328" s="60"/>
      <c r="ACT9328" s="60"/>
      <c r="ACU9328" s="60"/>
      <c r="ACV9328" s="60"/>
      <c r="ACW9328" s="60"/>
      <c r="ACX9328" s="60"/>
      <c r="ACY9328" s="60">
        <v>0.96376228292428201</v>
      </c>
      <c r="ACZ9328" s="60"/>
      <c r="ADA9328" s="60"/>
      <c r="ADB9328" s="60"/>
      <c r="ADC9328" s="60"/>
      <c r="ADD9328" s="60"/>
      <c r="ADE9328" s="60"/>
    </row>
    <row r="9329" spans="760:785" x14ac:dyDescent="0.25">
      <c r="ACF9329" s="60"/>
      <c r="ACG9329" s="60"/>
      <c r="ACH9329" s="60"/>
      <c r="ACI9329" s="60"/>
      <c r="ACJ9329" s="60"/>
      <c r="ACK9329" s="60"/>
      <c r="ACL9329" s="60"/>
      <c r="ACM9329" s="60"/>
      <c r="ACN9329" s="60"/>
      <c r="ACO9329" s="60"/>
      <c r="ACP9329" s="60"/>
      <c r="ACQ9329" s="60"/>
      <c r="ACR9329" s="60"/>
      <c r="ACS9329" s="60"/>
      <c r="ACT9329" s="60"/>
      <c r="ACU9329" s="60"/>
      <c r="ACV9329" s="60"/>
      <c r="ACW9329" s="60"/>
      <c r="ACX9329" s="60"/>
      <c r="ACY9329" s="60">
        <v>0.96373964145709601</v>
      </c>
      <c r="ACZ9329" s="60"/>
      <c r="ADA9329" s="60"/>
      <c r="ADB9329" s="60"/>
      <c r="ADC9329" s="60"/>
      <c r="ADD9329" s="60"/>
      <c r="ADE9329" s="60"/>
    </row>
    <row r="9330" spans="760:785" x14ac:dyDescent="0.25">
      <c r="ACF9330" s="60"/>
      <c r="ACG9330" s="60"/>
      <c r="ACH9330" s="60"/>
      <c r="ACI9330" s="60"/>
      <c r="ACJ9330" s="60"/>
      <c r="ACK9330" s="60"/>
      <c r="ACL9330" s="60"/>
      <c r="ACM9330" s="60"/>
      <c r="ACN9330" s="60"/>
      <c r="ACO9330" s="60"/>
      <c r="ACP9330" s="60"/>
      <c r="ACQ9330" s="60"/>
      <c r="ACR9330" s="60"/>
      <c r="ACS9330" s="60"/>
      <c r="ACT9330" s="60"/>
      <c r="ACU9330" s="60"/>
      <c r="ACV9330" s="60"/>
      <c r="ACW9330" s="60"/>
      <c r="ACX9330" s="60"/>
      <c r="ACY9330" s="60">
        <v>0.96371980363670795</v>
      </c>
      <c r="ACZ9330" s="60"/>
      <c r="ADA9330" s="60"/>
      <c r="ADB9330" s="60"/>
      <c r="ADC9330" s="60"/>
      <c r="ADD9330" s="60"/>
      <c r="ADE9330" s="60"/>
    </row>
    <row r="9331" spans="760:785" x14ac:dyDescent="0.25">
      <c r="ACF9331" s="60"/>
      <c r="ACG9331" s="60"/>
      <c r="ACH9331" s="60"/>
      <c r="ACI9331" s="60"/>
      <c r="ACJ9331" s="60"/>
      <c r="ACK9331" s="60"/>
      <c r="ACL9331" s="60"/>
      <c r="ACM9331" s="60"/>
      <c r="ACN9331" s="60"/>
      <c r="ACO9331" s="60"/>
      <c r="ACP9331" s="60"/>
      <c r="ACQ9331" s="60"/>
      <c r="ACR9331" s="60"/>
      <c r="ACS9331" s="60"/>
      <c r="ACT9331" s="60"/>
      <c r="ACU9331" s="60"/>
      <c r="ACV9331" s="60"/>
      <c r="ACW9331" s="60"/>
      <c r="ACX9331" s="60"/>
      <c r="ACY9331" s="60">
        <v>0.96371924282343102</v>
      </c>
      <c r="ACZ9331" s="60"/>
      <c r="ADA9331" s="60"/>
      <c r="ADB9331" s="60"/>
      <c r="ADC9331" s="60"/>
      <c r="ADD9331" s="60"/>
      <c r="ADE9331" s="60"/>
    </row>
    <row r="9332" spans="760:785" x14ac:dyDescent="0.25">
      <c r="ACF9332" s="60"/>
      <c r="ACG9332" s="60"/>
      <c r="ACH9332" s="60"/>
      <c r="ACI9332" s="60"/>
      <c r="ACJ9332" s="60"/>
      <c r="ACK9332" s="60"/>
      <c r="ACL9332" s="60"/>
      <c r="ACM9332" s="60"/>
      <c r="ACN9332" s="60"/>
      <c r="ACO9332" s="60"/>
      <c r="ACP9332" s="60"/>
      <c r="ACQ9332" s="60"/>
      <c r="ACR9332" s="60"/>
      <c r="ACS9332" s="60"/>
      <c r="ACT9332" s="60"/>
      <c r="ACU9332" s="60"/>
      <c r="ACV9332" s="60"/>
      <c r="ACW9332" s="60"/>
      <c r="ACX9332" s="60"/>
      <c r="ACY9332" s="60">
        <v>0.96371716604588697</v>
      </c>
      <c r="ACZ9332" s="60"/>
      <c r="ADA9332" s="60"/>
      <c r="ADB9332" s="60"/>
      <c r="ADC9332" s="60"/>
      <c r="ADD9332" s="60"/>
      <c r="ADE9332" s="60"/>
    </row>
    <row r="9333" spans="760:785" x14ac:dyDescent="0.25">
      <c r="ACF9333" s="60"/>
      <c r="ACG9333" s="60"/>
      <c r="ACH9333" s="60"/>
      <c r="ACI9333" s="60"/>
      <c r="ACJ9333" s="60"/>
      <c r="ACK9333" s="60"/>
      <c r="ACL9333" s="60"/>
      <c r="ACM9333" s="60"/>
      <c r="ACN9333" s="60"/>
      <c r="ACO9333" s="60"/>
      <c r="ACP9333" s="60"/>
      <c r="ACQ9333" s="60"/>
      <c r="ACR9333" s="60"/>
      <c r="ACS9333" s="60"/>
      <c r="ACT9333" s="60"/>
      <c r="ACU9333" s="60"/>
      <c r="ACV9333" s="60"/>
      <c r="ACW9333" s="60"/>
      <c r="ACX9333" s="60"/>
      <c r="ACY9333" s="60">
        <v>0.963716917677093</v>
      </c>
      <c r="ACZ9333" s="60"/>
      <c r="ADA9333" s="60"/>
      <c r="ADB9333" s="60"/>
      <c r="ADC9333" s="60"/>
      <c r="ADD9333" s="60"/>
      <c r="ADE9333" s="60"/>
    </row>
    <row r="9334" spans="760:785" x14ac:dyDescent="0.25">
      <c r="ACF9334" s="60"/>
      <c r="ACG9334" s="60"/>
      <c r="ACH9334" s="60"/>
      <c r="ACI9334" s="60"/>
      <c r="ACJ9334" s="60"/>
      <c r="ACK9334" s="60"/>
      <c r="ACL9334" s="60"/>
      <c r="ACM9334" s="60"/>
      <c r="ACN9334" s="60"/>
      <c r="ACO9334" s="60"/>
      <c r="ACP9334" s="60"/>
      <c r="ACQ9334" s="60"/>
      <c r="ACR9334" s="60"/>
      <c r="ACS9334" s="60"/>
      <c r="ACT9334" s="60"/>
      <c r="ACU9334" s="60"/>
      <c r="ACV9334" s="60"/>
      <c r="ACW9334" s="60"/>
      <c r="ACX9334" s="60"/>
      <c r="ACY9334" s="60">
        <v>0.96363485138905902</v>
      </c>
      <c r="ACZ9334" s="60"/>
      <c r="ADA9334" s="60"/>
      <c r="ADB9334" s="60"/>
      <c r="ADC9334" s="60"/>
      <c r="ADD9334" s="60"/>
      <c r="ADE9334" s="60"/>
    </row>
    <row r="9335" spans="760:785" x14ac:dyDescent="0.25">
      <c r="ACF9335" s="60"/>
      <c r="ACG9335" s="60"/>
      <c r="ACH9335" s="60"/>
      <c r="ACI9335" s="60"/>
      <c r="ACJ9335" s="60"/>
      <c r="ACK9335" s="60"/>
      <c r="ACL9335" s="60"/>
      <c r="ACM9335" s="60"/>
      <c r="ACN9335" s="60"/>
      <c r="ACO9335" s="60"/>
      <c r="ACP9335" s="60"/>
      <c r="ACQ9335" s="60"/>
      <c r="ACR9335" s="60"/>
      <c r="ACS9335" s="60"/>
      <c r="ACT9335" s="60"/>
      <c r="ACU9335" s="60"/>
      <c r="ACV9335" s="60"/>
      <c r="ACW9335" s="60"/>
      <c r="ACX9335" s="60"/>
      <c r="ACY9335" s="60">
        <v>0.96363148006023702</v>
      </c>
      <c r="ACZ9335" s="60"/>
      <c r="ADA9335" s="60"/>
      <c r="ADB9335" s="60"/>
      <c r="ADC9335" s="60"/>
      <c r="ADD9335" s="60"/>
      <c r="ADE9335" s="60"/>
    </row>
    <row r="9336" spans="760:785" x14ac:dyDescent="0.25">
      <c r="ACF9336" s="60"/>
      <c r="ACG9336" s="60"/>
      <c r="ACH9336" s="60"/>
      <c r="ACI9336" s="60"/>
      <c r="ACJ9336" s="60"/>
      <c r="ACK9336" s="60"/>
      <c r="ACL9336" s="60"/>
      <c r="ACM9336" s="60"/>
      <c r="ACN9336" s="60"/>
      <c r="ACO9336" s="60"/>
      <c r="ACP9336" s="60"/>
      <c r="ACQ9336" s="60"/>
      <c r="ACR9336" s="60"/>
      <c r="ACS9336" s="60"/>
      <c r="ACT9336" s="60"/>
      <c r="ACU9336" s="60"/>
      <c r="ACV9336" s="60"/>
      <c r="ACW9336" s="60"/>
      <c r="ACX9336" s="60"/>
      <c r="ACY9336" s="60">
        <v>0.96360958561292498</v>
      </c>
      <c r="ACZ9336" s="60"/>
      <c r="ADA9336" s="60"/>
      <c r="ADB9336" s="60"/>
      <c r="ADC9336" s="60"/>
      <c r="ADD9336" s="60"/>
      <c r="ADE9336" s="60"/>
    </row>
    <row r="9337" spans="760:785" x14ac:dyDescent="0.25">
      <c r="ACF9337" s="60"/>
      <c r="ACG9337" s="60"/>
      <c r="ACH9337" s="60"/>
      <c r="ACI9337" s="60"/>
      <c r="ACJ9337" s="60"/>
      <c r="ACK9337" s="60"/>
      <c r="ACL9337" s="60"/>
      <c r="ACM9337" s="60"/>
      <c r="ACN9337" s="60"/>
      <c r="ACO9337" s="60"/>
      <c r="ACP9337" s="60"/>
      <c r="ACQ9337" s="60"/>
      <c r="ACR9337" s="60"/>
      <c r="ACS9337" s="60"/>
      <c r="ACT9337" s="60"/>
      <c r="ACU9337" s="60"/>
      <c r="ACV9337" s="60"/>
      <c r="ACW9337" s="60"/>
      <c r="ACX9337" s="60"/>
      <c r="ACY9337" s="60">
        <v>0.96360545242671203</v>
      </c>
      <c r="ACZ9337" s="60"/>
      <c r="ADA9337" s="60"/>
      <c r="ADB9337" s="60"/>
      <c r="ADC9337" s="60"/>
      <c r="ADD9337" s="60"/>
      <c r="ADE9337" s="60"/>
    </row>
    <row r="9338" spans="760:785" x14ac:dyDescent="0.25">
      <c r="ACF9338" s="60"/>
      <c r="ACG9338" s="60"/>
      <c r="ACH9338" s="60"/>
      <c r="ACI9338" s="60"/>
      <c r="ACJ9338" s="60"/>
      <c r="ACK9338" s="60"/>
      <c r="ACL9338" s="60"/>
      <c r="ACM9338" s="60"/>
      <c r="ACN9338" s="60"/>
      <c r="ACO9338" s="60"/>
      <c r="ACP9338" s="60"/>
      <c r="ACQ9338" s="60"/>
      <c r="ACR9338" s="60"/>
      <c r="ACS9338" s="60"/>
      <c r="ACT9338" s="60"/>
      <c r="ACU9338" s="60"/>
      <c r="ACV9338" s="60"/>
      <c r="ACW9338" s="60"/>
      <c r="ACX9338" s="60"/>
      <c r="ACY9338" s="60">
        <v>0.96358209300917896</v>
      </c>
      <c r="ACZ9338" s="60"/>
      <c r="ADA9338" s="60"/>
      <c r="ADB9338" s="60"/>
      <c r="ADC9338" s="60"/>
      <c r="ADD9338" s="60"/>
      <c r="ADE9338" s="60"/>
    </row>
    <row r="9339" spans="760:785" x14ac:dyDescent="0.25">
      <c r="ACF9339" s="60"/>
      <c r="ACG9339" s="60"/>
      <c r="ACH9339" s="60"/>
      <c r="ACI9339" s="60"/>
      <c r="ACJ9339" s="60"/>
      <c r="ACK9339" s="60"/>
      <c r="ACL9339" s="60"/>
      <c r="ACM9339" s="60"/>
      <c r="ACN9339" s="60"/>
      <c r="ACO9339" s="60"/>
      <c r="ACP9339" s="60"/>
      <c r="ACQ9339" s="60"/>
      <c r="ACR9339" s="60"/>
      <c r="ACS9339" s="60"/>
      <c r="ACT9339" s="60"/>
      <c r="ACU9339" s="60"/>
      <c r="ACV9339" s="60"/>
      <c r="ACW9339" s="60"/>
      <c r="ACX9339" s="60"/>
      <c r="ACY9339" s="60">
        <v>0.96358054148806804</v>
      </c>
      <c r="ACZ9339" s="60"/>
      <c r="ADA9339" s="60"/>
      <c r="ADB9339" s="60"/>
      <c r="ADC9339" s="60"/>
      <c r="ADD9339" s="60"/>
      <c r="ADE9339" s="60"/>
    </row>
    <row r="9340" spans="760:785" x14ac:dyDescent="0.25">
      <c r="ACF9340" s="60"/>
      <c r="ACG9340" s="60"/>
      <c r="ACH9340" s="60"/>
      <c r="ACI9340" s="60"/>
      <c r="ACJ9340" s="60"/>
      <c r="ACK9340" s="60"/>
      <c r="ACL9340" s="60"/>
      <c r="ACM9340" s="60"/>
      <c r="ACN9340" s="60"/>
      <c r="ACO9340" s="60"/>
      <c r="ACP9340" s="60"/>
      <c r="ACQ9340" s="60"/>
      <c r="ACR9340" s="60"/>
      <c r="ACS9340" s="60"/>
      <c r="ACT9340" s="60"/>
      <c r="ACU9340" s="60"/>
      <c r="ACV9340" s="60"/>
      <c r="ACW9340" s="60"/>
      <c r="ACX9340" s="60"/>
      <c r="ACY9340" s="60">
        <v>0.96356112359115498</v>
      </c>
      <c r="ACZ9340" s="60"/>
      <c r="ADA9340" s="60"/>
      <c r="ADB9340" s="60"/>
      <c r="ADC9340" s="60"/>
      <c r="ADD9340" s="60"/>
      <c r="ADE9340" s="60"/>
    </row>
    <row r="9341" spans="760:785" x14ac:dyDescent="0.25">
      <c r="ACF9341" s="60"/>
      <c r="ACG9341" s="60"/>
      <c r="ACH9341" s="60"/>
      <c r="ACI9341" s="60"/>
      <c r="ACJ9341" s="60"/>
      <c r="ACK9341" s="60"/>
      <c r="ACL9341" s="60"/>
      <c r="ACM9341" s="60"/>
      <c r="ACN9341" s="60"/>
      <c r="ACO9341" s="60"/>
      <c r="ACP9341" s="60"/>
      <c r="ACQ9341" s="60"/>
      <c r="ACR9341" s="60"/>
      <c r="ACS9341" s="60"/>
      <c r="ACT9341" s="60"/>
      <c r="ACU9341" s="60"/>
      <c r="ACV9341" s="60"/>
      <c r="ACW9341" s="60"/>
      <c r="ACX9341" s="60"/>
      <c r="ACY9341" s="60">
        <v>0.96356054673673297</v>
      </c>
      <c r="ACZ9341" s="60"/>
      <c r="ADA9341" s="60"/>
      <c r="ADB9341" s="60"/>
      <c r="ADC9341" s="60"/>
      <c r="ADD9341" s="60"/>
      <c r="ADE9341" s="60"/>
    </row>
    <row r="9342" spans="760:785" x14ac:dyDescent="0.25">
      <c r="ACF9342" s="60"/>
      <c r="ACG9342" s="60"/>
      <c r="ACH9342" s="60"/>
      <c r="ACI9342" s="60"/>
      <c r="ACJ9342" s="60"/>
      <c r="ACK9342" s="60"/>
      <c r="ACL9342" s="60"/>
      <c r="ACM9342" s="60"/>
      <c r="ACN9342" s="60"/>
      <c r="ACO9342" s="60"/>
      <c r="ACP9342" s="60"/>
      <c r="ACQ9342" s="60"/>
      <c r="ACR9342" s="60"/>
      <c r="ACS9342" s="60"/>
      <c r="ACT9342" s="60"/>
      <c r="ACU9342" s="60"/>
      <c r="ACV9342" s="60"/>
      <c r="ACW9342" s="60"/>
      <c r="ACX9342" s="60"/>
      <c r="ACY9342" s="60">
        <v>0.96355687484504704</v>
      </c>
      <c r="ACZ9342" s="60"/>
      <c r="ADA9342" s="60"/>
      <c r="ADB9342" s="60"/>
      <c r="ADC9342" s="60"/>
      <c r="ADD9342" s="60"/>
      <c r="ADE9342" s="60"/>
    </row>
    <row r="9343" spans="760:785" x14ac:dyDescent="0.25">
      <c r="ACF9343" s="60"/>
      <c r="ACG9343" s="60"/>
      <c r="ACH9343" s="60"/>
      <c r="ACI9343" s="60"/>
      <c r="ACJ9343" s="60"/>
      <c r="ACK9343" s="60"/>
      <c r="ACL9343" s="60"/>
      <c r="ACM9343" s="60"/>
      <c r="ACN9343" s="60"/>
      <c r="ACO9343" s="60"/>
      <c r="ACP9343" s="60"/>
      <c r="ACQ9343" s="60"/>
      <c r="ACR9343" s="60"/>
      <c r="ACS9343" s="60"/>
      <c r="ACT9343" s="60"/>
      <c r="ACU9343" s="60"/>
      <c r="ACV9343" s="60"/>
      <c r="ACW9343" s="60"/>
      <c r="ACX9343" s="60"/>
      <c r="ACY9343" s="60">
        <v>0.96355541767136299</v>
      </c>
      <c r="ACZ9343" s="60"/>
      <c r="ADA9343" s="60"/>
      <c r="ADB9343" s="60"/>
      <c r="ADC9343" s="60"/>
      <c r="ADD9343" s="60"/>
      <c r="ADE9343" s="60"/>
    </row>
    <row r="9344" spans="760:785" x14ac:dyDescent="0.25">
      <c r="ACF9344" s="60"/>
      <c r="ACG9344" s="60"/>
      <c r="ACH9344" s="60"/>
      <c r="ACI9344" s="60"/>
      <c r="ACJ9344" s="60"/>
      <c r="ACK9344" s="60"/>
      <c r="ACL9344" s="60"/>
      <c r="ACM9344" s="60"/>
      <c r="ACN9344" s="60"/>
      <c r="ACO9344" s="60"/>
      <c r="ACP9344" s="60"/>
      <c r="ACQ9344" s="60"/>
      <c r="ACR9344" s="60"/>
      <c r="ACS9344" s="60"/>
      <c r="ACT9344" s="60"/>
      <c r="ACU9344" s="60"/>
      <c r="ACV9344" s="60"/>
      <c r="ACW9344" s="60"/>
      <c r="ACX9344" s="60"/>
      <c r="ACY9344" s="60">
        <v>0.96354815275321704</v>
      </c>
      <c r="ACZ9344" s="60"/>
      <c r="ADA9344" s="60"/>
      <c r="ADB9344" s="60"/>
      <c r="ADC9344" s="60"/>
      <c r="ADD9344" s="60"/>
      <c r="ADE9344" s="60"/>
    </row>
    <row r="9345" spans="760:785" x14ac:dyDescent="0.25">
      <c r="ACF9345" s="60"/>
      <c r="ACG9345" s="60"/>
      <c r="ACH9345" s="60"/>
      <c r="ACI9345" s="60"/>
      <c r="ACJ9345" s="60"/>
      <c r="ACK9345" s="60"/>
      <c r="ACL9345" s="60"/>
      <c r="ACM9345" s="60"/>
      <c r="ACN9345" s="60"/>
      <c r="ACO9345" s="60"/>
      <c r="ACP9345" s="60"/>
      <c r="ACQ9345" s="60"/>
      <c r="ACR9345" s="60"/>
      <c r="ACS9345" s="60"/>
      <c r="ACT9345" s="60"/>
      <c r="ACU9345" s="60"/>
      <c r="ACV9345" s="60"/>
      <c r="ACW9345" s="60"/>
      <c r="ACX9345" s="60"/>
      <c r="ACY9345" s="60">
        <v>0.96353036239410605</v>
      </c>
      <c r="ACZ9345" s="60"/>
      <c r="ADA9345" s="60"/>
      <c r="ADB9345" s="60"/>
      <c r="ADC9345" s="60"/>
      <c r="ADD9345" s="60"/>
      <c r="ADE9345" s="60"/>
    </row>
    <row r="9346" spans="760:785" x14ac:dyDescent="0.25">
      <c r="ACF9346" s="60"/>
      <c r="ACG9346" s="60"/>
      <c r="ACH9346" s="60"/>
      <c r="ACI9346" s="60"/>
      <c r="ACJ9346" s="60"/>
      <c r="ACK9346" s="60"/>
      <c r="ACL9346" s="60"/>
      <c r="ACM9346" s="60"/>
      <c r="ACN9346" s="60"/>
      <c r="ACO9346" s="60"/>
      <c r="ACP9346" s="60"/>
      <c r="ACQ9346" s="60"/>
      <c r="ACR9346" s="60"/>
      <c r="ACS9346" s="60"/>
      <c r="ACT9346" s="60"/>
      <c r="ACU9346" s="60"/>
      <c r="ACV9346" s="60"/>
      <c r="ACW9346" s="60"/>
      <c r="ACX9346" s="60"/>
      <c r="ACY9346" s="60">
        <v>0.963526848474903</v>
      </c>
      <c r="ACZ9346" s="60"/>
      <c r="ADA9346" s="60"/>
      <c r="ADB9346" s="60"/>
      <c r="ADC9346" s="60"/>
      <c r="ADD9346" s="60"/>
      <c r="ADE9346" s="60"/>
    </row>
    <row r="9347" spans="760:785" x14ac:dyDescent="0.25">
      <c r="ACF9347" s="60"/>
      <c r="ACG9347" s="60"/>
      <c r="ACH9347" s="60"/>
      <c r="ACI9347" s="60"/>
      <c r="ACJ9347" s="60"/>
      <c r="ACK9347" s="60"/>
      <c r="ACL9347" s="60"/>
      <c r="ACM9347" s="60"/>
      <c r="ACN9347" s="60"/>
      <c r="ACO9347" s="60"/>
      <c r="ACP9347" s="60"/>
      <c r="ACQ9347" s="60"/>
      <c r="ACR9347" s="60"/>
      <c r="ACS9347" s="60"/>
      <c r="ACT9347" s="60"/>
      <c r="ACU9347" s="60"/>
      <c r="ACV9347" s="60"/>
      <c r="ACW9347" s="60"/>
      <c r="ACX9347" s="60"/>
      <c r="ACY9347" s="60">
        <v>0.96352625761012101</v>
      </c>
      <c r="ACZ9347" s="60"/>
      <c r="ADA9347" s="60"/>
      <c r="ADB9347" s="60"/>
      <c r="ADC9347" s="60"/>
      <c r="ADD9347" s="60"/>
      <c r="ADE9347" s="60"/>
    </row>
    <row r="9348" spans="760:785" x14ac:dyDescent="0.25">
      <c r="ACF9348" s="60"/>
      <c r="ACG9348" s="60"/>
      <c r="ACH9348" s="60"/>
      <c r="ACI9348" s="60"/>
      <c r="ACJ9348" s="60"/>
      <c r="ACK9348" s="60"/>
      <c r="ACL9348" s="60"/>
      <c r="ACM9348" s="60"/>
      <c r="ACN9348" s="60"/>
      <c r="ACO9348" s="60"/>
      <c r="ACP9348" s="60"/>
      <c r="ACQ9348" s="60"/>
      <c r="ACR9348" s="60"/>
      <c r="ACS9348" s="60"/>
      <c r="ACT9348" s="60"/>
      <c r="ACU9348" s="60"/>
      <c r="ACV9348" s="60"/>
      <c r="ACW9348" s="60"/>
      <c r="ACX9348" s="60"/>
      <c r="ACY9348" s="60">
        <v>0.96352146635909297</v>
      </c>
      <c r="ACZ9348" s="60"/>
      <c r="ADA9348" s="60"/>
      <c r="ADB9348" s="60"/>
      <c r="ADC9348" s="60"/>
      <c r="ADD9348" s="60"/>
      <c r="ADE9348" s="60"/>
    </row>
    <row r="9349" spans="760:785" x14ac:dyDescent="0.25">
      <c r="ACF9349" s="60"/>
      <c r="ACG9349" s="60"/>
      <c r="ACH9349" s="60"/>
      <c r="ACI9349" s="60"/>
      <c r="ACJ9349" s="60"/>
      <c r="ACK9349" s="60"/>
      <c r="ACL9349" s="60"/>
      <c r="ACM9349" s="60"/>
      <c r="ACN9349" s="60"/>
      <c r="ACO9349" s="60"/>
      <c r="ACP9349" s="60"/>
      <c r="ACQ9349" s="60"/>
      <c r="ACR9349" s="60"/>
      <c r="ACS9349" s="60"/>
      <c r="ACT9349" s="60"/>
      <c r="ACU9349" s="60"/>
      <c r="ACV9349" s="60"/>
      <c r="ACW9349" s="60"/>
      <c r="ACX9349" s="60"/>
      <c r="ACY9349" s="60">
        <v>0.96351961132433295</v>
      </c>
      <c r="ACZ9349" s="60"/>
      <c r="ADA9349" s="60"/>
      <c r="ADB9349" s="60"/>
      <c r="ADC9349" s="60"/>
      <c r="ADD9349" s="60"/>
      <c r="ADE9349" s="60"/>
    </row>
    <row r="9350" spans="760:785" x14ac:dyDescent="0.25">
      <c r="ACF9350" s="60"/>
      <c r="ACG9350" s="60"/>
      <c r="ACH9350" s="60"/>
      <c r="ACI9350" s="60"/>
      <c r="ACJ9350" s="60"/>
      <c r="ACK9350" s="60"/>
      <c r="ACL9350" s="60"/>
      <c r="ACM9350" s="60"/>
      <c r="ACN9350" s="60"/>
      <c r="ACO9350" s="60"/>
      <c r="ACP9350" s="60"/>
      <c r="ACQ9350" s="60"/>
      <c r="ACR9350" s="60"/>
      <c r="ACS9350" s="60"/>
      <c r="ACT9350" s="60"/>
      <c r="ACU9350" s="60"/>
      <c r="ACV9350" s="60"/>
      <c r="ACW9350" s="60"/>
      <c r="ACX9350" s="60"/>
      <c r="ACY9350" s="60">
        <v>0.96351011060415404</v>
      </c>
      <c r="ACZ9350" s="60"/>
      <c r="ADA9350" s="60"/>
      <c r="ADB9350" s="60"/>
      <c r="ADC9350" s="60"/>
      <c r="ADD9350" s="60"/>
      <c r="ADE9350" s="60"/>
    </row>
    <row r="9351" spans="760:785" x14ac:dyDescent="0.25">
      <c r="ACF9351" s="60"/>
      <c r="ACG9351" s="60"/>
      <c r="ACH9351" s="60"/>
      <c r="ACI9351" s="60"/>
      <c r="ACJ9351" s="60"/>
      <c r="ACK9351" s="60"/>
      <c r="ACL9351" s="60"/>
      <c r="ACM9351" s="60"/>
      <c r="ACN9351" s="60"/>
      <c r="ACO9351" s="60"/>
      <c r="ACP9351" s="60"/>
      <c r="ACQ9351" s="60"/>
      <c r="ACR9351" s="60"/>
      <c r="ACS9351" s="60"/>
      <c r="ACT9351" s="60"/>
      <c r="ACU9351" s="60"/>
      <c r="ACV9351" s="60"/>
      <c r="ACW9351" s="60"/>
      <c r="ACX9351" s="60"/>
      <c r="ACY9351" s="60">
        <v>0.96350744611739403</v>
      </c>
      <c r="ACZ9351" s="60"/>
      <c r="ADA9351" s="60"/>
      <c r="ADB9351" s="60"/>
      <c r="ADC9351" s="60"/>
      <c r="ADD9351" s="60"/>
      <c r="ADE9351" s="60"/>
    </row>
    <row r="9352" spans="760:785" x14ac:dyDescent="0.25">
      <c r="ACF9352" s="60"/>
      <c r="ACG9352" s="60"/>
      <c r="ACH9352" s="60"/>
      <c r="ACI9352" s="60"/>
      <c r="ACJ9352" s="60"/>
      <c r="ACK9352" s="60"/>
      <c r="ACL9352" s="60"/>
      <c r="ACM9352" s="60"/>
      <c r="ACN9352" s="60"/>
      <c r="ACO9352" s="60"/>
      <c r="ACP9352" s="60"/>
      <c r="ACQ9352" s="60"/>
      <c r="ACR9352" s="60"/>
      <c r="ACS9352" s="60"/>
      <c r="ACT9352" s="60"/>
      <c r="ACU9352" s="60"/>
      <c r="ACV9352" s="60"/>
      <c r="ACW9352" s="60"/>
      <c r="ACX9352" s="60"/>
      <c r="ACY9352" s="60">
        <v>0.96350629120742604</v>
      </c>
      <c r="ACZ9352" s="60"/>
      <c r="ADA9352" s="60"/>
      <c r="ADB9352" s="60"/>
      <c r="ADC9352" s="60"/>
      <c r="ADD9352" s="60"/>
      <c r="ADE9352" s="60"/>
    </row>
    <row r="9353" spans="760:785" x14ac:dyDescent="0.25">
      <c r="ACF9353" s="60"/>
      <c r="ACG9353" s="60"/>
      <c r="ACH9353" s="60"/>
      <c r="ACI9353" s="60"/>
      <c r="ACJ9353" s="60"/>
      <c r="ACK9353" s="60"/>
      <c r="ACL9353" s="60"/>
      <c r="ACM9353" s="60"/>
      <c r="ACN9353" s="60"/>
      <c r="ACO9353" s="60"/>
      <c r="ACP9353" s="60"/>
      <c r="ACQ9353" s="60"/>
      <c r="ACR9353" s="60"/>
      <c r="ACS9353" s="60"/>
      <c r="ACT9353" s="60"/>
      <c r="ACU9353" s="60"/>
      <c r="ACV9353" s="60"/>
      <c r="ACW9353" s="60"/>
      <c r="ACX9353" s="60"/>
      <c r="ACY9353" s="60">
        <v>0.96350454213449199</v>
      </c>
      <c r="ACZ9353" s="60"/>
      <c r="ADA9353" s="60"/>
      <c r="ADB9353" s="60"/>
      <c r="ADC9353" s="60"/>
      <c r="ADD9353" s="60"/>
      <c r="ADE9353" s="60"/>
    </row>
    <row r="9354" spans="760:785" x14ac:dyDescent="0.25">
      <c r="ACF9354" s="60"/>
      <c r="ACG9354" s="60"/>
      <c r="ACH9354" s="60"/>
      <c r="ACI9354" s="60"/>
      <c r="ACJ9354" s="60"/>
      <c r="ACK9354" s="60"/>
      <c r="ACL9354" s="60"/>
      <c r="ACM9354" s="60"/>
      <c r="ACN9354" s="60"/>
      <c r="ACO9354" s="60"/>
      <c r="ACP9354" s="60"/>
      <c r="ACQ9354" s="60"/>
      <c r="ACR9354" s="60"/>
      <c r="ACS9354" s="60"/>
      <c r="ACT9354" s="60"/>
      <c r="ACU9354" s="60"/>
      <c r="ACV9354" s="60"/>
      <c r="ACW9354" s="60"/>
      <c r="ACX9354" s="60"/>
      <c r="ACY9354" s="60">
        <v>0.96349165993460395</v>
      </c>
      <c r="ACZ9354" s="60"/>
      <c r="ADA9354" s="60"/>
      <c r="ADB9354" s="60"/>
      <c r="ADC9354" s="60"/>
      <c r="ADD9354" s="60"/>
      <c r="ADE9354" s="60"/>
    </row>
    <row r="9355" spans="760:785" x14ac:dyDescent="0.25">
      <c r="ACF9355" s="60"/>
      <c r="ACG9355" s="60"/>
      <c r="ACH9355" s="60"/>
      <c r="ACI9355" s="60"/>
      <c r="ACJ9355" s="60"/>
      <c r="ACK9355" s="60"/>
      <c r="ACL9355" s="60"/>
      <c r="ACM9355" s="60"/>
      <c r="ACN9355" s="60"/>
      <c r="ACO9355" s="60"/>
      <c r="ACP9355" s="60"/>
      <c r="ACQ9355" s="60"/>
      <c r="ACR9355" s="60"/>
      <c r="ACS9355" s="60"/>
      <c r="ACT9355" s="60"/>
      <c r="ACU9355" s="60"/>
      <c r="ACV9355" s="60"/>
      <c r="ACW9355" s="60"/>
      <c r="ACX9355" s="60"/>
      <c r="ACY9355" s="60">
        <v>0.96348989212491298</v>
      </c>
      <c r="ACZ9355" s="60"/>
      <c r="ADA9355" s="60"/>
      <c r="ADB9355" s="60"/>
      <c r="ADC9355" s="60"/>
      <c r="ADD9355" s="60"/>
      <c r="ADE9355" s="60"/>
    </row>
    <row r="9356" spans="760:785" x14ac:dyDescent="0.25">
      <c r="ACF9356" s="60"/>
      <c r="ACG9356" s="60"/>
      <c r="ACH9356" s="60"/>
      <c r="ACI9356" s="60"/>
      <c r="ACJ9356" s="60"/>
      <c r="ACK9356" s="60"/>
      <c r="ACL9356" s="60"/>
      <c r="ACM9356" s="60"/>
      <c r="ACN9356" s="60"/>
      <c r="ACO9356" s="60"/>
      <c r="ACP9356" s="60"/>
      <c r="ACQ9356" s="60"/>
      <c r="ACR9356" s="60"/>
      <c r="ACS9356" s="60"/>
      <c r="ACT9356" s="60"/>
      <c r="ACU9356" s="60"/>
      <c r="ACV9356" s="60"/>
      <c r="ACW9356" s="60"/>
      <c r="ACX9356" s="60"/>
      <c r="ACY9356" s="60">
        <v>0.96348308064941801</v>
      </c>
      <c r="ACZ9356" s="60"/>
      <c r="ADA9356" s="60"/>
      <c r="ADB9356" s="60"/>
      <c r="ADC9356" s="60"/>
      <c r="ADD9356" s="60"/>
      <c r="ADE9356" s="60"/>
    </row>
    <row r="9357" spans="760:785" x14ac:dyDescent="0.25">
      <c r="ACF9357" s="60"/>
      <c r="ACG9357" s="60"/>
      <c r="ACH9357" s="60"/>
      <c r="ACI9357" s="60"/>
      <c r="ACJ9357" s="60"/>
      <c r="ACK9357" s="60"/>
      <c r="ACL9357" s="60"/>
      <c r="ACM9357" s="60"/>
      <c r="ACN9357" s="60"/>
      <c r="ACO9357" s="60"/>
      <c r="ACP9357" s="60"/>
      <c r="ACQ9357" s="60"/>
      <c r="ACR9357" s="60"/>
      <c r="ACS9357" s="60"/>
      <c r="ACT9357" s="60"/>
      <c r="ACU9357" s="60"/>
      <c r="ACV9357" s="60"/>
      <c r="ACW9357" s="60"/>
      <c r="ACX9357" s="60"/>
      <c r="ACY9357" s="60">
        <v>0.96348264452471</v>
      </c>
      <c r="ACZ9357" s="60"/>
      <c r="ADA9357" s="60"/>
      <c r="ADB9357" s="60"/>
      <c r="ADC9357" s="60"/>
      <c r="ADD9357" s="60"/>
      <c r="ADE9357" s="60"/>
    </row>
    <row r="9358" spans="760:785" x14ac:dyDescent="0.25">
      <c r="ACF9358" s="60"/>
      <c r="ACG9358" s="60"/>
      <c r="ACH9358" s="60"/>
      <c r="ACI9358" s="60"/>
      <c r="ACJ9358" s="60"/>
      <c r="ACK9358" s="60"/>
      <c r="ACL9358" s="60"/>
      <c r="ACM9358" s="60"/>
      <c r="ACN9358" s="60"/>
      <c r="ACO9358" s="60"/>
      <c r="ACP9358" s="60"/>
      <c r="ACQ9358" s="60"/>
      <c r="ACR9358" s="60"/>
      <c r="ACS9358" s="60"/>
      <c r="ACT9358" s="60"/>
      <c r="ACU9358" s="60"/>
      <c r="ACV9358" s="60"/>
      <c r="ACW9358" s="60"/>
      <c r="ACX9358" s="60"/>
      <c r="ACY9358" s="60">
        <v>0.963479237539838</v>
      </c>
      <c r="ACZ9358" s="60"/>
      <c r="ADA9358" s="60"/>
      <c r="ADB9358" s="60"/>
      <c r="ADC9358" s="60"/>
      <c r="ADD9358" s="60"/>
      <c r="ADE9358" s="60"/>
    </row>
    <row r="9359" spans="760:785" x14ac:dyDescent="0.25">
      <c r="ACF9359" s="60"/>
      <c r="ACG9359" s="60"/>
      <c r="ACH9359" s="60"/>
      <c r="ACI9359" s="60"/>
      <c r="ACJ9359" s="60"/>
      <c r="ACK9359" s="60"/>
      <c r="ACL9359" s="60"/>
      <c r="ACM9359" s="60"/>
      <c r="ACN9359" s="60"/>
      <c r="ACO9359" s="60"/>
      <c r="ACP9359" s="60"/>
      <c r="ACQ9359" s="60"/>
      <c r="ACR9359" s="60"/>
      <c r="ACS9359" s="60"/>
      <c r="ACT9359" s="60"/>
      <c r="ACU9359" s="60"/>
      <c r="ACV9359" s="60"/>
      <c r="ACW9359" s="60"/>
      <c r="ACX9359" s="60"/>
      <c r="ACY9359" s="60">
        <v>0.96347827936488695</v>
      </c>
      <c r="ACZ9359" s="60"/>
      <c r="ADA9359" s="60"/>
      <c r="ADB9359" s="60"/>
      <c r="ADC9359" s="60"/>
      <c r="ADD9359" s="60"/>
      <c r="ADE9359" s="60"/>
    </row>
    <row r="9360" spans="760:785" x14ac:dyDescent="0.25">
      <c r="ACF9360" s="60"/>
      <c r="ACG9360" s="60"/>
      <c r="ACH9360" s="60"/>
      <c r="ACI9360" s="60"/>
      <c r="ACJ9360" s="60"/>
      <c r="ACK9360" s="60"/>
      <c r="ACL9360" s="60"/>
      <c r="ACM9360" s="60"/>
      <c r="ACN9360" s="60"/>
      <c r="ACO9360" s="60"/>
      <c r="ACP9360" s="60"/>
      <c r="ACQ9360" s="60"/>
      <c r="ACR9360" s="60"/>
      <c r="ACS9360" s="60"/>
      <c r="ACT9360" s="60"/>
      <c r="ACU9360" s="60"/>
      <c r="ACV9360" s="60"/>
      <c r="ACW9360" s="60"/>
      <c r="ACX9360" s="60"/>
      <c r="ACY9360" s="60">
        <v>0.96346894548634798</v>
      </c>
      <c r="ACZ9360" s="60"/>
      <c r="ADA9360" s="60"/>
      <c r="ADB9360" s="60"/>
      <c r="ADC9360" s="60"/>
      <c r="ADD9360" s="60"/>
      <c r="ADE9360" s="60"/>
    </row>
    <row r="9361" spans="760:785" x14ac:dyDescent="0.25">
      <c r="ACF9361" s="60"/>
      <c r="ACG9361" s="60"/>
      <c r="ACH9361" s="60"/>
      <c r="ACI9361" s="60"/>
      <c r="ACJ9361" s="60"/>
      <c r="ACK9361" s="60"/>
      <c r="ACL9361" s="60"/>
      <c r="ACM9361" s="60"/>
      <c r="ACN9361" s="60"/>
      <c r="ACO9361" s="60"/>
      <c r="ACP9361" s="60"/>
      <c r="ACQ9361" s="60"/>
      <c r="ACR9361" s="60"/>
      <c r="ACS9361" s="60"/>
      <c r="ACT9361" s="60"/>
      <c r="ACU9361" s="60"/>
      <c r="ACV9361" s="60"/>
      <c r="ACW9361" s="60"/>
      <c r="ACX9361" s="60"/>
      <c r="ACY9361" s="60">
        <v>0.963468644938555</v>
      </c>
      <c r="ACZ9361" s="60"/>
      <c r="ADA9361" s="60"/>
      <c r="ADB9361" s="60"/>
      <c r="ADC9361" s="60"/>
      <c r="ADD9361" s="60"/>
      <c r="ADE9361" s="60"/>
    </row>
    <row r="9362" spans="760:785" x14ac:dyDescent="0.25">
      <c r="ACF9362" s="60"/>
      <c r="ACG9362" s="60"/>
      <c r="ACH9362" s="60"/>
      <c r="ACI9362" s="60"/>
      <c r="ACJ9362" s="60"/>
      <c r="ACK9362" s="60"/>
      <c r="ACL9362" s="60"/>
      <c r="ACM9362" s="60"/>
      <c r="ACN9362" s="60"/>
      <c r="ACO9362" s="60"/>
      <c r="ACP9362" s="60"/>
      <c r="ACQ9362" s="60"/>
      <c r="ACR9362" s="60"/>
      <c r="ACS9362" s="60"/>
      <c r="ACT9362" s="60"/>
      <c r="ACU9362" s="60"/>
      <c r="ACV9362" s="60"/>
      <c r="ACW9362" s="60"/>
      <c r="ACX9362" s="60"/>
      <c r="ACY9362" s="60">
        <v>0.96346727606730298</v>
      </c>
      <c r="ACZ9362" s="60"/>
      <c r="ADA9362" s="60"/>
      <c r="ADB9362" s="60"/>
      <c r="ADC9362" s="60"/>
      <c r="ADD9362" s="60"/>
      <c r="ADE9362" s="60"/>
    </row>
    <row r="9363" spans="760:785" x14ac:dyDescent="0.25">
      <c r="ACF9363" s="60"/>
      <c r="ACG9363" s="60"/>
      <c r="ACH9363" s="60"/>
      <c r="ACI9363" s="60"/>
      <c r="ACJ9363" s="60"/>
      <c r="ACK9363" s="60"/>
      <c r="ACL9363" s="60"/>
      <c r="ACM9363" s="60"/>
      <c r="ACN9363" s="60"/>
      <c r="ACO9363" s="60"/>
      <c r="ACP9363" s="60"/>
      <c r="ACQ9363" s="60"/>
      <c r="ACR9363" s="60"/>
      <c r="ACS9363" s="60"/>
      <c r="ACT9363" s="60"/>
      <c r="ACU9363" s="60"/>
      <c r="ACV9363" s="60"/>
      <c r="ACW9363" s="60"/>
      <c r="ACX9363" s="60"/>
      <c r="ACY9363" s="60">
        <v>0.96343388833277799</v>
      </c>
      <c r="ACZ9363" s="60"/>
      <c r="ADA9363" s="60"/>
      <c r="ADB9363" s="60"/>
      <c r="ADC9363" s="60"/>
      <c r="ADD9363" s="60"/>
      <c r="ADE9363" s="60"/>
    </row>
    <row r="9364" spans="760:785" x14ac:dyDescent="0.25">
      <c r="ACF9364" s="60"/>
      <c r="ACG9364" s="60"/>
      <c r="ACH9364" s="60"/>
      <c r="ACI9364" s="60"/>
      <c r="ACJ9364" s="60"/>
      <c r="ACK9364" s="60"/>
      <c r="ACL9364" s="60"/>
      <c r="ACM9364" s="60"/>
      <c r="ACN9364" s="60"/>
      <c r="ACO9364" s="60"/>
      <c r="ACP9364" s="60"/>
      <c r="ACQ9364" s="60"/>
      <c r="ACR9364" s="60"/>
      <c r="ACS9364" s="60"/>
      <c r="ACT9364" s="60"/>
      <c r="ACU9364" s="60"/>
      <c r="ACV9364" s="60"/>
      <c r="ACW9364" s="60"/>
      <c r="ACX9364" s="60"/>
      <c r="ACY9364" s="60">
        <v>0.96342590610671097</v>
      </c>
      <c r="ACZ9364" s="60"/>
      <c r="ADA9364" s="60"/>
      <c r="ADB9364" s="60"/>
      <c r="ADC9364" s="60"/>
      <c r="ADD9364" s="60"/>
      <c r="ADE9364" s="60"/>
    </row>
    <row r="9365" spans="760:785" x14ac:dyDescent="0.25">
      <c r="ACF9365" s="60"/>
      <c r="ACG9365" s="60"/>
      <c r="ACH9365" s="60"/>
      <c r="ACI9365" s="60"/>
      <c r="ACJ9365" s="60"/>
      <c r="ACK9365" s="60"/>
      <c r="ACL9365" s="60"/>
      <c r="ACM9365" s="60"/>
      <c r="ACN9365" s="60"/>
      <c r="ACO9365" s="60"/>
      <c r="ACP9365" s="60"/>
      <c r="ACQ9365" s="60"/>
      <c r="ACR9365" s="60"/>
      <c r="ACS9365" s="60"/>
      <c r="ACT9365" s="60"/>
      <c r="ACU9365" s="60"/>
      <c r="ACV9365" s="60"/>
      <c r="ACW9365" s="60"/>
      <c r="ACX9365" s="60"/>
      <c r="ACY9365" s="60">
        <v>0.96342500274284404</v>
      </c>
      <c r="ACZ9365" s="60"/>
      <c r="ADA9365" s="60"/>
      <c r="ADB9365" s="60"/>
      <c r="ADC9365" s="60"/>
      <c r="ADD9365" s="60"/>
      <c r="ADE9365" s="60"/>
    </row>
    <row r="9366" spans="760:785" x14ac:dyDescent="0.25">
      <c r="ACF9366" s="60"/>
      <c r="ACG9366" s="60"/>
      <c r="ACH9366" s="60"/>
      <c r="ACI9366" s="60"/>
      <c r="ACJ9366" s="60"/>
      <c r="ACK9366" s="60"/>
      <c r="ACL9366" s="60"/>
      <c r="ACM9366" s="60"/>
      <c r="ACN9366" s="60"/>
      <c r="ACO9366" s="60"/>
      <c r="ACP9366" s="60"/>
      <c r="ACQ9366" s="60"/>
      <c r="ACR9366" s="60"/>
      <c r="ACS9366" s="60"/>
      <c r="ACT9366" s="60"/>
      <c r="ACU9366" s="60"/>
      <c r="ACV9366" s="60"/>
      <c r="ACW9366" s="60"/>
      <c r="ACX9366" s="60"/>
      <c r="ACY9366" s="60">
        <v>0.96342484131189499</v>
      </c>
      <c r="ACZ9366" s="60"/>
      <c r="ADA9366" s="60"/>
      <c r="ADB9366" s="60"/>
      <c r="ADC9366" s="60"/>
      <c r="ADD9366" s="60"/>
      <c r="ADE9366" s="60"/>
    </row>
    <row r="9367" spans="760:785" x14ac:dyDescent="0.25">
      <c r="ACF9367" s="60"/>
      <c r="ACG9367" s="60"/>
      <c r="ACH9367" s="60"/>
      <c r="ACI9367" s="60"/>
      <c r="ACJ9367" s="60"/>
      <c r="ACK9367" s="60"/>
      <c r="ACL9367" s="60"/>
      <c r="ACM9367" s="60"/>
      <c r="ACN9367" s="60"/>
      <c r="ACO9367" s="60"/>
      <c r="ACP9367" s="60"/>
      <c r="ACQ9367" s="60"/>
      <c r="ACR9367" s="60"/>
      <c r="ACS9367" s="60"/>
      <c r="ACT9367" s="60"/>
      <c r="ACU9367" s="60"/>
      <c r="ACV9367" s="60"/>
      <c r="ACW9367" s="60"/>
      <c r="ACX9367" s="60"/>
      <c r="ACY9367" s="60">
        <v>0.96342254356034696</v>
      </c>
      <c r="ACZ9367" s="60"/>
      <c r="ADA9367" s="60"/>
      <c r="ADB9367" s="60"/>
      <c r="ADC9367" s="60"/>
      <c r="ADD9367" s="60"/>
      <c r="ADE9367" s="60"/>
    </row>
    <row r="9368" spans="760:785" x14ac:dyDescent="0.25">
      <c r="ACF9368" s="60"/>
      <c r="ACG9368" s="60"/>
      <c r="ACH9368" s="60"/>
      <c r="ACI9368" s="60"/>
      <c r="ACJ9368" s="60"/>
      <c r="ACK9368" s="60"/>
      <c r="ACL9368" s="60"/>
      <c r="ACM9368" s="60"/>
      <c r="ACN9368" s="60"/>
      <c r="ACO9368" s="60"/>
      <c r="ACP9368" s="60"/>
      <c r="ACQ9368" s="60"/>
      <c r="ACR9368" s="60"/>
      <c r="ACS9368" s="60"/>
      <c r="ACT9368" s="60"/>
      <c r="ACU9368" s="60"/>
      <c r="ACV9368" s="60"/>
      <c r="ACW9368" s="60"/>
      <c r="ACX9368" s="60"/>
      <c r="ACY9368" s="60">
        <v>0.96339765744828698</v>
      </c>
      <c r="ACZ9368" s="60"/>
      <c r="ADA9368" s="60"/>
      <c r="ADB9368" s="60"/>
      <c r="ADC9368" s="60"/>
      <c r="ADD9368" s="60"/>
      <c r="ADE9368" s="60"/>
    </row>
    <row r="9369" spans="760:785" x14ac:dyDescent="0.25">
      <c r="ACF9369" s="60"/>
      <c r="ACG9369" s="60"/>
      <c r="ACH9369" s="60"/>
      <c r="ACI9369" s="60"/>
      <c r="ACJ9369" s="60"/>
      <c r="ACK9369" s="60"/>
      <c r="ACL9369" s="60"/>
      <c r="ACM9369" s="60"/>
      <c r="ACN9369" s="60"/>
      <c r="ACO9369" s="60"/>
      <c r="ACP9369" s="60"/>
      <c r="ACQ9369" s="60"/>
      <c r="ACR9369" s="60"/>
      <c r="ACS9369" s="60"/>
      <c r="ACT9369" s="60"/>
      <c r="ACU9369" s="60"/>
      <c r="ACV9369" s="60"/>
      <c r="ACW9369" s="60"/>
      <c r="ACX9369" s="60"/>
      <c r="ACY9369" s="60">
        <v>0.96339708632339205</v>
      </c>
      <c r="ACZ9369" s="60"/>
      <c r="ADA9369" s="60"/>
      <c r="ADB9369" s="60"/>
      <c r="ADC9369" s="60"/>
      <c r="ADD9369" s="60"/>
      <c r="ADE9369" s="60"/>
    </row>
    <row r="9370" spans="760:785" x14ac:dyDescent="0.25">
      <c r="ACF9370" s="60"/>
      <c r="ACG9370" s="60"/>
      <c r="ACH9370" s="60"/>
      <c r="ACI9370" s="60"/>
      <c r="ACJ9370" s="60"/>
      <c r="ACK9370" s="60"/>
      <c r="ACL9370" s="60"/>
      <c r="ACM9370" s="60"/>
      <c r="ACN9370" s="60"/>
      <c r="ACO9370" s="60"/>
      <c r="ACP9370" s="60"/>
      <c r="ACQ9370" s="60"/>
      <c r="ACR9370" s="60"/>
      <c r="ACS9370" s="60"/>
      <c r="ACT9370" s="60"/>
      <c r="ACU9370" s="60"/>
      <c r="ACV9370" s="60"/>
      <c r="ACW9370" s="60"/>
      <c r="ACX9370" s="60"/>
      <c r="ACY9370" s="60">
        <v>0.96338718611129304</v>
      </c>
      <c r="ACZ9370" s="60"/>
      <c r="ADA9370" s="60"/>
      <c r="ADB9370" s="60"/>
      <c r="ADC9370" s="60"/>
      <c r="ADD9370" s="60"/>
      <c r="ADE9370" s="60"/>
    </row>
    <row r="9371" spans="760:785" x14ac:dyDescent="0.25">
      <c r="ACF9371" s="60"/>
      <c r="ACG9371" s="60"/>
      <c r="ACH9371" s="60"/>
      <c r="ACI9371" s="60"/>
      <c r="ACJ9371" s="60"/>
      <c r="ACK9371" s="60"/>
      <c r="ACL9371" s="60"/>
      <c r="ACM9371" s="60"/>
      <c r="ACN9371" s="60"/>
      <c r="ACO9371" s="60"/>
      <c r="ACP9371" s="60"/>
      <c r="ACQ9371" s="60"/>
      <c r="ACR9371" s="60"/>
      <c r="ACS9371" s="60"/>
      <c r="ACT9371" s="60"/>
      <c r="ACU9371" s="60"/>
      <c r="ACV9371" s="60"/>
      <c r="ACW9371" s="60"/>
      <c r="ACX9371" s="60"/>
      <c r="ACY9371" s="60">
        <v>0.96338399538591002</v>
      </c>
      <c r="ACZ9371" s="60"/>
      <c r="ADA9371" s="60"/>
      <c r="ADB9371" s="60"/>
      <c r="ADC9371" s="60"/>
      <c r="ADD9371" s="60"/>
      <c r="ADE9371" s="60"/>
    </row>
    <row r="9372" spans="760:785" x14ac:dyDescent="0.25">
      <c r="ACF9372" s="60"/>
      <c r="ACG9372" s="60"/>
      <c r="ACH9372" s="60"/>
      <c r="ACI9372" s="60"/>
      <c r="ACJ9372" s="60"/>
      <c r="ACK9372" s="60"/>
      <c r="ACL9372" s="60"/>
      <c r="ACM9372" s="60"/>
      <c r="ACN9372" s="60"/>
      <c r="ACO9372" s="60"/>
      <c r="ACP9372" s="60"/>
      <c r="ACQ9372" s="60"/>
      <c r="ACR9372" s="60"/>
      <c r="ACS9372" s="60"/>
      <c r="ACT9372" s="60"/>
      <c r="ACU9372" s="60"/>
      <c r="ACV9372" s="60"/>
      <c r="ACW9372" s="60"/>
      <c r="ACX9372" s="60"/>
      <c r="ACY9372" s="60">
        <v>0.96337154738689601</v>
      </c>
      <c r="ACZ9372" s="60"/>
      <c r="ADA9372" s="60"/>
      <c r="ADB9372" s="60"/>
      <c r="ADC9372" s="60"/>
      <c r="ADD9372" s="60"/>
      <c r="ADE9372" s="60"/>
    </row>
    <row r="9373" spans="760:785" x14ac:dyDescent="0.25">
      <c r="ACF9373" s="60"/>
      <c r="ACG9373" s="60"/>
      <c r="ACH9373" s="60"/>
      <c r="ACI9373" s="60"/>
      <c r="ACJ9373" s="60"/>
      <c r="ACK9373" s="60"/>
      <c r="ACL9373" s="60"/>
      <c r="ACM9373" s="60"/>
      <c r="ACN9373" s="60"/>
      <c r="ACO9373" s="60"/>
      <c r="ACP9373" s="60"/>
      <c r="ACQ9373" s="60"/>
      <c r="ACR9373" s="60"/>
      <c r="ACS9373" s="60"/>
      <c r="ACT9373" s="60"/>
      <c r="ACU9373" s="60"/>
      <c r="ACV9373" s="60"/>
      <c r="ACW9373" s="60"/>
      <c r="ACX9373" s="60"/>
      <c r="ACY9373" s="60">
        <v>0.96337023936208499</v>
      </c>
      <c r="ACZ9373" s="60"/>
      <c r="ADA9373" s="60"/>
      <c r="ADB9373" s="60"/>
      <c r="ADC9373" s="60"/>
      <c r="ADD9373" s="60"/>
      <c r="ADE9373" s="60"/>
    </row>
    <row r="9374" spans="760:785" x14ac:dyDescent="0.25">
      <c r="ACF9374" s="60"/>
      <c r="ACG9374" s="60"/>
      <c r="ACH9374" s="60"/>
      <c r="ACI9374" s="60"/>
      <c r="ACJ9374" s="60"/>
      <c r="ACK9374" s="60"/>
      <c r="ACL9374" s="60"/>
      <c r="ACM9374" s="60"/>
      <c r="ACN9374" s="60"/>
      <c r="ACO9374" s="60"/>
      <c r="ACP9374" s="60"/>
      <c r="ACQ9374" s="60"/>
      <c r="ACR9374" s="60"/>
      <c r="ACS9374" s="60"/>
      <c r="ACT9374" s="60"/>
      <c r="ACU9374" s="60"/>
      <c r="ACV9374" s="60"/>
      <c r="ACW9374" s="60"/>
      <c r="ACX9374" s="60"/>
      <c r="ACY9374" s="60">
        <v>0.96336933520929802</v>
      </c>
      <c r="ACZ9374" s="60"/>
      <c r="ADA9374" s="60"/>
      <c r="ADB9374" s="60"/>
      <c r="ADC9374" s="60"/>
      <c r="ADD9374" s="60"/>
      <c r="ADE9374" s="60"/>
    </row>
    <row r="9375" spans="760:785" x14ac:dyDescent="0.25">
      <c r="ACF9375" s="60"/>
      <c r="ACG9375" s="60"/>
      <c r="ACH9375" s="60"/>
      <c r="ACI9375" s="60"/>
      <c r="ACJ9375" s="60"/>
      <c r="ACK9375" s="60"/>
      <c r="ACL9375" s="60"/>
      <c r="ACM9375" s="60"/>
      <c r="ACN9375" s="60"/>
      <c r="ACO9375" s="60"/>
      <c r="ACP9375" s="60"/>
      <c r="ACQ9375" s="60"/>
      <c r="ACR9375" s="60"/>
      <c r="ACS9375" s="60"/>
      <c r="ACT9375" s="60"/>
      <c r="ACU9375" s="60"/>
      <c r="ACV9375" s="60"/>
      <c r="ACW9375" s="60"/>
      <c r="ACX9375" s="60"/>
      <c r="ACY9375" s="60">
        <v>0.96336592529002296</v>
      </c>
      <c r="ACZ9375" s="60"/>
      <c r="ADA9375" s="60"/>
      <c r="ADB9375" s="60"/>
      <c r="ADC9375" s="60"/>
      <c r="ADD9375" s="60"/>
      <c r="ADE9375" s="60"/>
    </row>
    <row r="9376" spans="760:785" x14ac:dyDescent="0.25">
      <c r="ACF9376" s="60"/>
      <c r="ACG9376" s="60"/>
      <c r="ACH9376" s="60"/>
      <c r="ACI9376" s="60"/>
      <c r="ACJ9376" s="60"/>
      <c r="ACK9376" s="60"/>
      <c r="ACL9376" s="60"/>
      <c r="ACM9376" s="60"/>
      <c r="ACN9376" s="60"/>
      <c r="ACO9376" s="60"/>
      <c r="ACP9376" s="60"/>
      <c r="ACQ9376" s="60"/>
      <c r="ACR9376" s="60"/>
      <c r="ACS9376" s="60"/>
      <c r="ACT9376" s="60"/>
      <c r="ACU9376" s="60"/>
      <c r="ACV9376" s="60"/>
      <c r="ACW9376" s="60"/>
      <c r="ACX9376" s="60"/>
      <c r="ACY9376" s="60">
        <v>0.96335860653907401</v>
      </c>
      <c r="ACZ9376" s="60"/>
      <c r="ADA9376" s="60"/>
      <c r="ADB9376" s="60"/>
      <c r="ADC9376" s="60"/>
      <c r="ADD9376" s="60"/>
      <c r="ADE9376" s="60"/>
    </row>
    <row r="9377" spans="760:785" x14ac:dyDescent="0.25">
      <c r="ACF9377" s="60"/>
      <c r="ACG9377" s="60"/>
      <c r="ACH9377" s="60"/>
      <c r="ACI9377" s="60"/>
      <c r="ACJ9377" s="60"/>
      <c r="ACK9377" s="60"/>
      <c r="ACL9377" s="60"/>
      <c r="ACM9377" s="60"/>
      <c r="ACN9377" s="60"/>
      <c r="ACO9377" s="60"/>
      <c r="ACP9377" s="60"/>
      <c r="ACQ9377" s="60"/>
      <c r="ACR9377" s="60"/>
      <c r="ACS9377" s="60"/>
      <c r="ACT9377" s="60"/>
      <c r="ACU9377" s="60"/>
      <c r="ACV9377" s="60"/>
      <c r="ACW9377" s="60"/>
      <c r="ACX9377" s="60"/>
      <c r="ACY9377" s="60">
        <v>0.96332526180880096</v>
      </c>
      <c r="ACZ9377" s="60"/>
      <c r="ADA9377" s="60"/>
      <c r="ADB9377" s="60"/>
      <c r="ADC9377" s="60"/>
      <c r="ADD9377" s="60"/>
      <c r="ADE9377" s="60"/>
    </row>
    <row r="9378" spans="760:785" x14ac:dyDescent="0.25">
      <c r="ACF9378" s="60"/>
      <c r="ACG9378" s="60"/>
      <c r="ACH9378" s="60"/>
      <c r="ACI9378" s="60"/>
      <c r="ACJ9378" s="60"/>
      <c r="ACK9378" s="60"/>
      <c r="ACL9378" s="60"/>
      <c r="ACM9378" s="60"/>
      <c r="ACN9378" s="60"/>
      <c r="ACO9378" s="60"/>
      <c r="ACP9378" s="60"/>
      <c r="ACQ9378" s="60"/>
      <c r="ACR9378" s="60"/>
      <c r="ACS9378" s="60"/>
      <c r="ACT9378" s="60"/>
      <c r="ACU9378" s="60"/>
      <c r="ACV9378" s="60"/>
      <c r="ACW9378" s="60"/>
      <c r="ACX9378" s="60"/>
      <c r="ACY9378" s="60">
        <v>0.963322680386685</v>
      </c>
      <c r="ACZ9378" s="60"/>
      <c r="ADA9378" s="60"/>
      <c r="ADB9378" s="60"/>
      <c r="ADC9378" s="60"/>
      <c r="ADD9378" s="60"/>
      <c r="ADE9378" s="60"/>
    </row>
    <row r="9379" spans="760:785" x14ac:dyDescent="0.25">
      <c r="ACF9379" s="60"/>
      <c r="ACG9379" s="60"/>
      <c r="ACH9379" s="60"/>
      <c r="ACI9379" s="60"/>
      <c r="ACJ9379" s="60"/>
      <c r="ACK9379" s="60"/>
      <c r="ACL9379" s="60"/>
      <c r="ACM9379" s="60"/>
      <c r="ACN9379" s="60"/>
      <c r="ACO9379" s="60"/>
      <c r="ACP9379" s="60"/>
      <c r="ACQ9379" s="60"/>
      <c r="ACR9379" s="60"/>
      <c r="ACS9379" s="60"/>
      <c r="ACT9379" s="60"/>
      <c r="ACU9379" s="60"/>
      <c r="ACV9379" s="60"/>
      <c r="ACW9379" s="60"/>
      <c r="ACX9379" s="60"/>
      <c r="ACY9379" s="60">
        <v>0.963313269807199</v>
      </c>
      <c r="ACZ9379" s="60"/>
      <c r="ADA9379" s="60"/>
      <c r="ADB9379" s="60"/>
      <c r="ADC9379" s="60"/>
      <c r="ADD9379" s="60"/>
      <c r="ADE9379" s="60"/>
    </row>
    <row r="9380" spans="760:785" x14ac:dyDescent="0.25">
      <c r="ACF9380" s="60"/>
      <c r="ACG9380" s="60"/>
      <c r="ACH9380" s="60"/>
      <c r="ACI9380" s="60"/>
      <c r="ACJ9380" s="60"/>
      <c r="ACK9380" s="60"/>
      <c r="ACL9380" s="60"/>
      <c r="ACM9380" s="60"/>
      <c r="ACN9380" s="60"/>
      <c r="ACO9380" s="60"/>
      <c r="ACP9380" s="60"/>
      <c r="ACQ9380" s="60"/>
      <c r="ACR9380" s="60"/>
      <c r="ACS9380" s="60"/>
      <c r="ACT9380" s="60"/>
      <c r="ACU9380" s="60"/>
      <c r="ACV9380" s="60"/>
      <c r="ACW9380" s="60"/>
      <c r="ACX9380" s="60"/>
      <c r="ACY9380" s="60">
        <v>0.96329625037663502</v>
      </c>
      <c r="ACZ9380" s="60"/>
      <c r="ADA9380" s="60"/>
      <c r="ADB9380" s="60"/>
      <c r="ADC9380" s="60"/>
      <c r="ADD9380" s="60"/>
      <c r="ADE9380" s="60"/>
    </row>
    <row r="9381" spans="760:785" x14ac:dyDescent="0.25">
      <c r="ACF9381" s="60"/>
      <c r="ACG9381" s="60"/>
      <c r="ACH9381" s="60"/>
      <c r="ACI9381" s="60"/>
      <c r="ACJ9381" s="60"/>
      <c r="ACK9381" s="60"/>
      <c r="ACL9381" s="60"/>
      <c r="ACM9381" s="60"/>
      <c r="ACN9381" s="60"/>
      <c r="ACO9381" s="60"/>
      <c r="ACP9381" s="60"/>
      <c r="ACQ9381" s="60"/>
      <c r="ACR9381" s="60"/>
      <c r="ACS9381" s="60"/>
      <c r="ACT9381" s="60"/>
      <c r="ACU9381" s="60"/>
      <c r="ACV9381" s="60"/>
      <c r="ACW9381" s="60"/>
      <c r="ACX9381" s="60"/>
      <c r="ACY9381" s="60">
        <v>0.96326732737729104</v>
      </c>
      <c r="ACZ9381" s="60"/>
      <c r="ADA9381" s="60"/>
      <c r="ADB9381" s="60"/>
      <c r="ADC9381" s="60"/>
      <c r="ADD9381" s="60"/>
      <c r="ADE9381" s="60"/>
    </row>
    <row r="9382" spans="760:785" x14ac:dyDescent="0.25">
      <c r="ACF9382" s="60"/>
      <c r="ACG9382" s="60"/>
      <c r="ACH9382" s="60"/>
      <c r="ACI9382" s="60"/>
      <c r="ACJ9382" s="60"/>
      <c r="ACK9382" s="60"/>
      <c r="ACL9382" s="60"/>
      <c r="ACM9382" s="60"/>
      <c r="ACN9382" s="60"/>
      <c r="ACO9382" s="60"/>
      <c r="ACP9382" s="60"/>
      <c r="ACQ9382" s="60"/>
      <c r="ACR9382" s="60"/>
      <c r="ACS9382" s="60"/>
      <c r="ACT9382" s="60"/>
      <c r="ACU9382" s="60"/>
      <c r="ACV9382" s="60"/>
      <c r="ACW9382" s="60"/>
      <c r="ACX9382" s="60"/>
      <c r="ACY9382" s="60">
        <v>0.96325770025588098</v>
      </c>
      <c r="ACZ9382" s="60"/>
      <c r="ADA9382" s="60"/>
      <c r="ADB9382" s="60"/>
      <c r="ADC9382" s="60"/>
      <c r="ADD9382" s="60"/>
      <c r="ADE9382" s="60"/>
    </row>
    <row r="9383" spans="760:785" x14ac:dyDescent="0.25">
      <c r="ACF9383" s="60"/>
      <c r="ACG9383" s="60"/>
      <c r="ACH9383" s="60"/>
      <c r="ACI9383" s="60"/>
      <c r="ACJ9383" s="60"/>
      <c r="ACK9383" s="60"/>
      <c r="ACL9383" s="60"/>
      <c r="ACM9383" s="60"/>
      <c r="ACN9383" s="60"/>
      <c r="ACO9383" s="60"/>
      <c r="ACP9383" s="60"/>
      <c r="ACQ9383" s="60"/>
      <c r="ACR9383" s="60"/>
      <c r="ACS9383" s="60"/>
      <c r="ACT9383" s="60"/>
      <c r="ACU9383" s="60"/>
      <c r="ACV9383" s="60"/>
      <c r="ACW9383" s="60"/>
      <c r="ACX9383" s="60"/>
      <c r="ACY9383" s="60">
        <v>0.96325411359265001</v>
      </c>
      <c r="ACZ9383" s="60"/>
      <c r="ADA9383" s="60"/>
      <c r="ADB9383" s="60"/>
      <c r="ADC9383" s="60"/>
      <c r="ADD9383" s="60"/>
      <c r="ADE9383" s="60"/>
    </row>
    <row r="9384" spans="760:785" x14ac:dyDescent="0.25">
      <c r="ACF9384" s="60"/>
      <c r="ACG9384" s="60"/>
      <c r="ACH9384" s="60"/>
      <c r="ACI9384" s="60"/>
      <c r="ACJ9384" s="60"/>
      <c r="ACK9384" s="60"/>
      <c r="ACL9384" s="60"/>
      <c r="ACM9384" s="60"/>
      <c r="ACN9384" s="60"/>
      <c r="ACO9384" s="60"/>
      <c r="ACP9384" s="60"/>
      <c r="ACQ9384" s="60"/>
      <c r="ACR9384" s="60"/>
      <c r="ACS9384" s="60"/>
      <c r="ACT9384" s="60"/>
      <c r="ACU9384" s="60"/>
      <c r="ACV9384" s="60"/>
      <c r="ACW9384" s="60"/>
      <c r="ACX9384" s="60"/>
      <c r="ACY9384" s="60">
        <v>0.96323647635148402</v>
      </c>
      <c r="ACZ9384" s="60"/>
      <c r="ADA9384" s="60"/>
      <c r="ADB9384" s="60"/>
      <c r="ADC9384" s="60"/>
      <c r="ADD9384" s="60"/>
      <c r="ADE9384" s="60"/>
    </row>
    <row r="9385" spans="760:785" x14ac:dyDescent="0.25">
      <c r="ACF9385" s="60"/>
      <c r="ACG9385" s="60"/>
      <c r="ACH9385" s="60"/>
      <c r="ACI9385" s="60"/>
      <c r="ACJ9385" s="60"/>
      <c r="ACK9385" s="60"/>
      <c r="ACL9385" s="60"/>
      <c r="ACM9385" s="60"/>
      <c r="ACN9385" s="60"/>
      <c r="ACO9385" s="60"/>
      <c r="ACP9385" s="60"/>
      <c r="ACQ9385" s="60"/>
      <c r="ACR9385" s="60"/>
      <c r="ACS9385" s="60"/>
      <c r="ACT9385" s="60"/>
      <c r="ACU9385" s="60"/>
      <c r="ACV9385" s="60"/>
      <c r="ACW9385" s="60"/>
      <c r="ACX9385" s="60"/>
      <c r="ACY9385" s="60">
        <v>0.96322655448804795</v>
      </c>
      <c r="ACZ9385" s="60"/>
      <c r="ADA9385" s="60"/>
      <c r="ADB9385" s="60"/>
      <c r="ADC9385" s="60"/>
      <c r="ADD9385" s="60"/>
      <c r="ADE9385" s="60"/>
    </row>
    <row r="9386" spans="760:785" x14ac:dyDescent="0.25">
      <c r="ACF9386" s="60"/>
      <c r="ACG9386" s="60"/>
      <c r="ACH9386" s="60"/>
      <c r="ACI9386" s="60"/>
      <c r="ACJ9386" s="60"/>
      <c r="ACK9386" s="60"/>
      <c r="ACL9386" s="60"/>
      <c r="ACM9386" s="60"/>
      <c r="ACN9386" s="60"/>
      <c r="ACO9386" s="60"/>
      <c r="ACP9386" s="60"/>
      <c r="ACQ9386" s="60"/>
      <c r="ACR9386" s="60"/>
      <c r="ACS9386" s="60"/>
      <c r="ACT9386" s="60"/>
      <c r="ACU9386" s="60"/>
      <c r="ACV9386" s="60"/>
      <c r="ACW9386" s="60"/>
      <c r="ACX9386" s="60"/>
      <c r="ACY9386" s="60">
        <v>0.96321271048318902</v>
      </c>
      <c r="ACZ9386" s="60"/>
      <c r="ADA9386" s="60"/>
      <c r="ADB9386" s="60"/>
      <c r="ADC9386" s="60"/>
      <c r="ADD9386" s="60"/>
      <c r="ADE9386" s="60"/>
    </row>
    <row r="9387" spans="760:785" x14ac:dyDescent="0.25">
      <c r="ACF9387" s="60"/>
      <c r="ACG9387" s="60"/>
      <c r="ACH9387" s="60"/>
      <c r="ACI9387" s="60"/>
      <c r="ACJ9387" s="60"/>
      <c r="ACK9387" s="60"/>
      <c r="ACL9387" s="60"/>
      <c r="ACM9387" s="60"/>
      <c r="ACN9387" s="60"/>
      <c r="ACO9387" s="60"/>
      <c r="ACP9387" s="60"/>
      <c r="ACQ9387" s="60"/>
      <c r="ACR9387" s="60"/>
      <c r="ACS9387" s="60"/>
      <c r="ACT9387" s="60"/>
      <c r="ACU9387" s="60"/>
      <c r="ACV9387" s="60"/>
      <c r="ACW9387" s="60"/>
      <c r="ACX9387" s="60"/>
      <c r="ACY9387" s="60">
        <v>0.96319904988546301</v>
      </c>
      <c r="ACZ9387" s="60"/>
      <c r="ADA9387" s="60"/>
      <c r="ADB9387" s="60"/>
      <c r="ADC9387" s="60"/>
      <c r="ADD9387" s="60"/>
      <c r="ADE9387" s="60"/>
    </row>
    <row r="9388" spans="760:785" x14ac:dyDescent="0.25">
      <c r="ACF9388" s="60"/>
      <c r="ACG9388" s="60"/>
      <c r="ACH9388" s="60"/>
      <c r="ACI9388" s="60"/>
      <c r="ACJ9388" s="60"/>
      <c r="ACK9388" s="60"/>
      <c r="ACL9388" s="60"/>
      <c r="ACM9388" s="60"/>
      <c r="ACN9388" s="60"/>
      <c r="ACO9388" s="60"/>
      <c r="ACP9388" s="60"/>
      <c r="ACQ9388" s="60"/>
      <c r="ACR9388" s="60"/>
      <c r="ACS9388" s="60"/>
      <c r="ACT9388" s="60"/>
      <c r="ACU9388" s="60"/>
      <c r="ACV9388" s="60"/>
      <c r="ACW9388" s="60"/>
      <c r="ACX9388" s="60"/>
      <c r="ACY9388" s="60">
        <v>0.96318003950365305</v>
      </c>
      <c r="ACZ9388" s="60"/>
      <c r="ADA9388" s="60"/>
      <c r="ADB9388" s="60"/>
      <c r="ADC9388" s="60"/>
      <c r="ADD9388" s="60"/>
      <c r="ADE9388" s="60"/>
    </row>
    <row r="9389" spans="760:785" x14ac:dyDescent="0.25">
      <c r="ACF9389" s="60"/>
      <c r="ACG9389" s="60"/>
      <c r="ACH9389" s="60"/>
      <c r="ACI9389" s="60"/>
      <c r="ACJ9389" s="60"/>
      <c r="ACK9389" s="60"/>
      <c r="ACL9389" s="60"/>
      <c r="ACM9389" s="60"/>
      <c r="ACN9389" s="60"/>
      <c r="ACO9389" s="60"/>
      <c r="ACP9389" s="60"/>
      <c r="ACQ9389" s="60"/>
      <c r="ACR9389" s="60"/>
      <c r="ACS9389" s="60"/>
      <c r="ACT9389" s="60"/>
      <c r="ACU9389" s="60"/>
      <c r="ACV9389" s="60"/>
      <c r="ACW9389" s="60"/>
      <c r="ACX9389" s="60"/>
      <c r="ACY9389" s="60">
        <v>0.96317379544627202</v>
      </c>
      <c r="ACZ9389" s="60"/>
      <c r="ADA9389" s="60"/>
      <c r="ADB9389" s="60"/>
      <c r="ADC9389" s="60"/>
      <c r="ADD9389" s="60"/>
      <c r="ADE9389" s="60"/>
    </row>
    <row r="9390" spans="760:785" x14ac:dyDescent="0.25">
      <c r="ACF9390" s="60"/>
      <c r="ACG9390" s="60"/>
      <c r="ACH9390" s="60"/>
      <c r="ACI9390" s="60"/>
      <c r="ACJ9390" s="60"/>
      <c r="ACK9390" s="60"/>
      <c r="ACL9390" s="60"/>
      <c r="ACM9390" s="60"/>
      <c r="ACN9390" s="60"/>
      <c r="ACO9390" s="60"/>
      <c r="ACP9390" s="60"/>
      <c r="ACQ9390" s="60"/>
      <c r="ACR9390" s="60"/>
      <c r="ACS9390" s="60"/>
      <c r="ACT9390" s="60"/>
      <c r="ACU9390" s="60"/>
      <c r="ACV9390" s="60"/>
      <c r="ACW9390" s="60"/>
      <c r="ACX9390" s="60"/>
      <c r="ACY9390" s="60">
        <v>0.96316846243143395</v>
      </c>
      <c r="ACZ9390" s="60"/>
      <c r="ADA9390" s="60"/>
      <c r="ADB9390" s="60"/>
      <c r="ADC9390" s="60"/>
      <c r="ADD9390" s="60"/>
      <c r="ADE9390" s="60"/>
    </row>
    <row r="9391" spans="760:785" x14ac:dyDescent="0.25">
      <c r="ACF9391" s="60"/>
      <c r="ACG9391" s="60"/>
      <c r="ACH9391" s="60"/>
      <c r="ACI9391" s="60"/>
      <c r="ACJ9391" s="60"/>
      <c r="ACK9391" s="60"/>
      <c r="ACL9391" s="60"/>
      <c r="ACM9391" s="60"/>
      <c r="ACN9391" s="60"/>
      <c r="ACO9391" s="60"/>
      <c r="ACP9391" s="60"/>
      <c r="ACQ9391" s="60"/>
      <c r="ACR9391" s="60"/>
      <c r="ACS9391" s="60"/>
      <c r="ACT9391" s="60"/>
      <c r="ACU9391" s="60"/>
      <c r="ACV9391" s="60"/>
      <c r="ACW9391" s="60"/>
      <c r="ACX9391" s="60"/>
      <c r="ACY9391" s="60">
        <v>0.96316629255937103</v>
      </c>
      <c r="ACZ9391" s="60"/>
      <c r="ADA9391" s="60"/>
      <c r="ADB9391" s="60"/>
      <c r="ADC9391" s="60"/>
      <c r="ADD9391" s="60"/>
      <c r="ADE9391" s="60"/>
    </row>
    <row r="9392" spans="760:785" x14ac:dyDescent="0.25">
      <c r="ACF9392" s="60"/>
      <c r="ACG9392" s="60"/>
      <c r="ACH9392" s="60"/>
      <c r="ACI9392" s="60"/>
      <c r="ACJ9392" s="60"/>
      <c r="ACK9392" s="60"/>
      <c r="ACL9392" s="60"/>
      <c r="ACM9392" s="60"/>
      <c r="ACN9392" s="60"/>
      <c r="ACO9392" s="60"/>
      <c r="ACP9392" s="60"/>
      <c r="ACQ9392" s="60"/>
      <c r="ACR9392" s="60"/>
      <c r="ACS9392" s="60"/>
      <c r="ACT9392" s="60"/>
      <c r="ACU9392" s="60"/>
      <c r="ACV9392" s="60"/>
      <c r="ACW9392" s="60"/>
      <c r="ACX9392" s="60"/>
      <c r="ACY9392" s="60">
        <v>0.963128500661798</v>
      </c>
      <c r="ACZ9392" s="60"/>
      <c r="ADA9392" s="60"/>
      <c r="ADB9392" s="60"/>
      <c r="ADC9392" s="60"/>
      <c r="ADD9392" s="60"/>
      <c r="ADE9392" s="60"/>
    </row>
    <row r="9393" spans="760:785" x14ac:dyDescent="0.25">
      <c r="ACF9393" s="60"/>
      <c r="ACG9393" s="60"/>
      <c r="ACH9393" s="60"/>
      <c r="ACI9393" s="60"/>
      <c r="ACJ9393" s="60"/>
      <c r="ACK9393" s="60"/>
      <c r="ACL9393" s="60"/>
      <c r="ACM9393" s="60"/>
      <c r="ACN9393" s="60"/>
      <c r="ACO9393" s="60"/>
      <c r="ACP9393" s="60"/>
      <c r="ACQ9393" s="60"/>
      <c r="ACR9393" s="60"/>
      <c r="ACS9393" s="60"/>
      <c r="ACT9393" s="60"/>
      <c r="ACU9393" s="60"/>
      <c r="ACV9393" s="60"/>
      <c r="ACW9393" s="60"/>
      <c r="ACX9393" s="60"/>
      <c r="ACY9393" s="60">
        <v>0.96307079568790699</v>
      </c>
      <c r="ACZ9393" s="60"/>
      <c r="ADA9393" s="60"/>
      <c r="ADB9393" s="60"/>
      <c r="ADC9393" s="60"/>
      <c r="ADD9393" s="60"/>
      <c r="ADE9393" s="60"/>
    </row>
    <row r="9394" spans="760:785" x14ac:dyDescent="0.25">
      <c r="ACF9394" s="60"/>
      <c r="ACG9394" s="60"/>
      <c r="ACH9394" s="60"/>
      <c r="ACI9394" s="60"/>
      <c r="ACJ9394" s="60"/>
      <c r="ACK9394" s="60"/>
      <c r="ACL9394" s="60"/>
      <c r="ACM9394" s="60"/>
      <c r="ACN9394" s="60"/>
      <c r="ACO9394" s="60"/>
      <c r="ACP9394" s="60"/>
      <c r="ACQ9394" s="60"/>
      <c r="ACR9394" s="60"/>
      <c r="ACS9394" s="60"/>
      <c r="ACT9394" s="60"/>
      <c r="ACU9394" s="60"/>
      <c r="ACV9394" s="60"/>
      <c r="ACW9394" s="60"/>
      <c r="ACX9394" s="60"/>
      <c r="ACY9394" s="60">
        <v>0.96304314417706205</v>
      </c>
      <c r="ACZ9394" s="60"/>
      <c r="ADA9394" s="60"/>
      <c r="ADB9394" s="60"/>
      <c r="ADC9394" s="60"/>
      <c r="ADD9394" s="60"/>
      <c r="ADE9394" s="60"/>
    </row>
    <row r="9395" spans="760:785" x14ac:dyDescent="0.25">
      <c r="ACF9395" s="60"/>
      <c r="ACG9395" s="60"/>
      <c r="ACH9395" s="60"/>
      <c r="ACI9395" s="60"/>
      <c r="ACJ9395" s="60"/>
      <c r="ACK9395" s="60"/>
      <c r="ACL9395" s="60"/>
      <c r="ACM9395" s="60"/>
      <c r="ACN9395" s="60"/>
      <c r="ACO9395" s="60"/>
      <c r="ACP9395" s="60"/>
      <c r="ACQ9395" s="60"/>
      <c r="ACR9395" s="60"/>
      <c r="ACS9395" s="60"/>
      <c r="ACT9395" s="60"/>
      <c r="ACU9395" s="60"/>
      <c r="ACV9395" s="60"/>
      <c r="ACW9395" s="60"/>
      <c r="ACX9395" s="60"/>
      <c r="ACY9395" s="60">
        <v>0.96303705138801898</v>
      </c>
      <c r="ACZ9395" s="60"/>
      <c r="ADA9395" s="60"/>
      <c r="ADB9395" s="60"/>
      <c r="ADC9395" s="60"/>
      <c r="ADD9395" s="60"/>
      <c r="ADE9395" s="60"/>
    </row>
    <row r="9396" spans="760:785" x14ac:dyDescent="0.25">
      <c r="ACF9396" s="60"/>
      <c r="ACG9396" s="60"/>
      <c r="ACH9396" s="60"/>
      <c r="ACI9396" s="60"/>
      <c r="ACJ9396" s="60"/>
      <c r="ACK9396" s="60"/>
      <c r="ACL9396" s="60"/>
      <c r="ACM9396" s="60"/>
      <c r="ACN9396" s="60"/>
      <c r="ACO9396" s="60"/>
      <c r="ACP9396" s="60"/>
      <c r="ACQ9396" s="60"/>
      <c r="ACR9396" s="60"/>
      <c r="ACS9396" s="60"/>
      <c r="ACT9396" s="60"/>
      <c r="ACU9396" s="60"/>
      <c r="ACV9396" s="60"/>
      <c r="ACW9396" s="60"/>
      <c r="ACX9396" s="60"/>
      <c r="ACY9396" s="60">
        <v>0.96303594435144402</v>
      </c>
      <c r="ACZ9396" s="60"/>
      <c r="ADA9396" s="60"/>
      <c r="ADB9396" s="60"/>
      <c r="ADC9396" s="60"/>
      <c r="ADD9396" s="60"/>
      <c r="ADE9396" s="60"/>
    </row>
    <row r="9397" spans="760:785" x14ac:dyDescent="0.25">
      <c r="ACF9397" s="60"/>
      <c r="ACG9397" s="60"/>
      <c r="ACH9397" s="60"/>
      <c r="ACI9397" s="60"/>
      <c r="ACJ9397" s="60"/>
      <c r="ACK9397" s="60"/>
      <c r="ACL9397" s="60"/>
      <c r="ACM9397" s="60"/>
      <c r="ACN9397" s="60"/>
      <c r="ACO9397" s="60"/>
      <c r="ACP9397" s="60"/>
      <c r="ACQ9397" s="60"/>
      <c r="ACR9397" s="60"/>
      <c r="ACS9397" s="60"/>
      <c r="ACT9397" s="60"/>
      <c r="ACU9397" s="60"/>
      <c r="ACV9397" s="60"/>
      <c r="ACW9397" s="60"/>
      <c r="ACX9397" s="60"/>
      <c r="ACY9397" s="60">
        <v>0.96299187217255799</v>
      </c>
      <c r="ACZ9397" s="60"/>
      <c r="ADA9397" s="60"/>
      <c r="ADB9397" s="60"/>
      <c r="ADC9397" s="60"/>
      <c r="ADD9397" s="60"/>
      <c r="ADE9397" s="60"/>
    </row>
    <row r="9398" spans="760:785" x14ac:dyDescent="0.25">
      <c r="ACF9398" s="60"/>
      <c r="ACG9398" s="60"/>
      <c r="ACH9398" s="60"/>
      <c r="ACI9398" s="60"/>
      <c r="ACJ9398" s="60"/>
      <c r="ACK9398" s="60"/>
      <c r="ACL9398" s="60"/>
      <c r="ACM9398" s="60"/>
      <c r="ACN9398" s="60"/>
      <c r="ACO9398" s="60"/>
      <c r="ACP9398" s="60"/>
      <c r="ACQ9398" s="60"/>
      <c r="ACR9398" s="60"/>
      <c r="ACS9398" s="60"/>
      <c r="ACT9398" s="60"/>
      <c r="ACU9398" s="60"/>
      <c r="ACV9398" s="60"/>
      <c r="ACW9398" s="60"/>
      <c r="ACX9398" s="60"/>
      <c r="ACY9398" s="60">
        <v>0.962969906741727</v>
      </c>
      <c r="ACZ9398" s="60"/>
      <c r="ADA9398" s="60"/>
      <c r="ADB9398" s="60"/>
      <c r="ADC9398" s="60"/>
      <c r="ADD9398" s="60"/>
      <c r="ADE9398" s="60"/>
    </row>
    <row r="9399" spans="760:785" x14ac:dyDescent="0.25">
      <c r="ACF9399" s="60"/>
      <c r="ACG9399" s="60"/>
      <c r="ACH9399" s="60"/>
      <c r="ACI9399" s="60"/>
      <c r="ACJ9399" s="60"/>
      <c r="ACK9399" s="60"/>
      <c r="ACL9399" s="60"/>
      <c r="ACM9399" s="60"/>
      <c r="ACN9399" s="60"/>
      <c r="ACO9399" s="60"/>
      <c r="ACP9399" s="60"/>
      <c r="ACQ9399" s="60"/>
      <c r="ACR9399" s="60"/>
      <c r="ACS9399" s="60"/>
      <c r="ACT9399" s="60"/>
      <c r="ACU9399" s="60"/>
      <c r="ACV9399" s="60"/>
      <c r="ACW9399" s="60"/>
      <c r="ACX9399" s="60"/>
      <c r="ACY9399" s="60">
        <v>0.96295698777187799</v>
      </c>
      <c r="ACZ9399" s="60"/>
      <c r="ADA9399" s="60"/>
      <c r="ADB9399" s="60"/>
      <c r="ADC9399" s="60"/>
      <c r="ADD9399" s="60"/>
      <c r="ADE9399" s="60"/>
    </row>
    <row r="9400" spans="760:785" x14ac:dyDescent="0.25">
      <c r="ACF9400" s="60"/>
      <c r="ACG9400" s="60"/>
      <c r="ACH9400" s="60"/>
      <c r="ACI9400" s="60"/>
      <c r="ACJ9400" s="60"/>
      <c r="ACK9400" s="60"/>
      <c r="ACL9400" s="60"/>
      <c r="ACM9400" s="60"/>
      <c r="ACN9400" s="60"/>
      <c r="ACO9400" s="60"/>
      <c r="ACP9400" s="60"/>
      <c r="ACQ9400" s="60"/>
      <c r="ACR9400" s="60"/>
      <c r="ACS9400" s="60"/>
      <c r="ACT9400" s="60"/>
      <c r="ACU9400" s="60"/>
      <c r="ACV9400" s="60"/>
      <c r="ACW9400" s="60"/>
      <c r="ACX9400" s="60"/>
      <c r="ACY9400" s="60">
        <v>0.96295677755861597</v>
      </c>
      <c r="ACZ9400" s="60"/>
      <c r="ADA9400" s="60"/>
      <c r="ADB9400" s="60"/>
      <c r="ADC9400" s="60"/>
      <c r="ADD9400" s="60"/>
      <c r="ADE9400" s="60"/>
    </row>
    <row r="9401" spans="760:785" x14ac:dyDescent="0.25">
      <c r="ACF9401" s="60"/>
      <c r="ACG9401" s="60"/>
      <c r="ACH9401" s="60"/>
      <c r="ACI9401" s="60"/>
      <c r="ACJ9401" s="60"/>
      <c r="ACK9401" s="60"/>
      <c r="ACL9401" s="60"/>
      <c r="ACM9401" s="60"/>
      <c r="ACN9401" s="60"/>
      <c r="ACO9401" s="60"/>
      <c r="ACP9401" s="60"/>
      <c r="ACQ9401" s="60"/>
      <c r="ACR9401" s="60"/>
      <c r="ACS9401" s="60"/>
      <c r="ACT9401" s="60"/>
      <c r="ACU9401" s="60"/>
      <c r="ACV9401" s="60"/>
      <c r="ACW9401" s="60"/>
      <c r="ACX9401" s="60"/>
      <c r="ACY9401" s="60">
        <v>0.96293248382879304</v>
      </c>
      <c r="ACZ9401" s="60"/>
      <c r="ADA9401" s="60"/>
      <c r="ADB9401" s="60"/>
      <c r="ADC9401" s="60"/>
      <c r="ADD9401" s="60"/>
      <c r="ADE9401" s="60"/>
    </row>
    <row r="9402" spans="760:785" x14ac:dyDescent="0.25">
      <c r="ACF9402" s="60"/>
      <c r="ACG9402" s="60"/>
      <c r="ACH9402" s="60"/>
      <c r="ACI9402" s="60"/>
      <c r="ACJ9402" s="60"/>
      <c r="ACK9402" s="60"/>
      <c r="ACL9402" s="60"/>
      <c r="ACM9402" s="60"/>
      <c r="ACN9402" s="60"/>
      <c r="ACO9402" s="60"/>
      <c r="ACP9402" s="60"/>
      <c r="ACQ9402" s="60"/>
      <c r="ACR9402" s="60"/>
      <c r="ACS9402" s="60"/>
      <c r="ACT9402" s="60"/>
      <c r="ACU9402" s="60"/>
      <c r="ACV9402" s="60"/>
      <c r="ACW9402" s="60"/>
      <c r="ACX9402" s="60"/>
      <c r="ACY9402" s="60">
        <v>0.96292921721344105</v>
      </c>
      <c r="ACZ9402" s="60"/>
      <c r="ADA9402" s="60"/>
      <c r="ADB9402" s="60"/>
      <c r="ADC9402" s="60"/>
      <c r="ADD9402" s="60"/>
      <c r="ADE9402" s="60"/>
    </row>
    <row r="9403" spans="760:785" x14ac:dyDescent="0.25">
      <c r="ACF9403" s="60"/>
      <c r="ACG9403" s="60"/>
      <c r="ACH9403" s="60"/>
      <c r="ACI9403" s="60"/>
      <c r="ACJ9403" s="60"/>
      <c r="ACK9403" s="60"/>
      <c r="ACL9403" s="60"/>
      <c r="ACM9403" s="60"/>
      <c r="ACN9403" s="60"/>
      <c r="ACO9403" s="60"/>
      <c r="ACP9403" s="60"/>
      <c r="ACQ9403" s="60"/>
      <c r="ACR9403" s="60"/>
      <c r="ACS9403" s="60"/>
      <c r="ACT9403" s="60"/>
      <c r="ACU9403" s="60"/>
      <c r="ACV9403" s="60"/>
      <c r="ACW9403" s="60"/>
      <c r="ACX9403" s="60"/>
      <c r="ACY9403" s="60">
        <v>0.96290712760000596</v>
      </c>
      <c r="ACZ9403" s="60"/>
      <c r="ADA9403" s="60"/>
      <c r="ADB9403" s="60"/>
      <c r="ADC9403" s="60"/>
      <c r="ADD9403" s="60"/>
      <c r="ADE9403" s="60"/>
    </row>
    <row r="9404" spans="760:785" x14ac:dyDescent="0.25">
      <c r="ACF9404" s="60"/>
      <c r="ACG9404" s="60"/>
      <c r="ACH9404" s="60"/>
      <c r="ACI9404" s="60"/>
      <c r="ACJ9404" s="60"/>
      <c r="ACK9404" s="60"/>
      <c r="ACL9404" s="60"/>
      <c r="ACM9404" s="60"/>
      <c r="ACN9404" s="60"/>
      <c r="ACO9404" s="60"/>
      <c r="ACP9404" s="60"/>
      <c r="ACQ9404" s="60"/>
      <c r="ACR9404" s="60"/>
      <c r="ACS9404" s="60"/>
      <c r="ACT9404" s="60"/>
      <c r="ACU9404" s="60"/>
      <c r="ACV9404" s="60"/>
      <c r="ACW9404" s="60"/>
      <c r="ACX9404" s="60"/>
      <c r="ACY9404" s="60">
        <v>0.96284046816711999</v>
      </c>
      <c r="ACZ9404" s="60"/>
      <c r="ADA9404" s="60"/>
      <c r="ADB9404" s="60"/>
      <c r="ADC9404" s="60"/>
      <c r="ADD9404" s="60"/>
      <c r="ADE9404" s="60"/>
    </row>
    <row r="9405" spans="760:785" x14ac:dyDescent="0.25">
      <c r="ACF9405" s="60"/>
      <c r="ACG9405" s="60"/>
      <c r="ACH9405" s="60"/>
      <c r="ACI9405" s="60"/>
      <c r="ACJ9405" s="60"/>
      <c r="ACK9405" s="60"/>
      <c r="ACL9405" s="60"/>
      <c r="ACM9405" s="60"/>
      <c r="ACN9405" s="60"/>
      <c r="ACO9405" s="60"/>
      <c r="ACP9405" s="60"/>
      <c r="ACQ9405" s="60"/>
      <c r="ACR9405" s="60"/>
      <c r="ACS9405" s="60"/>
      <c r="ACT9405" s="60"/>
      <c r="ACU9405" s="60"/>
      <c r="ACV9405" s="60"/>
      <c r="ACW9405" s="60"/>
      <c r="ACX9405" s="60"/>
      <c r="ACY9405" s="60">
        <v>0.96281733339944997</v>
      </c>
      <c r="ACZ9405" s="60"/>
      <c r="ADA9405" s="60"/>
      <c r="ADB9405" s="60"/>
      <c r="ADC9405" s="60"/>
      <c r="ADD9405" s="60"/>
      <c r="ADE9405" s="60"/>
    </row>
    <row r="9406" spans="760:785" x14ac:dyDescent="0.25">
      <c r="ACF9406" s="60"/>
      <c r="ACG9406" s="60"/>
      <c r="ACH9406" s="60"/>
      <c r="ACI9406" s="60"/>
      <c r="ACJ9406" s="60"/>
      <c r="ACK9406" s="60"/>
      <c r="ACL9406" s="60"/>
      <c r="ACM9406" s="60"/>
      <c r="ACN9406" s="60"/>
      <c r="ACO9406" s="60"/>
      <c r="ACP9406" s="60"/>
      <c r="ACQ9406" s="60"/>
      <c r="ACR9406" s="60"/>
      <c r="ACS9406" s="60"/>
      <c r="ACT9406" s="60"/>
      <c r="ACU9406" s="60"/>
      <c r="ACV9406" s="60"/>
      <c r="ACW9406" s="60"/>
      <c r="ACX9406" s="60"/>
      <c r="ACY9406" s="60">
        <v>0.96281434863939996</v>
      </c>
      <c r="ACZ9406" s="60"/>
      <c r="ADA9406" s="60"/>
      <c r="ADB9406" s="60"/>
      <c r="ADC9406" s="60"/>
      <c r="ADD9406" s="60"/>
      <c r="ADE9406" s="60"/>
    </row>
    <row r="9407" spans="760:785" x14ac:dyDescent="0.25">
      <c r="ACF9407" s="60"/>
      <c r="ACG9407" s="60"/>
      <c r="ACH9407" s="60"/>
      <c r="ACI9407" s="60"/>
      <c r="ACJ9407" s="60"/>
      <c r="ACK9407" s="60"/>
      <c r="ACL9407" s="60"/>
      <c r="ACM9407" s="60"/>
      <c r="ACN9407" s="60"/>
      <c r="ACO9407" s="60"/>
      <c r="ACP9407" s="60"/>
      <c r="ACQ9407" s="60"/>
      <c r="ACR9407" s="60"/>
      <c r="ACS9407" s="60"/>
      <c r="ACT9407" s="60"/>
      <c r="ACU9407" s="60"/>
      <c r="ACV9407" s="60"/>
      <c r="ACW9407" s="60"/>
      <c r="ACX9407" s="60"/>
      <c r="ACY9407" s="60">
        <v>0.962805957235214</v>
      </c>
      <c r="ACZ9407" s="60"/>
      <c r="ADA9407" s="60"/>
      <c r="ADB9407" s="60"/>
      <c r="ADC9407" s="60"/>
      <c r="ADD9407" s="60"/>
      <c r="ADE9407" s="60"/>
    </row>
    <row r="9408" spans="760:785" x14ac:dyDescent="0.25">
      <c r="ACF9408" s="60"/>
      <c r="ACG9408" s="60"/>
      <c r="ACH9408" s="60"/>
      <c r="ACI9408" s="60"/>
      <c r="ACJ9408" s="60"/>
      <c r="ACK9408" s="60"/>
      <c r="ACL9408" s="60"/>
      <c r="ACM9408" s="60"/>
      <c r="ACN9408" s="60"/>
      <c r="ACO9408" s="60"/>
      <c r="ACP9408" s="60"/>
      <c r="ACQ9408" s="60"/>
      <c r="ACR9408" s="60"/>
      <c r="ACS9408" s="60"/>
      <c r="ACT9408" s="60"/>
      <c r="ACU9408" s="60"/>
      <c r="ACV9408" s="60"/>
      <c r="ACW9408" s="60"/>
      <c r="ACX9408" s="60"/>
      <c r="ACY9408" s="60">
        <v>0.96277995328185195</v>
      </c>
      <c r="ACZ9408" s="60"/>
      <c r="ADA9408" s="60"/>
      <c r="ADB9408" s="60"/>
      <c r="ADC9408" s="60"/>
      <c r="ADD9408" s="60"/>
      <c r="ADE9408" s="60"/>
    </row>
    <row r="9409" spans="760:785" x14ac:dyDescent="0.25">
      <c r="ACF9409" s="60"/>
      <c r="ACG9409" s="60"/>
      <c r="ACH9409" s="60"/>
      <c r="ACI9409" s="60"/>
      <c r="ACJ9409" s="60"/>
      <c r="ACK9409" s="60"/>
      <c r="ACL9409" s="60"/>
      <c r="ACM9409" s="60"/>
      <c r="ACN9409" s="60"/>
      <c r="ACO9409" s="60"/>
      <c r="ACP9409" s="60"/>
      <c r="ACQ9409" s="60"/>
      <c r="ACR9409" s="60"/>
      <c r="ACS9409" s="60"/>
      <c r="ACT9409" s="60"/>
      <c r="ACU9409" s="60"/>
      <c r="ACV9409" s="60"/>
      <c r="ACW9409" s="60"/>
      <c r="ACX9409" s="60"/>
      <c r="ACY9409" s="60">
        <v>0.96277197160739203</v>
      </c>
      <c r="ACZ9409" s="60"/>
      <c r="ADA9409" s="60"/>
      <c r="ADB9409" s="60"/>
      <c r="ADC9409" s="60"/>
      <c r="ADD9409" s="60"/>
      <c r="ADE9409" s="60"/>
    </row>
    <row r="9410" spans="760:785" x14ac:dyDescent="0.25">
      <c r="ACF9410" s="60"/>
      <c r="ACG9410" s="60"/>
      <c r="ACH9410" s="60"/>
      <c r="ACI9410" s="60"/>
      <c r="ACJ9410" s="60"/>
      <c r="ACK9410" s="60"/>
      <c r="ACL9410" s="60"/>
      <c r="ACM9410" s="60"/>
      <c r="ACN9410" s="60"/>
      <c r="ACO9410" s="60"/>
      <c r="ACP9410" s="60"/>
      <c r="ACQ9410" s="60"/>
      <c r="ACR9410" s="60"/>
      <c r="ACS9410" s="60"/>
      <c r="ACT9410" s="60"/>
      <c r="ACU9410" s="60"/>
      <c r="ACV9410" s="60"/>
      <c r="ACW9410" s="60"/>
      <c r="ACX9410" s="60"/>
      <c r="ACY9410" s="60">
        <v>0.96275201134833399</v>
      </c>
      <c r="ACZ9410" s="60"/>
      <c r="ADA9410" s="60"/>
      <c r="ADB9410" s="60"/>
      <c r="ADC9410" s="60"/>
      <c r="ADD9410" s="60"/>
      <c r="ADE9410" s="60"/>
    </row>
    <row r="9411" spans="760:785" x14ac:dyDescent="0.25">
      <c r="ACF9411" s="60"/>
      <c r="ACG9411" s="60"/>
      <c r="ACH9411" s="60"/>
      <c r="ACI9411" s="60"/>
      <c r="ACJ9411" s="60"/>
      <c r="ACK9411" s="60"/>
      <c r="ACL9411" s="60"/>
      <c r="ACM9411" s="60"/>
      <c r="ACN9411" s="60"/>
      <c r="ACO9411" s="60"/>
      <c r="ACP9411" s="60"/>
      <c r="ACQ9411" s="60"/>
      <c r="ACR9411" s="60"/>
      <c r="ACS9411" s="60"/>
      <c r="ACT9411" s="60"/>
      <c r="ACU9411" s="60"/>
      <c r="ACV9411" s="60"/>
      <c r="ACW9411" s="60"/>
      <c r="ACX9411" s="60"/>
      <c r="ACY9411" s="60">
        <v>0.96274558538117405</v>
      </c>
      <c r="ACZ9411" s="60"/>
      <c r="ADA9411" s="60"/>
      <c r="ADB9411" s="60"/>
      <c r="ADC9411" s="60"/>
      <c r="ADD9411" s="60"/>
      <c r="ADE9411" s="60"/>
    </row>
    <row r="9412" spans="760:785" x14ac:dyDescent="0.25">
      <c r="ACF9412" s="60"/>
      <c r="ACG9412" s="60"/>
      <c r="ACH9412" s="60"/>
      <c r="ACI9412" s="60"/>
      <c r="ACJ9412" s="60"/>
      <c r="ACK9412" s="60"/>
      <c r="ACL9412" s="60"/>
      <c r="ACM9412" s="60"/>
      <c r="ACN9412" s="60"/>
      <c r="ACO9412" s="60"/>
      <c r="ACP9412" s="60"/>
      <c r="ACQ9412" s="60"/>
      <c r="ACR9412" s="60"/>
      <c r="ACS9412" s="60"/>
      <c r="ACT9412" s="60"/>
      <c r="ACU9412" s="60"/>
      <c r="ACV9412" s="60"/>
      <c r="ACW9412" s="60"/>
      <c r="ACX9412" s="60"/>
      <c r="ACY9412" s="60">
        <v>0.96272504060506003</v>
      </c>
      <c r="ACZ9412" s="60"/>
      <c r="ADA9412" s="60"/>
      <c r="ADB9412" s="60"/>
      <c r="ADC9412" s="60"/>
      <c r="ADD9412" s="60"/>
      <c r="ADE9412" s="60"/>
    </row>
    <row r="9413" spans="760:785" x14ac:dyDescent="0.25">
      <c r="ACF9413" s="60"/>
      <c r="ACG9413" s="60"/>
      <c r="ACH9413" s="60"/>
      <c r="ACI9413" s="60"/>
      <c r="ACJ9413" s="60"/>
      <c r="ACK9413" s="60"/>
      <c r="ACL9413" s="60"/>
      <c r="ACM9413" s="60"/>
      <c r="ACN9413" s="60"/>
      <c r="ACO9413" s="60"/>
      <c r="ACP9413" s="60"/>
      <c r="ACQ9413" s="60"/>
      <c r="ACR9413" s="60"/>
      <c r="ACS9413" s="60"/>
      <c r="ACT9413" s="60"/>
      <c r="ACU9413" s="60"/>
      <c r="ACV9413" s="60"/>
      <c r="ACW9413" s="60"/>
      <c r="ACX9413" s="60"/>
      <c r="ACY9413" s="60">
        <v>0.96272093498085098</v>
      </c>
      <c r="ACZ9413" s="60"/>
      <c r="ADA9413" s="60"/>
      <c r="ADB9413" s="60"/>
      <c r="ADC9413" s="60"/>
      <c r="ADD9413" s="60"/>
      <c r="ADE9413" s="60"/>
    </row>
    <row r="9414" spans="760:785" x14ac:dyDescent="0.25">
      <c r="ACF9414" s="60"/>
      <c r="ACG9414" s="60"/>
      <c r="ACH9414" s="60"/>
      <c r="ACI9414" s="60"/>
      <c r="ACJ9414" s="60"/>
      <c r="ACK9414" s="60"/>
      <c r="ACL9414" s="60"/>
      <c r="ACM9414" s="60"/>
      <c r="ACN9414" s="60"/>
      <c r="ACO9414" s="60"/>
      <c r="ACP9414" s="60"/>
      <c r="ACQ9414" s="60"/>
      <c r="ACR9414" s="60"/>
      <c r="ACS9414" s="60"/>
      <c r="ACT9414" s="60"/>
      <c r="ACU9414" s="60"/>
      <c r="ACV9414" s="60"/>
      <c r="ACW9414" s="60"/>
      <c r="ACX9414" s="60"/>
      <c r="ACY9414" s="60">
        <v>0.96269501925970202</v>
      </c>
      <c r="ACZ9414" s="60"/>
      <c r="ADA9414" s="60"/>
      <c r="ADB9414" s="60"/>
      <c r="ADC9414" s="60"/>
      <c r="ADD9414" s="60"/>
      <c r="ADE9414" s="60"/>
    </row>
    <row r="9415" spans="760:785" x14ac:dyDescent="0.25">
      <c r="ACF9415" s="60"/>
      <c r="ACG9415" s="60"/>
      <c r="ACH9415" s="60"/>
      <c r="ACI9415" s="60"/>
      <c r="ACJ9415" s="60"/>
      <c r="ACK9415" s="60"/>
      <c r="ACL9415" s="60"/>
      <c r="ACM9415" s="60"/>
      <c r="ACN9415" s="60"/>
      <c r="ACO9415" s="60"/>
      <c r="ACP9415" s="60"/>
      <c r="ACQ9415" s="60"/>
      <c r="ACR9415" s="60"/>
      <c r="ACS9415" s="60"/>
      <c r="ACT9415" s="60"/>
      <c r="ACU9415" s="60"/>
      <c r="ACV9415" s="60"/>
      <c r="ACW9415" s="60"/>
      <c r="ACX9415" s="60"/>
      <c r="ACY9415" s="60">
        <v>0.96265814145023898</v>
      </c>
      <c r="ACZ9415" s="60"/>
      <c r="ADA9415" s="60"/>
      <c r="ADB9415" s="60"/>
      <c r="ADC9415" s="60"/>
      <c r="ADD9415" s="60"/>
      <c r="ADE9415" s="60"/>
    </row>
    <row r="9416" spans="760:785" x14ac:dyDescent="0.25">
      <c r="ACF9416" s="60"/>
      <c r="ACG9416" s="60"/>
      <c r="ACH9416" s="60"/>
      <c r="ACI9416" s="60"/>
      <c r="ACJ9416" s="60"/>
      <c r="ACK9416" s="60"/>
      <c r="ACL9416" s="60"/>
      <c r="ACM9416" s="60"/>
      <c r="ACN9416" s="60"/>
      <c r="ACO9416" s="60"/>
      <c r="ACP9416" s="60"/>
      <c r="ACQ9416" s="60"/>
      <c r="ACR9416" s="60"/>
      <c r="ACS9416" s="60"/>
      <c r="ACT9416" s="60"/>
      <c r="ACU9416" s="60"/>
      <c r="ACV9416" s="60"/>
      <c r="ACW9416" s="60"/>
      <c r="ACX9416" s="60"/>
      <c r="ACY9416" s="60">
        <v>0.96265609991978796</v>
      </c>
      <c r="ACZ9416" s="60"/>
      <c r="ADA9416" s="60"/>
      <c r="ADB9416" s="60"/>
      <c r="ADC9416" s="60"/>
      <c r="ADD9416" s="60"/>
      <c r="ADE9416" s="60"/>
    </row>
    <row r="9417" spans="760:785" x14ac:dyDescent="0.25">
      <c r="ACF9417" s="60"/>
      <c r="ACG9417" s="60"/>
      <c r="ACH9417" s="60"/>
      <c r="ACI9417" s="60"/>
      <c r="ACJ9417" s="60"/>
      <c r="ACK9417" s="60"/>
      <c r="ACL9417" s="60"/>
      <c r="ACM9417" s="60"/>
      <c r="ACN9417" s="60"/>
      <c r="ACO9417" s="60"/>
      <c r="ACP9417" s="60"/>
      <c r="ACQ9417" s="60"/>
      <c r="ACR9417" s="60"/>
      <c r="ACS9417" s="60"/>
      <c r="ACT9417" s="60"/>
      <c r="ACU9417" s="60"/>
      <c r="ACV9417" s="60"/>
      <c r="ACW9417" s="60"/>
      <c r="ACX9417" s="60"/>
      <c r="ACY9417" s="60">
        <v>0.96264751607853705</v>
      </c>
      <c r="ACZ9417" s="60"/>
      <c r="ADA9417" s="60"/>
      <c r="ADB9417" s="60"/>
      <c r="ADC9417" s="60"/>
      <c r="ADD9417" s="60"/>
      <c r="ADE9417" s="60"/>
    </row>
    <row r="9418" spans="760:785" x14ac:dyDescent="0.25">
      <c r="ACF9418" s="60"/>
      <c r="ACG9418" s="60"/>
      <c r="ACH9418" s="60"/>
      <c r="ACI9418" s="60"/>
      <c r="ACJ9418" s="60"/>
      <c r="ACK9418" s="60"/>
      <c r="ACL9418" s="60"/>
      <c r="ACM9418" s="60"/>
      <c r="ACN9418" s="60"/>
      <c r="ACO9418" s="60"/>
      <c r="ACP9418" s="60"/>
      <c r="ACQ9418" s="60"/>
      <c r="ACR9418" s="60"/>
      <c r="ACS9418" s="60"/>
      <c r="ACT9418" s="60"/>
      <c r="ACU9418" s="60"/>
      <c r="ACV9418" s="60"/>
      <c r="ACW9418" s="60"/>
      <c r="ACX9418" s="60"/>
      <c r="ACY9418" s="60">
        <v>0.96264204624633498</v>
      </c>
      <c r="ACZ9418" s="60"/>
      <c r="ADA9418" s="60"/>
      <c r="ADB9418" s="60"/>
      <c r="ADC9418" s="60"/>
      <c r="ADD9418" s="60"/>
      <c r="ADE9418" s="60"/>
    </row>
    <row r="9419" spans="760:785" x14ac:dyDescent="0.25">
      <c r="ACF9419" s="60"/>
      <c r="ACG9419" s="60"/>
      <c r="ACH9419" s="60"/>
      <c r="ACI9419" s="60"/>
      <c r="ACJ9419" s="60"/>
      <c r="ACK9419" s="60"/>
      <c r="ACL9419" s="60"/>
      <c r="ACM9419" s="60"/>
      <c r="ACN9419" s="60"/>
      <c r="ACO9419" s="60"/>
      <c r="ACP9419" s="60"/>
      <c r="ACQ9419" s="60"/>
      <c r="ACR9419" s="60"/>
      <c r="ACS9419" s="60"/>
      <c r="ACT9419" s="60"/>
      <c r="ACU9419" s="60"/>
      <c r="ACV9419" s="60"/>
      <c r="ACW9419" s="60"/>
      <c r="ACX9419" s="60"/>
      <c r="ACY9419" s="60">
        <v>0.96262959917771296</v>
      </c>
      <c r="ACZ9419" s="60"/>
      <c r="ADA9419" s="60"/>
      <c r="ADB9419" s="60"/>
      <c r="ADC9419" s="60"/>
      <c r="ADD9419" s="60"/>
      <c r="ADE9419" s="60"/>
    </row>
    <row r="9420" spans="760:785" x14ac:dyDescent="0.25">
      <c r="ACF9420" s="60"/>
      <c r="ACG9420" s="60"/>
      <c r="ACH9420" s="60"/>
      <c r="ACI9420" s="60"/>
      <c r="ACJ9420" s="60"/>
      <c r="ACK9420" s="60"/>
      <c r="ACL9420" s="60"/>
      <c r="ACM9420" s="60"/>
      <c r="ACN9420" s="60"/>
      <c r="ACO9420" s="60"/>
      <c r="ACP9420" s="60"/>
      <c r="ACQ9420" s="60"/>
      <c r="ACR9420" s="60"/>
      <c r="ACS9420" s="60"/>
      <c r="ACT9420" s="60"/>
      <c r="ACU9420" s="60"/>
      <c r="ACV9420" s="60"/>
      <c r="ACW9420" s="60"/>
      <c r="ACX9420" s="60"/>
      <c r="ACY9420" s="60">
        <v>0.96262876499213701</v>
      </c>
      <c r="ACZ9420" s="60"/>
      <c r="ADA9420" s="60"/>
      <c r="ADB9420" s="60"/>
      <c r="ADC9420" s="60"/>
      <c r="ADD9420" s="60"/>
      <c r="ADE9420" s="60"/>
    </row>
    <row r="9421" spans="760:785" x14ac:dyDescent="0.25">
      <c r="ACF9421" s="60"/>
      <c r="ACG9421" s="60"/>
      <c r="ACH9421" s="60"/>
      <c r="ACI9421" s="60"/>
      <c r="ACJ9421" s="60"/>
      <c r="ACK9421" s="60"/>
      <c r="ACL9421" s="60"/>
      <c r="ACM9421" s="60"/>
      <c r="ACN9421" s="60"/>
      <c r="ACO9421" s="60"/>
      <c r="ACP9421" s="60"/>
      <c r="ACQ9421" s="60"/>
      <c r="ACR9421" s="60"/>
      <c r="ACS9421" s="60"/>
      <c r="ACT9421" s="60"/>
      <c r="ACU9421" s="60"/>
      <c r="ACV9421" s="60"/>
      <c r="ACW9421" s="60"/>
      <c r="ACX9421" s="60"/>
      <c r="ACY9421" s="60">
        <v>0.96262724365725305</v>
      </c>
      <c r="ACZ9421" s="60"/>
      <c r="ADA9421" s="60"/>
      <c r="ADB9421" s="60"/>
      <c r="ADC9421" s="60"/>
      <c r="ADD9421" s="60"/>
      <c r="ADE9421" s="60"/>
    </row>
    <row r="9422" spans="760:785" x14ac:dyDescent="0.25">
      <c r="ACF9422" s="60"/>
      <c r="ACG9422" s="60"/>
      <c r="ACH9422" s="60"/>
      <c r="ACI9422" s="60"/>
      <c r="ACJ9422" s="60"/>
      <c r="ACK9422" s="60"/>
      <c r="ACL9422" s="60"/>
      <c r="ACM9422" s="60"/>
      <c r="ACN9422" s="60"/>
      <c r="ACO9422" s="60"/>
      <c r="ACP9422" s="60"/>
      <c r="ACQ9422" s="60"/>
      <c r="ACR9422" s="60"/>
      <c r="ACS9422" s="60"/>
      <c r="ACT9422" s="60"/>
      <c r="ACU9422" s="60"/>
      <c r="ACV9422" s="60"/>
      <c r="ACW9422" s="60"/>
      <c r="ACX9422" s="60"/>
      <c r="ACY9422" s="60">
        <v>0.96257376056917199</v>
      </c>
      <c r="ACZ9422" s="60"/>
      <c r="ADA9422" s="60"/>
      <c r="ADB9422" s="60"/>
      <c r="ADC9422" s="60"/>
      <c r="ADD9422" s="60"/>
      <c r="ADE9422" s="60"/>
    </row>
    <row r="9423" spans="760:785" x14ac:dyDescent="0.25">
      <c r="ACF9423" s="60"/>
      <c r="ACG9423" s="60"/>
      <c r="ACH9423" s="60"/>
      <c r="ACI9423" s="60"/>
      <c r="ACJ9423" s="60"/>
      <c r="ACK9423" s="60"/>
      <c r="ACL9423" s="60"/>
      <c r="ACM9423" s="60"/>
      <c r="ACN9423" s="60"/>
      <c r="ACO9423" s="60"/>
      <c r="ACP9423" s="60"/>
      <c r="ACQ9423" s="60"/>
      <c r="ACR9423" s="60"/>
      <c r="ACS9423" s="60"/>
      <c r="ACT9423" s="60"/>
      <c r="ACU9423" s="60"/>
      <c r="ACV9423" s="60"/>
      <c r="ACW9423" s="60"/>
      <c r="ACX9423" s="60"/>
      <c r="ACY9423" s="60">
        <v>0.96256637388058897</v>
      </c>
      <c r="ACZ9423" s="60"/>
      <c r="ADA9423" s="60"/>
      <c r="ADB9423" s="60"/>
      <c r="ADC9423" s="60"/>
      <c r="ADD9423" s="60"/>
      <c r="ADE9423" s="60"/>
    </row>
    <row r="9424" spans="760:785" x14ac:dyDescent="0.25">
      <c r="ACF9424" s="60"/>
      <c r="ACG9424" s="60"/>
      <c r="ACH9424" s="60"/>
      <c r="ACI9424" s="60"/>
      <c r="ACJ9424" s="60"/>
      <c r="ACK9424" s="60"/>
      <c r="ACL9424" s="60"/>
      <c r="ACM9424" s="60"/>
      <c r="ACN9424" s="60"/>
      <c r="ACO9424" s="60"/>
      <c r="ACP9424" s="60"/>
      <c r="ACQ9424" s="60"/>
      <c r="ACR9424" s="60"/>
      <c r="ACS9424" s="60"/>
      <c r="ACT9424" s="60"/>
      <c r="ACU9424" s="60"/>
      <c r="ACV9424" s="60"/>
      <c r="ACW9424" s="60"/>
      <c r="ACX9424" s="60"/>
      <c r="ACY9424" s="60">
        <v>0.96256457369196202</v>
      </c>
      <c r="ACZ9424" s="60"/>
      <c r="ADA9424" s="60"/>
      <c r="ADB9424" s="60"/>
      <c r="ADC9424" s="60"/>
      <c r="ADD9424" s="60"/>
      <c r="ADE9424" s="60"/>
    </row>
    <row r="9425" spans="760:785" x14ac:dyDescent="0.25">
      <c r="ACF9425" s="60"/>
      <c r="ACG9425" s="60"/>
      <c r="ACH9425" s="60"/>
      <c r="ACI9425" s="60"/>
      <c r="ACJ9425" s="60"/>
      <c r="ACK9425" s="60"/>
      <c r="ACL9425" s="60"/>
      <c r="ACM9425" s="60"/>
      <c r="ACN9425" s="60"/>
      <c r="ACO9425" s="60"/>
      <c r="ACP9425" s="60"/>
      <c r="ACQ9425" s="60"/>
      <c r="ACR9425" s="60"/>
      <c r="ACS9425" s="60"/>
      <c r="ACT9425" s="60"/>
      <c r="ACU9425" s="60"/>
      <c r="ACV9425" s="60"/>
      <c r="ACW9425" s="60"/>
      <c r="ACX9425" s="60"/>
      <c r="ACY9425" s="60">
        <v>0.96256154931258298</v>
      </c>
      <c r="ACZ9425" s="60"/>
      <c r="ADA9425" s="60"/>
      <c r="ADB9425" s="60"/>
      <c r="ADC9425" s="60"/>
      <c r="ADD9425" s="60"/>
      <c r="ADE9425" s="60"/>
    </row>
    <row r="9426" spans="760:785" x14ac:dyDescent="0.25">
      <c r="ACF9426" s="60"/>
      <c r="ACG9426" s="60"/>
      <c r="ACH9426" s="60"/>
      <c r="ACI9426" s="60"/>
      <c r="ACJ9426" s="60"/>
      <c r="ACK9426" s="60"/>
      <c r="ACL9426" s="60"/>
      <c r="ACM9426" s="60"/>
      <c r="ACN9426" s="60"/>
      <c r="ACO9426" s="60"/>
      <c r="ACP9426" s="60"/>
      <c r="ACQ9426" s="60"/>
      <c r="ACR9426" s="60"/>
      <c r="ACS9426" s="60"/>
      <c r="ACT9426" s="60"/>
      <c r="ACU9426" s="60"/>
      <c r="ACV9426" s="60"/>
      <c r="ACW9426" s="60"/>
      <c r="ACX9426" s="60"/>
      <c r="ACY9426" s="60">
        <v>0.96248193704803697</v>
      </c>
      <c r="ACZ9426" s="60"/>
      <c r="ADA9426" s="60"/>
      <c r="ADB9426" s="60"/>
      <c r="ADC9426" s="60"/>
      <c r="ADD9426" s="60"/>
      <c r="ADE9426" s="60"/>
    </row>
    <row r="9427" spans="760:785" x14ac:dyDescent="0.25">
      <c r="ACF9427" s="60"/>
      <c r="ACG9427" s="60"/>
      <c r="ACH9427" s="60"/>
      <c r="ACI9427" s="60"/>
      <c r="ACJ9427" s="60"/>
      <c r="ACK9427" s="60"/>
      <c r="ACL9427" s="60"/>
      <c r="ACM9427" s="60"/>
      <c r="ACN9427" s="60"/>
      <c r="ACO9427" s="60"/>
      <c r="ACP9427" s="60"/>
      <c r="ACQ9427" s="60"/>
      <c r="ACR9427" s="60"/>
      <c r="ACS9427" s="60"/>
      <c r="ACT9427" s="60"/>
      <c r="ACU9427" s="60"/>
      <c r="ACV9427" s="60"/>
      <c r="ACW9427" s="60"/>
      <c r="ACX9427" s="60"/>
      <c r="ACY9427" s="60">
        <v>0.96245563088326902</v>
      </c>
      <c r="ACZ9427" s="60"/>
      <c r="ADA9427" s="60"/>
      <c r="ADB9427" s="60"/>
      <c r="ADC9427" s="60"/>
      <c r="ADD9427" s="60"/>
      <c r="ADE9427" s="60"/>
    </row>
    <row r="9428" spans="760:785" x14ac:dyDescent="0.25">
      <c r="ACF9428" s="60"/>
      <c r="ACG9428" s="60"/>
      <c r="ACH9428" s="60"/>
      <c r="ACI9428" s="60"/>
      <c r="ACJ9428" s="60"/>
      <c r="ACK9428" s="60"/>
      <c r="ACL9428" s="60"/>
      <c r="ACM9428" s="60"/>
      <c r="ACN9428" s="60"/>
      <c r="ACO9428" s="60"/>
      <c r="ACP9428" s="60"/>
      <c r="ACQ9428" s="60"/>
      <c r="ACR9428" s="60"/>
      <c r="ACS9428" s="60"/>
      <c r="ACT9428" s="60"/>
      <c r="ACU9428" s="60"/>
      <c r="ACV9428" s="60"/>
      <c r="ACW9428" s="60"/>
      <c r="ACX9428" s="60"/>
      <c r="ACY9428" s="60">
        <v>0.96244225441271702</v>
      </c>
      <c r="ACZ9428" s="60"/>
      <c r="ADA9428" s="60"/>
      <c r="ADB9428" s="60"/>
      <c r="ADC9428" s="60"/>
      <c r="ADD9428" s="60"/>
      <c r="ADE9428" s="60"/>
    </row>
    <row r="9429" spans="760:785" x14ac:dyDescent="0.25">
      <c r="ACF9429" s="60"/>
      <c r="ACG9429" s="60"/>
      <c r="ACH9429" s="60"/>
      <c r="ACI9429" s="60"/>
      <c r="ACJ9429" s="60"/>
      <c r="ACK9429" s="60"/>
      <c r="ACL9429" s="60"/>
      <c r="ACM9429" s="60"/>
      <c r="ACN9429" s="60"/>
      <c r="ACO9429" s="60"/>
      <c r="ACP9429" s="60"/>
      <c r="ACQ9429" s="60"/>
      <c r="ACR9429" s="60"/>
      <c r="ACS9429" s="60"/>
      <c r="ACT9429" s="60"/>
      <c r="ACU9429" s="60"/>
      <c r="ACV9429" s="60"/>
      <c r="ACW9429" s="60"/>
      <c r="ACX9429" s="60"/>
      <c r="ACY9429" s="60">
        <v>0.96239686644485301</v>
      </c>
      <c r="ACZ9429" s="60"/>
      <c r="ADA9429" s="60"/>
      <c r="ADB9429" s="60"/>
      <c r="ADC9429" s="60"/>
      <c r="ADD9429" s="60"/>
      <c r="ADE9429" s="60"/>
    </row>
    <row r="9430" spans="760:785" x14ac:dyDescent="0.25">
      <c r="ACF9430" s="60"/>
      <c r="ACG9430" s="60"/>
      <c r="ACH9430" s="60"/>
      <c r="ACI9430" s="60"/>
      <c r="ACJ9430" s="60"/>
      <c r="ACK9430" s="60"/>
      <c r="ACL9430" s="60"/>
      <c r="ACM9430" s="60"/>
      <c r="ACN9430" s="60"/>
      <c r="ACO9430" s="60"/>
      <c r="ACP9430" s="60"/>
      <c r="ACQ9430" s="60"/>
      <c r="ACR9430" s="60"/>
      <c r="ACS9430" s="60"/>
      <c r="ACT9430" s="60"/>
      <c r="ACU9430" s="60"/>
      <c r="ACV9430" s="60"/>
      <c r="ACW9430" s="60"/>
      <c r="ACX9430" s="60"/>
      <c r="ACY9430" s="60">
        <v>0.96239397293680096</v>
      </c>
      <c r="ACZ9430" s="60"/>
      <c r="ADA9430" s="60"/>
      <c r="ADB9430" s="60"/>
      <c r="ADC9430" s="60"/>
      <c r="ADD9430" s="60"/>
      <c r="ADE9430" s="60"/>
    </row>
    <row r="9431" spans="760:785" x14ac:dyDescent="0.25">
      <c r="ACF9431" s="60"/>
      <c r="ACG9431" s="60"/>
      <c r="ACH9431" s="60"/>
      <c r="ACI9431" s="60"/>
      <c r="ACJ9431" s="60"/>
      <c r="ACK9431" s="60"/>
      <c r="ACL9431" s="60"/>
      <c r="ACM9431" s="60"/>
      <c r="ACN9431" s="60"/>
      <c r="ACO9431" s="60"/>
      <c r="ACP9431" s="60"/>
      <c r="ACQ9431" s="60"/>
      <c r="ACR9431" s="60"/>
      <c r="ACS9431" s="60"/>
      <c r="ACT9431" s="60"/>
      <c r="ACU9431" s="60"/>
      <c r="ACV9431" s="60"/>
      <c r="ACW9431" s="60"/>
      <c r="ACX9431" s="60"/>
      <c r="ACY9431" s="60">
        <v>0.96236149617793898</v>
      </c>
      <c r="ACZ9431" s="60"/>
      <c r="ADA9431" s="60"/>
      <c r="ADB9431" s="60"/>
      <c r="ADC9431" s="60"/>
      <c r="ADD9431" s="60"/>
      <c r="ADE9431" s="60"/>
    </row>
    <row r="9432" spans="760:785" x14ac:dyDescent="0.25">
      <c r="ACF9432" s="60"/>
      <c r="ACG9432" s="60"/>
      <c r="ACH9432" s="60"/>
      <c r="ACI9432" s="60"/>
      <c r="ACJ9432" s="60"/>
      <c r="ACK9432" s="60"/>
      <c r="ACL9432" s="60"/>
      <c r="ACM9432" s="60"/>
      <c r="ACN9432" s="60"/>
      <c r="ACO9432" s="60"/>
      <c r="ACP9432" s="60"/>
      <c r="ACQ9432" s="60"/>
      <c r="ACR9432" s="60"/>
      <c r="ACS9432" s="60"/>
      <c r="ACT9432" s="60"/>
      <c r="ACU9432" s="60"/>
      <c r="ACV9432" s="60"/>
      <c r="ACW9432" s="60"/>
      <c r="ACX9432" s="60"/>
      <c r="ACY9432" s="60">
        <v>0.96232862761084204</v>
      </c>
      <c r="ACZ9432" s="60"/>
      <c r="ADA9432" s="60"/>
      <c r="ADB9432" s="60"/>
      <c r="ADC9432" s="60"/>
      <c r="ADD9432" s="60"/>
      <c r="ADE9432" s="60"/>
    </row>
    <row r="9433" spans="760:785" x14ac:dyDescent="0.25">
      <c r="ACF9433" s="60"/>
      <c r="ACG9433" s="60"/>
      <c r="ACH9433" s="60"/>
      <c r="ACI9433" s="60"/>
      <c r="ACJ9433" s="60"/>
      <c r="ACK9433" s="60"/>
      <c r="ACL9433" s="60"/>
      <c r="ACM9433" s="60"/>
      <c r="ACN9433" s="60"/>
      <c r="ACO9433" s="60"/>
      <c r="ACP9433" s="60"/>
      <c r="ACQ9433" s="60"/>
      <c r="ACR9433" s="60"/>
      <c r="ACS9433" s="60"/>
      <c r="ACT9433" s="60"/>
      <c r="ACU9433" s="60"/>
      <c r="ACV9433" s="60"/>
      <c r="ACW9433" s="60"/>
      <c r="ACX9433" s="60"/>
      <c r="ACY9433" s="60">
        <v>0.96232819779085599</v>
      </c>
      <c r="ACZ9433" s="60"/>
      <c r="ADA9433" s="60"/>
      <c r="ADB9433" s="60"/>
      <c r="ADC9433" s="60"/>
      <c r="ADD9433" s="60"/>
      <c r="ADE9433" s="60"/>
    </row>
    <row r="9434" spans="760:785" x14ac:dyDescent="0.25">
      <c r="ACF9434" s="60"/>
      <c r="ACG9434" s="60"/>
      <c r="ACH9434" s="60"/>
      <c r="ACI9434" s="60"/>
      <c r="ACJ9434" s="60"/>
      <c r="ACK9434" s="60"/>
      <c r="ACL9434" s="60"/>
      <c r="ACM9434" s="60"/>
      <c r="ACN9434" s="60"/>
      <c r="ACO9434" s="60"/>
      <c r="ACP9434" s="60"/>
      <c r="ACQ9434" s="60"/>
      <c r="ACR9434" s="60"/>
      <c r="ACS9434" s="60"/>
      <c r="ACT9434" s="60"/>
      <c r="ACU9434" s="60"/>
      <c r="ACV9434" s="60"/>
      <c r="ACW9434" s="60"/>
      <c r="ACX9434" s="60"/>
      <c r="ACY9434" s="60">
        <v>0.96232578446786299</v>
      </c>
      <c r="ACZ9434" s="60"/>
      <c r="ADA9434" s="60"/>
      <c r="ADB9434" s="60"/>
      <c r="ADC9434" s="60"/>
      <c r="ADD9434" s="60"/>
      <c r="ADE9434" s="60"/>
    </row>
    <row r="9435" spans="760:785" x14ac:dyDescent="0.25">
      <c r="ACF9435" s="60"/>
      <c r="ACG9435" s="60"/>
      <c r="ACH9435" s="60"/>
      <c r="ACI9435" s="60"/>
      <c r="ACJ9435" s="60"/>
      <c r="ACK9435" s="60"/>
      <c r="ACL9435" s="60"/>
      <c r="ACM9435" s="60"/>
      <c r="ACN9435" s="60"/>
      <c r="ACO9435" s="60"/>
      <c r="ACP9435" s="60"/>
      <c r="ACQ9435" s="60"/>
      <c r="ACR9435" s="60"/>
      <c r="ACS9435" s="60"/>
      <c r="ACT9435" s="60"/>
      <c r="ACU9435" s="60"/>
      <c r="ACV9435" s="60"/>
      <c r="ACW9435" s="60"/>
      <c r="ACX9435" s="60"/>
      <c r="ACY9435" s="60">
        <v>0.96231605111899499</v>
      </c>
      <c r="ACZ9435" s="60"/>
      <c r="ADA9435" s="60"/>
      <c r="ADB9435" s="60"/>
      <c r="ADC9435" s="60"/>
      <c r="ADD9435" s="60"/>
      <c r="ADE9435" s="60"/>
    </row>
    <row r="9436" spans="760:785" x14ac:dyDescent="0.25">
      <c r="ACF9436" s="60"/>
      <c r="ACG9436" s="60"/>
      <c r="ACH9436" s="60"/>
      <c r="ACI9436" s="60"/>
      <c r="ACJ9436" s="60"/>
      <c r="ACK9436" s="60"/>
      <c r="ACL9436" s="60"/>
      <c r="ACM9436" s="60"/>
      <c r="ACN9436" s="60"/>
      <c r="ACO9436" s="60"/>
      <c r="ACP9436" s="60"/>
      <c r="ACQ9436" s="60"/>
      <c r="ACR9436" s="60"/>
      <c r="ACS9436" s="60"/>
      <c r="ACT9436" s="60"/>
      <c r="ACU9436" s="60"/>
      <c r="ACV9436" s="60"/>
      <c r="ACW9436" s="60"/>
      <c r="ACX9436" s="60"/>
      <c r="ACY9436" s="60">
        <v>0.96231569554368401</v>
      </c>
      <c r="ACZ9436" s="60"/>
      <c r="ADA9436" s="60"/>
      <c r="ADB9436" s="60"/>
      <c r="ADC9436" s="60"/>
      <c r="ADD9436" s="60"/>
      <c r="ADE9436" s="60"/>
    </row>
    <row r="9437" spans="760:785" x14ac:dyDescent="0.25">
      <c r="ACF9437" s="60"/>
      <c r="ACG9437" s="60"/>
      <c r="ACH9437" s="60"/>
      <c r="ACI9437" s="60"/>
      <c r="ACJ9437" s="60"/>
      <c r="ACK9437" s="60"/>
      <c r="ACL9437" s="60"/>
      <c r="ACM9437" s="60"/>
      <c r="ACN9437" s="60"/>
      <c r="ACO9437" s="60"/>
      <c r="ACP9437" s="60"/>
      <c r="ACQ9437" s="60"/>
      <c r="ACR9437" s="60"/>
      <c r="ACS9437" s="60"/>
      <c r="ACT9437" s="60"/>
      <c r="ACU9437" s="60"/>
      <c r="ACV9437" s="60"/>
      <c r="ACW9437" s="60"/>
      <c r="ACX9437" s="60"/>
      <c r="ACY9437" s="60">
        <v>0.96228036205032996</v>
      </c>
      <c r="ACZ9437" s="60"/>
      <c r="ADA9437" s="60"/>
      <c r="ADB9437" s="60"/>
      <c r="ADC9437" s="60"/>
      <c r="ADD9437" s="60"/>
      <c r="ADE9437" s="60"/>
    </row>
    <row r="9438" spans="760:785" x14ac:dyDescent="0.25">
      <c r="ACF9438" s="60"/>
      <c r="ACG9438" s="60"/>
      <c r="ACH9438" s="60"/>
      <c r="ACI9438" s="60"/>
      <c r="ACJ9438" s="60"/>
      <c r="ACK9438" s="60"/>
      <c r="ACL9438" s="60"/>
      <c r="ACM9438" s="60"/>
      <c r="ACN9438" s="60"/>
      <c r="ACO9438" s="60"/>
      <c r="ACP9438" s="60"/>
      <c r="ACQ9438" s="60"/>
      <c r="ACR9438" s="60"/>
      <c r="ACS9438" s="60"/>
      <c r="ACT9438" s="60"/>
      <c r="ACU9438" s="60"/>
      <c r="ACV9438" s="60"/>
      <c r="ACW9438" s="60"/>
      <c r="ACX9438" s="60"/>
      <c r="ACY9438" s="60">
        <v>0.96222953178079496</v>
      </c>
      <c r="ACZ9438" s="60"/>
      <c r="ADA9438" s="60"/>
      <c r="ADB9438" s="60"/>
      <c r="ADC9438" s="60"/>
      <c r="ADD9438" s="60"/>
      <c r="ADE9438" s="60"/>
    </row>
    <row r="9439" spans="760:785" x14ac:dyDescent="0.25">
      <c r="ACF9439" s="60"/>
      <c r="ACG9439" s="60"/>
      <c r="ACH9439" s="60"/>
      <c r="ACI9439" s="60"/>
      <c r="ACJ9439" s="60"/>
      <c r="ACK9439" s="60"/>
      <c r="ACL9439" s="60"/>
      <c r="ACM9439" s="60"/>
      <c r="ACN9439" s="60"/>
      <c r="ACO9439" s="60"/>
      <c r="ACP9439" s="60"/>
      <c r="ACQ9439" s="60"/>
      <c r="ACR9439" s="60"/>
      <c r="ACS9439" s="60"/>
      <c r="ACT9439" s="60"/>
      <c r="ACU9439" s="60"/>
      <c r="ACV9439" s="60"/>
      <c r="ACW9439" s="60"/>
      <c r="ACX9439" s="60"/>
      <c r="ACY9439" s="60">
        <v>0.96222705355357896</v>
      </c>
      <c r="ACZ9439" s="60"/>
      <c r="ADA9439" s="60"/>
      <c r="ADB9439" s="60"/>
      <c r="ADC9439" s="60"/>
      <c r="ADD9439" s="60"/>
      <c r="ADE9439" s="60"/>
    </row>
    <row r="9440" spans="760:785" x14ac:dyDescent="0.25">
      <c r="ACF9440" s="60"/>
      <c r="ACG9440" s="60"/>
      <c r="ACH9440" s="60"/>
      <c r="ACI9440" s="60"/>
      <c r="ACJ9440" s="60"/>
      <c r="ACK9440" s="60"/>
      <c r="ACL9440" s="60"/>
      <c r="ACM9440" s="60"/>
      <c r="ACN9440" s="60"/>
      <c r="ACO9440" s="60"/>
      <c r="ACP9440" s="60"/>
      <c r="ACQ9440" s="60"/>
      <c r="ACR9440" s="60"/>
      <c r="ACS9440" s="60"/>
      <c r="ACT9440" s="60"/>
      <c r="ACU9440" s="60"/>
      <c r="ACV9440" s="60"/>
      <c r="ACW9440" s="60"/>
      <c r="ACX9440" s="60"/>
      <c r="ACY9440" s="60">
        <v>0.96222166922998398</v>
      </c>
      <c r="ACZ9440" s="60"/>
      <c r="ADA9440" s="60"/>
      <c r="ADB9440" s="60"/>
      <c r="ADC9440" s="60"/>
      <c r="ADD9440" s="60"/>
      <c r="ADE9440" s="60"/>
    </row>
    <row r="9441" spans="760:785" x14ac:dyDescent="0.25">
      <c r="ACF9441" s="60"/>
      <c r="ACG9441" s="60"/>
      <c r="ACH9441" s="60"/>
      <c r="ACI9441" s="60"/>
      <c r="ACJ9441" s="60"/>
      <c r="ACK9441" s="60"/>
      <c r="ACL9441" s="60"/>
      <c r="ACM9441" s="60"/>
      <c r="ACN9441" s="60"/>
      <c r="ACO9441" s="60"/>
      <c r="ACP9441" s="60"/>
      <c r="ACQ9441" s="60"/>
      <c r="ACR9441" s="60"/>
      <c r="ACS9441" s="60"/>
      <c r="ACT9441" s="60"/>
      <c r="ACU9441" s="60"/>
      <c r="ACV9441" s="60"/>
      <c r="ACW9441" s="60"/>
      <c r="ACX9441" s="60"/>
      <c r="ACY9441" s="60">
        <v>0.96221737122276196</v>
      </c>
      <c r="ACZ9441" s="60"/>
      <c r="ADA9441" s="60"/>
      <c r="ADB9441" s="60"/>
      <c r="ADC9441" s="60"/>
      <c r="ADD9441" s="60"/>
      <c r="ADE9441" s="60"/>
    </row>
    <row r="9442" spans="760:785" x14ac:dyDescent="0.25">
      <c r="ACF9442" s="60"/>
      <c r="ACG9442" s="60"/>
      <c r="ACH9442" s="60"/>
      <c r="ACI9442" s="60"/>
      <c r="ACJ9442" s="60"/>
      <c r="ACK9442" s="60"/>
      <c r="ACL9442" s="60"/>
      <c r="ACM9442" s="60"/>
      <c r="ACN9442" s="60"/>
      <c r="ACO9442" s="60"/>
      <c r="ACP9442" s="60"/>
      <c r="ACQ9442" s="60"/>
      <c r="ACR9442" s="60"/>
      <c r="ACS9442" s="60"/>
      <c r="ACT9442" s="60"/>
      <c r="ACU9442" s="60"/>
      <c r="ACV9442" s="60"/>
      <c r="ACW9442" s="60"/>
      <c r="ACX9442" s="60"/>
      <c r="ACY9442" s="60">
        <v>0.96221712487516697</v>
      </c>
      <c r="ACZ9442" s="60"/>
      <c r="ADA9442" s="60"/>
      <c r="ADB9442" s="60"/>
      <c r="ADC9442" s="60"/>
      <c r="ADD9442" s="60"/>
      <c r="ADE9442" s="60"/>
    </row>
    <row r="9443" spans="760:785" x14ac:dyDescent="0.25">
      <c r="ACF9443" s="60"/>
      <c r="ACG9443" s="60"/>
      <c r="ACH9443" s="60"/>
      <c r="ACI9443" s="60"/>
      <c r="ACJ9443" s="60"/>
      <c r="ACK9443" s="60"/>
      <c r="ACL9443" s="60"/>
      <c r="ACM9443" s="60"/>
      <c r="ACN9443" s="60"/>
      <c r="ACO9443" s="60"/>
      <c r="ACP9443" s="60"/>
      <c r="ACQ9443" s="60"/>
      <c r="ACR9443" s="60"/>
      <c r="ACS9443" s="60"/>
      <c r="ACT9443" s="60"/>
      <c r="ACU9443" s="60"/>
      <c r="ACV9443" s="60"/>
      <c r="ACW9443" s="60"/>
      <c r="ACX9443" s="60"/>
      <c r="ACY9443" s="60">
        <v>0.96220271335590302</v>
      </c>
      <c r="ACZ9443" s="60"/>
      <c r="ADA9443" s="60"/>
      <c r="ADB9443" s="60"/>
      <c r="ADC9443" s="60"/>
      <c r="ADD9443" s="60"/>
      <c r="ADE9443" s="60"/>
    </row>
    <row r="9444" spans="760:785" x14ac:dyDescent="0.25">
      <c r="ACF9444" s="60"/>
      <c r="ACG9444" s="60"/>
      <c r="ACH9444" s="60"/>
      <c r="ACI9444" s="60"/>
      <c r="ACJ9444" s="60"/>
      <c r="ACK9444" s="60"/>
      <c r="ACL9444" s="60"/>
      <c r="ACM9444" s="60"/>
      <c r="ACN9444" s="60"/>
      <c r="ACO9444" s="60"/>
      <c r="ACP9444" s="60"/>
      <c r="ACQ9444" s="60"/>
      <c r="ACR9444" s="60"/>
      <c r="ACS9444" s="60"/>
      <c r="ACT9444" s="60"/>
      <c r="ACU9444" s="60"/>
      <c r="ACV9444" s="60"/>
      <c r="ACW9444" s="60"/>
      <c r="ACX9444" s="60"/>
      <c r="ACY9444" s="60">
        <v>0.96218289906552501</v>
      </c>
      <c r="ACZ9444" s="60"/>
      <c r="ADA9444" s="60"/>
      <c r="ADB9444" s="60"/>
      <c r="ADC9444" s="60"/>
      <c r="ADD9444" s="60"/>
      <c r="ADE9444" s="60"/>
    </row>
    <row r="9445" spans="760:785" x14ac:dyDescent="0.25">
      <c r="ACF9445" s="60"/>
      <c r="ACG9445" s="60"/>
      <c r="ACH9445" s="60"/>
      <c r="ACI9445" s="60"/>
      <c r="ACJ9445" s="60"/>
      <c r="ACK9445" s="60"/>
      <c r="ACL9445" s="60"/>
      <c r="ACM9445" s="60"/>
      <c r="ACN9445" s="60"/>
      <c r="ACO9445" s="60"/>
      <c r="ACP9445" s="60"/>
      <c r="ACQ9445" s="60"/>
      <c r="ACR9445" s="60"/>
      <c r="ACS9445" s="60"/>
      <c r="ACT9445" s="60"/>
      <c r="ACU9445" s="60"/>
      <c r="ACV9445" s="60"/>
      <c r="ACW9445" s="60"/>
      <c r="ACX9445" s="60"/>
      <c r="ACY9445" s="60">
        <v>0.96218152645813504</v>
      </c>
      <c r="ACZ9445" s="60"/>
      <c r="ADA9445" s="60"/>
      <c r="ADB9445" s="60"/>
      <c r="ADC9445" s="60"/>
      <c r="ADD9445" s="60"/>
      <c r="ADE9445" s="60"/>
    </row>
    <row r="9446" spans="760:785" x14ac:dyDescent="0.25">
      <c r="ACF9446" s="60"/>
      <c r="ACG9446" s="60"/>
      <c r="ACH9446" s="60"/>
      <c r="ACI9446" s="60"/>
      <c r="ACJ9446" s="60"/>
      <c r="ACK9446" s="60"/>
      <c r="ACL9446" s="60"/>
      <c r="ACM9446" s="60"/>
      <c r="ACN9446" s="60"/>
      <c r="ACO9446" s="60"/>
      <c r="ACP9446" s="60"/>
      <c r="ACQ9446" s="60"/>
      <c r="ACR9446" s="60"/>
      <c r="ACS9446" s="60"/>
      <c r="ACT9446" s="60"/>
      <c r="ACU9446" s="60"/>
      <c r="ACV9446" s="60"/>
      <c r="ACW9446" s="60"/>
      <c r="ACX9446" s="60"/>
      <c r="ACY9446" s="60">
        <v>0.96216016862936504</v>
      </c>
      <c r="ACZ9446" s="60"/>
      <c r="ADA9446" s="60"/>
      <c r="ADB9446" s="60"/>
      <c r="ADC9446" s="60"/>
      <c r="ADD9446" s="60"/>
      <c r="ADE9446" s="60"/>
    </row>
    <row r="9447" spans="760:785" x14ac:dyDescent="0.25">
      <c r="ACF9447" s="60"/>
      <c r="ACG9447" s="60"/>
      <c r="ACH9447" s="60"/>
      <c r="ACI9447" s="60"/>
      <c r="ACJ9447" s="60"/>
      <c r="ACK9447" s="60"/>
      <c r="ACL9447" s="60"/>
      <c r="ACM9447" s="60"/>
      <c r="ACN9447" s="60"/>
      <c r="ACO9447" s="60"/>
      <c r="ACP9447" s="60"/>
      <c r="ACQ9447" s="60"/>
      <c r="ACR9447" s="60"/>
      <c r="ACS9447" s="60"/>
      <c r="ACT9447" s="60"/>
      <c r="ACU9447" s="60"/>
      <c r="ACV9447" s="60"/>
      <c r="ACW9447" s="60"/>
      <c r="ACX9447" s="60"/>
      <c r="ACY9447" s="60">
        <v>0.96215481925421198</v>
      </c>
      <c r="ACZ9447" s="60"/>
      <c r="ADA9447" s="60"/>
      <c r="ADB9447" s="60"/>
      <c r="ADC9447" s="60"/>
      <c r="ADD9447" s="60"/>
      <c r="ADE9447" s="60"/>
    </row>
    <row r="9448" spans="760:785" x14ac:dyDescent="0.25">
      <c r="ACF9448" s="60"/>
      <c r="ACG9448" s="60"/>
      <c r="ACH9448" s="60"/>
      <c r="ACI9448" s="60"/>
      <c r="ACJ9448" s="60"/>
      <c r="ACK9448" s="60"/>
      <c r="ACL9448" s="60"/>
      <c r="ACM9448" s="60"/>
      <c r="ACN9448" s="60"/>
      <c r="ACO9448" s="60"/>
      <c r="ACP9448" s="60"/>
      <c r="ACQ9448" s="60"/>
      <c r="ACR9448" s="60"/>
      <c r="ACS9448" s="60"/>
      <c r="ACT9448" s="60"/>
      <c r="ACU9448" s="60"/>
      <c r="ACV9448" s="60"/>
      <c r="ACW9448" s="60"/>
      <c r="ACX9448" s="60"/>
      <c r="ACY9448" s="60">
        <v>0.96208479662111601</v>
      </c>
      <c r="ACZ9448" s="60"/>
      <c r="ADA9448" s="60"/>
      <c r="ADB9448" s="60"/>
      <c r="ADC9448" s="60"/>
      <c r="ADD9448" s="60"/>
      <c r="ADE9448" s="60"/>
    </row>
    <row r="9449" spans="760:785" x14ac:dyDescent="0.25">
      <c r="ACF9449" s="60"/>
      <c r="ACG9449" s="60"/>
      <c r="ACH9449" s="60"/>
      <c r="ACI9449" s="60"/>
      <c r="ACJ9449" s="60"/>
      <c r="ACK9449" s="60"/>
      <c r="ACL9449" s="60"/>
      <c r="ACM9449" s="60"/>
      <c r="ACN9449" s="60"/>
      <c r="ACO9449" s="60"/>
      <c r="ACP9449" s="60"/>
      <c r="ACQ9449" s="60"/>
      <c r="ACR9449" s="60"/>
      <c r="ACS9449" s="60"/>
      <c r="ACT9449" s="60"/>
      <c r="ACU9449" s="60"/>
      <c r="ACV9449" s="60"/>
      <c r="ACW9449" s="60"/>
      <c r="ACX9449" s="60"/>
      <c r="ACY9449" s="60">
        <v>0.96207926797785104</v>
      </c>
      <c r="ACZ9449" s="60"/>
      <c r="ADA9449" s="60"/>
      <c r="ADB9449" s="60"/>
      <c r="ADC9449" s="60"/>
      <c r="ADD9449" s="60"/>
      <c r="ADE9449" s="60"/>
    </row>
    <row r="9450" spans="760:785" x14ac:dyDescent="0.25">
      <c r="ACF9450" s="60"/>
      <c r="ACG9450" s="60"/>
      <c r="ACH9450" s="60"/>
      <c r="ACI9450" s="60"/>
      <c r="ACJ9450" s="60"/>
      <c r="ACK9450" s="60"/>
      <c r="ACL9450" s="60"/>
      <c r="ACM9450" s="60"/>
      <c r="ACN9450" s="60"/>
      <c r="ACO9450" s="60"/>
      <c r="ACP9450" s="60"/>
      <c r="ACQ9450" s="60"/>
      <c r="ACR9450" s="60"/>
      <c r="ACS9450" s="60"/>
      <c r="ACT9450" s="60"/>
      <c r="ACU9450" s="60"/>
      <c r="ACV9450" s="60"/>
      <c r="ACW9450" s="60"/>
      <c r="ACX9450" s="60"/>
      <c r="ACY9450" s="60">
        <v>0.96207302382134197</v>
      </c>
      <c r="ACZ9450" s="60"/>
      <c r="ADA9450" s="60"/>
      <c r="ADB9450" s="60"/>
      <c r="ADC9450" s="60"/>
      <c r="ADD9450" s="60"/>
      <c r="ADE9450" s="60"/>
    </row>
    <row r="9451" spans="760:785" x14ac:dyDescent="0.25">
      <c r="ACF9451" s="60"/>
      <c r="ACG9451" s="60"/>
      <c r="ACH9451" s="60"/>
      <c r="ACI9451" s="60"/>
      <c r="ACJ9451" s="60"/>
      <c r="ACK9451" s="60"/>
      <c r="ACL9451" s="60"/>
      <c r="ACM9451" s="60"/>
      <c r="ACN9451" s="60"/>
      <c r="ACO9451" s="60"/>
      <c r="ACP9451" s="60"/>
      <c r="ACQ9451" s="60"/>
      <c r="ACR9451" s="60"/>
      <c r="ACS9451" s="60"/>
      <c r="ACT9451" s="60"/>
      <c r="ACU9451" s="60"/>
      <c r="ACV9451" s="60"/>
      <c r="ACW9451" s="60"/>
      <c r="ACX9451" s="60"/>
      <c r="ACY9451" s="60">
        <v>0.962049148864909</v>
      </c>
      <c r="ACZ9451" s="60"/>
      <c r="ADA9451" s="60"/>
      <c r="ADB9451" s="60"/>
      <c r="ADC9451" s="60"/>
      <c r="ADD9451" s="60"/>
      <c r="ADE9451" s="60"/>
    </row>
    <row r="9452" spans="760:785" x14ac:dyDescent="0.25">
      <c r="ACF9452" s="60"/>
      <c r="ACG9452" s="60"/>
      <c r="ACH9452" s="60"/>
      <c r="ACI9452" s="60"/>
      <c r="ACJ9452" s="60"/>
      <c r="ACK9452" s="60"/>
      <c r="ACL9452" s="60"/>
      <c r="ACM9452" s="60"/>
      <c r="ACN9452" s="60"/>
      <c r="ACO9452" s="60"/>
      <c r="ACP9452" s="60"/>
      <c r="ACQ9452" s="60"/>
      <c r="ACR9452" s="60"/>
      <c r="ACS9452" s="60"/>
      <c r="ACT9452" s="60"/>
      <c r="ACU9452" s="60"/>
      <c r="ACV9452" s="60"/>
      <c r="ACW9452" s="60"/>
      <c r="ACX9452" s="60"/>
      <c r="ACY9452" s="60">
        <v>0.96203813178971997</v>
      </c>
      <c r="ACZ9452" s="60"/>
      <c r="ADA9452" s="60"/>
      <c r="ADB9452" s="60"/>
      <c r="ADC9452" s="60"/>
      <c r="ADD9452" s="60"/>
      <c r="ADE9452" s="60"/>
    </row>
    <row r="9453" spans="760:785" x14ac:dyDescent="0.25">
      <c r="ACF9453" s="60"/>
      <c r="ACG9453" s="60"/>
      <c r="ACH9453" s="60"/>
      <c r="ACI9453" s="60"/>
      <c r="ACJ9453" s="60"/>
      <c r="ACK9453" s="60"/>
      <c r="ACL9453" s="60"/>
      <c r="ACM9453" s="60"/>
      <c r="ACN9453" s="60"/>
      <c r="ACO9453" s="60"/>
      <c r="ACP9453" s="60"/>
      <c r="ACQ9453" s="60"/>
      <c r="ACR9453" s="60"/>
      <c r="ACS9453" s="60"/>
      <c r="ACT9453" s="60"/>
      <c r="ACU9453" s="60"/>
      <c r="ACV9453" s="60"/>
      <c r="ACW9453" s="60"/>
      <c r="ACX9453" s="60"/>
      <c r="ACY9453" s="60">
        <v>0.96201327466919595</v>
      </c>
      <c r="ACZ9453" s="60"/>
      <c r="ADA9453" s="60"/>
      <c r="ADB9453" s="60"/>
      <c r="ADC9453" s="60"/>
      <c r="ADD9453" s="60"/>
      <c r="ADE9453" s="60"/>
    </row>
    <row r="9454" spans="760:785" x14ac:dyDescent="0.25">
      <c r="ACF9454" s="60"/>
      <c r="ACG9454" s="60"/>
      <c r="ACH9454" s="60"/>
      <c r="ACI9454" s="60"/>
      <c r="ACJ9454" s="60"/>
      <c r="ACK9454" s="60"/>
      <c r="ACL9454" s="60"/>
      <c r="ACM9454" s="60"/>
      <c r="ACN9454" s="60"/>
      <c r="ACO9454" s="60"/>
      <c r="ACP9454" s="60"/>
      <c r="ACQ9454" s="60"/>
      <c r="ACR9454" s="60"/>
      <c r="ACS9454" s="60"/>
      <c r="ACT9454" s="60"/>
      <c r="ACU9454" s="60"/>
      <c r="ACV9454" s="60"/>
      <c r="ACW9454" s="60"/>
      <c r="ACX9454" s="60"/>
      <c r="ACY9454" s="60">
        <v>0.96201102322614296</v>
      </c>
      <c r="ACZ9454" s="60"/>
      <c r="ADA9454" s="60"/>
      <c r="ADB9454" s="60"/>
      <c r="ADC9454" s="60"/>
      <c r="ADD9454" s="60"/>
      <c r="ADE9454" s="60"/>
    </row>
    <row r="9455" spans="760:785" x14ac:dyDescent="0.25">
      <c r="ACF9455" s="60"/>
      <c r="ACG9455" s="60"/>
      <c r="ACH9455" s="60"/>
      <c r="ACI9455" s="60"/>
      <c r="ACJ9455" s="60"/>
      <c r="ACK9455" s="60"/>
      <c r="ACL9455" s="60"/>
      <c r="ACM9455" s="60"/>
      <c r="ACN9455" s="60"/>
      <c r="ACO9455" s="60"/>
      <c r="ACP9455" s="60"/>
      <c r="ACQ9455" s="60"/>
      <c r="ACR9455" s="60"/>
      <c r="ACS9455" s="60"/>
      <c r="ACT9455" s="60"/>
      <c r="ACU9455" s="60"/>
      <c r="ACV9455" s="60"/>
      <c r="ACW9455" s="60"/>
      <c r="ACX9455" s="60"/>
      <c r="ACY9455" s="60">
        <v>0.962009989276009</v>
      </c>
      <c r="ACZ9455" s="60"/>
      <c r="ADA9455" s="60"/>
      <c r="ADB9455" s="60"/>
      <c r="ADC9455" s="60"/>
      <c r="ADD9455" s="60"/>
      <c r="ADE9455" s="60"/>
    </row>
    <row r="9456" spans="760:785" x14ac:dyDescent="0.25">
      <c r="ACF9456" s="60"/>
      <c r="ACG9456" s="60"/>
      <c r="ACH9456" s="60"/>
      <c r="ACI9456" s="60"/>
      <c r="ACJ9456" s="60"/>
      <c r="ACK9456" s="60"/>
      <c r="ACL9456" s="60"/>
      <c r="ACM9456" s="60"/>
      <c r="ACN9456" s="60"/>
      <c r="ACO9456" s="60"/>
      <c r="ACP9456" s="60"/>
      <c r="ACQ9456" s="60"/>
      <c r="ACR9456" s="60"/>
      <c r="ACS9456" s="60"/>
      <c r="ACT9456" s="60"/>
      <c r="ACU9456" s="60"/>
      <c r="ACV9456" s="60"/>
      <c r="ACW9456" s="60"/>
      <c r="ACX9456" s="60"/>
      <c r="ACY9456" s="60">
        <v>0.96197178964564301</v>
      </c>
      <c r="ACZ9456" s="60"/>
      <c r="ADA9456" s="60"/>
      <c r="ADB9456" s="60"/>
      <c r="ADC9456" s="60"/>
      <c r="ADD9456" s="60"/>
      <c r="ADE9456" s="60"/>
    </row>
    <row r="9457" spans="760:785" x14ac:dyDescent="0.25">
      <c r="ACF9457" s="60"/>
      <c r="ACG9457" s="60"/>
      <c r="ACH9457" s="60"/>
      <c r="ACI9457" s="60"/>
      <c r="ACJ9457" s="60"/>
      <c r="ACK9457" s="60"/>
      <c r="ACL9457" s="60"/>
      <c r="ACM9457" s="60"/>
      <c r="ACN9457" s="60"/>
      <c r="ACO9457" s="60"/>
      <c r="ACP9457" s="60"/>
      <c r="ACQ9457" s="60"/>
      <c r="ACR9457" s="60"/>
      <c r="ACS9457" s="60"/>
      <c r="ACT9457" s="60"/>
      <c r="ACU9457" s="60"/>
      <c r="ACV9457" s="60"/>
      <c r="ACW9457" s="60"/>
      <c r="ACX9457" s="60"/>
      <c r="ACY9457" s="60">
        <v>0.96197089323882601</v>
      </c>
      <c r="ACZ9457" s="60"/>
      <c r="ADA9457" s="60"/>
      <c r="ADB9457" s="60"/>
      <c r="ADC9457" s="60"/>
      <c r="ADD9457" s="60"/>
      <c r="ADE9457" s="60"/>
    </row>
    <row r="9458" spans="760:785" x14ac:dyDescent="0.25">
      <c r="ACF9458" s="60"/>
      <c r="ACG9458" s="60"/>
      <c r="ACH9458" s="60"/>
      <c r="ACI9458" s="60"/>
      <c r="ACJ9458" s="60"/>
      <c r="ACK9458" s="60"/>
      <c r="ACL9458" s="60"/>
      <c r="ACM9458" s="60"/>
      <c r="ACN9458" s="60"/>
      <c r="ACO9458" s="60"/>
      <c r="ACP9458" s="60"/>
      <c r="ACQ9458" s="60"/>
      <c r="ACR9458" s="60"/>
      <c r="ACS9458" s="60"/>
      <c r="ACT9458" s="60"/>
      <c r="ACU9458" s="60"/>
      <c r="ACV9458" s="60"/>
      <c r="ACW9458" s="60"/>
      <c r="ACX9458" s="60"/>
      <c r="ACY9458" s="60">
        <v>0.96196158667676501</v>
      </c>
      <c r="ACZ9458" s="60"/>
      <c r="ADA9458" s="60"/>
      <c r="ADB9458" s="60"/>
      <c r="ADC9458" s="60"/>
      <c r="ADD9458" s="60"/>
      <c r="ADE9458" s="60"/>
    </row>
    <row r="9459" spans="760:785" x14ac:dyDescent="0.25">
      <c r="ACF9459" s="60"/>
      <c r="ACG9459" s="60"/>
      <c r="ACH9459" s="60"/>
      <c r="ACI9459" s="60"/>
      <c r="ACJ9459" s="60"/>
      <c r="ACK9459" s="60"/>
      <c r="ACL9459" s="60"/>
      <c r="ACM9459" s="60"/>
      <c r="ACN9459" s="60"/>
      <c r="ACO9459" s="60"/>
      <c r="ACP9459" s="60"/>
      <c r="ACQ9459" s="60"/>
      <c r="ACR9459" s="60"/>
      <c r="ACS9459" s="60"/>
      <c r="ACT9459" s="60"/>
      <c r="ACU9459" s="60"/>
      <c r="ACV9459" s="60"/>
      <c r="ACW9459" s="60"/>
      <c r="ACX9459" s="60"/>
      <c r="ACY9459" s="60">
        <v>0.96195582055252604</v>
      </c>
      <c r="ACZ9459" s="60"/>
      <c r="ADA9459" s="60"/>
      <c r="ADB9459" s="60"/>
      <c r="ADC9459" s="60"/>
      <c r="ADD9459" s="60"/>
      <c r="ADE9459" s="60"/>
    </row>
    <row r="9460" spans="760:785" x14ac:dyDescent="0.25">
      <c r="ACF9460" s="60"/>
      <c r="ACG9460" s="60"/>
      <c r="ACH9460" s="60"/>
      <c r="ACI9460" s="60"/>
      <c r="ACJ9460" s="60"/>
      <c r="ACK9460" s="60"/>
      <c r="ACL9460" s="60"/>
      <c r="ACM9460" s="60"/>
      <c r="ACN9460" s="60"/>
      <c r="ACO9460" s="60"/>
      <c r="ACP9460" s="60"/>
      <c r="ACQ9460" s="60"/>
      <c r="ACR9460" s="60"/>
      <c r="ACS9460" s="60"/>
      <c r="ACT9460" s="60"/>
      <c r="ACU9460" s="60"/>
      <c r="ACV9460" s="60"/>
      <c r="ACW9460" s="60"/>
      <c r="ACX9460" s="60"/>
      <c r="ACY9460" s="60">
        <v>0.96194656941476997</v>
      </c>
      <c r="ACZ9460" s="60"/>
      <c r="ADA9460" s="60"/>
      <c r="ADB9460" s="60"/>
      <c r="ADC9460" s="60"/>
      <c r="ADD9460" s="60"/>
      <c r="ADE9460" s="60"/>
    </row>
    <row r="9461" spans="760:785" x14ac:dyDescent="0.25">
      <c r="ACF9461" s="60"/>
      <c r="ACG9461" s="60"/>
      <c r="ACH9461" s="60"/>
      <c r="ACI9461" s="60"/>
      <c r="ACJ9461" s="60"/>
      <c r="ACK9461" s="60"/>
      <c r="ACL9461" s="60"/>
      <c r="ACM9461" s="60"/>
      <c r="ACN9461" s="60"/>
      <c r="ACO9461" s="60"/>
      <c r="ACP9461" s="60"/>
      <c r="ACQ9461" s="60"/>
      <c r="ACR9461" s="60"/>
      <c r="ACS9461" s="60"/>
      <c r="ACT9461" s="60"/>
      <c r="ACU9461" s="60"/>
      <c r="ACV9461" s="60"/>
      <c r="ACW9461" s="60"/>
      <c r="ACX9461" s="60"/>
      <c r="ACY9461" s="60">
        <v>0.96192555489390397</v>
      </c>
      <c r="ACZ9461" s="60"/>
      <c r="ADA9461" s="60"/>
      <c r="ADB9461" s="60"/>
      <c r="ADC9461" s="60"/>
      <c r="ADD9461" s="60"/>
      <c r="ADE9461" s="60"/>
    </row>
    <row r="9462" spans="760:785" x14ac:dyDescent="0.25">
      <c r="ACF9462" s="60"/>
      <c r="ACG9462" s="60"/>
      <c r="ACH9462" s="60"/>
      <c r="ACI9462" s="60"/>
      <c r="ACJ9462" s="60"/>
      <c r="ACK9462" s="60"/>
      <c r="ACL9462" s="60"/>
      <c r="ACM9462" s="60"/>
      <c r="ACN9462" s="60"/>
      <c r="ACO9462" s="60"/>
      <c r="ACP9462" s="60"/>
      <c r="ACQ9462" s="60"/>
      <c r="ACR9462" s="60"/>
      <c r="ACS9462" s="60"/>
      <c r="ACT9462" s="60"/>
      <c r="ACU9462" s="60"/>
      <c r="ACV9462" s="60"/>
      <c r="ACW9462" s="60"/>
      <c r="ACX9462" s="60"/>
      <c r="ACY9462" s="60">
        <v>0.96189158685838405</v>
      </c>
      <c r="ACZ9462" s="60"/>
      <c r="ADA9462" s="60"/>
      <c r="ADB9462" s="60"/>
      <c r="ADC9462" s="60"/>
      <c r="ADD9462" s="60"/>
      <c r="ADE9462" s="60"/>
    </row>
    <row r="9463" spans="760:785" x14ac:dyDescent="0.25">
      <c r="ACF9463" s="60"/>
      <c r="ACG9463" s="60"/>
      <c r="ACH9463" s="60"/>
      <c r="ACI9463" s="60"/>
      <c r="ACJ9463" s="60"/>
      <c r="ACK9463" s="60"/>
      <c r="ACL9463" s="60"/>
      <c r="ACM9463" s="60"/>
      <c r="ACN9463" s="60"/>
      <c r="ACO9463" s="60"/>
      <c r="ACP9463" s="60"/>
      <c r="ACQ9463" s="60"/>
      <c r="ACR9463" s="60"/>
      <c r="ACS9463" s="60"/>
      <c r="ACT9463" s="60"/>
      <c r="ACU9463" s="60"/>
      <c r="ACV9463" s="60"/>
      <c r="ACW9463" s="60"/>
      <c r="ACX9463" s="60"/>
      <c r="ACY9463" s="60">
        <v>0.96188827882252703</v>
      </c>
      <c r="ACZ9463" s="60"/>
      <c r="ADA9463" s="60"/>
      <c r="ADB9463" s="60"/>
      <c r="ADC9463" s="60"/>
      <c r="ADD9463" s="60"/>
      <c r="ADE9463" s="60"/>
    </row>
    <row r="9464" spans="760:785" x14ac:dyDescent="0.25">
      <c r="ACF9464" s="60"/>
      <c r="ACG9464" s="60"/>
      <c r="ACH9464" s="60"/>
      <c r="ACI9464" s="60"/>
      <c r="ACJ9464" s="60"/>
      <c r="ACK9464" s="60"/>
      <c r="ACL9464" s="60"/>
      <c r="ACM9464" s="60"/>
      <c r="ACN9464" s="60"/>
      <c r="ACO9464" s="60"/>
      <c r="ACP9464" s="60"/>
      <c r="ACQ9464" s="60"/>
      <c r="ACR9464" s="60"/>
      <c r="ACS9464" s="60"/>
      <c r="ACT9464" s="60"/>
      <c r="ACU9464" s="60"/>
      <c r="ACV9464" s="60"/>
      <c r="ACW9464" s="60"/>
      <c r="ACX9464" s="60"/>
      <c r="ACY9464" s="60">
        <v>0.96188597813643495</v>
      </c>
      <c r="ACZ9464" s="60"/>
      <c r="ADA9464" s="60"/>
      <c r="ADB9464" s="60"/>
      <c r="ADC9464" s="60"/>
      <c r="ADD9464" s="60"/>
      <c r="ADE9464" s="60"/>
    </row>
    <row r="9465" spans="760:785" x14ac:dyDescent="0.25">
      <c r="ACF9465" s="60"/>
      <c r="ACG9465" s="60"/>
      <c r="ACH9465" s="60"/>
      <c r="ACI9465" s="60"/>
      <c r="ACJ9465" s="60"/>
      <c r="ACK9465" s="60"/>
      <c r="ACL9465" s="60"/>
      <c r="ACM9465" s="60"/>
      <c r="ACN9465" s="60"/>
      <c r="ACO9465" s="60"/>
      <c r="ACP9465" s="60"/>
      <c r="ACQ9465" s="60"/>
      <c r="ACR9465" s="60"/>
      <c r="ACS9465" s="60"/>
      <c r="ACT9465" s="60"/>
      <c r="ACU9465" s="60"/>
      <c r="ACV9465" s="60"/>
      <c r="ACW9465" s="60"/>
      <c r="ACX9465" s="60"/>
      <c r="ACY9465" s="60">
        <v>0.96187849552674698</v>
      </c>
      <c r="ACZ9465" s="60"/>
      <c r="ADA9465" s="60"/>
      <c r="ADB9465" s="60"/>
      <c r="ADC9465" s="60"/>
      <c r="ADD9465" s="60"/>
      <c r="ADE9465" s="60"/>
    </row>
    <row r="9466" spans="760:785" x14ac:dyDescent="0.25">
      <c r="ACF9466" s="60"/>
      <c r="ACG9466" s="60"/>
      <c r="ACH9466" s="60"/>
      <c r="ACI9466" s="60"/>
      <c r="ACJ9466" s="60"/>
      <c r="ACK9466" s="60"/>
      <c r="ACL9466" s="60"/>
      <c r="ACM9466" s="60"/>
      <c r="ACN9466" s="60"/>
      <c r="ACO9466" s="60"/>
      <c r="ACP9466" s="60"/>
      <c r="ACQ9466" s="60"/>
      <c r="ACR9466" s="60"/>
      <c r="ACS9466" s="60"/>
      <c r="ACT9466" s="60"/>
      <c r="ACU9466" s="60"/>
      <c r="ACV9466" s="60"/>
      <c r="ACW9466" s="60"/>
      <c r="ACX9466" s="60"/>
      <c r="ACY9466" s="60">
        <v>0.96185849222403397</v>
      </c>
      <c r="ACZ9466" s="60"/>
      <c r="ADA9466" s="60"/>
      <c r="ADB9466" s="60"/>
      <c r="ADC9466" s="60"/>
      <c r="ADD9466" s="60"/>
      <c r="ADE9466" s="60"/>
    </row>
    <row r="9467" spans="760:785" x14ac:dyDescent="0.25">
      <c r="ACF9467" s="60"/>
      <c r="ACG9467" s="60"/>
      <c r="ACH9467" s="60"/>
      <c r="ACI9467" s="60"/>
      <c r="ACJ9467" s="60"/>
      <c r="ACK9467" s="60"/>
      <c r="ACL9467" s="60"/>
      <c r="ACM9467" s="60"/>
      <c r="ACN9467" s="60"/>
      <c r="ACO9467" s="60"/>
      <c r="ACP9467" s="60"/>
      <c r="ACQ9467" s="60"/>
      <c r="ACR9467" s="60"/>
      <c r="ACS9467" s="60"/>
      <c r="ACT9467" s="60"/>
      <c r="ACU9467" s="60"/>
      <c r="ACV9467" s="60"/>
      <c r="ACW9467" s="60"/>
      <c r="ACX9467" s="60"/>
      <c r="ACY9467" s="60">
        <v>0.96185636006435904</v>
      </c>
      <c r="ACZ9467" s="60"/>
      <c r="ADA9467" s="60"/>
      <c r="ADB9467" s="60"/>
      <c r="ADC9467" s="60"/>
      <c r="ADD9467" s="60"/>
      <c r="ADE9467" s="60"/>
    </row>
    <row r="9468" spans="760:785" x14ac:dyDescent="0.25">
      <c r="ACF9468" s="60"/>
      <c r="ACG9468" s="60"/>
      <c r="ACH9468" s="60"/>
      <c r="ACI9468" s="60"/>
      <c r="ACJ9468" s="60"/>
      <c r="ACK9468" s="60"/>
      <c r="ACL9468" s="60"/>
      <c r="ACM9468" s="60"/>
      <c r="ACN9468" s="60"/>
      <c r="ACO9468" s="60"/>
      <c r="ACP9468" s="60"/>
      <c r="ACQ9468" s="60"/>
      <c r="ACR9468" s="60"/>
      <c r="ACS9468" s="60"/>
      <c r="ACT9468" s="60"/>
      <c r="ACU9468" s="60"/>
      <c r="ACV9468" s="60"/>
      <c r="ACW9468" s="60"/>
      <c r="ACX9468" s="60"/>
      <c r="ACY9468" s="60">
        <v>0.96184917904196898</v>
      </c>
      <c r="ACZ9468" s="60"/>
      <c r="ADA9468" s="60"/>
      <c r="ADB9468" s="60"/>
      <c r="ADC9468" s="60"/>
      <c r="ADD9468" s="60"/>
      <c r="ADE9468" s="60"/>
    </row>
    <row r="9469" spans="760:785" x14ac:dyDescent="0.25">
      <c r="ACF9469" s="60"/>
      <c r="ACG9469" s="60"/>
      <c r="ACH9469" s="60"/>
      <c r="ACI9469" s="60"/>
      <c r="ACJ9469" s="60"/>
      <c r="ACK9469" s="60"/>
      <c r="ACL9469" s="60"/>
      <c r="ACM9469" s="60"/>
      <c r="ACN9469" s="60"/>
      <c r="ACO9469" s="60"/>
      <c r="ACP9469" s="60"/>
      <c r="ACQ9469" s="60"/>
      <c r="ACR9469" s="60"/>
      <c r="ACS9469" s="60"/>
      <c r="ACT9469" s="60"/>
      <c r="ACU9469" s="60"/>
      <c r="ACV9469" s="60"/>
      <c r="ACW9469" s="60"/>
      <c r="ACX9469" s="60"/>
      <c r="ACY9469" s="60">
        <v>0.96182779873987401</v>
      </c>
      <c r="ACZ9469" s="60"/>
      <c r="ADA9469" s="60"/>
      <c r="ADB9469" s="60"/>
      <c r="ADC9469" s="60"/>
      <c r="ADD9469" s="60"/>
      <c r="ADE9469" s="60"/>
    </row>
    <row r="9470" spans="760:785" x14ac:dyDescent="0.25">
      <c r="ACF9470" s="60"/>
      <c r="ACG9470" s="60"/>
      <c r="ACH9470" s="60"/>
      <c r="ACI9470" s="60"/>
      <c r="ACJ9470" s="60"/>
      <c r="ACK9470" s="60"/>
      <c r="ACL9470" s="60"/>
      <c r="ACM9470" s="60"/>
      <c r="ACN9470" s="60"/>
      <c r="ACO9470" s="60"/>
      <c r="ACP9470" s="60"/>
      <c r="ACQ9470" s="60"/>
      <c r="ACR9470" s="60"/>
      <c r="ACS9470" s="60"/>
      <c r="ACT9470" s="60"/>
      <c r="ACU9470" s="60"/>
      <c r="ACV9470" s="60"/>
      <c r="ACW9470" s="60"/>
      <c r="ACX9470" s="60"/>
      <c r="ACY9470" s="60">
        <v>0.96181080581438205</v>
      </c>
      <c r="ACZ9470" s="60"/>
      <c r="ADA9470" s="60"/>
      <c r="ADB9470" s="60"/>
      <c r="ADC9470" s="60"/>
      <c r="ADD9470" s="60"/>
      <c r="ADE9470" s="60"/>
    </row>
    <row r="9471" spans="760:785" x14ac:dyDescent="0.25">
      <c r="ACF9471" s="60"/>
      <c r="ACG9471" s="60"/>
      <c r="ACH9471" s="60"/>
      <c r="ACI9471" s="60"/>
      <c r="ACJ9471" s="60"/>
      <c r="ACK9471" s="60"/>
      <c r="ACL9471" s="60"/>
      <c r="ACM9471" s="60"/>
      <c r="ACN9471" s="60"/>
      <c r="ACO9471" s="60"/>
      <c r="ACP9471" s="60"/>
      <c r="ACQ9471" s="60"/>
      <c r="ACR9471" s="60"/>
      <c r="ACS9471" s="60"/>
      <c r="ACT9471" s="60"/>
      <c r="ACU9471" s="60"/>
      <c r="ACV9471" s="60"/>
      <c r="ACW9471" s="60"/>
      <c r="ACX9471" s="60"/>
      <c r="ACY9471" s="60">
        <v>0.96177596498873097</v>
      </c>
      <c r="ACZ9471" s="60"/>
      <c r="ADA9471" s="60"/>
      <c r="ADB9471" s="60"/>
      <c r="ADC9471" s="60"/>
      <c r="ADD9471" s="60"/>
      <c r="ADE9471" s="60"/>
    </row>
    <row r="9472" spans="760:785" x14ac:dyDescent="0.25">
      <c r="ACF9472" s="60"/>
      <c r="ACG9472" s="60"/>
      <c r="ACH9472" s="60"/>
      <c r="ACI9472" s="60"/>
      <c r="ACJ9472" s="60"/>
      <c r="ACK9472" s="60"/>
      <c r="ACL9472" s="60"/>
      <c r="ACM9472" s="60"/>
      <c r="ACN9472" s="60"/>
      <c r="ACO9472" s="60"/>
      <c r="ACP9472" s="60"/>
      <c r="ACQ9472" s="60"/>
      <c r="ACR9472" s="60"/>
      <c r="ACS9472" s="60"/>
      <c r="ACT9472" s="60"/>
      <c r="ACU9472" s="60"/>
      <c r="ACV9472" s="60"/>
      <c r="ACW9472" s="60"/>
      <c r="ACX9472" s="60"/>
      <c r="ACY9472" s="60">
        <v>0.961769805768661</v>
      </c>
      <c r="ACZ9472" s="60"/>
      <c r="ADA9472" s="60"/>
      <c r="ADB9472" s="60"/>
      <c r="ADC9472" s="60"/>
      <c r="ADD9472" s="60"/>
      <c r="ADE9472" s="60"/>
    </row>
    <row r="9473" spans="760:785" x14ac:dyDescent="0.25">
      <c r="ACF9473" s="60"/>
      <c r="ACG9473" s="60"/>
      <c r="ACH9473" s="60"/>
      <c r="ACI9473" s="60"/>
      <c r="ACJ9473" s="60"/>
      <c r="ACK9473" s="60"/>
      <c r="ACL9473" s="60"/>
      <c r="ACM9473" s="60"/>
      <c r="ACN9473" s="60"/>
      <c r="ACO9473" s="60"/>
      <c r="ACP9473" s="60"/>
      <c r="ACQ9473" s="60"/>
      <c r="ACR9473" s="60"/>
      <c r="ACS9473" s="60"/>
      <c r="ACT9473" s="60"/>
      <c r="ACU9473" s="60"/>
      <c r="ACV9473" s="60"/>
      <c r="ACW9473" s="60"/>
      <c r="ACX9473" s="60"/>
      <c r="ACY9473" s="60">
        <v>0.96175994777589102</v>
      </c>
      <c r="ACZ9473" s="60"/>
      <c r="ADA9473" s="60"/>
      <c r="ADB9473" s="60"/>
      <c r="ADC9473" s="60"/>
      <c r="ADD9473" s="60"/>
      <c r="ADE9473" s="60"/>
    </row>
    <row r="9474" spans="760:785" x14ac:dyDescent="0.25">
      <c r="ACF9474" s="60"/>
      <c r="ACG9474" s="60"/>
      <c r="ACH9474" s="60"/>
      <c r="ACI9474" s="60"/>
      <c r="ACJ9474" s="60"/>
      <c r="ACK9474" s="60"/>
      <c r="ACL9474" s="60"/>
      <c r="ACM9474" s="60"/>
      <c r="ACN9474" s="60"/>
      <c r="ACO9474" s="60"/>
      <c r="ACP9474" s="60"/>
      <c r="ACQ9474" s="60"/>
      <c r="ACR9474" s="60"/>
      <c r="ACS9474" s="60"/>
      <c r="ACT9474" s="60"/>
      <c r="ACU9474" s="60"/>
      <c r="ACV9474" s="60"/>
      <c r="ACW9474" s="60"/>
      <c r="ACX9474" s="60"/>
      <c r="ACY9474" s="60">
        <v>0.96175947817970497</v>
      </c>
      <c r="ACZ9474" s="60"/>
      <c r="ADA9474" s="60"/>
      <c r="ADB9474" s="60"/>
      <c r="ADC9474" s="60"/>
      <c r="ADD9474" s="60"/>
      <c r="ADE9474" s="60"/>
    </row>
    <row r="9475" spans="760:785" x14ac:dyDescent="0.25">
      <c r="ACF9475" s="60"/>
      <c r="ACG9475" s="60"/>
      <c r="ACH9475" s="60"/>
      <c r="ACI9475" s="60"/>
      <c r="ACJ9475" s="60"/>
      <c r="ACK9475" s="60"/>
      <c r="ACL9475" s="60"/>
      <c r="ACM9475" s="60"/>
      <c r="ACN9475" s="60"/>
      <c r="ACO9475" s="60"/>
      <c r="ACP9475" s="60"/>
      <c r="ACQ9475" s="60"/>
      <c r="ACR9475" s="60"/>
      <c r="ACS9475" s="60"/>
      <c r="ACT9475" s="60"/>
      <c r="ACU9475" s="60"/>
      <c r="ACV9475" s="60"/>
      <c r="ACW9475" s="60"/>
      <c r="ACX9475" s="60"/>
      <c r="ACY9475" s="60">
        <v>0.96173749760676697</v>
      </c>
      <c r="ACZ9475" s="60"/>
      <c r="ADA9475" s="60"/>
      <c r="ADB9475" s="60"/>
      <c r="ADC9475" s="60"/>
      <c r="ADD9475" s="60"/>
      <c r="ADE9475" s="60"/>
    </row>
    <row r="9476" spans="760:785" x14ac:dyDescent="0.25">
      <c r="ACF9476" s="60"/>
      <c r="ACG9476" s="60"/>
      <c r="ACH9476" s="60"/>
      <c r="ACI9476" s="60"/>
      <c r="ACJ9476" s="60"/>
      <c r="ACK9476" s="60"/>
      <c r="ACL9476" s="60"/>
      <c r="ACM9476" s="60"/>
      <c r="ACN9476" s="60"/>
      <c r="ACO9476" s="60"/>
      <c r="ACP9476" s="60"/>
      <c r="ACQ9476" s="60"/>
      <c r="ACR9476" s="60"/>
      <c r="ACS9476" s="60"/>
      <c r="ACT9476" s="60"/>
      <c r="ACU9476" s="60"/>
      <c r="ACV9476" s="60"/>
      <c r="ACW9476" s="60"/>
      <c r="ACX9476" s="60"/>
      <c r="ACY9476" s="60">
        <v>0.96173372964097503</v>
      </c>
      <c r="ACZ9476" s="60"/>
      <c r="ADA9476" s="60"/>
      <c r="ADB9476" s="60"/>
      <c r="ADC9476" s="60"/>
      <c r="ADD9476" s="60"/>
      <c r="ADE9476" s="60"/>
    </row>
    <row r="9477" spans="760:785" x14ac:dyDescent="0.25">
      <c r="ACF9477" s="60"/>
      <c r="ACG9477" s="60"/>
      <c r="ACH9477" s="60"/>
      <c r="ACI9477" s="60"/>
      <c r="ACJ9477" s="60"/>
      <c r="ACK9477" s="60"/>
      <c r="ACL9477" s="60"/>
      <c r="ACM9477" s="60"/>
      <c r="ACN9477" s="60"/>
      <c r="ACO9477" s="60"/>
      <c r="ACP9477" s="60"/>
      <c r="ACQ9477" s="60"/>
      <c r="ACR9477" s="60"/>
      <c r="ACS9477" s="60"/>
      <c r="ACT9477" s="60"/>
      <c r="ACU9477" s="60"/>
      <c r="ACV9477" s="60"/>
      <c r="ACW9477" s="60"/>
      <c r="ACX9477" s="60"/>
      <c r="ACY9477" s="60">
        <v>0.96172463250089302</v>
      </c>
      <c r="ACZ9477" s="60"/>
      <c r="ADA9477" s="60"/>
      <c r="ADB9477" s="60"/>
      <c r="ADC9477" s="60"/>
      <c r="ADD9477" s="60"/>
      <c r="ADE9477" s="60"/>
    </row>
    <row r="9478" spans="760:785" x14ac:dyDescent="0.25">
      <c r="ACF9478" s="60"/>
      <c r="ACG9478" s="60"/>
      <c r="ACH9478" s="60"/>
      <c r="ACI9478" s="60"/>
      <c r="ACJ9478" s="60"/>
      <c r="ACK9478" s="60"/>
      <c r="ACL9478" s="60"/>
      <c r="ACM9478" s="60"/>
      <c r="ACN9478" s="60"/>
      <c r="ACO9478" s="60"/>
      <c r="ACP9478" s="60"/>
      <c r="ACQ9478" s="60"/>
      <c r="ACR9478" s="60"/>
      <c r="ACS9478" s="60"/>
      <c r="ACT9478" s="60"/>
      <c r="ACU9478" s="60"/>
      <c r="ACV9478" s="60"/>
      <c r="ACW9478" s="60"/>
      <c r="ACX9478" s="60"/>
      <c r="ACY9478" s="60">
        <v>0.96171139728598598</v>
      </c>
      <c r="ACZ9478" s="60"/>
      <c r="ADA9478" s="60"/>
      <c r="ADB9478" s="60"/>
      <c r="ADC9478" s="60"/>
      <c r="ADD9478" s="60"/>
      <c r="ADE9478" s="60"/>
    </row>
    <row r="9479" spans="760:785" x14ac:dyDescent="0.25">
      <c r="ACF9479" s="60"/>
      <c r="ACG9479" s="60"/>
      <c r="ACH9479" s="60"/>
      <c r="ACI9479" s="60"/>
      <c r="ACJ9479" s="60"/>
      <c r="ACK9479" s="60"/>
      <c r="ACL9479" s="60"/>
      <c r="ACM9479" s="60"/>
      <c r="ACN9479" s="60"/>
      <c r="ACO9479" s="60"/>
      <c r="ACP9479" s="60"/>
      <c r="ACQ9479" s="60"/>
      <c r="ACR9479" s="60"/>
      <c r="ACS9479" s="60"/>
      <c r="ACT9479" s="60"/>
      <c r="ACU9479" s="60"/>
      <c r="ACV9479" s="60"/>
      <c r="ACW9479" s="60"/>
      <c r="ACX9479" s="60"/>
      <c r="ACY9479" s="60">
        <v>0.96165882127261904</v>
      </c>
      <c r="ACZ9479" s="60"/>
      <c r="ADA9479" s="60"/>
      <c r="ADB9479" s="60"/>
      <c r="ADC9479" s="60"/>
      <c r="ADD9479" s="60"/>
      <c r="ADE9479" s="60"/>
    </row>
    <row r="9480" spans="760:785" x14ac:dyDescent="0.25">
      <c r="ACF9480" s="60"/>
      <c r="ACG9480" s="60"/>
      <c r="ACH9480" s="60"/>
      <c r="ACI9480" s="60"/>
      <c r="ACJ9480" s="60"/>
      <c r="ACK9480" s="60"/>
      <c r="ACL9480" s="60"/>
      <c r="ACM9480" s="60"/>
      <c r="ACN9480" s="60"/>
      <c r="ACO9480" s="60"/>
      <c r="ACP9480" s="60"/>
      <c r="ACQ9480" s="60"/>
      <c r="ACR9480" s="60"/>
      <c r="ACS9480" s="60"/>
      <c r="ACT9480" s="60"/>
      <c r="ACU9480" s="60"/>
      <c r="ACV9480" s="60"/>
      <c r="ACW9480" s="60"/>
      <c r="ACX9480" s="60"/>
      <c r="ACY9480" s="60">
        <v>0.96164302068992302</v>
      </c>
      <c r="ACZ9480" s="60"/>
      <c r="ADA9480" s="60"/>
      <c r="ADB9480" s="60"/>
      <c r="ADC9480" s="60"/>
      <c r="ADD9480" s="60"/>
      <c r="ADE9480" s="60"/>
    </row>
    <row r="9481" spans="760:785" x14ac:dyDescent="0.25">
      <c r="ACF9481" s="60"/>
      <c r="ACG9481" s="60"/>
      <c r="ACH9481" s="60"/>
      <c r="ACI9481" s="60"/>
      <c r="ACJ9481" s="60"/>
      <c r="ACK9481" s="60"/>
      <c r="ACL9481" s="60"/>
      <c r="ACM9481" s="60"/>
      <c r="ACN9481" s="60"/>
      <c r="ACO9481" s="60"/>
      <c r="ACP9481" s="60"/>
      <c r="ACQ9481" s="60"/>
      <c r="ACR9481" s="60"/>
      <c r="ACS9481" s="60"/>
      <c r="ACT9481" s="60"/>
      <c r="ACU9481" s="60"/>
      <c r="ACV9481" s="60"/>
      <c r="ACW9481" s="60"/>
      <c r="ACX9481" s="60"/>
      <c r="ACY9481" s="60">
        <v>0.96160112998803404</v>
      </c>
      <c r="ACZ9481" s="60"/>
      <c r="ADA9481" s="60"/>
      <c r="ADB9481" s="60"/>
      <c r="ADC9481" s="60"/>
      <c r="ADD9481" s="60"/>
      <c r="ADE9481" s="60"/>
    </row>
    <row r="9482" spans="760:785" x14ac:dyDescent="0.25">
      <c r="ACF9482" s="60"/>
      <c r="ACG9482" s="60"/>
      <c r="ACH9482" s="60"/>
      <c r="ACI9482" s="60"/>
      <c r="ACJ9482" s="60"/>
      <c r="ACK9482" s="60"/>
      <c r="ACL9482" s="60"/>
      <c r="ACM9482" s="60"/>
      <c r="ACN9482" s="60"/>
      <c r="ACO9482" s="60"/>
      <c r="ACP9482" s="60"/>
      <c r="ACQ9482" s="60"/>
      <c r="ACR9482" s="60"/>
      <c r="ACS9482" s="60"/>
      <c r="ACT9482" s="60"/>
      <c r="ACU9482" s="60"/>
      <c r="ACV9482" s="60"/>
      <c r="ACW9482" s="60"/>
      <c r="ACX9482" s="60"/>
      <c r="ACY9482" s="60">
        <v>0.96160022224122799</v>
      </c>
      <c r="ACZ9482" s="60"/>
      <c r="ADA9482" s="60"/>
      <c r="ADB9482" s="60"/>
      <c r="ADC9482" s="60"/>
      <c r="ADD9482" s="60"/>
      <c r="ADE9482" s="60"/>
    </row>
    <row r="9483" spans="760:785" x14ac:dyDescent="0.25">
      <c r="ACF9483" s="60"/>
      <c r="ACG9483" s="60"/>
      <c r="ACH9483" s="60"/>
      <c r="ACI9483" s="60"/>
      <c r="ACJ9483" s="60"/>
      <c r="ACK9483" s="60"/>
      <c r="ACL9483" s="60"/>
      <c r="ACM9483" s="60"/>
      <c r="ACN9483" s="60"/>
      <c r="ACO9483" s="60"/>
      <c r="ACP9483" s="60"/>
      <c r="ACQ9483" s="60"/>
      <c r="ACR9483" s="60"/>
      <c r="ACS9483" s="60"/>
      <c r="ACT9483" s="60"/>
      <c r="ACU9483" s="60"/>
      <c r="ACV9483" s="60"/>
      <c r="ACW9483" s="60"/>
      <c r="ACX9483" s="60"/>
      <c r="ACY9483" s="60">
        <v>0.96159885056093697</v>
      </c>
      <c r="ACZ9483" s="60"/>
      <c r="ADA9483" s="60"/>
      <c r="ADB9483" s="60"/>
      <c r="ADC9483" s="60"/>
      <c r="ADD9483" s="60"/>
      <c r="ADE9483" s="60"/>
    </row>
    <row r="9484" spans="760:785" x14ac:dyDescent="0.25">
      <c r="ACF9484" s="60"/>
      <c r="ACG9484" s="60"/>
      <c r="ACH9484" s="60"/>
      <c r="ACI9484" s="60"/>
      <c r="ACJ9484" s="60"/>
      <c r="ACK9484" s="60"/>
      <c r="ACL9484" s="60"/>
      <c r="ACM9484" s="60"/>
      <c r="ACN9484" s="60"/>
      <c r="ACO9484" s="60"/>
      <c r="ACP9484" s="60"/>
      <c r="ACQ9484" s="60"/>
      <c r="ACR9484" s="60"/>
      <c r="ACS9484" s="60"/>
      <c r="ACT9484" s="60"/>
      <c r="ACU9484" s="60"/>
      <c r="ACV9484" s="60"/>
      <c r="ACW9484" s="60"/>
      <c r="ACX9484" s="60"/>
      <c r="ACY9484" s="60">
        <v>0.96157127648551399</v>
      </c>
      <c r="ACZ9484" s="60"/>
      <c r="ADA9484" s="60"/>
      <c r="ADB9484" s="60"/>
      <c r="ADC9484" s="60"/>
      <c r="ADD9484" s="60"/>
      <c r="ADE9484" s="60"/>
    </row>
    <row r="9485" spans="760:785" x14ac:dyDescent="0.25">
      <c r="ACF9485" s="60"/>
      <c r="ACG9485" s="60"/>
      <c r="ACH9485" s="60"/>
      <c r="ACI9485" s="60"/>
      <c r="ACJ9485" s="60"/>
      <c r="ACK9485" s="60"/>
      <c r="ACL9485" s="60"/>
      <c r="ACM9485" s="60"/>
      <c r="ACN9485" s="60"/>
      <c r="ACO9485" s="60"/>
      <c r="ACP9485" s="60"/>
      <c r="ACQ9485" s="60"/>
      <c r="ACR9485" s="60"/>
      <c r="ACS9485" s="60"/>
      <c r="ACT9485" s="60"/>
      <c r="ACU9485" s="60"/>
      <c r="ACV9485" s="60"/>
      <c r="ACW9485" s="60"/>
      <c r="ACX9485" s="60"/>
      <c r="ACY9485" s="60">
        <v>0.96156499414857899</v>
      </c>
      <c r="ACZ9485" s="60"/>
      <c r="ADA9485" s="60"/>
      <c r="ADB9485" s="60"/>
      <c r="ADC9485" s="60"/>
      <c r="ADD9485" s="60"/>
      <c r="ADE9485" s="60"/>
    </row>
    <row r="9486" spans="760:785" x14ac:dyDescent="0.25">
      <c r="ACF9486" s="60"/>
      <c r="ACG9486" s="60"/>
      <c r="ACH9486" s="60"/>
      <c r="ACI9486" s="60"/>
      <c r="ACJ9486" s="60"/>
      <c r="ACK9486" s="60"/>
      <c r="ACL9486" s="60"/>
      <c r="ACM9486" s="60"/>
      <c r="ACN9486" s="60"/>
      <c r="ACO9486" s="60"/>
      <c r="ACP9486" s="60"/>
      <c r="ACQ9486" s="60"/>
      <c r="ACR9486" s="60"/>
      <c r="ACS9486" s="60"/>
      <c r="ACT9486" s="60"/>
      <c r="ACU9486" s="60"/>
      <c r="ACV9486" s="60"/>
      <c r="ACW9486" s="60"/>
      <c r="ACX9486" s="60"/>
      <c r="ACY9486" s="60">
        <v>0.961554063459233</v>
      </c>
      <c r="ACZ9486" s="60"/>
      <c r="ADA9486" s="60"/>
      <c r="ADB9486" s="60"/>
      <c r="ADC9486" s="60"/>
      <c r="ADD9486" s="60"/>
      <c r="ADE9486" s="60"/>
    </row>
    <row r="9487" spans="760:785" x14ac:dyDescent="0.25">
      <c r="ACF9487" s="60"/>
      <c r="ACG9487" s="60"/>
      <c r="ACH9487" s="60"/>
      <c r="ACI9487" s="60"/>
      <c r="ACJ9487" s="60"/>
      <c r="ACK9487" s="60"/>
      <c r="ACL9487" s="60"/>
      <c r="ACM9487" s="60"/>
      <c r="ACN9487" s="60"/>
      <c r="ACO9487" s="60"/>
      <c r="ACP9487" s="60"/>
      <c r="ACQ9487" s="60"/>
      <c r="ACR9487" s="60"/>
      <c r="ACS9487" s="60"/>
      <c r="ACT9487" s="60"/>
      <c r="ACU9487" s="60"/>
      <c r="ACV9487" s="60"/>
      <c r="ACW9487" s="60"/>
      <c r="ACX9487" s="60"/>
      <c r="ACY9487" s="60">
        <v>0.96154817056470199</v>
      </c>
      <c r="ACZ9487" s="60"/>
      <c r="ADA9487" s="60"/>
      <c r="ADB9487" s="60"/>
      <c r="ADC9487" s="60"/>
      <c r="ADD9487" s="60"/>
      <c r="ADE9487" s="60"/>
    </row>
    <row r="9488" spans="760:785" x14ac:dyDescent="0.25">
      <c r="ACF9488" s="60"/>
      <c r="ACG9488" s="60"/>
      <c r="ACH9488" s="60"/>
      <c r="ACI9488" s="60"/>
      <c r="ACJ9488" s="60"/>
      <c r="ACK9488" s="60"/>
      <c r="ACL9488" s="60"/>
      <c r="ACM9488" s="60"/>
      <c r="ACN9488" s="60"/>
      <c r="ACO9488" s="60"/>
      <c r="ACP9488" s="60"/>
      <c r="ACQ9488" s="60"/>
      <c r="ACR9488" s="60"/>
      <c r="ACS9488" s="60"/>
      <c r="ACT9488" s="60"/>
      <c r="ACU9488" s="60"/>
      <c r="ACV9488" s="60"/>
      <c r="ACW9488" s="60"/>
      <c r="ACX9488" s="60"/>
      <c r="ACY9488" s="60">
        <v>0.96153226192060404</v>
      </c>
      <c r="ACZ9488" s="60"/>
      <c r="ADA9488" s="60"/>
      <c r="ADB9488" s="60"/>
      <c r="ADC9488" s="60"/>
      <c r="ADD9488" s="60"/>
      <c r="ADE9488" s="60"/>
    </row>
    <row r="9489" spans="760:785" x14ac:dyDescent="0.25">
      <c r="ACF9489" s="60"/>
      <c r="ACG9489" s="60"/>
      <c r="ACH9489" s="60"/>
      <c r="ACI9489" s="60"/>
      <c r="ACJ9489" s="60"/>
      <c r="ACK9489" s="60"/>
      <c r="ACL9489" s="60"/>
      <c r="ACM9489" s="60"/>
      <c r="ACN9489" s="60"/>
      <c r="ACO9489" s="60"/>
      <c r="ACP9489" s="60"/>
      <c r="ACQ9489" s="60"/>
      <c r="ACR9489" s="60"/>
      <c r="ACS9489" s="60"/>
      <c r="ACT9489" s="60"/>
      <c r="ACU9489" s="60"/>
      <c r="ACV9489" s="60"/>
      <c r="ACW9489" s="60"/>
      <c r="ACX9489" s="60"/>
      <c r="ACY9489" s="60">
        <v>0.96152601282165195</v>
      </c>
      <c r="ACZ9489" s="60"/>
      <c r="ADA9489" s="60"/>
      <c r="ADB9489" s="60"/>
      <c r="ADC9489" s="60"/>
      <c r="ADD9489" s="60"/>
      <c r="ADE9489" s="60"/>
    </row>
    <row r="9490" spans="760:785" x14ac:dyDescent="0.25">
      <c r="ACF9490" s="60"/>
      <c r="ACG9490" s="60"/>
      <c r="ACH9490" s="60"/>
      <c r="ACI9490" s="60"/>
      <c r="ACJ9490" s="60"/>
      <c r="ACK9490" s="60"/>
      <c r="ACL9490" s="60"/>
      <c r="ACM9490" s="60"/>
      <c r="ACN9490" s="60"/>
      <c r="ACO9490" s="60"/>
      <c r="ACP9490" s="60"/>
      <c r="ACQ9490" s="60"/>
      <c r="ACR9490" s="60"/>
      <c r="ACS9490" s="60"/>
      <c r="ACT9490" s="60"/>
      <c r="ACU9490" s="60"/>
      <c r="ACV9490" s="60"/>
      <c r="ACW9490" s="60"/>
      <c r="ACX9490" s="60"/>
      <c r="ACY9490" s="60">
        <v>0.96152158413616995</v>
      </c>
      <c r="ACZ9490" s="60"/>
      <c r="ADA9490" s="60"/>
      <c r="ADB9490" s="60"/>
      <c r="ADC9490" s="60"/>
      <c r="ADD9490" s="60"/>
      <c r="ADE9490" s="60"/>
    </row>
    <row r="9491" spans="760:785" x14ac:dyDescent="0.25">
      <c r="ACF9491" s="60"/>
      <c r="ACG9491" s="60"/>
      <c r="ACH9491" s="60"/>
      <c r="ACI9491" s="60"/>
      <c r="ACJ9491" s="60"/>
      <c r="ACK9491" s="60"/>
      <c r="ACL9491" s="60"/>
      <c r="ACM9491" s="60"/>
      <c r="ACN9491" s="60"/>
      <c r="ACO9491" s="60"/>
      <c r="ACP9491" s="60"/>
      <c r="ACQ9491" s="60"/>
      <c r="ACR9491" s="60"/>
      <c r="ACS9491" s="60"/>
      <c r="ACT9491" s="60"/>
      <c r="ACU9491" s="60"/>
      <c r="ACV9491" s="60"/>
      <c r="ACW9491" s="60"/>
      <c r="ACX9491" s="60"/>
      <c r="ACY9491" s="60">
        <v>0.96149210517762396</v>
      </c>
      <c r="ACZ9491" s="60"/>
      <c r="ADA9491" s="60"/>
      <c r="ADB9491" s="60"/>
      <c r="ADC9491" s="60"/>
      <c r="ADD9491" s="60"/>
      <c r="ADE9491" s="60"/>
    </row>
    <row r="9492" spans="760:785" x14ac:dyDescent="0.25">
      <c r="ACF9492" s="60"/>
      <c r="ACG9492" s="60"/>
      <c r="ACH9492" s="60"/>
      <c r="ACI9492" s="60"/>
      <c r="ACJ9492" s="60"/>
      <c r="ACK9492" s="60"/>
      <c r="ACL9492" s="60"/>
      <c r="ACM9492" s="60"/>
      <c r="ACN9492" s="60"/>
      <c r="ACO9492" s="60"/>
      <c r="ACP9492" s="60"/>
      <c r="ACQ9492" s="60"/>
      <c r="ACR9492" s="60"/>
      <c r="ACS9492" s="60"/>
      <c r="ACT9492" s="60"/>
      <c r="ACU9492" s="60"/>
      <c r="ACV9492" s="60"/>
      <c r="ACW9492" s="60"/>
      <c r="ACX9492" s="60"/>
      <c r="ACY9492" s="60">
        <v>0.96145064298291605</v>
      </c>
      <c r="ACZ9492" s="60"/>
      <c r="ADA9492" s="60"/>
      <c r="ADB9492" s="60"/>
      <c r="ADC9492" s="60"/>
      <c r="ADD9492" s="60"/>
      <c r="ADE9492" s="60"/>
    </row>
    <row r="9493" spans="760:785" x14ac:dyDescent="0.25">
      <c r="ACF9493" s="60"/>
      <c r="ACG9493" s="60"/>
      <c r="ACH9493" s="60"/>
      <c r="ACI9493" s="60"/>
      <c r="ACJ9493" s="60"/>
      <c r="ACK9493" s="60"/>
      <c r="ACL9493" s="60"/>
      <c r="ACM9493" s="60"/>
      <c r="ACN9493" s="60"/>
      <c r="ACO9493" s="60"/>
      <c r="ACP9493" s="60"/>
      <c r="ACQ9493" s="60"/>
      <c r="ACR9493" s="60"/>
      <c r="ACS9493" s="60"/>
      <c r="ACT9493" s="60"/>
      <c r="ACU9493" s="60"/>
      <c r="ACV9493" s="60"/>
      <c r="ACW9493" s="60"/>
      <c r="ACX9493" s="60"/>
      <c r="ACY9493" s="60">
        <v>0.96144703293077105</v>
      </c>
      <c r="ACZ9493" s="60"/>
      <c r="ADA9493" s="60"/>
      <c r="ADB9493" s="60"/>
      <c r="ADC9493" s="60"/>
      <c r="ADD9493" s="60"/>
      <c r="ADE9493" s="60"/>
    </row>
    <row r="9494" spans="760:785" x14ac:dyDescent="0.25">
      <c r="ACF9494" s="60"/>
      <c r="ACG9494" s="60"/>
      <c r="ACH9494" s="60"/>
      <c r="ACI9494" s="60"/>
      <c r="ACJ9494" s="60"/>
      <c r="ACK9494" s="60"/>
      <c r="ACL9494" s="60"/>
      <c r="ACM9494" s="60"/>
      <c r="ACN9494" s="60"/>
      <c r="ACO9494" s="60"/>
      <c r="ACP9494" s="60"/>
      <c r="ACQ9494" s="60"/>
      <c r="ACR9494" s="60"/>
      <c r="ACS9494" s="60"/>
      <c r="ACT9494" s="60"/>
      <c r="ACU9494" s="60"/>
      <c r="ACV9494" s="60"/>
      <c r="ACW9494" s="60"/>
      <c r="ACX9494" s="60"/>
      <c r="ACY9494" s="60">
        <v>0.96144693269935499</v>
      </c>
      <c r="ACZ9494" s="60"/>
      <c r="ADA9494" s="60"/>
      <c r="ADB9494" s="60"/>
      <c r="ADC9494" s="60"/>
      <c r="ADD9494" s="60"/>
      <c r="ADE9494" s="60"/>
    </row>
    <row r="9495" spans="760:785" x14ac:dyDescent="0.25">
      <c r="ACF9495" s="60"/>
      <c r="ACG9495" s="60"/>
      <c r="ACH9495" s="60"/>
      <c r="ACI9495" s="60"/>
      <c r="ACJ9495" s="60"/>
      <c r="ACK9495" s="60"/>
      <c r="ACL9495" s="60"/>
      <c r="ACM9495" s="60"/>
      <c r="ACN9495" s="60"/>
      <c r="ACO9495" s="60"/>
      <c r="ACP9495" s="60"/>
      <c r="ACQ9495" s="60"/>
      <c r="ACR9495" s="60"/>
      <c r="ACS9495" s="60"/>
      <c r="ACT9495" s="60"/>
      <c r="ACU9495" s="60"/>
      <c r="ACV9495" s="60"/>
      <c r="ACW9495" s="60"/>
      <c r="ACX9495" s="60"/>
      <c r="ACY9495" s="60">
        <v>0.96143752368005297</v>
      </c>
      <c r="ACZ9495" s="60"/>
      <c r="ADA9495" s="60"/>
      <c r="ADB9495" s="60"/>
      <c r="ADC9495" s="60"/>
      <c r="ADD9495" s="60"/>
      <c r="ADE9495" s="60"/>
    </row>
    <row r="9496" spans="760:785" x14ac:dyDescent="0.25">
      <c r="ACF9496" s="60"/>
      <c r="ACG9496" s="60"/>
      <c r="ACH9496" s="60"/>
      <c r="ACI9496" s="60"/>
      <c r="ACJ9496" s="60"/>
      <c r="ACK9496" s="60"/>
      <c r="ACL9496" s="60"/>
      <c r="ACM9496" s="60"/>
      <c r="ACN9496" s="60"/>
      <c r="ACO9496" s="60"/>
      <c r="ACP9496" s="60"/>
      <c r="ACQ9496" s="60"/>
      <c r="ACR9496" s="60"/>
      <c r="ACS9496" s="60"/>
      <c r="ACT9496" s="60"/>
      <c r="ACU9496" s="60"/>
      <c r="ACV9496" s="60"/>
      <c r="ACW9496" s="60"/>
      <c r="ACX9496" s="60"/>
      <c r="ACY9496" s="60">
        <v>0.96143271339359004</v>
      </c>
      <c r="ACZ9496" s="60"/>
      <c r="ADA9496" s="60"/>
      <c r="ADB9496" s="60"/>
      <c r="ADC9496" s="60"/>
      <c r="ADD9496" s="60"/>
      <c r="ADE9496" s="60"/>
    </row>
    <row r="9497" spans="760:785" x14ac:dyDescent="0.25">
      <c r="ACF9497" s="60"/>
      <c r="ACG9497" s="60"/>
      <c r="ACH9497" s="60"/>
      <c r="ACI9497" s="60"/>
      <c r="ACJ9497" s="60"/>
      <c r="ACK9497" s="60"/>
      <c r="ACL9497" s="60"/>
      <c r="ACM9497" s="60"/>
      <c r="ACN9497" s="60"/>
      <c r="ACO9497" s="60"/>
      <c r="ACP9497" s="60"/>
      <c r="ACQ9497" s="60"/>
      <c r="ACR9497" s="60"/>
      <c r="ACS9497" s="60"/>
      <c r="ACT9497" s="60"/>
      <c r="ACU9497" s="60"/>
      <c r="ACV9497" s="60"/>
      <c r="ACW9497" s="60"/>
      <c r="ACX9497" s="60"/>
      <c r="ACY9497" s="60">
        <v>0.96142898930317899</v>
      </c>
      <c r="ACZ9497" s="60"/>
      <c r="ADA9497" s="60"/>
      <c r="ADB9497" s="60"/>
      <c r="ADC9497" s="60"/>
      <c r="ADD9497" s="60"/>
      <c r="ADE9497" s="60"/>
    </row>
    <row r="9498" spans="760:785" x14ac:dyDescent="0.25">
      <c r="ACF9498" s="60"/>
      <c r="ACG9498" s="60"/>
      <c r="ACH9498" s="60"/>
      <c r="ACI9498" s="60"/>
      <c r="ACJ9498" s="60"/>
      <c r="ACK9498" s="60"/>
      <c r="ACL9498" s="60"/>
      <c r="ACM9498" s="60"/>
      <c r="ACN9498" s="60"/>
      <c r="ACO9498" s="60"/>
      <c r="ACP9498" s="60"/>
      <c r="ACQ9498" s="60"/>
      <c r="ACR9498" s="60"/>
      <c r="ACS9498" s="60"/>
      <c r="ACT9498" s="60"/>
      <c r="ACU9498" s="60"/>
      <c r="ACV9498" s="60"/>
      <c r="ACW9498" s="60"/>
      <c r="ACX9498" s="60"/>
      <c r="ACY9498" s="60">
        <v>0.96142516895258101</v>
      </c>
      <c r="ACZ9498" s="60"/>
      <c r="ADA9498" s="60"/>
      <c r="ADB9498" s="60"/>
      <c r="ADC9498" s="60"/>
      <c r="ADD9498" s="60"/>
      <c r="ADE9498" s="60"/>
    </row>
    <row r="9499" spans="760:785" x14ac:dyDescent="0.25">
      <c r="ACF9499" s="60"/>
      <c r="ACG9499" s="60"/>
      <c r="ACH9499" s="60"/>
      <c r="ACI9499" s="60"/>
      <c r="ACJ9499" s="60"/>
      <c r="ACK9499" s="60"/>
      <c r="ACL9499" s="60"/>
      <c r="ACM9499" s="60"/>
      <c r="ACN9499" s="60"/>
      <c r="ACO9499" s="60"/>
      <c r="ACP9499" s="60"/>
      <c r="ACQ9499" s="60"/>
      <c r="ACR9499" s="60"/>
      <c r="ACS9499" s="60"/>
      <c r="ACT9499" s="60"/>
      <c r="ACU9499" s="60"/>
      <c r="ACV9499" s="60"/>
      <c r="ACW9499" s="60"/>
      <c r="ACX9499" s="60"/>
      <c r="ACY9499" s="60">
        <v>0.96140124108215197</v>
      </c>
      <c r="ACZ9499" s="60"/>
      <c r="ADA9499" s="60"/>
      <c r="ADB9499" s="60"/>
      <c r="ADC9499" s="60"/>
      <c r="ADD9499" s="60"/>
      <c r="ADE9499" s="60"/>
    </row>
    <row r="9500" spans="760:785" x14ac:dyDescent="0.25">
      <c r="ACF9500" s="60"/>
      <c r="ACG9500" s="60"/>
      <c r="ACH9500" s="60"/>
      <c r="ACI9500" s="60"/>
      <c r="ACJ9500" s="60"/>
      <c r="ACK9500" s="60"/>
      <c r="ACL9500" s="60"/>
      <c r="ACM9500" s="60"/>
      <c r="ACN9500" s="60"/>
      <c r="ACO9500" s="60"/>
      <c r="ACP9500" s="60"/>
      <c r="ACQ9500" s="60"/>
      <c r="ACR9500" s="60"/>
      <c r="ACS9500" s="60"/>
      <c r="ACT9500" s="60"/>
      <c r="ACU9500" s="60"/>
      <c r="ACV9500" s="60"/>
      <c r="ACW9500" s="60"/>
      <c r="ACX9500" s="60"/>
      <c r="ACY9500" s="60">
        <v>0.96139106631802895</v>
      </c>
      <c r="ACZ9500" s="60"/>
      <c r="ADA9500" s="60"/>
      <c r="ADB9500" s="60"/>
      <c r="ADC9500" s="60"/>
      <c r="ADD9500" s="60"/>
      <c r="ADE9500" s="60"/>
    </row>
    <row r="9501" spans="760:785" x14ac:dyDescent="0.25">
      <c r="ACF9501" s="60"/>
      <c r="ACG9501" s="60"/>
      <c r="ACH9501" s="60"/>
      <c r="ACI9501" s="60"/>
      <c r="ACJ9501" s="60"/>
      <c r="ACK9501" s="60"/>
      <c r="ACL9501" s="60"/>
      <c r="ACM9501" s="60"/>
      <c r="ACN9501" s="60"/>
      <c r="ACO9501" s="60"/>
      <c r="ACP9501" s="60"/>
      <c r="ACQ9501" s="60"/>
      <c r="ACR9501" s="60"/>
      <c r="ACS9501" s="60"/>
      <c r="ACT9501" s="60"/>
      <c r="ACU9501" s="60"/>
      <c r="ACV9501" s="60"/>
      <c r="ACW9501" s="60"/>
      <c r="ACX9501" s="60"/>
      <c r="ACY9501" s="60">
        <v>0.96136234178742797</v>
      </c>
      <c r="ACZ9501" s="60"/>
      <c r="ADA9501" s="60"/>
      <c r="ADB9501" s="60"/>
      <c r="ADC9501" s="60"/>
      <c r="ADD9501" s="60"/>
      <c r="ADE9501" s="60"/>
    </row>
    <row r="9502" spans="760:785" x14ac:dyDescent="0.25">
      <c r="ACF9502" s="60"/>
      <c r="ACG9502" s="60"/>
      <c r="ACH9502" s="60"/>
      <c r="ACI9502" s="60"/>
      <c r="ACJ9502" s="60"/>
      <c r="ACK9502" s="60"/>
      <c r="ACL9502" s="60"/>
      <c r="ACM9502" s="60"/>
      <c r="ACN9502" s="60"/>
      <c r="ACO9502" s="60"/>
      <c r="ACP9502" s="60"/>
      <c r="ACQ9502" s="60"/>
      <c r="ACR9502" s="60"/>
      <c r="ACS9502" s="60"/>
      <c r="ACT9502" s="60"/>
      <c r="ACU9502" s="60"/>
      <c r="ACV9502" s="60"/>
      <c r="ACW9502" s="60"/>
      <c r="ACX9502" s="60"/>
      <c r="ACY9502" s="60">
        <v>0.96135183973000704</v>
      </c>
      <c r="ACZ9502" s="60"/>
      <c r="ADA9502" s="60"/>
      <c r="ADB9502" s="60"/>
      <c r="ADC9502" s="60"/>
      <c r="ADD9502" s="60"/>
      <c r="ADE9502" s="60"/>
    </row>
    <row r="9503" spans="760:785" x14ac:dyDescent="0.25">
      <c r="ACF9503" s="60"/>
      <c r="ACG9503" s="60"/>
      <c r="ACH9503" s="60"/>
      <c r="ACI9503" s="60"/>
      <c r="ACJ9503" s="60"/>
      <c r="ACK9503" s="60"/>
      <c r="ACL9503" s="60"/>
      <c r="ACM9503" s="60"/>
      <c r="ACN9503" s="60"/>
      <c r="ACO9503" s="60"/>
      <c r="ACP9503" s="60"/>
      <c r="ACQ9503" s="60"/>
      <c r="ACR9503" s="60"/>
      <c r="ACS9503" s="60"/>
      <c r="ACT9503" s="60"/>
      <c r="ACU9503" s="60"/>
      <c r="ACV9503" s="60"/>
      <c r="ACW9503" s="60"/>
      <c r="ACX9503" s="60"/>
      <c r="ACY9503" s="60">
        <v>0.96135036021669096</v>
      </c>
      <c r="ACZ9503" s="60"/>
      <c r="ADA9503" s="60"/>
      <c r="ADB9503" s="60"/>
      <c r="ADC9503" s="60"/>
      <c r="ADD9503" s="60"/>
      <c r="ADE9503" s="60"/>
    </row>
    <row r="9504" spans="760:785" x14ac:dyDescent="0.25">
      <c r="ACF9504" s="60"/>
      <c r="ACG9504" s="60"/>
      <c r="ACH9504" s="60"/>
      <c r="ACI9504" s="60"/>
      <c r="ACJ9504" s="60"/>
      <c r="ACK9504" s="60"/>
      <c r="ACL9504" s="60"/>
      <c r="ACM9504" s="60"/>
      <c r="ACN9504" s="60"/>
      <c r="ACO9504" s="60"/>
      <c r="ACP9504" s="60"/>
      <c r="ACQ9504" s="60"/>
      <c r="ACR9504" s="60"/>
      <c r="ACS9504" s="60"/>
      <c r="ACT9504" s="60"/>
      <c r="ACU9504" s="60"/>
      <c r="ACV9504" s="60"/>
      <c r="ACW9504" s="60"/>
      <c r="ACX9504" s="60"/>
      <c r="ACY9504" s="60">
        <v>0.96133789497819899</v>
      </c>
      <c r="ACZ9504" s="60"/>
      <c r="ADA9504" s="60"/>
      <c r="ADB9504" s="60"/>
      <c r="ADC9504" s="60"/>
      <c r="ADD9504" s="60"/>
      <c r="ADE9504" s="60"/>
    </row>
    <row r="9505" spans="760:785" x14ac:dyDescent="0.25">
      <c r="ACF9505" s="60"/>
      <c r="ACG9505" s="60"/>
      <c r="ACH9505" s="60"/>
      <c r="ACI9505" s="60"/>
      <c r="ACJ9505" s="60"/>
      <c r="ACK9505" s="60"/>
      <c r="ACL9505" s="60"/>
      <c r="ACM9505" s="60"/>
      <c r="ACN9505" s="60"/>
      <c r="ACO9505" s="60"/>
      <c r="ACP9505" s="60"/>
      <c r="ACQ9505" s="60"/>
      <c r="ACR9505" s="60"/>
      <c r="ACS9505" s="60"/>
      <c r="ACT9505" s="60"/>
      <c r="ACU9505" s="60"/>
      <c r="ACV9505" s="60"/>
      <c r="ACW9505" s="60"/>
      <c r="ACX9505" s="60"/>
      <c r="ACY9505" s="60">
        <v>0.96131907929889604</v>
      </c>
      <c r="ACZ9505" s="60"/>
      <c r="ADA9505" s="60"/>
      <c r="ADB9505" s="60"/>
      <c r="ADC9505" s="60"/>
      <c r="ADD9505" s="60"/>
      <c r="ADE9505" s="60"/>
    </row>
    <row r="9506" spans="760:785" x14ac:dyDescent="0.25">
      <c r="ACF9506" s="60"/>
      <c r="ACG9506" s="60"/>
      <c r="ACH9506" s="60"/>
      <c r="ACI9506" s="60"/>
      <c r="ACJ9506" s="60"/>
      <c r="ACK9506" s="60"/>
      <c r="ACL9506" s="60"/>
      <c r="ACM9506" s="60"/>
      <c r="ACN9506" s="60"/>
      <c r="ACO9506" s="60"/>
      <c r="ACP9506" s="60"/>
      <c r="ACQ9506" s="60"/>
      <c r="ACR9506" s="60"/>
      <c r="ACS9506" s="60"/>
      <c r="ACT9506" s="60"/>
      <c r="ACU9506" s="60"/>
      <c r="ACV9506" s="60"/>
      <c r="ACW9506" s="60"/>
      <c r="ACX9506" s="60"/>
      <c r="ACY9506" s="60">
        <v>0.96129888748932502</v>
      </c>
      <c r="ACZ9506" s="60"/>
      <c r="ADA9506" s="60"/>
      <c r="ADB9506" s="60"/>
      <c r="ADC9506" s="60"/>
      <c r="ADD9506" s="60"/>
      <c r="ADE9506" s="60"/>
    </row>
    <row r="9507" spans="760:785" x14ac:dyDescent="0.25">
      <c r="ACF9507" s="60"/>
      <c r="ACG9507" s="60"/>
      <c r="ACH9507" s="60"/>
      <c r="ACI9507" s="60"/>
      <c r="ACJ9507" s="60"/>
      <c r="ACK9507" s="60"/>
      <c r="ACL9507" s="60"/>
      <c r="ACM9507" s="60"/>
      <c r="ACN9507" s="60"/>
      <c r="ACO9507" s="60"/>
      <c r="ACP9507" s="60"/>
      <c r="ACQ9507" s="60"/>
      <c r="ACR9507" s="60"/>
      <c r="ACS9507" s="60"/>
      <c r="ACT9507" s="60"/>
      <c r="ACU9507" s="60"/>
      <c r="ACV9507" s="60"/>
      <c r="ACW9507" s="60"/>
      <c r="ACX9507" s="60"/>
      <c r="ACY9507" s="60">
        <v>0.96129420257925302</v>
      </c>
      <c r="ACZ9507" s="60"/>
      <c r="ADA9507" s="60"/>
      <c r="ADB9507" s="60"/>
      <c r="ADC9507" s="60"/>
      <c r="ADD9507" s="60"/>
      <c r="ADE9507" s="60"/>
    </row>
    <row r="9508" spans="760:785" x14ac:dyDescent="0.25">
      <c r="ACF9508" s="60"/>
      <c r="ACG9508" s="60"/>
      <c r="ACH9508" s="60"/>
      <c r="ACI9508" s="60"/>
      <c r="ACJ9508" s="60"/>
      <c r="ACK9508" s="60"/>
      <c r="ACL9508" s="60"/>
      <c r="ACM9508" s="60"/>
      <c r="ACN9508" s="60"/>
      <c r="ACO9508" s="60"/>
      <c r="ACP9508" s="60"/>
      <c r="ACQ9508" s="60"/>
      <c r="ACR9508" s="60"/>
      <c r="ACS9508" s="60"/>
      <c r="ACT9508" s="60"/>
      <c r="ACU9508" s="60"/>
      <c r="ACV9508" s="60"/>
      <c r="ACW9508" s="60"/>
      <c r="ACX9508" s="60"/>
      <c r="ACY9508" s="60">
        <v>0.96127392029231196</v>
      </c>
      <c r="ACZ9508" s="60"/>
      <c r="ADA9508" s="60"/>
      <c r="ADB9508" s="60"/>
      <c r="ADC9508" s="60"/>
      <c r="ADD9508" s="60"/>
      <c r="ADE9508" s="60"/>
    </row>
    <row r="9509" spans="760:785" x14ac:dyDescent="0.25">
      <c r="ACF9509" s="60"/>
      <c r="ACG9509" s="60"/>
      <c r="ACH9509" s="60"/>
      <c r="ACI9509" s="60"/>
      <c r="ACJ9509" s="60"/>
      <c r="ACK9509" s="60"/>
      <c r="ACL9509" s="60"/>
      <c r="ACM9509" s="60"/>
      <c r="ACN9509" s="60"/>
      <c r="ACO9509" s="60"/>
      <c r="ACP9509" s="60"/>
      <c r="ACQ9509" s="60"/>
      <c r="ACR9509" s="60"/>
      <c r="ACS9509" s="60"/>
      <c r="ACT9509" s="60"/>
      <c r="ACU9509" s="60"/>
      <c r="ACV9509" s="60"/>
      <c r="ACW9509" s="60"/>
      <c r="ACX9509" s="60"/>
      <c r="ACY9509" s="60">
        <v>0.96127089325551396</v>
      </c>
      <c r="ACZ9509" s="60"/>
      <c r="ADA9509" s="60"/>
      <c r="ADB9509" s="60"/>
      <c r="ADC9509" s="60"/>
      <c r="ADD9509" s="60"/>
      <c r="ADE9509" s="60"/>
    </row>
    <row r="9510" spans="760:785" x14ac:dyDescent="0.25">
      <c r="ACF9510" s="60"/>
      <c r="ACG9510" s="60"/>
      <c r="ACH9510" s="60"/>
      <c r="ACI9510" s="60"/>
      <c r="ACJ9510" s="60"/>
      <c r="ACK9510" s="60"/>
      <c r="ACL9510" s="60"/>
      <c r="ACM9510" s="60"/>
      <c r="ACN9510" s="60"/>
      <c r="ACO9510" s="60"/>
      <c r="ACP9510" s="60"/>
      <c r="ACQ9510" s="60"/>
      <c r="ACR9510" s="60"/>
      <c r="ACS9510" s="60"/>
      <c r="ACT9510" s="60"/>
      <c r="ACU9510" s="60"/>
      <c r="ACV9510" s="60"/>
      <c r="ACW9510" s="60"/>
      <c r="ACX9510" s="60"/>
      <c r="ACY9510" s="60">
        <v>0.96124348427793604</v>
      </c>
      <c r="ACZ9510" s="60"/>
      <c r="ADA9510" s="60"/>
      <c r="ADB9510" s="60"/>
      <c r="ADC9510" s="60"/>
      <c r="ADD9510" s="60"/>
      <c r="ADE9510" s="60"/>
    </row>
    <row r="9511" spans="760:785" x14ac:dyDescent="0.25">
      <c r="ACF9511" s="60"/>
      <c r="ACG9511" s="60"/>
      <c r="ACH9511" s="60"/>
      <c r="ACI9511" s="60"/>
      <c r="ACJ9511" s="60"/>
      <c r="ACK9511" s="60"/>
      <c r="ACL9511" s="60"/>
      <c r="ACM9511" s="60"/>
      <c r="ACN9511" s="60"/>
      <c r="ACO9511" s="60"/>
      <c r="ACP9511" s="60"/>
      <c r="ACQ9511" s="60"/>
      <c r="ACR9511" s="60"/>
      <c r="ACS9511" s="60"/>
      <c r="ACT9511" s="60"/>
      <c r="ACU9511" s="60"/>
      <c r="ACV9511" s="60"/>
      <c r="ACW9511" s="60"/>
      <c r="ACX9511" s="60"/>
      <c r="ACY9511" s="60">
        <v>0.96124190066167603</v>
      </c>
      <c r="ACZ9511" s="60"/>
      <c r="ADA9511" s="60"/>
      <c r="ADB9511" s="60"/>
      <c r="ADC9511" s="60"/>
      <c r="ADD9511" s="60"/>
      <c r="ADE9511" s="60"/>
    </row>
    <row r="9512" spans="760:785" x14ac:dyDescent="0.25">
      <c r="ACF9512" s="60"/>
      <c r="ACG9512" s="60"/>
      <c r="ACH9512" s="60"/>
      <c r="ACI9512" s="60"/>
      <c r="ACJ9512" s="60"/>
      <c r="ACK9512" s="60"/>
      <c r="ACL9512" s="60"/>
      <c r="ACM9512" s="60"/>
      <c r="ACN9512" s="60"/>
      <c r="ACO9512" s="60"/>
      <c r="ACP9512" s="60"/>
      <c r="ACQ9512" s="60"/>
      <c r="ACR9512" s="60"/>
      <c r="ACS9512" s="60"/>
      <c r="ACT9512" s="60"/>
      <c r="ACU9512" s="60"/>
      <c r="ACV9512" s="60"/>
      <c r="ACW9512" s="60"/>
      <c r="ACX9512" s="60"/>
      <c r="ACY9512" s="60">
        <v>0.96123321686396002</v>
      </c>
      <c r="ACZ9512" s="60"/>
      <c r="ADA9512" s="60"/>
      <c r="ADB9512" s="60"/>
      <c r="ADC9512" s="60"/>
      <c r="ADD9512" s="60"/>
      <c r="ADE9512" s="60"/>
    </row>
    <row r="9513" spans="760:785" x14ac:dyDescent="0.25">
      <c r="ACF9513" s="60"/>
      <c r="ACG9513" s="60"/>
      <c r="ACH9513" s="60"/>
      <c r="ACI9513" s="60"/>
      <c r="ACJ9513" s="60"/>
      <c r="ACK9513" s="60"/>
      <c r="ACL9513" s="60"/>
      <c r="ACM9513" s="60"/>
      <c r="ACN9513" s="60"/>
      <c r="ACO9513" s="60"/>
      <c r="ACP9513" s="60"/>
      <c r="ACQ9513" s="60"/>
      <c r="ACR9513" s="60"/>
      <c r="ACS9513" s="60"/>
      <c r="ACT9513" s="60"/>
      <c r="ACU9513" s="60"/>
      <c r="ACV9513" s="60"/>
      <c r="ACW9513" s="60"/>
      <c r="ACX9513" s="60"/>
      <c r="ACY9513" s="60">
        <v>0.96122455612822699</v>
      </c>
      <c r="ACZ9513" s="60"/>
      <c r="ADA9513" s="60"/>
      <c r="ADB9513" s="60"/>
      <c r="ADC9513" s="60"/>
      <c r="ADD9513" s="60"/>
      <c r="ADE9513" s="60"/>
    </row>
    <row r="9514" spans="760:785" x14ac:dyDescent="0.25">
      <c r="ACF9514" s="60"/>
      <c r="ACG9514" s="60"/>
      <c r="ACH9514" s="60"/>
      <c r="ACI9514" s="60"/>
      <c r="ACJ9514" s="60"/>
      <c r="ACK9514" s="60"/>
      <c r="ACL9514" s="60"/>
      <c r="ACM9514" s="60"/>
      <c r="ACN9514" s="60"/>
      <c r="ACO9514" s="60"/>
      <c r="ACP9514" s="60"/>
      <c r="ACQ9514" s="60"/>
      <c r="ACR9514" s="60"/>
      <c r="ACS9514" s="60"/>
      <c r="ACT9514" s="60"/>
      <c r="ACU9514" s="60"/>
      <c r="ACV9514" s="60"/>
      <c r="ACW9514" s="60"/>
      <c r="ACX9514" s="60"/>
      <c r="ACY9514" s="60">
        <v>0.96119684204711897</v>
      </c>
      <c r="ACZ9514" s="60"/>
      <c r="ADA9514" s="60"/>
      <c r="ADB9514" s="60"/>
      <c r="ADC9514" s="60"/>
      <c r="ADD9514" s="60"/>
      <c r="ADE9514" s="60"/>
    </row>
    <row r="9515" spans="760:785" x14ac:dyDescent="0.25">
      <c r="ACF9515" s="60"/>
      <c r="ACG9515" s="60"/>
      <c r="ACH9515" s="60"/>
      <c r="ACI9515" s="60"/>
      <c r="ACJ9515" s="60"/>
      <c r="ACK9515" s="60"/>
      <c r="ACL9515" s="60"/>
      <c r="ACM9515" s="60"/>
      <c r="ACN9515" s="60"/>
      <c r="ACO9515" s="60"/>
      <c r="ACP9515" s="60"/>
      <c r="ACQ9515" s="60"/>
      <c r="ACR9515" s="60"/>
      <c r="ACS9515" s="60"/>
      <c r="ACT9515" s="60"/>
      <c r="ACU9515" s="60"/>
      <c r="ACV9515" s="60"/>
      <c r="ACW9515" s="60"/>
      <c r="ACX9515" s="60"/>
      <c r="ACY9515" s="60">
        <v>0.96118534999569905</v>
      </c>
      <c r="ACZ9515" s="60"/>
      <c r="ADA9515" s="60"/>
      <c r="ADB9515" s="60"/>
      <c r="ADC9515" s="60"/>
      <c r="ADD9515" s="60"/>
      <c r="ADE9515" s="60"/>
    </row>
    <row r="9516" spans="760:785" x14ac:dyDescent="0.25">
      <c r="ACF9516" s="60"/>
      <c r="ACG9516" s="60"/>
      <c r="ACH9516" s="60"/>
      <c r="ACI9516" s="60"/>
      <c r="ACJ9516" s="60"/>
      <c r="ACK9516" s="60"/>
      <c r="ACL9516" s="60"/>
      <c r="ACM9516" s="60"/>
      <c r="ACN9516" s="60"/>
      <c r="ACO9516" s="60"/>
      <c r="ACP9516" s="60"/>
      <c r="ACQ9516" s="60"/>
      <c r="ACR9516" s="60"/>
      <c r="ACS9516" s="60"/>
      <c r="ACT9516" s="60"/>
      <c r="ACU9516" s="60"/>
      <c r="ACV9516" s="60"/>
      <c r="ACW9516" s="60"/>
      <c r="ACX9516" s="60"/>
      <c r="ACY9516" s="60">
        <v>0.96114782692624101</v>
      </c>
      <c r="ACZ9516" s="60"/>
      <c r="ADA9516" s="60"/>
      <c r="ADB9516" s="60"/>
      <c r="ADC9516" s="60"/>
      <c r="ADD9516" s="60"/>
      <c r="ADE9516" s="60"/>
    </row>
    <row r="9517" spans="760:785" x14ac:dyDescent="0.25">
      <c r="ACF9517" s="60"/>
      <c r="ACG9517" s="60"/>
      <c r="ACH9517" s="60"/>
      <c r="ACI9517" s="60"/>
      <c r="ACJ9517" s="60"/>
      <c r="ACK9517" s="60"/>
      <c r="ACL9517" s="60"/>
      <c r="ACM9517" s="60"/>
      <c r="ACN9517" s="60"/>
      <c r="ACO9517" s="60"/>
      <c r="ACP9517" s="60"/>
      <c r="ACQ9517" s="60"/>
      <c r="ACR9517" s="60"/>
      <c r="ACS9517" s="60"/>
      <c r="ACT9517" s="60"/>
      <c r="ACU9517" s="60"/>
      <c r="ACV9517" s="60"/>
      <c r="ACW9517" s="60"/>
      <c r="ACX9517" s="60"/>
      <c r="ACY9517" s="60">
        <v>0.96114491157449</v>
      </c>
      <c r="ACZ9517" s="60"/>
      <c r="ADA9517" s="60"/>
      <c r="ADB9517" s="60"/>
      <c r="ADC9517" s="60"/>
      <c r="ADD9517" s="60"/>
      <c r="ADE9517" s="60"/>
    </row>
    <row r="9518" spans="760:785" x14ac:dyDescent="0.25">
      <c r="ACF9518" s="60"/>
      <c r="ACG9518" s="60"/>
      <c r="ACH9518" s="60"/>
      <c r="ACI9518" s="60"/>
      <c r="ACJ9518" s="60"/>
      <c r="ACK9518" s="60"/>
      <c r="ACL9518" s="60"/>
      <c r="ACM9518" s="60"/>
      <c r="ACN9518" s="60"/>
      <c r="ACO9518" s="60"/>
      <c r="ACP9518" s="60"/>
      <c r="ACQ9518" s="60"/>
      <c r="ACR9518" s="60"/>
      <c r="ACS9518" s="60"/>
      <c r="ACT9518" s="60"/>
      <c r="ACU9518" s="60"/>
      <c r="ACV9518" s="60"/>
      <c r="ACW9518" s="60"/>
      <c r="ACX9518" s="60"/>
      <c r="ACY9518" s="60">
        <v>0.96113756408276996</v>
      </c>
      <c r="ACZ9518" s="60"/>
      <c r="ADA9518" s="60"/>
      <c r="ADB9518" s="60"/>
      <c r="ADC9518" s="60"/>
      <c r="ADD9518" s="60"/>
      <c r="ADE9518" s="60"/>
    </row>
    <row r="9519" spans="760:785" x14ac:dyDescent="0.25">
      <c r="ACF9519" s="60"/>
      <c r="ACG9519" s="60"/>
      <c r="ACH9519" s="60"/>
      <c r="ACI9519" s="60"/>
      <c r="ACJ9519" s="60"/>
      <c r="ACK9519" s="60"/>
      <c r="ACL9519" s="60"/>
      <c r="ACM9519" s="60"/>
      <c r="ACN9519" s="60"/>
      <c r="ACO9519" s="60"/>
      <c r="ACP9519" s="60"/>
      <c r="ACQ9519" s="60"/>
      <c r="ACR9519" s="60"/>
      <c r="ACS9519" s="60"/>
      <c r="ACT9519" s="60"/>
      <c r="ACU9519" s="60"/>
      <c r="ACV9519" s="60"/>
      <c r="ACW9519" s="60"/>
      <c r="ACX9519" s="60"/>
      <c r="ACY9519" s="60">
        <v>0.96113280975431004</v>
      </c>
      <c r="ACZ9519" s="60"/>
      <c r="ADA9519" s="60"/>
      <c r="ADB9519" s="60"/>
      <c r="ADC9519" s="60"/>
      <c r="ADD9519" s="60"/>
      <c r="ADE9519" s="60"/>
    </row>
    <row r="9520" spans="760:785" x14ac:dyDescent="0.25">
      <c r="ACF9520" s="60"/>
      <c r="ACG9520" s="60"/>
      <c r="ACH9520" s="60"/>
      <c r="ACI9520" s="60"/>
      <c r="ACJ9520" s="60"/>
      <c r="ACK9520" s="60"/>
      <c r="ACL9520" s="60"/>
      <c r="ACM9520" s="60"/>
      <c r="ACN9520" s="60"/>
      <c r="ACO9520" s="60"/>
      <c r="ACP9520" s="60"/>
      <c r="ACQ9520" s="60"/>
      <c r="ACR9520" s="60"/>
      <c r="ACS9520" s="60"/>
      <c r="ACT9520" s="60"/>
      <c r="ACU9520" s="60"/>
      <c r="ACV9520" s="60"/>
      <c r="ACW9520" s="60"/>
      <c r="ACX9520" s="60"/>
      <c r="ACY9520" s="60">
        <v>0.96112258335012801</v>
      </c>
      <c r="ACZ9520" s="60"/>
      <c r="ADA9520" s="60"/>
      <c r="ADB9520" s="60"/>
      <c r="ADC9520" s="60"/>
      <c r="ADD9520" s="60"/>
      <c r="ADE9520" s="60"/>
    </row>
    <row r="9521" spans="760:785" x14ac:dyDescent="0.25">
      <c r="ACF9521" s="60"/>
      <c r="ACG9521" s="60"/>
      <c r="ACH9521" s="60"/>
      <c r="ACI9521" s="60"/>
      <c r="ACJ9521" s="60"/>
      <c r="ACK9521" s="60"/>
      <c r="ACL9521" s="60"/>
      <c r="ACM9521" s="60"/>
      <c r="ACN9521" s="60"/>
      <c r="ACO9521" s="60"/>
      <c r="ACP9521" s="60"/>
      <c r="ACQ9521" s="60"/>
      <c r="ACR9521" s="60"/>
      <c r="ACS9521" s="60"/>
      <c r="ACT9521" s="60"/>
      <c r="ACU9521" s="60"/>
      <c r="ACV9521" s="60"/>
      <c r="ACW9521" s="60"/>
      <c r="ACX9521" s="60"/>
      <c r="ACY9521" s="60">
        <v>0.96112024414088204</v>
      </c>
      <c r="ACZ9521" s="60"/>
      <c r="ADA9521" s="60"/>
      <c r="ADB9521" s="60"/>
      <c r="ADC9521" s="60"/>
      <c r="ADD9521" s="60"/>
      <c r="ADE9521" s="60"/>
    </row>
    <row r="9522" spans="760:785" x14ac:dyDescent="0.25">
      <c r="ACF9522" s="60"/>
      <c r="ACG9522" s="60"/>
      <c r="ACH9522" s="60"/>
      <c r="ACI9522" s="60"/>
      <c r="ACJ9522" s="60"/>
      <c r="ACK9522" s="60"/>
      <c r="ACL9522" s="60"/>
      <c r="ACM9522" s="60"/>
      <c r="ACN9522" s="60"/>
      <c r="ACO9522" s="60"/>
      <c r="ACP9522" s="60"/>
      <c r="ACQ9522" s="60"/>
      <c r="ACR9522" s="60"/>
      <c r="ACS9522" s="60"/>
      <c r="ACT9522" s="60"/>
      <c r="ACU9522" s="60"/>
      <c r="ACV9522" s="60"/>
      <c r="ACW9522" s="60"/>
      <c r="ACX9522" s="60"/>
      <c r="ACY9522" s="60">
        <v>0.96111628177228403</v>
      </c>
      <c r="ACZ9522" s="60"/>
      <c r="ADA9522" s="60"/>
      <c r="ADB9522" s="60"/>
      <c r="ADC9522" s="60"/>
      <c r="ADD9522" s="60"/>
      <c r="ADE9522" s="60"/>
    </row>
    <row r="9523" spans="760:785" x14ac:dyDescent="0.25">
      <c r="ACF9523" s="60"/>
      <c r="ACG9523" s="60"/>
      <c r="ACH9523" s="60"/>
      <c r="ACI9523" s="60"/>
      <c r="ACJ9523" s="60"/>
      <c r="ACK9523" s="60"/>
      <c r="ACL9523" s="60"/>
      <c r="ACM9523" s="60"/>
      <c r="ACN9523" s="60"/>
      <c r="ACO9523" s="60"/>
      <c r="ACP9523" s="60"/>
      <c r="ACQ9523" s="60"/>
      <c r="ACR9523" s="60"/>
      <c r="ACS9523" s="60"/>
      <c r="ACT9523" s="60"/>
      <c r="ACU9523" s="60"/>
      <c r="ACV9523" s="60"/>
      <c r="ACW9523" s="60"/>
      <c r="ACX9523" s="60"/>
      <c r="ACY9523" s="60">
        <v>0.96110426416458705</v>
      </c>
      <c r="ACZ9523" s="60"/>
      <c r="ADA9523" s="60"/>
      <c r="ADB9523" s="60"/>
      <c r="ADC9523" s="60"/>
      <c r="ADD9523" s="60"/>
      <c r="ADE9523" s="60"/>
    </row>
    <row r="9524" spans="760:785" x14ac:dyDescent="0.25">
      <c r="ACF9524" s="60"/>
      <c r="ACG9524" s="60"/>
      <c r="ACH9524" s="60"/>
      <c r="ACI9524" s="60"/>
      <c r="ACJ9524" s="60"/>
      <c r="ACK9524" s="60"/>
      <c r="ACL9524" s="60"/>
      <c r="ACM9524" s="60"/>
      <c r="ACN9524" s="60"/>
      <c r="ACO9524" s="60"/>
      <c r="ACP9524" s="60"/>
      <c r="ACQ9524" s="60"/>
      <c r="ACR9524" s="60"/>
      <c r="ACS9524" s="60"/>
      <c r="ACT9524" s="60"/>
      <c r="ACU9524" s="60"/>
      <c r="ACV9524" s="60"/>
      <c r="ACW9524" s="60"/>
      <c r="ACX9524" s="60"/>
      <c r="ACY9524" s="60">
        <v>0.96110081692837002</v>
      </c>
      <c r="ACZ9524" s="60"/>
      <c r="ADA9524" s="60"/>
      <c r="ADB9524" s="60"/>
      <c r="ADC9524" s="60"/>
      <c r="ADD9524" s="60"/>
      <c r="ADE9524" s="60"/>
    </row>
    <row r="9525" spans="760:785" x14ac:dyDescent="0.25">
      <c r="ACF9525" s="60"/>
      <c r="ACG9525" s="60"/>
      <c r="ACH9525" s="60"/>
      <c r="ACI9525" s="60"/>
      <c r="ACJ9525" s="60"/>
      <c r="ACK9525" s="60"/>
      <c r="ACL9525" s="60"/>
      <c r="ACM9525" s="60"/>
      <c r="ACN9525" s="60"/>
      <c r="ACO9525" s="60"/>
      <c r="ACP9525" s="60"/>
      <c r="ACQ9525" s="60"/>
      <c r="ACR9525" s="60"/>
      <c r="ACS9525" s="60"/>
      <c r="ACT9525" s="60"/>
      <c r="ACU9525" s="60"/>
      <c r="ACV9525" s="60"/>
      <c r="ACW9525" s="60"/>
      <c r="ACX9525" s="60"/>
      <c r="ACY9525" s="60">
        <v>0.96110016005880505</v>
      </c>
      <c r="ACZ9525" s="60"/>
      <c r="ADA9525" s="60"/>
      <c r="ADB9525" s="60"/>
      <c r="ADC9525" s="60"/>
      <c r="ADD9525" s="60"/>
      <c r="ADE9525" s="60"/>
    </row>
    <row r="9526" spans="760:785" x14ac:dyDescent="0.25">
      <c r="ACF9526" s="60"/>
      <c r="ACG9526" s="60"/>
      <c r="ACH9526" s="60"/>
      <c r="ACI9526" s="60"/>
      <c r="ACJ9526" s="60"/>
      <c r="ACK9526" s="60"/>
      <c r="ACL9526" s="60"/>
      <c r="ACM9526" s="60"/>
      <c r="ACN9526" s="60"/>
      <c r="ACO9526" s="60"/>
      <c r="ACP9526" s="60"/>
      <c r="ACQ9526" s="60"/>
      <c r="ACR9526" s="60"/>
      <c r="ACS9526" s="60"/>
      <c r="ACT9526" s="60"/>
      <c r="ACU9526" s="60"/>
      <c r="ACV9526" s="60"/>
      <c r="ACW9526" s="60"/>
      <c r="ACX9526" s="60"/>
      <c r="ACY9526" s="60">
        <v>0.96107596286079</v>
      </c>
      <c r="ACZ9526" s="60"/>
      <c r="ADA9526" s="60"/>
      <c r="ADB9526" s="60"/>
      <c r="ADC9526" s="60"/>
      <c r="ADD9526" s="60"/>
      <c r="ADE9526" s="60"/>
    </row>
    <row r="9527" spans="760:785" x14ac:dyDescent="0.25">
      <c r="ACF9527" s="60"/>
      <c r="ACG9527" s="60"/>
      <c r="ACH9527" s="60"/>
      <c r="ACI9527" s="60"/>
      <c r="ACJ9527" s="60"/>
      <c r="ACK9527" s="60"/>
      <c r="ACL9527" s="60"/>
      <c r="ACM9527" s="60"/>
      <c r="ACN9527" s="60"/>
      <c r="ACO9527" s="60"/>
      <c r="ACP9527" s="60"/>
      <c r="ACQ9527" s="60"/>
      <c r="ACR9527" s="60"/>
      <c r="ACS9527" s="60"/>
      <c r="ACT9527" s="60"/>
      <c r="ACU9527" s="60"/>
      <c r="ACV9527" s="60"/>
      <c r="ACW9527" s="60"/>
      <c r="ACX9527" s="60"/>
      <c r="ACY9527" s="60">
        <v>0.96106792570816901</v>
      </c>
      <c r="ACZ9527" s="60"/>
      <c r="ADA9527" s="60"/>
      <c r="ADB9527" s="60"/>
      <c r="ADC9527" s="60"/>
      <c r="ADD9527" s="60"/>
      <c r="ADE9527" s="60"/>
    </row>
    <row r="9528" spans="760:785" x14ac:dyDescent="0.25">
      <c r="ACF9528" s="60"/>
      <c r="ACG9528" s="60"/>
      <c r="ACH9528" s="60"/>
      <c r="ACI9528" s="60"/>
      <c r="ACJ9528" s="60"/>
      <c r="ACK9528" s="60"/>
      <c r="ACL9528" s="60"/>
      <c r="ACM9528" s="60"/>
      <c r="ACN9528" s="60"/>
      <c r="ACO9528" s="60"/>
      <c r="ACP9528" s="60"/>
      <c r="ACQ9528" s="60"/>
      <c r="ACR9528" s="60"/>
      <c r="ACS9528" s="60"/>
      <c r="ACT9528" s="60"/>
      <c r="ACU9528" s="60"/>
      <c r="ACV9528" s="60"/>
      <c r="ACW9528" s="60"/>
      <c r="ACX9528" s="60"/>
      <c r="ACY9528" s="60">
        <v>0.96106202508003202</v>
      </c>
      <c r="ACZ9528" s="60"/>
      <c r="ADA9528" s="60"/>
      <c r="ADB9528" s="60"/>
      <c r="ADC9528" s="60"/>
      <c r="ADD9528" s="60"/>
      <c r="ADE9528" s="60"/>
    </row>
    <row r="9529" spans="760:785" x14ac:dyDescent="0.25">
      <c r="ACF9529" s="60"/>
      <c r="ACG9529" s="60"/>
      <c r="ACH9529" s="60"/>
      <c r="ACI9529" s="60"/>
      <c r="ACJ9529" s="60"/>
      <c r="ACK9529" s="60"/>
      <c r="ACL9529" s="60"/>
      <c r="ACM9529" s="60"/>
      <c r="ACN9529" s="60"/>
      <c r="ACO9529" s="60"/>
      <c r="ACP9529" s="60"/>
      <c r="ACQ9529" s="60"/>
      <c r="ACR9529" s="60"/>
      <c r="ACS9529" s="60"/>
      <c r="ACT9529" s="60"/>
      <c r="ACU9529" s="60"/>
      <c r="ACV9529" s="60"/>
      <c r="ACW9529" s="60"/>
      <c r="ACX9529" s="60"/>
      <c r="ACY9529" s="60">
        <v>0.96105559627270798</v>
      </c>
      <c r="ACZ9529" s="60"/>
      <c r="ADA9529" s="60"/>
      <c r="ADB9529" s="60"/>
      <c r="ADC9529" s="60"/>
      <c r="ADD9529" s="60"/>
      <c r="ADE9529" s="60"/>
    </row>
    <row r="9530" spans="760:785" x14ac:dyDescent="0.25">
      <c r="ACF9530" s="60"/>
      <c r="ACG9530" s="60"/>
      <c r="ACH9530" s="60"/>
      <c r="ACI9530" s="60"/>
      <c r="ACJ9530" s="60"/>
      <c r="ACK9530" s="60"/>
      <c r="ACL9530" s="60"/>
      <c r="ACM9530" s="60"/>
      <c r="ACN9530" s="60"/>
      <c r="ACO9530" s="60"/>
      <c r="ACP9530" s="60"/>
      <c r="ACQ9530" s="60"/>
      <c r="ACR9530" s="60"/>
      <c r="ACS9530" s="60"/>
      <c r="ACT9530" s="60"/>
      <c r="ACU9530" s="60"/>
      <c r="ACV9530" s="60"/>
      <c r="ACW9530" s="60"/>
      <c r="ACX9530" s="60"/>
      <c r="ACY9530" s="60">
        <v>0.96101143069684303</v>
      </c>
      <c r="ACZ9530" s="60"/>
      <c r="ADA9530" s="60"/>
      <c r="ADB9530" s="60"/>
      <c r="ADC9530" s="60"/>
      <c r="ADD9530" s="60"/>
      <c r="ADE9530" s="60"/>
    </row>
    <row r="9531" spans="760:785" x14ac:dyDescent="0.25">
      <c r="ACF9531" s="60"/>
      <c r="ACG9531" s="60"/>
      <c r="ACH9531" s="60"/>
      <c r="ACI9531" s="60"/>
      <c r="ACJ9531" s="60"/>
      <c r="ACK9531" s="60"/>
      <c r="ACL9531" s="60"/>
      <c r="ACM9531" s="60"/>
      <c r="ACN9531" s="60"/>
      <c r="ACO9531" s="60"/>
      <c r="ACP9531" s="60"/>
      <c r="ACQ9531" s="60"/>
      <c r="ACR9531" s="60"/>
      <c r="ACS9531" s="60"/>
      <c r="ACT9531" s="60"/>
      <c r="ACU9531" s="60"/>
      <c r="ACV9531" s="60"/>
      <c r="ACW9531" s="60"/>
      <c r="ACX9531" s="60"/>
      <c r="ACY9531" s="60">
        <v>0.96100951808921498</v>
      </c>
      <c r="ACZ9531" s="60"/>
      <c r="ADA9531" s="60"/>
      <c r="ADB9531" s="60"/>
      <c r="ADC9531" s="60"/>
      <c r="ADD9531" s="60"/>
      <c r="ADE9531" s="60"/>
    </row>
    <row r="9532" spans="760:785" x14ac:dyDescent="0.25">
      <c r="ACF9532" s="60"/>
      <c r="ACG9532" s="60"/>
      <c r="ACH9532" s="60"/>
      <c r="ACI9532" s="60"/>
      <c r="ACJ9532" s="60"/>
      <c r="ACK9532" s="60"/>
      <c r="ACL9532" s="60"/>
      <c r="ACM9532" s="60"/>
      <c r="ACN9532" s="60"/>
      <c r="ACO9532" s="60"/>
      <c r="ACP9532" s="60"/>
      <c r="ACQ9532" s="60"/>
      <c r="ACR9532" s="60"/>
      <c r="ACS9532" s="60"/>
      <c r="ACT9532" s="60"/>
      <c r="ACU9532" s="60"/>
      <c r="ACV9532" s="60"/>
      <c r="ACW9532" s="60"/>
      <c r="ACX9532" s="60"/>
      <c r="ACY9532" s="60">
        <v>0.96100406585651199</v>
      </c>
      <c r="ACZ9532" s="60"/>
      <c r="ADA9532" s="60"/>
      <c r="ADB9532" s="60"/>
      <c r="ADC9532" s="60"/>
      <c r="ADD9532" s="60"/>
      <c r="ADE9532" s="60"/>
    </row>
    <row r="9533" spans="760:785" x14ac:dyDescent="0.25">
      <c r="ACF9533" s="60"/>
      <c r="ACG9533" s="60"/>
      <c r="ACH9533" s="60"/>
      <c r="ACI9533" s="60"/>
      <c r="ACJ9533" s="60"/>
      <c r="ACK9533" s="60"/>
      <c r="ACL9533" s="60"/>
      <c r="ACM9533" s="60"/>
      <c r="ACN9533" s="60"/>
      <c r="ACO9533" s="60"/>
      <c r="ACP9533" s="60"/>
      <c r="ACQ9533" s="60"/>
      <c r="ACR9533" s="60"/>
      <c r="ACS9533" s="60"/>
      <c r="ACT9533" s="60"/>
      <c r="ACU9533" s="60"/>
      <c r="ACV9533" s="60"/>
      <c r="ACW9533" s="60"/>
      <c r="ACX9533" s="60"/>
      <c r="ACY9533" s="60">
        <v>0.96099244323981403</v>
      </c>
      <c r="ACZ9533" s="60"/>
      <c r="ADA9533" s="60"/>
      <c r="ADB9533" s="60"/>
      <c r="ADC9533" s="60"/>
      <c r="ADD9533" s="60"/>
      <c r="ADE9533" s="60"/>
    </row>
    <row r="9534" spans="760:785" x14ac:dyDescent="0.25">
      <c r="ACF9534" s="60"/>
      <c r="ACG9534" s="60"/>
      <c r="ACH9534" s="60"/>
      <c r="ACI9534" s="60"/>
      <c r="ACJ9534" s="60"/>
      <c r="ACK9534" s="60"/>
      <c r="ACL9534" s="60"/>
      <c r="ACM9534" s="60"/>
      <c r="ACN9534" s="60"/>
      <c r="ACO9534" s="60"/>
      <c r="ACP9534" s="60"/>
      <c r="ACQ9534" s="60"/>
      <c r="ACR9534" s="60"/>
      <c r="ACS9534" s="60"/>
      <c r="ACT9534" s="60"/>
      <c r="ACU9534" s="60"/>
      <c r="ACV9534" s="60"/>
      <c r="ACW9534" s="60"/>
      <c r="ACX9534" s="60"/>
      <c r="ACY9534" s="60">
        <v>0.96095483680714799</v>
      </c>
      <c r="ACZ9534" s="60"/>
      <c r="ADA9534" s="60"/>
      <c r="ADB9534" s="60"/>
      <c r="ADC9534" s="60"/>
      <c r="ADD9534" s="60"/>
      <c r="ADE9534" s="60"/>
    </row>
    <row r="9535" spans="760:785" x14ac:dyDescent="0.25">
      <c r="ACF9535" s="60"/>
      <c r="ACG9535" s="60"/>
      <c r="ACH9535" s="60"/>
      <c r="ACI9535" s="60"/>
      <c r="ACJ9535" s="60"/>
      <c r="ACK9535" s="60"/>
      <c r="ACL9535" s="60"/>
      <c r="ACM9535" s="60"/>
      <c r="ACN9535" s="60"/>
      <c r="ACO9535" s="60"/>
      <c r="ACP9535" s="60"/>
      <c r="ACQ9535" s="60"/>
      <c r="ACR9535" s="60"/>
      <c r="ACS9535" s="60"/>
      <c r="ACT9535" s="60"/>
      <c r="ACU9535" s="60"/>
      <c r="ACV9535" s="60"/>
      <c r="ACW9535" s="60"/>
      <c r="ACX9535" s="60"/>
      <c r="ACY9535" s="60">
        <v>0.96093732050178104</v>
      </c>
      <c r="ACZ9535" s="60"/>
      <c r="ADA9535" s="60"/>
      <c r="ADB9535" s="60"/>
      <c r="ADC9535" s="60"/>
      <c r="ADD9535" s="60"/>
      <c r="ADE9535" s="60"/>
    </row>
    <row r="9536" spans="760:785" x14ac:dyDescent="0.25">
      <c r="ACF9536" s="60"/>
      <c r="ACG9536" s="60"/>
      <c r="ACH9536" s="60"/>
      <c r="ACI9536" s="60"/>
      <c r="ACJ9536" s="60"/>
      <c r="ACK9536" s="60"/>
      <c r="ACL9536" s="60"/>
      <c r="ACM9536" s="60"/>
      <c r="ACN9536" s="60"/>
      <c r="ACO9536" s="60"/>
      <c r="ACP9536" s="60"/>
      <c r="ACQ9536" s="60"/>
      <c r="ACR9536" s="60"/>
      <c r="ACS9536" s="60"/>
      <c r="ACT9536" s="60"/>
      <c r="ACU9536" s="60"/>
      <c r="ACV9536" s="60"/>
      <c r="ACW9536" s="60"/>
      <c r="ACX9536" s="60"/>
      <c r="ACY9536" s="60">
        <v>0.96093493525695195</v>
      </c>
      <c r="ACZ9536" s="60"/>
      <c r="ADA9536" s="60"/>
      <c r="ADB9536" s="60"/>
      <c r="ADC9536" s="60"/>
      <c r="ADD9536" s="60"/>
      <c r="ADE9536" s="60"/>
    </row>
    <row r="9537" spans="760:785" x14ac:dyDescent="0.25">
      <c r="ACF9537" s="60"/>
      <c r="ACG9537" s="60"/>
      <c r="ACH9537" s="60"/>
      <c r="ACI9537" s="60"/>
      <c r="ACJ9537" s="60"/>
      <c r="ACK9537" s="60"/>
      <c r="ACL9537" s="60"/>
      <c r="ACM9537" s="60"/>
      <c r="ACN9537" s="60"/>
      <c r="ACO9537" s="60"/>
      <c r="ACP9537" s="60"/>
      <c r="ACQ9537" s="60"/>
      <c r="ACR9537" s="60"/>
      <c r="ACS9537" s="60"/>
      <c r="ACT9537" s="60"/>
      <c r="ACU9537" s="60"/>
      <c r="ACV9537" s="60"/>
      <c r="ACW9537" s="60"/>
      <c r="ACX9537" s="60"/>
      <c r="ACY9537" s="60">
        <v>0.96093019024212001</v>
      </c>
      <c r="ACZ9537" s="60"/>
      <c r="ADA9537" s="60"/>
      <c r="ADB9537" s="60"/>
      <c r="ADC9537" s="60"/>
      <c r="ADD9537" s="60"/>
      <c r="ADE9537" s="60"/>
    </row>
    <row r="9538" spans="760:785" x14ac:dyDescent="0.25">
      <c r="ACF9538" s="60"/>
      <c r="ACG9538" s="60"/>
      <c r="ACH9538" s="60"/>
      <c r="ACI9538" s="60"/>
      <c r="ACJ9538" s="60"/>
      <c r="ACK9538" s="60"/>
      <c r="ACL9538" s="60"/>
      <c r="ACM9538" s="60"/>
      <c r="ACN9538" s="60"/>
      <c r="ACO9538" s="60"/>
      <c r="ACP9538" s="60"/>
      <c r="ACQ9538" s="60"/>
      <c r="ACR9538" s="60"/>
      <c r="ACS9538" s="60"/>
      <c r="ACT9538" s="60"/>
      <c r="ACU9538" s="60"/>
      <c r="ACV9538" s="60"/>
      <c r="ACW9538" s="60"/>
      <c r="ACX9538" s="60"/>
      <c r="ACY9538" s="60">
        <v>0.96092427838394001</v>
      </c>
      <c r="ACZ9538" s="60"/>
      <c r="ADA9538" s="60"/>
      <c r="ADB9538" s="60"/>
      <c r="ADC9538" s="60"/>
      <c r="ADD9538" s="60"/>
      <c r="ADE9538" s="60"/>
    </row>
    <row r="9539" spans="760:785" x14ac:dyDescent="0.25">
      <c r="ACF9539" s="60"/>
      <c r="ACG9539" s="60"/>
      <c r="ACH9539" s="60"/>
      <c r="ACI9539" s="60"/>
      <c r="ACJ9539" s="60"/>
      <c r="ACK9539" s="60"/>
      <c r="ACL9539" s="60"/>
      <c r="ACM9539" s="60"/>
      <c r="ACN9539" s="60"/>
      <c r="ACO9539" s="60"/>
      <c r="ACP9539" s="60"/>
      <c r="ACQ9539" s="60"/>
      <c r="ACR9539" s="60"/>
      <c r="ACS9539" s="60"/>
      <c r="ACT9539" s="60"/>
      <c r="ACU9539" s="60"/>
      <c r="ACV9539" s="60"/>
      <c r="ACW9539" s="60"/>
      <c r="ACX9539" s="60"/>
      <c r="ACY9539" s="60">
        <v>0.96089487784499295</v>
      </c>
      <c r="ACZ9539" s="60"/>
      <c r="ADA9539" s="60"/>
      <c r="ADB9539" s="60"/>
      <c r="ADC9539" s="60"/>
      <c r="ADD9539" s="60"/>
      <c r="ADE9539" s="60"/>
    </row>
    <row r="9540" spans="760:785" x14ac:dyDescent="0.25">
      <c r="ACF9540" s="60"/>
      <c r="ACG9540" s="60"/>
      <c r="ACH9540" s="60"/>
      <c r="ACI9540" s="60"/>
      <c r="ACJ9540" s="60"/>
      <c r="ACK9540" s="60"/>
      <c r="ACL9540" s="60"/>
      <c r="ACM9540" s="60"/>
      <c r="ACN9540" s="60"/>
      <c r="ACO9540" s="60"/>
      <c r="ACP9540" s="60"/>
      <c r="ACQ9540" s="60"/>
      <c r="ACR9540" s="60"/>
      <c r="ACS9540" s="60"/>
      <c r="ACT9540" s="60"/>
      <c r="ACU9540" s="60"/>
      <c r="ACV9540" s="60"/>
      <c r="ACW9540" s="60"/>
      <c r="ACX9540" s="60"/>
      <c r="ACY9540" s="60">
        <v>0.96087854697040898</v>
      </c>
      <c r="ACZ9540" s="60"/>
      <c r="ADA9540" s="60"/>
      <c r="ADB9540" s="60"/>
      <c r="ADC9540" s="60"/>
      <c r="ADD9540" s="60"/>
      <c r="ADE9540" s="60"/>
    </row>
    <row r="9541" spans="760:785" x14ac:dyDescent="0.25">
      <c r="ACF9541" s="60"/>
      <c r="ACG9541" s="60"/>
      <c r="ACH9541" s="60"/>
      <c r="ACI9541" s="60"/>
      <c r="ACJ9541" s="60"/>
      <c r="ACK9541" s="60"/>
      <c r="ACL9541" s="60"/>
      <c r="ACM9541" s="60"/>
      <c r="ACN9541" s="60"/>
      <c r="ACO9541" s="60"/>
      <c r="ACP9541" s="60"/>
      <c r="ACQ9541" s="60"/>
      <c r="ACR9541" s="60"/>
      <c r="ACS9541" s="60"/>
      <c r="ACT9541" s="60"/>
      <c r="ACU9541" s="60"/>
      <c r="ACV9541" s="60"/>
      <c r="ACW9541" s="60"/>
      <c r="ACX9541" s="60"/>
      <c r="ACY9541" s="60">
        <v>0.960877542294576</v>
      </c>
      <c r="ACZ9541" s="60"/>
      <c r="ADA9541" s="60"/>
      <c r="ADB9541" s="60"/>
      <c r="ADC9541" s="60"/>
      <c r="ADD9541" s="60"/>
      <c r="ADE9541" s="60"/>
    </row>
    <row r="9542" spans="760:785" x14ac:dyDescent="0.25">
      <c r="ACF9542" s="60"/>
      <c r="ACG9542" s="60"/>
      <c r="ACH9542" s="60"/>
      <c r="ACI9542" s="60"/>
      <c r="ACJ9542" s="60"/>
      <c r="ACK9542" s="60"/>
      <c r="ACL9542" s="60"/>
      <c r="ACM9542" s="60"/>
      <c r="ACN9542" s="60"/>
      <c r="ACO9542" s="60"/>
      <c r="ACP9542" s="60"/>
      <c r="ACQ9542" s="60"/>
      <c r="ACR9542" s="60"/>
      <c r="ACS9542" s="60"/>
      <c r="ACT9542" s="60"/>
      <c r="ACU9542" s="60"/>
      <c r="ACV9542" s="60"/>
      <c r="ACW9542" s="60"/>
      <c r="ACX9542" s="60"/>
      <c r="ACY9542" s="60">
        <v>0.96086777893234399</v>
      </c>
      <c r="ACZ9542" s="60"/>
      <c r="ADA9542" s="60"/>
      <c r="ADB9542" s="60"/>
      <c r="ADC9542" s="60"/>
      <c r="ADD9542" s="60"/>
      <c r="ADE9542" s="60"/>
    </row>
    <row r="9543" spans="760:785" x14ac:dyDescent="0.25">
      <c r="ACF9543" s="60"/>
      <c r="ACG9543" s="60"/>
      <c r="ACH9543" s="60"/>
      <c r="ACI9543" s="60"/>
      <c r="ACJ9543" s="60"/>
      <c r="ACK9543" s="60"/>
      <c r="ACL9543" s="60"/>
      <c r="ACM9543" s="60"/>
      <c r="ACN9543" s="60"/>
      <c r="ACO9543" s="60"/>
      <c r="ACP9543" s="60"/>
      <c r="ACQ9543" s="60"/>
      <c r="ACR9543" s="60"/>
      <c r="ACS9543" s="60"/>
      <c r="ACT9543" s="60"/>
      <c r="ACU9543" s="60"/>
      <c r="ACV9543" s="60"/>
      <c r="ACW9543" s="60"/>
      <c r="ACX9543" s="60"/>
      <c r="ACY9543" s="60">
        <v>0.96086341900428396</v>
      </c>
      <c r="ACZ9543" s="60"/>
      <c r="ADA9543" s="60"/>
      <c r="ADB9543" s="60"/>
      <c r="ADC9543" s="60"/>
      <c r="ADD9543" s="60"/>
      <c r="ADE9543" s="60"/>
    </row>
    <row r="9544" spans="760:785" x14ac:dyDescent="0.25">
      <c r="ACF9544" s="60"/>
      <c r="ACG9544" s="60"/>
      <c r="ACH9544" s="60"/>
      <c r="ACI9544" s="60"/>
      <c r="ACJ9544" s="60"/>
      <c r="ACK9544" s="60"/>
      <c r="ACL9544" s="60"/>
      <c r="ACM9544" s="60"/>
      <c r="ACN9544" s="60"/>
      <c r="ACO9544" s="60"/>
      <c r="ACP9544" s="60"/>
      <c r="ACQ9544" s="60"/>
      <c r="ACR9544" s="60"/>
      <c r="ACS9544" s="60"/>
      <c r="ACT9544" s="60"/>
      <c r="ACU9544" s="60"/>
      <c r="ACV9544" s="60"/>
      <c r="ACW9544" s="60"/>
      <c r="ACX9544" s="60"/>
      <c r="ACY9544" s="60">
        <v>0.96084798361584101</v>
      </c>
      <c r="ACZ9544" s="60"/>
      <c r="ADA9544" s="60"/>
      <c r="ADB9544" s="60"/>
      <c r="ADC9544" s="60"/>
      <c r="ADD9544" s="60"/>
      <c r="ADE9544" s="60"/>
    </row>
    <row r="9545" spans="760:785" x14ac:dyDescent="0.25">
      <c r="ACF9545" s="60"/>
      <c r="ACG9545" s="60"/>
      <c r="ACH9545" s="60"/>
      <c r="ACI9545" s="60"/>
      <c r="ACJ9545" s="60"/>
      <c r="ACK9545" s="60"/>
      <c r="ACL9545" s="60"/>
      <c r="ACM9545" s="60"/>
      <c r="ACN9545" s="60"/>
      <c r="ACO9545" s="60"/>
      <c r="ACP9545" s="60"/>
      <c r="ACQ9545" s="60"/>
      <c r="ACR9545" s="60"/>
      <c r="ACS9545" s="60"/>
      <c r="ACT9545" s="60"/>
      <c r="ACU9545" s="60"/>
      <c r="ACV9545" s="60"/>
      <c r="ACW9545" s="60"/>
      <c r="ACX9545" s="60"/>
      <c r="ACY9545" s="60">
        <v>0.960837582523421</v>
      </c>
      <c r="ACZ9545" s="60"/>
      <c r="ADA9545" s="60"/>
      <c r="ADB9545" s="60"/>
      <c r="ADC9545" s="60"/>
      <c r="ADD9545" s="60"/>
      <c r="ADE9545" s="60"/>
    </row>
    <row r="9546" spans="760:785" x14ac:dyDescent="0.25">
      <c r="ACF9546" s="60"/>
      <c r="ACG9546" s="60"/>
      <c r="ACH9546" s="60"/>
      <c r="ACI9546" s="60"/>
      <c r="ACJ9546" s="60"/>
      <c r="ACK9546" s="60"/>
      <c r="ACL9546" s="60"/>
      <c r="ACM9546" s="60"/>
      <c r="ACN9546" s="60"/>
      <c r="ACO9546" s="60"/>
      <c r="ACP9546" s="60"/>
      <c r="ACQ9546" s="60"/>
      <c r="ACR9546" s="60"/>
      <c r="ACS9546" s="60"/>
      <c r="ACT9546" s="60"/>
      <c r="ACU9546" s="60"/>
      <c r="ACV9546" s="60"/>
      <c r="ACW9546" s="60"/>
      <c r="ACX9546" s="60"/>
      <c r="ACY9546" s="60">
        <v>0.960834230794961</v>
      </c>
      <c r="ACZ9546" s="60"/>
      <c r="ADA9546" s="60"/>
      <c r="ADB9546" s="60"/>
      <c r="ADC9546" s="60"/>
      <c r="ADD9546" s="60"/>
      <c r="ADE9546" s="60"/>
    </row>
    <row r="9547" spans="760:785" x14ac:dyDescent="0.25">
      <c r="ACF9547" s="60"/>
      <c r="ACG9547" s="60"/>
      <c r="ACH9547" s="60"/>
      <c r="ACI9547" s="60"/>
      <c r="ACJ9547" s="60"/>
      <c r="ACK9547" s="60"/>
      <c r="ACL9547" s="60"/>
      <c r="ACM9547" s="60"/>
      <c r="ACN9547" s="60"/>
      <c r="ACO9547" s="60"/>
      <c r="ACP9547" s="60"/>
      <c r="ACQ9547" s="60"/>
      <c r="ACR9547" s="60"/>
      <c r="ACS9547" s="60"/>
      <c r="ACT9547" s="60"/>
      <c r="ACU9547" s="60"/>
      <c r="ACV9547" s="60"/>
      <c r="ACW9547" s="60"/>
      <c r="ACX9547" s="60"/>
      <c r="ACY9547" s="60">
        <v>0.96083125449651696</v>
      </c>
      <c r="ACZ9547" s="60"/>
      <c r="ADA9547" s="60"/>
      <c r="ADB9547" s="60"/>
      <c r="ADC9547" s="60"/>
      <c r="ADD9547" s="60"/>
      <c r="ADE9547" s="60"/>
    </row>
    <row r="9548" spans="760:785" x14ac:dyDescent="0.25">
      <c r="ACF9548" s="60"/>
      <c r="ACG9548" s="60"/>
      <c r="ACH9548" s="60"/>
      <c r="ACI9548" s="60"/>
      <c r="ACJ9548" s="60"/>
      <c r="ACK9548" s="60"/>
      <c r="ACL9548" s="60"/>
      <c r="ACM9548" s="60"/>
      <c r="ACN9548" s="60"/>
      <c r="ACO9548" s="60"/>
      <c r="ACP9548" s="60"/>
      <c r="ACQ9548" s="60"/>
      <c r="ACR9548" s="60"/>
      <c r="ACS9548" s="60"/>
      <c r="ACT9548" s="60"/>
      <c r="ACU9548" s="60"/>
      <c r="ACV9548" s="60"/>
      <c r="ACW9548" s="60"/>
      <c r="ACX9548" s="60"/>
      <c r="ACY9548" s="60">
        <v>0.96082353938615495</v>
      </c>
      <c r="ACZ9548" s="60"/>
      <c r="ADA9548" s="60"/>
      <c r="ADB9548" s="60"/>
      <c r="ADC9548" s="60"/>
      <c r="ADD9548" s="60"/>
      <c r="ADE9548" s="60"/>
    </row>
    <row r="9549" spans="760:785" x14ac:dyDescent="0.25">
      <c r="ACF9549" s="60"/>
      <c r="ACG9549" s="60"/>
      <c r="ACH9549" s="60"/>
      <c r="ACI9549" s="60"/>
      <c r="ACJ9549" s="60"/>
      <c r="ACK9549" s="60"/>
      <c r="ACL9549" s="60"/>
      <c r="ACM9549" s="60"/>
      <c r="ACN9549" s="60"/>
      <c r="ACO9549" s="60"/>
      <c r="ACP9549" s="60"/>
      <c r="ACQ9549" s="60"/>
      <c r="ACR9549" s="60"/>
      <c r="ACS9549" s="60"/>
      <c r="ACT9549" s="60"/>
      <c r="ACU9549" s="60"/>
      <c r="ACV9549" s="60"/>
      <c r="ACW9549" s="60"/>
      <c r="ACX9549" s="60"/>
      <c r="ACY9549" s="60">
        <v>0.96082224469066402</v>
      </c>
      <c r="ACZ9549" s="60"/>
      <c r="ADA9549" s="60"/>
      <c r="ADB9549" s="60"/>
      <c r="ADC9549" s="60"/>
      <c r="ADD9549" s="60"/>
      <c r="ADE9549" s="60"/>
    </row>
    <row r="9550" spans="760:785" x14ac:dyDescent="0.25">
      <c r="ACF9550" s="60"/>
      <c r="ACG9550" s="60"/>
      <c r="ACH9550" s="60"/>
      <c r="ACI9550" s="60"/>
      <c r="ACJ9550" s="60"/>
      <c r="ACK9550" s="60"/>
      <c r="ACL9550" s="60"/>
      <c r="ACM9550" s="60"/>
      <c r="ACN9550" s="60"/>
      <c r="ACO9550" s="60"/>
      <c r="ACP9550" s="60"/>
      <c r="ACQ9550" s="60"/>
      <c r="ACR9550" s="60"/>
      <c r="ACS9550" s="60"/>
      <c r="ACT9550" s="60"/>
      <c r="ACU9550" s="60"/>
      <c r="ACV9550" s="60"/>
      <c r="ACW9550" s="60"/>
      <c r="ACX9550" s="60"/>
      <c r="ACY9550" s="60">
        <v>0.96081682493434695</v>
      </c>
      <c r="ACZ9550" s="60"/>
      <c r="ADA9550" s="60"/>
      <c r="ADB9550" s="60"/>
      <c r="ADC9550" s="60"/>
      <c r="ADD9550" s="60"/>
      <c r="ADE9550" s="60"/>
    </row>
    <row r="9551" spans="760:785" x14ac:dyDescent="0.25">
      <c r="ACF9551" s="60"/>
      <c r="ACG9551" s="60"/>
      <c r="ACH9551" s="60"/>
      <c r="ACI9551" s="60"/>
      <c r="ACJ9551" s="60"/>
      <c r="ACK9551" s="60"/>
      <c r="ACL9551" s="60"/>
      <c r="ACM9551" s="60"/>
      <c r="ACN9551" s="60"/>
      <c r="ACO9551" s="60"/>
      <c r="ACP9551" s="60"/>
      <c r="ACQ9551" s="60"/>
      <c r="ACR9551" s="60"/>
      <c r="ACS9551" s="60"/>
      <c r="ACT9551" s="60"/>
      <c r="ACU9551" s="60"/>
      <c r="ACV9551" s="60"/>
      <c r="ACW9551" s="60"/>
      <c r="ACX9551" s="60"/>
      <c r="ACY9551" s="60">
        <v>0.96081206782235995</v>
      </c>
      <c r="ACZ9551" s="60"/>
      <c r="ADA9551" s="60"/>
      <c r="ADB9551" s="60"/>
      <c r="ADC9551" s="60"/>
      <c r="ADD9551" s="60"/>
      <c r="ADE9551" s="60"/>
    </row>
    <row r="9552" spans="760:785" x14ac:dyDescent="0.25">
      <c r="ACF9552" s="60"/>
      <c r="ACG9552" s="60"/>
      <c r="ACH9552" s="60"/>
      <c r="ACI9552" s="60"/>
      <c r="ACJ9552" s="60"/>
      <c r="ACK9552" s="60"/>
      <c r="ACL9552" s="60"/>
      <c r="ACM9552" s="60"/>
      <c r="ACN9552" s="60"/>
      <c r="ACO9552" s="60"/>
      <c r="ACP9552" s="60"/>
      <c r="ACQ9552" s="60"/>
      <c r="ACR9552" s="60"/>
      <c r="ACS9552" s="60"/>
      <c r="ACT9552" s="60"/>
      <c r="ACU9552" s="60"/>
      <c r="ACV9552" s="60"/>
      <c r="ACW9552" s="60"/>
      <c r="ACX9552" s="60"/>
      <c r="ACY9552" s="60">
        <v>0.96080480812662095</v>
      </c>
      <c r="ACZ9552" s="60"/>
      <c r="ADA9552" s="60"/>
      <c r="ADB9552" s="60"/>
      <c r="ADC9552" s="60"/>
      <c r="ADD9552" s="60"/>
      <c r="ADE9552" s="60"/>
    </row>
    <row r="9553" spans="760:785" x14ac:dyDescent="0.25">
      <c r="ACF9553" s="60"/>
      <c r="ACG9553" s="60"/>
      <c r="ACH9553" s="60"/>
      <c r="ACI9553" s="60"/>
      <c r="ACJ9553" s="60"/>
      <c r="ACK9553" s="60"/>
      <c r="ACL9553" s="60"/>
      <c r="ACM9553" s="60"/>
      <c r="ACN9553" s="60"/>
      <c r="ACO9553" s="60"/>
      <c r="ACP9553" s="60"/>
      <c r="ACQ9553" s="60"/>
      <c r="ACR9553" s="60"/>
      <c r="ACS9553" s="60"/>
      <c r="ACT9553" s="60"/>
      <c r="ACU9553" s="60"/>
      <c r="ACV9553" s="60"/>
      <c r="ACW9553" s="60"/>
      <c r="ACX9553" s="60"/>
      <c r="ACY9553" s="60">
        <v>0.96079232072891796</v>
      </c>
      <c r="ACZ9553" s="60"/>
      <c r="ADA9553" s="60"/>
      <c r="ADB9553" s="60"/>
      <c r="ADC9553" s="60"/>
      <c r="ADD9553" s="60"/>
      <c r="ADE9553" s="60"/>
    </row>
    <row r="9554" spans="760:785" x14ac:dyDescent="0.25">
      <c r="ACF9554" s="60"/>
      <c r="ACG9554" s="60"/>
      <c r="ACH9554" s="60"/>
      <c r="ACI9554" s="60"/>
      <c r="ACJ9554" s="60"/>
      <c r="ACK9554" s="60"/>
      <c r="ACL9554" s="60"/>
      <c r="ACM9554" s="60"/>
      <c r="ACN9554" s="60"/>
      <c r="ACO9554" s="60"/>
      <c r="ACP9554" s="60"/>
      <c r="ACQ9554" s="60"/>
      <c r="ACR9554" s="60"/>
      <c r="ACS9554" s="60"/>
      <c r="ACT9554" s="60"/>
      <c r="ACU9554" s="60"/>
      <c r="ACV9554" s="60"/>
      <c r="ACW9554" s="60"/>
      <c r="ACX9554" s="60"/>
      <c r="ACY9554" s="60">
        <v>0.96078972755851899</v>
      </c>
      <c r="ACZ9554" s="60"/>
      <c r="ADA9554" s="60"/>
      <c r="ADB9554" s="60"/>
      <c r="ADC9554" s="60"/>
      <c r="ADD9554" s="60"/>
      <c r="ADE9554" s="60"/>
    </row>
    <row r="9555" spans="760:785" x14ac:dyDescent="0.25">
      <c r="ACF9555" s="60"/>
      <c r="ACG9555" s="60"/>
      <c r="ACH9555" s="60"/>
      <c r="ACI9555" s="60"/>
      <c r="ACJ9555" s="60"/>
      <c r="ACK9555" s="60"/>
      <c r="ACL9555" s="60"/>
      <c r="ACM9555" s="60"/>
      <c r="ACN9555" s="60"/>
      <c r="ACO9555" s="60"/>
      <c r="ACP9555" s="60"/>
      <c r="ACQ9555" s="60"/>
      <c r="ACR9555" s="60"/>
      <c r="ACS9555" s="60"/>
      <c r="ACT9555" s="60"/>
      <c r="ACU9555" s="60"/>
      <c r="ACV9555" s="60"/>
      <c r="ACW9555" s="60"/>
      <c r="ACX9555" s="60"/>
      <c r="ACY9555" s="60">
        <v>0.96077789915629497</v>
      </c>
      <c r="ACZ9555" s="60"/>
      <c r="ADA9555" s="60"/>
      <c r="ADB9555" s="60"/>
      <c r="ADC9555" s="60"/>
      <c r="ADD9555" s="60"/>
      <c r="ADE9555" s="60"/>
    </row>
    <row r="9556" spans="760:785" x14ac:dyDescent="0.25">
      <c r="ACF9556" s="60"/>
      <c r="ACG9556" s="60"/>
      <c r="ACH9556" s="60"/>
      <c r="ACI9556" s="60"/>
      <c r="ACJ9556" s="60"/>
      <c r="ACK9556" s="60"/>
      <c r="ACL9556" s="60"/>
      <c r="ACM9556" s="60"/>
      <c r="ACN9556" s="60"/>
      <c r="ACO9556" s="60"/>
      <c r="ACP9556" s="60"/>
      <c r="ACQ9556" s="60"/>
      <c r="ACR9556" s="60"/>
      <c r="ACS9556" s="60"/>
      <c r="ACT9556" s="60"/>
      <c r="ACU9556" s="60"/>
      <c r="ACV9556" s="60"/>
      <c r="ACW9556" s="60"/>
      <c r="ACX9556" s="60"/>
      <c r="ACY9556" s="60">
        <v>0.960771998633564</v>
      </c>
      <c r="ACZ9556" s="60"/>
      <c r="ADA9556" s="60"/>
      <c r="ADB9556" s="60"/>
      <c r="ADC9556" s="60"/>
      <c r="ADD9556" s="60"/>
      <c r="ADE9556" s="60"/>
    </row>
    <row r="9557" spans="760:785" x14ac:dyDescent="0.25">
      <c r="ACF9557" s="60"/>
      <c r="ACG9557" s="60"/>
      <c r="ACH9557" s="60"/>
      <c r="ACI9557" s="60"/>
      <c r="ACJ9557" s="60"/>
      <c r="ACK9557" s="60"/>
      <c r="ACL9557" s="60"/>
      <c r="ACM9557" s="60"/>
      <c r="ACN9557" s="60"/>
      <c r="ACO9557" s="60"/>
      <c r="ACP9557" s="60"/>
      <c r="ACQ9557" s="60"/>
      <c r="ACR9557" s="60"/>
      <c r="ACS9557" s="60"/>
      <c r="ACT9557" s="60"/>
      <c r="ACU9557" s="60"/>
      <c r="ACV9557" s="60"/>
      <c r="ACW9557" s="60"/>
      <c r="ACX9557" s="60"/>
      <c r="ACY9557" s="60">
        <v>0.96077036574028896</v>
      </c>
      <c r="ACZ9557" s="60"/>
      <c r="ADA9557" s="60"/>
      <c r="ADB9557" s="60"/>
      <c r="ADC9557" s="60"/>
      <c r="ADD9557" s="60"/>
      <c r="ADE9557" s="60"/>
    </row>
    <row r="9558" spans="760:785" x14ac:dyDescent="0.25">
      <c r="ACF9558" s="60"/>
      <c r="ACG9558" s="60"/>
      <c r="ACH9558" s="60"/>
      <c r="ACI9558" s="60"/>
      <c r="ACJ9558" s="60"/>
      <c r="ACK9558" s="60"/>
      <c r="ACL9558" s="60"/>
      <c r="ACM9558" s="60"/>
      <c r="ACN9558" s="60"/>
      <c r="ACO9558" s="60"/>
      <c r="ACP9558" s="60"/>
      <c r="ACQ9558" s="60"/>
      <c r="ACR9558" s="60"/>
      <c r="ACS9558" s="60"/>
      <c r="ACT9558" s="60"/>
      <c r="ACU9558" s="60"/>
      <c r="ACV9558" s="60"/>
      <c r="ACW9558" s="60"/>
      <c r="ACX9558" s="60"/>
      <c r="ACY9558" s="60">
        <v>0.96076945691407301</v>
      </c>
      <c r="ACZ9558" s="60"/>
      <c r="ADA9558" s="60"/>
      <c r="ADB9558" s="60"/>
      <c r="ADC9558" s="60"/>
      <c r="ADD9558" s="60"/>
      <c r="ADE9558" s="60"/>
    </row>
    <row r="9559" spans="760:785" x14ac:dyDescent="0.25">
      <c r="ACF9559" s="60"/>
      <c r="ACG9559" s="60"/>
      <c r="ACH9559" s="60"/>
      <c r="ACI9559" s="60"/>
      <c r="ACJ9559" s="60"/>
      <c r="ACK9559" s="60"/>
      <c r="ACL9559" s="60"/>
      <c r="ACM9559" s="60"/>
      <c r="ACN9559" s="60"/>
      <c r="ACO9559" s="60"/>
      <c r="ACP9559" s="60"/>
      <c r="ACQ9559" s="60"/>
      <c r="ACR9559" s="60"/>
      <c r="ACS9559" s="60"/>
      <c r="ACT9559" s="60"/>
      <c r="ACU9559" s="60"/>
      <c r="ACV9559" s="60"/>
      <c r="ACW9559" s="60"/>
      <c r="ACX9559" s="60"/>
      <c r="ACY9559" s="60">
        <v>0.96076460769970795</v>
      </c>
      <c r="ACZ9559" s="60"/>
      <c r="ADA9559" s="60"/>
      <c r="ADB9559" s="60"/>
      <c r="ADC9559" s="60"/>
      <c r="ADD9559" s="60"/>
      <c r="ADE9559" s="60"/>
    </row>
    <row r="9560" spans="760:785" x14ac:dyDescent="0.25">
      <c r="ACF9560" s="60"/>
      <c r="ACG9560" s="60"/>
      <c r="ACH9560" s="60"/>
      <c r="ACI9560" s="60"/>
      <c r="ACJ9560" s="60"/>
      <c r="ACK9560" s="60"/>
      <c r="ACL9560" s="60"/>
      <c r="ACM9560" s="60"/>
      <c r="ACN9560" s="60"/>
      <c r="ACO9560" s="60"/>
      <c r="ACP9560" s="60"/>
      <c r="ACQ9560" s="60"/>
      <c r="ACR9560" s="60"/>
      <c r="ACS9560" s="60"/>
      <c r="ACT9560" s="60"/>
      <c r="ACU9560" s="60"/>
      <c r="ACV9560" s="60"/>
      <c r="ACW9560" s="60"/>
      <c r="ACX9560" s="60"/>
      <c r="ACY9560" s="60">
        <v>0.96076135996291001</v>
      </c>
      <c r="ACZ9560" s="60"/>
      <c r="ADA9560" s="60"/>
      <c r="ADB9560" s="60"/>
      <c r="ADC9560" s="60"/>
      <c r="ADD9560" s="60"/>
      <c r="ADE9560" s="60"/>
    </row>
    <row r="9561" spans="760:785" x14ac:dyDescent="0.25">
      <c r="ACF9561" s="60"/>
      <c r="ACG9561" s="60"/>
      <c r="ACH9561" s="60"/>
      <c r="ACI9561" s="60"/>
      <c r="ACJ9561" s="60"/>
      <c r="ACK9561" s="60"/>
      <c r="ACL9561" s="60"/>
      <c r="ACM9561" s="60"/>
      <c r="ACN9561" s="60"/>
      <c r="ACO9561" s="60"/>
      <c r="ACP9561" s="60"/>
      <c r="ACQ9561" s="60"/>
      <c r="ACR9561" s="60"/>
      <c r="ACS9561" s="60"/>
      <c r="ACT9561" s="60"/>
      <c r="ACU9561" s="60"/>
      <c r="ACV9561" s="60"/>
      <c r="ACW9561" s="60"/>
      <c r="ACX9561" s="60"/>
      <c r="ACY9561" s="60">
        <v>0.96075967259353301</v>
      </c>
      <c r="ACZ9561" s="60"/>
      <c r="ADA9561" s="60"/>
      <c r="ADB9561" s="60"/>
      <c r="ADC9561" s="60"/>
      <c r="ADD9561" s="60"/>
      <c r="ADE9561" s="60"/>
    </row>
    <row r="9562" spans="760:785" x14ac:dyDescent="0.25">
      <c r="ACF9562" s="60"/>
      <c r="ACG9562" s="60"/>
      <c r="ACH9562" s="60"/>
      <c r="ACI9562" s="60"/>
      <c r="ACJ9562" s="60"/>
      <c r="ACK9562" s="60"/>
      <c r="ACL9562" s="60"/>
      <c r="ACM9562" s="60"/>
      <c r="ACN9562" s="60"/>
      <c r="ACO9562" s="60"/>
      <c r="ACP9562" s="60"/>
      <c r="ACQ9562" s="60"/>
      <c r="ACR9562" s="60"/>
      <c r="ACS9562" s="60"/>
      <c r="ACT9562" s="60"/>
      <c r="ACU9562" s="60"/>
      <c r="ACV9562" s="60"/>
      <c r="ACW9562" s="60"/>
      <c r="ACX9562" s="60"/>
      <c r="ACY9562" s="60">
        <v>0.96075559829882196</v>
      </c>
      <c r="ACZ9562" s="60"/>
      <c r="ADA9562" s="60"/>
      <c r="ADB9562" s="60"/>
      <c r="ADC9562" s="60"/>
      <c r="ADD9562" s="60"/>
      <c r="ADE9562" s="60"/>
    </row>
    <row r="9563" spans="760:785" x14ac:dyDescent="0.25">
      <c r="ACF9563" s="60"/>
      <c r="ACG9563" s="60"/>
      <c r="ACH9563" s="60"/>
      <c r="ACI9563" s="60"/>
      <c r="ACJ9563" s="60"/>
      <c r="ACK9563" s="60"/>
      <c r="ACL9563" s="60"/>
      <c r="ACM9563" s="60"/>
      <c r="ACN9563" s="60"/>
      <c r="ACO9563" s="60"/>
      <c r="ACP9563" s="60"/>
      <c r="ACQ9563" s="60"/>
      <c r="ACR9563" s="60"/>
      <c r="ACS9563" s="60"/>
      <c r="ACT9563" s="60"/>
      <c r="ACU9563" s="60"/>
      <c r="ACV9563" s="60"/>
      <c r="ACW9563" s="60"/>
      <c r="ACX9563" s="60"/>
      <c r="ACY9563" s="60">
        <v>0.96074331659032297</v>
      </c>
      <c r="ACZ9563" s="60"/>
      <c r="ADA9563" s="60"/>
      <c r="ADB9563" s="60"/>
      <c r="ADC9563" s="60"/>
      <c r="ADD9563" s="60"/>
      <c r="ADE9563" s="60"/>
    </row>
    <row r="9564" spans="760:785" x14ac:dyDescent="0.25">
      <c r="ACF9564" s="60"/>
      <c r="ACG9564" s="60"/>
      <c r="ACH9564" s="60"/>
      <c r="ACI9564" s="60"/>
      <c r="ACJ9564" s="60"/>
      <c r="ACK9564" s="60"/>
      <c r="ACL9564" s="60"/>
      <c r="ACM9564" s="60"/>
      <c r="ACN9564" s="60"/>
      <c r="ACO9564" s="60"/>
      <c r="ACP9564" s="60"/>
      <c r="ACQ9564" s="60"/>
      <c r="ACR9564" s="60"/>
      <c r="ACS9564" s="60"/>
      <c r="ACT9564" s="60"/>
      <c r="ACU9564" s="60"/>
      <c r="ACV9564" s="60"/>
      <c r="ACW9564" s="60"/>
      <c r="ACX9564" s="60"/>
      <c r="ACY9564" s="60">
        <v>0.96073675672013403</v>
      </c>
      <c r="ACZ9564" s="60"/>
      <c r="ADA9564" s="60"/>
      <c r="ADB9564" s="60"/>
      <c r="ADC9564" s="60"/>
      <c r="ADD9564" s="60"/>
      <c r="ADE9564" s="60"/>
    </row>
    <row r="9565" spans="760:785" x14ac:dyDescent="0.25">
      <c r="ACF9565" s="60"/>
      <c r="ACG9565" s="60"/>
      <c r="ACH9565" s="60"/>
      <c r="ACI9565" s="60"/>
      <c r="ACJ9565" s="60"/>
      <c r="ACK9565" s="60"/>
      <c r="ACL9565" s="60"/>
      <c r="ACM9565" s="60"/>
      <c r="ACN9565" s="60"/>
      <c r="ACO9565" s="60"/>
      <c r="ACP9565" s="60"/>
      <c r="ACQ9565" s="60"/>
      <c r="ACR9565" s="60"/>
      <c r="ACS9565" s="60"/>
      <c r="ACT9565" s="60"/>
      <c r="ACU9565" s="60"/>
      <c r="ACV9565" s="60"/>
      <c r="ACW9565" s="60"/>
      <c r="ACX9565" s="60"/>
      <c r="ACY9565" s="60">
        <v>0.96073126610075898</v>
      </c>
      <c r="ACZ9565" s="60"/>
      <c r="ADA9565" s="60"/>
      <c r="ADB9565" s="60"/>
      <c r="ADC9565" s="60"/>
      <c r="ADD9565" s="60"/>
      <c r="ADE9565" s="60"/>
    </row>
    <row r="9566" spans="760:785" x14ac:dyDescent="0.25">
      <c r="ACF9566" s="60"/>
      <c r="ACG9566" s="60"/>
      <c r="ACH9566" s="60"/>
      <c r="ACI9566" s="60"/>
      <c r="ACJ9566" s="60"/>
      <c r="ACK9566" s="60"/>
      <c r="ACL9566" s="60"/>
      <c r="ACM9566" s="60"/>
      <c r="ACN9566" s="60"/>
      <c r="ACO9566" s="60"/>
      <c r="ACP9566" s="60"/>
      <c r="ACQ9566" s="60"/>
      <c r="ACR9566" s="60"/>
      <c r="ACS9566" s="60"/>
      <c r="ACT9566" s="60"/>
      <c r="ACU9566" s="60"/>
      <c r="ACV9566" s="60"/>
      <c r="ACW9566" s="60"/>
      <c r="ACX9566" s="60"/>
      <c r="ACY9566" s="60">
        <v>0.96072371978216298</v>
      </c>
      <c r="ACZ9566" s="60"/>
      <c r="ADA9566" s="60"/>
      <c r="ADB9566" s="60"/>
      <c r="ADC9566" s="60"/>
      <c r="ADD9566" s="60"/>
      <c r="ADE9566" s="60"/>
    </row>
    <row r="9567" spans="760:785" x14ac:dyDescent="0.25">
      <c r="ACF9567" s="60"/>
      <c r="ACG9567" s="60"/>
      <c r="ACH9567" s="60"/>
      <c r="ACI9567" s="60"/>
      <c r="ACJ9567" s="60"/>
      <c r="ACK9567" s="60"/>
      <c r="ACL9567" s="60"/>
      <c r="ACM9567" s="60"/>
      <c r="ACN9567" s="60"/>
      <c r="ACO9567" s="60"/>
      <c r="ACP9567" s="60"/>
      <c r="ACQ9567" s="60"/>
      <c r="ACR9567" s="60"/>
      <c r="ACS9567" s="60"/>
      <c r="ACT9567" s="60"/>
      <c r="ACU9567" s="60"/>
      <c r="ACV9567" s="60"/>
      <c r="ACW9567" s="60"/>
      <c r="ACX9567" s="60"/>
      <c r="ACY9567" s="60">
        <v>0.96071852572489302</v>
      </c>
      <c r="ACZ9567" s="60"/>
      <c r="ADA9567" s="60"/>
      <c r="ADB9567" s="60"/>
      <c r="ADC9567" s="60"/>
      <c r="ADD9567" s="60"/>
      <c r="ADE9567" s="60"/>
    </row>
    <row r="9568" spans="760:785" x14ac:dyDescent="0.25">
      <c r="ACF9568" s="60"/>
      <c r="ACG9568" s="60"/>
      <c r="ACH9568" s="60"/>
      <c r="ACI9568" s="60"/>
      <c r="ACJ9568" s="60"/>
      <c r="ACK9568" s="60"/>
      <c r="ACL9568" s="60"/>
      <c r="ACM9568" s="60"/>
      <c r="ACN9568" s="60"/>
      <c r="ACO9568" s="60"/>
      <c r="ACP9568" s="60"/>
      <c r="ACQ9568" s="60"/>
      <c r="ACR9568" s="60"/>
      <c r="ACS9568" s="60"/>
      <c r="ACT9568" s="60"/>
      <c r="ACU9568" s="60"/>
      <c r="ACV9568" s="60"/>
      <c r="ACW9568" s="60"/>
      <c r="ACX9568" s="60"/>
      <c r="ACY9568" s="60">
        <v>0.96070657336564802</v>
      </c>
      <c r="ACZ9568" s="60"/>
      <c r="ADA9568" s="60"/>
      <c r="ADB9568" s="60"/>
      <c r="ADC9568" s="60"/>
      <c r="ADD9568" s="60"/>
      <c r="ADE9568" s="60"/>
    </row>
    <row r="9569" spans="760:785" x14ac:dyDescent="0.25">
      <c r="ACF9569" s="60"/>
      <c r="ACG9569" s="60"/>
      <c r="ACH9569" s="60"/>
      <c r="ACI9569" s="60"/>
      <c r="ACJ9569" s="60"/>
      <c r="ACK9569" s="60"/>
      <c r="ACL9569" s="60"/>
      <c r="ACM9569" s="60"/>
      <c r="ACN9569" s="60"/>
      <c r="ACO9569" s="60"/>
      <c r="ACP9569" s="60"/>
      <c r="ACQ9569" s="60"/>
      <c r="ACR9569" s="60"/>
      <c r="ACS9569" s="60"/>
      <c r="ACT9569" s="60"/>
      <c r="ACU9569" s="60"/>
      <c r="ACV9569" s="60"/>
      <c r="ACW9569" s="60"/>
      <c r="ACX9569" s="60"/>
      <c r="ACY9569" s="60">
        <v>0.960649551739302</v>
      </c>
      <c r="ACZ9569" s="60"/>
      <c r="ADA9569" s="60"/>
      <c r="ADB9569" s="60"/>
      <c r="ADC9569" s="60"/>
      <c r="ADD9569" s="60"/>
      <c r="ADE9569" s="60"/>
    </row>
    <row r="9570" spans="760:785" x14ac:dyDescent="0.25">
      <c r="ACF9570" s="60"/>
      <c r="ACG9570" s="60"/>
      <c r="ACH9570" s="60"/>
      <c r="ACI9570" s="60"/>
      <c r="ACJ9570" s="60"/>
      <c r="ACK9570" s="60"/>
      <c r="ACL9570" s="60"/>
      <c r="ACM9570" s="60"/>
      <c r="ACN9570" s="60"/>
      <c r="ACO9570" s="60"/>
      <c r="ACP9570" s="60"/>
      <c r="ACQ9570" s="60"/>
      <c r="ACR9570" s="60"/>
      <c r="ACS9570" s="60"/>
      <c r="ACT9570" s="60"/>
      <c r="ACU9570" s="60"/>
      <c r="ACV9570" s="60"/>
      <c r="ACW9570" s="60"/>
      <c r="ACX9570" s="60"/>
      <c r="ACY9570" s="60">
        <v>0.96063007992067595</v>
      </c>
      <c r="ACZ9570" s="60"/>
      <c r="ADA9570" s="60"/>
      <c r="ADB9570" s="60"/>
      <c r="ADC9570" s="60"/>
      <c r="ADD9570" s="60"/>
      <c r="ADE9570" s="60"/>
    </row>
    <row r="9571" spans="760:785" x14ac:dyDescent="0.25">
      <c r="ACF9571" s="60"/>
      <c r="ACG9571" s="60"/>
      <c r="ACH9571" s="60"/>
      <c r="ACI9571" s="60"/>
      <c r="ACJ9571" s="60"/>
      <c r="ACK9571" s="60"/>
      <c r="ACL9571" s="60"/>
      <c r="ACM9571" s="60"/>
      <c r="ACN9571" s="60"/>
      <c r="ACO9571" s="60"/>
      <c r="ACP9571" s="60"/>
      <c r="ACQ9571" s="60"/>
      <c r="ACR9571" s="60"/>
      <c r="ACS9571" s="60"/>
      <c r="ACT9571" s="60"/>
      <c r="ACU9571" s="60"/>
      <c r="ACV9571" s="60"/>
      <c r="ACW9571" s="60"/>
      <c r="ACX9571" s="60"/>
      <c r="ACY9571" s="60">
        <v>0.96060647593972703</v>
      </c>
      <c r="ACZ9571" s="60"/>
      <c r="ADA9571" s="60"/>
      <c r="ADB9571" s="60"/>
      <c r="ADC9571" s="60"/>
      <c r="ADD9571" s="60"/>
      <c r="ADE9571" s="60"/>
    </row>
    <row r="9572" spans="760:785" x14ac:dyDescent="0.25">
      <c r="ACF9572" s="60"/>
      <c r="ACG9572" s="60"/>
      <c r="ACH9572" s="60"/>
      <c r="ACI9572" s="60"/>
      <c r="ACJ9572" s="60"/>
      <c r="ACK9572" s="60"/>
      <c r="ACL9572" s="60"/>
      <c r="ACM9572" s="60"/>
      <c r="ACN9572" s="60"/>
      <c r="ACO9572" s="60"/>
      <c r="ACP9572" s="60"/>
      <c r="ACQ9572" s="60"/>
      <c r="ACR9572" s="60"/>
      <c r="ACS9572" s="60"/>
      <c r="ACT9572" s="60"/>
      <c r="ACU9572" s="60"/>
      <c r="ACV9572" s="60"/>
      <c r="ACW9572" s="60"/>
      <c r="ACX9572" s="60"/>
      <c r="ACY9572" s="60">
        <v>0.96059675477005202</v>
      </c>
      <c r="ACZ9572" s="60"/>
      <c r="ADA9572" s="60"/>
      <c r="ADB9572" s="60"/>
      <c r="ADC9572" s="60"/>
      <c r="ADD9572" s="60"/>
      <c r="ADE9572" s="60"/>
    </row>
    <row r="9573" spans="760:785" x14ac:dyDescent="0.25">
      <c r="ACF9573" s="60"/>
      <c r="ACG9573" s="60"/>
      <c r="ACH9573" s="60"/>
      <c r="ACI9573" s="60"/>
      <c r="ACJ9573" s="60"/>
      <c r="ACK9573" s="60"/>
      <c r="ACL9573" s="60"/>
      <c r="ACM9573" s="60"/>
      <c r="ACN9573" s="60"/>
      <c r="ACO9573" s="60"/>
      <c r="ACP9573" s="60"/>
      <c r="ACQ9573" s="60"/>
      <c r="ACR9573" s="60"/>
      <c r="ACS9573" s="60"/>
      <c r="ACT9573" s="60"/>
      <c r="ACU9573" s="60"/>
      <c r="ACV9573" s="60"/>
      <c r="ACW9573" s="60"/>
      <c r="ACX9573" s="60"/>
      <c r="ACY9573" s="60">
        <v>0.96058518579599395</v>
      </c>
      <c r="ACZ9573" s="60"/>
      <c r="ADA9573" s="60"/>
      <c r="ADB9573" s="60"/>
      <c r="ADC9573" s="60"/>
      <c r="ADD9573" s="60"/>
      <c r="ADE9573" s="60"/>
    </row>
    <row r="9574" spans="760:785" x14ac:dyDescent="0.25">
      <c r="ACF9574" s="60"/>
      <c r="ACG9574" s="60"/>
      <c r="ACH9574" s="60"/>
      <c r="ACI9574" s="60"/>
      <c r="ACJ9574" s="60"/>
      <c r="ACK9574" s="60"/>
      <c r="ACL9574" s="60"/>
      <c r="ACM9574" s="60"/>
      <c r="ACN9574" s="60"/>
      <c r="ACO9574" s="60"/>
      <c r="ACP9574" s="60"/>
      <c r="ACQ9574" s="60"/>
      <c r="ACR9574" s="60"/>
      <c r="ACS9574" s="60"/>
      <c r="ACT9574" s="60"/>
      <c r="ACU9574" s="60"/>
      <c r="ACV9574" s="60"/>
      <c r="ACW9574" s="60"/>
      <c r="ACX9574" s="60"/>
      <c r="ACY9574" s="60">
        <v>0.96055995015576601</v>
      </c>
      <c r="ACZ9574" s="60"/>
      <c r="ADA9574" s="60"/>
      <c r="ADB9574" s="60"/>
      <c r="ADC9574" s="60"/>
      <c r="ADD9574" s="60"/>
      <c r="ADE9574" s="60"/>
    </row>
    <row r="9575" spans="760:785" x14ac:dyDescent="0.25">
      <c r="ACF9575" s="60"/>
      <c r="ACG9575" s="60"/>
      <c r="ACH9575" s="60"/>
      <c r="ACI9575" s="60"/>
      <c r="ACJ9575" s="60"/>
      <c r="ACK9575" s="60"/>
      <c r="ACL9575" s="60"/>
      <c r="ACM9575" s="60"/>
      <c r="ACN9575" s="60"/>
      <c r="ACO9575" s="60"/>
      <c r="ACP9575" s="60"/>
      <c r="ACQ9575" s="60"/>
      <c r="ACR9575" s="60"/>
      <c r="ACS9575" s="60"/>
      <c r="ACT9575" s="60"/>
      <c r="ACU9575" s="60"/>
      <c r="ACV9575" s="60"/>
      <c r="ACW9575" s="60"/>
      <c r="ACX9575" s="60"/>
      <c r="ACY9575" s="60">
        <v>0.96054967893265797</v>
      </c>
      <c r="ACZ9575" s="60"/>
      <c r="ADA9575" s="60"/>
      <c r="ADB9575" s="60"/>
      <c r="ADC9575" s="60"/>
      <c r="ADD9575" s="60"/>
      <c r="ADE9575" s="60"/>
    </row>
    <row r="9576" spans="760:785" x14ac:dyDescent="0.25">
      <c r="ACF9576" s="60"/>
      <c r="ACG9576" s="60"/>
      <c r="ACH9576" s="60"/>
      <c r="ACI9576" s="60"/>
      <c r="ACJ9576" s="60"/>
      <c r="ACK9576" s="60"/>
      <c r="ACL9576" s="60"/>
      <c r="ACM9576" s="60"/>
      <c r="ACN9576" s="60"/>
      <c r="ACO9576" s="60"/>
      <c r="ACP9576" s="60"/>
      <c r="ACQ9576" s="60"/>
      <c r="ACR9576" s="60"/>
      <c r="ACS9576" s="60"/>
      <c r="ACT9576" s="60"/>
      <c r="ACU9576" s="60"/>
      <c r="ACV9576" s="60"/>
      <c r="ACW9576" s="60"/>
      <c r="ACX9576" s="60"/>
      <c r="ACY9576" s="60">
        <v>0.96050664543423403</v>
      </c>
      <c r="ACZ9576" s="60"/>
      <c r="ADA9576" s="60"/>
      <c r="ADB9576" s="60"/>
      <c r="ADC9576" s="60"/>
      <c r="ADD9576" s="60"/>
      <c r="ADE9576" s="60"/>
    </row>
    <row r="9577" spans="760:785" x14ac:dyDescent="0.25">
      <c r="ACF9577" s="60"/>
      <c r="ACG9577" s="60"/>
      <c r="ACH9577" s="60"/>
      <c r="ACI9577" s="60"/>
      <c r="ACJ9577" s="60"/>
      <c r="ACK9577" s="60"/>
      <c r="ACL9577" s="60"/>
      <c r="ACM9577" s="60"/>
      <c r="ACN9577" s="60"/>
      <c r="ACO9577" s="60"/>
      <c r="ACP9577" s="60"/>
      <c r="ACQ9577" s="60"/>
      <c r="ACR9577" s="60"/>
      <c r="ACS9577" s="60"/>
      <c r="ACT9577" s="60"/>
      <c r="ACU9577" s="60"/>
      <c r="ACV9577" s="60"/>
      <c r="ACW9577" s="60"/>
      <c r="ACX9577" s="60"/>
      <c r="ACY9577" s="60">
        <v>0.96049753051891196</v>
      </c>
      <c r="ACZ9577" s="60"/>
      <c r="ADA9577" s="60"/>
      <c r="ADB9577" s="60"/>
      <c r="ADC9577" s="60"/>
      <c r="ADD9577" s="60"/>
      <c r="ADE9577" s="60"/>
    </row>
    <row r="9578" spans="760:785" x14ac:dyDescent="0.25">
      <c r="ACF9578" s="60"/>
      <c r="ACG9578" s="60"/>
      <c r="ACH9578" s="60"/>
      <c r="ACI9578" s="60"/>
      <c r="ACJ9578" s="60"/>
      <c r="ACK9578" s="60"/>
      <c r="ACL9578" s="60"/>
      <c r="ACM9578" s="60"/>
      <c r="ACN9578" s="60"/>
      <c r="ACO9578" s="60"/>
      <c r="ACP9578" s="60"/>
      <c r="ACQ9578" s="60"/>
      <c r="ACR9578" s="60"/>
      <c r="ACS9578" s="60"/>
      <c r="ACT9578" s="60"/>
      <c r="ACU9578" s="60"/>
      <c r="ACV9578" s="60"/>
      <c r="ACW9578" s="60"/>
      <c r="ACX9578" s="60"/>
      <c r="ACY9578" s="60">
        <v>0.96049539680741802</v>
      </c>
      <c r="ACZ9578" s="60"/>
      <c r="ADA9578" s="60"/>
      <c r="ADB9578" s="60"/>
      <c r="ADC9578" s="60"/>
      <c r="ADD9578" s="60"/>
      <c r="ADE9578" s="60"/>
    </row>
    <row r="9579" spans="760:785" x14ac:dyDescent="0.25">
      <c r="ACF9579" s="60"/>
      <c r="ACG9579" s="60"/>
      <c r="ACH9579" s="60"/>
      <c r="ACI9579" s="60"/>
      <c r="ACJ9579" s="60"/>
      <c r="ACK9579" s="60"/>
      <c r="ACL9579" s="60"/>
      <c r="ACM9579" s="60"/>
      <c r="ACN9579" s="60"/>
      <c r="ACO9579" s="60"/>
      <c r="ACP9579" s="60"/>
      <c r="ACQ9579" s="60"/>
      <c r="ACR9579" s="60"/>
      <c r="ACS9579" s="60"/>
      <c r="ACT9579" s="60"/>
      <c r="ACU9579" s="60"/>
      <c r="ACV9579" s="60"/>
      <c r="ACW9579" s="60"/>
      <c r="ACX9579" s="60"/>
      <c r="ACY9579" s="60">
        <v>0.96048002225141005</v>
      </c>
      <c r="ACZ9579" s="60"/>
      <c r="ADA9579" s="60"/>
      <c r="ADB9579" s="60"/>
      <c r="ADC9579" s="60"/>
      <c r="ADD9579" s="60"/>
      <c r="ADE9579" s="60"/>
    </row>
    <row r="9580" spans="760:785" x14ac:dyDescent="0.25">
      <c r="ACF9580" s="60"/>
      <c r="ACG9580" s="60"/>
      <c r="ACH9580" s="60"/>
      <c r="ACI9580" s="60"/>
      <c r="ACJ9580" s="60"/>
      <c r="ACK9580" s="60"/>
      <c r="ACL9580" s="60"/>
      <c r="ACM9580" s="60"/>
      <c r="ACN9580" s="60"/>
      <c r="ACO9580" s="60"/>
      <c r="ACP9580" s="60"/>
      <c r="ACQ9580" s="60"/>
      <c r="ACR9580" s="60"/>
      <c r="ACS9580" s="60"/>
      <c r="ACT9580" s="60"/>
      <c r="ACU9580" s="60"/>
      <c r="ACV9580" s="60"/>
      <c r="ACW9580" s="60"/>
      <c r="ACX9580" s="60"/>
      <c r="ACY9580" s="60">
        <v>0.96047671106253096</v>
      </c>
      <c r="ACZ9580" s="60"/>
      <c r="ADA9580" s="60"/>
      <c r="ADB9580" s="60"/>
      <c r="ADC9580" s="60"/>
      <c r="ADD9580" s="60"/>
      <c r="ADE9580" s="60"/>
    </row>
    <row r="9581" spans="760:785" x14ac:dyDescent="0.25">
      <c r="ACF9581" s="60"/>
      <c r="ACG9581" s="60"/>
      <c r="ACH9581" s="60"/>
      <c r="ACI9581" s="60"/>
      <c r="ACJ9581" s="60"/>
      <c r="ACK9581" s="60"/>
      <c r="ACL9581" s="60"/>
      <c r="ACM9581" s="60"/>
      <c r="ACN9581" s="60"/>
      <c r="ACO9581" s="60"/>
      <c r="ACP9581" s="60"/>
      <c r="ACQ9581" s="60"/>
      <c r="ACR9581" s="60"/>
      <c r="ACS9581" s="60"/>
      <c r="ACT9581" s="60"/>
      <c r="ACU9581" s="60"/>
      <c r="ACV9581" s="60"/>
      <c r="ACW9581" s="60"/>
      <c r="ACX9581" s="60"/>
      <c r="ACY9581" s="60">
        <v>0.96045782659658696</v>
      </c>
      <c r="ACZ9581" s="60"/>
      <c r="ADA9581" s="60"/>
      <c r="ADB9581" s="60"/>
      <c r="ADC9581" s="60"/>
      <c r="ADD9581" s="60"/>
      <c r="ADE9581" s="60"/>
    </row>
    <row r="9582" spans="760:785" x14ac:dyDescent="0.25">
      <c r="ACF9582" s="60"/>
      <c r="ACG9582" s="60"/>
      <c r="ACH9582" s="60"/>
      <c r="ACI9582" s="60"/>
      <c r="ACJ9582" s="60"/>
      <c r="ACK9582" s="60"/>
      <c r="ACL9582" s="60"/>
      <c r="ACM9582" s="60"/>
      <c r="ACN9582" s="60"/>
      <c r="ACO9582" s="60"/>
      <c r="ACP9582" s="60"/>
      <c r="ACQ9582" s="60"/>
      <c r="ACR9582" s="60"/>
      <c r="ACS9582" s="60"/>
      <c r="ACT9582" s="60"/>
      <c r="ACU9582" s="60"/>
      <c r="ACV9582" s="60"/>
      <c r="ACW9582" s="60"/>
      <c r="ACX9582" s="60"/>
      <c r="ACY9582" s="60">
        <v>0.96044032494616305</v>
      </c>
      <c r="ACZ9582" s="60"/>
      <c r="ADA9582" s="60"/>
      <c r="ADB9582" s="60"/>
      <c r="ADC9582" s="60"/>
      <c r="ADD9582" s="60"/>
      <c r="ADE9582" s="60"/>
    </row>
    <row r="9583" spans="760:785" x14ac:dyDescent="0.25">
      <c r="ACF9583" s="60"/>
      <c r="ACG9583" s="60"/>
      <c r="ACH9583" s="60"/>
      <c r="ACI9583" s="60"/>
      <c r="ACJ9583" s="60"/>
      <c r="ACK9583" s="60"/>
      <c r="ACL9583" s="60"/>
      <c r="ACM9583" s="60"/>
      <c r="ACN9583" s="60"/>
      <c r="ACO9583" s="60"/>
      <c r="ACP9583" s="60"/>
      <c r="ACQ9583" s="60"/>
      <c r="ACR9583" s="60"/>
      <c r="ACS9583" s="60"/>
      <c r="ACT9583" s="60"/>
      <c r="ACU9583" s="60"/>
      <c r="ACV9583" s="60"/>
      <c r="ACW9583" s="60"/>
      <c r="ACX9583" s="60"/>
      <c r="ACY9583" s="60">
        <v>0.96043235819990003</v>
      </c>
      <c r="ACZ9583" s="60"/>
      <c r="ADA9583" s="60"/>
      <c r="ADB9583" s="60"/>
      <c r="ADC9583" s="60"/>
      <c r="ADD9583" s="60"/>
      <c r="ADE9583" s="60"/>
    </row>
    <row r="9584" spans="760:785" x14ac:dyDescent="0.25">
      <c r="ACF9584" s="60"/>
      <c r="ACG9584" s="60"/>
      <c r="ACH9584" s="60"/>
      <c r="ACI9584" s="60"/>
      <c r="ACJ9584" s="60"/>
      <c r="ACK9584" s="60"/>
      <c r="ACL9584" s="60"/>
      <c r="ACM9584" s="60"/>
      <c r="ACN9584" s="60"/>
      <c r="ACO9584" s="60"/>
      <c r="ACP9584" s="60"/>
      <c r="ACQ9584" s="60"/>
      <c r="ACR9584" s="60"/>
      <c r="ACS9584" s="60"/>
      <c r="ACT9584" s="60"/>
      <c r="ACU9584" s="60"/>
      <c r="ACV9584" s="60"/>
      <c r="ACW9584" s="60"/>
      <c r="ACX9584" s="60"/>
      <c r="ACY9584" s="60">
        <v>0.96038710934999605</v>
      </c>
      <c r="ACZ9584" s="60"/>
      <c r="ADA9584" s="60"/>
      <c r="ADB9584" s="60"/>
      <c r="ADC9584" s="60"/>
      <c r="ADD9584" s="60"/>
      <c r="ADE9584" s="60"/>
    </row>
    <row r="9585" spans="760:785" x14ac:dyDescent="0.25">
      <c r="ACF9585" s="60"/>
      <c r="ACG9585" s="60"/>
      <c r="ACH9585" s="60"/>
      <c r="ACI9585" s="60"/>
      <c r="ACJ9585" s="60"/>
      <c r="ACK9585" s="60"/>
      <c r="ACL9585" s="60"/>
      <c r="ACM9585" s="60"/>
      <c r="ACN9585" s="60"/>
      <c r="ACO9585" s="60"/>
      <c r="ACP9585" s="60"/>
      <c r="ACQ9585" s="60"/>
      <c r="ACR9585" s="60"/>
      <c r="ACS9585" s="60"/>
      <c r="ACT9585" s="60"/>
      <c r="ACU9585" s="60"/>
      <c r="ACV9585" s="60"/>
      <c r="ACW9585" s="60"/>
      <c r="ACX9585" s="60"/>
      <c r="ACY9585" s="60">
        <v>0.96038397322767799</v>
      </c>
      <c r="ACZ9585" s="60"/>
      <c r="ADA9585" s="60"/>
      <c r="ADB9585" s="60"/>
      <c r="ADC9585" s="60"/>
      <c r="ADD9585" s="60"/>
      <c r="ADE9585" s="60"/>
    </row>
    <row r="9586" spans="760:785" x14ac:dyDescent="0.25">
      <c r="ACF9586" s="60"/>
      <c r="ACG9586" s="60"/>
      <c r="ACH9586" s="60"/>
      <c r="ACI9586" s="60"/>
      <c r="ACJ9586" s="60"/>
      <c r="ACK9586" s="60"/>
      <c r="ACL9586" s="60"/>
      <c r="ACM9586" s="60"/>
      <c r="ACN9586" s="60"/>
      <c r="ACO9586" s="60"/>
      <c r="ACP9586" s="60"/>
      <c r="ACQ9586" s="60"/>
      <c r="ACR9586" s="60"/>
      <c r="ACS9586" s="60"/>
      <c r="ACT9586" s="60"/>
      <c r="ACU9586" s="60"/>
      <c r="ACV9586" s="60"/>
      <c r="ACW9586" s="60"/>
      <c r="ACX9586" s="60"/>
      <c r="ACY9586" s="60">
        <v>0.96038075432611503</v>
      </c>
      <c r="ACZ9586" s="60"/>
      <c r="ADA9586" s="60"/>
      <c r="ADB9586" s="60"/>
      <c r="ADC9586" s="60"/>
      <c r="ADD9586" s="60"/>
      <c r="ADE9586" s="60"/>
    </row>
    <row r="9587" spans="760:785" x14ac:dyDescent="0.25">
      <c r="ACF9587" s="60"/>
      <c r="ACG9587" s="60"/>
      <c r="ACH9587" s="60"/>
      <c r="ACI9587" s="60"/>
      <c r="ACJ9587" s="60"/>
      <c r="ACK9587" s="60"/>
      <c r="ACL9587" s="60"/>
      <c r="ACM9587" s="60"/>
      <c r="ACN9587" s="60"/>
      <c r="ACO9587" s="60"/>
      <c r="ACP9587" s="60"/>
      <c r="ACQ9587" s="60"/>
      <c r="ACR9587" s="60"/>
      <c r="ACS9587" s="60"/>
      <c r="ACT9587" s="60"/>
      <c r="ACU9587" s="60"/>
      <c r="ACV9587" s="60"/>
      <c r="ACW9587" s="60"/>
      <c r="ACX9587" s="60"/>
      <c r="ACY9587" s="60">
        <v>0.96037286137689803</v>
      </c>
      <c r="ACZ9587" s="60"/>
      <c r="ADA9587" s="60"/>
      <c r="ADB9587" s="60"/>
      <c r="ADC9587" s="60"/>
      <c r="ADD9587" s="60"/>
      <c r="ADE9587" s="60"/>
    </row>
    <row r="9588" spans="760:785" x14ac:dyDescent="0.25">
      <c r="ACF9588" s="60"/>
      <c r="ACG9588" s="60"/>
      <c r="ACH9588" s="60"/>
      <c r="ACI9588" s="60"/>
      <c r="ACJ9588" s="60"/>
      <c r="ACK9588" s="60"/>
      <c r="ACL9588" s="60"/>
      <c r="ACM9588" s="60"/>
      <c r="ACN9588" s="60"/>
      <c r="ACO9588" s="60"/>
      <c r="ACP9588" s="60"/>
      <c r="ACQ9588" s="60"/>
      <c r="ACR9588" s="60"/>
      <c r="ACS9588" s="60"/>
      <c r="ACT9588" s="60"/>
      <c r="ACU9588" s="60"/>
      <c r="ACV9588" s="60"/>
      <c r="ACW9588" s="60"/>
      <c r="ACX9588" s="60"/>
      <c r="ACY9588" s="60">
        <v>0.96036703007601398</v>
      </c>
      <c r="ACZ9588" s="60"/>
      <c r="ADA9588" s="60"/>
      <c r="ADB9588" s="60"/>
      <c r="ADC9588" s="60"/>
      <c r="ADD9588" s="60"/>
      <c r="ADE9588" s="60"/>
    </row>
    <row r="9589" spans="760:785" x14ac:dyDescent="0.25">
      <c r="ACF9589" s="60"/>
      <c r="ACG9589" s="60"/>
      <c r="ACH9589" s="60"/>
      <c r="ACI9589" s="60"/>
      <c r="ACJ9589" s="60"/>
      <c r="ACK9589" s="60"/>
      <c r="ACL9589" s="60"/>
      <c r="ACM9589" s="60"/>
      <c r="ACN9589" s="60"/>
      <c r="ACO9589" s="60"/>
      <c r="ACP9589" s="60"/>
      <c r="ACQ9589" s="60"/>
      <c r="ACR9589" s="60"/>
      <c r="ACS9589" s="60"/>
      <c r="ACT9589" s="60"/>
      <c r="ACU9589" s="60"/>
      <c r="ACV9589" s="60"/>
      <c r="ACW9589" s="60"/>
      <c r="ACX9589" s="60"/>
      <c r="ACY9589" s="60">
        <v>0.96036693703430398</v>
      </c>
      <c r="ACZ9589" s="60"/>
      <c r="ADA9589" s="60"/>
      <c r="ADB9589" s="60"/>
      <c r="ADC9589" s="60"/>
      <c r="ADD9589" s="60"/>
      <c r="ADE9589" s="60"/>
    </row>
    <row r="9590" spans="760:785" x14ac:dyDescent="0.25">
      <c r="ACF9590" s="60"/>
      <c r="ACG9590" s="60"/>
      <c r="ACH9590" s="60"/>
      <c r="ACI9590" s="60"/>
      <c r="ACJ9590" s="60"/>
      <c r="ACK9590" s="60"/>
      <c r="ACL9590" s="60"/>
      <c r="ACM9590" s="60"/>
      <c r="ACN9590" s="60"/>
      <c r="ACO9590" s="60"/>
      <c r="ACP9590" s="60"/>
      <c r="ACQ9590" s="60"/>
      <c r="ACR9590" s="60"/>
      <c r="ACS9590" s="60"/>
      <c r="ACT9590" s="60"/>
      <c r="ACU9590" s="60"/>
      <c r="ACV9590" s="60"/>
      <c r="ACW9590" s="60"/>
      <c r="ACX9590" s="60"/>
      <c r="ACY9590" s="60">
        <v>0.96035778688887397</v>
      </c>
      <c r="ACZ9590" s="60"/>
      <c r="ADA9590" s="60"/>
      <c r="ADB9590" s="60"/>
      <c r="ADC9590" s="60"/>
      <c r="ADD9590" s="60"/>
      <c r="ADE9590" s="60"/>
    </row>
    <row r="9591" spans="760:785" x14ac:dyDescent="0.25">
      <c r="ACF9591" s="60"/>
      <c r="ACG9591" s="60"/>
      <c r="ACH9591" s="60"/>
      <c r="ACI9591" s="60"/>
      <c r="ACJ9591" s="60"/>
      <c r="ACK9591" s="60"/>
      <c r="ACL9591" s="60"/>
      <c r="ACM9591" s="60"/>
      <c r="ACN9591" s="60"/>
      <c r="ACO9591" s="60"/>
      <c r="ACP9591" s="60"/>
      <c r="ACQ9591" s="60"/>
      <c r="ACR9591" s="60"/>
      <c r="ACS9591" s="60"/>
      <c r="ACT9591" s="60"/>
      <c r="ACU9591" s="60"/>
      <c r="ACV9591" s="60"/>
      <c r="ACW9591" s="60"/>
      <c r="ACX9591" s="60"/>
      <c r="ACY9591" s="60">
        <v>0.960336981128177</v>
      </c>
      <c r="ACZ9591" s="60"/>
      <c r="ADA9591" s="60"/>
      <c r="ADB9591" s="60"/>
      <c r="ADC9591" s="60"/>
      <c r="ADD9591" s="60"/>
      <c r="ADE9591" s="60"/>
    </row>
    <row r="9592" spans="760:785" x14ac:dyDescent="0.25">
      <c r="ACF9592" s="60"/>
      <c r="ACG9592" s="60"/>
      <c r="ACH9592" s="60"/>
      <c r="ACI9592" s="60"/>
      <c r="ACJ9592" s="60"/>
      <c r="ACK9592" s="60"/>
      <c r="ACL9592" s="60"/>
      <c r="ACM9592" s="60"/>
      <c r="ACN9592" s="60"/>
      <c r="ACO9592" s="60"/>
      <c r="ACP9592" s="60"/>
      <c r="ACQ9592" s="60"/>
      <c r="ACR9592" s="60"/>
      <c r="ACS9592" s="60"/>
      <c r="ACT9592" s="60"/>
      <c r="ACU9592" s="60"/>
      <c r="ACV9592" s="60"/>
      <c r="ACW9592" s="60"/>
      <c r="ACX9592" s="60"/>
      <c r="ACY9592" s="60">
        <v>0.96031480511115797</v>
      </c>
      <c r="ACZ9592" s="60"/>
      <c r="ADA9592" s="60"/>
      <c r="ADB9592" s="60"/>
      <c r="ADC9592" s="60"/>
      <c r="ADD9592" s="60"/>
      <c r="ADE9592" s="60"/>
    </row>
    <row r="9593" spans="760:785" x14ac:dyDescent="0.25">
      <c r="ACF9593" s="60"/>
      <c r="ACG9593" s="60"/>
      <c r="ACH9593" s="60"/>
      <c r="ACI9593" s="60"/>
      <c r="ACJ9593" s="60"/>
      <c r="ACK9593" s="60"/>
      <c r="ACL9593" s="60"/>
      <c r="ACM9593" s="60"/>
      <c r="ACN9593" s="60"/>
      <c r="ACO9593" s="60"/>
      <c r="ACP9593" s="60"/>
      <c r="ACQ9593" s="60"/>
      <c r="ACR9593" s="60"/>
      <c r="ACS9593" s="60"/>
      <c r="ACT9593" s="60"/>
      <c r="ACU9593" s="60"/>
      <c r="ACV9593" s="60"/>
      <c r="ACW9593" s="60"/>
      <c r="ACX9593" s="60"/>
      <c r="ACY9593" s="60">
        <v>0.96030801067948601</v>
      </c>
      <c r="ACZ9593" s="60"/>
      <c r="ADA9593" s="60"/>
      <c r="ADB9593" s="60"/>
      <c r="ADC9593" s="60"/>
      <c r="ADD9593" s="60"/>
      <c r="ADE9593" s="60"/>
    </row>
    <row r="9594" spans="760:785" x14ac:dyDescent="0.25">
      <c r="ACF9594" s="60"/>
      <c r="ACG9594" s="60"/>
      <c r="ACH9594" s="60"/>
      <c r="ACI9594" s="60"/>
      <c r="ACJ9594" s="60"/>
      <c r="ACK9594" s="60"/>
      <c r="ACL9594" s="60"/>
      <c r="ACM9594" s="60"/>
      <c r="ACN9594" s="60"/>
      <c r="ACO9594" s="60"/>
      <c r="ACP9594" s="60"/>
      <c r="ACQ9594" s="60"/>
      <c r="ACR9594" s="60"/>
      <c r="ACS9594" s="60"/>
      <c r="ACT9594" s="60"/>
      <c r="ACU9594" s="60"/>
      <c r="ACV9594" s="60"/>
      <c r="ACW9594" s="60"/>
      <c r="ACX9594" s="60"/>
      <c r="ACY9594" s="60">
        <v>0.96030119780215795</v>
      </c>
      <c r="ACZ9594" s="60"/>
      <c r="ADA9594" s="60"/>
      <c r="ADB9594" s="60"/>
      <c r="ADC9594" s="60"/>
      <c r="ADD9594" s="60"/>
      <c r="ADE9594" s="60"/>
    </row>
    <row r="9595" spans="760:785" x14ac:dyDescent="0.25">
      <c r="ACF9595" s="60"/>
      <c r="ACG9595" s="60"/>
      <c r="ACH9595" s="60"/>
      <c r="ACI9595" s="60"/>
      <c r="ACJ9595" s="60"/>
      <c r="ACK9595" s="60"/>
      <c r="ACL9595" s="60"/>
      <c r="ACM9595" s="60"/>
      <c r="ACN9595" s="60"/>
      <c r="ACO9595" s="60"/>
      <c r="ACP9595" s="60"/>
      <c r="ACQ9595" s="60"/>
      <c r="ACR9595" s="60"/>
      <c r="ACS9595" s="60"/>
      <c r="ACT9595" s="60"/>
      <c r="ACU9595" s="60"/>
      <c r="ACV9595" s="60"/>
      <c r="ACW9595" s="60"/>
      <c r="ACX9595" s="60"/>
      <c r="ACY9595" s="60">
        <v>0.96029053094547701</v>
      </c>
      <c r="ACZ9595" s="60"/>
      <c r="ADA9595" s="60"/>
      <c r="ADB9595" s="60"/>
      <c r="ADC9595" s="60"/>
      <c r="ADD9595" s="60"/>
      <c r="ADE9595" s="60"/>
    </row>
    <row r="9596" spans="760:785" x14ac:dyDescent="0.25">
      <c r="ACF9596" s="60"/>
      <c r="ACG9596" s="60"/>
      <c r="ACH9596" s="60"/>
      <c r="ACI9596" s="60"/>
      <c r="ACJ9596" s="60"/>
      <c r="ACK9596" s="60"/>
      <c r="ACL9596" s="60"/>
      <c r="ACM9596" s="60"/>
      <c r="ACN9596" s="60"/>
      <c r="ACO9596" s="60"/>
      <c r="ACP9596" s="60"/>
      <c r="ACQ9596" s="60"/>
      <c r="ACR9596" s="60"/>
      <c r="ACS9596" s="60"/>
      <c r="ACT9596" s="60"/>
      <c r="ACU9596" s="60"/>
      <c r="ACV9596" s="60"/>
      <c r="ACW9596" s="60"/>
      <c r="ACX9596" s="60"/>
      <c r="ACY9596" s="60">
        <v>0.960268636854688</v>
      </c>
      <c r="ACZ9596" s="60"/>
      <c r="ADA9596" s="60"/>
      <c r="ADB9596" s="60"/>
      <c r="ADC9596" s="60"/>
      <c r="ADD9596" s="60"/>
      <c r="ADE9596" s="60"/>
    </row>
    <row r="9597" spans="760:785" x14ac:dyDescent="0.25">
      <c r="ACF9597" s="60"/>
      <c r="ACG9597" s="60"/>
      <c r="ACH9597" s="60"/>
      <c r="ACI9597" s="60"/>
      <c r="ACJ9597" s="60"/>
      <c r="ACK9597" s="60"/>
      <c r="ACL9597" s="60"/>
      <c r="ACM9597" s="60"/>
      <c r="ACN9597" s="60"/>
      <c r="ACO9597" s="60"/>
      <c r="ACP9597" s="60"/>
      <c r="ACQ9597" s="60"/>
      <c r="ACR9597" s="60"/>
      <c r="ACS9597" s="60"/>
      <c r="ACT9597" s="60"/>
      <c r="ACU9597" s="60"/>
      <c r="ACV9597" s="60"/>
      <c r="ACW9597" s="60"/>
      <c r="ACX9597" s="60"/>
      <c r="ACY9597" s="60">
        <v>0.96026789259371503</v>
      </c>
      <c r="ACZ9597" s="60"/>
      <c r="ADA9597" s="60"/>
      <c r="ADB9597" s="60"/>
      <c r="ADC9597" s="60"/>
      <c r="ADD9597" s="60"/>
      <c r="ADE9597" s="60"/>
    </row>
    <row r="9598" spans="760:785" x14ac:dyDescent="0.25">
      <c r="ACF9598" s="60"/>
      <c r="ACG9598" s="60"/>
      <c r="ACH9598" s="60"/>
      <c r="ACI9598" s="60"/>
      <c r="ACJ9598" s="60"/>
      <c r="ACK9598" s="60"/>
      <c r="ACL9598" s="60"/>
      <c r="ACM9598" s="60"/>
      <c r="ACN9598" s="60"/>
      <c r="ACO9598" s="60"/>
      <c r="ACP9598" s="60"/>
      <c r="ACQ9598" s="60"/>
      <c r="ACR9598" s="60"/>
      <c r="ACS9598" s="60"/>
      <c r="ACT9598" s="60"/>
      <c r="ACU9598" s="60"/>
      <c r="ACV9598" s="60"/>
      <c r="ACW9598" s="60"/>
      <c r="ACX9598" s="60"/>
      <c r="ACY9598" s="60">
        <v>0.96026169781353499</v>
      </c>
      <c r="ACZ9598" s="60"/>
      <c r="ADA9598" s="60"/>
      <c r="ADB9598" s="60"/>
      <c r="ADC9598" s="60"/>
      <c r="ADD9598" s="60"/>
      <c r="ADE9598" s="60"/>
    </row>
    <row r="9599" spans="760:785" x14ac:dyDescent="0.25">
      <c r="ACF9599" s="60"/>
      <c r="ACG9599" s="60"/>
      <c r="ACH9599" s="60"/>
      <c r="ACI9599" s="60"/>
      <c r="ACJ9599" s="60"/>
      <c r="ACK9599" s="60"/>
      <c r="ACL9599" s="60"/>
      <c r="ACM9599" s="60"/>
      <c r="ACN9599" s="60"/>
      <c r="ACO9599" s="60"/>
      <c r="ACP9599" s="60"/>
      <c r="ACQ9599" s="60"/>
      <c r="ACR9599" s="60"/>
      <c r="ACS9599" s="60"/>
      <c r="ACT9599" s="60"/>
      <c r="ACU9599" s="60"/>
      <c r="ACV9599" s="60"/>
      <c r="ACW9599" s="60"/>
      <c r="ACX9599" s="60"/>
      <c r="ACY9599" s="60">
        <v>0.96023742425673297</v>
      </c>
      <c r="ACZ9599" s="60"/>
      <c r="ADA9599" s="60"/>
      <c r="ADB9599" s="60"/>
      <c r="ADC9599" s="60"/>
      <c r="ADD9599" s="60"/>
      <c r="ADE9599" s="60"/>
    </row>
    <row r="9600" spans="760:785" x14ac:dyDescent="0.25">
      <c r="ACF9600" s="60"/>
      <c r="ACG9600" s="60"/>
      <c r="ACH9600" s="60"/>
      <c r="ACI9600" s="60"/>
      <c r="ACJ9600" s="60"/>
      <c r="ACK9600" s="60"/>
      <c r="ACL9600" s="60"/>
      <c r="ACM9600" s="60"/>
      <c r="ACN9600" s="60"/>
      <c r="ACO9600" s="60"/>
      <c r="ACP9600" s="60"/>
      <c r="ACQ9600" s="60"/>
      <c r="ACR9600" s="60"/>
      <c r="ACS9600" s="60"/>
      <c r="ACT9600" s="60"/>
      <c r="ACU9600" s="60"/>
      <c r="ACV9600" s="60"/>
      <c r="ACW9600" s="60"/>
      <c r="ACX9600" s="60"/>
      <c r="ACY9600" s="60">
        <v>0.96022333871277499</v>
      </c>
      <c r="ACZ9600" s="60"/>
      <c r="ADA9600" s="60"/>
      <c r="ADB9600" s="60"/>
      <c r="ADC9600" s="60"/>
      <c r="ADD9600" s="60"/>
      <c r="ADE9600" s="60"/>
    </row>
    <row r="9601" spans="760:785" x14ac:dyDescent="0.25">
      <c r="ACF9601" s="60"/>
      <c r="ACG9601" s="60"/>
      <c r="ACH9601" s="60"/>
      <c r="ACI9601" s="60"/>
      <c r="ACJ9601" s="60"/>
      <c r="ACK9601" s="60"/>
      <c r="ACL9601" s="60"/>
      <c r="ACM9601" s="60"/>
      <c r="ACN9601" s="60"/>
      <c r="ACO9601" s="60"/>
      <c r="ACP9601" s="60"/>
      <c r="ACQ9601" s="60"/>
      <c r="ACR9601" s="60"/>
      <c r="ACS9601" s="60"/>
      <c r="ACT9601" s="60"/>
      <c r="ACU9601" s="60"/>
      <c r="ACV9601" s="60"/>
      <c r="ACW9601" s="60"/>
      <c r="ACX9601" s="60"/>
      <c r="ACY9601" s="60">
        <v>0.96021782820164803</v>
      </c>
      <c r="ACZ9601" s="60"/>
      <c r="ADA9601" s="60"/>
      <c r="ADB9601" s="60"/>
      <c r="ADC9601" s="60"/>
      <c r="ADD9601" s="60"/>
      <c r="ADE9601" s="60"/>
    </row>
    <row r="9602" spans="760:785" x14ac:dyDescent="0.25">
      <c r="ACF9602" s="60"/>
      <c r="ACG9602" s="60"/>
      <c r="ACH9602" s="60"/>
      <c r="ACI9602" s="60"/>
      <c r="ACJ9602" s="60"/>
      <c r="ACK9602" s="60"/>
      <c r="ACL9602" s="60"/>
      <c r="ACM9602" s="60"/>
      <c r="ACN9602" s="60"/>
      <c r="ACO9602" s="60"/>
      <c r="ACP9602" s="60"/>
      <c r="ACQ9602" s="60"/>
      <c r="ACR9602" s="60"/>
      <c r="ACS9602" s="60"/>
      <c r="ACT9602" s="60"/>
      <c r="ACU9602" s="60"/>
      <c r="ACV9602" s="60"/>
      <c r="ACW9602" s="60"/>
      <c r="ACX9602" s="60"/>
      <c r="ACY9602" s="60">
        <v>0.96021496445613197</v>
      </c>
      <c r="ACZ9602" s="60"/>
      <c r="ADA9602" s="60"/>
      <c r="ADB9602" s="60"/>
      <c r="ADC9602" s="60"/>
      <c r="ADD9602" s="60"/>
      <c r="ADE9602" s="60"/>
    </row>
    <row r="9603" spans="760:785" x14ac:dyDescent="0.25">
      <c r="ACF9603" s="60"/>
      <c r="ACG9603" s="60"/>
      <c r="ACH9603" s="60"/>
      <c r="ACI9603" s="60"/>
      <c r="ACJ9603" s="60"/>
      <c r="ACK9603" s="60"/>
      <c r="ACL9603" s="60"/>
      <c r="ACM9603" s="60"/>
      <c r="ACN9603" s="60"/>
      <c r="ACO9603" s="60"/>
      <c r="ACP9603" s="60"/>
      <c r="ACQ9603" s="60"/>
      <c r="ACR9603" s="60"/>
      <c r="ACS9603" s="60"/>
      <c r="ACT9603" s="60"/>
      <c r="ACU9603" s="60"/>
      <c r="ACV9603" s="60"/>
      <c r="ACW9603" s="60"/>
      <c r="ACX9603" s="60"/>
      <c r="ACY9603" s="60">
        <v>0.96016449973022799</v>
      </c>
      <c r="ACZ9603" s="60"/>
      <c r="ADA9603" s="60"/>
      <c r="ADB9603" s="60"/>
      <c r="ADC9603" s="60"/>
      <c r="ADD9603" s="60"/>
      <c r="ADE9603" s="60"/>
    </row>
    <row r="9604" spans="760:785" x14ac:dyDescent="0.25">
      <c r="ACF9604" s="60"/>
      <c r="ACG9604" s="60"/>
      <c r="ACH9604" s="60"/>
      <c r="ACI9604" s="60"/>
      <c r="ACJ9604" s="60"/>
      <c r="ACK9604" s="60"/>
      <c r="ACL9604" s="60"/>
      <c r="ACM9604" s="60"/>
      <c r="ACN9604" s="60"/>
      <c r="ACO9604" s="60"/>
      <c r="ACP9604" s="60"/>
      <c r="ACQ9604" s="60"/>
      <c r="ACR9604" s="60"/>
      <c r="ACS9604" s="60"/>
      <c r="ACT9604" s="60"/>
      <c r="ACU9604" s="60"/>
      <c r="ACV9604" s="60"/>
      <c r="ACW9604" s="60"/>
      <c r="ACX9604" s="60"/>
      <c r="ACY9604" s="60">
        <v>0.96015755409859405</v>
      </c>
      <c r="ACZ9604" s="60"/>
      <c r="ADA9604" s="60"/>
      <c r="ADB9604" s="60"/>
      <c r="ADC9604" s="60"/>
      <c r="ADD9604" s="60"/>
      <c r="ADE9604" s="60"/>
    </row>
    <row r="9605" spans="760:785" x14ac:dyDescent="0.25">
      <c r="ACF9605" s="60"/>
      <c r="ACG9605" s="60"/>
      <c r="ACH9605" s="60"/>
      <c r="ACI9605" s="60"/>
      <c r="ACJ9605" s="60"/>
      <c r="ACK9605" s="60"/>
      <c r="ACL9605" s="60"/>
      <c r="ACM9605" s="60"/>
      <c r="ACN9605" s="60"/>
      <c r="ACO9605" s="60"/>
      <c r="ACP9605" s="60"/>
      <c r="ACQ9605" s="60"/>
      <c r="ACR9605" s="60"/>
      <c r="ACS9605" s="60"/>
      <c r="ACT9605" s="60"/>
      <c r="ACU9605" s="60"/>
      <c r="ACV9605" s="60"/>
      <c r="ACW9605" s="60"/>
      <c r="ACX9605" s="60"/>
      <c r="ACY9605" s="60">
        <v>0.96013015622026099</v>
      </c>
      <c r="ACZ9605" s="60"/>
      <c r="ADA9605" s="60"/>
      <c r="ADB9605" s="60"/>
      <c r="ADC9605" s="60"/>
      <c r="ADD9605" s="60"/>
      <c r="ADE9605" s="60"/>
    </row>
    <row r="9606" spans="760:785" x14ac:dyDescent="0.25">
      <c r="ACF9606" s="60"/>
      <c r="ACG9606" s="60"/>
      <c r="ACH9606" s="60"/>
      <c r="ACI9606" s="60"/>
      <c r="ACJ9606" s="60"/>
      <c r="ACK9606" s="60"/>
      <c r="ACL9606" s="60"/>
      <c r="ACM9606" s="60"/>
      <c r="ACN9606" s="60"/>
      <c r="ACO9606" s="60"/>
      <c r="ACP9606" s="60"/>
      <c r="ACQ9606" s="60"/>
      <c r="ACR9606" s="60"/>
      <c r="ACS9606" s="60"/>
      <c r="ACT9606" s="60"/>
      <c r="ACU9606" s="60"/>
      <c r="ACV9606" s="60"/>
      <c r="ACW9606" s="60"/>
      <c r="ACX9606" s="60"/>
      <c r="ACY9606" s="60">
        <v>0.96012618995181198</v>
      </c>
      <c r="ACZ9606" s="60"/>
      <c r="ADA9606" s="60"/>
      <c r="ADB9606" s="60"/>
      <c r="ADC9606" s="60"/>
      <c r="ADD9606" s="60"/>
      <c r="ADE9606" s="60"/>
    </row>
    <row r="9607" spans="760:785" x14ac:dyDescent="0.25">
      <c r="ACF9607" s="60"/>
      <c r="ACG9607" s="60"/>
      <c r="ACH9607" s="60"/>
      <c r="ACI9607" s="60"/>
      <c r="ACJ9607" s="60"/>
      <c r="ACK9607" s="60"/>
      <c r="ACL9607" s="60"/>
      <c r="ACM9607" s="60"/>
      <c r="ACN9607" s="60"/>
      <c r="ACO9607" s="60"/>
      <c r="ACP9607" s="60"/>
      <c r="ACQ9607" s="60"/>
      <c r="ACR9607" s="60"/>
      <c r="ACS9607" s="60"/>
      <c r="ACT9607" s="60"/>
      <c r="ACU9607" s="60"/>
      <c r="ACV9607" s="60"/>
      <c r="ACW9607" s="60"/>
      <c r="ACX9607" s="60"/>
      <c r="ACY9607" s="60">
        <v>0.96012070660728099</v>
      </c>
      <c r="ACZ9607" s="60"/>
      <c r="ADA9607" s="60"/>
      <c r="ADB9607" s="60"/>
      <c r="ADC9607" s="60"/>
      <c r="ADD9607" s="60"/>
      <c r="ADE9607" s="60"/>
    </row>
    <row r="9608" spans="760:785" x14ac:dyDescent="0.25">
      <c r="ACF9608" s="60"/>
      <c r="ACG9608" s="60"/>
      <c r="ACH9608" s="60"/>
      <c r="ACI9608" s="60"/>
      <c r="ACJ9608" s="60"/>
      <c r="ACK9608" s="60"/>
      <c r="ACL9608" s="60"/>
      <c r="ACM9608" s="60"/>
      <c r="ACN9608" s="60"/>
      <c r="ACO9608" s="60"/>
      <c r="ACP9608" s="60"/>
      <c r="ACQ9608" s="60"/>
      <c r="ACR9608" s="60"/>
      <c r="ACS9608" s="60"/>
      <c r="ACT9608" s="60"/>
      <c r="ACU9608" s="60"/>
      <c r="ACV9608" s="60"/>
      <c r="ACW9608" s="60"/>
      <c r="ACX9608" s="60"/>
      <c r="ACY9608" s="60">
        <v>0.96009652395140899</v>
      </c>
      <c r="ACZ9608" s="60"/>
      <c r="ADA9608" s="60"/>
      <c r="ADB9608" s="60"/>
      <c r="ADC9608" s="60"/>
      <c r="ADD9608" s="60"/>
      <c r="ADE9608" s="60"/>
    </row>
    <row r="9609" spans="760:785" x14ac:dyDescent="0.25">
      <c r="ACF9609" s="60"/>
      <c r="ACG9609" s="60"/>
      <c r="ACH9609" s="60"/>
      <c r="ACI9609" s="60"/>
      <c r="ACJ9609" s="60"/>
      <c r="ACK9609" s="60"/>
      <c r="ACL9609" s="60"/>
      <c r="ACM9609" s="60"/>
      <c r="ACN9609" s="60"/>
      <c r="ACO9609" s="60"/>
      <c r="ACP9609" s="60"/>
      <c r="ACQ9609" s="60"/>
      <c r="ACR9609" s="60"/>
      <c r="ACS9609" s="60"/>
      <c r="ACT9609" s="60"/>
      <c r="ACU9609" s="60"/>
      <c r="ACV9609" s="60"/>
      <c r="ACW9609" s="60"/>
      <c r="ACX9609" s="60"/>
      <c r="ACY9609" s="60">
        <v>0.96008844974816598</v>
      </c>
      <c r="ACZ9609" s="60"/>
      <c r="ADA9609" s="60"/>
      <c r="ADB9609" s="60"/>
      <c r="ADC9609" s="60"/>
      <c r="ADD9609" s="60"/>
      <c r="ADE9609" s="60"/>
    </row>
    <row r="9610" spans="760:785" x14ac:dyDescent="0.25">
      <c r="ACF9610" s="60"/>
      <c r="ACG9610" s="60"/>
      <c r="ACH9610" s="60"/>
      <c r="ACI9610" s="60"/>
      <c r="ACJ9610" s="60"/>
      <c r="ACK9610" s="60"/>
      <c r="ACL9610" s="60"/>
      <c r="ACM9610" s="60"/>
      <c r="ACN9610" s="60"/>
      <c r="ACO9610" s="60"/>
      <c r="ACP9610" s="60"/>
      <c r="ACQ9610" s="60"/>
      <c r="ACR9610" s="60"/>
      <c r="ACS9610" s="60"/>
      <c r="ACT9610" s="60"/>
      <c r="ACU9610" s="60"/>
      <c r="ACV9610" s="60"/>
      <c r="ACW9610" s="60"/>
      <c r="ACX9610" s="60"/>
      <c r="ACY9610" s="60">
        <v>0.96008670922748096</v>
      </c>
      <c r="ACZ9610" s="60"/>
      <c r="ADA9610" s="60"/>
      <c r="ADB9610" s="60"/>
      <c r="ADC9610" s="60"/>
      <c r="ADD9610" s="60"/>
      <c r="ADE9610" s="60"/>
    </row>
    <row r="9611" spans="760:785" x14ac:dyDescent="0.25">
      <c r="ACF9611" s="60"/>
      <c r="ACG9611" s="60"/>
      <c r="ACH9611" s="60"/>
      <c r="ACI9611" s="60"/>
      <c r="ACJ9611" s="60"/>
      <c r="ACK9611" s="60"/>
      <c r="ACL9611" s="60"/>
      <c r="ACM9611" s="60"/>
      <c r="ACN9611" s="60"/>
      <c r="ACO9611" s="60"/>
      <c r="ACP9611" s="60"/>
      <c r="ACQ9611" s="60"/>
      <c r="ACR9611" s="60"/>
      <c r="ACS9611" s="60"/>
      <c r="ACT9611" s="60"/>
      <c r="ACU9611" s="60"/>
      <c r="ACV9611" s="60"/>
      <c r="ACW9611" s="60"/>
      <c r="ACX9611" s="60"/>
      <c r="ACY9611" s="60">
        <v>0.960067457339288</v>
      </c>
      <c r="ACZ9611" s="60"/>
      <c r="ADA9611" s="60"/>
      <c r="ADB9611" s="60"/>
      <c r="ADC9611" s="60"/>
      <c r="ADD9611" s="60"/>
      <c r="ADE9611" s="60"/>
    </row>
    <row r="9612" spans="760:785" x14ac:dyDescent="0.25">
      <c r="ACF9612" s="60"/>
      <c r="ACG9612" s="60"/>
      <c r="ACH9612" s="60"/>
      <c r="ACI9612" s="60"/>
      <c r="ACJ9612" s="60"/>
      <c r="ACK9612" s="60"/>
      <c r="ACL9612" s="60"/>
      <c r="ACM9612" s="60"/>
      <c r="ACN9612" s="60"/>
      <c r="ACO9612" s="60"/>
      <c r="ACP9612" s="60"/>
      <c r="ACQ9612" s="60"/>
      <c r="ACR9612" s="60"/>
      <c r="ACS9612" s="60"/>
      <c r="ACT9612" s="60"/>
      <c r="ACU9612" s="60"/>
      <c r="ACV9612" s="60"/>
      <c r="ACW9612" s="60"/>
      <c r="ACX9612" s="60"/>
      <c r="ACY9612" s="60">
        <v>0.96002331392348195</v>
      </c>
      <c r="ACZ9612" s="60"/>
      <c r="ADA9612" s="60"/>
      <c r="ADB9612" s="60"/>
      <c r="ADC9612" s="60"/>
      <c r="ADD9612" s="60"/>
      <c r="ADE9612" s="60"/>
    </row>
    <row r="9613" spans="760:785" x14ac:dyDescent="0.25">
      <c r="ACF9613" s="60"/>
      <c r="ACG9613" s="60"/>
      <c r="ACH9613" s="60"/>
      <c r="ACI9613" s="60"/>
      <c r="ACJ9613" s="60"/>
      <c r="ACK9613" s="60"/>
      <c r="ACL9613" s="60"/>
      <c r="ACM9613" s="60"/>
      <c r="ACN9613" s="60"/>
      <c r="ACO9613" s="60"/>
      <c r="ACP9613" s="60"/>
      <c r="ACQ9613" s="60"/>
      <c r="ACR9613" s="60"/>
      <c r="ACS9613" s="60"/>
      <c r="ACT9613" s="60"/>
      <c r="ACU9613" s="60"/>
      <c r="ACV9613" s="60"/>
      <c r="ACW9613" s="60"/>
      <c r="ACX9613" s="60"/>
      <c r="ACY9613" s="60">
        <v>0.96001117919022205</v>
      </c>
      <c r="ACZ9613" s="60"/>
      <c r="ADA9613" s="60"/>
      <c r="ADB9613" s="60"/>
      <c r="ADC9613" s="60"/>
      <c r="ADD9613" s="60"/>
      <c r="ADE9613" s="60"/>
    </row>
    <row r="9614" spans="760:785" x14ac:dyDescent="0.25">
      <c r="ACF9614" s="60"/>
      <c r="ACG9614" s="60"/>
      <c r="ACH9614" s="60"/>
      <c r="ACI9614" s="60"/>
      <c r="ACJ9614" s="60"/>
      <c r="ACK9614" s="60"/>
      <c r="ACL9614" s="60"/>
      <c r="ACM9614" s="60"/>
      <c r="ACN9614" s="60"/>
      <c r="ACO9614" s="60"/>
      <c r="ACP9614" s="60"/>
      <c r="ACQ9614" s="60"/>
      <c r="ACR9614" s="60"/>
      <c r="ACS9614" s="60"/>
      <c r="ACT9614" s="60"/>
      <c r="ACU9614" s="60"/>
      <c r="ACV9614" s="60"/>
      <c r="ACW9614" s="60"/>
      <c r="ACX9614" s="60"/>
      <c r="ACY9614" s="60">
        <v>0.96000771765727699</v>
      </c>
      <c r="ACZ9614" s="60"/>
      <c r="ADA9614" s="60"/>
      <c r="ADB9614" s="60"/>
      <c r="ADC9614" s="60"/>
      <c r="ADD9614" s="60"/>
      <c r="ADE9614" s="60"/>
    </row>
    <row r="9615" spans="760:785" x14ac:dyDescent="0.25">
      <c r="ACF9615" s="60"/>
      <c r="ACG9615" s="60"/>
      <c r="ACH9615" s="60"/>
      <c r="ACI9615" s="60"/>
      <c r="ACJ9615" s="60"/>
      <c r="ACK9615" s="60"/>
      <c r="ACL9615" s="60"/>
      <c r="ACM9615" s="60"/>
      <c r="ACN9615" s="60"/>
      <c r="ACO9615" s="60"/>
      <c r="ACP9615" s="60"/>
      <c r="ACQ9615" s="60"/>
      <c r="ACR9615" s="60"/>
      <c r="ACS9615" s="60"/>
      <c r="ACT9615" s="60"/>
      <c r="ACU9615" s="60"/>
      <c r="ACV9615" s="60"/>
      <c r="ACW9615" s="60"/>
      <c r="ACX9615" s="60"/>
      <c r="ACY9615" s="60">
        <v>0.95998451575879495</v>
      </c>
      <c r="ACZ9615" s="60"/>
      <c r="ADA9615" s="60"/>
      <c r="ADB9615" s="60"/>
      <c r="ADC9615" s="60"/>
      <c r="ADD9615" s="60"/>
      <c r="ADE9615" s="60"/>
    </row>
    <row r="9616" spans="760:785" x14ac:dyDescent="0.25">
      <c r="ACF9616" s="60"/>
      <c r="ACG9616" s="60"/>
      <c r="ACH9616" s="60"/>
      <c r="ACI9616" s="60"/>
      <c r="ACJ9616" s="60"/>
      <c r="ACK9616" s="60"/>
      <c r="ACL9616" s="60"/>
      <c r="ACM9616" s="60"/>
      <c r="ACN9616" s="60"/>
      <c r="ACO9616" s="60"/>
      <c r="ACP9616" s="60"/>
      <c r="ACQ9616" s="60"/>
      <c r="ACR9616" s="60"/>
      <c r="ACS9616" s="60"/>
      <c r="ACT9616" s="60"/>
      <c r="ACU9616" s="60"/>
      <c r="ACV9616" s="60"/>
      <c r="ACW9616" s="60"/>
      <c r="ACX9616" s="60"/>
      <c r="ACY9616" s="60">
        <v>0.95998088119667302</v>
      </c>
      <c r="ACZ9616" s="60"/>
      <c r="ADA9616" s="60"/>
      <c r="ADB9616" s="60"/>
      <c r="ADC9616" s="60"/>
      <c r="ADD9616" s="60"/>
      <c r="ADE9616" s="60"/>
    </row>
    <row r="9617" spans="760:785" x14ac:dyDescent="0.25">
      <c r="ACF9617" s="60"/>
      <c r="ACG9617" s="60"/>
      <c r="ACH9617" s="60"/>
      <c r="ACI9617" s="60"/>
      <c r="ACJ9617" s="60"/>
      <c r="ACK9617" s="60"/>
      <c r="ACL9617" s="60"/>
      <c r="ACM9617" s="60"/>
      <c r="ACN9617" s="60"/>
      <c r="ACO9617" s="60"/>
      <c r="ACP9617" s="60"/>
      <c r="ACQ9617" s="60"/>
      <c r="ACR9617" s="60"/>
      <c r="ACS9617" s="60"/>
      <c r="ACT9617" s="60"/>
      <c r="ACU9617" s="60"/>
      <c r="ACV9617" s="60"/>
      <c r="ACW9617" s="60"/>
      <c r="ACX9617" s="60"/>
      <c r="ACY9617" s="60">
        <v>0.95996432439379697</v>
      </c>
      <c r="ACZ9617" s="60"/>
      <c r="ADA9617" s="60"/>
      <c r="ADB9617" s="60"/>
      <c r="ADC9617" s="60"/>
      <c r="ADD9617" s="60"/>
      <c r="ADE9617" s="60"/>
    </row>
    <row r="9618" spans="760:785" x14ac:dyDescent="0.25">
      <c r="ACF9618" s="60"/>
      <c r="ACG9618" s="60"/>
      <c r="ACH9618" s="60"/>
      <c r="ACI9618" s="60"/>
      <c r="ACJ9618" s="60"/>
      <c r="ACK9618" s="60"/>
      <c r="ACL9618" s="60"/>
      <c r="ACM9618" s="60"/>
      <c r="ACN9618" s="60"/>
      <c r="ACO9618" s="60"/>
      <c r="ACP9618" s="60"/>
      <c r="ACQ9618" s="60"/>
      <c r="ACR9618" s="60"/>
      <c r="ACS9618" s="60"/>
      <c r="ACT9618" s="60"/>
      <c r="ACU9618" s="60"/>
      <c r="ACV9618" s="60"/>
      <c r="ACW9618" s="60"/>
      <c r="ACX9618" s="60"/>
      <c r="ACY9618" s="60">
        <v>0.95996386340533202</v>
      </c>
      <c r="ACZ9618" s="60"/>
      <c r="ADA9618" s="60"/>
      <c r="ADB9618" s="60"/>
      <c r="ADC9618" s="60"/>
      <c r="ADD9618" s="60"/>
      <c r="ADE9618" s="60"/>
    </row>
    <row r="9619" spans="760:785" x14ac:dyDescent="0.25">
      <c r="ACF9619" s="60"/>
      <c r="ACG9619" s="60"/>
      <c r="ACH9619" s="60"/>
      <c r="ACI9619" s="60"/>
      <c r="ACJ9619" s="60"/>
      <c r="ACK9619" s="60"/>
      <c r="ACL9619" s="60"/>
      <c r="ACM9619" s="60"/>
      <c r="ACN9619" s="60"/>
      <c r="ACO9619" s="60"/>
      <c r="ACP9619" s="60"/>
      <c r="ACQ9619" s="60"/>
      <c r="ACR9619" s="60"/>
      <c r="ACS9619" s="60"/>
      <c r="ACT9619" s="60"/>
      <c r="ACU9619" s="60"/>
      <c r="ACV9619" s="60"/>
      <c r="ACW9619" s="60"/>
      <c r="ACX9619" s="60"/>
      <c r="ACY9619" s="60">
        <v>0.95995915978042801</v>
      </c>
      <c r="ACZ9619" s="60"/>
      <c r="ADA9619" s="60"/>
      <c r="ADB9619" s="60"/>
      <c r="ADC9619" s="60"/>
      <c r="ADD9619" s="60"/>
      <c r="ADE9619" s="60"/>
    </row>
    <row r="9620" spans="760:785" x14ac:dyDescent="0.25">
      <c r="ACF9620" s="60"/>
      <c r="ACG9620" s="60"/>
      <c r="ACH9620" s="60"/>
      <c r="ACI9620" s="60"/>
      <c r="ACJ9620" s="60"/>
      <c r="ACK9620" s="60"/>
      <c r="ACL9620" s="60"/>
      <c r="ACM9620" s="60"/>
      <c r="ACN9620" s="60"/>
      <c r="ACO9620" s="60"/>
      <c r="ACP9620" s="60"/>
      <c r="ACQ9620" s="60"/>
      <c r="ACR9620" s="60"/>
      <c r="ACS9620" s="60"/>
      <c r="ACT9620" s="60"/>
      <c r="ACU9620" s="60"/>
      <c r="ACV9620" s="60"/>
      <c r="ACW9620" s="60"/>
      <c r="ACX9620" s="60"/>
      <c r="ACY9620" s="60">
        <v>0.95994618498172901</v>
      </c>
      <c r="ACZ9620" s="60"/>
      <c r="ADA9620" s="60"/>
      <c r="ADB9620" s="60"/>
      <c r="ADC9620" s="60"/>
      <c r="ADD9620" s="60"/>
      <c r="ADE9620" s="60"/>
    </row>
    <row r="9621" spans="760:785" x14ac:dyDescent="0.25">
      <c r="ACF9621" s="60"/>
      <c r="ACG9621" s="60"/>
      <c r="ACH9621" s="60"/>
      <c r="ACI9621" s="60"/>
      <c r="ACJ9621" s="60"/>
      <c r="ACK9621" s="60"/>
      <c r="ACL9621" s="60"/>
      <c r="ACM9621" s="60"/>
      <c r="ACN9621" s="60"/>
      <c r="ACO9621" s="60"/>
      <c r="ACP9621" s="60"/>
      <c r="ACQ9621" s="60"/>
      <c r="ACR9621" s="60"/>
      <c r="ACS9621" s="60"/>
      <c r="ACT9621" s="60"/>
      <c r="ACU9621" s="60"/>
      <c r="ACV9621" s="60"/>
      <c r="ACW9621" s="60"/>
      <c r="ACX9621" s="60"/>
      <c r="ACY9621" s="60">
        <v>0.95986932360468802</v>
      </c>
      <c r="ACZ9621" s="60"/>
      <c r="ADA9621" s="60"/>
      <c r="ADB9621" s="60"/>
      <c r="ADC9621" s="60"/>
      <c r="ADD9621" s="60"/>
      <c r="ADE9621" s="60"/>
    </row>
    <row r="9622" spans="760:785" x14ac:dyDescent="0.25">
      <c r="ACF9622" s="60"/>
      <c r="ACG9622" s="60"/>
      <c r="ACH9622" s="60"/>
      <c r="ACI9622" s="60"/>
      <c r="ACJ9622" s="60"/>
      <c r="ACK9622" s="60"/>
      <c r="ACL9622" s="60"/>
      <c r="ACM9622" s="60"/>
      <c r="ACN9622" s="60"/>
      <c r="ACO9622" s="60"/>
      <c r="ACP9622" s="60"/>
      <c r="ACQ9622" s="60"/>
      <c r="ACR9622" s="60"/>
      <c r="ACS9622" s="60"/>
      <c r="ACT9622" s="60"/>
      <c r="ACU9622" s="60"/>
      <c r="ACV9622" s="60"/>
      <c r="ACW9622" s="60"/>
      <c r="ACX9622" s="60"/>
      <c r="ACY9622" s="60">
        <v>0.95985182014557402</v>
      </c>
      <c r="ACZ9622" s="60"/>
      <c r="ADA9622" s="60"/>
      <c r="ADB9622" s="60"/>
      <c r="ADC9622" s="60"/>
      <c r="ADD9622" s="60"/>
      <c r="ADE9622" s="60"/>
    </row>
    <row r="9623" spans="760:785" x14ac:dyDescent="0.25">
      <c r="ACF9623" s="60"/>
      <c r="ACG9623" s="60"/>
      <c r="ACH9623" s="60"/>
      <c r="ACI9623" s="60"/>
      <c r="ACJ9623" s="60"/>
      <c r="ACK9623" s="60"/>
      <c r="ACL9623" s="60"/>
      <c r="ACM9623" s="60"/>
      <c r="ACN9623" s="60"/>
      <c r="ACO9623" s="60"/>
      <c r="ACP9623" s="60"/>
      <c r="ACQ9623" s="60"/>
      <c r="ACR9623" s="60"/>
      <c r="ACS9623" s="60"/>
      <c r="ACT9623" s="60"/>
      <c r="ACU9623" s="60"/>
      <c r="ACV9623" s="60"/>
      <c r="ACW9623" s="60"/>
      <c r="ACX9623" s="60"/>
      <c r="ACY9623" s="60">
        <v>0.95983477481645296</v>
      </c>
      <c r="ACZ9623" s="60"/>
      <c r="ADA9623" s="60"/>
      <c r="ADB9623" s="60"/>
      <c r="ADC9623" s="60"/>
      <c r="ADD9623" s="60"/>
      <c r="ADE9623" s="60"/>
    </row>
    <row r="9624" spans="760:785" x14ac:dyDescent="0.25">
      <c r="ACF9624" s="60"/>
      <c r="ACG9624" s="60"/>
      <c r="ACH9624" s="60"/>
      <c r="ACI9624" s="60"/>
      <c r="ACJ9624" s="60"/>
      <c r="ACK9624" s="60"/>
      <c r="ACL9624" s="60"/>
      <c r="ACM9624" s="60"/>
      <c r="ACN9624" s="60"/>
      <c r="ACO9624" s="60"/>
      <c r="ACP9624" s="60"/>
      <c r="ACQ9624" s="60"/>
      <c r="ACR9624" s="60"/>
      <c r="ACS9624" s="60"/>
      <c r="ACT9624" s="60"/>
      <c r="ACU9624" s="60"/>
      <c r="ACV9624" s="60"/>
      <c r="ACW9624" s="60"/>
      <c r="ACX9624" s="60"/>
      <c r="ACY9624" s="60">
        <v>0.95981443048731296</v>
      </c>
      <c r="ACZ9624" s="60"/>
      <c r="ADA9624" s="60"/>
      <c r="ADB9624" s="60"/>
      <c r="ADC9624" s="60"/>
      <c r="ADD9624" s="60"/>
      <c r="ADE9624" s="60"/>
    </row>
    <row r="9625" spans="760:785" x14ac:dyDescent="0.25">
      <c r="ACF9625" s="60"/>
      <c r="ACG9625" s="60"/>
      <c r="ACH9625" s="60"/>
      <c r="ACI9625" s="60"/>
      <c r="ACJ9625" s="60"/>
      <c r="ACK9625" s="60"/>
      <c r="ACL9625" s="60"/>
      <c r="ACM9625" s="60"/>
      <c r="ACN9625" s="60"/>
      <c r="ACO9625" s="60"/>
      <c r="ACP9625" s="60"/>
      <c r="ACQ9625" s="60"/>
      <c r="ACR9625" s="60"/>
      <c r="ACS9625" s="60"/>
      <c r="ACT9625" s="60"/>
      <c r="ACU9625" s="60"/>
      <c r="ACV9625" s="60"/>
      <c r="ACW9625" s="60"/>
      <c r="ACX9625" s="60"/>
      <c r="ACY9625" s="60">
        <v>0.95980165406240903</v>
      </c>
      <c r="ACZ9625" s="60"/>
      <c r="ADA9625" s="60"/>
      <c r="ADB9625" s="60"/>
      <c r="ADC9625" s="60"/>
      <c r="ADD9625" s="60"/>
      <c r="ADE9625" s="60"/>
    </row>
    <row r="9626" spans="760:785" x14ac:dyDescent="0.25">
      <c r="ACF9626" s="60"/>
      <c r="ACG9626" s="60"/>
      <c r="ACH9626" s="60"/>
      <c r="ACI9626" s="60"/>
      <c r="ACJ9626" s="60"/>
      <c r="ACK9626" s="60"/>
      <c r="ACL9626" s="60"/>
      <c r="ACM9626" s="60"/>
      <c r="ACN9626" s="60"/>
      <c r="ACO9626" s="60"/>
      <c r="ACP9626" s="60"/>
      <c r="ACQ9626" s="60"/>
      <c r="ACR9626" s="60"/>
      <c r="ACS9626" s="60"/>
      <c r="ACT9626" s="60"/>
      <c r="ACU9626" s="60"/>
      <c r="ACV9626" s="60"/>
      <c r="ACW9626" s="60"/>
      <c r="ACX9626" s="60"/>
      <c r="ACY9626" s="60">
        <v>0.95979733839562298</v>
      </c>
      <c r="ACZ9626" s="60"/>
      <c r="ADA9626" s="60"/>
      <c r="ADB9626" s="60"/>
      <c r="ADC9626" s="60"/>
      <c r="ADD9626" s="60"/>
      <c r="ADE9626" s="60"/>
    </row>
    <row r="9627" spans="760:785" x14ac:dyDescent="0.25">
      <c r="ACF9627" s="60"/>
      <c r="ACG9627" s="60"/>
      <c r="ACH9627" s="60"/>
      <c r="ACI9627" s="60"/>
      <c r="ACJ9627" s="60"/>
      <c r="ACK9627" s="60"/>
      <c r="ACL9627" s="60"/>
      <c r="ACM9627" s="60"/>
      <c r="ACN9627" s="60"/>
      <c r="ACO9627" s="60"/>
      <c r="ACP9627" s="60"/>
      <c r="ACQ9627" s="60"/>
      <c r="ACR9627" s="60"/>
      <c r="ACS9627" s="60"/>
      <c r="ACT9627" s="60"/>
      <c r="ACU9627" s="60"/>
      <c r="ACV9627" s="60"/>
      <c r="ACW9627" s="60"/>
      <c r="ACX9627" s="60"/>
      <c r="ACY9627" s="60">
        <v>0.95978967217975197</v>
      </c>
      <c r="ACZ9627" s="60"/>
      <c r="ADA9627" s="60"/>
      <c r="ADB9627" s="60"/>
      <c r="ADC9627" s="60"/>
      <c r="ADD9627" s="60"/>
      <c r="ADE9627" s="60"/>
    </row>
    <row r="9628" spans="760:785" x14ac:dyDescent="0.25">
      <c r="ACF9628" s="60"/>
      <c r="ACG9628" s="60"/>
      <c r="ACH9628" s="60"/>
      <c r="ACI9628" s="60"/>
      <c r="ACJ9628" s="60"/>
      <c r="ACK9628" s="60"/>
      <c r="ACL9628" s="60"/>
      <c r="ACM9628" s="60"/>
      <c r="ACN9628" s="60"/>
      <c r="ACO9628" s="60"/>
      <c r="ACP9628" s="60"/>
      <c r="ACQ9628" s="60"/>
      <c r="ACR9628" s="60"/>
      <c r="ACS9628" s="60"/>
      <c r="ACT9628" s="60"/>
      <c r="ACU9628" s="60"/>
      <c r="ACV9628" s="60"/>
      <c r="ACW9628" s="60"/>
      <c r="ACX9628" s="60"/>
      <c r="ACY9628" s="60">
        <v>0.95978592157831499</v>
      </c>
      <c r="ACZ9628" s="60"/>
      <c r="ADA9628" s="60"/>
      <c r="ADB9628" s="60"/>
      <c r="ADC9628" s="60"/>
      <c r="ADD9628" s="60"/>
      <c r="ADE9628" s="60"/>
    </row>
    <row r="9629" spans="760:785" x14ac:dyDescent="0.25">
      <c r="ACF9629" s="60"/>
      <c r="ACG9629" s="60"/>
      <c r="ACH9629" s="60"/>
      <c r="ACI9629" s="60"/>
      <c r="ACJ9629" s="60"/>
      <c r="ACK9629" s="60"/>
      <c r="ACL9629" s="60"/>
      <c r="ACM9629" s="60"/>
      <c r="ACN9629" s="60"/>
      <c r="ACO9629" s="60"/>
      <c r="ACP9629" s="60"/>
      <c r="ACQ9629" s="60"/>
      <c r="ACR9629" s="60"/>
      <c r="ACS9629" s="60"/>
      <c r="ACT9629" s="60"/>
      <c r="ACU9629" s="60"/>
      <c r="ACV9629" s="60"/>
      <c r="ACW9629" s="60"/>
      <c r="ACX9629" s="60"/>
      <c r="ACY9629" s="60">
        <v>0.95976820147669595</v>
      </c>
      <c r="ACZ9629" s="60"/>
      <c r="ADA9629" s="60"/>
      <c r="ADB9629" s="60"/>
      <c r="ADC9629" s="60"/>
      <c r="ADD9629" s="60"/>
      <c r="ADE9629" s="60"/>
    </row>
    <row r="9630" spans="760:785" x14ac:dyDescent="0.25">
      <c r="ACF9630" s="60"/>
      <c r="ACG9630" s="60"/>
      <c r="ACH9630" s="60"/>
      <c r="ACI9630" s="60"/>
      <c r="ACJ9630" s="60"/>
      <c r="ACK9630" s="60"/>
      <c r="ACL9630" s="60"/>
      <c r="ACM9630" s="60"/>
      <c r="ACN9630" s="60"/>
      <c r="ACO9630" s="60"/>
      <c r="ACP9630" s="60"/>
      <c r="ACQ9630" s="60"/>
      <c r="ACR9630" s="60"/>
      <c r="ACS9630" s="60"/>
      <c r="ACT9630" s="60"/>
      <c r="ACU9630" s="60"/>
      <c r="ACV9630" s="60"/>
      <c r="ACW9630" s="60"/>
      <c r="ACX9630" s="60"/>
      <c r="ACY9630" s="60">
        <v>0.95975646053886099</v>
      </c>
      <c r="ACZ9630" s="60"/>
      <c r="ADA9630" s="60"/>
      <c r="ADB9630" s="60"/>
      <c r="ADC9630" s="60"/>
      <c r="ADD9630" s="60"/>
      <c r="ADE9630" s="60"/>
    </row>
    <row r="9631" spans="760:785" x14ac:dyDescent="0.25">
      <c r="ACF9631" s="60"/>
      <c r="ACG9631" s="60"/>
      <c r="ACH9631" s="60"/>
      <c r="ACI9631" s="60"/>
      <c r="ACJ9631" s="60"/>
      <c r="ACK9631" s="60"/>
      <c r="ACL9631" s="60"/>
      <c r="ACM9631" s="60"/>
      <c r="ACN9631" s="60"/>
      <c r="ACO9631" s="60"/>
      <c r="ACP9631" s="60"/>
      <c r="ACQ9631" s="60"/>
      <c r="ACR9631" s="60"/>
      <c r="ACS9631" s="60"/>
      <c r="ACT9631" s="60"/>
      <c r="ACU9631" s="60"/>
      <c r="ACV9631" s="60"/>
      <c r="ACW9631" s="60"/>
      <c r="ACX9631" s="60"/>
      <c r="ACY9631" s="60">
        <v>0.95975634268235999</v>
      </c>
      <c r="ACZ9631" s="60"/>
      <c r="ADA9631" s="60"/>
      <c r="ADB9631" s="60"/>
      <c r="ADC9631" s="60"/>
      <c r="ADD9631" s="60"/>
      <c r="ADE9631" s="60"/>
    </row>
    <row r="9632" spans="760:785" x14ac:dyDescent="0.25">
      <c r="ACF9632" s="60"/>
      <c r="ACG9632" s="60"/>
      <c r="ACH9632" s="60"/>
      <c r="ACI9632" s="60"/>
      <c r="ACJ9632" s="60"/>
      <c r="ACK9632" s="60"/>
      <c r="ACL9632" s="60"/>
      <c r="ACM9632" s="60"/>
      <c r="ACN9632" s="60"/>
      <c r="ACO9632" s="60"/>
      <c r="ACP9632" s="60"/>
      <c r="ACQ9632" s="60"/>
      <c r="ACR9632" s="60"/>
      <c r="ACS9632" s="60"/>
      <c r="ACT9632" s="60"/>
      <c r="ACU9632" s="60"/>
      <c r="ACV9632" s="60"/>
      <c r="ACW9632" s="60"/>
      <c r="ACX9632" s="60"/>
      <c r="ACY9632" s="60">
        <v>0.95974150380387402</v>
      </c>
      <c r="ACZ9632" s="60"/>
      <c r="ADA9632" s="60"/>
      <c r="ADB9632" s="60"/>
      <c r="ADC9632" s="60"/>
      <c r="ADD9632" s="60"/>
      <c r="ADE9632" s="60"/>
    </row>
    <row r="9633" spans="760:785" x14ac:dyDescent="0.25">
      <c r="ACF9633" s="60"/>
      <c r="ACG9633" s="60"/>
      <c r="ACH9633" s="60"/>
      <c r="ACI9633" s="60"/>
      <c r="ACJ9633" s="60"/>
      <c r="ACK9633" s="60"/>
      <c r="ACL9633" s="60"/>
      <c r="ACM9633" s="60"/>
      <c r="ACN9633" s="60"/>
      <c r="ACO9633" s="60"/>
      <c r="ACP9633" s="60"/>
      <c r="ACQ9633" s="60"/>
      <c r="ACR9633" s="60"/>
      <c r="ACS9633" s="60"/>
      <c r="ACT9633" s="60"/>
      <c r="ACU9633" s="60"/>
      <c r="ACV9633" s="60"/>
      <c r="ACW9633" s="60"/>
      <c r="ACX9633" s="60"/>
      <c r="ACY9633" s="60">
        <v>0.95973484673778597</v>
      </c>
      <c r="ACZ9633" s="60"/>
      <c r="ADA9633" s="60"/>
      <c r="ADB9633" s="60"/>
      <c r="ADC9633" s="60"/>
      <c r="ADD9633" s="60"/>
      <c r="ADE9633" s="60"/>
    </row>
    <row r="9634" spans="760:785" x14ac:dyDescent="0.25">
      <c r="ACF9634" s="60"/>
      <c r="ACG9634" s="60"/>
      <c r="ACH9634" s="60"/>
      <c r="ACI9634" s="60"/>
      <c r="ACJ9634" s="60"/>
      <c r="ACK9634" s="60"/>
      <c r="ACL9634" s="60"/>
      <c r="ACM9634" s="60"/>
      <c r="ACN9634" s="60"/>
      <c r="ACO9634" s="60"/>
      <c r="ACP9634" s="60"/>
      <c r="ACQ9634" s="60"/>
      <c r="ACR9634" s="60"/>
      <c r="ACS9634" s="60"/>
      <c r="ACT9634" s="60"/>
      <c r="ACU9634" s="60"/>
      <c r="ACV9634" s="60"/>
      <c r="ACW9634" s="60"/>
      <c r="ACX9634" s="60"/>
      <c r="ACY9634" s="60">
        <v>0.95973068187636201</v>
      </c>
      <c r="ACZ9634" s="60"/>
      <c r="ADA9634" s="60"/>
      <c r="ADB9634" s="60"/>
      <c r="ADC9634" s="60"/>
      <c r="ADD9634" s="60"/>
      <c r="ADE9634" s="60"/>
    </row>
    <row r="9635" spans="760:785" x14ac:dyDescent="0.25">
      <c r="ACF9635" s="60"/>
      <c r="ACG9635" s="60"/>
      <c r="ACH9635" s="60"/>
      <c r="ACI9635" s="60"/>
      <c r="ACJ9635" s="60"/>
      <c r="ACK9635" s="60"/>
      <c r="ACL9635" s="60"/>
      <c r="ACM9635" s="60"/>
      <c r="ACN9635" s="60"/>
      <c r="ACO9635" s="60"/>
      <c r="ACP9635" s="60"/>
      <c r="ACQ9635" s="60"/>
      <c r="ACR9635" s="60"/>
      <c r="ACS9635" s="60"/>
      <c r="ACT9635" s="60"/>
      <c r="ACU9635" s="60"/>
      <c r="ACV9635" s="60"/>
      <c r="ACW9635" s="60"/>
      <c r="ACX9635" s="60"/>
      <c r="ACY9635" s="60">
        <v>0.95972374512252201</v>
      </c>
      <c r="ACZ9635" s="60"/>
      <c r="ADA9635" s="60"/>
      <c r="ADB9635" s="60"/>
      <c r="ADC9635" s="60"/>
      <c r="ADD9635" s="60"/>
      <c r="ADE9635" s="60"/>
    </row>
    <row r="9636" spans="760:785" x14ac:dyDescent="0.25">
      <c r="ACF9636" s="60"/>
      <c r="ACG9636" s="60"/>
      <c r="ACH9636" s="60"/>
      <c r="ACI9636" s="60"/>
      <c r="ACJ9636" s="60"/>
      <c r="ACK9636" s="60"/>
      <c r="ACL9636" s="60"/>
      <c r="ACM9636" s="60"/>
      <c r="ACN9636" s="60"/>
      <c r="ACO9636" s="60"/>
      <c r="ACP9636" s="60"/>
      <c r="ACQ9636" s="60"/>
      <c r="ACR9636" s="60"/>
      <c r="ACS9636" s="60"/>
      <c r="ACT9636" s="60"/>
      <c r="ACU9636" s="60"/>
      <c r="ACV9636" s="60"/>
      <c r="ACW9636" s="60"/>
      <c r="ACX9636" s="60"/>
      <c r="ACY9636" s="60">
        <v>0.959713658655857</v>
      </c>
      <c r="ACZ9636" s="60"/>
      <c r="ADA9636" s="60"/>
      <c r="ADB9636" s="60"/>
      <c r="ADC9636" s="60"/>
      <c r="ADD9636" s="60"/>
      <c r="ADE9636" s="60"/>
    </row>
    <row r="9637" spans="760:785" x14ac:dyDescent="0.25">
      <c r="ACF9637" s="60"/>
      <c r="ACG9637" s="60"/>
      <c r="ACH9637" s="60"/>
      <c r="ACI9637" s="60"/>
      <c r="ACJ9637" s="60"/>
      <c r="ACK9637" s="60"/>
      <c r="ACL9637" s="60"/>
      <c r="ACM9637" s="60"/>
      <c r="ACN9637" s="60"/>
      <c r="ACO9637" s="60"/>
      <c r="ACP9637" s="60"/>
      <c r="ACQ9637" s="60"/>
      <c r="ACR9637" s="60"/>
      <c r="ACS9637" s="60"/>
      <c r="ACT9637" s="60"/>
      <c r="ACU9637" s="60"/>
      <c r="ACV9637" s="60"/>
      <c r="ACW9637" s="60"/>
      <c r="ACX9637" s="60"/>
      <c r="ACY9637" s="60">
        <v>0.95966968471895198</v>
      </c>
      <c r="ACZ9637" s="60"/>
      <c r="ADA9637" s="60"/>
      <c r="ADB9637" s="60"/>
      <c r="ADC9637" s="60"/>
      <c r="ADD9637" s="60"/>
      <c r="ADE9637" s="60"/>
    </row>
    <row r="9638" spans="760:785" x14ac:dyDescent="0.25">
      <c r="ACF9638" s="60"/>
      <c r="ACG9638" s="60"/>
      <c r="ACH9638" s="60"/>
      <c r="ACI9638" s="60"/>
      <c r="ACJ9638" s="60"/>
      <c r="ACK9638" s="60"/>
      <c r="ACL9638" s="60"/>
      <c r="ACM9638" s="60"/>
      <c r="ACN9638" s="60"/>
      <c r="ACO9638" s="60"/>
      <c r="ACP9638" s="60"/>
      <c r="ACQ9638" s="60"/>
      <c r="ACR9638" s="60"/>
      <c r="ACS9638" s="60"/>
      <c r="ACT9638" s="60"/>
      <c r="ACU9638" s="60"/>
      <c r="ACV9638" s="60"/>
      <c r="ACW9638" s="60"/>
      <c r="ACX9638" s="60"/>
      <c r="ACY9638" s="60">
        <v>0.95964981977987096</v>
      </c>
      <c r="ACZ9638" s="60"/>
      <c r="ADA9638" s="60"/>
      <c r="ADB9638" s="60"/>
      <c r="ADC9638" s="60"/>
      <c r="ADD9638" s="60"/>
      <c r="ADE9638" s="60"/>
    </row>
    <row r="9639" spans="760:785" x14ac:dyDescent="0.25">
      <c r="ACF9639" s="60"/>
      <c r="ACG9639" s="60"/>
      <c r="ACH9639" s="60"/>
      <c r="ACI9639" s="60"/>
      <c r="ACJ9639" s="60"/>
      <c r="ACK9639" s="60"/>
      <c r="ACL9639" s="60"/>
      <c r="ACM9639" s="60"/>
      <c r="ACN9639" s="60"/>
      <c r="ACO9639" s="60"/>
      <c r="ACP9639" s="60"/>
      <c r="ACQ9639" s="60"/>
      <c r="ACR9639" s="60"/>
      <c r="ACS9639" s="60"/>
      <c r="ACT9639" s="60"/>
      <c r="ACU9639" s="60"/>
      <c r="ACV9639" s="60"/>
      <c r="ACW9639" s="60"/>
      <c r="ACX9639" s="60"/>
      <c r="ACY9639" s="60">
        <v>0.95962739719183998</v>
      </c>
      <c r="ACZ9639" s="60"/>
      <c r="ADA9639" s="60"/>
      <c r="ADB9639" s="60"/>
      <c r="ADC9639" s="60"/>
      <c r="ADD9639" s="60"/>
      <c r="ADE9639" s="60"/>
    </row>
    <row r="9640" spans="760:785" x14ac:dyDescent="0.25">
      <c r="ACF9640" s="60"/>
      <c r="ACG9640" s="60"/>
      <c r="ACH9640" s="60"/>
      <c r="ACI9640" s="60"/>
      <c r="ACJ9640" s="60"/>
      <c r="ACK9640" s="60"/>
      <c r="ACL9640" s="60"/>
      <c r="ACM9640" s="60"/>
      <c r="ACN9640" s="60"/>
      <c r="ACO9640" s="60"/>
      <c r="ACP9640" s="60"/>
      <c r="ACQ9640" s="60"/>
      <c r="ACR9640" s="60"/>
      <c r="ACS9640" s="60"/>
      <c r="ACT9640" s="60"/>
      <c r="ACU9640" s="60"/>
      <c r="ACV9640" s="60"/>
      <c r="ACW9640" s="60"/>
      <c r="ACX9640" s="60"/>
      <c r="ACY9640" s="60">
        <v>0.95960336887508701</v>
      </c>
      <c r="ACZ9640" s="60"/>
      <c r="ADA9640" s="60"/>
      <c r="ADB9640" s="60"/>
      <c r="ADC9640" s="60"/>
      <c r="ADD9640" s="60"/>
      <c r="ADE9640" s="60"/>
    </row>
    <row r="9641" spans="760:785" x14ac:dyDescent="0.25">
      <c r="ACF9641" s="60"/>
      <c r="ACG9641" s="60"/>
      <c r="ACH9641" s="60"/>
      <c r="ACI9641" s="60"/>
      <c r="ACJ9641" s="60"/>
      <c r="ACK9641" s="60"/>
      <c r="ACL9641" s="60"/>
      <c r="ACM9641" s="60"/>
      <c r="ACN9641" s="60"/>
      <c r="ACO9641" s="60"/>
      <c r="ACP9641" s="60"/>
      <c r="ACQ9641" s="60"/>
      <c r="ACR9641" s="60"/>
      <c r="ACS9641" s="60"/>
      <c r="ACT9641" s="60"/>
      <c r="ACU9641" s="60"/>
      <c r="ACV9641" s="60"/>
      <c r="ACW9641" s="60"/>
      <c r="ACX9641" s="60"/>
      <c r="ACY9641" s="60">
        <v>0.95959573655796804</v>
      </c>
      <c r="ACZ9641" s="60"/>
      <c r="ADA9641" s="60"/>
      <c r="ADB9641" s="60"/>
      <c r="ADC9641" s="60"/>
      <c r="ADD9641" s="60"/>
      <c r="ADE9641" s="60"/>
    </row>
    <row r="9642" spans="760:785" x14ac:dyDescent="0.25">
      <c r="ACF9642" s="60"/>
      <c r="ACG9642" s="60"/>
      <c r="ACH9642" s="60"/>
      <c r="ACI9642" s="60"/>
      <c r="ACJ9642" s="60"/>
      <c r="ACK9642" s="60"/>
      <c r="ACL9642" s="60"/>
      <c r="ACM9642" s="60"/>
      <c r="ACN9642" s="60"/>
      <c r="ACO9642" s="60"/>
      <c r="ACP9642" s="60"/>
      <c r="ACQ9642" s="60"/>
      <c r="ACR9642" s="60"/>
      <c r="ACS9642" s="60"/>
      <c r="ACT9642" s="60"/>
      <c r="ACU9642" s="60"/>
      <c r="ACV9642" s="60"/>
      <c r="ACW9642" s="60"/>
      <c r="ACX9642" s="60"/>
      <c r="ACY9642" s="60">
        <v>0.95959029941523599</v>
      </c>
      <c r="ACZ9642" s="60"/>
      <c r="ADA9642" s="60"/>
      <c r="ADB9642" s="60"/>
      <c r="ADC9642" s="60"/>
      <c r="ADD9642" s="60"/>
      <c r="ADE9642" s="60"/>
    </row>
    <row r="9643" spans="760:785" x14ac:dyDescent="0.25">
      <c r="ACF9643" s="60"/>
      <c r="ACG9643" s="60"/>
      <c r="ACH9643" s="60"/>
      <c r="ACI9643" s="60"/>
      <c r="ACJ9643" s="60"/>
      <c r="ACK9643" s="60"/>
      <c r="ACL9643" s="60"/>
      <c r="ACM9643" s="60"/>
      <c r="ACN9643" s="60"/>
      <c r="ACO9643" s="60"/>
      <c r="ACP9643" s="60"/>
      <c r="ACQ9643" s="60"/>
      <c r="ACR9643" s="60"/>
      <c r="ACS9643" s="60"/>
      <c r="ACT9643" s="60"/>
      <c r="ACU9643" s="60"/>
      <c r="ACV9643" s="60"/>
      <c r="ACW9643" s="60"/>
      <c r="ACX9643" s="60"/>
      <c r="ACY9643" s="60">
        <v>0.95954791668866601</v>
      </c>
      <c r="ACZ9643" s="60"/>
      <c r="ADA9643" s="60"/>
      <c r="ADB9643" s="60"/>
      <c r="ADC9643" s="60"/>
      <c r="ADD9643" s="60"/>
      <c r="ADE9643" s="60"/>
    </row>
    <row r="9644" spans="760:785" x14ac:dyDescent="0.25">
      <c r="ACF9644" s="60"/>
      <c r="ACG9644" s="60"/>
      <c r="ACH9644" s="60"/>
      <c r="ACI9644" s="60"/>
      <c r="ACJ9644" s="60"/>
      <c r="ACK9644" s="60"/>
      <c r="ACL9644" s="60"/>
      <c r="ACM9644" s="60"/>
      <c r="ACN9644" s="60"/>
      <c r="ACO9644" s="60"/>
      <c r="ACP9644" s="60"/>
      <c r="ACQ9644" s="60"/>
      <c r="ACR9644" s="60"/>
      <c r="ACS9644" s="60"/>
      <c r="ACT9644" s="60"/>
      <c r="ACU9644" s="60"/>
      <c r="ACV9644" s="60"/>
      <c r="ACW9644" s="60"/>
      <c r="ACX9644" s="60"/>
      <c r="ACY9644" s="60">
        <v>0.959542363355396</v>
      </c>
      <c r="ACZ9644" s="60"/>
      <c r="ADA9644" s="60"/>
      <c r="ADB9644" s="60"/>
      <c r="ADC9644" s="60"/>
      <c r="ADD9644" s="60"/>
      <c r="ADE9644" s="60"/>
    </row>
    <row r="9645" spans="760:785" x14ac:dyDescent="0.25">
      <c r="ACF9645" s="60"/>
      <c r="ACG9645" s="60"/>
      <c r="ACH9645" s="60"/>
      <c r="ACI9645" s="60"/>
      <c r="ACJ9645" s="60"/>
      <c r="ACK9645" s="60"/>
      <c r="ACL9645" s="60"/>
      <c r="ACM9645" s="60"/>
      <c r="ACN9645" s="60"/>
      <c r="ACO9645" s="60"/>
      <c r="ACP9645" s="60"/>
      <c r="ACQ9645" s="60"/>
      <c r="ACR9645" s="60"/>
      <c r="ACS9645" s="60"/>
      <c r="ACT9645" s="60"/>
      <c r="ACU9645" s="60"/>
      <c r="ACV9645" s="60"/>
      <c r="ACW9645" s="60"/>
      <c r="ACX9645" s="60"/>
      <c r="ACY9645" s="60">
        <v>0.95953076879127297</v>
      </c>
      <c r="ACZ9645" s="60"/>
      <c r="ADA9645" s="60"/>
      <c r="ADB9645" s="60"/>
      <c r="ADC9645" s="60"/>
      <c r="ADD9645" s="60"/>
      <c r="ADE9645" s="60"/>
    </row>
    <row r="9646" spans="760:785" x14ac:dyDescent="0.25">
      <c r="ACF9646" s="60"/>
      <c r="ACG9646" s="60"/>
      <c r="ACH9646" s="60"/>
      <c r="ACI9646" s="60"/>
      <c r="ACJ9646" s="60"/>
      <c r="ACK9646" s="60"/>
      <c r="ACL9646" s="60"/>
      <c r="ACM9646" s="60"/>
      <c r="ACN9646" s="60"/>
      <c r="ACO9646" s="60"/>
      <c r="ACP9646" s="60"/>
      <c r="ACQ9646" s="60"/>
      <c r="ACR9646" s="60"/>
      <c r="ACS9646" s="60"/>
      <c r="ACT9646" s="60"/>
      <c r="ACU9646" s="60"/>
      <c r="ACV9646" s="60"/>
      <c r="ACW9646" s="60"/>
      <c r="ACX9646" s="60"/>
      <c r="ACY9646" s="60">
        <v>0.959504599878647</v>
      </c>
      <c r="ACZ9646" s="60"/>
      <c r="ADA9646" s="60"/>
      <c r="ADB9646" s="60"/>
      <c r="ADC9646" s="60"/>
      <c r="ADD9646" s="60"/>
      <c r="ADE9646" s="60"/>
    </row>
    <row r="9647" spans="760:785" x14ac:dyDescent="0.25">
      <c r="ACF9647" s="60"/>
      <c r="ACG9647" s="60"/>
      <c r="ACH9647" s="60"/>
      <c r="ACI9647" s="60"/>
      <c r="ACJ9647" s="60"/>
      <c r="ACK9647" s="60"/>
      <c r="ACL9647" s="60"/>
      <c r="ACM9647" s="60"/>
      <c r="ACN9647" s="60"/>
      <c r="ACO9647" s="60"/>
      <c r="ACP9647" s="60"/>
      <c r="ACQ9647" s="60"/>
      <c r="ACR9647" s="60"/>
      <c r="ACS9647" s="60"/>
      <c r="ACT9647" s="60"/>
      <c r="ACU9647" s="60"/>
      <c r="ACV9647" s="60"/>
      <c r="ACW9647" s="60"/>
      <c r="ACX9647" s="60"/>
      <c r="ACY9647" s="60">
        <v>0.95949827805242804</v>
      </c>
      <c r="ACZ9647" s="60"/>
      <c r="ADA9647" s="60"/>
      <c r="ADB9647" s="60"/>
      <c r="ADC9647" s="60"/>
      <c r="ADD9647" s="60"/>
      <c r="ADE9647" s="60"/>
    </row>
    <row r="9648" spans="760:785" x14ac:dyDescent="0.25">
      <c r="ACF9648" s="60"/>
      <c r="ACG9648" s="60"/>
      <c r="ACH9648" s="60"/>
      <c r="ACI9648" s="60"/>
      <c r="ACJ9648" s="60"/>
      <c r="ACK9648" s="60"/>
      <c r="ACL9648" s="60"/>
      <c r="ACM9648" s="60"/>
      <c r="ACN9648" s="60"/>
      <c r="ACO9648" s="60"/>
      <c r="ACP9648" s="60"/>
      <c r="ACQ9648" s="60"/>
      <c r="ACR9648" s="60"/>
      <c r="ACS9648" s="60"/>
      <c r="ACT9648" s="60"/>
      <c r="ACU9648" s="60"/>
      <c r="ACV9648" s="60"/>
      <c r="ACW9648" s="60"/>
      <c r="ACX9648" s="60"/>
      <c r="ACY9648" s="60">
        <v>0.95946683246929299</v>
      </c>
      <c r="ACZ9648" s="60"/>
      <c r="ADA9648" s="60"/>
      <c r="ADB9648" s="60"/>
      <c r="ADC9648" s="60"/>
      <c r="ADD9648" s="60"/>
      <c r="ADE9648" s="60"/>
    </row>
    <row r="9649" spans="760:785" x14ac:dyDescent="0.25">
      <c r="ACF9649" s="60"/>
      <c r="ACG9649" s="60"/>
      <c r="ACH9649" s="60"/>
      <c r="ACI9649" s="60"/>
      <c r="ACJ9649" s="60"/>
      <c r="ACK9649" s="60"/>
      <c r="ACL9649" s="60"/>
      <c r="ACM9649" s="60"/>
      <c r="ACN9649" s="60"/>
      <c r="ACO9649" s="60"/>
      <c r="ACP9649" s="60"/>
      <c r="ACQ9649" s="60"/>
      <c r="ACR9649" s="60"/>
      <c r="ACS9649" s="60"/>
      <c r="ACT9649" s="60"/>
      <c r="ACU9649" s="60"/>
      <c r="ACV9649" s="60"/>
      <c r="ACW9649" s="60"/>
      <c r="ACX9649" s="60"/>
      <c r="ACY9649" s="60">
        <v>0.95946218514244797</v>
      </c>
      <c r="ACZ9649" s="60"/>
      <c r="ADA9649" s="60"/>
      <c r="ADB9649" s="60"/>
      <c r="ADC9649" s="60"/>
      <c r="ADD9649" s="60"/>
      <c r="ADE9649" s="60"/>
    </row>
    <row r="9650" spans="760:785" x14ac:dyDescent="0.25">
      <c r="ACF9650" s="60"/>
      <c r="ACG9650" s="60"/>
      <c r="ACH9650" s="60"/>
      <c r="ACI9650" s="60"/>
      <c r="ACJ9650" s="60"/>
      <c r="ACK9650" s="60"/>
      <c r="ACL9650" s="60"/>
      <c r="ACM9650" s="60"/>
      <c r="ACN9650" s="60"/>
      <c r="ACO9650" s="60"/>
      <c r="ACP9650" s="60"/>
      <c r="ACQ9650" s="60"/>
      <c r="ACR9650" s="60"/>
      <c r="ACS9650" s="60"/>
      <c r="ACT9650" s="60"/>
      <c r="ACU9650" s="60"/>
      <c r="ACV9650" s="60"/>
      <c r="ACW9650" s="60"/>
      <c r="ACX9650" s="60"/>
      <c r="ACY9650" s="60">
        <v>0.95945887198316404</v>
      </c>
      <c r="ACZ9650" s="60"/>
      <c r="ADA9650" s="60"/>
      <c r="ADB9650" s="60"/>
      <c r="ADC9650" s="60"/>
      <c r="ADD9650" s="60"/>
      <c r="ADE9650" s="60"/>
    </row>
    <row r="9651" spans="760:785" x14ac:dyDescent="0.25">
      <c r="ACF9651" s="60"/>
      <c r="ACG9651" s="60"/>
      <c r="ACH9651" s="60"/>
      <c r="ACI9651" s="60"/>
      <c r="ACJ9651" s="60"/>
      <c r="ACK9651" s="60"/>
      <c r="ACL9651" s="60"/>
      <c r="ACM9651" s="60"/>
      <c r="ACN9651" s="60"/>
      <c r="ACO9651" s="60"/>
      <c r="ACP9651" s="60"/>
      <c r="ACQ9651" s="60"/>
      <c r="ACR9651" s="60"/>
      <c r="ACS9651" s="60"/>
      <c r="ACT9651" s="60"/>
      <c r="ACU9651" s="60"/>
      <c r="ACV9651" s="60"/>
      <c r="ACW9651" s="60"/>
      <c r="ACX9651" s="60"/>
      <c r="ACY9651" s="60">
        <v>0.95945099375310605</v>
      </c>
      <c r="ACZ9651" s="60"/>
      <c r="ADA9651" s="60"/>
      <c r="ADB9651" s="60"/>
      <c r="ADC9651" s="60"/>
      <c r="ADD9651" s="60"/>
      <c r="ADE9651" s="60"/>
    </row>
    <row r="9652" spans="760:785" x14ac:dyDescent="0.25">
      <c r="ACF9652" s="60"/>
      <c r="ACG9652" s="60"/>
      <c r="ACH9652" s="60"/>
      <c r="ACI9652" s="60"/>
      <c r="ACJ9652" s="60"/>
      <c r="ACK9652" s="60"/>
      <c r="ACL9652" s="60"/>
      <c r="ACM9652" s="60"/>
      <c r="ACN9652" s="60"/>
      <c r="ACO9652" s="60"/>
      <c r="ACP9652" s="60"/>
      <c r="ACQ9652" s="60"/>
      <c r="ACR9652" s="60"/>
      <c r="ACS9652" s="60"/>
      <c r="ACT9652" s="60"/>
      <c r="ACU9652" s="60"/>
      <c r="ACV9652" s="60"/>
      <c r="ACW9652" s="60"/>
      <c r="ACX9652" s="60"/>
      <c r="ACY9652" s="60">
        <v>0.95943015677835397</v>
      </c>
      <c r="ACZ9652" s="60"/>
      <c r="ADA9652" s="60"/>
      <c r="ADB9652" s="60"/>
      <c r="ADC9652" s="60"/>
      <c r="ADD9652" s="60"/>
      <c r="ADE9652" s="60"/>
    </row>
    <row r="9653" spans="760:785" x14ac:dyDescent="0.25">
      <c r="ACF9653" s="60"/>
      <c r="ACG9653" s="60"/>
      <c r="ACH9653" s="60"/>
      <c r="ACI9653" s="60"/>
      <c r="ACJ9653" s="60"/>
      <c r="ACK9653" s="60"/>
      <c r="ACL9653" s="60"/>
      <c r="ACM9653" s="60"/>
      <c r="ACN9653" s="60"/>
      <c r="ACO9653" s="60"/>
      <c r="ACP9653" s="60"/>
      <c r="ACQ9653" s="60"/>
      <c r="ACR9653" s="60"/>
      <c r="ACS9653" s="60"/>
      <c r="ACT9653" s="60"/>
      <c r="ACU9653" s="60"/>
      <c r="ACV9653" s="60"/>
      <c r="ACW9653" s="60"/>
      <c r="ACX9653" s="60"/>
      <c r="ACY9653" s="60">
        <v>0.95941224355888999</v>
      </c>
      <c r="ACZ9653" s="60"/>
      <c r="ADA9653" s="60"/>
      <c r="ADB9653" s="60"/>
      <c r="ADC9653" s="60"/>
      <c r="ADD9653" s="60"/>
      <c r="ADE9653" s="60"/>
    </row>
    <row r="9654" spans="760:785" x14ac:dyDescent="0.25">
      <c r="ACF9654" s="60"/>
      <c r="ACG9654" s="60"/>
      <c r="ACH9654" s="60"/>
      <c r="ACI9654" s="60"/>
      <c r="ACJ9654" s="60"/>
      <c r="ACK9654" s="60"/>
      <c r="ACL9654" s="60"/>
      <c r="ACM9654" s="60"/>
      <c r="ACN9654" s="60"/>
      <c r="ACO9654" s="60"/>
      <c r="ACP9654" s="60"/>
      <c r="ACQ9654" s="60"/>
      <c r="ACR9654" s="60"/>
      <c r="ACS9654" s="60"/>
      <c r="ACT9654" s="60"/>
      <c r="ACU9654" s="60"/>
      <c r="ACV9654" s="60"/>
      <c r="ACW9654" s="60"/>
      <c r="ACX9654" s="60"/>
      <c r="ACY9654" s="60">
        <v>0.95940783334630997</v>
      </c>
      <c r="ACZ9654" s="60"/>
      <c r="ADA9654" s="60"/>
      <c r="ADB9654" s="60"/>
      <c r="ADC9654" s="60"/>
      <c r="ADD9654" s="60"/>
      <c r="ADE9654" s="60"/>
    </row>
    <row r="9655" spans="760:785" x14ac:dyDescent="0.25">
      <c r="ACF9655" s="60"/>
      <c r="ACG9655" s="60"/>
      <c r="ACH9655" s="60"/>
      <c r="ACI9655" s="60"/>
      <c r="ACJ9655" s="60"/>
      <c r="ACK9655" s="60"/>
      <c r="ACL9655" s="60"/>
      <c r="ACM9655" s="60"/>
      <c r="ACN9655" s="60"/>
      <c r="ACO9655" s="60"/>
      <c r="ACP9655" s="60"/>
      <c r="ACQ9655" s="60"/>
      <c r="ACR9655" s="60"/>
      <c r="ACS9655" s="60"/>
      <c r="ACT9655" s="60"/>
      <c r="ACU9655" s="60"/>
      <c r="ACV9655" s="60"/>
      <c r="ACW9655" s="60"/>
      <c r="ACX9655" s="60"/>
      <c r="ACY9655" s="60">
        <v>0.95933287609614404</v>
      </c>
      <c r="ACZ9655" s="60"/>
      <c r="ADA9655" s="60"/>
      <c r="ADB9655" s="60"/>
      <c r="ADC9655" s="60"/>
      <c r="ADD9655" s="60"/>
      <c r="ADE9655" s="60"/>
    </row>
    <row r="9656" spans="760:785" x14ac:dyDescent="0.25">
      <c r="ACF9656" s="60"/>
      <c r="ACG9656" s="60"/>
      <c r="ACH9656" s="60"/>
      <c r="ACI9656" s="60"/>
      <c r="ACJ9656" s="60"/>
      <c r="ACK9656" s="60"/>
      <c r="ACL9656" s="60"/>
      <c r="ACM9656" s="60"/>
      <c r="ACN9656" s="60"/>
      <c r="ACO9656" s="60"/>
      <c r="ACP9656" s="60"/>
      <c r="ACQ9656" s="60"/>
      <c r="ACR9656" s="60"/>
      <c r="ACS9656" s="60"/>
      <c r="ACT9656" s="60"/>
      <c r="ACU9656" s="60"/>
      <c r="ACV9656" s="60"/>
      <c r="ACW9656" s="60"/>
      <c r="ACX9656" s="60"/>
      <c r="ACY9656" s="60">
        <v>0.959332064716785</v>
      </c>
      <c r="ACZ9656" s="60"/>
      <c r="ADA9656" s="60"/>
      <c r="ADB9656" s="60"/>
      <c r="ADC9656" s="60"/>
      <c r="ADD9656" s="60"/>
      <c r="ADE9656" s="60"/>
    </row>
    <row r="9657" spans="760:785" x14ac:dyDescent="0.25">
      <c r="ACF9657" s="60"/>
      <c r="ACG9657" s="60"/>
      <c r="ACH9657" s="60"/>
      <c r="ACI9657" s="60"/>
      <c r="ACJ9657" s="60"/>
      <c r="ACK9657" s="60"/>
      <c r="ACL9657" s="60"/>
      <c r="ACM9657" s="60"/>
      <c r="ACN9657" s="60"/>
      <c r="ACO9657" s="60"/>
      <c r="ACP9657" s="60"/>
      <c r="ACQ9657" s="60"/>
      <c r="ACR9657" s="60"/>
      <c r="ACS9657" s="60"/>
      <c r="ACT9657" s="60"/>
      <c r="ACU9657" s="60"/>
      <c r="ACV9657" s="60"/>
      <c r="ACW9657" s="60"/>
      <c r="ACX9657" s="60"/>
      <c r="ACY9657" s="60">
        <v>0.95930369148556405</v>
      </c>
      <c r="ACZ9657" s="60"/>
      <c r="ADA9657" s="60"/>
      <c r="ADB9657" s="60"/>
      <c r="ADC9657" s="60"/>
      <c r="ADD9657" s="60"/>
      <c r="ADE9657" s="60"/>
    </row>
    <row r="9658" spans="760:785" x14ac:dyDescent="0.25">
      <c r="ACF9658" s="60"/>
      <c r="ACG9658" s="60"/>
      <c r="ACH9658" s="60"/>
      <c r="ACI9658" s="60"/>
      <c r="ACJ9658" s="60"/>
      <c r="ACK9658" s="60"/>
      <c r="ACL9658" s="60"/>
      <c r="ACM9658" s="60"/>
      <c r="ACN9658" s="60"/>
      <c r="ACO9658" s="60"/>
      <c r="ACP9658" s="60"/>
      <c r="ACQ9658" s="60"/>
      <c r="ACR9658" s="60"/>
      <c r="ACS9658" s="60"/>
      <c r="ACT9658" s="60"/>
      <c r="ACU9658" s="60"/>
      <c r="ACV9658" s="60"/>
      <c r="ACW9658" s="60"/>
      <c r="ACX9658" s="60"/>
      <c r="ACY9658" s="60">
        <v>0.95929193086845799</v>
      </c>
      <c r="ACZ9658" s="60"/>
      <c r="ADA9658" s="60"/>
      <c r="ADB9658" s="60"/>
      <c r="ADC9658" s="60"/>
      <c r="ADD9658" s="60"/>
      <c r="ADE9658" s="60"/>
    </row>
    <row r="9659" spans="760:785" x14ac:dyDescent="0.25">
      <c r="ACF9659" s="60"/>
      <c r="ACG9659" s="60"/>
      <c r="ACH9659" s="60"/>
      <c r="ACI9659" s="60"/>
      <c r="ACJ9659" s="60"/>
      <c r="ACK9659" s="60"/>
      <c r="ACL9659" s="60"/>
      <c r="ACM9659" s="60"/>
      <c r="ACN9659" s="60"/>
      <c r="ACO9659" s="60"/>
      <c r="ACP9659" s="60"/>
      <c r="ACQ9659" s="60"/>
      <c r="ACR9659" s="60"/>
      <c r="ACS9659" s="60"/>
      <c r="ACT9659" s="60"/>
      <c r="ACU9659" s="60"/>
      <c r="ACV9659" s="60"/>
      <c r="ACW9659" s="60"/>
      <c r="ACX9659" s="60"/>
      <c r="ACY9659" s="60">
        <v>0.95929057189705202</v>
      </c>
      <c r="ACZ9659" s="60"/>
      <c r="ADA9659" s="60"/>
      <c r="ADB9659" s="60"/>
      <c r="ADC9659" s="60"/>
      <c r="ADD9659" s="60"/>
      <c r="ADE9659" s="60"/>
    </row>
    <row r="9660" spans="760:785" x14ac:dyDescent="0.25">
      <c r="ACF9660" s="60"/>
      <c r="ACG9660" s="60"/>
      <c r="ACH9660" s="60"/>
      <c r="ACI9660" s="60"/>
      <c r="ACJ9660" s="60"/>
      <c r="ACK9660" s="60"/>
      <c r="ACL9660" s="60"/>
      <c r="ACM9660" s="60"/>
      <c r="ACN9660" s="60"/>
      <c r="ACO9660" s="60"/>
      <c r="ACP9660" s="60"/>
      <c r="ACQ9660" s="60"/>
      <c r="ACR9660" s="60"/>
      <c r="ACS9660" s="60"/>
      <c r="ACT9660" s="60"/>
      <c r="ACU9660" s="60"/>
      <c r="ACV9660" s="60"/>
      <c r="ACW9660" s="60"/>
      <c r="ACX9660" s="60"/>
      <c r="ACY9660" s="60">
        <v>0.95927172420232198</v>
      </c>
      <c r="ACZ9660" s="60"/>
      <c r="ADA9660" s="60"/>
      <c r="ADB9660" s="60"/>
      <c r="ADC9660" s="60"/>
      <c r="ADD9660" s="60"/>
      <c r="ADE9660" s="60"/>
    </row>
    <row r="9661" spans="760:785" x14ac:dyDescent="0.25">
      <c r="ACF9661" s="60"/>
      <c r="ACG9661" s="60"/>
      <c r="ACH9661" s="60"/>
      <c r="ACI9661" s="60"/>
      <c r="ACJ9661" s="60"/>
      <c r="ACK9661" s="60"/>
      <c r="ACL9661" s="60"/>
      <c r="ACM9661" s="60"/>
      <c r="ACN9661" s="60"/>
      <c r="ACO9661" s="60"/>
      <c r="ACP9661" s="60"/>
      <c r="ACQ9661" s="60"/>
      <c r="ACR9661" s="60"/>
      <c r="ACS9661" s="60"/>
      <c r="ACT9661" s="60"/>
      <c r="ACU9661" s="60"/>
      <c r="ACV9661" s="60"/>
      <c r="ACW9661" s="60"/>
      <c r="ACX9661" s="60"/>
      <c r="ACY9661" s="60">
        <v>0.95926671261749197</v>
      </c>
      <c r="ACZ9661" s="60"/>
      <c r="ADA9661" s="60"/>
      <c r="ADB9661" s="60"/>
      <c r="ADC9661" s="60"/>
      <c r="ADD9661" s="60"/>
      <c r="ADE9661" s="60"/>
    </row>
    <row r="9662" spans="760:785" x14ac:dyDescent="0.25">
      <c r="ACF9662" s="60"/>
      <c r="ACG9662" s="60"/>
      <c r="ACH9662" s="60"/>
      <c r="ACI9662" s="60"/>
      <c r="ACJ9662" s="60"/>
      <c r="ACK9662" s="60"/>
      <c r="ACL9662" s="60"/>
      <c r="ACM9662" s="60"/>
      <c r="ACN9662" s="60"/>
      <c r="ACO9662" s="60"/>
      <c r="ACP9662" s="60"/>
      <c r="ACQ9662" s="60"/>
      <c r="ACR9662" s="60"/>
      <c r="ACS9662" s="60"/>
      <c r="ACT9662" s="60"/>
      <c r="ACU9662" s="60"/>
      <c r="ACV9662" s="60"/>
      <c r="ACW9662" s="60"/>
      <c r="ACX9662" s="60"/>
      <c r="ACY9662" s="60">
        <v>0.95923144725103704</v>
      </c>
      <c r="ACZ9662" s="60"/>
      <c r="ADA9662" s="60"/>
      <c r="ADB9662" s="60"/>
      <c r="ADC9662" s="60"/>
      <c r="ADD9662" s="60"/>
      <c r="ADE9662" s="60"/>
    </row>
    <row r="9663" spans="760:785" x14ac:dyDescent="0.25">
      <c r="ACF9663" s="60"/>
      <c r="ACG9663" s="60"/>
      <c r="ACH9663" s="60"/>
      <c r="ACI9663" s="60"/>
      <c r="ACJ9663" s="60"/>
      <c r="ACK9663" s="60"/>
      <c r="ACL9663" s="60"/>
      <c r="ACM9663" s="60"/>
      <c r="ACN9663" s="60"/>
      <c r="ACO9663" s="60"/>
      <c r="ACP9663" s="60"/>
      <c r="ACQ9663" s="60"/>
      <c r="ACR9663" s="60"/>
      <c r="ACS9663" s="60"/>
      <c r="ACT9663" s="60"/>
      <c r="ACU9663" s="60"/>
      <c r="ACV9663" s="60"/>
      <c r="ACW9663" s="60"/>
      <c r="ACX9663" s="60"/>
      <c r="ACY9663" s="60">
        <v>0.95923138215423798</v>
      </c>
      <c r="ACZ9663" s="60"/>
      <c r="ADA9663" s="60"/>
      <c r="ADB9663" s="60"/>
      <c r="ADC9663" s="60"/>
      <c r="ADD9663" s="60"/>
      <c r="ADE9663" s="60"/>
    </row>
    <row r="9664" spans="760:785" x14ac:dyDescent="0.25">
      <c r="ACF9664" s="60"/>
      <c r="ACG9664" s="60"/>
      <c r="ACH9664" s="60"/>
      <c r="ACI9664" s="60"/>
      <c r="ACJ9664" s="60"/>
      <c r="ACK9664" s="60"/>
      <c r="ACL9664" s="60"/>
      <c r="ACM9664" s="60"/>
      <c r="ACN9664" s="60"/>
      <c r="ACO9664" s="60"/>
      <c r="ACP9664" s="60"/>
      <c r="ACQ9664" s="60"/>
      <c r="ACR9664" s="60"/>
      <c r="ACS9664" s="60"/>
      <c r="ACT9664" s="60"/>
      <c r="ACU9664" s="60"/>
      <c r="ACV9664" s="60"/>
      <c r="ACW9664" s="60"/>
      <c r="ACX9664" s="60"/>
      <c r="ACY9664" s="60">
        <v>0.959220456064106</v>
      </c>
      <c r="ACZ9664" s="60"/>
      <c r="ADA9664" s="60"/>
      <c r="ADB9664" s="60"/>
      <c r="ADC9664" s="60"/>
      <c r="ADD9664" s="60"/>
      <c r="ADE9664" s="60"/>
    </row>
    <row r="9665" spans="760:785" x14ac:dyDescent="0.25">
      <c r="ACF9665" s="60"/>
      <c r="ACG9665" s="60"/>
      <c r="ACH9665" s="60"/>
      <c r="ACI9665" s="60"/>
      <c r="ACJ9665" s="60"/>
      <c r="ACK9665" s="60"/>
      <c r="ACL9665" s="60"/>
      <c r="ACM9665" s="60"/>
      <c r="ACN9665" s="60"/>
      <c r="ACO9665" s="60"/>
      <c r="ACP9665" s="60"/>
      <c r="ACQ9665" s="60"/>
      <c r="ACR9665" s="60"/>
      <c r="ACS9665" s="60"/>
      <c r="ACT9665" s="60"/>
      <c r="ACU9665" s="60"/>
      <c r="ACV9665" s="60"/>
      <c r="ACW9665" s="60"/>
      <c r="ACX9665" s="60"/>
      <c r="ACY9665" s="60">
        <v>0.95920621265994099</v>
      </c>
      <c r="ACZ9665" s="60"/>
      <c r="ADA9665" s="60"/>
      <c r="ADB9665" s="60"/>
      <c r="ADC9665" s="60"/>
      <c r="ADD9665" s="60"/>
      <c r="ADE9665" s="60"/>
    </row>
    <row r="9666" spans="760:785" x14ac:dyDescent="0.25">
      <c r="ACF9666" s="60"/>
      <c r="ACG9666" s="60"/>
      <c r="ACH9666" s="60"/>
      <c r="ACI9666" s="60"/>
      <c r="ACJ9666" s="60"/>
      <c r="ACK9666" s="60"/>
      <c r="ACL9666" s="60"/>
      <c r="ACM9666" s="60"/>
      <c r="ACN9666" s="60"/>
      <c r="ACO9666" s="60"/>
      <c r="ACP9666" s="60"/>
      <c r="ACQ9666" s="60"/>
      <c r="ACR9666" s="60"/>
      <c r="ACS9666" s="60"/>
      <c r="ACT9666" s="60"/>
      <c r="ACU9666" s="60"/>
      <c r="ACV9666" s="60"/>
      <c r="ACW9666" s="60"/>
      <c r="ACX9666" s="60"/>
      <c r="ACY9666" s="60">
        <v>0.959184586452966</v>
      </c>
      <c r="ACZ9666" s="60"/>
      <c r="ADA9666" s="60"/>
      <c r="ADB9666" s="60"/>
      <c r="ADC9666" s="60"/>
      <c r="ADD9666" s="60"/>
      <c r="ADE9666" s="60"/>
    </row>
    <row r="9667" spans="760:785" x14ac:dyDescent="0.25">
      <c r="ACF9667" s="60"/>
      <c r="ACG9667" s="60"/>
      <c r="ACH9667" s="60"/>
      <c r="ACI9667" s="60"/>
      <c r="ACJ9667" s="60"/>
      <c r="ACK9667" s="60"/>
      <c r="ACL9667" s="60"/>
      <c r="ACM9667" s="60"/>
      <c r="ACN9667" s="60"/>
      <c r="ACO9667" s="60"/>
      <c r="ACP9667" s="60"/>
      <c r="ACQ9667" s="60"/>
      <c r="ACR9667" s="60"/>
      <c r="ACS9667" s="60"/>
      <c r="ACT9667" s="60"/>
      <c r="ACU9667" s="60"/>
      <c r="ACV9667" s="60"/>
      <c r="ACW9667" s="60"/>
      <c r="ACX9667" s="60"/>
      <c r="ACY9667" s="60">
        <v>0.95918100108349802</v>
      </c>
      <c r="ACZ9667" s="60"/>
      <c r="ADA9667" s="60"/>
      <c r="ADB9667" s="60"/>
      <c r="ADC9667" s="60"/>
      <c r="ADD9667" s="60"/>
      <c r="ADE9667" s="60"/>
    </row>
    <row r="9668" spans="760:785" x14ac:dyDescent="0.25">
      <c r="ACF9668" s="60"/>
      <c r="ACG9668" s="60"/>
      <c r="ACH9668" s="60"/>
      <c r="ACI9668" s="60"/>
      <c r="ACJ9668" s="60"/>
      <c r="ACK9668" s="60"/>
      <c r="ACL9668" s="60"/>
      <c r="ACM9668" s="60"/>
      <c r="ACN9668" s="60"/>
      <c r="ACO9668" s="60"/>
      <c r="ACP9668" s="60"/>
      <c r="ACQ9668" s="60"/>
      <c r="ACR9668" s="60"/>
      <c r="ACS9668" s="60"/>
      <c r="ACT9668" s="60"/>
      <c r="ACU9668" s="60"/>
      <c r="ACV9668" s="60"/>
      <c r="ACW9668" s="60"/>
      <c r="ACX9668" s="60"/>
      <c r="ACY9668" s="60">
        <v>0.95915913597510805</v>
      </c>
      <c r="ACZ9668" s="60"/>
      <c r="ADA9668" s="60"/>
      <c r="ADB9668" s="60"/>
      <c r="ADC9668" s="60"/>
      <c r="ADD9668" s="60"/>
      <c r="ADE9668" s="60"/>
    </row>
    <row r="9669" spans="760:785" x14ac:dyDescent="0.25">
      <c r="ACF9669" s="60"/>
      <c r="ACG9669" s="60"/>
      <c r="ACH9669" s="60"/>
      <c r="ACI9669" s="60"/>
      <c r="ACJ9669" s="60"/>
      <c r="ACK9669" s="60"/>
      <c r="ACL9669" s="60"/>
      <c r="ACM9669" s="60"/>
      <c r="ACN9669" s="60"/>
      <c r="ACO9669" s="60"/>
      <c r="ACP9669" s="60"/>
      <c r="ACQ9669" s="60"/>
      <c r="ACR9669" s="60"/>
      <c r="ACS9669" s="60"/>
      <c r="ACT9669" s="60"/>
      <c r="ACU9669" s="60"/>
      <c r="ACV9669" s="60"/>
      <c r="ACW9669" s="60"/>
      <c r="ACX9669" s="60"/>
      <c r="ACY9669" s="60">
        <v>0.95914163625783999</v>
      </c>
      <c r="ACZ9669" s="60"/>
      <c r="ADA9669" s="60"/>
      <c r="ADB9669" s="60"/>
      <c r="ADC9669" s="60"/>
      <c r="ADD9669" s="60"/>
      <c r="ADE9669" s="60"/>
    </row>
    <row r="9670" spans="760:785" x14ac:dyDescent="0.25">
      <c r="ACF9670" s="60"/>
      <c r="ACG9670" s="60"/>
      <c r="ACH9670" s="60"/>
      <c r="ACI9670" s="60"/>
      <c r="ACJ9670" s="60"/>
      <c r="ACK9670" s="60"/>
      <c r="ACL9670" s="60"/>
      <c r="ACM9670" s="60"/>
      <c r="ACN9670" s="60"/>
      <c r="ACO9670" s="60"/>
      <c r="ACP9670" s="60"/>
      <c r="ACQ9670" s="60"/>
      <c r="ACR9670" s="60"/>
      <c r="ACS9670" s="60"/>
      <c r="ACT9670" s="60"/>
      <c r="ACU9670" s="60"/>
      <c r="ACV9670" s="60"/>
      <c r="ACW9670" s="60"/>
      <c r="ACX9670" s="60"/>
      <c r="ACY9670" s="60">
        <v>0.95912538384596702</v>
      </c>
      <c r="ACZ9670" s="60"/>
      <c r="ADA9670" s="60"/>
      <c r="ADB9670" s="60"/>
      <c r="ADC9670" s="60"/>
      <c r="ADD9670" s="60"/>
      <c r="ADE9670" s="60"/>
    </row>
    <row r="9671" spans="760:785" x14ac:dyDescent="0.25">
      <c r="ACF9671" s="60"/>
      <c r="ACG9671" s="60"/>
      <c r="ACH9671" s="60"/>
      <c r="ACI9671" s="60"/>
      <c r="ACJ9671" s="60"/>
      <c r="ACK9671" s="60"/>
      <c r="ACL9671" s="60"/>
      <c r="ACM9671" s="60"/>
      <c r="ACN9671" s="60"/>
      <c r="ACO9671" s="60"/>
      <c r="ACP9671" s="60"/>
      <c r="ACQ9671" s="60"/>
      <c r="ACR9671" s="60"/>
      <c r="ACS9671" s="60"/>
      <c r="ACT9671" s="60"/>
      <c r="ACU9671" s="60"/>
      <c r="ACV9671" s="60"/>
      <c r="ACW9671" s="60"/>
      <c r="ACX9671" s="60"/>
      <c r="ACY9671" s="60">
        <v>0.95910526748869496</v>
      </c>
      <c r="ACZ9671" s="60"/>
      <c r="ADA9671" s="60"/>
      <c r="ADB9671" s="60"/>
      <c r="ADC9671" s="60"/>
      <c r="ADD9671" s="60"/>
      <c r="ADE9671" s="60"/>
    </row>
    <row r="9672" spans="760:785" x14ac:dyDescent="0.25">
      <c r="ACF9672" s="60"/>
      <c r="ACG9672" s="60"/>
      <c r="ACH9672" s="60"/>
      <c r="ACI9672" s="60"/>
      <c r="ACJ9672" s="60"/>
      <c r="ACK9672" s="60"/>
      <c r="ACL9672" s="60"/>
      <c r="ACM9672" s="60"/>
      <c r="ACN9672" s="60"/>
      <c r="ACO9672" s="60"/>
      <c r="ACP9672" s="60"/>
      <c r="ACQ9672" s="60"/>
      <c r="ACR9672" s="60"/>
      <c r="ACS9672" s="60"/>
      <c r="ACT9672" s="60"/>
      <c r="ACU9672" s="60"/>
      <c r="ACV9672" s="60"/>
      <c r="ACW9672" s="60"/>
      <c r="ACX9672" s="60"/>
      <c r="ACY9672" s="60">
        <v>0.95908348740866001</v>
      </c>
      <c r="ACZ9672" s="60"/>
      <c r="ADA9672" s="60"/>
      <c r="ADB9672" s="60"/>
      <c r="ADC9672" s="60"/>
      <c r="ADD9672" s="60"/>
      <c r="ADE9672" s="60"/>
    </row>
    <row r="9673" spans="760:785" x14ac:dyDescent="0.25">
      <c r="ACF9673" s="60"/>
      <c r="ACG9673" s="60"/>
      <c r="ACH9673" s="60"/>
      <c r="ACI9673" s="60"/>
      <c r="ACJ9673" s="60"/>
      <c r="ACK9673" s="60"/>
      <c r="ACL9673" s="60"/>
      <c r="ACM9673" s="60"/>
      <c r="ACN9673" s="60"/>
      <c r="ACO9673" s="60"/>
      <c r="ACP9673" s="60"/>
      <c r="ACQ9673" s="60"/>
      <c r="ACR9673" s="60"/>
      <c r="ACS9673" s="60"/>
      <c r="ACT9673" s="60"/>
      <c r="ACU9673" s="60"/>
      <c r="ACV9673" s="60"/>
      <c r="ACW9673" s="60"/>
      <c r="ACX9673" s="60"/>
      <c r="ACY9673" s="60">
        <v>0.95908079176639505</v>
      </c>
      <c r="ACZ9673" s="60"/>
      <c r="ADA9673" s="60"/>
      <c r="ADB9673" s="60"/>
      <c r="ADC9673" s="60"/>
      <c r="ADD9673" s="60"/>
      <c r="ADE9673" s="60"/>
    </row>
    <row r="9674" spans="760:785" x14ac:dyDescent="0.25">
      <c r="ACF9674" s="60"/>
      <c r="ACG9674" s="60"/>
      <c r="ACH9674" s="60"/>
      <c r="ACI9674" s="60"/>
      <c r="ACJ9674" s="60"/>
      <c r="ACK9674" s="60"/>
      <c r="ACL9674" s="60"/>
      <c r="ACM9674" s="60"/>
      <c r="ACN9674" s="60"/>
      <c r="ACO9674" s="60"/>
      <c r="ACP9674" s="60"/>
      <c r="ACQ9674" s="60"/>
      <c r="ACR9674" s="60"/>
      <c r="ACS9674" s="60"/>
      <c r="ACT9674" s="60"/>
      <c r="ACU9674" s="60"/>
      <c r="ACV9674" s="60"/>
      <c r="ACW9674" s="60"/>
      <c r="ACX9674" s="60"/>
      <c r="ACY9674" s="60">
        <v>0.95906721352207303</v>
      </c>
      <c r="ACZ9674" s="60"/>
      <c r="ADA9674" s="60"/>
      <c r="ADB9674" s="60"/>
      <c r="ADC9674" s="60"/>
      <c r="ADD9674" s="60"/>
      <c r="ADE9674" s="60"/>
    </row>
    <row r="9675" spans="760:785" x14ac:dyDescent="0.25">
      <c r="ACF9675" s="60"/>
      <c r="ACG9675" s="60"/>
      <c r="ACH9675" s="60"/>
      <c r="ACI9675" s="60"/>
      <c r="ACJ9675" s="60"/>
      <c r="ACK9675" s="60"/>
      <c r="ACL9675" s="60"/>
      <c r="ACM9675" s="60"/>
      <c r="ACN9675" s="60"/>
      <c r="ACO9675" s="60"/>
      <c r="ACP9675" s="60"/>
      <c r="ACQ9675" s="60"/>
      <c r="ACR9675" s="60"/>
      <c r="ACS9675" s="60"/>
      <c r="ACT9675" s="60"/>
      <c r="ACU9675" s="60"/>
      <c r="ACV9675" s="60"/>
      <c r="ACW9675" s="60"/>
      <c r="ACX9675" s="60"/>
      <c r="ACY9675" s="60">
        <v>0.95905085104572996</v>
      </c>
      <c r="ACZ9675" s="60"/>
      <c r="ADA9675" s="60"/>
      <c r="ADB9675" s="60"/>
      <c r="ADC9675" s="60"/>
      <c r="ADD9675" s="60"/>
      <c r="ADE9675" s="60"/>
    </row>
    <row r="9676" spans="760:785" x14ac:dyDescent="0.25">
      <c r="ACF9676" s="60"/>
      <c r="ACG9676" s="60"/>
      <c r="ACH9676" s="60"/>
      <c r="ACI9676" s="60"/>
      <c r="ACJ9676" s="60"/>
      <c r="ACK9676" s="60"/>
      <c r="ACL9676" s="60"/>
      <c r="ACM9676" s="60"/>
      <c r="ACN9676" s="60"/>
      <c r="ACO9676" s="60"/>
      <c r="ACP9676" s="60"/>
      <c r="ACQ9676" s="60"/>
      <c r="ACR9676" s="60"/>
      <c r="ACS9676" s="60"/>
      <c r="ACT9676" s="60"/>
      <c r="ACU9676" s="60"/>
      <c r="ACV9676" s="60"/>
      <c r="ACW9676" s="60"/>
      <c r="ACX9676" s="60"/>
      <c r="ACY9676" s="60">
        <v>0.95904832387622196</v>
      </c>
      <c r="ACZ9676" s="60"/>
      <c r="ADA9676" s="60"/>
      <c r="ADB9676" s="60"/>
      <c r="ADC9676" s="60"/>
      <c r="ADD9676" s="60"/>
      <c r="ADE9676" s="60"/>
    </row>
    <row r="9677" spans="760:785" x14ac:dyDescent="0.25">
      <c r="ACF9677" s="60"/>
      <c r="ACG9677" s="60"/>
      <c r="ACH9677" s="60"/>
      <c r="ACI9677" s="60"/>
      <c r="ACJ9677" s="60"/>
      <c r="ACK9677" s="60"/>
      <c r="ACL9677" s="60"/>
      <c r="ACM9677" s="60"/>
      <c r="ACN9677" s="60"/>
      <c r="ACO9677" s="60"/>
      <c r="ACP9677" s="60"/>
      <c r="ACQ9677" s="60"/>
      <c r="ACR9677" s="60"/>
      <c r="ACS9677" s="60"/>
      <c r="ACT9677" s="60"/>
      <c r="ACU9677" s="60"/>
      <c r="ACV9677" s="60"/>
      <c r="ACW9677" s="60"/>
      <c r="ACX9677" s="60"/>
      <c r="ACY9677" s="60">
        <v>0.95903636168032602</v>
      </c>
      <c r="ACZ9677" s="60"/>
      <c r="ADA9677" s="60"/>
      <c r="ADB9677" s="60"/>
      <c r="ADC9677" s="60"/>
      <c r="ADD9677" s="60"/>
      <c r="ADE9677" s="60"/>
    </row>
    <row r="9678" spans="760:785" x14ac:dyDescent="0.25">
      <c r="ACF9678" s="60"/>
      <c r="ACG9678" s="60"/>
      <c r="ACH9678" s="60"/>
      <c r="ACI9678" s="60"/>
      <c r="ACJ9678" s="60"/>
      <c r="ACK9678" s="60"/>
      <c r="ACL9678" s="60"/>
      <c r="ACM9678" s="60"/>
      <c r="ACN9678" s="60"/>
      <c r="ACO9678" s="60"/>
      <c r="ACP9678" s="60"/>
      <c r="ACQ9678" s="60"/>
      <c r="ACR9678" s="60"/>
      <c r="ACS9678" s="60"/>
      <c r="ACT9678" s="60"/>
      <c r="ACU9678" s="60"/>
      <c r="ACV9678" s="60"/>
      <c r="ACW9678" s="60"/>
      <c r="ACX9678" s="60"/>
      <c r="ACY9678" s="60">
        <v>0.95903407062415402</v>
      </c>
      <c r="ACZ9678" s="60"/>
      <c r="ADA9678" s="60"/>
      <c r="ADB9678" s="60"/>
      <c r="ADC9678" s="60"/>
      <c r="ADD9678" s="60"/>
      <c r="ADE9678" s="60"/>
    </row>
    <row r="9679" spans="760:785" x14ac:dyDescent="0.25">
      <c r="ACF9679" s="60"/>
      <c r="ACG9679" s="60"/>
      <c r="ACH9679" s="60"/>
      <c r="ACI9679" s="60"/>
      <c r="ACJ9679" s="60"/>
      <c r="ACK9679" s="60"/>
      <c r="ACL9679" s="60"/>
      <c r="ACM9679" s="60"/>
      <c r="ACN9679" s="60"/>
      <c r="ACO9679" s="60"/>
      <c r="ACP9679" s="60"/>
      <c r="ACQ9679" s="60"/>
      <c r="ACR9679" s="60"/>
      <c r="ACS9679" s="60"/>
      <c r="ACT9679" s="60"/>
      <c r="ACU9679" s="60"/>
      <c r="ACV9679" s="60"/>
      <c r="ACW9679" s="60"/>
      <c r="ACX9679" s="60"/>
      <c r="ACY9679" s="60">
        <v>0.95896710204820501</v>
      </c>
      <c r="ACZ9679" s="60"/>
      <c r="ADA9679" s="60"/>
      <c r="ADB9679" s="60"/>
      <c r="ADC9679" s="60"/>
      <c r="ADD9679" s="60"/>
      <c r="ADE9679" s="60"/>
    </row>
    <row r="9680" spans="760:785" x14ac:dyDescent="0.25">
      <c r="ACF9680" s="60"/>
      <c r="ACG9680" s="60"/>
      <c r="ACH9680" s="60"/>
      <c r="ACI9680" s="60"/>
      <c r="ACJ9680" s="60"/>
      <c r="ACK9680" s="60"/>
      <c r="ACL9680" s="60"/>
      <c r="ACM9680" s="60"/>
      <c r="ACN9680" s="60"/>
      <c r="ACO9680" s="60"/>
      <c r="ACP9680" s="60"/>
      <c r="ACQ9680" s="60"/>
      <c r="ACR9680" s="60"/>
      <c r="ACS9680" s="60"/>
      <c r="ACT9680" s="60"/>
      <c r="ACU9680" s="60"/>
      <c r="ACV9680" s="60"/>
      <c r="ACW9680" s="60"/>
      <c r="ACX9680" s="60"/>
      <c r="ACY9680" s="60">
        <v>0.958967044291684</v>
      </c>
      <c r="ACZ9680" s="60"/>
      <c r="ADA9680" s="60"/>
      <c r="ADB9680" s="60"/>
      <c r="ADC9680" s="60"/>
      <c r="ADD9680" s="60"/>
      <c r="ADE9680" s="60"/>
    </row>
    <row r="9681" spans="760:785" x14ac:dyDescent="0.25">
      <c r="ACF9681" s="60"/>
      <c r="ACG9681" s="60"/>
      <c r="ACH9681" s="60"/>
      <c r="ACI9681" s="60"/>
      <c r="ACJ9681" s="60"/>
      <c r="ACK9681" s="60"/>
      <c r="ACL9681" s="60"/>
      <c r="ACM9681" s="60"/>
      <c r="ACN9681" s="60"/>
      <c r="ACO9681" s="60"/>
      <c r="ACP9681" s="60"/>
      <c r="ACQ9681" s="60"/>
      <c r="ACR9681" s="60"/>
      <c r="ACS9681" s="60"/>
      <c r="ACT9681" s="60"/>
      <c r="ACU9681" s="60"/>
      <c r="ACV9681" s="60"/>
      <c r="ACW9681" s="60"/>
      <c r="ACX9681" s="60"/>
      <c r="ACY9681" s="60">
        <v>0.95896515504642998</v>
      </c>
      <c r="ACZ9681" s="60"/>
      <c r="ADA9681" s="60"/>
      <c r="ADB9681" s="60"/>
      <c r="ADC9681" s="60"/>
      <c r="ADD9681" s="60"/>
      <c r="ADE9681" s="60"/>
    </row>
    <row r="9682" spans="760:785" x14ac:dyDescent="0.25">
      <c r="ACF9682" s="60"/>
      <c r="ACG9682" s="60"/>
      <c r="ACH9682" s="60"/>
      <c r="ACI9682" s="60"/>
      <c r="ACJ9682" s="60"/>
      <c r="ACK9682" s="60"/>
      <c r="ACL9682" s="60"/>
      <c r="ACM9682" s="60"/>
      <c r="ACN9682" s="60"/>
      <c r="ACO9682" s="60"/>
      <c r="ACP9682" s="60"/>
      <c r="ACQ9682" s="60"/>
      <c r="ACR9682" s="60"/>
      <c r="ACS9682" s="60"/>
      <c r="ACT9682" s="60"/>
      <c r="ACU9682" s="60"/>
      <c r="ACV9682" s="60"/>
      <c r="ACW9682" s="60"/>
      <c r="ACX9682" s="60"/>
      <c r="ACY9682" s="60">
        <v>0.95896232846602303</v>
      </c>
      <c r="ACZ9682" s="60"/>
      <c r="ADA9682" s="60"/>
      <c r="ADB9682" s="60"/>
      <c r="ADC9682" s="60"/>
      <c r="ADD9682" s="60"/>
      <c r="ADE9682" s="60"/>
    </row>
    <row r="9683" spans="760:785" x14ac:dyDescent="0.25">
      <c r="ACF9683" s="60"/>
      <c r="ACG9683" s="60"/>
      <c r="ACH9683" s="60"/>
      <c r="ACI9683" s="60"/>
      <c r="ACJ9683" s="60"/>
      <c r="ACK9683" s="60"/>
      <c r="ACL9683" s="60"/>
      <c r="ACM9683" s="60"/>
      <c r="ACN9683" s="60"/>
      <c r="ACO9683" s="60"/>
      <c r="ACP9683" s="60"/>
      <c r="ACQ9683" s="60"/>
      <c r="ACR9683" s="60"/>
      <c r="ACS9683" s="60"/>
      <c r="ACT9683" s="60"/>
      <c r="ACU9683" s="60"/>
      <c r="ACV9683" s="60"/>
      <c r="ACW9683" s="60"/>
      <c r="ACX9683" s="60"/>
      <c r="ACY9683" s="60">
        <v>0.95895452075949805</v>
      </c>
      <c r="ACZ9683" s="60"/>
      <c r="ADA9683" s="60"/>
      <c r="ADB9683" s="60"/>
      <c r="ADC9683" s="60"/>
      <c r="ADD9683" s="60"/>
      <c r="ADE9683" s="60"/>
    </row>
    <row r="9684" spans="760:785" x14ac:dyDescent="0.25">
      <c r="ACF9684" s="60"/>
      <c r="ACG9684" s="60"/>
      <c r="ACH9684" s="60"/>
      <c r="ACI9684" s="60"/>
      <c r="ACJ9684" s="60"/>
      <c r="ACK9684" s="60"/>
      <c r="ACL9684" s="60"/>
      <c r="ACM9684" s="60"/>
      <c r="ACN9684" s="60"/>
      <c r="ACO9684" s="60"/>
      <c r="ACP9684" s="60"/>
      <c r="ACQ9684" s="60"/>
      <c r="ACR9684" s="60"/>
      <c r="ACS9684" s="60"/>
      <c r="ACT9684" s="60"/>
      <c r="ACU9684" s="60"/>
      <c r="ACV9684" s="60"/>
      <c r="ACW9684" s="60"/>
      <c r="ACX9684" s="60"/>
      <c r="ACY9684" s="60">
        <v>0.95892319712000396</v>
      </c>
      <c r="ACZ9684" s="60"/>
      <c r="ADA9684" s="60"/>
      <c r="ADB9684" s="60"/>
      <c r="ADC9684" s="60"/>
      <c r="ADD9684" s="60"/>
      <c r="ADE9684" s="60"/>
    </row>
    <row r="9685" spans="760:785" x14ac:dyDescent="0.25">
      <c r="ACF9685" s="60"/>
      <c r="ACG9685" s="60"/>
      <c r="ACH9685" s="60"/>
      <c r="ACI9685" s="60"/>
      <c r="ACJ9685" s="60"/>
      <c r="ACK9685" s="60"/>
      <c r="ACL9685" s="60"/>
      <c r="ACM9685" s="60"/>
      <c r="ACN9685" s="60"/>
      <c r="ACO9685" s="60"/>
      <c r="ACP9685" s="60"/>
      <c r="ACQ9685" s="60"/>
      <c r="ACR9685" s="60"/>
      <c r="ACS9685" s="60"/>
      <c r="ACT9685" s="60"/>
      <c r="ACU9685" s="60"/>
      <c r="ACV9685" s="60"/>
      <c r="ACW9685" s="60"/>
      <c r="ACX9685" s="60"/>
      <c r="ACY9685" s="60">
        <v>0.95891778768881697</v>
      </c>
      <c r="ACZ9685" s="60"/>
      <c r="ADA9685" s="60"/>
      <c r="ADB9685" s="60"/>
      <c r="ADC9685" s="60"/>
      <c r="ADD9685" s="60"/>
      <c r="ADE9685" s="60"/>
    </row>
    <row r="9686" spans="760:785" x14ac:dyDescent="0.25">
      <c r="ACF9686" s="60"/>
      <c r="ACG9686" s="60"/>
      <c r="ACH9686" s="60"/>
      <c r="ACI9686" s="60"/>
      <c r="ACJ9686" s="60"/>
      <c r="ACK9686" s="60"/>
      <c r="ACL9686" s="60"/>
      <c r="ACM9686" s="60"/>
      <c r="ACN9686" s="60"/>
      <c r="ACO9686" s="60"/>
      <c r="ACP9686" s="60"/>
      <c r="ACQ9686" s="60"/>
      <c r="ACR9686" s="60"/>
      <c r="ACS9686" s="60"/>
      <c r="ACT9686" s="60"/>
      <c r="ACU9686" s="60"/>
      <c r="ACV9686" s="60"/>
      <c r="ACW9686" s="60"/>
      <c r="ACX9686" s="60"/>
      <c r="ACY9686" s="60">
        <v>0.95890674874372905</v>
      </c>
      <c r="ACZ9686" s="60"/>
      <c r="ADA9686" s="60"/>
      <c r="ADB9686" s="60"/>
      <c r="ADC9686" s="60"/>
      <c r="ADD9686" s="60"/>
      <c r="ADE9686" s="60"/>
    </row>
    <row r="9687" spans="760:785" x14ac:dyDescent="0.25">
      <c r="ACF9687" s="60"/>
      <c r="ACG9687" s="60"/>
      <c r="ACH9687" s="60"/>
      <c r="ACI9687" s="60"/>
      <c r="ACJ9687" s="60"/>
      <c r="ACK9687" s="60"/>
      <c r="ACL9687" s="60"/>
      <c r="ACM9687" s="60"/>
      <c r="ACN9687" s="60"/>
      <c r="ACO9687" s="60"/>
      <c r="ACP9687" s="60"/>
      <c r="ACQ9687" s="60"/>
      <c r="ACR9687" s="60"/>
      <c r="ACS9687" s="60"/>
      <c r="ACT9687" s="60"/>
      <c r="ACU9687" s="60"/>
      <c r="ACV9687" s="60"/>
      <c r="ACW9687" s="60"/>
      <c r="ACX9687" s="60"/>
      <c r="ACY9687" s="60">
        <v>0.95888959737718404</v>
      </c>
      <c r="ACZ9687" s="60"/>
      <c r="ADA9687" s="60"/>
      <c r="ADB9687" s="60"/>
      <c r="ADC9687" s="60"/>
      <c r="ADD9687" s="60"/>
      <c r="ADE9687" s="60"/>
    </row>
    <row r="9688" spans="760:785" x14ac:dyDescent="0.25">
      <c r="ACF9688" s="60"/>
      <c r="ACG9688" s="60"/>
      <c r="ACH9688" s="60"/>
      <c r="ACI9688" s="60"/>
      <c r="ACJ9688" s="60"/>
      <c r="ACK9688" s="60"/>
      <c r="ACL9688" s="60"/>
      <c r="ACM9688" s="60"/>
      <c r="ACN9688" s="60"/>
      <c r="ACO9688" s="60"/>
      <c r="ACP9688" s="60"/>
      <c r="ACQ9688" s="60"/>
      <c r="ACR9688" s="60"/>
      <c r="ACS9688" s="60"/>
      <c r="ACT9688" s="60"/>
      <c r="ACU9688" s="60"/>
      <c r="ACV9688" s="60"/>
      <c r="ACW9688" s="60"/>
      <c r="ACX9688" s="60"/>
      <c r="ACY9688" s="60">
        <v>0.95884819490536399</v>
      </c>
      <c r="ACZ9688" s="60"/>
      <c r="ADA9688" s="60"/>
      <c r="ADB9688" s="60"/>
      <c r="ADC9688" s="60"/>
      <c r="ADD9688" s="60"/>
      <c r="ADE9688" s="60"/>
    </row>
    <row r="9689" spans="760:785" x14ac:dyDescent="0.25">
      <c r="ACF9689" s="60"/>
      <c r="ACG9689" s="60"/>
      <c r="ACH9689" s="60"/>
      <c r="ACI9689" s="60"/>
      <c r="ACJ9689" s="60"/>
      <c r="ACK9689" s="60"/>
      <c r="ACL9689" s="60"/>
      <c r="ACM9689" s="60"/>
      <c r="ACN9689" s="60"/>
      <c r="ACO9689" s="60"/>
      <c r="ACP9689" s="60"/>
      <c r="ACQ9689" s="60"/>
      <c r="ACR9689" s="60"/>
      <c r="ACS9689" s="60"/>
      <c r="ACT9689" s="60"/>
      <c r="ACU9689" s="60"/>
      <c r="ACV9689" s="60"/>
      <c r="ACW9689" s="60"/>
      <c r="ACX9689" s="60"/>
      <c r="ACY9689" s="60">
        <v>0.95883507280427005</v>
      </c>
      <c r="ACZ9689" s="60"/>
      <c r="ADA9689" s="60"/>
      <c r="ADB9689" s="60"/>
      <c r="ADC9689" s="60"/>
      <c r="ADD9689" s="60"/>
      <c r="ADE9689" s="60"/>
    </row>
    <row r="9690" spans="760:785" x14ac:dyDescent="0.25">
      <c r="ACF9690" s="60"/>
      <c r="ACG9690" s="60"/>
      <c r="ACH9690" s="60"/>
      <c r="ACI9690" s="60"/>
      <c r="ACJ9690" s="60"/>
      <c r="ACK9690" s="60"/>
      <c r="ACL9690" s="60"/>
      <c r="ACM9690" s="60"/>
      <c r="ACN9690" s="60"/>
      <c r="ACO9690" s="60"/>
      <c r="ACP9690" s="60"/>
      <c r="ACQ9690" s="60"/>
      <c r="ACR9690" s="60"/>
      <c r="ACS9690" s="60"/>
      <c r="ACT9690" s="60"/>
      <c r="ACU9690" s="60"/>
      <c r="ACV9690" s="60"/>
      <c r="ACW9690" s="60"/>
      <c r="ACX9690" s="60"/>
      <c r="ACY9690" s="60">
        <v>0.95881829426965404</v>
      </c>
      <c r="ACZ9690" s="60"/>
      <c r="ADA9690" s="60"/>
      <c r="ADB9690" s="60"/>
      <c r="ADC9690" s="60"/>
      <c r="ADD9690" s="60"/>
      <c r="ADE9690" s="60"/>
    </row>
    <row r="9691" spans="760:785" x14ac:dyDescent="0.25">
      <c r="ACF9691" s="60"/>
      <c r="ACG9691" s="60"/>
      <c r="ACH9691" s="60"/>
      <c r="ACI9691" s="60"/>
      <c r="ACJ9691" s="60"/>
      <c r="ACK9691" s="60"/>
      <c r="ACL9691" s="60"/>
      <c r="ACM9691" s="60"/>
      <c r="ACN9691" s="60"/>
      <c r="ACO9691" s="60"/>
      <c r="ACP9691" s="60"/>
      <c r="ACQ9691" s="60"/>
      <c r="ACR9691" s="60"/>
      <c r="ACS9691" s="60"/>
      <c r="ACT9691" s="60"/>
      <c r="ACU9691" s="60"/>
      <c r="ACV9691" s="60"/>
      <c r="ACW9691" s="60"/>
      <c r="ACX9691" s="60"/>
      <c r="ACY9691" s="60">
        <v>0.95880049092125696</v>
      </c>
      <c r="ACZ9691" s="60"/>
      <c r="ADA9691" s="60"/>
      <c r="ADB9691" s="60"/>
      <c r="ADC9691" s="60"/>
      <c r="ADD9691" s="60"/>
      <c r="ADE9691" s="60"/>
    </row>
    <row r="9692" spans="760:785" x14ac:dyDescent="0.25">
      <c r="ACF9692" s="60"/>
      <c r="ACG9692" s="60"/>
      <c r="ACH9692" s="60"/>
      <c r="ACI9692" s="60"/>
      <c r="ACJ9692" s="60"/>
      <c r="ACK9692" s="60"/>
      <c r="ACL9692" s="60"/>
      <c r="ACM9692" s="60"/>
      <c r="ACN9692" s="60"/>
      <c r="ACO9692" s="60"/>
      <c r="ACP9692" s="60"/>
      <c r="ACQ9692" s="60"/>
      <c r="ACR9692" s="60"/>
      <c r="ACS9692" s="60"/>
      <c r="ACT9692" s="60"/>
      <c r="ACU9692" s="60"/>
      <c r="ACV9692" s="60"/>
      <c r="ACW9692" s="60"/>
      <c r="ACX9692" s="60"/>
      <c r="ACY9692" s="60">
        <v>0.95876556940837698</v>
      </c>
      <c r="ACZ9692" s="60"/>
      <c r="ADA9692" s="60"/>
      <c r="ADB9692" s="60"/>
      <c r="ADC9692" s="60"/>
      <c r="ADD9692" s="60"/>
      <c r="ADE9692" s="60"/>
    </row>
    <row r="9693" spans="760:785" x14ac:dyDescent="0.25">
      <c r="ACF9693" s="60"/>
      <c r="ACG9693" s="60"/>
      <c r="ACH9693" s="60"/>
      <c r="ACI9693" s="60"/>
      <c r="ACJ9693" s="60"/>
      <c r="ACK9693" s="60"/>
      <c r="ACL9693" s="60"/>
      <c r="ACM9693" s="60"/>
      <c r="ACN9693" s="60"/>
      <c r="ACO9693" s="60"/>
      <c r="ACP9693" s="60"/>
      <c r="ACQ9693" s="60"/>
      <c r="ACR9693" s="60"/>
      <c r="ACS9693" s="60"/>
      <c r="ACT9693" s="60"/>
      <c r="ACU9693" s="60"/>
      <c r="ACV9693" s="60"/>
      <c r="ACW9693" s="60"/>
      <c r="ACX9693" s="60"/>
      <c r="ACY9693" s="60">
        <v>0.95875650528692302</v>
      </c>
      <c r="ACZ9693" s="60"/>
      <c r="ADA9693" s="60"/>
      <c r="ADB9693" s="60"/>
      <c r="ADC9693" s="60"/>
      <c r="ADD9693" s="60"/>
      <c r="ADE9693" s="60"/>
    </row>
    <row r="9694" spans="760:785" x14ac:dyDescent="0.25">
      <c r="ACF9694" s="60"/>
      <c r="ACG9694" s="60"/>
      <c r="ACH9694" s="60"/>
      <c r="ACI9694" s="60"/>
      <c r="ACJ9694" s="60"/>
      <c r="ACK9694" s="60"/>
      <c r="ACL9694" s="60"/>
      <c r="ACM9694" s="60"/>
      <c r="ACN9694" s="60"/>
      <c r="ACO9694" s="60"/>
      <c r="ACP9694" s="60"/>
      <c r="ACQ9694" s="60"/>
      <c r="ACR9694" s="60"/>
      <c r="ACS9694" s="60"/>
      <c r="ACT9694" s="60"/>
      <c r="ACU9694" s="60"/>
      <c r="ACV9694" s="60"/>
      <c r="ACW9694" s="60"/>
      <c r="ACX9694" s="60"/>
      <c r="ACY9694" s="60">
        <v>0.95875212991186598</v>
      </c>
      <c r="ACZ9694" s="60"/>
      <c r="ADA9694" s="60"/>
      <c r="ADB9694" s="60"/>
      <c r="ADC9694" s="60"/>
      <c r="ADD9694" s="60"/>
      <c r="ADE9694" s="60"/>
    </row>
    <row r="9695" spans="760:785" x14ac:dyDescent="0.25">
      <c r="ACF9695" s="60"/>
      <c r="ACG9695" s="60"/>
      <c r="ACH9695" s="60"/>
      <c r="ACI9695" s="60"/>
      <c r="ACJ9695" s="60"/>
      <c r="ACK9695" s="60"/>
      <c r="ACL9695" s="60"/>
      <c r="ACM9695" s="60"/>
      <c r="ACN9695" s="60"/>
      <c r="ACO9695" s="60"/>
      <c r="ACP9695" s="60"/>
      <c r="ACQ9695" s="60"/>
      <c r="ACR9695" s="60"/>
      <c r="ACS9695" s="60"/>
      <c r="ACT9695" s="60"/>
      <c r="ACU9695" s="60"/>
      <c r="ACV9695" s="60"/>
      <c r="ACW9695" s="60"/>
      <c r="ACX9695" s="60"/>
      <c r="ACY9695" s="60">
        <v>0.95871702807699699</v>
      </c>
      <c r="ACZ9695" s="60"/>
      <c r="ADA9695" s="60"/>
      <c r="ADB9695" s="60"/>
      <c r="ADC9695" s="60"/>
      <c r="ADD9695" s="60"/>
      <c r="ADE9695" s="60"/>
    </row>
    <row r="9696" spans="760:785" x14ac:dyDescent="0.25">
      <c r="ACF9696" s="60"/>
      <c r="ACG9696" s="60"/>
      <c r="ACH9696" s="60"/>
      <c r="ACI9696" s="60"/>
      <c r="ACJ9696" s="60"/>
      <c r="ACK9696" s="60"/>
      <c r="ACL9696" s="60"/>
      <c r="ACM9696" s="60"/>
      <c r="ACN9696" s="60"/>
      <c r="ACO9696" s="60"/>
      <c r="ACP9696" s="60"/>
      <c r="ACQ9696" s="60"/>
      <c r="ACR9696" s="60"/>
      <c r="ACS9696" s="60"/>
      <c r="ACT9696" s="60"/>
      <c r="ACU9696" s="60"/>
      <c r="ACV9696" s="60"/>
      <c r="ACW9696" s="60"/>
      <c r="ACX9696" s="60"/>
      <c r="ACY9696" s="60">
        <v>0.958706829378277</v>
      </c>
      <c r="ACZ9696" s="60"/>
      <c r="ADA9696" s="60"/>
      <c r="ADB9696" s="60"/>
      <c r="ADC9696" s="60"/>
      <c r="ADD9696" s="60"/>
      <c r="ADE9696" s="60"/>
    </row>
    <row r="9697" spans="760:785" x14ac:dyDescent="0.25">
      <c r="ACF9697" s="60"/>
      <c r="ACG9697" s="60"/>
      <c r="ACH9697" s="60"/>
      <c r="ACI9697" s="60"/>
      <c r="ACJ9697" s="60"/>
      <c r="ACK9697" s="60"/>
      <c r="ACL9697" s="60"/>
      <c r="ACM9697" s="60"/>
      <c r="ACN9697" s="60"/>
      <c r="ACO9697" s="60"/>
      <c r="ACP9697" s="60"/>
      <c r="ACQ9697" s="60"/>
      <c r="ACR9697" s="60"/>
      <c r="ACS9697" s="60"/>
      <c r="ACT9697" s="60"/>
      <c r="ACU9697" s="60"/>
      <c r="ACV9697" s="60"/>
      <c r="ACW9697" s="60"/>
      <c r="ACX9697" s="60"/>
      <c r="ACY9697" s="60">
        <v>0.95868991733542797</v>
      </c>
      <c r="ACZ9697" s="60"/>
      <c r="ADA9697" s="60"/>
      <c r="ADB9697" s="60"/>
      <c r="ADC9697" s="60"/>
      <c r="ADD9697" s="60"/>
      <c r="ADE9697" s="60"/>
    </row>
    <row r="9698" spans="760:785" x14ac:dyDescent="0.25">
      <c r="ACF9698" s="60"/>
      <c r="ACG9698" s="60"/>
      <c r="ACH9698" s="60"/>
      <c r="ACI9698" s="60"/>
      <c r="ACJ9698" s="60"/>
      <c r="ACK9698" s="60"/>
      <c r="ACL9698" s="60"/>
      <c r="ACM9698" s="60"/>
      <c r="ACN9698" s="60"/>
      <c r="ACO9698" s="60"/>
      <c r="ACP9698" s="60"/>
      <c r="ACQ9698" s="60"/>
      <c r="ACR9698" s="60"/>
      <c r="ACS9698" s="60"/>
      <c r="ACT9698" s="60"/>
      <c r="ACU9698" s="60"/>
      <c r="ACV9698" s="60"/>
      <c r="ACW9698" s="60"/>
      <c r="ACX9698" s="60"/>
      <c r="ACY9698" s="60">
        <v>0.95866991692016801</v>
      </c>
      <c r="ACZ9698" s="60"/>
      <c r="ADA9698" s="60"/>
      <c r="ADB9698" s="60"/>
      <c r="ADC9698" s="60"/>
      <c r="ADD9698" s="60"/>
      <c r="ADE9698" s="60"/>
    </row>
    <row r="9699" spans="760:785" x14ac:dyDescent="0.25">
      <c r="ACF9699" s="60"/>
      <c r="ACG9699" s="60"/>
      <c r="ACH9699" s="60"/>
      <c r="ACI9699" s="60"/>
      <c r="ACJ9699" s="60"/>
      <c r="ACK9699" s="60"/>
      <c r="ACL9699" s="60"/>
      <c r="ACM9699" s="60"/>
      <c r="ACN9699" s="60"/>
      <c r="ACO9699" s="60"/>
      <c r="ACP9699" s="60"/>
      <c r="ACQ9699" s="60"/>
      <c r="ACR9699" s="60"/>
      <c r="ACS9699" s="60"/>
      <c r="ACT9699" s="60"/>
      <c r="ACU9699" s="60"/>
      <c r="ACV9699" s="60"/>
      <c r="ACW9699" s="60"/>
      <c r="ACX9699" s="60"/>
      <c r="ACY9699" s="60">
        <v>0.95865627589945801</v>
      </c>
      <c r="ACZ9699" s="60"/>
      <c r="ADA9699" s="60"/>
      <c r="ADB9699" s="60"/>
      <c r="ADC9699" s="60"/>
      <c r="ADD9699" s="60"/>
      <c r="ADE9699" s="60"/>
    </row>
    <row r="9700" spans="760:785" x14ac:dyDescent="0.25">
      <c r="ACF9700" s="60"/>
      <c r="ACG9700" s="60"/>
      <c r="ACH9700" s="60"/>
      <c r="ACI9700" s="60"/>
      <c r="ACJ9700" s="60"/>
      <c r="ACK9700" s="60"/>
      <c r="ACL9700" s="60"/>
      <c r="ACM9700" s="60"/>
      <c r="ACN9700" s="60"/>
      <c r="ACO9700" s="60"/>
      <c r="ACP9700" s="60"/>
      <c r="ACQ9700" s="60"/>
      <c r="ACR9700" s="60"/>
      <c r="ACS9700" s="60"/>
      <c r="ACT9700" s="60"/>
      <c r="ACU9700" s="60"/>
      <c r="ACV9700" s="60"/>
      <c r="ACW9700" s="60"/>
      <c r="ACX9700" s="60"/>
      <c r="ACY9700" s="60">
        <v>0.95865312654172496</v>
      </c>
      <c r="ACZ9700" s="60"/>
      <c r="ADA9700" s="60"/>
      <c r="ADB9700" s="60"/>
      <c r="ADC9700" s="60"/>
      <c r="ADD9700" s="60"/>
      <c r="ADE9700" s="60"/>
    </row>
    <row r="9701" spans="760:785" x14ac:dyDescent="0.25">
      <c r="ACF9701" s="60"/>
      <c r="ACG9701" s="60"/>
      <c r="ACH9701" s="60"/>
      <c r="ACI9701" s="60"/>
      <c r="ACJ9701" s="60"/>
      <c r="ACK9701" s="60"/>
      <c r="ACL9701" s="60"/>
      <c r="ACM9701" s="60"/>
      <c r="ACN9701" s="60"/>
      <c r="ACO9701" s="60"/>
      <c r="ACP9701" s="60"/>
      <c r="ACQ9701" s="60"/>
      <c r="ACR9701" s="60"/>
      <c r="ACS9701" s="60"/>
      <c r="ACT9701" s="60"/>
      <c r="ACU9701" s="60"/>
      <c r="ACV9701" s="60"/>
      <c r="ACW9701" s="60"/>
      <c r="ACX9701" s="60"/>
      <c r="ACY9701" s="60">
        <v>0.95864287935584502</v>
      </c>
      <c r="ACZ9701" s="60"/>
      <c r="ADA9701" s="60"/>
      <c r="ADB9701" s="60"/>
      <c r="ADC9701" s="60"/>
      <c r="ADD9701" s="60"/>
      <c r="ADE9701" s="60"/>
    </row>
    <row r="9702" spans="760:785" x14ac:dyDescent="0.25">
      <c r="ACF9702" s="60"/>
      <c r="ACG9702" s="60"/>
      <c r="ACH9702" s="60"/>
      <c r="ACI9702" s="60"/>
      <c r="ACJ9702" s="60"/>
      <c r="ACK9702" s="60"/>
      <c r="ACL9702" s="60"/>
      <c r="ACM9702" s="60"/>
      <c r="ACN9702" s="60"/>
      <c r="ACO9702" s="60"/>
      <c r="ACP9702" s="60"/>
      <c r="ACQ9702" s="60"/>
      <c r="ACR9702" s="60"/>
      <c r="ACS9702" s="60"/>
      <c r="ACT9702" s="60"/>
      <c r="ACU9702" s="60"/>
      <c r="ACV9702" s="60"/>
      <c r="ACW9702" s="60"/>
      <c r="ACX9702" s="60"/>
      <c r="ACY9702" s="60">
        <v>0.95863535256297805</v>
      </c>
      <c r="ACZ9702" s="60"/>
      <c r="ADA9702" s="60"/>
      <c r="ADB9702" s="60"/>
      <c r="ADC9702" s="60"/>
      <c r="ADD9702" s="60"/>
      <c r="ADE9702" s="60"/>
    </row>
    <row r="9703" spans="760:785" x14ac:dyDescent="0.25">
      <c r="ACF9703" s="60"/>
      <c r="ACG9703" s="60"/>
      <c r="ACH9703" s="60"/>
      <c r="ACI9703" s="60"/>
      <c r="ACJ9703" s="60"/>
      <c r="ACK9703" s="60"/>
      <c r="ACL9703" s="60"/>
      <c r="ACM9703" s="60"/>
      <c r="ACN9703" s="60"/>
      <c r="ACO9703" s="60"/>
      <c r="ACP9703" s="60"/>
      <c r="ACQ9703" s="60"/>
      <c r="ACR9703" s="60"/>
      <c r="ACS9703" s="60"/>
      <c r="ACT9703" s="60"/>
      <c r="ACU9703" s="60"/>
      <c r="ACV9703" s="60"/>
      <c r="ACW9703" s="60"/>
      <c r="ACX9703" s="60"/>
      <c r="ACY9703" s="60">
        <v>0.95861691834361296</v>
      </c>
      <c r="ACZ9703" s="60"/>
      <c r="ADA9703" s="60"/>
      <c r="ADB9703" s="60"/>
      <c r="ADC9703" s="60"/>
      <c r="ADD9703" s="60"/>
      <c r="ADE9703" s="60"/>
    </row>
    <row r="9704" spans="760:785" x14ac:dyDescent="0.25">
      <c r="ACF9704" s="60"/>
      <c r="ACG9704" s="60"/>
      <c r="ACH9704" s="60"/>
      <c r="ACI9704" s="60"/>
      <c r="ACJ9704" s="60"/>
      <c r="ACK9704" s="60"/>
      <c r="ACL9704" s="60"/>
      <c r="ACM9704" s="60"/>
      <c r="ACN9704" s="60"/>
      <c r="ACO9704" s="60"/>
      <c r="ACP9704" s="60"/>
      <c r="ACQ9704" s="60"/>
      <c r="ACR9704" s="60"/>
      <c r="ACS9704" s="60"/>
      <c r="ACT9704" s="60"/>
      <c r="ACU9704" s="60"/>
      <c r="ACV9704" s="60"/>
      <c r="ACW9704" s="60"/>
      <c r="ACX9704" s="60"/>
      <c r="ACY9704" s="60">
        <v>0.958591724016994</v>
      </c>
      <c r="ACZ9704" s="60"/>
      <c r="ADA9704" s="60"/>
      <c r="ADB9704" s="60"/>
      <c r="ADC9704" s="60"/>
      <c r="ADD9704" s="60"/>
      <c r="ADE9704" s="60"/>
    </row>
    <row r="9705" spans="760:785" x14ac:dyDescent="0.25">
      <c r="ACF9705" s="60"/>
      <c r="ACG9705" s="60"/>
      <c r="ACH9705" s="60"/>
      <c r="ACI9705" s="60"/>
      <c r="ACJ9705" s="60"/>
      <c r="ACK9705" s="60"/>
      <c r="ACL9705" s="60"/>
      <c r="ACM9705" s="60"/>
      <c r="ACN9705" s="60"/>
      <c r="ACO9705" s="60"/>
      <c r="ACP9705" s="60"/>
      <c r="ACQ9705" s="60"/>
      <c r="ACR9705" s="60"/>
      <c r="ACS9705" s="60"/>
      <c r="ACT9705" s="60"/>
      <c r="ACU9705" s="60"/>
      <c r="ACV9705" s="60"/>
      <c r="ACW9705" s="60"/>
      <c r="ACX9705" s="60"/>
      <c r="ACY9705" s="60">
        <v>0.95856487802437096</v>
      </c>
      <c r="ACZ9705" s="60"/>
      <c r="ADA9705" s="60"/>
      <c r="ADB9705" s="60"/>
      <c r="ADC9705" s="60"/>
      <c r="ADD9705" s="60"/>
      <c r="ADE9705" s="60"/>
    </row>
    <row r="9706" spans="760:785" x14ac:dyDescent="0.25">
      <c r="ACF9706" s="60"/>
      <c r="ACG9706" s="60"/>
      <c r="ACH9706" s="60"/>
      <c r="ACI9706" s="60"/>
      <c r="ACJ9706" s="60"/>
      <c r="ACK9706" s="60"/>
      <c r="ACL9706" s="60"/>
      <c r="ACM9706" s="60"/>
      <c r="ACN9706" s="60"/>
      <c r="ACO9706" s="60"/>
      <c r="ACP9706" s="60"/>
      <c r="ACQ9706" s="60"/>
      <c r="ACR9706" s="60"/>
      <c r="ACS9706" s="60"/>
      <c r="ACT9706" s="60"/>
      <c r="ACU9706" s="60"/>
      <c r="ACV9706" s="60"/>
      <c r="ACW9706" s="60"/>
      <c r="ACX9706" s="60"/>
      <c r="ACY9706" s="60">
        <v>0.95854740752464795</v>
      </c>
      <c r="ACZ9706" s="60"/>
      <c r="ADA9706" s="60"/>
      <c r="ADB9706" s="60"/>
      <c r="ADC9706" s="60"/>
      <c r="ADD9706" s="60"/>
      <c r="ADE9706" s="60"/>
    </row>
    <row r="9707" spans="760:785" x14ac:dyDescent="0.25">
      <c r="ACF9707" s="60"/>
      <c r="ACG9707" s="60"/>
      <c r="ACH9707" s="60"/>
      <c r="ACI9707" s="60"/>
      <c r="ACJ9707" s="60"/>
      <c r="ACK9707" s="60"/>
      <c r="ACL9707" s="60"/>
      <c r="ACM9707" s="60"/>
      <c r="ACN9707" s="60"/>
      <c r="ACO9707" s="60"/>
      <c r="ACP9707" s="60"/>
      <c r="ACQ9707" s="60"/>
      <c r="ACR9707" s="60"/>
      <c r="ACS9707" s="60"/>
      <c r="ACT9707" s="60"/>
      <c r="ACU9707" s="60"/>
      <c r="ACV9707" s="60"/>
      <c r="ACW9707" s="60"/>
      <c r="ACX9707" s="60"/>
      <c r="ACY9707" s="60">
        <v>0.95853954414527498</v>
      </c>
      <c r="ACZ9707" s="60"/>
      <c r="ADA9707" s="60"/>
      <c r="ADB9707" s="60"/>
      <c r="ADC9707" s="60"/>
      <c r="ADD9707" s="60"/>
      <c r="ADE9707" s="60"/>
    </row>
    <row r="9708" spans="760:785" x14ac:dyDescent="0.25">
      <c r="ACF9708" s="60"/>
      <c r="ACG9708" s="60"/>
      <c r="ACH9708" s="60"/>
      <c r="ACI9708" s="60"/>
      <c r="ACJ9708" s="60"/>
      <c r="ACK9708" s="60"/>
      <c r="ACL9708" s="60"/>
      <c r="ACM9708" s="60"/>
      <c r="ACN9708" s="60"/>
      <c r="ACO9708" s="60"/>
      <c r="ACP9708" s="60"/>
      <c r="ACQ9708" s="60"/>
      <c r="ACR9708" s="60"/>
      <c r="ACS9708" s="60"/>
      <c r="ACT9708" s="60"/>
      <c r="ACU9708" s="60"/>
      <c r="ACV9708" s="60"/>
      <c r="ACW9708" s="60"/>
      <c r="ACX9708" s="60"/>
      <c r="ACY9708" s="60">
        <v>0.958519302061835</v>
      </c>
      <c r="ACZ9708" s="60"/>
      <c r="ADA9708" s="60"/>
      <c r="ADB9708" s="60"/>
      <c r="ADC9708" s="60"/>
      <c r="ADD9708" s="60"/>
      <c r="ADE9708" s="60"/>
    </row>
    <row r="9709" spans="760:785" x14ac:dyDescent="0.25">
      <c r="ACF9709" s="60"/>
      <c r="ACG9709" s="60"/>
      <c r="ACH9709" s="60"/>
      <c r="ACI9709" s="60"/>
      <c r="ACJ9709" s="60"/>
      <c r="ACK9709" s="60"/>
      <c r="ACL9709" s="60"/>
      <c r="ACM9709" s="60"/>
      <c r="ACN9709" s="60"/>
      <c r="ACO9709" s="60"/>
      <c r="ACP9709" s="60"/>
      <c r="ACQ9709" s="60"/>
      <c r="ACR9709" s="60"/>
      <c r="ACS9709" s="60"/>
      <c r="ACT9709" s="60"/>
      <c r="ACU9709" s="60"/>
      <c r="ACV9709" s="60"/>
      <c r="ACW9709" s="60"/>
      <c r="ACX9709" s="60"/>
      <c r="ACY9709" s="60">
        <v>0.958498709323791</v>
      </c>
      <c r="ACZ9709" s="60"/>
      <c r="ADA9709" s="60"/>
      <c r="ADB9709" s="60"/>
      <c r="ADC9709" s="60"/>
      <c r="ADD9709" s="60"/>
      <c r="ADE9709" s="60"/>
    </row>
    <row r="9710" spans="760:785" x14ac:dyDescent="0.25">
      <c r="ACF9710" s="60"/>
      <c r="ACG9710" s="60"/>
      <c r="ACH9710" s="60"/>
      <c r="ACI9710" s="60"/>
      <c r="ACJ9710" s="60"/>
      <c r="ACK9710" s="60"/>
      <c r="ACL9710" s="60"/>
      <c r="ACM9710" s="60"/>
      <c r="ACN9710" s="60"/>
      <c r="ACO9710" s="60"/>
      <c r="ACP9710" s="60"/>
      <c r="ACQ9710" s="60"/>
      <c r="ACR9710" s="60"/>
      <c r="ACS9710" s="60"/>
      <c r="ACT9710" s="60"/>
      <c r="ACU9710" s="60"/>
      <c r="ACV9710" s="60"/>
      <c r="ACW9710" s="60"/>
      <c r="ACX9710" s="60"/>
      <c r="ACY9710" s="60">
        <v>0.95849688604863104</v>
      </c>
      <c r="ACZ9710" s="60"/>
      <c r="ADA9710" s="60"/>
      <c r="ADB9710" s="60"/>
      <c r="ADC9710" s="60"/>
      <c r="ADD9710" s="60"/>
      <c r="ADE9710" s="60"/>
    </row>
    <row r="9711" spans="760:785" x14ac:dyDescent="0.25">
      <c r="ACF9711" s="60"/>
      <c r="ACG9711" s="60"/>
      <c r="ACH9711" s="60"/>
      <c r="ACI9711" s="60"/>
      <c r="ACJ9711" s="60"/>
      <c r="ACK9711" s="60"/>
      <c r="ACL9711" s="60"/>
      <c r="ACM9711" s="60"/>
      <c r="ACN9711" s="60"/>
      <c r="ACO9711" s="60"/>
      <c r="ACP9711" s="60"/>
      <c r="ACQ9711" s="60"/>
      <c r="ACR9711" s="60"/>
      <c r="ACS9711" s="60"/>
      <c r="ACT9711" s="60"/>
      <c r="ACU9711" s="60"/>
      <c r="ACV9711" s="60"/>
      <c r="ACW9711" s="60"/>
      <c r="ACX9711" s="60"/>
      <c r="ACY9711" s="60">
        <v>0.95849449245665297</v>
      </c>
      <c r="ACZ9711" s="60"/>
      <c r="ADA9711" s="60"/>
      <c r="ADB9711" s="60"/>
      <c r="ADC9711" s="60"/>
      <c r="ADD9711" s="60"/>
      <c r="ADE9711" s="60"/>
    </row>
    <row r="9712" spans="760:785" x14ac:dyDescent="0.25">
      <c r="ACF9712" s="60"/>
      <c r="ACG9712" s="60"/>
      <c r="ACH9712" s="60"/>
      <c r="ACI9712" s="60"/>
      <c r="ACJ9712" s="60"/>
      <c r="ACK9712" s="60"/>
      <c r="ACL9712" s="60"/>
      <c r="ACM9712" s="60"/>
      <c r="ACN9712" s="60"/>
      <c r="ACO9712" s="60"/>
      <c r="ACP9712" s="60"/>
      <c r="ACQ9712" s="60"/>
      <c r="ACR9712" s="60"/>
      <c r="ACS9712" s="60"/>
      <c r="ACT9712" s="60"/>
      <c r="ACU9712" s="60"/>
      <c r="ACV9712" s="60"/>
      <c r="ACW9712" s="60"/>
      <c r="ACX9712" s="60"/>
      <c r="ACY9712" s="60">
        <v>0.95847559731055398</v>
      </c>
      <c r="ACZ9712" s="60"/>
      <c r="ADA9712" s="60"/>
      <c r="ADB9712" s="60"/>
      <c r="ADC9712" s="60"/>
      <c r="ADD9712" s="60"/>
      <c r="ADE9712" s="60"/>
    </row>
    <row r="9713" spans="760:785" x14ac:dyDescent="0.25">
      <c r="ACF9713" s="60"/>
      <c r="ACG9713" s="60"/>
      <c r="ACH9713" s="60"/>
      <c r="ACI9713" s="60"/>
      <c r="ACJ9713" s="60"/>
      <c r="ACK9713" s="60"/>
      <c r="ACL9713" s="60"/>
      <c r="ACM9713" s="60"/>
      <c r="ACN9713" s="60"/>
      <c r="ACO9713" s="60"/>
      <c r="ACP9713" s="60"/>
      <c r="ACQ9713" s="60"/>
      <c r="ACR9713" s="60"/>
      <c r="ACS9713" s="60"/>
      <c r="ACT9713" s="60"/>
      <c r="ACU9713" s="60"/>
      <c r="ACV9713" s="60"/>
      <c r="ACW9713" s="60"/>
      <c r="ACX9713" s="60"/>
      <c r="ACY9713" s="60">
        <v>0.95846982099729505</v>
      </c>
      <c r="ACZ9713" s="60"/>
      <c r="ADA9713" s="60"/>
      <c r="ADB9713" s="60"/>
      <c r="ADC9713" s="60"/>
      <c r="ADD9713" s="60"/>
      <c r="ADE9713" s="60"/>
    </row>
    <row r="9714" spans="760:785" x14ac:dyDescent="0.25">
      <c r="ACF9714" s="60"/>
      <c r="ACG9714" s="60"/>
      <c r="ACH9714" s="60"/>
      <c r="ACI9714" s="60"/>
      <c r="ACJ9714" s="60"/>
      <c r="ACK9714" s="60"/>
      <c r="ACL9714" s="60"/>
      <c r="ACM9714" s="60"/>
      <c r="ACN9714" s="60"/>
      <c r="ACO9714" s="60"/>
      <c r="ACP9714" s="60"/>
      <c r="ACQ9714" s="60"/>
      <c r="ACR9714" s="60"/>
      <c r="ACS9714" s="60"/>
      <c r="ACT9714" s="60"/>
      <c r="ACU9714" s="60"/>
      <c r="ACV9714" s="60"/>
      <c r="ACW9714" s="60"/>
      <c r="ACX9714" s="60"/>
      <c r="ACY9714" s="60">
        <v>0.95845051525925695</v>
      </c>
      <c r="ACZ9714" s="60"/>
      <c r="ADA9714" s="60"/>
      <c r="ADB9714" s="60"/>
      <c r="ADC9714" s="60"/>
      <c r="ADD9714" s="60"/>
      <c r="ADE9714" s="60"/>
    </row>
    <row r="9715" spans="760:785" x14ac:dyDescent="0.25">
      <c r="ACF9715" s="60"/>
      <c r="ACG9715" s="60"/>
      <c r="ACH9715" s="60"/>
      <c r="ACI9715" s="60"/>
      <c r="ACJ9715" s="60"/>
      <c r="ACK9715" s="60"/>
      <c r="ACL9715" s="60"/>
      <c r="ACM9715" s="60"/>
      <c r="ACN9715" s="60"/>
      <c r="ACO9715" s="60"/>
      <c r="ACP9715" s="60"/>
      <c r="ACQ9715" s="60"/>
      <c r="ACR9715" s="60"/>
      <c r="ACS9715" s="60"/>
      <c r="ACT9715" s="60"/>
      <c r="ACU9715" s="60"/>
      <c r="ACV9715" s="60"/>
      <c r="ACW9715" s="60"/>
      <c r="ACX9715" s="60"/>
      <c r="ACY9715" s="60">
        <v>0.95843463028484499</v>
      </c>
      <c r="ACZ9715" s="60"/>
      <c r="ADA9715" s="60"/>
      <c r="ADB9715" s="60"/>
      <c r="ADC9715" s="60"/>
      <c r="ADD9715" s="60"/>
      <c r="ADE9715" s="60"/>
    </row>
    <row r="9716" spans="760:785" x14ac:dyDescent="0.25">
      <c r="ACF9716" s="60"/>
      <c r="ACG9716" s="60"/>
      <c r="ACH9716" s="60"/>
      <c r="ACI9716" s="60"/>
      <c r="ACJ9716" s="60"/>
      <c r="ACK9716" s="60"/>
      <c r="ACL9716" s="60"/>
      <c r="ACM9716" s="60"/>
      <c r="ACN9716" s="60"/>
      <c r="ACO9716" s="60"/>
      <c r="ACP9716" s="60"/>
      <c r="ACQ9716" s="60"/>
      <c r="ACR9716" s="60"/>
      <c r="ACS9716" s="60"/>
      <c r="ACT9716" s="60"/>
      <c r="ACU9716" s="60"/>
      <c r="ACV9716" s="60"/>
      <c r="ACW9716" s="60"/>
      <c r="ACX9716" s="60"/>
      <c r="ACY9716" s="60">
        <v>0.95842832831075397</v>
      </c>
      <c r="ACZ9716" s="60"/>
      <c r="ADA9716" s="60"/>
      <c r="ADB9716" s="60"/>
      <c r="ADC9716" s="60"/>
      <c r="ADD9716" s="60"/>
      <c r="ADE9716" s="60"/>
    </row>
    <row r="9717" spans="760:785" x14ac:dyDescent="0.25">
      <c r="ACF9717" s="60"/>
      <c r="ACG9717" s="60"/>
      <c r="ACH9717" s="60"/>
      <c r="ACI9717" s="60"/>
      <c r="ACJ9717" s="60"/>
      <c r="ACK9717" s="60"/>
      <c r="ACL9717" s="60"/>
      <c r="ACM9717" s="60"/>
      <c r="ACN9717" s="60"/>
      <c r="ACO9717" s="60"/>
      <c r="ACP9717" s="60"/>
      <c r="ACQ9717" s="60"/>
      <c r="ACR9717" s="60"/>
      <c r="ACS9717" s="60"/>
      <c r="ACT9717" s="60"/>
      <c r="ACU9717" s="60"/>
      <c r="ACV9717" s="60"/>
      <c r="ACW9717" s="60"/>
      <c r="ACX9717" s="60"/>
      <c r="ACY9717" s="60">
        <v>0.95842190631319302</v>
      </c>
      <c r="ACZ9717" s="60"/>
      <c r="ADA9717" s="60"/>
      <c r="ADB9717" s="60"/>
      <c r="ADC9717" s="60"/>
      <c r="ADD9717" s="60"/>
      <c r="ADE9717" s="60"/>
    </row>
    <row r="9718" spans="760:785" x14ac:dyDescent="0.25">
      <c r="ACF9718" s="60"/>
      <c r="ACG9718" s="60"/>
      <c r="ACH9718" s="60"/>
      <c r="ACI9718" s="60"/>
      <c r="ACJ9718" s="60"/>
      <c r="ACK9718" s="60"/>
      <c r="ACL9718" s="60"/>
      <c r="ACM9718" s="60"/>
      <c r="ACN9718" s="60"/>
      <c r="ACO9718" s="60"/>
      <c r="ACP9718" s="60"/>
      <c r="ACQ9718" s="60"/>
      <c r="ACR9718" s="60"/>
      <c r="ACS9718" s="60"/>
      <c r="ACT9718" s="60"/>
      <c r="ACU9718" s="60"/>
      <c r="ACV9718" s="60"/>
      <c r="ACW9718" s="60"/>
      <c r="ACX9718" s="60"/>
      <c r="ACY9718" s="60">
        <v>0.95839629785075897</v>
      </c>
      <c r="ACZ9718" s="60"/>
      <c r="ADA9718" s="60"/>
      <c r="ADB9718" s="60"/>
      <c r="ADC9718" s="60"/>
      <c r="ADD9718" s="60"/>
      <c r="ADE9718" s="60"/>
    </row>
    <row r="9719" spans="760:785" x14ac:dyDescent="0.25">
      <c r="ACF9719" s="60"/>
      <c r="ACG9719" s="60"/>
      <c r="ACH9719" s="60"/>
      <c r="ACI9719" s="60"/>
      <c r="ACJ9719" s="60"/>
      <c r="ACK9719" s="60"/>
      <c r="ACL9719" s="60"/>
      <c r="ACM9719" s="60"/>
      <c r="ACN9719" s="60"/>
      <c r="ACO9719" s="60"/>
      <c r="ACP9719" s="60"/>
      <c r="ACQ9719" s="60"/>
      <c r="ACR9719" s="60"/>
      <c r="ACS9719" s="60"/>
      <c r="ACT9719" s="60"/>
      <c r="ACU9719" s="60"/>
      <c r="ACV9719" s="60"/>
      <c r="ACW9719" s="60"/>
      <c r="ACX9719" s="60"/>
      <c r="ACY9719" s="60">
        <v>0.95836512766970605</v>
      </c>
      <c r="ACZ9719" s="60"/>
      <c r="ADA9719" s="60"/>
      <c r="ADB9719" s="60"/>
      <c r="ADC9719" s="60"/>
      <c r="ADD9719" s="60"/>
      <c r="ADE9719" s="60"/>
    </row>
    <row r="9720" spans="760:785" x14ac:dyDescent="0.25">
      <c r="ACF9720" s="60"/>
      <c r="ACG9720" s="60"/>
      <c r="ACH9720" s="60"/>
      <c r="ACI9720" s="60"/>
      <c r="ACJ9720" s="60"/>
      <c r="ACK9720" s="60"/>
      <c r="ACL9720" s="60"/>
      <c r="ACM9720" s="60"/>
      <c r="ACN9720" s="60"/>
      <c r="ACO9720" s="60"/>
      <c r="ACP9720" s="60"/>
      <c r="ACQ9720" s="60"/>
      <c r="ACR9720" s="60"/>
      <c r="ACS9720" s="60"/>
      <c r="ACT9720" s="60"/>
      <c r="ACU9720" s="60"/>
      <c r="ACV9720" s="60"/>
      <c r="ACW9720" s="60"/>
      <c r="ACX9720" s="60"/>
      <c r="ACY9720" s="60">
        <v>0.95836135611863105</v>
      </c>
      <c r="ACZ9720" s="60"/>
      <c r="ADA9720" s="60"/>
      <c r="ADB9720" s="60"/>
      <c r="ADC9720" s="60"/>
      <c r="ADD9720" s="60"/>
      <c r="ADE9720" s="60"/>
    </row>
    <row r="9721" spans="760:785" x14ac:dyDescent="0.25">
      <c r="ACF9721" s="60"/>
      <c r="ACG9721" s="60"/>
      <c r="ACH9721" s="60"/>
      <c r="ACI9721" s="60"/>
      <c r="ACJ9721" s="60"/>
      <c r="ACK9721" s="60"/>
      <c r="ACL9721" s="60"/>
      <c r="ACM9721" s="60"/>
      <c r="ACN9721" s="60"/>
      <c r="ACO9721" s="60"/>
      <c r="ACP9721" s="60"/>
      <c r="ACQ9721" s="60"/>
      <c r="ACR9721" s="60"/>
      <c r="ACS9721" s="60"/>
      <c r="ACT9721" s="60"/>
      <c r="ACU9721" s="60"/>
      <c r="ACV9721" s="60"/>
      <c r="ACW9721" s="60"/>
      <c r="ACX9721" s="60"/>
      <c r="ACY9721" s="60">
        <v>0.95834050749223298</v>
      </c>
      <c r="ACZ9721" s="60"/>
      <c r="ADA9721" s="60"/>
      <c r="ADB9721" s="60"/>
      <c r="ADC9721" s="60"/>
      <c r="ADD9721" s="60"/>
      <c r="ADE9721" s="60"/>
    </row>
    <row r="9722" spans="760:785" x14ac:dyDescent="0.25">
      <c r="ACF9722" s="60"/>
      <c r="ACG9722" s="60"/>
      <c r="ACH9722" s="60"/>
      <c r="ACI9722" s="60"/>
      <c r="ACJ9722" s="60"/>
      <c r="ACK9722" s="60"/>
      <c r="ACL9722" s="60"/>
      <c r="ACM9722" s="60"/>
      <c r="ACN9722" s="60"/>
      <c r="ACO9722" s="60"/>
      <c r="ACP9722" s="60"/>
      <c r="ACQ9722" s="60"/>
      <c r="ACR9722" s="60"/>
      <c r="ACS9722" s="60"/>
      <c r="ACT9722" s="60"/>
      <c r="ACU9722" s="60"/>
      <c r="ACV9722" s="60"/>
      <c r="ACW9722" s="60"/>
      <c r="ACX9722" s="60"/>
      <c r="ACY9722" s="60">
        <v>0.95833981605670204</v>
      </c>
      <c r="ACZ9722" s="60"/>
      <c r="ADA9722" s="60"/>
      <c r="ADB9722" s="60"/>
      <c r="ADC9722" s="60"/>
      <c r="ADD9722" s="60"/>
      <c r="ADE9722" s="60"/>
    </row>
    <row r="9723" spans="760:785" x14ac:dyDescent="0.25">
      <c r="ACF9723" s="60"/>
      <c r="ACG9723" s="60"/>
      <c r="ACH9723" s="60"/>
      <c r="ACI9723" s="60"/>
      <c r="ACJ9723" s="60"/>
      <c r="ACK9723" s="60"/>
      <c r="ACL9723" s="60"/>
      <c r="ACM9723" s="60"/>
      <c r="ACN9723" s="60"/>
      <c r="ACO9723" s="60"/>
      <c r="ACP9723" s="60"/>
      <c r="ACQ9723" s="60"/>
      <c r="ACR9723" s="60"/>
      <c r="ACS9723" s="60"/>
      <c r="ACT9723" s="60"/>
      <c r="ACU9723" s="60"/>
      <c r="ACV9723" s="60"/>
      <c r="ACW9723" s="60"/>
      <c r="ACX9723" s="60"/>
      <c r="ACY9723" s="60">
        <v>0.95831985738784897</v>
      </c>
      <c r="ACZ9723" s="60"/>
      <c r="ADA9723" s="60"/>
      <c r="ADB9723" s="60"/>
      <c r="ADC9723" s="60"/>
      <c r="ADD9723" s="60"/>
      <c r="ADE9723" s="60"/>
    </row>
    <row r="9724" spans="760:785" x14ac:dyDescent="0.25">
      <c r="ACF9724" s="60"/>
      <c r="ACG9724" s="60"/>
      <c r="ACH9724" s="60"/>
      <c r="ACI9724" s="60"/>
      <c r="ACJ9724" s="60"/>
      <c r="ACK9724" s="60"/>
      <c r="ACL9724" s="60"/>
      <c r="ACM9724" s="60"/>
      <c r="ACN9724" s="60"/>
      <c r="ACO9724" s="60"/>
      <c r="ACP9724" s="60"/>
      <c r="ACQ9724" s="60"/>
      <c r="ACR9724" s="60"/>
      <c r="ACS9724" s="60"/>
      <c r="ACT9724" s="60"/>
      <c r="ACU9724" s="60"/>
      <c r="ACV9724" s="60"/>
      <c r="ACW9724" s="60"/>
      <c r="ACX9724" s="60"/>
      <c r="ACY9724" s="60">
        <v>0.958317042241976</v>
      </c>
      <c r="ACZ9724" s="60"/>
      <c r="ADA9724" s="60"/>
      <c r="ADB9724" s="60"/>
      <c r="ADC9724" s="60"/>
      <c r="ADD9724" s="60"/>
      <c r="ADE9724" s="60"/>
    </row>
    <row r="9725" spans="760:785" x14ac:dyDescent="0.25">
      <c r="ACF9725" s="60"/>
      <c r="ACG9725" s="60"/>
      <c r="ACH9725" s="60"/>
      <c r="ACI9725" s="60"/>
      <c r="ACJ9725" s="60"/>
      <c r="ACK9725" s="60"/>
      <c r="ACL9725" s="60"/>
      <c r="ACM9725" s="60"/>
      <c r="ACN9725" s="60"/>
      <c r="ACO9725" s="60"/>
      <c r="ACP9725" s="60"/>
      <c r="ACQ9725" s="60"/>
      <c r="ACR9725" s="60"/>
      <c r="ACS9725" s="60"/>
      <c r="ACT9725" s="60"/>
      <c r="ACU9725" s="60"/>
      <c r="ACV9725" s="60"/>
      <c r="ACW9725" s="60"/>
      <c r="ACX9725" s="60"/>
      <c r="ACY9725" s="60">
        <v>0.95831620778289195</v>
      </c>
      <c r="ACZ9725" s="60"/>
      <c r="ADA9725" s="60"/>
      <c r="ADB9725" s="60"/>
      <c r="ADC9725" s="60"/>
      <c r="ADD9725" s="60"/>
      <c r="ADE9725" s="60"/>
    </row>
    <row r="9726" spans="760:785" x14ac:dyDescent="0.25">
      <c r="ACF9726" s="60"/>
      <c r="ACG9726" s="60"/>
      <c r="ACH9726" s="60"/>
      <c r="ACI9726" s="60"/>
      <c r="ACJ9726" s="60"/>
      <c r="ACK9726" s="60"/>
      <c r="ACL9726" s="60"/>
      <c r="ACM9726" s="60"/>
      <c r="ACN9726" s="60"/>
      <c r="ACO9726" s="60"/>
      <c r="ACP9726" s="60"/>
      <c r="ACQ9726" s="60"/>
      <c r="ACR9726" s="60"/>
      <c r="ACS9726" s="60"/>
      <c r="ACT9726" s="60"/>
      <c r="ACU9726" s="60"/>
      <c r="ACV9726" s="60"/>
      <c r="ACW9726" s="60"/>
      <c r="ACX9726" s="60"/>
      <c r="ACY9726" s="60">
        <v>0.958299700524335</v>
      </c>
      <c r="ACZ9726" s="60"/>
      <c r="ADA9726" s="60"/>
      <c r="ADB9726" s="60"/>
      <c r="ADC9726" s="60"/>
      <c r="ADD9726" s="60"/>
      <c r="ADE9726" s="60"/>
    </row>
    <row r="9727" spans="760:785" x14ac:dyDescent="0.25">
      <c r="ACF9727" s="60"/>
      <c r="ACG9727" s="60"/>
      <c r="ACH9727" s="60"/>
      <c r="ACI9727" s="60"/>
      <c r="ACJ9727" s="60"/>
      <c r="ACK9727" s="60"/>
      <c r="ACL9727" s="60"/>
      <c r="ACM9727" s="60"/>
      <c r="ACN9727" s="60"/>
      <c r="ACO9727" s="60"/>
      <c r="ACP9727" s="60"/>
      <c r="ACQ9727" s="60"/>
      <c r="ACR9727" s="60"/>
      <c r="ACS9727" s="60"/>
      <c r="ACT9727" s="60"/>
      <c r="ACU9727" s="60"/>
      <c r="ACV9727" s="60"/>
      <c r="ACW9727" s="60"/>
      <c r="ACX9727" s="60"/>
      <c r="ACY9727" s="60">
        <v>0.95828479554220702</v>
      </c>
      <c r="ACZ9727" s="60"/>
      <c r="ADA9727" s="60"/>
      <c r="ADB9727" s="60"/>
      <c r="ADC9727" s="60"/>
      <c r="ADD9727" s="60"/>
      <c r="ADE9727" s="60"/>
    </row>
    <row r="9728" spans="760:785" x14ac:dyDescent="0.25">
      <c r="ACF9728" s="60"/>
      <c r="ACG9728" s="60"/>
      <c r="ACH9728" s="60"/>
      <c r="ACI9728" s="60"/>
      <c r="ACJ9728" s="60"/>
      <c r="ACK9728" s="60"/>
      <c r="ACL9728" s="60"/>
      <c r="ACM9728" s="60"/>
      <c r="ACN9728" s="60"/>
      <c r="ACO9728" s="60"/>
      <c r="ACP9728" s="60"/>
      <c r="ACQ9728" s="60"/>
      <c r="ACR9728" s="60"/>
      <c r="ACS9728" s="60"/>
      <c r="ACT9728" s="60"/>
      <c r="ACU9728" s="60"/>
      <c r="ACV9728" s="60"/>
      <c r="ACW9728" s="60"/>
      <c r="ACX9728" s="60"/>
      <c r="ACY9728" s="60">
        <v>0.95827523003317805</v>
      </c>
      <c r="ACZ9728" s="60"/>
      <c r="ADA9728" s="60"/>
      <c r="ADB9728" s="60"/>
      <c r="ADC9728" s="60"/>
      <c r="ADD9728" s="60"/>
      <c r="ADE9728" s="60"/>
    </row>
    <row r="9729" spans="760:785" x14ac:dyDescent="0.25">
      <c r="ACF9729" s="60"/>
      <c r="ACG9729" s="60"/>
      <c r="ACH9729" s="60"/>
      <c r="ACI9729" s="60"/>
      <c r="ACJ9729" s="60"/>
      <c r="ACK9729" s="60"/>
      <c r="ACL9729" s="60"/>
      <c r="ACM9729" s="60"/>
      <c r="ACN9729" s="60"/>
      <c r="ACO9729" s="60"/>
      <c r="ACP9729" s="60"/>
      <c r="ACQ9729" s="60"/>
      <c r="ACR9729" s="60"/>
      <c r="ACS9729" s="60"/>
      <c r="ACT9729" s="60"/>
      <c r="ACU9729" s="60"/>
      <c r="ACV9729" s="60"/>
      <c r="ACW9729" s="60"/>
      <c r="ACX9729" s="60"/>
      <c r="ACY9729" s="60">
        <v>0.95827385973897505</v>
      </c>
      <c r="ACZ9729" s="60"/>
      <c r="ADA9729" s="60"/>
      <c r="ADB9729" s="60"/>
      <c r="ADC9729" s="60"/>
      <c r="ADD9729" s="60"/>
      <c r="ADE9729" s="60"/>
    </row>
    <row r="9730" spans="760:785" x14ac:dyDescent="0.25">
      <c r="ACF9730" s="60"/>
      <c r="ACG9730" s="60"/>
      <c r="ACH9730" s="60"/>
      <c r="ACI9730" s="60"/>
      <c r="ACJ9730" s="60"/>
      <c r="ACK9730" s="60"/>
      <c r="ACL9730" s="60"/>
      <c r="ACM9730" s="60"/>
      <c r="ACN9730" s="60"/>
      <c r="ACO9730" s="60"/>
      <c r="ACP9730" s="60"/>
      <c r="ACQ9730" s="60"/>
      <c r="ACR9730" s="60"/>
      <c r="ACS9730" s="60"/>
      <c r="ACT9730" s="60"/>
      <c r="ACU9730" s="60"/>
      <c r="ACV9730" s="60"/>
      <c r="ACW9730" s="60"/>
      <c r="ACX9730" s="60"/>
      <c r="ACY9730" s="60">
        <v>0.95825873855397403</v>
      </c>
      <c r="ACZ9730" s="60"/>
      <c r="ADA9730" s="60"/>
      <c r="ADB9730" s="60"/>
      <c r="ADC9730" s="60"/>
      <c r="ADD9730" s="60"/>
      <c r="ADE9730" s="60"/>
    </row>
    <row r="9731" spans="760:785" x14ac:dyDescent="0.25">
      <c r="ACF9731" s="60"/>
      <c r="ACG9731" s="60"/>
      <c r="ACH9731" s="60"/>
      <c r="ACI9731" s="60"/>
      <c r="ACJ9731" s="60"/>
      <c r="ACK9731" s="60"/>
      <c r="ACL9731" s="60"/>
      <c r="ACM9731" s="60"/>
      <c r="ACN9731" s="60"/>
      <c r="ACO9731" s="60"/>
      <c r="ACP9731" s="60"/>
      <c r="ACQ9731" s="60"/>
      <c r="ACR9731" s="60"/>
      <c r="ACS9731" s="60"/>
      <c r="ACT9731" s="60"/>
      <c r="ACU9731" s="60"/>
      <c r="ACV9731" s="60"/>
      <c r="ACW9731" s="60"/>
      <c r="ACX9731" s="60"/>
      <c r="ACY9731" s="60">
        <v>0.95824229858969001</v>
      </c>
      <c r="ACZ9731" s="60"/>
      <c r="ADA9731" s="60"/>
      <c r="ADB9731" s="60"/>
      <c r="ADC9731" s="60"/>
      <c r="ADD9731" s="60"/>
      <c r="ADE9731" s="60"/>
    </row>
    <row r="9732" spans="760:785" x14ac:dyDescent="0.25">
      <c r="ACF9732" s="60"/>
      <c r="ACG9732" s="60"/>
      <c r="ACH9732" s="60"/>
      <c r="ACI9732" s="60"/>
      <c r="ACJ9732" s="60"/>
      <c r="ACK9732" s="60"/>
      <c r="ACL9732" s="60"/>
      <c r="ACM9732" s="60"/>
      <c r="ACN9732" s="60"/>
      <c r="ACO9732" s="60"/>
      <c r="ACP9732" s="60"/>
      <c r="ACQ9732" s="60"/>
      <c r="ACR9732" s="60"/>
      <c r="ACS9732" s="60"/>
      <c r="ACT9732" s="60"/>
      <c r="ACU9732" s="60"/>
      <c r="ACV9732" s="60"/>
      <c r="ACW9732" s="60"/>
      <c r="ACX9732" s="60"/>
      <c r="ACY9732" s="60">
        <v>0.95823583529612</v>
      </c>
      <c r="ACZ9732" s="60"/>
      <c r="ADA9732" s="60"/>
      <c r="ADB9732" s="60"/>
      <c r="ADC9732" s="60"/>
      <c r="ADD9732" s="60"/>
      <c r="ADE9732" s="60"/>
    </row>
    <row r="9733" spans="760:785" x14ac:dyDescent="0.25">
      <c r="ACF9733" s="60"/>
      <c r="ACG9733" s="60"/>
      <c r="ACH9733" s="60"/>
      <c r="ACI9733" s="60"/>
      <c r="ACJ9733" s="60"/>
      <c r="ACK9733" s="60"/>
      <c r="ACL9733" s="60"/>
      <c r="ACM9733" s="60"/>
      <c r="ACN9733" s="60"/>
      <c r="ACO9733" s="60"/>
      <c r="ACP9733" s="60"/>
      <c r="ACQ9733" s="60"/>
      <c r="ACR9733" s="60"/>
      <c r="ACS9733" s="60"/>
      <c r="ACT9733" s="60"/>
      <c r="ACU9733" s="60"/>
      <c r="ACV9733" s="60"/>
      <c r="ACW9733" s="60"/>
      <c r="ACX9733" s="60"/>
      <c r="ACY9733" s="60">
        <v>0.95821303526908896</v>
      </c>
      <c r="ACZ9733" s="60"/>
      <c r="ADA9733" s="60"/>
      <c r="ADB9733" s="60"/>
      <c r="ADC9733" s="60"/>
      <c r="ADD9733" s="60"/>
      <c r="ADE9733" s="60"/>
    </row>
    <row r="9734" spans="760:785" x14ac:dyDescent="0.25">
      <c r="ACF9734" s="60"/>
      <c r="ACG9734" s="60"/>
      <c r="ACH9734" s="60"/>
      <c r="ACI9734" s="60"/>
      <c r="ACJ9734" s="60"/>
      <c r="ACK9734" s="60"/>
      <c r="ACL9734" s="60"/>
      <c r="ACM9734" s="60"/>
      <c r="ACN9734" s="60"/>
      <c r="ACO9734" s="60"/>
      <c r="ACP9734" s="60"/>
      <c r="ACQ9734" s="60"/>
      <c r="ACR9734" s="60"/>
      <c r="ACS9734" s="60"/>
      <c r="ACT9734" s="60"/>
      <c r="ACU9734" s="60"/>
      <c r="ACV9734" s="60"/>
      <c r="ACW9734" s="60"/>
      <c r="ACX9734" s="60"/>
      <c r="ACY9734" s="60">
        <v>0.95818692396767502</v>
      </c>
      <c r="ACZ9734" s="60"/>
      <c r="ADA9734" s="60"/>
      <c r="ADB9734" s="60"/>
      <c r="ADC9734" s="60"/>
      <c r="ADD9734" s="60"/>
      <c r="ADE9734" s="60"/>
    </row>
    <row r="9735" spans="760:785" x14ac:dyDescent="0.25">
      <c r="ACF9735" s="60"/>
      <c r="ACG9735" s="60"/>
      <c r="ACH9735" s="60"/>
      <c r="ACI9735" s="60"/>
      <c r="ACJ9735" s="60"/>
      <c r="ACK9735" s="60"/>
      <c r="ACL9735" s="60"/>
      <c r="ACM9735" s="60"/>
      <c r="ACN9735" s="60"/>
      <c r="ACO9735" s="60"/>
      <c r="ACP9735" s="60"/>
      <c r="ACQ9735" s="60"/>
      <c r="ACR9735" s="60"/>
      <c r="ACS9735" s="60"/>
      <c r="ACT9735" s="60"/>
      <c r="ACU9735" s="60"/>
      <c r="ACV9735" s="60"/>
      <c r="ACW9735" s="60"/>
      <c r="ACX9735" s="60"/>
      <c r="ACY9735" s="60">
        <v>0.95818206913574999</v>
      </c>
      <c r="ACZ9735" s="60"/>
      <c r="ADA9735" s="60"/>
      <c r="ADB9735" s="60"/>
      <c r="ADC9735" s="60"/>
      <c r="ADD9735" s="60"/>
      <c r="ADE9735" s="60"/>
    </row>
    <row r="9736" spans="760:785" x14ac:dyDescent="0.25">
      <c r="ACF9736" s="60"/>
      <c r="ACG9736" s="60"/>
      <c r="ACH9736" s="60"/>
      <c r="ACI9736" s="60"/>
      <c r="ACJ9736" s="60"/>
      <c r="ACK9736" s="60"/>
      <c r="ACL9736" s="60"/>
      <c r="ACM9736" s="60"/>
      <c r="ACN9736" s="60"/>
      <c r="ACO9736" s="60"/>
      <c r="ACP9736" s="60"/>
      <c r="ACQ9736" s="60"/>
      <c r="ACR9736" s="60"/>
      <c r="ACS9736" s="60"/>
      <c r="ACT9736" s="60"/>
      <c r="ACU9736" s="60"/>
      <c r="ACV9736" s="60"/>
      <c r="ACW9736" s="60"/>
      <c r="ACX9736" s="60"/>
      <c r="ACY9736" s="60">
        <v>0.95817973770907705</v>
      </c>
      <c r="ACZ9736" s="60"/>
      <c r="ADA9736" s="60"/>
      <c r="ADB9736" s="60"/>
      <c r="ADC9736" s="60"/>
      <c r="ADD9736" s="60"/>
      <c r="ADE9736" s="60"/>
    </row>
    <row r="9737" spans="760:785" x14ac:dyDescent="0.25">
      <c r="ACF9737" s="60"/>
      <c r="ACG9737" s="60"/>
      <c r="ACH9737" s="60"/>
      <c r="ACI9737" s="60"/>
      <c r="ACJ9737" s="60"/>
      <c r="ACK9737" s="60"/>
      <c r="ACL9737" s="60"/>
      <c r="ACM9737" s="60"/>
      <c r="ACN9737" s="60"/>
      <c r="ACO9737" s="60"/>
      <c r="ACP9737" s="60"/>
      <c r="ACQ9737" s="60"/>
      <c r="ACR9737" s="60"/>
      <c r="ACS9737" s="60"/>
      <c r="ACT9737" s="60"/>
      <c r="ACU9737" s="60"/>
      <c r="ACV9737" s="60"/>
      <c r="ACW9737" s="60"/>
      <c r="ACX9737" s="60"/>
      <c r="ACY9737" s="60">
        <v>0.95817845108794397</v>
      </c>
      <c r="ACZ9737" s="60"/>
      <c r="ADA9737" s="60"/>
      <c r="ADB9737" s="60"/>
      <c r="ADC9737" s="60"/>
      <c r="ADD9737" s="60"/>
      <c r="ADE9737" s="60"/>
    </row>
    <row r="9738" spans="760:785" x14ac:dyDescent="0.25">
      <c r="ACF9738" s="60"/>
      <c r="ACG9738" s="60"/>
      <c r="ACH9738" s="60"/>
      <c r="ACI9738" s="60"/>
      <c r="ACJ9738" s="60"/>
      <c r="ACK9738" s="60"/>
      <c r="ACL9738" s="60"/>
      <c r="ACM9738" s="60"/>
      <c r="ACN9738" s="60"/>
      <c r="ACO9738" s="60"/>
      <c r="ACP9738" s="60"/>
      <c r="ACQ9738" s="60"/>
      <c r="ACR9738" s="60"/>
      <c r="ACS9738" s="60"/>
      <c r="ACT9738" s="60"/>
      <c r="ACU9738" s="60"/>
      <c r="ACV9738" s="60"/>
      <c r="ACW9738" s="60"/>
      <c r="ACX9738" s="60"/>
      <c r="ACY9738" s="60">
        <v>0.95817788736148601</v>
      </c>
      <c r="ACZ9738" s="60"/>
      <c r="ADA9738" s="60"/>
      <c r="ADB9738" s="60"/>
      <c r="ADC9738" s="60"/>
      <c r="ADD9738" s="60"/>
      <c r="ADE9738" s="60"/>
    </row>
    <row r="9739" spans="760:785" x14ac:dyDescent="0.25">
      <c r="ACF9739" s="60"/>
      <c r="ACG9739" s="60"/>
      <c r="ACH9739" s="60"/>
      <c r="ACI9739" s="60"/>
      <c r="ACJ9739" s="60"/>
      <c r="ACK9739" s="60"/>
      <c r="ACL9739" s="60"/>
      <c r="ACM9739" s="60"/>
      <c r="ACN9739" s="60"/>
      <c r="ACO9739" s="60"/>
      <c r="ACP9739" s="60"/>
      <c r="ACQ9739" s="60"/>
      <c r="ACR9739" s="60"/>
      <c r="ACS9739" s="60"/>
      <c r="ACT9739" s="60"/>
      <c r="ACU9739" s="60"/>
      <c r="ACV9739" s="60"/>
      <c r="ACW9739" s="60"/>
      <c r="ACX9739" s="60"/>
      <c r="ACY9739" s="60">
        <v>0.958177630796619</v>
      </c>
      <c r="ACZ9739" s="60"/>
      <c r="ADA9739" s="60"/>
      <c r="ADB9739" s="60"/>
      <c r="ADC9739" s="60"/>
      <c r="ADD9739" s="60"/>
      <c r="ADE9739" s="60"/>
    </row>
    <row r="9740" spans="760:785" x14ac:dyDescent="0.25">
      <c r="ACF9740" s="60"/>
      <c r="ACG9740" s="60"/>
      <c r="ACH9740" s="60"/>
      <c r="ACI9740" s="60"/>
      <c r="ACJ9740" s="60"/>
      <c r="ACK9740" s="60"/>
      <c r="ACL9740" s="60"/>
      <c r="ACM9740" s="60"/>
      <c r="ACN9740" s="60"/>
      <c r="ACO9740" s="60"/>
      <c r="ACP9740" s="60"/>
      <c r="ACQ9740" s="60"/>
      <c r="ACR9740" s="60"/>
      <c r="ACS9740" s="60"/>
      <c r="ACT9740" s="60"/>
      <c r="ACU9740" s="60"/>
      <c r="ACV9740" s="60"/>
      <c r="ACW9740" s="60"/>
      <c r="ACX9740" s="60"/>
      <c r="ACY9740" s="60">
        <v>0.95815346152101999</v>
      </c>
      <c r="ACZ9740" s="60"/>
      <c r="ADA9740" s="60"/>
      <c r="ADB9740" s="60"/>
      <c r="ADC9740" s="60"/>
      <c r="ADD9740" s="60"/>
      <c r="ADE9740" s="60"/>
    </row>
    <row r="9741" spans="760:785" x14ac:dyDescent="0.25">
      <c r="ACF9741" s="60"/>
      <c r="ACG9741" s="60"/>
      <c r="ACH9741" s="60"/>
      <c r="ACI9741" s="60"/>
      <c r="ACJ9741" s="60"/>
      <c r="ACK9741" s="60"/>
      <c r="ACL9741" s="60"/>
      <c r="ACM9741" s="60"/>
      <c r="ACN9741" s="60"/>
      <c r="ACO9741" s="60"/>
      <c r="ACP9741" s="60"/>
      <c r="ACQ9741" s="60"/>
      <c r="ACR9741" s="60"/>
      <c r="ACS9741" s="60"/>
      <c r="ACT9741" s="60"/>
      <c r="ACU9741" s="60"/>
      <c r="ACV9741" s="60"/>
      <c r="ACW9741" s="60"/>
      <c r="ACX9741" s="60"/>
      <c r="ACY9741" s="60">
        <v>0.95814706482947298</v>
      </c>
      <c r="ACZ9741" s="60"/>
      <c r="ADA9741" s="60"/>
      <c r="ADB9741" s="60"/>
      <c r="ADC9741" s="60"/>
      <c r="ADD9741" s="60"/>
      <c r="ADE9741" s="60"/>
    </row>
    <row r="9742" spans="760:785" x14ac:dyDescent="0.25">
      <c r="ACF9742" s="60"/>
      <c r="ACG9742" s="60"/>
      <c r="ACH9742" s="60"/>
      <c r="ACI9742" s="60"/>
      <c r="ACJ9742" s="60"/>
      <c r="ACK9742" s="60"/>
      <c r="ACL9742" s="60"/>
      <c r="ACM9742" s="60"/>
      <c r="ACN9742" s="60"/>
      <c r="ACO9742" s="60"/>
      <c r="ACP9742" s="60"/>
      <c r="ACQ9742" s="60"/>
      <c r="ACR9742" s="60"/>
      <c r="ACS9742" s="60"/>
      <c r="ACT9742" s="60"/>
      <c r="ACU9742" s="60"/>
      <c r="ACV9742" s="60"/>
      <c r="ACW9742" s="60"/>
      <c r="ACX9742" s="60"/>
      <c r="ACY9742" s="60">
        <v>0.95813781332916403</v>
      </c>
      <c r="ACZ9742" s="60"/>
      <c r="ADA9742" s="60"/>
      <c r="ADB9742" s="60"/>
      <c r="ADC9742" s="60"/>
      <c r="ADD9742" s="60"/>
      <c r="ADE9742" s="60"/>
    </row>
    <row r="9743" spans="760:785" x14ac:dyDescent="0.25">
      <c r="ACF9743" s="60"/>
      <c r="ACG9743" s="60"/>
      <c r="ACH9743" s="60"/>
      <c r="ACI9743" s="60"/>
      <c r="ACJ9743" s="60"/>
      <c r="ACK9743" s="60"/>
      <c r="ACL9743" s="60"/>
      <c r="ACM9743" s="60"/>
      <c r="ACN9743" s="60"/>
      <c r="ACO9743" s="60"/>
      <c r="ACP9743" s="60"/>
      <c r="ACQ9743" s="60"/>
      <c r="ACR9743" s="60"/>
      <c r="ACS9743" s="60"/>
      <c r="ACT9743" s="60"/>
      <c r="ACU9743" s="60"/>
      <c r="ACV9743" s="60"/>
      <c r="ACW9743" s="60"/>
      <c r="ACX9743" s="60"/>
      <c r="ACY9743" s="60">
        <v>0.95812944780982301</v>
      </c>
      <c r="ACZ9743" s="60"/>
      <c r="ADA9743" s="60"/>
      <c r="ADB9743" s="60"/>
      <c r="ADC9743" s="60"/>
      <c r="ADD9743" s="60"/>
      <c r="ADE9743" s="60"/>
    </row>
    <row r="9744" spans="760:785" x14ac:dyDescent="0.25">
      <c r="ACF9744" s="60"/>
      <c r="ACG9744" s="60"/>
      <c r="ACH9744" s="60"/>
      <c r="ACI9744" s="60"/>
      <c r="ACJ9744" s="60"/>
      <c r="ACK9744" s="60"/>
      <c r="ACL9744" s="60"/>
      <c r="ACM9744" s="60"/>
      <c r="ACN9744" s="60"/>
      <c r="ACO9744" s="60"/>
      <c r="ACP9744" s="60"/>
      <c r="ACQ9744" s="60"/>
      <c r="ACR9744" s="60"/>
      <c r="ACS9744" s="60"/>
      <c r="ACT9744" s="60"/>
      <c r="ACU9744" s="60"/>
      <c r="ACV9744" s="60"/>
      <c r="ACW9744" s="60"/>
      <c r="ACX9744" s="60"/>
      <c r="ACY9744" s="60">
        <v>0.95812915816357103</v>
      </c>
      <c r="ACZ9744" s="60"/>
      <c r="ADA9744" s="60"/>
      <c r="ADB9744" s="60"/>
      <c r="ADC9744" s="60"/>
      <c r="ADD9744" s="60"/>
      <c r="ADE9744" s="60"/>
    </row>
    <row r="9745" spans="760:785" x14ac:dyDescent="0.25">
      <c r="ACF9745" s="60"/>
      <c r="ACG9745" s="60"/>
      <c r="ACH9745" s="60"/>
      <c r="ACI9745" s="60"/>
      <c r="ACJ9745" s="60"/>
      <c r="ACK9745" s="60"/>
      <c r="ACL9745" s="60"/>
      <c r="ACM9745" s="60"/>
      <c r="ACN9745" s="60"/>
      <c r="ACO9745" s="60"/>
      <c r="ACP9745" s="60"/>
      <c r="ACQ9745" s="60"/>
      <c r="ACR9745" s="60"/>
      <c r="ACS9745" s="60"/>
      <c r="ACT9745" s="60"/>
      <c r="ACU9745" s="60"/>
      <c r="ACV9745" s="60"/>
      <c r="ACW9745" s="60"/>
      <c r="ACX9745" s="60"/>
      <c r="ACY9745" s="60">
        <v>0.95811950509147004</v>
      </c>
      <c r="ACZ9745" s="60"/>
      <c r="ADA9745" s="60"/>
      <c r="ADB9745" s="60"/>
      <c r="ADC9745" s="60"/>
      <c r="ADD9745" s="60"/>
      <c r="ADE9745" s="60"/>
    </row>
    <row r="9746" spans="760:785" x14ac:dyDescent="0.25">
      <c r="ACF9746" s="60"/>
      <c r="ACG9746" s="60"/>
      <c r="ACH9746" s="60"/>
      <c r="ACI9746" s="60"/>
      <c r="ACJ9746" s="60"/>
      <c r="ACK9746" s="60"/>
      <c r="ACL9746" s="60"/>
      <c r="ACM9746" s="60"/>
      <c r="ACN9746" s="60"/>
      <c r="ACO9746" s="60"/>
      <c r="ACP9746" s="60"/>
      <c r="ACQ9746" s="60"/>
      <c r="ACR9746" s="60"/>
      <c r="ACS9746" s="60"/>
      <c r="ACT9746" s="60"/>
      <c r="ACU9746" s="60"/>
      <c r="ACV9746" s="60"/>
      <c r="ACW9746" s="60"/>
      <c r="ACX9746" s="60"/>
      <c r="ACY9746" s="60">
        <v>0.95810816257509801</v>
      </c>
      <c r="ACZ9746" s="60"/>
      <c r="ADA9746" s="60"/>
      <c r="ADB9746" s="60"/>
      <c r="ADC9746" s="60"/>
      <c r="ADD9746" s="60"/>
      <c r="ADE9746" s="60"/>
    </row>
    <row r="9747" spans="760:785" x14ac:dyDescent="0.25">
      <c r="ACF9747" s="60"/>
      <c r="ACG9747" s="60"/>
      <c r="ACH9747" s="60"/>
      <c r="ACI9747" s="60"/>
      <c r="ACJ9747" s="60"/>
      <c r="ACK9747" s="60"/>
      <c r="ACL9747" s="60"/>
      <c r="ACM9747" s="60"/>
      <c r="ACN9747" s="60"/>
      <c r="ACO9747" s="60"/>
      <c r="ACP9747" s="60"/>
      <c r="ACQ9747" s="60"/>
      <c r="ACR9747" s="60"/>
      <c r="ACS9747" s="60"/>
      <c r="ACT9747" s="60"/>
      <c r="ACU9747" s="60"/>
      <c r="ACV9747" s="60"/>
      <c r="ACW9747" s="60"/>
      <c r="ACX9747" s="60"/>
      <c r="ACY9747" s="60">
        <v>0.95810804013161599</v>
      </c>
      <c r="ACZ9747" s="60"/>
      <c r="ADA9747" s="60"/>
      <c r="ADB9747" s="60"/>
      <c r="ADC9747" s="60"/>
      <c r="ADD9747" s="60"/>
      <c r="ADE9747" s="60"/>
    </row>
    <row r="9748" spans="760:785" x14ac:dyDescent="0.25">
      <c r="ACF9748" s="60"/>
      <c r="ACG9748" s="60"/>
      <c r="ACH9748" s="60"/>
      <c r="ACI9748" s="60"/>
      <c r="ACJ9748" s="60"/>
      <c r="ACK9748" s="60"/>
      <c r="ACL9748" s="60"/>
      <c r="ACM9748" s="60"/>
      <c r="ACN9748" s="60"/>
      <c r="ACO9748" s="60"/>
      <c r="ACP9748" s="60"/>
      <c r="ACQ9748" s="60"/>
      <c r="ACR9748" s="60"/>
      <c r="ACS9748" s="60"/>
      <c r="ACT9748" s="60"/>
      <c r="ACU9748" s="60"/>
      <c r="ACV9748" s="60"/>
      <c r="ACW9748" s="60"/>
      <c r="ACX9748" s="60"/>
      <c r="ACY9748" s="60">
        <v>0.95808777543027301</v>
      </c>
      <c r="ACZ9748" s="60"/>
      <c r="ADA9748" s="60"/>
      <c r="ADB9748" s="60"/>
      <c r="ADC9748" s="60"/>
      <c r="ADD9748" s="60"/>
      <c r="ADE9748" s="60"/>
    </row>
    <row r="9749" spans="760:785" x14ac:dyDescent="0.25">
      <c r="ACF9749" s="60"/>
      <c r="ACG9749" s="60"/>
      <c r="ACH9749" s="60"/>
      <c r="ACI9749" s="60"/>
      <c r="ACJ9749" s="60"/>
      <c r="ACK9749" s="60"/>
      <c r="ACL9749" s="60"/>
      <c r="ACM9749" s="60"/>
      <c r="ACN9749" s="60"/>
      <c r="ACO9749" s="60"/>
      <c r="ACP9749" s="60"/>
      <c r="ACQ9749" s="60"/>
      <c r="ACR9749" s="60"/>
      <c r="ACS9749" s="60"/>
      <c r="ACT9749" s="60"/>
      <c r="ACU9749" s="60"/>
      <c r="ACV9749" s="60"/>
      <c r="ACW9749" s="60"/>
      <c r="ACX9749" s="60"/>
      <c r="ACY9749" s="60">
        <v>0.958079289895297</v>
      </c>
      <c r="ACZ9749" s="60"/>
      <c r="ADA9749" s="60"/>
      <c r="ADB9749" s="60"/>
      <c r="ADC9749" s="60"/>
      <c r="ADD9749" s="60"/>
      <c r="ADE9749" s="60"/>
    </row>
    <row r="9750" spans="760:785" x14ac:dyDescent="0.25">
      <c r="ACF9750" s="60"/>
      <c r="ACG9750" s="60"/>
      <c r="ACH9750" s="60"/>
      <c r="ACI9750" s="60"/>
      <c r="ACJ9750" s="60"/>
      <c r="ACK9750" s="60"/>
      <c r="ACL9750" s="60"/>
      <c r="ACM9750" s="60"/>
      <c r="ACN9750" s="60"/>
      <c r="ACO9750" s="60"/>
      <c r="ACP9750" s="60"/>
      <c r="ACQ9750" s="60"/>
      <c r="ACR9750" s="60"/>
      <c r="ACS9750" s="60"/>
      <c r="ACT9750" s="60"/>
      <c r="ACU9750" s="60"/>
      <c r="ACV9750" s="60"/>
      <c r="ACW9750" s="60"/>
      <c r="ACX9750" s="60"/>
      <c r="ACY9750" s="60">
        <v>0.95806864999687702</v>
      </c>
      <c r="ACZ9750" s="60"/>
      <c r="ADA9750" s="60"/>
      <c r="ADB9750" s="60"/>
      <c r="ADC9750" s="60"/>
      <c r="ADD9750" s="60"/>
      <c r="ADE9750" s="60"/>
    </row>
    <row r="9751" spans="760:785" x14ac:dyDescent="0.25">
      <c r="ACF9751" s="60"/>
      <c r="ACG9751" s="60"/>
      <c r="ACH9751" s="60"/>
      <c r="ACI9751" s="60"/>
      <c r="ACJ9751" s="60"/>
      <c r="ACK9751" s="60"/>
      <c r="ACL9751" s="60"/>
      <c r="ACM9751" s="60"/>
      <c r="ACN9751" s="60"/>
      <c r="ACO9751" s="60"/>
      <c r="ACP9751" s="60"/>
      <c r="ACQ9751" s="60"/>
      <c r="ACR9751" s="60"/>
      <c r="ACS9751" s="60"/>
      <c r="ACT9751" s="60"/>
      <c r="ACU9751" s="60"/>
      <c r="ACV9751" s="60"/>
      <c r="ACW9751" s="60"/>
      <c r="ACX9751" s="60"/>
      <c r="ACY9751" s="60">
        <v>0.95806844559812598</v>
      </c>
      <c r="ACZ9751" s="60"/>
      <c r="ADA9751" s="60"/>
      <c r="ADB9751" s="60"/>
      <c r="ADC9751" s="60"/>
      <c r="ADD9751" s="60"/>
      <c r="ADE9751" s="60"/>
    </row>
    <row r="9752" spans="760:785" x14ac:dyDescent="0.25">
      <c r="ACF9752" s="60"/>
      <c r="ACG9752" s="60"/>
      <c r="ACH9752" s="60"/>
      <c r="ACI9752" s="60"/>
      <c r="ACJ9752" s="60"/>
      <c r="ACK9752" s="60"/>
      <c r="ACL9752" s="60"/>
      <c r="ACM9752" s="60"/>
      <c r="ACN9752" s="60"/>
      <c r="ACO9752" s="60"/>
      <c r="ACP9752" s="60"/>
      <c r="ACQ9752" s="60"/>
      <c r="ACR9752" s="60"/>
      <c r="ACS9752" s="60"/>
      <c r="ACT9752" s="60"/>
      <c r="ACU9752" s="60"/>
      <c r="ACV9752" s="60"/>
      <c r="ACW9752" s="60"/>
      <c r="ACX9752" s="60"/>
      <c r="ACY9752" s="60">
        <v>0.95806634940896196</v>
      </c>
      <c r="ACZ9752" s="60"/>
      <c r="ADA9752" s="60"/>
      <c r="ADB9752" s="60"/>
      <c r="ADC9752" s="60"/>
      <c r="ADD9752" s="60"/>
      <c r="ADE9752" s="60"/>
    </row>
    <row r="9753" spans="760:785" x14ac:dyDescent="0.25">
      <c r="ACF9753" s="60"/>
      <c r="ACG9753" s="60"/>
      <c r="ACH9753" s="60"/>
      <c r="ACI9753" s="60"/>
      <c r="ACJ9753" s="60"/>
      <c r="ACK9753" s="60"/>
      <c r="ACL9753" s="60"/>
      <c r="ACM9753" s="60"/>
      <c r="ACN9753" s="60"/>
      <c r="ACO9753" s="60"/>
      <c r="ACP9753" s="60"/>
      <c r="ACQ9753" s="60"/>
      <c r="ACR9753" s="60"/>
      <c r="ACS9753" s="60"/>
      <c r="ACT9753" s="60"/>
      <c r="ACU9753" s="60"/>
      <c r="ACV9753" s="60"/>
      <c r="ACW9753" s="60"/>
      <c r="ACX9753" s="60"/>
      <c r="ACY9753" s="60">
        <v>0.958043519278585</v>
      </c>
      <c r="ACZ9753" s="60"/>
      <c r="ADA9753" s="60"/>
      <c r="ADB9753" s="60"/>
      <c r="ADC9753" s="60"/>
      <c r="ADD9753" s="60"/>
      <c r="ADE9753" s="60"/>
    </row>
    <row r="9754" spans="760:785" x14ac:dyDescent="0.25">
      <c r="ACF9754" s="60"/>
      <c r="ACG9754" s="60"/>
      <c r="ACH9754" s="60"/>
      <c r="ACI9754" s="60"/>
      <c r="ACJ9754" s="60"/>
      <c r="ACK9754" s="60"/>
      <c r="ACL9754" s="60"/>
      <c r="ACM9754" s="60"/>
      <c r="ACN9754" s="60"/>
      <c r="ACO9754" s="60"/>
      <c r="ACP9754" s="60"/>
      <c r="ACQ9754" s="60"/>
      <c r="ACR9754" s="60"/>
      <c r="ACS9754" s="60"/>
      <c r="ACT9754" s="60"/>
      <c r="ACU9754" s="60"/>
      <c r="ACV9754" s="60"/>
      <c r="ACW9754" s="60"/>
      <c r="ACX9754" s="60"/>
      <c r="ACY9754" s="60">
        <v>0.95802542102553001</v>
      </c>
      <c r="ACZ9754" s="60"/>
      <c r="ADA9754" s="60"/>
      <c r="ADB9754" s="60"/>
      <c r="ADC9754" s="60"/>
      <c r="ADD9754" s="60"/>
      <c r="ADE9754" s="60"/>
    </row>
    <row r="9755" spans="760:785" x14ac:dyDescent="0.25">
      <c r="ACF9755" s="60"/>
      <c r="ACG9755" s="60"/>
      <c r="ACH9755" s="60"/>
      <c r="ACI9755" s="60"/>
      <c r="ACJ9755" s="60"/>
      <c r="ACK9755" s="60"/>
      <c r="ACL9755" s="60"/>
      <c r="ACM9755" s="60"/>
      <c r="ACN9755" s="60"/>
      <c r="ACO9755" s="60"/>
      <c r="ACP9755" s="60"/>
      <c r="ACQ9755" s="60"/>
      <c r="ACR9755" s="60"/>
      <c r="ACS9755" s="60"/>
      <c r="ACT9755" s="60"/>
      <c r="ACU9755" s="60"/>
      <c r="ACV9755" s="60"/>
      <c r="ACW9755" s="60"/>
      <c r="ACX9755" s="60"/>
      <c r="ACY9755" s="60">
        <v>0.95802111060936501</v>
      </c>
      <c r="ACZ9755" s="60"/>
      <c r="ADA9755" s="60"/>
      <c r="ADB9755" s="60"/>
      <c r="ADC9755" s="60"/>
      <c r="ADD9755" s="60"/>
      <c r="ADE9755" s="60"/>
    </row>
    <row r="9756" spans="760:785" x14ac:dyDescent="0.25">
      <c r="ACF9756" s="60"/>
      <c r="ACG9756" s="60"/>
      <c r="ACH9756" s="60"/>
      <c r="ACI9756" s="60"/>
      <c r="ACJ9756" s="60"/>
      <c r="ACK9756" s="60"/>
      <c r="ACL9756" s="60"/>
      <c r="ACM9756" s="60"/>
      <c r="ACN9756" s="60"/>
      <c r="ACO9756" s="60"/>
      <c r="ACP9756" s="60"/>
      <c r="ACQ9756" s="60"/>
      <c r="ACR9756" s="60"/>
      <c r="ACS9756" s="60"/>
      <c r="ACT9756" s="60"/>
      <c r="ACU9756" s="60"/>
      <c r="ACV9756" s="60"/>
      <c r="ACW9756" s="60"/>
      <c r="ACX9756" s="60"/>
      <c r="ACY9756" s="60">
        <v>0.95799465757630797</v>
      </c>
      <c r="ACZ9756" s="60"/>
      <c r="ADA9756" s="60"/>
      <c r="ADB9756" s="60"/>
      <c r="ADC9756" s="60"/>
      <c r="ADD9756" s="60"/>
      <c r="ADE9756" s="60"/>
    </row>
    <row r="9757" spans="760:785" x14ac:dyDescent="0.25">
      <c r="ACF9757" s="60"/>
      <c r="ACG9757" s="60"/>
      <c r="ACH9757" s="60"/>
      <c r="ACI9757" s="60"/>
      <c r="ACJ9757" s="60"/>
      <c r="ACK9757" s="60"/>
      <c r="ACL9757" s="60"/>
      <c r="ACM9757" s="60"/>
      <c r="ACN9757" s="60"/>
      <c r="ACO9757" s="60"/>
      <c r="ACP9757" s="60"/>
      <c r="ACQ9757" s="60"/>
      <c r="ACR9757" s="60"/>
      <c r="ACS9757" s="60"/>
      <c r="ACT9757" s="60"/>
      <c r="ACU9757" s="60"/>
      <c r="ACV9757" s="60"/>
      <c r="ACW9757" s="60"/>
      <c r="ACX9757" s="60"/>
      <c r="ACY9757" s="60">
        <v>0.95797322084496805</v>
      </c>
      <c r="ACZ9757" s="60"/>
      <c r="ADA9757" s="60"/>
      <c r="ADB9757" s="60"/>
      <c r="ADC9757" s="60"/>
      <c r="ADD9757" s="60"/>
      <c r="ADE9757" s="60"/>
    </row>
    <row r="9758" spans="760:785" x14ac:dyDescent="0.25">
      <c r="ACF9758" s="60"/>
      <c r="ACG9758" s="60"/>
      <c r="ACH9758" s="60"/>
      <c r="ACI9758" s="60"/>
      <c r="ACJ9758" s="60"/>
      <c r="ACK9758" s="60"/>
      <c r="ACL9758" s="60"/>
      <c r="ACM9758" s="60"/>
      <c r="ACN9758" s="60"/>
      <c r="ACO9758" s="60"/>
      <c r="ACP9758" s="60"/>
      <c r="ACQ9758" s="60"/>
      <c r="ACR9758" s="60"/>
      <c r="ACS9758" s="60"/>
      <c r="ACT9758" s="60"/>
      <c r="ACU9758" s="60"/>
      <c r="ACV9758" s="60"/>
      <c r="ACW9758" s="60"/>
      <c r="ACX9758" s="60"/>
      <c r="ACY9758" s="60">
        <v>0.95797089939555902</v>
      </c>
      <c r="ACZ9758" s="60"/>
      <c r="ADA9758" s="60"/>
      <c r="ADB9758" s="60"/>
      <c r="ADC9758" s="60"/>
      <c r="ADD9758" s="60"/>
      <c r="ADE9758" s="60"/>
    </row>
    <row r="9759" spans="760:785" x14ac:dyDescent="0.25">
      <c r="ACF9759" s="60"/>
      <c r="ACG9759" s="60"/>
      <c r="ACH9759" s="60"/>
      <c r="ACI9759" s="60"/>
      <c r="ACJ9759" s="60"/>
      <c r="ACK9759" s="60"/>
      <c r="ACL9759" s="60"/>
      <c r="ACM9759" s="60"/>
      <c r="ACN9759" s="60"/>
      <c r="ACO9759" s="60"/>
      <c r="ACP9759" s="60"/>
      <c r="ACQ9759" s="60"/>
      <c r="ACR9759" s="60"/>
      <c r="ACS9759" s="60"/>
      <c r="ACT9759" s="60"/>
      <c r="ACU9759" s="60"/>
      <c r="ACV9759" s="60"/>
      <c r="ACW9759" s="60"/>
      <c r="ACX9759" s="60"/>
      <c r="ACY9759" s="60">
        <v>0.95796066996888196</v>
      </c>
      <c r="ACZ9759" s="60"/>
      <c r="ADA9759" s="60"/>
      <c r="ADB9759" s="60"/>
      <c r="ADC9759" s="60"/>
      <c r="ADD9759" s="60"/>
      <c r="ADE9759" s="60"/>
    </row>
    <row r="9760" spans="760:785" x14ac:dyDescent="0.25">
      <c r="ACF9760" s="60"/>
      <c r="ACG9760" s="60"/>
      <c r="ACH9760" s="60"/>
      <c r="ACI9760" s="60"/>
      <c r="ACJ9760" s="60"/>
      <c r="ACK9760" s="60"/>
      <c r="ACL9760" s="60"/>
      <c r="ACM9760" s="60"/>
      <c r="ACN9760" s="60"/>
      <c r="ACO9760" s="60"/>
      <c r="ACP9760" s="60"/>
      <c r="ACQ9760" s="60"/>
      <c r="ACR9760" s="60"/>
      <c r="ACS9760" s="60"/>
      <c r="ACT9760" s="60"/>
      <c r="ACU9760" s="60"/>
      <c r="ACV9760" s="60"/>
      <c r="ACW9760" s="60"/>
      <c r="ACX9760" s="60"/>
      <c r="ACY9760" s="60">
        <v>0.95794439974149903</v>
      </c>
      <c r="ACZ9760" s="60"/>
      <c r="ADA9760" s="60"/>
      <c r="ADB9760" s="60"/>
      <c r="ADC9760" s="60"/>
      <c r="ADD9760" s="60"/>
      <c r="ADE9760" s="60"/>
    </row>
    <row r="9761" spans="760:785" x14ac:dyDescent="0.25">
      <c r="ACF9761" s="60"/>
      <c r="ACG9761" s="60"/>
      <c r="ACH9761" s="60"/>
      <c r="ACI9761" s="60"/>
      <c r="ACJ9761" s="60"/>
      <c r="ACK9761" s="60"/>
      <c r="ACL9761" s="60"/>
      <c r="ACM9761" s="60"/>
      <c r="ACN9761" s="60"/>
      <c r="ACO9761" s="60"/>
      <c r="ACP9761" s="60"/>
      <c r="ACQ9761" s="60"/>
      <c r="ACR9761" s="60"/>
      <c r="ACS9761" s="60"/>
      <c r="ACT9761" s="60"/>
      <c r="ACU9761" s="60"/>
      <c r="ACV9761" s="60"/>
      <c r="ACW9761" s="60"/>
      <c r="ACX9761" s="60"/>
      <c r="ACY9761" s="60">
        <v>0.95793353407104898</v>
      </c>
      <c r="ACZ9761" s="60"/>
      <c r="ADA9761" s="60"/>
      <c r="ADB9761" s="60"/>
      <c r="ADC9761" s="60"/>
      <c r="ADD9761" s="60"/>
      <c r="ADE9761" s="60"/>
    </row>
    <row r="9762" spans="760:785" x14ac:dyDescent="0.25">
      <c r="ACF9762" s="60"/>
      <c r="ACG9762" s="60"/>
      <c r="ACH9762" s="60"/>
      <c r="ACI9762" s="60"/>
      <c r="ACJ9762" s="60"/>
      <c r="ACK9762" s="60"/>
      <c r="ACL9762" s="60"/>
      <c r="ACM9762" s="60"/>
      <c r="ACN9762" s="60"/>
      <c r="ACO9762" s="60"/>
      <c r="ACP9762" s="60"/>
      <c r="ACQ9762" s="60"/>
      <c r="ACR9762" s="60"/>
      <c r="ACS9762" s="60"/>
      <c r="ACT9762" s="60"/>
      <c r="ACU9762" s="60"/>
      <c r="ACV9762" s="60"/>
      <c r="ACW9762" s="60"/>
      <c r="ACX9762" s="60"/>
      <c r="ACY9762" s="60">
        <v>0.95788602673843104</v>
      </c>
      <c r="ACZ9762" s="60"/>
      <c r="ADA9762" s="60"/>
      <c r="ADB9762" s="60"/>
      <c r="ADC9762" s="60"/>
      <c r="ADD9762" s="60"/>
      <c r="ADE9762" s="60"/>
    </row>
    <row r="9763" spans="760:785" x14ac:dyDescent="0.25">
      <c r="ACF9763" s="60"/>
      <c r="ACG9763" s="60"/>
      <c r="ACH9763" s="60"/>
      <c r="ACI9763" s="60"/>
      <c r="ACJ9763" s="60"/>
      <c r="ACK9763" s="60"/>
      <c r="ACL9763" s="60"/>
      <c r="ACM9763" s="60"/>
      <c r="ACN9763" s="60"/>
      <c r="ACO9763" s="60"/>
      <c r="ACP9763" s="60"/>
      <c r="ACQ9763" s="60"/>
      <c r="ACR9763" s="60"/>
      <c r="ACS9763" s="60"/>
      <c r="ACT9763" s="60"/>
      <c r="ACU9763" s="60"/>
      <c r="ACV9763" s="60"/>
      <c r="ACW9763" s="60"/>
      <c r="ACX9763" s="60"/>
      <c r="ACY9763" s="60">
        <v>0.95788572111053505</v>
      </c>
      <c r="ACZ9763" s="60"/>
      <c r="ADA9763" s="60"/>
      <c r="ADB9763" s="60"/>
      <c r="ADC9763" s="60"/>
      <c r="ADD9763" s="60"/>
      <c r="ADE9763" s="60"/>
    </row>
    <row r="9764" spans="760:785" x14ac:dyDescent="0.25">
      <c r="ACF9764" s="60"/>
      <c r="ACG9764" s="60"/>
      <c r="ACH9764" s="60"/>
      <c r="ACI9764" s="60"/>
      <c r="ACJ9764" s="60"/>
      <c r="ACK9764" s="60"/>
      <c r="ACL9764" s="60"/>
      <c r="ACM9764" s="60"/>
      <c r="ACN9764" s="60"/>
      <c r="ACO9764" s="60"/>
      <c r="ACP9764" s="60"/>
      <c r="ACQ9764" s="60"/>
      <c r="ACR9764" s="60"/>
      <c r="ACS9764" s="60"/>
      <c r="ACT9764" s="60"/>
      <c r="ACU9764" s="60"/>
      <c r="ACV9764" s="60"/>
      <c r="ACW9764" s="60"/>
      <c r="ACX9764" s="60"/>
      <c r="ACY9764" s="60">
        <v>0.95782515466447005</v>
      </c>
      <c r="ACZ9764" s="60"/>
      <c r="ADA9764" s="60"/>
      <c r="ADB9764" s="60"/>
      <c r="ADC9764" s="60"/>
      <c r="ADD9764" s="60"/>
      <c r="ADE9764" s="60"/>
    </row>
    <row r="9765" spans="760:785" x14ac:dyDescent="0.25">
      <c r="ACF9765" s="60"/>
      <c r="ACG9765" s="60"/>
      <c r="ACH9765" s="60"/>
      <c r="ACI9765" s="60"/>
      <c r="ACJ9765" s="60"/>
      <c r="ACK9765" s="60"/>
      <c r="ACL9765" s="60"/>
      <c r="ACM9765" s="60"/>
      <c r="ACN9765" s="60"/>
      <c r="ACO9765" s="60"/>
      <c r="ACP9765" s="60"/>
      <c r="ACQ9765" s="60"/>
      <c r="ACR9765" s="60"/>
      <c r="ACS9765" s="60"/>
      <c r="ACT9765" s="60"/>
      <c r="ACU9765" s="60"/>
      <c r="ACV9765" s="60"/>
      <c r="ACW9765" s="60"/>
      <c r="ACX9765" s="60"/>
      <c r="ACY9765" s="60">
        <v>0.95781792658942</v>
      </c>
      <c r="ACZ9765" s="60"/>
      <c r="ADA9765" s="60"/>
      <c r="ADB9765" s="60"/>
      <c r="ADC9765" s="60"/>
      <c r="ADD9765" s="60"/>
      <c r="ADE9765" s="60"/>
    </row>
    <row r="9766" spans="760:785" x14ac:dyDescent="0.25">
      <c r="ACF9766" s="60"/>
      <c r="ACG9766" s="60"/>
      <c r="ACH9766" s="60"/>
      <c r="ACI9766" s="60"/>
      <c r="ACJ9766" s="60"/>
      <c r="ACK9766" s="60"/>
      <c r="ACL9766" s="60"/>
      <c r="ACM9766" s="60"/>
      <c r="ACN9766" s="60"/>
      <c r="ACO9766" s="60"/>
      <c r="ACP9766" s="60"/>
      <c r="ACQ9766" s="60"/>
      <c r="ACR9766" s="60"/>
      <c r="ACS9766" s="60"/>
      <c r="ACT9766" s="60"/>
      <c r="ACU9766" s="60"/>
      <c r="ACV9766" s="60"/>
      <c r="ACW9766" s="60"/>
      <c r="ACX9766" s="60"/>
      <c r="ACY9766" s="60">
        <v>0.95781561703476703</v>
      </c>
      <c r="ACZ9766" s="60"/>
      <c r="ADA9766" s="60"/>
      <c r="ADB9766" s="60"/>
      <c r="ADC9766" s="60"/>
      <c r="ADD9766" s="60"/>
      <c r="ADE9766" s="60"/>
    </row>
    <row r="9767" spans="760:785" x14ac:dyDescent="0.25">
      <c r="ACF9767" s="60"/>
      <c r="ACG9767" s="60"/>
      <c r="ACH9767" s="60"/>
      <c r="ACI9767" s="60"/>
      <c r="ACJ9767" s="60"/>
      <c r="ACK9767" s="60"/>
      <c r="ACL9767" s="60"/>
      <c r="ACM9767" s="60"/>
      <c r="ACN9767" s="60"/>
      <c r="ACO9767" s="60"/>
      <c r="ACP9767" s="60"/>
      <c r="ACQ9767" s="60"/>
      <c r="ACR9767" s="60"/>
      <c r="ACS9767" s="60"/>
      <c r="ACT9767" s="60"/>
      <c r="ACU9767" s="60"/>
      <c r="ACV9767" s="60"/>
      <c r="ACW9767" s="60"/>
      <c r="ACX9767" s="60"/>
      <c r="ACY9767" s="60">
        <v>0.95779315558293099</v>
      </c>
      <c r="ACZ9767" s="60"/>
      <c r="ADA9767" s="60"/>
      <c r="ADB9767" s="60"/>
      <c r="ADC9767" s="60"/>
      <c r="ADD9767" s="60"/>
      <c r="ADE9767" s="60"/>
    </row>
    <row r="9768" spans="760:785" x14ac:dyDescent="0.25">
      <c r="ACF9768" s="60"/>
      <c r="ACG9768" s="60"/>
      <c r="ACH9768" s="60"/>
      <c r="ACI9768" s="60"/>
      <c r="ACJ9768" s="60"/>
      <c r="ACK9768" s="60"/>
      <c r="ACL9768" s="60"/>
      <c r="ACM9768" s="60"/>
      <c r="ACN9768" s="60"/>
      <c r="ACO9768" s="60"/>
      <c r="ACP9768" s="60"/>
      <c r="ACQ9768" s="60"/>
      <c r="ACR9768" s="60"/>
      <c r="ACS9768" s="60"/>
      <c r="ACT9768" s="60"/>
      <c r="ACU9768" s="60"/>
      <c r="ACV9768" s="60"/>
      <c r="ACW9768" s="60"/>
      <c r="ACX9768" s="60"/>
      <c r="ACY9768" s="60">
        <v>0.95779234124471702</v>
      </c>
      <c r="ACZ9768" s="60"/>
      <c r="ADA9768" s="60"/>
      <c r="ADB9768" s="60"/>
      <c r="ADC9768" s="60"/>
      <c r="ADD9768" s="60"/>
      <c r="ADE9768" s="60"/>
    </row>
    <row r="9769" spans="760:785" x14ac:dyDescent="0.25">
      <c r="ACF9769" s="60"/>
      <c r="ACG9769" s="60"/>
      <c r="ACH9769" s="60"/>
      <c r="ACI9769" s="60"/>
      <c r="ACJ9769" s="60"/>
      <c r="ACK9769" s="60"/>
      <c r="ACL9769" s="60"/>
      <c r="ACM9769" s="60"/>
      <c r="ACN9769" s="60"/>
      <c r="ACO9769" s="60"/>
      <c r="ACP9769" s="60"/>
      <c r="ACQ9769" s="60"/>
      <c r="ACR9769" s="60"/>
      <c r="ACS9769" s="60"/>
      <c r="ACT9769" s="60"/>
      <c r="ACU9769" s="60"/>
      <c r="ACV9769" s="60"/>
      <c r="ACW9769" s="60"/>
      <c r="ACX9769" s="60"/>
      <c r="ACY9769" s="60">
        <v>0.95777120295102802</v>
      </c>
      <c r="ACZ9769" s="60"/>
      <c r="ADA9769" s="60"/>
      <c r="ADB9769" s="60"/>
      <c r="ADC9769" s="60"/>
      <c r="ADD9769" s="60"/>
      <c r="ADE9769" s="60"/>
    </row>
    <row r="9770" spans="760:785" x14ac:dyDescent="0.25">
      <c r="ACF9770" s="60"/>
      <c r="ACG9770" s="60"/>
      <c r="ACH9770" s="60"/>
      <c r="ACI9770" s="60"/>
      <c r="ACJ9770" s="60"/>
      <c r="ACK9770" s="60"/>
      <c r="ACL9770" s="60"/>
      <c r="ACM9770" s="60"/>
      <c r="ACN9770" s="60"/>
      <c r="ACO9770" s="60"/>
      <c r="ACP9770" s="60"/>
      <c r="ACQ9770" s="60"/>
      <c r="ACR9770" s="60"/>
      <c r="ACS9770" s="60"/>
      <c r="ACT9770" s="60"/>
      <c r="ACU9770" s="60"/>
      <c r="ACV9770" s="60"/>
      <c r="ACW9770" s="60"/>
      <c r="ACX9770" s="60"/>
      <c r="ACY9770" s="60">
        <v>0.95776125743858598</v>
      </c>
      <c r="ACZ9770" s="60"/>
      <c r="ADA9770" s="60"/>
      <c r="ADB9770" s="60"/>
      <c r="ADC9770" s="60"/>
      <c r="ADD9770" s="60"/>
      <c r="ADE9770" s="60"/>
    </row>
    <row r="9771" spans="760:785" x14ac:dyDescent="0.25">
      <c r="ACF9771" s="60"/>
      <c r="ACG9771" s="60"/>
      <c r="ACH9771" s="60"/>
      <c r="ACI9771" s="60"/>
      <c r="ACJ9771" s="60"/>
      <c r="ACK9771" s="60"/>
      <c r="ACL9771" s="60"/>
      <c r="ACM9771" s="60"/>
      <c r="ACN9771" s="60"/>
      <c r="ACO9771" s="60"/>
      <c r="ACP9771" s="60"/>
      <c r="ACQ9771" s="60"/>
      <c r="ACR9771" s="60"/>
      <c r="ACS9771" s="60"/>
      <c r="ACT9771" s="60"/>
      <c r="ACU9771" s="60"/>
      <c r="ACV9771" s="60"/>
      <c r="ACW9771" s="60"/>
      <c r="ACX9771" s="60"/>
      <c r="ACY9771" s="60">
        <v>0.95774660388609101</v>
      </c>
      <c r="ACZ9771" s="60"/>
      <c r="ADA9771" s="60"/>
      <c r="ADB9771" s="60"/>
      <c r="ADC9771" s="60"/>
      <c r="ADD9771" s="60"/>
      <c r="ADE9771" s="60"/>
    </row>
    <row r="9772" spans="760:785" x14ac:dyDescent="0.25">
      <c r="ACF9772" s="60"/>
      <c r="ACG9772" s="60"/>
      <c r="ACH9772" s="60"/>
      <c r="ACI9772" s="60"/>
      <c r="ACJ9772" s="60"/>
      <c r="ACK9772" s="60"/>
      <c r="ACL9772" s="60"/>
      <c r="ACM9772" s="60"/>
      <c r="ACN9772" s="60"/>
      <c r="ACO9772" s="60"/>
      <c r="ACP9772" s="60"/>
      <c r="ACQ9772" s="60"/>
      <c r="ACR9772" s="60"/>
      <c r="ACS9772" s="60"/>
      <c r="ACT9772" s="60"/>
      <c r="ACU9772" s="60"/>
      <c r="ACV9772" s="60"/>
      <c r="ACW9772" s="60"/>
      <c r="ACX9772" s="60"/>
      <c r="ACY9772" s="60">
        <v>0.95774167456784398</v>
      </c>
      <c r="ACZ9772" s="60"/>
      <c r="ADA9772" s="60"/>
      <c r="ADB9772" s="60"/>
      <c r="ADC9772" s="60"/>
      <c r="ADD9772" s="60"/>
      <c r="ADE9772" s="60"/>
    </row>
    <row r="9773" spans="760:785" x14ac:dyDescent="0.25">
      <c r="ACF9773" s="60"/>
      <c r="ACG9773" s="60"/>
      <c r="ACH9773" s="60"/>
      <c r="ACI9773" s="60"/>
      <c r="ACJ9773" s="60"/>
      <c r="ACK9773" s="60"/>
      <c r="ACL9773" s="60"/>
      <c r="ACM9773" s="60"/>
      <c r="ACN9773" s="60"/>
      <c r="ACO9773" s="60"/>
      <c r="ACP9773" s="60"/>
      <c r="ACQ9773" s="60"/>
      <c r="ACR9773" s="60"/>
      <c r="ACS9773" s="60"/>
      <c r="ACT9773" s="60"/>
      <c r="ACU9773" s="60"/>
      <c r="ACV9773" s="60"/>
      <c r="ACW9773" s="60"/>
      <c r="ACX9773" s="60"/>
      <c r="ACY9773" s="60">
        <v>0.95774035916111599</v>
      </c>
      <c r="ACZ9773" s="60"/>
      <c r="ADA9773" s="60"/>
      <c r="ADB9773" s="60"/>
      <c r="ADC9773" s="60"/>
      <c r="ADD9773" s="60"/>
      <c r="ADE9773" s="60"/>
    </row>
    <row r="9774" spans="760:785" x14ac:dyDescent="0.25">
      <c r="ACF9774" s="60"/>
      <c r="ACG9774" s="60"/>
      <c r="ACH9774" s="60"/>
      <c r="ACI9774" s="60"/>
      <c r="ACJ9774" s="60"/>
      <c r="ACK9774" s="60"/>
      <c r="ACL9774" s="60"/>
      <c r="ACM9774" s="60"/>
      <c r="ACN9774" s="60"/>
      <c r="ACO9774" s="60"/>
      <c r="ACP9774" s="60"/>
      <c r="ACQ9774" s="60"/>
      <c r="ACR9774" s="60"/>
      <c r="ACS9774" s="60"/>
      <c r="ACT9774" s="60"/>
      <c r="ACU9774" s="60"/>
      <c r="ACV9774" s="60"/>
      <c r="ACW9774" s="60"/>
      <c r="ACX9774" s="60"/>
      <c r="ACY9774" s="60">
        <v>0.95773804245356497</v>
      </c>
      <c r="ACZ9774" s="60"/>
      <c r="ADA9774" s="60"/>
      <c r="ADB9774" s="60"/>
      <c r="ADC9774" s="60"/>
      <c r="ADD9774" s="60"/>
      <c r="ADE9774" s="60"/>
    </row>
    <row r="9775" spans="760:785" x14ac:dyDescent="0.25">
      <c r="ACF9775" s="60"/>
      <c r="ACG9775" s="60"/>
      <c r="ACH9775" s="60"/>
      <c r="ACI9775" s="60"/>
      <c r="ACJ9775" s="60"/>
      <c r="ACK9775" s="60"/>
      <c r="ACL9775" s="60"/>
      <c r="ACM9775" s="60"/>
      <c r="ACN9775" s="60"/>
      <c r="ACO9775" s="60"/>
      <c r="ACP9775" s="60"/>
      <c r="ACQ9775" s="60"/>
      <c r="ACR9775" s="60"/>
      <c r="ACS9775" s="60"/>
      <c r="ACT9775" s="60"/>
      <c r="ACU9775" s="60"/>
      <c r="ACV9775" s="60"/>
      <c r="ACW9775" s="60"/>
      <c r="ACX9775" s="60"/>
      <c r="ACY9775" s="60">
        <v>0.95771889773572005</v>
      </c>
      <c r="ACZ9775" s="60"/>
      <c r="ADA9775" s="60"/>
      <c r="ADB9775" s="60"/>
      <c r="ADC9775" s="60"/>
      <c r="ADD9775" s="60"/>
      <c r="ADE9775" s="60"/>
    </row>
    <row r="9776" spans="760:785" x14ac:dyDescent="0.25">
      <c r="ACF9776" s="60"/>
      <c r="ACG9776" s="60"/>
      <c r="ACH9776" s="60"/>
      <c r="ACI9776" s="60"/>
      <c r="ACJ9776" s="60"/>
      <c r="ACK9776" s="60"/>
      <c r="ACL9776" s="60"/>
      <c r="ACM9776" s="60"/>
      <c r="ACN9776" s="60"/>
      <c r="ACO9776" s="60"/>
      <c r="ACP9776" s="60"/>
      <c r="ACQ9776" s="60"/>
      <c r="ACR9776" s="60"/>
      <c r="ACS9776" s="60"/>
      <c r="ACT9776" s="60"/>
      <c r="ACU9776" s="60"/>
      <c r="ACV9776" s="60"/>
      <c r="ACW9776" s="60"/>
      <c r="ACX9776" s="60"/>
      <c r="ACY9776" s="60">
        <v>0.95771817721200703</v>
      </c>
      <c r="ACZ9776" s="60"/>
      <c r="ADA9776" s="60"/>
      <c r="ADB9776" s="60"/>
      <c r="ADC9776" s="60"/>
      <c r="ADD9776" s="60"/>
      <c r="ADE9776" s="60"/>
    </row>
    <row r="9777" spans="760:785" x14ac:dyDescent="0.25">
      <c r="ACF9777" s="60"/>
      <c r="ACG9777" s="60"/>
      <c r="ACH9777" s="60"/>
      <c r="ACI9777" s="60"/>
      <c r="ACJ9777" s="60"/>
      <c r="ACK9777" s="60"/>
      <c r="ACL9777" s="60"/>
      <c r="ACM9777" s="60"/>
      <c r="ACN9777" s="60"/>
      <c r="ACO9777" s="60"/>
      <c r="ACP9777" s="60"/>
      <c r="ACQ9777" s="60"/>
      <c r="ACR9777" s="60"/>
      <c r="ACS9777" s="60"/>
      <c r="ACT9777" s="60"/>
      <c r="ACU9777" s="60"/>
      <c r="ACV9777" s="60"/>
      <c r="ACW9777" s="60"/>
      <c r="ACX9777" s="60"/>
      <c r="ACY9777" s="60">
        <v>0.95771565557927596</v>
      </c>
      <c r="ACZ9777" s="60"/>
      <c r="ADA9777" s="60"/>
      <c r="ADB9777" s="60"/>
      <c r="ADC9777" s="60"/>
      <c r="ADD9777" s="60"/>
      <c r="ADE9777" s="60"/>
    </row>
    <row r="9778" spans="760:785" x14ac:dyDescent="0.25">
      <c r="ACF9778" s="60"/>
      <c r="ACG9778" s="60"/>
      <c r="ACH9778" s="60"/>
      <c r="ACI9778" s="60"/>
      <c r="ACJ9778" s="60"/>
      <c r="ACK9778" s="60"/>
      <c r="ACL9778" s="60"/>
      <c r="ACM9778" s="60"/>
      <c r="ACN9778" s="60"/>
      <c r="ACO9778" s="60"/>
      <c r="ACP9778" s="60"/>
      <c r="ACQ9778" s="60"/>
      <c r="ACR9778" s="60"/>
      <c r="ACS9778" s="60"/>
      <c r="ACT9778" s="60"/>
      <c r="ACU9778" s="60"/>
      <c r="ACV9778" s="60"/>
      <c r="ACW9778" s="60"/>
      <c r="ACX9778" s="60"/>
      <c r="ACY9778" s="60">
        <v>0.95770672027778503</v>
      </c>
      <c r="ACZ9778" s="60"/>
      <c r="ADA9778" s="60"/>
      <c r="ADB9778" s="60"/>
      <c r="ADC9778" s="60"/>
      <c r="ADD9778" s="60"/>
      <c r="ADE9778" s="60"/>
    </row>
    <row r="9779" spans="760:785" x14ac:dyDescent="0.25">
      <c r="ACF9779" s="60"/>
      <c r="ACG9779" s="60"/>
      <c r="ACH9779" s="60"/>
      <c r="ACI9779" s="60"/>
      <c r="ACJ9779" s="60"/>
      <c r="ACK9779" s="60"/>
      <c r="ACL9779" s="60"/>
      <c r="ACM9779" s="60"/>
      <c r="ACN9779" s="60"/>
      <c r="ACO9779" s="60"/>
      <c r="ACP9779" s="60"/>
      <c r="ACQ9779" s="60"/>
      <c r="ACR9779" s="60"/>
      <c r="ACS9779" s="60"/>
      <c r="ACT9779" s="60"/>
      <c r="ACU9779" s="60"/>
      <c r="ACV9779" s="60"/>
      <c r="ACW9779" s="60"/>
      <c r="ACX9779" s="60"/>
      <c r="ACY9779" s="60">
        <v>0.95769437070596897</v>
      </c>
      <c r="ACZ9779" s="60"/>
      <c r="ADA9779" s="60"/>
      <c r="ADB9779" s="60"/>
      <c r="ADC9779" s="60"/>
      <c r="ADD9779" s="60"/>
      <c r="ADE9779" s="60"/>
    </row>
    <row r="9780" spans="760:785" x14ac:dyDescent="0.25">
      <c r="ACF9780" s="60"/>
      <c r="ACG9780" s="60"/>
      <c r="ACH9780" s="60"/>
      <c r="ACI9780" s="60"/>
      <c r="ACJ9780" s="60"/>
      <c r="ACK9780" s="60"/>
      <c r="ACL9780" s="60"/>
      <c r="ACM9780" s="60"/>
      <c r="ACN9780" s="60"/>
      <c r="ACO9780" s="60"/>
      <c r="ACP9780" s="60"/>
      <c r="ACQ9780" s="60"/>
      <c r="ACR9780" s="60"/>
      <c r="ACS9780" s="60"/>
      <c r="ACT9780" s="60"/>
      <c r="ACU9780" s="60"/>
      <c r="ACV9780" s="60"/>
      <c r="ACW9780" s="60"/>
      <c r="ACX9780" s="60"/>
      <c r="ACY9780" s="60">
        <v>0.95766868698448604</v>
      </c>
      <c r="ACZ9780" s="60"/>
      <c r="ADA9780" s="60"/>
      <c r="ADB9780" s="60"/>
      <c r="ADC9780" s="60"/>
      <c r="ADD9780" s="60"/>
      <c r="ADE9780" s="60"/>
    </row>
    <row r="9781" spans="760:785" x14ac:dyDescent="0.25">
      <c r="ACF9781" s="60"/>
      <c r="ACG9781" s="60"/>
      <c r="ACH9781" s="60"/>
      <c r="ACI9781" s="60"/>
      <c r="ACJ9781" s="60"/>
      <c r="ACK9781" s="60"/>
      <c r="ACL9781" s="60"/>
      <c r="ACM9781" s="60"/>
      <c r="ACN9781" s="60"/>
      <c r="ACO9781" s="60"/>
      <c r="ACP9781" s="60"/>
      <c r="ACQ9781" s="60"/>
      <c r="ACR9781" s="60"/>
      <c r="ACS9781" s="60"/>
      <c r="ACT9781" s="60"/>
      <c r="ACU9781" s="60"/>
      <c r="ACV9781" s="60"/>
      <c r="ACW9781" s="60"/>
      <c r="ACX9781" s="60"/>
      <c r="ACY9781" s="60">
        <v>0.95766660142850402</v>
      </c>
      <c r="ACZ9781" s="60"/>
      <c r="ADA9781" s="60"/>
      <c r="ADB9781" s="60"/>
      <c r="ADC9781" s="60"/>
      <c r="ADD9781" s="60"/>
      <c r="ADE9781" s="60"/>
    </row>
    <row r="9782" spans="760:785" x14ac:dyDescent="0.25">
      <c r="ACF9782" s="60"/>
      <c r="ACG9782" s="60"/>
      <c r="ACH9782" s="60"/>
      <c r="ACI9782" s="60"/>
      <c r="ACJ9782" s="60"/>
      <c r="ACK9782" s="60"/>
      <c r="ACL9782" s="60"/>
      <c r="ACM9782" s="60"/>
      <c r="ACN9782" s="60"/>
      <c r="ACO9782" s="60"/>
      <c r="ACP9782" s="60"/>
      <c r="ACQ9782" s="60"/>
      <c r="ACR9782" s="60"/>
      <c r="ACS9782" s="60"/>
      <c r="ACT9782" s="60"/>
      <c r="ACU9782" s="60"/>
      <c r="ACV9782" s="60"/>
      <c r="ACW9782" s="60"/>
      <c r="ACX9782" s="60"/>
      <c r="ACY9782" s="60">
        <v>0.95763170167027301</v>
      </c>
      <c r="ACZ9782" s="60"/>
      <c r="ADA9782" s="60"/>
      <c r="ADB9782" s="60"/>
      <c r="ADC9782" s="60"/>
      <c r="ADD9782" s="60"/>
      <c r="ADE9782" s="60"/>
    </row>
    <row r="9783" spans="760:785" x14ac:dyDescent="0.25">
      <c r="ACF9783" s="60"/>
      <c r="ACG9783" s="60"/>
      <c r="ACH9783" s="60"/>
      <c r="ACI9783" s="60"/>
      <c r="ACJ9783" s="60"/>
      <c r="ACK9783" s="60"/>
      <c r="ACL9783" s="60"/>
      <c r="ACM9783" s="60"/>
      <c r="ACN9783" s="60"/>
      <c r="ACO9783" s="60"/>
      <c r="ACP9783" s="60"/>
      <c r="ACQ9783" s="60"/>
      <c r="ACR9783" s="60"/>
      <c r="ACS9783" s="60"/>
      <c r="ACT9783" s="60"/>
      <c r="ACU9783" s="60"/>
      <c r="ACV9783" s="60"/>
      <c r="ACW9783" s="60"/>
      <c r="ACX9783" s="60"/>
      <c r="ACY9783" s="60">
        <v>0.95760710897051904</v>
      </c>
      <c r="ACZ9783" s="60"/>
      <c r="ADA9783" s="60"/>
      <c r="ADB9783" s="60"/>
      <c r="ADC9783" s="60"/>
      <c r="ADD9783" s="60"/>
      <c r="ADE9783" s="60"/>
    </row>
    <row r="9784" spans="760:785" x14ac:dyDescent="0.25">
      <c r="ACF9784" s="60"/>
      <c r="ACG9784" s="60"/>
      <c r="ACH9784" s="60"/>
      <c r="ACI9784" s="60"/>
      <c r="ACJ9784" s="60"/>
      <c r="ACK9784" s="60"/>
      <c r="ACL9784" s="60"/>
      <c r="ACM9784" s="60"/>
      <c r="ACN9784" s="60"/>
      <c r="ACO9784" s="60"/>
      <c r="ACP9784" s="60"/>
      <c r="ACQ9784" s="60"/>
      <c r="ACR9784" s="60"/>
      <c r="ACS9784" s="60"/>
      <c r="ACT9784" s="60"/>
      <c r="ACU9784" s="60"/>
      <c r="ACV9784" s="60"/>
      <c r="ACW9784" s="60"/>
      <c r="ACX9784" s="60"/>
      <c r="ACY9784" s="60">
        <v>0.95759866909899505</v>
      </c>
      <c r="ACZ9784" s="60"/>
      <c r="ADA9784" s="60"/>
      <c r="ADB9784" s="60"/>
      <c r="ADC9784" s="60"/>
      <c r="ADD9784" s="60"/>
      <c r="ADE9784" s="60"/>
    </row>
    <row r="9785" spans="760:785" x14ac:dyDescent="0.25">
      <c r="ACF9785" s="60"/>
      <c r="ACG9785" s="60"/>
      <c r="ACH9785" s="60"/>
      <c r="ACI9785" s="60"/>
      <c r="ACJ9785" s="60"/>
      <c r="ACK9785" s="60"/>
      <c r="ACL9785" s="60"/>
      <c r="ACM9785" s="60"/>
      <c r="ACN9785" s="60"/>
      <c r="ACO9785" s="60"/>
      <c r="ACP9785" s="60"/>
      <c r="ACQ9785" s="60"/>
      <c r="ACR9785" s="60"/>
      <c r="ACS9785" s="60"/>
      <c r="ACT9785" s="60"/>
      <c r="ACU9785" s="60"/>
      <c r="ACV9785" s="60"/>
      <c r="ACW9785" s="60"/>
      <c r="ACX9785" s="60"/>
      <c r="ACY9785" s="60">
        <v>0.95758732876923003</v>
      </c>
      <c r="ACZ9785" s="60"/>
      <c r="ADA9785" s="60"/>
      <c r="ADB9785" s="60"/>
      <c r="ADC9785" s="60"/>
      <c r="ADD9785" s="60"/>
      <c r="ADE9785" s="60"/>
    </row>
    <row r="9786" spans="760:785" x14ac:dyDescent="0.25">
      <c r="ACF9786" s="60"/>
      <c r="ACG9786" s="60"/>
      <c r="ACH9786" s="60"/>
      <c r="ACI9786" s="60"/>
      <c r="ACJ9786" s="60"/>
      <c r="ACK9786" s="60"/>
      <c r="ACL9786" s="60"/>
      <c r="ACM9786" s="60"/>
      <c r="ACN9786" s="60"/>
      <c r="ACO9786" s="60"/>
      <c r="ACP9786" s="60"/>
      <c r="ACQ9786" s="60"/>
      <c r="ACR9786" s="60"/>
      <c r="ACS9786" s="60"/>
      <c r="ACT9786" s="60"/>
      <c r="ACU9786" s="60"/>
      <c r="ACV9786" s="60"/>
      <c r="ACW9786" s="60"/>
      <c r="ACX9786" s="60"/>
      <c r="ACY9786" s="60">
        <v>0.95758193732893504</v>
      </c>
      <c r="ACZ9786" s="60"/>
      <c r="ADA9786" s="60"/>
      <c r="ADB9786" s="60"/>
      <c r="ADC9786" s="60"/>
      <c r="ADD9786" s="60"/>
      <c r="ADE9786" s="60"/>
    </row>
    <row r="9787" spans="760:785" x14ac:dyDescent="0.25">
      <c r="ACF9787" s="60"/>
      <c r="ACG9787" s="60"/>
      <c r="ACH9787" s="60"/>
      <c r="ACI9787" s="60"/>
      <c r="ACJ9787" s="60"/>
      <c r="ACK9787" s="60"/>
      <c r="ACL9787" s="60"/>
      <c r="ACM9787" s="60"/>
      <c r="ACN9787" s="60"/>
      <c r="ACO9787" s="60"/>
      <c r="ACP9787" s="60"/>
      <c r="ACQ9787" s="60"/>
      <c r="ACR9787" s="60"/>
      <c r="ACS9787" s="60"/>
      <c r="ACT9787" s="60"/>
      <c r="ACU9787" s="60"/>
      <c r="ACV9787" s="60"/>
      <c r="ACW9787" s="60"/>
      <c r="ACX9787" s="60"/>
      <c r="ACY9787" s="60">
        <v>0.95757987847715897</v>
      </c>
      <c r="ACZ9787" s="60"/>
      <c r="ADA9787" s="60"/>
      <c r="ADB9787" s="60"/>
      <c r="ADC9787" s="60"/>
      <c r="ADD9787" s="60"/>
      <c r="ADE9787" s="60"/>
    </row>
    <row r="9788" spans="760:785" x14ac:dyDescent="0.25">
      <c r="ACF9788" s="60"/>
      <c r="ACG9788" s="60"/>
      <c r="ACH9788" s="60"/>
      <c r="ACI9788" s="60"/>
      <c r="ACJ9788" s="60"/>
      <c r="ACK9788" s="60"/>
      <c r="ACL9788" s="60"/>
      <c r="ACM9788" s="60"/>
      <c r="ACN9788" s="60"/>
      <c r="ACO9788" s="60"/>
      <c r="ACP9788" s="60"/>
      <c r="ACQ9788" s="60"/>
      <c r="ACR9788" s="60"/>
      <c r="ACS9788" s="60"/>
      <c r="ACT9788" s="60"/>
      <c r="ACU9788" s="60"/>
      <c r="ACV9788" s="60"/>
      <c r="ACW9788" s="60"/>
      <c r="ACX9788" s="60"/>
      <c r="ACY9788" s="60">
        <v>0.95752808741485396</v>
      </c>
      <c r="ACZ9788" s="60"/>
      <c r="ADA9788" s="60"/>
      <c r="ADB9788" s="60"/>
      <c r="ADC9788" s="60"/>
      <c r="ADD9788" s="60"/>
      <c r="ADE9788" s="60"/>
    </row>
    <row r="9789" spans="760:785" x14ac:dyDescent="0.25">
      <c r="ACF9789" s="60"/>
      <c r="ACG9789" s="60"/>
      <c r="ACH9789" s="60"/>
      <c r="ACI9789" s="60"/>
      <c r="ACJ9789" s="60"/>
      <c r="ACK9789" s="60"/>
      <c r="ACL9789" s="60"/>
      <c r="ACM9789" s="60"/>
      <c r="ACN9789" s="60"/>
      <c r="ACO9789" s="60"/>
      <c r="ACP9789" s="60"/>
      <c r="ACQ9789" s="60"/>
      <c r="ACR9789" s="60"/>
      <c r="ACS9789" s="60"/>
      <c r="ACT9789" s="60"/>
      <c r="ACU9789" s="60"/>
      <c r="ACV9789" s="60"/>
      <c r="ACW9789" s="60"/>
      <c r="ACX9789" s="60"/>
      <c r="ACY9789" s="60">
        <v>0.95752477184517304</v>
      </c>
      <c r="ACZ9789" s="60"/>
      <c r="ADA9789" s="60"/>
      <c r="ADB9789" s="60"/>
      <c r="ADC9789" s="60"/>
      <c r="ADD9789" s="60"/>
      <c r="ADE9789" s="60"/>
    </row>
    <row r="9790" spans="760:785" x14ac:dyDescent="0.25">
      <c r="ACF9790" s="60"/>
      <c r="ACG9790" s="60"/>
      <c r="ACH9790" s="60"/>
      <c r="ACI9790" s="60"/>
      <c r="ACJ9790" s="60"/>
      <c r="ACK9790" s="60"/>
      <c r="ACL9790" s="60"/>
      <c r="ACM9790" s="60"/>
      <c r="ACN9790" s="60"/>
      <c r="ACO9790" s="60"/>
      <c r="ACP9790" s="60"/>
      <c r="ACQ9790" s="60"/>
      <c r="ACR9790" s="60"/>
      <c r="ACS9790" s="60"/>
      <c r="ACT9790" s="60"/>
      <c r="ACU9790" s="60"/>
      <c r="ACV9790" s="60"/>
      <c r="ACW9790" s="60"/>
      <c r="ACX9790" s="60"/>
      <c r="ACY9790" s="60">
        <v>0.95752089656825401</v>
      </c>
      <c r="ACZ9790" s="60"/>
      <c r="ADA9790" s="60"/>
      <c r="ADB9790" s="60"/>
      <c r="ADC9790" s="60"/>
      <c r="ADD9790" s="60"/>
      <c r="ADE9790" s="60"/>
    </row>
    <row r="9791" spans="760:785" x14ac:dyDescent="0.25">
      <c r="ACF9791" s="60"/>
      <c r="ACG9791" s="60"/>
      <c r="ACH9791" s="60"/>
      <c r="ACI9791" s="60"/>
      <c r="ACJ9791" s="60"/>
      <c r="ACK9791" s="60"/>
      <c r="ACL9791" s="60"/>
      <c r="ACM9791" s="60"/>
      <c r="ACN9791" s="60"/>
      <c r="ACO9791" s="60"/>
      <c r="ACP9791" s="60"/>
      <c r="ACQ9791" s="60"/>
      <c r="ACR9791" s="60"/>
      <c r="ACS9791" s="60"/>
      <c r="ACT9791" s="60"/>
      <c r="ACU9791" s="60"/>
      <c r="ACV9791" s="60"/>
      <c r="ACW9791" s="60"/>
      <c r="ACX9791" s="60"/>
      <c r="ACY9791" s="60">
        <v>0.95750846577190396</v>
      </c>
      <c r="ACZ9791" s="60"/>
      <c r="ADA9791" s="60"/>
      <c r="ADB9791" s="60"/>
      <c r="ADC9791" s="60"/>
      <c r="ADD9791" s="60"/>
      <c r="ADE9791" s="60"/>
    </row>
    <row r="9792" spans="760:785" x14ac:dyDescent="0.25">
      <c r="ACF9792" s="60"/>
      <c r="ACG9792" s="60"/>
      <c r="ACH9792" s="60"/>
      <c r="ACI9792" s="60"/>
      <c r="ACJ9792" s="60"/>
      <c r="ACK9792" s="60"/>
      <c r="ACL9792" s="60"/>
      <c r="ACM9792" s="60"/>
      <c r="ACN9792" s="60"/>
      <c r="ACO9792" s="60"/>
      <c r="ACP9792" s="60"/>
      <c r="ACQ9792" s="60"/>
      <c r="ACR9792" s="60"/>
      <c r="ACS9792" s="60"/>
      <c r="ACT9792" s="60"/>
      <c r="ACU9792" s="60"/>
      <c r="ACV9792" s="60"/>
      <c r="ACW9792" s="60"/>
      <c r="ACX9792" s="60"/>
      <c r="ACY9792" s="60">
        <v>0.95749467780205</v>
      </c>
      <c r="ACZ9792" s="60"/>
      <c r="ADA9792" s="60"/>
      <c r="ADB9792" s="60"/>
      <c r="ADC9792" s="60"/>
      <c r="ADD9792" s="60"/>
      <c r="ADE9792" s="60"/>
    </row>
    <row r="9793" spans="760:785" x14ac:dyDescent="0.25">
      <c r="ACF9793" s="60"/>
      <c r="ACG9793" s="60"/>
      <c r="ACH9793" s="60"/>
      <c r="ACI9793" s="60"/>
      <c r="ACJ9793" s="60"/>
      <c r="ACK9793" s="60"/>
      <c r="ACL9793" s="60"/>
      <c r="ACM9793" s="60"/>
      <c r="ACN9793" s="60"/>
      <c r="ACO9793" s="60"/>
      <c r="ACP9793" s="60"/>
      <c r="ACQ9793" s="60"/>
      <c r="ACR9793" s="60"/>
      <c r="ACS9793" s="60"/>
      <c r="ACT9793" s="60"/>
      <c r="ACU9793" s="60"/>
      <c r="ACV9793" s="60"/>
      <c r="ACW9793" s="60"/>
      <c r="ACX9793" s="60"/>
      <c r="ACY9793" s="60">
        <v>0.95749459686230998</v>
      </c>
      <c r="ACZ9793" s="60"/>
      <c r="ADA9793" s="60"/>
      <c r="ADB9793" s="60"/>
      <c r="ADC9793" s="60"/>
      <c r="ADD9793" s="60"/>
      <c r="ADE9793" s="60"/>
    </row>
    <row r="9794" spans="760:785" x14ac:dyDescent="0.25">
      <c r="ACF9794" s="60"/>
      <c r="ACG9794" s="60"/>
      <c r="ACH9794" s="60"/>
      <c r="ACI9794" s="60"/>
      <c r="ACJ9794" s="60"/>
      <c r="ACK9794" s="60"/>
      <c r="ACL9794" s="60"/>
      <c r="ACM9794" s="60"/>
      <c r="ACN9794" s="60"/>
      <c r="ACO9794" s="60"/>
      <c r="ACP9794" s="60"/>
      <c r="ACQ9794" s="60"/>
      <c r="ACR9794" s="60"/>
      <c r="ACS9794" s="60"/>
      <c r="ACT9794" s="60"/>
      <c r="ACU9794" s="60"/>
      <c r="ACV9794" s="60"/>
      <c r="ACW9794" s="60"/>
      <c r="ACX9794" s="60"/>
      <c r="ACY9794" s="60">
        <v>0.95747778993120103</v>
      </c>
      <c r="ACZ9794" s="60"/>
      <c r="ADA9794" s="60"/>
      <c r="ADB9794" s="60"/>
      <c r="ADC9794" s="60"/>
      <c r="ADD9794" s="60"/>
      <c r="ADE9794" s="60"/>
    </row>
    <row r="9795" spans="760:785" x14ac:dyDescent="0.25">
      <c r="ACF9795" s="60"/>
      <c r="ACG9795" s="60"/>
      <c r="ACH9795" s="60"/>
      <c r="ACI9795" s="60"/>
      <c r="ACJ9795" s="60"/>
      <c r="ACK9795" s="60"/>
      <c r="ACL9795" s="60"/>
      <c r="ACM9795" s="60"/>
      <c r="ACN9795" s="60"/>
      <c r="ACO9795" s="60"/>
      <c r="ACP9795" s="60"/>
      <c r="ACQ9795" s="60"/>
      <c r="ACR9795" s="60"/>
      <c r="ACS9795" s="60"/>
      <c r="ACT9795" s="60"/>
      <c r="ACU9795" s="60"/>
      <c r="ACV9795" s="60"/>
      <c r="ACW9795" s="60"/>
      <c r="ACX9795" s="60"/>
      <c r="ACY9795" s="60">
        <v>0.95744849081471695</v>
      </c>
      <c r="ACZ9795" s="60"/>
      <c r="ADA9795" s="60"/>
      <c r="ADB9795" s="60"/>
      <c r="ADC9795" s="60"/>
      <c r="ADD9795" s="60"/>
      <c r="ADE9795" s="60"/>
    </row>
    <row r="9796" spans="760:785" x14ac:dyDescent="0.25">
      <c r="ACF9796" s="60"/>
      <c r="ACG9796" s="60"/>
      <c r="ACH9796" s="60"/>
      <c r="ACI9796" s="60"/>
      <c r="ACJ9796" s="60"/>
      <c r="ACK9796" s="60"/>
      <c r="ACL9796" s="60"/>
      <c r="ACM9796" s="60"/>
      <c r="ACN9796" s="60"/>
      <c r="ACO9796" s="60"/>
      <c r="ACP9796" s="60"/>
      <c r="ACQ9796" s="60"/>
      <c r="ACR9796" s="60"/>
      <c r="ACS9796" s="60"/>
      <c r="ACT9796" s="60"/>
      <c r="ACU9796" s="60"/>
      <c r="ACV9796" s="60"/>
      <c r="ACW9796" s="60"/>
      <c r="ACX9796" s="60"/>
      <c r="ACY9796" s="60">
        <v>0.95744504334352898</v>
      </c>
      <c r="ACZ9796" s="60"/>
      <c r="ADA9796" s="60"/>
      <c r="ADB9796" s="60"/>
      <c r="ADC9796" s="60"/>
      <c r="ADD9796" s="60"/>
      <c r="ADE9796" s="60"/>
    </row>
    <row r="9797" spans="760:785" x14ac:dyDescent="0.25">
      <c r="ACF9797" s="60"/>
      <c r="ACG9797" s="60"/>
      <c r="ACH9797" s="60"/>
      <c r="ACI9797" s="60"/>
      <c r="ACJ9797" s="60"/>
      <c r="ACK9797" s="60"/>
      <c r="ACL9797" s="60"/>
      <c r="ACM9797" s="60"/>
      <c r="ACN9797" s="60"/>
      <c r="ACO9797" s="60"/>
      <c r="ACP9797" s="60"/>
      <c r="ACQ9797" s="60"/>
      <c r="ACR9797" s="60"/>
      <c r="ACS9797" s="60"/>
      <c r="ACT9797" s="60"/>
      <c r="ACU9797" s="60"/>
      <c r="ACV9797" s="60"/>
      <c r="ACW9797" s="60"/>
      <c r="ACX9797" s="60"/>
      <c r="ACY9797" s="60">
        <v>0.95743439499864602</v>
      </c>
      <c r="ACZ9797" s="60"/>
      <c r="ADA9797" s="60"/>
      <c r="ADB9797" s="60"/>
      <c r="ADC9797" s="60"/>
      <c r="ADD9797" s="60"/>
      <c r="ADE9797" s="60"/>
    </row>
    <row r="9798" spans="760:785" x14ac:dyDescent="0.25">
      <c r="ACF9798" s="60"/>
      <c r="ACG9798" s="60"/>
      <c r="ACH9798" s="60"/>
      <c r="ACI9798" s="60"/>
      <c r="ACJ9798" s="60"/>
      <c r="ACK9798" s="60"/>
      <c r="ACL9798" s="60"/>
      <c r="ACM9798" s="60"/>
      <c r="ACN9798" s="60"/>
      <c r="ACO9798" s="60"/>
      <c r="ACP9798" s="60"/>
      <c r="ACQ9798" s="60"/>
      <c r="ACR9798" s="60"/>
      <c r="ACS9798" s="60"/>
      <c r="ACT9798" s="60"/>
      <c r="ACU9798" s="60"/>
      <c r="ACV9798" s="60"/>
      <c r="ACW9798" s="60"/>
      <c r="ACX9798" s="60"/>
      <c r="ACY9798" s="60">
        <v>0.95740292474747701</v>
      </c>
      <c r="ACZ9798" s="60"/>
      <c r="ADA9798" s="60"/>
      <c r="ADB9798" s="60"/>
      <c r="ADC9798" s="60"/>
      <c r="ADD9798" s="60"/>
      <c r="ADE9798" s="60"/>
    </row>
    <row r="9799" spans="760:785" x14ac:dyDescent="0.25">
      <c r="ACF9799" s="60"/>
      <c r="ACG9799" s="60"/>
      <c r="ACH9799" s="60"/>
      <c r="ACI9799" s="60"/>
      <c r="ACJ9799" s="60"/>
      <c r="ACK9799" s="60"/>
      <c r="ACL9799" s="60"/>
      <c r="ACM9799" s="60"/>
      <c r="ACN9799" s="60"/>
      <c r="ACO9799" s="60"/>
      <c r="ACP9799" s="60"/>
      <c r="ACQ9799" s="60"/>
      <c r="ACR9799" s="60"/>
      <c r="ACS9799" s="60"/>
      <c r="ACT9799" s="60"/>
      <c r="ACU9799" s="60"/>
      <c r="ACV9799" s="60"/>
      <c r="ACW9799" s="60"/>
      <c r="ACX9799" s="60"/>
      <c r="ACY9799" s="60">
        <v>0.95739449622939399</v>
      </c>
      <c r="ACZ9799" s="60"/>
      <c r="ADA9799" s="60"/>
      <c r="ADB9799" s="60"/>
      <c r="ADC9799" s="60"/>
      <c r="ADD9799" s="60"/>
      <c r="ADE9799" s="60"/>
    </row>
    <row r="9800" spans="760:785" x14ac:dyDescent="0.25">
      <c r="ACF9800" s="60"/>
      <c r="ACG9800" s="60"/>
      <c r="ACH9800" s="60"/>
      <c r="ACI9800" s="60"/>
      <c r="ACJ9800" s="60"/>
      <c r="ACK9800" s="60"/>
      <c r="ACL9800" s="60"/>
      <c r="ACM9800" s="60"/>
      <c r="ACN9800" s="60"/>
      <c r="ACO9800" s="60"/>
      <c r="ACP9800" s="60"/>
      <c r="ACQ9800" s="60"/>
      <c r="ACR9800" s="60"/>
      <c r="ACS9800" s="60"/>
      <c r="ACT9800" s="60"/>
      <c r="ACU9800" s="60"/>
      <c r="ACV9800" s="60"/>
      <c r="ACW9800" s="60"/>
      <c r="ACX9800" s="60"/>
      <c r="ACY9800" s="60">
        <v>0.95738481795776298</v>
      </c>
      <c r="ACZ9800" s="60"/>
      <c r="ADA9800" s="60"/>
      <c r="ADB9800" s="60"/>
      <c r="ADC9800" s="60"/>
      <c r="ADD9800" s="60"/>
      <c r="ADE9800" s="60"/>
    </row>
    <row r="9801" spans="760:785" x14ac:dyDescent="0.25">
      <c r="ACF9801" s="60"/>
      <c r="ACG9801" s="60"/>
      <c r="ACH9801" s="60"/>
      <c r="ACI9801" s="60"/>
      <c r="ACJ9801" s="60"/>
      <c r="ACK9801" s="60"/>
      <c r="ACL9801" s="60"/>
      <c r="ACM9801" s="60"/>
      <c r="ACN9801" s="60"/>
      <c r="ACO9801" s="60"/>
      <c r="ACP9801" s="60"/>
      <c r="ACQ9801" s="60"/>
      <c r="ACR9801" s="60"/>
      <c r="ACS9801" s="60"/>
      <c r="ACT9801" s="60"/>
      <c r="ACU9801" s="60"/>
      <c r="ACV9801" s="60"/>
      <c r="ACW9801" s="60"/>
      <c r="ACX9801" s="60"/>
      <c r="ACY9801" s="60">
        <v>0.95736251436591102</v>
      </c>
      <c r="ACZ9801" s="60"/>
      <c r="ADA9801" s="60"/>
      <c r="ADB9801" s="60"/>
      <c r="ADC9801" s="60"/>
      <c r="ADD9801" s="60"/>
      <c r="ADE9801" s="60"/>
    </row>
    <row r="9802" spans="760:785" x14ac:dyDescent="0.25">
      <c r="ACF9802" s="60"/>
      <c r="ACG9802" s="60"/>
      <c r="ACH9802" s="60"/>
      <c r="ACI9802" s="60"/>
      <c r="ACJ9802" s="60"/>
      <c r="ACK9802" s="60"/>
      <c r="ACL9802" s="60"/>
      <c r="ACM9802" s="60"/>
      <c r="ACN9802" s="60"/>
      <c r="ACO9802" s="60"/>
      <c r="ACP9802" s="60"/>
      <c r="ACQ9802" s="60"/>
      <c r="ACR9802" s="60"/>
      <c r="ACS9802" s="60"/>
      <c r="ACT9802" s="60"/>
      <c r="ACU9802" s="60"/>
      <c r="ACV9802" s="60"/>
      <c r="ACW9802" s="60"/>
      <c r="ACX9802" s="60"/>
      <c r="ACY9802" s="60">
        <v>0.95735929218189497</v>
      </c>
      <c r="ACZ9802" s="60"/>
      <c r="ADA9802" s="60"/>
      <c r="ADB9802" s="60"/>
      <c r="ADC9802" s="60"/>
      <c r="ADD9802" s="60"/>
      <c r="ADE9802" s="60"/>
    </row>
    <row r="9803" spans="760:785" x14ac:dyDescent="0.25">
      <c r="ACF9803" s="60"/>
      <c r="ACG9803" s="60"/>
      <c r="ACH9803" s="60"/>
      <c r="ACI9803" s="60"/>
      <c r="ACJ9803" s="60"/>
      <c r="ACK9803" s="60"/>
      <c r="ACL9803" s="60"/>
      <c r="ACM9803" s="60"/>
      <c r="ACN9803" s="60"/>
      <c r="ACO9803" s="60"/>
      <c r="ACP9803" s="60"/>
      <c r="ACQ9803" s="60"/>
      <c r="ACR9803" s="60"/>
      <c r="ACS9803" s="60"/>
      <c r="ACT9803" s="60"/>
      <c r="ACU9803" s="60"/>
      <c r="ACV9803" s="60"/>
      <c r="ACW9803" s="60"/>
      <c r="ACX9803" s="60"/>
      <c r="ACY9803" s="60">
        <v>0.95735864743798005</v>
      </c>
      <c r="ACZ9803" s="60"/>
      <c r="ADA9803" s="60"/>
      <c r="ADB9803" s="60"/>
      <c r="ADC9803" s="60"/>
      <c r="ADD9803" s="60"/>
      <c r="ADE9803" s="60"/>
    </row>
    <row r="9804" spans="760:785" x14ac:dyDescent="0.25">
      <c r="ACF9804" s="60"/>
      <c r="ACG9804" s="60"/>
      <c r="ACH9804" s="60"/>
      <c r="ACI9804" s="60"/>
      <c r="ACJ9804" s="60"/>
      <c r="ACK9804" s="60"/>
      <c r="ACL9804" s="60"/>
      <c r="ACM9804" s="60"/>
      <c r="ACN9804" s="60"/>
      <c r="ACO9804" s="60"/>
      <c r="ACP9804" s="60"/>
      <c r="ACQ9804" s="60"/>
      <c r="ACR9804" s="60"/>
      <c r="ACS9804" s="60"/>
      <c r="ACT9804" s="60"/>
      <c r="ACU9804" s="60"/>
      <c r="ACV9804" s="60"/>
      <c r="ACW9804" s="60"/>
      <c r="ACX9804" s="60"/>
      <c r="ACY9804" s="60">
        <v>0.95735354570353204</v>
      </c>
      <c r="ACZ9804" s="60"/>
      <c r="ADA9804" s="60"/>
      <c r="ADB9804" s="60"/>
      <c r="ADC9804" s="60"/>
      <c r="ADD9804" s="60"/>
      <c r="ADE9804" s="60"/>
    </row>
    <row r="9805" spans="760:785" x14ac:dyDescent="0.25">
      <c r="ACF9805" s="60"/>
      <c r="ACG9805" s="60"/>
      <c r="ACH9805" s="60"/>
      <c r="ACI9805" s="60"/>
      <c r="ACJ9805" s="60"/>
      <c r="ACK9805" s="60"/>
      <c r="ACL9805" s="60"/>
      <c r="ACM9805" s="60"/>
      <c r="ACN9805" s="60"/>
      <c r="ACO9805" s="60"/>
      <c r="ACP9805" s="60"/>
      <c r="ACQ9805" s="60"/>
      <c r="ACR9805" s="60"/>
      <c r="ACS9805" s="60"/>
      <c r="ACT9805" s="60"/>
      <c r="ACU9805" s="60"/>
      <c r="ACV9805" s="60"/>
      <c r="ACW9805" s="60"/>
      <c r="ACX9805" s="60"/>
      <c r="ACY9805" s="60">
        <v>0.95734780967850097</v>
      </c>
      <c r="ACZ9805" s="60"/>
      <c r="ADA9805" s="60"/>
      <c r="ADB9805" s="60"/>
      <c r="ADC9805" s="60"/>
      <c r="ADD9805" s="60"/>
      <c r="ADE9805" s="60"/>
    </row>
    <row r="9806" spans="760:785" x14ac:dyDescent="0.25">
      <c r="ACF9806" s="60"/>
      <c r="ACG9806" s="60"/>
      <c r="ACH9806" s="60"/>
      <c r="ACI9806" s="60"/>
      <c r="ACJ9806" s="60"/>
      <c r="ACK9806" s="60"/>
      <c r="ACL9806" s="60"/>
      <c r="ACM9806" s="60"/>
      <c r="ACN9806" s="60"/>
      <c r="ACO9806" s="60"/>
      <c r="ACP9806" s="60"/>
      <c r="ACQ9806" s="60"/>
      <c r="ACR9806" s="60"/>
      <c r="ACS9806" s="60"/>
      <c r="ACT9806" s="60"/>
      <c r="ACU9806" s="60"/>
      <c r="ACV9806" s="60"/>
      <c r="ACW9806" s="60"/>
      <c r="ACX9806" s="60"/>
      <c r="ACY9806" s="60">
        <v>0.95732267888220401</v>
      </c>
      <c r="ACZ9806" s="60"/>
      <c r="ADA9806" s="60"/>
      <c r="ADB9806" s="60"/>
      <c r="ADC9806" s="60"/>
      <c r="ADD9806" s="60"/>
      <c r="ADE9806" s="60"/>
    </row>
    <row r="9807" spans="760:785" x14ac:dyDescent="0.25">
      <c r="ACF9807" s="60"/>
      <c r="ACG9807" s="60"/>
      <c r="ACH9807" s="60"/>
      <c r="ACI9807" s="60"/>
      <c r="ACJ9807" s="60"/>
      <c r="ACK9807" s="60"/>
      <c r="ACL9807" s="60"/>
      <c r="ACM9807" s="60"/>
      <c r="ACN9807" s="60"/>
      <c r="ACO9807" s="60"/>
      <c r="ACP9807" s="60"/>
      <c r="ACQ9807" s="60"/>
      <c r="ACR9807" s="60"/>
      <c r="ACS9807" s="60"/>
      <c r="ACT9807" s="60"/>
      <c r="ACU9807" s="60"/>
      <c r="ACV9807" s="60"/>
      <c r="ACW9807" s="60"/>
      <c r="ACX9807" s="60"/>
      <c r="ACY9807" s="60">
        <v>0.95732030543105595</v>
      </c>
      <c r="ACZ9807" s="60"/>
      <c r="ADA9807" s="60"/>
      <c r="ADB9807" s="60"/>
      <c r="ADC9807" s="60"/>
      <c r="ADD9807" s="60"/>
      <c r="ADE9807" s="60"/>
    </row>
    <row r="9808" spans="760:785" x14ac:dyDescent="0.25">
      <c r="ACF9808" s="60"/>
      <c r="ACG9808" s="60"/>
      <c r="ACH9808" s="60"/>
      <c r="ACI9808" s="60"/>
      <c r="ACJ9808" s="60"/>
      <c r="ACK9808" s="60"/>
      <c r="ACL9808" s="60"/>
      <c r="ACM9808" s="60"/>
      <c r="ACN9808" s="60"/>
      <c r="ACO9808" s="60"/>
      <c r="ACP9808" s="60"/>
      <c r="ACQ9808" s="60"/>
      <c r="ACR9808" s="60"/>
      <c r="ACS9808" s="60"/>
      <c r="ACT9808" s="60"/>
      <c r="ACU9808" s="60"/>
      <c r="ACV9808" s="60"/>
      <c r="ACW9808" s="60"/>
      <c r="ACX9808" s="60"/>
      <c r="ACY9808" s="60">
        <v>0.95731754386568002</v>
      </c>
      <c r="ACZ9808" s="60"/>
      <c r="ADA9808" s="60"/>
      <c r="ADB9808" s="60"/>
      <c r="ADC9808" s="60"/>
      <c r="ADD9808" s="60"/>
      <c r="ADE9808" s="60"/>
    </row>
    <row r="9809" spans="760:785" x14ac:dyDescent="0.25">
      <c r="ACF9809" s="60"/>
      <c r="ACG9809" s="60"/>
      <c r="ACH9809" s="60"/>
      <c r="ACI9809" s="60"/>
      <c r="ACJ9809" s="60"/>
      <c r="ACK9809" s="60"/>
      <c r="ACL9809" s="60"/>
      <c r="ACM9809" s="60"/>
      <c r="ACN9809" s="60"/>
      <c r="ACO9809" s="60"/>
      <c r="ACP9809" s="60"/>
      <c r="ACQ9809" s="60"/>
      <c r="ACR9809" s="60"/>
      <c r="ACS9809" s="60"/>
      <c r="ACT9809" s="60"/>
      <c r="ACU9809" s="60"/>
      <c r="ACV9809" s="60"/>
      <c r="ACW9809" s="60"/>
      <c r="ACX9809" s="60"/>
      <c r="ACY9809" s="60">
        <v>0.95731366259746697</v>
      </c>
      <c r="ACZ9809" s="60"/>
      <c r="ADA9809" s="60"/>
      <c r="ADB9809" s="60"/>
      <c r="ADC9809" s="60"/>
      <c r="ADD9809" s="60"/>
      <c r="ADE9809" s="60"/>
    </row>
    <row r="9810" spans="760:785" x14ac:dyDescent="0.25">
      <c r="ACF9810" s="60"/>
      <c r="ACG9810" s="60"/>
      <c r="ACH9810" s="60"/>
      <c r="ACI9810" s="60"/>
      <c r="ACJ9810" s="60"/>
      <c r="ACK9810" s="60"/>
      <c r="ACL9810" s="60"/>
      <c r="ACM9810" s="60"/>
      <c r="ACN9810" s="60"/>
      <c r="ACO9810" s="60"/>
      <c r="ACP9810" s="60"/>
      <c r="ACQ9810" s="60"/>
      <c r="ACR9810" s="60"/>
      <c r="ACS9810" s="60"/>
      <c r="ACT9810" s="60"/>
      <c r="ACU9810" s="60"/>
      <c r="ACV9810" s="60"/>
      <c r="ACW9810" s="60"/>
      <c r="ACX9810" s="60"/>
      <c r="ACY9810" s="60">
        <v>0.95729111362902597</v>
      </c>
      <c r="ACZ9810" s="60"/>
      <c r="ADA9810" s="60"/>
      <c r="ADB9810" s="60"/>
      <c r="ADC9810" s="60"/>
      <c r="ADD9810" s="60"/>
      <c r="ADE9810" s="60"/>
    </row>
    <row r="9811" spans="760:785" x14ac:dyDescent="0.25">
      <c r="ACF9811" s="60"/>
      <c r="ACG9811" s="60"/>
      <c r="ACH9811" s="60"/>
      <c r="ACI9811" s="60"/>
      <c r="ACJ9811" s="60"/>
      <c r="ACK9811" s="60"/>
      <c r="ACL9811" s="60"/>
      <c r="ACM9811" s="60"/>
      <c r="ACN9811" s="60"/>
      <c r="ACO9811" s="60"/>
      <c r="ACP9811" s="60"/>
      <c r="ACQ9811" s="60"/>
      <c r="ACR9811" s="60"/>
      <c r="ACS9811" s="60"/>
      <c r="ACT9811" s="60"/>
      <c r="ACU9811" s="60"/>
      <c r="ACV9811" s="60"/>
      <c r="ACW9811" s="60"/>
      <c r="ACX9811" s="60"/>
      <c r="ACY9811" s="60">
        <v>0.95729088296349696</v>
      </c>
      <c r="ACZ9811" s="60"/>
      <c r="ADA9811" s="60"/>
      <c r="ADB9811" s="60"/>
      <c r="ADC9811" s="60"/>
      <c r="ADD9811" s="60"/>
      <c r="ADE9811" s="60"/>
    </row>
    <row r="9812" spans="760:785" x14ac:dyDescent="0.25">
      <c r="ACF9812" s="60"/>
      <c r="ACG9812" s="60"/>
      <c r="ACH9812" s="60"/>
      <c r="ACI9812" s="60"/>
      <c r="ACJ9812" s="60"/>
      <c r="ACK9812" s="60"/>
      <c r="ACL9812" s="60"/>
      <c r="ACM9812" s="60"/>
      <c r="ACN9812" s="60"/>
      <c r="ACO9812" s="60"/>
      <c r="ACP9812" s="60"/>
      <c r="ACQ9812" s="60"/>
      <c r="ACR9812" s="60"/>
      <c r="ACS9812" s="60"/>
      <c r="ACT9812" s="60"/>
      <c r="ACU9812" s="60"/>
      <c r="ACV9812" s="60"/>
      <c r="ACW9812" s="60"/>
      <c r="ACX9812" s="60"/>
      <c r="ACY9812" s="60">
        <v>0.95726475009887901</v>
      </c>
      <c r="ACZ9812" s="60"/>
      <c r="ADA9812" s="60"/>
      <c r="ADB9812" s="60"/>
      <c r="ADC9812" s="60"/>
      <c r="ADD9812" s="60"/>
      <c r="ADE9812" s="60"/>
    </row>
    <row r="9813" spans="760:785" x14ac:dyDescent="0.25">
      <c r="ACF9813" s="60"/>
      <c r="ACG9813" s="60"/>
      <c r="ACH9813" s="60"/>
      <c r="ACI9813" s="60"/>
      <c r="ACJ9813" s="60"/>
      <c r="ACK9813" s="60"/>
      <c r="ACL9813" s="60"/>
      <c r="ACM9813" s="60"/>
      <c r="ACN9813" s="60"/>
      <c r="ACO9813" s="60"/>
      <c r="ACP9813" s="60"/>
      <c r="ACQ9813" s="60"/>
      <c r="ACR9813" s="60"/>
      <c r="ACS9813" s="60"/>
      <c r="ACT9813" s="60"/>
      <c r="ACU9813" s="60"/>
      <c r="ACV9813" s="60"/>
      <c r="ACW9813" s="60"/>
      <c r="ACX9813" s="60"/>
      <c r="ACY9813" s="60">
        <v>0.95725995252127405</v>
      </c>
      <c r="ACZ9813" s="60"/>
      <c r="ADA9813" s="60"/>
      <c r="ADB9813" s="60"/>
      <c r="ADC9813" s="60"/>
      <c r="ADD9813" s="60"/>
      <c r="ADE9813" s="60"/>
    </row>
    <row r="9814" spans="760:785" x14ac:dyDescent="0.25">
      <c r="ACF9814" s="60"/>
      <c r="ACG9814" s="60"/>
      <c r="ACH9814" s="60"/>
      <c r="ACI9814" s="60"/>
      <c r="ACJ9814" s="60"/>
      <c r="ACK9814" s="60"/>
      <c r="ACL9814" s="60"/>
      <c r="ACM9814" s="60"/>
      <c r="ACN9814" s="60"/>
      <c r="ACO9814" s="60"/>
      <c r="ACP9814" s="60"/>
      <c r="ACQ9814" s="60"/>
      <c r="ACR9814" s="60"/>
      <c r="ACS9814" s="60"/>
      <c r="ACT9814" s="60"/>
      <c r="ACU9814" s="60"/>
      <c r="ACV9814" s="60"/>
      <c r="ACW9814" s="60"/>
      <c r="ACX9814" s="60"/>
      <c r="ACY9814" s="60">
        <v>0.95725515644806902</v>
      </c>
      <c r="ACZ9814" s="60"/>
      <c r="ADA9814" s="60"/>
      <c r="ADB9814" s="60"/>
      <c r="ADC9814" s="60"/>
      <c r="ADD9814" s="60"/>
      <c r="ADE9814" s="60"/>
    </row>
    <row r="9815" spans="760:785" x14ac:dyDescent="0.25">
      <c r="ACF9815" s="60"/>
      <c r="ACG9815" s="60"/>
      <c r="ACH9815" s="60"/>
      <c r="ACI9815" s="60"/>
      <c r="ACJ9815" s="60"/>
      <c r="ACK9815" s="60"/>
      <c r="ACL9815" s="60"/>
      <c r="ACM9815" s="60"/>
      <c r="ACN9815" s="60"/>
      <c r="ACO9815" s="60"/>
      <c r="ACP9815" s="60"/>
      <c r="ACQ9815" s="60"/>
      <c r="ACR9815" s="60"/>
      <c r="ACS9815" s="60"/>
      <c r="ACT9815" s="60"/>
      <c r="ACU9815" s="60"/>
      <c r="ACV9815" s="60"/>
      <c r="ACW9815" s="60"/>
      <c r="ACX9815" s="60"/>
      <c r="ACY9815" s="60">
        <v>0.95721695354993297</v>
      </c>
      <c r="ACZ9815" s="60"/>
      <c r="ADA9815" s="60"/>
      <c r="ADB9815" s="60"/>
      <c r="ADC9815" s="60"/>
      <c r="ADD9815" s="60"/>
      <c r="ADE9815" s="60"/>
    </row>
    <row r="9816" spans="760:785" x14ac:dyDescent="0.25">
      <c r="ACF9816" s="60"/>
      <c r="ACG9816" s="60"/>
      <c r="ACH9816" s="60"/>
      <c r="ACI9816" s="60"/>
      <c r="ACJ9816" s="60"/>
      <c r="ACK9816" s="60"/>
      <c r="ACL9816" s="60"/>
      <c r="ACM9816" s="60"/>
      <c r="ACN9816" s="60"/>
      <c r="ACO9816" s="60"/>
      <c r="ACP9816" s="60"/>
      <c r="ACQ9816" s="60"/>
      <c r="ACR9816" s="60"/>
      <c r="ACS9816" s="60"/>
      <c r="ACT9816" s="60"/>
      <c r="ACU9816" s="60"/>
      <c r="ACV9816" s="60"/>
      <c r="ACW9816" s="60"/>
      <c r="ACX9816" s="60"/>
      <c r="ACY9816" s="60">
        <v>0.95721322356383598</v>
      </c>
      <c r="ACZ9816" s="60"/>
      <c r="ADA9816" s="60"/>
      <c r="ADB9816" s="60"/>
      <c r="ADC9816" s="60"/>
      <c r="ADD9816" s="60"/>
      <c r="ADE9816" s="60"/>
    </row>
    <row r="9817" spans="760:785" x14ac:dyDescent="0.25">
      <c r="ACF9817" s="60"/>
      <c r="ACG9817" s="60"/>
      <c r="ACH9817" s="60"/>
      <c r="ACI9817" s="60"/>
      <c r="ACJ9817" s="60"/>
      <c r="ACK9817" s="60"/>
      <c r="ACL9817" s="60"/>
      <c r="ACM9817" s="60"/>
      <c r="ACN9817" s="60"/>
      <c r="ACO9817" s="60"/>
      <c r="ACP9817" s="60"/>
      <c r="ACQ9817" s="60"/>
      <c r="ACR9817" s="60"/>
      <c r="ACS9817" s="60"/>
      <c r="ACT9817" s="60"/>
      <c r="ACU9817" s="60"/>
      <c r="ACV9817" s="60"/>
      <c r="ACW9817" s="60"/>
      <c r="ACX9817" s="60"/>
      <c r="ACY9817" s="60">
        <v>0.95719130322744495</v>
      </c>
      <c r="ACZ9817" s="60"/>
      <c r="ADA9817" s="60"/>
      <c r="ADB9817" s="60"/>
      <c r="ADC9817" s="60"/>
      <c r="ADD9817" s="60"/>
      <c r="ADE9817" s="60"/>
    </row>
    <row r="9818" spans="760:785" x14ac:dyDescent="0.25">
      <c r="ACF9818" s="60"/>
      <c r="ACG9818" s="60"/>
      <c r="ACH9818" s="60"/>
      <c r="ACI9818" s="60"/>
      <c r="ACJ9818" s="60"/>
      <c r="ACK9818" s="60"/>
      <c r="ACL9818" s="60"/>
      <c r="ACM9818" s="60"/>
      <c r="ACN9818" s="60"/>
      <c r="ACO9818" s="60"/>
      <c r="ACP9818" s="60"/>
      <c r="ACQ9818" s="60"/>
      <c r="ACR9818" s="60"/>
      <c r="ACS9818" s="60"/>
      <c r="ACT9818" s="60"/>
      <c r="ACU9818" s="60"/>
      <c r="ACV9818" s="60"/>
      <c r="ACW9818" s="60"/>
      <c r="ACX9818" s="60"/>
      <c r="ACY9818" s="60">
        <v>0.95718632067158804</v>
      </c>
      <c r="ACZ9818" s="60"/>
      <c r="ADA9818" s="60"/>
      <c r="ADB9818" s="60"/>
      <c r="ADC9818" s="60"/>
      <c r="ADD9818" s="60"/>
      <c r="ADE9818" s="60"/>
    </row>
    <row r="9819" spans="760:785" x14ac:dyDescent="0.25">
      <c r="ACF9819" s="60"/>
      <c r="ACG9819" s="60"/>
      <c r="ACH9819" s="60"/>
      <c r="ACI9819" s="60"/>
      <c r="ACJ9819" s="60"/>
      <c r="ACK9819" s="60"/>
      <c r="ACL9819" s="60"/>
      <c r="ACM9819" s="60"/>
      <c r="ACN9819" s="60"/>
      <c r="ACO9819" s="60"/>
      <c r="ACP9819" s="60"/>
      <c r="ACQ9819" s="60"/>
      <c r="ACR9819" s="60"/>
      <c r="ACS9819" s="60"/>
      <c r="ACT9819" s="60"/>
      <c r="ACU9819" s="60"/>
      <c r="ACV9819" s="60"/>
      <c r="ACW9819" s="60"/>
      <c r="ACX9819" s="60"/>
      <c r="ACY9819" s="60">
        <v>0.95718370898631799</v>
      </c>
      <c r="ACZ9819" s="60"/>
      <c r="ADA9819" s="60"/>
      <c r="ADB9819" s="60"/>
      <c r="ADC9819" s="60"/>
      <c r="ADD9819" s="60"/>
      <c r="ADE9819" s="60"/>
    </row>
    <row r="9820" spans="760:785" x14ac:dyDescent="0.25">
      <c r="ACF9820" s="60"/>
      <c r="ACG9820" s="60"/>
      <c r="ACH9820" s="60"/>
      <c r="ACI9820" s="60"/>
      <c r="ACJ9820" s="60"/>
      <c r="ACK9820" s="60"/>
      <c r="ACL9820" s="60"/>
      <c r="ACM9820" s="60"/>
      <c r="ACN9820" s="60"/>
      <c r="ACO9820" s="60"/>
      <c r="ACP9820" s="60"/>
      <c r="ACQ9820" s="60"/>
      <c r="ACR9820" s="60"/>
      <c r="ACS9820" s="60"/>
      <c r="ACT9820" s="60"/>
      <c r="ACU9820" s="60"/>
      <c r="ACV9820" s="60"/>
      <c r="ACW9820" s="60"/>
      <c r="ACX9820" s="60"/>
      <c r="ACY9820" s="60">
        <v>0.95718194208752805</v>
      </c>
      <c r="ACZ9820" s="60"/>
      <c r="ADA9820" s="60"/>
      <c r="ADB9820" s="60"/>
      <c r="ADC9820" s="60"/>
      <c r="ADD9820" s="60"/>
      <c r="ADE9820" s="60"/>
    </row>
    <row r="9821" spans="760:785" x14ac:dyDescent="0.25">
      <c r="ACF9821" s="60"/>
      <c r="ACG9821" s="60"/>
      <c r="ACH9821" s="60"/>
      <c r="ACI9821" s="60"/>
      <c r="ACJ9821" s="60"/>
      <c r="ACK9821" s="60"/>
      <c r="ACL9821" s="60"/>
      <c r="ACM9821" s="60"/>
      <c r="ACN9821" s="60"/>
      <c r="ACO9821" s="60"/>
      <c r="ACP9821" s="60"/>
      <c r="ACQ9821" s="60"/>
      <c r="ACR9821" s="60"/>
      <c r="ACS9821" s="60"/>
      <c r="ACT9821" s="60"/>
      <c r="ACU9821" s="60"/>
      <c r="ACV9821" s="60"/>
      <c r="ACW9821" s="60"/>
      <c r="ACX9821" s="60"/>
      <c r="ACY9821" s="60">
        <v>0.95717929735759599</v>
      </c>
      <c r="ACZ9821" s="60"/>
      <c r="ADA9821" s="60"/>
      <c r="ADB9821" s="60"/>
      <c r="ADC9821" s="60"/>
      <c r="ADD9821" s="60"/>
      <c r="ADE9821" s="60"/>
    </row>
    <row r="9822" spans="760:785" x14ac:dyDescent="0.25">
      <c r="ACF9822" s="60"/>
      <c r="ACG9822" s="60"/>
      <c r="ACH9822" s="60"/>
      <c r="ACI9822" s="60"/>
      <c r="ACJ9822" s="60"/>
      <c r="ACK9822" s="60"/>
      <c r="ACL9822" s="60"/>
      <c r="ACM9822" s="60"/>
      <c r="ACN9822" s="60"/>
      <c r="ACO9822" s="60"/>
      <c r="ACP9822" s="60"/>
      <c r="ACQ9822" s="60"/>
      <c r="ACR9822" s="60"/>
      <c r="ACS9822" s="60"/>
      <c r="ACT9822" s="60"/>
      <c r="ACU9822" s="60"/>
      <c r="ACV9822" s="60"/>
      <c r="ACW9822" s="60"/>
      <c r="ACX9822" s="60"/>
      <c r="ACY9822" s="60">
        <v>0.95717314540626697</v>
      </c>
      <c r="ACZ9822" s="60"/>
      <c r="ADA9822" s="60"/>
      <c r="ADB9822" s="60"/>
      <c r="ADC9822" s="60"/>
      <c r="ADD9822" s="60"/>
      <c r="ADE9822" s="60"/>
    </row>
    <row r="9823" spans="760:785" x14ac:dyDescent="0.25">
      <c r="ACF9823" s="60"/>
      <c r="ACG9823" s="60"/>
      <c r="ACH9823" s="60"/>
      <c r="ACI9823" s="60"/>
      <c r="ACJ9823" s="60"/>
      <c r="ACK9823" s="60"/>
      <c r="ACL9823" s="60"/>
      <c r="ACM9823" s="60"/>
      <c r="ACN9823" s="60"/>
      <c r="ACO9823" s="60"/>
      <c r="ACP9823" s="60"/>
      <c r="ACQ9823" s="60"/>
      <c r="ACR9823" s="60"/>
      <c r="ACS9823" s="60"/>
      <c r="ACT9823" s="60"/>
      <c r="ACU9823" s="60"/>
      <c r="ACV9823" s="60"/>
      <c r="ACW9823" s="60"/>
      <c r="ACX9823" s="60"/>
      <c r="ACY9823" s="60">
        <v>0.95717239396371501</v>
      </c>
      <c r="ACZ9823" s="60"/>
      <c r="ADA9823" s="60"/>
      <c r="ADB9823" s="60"/>
      <c r="ADC9823" s="60"/>
      <c r="ADD9823" s="60"/>
      <c r="ADE9823" s="60"/>
    </row>
    <row r="9824" spans="760:785" x14ac:dyDescent="0.25">
      <c r="ACF9824" s="60"/>
      <c r="ACG9824" s="60"/>
      <c r="ACH9824" s="60"/>
      <c r="ACI9824" s="60"/>
      <c r="ACJ9824" s="60"/>
      <c r="ACK9824" s="60"/>
      <c r="ACL9824" s="60"/>
      <c r="ACM9824" s="60"/>
      <c r="ACN9824" s="60"/>
      <c r="ACO9824" s="60"/>
      <c r="ACP9824" s="60"/>
      <c r="ACQ9824" s="60"/>
      <c r="ACR9824" s="60"/>
      <c r="ACS9824" s="60"/>
      <c r="ACT9824" s="60"/>
      <c r="ACU9824" s="60"/>
      <c r="ACV9824" s="60"/>
      <c r="ACW9824" s="60"/>
      <c r="ACX9824" s="60"/>
      <c r="ACY9824" s="60">
        <v>0.95717190015658704</v>
      </c>
      <c r="ACZ9824" s="60"/>
      <c r="ADA9824" s="60"/>
      <c r="ADB9824" s="60"/>
      <c r="ADC9824" s="60"/>
      <c r="ADD9824" s="60"/>
      <c r="ADE9824" s="60"/>
    </row>
    <row r="9825" spans="760:785" x14ac:dyDescent="0.25">
      <c r="ACF9825" s="60"/>
      <c r="ACG9825" s="60"/>
      <c r="ACH9825" s="60"/>
      <c r="ACI9825" s="60"/>
      <c r="ACJ9825" s="60"/>
      <c r="ACK9825" s="60"/>
      <c r="ACL9825" s="60"/>
      <c r="ACM9825" s="60"/>
      <c r="ACN9825" s="60"/>
      <c r="ACO9825" s="60"/>
      <c r="ACP9825" s="60"/>
      <c r="ACQ9825" s="60"/>
      <c r="ACR9825" s="60"/>
      <c r="ACS9825" s="60"/>
      <c r="ACT9825" s="60"/>
      <c r="ACU9825" s="60"/>
      <c r="ACV9825" s="60"/>
      <c r="ACW9825" s="60"/>
      <c r="ACX9825" s="60"/>
      <c r="ACY9825" s="60">
        <v>0.957148774993271</v>
      </c>
      <c r="ACZ9825" s="60"/>
      <c r="ADA9825" s="60"/>
      <c r="ADB9825" s="60"/>
      <c r="ADC9825" s="60"/>
      <c r="ADD9825" s="60"/>
      <c r="ADE9825" s="60"/>
    </row>
    <row r="9826" spans="760:785" x14ac:dyDescent="0.25">
      <c r="ACF9826" s="60"/>
      <c r="ACG9826" s="60"/>
      <c r="ACH9826" s="60"/>
      <c r="ACI9826" s="60"/>
      <c r="ACJ9826" s="60"/>
      <c r="ACK9826" s="60"/>
      <c r="ACL9826" s="60"/>
      <c r="ACM9826" s="60"/>
      <c r="ACN9826" s="60"/>
      <c r="ACO9826" s="60"/>
      <c r="ACP9826" s="60"/>
      <c r="ACQ9826" s="60"/>
      <c r="ACR9826" s="60"/>
      <c r="ACS9826" s="60"/>
      <c r="ACT9826" s="60"/>
      <c r="ACU9826" s="60"/>
      <c r="ACV9826" s="60"/>
      <c r="ACW9826" s="60"/>
      <c r="ACX9826" s="60"/>
      <c r="ACY9826" s="60">
        <v>0.95714375574093902</v>
      </c>
      <c r="ACZ9826" s="60"/>
      <c r="ADA9826" s="60"/>
      <c r="ADB9826" s="60"/>
      <c r="ADC9826" s="60"/>
      <c r="ADD9826" s="60"/>
      <c r="ADE9826" s="60"/>
    </row>
    <row r="9827" spans="760:785" x14ac:dyDescent="0.25">
      <c r="ACF9827" s="60"/>
      <c r="ACG9827" s="60"/>
      <c r="ACH9827" s="60"/>
      <c r="ACI9827" s="60"/>
      <c r="ACJ9827" s="60"/>
      <c r="ACK9827" s="60"/>
      <c r="ACL9827" s="60"/>
      <c r="ACM9827" s="60"/>
      <c r="ACN9827" s="60"/>
      <c r="ACO9827" s="60"/>
      <c r="ACP9827" s="60"/>
      <c r="ACQ9827" s="60"/>
      <c r="ACR9827" s="60"/>
      <c r="ACS9827" s="60"/>
      <c r="ACT9827" s="60"/>
      <c r="ACU9827" s="60"/>
      <c r="ACV9827" s="60"/>
      <c r="ACW9827" s="60"/>
      <c r="ACX9827" s="60"/>
      <c r="ACY9827" s="60">
        <v>0.95713776525357497</v>
      </c>
      <c r="ACZ9827" s="60"/>
      <c r="ADA9827" s="60"/>
      <c r="ADB9827" s="60"/>
      <c r="ADC9827" s="60"/>
      <c r="ADD9827" s="60"/>
      <c r="ADE9827" s="60"/>
    </row>
    <row r="9828" spans="760:785" x14ac:dyDescent="0.25">
      <c r="ACF9828" s="60"/>
      <c r="ACG9828" s="60"/>
      <c r="ACH9828" s="60"/>
      <c r="ACI9828" s="60"/>
      <c r="ACJ9828" s="60"/>
      <c r="ACK9828" s="60"/>
      <c r="ACL9828" s="60"/>
      <c r="ACM9828" s="60"/>
      <c r="ACN9828" s="60"/>
      <c r="ACO9828" s="60"/>
      <c r="ACP9828" s="60"/>
      <c r="ACQ9828" s="60"/>
      <c r="ACR9828" s="60"/>
      <c r="ACS9828" s="60"/>
      <c r="ACT9828" s="60"/>
      <c r="ACU9828" s="60"/>
      <c r="ACV9828" s="60"/>
      <c r="ACW9828" s="60"/>
      <c r="ACX9828" s="60"/>
      <c r="ACY9828" s="60">
        <v>0.957132511002594</v>
      </c>
      <c r="ACZ9828" s="60"/>
      <c r="ADA9828" s="60"/>
      <c r="ADB9828" s="60"/>
      <c r="ADC9828" s="60"/>
      <c r="ADD9828" s="60"/>
      <c r="ADE9828" s="60"/>
    </row>
    <row r="9829" spans="760:785" x14ac:dyDescent="0.25">
      <c r="ACF9829" s="60"/>
      <c r="ACG9829" s="60"/>
      <c r="ACH9829" s="60"/>
      <c r="ACI9829" s="60"/>
      <c r="ACJ9829" s="60"/>
      <c r="ACK9829" s="60"/>
      <c r="ACL9829" s="60"/>
      <c r="ACM9829" s="60"/>
      <c r="ACN9829" s="60"/>
      <c r="ACO9829" s="60"/>
      <c r="ACP9829" s="60"/>
      <c r="ACQ9829" s="60"/>
      <c r="ACR9829" s="60"/>
      <c r="ACS9829" s="60"/>
      <c r="ACT9829" s="60"/>
      <c r="ACU9829" s="60"/>
      <c r="ACV9829" s="60"/>
      <c r="ACW9829" s="60"/>
      <c r="ACX9829" s="60"/>
      <c r="ACY9829" s="60">
        <v>0.95710211949080104</v>
      </c>
      <c r="ACZ9829" s="60"/>
      <c r="ADA9829" s="60"/>
      <c r="ADB9829" s="60"/>
      <c r="ADC9829" s="60"/>
      <c r="ADD9829" s="60"/>
      <c r="ADE9829" s="60"/>
    </row>
    <row r="9830" spans="760:785" x14ac:dyDescent="0.25">
      <c r="ACF9830" s="60"/>
      <c r="ACG9830" s="60"/>
      <c r="ACH9830" s="60"/>
      <c r="ACI9830" s="60"/>
      <c r="ACJ9830" s="60"/>
      <c r="ACK9830" s="60"/>
      <c r="ACL9830" s="60"/>
      <c r="ACM9830" s="60"/>
      <c r="ACN9830" s="60"/>
      <c r="ACO9830" s="60"/>
      <c r="ACP9830" s="60"/>
      <c r="ACQ9830" s="60"/>
      <c r="ACR9830" s="60"/>
      <c r="ACS9830" s="60"/>
      <c r="ACT9830" s="60"/>
      <c r="ACU9830" s="60"/>
      <c r="ACV9830" s="60"/>
      <c r="ACW9830" s="60"/>
      <c r="ACX9830" s="60"/>
      <c r="ACY9830" s="60">
        <v>0.95709453645310605</v>
      </c>
      <c r="ACZ9830" s="60"/>
      <c r="ADA9830" s="60"/>
      <c r="ADB9830" s="60"/>
      <c r="ADC9830" s="60"/>
      <c r="ADD9830" s="60"/>
      <c r="ADE9830" s="60"/>
    </row>
    <row r="9831" spans="760:785" x14ac:dyDescent="0.25">
      <c r="ACF9831" s="60"/>
      <c r="ACG9831" s="60"/>
      <c r="ACH9831" s="60"/>
      <c r="ACI9831" s="60"/>
      <c r="ACJ9831" s="60"/>
      <c r="ACK9831" s="60"/>
      <c r="ACL9831" s="60"/>
      <c r="ACM9831" s="60"/>
      <c r="ACN9831" s="60"/>
      <c r="ACO9831" s="60"/>
      <c r="ACP9831" s="60"/>
      <c r="ACQ9831" s="60"/>
      <c r="ACR9831" s="60"/>
      <c r="ACS9831" s="60"/>
      <c r="ACT9831" s="60"/>
      <c r="ACU9831" s="60"/>
      <c r="ACV9831" s="60"/>
      <c r="ACW9831" s="60"/>
      <c r="ACX9831" s="60"/>
      <c r="ACY9831" s="60">
        <v>0.95708568309575404</v>
      </c>
      <c r="ACZ9831" s="60"/>
      <c r="ADA9831" s="60"/>
      <c r="ADB9831" s="60"/>
      <c r="ADC9831" s="60"/>
      <c r="ADD9831" s="60"/>
      <c r="ADE9831" s="60"/>
    </row>
    <row r="9832" spans="760:785" x14ac:dyDescent="0.25">
      <c r="ACF9832" s="60"/>
      <c r="ACG9832" s="60"/>
      <c r="ACH9832" s="60"/>
      <c r="ACI9832" s="60"/>
      <c r="ACJ9832" s="60"/>
      <c r="ACK9832" s="60"/>
      <c r="ACL9832" s="60"/>
      <c r="ACM9832" s="60"/>
      <c r="ACN9832" s="60"/>
      <c r="ACO9832" s="60"/>
      <c r="ACP9832" s="60"/>
      <c r="ACQ9832" s="60"/>
      <c r="ACR9832" s="60"/>
      <c r="ACS9832" s="60"/>
      <c r="ACT9832" s="60"/>
      <c r="ACU9832" s="60"/>
      <c r="ACV9832" s="60"/>
      <c r="ACW9832" s="60"/>
      <c r="ACX9832" s="60"/>
      <c r="ACY9832" s="60">
        <v>0.95707927027773398</v>
      </c>
      <c r="ACZ9832" s="60"/>
      <c r="ADA9832" s="60"/>
      <c r="ADB9832" s="60"/>
      <c r="ADC9832" s="60"/>
      <c r="ADD9832" s="60"/>
      <c r="ADE9832" s="60"/>
    </row>
    <row r="9833" spans="760:785" x14ac:dyDescent="0.25">
      <c r="ACF9833" s="60"/>
      <c r="ACG9833" s="60"/>
      <c r="ACH9833" s="60"/>
      <c r="ACI9833" s="60"/>
      <c r="ACJ9833" s="60"/>
      <c r="ACK9833" s="60"/>
      <c r="ACL9833" s="60"/>
      <c r="ACM9833" s="60"/>
      <c r="ACN9833" s="60"/>
      <c r="ACO9833" s="60"/>
      <c r="ACP9833" s="60"/>
      <c r="ACQ9833" s="60"/>
      <c r="ACR9833" s="60"/>
      <c r="ACS9833" s="60"/>
      <c r="ACT9833" s="60"/>
      <c r="ACU9833" s="60"/>
      <c r="ACV9833" s="60"/>
      <c r="ACW9833" s="60"/>
      <c r="ACX9833" s="60"/>
      <c r="ACY9833" s="60">
        <v>0.95703150771517498</v>
      </c>
      <c r="ACZ9833" s="60"/>
      <c r="ADA9833" s="60"/>
      <c r="ADB9833" s="60"/>
      <c r="ADC9833" s="60"/>
      <c r="ADD9833" s="60"/>
      <c r="ADE9833" s="60"/>
    </row>
    <row r="9834" spans="760:785" x14ac:dyDescent="0.25">
      <c r="ACF9834" s="60"/>
      <c r="ACG9834" s="60"/>
      <c r="ACH9834" s="60"/>
      <c r="ACI9834" s="60"/>
      <c r="ACJ9834" s="60"/>
      <c r="ACK9834" s="60"/>
      <c r="ACL9834" s="60"/>
      <c r="ACM9834" s="60"/>
      <c r="ACN9834" s="60"/>
      <c r="ACO9834" s="60"/>
      <c r="ACP9834" s="60"/>
      <c r="ACQ9834" s="60"/>
      <c r="ACR9834" s="60"/>
      <c r="ACS9834" s="60"/>
      <c r="ACT9834" s="60"/>
      <c r="ACU9834" s="60"/>
      <c r="ACV9834" s="60"/>
      <c r="ACW9834" s="60"/>
      <c r="ACX9834" s="60"/>
      <c r="ACY9834" s="60">
        <v>0.957031286161106</v>
      </c>
      <c r="ACZ9834" s="60"/>
      <c r="ADA9834" s="60"/>
      <c r="ADB9834" s="60"/>
      <c r="ADC9834" s="60"/>
      <c r="ADD9834" s="60"/>
      <c r="ADE9834" s="60"/>
    </row>
    <row r="9835" spans="760:785" x14ac:dyDescent="0.25">
      <c r="ACF9835" s="60"/>
      <c r="ACG9835" s="60"/>
      <c r="ACH9835" s="60"/>
      <c r="ACI9835" s="60"/>
      <c r="ACJ9835" s="60"/>
      <c r="ACK9835" s="60"/>
      <c r="ACL9835" s="60"/>
      <c r="ACM9835" s="60"/>
      <c r="ACN9835" s="60"/>
      <c r="ACO9835" s="60"/>
      <c r="ACP9835" s="60"/>
      <c r="ACQ9835" s="60"/>
      <c r="ACR9835" s="60"/>
      <c r="ACS9835" s="60"/>
      <c r="ACT9835" s="60"/>
      <c r="ACU9835" s="60"/>
      <c r="ACV9835" s="60"/>
      <c r="ACW9835" s="60"/>
      <c r="ACX9835" s="60"/>
      <c r="ACY9835" s="60">
        <v>0.95700554536710503</v>
      </c>
      <c r="ACZ9835" s="60"/>
      <c r="ADA9835" s="60"/>
      <c r="ADB9835" s="60"/>
      <c r="ADC9835" s="60"/>
      <c r="ADD9835" s="60"/>
      <c r="ADE9835" s="60"/>
    </row>
    <row r="9836" spans="760:785" x14ac:dyDescent="0.25">
      <c r="ACF9836" s="60"/>
      <c r="ACG9836" s="60"/>
      <c r="ACH9836" s="60"/>
      <c r="ACI9836" s="60"/>
      <c r="ACJ9836" s="60"/>
      <c r="ACK9836" s="60"/>
      <c r="ACL9836" s="60"/>
      <c r="ACM9836" s="60"/>
      <c r="ACN9836" s="60"/>
      <c r="ACO9836" s="60"/>
      <c r="ACP9836" s="60"/>
      <c r="ACQ9836" s="60"/>
      <c r="ACR9836" s="60"/>
      <c r="ACS9836" s="60"/>
      <c r="ACT9836" s="60"/>
      <c r="ACU9836" s="60"/>
      <c r="ACV9836" s="60"/>
      <c r="ACW9836" s="60"/>
      <c r="ACX9836" s="60"/>
      <c r="ACY9836" s="60">
        <v>0.95697920871821196</v>
      </c>
      <c r="ACZ9836" s="60"/>
      <c r="ADA9836" s="60"/>
      <c r="ADB9836" s="60"/>
      <c r="ADC9836" s="60"/>
      <c r="ADD9836" s="60"/>
      <c r="ADE9836" s="60"/>
    </row>
    <row r="9837" spans="760:785" x14ac:dyDescent="0.25">
      <c r="ACF9837" s="60"/>
      <c r="ACG9837" s="60"/>
      <c r="ACH9837" s="60"/>
      <c r="ACI9837" s="60"/>
      <c r="ACJ9837" s="60"/>
      <c r="ACK9837" s="60"/>
      <c r="ACL9837" s="60"/>
      <c r="ACM9837" s="60"/>
      <c r="ACN9837" s="60"/>
      <c r="ACO9837" s="60"/>
      <c r="ACP9837" s="60"/>
      <c r="ACQ9837" s="60"/>
      <c r="ACR9837" s="60"/>
      <c r="ACS9837" s="60"/>
      <c r="ACT9837" s="60"/>
      <c r="ACU9837" s="60"/>
      <c r="ACV9837" s="60"/>
      <c r="ACW9837" s="60"/>
      <c r="ACX9837" s="60"/>
      <c r="ACY9837" s="60">
        <v>0.95696780254293001</v>
      </c>
      <c r="ACZ9837" s="60"/>
      <c r="ADA9837" s="60"/>
      <c r="ADB9837" s="60"/>
      <c r="ADC9837" s="60"/>
      <c r="ADD9837" s="60"/>
      <c r="ADE9837" s="60"/>
    </row>
    <row r="9838" spans="760:785" x14ac:dyDescent="0.25">
      <c r="ACF9838" s="60"/>
      <c r="ACG9838" s="60"/>
      <c r="ACH9838" s="60"/>
      <c r="ACI9838" s="60"/>
      <c r="ACJ9838" s="60"/>
      <c r="ACK9838" s="60"/>
      <c r="ACL9838" s="60"/>
      <c r="ACM9838" s="60"/>
      <c r="ACN9838" s="60"/>
      <c r="ACO9838" s="60"/>
      <c r="ACP9838" s="60"/>
      <c r="ACQ9838" s="60"/>
      <c r="ACR9838" s="60"/>
      <c r="ACS9838" s="60"/>
      <c r="ACT9838" s="60"/>
      <c r="ACU9838" s="60"/>
      <c r="ACV9838" s="60"/>
      <c r="ACW9838" s="60"/>
      <c r="ACX9838" s="60"/>
      <c r="ACY9838" s="60">
        <v>0.956963134820632</v>
      </c>
      <c r="ACZ9838" s="60"/>
      <c r="ADA9838" s="60"/>
      <c r="ADB9838" s="60"/>
      <c r="ADC9838" s="60"/>
      <c r="ADD9838" s="60"/>
      <c r="ADE9838" s="60"/>
    </row>
    <row r="9839" spans="760:785" x14ac:dyDescent="0.25">
      <c r="ACF9839" s="60"/>
      <c r="ACG9839" s="60"/>
      <c r="ACH9839" s="60"/>
      <c r="ACI9839" s="60"/>
      <c r="ACJ9839" s="60"/>
      <c r="ACK9839" s="60"/>
      <c r="ACL9839" s="60"/>
      <c r="ACM9839" s="60"/>
      <c r="ACN9839" s="60"/>
      <c r="ACO9839" s="60"/>
      <c r="ACP9839" s="60"/>
      <c r="ACQ9839" s="60"/>
      <c r="ACR9839" s="60"/>
      <c r="ACS9839" s="60"/>
      <c r="ACT9839" s="60"/>
      <c r="ACU9839" s="60"/>
      <c r="ACV9839" s="60"/>
      <c r="ACW9839" s="60"/>
      <c r="ACX9839" s="60"/>
      <c r="ACY9839" s="60">
        <v>0.95694526629266796</v>
      </c>
      <c r="ACZ9839" s="60"/>
      <c r="ADA9839" s="60"/>
      <c r="ADB9839" s="60"/>
      <c r="ADC9839" s="60"/>
      <c r="ADD9839" s="60"/>
      <c r="ADE9839" s="60"/>
    </row>
    <row r="9840" spans="760:785" x14ac:dyDescent="0.25">
      <c r="ACF9840" s="60"/>
      <c r="ACG9840" s="60"/>
      <c r="ACH9840" s="60"/>
      <c r="ACI9840" s="60"/>
      <c r="ACJ9840" s="60"/>
      <c r="ACK9840" s="60"/>
      <c r="ACL9840" s="60"/>
      <c r="ACM9840" s="60"/>
      <c r="ACN9840" s="60"/>
      <c r="ACO9840" s="60"/>
      <c r="ACP9840" s="60"/>
      <c r="ACQ9840" s="60"/>
      <c r="ACR9840" s="60"/>
      <c r="ACS9840" s="60"/>
      <c r="ACT9840" s="60"/>
      <c r="ACU9840" s="60"/>
      <c r="ACV9840" s="60"/>
      <c r="ACW9840" s="60"/>
      <c r="ACX9840" s="60"/>
      <c r="ACY9840" s="60">
        <v>0.95693556706956096</v>
      </c>
      <c r="ACZ9840" s="60"/>
      <c r="ADA9840" s="60"/>
      <c r="ADB9840" s="60"/>
      <c r="ADC9840" s="60"/>
      <c r="ADD9840" s="60"/>
      <c r="ADE9840" s="60"/>
    </row>
    <row r="9841" spans="760:785" x14ac:dyDescent="0.25">
      <c r="ACF9841" s="60"/>
      <c r="ACG9841" s="60"/>
      <c r="ACH9841" s="60"/>
      <c r="ACI9841" s="60"/>
      <c r="ACJ9841" s="60"/>
      <c r="ACK9841" s="60"/>
      <c r="ACL9841" s="60"/>
      <c r="ACM9841" s="60"/>
      <c r="ACN9841" s="60"/>
      <c r="ACO9841" s="60"/>
      <c r="ACP9841" s="60"/>
      <c r="ACQ9841" s="60"/>
      <c r="ACR9841" s="60"/>
      <c r="ACS9841" s="60"/>
      <c r="ACT9841" s="60"/>
      <c r="ACU9841" s="60"/>
      <c r="ACV9841" s="60"/>
      <c r="ACW9841" s="60"/>
      <c r="ACX9841" s="60"/>
      <c r="ACY9841" s="60">
        <v>0.95693136474318896</v>
      </c>
      <c r="ACZ9841" s="60"/>
      <c r="ADA9841" s="60"/>
      <c r="ADB9841" s="60"/>
      <c r="ADC9841" s="60"/>
      <c r="ADD9841" s="60"/>
      <c r="ADE9841" s="60"/>
    </row>
    <row r="9842" spans="760:785" x14ac:dyDescent="0.25">
      <c r="ACF9842" s="60"/>
      <c r="ACG9842" s="60"/>
      <c r="ACH9842" s="60"/>
      <c r="ACI9842" s="60"/>
      <c r="ACJ9842" s="60"/>
      <c r="ACK9842" s="60"/>
      <c r="ACL9842" s="60"/>
      <c r="ACM9842" s="60"/>
      <c r="ACN9842" s="60"/>
      <c r="ACO9842" s="60"/>
      <c r="ACP9842" s="60"/>
      <c r="ACQ9842" s="60"/>
      <c r="ACR9842" s="60"/>
      <c r="ACS9842" s="60"/>
      <c r="ACT9842" s="60"/>
      <c r="ACU9842" s="60"/>
      <c r="ACV9842" s="60"/>
      <c r="ACW9842" s="60"/>
      <c r="ACX9842" s="60"/>
      <c r="ACY9842" s="60">
        <v>0.95690536323863495</v>
      </c>
      <c r="ACZ9842" s="60"/>
      <c r="ADA9842" s="60"/>
      <c r="ADB9842" s="60"/>
      <c r="ADC9842" s="60"/>
      <c r="ADD9842" s="60"/>
      <c r="ADE9842" s="60"/>
    </row>
    <row r="9843" spans="760:785" x14ac:dyDescent="0.25">
      <c r="ACF9843" s="60"/>
      <c r="ACG9843" s="60"/>
      <c r="ACH9843" s="60"/>
      <c r="ACI9843" s="60"/>
      <c r="ACJ9843" s="60"/>
      <c r="ACK9843" s="60"/>
      <c r="ACL9843" s="60"/>
      <c r="ACM9843" s="60"/>
      <c r="ACN9843" s="60"/>
      <c r="ACO9843" s="60"/>
      <c r="ACP9843" s="60"/>
      <c r="ACQ9843" s="60"/>
      <c r="ACR9843" s="60"/>
      <c r="ACS9843" s="60"/>
      <c r="ACT9843" s="60"/>
      <c r="ACU9843" s="60"/>
      <c r="ACV9843" s="60"/>
      <c r="ACW9843" s="60"/>
      <c r="ACX9843" s="60"/>
      <c r="ACY9843" s="60">
        <v>0.95689265936060197</v>
      </c>
      <c r="ACZ9843" s="60"/>
      <c r="ADA9843" s="60"/>
      <c r="ADB9843" s="60"/>
      <c r="ADC9843" s="60"/>
      <c r="ADD9843" s="60"/>
      <c r="ADE9843" s="60"/>
    </row>
    <row r="9844" spans="760:785" x14ac:dyDescent="0.25">
      <c r="ACF9844" s="60"/>
      <c r="ACG9844" s="60"/>
      <c r="ACH9844" s="60"/>
      <c r="ACI9844" s="60"/>
      <c r="ACJ9844" s="60"/>
      <c r="ACK9844" s="60"/>
      <c r="ACL9844" s="60"/>
      <c r="ACM9844" s="60"/>
      <c r="ACN9844" s="60"/>
      <c r="ACO9844" s="60"/>
      <c r="ACP9844" s="60"/>
      <c r="ACQ9844" s="60"/>
      <c r="ACR9844" s="60"/>
      <c r="ACS9844" s="60"/>
      <c r="ACT9844" s="60"/>
      <c r="ACU9844" s="60"/>
      <c r="ACV9844" s="60"/>
      <c r="ACW9844" s="60"/>
      <c r="ACX9844" s="60"/>
      <c r="ACY9844" s="60">
        <v>0.95688358776530802</v>
      </c>
      <c r="ACZ9844" s="60"/>
      <c r="ADA9844" s="60"/>
      <c r="ADB9844" s="60"/>
      <c r="ADC9844" s="60"/>
      <c r="ADD9844" s="60"/>
      <c r="ADE9844" s="60"/>
    </row>
    <row r="9845" spans="760:785" x14ac:dyDescent="0.25">
      <c r="ACF9845" s="60"/>
      <c r="ACG9845" s="60"/>
      <c r="ACH9845" s="60"/>
      <c r="ACI9845" s="60"/>
      <c r="ACJ9845" s="60"/>
      <c r="ACK9845" s="60"/>
      <c r="ACL9845" s="60"/>
      <c r="ACM9845" s="60"/>
      <c r="ACN9845" s="60"/>
      <c r="ACO9845" s="60"/>
      <c r="ACP9845" s="60"/>
      <c r="ACQ9845" s="60"/>
      <c r="ACR9845" s="60"/>
      <c r="ACS9845" s="60"/>
      <c r="ACT9845" s="60"/>
      <c r="ACU9845" s="60"/>
      <c r="ACV9845" s="60"/>
      <c r="ACW9845" s="60"/>
      <c r="ACX9845" s="60"/>
      <c r="ACY9845" s="60">
        <v>0.95687824592328896</v>
      </c>
      <c r="ACZ9845" s="60"/>
      <c r="ADA9845" s="60"/>
      <c r="ADB9845" s="60"/>
      <c r="ADC9845" s="60"/>
      <c r="ADD9845" s="60"/>
      <c r="ADE9845" s="60"/>
    </row>
    <row r="9846" spans="760:785" x14ac:dyDescent="0.25">
      <c r="ACF9846" s="60"/>
      <c r="ACG9846" s="60"/>
      <c r="ACH9846" s="60"/>
      <c r="ACI9846" s="60"/>
      <c r="ACJ9846" s="60"/>
      <c r="ACK9846" s="60"/>
      <c r="ACL9846" s="60"/>
      <c r="ACM9846" s="60"/>
      <c r="ACN9846" s="60"/>
      <c r="ACO9846" s="60"/>
      <c r="ACP9846" s="60"/>
      <c r="ACQ9846" s="60"/>
      <c r="ACR9846" s="60"/>
      <c r="ACS9846" s="60"/>
      <c r="ACT9846" s="60"/>
      <c r="ACU9846" s="60"/>
      <c r="ACV9846" s="60"/>
      <c r="ACW9846" s="60"/>
      <c r="ACX9846" s="60"/>
      <c r="ACY9846" s="60">
        <v>0.95686430216808704</v>
      </c>
      <c r="ACZ9846" s="60"/>
      <c r="ADA9846" s="60"/>
      <c r="ADB9846" s="60"/>
      <c r="ADC9846" s="60"/>
      <c r="ADD9846" s="60"/>
      <c r="ADE9846" s="60"/>
    </row>
    <row r="9847" spans="760:785" x14ac:dyDescent="0.25">
      <c r="ACF9847" s="60"/>
      <c r="ACG9847" s="60"/>
      <c r="ACH9847" s="60"/>
      <c r="ACI9847" s="60"/>
      <c r="ACJ9847" s="60"/>
      <c r="ACK9847" s="60"/>
      <c r="ACL9847" s="60"/>
      <c r="ACM9847" s="60"/>
      <c r="ACN9847" s="60"/>
      <c r="ACO9847" s="60"/>
      <c r="ACP9847" s="60"/>
      <c r="ACQ9847" s="60"/>
      <c r="ACR9847" s="60"/>
      <c r="ACS9847" s="60"/>
      <c r="ACT9847" s="60"/>
      <c r="ACU9847" s="60"/>
      <c r="ACV9847" s="60"/>
      <c r="ACW9847" s="60"/>
      <c r="ACX9847" s="60"/>
      <c r="ACY9847" s="60">
        <v>0.95685831676911204</v>
      </c>
      <c r="ACZ9847" s="60"/>
      <c r="ADA9847" s="60"/>
      <c r="ADB9847" s="60"/>
      <c r="ADC9847" s="60"/>
      <c r="ADD9847" s="60"/>
      <c r="ADE9847" s="60"/>
    </row>
    <row r="9848" spans="760:785" x14ac:dyDescent="0.25">
      <c r="ACF9848" s="60"/>
      <c r="ACG9848" s="60"/>
      <c r="ACH9848" s="60"/>
      <c r="ACI9848" s="60"/>
      <c r="ACJ9848" s="60"/>
      <c r="ACK9848" s="60"/>
      <c r="ACL9848" s="60"/>
      <c r="ACM9848" s="60"/>
      <c r="ACN9848" s="60"/>
      <c r="ACO9848" s="60"/>
      <c r="ACP9848" s="60"/>
      <c r="ACQ9848" s="60"/>
      <c r="ACR9848" s="60"/>
      <c r="ACS9848" s="60"/>
      <c r="ACT9848" s="60"/>
      <c r="ACU9848" s="60"/>
      <c r="ACV9848" s="60"/>
      <c r="ACW9848" s="60"/>
      <c r="ACX9848" s="60"/>
      <c r="ACY9848" s="60">
        <v>0.95684299478469304</v>
      </c>
      <c r="ACZ9848" s="60"/>
      <c r="ADA9848" s="60"/>
      <c r="ADB9848" s="60"/>
      <c r="ADC9848" s="60"/>
      <c r="ADD9848" s="60"/>
      <c r="ADE9848" s="60"/>
    </row>
    <row r="9849" spans="760:785" x14ac:dyDescent="0.25">
      <c r="ACF9849" s="60"/>
      <c r="ACG9849" s="60"/>
      <c r="ACH9849" s="60"/>
      <c r="ACI9849" s="60"/>
      <c r="ACJ9849" s="60"/>
      <c r="ACK9849" s="60"/>
      <c r="ACL9849" s="60"/>
      <c r="ACM9849" s="60"/>
      <c r="ACN9849" s="60"/>
      <c r="ACO9849" s="60"/>
      <c r="ACP9849" s="60"/>
      <c r="ACQ9849" s="60"/>
      <c r="ACR9849" s="60"/>
      <c r="ACS9849" s="60"/>
      <c r="ACT9849" s="60"/>
      <c r="ACU9849" s="60"/>
      <c r="ACV9849" s="60"/>
      <c r="ACW9849" s="60"/>
      <c r="ACX9849" s="60"/>
      <c r="ACY9849" s="60">
        <v>0.95683975951375699</v>
      </c>
      <c r="ACZ9849" s="60"/>
      <c r="ADA9849" s="60"/>
      <c r="ADB9849" s="60"/>
      <c r="ADC9849" s="60"/>
      <c r="ADD9849" s="60"/>
      <c r="ADE9849" s="60"/>
    </row>
    <row r="9850" spans="760:785" x14ac:dyDescent="0.25">
      <c r="ACF9850" s="60"/>
      <c r="ACG9850" s="60"/>
      <c r="ACH9850" s="60"/>
      <c r="ACI9850" s="60"/>
      <c r="ACJ9850" s="60"/>
      <c r="ACK9850" s="60"/>
      <c r="ACL9850" s="60"/>
      <c r="ACM9850" s="60"/>
      <c r="ACN9850" s="60"/>
      <c r="ACO9850" s="60"/>
      <c r="ACP9850" s="60"/>
      <c r="ACQ9850" s="60"/>
      <c r="ACR9850" s="60"/>
      <c r="ACS9850" s="60"/>
      <c r="ACT9850" s="60"/>
      <c r="ACU9850" s="60"/>
      <c r="ACV9850" s="60"/>
      <c r="ACW9850" s="60"/>
      <c r="ACX9850" s="60"/>
      <c r="ACY9850" s="60">
        <v>0.95683636369805103</v>
      </c>
      <c r="ACZ9850" s="60"/>
      <c r="ADA9850" s="60"/>
      <c r="ADB9850" s="60"/>
      <c r="ADC9850" s="60"/>
      <c r="ADD9850" s="60"/>
      <c r="ADE9850" s="60"/>
    </row>
    <row r="9851" spans="760:785" x14ac:dyDescent="0.25">
      <c r="ACF9851" s="60"/>
      <c r="ACG9851" s="60"/>
      <c r="ACH9851" s="60"/>
      <c r="ACI9851" s="60"/>
      <c r="ACJ9851" s="60"/>
      <c r="ACK9851" s="60"/>
      <c r="ACL9851" s="60"/>
      <c r="ACM9851" s="60"/>
      <c r="ACN9851" s="60"/>
      <c r="ACO9851" s="60"/>
      <c r="ACP9851" s="60"/>
      <c r="ACQ9851" s="60"/>
      <c r="ACR9851" s="60"/>
      <c r="ACS9851" s="60"/>
      <c r="ACT9851" s="60"/>
      <c r="ACU9851" s="60"/>
      <c r="ACV9851" s="60"/>
      <c r="ACW9851" s="60"/>
      <c r="ACX9851" s="60"/>
      <c r="ACY9851" s="60">
        <v>0.95681209741293205</v>
      </c>
      <c r="ACZ9851" s="60"/>
      <c r="ADA9851" s="60"/>
      <c r="ADB9851" s="60"/>
      <c r="ADC9851" s="60"/>
      <c r="ADD9851" s="60"/>
      <c r="ADE9851" s="60"/>
    </row>
    <row r="9852" spans="760:785" x14ac:dyDescent="0.25">
      <c r="ACF9852" s="60"/>
      <c r="ACG9852" s="60"/>
      <c r="ACH9852" s="60"/>
      <c r="ACI9852" s="60"/>
      <c r="ACJ9852" s="60"/>
      <c r="ACK9852" s="60"/>
      <c r="ACL9852" s="60"/>
      <c r="ACM9852" s="60"/>
      <c r="ACN9852" s="60"/>
      <c r="ACO9852" s="60"/>
      <c r="ACP9852" s="60"/>
      <c r="ACQ9852" s="60"/>
      <c r="ACR9852" s="60"/>
      <c r="ACS9852" s="60"/>
      <c r="ACT9852" s="60"/>
      <c r="ACU9852" s="60"/>
      <c r="ACV9852" s="60"/>
      <c r="ACW9852" s="60"/>
      <c r="ACX9852" s="60"/>
      <c r="ACY9852" s="60">
        <v>0.95680150665063901</v>
      </c>
      <c r="ACZ9852" s="60"/>
      <c r="ADA9852" s="60"/>
      <c r="ADB9852" s="60"/>
      <c r="ADC9852" s="60"/>
      <c r="ADD9852" s="60"/>
      <c r="ADE9852" s="60"/>
    </row>
    <row r="9853" spans="760:785" x14ac:dyDescent="0.25">
      <c r="ACF9853" s="60"/>
      <c r="ACG9853" s="60"/>
      <c r="ACH9853" s="60"/>
      <c r="ACI9853" s="60"/>
      <c r="ACJ9853" s="60"/>
      <c r="ACK9853" s="60"/>
      <c r="ACL9853" s="60"/>
      <c r="ACM9853" s="60"/>
      <c r="ACN9853" s="60"/>
      <c r="ACO9853" s="60"/>
      <c r="ACP9853" s="60"/>
      <c r="ACQ9853" s="60"/>
      <c r="ACR9853" s="60"/>
      <c r="ACS9853" s="60"/>
      <c r="ACT9853" s="60"/>
      <c r="ACU9853" s="60"/>
      <c r="ACV9853" s="60"/>
      <c r="ACW9853" s="60"/>
      <c r="ACX9853" s="60"/>
      <c r="ACY9853" s="60">
        <v>0.95678750040195004</v>
      </c>
      <c r="ACZ9853" s="60"/>
      <c r="ADA9853" s="60"/>
      <c r="ADB9853" s="60"/>
      <c r="ADC9853" s="60"/>
      <c r="ADD9853" s="60"/>
      <c r="ADE9853" s="60"/>
    </row>
    <row r="9854" spans="760:785" x14ac:dyDescent="0.25">
      <c r="ACF9854" s="60"/>
      <c r="ACG9854" s="60"/>
      <c r="ACH9854" s="60"/>
      <c r="ACI9854" s="60"/>
      <c r="ACJ9854" s="60"/>
      <c r="ACK9854" s="60"/>
      <c r="ACL9854" s="60"/>
      <c r="ACM9854" s="60"/>
      <c r="ACN9854" s="60"/>
      <c r="ACO9854" s="60"/>
      <c r="ACP9854" s="60"/>
      <c r="ACQ9854" s="60"/>
      <c r="ACR9854" s="60"/>
      <c r="ACS9854" s="60"/>
      <c r="ACT9854" s="60"/>
      <c r="ACU9854" s="60"/>
      <c r="ACV9854" s="60"/>
      <c r="ACW9854" s="60"/>
      <c r="ACX9854" s="60"/>
      <c r="ACY9854" s="60">
        <v>0.95677140241018999</v>
      </c>
      <c r="ACZ9854" s="60"/>
      <c r="ADA9854" s="60"/>
      <c r="ADB9854" s="60"/>
      <c r="ADC9854" s="60"/>
      <c r="ADD9854" s="60"/>
      <c r="ADE9854" s="60"/>
    </row>
    <row r="9855" spans="760:785" x14ac:dyDescent="0.25">
      <c r="ACF9855" s="60"/>
      <c r="ACG9855" s="60"/>
      <c r="ACH9855" s="60"/>
      <c r="ACI9855" s="60"/>
      <c r="ACJ9855" s="60"/>
      <c r="ACK9855" s="60"/>
      <c r="ACL9855" s="60"/>
      <c r="ACM9855" s="60"/>
      <c r="ACN9855" s="60"/>
      <c r="ACO9855" s="60"/>
      <c r="ACP9855" s="60"/>
      <c r="ACQ9855" s="60"/>
      <c r="ACR9855" s="60"/>
      <c r="ACS9855" s="60"/>
      <c r="ACT9855" s="60"/>
      <c r="ACU9855" s="60"/>
      <c r="ACV9855" s="60"/>
      <c r="ACW9855" s="60"/>
      <c r="ACX9855" s="60"/>
      <c r="ACY9855" s="60">
        <v>0.95675824305706603</v>
      </c>
      <c r="ACZ9855" s="60"/>
      <c r="ADA9855" s="60"/>
      <c r="ADB9855" s="60"/>
      <c r="ADC9855" s="60"/>
      <c r="ADD9855" s="60"/>
      <c r="ADE9855" s="60"/>
    </row>
    <row r="9856" spans="760:785" x14ac:dyDescent="0.25">
      <c r="ACF9856" s="60"/>
      <c r="ACG9856" s="60"/>
      <c r="ACH9856" s="60"/>
      <c r="ACI9856" s="60"/>
      <c r="ACJ9856" s="60"/>
      <c r="ACK9856" s="60"/>
      <c r="ACL9856" s="60"/>
      <c r="ACM9856" s="60"/>
      <c r="ACN9856" s="60"/>
      <c r="ACO9856" s="60"/>
      <c r="ACP9856" s="60"/>
      <c r="ACQ9856" s="60"/>
      <c r="ACR9856" s="60"/>
      <c r="ACS9856" s="60"/>
      <c r="ACT9856" s="60"/>
      <c r="ACU9856" s="60"/>
      <c r="ACV9856" s="60"/>
      <c r="ACW9856" s="60"/>
      <c r="ACX9856" s="60"/>
      <c r="ACY9856" s="60">
        <v>0.95671526111399297</v>
      </c>
      <c r="ACZ9856" s="60"/>
      <c r="ADA9856" s="60"/>
      <c r="ADB9856" s="60"/>
      <c r="ADC9856" s="60"/>
      <c r="ADD9856" s="60"/>
      <c r="ADE9856" s="60"/>
    </row>
    <row r="9857" spans="760:785" x14ac:dyDescent="0.25">
      <c r="ACF9857" s="60"/>
      <c r="ACG9857" s="60"/>
      <c r="ACH9857" s="60"/>
      <c r="ACI9857" s="60"/>
      <c r="ACJ9857" s="60"/>
      <c r="ACK9857" s="60"/>
      <c r="ACL9857" s="60"/>
      <c r="ACM9857" s="60"/>
      <c r="ACN9857" s="60"/>
      <c r="ACO9857" s="60"/>
      <c r="ACP9857" s="60"/>
      <c r="ACQ9857" s="60"/>
      <c r="ACR9857" s="60"/>
      <c r="ACS9857" s="60"/>
      <c r="ACT9857" s="60"/>
      <c r="ACU9857" s="60"/>
      <c r="ACV9857" s="60"/>
      <c r="ACW9857" s="60"/>
      <c r="ACX9857" s="60"/>
      <c r="ACY9857" s="60">
        <v>0.95670044187576697</v>
      </c>
      <c r="ACZ9857" s="60"/>
      <c r="ADA9857" s="60"/>
      <c r="ADB9857" s="60"/>
      <c r="ADC9857" s="60"/>
      <c r="ADD9857" s="60"/>
      <c r="ADE9857" s="60"/>
    </row>
    <row r="9858" spans="760:785" x14ac:dyDescent="0.25">
      <c r="ACF9858" s="60"/>
      <c r="ACG9858" s="60"/>
      <c r="ACH9858" s="60"/>
      <c r="ACI9858" s="60"/>
      <c r="ACJ9858" s="60"/>
      <c r="ACK9858" s="60"/>
      <c r="ACL9858" s="60"/>
      <c r="ACM9858" s="60"/>
      <c r="ACN9858" s="60"/>
      <c r="ACO9858" s="60"/>
      <c r="ACP9858" s="60"/>
      <c r="ACQ9858" s="60"/>
      <c r="ACR9858" s="60"/>
      <c r="ACS9858" s="60"/>
      <c r="ACT9858" s="60"/>
      <c r="ACU9858" s="60"/>
      <c r="ACV9858" s="60"/>
      <c r="ACW9858" s="60"/>
      <c r="ACX9858" s="60"/>
      <c r="ACY9858" s="60">
        <v>0.95669207349889696</v>
      </c>
      <c r="ACZ9858" s="60"/>
      <c r="ADA9858" s="60"/>
      <c r="ADB9858" s="60"/>
      <c r="ADC9858" s="60"/>
      <c r="ADD9858" s="60"/>
      <c r="ADE9858" s="60"/>
    </row>
    <row r="9859" spans="760:785" x14ac:dyDescent="0.25">
      <c r="ACF9859" s="60"/>
      <c r="ACG9859" s="60"/>
      <c r="ACH9859" s="60"/>
      <c r="ACI9859" s="60"/>
      <c r="ACJ9859" s="60"/>
      <c r="ACK9859" s="60"/>
      <c r="ACL9859" s="60"/>
      <c r="ACM9859" s="60"/>
      <c r="ACN9859" s="60"/>
      <c r="ACO9859" s="60"/>
      <c r="ACP9859" s="60"/>
      <c r="ACQ9859" s="60"/>
      <c r="ACR9859" s="60"/>
      <c r="ACS9859" s="60"/>
      <c r="ACT9859" s="60"/>
      <c r="ACU9859" s="60"/>
      <c r="ACV9859" s="60"/>
      <c r="ACW9859" s="60"/>
      <c r="ACX9859" s="60"/>
      <c r="ACY9859" s="60">
        <v>0.95667412073472802</v>
      </c>
      <c r="ACZ9859" s="60"/>
      <c r="ADA9859" s="60"/>
      <c r="ADB9859" s="60"/>
      <c r="ADC9859" s="60"/>
      <c r="ADD9859" s="60"/>
      <c r="ADE9859" s="60"/>
    </row>
    <row r="9860" spans="760:785" x14ac:dyDescent="0.25">
      <c r="ACF9860" s="60"/>
      <c r="ACG9860" s="60"/>
      <c r="ACH9860" s="60"/>
      <c r="ACI9860" s="60"/>
      <c r="ACJ9860" s="60"/>
      <c r="ACK9860" s="60"/>
      <c r="ACL9860" s="60"/>
      <c r="ACM9860" s="60"/>
      <c r="ACN9860" s="60"/>
      <c r="ACO9860" s="60"/>
      <c r="ACP9860" s="60"/>
      <c r="ACQ9860" s="60"/>
      <c r="ACR9860" s="60"/>
      <c r="ACS9860" s="60"/>
      <c r="ACT9860" s="60"/>
      <c r="ACU9860" s="60"/>
      <c r="ACV9860" s="60"/>
      <c r="ACW9860" s="60"/>
      <c r="ACX9860" s="60"/>
      <c r="ACY9860" s="60">
        <v>0.95666025820213196</v>
      </c>
      <c r="ACZ9860" s="60"/>
      <c r="ADA9860" s="60"/>
      <c r="ADB9860" s="60"/>
      <c r="ADC9860" s="60"/>
      <c r="ADD9860" s="60"/>
      <c r="ADE9860" s="60"/>
    </row>
    <row r="9861" spans="760:785" x14ac:dyDescent="0.25">
      <c r="ACF9861" s="60"/>
      <c r="ACG9861" s="60"/>
      <c r="ACH9861" s="60"/>
      <c r="ACI9861" s="60"/>
      <c r="ACJ9861" s="60"/>
      <c r="ACK9861" s="60"/>
      <c r="ACL9861" s="60"/>
      <c r="ACM9861" s="60"/>
      <c r="ACN9861" s="60"/>
      <c r="ACO9861" s="60"/>
      <c r="ACP9861" s="60"/>
      <c r="ACQ9861" s="60"/>
      <c r="ACR9861" s="60"/>
      <c r="ACS9861" s="60"/>
      <c r="ACT9861" s="60"/>
      <c r="ACU9861" s="60"/>
      <c r="ACV9861" s="60"/>
      <c r="ACW9861" s="60"/>
      <c r="ACX9861" s="60"/>
      <c r="ACY9861" s="60">
        <v>0.95665093969232995</v>
      </c>
      <c r="ACZ9861" s="60"/>
      <c r="ADA9861" s="60"/>
      <c r="ADB9861" s="60"/>
      <c r="ADC9861" s="60"/>
      <c r="ADD9861" s="60"/>
      <c r="ADE9861" s="60"/>
    </row>
    <row r="9862" spans="760:785" x14ac:dyDescent="0.25">
      <c r="ACF9862" s="60"/>
      <c r="ACG9862" s="60"/>
      <c r="ACH9862" s="60"/>
      <c r="ACI9862" s="60"/>
      <c r="ACJ9862" s="60"/>
      <c r="ACK9862" s="60"/>
      <c r="ACL9862" s="60"/>
      <c r="ACM9862" s="60"/>
      <c r="ACN9862" s="60"/>
      <c r="ACO9862" s="60"/>
      <c r="ACP9862" s="60"/>
      <c r="ACQ9862" s="60"/>
      <c r="ACR9862" s="60"/>
      <c r="ACS9862" s="60"/>
      <c r="ACT9862" s="60"/>
      <c r="ACU9862" s="60"/>
      <c r="ACV9862" s="60"/>
      <c r="ACW9862" s="60"/>
      <c r="ACX9862" s="60"/>
      <c r="ACY9862" s="60">
        <v>0.95664417711653005</v>
      </c>
      <c r="ACZ9862" s="60"/>
      <c r="ADA9862" s="60"/>
      <c r="ADB9862" s="60"/>
      <c r="ADC9862" s="60"/>
      <c r="ADD9862" s="60"/>
      <c r="ADE9862" s="60"/>
    </row>
    <row r="9863" spans="760:785" x14ac:dyDescent="0.25">
      <c r="ACF9863" s="60"/>
      <c r="ACG9863" s="60"/>
      <c r="ACH9863" s="60"/>
      <c r="ACI9863" s="60"/>
      <c r="ACJ9863" s="60"/>
      <c r="ACK9863" s="60"/>
      <c r="ACL9863" s="60"/>
      <c r="ACM9863" s="60"/>
      <c r="ACN9863" s="60"/>
      <c r="ACO9863" s="60"/>
      <c r="ACP9863" s="60"/>
      <c r="ACQ9863" s="60"/>
      <c r="ACR9863" s="60"/>
      <c r="ACS9863" s="60"/>
      <c r="ACT9863" s="60"/>
      <c r="ACU9863" s="60"/>
      <c r="ACV9863" s="60"/>
      <c r="ACW9863" s="60"/>
      <c r="ACX9863" s="60"/>
      <c r="ACY9863" s="60">
        <v>0.95662405524357597</v>
      </c>
      <c r="ACZ9863" s="60"/>
      <c r="ADA9863" s="60"/>
      <c r="ADB9863" s="60"/>
      <c r="ADC9863" s="60"/>
      <c r="ADD9863" s="60"/>
      <c r="ADE9863" s="60"/>
    </row>
    <row r="9864" spans="760:785" x14ac:dyDescent="0.25">
      <c r="ACF9864" s="60"/>
      <c r="ACG9864" s="60"/>
      <c r="ACH9864" s="60"/>
      <c r="ACI9864" s="60"/>
      <c r="ACJ9864" s="60"/>
      <c r="ACK9864" s="60"/>
      <c r="ACL9864" s="60"/>
      <c r="ACM9864" s="60"/>
      <c r="ACN9864" s="60"/>
      <c r="ACO9864" s="60"/>
      <c r="ACP9864" s="60"/>
      <c r="ACQ9864" s="60"/>
      <c r="ACR9864" s="60"/>
      <c r="ACS9864" s="60"/>
      <c r="ACT9864" s="60"/>
      <c r="ACU9864" s="60"/>
      <c r="ACV9864" s="60"/>
      <c r="ACW9864" s="60"/>
      <c r="ACX9864" s="60"/>
      <c r="ACY9864" s="60">
        <v>0.95660414611072098</v>
      </c>
      <c r="ACZ9864" s="60"/>
      <c r="ADA9864" s="60"/>
      <c r="ADB9864" s="60"/>
      <c r="ADC9864" s="60"/>
      <c r="ADD9864" s="60"/>
      <c r="ADE9864" s="60"/>
    </row>
    <row r="9865" spans="760:785" x14ac:dyDescent="0.25">
      <c r="ACF9865" s="60"/>
      <c r="ACG9865" s="60"/>
      <c r="ACH9865" s="60"/>
      <c r="ACI9865" s="60"/>
      <c r="ACJ9865" s="60"/>
      <c r="ACK9865" s="60"/>
      <c r="ACL9865" s="60"/>
      <c r="ACM9865" s="60"/>
      <c r="ACN9865" s="60"/>
      <c r="ACO9865" s="60"/>
      <c r="ACP9865" s="60"/>
      <c r="ACQ9865" s="60"/>
      <c r="ACR9865" s="60"/>
      <c r="ACS9865" s="60"/>
      <c r="ACT9865" s="60"/>
      <c r="ACU9865" s="60"/>
      <c r="ACV9865" s="60"/>
      <c r="ACW9865" s="60"/>
      <c r="ACX9865" s="60"/>
      <c r="ACY9865" s="60">
        <v>0.956597473747826</v>
      </c>
      <c r="ACZ9865" s="60"/>
      <c r="ADA9865" s="60"/>
      <c r="ADB9865" s="60"/>
      <c r="ADC9865" s="60"/>
      <c r="ADD9865" s="60"/>
      <c r="ADE9865" s="60"/>
    </row>
    <row r="9866" spans="760:785" x14ac:dyDescent="0.25">
      <c r="ACF9866" s="60"/>
      <c r="ACG9866" s="60"/>
      <c r="ACH9866" s="60"/>
      <c r="ACI9866" s="60"/>
      <c r="ACJ9866" s="60"/>
      <c r="ACK9866" s="60"/>
      <c r="ACL9866" s="60"/>
      <c r="ACM9866" s="60"/>
      <c r="ACN9866" s="60"/>
      <c r="ACO9866" s="60"/>
      <c r="ACP9866" s="60"/>
      <c r="ACQ9866" s="60"/>
      <c r="ACR9866" s="60"/>
      <c r="ACS9866" s="60"/>
      <c r="ACT9866" s="60"/>
      <c r="ACU9866" s="60"/>
      <c r="ACV9866" s="60"/>
      <c r="ACW9866" s="60"/>
      <c r="ACX9866" s="60"/>
      <c r="ACY9866" s="60">
        <v>0.95657532740819795</v>
      </c>
      <c r="ACZ9866" s="60"/>
      <c r="ADA9866" s="60"/>
      <c r="ADB9866" s="60"/>
      <c r="ADC9866" s="60"/>
      <c r="ADD9866" s="60"/>
      <c r="ADE9866" s="60"/>
    </row>
    <row r="9867" spans="760:785" x14ac:dyDescent="0.25">
      <c r="ACF9867" s="60"/>
      <c r="ACG9867" s="60"/>
      <c r="ACH9867" s="60"/>
      <c r="ACI9867" s="60"/>
      <c r="ACJ9867" s="60"/>
      <c r="ACK9867" s="60"/>
      <c r="ACL9867" s="60"/>
      <c r="ACM9867" s="60"/>
      <c r="ACN9867" s="60"/>
      <c r="ACO9867" s="60"/>
      <c r="ACP9867" s="60"/>
      <c r="ACQ9867" s="60"/>
      <c r="ACR9867" s="60"/>
      <c r="ACS9867" s="60"/>
      <c r="ACT9867" s="60"/>
      <c r="ACU9867" s="60"/>
      <c r="ACV9867" s="60"/>
      <c r="ACW9867" s="60"/>
      <c r="ACX9867" s="60"/>
      <c r="ACY9867" s="60">
        <v>0.95654464352322299</v>
      </c>
      <c r="ACZ9867" s="60"/>
      <c r="ADA9867" s="60"/>
      <c r="ADB9867" s="60"/>
      <c r="ADC9867" s="60"/>
      <c r="ADD9867" s="60"/>
      <c r="ADE9867" s="60"/>
    </row>
    <row r="9868" spans="760:785" x14ac:dyDescent="0.25">
      <c r="ACF9868" s="60"/>
      <c r="ACG9868" s="60"/>
      <c r="ACH9868" s="60"/>
      <c r="ACI9868" s="60"/>
      <c r="ACJ9868" s="60"/>
      <c r="ACK9868" s="60"/>
      <c r="ACL9868" s="60"/>
      <c r="ACM9868" s="60"/>
      <c r="ACN9868" s="60"/>
      <c r="ACO9868" s="60"/>
      <c r="ACP9868" s="60"/>
      <c r="ACQ9868" s="60"/>
      <c r="ACR9868" s="60"/>
      <c r="ACS9868" s="60"/>
      <c r="ACT9868" s="60"/>
      <c r="ACU9868" s="60"/>
      <c r="ACV9868" s="60"/>
      <c r="ACW9868" s="60"/>
      <c r="ACX9868" s="60"/>
      <c r="ACY9868" s="60">
        <v>0.956510617201207</v>
      </c>
      <c r="ACZ9868" s="60"/>
      <c r="ADA9868" s="60"/>
      <c r="ADB9868" s="60"/>
      <c r="ADC9868" s="60"/>
      <c r="ADD9868" s="60"/>
      <c r="ADE9868" s="60"/>
    </row>
    <row r="9869" spans="760:785" x14ac:dyDescent="0.25">
      <c r="ACF9869" s="60"/>
      <c r="ACG9869" s="60"/>
      <c r="ACH9869" s="60"/>
      <c r="ACI9869" s="60"/>
      <c r="ACJ9869" s="60"/>
      <c r="ACK9869" s="60"/>
      <c r="ACL9869" s="60"/>
      <c r="ACM9869" s="60"/>
      <c r="ACN9869" s="60"/>
      <c r="ACO9869" s="60"/>
      <c r="ACP9869" s="60"/>
      <c r="ACQ9869" s="60"/>
      <c r="ACR9869" s="60"/>
      <c r="ACS9869" s="60"/>
      <c r="ACT9869" s="60"/>
      <c r="ACU9869" s="60"/>
      <c r="ACV9869" s="60"/>
      <c r="ACW9869" s="60"/>
      <c r="ACX9869" s="60"/>
      <c r="ACY9869" s="60">
        <v>0.95650345397220105</v>
      </c>
      <c r="ACZ9869" s="60"/>
      <c r="ADA9869" s="60"/>
      <c r="ADB9869" s="60"/>
      <c r="ADC9869" s="60"/>
      <c r="ADD9869" s="60"/>
      <c r="ADE9869" s="60"/>
    </row>
    <row r="9870" spans="760:785" x14ac:dyDescent="0.25">
      <c r="ACF9870" s="60"/>
      <c r="ACG9870" s="60"/>
      <c r="ACH9870" s="60"/>
      <c r="ACI9870" s="60"/>
      <c r="ACJ9870" s="60"/>
      <c r="ACK9870" s="60"/>
      <c r="ACL9870" s="60"/>
      <c r="ACM9870" s="60"/>
      <c r="ACN9870" s="60"/>
      <c r="ACO9870" s="60"/>
      <c r="ACP9870" s="60"/>
      <c r="ACQ9870" s="60"/>
      <c r="ACR9870" s="60"/>
      <c r="ACS9870" s="60"/>
      <c r="ACT9870" s="60"/>
      <c r="ACU9870" s="60"/>
      <c r="ACV9870" s="60"/>
      <c r="ACW9870" s="60"/>
      <c r="ACX9870" s="60"/>
      <c r="ACY9870" s="60">
        <v>0.95649822730682699</v>
      </c>
      <c r="ACZ9870" s="60"/>
      <c r="ADA9870" s="60"/>
      <c r="ADB9870" s="60"/>
      <c r="ADC9870" s="60"/>
      <c r="ADD9870" s="60"/>
      <c r="ADE9870" s="60"/>
    </row>
    <row r="9871" spans="760:785" x14ac:dyDescent="0.25">
      <c r="ACF9871" s="60"/>
      <c r="ACG9871" s="60"/>
      <c r="ACH9871" s="60"/>
      <c r="ACI9871" s="60"/>
      <c r="ACJ9871" s="60"/>
      <c r="ACK9871" s="60"/>
      <c r="ACL9871" s="60"/>
      <c r="ACM9871" s="60"/>
      <c r="ACN9871" s="60"/>
      <c r="ACO9871" s="60"/>
      <c r="ACP9871" s="60"/>
      <c r="ACQ9871" s="60"/>
      <c r="ACR9871" s="60"/>
      <c r="ACS9871" s="60"/>
      <c r="ACT9871" s="60"/>
      <c r="ACU9871" s="60"/>
      <c r="ACV9871" s="60"/>
      <c r="ACW9871" s="60"/>
      <c r="ACX9871" s="60"/>
      <c r="ACY9871" s="60">
        <v>0.95649209368865196</v>
      </c>
      <c r="ACZ9871" s="60"/>
      <c r="ADA9871" s="60"/>
      <c r="ADB9871" s="60"/>
      <c r="ADC9871" s="60"/>
      <c r="ADD9871" s="60"/>
      <c r="ADE9871" s="60"/>
    </row>
    <row r="9872" spans="760:785" x14ac:dyDescent="0.25">
      <c r="ACF9872" s="60"/>
      <c r="ACG9872" s="60"/>
      <c r="ACH9872" s="60"/>
      <c r="ACI9872" s="60"/>
      <c r="ACJ9872" s="60"/>
      <c r="ACK9872" s="60"/>
      <c r="ACL9872" s="60"/>
      <c r="ACM9872" s="60"/>
      <c r="ACN9872" s="60"/>
      <c r="ACO9872" s="60"/>
      <c r="ACP9872" s="60"/>
      <c r="ACQ9872" s="60"/>
      <c r="ACR9872" s="60"/>
      <c r="ACS9872" s="60"/>
      <c r="ACT9872" s="60"/>
      <c r="ACU9872" s="60"/>
      <c r="ACV9872" s="60"/>
      <c r="ACW9872" s="60"/>
      <c r="ACX9872" s="60"/>
      <c r="ACY9872" s="60">
        <v>0.95649181298540598</v>
      </c>
      <c r="ACZ9872" s="60"/>
      <c r="ADA9872" s="60"/>
      <c r="ADB9872" s="60"/>
      <c r="ADC9872" s="60"/>
      <c r="ADD9872" s="60"/>
      <c r="ADE9872" s="60"/>
    </row>
    <row r="9873" spans="760:785" x14ac:dyDescent="0.25">
      <c r="ACF9873" s="60"/>
      <c r="ACG9873" s="60"/>
      <c r="ACH9873" s="60"/>
      <c r="ACI9873" s="60"/>
      <c r="ACJ9873" s="60"/>
      <c r="ACK9873" s="60"/>
      <c r="ACL9873" s="60"/>
      <c r="ACM9873" s="60"/>
      <c r="ACN9873" s="60"/>
      <c r="ACO9873" s="60"/>
      <c r="ACP9873" s="60"/>
      <c r="ACQ9873" s="60"/>
      <c r="ACR9873" s="60"/>
      <c r="ACS9873" s="60"/>
      <c r="ACT9873" s="60"/>
      <c r="ACU9873" s="60"/>
      <c r="ACV9873" s="60"/>
      <c r="ACW9873" s="60"/>
      <c r="ACX9873" s="60"/>
      <c r="ACY9873" s="60">
        <v>0.95648816810204296</v>
      </c>
      <c r="ACZ9873" s="60"/>
      <c r="ADA9873" s="60"/>
      <c r="ADB9873" s="60"/>
      <c r="ADC9873" s="60"/>
      <c r="ADD9873" s="60"/>
      <c r="ADE9873" s="60"/>
    </row>
    <row r="9874" spans="760:785" x14ac:dyDescent="0.25">
      <c r="ACF9874" s="60"/>
      <c r="ACG9874" s="60"/>
      <c r="ACH9874" s="60"/>
      <c r="ACI9874" s="60"/>
      <c r="ACJ9874" s="60"/>
      <c r="ACK9874" s="60"/>
      <c r="ACL9874" s="60"/>
      <c r="ACM9874" s="60"/>
      <c r="ACN9874" s="60"/>
      <c r="ACO9874" s="60"/>
      <c r="ACP9874" s="60"/>
      <c r="ACQ9874" s="60"/>
      <c r="ACR9874" s="60"/>
      <c r="ACS9874" s="60"/>
      <c r="ACT9874" s="60"/>
      <c r="ACU9874" s="60"/>
      <c r="ACV9874" s="60"/>
      <c r="ACW9874" s="60"/>
      <c r="ACX9874" s="60"/>
      <c r="ACY9874" s="60">
        <v>0.95648388493967196</v>
      </c>
      <c r="ACZ9874" s="60"/>
      <c r="ADA9874" s="60"/>
      <c r="ADB9874" s="60"/>
      <c r="ADC9874" s="60"/>
      <c r="ADD9874" s="60"/>
      <c r="ADE9874" s="60"/>
    </row>
    <row r="9875" spans="760:785" x14ac:dyDescent="0.25">
      <c r="ACF9875" s="60"/>
      <c r="ACG9875" s="60"/>
      <c r="ACH9875" s="60"/>
      <c r="ACI9875" s="60"/>
      <c r="ACJ9875" s="60"/>
      <c r="ACK9875" s="60"/>
      <c r="ACL9875" s="60"/>
      <c r="ACM9875" s="60"/>
      <c r="ACN9875" s="60"/>
      <c r="ACO9875" s="60"/>
      <c r="ACP9875" s="60"/>
      <c r="ACQ9875" s="60"/>
      <c r="ACR9875" s="60"/>
      <c r="ACS9875" s="60"/>
      <c r="ACT9875" s="60"/>
      <c r="ACU9875" s="60"/>
      <c r="ACV9875" s="60"/>
      <c r="ACW9875" s="60"/>
      <c r="ACX9875" s="60"/>
      <c r="ACY9875" s="60">
        <v>0.95645202621372505</v>
      </c>
      <c r="ACZ9875" s="60"/>
      <c r="ADA9875" s="60"/>
      <c r="ADB9875" s="60"/>
      <c r="ADC9875" s="60"/>
      <c r="ADD9875" s="60"/>
      <c r="ADE9875" s="60"/>
    </row>
    <row r="9876" spans="760:785" x14ac:dyDescent="0.25">
      <c r="ACF9876" s="60"/>
      <c r="ACG9876" s="60"/>
      <c r="ACH9876" s="60"/>
      <c r="ACI9876" s="60"/>
      <c r="ACJ9876" s="60"/>
      <c r="ACK9876" s="60"/>
      <c r="ACL9876" s="60"/>
      <c r="ACM9876" s="60"/>
      <c r="ACN9876" s="60"/>
      <c r="ACO9876" s="60"/>
      <c r="ACP9876" s="60"/>
      <c r="ACQ9876" s="60"/>
      <c r="ACR9876" s="60"/>
      <c r="ACS9876" s="60"/>
      <c r="ACT9876" s="60"/>
      <c r="ACU9876" s="60"/>
      <c r="ACV9876" s="60"/>
      <c r="ACW9876" s="60"/>
      <c r="ACX9876" s="60"/>
      <c r="ACY9876" s="60">
        <v>0.95642896820943901</v>
      </c>
      <c r="ACZ9876" s="60"/>
      <c r="ADA9876" s="60"/>
      <c r="ADB9876" s="60"/>
      <c r="ADC9876" s="60"/>
      <c r="ADD9876" s="60"/>
      <c r="ADE9876" s="60"/>
    </row>
    <row r="9877" spans="760:785" x14ac:dyDescent="0.25">
      <c r="ACF9877" s="60"/>
      <c r="ACG9877" s="60"/>
      <c r="ACH9877" s="60"/>
      <c r="ACI9877" s="60"/>
      <c r="ACJ9877" s="60"/>
      <c r="ACK9877" s="60"/>
      <c r="ACL9877" s="60"/>
      <c r="ACM9877" s="60"/>
      <c r="ACN9877" s="60"/>
      <c r="ACO9877" s="60"/>
      <c r="ACP9877" s="60"/>
      <c r="ACQ9877" s="60"/>
      <c r="ACR9877" s="60"/>
      <c r="ACS9877" s="60"/>
      <c r="ACT9877" s="60"/>
      <c r="ACU9877" s="60"/>
      <c r="ACV9877" s="60"/>
      <c r="ACW9877" s="60"/>
      <c r="ACX9877" s="60"/>
      <c r="ACY9877" s="60">
        <v>0.95642546119002103</v>
      </c>
      <c r="ACZ9877" s="60"/>
      <c r="ADA9877" s="60"/>
      <c r="ADB9877" s="60"/>
      <c r="ADC9877" s="60"/>
      <c r="ADD9877" s="60"/>
      <c r="ADE9877" s="60"/>
    </row>
    <row r="9878" spans="760:785" x14ac:dyDescent="0.25">
      <c r="ACF9878" s="60"/>
      <c r="ACG9878" s="60"/>
      <c r="ACH9878" s="60"/>
      <c r="ACI9878" s="60"/>
      <c r="ACJ9878" s="60"/>
      <c r="ACK9878" s="60"/>
      <c r="ACL9878" s="60"/>
      <c r="ACM9878" s="60"/>
      <c r="ACN9878" s="60"/>
      <c r="ACO9878" s="60"/>
      <c r="ACP9878" s="60"/>
      <c r="ACQ9878" s="60"/>
      <c r="ACR9878" s="60"/>
      <c r="ACS9878" s="60"/>
      <c r="ACT9878" s="60"/>
      <c r="ACU9878" s="60"/>
      <c r="ACV9878" s="60"/>
      <c r="ACW9878" s="60"/>
      <c r="ACX9878" s="60"/>
      <c r="ACY9878" s="60">
        <v>0.95640582990574696</v>
      </c>
      <c r="ACZ9878" s="60"/>
      <c r="ADA9878" s="60"/>
      <c r="ADB9878" s="60"/>
      <c r="ADC9878" s="60"/>
      <c r="ADD9878" s="60"/>
      <c r="ADE9878" s="60"/>
    </row>
    <row r="9879" spans="760:785" x14ac:dyDescent="0.25">
      <c r="ACF9879" s="60"/>
      <c r="ACG9879" s="60"/>
      <c r="ACH9879" s="60"/>
      <c r="ACI9879" s="60"/>
      <c r="ACJ9879" s="60"/>
      <c r="ACK9879" s="60"/>
      <c r="ACL9879" s="60"/>
      <c r="ACM9879" s="60"/>
      <c r="ACN9879" s="60"/>
      <c r="ACO9879" s="60"/>
      <c r="ACP9879" s="60"/>
      <c r="ACQ9879" s="60"/>
      <c r="ACR9879" s="60"/>
      <c r="ACS9879" s="60"/>
      <c r="ACT9879" s="60"/>
      <c r="ACU9879" s="60"/>
      <c r="ACV9879" s="60"/>
      <c r="ACW9879" s="60"/>
      <c r="ACX9879" s="60"/>
      <c r="ACY9879" s="60">
        <v>0.95639335369399603</v>
      </c>
      <c r="ACZ9879" s="60"/>
      <c r="ADA9879" s="60"/>
      <c r="ADB9879" s="60"/>
      <c r="ADC9879" s="60"/>
      <c r="ADD9879" s="60"/>
      <c r="ADE9879" s="60"/>
    </row>
    <row r="9880" spans="760:785" x14ac:dyDescent="0.25">
      <c r="ACF9880" s="60"/>
      <c r="ACG9880" s="60"/>
      <c r="ACH9880" s="60"/>
      <c r="ACI9880" s="60"/>
      <c r="ACJ9880" s="60"/>
      <c r="ACK9880" s="60"/>
      <c r="ACL9880" s="60"/>
      <c r="ACM9880" s="60"/>
      <c r="ACN9880" s="60"/>
      <c r="ACO9880" s="60"/>
      <c r="ACP9880" s="60"/>
      <c r="ACQ9880" s="60"/>
      <c r="ACR9880" s="60"/>
      <c r="ACS9880" s="60"/>
      <c r="ACT9880" s="60"/>
      <c r="ACU9880" s="60"/>
      <c r="ACV9880" s="60"/>
      <c r="ACW9880" s="60"/>
      <c r="ACX9880" s="60"/>
      <c r="ACY9880" s="60">
        <v>0.95637890753134802</v>
      </c>
      <c r="ACZ9880" s="60"/>
      <c r="ADA9880" s="60"/>
      <c r="ADB9880" s="60"/>
      <c r="ADC9880" s="60"/>
      <c r="ADD9880" s="60"/>
      <c r="ADE9880" s="60"/>
    </row>
    <row r="9881" spans="760:785" x14ac:dyDescent="0.25">
      <c r="ACF9881" s="60"/>
      <c r="ACG9881" s="60"/>
      <c r="ACH9881" s="60"/>
      <c r="ACI9881" s="60"/>
      <c r="ACJ9881" s="60"/>
      <c r="ACK9881" s="60"/>
      <c r="ACL9881" s="60"/>
      <c r="ACM9881" s="60"/>
      <c r="ACN9881" s="60"/>
      <c r="ACO9881" s="60"/>
      <c r="ACP9881" s="60"/>
      <c r="ACQ9881" s="60"/>
      <c r="ACR9881" s="60"/>
      <c r="ACS9881" s="60"/>
      <c r="ACT9881" s="60"/>
      <c r="ACU9881" s="60"/>
      <c r="ACV9881" s="60"/>
      <c r="ACW9881" s="60"/>
      <c r="ACX9881" s="60"/>
      <c r="ACY9881" s="60">
        <v>0.95637363922663299</v>
      </c>
      <c r="ACZ9881" s="60"/>
      <c r="ADA9881" s="60"/>
      <c r="ADB9881" s="60"/>
      <c r="ADC9881" s="60"/>
      <c r="ADD9881" s="60"/>
      <c r="ADE9881" s="60"/>
    </row>
    <row r="9882" spans="760:785" x14ac:dyDescent="0.25">
      <c r="ACF9882" s="60"/>
      <c r="ACG9882" s="60"/>
      <c r="ACH9882" s="60"/>
      <c r="ACI9882" s="60"/>
      <c r="ACJ9882" s="60"/>
      <c r="ACK9882" s="60"/>
      <c r="ACL9882" s="60"/>
      <c r="ACM9882" s="60"/>
      <c r="ACN9882" s="60"/>
      <c r="ACO9882" s="60"/>
      <c r="ACP9882" s="60"/>
      <c r="ACQ9882" s="60"/>
      <c r="ACR9882" s="60"/>
      <c r="ACS9882" s="60"/>
      <c r="ACT9882" s="60"/>
      <c r="ACU9882" s="60"/>
      <c r="ACV9882" s="60"/>
      <c r="ACW9882" s="60"/>
      <c r="ACX9882" s="60"/>
      <c r="ACY9882" s="60">
        <v>0.95637015057404395</v>
      </c>
      <c r="ACZ9882" s="60"/>
      <c r="ADA9882" s="60"/>
      <c r="ADB9882" s="60"/>
      <c r="ADC9882" s="60"/>
      <c r="ADD9882" s="60"/>
      <c r="ADE9882" s="60"/>
    </row>
    <row r="9883" spans="760:785" x14ac:dyDescent="0.25">
      <c r="ACF9883" s="60"/>
      <c r="ACG9883" s="60"/>
      <c r="ACH9883" s="60"/>
      <c r="ACI9883" s="60"/>
      <c r="ACJ9883" s="60"/>
      <c r="ACK9883" s="60"/>
      <c r="ACL9883" s="60"/>
      <c r="ACM9883" s="60"/>
      <c r="ACN9883" s="60"/>
      <c r="ACO9883" s="60"/>
      <c r="ACP9883" s="60"/>
      <c r="ACQ9883" s="60"/>
      <c r="ACR9883" s="60"/>
      <c r="ACS9883" s="60"/>
      <c r="ACT9883" s="60"/>
      <c r="ACU9883" s="60"/>
      <c r="ACV9883" s="60"/>
      <c r="ACW9883" s="60"/>
      <c r="ACX9883" s="60"/>
      <c r="ACY9883" s="60">
        <v>0.95635813348297205</v>
      </c>
      <c r="ACZ9883" s="60"/>
      <c r="ADA9883" s="60"/>
      <c r="ADB9883" s="60"/>
      <c r="ADC9883" s="60"/>
      <c r="ADD9883" s="60"/>
      <c r="ADE9883" s="60"/>
    </row>
    <row r="9884" spans="760:785" x14ac:dyDescent="0.25">
      <c r="ACF9884" s="60"/>
      <c r="ACG9884" s="60"/>
      <c r="ACH9884" s="60"/>
      <c r="ACI9884" s="60"/>
      <c r="ACJ9884" s="60"/>
      <c r="ACK9884" s="60"/>
      <c r="ACL9884" s="60"/>
      <c r="ACM9884" s="60"/>
      <c r="ACN9884" s="60"/>
      <c r="ACO9884" s="60"/>
      <c r="ACP9884" s="60"/>
      <c r="ACQ9884" s="60"/>
      <c r="ACR9884" s="60"/>
      <c r="ACS9884" s="60"/>
      <c r="ACT9884" s="60"/>
      <c r="ACU9884" s="60"/>
      <c r="ACV9884" s="60"/>
      <c r="ACW9884" s="60"/>
      <c r="ACX9884" s="60"/>
      <c r="ACY9884" s="60">
        <v>0.95633142098309598</v>
      </c>
      <c r="ACZ9884" s="60"/>
      <c r="ADA9884" s="60"/>
      <c r="ADB9884" s="60"/>
      <c r="ADC9884" s="60"/>
      <c r="ADD9884" s="60"/>
      <c r="ADE9884" s="60"/>
    </row>
    <row r="9885" spans="760:785" x14ac:dyDescent="0.25">
      <c r="ACF9885" s="60"/>
      <c r="ACG9885" s="60"/>
      <c r="ACH9885" s="60"/>
      <c r="ACI9885" s="60"/>
      <c r="ACJ9885" s="60"/>
      <c r="ACK9885" s="60"/>
      <c r="ACL9885" s="60"/>
      <c r="ACM9885" s="60"/>
      <c r="ACN9885" s="60"/>
      <c r="ACO9885" s="60"/>
      <c r="ACP9885" s="60"/>
      <c r="ACQ9885" s="60"/>
      <c r="ACR9885" s="60"/>
      <c r="ACS9885" s="60"/>
      <c r="ACT9885" s="60"/>
      <c r="ACU9885" s="60"/>
      <c r="ACV9885" s="60"/>
      <c r="ACW9885" s="60"/>
      <c r="ACX9885" s="60"/>
      <c r="ACY9885" s="60">
        <v>0.95632795992853703</v>
      </c>
      <c r="ACZ9885" s="60"/>
      <c r="ADA9885" s="60"/>
      <c r="ADB9885" s="60"/>
      <c r="ADC9885" s="60"/>
      <c r="ADD9885" s="60"/>
      <c r="ADE9885" s="60"/>
    </row>
    <row r="9886" spans="760:785" x14ac:dyDescent="0.25">
      <c r="ACF9886" s="60"/>
      <c r="ACG9886" s="60"/>
      <c r="ACH9886" s="60"/>
      <c r="ACI9886" s="60"/>
      <c r="ACJ9886" s="60"/>
      <c r="ACK9886" s="60"/>
      <c r="ACL9886" s="60"/>
      <c r="ACM9886" s="60"/>
      <c r="ACN9886" s="60"/>
      <c r="ACO9886" s="60"/>
      <c r="ACP9886" s="60"/>
      <c r="ACQ9886" s="60"/>
      <c r="ACR9886" s="60"/>
      <c r="ACS9886" s="60"/>
      <c r="ACT9886" s="60"/>
      <c r="ACU9886" s="60"/>
      <c r="ACV9886" s="60"/>
      <c r="ACW9886" s="60"/>
      <c r="ACX9886" s="60"/>
      <c r="ACY9886" s="60">
        <v>0.95632787584856405</v>
      </c>
      <c r="ACZ9886" s="60"/>
      <c r="ADA9886" s="60"/>
      <c r="ADB9886" s="60"/>
      <c r="ADC9886" s="60"/>
      <c r="ADD9886" s="60"/>
      <c r="ADE9886" s="60"/>
    </row>
    <row r="9887" spans="760:785" x14ac:dyDescent="0.25">
      <c r="ACF9887" s="60"/>
      <c r="ACG9887" s="60"/>
      <c r="ACH9887" s="60"/>
      <c r="ACI9887" s="60"/>
      <c r="ACJ9887" s="60"/>
      <c r="ACK9887" s="60"/>
      <c r="ACL9887" s="60"/>
      <c r="ACM9887" s="60"/>
      <c r="ACN9887" s="60"/>
      <c r="ACO9887" s="60"/>
      <c r="ACP9887" s="60"/>
      <c r="ACQ9887" s="60"/>
      <c r="ACR9887" s="60"/>
      <c r="ACS9887" s="60"/>
      <c r="ACT9887" s="60"/>
      <c r="ACU9887" s="60"/>
      <c r="ACV9887" s="60"/>
      <c r="ACW9887" s="60"/>
      <c r="ACX9887" s="60"/>
      <c r="ACY9887" s="60">
        <v>0.95629675690545501</v>
      </c>
      <c r="ACZ9887" s="60"/>
      <c r="ADA9887" s="60"/>
      <c r="ADB9887" s="60"/>
      <c r="ADC9887" s="60"/>
      <c r="ADD9887" s="60"/>
      <c r="ADE9887" s="60"/>
    </row>
    <row r="9888" spans="760:785" x14ac:dyDescent="0.25">
      <c r="ACF9888" s="60"/>
      <c r="ACG9888" s="60"/>
      <c r="ACH9888" s="60"/>
      <c r="ACI9888" s="60"/>
      <c r="ACJ9888" s="60"/>
      <c r="ACK9888" s="60"/>
      <c r="ACL9888" s="60"/>
      <c r="ACM9888" s="60"/>
      <c r="ACN9888" s="60"/>
      <c r="ACO9888" s="60"/>
      <c r="ACP9888" s="60"/>
      <c r="ACQ9888" s="60"/>
      <c r="ACR9888" s="60"/>
      <c r="ACS9888" s="60"/>
      <c r="ACT9888" s="60"/>
      <c r="ACU9888" s="60"/>
      <c r="ACV9888" s="60"/>
      <c r="ACW9888" s="60"/>
      <c r="ACX9888" s="60"/>
      <c r="ACY9888" s="60">
        <v>0.95629252723846003</v>
      </c>
      <c r="ACZ9888" s="60"/>
      <c r="ADA9888" s="60"/>
      <c r="ADB9888" s="60"/>
      <c r="ADC9888" s="60"/>
      <c r="ADD9888" s="60"/>
      <c r="ADE9888" s="60"/>
    </row>
    <row r="9889" spans="760:785" x14ac:dyDescent="0.25">
      <c r="ACF9889" s="60"/>
      <c r="ACG9889" s="60"/>
      <c r="ACH9889" s="60"/>
      <c r="ACI9889" s="60"/>
      <c r="ACJ9889" s="60"/>
      <c r="ACK9889" s="60"/>
      <c r="ACL9889" s="60"/>
      <c r="ACM9889" s="60"/>
      <c r="ACN9889" s="60"/>
      <c r="ACO9889" s="60"/>
      <c r="ACP9889" s="60"/>
      <c r="ACQ9889" s="60"/>
      <c r="ACR9889" s="60"/>
      <c r="ACS9889" s="60"/>
      <c r="ACT9889" s="60"/>
      <c r="ACU9889" s="60"/>
      <c r="ACV9889" s="60"/>
      <c r="ACW9889" s="60"/>
      <c r="ACX9889" s="60"/>
      <c r="ACY9889" s="60">
        <v>0.95628878892352898</v>
      </c>
      <c r="ACZ9889" s="60"/>
      <c r="ADA9889" s="60"/>
      <c r="ADB9889" s="60"/>
      <c r="ADC9889" s="60"/>
      <c r="ADD9889" s="60"/>
      <c r="ADE9889" s="60"/>
    </row>
    <row r="9890" spans="760:785" x14ac:dyDescent="0.25">
      <c r="ACF9890" s="60"/>
      <c r="ACG9890" s="60"/>
      <c r="ACH9890" s="60"/>
      <c r="ACI9890" s="60"/>
      <c r="ACJ9890" s="60"/>
      <c r="ACK9890" s="60"/>
      <c r="ACL9890" s="60"/>
      <c r="ACM9890" s="60"/>
      <c r="ACN9890" s="60"/>
      <c r="ACO9890" s="60"/>
      <c r="ACP9890" s="60"/>
      <c r="ACQ9890" s="60"/>
      <c r="ACR9890" s="60"/>
      <c r="ACS9890" s="60"/>
      <c r="ACT9890" s="60"/>
      <c r="ACU9890" s="60"/>
      <c r="ACV9890" s="60"/>
      <c r="ACW9890" s="60"/>
      <c r="ACX9890" s="60"/>
      <c r="ACY9890" s="60">
        <v>0.956281417158515</v>
      </c>
      <c r="ACZ9890" s="60"/>
      <c r="ADA9890" s="60"/>
      <c r="ADB9890" s="60"/>
      <c r="ADC9890" s="60"/>
      <c r="ADD9890" s="60"/>
      <c r="ADE9890" s="60"/>
    </row>
    <row r="9891" spans="760:785" x14ac:dyDescent="0.25">
      <c r="ACF9891" s="60"/>
      <c r="ACG9891" s="60"/>
      <c r="ACH9891" s="60"/>
      <c r="ACI9891" s="60"/>
      <c r="ACJ9891" s="60"/>
      <c r="ACK9891" s="60"/>
      <c r="ACL9891" s="60"/>
      <c r="ACM9891" s="60"/>
      <c r="ACN9891" s="60"/>
      <c r="ACO9891" s="60"/>
      <c r="ACP9891" s="60"/>
      <c r="ACQ9891" s="60"/>
      <c r="ACR9891" s="60"/>
      <c r="ACS9891" s="60"/>
      <c r="ACT9891" s="60"/>
      <c r="ACU9891" s="60"/>
      <c r="ACV9891" s="60"/>
      <c r="ACW9891" s="60"/>
      <c r="ACX9891" s="60"/>
      <c r="ACY9891" s="60">
        <v>0.95627365056404401</v>
      </c>
      <c r="ACZ9891" s="60"/>
      <c r="ADA9891" s="60"/>
      <c r="ADB9891" s="60"/>
      <c r="ADC9891" s="60"/>
      <c r="ADD9891" s="60"/>
      <c r="ADE9891" s="60"/>
    </row>
    <row r="9892" spans="760:785" x14ac:dyDescent="0.25">
      <c r="ACF9892" s="60"/>
      <c r="ACG9892" s="60"/>
      <c r="ACH9892" s="60"/>
      <c r="ACI9892" s="60"/>
      <c r="ACJ9892" s="60"/>
      <c r="ACK9892" s="60"/>
      <c r="ACL9892" s="60"/>
      <c r="ACM9892" s="60"/>
      <c r="ACN9892" s="60"/>
      <c r="ACO9892" s="60"/>
      <c r="ACP9892" s="60"/>
      <c r="ACQ9892" s="60"/>
      <c r="ACR9892" s="60"/>
      <c r="ACS9892" s="60"/>
      <c r="ACT9892" s="60"/>
      <c r="ACU9892" s="60"/>
      <c r="ACV9892" s="60"/>
      <c r="ACW9892" s="60"/>
      <c r="ACX9892" s="60"/>
      <c r="ACY9892" s="60">
        <v>0.95625499944925596</v>
      </c>
      <c r="ACZ9892" s="60"/>
      <c r="ADA9892" s="60"/>
      <c r="ADB9892" s="60"/>
      <c r="ADC9892" s="60"/>
      <c r="ADD9892" s="60"/>
      <c r="ADE9892" s="60"/>
    </row>
    <row r="9893" spans="760:785" x14ac:dyDescent="0.25">
      <c r="ACF9893" s="60"/>
      <c r="ACG9893" s="60"/>
      <c r="ACH9893" s="60"/>
      <c r="ACI9893" s="60"/>
      <c r="ACJ9893" s="60"/>
      <c r="ACK9893" s="60"/>
      <c r="ACL9893" s="60"/>
      <c r="ACM9893" s="60"/>
      <c r="ACN9893" s="60"/>
      <c r="ACO9893" s="60"/>
      <c r="ACP9893" s="60"/>
      <c r="ACQ9893" s="60"/>
      <c r="ACR9893" s="60"/>
      <c r="ACS9893" s="60"/>
      <c r="ACT9893" s="60"/>
      <c r="ACU9893" s="60"/>
      <c r="ACV9893" s="60"/>
      <c r="ACW9893" s="60"/>
      <c r="ACX9893" s="60"/>
      <c r="ACY9893" s="60">
        <v>0.956252826165781</v>
      </c>
      <c r="ACZ9893" s="60"/>
      <c r="ADA9893" s="60"/>
      <c r="ADB9893" s="60"/>
      <c r="ADC9893" s="60"/>
      <c r="ADD9893" s="60"/>
      <c r="ADE9893" s="60"/>
    </row>
    <row r="9894" spans="760:785" x14ac:dyDescent="0.25">
      <c r="ACF9894" s="60"/>
      <c r="ACG9894" s="60"/>
      <c r="ACH9894" s="60"/>
      <c r="ACI9894" s="60"/>
      <c r="ACJ9894" s="60"/>
      <c r="ACK9894" s="60"/>
      <c r="ACL9894" s="60"/>
      <c r="ACM9894" s="60"/>
      <c r="ACN9894" s="60"/>
      <c r="ACO9894" s="60"/>
      <c r="ACP9894" s="60"/>
      <c r="ACQ9894" s="60"/>
      <c r="ACR9894" s="60"/>
      <c r="ACS9894" s="60"/>
      <c r="ACT9894" s="60"/>
      <c r="ACU9894" s="60"/>
      <c r="ACV9894" s="60"/>
      <c r="ACW9894" s="60"/>
      <c r="ACX9894" s="60"/>
      <c r="ACY9894" s="60">
        <v>0.95624186570237801</v>
      </c>
      <c r="ACZ9894" s="60"/>
      <c r="ADA9894" s="60"/>
      <c r="ADB9894" s="60"/>
      <c r="ADC9894" s="60"/>
      <c r="ADD9894" s="60"/>
      <c r="ADE9894" s="60"/>
    </row>
    <row r="9895" spans="760:785" x14ac:dyDescent="0.25">
      <c r="ACF9895" s="60"/>
      <c r="ACG9895" s="60"/>
      <c r="ACH9895" s="60"/>
      <c r="ACI9895" s="60"/>
      <c r="ACJ9895" s="60"/>
      <c r="ACK9895" s="60"/>
      <c r="ACL9895" s="60"/>
      <c r="ACM9895" s="60"/>
      <c r="ACN9895" s="60"/>
      <c r="ACO9895" s="60"/>
      <c r="ACP9895" s="60"/>
      <c r="ACQ9895" s="60"/>
      <c r="ACR9895" s="60"/>
      <c r="ACS9895" s="60"/>
      <c r="ACT9895" s="60"/>
      <c r="ACU9895" s="60"/>
      <c r="ACV9895" s="60"/>
      <c r="ACW9895" s="60"/>
      <c r="ACX9895" s="60"/>
      <c r="ACY9895" s="60">
        <v>0.95623014581429</v>
      </c>
      <c r="ACZ9895" s="60"/>
      <c r="ADA9895" s="60"/>
      <c r="ADB9895" s="60"/>
      <c r="ADC9895" s="60"/>
      <c r="ADD9895" s="60"/>
      <c r="ADE9895" s="60"/>
    </row>
    <row r="9896" spans="760:785" x14ac:dyDescent="0.25">
      <c r="ACF9896" s="60"/>
      <c r="ACG9896" s="60"/>
      <c r="ACH9896" s="60"/>
      <c r="ACI9896" s="60"/>
      <c r="ACJ9896" s="60"/>
      <c r="ACK9896" s="60"/>
      <c r="ACL9896" s="60"/>
      <c r="ACM9896" s="60"/>
      <c r="ACN9896" s="60"/>
      <c r="ACO9896" s="60"/>
      <c r="ACP9896" s="60"/>
      <c r="ACQ9896" s="60"/>
      <c r="ACR9896" s="60"/>
      <c r="ACS9896" s="60"/>
      <c r="ACT9896" s="60"/>
      <c r="ACU9896" s="60"/>
      <c r="ACV9896" s="60"/>
      <c r="ACW9896" s="60"/>
      <c r="ACX9896" s="60"/>
      <c r="ACY9896" s="60">
        <v>0.95622504958839705</v>
      </c>
      <c r="ACZ9896" s="60"/>
      <c r="ADA9896" s="60"/>
      <c r="ADB9896" s="60"/>
      <c r="ADC9896" s="60"/>
      <c r="ADD9896" s="60"/>
      <c r="ADE9896" s="60"/>
    </row>
    <row r="9897" spans="760:785" x14ac:dyDescent="0.25">
      <c r="ACF9897" s="60"/>
      <c r="ACG9897" s="60"/>
      <c r="ACH9897" s="60"/>
      <c r="ACI9897" s="60"/>
      <c r="ACJ9897" s="60"/>
      <c r="ACK9897" s="60"/>
      <c r="ACL9897" s="60"/>
      <c r="ACM9897" s="60"/>
      <c r="ACN9897" s="60"/>
      <c r="ACO9897" s="60"/>
      <c r="ACP9897" s="60"/>
      <c r="ACQ9897" s="60"/>
      <c r="ACR9897" s="60"/>
      <c r="ACS9897" s="60"/>
      <c r="ACT9897" s="60"/>
      <c r="ACU9897" s="60"/>
      <c r="ACV9897" s="60"/>
      <c r="ACW9897" s="60"/>
      <c r="ACX9897" s="60"/>
      <c r="ACY9897" s="60">
        <v>0.95621134299708899</v>
      </c>
      <c r="ACZ9897" s="60"/>
      <c r="ADA9897" s="60"/>
      <c r="ADB9897" s="60"/>
      <c r="ADC9897" s="60"/>
      <c r="ADD9897" s="60"/>
      <c r="ADE9897" s="60"/>
    </row>
    <row r="9898" spans="760:785" x14ac:dyDescent="0.25">
      <c r="ACF9898" s="60"/>
      <c r="ACG9898" s="60"/>
      <c r="ACH9898" s="60"/>
      <c r="ACI9898" s="60"/>
      <c r="ACJ9898" s="60"/>
      <c r="ACK9898" s="60"/>
      <c r="ACL9898" s="60"/>
      <c r="ACM9898" s="60"/>
      <c r="ACN9898" s="60"/>
      <c r="ACO9898" s="60"/>
      <c r="ACP9898" s="60"/>
      <c r="ACQ9898" s="60"/>
      <c r="ACR9898" s="60"/>
      <c r="ACS9898" s="60"/>
      <c r="ACT9898" s="60"/>
      <c r="ACU9898" s="60"/>
      <c r="ACV9898" s="60"/>
      <c r="ACW9898" s="60"/>
      <c r="ACX9898" s="60"/>
      <c r="ACY9898" s="60">
        <v>0.95619532534819596</v>
      </c>
      <c r="ACZ9898" s="60"/>
      <c r="ADA9898" s="60"/>
      <c r="ADB9898" s="60"/>
      <c r="ADC9898" s="60"/>
      <c r="ADD9898" s="60"/>
      <c r="ADE9898" s="60"/>
    </row>
    <row r="9899" spans="760:785" x14ac:dyDescent="0.25">
      <c r="ACF9899" s="60"/>
      <c r="ACG9899" s="60"/>
      <c r="ACH9899" s="60"/>
      <c r="ACI9899" s="60"/>
      <c r="ACJ9899" s="60"/>
      <c r="ACK9899" s="60"/>
      <c r="ACL9899" s="60"/>
      <c r="ACM9899" s="60"/>
      <c r="ACN9899" s="60"/>
      <c r="ACO9899" s="60"/>
      <c r="ACP9899" s="60"/>
      <c r="ACQ9899" s="60"/>
      <c r="ACR9899" s="60"/>
      <c r="ACS9899" s="60"/>
      <c r="ACT9899" s="60"/>
      <c r="ACU9899" s="60"/>
      <c r="ACV9899" s="60"/>
      <c r="ACW9899" s="60"/>
      <c r="ACX9899" s="60"/>
      <c r="ACY9899" s="60">
        <v>0.95618779196792503</v>
      </c>
      <c r="ACZ9899" s="60"/>
      <c r="ADA9899" s="60"/>
      <c r="ADB9899" s="60"/>
      <c r="ADC9899" s="60"/>
      <c r="ADD9899" s="60"/>
      <c r="ADE9899" s="60"/>
    </row>
    <row r="9900" spans="760:785" x14ac:dyDescent="0.25">
      <c r="ACF9900" s="60"/>
      <c r="ACG9900" s="60"/>
      <c r="ACH9900" s="60"/>
      <c r="ACI9900" s="60"/>
      <c r="ACJ9900" s="60"/>
      <c r="ACK9900" s="60"/>
      <c r="ACL9900" s="60"/>
      <c r="ACM9900" s="60"/>
      <c r="ACN9900" s="60"/>
      <c r="ACO9900" s="60"/>
      <c r="ACP9900" s="60"/>
      <c r="ACQ9900" s="60"/>
      <c r="ACR9900" s="60"/>
      <c r="ACS9900" s="60"/>
      <c r="ACT9900" s="60"/>
      <c r="ACU9900" s="60"/>
      <c r="ACV9900" s="60"/>
      <c r="ACW9900" s="60"/>
      <c r="ACX9900" s="60"/>
      <c r="ACY9900" s="60">
        <v>0.95617906763870797</v>
      </c>
      <c r="ACZ9900" s="60"/>
      <c r="ADA9900" s="60"/>
      <c r="ADB9900" s="60"/>
      <c r="ADC9900" s="60"/>
      <c r="ADD9900" s="60"/>
      <c r="ADE9900" s="60"/>
    </row>
    <row r="9901" spans="760:785" x14ac:dyDescent="0.25">
      <c r="ACF9901" s="60"/>
      <c r="ACG9901" s="60"/>
      <c r="ACH9901" s="60"/>
      <c r="ACI9901" s="60"/>
      <c r="ACJ9901" s="60"/>
      <c r="ACK9901" s="60"/>
      <c r="ACL9901" s="60"/>
      <c r="ACM9901" s="60"/>
      <c r="ACN9901" s="60"/>
      <c r="ACO9901" s="60"/>
      <c r="ACP9901" s="60"/>
      <c r="ACQ9901" s="60"/>
      <c r="ACR9901" s="60"/>
      <c r="ACS9901" s="60"/>
      <c r="ACT9901" s="60"/>
      <c r="ACU9901" s="60"/>
      <c r="ACV9901" s="60"/>
      <c r="ACW9901" s="60"/>
      <c r="ACX9901" s="60"/>
      <c r="ACY9901" s="60">
        <v>0.95617134034537998</v>
      </c>
      <c r="ACZ9901" s="60"/>
      <c r="ADA9901" s="60"/>
      <c r="ADB9901" s="60"/>
      <c r="ADC9901" s="60"/>
      <c r="ADD9901" s="60"/>
      <c r="ADE9901" s="60"/>
    </row>
    <row r="9902" spans="760:785" x14ac:dyDescent="0.25">
      <c r="ACF9902" s="60"/>
      <c r="ACG9902" s="60"/>
      <c r="ACH9902" s="60"/>
      <c r="ACI9902" s="60"/>
      <c r="ACJ9902" s="60"/>
      <c r="ACK9902" s="60"/>
      <c r="ACL9902" s="60"/>
      <c r="ACM9902" s="60"/>
      <c r="ACN9902" s="60"/>
      <c r="ACO9902" s="60"/>
      <c r="ACP9902" s="60"/>
      <c r="ACQ9902" s="60"/>
      <c r="ACR9902" s="60"/>
      <c r="ACS9902" s="60"/>
      <c r="ACT9902" s="60"/>
      <c r="ACU9902" s="60"/>
      <c r="ACV9902" s="60"/>
      <c r="ACW9902" s="60"/>
      <c r="ACX9902" s="60"/>
      <c r="ACY9902" s="60">
        <v>0.95616078527745896</v>
      </c>
      <c r="ACZ9902" s="60"/>
      <c r="ADA9902" s="60"/>
      <c r="ADB9902" s="60"/>
      <c r="ADC9902" s="60"/>
      <c r="ADD9902" s="60"/>
      <c r="ADE9902" s="60"/>
    </row>
    <row r="9903" spans="760:785" x14ac:dyDescent="0.25">
      <c r="ACF9903" s="60"/>
      <c r="ACG9903" s="60"/>
      <c r="ACH9903" s="60"/>
      <c r="ACI9903" s="60"/>
      <c r="ACJ9903" s="60"/>
      <c r="ACK9903" s="60"/>
      <c r="ACL9903" s="60"/>
      <c r="ACM9903" s="60"/>
      <c r="ACN9903" s="60"/>
      <c r="ACO9903" s="60"/>
      <c r="ACP9903" s="60"/>
      <c r="ACQ9903" s="60"/>
      <c r="ACR9903" s="60"/>
      <c r="ACS9903" s="60"/>
      <c r="ACT9903" s="60"/>
      <c r="ACU9903" s="60"/>
      <c r="ACV9903" s="60"/>
      <c r="ACW9903" s="60"/>
      <c r="ACX9903" s="60"/>
      <c r="ACY9903" s="60">
        <v>0.956145563208738</v>
      </c>
      <c r="ACZ9903" s="60"/>
      <c r="ADA9903" s="60"/>
      <c r="ADB9903" s="60"/>
      <c r="ADC9903" s="60"/>
      <c r="ADD9903" s="60"/>
      <c r="ADE9903" s="60"/>
    </row>
    <row r="9904" spans="760:785" x14ac:dyDescent="0.25">
      <c r="ACF9904" s="60"/>
      <c r="ACG9904" s="60"/>
      <c r="ACH9904" s="60"/>
      <c r="ACI9904" s="60"/>
      <c r="ACJ9904" s="60"/>
      <c r="ACK9904" s="60"/>
      <c r="ACL9904" s="60"/>
      <c r="ACM9904" s="60"/>
      <c r="ACN9904" s="60"/>
      <c r="ACO9904" s="60"/>
      <c r="ACP9904" s="60"/>
      <c r="ACQ9904" s="60"/>
      <c r="ACR9904" s="60"/>
      <c r="ACS9904" s="60"/>
      <c r="ACT9904" s="60"/>
      <c r="ACU9904" s="60"/>
      <c r="ACV9904" s="60"/>
      <c r="ACW9904" s="60"/>
      <c r="ACX9904" s="60"/>
      <c r="ACY9904" s="60">
        <v>0.95613952092410803</v>
      </c>
      <c r="ACZ9904" s="60"/>
      <c r="ADA9904" s="60"/>
      <c r="ADB9904" s="60"/>
      <c r="ADC9904" s="60"/>
      <c r="ADD9904" s="60"/>
      <c r="ADE9904" s="60"/>
    </row>
    <row r="9905" spans="760:785" x14ac:dyDescent="0.25">
      <c r="ACF9905" s="60"/>
      <c r="ACG9905" s="60"/>
      <c r="ACH9905" s="60"/>
      <c r="ACI9905" s="60"/>
      <c r="ACJ9905" s="60"/>
      <c r="ACK9905" s="60"/>
      <c r="ACL9905" s="60"/>
      <c r="ACM9905" s="60"/>
      <c r="ACN9905" s="60"/>
      <c r="ACO9905" s="60"/>
      <c r="ACP9905" s="60"/>
      <c r="ACQ9905" s="60"/>
      <c r="ACR9905" s="60"/>
      <c r="ACS9905" s="60"/>
      <c r="ACT9905" s="60"/>
      <c r="ACU9905" s="60"/>
      <c r="ACV9905" s="60"/>
      <c r="ACW9905" s="60"/>
      <c r="ACX9905" s="60"/>
      <c r="ACY9905" s="60">
        <v>0.95613837670825796</v>
      </c>
      <c r="ACZ9905" s="60"/>
      <c r="ADA9905" s="60"/>
      <c r="ADB9905" s="60"/>
      <c r="ADC9905" s="60"/>
      <c r="ADD9905" s="60"/>
      <c r="ADE9905" s="60"/>
    </row>
    <row r="9906" spans="760:785" x14ac:dyDescent="0.25">
      <c r="ACF9906" s="60"/>
      <c r="ACG9906" s="60"/>
      <c r="ACH9906" s="60"/>
      <c r="ACI9906" s="60"/>
      <c r="ACJ9906" s="60"/>
      <c r="ACK9906" s="60"/>
      <c r="ACL9906" s="60"/>
      <c r="ACM9906" s="60"/>
      <c r="ACN9906" s="60"/>
      <c r="ACO9906" s="60"/>
      <c r="ACP9906" s="60"/>
      <c r="ACQ9906" s="60"/>
      <c r="ACR9906" s="60"/>
      <c r="ACS9906" s="60"/>
      <c r="ACT9906" s="60"/>
      <c r="ACU9906" s="60"/>
      <c r="ACV9906" s="60"/>
      <c r="ACW9906" s="60"/>
      <c r="ACX9906" s="60"/>
      <c r="ACY9906" s="60">
        <v>0.95613829508800696</v>
      </c>
      <c r="ACZ9906" s="60"/>
      <c r="ADA9906" s="60"/>
      <c r="ADB9906" s="60"/>
      <c r="ADC9906" s="60"/>
      <c r="ADD9906" s="60"/>
      <c r="ADE9906" s="60"/>
    </row>
    <row r="9907" spans="760:785" x14ac:dyDescent="0.25">
      <c r="ACF9907" s="60"/>
      <c r="ACG9907" s="60"/>
      <c r="ACH9907" s="60"/>
      <c r="ACI9907" s="60"/>
      <c r="ACJ9907" s="60"/>
      <c r="ACK9907" s="60"/>
      <c r="ACL9907" s="60"/>
      <c r="ACM9907" s="60"/>
      <c r="ACN9907" s="60"/>
      <c r="ACO9907" s="60"/>
      <c r="ACP9907" s="60"/>
      <c r="ACQ9907" s="60"/>
      <c r="ACR9907" s="60"/>
      <c r="ACS9907" s="60"/>
      <c r="ACT9907" s="60"/>
      <c r="ACU9907" s="60"/>
      <c r="ACV9907" s="60"/>
      <c r="ACW9907" s="60"/>
      <c r="ACX9907" s="60"/>
      <c r="ACY9907" s="60">
        <v>0.95613829478161605</v>
      </c>
      <c r="ACZ9907" s="60"/>
      <c r="ADA9907" s="60"/>
      <c r="ADB9907" s="60"/>
      <c r="ADC9907" s="60"/>
      <c r="ADD9907" s="60"/>
      <c r="ADE9907" s="60"/>
    </row>
    <row r="9908" spans="760:785" x14ac:dyDescent="0.25">
      <c r="ACF9908" s="60"/>
      <c r="ACG9908" s="60"/>
      <c r="ACH9908" s="60"/>
      <c r="ACI9908" s="60"/>
      <c r="ACJ9908" s="60"/>
      <c r="ACK9908" s="60"/>
      <c r="ACL9908" s="60"/>
      <c r="ACM9908" s="60"/>
      <c r="ACN9908" s="60"/>
      <c r="ACO9908" s="60"/>
      <c r="ACP9908" s="60"/>
      <c r="ACQ9908" s="60"/>
      <c r="ACR9908" s="60"/>
      <c r="ACS9908" s="60"/>
      <c r="ACT9908" s="60"/>
      <c r="ACU9908" s="60"/>
      <c r="ACV9908" s="60"/>
      <c r="ACW9908" s="60"/>
      <c r="ACX9908" s="60"/>
      <c r="ACY9908" s="60">
        <v>0.95611859408040201</v>
      </c>
      <c r="ACZ9908" s="60"/>
      <c r="ADA9908" s="60"/>
      <c r="ADB9908" s="60"/>
      <c r="ADC9908" s="60"/>
      <c r="ADD9908" s="60"/>
      <c r="ADE9908" s="60"/>
    </row>
    <row r="9909" spans="760:785" x14ac:dyDescent="0.25">
      <c r="ACF9909" s="60"/>
      <c r="ACG9909" s="60"/>
      <c r="ACH9909" s="60"/>
      <c r="ACI9909" s="60"/>
      <c r="ACJ9909" s="60"/>
      <c r="ACK9909" s="60"/>
      <c r="ACL9909" s="60"/>
      <c r="ACM9909" s="60"/>
      <c r="ACN9909" s="60"/>
      <c r="ACO9909" s="60"/>
      <c r="ACP9909" s="60"/>
      <c r="ACQ9909" s="60"/>
      <c r="ACR9909" s="60"/>
      <c r="ACS9909" s="60"/>
      <c r="ACT9909" s="60"/>
      <c r="ACU9909" s="60"/>
      <c r="ACV9909" s="60"/>
      <c r="ACW9909" s="60"/>
      <c r="ACX9909" s="60"/>
      <c r="ACY9909" s="60">
        <v>0.95609968072971996</v>
      </c>
      <c r="ACZ9909" s="60"/>
      <c r="ADA9909" s="60"/>
      <c r="ADB9909" s="60"/>
      <c r="ADC9909" s="60"/>
      <c r="ADD9909" s="60"/>
      <c r="ADE9909" s="60"/>
    </row>
    <row r="9910" spans="760:785" x14ac:dyDescent="0.25">
      <c r="ACF9910" s="60"/>
      <c r="ACG9910" s="60"/>
      <c r="ACH9910" s="60"/>
      <c r="ACI9910" s="60"/>
      <c r="ACJ9910" s="60"/>
      <c r="ACK9910" s="60"/>
      <c r="ACL9910" s="60"/>
      <c r="ACM9910" s="60"/>
      <c r="ACN9910" s="60"/>
      <c r="ACO9910" s="60"/>
      <c r="ACP9910" s="60"/>
      <c r="ACQ9910" s="60"/>
      <c r="ACR9910" s="60"/>
      <c r="ACS9910" s="60"/>
      <c r="ACT9910" s="60"/>
      <c r="ACU9910" s="60"/>
      <c r="ACV9910" s="60"/>
      <c r="ACW9910" s="60"/>
      <c r="ACX9910" s="60"/>
      <c r="ACY9910" s="60">
        <v>0.95609684588564303</v>
      </c>
      <c r="ACZ9910" s="60"/>
      <c r="ADA9910" s="60"/>
      <c r="ADB9910" s="60"/>
      <c r="ADC9910" s="60"/>
      <c r="ADD9910" s="60"/>
      <c r="ADE9910" s="60"/>
    </row>
    <row r="9911" spans="760:785" x14ac:dyDescent="0.25">
      <c r="ACF9911" s="60"/>
      <c r="ACG9911" s="60"/>
      <c r="ACH9911" s="60"/>
      <c r="ACI9911" s="60"/>
      <c r="ACJ9911" s="60"/>
      <c r="ACK9911" s="60"/>
      <c r="ACL9911" s="60"/>
      <c r="ACM9911" s="60"/>
      <c r="ACN9911" s="60"/>
      <c r="ACO9911" s="60"/>
      <c r="ACP9911" s="60"/>
      <c r="ACQ9911" s="60"/>
      <c r="ACR9911" s="60"/>
      <c r="ACS9911" s="60"/>
      <c r="ACT9911" s="60"/>
      <c r="ACU9911" s="60"/>
      <c r="ACV9911" s="60"/>
      <c r="ACW9911" s="60"/>
      <c r="ACX9911" s="60"/>
      <c r="ACY9911" s="60">
        <v>0.95609441924525496</v>
      </c>
      <c r="ACZ9911" s="60"/>
      <c r="ADA9911" s="60"/>
      <c r="ADB9911" s="60"/>
      <c r="ADC9911" s="60"/>
      <c r="ADD9911" s="60"/>
      <c r="ADE9911" s="60"/>
    </row>
    <row r="9912" spans="760:785" x14ac:dyDescent="0.25">
      <c r="ACF9912" s="60"/>
      <c r="ACG9912" s="60"/>
      <c r="ACH9912" s="60"/>
      <c r="ACI9912" s="60"/>
      <c r="ACJ9912" s="60"/>
      <c r="ACK9912" s="60"/>
      <c r="ACL9912" s="60"/>
      <c r="ACM9912" s="60"/>
      <c r="ACN9912" s="60"/>
      <c r="ACO9912" s="60"/>
      <c r="ACP9912" s="60"/>
      <c r="ACQ9912" s="60"/>
      <c r="ACR9912" s="60"/>
      <c r="ACS9912" s="60"/>
      <c r="ACT9912" s="60"/>
      <c r="ACU9912" s="60"/>
      <c r="ACV9912" s="60"/>
      <c r="ACW9912" s="60"/>
      <c r="ACX9912" s="60"/>
      <c r="ACY9912" s="60">
        <v>0.95609413739948002</v>
      </c>
      <c r="ACZ9912" s="60"/>
      <c r="ADA9912" s="60"/>
      <c r="ADB9912" s="60"/>
      <c r="ADC9912" s="60"/>
      <c r="ADD9912" s="60"/>
      <c r="ADE9912" s="60"/>
    </row>
    <row r="9913" spans="760:785" x14ac:dyDescent="0.25">
      <c r="ACF9913" s="60"/>
      <c r="ACG9913" s="60"/>
      <c r="ACH9913" s="60"/>
      <c r="ACI9913" s="60"/>
      <c r="ACJ9913" s="60"/>
      <c r="ACK9913" s="60"/>
      <c r="ACL9913" s="60"/>
      <c r="ACM9913" s="60"/>
      <c r="ACN9913" s="60"/>
      <c r="ACO9913" s="60"/>
      <c r="ACP9913" s="60"/>
      <c r="ACQ9913" s="60"/>
      <c r="ACR9913" s="60"/>
      <c r="ACS9913" s="60"/>
      <c r="ACT9913" s="60"/>
      <c r="ACU9913" s="60"/>
      <c r="ACV9913" s="60"/>
      <c r="ACW9913" s="60"/>
      <c r="ACX9913" s="60"/>
      <c r="ACY9913" s="60">
        <v>0.95608829883907398</v>
      </c>
      <c r="ACZ9913" s="60"/>
      <c r="ADA9913" s="60"/>
      <c r="ADB9913" s="60"/>
      <c r="ADC9913" s="60"/>
      <c r="ADD9913" s="60"/>
      <c r="ADE9913" s="60"/>
    </row>
    <row r="9914" spans="760:785" x14ac:dyDescent="0.25">
      <c r="ACF9914" s="60"/>
      <c r="ACG9914" s="60"/>
      <c r="ACH9914" s="60"/>
      <c r="ACI9914" s="60"/>
      <c r="ACJ9914" s="60"/>
      <c r="ACK9914" s="60"/>
      <c r="ACL9914" s="60"/>
      <c r="ACM9914" s="60"/>
      <c r="ACN9914" s="60"/>
      <c r="ACO9914" s="60"/>
      <c r="ACP9914" s="60"/>
      <c r="ACQ9914" s="60"/>
      <c r="ACR9914" s="60"/>
      <c r="ACS9914" s="60"/>
      <c r="ACT9914" s="60"/>
      <c r="ACU9914" s="60"/>
      <c r="ACV9914" s="60"/>
      <c r="ACW9914" s="60"/>
      <c r="ACX9914" s="60"/>
      <c r="ACY9914" s="60">
        <v>0.95606685899084898</v>
      </c>
      <c r="ACZ9914" s="60"/>
      <c r="ADA9914" s="60"/>
      <c r="ADB9914" s="60"/>
      <c r="ADC9914" s="60"/>
      <c r="ADD9914" s="60"/>
      <c r="ADE9914" s="60"/>
    </row>
    <row r="9915" spans="760:785" x14ac:dyDescent="0.25">
      <c r="ACF9915" s="60"/>
      <c r="ACG9915" s="60"/>
      <c r="ACH9915" s="60"/>
      <c r="ACI9915" s="60"/>
      <c r="ACJ9915" s="60"/>
      <c r="ACK9915" s="60"/>
      <c r="ACL9915" s="60"/>
      <c r="ACM9915" s="60"/>
      <c r="ACN9915" s="60"/>
      <c r="ACO9915" s="60"/>
      <c r="ACP9915" s="60"/>
      <c r="ACQ9915" s="60"/>
      <c r="ACR9915" s="60"/>
      <c r="ACS9915" s="60"/>
      <c r="ACT9915" s="60"/>
      <c r="ACU9915" s="60"/>
      <c r="ACV9915" s="60"/>
      <c r="ACW9915" s="60"/>
      <c r="ACX9915" s="60"/>
      <c r="ACY9915" s="60">
        <v>0.95605158110224797</v>
      </c>
      <c r="ACZ9915" s="60"/>
      <c r="ADA9915" s="60"/>
      <c r="ADB9915" s="60"/>
      <c r="ADC9915" s="60"/>
      <c r="ADD9915" s="60"/>
      <c r="ADE9915" s="60"/>
    </row>
    <row r="9916" spans="760:785" x14ac:dyDescent="0.25">
      <c r="ACF9916" s="60"/>
      <c r="ACG9916" s="60"/>
      <c r="ACH9916" s="60"/>
      <c r="ACI9916" s="60"/>
      <c r="ACJ9916" s="60"/>
      <c r="ACK9916" s="60"/>
      <c r="ACL9916" s="60"/>
      <c r="ACM9916" s="60"/>
      <c r="ACN9916" s="60"/>
      <c r="ACO9916" s="60"/>
      <c r="ACP9916" s="60"/>
      <c r="ACQ9916" s="60"/>
      <c r="ACR9916" s="60"/>
      <c r="ACS9916" s="60"/>
      <c r="ACT9916" s="60"/>
      <c r="ACU9916" s="60"/>
      <c r="ACV9916" s="60"/>
      <c r="ACW9916" s="60"/>
      <c r="ACX9916" s="60"/>
      <c r="ACY9916" s="60">
        <v>0.95604489911582702</v>
      </c>
      <c r="ACZ9916" s="60"/>
      <c r="ADA9916" s="60"/>
      <c r="ADB9916" s="60"/>
      <c r="ADC9916" s="60"/>
      <c r="ADD9916" s="60"/>
      <c r="ADE9916" s="60"/>
    </row>
    <row r="9917" spans="760:785" x14ac:dyDescent="0.25">
      <c r="ACF9917" s="60"/>
      <c r="ACG9917" s="60"/>
      <c r="ACH9917" s="60"/>
      <c r="ACI9917" s="60"/>
      <c r="ACJ9917" s="60"/>
      <c r="ACK9917" s="60"/>
      <c r="ACL9917" s="60"/>
      <c r="ACM9917" s="60"/>
      <c r="ACN9917" s="60"/>
      <c r="ACO9917" s="60"/>
      <c r="ACP9917" s="60"/>
      <c r="ACQ9917" s="60"/>
      <c r="ACR9917" s="60"/>
      <c r="ACS9917" s="60"/>
      <c r="ACT9917" s="60"/>
      <c r="ACU9917" s="60"/>
      <c r="ACV9917" s="60"/>
      <c r="ACW9917" s="60"/>
      <c r="ACX9917" s="60"/>
      <c r="ACY9917" s="60">
        <v>0.95603735852660399</v>
      </c>
      <c r="ACZ9917" s="60"/>
      <c r="ADA9917" s="60"/>
      <c r="ADB9917" s="60"/>
      <c r="ADC9917" s="60"/>
      <c r="ADD9917" s="60"/>
      <c r="ADE9917" s="60"/>
    </row>
    <row r="9918" spans="760:785" x14ac:dyDescent="0.25">
      <c r="ACF9918" s="60"/>
      <c r="ACG9918" s="60"/>
      <c r="ACH9918" s="60"/>
      <c r="ACI9918" s="60"/>
      <c r="ACJ9918" s="60"/>
      <c r="ACK9918" s="60"/>
      <c r="ACL9918" s="60"/>
      <c r="ACM9918" s="60"/>
      <c r="ACN9918" s="60"/>
      <c r="ACO9918" s="60"/>
      <c r="ACP9918" s="60"/>
      <c r="ACQ9918" s="60"/>
      <c r="ACR9918" s="60"/>
      <c r="ACS9918" s="60"/>
      <c r="ACT9918" s="60"/>
      <c r="ACU9918" s="60"/>
      <c r="ACV9918" s="60"/>
      <c r="ACW9918" s="60"/>
      <c r="ACX9918" s="60"/>
      <c r="ACY9918" s="60">
        <v>0.95603260807293799</v>
      </c>
      <c r="ACZ9918" s="60"/>
      <c r="ADA9918" s="60"/>
      <c r="ADB9918" s="60"/>
      <c r="ADC9918" s="60"/>
      <c r="ADD9918" s="60"/>
      <c r="ADE9918" s="60"/>
    </row>
    <row r="9919" spans="760:785" x14ac:dyDescent="0.25">
      <c r="ACF9919" s="60"/>
      <c r="ACG9919" s="60"/>
      <c r="ACH9919" s="60"/>
      <c r="ACI9919" s="60"/>
      <c r="ACJ9919" s="60"/>
      <c r="ACK9919" s="60"/>
      <c r="ACL9919" s="60"/>
      <c r="ACM9919" s="60"/>
      <c r="ACN9919" s="60"/>
      <c r="ACO9919" s="60"/>
      <c r="ACP9919" s="60"/>
      <c r="ACQ9919" s="60"/>
      <c r="ACR9919" s="60"/>
      <c r="ACS9919" s="60"/>
      <c r="ACT9919" s="60"/>
      <c r="ACU9919" s="60"/>
      <c r="ACV9919" s="60"/>
      <c r="ACW9919" s="60"/>
      <c r="ACX9919" s="60"/>
      <c r="ACY9919" s="60">
        <v>0.95602957000709599</v>
      </c>
      <c r="ACZ9919" s="60"/>
      <c r="ADA9919" s="60"/>
      <c r="ADB9919" s="60"/>
      <c r="ADC9919" s="60"/>
      <c r="ADD9919" s="60"/>
      <c r="ADE9919" s="60"/>
    </row>
    <row r="9920" spans="760:785" x14ac:dyDescent="0.25">
      <c r="ACF9920" s="60"/>
      <c r="ACG9920" s="60"/>
      <c r="ACH9920" s="60"/>
      <c r="ACI9920" s="60"/>
      <c r="ACJ9920" s="60"/>
      <c r="ACK9920" s="60"/>
      <c r="ACL9920" s="60"/>
      <c r="ACM9920" s="60"/>
      <c r="ACN9920" s="60"/>
      <c r="ACO9920" s="60"/>
      <c r="ACP9920" s="60"/>
      <c r="ACQ9920" s="60"/>
      <c r="ACR9920" s="60"/>
      <c r="ACS9920" s="60"/>
      <c r="ACT9920" s="60"/>
      <c r="ACU9920" s="60"/>
      <c r="ACV9920" s="60"/>
      <c r="ACW9920" s="60"/>
      <c r="ACX9920" s="60"/>
      <c r="ACY9920" s="60">
        <v>0.95600994083657498</v>
      </c>
      <c r="ACZ9920" s="60"/>
      <c r="ADA9920" s="60"/>
      <c r="ADB9920" s="60"/>
      <c r="ADC9920" s="60"/>
      <c r="ADD9920" s="60"/>
      <c r="ADE9920" s="60"/>
    </row>
    <row r="9921" spans="760:785" x14ac:dyDescent="0.25">
      <c r="ACF9921" s="60"/>
      <c r="ACG9921" s="60"/>
      <c r="ACH9921" s="60"/>
      <c r="ACI9921" s="60"/>
      <c r="ACJ9921" s="60"/>
      <c r="ACK9921" s="60"/>
      <c r="ACL9921" s="60"/>
      <c r="ACM9921" s="60"/>
      <c r="ACN9921" s="60"/>
      <c r="ACO9921" s="60"/>
      <c r="ACP9921" s="60"/>
      <c r="ACQ9921" s="60"/>
      <c r="ACR9921" s="60"/>
      <c r="ACS9921" s="60"/>
      <c r="ACT9921" s="60"/>
      <c r="ACU9921" s="60"/>
      <c r="ACV9921" s="60"/>
      <c r="ACW9921" s="60"/>
      <c r="ACX9921" s="60"/>
      <c r="ACY9921" s="60">
        <v>0.95600341505169795</v>
      </c>
      <c r="ACZ9921" s="60"/>
      <c r="ADA9921" s="60"/>
      <c r="ADB9921" s="60"/>
      <c r="ADC9921" s="60"/>
      <c r="ADD9921" s="60"/>
      <c r="ADE9921" s="60"/>
    </row>
    <row r="9922" spans="760:785" x14ac:dyDescent="0.25">
      <c r="ACF9922" s="60"/>
      <c r="ACG9922" s="60"/>
      <c r="ACH9922" s="60"/>
      <c r="ACI9922" s="60"/>
      <c r="ACJ9922" s="60"/>
      <c r="ACK9922" s="60"/>
      <c r="ACL9922" s="60"/>
      <c r="ACM9922" s="60"/>
      <c r="ACN9922" s="60"/>
      <c r="ACO9922" s="60"/>
      <c r="ACP9922" s="60"/>
      <c r="ACQ9922" s="60"/>
      <c r="ACR9922" s="60"/>
      <c r="ACS9922" s="60"/>
      <c r="ACT9922" s="60"/>
      <c r="ACU9922" s="60"/>
      <c r="ACV9922" s="60"/>
      <c r="ACW9922" s="60"/>
      <c r="ACX9922" s="60"/>
      <c r="ACY9922" s="60">
        <v>0.95600107479831697</v>
      </c>
      <c r="ACZ9922" s="60"/>
      <c r="ADA9922" s="60"/>
      <c r="ADB9922" s="60"/>
      <c r="ADC9922" s="60"/>
      <c r="ADD9922" s="60"/>
      <c r="ADE9922" s="60"/>
    </row>
    <row r="9923" spans="760:785" x14ac:dyDescent="0.25">
      <c r="ACF9923" s="60"/>
      <c r="ACG9923" s="60"/>
      <c r="ACH9923" s="60"/>
      <c r="ACI9923" s="60"/>
      <c r="ACJ9923" s="60"/>
      <c r="ACK9923" s="60"/>
      <c r="ACL9923" s="60"/>
      <c r="ACM9923" s="60"/>
      <c r="ACN9923" s="60"/>
      <c r="ACO9923" s="60"/>
      <c r="ACP9923" s="60"/>
      <c r="ACQ9923" s="60"/>
      <c r="ACR9923" s="60"/>
      <c r="ACS9923" s="60"/>
      <c r="ACT9923" s="60"/>
      <c r="ACU9923" s="60"/>
      <c r="ACV9923" s="60"/>
      <c r="ACW9923" s="60"/>
      <c r="ACX9923" s="60"/>
      <c r="ACY9923" s="60">
        <v>0.95598207606824503</v>
      </c>
      <c r="ACZ9923" s="60"/>
      <c r="ADA9923" s="60"/>
      <c r="ADB9923" s="60"/>
      <c r="ADC9923" s="60"/>
      <c r="ADD9923" s="60"/>
      <c r="ADE9923" s="60"/>
    </row>
    <row r="9924" spans="760:785" x14ac:dyDescent="0.25">
      <c r="ACF9924" s="60"/>
      <c r="ACG9924" s="60"/>
      <c r="ACH9924" s="60"/>
      <c r="ACI9924" s="60"/>
      <c r="ACJ9924" s="60"/>
      <c r="ACK9924" s="60"/>
      <c r="ACL9924" s="60"/>
      <c r="ACM9924" s="60"/>
      <c r="ACN9924" s="60"/>
      <c r="ACO9924" s="60"/>
      <c r="ACP9924" s="60"/>
      <c r="ACQ9924" s="60"/>
      <c r="ACR9924" s="60"/>
      <c r="ACS9924" s="60"/>
      <c r="ACT9924" s="60"/>
      <c r="ACU9924" s="60"/>
      <c r="ACV9924" s="60"/>
      <c r="ACW9924" s="60"/>
      <c r="ACX9924" s="60"/>
      <c r="ACY9924" s="60">
        <v>0.95596246620795899</v>
      </c>
      <c r="ACZ9924" s="60"/>
      <c r="ADA9924" s="60"/>
      <c r="ADB9924" s="60"/>
      <c r="ADC9924" s="60"/>
      <c r="ADD9924" s="60"/>
      <c r="ADE9924" s="60"/>
    </row>
    <row r="9925" spans="760:785" x14ac:dyDescent="0.25">
      <c r="ACF9925" s="60"/>
      <c r="ACG9925" s="60"/>
      <c r="ACH9925" s="60"/>
      <c r="ACI9925" s="60"/>
      <c r="ACJ9925" s="60"/>
      <c r="ACK9925" s="60"/>
      <c r="ACL9925" s="60"/>
      <c r="ACM9925" s="60"/>
      <c r="ACN9925" s="60"/>
      <c r="ACO9925" s="60"/>
      <c r="ACP9925" s="60"/>
      <c r="ACQ9925" s="60"/>
      <c r="ACR9925" s="60"/>
      <c r="ACS9925" s="60"/>
      <c r="ACT9925" s="60"/>
      <c r="ACU9925" s="60"/>
      <c r="ACV9925" s="60"/>
      <c r="ACW9925" s="60"/>
      <c r="ACX9925" s="60"/>
      <c r="ACY9925" s="60">
        <v>0.95593842097008297</v>
      </c>
      <c r="ACZ9925" s="60"/>
      <c r="ADA9925" s="60"/>
      <c r="ADB9925" s="60"/>
      <c r="ADC9925" s="60"/>
      <c r="ADD9925" s="60"/>
      <c r="ADE9925" s="60"/>
    </row>
    <row r="9926" spans="760:785" x14ac:dyDescent="0.25">
      <c r="ACF9926" s="60"/>
      <c r="ACG9926" s="60"/>
      <c r="ACH9926" s="60"/>
      <c r="ACI9926" s="60"/>
      <c r="ACJ9926" s="60"/>
      <c r="ACK9926" s="60"/>
      <c r="ACL9926" s="60"/>
      <c r="ACM9926" s="60"/>
      <c r="ACN9926" s="60"/>
      <c r="ACO9926" s="60"/>
      <c r="ACP9926" s="60"/>
      <c r="ACQ9926" s="60"/>
      <c r="ACR9926" s="60"/>
      <c r="ACS9926" s="60"/>
      <c r="ACT9926" s="60"/>
      <c r="ACU9926" s="60"/>
      <c r="ACV9926" s="60"/>
      <c r="ACW9926" s="60"/>
      <c r="ACX9926" s="60"/>
      <c r="ACY9926" s="60">
        <v>0.95593576466098695</v>
      </c>
      <c r="ACZ9926" s="60"/>
      <c r="ADA9926" s="60"/>
      <c r="ADB9926" s="60"/>
      <c r="ADC9926" s="60"/>
      <c r="ADD9926" s="60"/>
      <c r="ADE9926" s="60"/>
    </row>
    <row r="9927" spans="760:785" x14ac:dyDescent="0.25">
      <c r="ACF9927" s="60"/>
      <c r="ACG9927" s="60"/>
      <c r="ACH9927" s="60"/>
      <c r="ACI9927" s="60"/>
      <c r="ACJ9927" s="60"/>
      <c r="ACK9927" s="60"/>
      <c r="ACL9927" s="60"/>
      <c r="ACM9927" s="60"/>
      <c r="ACN9927" s="60"/>
      <c r="ACO9927" s="60"/>
      <c r="ACP9927" s="60"/>
      <c r="ACQ9927" s="60"/>
      <c r="ACR9927" s="60"/>
      <c r="ACS9927" s="60"/>
      <c r="ACT9927" s="60"/>
      <c r="ACU9927" s="60"/>
      <c r="ACV9927" s="60"/>
      <c r="ACW9927" s="60"/>
      <c r="ACX9927" s="60"/>
      <c r="ACY9927" s="60">
        <v>0.95593318784161296</v>
      </c>
      <c r="ACZ9927" s="60"/>
      <c r="ADA9927" s="60"/>
      <c r="ADB9927" s="60"/>
      <c r="ADC9927" s="60"/>
      <c r="ADD9927" s="60"/>
      <c r="ADE9927" s="60"/>
    </row>
    <row r="9928" spans="760:785" x14ac:dyDescent="0.25">
      <c r="ACF9928" s="60"/>
      <c r="ACG9928" s="60"/>
      <c r="ACH9928" s="60"/>
      <c r="ACI9928" s="60"/>
      <c r="ACJ9928" s="60"/>
      <c r="ACK9928" s="60"/>
      <c r="ACL9928" s="60"/>
      <c r="ACM9928" s="60"/>
      <c r="ACN9928" s="60"/>
      <c r="ACO9928" s="60"/>
      <c r="ACP9928" s="60"/>
      <c r="ACQ9928" s="60"/>
      <c r="ACR9928" s="60"/>
      <c r="ACS9928" s="60"/>
      <c r="ACT9928" s="60"/>
      <c r="ACU9928" s="60"/>
      <c r="ACV9928" s="60"/>
      <c r="ACW9928" s="60"/>
      <c r="ACX9928" s="60"/>
      <c r="ACY9928" s="60">
        <v>0.95592839201221302</v>
      </c>
      <c r="ACZ9928" s="60"/>
      <c r="ADA9928" s="60"/>
      <c r="ADB9928" s="60"/>
      <c r="ADC9928" s="60"/>
      <c r="ADD9928" s="60"/>
      <c r="ADE9928" s="60"/>
    </row>
    <row r="9929" spans="760:785" x14ac:dyDescent="0.25">
      <c r="ACF9929" s="60"/>
      <c r="ACG9929" s="60"/>
      <c r="ACH9929" s="60"/>
      <c r="ACI9929" s="60"/>
      <c r="ACJ9929" s="60"/>
      <c r="ACK9929" s="60"/>
      <c r="ACL9929" s="60"/>
      <c r="ACM9929" s="60"/>
      <c r="ACN9929" s="60"/>
      <c r="ACO9929" s="60"/>
      <c r="ACP9929" s="60"/>
      <c r="ACQ9929" s="60"/>
      <c r="ACR9929" s="60"/>
      <c r="ACS9929" s="60"/>
      <c r="ACT9929" s="60"/>
      <c r="ACU9929" s="60"/>
      <c r="ACV9929" s="60"/>
      <c r="ACW9929" s="60"/>
      <c r="ACX9929" s="60"/>
      <c r="ACY9929" s="60">
        <v>0.95592673023052099</v>
      </c>
      <c r="ACZ9929" s="60"/>
      <c r="ADA9929" s="60"/>
      <c r="ADB9929" s="60"/>
      <c r="ADC9929" s="60"/>
      <c r="ADD9929" s="60"/>
      <c r="ADE9929" s="60"/>
    </row>
    <row r="9930" spans="760:785" x14ac:dyDescent="0.25">
      <c r="ACF9930" s="60"/>
      <c r="ACG9930" s="60"/>
      <c r="ACH9930" s="60"/>
      <c r="ACI9930" s="60"/>
      <c r="ACJ9930" s="60"/>
      <c r="ACK9930" s="60"/>
      <c r="ACL9930" s="60"/>
      <c r="ACM9930" s="60"/>
      <c r="ACN9930" s="60"/>
      <c r="ACO9930" s="60"/>
      <c r="ACP9930" s="60"/>
      <c r="ACQ9930" s="60"/>
      <c r="ACR9930" s="60"/>
      <c r="ACS9930" s="60"/>
      <c r="ACT9930" s="60"/>
      <c r="ACU9930" s="60"/>
      <c r="ACV9930" s="60"/>
      <c r="ACW9930" s="60"/>
      <c r="ACX9930" s="60"/>
      <c r="ACY9930" s="60">
        <v>0.95591854800554699</v>
      </c>
      <c r="ACZ9930" s="60"/>
      <c r="ADA9930" s="60"/>
      <c r="ADB9930" s="60"/>
      <c r="ADC9930" s="60"/>
      <c r="ADD9930" s="60"/>
      <c r="ADE9930" s="60"/>
    </row>
    <row r="9931" spans="760:785" x14ac:dyDescent="0.25">
      <c r="ACF9931" s="60"/>
      <c r="ACG9931" s="60"/>
      <c r="ACH9931" s="60"/>
      <c r="ACI9931" s="60"/>
      <c r="ACJ9931" s="60"/>
      <c r="ACK9931" s="60"/>
      <c r="ACL9931" s="60"/>
      <c r="ACM9931" s="60"/>
      <c r="ACN9931" s="60"/>
      <c r="ACO9931" s="60"/>
      <c r="ACP9931" s="60"/>
      <c r="ACQ9931" s="60"/>
      <c r="ACR9931" s="60"/>
      <c r="ACS9931" s="60"/>
      <c r="ACT9931" s="60"/>
      <c r="ACU9931" s="60"/>
      <c r="ACV9931" s="60"/>
      <c r="ACW9931" s="60"/>
      <c r="ACX9931" s="60"/>
      <c r="ACY9931" s="60">
        <v>0.95591203881988096</v>
      </c>
      <c r="ACZ9931" s="60"/>
      <c r="ADA9931" s="60"/>
      <c r="ADB9931" s="60"/>
      <c r="ADC9931" s="60"/>
      <c r="ADD9931" s="60"/>
      <c r="ADE9931" s="60"/>
    </row>
    <row r="9932" spans="760:785" x14ac:dyDescent="0.25">
      <c r="ACF9932" s="60"/>
      <c r="ACG9932" s="60"/>
      <c r="ACH9932" s="60"/>
      <c r="ACI9932" s="60"/>
      <c r="ACJ9932" s="60"/>
      <c r="ACK9932" s="60"/>
      <c r="ACL9932" s="60"/>
      <c r="ACM9932" s="60"/>
      <c r="ACN9932" s="60"/>
      <c r="ACO9932" s="60"/>
      <c r="ACP9932" s="60"/>
      <c r="ACQ9932" s="60"/>
      <c r="ACR9932" s="60"/>
      <c r="ACS9932" s="60"/>
      <c r="ACT9932" s="60"/>
      <c r="ACU9932" s="60"/>
      <c r="ACV9932" s="60"/>
      <c r="ACW9932" s="60"/>
      <c r="ACX9932" s="60"/>
      <c r="ACY9932" s="60">
        <v>0.95590467667856904</v>
      </c>
      <c r="ACZ9932" s="60"/>
      <c r="ADA9932" s="60"/>
      <c r="ADB9932" s="60"/>
      <c r="ADC9932" s="60"/>
      <c r="ADD9932" s="60"/>
      <c r="ADE9932" s="60"/>
    </row>
    <row r="9933" spans="760:785" x14ac:dyDescent="0.25">
      <c r="ACF9933" s="60"/>
      <c r="ACG9933" s="60"/>
      <c r="ACH9933" s="60"/>
      <c r="ACI9933" s="60"/>
      <c r="ACJ9933" s="60"/>
      <c r="ACK9933" s="60"/>
      <c r="ACL9933" s="60"/>
      <c r="ACM9933" s="60"/>
      <c r="ACN9933" s="60"/>
      <c r="ACO9933" s="60"/>
      <c r="ACP9933" s="60"/>
      <c r="ACQ9933" s="60"/>
      <c r="ACR9933" s="60"/>
      <c r="ACS9933" s="60"/>
      <c r="ACT9933" s="60"/>
      <c r="ACU9933" s="60"/>
      <c r="ACV9933" s="60"/>
      <c r="ACW9933" s="60"/>
      <c r="ACX9933" s="60"/>
      <c r="ACY9933" s="60">
        <v>0.95590369214237303</v>
      </c>
      <c r="ACZ9933" s="60"/>
      <c r="ADA9933" s="60"/>
      <c r="ADB9933" s="60"/>
      <c r="ADC9933" s="60"/>
      <c r="ADD9933" s="60"/>
      <c r="ADE9933" s="60"/>
    </row>
    <row r="9934" spans="760:785" x14ac:dyDescent="0.25">
      <c r="ACF9934" s="60"/>
      <c r="ACG9934" s="60"/>
      <c r="ACH9934" s="60"/>
      <c r="ACI9934" s="60"/>
      <c r="ACJ9934" s="60"/>
      <c r="ACK9934" s="60"/>
      <c r="ACL9934" s="60"/>
      <c r="ACM9934" s="60"/>
      <c r="ACN9934" s="60"/>
      <c r="ACO9934" s="60"/>
      <c r="ACP9934" s="60"/>
      <c r="ACQ9934" s="60"/>
      <c r="ACR9934" s="60"/>
      <c r="ACS9934" s="60"/>
      <c r="ACT9934" s="60"/>
      <c r="ACU9934" s="60"/>
      <c r="ACV9934" s="60"/>
      <c r="ACW9934" s="60"/>
      <c r="ACX9934" s="60"/>
      <c r="ACY9934" s="60">
        <v>0.95590313577267205</v>
      </c>
      <c r="ACZ9934" s="60"/>
      <c r="ADA9934" s="60"/>
      <c r="ADB9934" s="60"/>
      <c r="ADC9934" s="60"/>
      <c r="ADD9934" s="60"/>
      <c r="ADE9934" s="60"/>
    </row>
    <row r="9935" spans="760:785" x14ac:dyDescent="0.25">
      <c r="ACF9935" s="60"/>
      <c r="ACG9935" s="60"/>
      <c r="ACH9935" s="60"/>
      <c r="ACI9935" s="60"/>
      <c r="ACJ9935" s="60"/>
      <c r="ACK9935" s="60"/>
      <c r="ACL9935" s="60"/>
      <c r="ACM9935" s="60"/>
      <c r="ACN9935" s="60"/>
      <c r="ACO9935" s="60"/>
      <c r="ACP9935" s="60"/>
      <c r="ACQ9935" s="60"/>
      <c r="ACR9935" s="60"/>
      <c r="ACS9935" s="60"/>
      <c r="ACT9935" s="60"/>
      <c r="ACU9935" s="60"/>
      <c r="ACV9935" s="60"/>
      <c r="ACW9935" s="60"/>
      <c r="ACX9935" s="60"/>
      <c r="ACY9935" s="60">
        <v>0.95589676630406195</v>
      </c>
      <c r="ACZ9935" s="60"/>
      <c r="ADA9935" s="60"/>
      <c r="ADB9935" s="60"/>
      <c r="ADC9935" s="60"/>
      <c r="ADD9935" s="60"/>
      <c r="ADE9935" s="60"/>
    </row>
    <row r="9936" spans="760:785" x14ac:dyDescent="0.25">
      <c r="ACF9936" s="60"/>
      <c r="ACG9936" s="60"/>
      <c r="ACH9936" s="60"/>
      <c r="ACI9936" s="60"/>
      <c r="ACJ9936" s="60"/>
      <c r="ACK9936" s="60"/>
      <c r="ACL9936" s="60"/>
      <c r="ACM9936" s="60"/>
      <c r="ACN9936" s="60"/>
      <c r="ACO9936" s="60"/>
      <c r="ACP9936" s="60"/>
      <c r="ACQ9936" s="60"/>
      <c r="ACR9936" s="60"/>
      <c r="ACS9936" s="60"/>
      <c r="ACT9936" s="60"/>
      <c r="ACU9936" s="60"/>
      <c r="ACV9936" s="60"/>
      <c r="ACW9936" s="60"/>
      <c r="ACX9936" s="60"/>
      <c r="ACY9936" s="60">
        <v>0.95589138315845301</v>
      </c>
      <c r="ACZ9936" s="60"/>
      <c r="ADA9936" s="60"/>
      <c r="ADB9936" s="60"/>
      <c r="ADC9936" s="60"/>
      <c r="ADD9936" s="60"/>
      <c r="ADE9936" s="60"/>
    </row>
    <row r="9937" spans="760:785" x14ac:dyDescent="0.25">
      <c r="ACF9937" s="60"/>
      <c r="ACG9937" s="60"/>
      <c r="ACH9937" s="60"/>
      <c r="ACI9937" s="60"/>
      <c r="ACJ9937" s="60"/>
      <c r="ACK9937" s="60"/>
      <c r="ACL9937" s="60"/>
      <c r="ACM9937" s="60"/>
      <c r="ACN9937" s="60"/>
      <c r="ACO9937" s="60"/>
      <c r="ACP9937" s="60"/>
      <c r="ACQ9937" s="60"/>
      <c r="ACR9937" s="60"/>
      <c r="ACS9937" s="60"/>
      <c r="ACT9937" s="60"/>
      <c r="ACU9937" s="60"/>
      <c r="ACV9937" s="60"/>
      <c r="ACW9937" s="60"/>
      <c r="ACX9937" s="60"/>
      <c r="ACY9937" s="60">
        <v>0.95589018268831605</v>
      </c>
      <c r="ACZ9937" s="60"/>
      <c r="ADA9937" s="60"/>
      <c r="ADB9937" s="60"/>
      <c r="ADC9937" s="60"/>
      <c r="ADD9937" s="60"/>
      <c r="ADE9937" s="60"/>
    </row>
    <row r="9938" spans="760:785" x14ac:dyDescent="0.25">
      <c r="ACF9938" s="60"/>
      <c r="ACG9938" s="60"/>
      <c r="ACH9938" s="60"/>
      <c r="ACI9938" s="60"/>
      <c r="ACJ9938" s="60"/>
      <c r="ACK9938" s="60"/>
      <c r="ACL9938" s="60"/>
      <c r="ACM9938" s="60"/>
      <c r="ACN9938" s="60"/>
      <c r="ACO9938" s="60"/>
      <c r="ACP9938" s="60"/>
      <c r="ACQ9938" s="60"/>
      <c r="ACR9938" s="60"/>
      <c r="ACS9938" s="60"/>
      <c r="ACT9938" s="60"/>
      <c r="ACU9938" s="60"/>
      <c r="ACV9938" s="60"/>
      <c r="ACW9938" s="60"/>
      <c r="ACX9938" s="60"/>
      <c r="ACY9938" s="60">
        <v>0.95587144474266195</v>
      </c>
      <c r="ACZ9938" s="60"/>
      <c r="ADA9938" s="60"/>
      <c r="ADB9938" s="60"/>
      <c r="ADC9938" s="60"/>
      <c r="ADD9938" s="60"/>
      <c r="ADE9938" s="60"/>
    </row>
    <row r="9939" spans="760:785" x14ac:dyDescent="0.25">
      <c r="ACF9939" s="60"/>
      <c r="ACG9939" s="60"/>
      <c r="ACH9939" s="60"/>
      <c r="ACI9939" s="60"/>
      <c r="ACJ9939" s="60"/>
      <c r="ACK9939" s="60"/>
      <c r="ACL9939" s="60"/>
      <c r="ACM9939" s="60"/>
      <c r="ACN9939" s="60"/>
      <c r="ACO9939" s="60"/>
      <c r="ACP9939" s="60"/>
      <c r="ACQ9939" s="60"/>
      <c r="ACR9939" s="60"/>
      <c r="ACS9939" s="60"/>
      <c r="ACT9939" s="60"/>
      <c r="ACU9939" s="60"/>
      <c r="ACV9939" s="60"/>
      <c r="ACW9939" s="60"/>
      <c r="ACX9939" s="60"/>
      <c r="ACY9939" s="60">
        <v>0.95585468973677601</v>
      </c>
      <c r="ACZ9939" s="60"/>
      <c r="ADA9939" s="60"/>
      <c r="ADB9939" s="60"/>
      <c r="ADC9939" s="60"/>
      <c r="ADD9939" s="60"/>
      <c r="ADE9939" s="60"/>
    </row>
    <row r="9940" spans="760:785" x14ac:dyDescent="0.25">
      <c r="ACF9940" s="60"/>
      <c r="ACG9940" s="60"/>
      <c r="ACH9940" s="60"/>
      <c r="ACI9940" s="60"/>
      <c r="ACJ9940" s="60"/>
      <c r="ACK9940" s="60"/>
      <c r="ACL9940" s="60"/>
      <c r="ACM9940" s="60"/>
      <c r="ACN9940" s="60"/>
      <c r="ACO9940" s="60"/>
      <c r="ACP9940" s="60"/>
      <c r="ACQ9940" s="60"/>
      <c r="ACR9940" s="60"/>
      <c r="ACS9940" s="60"/>
      <c r="ACT9940" s="60"/>
      <c r="ACU9940" s="60"/>
      <c r="ACV9940" s="60"/>
      <c r="ACW9940" s="60"/>
      <c r="ACX9940" s="60"/>
      <c r="ACY9940" s="60">
        <v>0.95582636820540301</v>
      </c>
      <c r="ACZ9940" s="60"/>
      <c r="ADA9940" s="60"/>
      <c r="ADB9940" s="60"/>
      <c r="ADC9940" s="60"/>
      <c r="ADD9940" s="60"/>
      <c r="ADE9940" s="60"/>
    </row>
    <row r="9941" spans="760:785" x14ac:dyDescent="0.25">
      <c r="ACF9941" s="60"/>
      <c r="ACG9941" s="60"/>
      <c r="ACH9941" s="60"/>
      <c r="ACI9941" s="60"/>
      <c r="ACJ9941" s="60"/>
      <c r="ACK9941" s="60"/>
      <c r="ACL9941" s="60"/>
      <c r="ACM9941" s="60"/>
      <c r="ACN9941" s="60"/>
      <c r="ACO9941" s="60"/>
      <c r="ACP9941" s="60"/>
      <c r="ACQ9941" s="60"/>
      <c r="ACR9941" s="60"/>
      <c r="ACS9941" s="60"/>
      <c r="ACT9941" s="60"/>
      <c r="ACU9941" s="60"/>
      <c r="ACV9941" s="60"/>
      <c r="ACW9941" s="60"/>
      <c r="ACX9941" s="60"/>
      <c r="ACY9941" s="60">
        <v>0.95581664063322402</v>
      </c>
      <c r="ACZ9941" s="60"/>
      <c r="ADA9941" s="60"/>
      <c r="ADB9941" s="60"/>
      <c r="ADC9941" s="60"/>
      <c r="ADD9941" s="60"/>
      <c r="ADE9941" s="60"/>
    </row>
    <row r="9942" spans="760:785" x14ac:dyDescent="0.25">
      <c r="ACF9942" s="60"/>
      <c r="ACG9942" s="60"/>
      <c r="ACH9942" s="60"/>
      <c r="ACI9942" s="60"/>
      <c r="ACJ9942" s="60"/>
      <c r="ACK9942" s="60"/>
      <c r="ACL9942" s="60"/>
      <c r="ACM9942" s="60"/>
      <c r="ACN9942" s="60"/>
      <c r="ACO9942" s="60"/>
      <c r="ACP9942" s="60"/>
      <c r="ACQ9942" s="60"/>
      <c r="ACR9942" s="60"/>
      <c r="ACS9942" s="60"/>
      <c r="ACT9942" s="60"/>
      <c r="ACU9942" s="60"/>
      <c r="ACV9942" s="60"/>
      <c r="ACW9942" s="60"/>
      <c r="ACX9942" s="60"/>
      <c r="ACY9942" s="60">
        <v>0.95580961161086597</v>
      </c>
      <c r="ACZ9942" s="60"/>
      <c r="ADA9942" s="60"/>
      <c r="ADB9942" s="60"/>
      <c r="ADC9942" s="60"/>
      <c r="ADD9942" s="60"/>
      <c r="ADE9942" s="60"/>
    </row>
    <row r="9943" spans="760:785" x14ac:dyDescent="0.25">
      <c r="ACF9943" s="60"/>
      <c r="ACG9943" s="60"/>
      <c r="ACH9943" s="60"/>
      <c r="ACI9943" s="60"/>
      <c r="ACJ9943" s="60"/>
      <c r="ACK9943" s="60"/>
      <c r="ACL9943" s="60"/>
      <c r="ACM9943" s="60"/>
      <c r="ACN9943" s="60"/>
      <c r="ACO9943" s="60"/>
      <c r="ACP9943" s="60"/>
      <c r="ACQ9943" s="60"/>
      <c r="ACR9943" s="60"/>
      <c r="ACS9943" s="60"/>
      <c r="ACT9943" s="60"/>
      <c r="ACU9943" s="60"/>
      <c r="ACV9943" s="60"/>
      <c r="ACW9943" s="60"/>
      <c r="ACX9943" s="60"/>
      <c r="ACY9943" s="60">
        <v>0.95578495221180404</v>
      </c>
      <c r="ACZ9943" s="60"/>
      <c r="ADA9943" s="60"/>
      <c r="ADB9943" s="60"/>
      <c r="ADC9943" s="60"/>
      <c r="ADD9943" s="60"/>
      <c r="ADE9943" s="60"/>
    </row>
    <row r="9944" spans="760:785" x14ac:dyDescent="0.25">
      <c r="ACF9944" s="60"/>
      <c r="ACG9944" s="60"/>
      <c r="ACH9944" s="60"/>
      <c r="ACI9944" s="60"/>
      <c r="ACJ9944" s="60"/>
      <c r="ACK9944" s="60"/>
      <c r="ACL9944" s="60"/>
      <c r="ACM9944" s="60"/>
      <c r="ACN9944" s="60"/>
      <c r="ACO9944" s="60"/>
      <c r="ACP9944" s="60"/>
      <c r="ACQ9944" s="60"/>
      <c r="ACR9944" s="60"/>
      <c r="ACS9944" s="60"/>
      <c r="ACT9944" s="60"/>
      <c r="ACU9944" s="60"/>
      <c r="ACV9944" s="60"/>
      <c r="ACW9944" s="60"/>
      <c r="ACX9944" s="60"/>
      <c r="ACY9944" s="60">
        <v>0.95577547912889604</v>
      </c>
      <c r="ACZ9944" s="60"/>
      <c r="ADA9944" s="60"/>
      <c r="ADB9944" s="60"/>
      <c r="ADC9944" s="60"/>
      <c r="ADD9944" s="60"/>
      <c r="ADE9944" s="60"/>
    </row>
    <row r="9945" spans="760:785" x14ac:dyDescent="0.25">
      <c r="ACF9945" s="60"/>
      <c r="ACG9945" s="60"/>
      <c r="ACH9945" s="60"/>
      <c r="ACI9945" s="60"/>
      <c r="ACJ9945" s="60"/>
      <c r="ACK9945" s="60"/>
      <c r="ACL9945" s="60"/>
      <c r="ACM9945" s="60"/>
      <c r="ACN9945" s="60"/>
      <c r="ACO9945" s="60"/>
      <c r="ACP9945" s="60"/>
      <c r="ACQ9945" s="60"/>
      <c r="ACR9945" s="60"/>
      <c r="ACS9945" s="60"/>
      <c r="ACT9945" s="60"/>
      <c r="ACU9945" s="60"/>
      <c r="ACV9945" s="60"/>
      <c r="ACW9945" s="60"/>
      <c r="ACX9945" s="60"/>
      <c r="ACY9945" s="60">
        <v>0.95576817495613697</v>
      </c>
      <c r="ACZ9945" s="60"/>
      <c r="ADA9945" s="60"/>
      <c r="ADB9945" s="60"/>
      <c r="ADC9945" s="60"/>
      <c r="ADD9945" s="60"/>
      <c r="ADE9945" s="60"/>
    </row>
    <row r="9946" spans="760:785" x14ac:dyDescent="0.25">
      <c r="ACF9946" s="60"/>
      <c r="ACG9946" s="60"/>
      <c r="ACH9946" s="60"/>
      <c r="ACI9946" s="60"/>
      <c r="ACJ9946" s="60"/>
      <c r="ACK9946" s="60"/>
      <c r="ACL9946" s="60"/>
      <c r="ACM9946" s="60"/>
      <c r="ACN9946" s="60"/>
      <c r="ACO9946" s="60"/>
      <c r="ACP9946" s="60"/>
      <c r="ACQ9946" s="60"/>
      <c r="ACR9946" s="60"/>
      <c r="ACS9946" s="60"/>
      <c r="ACT9946" s="60"/>
      <c r="ACU9946" s="60"/>
      <c r="ACV9946" s="60"/>
      <c r="ACW9946" s="60"/>
      <c r="ACX9946" s="60"/>
      <c r="ACY9946" s="60">
        <v>0.95575799604934197</v>
      </c>
      <c r="ACZ9946" s="60"/>
      <c r="ADA9946" s="60"/>
      <c r="ADB9946" s="60"/>
      <c r="ADC9946" s="60"/>
      <c r="ADD9946" s="60"/>
      <c r="ADE9946" s="60"/>
    </row>
    <row r="9947" spans="760:785" x14ac:dyDescent="0.25">
      <c r="ACF9947" s="60"/>
      <c r="ACG9947" s="60"/>
      <c r="ACH9947" s="60"/>
      <c r="ACI9947" s="60"/>
      <c r="ACJ9947" s="60"/>
      <c r="ACK9947" s="60"/>
      <c r="ACL9947" s="60"/>
      <c r="ACM9947" s="60"/>
      <c r="ACN9947" s="60"/>
      <c r="ACO9947" s="60"/>
      <c r="ACP9947" s="60"/>
      <c r="ACQ9947" s="60"/>
      <c r="ACR9947" s="60"/>
      <c r="ACS9947" s="60"/>
      <c r="ACT9947" s="60"/>
      <c r="ACU9947" s="60"/>
      <c r="ACV9947" s="60"/>
      <c r="ACW9947" s="60"/>
      <c r="ACX9947" s="60"/>
      <c r="ACY9947" s="60">
        <v>0.95574762189713502</v>
      </c>
      <c r="ACZ9947" s="60"/>
      <c r="ADA9947" s="60"/>
      <c r="ADB9947" s="60"/>
      <c r="ADC9947" s="60"/>
      <c r="ADD9947" s="60"/>
      <c r="ADE9947" s="60"/>
    </row>
    <row r="9948" spans="760:785" x14ac:dyDescent="0.25">
      <c r="ACF9948" s="60"/>
      <c r="ACG9948" s="60"/>
      <c r="ACH9948" s="60"/>
      <c r="ACI9948" s="60"/>
      <c r="ACJ9948" s="60"/>
      <c r="ACK9948" s="60"/>
      <c r="ACL9948" s="60"/>
      <c r="ACM9948" s="60"/>
      <c r="ACN9948" s="60"/>
      <c r="ACO9948" s="60"/>
      <c r="ACP9948" s="60"/>
      <c r="ACQ9948" s="60"/>
      <c r="ACR9948" s="60"/>
      <c r="ACS9948" s="60"/>
      <c r="ACT9948" s="60"/>
      <c r="ACU9948" s="60"/>
      <c r="ACV9948" s="60"/>
      <c r="ACW9948" s="60"/>
      <c r="ACX9948" s="60"/>
      <c r="ACY9948" s="60">
        <v>0.95574536248645003</v>
      </c>
      <c r="ACZ9948" s="60"/>
      <c r="ADA9948" s="60"/>
      <c r="ADB9948" s="60"/>
      <c r="ADC9948" s="60"/>
      <c r="ADD9948" s="60"/>
      <c r="ADE9948" s="60"/>
    </row>
    <row r="9949" spans="760:785" x14ac:dyDescent="0.25">
      <c r="ACF9949" s="60"/>
      <c r="ACG9949" s="60"/>
      <c r="ACH9949" s="60"/>
      <c r="ACI9949" s="60"/>
      <c r="ACJ9949" s="60"/>
      <c r="ACK9949" s="60"/>
      <c r="ACL9949" s="60"/>
      <c r="ACM9949" s="60"/>
      <c r="ACN9949" s="60"/>
      <c r="ACO9949" s="60"/>
      <c r="ACP9949" s="60"/>
      <c r="ACQ9949" s="60"/>
      <c r="ACR9949" s="60"/>
      <c r="ACS9949" s="60"/>
      <c r="ACT9949" s="60"/>
      <c r="ACU9949" s="60"/>
      <c r="ACV9949" s="60"/>
      <c r="ACW9949" s="60"/>
      <c r="ACX9949" s="60"/>
      <c r="ACY9949" s="60">
        <v>0.95572440715356899</v>
      </c>
      <c r="ACZ9949" s="60"/>
      <c r="ADA9949" s="60"/>
      <c r="ADB9949" s="60"/>
      <c r="ADC9949" s="60"/>
      <c r="ADD9949" s="60"/>
      <c r="ADE9949" s="60"/>
    </row>
    <row r="9950" spans="760:785" x14ac:dyDescent="0.25">
      <c r="ACF9950" s="60"/>
      <c r="ACG9950" s="60"/>
      <c r="ACH9950" s="60"/>
      <c r="ACI9950" s="60"/>
      <c r="ACJ9950" s="60"/>
      <c r="ACK9950" s="60"/>
      <c r="ACL9950" s="60"/>
      <c r="ACM9950" s="60"/>
      <c r="ACN9950" s="60"/>
      <c r="ACO9950" s="60"/>
      <c r="ACP9950" s="60"/>
      <c r="ACQ9950" s="60"/>
      <c r="ACR9950" s="60"/>
      <c r="ACS9950" s="60"/>
      <c r="ACT9950" s="60"/>
      <c r="ACU9950" s="60"/>
      <c r="ACV9950" s="60"/>
      <c r="ACW9950" s="60"/>
      <c r="ACX9950" s="60"/>
      <c r="ACY9950" s="60">
        <v>0.95570496506648395</v>
      </c>
      <c r="ACZ9950" s="60"/>
      <c r="ADA9950" s="60"/>
      <c r="ADB9950" s="60"/>
      <c r="ADC9950" s="60"/>
      <c r="ADD9950" s="60"/>
      <c r="ADE9950" s="60"/>
    </row>
    <row r="9951" spans="760:785" x14ac:dyDescent="0.25">
      <c r="ACF9951" s="60"/>
      <c r="ACG9951" s="60"/>
      <c r="ACH9951" s="60"/>
      <c r="ACI9951" s="60"/>
      <c r="ACJ9951" s="60"/>
      <c r="ACK9951" s="60"/>
      <c r="ACL9951" s="60"/>
      <c r="ACM9951" s="60"/>
      <c r="ACN9951" s="60"/>
      <c r="ACO9951" s="60"/>
      <c r="ACP9951" s="60"/>
      <c r="ACQ9951" s="60"/>
      <c r="ACR9951" s="60"/>
      <c r="ACS9951" s="60"/>
      <c r="ACT9951" s="60"/>
      <c r="ACU9951" s="60"/>
      <c r="ACV9951" s="60"/>
      <c r="ACW9951" s="60"/>
      <c r="ACX9951" s="60"/>
      <c r="ACY9951" s="60">
        <v>0.95570022288404899</v>
      </c>
      <c r="ACZ9951" s="60"/>
      <c r="ADA9951" s="60"/>
      <c r="ADB9951" s="60"/>
      <c r="ADC9951" s="60"/>
      <c r="ADD9951" s="60"/>
      <c r="ADE9951" s="60"/>
    </row>
    <row r="9952" spans="760:785" x14ac:dyDescent="0.25">
      <c r="ACF9952" s="60"/>
      <c r="ACG9952" s="60"/>
      <c r="ACH9952" s="60"/>
      <c r="ACI9952" s="60"/>
      <c r="ACJ9952" s="60"/>
      <c r="ACK9952" s="60"/>
      <c r="ACL9952" s="60"/>
      <c r="ACM9952" s="60"/>
      <c r="ACN9952" s="60"/>
      <c r="ACO9952" s="60"/>
      <c r="ACP9952" s="60"/>
      <c r="ACQ9952" s="60"/>
      <c r="ACR9952" s="60"/>
      <c r="ACS9952" s="60"/>
      <c r="ACT9952" s="60"/>
      <c r="ACU9952" s="60"/>
      <c r="ACV9952" s="60"/>
      <c r="ACW9952" s="60"/>
      <c r="ACX9952" s="60"/>
      <c r="ACY9952" s="60">
        <v>0.95569817966473303</v>
      </c>
      <c r="ACZ9952" s="60"/>
      <c r="ADA9952" s="60"/>
      <c r="ADB9952" s="60"/>
      <c r="ADC9952" s="60"/>
      <c r="ADD9952" s="60"/>
      <c r="ADE9952" s="60"/>
    </row>
    <row r="9953" spans="760:785" x14ac:dyDescent="0.25">
      <c r="ACF9953" s="60"/>
      <c r="ACG9953" s="60"/>
      <c r="ACH9953" s="60"/>
      <c r="ACI9953" s="60"/>
      <c r="ACJ9953" s="60"/>
      <c r="ACK9953" s="60"/>
      <c r="ACL9953" s="60"/>
      <c r="ACM9953" s="60"/>
      <c r="ACN9953" s="60"/>
      <c r="ACO9953" s="60"/>
      <c r="ACP9953" s="60"/>
      <c r="ACQ9953" s="60"/>
      <c r="ACR9953" s="60"/>
      <c r="ACS9953" s="60"/>
      <c r="ACT9953" s="60"/>
      <c r="ACU9953" s="60"/>
      <c r="ACV9953" s="60"/>
      <c r="ACW9953" s="60"/>
      <c r="ACX9953" s="60"/>
      <c r="ACY9953" s="60">
        <v>0.95568479185413302</v>
      </c>
      <c r="ACZ9953" s="60"/>
      <c r="ADA9953" s="60"/>
      <c r="ADB9953" s="60"/>
      <c r="ADC9953" s="60"/>
      <c r="ADD9953" s="60"/>
      <c r="ADE9953" s="60"/>
    </row>
    <row r="9954" spans="760:785" x14ac:dyDescent="0.25">
      <c r="ACF9954" s="60"/>
      <c r="ACG9954" s="60"/>
      <c r="ACH9954" s="60"/>
      <c r="ACI9954" s="60"/>
      <c r="ACJ9954" s="60"/>
      <c r="ACK9954" s="60"/>
      <c r="ACL9954" s="60"/>
      <c r="ACM9954" s="60"/>
      <c r="ACN9954" s="60"/>
      <c r="ACO9954" s="60"/>
      <c r="ACP9954" s="60"/>
      <c r="ACQ9954" s="60"/>
      <c r="ACR9954" s="60"/>
      <c r="ACS9954" s="60"/>
      <c r="ACT9954" s="60"/>
      <c r="ACU9954" s="60"/>
      <c r="ACV9954" s="60"/>
      <c r="ACW9954" s="60"/>
      <c r="ACX9954" s="60"/>
      <c r="ACY9954" s="60">
        <v>0.95564784885822596</v>
      </c>
      <c r="ACZ9954" s="60"/>
      <c r="ADA9954" s="60"/>
      <c r="ADB9954" s="60"/>
      <c r="ADC9954" s="60"/>
      <c r="ADD9954" s="60"/>
      <c r="ADE9954" s="60"/>
    </row>
    <row r="9955" spans="760:785" x14ac:dyDescent="0.25">
      <c r="ACF9955" s="60"/>
      <c r="ACG9955" s="60"/>
      <c r="ACH9955" s="60"/>
      <c r="ACI9955" s="60"/>
      <c r="ACJ9955" s="60"/>
      <c r="ACK9955" s="60"/>
      <c r="ACL9955" s="60"/>
      <c r="ACM9955" s="60"/>
      <c r="ACN9955" s="60"/>
      <c r="ACO9955" s="60"/>
      <c r="ACP9955" s="60"/>
      <c r="ACQ9955" s="60"/>
      <c r="ACR9955" s="60"/>
      <c r="ACS9955" s="60"/>
      <c r="ACT9955" s="60"/>
      <c r="ACU9955" s="60"/>
      <c r="ACV9955" s="60"/>
      <c r="ACW9955" s="60"/>
      <c r="ACX9955" s="60"/>
      <c r="ACY9955" s="60">
        <v>0.95564265356999201</v>
      </c>
      <c r="ACZ9955" s="60"/>
      <c r="ADA9955" s="60"/>
      <c r="ADB9955" s="60"/>
      <c r="ADC9955" s="60"/>
      <c r="ADD9955" s="60"/>
      <c r="ADE9955" s="60"/>
    </row>
    <row r="9956" spans="760:785" x14ac:dyDescent="0.25">
      <c r="ACF9956" s="60"/>
      <c r="ACG9956" s="60"/>
      <c r="ACH9956" s="60"/>
      <c r="ACI9956" s="60"/>
      <c r="ACJ9956" s="60"/>
      <c r="ACK9956" s="60"/>
      <c r="ACL9956" s="60"/>
      <c r="ACM9956" s="60"/>
      <c r="ACN9956" s="60"/>
      <c r="ACO9956" s="60"/>
      <c r="ACP9956" s="60"/>
      <c r="ACQ9956" s="60"/>
      <c r="ACR9956" s="60"/>
      <c r="ACS9956" s="60"/>
      <c r="ACT9956" s="60"/>
      <c r="ACU9956" s="60"/>
      <c r="ACV9956" s="60"/>
      <c r="ACW9956" s="60"/>
      <c r="ACX9956" s="60"/>
      <c r="ACY9956" s="60">
        <v>0.95562483312409396</v>
      </c>
      <c r="ACZ9956" s="60"/>
      <c r="ADA9956" s="60"/>
      <c r="ADB9956" s="60"/>
      <c r="ADC9956" s="60"/>
      <c r="ADD9956" s="60"/>
      <c r="ADE9956" s="60"/>
    </row>
    <row r="9957" spans="760:785" x14ac:dyDescent="0.25">
      <c r="ACF9957" s="60"/>
      <c r="ACG9957" s="60"/>
      <c r="ACH9957" s="60"/>
      <c r="ACI9957" s="60"/>
      <c r="ACJ9957" s="60"/>
      <c r="ACK9957" s="60"/>
      <c r="ACL9957" s="60"/>
      <c r="ACM9957" s="60"/>
      <c r="ACN9957" s="60"/>
      <c r="ACO9957" s="60"/>
      <c r="ACP9957" s="60"/>
      <c r="ACQ9957" s="60"/>
      <c r="ACR9957" s="60"/>
      <c r="ACS9957" s="60"/>
      <c r="ACT9957" s="60"/>
      <c r="ACU9957" s="60"/>
      <c r="ACV9957" s="60"/>
      <c r="ACW9957" s="60"/>
      <c r="ACX9957" s="60"/>
      <c r="ACY9957" s="60">
        <v>0.95561273613628295</v>
      </c>
      <c r="ACZ9957" s="60"/>
      <c r="ADA9957" s="60"/>
      <c r="ADB9957" s="60"/>
      <c r="ADC9957" s="60"/>
      <c r="ADD9957" s="60"/>
      <c r="ADE9957" s="60"/>
    </row>
    <row r="9958" spans="760:785" x14ac:dyDescent="0.25">
      <c r="ACF9958" s="60"/>
      <c r="ACG9958" s="60"/>
      <c r="ACH9958" s="60"/>
      <c r="ACI9958" s="60"/>
      <c r="ACJ9958" s="60"/>
      <c r="ACK9958" s="60"/>
      <c r="ACL9958" s="60"/>
      <c r="ACM9958" s="60"/>
      <c r="ACN9958" s="60"/>
      <c r="ACO9958" s="60"/>
      <c r="ACP9958" s="60"/>
      <c r="ACQ9958" s="60"/>
      <c r="ACR9958" s="60"/>
      <c r="ACS9958" s="60"/>
      <c r="ACT9958" s="60"/>
      <c r="ACU9958" s="60"/>
      <c r="ACV9958" s="60"/>
      <c r="ACW9958" s="60"/>
      <c r="ACX9958" s="60"/>
      <c r="ACY9958" s="60">
        <v>0.95557376126306504</v>
      </c>
      <c r="ACZ9958" s="60"/>
      <c r="ADA9958" s="60"/>
      <c r="ADB9958" s="60"/>
      <c r="ADC9958" s="60"/>
      <c r="ADD9958" s="60"/>
      <c r="ADE9958" s="60"/>
    </row>
    <row r="9959" spans="760:785" x14ac:dyDescent="0.25">
      <c r="ACF9959" s="60"/>
      <c r="ACG9959" s="60"/>
      <c r="ACH9959" s="60"/>
      <c r="ACI9959" s="60"/>
      <c r="ACJ9959" s="60"/>
      <c r="ACK9959" s="60"/>
      <c r="ACL9959" s="60"/>
      <c r="ACM9959" s="60"/>
      <c r="ACN9959" s="60"/>
      <c r="ACO9959" s="60"/>
      <c r="ACP9959" s="60"/>
      <c r="ACQ9959" s="60"/>
      <c r="ACR9959" s="60"/>
      <c r="ACS9959" s="60"/>
      <c r="ACT9959" s="60"/>
      <c r="ACU9959" s="60"/>
      <c r="ACV9959" s="60"/>
      <c r="ACW9959" s="60"/>
      <c r="ACX9959" s="60"/>
      <c r="ACY9959" s="60">
        <v>0.95557286495057203</v>
      </c>
      <c r="ACZ9959" s="60"/>
      <c r="ADA9959" s="60"/>
      <c r="ADB9959" s="60"/>
      <c r="ADC9959" s="60"/>
      <c r="ADD9959" s="60"/>
      <c r="ADE9959" s="60"/>
    </row>
    <row r="9960" spans="760:785" x14ac:dyDescent="0.25">
      <c r="ACF9960" s="60"/>
      <c r="ACG9960" s="60"/>
      <c r="ACH9960" s="60"/>
      <c r="ACI9960" s="60"/>
      <c r="ACJ9960" s="60"/>
      <c r="ACK9960" s="60"/>
      <c r="ACL9960" s="60"/>
      <c r="ACM9960" s="60"/>
      <c r="ACN9960" s="60"/>
      <c r="ACO9960" s="60"/>
      <c r="ACP9960" s="60"/>
      <c r="ACQ9960" s="60"/>
      <c r="ACR9960" s="60"/>
      <c r="ACS9960" s="60"/>
      <c r="ACT9960" s="60"/>
      <c r="ACU9960" s="60"/>
      <c r="ACV9960" s="60"/>
      <c r="ACW9960" s="60"/>
      <c r="ACX9960" s="60"/>
      <c r="ACY9960" s="60">
        <v>0.95557254627798904</v>
      </c>
      <c r="ACZ9960" s="60"/>
      <c r="ADA9960" s="60"/>
      <c r="ADB9960" s="60"/>
      <c r="ADC9960" s="60"/>
      <c r="ADD9960" s="60"/>
      <c r="ADE9960" s="60"/>
    </row>
    <row r="9961" spans="760:785" x14ac:dyDescent="0.25">
      <c r="ACF9961" s="60"/>
      <c r="ACG9961" s="60"/>
      <c r="ACH9961" s="60"/>
      <c r="ACI9961" s="60"/>
      <c r="ACJ9961" s="60"/>
      <c r="ACK9961" s="60"/>
      <c r="ACL9961" s="60"/>
      <c r="ACM9961" s="60"/>
      <c r="ACN9961" s="60"/>
      <c r="ACO9961" s="60"/>
      <c r="ACP9961" s="60"/>
      <c r="ACQ9961" s="60"/>
      <c r="ACR9961" s="60"/>
      <c r="ACS9961" s="60"/>
      <c r="ACT9961" s="60"/>
      <c r="ACU9961" s="60"/>
      <c r="ACV9961" s="60"/>
      <c r="ACW9961" s="60"/>
      <c r="ACX9961" s="60"/>
      <c r="ACY9961" s="60">
        <v>0.95556759760449805</v>
      </c>
      <c r="ACZ9961" s="60"/>
      <c r="ADA9961" s="60"/>
      <c r="ADB9961" s="60"/>
      <c r="ADC9961" s="60"/>
      <c r="ADD9961" s="60"/>
      <c r="ADE9961" s="60"/>
    </row>
    <row r="9962" spans="760:785" x14ac:dyDescent="0.25">
      <c r="ACF9962" s="60"/>
      <c r="ACG9962" s="60"/>
      <c r="ACH9962" s="60"/>
      <c r="ACI9962" s="60"/>
      <c r="ACJ9962" s="60"/>
      <c r="ACK9962" s="60"/>
      <c r="ACL9962" s="60"/>
      <c r="ACM9962" s="60"/>
      <c r="ACN9962" s="60"/>
      <c r="ACO9962" s="60"/>
      <c r="ACP9962" s="60"/>
      <c r="ACQ9962" s="60"/>
      <c r="ACR9962" s="60"/>
      <c r="ACS9962" s="60"/>
      <c r="ACT9962" s="60"/>
      <c r="ACU9962" s="60"/>
      <c r="ACV9962" s="60"/>
      <c r="ACW9962" s="60"/>
      <c r="ACX9962" s="60"/>
      <c r="ACY9962" s="60">
        <v>0.95554021259689703</v>
      </c>
      <c r="ACZ9962" s="60"/>
      <c r="ADA9962" s="60"/>
      <c r="ADB9962" s="60"/>
      <c r="ADC9962" s="60"/>
      <c r="ADD9962" s="60"/>
      <c r="ADE9962" s="60"/>
    </row>
    <row r="9963" spans="760:785" x14ac:dyDescent="0.25">
      <c r="ACF9963" s="60"/>
      <c r="ACG9963" s="60"/>
      <c r="ACH9963" s="60"/>
      <c r="ACI9963" s="60"/>
      <c r="ACJ9963" s="60"/>
      <c r="ACK9963" s="60"/>
      <c r="ACL9963" s="60"/>
      <c r="ACM9963" s="60"/>
      <c r="ACN9963" s="60"/>
      <c r="ACO9963" s="60"/>
      <c r="ACP9963" s="60"/>
      <c r="ACQ9963" s="60"/>
      <c r="ACR9963" s="60"/>
      <c r="ACS9963" s="60"/>
      <c r="ACT9963" s="60"/>
      <c r="ACU9963" s="60"/>
      <c r="ACV9963" s="60"/>
      <c r="ACW9963" s="60"/>
      <c r="ACX9963" s="60"/>
      <c r="ACY9963" s="60">
        <v>0.95552019516839204</v>
      </c>
      <c r="ACZ9963" s="60"/>
      <c r="ADA9963" s="60"/>
      <c r="ADB9963" s="60"/>
      <c r="ADC9963" s="60"/>
      <c r="ADD9963" s="60"/>
      <c r="ADE9963" s="60"/>
    </row>
    <row r="9964" spans="760:785" x14ac:dyDescent="0.25">
      <c r="ACF9964" s="60"/>
      <c r="ACG9964" s="60"/>
      <c r="ACH9964" s="60"/>
      <c r="ACI9964" s="60"/>
      <c r="ACJ9964" s="60"/>
      <c r="ACK9964" s="60"/>
      <c r="ACL9964" s="60"/>
      <c r="ACM9964" s="60"/>
      <c r="ACN9964" s="60"/>
      <c r="ACO9964" s="60"/>
      <c r="ACP9964" s="60"/>
      <c r="ACQ9964" s="60"/>
      <c r="ACR9964" s="60"/>
      <c r="ACS9964" s="60"/>
      <c r="ACT9964" s="60"/>
      <c r="ACU9964" s="60"/>
      <c r="ACV9964" s="60"/>
      <c r="ACW9964" s="60"/>
      <c r="ACX9964" s="60"/>
      <c r="ACY9964" s="60">
        <v>0.95550984221992896</v>
      </c>
      <c r="ACZ9964" s="60"/>
      <c r="ADA9964" s="60"/>
      <c r="ADB9964" s="60"/>
      <c r="ADC9964" s="60"/>
      <c r="ADD9964" s="60"/>
      <c r="ADE9964" s="60"/>
    </row>
    <row r="9965" spans="760:785" x14ac:dyDescent="0.25">
      <c r="ACF9965" s="60"/>
      <c r="ACG9965" s="60"/>
      <c r="ACH9965" s="60"/>
      <c r="ACI9965" s="60"/>
      <c r="ACJ9965" s="60"/>
      <c r="ACK9965" s="60"/>
      <c r="ACL9965" s="60"/>
      <c r="ACM9965" s="60"/>
      <c r="ACN9965" s="60"/>
      <c r="ACO9965" s="60"/>
      <c r="ACP9965" s="60"/>
      <c r="ACQ9965" s="60"/>
      <c r="ACR9965" s="60"/>
      <c r="ACS9965" s="60"/>
      <c r="ACT9965" s="60"/>
      <c r="ACU9965" s="60"/>
      <c r="ACV9965" s="60"/>
      <c r="ACW9965" s="60"/>
      <c r="ACX9965" s="60"/>
      <c r="ACY9965" s="60">
        <v>0.95549439804133796</v>
      </c>
      <c r="ACZ9965" s="60"/>
      <c r="ADA9965" s="60"/>
      <c r="ADB9965" s="60"/>
      <c r="ADC9965" s="60"/>
      <c r="ADD9965" s="60"/>
      <c r="ADE9965" s="60"/>
    </row>
    <row r="9966" spans="760:785" x14ac:dyDescent="0.25">
      <c r="ACF9966" s="60"/>
      <c r="ACG9966" s="60"/>
      <c r="ACH9966" s="60"/>
      <c r="ACI9966" s="60"/>
      <c r="ACJ9966" s="60"/>
      <c r="ACK9966" s="60"/>
      <c r="ACL9966" s="60"/>
      <c r="ACM9966" s="60"/>
      <c r="ACN9966" s="60"/>
      <c r="ACO9966" s="60"/>
      <c r="ACP9966" s="60"/>
      <c r="ACQ9966" s="60"/>
      <c r="ACR9966" s="60"/>
      <c r="ACS9966" s="60"/>
      <c r="ACT9966" s="60"/>
      <c r="ACU9966" s="60"/>
      <c r="ACV9966" s="60"/>
      <c r="ACW9966" s="60"/>
      <c r="ACX9966" s="60"/>
      <c r="ACY9966" s="60">
        <v>0.95548519079288996</v>
      </c>
      <c r="ACZ9966" s="60"/>
      <c r="ADA9966" s="60"/>
      <c r="ADB9966" s="60"/>
      <c r="ADC9966" s="60"/>
      <c r="ADD9966" s="60"/>
      <c r="ADE9966" s="60"/>
    </row>
    <row r="9967" spans="760:785" x14ac:dyDescent="0.25">
      <c r="ACF9967" s="60"/>
      <c r="ACG9967" s="60"/>
      <c r="ACH9967" s="60"/>
      <c r="ACI9967" s="60"/>
      <c r="ACJ9967" s="60"/>
      <c r="ACK9967" s="60"/>
      <c r="ACL9967" s="60"/>
      <c r="ACM9967" s="60"/>
      <c r="ACN9967" s="60"/>
      <c r="ACO9967" s="60"/>
      <c r="ACP9967" s="60"/>
      <c r="ACQ9967" s="60"/>
      <c r="ACR9967" s="60"/>
      <c r="ACS9967" s="60"/>
      <c r="ACT9967" s="60"/>
      <c r="ACU9967" s="60"/>
      <c r="ACV9967" s="60"/>
      <c r="ACW9967" s="60"/>
      <c r="ACX9967" s="60"/>
      <c r="ACY9967" s="60">
        <v>0.95548420911786702</v>
      </c>
      <c r="ACZ9967" s="60"/>
      <c r="ADA9967" s="60"/>
      <c r="ADB9967" s="60"/>
      <c r="ADC9967" s="60"/>
      <c r="ADD9967" s="60"/>
      <c r="ADE9967" s="60"/>
    </row>
    <row r="9968" spans="760:785" x14ac:dyDescent="0.25">
      <c r="ACF9968" s="60"/>
      <c r="ACG9968" s="60"/>
      <c r="ACH9968" s="60"/>
      <c r="ACI9968" s="60"/>
      <c r="ACJ9968" s="60"/>
      <c r="ACK9968" s="60"/>
      <c r="ACL9968" s="60"/>
      <c r="ACM9968" s="60"/>
      <c r="ACN9968" s="60"/>
      <c r="ACO9968" s="60"/>
      <c r="ACP9968" s="60"/>
      <c r="ACQ9968" s="60"/>
      <c r="ACR9968" s="60"/>
      <c r="ACS9968" s="60"/>
      <c r="ACT9968" s="60"/>
      <c r="ACU9968" s="60"/>
      <c r="ACV9968" s="60"/>
      <c r="ACW9968" s="60"/>
      <c r="ACX9968" s="60"/>
      <c r="ACY9968" s="60">
        <v>0.95544144737304504</v>
      </c>
      <c r="ACZ9968" s="60"/>
      <c r="ADA9968" s="60"/>
      <c r="ADB9968" s="60"/>
      <c r="ADC9968" s="60"/>
      <c r="ADD9968" s="60"/>
      <c r="ADE9968" s="60"/>
    </row>
    <row r="9969" spans="760:785" x14ac:dyDescent="0.25">
      <c r="ACF9969" s="60"/>
      <c r="ACG9969" s="60"/>
      <c r="ACH9969" s="60"/>
      <c r="ACI9969" s="60"/>
      <c r="ACJ9969" s="60"/>
      <c r="ACK9969" s="60"/>
      <c r="ACL9969" s="60"/>
      <c r="ACM9969" s="60"/>
      <c r="ACN9969" s="60"/>
      <c r="ACO9969" s="60"/>
      <c r="ACP9969" s="60"/>
      <c r="ACQ9969" s="60"/>
      <c r="ACR9969" s="60"/>
      <c r="ACS9969" s="60"/>
      <c r="ACT9969" s="60"/>
      <c r="ACU9969" s="60"/>
      <c r="ACV9969" s="60"/>
      <c r="ACW9969" s="60"/>
      <c r="ACX9969" s="60"/>
      <c r="ACY9969" s="60">
        <v>0.95543036581595497</v>
      </c>
      <c r="ACZ9969" s="60"/>
      <c r="ADA9969" s="60"/>
      <c r="ADB9969" s="60"/>
      <c r="ADC9969" s="60"/>
      <c r="ADD9969" s="60"/>
      <c r="ADE9969" s="60"/>
    </row>
    <row r="9970" spans="760:785" x14ac:dyDescent="0.25">
      <c r="ACF9970" s="60"/>
      <c r="ACG9970" s="60"/>
      <c r="ACH9970" s="60"/>
      <c r="ACI9970" s="60"/>
      <c r="ACJ9970" s="60"/>
      <c r="ACK9970" s="60"/>
      <c r="ACL9970" s="60"/>
      <c r="ACM9970" s="60"/>
      <c r="ACN9970" s="60"/>
      <c r="ACO9970" s="60"/>
      <c r="ACP9970" s="60"/>
      <c r="ACQ9970" s="60"/>
      <c r="ACR9970" s="60"/>
      <c r="ACS9970" s="60"/>
      <c r="ACT9970" s="60"/>
      <c r="ACU9970" s="60"/>
      <c r="ACV9970" s="60"/>
      <c r="ACW9970" s="60"/>
      <c r="ACX9970" s="60"/>
      <c r="ACY9970" s="60">
        <v>0.95540925963928902</v>
      </c>
      <c r="ACZ9970" s="60"/>
      <c r="ADA9970" s="60"/>
      <c r="ADB9970" s="60"/>
      <c r="ADC9970" s="60"/>
      <c r="ADD9970" s="60"/>
      <c r="ADE9970" s="60"/>
    </row>
    <row r="9971" spans="760:785" x14ac:dyDescent="0.25">
      <c r="ACF9971" s="60"/>
      <c r="ACG9971" s="60"/>
      <c r="ACH9971" s="60"/>
      <c r="ACI9971" s="60"/>
      <c r="ACJ9971" s="60"/>
      <c r="ACK9971" s="60"/>
      <c r="ACL9971" s="60"/>
      <c r="ACM9971" s="60"/>
      <c r="ACN9971" s="60"/>
      <c r="ACO9971" s="60"/>
      <c r="ACP9971" s="60"/>
      <c r="ACQ9971" s="60"/>
      <c r="ACR9971" s="60"/>
      <c r="ACS9971" s="60"/>
      <c r="ACT9971" s="60"/>
      <c r="ACU9971" s="60"/>
      <c r="ACV9971" s="60"/>
      <c r="ACW9971" s="60"/>
      <c r="ACX9971" s="60"/>
      <c r="ACY9971" s="60">
        <v>0.95540903735891303</v>
      </c>
      <c r="ACZ9971" s="60"/>
      <c r="ADA9971" s="60"/>
      <c r="ADB9971" s="60"/>
      <c r="ADC9971" s="60"/>
      <c r="ADD9971" s="60"/>
      <c r="ADE9971" s="60"/>
    </row>
    <row r="9972" spans="760:785" x14ac:dyDescent="0.25">
      <c r="ACF9972" s="60"/>
      <c r="ACG9972" s="60"/>
      <c r="ACH9972" s="60"/>
      <c r="ACI9972" s="60"/>
      <c r="ACJ9972" s="60"/>
      <c r="ACK9972" s="60"/>
      <c r="ACL9972" s="60"/>
      <c r="ACM9972" s="60"/>
      <c r="ACN9972" s="60"/>
      <c r="ACO9972" s="60"/>
      <c r="ACP9972" s="60"/>
      <c r="ACQ9972" s="60"/>
      <c r="ACR9972" s="60"/>
      <c r="ACS9972" s="60"/>
      <c r="ACT9972" s="60"/>
      <c r="ACU9972" s="60"/>
      <c r="ACV9972" s="60"/>
      <c r="ACW9972" s="60"/>
      <c r="ACX9972" s="60"/>
      <c r="ACY9972" s="60">
        <v>0.95540488088901798</v>
      </c>
      <c r="ACZ9972" s="60"/>
      <c r="ADA9972" s="60"/>
      <c r="ADB9972" s="60"/>
      <c r="ADC9972" s="60"/>
      <c r="ADD9972" s="60"/>
      <c r="ADE9972" s="60"/>
    </row>
    <row r="9973" spans="760:785" x14ac:dyDescent="0.25">
      <c r="ACF9973" s="60"/>
      <c r="ACG9973" s="60"/>
      <c r="ACH9973" s="60"/>
      <c r="ACI9973" s="60"/>
      <c r="ACJ9973" s="60"/>
      <c r="ACK9973" s="60"/>
      <c r="ACL9973" s="60"/>
      <c r="ACM9973" s="60"/>
      <c r="ACN9973" s="60"/>
      <c r="ACO9973" s="60"/>
      <c r="ACP9973" s="60"/>
      <c r="ACQ9973" s="60"/>
      <c r="ACR9973" s="60"/>
      <c r="ACS9973" s="60"/>
      <c r="ACT9973" s="60"/>
      <c r="ACU9973" s="60"/>
      <c r="ACV9973" s="60"/>
      <c r="ACW9973" s="60"/>
      <c r="ACX9973" s="60"/>
      <c r="ACY9973" s="60">
        <v>0.95538174195215697</v>
      </c>
      <c r="ACZ9973" s="60"/>
      <c r="ADA9973" s="60"/>
      <c r="ADB9973" s="60"/>
      <c r="ADC9973" s="60"/>
      <c r="ADD9973" s="60"/>
      <c r="ADE9973" s="60"/>
    </row>
    <row r="9974" spans="760:785" x14ac:dyDescent="0.25">
      <c r="ACF9974" s="60"/>
      <c r="ACG9974" s="60"/>
      <c r="ACH9974" s="60"/>
      <c r="ACI9974" s="60"/>
      <c r="ACJ9974" s="60"/>
      <c r="ACK9974" s="60"/>
      <c r="ACL9974" s="60"/>
      <c r="ACM9974" s="60"/>
      <c r="ACN9974" s="60"/>
      <c r="ACO9974" s="60"/>
      <c r="ACP9974" s="60"/>
      <c r="ACQ9974" s="60"/>
      <c r="ACR9974" s="60"/>
      <c r="ACS9974" s="60"/>
      <c r="ACT9974" s="60"/>
      <c r="ACU9974" s="60"/>
      <c r="ACV9974" s="60"/>
      <c r="ACW9974" s="60"/>
      <c r="ACX9974" s="60"/>
      <c r="ACY9974" s="60">
        <v>0.95537112005270197</v>
      </c>
      <c r="ACZ9974" s="60"/>
      <c r="ADA9974" s="60"/>
      <c r="ADB9974" s="60"/>
      <c r="ADC9974" s="60"/>
      <c r="ADD9974" s="60"/>
      <c r="ADE9974" s="60"/>
    </row>
    <row r="9975" spans="760:785" x14ac:dyDescent="0.25">
      <c r="ACF9975" s="60"/>
      <c r="ACG9975" s="60"/>
      <c r="ACH9975" s="60"/>
      <c r="ACI9975" s="60"/>
      <c r="ACJ9975" s="60"/>
      <c r="ACK9975" s="60"/>
      <c r="ACL9975" s="60"/>
      <c r="ACM9975" s="60"/>
      <c r="ACN9975" s="60"/>
      <c r="ACO9975" s="60"/>
      <c r="ACP9975" s="60"/>
      <c r="ACQ9975" s="60"/>
      <c r="ACR9975" s="60"/>
      <c r="ACS9975" s="60"/>
      <c r="ACT9975" s="60"/>
      <c r="ACU9975" s="60"/>
      <c r="ACV9975" s="60"/>
      <c r="ACW9975" s="60"/>
      <c r="ACX9975" s="60"/>
      <c r="ACY9975" s="60">
        <v>0.95536692242582899</v>
      </c>
      <c r="ACZ9975" s="60"/>
      <c r="ADA9975" s="60"/>
      <c r="ADB9975" s="60"/>
      <c r="ADC9975" s="60"/>
      <c r="ADD9975" s="60"/>
      <c r="ADE9975" s="60"/>
    </row>
    <row r="9976" spans="760:785" x14ac:dyDescent="0.25">
      <c r="ACF9976" s="60"/>
      <c r="ACG9976" s="60"/>
      <c r="ACH9976" s="60"/>
      <c r="ACI9976" s="60"/>
      <c r="ACJ9976" s="60"/>
      <c r="ACK9976" s="60"/>
      <c r="ACL9976" s="60"/>
      <c r="ACM9976" s="60"/>
      <c r="ACN9976" s="60"/>
      <c r="ACO9976" s="60"/>
      <c r="ACP9976" s="60"/>
      <c r="ACQ9976" s="60"/>
      <c r="ACR9976" s="60"/>
      <c r="ACS9976" s="60"/>
      <c r="ACT9976" s="60"/>
      <c r="ACU9976" s="60"/>
      <c r="ACV9976" s="60"/>
      <c r="ACW9976" s="60"/>
      <c r="ACX9976" s="60"/>
      <c r="ACY9976" s="60">
        <v>0.95536182548253301</v>
      </c>
      <c r="ACZ9976" s="60"/>
      <c r="ADA9976" s="60"/>
      <c r="ADB9976" s="60"/>
      <c r="ADC9976" s="60"/>
      <c r="ADD9976" s="60"/>
      <c r="ADE9976" s="60"/>
    </row>
    <row r="9977" spans="760:785" x14ac:dyDescent="0.25">
      <c r="ACF9977" s="60"/>
      <c r="ACG9977" s="60"/>
      <c r="ACH9977" s="60"/>
      <c r="ACI9977" s="60"/>
      <c r="ACJ9977" s="60"/>
      <c r="ACK9977" s="60"/>
      <c r="ACL9977" s="60"/>
      <c r="ACM9977" s="60"/>
      <c r="ACN9977" s="60"/>
      <c r="ACO9977" s="60"/>
      <c r="ACP9977" s="60"/>
      <c r="ACQ9977" s="60"/>
      <c r="ACR9977" s="60"/>
      <c r="ACS9977" s="60"/>
      <c r="ACT9977" s="60"/>
      <c r="ACU9977" s="60"/>
      <c r="ACV9977" s="60"/>
      <c r="ACW9977" s="60"/>
      <c r="ACX9977" s="60"/>
      <c r="ACY9977" s="60">
        <v>0.95535145073513505</v>
      </c>
      <c r="ACZ9977" s="60"/>
      <c r="ADA9977" s="60"/>
      <c r="ADB9977" s="60"/>
      <c r="ADC9977" s="60"/>
      <c r="ADD9977" s="60"/>
      <c r="ADE9977" s="60"/>
    </row>
    <row r="9978" spans="760:785" x14ac:dyDescent="0.25">
      <c r="ACF9978" s="60"/>
      <c r="ACG9978" s="60"/>
      <c r="ACH9978" s="60"/>
      <c r="ACI9978" s="60"/>
      <c r="ACJ9978" s="60"/>
      <c r="ACK9978" s="60"/>
      <c r="ACL9978" s="60"/>
      <c r="ACM9978" s="60"/>
      <c r="ACN9978" s="60"/>
      <c r="ACO9978" s="60"/>
      <c r="ACP9978" s="60"/>
      <c r="ACQ9978" s="60"/>
      <c r="ACR9978" s="60"/>
      <c r="ACS9978" s="60"/>
      <c r="ACT9978" s="60"/>
      <c r="ACU9978" s="60"/>
      <c r="ACV9978" s="60"/>
      <c r="ACW9978" s="60"/>
      <c r="ACX9978" s="60"/>
      <c r="ACY9978" s="60">
        <v>0.95534163504929903</v>
      </c>
      <c r="ACZ9978" s="60"/>
      <c r="ADA9978" s="60"/>
      <c r="ADB9978" s="60"/>
      <c r="ADC9978" s="60"/>
      <c r="ADD9978" s="60"/>
      <c r="ADE9978" s="60"/>
    </row>
    <row r="9979" spans="760:785" x14ac:dyDescent="0.25">
      <c r="ACF9979" s="60"/>
      <c r="ACG9979" s="60"/>
      <c r="ACH9979" s="60"/>
      <c r="ACI9979" s="60"/>
      <c r="ACJ9979" s="60"/>
      <c r="ACK9979" s="60"/>
      <c r="ACL9979" s="60"/>
      <c r="ACM9979" s="60"/>
      <c r="ACN9979" s="60"/>
      <c r="ACO9979" s="60"/>
      <c r="ACP9979" s="60"/>
      <c r="ACQ9979" s="60"/>
      <c r="ACR9979" s="60"/>
      <c r="ACS9979" s="60"/>
      <c r="ACT9979" s="60"/>
      <c r="ACU9979" s="60"/>
      <c r="ACV9979" s="60"/>
      <c r="ACW9979" s="60"/>
      <c r="ACX9979" s="60"/>
      <c r="ACY9979" s="60">
        <v>0.95533251316327505</v>
      </c>
      <c r="ACZ9979" s="60"/>
      <c r="ADA9979" s="60"/>
      <c r="ADB9979" s="60"/>
      <c r="ADC9979" s="60"/>
      <c r="ADD9979" s="60"/>
      <c r="ADE9979" s="60"/>
    </row>
    <row r="9980" spans="760:785" x14ac:dyDescent="0.25">
      <c r="ACF9980" s="60"/>
      <c r="ACG9980" s="60"/>
      <c r="ACH9980" s="60"/>
      <c r="ACI9980" s="60"/>
      <c r="ACJ9980" s="60"/>
      <c r="ACK9980" s="60"/>
      <c r="ACL9980" s="60"/>
      <c r="ACM9980" s="60"/>
      <c r="ACN9980" s="60"/>
      <c r="ACO9980" s="60"/>
      <c r="ACP9980" s="60"/>
      <c r="ACQ9980" s="60"/>
      <c r="ACR9980" s="60"/>
      <c r="ACS9980" s="60"/>
      <c r="ACT9980" s="60"/>
      <c r="ACU9980" s="60"/>
      <c r="ACV9980" s="60"/>
      <c r="ACW9980" s="60"/>
      <c r="ACX9980" s="60"/>
      <c r="ACY9980" s="60">
        <v>0.95533122353310496</v>
      </c>
      <c r="ACZ9980" s="60"/>
      <c r="ADA9980" s="60"/>
      <c r="ADB9980" s="60"/>
      <c r="ADC9980" s="60"/>
      <c r="ADD9980" s="60"/>
      <c r="ADE9980" s="60"/>
    </row>
    <row r="9981" spans="760:785" x14ac:dyDescent="0.25">
      <c r="ACF9981" s="60"/>
      <c r="ACG9981" s="60"/>
      <c r="ACH9981" s="60"/>
      <c r="ACI9981" s="60"/>
      <c r="ACJ9981" s="60"/>
      <c r="ACK9981" s="60"/>
      <c r="ACL9981" s="60"/>
      <c r="ACM9981" s="60"/>
      <c r="ACN9981" s="60"/>
      <c r="ACO9981" s="60"/>
      <c r="ACP9981" s="60"/>
      <c r="ACQ9981" s="60"/>
      <c r="ACR9981" s="60"/>
      <c r="ACS9981" s="60"/>
      <c r="ACT9981" s="60"/>
      <c r="ACU9981" s="60"/>
      <c r="ACV9981" s="60"/>
      <c r="ACW9981" s="60"/>
      <c r="ACX9981" s="60"/>
      <c r="ACY9981" s="60">
        <v>0.95532943661631398</v>
      </c>
      <c r="ACZ9981" s="60"/>
      <c r="ADA9981" s="60"/>
      <c r="ADB9981" s="60"/>
      <c r="ADC9981" s="60"/>
      <c r="ADD9981" s="60"/>
      <c r="ADE9981" s="60"/>
    </row>
    <row r="9982" spans="760:785" x14ac:dyDescent="0.25">
      <c r="ACF9982" s="60"/>
      <c r="ACG9982" s="60"/>
      <c r="ACH9982" s="60"/>
      <c r="ACI9982" s="60"/>
      <c r="ACJ9982" s="60"/>
      <c r="ACK9982" s="60"/>
      <c r="ACL9982" s="60"/>
      <c r="ACM9982" s="60"/>
      <c r="ACN9982" s="60"/>
      <c r="ACO9982" s="60"/>
      <c r="ACP9982" s="60"/>
      <c r="ACQ9982" s="60"/>
      <c r="ACR9982" s="60"/>
      <c r="ACS9982" s="60"/>
      <c r="ACT9982" s="60"/>
      <c r="ACU9982" s="60"/>
      <c r="ACV9982" s="60"/>
      <c r="ACW9982" s="60"/>
      <c r="ACX9982" s="60"/>
      <c r="ACY9982" s="60">
        <v>0.95532317116643894</v>
      </c>
      <c r="ACZ9982" s="60"/>
      <c r="ADA9982" s="60"/>
      <c r="ADB9982" s="60"/>
      <c r="ADC9982" s="60"/>
      <c r="ADD9982" s="60"/>
      <c r="ADE9982" s="60"/>
    </row>
    <row r="9983" spans="760:785" x14ac:dyDescent="0.25">
      <c r="ACF9983" s="60"/>
      <c r="ACG9983" s="60"/>
      <c r="ACH9983" s="60"/>
      <c r="ACI9983" s="60"/>
      <c r="ACJ9983" s="60"/>
      <c r="ACK9983" s="60"/>
      <c r="ACL9983" s="60"/>
      <c r="ACM9983" s="60"/>
      <c r="ACN9983" s="60"/>
      <c r="ACO9983" s="60"/>
      <c r="ACP9983" s="60"/>
      <c r="ACQ9983" s="60"/>
      <c r="ACR9983" s="60"/>
      <c r="ACS9983" s="60"/>
      <c r="ACT9983" s="60"/>
      <c r="ACU9983" s="60"/>
      <c r="ACV9983" s="60"/>
      <c r="ACW9983" s="60"/>
      <c r="ACX9983" s="60"/>
      <c r="ACY9983" s="60">
        <v>0.95532145577321104</v>
      </c>
      <c r="ACZ9983" s="60"/>
      <c r="ADA9983" s="60"/>
      <c r="ADB9983" s="60"/>
      <c r="ADC9983" s="60"/>
      <c r="ADD9983" s="60"/>
      <c r="ADE9983" s="60"/>
    </row>
    <row r="9984" spans="760:785" x14ac:dyDescent="0.25">
      <c r="ACF9984" s="60"/>
      <c r="ACG9984" s="60"/>
      <c r="ACH9984" s="60"/>
      <c r="ACI9984" s="60"/>
      <c r="ACJ9984" s="60"/>
      <c r="ACK9984" s="60"/>
      <c r="ACL9984" s="60"/>
      <c r="ACM9984" s="60"/>
      <c r="ACN9984" s="60"/>
      <c r="ACO9984" s="60"/>
      <c r="ACP9984" s="60"/>
      <c r="ACQ9984" s="60"/>
      <c r="ACR9984" s="60"/>
      <c r="ACS9984" s="60"/>
      <c r="ACT9984" s="60"/>
      <c r="ACU9984" s="60"/>
      <c r="ACV9984" s="60"/>
      <c r="ACW9984" s="60"/>
      <c r="ACX9984" s="60"/>
      <c r="ACY9984" s="60">
        <v>0.95531705060536298</v>
      </c>
      <c r="ACZ9984" s="60"/>
      <c r="ADA9984" s="60"/>
      <c r="ADB9984" s="60"/>
      <c r="ADC9984" s="60"/>
      <c r="ADD9984" s="60"/>
      <c r="ADE9984" s="60"/>
    </row>
    <row r="9985" spans="760:785" x14ac:dyDescent="0.25">
      <c r="ACF9985" s="60"/>
      <c r="ACG9985" s="60"/>
      <c r="ACH9985" s="60"/>
      <c r="ACI9985" s="60"/>
      <c r="ACJ9985" s="60"/>
      <c r="ACK9985" s="60"/>
      <c r="ACL9985" s="60"/>
      <c r="ACM9985" s="60"/>
      <c r="ACN9985" s="60"/>
      <c r="ACO9985" s="60"/>
      <c r="ACP9985" s="60"/>
      <c r="ACQ9985" s="60"/>
      <c r="ACR9985" s="60"/>
      <c r="ACS9985" s="60"/>
      <c r="ACT9985" s="60"/>
      <c r="ACU9985" s="60"/>
      <c r="ACV9985" s="60"/>
      <c r="ACW9985" s="60"/>
      <c r="ACX9985" s="60"/>
      <c r="ACY9985" s="60">
        <v>0.95529888894361004</v>
      </c>
      <c r="ACZ9985" s="60"/>
      <c r="ADA9985" s="60"/>
      <c r="ADB9985" s="60"/>
      <c r="ADC9985" s="60"/>
      <c r="ADD9985" s="60"/>
      <c r="ADE9985" s="60"/>
    </row>
    <row r="9986" spans="760:785" x14ac:dyDescent="0.25">
      <c r="ACF9986" s="60"/>
      <c r="ACG9986" s="60"/>
      <c r="ACH9986" s="60"/>
      <c r="ACI9986" s="60"/>
      <c r="ACJ9986" s="60"/>
      <c r="ACK9986" s="60"/>
      <c r="ACL9986" s="60"/>
      <c r="ACM9986" s="60"/>
      <c r="ACN9986" s="60"/>
      <c r="ACO9986" s="60"/>
      <c r="ACP9986" s="60"/>
      <c r="ACQ9986" s="60"/>
      <c r="ACR9986" s="60"/>
      <c r="ACS9986" s="60"/>
      <c r="ACT9986" s="60"/>
      <c r="ACU9986" s="60"/>
      <c r="ACV9986" s="60"/>
      <c r="ACW9986" s="60"/>
      <c r="ACX9986" s="60"/>
      <c r="ACY9986" s="60">
        <v>0.95529637994107897</v>
      </c>
      <c r="ACZ9986" s="60"/>
      <c r="ADA9986" s="60"/>
      <c r="ADB9986" s="60"/>
      <c r="ADC9986" s="60"/>
      <c r="ADD9986" s="60"/>
      <c r="ADE9986" s="60"/>
    </row>
    <row r="9987" spans="760:785" x14ac:dyDescent="0.25">
      <c r="ACF9987" s="60"/>
      <c r="ACG9987" s="60"/>
      <c r="ACH9987" s="60"/>
      <c r="ACI9987" s="60"/>
      <c r="ACJ9987" s="60"/>
      <c r="ACK9987" s="60"/>
      <c r="ACL9987" s="60"/>
      <c r="ACM9987" s="60"/>
      <c r="ACN9987" s="60"/>
      <c r="ACO9987" s="60"/>
      <c r="ACP9987" s="60"/>
      <c r="ACQ9987" s="60"/>
      <c r="ACR9987" s="60"/>
      <c r="ACS9987" s="60"/>
      <c r="ACT9987" s="60"/>
      <c r="ACU9987" s="60"/>
      <c r="ACV9987" s="60"/>
      <c r="ACW9987" s="60"/>
      <c r="ACX9987" s="60"/>
      <c r="ACY9987" s="60">
        <v>0.95529516762090605</v>
      </c>
      <c r="ACZ9987" s="60"/>
      <c r="ADA9987" s="60"/>
      <c r="ADB9987" s="60"/>
      <c r="ADC9987" s="60"/>
      <c r="ADD9987" s="60"/>
      <c r="ADE9987" s="60"/>
    </row>
    <row r="9988" spans="760:785" x14ac:dyDescent="0.25">
      <c r="ACF9988" s="60"/>
      <c r="ACG9988" s="60"/>
      <c r="ACH9988" s="60"/>
      <c r="ACI9988" s="60"/>
      <c r="ACJ9988" s="60"/>
      <c r="ACK9988" s="60"/>
      <c r="ACL9988" s="60"/>
      <c r="ACM9988" s="60"/>
      <c r="ACN9988" s="60"/>
      <c r="ACO9988" s="60"/>
      <c r="ACP9988" s="60"/>
      <c r="ACQ9988" s="60"/>
      <c r="ACR9988" s="60"/>
      <c r="ACS9988" s="60"/>
      <c r="ACT9988" s="60"/>
      <c r="ACU9988" s="60"/>
      <c r="ACV9988" s="60"/>
      <c r="ACW9988" s="60"/>
      <c r="ACX9988" s="60"/>
      <c r="ACY9988" s="60">
        <v>0.95529472497215095</v>
      </c>
      <c r="ACZ9988" s="60"/>
      <c r="ADA9988" s="60"/>
      <c r="ADB9988" s="60"/>
      <c r="ADC9988" s="60"/>
      <c r="ADD9988" s="60"/>
      <c r="ADE9988" s="60"/>
    </row>
    <row r="9989" spans="760:785" x14ac:dyDescent="0.25">
      <c r="ACF9989" s="60"/>
      <c r="ACG9989" s="60"/>
      <c r="ACH9989" s="60"/>
      <c r="ACI9989" s="60"/>
      <c r="ACJ9989" s="60"/>
      <c r="ACK9989" s="60"/>
      <c r="ACL9989" s="60"/>
      <c r="ACM9989" s="60"/>
      <c r="ACN9989" s="60"/>
      <c r="ACO9989" s="60"/>
      <c r="ACP9989" s="60"/>
      <c r="ACQ9989" s="60"/>
      <c r="ACR9989" s="60"/>
      <c r="ACS9989" s="60"/>
      <c r="ACT9989" s="60"/>
      <c r="ACU9989" s="60"/>
      <c r="ACV9989" s="60"/>
      <c r="ACW9989" s="60"/>
      <c r="ACX9989" s="60"/>
      <c r="ACY9989" s="60">
        <v>0.95529465619322496</v>
      </c>
      <c r="ACZ9989" s="60"/>
      <c r="ADA9989" s="60"/>
      <c r="ADB9989" s="60"/>
      <c r="ADC9989" s="60"/>
      <c r="ADD9989" s="60"/>
      <c r="ADE9989" s="60"/>
    </row>
    <row r="9990" spans="760:785" x14ac:dyDescent="0.25">
      <c r="ACF9990" s="60"/>
      <c r="ACG9990" s="60"/>
      <c r="ACH9990" s="60"/>
      <c r="ACI9990" s="60"/>
      <c r="ACJ9990" s="60"/>
      <c r="ACK9990" s="60"/>
      <c r="ACL9990" s="60"/>
      <c r="ACM9990" s="60"/>
      <c r="ACN9990" s="60"/>
      <c r="ACO9990" s="60"/>
      <c r="ACP9990" s="60"/>
      <c r="ACQ9990" s="60"/>
      <c r="ACR9990" s="60"/>
      <c r="ACS9990" s="60"/>
      <c r="ACT9990" s="60"/>
      <c r="ACU9990" s="60"/>
      <c r="ACV9990" s="60"/>
      <c r="ACW9990" s="60"/>
      <c r="ACX9990" s="60"/>
      <c r="ACY9990" s="60">
        <v>0.95529350357896703</v>
      </c>
      <c r="ACZ9990" s="60"/>
      <c r="ADA9990" s="60"/>
      <c r="ADB9990" s="60"/>
      <c r="ADC9990" s="60"/>
      <c r="ADD9990" s="60"/>
      <c r="ADE9990" s="60"/>
    </row>
    <row r="9991" spans="760:785" x14ac:dyDescent="0.25">
      <c r="ACF9991" s="60"/>
      <c r="ACG9991" s="60"/>
      <c r="ACH9991" s="60"/>
      <c r="ACI9991" s="60"/>
      <c r="ACJ9991" s="60"/>
      <c r="ACK9991" s="60"/>
      <c r="ACL9991" s="60"/>
      <c r="ACM9991" s="60"/>
      <c r="ACN9991" s="60"/>
      <c r="ACO9991" s="60"/>
      <c r="ACP9991" s="60"/>
      <c r="ACQ9991" s="60"/>
      <c r="ACR9991" s="60"/>
      <c r="ACS9991" s="60"/>
      <c r="ACT9991" s="60"/>
      <c r="ACU9991" s="60"/>
      <c r="ACV9991" s="60"/>
      <c r="ACW9991" s="60"/>
      <c r="ACX9991" s="60"/>
      <c r="ACY9991" s="60">
        <v>0.95526706024391494</v>
      </c>
      <c r="ACZ9991" s="60"/>
      <c r="ADA9991" s="60"/>
      <c r="ADB9991" s="60"/>
      <c r="ADC9991" s="60"/>
      <c r="ADD9991" s="60"/>
      <c r="ADE9991" s="60"/>
    </row>
    <row r="9992" spans="760:785" x14ac:dyDescent="0.25">
      <c r="ACF9992" s="60"/>
      <c r="ACG9992" s="60"/>
      <c r="ACH9992" s="60"/>
      <c r="ACI9992" s="60"/>
      <c r="ACJ9992" s="60"/>
      <c r="ACK9992" s="60"/>
      <c r="ACL9992" s="60"/>
      <c r="ACM9992" s="60"/>
      <c r="ACN9992" s="60"/>
      <c r="ACO9992" s="60"/>
      <c r="ACP9992" s="60"/>
      <c r="ACQ9992" s="60"/>
      <c r="ACR9992" s="60"/>
      <c r="ACS9992" s="60"/>
      <c r="ACT9992" s="60"/>
      <c r="ACU9992" s="60"/>
      <c r="ACV9992" s="60"/>
      <c r="ACW9992" s="60"/>
      <c r="ACX9992" s="60"/>
      <c r="ACY9992" s="60">
        <v>0.95525894977113202</v>
      </c>
      <c r="ACZ9992" s="60"/>
      <c r="ADA9992" s="60"/>
      <c r="ADB9992" s="60"/>
      <c r="ADC9992" s="60"/>
      <c r="ADD9992" s="60"/>
      <c r="ADE9992" s="60"/>
    </row>
    <row r="9993" spans="760:785" x14ac:dyDescent="0.25">
      <c r="ACF9993" s="60"/>
      <c r="ACG9993" s="60"/>
      <c r="ACH9993" s="60"/>
      <c r="ACI9993" s="60"/>
      <c r="ACJ9993" s="60"/>
      <c r="ACK9993" s="60"/>
      <c r="ACL9993" s="60"/>
      <c r="ACM9993" s="60"/>
      <c r="ACN9993" s="60"/>
      <c r="ACO9993" s="60"/>
      <c r="ACP9993" s="60"/>
      <c r="ACQ9993" s="60"/>
      <c r="ACR9993" s="60"/>
      <c r="ACS9993" s="60"/>
      <c r="ACT9993" s="60"/>
      <c r="ACU9993" s="60"/>
      <c r="ACV9993" s="60"/>
      <c r="ACW9993" s="60"/>
      <c r="ACX9993" s="60"/>
      <c r="ACY9993" s="60">
        <v>0.95525517981614105</v>
      </c>
      <c r="ACZ9993" s="60"/>
      <c r="ADA9993" s="60"/>
      <c r="ADB9993" s="60"/>
      <c r="ADC9993" s="60"/>
      <c r="ADD9993" s="60"/>
      <c r="ADE9993" s="60"/>
    </row>
    <row r="9994" spans="760:785" x14ac:dyDescent="0.25">
      <c r="ACF9994" s="60"/>
      <c r="ACG9994" s="60"/>
      <c r="ACH9994" s="60"/>
      <c r="ACI9994" s="60"/>
      <c r="ACJ9994" s="60"/>
      <c r="ACK9994" s="60"/>
      <c r="ACL9994" s="60"/>
      <c r="ACM9994" s="60"/>
      <c r="ACN9994" s="60"/>
      <c r="ACO9994" s="60"/>
      <c r="ACP9994" s="60"/>
      <c r="ACQ9994" s="60"/>
      <c r="ACR9994" s="60"/>
      <c r="ACS9994" s="60"/>
      <c r="ACT9994" s="60"/>
      <c r="ACU9994" s="60"/>
      <c r="ACV9994" s="60"/>
      <c r="ACW9994" s="60"/>
      <c r="ACX9994" s="60"/>
      <c r="ACY9994" s="60">
        <v>0.95516209833077703</v>
      </c>
      <c r="ACZ9994" s="60"/>
      <c r="ADA9994" s="60"/>
      <c r="ADB9994" s="60"/>
      <c r="ADC9994" s="60"/>
      <c r="ADD9994" s="60"/>
      <c r="ADE9994" s="60"/>
    </row>
    <row r="9995" spans="760:785" x14ac:dyDescent="0.25">
      <c r="ACF9995" s="60"/>
      <c r="ACG9995" s="60"/>
      <c r="ACH9995" s="60"/>
      <c r="ACI9995" s="60"/>
      <c r="ACJ9995" s="60"/>
      <c r="ACK9995" s="60"/>
      <c r="ACL9995" s="60"/>
      <c r="ACM9995" s="60"/>
      <c r="ACN9995" s="60"/>
      <c r="ACO9995" s="60"/>
      <c r="ACP9995" s="60"/>
      <c r="ACQ9995" s="60"/>
      <c r="ACR9995" s="60"/>
      <c r="ACS9995" s="60"/>
      <c r="ACT9995" s="60"/>
      <c r="ACU9995" s="60"/>
      <c r="ACV9995" s="60"/>
      <c r="ACW9995" s="60"/>
      <c r="ACX9995" s="60"/>
      <c r="ACY9995" s="60">
        <v>0.95516173263968496</v>
      </c>
      <c r="ACZ9995" s="60"/>
      <c r="ADA9995" s="60"/>
      <c r="ADB9995" s="60"/>
      <c r="ADC9995" s="60"/>
      <c r="ADD9995" s="60"/>
      <c r="ADE9995" s="60"/>
    </row>
    <row r="9996" spans="760:785" x14ac:dyDescent="0.25">
      <c r="ACF9996" s="60"/>
      <c r="ACG9996" s="60"/>
      <c r="ACH9996" s="60"/>
      <c r="ACI9996" s="60"/>
      <c r="ACJ9996" s="60"/>
      <c r="ACK9996" s="60"/>
      <c r="ACL9996" s="60"/>
      <c r="ACM9996" s="60"/>
      <c r="ACN9996" s="60"/>
      <c r="ACO9996" s="60"/>
      <c r="ACP9996" s="60"/>
      <c r="ACQ9996" s="60"/>
      <c r="ACR9996" s="60"/>
      <c r="ACS9996" s="60"/>
      <c r="ACT9996" s="60"/>
      <c r="ACU9996" s="60"/>
      <c r="ACV9996" s="60"/>
      <c r="ACW9996" s="60"/>
      <c r="ACX9996" s="60"/>
      <c r="ACY9996" s="60">
        <v>0.95512832514972601</v>
      </c>
      <c r="ACZ9996" s="60"/>
      <c r="ADA9996" s="60"/>
      <c r="ADB9996" s="60"/>
      <c r="ADC9996" s="60"/>
      <c r="ADD9996" s="60"/>
      <c r="ADE9996" s="60"/>
    </row>
    <row r="9997" spans="760:785" x14ac:dyDescent="0.25">
      <c r="ACF9997" s="60"/>
      <c r="ACG9997" s="60"/>
      <c r="ACH9997" s="60"/>
      <c r="ACI9997" s="60"/>
      <c r="ACJ9997" s="60"/>
      <c r="ACK9997" s="60"/>
      <c r="ACL9997" s="60"/>
      <c r="ACM9997" s="60"/>
      <c r="ACN9997" s="60"/>
      <c r="ACO9997" s="60"/>
      <c r="ACP9997" s="60"/>
      <c r="ACQ9997" s="60"/>
      <c r="ACR9997" s="60"/>
      <c r="ACS9997" s="60"/>
      <c r="ACT9997" s="60"/>
      <c r="ACU9997" s="60"/>
      <c r="ACV9997" s="60"/>
      <c r="ACW9997" s="60"/>
      <c r="ACX9997" s="60"/>
      <c r="ACY9997" s="60">
        <v>0.95512155305959101</v>
      </c>
      <c r="ACZ9997" s="60"/>
      <c r="ADA9997" s="60"/>
      <c r="ADB9997" s="60"/>
      <c r="ADC9997" s="60"/>
      <c r="ADD9997" s="60"/>
      <c r="ADE9997" s="60"/>
    </row>
    <row r="9998" spans="760:785" x14ac:dyDescent="0.25">
      <c r="ACF9998" s="60"/>
      <c r="ACG9998" s="60"/>
      <c r="ACH9998" s="60"/>
      <c r="ACI9998" s="60"/>
      <c r="ACJ9998" s="60"/>
      <c r="ACK9998" s="60"/>
      <c r="ACL9998" s="60"/>
      <c r="ACM9998" s="60"/>
      <c r="ACN9998" s="60"/>
      <c r="ACO9998" s="60"/>
      <c r="ACP9998" s="60"/>
      <c r="ACQ9998" s="60"/>
      <c r="ACR9998" s="60"/>
      <c r="ACS9998" s="60"/>
      <c r="ACT9998" s="60"/>
      <c r="ACU9998" s="60"/>
      <c r="ACV9998" s="60"/>
      <c r="ACW9998" s="60"/>
      <c r="ACX9998" s="60"/>
      <c r="ACY9998" s="60">
        <v>0.95511912114355302</v>
      </c>
      <c r="ACZ9998" s="60"/>
      <c r="ADA9998" s="60"/>
      <c r="ADB9998" s="60"/>
      <c r="ADC9998" s="60"/>
      <c r="ADD9998" s="60"/>
      <c r="ADE9998" s="60"/>
    </row>
    <row r="9999" spans="760:785" x14ac:dyDescent="0.25">
      <c r="ACF9999" s="60"/>
      <c r="ACG9999" s="60"/>
      <c r="ACH9999" s="60"/>
      <c r="ACI9999" s="60"/>
      <c r="ACJ9999" s="60"/>
      <c r="ACK9999" s="60"/>
      <c r="ACL9999" s="60"/>
      <c r="ACM9999" s="60"/>
      <c r="ACN9999" s="60"/>
      <c r="ACO9999" s="60"/>
      <c r="ACP9999" s="60"/>
      <c r="ACQ9999" s="60"/>
      <c r="ACR9999" s="60"/>
      <c r="ACS9999" s="60"/>
      <c r="ACT9999" s="60"/>
      <c r="ACU9999" s="60"/>
      <c r="ACV9999" s="60"/>
      <c r="ACW9999" s="60"/>
      <c r="ACX9999" s="60"/>
      <c r="ACY9999" s="60">
        <v>0.95511586677287197</v>
      </c>
      <c r="ACZ9999" s="60"/>
      <c r="ADA9999" s="60"/>
      <c r="ADB9999" s="60"/>
      <c r="ADC9999" s="60"/>
      <c r="ADD9999" s="60"/>
      <c r="ADE9999" s="60"/>
    </row>
    <row r="10000" spans="760:785" x14ac:dyDescent="0.25">
      <c r="ACF10000" s="60"/>
      <c r="ACG10000" s="60"/>
      <c r="ACH10000" s="60"/>
      <c r="ACI10000" s="60"/>
      <c r="ACJ10000" s="60"/>
      <c r="ACK10000" s="60"/>
      <c r="ACL10000" s="60"/>
      <c r="ACM10000" s="60"/>
      <c r="ACN10000" s="60"/>
      <c r="ACO10000" s="60"/>
      <c r="ACP10000" s="60"/>
      <c r="ACQ10000" s="60"/>
      <c r="ACR10000" s="60"/>
      <c r="ACS10000" s="60"/>
      <c r="ACT10000" s="60"/>
      <c r="ACU10000" s="60"/>
      <c r="ACV10000" s="60"/>
      <c r="ACW10000" s="60"/>
      <c r="ACX10000" s="60"/>
      <c r="ACY10000" s="60">
        <v>0.955104103984034</v>
      </c>
      <c r="ACZ10000" s="60"/>
      <c r="ADA10000" s="60"/>
      <c r="ADB10000" s="60"/>
      <c r="ADC10000" s="60"/>
      <c r="ADD10000" s="60"/>
      <c r="ADE10000" s="60"/>
    </row>
    <row r="10001" spans="760:785" x14ac:dyDescent="0.25">
      <c r="ACF10001" s="60"/>
      <c r="ACG10001" s="60"/>
      <c r="ACH10001" s="60"/>
      <c r="ACI10001" s="60"/>
      <c r="ACJ10001" s="60"/>
      <c r="ACK10001" s="60"/>
      <c r="ACL10001" s="60"/>
      <c r="ACM10001" s="60"/>
      <c r="ACN10001" s="60"/>
      <c r="ACO10001" s="60"/>
      <c r="ACP10001" s="60"/>
      <c r="ACQ10001" s="60"/>
      <c r="ACR10001" s="60"/>
      <c r="ACS10001" s="60"/>
      <c r="ACT10001" s="60"/>
      <c r="ACU10001" s="60"/>
      <c r="ACV10001" s="60"/>
      <c r="ACW10001" s="60"/>
      <c r="ACX10001" s="60"/>
      <c r="ACY10001" s="60">
        <v>0.95510016227613104</v>
      </c>
      <c r="ACZ10001" s="60"/>
      <c r="ADA10001" s="60"/>
      <c r="ADB10001" s="60"/>
      <c r="ADC10001" s="60"/>
      <c r="ADD10001" s="60"/>
      <c r="ADE10001" s="60"/>
    </row>
    <row r="10002" spans="760:785" x14ac:dyDescent="0.25">
      <c r="ACF10002" s="60"/>
      <c r="ACG10002" s="60"/>
      <c r="ACH10002" s="60"/>
      <c r="ACI10002" s="60"/>
      <c r="ACJ10002" s="60"/>
      <c r="ACK10002" s="60"/>
      <c r="ACL10002" s="60"/>
      <c r="ACM10002" s="60"/>
      <c r="ACN10002" s="60"/>
      <c r="ACO10002" s="60"/>
      <c r="ACP10002" s="60"/>
      <c r="ACQ10002" s="60"/>
      <c r="ACR10002" s="60"/>
      <c r="ACS10002" s="60"/>
      <c r="ACT10002" s="60"/>
      <c r="ACU10002" s="60"/>
      <c r="ACV10002" s="60"/>
      <c r="ACW10002" s="60"/>
      <c r="ACX10002" s="60"/>
      <c r="ACY10002" s="60">
        <v>0.95509372693817396</v>
      </c>
      <c r="ACZ10002" s="60"/>
      <c r="ADA10002" s="60"/>
      <c r="ADB10002" s="60"/>
      <c r="ADC10002" s="60"/>
      <c r="ADD10002" s="60"/>
      <c r="ADE10002" s="60"/>
    </row>
    <row r="10003" spans="760:785" x14ac:dyDescent="0.25">
      <c r="ACF10003" s="60"/>
      <c r="ACG10003" s="60"/>
      <c r="ACH10003" s="60"/>
      <c r="ACI10003" s="60"/>
      <c r="ACJ10003" s="60"/>
      <c r="ACK10003" s="60"/>
      <c r="ACL10003" s="60"/>
      <c r="ACM10003" s="60"/>
      <c r="ACN10003" s="60"/>
      <c r="ACO10003" s="60"/>
      <c r="ACP10003" s="60"/>
      <c r="ACQ10003" s="60"/>
      <c r="ACR10003" s="60"/>
      <c r="ACS10003" s="60"/>
      <c r="ACT10003" s="60"/>
      <c r="ACU10003" s="60"/>
      <c r="ACV10003" s="60"/>
      <c r="ACW10003" s="60"/>
      <c r="ACX10003" s="60"/>
      <c r="ACY10003" s="60">
        <v>0.95508388678383205</v>
      </c>
      <c r="ACZ10003" s="60"/>
      <c r="ADA10003" s="60"/>
      <c r="ADB10003" s="60"/>
      <c r="ADC10003" s="60"/>
      <c r="ADD10003" s="60"/>
      <c r="ADE10003" s="60"/>
    </row>
    <row r="10004" spans="760:785" x14ac:dyDescent="0.25">
      <c r="ACF10004" s="60"/>
      <c r="ACG10004" s="60"/>
      <c r="ACH10004" s="60"/>
      <c r="ACI10004" s="60"/>
      <c r="ACJ10004" s="60"/>
      <c r="ACK10004" s="60"/>
      <c r="ACL10004" s="60"/>
      <c r="ACM10004" s="60"/>
      <c r="ACN10004" s="60"/>
      <c r="ACO10004" s="60"/>
      <c r="ACP10004" s="60"/>
      <c r="ACQ10004" s="60"/>
      <c r="ACR10004" s="60"/>
      <c r="ACS10004" s="60"/>
      <c r="ACT10004" s="60"/>
      <c r="ACU10004" s="60"/>
      <c r="ACV10004" s="60"/>
      <c r="ACW10004" s="60"/>
      <c r="ACX10004" s="60"/>
      <c r="ACY10004" s="60">
        <v>0.95508331632995502</v>
      </c>
      <c r="ACZ10004" s="60"/>
      <c r="ADA10004" s="60"/>
      <c r="ADB10004" s="60"/>
      <c r="ADC10004" s="60"/>
      <c r="ADD10004" s="60"/>
      <c r="ADE10004" s="60"/>
    </row>
    <row r="10005" spans="760:785" x14ac:dyDescent="0.25">
      <c r="ACF10005" s="60"/>
      <c r="ACG10005" s="60"/>
      <c r="ACH10005" s="60"/>
      <c r="ACI10005" s="60"/>
      <c r="ACJ10005" s="60"/>
      <c r="ACK10005" s="60"/>
      <c r="ACL10005" s="60"/>
      <c r="ACM10005" s="60"/>
      <c r="ACN10005" s="60"/>
      <c r="ACO10005" s="60"/>
      <c r="ACP10005" s="60"/>
      <c r="ACQ10005" s="60"/>
      <c r="ACR10005" s="60"/>
      <c r="ACS10005" s="60"/>
      <c r="ACT10005" s="60"/>
      <c r="ACU10005" s="60"/>
      <c r="ACV10005" s="60"/>
      <c r="ACW10005" s="60"/>
      <c r="ACX10005" s="60"/>
      <c r="ACY10005" s="60">
        <v>0.95508035906838196</v>
      </c>
      <c r="ACZ10005" s="60"/>
      <c r="ADA10005" s="60"/>
      <c r="ADB10005" s="60"/>
      <c r="ADC10005" s="60"/>
      <c r="ADD10005" s="60"/>
      <c r="ADE10005" s="60"/>
    </row>
    <row r="10006" spans="760:785" x14ac:dyDescent="0.25">
      <c r="ACF10006" s="60"/>
      <c r="ACG10006" s="60"/>
      <c r="ACH10006" s="60"/>
      <c r="ACI10006" s="60"/>
      <c r="ACJ10006" s="60"/>
      <c r="ACK10006" s="60"/>
      <c r="ACL10006" s="60"/>
      <c r="ACM10006" s="60"/>
      <c r="ACN10006" s="60"/>
      <c r="ACO10006" s="60"/>
      <c r="ACP10006" s="60"/>
      <c r="ACQ10006" s="60"/>
      <c r="ACR10006" s="60"/>
      <c r="ACS10006" s="60"/>
      <c r="ACT10006" s="60"/>
      <c r="ACU10006" s="60"/>
      <c r="ACV10006" s="60"/>
      <c r="ACW10006" s="60"/>
      <c r="ACX10006" s="60"/>
      <c r="ACY10006" s="60">
        <v>0.95506190287633497</v>
      </c>
      <c r="ACZ10006" s="60"/>
      <c r="ADA10006" s="60"/>
      <c r="ADB10006" s="60"/>
      <c r="ADC10006" s="60"/>
      <c r="ADD10006" s="60"/>
      <c r="ADE10006" s="60"/>
    </row>
    <row r="10007" spans="760:785" x14ac:dyDescent="0.25">
      <c r="ACF10007" s="60"/>
      <c r="ACG10007" s="60"/>
      <c r="ACH10007" s="60"/>
      <c r="ACI10007" s="60"/>
      <c r="ACJ10007" s="60"/>
      <c r="ACK10007" s="60"/>
      <c r="ACL10007" s="60"/>
      <c r="ACM10007" s="60"/>
      <c r="ACN10007" s="60"/>
      <c r="ACO10007" s="60"/>
      <c r="ACP10007" s="60"/>
      <c r="ACQ10007" s="60"/>
      <c r="ACR10007" s="60"/>
      <c r="ACS10007" s="60"/>
      <c r="ACT10007" s="60"/>
      <c r="ACU10007" s="60"/>
      <c r="ACV10007" s="60"/>
      <c r="ACW10007" s="60"/>
      <c r="ACX10007" s="60"/>
      <c r="ACY10007" s="60">
        <v>0.95505410098099697</v>
      </c>
      <c r="ACZ10007" s="60"/>
      <c r="ADA10007" s="60"/>
      <c r="ADB10007" s="60"/>
      <c r="ADC10007" s="60"/>
      <c r="ADD10007" s="60"/>
      <c r="ADE10007" s="60"/>
    </row>
    <row r="10008" spans="760:785" x14ac:dyDescent="0.25">
      <c r="ACF10008" s="60"/>
      <c r="ACG10008" s="60"/>
      <c r="ACH10008" s="60"/>
      <c r="ACI10008" s="60"/>
      <c r="ACJ10008" s="60"/>
      <c r="ACK10008" s="60"/>
      <c r="ACL10008" s="60"/>
      <c r="ACM10008" s="60"/>
      <c r="ACN10008" s="60"/>
      <c r="ACO10008" s="60"/>
      <c r="ACP10008" s="60"/>
      <c r="ACQ10008" s="60"/>
      <c r="ACR10008" s="60"/>
      <c r="ACS10008" s="60"/>
      <c r="ACT10008" s="60"/>
      <c r="ACU10008" s="60"/>
      <c r="ACV10008" s="60"/>
      <c r="ACW10008" s="60"/>
      <c r="ACX10008" s="60"/>
      <c r="ACY10008" s="60">
        <v>0.95504941622864103</v>
      </c>
      <c r="ACZ10008" s="60"/>
      <c r="ADA10008" s="60"/>
      <c r="ADB10008" s="60"/>
      <c r="ADC10008" s="60"/>
      <c r="ADD10008" s="60"/>
      <c r="ADE10008" s="60"/>
    </row>
    <row r="10009" spans="760:785" x14ac:dyDescent="0.25">
      <c r="ACF10009" s="60"/>
      <c r="ACG10009" s="60"/>
      <c r="ACH10009" s="60"/>
      <c r="ACI10009" s="60"/>
      <c r="ACJ10009" s="60"/>
      <c r="ACK10009" s="60"/>
      <c r="ACL10009" s="60"/>
      <c r="ACM10009" s="60"/>
      <c r="ACN10009" s="60"/>
      <c r="ACO10009" s="60"/>
      <c r="ACP10009" s="60"/>
      <c r="ACQ10009" s="60"/>
      <c r="ACR10009" s="60"/>
      <c r="ACS10009" s="60"/>
      <c r="ACT10009" s="60"/>
      <c r="ACU10009" s="60"/>
      <c r="ACV10009" s="60"/>
      <c r="ACW10009" s="60"/>
      <c r="ACX10009" s="60"/>
      <c r="ACY10009" s="60">
        <v>0.95498311883559905</v>
      </c>
      <c r="ACZ10009" s="60"/>
      <c r="ADA10009" s="60"/>
      <c r="ADB10009" s="60"/>
      <c r="ADC10009" s="60"/>
      <c r="ADD10009" s="60"/>
      <c r="ADE10009" s="60"/>
    </row>
    <row r="10010" spans="760:785" x14ac:dyDescent="0.25">
      <c r="ACF10010" s="60"/>
      <c r="ACG10010" s="60"/>
      <c r="ACH10010" s="60"/>
      <c r="ACI10010" s="60"/>
      <c r="ACJ10010" s="60"/>
      <c r="ACK10010" s="60"/>
      <c r="ACL10010" s="60"/>
      <c r="ACM10010" s="60"/>
      <c r="ACN10010" s="60"/>
      <c r="ACO10010" s="60"/>
      <c r="ACP10010" s="60"/>
      <c r="ACQ10010" s="60"/>
      <c r="ACR10010" s="60"/>
      <c r="ACS10010" s="60"/>
      <c r="ACT10010" s="60"/>
      <c r="ACU10010" s="60"/>
      <c r="ACV10010" s="60"/>
      <c r="ACW10010" s="60"/>
      <c r="ACX10010" s="60"/>
      <c r="ACY10010" s="60">
        <v>0.95495707523602802</v>
      </c>
      <c r="ACZ10010" s="60"/>
      <c r="ADA10010" s="60"/>
      <c r="ADB10010" s="60"/>
      <c r="ADC10010" s="60"/>
      <c r="ADD10010" s="60"/>
      <c r="ADE10010" s="60"/>
    </row>
    <row r="10011" spans="760:785" x14ac:dyDescent="0.25">
      <c r="ACF10011" s="60"/>
      <c r="ACG10011" s="60"/>
      <c r="ACH10011" s="60"/>
      <c r="ACI10011" s="60"/>
      <c r="ACJ10011" s="60"/>
      <c r="ACK10011" s="60"/>
      <c r="ACL10011" s="60"/>
      <c r="ACM10011" s="60"/>
      <c r="ACN10011" s="60"/>
      <c r="ACO10011" s="60"/>
      <c r="ACP10011" s="60"/>
      <c r="ACQ10011" s="60"/>
      <c r="ACR10011" s="60"/>
      <c r="ACS10011" s="60"/>
      <c r="ACT10011" s="60"/>
      <c r="ACU10011" s="60"/>
      <c r="ACV10011" s="60"/>
      <c r="ACW10011" s="60"/>
      <c r="ACX10011" s="60"/>
      <c r="ACY10011" s="60">
        <v>0.95495600647393297</v>
      </c>
      <c r="ACZ10011" s="60"/>
      <c r="ADA10011" s="60"/>
      <c r="ADB10011" s="60"/>
      <c r="ADC10011" s="60"/>
      <c r="ADD10011" s="60"/>
      <c r="ADE10011" s="60"/>
    </row>
    <row r="10012" spans="760:785" x14ac:dyDescent="0.25">
      <c r="ACF10012" s="60"/>
      <c r="ACG10012" s="60"/>
      <c r="ACH10012" s="60"/>
      <c r="ACI10012" s="60"/>
      <c r="ACJ10012" s="60"/>
      <c r="ACK10012" s="60"/>
      <c r="ACL10012" s="60"/>
      <c r="ACM10012" s="60"/>
      <c r="ACN10012" s="60"/>
      <c r="ACO10012" s="60"/>
      <c r="ACP10012" s="60"/>
      <c r="ACQ10012" s="60"/>
      <c r="ACR10012" s="60"/>
      <c r="ACS10012" s="60"/>
      <c r="ACT10012" s="60"/>
      <c r="ACU10012" s="60"/>
      <c r="ACV10012" s="60"/>
      <c r="ACW10012" s="60"/>
      <c r="ACX10012" s="60"/>
      <c r="ACY10012" s="60">
        <v>0.95495510389406402</v>
      </c>
      <c r="ACZ10012" s="60"/>
      <c r="ADA10012" s="60"/>
      <c r="ADB10012" s="60"/>
      <c r="ADC10012" s="60"/>
      <c r="ADD10012" s="60"/>
      <c r="ADE10012" s="60"/>
    </row>
    <row r="10013" spans="760:785" x14ac:dyDescent="0.25">
      <c r="ACF10013" s="60"/>
      <c r="ACG10013" s="60"/>
      <c r="ACH10013" s="60"/>
      <c r="ACI10013" s="60"/>
      <c r="ACJ10013" s="60"/>
      <c r="ACK10013" s="60"/>
      <c r="ACL10013" s="60"/>
      <c r="ACM10013" s="60"/>
      <c r="ACN10013" s="60"/>
      <c r="ACO10013" s="60"/>
      <c r="ACP10013" s="60"/>
      <c r="ACQ10013" s="60"/>
      <c r="ACR10013" s="60"/>
      <c r="ACS10013" s="60"/>
      <c r="ACT10013" s="60"/>
      <c r="ACU10013" s="60"/>
      <c r="ACV10013" s="60"/>
      <c r="ACW10013" s="60"/>
      <c r="ACX10013" s="60"/>
      <c r="ACY10013" s="60">
        <v>0.95494792686088004</v>
      </c>
      <c r="ACZ10013" s="60"/>
      <c r="ADA10013" s="60"/>
      <c r="ADB10013" s="60"/>
      <c r="ADC10013" s="60"/>
      <c r="ADD10013" s="60"/>
      <c r="ADE10013" s="60"/>
    </row>
    <row r="10014" spans="760:785" x14ac:dyDescent="0.25">
      <c r="ACF10014" s="60"/>
      <c r="ACG10014" s="60"/>
      <c r="ACH10014" s="60"/>
      <c r="ACI10014" s="60"/>
      <c r="ACJ10014" s="60"/>
      <c r="ACK10014" s="60"/>
      <c r="ACL10014" s="60"/>
      <c r="ACM10014" s="60"/>
      <c r="ACN10014" s="60"/>
      <c r="ACO10014" s="60"/>
      <c r="ACP10014" s="60"/>
      <c r="ACQ10014" s="60"/>
      <c r="ACR10014" s="60"/>
      <c r="ACS10014" s="60"/>
      <c r="ACT10014" s="60"/>
      <c r="ACU10014" s="60"/>
      <c r="ACV10014" s="60"/>
      <c r="ACW10014" s="60"/>
      <c r="ACX10014" s="60"/>
      <c r="ACY10014" s="60">
        <v>0.95493266727558301</v>
      </c>
      <c r="ACZ10014" s="60"/>
      <c r="ADA10014" s="60"/>
      <c r="ADB10014" s="60"/>
      <c r="ADC10014" s="60"/>
      <c r="ADD10014" s="60"/>
      <c r="ADE10014" s="60"/>
    </row>
    <row r="10015" spans="760:785" x14ac:dyDescent="0.25">
      <c r="ACF10015" s="60"/>
      <c r="ACG10015" s="60"/>
      <c r="ACH10015" s="60"/>
      <c r="ACI10015" s="60"/>
      <c r="ACJ10015" s="60"/>
      <c r="ACK10015" s="60"/>
      <c r="ACL10015" s="60"/>
      <c r="ACM10015" s="60"/>
      <c r="ACN10015" s="60"/>
      <c r="ACO10015" s="60"/>
      <c r="ACP10015" s="60"/>
      <c r="ACQ10015" s="60"/>
      <c r="ACR10015" s="60"/>
      <c r="ACS10015" s="60"/>
      <c r="ACT10015" s="60"/>
      <c r="ACU10015" s="60"/>
      <c r="ACV10015" s="60"/>
      <c r="ACW10015" s="60"/>
      <c r="ACX10015" s="60"/>
      <c r="ACY10015" s="60">
        <v>0.95490943233148395</v>
      </c>
      <c r="ACZ10015" s="60"/>
      <c r="ADA10015" s="60"/>
      <c r="ADB10015" s="60"/>
      <c r="ADC10015" s="60"/>
      <c r="ADD10015" s="60"/>
      <c r="ADE10015" s="60"/>
    </row>
    <row r="10016" spans="760:785" x14ac:dyDescent="0.25">
      <c r="ACF10016" s="60"/>
      <c r="ACG10016" s="60"/>
      <c r="ACH10016" s="60"/>
      <c r="ACI10016" s="60"/>
      <c r="ACJ10016" s="60"/>
      <c r="ACK10016" s="60"/>
      <c r="ACL10016" s="60"/>
      <c r="ACM10016" s="60"/>
      <c r="ACN10016" s="60"/>
      <c r="ACO10016" s="60"/>
      <c r="ACP10016" s="60"/>
      <c r="ACQ10016" s="60"/>
      <c r="ACR10016" s="60"/>
      <c r="ACS10016" s="60"/>
      <c r="ACT10016" s="60"/>
      <c r="ACU10016" s="60"/>
      <c r="ACV10016" s="60"/>
      <c r="ACW10016" s="60"/>
      <c r="ACX10016" s="60"/>
      <c r="ACY10016" s="60">
        <v>0.95490648270655099</v>
      </c>
      <c r="ACZ10016" s="60"/>
      <c r="ADA10016" s="60"/>
      <c r="ADB10016" s="60"/>
      <c r="ADC10016" s="60"/>
      <c r="ADD10016" s="60"/>
      <c r="ADE10016" s="60"/>
    </row>
    <row r="10017" spans="760:785" x14ac:dyDescent="0.25">
      <c r="ACF10017" s="60"/>
      <c r="ACG10017" s="60"/>
      <c r="ACH10017" s="60"/>
      <c r="ACI10017" s="60"/>
      <c r="ACJ10017" s="60"/>
      <c r="ACK10017" s="60"/>
      <c r="ACL10017" s="60"/>
      <c r="ACM10017" s="60"/>
      <c r="ACN10017" s="60"/>
      <c r="ACO10017" s="60"/>
      <c r="ACP10017" s="60"/>
      <c r="ACQ10017" s="60"/>
      <c r="ACR10017" s="60"/>
      <c r="ACS10017" s="60"/>
      <c r="ACT10017" s="60"/>
      <c r="ACU10017" s="60"/>
      <c r="ACV10017" s="60"/>
      <c r="ACW10017" s="60"/>
      <c r="ACX10017" s="60"/>
      <c r="ACY10017" s="60">
        <v>0.954896958294565</v>
      </c>
      <c r="ACZ10017" s="60"/>
      <c r="ADA10017" s="60"/>
      <c r="ADB10017" s="60"/>
      <c r="ADC10017" s="60"/>
      <c r="ADD10017" s="60"/>
      <c r="ADE10017" s="60"/>
    </row>
    <row r="10018" spans="760:785" x14ac:dyDescent="0.25">
      <c r="ACF10018" s="60"/>
      <c r="ACG10018" s="60"/>
      <c r="ACH10018" s="60"/>
      <c r="ACI10018" s="60"/>
      <c r="ACJ10018" s="60"/>
      <c r="ACK10018" s="60"/>
      <c r="ACL10018" s="60"/>
      <c r="ACM10018" s="60"/>
      <c r="ACN10018" s="60"/>
      <c r="ACO10018" s="60"/>
      <c r="ACP10018" s="60"/>
      <c r="ACQ10018" s="60"/>
      <c r="ACR10018" s="60"/>
      <c r="ACS10018" s="60"/>
      <c r="ACT10018" s="60"/>
      <c r="ACU10018" s="60"/>
      <c r="ACV10018" s="60"/>
      <c r="ACW10018" s="60"/>
      <c r="ACX10018" s="60"/>
      <c r="ACY10018" s="60">
        <v>0.95489114726949198</v>
      </c>
      <c r="ACZ10018" s="60"/>
      <c r="ADA10018" s="60"/>
      <c r="ADB10018" s="60"/>
      <c r="ADC10018" s="60"/>
      <c r="ADD10018" s="60"/>
      <c r="ADE10018" s="60"/>
    </row>
    <row r="10019" spans="760:785" x14ac:dyDescent="0.25">
      <c r="ACF10019" s="60"/>
      <c r="ACG10019" s="60"/>
      <c r="ACH10019" s="60"/>
      <c r="ACI10019" s="60"/>
      <c r="ACJ10019" s="60"/>
      <c r="ACK10019" s="60"/>
      <c r="ACL10019" s="60"/>
      <c r="ACM10019" s="60"/>
      <c r="ACN10019" s="60"/>
      <c r="ACO10019" s="60"/>
      <c r="ACP10019" s="60"/>
      <c r="ACQ10019" s="60"/>
      <c r="ACR10019" s="60"/>
      <c r="ACS10019" s="60"/>
      <c r="ACT10019" s="60"/>
      <c r="ACU10019" s="60"/>
      <c r="ACV10019" s="60"/>
      <c r="ACW10019" s="60"/>
      <c r="ACX10019" s="60"/>
      <c r="ACY10019" s="60">
        <v>0.95488960216532004</v>
      </c>
      <c r="ACZ10019" s="60"/>
      <c r="ADA10019" s="60"/>
      <c r="ADB10019" s="60"/>
      <c r="ADC10019" s="60"/>
      <c r="ADD10019" s="60"/>
      <c r="ADE10019" s="60"/>
    </row>
    <row r="10020" spans="760:785" x14ac:dyDescent="0.25">
      <c r="ACF10020" s="60"/>
      <c r="ACG10020" s="60"/>
      <c r="ACH10020" s="60"/>
      <c r="ACI10020" s="60"/>
      <c r="ACJ10020" s="60"/>
      <c r="ACK10020" s="60"/>
      <c r="ACL10020" s="60"/>
      <c r="ACM10020" s="60"/>
      <c r="ACN10020" s="60"/>
      <c r="ACO10020" s="60"/>
      <c r="ACP10020" s="60"/>
      <c r="ACQ10020" s="60"/>
      <c r="ACR10020" s="60"/>
      <c r="ACS10020" s="60"/>
      <c r="ACT10020" s="60"/>
      <c r="ACU10020" s="60"/>
      <c r="ACV10020" s="60"/>
      <c r="ACW10020" s="60"/>
      <c r="ACX10020" s="60"/>
      <c r="ACY10020" s="60">
        <v>0.95488336627598602</v>
      </c>
      <c r="ACZ10020" s="60"/>
      <c r="ADA10020" s="60"/>
      <c r="ADB10020" s="60"/>
      <c r="ADC10020" s="60"/>
      <c r="ADD10020" s="60"/>
      <c r="ADE10020" s="60"/>
    </row>
    <row r="10021" spans="760:785" x14ac:dyDescent="0.25">
      <c r="ACF10021" s="60"/>
      <c r="ACG10021" s="60"/>
      <c r="ACH10021" s="60"/>
      <c r="ACI10021" s="60"/>
      <c r="ACJ10021" s="60"/>
      <c r="ACK10021" s="60"/>
      <c r="ACL10021" s="60"/>
      <c r="ACM10021" s="60"/>
      <c r="ACN10021" s="60"/>
      <c r="ACO10021" s="60"/>
      <c r="ACP10021" s="60"/>
      <c r="ACQ10021" s="60"/>
      <c r="ACR10021" s="60"/>
      <c r="ACS10021" s="60"/>
      <c r="ACT10021" s="60"/>
      <c r="ACU10021" s="60"/>
      <c r="ACV10021" s="60"/>
      <c r="ACW10021" s="60"/>
      <c r="ACX10021" s="60"/>
      <c r="ACY10021" s="60">
        <v>0.95487304532482997</v>
      </c>
      <c r="ACZ10021" s="60"/>
      <c r="ADA10021" s="60"/>
      <c r="ADB10021" s="60"/>
      <c r="ADC10021" s="60"/>
      <c r="ADD10021" s="60"/>
      <c r="ADE10021" s="60"/>
    </row>
    <row r="10022" spans="760:785" x14ac:dyDescent="0.25">
      <c r="ACF10022" s="60"/>
      <c r="ACG10022" s="60"/>
      <c r="ACH10022" s="60"/>
      <c r="ACI10022" s="60"/>
      <c r="ACJ10022" s="60"/>
      <c r="ACK10022" s="60"/>
      <c r="ACL10022" s="60"/>
      <c r="ACM10022" s="60"/>
      <c r="ACN10022" s="60"/>
      <c r="ACO10022" s="60"/>
      <c r="ACP10022" s="60"/>
      <c r="ACQ10022" s="60"/>
      <c r="ACR10022" s="60"/>
      <c r="ACS10022" s="60"/>
      <c r="ACT10022" s="60"/>
      <c r="ACU10022" s="60"/>
      <c r="ACV10022" s="60"/>
      <c r="ACW10022" s="60"/>
      <c r="ACX10022" s="60"/>
      <c r="ACY10022" s="60">
        <v>0.95486646426365496</v>
      </c>
      <c r="ACZ10022" s="60"/>
      <c r="ADA10022" s="60"/>
      <c r="ADB10022" s="60"/>
      <c r="ADC10022" s="60"/>
      <c r="ADD10022" s="60"/>
      <c r="ADE10022" s="60"/>
    </row>
    <row r="10023" spans="760:785" x14ac:dyDescent="0.25">
      <c r="ACF10023" s="60"/>
      <c r="ACG10023" s="60"/>
      <c r="ACH10023" s="60"/>
      <c r="ACI10023" s="60"/>
      <c r="ACJ10023" s="60"/>
      <c r="ACK10023" s="60"/>
      <c r="ACL10023" s="60"/>
      <c r="ACM10023" s="60"/>
      <c r="ACN10023" s="60"/>
      <c r="ACO10023" s="60"/>
      <c r="ACP10023" s="60"/>
      <c r="ACQ10023" s="60"/>
      <c r="ACR10023" s="60"/>
      <c r="ACS10023" s="60"/>
      <c r="ACT10023" s="60"/>
      <c r="ACU10023" s="60"/>
      <c r="ACV10023" s="60"/>
      <c r="ACW10023" s="60"/>
      <c r="ACX10023" s="60"/>
      <c r="ACY10023" s="60">
        <v>0.954842627436988</v>
      </c>
      <c r="ACZ10023" s="60"/>
      <c r="ADA10023" s="60"/>
      <c r="ADB10023" s="60"/>
      <c r="ADC10023" s="60"/>
      <c r="ADD10023" s="60"/>
      <c r="ADE10023" s="60"/>
    </row>
    <row r="10024" spans="760:785" x14ac:dyDescent="0.25">
      <c r="ACF10024" s="60"/>
      <c r="ACG10024" s="60"/>
      <c r="ACH10024" s="60"/>
      <c r="ACI10024" s="60"/>
      <c r="ACJ10024" s="60"/>
      <c r="ACK10024" s="60"/>
      <c r="ACL10024" s="60"/>
      <c r="ACM10024" s="60"/>
      <c r="ACN10024" s="60"/>
      <c r="ACO10024" s="60"/>
      <c r="ACP10024" s="60"/>
      <c r="ACQ10024" s="60"/>
      <c r="ACR10024" s="60"/>
      <c r="ACS10024" s="60"/>
      <c r="ACT10024" s="60"/>
      <c r="ACU10024" s="60"/>
      <c r="ACV10024" s="60"/>
      <c r="ACW10024" s="60"/>
      <c r="ACX10024" s="60"/>
      <c r="ACY10024" s="60">
        <v>0.95483688448320103</v>
      </c>
      <c r="ACZ10024" s="60"/>
      <c r="ADA10024" s="60"/>
      <c r="ADB10024" s="60"/>
      <c r="ADC10024" s="60"/>
      <c r="ADD10024" s="60"/>
      <c r="ADE10024" s="60"/>
    </row>
    <row r="10025" spans="760:785" x14ac:dyDescent="0.25">
      <c r="ACF10025" s="60"/>
      <c r="ACG10025" s="60"/>
      <c r="ACH10025" s="60"/>
      <c r="ACI10025" s="60"/>
      <c r="ACJ10025" s="60"/>
      <c r="ACK10025" s="60"/>
      <c r="ACL10025" s="60"/>
      <c r="ACM10025" s="60"/>
      <c r="ACN10025" s="60"/>
      <c r="ACO10025" s="60"/>
      <c r="ACP10025" s="60"/>
      <c r="ACQ10025" s="60"/>
      <c r="ACR10025" s="60"/>
      <c r="ACS10025" s="60"/>
      <c r="ACT10025" s="60"/>
      <c r="ACU10025" s="60"/>
      <c r="ACV10025" s="60"/>
      <c r="ACW10025" s="60"/>
      <c r="ACX10025" s="60"/>
      <c r="ACY10025" s="60">
        <v>0.95480450117028004</v>
      </c>
      <c r="ACZ10025" s="60"/>
      <c r="ADA10025" s="60"/>
      <c r="ADB10025" s="60"/>
      <c r="ADC10025" s="60"/>
      <c r="ADD10025" s="60"/>
      <c r="ADE10025" s="60"/>
    </row>
    <row r="10026" spans="760:785" x14ac:dyDescent="0.25">
      <c r="ACF10026" s="60"/>
      <c r="ACG10026" s="60"/>
      <c r="ACH10026" s="60"/>
      <c r="ACI10026" s="60"/>
      <c r="ACJ10026" s="60"/>
      <c r="ACK10026" s="60"/>
      <c r="ACL10026" s="60"/>
      <c r="ACM10026" s="60"/>
      <c r="ACN10026" s="60"/>
      <c r="ACO10026" s="60"/>
      <c r="ACP10026" s="60"/>
      <c r="ACQ10026" s="60"/>
      <c r="ACR10026" s="60"/>
      <c r="ACS10026" s="60"/>
      <c r="ACT10026" s="60"/>
      <c r="ACU10026" s="60"/>
      <c r="ACV10026" s="60"/>
      <c r="ACW10026" s="60"/>
      <c r="ACX10026" s="60"/>
      <c r="ACY10026" s="60">
        <v>0.954764854596723</v>
      </c>
      <c r="ACZ10026" s="60"/>
      <c r="ADA10026" s="60"/>
      <c r="ADB10026" s="60"/>
      <c r="ADC10026" s="60"/>
      <c r="ADD10026" s="60"/>
      <c r="ADE10026" s="60"/>
    </row>
    <row r="10027" spans="760:785" x14ac:dyDescent="0.25">
      <c r="ACF10027" s="60"/>
      <c r="ACG10027" s="60"/>
      <c r="ACH10027" s="60"/>
      <c r="ACI10027" s="60"/>
      <c r="ACJ10027" s="60"/>
      <c r="ACK10027" s="60"/>
      <c r="ACL10027" s="60"/>
      <c r="ACM10027" s="60"/>
      <c r="ACN10027" s="60"/>
      <c r="ACO10027" s="60"/>
      <c r="ACP10027" s="60"/>
      <c r="ACQ10027" s="60"/>
      <c r="ACR10027" s="60"/>
      <c r="ACS10027" s="60"/>
      <c r="ACT10027" s="60"/>
      <c r="ACU10027" s="60"/>
      <c r="ACV10027" s="60"/>
      <c r="ACW10027" s="60"/>
      <c r="ACX10027" s="60"/>
      <c r="ACY10027" s="60">
        <v>0.95475977872068396</v>
      </c>
      <c r="ACZ10027" s="60"/>
      <c r="ADA10027" s="60"/>
      <c r="ADB10027" s="60"/>
      <c r="ADC10027" s="60"/>
      <c r="ADD10027" s="60"/>
      <c r="ADE10027" s="60"/>
    </row>
    <row r="10028" spans="760:785" x14ac:dyDescent="0.25">
      <c r="ACF10028" s="60"/>
      <c r="ACG10028" s="60"/>
      <c r="ACH10028" s="60"/>
      <c r="ACI10028" s="60"/>
      <c r="ACJ10028" s="60"/>
      <c r="ACK10028" s="60"/>
      <c r="ACL10028" s="60"/>
      <c r="ACM10028" s="60"/>
      <c r="ACN10028" s="60"/>
      <c r="ACO10028" s="60"/>
      <c r="ACP10028" s="60"/>
      <c r="ACQ10028" s="60"/>
      <c r="ACR10028" s="60"/>
      <c r="ACS10028" s="60"/>
      <c r="ACT10028" s="60"/>
      <c r="ACU10028" s="60"/>
      <c r="ACV10028" s="60"/>
      <c r="ACW10028" s="60"/>
      <c r="ACX10028" s="60"/>
      <c r="ACY10028" s="60">
        <v>0.95474878031267196</v>
      </c>
      <c r="ACZ10028" s="60"/>
      <c r="ADA10028" s="60"/>
      <c r="ADB10028" s="60"/>
      <c r="ADC10028" s="60"/>
      <c r="ADD10028" s="60"/>
      <c r="ADE10028" s="60"/>
    </row>
    <row r="10029" spans="760:785" x14ac:dyDescent="0.25">
      <c r="ACF10029" s="60"/>
      <c r="ACG10029" s="60"/>
      <c r="ACH10029" s="60"/>
      <c r="ACI10029" s="60"/>
      <c r="ACJ10029" s="60"/>
      <c r="ACK10029" s="60"/>
      <c r="ACL10029" s="60"/>
      <c r="ACM10029" s="60"/>
      <c r="ACN10029" s="60"/>
      <c r="ACO10029" s="60"/>
      <c r="ACP10029" s="60"/>
      <c r="ACQ10029" s="60"/>
      <c r="ACR10029" s="60"/>
      <c r="ACS10029" s="60"/>
      <c r="ACT10029" s="60"/>
      <c r="ACU10029" s="60"/>
      <c r="ACV10029" s="60"/>
      <c r="ACW10029" s="60"/>
      <c r="ACX10029" s="60"/>
      <c r="ACY10029" s="60">
        <v>0.95473618897420098</v>
      </c>
      <c r="ACZ10029" s="60"/>
      <c r="ADA10029" s="60"/>
      <c r="ADB10029" s="60"/>
      <c r="ADC10029" s="60"/>
      <c r="ADD10029" s="60"/>
      <c r="ADE10029" s="60"/>
    </row>
    <row r="10030" spans="760:785" x14ac:dyDescent="0.25">
      <c r="ACF10030" s="60"/>
      <c r="ACG10030" s="60"/>
      <c r="ACH10030" s="60"/>
      <c r="ACI10030" s="60"/>
      <c r="ACJ10030" s="60"/>
      <c r="ACK10030" s="60"/>
      <c r="ACL10030" s="60"/>
      <c r="ACM10030" s="60"/>
      <c r="ACN10030" s="60"/>
      <c r="ACO10030" s="60"/>
      <c r="ACP10030" s="60"/>
      <c r="ACQ10030" s="60"/>
      <c r="ACR10030" s="60"/>
      <c r="ACS10030" s="60"/>
      <c r="ACT10030" s="60"/>
      <c r="ACU10030" s="60"/>
      <c r="ACV10030" s="60"/>
      <c r="ACW10030" s="60"/>
      <c r="ACX10030" s="60"/>
      <c r="ACY10030" s="60">
        <v>0.95472441495138904</v>
      </c>
      <c r="ACZ10030" s="60"/>
      <c r="ADA10030" s="60"/>
      <c r="ADB10030" s="60"/>
      <c r="ADC10030" s="60"/>
      <c r="ADD10030" s="60"/>
      <c r="ADE10030" s="60"/>
    </row>
    <row r="10031" spans="760:785" x14ac:dyDescent="0.25">
      <c r="ACF10031" s="60"/>
      <c r="ACG10031" s="60"/>
      <c r="ACH10031" s="60"/>
      <c r="ACI10031" s="60"/>
      <c r="ACJ10031" s="60"/>
      <c r="ACK10031" s="60"/>
      <c r="ACL10031" s="60"/>
      <c r="ACM10031" s="60"/>
      <c r="ACN10031" s="60"/>
      <c r="ACO10031" s="60"/>
      <c r="ACP10031" s="60"/>
      <c r="ACQ10031" s="60"/>
      <c r="ACR10031" s="60"/>
      <c r="ACS10031" s="60"/>
      <c r="ACT10031" s="60"/>
      <c r="ACU10031" s="60"/>
      <c r="ACV10031" s="60"/>
      <c r="ACW10031" s="60"/>
      <c r="ACX10031" s="60"/>
      <c r="ACY10031" s="60">
        <v>0.95471257234336604</v>
      </c>
      <c r="ACZ10031" s="60"/>
      <c r="ADA10031" s="60"/>
      <c r="ADB10031" s="60"/>
      <c r="ADC10031" s="60"/>
      <c r="ADD10031" s="60"/>
      <c r="ADE10031" s="60"/>
    </row>
    <row r="10032" spans="760:785" x14ac:dyDescent="0.25">
      <c r="ACF10032" s="60"/>
      <c r="ACG10032" s="60"/>
      <c r="ACH10032" s="60"/>
      <c r="ACI10032" s="60"/>
      <c r="ACJ10032" s="60"/>
      <c r="ACK10032" s="60"/>
      <c r="ACL10032" s="60"/>
      <c r="ACM10032" s="60"/>
      <c r="ACN10032" s="60"/>
      <c r="ACO10032" s="60"/>
      <c r="ACP10032" s="60"/>
      <c r="ACQ10032" s="60"/>
      <c r="ACR10032" s="60"/>
      <c r="ACS10032" s="60"/>
      <c r="ACT10032" s="60"/>
      <c r="ACU10032" s="60"/>
      <c r="ACV10032" s="60"/>
      <c r="ACW10032" s="60"/>
      <c r="ACX10032" s="60"/>
      <c r="ACY10032" s="60">
        <v>0.95470665543275601</v>
      </c>
      <c r="ACZ10032" s="60"/>
      <c r="ADA10032" s="60"/>
      <c r="ADB10032" s="60"/>
      <c r="ADC10032" s="60"/>
      <c r="ADD10032" s="60"/>
      <c r="ADE10032" s="60"/>
    </row>
    <row r="10033" spans="760:785" x14ac:dyDescent="0.25">
      <c r="ACF10033" s="60"/>
      <c r="ACG10033" s="60"/>
      <c r="ACH10033" s="60"/>
      <c r="ACI10033" s="60"/>
      <c r="ACJ10033" s="60"/>
      <c r="ACK10033" s="60"/>
      <c r="ACL10033" s="60"/>
      <c r="ACM10033" s="60"/>
      <c r="ACN10033" s="60"/>
      <c r="ACO10033" s="60"/>
      <c r="ACP10033" s="60"/>
      <c r="ACQ10033" s="60"/>
      <c r="ACR10033" s="60"/>
      <c r="ACS10033" s="60"/>
      <c r="ACT10033" s="60"/>
      <c r="ACU10033" s="60"/>
      <c r="ACV10033" s="60"/>
      <c r="ACW10033" s="60"/>
      <c r="ACX10033" s="60"/>
      <c r="ACY10033" s="60">
        <v>0.95470269694629695</v>
      </c>
      <c r="ACZ10033" s="60"/>
      <c r="ADA10033" s="60"/>
      <c r="ADB10033" s="60"/>
      <c r="ADC10033" s="60"/>
      <c r="ADD10033" s="60"/>
      <c r="ADE10033" s="60"/>
    </row>
    <row r="10034" spans="760:785" x14ac:dyDescent="0.25">
      <c r="ACF10034" s="60"/>
      <c r="ACG10034" s="60"/>
      <c r="ACH10034" s="60"/>
      <c r="ACI10034" s="60"/>
      <c r="ACJ10034" s="60"/>
      <c r="ACK10034" s="60"/>
      <c r="ACL10034" s="60"/>
      <c r="ACM10034" s="60"/>
      <c r="ACN10034" s="60"/>
      <c r="ACO10034" s="60"/>
      <c r="ACP10034" s="60"/>
      <c r="ACQ10034" s="60"/>
      <c r="ACR10034" s="60"/>
      <c r="ACS10034" s="60"/>
      <c r="ACT10034" s="60"/>
      <c r="ACU10034" s="60"/>
      <c r="ACV10034" s="60"/>
      <c r="ACW10034" s="60"/>
      <c r="ACX10034" s="60"/>
      <c r="ACY10034" s="60">
        <v>0.954690521813085</v>
      </c>
      <c r="ACZ10034" s="60"/>
      <c r="ADA10034" s="60"/>
      <c r="ADB10034" s="60"/>
      <c r="ADC10034" s="60"/>
      <c r="ADD10034" s="60"/>
      <c r="ADE10034" s="60"/>
    </row>
    <row r="10035" spans="760:785" x14ac:dyDescent="0.25">
      <c r="ACF10035" s="60"/>
      <c r="ACG10035" s="60"/>
      <c r="ACH10035" s="60"/>
      <c r="ACI10035" s="60"/>
      <c r="ACJ10035" s="60"/>
      <c r="ACK10035" s="60"/>
      <c r="ACL10035" s="60"/>
      <c r="ACM10035" s="60"/>
      <c r="ACN10035" s="60"/>
      <c r="ACO10035" s="60"/>
      <c r="ACP10035" s="60"/>
      <c r="ACQ10035" s="60"/>
      <c r="ACR10035" s="60"/>
      <c r="ACS10035" s="60"/>
      <c r="ACT10035" s="60"/>
      <c r="ACU10035" s="60"/>
      <c r="ACV10035" s="60"/>
      <c r="ACW10035" s="60"/>
      <c r="ACX10035" s="60"/>
      <c r="ACY10035" s="60">
        <v>0.95468595043095605</v>
      </c>
      <c r="ACZ10035" s="60"/>
      <c r="ADA10035" s="60"/>
      <c r="ADB10035" s="60"/>
      <c r="ADC10035" s="60"/>
      <c r="ADD10035" s="60"/>
      <c r="ADE10035" s="60"/>
    </row>
    <row r="10036" spans="760:785" x14ac:dyDescent="0.25">
      <c r="ACF10036" s="60"/>
      <c r="ACG10036" s="60"/>
      <c r="ACH10036" s="60"/>
      <c r="ACI10036" s="60"/>
      <c r="ACJ10036" s="60"/>
      <c r="ACK10036" s="60"/>
      <c r="ACL10036" s="60"/>
      <c r="ACM10036" s="60"/>
      <c r="ACN10036" s="60"/>
      <c r="ACO10036" s="60"/>
      <c r="ACP10036" s="60"/>
      <c r="ACQ10036" s="60"/>
      <c r="ACR10036" s="60"/>
      <c r="ACS10036" s="60"/>
      <c r="ACT10036" s="60"/>
      <c r="ACU10036" s="60"/>
      <c r="ACV10036" s="60"/>
      <c r="ACW10036" s="60"/>
      <c r="ACX10036" s="60"/>
      <c r="ACY10036" s="60">
        <v>0.95467370842269095</v>
      </c>
      <c r="ACZ10036" s="60"/>
      <c r="ADA10036" s="60"/>
      <c r="ADB10036" s="60"/>
      <c r="ADC10036" s="60"/>
      <c r="ADD10036" s="60"/>
      <c r="ADE10036" s="60"/>
    </row>
    <row r="10037" spans="760:785" x14ac:dyDescent="0.25">
      <c r="ACF10037" s="60"/>
      <c r="ACG10037" s="60"/>
      <c r="ACH10037" s="60"/>
      <c r="ACI10037" s="60"/>
      <c r="ACJ10037" s="60"/>
      <c r="ACK10037" s="60"/>
      <c r="ACL10037" s="60"/>
      <c r="ACM10037" s="60"/>
      <c r="ACN10037" s="60"/>
      <c r="ACO10037" s="60"/>
      <c r="ACP10037" s="60"/>
      <c r="ACQ10037" s="60"/>
      <c r="ACR10037" s="60"/>
      <c r="ACS10037" s="60"/>
      <c r="ACT10037" s="60"/>
      <c r="ACU10037" s="60"/>
      <c r="ACV10037" s="60"/>
      <c r="ACW10037" s="60"/>
      <c r="ACX10037" s="60"/>
      <c r="ACY10037" s="60">
        <v>0.95467231795699103</v>
      </c>
      <c r="ACZ10037" s="60"/>
      <c r="ADA10037" s="60"/>
      <c r="ADB10037" s="60"/>
      <c r="ADC10037" s="60"/>
      <c r="ADD10037" s="60"/>
      <c r="ADE10037" s="60"/>
    </row>
    <row r="10038" spans="760:785" x14ac:dyDescent="0.25">
      <c r="ACF10038" s="60"/>
      <c r="ACG10038" s="60"/>
      <c r="ACH10038" s="60"/>
      <c r="ACI10038" s="60"/>
      <c r="ACJ10038" s="60"/>
      <c r="ACK10038" s="60"/>
      <c r="ACL10038" s="60"/>
      <c r="ACM10038" s="60"/>
      <c r="ACN10038" s="60"/>
      <c r="ACO10038" s="60"/>
      <c r="ACP10038" s="60"/>
      <c r="ACQ10038" s="60"/>
      <c r="ACR10038" s="60"/>
      <c r="ACS10038" s="60"/>
      <c r="ACT10038" s="60"/>
      <c r="ACU10038" s="60"/>
      <c r="ACV10038" s="60"/>
      <c r="ACW10038" s="60"/>
      <c r="ACX10038" s="60"/>
      <c r="ACY10038" s="60">
        <v>0.95466777778651601</v>
      </c>
      <c r="ACZ10038" s="60"/>
      <c r="ADA10038" s="60"/>
      <c r="ADB10038" s="60"/>
      <c r="ADC10038" s="60"/>
      <c r="ADD10038" s="60"/>
      <c r="ADE10038" s="60"/>
    </row>
    <row r="10039" spans="760:785" x14ac:dyDescent="0.25">
      <c r="ACF10039" s="60"/>
      <c r="ACG10039" s="60"/>
      <c r="ACH10039" s="60"/>
      <c r="ACI10039" s="60"/>
      <c r="ACJ10039" s="60"/>
      <c r="ACK10039" s="60"/>
      <c r="ACL10039" s="60"/>
      <c r="ACM10039" s="60"/>
      <c r="ACN10039" s="60"/>
      <c r="ACO10039" s="60"/>
      <c r="ACP10039" s="60"/>
      <c r="ACQ10039" s="60"/>
      <c r="ACR10039" s="60"/>
      <c r="ACS10039" s="60"/>
      <c r="ACT10039" s="60"/>
      <c r="ACU10039" s="60"/>
      <c r="ACV10039" s="60"/>
      <c r="ACW10039" s="60"/>
      <c r="ACX10039" s="60"/>
      <c r="ACY10039" s="60">
        <v>0.954655491175874</v>
      </c>
      <c r="ACZ10039" s="60"/>
      <c r="ADA10039" s="60"/>
      <c r="ADB10039" s="60"/>
      <c r="ADC10039" s="60"/>
      <c r="ADD10039" s="60"/>
      <c r="ADE10039" s="60"/>
    </row>
    <row r="10040" spans="760:785" x14ac:dyDescent="0.25">
      <c r="ACF10040" s="60"/>
      <c r="ACG10040" s="60"/>
      <c r="ACH10040" s="60"/>
      <c r="ACI10040" s="60"/>
      <c r="ACJ10040" s="60"/>
      <c r="ACK10040" s="60"/>
      <c r="ACL10040" s="60"/>
      <c r="ACM10040" s="60"/>
      <c r="ACN10040" s="60"/>
      <c r="ACO10040" s="60"/>
      <c r="ACP10040" s="60"/>
      <c r="ACQ10040" s="60"/>
      <c r="ACR10040" s="60"/>
      <c r="ACS10040" s="60"/>
      <c r="ACT10040" s="60"/>
      <c r="ACU10040" s="60"/>
      <c r="ACV10040" s="60"/>
      <c r="ACW10040" s="60"/>
      <c r="ACX10040" s="60"/>
      <c r="ACY10040" s="60">
        <v>0.95465363822210902</v>
      </c>
      <c r="ACZ10040" s="60"/>
      <c r="ADA10040" s="60"/>
      <c r="ADB10040" s="60"/>
      <c r="ADC10040" s="60"/>
      <c r="ADD10040" s="60"/>
      <c r="ADE10040" s="60"/>
    </row>
    <row r="10041" spans="760:785" x14ac:dyDescent="0.25">
      <c r="ACF10041" s="60"/>
      <c r="ACG10041" s="60"/>
      <c r="ACH10041" s="60"/>
      <c r="ACI10041" s="60"/>
      <c r="ACJ10041" s="60"/>
      <c r="ACK10041" s="60"/>
      <c r="ACL10041" s="60"/>
      <c r="ACM10041" s="60"/>
      <c r="ACN10041" s="60"/>
      <c r="ACO10041" s="60"/>
      <c r="ACP10041" s="60"/>
      <c r="ACQ10041" s="60"/>
      <c r="ACR10041" s="60"/>
      <c r="ACS10041" s="60"/>
      <c r="ACT10041" s="60"/>
      <c r="ACU10041" s="60"/>
      <c r="ACV10041" s="60"/>
      <c r="ACW10041" s="60"/>
      <c r="ACX10041" s="60"/>
      <c r="ACY10041" s="60">
        <v>0.95464786880400898</v>
      </c>
      <c r="ACZ10041" s="60"/>
      <c r="ADA10041" s="60"/>
      <c r="ADB10041" s="60"/>
      <c r="ADC10041" s="60"/>
      <c r="ADD10041" s="60"/>
      <c r="ADE10041" s="60"/>
    </row>
    <row r="10042" spans="760:785" x14ac:dyDescent="0.25">
      <c r="ACF10042" s="60"/>
      <c r="ACG10042" s="60"/>
      <c r="ACH10042" s="60"/>
      <c r="ACI10042" s="60"/>
      <c r="ACJ10042" s="60"/>
      <c r="ACK10042" s="60"/>
      <c r="ACL10042" s="60"/>
      <c r="ACM10042" s="60"/>
      <c r="ACN10042" s="60"/>
      <c r="ACO10042" s="60"/>
      <c r="ACP10042" s="60"/>
      <c r="ACQ10042" s="60"/>
      <c r="ACR10042" s="60"/>
      <c r="ACS10042" s="60"/>
      <c r="ACT10042" s="60"/>
      <c r="ACU10042" s="60"/>
      <c r="ACV10042" s="60"/>
      <c r="ACW10042" s="60"/>
      <c r="ACX10042" s="60"/>
      <c r="ACY10042" s="60">
        <v>0.95464392835423795</v>
      </c>
      <c r="ACZ10042" s="60"/>
      <c r="ADA10042" s="60"/>
      <c r="ADB10042" s="60"/>
      <c r="ADC10042" s="60"/>
      <c r="ADD10042" s="60"/>
      <c r="ADE10042" s="60"/>
    </row>
    <row r="10043" spans="760:785" x14ac:dyDescent="0.25">
      <c r="ACF10043" s="60"/>
      <c r="ACG10043" s="60"/>
      <c r="ACH10043" s="60"/>
      <c r="ACI10043" s="60"/>
      <c r="ACJ10043" s="60"/>
      <c r="ACK10043" s="60"/>
      <c r="ACL10043" s="60"/>
      <c r="ACM10043" s="60"/>
      <c r="ACN10043" s="60"/>
      <c r="ACO10043" s="60"/>
      <c r="ACP10043" s="60"/>
      <c r="ACQ10043" s="60"/>
      <c r="ACR10043" s="60"/>
      <c r="ACS10043" s="60"/>
      <c r="ACT10043" s="60"/>
      <c r="ACU10043" s="60"/>
      <c r="ACV10043" s="60"/>
      <c r="ACW10043" s="60"/>
      <c r="ACX10043" s="60"/>
      <c r="ACY10043" s="60">
        <v>0.95464382303046702</v>
      </c>
      <c r="ACZ10043" s="60"/>
      <c r="ADA10043" s="60"/>
      <c r="ADB10043" s="60"/>
      <c r="ADC10043" s="60"/>
      <c r="ADD10043" s="60"/>
      <c r="ADE10043" s="60"/>
    </row>
    <row r="10044" spans="760:785" x14ac:dyDescent="0.25">
      <c r="ACF10044" s="60"/>
      <c r="ACG10044" s="60"/>
      <c r="ACH10044" s="60"/>
      <c r="ACI10044" s="60"/>
      <c r="ACJ10044" s="60"/>
      <c r="ACK10044" s="60"/>
      <c r="ACL10044" s="60"/>
      <c r="ACM10044" s="60"/>
      <c r="ACN10044" s="60"/>
      <c r="ACO10044" s="60"/>
      <c r="ACP10044" s="60"/>
      <c r="ACQ10044" s="60"/>
      <c r="ACR10044" s="60"/>
      <c r="ACS10044" s="60"/>
      <c r="ACT10044" s="60"/>
      <c r="ACU10044" s="60"/>
      <c r="ACV10044" s="60"/>
      <c r="ACW10044" s="60"/>
      <c r="ACX10044" s="60"/>
      <c r="ACY10044" s="60">
        <v>0.95462286936995799</v>
      </c>
      <c r="ACZ10044" s="60"/>
      <c r="ADA10044" s="60"/>
      <c r="ADB10044" s="60"/>
      <c r="ADC10044" s="60"/>
      <c r="ADD10044" s="60"/>
      <c r="ADE10044" s="60"/>
    </row>
    <row r="10045" spans="760:785" x14ac:dyDescent="0.25">
      <c r="ACF10045" s="60"/>
      <c r="ACG10045" s="60"/>
      <c r="ACH10045" s="60"/>
      <c r="ACI10045" s="60"/>
      <c r="ACJ10045" s="60"/>
      <c r="ACK10045" s="60"/>
      <c r="ACL10045" s="60"/>
      <c r="ACM10045" s="60"/>
      <c r="ACN10045" s="60"/>
      <c r="ACO10045" s="60"/>
      <c r="ACP10045" s="60"/>
      <c r="ACQ10045" s="60"/>
      <c r="ACR10045" s="60"/>
      <c r="ACS10045" s="60"/>
      <c r="ACT10045" s="60"/>
      <c r="ACU10045" s="60"/>
      <c r="ACV10045" s="60"/>
      <c r="ACW10045" s="60"/>
      <c r="ACX10045" s="60"/>
      <c r="ACY10045" s="60">
        <v>0.95462075205579799</v>
      </c>
      <c r="ACZ10045" s="60"/>
      <c r="ADA10045" s="60"/>
      <c r="ADB10045" s="60"/>
      <c r="ADC10045" s="60"/>
      <c r="ADD10045" s="60"/>
      <c r="ADE10045" s="60"/>
    </row>
    <row r="10046" spans="760:785" x14ac:dyDescent="0.25">
      <c r="ACF10046" s="60"/>
      <c r="ACG10046" s="60"/>
      <c r="ACH10046" s="60"/>
      <c r="ACI10046" s="60"/>
      <c r="ACJ10046" s="60"/>
      <c r="ACK10046" s="60"/>
      <c r="ACL10046" s="60"/>
      <c r="ACM10046" s="60"/>
      <c r="ACN10046" s="60"/>
      <c r="ACO10046" s="60"/>
      <c r="ACP10046" s="60"/>
      <c r="ACQ10046" s="60"/>
      <c r="ACR10046" s="60"/>
      <c r="ACS10046" s="60"/>
      <c r="ACT10046" s="60"/>
      <c r="ACU10046" s="60"/>
      <c r="ACV10046" s="60"/>
      <c r="ACW10046" s="60"/>
      <c r="ACX10046" s="60"/>
      <c r="ACY10046" s="60">
        <v>0.95461982751089303</v>
      </c>
      <c r="ACZ10046" s="60"/>
      <c r="ADA10046" s="60"/>
      <c r="ADB10046" s="60"/>
      <c r="ADC10046" s="60"/>
      <c r="ADD10046" s="60"/>
      <c r="ADE10046" s="60"/>
    </row>
    <row r="10047" spans="760:785" x14ac:dyDescent="0.25">
      <c r="ACF10047" s="60"/>
      <c r="ACG10047" s="60"/>
      <c r="ACH10047" s="60"/>
      <c r="ACI10047" s="60"/>
      <c r="ACJ10047" s="60"/>
      <c r="ACK10047" s="60"/>
      <c r="ACL10047" s="60"/>
      <c r="ACM10047" s="60"/>
      <c r="ACN10047" s="60"/>
      <c r="ACO10047" s="60"/>
      <c r="ACP10047" s="60"/>
      <c r="ACQ10047" s="60"/>
      <c r="ACR10047" s="60"/>
      <c r="ACS10047" s="60"/>
      <c r="ACT10047" s="60"/>
      <c r="ACU10047" s="60"/>
      <c r="ACV10047" s="60"/>
      <c r="ACW10047" s="60"/>
      <c r="ACX10047" s="60"/>
      <c r="ACY10047" s="60">
        <v>0.95461876472108098</v>
      </c>
      <c r="ACZ10047" s="60"/>
      <c r="ADA10047" s="60"/>
      <c r="ADB10047" s="60"/>
      <c r="ADC10047" s="60"/>
      <c r="ADD10047" s="60"/>
      <c r="ADE10047" s="60"/>
    </row>
    <row r="10048" spans="760:785" x14ac:dyDescent="0.25">
      <c r="ACF10048" s="60"/>
      <c r="ACG10048" s="60"/>
      <c r="ACH10048" s="60"/>
      <c r="ACI10048" s="60"/>
      <c r="ACJ10048" s="60"/>
      <c r="ACK10048" s="60"/>
      <c r="ACL10048" s="60"/>
      <c r="ACM10048" s="60"/>
      <c r="ACN10048" s="60"/>
      <c r="ACO10048" s="60"/>
      <c r="ACP10048" s="60"/>
      <c r="ACQ10048" s="60"/>
      <c r="ACR10048" s="60"/>
      <c r="ACS10048" s="60"/>
      <c r="ACT10048" s="60"/>
      <c r="ACU10048" s="60"/>
      <c r="ACV10048" s="60"/>
      <c r="ACW10048" s="60"/>
      <c r="ACX10048" s="60"/>
      <c r="ACY10048" s="60">
        <v>0.95460257485903399</v>
      </c>
      <c r="ACZ10048" s="60"/>
      <c r="ADA10048" s="60"/>
      <c r="ADB10048" s="60"/>
      <c r="ADC10048" s="60"/>
      <c r="ADD10048" s="60"/>
      <c r="ADE10048" s="60"/>
    </row>
    <row r="10049" spans="760:785" x14ac:dyDescent="0.25">
      <c r="ACF10049" s="60"/>
      <c r="ACG10049" s="60"/>
      <c r="ACH10049" s="60"/>
      <c r="ACI10049" s="60"/>
      <c r="ACJ10049" s="60"/>
      <c r="ACK10049" s="60"/>
      <c r="ACL10049" s="60"/>
      <c r="ACM10049" s="60"/>
      <c r="ACN10049" s="60"/>
      <c r="ACO10049" s="60"/>
      <c r="ACP10049" s="60"/>
      <c r="ACQ10049" s="60"/>
      <c r="ACR10049" s="60"/>
      <c r="ACS10049" s="60"/>
      <c r="ACT10049" s="60"/>
      <c r="ACU10049" s="60"/>
      <c r="ACV10049" s="60"/>
      <c r="ACW10049" s="60"/>
      <c r="ACX10049" s="60"/>
      <c r="ACY10049" s="60">
        <v>0.95459886063307897</v>
      </c>
      <c r="ACZ10049" s="60"/>
      <c r="ADA10049" s="60"/>
      <c r="ADB10049" s="60"/>
      <c r="ADC10049" s="60"/>
      <c r="ADD10049" s="60"/>
      <c r="ADE10049" s="60"/>
    </row>
    <row r="10050" spans="760:785" x14ac:dyDescent="0.25">
      <c r="ACF10050" s="60"/>
      <c r="ACG10050" s="60"/>
      <c r="ACH10050" s="60"/>
      <c r="ACI10050" s="60"/>
      <c r="ACJ10050" s="60"/>
      <c r="ACK10050" s="60"/>
      <c r="ACL10050" s="60"/>
      <c r="ACM10050" s="60"/>
      <c r="ACN10050" s="60"/>
      <c r="ACO10050" s="60"/>
      <c r="ACP10050" s="60"/>
      <c r="ACQ10050" s="60"/>
      <c r="ACR10050" s="60"/>
      <c r="ACS10050" s="60"/>
      <c r="ACT10050" s="60"/>
      <c r="ACU10050" s="60"/>
      <c r="ACV10050" s="60"/>
      <c r="ACW10050" s="60"/>
      <c r="ACX10050" s="60"/>
      <c r="ACY10050" s="60">
        <v>0.95459858390406604</v>
      </c>
      <c r="ACZ10050" s="60"/>
      <c r="ADA10050" s="60"/>
      <c r="ADB10050" s="60"/>
      <c r="ADC10050" s="60"/>
      <c r="ADD10050" s="60"/>
      <c r="ADE10050" s="60"/>
    </row>
    <row r="10051" spans="760:785" x14ac:dyDescent="0.25">
      <c r="ACF10051" s="60"/>
      <c r="ACG10051" s="60"/>
      <c r="ACH10051" s="60"/>
      <c r="ACI10051" s="60"/>
      <c r="ACJ10051" s="60"/>
      <c r="ACK10051" s="60"/>
      <c r="ACL10051" s="60"/>
      <c r="ACM10051" s="60"/>
      <c r="ACN10051" s="60"/>
      <c r="ACO10051" s="60"/>
      <c r="ACP10051" s="60"/>
      <c r="ACQ10051" s="60"/>
      <c r="ACR10051" s="60"/>
      <c r="ACS10051" s="60"/>
      <c r="ACT10051" s="60"/>
      <c r="ACU10051" s="60"/>
      <c r="ACV10051" s="60"/>
      <c r="ACW10051" s="60"/>
      <c r="ACX10051" s="60"/>
      <c r="ACY10051" s="60">
        <v>0.95459243065189903</v>
      </c>
      <c r="ACZ10051" s="60"/>
      <c r="ADA10051" s="60"/>
      <c r="ADB10051" s="60"/>
      <c r="ADC10051" s="60"/>
      <c r="ADD10051" s="60"/>
      <c r="ADE10051" s="60"/>
    </row>
    <row r="10052" spans="760:785" x14ac:dyDescent="0.25">
      <c r="ACF10052" s="60"/>
      <c r="ACG10052" s="60"/>
      <c r="ACH10052" s="60"/>
      <c r="ACI10052" s="60"/>
      <c r="ACJ10052" s="60"/>
      <c r="ACK10052" s="60"/>
      <c r="ACL10052" s="60"/>
      <c r="ACM10052" s="60"/>
      <c r="ACN10052" s="60"/>
      <c r="ACO10052" s="60"/>
      <c r="ACP10052" s="60"/>
      <c r="ACQ10052" s="60"/>
      <c r="ACR10052" s="60"/>
      <c r="ACS10052" s="60"/>
      <c r="ACT10052" s="60"/>
      <c r="ACU10052" s="60"/>
      <c r="ACV10052" s="60"/>
      <c r="ACW10052" s="60"/>
      <c r="ACX10052" s="60"/>
      <c r="ACY10052" s="60">
        <v>0.95457790121309405</v>
      </c>
      <c r="ACZ10052" s="60"/>
      <c r="ADA10052" s="60"/>
      <c r="ADB10052" s="60"/>
      <c r="ADC10052" s="60"/>
      <c r="ADD10052" s="60"/>
      <c r="ADE10052" s="60"/>
    </row>
    <row r="10053" spans="760:785" x14ac:dyDescent="0.25">
      <c r="ACF10053" s="60"/>
      <c r="ACG10053" s="60"/>
      <c r="ACH10053" s="60"/>
      <c r="ACI10053" s="60"/>
      <c r="ACJ10053" s="60"/>
      <c r="ACK10053" s="60"/>
      <c r="ACL10053" s="60"/>
      <c r="ACM10053" s="60"/>
      <c r="ACN10053" s="60"/>
      <c r="ACO10053" s="60"/>
      <c r="ACP10053" s="60"/>
      <c r="ACQ10053" s="60"/>
      <c r="ACR10053" s="60"/>
      <c r="ACS10053" s="60"/>
      <c r="ACT10053" s="60"/>
      <c r="ACU10053" s="60"/>
      <c r="ACV10053" s="60"/>
      <c r="ACW10053" s="60"/>
      <c r="ACX10053" s="60"/>
      <c r="ACY10053" s="60">
        <v>0.95457625035781901</v>
      </c>
      <c r="ACZ10053" s="60"/>
      <c r="ADA10053" s="60"/>
      <c r="ADB10053" s="60"/>
      <c r="ADC10053" s="60"/>
      <c r="ADD10053" s="60"/>
      <c r="ADE10053" s="60"/>
    </row>
    <row r="10054" spans="760:785" x14ac:dyDescent="0.25">
      <c r="ACF10054" s="60"/>
      <c r="ACG10054" s="60"/>
      <c r="ACH10054" s="60"/>
      <c r="ACI10054" s="60"/>
      <c r="ACJ10054" s="60"/>
      <c r="ACK10054" s="60"/>
      <c r="ACL10054" s="60"/>
      <c r="ACM10054" s="60"/>
      <c r="ACN10054" s="60"/>
      <c r="ACO10054" s="60"/>
      <c r="ACP10054" s="60"/>
      <c r="ACQ10054" s="60"/>
      <c r="ACR10054" s="60"/>
      <c r="ACS10054" s="60"/>
      <c r="ACT10054" s="60"/>
      <c r="ACU10054" s="60"/>
      <c r="ACV10054" s="60"/>
      <c r="ACW10054" s="60"/>
      <c r="ACX10054" s="60"/>
      <c r="ACY10054" s="60">
        <v>0.95457151917396299</v>
      </c>
      <c r="ACZ10054" s="60"/>
      <c r="ADA10054" s="60"/>
      <c r="ADB10054" s="60"/>
      <c r="ADC10054" s="60"/>
      <c r="ADD10054" s="60"/>
      <c r="ADE10054" s="60"/>
    </row>
    <row r="10055" spans="760:785" x14ac:dyDescent="0.25">
      <c r="ACF10055" s="60"/>
      <c r="ACG10055" s="60"/>
      <c r="ACH10055" s="60"/>
      <c r="ACI10055" s="60"/>
      <c r="ACJ10055" s="60"/>
      <c r="ACK10055" s="60"/>
      <c r="ACL10055" s="60"/>
      <c r="ACM10055" s="60"/>
      <c r="ACN10055" s="60"/>
      <c r="ACO10055" s="60"/>
      <c r="ACP10055" s="60"/>
      <c r="ACQ10055" s="60"/>
      <c r="ACR10055" s="60"/>
      <c r="ACS10055" s="60"/>
      <c r="ACT10055" s="60"/>
      <c r="ACU10055" s="60"/>
      <c r="ACV10055" s="60"/>
      <c r="ACW10055" s="60"/>
      <c r="ACX10055" s="60"/>
      <c r="ACY10055" s="60">
        <v>0.95456784414575002</v>
      </c>
      <c r="ACZ10055" s="60"/>
      <c r="ADA10055" s="60"/>
      <c r="ADB10055" s="60"/>
      <c r="ADC10055" s="60"/>
      <c r="ADD10055" s="60"/>
      <c r="ADE10055" s="60"/>
    </row>
    <row r="10056" spans="760:785" x14ac:dyDescent="0.25">
      <c r="ACF10056" s="60"/>
      <c r="ACG10056" s="60"/>
      <c r="ACH10056" s="60"/>
      <c r="ACI10056" s="60"/>
      <c r="ACJ10056" s="60"/>
      <c r="ACK10056" s="60"/>
      <c r="ACL10056" s="60"/>
      <c r="ACM10056" s="60"/>
      <c r="ACN10056" s="60"/>
      <c r="ACO10056" s="60"/>
      <c r="ACP10056" s="60"/>
      <c r="ACQ10056" s="60"/>
      <c r="ACR10056" s="60"/>
      <c r="ACS10056" s="60"/>
      <c r="ACT10056" s="60"/>
      <c r="ACU10056" s="60"/>
      <c r="ACV10056" s="60"/>
      <c r="ACW10056" s="60"/>
      <c r="ACX10056" s="60"/>
      <c r="ACY10056" s="60">
        <v>0.95455859896248396</v>
      </c>
      <c r="ACZ10056" s="60"/>
      <c r="ADA10056" s="60"/>
      <c r="ADB10056" s="60"/>
      <c r="ADC10056" s="60"/>
      <c r="ADD10056" s="60"/>
      <c r="ADE10056" s="60"/>
    </row>
    <row r="10057" spans="760:785" x14ac:dyDescent="0.25">
      <c r="ACF10057" s="60"/>
      <c r="ACG10057" s="60"/>
      <c r="ACH10057" s="60"/>
      <c r="ACI10057" s="60"/>
      <c r="ACJ10057" s="60"/>
      <c r="ACK10057" s="60"/>
      <c r="ACL10057" s="60"/>
      <c r="ACM10057" s="60"/>
      <c r="ACN10057" s="60"/>
      <c r="ACO10057" s="60"/>
      <c r="ACP10057" s="60"/>
      <c r="ACQ10057" s="60"/>
      <c r="ACR10057" s="60"/>
      <c r="ACS10057" s="60"/>
      <c r="ACT10057" s="60"/>
      <c r="ACU10057" s="60"/>
      <c r="ACV10057" s="60"/>
      <c r="ACW10057" s="60"/>
      <c r="ACX10057" s="60"/>
      <c r="ACY10057" s="60">
        <v>0.95455490601805104</v>
      </c>
      <c r="ACZ10057" s="60"/>
      <c r="ADA10057" s="60"/>
      <c r="ADB10057" s="60"/>
      <c r="ADC10057" s="60"/>
      <c r="ADD10057" s="60"/>
      <c r="ADE10057" s="60"/>
    </row>
    <row r="10058" spans="760:785" x14ac:dyDescent="0.25">
      <c r="ACF10058" s="60"/>
      <c r="ACG10058" s="60"/>
      <c r="ACH10058" s="60"/>
      <c r="ACI10058" s="60"/>
      <c r="ACJ10058" s="60"/>
      <c r="ACK10058" s="60"/>
      <c r="ACL10058" s="60"/>
      <c r="ACM10058" s="60"/>
      <c r="ACN10058" s="60"/>
      <c r="ACO10058" s="60"/>
      <c r="ACP10058" s="60"/>
      <c r="ACQ10058" s="60"/>
      <c r="ACR10058" s="60"/>
      <c r="ACS10058" s="60"/>
      <c r="ACT10058" s="60"/>
      <c r="ACU10058" s="60"/>
      <c r="ACV10058" s="60"/>
      <c r="ACW10058" s="60"/>
      <c r="ACX10058" s="60"/>
      <c r="ACY10058" s="60">
        <v>0.95455274671104595</v>
      </c>
      <c r="ACZ10058" s="60"/>
      <c r="ADA10058" s="60"/>
      <c r="ADB10058" s="60"/>
      <c r="ADC10058" s="60"/>
      <c r="ADD10058" s="60"/>
      <c r="ADE10058" s="60"/>
    </row>
    <row r="10059" spans="760:785" x14ac:dyDescent="0.25">
      <c r="ACF10059" s="60"/>
      <c r="ACG10059" s="60"/>
      <c r="ACH10059" s="60"/>
      <c r="ACI10059" s="60"/>
      <c r="ACJ10059" s="60"/>
      <c r="ACK10059" s="60"/>
      <c r="ACL10059" s="60"/>
      <c r="ACM10059" s="60"/>
      <c r="ACN10059" s="60"/>
      <c r="ACO10059" s="60"/>
      <c r="ACP10059" s="60"/>
      <c r="ACQ10059" s="60"/>
      <c r="ACR10059" s="60"/>
      <c r="ACS10059" s="60"/>
      <c r="ACT10059" s="60"/>
      <c r="ACU10059" s="60"/>
      <c r="ACV10059" s="60"/>
      <c r="ACW10059" s="60"/>
      <c r="ACX10059" s="60"/>
      <c r="ACY10059" s="60">
        <v>0.95454968860856704</v>
      </c>
      <c r="ACZ10059" s="60"/>
      <c r="ADA10059" s="60"/>
      <c r="ADB10059" s="60"/>
      <c r="ADC10059" s="60"/>
      <c r="ADD10059" s="60"/>
      <c r="ADE10059" s="60"/>
    </row>
    <row r="10060" spans="760:785" x14ac:dyDescent="0.25">
      <c r="ACF10060" s="60"/>
      <c r="ACG10060" s="60"/>
      <c r="ACH10060" s="60"/>
      <c r="ACI10060" s="60"/>
      <c r="ACJ10060" s="60"/>
      <c r="ACK10060" s="60"/>
      <c r="ACL10060" s="60"/>
      <c r="ACM10060" s="60"/>
      <c r="ACN10060" s="60"/>
      <c r="ACO10060" s="60"/>
      <c r="ACP10060" s="60"/>
      <c r="ACQ10060" s="60"/>
      <c r="ACR10060" s="60"/>
      <c r="ACS10060" s="60"/>
      <c r="ACT10060" s="60"/>
      <c r="ACU10060" s="60"/>
      <c r="ACV10060" s="60"/>
      <c r="ACW10060" s="60"/>
      <c r="ACX10060" s="60"/>
      <c r="ACY10060" s="60">
        <v>0.95454106599146005</v>
      </c>
      <c r="ACZ10060" s="60"/>
      <c r="ADA10060" s="60"/>
      <c r="ADB10060" s="60"/>
      <c r="ADC10060" s="60"/>
      <c r="ADD10060" s="60"/>
      <c r="ADE10060" s="60"/>
    </row>
    <row r="10061" spans="760:785" x14ac:dyDescent="0.25">
      <c r="ACF10061" s="60"/>
      <c r="ACG10061" s="60"/>
      <c r="ACH10061" s="60"/>
      <c r="ACI10061" s="60"/>
      <c r="ACJ10061" s="60"/>
      <c r="ACK10061" s="60"/>
      <c r="ACL10061" s="60"/>
      <c r="ACM10061" s="60"/>
      <c r="ACN10061" s="60"/>
      <c r="ACO10061" s="60"/>
      <c r="ACP10061" s="60"/>
      <c r="ACQ10061" s="60"/>
      <c r="ACR10061" s="60"/>
      <c r="ACS10061" s="60"/>
      <c r="ACT10061" s="60"/>
      <c r="ACU10061" s="60"/>
      <c r="ACV10061" s="60"/>
      <c r="ACW10061" s="60"/>
      <c r="ACX10061" s="60"/>
      <c r="ACY10061" s="60">
        <v>0.954528937289433</v>
      </c>
      <c r="ACZ10061" s="60"/>
      <c r="ADA10061" s="60"/>
      <c r="ADB10061" s="60"/>
      <c r="ADC10061" s="60"/>
      <c r="ADD10061" s="60"/>
      <c r="ADE10061" s="60"/>
    </row>
    <row r="10062" spans="760:785" x14ac:dyDescent="0.25">
      <c r="ACF10062" s="60"/>
      <c r="ACG10062" s="60"/>
      <c r="ACH10062" s="60"/>
      <c r="ACI10062" s="60"/>
      <c r="ACJ10062" s="60"/>
      <c r="ACK10062" s="60"/>
      <c r="ACL10062" s="60"/>
      <c r="ACM10062" s="60"/>
      <c r="ACN10062" s="60"/>
      <c r="ACO10062" s="60"/>
      <c r="ACP10062" s="60"/>
      <c r="ACQ10062" s="60"/>
      <c r="ACR10062" s="60"/>
      <c r="ACS10062" s="60"/>
      <c r="ACT10062" s="60"/>
      <c r="ACU10062" s="60"/>
      <c r="ACV10062" s="60"/>
      <c r="ACW10062" s="60"/>
      <c r="ACX10062" s="60"/>
      <c r="ACY10062" s="60">
        <v>0.95451378626894001</v>
      </c>
      <c r="ACZ10062" s="60"/>
      <c r="ADA10062" s="60"/>
      <c r="ADB10062" s="60"/>
      <c r="ADC10062" s="60"/>
      <c r="ADD10062" s="60"/>
      <c r="ADE10062" s="60"/>
    </row>
    <row r="10063" spans="760:785" x14ac:dyDescent="0.25">
      <c r="ACF10063" s="60"/>
      <c r="ACG10063" s="60"/>
      <c r="ACH10063" s="60"/>
      <c r="ACI10063" s="60"/>
      <c r="ACJ10063" s="60"/>
      <c r="ACK10063" s="60"/>
      <c r="ACL10063" s="60"/>
      <c r="ACM10063" s="60"/>
      <c r="ACN10063" s="60"/>
      <c r="ACO10063" s="60"/>
      <c r="ACP10063" s="60"/>
      <c r="ACQ10063" s="60"/>
      <c r="ACR10063" s="60"/>
      <c r="ACS10063" s="60"/>
      <c r="ACT10063" s="60"/>
      <c r="ACU10063" s="60"/>
      <c r="ACV10063" s="60"/>
      <c r="ACW10063" s="60"/>
      <c r="ACX10063" s="60"/>
      <c r="ACY10063" s="60">
        <v>0.954506779391875</v>
      </c>
      <c r="ACZ10063" s="60"/>
      <c r="ADA10063" s="60"/>
      <c r="ADB10063" s="60"/>
      <c r="ADC10063" s="60"/>
      <c r="ADD10063" s="60"/>
      <c r="ADE10063" s="60"/>
    </row>
    <row r="10064" spans="760:785" x14ac:dyDescent="0.25">
      <c r="ACF10064" s="60"/>
      <c r="ACG10064" s="60"/>
      <c r="ACH10064" s="60"/>
      <c r="ACI10064" s="60"/>
      <c r="ACJ10064" s="60"/>
      <c r="ACK10064" s="60"/>
      <c r="ACL10064" s="60"/>
      <c r="ACM10064" s="60"/>
      <c r="ACN10064" s="60"/>
      <c r="ACO10064" s="60"/>
      <c r="ACP10064" s="60"/>
      <c r="ACQ10064" s="60"/>
      <c r="ACR10064" s="60"/>
      <c r="ACS10064" s="60"/>
      <c r="ACT10064" s="60"/>
      <c r="ACU10064" s="60"/>
      <c r="ACV10064" s="60"/>
      <c r="ACW10064" s="60"/>
      <c r="ACX10064" s="60"/>
      <c r="ACY10064" s="60">
        <v>0.95450635496728198</v>
      </c>
      <c r="ACZ10064" s="60"/>
      <c r="ADA10064" s="60"/>
      <c r="ADB10064" s="60"/>
      <c r="ADC10064" s="60"/>
      <c r="ADD10064" s="60"/>
      <c r="ADE10064" s="60"/>
    </row>
    <row r="10065" spans="760:785" x14ac:dyDescent="0.25">
      <c r="ACF10065" s="60"/>
      <c r="ACG10065" s="60"/>
      <c r="ACH10065" s="60"/>
      <c r="ACI10065" s="60"/>
      <c r="ACJ10065" s="60"/>
      <c r="ACK10065" s="60"/>
      <c r="ACL10065" s="60"/>
      <c r="ACM10065" s="60"/>
      <c r="ACN10065" s="60"/>
      <c r="ACO10065" s="60"/>
      <c r="ACP10065" s="60"/>
      <c r="ACQ10065" s="60"/>
      <c r="ACR10065" s="60"/>
      <c r="ACS10065" s="60"/>
      <c r="ACT10065" s="60"/>
      <c r="ACU10065" s="60"/>
      <c r="ACV10065" s="60"/>
      <c r="ACW10065" s="60"/>
      <c r="ACX10065" s="60"/>
      <c r="ACY10065" s="60">
        <v>0.95449995725255798</v>
      </c>
      <c r="ACZ10065" s="60"/>
      <c r="ADA10065" s="60"/>
      <c r="ADB10065" s="60"/>
      <c r="ADC10065" s="60"/>
      <c r="ADD10065" s="60"/>
      <c r="ADE10065" s="60"/>
    </row>
    <row r="10066" spans="760:785" x14ac:dyDescent="0.25">
      <c r="ACF10066" s="60"/>
      <c r="ACG10066" s="60"/>
      <c r="ACH10066" s="60"/>
      <c r="ACI10066" s="60"/>
      <c r="ACJ10066" s="60"/>
      <c r="ACK10066" s="60"/>
      <c r="ACL10066" s="60"/>
      <c r="ACM10066" s="60"/>
      <c r="ACN10066" s="60"/>
      <c r="ACO10066" s="60"/>
      <c r="ACP10066" s="60"/>
      <c r="ACQ10066" s="60"/>
      <c r="ACR10066" s="60"/>
      <c r="ACS10066" s="60"/>
      <c r="ACT10066" s="60"/>
      <c r="ACU10066" s="60"/>
      <c r="ACV10066" s="60"/>
      <c r="ACW10066" s="60"/>
      <c r="ACX10066" s="60"/>
      <c r="ACY10066" s="60">
        <v>0.954492709919045</v>
      </c>
      <c r="ACZ10066" s="60"/>
      <c r="ADA10066" s="60"/>
      <c r="ADB10066" s="60"/>
      <c r="ADC10066" s="60"/>
      <c r="ADD10066" s="60"/>
      <c r="ADE10066" s="60"/>
    </row>
    <row r="10067" spans="760:785" x14ac:dyDescent="0.25">
      <c r="ACF10067" s="60"/>
      <c r="ACG10067" s="60"/>
      <c r="ACH10067" s="60"/>
      <c r="ACI10067" s="60"/>
      <c r="ACJ10067" s="60"/>
      <c r="ACK10067" s="60"/>
      <c r="ACL10067" s="60"/>
      <c r="ACM10067" s="60"/>
      <c r="ACN10067" s="60"/>
      <c r="ACO10067" s="60"/>
      <c r="ACP10067" s="60"/>
      <c r="ACQ10067" s="60"/>
      <c r="ACR10067" s="60"/>
      <c r="ACS10067" s="60"/>
      <c r="ACT10067" s="60"/>
      <c r="ACU10067" s="60"/>
      <c r="ACV10067" s="60"/>
      <c r="ACW10067" s="60"/>
      <c r="ACX10067" s="60"/>
      <c r="ACY10067" s="60">
        <v>0.95447830808834899</v>
      </c>
      <c r="ACZ10067" s="60"/>
      <c r="ADA10067" s="60"/>
      <c r="ADB10067" s="60"/>
      <c r="ADC10067" s="60"/>
      <c r="ADD10067" s="60"/>
      <c r="ADE10067" s="60"/>
    </row>
    <row r="10068" spans="760:785" x14ac:dyDescent="0.25">
      <c r="ACF10068" s="60"/>
      <c r="ACG10068" s="60"/>
      <c r="ACH10068" s="60"/>
      <c r="ACI10068" s="60"/>
      <c r="ACJ10068" s="60"/>
      <c r="ACK10068" s="60"/>
      <c r="ACL10068" s="60"/>
      <c r="ACM10068" s="60"/>
      <c r="ACN10068" s="60"/>
      <c r="ACO10068" s="60"/>
      <c r="ACP10068" s="60"/>
      <c r="ACQ10068" s="60"/>
      <c r="ACR10068" s="60"/>
      <c r="ACS10068" s="60"/>
      <c r="ACT10068" s="60"/>
      <c r="ACU10068" s="60"/>
      <c r="ACV10068" s="60"/>
      <c r="ACW10068" s="60"/>
      <c r="ACX10068" s="60"/>
      <c r="ACY10068" s="60">
        <v>0.95446883408097505</v>
      </c>
      <c r="ACZ10068" s="60"/>
      <c r="ADA10068" s="60"/>
      <c r="ADB10068" s="60"/>
      <c r="ADC10068" s="60"/>
      <c r="ADD10068" s="60"/>
      <c r="ADE10068" s="60"/>
    </row>
    <row r="10069" spans="760:785" x14ac:dyDescent="0.25">
      <c r="ACF10069" s="60"/>
      <c r="ACG10069" s="60"/>
      <c r="ACH10069" s="60"/>
      <c r="ACI10069" s="60"/>
      <c r="ACJ10069" s="60"/>
      <c r="ACK10069" s="60"/>
      <c r="ACL10069" s="60"/>
      <c r="ACM10069" s="60"/>
      <c r="ACN10069" s="60"/>
      <c r="ACO10069" s="60"/>
      <c r="ACP10069" s="60"/>
      <c r="ACQ10069" s="60"/>
      <c r="ACR10069" s="60"/>
      <c r="ACS10069" s="60"/>
      <c r="ACT10069" s="60"/>
      <c r="ACU10069" s="60"/>
      <c r="ACV10069" s="60"/>
      <c r="ACW10069" s="60"/>
      <c r="ACX10069" s="60"/>
      <c r="ACY10069" s="60">
        <v>0.954466988720029</v>
      </c>
      <c r="ACZ10069" s="60"/>
      <c r="ADA10069" s="60"/>
      <c r="ADB10069" s="60"/>
      <c r="ADC10069" s="60"/>
      <c r="ADD10069" s="60"/>
      <c r="ADE10069" s="60"/>
    </row>
    <row r="10070" spans="760:785" x14ac:dyDescent="0.25">
      <c r="ACF10070" s="60"/>
      <c r="ACG10070" s="60"/>
      <c r="ACH10070" s="60"/>
      <c r="ACI10070" s="60"/>
      <c r="ACJ10070" s="60"/>
      <c r="ACK10070" s="60"/>
      <c r="ACL10070" s="60"/>
      <c r="ACM10070" s="60"/>
      <c r="ACN10070" s="60"/>
      <c r="ACO10070" s="60"/>
      <c r="ACP10070" s="60"/>
      <c r="ACQ10070" s="60"/>
      <c r="ACR10070" s="60"/>
      <c r="ACS10070" s="60"/>
      <c r="ACT10070" s="60"/>
      <c r="ACU10070" s="60"/>
      <c r="ACV10070" s="60"/>
      <c r="ACW10070" s="60"/>
      <c r="ACX10070" s="60"/>
      <c r="ACY10070" s="60">
        <v>0.95446563825955</v>
      </c>
      <c r="ACZ10070" s="60"/>
      <c r="ADA10070" s="60"/>
      <c r="ADB10070" s="60"/>
      <c r="ADC10070" s="60"/>
      <c r="ADD10070" s="60"/>
      <c r="ADE10070" s="60"/>
    </row>
    <row r="10071" spans="760:785" x14ac:dyDescent="0.25">
      <c r="ACF10071" s="60"/>
      <c r="ACG10071" s="60"/>
      <c r="ACH10071" s="60"/>
      <c r="ACI10071" s="60"/>
      <c r="ACJ10071" s="60"/>
      <c r="ACK10071" s="60"/>
      <c r="ACL10071" s="60"/>
      <c r="ACM10071" s="60"/>
      <c r="ACN10071" s="60"/>
      <c r="ACO10071" s="60"/>
      <c r="ACP10071" s="60"/>
      <c r="ACQ10071" s="60"/>
      <c r="ACR10071" s="60"/>
      <c r="ACS10071" s="60"/>
      <c r="ACT10071" s="60"/>
      <c r="ACU10071" s="60"/>
      <c r="ACV10071" s="60"/>
      <c r="ACW10071" s="60"/>
      <c r="ACX10071" s="60"/>
      <c r="ACY10071" s="60">
        <v>0.95445139860897499</v>
      </c>
      <c r="ACZ10071" s="60"/>
      <c r="ADA10071" s="60"/>
      <c r="ADB10071" s="60"/>
      <c r="ADC10071" s="60"/>
      <c r="ADD10071" s="60"/>
      <c r="ADE10071" s="60"/>
    </row>
    <row r="10072" spans="760:785" x14ac:dyDescent="0.25">
      <c r="ACF10072" s="60"/>
      <c r="ACG10072" s="60"/>
      <c r="ACH10072" s="60"/>
      <c r="ACI10072" s="60"/>
      <c r="ACJ10072" s="60"/>
      <c r="ACK10072" s="60"/>
      <c r="ACL10072" s="60"/>
      <c r="ACM10072" s="60"/>
      <c r="ACN10072" s="60"/>
      <c r="ACO10072" s="60"/>
      <c r="ACP10072" s="60"/>
      <c r="ACQ10072" s="60"/>
      <c r="ACR10072" s="60"/>
      <c r="ACS10072" s="60"/>
      <c r="ACT10072" s="60"/>
      <c r="ACU10072" s="60"/>
      <c r="ACV10072" s="60"/>
      <c r="ACW10072" s="60"/>
      <c r="ACX10072" s="60"/>
      <c r="ACY10072" s="60">
        <v>0.95443737070194501</v>
      </c>
      <c r="ACZ10072" s="60"/>
      <c r="ADA10072" s="60"/>
      <c r="ADB10072" s="60"/>
      <c r="ADC10072" s="60"/>
      <c r="ADD10072" s="60"/>
      <c r="ADE10072" s="60"/>
    </row>
    <row r="10073" spans="760:785" x14ac:dyDescent="0.25">
      <c r="ACF10073" s="60"/>
      <c r="ACG10073" s="60"/>
      <c r="ACH10073" s="60"/>
      <c r="ACI10073" s="60"/>
      <c r="ACJ10073" s="60"/>
      <c r="ACK10073" s="60"/>
      <c r="ACL10073" s="60"/>
      <c r="ACM10073" s="60"/>
      <c r="ACN10073" s="60"/>
      <c r="ACO10073" s="60"/>
      <c r="ACP10073" s="60"/>
      <c r="ACQ10073" s="60"/>
      <c r="ACR10073" s="60"/>
      <c r="ACS10073" s="60"/>
      <c r="ACT10073" s="60"/>
      <c r="ACU10073" s="60"/>
      <c r="ACV10073" s="60"/>
      <c r="ACW10073" s="60"/>
      <c r="ACX10073" s="60"/>
      <c r="ACY10073" s="60">
        <v>0.95442508213791599</v>
      </c>
      <c r="ACZ10073" s="60"/>
      <c r="ADA10073" s="60"/>
      <c r="ADB10073" s="60"/>
      <c r="ADC10073" s="60"/>
      <c r="ADD10073" s="60"/>
      <c r="ADE10073" s="60"/>
    </row>
    <row r="10074" spans="760:785" x14ac:dyDescent="0.25">
      <c r="ACF10074" s="60"/>
      <c r="ACG10074" s="60"/>
      <c r="ACH10074" s="60"/>
      <c r="ACI10074" s="60"/>
      <c r="ACJ10074" s="60"/>
      <c r="ACK10074" s="60"/>
      <c r="ACL10074" s="60"/>
      <c r="ACM10074" s="60"/>
      <c r="ACN10074" s="60"/>
      <c r="ACO10074" s="60"/>
      <c r="ACP10074" s="60"/>
      <c r="ACQ10074" s="60"/>
      <c r="ACR10074" s="60"/>
      <c r="ACS10074" s="60"/>
      <c r="ACT10074" s="60"/>
      <c r="ACU10074" s="60"/>
      <c r="ACV10074" s="60"/>
      <c r="ACW10074" s="60"/>
      <c r="ACX10074" s="60"/>
      <c r="ACY10074" s="60">
        <v>0.95442119379802404</v>
      </c>
      <c r="ACZ10074" s="60"/>
      <c r="ADA10074" s="60"/>
      <c r="ADB10074" s="60"/>
      <c r="ADC10074" s="60"/>
      <c r="ADD10074" s="60"/>
      <c r="ADE10074" s="60"/>
    </row>
    <row r="10075" spans="760:785" x14ac:dyDescent="0.25">
      <c r="ACF10075" s="60"/>
      <c r="ACG10075" s="60"/>
      <c r="ACH10075" s="60"/>
      <c r="ACI10075" s="60"/>
      <c r="ACJ10075" s="60"/>
      <c r="ACK10075" s="60"/>
      <c r="ACL10075" s="60"/>
      <c r="ACM10075" s="60"/>
      <c r="ACN10075" s="60"/>
      <c r="ACO10075" s="60"/>
      <c r="ACP10075" s="60"/>
      <c r="ACQ10075" s="60"/>
      <c r="ACR10075" s="60"/>
      <c r="ACS10075" s="60"/>
      <c r="ACT10075" s="60"/>
      <c r="ACU10075" s="60"/>
      <c r="ACV10075" s="60"/>
      <c r="ACW10075" s="60"/>
      <c r="ACX10075" s="60"/>
      <c r="ACY10075" s="60">
        <v>0.954410131704725</v>
      </c>
      <c r="ACZ10075" s="60"/>
      <c r="ADA10075" s="60"/>
      <c r="ADB10075" s="60"/>
      <c r="ADC10075" s="60"/>
      <c r="ADD10075" s="60"/>
      <c r="ADE10075" s="60"/>
    </row>
    <row r="10076" spans="760:785" x14ac:dyDescent="0.25">
      <c r="ACF10076" s="60"/>
      <c r="ACG10076" s="60"/>
      <c r="ACH10076" s="60"/>
      <c r="ACI10076" s="60"/>
      <c r="ACJ10076" s="60"/>
      <c r="ACK10076" s="60"/>
      <c r="ACL10076" s="60"/>
      <c r="ACM10076" s="60"/>
      <c r="ACN10076" s="60"/>
      <c r="ACO10076" s="60"/>
      <c r="ACP10076" s="60"/>
      <c r="ACQ10076" s="60"/>
      <c r="ACR10076" s="60"/>
      <c r="ACS10076" s="60"/>
      <c r="ACT10076" s="60"/>
      <c r="ACU10076" s="60"/>
      <c r="ACV10076" s="60"/>
      <c r="ACW10076" s="60"/>
      <c r="ACX10076" s="60"/>
      <c r="ACY10076" s="60">
        <v>0.95440753499697395</v>
      </c>
      <c r="ACZ10076" s="60"/>
      <c r="ADA10076" s="60"/>
      <c r="ADB10076" s="60"/>
      <c r="ADC10076" s="60"/>
      <c r="ADD10076" s="60"/>
      <c r="ADE10076" s="60"/>
    </row>
    <row r="10077" spans="760:785" x14ac:dyDescent="0.25">
      <c r="ACF10077" s="60"/>
      <c r="ACG10077" s="60"/>
      <c r="ACH10077" s="60"/>
      <c r="ACI10077" s="60"/>
      <c r="ACJ10077" s="60"/>
      <c r="ACK10077" s="60"/>
      <c r="ACL10077" s="60"/>
      <c r="ACM10077" s="60"/>
      <c r="ACN10077" s="60"/>
      <c r="ACO10077" s="60"/>
      <c r="ACP10077" s="60"/>
      <c r="ACQ10077" s="60"/>
      <c r="ACR10077" s="60"/>
      <c r="ACS10077" s="60"/>
      <c r="ACT10077" s="60"/>
      <c r="ACU10077" s="60"/>
      <c r="ACV10077" s="60"/>
      <c r="ACW10077" s="60"/>
      <c r="ACX10077" s="60"/>
      <c r="ACY10077" s="60">
        <v>0.954403645653918</v>
      </c>
      <c r="ACZ10077" s="60"/>
      <c r="ADA10077" s="60"/>
      <c r="ADB10077" s="60"/>
      <c r="ADC10077" s="60"/>
      <c r="ADD10077" s="60"/>
      <c r="ADE10077" s="60"/>
    </row>
    <row r="10078" spans="760:785" x14ac:dyDescent="0.25">
      <c r="ACF10078" s="60"/>
      <c r="ACG10078" s="60"/>
      <c r="ACH10078" s="60"/>
      <c r="ACI10078" s="60"/>
      <c r="ACJ10078" s="60"/>
      <c r="ACK10078" s="60"/>
      <c r="ACL10078" s="60"/>
      <c r="ACM10078" s="60"/>
      <c r="ACN10078" s="60"/>
      <c r="ACO10078" s="60"/>
      <c r="ACP10078" s="60"/>
      <c r="ACQ10078" s="60"/>
      <c r="ACR10078" s="60"/>
      <c r="ACS10078" s="60"/>
      <c r="ACT10078" s="60"/>
      <c r="ACU10078" s="60"/>
      <c r="ACV10078" s="60"/>
      <c r="ACW10078" s="60"/>
      <c r="ACX10078" s="60"/>
      <c r="ACY10078" s="60">
        <v>0.95438466348035</v>
      </c>
      <c r="ACZ10078" s="60"/>
      <c r="ADA10078" s="60"/>
      <c r="ADB10078" s="60"/>
      <c r="ADC10078" s="60"/>
      <c r="ADD10078" s="60"/>
      <c r="ADE10078" s="60"/>
    </row>
    <row r="10079" spans="760:785" x14ac:dyDescent="0.25">
      <c r="ACF10079" s="60"/>
      <c r="ACG10079" s="60"/>
      <c r="ACH10079" s="60"/>
      <c r="ACI10079" s="60"/>
      <c r="ACJ10079" s="60"/>
      <c r="ACK10079" s="60"/>
      <c r="ACL10079" s="60"/>
      <c r="ACM10079" s="60"/>
      <c r="ACN10079" s="60"/>
      <c r="ACO10079" s="60"/>
      <c r="ACP10079" s="60"/>
      <c r="ACQ10079" s="60"/>
      <c r="ACR10079" s="60"/>
      <c r="ACS10079" s="60"/>
      <c r="ACT10079" s="60"/>
      <c r="ACU10079" s="60"/>
      <c r="ACV10079" s="60"/>
      <c r="ACW10079" s="60"/>
      <c r="ACX10079" s="60"/>
      <c r="ACY10079" s="60">
        <v>0.95436342630736304</v>
      </c>
      <c r="ACZ10079" s="60"/>
      <c r="ADA10079" s="60"/>
      <c r="ADB10079" s="60"/>
      <c r="ADC10079" s="60"/>
      <c r="ADD10079" s="60"/>
      <c r="ADE10079" s="60"/>
    </row>
    <row r="10080" spans="760:785" x14ac:dyDescent="0.25">
      <c r="ACF10080" s="60"/>
      <c r="ACG10080" s="60"/>
      <c r="ACH10080" s="60"/>
      <c r="ACI10080" s="60"/>
      <c r="ACJ10080" s="60"/>
      <c r="ACK10080" s="60"/>
      <c r="ACL10080" s="60"/>
      <c r="ACM10080" s="60"/>
      <c r="ACN10080" s="60"/>
      <c r="ACO10080" s="60"/>
      <c r="ACP10080" s="60"/>
      <c r="ACQ10080" s="60"/>
      <c r="ACR10080" s="60"/>
      <c r="ACS10080" s="60"/>
      <c r="ACT10080" s="60"/>
      <c r="ACU10080" s="60"/>
      <c r="ACV10080" s="60"/>
      <c r="ACW10080" s="60"/>
      <c r="ACX10080" s="60"/>
      <c r="ACY10080" s="60">
        <v>0.95436136451073605</v>
      </c>
      <c r="ACZ10080" s="60"/>
      <c r="ADA10080" s="60"/>
      <c r="ADB10080" s="60"/>
      <c r="ADC10080" s="60"/>
      <c r="ADD10080" s="60"/>
      <c r="ADE10080" s="60"/>
    </row>
    <row r="10081" spans="760:785" x14ac:dyDescent="0.25">
      <c r="ACF10081" s="60"/>
      <c r="ACG10081" s="60"/>
      <c r="ACH10081" s="60"/>
      <c r="ACI10081" s="60"/>
      <c r="ACJ10081" s="60"/>
      <c r="ACK10081" s="60"/>
      <c r="ACL10081" s="60"/>
      <c r="ACM10081" s="60"/>
      <c r="ACN10081" s="60"/>
      <c r="ACO10081" s="60"/>
      <c r="ACP10081" s="60"/>
      <c r="ACQ10081" s="60"/>
      <c r="ACR10081" s="60"/>
      <c r="ACS10081" s="60"/>
      <c r="ACT10081" s="60"/>
      <c r="ACU10081" s="60"/>
      <c r="ACV10081" s="60"/>
      <c r="ACW10081" s="60"/>
      <c r="ACX10081" s="60"/>
      <c r="ACY10081" s="60">
        <v>0.95436023047766905</v>
      </c>
      <c r="ACZ10081" s="60"/>
      <c r="ADA10081" s="60"/>
      <c r="ADB10081" s="60"/>
      <c r="ADC10081" s="60"/>
      <c r="ADD10081" s="60"/>
      <c r="ADE10081" s="60"/>
    </row>
    <row r="10082" spans="760:785" x14ac:dyDescent="0.25">
      <c r="ACF10082" s="60"/>
      <c r="ACG10082" s="60"/>
      <c r="ACH10082" s="60"/>
      <c r="ACI10082" s="60"/>
      <c r="ACJ10082" s="60"/>
      <c r="ACK10082" s="60"/>
      <c r="ACL10082" s="60"/>
      <c r="ACM10082" s="60"/>
      <c r="ACN10082" s="60"/>
      <c r="ACO10082" s="60"/>
      <c r="ACP10082" s="60"/>
      <c r="ACQ10082" s="60"/>
      <c r="ACR10082" s="60"/>
      <c r="ACS10082" s="60"/>
      <c r="ACT10082" s="60"/>
      <c r="ACU10082" s="60"/>
      <c r="ACV10082" s="60"/>
      <c r="ACW10082" s="60"/>
      <c r="ACX10082" s="60"/>
      <c r="ACY10082" s="60">
        <v>0.95435973716920297</v>
      </c>
      <c r="ACZ10082" s="60"/>
      <c r="ADA10082" s="60"/>
      <c r="ADB10082" s="60"/>
      <c r="ADC10082" s="60"/>
      <c r="ADD10082" s="60"/>
      <c r="ADE10082" s="60"/>
    </row>
    <row r="10083" spans="760:785" x14ac:dyDescent="0.25">
      <c r="ACF10083" s="60"/>
      <c r="ACG10083" s="60"/>
      <c r="ACH10083" s="60"/>
      <c r="ACI10083" s="60"/>
      <c r="ACJ10083" s="60"/>
      <c r="ACK10083" s="60"/>
      <c r="ACL10083" s="60"/>
      <c r="ACM10083" s="60"/>
      <c r="ACN10083" s="60"/>
      <c r="ACO10083" s="60"/>
      <c r="ACP10083" s="60"/>
      <c r="ACQ10083" s="60"/>
      <c r="ACR10083" s="60"/>
      <c r="ACS10083" s="60"/>
      <c r="ACT10083" s="60"/>
      <c r="ACU10083" s="60"/>
      <c r="ACV10083" s="60"/>
      <c r="ACW10083" s="60"/>
      <c r="ACX10083" s="60"/>
      <c r="ACY10083" s="60">
        <v>0.95433973062367405</v>
      </c>
      <c r="ACZ10083" s="60"/>
      <c r="ADA10083" s="60"/>
      <c r="ADB10083" s="60"/>
      <c r="ADC10083" s="60"/>
      <c r="ADD10083" s="60"/>
      <c r="ADE10083" s="60"/>
    </row>
    <row r="10084" spans="760:785" x14ac:dyDescent="0.25">
      <c r="ACF10084" s="60"/>
      <c r="ACG10084" s="60"/>
      <c r="ACH10084" s="60"/>
      <c r="ACI10084" s="60"/>
      <c r="ACJ10084" s="60"/>
      <c r="ACK10084" s="60"/>
      <c r="ACL10084" s="60"/>
      <c r="ACM10084" s="60"/>
      <c r="ACN10084" s="60"/>
      <c r="ACO10084" s="60"/>
      <c r="ACP10084" s="60"/>
      <c r="ACQ10084" s="60"/>
      <c r="ACR10084" s="60"/>
      <c r="ACS10084" s="60"/>
      <c r="ACT10084" s="60"/>
      <c r="ACU10084" s="60"/>
      <c r="ACV10084" s="60"/>
      <c r="ACW10084" s="60"/>
      <c r="ACX10084" s="60"/>
      <c r="ACY10084" s="60">
        <v>0.954333139290234</v>
      </c>
      <c r="ACZ10084" s="60"/>
      <c r="ADA10084" s="60"/>
      <c r="ADB10084" s="60"/>
      <c r="ADC10084" s="60"/>
      <c r="ADD10084" s="60"/>
      <c r="ADE10084" s="60"/>
    </row>
    <row r="10085" spans="760:785" x14ac:dyDescent="0.25">
      <c r="ACF10085" s="60"/>
      <c r="ACG10085" s="60"/>
      <c r="ACH10085" s="60"/>
      <c r="ACI10085" s="60"/>
      <c r="ACJ10085" s="60"/>
      <c r="ACK10085" s="60"/>
      <c r="ACL10085" s="60"/>
      <c r="ACM10085" s="60"/>
      <c r="ACN10085" s="60"/>
      <c r="ACO10085" s="60"/>
      <c r="ACP10085" s="60"/>
      <c r="ACQ10085" s="60"/>
      <c r="ACR10085" s="60"/>
      <c r="ACS10085" s="60"/>
      <c r="ACT10085" s="60"/>
      <c r="ACU10085" s="60"/>
      <c r="ACV10085" s="60"/>
      <c r="ACW10085" s="60"/>
      <c r="ACX10085" s="60"/>
      <c r="ACY10085" s="60">
        <v>0.95432648763568395</v>
      </c>
      <c r="ACZ10085" s="60"/>
      <c r="ADA10085" s="60"/>
      <c r="ADB10085" s="60"/>
      <c r="ADC10085" s="60"/>
      <c r="ADD10085" s="60"/>
      <c r="ADE10085" s="60"/>
    </row>
    <row r="10086" spans="760:785" x14ac:dyDescent="0.25">
      <c r="ACF10086" s="60"/>
      <c r="ACG10086" s="60"/>
      <c r="ACH10086" s="60"/>
      <c r="ACI10086" s="60"/>
      <c r="ACJ10086" s="60"/>
      <c r="ACK10086" s="60"/>
      <c r="ACL10086" s="60"/>
      <c r="ACM10086" s="60"/>
      <c r="ACN10086" s="60"/>
      <c r="ACO10086" s="60"/>
      <c r="ACP10086" s="60"/>
      <c r="ACQ10086" s="60"/>
      <c r="ACR10086" s="60"/>
      <c r="ACS10086" s="60"/>
      <c r="ACT10086" s="60"/>
      <c r="ACU10086" s="60"/>
      <c r="ACV10086" s="60"/>
      <c r="ACW10086" s="60"/>
      <c r="ACX10086" s="60"/>
      <c r="ACY10086" s="60">
        <v>0.95432400070191403</v>
      </c>
      <c r="ACZ10086" s="60"/>
      <c r="ADA10086" s="60"/>
      <c r="ADB10086" s="60"/>
      <c r="ADC10086" s="60"/>
      <c r="ADD10086" s="60"/>
      <c r="ADE10086" s="60"/>
    </row>
    <row r="10087" spans="760:785" x14ac:dyDescent="0.25">
      <c r="ACF10087" s="60"/>
      <c r="ACG10087" s="60"/>
      <c r="ACH10087" s="60"/>
      <c r="ACI10087" s="60"/>
      <c r="ACJ10087" s="60"/>
      <c r="ACK10087" s="60"/>
      <c r="ACL10087" s="60"/>
      <c r="ACM10087" s="60"/>
      <c r="ACN10087" s="60"/>
      <c r="ACO10087" s="60"/>
      <c r="ACP10087" s="60"/>
      <c r="ACQ10087" s="60"/>
      <c r="ACR10087" s="60"/>
      <c r="ACS10087" s="60"/>
      <c r="ACT10087" s="60"/>
      <c r="ACU10087" s="60"/>
      <c r="ACV10087" s="60"/>
      <c r="ACW10087" s="60"/>
      <c r="ACX10087" s="60"/>
      <c r="ACY10087" s="60">
        <v>0.95432168628379999</v>
      </c>
      <c r="ACZ10087" s="60"/>
      <c r="ADA10087" s="60"/>
      <c r="ADB10087" s="60"/>
      <c r="ADC10087" s="60"/>
      <c r="ADD10087" s="60"/>
      <c r="ADE10087" s="60"/>
    </row>
    <row r="10088" spans="760:785" x14ac:dyDescent="0.25">
      <c r="ACF10088" s="60"/>
      <c r="ACG10088" s="60"/>
      <c r="ACH10088" s="60"/>
      <c r="ACI10088" s="60"/>
      <c r="ACJ10088" s="60"/>
      <c r="ACK10088" s="60"/>
      <c r="ACL10088" s="60"/>
      <c r="ACM10088" s="60"/>
      <c r="ACN10088" s="60"/>
      <c r="ACO10088" s="60"/>
      <c r="ACP10088" s="60"/>
      <c r="ACQ10088" s="60"/>
      <c r="ACR10088" s="60"/>
      <c r="ACS10088" s="60"/>
      <c r="ACT10088" s="60"/>
      <c r="ACU10088" s="60"/>
      <c r="ACV10088" s="60"/>
      <c r="ACW10088" s="60"/>
      <c r="ACX10088" s="60"/>
      <c r="ACY10088" s="60">
        <v>0.95427496220444896</v>
      </c>
      <c r="ACZ10088" s="60"/>
      <c r="ADA10088" s="60"/>
      <c r="ADB10088" s="60"/>
      <c r="ADC10088" s="60"/>
      <c r="ADD10088" s="60"/>
      <c r="ADE10088" s="60"/>
    </row>
    <row r="10089" spans="760:785" x14ac:dyDescent="0.25">
      <c r="ACF10089" s="60"/>
      <c r="ACG10089" s="60"/>
      <c r="ACH10089" s="60"/>
      <c r="ACI10089" s="60"/>
      <c r="ACJ10089" s="60"/>
      <c r="ACK10089" s="60"/>
      <c r="ACL10089" s="60"/>
      <c r="ACM10089" s="60"/>
      <c r="ACN10089" s="60"/>
      <c r="ACO10089" s="60"/>
      <c r="ACP10089" s="60"/>
      <c r="ACQ10089" s="60"/>
      <c r="ACR10089" s="60"/>
      <c r="ACS10089" s="60"/>
      <c r="ACT10089" s="60"/>
      <c r="ACU10089" s="60"/>
      <c r="ACV10089" s="60"/>
      <c r="ACW10089" s="60"/>
      <c r="ACX10089" s="60"/>
      <c r="ACY10089" s="60">
        <v>0.95427294082966996</v>
      </c>
      <c r="ACZ10089" s="60"/>
      <c r="ADA10089" s="60"/>
      <c r="ADB10089" s="60"/>
      <c r="ADC10089" s="60"/>
      <c r="ADD10089" s="60"/>
      <c r="ADE10089" s="60"/>
    </row>
    <row r="10090" spans="760:785" x14ac:dyDescent="0.25">
      <c r="ACF10090" s="60"/>
      <c r="ACG10090" s="60"/>
      <c r="ACH10090" s="60"/>
      <c r="ACI10090" s="60"/>
      <c r="ACJ10090" s="60"/>
      <c r="ACK10090" s="60"/>
      <c r="ACL10090" s="60"/>
      <c r="ACM10090" s="60"/>
      <c r="ACN10090" s="60"/>
      <c r="ACO10090" s="60"/>
      <c r="ACP10090" s="60"/>
      <c r="ACQ10090" s="60"/>
      <c r="ACR10090" s="60"/>
      <c r="ACS10090" s="60"/>
      <c r="ACT10090" s="60"/>
      <c r="ACU10090" s="60"/>
      <c r="ACV10090" s="60"/>
      <c r="ACW10090" s="60"/>
      <c r="ACX10090" s="60"/>
      <c r="ACY10090" s="60">
        <v>0.954272640842313</v>
      </c>
      <c r="ACZ10090" s="60"/>
      <c r="ADA10090" s="60"/>
      <c r="ADB10090" s="60"/>
      <c r="ADC10090" s="60"/>
      <c r="ADD10090" s="60"/>
      <c r="ADE10090" s="60"/>
    </row>
    <row r="10091" spans="760:785" x14ac:dyDescent="0.25">
      <c r="ACF10091" s="60"/>
      <c r="ACG10091" s="60"/>
      <c r="ACH10091" s="60"/>
      <c r="ACI10091" s="60"/>
      <c r="ACJ10091" s="60"/>
      <c r="ACK10091" s="60"/>
      <c r="ACL10091" s="60"/>
      <c r="ACM10091" s="60"/>
      <c r="ACN10091" s="60"/>
      <c r="ACO10091" s="60"/>
      <c r="ACP10091" s="60"/>
      <c r="ACQ10091" s="60"/>
      <c r="ACR10091" s="60"/>
      <c r="ACS10091" s="60"/>
      <c r="ACT10091" s="60"/>
      <c r="ACU10091" s="60"/>
      <c r="ACV10091" s="60"/>
      <c r="ACW10091" s="60"/>
      <c r="ACX10091" s="60"/>
      <c r="ACY10091" s="60">
        <v>0.95426692744981001</v>
      </c>
      <c r="ACZ10091" s="60"/>
      <c r="ADA10091" s="60"/>
      <c r="ADB10091" s="60"/>
      <c r="ADC10091" s="60"/>
      <c r="ADD10091" s="60"/>
      <c r="ADE10091" s="60"/>
    </row>
    <row r="10092" spans="760:785" x14ac:dyDescent="0.25">
      <c r="ACF10092" s="60"/>
      <c r="ACG10092" s="60"/>
      <c r="ACH10092" s="60"/>
      <c r="ACI10092" s="60"/>
      <c r="ACJ10092" s="60"/>
      <c r="ACK10092" s="60"/>
      <c r="ACL10092" s="60"/>
      <c r="ACM10092" s="60"/>
      <c r="ACN10092" s="60"/>
      <c r="ACO10092" s="60"/>
      <c r="ACP10092" s="60"/>
      <c r="ACQ10092" s="60"/>
      <c r="ACR10092" s="60"/>
      <c r="ACS10092" s="60"/>
      <c r="ACT10092" s="60"/>
      <c r="ACU10092" s="60"/>
      <c r="ACV10092" s="60"/>
      <c r="ACW10092" s="60"/>
      <c r="ACX10092" s="60"/>
      <c r="ACY10092" s="60">
        <v>0.95424989301886998</v>
      </c>
      <c r="ACZ10092" s="60"/>
      <c r="ADA10092" s="60"/>
      <c r="ADB10092" s="60"/>
      <c r="ADC10092" s="60"/>
      <c r="ADD10092" s="60"/>
      <c r="ADE10092" s="60"/>
    </row>
    <row r="10093" spans="760:785" x14ac:dyDescent="0.25">
      <c r="ACF10093" s="60"/>
      <c r="ACG10093" s="60"/>
      <c r="ACH10093" s="60"/>
      <c r="ACI10093" s="60"/>
      <c r="ACJ10093" s="60"/>
      <c r="ACK10093" s="60"/>
      <c r="ACL10093" s="60"/>
      <c r="ACM10093" s="60"/>
      <c r="ACN10093" s="60"/>
      <c r="ACO10093" s="60"/>
      <c r="ACP10093" s="60"/>
      <c r="ACQ10093" s="60"/>
      <c r="ACR10093" s="60"/>
      <c r="ACS10093" s="60"/>
      <c r="ACT10093" s="60"/>
      <c r="ACU10093" s="60"/>
      <c r="ACV10093" s="60"/>
      <c r="ACW10093" s="60"/>
      <c r="ACX10093" s="60"/>
      <c r="ACY10093" s="60">
        <v>0.95422622447830197</v>
      </c>
      <c r="ACZ10093" s="60"/>
      <c r="ADA10093" s="60"/>
      <c r="ADB10093" s="60"/>
      <c r="ADC10093" s="60"/>
      <c r="ADD10093" s="60"/>
      <c r="ADE10093" s="60"/>
    </row>
    <row r="10094" spans="760:785" x14ac:dyDescent="0.25">
      <c r="ACF10094" s="60"/>
      <c r="ACG10094" s="60"/>
      <c r="ACH10094" s="60"/>
      <c r="ACI10094" s="60"/>
      <c r="ACJ10094" s="60"/>
      <c r="ACK10094" s="60"/>
      <c r="ACL10094" s="60"/>
      <c r="ACM10094" s="60"/>
      <c r="ACN10094" s="60"/>
      <c r="ACO10094" s="60"/>
      <c r="ACP10094" s="60"/>
      <c r="ACQ10094" s="60"/>
      <c r="ACR10094" s="60"/>
      <c r="ACS10094" s="60"/>
      <c r="ACT10094" s="60"/>
      <c r="ACU10094" s="60"/>
      <c r="ACV10094" s="60"/>
      <c r="ACW10094" s="60"/>
      <c r="ACX10094" s="60"/>
      <c r="ACY10094" s="60">
        <v>0.95422549178239402</v>
      </c>
      <c r="ACZ10094" s="60"/>
      <c r="ADA10094" s="60"/>
      <c r="ADB10094" s="60"/>
      <c r="ADC10094" s="60"/>
      <c r="ADD10094" s="60"/>
      <c r="ADE10094" s="60"/>
    </row>
    <row r="10095" spans="760:785" x14ac:dyDescent="0.25">
      <c r="ACF10095" s="60"/>
      <c r="ACG10095" s="60"/>
      <c r="ACH10095" s="60"/>
      <c r="ACI10095" s="60"/>
      <c r="ACJ10095" s="60"/>
      <c r="ACK10095" s="60"/>
      <c r="ACL10095" s="60"/>
      <c r="ACM10095" s="60"/>
      <c r="ACN10095" s="60"/>
      <c r="ACO10095" s="60"/>
      <c r="ACP10095" s="60"/>
      <c r="ACQ10095" s="60"/>
      <c r="ACR10095" s="60"/>
      <c r="ACS10095" s="60"/>
      <c r="ACT10095" s="60"/>
      <c r="ACU10095" s="60"/>
      <c r="ACV10095" s="60"/>
      <c r="ACW10095" s="60"/>
      <c r="ACX10095" s="60"/>
      <c r="ACY10095" s="60">
        <v>0.95422273809436498</v>
      </c>
      <c r="ACZ10095" s="60"/>
      <c r="ADA10095" s="60"/>
      <c r="ADB10095" s="60"/>
      <c r="ADC10095" s="60"/>
      <c r="ADD10095" s="60"/>
      <c r="ADE10095" s="60"/>
    </row>
    <row r="10096" spans="760:785" x14ac:dyDescent="0.25">
      <c r="ACF10096" s="60"/>
      <c r="ACG10096" s="60"/>
      <c r="ACH10096" s="60"/>
      <c r="ACI10096" s="60"/>
      <c r="ACJ10096" s="60"/>
      <c r="ACK10096" s="60"/>
      <c r="ACL10096" s="60"/>
      <c r="ACM10096" s="60"/>
      <c r="ACN10096" s="60"/>
      <c r="ACO10096" s="60"/>
      <c r="ACP10096" s="60"/>
      <c r="ACQ10096" s="60"/>
      <c r="ACR10096" s="60"/>
      <c r="ACS10096" s="60"/>
      <c r="ACT10096" s="60"/>
      <c r="ACU10096" s="60"/>
      <c r="ACV10096" s="60"/>
      <c r="ACW10096" s="60"/>
      <c r="ACX10096" s="60"/>
      <c r="ACY10096" s="60">
        <v>0.95421939703624303</v>
      </c>
      <c r="ACZ10096" s="60"/>
      <c r="ADA10096" s="60"/>
      <c r="ADB10096" s="60"/>
      <c r="ADC10096" s="60"/>
      <c r="ADD10096" s="60"/>
      <c r="ADE10096" s="60"/>
    </row>
    <row r="10097" spans="760:785" x14ac:dyDescent="0.25">
      <c r="ACF10097" s="60"/>
      <c r="ACG10097" s="60"/>
      <c r="ACH10097" s="60"/>
      <c r="ACI10097" s="60"/>
      <c r="ACJ10097" s="60"/>
      <c r="ACK10097" s="60"/>
      <c r="ACL10097" s="60"/>
      <c r="ACM10097" s="60"/>
      <c r="ACN10097" s="60"/>
      <c r="ACO10097" s="60"/>
      <c r="ACP10097" s="60"/>
      <c r="ACQ10097" s="60"/>
      <c r="ACR10097" s="60"/>
      <c r="ACS10097" s="60"/>
      <c r="ACT10097" s="60"/>
      <c r="ACU10097" s="60"/>
      <c r="ACV10097" s="60"/>
      <c r="ACW10097" s="60"/>
      <c r="ACX10097" s="60"/>
      <c r="ACY10097" s="60">
        <v>0.95421648904297995</v>
      </c>
      <c r="ACZ10097" s="60"/>
      <c r="ADA10097" s="60"/>
      <c r="ADB10097" s="60"/>
      <c r="ADC10097" s="60"/>
      <c r="ADD10097" s="60"/>
      <c r="ADE10097" s="60"/>
    </row>
    <row r="10098" spans="760:785" x14ac:dyDescent="0.25">
      <c r="ACF10098" s="60"/>
      <c r="ACG10098" s="60"/>
      <c r="ACH10098" s="60"/>
      <c r="ACI10098" s="60"/>
      <c r="ACJ10098" s="60"/>
      <c r="ACK10098" s="60"/>
      <c r="ACL10098" s="60"/>
      <c r="ACM10098" s="60"/>
      <c r="ACN10098" s="60"/>
      <c r="ACO10098" s="60"/>
      <c r="ACP10098" s="60"/>
      <c r="ACQ10098" s="60"/>
      <c r="ACR10098" s="60"/>
      <c r="ACS10098" s="60"/>
      <c r="ACT10098" s="60"/>
      <c r="ACU10098" s="60"/>
      <c r="ACV10098" s="60"/>
      <c r="ACW10098" s="60"/>
      <c r="ACX10098" s="60"/>
      <c r="ACY10098" s="60">
        <v>0.95420081690851</v>
      </c>
      <c r="ACZ10098" s="60"/>
      <c r="ADA10098" s="60"/>
      <c r="ADB10098" s="60"/>
      <c r="ADC10098" s="60"/>
      <c r="ADD10098" s="60"/>
      <c r="ADE10098" s="60"/>
    </row>
    <row r="10099" spans="760:785" x14ac:dyDescent="0.25">
      <c r="ACF10099" s="60"/>
      <c r="ACG10099" s="60"/>
      <c r="ACH10099" s="60"/>
      <c r="ACI10099" s="60"/>
      <c r="ACJ10099" s="60"/>
      <c r="ACK10099" s="60"/>
      <c r="ACL10099" s="60"/>
      <c r="ACM10099" s="60"/>
      <c r="ACN10099" s="60"/>
      <c r="ACO10099" s="60"/>
      <c r="ACP10099" s="60"/>
      <c r="ACQ10099" s="60"/>
      <c r="ACR10099" s="60"/>
      <c r="ACS10099" s="60"/>
      <c r="ACT10099" s="60"/>
      <c r="ACU10099" s="60"/>
      <c r="ACV10099" s="60"/>
      <c r="ACW10099" s="60"/>
      <c r="ACX10099" s="60"/>
      <c r="ACY10099" s="60">
        <v>0.95418400092911404</v>
      </c>
      <c r="ACZ10099" s="60"/>
      <c r="ADA10099" s="60"/>
      <c r="ADB10099" s="60"/>
      <c r="ADC10099" s="60"/>
      <c r="ADD10099" s="60"/>
      <c r="ADE10099" s="60"/>
    </row>
    <row r="10100" spans="760:785" x14ac:dyDescent="0.25">
      <c r="ACF10100" s="60"/>
      <c r="ACG10100" s="60"/>
      <c r="ACH10100" s="60"/>
      <c r="ACI10100" s="60"/>
      <c r="ACJ10100" s="60"/>
      <c r="ACK10100" s="60"/>
      <c r="ACL10100" s="60"/>
      <c r="ACM10100" s="60"/>
      <c r="ACN10100" s="60"/>
      <c r="ACO10100" s="60"/>
      <c r="ACP10100" s="60"/>
      <c r="ACQ10100" s="60"/>
      <c r="ACR10100" s="60"/>
      <c r="ACS10100" s="60"/>
      <c r="ACT10100" s="60"/>
      <c r="ACU10100" s="60"/>
      <c r="ACV10100" s="60"/>
      <c r="ACW10100" s="60"/>
      <c r="ACX10100" s="60"/>
      <c r="ACY10100" s="60">
        <v>0.95417504370010697</v>
      </c>
      <c r="ACZ10100" s="60"/>
      <c r="ADA10100" s="60"/>
      <c r="ADB10100" s="60"/>
      <c r="ADC10100" s="60"/>
      <c r="ADD10100" s="60"/>
      <c r="ADE10100" s="60"/>
    </row>
    <row r="10101" spans="760:785" x14ac:dyDescent="0.25">
      <c r="ACF10101" s="60"/>
      <c r="ACG10101" s="60"/>
      <c r="ACH10101" s="60"/>
      <c r="ACI10101" s="60"/>
      <c r="ACJ10101" s="60"/>
      <c r="ACK10101" s="60"/>
      <c r="ACL10101" s="60"/>
      <c r="ACM10101" s="60"/>
      <c r="ACN10101" s="60"/>
      <c r="ACO10101" s="60"/>
      <c r="ACP10101" s="60"/>
      <c r="ACQ10101" s="60"/>
      <c r="ACR10101" s="60"/>
      <c r="ACS10101" s="60"/>
      <c r="ACT10101" s="60"/>
      <c r="ACU10101" s="60"/>
      <c r="ACV10101" s="60"/>
      <c r="ACW10101" s="60"/>
      <c r="ACX10101" s="60"/>
      <c r="ACY10101" s="60">
        <v>0.95416855738459605</v>
      </c>
      <c r="ACZ10101" s="60"/>
      <c r="ADA10101" s="60"/>
      <c r="ADB10101" s="60"/>
      <c r="ADC10101" s="60"/>
      <c r="ADD10101" s="60"/>
      <c r="ADE10101" s="60"/>
    </row>
    <row r="10102" spans="760:785" x14ac:dyDescent="0.25">
      <c r="ACF10102" s="60"/>
      <c r="ACG10102" s="60"/>
      <c r="ACH10102" s="60"/>
      <c r="ACI10102" s="60"/>
      <c r="ACJ10102" s="60"/>
      <c r="ACK10102" s="60"/>
      <c r="ACL10102" s="60"/>
      <c r="ACM10102" s="60"/>
      <c r="ACN10102" s="60"/>
      <c r="ACO10102" s="60"/>
      <c r="ACP10102" s="60"/>
      <c r="ACQ10102" s="60"/>
      <c r="ACR10102" s="60"/>
      <c r="ACS10102" s="60"/>
      <c r="ACT10102" s="60"/>
      <c r="ACU10102" s="60"/>
      <c r="ACV10102" s="60"/>
      <c r="ACW10102" s="60"/>
      <c r="ACX10102" s="60"/>
      <c r="ACY10102" s="60">
        <v>0.95415484886584401</v>
      </c>
      <c r="ACZ10102" s="60"/>
      <c r="ADA10102" s="60"/>
      <c r="ADB10102" s="60"/>
      <c r="ADC10102" s="60"/>
      <c r="ADD10102" s="60"/>
      <c r="ADE10102" s="60"/>
    </row>
    <row r="10103" spans="760:785" x14ac:dyDescent="0.25">
      <c r="ACF10103" s="60"/>
      <c r="ACG10103" s="60"/>
      <c r="ACH10103" s="60"/>
      <c r="ACI10103" s="60"/>
      <c r="ACJ10103" s="60"/>
      <c r="ACK10103" s="60"/>
      <c r="ACL10103" s="60"/>
      <c r="ACM10103" s="60"/>
      <c r="ACN10103" s="60"/>
      <c r="ACO10103" s="60"/>
      <c r="ACP10103" s="60"/>
      <c r="ACQ10103" s="60"/>
      <c r="ACR10103" s="60"/>
      <c r="ACS10103" s="60"/>
      <c r="ACT10103" s="60"/>
      <c r="ACU10103" s="60"/>
      <c r="ACV10103" s="60"/>
      <c r="ACW10103" s="60"/>
      <c r="ACX10103" s="60"/>
      <c r="ACY10103" s="60">
        <v>0.95414655027024498</v>
      </c>
      <c r="ACZ10103" s="60"/>
      <c r="ADA10103" s="60"/>
      <c r="ADB10103" s="60"/>
      <c r="ADC10103" s="60"/>
      <c r="ADD10103" s="60"/>
      <c r="ADE10103" s="60"/>
    </row>
    <row r="10104" spans="760:785" x14ac:dyDescent="0.25">
      <c r="ACF10104" s="60"/>
      <c r="ACG10104" s="60"/>
      <c r="ACH10104" s="60"/>
      <c r="ACI10104" s="60"/>
      <c r="ACJ10104" s="60"/>
      <c r="ACK10104" s="60"/>
      <c r="ACL10104" s="60"/>
      <c r="ACM10104" s="60"/>
      <c r="ACN10104" s="60"/>
      <c r="ACO10104" s="60"/>
      <c r="ACP10104" s="60"/>
      <c r="ACQ10104" s="60"/>
      <c r="ACR10104" s="60"/>
      <c r="ACS10104" s="60"/>
      <c r="ACT10104" s="60"/>
      <c r="ACU10104" s="60"/>
      <c r="ACV10104" s="60"/>
      <c r="ACW10104" s="60"/>
      <c r="ACX10104" s="60"/>
      <c r="ACY10104" s="60">
        <v>0.95414250285380298</v>
      </c>
      <c r="ACZ10104" s="60"/>
      <c r="ADA10104" s="60"/>
      <c r="ADB10104" s="60"/>
      <c r="ADC10104" s="60"/>
      <c r="ADD10104" s="60"/>
      <c r="ADE10104" s="60"/>
    </row>
    <row r="10105" spans="760:785" x14ac:dyDescent="0.25">
      <c r="ACF10105" s="60"/>
      <c r="ACG10105" s="60"/>
      <c r="ACH10105" s="60"/>
      <c r="ACI10105" s="60"/>
      <c r="ACJ10105" s="60"/>
      <c r="ACK10105" s="60"/>
      <c r="ACL10105" s="60"/>
      <c r="ACM10105" s="60"/>
      <c r="ACN10105" s="60"/>
      <c r="ACO10105" s="60"/>
      <c r="ACP10105" s="60"/>
      <c r="ACQ10105" s="60"/>
      <c r="ACR10105" s="60"/>
      <c r="ACS10105" s="60"/>
      <c r="ACT10105" s="60"/>
      <c r="ACU10105" s="60"/>
      <c r="ACV10105" s="60"/>
      <c r="ACW10105" s="60"/>
      <c r="ACX10105" s="60"/>
      <c r="ACY10105" s="60">
        <v>0.954110402259159</v>
      </c>
      <c r="ACZ10105" s="60"/>
      <c r="ADA10105" s="60"/>
      <c r="ADB10105" s="60"/>
      <c r="ADC10105" s="60"/>
      <c r="ADD10105" s="60"/>
      <c r="ADE10105" s="60"/>
    </row>
    <row r="10106" spans="760:785" x14ac:dyDescent="0.25">
      <c r="ACF10106" s="60"/>
      <c r="ACG10106" s="60"/>
      <c r="ACH10106" s="60"/>
      <c r="ACI10106" s="60"/>
      <c r="ACJ10106" s="60"/>
      <c r="ACK10106" s="60"/>
      <c r="ACL10106" s="60"/>
      <c r="ACM10106" s="60"/>
      <c r="ACN10106" s="60"/>
      <c r="ACO10106" s="60"/>
      <c r="ACP10106" s="60"/>
      <c r="ACQ10106" s="60"/>
      <c r="ACR10106" s="60"/>
      <c r="ACS10106" s="60"/>
      <c r="ACT10106" s="60"/>
      <c r="ACU10106" s="60"/>
      <c r="ACV10106" s="60"/>
      <c r="ACW10106" s="60"/>
      <c r="ACX10106" s="60"/>
      <c r="ACY10106" s="60">
        <v>0.95410969682071001</v>
      </c>
      <c r="ACZ10106" s="60"/>
      <c r="ADA10106" s="60"/>
      <c r="ADB10106" s="60"/>
      <c r="ADC10106" s="60"/>
      <c r="ADD10106" s="60"/>
      <c r="ADE10106" s="60"/>
    </row>
    <row r="10107" spans="760:785" x14ac:dyDescent="0.25">
      <c r="ACF10107" s="60"/>
      <c r="ACG10107" s="60"/>
      <c r="ACH10107" s="60"/>
      <c r="ACI10107" s="60"/>
      <c r="ACJ10107" s="60"/>
      <c r="ACK10107" s="60"/>
      <c r="ACL10107" s="60"/>
      <c r="ACM10107" s="60"/>
      <c r="ACN10107" s="60"/>
      <c r="ACO10107" s="60"/>
      <c r="ACP10107" s="60"/>
      <c r="ACQ10107" s="60"/>
      <c r="ACR10107" s="60"/>
      <c r="ACS10107" s="60"/>
      <c r="ACT10107" s="60"/>
      <c r="ACU10107" s="60"/>
      <c r="ACV10107" s="60"/>
      <c r="ACW10107" s="60"/>
      <c r="ACX10107" s="60"/>
      <c r="ACY10107" s="60">
        <v>0.95410347347207902</v>
      </c>
      <c r="ACZ10107" s="60"/>
      <c r="ADA10107" s="60"/>
      <c r="ADB10107" s="60"/>
      <c r="ADC10107" s="60"/>
      <c r="ADD10107" s="60"/>
      <c r="ADE10107" s="60"/>
    </row>
    <row r="10108" spans="760:785" x14ac:dyDescent="0.25">
      <c r="ACF10108" s="60"/>
      <c r="ACG10108" s="60"/>
      <c r="ACH10108" s="60"/>
      <c r="ACI10108" s="60"/>
      <c r="ACJ10108" s="60"/>
      <c r="ACK10108" s="60"/>
      <c r="ACL10108" s="60"/>
      <c r="ACM10108" s="60"/>
      <c r="ACN10108" s="60"/>
      <c r="ACO10108" s="60"/>
      <c r="ACP10108" s="60"/>
      <c r="ACQ10108" s="60"/>
      <c r="ACR10108" s="60"/>
      <c r="ACS10108" s="60"/>
      <c r="ACT10108" s="60"/>
      <c r="ACU10108" s="60"/>
      <c r="ACV10108" s="60"/>
      <c r="ACW10108" s="60"/>
      <c r="ACX10108" s="60"/>
      <c r="ACY10108" s="60">
        <v>0.95410105649675203</v>
      </c>
      <c r="ACZ10108" s="60"/>
      <c r="ADA10108" s="60"/>
      <c r="ADB10108" s="60"/>
      <c r="ADC10108" s="60"/>
      <c r="ADD10108" s="60"/>
      <c r="ADE10108" s="60"/>
    </row>
    <row r="10109" spans="760:785" x14ac:dyDescent="0.25">
      <c r="ACF10109" s="60"/>
      <c r="ACG10109" s="60"/>
      <c r="ACH10109" s="60"/>
      <c r="ACI10109" s="60"/>
      <c r="ACJ10109" s="60"/>
      <c r="ACK10109" s="60"/>
      <c r="ACL10109" s="60"/>
      <c r="ACM10109" s="60"/>
      <c r="ACN10109" s="60"/>
      <c r="ACO10109" s="60"/>
      <c r="ACP10109" s="60"/>
      <c r="ACQ10109" s="60"/>
      <c r="ACR10109" s="60"/>
      <c r="ACS10109" s="60"/>
      <c r="ACT10109" s="60"/>
      <c r="ACU10109" s="60"/>
      <c r="ACV10109" s="60"/>
      <c r="ACW10109" s="60"/>
      <c r="ACX10109" s="60"/>
      <c r="ACY10109" s="60">
        <v>0.95410020275408802</v>
      </c>
      <c r="ACZ10109" s="60"/>
      <c r="ADA10109" s="60"/>
      <c r="ADB10109" s="60"/>
      <c r="ADC10109" s="60"/>
      <c r="ADD10109" s="60"/>
      <c r="ADE10109" s="60"/>
    </row>
    <row r="10110" spans="760:785" x14ac:dyDescent="0.25">
      <c r="ACF10110" s="60"/>
      <c r="ACG10110" s="60"/>
      <c r="ACH10110" s="60"/>
      <c r="ACI10110" s="60"/>
      <c r="ACJ10110" s="60"/>
      <c r="ACK10110" s="60"/>
      <c r="ACL10110" s="60"/>
      <c r="ACM10110" s="60"/>
      <c r="ACN10110" s="60"/>
      <c r="ACO10110" s="60"/>
      <c r="ACP10110" s="60"/>
      <c r="ACQ10110" s="60"/>
      <c r="ACR10110" s="60"/>
      <c r="ACS10110" s="60"/>
      <c r="ACT10110" s="60"/>
      <c r="ACU10110" s="60"/>
      <c r="ACV10110" s="60"/>
      <c r="ACW10110" s="60"/>
      <c r="ACX10110" s="60"/>
      <c r="ACY10110" s="60">
        <v>0.95409236068683001</v>
      </c>
      <c r="ACZ10110" s="60"/>
      <c r="ADA10110" s="60"/>
      <c r="ADB10110" s="60"/>
      <c r="ADC10110" s="60"/>
      <c r="ADD10110" s="60"/>
      <c r="ADE10110" s="60"/>
    </row>
    <row r="10111" spans="760:785" x14ac:dyDescent="0.25">
      <c r="ACF10111" s="60"/>
      <c r="ACG10111" s="60"/>
      <c r="ACH10111" s="60"/>
      <c r="ACI10111" s="60"/>
      <c r="ACJ10111" s="60"/>
      <c r="ACK10111" s="60"/>
      <c r="ACL10111" s="60"/>
      <c r="ACM10111" s="60"/>
      <c r="ACN10111" s="60"/>
      <c r="ACO10111" s="60"/>
      <c r="ACP10111" s="60"/>
      <c r="ACQ10111" s="60"/>
      <c r="ACR10111" s="60"/>
      <c r="ACS10111" s="60"/>
      <c r="ACT10111" s="60"/>
      <c r="ACU10111" s="60"/>
      <c r="ACV10111" s="60"/>
      <c r="ACW10111" s="60"/>
      <c r="ACX10111" s="60"/>
      <c r="ACY10111" s="60">
        <v>0.95408295834363699</v>
      </c>
      <c r="ACZ10111" s="60"/>
      <c r="ADA10111" s="60"/>
      <c r="ADB10111" s="60"/>
      <c r="ADC10111" s="60"/>
      <c r="ADD10111" s="60"/>
      <c r="ADE10111" s="60"/>
    </row>
    <row r="10112" spans="760:785" x14ac:dyDescent="0.25">
      <c r="ACF10112" s="60"/>
      <c r="ACG10112" s="60"/>
      <c r="ACH10112" s="60"/>
      <c r="ACI10112" s="60"/>
      <c r="ACJ10112" s="60"/>
      <c r="ACK10112" s="60"/>
      <c r="ACL10112" s="60"/>
      <c r="ACM10112" s="60"/>
      <c r="ACN10112" s="60"/>
      <c r="ACO10112" s="60"/>
      <c r="ACP10112" s="60"/>
      <c r="ACQ10112" s="60"/>
      <c r="ACR10112" s="60"/>
      <c r="ACS10112" s="60"/>
      <c r="ACT10112" s="60"/>
      <c r="ACU10112" s="60"/>
      <c r="ACV10112" s="60"/>
      <c r="ACW10112" s="60"/>
      <c r="ACX10112" s="60"/>
      <c r="ACY10112" s="60">
        <v>0.95407957903768104</v>
      </c>
      <c r="ACZ10112" s="60"/>
      <c r="ADA10112" s="60"/>
      <c r="ADB10112" s="60"/>
      <c r="ADC10112" s="60"/>
      <c r="ADD10112" s="60"/>
      <c r="ADE10112" s="60"/>
    </row>
    <row r="10113" spans="760:785" x14ac:dyDescent="0.25">
      <c r="ACF10113" s="60"/>
      <c r="ACG10113" s="60"/>
      <c r="ACH10113" s="60"/>
      <c r="ACI10113" s="60"/>
      <c r="ACJ10113" s="60"/>
      <c r="ACK10113" s="60"/>
      <c r="ACL10113" s="60"/>
      <c r="ACM10113" s="60"/>
      <c r="ACN10113" s="60"/>
      <c r="ACO10113" s="60"/>
      <c r="ACP10113" s="60"/>
      <c r="ACQ10113" s="60"/>
      <c r="ACR10113" s="60"/>
      <c r="ACS10113" s="60"/>
      <c r="ACT10113" s="60"/>
      <c r="ACU10113" s="60"/>
      <c r="ACV10113" s="60"/>
      <c r="ACW10113" s="60"/>
      <c r="ACX10113" s="60"/>
      <c r="ACY10113" s="60">
        <v>0.95407472159712603</v>
      </c>
      <c r="ACZ10113" s="60"/>
      <c r="ADA10113" s="60"/>
      <c r="ADB10113" s="60"/>
      <c r="ADC10113" s="60"/>
      <c r="ADD10113" s="60"/>
      <c r="ADE10113" s="60"/>
    </row>
    <row r="10114" spans="760:785" x14ac:dyDescent="0.25">
      <c r="ACF10114" s="60"/>
      <c r="ACG10114" s="60"/>
      <c r="ACH10114" s="60"/>
      <c r="ACI10114" s="60"/>
      <c r="ACJ10114" s="60"/>
      <c r="ACK10114" s="60"/>
      <c r="ACL10114" s="60"/>
      <c r="ACM10114" s="60"/>
      <c r="ACN10114" s="60"/>
      <c r="ACO10114" s="60"/>
      <c r="ACP10114" s="60"/>
      <c r="ACQ10114" s="60"/>
      <c r="ACR10114" s="60"/>
      <c r="ACS10114" s="60"/>
      <c r="ACT10114" s="60"/>
      <c r="ACU10114" s="60"/>
      <c r="ACV10114" s="60"/>
      <c r="ACW10114" s="60"/>
      <c r="ACX10114" s="60"/>
      <c r="ACY10114" s="60">
        <v>0.95407059211146406</v>
      </c>
      <c r="ACZ10114" s="60"/>
      <c r="ADA10114" s="60"/>
      <c r="ADB10114" s="60"/>
      <c r="ADC10114" s="60"/>
      <c r="ADD10114" s="60"/>
      <c r="ADE10114" s="60"/>
    </row>
    <row r="10115" spans="760:785" x14ac:dyDescent="0.25">
      <c r="ACF10115" s="60"/>
      <c r="ACG10115" s="60"/>
      <c r="ACH10115" s="60"/>
      <c r="ACI10115" s="60"/>
      <c r="ACJ10115" s="60"/>
      <c r="ACK10115" s="60"/>
      <c r="ACL10115" s="60"/>
      <c r="ACM10115" s="60"/>
      <c r="ACN10115" s="60"/>
      <c r="ACO10115" s="60"/>
      <c r="ACP10115" s="60"/>
      <c r="ACQ10115" s="60"/>
      <c r="ACR10115" s="60"/>
      <c r="ACS10115" s="60"/>
      <c r="ACT10115" s="60"/>
      <c r="ACU10115" s="60"/>
      <c r="ACV10115" s="60"/>
      <c r="ACW10115" s="60"/>
      <c r="ACX10115" s="60"/>
      <c r="ACY10115" s="60">
        <v>0.95405548861047795</v>
      </c>
      <c r="ACZ10115" s="60"/>
      <c r="ADA10115" s="60"/>
      <c r="ADB10115" s="60"/>
      <c r="ADC10115" s="60"/>
      <c r="ADD10115" s="60"/>
      <c r="ADE10115" s="60"/>
    </row>
    <row r="10116" spans="760:785" x14ac:dyDescent="0.25">
      <c r="ACF10116" s="60"/>
      <c r="ACG10116" s="60"/>
      <c r="ACH10116" s="60"/>
      <c r="ACI10116" s="60"/>
      <c r="ACJ10116" s="60"/>
      <c r="ACK10116" s="60"/>
      <c r="ACL10116" s="60"/>
      <c r="ACM10116" s="60"/>
      <c r="ACN10116" s="60"/>
      <c r="ACO10116" s="60"/>
      <c r="ACP10116" s="60"/>
      <c r="ACQ10116" s="60"/>
      <c r="ACR10116" s="60"/>
      <c r="ACS10116" s="60"/>
      <c r="ACT10116" s="60"/>
      <c r="ACU10116" s="60"/>
      <c r="ACV10116" s="60"/>
      <c r="ACW10116" s="60"/>
      <c r="ACX10116" s="60"/>
      <c r="ACY10116" s="60">
        <v>0.95405266248217502</v>
      </c>
      <c r="ACZ10116" s="60"/>
      <c r="ADA10116" s="60"/>
      <c r="ADB10116" s="60"/>
      <c r="ADC10116" s="60"/>
      <c r="ADD10116" s="60"/>
      <c r="ADE10116" s="60"/>
    </row>
    <row r="10117" spans="760:785" x14ac:dyDescent="0.25">
      <c r="ACF10117" s="60"/>
      <c r="ACG10117" s="60"/>
      <c r="ACH10117" s="60"/>
      <c r="ACI10117" s="60"/>
      <c r="ACJ10117" s="60"/>
      <c r="ACK10117" s="60"/>
      <c r="ACL10117" s="60"/>
      <c r="ACM10117" s="60"/>
      <c r="ACN10117" s="60"/>
      <c r="ACO10117" s="60"/>
      <c r="ACP10117" s="60"/>
      <c r="ACQ10117" s="60"/>
      <c r="ACR10117" s="60"/>
      <c r="ACS10117" s="60"/>
      <c r="ACT10117" s="60"/>
      <c r="ACU10117" s="60"/>
      <c r="ACV10117" s="60"/>
      <c r="ACW10117" s="60"/>
      <c r="ACX10117" s="60"/>
      <c r="ACY10117" s="60">
        <v>0.954036276199418</v>
      </c>
      <c r="ACZ10117" s="60"/>
      <c r="ADA10117" s="60"/>
      <c r="ADB10117" s="60"/>
      <c r="ADC10117" s="60"/>
      <c r="ADD10117" s="60"/>
      <c r="ADE10117" s="60"/>
    </row>
    <row r="10118" spans="760:785" x14ac:dyDescent="0.25">
      <c r="ACF10118" s="60"/>
      <c r="ACG10118" s="60"/>
      <c r="ACH10118" s="60"/>
      <c r="ACI10118" s="60"/>
      <c r="ACJ10118" s="60"/>
      <c r="ACK10118" s="60"/>
      <c r="ACL10118" s="60"/>
      <c r="ACM10118" s="60"/>
      <c r="ACN10118" s="60"/>
      <c r="ACO10118" s="60"/>
      <c r="ACP10118" s="60"/>
      <c r="ACQ10118" s="60"/>
      <c r="ACR10118" s="60"/>
      <c r="ACS10118" s="60"/>
      <c r="ACT10118" s="60"/>
      <c r="ACU10118" s="60"/>
      <c r="ACV10118" s="60"/>
      <c r="ACW10118" s="60"/>
      <c r="ACX10118" s="60"/>
      <c r="ACY10118" s="60">
        <v>0.954033589078497</v>
      </c>
      <c r="ACZ10118" s="60"/>
      <c r="ADA10118" s="60"/>
      <c r="ADB10118" s="60"/>
      <c r="ADC10118" s="60"/>
      <c r="ADD10118" s="60"/>
      <c r="ADE10118" s="60"/>
    </row>
    <row r="10119" spans="760:785" x14ac:dyDescent="0.25">
      <c r="ACF10119" s="60"/>
      <c r="ACG10119" s="60"/>
      <c r="ACH10119" s="60"/>
      <c r="ACI10119" s="60"/>
      <c r="ACJ10119" s="60"/>
      <c r="ACK10119" s="60"/>
      <c r="ACL10119" s="60"/>
      <c r="ACM10119" s="60"/>
      <c r="ACN10119" s="60"/>
      <c r="ACO10119" s="60"/>
      <c r="ACP10119" s="60"/>
      <c r="ACQ10119" s="60"/>
      <c r="ACR10119" s="60"/>
      <c r="ACS10119" s="60"/>
      <c r="ACT10119" s="60"/>
      <c r="ACU10119" s="60"/>
      <c r="ACV10119" s="60"/>
      <c r="ACW10119" s="60"/>
      <c r="ACX10119" s="60"/>
      <c r="ACY10119" s="60">
        <v>0.95402904146563305</v>
      </c>
      <c r="ACZ10119" s="60"/>
      <c r="ADA10119" s="60"/>
      <c r="ADB10119" s="60"/>
      <c r="ADC10119" s="60"/>
      <c r="ADD10119" s="60"/>
      <c r="ADE10119" s="60"/>
    </row>
    <row r="10120" spans="760:785" x14ac:dyDescent="0.25">
      <c r="ACF10120" s="60"/>
      <c r="ACG10120" s="60"/>
      <c r="ACH10120" s="60"/>
      <c r="ACI10120" s="60"/>
      <c r="ACJ10120" s="60"/>
      <c r="ACK10120" s="60"/>
      <c r="ACL10120" s="60"/>
      <c r="ACM10120" s="60"/>
      <c r="ACN10120" s="60"/>
      <c r="ACO10120" s="60"/>
      <c r="ACP10120" s="60"/>
      <c r="ACQ10120" s="60"/>
      <c r="ACR10120" s="60"/>
      <c r="ACS10120" s="60"/>
      <c r="ACT10120" s="60"/>
      <c r="ACU10120" s="60"/>
      <c r="ACV10120" s="60"/>
      <c r="ACW10120" s="60"/>
      <c r="ACX10120" s="60"/>
      <c r="ACY10120" s="60">
        <v>0.95401913289927898</v>
      </c>
      <c r="ACZ10120" s="60"/>
      <c r="ADA10120" s="60"/>
      <c r="ADB10120" s="60"/>
      <c r="ADC10120" s="60"/>
      <c r="ADD10120" s="60"/>
      <c r="ADE10120" s="60"/>
    </row>
    <row r="10121" spans="760:785" x14ac:dyDescent="0.25">
      <c r="ACF10121" s="60"/>
      <c r="ACG10121" s="60"/>
      <c r="ACH10121" s="60"/>
      <c r="ACI10121" s="60"/>
      <c r="ACJ10121" s="60"/>
      <c r="ACK10121" s="60"/>
      <c r="ACL10121" s="60"/>
      <c r="ACM10121" s="60"/>
      <c r="ACN10121" s="60"/>
      <c r="ACO10121" s="60"/>
      <c r="ACP10121" s="60"/>
      <c r="ACQ10121" s="60"/>
      <c r="ACR10121" s="60"/>
      <c r="ACS10121" s="60"/>
      <c r="ACT10121" s="60"/>
      <c r="ACU10121" s="60"/>
      <c r="ACV10121" s="60"/>
      <c r="ACW10121" s="60"/>
      <c r="ACX10121" s="60"/>
      <c r="ACY10121" s="60">
        <v>0.95400833004645402</v>
      </c>
      <c r="ACZ10121" s="60"/>
      <c r="ADA10121" s="60"/>
      <c r="ADB10121" s="60"/>
      <c r="ADC10121" s="60"/>
      <c r="ADD10121" s="60"/>
      <c r="ADE10121" s="60"/>
    </row>
    <row r="10122" spans="760:785" x14ac:dyDescent="0.25">
      <c r="ACF10122" s="60"/>
      <c r="ACG10122" s="60"/>
      <c r="ACH10122" s="60"/>
      <c r="ACI10122" s="60"/>
      <c r="ACJ10122" s="60"/>
      <c r="ACK10122" s="60"/>
      <c r="ACL10122" s="60"/>
      <c r="ACM10122" s="60"/>
      <c r="ACN10122" s="60"/>
      <c r="ACO10122" s="60"/>
      <c r="ACP10122" s="60"/>
      <c r="ACQ10122" s="60"/>
      <c r="ACR10122" s="60"/>
      <c r="ACS10122" s="60"/>
      <c r="ACT10122" s="60"/>
      <c r="ACU10122" s="60"/>
      <c r="ACV10122" s="60"/>
      <c r="ACW10122" s="60"/>
      <c r="ACX10122" s="60"/>
      <c r="ACY10122" s="60">
        <v>0.954000411186675</v>
      </c>
      <c r="ACZ10122" s="60"/>
      <c r="ADA10122" s="60"/>
      <c r="ADB10122" s="60"/>
      <c r="ADC10122" s="60"/>
      <c r="ADD10122" s="60"/>
      <c r="ADE10122" s="60"/>
    </row>
    <row r="10123" spans="760:785" x14ac:dyDescent="0.25">
      <c r="ACF10123" s="60"/>
      <c r="ACG10123" s="60"/>
      <c r="ACH10123" s="60"/>
      <c r="ACI10123" s="60"/>
      <c r="ACJ10123" s="60"/>
      <c r="ACK10123" s="60"/>
      <c r="ACL10123" s="60"/>
      <c r="ACM10123" s="60"/>
      <c r="ACN10123" s="60"/>
      <c r="ACO10123" s="60"/>
      <c r="ACP10123" s="60"/>
      <c r="ACQ10123" s="60"/>
      <c r="ACR10123" s="60"/>
      <c r="ACS10123" s="60"/>
      <c r="ACT10123" s="60"/>
      <c r="ACU10123" s="60"/>
      <c r="ACV10123" s="60"/>
      <c r="ACW10123" s="60"/>
      <c r="ACX10123" s="60"/>
      <c r="ACY10123" s="60">
        <v>0.953997565516437</v>
      </c>
      <c r="ACZ10123" s="60"/>
      <c r="ADA10123" s="60"/>
      <c r="ADB10123" s="60"/>
      <c r="ADC10123" s="60"/>
      <c r="ADD10123" s="60"/>
      <c r="ADE10123" s="60"/>
    </row>
    <row r="10124" spans="760:785" x14ac:dyDescent="0.25">
      <c r="ACF10124" s="60"/>
      <c r="ACG10124" s="60"/>
      <c r="ACH10124" s="60"/>
      <c r="ACI10124" s="60"/>
      <c r="ACJ10124" s="60"/>
      <c r="ACK10124" s="60"/>
      <c r="ACL10124" s="60"/>
      <c r="ACM10124" s="60"/>
      <c r="ACN10124" s="60"/>
      <c r="ACO10124" s="60"/>
      <c r="ACP10124" s="60"/>
      <c r="ACQ10124" s="60"/>
      <c r="ACR10124" s="60"/>
      <c r="ACS10124" s="60"/>
      <c r="ACT10124" s="60"/>
      <c r="ACU10124" s="60"/>
      <c r="ACV10124" s="60"/>
      <c r="ACW10124" s="60"/>
      <c r="ACX10124" s="60"/>
      <c r="ACY10124" s="60">
        <v>0.95398300990420504</v>
      </c>
      <c r="ACZ10124" s="60"/>
      <c r="ADA10124" s="60"/>
      <c r="ADB10124" s="60"/>
      <c r="ADC10124" s="60"/>
      <c r="ADD10124" s="60"/>
      <c r="ADE10124" s="60"/>
    </row>
    <row r="10125" spans="760:785" x14ac:dyDescent="0.25">
      <c r="ACF10125" s="60"/>
      <c r="ACG10125" s="60"/>
      <c r="ACH10125" s="60"/>
      <c r="ACI10125" s="60"/>
      <c r="ACJ10125" s="60"/>
      <c r="ACK10125" s="60"/>
      <c r="ACL10125" s="60"/>
      <c r="ACM10125" s="60"/>
      <c r="ACN10125" s="60"/>
      <c r="ACO10125" s="60"/>
      <c r="ACP10125" s="60"/>
      <c r="ACQ10125" s="60"/>
      <c r="ACR10125" s="60"/>
      <c r="ACS10125" s="60"/>
      <c r="ACT10125" s="60"/>
      <c r="ACU10125" s="60"/>
      <c r="ACV10125" s="60"/>
      <c r="ACW10125" s="60"/>
      <c r="ACX10125" s="60"/>
      <c r="ACY10125" s="60">
        <v>0.95397924168464199</v>
      </c>
      <c r="ACZ10125" s="60"/>
      <c r="ADA10125" s="60"/>
      <c r="ADB10125" s="60"/>
      <c r="ADC10125" s="60"/>
      <c r="ADD10125" s="60"/>
      <c r="ADE10125" s="60"/>
    </row>
    <row r="10126" spans="760:785" x14ac:dyDescent="0.25">
      <c r="ACF10126" s="60"/>
      <c r="ACG10126" s="60"/>
      <c r="ACH10126" s="60"/>
      <c r="ACI10126" s="60"/>
      <c r="ACJ10126" s="60"/>
      <c r="ACK10126" s="60"/>
      <c r="ACL10126" s="60"/>
      <c r="ACM10126" s="60"/>
      <c r="ACN10126" s="60"/>
      <c r="ACO10126" s="60"/>
      <c r="ACP10126" s="60"/>
      <c r="ACQ10126" s="60"/>
      <c r="ACR10126" s="60"/>
      <c r="ACS10126" s="60"/>
      <c r="ACT10126" s="60"/>
      <c r="ACU10126" s="60"/>
      <c r="ACV10126" s="60"/>
      <c r="ACW10126" s="60"/>
      <c r="ACX10126" s="60"/>
      <c r="ACY10126" s="60">
        <v>0.95395931260909606</v>
      </c>
      <c r="ACZ10126" s="60"/>
      <c r="ADA10126" s="60"/>
      <c r="ADB10126" s="60"/>
      <c r="ADC10126" s="60"/>
      <c r="ADD10126" s="60"/>
      <c r="ADE10126" s="60"/>
    </row>
    <row r="10127" spans="760:785" x14ac:dyDescent="0.25">
      <c r="ACF10127" s="60"/>
      <c r="ACG10127" s="60"/>
      <c r="ACH10127" s="60"/>
      <c r="ACI10127" s="60"/>
      <c r="ACJ10127" s="60"/>
      <c r="ACK10127" s="60"/>
      <c r="ACL10127" s="60"/>
      <c r="ACM10127" s="60"/>
      <c r="ACN10127" s="60"/>
      <c r="ACO10127" s="60"/>
      <c r="ACP10127" s="60"/>
      <c r="ACQ10127" s="60"/>
      <c r="ACR10127" s="60"/>
      <c r="ACS10127" s="60"/>
      <c r="ACT10127" s="60"/>
      <c r="ACU10127" s="60"/>
      <c r="ACV10127" s="60"/>
      <c r="ACW10127" s="60"/>
      <c r="ACX10127" s="60"/>
      <c r="ACY10127" s="60">
        <v>0.95395893841988</v>
      </c>
      <c r="ACZ10127" s="60"/>
      <c r="ADA10127" s="60"/>
      <c r="ADB10127" s="60"/>
      <c r="ADC10127" s="60"/>
      <c r="ADD10127" s="60"/>
      <c r="ADE10127" s="60"/>
    </row>
    <row r="10128" spans="760:785" x14ac:dyDescent="0.25">
      <c r="ACF10128" s="60"/>
      <c r="ACG10128" s="60"/>
      <c r="ACH10128" s="60"/>
      <c r="ACI10128" s="60"/>
      <c r="ACJ10128" s="60"/>
      <c r="ACK10128" s="60"/>
      <c r="ACL10128" s="60"/>
      <c r="ACM10128" s="60"/>
      <c r="ACN10128" s="60"/>
      <c r="ACO10128" s="60"/>
      <c r="ACP10128" s="60"/>
      <c r="ACQ10128" s="60"/>
      <c r="ACR10128" s="60"/>
      <c r="ACS10128" s="60"/>
      <c r="ACT10128" s="60"/>
      <c r="ACU10128" s="60"/>
      <c r="ACV10128" s="60"/>
      <c r="ACW10128" s="60"/>
      <c r="ACX10128" s="60"/>
      <c r="ACY10128" s="60">
        <v>0.95395327927039597</v>
      </c>
      <c r="ACZ10128" s="60"/>
      <c r="ADA10128" s="60"/>
      <c r="ADB10128" s="60"/>
      <c r="ADC10128" s="60"/>
      <c r="ADD10128" s="60"/>
      <c r="ADE10128" s="60"/>
    </row>
    <row r="10129" spans="760:785" x14ac:dyDescent="0.25">
      <c r="ACF10129" s="60"/>
      <c r="ACG10129" s="60"/>
      <c r="ACH10129" s="60"/>
      <c r="ACI10129" s="60"/>
      <c r="ACJ10129" s="60"/>
      <c r="ACK10129" s="60"/>
      <c r="ACL10129" s="60"/>
      <c r="ACM10129" s="60"/>
      <c r="ACN10129" s="60"/>
      <c r="ACO10129" s="60"/>
      <c r="ACP10129" s="60"/>
      <c r="ACQ10129" s="60"/>
      <c r="ACR10129" s="60"/>
      <c r="ACS10129" s="60"/>
      <c r="ACT10129" s="60"/>
      <c r="ACU10129" s="60"/>
      <c r="ACV10129" s="60"/>
      <c r="ACW10129" s="60"/>
      <c r="ACX10129" s="60"/>
      <c r="ACY10129" s="60">
        <v>0.95394432388776595</v>
      </c>
      <c r="ACZ10129" s="60"/>
      <c r="ADA10129" s="60"/>
      <c r="ADB10129" s="60"/>
      <c r="ADC10129" s="60"/>
      <c r="ADD10129" s="60"/>
      <c r="ADE10129" s="60"/>
    </row>
    <row r="10130" spans="760:785" x14ac:dyDescent="0.25">
      <c r="ACF10130" s="60"/>
      <c r="ACG10130" s="60"/>
      <c r="ACH10130" s="60"/>
      <c r="ACI10130" s="60"/>
      <c r="ACJ10130" s="60"/>
      <c r="ACK10130" s="60"/>
      <c r="ACL10130" s="60"/>
      <c r="ACM10130" s="60"/>
      <c r="ACN10130" s="60"/>
      <c r="ACO10130" s="60"/>
      <c r="ACP10130" s="60"/>
      <c r="ACQ10130" s="60"/>
      <c r="ACR10130" s="60"/>
      <c r="ACS10130" s="60"/>
      <c r="ACT10130" s="60"/>
      <c r="ACU10130" s="60"/>
      <c r="ACV10130" s="60"/>
      <c r="ACW10130" s="60"/>
      <c r="ACX10130" s="60"/>
      <c r="ACY10130" s="60">
        <v>0.95394247418154599</v>
      </c>
      <c r="ACZ10130" s="60"/>
      <c r="ADA10130" s="60"/>
      <c r="ADB10130" s="60"/>
      <c r="ADC10130" s="60"/>
      <c r="ADD10130" s="60"/>
      <c r="ADE10130" s="60"/>
    </row>
    <row r="10131" spans="760:785" x14ac:dyDescent="0.25">
      <c r="ACF10131" s="60"/>
      <c r="ACG10131" s="60"/>
      <c r="ACH10131" s="60"/>
      <c r="ACI10131" s="60"/>
      <c r="ACJ10131" s="60"/>
      <c r="ACK10131" s="60"/>
      <c r="ACL10131" s="60"/>
      <c r="ACM10131" s="60"/>
      <c r="ACN10131" s="60"/>
      <c r="ACO10131" s="60"/>
      <c r="ACP10131" s="60"/>
      <c r="ACQ10131" s="60"/>
      <c r="ACR10131" s="60"/>
      <c r="ACS10131" s="60"/>
      <c r="ACT10131" s="60"/>
      <c r="ACU10131" s="60"/>
      <c r="ACV10131" s="60"/>
      <c r="ACW10131" s="60"/>
      <c r="ACX10131" s="60"/>
      <c r="ACY10131" s="60">
        <v>0.95393962264298604</v>
      </c>
      <c r="ACZ10131" s="60"/>
      <c r="ADA10131" s="60"/>
      <c r="ADB10131" s="60"/>
      <c r="ADC10131" s="60"/>
      <c r="ADD10131" s="60"/>
      <c r="ADE10131" s="60"/>
    </row>
    <row r="10132" spans="760:785" x14ac:dyDescent="0.25">
      <c r="ACF10132" s="60"/>
      <c r="ACG10132" s="60"/>
      <c r="ACH10132" s="60"/>
      <c r="ACI10132" s="60"/>
      <c r="ACJ10132" s="60"/>
      <c r="ACK10132" s="60"/>
      <c r="ACL10132" s="60"/>
      <c r="ACM10132" s="60"/>
      <c r="ACN10132" s="60"/>
      <c r="ACO10132" s="60"/>
      <c r="ACP10132" s="60"/>
      <c r="ACQ10132" s="60"/>
      <c r="ACR10132" s="60"/>
      <c r="ACS10132" s="60"/>
      <c r="ACT10132" s="60"/>
      <c r="ACU10132" s="60"/>
      <c r="ACV10132" s="60"/>
      <c r="ACW10132" s="60"/>
      <c r="ACX10132" s="60"/>
      <c r="ACY10132" s="60">
        <v>0.95393362181109798</v>
      </c>
      <c r="ACZ10132" s="60"/>
      <c r="ADA10132" s="60"/>
      <c r="ADB10132" s="60"/>
      <c r="ADC10132" s="60"/>
      <c r="ADD10132" s="60"/>
      <c r="ADE10132" s="60"/>
    </row>
    <row r="10133" spans="760:785" x14ac:dyDescent="0.25">
      <c r="ACF10133" s="60"/>
      <c r="ACG10133" s="60"/>
      <c r="ACH10133" s="60"/>
      <c r="ACI10133" s="60"/>
      <c r="ACJ10133" s="60"/>
      <c r="ACK10133" s="60"/>
      <c r="ACL10133" s="60"/>
      <c r="ACM10133" s="60"/>
      <c r="ACN10133" s="60"/>
      <c r="ACO10133" s="60"/>
      <c r="ACP10133" s="60"/>
      <c r="ACQ10133" s="60"/>
      <c r="ACR10133" s="60"/>
      <c r="ACS10133" s="60"/>
      <c r="ACT10133" s="60"/>
      <c r="ACU10133" s="60"/>
      <c r="ACV10133" s="60"/>
      <c r="ACW10133" s="60"/>
      <c r="ACX10133" s="60"/>
      <c r="ACY10133" s="60">
        <v>0.95392374515054601</v>
      </c>
      <c r="ACZ10133" s="60"/>
      <c r="ADA10133" s="60"/>
      <c r="ADB10133" s="60"/>
      <c r="ADC10133" s="60"/>
      <c r="ADD10133" s="60"/>
      <c r="ADE10133" s="60"/>
    </row>
    <row r="10134" spans="760:785" x14ac:dyDescent="0.25">
      <c r="ACF10134" s="60"/>
      <c r="ACG10134" s="60"/>
      <c r="ACH10134" s="60"/>
      <c r="ACI10134" s="60"/>
      <c r="ACJ10134" s="60"/>
      <c r="ACK10134" s="60"/>
      <c r="ACL10134" s="60"/>
      <c r="ACM10134" s="60"/>
      <c r="ACN10134" s="60"/>
      <c r="ACO10134" s="60"/>
      <c r="ACP10134" s="60"/>
      <c r="ACQ10134" s="60"/>
      <c r="ACR10134" s="60"/>
      <c r="ACS10134" s="60"/>
      <c r="ACT10134" s="60"/>
      <c r="ACU10134" s="60"/>
      <c r="ACV10134" s="60"/>
      <c r="ACW10134" s="60"/>
      <c r="ACX10134" s="60"/>
      <c r="ACY10134" s="60">
        <v>0.95389569014471498</v>
      </c>
      <c r="ACZ10134" s="60"/>
      <c r="ADA10134" s="60"/>
      <c r="ADB10134" s="60"/>
      <c r="ADC10134" s="60"/>
      <c r="ADD10134" s="60"/>
      <c r="ADE10134" s="60"/>
    </row>
    <row r="10135" spans="760:785" x14ac:dyDescent="0.25">
      <c r="ACF10135" s="60"/>
      <c r="ACG10135" s="60"/>
      <c r="ACH10135" s="60"/>
      <c r="ACI10135" s="60"/>
      <c r="ACJ10135" s="60"/>
      <c r="ACK10135" s="60"/>
      <c r="ACL10135" s="60"/>
      <c r="ACM10135" s="60"/>
      <c r="ACN10135" s="60"/>
      <c r="ACO10135" s="60"/>
      <c r="ACP10135" s="60"/>
      <c r="ACQ10135" s="60"/>
      <c r="ACR10135" s="60"/>
      <c r="ACS10135" s="60"/>
      <c r="ACT10135" s="60"/>
      <c r="ACU10135" s="60"/>
      <c r="ACV10135" s="60"/>
      <c r="ACW10135" s="60"/>
      <c r="ACX10135" s="60"/>
      <c r="ACY10135" s="60">
        <v>0.95388756216977</v>
      </c>
      <c r="ACZ10135" s="60"/>
      <c r="ADA10135" s="60"/>
      <c r="ADB10135" s="60"/>
      <c r="ADC10135" s="60"/>
      <c r="ADD10135" s="60"/>
      <c r="ADE10135" s="60"/>
    </row>
    <row r="10136" spans="760:785" x14ac:dyDescent="0.25">
      <c r="ACF10136" s="60"/>
      <c r="ACG10136" s="60"/>
      <c r="ACH10136" s="60"/>
      <c r="ACI10136" s="60"/>
      <c r="ACJ10136" s="60"/>
      <c r="ACK10136" s="60"/>
      <c r="ACL10136" s="60"/>
      <c r="ACM10136" s="60"/>
      <c r="ACN10136" s="60"/>
      <c r="ACO10136" s="60"/>
      <c r="ACP10136" s="60"/>
      <c r="ACQ10136" s="60"/>
      <c r="ACR10136" s="60"/>
      <c r="ACS10136" s="60"/>
      <c r="ACT10136" s="60"/>
      <c r="ACU10136" s="60"/>
      <c r="ACV10136" s="60"/>
      <c r="ACW10136" s="60"/>
      <c r="ACX10136" s="60"/>
      <c r="ACY10136" s="60">
        <v>0.95388246474863303</v>
      </c>
      <c r="ACZ10136" s="60"/>
      <c r="ADA10136" s="60"/>
      <c r="ADB10136" s="60"/>
      <c r="ADC10136" s="60"/>
      <c r="ADD10136" s="60"/>
      <c r="ADE10136" s="60"/>
    </row>
    <row r="10137" spans="760:785" x14ac:dyDescent="0.25">
      <c r="ACF10137" s="60"/>
      <c r="ACG10137" s="60"/>
      <c r="ACH10137" s="60"/>
      <c r="ACI10137" s="60"/>
      <c r="ACJ10137" s="60"/>
      <c r="ACK10137" s="60"/>
      <c r="ACL10137" s="60"/>
      <c r="ACM10137" s="60"/>
      <c r="ACN10137" s="60"/>
      <c r="ACO10137" s="60"/>
      <c r="ACP10137" s="60"/>
      <c r="ACQ10137" s="60"/>
      <c r="ACR10137" s="60"/>
      <c r="ACS10137" s="60"/>
      <c r="ACT10137" s="60"/>
      <c r="ACU10137" s="60"/>
      <c r="ACV10137" s="60"/>
      <c r="ACW10137" s="60"/>
      <c r="ACX10137" s="60"/>
      <c r="ACY10137" s="60">
        <v>0.95388103693209603</v>
      </c>
      <c r="ACZ10137" s="60"/>
      <c r="ADA10137" s="60"/>
      <c r="ADB10137" s="60"/>
      <c r="ADC10137" s="60"/>
      <c r="ADD10137" s="60"/>
      <c r="ADE10137" s="60"/>
    </row>
    <row r="10138" spans="760:785" x14ac:dyDescent="0.25">
      <c r="ACF10138" s="60"/>
      <c r="ACG10138" s="60"/>
      <c r="ACH10138" s="60"/>
      <c r="ACI10138" s="60"/>
      <c r="ACJ10138" s="60"/>
      <c r="ACK10138" s="60"/>
      <c r="ACL10138" s="60"/>
      <c r="ACM10138" s="60"/>
      <c r="ACN10138" s="60"/>
      <c r="ACO10138" s="60"/>
      <c r="ACP10138" s="60"/>
      <c r="ACQ10138" s="60"/>
      <c r="ACR10138" s="60"/>
      <c r="ACS10138" s="60"/>
      <c r="ACT10138" s="60"/>
      <c r="ACU10138" s="60"/>
      <c r="ACV10138" s="60"/>
      <c r="ACW10138" s="60"/>
      <c r="ACX10138" s="60"/>
      <c r="ACY10138" s="60">
        <v>0.95387995397659198</v>
      </c>
      <c r="ACZ10138" s="60"/>
      <c r="ADA10138" s="60"/>
      <c r="ADB10138" s="60"/>
      <c r="ADC10138" s="60"/>
      <c r="ADD10138" s="60"/>
      <c r="ADE10138" s="60"/>
    </row>
    <row r="10139" spans="760:785" x14ac:dyDescent="0.25">
      <c r="ACF10139" s="60"/>
      <c r="ACG10139" s="60"/>
      <c r="ACH10139" s="60"/>
      <c r="ACI10139" s="60"/>
      <c r="ACJ10139" s="60"/>
      <c r="ACK10139" s="60"/>
      <c r="ACL10139" s="60"/>
      <c r="ACM10139" s="60"/>
      <c r="ACN10139" s="60"/>
      <c r="ACO10139" s="60"/>
      <c r="ACP10139" s="60"/>
      <c r="ACQ10139" s="60"/>
      <c r="ACR10139" s="60"/>
      <c r="ACS10139" s="60"/>
      <c r="ACT10139" s="60"/>
      <c r="ACU10139" s="60"/>
      <c r="ACV10139" s="60"/>
      <c r="ACW10139" s="60"/>
      <c r="ACX10139" s="60"/>
      <c r="ACY10139" s="60">
        <v>0.95387501375637096</v>
      </c>
      <c r="ACZ10139" s="60"/>
      <c r="ADA10139" s="60"/>
      <c r="ADB10139" s="60"/>
      <c r="ADC10139" s="60"/>
      <c r="ADD10139" s="60"/>
      <c r="ADE10139" s="60"/>
    </row>
    <row r="10140" spans="760:785" x14ac:dyDescent="0.25">
      <c r="ACF10140" s="60"/>
      <c r="ACG10140" s="60"/>
      <c r="ACH10140" s="60"/>
      <c r="ACI10140" s="60"/>
      <c r="ACJ10140" s="60"/>
      <c r="ACK10140" s="60"/>
      <c r="ACL10140" s="60"/>
      <c r="ACM10140" s="60"/>
      <c r="ACN10140" s="60"/>
      <c r="ACO10140" s="60"/>
      <c r="ACP10140" s="60"/>
      <c r="ACQ10140" s="60"/>
      <c r="ACR10140" s="60"/>
      <c r="ACS10140" s="60"/>
      <c r="ACT10140" s="60"/>
      <c r="ACU10140" s="60"/>
      <c r="ACV10140" s="60"/>
      <c r="ACW10140" s="60"/>
      <c r="ACX10140" s="60"/>
      <c r="ACY10140" s="60">
        <v>0.95386894644370102</v>
      </c>
      <c r="ACZ10140" s="60"/>
      <c r="ADA10140" s="60"/>
      <c r="ADB10140" s="60"/>
      <c r="ADC10140" s="60"/>
      <c r="ADD10140" s="60"/>
      <c r="ADE10140" s="60"/>
    </row>
    <row r="10141" spans="760:785" x14ac:dyDescent="0.25">
      <c r="ACF10141" s="60"/>
      <c r="ACG10141" s="60"/>
      <c r="ACH10141" s="60"/>
      <c r="ACI10141" s="60"/>
      <c r="ACJ10141" s="60"/>
      <c r="ACK10141" s="60"/>
      <c r="ACL10141" s="60"/>
      <c r="ACM10141" s="60"/>
      <c r="ACN10141" s="60"/>
      <c r="ACO10141" s="60"/>
      <c r="ACP10141" s="60"/>
      <c r="ACQ10141" s="60"/>
      <c r="ACR10141" s="60"/>
      <c r="ACS10141" s="60"/>
      <c r="ACT10141" s="60"/>
      <c r="ACU10141" s="60"/>
      <c r="ACV10141" s="60"/>
      <c r="ACW10141" s="60"/>
      <c r="ACX10141" s="60"/>
      <c r="ACY10141" s="60">
        <v>0.95386448967975201</v>
      </c>
      <c r="ACZ10141" s="60"/>
      <c r="ADA10141" s="60"/>
      <c r="ADB10141" s="60"/>
      <c r="ADC10141" s="60"/>
      <c r="ADD10141" s="60"/>
      <c r="ADE10141" s="60"/>
    </row>
    <row r="10142" spans="760:785" x14ac:dyDescent="0.25">
      <c r="ACF10142" s="60"/>
      <c r="ACG10142" s="60"/>
      <c r="ACH10142" s="60"/>
      <c r="ACI10142" s="60"/>
      <c r="ACJ10142" s="60"/>
      <c r="ACK10142" s="60"/>
      <c r="ACL10142" s="60"/>
      <c r="ACM10142" s="60"/>
      <c r="ACN10142" s="60"/>
      <c r="ACO10142" s="60"/>
      <c r="ACP10142" s="60"/>
      <c r="ACQ10142" s="60"/>
      <c r="ACR10142" s="60"/>
      <c r="ACS10142" s="60"/>
      <c r="ACT10142" s="60"/>
      <c r="ACU10142" s="60"/>
      <c r="ACV10142" s="60"/>
      <c r="ACW10142" s="60"/>
      <c r="ACX10142" s="60"/>
      <c r="ACY10142" s="60">
        <v>0.95383460503996298</v>
      </c>
      <c r="ACZ10142" s="60"/>
      <c r="ADA10142" s="60"/>
      <c r="ADB10142" s="60"/>
      <c r="ADC10142" s="60"/>
      <c r="ADD10142" s="60"/>
      <c r="ADE10142" s="60"/>
    </row>
    <row r="10143" spans="760:785" x14ac:dyDescent="0.25">
      <c r="ACF10143" s="60"/>
      <c r="ACG10143" s="60"/>
      <c r="ACH10143" s="60"/>
      <c r="ACI10143" s="60"/>
      <c r="ACJ10143" s="60"/>
      <c r="ACK10143" s="60"/>
      <c r="ACL10143" s="60"/>
      <c r="ACM10143" s="60"/>
      <c r="ACN10143" s="60"/>
      <c r="ACO10143" s="60"/>
      <c r="ACP10143" s="60"/>
      <c r="ACQ10143" s="60"/>
      <c r="ACR10143" s="60"/>
      <c r="ACS10143" s="60"/>
      <c r="ACT10143" s="60"/>
      <c r="ACU10143" s="60"/>
      <c r="ACV10143" s="60"/>
      <c r="ACW10143" s="60"/>
      <c r="ACX10143" s="60"/>
      <c r="ACY10143" s="60">
        <v>0.95381594450326401</v>
      </c>
      <c r="ACZ10143" s="60"/>
      <c r="ADA10143" s="60"/>
      <c r="ADB10143" s="60"/>
      <c r="ADC10143" s="60"/>
      <c r="ADD10143" s="60"/>
      <c r="ADE10143" s="60"/>
    </row>
    <row r="10144" spans="760:785" x14ac:dyDescent="0.25">
      <c r="ACF10144" s="60"/>
      <c r="ACG10144" s="60"/>
      <c r="ACH10144" s="60"/>
      <c r="ACI10144" s="60"/>
      <c r="ACJ10144" s="60"/>
      <c r="ACK10144" s="60"/>
      <c r="ACL10144" s="60"/>
      <c r="ACM10144" s="60"/>
      <c r="ACN10144" s="60"/>
      <c r="ACO10144" s="60"/>
      <c r="ACP10144" s="60"/>
      <c r="ACQ10144" s="60"/>
      <c r="ACR10144" s="60"/>
      <c r="ACS10144" s="60"/>
      <c r="ACT10144" s="60"/>
      <c r="ACU10144" s="60"/>
      <c r="ACV10144" s="60"/>
      <c r="ACW10144" s="60"/>
      <c r="ACX10144" s="60"/>
      <c r="ACY10144" s="60">
        <v>0.95379191701608301</v>
      </c>
      <c r="ACZ10144" s="60"/>
      <c r="ADA10144" s="60"/>
      <c r="ADB10144" s="60"/>
      <c r="ADC10144" s="60"/>
      <c r="ADD10144" s="60"/>
      <c r="ADE10144" s="60"/>
    </row>
    <row r="10145" spans="760:785" x14ac:dyDescent="0.25">
      <c r="ACF10145" s="60"/>
      <c r="ACG10145" s="60"/>
      <c r="ACH10145" s="60"/>
      <c r="ACI10145" s="60"/>
      <c r="ACJ10145" s="60"/>
      <c r="ACK10145" s="60"/>
      <c r="ACL10145" s="60"/>
      <c r="ACM10145" s="60"/>
      <c r="ACN10145" s="60"/>
      <c r="ACO10145" s="60"/>
      <c r="ACP10145" s="60"/>
      <c r="ACQ10145" s="60"/>
      <c r="ACR10145" s="60"/>
      <c r="ACS10145" s="60"/>
      <c r="ACT10145" s="60"/>
      <c r="ACU10145" s="60"/>
      <c r="ACV10145" s="60"/>
      <c r="ACW10145" s="60"/>
      <c r="ACX10145" s="60"/>
      <c r="ACY10145" s="60">
        <v>0.95378954523662496</v>
      </c>
      <c r="ACZ10145" s="60"/>
      <c r="ADA10145" s="60"/>
      <c r="ADB10145" s="60"/>
      <c r="ADC10145" s="60"/>
      <c r="ADD10145" s="60"/>
      <c r="ADE10145" s="60"/>
    </row>
    <row r="10146" spans="760:785" x14ac:dyDescent="0.25">
      <c r="ACF10146" s="60"/>
      <c r="ACG10146" s="60"/>
      <c r="ACH10146" s="60"/>
      <c r="ACI10146" s="60"/>
      <c r="ACJ10146" s="60"/>
      <c r="ACK10146" s="60"/>
      <c r="ACL10146" s="60"/>
      <c r="ACM10146" s="60"/>
      <c r="ACN10146" s="60"/>
      <c r="ACO10146" s="60"/>
      <c r="ACP10146" s="60"/>
      <c r="ACQ10146" s="60"/>
      <c r="ACR10146" s="60"/>
      <c r="ACS10146" s="60"/>
      <c r="ACT10146" s="60"/>
      <c r="ACU10146" s="60"/>
      <c r="ACV10146" s="60"/>
      <c r="ACW10146" s="60"/>
      <c r="ACX10146" s="60"/>
      <c r="ACY10146" s="60">
        <v>0.95376367955727304</v>
      </c>
      <c r="ACZ10146" s="60"/>
      <c r="ADA10146" s="60"/>
      <c r="ADB10146" s="60"/>
      <c r="ADC10146" s="60"/>
      <c r="ADD10146" s="60"/>
      <c r="ADE10146" s="60"/>
    </row>
    <row r="10147" spans="760:785" x14ac:dyDescent="0.25">
      <c r="ACF10147" s="60"/>
      <c r="ACG10147" s="60"/>
      <c r="ACH10147" s="60"/>
      <c r="ACI10147" s="60"/>
      <c r="ACJ10147" s="60"/>
      <c r="ACK10147" s="60"/>
      <c r="ACL10147" s="60"/>
      <c r="ACM10147" s="60"/>
      <c r="ACN10147" s="60"/>
      <c r="ACO10147" s="60"/>
      <c r="ACP10147" s="60"/>
      <c r="ACQ10147" s="60"/>
      <c r="ACR10147" s="60"/>
      <c r="ACS10147" s="60"/>
      <c r="ACT10147" s="60"/>
      <c r="ACU10147" s="60"/>
      <c r="ACV10147" s="60"/>
      <c r="ACW10147" s="60"/>
      <c r="ACX10147" s="60"/>
      <c r="ACY10147" s="60">
        <v>0.95374048889422103</v>
      </c>
      <c r="ACZ10147" s="60"/>
      <c r="ADA10147" s="60"/>
      <c r="ADB10147" s="60"/>
      <c r="ADC10147" s="60"/>
      <c r="ADD10147" s="60"/>
      <c r="ADE10147" s="60"/>
    </row>
    <row r="10148" spans="760:785" x14ac:dyDescent="0.25">
      <c r="ACF10148" s="60"/>
      <c r="ACG10148" s="60"/>
      <c r="ACH10148" s="60"/>
      <c r="ACI10148" s="60"/>
      <c r="ACJ10148" s="60"/>
      <c r="ACK10148" s="60"/>
      <c r="ACL10148" s="60"/>
      <c r="ACM10148" s="60"/>
      <c r="ACN10148" s="60"/>
      <c r="ACO10148" s="60"/>
      <c r="ACP10148" s="60"/>
      <c r="ACQ10148" s="60"/>
      <c r="ACR10148" s="60"/>
      <c r="ACS10148" s="60"/>
      <c r="ACT10148" s="60"/>
      <c r="ACU10148" s="60"/>
      <c r="ACV10148" s="60"/>
      <c r="ACW10148" s="60"/>
      <c r="ACX10148" s="60"/>
      <c r="ACY10148" s="60">
        <v>0.95372631722832901</v>
      </c>
      <c r="ACZ10148" s="60"/>
      <c r="ADA10148" s="60"/>
      <c r="ADB10148" s="60"/>
      <c r="ADC10148" s="60"/>
      <c r="ADD10148" s="60"/>
      <c r="ADE10148" s="60"/>
    </row>
    <row r="10149" spans="760:785" x14ac:dyDescent="0.25">
      <c r="ACF10149" s="60"/>
      <c r="ACG10149" s="60"/>
      <c r="ACH10149" s="60"/>
      <c r="ACI10149" s="60"/>
      <c r="ACJ10149" s="60"/>
      <c r="ACK10149" s="60"/>
      <c r="ACL10149" s="60"/>
      <c r="ACM10149" s="60"/>
      <c r="ACN10149" s="60"/>
      <c r="ACO10149" s="60"/>
      <c r="ACP10149" s="60"/>
      <c r="ACQ10149" s="60"/>
      <c r="ACR10149" s="60"/>
      <c r="ACS10149" s="60"/>
      <c r="ACT10149" s="60"/>
      <c r="ACU10149" s="60"/>
      <c r="ACV10149" s="60"/>
      <c r="ACW10149" s="60"/>
      <c r="ACX10149" s="60"/>
      <c r="ACY10149" s="60">
        <v>0.95370974219889304</v>
      </c>
      <c r="ACZ10149" s="60"/>
      <c r="ADA10149" s="60"/>
      <c r="ADB10149" s="60"/>
      <c r="ADC10149" s="60"/>
      <c r="ADD10149" s="60"/>
      <c r="ADE10149" s="60"/>
    </row>
    <row r="10150" spans="760:785" x14ac:dyDescent="0.25">
      <c r="ACF10150" s="60"/>
      <c r="ACG10150" s="60"/>
      <c r="ACH10150" s="60"/>
      <c r="ACI10150" s="60"/>
      <c r="ACJ10150" s="60"/>
      <c r="ACK10150" s="60"/>
      <c r="ACL10150" s="60"/>
      <c r="ACM10150" s="60"/>
      <c r="ACN10150" s="60"/>
      <c r="ACO10150" s="60"/>
      <c r="ACP10150" s="60"/>
      <c r="ACQ10150" s="60"/>
      <c r="ACR10150" s="60"/>
      <c r="ACS10150" s="60"/>
      <c r="ACT10150" s="60"/>
      <c r="ACU10150" s="60"/>
      <c r="ACV10150" s="60"/>
      <c r="ACW10150" s="60"/>
      <c r="ACX10150" s="60"/>
      <c r="ACY10150" s="60">
        <v>0.95370762934943498</v>
      </c>
      <c r="ACZ10150" s="60"/>
      <c r="ADA10150" s="60"/>
      <c r="ADB10150" s="60"/>
      <c r="ADC10150" s="60"/>
      <c r="ADD10150" s="60"/>
      <c r="ADE10150" s="60"/>
    </row>
    <row r="10151" spans="760:785" x14ac:dyDescent="0.25">
      <c r="ACF10151" s="60"/>
      <c r="ACG10151" s="60"/>
      <c r="ACH10151" s="60"/>
      <c r="ACI10151" s="60"/>
      <c r="ACJ10151" s="60"/>
      <c r="ACK10151" s="60"/>
      <c r="ACL10151" s="60"/>
      <c r="ACM10151" s="60"/>
      <c r="ACN10151" s="60"/>
      <c r="ACO10151" s="60"/>
      <c r="ACP10151" s="60"/>
      <c r="ACQ10151" s="60"/>
      <c r="ACR10151" s="60"/>
      <c r="ACS10151" s="60"/>
      <c r="ACT10151" s="60"/>
      <c r="ACU10151" s="60"/>
      <c r="ACV10151" s="60"/>
      <c r="ACW10151" s="60"/>
      <c r="ACX10151" s="60"/>
      <c r="ACY10151" s="60">
        <v>0.953694079799144</v>
      </c>
      <c r="ACZ10151" s="60"/>
      <c r="ADA10151" s="60"/>
      <c r="ADB10151" s="60"/>
      <c r="ADC10151" s="60"/>
      <c r="ADD10151" s="60"/>
      <c r="ADE10151" s="60"/>
    </row>
    <row r="10152" spans="760:785" x14ac:dyDescent="0.25">
      <c r="ACF10152" s="60"/>
      <c r="ACG10152" s="60"/>
      <c r="ACH10152" s="60"/>
      <c r="ACI10152" s="60"/>
      <c r="ACJ10152" s="60"/>
      <c r="ACK10152" s="60"/>
      <c r="ACL10152" s="60"/>
      <c r="ACM10152" s="60"/>
      <c r="ACN10152" s="60"/>
      <c r="ACO10152" s="60"/>
      <c r="ACP10152" s="60"/>
      <c r="ACQ10152" s="60"/>
      <c r="ACR10152" s="60"/>
      <c r="ACS10152" s="60"/>
      <c r="ACT10152" s="60"/>
      <c r="ACU10152" s="60"/>
      <c r="ACV10152" s="60"/>
      <c r="ACW10152" s="60"/>
      <c r="ACX10152" s="60"/>
      <c r="ACY10152" s="60">
        <v>0.95365903427661303</v>
      </c>
      <c r="ACZ10152" s="60"/>
      <c r="ADA10152" s="60"/>
      <c r="ADB10152" s="60"/>
      <c r="ADC10152" s="60"/>
      <c r="ADD10152" s="60"/>
      <c r="ADE10152" s="60"/>
    </row>
    <row r="10153" spans="760:785" x14ac:dyDescent="0.25">
      <c r="ACF10153" s="60"/>
      <c r="ACG10153" s="60"/>
      <c r="ACH10153" s="60"/>
      <c r="ACI10153" s="60"/>
      <c r="ACJ10153" s="60"/>
      <c r="ACK10153" s="60"/>
      <c r="ACL10153" s="60"/>
      <c r="ACM10153" s="60"/>
      <c r="ACN10153" s="60"/>
      <c r="ACO10153" s="60"/>
      <c r="ACP10153" s="60"/>
      <c r="ACQ10153" s="60"/>
      <c r="ACR10153" s="60"/>
      <c r="ACS10153" s="60"/>
      <c r="ACT10153" s="60"/>
      <c r="ACU10153" s="60"/>
      <c r="ACV10153" s="60"/>
      <c r="ACW10153" s="60"/>
      <c r="ACX10153" s="60"/>
      <c r="ACY10153" s="60">
        <v>0.95365625579204505</v>
      </c>
      <c r="ACZ10153" s="60"/>
      <c r="ADA10153" s="60"/>
      <c r="ADB10153" s="60"/>
      <c r="ADC10153" s="60"/>
      <c r="ADD10153" s="60"/>
      <c r="ADE10153" s="60"/>
    </row>
    <row r="10154" spans="760:785" x14ac:dyDescent="0.25">
      <c r="ACF10154" s="60"/>
      <c r="ACG10154" s="60"/>
      <c r="ACH10154" s="60"/>
      <c r="ACI10154" s="60"/>
      <c r="ACJ10154" s="60"/>
      <c r="ACK10154" s="60"/>
      <c r="ACL10154" s="60"/>
      <c r="ACM10154" s="60"/>
      <c r="ACN10154" s="60"/>
      <c r="ACO10154" s="60"/>
      <c r="ACP10154" s="60"/>
      <c r="ACQ10154" s="60"/>
      <c r="ACR10154" s="60"/>
      <c r="ACS10154" s="60"/>
      <c r="ACT10154" s="60"/>
      <c r="ACU10154" s="60"/>
      <c r="ACV10154" s="60"/>
      <c r="ACW10154" s="60"/>
      <c r="ACX10154" s="60"/>
      <c r="ACY10154" s="60">
        <v>0.95365443381770898</v>
      </c>
      <c r="ACZ10154" s="60"/>
      <c r="ADA10154" s="60"/>
      <c r="ADB10154" s="60"/>
      <c r="ADC10154" s="60"/>
      <c r="ADD10154" s="60"/>
      <c r="ADE10154" s="60"/>
    </row>
    <row r="10155" spans="760:785" x14ac:dyDescent="0.25">
      <c r="ACF10155" s="60"/>
      <c r="ACG10155" s="60"/>
      <c r="ACH10155" s="60"/>
      <c r="ACI10155" s="60"/>
      <c r="ACJ10155" s="60"/>
      <c r="ACK10155" s="60"/>
      <c r="ACL10155" s="60"/>
      <c r="ACM10155" s="60"/>
      <c r="ACN10155" s="60"/>
      <c r="ACO10155" s="60"/>
      <c r="ACP10155" s="60"/>
      <c r="ACQ10155" s="60"/>
      <c r="ACR10155" s="60"/>
      <c r="ACS10155" s="60"/>
      <c r="ACT10155" s="60"/>
      <c r="ACU10155" s="60"/>
      <c r="ACV10155" s="60"/>
      <c r="ACW10155" s="60"/>
      <c r="ACX10155" s="60"/>
      <c r="ACY10155" s="60">
        <v>0.95363825922071099</v>
      </c>
      <c r="ACZ10155" s="60"/>
      <c r="ADA10155" s="60"/>
      <c r="ADB10155" s="60"/>
      <c r="ADC10155" s="60"/>
      <c r="ADD10155" s="60"/>
      <c r="ADE10155" s="60"/>
    </row>
    <row r="10156" spans="760:785" x14ac:dyDescent="0.25">
      <c r="ACF10156" s="60"/>
      <c r="ACG10156" s="60"/>
      <c r="ACH10156" s="60"/>
      <c r="ACI10156" s="60"/>
      <c r="ACJ10156" s="60"/>
      <c r="ACK10156" s="60"/>
      <c r="ACL10156" s="60"/>
      <c r="ACM10156" s="60"/>
      <c r="ACN10156" s="60"/>
      <c r="ACO10156" s="60"/>
      <c r="ACP10156" s="60"/>
      <c r="ACQ10156" s="60"/>
      <c r="ACR10156" s="60"/>
      <c r="ACS10156" s="60"/>
      <c r="ACT10156" s="60"/>
      <c r="ACU10156" s="60"/>
      <c r="ACV10156" s="60"/>
      <c r="ACW10156" s="60"/>
      <c r="ACX10156" s="60"/>
      <c r="ACY10156" s="60">
        <v>0.95362488865265804</v>
      </c>
      <c r="ACZ10156" s="60"/>
      <c r="ADA10156" s="60"/>
      <c r="ADB10156" s="60"/>
      <c r="ADC10156" s="60"/>
      <c r="ADD10156" s="60"/>
      <c r="ADE10156" s="60"/>
    </row>
    <row r="10157" spans="760:785" x14ac:dyDescent="0.25">
      <c r="ACF10157" s="60"/>
      <c r="ACG10157" s="60"/>
      <c r="ACH10157" s="60"/>
      <c r="ACI10157" s="60"/>
      <c r="ACJ10157" s="60"/>
      <c r="ACK10157" s="60"/>
      <c r="ACL10157" s="60"/>
      <c r="ACM10157" s="60"/>
      <c r="ACN10157" s="60"/>
      <c r="ACO10157" s="60"/>
      <c r="ACP10157" s="60"/>
      <c r="ACQ10157" s="60"/>
      <c r="ACR10157" s="60"/>
      <c r="ACS10157" s="60"/>
      <c r="ACT10157" s="60"/>
      <c r="ACU10157" s="60"/>
      <c r="ACV10157" s="60"/>
      <c r="ACW10157" s="60"/>
      <c r="ACX10157" s="60"/>
      <c r="ACY10157" s="60">
        <v>0.95362051462118802</v>
      </c>
      <c r="ACZ10157" s="60"/>
      <c r="ADA10157" s="60"/>
      <c r="ADB10157" s="60"/>
      <c r="ADC10157" s="60"/>
      <c r="ADD10157" s="60"/>
      <c r="ADE10157" s="60"/>
    </row>
    <row r="10158" spans="760:785" x14ac:dyDescent="0.25">
      <c r="ACF10158" s="60"/>
      <c r="ACG10158" s="60"/>
      <c r="ACH10158" s="60"/>
      <c r="ACI10158" s="60"/>
      <c r="ACJ10158" s="60"/>
      <c r="ACK10158" s="60"/>
      <c r="ACL10158" s="60"/>
      <c r="ACM10158" s="60"/>
      <c r="ACN10158" s="60"/>
      <c r="ACO10158" s="60"/>
      <c r="ACP10158" s="60"/>
      <c r="ACQ10158" s="60"/>
      <c r="ACR10158" s="60"/>
      <c r="ACS10158" s="60"/>
      <c r="ACT10158" s="60"/>
      <c r="ACU10158" s="60"/>
      <c r="ACV10158" s="60"/>
      <c r="ACW10158" s="60"/>
      <c r="ACX10158" s="60"/>
      <c r="ACY10158" s="60">
        <v>0.95361612338803203</v>
      </c>
      <c r="ACZ10158" s="60"/>
      <c r="ADA10158" s="60"/>
      <c r="ADB10158" s="60"/>
      <c r="ADC10158" s="60"/>
      <c r="ADD10158" s="60"/>
      <c r="ADE10158" s="60"/>
    </row>
    <row r="10159" spans="760:785" x14ac:dyDescent="0.25">
      <c r="ACF10159" s="60"/>
      <c r="ACG10159" s="60"/>
      <c r="ACH10159" s="60"/>
      <c r="ACI10159" s="60"/>
      <c r="ACJ10159" s="60"/>
      <c r="ACK10159" s="60"/>
      <c r="ACL10159" s="60"/>
      <c r="ACM10159" s="60"/>
      <c r="ACN10159" s="60"/>
      <c r="ACO10159" s="60"/>
      <c r="ACP10159" s="60"/>
      <c r="ACQ10159" s="60"/>
      <c r="ACR10159" s="60"/>
      <c r="ACS10159" s="60"/>
      <c r="ACT10159" s="60"/>
      <c r="ACU10159" s="60"/>
      <c r="ACV10159" s="60"/>
      <c r="ACW10159" s="60"/>
      <c r="ACX10159" s="60"/>
      <c r="ACY10159" s="60">
        <v>0.95361263413167496</v>
      </c>
      <c r="ACZ10159" s="60"/>
      <c r="ADA10159" s="60"/>
      <c r="ADB10159" s="60"/>
      <c r="ADC10159" s="60"/>
      <c r="ADD10159" s="60"/>
      <c r="ADE10159" s="60"/>
    </row>
    <row r="10160" spans="760:785" x14ac:dyDescent="0.25">
      <c r="ACF10160" s="60"/>
      <c r="ACG10160" s="60"/>
      <c r="ACH10160" s="60"/>
      <c r="ACI10160" s="60"/>
      <c r="ACJ10160" s="60"/>
      <c r="ACK10160" s="60"/>
      <c r="ACL10160" s="60"/>
      <c r="ACM10160" s="60"/>
      <c r="ACN10160" s="60"/>
      <c r="ACO10160" s="60"/>
      <c r="ACP10160" s="60"/>
      <c r="ACQ10160" s="60"/>
      <c r="ACR10160" s="60"/>
      <c r="ACS10160" s="60"/>
      <c r="ACT10160" s="60"/>
      <c r="ACU10160" s="60"/>
      <c r="ACV10160" s="60"/>
      <c r="ACW10160" s="60"/>
      <c r="ACX10160" s="60"/>
      <c r="ACY10160" s="60">
        <v>0.95359531236365802</v>
      </c>
      <c r="ACZ10160" s="60"/>
      <c r="ADA10160" s="60"/>
      <c r="ADB10160" s="60"/>
      <c r="ADC10160" s="60"/>
      <c r="ADD10160" s="60"/>
      <c r="ADE10160" s="60"/>
    </row>
    <row r="10161" spans="760:785" x14ac:dyDescent="0.25">
      <c r="ACF10161" s="60"/>
      <c r="ACG10161" s="60"/>
      <c r="ACH10161" s="60"/>
      <c r="ACI10161" s="60"/>
      <c r="ACJ10161" s="60"/>
      <c r="ACK10161" s="60"/>
      <c r="ACL10161" s="60"/>
      <c r="ACM10161" s="60"/>
      <c r="ACN10161" s="60"/>
      <c r="ACO10161" s="60"/>
      <c r="ACP10161" s="60"/>
      <c r="ACQ10161" s="60"/>
      <c r="ACR10161" s="60"/>
      <c r="ACS10161" s="60"/>
      <c r="ACT10161" s="60"/>
      <c r="ACU10161" s="60"/>
      <c r="ACV10161" s="60"/>
      <c r="ACW10161" s="60"/>
      <c r="ACX10161" s="60"/>
      <c r="ACY10161" s="60">
        <v>0.95359194387135804</v>
      </c>
      <c r="ACZ10161" s="60"/>
      <c r="ADA10161" s="60"/>
      <c r="ADB10161" s="60"/>
      <c r="ADC10161" s="60"/>
      <c r="ADD10161" s="60"/>
      <c r="ADE10161" s="60"/>
    </row>
    <row r="10162" spans="760:785" x14ac:dyDescent="0.25">
      <c r="ACF10162" s="60"/>
      <c r="ACG10162" s="60"/>
      <c r="ACH10162" s="60"/>
      <c r="ACI10162" s="60"/>
      <c r="ACJ10162" s="60"/>
      <c r="ACK10162" s="60"/>
      <c r="ACL10162" s="60"/>
      <c r="ACM10162" s="60"/>
      <c r="ACN10162" s="60"/>
      <c r="ACO10162" s="60"/>
      <c r="ACP10162" s="60"/>
      <c r="ACQ10162" s="60"/>
      <c r="ACR10162" s="60"/>
      <c r="ACS10162" s="60"/>
      <c r="ACT10162" s="60"/>
      <c r="ACU10162" s="60"/>
      <c r="ACV10162" s="60"/>
      <c r="ACW10162" s="60"/>
      <c r="ACX10162" s="60"/>
      <c r="ACY10162" s="60">
        <v>0.953591641318141</v>
      </c>
      <c r="ACZ10162" s="60"/>
      <c r="ADA10162" s="60"/>
      <c r="ADB10162" s="60"/>
      <c r="ADC10162" s="60"/>
      <c r="ADD10162" s="60"/>
      <c r="ADE10162" s="60"/>
    </row>
    <row r="10163" spans="760:785" x14ac:dyDescent="0.25">
      <c r="ACF10163" s="60"/>
      <c r="ACG10163" s="60"/>
      <c r="ACH10163" s="60"/>
      <c r="ACI10163" s="60"/>
      <c r="ACJ10163" s="60"/>
      <c r="ACK10163" s="60"/>
      <c r="ACL10163" s="60"/>
      <c r="ACM10163" s="60"/>
      <c r="ACN10163" s="60"/>
      <c r="ACO10163" s="60"/>
      <c r="ACP10163" s="60"/>
      <c r="ACQ10163" s="60"/>
      <c r="ACR10163" s="60"/>
      <c r="ACS10163" s="60"/>
      <c r="ACT10163" s="60"/>
      <c r="ACU10163" s="60"/>
      <c r="ACV10163" s="60"/>
      <c r="ACW10163" s="60"/>
      <c r="ACX10163" s="60"/>
      <c r="ACY10163" s="60">
        <v>0.95356743988986603</v>
      </c>
      <c r="ACZ10163" s="60"/>
      <c r="ADA10163" s="60"/>
      <c r="ADB10163" s="60"/>
      <c r="ADC10163" s="60"/>
      <c r="ADD10163" s="60"/>
      <c r="ADE10163" s="60"/>
    </row>
    <row r="10164" spans="760:785" x14ac:dyDescent="0.25">
      <c r="ACF10164" s="60"/>
      <c r="ACG10164" s="60"/>
      <c r="ACH10164" s="60"/>
      <c r="ACI10164" s="60"/>
      <c r="ACJ10164" s="60"/>
      <c r="ACK10164" s="60"/>
      <c r="ACL10164" s="60"/>
      <c r="ACM10164" s="60"/>
      <c r="ACN10164" s="60"/>
      <c r="ACO10164" s="60"/>
      <c r="ACP10164" s="60"/>
      <c r="ACQ10164" s="60"/>
      <c r="ACR10164" s="60"/>
      <c r="ACS10164" s="60"/>
      <c r="ACT10164" s="60"/>
      <c r="ACU10164" s="60"/>
      <c r="ACV10164" s="60"/>
      <c r="ACW10164" s="60"/>
      <c r="ACX10164" s="60"/>
      <c r="ACY10164" s="60">
        <v>0.95356625015174701</v>
      </c>
      <c r="ACZ10164" s="60"/>
      <c r="ADA10164" s="60"/>
      <c r="ADB10164" s="60"/>
      <c r="ADC10164" s="60"/>
      <c r="ADD10164" s="60"/>
      <c r="ADE10164" s="60"/>
    </row>
    <row r="10165" spans="760:785" x14ac:dyDescent="0.25">
      <c r="ACF10165" s="60"/>
      <c r="ACG10165" s="60"/>
      <c r="ACH10165" s="60"/>
      <c r="ACI10165" s="60"/>
      <c r="ACJ10165" s="60"/>
      <c r="ACK10165" s="60"/>
      <c r="ACL10165" s="60"/>
      <c r="ACM10165" s="60"/>
      <c r="ACN10165" s="60"/>
      <c r="ACO10165" s="60"/>
      <c r="ACP10165" s="60"/>
      <c r="ACQ10165" s="60"/>
      <c r="ACR10165" s="60"/>
      <c r="ACS10165" s="60"/>
      <c r="ACT10165" s="60"/>
      <c r="ACU10165" s="60"/>
      <c r="ACV10165" s="60"/>
      <c r="ACW10165" s="60"/>
      <c r="ACX10165" s="60"/>
      <c r="ACY10165" s="60">
        <v>0.95356397461727305</v>
      </c>
      <c r="ACZ10165" s="60"/>
      <c r="ADA10165" s="60"/>
      <c r="ADB10165" s="60"/>
      <c r="ADC10165" s="60"/>
      <c r="ADD10165" s="60"/>
      <c r="ADE10165" s="60"/>
    </row>
    <row r="10166" spans="760:785" x14ac:dyDescent="0.25">
      <c r="ACF10166" s="60"/>
      <c r="ACG10166" s="60"/>
      <c r="ACH10166" s="60"/>
      <c r="ACI10166" s="60"/>
      <c r="ACJ10166" s="60"/>
      <c r="ACK10166" s="60"/>
      <c r="ACL10166" s="60"/>
      <c r="ACM10166" s="60"/>
      <c r="ACN10166" s="60"/>
      <c r="ACO10166" s="60"/>
      <c r="ACP10166" s="60"/>
      <c r="ACQ10166" s="60"/>
      <c r="ACR10166" s="60"/>
      <c r="ACS10166" s="60"/>
      <c r="ACT10166" s="60"/>
      <c r="ACU10166" s="60"/>
      <c r="ACV10166" s="60"/>
      <c r="ACW10166" s="60"/>
      <c r="ACX10166" s="60"/>
      <c r="ACY10166" s="60">
        <v>0.95356327401698304</v>
      </c>
      <c r="ACZ10166" s="60"/>
      <c r="ADA10166" s="60"/>
      <c r="ADB10166" s="60"/>
      <c r="ADC10166" s="60"/>
      <c r="ADD10166" s="60"/>
      <c r="ADE10166" s="60"/>
    </row>
    <row r="10167" spans="760:785" x14ac:dyDescent="0.25">
      <c r="ACF10167" s="60"/>
      <c r="ACG10167" s="60"/>
      <c r="ACH10167" s="60"/>
      <c r="ACI10167" s="60"/>
      <c r="ACJ10167" s="60"/>
      <c r="ACK10167" s="60"/>
      <c r="ACL10167" s="60"/>
      <c r="ACM10167" s="60"/>
      <c r="ACN10167" s="60"/>
      <c r="ACO10167" s="60"/>
      <c r="ACP10167" s="60"/>
      <c r="ACQ10167" s="60"/>
      <c r="ACR10167" s="60"/>
      <c r="ACS10167" s="60"/>
      <c r="ACT10167" s="60"/>
      <c r="ACU10167" s="60"/>
      <c r="ACV10167" s="60"/>
      <c r="ACW10167" s="60"/>
      <c r="ACX10167" s="60"/>
      <c r="ACY10167" s="60">
        <v>0.95356013049698596</v>
      </c>
      <c r="ACZ10167" s="60"/>
      <c r="ADA10167" s="60"/>
      <c r="ADB10167" s="60"/>
      <c r="ADC10167" s="60"/>
      <c r="ADD10167" s="60"/>
      <c r="ADE10167" s="60"/>
    </row>
    <row r="10168" spans="760:785" x14ac:dyDescent="0.25">
      <c r="ACF10168" s="60"/>
      <c r="ACG10168" s="60"/>
      <c r="ACH10168" s="60"/>
      <c r="ACI10168" s="60"/>
      <c r="ACJ10168" s="60"/>
      <c r="ACK10168" s="60"/>
      <c r="ACL10168" s="60"/>
      <c r="ACM10168" s="60"/>
      <c r="ACN10168" s="60"/>
      <c r="ACO10168" s="60"/>
      <c r="ACP10168" s="60"/>
      <c r="ACQ10168" s="60"/>
      <c r="ACR10168" s="60"/>
      <c r="ACS10168" s="60"/>
      <c r="ACT10168" s="60"/>
      <c r="ACU10168" s="60"/>
      <c r="ACV10168" s="60"/>
      <c r="ACW10168" s="60"/>
      <c r="ACX10168" s="60"/>
      <c r="ACY10168" s="60">
        <v>0.95354662142675095</v>
      </c>
      <c r="ACZ10168" s="60"/>
      <c r="ADA10168" s="60"/>
      <c r="ADB10168" s="60"/>
      <c r="ADC10168" s="60"/>
      <c r="ADD10168" s="60"/>
      <c r="ADE10168" s="60"/>
    </row>
    <row r="10169" spans="760:785" x14ac:dyDescent="0.25">
      <c r="ACF10169" s="60"/>
      <c r="ACG10169" s="60"/>
      <c r="ACH10169" s="60"/>
      <c r="ACI10169" s="60"/>
      <c r="ACJ10169" s="60"/>
      <c r="ACK10169" s="60"/>
      <c r="ACL10169" s="60"/>
      <c r="ACM10169" s="60"/>
      <c r="ACN10169" s="60"/>
      <c r="ACO10169" s="60"/>
      <c r="ACP10169" s="60"/>
      <c r="ACQ10169" s="60"/>
      <c r="ACR10169" s="60"/>
      <c r="ACS10169" s="60"/>
      <c r="ACT10169" s="60"/>
      <c r="ACU10169" s="60"/>
      <c r="ACV10169" s="60"/>
      <c r="ACW10169" s="60"/>
      <c r="ACX10169" s="60"/>
      <c r="ACY10169" s="60">
        <v>0.95353639669259205</v>
      </c>
      <c r="ACZ10169" s="60"/>
      <c r="ADA10169" s="60"/>
      <c r="ADB10169" s="60"/>
      <c r="ADC10169" s="60"/>
      <c r="ADD10169" s="60"/>
      <c r="ADE10169" s="60"/>
    </row>
    <row r="10170" spans="760:785" x14ac:dyDescent="0.25">
      <c r="ACF10170" s="60"/>
      <c r="ACG10170" s="60"/>
      <c r="ACH10170" s="60"/>
      <c r="ACI10170" s="60"/>
      <c r="ACJ10170" s="60"/>
      <c r="ACK10170" s="60"/>
      <c r="ACL10170" s="60"/>
      <c r="ACM10170" s="60"/>
      <c r="ACN10170" s="60"/>
      <c r="ACO10170" s="60"/>
      <c r="ACP10170" s="60"/>
      <c r="ACQ10170" s="60"/>
      <c r="ACR10170" s="60"/>
      <c r="ACS10170" s="60"/>
      <c r="ACT10170" s="60"/>
      <c r="ACU10170" s="60"/>
      <c r="ACV10170" s="60"/>
      <c r="ACW10170" s="60"/>
      <c r="ACX10170" s="60"/>
      <c r="ACY10170" s="60">
        <v>0.95352518405769504</v>
      </c>
      <c r="ACZ10170" s="60"/>
      <c r="ADA10170" s="60"/>
      <c r="ADB10170" s="60"/>
      <c r="ADC10170" s="60"/>
      <c r="ADD10170" s="60"/>
      <c r="ADE10170" s="60"/>
    </row>
    <row r="10171" spans="760:785" x14ac:dyDescent="0.25">
      <c r="ACF10171" s="60"/>
      <c r="ACG10171" s="60"/>
      <c r="ACH10171" s="60"/>
      <c r="ACI10171" s="60"/>
      <c r="ACJ10171" s="60"/>
      <c r="ACK10171" s="60"/>
      <c r="ACL10171" s="60"/>
      <c r="ACM10171" s="60"/>
      <c r="ACN10171" s="60"/>
      <c r="ACO10171" s="60"/>
      <c r="ACP10171" s="60"/>
      <c r="ACQ10171" s="60"/>
      <c r="ACR10171" s="60"/>
      <c r="ACS10171" s="60"/>
      <c r="ACT10171" s="60"/>
      <c r="ACU10171" s="60"/>
      <c r="ACV10171" s="60"/>
      <c r="ACW10171" s="60"/>
      <c r="ACX10171" s="60"/>
      <c r="ACY10171" s="60">
        <v>0.95352111455828004</v>
      </c>
      <c r="ACZ10171" s="60"/>
      <c r="ADA10171" s="60"/>
      <c r="ADB10171" s="60"/>
      <c r="ADC10171" s="60"/>
      <c r="ADD10171" s="60"/>
      <c r="ADE10171" s="60"/>
    </row>
    <row r="10172" spans="760:785" x14ac:dyDescent="0.25">
      <c r="ACF10172" s="60"/>
      <c r="ACG10172" s="60"/>
      <c r="ACH10172" s="60"/>
      <c r="ACI10172" s="60"/>
      <c r="ACJ10172" s="60"/>
      <c r="ACK10172" s="60"/>
      <c r="ACL10172" s="60"/>
      <c r="ACM10172" s="60"/>
      <c r="ACN10172" s="60"/>
      <c r="ACO10172" s="60"/>
      <c r="ACP10172" s="60"/>
      <c r="ACQ10172" s="60"/>
      <c r="ACR10172" s="60"/>
      <c r="ACS10172" s="60"/>
      <c r="ACT10172" s="60"/>
      <c r="ACU10172" s="60"/>
      <c r="ACV10172" s="60"/>
      <c r="ACW10172" s="60"/>
      <c r="ACX10172" s="60"/>
      <c r="ACY10172" s="60">
        <v>0.95351047870240502</v>
      </c>
      <c r="ACZ10172" s="60"/>
      <c r="ADA10172" s="60"/>
      <c r="ADB10172" s="60"/>
      <c r="ADC10172" s="60"/>
      <c r="ADD10172" s="60"/>
      <c r="ADE10172" s="60"/>
    </row>
    <row r="10173" spans="760:785" x14ac:dyDescent="0.25">
      <c r="ACF10173" s="60"/>
      <c r="ACG10173" s="60"/>
      <c r="ACH10173" s="60"/>
      <c r="ACI10173" s="60"/>
      <c r="ACJ10173" s="60"/>
      <c r="ACK10173" s="60"/>
      <c r="ACL10173" s="60"/>
      <c r="ACM10173" s="60"/>
      <c r="ACN10173" s="60"/>
      <c r="ACO10173" s="60"/>
      <c r="ACP10173" s="60"/>
      <c r="ACQ10173" s="60"/>
      <c r="ACR10173" s="60"/>
      <c r="ACS10173" s="60"/>
      <c r="ACT10173" s="60"/>
      <c r="ACU10173" s="60"/>
      <c r="ACV10173" s="60"/>
      <c r="ACW10173" s="60"/>
      <c r="ACX10173" s="60"/>
      <c r="ACY10173" s="60">
        <v>0.95350620016088505</v>
      </c>
      <c r="ACZ10173" s="60"/>
      <c r="ADA10173" s="60"/>
      <c r="ADB10173" s="60"/>
      <c r="ADC10173" s="60"/>
      <c r="ADD10173" s="60"/>
      <c r="ADE10173" s="60"/>
    </row>
    <row r="10174" spans="760:785" x14ac:dyDescent="0.25">
      <c r="ACF10174" s="60"/>
      <c r="ACG10174" s="60"/>
      <c r="ACH10174" s="60"/>
      <c r="ACI10174" s="60"/>
      <c r="ACJ10174" s="60"/>
      <c r="ACK10174" s="60"/>
      <c r="ACL10174" s="60"/>
      <c r="ACM10174" s="60"/>
      <c r="ACN10174" s="60"/>
      <c r="ACO10174" s="60"/>
      <c r="ACP10174" s="60"/>
      <c r="ACQ10174" s="60"/>
      <c r="ACR10174" s="60"/>
      <c r="ACS10174" s="60"/>
      <c r="ACT10174" s="60"/>
      <c r="ACU10174" s="60"/>
      <c r="ACV10174" s="60"/>
      <c r="ACW10174" s="60"/>
      <c r="ACX10174" s="60"/>
      <c r="ACY10174" s="60">
        <v>0.95349608185796098</v>
      </c>
      <c r="ACZ10174" s="60"/>
      <c r="ADA10174" s="60"/>
      <c r="ADB10174" s="60"/>
      <c r="ADC10174" s="60"/>
      <c r="ADD10174" s="60"/>
      <c r="ADE10174" s="60"/>
    </row>
    <row r="10175" spans="760:785" x14ac:dyDescent="0.25">
      <c r="ACF10175" s="60"/>
      <c r="ACG10175" s="60"/>
      <c r="ACH10175" s="60"/>
      <c r="ACI10175" s="60"/>
      <c r="ACJ10175" s="60"/>
      <c r="ACK10175" s="60"/>
      <c r="ACL10175" s="60"/>
      <c r="ACM10175" s="60"/>
      <c r="ACN10175" s="60"/>
      <c r="ACO10175" s="60"/>
      <c r="ACP10175" s="60"/>
      <c r="ACQ10175" s="60"/>
      <c r="ACR10175" s="60"/>
      <c r="ACS10175" s="60"/>
      <c r="ACT10175" s="60"/>
      <c r="ACU10175" s="60"/>
      <c r="ACV10175" s="60"/>
      <c r="ACW10175" s="60"/>
      <c r="ACX10175" s="60"/>
      <c r="ACY10175" s="60">
        <v>0.95349522615471805</v>
      </c>
      <c r="ACZ10175" s="60"/>
      <c r="ADA10175" s="60"/>
      <c r="ADB10175" s="60"/>
      <c r="ADC10175" s="60"/>
      <c r="ADD10175" s="60"/>
      <c r="ADE10175" s="60"/>
    </row>
    <row r="10176" spans="760:785" x14ac:dyDescent="0.25">
      <c r="ACF10176" s="60"/>
      <c r="ACG10176" s="60"/>
      <c r="ACH10176" s="60"/>
      <c r="ACI10176" s="60"/>
      <c r="ACJ10176" s="60"/>
      <c r="ACK10176" s="60"/>
      <c r="ACL10176" s="60"/>
      <c r="ACM10176" s="60"/>
      <c r="ACN10176" s="60"/>
      <c r="ACO10176" s="60"/>
      <c r="ACP10176" s="60"/>
      <c r="ACQ10176" s="60"/>
      <c r="ACR10176" s="60"/>
      <c r="ACS10176" s="60"/>
      <c r="ACT10176" s="60"/>
      <c r="ACU10176" s="60"/>
      <c r="ACV10176" s="60"/>
      <c r="ACW10176" s="60"/>
      <c r="ACX10176" s="60"/>
      <c r="ACY10176" s="60">
        <v>0.95349166177676803</v>
      </c>
      <c r="ACZ10176" s="60"/>
      <c r="ADA10176" s="60"/>
      <c r="ADB10176" s="60"/>
      <c r="ADC10176" s="60"/>
      <c r="ADD10176" s="60"/>
      <c r="ADE10176" s="60"/>
    </row>
    <row r="10177" spans="760:785" x14ac:dyDescent="0.25">
      <c r="ACF10177" s="60"/>
      <c r="ACG10177" s="60"/>
      <c r="ACH10177" s="60"/>
      <c r="ACI10177" s="60"/>
      <c r="ACJ10177" s="60"/>
      <c r="ACK10177" s="60"/>
      <c r="ACL10177" s="60"/>
      <c r="ACM10177" s="60"/>
      <c r="ACN10177" s="60"/>
      <c r="ACO10177" s="60"/>
      <c r="ACP10177" s="60"/>
      <c r="ACQ10177" s="60"/>
      <c r="ACR10177" s="60"/>
      <c r="ACS10177" s="60"/>
      <c r="ACT10177" s="60"/>
      <c r="ACU10177" s="60"/>
      <c r="ACV10177" s="60"/>
      <c r="ACW10177" s="60"/>
      <c r="ACX10177" s="60"/>
      <c r="ACY10177" s="60">
        <v>0.95346953866848905</v>
      </c>
      <c r="ACZ10177" s="60"/>
      <c r="ADA10177" s="60"/>
      <c r="ADB10177" s="60"/>
      <c r="ADC10177" s="60"/>
      <c r="ADD10177" s="60"/>
      <c r="ADE10177" s="60"/>
    </row>
    <row r="10178" spans="760:785" x14ac:dyDescent="0.25">
      <c r="ACF10178" s="60"/>
      <c r="ACG10178" s="60"/>
      <c r="ACH10178" s="60"/>
      <c r="ACI10178" s="60"/>
      <c r="ACJ10178" s="60"/>
      <c r="ACK10178" s="60"/>
      <c r="ACL10178" s="60"/>
      <c r="ACM10178" s="60"/>
      <c r="ACN10178" s="60"/>
      <c r="ACO10178" s="60"/>
      <c r="ACP10178" s="60"/>
      <c r="ACQ10178" s="60"/>
      <c r="ACR10178" s="60"/>
      <c r="ACS10178" s="60"/>
      <c r="ACT10178" s="60"/>
      <c r="ACU10178" s="60"/>
      <c r="ACV10178" s="60"/>
      <c r="ACW10178" s="60"/>
      <c r="ACX10178" s="60"/>
      <c r="ACY10178" s="60">
        <v>0.95346668864145401</v>
      </c>
      <c r="ACZ10178" s="60"/>
      <c r="ADA10178" s="60"/>
      <c r="ADB10178" s="60"/>
      <c r="ADC10178" s="60"/>
      <c r="ADD10178" s="60"/>
      <c r="ADE10178" s="60"/>
    </row>
    <row r="10179" spans="760:785" x14ac:dyDescent="0.25">
      <c r="ACF10179" s="60"/>
      <c r="ACG10179" s="60"/>
      <c r="ACH10179" s="60"/>
      <c r="ACI10179" s="60"/>
      <c r="ACJ10179" s="60"/>
      <c r="ACK10179" s="60"/>
      <c r="ACL10179" s="60"/>
      <c r="ACM10179" s="60"/>
      <c r="ACN10179" s="60"/>
      <c r="ACO10179" s="60"/>
      <c r="ACP10179" s="60"/>
      <c r="ACQ10179" s="60"/>
      <c r="ACR10179" s="60"/>
      <c r="ACS10179" s="60"/>
      <c r="ACT10179" s="60"/>
      <c r="ACU10179" s="60"/>
      <c r="ACV10179" s="60"/>
      <c r="ACW10179" s="60"/>
      <c r="ACX10179" s="60"/>
      <c r="ACY10179" s="60">
        <v>0.95346025937434797</v>
      </c>
      <c r="ACZ10179" s="60"/>
      <c r="ADA10179" s="60"/>
      <c r="ADB10179" s="60"/>
      <c r="ADC10179" s="60"/>
      <c r="ADD10179" s="60"/>
      <c r="ADE10179" s="60"/>
    </row>
    <row r="10180" spans="760:785" x14ac:dyDescent="0.25">
      <c r="ACF10180" s="60"/>
      <c r="ACG10180" s="60"/>
      <c r="ACH10180" s="60"/>
      <c r="ACI10180" s="60"/>
      <c r="ACJ10180" s="60"/>
      <c r="ACK10180" s="60"/>
      <c r="ACL10180" s="60"/>
      <c r="ACM10180" s="60"/>
      <c r="ACN10180" s="60"/>
      <c r="ACO10180" s="60"/>
      <c r="ACP10180" s="60"/>
      <c r="ACQ10180" s="60"/>
      <c r="ACR10180" s="60"/>
      <c r="ACS10180" s="60"/>
      <c r="ACT10180" s="60"/>
      <c r="ACU10180" s="60"/>
      <c r="ACV10180" s="60"/>
      <c r="ACW10180" s="60"/>
      <c r="ACX10180" s="60"/>
      <c r="ACY10180" s="60">
        <v>0.95345170682260905</v>
      </c>
      <c r="ACZ10180" s="60"/>
      <c r="ADA10180" s="60"/>
      <c r="ADB10180" s="60"/>
      <c r="ADC10180" s="60"/>
      <c r="ADD10180" s="60"/>
      <c r="ADE10180" s="60"/>
    </row>
    <row r="10181" spans="760:785" x14ac:dyDescent="0.25">
      <c r="ACF10181" s="60"/>
      <c r="ACG10181" s="60"/>
      <c r="ACH10181" s="60"/>
      <c r="ACI10181" s="60"/>
      <c r="ACJ10181" s="60"/>
      <c r="ACK10181" s="60"/>
      <c r="ACL10181" s="60"/>
      <c r="ACM10181" s="60"/>
      <c r="ACN10181" s="60"/>
      <c r="ACO10181" s="60"/>
      <c r="ACP10181" s="60"/>
      <c r="ACQ10181" s="60"/>
      <c r="ACR10181" s="60"/>
      <c r="ACS10181" s="60"/>
      <c r="ACT10181" s="60"/>
      <c r="ACU10181" s="60"/>
      <c r="ACV10181" s="60"/>
      <c r="ACW10181" s="60"/>
      <c r="ACX10181" s="60"/>
      <c r="ACY10181" s="60">
        <v>0.95344533629327599</v>
      </c>
      <c r="ACZ10181" s="60"/>
      <c r="ADA10181" s="60"/>
      <c r="ADB10181" s="60"/>
      <c r="ADC10181" s="60"/>
      <c r="ADD10181" s="60"/>
      <c r="ADE10181" s="60"/>
    </row>
    <row r="10182" spans="760:785" x14ac:dyDescent="0.25">
      <c r="ACF10182" s="60"/>
      <c r="ACG10182" s="60"/>
      <c r="ACH10182" s="60"/>
      <c r="ACI10182" s="60"/>
      <c r="ACJ10182" s="60"/>
      <c r="ACK10182" s="60"/>
      <c r="ACL10182" s="60"/>
      <c r="ACM10182" s="60"/>
      <c r="ACN10182" s="60"/>
      <c r="ACO10182" s="60"/>
      <c r="ACP10182" s="60"/>
      <c r="ACQ10182" s="60"/>
      <c r="ACR10182" s="60"/>
      <c r="ACS10182" s="60"/>
      <c r="ACT10182" s="60"/>
      <c r="ACU10182" s="60"/>
      <c r="ACV10182" s="60"/>
      <c r="ACW10182" s="60"/>
      <c r="ACX10182" s="60"/>
      <c r="ACY10182" s="60">
        <v>0.95344227051497299</v>
      </c>
      <c r="ACZ10182" s="60"/>
      <c r="ADA10182" s="60"/>
      <c r="ADB10182" s="60"/>
      <c r="ADC10182" s="60"/>
      <c r="ADD10182" s="60"/>
      <c r="ADE10182" s="60"/>
    </row>
    <row r="10183" spans="760:785" x14ac:dyDescent="0.25">
      <c r="ACF10183" s="60"/>
      <c r="ACG10183" s="60"/>
      <c r="ACH10183" s="60"/>
      <c r="ACI10183" s="60"/>
      <c r="ACJ10183" s="60"/>
      <c r="ACK10183" s="60"/>
      <c r="ACL10183" s="60"/>
      <c r="ACM10183" s="60"/>
      <c r="ACN10183" s="60"/>
      <c r="ACO10183" s="60"/>
      <c r="ACP10183" s="60"/>
      <c r="ACQ10183" s="60"/>
      <c r="ACR10183" s="60"/>
      <c r="ACS10183" s="60"/>
      <c r="ACT10183" s="60"/>
      <c r="ACU10183" s="60"/>
      <c r="ACV10183" s="60"/>
      <c r="ACW10183" s="60"/>
      <c r="ACX10183" s="60"/>
      <c r="ACY10183" s="60">
        <v>0.95342553261869001</v>
      </c>
      <c r="ACZ10183" s="60"/>
      <c r="ADA10183" s="60"/>
      <c r="ADB10183" s="60"/>
      <c r="ADC10183" s="60"/>
      <c r="ADD10183" s="60"/>
      <c r="ADE10183" s="60"/>
    </row>
    <row r="10184" spans="760:785" x14ac:dyDescent="0.25">
      <c r="ACF10184" s="60"/>
      <c r="ACG10184" s="60"/>
      <c r="ACH10184" s="60"/>
      <c r="ACI10184" s="60"/>
      <c r="ACJ10184" s="60"/>
      <c r="ACK10184" s="60"/>
      <c r="ACL10184" s="60"/>
      <c r="ACM10184" s="60"/>
      <c r="ACN10184" s="60"/>
      <c r="ACO10184" s="60"/>
      <c r="ACP10184" s="60"/>
      <c r="ACQ10184" s="60"/>
      <c r="ACR10184" s="60"/>
      <c r="ACS10184" s="60"/>
      <c r="ACT10184" s="60"/>
      <c r="ACU10184" s="60"/>
      <c r="ACV10184" s="60"/>
      <c r="ACW10184" s="60"/>
      <c r="ACX10184" s="60"/>
      <c r="ACY10184" s="60">
        <v>0.953424146124079</v>
      </c>
      <c r="ACZ10184" s="60"/>
      <c r="ADA10184" s="60"/>
      <c r="ADB10184" s="60"/>
      <c r="ADC10184" s="60"/>
      <c r="ADD10184" s="60"/>
      <c r="ADE10184" s="60"/>
    </row>
    <row r="10185" spans="760:785" x14ac:dyDescent="0.25">
      <c r="ACF10185" s="60"/>
      <c r="ACG10185" s="60"/>
      <c r="ACH10185" s="60"/>
      <c r="ACI10185" s="60"/>
      <c r="ACJ10185" s="60"/>
      <c r="ACK10185" s="60"/>
      <c r="ACL10185" s="60"/>
      <c r="ACM10185" s="60"/>
      <c r="ACN10185" s="60"/>
      <c r="ACO10185" s="60"/>
      <c r="ACP10185" s="60"/>
      <c r="ACQ10185" s="60"/>
      <c r="ACR10185" s="60"/>
      <c r="ACS10185" s="60"/>
      <c r="ACT10185" s="60"/>
      <c r="ACU10185" s="60"/>
      <c r="ACV10185" s="60"/>
      <c r="ACW10185" s="60"/>
      <c r="ACX10185" s="60"/>
      <c r="ACY10185" s="60">
        <v>0.95340354317602904</v>
      </c>
      <c r="ACZ10185" s="60"/>
      <c r="ADA10185" s="60"/>
      <c r="ADB10185" s="60"/>
      <c r="ADC10185" s="60"/>
      <c r="ADD10185" s="60"/>
      <c r="ADE10185" s="60"/>
    </row>
    <row r="10186" spans="760:785" x14ac:dyDescent="0.25">
      <c r="ACF10186" s="60"/>
      <c r="ACG10186" s="60"/>
      <c r="ACH10186" s="60"/>
      <c r="ACI10186" s="60"/>
      <c r="ACJ10186" s="60"/>
      <c r="ACK10186" s="60"/>
      <c r="ACL10186" s="60"/>
      <c r="ACM10186" s="60"/>
      <c r="ACN10186" s="60"/>
      <c r="ACO10186" s="60"/>
      <c r="ACP10186" s="60"/>
      <c r="ACQ10186" s="60"/>
      <c r="ACR10186" s="60"/>
      <c r="ACS10186" s="60"/>
      <c r="ACT10186" s="60"/>
      <c r="ACU10186" s="60"/>
      <c r="ACV10186" s="60"/>
      <c r="ACW10186" s="60"/>
      <c r="ACX10186" s="60"/>
      <c r="ACY10186" s="60">
        <v>0.95339974770823999</v>
      </c>
      <c r="ACZ10186" s="60"/>
      <c r="ADA10186" s="60"/>
      <c r="ADB10186" s="60"/>
      <c r="ADC10186" s="60"/>
      <c r="ADD10186" s="60"/>
      <c r="ADE10186" s="60"/>
    </row>
    <row r="10187" spans="760:785" x14ac:dyDescent="0.25">
      <c r="ACF10187" s="60"/>
      <c r="ACG10187" s="60"/>
      <c r="ACH10187" s="60"/>
      <c r="ACI10187" s="60"/>
      <c r="ACJ10187" s="60"/>
      <c r="ACK10187" s="60"/>
      <c r="ACL10187" s="60"/>
      <c r="ACM10187" s="60"/>
      <c r="ACN10187" s="60"/>
      <c r="ACO10187" s="60"/>
      <c r="ACP10187" s="60"/>
      <c r="ACQ10187" s="60"/>
      <c r="ACR10187" s="60"/>
      <c r="ACS10187" s="60"/>
      <c r="ACT10187" s="60"/>
      <c r="ACU10187" s="60"/>
      <c r="ACV10187" s="60"/>
      <c r="ACW10187" s="60"/>
      <c r="ACX10187" s="60"/>
      <c r="ACY10187" s="60">
        <v>0.95339807958763001</v>
      </c>
      <c r="ACZ10187" s="60"/>
      <c r="ADA10187" s="60"/>
      <c r="ADB10187" s="60"/>
      <c r="ADC10187" s="60"/>
      <c r="ADD10187" s="60"/>
      <c r="ADE10187" s="60"/>
    </row>
    <row r="10188" spans="760:785" x14ac:dyDescent="0.25">
      <c r="ACF10188" s="60"/>
      <c r="ACG10188" s="60"/>
      <c r="ACH10188" s="60"/>
      <c r="ACI10188" s="60"/>
      <c r="ACJ10188" s="60"/>
      <c r="ACK10188" s="60"/>
      <c r="ACL10188" s="60"/>
      <c r="ACM10188" s="60"/>
      <c r="ACN10188" s="60"/>
      <c r="ACO10188" s="60"/>
      <c r="ACP10188" s="60"/>
      <c r="ACQ10188" s="60"/>
      <c r="ACR10188" s="60"/>
      <c r="ACS10188" s="60"/>
      <c r="ACT10188" s="60"/>
      <c r="ACU10188" s="60"/>
      <c r="ACV10188" s="60"/>
      <c r="ACW10188" s="60"/>
      <c r="ACX10188" s="60"/>
      <c r="ACY10188" s="60">
        <v>0.95339735143589399</v>
      </c>
      <c r="ACZ10188" s="60"/>
      <c r="ADA10188" s="60"/>
      <c r="ADB10188" s="60"/>
      <c r="ADC10188" s="60"/>
      <c r="ADD10188" s="60"/>
      <c r="ADE10188" s="60"/>
    </row>
    <row r="10189" spans="760:785" x14ac:dyDescent="0.25">
      <c r="ACF10189" s="60"/>
      <c r="ACG10189" s="60"/>
      <c r="ACH10189" s="60"/>
      <c r="ACI10189" s="60"/>
      <c r="ACJ10189" s="60"/>
      <c r="ACK10189" s="60"/>
      <c r="ACL10189" s="60"/>
      <c r="ACM10189" s="60"/>
      <c r="ACN10189" s="60"/>
      <c r="ACO10189" s="60"/>
      <c r="ACP10189" s="60"/>
      <c r="ACQ10189" s="60"/>
      <c r="ACR10189" s="60"/>
      <c r="ACS10189" s="60"/>
      <c r="ACT10189" s="60"/>
      <c r="ACU10189" s="60"/>
      <c r="ACV10189" s="60"/>
      <c r="ACW10189" s="60"/>
      <c r="ACX10189" s="60"/>
      <c r="ACY10189" s="60">
        <v>0.95339295303895699</v>
      </c>
      <c r="ACZ10189" s="60"/>
      <c r="ADA10189" s="60"/>
      <c r="ADB10189" s="60"/>
      <c r="ADC10189" s="60"/>
      <c r="ADD10189" s="60"/>
      <c r="ADE10189" s="60"/>
    </row>
    <row r="10190" spans="760:785" x14ac:dyDescent="0.25">
      <c r="ACF10190" s="60"/>
      <c r="ACG10190" s="60"/>
      <c r="ACH10190" s="60"/>
      <c r="ACI10190" s="60"/>
      <c r="ACJ10190" s="60"/>
      <c r="ACK10190" s="60"/>
      <c r="ACL10190" s="60"/>
      <c r="ACM10190" s="60"/>
      <c r="ACN10190" s="60"/>
      <c r="ACO10190" s="60"/>
      <c r="ACP10190" s="60"/>
      <c r="ACQ10190" s="60"/>
      <c r="ACR10190" s="60"/>
      <c r="ACS10190" s="60"/>
      <c r="ACT10190" s="60"/>
      <c r="ACU10190" s="60"/>
      <c r="ACV10190" s="60"/>
      <c r="ACW10190" s="60"/>
      <c r="ACX10190" s="60"/>
      <c r="ACY10190" s="60">
        <v>0.95339272435308697</v>
      </c>
      <c r="ACZ10190" s="60"/>
      <c r="ADA10190" s="60"/>
      <c r="ADB10190" s="60"/>
      <c r="ADC10190" s="60"/>
      <c r="ADD10190" s="60"/>
      <c r="ADE10190" s="60"/>
    </row>
    <row r="10191" spans="760:785" x14ac:dyDescent="0.25">
      <c r="ACF10191" s="60"/>
      <c r="ACG10191" s="60"/>
      <c r="ACH10191" s="60"/>
      <c r="ACI10191" s="60"/>
      <c r="ACJ10191" s="60"/>
      <c r="ACK10191" s="60"/>
      <c r="ACL10191" s="60"/>
      <c r="ACM10191" s="60"/>
      <c r="ACN10191" s="60"/>
      <c r="ACO10191" s="60"/>
      <c r="ACP10191" s="60"/>
      <c r="ACQ10191" s="60"/>
      <c r="ACR10191" s="60"/>
      <c r="ACS10191" s="60"/>
      <c r="ACT10191" s="60"/>
      <c r="ACU10191" s="60"/>
      <c r="ACV10191" s="60"/>
      <c r="ACW10191" s="60"/>
      <c r="ACX10191" s="60"/>
      <c r="ACY10191" s="60">
        <v>0.95337347859918598</v>
      </c>
      <c r="ACZ10191" s="60"/>
      <c r="ADA10191" s="60"/>
      <c r="ADB10191" s="60"/>
      <c r="ADC10191" s="60"/>
      <c r="ADD10191" s="60"/>
      <c r="ADE10191" s="60"/>
    </row>
    <row r="10192" spans="760:785" x14ac:dyDescent="0.25">
      <c r="ACF10192" s="60"/>
      <c r="ACG10192" s="60"/>
      <c r="ACH10192" s="60"/>
      <c r="ACI10192" s="60"/>
      <c r="ACJ10192" s="60"/>
      <c r="ACK10192" s="60"/>
      <c r="ACL10192" s="60"/>
      <c r="ACM10192" s="60"/>
      <c r="ACN10192" s="60"/>
      <c r="ACO10192" s="60"/>
      <c r="ACP10192" s="60"/>
      <c r="ACQ10192" s="60"/>
      <c r="ACR10192" s="60"/>
      <c r="ACS10192" s="60"/>
      <c r="ACT10192" s="60"/>
      <c r="ACU10192" s="60"/>
      <c r="ACV10192" s="60"/>
      <c r="ACW10192" s="60"/>
      <c r="ACX10192" s="60"/>
      <c r="ACY10192" s="60">
        <v>0.95335972954122505</v>
      </c>
      <c r="ACZ10192" s="60"/>
      <c r="ADA10192" s="60"/>
      <c r="ADB10192" s="60"/>
      <c r="ADC10192" s="60"/>
      <c r="ADD10192" s="60"/>
      <c r="ADE10192" s="60"/>
    </row>
    <row r="10193" spans="760:785" x14ac:dyDescent="0.25">
      <c r="ACF10193" s="60"/>
      <c r="ACG10193" s="60"/>
      <c r="ACH10193" s="60"/>
      <c r="ACI10193" s="60"/>
      <c r="ACJ10193" s="60"/>
      <c r="ACK10193" s="60"/>
      <c r="ACL10193" s="60"/>
      <c r="ACM10193" s="60"/>
      <c r="ACN10193" s="60"/>
      <c r="ACO10193" s="60"/>
      <c r="ACP10193" s="60"/>
      <c r="ACQ10193" s="60"/>
      <c r="ACR10193" s="60"/>
      <c r="ACS10193" s="60"/>
      <c r="ACT10193" s="60"/>
      <c r="ACU10193" s="60"/>
      <c r="ACV10193" s="60"/>
      <c r="ACW10193" s="60"/>
      <c r="ACX10193" s="60"/>
      <c r="ACY10193" s="60">
        <v>0.95335456486718795</v>
      </c>
      <c r="ACZ10193" s="60"/>
      <c r="ADA10193" s="60"/>
      <c r="ADB10193" s="60"/>
      <c r="ADC10193" s="60"/>
      <c r="ADD10193" s="60"/>
      <c r="ADE10193" s="60"/>
    </row>
    <row r="10194" spans="760:785" x14ac:dyDescent="0.25">
      <c r="ACF10194" s="60"/>
      <c r="ACG10194" s="60"/>
      <c r="ACH10194" s="60"/>
      <c r="ACI10194" s="60"/>
      <c r="ACJ10194" s="60"/>
      <c r="ACK10194" s="60"/>
      <c r="ACL10194" s="60"/>
      <c r="ACM10194" s="60"/>
      <c r="ACN10194" s="60"/>
      <c r="ACO10194" s="60"/>
      <c r="ACP10194" s="60"/>
      <c r="ACQ10194" s="60"/>
      <c r="ACR10194" s="60"/>
      <c r="ACS10194" s="60"/>
      <c r="ACT10194" s="60"/>
      <c r="ACU10194" s="60"/>
      <c r="ACV10194" s="60"/>
      <c r="ACW10194" s="60"/>
      <c r="ACX10194" s="60"/>
      <c r="ACY10194" s="60">
        <v>0.95333442341432295</v>
      </c>
      <c r="ACZ10194" s="60"/>
      <c r="ADA10194" s="60"/>
      <c r="ADB10194" s="60"/>
      <c r="ADC10194" s="60"/>
      <c r="ADD10194" s="60"/>
      <c r="ADE10194" s="60"/>
    </row>
    <row r="10195" spans="760:785" x14ac:dyDescent="0.25">
      <c r="ACF10195" s="60"/>
      <c r="ACG10195" s="60"/>
      <c r="ACH10195" s="60"/>
      <c r="ACI10195" s="60"/>
      <c r="ACJ10195" s="60"/>
      <c r="ACK10195" s="60"/>
      <c r="ACL10195" s="60"/>
      <c r="ACM10195" s="60"/>
      <c r="ACN10195" s="60"/>
      <c r="ACO10195" s="60"/>
      <c r="ACP10195" s="60"/>
      <c r="ACQ10195" s="60"/>
      <c r="ACR10195" s="60"/>
      <c r="ACS10195" s="60"/>
      <c r="ACT10195" s="60"/>
      <c r="ACU10195" s="60"/>
      <c r="ACV10195" s="60"/>
      <c r="ACW10195" s="60"/>
      <c r="ACX10195" s="60"/>
      <c r="ACY10195" s="60">
        <v>0.95332037216713195</v>
      </c>
      <c r="ACZ10195" s="60"/>
      <c r="ADA10195" s="60"/>
      <c r="ADB10195" s="60"/>
      <c r="ADC10195" s="60"/>
      <c r="ADD10195" s="60"/>
      <c r="ADE10195" s="60"/>
    </row>
    <row r="10196" spans="760:785" x14ac:dyDescent="0.25">
      <c r="ACF10196" s="60"/>
      <c r="ACG10196" s="60"/>
      <c r="ACH10196" s="60"/>
      <c r="ACI10196" s="60"/>
      <c r="ACJ10196" s="60"/>
      <c r="ACK10196" s="60"/>
      <c r="ACL10196" s="60"/>
      <c r="ACM10196" s="60"/>
      <c r="ACN10196" s="60"/>
      <c r="ACO10196" s="60"/>
      <c r="ACP10196" s="60"/>
      <c r="ACQ10196" s="60"/>
      <c r="ACR10196" s="60"/>
      <c r="ACS10196" s="60"/>
      <c r="ACT10196" s="60"/>
      <c r="ACU10196" s="60"/>
      <c r="ACV10196" s="60"/>
      <c r="ACW10196" s="60"/>
      <c r="ACX10196" s="60"/>
      <c r="ACY10196" s="60">
        <v>0.95330893649094395</v>
      </c>
      <c r="ACZ10196" s="60"/>
      <c r="ADA10196" s="60"/>
      <c r="ADB10196" s="60"/>
      <c r="ADC10196" s="60"/>
      <c r="ADD10196" s="60"/>
      <c r="ADE10196" s="60"/>
    </row>
    <row r="10197" spans="760:785" x14ac:dyDescent="0.25">
      <c r="ACF10197" s="60"/>
      <c r="ACG10197" s="60"/>
      <c r="ACH10197" s="60"/>
      <c r="ACI10197" s="60"/>
      <c r="ACJ10197" s="60"/>
      <c r="ACK10197" s="60"/>
      <c r="ACL10197" s="60"/>
      <c r="ACM10197" s="60"/>
      <c r="ACN10197" s="60"/>
      <c r="ACO10197" s="60"/>
      <c r="ACP10197" s="60"/>
      <c r="ACQ10197" s="60"/>
      <c r="ACR10197" s="60"/>
      <c r="ACS10197" s="60"/>
      <c r="ACT10197" s="60"/>
      <c r="ACU10197" s="60"/>
      <c r="ACV10197" s="60"/>
      <c r="ACW10197" s="60"/>
      <c r="ACX10197" s="60"/>
      <c r="ACY10197" s="60">
        <v>0.95327919488619195</v>
      </c>
      <c r="ACZ10197" s="60"/>
      <c r="ADA10197" s="60"/>
      <c r="ADB10197" s="60"/>
      <c r="ADC10197" s="60"/>
      <c r="ADD10197" s="60"/>
      <c r="ADE10197" s="60"/>
    </row>
    <row r="10198" spans="760:785" x14ac:dyDescent="0.25">
      <c r="ACF10198" s="60"/>
      <c r="ACG10198" s="60"/>
      <c r="ACH10198" s="60"/>
      <c r="ACI10198" s="60"/>
      <c r="ACJ10198" s="60"/>
      <c r="ACK10198" s="60"/>
      <c r="ACL10198" s="60"/>
      <c r="ACM10198" s="60"/>
      <c r="ACN10198" s="60"/>
      <c r="ACO10198" s="60"/>
      <c r="ACP10198" s="60"/>
      <c r="ACQ10198" s="60"/>
      <c r="ACR10198" s="60"/>
      <c r="ACS10198" s="60"/>
      <c r="ACT10198" s="60"/>
      <c r="ACU10198" s="60"/>
      <c r="ACV10198" s="60"/>
      <c r="ACW10198" s="60"/>
      <c r="ACX10198" s="60"/>
      <c r="ACY10198" s="60">
        <v>0.95327659624133199</v>
      </c>
      <c r="ACZ10198" s="60"/>
      <c r="ADA10198" s="60"/>
      <c r="ADB10198" s="60"/>
      <c r="ADC10198" s="60"/>
      <c r="ADD10198" s="60"/>
      <c r="ADE10198" s="60"/>
    </row>
    <row r="10199" spans="760:785" x14ac:dyDescent="0.25">
      <c r="ACF10199" s="60"/>
      <c r="ACG10199" s="60"/>
      <c r="ACH10199" s="60"/>
      <c r="ACI10199" s="60"/>
      <c r="ACJ10199" s="60"/>
      <c r="ACK10199" s="60"/>
      <c r="ACL10199" s="60"/>
      <c r="ACM10199" s="60"/>
      <c r="ACN10199" s="60"/>
      <c r="ACO10199" s="60"/>
      <c r="ACP10199" s="60"/>
      <c r="ACQ10199" s="60"/>
      <c r="ACR10199" s="60"/>
      <c r="ACS10199" s="60"/>
      <c r="ACT10199" s="60"/>
      <c r="ACU10199" s="60"/>
      <c r="ACV10199" s="60"/>
      <c r="ACW10199" s="60"/>
      <c r="ACX10199" s="60"/>
      <c r="ACY10199" s="60">
        <v>0.95326784156260602</v>
      </c>
      <c r="ACZ10199" s="60"/>
      <c r="ADA10199" s="60"/>
      <c r="ADB10199" s="60"/>
      <c r="ADC10199" s="60"/>
      <c r="ADD10199" s="60"/>
      <c r="ADE10199" s="60"/>
    </row>
    <row r="10200" spans="760:785" x14ac:dyDescent="0.25">
      <c r="ACF10200" s="60"/>
      <c r="ACG10200" s="60"/>
      <c r="ACH10200" s="60"/>
      <c r="ACI10200" s="60"/>
      <c r="ACJ10200" s="60"/>
      <c r="ACK10200" s="60"/>
      <c r="ACL10200" s="60"/>
      <c r="ACM10200" s="60"/>
      <c r="ACN10200" s="60"/>
      <c r="ACO10200" s="60"/>
      <c r="ACP10200" s="60"/>
      <c r="ACQ10200" s="60"/>
      <c r="ACR10200" s="60"/>
      <c r="ACS10200" s="60"/>
      <c r="ACT10200" s="60"/>
      <c r="ACU10200" s="60"/>
      <c r="ACV10200" s="60"/>
      <c r="ACW10200" s="60"/>
      <c r="ACX10200" s="60"/>
      <c r="ACY10200" s="60">
        <v>0.95325939260188897</v>
      </c>
      <c r="ACZ10200" s="60"/>
      <c r="ADA10200" s="60"/>
      <c r="ADB10200" s="60"/>
      <c r="ADC10200" s="60"/>
      <c r="ADD10200" s="60"/>
      <c r="ADE10200" s="60"/>
    </row>
    <row r="10201" spans="760:785" x14ac:dyDescent="0.25">
      <c r="ACF10201" s="60"/>
      <c r="ACG10201" s="60"/>
      <c r="ACH10201" s="60"/>
      <c r="ACI10201" s="60"/>
      <c r="ACJ10201" s="60"/>
      <c r="ACK10201" s="60"/>
      <c r="ACL10201" s="60"/>
      <c r="ACM10201" s="60"/>
      <c r="ACN10201" s="60"/>
      <c r="ACO10201" s="60"/>
      <c r="ACP10201" s="60"/>
      <c r="ACQ10201" s="60"/>
      <c r="ACR10201" s="60"/>
      <c r="ACS10201" s="60"/>
      <c r="ACT10201" s="60"/>
      <c r="ACU10201" s="60"/>
      <c r="ACV10201" s="60"/>
      <c r="ACW10201" s="60"/>
      <c r="ACX10201" s="60"/>
      <c r="ACY10201" s="60">
        <v>0.95325522494037296</v>
      </c>
      <c r="ACZ10201" s="60"/>
      <c r="ADA10201" s="60"/>
      <c r="ADB10201" s="60"/>
      <c r="ADC10201" s="60"/>
      <c r="ADD10201" s="60"/>
      <c r="ADE10201" s="60"/>
    </row>
    <row r="10202" spans="760:785" x14ac:dyDescent="0.25">
      <c r="ACF10202" s="60"/>
      <c r="ACG10202" s="60"/>
      <c r="ACH10202" s="60"/>
      <c r="ACI10202" s="60"/>
      <c r="ACJ10202" s="60"/>
      <c r="ACK10202" s="60"/>
      <c r="ACL10202" s="60"/>
      <c r="ACM10202" s="60"/>
      <c r="ACN10202" s="60"/>
      <c r="ACO10202" s="60"/>
      <c r="ACP10202" s="60"/>
      <c r="ACQ10202" s="60"/>
      <c r="ACR10202" s="60"/>
      <c r="ACS10202" s="60"/>
      <c r="ACT10202" s="60"/>
      <c r="ACU10202" s="60"/>
      <c r="ACV10202" s="60"/>
      <c r="ACW10202" s="60"/>
      <c r="ACX10202" s="60"/>
      <c r="ACY10202" s="60">
        <v>0.953241552492609</v>
      </c>
      <c r="ACZ10202" s="60"/>
      <c r="ADA10202" s="60"/>
      <c r="ADB10202" s="60"/>
      <c r="ADC10202" s="60"/>
      <c r="ADD10202" s="60"/>
      <c r="ADE10202" s="60"/>
    </row>
    <row r="10203" spans="760:785" x14ac:dyDescent="0.25">
      <c r="ACF10203" s="60"/>
      <c r="ACG10203" s="60"/>
      <c r="ACH10203" s="60"/>
      <c r="ACI10203" s="60"/>
      <c r="ACJ10203" s="60"/>
      <c r="ACK10203" s="60"/>
      <c r="ACL10203" s="60"/>
      <c r="ACM10203" s="60"/>
      <c r="ACN10203" s="60"/>
      <c r="ACO10203" s="60"/>
      <c r="ACP10203" s="60"/>
      <c r="ACQ10203" s="60"/>
      <c r="ACR10203" s="60"/>
      <c r="ACS10203" s="60"/>
      <c r="ACT10203" s="60"/>
      <c r="ACU10203" s="60"/>
      <c r="ACV10203" s="60"/>
      <c r="ACW10203" s="60"/>
      <c r="ACX10203" s="60"/>
      <c r="ACY10203" s="60">
        <v>0.95321563949075705</v>
      </c>
      <c r="ACZ10203" s="60"/>
      <c r="ADA10203" s="60"/>
      <c r="ADB10203" s="60"/>
      <c r="ADC10203" s="60"/>
      <c r="ADD10203" s="60"/>
      <c r="ADE10203" s="60"/>
    </row>
    <row r="10204" spans="760:785" x14ac:dyDescent="0.25">
      <c r="ACF10204" s="60"/>
      <c r="ACG10204" s="60"/>
      <c r="ACH10204" s="60"/>
      <c r="ACI10204" s="60"/>
      <c r="ACJ10204" s="60"/>
      <c r="ACK10204" s="60"/>
      <c r="ACL10204" s="60"/>
      <c r="ACM10204" s="60"/>
      <c r="ACN10204" s="60"/>
      <c r="ACO10204" s="60"/>
      <c r="ACP10204" s="60"/>
      <c r="ACQ10204" s="60"/>
      <c r="ACR10204" s="60"/>
      <c r="ACS10204" s="60"/>
      <c r="ACT10204" s="60"/>
      <c r="ACU10204" s="60"/>
      <c r="ACV10204" s="60"/>
      <c r="ACW10204" s="60"/>
      <c r="ACX10204" s="60"/>
      <c r="ACY10204" s="60">
        <v>0.95321494868794399</v>
      </c>
      <c r="ACZ10204" s="60"/>
      <c r="ADA10204" s="60"/>
      <c r="ADB10204" s="60"/>
      <c r="ADC10204" s="60"/>
      <c r="ADD10204" s="60"/>
      <c r="ADE10204" s="60"/>
    </row>
    <row r="10205" spans="760:785" x14ac:dyDescent="0.25">
      <c r="ACF10205" s="60"/>
      <c r="ACG10205" s="60"/>
      <c r="ACH10205" s="60"/>
      <c r="ACI10205" s="60"/>
      <c r="ACJ10205" s="60"/>
      <c r="ACK10205" s="60"/>
      <c r="ACL10205" s="60"/>
      <c r="ACM10205" s="60"/>
      <c r="ACN10205" s="60"/>
      <c r="ACO10205" s="60"/>
      <c r="ACP10205" s="60"/>
      <c r="ACQ10205" s="60"/>
      <c r="ACR10205" s="60"/>
      <c r="ACS10205" s="60"/>
      <c r="ACT10205" s="60"/>
      <c r="ACU10205" s="60"/>
      <c r="ACV10205" s="60"/>
      <c r="ACW10205" s="60"/>
      <c r="ACX10205" s="60"/>
      <c r="ACY10205" s="60">
        <v>0.95321114840978904</v>
      </c>
      <c r="ACZ10205" s="60"/>
      <c r="ADA10205" s="60"/>
      <c r="ADB10205" s="60"/>
      <c r="ADC10205" s="60"/>
      <c r="ADD10205" s="60"/>
      <c r="ADE10205" s="60"/>
    </row>
    <row r="10206" spans="760:785" x14ac:dyDescent="0.25">
      <c r="ACF10206" s="60"/>
      <c r="ACG10206" s="60"/>
      <c r="ACH10206" s="60"/>
      <c r="ACI10206" s="60"/>
      <c r="ACJ10206" s="60"/>
      <c r="ACK10206" s="60"/>
      <c r="ACL10206" s="60"/>
      <c r="ACM10206" s="60"/>
      <c r="ACN10206" s="60"/>
      <c r="ACO10206" s="60"/>
      <c r="ACP10206" s="60"/>
      <c r="ACQ10206" s="60"/>
      <c r="ACR10206" s="60"/>
      <c r="ACS10206" s="60"/>
      <c r="ACT10206" s="60"/>
      <c r="ACU10206" s="60"/>
      <c r="ACV10206" s="60"/>
      <c r="ACW10206" s="60"/>
      <c r="ACX10206" s="60"/>
      <c r="ACY10206" s="60">
        <v>0.95318851412484396</v>
      </c>
      <c r="ACZ10206" s="60"/>
      <c r="ADA10206" s="60"/>
      <c r="ADB10206" s="60"/>
      <c r="ADC10206" s="60"/>
      <c r="ADD10206" s="60"/>
      <c r="ADE10206" s="60"/>
    </row>
    <row r="10207" spans="760:785" x14ac:dyDescent="0.25">
      <c r="ACF10207" s="60"/>
      <c r="ACG10207" s="60"/>
      <c r="ACH10207" s="60"/>
      <c r="ACI10207" s="60"/>
      <c r="ACJ10207" s="60"/>
      <c r="ACK10207" s="60"/>
      <c r="ACL10207" s="60"/>
      <c r="ACM10207" s="60"/>
      <c r="ACN10207" s="60"/>
      <c r="ACO10207" s="60"/>
      <c r="ACP10207" s="60"/>
      <c r="ACQ10207" s="60"/>
      <c r="ACR10207" s="60"/>
      <c r="ACS10207" s="60"/>
      <c r="ACT10207" s="60"/>
      <c r="ACU10207" s="60"/>
      <c r="ACV10207" s="60"/>
      <c r="ACW10207" s="60"/>
      <c r="ACX10207" s="60"/>
      <c r="ACY10207" s="60">
        <v>0.953185695048408</v>
      </c>
      <c r="ACZ10207" s="60"/>
      <c r="ADA10207" s="60"/>
      <c r="ADB10207" s="60"/>
      <c r="ADC10207" s="60"/>
      <c r="ADD10207" s="60"/>
      <c r="ADE10207" s="60"/>
    </row>
    <row r="10208" spans="760:785" x14ac:dyDescent="0.25">
      <c r="ACF10208" s="60"/>
      <c r="ACG10208" s="60"/>
      <c r="ACH10208" s="60"/>
      <c r="ACI10208" s="60"/>
      <c r="ACJ10208" s="60"/>
      <c r="ACK10208" s="60"/>
      <c r="ACL10208" s="60"/>
      <c r="ACM10208" s="60"/>
      <c r="ACN10208" s="60"/>
      <c r="ACO10208" s="60"/>
      <c r="ACP10208" s="60"/>
      <c r="ACQ10208" s="60"/>
      <c r="ACR10208" s="60"/>
      <c r="ACS10208" s="60"/>
      <c r="ACT10208" s="60"/>
      <c r="ACU10208" s="60"/>
      <c r="ACV10208" s="60"/>
      <c r="ACW10208" s="60"/>
      <c r="ACX10208" s="60"/>
      <c r="ACY10208" s="60">
        <v>0.95317515037909795</v>
      </c>
      <c r="ACZ10208" s="60"/>
      <c r="ADA10208" s="60"/>
      <c r="ADB10208" s="60"/>
      <c r="ADC10208" s="60"/>
      <c r="ADD10208" s="60"/>
      <c r="ADE10208" s="60"/>
    </row>
    <row r="10209" spans="760:785" x14ac:dyDescent="0.25">
      <c r="ACF10209" s="60"/>
      <c r="ACG10209" s="60"/>
      <c r="ACH10209" s="60"/>
      <c r="ACI10209" s="60"/>
      <c r="ACJ10209" s="60"/>
      <c r="ACK10209" s="60"/>
      <c r="ACL10209" s="60"/>
      <c r="ACM10209" s="60"/>
      <c r="ACN10209" s="60"/>
      <c r="ACO10209" s="60"/>
      <c r="ACP10209" s="60"/>
      <c r="ACQ10209" s="60"/>
      <c r="ACR10209" s="60"/>
      <c r="ACS10209" s="60"/>
      <c r="ACT10209" s="60"/>
      <c r="ACU10209" s="60"/>
      <c r="ACV10209" s="60"/>
      <c r="ACW10209" s="60"/>
      <c r="ACX10209" s="60"/>
      <c r="ACY10209" s="60">
        <v>0.95317180576848703</v>
      </c>
      <c r="ACZ10209" s="60"/>
      <c r="ADA10209" s="60"/>
      <c r="ADB10209" s="60"/>
      <c r="ADC10209" s="60"/>
      <c r="ADD10209" s="60"/>
      <c r="ADE10209" s="60"/>
    </row>
    <row r="10210" spans="760:785" x14ac:dyDescent="0.25">
      <c r="ACF10210" s="60"/>
      <c r="ACG10210" s="60"/>
      <c r="ACH10210" s="60"/>
      <c r="ACI10210" s="60"/>
      <c r="ACJ10210" s="60"/>
      <c r="ACK10210" s="60"/>
      <c r="ACL10210" s="60"/>
      <c r="ACM10210" s="60"/>
      <c r="ACN10210" s="60"/>
      <c r="ACO10210" s="60"/>
      <c r="ACP10210" s="60"/>
      <c r="ACQ10210" s="60"/>
      <c r="ACR10210" s="60"/>
      <c r="ACS10210" s="60"/>
      <c r="ACT10210" s="60"/>
      <c r="ACU10210" s="60"/>
      <c r="ACV10210" s="60"/>
      <c r="ACW10210" s="60"/>
      <c r="ACX10210" s="60"/>
      <c r="ACY10210" s="60">
        <v>0.95315903525090295</v>
      </c>
      <c r="ACZ10210" s="60"/>
      <c r="ADA10210" s="60"/>
      <c r="ADB10210" s="60"/>
      <c r="ADC10210" s="60"/>
      <c r="ADD10210" s="60"/>
      <c r="ADE10210" s="60"/>
    </row>
    <row r="10211" spans="760:785" x14ac:dyDescent="0.25">
      <c r="ACF10211" s="60"/>
      <c r="ACG10211" s="60"/>
      <c r="ACH10211" s="60"/>
      <c r="ACI10211" s="60"/>
      <c r="ACJ10211" s="60"/>
      <c r="ACK10211" s="60"/>
      <c r="ACL10211" s="60"/>
      <c r="ACM10211" s="60"/>
      <c r="ACN10211" s="60"/>
      <c r="ACO10211" s="60"/>
      <c r="ACP10211" s="60"/>
      <c r="ACQ10211" s="60"/>
      <c r="ACR10211" s="60"/>
      <c r="ACS10211" s="60"/>
      <c r="ACT10211" s="60"/>
      <c r="ACU10211" s="60"/>
      <c r="ACV10211" s="60"/>
      <c r="ACW10211" s="60"/>
      <c r="ACX10211" s="60"/>
      <c r="ACY10211" s="60">
        <v>0.95315246447006596</v>
      </c>
      <c r="ACZ10211" s="60"/>
      <c r="ADA10211" s="60"/>
      <c r="ADB10211" s="60"/>
      <c r="ADC10211" s="60"/>
      <c r="ADD10211" s="60"/>
      <c r="ADE10211" s="60"/>
    </row>
    <row r="10212" spans="760:785" x14ac:dyDescent="0.25">
      <c r="ACF10212" s="60"/>
      <c r="ACG10212" s="60"/>
      <c r="ACH10212" s="60"/>
      <c r="ACI10212" s="60"/>
      <c r="ACJ10212" s="60"/>
      <c r="ACK10212" s="60"/>
      <c r="ACL10212" s="60"/>
      <c r="ACM10212" s="60"/>
      <c r="ACN10212" s="60"/>
      <c r="ACO10212" s="60"/>
      <c r="ACP10212" s="60"/>
      <c r="ACQ10212" s="60"/>
      <c r="ACR10212" s="60"/>
      <c r="ACS10212" s="60"/>
      <c r="ACT10212" s="60"/>
      <c r="ACU10212" s="60"/>
      <c r="ACV10212" s="60"/>
      <c r="ACW10212" s="60"/>
      <c r="ACX10212" s="60"/>
      <c r="ACY10212" s="60">
        <v>0.95313545273540001</v>
      </c>
      <c r="ACZ10212" s="60"/>
      <c r="ADA10212" s="60"/>
      <c r="ADB10212" s="60"/>
      <c r="ADC10212" s="60"/>
      <c r="ADD10212" s="60"/>
      <c r="ADE10212" s="60"/>
    </row>
    <row r="10213" spans="760:785" x14ac:dyDescent="0.25">
      <c r="ACF10213" s="60"/>
      <c r="ACG10213" s="60"/>
      <c r="ACH10213" s="60"/>
      <c r="ACI10213" s="60"/>
      <c r="ACJ10213" s="60"/>
      <c r="ACK10213" s="60"/>
      <c r="ACL10213" s="60"/>
      <c r="ACM10213" s="60"/>
      <c r="ACN10213" s="60"/>
      <c r="ACO10213" s="60"/>
      <c r="ACP10213" s="60"/>
      <c r="ACQ10213" s="60"/>
      <c r="ACR10213" s="60"/>
      <c r="ACS10213" s="60"/>
      <c r="ACT10213" s="60"/>
      <c r="ACU10213" s="60"/>
      <c r="ACV10213" s="60"/>
      <c r="ACW10213" s="60"/>
      <c r="ACX10213" s="60"/>
      <c r="ACY10213" s="60">
        <v>0.95310576115627899</v>
      </c>
      <c r="ACZ10213" s="60"/>
      <c r="ADA10213" s="60"/>
      <c r="ADB10213" s="60"/>
      <c r="ADC10213" s="60"/>
      <c r="ADD10213" s="60"/>
      <c r="ADE10213" s="60"/>
    </row>
    <row r="10214" spans="760:785" x14ac:dyDescent="0.25">
      <c r="ACF10214" s="60"/>
      <c r="ACG10214" s="60"/>
      <c r="ACH10214" s="60"/>
      <c r="ACI10214" s="60"/>
      <c r="ACJ10214" s="60"/>
      <c r="ACK10214" s="60"/>
      <c r="ACL10214" s="60"/>
      <c r="ACM10214" s="60"/>
      <c r="ACN10214" s="60"/>
      <c r="ACO10214" s="60"/>
      <c r="ACP10214" s="60"/>
      <c r="ACQ10214" s="60"/>
      <c r="ACR10214" s="60"/>
      <c r="ACS10214" s="60"/>
      <c r="ACT10214" s="60"/>
      <c r="ACU10214" s="60"/>
      <c r="ACV10214" s="60"/>
      <c r="ACW10214" s="60"/>
      <c r="ACX10214" s="60"/>
      <c r="ACY10214" s="60">
        <v>0.95310102411001796</v>
      </c>
      <c r="ACZ10214" s="60"/>
      <c r="ADA10214" s="60"/>
      <c r="ADB10214" s="60"/>
      <c r="ADC10214" s="60"/>
      <c r="ADD10214" s="60"/>
      <c r="ADE10214" s="60"/>
    </row>
    <row r="10215" spans="760:785" x14ac:dyDescent="0.25">
      <c r="ACF10215" s="60"/>
      <c r="ACG10215" s="60"/>
      <c r="ACH10215" s="60"/>
      <c r="ACI10215" s="60"/>
      <c r="ACJ10215" s="60"/>
      <c r="ACK10215" s="60"/>
      <c r="ACL10215" s="60"/>
      <c r="ACM10215" s="60"/>
      <c r="ACN10215" s="60"/>
      <c r="ACO10215" s="60"/>
      <c r="ACP10215" s="60"/>
      <c r="ACQ10215" s="60"/>
      <c r="ACR10215" s="60"/>
      <c r="ACS10215" s="60"/>
      <c r="ACT10215" s="60"/>
      <c r="ACU10215" s="60"/>
      <c r="ACV10215" s="60"/>
      <c r="ACW10215" s="60"/>
      <c r="ACX10215" s="60"/>
      <c r="ACY10215" s="60">
        <v>0.95309583770033901</v>
      </c>
      <c r="ACZ10215" s="60"/>
      <c r="ADA10215" s="60"/>
      <c r="ADB10215" s="60"/>
      <c r="ADC10215" s="60"/>
      <c r="ADD10215" s="60"/>
      <c r="ADE10215" s="60"/>
    </row>
    <row r="10216" spans="760:785" x14ac:dyDescent="0.25">
      <c r="ACF10216" s="60"/>
      <c r="ACG10216" s="60"/>
      <c r="ACH10216" s="60"/>
      <c r="ACI10216" s="60"/>
      <c r="ACJ10216" s="60"/>
      <c r="ACK10216" s="60"/>
      <c r="ACL10216" s="60"/>
      <c r="ACM10216" s="60"/>
      <c r="ACN10216" s="60"/>
      <c r="ACO10216" s="60"/>
      <c r="ACP10216" s="60"/>
      <c r="ACQ10216" s="60"/>
      <c r="ACR10216" s="60"/>
      <c r="ACS10216" s="60"/>
      <c r="ACT10216" s="60"/>
      <c r="ACU10216" s="60"/>
      <c r="ACV10216" s="60"/>
      <c r="ACW10216" s="60"/>
      <c r="ACX10216" s="60"/>
      <c r="ACY10216" s="60">
        <v>0.953090380923032</v>
      </c>
      <c r="ACZ10216" s="60"/>
      <c r="ADA10216" s="60"/>
      <c r="ADB10216" s="60"/>
      <c r="ADC10216" s="60"/>
      <c r="ADD10216" s="60"/>
      <c r="ADE10216" s="60"/>
    </row>
    <row r="10217" spans="760:785" x14ac:dyDescent="0.25">
      <c r="ACF10217" s="60"/>
      <c r="ACG10217" s="60"/>
      <c r="ACH10217" s="60"/>
      <c r="ACI10217" s="60"/>
      <c r="ACJ10217" s="60"/>
      <c r="ACK10217" s="60"/>
      <c r="ACL10217" s="60"/>
      <c r="ACM10217" s="60"/>
      <c r="ACN10217" s="60"/>
      <c r="ACO10217" s="60"/>
      <c r="ACP10217" s="60"/>
      <c r="ACQ10217" s="60"/>
      <c r="ACR10217" s="60"/>
      <c r="ACS10217" s="60"/>
      <c r="ACT10217" s="60"/>
      <c r="ACU10217" s="60"/>
      <c r="ACV10217" s="60"/>
      <c r="ACW10217" s="60"/>
      <c r="ACX10217" s="60"/>
      <c r="ACY10217" s="60">
        <v>0.95307746136961702</v>
      </c>
      <c r="ACZ10217" s="60"/>
      <c r="ADA10217" s="60"/>
      <c r="ADB10217" s="60"/>
      <c r="ADC10217" s="60"/>
      <c r="ADD10217" s="60"/>
      <c r="ADE10217" s="60"/>
    </row>
    <row r="10218" spans="760:785" x14ac:dyDescent="0.25">
      <c r="ACF10218" s="60"/>
      <c r="ACG10218" s="60"/>
      <c r="ACH10218" s="60"/>
      <c r="ACI10218" s="60"/>
      <c r="ACJ10218" s="60"/>
      <c r="ACK10218" s="60"/>
      <c r="ACL10218" s="60"/>
      <c r="ACM10218" s="60"/>
      <c r="ACN10218" s="60"/>
      <c r="ACO10218" s="60"/>
      <c r="ACP10218" s="60"/>
      <c r="ACQ10218" s="60"/>
      <c r="ACR10218" s="60"/>
      <c r="ACS10218" s="60"/>
      <c r="ACT10218" s="60"/>
      <c r="ACU10218" s="60"/>
      <c r="ACV10218" s="60"/>
      <c r="ACW10218" s="60"/>
      <c r="ACX10218" s="60"/>
      <c r="ACY10218" s="60">
        <v>0.95307612078468495</v>
      </c>
      <c r="ACZ10218" s="60"/>
      <c r="ADA10218" s="60"/>
      <c r="ADB10218" s="60"/>
      <c r="ADC10218" s="60"/>
      <c r="ADD10218" s="60"/>
      <c r="ADE10218" s="60"/>
    </row>
    <row r="10219" spans="760:785" x14ac:dyDescent="0.25">
      <c r="ACF10219" s="60"/>
      <c r="ACG10219" s="60"/>
      <c r="ACH10219" s="60"/>
      <c r="ACI10219" s="60"/>
      <c r="ACJ10219" s="60"/>
      <c r="ACK10219" s="60"/>
      <c r="ACL10219" s="60"/>
      <c r="ACM10219" s="60"/>
      <c r="ACN10219" s="60"/>
      <c r="ACO10219" s="60"/>
      <c r="ACP10219" s="60"/>
      <c r="ACQ10219" s="60"/>
      <c r="ACR10219" s="60"/>
      <c r="ACS10219" s="60"/>
      <c r="ACT10219" s="60"/>
      <c r="ACU10219" s="60"/>
      <c r="ACV10219" s="60"/>
      <c r="ACW10219" s="60"/>
      <c r="ACX10219" s="60"/>
      <c r="ACY10219" s="60">
        <v>0.95307582273042901</v>
      </c>
      <c r="ACZ10219" s="60"/>
      <c r="ADA10219" s="60"/>
      <c r="ADB10219" s="60"/>
      <c r="ADC10219" s="60"/>
      <c r="ADD10219" s="60"/>
      <c r="ADE10219" s="60"/>
    </row>
    <row r="10220" spans="760:785" x14ac:dyDescent="0.25">
      <c r="ACF10220" s="60"/>
      <c r="ACG10220" s="60"/>
      <c r="ACH10220" s="60"/>
      <c r="ACI10220" s="60"/>
      <c r="ACJ10220" s="60"/>
      <c r="ACK10220" s="60"/>
      <c r="ACL10220" s="60"/>
      <c r="ACM10220" s="60"/>
      <c r="ACN10220" s="60"/>
      <c r="ACO10220" s="60"/>
      <c r="ACP10220" s="60"/>
      <c r="ACQ10220" s="60"/>
      <c r="ACR10220" s="60"/>
      <c r="ACS10220" s="60"/>
      <c r="ACT10220" s="60"/>
      <c r="ACU10220" s="60"/>
      <c r="ACV10220" s="60"/>
      <c r="ACW10220" s="60"/>
      <c r="ACX10220" s="60"/>
      <c r="ACY10220" s="60">
        <v>0.95307472064718501</v>
      </c>
      <c r="ACZ10220" s="60"/>
      <c r="ADA10220" s="60"/>
      <c r="ADB10220" s="60"/>
      <c r="ADC10220" s="60"/>
      <c r="ADD10220" s="60"/>
      <c r="ADE10220" s="60"/>
    </row>
    <row r="10221" spans="760:785" x14ac:dyDescent="0.25">
      <c r="ACF10221" s="60"/>
      <c r="ACG10221" s="60"/>
      <c r="ACH10221" s="60"/>
      <c r="ACI10221" s="60"/>
      <c r="ACJ10221" s="60"/>
      <c r="ACK10221" s="60"/>
      <c r="ACL10221" s="60"/>
      <c r="ACM10221" s="60"/>
      <c r="ACN10221" s="60"/>
      <c r="ACO10221" s="60"/>
      <c r="ACP10221" s="60"/>
      <c r="ACQ10221" s="60"/>
      <c r="ACR10221" s="60"/>
      <c r="ACS10221" s="60"/>
      <c r="ACT10221" s="60"/>
      <c r="ACU10221" s="60"/>
      <c r="ACV10221" s="60"/>
      <c r="ACW10221" s="60"/>
      <c r="ACX10221" s="60"/>
      <c r="ACY10221" s="60">
        <v>0.95304982099522595</v>
      </c>
      <c r="ACZ10221" s="60"/>
      <c r="ADA10221" s="60"/>
      <c r="ADB10221" s="60"/>
      <c r="ADC10221" s="60"/>
      <c r="ADD10221" s="60"/>
      <c r="ADE10221" s="60"/>
    </row>
    <row r="10222" spans="760:785" x14ac:dyDescent="0.25">
      <c r="ACF10222" s="60"/>
      <c r="ACG10222" s="60"/>
      <c r="ACH10222" s="60"/>
      <c r="ACI10222" s="60"/>
      <c r="ACJ10222" s="60"/>
      <c r="ACK10222" s="60"/>
      <c r="ACL10222" s="60"/>
      <c r="ACM10222" s="60"/>
      <c r="ACN10222" s="60"/>
      <c r="ACO10222" s="60"/>
      <c r="ACP10222" s="60"/>
      <c r="ACQ10222" s="60"/>
      <c r="ACR10222" s="60"/>
      <c r="ACS10222" s="60"/>
      <c r="ACT10222" s="60"/>
      <c r="ACU10222" s="60"/>
      <c r="ACV10222" s="60"/>
      <c r="ACW10222" s="60"/>
      <c r="ACX10222" s="60"/>
      <c r="ACY10222" s="60">
        <v>0.95304958385601402</v>
      </c>
      <c r="ACZ10222" s="60"/>
      <c r="ADA10222" s="60"/>
      <c r="ADB10222" s="60"/>
      <c r="ADC10222" s="60"/>
      <c r="ADD10222" s="60"/>
      <c r="ADE10222" s="60"/>
    </row>
    <row r="10223" spans="760:785" x14ac:dyDescent="0.25">
      <c r="ACF10223" s="60"/>
      <c r="ACG10223" s="60"/>
      <c r="ACH10223" s="60"/>
      <c r="ACI10223" s="60"/>
      <c r="ACJ10223" s="60"/>
      <c r="ACK10223" s="60"/>
      <c r="ACL10223" s="60"/>
      <c r="ACM10223" s="60"/>
      <c r="ACN10223" s="60"/>
      <c r="ACO10223" s="60"/>
      <c r="ACP10223" s="60"/>
      <c r="ACQ10223" s="60"/>
      <c r="ACR10223" s="60"/>
      <c r="ACS10223" s="60"/>
      <c r="ACT10223" s="60"/>
      <c r="ACU10223" s="60"/>
      <c r="ACV10223" s="60"/>
      <c r="ACW10223" s="60"/>
      <c r="ACX10223" s="60"/>
      <c r="ACY10223" s="60">
        <v>0.953030862972022</v>
      </c>
      <c r="ACZ10223" s="60"/>
      <c r="ADA10223" s="60"/>
      <c r="ADB10223" s="60"/>
      <c r="ADC10223" s="60"/>
      <c r="ADD10223" s="60"/>
      <c r="ADE10223" s="60"/>
    </row>
    <row r="10224" spans="760:785" x14ac:dyDescent="0.25">
      <c r="ACF10224" s="60"/>
      <c r="ACG10224" s="60"/>
      <c r="ACH10224" s="60"/>
      <c r="ACI10224" s="60"/>
      <c r="ACJ10224" s="60"/>
      <c r="ACK10224" s="60"/>
      <c r="ACL10224" s="60"/>
      <c r="ACM10224" s="60"/>
      <c r="ACN10224" s="60"/>
      <c r="ACO10224" s="60"/>
      <c r="ACP10224" s="60"/>
      <c r="ACQ10224" s="60"/>
      <c r="ACR10224" s="60"/>
      <c r="ACS10224" s="60"/>
      <c r="ACT10224" s="60"/>
      <c r="ACU10224" s="60"/>
      <c r="ACV10224" s="60"/>
      <c r="ACW10224" s="60"/>
      <c r="ACX10224" s="60"/>
      <c r="ACY10224" s="60">
        <v>0.95301551639015303</v>
      </c>
      <c r="ACZ10224" s="60"/>
      <c r="ADA10224" s="60"/>
      <c r="ADB10224" s="60"/>
      <c r="ADC10224" s="60"/>
      <c r="ADD10224" s="60"/>
      <c r="ADE10224" s="60"/>
    </row>
    <row r="10225" spans="760:785" x14ac:dyDescent="0.25">
      <c r="ACF10225" s="60"/>
      <c r="ACG10225" s="60"/>
      <c r="ACH10225" s="60"/>
      <c r="ACI10225" s="60"/>
      <c r="ACJ10225" s="60"/>
      <c r="ACK10225" s="60"/>
      <c r="ACL10225" s="60"/>
      <c r="ACM10225" s="60"/>
      <c r="ACN10225" s="60"/>
      <c r="ACO10225" s="60"/>
      <c r="ACP10225" s="60"/>
      <c r="ACQ10225" s="60"/>
      <c r="ACR10225" s="60"/>
      <c r="ACS10225" s="60"/>
      <c r="ACT10225" s="60"/>
      <c r="ACU10225" s="60"/>
      <c r="ACV10225" s="60"/>
      <c r="ACW10225" s="60"/>
      <c r="ACX10225" s="60"/>
      <c r="ACY10225" s="60">
        <v>0.95300307792626304</v>
      </c>
      <c r="ACZ10225" s="60"/>
      <c r="ADA10225" s="60"/>
      <c r="ADB10225" s="60"/>
      <c r="ADC10225" s="60"/>
      <c r="ADD10225" s="60"/>
      <c r="ADE10225" s="60"/>
    </row>
    <row r="10226" spans="760:785" x14ac:dyDescent="0.25">
      <c r="ACF10226" s="60"/>
      <c r="ACG10226" s="60"/>
      <c r="ACH10226" s="60"/>
      <c r="ACI10226" s="60"/>
      <c r="ACJ10226" s="60"/>
      <c r="ACK10226" s="60"/>
      <c r="ACL10226" s="60"/>
      <c r="ACM10226" s="60"/>
      <c r="ACN10226" s="60"/>
      <c r="ACO10226" s="60"/>
      <c r="ACP10226" s="60"/>
      <c r="ACQ10226" s="60"/>
      <c r="ACR10226" s="60"/>
      <c r="ACS10226" s="60"/>
      <c r="ACT10226" s="60"/>
      <c r="ACU10226" s="60"/>
      <c r="ACV10226" s="60"/>
      <c r="ACW10226" s="60"/>
      <c r="ACX10226" s="60"/>
      <c r="ACY10226" s="60">
        <v>0.95299927001400597</v>
      </c>
      <c r="ACZ10226" s="60"/>
      <c r="ADA10226" s="60"/>
      <c r="ADB10226" s="60"/>
      <c r="ADC10226" s="60"/>
      <c r="ADD10226" s="60"/>
      <c r="ADE10226" s="60"/>
    </row>
    <row r="10227" spans="760:785" x14ac:dyDescent="0.25">
      <c r="ACF10227" s="60"/>
      <c r="ACG10227" s="60"/>
      <c r="ACH10227" s="60"/>
      <c r="ACI10227" s="60"/>
      <c r="ACJ10227" s="60"/>
      <c r="ACK10227" s="60"/>
      <c r="ACL10227" s="60"/>
      <c r="ACM10227" s="60"/>
      <c r="ACN10227" s="60"/>
      <c r="ACO10227" s="60"/>
      <c r="ACP10227" s="60"/>
      <c r="ACQ10227" s="60"/>
      <c r="ACR10227" s="60"/>
      <c r="ACS10227" s="60"/>
      <c r="ACT10227" s="60"/>
      <c r="ACU10227" s="60"/>
      <c r="ACV10227" s="60"/>
      <c r="ACW10227" s="60"/>
      <c r="ACX10227" s="60"/>
      <c r="ACY10227" s="60">
        <v>0.95298774313618295</v>
      </c>
      <c r="ACZ10227" s="60"/>
      <c r="ADA10227" s="60"/>
      <c r="ADB10227" s="60"/>
      <c r="ADC10227" s="60"/>
      <c r="ADD10227" s="60"/>
      <c r="ADE10227" s="60"/>
    </row>
    <row r="10228" spans="760:785" x14ac:dyDescent="0.25">
      <c r="ACF10228" s="60"/>
      <c r="ACG10228" s="60"/>
      <c r="ACH10228" s="60"/>
      <c r="ACI10228" s="60"/>
      <c r="ACJ10228" s="60"/>
      <c r="ACK10228" s="60"/>
      <c r="ACL10228" s="60"/>
      <c r="ACM10228" s="60"/>
      <c r="ACN10228" s="60"/>
      <c r="ACO10228" s="60"/>
      <c r="ACP10228" s="60"/>
      <c r="ACQ10228" s="60"/>
      <c r="ACR10228" s="60"/>
      <c r="ACS10228" s="60"/>
      <c r="ACT10228" s="60"/>
      <c r="ACU10228" s="60"/>
      <c r="ACV10228" s="60"/>
      <c r="ACW10228" s="60"/>
      <c r="ACX10228" s="60"/>
      <c r="ACY10228" s="60">
        <v>0.95298496468230198</v>
      </c>
      <c r="ACZ10228" s="60"/>
      <c r="ADA10228" s="60"/>
      <c r="ADB10228" s="60"/>
      <c r="ADC10228" s="60"/>
      <c r="ADD10228" s="60"/>
      <c r="ADE10228" s="60"/>
    </row>
    <row r="10229" spans="760:785" x14ac:dyDescent="0.25">
      <c r="ACF10229" s="60"/>
      <c r="ACG10229" s="60"/>
      <c r="ACH10229" s="60"/>
      <c r="ACI10229" s="60"/>
      <c r="ACJ10229" s="60"/>
      <c r="ACK10229" s="60"/>
      <c r="ACL10229" s="60"/>
      <c r="ACM10229" s="60"/>
      <c r="ACN10229" s="60"/>
      <c r="ACO10229" s="60"/>
      <c r="ACP10229" s="60"/>
      <c r="ACQ10229" s="60"/>
      <c r="ACR10229" s="60"/>
      <c r="ACS10229" s="60"/>
      <c r="ACT10229" s="60"/>
      <c r="ACU10229" s="60"/>
      <c r="ACV10229" s="60"/>
      <c r="ACW10229" s="60"/>
      <c r="ACX10229" s="60"/>
      <c r="ACY10229" s="60">
        <v>0.95298043985955705</v>
      </c>
      <c r="ACZ10229" s="60"/>
      <c r="ADA10229" s="60"/>
      <c r="ADB10229" s="60"/>
      <c r="ADC10229" s="60"/>
      <c r="ADD10229" s="60"/>
      <c r="ADE10229" s="60"/>
    </row>
    <row r="10230" spans="760:785" x14ac:dyDescent="0.25">
      <c r="ACF10230" s="60"/>
      <c r="ACG10230" s="60"/>
      <c r="ACH10230" s="60"/>
      <c r="ACI10230" s="60"/>
      <c r="ACJ10230" s="60"/>
      <c r="ACK10230" s="60"/>
      <c r="ACL10230" s="60"/>
      <c r="ACM10230" s="60"/>
      <c r="ACN10230" s="60"/>
      <c r="ACO10230" s="60"/>
      <c r="ACP10230" s="60"/>
      <c r="ACQ10230" s="60"/>
      <c r="ACR10230" s="60"/>
      <c r="ACS10230" s="60"/>
      <c r="ACT10230" s="60"/>
      <c r="ACU10230" s="60"/>
      <c r="ACV10230" s="60"/>
      <c r="ACW10230" s="60"/>
      <c r="ACX10230" s="60"/>
      <c r="ACY10230" s="60">
        <v>0.95297957363114905</v>
      </c>
      <c r="ACZ10230" s="60"/>
      <c r="ADA10230" s="60"/>
      <c r="ADB10230" s="60"/>
      <c r="ADC10230" s="60"/>
      <c r="ADD10230" s="60"/>
      <c r="ADE10230" s="60"/>
    </row>
    <row r="10231" spans="760:785" x14ac:dyDescent="0.25">
      <c r="ACF10231" s="60"/>
      <c r="ACG10231" s="60"/>
      <c r="ACH10231" s="60"/>
      <c r="ACI10231" s="60"/>
      <c r="ACJ10231" s="60"/>
      <c r="ACK10231" s="60"/>
      <c r="ACL10231" s="60"/>
      <c r="ACM10231" s="60"/>
      <c r="ACN10231" s="60"/>
      <c r="ACO10231" s="60"/>
      <c r="ACP10231" s="60"/>
      <c r="ACQ10231" s="60"/>
      <c r="ACR10231" s="60"/>
      <c r="ACS10231" s="60"/>
      <c r="ACT10231" s="60"/>
      <c r="ACU10231" s="60"/>
      <c r="ACV10231" s="60"/>
      <c r="ACW10231" s="60"/>
      <c r="ACX10231" s="60"/>
      <c r="ACY10231" s="60">
        <v>0.95296934438174796</v>
      </c>
      <c r="ACZ10231" s="60"/>
      <c r="ADA10231" s="60"/>
      <c r="ADB10231" s="60"/>
      <c r="ADC10231" s="60"/>
      <c r="ADD10231" s="60"/>
      <c r="ADE10231" s="60"/>
    </row>
    <row r="10232" spans="760:785" x14ac:dyDescent="0.25">
      <c r="ACF10232" s="60"/>
      <c r="ACG10232" s="60"/>
      <c r="ACH10232" s="60"/>
      <c r="ACI10232" s="60"/>
      <c r="ACJ10232" s="60"/>
      <c r="ACK10232" s="60"/>
      <c r="ACL10232" s="60"/>
      <c r="ACM10232" s="60"/>
      <c r="ACN10232" s="60"/>
      <c r="ACO10232" s="60"/>
      <c r="ACP10232" s="60"/>
      <c r="ACQ10232" s="60"/>
      <c r="ACR10232" s="60"/>
      <c r="ACS10232" s="60"/>
      <c r="ACT10232" s="60"/>
      <c r="ACU10232" s="60"/>
      <c r="ACV10232" s="60"/>
      <c r="ACW10232" s="60"/>
      <c r="ACX10232" s="60"/>
      <c r="ACY10232" s="60">
        <v>0.95296249346273998</v>
      </c>
      <c r="ACZ10232" s="60"/>
      <c r="ADA10232" s="60"/>
      <c r="ADB10232" s="60"/>
      <c r="ADC10232" s="60"/>
      <c r="ADD10232" s="60"/>
      <c r="ADE10232" s="60"/>
    </row>
    <row r="10233" spans="760:785" x14ac:dyDescent="0.25">
      <c r="ACF10233" s="60"/>
      <c r="ACG10233" s="60"/>
      <c r="ACH10233" s="60"/>
      <c r="ACI10233" s="60"/>
      <c r="ACJ10233" s="60"/>
      <c r="ACK10233" s="60"/>
      <c r="ACL10233" s="60"/>
      <c r="ACM10233" s="60"/>
      <c r="ACN10233" s="60"/>
      <c r="ACO10233" s="60"/>
      <c r="ACP10233" s="60"/>
      <c r="ACQ10233" s="60"/>
      <c r="ACR10233" s="60"/>
      <c r="ACS10233" s="60"/>
      <c r="ACT10233" s="60"/>
      <c r="ACU10233" s="60"/>
      <c r="ACV10233" s="60"/>
      <c r="ACW10233" s="60"/>
      <c r="ACX10233" s="60"/>
      <c r="ACY10233" s="60">
        <v>0.95295735243452595</v>
      </c>
      <c r="ACZ10233" s="60"/>
      <c r="ADA10233" s="60"/>
      <c r="ADB10233" s="60"/>
      <c r="ADC10233" s="60"/>
      <c r="ADD10233" s="60"/>
      <c r="ADE10233" s="60"/>
    </row>
    <row r="10234" spans="760:785" x14ac:dyDescent="0.25">
      <c r="ACF10234" s="60"/>
      <c r="ACG10234" s="60"/>
      <c r="ACH10234" s="60"/>
      <c r="ACI10234" s="60"/>
      <c r="ACJ10234" s="60"/>
      <c r="ACK10234" s="60"/>
      <c r="ACL10234" s="60"/>
      <c r="ACM10234" s="60"/>
      <c r="ACN10234" s="60"/>
      <c r="ACO10234" s="60"/>
      <c r="ACP10234" s="60"/>
      <c r="ACQ10234" s="60"/>
      <c r="ACR10234" s="60"/>
      <c r="ACS10234" s="60"/>
      <c r="ACT10234" s="60"/>
      <c r="ACU10234" s="60"/>
      <c r="ACV10234" s="60"/>
      <c r="ACW10234" s="60"/>
      <c r="ACX10234" s="60"/>
      <c r="ACY10234" s="60">
        <v>0.95295279523863496</v>
      </c>
      <c r="ACZ10234" s="60"/>
      <c r="ADA10234" s="60"/>
      <c r="ADB10234" s="60"/>
      <c r="ADC10234" s="60"/>
      <c r="ADD10234" s="60"/>
      <c r="ADE10234" s="60"/>
    </row>
    <row r="10235" spans="760:785" x14ac:dyDescent="0.25">
      <c r="ACF10235" s="60"/>
      <c r="ACG10235" s="60"/>
      <c r="ACH10235" s="60"/>
      <c r="ACI10235" s="60"/>
      <c r="ACJ10235" s="60"/>
      <c r="ACK10235" s="60"/>
      <c r="ACL10235" s="60"/>
      <c r="ACM10235" s="60"/>
      <c r="ACN10235" s="60"/>
      <c r="ACO10235" s="60"/>
      <c r="ACP10235" s="60"/>
      <c r="ACQ10235" s="60"/>
      <c r="ACR10235" s="60"/>
      <c r="ACS10235" s="60"/>
      <c r="ACT10235" s="60"/>
      <c r="ACU10235" s="60"/>
      <c r="ACV10235" s="60"/>
      <c r="ACW10235" s="60"/>
      <c r="ACX10235" s="60"/>
      <c r="ACY10235" s="60">
        <v>0.952945877636315</v>
      </c>
      <c r="ACZ10235" s="60"/>
      <c r="ADA10235" s="60"/>
      <c r="ADB10235" s="60"/>
      <c r="ADC10235" s="60"/>
      <c r="ADD10235" s="60"/>
      <c r="ADE10235" s="60"/>
    </row>
    <row r="10236" spans="760:785" x14ac:dyDescent="0.25">
      <c r="ACF10236" s="60"/>
      <c r="ACG10236" s="60"/>
      <c r="ACH10236" s="60"/>
      <c r="ACI10236" s="60"/>
      <c r="ACJ10236" s="60"/>
      <c r="ACK10236" s="60"/>
      <c r="ACL10236" s="60"/>
      <c r="ACM10236" s="60"/>
      <c r="ACN10236" s="60"/>
      <c r="ACO10236" s="60"/>
      <c r="ACP10236" s="60"/>
      <c r="ACQ10236" s="60"/>
      <c r="ACR10236" s="60"/>
      <c r="ACS10236" s="60"/>
      <c r="ACT10236" s="60"/>
      <c r="ACU10236" s="60"/>
      <c r="ACV10236" s="60"/>
      <c r="ACW10236" s="60"/>
      <c r="ACX10236" s="60"/>
      <c r="ACY10236" s="60">
        <v>0.95293550803709803</v>
      </c>
      <c r="ACZ10236" s="60"/>
      <c r="ADA10236" s="60"/>
      <c r="ADB10236" s="60"/>
      <c r="ADC10236" s="60"/>
      <c r="ADD10236" s="60"/>
      <c r="ADE10236" s="60"/>
    </row>
    <row r="10237" spans="760:785" x14ac:dyDescent="0.25">
      <c r="ACF10237" s="60"/>
      <c r="ACG10237" s="60"/>
      <c r="ACH10237" s="60"/>
      <c r="ACI10237" s="60"/>
      <c r="ACJ10237" s="60"/>
      <c r="ACK10237" s="60"/>
      <c r="ACL10237" s="60"/>
      <c r="ACM10237" s="60"/>
      <c r="ACN10237" s="60"/>
      <c r="ACO10237" s="60"/>
      <c r="ACP10237" s="60"/>
      <c r="ACQ10237" s="60"/>
      <c r="ACR10237" s="60"/>
      <c r="ACS10237" s="60"/>
      <c r="ACT10237" s="60"/>
      <c r="ACU10237" s="60"/>
      <c r="ACV10237" s="60"/>
      <c r="ACW10237" s="60"/>
      <c r="ACX10237" s="60"/>
      <c r="ACY10237" s="60">
        <v>0.952923921776205</v>
      </c>
      <c r="ACZ10237" s="60"/>
      <c r="ADA10237" s="60"/>
      <c r="ADB10237" s="60"/>
      <c r="ADC10237" s="60"/>
      <c r="ADD10237" s="60"/>
      <c r="ADE10237" s="60"/>
    </row>
    <row r="10238" spans="760:785" x14ac:dyDescent="0.25">
      <c r="ACF10238" s="60"/>
      <c r="ACG10238" s="60"/>
      <c r="ACH10238" s="60"/>
      <c r="ACI10238" s="60"/>
      <c r="ACJ10238" s="60"/>
      <c r="ACK10238" s="60"/>
      <c r="ACL10238" s="60"/>
      <c r="ACM10238" s="60"/>
      <c r="ACN10238" s="60"/>
      <c r="ACO10238" s="60"/>
      <c r="ACP10238" s="60"/>
      <c r="ACQ10238" s="60"/>
      <c r="ACR10238" s="60"/>
      <c r="ACS10238" s="60"/>
      <c r="ACT10238" s="60"/>
      <c r="ACU10238" s="60"/>
      <c r="ACV10238" s="60"/>
      <c r="ACW10238" s="60"/>
      <c r="ACX10238" s="60"/>
      <c r="ACY10238" s="60">
        <v>0.95292130662457797</v>
      </c>
      <c r="ACZ10238" s="60"/>
      <c r="ADA10238" s="60"/>
      <c r="ADB10238" s="60"/>
      <c r="ADC10238" s="60"/>
      <c r="ADD10238" s="60"/>
      <c r="ADE10238" s="60"/>
    </row>
    <row r="10239" spans="760:785" x14ac:dyDescent="0.25">
      <c r="ACF10239" s="60"/>
      <c r="ACG10239" s="60"/>
      <c r="ACH10239" s="60"/>
      <c r="ACI10239" s="60"/>
      <c r="ACJ10239" s="60"/>
      <c r="ACK10239" s="60"/>
      <c r="ACL10239" s="60"/>
      <c r="ACM10239" s="60"/>
      <c r="ACN10239" s="60"/>
      <c r="ACO10239" s="60"/>
      <c r="ACP10239" s="60"/>
      <c r="ACQ10239" s="60"/>
      <c r="ACR10239" s="60"/>
      <c r="ACS10239" s="60"/>
      <c r="ACT10239" s="60"/>
      <c r="ACU10239" s="60"/>
      <c r="ACV10239" s="60"/>
      <c r="ACW10239" s="60"/>
      <c r="ACX10239" s="60"/>
      <c r="ACY10239" s="60">
        <v>0.95292021454106601</v>
      </c>
      <c r="ACZ10239" s="60"/>
      <c r="ADA10239" s="60"/>
      <c r="ADB10239" s="60"/>
      <c r="ADC10239" s="60"/>
      <c r="ADD10239" s="60"/>
      <c r="ADE10239" s="60"/>
    </row>
    <row r="10240" spans="760:785" x14ac:dyDescent="0.25">
      <c r="ACF10240" s="60"/>
      <c r="ACG10240" s="60"/>
      <c r="ACH10240" s="60"/>
      <c r="ACI10240" s="60"/>
      <c r="ACJ10240" s="60"/>
      <c r="ACK10240" s="60"/>
      <c r="ACL10240" s="60"/>
      <c r="ACM10240" s="60"/>
      <c r="ACN10240" s="60"/>
      <c r="ACO10240" s="60"/>
      <c r="ACP10240" s="60"/>
      <c r="ACQ10240" s="60"/>
      <c r="ACR10240" s="60"/>
      <c r="ACS10240" s="60"/>
      <c r="ACT10240" s="60"/>
      <c r="ACU10240" s="60"/>
      <c r="ACV10240" s="60"/>
      <c r="ACW10240" s="60"/>
      <c r="ACX10240" s="60"/>
      <c r="ACY10240" s="60">
        <v>0.95291976292498504</v>
      </c>
      <c r="ACZ10240" s="60"/>
      <c r="ADA10240" s="60"/>
      <c r="ADB10240" s="60"/>
      <c r="ADC10240" s="60"/>
      <c r="ADD10240" s="60"/>
      <c r="ADE10240" s="60"/>
    </row>
    <row r="10241" spans="760:785" x14ac:dyDescent="0.25">
      <c r="ACF10241" s="60"/>
      <c r="ACG10241" s="60"/>
      <c r="ACH10241" s="60"/>
      <c r="ACI10241" s="60"/>
      <c r="ACJ10241" s="60"/>
      <c r="ACK10241" s="60"/>
      <c r="ACL10241" s="60"/>
      <c r="ACM10241" s="60"/>
      <c r="ACN10241" s="60"/>
      <c r="ACO10241" s="60"/>
      <c r="ACP10241" s="60"/>
      <c r="ACQ10241" s="60"/>
      <c r="ACR10241" s="60"/>
      <c r="ACS10241" s="60"/>
      <c r="ACT10241" s="60"/>
      <c r="ACU10241" s="60"/>
      <c r="ACV10241" s="60"/>
      <c r="ACW10241" s="60"/>
      <c r="ACX10241" s="60"/>
      <c r="ACY10241" s="60">
        <v>0.95291876394952901</v>
      </c>
      <c r="ACZ10241" s="60"/>
      <c r="ADA10241" s="60"/>
      <c r="ADB10241" s="60"/>
      <c r="ADC10241" s="60"/>
      <c r="ADD10241" s="60"/>
      <c r="ADE10241" s="60"/>
    </row>
    <row r="10242" spans="760:785" x14ac:dyDescent="0.25">
      <c r="ACF10242" s="60"/>
      <c r="ACG10242" s="60"/>
      <c r="ACH10242" s="60"/>
      <c r="ACI10242" s="60"/>
      <c r="ACJ10242" s="60"/>
      <c r="ACK10242" s="60"/>
      <c r="ACL10242" s="60"/>
      <c r="ACM10242" s="60"/>
      <c r="ACN10242" s="60"/>
      <c r="ACO10242" s="60"/>
      <c r="ACP10242" s="60"/>
      <c r="ACQ10242" s="60"/>
      <c r="ACR10242" s="60"/>
      <c r="ACS10242" s="60"/>
      <c r="ACT10242" s="60"/>
      <c r="ACU10242" s="60"/>
      <c r="ACV10242" s="60"/>
      <c r="ACW10242" s="60"/>
      <c r="ACX10242" s="60"/>
      <c r="ACY10242" s="60">
        <v>0.95291310908418903</v>
      </c>
      <c r="ACZ10242" s="60"/>
      <c r="ADA10242" s="60"/>
      <c r="ADB10242" s="60"/>
      <c r="ADC10242" s="60"/>
      <c r="ADD10242" s="60"/>
      <c r="ADE10242" s="60"/>
    </row>
    <row r="10243" spans="760:785" x14ac:dyDescent="0.25">
      <c r="ACF10243" s="60"/>
      <c r="ACG10243" s="60"/>
      <c r="ACH10243" s="60"/>
      <c r="ACI10243" s="60"/>
      <c r="ACJ10243" s="60"/>
      <c r="ACK10243" s="60"/>
      <c r="ACL10243" s="60"/>
      <c r="ACM10243" s="60"/>
      <c r="ACN10243" s="60"/>
      <c r="ACO10243" s="60"/>
      <c r="ACP10243" s="60"/>
      <c r="ACQ10243" s="60"/>
      <c r="ACR10243" s="60"/>
      <c r="ACS10243" s="60"/>
      <c r="ACT10243" s="60"/>
      <c r="ACU10243" s="60"/>
      <c r="ACV10243" s="60"/>
      <c r="ACW10243" s="60"/>
      <c r="ACX10243" s="60"/>
      <c r="ACY10243" s="60">
        <v>0.95291152085769204</v>
      </c>
      <c r="ACZ10243" s="60"/>
      <c r="ADA10243" s="60"/>
      <c r="ADB10243" s="60"/>
      <c r="ADC10243" s="60"/>
      <c r="ADD10243" s="60"/>
      <c r="ADE10243" s="60"/>
    </row>
    <row r="10244" spans="760:785" x14ac:dyDescent="0.25">
      <c r="ACF10244" s="60"/>
      <c r="ACG10244" s="60"/>
      <c r="ACH10244" s="60"/>
      <c r="ACI10244" s="60"/>
      <c r="ACJ10244" s="60"/>
      <c r="ACK10244" s="60"/>
      <c r="ACL10244" s="60"/>
      <c r="ACM10244" s="60"/>
      <c r="ACN10244" s="60"/>
      <c r="ACO10244" s="60"/>
      <c r="ACP10244" s="60"/>
      <c r="ACQ10244" s="60"/>
      <c r="ACR10244" s="60"/>
      <c r="ACS10244" s="60"/>
      <c r="ACT10244" s="60"/>
      <c r="ACU10244" s="60"/>
      <c r="ACV10244" s="60"/>
      <c r="ACW10244" s="60"/>
      <c r="ACX10244" s="60"/>
      <c r="ACY10244" s="60">
        <v>0.952897258517171</v>
      </c>
      <c r="ACZ10244" s="60"/>
      <c r="ADA10244" s="60"/>
      <c r="ADB10244" s="60"/>
      <c r="ADC10244" s="60"/>
      <c r="ADD10244" s="60"/>
      <c r="ADE10244" s="60"/>
    </row>
    <row r="10245" spans="760:785" x14ac:dyDescent="0.25">
      <c r="ACF10245" s="60"/>
      <c r="ACG10245" s="60"/>
      <c r="ACH10245" s="60"/>
      <c r="ACI10245" s="60"/>
      <c r="ACJ10245" s="60"/>
      <c r="ACK10245" s="60"/>
      <c r="ACL10245" s="60"/>
      <c r="ACM10245" s="60"/>
      <c r="ACN10245" s="60"/>
      <c r="ACO10245" s="60"/>
      <c r="ACP10245" s="60"/>
      <c r="ACQ10245" s="60"/>
      <c r="ACR10245" s="60"/>
      <c r="ACS10245" s="60"/>
      <c r="ACT10245" s="60"/>
      <c r="ACU10245" s="60"/>
      <c r="ACV10245" s="60"/>
      <c r="ACW10245" s="60"/>
      <c r="ACX10245" s="60"/>
      <c r="ACY10245" s="60">
        <v>0.95289487746412904</v>
      </c>
      <c r="ACZ10245" s="60"/>
      <c r="ADA10245" s="60"/>
      <c r="ADB10245" s="60"/>
      <c r="ADC10245" s="60"/>
      <c r="ADD10245" s="60"/>
      <c r="ADE10245" s="60"/>
    </row>
    <row r="10246" spans="760:785" x14ac:dyDescent="0.25">
      <c r="ACF10246" s="60"/>
      <c r="ACG10246" s="60"/>
      <c r="ACH10246" s="60"/>
      <c r="ACI10246" s="60"/>
      <c r="ACJ10246" s="60"/>
      <c r="ACK10246" s="60"/>
      <c r="ACL10246" s="60"/>
      <c r="ACM10246" s="60"/>
      <c r="ACN10246" s="60"/>
      <c r="ACO10246" s="60"/>
      <c r="ACP10246" s="60"/>
      <c r="ACQ10246" s="60"/>
      <c r="ACR10246" s="60"/>
      <c r="ACS10246" s="60"/>
      <c r="ACT10246" s="60"/>
      <c r="ACU10246" s="60"/>
      <c r="ACV10246" s="60"/>
      <c r="ACW10246" s="60"/>
      <c r="ACX10246" s="60"/>
      <c r="ACY10246" s="60">
        <v>0.95289063531024498</v>
      </c>
      <c r="ACZ10246" s="60"/>
      <c r="ADA10246" s="60"/>
      <c r="ADB10246" s="60"/>
      <c r="ADC10246" s="60"/>
      <c r="ADD10246" s="60"/>
      <c r="ADE10246" s="60"/>
    </row>
    <row r="10247" spans="760:785" x14ac:dyDescent="0.25">
      <c r="ACF10247" s="60"/>
      <c r="ACG10247" s="60"/>
      <c r="ACH10247" s="60"/>
      <c r="ACI10247" s="60"/>
      <c r="ACJ10247" s="60"/>
      <c r="ACK10247" s="60"/>
      <c r="ACL10247" s="60"/>
      <c r="ACM10247" s="60"/>
      <c r="ACN10247" s="60"/>
      <c r="ACO10247" s="60"/>
      <c r="ACP10247" s="60"/>
      <c r="ACQ10247" s="60"/>
      <c r="ACR10247" s="60"/>
      <c r="ACS10247" s="60"/>
      <c r="ACT10247" s="60"/>
      <c r="ACU10247" s="60"/>
      <c r="ACV10247" s="60"/>
      <c r="ACW10247" s="60"/>
      <c r="ACX10247" s="60"/>
      <c r="ACY10247" s="60">
        <v>0.95288893108970396</v>
      </c>
      <c r="ACZ10247" s="60"/>
      <c r="ADA10247" s="60"/>
      <c r="ADB10247" s="60"/>
      <c r="ADC10247" s="60"/>
      <c r="ADD10247" s="60"/>
      <c r="ADE10247" s="60"/>
    </row>
    <row r="10248" spans="760:785" x14ac:dyDescent="0.25">
      <c r="ACF10248" s="60"/>
      <c r="ACG10248" s="60"/>
      <c r="ACH10248" s="60"/>
      <c r="ACI10248" s="60"/>
      <c r="ACJ10248" s="60"/>
      <c r="ACK10248" s="60"/>
      <c r="ACL10248" s="60"/>
      <c r="ACM10248" s="60"/>
      <c r="ACN10248" s="60"/>
      <c r="ACO10248" s="60"/>
      <c r="ACP10248" s="60"/>
      <c r="ACQ10248" s="60"/>
      <c r="ACR10248" s="60"/>
      <c r="ACS10248" s="60"/>
      <c r="ACT10248" s="60"/>
      <c r="ACU10248" s="60"/>
      <c r="ACV10248" s="60"/>
      <c r="ACW10248" s="60"/>
      <c r="ACX10248" s="60"/>
      <c r="ACY10248" s="60">
        <v>0.95287729746674898</v>
      </c>
      <c r="ACZ10248" s="60"/>
      <c r="ADA10248" s="60"/>
      <c r="ADB10248" s="60"/>
      <c r="ADC10248" s="60"/>
      <c r="ADD10248" s="60"/>
      <c r="ADE10248" s="60"/>
    </row>
    <row r="10249" spans="760:785" x14ac:dyDescent="0.25">
      <c r="ACF10249" s="60"/>
      <c r="ACG10249" s="60"/>
      <c r="ACH10249" s="60"/>
      <c r="ACI10249" s="60"/>
      <c r="ACJ10249" s="60"/>
      <c r="ACK10249" s="60"/>
      <c r="ACL10249" s="60"/>
      <c r="ACM10249" s="60"/>
      <c r="ACN10249" s="60"/>
      <c r="ACO10249" s="60"/>
      <c r="ACP10249" s="60"/>
      <c r="ACQ10249" s="60"/>
      <c r="ACR10249" s="60"/>
      <c r="ACS10249" s="60"/>
      <c r="ACT10249" s="60"/>
      <c r="ACU10249" s="60"/>
      <c r="ACV10249" s="60"/>
      <c r="ACW10249" s="60"/>
      <c r="ACX10249" s="60"/>
      <c r="ACY10249" s="60">
        <v>0.95287383076450605</v>
      </c>
      <c r="ACZ10249" s="60"/>
      <c r="ADA10249" s="60"/>
      <c r="ADB10249" s="60"/>
      <c r="ADC10249" s="60"/>
      <c r="ADD10249" s="60"/>
      <c r="ADE10249" s="60"/>
    </row>
    <row r="10250" spans="760:785" x14ac:dyDescent="0.25">
      <c r="ACF10250" s="60"/>
      <c r="ACG10250" s="60"/>
      <c r="ACH10250" s="60"/>
      <c r="ACI10250" s="60"/>
      <c r="ACJ10250" s="60"/>
      <c r="ACK10250" s="60"/>
      <c r="ACL10250" s="60"/>
      <c r="ACM10250" s="60"/>
      <c r="ACN10250" s="60"/>
      <c r="ACO10250" s="60"/>
      <c r="ACP10250" s="60"/>
      <c r="ACQ10250" s="60"/>
      <c r="ACR10250" s="60"/>
      <c r="ACS10250" s="60"/>
      <c r="ACT10250" s="60"/>
      <c r="ACU10250" s="60"/>
      <c r="ACV10250" s="60"/>
      <c r="ACW10250" s="60"/>
      <c r="ACX10250" s="60"/>
      <c r="ACY10250" s="60">
        <v>0.95287089955526305</v>
      </c>
      <c r="ACZ10250" s="60"/>
      <c r="ADA10250" s="60"/>
      <c r="ADB10250" s="60"/>
      <c r="ADC10250" s="60"/>
      <c r="ADD10250" s="60"/>
      <c r="ADE10250" s="60"/>
    </row>
    <row r="10251" spans="760:785" x14ac:dyDescent="0.25">
      <c r="ACF10251" s="60"/>
      <c r="ACG10251" s="60"/>
      <c r="ACH10251" s="60"/>
      <c r="ACI10251" s="60"/>
      <c r="ACJ10251" s="60"/>
      <c r="ACK10251" s="60"/>
      <c r="ACL10251" s="60"/>
      <c r="ACM10251" s="60"/>
      <c r="ACN10251" s="60"/>
      <c r="ACO10251" s="60"/>
      <c r="ACP10251" s="60"/>
      <c r="ACQ10251" s="60"/>
      <c r="ACR10251" s="60"/>
      <c r="ACS10251" s="60"/>
      <c r="ACT10251" s="60"/>
      <c r="ACU10251" s="60"/>
      <c r="ACV10251" s="60"/>
      <c r="ACW10251" s="60"/>
      <c r="ACX10251" s="60"/>
      <c r="ACY10251" s="60">
        <v>0.95286884737099897</v>
      </c>
      <c r="ACZ10251" s="60"/>
      <c r="ADA10251" s="60"/>
      <c r="ADB10251" s="60"/>
      <c r="ADC10251" s="60"/>
      <c r="ADD10251" s="60"/>
      <c r="ADE10251" s="60"/>
    </row>
    <row r="10252" spans="760:785" x14ac:dyDescent="0.25">
      <c r="ACF10252" s="60"/>
      <c r="ACG10252" s="60"/>
      <c r="ACH10252" s="60"/>
      <c r="ACI10252" s="60"/>
      <c r="ACJ10252" s="60"/>
      <c r="ACK10252" s="60"/>
      <c r="ACL10252" s="60"/>
      <c r="ACM10252" s="60"/>
      <c r="ACN10252" s="60"/>
      <c r="ACO10252" s="60"/>
      <c r="ACP10252" s="60"/>
      <c r="ACQ10252" s="60"/>
      <c r="ACR10252" s="60"/>
      <c r="ACS10252" s="60"/>
      <c r="ACT10252" s="60"/>
      <c r="ACU10252" s="60"/>
      <c r="ACV10252" s="60"/>
      <c r="ACW10252" s="60"/>
      <c r="ACX10252" s="60"/>
      <c r="ACY10252" s="60">
        <v>0.95286861381157795</v>
      </c>
      <c r="ACZ10252" s="60"/>
      <c r="ADA10252" s="60"/>
      <c r="ADB10252" s="60"/>
      <c r="ADC10252" s="60"/>
      <c r="ADD10252" s="60"/>
      <c r="ADE10252" s="60"/>
    </row>
    <row r="10253" spans="760:785" x14ac:dyDescent="0.25">
      <c r="ACF10253" s="60"/>
      <c r="ACG10253" s="60"/>
      <c r="ACH10253" s="60"/>
      <c r="ACI10253" s="60"/>
      <c r="ACJ10253" s="60"/>
      <c r="ACK10253" s="60"/>
      <c r="ACL10253" s="60"/>
      <c r="ACM10253" s="60"/>
      <c r="ACN10253" s="60"/>
      <c r="ACO10253" s="60"/>
      <c r="ACP10253" s="60"/>
      <c r="ACQ10253" s="60"/>
      <c r="ACR10253" s="60"/>
      <c r="ACS10253" s="60"/>
      <c r="ACT10253" s="60"/>
      <c r="ACU10253" s="60"/>
      <c r="ACV10253" s="60"/>
      <c r="ACW10253" s="60"/>
      <c r="ACX10253" s="60"/>
      <c r="ACY10253" s="60">
        <v>0.95286498360759597</v>
      </c>
      <c r="ACZ10253" s="60"/>
      <c r="ADA10253" s="60"/>
      <c r="ADB10253" s="60"/>
      <c r="ADC10253" s="60"/>
      <c r="ADD10253" s="60"/>
      <c r="ADE10253" s="60"/>
    </row>
    <row r="10254" spans="760:785" x14ac:dyDescent="0.25">
      <c r="ACF10254" s="60"/>
      <c r="ACG10254" s="60"/>
      <c r="ACH10254" s="60"/>
      <c r="ACI10254" s="60"/>
      <c r="ACJ10254" s="60"/>
      <c r="ACK10254" s="60"/>
      <c r="ACL10254" s="60"/>
      <c r="ACM10254" s="60"/>
      <c r="ACN10254" s="60"/>
      <c r="ACO10254" s="60"/>
      <c r="ACP10254" s="60"/>
      <c r="ACQ10254" s="60"/>
      <c r="ACR10254" s="60"/>
      <c r="ACS10254" s="60"/>
      <c r="ACT10254" s="60"/>
      <c r="ACU10254" s="60"/>
      <c r="ACV10254" s="60"/>
      <c r="ACW10254" s="60"/>
      <c r="ACX10254" s="60"/>
      <c r="ACY10254" s="60">
        <v>0.95286360793938796</v>
      </c>
      <c r="ACZ10254" s="60"/>
      <c r="ADA10254" s="60"/>
      <c r="ADB10254" s="60"/>
      <c r="ADC10254" s="60"/>
      <c r="ADD10254" s="60"/>
      <c r="ADE10254" s="60"/>
    </row>
    <row r="10255" spans="760:785" x14ac:dyDescent="0.25">
      <c r="ACF10255" s="60"/>
      <c r="ACG10255" s="60"/>
      <c r="ACH10255" s="60"/>
      <c r="ACI10255" s="60"/>
      <c r="ACJ10255" s="60"/>
      <c r="ACK10255" s="60"/>
      <c r="ACL10255" s="60"/>
      <c r="ACM10255" s="60"/>
      <c r="ACN10255" s="60"/>
      <c r="ACO10255" s="60"/>
      <c r="ACP10255" s="60"/>
      <c r="ACQ10255" s="60"/>
      <c r="ACR10255" s="60"/>
      <c r="ACS10255" s="60"/>
      <c r="ACT10255" s="60"/>
      <c r="ACU10255" s="60"/>
      <c r="ACV10255" s="60"/>
      <c r="ACW10255" s="60"/>
      <c r="ACX10255" s="60"/>
      <c r="ACY10255" s="60">
        <v>0.95286261935218797</v>
      </c>
      <c r="ACZ10255" s="60"/>
      <c r="ADA10255" s="60"/>
      <c r="ADB10255" s="60"/>
      <c r="ADC10255" s="60"/>
      <c r="ADD10255" s="60"/>
      <c r="ADE10255" s="60"/>
    </row>
    <row r="10256" spans="760:785" x14ac:dyDescent="0.25">
      <c r="ACF10256" s="60"/>
      <c r="ACG10256" s="60"/>
      <c r="ACH10256" s="60"/>
      <c r="ACI10256" s="60"/>
      <c r="ACJ10256" s="60"/>
      <c r="ACK10256" s="60"/>
      <c r="ACL10256" s="60"/>
      <c r="ACM10256" s="60"/>
      <c r="ACN10256" s="60"/>
      <c r="ACO10256" s="60"/>
      <c r="ACP10256" s="60"/>
      <c r="ACQ10256" s="60"/>
      <c r="ACR10256" s="60"/>
      <c r="ACS10256" s="60"/>
      <c r="ACT10256" s="60"/>
      <c r="ACU10256" s="60"/>
      <c r="ACV10256" s="60"/>
      <c r="ACW10256" s="60"/>
      <c r="ACX10256" s="60"/>
      <c r="ACY10256" s="60">
        <v>0.95285784893226799</v>
      </c>
      <c r="ACZ10256" s="60"/>
      <c r="ADA10256" s="60"/>
      <c r="ADB10256" s="60"/>
      <c r="ADC10256" s="60"/>
      <c r="ADD10256" s="60"/>
      <c r="ADE10256" s="60"/>
    </row>
    <row r="10257" spans="760:785" x14ac:dyDescent="0.25">
      <c r="ACF10257" s="60"/>
      <c r="ACG10257" s="60"/>
      <c r="ACH10257" s="60"/>
      <c r="ACI10257" s="60"/>
      <c r="ACJ10257" s="60"/>
      <c r="ACK10257" s="60"/>
      <c r="ACL10257" s="60"/>
      <c r="ACM10257" s="60"/>
      <c r="ACN10257" s="60"/>
      <c r="ACO10257" s="60"/>
      <c r="ACP10257" s="60"/>
      <c r="ACQ10257" s="60"/>
      <c r="ACR10257" s="60"/>
      <c r="ACS10257" s="60"/>
      <c r="ACT10257" s="60"/>
      <c r="ACU10257" s="60"/>
      <c r="ACV10257" s="60"/>
      <c r="ACW10257" s="60"/>
      <c r="ACX10257" s="60"/>
      <c r="ACY10257" s="60">
        <v>0.95285631567356299</v>
      </c>
      <c r="ACZ10257" s="60"/>
      <c r="ADA10257" s="60"/>
      <c r="ADB10257" s="60"/>
      <c r="ADC10257" s="60"/>
      <c r="ADD10257" s="60"/>
      <c r="ADE10257" s="60"/>
    </row>
    <row r="10258" spans="760:785" x14ac:dyDescent="0.25">
      <c r="ACF10258" s="60"/>
      <c r="ACG10258" s="60"/>
      <c r="ACH10258" s="60"/>
      <c r="ACI10258" s="60"/>
      <c r="ACJ10258" s="60"/>
      <c r="ACK10258" s="60"/>
      <c r="ACL10258" s="60"/>
      <c r="ACM10258" s="60"/>
      <c r="ACN10258" s="60"/>
      <c r="ACO10258" s="60"/>
      <c r="ACP10258" s="60"/>
      <c r="ACQ10258" s="60"/>
      <c r="ACR10258" s="60"/>
      <c r="ACS10258" s="60"/>
      <c r="ACT10258" s="60"/>
      <c r="ACU10258" s="60"/>
      <c r="ACV10258" s="60"/>
      <c r="ACW10258" s="60"/>
      <c r="ACX10258" s="60"/>
      <c r="ACY10258" s="60">
        <v>0.95285543540120898</v>
      </c>
      <c r="ACZ10258" s="60"/>
      <c r="ADA10258" s="60"/>
      <c r="ADB10258" s="60"/>
      <c r="ADC10258" s="60"/>
      <c r="ADD10258" s="60"/>
      <c r="ADE10258" s="60"/>
    </row>
    <row r="10259" spans="760:785" x14ac:dyDescent="0.25">
      <c r="ACF10259" s="60"/>
      <c r="ACG10259" s="60"/>
      <c r="ACH10259" s="60"/>
      <c r="ACI10259" s="60"/>
      <c r="ACJ10259" s="60"/>
      <c r="ACK10259" s="60"/>
      <c r="ACL10259" s="60"/>
      <c r="ACM10259" s="60"/>
      <c r="ACN10259" s="60"/>
      <c r="ACO10259" s="60"/>
      <c r="ACP10259" s="60"/>
      <c r="ACQ10259" s="60"/>
      <c r="ACR10259" s="60"/>
      <c r="ACS10259" s="60"/>
      <c r="ACT10259" s="60"/>
      <c r="ACU10259" s="60"/>
      <c r="ACV10259" s="60"/>
      <c r="ACW10259" s="60"/>
      <c r="ACX10259" s="60"/>
      <c r="ACY10259" s="60">
        <v>0.95285249165653796</v>
      </c>
      <c r="ACZ10259" s="60"/>
      <c r="ADA10259" s="60"/>
      <c r="ADB10259" s="60"/>
      <c r="ADC10259" s="60"/>
      <c r="ADD10259" s="60"/>
      <c r="ADE10259" s="60"/>
    </row>
    <row r="10260" spans="760:785" x14ac:dyDescent="0.25">
      <c r="ACF10260" s="60"/>
      <c r="ACG10260" s="60"/>
      <c r="ACH10260" s="60"/>
      <c r="ACI10260" s="60"/>
      <c r="ACJ10260" s="60"/>
      <c r="ACK10260" s="60"/>
      <c r="ACL10260" s="60"/>
      <c r="ACM10260" s="60"/>
      <c r="ACN10260" s="60"/>
      <c r="ACO10260" s="60"/>
      <c r="ACP10260" s="60"/>
      <c r="ACQ10260" s="60"/>
      <c r="ACR10260" s="60"/>
      <c r="ACS10260" s="60"/>
      <c r="ACT10260" s="60"/>
      <c r="ACU10260" s="60"/>
      <c r="ACV10260" s="60"/>
      <c r="ACW10260" s="60"/>
      <c r="ACX10260" s="60"/>
      <c r="ACY10260" s="60">
        <v>0.95285194801272299</v>
      </c>
      <c r="ACZ10260" s="60"/>
      <c r="ADA10260" s="60"/>
      <c r="ADB10260" s="60"/>
      <c r="ADC10260" s="60"/>
      <c r="ADD10260" s="60"/>
      <c r="ADE10260" s="60"/>
    </row>
    <row r="10261" spans="760:785" x14ac:dyDescent="0.25">
      <c r="ACF10261" s="60"/>
      <c r="ACG10261" s="60"/>
      <c r="ACH10261" s="60"/>
      <c r="ACI10261" s="60"/>
      <c r="ACJ10261" s="60"/>
      <c r="ACK10261" s="60"/>
      <c r="ACL10261" s="60"/>
      <c r="ACM10261" s="60"/>
      <c r="ACN10261" s="60"/>
      <c r="ACO10261" s="60"/>
      <c r="ACP10261" s="60"/>
      <c r="ACQ10261" s="60"/>
      <c r="ACR10261" s="60"/>
      <c r="ACS10261" s="60"/>
      <c r="ACT10261" s="60"/>
      <c r="ACU10261" s="60"/>
      <c r="ACV10261" s="60"/>
      <c r="ACW10261" s="60"/>
      <c r="ACX10261" s="60"/>
      <c r="ACY10261" s="60">
        <v>0.95285133897320295</v>
      </c>
      <c r="ACZ10261" s="60"/>
      <c r="ADA10261" s="60"/>
      <c r="ADB10261" s="60"/>
      <c r="ADC10261" s="60"/>
      <c r="ADD10261" s="60"/>
      <c r="ADE10261" s="60"/>
    </row>
    <row r="10262" spans="760:785" x14ac:dyDescent="0.25">
      <c r="ACF10262" s="60"/>
      <c r="ACG10262" s="60"/>
      <c r="ACH10262" s="60"/>
      <c r="ACI10262" s="60"/>
      <c r="ACJ10262" s="60"/>
      <c r="ACK10262" s="60"/>
      <c r="ACL10262" s="60"/>
      <c r="ACM10262" s="60"/>
      <c r="ACN10262" s="60"/>
      <c r="ACO10262" s="60"/>
      <c r="ACP10262" s="60"/>
      <c r="ACQ10262" s="60"/>
      <c r="ACR10262" s="60"/>
      <c r="ACS10262" s="60"/>
      <c r="ACT10262" s="60"/>
      <c r="ACU10262" s="60"/>
      <c r="ACV10262" s="60"/>
      <c r="ACW10262" s="60"/>
      <c r="ACX10262" s="60"/>
      <c r="ACY10262" s="60">
        <v>0.95284888200700202</v>
      </c>
      <c r="ACZ10262" s="60"/>
      <c r="ADA10262" s="60"/>
      <c r="ADB10262" s="60"/>
      <c r="ADC10262" s="60"/>
      <c r="ADD10262" s="60"/>
      <c r="ADE10262" s="60"/>
    </row>
    <row r="10263" spans="760:785" x14ac:dyDescent="0.25">
      <c r="ACF10263" s="60"/>
      <c r="ACG10263" s="60"/>
      <c r="ACH10263" s="60"/>
      <c r="ACI10263" s="60"/>
      <c r="ACJ10263" s="60"/>
      <c r="ACK10263" s="60"/>
      <c r="ACL10263" s="60"/>
      <c r="ACM10263" s="60"/>
      <c r="ACN10263" s="60"/>
      <c r="ACO10263" s="60"/>
      <c r="ACP10263" s="60"/>
      <c r="ACQ10263" s="60"/>
      <c r="ACR10263" s="60"/>
      <c r="ACS10263" s="60"/>
      <c r="ACT10263" s="60"/>
      <c r="ACU10263" s="60"/>
      <c r="ACV10263" s="60"/>
      <c r="ACW10263" s="60"/>
      <c r="ACX10263" s="60"/>
      <c r="ACY10263" s="60">
        <v>0.95282584756063604</v>
      </c>
      <c r="ACZ10263" s="60"/>
      <c r="ADA10263" s="60"/>
      <c r="ADB10263" s="60"/>
      <c r="ADC10263" s="60"/>
      <c r="ADD10263" s="60"/>
      <c r="ADE10263" s="60"/>
    </row>
    <row r="10264" spans="760:785" x14ac:dyDescent="0.25">
      <c r="ACF10264" s="60"/>
      <c r="ACG10264" s="60"/>
      <c r="ACH10264" s="60"/>
      <c r="ACI10264" s="60"/>
      <c r="ACJ10264" s="60"/>
      <c r="ACK10264" s="60"/>
      <c r="ACL10264" s="60"/>
      <c r="ACM10264" s="60"/>
      <c r="ACN10264" s="60"/>
      <c r="ACO10264" s="60"/>
      <c r="ACP10264" s="60"/>
      <c r="ACQ10264" s="60"/>
      <c r="ACR10264" s="60"/>
      <c r="ACS10264" s="60"/>
      <c r="ACT10264" s="60"/>
      <c r="ACU10264" s="60"/>
      <c r="ACV10264" s="60"/>
      <c r="ACW10264" s="60"/>
      <c r="ACX10264" s="60"/>
      <c r="ACY10264" s="60">
        <v>0.95282508142520195</v>
      </c>
      <c r="ACZ10264" s="60"/>
      <c r="ADA10264" s="60"/>
      <c r="ADB10264" s="60"/>
      <c r="ADC10264" s="60"/>
      <c r="ADD10264" s="60"/>
      <c r="ADE10264" s="60"/>
    </row>
    <row r="10265" spans="760:785" x14ac:dyDescent="0.25">
      <c r="ACF10265" s="60"/>
      <c r="ACG10265" s="60"/>
      <c r="ACH10265" s="60"/>
      <c r="ACI10265" s="60"/>
      <c r="ACJ10265" s="60"/>
      <c r="ACK10265" s="60"/>
      <c r="ACL10265" s="60"/>
      <c r="ACM10265" s="60"/>
      <c r="ACN10265" s="60"/>
      <c r="ACO10265" s="60"/>
      <c r="ACP10265" s="60"/>
      <c r="ACQ10265" s="60"/>
      <c r="ACR10265" s="60"/>
      <c r="ACS10265" s="60"/>
      <c r="ACT10265" s="60"/>
      <c r="ACU10265" s="60"/>
      <c r="ACV10265" s="60"/>
      <c r="ACW10265" s="60"/>
      <c r="ACX10265" s="60"/>
      <c r="ACY10265" s="60">
        <v>0.95282423494730195</v>
      </c>
      <c r="ACZ10265" s="60"/>
      <c r="ADA10265" s="60"/>
      <c r="ADB10265" s="60"/>
      <c r="ADC10265" s="60"/>
      <c r="ADD10265" s="60"/>
      <c r="ADE10265" s="60"/>
    </row>
    <row r="10266" spans="760:785" x14ac:dyDescent="0.25">
      <c r="ACF10266" s="60"/>
      <c r="ACG10266" s="60"/>
      <c r="ACH10266" s="60"/>
      <c r="ACI10266" s="60"/>
      <c r="ACJ10266" s="60"/>
      <c r="ACK10266" s="60"/>
      <c r="ACL10266" s="60"/>
      <c r="ACM10266" s="60"/>
      <c r="ACN10266" s="60"/>
      <c r="ACO10266" s="60"/>
      <c r="ACP10266" s="60"/>
      <c r="ACQ10266" s="60"/>
      <c r="ACR10266" s="60"/>
      <c r="ACS10266" s="60"/>
      <c r="ACT10266" s="60"/>
      <c r="ACU10266" s="60"/>
      <c r="ACV10266" s="60"/>
      <c r="ACW10266" s="60"/>
      <c r="ACX10266" s="60"/>
      <c r="ACY10266" s="60">
        <v>0.95280884801488697</v>
      </c>
      <c r="ACZ10266" s="60"/>
      <c r="ADA10266" s="60"/>
      <c r="ADB10266" s="60"/>
      <c r="ADC10266" s="60"/>
      <c r="ADD10266" s="60"/>
      <c r="ADE10266" s="60"/>
    </row>
    <row r="10267" spans="760:785" x14ac:dyDescent="0.25">
      <c r="ACF10267" s="60"/>
      <c r="ACG10267" s="60"/>
      <c r="ACH10267" s="60"/>
      <c r="ACI10267" s="60"/>
      <c r="ACJ10267" s="60"/>
      <c r="ACK10267" s="60"/>
      <c r="ACL10267" s="60"/>
      <c r="ACM10267" s="60"/>
      <c r="ACN10267" s="60"/>
      <c r="ACO10267" s="60"/>
      <c r="ACP10267" s="60"/>
      <c r="ACQ10267" s="60"/>
      <c r="ACR10267" s="60"/>
      <c r="ACS10267" s="60"/>
      <c r="ACT10267" s="60"/>
      <c r="ACU10267" s="60"/>
      <c r="ACV10267" s="60"/>
      <c r="ACW10267" s="60"/>
      <c r="ACX10267" s="60"/>
      <c r="ACY10267" s="60">
        <v>0.95279499062824102</v>
      </c>
      <c r="ACZ10267" s="60"/>
      <c r="ADA10267" s="60"/>
      <c r="ADB10267" s="60"/>
      <c r="ADC10267" s="60"/>
      <c r="ADD10267" s="60"/>
      <c r="ADE10267" s="60"/>
    </row>
    <row r="10268" spans="760:785" x14ac:dyDescent="0.25">
      <c r="ACF10268" s="60"/>
      <c r="ACG10268" s="60"/>
      <c r="ACH10268" s="60"/>
      <c r="ACI10268" s="60"/>
      <c r="ACJ10268" s="60"/>
      <c r="ACK10268" s="60"/>
      <c r="ACL10268" s="60"/>
      <c r="ACM10268" s="60"/>
      <c r="ACN10268" s="60"/>
      <c r="ACO10268" s="60"/>
      <c r="ACP10268" s="60"/>
      <c r="ACQ10268" s="60"/>
      <c r="ACR10268" s="60"/>
      <c r="ACS10268" s="60"/>
      <c r="ACT10268" s="60"/>
      <c r="ACU10268" s="60"/>
      <c r="ACV10268" s="60"/>
      <c r="ACW10268" s="60"/>
      <c r="ACX10268" s="60"/>
      <c r="ACY10268" s="60">
        <v>0.95279095752149201</v>
      </c>
      <c r="ACZ10268" s="60"/>
      <c r="ADA10268" s="60"/>
      <c r="ADB10268" s="60"/>
      <c r="ADC10268" s="60"/>
      <c r="ADD10268" s="60"/>
      <c r="ADE10268" s="60"/>
    </row>
    <row r="10269" spans="760:785" x14ac:dyDescent="0.25">
      <c r="ACF10269" s="60"/>
      <c r="ACG10269" s="60"/>
      <c r="ACH10269" s="60"/>
      <c r="ACI10269" s="60"/>
      <c r="ACJ10269" s="60"/>
      <c r="ACK10269" s="60"/>
      <c r="ACL10269" s="60"/>
      <c r="ACM10269" s="60"/>
      <c r="ACN10269" s="60"/>
      <c r="ACO10269" s="60"/>
      <c r="ACP10269" s="60"/>
      <c r="ACQ10269" s="60"/>
      <c r="ACR10269" s="60"/>
      <c r="ACS10269" s="60"/>
      <c r="ACT10269" s="60"/>
      <c r="ACU10269" s="60"/>
      <c r="ACV10269" s="60"/>
      <c r="ACW10269" s="60"/>
      <c r="ACX10269" s="60"/>
      <c r="ACY10269" s="60">
        <v>0.95278732172165803</v>
      </c>
      <c r="ACZ10269" s="60"/>
      <c r="ADA10269" s="60"/>
      <c r="ADB10269" s="60"/>
      <c r="ADC10269" s="60"/>
      <c r="ADD10269" s="60"/>
      <c r="ADE10269" s="60"/>
    </row>
    <row r="10270" spans="760:785" x14ac:dyDescent="0.25">
      <c r="ACF10270" s="60"/>
      <c r="ACG10270" s="60"/>
      <c r="ACH10270" s="60"/>
      <c r="ACI10270" s="60"/>
      <c r="ACJ10270" s="60"/>
      <c r="ACK10270" s="60"/>
      <c r="ACL10270" s="60"/>
      <c r="ACM10270" s="60"/>
      <c r="ACN10270" s="60"/>
      <c r="ACO10270" s="60"/>
      <c r="ACP10270" s="60"/>
      <c r="ACQ10270" s="60"/>
      <c r="ACR10270" s="60"/>
      <c r="ACS10270" s="60"/>
      <c r="ACT10270" s="60"/>
      <c r="ACU10270" s="60"/>
      <c r="ACV10270" s="60"/>
      <c r="ACW10270" s="60"/>
      <c r="ACX10270" s="60"/>
      <c r="ACY10270" s="60">
        <v>0.95277563954035904</v>
      </c>
      <c r="ACZ10270" s="60"/>
      <c r="ADA10270" s="60"/>
      <c r="ADB10270" s="60"/>
      <c r="ADC10270" s="60"/>
      <c r="ADD10270" s="60"/>
      <c r="ADE10270" s="60"/>
    </row>
    <row r="10271" spans="760:785" x14ac:dyDescent="0.25">
      <c r="ACF10271" s="60"/>
      <c r="ACG10271" s="60"/>
      <c r="ACH10271" s="60"/>
      <c r="ACI10271" s="60"/>
      <c r="ACJ10271" s="60"/>
      <c r="ACK10271" s="60"/>
      <c r="ACL10271" s="60"/>
      <c r="ACM10271" s="60"/>
      <c r="ACN10271" s="60"/>
      <c r="ACO10271" s="60"/>
      <c r="ACP10271" s="60"/>
      <c r="ACQ10271" s="60"/>
      <c r="ACR10271" s="60"/>
      <c r="ACS10271" s="60"/>
      <c r="ACT10271" s="60"/>
      <c r="ACU10271" s="60"/>
      <c r="ACV10271" s="60"/>
      <c r="ACW10271" s="60"/>
      <c r="ACX10271" s="60"/>
      <c r="ACY10271" s="60">
        <v>0.95277432061650702</v>
      </c>
      <c r="ACZ10271" s="60"/>
      <c r="ADA10271" s="60"/>
      <c r="ADB10271" s="60"/>
      <c r="ADC10271" s="60"/>
      <c r="ADD10271" s="60"/>
      <c r="ADE10271" s="60"/>
    </row>
    <row r="10272" spans="760:785" x14ac:dyDescent="0.25">
      <c r="ACF10272" s="60"/>
      <c r="ACG10272" s="60"/>
      <c r="ACH10272" s="60"/>
      <c r="ACI10272" s="60"/>
      <c r="ACJ10272" s="60"/>
      <c r="ACK10272" s="60"/>
      <c r="ACL10272" s="60"/>
      <c r="ACM10272" s="60"/>
      <c r="ACN10272" s="60"/>
      <c r="ACO10272" s="60"/>
      <c r="ACP10272" s="60"/>
      <c r="ACQ10272" s="60"/>
      <c r="ACR10272" s="60"/>
      <c r="ACS10272" s="60"/>
      <c r="ACT10272" s="60"/>
      <c r="ACU10272" s="60"/>
      <c r="ACV10272" s="60"/>
      <c r="ACW10272" s="60"/>
      <c r="ACX10272" s="60"/>
      <c r="ACY10272" s="60">
        <v>0.95276412556604495</v>
      </c>
      <c r="ACZ10272" s="60"/>
      <c r="ADA10272" s="60"/>
      <c r="ADB10272" s="60"/>
      <c r="ADC10272" s="60"/>
      <c r="ADD10272" s="60"/>
      <c r="ADE10272" s="60"/>
    </row>
    <row r="10273" spans="760:785" x14ac:dyDescent="0.25">
      <c r="ACF10273" s="60"/>
      <c r="ACG10273" s="60"/>
      <c r="ACH10273" s="60"/>
      <c r="ACI10273" s="60"/>
      <c r="ACJ10273" s="60"/>
      <c r="ACK10273" s="60"/>
      <c r="ACL10273" s="60"/>
      <c r="ACM10273" s="60"/>
      <c r="ACN10273" s="60"/>
      <c r="ACO10273" s="60"/>
      <c r="ACP10273" s="60"/>
      <c r="ACQ10273" s="60"/>
      <c r="ACR10273" s="60"/>
      <c r="ACS10273" s="60"/>
      <c r="ACT10273" s="60"/>
      <c r="ACU10273" s="60"/>
      <c r="ACV10273" s="60"/>
      <c r="ACW10273" s="60"/>
      <c r="ACX10273" s="60"/>
      <c r="ACY10273" s="60">
        <v>0.95276186572634203</v>
      </c>
      <c r="ACZ10273" s="60"/>
      <c r="ADA10273" s="60"/>
      <c r="ADB10273" s="60"/>
      <c r="ADC10273" s="60"/>
      <c r="ADD10273" s="60"/>
      <c r="ADE10273" s="60"/>
    </row>
    <row r="10274" spans="760:785" x14ac:dyDescent="0.25">
      <c r="ACF10274" s="60"/>
      <c r="ACG10274" s="60"/>
      <c r="ACH10274" s="60"/>
      <c r="ACI10274" s="60"/>
      <c r="ACJ10274" s="60"/>
      <c r="ACK10274" s="60"/>
      <c r="ACL10274" s="60"/>
      <c r="ACM10274" s="60"/>
      <c r="ACN10274" s="60"/>
      <c r="ACO10274" s="60"/>
      <c r="ACP10274" s="60"/>
      <c r="ACQ10274" s="60"/>
      <c r="ACR10274" s="60"/>
      <c r="ACS10274" s="60"/>
      <c r="ACT10274" s="60"/>
      <c r="ACU10274" s="60"/>
      <c r="ACV10274" s="60"/>
      <c r="ACW10274" s="60"/>
      <c r="ACX10274" s="60"/>
      <c r="ACY10274" s="60">
        <v>0.95275448692048204</v>
      </c>
      <c r="ACZ10274" s="60"/>
      <c r="ADA10274" s="60"/>
      <c r="ADB10274" s="60"/>
      <c r="ADC10274" s="60"/>
      <c r="ADD10274" s="60"/>
      <c r="ADE10274" s="60"/>
    </row>
    <row r="10275" spans="760:785" x14ac:dyDescent="0.25">
      <c r="ACF10275" s="60"/>
      <c r="ACG10275" s="60"/>
      <c r="ACH10275" s="60"/>
      <c r="ACI10275" s="60"/>
      <c r="ACJ10275" s="60"/>
      <c r="ACK10275" s="60"/>
      <c r="ACL10275" s="60"/>
      <c r="ACM10275" s="60"/>
      <c r="ACN10275" s="60"/>
      <c r="ACO10275" s="60"/>
      <c r="ACP10275" s="60"/>
      <c r="ACQ10275" s="60"/>
      <c r="ACR10275" s="60"/>
      <c r="ACS10275" s="60"/>
      <c r="ACT10275" s="60"/>
      <c r="ACU10275" s="60"/>
      <c r="ACV10275" s="60"/>
      <c r="ACW10275" s="60"/>
      <c r="ACX10275" s="60"/>
      <c r="ACY10275" s="60">
        <v>0.95275126105565</v>
      </c>
      <c r="ACZ10275" s="60"/>
      <c r="ADA10275" s="60"/>
      <c r="ADB10275" s="60"/>
      <c r="ADC10275" s="60"/>
      <c r="ADD10275" s="60"/>
      <c r="ADE10275" s="60"/>
    </row>
    <row r="10276" spans="760:785" x14ac:dyDescent="0.25">
      <c r="ACF10276" s="60"/>
      <c r="ACG10276" s="60"/>
      <c r="ACH10276" s="60"/>
      <c r="ACI10276" s="60"/>
      <c r="ACJ10276" s="60"/>
      <c r="ACK10276" s="60"/>
      <c r="ACL10276" s="60"/>
      <c r="ACM10276" s="60"/>
      <c r="ACN10276" s="60"/>
      <c r="ACO10276" s="60"/>
      <c r="ACP10276" s="60"/>
      <c r="ACQ10276" s="60"/>
      <c r="ACR10276" s="60"/>
      <c r="ACS10276" s="60"/>
      <c r="ACT10276" s="60"/>
      <c r="ACU10276" s="60"/>
      <c r="ACV10276" s="60"/>
      <c r="ACW10276" s="60"/>
      <c r="ACX10276" s="60"/>
      <c r="ACY10276" s="60">
        <v>0.95275063807725902</v>
      </c>
      <c r="ACZ10276" s="60"/>
      <c r="ADA10276" s="60"/>
      <c r="ADB10276" s="60"/>
      <c r="ADC10276" s="60"/>
      <c r="ADD10276" s="60"/>
      <c r="ADE10276" s="60"/>
    </row>
    <row r="10277" spans="760:785" x14ac:dyDescent="0.25">
      <c r="ACF10277" s="60"/>
      <c r="ACG10277" s="60"/>
      <c r="ACH10277" s="60"/>
      <c r="ACI10277" s="60"/>
      <c r="ACJ10277" s="60"/>
      <c r="ACK10277" s="60"/>
      <c r="ACL10277" s="60"/>
      <c r="ACM10277" s="60"/>
      <c r="ACN10277" s="60"/>
      <c r="ACO10277" s="60"/>
      <c r="ACP10277" s="60"/>
      <c r="ACQ10277" s="60"/>
      <c r="ACR10277" s="60"/>
      <c r="ACS10277" s="60"/>
      <c r="ACT10277" s="60"/>
      <c r="ACU10277" s="60"/>
      <c r="ACV10277" s="60"/>
      <c r="ACW10277" s="60"/>
      <c r="ACX10277" s="60"/>
      <c r="ACY10277" s="60">
        <v>0.95274493842455998</v>
      </c>
      <c r="ACZ10277" s="60"/>
      <c r="ADA10277" s="60"/>
      <c r="ADB10277" s="60"/>
      <c r="ADC10277" s="60"/>
      <c r="ADD10277" s="60"/>
      <c r="ADE10277" s="60"/>
    </row>
    <row r="10278" spans="760:785" x14ac:dyDescent="0.25">
      <c r="ACF10278" s="60"/>
      <c r="ACG10278" s="60"/>
      <c r="ACH10278" s="60"/>
      <c r="ACI10278" s="60"/>
      <c r="ACJ10278" s="60"/>
      <c r="ACK10278" s="60"/>
      <c r="ACL10278" s="60"/>
      <c r="ACM10278" s="60"/>
      <c r="ACN10278" s="60"/>
      <c r="ACO10278" s="60"/>
      <c r="ACP10278" s="60"/>
      <c r="ACQ10278" s="60"/>
      <c r="ACR10278" s="60"/>
      <c r="ACS10278" s="60"/>
      <c r="ACT10278" s="60"/>
      <c r="ACU10278" s="60"/>
      <c r="ACV10278" s="60"/>
      <c r="ACW10278" s="60"/>
      <c r="ACX10278" s="60"/>
      <c r="ACY10278" s="60">
        <v>0.95274283704316398</v>
      </c>
      <c r="ACZ10278" s="60"/>
      <c r="ADA10278" s="60"/>
      <c r="ADB10278" s="60"/>
      <c r="ADC10278" s="60"/>
      <c r="ADD10278" s="60"/>
      <c r="ADE10278" s="60"/>
    </row>
    <row r="10279" spans="760:785" x14ac:dyDescent="0.25">
      <c r="ACF10279" s="60"/>
      <c r="ACG10279" s="60"/>
      <c r="ACH10279" s="60"/>
      <c r="ACI10279" s="60"/>
      <c r="ACJ10279" s="60"/>
      <c r="ACK10279" s="60"/>
      <c r="ACL10279" s="60"/>
      <c r="ACM10279" s="60"/>
      <c r="ACN10279" s="60"/>
      <c r="ACO10279" s="60"/>
      <c r="ACP10279" s="60"/>
      <c r="ACQ10279" s="60"/>
      <c r="ACR10279" s="60"/>
      <c r="ACS10279" s="60"/>
      <c r="ACT10279" s="60"/>
      <c r="ACU10279" s="60"/>
      <c r="ACV10279" s="60"/>
      <c r="ACW10279" s="60"/>
      <c r="ACX10279" s="60"/>
      <c r="ACY10279" s="60">
        <v>0.95274060395803195</v>
      </c>
      <c r="ACZ10279" s="60"/>
      <c r="ADA10279" s="60"/>
      <c r="ADB10279" s="60"/>
      <c r="ADC10279" s="60"/>
      <c r="ADD10279" s="60"/>
      <c r="ADE10279" s="60"/>
    </row>
    <row r="10280" spans="760:785" x14ac:dyDescent="0.25">
      <c r="ACF10280" s="60"/>
      <c r="ACG10280" s="60"/>
      <c r="ACH10280" s="60"/>
      <c r="ACI10280" s="60"/>
      <c r="ACJ10280" s="60"/>
      <c r="ACK10280" s="60"/>
      <c r="ACL10280" s="60"/>
      <c r="ACM10280" s="60"/>
      <c r="ACN10280" s="60"/>
      <c r="ACO10280" s="60"/>
      <c r="ACP10280" s="60"/>
      <c r="ACQ10280" s="60"/>
      <c r="ACR10280" s="60"/>
      <c r="ACS10280" s="60"/>
      <c r="ACT10280" s="60"/>
      <c r="ACU10280" s="60"/>
      <c r="ACV10280" s="60"/>
      <c r="ACW10280" s="60"/>
      <c r="ACX10280" s="60"/>
      <c r="ACY10280" s="60">
        <v>0.952739668447112</v>
      </c>
      <c r="ACZ10280" s="60"/>
      <c r="ADA10280" s="60"/>
      <c r="ADB10280" s="60"/>
      <c r="ADC10280" s="60"/>
      <c r="ADD10280" s="60"/>
      <c r="ADE10280" s="60"/>
    </row>
    <row r="10281" spans="760:785" x14ac:dyDescent="0.25">
      <c r="ACF10281" s="60"/>
      <c r="ACG10281" s="60"/>
      <c r="ACH10281" s="60"/>
      <c r="ACI10281" s="60"/>
      <c r="ACJ10281" s="60"/>
      <c r="ACK10281" s="60"/>
      <c r="ACL10281" s="60"/>
      <c r="ACM10281" s="60"/>
      <c r="ACN10281" s="60"/>
      <c r="ACO10281" s="60"/>
      <c r="ACP10281" s="60"/>
      <c r="ACQ10281" s="60"/>
      <c r="ACR10281" s="60"/>
      <c r="ACS10281" s="60"/>
      <c r="ACT10281" s="60"/>
      <c r="ACU10281" s="60"/>
      <c r="ACV10281" s="60"/>
      <c r="ACW10281" s="60"/>
      <c r="ACX10281" s="60"/>
      <c r="ACY10281" s="60">
        <v>0.95273319626512698</v>
      </c>
      <c r="ACZ10281" s="60"/>
      <c r="ADA10281" s="60"/>
      <c r="ADB10281" s="60"/>
      <c r="ADC10281" s="60"/>
      <c r="ADD10281" s="60"/>
      <c r="ADE10281" s="60"/>
    </row>
    <row r="10282" spans="760:785" x14ac:dyDescent="0.25">
      <c r="ACF10282" s="60"/>
      <c r="ACG10282" s="60"/>
      <c r="ACH10282" s="60"/>
      <c r="ACI10282" s="60"/>
      <c r="ACJ10282" s="60"/>
      <c r="ACK10282" s="60"/>
      <c r="ACL10282" s="60"/>
      <c r="ACM10282" s="60"/>
      <c r="ACN10282" s="60"/>
      <c r="ACO10282" s="60"/>
      <c r="ACP10282" s="60"/>
      <c r="ACQ10282" s="60"/>
      <c r="ACR10282" s="60"/>
      <c r="ACS10282" s="60"/>
      <c r="ACT10282" s="60"/>
      <c r="ACU10282" s="60"/>
      <c r="ACV10282" s="60"/>
      <c r="ACW10282" s="60"/>
      <c r="ACX10282" s="60"/>
      <c r="ACY10282" s="60">
        <v>0.952711421459986</v>
      </c>
      <c r="ACZ10282" s="60"/>
      <c r="ADA10282" s="60"/>
      <c r="ADB10282" s="60"/>
      <c r="ADC10282" s="60"/>
      <c r="ADD10282" s="60"/>
      <c r="ADE10282" s="60"/>
    </row>
    <row r="10283" spans="760:785" x14ac:dyDescent="0.25">
      <c r="ACF10283" s="60"/>
      <c r="ACG10283" s="60"/>
      <c r="ACH10283" s="60"/>
      <c r="ACI10283" s="60"/>
      <c r="ACJ10283" s="60"/>
      <c r="ACK10283" s="60"/>
      <c r="ACL10283" s="60"/>
      <c r="ACM10283" s="60"/>
      <c r="ACN10283" s="60"/>
      <c r="ACO10283" s="60"/>
      <c r="ACP10283" s="60"/>
      <c r="ACQ10283" s="60"/>
      <c r="ACR10283" s="60"/>
      <c r="ACS10283" s="60"/>
      <c r="ACT10283" s="60"/>
      <c r="ACU10283" s="60"/>
      <c r="ACV10283" s="60"/>
      <c r="ACW10283" s="60"/>
      <c r="ACX10283" s="60"/>
      <c r="ACY10283" s="60">
        <v>0.95270359155804596</v>
      </c>
      <c r="ACZ10283" s="60"/>
      <c r="ADA10283" s="60"/>
      <c r="ADB10283" s="60"/>
      <c r="ADC10283" s="60"/>
      <c r="ADD10283" s="60"/>
      <c r="ADE10283" s="60"/>
    </row>
    <row r="10284" spans="760:785" x14ac:dyDescent="0.25">
      <c r="ACF10284" s="60"/>
      <c r="ACG10284" s="60"/>
      <c r="ACH10284" s="60"/>
      <c r="ACI10284" s="60"/>
      <c r="ACJ10284" s="60"/>
      <c r="ACK10284" s="60"/>
      <c r="ACL10284" s="60"/>
      <c r="ACM10284" s="60"/>
      <c r="ACN10284" s="60"/>
      <c r="ACO10284" s="60"/>
      <c r="ACP10284" s="60"/>
      <c r="ACQ10284" s="60"/>
      <c r="ACR10284" s="60"/>
      <c r="ACS10284" s="60"/>
      <c r="ACT10284" s="60"/>
      <c r="ACU10284" s="60"/>
      <c r="ACV10284" s="60"/>
      <c r="ACW10284" s="60"/>
      <c r="ACX10284" s="60"/>
      <c r="ACY10284" s="60">
        <v>0.952692201415972</v>
      </c>
      <c r="ACZ10284" s="60"/>
      <c r="ADA10284" s="60"/>
      <c r="ADB10284" s="60"/>
      <c r="ADC10284" s="60"/>
      <c r="ADD10284" s="60"/>
      <c r="ADE10284" s="60"/>
    </row>
    <row r="10285" spans="760:785" x14ac:dyDescent="0.25">
      <c r="ACF10285" s="60"/>
      <c r="ACG10285" s="60"/>
      <c r="ACH10285" s="60"/>
      <c r="ACI10285" s="60"/>
      <c r="ACJ10285" s="60"/>
      <c r="ACK10285" s="60"/>
      <c r="ACL10285" s="60"/>
      <c r="ACM10285" s="60"/>
      <c r="ACN10285" s="60"/>
      <c r="ACO10285" s="60"/>
      <c r="ACP10285" s="60"/>
      <c r="ACQ10285" s="60"/>
      <c r="ACR10285" s="60"/>
      <c r="ACS10285" s="60"/>
      <c r="ACT10285" s="60"/>
      <c r="ACU10285" s="60"/>
      <c r="ACV10285" s="60"/>
      <c r="ACW10285" s="60"/>
      <c r="ACX10285" s="60"/>
      <c r="ACY10285" s="60">
        <v>0.95268163757088198</v>
      </c>
      <c r="ACZ10285" s="60"/>
      <c r="ADA10285" s="60"/>
      <c r="ADB10285" s="60"/>
      <c r="ADC10285" s="60"/>
      <c r="ADD10285" s="60"/>
      <c r="ADE10285" s="60"/>
    </row>
    <row r="10286" spans="760:785" x14ac:dyDescent="0.25">
      <c r="ACF10286" s="60"/>
      <c r="ACG10286" s="60"/>
      <c r="ACH10286" s="60"/>
      <c r="ACI10286" s="60"/>
      <c r="ACJ10286" s="60"/>
      <c r="ACK10286" s="60"/>
      <c r="ACL10286" s="60"/>
      <c r="ACM10286" s="60"/>
      <c r="ACN10286" s="60"/>
      <c r="ACO10286" s="60"/>
      <c r="ACP10286" s="60"/>
      <c r="ACQ10286" s="60"/>
      <c r="ACR10286" s="60"/>
      <c r="ACS10286" s="60"/>
      <c r="ACT10286" s="60"/>
      <c r="ACU10286" s="60"/>
      <c r="ACV10286" s="60"/>
      <c r="ACW10286" s="60"/>
      <c r="ACX10286" s="60"/>
      <c r="ACY10286" s="60">
        <v>0.95267888736562001</v>
      </c>
      <c r="ACZ10286" s="60"/>
      <c r="ADA10286" s="60"/>
      <c r="ADB10286" s="60"/>
      <c r="ADC10286" s="60"/>
      <c r="ADD10286" s="60"/>
      <c r="ADE10286" s="60"/>
    </row>
    <row r="10287" spans="760:785" x14ac:dyDescent="0.25">
      <c r="ACF10287" s="60"/>
      <c r="ACG10287" s="60"/>
      <c r="ACH10287" s="60"/>
      <c r="ACI10287" s="60"/>
      <c r="ACJ10287" s="60"/>
      <c r="ACK10287" s="60"/>
      <c r="ACL10287" s="60"/>
      <c r="ACM10287" s="60"/>
      <c r="ACN10287" s="60"/>
      <c r="ACO10287" s="60"/>
      <c r="ACP10287" s="60"/>
      <c r="ACQ10287" s="60"/>
      <c r="ACR10287" s="60"/>
      <c r="ACS10287" s="60"/>
      <c r="ACT10287" s="60"/>
      <c r="ACU10287" s="60"/>
      <c r="ACV10287" s="60"/>
      <c r="ACW10287" s="60"/>
      <c r="ACX10287" s="60"/>
      <c r="ACY10287" s="60">
        <v>0.95267388381486795</v>
      </c>
      <c r="ACZ10287" s="60"/>
      <c r="ADA10287" s="60"/>
      <c r="ADB10287" s="60"/>
      <c r="ADC10287" s="60"/>
      <c r="ADD10287" s="60"/>
      <c r="ADE10287" s="60"/>
    </row>
    <row r="10288" spans="760:785" x14ac:dyDescent="0.25">
      <c r="ACF10288" s="60"/>
      <c r="ACG10288" s="60"/>
      <c r="ACH10288" s="60"/>
      <c r="ACI10288" s="60"/>
      <c r="ACJ10288" s="60"/>
      <c r="ACK10288" s="60"/>
      <c r="ACL10288" s="60"/>
      <c r="ACM10288" s="60"/>
      <c r="ACN10288" s="60"/>
      <c r="ACO10288" s="60"/>
      <c r="ACP10288" s="60"/>
      <c r="ACQ10288" s="60"/>
      <c r="ACR10288" s="60"/>
      <c r="ACS10288" s="60"/>
      <c r="ACT10288" s="60"/>
      <c r="ACU10288" s="60"/>
      <c r="ACV10288" s="60"/>
      <c r="ACW10288" s="60"/>
      <c r="ACX10288" s="60"/>
      <c r="ACY10288" s="60">
        <v>0.95265853406018697</v>
      </c>
      <c r="ACZ10288" s="60"/>
      <c r="ADA10288" s="60"/>
      <c r="ADB10288" s="60"/>
      <c r="ADC10288" s="60"/>
      <c r="ADD10288" s="60"/>
      <c r="ADE10288" s="60"/>
    </row>
    <row r="10289" spans="760:785" x14ac:dyDescent="0.25">
      <c r="ACF10289" s="60"/>
      <c r="ACG10289" s="60"/>
      <c r="ACH10289" s="60"/>
      <c r="ACI10289" s="60"/>
      <c r="ACJ10289" s="60"/>
      <c r="ACK10289" s="60"/>
      <c r="ACL10289" s="60"/>
      <c r="ACM10289" s="60"/>
      <c r="ACN10289" s="60"/>
      <c r="ACO10289" s="60"/>
      <c r="ACP10289" s="60"/>
      <c r="ACQ10289" s="60"/>
      <c r="ACR10289" s="60"/>
      <c r="ACS10289" s="60"/>
      <c r="ACT10289" s="60"/>
      <c r="ACU10289" s="60"/>
      <c r="ACV10289" s="60"/>
      <c r="ACW10289" s="60"/>
      <c r="ACX10289" s="60"/>
      <c r="ACY10289" s="60">
        <v>0.95265080277710501</v>
      </c>
      <c r="ACZ10289" s="60"/>
      <c r="ADA10289" s="60"/>
      <c r="ADB10289" s="60"/>
      <c r="ADC10289" s="60"/>
      <c r="ADD10289" s="60"/>
      <c r="ADE10289" s="60"/>
    </row>
    <row r="10290" spans="760:785" x14ac:dyDescent="0.25">
      <c r="ACF10290" s="60"/>
      <c r="ACG10290" s="60"/>
      <c r="ACH10290" s="60"/>
      <c r="ACI10290" s="60"/>
      <c r="ACJ10290" s="60"/>
      <c r="ACK10290" s="60"/>
      <c r="ACL10290" s="60"/>
      <c r="ACM10290" s="60"/>
      <c r="ACN10290" s="60"/>
      <c r="ACO10290" s="60"/>
      <c r="ACP10290" s="60"/>
      <c r="ACQ10290" s="60"/>
      <c r="ACR10290" s="60"/>
      <c r="ACS10290" s="60"/>
      <c r="ACT10290" s="60"/>
      <c r="ACU10290" s="60"/>
      <c r="ACV10290" s="60"/>
      <c r="ACW10290" s="60"/>
      <c r="ACX10290" s="60"/>
      <c r="ACY10290" s="60">
        <v>0.95262407482898004</v>
      </c>
      <c r="ACZ10290" s="60"/>
      <c r="ADA10290" s="60"/>
      <c r="ADB10290" s="60"/>
      <c r="ADC10290" s="60"/>
      <c r="ADD10290" s="60"/>
      <c r="ADE10290" s="60"/>
    </row>
    <row r="10291" spans="760:785" x14ac:dyDescent="0.25">
      <c r="ACF10291" s="60"/>
      <c r="ACG10291" s="60"/>
      <c r="ACH10291" s="60"/>
      <c r="ACI10291" s="60"/>
      <c r="ACJ10291" s="60"/>
      <c r="ACK10291" s="60"/>
      <c r="ACL10291" s="60"/>
      <c r="ACM10291" s="60"/>
      <c r="ACN10291" s="60"/>
      <c r="ACO10291" s="60"/>
      <c r="ACP10291" s="60"/>
      <c r="ACQ10291" s="60"/>
      <c r="ACR10291" s="60"/>
      <c r="ACS10291" s="60"/>
      <c r="ACT10291" s="60"/>
      <c r="ACU10291" s="60"/>
      <c r="ACV10291" s="60"/>
      <c r="ACW10291" s="60"/>
      <c r="ACX10291" s="60"/>
      <c r="ACY10291" s="60">
        <v>0.95260655471455802</v>
      </c>
      <c r="ACZ10291" s="60"/>
      <c r="ADA10291" s="60"/>
      <c r="ADB10291" s="60"/>
      <c r="ADC10291" s="60"/>
      <c r="ADD10291" s="60"/>
      <c r="ADE10291" s="60"/>
    </row>
    <row r="10292" spans="760:785" x14ac:dyDescent="0.25">
      <c r="ACF10292" s="60"/>
      <c r="ACG10292" s="60"/>
      <c r="ACH10292" s="60"/>
      <c r="ACI10292" s="60"/>
      <c r="ACJ10292" s="60"/>
      <c r="ACK10292" s="60"/>
      <c r="ACL10292" s="60"/>
      <c r="ACM10292" s="60"/>
      <c r="ACN10292" s="60"/>
      <c r="ACO10292" s="60"/>
      <c r="ACP10292" s="60"/>
      <c r="ACQ10292" s="60"/>
      <c r="ACR10292" s="60"/>
      <c r="ACS10292" s="60"/>
      <c r="ACT10292" s="60"/>
      <c r="ACU10292" s="60"/>
      <c r="ACV10292" s="60"/>
      <c r="ACW10292" s="60"/>
      <c r="ACX10292" s="60"/>
      <c r="ACY10292" s="60">
        <v>0.95259475849231201</v>
      </c>
      <c r="ACZ10292" s="60"/>
      <c r="ADA10292" s="60"/>
      <c r="ADB10292" s="60"/>
      <c r="ADC10292" s="60"/>
      <c r="ADD10292" s="60"/>
      <c r="ADE10292" s="60"/>
    </row>
    <row r="10293" spans="760:785" x14ac:dyDescent="0.25">
      <c r="ACF10293" s="60"/>
      <c r="ACG10293" s="60"/>
      <c r="ACH10293" s="60"/>
      <c r="ACI10293" s="60"/>
      <c r="ACJ10293" s="60"/>
      <c r="ACK10293" s="60"/>
      <c r="ACL10293" s="60"/>
      <c r="ACM10293" s="60"/>
      <c r="ACN10293" s="60"/>
      <c r="ACO10293" s="60"/>
      <c r="ACP10293" s="60"/>
      <c r="ACQ10293" s="60"/>
      <c r="ACR10293" s="60"/>
      <c r="ACS10293" s="60"/>
      <c r="ACT10293" s="60"/>
      <c r="ACU10293" s="60"/>
      <c r="ACV10293" s="60"/>
      <c r="ACW10293" s="60"/>
      <c r="ACX10293" s="60"/>
      <c r="ACY10293" s="60">
        <v>0.95258035207233505</v>
      </c>
      <c r="ACZ10293" s="60"/>
      <c r="ADA10293" s="60"/>
      <c r="ADB10293" s="60"/>
      <c r="ADC10293" s="60"/>
      <c r="ADD10293" s="60"/>
      <c r="ADE10293" s="60"/>
    </row>
    <row r="10294" spans="760:785" x14ac:dyDescent="0.25">
      <c r="ACF10294" s="60"/>
      <c r="ACG10294" s="60"/>
      <c r="ACH10294" s="60"/>
      <c r="ACI10294" s="60"/>
      <c r="ACJ10294" s="60"/>
      <c r="ACK10294" s="60"/>
      <c r="ACL10294" s="60"/>
      <c r="ACM10294" s="60"/>
      <c r="ACN10294" s="60"/>
      <c r="ACO10294" s="60"/>
      <c r="ACP10294" s="60"/>
      <c r="ACQ10294" s="60"/>
      <c r="ACR10294" s="60"/>
      <c r="ACS10294" s="60"/>
      <c r="ACT10294" s="60"/>
      <c r="ACU10294" s="60"/>
      <c r="ACV10294" s="60"/>
      <c r="ACW10294" s="60"/>
      <c r="ACX10294" s="60"/>
      <c r="ACY10294" s="60">
        <v>0.952580183743716</v>
      </c>
      <c r="ACZ10294" s="60"/>
      <c r="ADA10294" s="60"/>
      <c r="ADB10294" s="60"/>
      <c r="ADC10294" s="60"/>
      <c r="ADD10294" s="60"/>
      <c r="ADE10294" s="60"/>
    </row>
    <row r="10295" spans="760:785" x14ac:dyDescent="0.25">
      <c r="ACF10295" s="60"/>
      <c r="ACG10295" s="60"/>
      <c r="ACH10295" s="60"/>
      <c r="ACI10295" s="60"/>
      <c r="ACJ10295" s="60"/>
      <c r="ACK10295" s="60"/>
      <c r="ACL10295" s="60"/>
      <c r="ACM10295" s="60"/>
      <c r="ACN10295" s="60"/>
      <c r="ACO10295" s="60"/>
      <c r="ACP10295" s="60"/>
      <c r="ACQ10295" s="60"/>
      <c r="ACR10295" s="60"/>
      <c r="ACS10295" s="60"/>
      <c r="ACT10295" s="60"/>
      <c r="ACU10295" s="60"/>
      <c r="ACV10295" s="60"/>
      <c r="ACW10295" s="60"/>
      <c r="ACX10295" s="60"/>
      <c r="ACY10295" s="60">
        <v>0.952577381998017</v>
      </c>
      <c r="ACZ10295" s="60"/>
      <c r="ADA10295" s="60"/>
      <c r="ADB10295" s="60"/>
      <c r="ADC10295" s="60"/>
      <c r="ADD10295" s="60"/>
      <c r="ADE10295" s="60"/>
    </row>
    <row r="10296" spans="760:785" x14ac:dyDescent="0.25">
      <c r="ACF10296" s="60"/>
      <c r="ACG10296" s="60"/>
      <c r="ACH10296" s="60"/>
      <c r="ACI10296" s="60"/>
      <c r="ACJ10296" s="60"/>
      <c r="ACK10296" s="60"/>
      <c r="ACL10296" s="60"/>
      <c r="ACM10296" s="60"/>
      <c r="ACN10296" s="60"/>
      <c r="ACO10296" s="60"/>
      <c r="ACP10296" s="60"/>
      <c r="ACQ10296" s="60"/>
      <c r="ACR10296" s="60"/>
      <c r="ACS10296" s="60"/>
      <c r="ACT10296" s="60"/>
      <c r="ACU10296" s="60"/>
      <c r="ACV10296" s="60"/>
      <c r="ACW10296" s="60"/>
      <c r="ACX10296" s="60"/>
      <c r="ACY10296" s="60">
        <v>0.95257710579531696</v>
      </c>
      <c r="ACZ10296" s="60"/>
      <c r="ADA10296" s="60"/>
      <c r="ADB10296" s="60"/>
      <c r="ADC10296" s="60"/>
      <c r="ADD10296" s="60"/>
      <c r="ADE10296" s="60"/>
    </row>
    <row r="10297" spans="760:785" x14ac:dyDescent="0.25">
      <c r="ACF10297" s="60"/>
      <c r="ACG10297" s="60"/>
      <c r="ACH10297" s="60"/>
      <c r="ACI10297" s="60"/>
      <c r="ACJ10297" s="60"/>
      <c r="ACK10297" s="60"/>
      <c r="ACL10297" s="60"/>
      <c r="ACM10297" s="60"/>
      <c r="ACN10297" s="60"/>
      <c r="ACO10297" s="60"/>
      <c r="ACP10297" s="60"/>
      <c r="ACQ10297" s="60"/>
      <c r="ACR10297" s="60"/>
      <c r="ACS10297" s="60"/>
      <c r="ACT10297" s="60"/>
      <c r="ACU10297" s="60"/>
      <c r="ACV10297" s="60"/>
      <c r="ACW10297" s="60"/>
      <c r="ACX10297" s="60"/>
      <c r="ACY10297" s="60">
        <v>0.95255927482068903</v>
      </c>
      <c r="ACZ10297" s="60"/>
      <c r="ADA10297" s="60"/>
      <c r="ADB10297" s="60"/>
      <c r="ADC10297" s="60"/>
      <c r="ADD10297" s="60"/>
      <c r="ADE10297" s="60"/>
    </row>
    <row r="10298" spans="760:785" x14ac:dyDescent="0.25">
      <c r="ACF10298" s="60"/>
      <c r="ACG10298" s="60"/>
      <c r="ACH10298" s="60"/>
      <c r="ACI10298" s="60"/>
      <c r="ACJ10298" s="60"/>
      <c r="ACK10298" s="60"/>
      <c r="ACL10298" s="60"/>
      <c r="ACM10298" s="60"/>
      <c r="ACN10298" s="60"/>
      <c r="ACO10298" s="60"/>
      <c r="ACP10298" s="60"/>
      <c r="ACQ10298" s="60"/>
      <c r="ACR10298" s="60"/>
      <c r="ACS10298" s="60"/>
      <c r="ACT10298" s="60"/>
      <c r="ACU10298" s="60"/>
      <c r="ACV10298" s="60"/>
      <c r="ACW10298" s="60"/>
      <c r="ACX10298" s="60"/>
      <c r="ACY10298" s="60">
        <v>0.95253670743812202</v>
      </c>
      <c r="ACZ10298" s="60"/>
      <c r="ADA10298" s="60"/>
      <c r="ADB10298" s="60"/>
      <c r="ADC10298" s="60"/>
      <c r="ADD10298" s="60"/>
      <c r="ADE10298" s="60"/>
    </row>
    <row r="10299" spans="760:785" x14ac:dyDescent="0.25">
      <c r="ACF10299" s="60"/>
      <c r="ACG10299" s="60"/>
      <c r="ACH10299" s="60"/>
      <c r="ACI10299" s="60"/>
      <c r="ACJ10299" s="60"/>
      <c r="ACK10299" s="60"/>
      <c r="ACL10299" s="60"/>
      <c r="ACM10299" s="60"/>
      <c r="ACN10299" s="60"/>
      <c r="ACO10299" s="60"/>
      <c r="ACP10299" s="60"/>
      <c r="ACQ10299" s="60"/>
      <c r="ACR10299" s="60"/>
      <c r="ACS10299" s="60"/>
      <c r="ACT10299" s="60"/>
      <c r="ACU10299" s="60"/>
      <c r="ACV10299" s="60"/>
      <c r="ACW10299" s="60"/>
      <c r="ACX10299" s="60"/>
      <c r="ACY10299" s="60">
        <v>0.952529970444978</v>
      </c>
      <c r="ACZ10299" s="60"/>
      <c r="ADA10299" s="60"/>
      <c r="ADB10299" s="60"/>
      <c r="ADC10299" s="60"/>
      <c r="ADD10299" s="60"/>
      <c r="ADE10299" s="60"/>
    </row>
    <row r="10300" spans="760:785" x14ac:dyDescent="0.25">
      <c r="ACF10300" s="60"/>
      <c r="ACG10300" s="60"/>
      <c r="ACH10300" s="60"/>
      <c r="ACI10300" s="60"/>
      <c r="ACJ10300" s="60"/>
      <c r="ACK10300" s="60"/>
      <c r="ACL10300" s="60"/>
      <c r="ACM10300" s="60"/>
      <c r="ACN10300" s="60"/>
      <c r="ACO10300" s="60"/>
      <c r="ACP10300" s="60"/>
      <c r="ACQ10300" s="60"/>
      <c r="ACR10300" s="60"/>
      <c r="ACS10300" s="60"/>
      <c r="ACT10300" s="60"/>
      <c r="ACU10300" s="60"/>
      <c r="ACV10300" s="60"/>
      <c r="ACW10300" s="60"/>
      <c r="ACX10300" s="60"/>
      <c r="ACY10300" s="60">
        <v>0.95252180240107898</v>
      </c>
      <c r="ACZ10300" s="60"/>
      <c r="ADA10300" s="60"/>
      <c r="ADB10300" s="60"/>
      <c r="ADC10300" s="60"/>
      <c r="ADD10300" s="60"/>
      <c r="ADE10300" s="60"/>
    </row>
    <row r="10301" spans="760:785" x14ac:dyDescent="0.25">
      <c r="ACF10301" s="60"/>
      <c r="ACG10301" s="60"/>
      <c r="ACH10301" s="60"/>
      <c r="ACI10301" s="60"/>
      <c r="ACJ10301" s="60"/>
      <c r="ACK10301" s="60"/>
      <c r="ACL10301" s="60"/>
      <c r="ACM10301" s="60"/>
      <c r="ACN10301" s="60"/>
      <c r="ACO10301" s="60"/>
      <c r="ACP10301" s="60"/>
      <c r="ACQ10301" s="60"/>
      <c r="ACR10301" s="60"/>
      <c r="ACS10301" s="60"/>
      <c r="ACT10301" s="60"/>
      <c r="ACU10301" s="60"/>
      <c r="ACV10301" s="60"/>
      <c r="ACW10301" s="60"/>
      <c r="ACX10301" s="60"/>
      <c r="ACY10301" s="60">
        <v>0.95251980140361103</v>
      </c>
      <c r="ACZ10301" s="60"/>
      <c r="ADA10301" s="60"/>
      <c r="ADB10301" s="60"/>
      <c r="ADC10301" s="60"/>
      <c r="ADD10301" s="60"/>
      <c r="ADE10301" s="60"/>
    </row>
    <row r="10302" spans="760:785" x14ac:dyDescent="0.25">
      <c r="ACF10302" s="60"/>
      <c r="ACG10302" s="60"/>
      <c r="ACH10302" s="60"/>
      <c r="ACI10302" s="60"/>
      <c r="ACJ10302" s="60"/>
      <c r="ACK10302" s="60"/>
      <c r="ACL10302" s="60"/>
      <c r="ACM10302" s="60"/>
      <c r="ACN10302" s="60"/>
      <c r="ACO10302" s="60"/>
      <c r="ACP10302" s="60"/>
      <c r="ACQ10302" s="60"/>
      <c r="ACR10302" s="60"/>
      <c r="ACS10302" s="60"/>
      <c r="ACT10302" s="60"/>
      <c r="ACU10302" s="60"/>
      <c r="ACV10302" s="60"/>
      <c r="ACW10302" s="60"/>
      <c r="ACX10302" s="60"/>
      <c r="ACY10302" s="60">
        <v>0.952518642160327</v>
      </c>
      <c r="ACZ10302" s="60"/>
      <c r="ADA10302" s="60"/>
      <c r="ADB10302" s="60"/>
      <c r="ADC10302" s="60"/>
      <c r="ADD10302" s="60"/>
      <c r="ADE10302" s="60"/>
    </row>
    <row r="10303" spans="760:785" x14ac:dyDescent="0.25">
      <c r="ACF10303" s="60"/>
      <c r="ACG10303" s="60"/>
      <c r="ACH10303" s="60"/>
      <c r="ACI10303" s="60"/>
      <c r="ACJ10303" s="60"/>
      <c r="ACK10303" s="60"/>
      <c r="ACL10303" s="60"/>
      <c r="ACM10303" s="60"/>
      <c r="ACN10303" s="60"/>
      <c r="ACO10303" s="60"/>
      <c r="ACP10303" s="60"/>
      <c r="ACQ10303" s="60"/>
      <c r="ACR10303" s="60"/>
      <c r="ACS10303" s="60"/>
      <c r="ACT10303" s="60"/>
      <c r="ACU10303" s="60"/>
      <c r="ACV10303" s="60"/>
      <c r="ACW10303" s="60"/>
      <c r="ACX10303" s="60"/>
      <c r="ACY10303" s="60">
        <v>0.95251553569429503</v>
      </c>
      <c r="ACZ10303" s="60"/>
      <c r="ADA10303" s="60"/>
      <c r="ADB10303" s="60"/>
      <c r="ADC10303" s="60"/>
      <c r="ADD10303" s="60"/>
      <c r="ADE10303" s="60"/>
    </row>
    <row r="10304" spans="760:785" x14ac:dyDescent="0.25">
      <c r="ACF10304" s="60"/>
      <c r="ACG10304" s="60"/>
      <c r="ACH10304" s="60"/>
      <c r="ACI10304" s="60"/>
      <c r="ACJ10304" s="60"/>
      <c r="ACK10304" s="60"/>
      <c r="ACL10304" s="60"/>
      <c r="ACM10304" s="60"/>
      <c r="ACN10304" s="60"/>
      <c r="ACO10304" s="60"/>
      <c r="ACP10304" s="60"/>
      <c r="ACQ10304" s="60"/>
      <c r="ACR10304" s="60"/>
      <c r="ACS10304" s="60"/>
      <c r="ACT10304" s="60"/>
      <c r="ACU10304" s="60"/>
      <c r="ACV10304" s="60"/>
      <c r="ACW10304" s="60"/>
      <c r="ACX10304" s="60"/>
      <c r="ACY10304" s="60">
        <v>0.95250520116691095</v>
      </c>
      <c r="ACZ10304" s="60"/>
      <c r="ADA10304" s="60"/>
      <c r="ADB10304" s="60"/>
      <c r="ADC10304" s="60"/>
      <c r="ADD10304" s="60"/>
      <c r="ADE10304" s="60"/>
    </row>
    <row r="10305" spans="760:785" x14ac:dyDescent="0.25">
      <c r="ACF10305" s="60"/>
      <c r="ACG10305" s="60"/>
      <c r="ACH10305" s="60"/>
      <c r="ACI10305" s="60"/>
      <c r="ACJ10305" s="60"/>
      <c r="ACK10305" s="60"/>
      <c r="ACL10305" s="60"/>
      <c r="ACM10305" s="60"/>
      <c r="ACN10305" s="60"/>
      <c r="ACO10305" s="60"/>
      <c r="ACP10305" s="60"/>
      <c r="ACQ10305" s="60"/>
      <c r="ACR10305" s="60"/>
      <c r="ACS10305" s="60"/>
      <c r="ACT10305" s="60"/>
      <c r="ACU10305" s="60"/>
      <c r="ACV10305" s="60"/>
      <c r="ACW10305" s="60"/>
      <c r="ACX10305" s="60"/>
      <c r="ACY10305" s="60">
        <v>0.95248724730580603</v>
      </c>
      <c r="ACZ10305" s="60"/>
      <c r="ADA10305" s="60"/>
      <c r="ADB10305" s="60"/>
      <c r="ADC10305" s="60"/>
      <c r="ADD10305" s="60"/>
      <c r="ADE10305" s="60"/>
    </row>
    <row r="10306" spans="760:785" x14ac:dyDescent="0.25">
      <c r="ACF10306" s="60"/>
      <c r="ACG10306" s="60"/>
      <c r="ACH10306" s="60"/>
      <c r="ACI10306" s="60"/>
      <c r="ACJ10306" s="60"/>
      <c r="ACK10306" s="60"/>
      <c r="ACL10306" s="60"/>
      <c r="ACM10306" s="60"/>
      <c r="ACN10306" s="60"/>
      <c r="ACO10306" s="60"/>
      <c r="ACP10306" s="60"/>
      <c r="ACQ10306" s="60"/>
      <c r="ACR10306" s="60"/>
      <c r="ACS10306" s="60"/>
      <c r="ACT10306" s="60"/>
      <c r="ACU10306" s="60"/>
      <c r="ACV10306" s="60"/>
      <c r="ACW10306" s="60"/>
      <c r="ACX10306" s="60"/>
      <c r="ACY10306" s="60">
        <v>0.95248462858527205</v>
      </c>
      <c r="ACZ10306" s="60"/>
      <c r="ADA10306" s="60"/>
      <c r="ADB10306" s="60"/>
      <c r="ADC10306" s="60"/>
      <c r="ADD10306" s="60"/>
      <c r="ADE10306" s="60"/>
    </row>
    <row r="10307" spans="760:785" x14ac:dyDescent="0.25">
      <c r="ACF10307" s="60"/>
      <c r="ACG10307" s="60"/>
      <c r="ACH10307" s="60"/>
      <c r="ACI10307" s="60"/>
      <c r="ACJ10307" s="60"/>
      <c r="ACK10307" s="60"/>
      <c r="ACL10307" s="60"/>
      <c r="ACM10307" s="60"/>
      <c r="ACN10307" s="60"/>
      <c r="ACO10307" s="60"/>
      <c r="ACP10307" s="60"/>
      <c r="ACQ10307" s="60"/>
      <c r="ACR10307" s="60"/>
      <c r="ACS10307" s="60"/>
      <c r="ACT10307" s="60"/>
      <c r="ACU10307" s="60"/>
      <c r="ACV10307" s="60"/>
      <c r="ACW10307" s="60"/>
      <c r="ACX10307" s="60"/>
      <c r="ACY10307" s="60">
        <v>0.95248345817271796</v>
      </c>
      <c r="ACZ10307" s="60"/>
      <c r="ADA10307" s="60"/>
      <c r="ADB10307" s="60"/>
      <c r="ADC10307" s="60"/>
      <c r="ADD10307" s="60"/>
      <c r="ADE10307" s="60"/>
    </row>
    <row r="10308" spans="760:785" x14ac:dyDescent="0.25">
      <c r="ACF10308" s="60"/>
      <c r="ACG10308" s="60"/>
      <c r="ACH10308" s="60"/>
      <c r="ACI10308" s="60"/>
      <c r="ACJ10308" s="60"/>
      <c r="ACK10308" s="60"/>
      <c r="ACL10308" s="60"/>
      <c r="ACM10308" s="60"/>
      <c r="ACN10308" s="60"/>
      <c r="ACO10308" s="60"/>
      <c r="ACP10308" s="60"/>
      <c r="ACQ10308" s="60"/>
      <c r="ACR10308" s="60"/>
      <c r="ACS10308" s="60"/>
      <c r="ACT10308" s="60"/>
      <c r="ACU10308" s="60"/>
      <c r="ACV10308" s="60"/>
      <c r="ACW10308" s="60"/>
      <c r="ACX10308" s="60"/>
      <c r="ACY10308" s="60">
        <v>0.95247961049512697</v>
      </c>
      <c r="ACZ10308" s="60"/>
      <c r="ADA10308" s="60"/>
      <c r="ADB10308" s="60"/>
      <c r="ADC10308" s="60"/>
      <c r="ADD10308" s="60"/>
      <c r="ADE10308" s="60"/>
    </row>
    <row r="10309" spans="760:785" x14ac:dyDescent="0.25">
      <c r="ACF10309" s="60"/>
      <c r="ACG10309" s="60"/>
      <c r="ACH10309" s="60"/>
      <c r="ACI10309" s="60"/>
      <c r="ACJ10309" s="60"/>
      <c r="ACK10309" s="60"/>
      <c r="ACL10309" s="60"/>
      <c r="ACM10309" s="60"/>
      <c r="ACN10309" s="60"/>
      <c r="ACO10309" s="60"/>
      <c r="ACP10309" s="60"/>
      <c r="ACQ10309" s="60"/>
      <c r="ACR10309" s="60"/>
      <c r="ACS10309" s="60"/>
      <c r="ACT10309" s="60"/>
      <c r="ACU10309" s="60"/>
      <c r="ACV10309" s="60"/>
      <c r="ACW10309" s="60"/>
      <c r="ACX10309" s="60"/>
      <c r="ACY10309" s="60">
        <v>0.95247876728672998</v>
      </c>
      <c r="ACZ10309" s="60"/>
      <c r="ADA10309" s="60"/>
      <c r="ADB10309" s="60"/>
      <c r="ADC10309" s="60"/>
      <c r="ADD10309" s="60"/>
      <c r="ADE10309" s="60"/>
    </row>
    <row r="10310" spans="760:785" x14ac:dyDescent="0.25">
      <c r="ACF10310" s="60"/>
      <c r="ACG10310" s="60"/>
      <c r="ACH10310" s="60"/>
      <c r="ACI10310" s="60"/>
      <c r="ACJ10310" s="60"/>
      <c r="ACK10310" s="60"/>
      <c r="ACL10310" s="60"/>
      <c r="ACM10310" s="60"/>
      <c r="ACN10310" s="60"/>
      <c r="ACO10310" s="60"/>
      <c r="ACP10310" s="60"/>
      <c r="ACQ10310" s="60"/>
      <c r="ACR10310" s="60"/>
      <c r="ACS10310" s="60"/>
      <c r="ACT10310" s="60"/>
      <c r="ACU10310" s="60"/>
      <c r="ACV10310" s="60"/>
      <c r="ACW10310" s="60"/>
      <c r="ACX10310" s="60"/>
      <c r="ACY10310" s="60">
        <v>0.95247335546912903</v>
      </c>
      <c r="ACZ10310" s="60"/>
      <c r="ADA10310" s="60"/>
      <c r="ADB10310" s="60"/>
      <c r="ADC10310" s="60"/>
      <c r="ADD10310" s="60"/>
      <c r="ADE10310" s="60"/>
    </row>
    <row r="10311" spans="760:785" x14ac:dyDescent="0.25">
      <c r="ACF10311" s="60"/>
      <c r="ACG10311" s="60"/>
      <c r="ACH10311" s="60"/>
      <c r="ACI10311" s="60"/>
      <c r="ACJ10311" s="60"/>
      <c r="ACK10311" s="60"/>
      <c r="ACL10311" s="60"/>
      <c r="ACM10311" s="60"/>
      <c r="ACN10311" s="60"/>
      <c r="ACO10311" s="60"/>
      <c r="ACP10311" s="60"/>
      <c r="ACQ10311" s="60"/>
      <c r="ACR10311" s="60"/>
      <c r="ACS10311" s="60"/>
      <c r="ACT10311" s="60"/>
      <c r="ACU10311" s="60"/>
      <c r="ACV10311" s="60"/>
      <c r="ACW10311" s="60"/>
      <c r="ACX10311" s="60"/>
      <c r="ACY10311" s="60">
        <v>0.95246941542035701</v>
      </c>
      <c r="ACZ10311" s="60"/>
      <c r="ADA10311" s="60"/>
      <c r="ADB10311" s="60"/>
      <c r="ADC10311" s="60"/>
      <c r="ADD10311" s="60"/>
      <c r="ADE10311" s="60"/>
    </row>
    <row r="10312" spans="760:785" x14ac:dyDescent="0.25">
      <c r="ACF10312" s="60"/>
      <c r="ACG10312" s="60"/>
      <c r="ACH10312" s="60"/>
      <c r="ACI10312" s="60"/>
      <c r="ACJ10312" s="60"/>
      <c r="ACK10312" s="60"/>
      <c r="ACL10312" s="60"/>
      <c r="ACM10312" s="60"/>
      <c r="ACN10312" s="60"/>
      <c r="ACO10312" s="60"/>
      <c r="ACP10312" s="60"/>
      <c r="ACQ10312" s="60"/>
      <c r="ACR10312" s="60"/>
      <c r="ACS10312" s="60"/>
      <c r="ACT10312" s="60"/>
      <c r="ACU10312" s="60"/>
      <c r="ACV10312" s="60"/>
      <c r="ACW10312" s="60"/>
      <c r="ACX10312" s="60"/>
      <c r="ACY10312" s="60">
        <v>0.95246297733268503</v>
      </c>
      <c r="ACZ10312" s="60"/>
      <c r="ADA10312" s="60"/>
      <c r="ADB10312" s="60"/>
      <c r="ADC10312" s="60"/>
      <c r="ADD10312" s="60"/>
      <c r="ADE10312" s="60"/>
    </row>
    <row r="10313" spans="760:785" x14ac:dyDescent="0.25">
      <c r="ACF10313" s="60"/>
      <c r="ACG10313" s="60"/>
      <c r="ACH10313" s="60"/>
      <c r="ACI10313" s="60"/>
      <c r="ACJ10313" s="60"/>
      <c r="ACK10313" s="60"/>
      <c r="ACL10313" s="60"/>
      <c r="ACM10313" s="60"/>
      <c r="ACN10313" s="60"/>
      <c r="ACO10313" s="60"/>
      <c r="ACP10313" s="60"/>
      <c r="ACQ10313" s="60"/>
      <c r="ACR10313" s="60"/>
      <c r="ACS10313" s="60"/>
      <c r="ACT10313" s="60"/>
      <c r="ACU10313" s="60"/>
      <c r="ACV10313" s="60"/>
      <c r="ACW10313" s="60"/>
      <c r="ACX10313" s="60"/>
      <c r="ACY10313" s="60">
        <v>0.95245546273914605</v>
      </c>
      <c r="ACZ10313" s="60"/>
      <c r="ADA10313" s="60"/>
      <c r="ADB10313" s="60"/>
      <c r="ADC10313" s="60"/>
      <c r="ADD10313" s="60"/>
      <c r="ADE10313" s="60"/>
    </row>
    <row r="10314" spans="760:785" x14ac:dyDescent="0.25">
      <c r="ACF10314" s="60"/>
      <c r="ACG10314" s="60"/>
      <c r="ACH10314" s="60"/>
      <c r="ACI10314" s="60"/>
      <c r="ACJ10314" s="60"/>
      <c r="ACK10314" s="60"/>
      <c r="ACL10314" s="60"/>
      <c r="ACM10314" s="60"/>
      <c r="ACN10314" s="60"/>
      <c r="ACO10314" s="60"/>
      <c r="ACP10314" s="60"/>
      <c r="ACQ10314" s="60"/>
      <c r="ACR10314" s="60"/>
      <c r="ACS10314" s="60"/>
      <c r="ACT10314" s="60"/>
      <c r="ACU10314" s="60"/>
      <c r="ACV10314" s="60"/>
      <c r="ACW10314" s="60"/>
      <c r="ACX10314" s="60"/>
      <c r="ACY10314" s="60">
        <v>0.95244717439731996</v>
      </c>
      <c r="ACZ10314" s="60"/>
      <c r="ADA10314" s="60"/>
      <c r="ADB10314" s="60"/>
      <c r="ADC10314" s="60"/>
      <c r="ADD10314" s="60"/>
      <c r="ADE10314" s="60"/>
    </row>
    <row r="10315" spans="760:785" x14ac:dyDescent="0.25">
      <c r="ACF10315" s="60"/>
      <c r="ACG10315" s="60"/>
      <c r="ACH10315" s="60"/>
      <c r="ACI10315" s="60"/>
      <c r="ACJ10315" s="60"/>
      <c r="ACK10315" s="60"/>
      <c r="ACL10315" s="60"/>
      <c r="ACM10315" s="60"/>
      <c r="ACN10315" s="60"/>
      <c r="ACO10315" s="60"/>
      <c r="ACP10315" s="60"/>
      <c r="ACQ10315" s="60"/>
      <c r="ACR10315" s="60"/>
      <c r="ACS10315" s="60"/>
      <c r="ACT10315" s="60"/>
      <c r="ACU10315" s="60"/>
      <c r="ACV10315" s="60"/>
      <c r="ACW10315" s="60"/>
      <c r="ACX10315" s="60"/>
      <c r="ACY10315" s="60">
        <v>0.95244609763558197</v>
      </c>
      <c r="ACZ10315" s="60"/>
      <c r="ADA10315" s="60"/>
      <c r="ADB10315" s="60"/>
      <c r="ADC10315" s="60"/>
      <c r="ADD10315" s="60"/>
      <c r="ADE10315" s="60"/>
    </row>
    <row r="10316" spans="760:785" x14ac:dyDescent="0.25">
      <c r="ACF10316" s="60"/>
      <c r="ACG10316" s="60"/>
      <c r="ACH10316" s="60"/>
      <c r="ACI10316" s="60"/>
      <c r="ACJ10316" s="60"/>
      <c r="ACK10316" s="60"/>
      <c r="ACL10316" s="60"/>
      <c r="ACM10316" s="60"/>
      <c r="ACN10316" s="60"/>
      <c r="ACO10316" s="60"/>
      <c r="ACP10316" s="60"/>
      <c r="ACQ10316" s="60"/>
      <c r="ACR10316" s="60"/>
      <c r="ACS10316" s="60"/>
      <c r="ACT10316" s="60"/>
      <c r="ACU10316" s="60"/>
      <c r="ACV10316" s="60"/>
      <c r="ACW10316" s="60"/>
      <c r="ACX10316" s="60"/>
      <c r="ACY10316" s="60">
        <v>0.952436924711623</v>
      </c>
      <c r="ACZ10316" s="60"/>
      <c r="ADA10316" s="60"/>
      <c r="ADB10316" s="60"/>
      <c r="ADC10316" s="60"/>
      <c r="ADD10316" s="60"/>
      <c r="ADE10316" s="60"/>
    </row>
    <row r="10317" spans="760:785" x14ac:dyDescent="0.25">
      <c r="ACF10317" s="60"/>
      <c r="ACG10317" s="60"/>
      <c r="ACH10317" s="60"/>
      <c r="ACI10317" s="60"/>
      <c r="ACJ10317" s="60"/>
      <c r="ACK10317" s="60"/>
      <c r="ACL10317" s="60"/>
      <c r="ACM10317" s="60"/>
      <c r="ACN10317" s="60"/>
      <c r="ACO10317" s="60"/>
      <c r="ACP10317" s="60"/>
      <c r="ACQ10317" s="60"/>
      <c r="ACR10317" s="60"/>
      <c r="ACS10317" s="60"/>
      <c r="ACT10317" s="60"/>
      <c r="ACU10317" s="60"/>
      <c r="ACV10317" s="60"/>
      <c r="ACW10317" s="60"/>
      <c r="ACX10317" s="60"/>
      <c r="ACY10317" s="60">
        <v>0.95243344813007103</v>
      </c>
      <c r="ACZ10317" s="60"/>
      <c r="ADA10317" s="60"/>
      <c r="ADB10317" s="60"/>
      <c r="ADC10317" s="60"/>
      <c r="ADD10317" s="60"/>
      <c r="ADE10317" s="60"/>
    </row>
    <row r="10318" spans="760:785" x14ac:dyDescent="0.25">
      <c r="ACF10318" s="60"/>
      <c r="ACG10318" s="60"/>
      <c r="ACH10318" s="60"/>
      <c r="ACI10318" s="60"/>
      <c r="ACJ10318" s="60"/>
      <c r="ACK10318" s="60"/>
      <c r="ACL10318" s="60"/>
      <c r="ACM10318" s="60"/>
      <c r="ACN10318" s="60"/>
      <c r="ACO10318" s="60"/>
      <c r="ACP10318" s="60"/>
      <c r="ACQ10318" s="60"/>
      <c r="ACR10318" s="60"/>
      <c r="ACS10318" s="60"/>
      <c r="ACT10318" s="60"/>
      <c r="ACU10318" s="60"/>
      <c r="ACV10318" s="60"/>
      <c r="ACW10318" s="60"/>
      <c r="ACX10318" s="60"/>
      <c r="ACY10318" s="60">
        <v>0.95242462991405297</v>
      </c>
      <c r="ACZ10318" s="60"/>
      <c r="ADA10318" s="60"/>
      <c r="ADB10318" s="60"/>
      <c r="ADC10318" s="60"/>
      <c r="ADD10318" s="60"/>
      <c r="ADE10318" s="60"/>
    </row>
    <row r="10319" spans="760:785" x14ac:dyDescent="0.25">
      <c r="ACF10319" s="60"/>
      <c r="ACG10319" s="60"/>
      <c r="ACH10319" s="60"/>
      <c r="ACI10319" s="60"/>
      <c r="ACJ10319" s="60"/>
      <c r="ACK10319" s="60"/>
      <c r="ACL10319" s="60"/>
      <c r="ACM10319" s="60"/>
      <c r="ACN10319" s="60"/>
      <c r="ACO10319" s="60"/>
      <c r="ACP10319" s="60"/>
      <c r="ACQ10319" s="60"/>
      <c r="ACR10319" s="60"/>
      <c r="ACS10319" s="60"/>
      <c r="ACT10319" s="60"/>
      <c r="ACU10319" s="60"/>
      <c r="ACV10319" s="60"/>
      <c r="ACW10319" s="60"/>
      <c r="ACX10319" s="60"/>
      <c r="ACY10319" s="60">
        <v>0.95241043318968199</v>
      </c>
      <c r="ACZ10319" s="60"/>
      <c r="ADA10319" s="60"/>
      <c r="ADB10319" s="60"/>
      <c r="ADC10319" s="60"/>
      <c r="ADD10319" s="60"/>
      <c r="ADE10319" s="60"/>
    </row>
    <row r="10320" spans="760:785" x14ac:dyDescent="0.25">
      <c r="ACF10320" s="60"/>
      <c r="ACG10320" s="60"/>
      <c r="ACH10320" s="60"/>
      <c r="ACI10320" s="60"/>
      <c r="ACJ10320" s="60"/>
      <c r="ACK10320" s="60"/>
      <c r="ACL10320" s="60"/>
      <c r="ACM10320" s="60"/>
      <c r="ACN10320" s="60"/>
      <c r="ACO10320" s="60"/>
      <c r="ACP10320" s="60"/>
      <c r="ACQ10320" s="60"/>
      <c r="ACR10320" s="60"/>
      <c r="ACS10320" s="60"/>
      <c r="ACT10320" s="60"/>
      <c r="ACU10320" s="60"/>
      <c r="ACV10320" s="60"/>
      <c r="ACW10320" s="60"/>
      <c r="ACX10320" s="60"/>
      <c r="ACY10320" s="60">
        <v>0.95241033938214203</v>
      </c>
      <c r="ACZ10320" s="60"/>
      <c r="ADA10320" s="60"/>
      <c r="ADB10320" s="60"/>
      <c r="ADC10320" s="60"/>
      <c r="ADD10320" s="60"/>
      <c r="ADE10320" s="60"/>
    </row>
    <row r="10321" spans="760:785" x14ac:dyDescent="0.25">
      <c r="ACF10321" s="60"/>
      <c r="ACG10321" s="60"/>
      <c r="ACH10321" s="60"/>
      <c r="ACI10321" s="60"/>
      <c r="ACJ10321" s="60"/>
      <c r="ACK10321" s="60"/>
      <c r="ACL10321" s="60"/>
      <c r="ACM10321" s="60"/>
      <c r="ACN10321" s="60"/>
      <c r="ACO10321" s="60"/>
      <c r="ACP10321" s="60"/>
      <c r="ACQ10321" s="60"/>
      <c r="ACR10321" s="60"/>
      <c r="ACS10321" s="60"/>
      <c r="ACT10321" s="60"/>
      <c r="ACU10321" s="60"/>
      <c r="ACV10321" s="60"/>
      <c r="ACW10321" s="60"/>
      <c r="ACX10321" s="60"/>
      <c r="ACY10321" s="60">
        <v>0.95240053982496098</v>
      </c>
      <c r="ACZ10321" s="60"/>
      <c r="ADA10321" s="60"/>
      <c r="ADB10321" s="60"/>
      <c r="ADC10321" s="60"/>
      <c r="ADD10321" s="60"/>
      <c r="ADE10321" s="60"/>
    </row>
    <row r="10322" spans="760:785" x14ac:dyDescent="0.25">
      <c r="ACF10322" s="60"/>
      <c r="ACG10322" s="60"/>
      <c r="ACH10322" s="60"/>
      <c r="ACI10322" s="60"/>
      <c r="ACJ10322" s="60"/>
      <c r="ACK10322" s="60"/>
      <c r="ACL10322" s="60"/>
      <c r="ACM10322" s="60"/>
      <c r="ACN10322" s="60"/>
      <c r="ACO10322" s="60"/>
      <c r="ACP10322" s="60"/>
      <c r="ACQ10322" s="60"/>
      <c r="ACR10322" s="60"/>
      <c r="ACS10322" s="60"/>
      <c r="ACT10322" s="60"/>
      <c r="ACU10322" s="60"/>
      <c r="ACV10322" s="60"/>
      <c r="ACW10322" s="60"/>
      <c r="ACX10322" s="60"/>
      <c r="ACY10322" s="60">
        <v>0.95239763675383304</v>
      </c>
      <c r="ACZ10322" s="60"/>
      <c r="ADA10322" s="60"/>
      <c r="ADB10322" s="60"/>
      <c r="ADC10322" s="60"/>
      <c r="ADD10322" s="60"/>
      <c r="ADE10322" s="60"/>
    </row>
    <row r="10323" spans="760:785" x14ac:dyDescent="0.25">
      <c r="ACF10323" s="60"/>
      <c r="ACG10323" s="60"/>
      <c r="ACH10323" s="60"/>
      <c r="ACI10323" s="60"/>
      <c r="ACJ10323" s="60"/>
      <c r="ACK10323" s="60"/>
      <c r="ACL10323" s="60"/>
      <c r="ACM10323" s="60"/>
      <c r="ACN10323" s="60"/>
      <c r="ACO10323" s="60"/>
      <c r="ACP10323" s="60"/>
      <c r="ACQ10323" s="60"/>
      <c r="ACR10323" s="60"/>
      <c r="ACS10323" s="60"/>
      <c r="ACT10323" s="60"/>
      <c r="ACU10323" s="60"/>
      <c r="ACV10323" s="60"/>
      <c r="ACW10323" s="60"/>
      <c r="ACX10323" s="60"/>
      <c r="ACY10323" s="60">
        <v>0.95237716885202695</v>
      </c>
      <c r="ACZ10323" s="60"/>
      <c r="ADA10323" s="60"/>
      <c r="ADB10323" s="60"/>
      <c r="ADC10323" s="60"/>
      <c r="ADD10323" s="60"/>
      <c r="ADE10323" s="60"/>
    </row>
    <row r="10324" spans="760:785" x14ac:dyDescent="0.25">
      <c r="ACF10324" s="60"/>
      <c r="ACG10324" s="60"/>
      <c r="ACH10324" s="60"/>
      <c r="ACI10324" s="60"/>
      <c r="ACJ10324" s="60"/>
      <c r="ACK10324" s="60"/>
      <c r="ACL10324" s="60"/>
      <c r="ACM10324" s="60"/>
      <c r="ACN10324" s="60"/>
      <c r="ACO10324" s="60"/>
      <c r="ACP10324" s="60"/>
      <c r="ACQ10324" s="60"/>
      <c r="ACR10324" s="60"/>
      <c r="ACS10324" s="60"/>
      <c r="ACT10324" s="60"/>
      <c r="ACU10324" s="60"/>
      <c r="ACV10324" s="60"/>
      <c r="ACW10324" s="60"/>
      <c r="ACX10324" s="60"/>
      <c r="ACY10324" s="60">
        <v>0.95237134150779701</v>
      </c>
      <c r="ACZ10324" s="60"/>
      <c r="ADA10324" s="60"/>
      <c r="ADB10324" s="60"/>
      <c r="ADC10324" s="60"/>
      <c r="ADD10324" s="60"/>
      <c r="ADE10324" s="60"/>
    </row>
    <row r="10325" spans="760:785" x14ac:dyDescent="0.25">
      <c r="ACF10325" s="60"/>
      <c r="ACG10325" s="60"/>
      <c r="ACH10325" s="60"/>
      <c r="ACI10325" s="60"/>
      <c r="ACJ10325" s="60"/>
      <c r="ACK10325" s="60"/>
      <c r="ACL10325" s="60"/>
      <c r="ACM10325" s="60"/>
      <c r="ACN10325" s="60"/>
      <c r="ACO10325" s="60"/>
      <c r="ACP10325" s="60"/>
      <c r="ACQ10325" s="60"/>
      <c r="ACR10325" s="60"/>
      <c r="ACS10325" s="60"/>
      <c r="ACT10325" s="60"/>
      <c r="ACU10325" s="60"/>
      <c r="ACV10325" s="60"/>
      <c r="ACW10325" s="60"/>
      <c r="ACX10325" s="60"/>
      <c r="ACY10325" s="60">
        <v>0.95236721357363696</v>
      </c>
      <c r="ACZ10325" s="60"/>
      <c r="ADA10325" s="60"/>
      <c r="ADB10325" s="60"/>
      <c r="ADC10325" s="60"/>
      <c r="ADD10325" s="60"/>
      <c r="ADE10325" s="60"/>
    </row>
    <row r="10326" spans="760:785" x14ac:dyDescent="0.25">
      <c r="ACF10326" s="60"/>
      <c r="ACG10326" s="60"/>
      <c r="ACH10326" s="60"/>
      <c r="ACI10326" s="60"/>
      <c r="ACJ10326" s="60"/>
      <c r="ACK10326" s="60"/>
      <c r="ACL10326" s="60"/>
      <c r="ACM10326" s="60"/>
      <c r="ACN10326" s="60"/>
      <c r="ACO10326" s="60"/>
      <c r="ACP10326" s="60"/>
      <c r="ACQ10326" s="60"/>
      <c r="ACR10326" s="60"/>
      <c r="ACS10326" s="60"/>
      <c r="ACT10326" s="60"/>
      <c r="ACU10326" s="60"/>
      <c r="ACV10326" s="60"/>
      <c r="ACW10326" s="60"/>
      <c r="ACX10326" s="60"/>
      <c r="ACY10326" s="60">
        <v>0.95235801524673203</v>
      </c>
      <c r="ACZ10326" s="60"/>
      <c r="ADA10326" s="60"/>
      <c r="ADB10326" s="60"/>
      <c r="ADC10326" s="60"/>
      <c r="ADD10326" s="60"/>
      <c r="ADE10326" s="60"/>
    </row>
    <row r="10327" spans="760:785" x14ac:dyDescent="0.25">
      <c r="ACF10327" s="60"/>
      <c r="ACG10327" s="60"/>
      <c r="ACH10327" s="60"/>
      <c r="ACI10327" s="60"/>
      <c r="ACJ10327" s="60"/>
      <c r="ACK10327" s="60"/>
      <c r="ACL10327" s="60"/>
      <c r="ACM10327" s="60"/>
      <c r="ACN10327" s="60"/>
      <c r="ACO10327" s="60"/>
      <c r="ACP10327" s="60"/>
      <c r="ACQ10327" s="60"/>
      <c r="ACR10327" s="60"/>
      <c r="ACS10327" s="60"/>
      <c r="ACT10327" s="60"/>
      <c r="ACU10327" s="60"/>
      <c r="ACV10327" s="60"/>
      <c r="ACW10327" s="60"/>
      <c r="ACX10327" s="60"/>
      <c r="ACY10327" s="60">
        <v>0.95235691220048502</v>
      </c>
      <c r="ACZ10327" s="60"/>
      <c r="ADA10327" s="60"/>
      <c r="ADB10327" s="60"/>
      <c r="ADC10327" s="60"/>
      <c r="ADD10327" s="60"/>
      <c r="ADE10327" s="60"/>
    </row>
    <row r="10328" spans="760:785" x14ac:dyDescent="0.25">
      <c r="ACF10328" s="60"/>
      <c r="ACG10328" s="60"/>
      <c r="ACH10328" s="60"/>
      <c r="ACI10328" s="60"/>
      <c r="ACJ10328" s="60"/>
      <c r="ACK10328" s="60"/>
      <c r="ACL10328" s="60"/>
      <c r="ACM10328" s="60"/>
      <c r="ACN10328" s="60"/>
      <c r="ACO10328" s="60"/>
      <c r="ACP10328" s="60"/>
      <c r="ACQ10328" s="60"/>
      <c r="ACR10328" s="60"/>
      <c r="ACS10328" s="60"/>
      <c r="ACT10328" s="60"/>
      <c r="ACU10328" s="60"/>
      <c r="ACV10328" s="60"/>
      <c r="ACW10328" s="60"/>
      <c r="ACX10328" s="60"/>
      <c r="ACY10328" s="60">
        <v>0.95232330179291502</v>
      </c>
      <c r="ACZ10328" s="60"/>
      <c r="ADA10328" s="60"/>
      <c r="ADB10328" s="60"/>
      <c r="ADC10328" s="60"/>
      <c r="ADD10328" s="60"/>
      <c r="ADE10328" s="60"/>
    </row>
    <row r="10329" spans="760:785" x14ac:dyDescent="0.25">
      <c r="ACF10329" s="60"/>
      <c r="ACG10329" s="60"/>
      <c r="ACH10329" s="60"/>
      <c r="ACI10329" s="60"/>
      <c r="ACJ10329" s="60"/>
      <c r="ACK10329" s="60"/>
      <c r="ACL10329" s="60"/>
      <c r="ACM10329" s="60"/>
      <c r="ACN10329" s="60"/>
      <c r="ACO10329" s="60"/>
      <c r="ACP10329" s="60"/>
      <c r="ACQ10329" s="60"/>
      <c r="ACR10329" s="60"/>
      <c r="ACS10329" s="60"/>
      <c r="ACT10329" s="60"/>
      <c r="ACU10329" s="60"/>
      <c r="ACV10329" s="60"/>
      <c r="ACW10329" s="60"/>
      <c r="ACX10329" s="60"/>
      <c r="ACY10329" s="60">
        <v>0.95230918587602398</v>
      </c>
      <c r="ACZ10329" s="60"/>
      <c r="ADA10329" s="60"/>
      <c r="ADB10329" s="60"/>
      <c r="ADC10329" s="60"/>
      <c r="ADD10329" s="60"/>
      <c r="ADE10329" s="60"/>
    </row>
    <row r="10330" spans="760:785" x14ac:dyDescent="0.25">
      <c r="ACF10330" s="60"/>
      <c r="ACG10330" s="60"/>
      <c r="ACH10330" s="60"/>
      <c r="ACI10330" s="60"/>
      <c r="ACJ10330" s="60"/>
      <c r="ACK10330" s="60"/>
      <c r="ACL10330" s="60"/>
      <c r="ACM10330" s="60"/>
      <c r="ACN10330" s="60"/>
      <c r="ACO10330" s="60"/>
      <c r="ACP10330" s="60"/>
      <c r="ACQ10330" s="60"/>
      <c r="ACR10330" s="60"/>
      <c r="ACS10330" s="60"/>
      <c r="ACT10330" s="60"/>
      <c r="ACU10330" s="60"/>
      <c r="ACV10330" s="60"/>
      <c r="ACW10330" s="60"/>
      <c r="ACX10330" s="60"/>
      <c r="ACY10330" s="60">
        <v>0.95228705251513901</v>
      </c>
      <c r="ACZ10330" s="60"/>
      <c r="ADA10330" s="60"/>
      <c r="ADB10330" s="60"/>
      <c r="ADC10330" s="60"/>
      <c r="ADD10330" s="60"/>
      <c r="ADE10330" s="60"/>
    </row>
    <row r="10331" spans="760:785" x14ac:dyDescent="0.25">
      <c r="ACF10331" s="60"/>
      <c r="ACG10331" s="60"/>
      <c r="ACH10331" s="60"/>
      <c r="ACI10331" s="60"/>
      <c r="ACJ10331" s="60"/>
      <c r="ACK10331" s="60"/>
      <c r="ACL10331" s="60"/>
      <c r="ACM10331" s="60"/>
      <c r="ACN10331" s="60"/>
      <c r="ACO10331" s="60"/>
      <c r="ACP10331" s="60"/>
      <c r="ACQ10331" s="60"/>
      <c r="ACR10331" s="60"/>
      <c r="ACS10331" s="60"/>
      <c r="ACT10331" s="60"/>
      <c r="ACU10331" s="60"/>
      <c r="ACV10331" s="60"/>
      <c r="ACW10331" s="60"/>
      <c r="ACX10331" s="60"/>
      <c r="ACY10331" s="60">
        <v>0.952285863383449</v>
      </c>
      <c r="ACZ10331" s="60"/>
      <c r="ADA10331" s="60"/>
      <c r="ADB10331" s="60"/>
      <c r="ADC10331" s="60"/>
      <c r="ADD10331" s="60"/>
      <c r="ADE10331" s="60"/>
    </row>
    <row r="10332" spans="760:785" x14ac:dyDescent="0.25">
      <c r="ACF10332" s="60"/>
      <c r="ACG10332" s="60"/>
      <c r="ACH10332" s="60"/>
      <c r="ACI10332" s="60"/>
      <c r="ACJ10332" s="60"/>
      <c r="ACK10332" s="60"/>
      <c r="ACL10332" s="60"/>
      <c r="ACM10332" s="60"/>
      <c r="ACN10332" s="60"/>
      <c r="ACO10332" s="60"/>
      <c r="ACP10332" s="60"/>
      <c r="ACQ10332" s="60"/>
      <c r="ACR10332" s="60"/>
      <c r="ACS10332" s="60"/>
      <c r="ACT10332" s="60"/>
      <c r="ACU10332" s="60"/>
      <c r="ACV10332" s="60"/>
      <c r="ACW10332" s="60"/>
      <c r="ACX10332" s="60"/>
      <c r="ACY10332" s="60">
        <v>0.95228250853891006</v>
      </c>
      <c r="ACZ10332" s="60"/>
      <c r="ADA10332" s="60"/>
      <c r="ADB10332" s="60"/>
      <c r="ADC10332" s="60"/>
      <c r="ADD10332" s="60"/>
      <c r="ADE10332" s="60"/>
    </row>
    <row r="10333" spans="760:785" x14ac:dyDescent="0.25">
      <c r="ACF10333" s="60"/>
      <c r="ACG10333" s="60"/>
      <c r="ACH10333" s="60"/>
      <c r="ACI10333" s="60"/>
      <c r="ACJ10333" s="60"/>
      <c r="ACK10333" s="60"/>
      <c r="ACL10333" s="60"/>
      <c r="ACM10333" s="60"/>
      <c r="ACN10333" s="60"/>
      <c r="ACO10333" s="60"/>
      <c r="ACP10333" s="60"/>
      <c r="ACQ10333" s="60"/>
      <c r="ACR10333" s="60"/>
      <c r="ACS10333" s="60"/>
      <c r="ACT10333" s="60"/>
      <c r="ACU10333" s="60"/>
      <c r="ACV10333" s="60"/>
      <c r="ACW10333" s="60"/>
      <c r="ACX10333" s="60"/>
      <c r="ACY10333" s="60">
        <v>0.95227287933431604</v>
      </c>
      <c r="ACZ10333" s="60"/>
      <c r="ADA10333" s="60"/>
      <c r="ADB10333" s="60"/>
      <c r="ADC10333" s="60"/>
      <c r="ADD10333" s="60"/>
      <c r="ADE10333" s="60"/>
    </row>
    <row r="10334" spans="760:785" x14ac:dyDescent="0.25">
      <c r="ACF10334" s="60"/>
      <c r="ACG10334" s="60"/>
      <c r="ACH10334" s="60"/>
      <c r="ACI10334" s="60"/>
      <c r="ACJ10334" s="60"/>
      <c r="ACK10334" s="60"/>
      <c r="ACL10334" s="60"/>
      <c r="ACM10334" s="60"/>
      <c r="ACN10334" s="60"/>
      <c r="ACO10334" s="60"/>
      <c r="ACP10334" s="60"/>
      <c r="ACQ10334" s="60"/>
      <c r="ACR10334" s="60"/>
      <c r="ACS10334" s="60"/>
      <c r="ACT10334" s="60"/>
      <c r="ACU10334" s="60"/>
      <c r="ACV10334" s="60"/>
      <c r="ACW10334" s="60"/>
      <c r="ACX10334" s="60"/>
      <c r="ACY10334" s="60">
        <v>0.95226289897024496</v>
      </c>
      <c r="ACZ10334" s="60"/>
      <c r="ADA10334" s="60"/>
      <c r="ADB10334" s="60"/>
      <c r="ADC10334" s="60"/>
      <c r="ADD10334" s="60"/>
      <c r="ADE10334" s="60"/>
    </row>
    <row r="10335" spans="760:785" x14ac:dyDescent="0.25">
      <c r="ACF10335" s="60"/>
      <c r="ACG10335" s="60"/>
      <c r="ACH10335" s="60"/>
      <c r="ACI10335" s="60"/>
      <c r="ACJ10335" s="60"/>
      <c r="ACK10335" s="60"/>
      <c r="ACL10335" s="60"/>
      <c r="ACM10335" s="60"/>
      <c r="ACN10335" s="60"/>
      <c r="ACO10335" s="60"/>
      <c r="ACP10335" s="60"/>
      <c r="ACQ10335" s="60"/>
      <c r="ACR10335" s="60"/>
      <c r="ACS10335" s="60"/>
      <c r="ACT10335" s="60"/>
      <c r="ACU10335" s="60"/>
      <c r="ACV10335" s="60"/>
      <c r="ACW10335" s="60"/>
      <c r="ACX10335" s="60"/>
      <c r="ACY10335" s="60">
        <v>0.95224988399757005</v>
      </c>
      <c r="ACZ10335" s="60"/>
      <c r="ADA10335" s="60"/>
      <c r="ADB10335" s="60"/>
      <c r="ADC10335" s="60"/>
      <c r="ADD10335" s="60"/>
      <c r="ADE10335" s="60"/>
    </row>
    <row r="10336" spans="760:785" x14ac:dyDescent="0.25">
      <c r="ACF10336" s="60"/>
      <c r="ACG10336" s="60"/>
      <c r="ACH10336" s="60"/>
      <c r="ACI10336" s="60"/>
      <c r="ACJ10336" s="60"/>
      <c r="ACK10336" s="60"/>
      <c r="ACL10336" s="60"/>
      <c r="ACM10336" s="60"/>
      <c r="ACN10336" s="60"/>
      <c r="ACO10336" s="60"/>
      <c r="ACP10336" s="60"/>
      <c r="ACQ10336" s="60"/>
      <c r="ACR10336" s="60"/>
      <c r="ACS10336" s="60"/>
      <c r="ACT10336" s="60"/>
      <c r="ACU10336" s="60"/>
      <c r="ACV10336" s="60"/>
      <c r="ACW10336" s="60"/>
      <c r="ACX10336" s="60"/>
      <c r="ACY10336" s="60">
        <v>0.95223447900657798</v>
      </c>
      <c r="ACZ10336" s="60"/>
      <c r="ADA10336" s="60"/>
      <c r="ADB10336" s="60"/>
      <c r="ADC10336" s="60"/>
      <c r="ADD10336" s="60"/>
      <c r="ADE10336" s="60"/>
    </row>
    <row r="10337" spans="760:785" x14ac:dyDescent="0.25">
      <c r="ACF10337" s="60"/>
      <c r="ACG10337" s="60"/>
      <c r="ACH10337" s="60"/>
      <c r="ACI10337" s="60"/>
      <c r="ACJ10337" s="60"/>
      <c r="ACK10337" s="60"/>
      <c r="ACL10337" s="60"/>
      <c r="ACM10337" s="60"/>
      <c r="ACN10337" s="60"/>
      <c r="ACO10337" s="60"/>
      <c r="ACP10337" s="60"/>
      <c r="ACQ10337" s="60"/>
      <c r="ACR10337" s="60"/>
      <c r="ACS10337" s="60"/>
      <c r="ACT10337" s="60"/>
      <c r="ACU10337" s="60"/>
      <c r="ACV10337" s="60"/>
      <c r="ACW10337" s="60"/>
      <c r="ACX10337" s="60"/>
      <c r="ACY10337" s="60">
        <v>0.95220640429590697</v>
      </c>
      <c r="ACZ10337" s="60"/>
      <c r="ADA10337" s="60"/>
      <c r="ADB10337" s="60"/>
      <c r="ADC10337" s="60"/>
      <c r="ADD10337" s="60"/>
      <c r="ADE10337" s="60"/>
    </row>
    <row r="10338" spans="760:785" x14ac:dyDescent="0.25">
      <c r="ACF10338" s="60"/>
      <c r="ACG10338" s="60"/>
      <c r="ACH10338" s="60"/>
      <c r="ACI10338" s="60"/>
      <c r="ACJ10338" s="60"/>
      <c r="ACK10338" s="60"/>
      <c r="ACL10338" s="60"/>
      <c r="ACM10338" s="60"/>
      <c r="ACN10338" s="60"/>
      <c r="ACO10338" s="60"/>
      <c r="ACP10338" s="60"/>
      <c r="ACQ10338" s="60"/>
      <c r="ACR10338" s="60"/>
      <c r="ACS10338" s="60"/>
      <c r="ACT10338" s="60"/>
      <c r="ACU10338" s="60"/>
      <c r="ACV10338" s="60"/>
      <c r="ACW10338" s="60"/>
      <c r="ACX10338" s="60"/>
      <c r="ACY10338" s="60">
        <v>0.95214298704264699</v>
      </c>
      <c r="ACZ10338" s="60"/>
      <c r="ADA10338" s="60"/>
      <c r="ADB10338" s="60"/>
      <c r="ADC10338" s="60"/>
      <c r="ADD10338" s="60"/>
      <c r="ADE10338" s="60"/>
    </row>
    <row r="10339" spans="760:785" x14ac:dyDescent="0.25">
      <c r="ACF10339" s="60"/>
      <c r="ACG10339" s="60"/>
      <c r="ACH10339" s="60"/>
      <c r="ACI10339" s="60"/>
      <c r="ACJ10339" s="60"/>
      <c r="ACK10339" s="60"/>
      <c r="ACL10339" s="60"/>
      <c r="ACM10339" s="60"/>
      <c r="ACN10339" s="60"/>
      <c r="ACO10339" s="60"/>
      <c r="ACP10339" s="60"/>
      <c r="ACQ10339" s="60"/>
      <c r="ACR10339" s="60"/>
      <c r="ACS10339" s="60"/>
      <c r="ACT10339" s="60"/>
      <c r="ACU10339" s="60"/>
      <c r="ACV10339" s="60"/>
      <c r="ACW10339" s="60"/>
      <c r="ACX10339" s="60"/>
      <c r="ACY10339" s="60">
        <v>0.952138142560085</v>
      </c>
      <c r="ACZ10339" s="60"/>
      <c r="ADA10339" s="60"/>
      <c r="ADB10339" s="60"/>
      <c r="ADC10339" s="60"/>
      <c r="ADD10339" s="60"/>
      <c r="ADE10339" s="60"/>
    </row>
    <row r="10340" spans="760:785" x14ac:dyDescent="0.25">
      <c r="ACF10340" s="60"/>
      <c r="ACG10340" s="60"/>
      <c r="ACH10340" s="60"/>
      <c r="ACI10340" s="60"/>
      <c r="ACJ10340" s="60"/>
      <c r="ACK10340" s="60"/>
      <c r="ACL10340" s="60"/>
      <c r="ACM10340" s="60"/>
      <c r="ACN10340" s="60"/>
      <c r="ACO10340" s="60"/>
      <c r="ACP10340" s="60"/>
      <c r="ACQ10340" s="60"/>
      <c r="ACR10340" s="60"/>
      <c r="ACS10340" s="60"/>
      <c r="ACT10340" s="60"/>
      <c r="ACU10340" s="60"/>
      <c r="ACV10340" s="60"/>
      <c r="ACW10340" s="60"/>
      <c r="ACX10340" s="60"/>
      <c r="ACY10340" s="60">
        <v>0.95213128753660004</v>
      </c>
      <c r="ACZ10340" s="60"/>
      <c r="ADA10340" s="60"/>
      <c r="ADB10340" s="60"/>
      <c r="ADC10340" s="60"/>
      <c r="ADD10340" s="60"/>
      <c r="ADE10340" s="60"/>
    </row>
    <row r="10341" spans="760:785" x14ac:dyDescent="0.25">
      <c r="ACF10341" s="60"/>
      <c r="ACG10341" s="60"/>
      <c r="ACH10341" s="60"/>
      <c r="ACI10341" s="60"/>
      <c r="ACJ10341" s="60"/>
      <c r="ACK10341" s="60"/>
      <c r="ACL10341" s="60"/>
      <c r="ACM10341" s="60"/>
      <c r="ACN10341" s="60"/>
      <c r="ACO10341" s="60"/>
      <c r="ACP10341" s="60"/>
      <c r="ACQ10341" s="60"/>
      <c r="ACR10341" s="60"/>
      <c r="ACS10341" s="60"/>
      <c r="ACT10341" s="60"/>
      <c r="ACU10341" s="60"/>
      <c r="ACV10341" s="60"/>
      <c r="ACW10341" s="60"/>
      <c r="ACX10341" s="60"/>
      <c r="ACY10341" s="60">
        <v>0.95212462302671197</v>
      </c>
      <c r="ACZ10341" s="60"/>
      <c r="ADA10341" s="60"/>
      <c r="ADB10341" s="60"/>
      <c r="ADC10341" s="60"/>
      <c r="ADD10341" s="60"/>
      <c r="ADE10341" s="60"/>
    </row>
    <row r="10342" spans="760:785" x14ac:dyDescent="0.25">
      <c r="ACF10342" s="60"/>
      <c r="ACG10342" s="60"/>
      <c r="ACH10342" s="60"/>
      <c r="ACI10342" s="60"/>
      <c r="ACJ10342" s="60"/>
      <c r="ACK10342" s="60"/>
      <c r="ACL10342" s="60"/>
      <c r="ACM10342" s="60"/>
      <c r="ACN10342" s="60"/>
      <c r="ACO10342" s="60"/>
      <c r="ACP10342" s="60"/>
      <c r="ACQ10342" s="60"/>
      <c r="ACR10342" s="60"/>
      <c r="ACS10342" s="60"/>
      <c r="ACT10342" s="60"/>
      <c r="ACU10342" s="60"/>
      <c r="ACV10342" s="60"/>
      <c r="ACW10342" s="60"/>
      <c r="ACX10342" s="60"/>
      <c r="ACY10342" s="60">
        <v>0.95210990275599505</v>
      </c>
      <c r="ACZ10342" s="60"/>
      <c r="ADA10342" s="60"/>
      <c r="ADB10342" s="60"/>
      <c r="ADC10342" s="60"/>
      <c r="ADD10342" s="60"/>
      <c r="ADE10342" s="60"/>
    </row>
    <row r="10343" spans="760:785" x14ac:dyDescent="0.25">
      <c r="ACF10343" s="60"/>
      <c r="ACG10343" s="60"/>
      <c r="ACH10343" s="60"/>
      <c r="ACI10343" s="60"/>
      <c r="ACJ10343" s="60"/>
      <c r="ACK10343" s="60"/>
      <c r="ACL10343" s="60"/>
      <c r="ACM10343" s="60"/>
      <c r="ACN10343" s="60"/>
      <c r="ACO10343" s="60"/>
      <c r="ACP10343" s="60"/>
      <c r="ACQ10343" s="60"/>
      <c r="ACR10343" s="60"/>
      <c r="ACS10343" s="60"/>
      <c r="ACT10343" s="60"/>
      <c r="ACU10343" s="60"/>
      <c r="ACV10343" s="60"/>
      <c r="ACW10343" s="60"/>
      <c r="ACX10343" s="60"/>
      <c r="ACY10343" s="60">
        <v>0.95210199136644302</v>
      </c>
      <c r="ACZ10343" s="60"/>
      <c r="ADA10343" s="60"/>
      <c r="ADB10343" s="60"/>
      <c r="ADC10343" s="60"/>
      <c r="ADD10343" s="60"/>
      <c r="ADE10343" s="60"/>
    </row>
    <row r="10344" spans="760:785" x14ac:dyDescent="0.25">
      <c r="ACF10344" s="60"/>
      <c r="ACG10344" s="60"/>
      <c r="ACH10344" s="60"/>
      <c r="ACI10344" s="60"/>
      <c r="ACJ10344" s="60"/>
      <c r="ACK10344" s="60"/>
      <c r="ACL10344" s="60"/>
      <c r="ACM10344" s="60"/>
      <c r="ACN10344" s="60"/>
      <c r="ACO10344" s="60"/>
      <c r="ACP10344" s="60"/>
      <c r="ACQ10344" s="60"/>
      <c r="ACR10344" s="60"/>
      <c r="ACS10344" s="60"/>
      <c r="ACT10344" s="60"/>
      <c r="ACU10344" s="60"/>
      <c r="ACV10344" s="60"/>
      <c r="ACW10344" s="60"/>
      <c r="ACX10344" s="60"/>
      <c r="ACY10344" s="60">
        <v>0.95208974134869295</v>
      </c>
      <c r="ACZ10344" s="60"/>
      <c r="ADA10344" s="60"/>
      <c r="ADB10344" s="60"/>
      <c r="ADC10344" s="60"/>
      <c r="ADD10344" s="60"/>
      <c r="ADE10344" s="60"/>
    </row>
    <row r="10345" spans="760:785" x14ac:dyDescent="0.25">
      <c r="ACF10345" s="60"/>
      <c r="ACG10345" s="60"/>
      <c r="ACH10345" s="60"/>
      <c r="ACI10345" s="60"/>
      <c r="ACJ10345" s="60"/>
      <c r="ACK10345" s="60"/>
      <c r="ACL10345" s="60"/>
      <c r="ACM10345" s="60"/>
      <c r="ACN10345" s="60"/>
      <c r="ACO10345" s="60"/>
      <c r="ACP10345" s="60"/>
      <c r="ACQ10345" s="60"/>
      <c r="ACR10345" s="60"/>
      <c r="ACS10345" s="60"/>
      <c r="ACT10345" s="60"/>
      <c r="ACU10345" s="60"/>
      <c r="ACV10345" s="60"/>
      <c r="ACW10345" s="60"/>
      <c r="ACX10345" s="60"/>
      <c r="ACY10345" s="60">
        <v>0.95206665811948898</v>
      </c>
      <c r="ACZ10345" s="60"/>
      <c r="ADA10345" s="60"/>
      <c r="ADB10345" s="60"/>
      <c r="ADC10345" s="60"/>
      <c r="ADD10345" s="60"/>
      <c r="ADE10345" s="60"/>
    </row>
    <row r="10346" spans="760:785" x14ac:dyDescent="0.25">
      <c r="ACF10346" s="60"/>
      <c r="ACG10346" s="60"/>
      <c r="ACH10346" s="60"/>
      <c r="ACI10346" s="60"/>
      <c r="ACJ10346" s="60"/>
      <c r="ACK10346" s="60"/>
      <c r="ACL10346" s="60"/>
      <c r="ACM10346" s="60"/>
      <c r="ACN10346" s="60"/>
      <c r="ACO10346" s="60"/>
      <c r="ACP10346" s="60"/>
      <c r="ACQ10346" s="60"/>
      <c r="ACR10346" s="60"/>
      <c r="ACS10346" s="60"/>
      <c r="ACT10346" s="60"/>
      <c r="ACU10346" s="60"/>
      <c r="ACV10346" s="60"/>
      <c r="ACW10346" s="60"/>
      <c r="ACX10346" s="60"/>
      <c r="ACY10346" s="60">
        <v>0.95204479754879701</v>
      </c>
      <c r="ACZ10346" s="60"/>
      <c r="ADA10346" s="60"/>
      <c r="ADB10346" s="60"/>
      <c r="ADC10346" s="60"/>
      <c r="ADD10346" s="60"/>
      <c r="ADE10346" s="60"/>
    </row>
    <row r="10347" spans="760:785" x14ac:dyDescent="0.25">
      <c r="ACF10347" s="60"/>
      <c r="ACG10347" s="60"/>
      <c r="ACH10347" s="60"/>
      <c r="ACI10347" s="60"/>
      <c r="ACJ10347" s="60"/>
      <c r="ACK10347" s="60"/>
      <c r="ACL10347" s="60"/>
      <c r="ACM10347" s="60"/>
      <c r="ACN10347" s="60"/>
      <c r="ACO10347" s="60"/>
      <c r="ACP10347" s="60"/>
      <c r="ACQ10347" s="60"/>
      <c r="ACR10347" s="60"/>
      <c r="ACS10347" s="60"/>
      <c r="ACT10347" s="60"/>
      <c r="ACU10347" s="60"/>
      <c r="ACV10347" s="60"/>
      <c r="ACW10347" s="60"/>
      <c r="ACX10347" s="60"/>
      <c r="ACY10347" s="60">
        <v>0.95203165868269302</v>
      </c>
      <c r="ACZ10347" s="60"/>
      <c r="ADA10347" s="60"/>
      <c r="ADB10347" s="60"/>
      <c r="ADC10347" s="60"/>
      <c r="ADD10347" s="60"/>
      <c r="ADE10347" s="60"/>
    </row>
    <row r="10348" spans="760:785" x14ac:dyDescent="0.25">
      <c r="ACF10348" s="60"/>
      <c r="ACG10348" s="60"/>
      <c r="ACH10348" s="60"/>
      <c r="ACI10348" s="60"/>
      <c r="ACJ10348" s="60"/>
      <c r="ACK10348" s="60"/>
      <c r="ACL10348" s="60"/>
      <c r="ACM10348" s="60"/>
      <c r="ACN10348" s="60"/>
      <c r="ACO10348" s="60"/>
      <c r="ACP10348" s="60"/>
      <c r="ACQ10348" s="60"/>
      <c r="ACR10348" s="60"/>
      <c r="ACS10348" s="60"/>
      <c r="ACT10348" s="60"/>
      <c r="ACU10348" s="60"/>
      <c r="ACV10348" s="60"/>
      <c r="ACW10348" s="60"/>
      <c r="ACX10348" s="60"/>
      <c r="ACY10348" s="60">
        <v>0.95203148018270001</v>
      </c>
      <c r="ACZ10348" s="60"/>
      <c r="ADA10348" s="60"/>
      <c r="ADB10348" s="60"/>
      <c r="ADC10348" s="60"/>
      <c r="ADD10348" s="60"/>
      <c r="ADE10348" s="60"/>
    </row>
    <row r="10349" spans="760:785" x14ac:dyDescent="0.25">
      <c r="ACF10349" s="60"/>
      <c r="ACG10349" s="60"/>
      <c r="ACH10349" s="60"/>
      <c r="ACI10349" s="60"/>
      <c r="ACJ10349" s="60"/>
      <c r="ACK10349" s="60"/>
      <c r="ACL10349" s="60"/>
      <c r="ACM10349" s="60"/>
      <c r="ACN10349" s="60"/>
      <c r="ACO10349" s="60"/>
      <c r="ACP10349" s="60"/>
      <c r="ACQ10349" s="60"/>
      <c r="ACR10349" s="60"/>
      <c r="ACS10349" s="60"/>
      <c r="ACT10349" s="60"/>
      <c r="ACU10349" s="60"/>
      <c r="ACV10349" s="60"/>
      <c r="ACW10349" s="60"/>
      <c r="ACX10349" s="60"/>
      <c r="ACY10349" s="60">
        <v>0.95199430907806004</v>
      </c>
      <c r="ACZ10349" s="60"/>
      <c r="ADA10349" s="60"/>
      <c r="ADB10349" s="60"/>
      <c r="ADC10349" s="60"/>
      <c r="ADD10349" s="60"/>
      <c r="ADE10349" s="60"/>
    </row>
    <row r="10350" spans="760:785" x14ac:dyDescent="0.25">
      <c r="ACF10350" s="60"/>
      <c r="ACG10350" s="60"/>
      <c r="ACH10350" s="60"/>
      <c r="ACI10350" s="60"/>
      <c r="ACJ10350" s="60"/>
      <c r="ACK10350" s="60"/>
      <c r="ACL10350" s="60"/>
      <c r="ACM10350" s="60"/>
      <c r="ACN10350" s="60"/>
      <c r="ACO10350" s="60"/>
      <c r="ACP10350" s="60"/>
      <c r="ACQ10350" s="60"/>
      <c r="ACR10350" s="60"/>
      <c r="ACS10350" s="60"/>
      <c r="ACT10350" s="60"/>
      <c r="ACU10350" s="60"/>
      <c r="ACV10350" s="60"/>
      <c r="ACW10350" s="60"/>
      <c r="ACX10350" s="60"/>
      <c r="ACY10350" s="60">
        <v>0.95197404332959601</v>
      </c>
      <c r="ACZ10350" s="60"/>
      <c r="ADA10350" s="60"/>
      <c r="ADB10350" s="60"/>
      <c r="ADC10350" s="60"/>
      <c r="ADD10350" s="60"/>
      <c r="ADE10350" s="60"/>
    </row>
    <row r="10351" spans="760:785" x14ac:dyDescent="0.25">
      <c r="ACF10351" s="60"/>
      <c r="ACG10351" s="60"/>
      <c r="ACH10351" s="60"/>
      <c r="ACI10351" s="60"/>
      <c r="ACJ10351" s="60"/>
      <c r="ACK10351" s="60"/>
      <c r="ACL10351" s="60"/>
      <c r="ACM10351" s="60"/>
      <c r="ACN10351" s="60"/>
      <c r="ACO10351" s="60"/>
      <c r="ACP10351" s="60"/>
      <c r="ACQ10351" s="60"/>
      <c r="ACR10351" s="60"/>
      <c r="ACS10351" s="60"/>
      <c r="ACT10351" s="60"/>
      <c r="ACU10351" s="60"/>
      <c r="ACV10351" s="60"/>
      <c r="ACW10351" s="60"/>
      <c r="ACX10351" s="60"/>
      <c r="ACY10351" s="60">
        <v>0.951968222874786</v>
      </c>
      <c r="ACZ10351" s="60"/>
      <c r="ADA10351" s="60"/>
      <c r="ADB10351" s="60"/>
      <c r="ADC10351" s="60"/>
      <c r="ADD10351" s="60"/>
      <c r="ADE10351" s="60"/>
    </row>
    <row r="10352" spans="760:785" x14ac:dyDescent="0.25">
      <c r="ACF10352" s="60"/>
      <c r="ACG10352" s="60"/>
      <c r="ACH10352" s="60"/>
      <c r="ACI10352" s="60"/>
      <c r="ACJ10352" s="60"/>
      <c r="ACK10352" s="60"/>
      <c r="ACL10352" s="60"/>
      <c r="ACM10352" s="60"/>
      <c r="ACN10352" s="60"/>
      <c r="ACO10352" s="60"/>
      <c r="ACP10352" s="60"/>
      <c r="ACQ10352" s="60"/>
      <c r="ACR10352" s="60"/>
      <c r="ACS10352" s="60"/>
      <c r="ACT10352" s="60"/>
      <c r="ACU10352" s="60"/>
      <c r="ACV10352" s="60"/>
      <c r="ACW10352" s="60"/>
      <c r="ACX10352" s="60"/>
      <c r="ACY10352" s="60">
        <v>0.95196785518302196</v>
      </c>
      <c r="ACZ10352" s="60"/>
      <c r="ADA10352" s="60"/>
      <c r="ADB10352" s="60"/>
      <c r="ADC10352" s="60"/>
      <c r="ADD10352" s="60"/>
      <c r="ADE10352" s="60"/>
    </row>
    <row r="10353" spans="760:785" x14ac:dyDescent="0.25">
      <c r="ACF10353" s="60"/>
      <c r="ACG10353" s="60"/>
      <c r="ACH10353" s="60"/>
      <c r="ACI10353" s="60"/>
      <c r="ACJ10353" s="60"/>
      <c r="ACK10353" s="60"/>
      <c r="ACL10353" s="60"/>
      <c r="ACM10353" s="60"/>
      <c r="ACN10353" s="60"/>
      <c r="ACO10353" s="60"/>
      <c r="ACP10353" s="60"/>
      <c r="ACQ10353" s="60"/>
      <c r="ACR10353" s="60"/>
      <c r="ACS10353" s="60"/>
      <c r="ACT10353" s="60"/>
      <c r="ACU10353" s="60"/>
      <c r="ACV10353" s="60"/>
      <c r="ACW10353" s="60"/>
      <c r="ACX10353" s="60"/>
      <c r="ACY10353" s="60">
        <v>0.95194832054906697</v>
      </c>
      <c r="ACZ10353" s="60"/>
      <c r="ADA10353" s="60"/>
      <c r="ADB10353" s="60"/>
      <c r="ADC10353" s="60"/>
      <c r="ADD10353" s="60"/>
      <c r="ADE10353" s="60"/>
    </row>
    <row r="10354" spans="760:785" x14ac:dyDescent="0.25">
      <c r="ACF10354" s="60"/>
      <c r="ACG10354" s="60"/>
      <c r="ACH10354" s="60"/>
      <c r="ACI10354" s="60"/>
      <c r="ACJ10354" s="60"/>
      <c r="ACK10354" s="60"/>
      <c r="ACL10354" s="60"/>
      <c r="ACM10354" s="60"/>
      <c r="ACN10354" s="60"/>
      <c r="ACO10354" s="60"/>
      <c r="ACP10354" s="60"/>
      <c r="ACQ10354" s="60"/>
      <c r="ACR10354" s="60"/>
      <c r="ACS10354" s="60"/>
      <c r="ACT10354" s="60"/>
      <c r="ACU10354" s="60"/>
      <c r="ACV10354" s="60"/>
      <c r="ACW10354" s="60"/>
      <c r="ACX10354" s="60"/>
      <c r="ACY10354" s="60">
        <v>0.95193937758889302</v>
      </c>
      <c r="ACZ10354" s="60"/>
      <c r="ADA10354" s="60"/>
      <c r="ADB10354" s="60"/>
      <c r="ADC10354" s="60"/>
      <c r="ADD10354" s="60"/>
      <c r="ADE10354" s="60"/>
    </row>
    <row r="10355" spans="760:785" x14ac:dyDescent="0.25">
      <c r="ACF10355" s="60"/>
      <c r="ACG10355" s="60"/>
      <c r="ACH10355" s="60"/>
      <c r="ACI10355" s="60"/>
      <c r="ACJ10355" s="60"/>
      <c r="ACK10355" s="60"/>
      <c r="ACL10355" s="60"/>
      <c r="ACM10355" s="60"/>
      <c r="ACN10355" s="60"/>
      <c r="ACO10355" s="60"/>
      <c r="ACP10355" s="60"/>
      <c r="ACQ10355" s="60"/>
      <c r="ACR10355" s="60"/>
      <c r="ACS10355" s="60"/>
      <c r="ACT10355" s="60"/>
      <c r="ACU10355" s="60"/>
      <c r="ACV10355" s="60"/>
      <c r="ACW10355" s="60"/>
      <c r="ACX10355" s="60"/>
      <c r="ACY10355" s="60">
        <v>0.95193363697120903</v>
      </c>
      <c r="ACZ10355" s="60"/>
      <c r="ADA10355" s="60"/>
      <c r="ADB10355" s="60"/>
      <c r="ADC10355" s="60"/>
      <c r="ADD10355" s="60"/>
      <c r="ADE10355" s="60"/>
    </row>
    <row r="10356" spans="760:785" x14ac:dyDescent="0.25">
      <c r="ACF10356" s="60"/>
      <c r="ACG10356" s="60"/>
      <c r="ACH10356" s="60"/>
      <c r="ACI10356" s="60"/>
      <c r="ACJ10356" s="60"/>
      <c r="ACK10356" s="60"/>
      <c r="ACL10356" s="60"/>
      <c r="ACM10356" s="60"/>
      <c r="ACN10356" s="60"/>
      <c r="ACO10356" s="60"/>
      <c r="ACP10356" s="60"/>
      <c r="ACQ10356" s="60"/>
      <c r="ACR10356" s="60"/>
      <c r="ACS10356" s="60"/>
      <c r="ACT10356" s="60"/>
      <c r="ACU10356" s="60"/>
      <c r="ACV10356" s="60"/>
      <c r="ACW10356" s="60"/>
      <c r="ACX10356" s="60"/>
      <c r="ACY10356" s="60">
        <v>0.95190795547545404</v>
      </c>
      <c r="ACZ10356" s="60"/>
      <c r="ADA10356" s="60"/>
      <c r="ADB10356" s="60"/>
      <c r="ADC10356" s="60"/>
      <c r="ADD10356" s="60"/>
      <c r="ADE10356" s="60"/>
    </row>
    <row r="10357" spans="760:785" x14ac:dyDescent="0.25">
      <c r="ACF10357" s="60"/>
      <c r="ACG10357" s="60"/>
      <c r="ACH10357" s="60"/>
      <c r="ACI10357" s="60"/>
      <c r="ACJ10357" s="60"/>
      <c r="ACK10357" s="60"/>
      <c r="ACL10357" s="60"/>
      <c r="ACM10357" s="60"/>
      <c r="ACN10357" s="60"/>
      <c r="ACO10357" s="60"/>
      <c r="ACP10357" s="60"/>
      <c r="ACQ10357" s="60"/>
      <c r="ACR10357" s="60"/>
      <c r="ACS10357" s="60"/>
      <c r="ACT10357" s="60"/>
      <c r="ACU10357" s="60"/>
      <c r="ACV10357" s="60"/>
      <c r="ACW10357" s="60"/>
      <c r="ACX10357" s="60"/>
      <c r="ACY10357" s="60">
        <v>0.95190594263554895</v>
      </c>
      <c r="ACZ10357" s="60"/>
      <c r="ADA10357" s="60"/>
      <c r="ADB10357" s="60"/>
      <c r="ADC10357" s="60"/>
      <c r="ADD10357" s="60"/>
      <c r="ADE10357" s="60"/>
    </row>
    <row r="10358" spans="760:785" x14ac:dyDescent="0.25">
      <c r="ACF10358" s="60"/>
      <c r="ACG10358" s="60"/>
      <c r="ACH10358" s="60"/>
      <c r="ACI10358" s="60"/>
      <c r="ACJ10358" s="60"/>
      <c r="ACK10358" s="60"/>
      <c r="ACL10358" s="60"/>
      <c r="ACM10358" s="60"/>
      <c r="ACN10358" s="60"/>
      <c r="ACO10358" s="60"/>
      <c r="ACP10358" s="60"/>
      <c r="ACQ10358" s="60"/>
      <c r="ACR10358" s="60"/>
      <c r="ACS10358" s="60"/>
      <c r="ACT10358" s="60"/>
      <c r="ACU10358" s="60"/>
      <c r="ACV10358" s="60"/>
      <c r="ACW10358" s="60"/>
      <c r="ACX10358" s="60"/>
      <c r="ACY10358" s="60">
        <v>0.95189835818333901</v>
      </c>
      <c r="ACZ10358" s="60"/>
      <c r="ADA10358" s="60"/>
      <c r="ADB10358" s="60"/>
      <c r="ADC10358" s="60"/>
      <c r="ADD10358" s="60"/>
      <c r="ADE10358" s="60"/>
    </row>
    <row r="10359" spans="760:785" x14ac:dyDescent="0.25">
      <c r="ACF10359" s="60"/>
      <c r="ACG10359" s="60"/>
      <c r="ACH10359" s="60"/>
      <c r="ACI10359" s="60"/>
      <c r="ACJ10359" s="60"/>
      <c r="ACK10359" s="60"/>
      <c r="ACL10359" s="60"/>
      <c r="ACM10359" s="60"/>
      <c r="ACN10359" s="60"/>
      <c r="ACO10359" s="60"/>
      <c r="ACP10359" s="60"/>
      <c r="ACQ10359" s="60"/>
      <c r="ACR10359" s="60"/>
      <c r="ACS10359" s="60"/>
      <c r="ACT10359" s="60"/>
      <c r="ACU10359" s="60"/>
      <c r="ACV10359" s="60"/>
      <c r="ACW10359" s="60"/>
      <c r="ACX10359" s="60"/>
      <c r="ACY10359" s="60">
        <v>0.95187367318314697</v>
      </c>
      <c r="ACZ10359" s="60"/>
      <c r="ADA10359" s="60"/>
      <c r="ADB10359" s="60"/>
      <c r="ADC10359" s="60"/>
      <c r="ADD10359" s="60"/>
      <c r="ADE10359" s="60"/>
    </row>
    <row r="10360" spans="760:785" x14ac:dyDescent="0.25">
      <c r="ACF10360" s="60"/>
      <c r="ACG10360" s="60"/>
      <c r="ACH10360" s="60"/>
      <c r="ACI10360" s="60"/>
      <c r="ACJ10360" s="60"/>
      <c r="ACK10360" s="60"/>
      <c r="ACL10360" s="60"/>
      <c r="ACM10360" s="60"/>
      <c r="ACN10360" s="60"/>
      <c r="ACO10360" s="60"/>
      <c r="ACP10360" s="60"/>
      <c r="ACQ10360" s="60"/>
      <c r="ACR10360" s="60"/>
      <c r="ACS10360" s="60"/>
      <c r="ACT10360" s="60"/>
      <c r="ACU10360" s="60"/>
      <c r="ACV10360" s="60"/>
      <c r="ACW10360" s="60"/>
      <c r="ACX10360" s="60"/>
      <c r="ACY10360" s="60">
        <v>0.95185255902054899</v>
      </c>
      <c r="ACZ10360" s="60"/>
      <c r="ADA10360" s="60"/>
      <c r="ADB10360" s="60"/>
      <c r="ADC10360" s="60"/>
      <c r="ADD10360" s="60"/>
      <c r="ADE10360" s="60"/>
    </row>
    <row r="10361" spans="760:785" x14ac:dyDescent="0.25">
      <c r="ACF10361" s="60"/>
      <c r="ACG10361" s="60"/>
      <c r="ACH10361" s="60"/>
      <c r="ACI10361" s="60"/>
      <c r="ACJ10361" s="60"/>
      <c r="ACK10361" s="60"/>
      <c r="ACL10361" s="60"/>
      <c r="ACM10361" s="60"/>
      <c r="ACN10361" s="60"/>
      <c r="ACO10361" s="60"/>
      <c r="ACP10361" s="60"/>
      <c r="ACQ10361" s="60"/>
      <c r="ACR10361" s="60"/>
      <c r="ACS10361" s="60"/>
      <c r="ACT10361" s="60"/>
      <c r="ACU10361" s="60"/>
      <c r="ACV10361" s="60"/>
      <c r="ACW10361" s="60"/>
      <c r="ACX10361" s="60"/>
      <c r="ACY10361" s="60">
        <v>0.951847738207244</v>
      </c>
      <c r="ACZ10361" s="60"/>
      <c r="ADA10361" s="60"/>
      <c r="ADB10361" s="60"/>
      <c r="ADC10361" s="60"/>
      <c r="ADD10361" s="60"/>
      <c r="ADE10361" s="60"/>
    </row>
    <row r="10362" spans="760:785" x14ac:dyDescent="0.25">
      <c r="ACF10362" s="60"/>
      <c r="ACG10362" s="60"/>
      <c r="ACH10362" s="60"/>
      <c r="ACI10362" s="60"/>
      <c r="ACJ10362" s="60"/>
      <c r="ACK10362" s="60"/>
      <c r="ACL10362" s="60"/>
      <c r="ACM10362" s="60"/>
      <c r="ACN10362" s="60"/>
      <c r="ACO10362" s="60"/>
      <c r="ACP10362" s="60"/>
      <c r="ACQ10362" s="60"/>
      <c r="ACR10362" s="60"/>
      <c r="ACS10362" s="60"/>
      <c r="ACT10362" s="60"/>
      <c r="ACU10362" s="60"/>
      <c r="ACV10362" s="60"/>
      <c r="ACW10362" s="60"/>
      <c r="ACX10362" s="60"/>
      <c r="ACY10362" s="60">
        <v>0.95184694664008596</v>
      </c>
      <c r="ACZ10362" s="60"/>
      <c r="ADA10362" s="60"/>
      <c r="ADB10362" s="60"/>
      <c r="ADC10362" s="60"/>
      <c r="ADD10362" s="60"/>
      <c r="ADE10362" s="60"/>
    </row>
    <row r="10363" spans="760:785" x14ac:dyDescent="0.25">
      <c r="ACF10363" s="60"/>
      <c r="ACG10363" s="60"/>
      <c r="ACH10363" s="60"/>
      <c r="ACI10363" s="60"/>
      <c r="ACJ10363" s="60"/>
      <c r="ACK10363" s="60"/>
      <c r="ACL10363" s="60"/>
      <c r="ACM10363" s="60"/>
      <c r="ACN10363" s="60"/>
      <c r="ACO10363" s="60"/>
      <c r="ACP10363" s="60"/>
      <c r="ACQ10363" s="60"/>
      <c r="ACR10363" s="60"/>
      <c r="ACS10363" s="60"/>
      <c r="ACT10363" s="60"/>
      <c r="ACU10363" s="60"/>
      <c r="ACV10363" s="60"/>
      <c r="ACW10363" s="60"/>
      <c r="ACX10363" s="60"/>
      <c r="ACY10363" s="60">
        <v>0.95184101758537698</v>
      </c>
      <c r="ACZ10363" s="60"/>
      <c r="ADA10363" s="60"/>
      <c r="ADB10363" s="60"/>
      <c r="ADC10363" s="60"/>
      <c r="ADD10363" s="60"/>
      <c r="ADE10363" s="60"/>
    </row>
    <row r="10364" spans="760:785" x14ac:dyDescent="0.25">
      <c r="ACF10364" s="60"/>
      <c r="ACG10364" s="60"/>
      <c r="ACH10364" s="60"/>
      <c r="ACI10364" s="60"/>
      <c r="ACJ10364" s="60"/>
      <c r="ACK10364" s="60"/>
      <c r="ACL10364" s="60"/>
      <c r="ACM10364" s="60"/>
      <c r="ACN10364" s="60"/>
      <c r="ACO10364" s="60"/>
      <c r="ACP10364" s="60"/>
      <c r="ACQ10364" s="60"/>
      <c r="ACR10364" s="60"/>
      <c r="ACS10364" s="60"/>
      <c r="ACT10364" s="60"/>
      <c r="ACU10364" s="60"/>
      <c r="ACV10364" s="60"/>
      <c r="ACW10364" s="60"/>
      <c r="ACX10364" s="60"/>
      <c r="ACY10364" s="60">
        <v>0.951839534336132</v>
      </c>
      <c r="ACZ10364" s="60"/>
      <c r="ADA10364" s="60"/>
      <c r="ADB10364" s="60"/>
      <c r="ADC10364" s="60"/>
      <c r="ADD10364" s="60"/>
      <c r="ADE10364" s="60"/>
    </row>
    <row r="10365" spans="760:785" x14ac:dyDescent="0.25">
      <c r="ACF10365" s="60"/>
      <c r="ACG10365" s="60"/>
      <c r="ACH10365" s="60"/>
      <c r="ACI10365" s="60"/>
      <c r="ACJ10365" s="60"/>
      <c r="ACK10365" s="60"/>
      <c r="ACL10365" s="60"/>
      <c r="ACM10365" s="60"/>
      <c r="ACN10365" s="60"/>
      <c r="ACO10365" s="60"/>
      <c r="ACP10365" s="60"/>
      <c r="ACQ10365" s="60"/>
      <c r="ACR10365" s="60"/>
      <c r="ACS10365" s="60"/>
      <c r="ACT10365" s="60"/>
      <c r="ACU10365" s="60"/>
      <c r="ACV10365" s="60"/>
      <c r="ACW10365" s="60"/>
      <c r="ACX10365" s="60"/>
      <c r="ACY10365" s="60">
        <v>0.95181093555048202</v>
      </c>
      <c r="ACZ10365" s="60"/>
      <c r="ADA10365" s="60"/>
      <c r="ADB10365" s="60"/>
      <c r="ADC10365" s="60"/>
      <c r="ADD10365" s="60"/>
      <c r="ADE10365" s="60"/>
    </row>
    <row r="10366" spans="760:785" x14ac:dyDescent="0.25">
      <c r="ACF10366" s="60"/>
      <c r="ACG10366" s="60"/>
      <c r="ACH10366" s="60"/>
      <c r="ACI10366" s="60"/>
      <c r="ACJ10366" s="60"/>
      <c r="ACK10366" s="60"/>
      <c r="ACL10366" s="60"/>
      <c r="ACM10366" s="60"/>
      <c r="ACN10366" s="60"/>
      <c r="ACO10366" s="60"/>
      <c r="ACP10366" s="60"/>
      <c r="ACQ10366" s="60"/>
      <c r="ACR10366" s="60"/>
      <c r="ACS10366" s="60"/>
      <c r="ACT10366" s="60"/>
      <c r="ACU10366" s="60"/>
      <c r="ACV10366" s="60"/>
      <c r="ACW10366" s="60"/>
      <c r="ACX10366" s="60"/>
      <c r="ACY10366" s="60">
        <v>0.95180128442792</v>
      </c>
      <c r="ACZ10366" s="60"/>
      <c r="ADA10366" s="60"/>
      <c r="ADB10366" s="60"/>
      <c r="ADC10366" s="60"/>
      <c r="ADD10366" s="60"/>
      <c r="ADE10366" s="60"/>
    </row>
    <row r="10367" spans="760:785" x14ac:dyDescent="0.25">
      <c r="ACF10367" s="60"/>
      <c r="ACG10367" s="60"/>
      <c r="ACH10367" s="60"/>
      <c r="ACI10367" s="60"/>
      <c r="ACJ10367" s="60"/>
      <c r="ACK10367" s="60"/>
      <c r="ACL10367" s="60"/>
      <c r="ACM10367" s="60"/>
      <c r="ACN10367" s="60"/>
      <c r="ACO10367" s="60"/>
      <c r="ACP10367" s="60"/>
      <c r="ACQ10367" s="60"/>
      <c r="ACR10367" s="60"/>
      <c r="ACS10367" s="60"/>
      <c r="ACT10367" s="60"/>
      <c r="ACU10367" s="60"/>
      <c r="ACV10367" s="60"/>
      <c r="ACW10367" s="60"/>
      <c r="ACX10367" s="60"/>
      <c r="ACY10367" s="60">
        <v>0.95179550636854604</v>
      </c>
      <c r="ACZ10367" s="60"/>
      <c r="ADA10367" s="60"/>
      <c r="ADB10367" s="60"/>
      <c r="ADC10367" s="60"/>
      <c r="ADD10367" s="60"/>
      <c r="ADE10367" s="60"/>
    </row>
    <row r="10368" spans="760:785" x14ac:dyDescent="0.25">
      <c r="ACF10368" s="60"/>
      <c r="ACG10368" s="60"/>
      <c r="ACH10368" s="60"/>
      <c r="ACI10368" s="60"/>
      <c r="ACJ10368" s="60"/>
      <c r="ACK10368" s="60"/>
      <c r="ACL10368" s="60"/>
      <c r="ACM10368" s="60"/>
      <c r="ACN10368" s="60"/>
      <c r="ACO10368" s="60"/>
      <c r="ACP10368" s="60"/>
      <c r="ACQ10368" s="60"/>
      <c r="ACR10368" s="60"/>
      <c r="ACS10368" s="60"/>
      <c r="ACT10368" s="60"/>
      <c r="ACU10368" s="60"/>
      <c r="ACV10368" s="60"/>
      <c r="ACW10368" s="60"/>
      <c r="ACX10368" s="60"/>
      <c r="ACY10368" s="60">
        <v>0.95178298251596005</v>
      </c>
      <c r="ACZ10368" s="60"/>
      <c r="ADA10368" s="60"/>
      <c r="ADB10368" s="60"/>
      <c r="ADC10368" s="60"/>
      <c r="ADD10368" s="60"/>
      <c r="ADE10368" s="60"/>
    </row>
    <row r="10369" spans="760:785" x14ac:dyDescent="0.25">
      <c r="ACF10369" s="60"/>
      <c r="ACG10369" s="60"/>
      <c r="ACH10369" s="60"/>
      <c r="ACI10369" s="60"/>
      <c r="ACJ10369" s="60"/>
      <c r="ACK10369" s="60"/>
      <c r="ACL10369" s="60"/>
      <c r="ACM10369" s="60"/>
      <c r="ACN10369" s="60"/>
      <c r="ACO10369" s="60"/>
      <c r="ACP10369" s="60"/>
      <c r="ACQ10369" s="60"/>
      <c r="ACR10369" s="60"/>
      <c r="ACS10369" s="60"/>
      <c r="ACT10369" s="60"/>
      <c r="ACU10369" s="60"/>
      <c r="ACV10369" s="60"/>
      <c r="ACW10369" s="60"/>
      <c r="ACX10369" s="60"/>
      <c r="ACY10369" s="60">
        <v>0.95176995607857995</v>
      </c>
      <c r="ACZ10369" s="60"/>
      <c r="ADA10369" s="60"/>
      <c r="ADB10369" s="60"/>
      <c r="ADC10369" s="60"/>
      <c r="ADD10369" s="60"/>
      <c r="ADE10369" s="60"/>
    </row>
    <row r="10370" spans="760:785" x14ac:dyDescent="0.25">
      <c r="ACF10370" s="60"/>
      <c r="ACG10370" s="60"/>
      <c r="ACH10370" s="60"/>
      <c r="ACI10370" s="60"/>
      <c r="ACJ10370" s="60"/>
      <c r="ACK10370" s="60"/>
      <c r="ACL10370" s="60"/>
      <c r="ACM10370" s="60"/>
      <c r="ACN10370" s="60"/>
      <c r="ACO10370" s="60"/>
      <c r="ACP10370" s="60"/>
      <c r="ACQ10370" s="60"/>
      <c r="ACR10370" s="60"/>
      <c r="ACS10370" s="60"/>
      <c r="ACT10370" s="60"/>
      <c r="ACU10370" s="60"/>
      <c r="ACV10370" s="60"/>
      <c r="ACW10370" s="60"/>
      <c r="ACX10370" s="60"/>
      <c r="ACY10370" s="60">
        <v>0.95176398730537703</v>
      </c>
      <c r="ACZ10370" s="60"/>
      <c r="ADA10370" s="60"/>
      <c r="ADB10370" s="60"/>
      <c r="ADC10370" s="60"/>
      <c r="ADD10370" s="60"/>
      <c r="ADE10370" s="60"/>
    </row>
    <row r="10371" spans="760:785" x14ac:dyDescent="0.25">
      <c r="ACF10371" s="60"/>
      <c r="ACG10371" s="60"/>
      <c r="ACH10371" s="60"/>
      <c r="ACI10371" s="60"/>
      <c r="ACJ10371" s="60"/>
      <c r="ACK10371" s="60"/>
      <c r="ACL10371" s="60"/>
      <c r="ACM10371" s="60"/>
      <c r="ACN10371" s="60"/>
      <c r="ACO10371" s="60"/>
      <c r="ACP10371" s="60"/>
      <c r="ACQ10371" s="60"/>
      <c r="ACR10371" s="60"/>
      <c r="ACS10371" s="60"/>
      <c r="ACT10371" s="60"/>
      <c r="ACU10371" s="60"/>
      <c r="ACV10371" s="60"/>
      <c r="ACW10371" s="60"/>
      <c r="ACX10371" s="60"/>
      <c r="ACY10371" s="60">
        <v>0.95174599734450405</v>
      </c>
      <c r="ACZ10371" s="60"/>
      <c r="ADA10371" s="60"/>
      <c r="ADB10371" s="60"/>
      <c r="ADC10371" s="60"/>
      <c r="ADD10371" s="60"/>
      <c r="ADE10371" s="60"/>
    </row>
    <row r="10372" spans="760:785" x14ac:dyDescent="0.25">
      <c r="ACF10372" s="60"/>
      <c r="ACG10372" s="60"/>
      <c r="ACH10372" s="60"/>
      <c r="ACI10372" s="60"/>
      <c r="ACJ10372" s="60"/>
      <c r="ACK10372" s="60"/>
      <c r="ACL10372" s="60"/>
      <c r="ACM10372" s="60"/>
      <c r="ACN10372" s="60"/>
      <c r="ACO10372" s="60"/>
      <c r="ACP10372" s="60"/>
      <c r="ACQ10372" s="60"/>
      <c r="ACR10372" s="60"/>
      <c r="ACS10372" s="60"/>
      <c r="ACT10372" s="60"/>
      <c r="ACU10372" s="60"/>
      <c r="ACV10372" s="60"/>
      <c r="ACW10372" s="60"/>
      <c r="ACX10372" s="60"/>
      <c r="ACY10372" s="60">
        <v>0.95171967308634697</v>
      </c>
      <c r="ACZ10372" s="60"/>
      <c r="ADA10372" s="60"/>
      <c r="ADB10372" s="60"/>
      <c r="ADC10372" s="60"/>
      <c r="ADD10372" s="60"/>
      <c r="ADE10372" s="60"/>
    </row>
    <row r="10373" spans="760:785" x14ac:dyDescent="0.25">
      <c r="ACF10373" s="60"/>
      <c r="ACG10373" s="60"/>
      <c r="ACH10373" s="60"/>
      <c r="ACI10373" s="60"/>
      <c r="ACJ10373" s="60"/>
      <c r="ACK10373" s="60"/>
      <c r="ACL10373" s="60"/>
      <c r="ACM10373" s="60"/>
      <c r="ACN10373" s="60"/>
      <c r="ACO10373" s="60"/>
      <c r="ACP10373" s="60"/>
      <c r="ACQ10373" s="60"/>
      <c r="ACR10373" s="60"/>
      <c r="ACS10373" s="60"/>
      <c r="ACT10373" s="60"/>
      <c r="ACU10373" s="60"/>
      <c r="ACV10373" s="60"/>
      <c r="ACW10373" s="60"/>
      <c r="ACX10373" s="60"/>
      <c r="ACY10373" s="60">
        <v>0.95170782200729998</v>
      </c>
      <c r="ACZ10373" s="60"/>
      <c r="ADA10373" s="60"/>
      <c r="ADB10373" s="60"/>
      <c r="ADC10373" s="60"/>
      <c r="ADD10373" s="60"/>
      <c r="ADE10373" s="60"/>
    </row>
    <row r="10374" spans="760:785" x14ac:dyDescent="0.25">
      <c r="ACF10374" s="60"/>
      <c r="ACG10374" s="60"/>
      <c r="ACH10374" s="60"/>
      <c r="ACI10374" s="60"/>
      <c r="ACJ10374" s="60"/>
      <c r="ACK10374" s="60"/>
      <c r="ACL10374" s="60"/>
      <c r="ACM10374" s="60"/>
      <c r="ACN10374" s="60"/>
      <c r="ACO10374" s="60"/>
      <c r="ACP10374" s="60"/>
      <c r="ACQ10374" s="60"/>
      <c r="ACR10374" s="60"/>
      <c r="ACS10374" s="60"/>
      <c r="ACT10374" s="60"/>
      <c r="ACU10374" s="60"/>
      <c r="ACV10374" s="60"/>
      <c r="ACW10374" s="60"/>
      <c r="ACX10374" s="60"/>
      <c r="ACY10374" s="60">
        <v>0.95170204764369803</v>
      </c>
      <c r="ACZ10374" s="60"/>
      <c r="ADA10374" s="60"/>
      <c r="ADB10374" s="60"/>
      <c r="ADC10374" s="60"/>
      <c r="ADD10374" s="60"/>
      <c r="ADE10374" s="60"/>
    </row>
    <row r="10375" spans="760:785" x14ac:dyDescent="0.25">
      <c r="ACF10375" s="60"/>
      <c r="ACG10375" s="60"/>
      <c r="ACH10375" s="60"/>
      <c r="ACI10375" s="60"/>
      <c r="ACJ10375" s="60"/>
      <c r="ACK10375" s="60"/>
      <c r="ACL10375" s="60"/>
      <c r="ACM10375" s="60"/>
      <c r="ACN10375" s="60"/>
      <c r="ACO10375" s="60"/>
      <c r="ACP10375" s="60"/>
      <c r="ACQ10375" s="60"/>
      <c r="ACR10375" s="60"/>
      <c r="ACS10375" s="60"/>
      <c r="ACT10375" s="60"/>
      <c r="ACU10375" s="60"/>
      <c r="ACV10375" s="60"/>
      <c r="ACW10375" s="60"/>
      <c r="ACX10375" s="60"/>
      <c r="ACY10375" s="60">
        <v>0.951685418362612</v>
      </c>
      <c r="ACZ10375" s="60"/>
      <c r="ADA10375" s="60"/>
      <c r="ADB10375" s="60"/>
      <c r="ADC10375" s="60"/>
      <c r="ADD10375" s="60"/>
      <c r="ADE10375" s="60"/>
    </row>
    <row r="10376" spans="760:785" x14ac:dyDescent="0.25">
      <c r="ACF10376" s="60"/>
      <c r="ACG10376" s="60"/>
      <c r="ACH10376" s="60"/>
      <c r="ACI10376" s="60"/>
      <c r="ACJ10376" s="60"/>
      <c r="ACK10376" s="60"/>
      <c r="ACL10376" s="60"/>
      <c r="ACM10376" s="60"/>
      <c r="ACN10376" s="60"/>
      <c r="ACO10376" s="60"/>
      <c r="ACP10376" s="60"/>
      <c r="ACQ10376" s="60"/>
      <c r="ACR10376" s="60"/>
      <c r="ACS10376" s="60"/>
      <c r="ACT10376" s="60"/>
      <c r="ACU10376" s="60"/>
      <c r="ACV10376" s="60"/>
      <c r="ACW10376" s="60"/>
      <c r="ACX10376" s="60"/>
      <c r="ACY10376" s="60">
        <v>0.95167630031216599</v>
      </c>
      <c r="ACZ10376" s="60"/>
      <c r="ADA10376" s="60"/>
      <c r="ADB10376" s="60"/>
      <c r="ADC10376" s="60"/>
      <c r="ADD10376" s="60"/>
      <c r="ADE10376" s="60"/>
    </row>
    <row r="10377" spans="760:785" x14ac:dyDescent="0.25">
      <c r="ACF10377" s="60"/>
      <c r="ACG10377" s="60"/>
      <c r="ACH10377" s="60"/>
      <c r="ACI10377" s="60"/>
      <c r="ACJ10377" s="60"/>
      <c r="ACK10377" s="60"/>
      <c r="ACL10377" s="60"/>
      <c r="ACM10377" s="60"/>
      <c r="ACN10377" s="60"/>
      <c r="ACO10377" s="60"/>
      <c r="ACP10377" s="60"/>
      <c r="ACQ10377" s="60"/>
      <c r="ACR10377" s="60"/>
      <c r="ACS10377" s="60"/>
      <c r="ACT10377" s="60"/>
      <c r="ACU10377" s="60"/>
      <c r="ACV10377" s="60"/>
      <c r="ACW10377" s="60"/>
      <c r="ACX10377" s="60"/>
      <c r="ACY10377" s="60">
        <v>0.95166095497695702</v>
      </c>
      <c r="ACZ10377" s="60"/>
      <c r="ADA10377" s="60"/>
      <c r="ADB10377" s="60"/>
      <c r="ADC10377" s="60"/>
      <c r="ADD10377" s="60"/>
      <c r="ADE10377" s="60"/>
    </row>
    <row r="10378" spans="760:785" x14ac:dyDescent="0.25">
      <c r="ACF10378" s="60"/>
      <c r="ACG10378" s="60"/>
      <c r="ACH10378" s="60"/>
      <c r="ACI10378" s="60"/>
      <c r="ACJ10378" s="60"/>
      <c r="ACK10378" s="60"/>
      <c r="ACL10378" s="60"/>
      <c r="ACM10378" s="60"/>
      <c r="ACN10378" s="60"/>
      <c r="ACO10378" s="60"/>
      <c r="ACP10378" s="60"/>
      <c r="ACQ10378" s="60"/>
      <c r="ACR10378" s="60"/>
      <c r="ACS10378" s="60"/>
      <c r="ACT10378" s="60"/>
      <c r="ACU10378" s="60"/>
      <c r="ACV10378" s="60"/>
      <c r="ACW10378" s="60"/>
      <c r="ACX10378" s="60"/>
      <c r="ACY10378" s="60">
        <v>0.95163404212527003</v>
      </c>
      <c r="ACZ10378" s="60"/>
      <c r="ADA10378" s="60"/>
      <c r="ADB10378" s="60"/>
      <c r="ADC10378" s="60"/>
      <c r="ADD10378" s="60"/>
      <c r="ADE10378" s="60"/>
    </row>
    <row r="10379" spans="760:785" x14ac:dyDescent="0.25">
      <c r="ACF10379" s="60"/>
      <c r="ACG10379" s="60"/>
      <c r="ACH10379" s="60"/>
      <c r="ACI10379" s="60"/>
      <c r="ACJ10379" s="60"/>
      <c r="ACK10379" s="60"/>
      <c r="ACL10379" s="60"/>
      <c r="ACM10379" s="60"/>
      <c r="ACN10379" s="60"/>
      <c r="ACO10379" s="60"/>
      <c r="ACP10379" s="60"/>
      <c r="ACQ10379" s="60"/>
      <c r="ACR10379" s="60"/>
      <c r="ACS10379" s="60"/>
      <c r="ACT10379" s="60"/>
      <c r="ACU10379" s="60"/>
      <c r="ACV10379" s="60"/>
      <c r="ACW10379" s="60"/>
      <c r="ACX10379" s="60"/>
      <c r="ACY10379" s="60">
        <v>0.951622824019555</v>
      </c>
      <c r="ACZ10379" s="60"/>
      <c r="ADA10379" s="60"/>
      <c r="ADB10379" s="60"/>
      <c r="ADC10379" s="60"/>
      <c r="ADD10379" s="60"/>
      <c r="ADE10379" s="60"/>
    </row>
    <row r="10380" spans="760:785" x14ac:dyDescent="0.25">
      <c r="ACF10380" s="60"/>
      <c r="ACG10380" s="60"/>
      <c r="ACH10380" s="60"/>
      <c r="ACI10380" s="60"/>
      <c r="ACJ10380" s="60"/>
      <c r="ACK10380" s="60"/>
      <c r="ACL10380" s="60"/>
      <c r="ACM10380" s="60"/>
      <c r="ACN10380" s="60"/>
      <c r="ACO10380" s="60"/>
      <c r="ACP10380" s="60"/>
      <c r="ACQ10380" s="60"/>
      <c r="ACR10380" s="60"/>
      <c r="ACS10380" s="60"/>
      <c r="ACT10380" s="60"/>
      <c r="ACU10380" s="60"/>
      <c r="ACV10380" s="60"/>
      <c r="ACW10380" s="60"/>
      <c r="ACX10380" s="60"/>
      <c r="ACY10380" s="60">
        <v>0.95161589476570096</v>
      </c>
      <c r="ACZ10380" s="60"/>
      <c r="ADA10380" s="60"/>
      <c r="ADB10380" s="60"/>
      <c r="ADC10380" s="60"/>
      <c r="ADD10380" s="60"/>
      <c r="ADE10380" s="60"/>
    </row>
    <row r="10381" spans="760:785" x14ac:dyDescent="0.25">
      <c r="ACF10381" s="60"/>
      <c r="ACG10381" s="60"/>
      <c r="ACH10381" s="60"/>
      <c r="ACI10381" s="60"/>
      <c r="ACJ10381" s="60"/>
      <c r="ACK10381" s="60"/>
      <c r="ACL10381" s="60"/>
      <c r="ACM10381" s="60"/>
      <c r="ACN10381" s="60"/>
      <c r="ACO10381" s="60"/>
      <c r="ACP10381" s="60"/>
      <c r="ACQ10381" s="60"/>
      <c r="ACR10381" s="60"/>
      <c r="ACS10381" s="60"/>
      <c r="ACT10381" s="60"/>
      <c r="ACU10381" s="60"/>
      <c r="ACV10381" s="60"/>
      <c r="ACW10381" s="60"/>
      <c r="ACX10381" s="60"/>
      <c r="ACY10381" s="60">
        <v>0.95160824863788596</v>
      </c>
      <c r="ACZ10381" s="60"/>
      <c r="ADA10381" s="60"/>
      <c r="ADB10381" s="60"/>
      <c r="ADC10381" s="60"/>
      <c r="ADD10381" s="60"/>
      <c r="ADE10381" s="60"/>
    </row>
    <row r="10382" spans="760:785" x14ac:dyDescent="0.25">
      <c r="ACF10382" s="60"/>
      <c r="ACG10382" s="60"/>
      <c r="ACH10382" s="60"/>
      <c r="ACI10382" s="60"/>
      <c r="ACJ10382" s="60"/>
      <c r="ACK10382" s="60"/>
      <c r="ACL10382" s="60"/>
      <c r="ACM10382" s="60"/>
      <c r="ACN10382" s="60"/>
      <c r="ACO10382" s="60"/>
      <c r="ACP10382" s="60"/>
      <c r="ACQ10382" s="60"/>
      <c r="ACR10382" s="60"/>
      <c r="ACS10382" s="60"/>
      <c r="ACT10382" s="60"/>
      <c r="ACU10382" s="60"/>
      <c r="ACV10382" s="60"/>
      <c r="ACW10382" s="60"/>
      <c r="ACX10382" s="60"/>
      <c r="ACY10382" s="60">
        <v>0.95159691700126503</v>
      </c>
      <c r="ACZ10382" s="60"/>
      <c r="ADA10382" s="60"/>
      <c r="ADB10382" s="60"/>
      <c r="ADC10382" s="60"/>
      <c r="ADD10382" s="60"/>
      <c r="ADE10382" s="60"/>
    </row>
    <row r="10383" spans="760:785" x14ac:dyDescent="0.25">
      <c r="ACF10383" s="60"/>
      <c r="ACG10383" s="60"/>
      <c r="ACH10383" s="60"/>
      <c r="ACI10383" s="60"/>
      <c r="ACJ10383" s="60"/>
      <c r="ACK10383" s="60"/>
      <c r="ACL10383" s="60"/>
      <c r="ACM10383" s="60"/>
      <c r="ACN10383" s="60"/>
      <c r="ACO10383" s="60"/>
      <c r="ACP10383" s="60"/>
      <c r="ACQ10383" s="60"/>
      <c r="ACR10383" s="60"/>
      <c r="ACS10383" s="60"/>
      <c r="ACT10383" s="60"/>
      <c r="ACU10383" s="60"/>
      <c r="ACV10383" s="60"/>
      <c r="ACW10383" s="60"/>
      <c r="ACX10383" s="60"/>
      <c r="ACY10383" s="60">
        <v>0.95159096063395399</v>
      </c>
      <c r="ACZ10383" s="60"/>
      <c r="ADA10383" s="60"/>
      <c r="ADB10383" s="60"/>
      <c r="ADC10383" s="60"/>
      <c r="ADD10383" s="60"/>
      <c r="ADE10383" s="60"/>
    </row>
    <row r="10384" spans="760:785" x14ac:dyDescent="0.25">
      <c r="ACF10384" s="60"/>
      <c r="ACG10384" s="60"/>
      <c r="ACH10384" s="60"/>
      <c r="ACI10384" s="60"/>
      <c r="ACJ10384" s="60"/>
      <c r="ACK10384" s="60"/>
      <c r="ACL10384" s="60"/>
      <c r="ACM10384" s="60"/>
      <c r="ACN10384" s="60"/>
      <c r="ACO10384" s="60"/>
      <c r="ACP10384" s="60"/>
      <c r="ACQ10384" s="60"/>
      <c r="ACR10384" s="60"/>
      <c r="ACS10384" s="60"/>
      <c r="ACT10384" s="60"/>
      <c r="ACU10384" s="60"/>
      <c r="ACV10384" s="60"/>
      <c r="ACW10384" s="60"/>
      <c r="ACX10384" s="60"/>
      <c r="ACY10384" s="60">
        <v>0.95158524561449598</v>
      </c>
      <c r="ACZ10384" s="60"/>
      <c r="ADA10384" s="60"/>
      <c r="ADB10384" s="60"/>
      <c r="ADC10384" s="60"/>
      <c r="ADD10384" s="60"/>
      <c r="ADE10384" s="60"/>
    </row>
    <row r="10385" spans="760:785" x14ac:dyDescent="0.25">
      <c r="ACF10385" s="60"/>
      <c r="ACG10385" s="60"/>
      <c r="ACH10385" s="60"/>
      <c r="ACI10385" s="60"/>
      <c r="ACJ10385" s="60"/>
      <c r="ACK10385" s="60"/>
      <c r="ACL10385" s="60"/>
      <c r="ACM10385" s="60"/>
      <c r="ACN10385" s="60"/>
      <c r="ACO10385" s="60"/>
      <c r="ACP10385" s="60"/>
      <c r="ACQ10385" s="60"/>
      <c r="ACR10385" s="60"/>
      <c r="ACS10385" s="60"/>
      <c r="ACT10385" s="60"/>
      <c r="ACU10385" s="60"/>
      <c r="ACV10385" s="60"/>
      <c r="ACW10385" s="60"/>
      <c r="ACX10385" s="60"/>
      <c r="ACY10385" s="60">
        <v>0.95157474372570205</v>
      </c>
      <c r="ACZ10385" s="60"/>
      <c r="ADA10385" s="60"/>
      <c r="ADB10385" s="60"/>
      <c r="ADC10385" s="60"/>
      <c r="ADD10385" s="60"/>
      <c r="ADE10385" s="60"/>
    </row>
    <row r="10386" spans="760:785" x14ac:dyDescent="0.25">
      <c r="ACF10386" s="60"/>
      <c r="ACG10386" s="60"/>
      <c r="ACH10386" s="60"/>
      <c r="ACI10386" s="60"/>
      <c r="ACJ10386" s="60"/>
      <c r="ACK10386" s="60"/>
      <c r="ACL10386" s="60"/>
      <c r="ACM10386" s="60"/>
      <c r="ACN10386" s="60"/>
      <c r="ACO10386" s="60"/>
      <c r="ACP10386" s="60"/>
      <c r="ACQ10386" s="60"/>
      <c r="ACR10386" s="60"/>
      <c r="ACS10386" s="60"/>
      <c r="ACT10386" s="60"/>
      <c r="ACU10386" s="60"/>
      <c r="ACV10386" s="60"/>
      <c r="ACW10386" s="60"/>
      <c r="ACX10386" s="60"/>
      <c r="ACY10386" s="60">
        <v>0.95157438782277404</v>
      </c>
      <c r="ACZ10386" s="60"/>
      <c r="ADA10386" s="60"/>
      <c r="ADB10386" s="60"/>
      <c r="ADC10386" s="60"/>
      <c r="ADD10386" s="60"/>
      <c r="ADE10386" s="60"/>
    </row>
    <row r="10387" spans="760:785" x14ac:dyDescent="0.25">
      <c r="ACF10387" s="60"/>
      <c r="ACG10387" s="60"/>
      <c r="ACH10387" s="60"/>
      <c r="ACI10387" s="60"/>
      <c r="ACJ10387" s="60"/>
      <c r="ACK10387" s="60"/>
      <c r="ACL10387" s="60"/>
      <c r="ACM10387" s="60"/>
      <c r="ACN10387" s="60"/>
      <c r="ACO10387" s="60"/>
      <c r="ACP10387" s="60"/>
      <c r="ACQ10387" s="60"/>
      <c r="ACR10387" s="60"/>
      <c r="ACS10387" s="60"/>
      <c r="ACT10387" s="60"/>
      <c r="ACU10387" s="60"/>
      <c r="ACV10387" s="60"/>
      <c r="ACW10387" s="60"/>
      <c r="ACX10387" s="60"/>
      <c r="ACY10387" s="60">
        <v>0.95157438279939899</v>
      </c>
      <c r="ACZ10387" s="60"/>
      <c r="ADA10387" s="60"/>
      <c r="ADB10387" s="60"/>
      <c r="ADC10387" s="60"/>
      <c r="ADD10387" s="60"/>
      <c r="ADE10387" s="60"/>
    </row>
    <row r="10388" spans="760:785" x14ac:dyDescent="0.25">
      <c r="ACF10388" s="60"/>
      <c r="ACG10388" s="60"/>
      <c r="ACH10388" s="60"/>
      <c r="ACI10388" s="60"/>
      <c r="ACJ10388" s="60"/>
      <c r="ACK10388" s="60"/>
      <c r="ACL10388" s="60"/>
      <c r="ACM10388" s="60"/>
      <c r="ACN10388" s="60"/>
      <c r="ACO10388" s="60"/>
      <c r="ACP10388" s="60"/>
      <c r="ACQ10388" s="60"/>
      <c r="ACR10388" s="60"/>
      <c r="ACS10388" s="60"/>
      <c r="ACT10388" s="60"/>
      <c r="ACU10388" s="60"/>
      <c r="ACV10388" s="60"/>
      <c r="ACW10388" s="60"/>
      <c r="ACX10388" s="60"/>
      <c r="ACY10388" s="60">
        <v>0.95157238337938899</v>
      </c>
      <c r="ACZ10388" s="60"/>
      <c r="ADA10388" s="60"/>
      <c r="ADB10388" s="60"/>
      <c r="ADC10388" s="60"/>
      <c r="ADD10388" s="60"/>
      <c r="ADE10388" s="60"/>
    </row>
    <row r="10389" spans="760:785" x14ac:dyDescent="0.25">
      <c r="ACF10389" s="60"/>
      <c r="ACG10389" s="60"/>
      <c r="ACH10389" s="60"/>
      <c r="ACI10389" s="60"/>
      <c r="ACJ10389" s="60"/>
      <c r="ACK10389" s="60"/>
      <c r="ACL10389" s="60"/>
      <c r="ACM10389" s="60"/>
      <c r="ACN10389" s="60"/>
      <c r="ACO10389" s="60"/>
      <c r="ACP10389" s="60"/>
      <c r="ACQ10389" s="60"/>
      <c r="ACR10389" s="60"/>
      <c r="ACS10389" s="60"/>
      <c r="ACT10389" s="60"/>
      <c r="ACU10389" s="60"/>
      <c r="ACV10389" s="60"/>
      <c r="ACW10389" s="60"/>
      <c r="ACX10389" s="60"/>
      <c r="ACY10389" s="60">
        <v>0.95155494992213097</v>
      </c>
      <c r="ACZ10389" s="60"/>
      <c r="ADA10389" s="60"/>
      <c r="ADB10389" s="60"/>
      <c r="ADC10389" s="60"/>
      <c r="ADD10389" s="60"/>
      <c r="ADE10389" s="60"/>
    </row>
    <row r="10390" spans="760:785" x14ac:dyDescent="0.25">
      <c r="ACF10390" s="60"/>
      <c r="ACG10390" s="60"/>
      <c r="ACH10390" s="60"/>
      <c r="ACI10390" s="60"/>
      <c r="ACJ10390" s="60"/>
      <c r="ACK10390" s="60"/>
      <c r="ACL10390" s="60"/>
      <c r="ACM10390" s="60"/>
      <c r="ACN10390" s="60"/>
      <c r="ACO10390" s="60"/>
      <c r="ACP10390" s="60"/>
      <c r="ACQ10390" s="60"/>
      <c r="ACR10390" s="60"/>
      <c r="ACS10390" s="60"/>
      <c r="ACT10390" s="60"/>
      <c r="ACU10390" s="60"/>
      <c r="ACV10390" s="60"/>
      <c r="ACW10390" s="60"/>
      <c r="ACX10390" s="60"/>
      <c r="ACY10390" s="60">
        <v>0.95153875373261199</v>
      </c>
      <c r="ACZ10390" s="60"/>
      <c r="ADA10390" s="60"/>
      <c r="ADB10390" s="60"/>
      <c r="ADC10390" s="60"/>
      <c r="ADD10390" s="60"/>
      <c r="ADE10390" s="60"/>
    </row>
    <row r="10391" spans="760:785" x14ac:dyDescent="0.25">
      <c r="ACF10391" s="60"/>
      <c r="ACG10391" s="60"/>
      <c r="ACH10391" s="60"/>
      <c r="ACI10391" s="60"/>
      <c r="ACJ10391" s="60"/>
      <c r="ACK10391" s="60"/>
      <c r="ACL10391" s="60"/>
      <c r="ACM10391" s="60"/>
      <c r="ACN10391" s="60"/>
      <c r="ACO10391" s="60"/>
      <c r="ACP10391" s="60"/>
      <c r="ACQ10391" s="60"/>
      <c r="ACR10391" s="60"/>
      <c r="ACS10391" s="60"/>
      <c r="ACT10391" s="60"/>
      <c r="ACU10391" s="60"/>
      <c r="ACV10391" s="60"/>
      <c r="ACW10391" s="60"/>
      <c r="ACX10391" s="60"/>
      <c r="ACY10391" s="60">
        <v>0.95152678822063497</v>
      </c>
      <c r="ACZ10391" s="60"/>
      <c r="ADA10391" s="60"/>
      <c r="ADB10391" s="60"/>
      <c r="ADC10391" s="60"/>
      <c r="ADD10391" s="60"/>
      <c r="ADE10391" s="60"/>
    </row>
    <row r="10392" spans="760:785" x14ac:dyDescent="0.25">
      <c r="ACF10392" s="60"/>
      <c r="ACG10392" s="60"/>
      <c r="ACH10392" s="60"/>
      <c r="ACI10392" s="60"/>
      <c r="ACJ10392" s="60"/>
      <c r="ACK10392" s="60"/>
      <c r="ACL10392" s="60"/>
      <c r="ACM10392" s="60"/>
      <c r="ACN10392" s="60"/>
      <c r="ACO10392" s="60"/>
      <c r="ACP10392" s="60"/>
      <c r="ACQ10392" s="60"/>
      <c r="ACR10392" s="60"/>
      <c r="ACS10392" s="60"/>
      <c r="ACT10392" s="60"/>
      <c r="ACU10392" s="60"/>
      <c r="ACV10392" s="60"/>
      <c r="ACW10392" s="60"/>
      <c r="ACX10392" s="60"/>
      <c r="ACY10392" s="60">
        <v>0.95151604626498199</v>
      </c>
      <c r="ACZ10392" s="60"/>
      <c r="ADA10392" s="60"/>
      <c r="ADB10392" s="60"/>
      <c r="ADC10392" s="60"/>
      <c r="ADD10392" s="60"/>
      <c r="ADE10392" s="60"/>
    </row>
    <row r="10393" spans="760:785" x14ac:dyDescent="0.25">
      <c r="ACF10393" s="60"/>
      <c r="ACG10393" s="60"/>
      <c r="ACH10393" s="60"/>
      <c r="ACI10393" s="60"/>
      <c r="ACJ10393" s="60"/>
      <c r="ACK10393" s="60"/>
      <c r="ACL10393" s="60"/>
      <c r="ACM10393" s="60"/>
      <c r="ACN10393" s="60"/>
      <c r="ACO10393" s="60"/>
      <c r="ACP10393" s="60"/>
      <c r="ACQ10393" s="60"/>
      <c r="ACR10393" s="60"/>
      <c r="ACS10393" s="60"/>
      <c r="ACT10393" s="60"/>
      <c r="ACU10393" s="60"/>
      <c r="ACV10393" s="60"/>
      <c r="ACW10393" s="60"/>
      <c r="ACX10393" s="60"/>
      <c r="ACY10393" s="60">
        <v>0.95151539893388004</v>
      </c>
      <c r="ACZ10393" s="60"/>
      <c r="ADA10393" s="60"/>
      <c r="ADB10393" s="60"/>
      <c r="ADC10393" s="60"/>
      <c r="ADD10393" s="60"/>
      <c r="ADE10393" s="60"/>
    </row>
    <row r="10394" spans="760:785" x14ac:dyDescent="0.25">
      <c r="ACF10394" s="60"/>
      <c r="ACG10394" s="60"/>
      <c r="ACH10394" s="60"/>
      <c r="ACI10394" s="60"/>
      <c r="ACJ10394" s="60"/>
      <c r="ACK10394" s="60"/>
      <c r="ACL10394" s="60"/>
      <c r="ACM10394" s="60"/>
      <c r="ACN10394" s="60"/>
      <c r="ACO10394" s="60"/>
      <c r="ACP10394" s="60"/>
      <c r="ACQ10394" s="60"/>
      <c r="ACR10394" s="60"/>
      <c r="ACS10394" s="60"/>
      <c r="ACT10394" s="60"/>
      <c r="ACU10394" s="60"/>
      <c r="ACV10394" s="60"/>
      <c r="ACW10394" s="60"/>
      <c r="ACX10394" s="60"/>
      <c r="ACY10394" s="60">
        <v>0.95151385687220902</v>
      </c>
      <c r="ACZ10394" s="60"/>
      <c r="ADA10394" s="60"/>
      <c r="ADB10394" s="60"/>
      <c r="ADC10394" s="60"/>
      <c r="ADD10394" s="60"/>
      <c r="ADE10394" s="60"/>
    </row>
    <row r="10395" spans="760:785" x14ac:dyDescent="0.25">
      <c r="ACF10395" s="60"/>
      <c r="ACG10395" s="60"/>
      <c r="ACH10395" s="60"/>
      <c r="ACI10395" s="60"/>
      <c r="ACJ10395" s="60"/>
      <c r="ACK10395" s="60"/>
      <c r="ACL10395" s="60"/>
      <c r="ACM10395" s="60"/>
      <c r="ACN10395" s="60"/>
      <c r="ACO10395" s="60"/>
      <c r="ACP10395" s="60"/>
      <c r="ACQ10395" s="60"/>
      <c r="ACR10395" s="60"/>
      <c r="ACS10395" s="60"/>
      <c r="ACT10395" s="60"/>
      <c r="ACU10395" s="60"/>
      <c r="ACV10395" s="60"/>
      <c r="ACW10395" s="60"/>
      <c r="ACX10395" s="60"/>
      <c r="ACY10395" s="60">
        <v>0.95150986118210001</v>
      </c>
      <c r="ACZ10395" s="60"/>
      <c r="ADA10395" s="60"/>
      <c r="ADB10395" s="60"/>
      <c r="ADC10395" s="60"/>
      <c r="ADD10395" s="60"/>
      <c r="ADE10395" s="60"/>
    </row>
    <row r="10396" spans="760:785" x14ac:dyDescent="0.25">
      <c r="ACF10396" s="60"/>
      <c r="ACG10396" s="60"/>
      <c r="ACH10396" s="60"/>
      <c r="ACI10396" s="60"/>
      <c r="ACJ10396" s="60"/>
      <c r="ACK10396" s="60"/>
      <c r="ACL10396" s="60"/>
      <c r="ACM10396" s="60"/>
      <c r="ACN10396" s="60"/>
      <c r="ACO10396" s="60"/>
      <c r="ACP10396" s="60"/>
      <c r="ACQ10396" s="60"/>
      <c r="ACR10396" s="60"/>
      <c r="ACS10396" s="60"/>
      <c r="ACT10396" s="60"/>
      <c r="ACU10396" s="60"/>
      <c r="ACV10396" s="60"/>
      <c r="ACW10396" s="60"/>
      <c r="ACX10396" s="60"/>
      <c r="ACY10396" s="60">
        <v>0.95150063402269902</v>
      </c>
      <c r="ACZ10396" s="60"/>
      <c r="ADA10396" s="60"/>
      <c r="ADB10396" s="60"/>
      <c r="ADC10396" s="60"/>
      <c r="ADD10396" s="60"/>
      <c r="ADE10396" s="60"/>
    </row>
    <row r="10397" spans="760:785" x14ac:dyDescent="0.25">
      <c r="ACF10397" s="60"/>
      <c r="ACG10397" s="60"/>
      <c r="ACH10397" s="60"/>
      <c r="ACI10397" s="60"/>
      <c r="ACJ10397" s="60"/>
      <c r="ACK10397" s="60"/>
      <c r="ACL10397" s="60"/>
      <c r="ACM10397" s="60"/>
      <c r="ACN10397" s="60"/>
      <c r="ACO10397" s="60"/>
      <c r="ACP10397" s="60"/>
      <c r="ACQ10397" s="60"/>
      <c r="ACR10397" s="60"/>
      <c r="ACS10397" s="60"/>
      <c r="ACT10397" s="60"/>
      <c r="ACU10397" s="60"/>
      <c r="ACV10397" s="60"/>
      <c r="ACW10397" s="60"/>
      <c r="ACX10397" s="60"/>
      <c r="ACY10397" s="60">
        <v>0.95149669454296004</v>
      </c>
      <c r="ACZ10397" s="60"/>
      <c r="ADA10397" s="60"/>
      <c r="ADB10397" s="60"/>
      <c r="ADC10397" s="60"/>
      <c r="ADD10397" s="60"/>
      <c r="ADE10397" s="60"/>
    </row>
    <row r="10398" spans="760:785" x14ac:dyDescent="0.25">
      <c r="ACF10398" s="60"/>
      <c r="ACG10398" s="60"/>
      <c r="ACH10398" s="60"/>
      <c r="ACI10398" s="60"/>
      <c r="ACJ10398" s="60"/>
      <c r="ACK10398" s="60"/>
      <c r="ACL10398" s="60"/>
      <c r="ACM10398" s="60"/>
      <c r="ACN10398" s="60"/>
      <c r="ACO10398" s="60"/>
      <c r="ACP10398" s="60"/>
      <c r="ACQ10398" s="60"/>
      <c r="ACR10398" s="60"/>
      <c r="ACS10398" s="60"/>
      <c r="ACT10398" s="60"/>
      <c r="ACU10398" s="60"/>
      <c r="ACV10398" s="60"/>
      <c r="ACW10398" s="60"/>
      <c r="ACX10398" s="60"/>
      <c r="ACY10398" s="60">
        <v>0.95149574281891802</v>
      </c>
      <c r="ACZ10398" s="60"/>
      <c r="ADA10398" s="60"/>
      <c r="ADB10398" s="60"/>
      <c r="ADC10398" s="60"/>
      <c r="ADD10398" s="60"/>
      <c r="ADE10398" s="60"/>
    </row>
    <row r="10399" spans="760:785" x14ac:dyDescent="0.25">
      <c r="ACF10399" s="60"/>
      <c r="ACG10399" s="60"/>
      <c r="ACH10399" s="60"/>
      <c r="ACI10399" s="60"/>
      <c r="ACJ10399" s="60"/>
      <c r="ACK10399" s="60"/>
      <c r="ACL10399" s="60"/>
      <c r="ACM10399" s="60"/>
      <c r="ACN10399" s="60"/>
      <c r="ACO10399" s="60"/>
      <c r="ACP10399" s="60"/>
      <c r="ACQ10399" s="60"/>
      <c r="ACR10399" s="60"/>
      <c r="ACS10399" s="60"/>
      <c r="ACT10399" s="60"/>
      <c r="ACU10399" s="60"/>
      <c r="ACV10399" s="60"/>
      <c r="ACW10399" s="60"/>
      <c r="ACX10399" s="60"/>
      <c r="ACY10399" s="60">
        <v>0.95148220396588101</v>
      </c>
      <c r="ACZ10399" s="60"/>
      <c r="ADA10399" s="60"/>
      <c r="ADB10399" s="60"/>
      <c r="ADC10399" s="60"/>
      <c r="ADD10399" s="60"/>
      <c r="ADE10399" s="60"/>
    </row>
    <row r="10400" spans="760:785" x14ac:dyDescent="0.25">
      <c r="ACF10400" s="60"/>
      <c r="ACG10400" s="60"/>
      <c r="ACH10400" s="60"/>
      <c r="ACI10400" s="60"/>
      <c r="ACJ10400" s="60"/>
      <c r="ACK10400" s="60"/>
      <c r="ACL10400" s="60"/>
      <c r="ACM10400" s="60"/>
      <c r="ACN10400" s="60"/>
      <c r="ACO10400" s="60"/>
      <c r="ACP10400" s="60"/>
      <c r="ACQ10400" s="60"/>
      <c r="ACR10400" s="60"/>
      <c r="ACS10400" s="60"/>
      <c r="ACT10400" s="60"/>
      <c r="ACU10400" s="60"/>
      <c r="ACV10400" s="60"/>
      <c r="ACW10400" s="60"/>
      <c r="ACX10400" s="60"/>
      <c r="ACY10400" s="60">
        <v>0.95141753730579703</v>
      </c>
      <c r="ACZ10400" s="60"/>
      <c r="ADA10400" s="60"/>
      <c r="ADB10400" s="60"/>
      <c r="ADC10400" s="60"/>
      <c r="ADD10400" s="60"/>
      <c r="ADE10400" s="60"/>
    </row>
    <row r="10401" spans="760:785" x14ac:dyDescent="0.25">
      <c r="ACF10401" s="60"/>
      <c r="ACG10401" s="60"/>
      <c r="ACH10401" s="60"/>
      <c r="ACI10401" s="60"/>
      <c r="ACJ10401" s="60"/>
      <c r="ACK10401" s="60"/>
      <c r="ACL10401" s="60"/>
      <c r="ACM10401" s="60"/>
      <c r="ACN10401" s="60"/>
      <c r="ACO10401" s="60"/>
      <c r="ACP10401" s="60"/>
      <c r="ACQ10401" s="60"/>
      <c r="ACR10401" s="60"/>
      <c r="ACS10401" s="60"/>
      <c r="ACT10401" s="60"/>
      <c r="ACU10401" s="60"/>
      <c r="ACV10401" s="60"/>
      <c r="ACW10401" s="60"/>
      <c r="ACX10401" s="60"/>
      <c r="ACY10401" s="60">
        <v>0.95141713850610699</v>
      </c>
      <c r="ACZ10401" s="60"/>
      <c r="ADA10401" s="60"/>
      <c r="ADB10401" s="60"/>
      <c r="ADC10401" s="60"/>
      <c r="ADD10401" s="60"/>
      <c r="ADE10401" s="60"/>
    </row>
    <row r="10402" spans="760:785" x14ac:dyDescent="0.25">
      <c r="ACF10402" s="60"/>
      <c r="ACG10402" s="60"/>
      <c r="ACH10402" s="60"/>
      <c r="ACI10402" s="60"/>
      <c r="ACJ10402" s="60"/>
      <c r="ACK10402" s="60"/>
      <c r="ACL10402" s="60"/>
      <c r="ACM10402" s="60"/>
      <c r="ACN10402" s="60"/>
      <c r="ACO10402" s="60"/>
      <c r="ACP10402" s="60"/>
      <c r="ACQ10402" s="60"/>
      <c r="ACR10402" s="60"/>
      <c r="ACS10402" s="60"/>
      <c r="ACT10402" s="60"/>
      <c r="ACU10402" s="60"/>
      <c r="ACV10402" s="60"/>
      <c r="ACW10402" s="60"/>
      <c r="ACX10402" s="60"/>
      <c r="ACY10402" s="60">
        <v>0.95137286422925305</v>
      </c>
      <c r="ACZ10402" s="60"/>
      <c r="ADA10402" s="60"/>
      <c r="ADB10402" s="60"/>
      <c r="ADC10402" s="60"/>
      <c r="ADD10402" s="60"/>
      <c r="ADE10402" s="60"/>
    </row>
    <row r="10403" spans="760:785" x14ac:dyDescent="0.25">
      <c r="ACF10403" s="60"/>
      <c r="ACG10403" s="60"/>
      <c r="ACH10403" s="60"/>
      <c r="ACI10403" s="60"/>
      <c r="ACJ10403" s="60"/>
      <c r="ACK10403" s="60"/>
      <c r="ACL10403" s="60"/>
      <c r="ACM10403" s="60"/>
      <c r="ACN10403" s="60"/>
      <c r="ACO10403" s="60"/>
      <c r="ACP10403" s="60"/>
      <c r="ACQ10403" s="60"/>
      <c r="ACR10403" s="60"/>
      <c r="ACS10403" s="60"/>
      <c r="ACT10403" s="60"/>
      <c r="ACU10403" s="60"/>
      <c r="ACV10403" s="60"/>
      <c r="ACW10403" s="60"/>
      <c r="ACX10403" s="60"/>
      <c r="ACY10403" s="60">
        <v>0.95136339269063297</v>
      </c>
      <c r="ACZ10403" s="60"/>
      <c r="ADA10403" s="60"/>
      <c r="ADB10403" s="60"/>
      <c r="ADC10403" s="60"/>
      <c r="ADD10403" s="60"/>
      <c r="ADE10403" s="60"/>
    </row>
    <row r="10404" spans="760:785" x14ac:dyDescent="0.25">
      <c r="ACF10404" s="60"/>
      <c r="ACG10404" s="60"/>
      <c r="ACH10404" s="60"/>
      <c r="ACI10404" s="60"/>
      <c r="ACJ10404" s="60"/>
      <c r="ACK10404" s="60"/>
      <c r="ACL10404" s="60"/>
      <c r="ACM10404" s="60"/>
      <c r="ACN10404" s="60"/>
      <c r="ACO10404" s="60"/>
      <c r="ACP10404" s="60"/>
      <c r="ACQ10404" s="60"/>
      <c r="ACR10404" s="60"/>
      <c r="ACS10404" s="60"/>
      <c r="ACT10404" s="60"/>
      <c r="ACU10404" s="60"/>
      <c r="ACV10404" s="60"/>
      <c r="ACW10404" s="60"/>
      <c r="ACX10404" s="60"/>
      <c r="ACY10404" s="60">
        <v>0.95136075526743402</v>
      </c>
      <c r="ACZ10404" s="60"/>
      <c r="ADA10404" s="60"/>
      <c r="ADB10404" s="60"/>
      <c r="ADC10404" s="60"/>
      <c r="ADD10404" s="60"/>
      <c r="ADE10404" s="60"/>
    </row>
    <row r="10405" spans="760:785" x14ac:dyDescent="0.25">
      <c r="ACF10405" s="60"/>
      <c r="ACG10405" s="60"/>
      <c r="ACH10405" s="60"/>
      <c r="ACI10405" s="60"/>
      <c r="ACJ10405" s="60"/>
      <c r="ACK10405" s="60"/>
      <c r="ACL10405" s="60"/>
      <c r="ACM10405" s="60"/>
      <c r="ACN10405" s="60"/>
      <c r="ACO10405" s="60"/>
      <c r="ACP10405" s="60"/>
      <c r="ACQ10405" s="60"/>
      <c r="ACR10405" s="60"/>
      <c r="ACS10405" s="60"/>
      <c r="ACT10405" s="60"/>
      <c r="ACU10405" s="60"/>
      <c r="ACV10405" s="60"/>
      <c r="ACW10405" s="60"/>
      <c r="ACX10405" s="60"/>
      <c r="ACY10405" s="60">
        <v>0.95135861175029801</v>
      </c>
      <c r="ACZ10405" s="60"/>
      <c r="ADA10405" s="60"/>
      <c r="ADB10405" s="60"/>
      <c r="ADC10405" s="60"/>
      <c r="ADD10405" s="60"/>
      <c r="ADE10405" s="60"/>
    </row>
    <row r="10406" spans="760:785" x14ac:dyDescent="0.25">
      <c r="ACF10406" s="60"/>
      <c r="ACG10406" s="60"/>
      <c r="ACH10406" s="60"/>
      <c r="ACI10406" s="60"/>
      <c r="ACJ10406" s="60"/>
      <c r="ACK10406" s="60"/>
      <c r="ACL10406" s="60"/>
      <c r="ACM10406" s="60"/>
      <c r="ACN10406" s="60"/>
      <c r="ACO10406" s="60"/>
      <c r="ACP10406" s="60"/>
      <c r="ACQ10406" s="60"/>
      <c r="ACR10406" s="60"/>
      <c r="ACS10406" s="60"/>
      <c r="ACT10406" s="60"/>
      <c r="ACU10406" s="60"/>
      <c r="ACV10406" s="60"/>
      <c r="ACW10406" s="60"/>
      <c r="ACX10406" s="60"/>
      <c r="ACY10406" s="60">
        <v>0.95135843386986996</v>
      </c>
      <c r="ACZ10406" s="60"/>
      <c r="ADA10406" s="60"/>
      <c r="ADB10406" s="60"/>
      <c r="ADC10406" s="60"/>
      <c r="ADD10406" s="60"/>
      <c r="ADE10406" s="60"/>
    </row>
    <row r="10407" spans="760:785" x14ac:dyDescent="0.25">
      <c r="ACF10407" s="60"/>
      <c r="ACG10407" s="60"/>
      <c r="ACH10407" s="60"/>
      <c r="ACI10407" s="60"/>
      <c r="ACJ10407" s="60"/>
      <c r="ACK10407" s="60"/>
      <c r="ACL10407" s="60"/>
      <c r="ACM10407" s="60"/>
      <c r="ACN10407" s="60"/>
      <c r="ACO10407" s="60"/>
      <c r="ACP10407" s="60"/>
      <c r="ACQ10407" s="60"/>
      <c r="ACR10407" s="60"/>
      <c r="ACS10407" s="60"/>
      <c r="ACT10407" s="60"/>
      <c r="ACU10407" s="60"/>
      <c r="ACV10407" s="60"/>
      <c r="ACW10407" s="60"/>
      <c r="ACX10407" s="60"/>
      <c r="ACY10407" s="60">
        <v>0.951340828980616</v>
      </c>
      <c r="ACZ10407" s="60"/>
      <c r="ADA10407" s="60"/>
      <c r="ADB10407" s="60"/>
      <c r="ADC10407" s="60"/>
      <c r="ADD10407" s="60"/>
      <c r="ADE10407" s="60"/>
    </row>
    <row r="10408" spans="760:785" x14ac:dyDescent="0.25">
      <c r="ACF10408" s="60"/>
      <c r="ACG10408" s="60"/>
      <c r="ACH10408" s="60"/>
      <c r="ACI10408" s="60"/>
      <c r="ACJ10408" s="60"/>
      <c r="ACK10408" s="60"/>
      <c r="ACL10408" s="60"/>
      <c r="ACM10408" s="60"/>
      <c r="ACN10408" s="60"/>
      <c r="ACO10408" s="60"/>
      <c r="ACP10408" s="60"/>
      <c r="ACQ10408" s="60"/>
      <c r="ACR10408" s="60"/>
      <c r="ACS10408" s="60"/>
      <c r="ACT10408" s="60"/>
      <c r="ACU10408" s="60"/>
      <c r="ACV10408" s="60"/>
      <c r="ACW10408" s="60"/>
      <c r="ACX10408" s="60"/>
      <c r="ACY10408" s="60">
        <v>0.95132257833420497</v>
      </c>
      <c r="ACZ10408" s="60"/>
      <c r="ADA10408" s="60"/>
      <c r="ADB10408" s="60"/>
      <c r="ADC10408" s="60"/>
      <c r="ADD10408" s="60"/>
      <c r="ADE10408" s="60"/>
    </row>
    <row r="10409" spans="760:785" x14ac:dyDescent="0.25">
      <c r="ACF10409" s="60"/>
      <c r="ACG10409" s="60"/>
      <c r="ACH10409" s="60"/>
      <c r="ACI10409" s="60"/>
      <c r="ACJ10409" s="60"/>
      <c r="ACK10409" s="60"/>
      <c r="ACL10409" s="60"/>
      <c r="ACM10409" s="60"/>
      <c r="ACN10409" s="60"/>
      <c r="ACO10409" s="60"/>
      <c r="ACP10409" s="60"/>
      <c r="ACQ10409" s="60"/>
      <c r="ACR10409" s="60"/>
      <c r="ACS10409" s="60"/>
      <c r="ACT10409" s="60"/>
      <c r="ACU10409" s="60"/>
      <c r="ACV10409" s="60"/>
      <c r="ACW10409" s="60"/>
      <c r="ACX10409" s="60"/>
      <c r="ACY10409" s="60">
        <v>0.95131320793589702</v>
      </c>
      <c r="ACZ10409" s="60"/>
      <c r="ADA10409" s="60"/>
      <c r="ADB10409" s="60"/>
      <c r="ADC10409" s="60"/>
      <c r="ADD10409" s="60"/>
      <c r="ADE10409" s="60"/>
    </row>
    <row r="10410" spans="760:785" x14ac:dyDescent="0.25">
      <c r="ACF10410" s="60"/>
      <c r="ACG10410" s="60"/>
      <c r="ACH10410" s="60"/>
      <c r="ACI10410" s="60"/>
      <c r="ACJ10410" s="60"/>
      <c r="ACK10410" s="60"/>
      <c r="ACL10410" s="60"/>
      <c r="ACM10410" s="60"/>
      <c r="ACN10410" s="60"/>
      <c r="ACO10410" s="60"/>
      <c r="ACP10410" s="60"/>
      <c r="ACQ10410" s="60"/>
      <c r="ACR10410" s="60"/>
      <c r="ACS10410" s="60"/>
      <c r="ACT10410" s="60"/>
      <c r="ACU10410" s="60"/>
      <c r="ACV10410" s="60"/>
      <c r="ACW10410" s="60"/>
      <c r="ACX10410" s="60"/>
      <c r="ACY10410" s="60">
        <v>0.95129726207830501</v>
      </c>
      <c r="ACZ10410" s="60"/>
      <c r="ADA10410" s="60"/>
      <c r="ADB10410" s="60"/>
      <c r="ADC10410" s="60"/>
      <c r="ADD10410" s="60"/>
      <c r="ADE10410" s="60"/>
    </row>
    <row r="10411" spans="760:785" x14ac:dyDescent="0.25">
      <c r="ACF10411" s="60"/>
      <c r="ACG10411" s="60"/>
      <c r="ACH10411" s="60"/>
      <c r="ACI10411" s="60"/>
      <c r="ACJ10411" s="60"/>
      <c r="ACK10411" s="60"/>
      <c r="ACL10411" s="60"/>
      <c r="ACM10411" s="60"/>
      <c r="ACN10411" s="60"/>
      <c r="ACO10411" s="60"/>
      <c r="ACP10411" s="60"/>
      <c r="ACQ10411" s="60"/>
      <c r="ACR10411" s="60"/>
      <c r="ACS10411" s="60"/>
      <c r="ACT10411" s="60"/>
      <c r="ACU10411" s="60"/>
      <c r="ACV10411" s="60"/>
      <c r="ACW10411" s="60"/>
      <c r="ACX10411" s="60"/>
      <c r="ACY10411" s="60">
        <v>0.95129213023289305</v>
      </c>
      <c r="ACZ10411" s="60"/>
      <c r="ADA10411" s="60"/>
      <c r="ADB10411" s="60"/>
      <c r="ADC10411" s="60"/>
      <c r="ADD10411" s="60"/>
      <c r="ADE10411" s="60"/>
    </row>
    <row r="10412" spans="760:785" x14ac:dyDescent="0.25">
      <c r="ACF10412" s="60"/>
      <c r="ACG10412" s="60"/>
      <c r="ACH10412" s="60"/>
      <c r="ACI10412" s="60"/>
      <c r="ACJ10412" s="60"/>
      <c r="ACK10412" s="60"/>
      <c r="ACL10412" s="60"/>
      <c r="ACM10412" s="60"/>
      <c r="ACN10412" s="60"/>
      <c r="ACO10412" s="60"/>
      <c r="ACP10412" s="60"/>
      <c r="ACQ10412" s="60"/>
      <c r="ACR10412" s="60"/>
      <c r="ACS10412" s="60"/>
      <c r="ACT10412" s="60"/>
      <c r="ACU10412" s="60"/>
      <c r="ACV10412" s="60"/>
      <c r="ACW10412" s="60"/>
      <c r="ACX10412" s="60"/>
      <c r="ACY10412" s="60">
        <v>0.95128553422226803</v>
      </c>
      <c r="ACZ10412" s="60"/>
      <c r="ADA10412" s="60"/>
      <c r="ADB10412" s="60"/>
      <c r="ADC10412" s="60"/>
      <c r="ADD10412" s="60"/>
      <c r="ADE10412" s="60"/>
    </row>
    <row r="10413" spans="760:785" x14ac:dyDescent="0.25">
      <c r="ACF10413" s="60"/>
      <c r="ACG10413" s="60"/>
      <c r="ACH10413" s="60"/>
      <c r="ACI10413" s="60"/>
      <c r="ACJ10413" s="60"/>
      <c r="ACK10413" s="60"/>
      <c r="ACL10413" s="60"/>
      <c r="ACM10413" s="60"/>
      <c r="ACN10413" s="60"/>
      <c r="ACO10413" s="60"/>
      <c r="ACP10413" s="60"/>
      <c r="ACQ10413" s="60"/>
      <c r="ACR10413" s="60"/>
      <c r="ACS10413" s="60"/>
      <c r="ACT10413" s="60"/>
      <c r="ACU10413" s="60"/>
      <c r="ACV10413" s="60"/>
      <c r="ACW10413" s="60"/>
      <c r="ACX10413" s="60"/>
      <c r="ACY10413" s="60">
        <v>0.95127068391083403</v>
      </c>
      <c r="ACZ10413" s="60"/>
      <c r="ADA10413" s="60"/>
      <c r="ADB10413" s="60"/>
      <c r="ADC10413" s="60"/>
      <c r="ADD10413" s="60"/>
      <c r="ADE10413" s="60"/>
    </row>
    <row r="10414" spans="760:785" x14ac:dyDescent="0.25">
      <c r="ACF10414" s="60"/>
      <c r="ACG10414" s="60"/>
      <c r="ACH10414" s="60"/>
      <c r="ACI10414" s="60"/>
      <c r="ACJ10414" s="60"/>
      <c r="ACK10414" s="60"/>
      <c r="ACL10414" s="60"/>
      <c r="ACM10414" s="60"/>
      <c r="ACN10414" s="60"/>
      <c r="ACO10414" s="60"/>
      <c r="ACP10414" s="60"/>
      <c r="ACQ10414" s="60"/>
      <c r="ACR10414" s="60"/>
      <c r="ACS10414" s="60"/>
      <c r="ACT10414" s="60"/>
      <c r="ACU10414" s="60"/>
      <c r="ACV10414" s="60"/>
      <c r="ACW10414" s="60"/>
      <c r="ACX10414" s="60"/>
      <c r="ACY10414" s="60">
        <v>0.95126972571428103</v>
      </c>
      <c r="ACZ10414" s="60"/>
      <c r="ADA10414" s="60"/>
      <c r="ADB10414" s="60"/>
      <c r="ADC10414" s="60"/>
      <c r="ADD10414" s="60"/>
      <c r="ADE10414" s="60"/>
    </row>
    <row r="10415" spans="760:785" x14ac:dyDescent="0.25">
      <c r="ACF10415" s="60"/>
      <c r="ACG10415" s="60"/>
      <c r="ACH10415" s="60"/>
      <c r="ACI10415" s="60"/>
      <c r="ACJ10415" s="60"/>
      <c r="ACK10415" s="60"/>
      <c r="ACL10415" s="60"/>
      <c r="ACM10415" s="60"/>
      <c r="ACN10415" s="60"/>
      <c r="ACO10415" s="60"/>
      <c r="ACP10415" s="60"/>
      <c r="ACQ10415" s="60"/>
      <c r="ACR10415" s="60"/>
      <c r="ACS10415" s="60"/>
      <c r="ACT10415" s="60"/>
      <c r="ACU10415" s="60"/>
      <c r="ACV10415" s="60"/>
      <c r="ACW10415" s="60"/>
      <c r="ACX10415" s="60"/>
      <c r="ACY10415" s="60">
        <v>0.95126735030628695</v>
      </c>
      <c r="ACZ10415" s="60"/>
      <c r="ADA10415" s="60"/>
      <c r="ADB10415" s="60"/>
      <c r="ADC10415" s="60"/>
      <c r="ADD10415" s="60"/>
      <c r="ADE10415" s="60"/>
    </row>
    <row r="10416" spans="760:785" x14ac:dyDescent="0.25">
      <c r="ACF10416" s="60"/>
      <c r="ACG10416" s="60"/>
      <c r="ACH10416" s="60"/>
      <c r="ACI10416" s="60"/>
      <c r="ACJ10416" s="60"/>
      <c r="ACK10416" s="60"/>
      <c r="ACL10416" s="60"/>
      <c r="ACM10416" s="60"/>
      <c r="ACN10416" s="60"/>
      <c r="ACO10416" s="60"/>
      <c r="ACP10416" s="60"/>
      <c r="ACQ10416" s="60"/>
      <c r="ACR10416" s="60"/>
      <c r="ACS10416" s="60"/>
      <c r="ACT10416" s="60"/>
      <c r="ACU10416" s="60"/>
      <c r="ACV10416" s="60"/>
      <c r="ACW10416" s="60"/>
      <c r="ACX10416" s="60"/>
      <c r="ACY10416" s="60">
        <v>0.95126426124572805</v>
      </c>
      <c r="ACZ10416" s="60"/>
      <c r="ADA10416" s="60"/>
      <c r="ADB10416" s="60"/>
      <c r="ADC10416" s="60"/>
      <c r="ADD10416" s="60"/>
      <c r="ADE10416" s="60"/>
    </row>
    <row r="10417" spans="760:785" x14ac:dyDescent="0.25">
      <c r="ACF10417" s="60"/>
      <c r="ACG10417" s="60"/>
      <c r="ACH10417" s="60"/>
      <c r="ACI10417" s="60"/>
      <c r="ACJ10417" s="60"/>
      <c r="ACK10417" s="60"/>
      <c r="ACL10417" s="60"/>
      <c r="ACM10417" s="60"/>
      <c r="ACN10417" s="60"/>
      <c r="ACO10417" s="60"/>
      <c r="ACP10417" s="60"/>
      <c r="ACQ10417" s="60"/>
      <c r="ACR10417" s="60"/>
      <c r="ACS10417" s="60"/>
      <c r="ACT10417" s="60"/>
      <c r="ACU10417" s="60"/>
      <c r="ACV10417" s="60"/>
      <c r="ACW10417" s="60"/>
      <c r="ACX10417" s="60"/>
      <c r="ACY10417" s="60">
        <v>0.951258272231014</v>
      </c>
      <c r="ACZ10417" s="60"/>
      <c r="ADA10417" s="60"/>
      <c r="ADB10417" s="60"/>
      <c r="ADC10417" s="60"/>
      <c r="ADD10417" s="60"/>
      <c r="ADE10417" s="60"/>
    </row>
    <row r="10418" spans="760:785" x14ac:dyDescent="0.25">
      <c r="ACF10418" s="60"/>
      <c r="ACG10418" s="60"/>
      <c r="ACH10418" s="60"/>
      <c r="ACI10418" s="60"/>
      <c r="ACJ10418" s="60"/>
      <c r="ACK10418" s="60"/>
      <c r="ACL10418" s="60"/>
      <c r="ACM10418" s="60"/>
      <c r="ACN10418" s="60"/>
      <c r="ACO10418" s="60"/>
      <c r="ACP10418" s="60"/>
      <c r="ACQ10418" s="60"/>
      <c r="ACR10418" s="60"/>
      <c r="ACS10418" s="60"/>
      <c r="ACT10418" s="60"/>
      <c r="ACU10418" s="60"/>
      <c r="ACV10418" s="60"/>
      <c r="ACW10418" s="60"/>
      <c r="ACX10418" s="60"/>
      <c r="ACY10418" s="60">
        <v>0.95125819106073894</v>
      </c>
      <c r="ACZ10418" s="60"/>
      <c r="ADA10418" s="60"/>
      <c r="ADB10418" s="60"/>
      <c r="ADC10418" s="60"/>
      <c r="ADD10418" s="60"/>
      <c r="ADE10418" s="60"/>
    </row>
    <row r="10419" spans="760:785" x14ac:dyDescent="0.25">
      <c r="ACF10419" s="60"/>
      <c r="ACG10419" s="60"/>
      <c r="ACH10419" s="60"/>
      <c r="ACI10419" s="60"/>
      <c r="ACJ10419" s="60"/>
      <c r="ACK10419" s="60"/>
      <c r="ACL10419" s="60"/>
      <c r="ACM10419" s="60"/>
      <c r="ACN10419" s="60"/>
      <c r="ACO10419" s="60"/>
      <c r="ACP10419" s="60"/>
      <c r="ACQ10419" s="60"/>
      <c r="ACR10419" s="60"/>
      <c r="ACS10419" s="60"/>
      <c r="ACT10419" s="60"/>
      <c r="ACU10419" s="60"/>
      <c r="ACV10419" s="60"/>
      <c r="ACW10419" s="60"/>
      <c r="ACX10419" s="60"/>
      <c r="ACY10419" s="60">
        <v>0.95125338751504096</v>
      </c>
      <c r="ACZ10419" s="60"/>
      <c r="ADA10419" s="60"/>
      <c r="ADB10419" s="60"/>
      <c r="ADC10419" s="60"/>
      <c r="ADD10419" s="60"/>
      <c r="ADE10419" s="60"/>
    </row>
    <row r="10420" spans="760:785" x14ac:dyDescent="0.25">
      <c r="ACF10420" s="60"/>
      <c r="ACG10420" s="60"/>
      <c r="ACH10420" s="60"/>
      <c r="ACI10420" s="60"/>
      <c r="ACJ10420" s="60"/>
      <c r="ACK10420" s="60"/>
      <c r="ACL10420" s="60"/>
      <c r="ACM10420" s="60"/>
      <c r="ACN10420" s="60"/>
      <c r="ACO10420" s="60"/>
      <c r="ACP10420" s="60"/>
      <c r="ACQ10420" s="60"/>
      <c r="ACR10420" s="60"/>
      <c r="ACS10420" s="60"/>
      <c r="ACT10420" s="60"/>
      <c r="ACU10420" s="60"/>
      <c r="ACV10420" s="60"/>
      <c r="ACW10420" s="60"/>
      <c r="ACX10420" s="60"/>
      <c r="ACY10420" s="60">
        <v>0.95125163387021805</v>
      </c>
      <c r="ACZ10420" s="60"/>
      <c r="ADA10420" s="60"/>
      <c r="ADB10420" s="60"/>
      <c r="ADC10420" s="60"/>
      <c r="ADD10420" s="60"/>
      <c r="ADE10420" s="60"/>
    </row>
    <row r="10421" spans="760:785" x14ac:dyDescent="0.25">
      <c r="ACF10421" s="60"/>
      <c r="ACG10421" s="60"/>
      <c r="ACH10421" s="60"/>
      <c r="ACI10421" s="60"/>
      <c r="ACJ10421" s="60"/>
      <c r="ACK10421" s="60"/>
      <c r="ACL10421" s="60"/>
      <c r="ACM10421" s="60"/>
      <c r="ACN10421" s="60"/>
      <c r="ACO10421" s="60"/>
      <c r="ACP10421" s="60"/>
      <c r="ACQ10421" s="60"/>
      <c r="ACR10421" s="60"/>
      <c r="ACS10421" s="60"/>
      <c r="ACT10421" s="60"/>
      <c r="ACU10421" s="60"/>
      <c r="ACV10421" s="60"/>
      <c r="ACW10421" s="60"/>
      <c r="ACX10421" s="60"/>
      <c r="ACY10421" s="60">
        <v>0.95124532766945902</v>
      </c>
      <c r="ACZ10421" s="60"/>
      <c r="ADA10421" s="60"/>
      <c r="ADB10421" s="60"/>
      <c r="ADC10421" s="60"/>
      <c r="ADD10421" s="60"/>
      <c r="ADE10421" s="60"/>
    </row>
    <row r="10422" spans="760:785" x14ac:dyDescent="0.25">
      <c r="ACF10422" s="60"/>
      <c r="ACG10422" s="60"/>
      <c r="ACH10422" s="60"/>
      <c r="ACI10422" s="60"/>
      <c r="ACJ10422" s="60"/>
      <c r="ACK10422" s="60"/>
      <c r="ACL10422" s="60"/>
      <c r="ACM10422" s="60"/>
      <c r="ACN10422" s="60"/>
      <c r="ACO10422" s="60"/>
      <c r="ACP10422" s="60"/>
      <c r="ACQ10422" s="60"/>
      <c r="ACR10422" s="60"/>
      <c r="ACS10422" s="60"/>
      <c r="ACT10422" s="60"/>
      <c r="ACU10422" s="60"/>
      <c r="ACV10422" s="60"/>
      <c r="ACW10422" s="60"/>
      <c r="ACX10422" s="60"/>
      <c r="ACY10422" s="60">
        <v>0.95122488596636801</v>
      </c>
      <c r="ACZ10422" s="60"/>
      <c r="ADA10422" s="60"/>
      <c r="ADB10422" s="60"/>
      <c r="ADC10422" s="60"/>
      <c r="ADD10422" s="60"/>
      <c r="ADE10422" s="60"/>
    </row>
    <row r="10423" spans="760:785" x14ac:dyDescent="0.25">
      <c r="ACF10423" s="60"/>
      <c r="ACG10423" s="60"/>
      <c r="ACH10423" s="60"/>
      <c r="ACI10423" s="60"/>
      <c r="ACJ10423" s="60"/>
      <c r="ACK10423" s="60"/>
      <c r="ACL10423" s="60"/>
      <c r="ACM10423" s="60"/>
      <c r="ACN10423" s="60"/>
      <c r="ACO10423" s="60"/>
      <c r="ACP10423" s="60"/>
      <c r="ACQ10423" s="60"/>
      <c r="ACR10423" s="60"/>
      <c r="ACS10423" s="60"/>
      <c r="ACT10423" s="60"/>
      <c r="ACU10423" s="60"/>
      <c r="ACV10423" s="60"/>
      <c r="ACW10423" s="60"/>
      <c r="ACX10423" s="60"/>
      <c r="ACY10423" s="60">
        <v>0.95122127813633495</v>
      </c>
      <c r="ACZ10423" s="60"/>
      <c r="ADA10423" s="60"/>
      <c r="ADB10423" s="60"/>
      <c r="ADC10423" s="60"/>
      <c r="ADD10423" s="60"/>
      <c r="ADE10423" s="60"/>
    </row>
    <row r="10424" spans="760:785" x14ac:dyDescent="0.25">
      <c r="ACF10424" s="60"/>
      <c r="ACG10424" s="60"/>
      <c r="ACH10424" s="60"/>
      <c r="ACI10424" s="60"/>
      <c r="ACJ10424" s="60"/>
      <c r="ACK10424" s="60"/>
      <c r="ACL10424" s="60"/>
      <c r="ACM10424" s="60"/>
      <c r="ACN10424" s="60"/>
      <c r="ACO10424" s="60"/>
      <c r="ACP10424" s="60"/>
      <c r="ACQ10424" s="60"/>
      <c r="ACR10424" s="60"/>
      <c r="ACS10424" s="60"/>
      <c r="ACT10424" s="60"/>
      <c r="ACU10424" s="60"/>
      <c r="ACV10424" s="60"/>
      <c r="ACW10424" s="60"/>
      <c r="ACX10424" s="60"/>
      <c r="ACY10424" s="60">
        <v>0.95121845059714905</v>
      </c>
      <c r="ACZ10424" s="60"/>
      <c r="ADA10424" s="60"/>
      <c r="ADB10424" s="60"/>
      <c r="ADC10424" s="60"/>
      <c r="ADD10424" s="60"/>
      <c r="ADE10424" s="60"/>
    </row>
    <row r="10425" spans="760:785" x14ac:dyDescent="0.25">
      <c r="ACF10425" s="60"/>
      <c r="ACG10425" s="60"/>
      <c r="ACH10425" s="60"/>
      <c r="ACI10425" s="60"/>
      <c r="ACJ10425" s="60"/>
      <c r="ACK10425" s="60"/>
      <c r="ACL10425" s="60"/>
      <c r="ACM10425" s="60"/>
      <c r="ACN10425" s="60"/>
      <c r="ACO10425" s="60"/>
      <c r="ACP10425" s="60"/>
      <c r="ACQ10425" s="60"/>
      <c r="ACR10425" s="60"/>
      <c r="ACS10425" s="60"/>
      <c r="ACT10425" s="60"/>
      <c r="ACU10425" s="60"/>
      <c r="ACV10425" s="60"/>
      <c r="ACW10425" s="60"/>
      <c r="ACX10425" s="60"/>
      <c r="ACY10425" s="60">
        <v>0.95121567813389596</v>
      </c>
      <c r="ACZ10425" s="60"/>
      <c r="ADA10425" s="60"/>
      <c r="ADB10425" s="60"/>
      <c r="ADC10425" s="60"/>
      <c r="ADD10425" s="60"/>
      <c r="ADE10425" s="60"/>
    </row>
    <row r="10426" spans="760:785" x14ac:dyDescent="0.25">
      <c r="ACF10426" s="60"/>
      <c r="ACG10426" s="60"/>
      <c r="ACH10426" s="60"/>
      <c r="ACI10426" s="60"/>
      <c r="ACJ10426" s="60"/>
      <c r="ACK10426" s="60"/>
      <c r="ACL10426" s="60"/>
      <c r="ACM10426" s="60"/>
      <c r="ACN10426" s="60"/>
      <c r="ACO10426" s="60"/>
      <c r="ACP10426" s="60"/>
      <c r="ACQ10426" s="60"/>
      <c r="ACR10426" s="60"/>
      <c r="ACS10426" s="60"/>
      <c r="ACT10426" s="60"/>
      <c r="ACU10426" s="60"/>
      <c r="ACV10426" s="60"/>
      <c r="ACW10426" s="60"/>
      <c r="ACX10426" s="60"/>
      <c r="ACY10426" s="60">
        <v>0.95121392499851598</v>
      </c>
      <c r="ACZ10426" s="60"/>
      <c r="ADA10426" s="60"/>
      <c r="ADB10426" s="60"/>
      <c r="ADC10426" s="60"/>
      <c r="ADD10426" s="60"/>
      <c r="ADE10426" s="60"/>
    </row>
    <row r="10427" spans="760:785" x14ac:dyDescent="0.25">
      <c r="ACF10427" s="60"/>
      <c r="ACG10427" s="60"/>
      <c r="ACH10427" s="60"/>
      <c r="ACI10427" s="60"/>
      <c r="ACJ10427" s="60"/>
      <c r="ACK10427" s="60"/>
      <c r="ACL10427" s="60"/>
      <c r="ACM10427" s="60"/>
      <c r="ACN10427" s="60"/>
      <c r="ACO10427" s="60"/>
      <c r="ACP10427" s="60"/>
      <c r="ACQ10427" s="60"/>
      <c r="ACR10427" s="60"/>
      <c r="ACS10427" s="60"/>
      <c r="ACT10427" s="60"/>
      <c r="ACU10427" s="60"/>
      <c r="ACV10427" s="60"/>
      <c r="ACW10427" s="60"/>
      <c r="ACX10427" s="60"/>
      <c r="ACY10427" s="60">
        <v>0.951211373131438</v>
      </c>
      <c r="ACZ10427" s="60"/>
      <c r="ADA10427" s="60"/>
      <c r="ADB10427" s="60"/>
      <c r="ADC10427" s="60"/>
      <c r="ADD10427" s="60"/>
      <c r="ADE10427" s="60"/>
    </row>
    <row r="10428" spans="760:785" x14ac:dyDescent="0.25">
      <c r="ACF10428" s="60"/>
      <c r="ACG10428" s="60"/>
      <c r="ACH10428" s="60"/>
      <c r="ACI10428" s="60"/>
      <c r="ACJ10428" s="60"/>
      <c r="ACK10428" s="60"/>
      <c r="ACL10428" s="60"/>
      <c r="ACM10428" s="60"/>
      <c r="ACN10428" s="60"/>
      <c r="ACO10428" s="60"/>
      <c r="ACP10428" s="60"/>
      <c r="ACQ10428" s="60"/>
      <c r="ACR10428" s="60"/>
      <c r="ACS10428" s="60"/>
      <c r="ACT10428" s="60"/>
      <c r="ACU10428" s="60"/>
      <c r="ACV10428" s="60"/>
      <c r="ACW10428" s="60"/>
      <c r="ACX10428" s="60"/>
      <c r="ACY10428" s="60">
        <v>0.95120351400923797</v>
      </c>
      <c r="ACZ10428" s="60"/>
      <c r="ADA10428" s="60"/>
      <c r="ADB10428" s="60"/>
      <c r="ADC10428" s="60"/>
      <c r="ADD10428" s="60"/>
      <c r="ADE10428" s="60"/>
    </row>
    <row r="10429" spans="760:785" x14ac:dyDescent="0.25">
      <c r="ACF10429" s="60"/>
      <c r="ACG10429" s="60"/>
      <c r="ACH10429" s="60"/>
      <c r="ACI10429" s="60"/>
      <c r="ACJ10429" s="60"/>
      <c r="ACK10429" s="60"/>
      <c r="ACL10429" s="60"/>
      <c r="ACM10429" s="60"/>
      <c r="ACN10429" s="60"/>
      <c r="ACO10429" s="60"/>
      <c r="ACP10429" s="60"/>
      <c r="ACQ10429" s="60"/>
      <c r="ACR10429" s="60"/>
      <c r="ACS10429" s="60"/>
      <c r="ACT10429" s="60"/>
      <c r="ACU10429" s="60"/>
      <c r="ACV10429" s="60"/>
      <c r="ACW10429" s="60"/>
      <c r="ACX10429" s="60"/>
      <c r="ACY10429" s="60">
        <v>0.95118729095894605</v>
      </c>
      <c r="ACZ10429" s="60"/>
      <c r="ADA10429" s="60"/>
      <c r="ADB10429" s="60"/>
      <c r="ADC10429" s="60"/>
      <c r="ADD10429" s="60"/>
      <c r="ADE10429" s="60"/>
    </row>
    <row r="10430" spans="760:785" x14ac:dyDescent="0.25">
      <c r="ACF10430" s="60"/>
      <c r="ACG10430" s="60"/>
      <c r="ACH10430" s="60"/>
      <c r="ACI10430" s="60"/>
      <c r="ACJ10430" s="60"/>
      <c r="ACK10430" s="60"/>
      <c r="ACL10430" s="60"/>
      <c r="ACM10430" s="60"/>
      <c r="ACN10430" s="60"/>
      <c r="ACO10430" s="60"/>
      <c r="ACP10430" s="60"/>
      <c r="ACQ10430" s="60"/>
      <c r="ACR10430" s="60"/>
      <c r="ACS10430" s="60"/>
      <c r="ACT10430" s="60"/>
      <c r="ACU10430" s="60"/>
      <c r="ACV10430" s="60"/>
      <c r="ACW10430" s="60"/>
      <c r="ACX10430" s="60"/>
      <c r="ACY10430" s="60">
        <v>0.95117993117526201</v>
      </c>
      <c r="ACZ10430" s="60"/>
      <c r="ADA10430" s="60"/>
      <c r="ADB10430" s="60"/>
      <c r="ADC10430" s="60"/>
      <c r="ADD10430" s="60"/>
      <c r="ADE10430" s="60"/>
    </row>
    <row r="10431" spans="760:785" x14ac:dyDescent="0.25">
      <c r="ACF10431" s="60"/>
      <c r="ACG10431" s="60"/>
      <c r="ACH10431" s="60"/>
      <c r="ACI10431" s="60"/>
      <c r="ACJ10431" s="60"/>
      <c r="ACK10431" s="60"/>
      <c r="ACL10431" s="60"/>
      <c r="ACM10431" s="60"/>
      <c r="ACN10431" s="60"/>
      <c r="ACO10431" s="60"/>
      <c r="ACP10431" s="60"/>
      <c r="ACQ10431" s="60"/>
      <c r="ACR10431" s="60"/>
      <c r="ACS10431" s="60"/>
      <c r="ACT10431" s="60"/>
      <c r="ACU10431" s="60"/>
      <c r="ACV10431" s="60"/>
      <c r="ACW10431" s="60"/>
      <c r="ACX10431" s="60"/>
      <c r="ACY10431" s="60">
        <v>0.95116547987014399</v>
      </c>
      <c r="ACZ10431" s="60"/>
      <c r="ADA10431" s="60"/>
      <c r="ADB10431" s="60"/>
      <c r="ADC10431" s="60"/>
      <c r="ADD10431" s="60"/>
      <c r="ADE10431" s="60"/>
    </row>
    <row r="10432" spans="760:785" x14ac:dyDescent="0.25">
      <c r="ACF10432" s="60"/>
      <c r="ACG10432" s="60"/>
      <c r="ACH10432" s="60"/>
      <c r="ACI10432" s="60"/>
      <c r="ACJ10432" s="60"/>
      <c r="ACK10432" s="60"/>
      <c r="ACL10432" s="60"/>
      <c r="ACM10432" s="60"/>
      <c r="ACN10432" s="60"/>
      <c r="ACO10432" s="60"/>
      <c r="ACP10432" s="60"/>
      <c r="ACQ10432" s="60"/>
      <c r="ACR10432" s="60"/>
      <c r="ACS10432" s="60"/>
      <c r="ACT10432" s="60"/>
      <c r="ACU10432" s="60"/>
      <c r="ACV10432" s="60"/>
      <c r="ACW10432" s="60"/>
      <c r="ACX10432" s="60"/>
      <c r="ACY10432" s="60">
        <v>0.95116472581045497</v>
      </c>
      <c r="ACZ10432" s="60"/>
      <c r="ADA10432" s="60"/>
      <c r="ADB10432" s="60"/>
      <c r="ADC10432" s="60"/>
      <c r="ADD10432" s="60"/>
      <c r="ADE10432" s="60"/>
    </row>
    <row r="10433" spans="760:785" x14ac:dyDescent="0.25">
      <c r="ACF10433" s="60"/>
      <c r="ACG10433" s="60"/>
      <c r="ACH10433" s="60"/>
      <c r="ACI10433" s="60"/>
      <c r="ACJ10433" s="60"/>
      <c r="ACK10433" s="60"/>
      <c r="ACL10433" s="60"/>
      <c r="ACM10433" s="60"/>
      <c r="ACN10433" s="60"/>
      <c r="ACO10433" s="60"/>
      <c r="ACP10433" s="60"/>
      <c r="ACQ10433" s="60"/>
      <c r="ACR10433" s="60"/>
      <c r="ACS10433" s="60"/>
      <c r="ACT10433" s="60"/>
      <c r="ACU10433" s="60"/>
      <c r="ACV10433" s="60"/>
      <c r="ACW10433" s="60"/>
      <c r="ACX10433" s="60"/>
      <c r="ACY10433" s="60">
        <v>0.95112954667311</v>
      </c>
      <c r="ACZ10433" s="60"/>
      <c r="ADA10433" s="60"/>
      <c r="ADB10433" s="60"/>
      <c r="ADC10433" s="60"/>
      <c r="ADD10433" s="60"/>
      <c r="ADE10433" s="60"/>
    </row>
    <row r="10434" spans="760:785" x14ac:dyDescent="0.25">
      <c r="ACF10434" s="60"/>
      <c r="ACG10434" s="60"/>
      <c r="ACH10434" s="60"/>
      <c r="ACI10434" s="60"/>
      <c r="ACJ10434" s="60"/>
      <c r="ACK10434" s="60"/>
      <c r="ACL10434" s="60"/>
      <c r="ACM10434" s="60"/>
      <c r="ACN10434" s="60"/>
      <c r="ACO10434" s="60"/>
      <c r="ACP10434" s="60"/>
      <c r="ACQ10434" s="60"/>
      <c r="ACR10434" s="60"/>
      <c r="ACS10434" s="60"/>
      <c r="ACT10434" s="60"/>
      <c r="ACU10434" s="60"/>
      <c r="ACV10434" s="60"/>
      <c r="ACW10434" s="60"/>
      <c r="ACX10434" s="60"/>
      <c r="ACY10434" s="60">
        <v>0.95112721484158202</v>
      </c>
      <c r="ACZ10434" s="60"/>
      <c r="ADA10434" s="60"/>
      <c r="ADB10434" s="60"/>
      <c r="ADC10434" s="60"/>
      <c r="ADD10434" s="60"/>
      <c r="ADE10434" s="60"/>
    </row>
    <row r="10435" spans="760:785" x14ac:dyDescent="0.25">
      <c r="ACF10435" s="60"/>
      <c r="ACG10435" s="60"/>
      <c r="ACH10435" s="60"/>
      <c r="ACI10435" s="60"/>
      <c r="ACJ10435" s="60"/>
      <c r="ACK10435" s="60"/>
      <c r="ACL10435" s="60"/>
      <c r="ACM10435" s="60"/>
      <c r="ACN10435" s="60"/>
      <c r="ACO10435" s="60"/>
      <c r="ACP10435" s="60"/>
      <c r="ACQ10435" s="60"/>
      <c r="ACR10435" s="60"/>
      <c r="ACS10435" s="60"/>
      <c r="ACT10435" s="60"/>
      <c r="ACU10435" s="60"/>
      <c r="ACV10435" s="60"/>
      <c r="ACW10435" s="60"/>
      <c r="ACX10435" s="60"/>
      <c r="ACY10435" s="60">
        <v>0.95111740832769198</v>
      </c>
      <c r="ACZ10435" s="60"/>
      <c r="ADA10435" s="60"/>
      <c r="ADB10435" s="60"/>
      <c r="ADC10435" s="60"/>
      <c r="ADD10435" s="60"/>
      <c r="ADE10435" s="60"/>
    </row>
    <row r="10436" spans="760:785" x14ac:dyDescent="0.25">
      <c r="ACF10436" s="60"/>
      <c r="ACG10436" s="60"/>
      <c r="ACH10436" s="60"/>
      <c r="ACI10436" s="60"/>
      <c r="ACJ10436" s="60"/>
      <c r="ACK10436" s="60"/>
      <c r="ACL10436" s="60"/>
      <c r="ACM10436" s="60"/>
      <c r="ACN10436" s="60"/>
      <c r="ACO10436" s="60"/>
      <c r="ACP10436" s="60"/>
      <c r="ACQ10436" s="60"/>
      <c r="ACR10436" s="60"/>
      <c r="ACS10436" s="60"/>
      <c r="ACT10436" s="60"/>
      <c r="ACU10436" s="60"/>
      <c r="ACV10436" s="60"/>
      <c r="ACW10436" s="60"/>
      <c r="ACX10436" s="60"/>
      <c r="ACY10436" s="60">
        <v>0.95111113506454004</v>
      </c>
      <c r="ACZ10436" s="60"/>
      <c r="ADA10436" s="60"/>
      <c r="ADB10436" s="60"/>
      <c r="ADC10436" s="60"/>
      <c r="ADD10436" s="60"/>
      <c r="ADE10436" s="60"/>
    </row>
    <row r="10437" spans="760:785" x14ac:dyDescent="0.25">
      <c r="ACF10437" s="60"/>
      <c r="ACG10437" s="60"/>
      <c r="ACH10437" s="60"/>
      <c r="ACI10437" s="60"/>
      <c r="ACJ10437" s="60"/>
      <c r="ACK10437" s="60"/>
      <c r="ACL10437" s="60"/>
      <c r="ACM10437" s="60"/>
      <c r="ACN10437" s="60"/>
      <c r="ACO10437" s="60"/>
      <c r="ACP10437" s="60"/>
      <c r="ACQ10437" s="60"/>
      <c r="ACR10437" s="60"/>
      <c r="ACS10437" s="60"/>
      <c r="ACT10437" s="60"/>
      <c r="ACU10437" s="60"/>
      <c r="ACV10437" s="60"/>
      <c r="ACW10437" s="60"/>
      <c r="ACX10437" s="60"/>
      <c r="ACY10437" s="60">
        <v>0.95111075809133205</v>
      </c>
      <c r="ACZ10437" s="60"/>
      <c r="ADA10437" s="60"/>
      <c r="ADB10437" s="60"/>
      <c r="ADC10437" s="60"/>
      <c r="ADD10437" s="60"/>
      <c r="ADE10437" s="60"/>
    </row>
    <row r="10438" spans="760:785" x14ac:dyDescent="0.25">
      <c r="ACF10438" s="60"/>
      <c r="ACG10438" s="60"/>
      <c r="ACH10438" s="60"/>
      <c r="ACI10438" s="60"/>
      <c r="ACJ10438" s="60"/>
      <c r="ACK10438" s="60"/>
      <c r="ACL10438" s="60"/>
      <c r="ACM10438" s="60"/>
      <c r="ACN10438" s="60"/>
      <c r="ACO10438" s="60"/>
      <c r="ACP10438" s="60"/>
      <c r="ACQ10438" s="60"/>
      <c r="ACR10438" s="60"/>
      <c r="ACS10438" s="60"/>
      <c r="ACT10438" s="60"/>
      <c r="ACU10438" s="60"/>
      <c r="ACV10438" s="60"/>
      <c r="ACW10438" s="60"/>
      <c r="ACX10438" s="60"/>
      <c r="ACY10438" s="60">
        <v>0.95110975508407303</v>
      </c>
      <c r="ACZ10438" s="60"/>
      <c r="ADA10438" s="60"/>
      <c r="ADB10438" s="60"/>
      <c r="ADC10438" s="60"/>
      <c r="ADD10438" s="60"/>
      <c r="ADE10438" s="60"/>
    </row>
    <row r="10439" spans="760:785" x14ac:dyDescent="0.25">
      <c r="ACF10439" s="60"/>
      <c r="ACG10439" s="60"/>
      <c r="ACH10439" s="60"/>
      <c r="ACI10439" s="60"/>
      <c r="ACJ10439" s="60"/>
      <c r="ACK10439" s="60"/>
      <c r="ACL10439" s="60"/>
      <c r="ACM10439" s="60"/>
      <c r="ACN10439" s="60"/>
      <c r="ACO10439" s="60"/>
      <c r="ACP10439" s="60"/>
      <c r="ACQ10439" s="60"/>
      <c r="ACR10439" s="60"/>
      <c r="ACS10439" s="60"/>
      <c r="ACT10439" s="60"/>
      <c r="ACU10439" s="60"/>
      <c r="ACV10439" s="60"/>
      <c r="ACW10439" s="60"/>
      <c r="ACX10439" s="60"/>
      <c r="ACY10439" s="60">
        <v>0.95109807669686497</v>
      </c>
      <c r="ACZ10439" s="60"/>
      <c r="ADA10439" s="60"/>
      <c r="ADB10439" s="60"/>
      <c r="ADC10439" s="60"/>
      <c r="ADD10439" s="60"/>
      <c r="ADE10439" s="60"/>
    </row>
    <row r="10440" spans="760:785" x14ac:dyDescent="0.25">
      <c r="ACF10440" s="60"/>
      <c r="ACG10440" s="60"/>
      <c r="ACH10440" s="60"/>
      <c r="ACI10440" s="60"/>
      <c r="ACJ10440" s="60"/>
      <c r="ACK10440" s="60"/>
      <c r="ACL10440" s="60"/>
      <c r="ACM10440" s="60"/>
      <c r="ACN10440" s="60"/>
      <c r="ACO10440" s="60"/>
      <c r="ACP10440" s="60"/>
      <c r="ACQ10440" s="60"/>
      <c r="ACR10440" s="60"/>
      <c r="ACS10440" s="60"/>
      <c r="ACT10440" s="60"/>
      <c r="ACU10440" s="60"/>
      <c r="ACV10440" s="60"/>
      <c r="ACW10440" s="60"/>
      <c r="ACX10440" s="60"/>
      <c r="ACY10440" s="60">
        <v>0.95108366899502295</v>
      </c>
      <c r="ACZ10440" s="60"/>
      <c r="ADA10440" s="60"/>
      <c r="ADB10440" s="60"/>
      <c r="ADC10440" s="60"/>
      <c r="ADD10440" s="60"/>
      <c r="ADE10440" s="60"/>
    </row>
    <row r="10441" spans="760:785" x14ac:dyDescent="0.25">
      <c r="ACF10441" s="60"/>
      <c r="ACG10441" s="60"/>
      <c r="ACH10441" s="60"/>
      <c r="ACI10441" s="60"/>
      <c r="ACJ10441" s="60"/>
      <c r="ACK10441" s="60"/>
      <c r="ACL10441" s="60"/>
      <c r="ACM10441" s="60"/>
      <c r="ACN10441" s="60"/>
      <c r="ACO10441" s="60"/>
      <c r="ACP10441" s="60"/>
      <c r="ACQ10441" s="60"/>
      <c r="ACR10441" s="60"/>
      <c r="ACS10441" s="60"/>
      <c r="ACT10441" s="60"/>
      <c r="ACU10441" s="60"/>
      <c r="ACV10441" s="60"/>
      <c r="ACW10441" s="60"/>
      <c r="ACX10441" s="60"/>
      <c r="ACY10441" s="60">
        <v>0.951080164268164</v>
      </c>
      <c r="ACZ10441" s="60"/>
      <c r="ADA10441" s="60"/>
      <c r="ADB10441" s="60"/>
      <c r="ADC10441" s="60"/>
      <c r="ADD10441" s="60"/>
      <c r="ADE10441" s="60"/>
    </row>
    <row r="10442" spans="760:785" x14ac:dyDescent="0.25">
      <c r="ACF10442" s="60"/>
      <c r="ACG10442" s="60"/>
      <c r="ACH10442" s="60"/>
      <c r="ACI10442" s="60"/>
      <c r="ACJ10442" s="60"/>
      <c r="ACK10442" s="60"/>
      <c r="ACL10442" s="60"/>
      <c r="ACM10442" s="60"/>
      <c r="ACN10442" s="60"/>
      <c r="ACO10442" s="60"/>
      <c r="ACP10442" s="60"/>
      <c r="ACQ10442" s="60"/>
      <c r="ACR10442" s="60"/>
      <c r="ACS10442" s="60"/>
      <c r="ACT10442" s="60"/>
      <c r="ACU10442" s="60"/>
      <c r="ACV10442" s="60"/>
      <c r="ACW10442" s="60"/>
      <c r="ACX10442" s="60"/>
      <c r="ACY10442" s="60">
        <v>0.95103393822160698</v>
      </c>
      <c r="ACZ10442" s="60"/>
      <c r="ADA10442" s="60"/>
      <c r="ADB10442" s="60"/>
      <c r="ADC10442" s="60"/>
      <c r="ADD10442" s="60"/>
      <c r="ADE10442" s="60"/>
    </row>
    <row r="10443" spans="760:785" x14ac:dyDescent="0.25">
      <c r="ACF10443" s="60"/>
      <c r="ACG10443" s="60"/>
      <c r="ACH10443" s="60"/>
      <c r="ACI10443" s="60"/>
      <c r="ACJ10443" s="60"/>
      <c r="ACK10443" s="60"/>
      <c r="ACL10443" s="60"/>
      <c r="ACM10443" s="60"/>
      <c r="ACN10443" s="60"/>
      <c r="ACO10443" s="60"/>
      <c r="ACP10443" s="60"/>
      <c r="ACQ10443" s="60"/>
      <c r="ACR10443" s="60"/>
      <c r="ACS10443" s="60"/>
      <c r="ACT10443" s="60"/>
      <c r="ACU10443" s="60"/>
      <c r="ACV10443" s="60"/>
      <c r="ACW10443" s="60"/>
      <c r="ACX10443" s="60"/>
      <c r="ACY10443" s="60">
        <v>0.95103192134166603</v>
      </c>
      <c r="ACZ10443" s="60"/>
      <c r="ADA10443" s="60"/>
      <c r="ADB10443" s="60"/>
      <c r="ADC10443" s="60"/>
      <c r="ADD10443" s="60"/>
      <c r="ADE10443" s="60"/>
    </row>
    <row r="10444" spans="760:785" x14ac:dyDescent="0.25">
      <c r="ACF10444" s="60"/>
      <c r="ACG10444" s="60"/>
      <c r="ACH10444" s="60"/>
      <c r="ACI10444" s="60"/>
      <c r="ACJ10444" s="60"/>
      <c r="ACK10444" s="60"/>
      <c r="ACL10444" s="60"/>
      <c r="ACM10444" s="60"/>
      <c r="ACN10444" s="60"/>
      <c r="ACO10444" s="60"/>
      <c r="ACP10444" s="60"/>
      <c r="ACQ10444" s="60"/>
      <c r="ACR10444" s="60"/>
      <c r="ACS10444" s="60"/>
      <c r="ACT10444" s="60"/>
      <c r="ACU10444" s="60"/>
      <c r="ACV10444" s="60"/>
      <c r="ACW10444" s="60"/>
      <c r="ACX10444" s="60"/>
      <c r="ACY10444" s="60">
        <v>0.95102402876404402</v>
      </c>
      <c r="ACZ10444" s="60"/>
      <c r="ADA10444" s="60"/>
      <c r="ADB10444" s="60"/>
      <c r="ADC10444" s="60"/>
      <c r="ADD10444" s="60"/>
      <c r="ADE10444" s="60"/>
    </row>
    <row r="10445" spans="760:785" x14ac:dyDescent="0.25">
      <c r="ACF10445" s="60"/>
      <c r="ACG10445" s="60"/>
      <c r="ACH10445" s="60"/>
      <c r="ACI10445" s="60"/>
      <c r="ACJ10445" s="60"/>
      <c r="ACK10445" s="60"/>
      <c r="ACL10445" s="60"/>
      <c r="ACM10445" s="60"/>
      <c r="ACN10445" s="60"/>
      <c r="ACO10445" s="60"/>
      <c r="ACP10445" s="60"/>
      <c r="ACQ10445" s="60"/>
      <c r="ACR10445" s="60"/>
      <c r="ACS10445" s="60"/>
      <c r="ACT10445" s="60"/>
      <c r="ACU10445" s="60"/>
      <c r="ACV10445" s="60"/>
      <c r="ACW10445" s="60"/>
      <c r="ACX10445" s="60"/>
      <c r="ACY10445" s="60">
        <v>0.95099448859084801</v>
      </c>
      <c r="ACZ10445" s="60"/>
      <c r="ADA10445" s="60"/>
      <c r="ADB10445" s="60"/>
      <c r="ADC10445" s="60"/>
      <c r="ADD10445" s="60"/>
      <c r="ADE10445" s="60"/>
    </row>
    <row r="10446" spans="760:785" x14ac:dyDescent="0.25">
      <c r="ACF10446" s="60"/>
      <c r="ACG10446" s="60"/>
      <c r="ACH10446" s="60"/>
      <c r="ACI10446" s="60"/>
      <c r="ACJ10446" s="60"/>
      <c r="ACK10446" s="60"/>
      <c r="ACL10446" s="60"/>
      <c r="ACM10446" s="60"/>
      <c r="ACN10446" s="60"/>
      <c r="ACO10446" s="60"/>
      <c r="ACP10446" s="60"/>
      <c r="ACQ10446" s="60"/>
      <c r="ACR10446" s="60"/>
      <c r="ACS10446" s="60"/>
      <c r="ACT10446" s="60"/>
      <c r="ACU10446" s="60"/>
      <c r="ACV10446" s="60"/>
      <c r="ACW10446" s="60"/>
      <c r="ACX10446" s="60"/>
      <c r="ACY10446" s="60">
        <v>0.95095508996142997</v>
      </c>
      <c r="ACZ10446" s="60"/>
      <c r="ADA10446" s="60"/>
      <c r="ADB10446" s="60"/>
      <c r="ADC10446" s="60"/>
      <c r="ADD10446" s="60"/>
      <c r="ADE10446" s="60"/>
    </row>
    <row r="10447" spans="760:785" x14ac:dyDescent="0.25">
      <c r="ACF10447" s="60"/>
      <c r="ACG10447" s="60"/>
      <c r="ACH10447" s="60"/>
      <c r="ACI10447" s="60"/>
      <c r="ACJ10447" s="60"/>
      <c r="ACK10447" s="60"/>
      <c r="ACL10447" s="60"/>
      <c r="ACM10447" s="60"/>
      <c r="ACN10447" s="60"/>
      <c r="ACO10447" s="60"/>
      <c r="ACP10447" s="60"/>
      <c r="ACQ10447" s="60"/>
      <c r="ACR10447" s="60"/>
      <c r="ACS10447" s="60"/>
      <c r="ACT10447" s="60"/>
      <c r="ACU10447" s="60"/>
      <c r="ACV10447" s="60"/>
      <c r="ACW10447" s="60"/>
      <c r="ACX10447" s="60"/>
      <c r="ACY10447" s="60">
        <v>0.95093917852577903</v>
      </c>
      <c r="ACZ10447" s="60"/>
      <c r="ADA10447" s="60"/>
      <c r="ADB10447" s="60"/>
      <c r="ADC10447" s="60"/>
      <c r="ADD10447" s="60"/>
      <c r="ADE10447" s="60"/>
    </row>
    <row r="10448" spans="760:785" x14ac:dyDescent="0.25">
      <c r="ACF10448" s="60"/>
      <c r="ACG10448" s="60"/>
      <c r="ACH10448" s="60"/>
      <c r="ACI10448" s="60"/>
      <c r="ACJ10448" s="60"/>
      <c r="ACK10448" s="60"/>
      <c r="ACL10448" s="60"/>
      <c r="ACM10448" s="60"/>
      <c r="ACN10448" s="60"/>
      <c r="ACO10448" s="60"/>
      <c r="ACP10448" s="60"/>
      <c r="ACQ10448" s="60"/>
      <c r="ACR10448" s="60"/>
      <c r="ACS10448" s="60"/>
      <c r="ACT10448" s="60"/>
      <c r="ACU10448" s="60"/>
      <c r="ACV10448" s="60"/>
      <c r="ACW10448" s="60"/>
      <c r="ACX10448" s="60"/>
      <c r="ACY10448" s="60">
        <v>0.95091707590341601</v>
      </c>
      <c r="ACZ10448" s="60"/>
      <c r="ADA10448" s="60"/>
      <c r="ADB10448" s="60"/>
      <c r="ADC10448" s="60"/>
      <c r="ADD10448" s="60"/>
      <c r="ADE10448" s="60"/>
    </row>
    <row r="10449" spans="760:785" x14ac:dyDescent="0.25">
      <c r="ACF10449" s="60"/>
      <c r="ACG10449" s="60"/>
      <c r="ACH10449" s="60"/>
      <c r="ACI10449" s="60"/>
      <c r="ACJ10449" s="60"/>
      <c r="ACK10449" s="60"/>
      <c r="ACL10449" s="60"/>
      <c r="ACM10449" s="60"/>
      <c r="ACN10449" s="60"/>
      <c r="ACO10449" s="60"/>
      <c r="ACP10449" s="60"/>
      <c r="ACQ10449" s="60"/>
      <c r="ACR10449" s="60"/>
      <c r="ACS10449" s="60"/>
      <c r="ACT10449" s="60"/>
      <c r="ACU10449" s="60"/>
      <c r="ACV10449" s="60"/>
      <c r="ACW10449" s="60"/>
      <c r="ACX10449" s="60"/>
      <c r="ACY10449" s="60">
        <v>0.95090574177352705</v>
      </c>
      <c r="ACZ10449" s="60"/>
      <c r="ADA10449" s="60"/>
      <c r="ADB10449" s="60"/>
      <c r="ADC10449" s="60"/>
      <c r="ADD10449" s="60"/>
      <c r="ADE10449" s="60"/>
    </row>
    <row r="10450" spans="760:785" x14ac:dyDescent="0.25">
      <c r="ACF10450" s="60"/>
      <c r="ACG10450" s="60"/>
      <c r="ACH10450" s="60"/>
      <c r="ACI10450" s="60"/>
      <c r="ACJ10450" s="60"/>
      <c r="ACK10450" s="60"/>
      <c r="ACL10450" s="60"/>
      <c r="ACM10450" s="60"/>
      <c r="ACN10450" s="60"/>
      <c r="ACO10450" s="60"/>
      <c r="ACP10450" s="60"/>
      <c r="ACQ10450" s="60"/>
      <c r="ACR10450" s="60"/>
      <c r="ACS10450" s="60"/>
      <c r="ACT10450" s="60"/>
      <c r="ACU10450" s="60"/>
      <c r="ACV10450" s="60"/>
      <c r="ACW10450" s="60"/>
      <c r="ACX10450" s="60"/>
      <c r="ACY10450" s="60">
        <v>0.95089401488656999</v>
      </c>
      <c r="ACZ10450" s="60"/>
      <c r="ADA10450" s="60"/>
      <c r="ADB10450" s="60"/>
      <c r="ADC10450" s="60"/>
      <c r="ADD10450" s="60"/>
      <c r="ADE10450" s="60"/>
    </row>
    <row r="10451" spans="760:785" x14ac:dyDescent="0.25">
      <c r="ACF10451" s="60"/>
      <c r="ACG10451" s="60"/>
      <c r="ACH10451" s="60"/>
      <c r="ACI10451" s="60"/>
      <c r="ACJ10451" s="60"/>
      <c r="ACK10451" s="60"/>
      <c r="ACL10451" s="60"/>
      <c r="ACM10451" s="60"/>
      <c r="ACN10451" s="60"/>
      <c r="ACO10451" s="60"/>
      <c r="ACP10451" s="60"/>
      <c r="ACQ10451" s="60"/>
      <c r="ACR10451" s="60"/>
      <c r="ACS10451" s="60"/>
      <c r="ACT10451" s="60"/>
      <c r="ACU10451" s="60"/>
      <c r="ACV10451" s="60"/>
      <c r="ACW10451" s="60"/>
      <c r="ACX10451" s="60"/>
      <c r="ACY10451" s="60">
        <v>0.9508924109943</v>
      </c>
      <c r="ACZ10451" s="60"/>
      <c r="ADA10451" s="60"/>
      <c r="ADB10451" s="60"/>
      <c r="ADC10451" s="60"/>
      <c r="ADD10451" s="60"/>
      <c r="ADE10451" s="60"/>
    </row>
    <row r="10452" spans="760:785" x14ac:dyDescent="0.25">
      <c r="ACF10452" s="60"/>
      <c r="ACG10452" s="60"/>
      <c r="ACH10452" s="60"/>
      <c r="ACI10452" s="60"/>
      <c r="ACJ10452" s="60"/>
      <c r="ACK10452" s="60"/>
      <c r="ACL10452" s="60"/>
      <c r="ACM10452" s="60"/>
      <c r="ACN10452" s="60"/>
      <c r="ACO10452" s="60"/>
      <c r="ACP10452" s="60"/>
      <c r="ACQ10452" s="60"/>
      <c r="ACR10452" s="60"/>
      <c r="ACS10452" s="60"/>
      <c r="ACT10452" s="60"/>
      <c r="ACU10452" s="60"/>
      <c r="ACV10452" s="60"/>
      <c r="ACW10452" s="60"/>
      <c r="ACX10452" s="60"/>
      <c r="ACY10452" s="60">
        <v>0.95083133457538005</v>
      </c>
      <c r="ACZ10452" s="60"/>
      <c r="ADA10452" s="60"/>
      <c r="ADB10452" s="60"/>
      <c r="ADC10452" s="60"/>
      <c r="ADD10452" s="60"/>
      <c r="ADE10452" s="60"/>
    </row>
    <row r="10453" spans="760:785" x14ac:dyDescent="0.25">
      <c r="ACF10453" s="60"/>
      <c r="ACG10453" s="60"/>
      <c r="ACH10453" s="60"/>
      <c r="ACI10453" s="60"/>
      <c r="ACJ10453" s="60"/>
      <c r="ACK10453" s="60"/>
      <c r="ACL10453" s="60"/>
      <c r="ACM10453" s="60"/>
      <c r="ACN10453" s="60"/>
      <c r="ACO10453" s="60"/>
      <c r="ACP10453" s="60"/>
      <c r="ACQ10453" s="60"/>
      <c r="ACR10453" s="60"/>
      <c r="ACS10453" s="60"/>
      <c r="ACT10453" s="60"/>
      <c r="ACU10453" s="60"/>
      <c r="ACV10453" s="60"/>
      <c r="ACW10453" s="60"/>
      <c r="ACX10453" s="60"/>
      <c r="ACY10453" s="60">
        <v>0.95082118986734399</v>
      </c>
      <c r="ACZ10453" s="60"/>
      <c r="ADA10453" s="60"/>
      <c r="ADB10453" s="60"/>
      <c r="ADC10453" s="60"/>
      <c r="ADD10453" s="60"/>
      <c r="ADE10453" s="60"/>
    </row>
    <row r="10454" spans="760:785" x14ac:dyDescent="0.25">
      <c r="ACF10454" s="60"/>
      <c r="ACG10454" s="60"/>
      <c r="ACH10454" s="60"/>
      <c r="ACI10454" s="60"/>
      <c r="ACJ10454" s="60"/>
      <c r="ACK10454" s="60"/>
      <c r="ACL10454" s="60"/>
      <c r="ACM10454" s="60"/>
      <c r="ACN10454" s="60"/>
      <c r="ACO10454" s="60"/>
      <c r="ACP10454" s="60"/>
      <c r="ACQ10454" s="60"/>
      <c r="ACR10454" s="60"/>
      <c r="ACS10454" s="60"/>
      <c r="ACT10454" s="60"/>
      <c r="ACU10454" s="60"/>
      <c r="ACV10454" s="60"/>
      <c r="ACW10454" s="60"/>
      <c r="ACX10454" s="60"/>
      <c r="ACY10454" s="60">
        <v>0.95081567408895196</v>
      </c>
      <c r="ACZ10454" s="60"/>
      <c r="ADA10454" s="60"/>
      <c r="ADB10454" s="60"/>
      <c r="ADC10454" s="60"/>
      <c r="ADD10454" s="60"/>
      <c r="ADE10454" s="60"/>
    </row>
    <row r="10455" spans="760:785" x14ac:dyDescent="0.25">
      <c r="ACF10455" s="60"/>
      <c r="ACG10455" s="60"/>
      <c r="ACH10455" s="60"/>
      <c r="ACI10455" s="60"/>
      <c r="ACJ10455" s="60"/>
      <c r="ACK10455" s="60"/>
      <c r="ACL10455" s="60"/>
      <c r="ACM10455" s="60"/>
      <c r="ACN10455" s="60"/>
      <c r="ACO10455" s="60"/>
      <c r="ACP10455" s="60"/>
      <c r="ACQ10455" s="60"/>
      <c r="ACR10455" s="60"/>
      <c r="ACS10455" s="60"/>
      <c r="ACT10455" s="60"/>
      <c r="ACU10455" s="60"/>
      <c r="ACV10455" s="60"/>
      <c r="ACW10455" s="60"/>
      <c r="ACX10455" s="60"/>
      <c r="ACY10455" s="60">
        <v>0.95080081993304899</v>
      </c>
      <c r="ACZ10455" s="60"/>
      <c r="ADA10455" s="60"/>
      <c r="ADB10455" s="60"/>
      <c r="ADC10455" s="60"/>
      <c r="ADD10455" s="60"/>
      <c r="ADE10455" s="60"/>
    </row>
    <row r="10456" spans="760:785" x14ac:dyDescent="0.25">
      <c r="ACF10456" s="60"/>
      <c r="ACG10456" s="60"/>
      <c r="ACH10456" s="60"/>
      <c r="ACI10456" s="60"/>
      <c r="ACJ10456" s="60"/>
      <c r="ACK10456" s="60"/>
      <c r="ACL10456" s="60"/>
      <c r="ACM10456" s="60"/>
      <c r="ACN10456" s="60"/>
      <c r="ACO10456" s="60"/>
      <c r="ACP10456" s="60"/>
      <c r="ACQ10456" s="60"/>
      <c r="ACR10456" s="60"/>
      <c r="ACS10456" s="60"/>
      <c r="ACT10456" s="60"/>
      <c r="ACU10456" s="60"/>
      <c r="ACV10456" s="60"/>
      <c r="ACW10456" s="60"/>
      <c r="ACX10456" s="60"/>
      <c r="ACY10456" s="60">
        <v>0.95079835429564197</v>
      </c>
      <c r="ACZ10456" s="60"/>
      <c r="ADA10456" s="60"/>
      <c r="ADB10456" s="60"/>
      <c r="ADC10456" s="60"/>
      <c r="ADD10456" s="60"/>
      <c r="ADE10456" s="60"/>
    </row>
    <row r="10457" spans="760:785" x14ac:dyDescent="0.25">
      <c r="ACF10457" s="60"/>
      <c r="ACG10457" s="60"/>
      <c r="ACH10457" s="60"/>
      <c r="ACI10457" s="60"/>
      <c r="ACJ10457" s="60"/>
      <c r="ACK10457" s="60"/>
      <c r="ACL10457" s="60"/>
      <c r="ACM10457" s="60"/>
      <c r="ACN10457" s="60"/>
      <c r="ACO10457" s="60"/>
      <c r="ACP10457" s="60"/>
      <c r="ACQ10457" s="60"/>
      <c r="ACR10457" s="60"/>
      <c r="ACS10457" s="60"/>
      <c r="ACT10457" s="60"/>
      <c r="ACU10457" s="60"/>
      <c r="ACV10457" s="60"/>
      <c r="ACW10457" s="60"/>
      <c r="ACX10457" s="60"/>
      <c r="ACY10457" s="60">
        <v>0.95077131101477297</v>
      </c>
      <c r="ACZ10457" s="60"/>
      <c r="ADA10457" s="60"/>
      <c r="ADB10457" s="60"/>
      <c r="ADC10457" s="60"/>
      <c r="ADD10457" s="60"/>
      <c r="ADE10457" s="60"/>
    </row>
    <row r="10458" spans="760:785" x14ac:dyDescent="0.25">
      <c r="ACF10458" s="60"/>
      <c r="ACG10458" s="60"/>
      <c r="ACH10458" s="60"/>
      <c r="ACI10458" s="60"/>
      <c r="ACJ10458" s="60"/>
      <c r="ACK10458" s="60"/>
      <c r="ACL10458" s="60"/>
      <c r="ACM10458" s="60"/>
      <c r="ACN10458" s="60"/>
      <c r="ACO10458" s="60"/>
      <c r="ACP10458" s="60"/>
      <c r="ACQ10458" s="60"/>
      <c r="ACR10458" s="60"/>
      <c r="ACS10458" s="60"/>
      <c r="ACT10458" s="60"/>
      <c r="ACU10458" s="60"/>
      <c r="ACV10458" s="60"/>
      <c r="ACW10458" s="60"/>
      <c r="ACX10458" s="60"/>
      <c r="ACY10458" s="60">
        <v>0.95076987500403998</v>
      </c>
      <c r="ACZ10458" s="60"/>
      <c r="ADA10458" s="60"/>
      <c r="ADB10458" s="60"/>
      <c r="ADC10458" s="60"/>
      <c r="ADD10458" s="60"/>
      <c r="ADE10458" s="60"/>
    </row>
    <row r="10459" spans="760:785" x14ac:dyDescent="0.25">
      <c r="ACF10459" s="60"/>
      <c r="ACG10459" s="60"/>
      <c r="ACH10459" s="60"/>
      <c r="ACI10459" s="60"/>
      <c r="ACJ10459" s="60"/>
      <c r="ACK10459" s="60"/>
      <c r="ACL10459" s="60"/>
      <c r="ACM10459" s="60"/>
      <c r="ACN10459" s="60"/>
      <c r="ACO10459" s="60"/>
      <c r="ACP10459" s="60"/>
      <c r="ACQ10459" s="60"/>
      <c r="ACR10459" s="60"/>
      <c r="ACS10459" s="60"/>
      <c r="ACT10459" s="60"/>
      <c r="ACU10459" s="60"/>
      <c r="ACV10459" s="60"/>
      <c r="ACW10459" s="60"/>
      <c r="ACX10459" s="60"/>
      <c r="ACY10459" s="60">
        <v>0.95076175598024504</v>
      </c>
      <c r="ACZ10459" s="60"/>
      <c r="ADA10459" s="60"/>
      <c r="ADB10459" s="60"/>
      <c r="ADC10459" s="60"/>
      <c r="ADD10459" s="60"/>
      <c r="ADE10459" s="60"/>
    </row>
    <row r="10460" spans="760:785" x14ac:dyDescent="0.25">
      <c r="ACF10460" s="60"/>
      <c r="ACG10460" s="60"/>
      <c r="ACH10460" s="60"/>
      <c r="ACI10460" s="60"/>
      <c r="ACJ10460" s="60"/>
      <c r="ACK10460" s="60"/>
      <c r="ACL10460" s="60"/>
      <c r="ACM10460" s="60"/>
      <c r="ACN10460" s="60"/>
      <c r="ACO10460" s="60"/>
      <c r="ACP10460" s="60"/>
      <c r="ACQ10460" s="60"/>
      <c r="ACR10460" s="60"/>
      <c r="ACS10460" s="60"/>
      <c r="ACT10460" s="60"/>
      <c r="ACU10460" s="60"/>
      <c r="ACV10460" s="60"/>
      <c r="ACW10460" s="60"/>
      <c r="ACX10460" s="60"/>
      <c r="ACY10460" s="60">
        <v>0.95076031477616196</v>
      </c>
      <c r="ACZ10460" s="60"/>
      <c r="ADA10460" s="60"/>
      <c r="ADB10460" s="60"/>
      <c r="ADC10460" s="60"/>
      <c r="ADD10460" s="60"/>
      <c r="ADE10460" s="60"/>
    </row>
    <row r="10461" spans="760:785" x14ac:dyDescent="0.25">
      <c r="ACF10461" s="60"/>
      <c r="ACG10461" s="60"/>
      <c r="ACH10461" s="60"/>
      <c r="ACI10461" s="60"/>
      <c r="ACJ10461" s="60"/>
      <c r="ACK10461" s="60"/>
      <c r="ACL10461" s="60"/>
      <c r="ACM10461" s="60"/>
      <c r="ACN10461" s="60"/>
      <c r="ACO10461" s="60"/>
      <c r="ACP10461" s="60"/>
      <c r="ACQ10461" s="60"/>
      <c r="ACR10461" s="60"/>
      <c r="ACS10461" s="60"/>
      <c r="ACT10461" s="60"/>
      <c r="ACU10461" s="60"/>
      <c r="ACV10461" s="60"/>
      <c r="ACW10461" s="60"/>
      <c r="ACX10461" s="60"/>
      <c r="ACY10461" s="60">
        <v>0.95075441602343602</v>
      </c>
      <c r="ACZ10461" s="60"/>
      <c r="ADA10461" s="60"/>
      <c r="ADB10461" s="60"/>
      <c r="ADC10461" s="60"/>
      <c r="ADD10461" s="60"/>
      <c r="ADE10461" s="60"/>
    </row>
    <row r="10462" spans="760:785" x14ac:dyDescent="0.25">
      <c r="ACF10462" s="60"/>
      <c r="ACG10462" s="60"/>
      <c r="ACH10462" s="60"/>
      <c r="ACI10462" s="60"/>
      <c r="ACJ10462" s="60"/>
      <c r="ACK10462" s="60"/>
      <c r="ACL10462" s="60"/>
      <c r="ACM10462" s="60"/>
      <c r="ACN10462" s="60"/>
      <c r="ACO10462" s="60"/>
      <c r="ACP10462" s="60"/>
      <c r="ACQ10462" s="60"/>
      <c r="ACR10462" s="60"/>
      <c r="ACS10462" s="60"/>
      <c r="ACT10462" s="60"/>
      <c r="ACU10462" s="60"/>
      <c r="ACV10462" s="60"/>
      <c r="ACW10462" s="60"/>
      <c r="ACX10462" s="60"/>
      <c r="ACY10462" s="60">
        <v>0.95074217207092504</v>
      </c>
      <c r="ACZ10462" s="60"/>
      <c r="ADA10462" s="60"/>
      <c r="ADB10462" s="60"/>
      <c r="ADC10462" s="60"/>
      <c r="ADD10462" s="60"/>
      <c r="ADE10462" s="60"/>
    </row>
    <row r="10463" spans="760:785" x14ac:dyDescent="0.25">
      <c r="ACF10463" s="60"/>
      <c r="ACG10463" s="60"/>
      <c r="ACH10463" s="60"/>
      <c r="ACI10463" s="60"/>
      <c r="ACJ10463" s="60"/>
      <c r="ACK10463" s="60"/>
      <c r="ACL10463" s="60"/>
      <c r="ACM10463" s="60"/>
      <c r="ACN10463" s="60"/>
      <c r="ACO10463" s="60"/>
      <c r="ACP10463" s="60"/>
      <c r="ACQ10463" s="60"/>
      <c r="ACR10463" s="60"/>
      <c r="ACS10463" s="60"/>
      <c r="ACT10463" s="60"/>
      <c r="ACU10463" s="60"/>
      <c r="ACV10463" s="60"/>
      <c r="ACW10463" s="60"/>
      <c r="ACX10463" s="60"/>
      <c r="ACY10463" s="60">
        <v>0.95071644419802104</v>
      </c>
      <c r="ACZ10463" s="60"/>
      <c r="ADA10463" s="60"/>
      <c r="ADB10463" s="60"/>
      <c r="ADC10463" s="60"/>
      <c r="ADD10463" s="60"/>
      <c r="ADE10463" s="60"/>
    </row>
    <row r="10464" spans="760:785" x14ac:dyDescent="0.25">
      <c r="ACF10464" s="60"/>
      <c r="ACG10464" s="60"/>
      <c r="ACH10464" s="60"/>
      <c r="ACI10464" s="60"/>
      <c r="ACJ10464" s="60"/>
      <c r="ACK10464" s="60"/>
      <c r="ACL10464" s="60"/>
      <c r="ACM10464" s="60"/>
      <c r="ACN10464" s="60"/>
      <c r="ACO10464" s="60"/>
      <c r="ACP10464" s="60"/>
      <c r="ACQ10464" s="60"/>
      <c r="ACR10464" s="60"/>
      <c r="ACS10464" s="60"/>
      <c r="ACT10464" s="60"/>
      <c r="ACU10464" s="60"/>
      <c r="ACV10464" s="60"/>
      <c r="ACW10464" s="60"/>
      <c r="ACX10464" s="60"/>
      <c r="ACY10464" s="60">
        <v>0.95070986842059702</v>
      </c>
      <c r="ACZ10464" s="60"/>
      <c r="ADA10464" s="60"/>
      <c r="ADB10464" s="60"/>
      <c r="ADC10464" s="60"/>
      <c r="ADD10464" s="60"/>
      <c r="ADE10464" s="60"/>
    </row>
    <row r="10465" spans="760:785" x14ac:dyDescent="0.25">
      <c r="ACF10465" s="60"/>
      <c r="ACG10465" s="60"/>
      <c r="ACH10465" s="60"/>
      <c r="ACI10465" s="60"/>
      <c r="ACJ10465" s="60"/>
      <c r="ACK10465" s="60"/>
      <c r="ACL10465" s="60"/>
      <c r="ACM10465" s="60"/>
      <c r="ACN10465" s="60"/>
      <c r="ACO10465" s="60"/>
      <c r="ACP10465" s="60"/>
      <c r="ACQ10465" s="60"/>
      <c r="ACR10465" s="60"/>
      <c r="ACS10465" s="60"/>
      <c r="ACT10465" s="60"/>
      <c r="ACU10465" s="60"/>
      <c r="ACV10465" s="60"/>
      <c r="ACW10465" s="60"/>
      <c r="ACX10465" s="60"/>
      <c r="ACY10465" s="60">
        <v>0.95067121994406401</v>
      </c>
      <c r="ACZ10465" s="60"/>
      <c r="ADA10465" s="60"/>
      <c r="ADB10465" s="60"/>
      <c r="ADC10465" s="60"/>
      <c r="ADD10465" s="60"/>
      <c r="ADE10465" s="60"/>
    </row>
    <row r="10466" spans="760:785" x14ac:dyDescent="0.25">
      <c r="ACF10466" s="60"/>
      <c r="ACG10466" s="60"/>
      <c r="ACH10466" s="60"/>
      <c r="ACI10466" s="60"/>
      <c r="ACJ10466" s="60"/>
      <c r="ACK10466" s="60"/>
      <c r="ACL10466" s="60"/>
      <c r="ACM10466" s="60"/>
      <c r="ACN10466" s="60"/>
      <c r="ACO10466" s="60"/>
      <c r="ACP10466" s="60"/>
      <c r="ACQ10466" s="60"/>
      <c r="ACR10466" s="60"/>
      <c r="ACS10466" s="60"/>
      <c r="ACT10466" s="60"/>
      <c r="ACU10466" s="60"/>
      <c r="ACV10466" s="60"/>
      <c r="ACW10466" s="60"/>
      <c r="ACX10466" s="60"/>
      <c r="ACY10466" s="60">
        <v>0.95067053777363097</v>
      </c>
      <c r="ACZ10466" s="60"/>
      <c r="ADA10466" s="60"/>
      <c r="ADB10466" s="60"/>
      <c r="ADC10466" s="60"/>
      <c r="ADD10466" s="60"/>
      <c r="ADE10466" s="60"/>
    </row>
    <row r="10467" spans="760:785" x14ac:dyDescent="0.25">
      <c r="ACF10467" s="60"/>
      <c r="ACG10467" s="60"/>
      <c r="ACH10467" s="60"/>
      <c r="ACI10467" s="60"/>
      <c r="ACJ10467" s="60"/>
      <c r="ACK10467" s="60"/>
      <c r="ACL10467" s="60"/>
      <c r="ACM10467" s="60"/>
      <c r="ACN10467" s="60"/>
      <c r="ACO10467" s="60"/>
      <c r="ACP10467" s="60"/>
      <c r="ACQ10467" s="60"/>
      <c r="ACR10467" s="60"/>
      <c r="ACS10467" s="60"/>
      <c r="ACT10467" s="60"/>
      <c r="ACU10467" s="60"/>
      <c r="ACV10467" s="60"/>
      <c r="ACW10467" s="60"/>
      <c r="ACX10467" s="60"/>
      <c r="ACY10467" s="60">
        <v>0.95066840931786101</v>
      </c>
      <c r="ACZ10467" s="60"/>
      <c r="ADA10467" s="60"/>
      <c r="ADB10467" s="60"/>
      <c r="ADC10467" s="60"/>
      <c r="ADD10467" s="60"/>
      <c r="ADE10467" s="60"/>
    </row>
    <row r="10468" spans="760:785" x14ac:dyDescent="0.25">
      <c r="ACF10468" s="60"/>
      <c r="ACG10468" s="60"/>
      <c r="ACH10468" s="60"/>
      <c r="ACI10468" s="60"/>
      <c r="ACJ10468" s="60"/>
      <c r="ACK10468" s="60"/>
      <c r="ACL10468" s="60"/>
      <c r="ACM10468" s="60"/>
      <c r="ACN10468" s="60"/>
      <c r="ACO10468" s="60"/>
      <c r="ACP10468" s="60"/>
      <c r="ACQ10468" s="60"/>
      <c r="ACR10468" s="60"/>
      <c r="ACS10468" s="60"/>
      <c r="ACT10468" s="60"/>
      <c r="ACU10468" s="60"/>
      <c r="ACV10468" s="60"/>
      <c r="ACW10468" s="60"/>
      <c r="ACX10468" s="60"/>
      <c r="ACY10468" s="60">
        <v>0.95065890862121205</v>
      </c>
      <c r="ACZ10468" s="60"/>
      <c r="ADA10468" s="60"/>
      <c r="ADB10468" s="60"/>
      <c r="ADC10468" s="60"/>
      <c r="ADD10468" s="60"/>
      <c r="ADE10468" s="60"/>
    </row>
    <row r="10469" spans="760:785" x14ac:dyDescent="0.25">
      <c r="ACF10469" s="60"/>
      <c r="ACG10469" s="60"/>
      <c r="ACH10469" s="60"/>
      <c r="ACI10469" s="60"/>
      <c r="ACJ10469" s="60"/>
      <c r="ACK10469" s="60"/>
      <c r="ACL10469" s="60"/>
      <c r="ACM10469" s="60"/>
      <c r="ACN10469" s="60"/>
      <c r="ACO10469" s="60"/>
      <c r="ACP10469" s="60"/>
      <c r="ACQ10469" s="60"/>
      <c r="ACR10469" s="60"/>
      <c r="ACS10469" s="60"/>
      <c r="ACT10469" s="60"/>
      <c r="ACU10469" s="60"/>
      <c r="ACV10469" s="60"/>
      <c r="ACW10469" s="60"/>
      <c r="ACX10469" s="60"/>
      <c r="ACY10469" s="60">
        <v>0.95065485550186202</v>
      </c>
      <c r="ACZ10469" s="60"/>
      <c r="ADA10469" s="60"/>
      <c r="ADB10469" s="60"/>
      <c r="ADC10469" s="60"/>
      <c r="ADD10469" s="60"/>
      <c r="ADE10469" s="60"/>
    </row>
    <row r="10470" spans="760:785" x14ac:dyDescent="0.25">
      <c r="ACF10470" s="60"/>
      <c r="ACG10470" s="60"/>
      <c r="ACH10470" s="60"/>
      <c r="ACI10470" s="60"/>
      <c r="ACJ10470" s="60"/>
      <c r="ACK10470" s="60"/>
      <c r="ACL10470" s="60"/>
      <c r="ACM10470" s="60"/>
      <c r="ACN10470" s="60"/>
      <c r="ACO10470" s="60"/>
      <c r="ACP10470" s="60"/>
      <c r="ACQ10470" s="60"/>
      <c r="ACR10470" s="60"/>
      <c r="ACS10470" s="60"/>
      <c r="ACT10470" s="60"/>
      <c r="ACU10470" s="60"/>
      <c r="ACV10470" s="60"/>
      <c r="ACW10470" s="60"/>
      <c r="ACX10470" s="60"/>
      <c r="ACY10470" s="60">
        <v>0.950653020820453</v>
      </c>
      <c r="ACZ10470" s="60"/>
      <c r="ADA10470" s="60"/>
      <c r="ADB10470" s="60"/>
      <c r="ADC10470" s="60"/>
      <c r="ADD10470" s="60"/>
      <c r="ADE10470" s="60"/>
    </row>
    <row r="10471" spans="760:785" x14ac:dyDescent="0.25">
      <c r="ACF10471" s="60"/>
      <c r="ACG10471" s="60"/>
      <c r="ACH10471" s="60"/>
      <c r="ACI10471" s="60"/>
      <c r="ACJ10471" s="60"/>
      <c r="ACK10471" s="60"/>
      <c r="ACL10471" s="60"/>
      <c r="ACM10471" s="60"/>
      <c r="ACN10471" s="60"/>
      <c r="ACO10471" s="60"/>
      <c r="ACP10471" s="60"/>
      <c r="ACQ10471" s="60"/>
      <c r="ACR10471" s="60"/>
      <c r="ACS10471" s="60"/>
      <c r="ACT10471" s="60"/>
      <c r="ACU10471" s="60"/>
      <c r="ACV10471" s="60"/>
      <c r="ACW10471" s="60"/>
      <c r="ACX10471" s="60"/>
      <c r="ACY10471" s="60">
        <v>0.95064682705669901</v>
      </c>
      <c r="ACZ10471" s="60"/>
      <c r="ADA10471" s="60"/>
      <c r="ADB10471" s="60"/>
      <c r="ADC10471" s="60"/>
      <c r="ADD10471" s="60"/>
      <c r="ADE10471" s="60"/>
    </row>
    <row r="10472" spans="760:785" x14ac:dyDescent="0.25">
      <c r="ACF10472" s="60"/>
      <c r="ACG10472" s="60"/>
      <c r="ACH10472" s="60"/>
      <c r="ACI10472" s="60"/>
      <c r="ACJ10472" s="60"/>
      <c r="ACK10472" s="60"/>
      <c r="ACL10472" s="60"/>
      <c r="ACM10472" s="60"/>
      <c r="ACN10472" s="60"/>
      <c r="ACO10472" s="60"/>
      <c r="ACP10472" s="60"/>
      <c r="ACQ10472" s="60"/>
      <c r="ACR10472" s="60"/>
      <c r="ACS10472" s="60"/>
      <c r="ACT10472" s="60"/>
      <c r="ACU10472" s="60"/>
      <c r="ACV10472" s="60"/>
      <c r="ACW10472" s="60"/>
      <c r="ACX10472" s="60"/>
      <c r="ACY10472" s="60">
        <v>0.95064385058585399</v>
      </c>
      <c r="ACZ10472" s="60"/>
      <c r="ADA10472" s="60"/>
      <c r="ADB10472" s="60"/>
      <c r="ADC10472" s="60"/>
      <c r="ADD10472" s="60"/>
      <c r="ADE10472" s="60"/>
    </row>
    <row r="10473" spans="760:785" x14ac:dyDescent="0.25">
      <c r="ACF10473" s="60"/>
      <c r="ACG10473" s="60"/>
      <c r="ACH10473" s="60"/>
      <c r="ACI10473" s="60"/>
      <c r="ACJ10473" s="60"/>
      <c r="ACK10473" s="60"/>
      <c r="ACL10473" s="60"/>
      <c r="ACM10473" s="60"/>
      <c r="ACN10473" s="60"/>
      <c r="ACO10473" s="60"/>
      <c r="ACP10473" s="60"/>
      <c r="ACQ10473" s="60"/>
      <c r="ACR10473" s="60"/>
      <c r="ACS10473" s="60"/>
      <c r="ACT10473" s="60"/>
      <c r="ACU10473" s="60"/>
      <c r="ACV10473" s="60"/>
      <c r="ACW10473" s="60"/>
      <c r="ACX10473" s="60"/>
      <c r="ACY10473" s="60">
        <v>0.95063659285037605</v>
      </c>
      <c r="ACZ10473" s="60"/>
      <c r="ADA10473" s="60"/>
      <c r="ADB10473" s="60"/>
      <c r="ADC10473" s="60"/>
      <c r="ADD10473" s="60"/>
      <c r="ADE10473" s="60"/>
    </row>
    <row r="10474" spans="760:785" x14ac:dyDescent="0.25">
      <c r="ACF10474" s="60"/>
      <c r="ACG10474" s="60"/>
      <c r="ACH10474" s="60"/>
      <c r="ACI10474" s="60"/>
      <c r="ACJ10474" s="60"/>
      <c r="ACK10474" s="60"/>
      <c r="ACL10474" s="60"/>
      <c r="ACM10474" s="60"/>
      <c r="ACN10474" s="60"/>
      <c r="ACO10474" s="60"/>
      <c r="ACP10474" s="60"/>
      <c r="ACQ10474" s="60"/>
      <c r="ACR10474" s="60"/>
      <c r="ACS10474" s="60"/>
      <c r="ACT10474" s="60"/>
      <c r="ACU10474" s="60"/>
      <c r="ACV10474" s="60"/>
      <c r="ACW10474" s="60"/>
      <c r="ACX10474" s="60"/>
      <c r="ACY10474" s="60">
        <v>0.95063339048668805</v>
      </c>
      <c r="ACZ10474" s="60"/>
      <c r="ADA10474" s="60"/>
      <c r="ADB10474" s="60"/>
      <c r="ADC10474" s="60"/>
      <c r="ADD10474" s="60"/>
      <c r="ADE10474" s="60"/>
    </row>
    <row r="10475" spans="760:785" x14ac:dyDescent="0.25">
      <c r="ACF10475" s="60"/>
      <c r="ACG10475" s="60"/>
      <c r="ACH10475" s="60"/>
      <c r="ACI10475" s="60"/>
      <c r="ACJ10475" s="60"/>
      <c r="ACK10475" s="60"/>
      <c r="ACL10475" s="60"/>
      <c r="ACM10475" s="60"/>
      <c r="ACN10475" s="60"/>
      <c r="ACO10475" s="60"/>
      <c r="ACP10475" s="60"/>
      <c r="ACQ10475" s="60"/>
      <c r="ACR10475" s="60"/>
      <c r="ACS10475" s="60"/>
      <c r="ACT10475" s="60"/>
      <c r="ACU10475" s="60"/>
      <c r="ACV10475" s="60"/>
      <c r="ACW10475" s="60"/>
      <c r="ACX10475" s="60"/>
      <c r="ACY10475" s="60">
        <v>0.95062161018827795</v>
      </c>
      <c r="ACZ10475" s="60"/>
      <c r="ADA10475" s="60"/>
      <c r="ADB10475" s="60"/>
      <c r="ADC10475" s="60"/>
      <c r="ADD10475" s="60"/>
      <c r="ADE10475" s="60"/>
    </row>
    <row r="10476" spans="760:785" x14ac:dyDescent="0.25">
      <c r="ACF10476" s="60"/>
      <c r="ACG10476" s="60"/>
      <c r="ACH10476" s="60"/>
      <c r="ACI10476" s="60"/>
      <c r="ACJ10476" s="60"/>
      <c r="ACK10476" s="60"/>
      <c r="ACL10476" s="60"/>
      <c r="ACM10476" s="60"/>
      <c r="ACN10476" s="60"/>
      <c r="ACO10476" s="60"/>
      <c r="ACP10476" s="60"/>
      <c r="ACQ10476" s="60"/>
      <c r="ACR10476" s="60"/>
      <c r="ACS10476" s="60"/>
      <c r="ACT10476" s="60"/>
      <c r="ACU10476" s="60"/>
      <c r="ACV10476" s="60"/>
      <c r="ACW10476" s="60"/>
      <c r="ACX10476" s="60"/>
      <c r="ACY10476" s="60">
        <v>0.95061595471887494</v>
      </c>
      <c r="ACZ10476" s="60"/>
      <c r="ADA10476" s="60"/>
      <c r="ADB10476" s="60"/>
      <c r="ADC10476" s="60"/>
      <c r="ADD10476" s="60"/>
      <c r="ADE10476" s="60"/>
    </row>
    <row r="10477" spans="760:785" x14ac:dyDescent="0.25">
      <c r="ACF10477" s="60"/>
      <c r="ACG10477" s="60"/>
      <c r="ACH10477" s="60"/>
      <c r="ACI10477" s="60"/>
      <c r="ACJ10477" s="60"/>
      <c r="ACK10477" s="60"/>
      <c r="ACL10477" s="60"/>
      <c r="ACM10477" s="60"/>
      <c r="ACN10477" s="60"/>
      <c r="ACO10477" s="60"/>
      <c r="ACP10477" s="60"/>
      <c r="ACQ10477" s="60"/>
      <c r="ACR10477" s="60"/>
      <c r="ACS10477" s="60"/>
      <c r="ACT10477" s="60"/>
      <c r="ACU10477" s="60"/>
      <c r="ACV10477" s="60"/>
      <c r="ACW10477" s="60"/>
      <c r="ACX10477" s="60"/>
      <c r="ACY10477" s="60">
        <v>0.95060407864713403</v>
      </c>
      <c r="ACZ10477" s="60"/>
      <c r="ADA10477" s="60"/>
      <c r="ADB10477" s="60"/>
      <c r="ADC10477" s="60"/>
      <c r="ADD10477" s="60"/>
      <c r="ADE10477" s="60"/>
    </row>
    <row r="10478" spans="760:785" x14ac:dyDescent="0.25">
      <c r="ACF10478" s="60"/>
      <c r="ACG10478" s="60"/>
      <c r="ACH10478" s="60"/>
      <c r="ACI10478" s="60"/>
      <c r="ACJ10478" s="60"/>
      <c r="ACK10478" s="60"/>
      <c r="ACL10478" s="60"/>
      <c r="ACM10478" s="60"/>
      <c r="ACN10478" s="60"/>
      <c r="ACO10478" s="60"/>
      <c r="ACP10478" s="60"/>
      <c r="ACQ10478" s="60"/>
      <c r="ACR10478" s="60"/>
      <c r="ACS10478" s="60"/>
      <c r="ACT10478" s="60"/>
      <c r="ACU10478" s="60"/>
      <c r="ACV10478" s="60"/>
      <c r="ACW10478" s="60"/>
      <c r="ACX10478" s="60"/>
      <c r="ACY10478" s="60">
        <v>0.95057709283509695</v>
      </c>
      <c r="ACZ10478" s="60"/>
      <c r="ADA10478" s="60"/>
      <c r="ADB10478" s="60"/>
      <c r="ADC10478" s="60"/>
      <c r="ADD10478" s="60"/>
      <c r="ADE10478" s="60"/>
    </row>
    <row r="10479" spans="760:785" x14ac:dyDescent="0.25">
      <c r="ACF10479" s="60"/>
      <c r="ACG10479" s="60"/>
      <c r="ACH10479" s="60"/>
      <c r="ACI10479" s="60"/>
      <c r="ACJ10479" s="60"/>
      <c r="ACK10479" s="60"/>
      <c r="ACL10479" s="60"/>
      <c r="ACM10479" s="60"/>
      <c r="ACN10479" s="60"/>
      <c r="ACO10479" s="60"/>
      <c r="ACP10479" s="60"/>
      <c r="ACQ10479" s="60"/>
      <c r="ACR10479" s="60"/>
      <c r="ACS10479" s="60"/>
      <c r="ACT10479" s="60"/>
      <c r="ACU10479" s="60"/>
      <c r="ACV10479" s="60"/>
      <c r="ACW10479" s="60"/>
      <c r="ACX10479" s="60"/>
      <c r="ACY10479" s="60">
        <v>0.95056624513882104</v>
      </c>
      <c r="ACZ10479" s="60"/>
      <c r="ADA10479" s="60"/>
      <c r="ADB10479" s="60"/>
      <c r="ADC10479" s="60"/>
      <c r="ADD10479" s="60"/>
      <c r="ADE10479" s="60"/>
    </row>
    <row r="10480" spans="760:785" x14ac:dyDescent="0.25">
      <c r="ACF10480" s="60"/>
      <c r="ACG10480" s="60"/>
      <c r="ACH10480" s="60"/>
      <c r="ACI10480" s="60"/>
      <c r="ACJ10480" s="60"/>
      <c r="ACK10480" s="60"/>
      <c r="ACL10480" s="60"/>
      <c r="ACM10480" s="60"/>
      <c r="ACN10480" s="60"/>
      <c r="ACO10480" s="60"/>
      <c r="ACP10480" s="60"/>
      <c r="ACQ10480" s="60"/>
      <c r="ACR10480" s="60"/>
      <c r="ACS10480" s="60"/>
      <c r="ACT10480" s="60"/>
      <c r="ACU10480" s="60"/>
      <c r="ACV10480" s="60"/>
      <c r="ACW10480" s="60"/>
      <c r="ACX10480" s="60"/>
      <c r="ACY10480" s="60">
        <v>0.95056177372443496</v>
      </c>
      <c r="ACZ10480" s="60"/>
      <c r="ADA10480" s="60"/>
      <c r="ADB10480" s="60"/>
      <c r="ADC10480" s="60"/>
      <c r="ADD10480" s="60"/>
      <c r="ADE10480" s="60"/>
    </row>
    <row r="10481" spans="760:785" x14ac:dyDescent="0.25">
      <c r="ACF10481" s="60"/>
      <c r="ACG10481" s="60"/>
      <c r="ACH10481" s="60"/>
      <c r="ACI10481" s="60"/>
      <c r="ACJ10481" s="60"/>
      <c r="ACK10481" s="60"/>
      <c r="ACL10481" s="60"/>
      <c r="ACM10481" s="60"/>
      <c r="ACN10481" s="60"/>
      <c r="ACO10481" s="60"/>
      <c r="ACP10481" s="60"/>
      <c r="ACQ10481" s="60"/>
      <c r="ACR10481" s="60"/>
      <c r="ACS10481" s="60"/>
      <c r="ACT10481" s="60"/>
      <c r="ACU10481" s="60"/>
      <c r="ACV10481" s="60"/>
      <c r="ACW10481" s="60"/>
      <c r="ACX10481" s="60"/>
      <c r="ACY10481" s="60">
        <v>0.95055909524729698</v>
      </c>
      <c r="ACZ10481" s="60"/>
      <c r="ADA10481" s="60"/>
      <c r="ADB10481" s="60"/>
      <c r="ADC10481" s="60"/>
      <c r="ADD10481" s="60"/>
      <c r="ADE10481" s="60"/>
    </row>
    <row r="10482" spans="760:785" x14ac:dyDescent="0.25">
      <c r="ACF10482" s="60"/>
      <c r="ACG10482" s="60"/>
      <c r="ACH10482" s="60"/>
      <c r="ACI10482" s="60"/>
      <c r="ACJ10482" s="60"/>
      <c r="ACK10482" s="60"/>
      <c r="ACL10482" s="60"/>
      <c r="ACM10482" s="60"/>
      <c r="ACN10482" s="60"/>
      <c r="ACO10482" s="60"/>
      <c r="ACP10482" s="60"/>
      <c r="ACQ10482" s="60"/>
      <c r="ACR10482" s="60"/>
      <c r="ACS10482" s="60"/>
      <c r="ACT10482" s="60"/>
      <c r="ACU10482" s="60"/>
      <c r="ACV10482" s="60"/>
      <c r="ACW10482" s="60"/>
      <c r="ACX10482" s="60"/>
      <c r="ACY10482" s="60">
        <v>0.95053468012761499</v>
      </c>
      <c r="ACZ10482" s="60"/>
      <c r="ADA10482" s="60"/>
      <c r="ADB10482" s="60"/>
      <c r="ADC10482" s="60"/>
      <c r="ADD10482" s="60"/>
      <c r="ADE10482" s="60"/>
    </row>
    <row r="10483" spans="760:785" x14ac:dyDescent="0.25">
      <c r="ACF10483" s="60"/>
      <c r="ACG10483" s="60"/>
      <c r="ACH10483" s="60"/>
      <c r="ACI10483" s="60"/>
      <c r="ACJ10483" s="60"/>
      <c r="ACK10483" s="60"/>
      <c r="ACL10483" s="60"/>
      <c r="ACM10483" s="60"/>
      <c r="ACN10483" s="60"/>
      <c r="ACO10483" s="60"/>
      <c r="ACP10483" s="60"/>
      <c r="ACQ10483" s="60"/>
      <c r="ACR10483" s="60"/>
      <c r="ACS10483" s="60"/>
      <c r="ACT10483" s="60"/>
      <c r="ACU10483" s="60"/>
      <c r="ACV10483" s="60"/>
      <c r="ACW10483" s="60"/>
      <c r="ACX10483" s="60"/>
      <c r="ACY10483" s="60">
        <v>0.95050086142761703</v>
      </c>
      <c r="ACZ10483" s="60"/>
      <c r="ADA10483" s="60"/>
      <c r="ADB10483" s="60"/>
      <c r="ADC10483" s="60"/>
      <c r="ADD10483" s="60"/>
      <c r="ADE10483" s="60"/>
    </row>
    <row r="10484" spans="760:785" x14ac:dyDescent="0.25">
      <c r="ACF10484" s="60"/>
      <c r="ACG10484" s="60"/>
      <c r="ACH10484" s="60"/>
      <c r="ACI10484" s="60"/>
      <c r="ACJ10484" s="60"/>
      <c r="ACK10484" s="60"/>
      <c r="ACL10484" s="60"/>
      <c r="ACM10484" s="60"/>
      <c r="ACN10484" s="60"/>
      <c r="ACO10484" s="60"/>
      <c r="ACP10484" s="60"/>
      <c r="ACQ10484" s="60"/>
      <c r="ACR10484" s="60"/>
      <c r="ACS10484" s="60"/>
      <c r="ACT10484" s="60"/>
      <c r="ACU10484" s="60"/>
      <c r="ACV10484" s="60"/>
      <c r="ACW10484" s="60"/>
      <c r="ACX10484" s="60"/>
      <c r="ACY10484" s="60">
        <v>0.95048229181816202</v>
      </c>
      <c r="ACZ10484" s="60"/>
      <c r="ADA10484" s="60"/>
      <c r="ADB10484" s="60"/>
      <c r="ADC10484" s="60"/>
      <c r="ADD10484" s="60"/>
      <c r="ADE10484" s="60"/>
    </row>
    <row r="10485" spans="760:785" x14ac:dyDescent="0.25">
      <c r="ACF10485" s="60"/>
      <c r="ACG10485" s="60"/>
      <c r="ACH10485" s="60"/>
      <c r="ACI10485" s="60"/>
      <c r="ACJ10485" s="60"/>
      <c r="ACK10485" s="60"/>
      <c r="ACL10485" s="60"/>
      <c r="ACM10485" s="60"/>
      <c r="ACN10485" s="60"/>
      <c r="ACO10485" s="60"/>
      <c r="ACP10485" s="60"/>
      <c r="ACQ10485" s="60"/>
      <c r="ACR10485" s="60"/>
      <c r="ACS10485" s="60"/>
      <c r="ACT10485" s="60"/>
      <c r="ACU10485" s="60"/>
      <c r="ACV10485" s="60"/>
      <c r="ACW10485" s="60"/>
      <c r="ACX10485" s="60"/>
      <c r="ACY10485" s="60">
        <v>0.95047614462559205</v>
      </c>
      <c r="ACZ10485" s="60"/>
      <c r="ADA10485" s="60"/>
      <c r="ADB10485" s="60"/>
      <c r="ADC10485" s="60"/>
      <c r="ADD10485" s="60"/>
      <c r="ADE10485" s="60"/>
    </row>
    <row r="10486" spans="760:785" x14ac:dyDescent="0.25">
      <c r="ACF10486" s="60"/>
      <c r="ACG10486" s="60"/>
      <c r="ACH10486" s="60"/>
      <c r="ACI10486" s="60"/>
      <c r="ACJ10486" s="60"/>
      <c r="ACK10486" s="60"/>
      <c r="ACL10486" s="60"/>
      <c r="ACM10486" s="60"/>
      <c r="ACN10486" s="60"/>
      <c r="ACO10486" s="60"/>
      <c r="ACP10486" s="60"/>
      <c r="ACQ10486" s="60"/>
      <c r="ACR10486" s="60"/>
      <c r="ACS10486" s="60"/>
      <c r="ACT10486" s="60"/>
      <c r="ACU10486" s="60"/>
      <c r="ACV10486" s="60"/>
      <c r="ACW10486" s="60"/>
      <c r="ACX10486" s="60"/>
      <c r="ACY10486" s="60">
        <v>0.95045660861709202</v>
      </c>
      <c r="ACZ10486" s="60"/>
      <c r="ADA10486" s="60"/>
      <c r="ADB10486" s="60"/>
      <c r="ADC10486" s="60"/>
      <c r="ADD10486" s="60"/>
      <c r="ADE10486" s="60"/>
    </row>
    <row r="10487" spans="760:785" x14ac:dyDescent="0.25">
      <c r="ACF10487" s="60"/>
      <c r="ACG10487" s="60"/>
      <c r="ACH10487" s="60"/>
      <c r="ACI10487" s="60"/>
      <c r="ACJ10487" s="60"/>
      <c r="ACK10487" s="60"/>
      <c r="ACL10487" s="60"/>
      <c r="ACM10487" s="60"/>
      <c r="ACN10487" s="60"/>
      <c r="ACO10487" s="60"/>
      <c r="ACP10487" s="60"/>
      <c r="ACQ10487" s="60"/>
      <c r="ACR10487" s="60"/>
      <c r="ACS10487" s="60"/>
      <c r="ACT10487" s="60"/>
      <c r="ACU10487" s="60"/>
      <c r="ACV10487" s="60"/>
      <c r="ACW10487" s="60"/>
      <c r="ACX10487" s="60"/>
      <c r="ACY10487" s="60">
        <v>0.95045622018715803</v>
      </c>
      <c r="ACZ10487" s="60"/>
      <c r="ADA10487" s="60"/>
      <c r="ADB10487" s="60"/>
      <c r="ADC10487" s="60"/>
      <c r="ADD10487" s="60"/>
      <c r="ADE10487" s="60"/>
    </row>
    <row r="10488" spans="760:785" x14ac:dyDescent="0.25">
      <c r="ACF10488" s="60"/>
      <c r="ACG10488" s="60"/>
      <c r="ACH10488" s="60"/>
      <c r="ACI10488" s="60"/>
      <c r="ACJ10488" s="60"/>
      <c r="ACK10488" s="60"/>
      <c r="ACL10488" s="60"/>
      <c r="ACM10488" s="60"/>
      <c r="ACN10488" s="60"/>
      <c r="ACO10488" s="60"/>
      <c r="ACP10488" s="60"/>
      <c r="ACQ10488" s="60"/>
      <c r="ACR10488" s="60"/>
      <c r="ACS10488" s="60"/>
      <c r="ACT10488" s="60"/>
      <c r="ACU10488" s="60"/>
      <c r="ACV10488" s="60"/>
      <c r="ACW10488" s="60"/>
      <c r="ACX10488" s="60"/>
      <c r="ACY10488" s="60">
        <v>0.95045143264864995</v>
      </c>
      <c r="ACZ10488" s="60"/>
      <c r="ADA10488" s="60"/>
      <c r="ADB10488" s="60"/>
      <c r="ADC10488" s="60"/>
      <c r="ADD10488" s="60"/>
      <c r="ADE10488" s="60"/>
    </row>
    <row r="10489" spans="760:785" x14ac:dyDescent="0.25">
      <c r="ACF10489" s="60"/>
      <c r="ACG10489" s="60"/>
      <c r="ACH10489" s="60"/>
      <c r="ACI10489" s="60"/>
      <c r="ACJ10489" s="60"/>
      <c r="ACK10489" s="60"/>
      <c r="ACL10489" s="60"/>
      <c r="ACM10489" s="60"/>
      <c r="ACN10489" s="60"/>
      <c r="ACO10489" s="60"/>
      <c r="ACP10489" s="60"/>
      <c r="ACQ10489" s="60"/>
      <c r="ACR10489" s="60"/>
      <c r="ACS10489" s="60"/>
      <c r="ACT10489" s="60"/>
      <c r="ACU10489" s="60"/>
      <c r="ACV10489" s="60"/>
      <c r="ACW10489" s="60"/>
      <c r="ACX10489" s="60"/>
      <c r="ACY10489" s="60">
        <v>0.95044894101190303</v>
      </c>
      <c r="ACZ10489" s="60"/>
      <c r="ADA10489" s="60"/>
      <c r="ADB10489" s="60"/>
      <c r="ADC10489" s="60"/>
      <c r="ADD10489" s="60"/>
      <c r="ADE10489" s="60"/>
    </row>
    <row r="10490" spans="760:785" x14ac:dyDescent="0.25">
      <c r="ACF10490" s="60"/>
      <c r="ACG10490" s="60"/>
      <c r="ACH10490" s="60"/>
      <c r="ACI10490" s="60"/>
      <c r="ACJ10490" s="60"/>
      <c r="ACK10490" s="60"/>
      <c r="ACL10490" s="60"/>
      <c r="ACM10490" s="60"/>
      <c r="ACN10490" s="60"/>
      <c r="ACO10490" s="60"/>
      <c r="ACP10490" s="60"/>
      <c r="ACQ10490" s="60"/>
      <c r="ACR10490" s="60"/>
      <c r="ACS10490" s="60"/>
      <c r="ACT10490" s="60"/>
      <c r="ACU10490" s="60"/>
      <c r="ACV10490" s="60"/>
      <c r="ACW10490" s="60"/>
      <c r="ACX10490" s="60"/>
      <c r="ACY10490" s="60">
        <v>0.95044286901911501</v>
      </c>
      <c r="ACZ10490" s="60"/>
      <c r="ADA10490" s="60"/>
      <c r="ADB10490" s="60"/>
      <c r="ADC10490" s="60"/>
      <c r="ADD10490" s="60"/>
      <c r="ADE10490" s="60"/>
    </row>
    <row r="10491" spans="760:785" x14ac:dyDescent="0.25">
      <c r="ACF10491" s="60"/>
      <c r="ACG10491" s="60"/>
      <c r="ACH10491" s="60"/>
      <c r="ACI10491" s="60"/>
      <c r="ACJ10491" s="60"/>
      <c r="ACK10491" s="60"/>
      <c r="ACL10491" s="60"/>
      <c r="ACM10491" s="60"/>
      <c r="ACN10491" s="60"/>
      <c r="ACO10491" s="60"/>
      <c r="ACP10491" s="60"/>
      <c r="ACQ10491" s="60"/>
      <c r="ACR10491" s="60"/>
      <c r="ACS10491" s="60"/>
      <c r="ACT10491" s="60"/>
      <c r="ACU10491" s="60"/>
      <c r="ACV10491" s="60"/>
      <c r="ACW10491" s="60"/>
      <c r="ACX10491" s="60"/>
      <c r="ACY10491" s="60">
        <v>0.95044169930442501</v>
      </c>
      <c r="ACZ10491" s="60"/>
      <c r="ADA10491" s="60"/>
      <c r="ADB10491" s="60"/>
      <c r="ADC10491" s="60"/>
      <c r="ADD10491" s="60"/>
      <c r="ADE10491" s="60"/>
    </row>
    <row r="10492" spans="760:785" x14ac:dyDescent="0.25">
      <c r="ACF10492" s="60"/>
      <c r="ACG10492" s="60"/>
      <c r="ACH10492" s="60"/>
      <c r="ACI10492" s="60"/>
      <c r="ACJ10492" s="60"/>
      <c r="ACK10492" s="60"/>
      <c r="ACL10492" s="60"/>
      <c r="ACM10492" s="60"/>
      <c r="ACN10492" s="60"/>
      <c r="ACO10492" s="60"/>
      <c r="ACP10492" s="60"/>
      <c r="ACQ10492" s="60"/>
      <c r="ACR10492" s="60"/>
      <c r="ACS10492" s="60"/>
      <c r="ACT10492" s="60"/>
      <c r="ACU10492" s="60"/>
      <c r="ACV10492" s="60"/>
      <c r="ACW10492" s="60"/>
      <c r="ACX10492" s="60"/>
      <c r="ACY10492" s="60">
        <v>0.95043884356834596</v>
      </c>
      <c r="ACZ10492" s="60"/>
      <c r="ADA10492" s="60"/>
      <c r="ADB10492" s="60"/>
      <c r="ADC10492" s="60"/>
      <c r="ADD10492" s="60"/>
      <c r="ADE10492" s="60"/>
    </row>
    <row r="10493" spans="760:785" x14ac:dyDescent="0.25">
      <c r="ACF10493" s="60"/>
      <c r="ACG10493" s="60"/>
      <c r="ACH10493" s="60"/>
      <c r="ACI10493" s="60"/>
      <c r="ACJ10493" s="60"/>
      <c r="ACK10493" s="60"/>
      <c r="ACL10493" s="60"/>
      <c r="ACM10493" s="60"/>
      <c r="ACN10493" s="60"/>
      <c r="ACO10493" s="60"/>
      <c r="ACP10493" s="60"/>
      <c r="ACQ10493" s="60"/>
      <c r="ACR10493" s="60"/>
      <c r="ACS10493" s="60"/>
      <c r="ACT10493" s="60"/>
      <c r="ACU10493" s="60"/>
      <c r="ACV10493" s="60"/>
      <c r="ACW10493" s="60"/>
      <c r="ACX10493" s="60"/>
      <c r="ACY10493" s="60">
        <v>0.95043717462621102</v>
      </c>
      <c r="ACZ10493" s="60"/>
      <c r="ADA10493" s="60"/>
      <c r="ADB10493" s="60"/>
      <c r="ADC10493" s="60"/>
      <c r="ADD10493" s="60"/>
      <c r="ADE10493" s="60"/>
    </row>
    <row r="10494" spans="760:785" x14ac:dyDescent="0.25">
      <c r="ACF10494" s="60"/>
      <c r="ACG10494" s="60"/>
      <c r="ACH10494" s="60"/>
      <c r="ACI10494" s="60"/>
      <c r="ACJ10494" s="60"/>
      <c r="ACK10494" s="60"/>
      <c r="ACL10494" s="60"/>
      <c r="ACM10494" s="60"/>
      <c r="ACN10494" s="60"/>
      <c r="ACO10494" s="60"/>
      <c r="ACP10494" s="60"/>
      <c r="ACQ10494" s="60"/>
      <c r="ACR10494" s="60"/>
      <c r="ACS10494" s="60"/>
      <c r="ACT10494" s="60"/>
      <c r="ACU10494" s="60"/>
      <c r="ACV10494" s="60"/>
      <c r="ACW10494" s="60"/>
      <c r="ACX10494" s="60"/>
      <c r="ACY10494" s="60">
        <v>0.95041254420392596</v>
      </c>
      <c r="ACZ10494" s="60"/>
      <c r="ADA10494" s="60"/>
      <c r="ADB10494" s="60"/>
      <c r="ADC10494" s="60"/>
      <c r="ADD10494" s="60"/>
      <c r="ADE10494" s="60"/>
    </row>
    <row r="10495" spans="760:785" x14ac:dyDescent="0.25">
      <c r="ACF10495" s="60"/>
      <c r="ACG10495" s="60"/>
      <c r="ACH10495" s="60"/>
      <c r="ACI10495" s="60"/>
      <c r="ACJ10495" s="60"/>
      <c r="ACK10495" s="60"/>
      <c r="ACL10495" s="60"/>
      <c r="ACM10495" s="60"/>
      <c r="ACN10495" s="60"/>
      <c r="ACO10495" s="60"/>
      <c r="ACP10495" s="60"/>
      <c r="ACQ10495" s="60"/>
      <c r="ACR10495" s="60"/>
      <c r="ACS10495" s="60"/>
      <c r="ACT10495" s="60"/>
      <c r="ACU10495" s="60"/>
      <c r="ACV10495" s="60"/>
      <c r="ACW10495" s="60"/>
      <c r="ACX10495" s="60"/>
      <c r="ACY10495" s="60">
        <v>0.95041068462870304</v>
      </c>
      <c r="ACZ10495" s="60"/>
      <c r="ADA10495" s="60"/>
      <c r="ADB10495" s="60"/>
      <c r="ADC10495" s="60"/>
      <c r="ADD10495" s="60"/>
      <c r="ADE10495" s="60"/>
    </row>
    <row r="10496" spans="760:785" x14ac:dyDescent="0.25">
      <c r="ACF10496" s="60"/>
      <c r="ACG10496" s="60"/>
      <c r="ACH10496" s="60"/>
      <c r="ACI10496" s="60"/>
      <c r="ACJ10496" s="60"/>
      <c r="ACK10496" s="60"/>
      <c r="ACL10496" s="60"/>
      <c r="ACM10496" s="60"/>
      <c r="ACN10496" s="60"/>
      <c r="ACO10496" s="60"/>
      <c r="ACP10496" s="60"/>
      <c r="ACQ10496" s="60"/>
      <c r="ACR10496" s="60"/>
      <c r="ACS10496" s="60"/>
      <c r="ACT10496" s="60"/>
      <c r="ACU10496" s="60"/>
      <c r="ACV10496" s="60"/>
      <c r="ACW10496" s="60"/>
      <c r="ACX10496" s="60"/>
      <c r="ACY10496" s="60">
        <v>0.95040536775926499</v>
      </c>
      <c r="ACZ10496" s="60"/>
      <c r="ADA10496" s="60"/>
      <c r="ADB10496" s="60"/>
      <c r="ADC10496" s="60"/>
      <c r="ADD10496" s="60"/>
      <c r="ADE10496" s="60"/>
    </row>
    <row r="10497" spans="760:785" x14ac:dyDescent="0.25">
      <c r="ACF10497" s="60"/>
      <c r="ACG10497" s="60"/>
      <c r="ACH10497" s="60"/>
      <c r="ACI10497" s="60"/>
      <c r="ACJ10497" s="60"/>
      <c r="ACK10497" s="60"/>
      <c r="ACL10497" s="60"/>
      <c r="ACM10497" s="60"/>
      <c r="ACN10497" s="60"/>
      <c r="ACO10497" s="60"/>
      <c r="ACP10497" s="60"/>
      <c r="ACQ10497" s="60"/>
      <c r="ACR10497" s="60"/>
      <c r="ACS10497" s="60"/>
      <c r="ACT10497" s="60"/>
      <c r="ACU10497" s="60"/>
      <c r="ACV10497" s="60"/>
      <c r="ACW10497" s="60"/>
      <c r="ACX10497" s="60"/>
      <c r="ACY10497" s="60">
        <v>0.95039027804579701</v>
      </c>
      <c r="ACZ10497" s="60"/>
      <c r="ADA10497" s="60"/>
      <c r="ADB10497" s="60"/>
      <c r="ADC10497" s="60"/>
      <c r="ADD10497" s="60"/>
      <c r="ADE10497" s="60"/>
    </row>
    <row r="10498" spans="760:785" x14ac:dyDescent="0.25">
      <c r="ACF10498" s="60"/>
      <c r="ACG10498" s="60"/>
      <c r="ACH10498" s="60"/>
      <c r="ACI10498" s="60"/>
      <c r="ACJ10498" s="60"/>
      <c r="ACK10498" s="60"/>
      <c r="ACL10498" s="60"/>
      <c r="ACM10498" s="60"/>
      <c r="ACN10498" s="60"/>
      <c r="ACO10498" s="60"/>
      <c r="ACP10498" s="60"/>
      <c r="ACQ10498" s="60"/>
      <c r="ACR10498" s="60"/>
      <c r="ACS10498" s="60"/>
      <c r="ACT10498" s="60"/>
      <c r="ACU10498" s="60"/>
      <c r="ACV10498" s="60"/>
      <c r="ACW10498" s="60"/>
      <c r="ACX10498" s="60"/>
      <c r="ACY10498" s="60">
        <v>0.95038792117596305</v>
      </c>
      <c r="ACZ10498" s="60"/>
      <c r="ADA10498" s="60"/>
      <c r="ADB10498" s="60"/>
      <c r="ADC10498" s="60"/>
      <c r="ADD10498" s="60"/>
      <c r="ADE10498" s="60"/>
    </row>
    <row r="10499" spans="760:785" x14ac:dyDescent="0.25">
      <c r="ACF10499" s="60"/>
      <c r="ACG10499" s="60"/>
      <c r="ACH10499" s="60"/>
      <c r="ACI10499" s="60"/>
      <c r="ACJ10499" s="60"/>
      <c r="ACK10499" s="60"/>
      <c r="ACL10499" s="60"/>
      <c r="ACM10499" s="60"/>
      <c r="ACN10499" s="60"/>
      <c r="ACO10499" s="60"/>
      <c r="ACP10499" s="60"/>
      <c r="ACQ10499" s="60"/>
      <c r="ACR10499" s="60"/>
      <c r="ACS10499" s="60"/>
      <c r="ACT10499" s="60"/>
      <c r="ACU10499" s="60"/>
      <c r="ACV10499" s="60"/>
      <c r="ACW10499" s="60"/>
      <c r="ACX10499" s="60"/>
      <c r="ACY10499" s="60">
        <v>0.95038196037654998</v>
      </c>
      <c r="ACZ10499" s="60"/>
      <c r="ADA10499" s="60"/>
      <c r="ADB10499" s="60"/>
      <c r="ADC10499" s="60"/>
      <c r="ADD10499" s="60"/>
      <c r="ADE10499" s="60"/>
    </row>
    <row r="10500" spans="760:785" x14ac:dyDescent="0.25">
      <c r="ACF10500" s="60"/>
      <c r="ACG10500" s="60"/>
      <c r="ACH10500" s="60"/>
      <c r="ACI10500" s="60"/>
      <c r="ACJ10500" s="60"/>
      <c r="ACK10500" s="60"/>
      <c r="ACL10500" s="60"/>
      <c r="ACM10500" s="60"/>
      <c r="ACN10500" s="60"/>
      <c r="ACO10500" s="60"/>
      <c r="ACP10500" s="60"/>
      <c r="ACQ10500" s="60"/>
      <c r="ACR10500" s="60"/>
      <c r="ACS10500" s="60"/>
      <c r="ACT10500" s="60"/>
      <c r="ACU10500" s="60"/>
      <c r="ACV10500" s="60"/>
      <c r="ACW10500" s="60"/>
      <c r="ACX10500" s="60"/>
      <c r="ACY10500" s="60">
        <v>0.95038057962760003</v>
      </c>
      <c r="ACZ10500" s="60"/>
      <c r="ADA10500" s="60"/>
      <c r="ADB10500" s="60"/>
      <c r="ADC10500" s="60"/>
      <c r="ADD10500" s="60"/>
      <c r="ADE10500" s="60"/>
    </row>
    <row r="10501" spans="760:785" x14ac:dyDescent="0.25">
      <c r="ACF10501" s="60"/>
      <c r="ACG10501" s="60"/>
      <c r="ACH10501" s="60"/>
      <c r="ACI10501" s="60"/>
      <c r="ACJ10501" s="60"/>
      <c r="ACK10501" s="60"/>
      <c r="ACL10501" s="60"/>
      <c r="ACM10501" s="60"/>
      <c r="ACN10501" s="60"/>
      <c r="ACO10501" s="60"/>
      <c r="ACP10501" s="60"/>
      <c r="ACQ10501" s="60"/>
      <c r="ACR10501" s="60"/>
      <c r="ACS10501" s="60"/>
      <c r="ACT10501" s="60"/>
      <c r="ACU10501" s="60"/>
      <c r="ACV10501" s="60"/>
      <c r="ACW10501" s="60"/>
      <c r="ACX10501" s="60"/>
      <c r="ACY10501" s="60">
        <v>0.950377841390735</v>
      </c>
      <c r="ACZ10501" s="60"/>
      <c r="ADA10501" s="60"/>
      <c r="ADB10501" s="60"/>
      <c r="ADC10501" s="60"/>
      <c r="ADD10501" s="60"/>
      <c r="ADE10501" s="60"/>
    </row>
    <row r="10502" spans="760:785" x14ac:dyDescent="0.25">
      <c r="ACF10502" s="60"/>
      <c r="ACG10502" s="60"/>
      <c r="ACH10502" s="60"/>
      <c r="ACI10502" s="60"/>
      <c r="ACJ10502" s="60"/>
      <c r="ACK10502" s="60"/>
      <c r="ACL10502" s="60"/>
      <c r="ACM10502" s="60"/>
      <c r="ACN10502" s="60"/>
      <c r="ACO10502" s="60"/>
      <c r="ACP10502" s="60"/>
      <c r="ACQ10502" s="60"/>
      <c r="ACR10502" s="60"/>
      <c r="ACS10502" s="60"/>
      <c r="ACT10502" s="60"/>
      <c r="ACU10502" s="60"/>
      <c r="ACV10502" s="60"/>
      <c r="ACW10502" s="60"/>
      <c r="ACX10502" s="60"/>
      <c r="ACY10502" s="60">
        <v>0.95036803079593402</v>
      </c>
      <c r="ACZ10502" s="60"/>
      <c r="ADA10502" s="60"/>
      <c r="ADB10502" s="60"/>
      <c r="ADC10502" s="60"/>
      <c r="ADD10502" s="60"/>
      <c r="ADE10502" s="60"/>
    </row>
    <row r="10503" spans="760:785" x14ac:dyDescent="0.25">
      <c r="ACF10503" s="60"/>
      <c r="ACG10503" s="60"/>
      <c r="ACH10503" s="60"/>
      <c r="ACI10503" s="60"/>
      <c r="ACJ10503" s="60"/>
      <c r="ACK10503" s="60"/>
      <c r="ACL10503" s="60"/>
      <c r="ACM10503" s="60"/>
      <c r="ACN10503" s="60"/>
      <c r="ACO10503" s="60"/>
      <c r="ACP10503" s="60"/>
      <c r="ACQ10503" s="60"/>
      <c r="ACR10503" s="60"/>
      <c r="ACS10503" s="60"/>
      <c r="ACT10503" s="60"/>
      <c r="ACU10503" s="60"/>
      <c r="ACV10503" s="60"/>
      <c r="ACW10503" s="60"/>
      <c r="ACX10503" s="60"/>
      <c r="ACY10503" s="60">
        <v>0.95035737732777503</v>
      </c>
      <c r="ACZ10503" s="60"/>
      <c r="ADA10503" s="60"/>
      <c r="ADB10503" s="60"/>
      <c r="ADC10503" s="60"/>
      <c r="ADD10503" s="60"/>
      <c r="ADE10503" s="60"/>
    </row>
    <row r="10504" spans="760:785" x14ac:dyDescent="0.25">
      <c r="ACF10504" s="60"/>
      <c r="ACG10504" s="60"/>
      <c r="ACH10504" s="60"/>
      <c r="ACI10504" s="60"/>
      <c r="ACJ10504" s="60"/>
      <c r="ACK10504" s="60"/>
      <c r="ACL10504" s="60"/>
      <c r="ACM10504" s="60"/>
      <c r="ACN10504" s="60"/>
      <c r="ACO10504" s="60"/>
      <c r="ACP10504" s="60"/>
      <c r="ACQ10504" s="60"/>
      <c r="ACR10504" s="60"/>
      <c r="ACS10504" s="60"/>
      <c r="ACT10504" s="60"/>
      <c r="ACU10504" s="60"/>
      <c r="ACV10504" s="60"/>
      <c r="ACW10504" s="60"/>
      <c r="ACX10504" s="60"/>
      <c r="ACY10504" s="60">
        <v>0.95035521441340198</v>
      </c>
      <c r="ACZ10504" s="60"/>
      <c r="ADA10504" s="60"/>
      <c r="ADB10504" s="60"/>
      <c r="ADC10504" s="60"/>
      <c r="ADD10504" s="60"/>
      <c r="ADE10504" s="60"/>
    </row>
    <row r="10505" spans="760:785" x14ac:dyDescent="0.25">
      <c r="ACF10505" s="60"/>
      <c r="ACG10505" s="60"/>
      <c r="ACH10505" s="60"/>
      <c r="ACI10505" s="60"/>
      <c r="ACJ10505" s="60"/>
      <c r="ACK10505" s="60"/>
      <c r="ACL10505" s="60"/>
      <c r="ACM10505" s="60"/>
      <c r="ACN10505" s="60"/>
      <c r="ACO10505" s="60"/>
      <c r="ACP10505" s="60"/>
      <c r="ACQ10505" s="60"/>
      <c r="ACR10505" s="60"/>
      <c r="ACS10505" s="60"/>
      <c r="ACT10505" s="60"/>
      <c r="ACU10505" s="60"/>
      <c r="ACV10505" s="60"/>
      <c r="ACW10505" s="60"/>
      <c r="ACX10505" s="60"/>
      <c r="ACY10505" s="60">
        <v>0.95035006099311103</v>
      </c>
      <c r="ACZ10505" s="60"/>
      <c r="ADA10505" s="60"/>
      <c r="ADB10505" s="60"/>
      <c r="ADC10505" s="60"/>
      <c r="ADD10505" s="60"/>
      <c r="ADE10505" s="60"/>
    </row>
    <row r="10506" spans="760:785" x14ac:dyDescent="0.25">
      <c r="ACF10506" s="60"/>
      <c r="ACG10506" s="60"/>
      <c r="ACH10506" s="60"/>
      <c r="ACI10506" s="60"/>
      <c r="ACJ10506" s="60"/>
      <c r="ACK10506" s="60"/>
      <c r="ACL10506" s="60"/>
      <c r="ACM10506" s="60"/>
      <c r="ACN10506" s="60"/>
      <c r="ACO10506" s="60"/>
      <c r="ACP10506" s="60"/>
      <c r="ACQ10506" s="60"/>
      <c r="ACR10506" s="60"/>
      <c r="ACS10506" s="60"/>
      <c r="ACT10506" s="60"/>
      <c r="ACU10506" s="60"/>
      <c r="ACV10506" s="60"/>
      <c r="ACW10506" s="60"/>
      <c r="ACX10506" s="60"/>
      <c r="ACY10506" s="60">
        <v>0.95034287904395798</v>
      </c>
      <c r="ACZ10506" s="60"/>
      <c r="ADA10506" s="60"/>
      <c r="ADB10506" s="60"/>
      <c r="ADC10506" s="60"/>
      <c r="ADD10506" s="60"/>
      <c r="ADE10506" s="60"/>
    </row>
    <row r="10507" spans="760:785" x14ac:dyDescent="0.25">
      <c r="ACF10507" s="60"/>
      <c r="ACG10507" s="60"/>
      <c r="ACH10507" s="60"/>
      <c r="ACI10507" s="60"/>
      <c r="ACJ10507" s="60"/>
      <c r="ACK10507" s="60"/>
      <c r="ACL10507" s="60"/>
      <c r="ACM10507" s="60"/>
      <c r="ACN10507" s="60"/>
      <c r="ACO10507" s="60"/>
      <c r="ACP10507" s="60"/>
      <c r="ACQ10507" s="60"/>
      <c r="ACR10507" s="60"/>
      <c r="ACS10507" s="60"/>
      <c r="ACT10507" s="60"/>
      <c r="ACU10507" s="60"/>
      <c r="ACV10507" s="60"/>
      <c r="ACW10507" s="60"/>
      <c r="ACX10507" s="60"/>
      <c r="ACY10507" s="60">
        <v>0.95032909454185399</v>
      </c>
      <c r="ACZ10507" s="60"/>
      <c r="ADA10507" s="60"/>
      <c r="ADB10507" s="60"/>
      <c r="ADC10507" s="60"/>
      <c r="ADD10507" s="60"/>
      <c r="ADE10507" s="60"/>
    </row>
    <row r="10508" spans="760:785" x14ac:dyDescent="0.25">
      <c r="ACF10508" s="60"/>
      <c r="ACG10508" s="60"/>
      <c r="ACH10508" s="60"/>
      <c r="ACI10508" s="60"/>
      <c r="ACJ10508" s="60"/>
      <c r="ACK10508" s="60"/>
      <c r="ACL10508" s="60"/>
      <c r="ACM10508" s="60"/>
      <c r="ACN10508" s="60"/>
      <c r="ACO10508" s="60"/>
      <c r="ACP10508" s="60"/>
      <c r="ACQ10508" s="60"/>
      <c r="ACR10508" s="60"/>
      <c r="ACS10508" s="60"/>
      <c r="ACT10508" s="60"/>
      <c r="ACU10508" s="60"/>
      <c r="ACV10508" s="60"/>
      <c r="ACW10508" s="60"/>
      <c r="ACX10508" s="60"/>
      <c r="ACY10508" s="60">
        <v>0.95032776748828196</v>
      </c>
      <c r="ACZ10508" s="60"/>
      <c r="ADA10508" s="60"/>
      <c r="ADB10508" s="60"/>
      <c r="ADC10508" s="60"/>
      <c r="ADD10508" s="60"/>
      <c r="ADE10508" s="60"/>
    </row>
    <row r="10509" spans="760:785" x14ac:dyDescent="0.25">
      <c r="ACF10509" s="60"/>
      <c r="ACG10509" s="60"/>
      <c r="ACH10509" s="60"/>
      <c r="ACI10509" s="60"/>
      <c r="ACJ10509" s="60"/>
      <c r="ACK10509" s="60"/>
      <c r="ACL10509" s="60"/>
      <c r="ACM10509" s="60"/>
      <c r="ACN10509" s="60"/>
      <c r="ACO10509" s="60"/>
      <c r="ACP10509" s="60"/>
      <c r="ACQ10509" s="60"/>
      <c r="ACR10509" s="60"/>
      <c r="ACS10509" s="60"/>
      <c r="ACT10509" s="60"/>
      <c r="ACU10509" s="60"/>
      <c r="ACV10509" s="60"/>
      <c r="ACW10509" s="60"/>
      <c r="ACX10509" s="60"/>
      <c r="ACY10509" s="60">
        <v>0.95031956456048505</v>
      </c>
      <c r="ACZ10509" s="60"/>
      <c r="ADA10509" s="60"/>
      <c r="ADB10509" s="60"/>
      <c r="ADC10509" s="60"/>
      <c r="ADD10509" s="60"/>
      <c r="ADE10509" s="60"/>
    </row>
    <row r="10510" spans="760:785" x14ac:dyDescent="0.25">
      <c r="ACF10510" s="60"/>
      <c r="ACG10510" s="60"/>
      <c r="ACH10510" s="60"/>
      <c r="ACI10510" s="60"/>
      <c r="ACJ10510" s="60"/>
      <c r="ACK10510" s="60"/>
      <c r="ACL10510" s="60"/>
      <c r="ACM10510" s="60"/>
      <c r="ACN10510" s="60"/>
      <c r="ACO10510" s="60"/>
      <c r="ACP10510" s="60"/>
      <c r="ACQ10510" s="60"/>
      <c r="ACR10510" s="60"/>
      <c r="ACS10510" s="60"/>
      <c r="ACT10510" s="60"/>
      <c r="ACU10510" s="60"/>
      <c r="ACV10510" s="60"/>
      <c r="ACW10510" s="60"/>
      <c r="ACX10510" s="60"/>
      <c r="ACY10510" s="60">
        <v>0.95031761280685501</v>
      </c>
      <c r="ACZ10510" s="60"/>
      <c r="ADA10510" s="60"/>
      <c r="ADB10510" s="60"/>
      <c r="ADC10510" s="60"/>
      <c r="ADD10510" s="60"/>
      <c r="ADE10510" s="60"/>
    </row>
    <row r="10511" spans="760:785" x14ac:dyDescent="0.25">
      <c r="ACF10511" s="60"/>
      <c r="ACG10511" s="60"/>
      <c r="ACH10511" s="60"/>
      <c r="ACI10511" s="60"/>
      <c r="ACJ10511" s="60"/>
      <c r="ACK10511" s="60"/>
      <c r="ACL10511" s="60"/>
      <c r="ACM10511" s="60"/>
      <c r="ACN10511" s="60"/>
      <c r="ACO10511" s="60"/>
      <c r="ACP10511" s="60"/>
      <c r="ACQ10511" s="60"/>
      <c r="ACR10511" s="60"/>
      <c r="ACS10511" s="60"/>
      <c r="ACT10511" s="60"/>
      <c r="ACU10511" s="60"/>
      <c r="ACV10511" s="60"/>
      <c r="ACW10511" s="60"/>
      <c r="ACX10511" s="60"/>
      <c r="ACY10511" s="60">
        <v>0.95031319006895998</v>
      </c>
      <c r="ACZ10511" s="60"/>
      <c r="ADA10511" s="60"/>
      <c r="ADB10511" s="60"/>
      <c r="ADC10511" s="60"/>
      <c r="ADD10511" s="60"/>
      <c r="ADE10511" s="60"/>
    </row>
    <row r="10512" spans="760:785" x14ac:dyDescent="0.25">
      <c r="ACF10512" s="60"/>
      <c r="ACG10512" s="60"/>
      <c r="ACH10512" s="60"/>
      <c r="ACI10512" s="60"/>
      <c r="ACJ10512" s="60"/>
      <c r="ACK10512" s="60"/>
      <c r="ACL10512" s="60"/>
      <c r="ACM10512" s="60"/>
      <c r="ACN10512" s="60"/>
      <c r="ACO10512" s="60"/>
      <c r="ACP10512" s="60"/>
      <c r="ACQ10512" s="60"/>
      <c r="ACR10512" s="60"/>
      <c r="ACS10512" s="60"/>
      <c r="ACT10512" s="60"/>
      <c r="ACU10512" s="60"/>
      <c r="ACV10512" s="60"/>
      <c r="ACW10512" s="60"/>
      <c r="ACX10512" s="60"/>
      <c r="ACY10512" s="60">
        <v>0.95031244407776705</v>
      </c>
      <c r="ACZ10512" s="60"/>
      <c r="ADA10512" s="60"/>
      <c r="ADB10512" s="60"/>
      <c r="ADC10512" s="60"/>
      <c r="ADD10512" s="60"/>
      <c r="ADE10512" s="60"/>
    </row>
    <row r="10513" spans="760:785" x14ac:dyDescent="0.25">
      <c r="ACF10513" s="60"/>
      <c r="ACG10513" s="60"/>
      <c r="ACH10513" s="60"/>
      <c r="ACI10513" s="60"/>
      <c r="ACJ10513" s="60"/>
      <c r="ACK10513" s="60"/>
      <c r="ACL10513" s="60"/>
      <c r="ACM10513" s="60"/>
      <c r="ACN10513" s="60"/>
      <c r="ACO10513" s="60"/>
      <c r="ACP10513" s="60"/>
      <c r="ACQ10513" s="60"/>
      <c r="ACR10513" s="60"/>
      <c r="ACS10513" s="60"/>
      <c r="ACT10513" s="60"/>
      <c r="ACU10513" s="60"/>
      <c r="ACV10513" s="60"/>
      <c r="ACW10513" s="60"/>
      <c r="ACX10513" s="60"/>
      <c r="ACY10513" s="60">
        <v>0.95030404636632104</v>
      </c>
      <c r="ACZ10513" s="60"/>
      <c r="ADA10513" s="60"/>
      <c r="ADB10513" s="60"/>
      <c r="ADC10513" s="60"/>
      <c r="ADD10513" s="60"/>
      <c r="ADE10513" s="60"/>
    </row>
    <row r="10514" spans="760:785" x14ac:dyDescent="0.25">
      <c r="ACF10514" s="60"/>
      <c r="ACG10514" s="60"/>
      <c r="ACH10514" s="60"/>
      <c r="ACI10514" s="60"/>
      <c r="ACJ10514" s="60"/>
      <c r="ACK10514" s="60"/>
      <c r="ACL10514" s="60"/>
      <c r="ACM10514" s="60"/>
      <c r="ACN10514" s="60"/>
      <c r="ACO10514" s="60"/>
      <c r="ACP10514" s="60"/>
      <c r="ACQ10514" s="60"/>
      <c r="ACR10514" s="60"/>
      <c r="ACS10514" s="60"/>
      <c r="ACT10514" s="60"/>
      <c r="ACU10514" s="60"/>
      <c r="ACV10514" s="60"/>
      <c r="ACW10514" s="60"/>
      <c r="ACX10514" s="60"/>
      <c r="ACY10514" s="60">
        <v>0.95029505265279202</v>
      </c>
      <c r="ACZ10514" s="60"/>
      <c r="ADA10514" s="60"/>
      <c r="ADB10514" s="60"/>
      <c r="ADC10514" s="60"/>
      <c r="ADD10514" s="60"/>
      <c r="ADE10514" s="60"/>
    </row>
    <row r="10515" spans="760:785" x14ac:dyDescent="0.25">
      <c r="ACF10515" s="60"/>
      <c r="ACG10515" s="60"/>
      <c r="ACH10515" s="60"/>
      <c r="ACI10515" s="60"/>
      <c r="ACJ10515" s="60"/>
      <c r="ACK10515" s="60"/>
      <c r="ACL10515" s="60"/>
      <c r="ACM10515" s="60"/>
      <c r="ACN10515" s="60"/>
      <c r="ACO10515" s="60"/>
      <c r="ACP10515" s="60"/>
      <c r="ACQ10515" s="60"/>
      <c r="ACR10515" s="60"/>
      <c r="ACS10515" s="60"/>
      <c r="ACT10515" s="60"/>
      <c r="ACU10515" s="60"/>
      <c r="ACV10515" s="60"/>
      <c r="ACW10515" s="60"/>
      <c r="ACX10515" s="60"/>
      <c r="ACY10515" s="60">
        <v>0.95027748167345805</v>
      </c>
      <c r="ACZ10515" s="60"/>
      <c r="ADA10515" s="60"/>
      <c r="ADB10515" s="60"/>
      <c r="ADC10515" s="60"/>
      <c r="ADD10515" s="60"/>
      <c r="ADE10515" s="60"/>
    </row>
    <row r="10516" spans="760:785" x14ac:dyDescent="0.25">
      <c r="ACF10516" s="60"/>
      <c r="ACG10516" s="60"/>
      <c r="ACH10516" s="60"/>
      <c r="ACI10516" s="60"/>
      <c r="ACJ10516" s="60"/>
      <c r="ACK10516" s="60"/>
      <c r="ACL10516" s="60"/>
      <c r="ACM10516" s="60"/>
      <c r="ACN10516" s="60"/>
      <c r="ACO10516" s="60"/>
      <c r="ACP10516" s="60"/>
      <c r="ACQ10516" s="60"/>
      <c r="ACR10516" s="60"/>
      <c r="ACS10516" s="60"/>
      <c r="ACT10516" s="60"/>
      <c r="ACU10516" s="60"/>
      <c r="ACV10516" s="60"/>
      <c r="ACW10516" s="60"/>
      <c r="ACX10516" s="60"/>
      <c r="ACY10516" s="60">
        <v>0.95027553937632703</v>
      </c>
      <c r="ACZ10516" s="60"/>
      <c r="ADA10516" s="60"/>
      <c r="ADB10516" s="60"/>
      <c r="ADC10516" s="60"/>
      <c r="ADD10516" s="60"/>
      <c r="ADE10516" s="60"/>
    </row>
    <row r="10517" spans="760:785" x14ac:dyDescent="0.25">
      <c r="ACF10517" s="60"/>
      <c r="ACG10517" s="60"/>
      <c r="ACH10517" s="60"/>
      <c r="ACI10517" s="60"/>
      <c r="ACJ10517" s="60"/>
      <c r="ACK10517" s="60"/>
      <c r="ACL10517" s="60"/>
      <c r="ACM10517" s="60"/>
      <c r="ACN10517" s="60"/>
      <c r="ACO10517" s="60"/>
      <c r="ACP10517" s="60"/>
      <c r="ACQ10517" s="60"/>
      <c r="ACR10517" s="60"/>
      <c r="ACS10517" s="60"/>
      <c r="ACT10517" s="60"/>
      <c r="ACU10517" s="60"/>
      <c r="ACV10517" s="60"/>
      <c r="ACW10517" s="60"/>
      <c r="ACX10517" s="60"/>
      <c r="ACY10517" s="60">
        <v>0.95026425677665405</v>
      </c>
      <c r="ACZ10517" s="60"/>
      <c r="ADA10517" s="60"/>
      <c r="ADB10517" s="60"/>
      <c r="ADC10517" s="60"/>
      <c r="ADD10517" s="60"/>
      <c r="ADE10517" s="60"/>
    </row>
    <row r="10518" spans="760:785" x14ac:dyDescent="0.25">
      <c r="ACF10518" s="60"/>
      <c r="ACG10518" s="60"/>
      <c r="ACH10518" s="60"/>
      <c r="ACI10518" s="60"/>
      <c r="ACJ10518" s="60"/>
      <c r="ACK10518" s="60"/>
      <c r="ACL10518" s="60"/>
      <c r="ACM10518" s="60"/>
      <c r="ACN10518" s="60"/>
      <c r="ACO10518" s="60"/>
      <c r="ACP10518" s="60"/>
      <c r="ACQ10518" s="60"/>
      <c r="ACR10518" s="60"/>
      <c r="ACS10518" s="60"/>
      <c r="ACT10518" s="60"/>
      <c r="ACU10518" s="60"/>
      <c r="ACV10518" s="60"/>
      <c r="ACW10518" s="60"/>
      <c r="ACX10518" s="60"/>
      <c r="ACY10518" s="60">
        <v>0.95024461120287795</v>
      </c>
      <c r="ACZ10518" s="60"/>
      <c r="ADA10518" s="60"/>
      <c r="ADB10518" s="60"/>
      <c r="ADC10518" s="60"/>
      <c r="ADD10518" s="60"/>
      <c r="ADE10518" s="60"/>
    </row>
    <row r="10519" spans="760:785" x14ac:dyDescent="0.25">
      <c r="ACF10519" s="60"/>
      <c r="ACG10519" s="60"/>
      <c r="ACH10519" s="60"/>
      <c r="ACI10519" s="60"/>
      <c r="ACJ10519" s="60"/>
      <c r="ACK10519" s="60"/>
      <c r="ACL10519" s="60"/>
      <c r="ACM10519" s="60"/>
      <c r="ACN10519" s="60"/>
      <c r="ACO10519" s="60"/>
      <c r="ACP10519" s="60"/>
      <c r="ACQ10519" s="60"/>
      <c r="ACR10519" s="60"/>
      <c r="ACS10519" s="60"/>
      <c r="ACT10519" s="60"/>
      <c r="ACU10519" s="60"/>
      <c r="ACV10519" s="60"/>
      <c r="ACW10519" s="60"/>
      <c r="ACX10519" s="60"/>
      <c r="ACY10519" s="60">
        <v>0.950242189688567</v>
      </c>
      <c r="ACZ10519" s="60"/>
      <c r="ADA10519" s="60"/>
      <c r="ADB10519" s="60"/>
      <c r="ADC10519" s="60"/>
      <c r="ADD10519" s="60"/>
      <c r="ADE10519" s="60"/>
    </row>
    <row r="10520" spans="760:785" x14ac:dyDescent="0.25">
      <c r="ACF10520" s="60"/>
      <c r="ACG10520" s="60"/>
      <c r="ACH10520" s="60"/>
      <c r="ACI10520" s="60"/>
      <c r="ACJ10520" s="60"/>
      <c r="ACK10520" s="60"/>
      <c r="ACL10520" s="60"/>
      <c r="ACM10520" s="60"/>
      <c r="ACN10520" s="60"/>
      <c r="ACO10520" s="60"/>
      <c r="ACP10520" s="60"/>
      <c r="ACQ10520" s="60"/>
      <c r="ACR10520" s="60"/>
      <c r="ACS10520" s="60"/>
      <c r="ACT10520" s="60"/>
      <c r="ACU10520" s="60"/>
      <c r="ACV10520" s="60"/>
      <c r="ACW10520" s="60"/>
      <c r="ACX10520" s="60"/>
      <c r="ACY10520" s="60">
        <v>0.95022453281861197</v>
      </c>
      <c r="ACZ10520" s="60"/>
      <c r="ADA10520" s="60"/>
      <c r="ADB10520" s="60"/>
      <c r="ADC10520" s="60"/>
      <c r="ADD10520" s="60"/>
      <c r="ADE10520" s="60"/>
    </row>
    <row r="10521" spans="760:785" x14ac:dyDescent="0.25">
      <c r="ACF10521" s="60"/>
      <c r="ACG10521" s="60"/>
      <c r="ACH10521" s="60"/>
      <c r="ACI10521" s="60"/>
      <c r="ACJ10521" s="60"/>
      <c r="ACK10521" s="60"/>
      <c r="ACL10521" s="60"/>
      <c r="ACM10521" s="60"/>
      <c r="ACN10521" s="60"/>
      <c r="ACO10521" s="60"/>
      <c r="ACP10521" s="60"/>
      <c r="ACQ10521" s="60"/>
      <c r="ACR10521" s="60"/>
      <c r="ACS10521" s="60"/>
      <c r="ACT10521" s="60"/>
      <c r="ACU10521" s="60"/>
      <c r="ACV10521" s="60"/>
      <c r="ACW10521" s="60"/>
      <c r="ACX10521" s="60"/>
      <c r="ACY10521" s="60">
        <v>0.95022408894103205</v>
      </c>
      <c r="ACZ10521" s="60"/>
      <c r="ADA10521" s="60"/>
      <c r="ADB10521" s="60"/>
      <c r="ADC10521" s="60"/>
      <c r="ADD10521" s="60"/>
      <c r="ADE10521" s="60"/>
    </row>
    <row r="10522" spans="760:785" x14ac:dyDescent="0.25">
      <c r="ACF10522" s="60"/>
      <c r="ACG10522" s="60"/>
      <c r="ACH10522" s="60"/>
      <c r="ACI10522" s="60"/>
      <c r="ACJ10522" s="60"/>
      <c r="ACK10522" s="60"/>
      <c r="ACL10522" s="60"/>
      <c r="ACM10522" s="60"/>
      <c r="ACN10522" s="60"/>
      <c r="ACO10522" s="60"/>
      <c r="ACP10522" s="60"/>
      <c r="ACQ10522" s="60"/>
      <c r="ACR10522" s="60"/>
      <c r="ACS10522" s="60"/>
      <c r="ACT10522" s="60"/>
      <c r="ACU10522" s="60"/>
      <c r="ACV10522" s="60"/>
      <c r="ACW10522" s="60"/>
      <c r="ACX10522" s="60"/>
      <c r="ACY10522" s="60">
        <v>0.950204487687626</v>
      </c>
      <c r="ACZ10522" s="60"/>
      <c r="ADA10522" s="60"/>
      <c r="ADB10522" s="60"/>
      <c r="ADC10522" s="60"/>
      <c r="ADD10522" s="60"/>
      <c r="ADE10522" s="60"/>
    </row>
    <row r="10523" spans="760:785" x14ac:dyDescent="0.25">
      <c r="ACF10523" s="60"/>
      <c r="ACG10523" s="60"/>
      <c r="ACH10523" s="60"/>
      <c r="ACI10523" s="60"/>
      <c r="ACJ10523" s="60"/>
      <c r="ACK10523" s="60"/>
      <c r="ACL10523" s="60"/>
      <c r="ACM10523" s="60"/>
      <c r="ACN10523" s="60"/>
      <c r="ACO10523" s="60"/>
      <c r="ACP10523" s="60"/>
      <c r="ACQ10523" s="60"/>
      <c r="ACR10523" s="60"/>
      <c r="ACS10523" s="60"/>
      <c r="ACT10523" s="60"/>
      <c r="ACU10523" s="60"/>
      <c r="ACV10523" s="60"/>
      <c r="ACW10523" s="60"/>
      <c r="ACX10523" s="60"/>
      <c r="ACY10523" s="60">
        <v>0.950193815890505</v>
      </c>
      <c r="ACZ10523" s="60"/>
      <c r="ADA10523" s="60"/>
      <c r="ADB10523" s="60"/>
      <c r="ADC10523" s="60"/>
      <c r="ADD10523" s="60"/>
      <c r="ADE10523" s="60"/>
    </row>
    <row r="10524" spans="760:785" x14ac:dyDescent="0.25">
      <c r="ACF10524" s="60"/>
      <c r="ACG10524" s="60"/>
      <c r="ACH10524" s="60"/>
      <c r="ACI10524" s="60"/>
      <c r="ACJ10524" s="60"/>
      <c r="ACK10524" s="60"/>
      <c r="ACL10524" s="60"/>
      <c r="ACM10524" s="60"/>
      <c r="ACN10524" s="60"/>
      <c r="ACO10524" s="60"/>
      <c r="ACP10524" s="60"/>
      <c r="ACQ10524" s="60"/>
      <c r="ACR10524" s="60"/>
      <c r="ACS10524" s="60"/>
      <c r="ACT10524" s="60"/>
      <c r="ACU10524" s="60"/>
      <c r="ACV10524" s="60"/>
      <c r="ACW10524" s="60"/>
      <c r="ACX10524" s="60"/>
      <c r="ACY10524" s="60">
        <v>0.95019127575755602</v>
      </c>
      <c r="ACZ10524" s="60"/>
      <c r="ADA10524" s="60"/>
      <c r="ADB10524" s="60"/>
      <c r="ADC10524" s="60"/>
      <c r="ADD10524" s="60"/>
      <c r="ADE10524" s="60"/>
    </row>
    <row r="10525" spans="760:785" x14ac:dyDescent="0.25">
      <c r="ACF10525" s="60"/>
      <c r="ACG10525" s="60"/>
      <c r="ACH10525" s="60"/>
      <c r="ACI10525" s="60"/>
      <c r="ACJ10525" s="60"/>
      <c r="ACK10525" s="60"/>
      <c r="ACL10525" s="60"/>
      <c r="ACM10525" s="60"/>
      <c r="ACN10525" s="60"/>
      <c r="ACO10525" s="60"/>
      <c r="ACP10525" s="60"/>
      <c r="ACQ10525" s="60"/>
      <c r="ACR10525" s="60"/>
      <c r="ACS10525" s="60"/>
      <c r="ACT10525" s="60"/>
      <c r="ACU10525" s="60"/>
      <c r="ACV10525" s="60"/>
      <c r="ACW10525" s="60"/>
      <c r="ACX10525" s="60"/>
      <c r="ACY10525" s="60">
        <v>0.95018049506777102</v>
      </c>
      <c r="ACZ10525" s="60"/>
      <c r="ADA10525" s="60"/>
      <c r="ADB10525" s="60"/>
      <c r="ADC10525" s="60"/>
      <c r="ADD10525" s="60"/>
      <c r="ADE10525" s="60"/>
    </row>
    <row r="10526" spans="760:785" x14ac:dyDescent="0.25">
      <c r="ACF10526" s="60"/>
      <c r="ACG10526" s="60"/>
      <c r="ACH10526" s="60"/>
      <c r="ACI10526" s="60"/>
      <c r="ACJ10526" s="60"/>
      <c r="ACK10526" s="60"/>
      <c r="ACL10526" s="60"/>
      <c r="ACM10526" s="60"/>
      <c r="ACN10526" s="60"/>
      <c r="ACO10526" s="60"/>
      <c r="ACP10526" s="60"/>
      <c r="ACQ10526" s="60"/>
      <c r="ACR10526" s="60"/>
      <c r="ACS10526" s="60"/>
      <c r="ACT10526" s="60"/>
      <c r="ACU10526" s="60"/>
      <c r="ACV10526" s="60"/>
      <c r="ACW10526" s="60"/>
      <c r="ACX10526" s="60"/>
      <c r="ACY10526" s="60">
        <v>0.95017909080020102</v>
      </c>
      <c r="ACZ10526" s="60"/>
      <c r="ADA10526" s="60"/>
      <c r="ADB10526" s="60"/>
      <c r="ADC10526" s="60"/>
      <c r="ADD10526" s="60"/>
      <c r="ADE10526" s="60"/>
    </row>
    <row r="10527" spans="760:785" x14ac:dyDescent="0.25">
      <c r="ACF10527" s="60"/>
      <c r="ACG10527" s="60"/>
      <c r="ACH10527" s="60"/>
      <c r="ACI10527" s="60"/>
      <c r="ACJ10527" s="60"/>
      <c r="ACK10527" s="60"/>
      <c r="ACL10527" s="60"/>
      <c r="ACM10527" s="60"/>
      <c r="ACN10527" s="60"/>
      <c r="ACO10527" s="60"/>
      <c r="ACP10527" s="60"/>
      <c r="ACQ10527" s="60"/>
      <c r="ACR10527" s="60"/>
      <c r="ACS10527" s="60"/>
      <c r="ACT10527" s="60"/>
      <c r="ACU10527" s="60"/>
      <c r="ACV10527" s="60"/>
      <c r="ACW10527" s="60"/>
      <c r="ACX10527" s="60"/>
      <c r="ACY10527" s="60">
        <v>0.950165708027916</v>
      </c>
      <c r="ACZ10527" s="60"/>
      <c r="ADA10527" s="60"/>
      <c r="ADB10527" s="60"/>
      <c r="ADC10527" s="60"/>
      <c r="ADD10527" s="60"/>
      <c r="ADE10527" s="60"/>
    </row>
    <row r="10528" spans="760:785" x14ac:dyDescent="0.25">
      <c r="ACF10528" s="60"/>
      <c r="ACG10528" s="60"/>
      <c r="ACH10528" s="60"/>
      <c r="ACI10528" s="60"/>
      <c r="ACJ10528" s="60"/>
      <c r="ACK10528" s="60"/>
      <c r="ACL10528" s="60"/>
      <c r="ACM10528" s="60"/>
      <c r="ACN10528" s="60"/>
      <c r="ACO10528" s="60"/>
      <c r="ACP10528" s="60"/>
      <c r="ACQ10528" s="60"/>
      <c r="ACR10528" s="60"/>
      <c r="ACS10528" s="60"/>
      <c r="ACT10528" s="60"/>
      <c r="ACU10528" s="60"/>
      <c r="ACV10528" s="60"/>
      <c r="ACW10528" s="60"/>
      <c r="ACX10528" s="60"/>
      <c r="ACY10528" s="60">
        <v>0.95012217124284304</v>
      </c>
      <c r="ACZ10528" s="60"/>
      <c r="ADA10528" s="60"/>
      <c r="ADB10528" s="60"/>
      <c r="ADC10528" s="60"/>
      <c r="ADD10528" s="60"/>
      <c r="ADE10528" s="60"/>
    </row>
    <row r="10529" spans="760:785" x14ac:dyDescent="0.25">
      <c r="ACF10529" s="60"/>
      <c r="ACG10529" s="60"/>
      <c r="ACH10529" s="60"/>
      <c r="ACI10529" s="60"/>
      <c r="ACJ10529" s="60"/>
      <c r="ACK10529" s="60"/>
      <c r="ACL10529" s="60"/>
      <c r="ACM10529" s="60"/>
      <c r="ACN10529" s="60"/>
      <c r="ACO10529" s="60"/>
      <c r="ACP10529" s="60"/>
      <c r="ACQ10529" s="60"/>
      <c r="ACR10529" s="60"/>
      <c r="ACS10529" s="60"/>
      <c r="ACT10529" s="60"/>
      <c r="ACU10529" s="60"/>
      <c r="ACV10529" s="60"/>
      <c r="ACW10529" s="60"/>
      <c r="ACX10529" s="60"/>
      <c r="ACY10529" s="60">
        <v>0.95012097963089603</v>
      </c>
      <c r="ACZ10529" s="60"/>
      <c r="ADA10529" s="60"/>
      <c r="ADB10529" s="60"/>
      <c r="ADC10529" s="60"/>
      <c r="ADD10529" s="60"/>
      <c r="ADE10529" s="60"/>
    </row>
    <row r="10530" spans="760:785" x14ac:dyDescent="0.25">
      <c r="ACF10530" s="60"/>
      <c r="ACG10530" s="60"/>
      <c r="ACH10530" s="60"/>
      <c r="ACI10530" s="60"/>
      <c r="ACJ10530" s="60"/>
      <c r="ACK10530" s="60"/>
      <c r="ACL10530" s="60"/>
      <c r="ACM10530" s="60"/>
      <c r="ACN10530" s="60"/>
      <c r="ACO10530" s="60"/>
      <c r="ACP10530" s="60"/>
      <c r="ACQ10530" s="60"/>
      <c r="ACR10530" s="60"/>
      <c r="ACS10530" s="60"/>
      <c r="ACT10530" s="60"/>
      <c r="ACU10530" s="60"/>
      <c r="ACV10530" s="60"/>
      <c r="ACW10530" s="60"/>
      <c r="ACX10530" s="60"/>
      <c r="ACY10530" s="60">
        <v>0.95011015787330799</v>
      </c>
      <c r="ACZ10530" s="60"/>
      <c r="ADA10530" s="60"/>
      <c r="ADB10530" s="60"/>
      <c r="ADC10530" s="60"/>
      <c r="ADD10530" s="60"/>
      <c r="ADE10530" s="60"/>
    </row>
    <row r="10531" spans="760:785" x14ac:dyDescent="0.25">
      <c r="ACF10531" s="60"/>
      <c r="ACG10531" s="60"/>
      <c r="ACH10531" s="60"/>
      <c r="ACI10531" s="60"/>
      <c r="ACJ10531" s="60"/>
      <c r="ACK10531" s="60"/>
      <c r="ACL10531" s="60"/>
      <c r="ACM10531" s="60"/>
      <c r="ACN10531" s="60"/>
      <c r="ACO10531" s="60"/>
      <c r="ACP10531" s="60"/>
      <c r="ACQ10531" s="60"/>
      <c r="ACR10531" s="60"/>
      <c r="ACS10531" s="60"/>
      <c r="ACT10531" s="60"/>
      <c r="ACU10531" s="60"/>
      <c r="ACV10531" s="60"/>
      <c r="ACW10531" s="60"/>
      <c r="ACX10531" s="60"/>
      <c r="ACY10531" s="60">
        <v>0.95009985501817396</v>
      </c>
      <c r="ACZ10531" s="60"/>
      <c r="ADA10531" s="60"/>
      <c r="ADB10531" s="60"/>
      <c r="ADC10531" s="60"/>
      <c r="ADD10531" s="60"/>
      <c r="ADE10531" s="60"/>
    </row>
    <row r="10532" spans="760:785" x14ac:dyDescent="0.25">
      <c r="ACF10532" s="60"/>
      <c r="ACG10532" s="60"/>
      <c r="ACH10532" s="60"/>
      <c r="ACI10532" s="60"/>
      <c r="ACJ10532" s="60"/>
      <c r="ACK10532" s="60"/>
      <c r="ACL10532" s="60"/>
      <c r="ACM10532" s="60"/>
      <c r="ACN10532" s="60"/>
      <c r="ACO10532" s="60"/>
      <c r="ACP10532" s="60"/>
      <c r="ACQ10532" s="60"/>
      <c r="ACR10532" s="60"/>
      <c r="ACS10532" s="60"/>
      <c r="ACT10532" s="60"/>
      <c r="ACU10532" s="60"/>
      <c r="ACV10532" s="60"/>
      <c r="ACW10532" s="60"/>
      <c r="ACX10532" s="60"/>
      <c r="ACY10532" s="60">
        <v>0.95008129261733698</v>
      </c>
      <c r="ACZ10532" s="60"/>
      <c r="ADA10532" s="60"/>
      <c r="ADB10532" s="60"/>
      <c r="ADC10532" s="60"/>
      <c r="ADD10532" s="60"/>
      <c r="ADE10532" s="60"/>
    </row>
    <row r="10533" spans="760:785" x14ac:dyDescent="0.25">
      <c r="ACF10533" s="60"/>
      <c r="ACG10533" s="60"/>
      <c r="ACH10533" s="60"/>
      <c r="ACI10533" s="60"/>
      <c r="ACJ10533" s="60"/>
      <c r="ACK10533" s="60"/>
      <c r="ACL10533" s="60"/>
      <c r="ACM10533" s="60"/>
      <c r="ACN10533" s="60"/>
      <c r="ACO10533" s="60"/>
      <c r="ACP10533" s="60"/>
      <c r="ACQ10533" s="60"/>
      <c r="ACR10533" s="60"/>
      <c r="ACS10533" s="60"/>
      <c r="ACT10533" s="60"/>
      <c r="ACU10533" s="60"/>
      <c r="ACV10533" s="60"/>
      <c r="ACW10533" s="60"/>
      <c r="ACX10533" s="60"/>
      <c r="ACY10533" s="60">
        <v>0.95006325075450104</v>
      </c>
      <c r="ACZ10533" s="60"/>
      <c r="ADA10533" s="60"/>
      <c r="ADB10533" s="60"/>
      <c r="ADC10533" s="60"/>
      <c r="ADD10533" s="60"/>
      <c r="ADE10533" s="60"/>
    </row>
    <row r="10534" spans="760:785" x14ac:dyDescent="0.25">
      <c r="ACF10534" s="60"/>
      <c r="ACG10534" s="60"/>
      <c r="ACH10534" s="60"/>
      <c r="ACI10534" s="60"/>
      <c r="ACJ10534" s="60"/>
      <c r="ACK10534" s="60"/>
      <c r="ACL10534" s="60"/>
      <c r="ACM10534" s="60"/>
      <c r="ACN10534" s="60"/>
      <c r="ACO10534" s="60"/>
      <c r="ACP10534" s="60"/>
      <c r="ACQ10534" s="60"/>
      <c r="ACR10534" s="60"/>
      <c r="ACS10534" s="60"/>
      <c r="ACT10534" s="60"/>
      <c r="ACU10534" s="60"/>
      <c r="ACV10534" s="60"/>
      <c r="ACW10534" s="60"/>
      <c r="ACX10534" s="60"/>
      <c r="ACY10534" s="60">
        <v>0.950052617540325</v>
      </c>
      <c r="ACZ10534" s="60"/>
      <c r="ADA10534" s="60"/>
      <c r="ADB10534" s="60"/>
      <c r="ADC10534" s="60"/>
      <c r="ADD10534" s="60"/>
      <c r="ADE10534" s="60"/>
    </row>
    <row r="10535" spans="760:785" x14ac:dyDescent="0.25">
      <c r="ACF10535" s="60"/>
      <c r="ACG10535" s="60"/>
      <c r="ACH10535" s="60"/>
      <c r="ACI10535" s="60"/>
      <c r="ACJ10535" s="60"/>
      <c r="ACK10535" s="60"/>
      <c r="ACL10535" s="60"/>
      <c r="ACM10535" s="60"/>
      <c r="ACN10535" s="60"/>
      <c r="ACO10535" s="60"/>
      <c r="ACP10535" s="60"/>
      <c r="ACQ10535" s="60"/>
      <c r="ACR10535" s="60"/>
      <c r="ACS10535" s="60"/>
      <c r="ACT10535" s="60"/>
      <c r="ACU10535" s="60"/>
      <c r="ACV10535" s="60"/>
      <c r="ACW10535" s="60"/>
      <c r="ACX10535" s="60"/>
      <c r="ACY10535" s="60">
        <v>0.95002059046159104</v>
      </c>
      <c r="ACZ10535" s="60"/>
      <c r="ADA10535" s="60"/>
      <c r="ADB10535" s="60"/>
      <c r="ADC10535" s="60"/>
      <c r="ADD10535" s="60"/>
      <c r="ADE10535" s="60"/>
    </row>
    <row r="10536" spans="760:785" x14ac:dyDescent="0.25">
      <c r="ACF10536" s="60"/>
      <c r="ACG10536" s="60"/>
      <c r="ACH10536" s="60"/>
      <c r="ACI10536" s="60"/>
      <c r="ACJ10536" s="60"/>
      <c r="ACK10536" s="60"/>
      <c r="ACL10536" s="60"/>
      <c r="ACM10536" s="60"/>
      <c r="ACN10536" s="60"/>
      <c r="ACO10536" s="60"/>
      <c r="ACP10536" s="60"/>
      <c r="ACQ10536" s="60"/>
      <c r="ACR10536" s="60"/>
      <c r="ACS10536" s="60"/>
      <c r="ACT10536" s="60"/>
      <c r="ACU10536" s="60"/>
      <c r="ACV10536" s="60"/>
      <c r="ACW10536" s="60"/>
      <c r="ACX10536" s="60"/>
      <c r="ACY10536" s="60">
        <v>0.95000902588221103</v>
      </c>
      <c r="ACZ10536" s="60"/>
      <c r="ADA10536" s="60"/>
      <c r="ADB10536" s="60"/>
      <c r="ADC10536" s="60"/>
      <c r="ADD10536" s="60"/>
      <c r="ADE10536" s="60"/>
    </row>
    <row r="10537" spans="760:785" x14ac:dyDescent="0.25">
      <c r="ACF10537" s="60"/>
      <c r="ACG10537" s="60"/>
      <c r="ACH10537" s="60"/>
      <c r="ACI10537" s="60"/>
      <c r="ACJ10537" s="60"/>
      <c r="ACK10537" s="60"/>
      <c r="ACL10537" s="60"/>
      <c r="ACM10537" s="60"/>
      <c r="ACN10537" s="60"/>
      <c r="ACO10537" s="60"/>
      <c r="ACP10537" s="60"/>
      <c r="ACQ10537" s="60"/>
      <c r="ACR10537" s="60"/>
      <c r="ACS10537" s="60"/>
      <c r="ACT10537" s="60"/>
      <c r="ACU10537" s="60"/>
      <c r="ACV10537" s="60"/>
      <c r="ACW10537" s="60"/>
      <c r="ACX10537" s="60"/>
      <c r="ACY10537" s="60">
        <v>0.94999020449657001</v>
      </c>
      <c r="ACZ10537" s="60"/>
      <c r="ADA10537" s="60"/>
      <c r="ADB10537" s="60"/>
      <c r="ADC10537" s="60"/>
      <c r="ADD10537" s="60"/>
      <c r="ADE10537" s="60"/>
    </row>
    <row r="10538" spans="760:785" x14ac:dyDescent="0.25">
      <c r="ACF10538" s="60"/>
      <c r="ACG10538" s="60"/>
      <c r="ACH10538" s="60"/>
      <c r="ACI10538" s="60"/>
      <c r="ACJ10538" s="60"/>
      <c r="ACK10538" s="60"/>
      <c r="ACL10538" s="60"/>
      <c r="ACM10538" s="60"/>
      <c r="ACN10538" s="60"/>
      <c r="ACO10538" s="60"/>
      <c r="ACP10538" s="60"/>
      <c r="ACQ10538" s="60"/>
      <c r="ACR10538" s="60"/>
      <c r="ACS10538" s="60"/>
      <c r="ACT10538" s="60"/>
      <c r="ACU10538" s="60"/>
      <c r="ACV10538" s="60"/>
      <c r="ACW10538" s="60"/>
      <c r="ACX10538" s="60"/>
      <c r="ACY10538" s="60">
        <v>0.94998518495166495</v>
      </c>
      <c r="ACZ10538" s="60"/>
      <c r="ADA10538" s="60"/>
      <c r="ADB10538" s="60"/>
      <c r="ADC10538" s="60"/>
      <c r="ADD10538" s="60"/>
      <c r="ADE10538" s="60"/>
    </row>
    <row r="10539" spans="760:785" x14ac:dyDescent="0.25">
      <c r="ACF10539" s="60"/>
      <c r="ACG10539" s="60"/>
      <c r="ACH10539" s="60"/>
      <c r="ACI10539" s="60"/>
      <c r="ACJ10539" s="60"/>
      <c r="ACK10539" s="60"/>
      <c r="ACL10539" s="60"/>
      <c r="ACM10539" s="60"/>
      <c r="ACN10539" s="60"/>
      <c r="ACO10539" s="60"/>
      <c r="ACP10539" s="60"/>
      <c r="ACQ10539" s="60"/>
      <c r="ACR10539" s="60"/>
      <c r="ACS10539" s="60"/>
      <c r="ACT10539" s="60"/>
      <c r="ACU10539" s="60"/>
      <c r="ACV10539" s="60"/>
      <c r="ACW10539" s="60"/>
      <c r="ACX10539" s="60"/>
      <c r="ACY10539" s="60">
        <v>0.94997725762424501</v>
      </c>
      <c r="ACZ10539" s="60"/>
      <c r="ADA10539" s="60"/>
      <c r="ADB10539" s="60"/>
      <c r="ADC10539" s="60"/>
      <c r="ADD10539" s="60"/>
      <c r="ADE10539" s="60"/>
    </row>
    <row r="10540" spans="760:785" x14ac:dyDescent="0.25">
      <c r="ACF10540" s="60"/>
      <c r="ACG10540" s="60"/>
      <c r="ACH10540" s="60"/>
      <c r="ACI10540" s="60"/>
      <c r="ACJ10540" s="60"/>
      <c r="ACK10540" s="60"/>
      <c r="ACL10540" s="60"/>
      <c r="ACM10540" s="60"/>
      <c r="ACN10540" s="60"/>
      <c r="ACO10540" s="60"/>
      <c r="ACP10540" s="60"/>
      <c r="ACQ10540" s="60"/>
      <c r="ACR10540" s="60"/>
      <c r="ACS10540" s="60"/>
      <c r="ACT10540" s="60"/>
      <c r="ACU10540" s="60"/>
      <c r="ACV10540" s="60"/>
      <c r="ACW10540" s="60"/>
      <c r="ACX10540" s="60"/>
      <c r="ACY10540" s="60">
        <v>0.94996220601058401</v>
      </c>
      <c r="ACZ10540" s="60"/>
      <c r="ADA10540" s="60"/>
      <c r="ADB10540" s="60"/>
      <c r="ADC10540" s="60"/>
      <c r="ADD10540" s="60"/>
      <c r="ADE10540" s="60"/>
    </row>
    <row r="10541" spans="760:785" x14ac:dyDescent="0.25">
      <c r="ACF10541" s="60"/>
      <c r="ACG10541" s="60"/>
      <c r="ACH10541" s="60"/>
      <c r="ACI10541" s="60"/>
      <c r="ACJ10541" s="60"/>
      <c r="ACK10541" s="60"/>
      <c r="ACL10541" s="60"/>
      <c r="ACM10541" s="60"/>
      <c r="ACN10541" s="60"/>
      <c r="ACO10541" s="60"/>
      <c r="ACP10541" s="60"/>
      <c r="ACQ10541" s="60"/>
      <c r="ACR10541" s="60"/>
      <c r="ACS10541" s="60"/>
      <c r="ACT10541" s="60"/>
      <c r="ACU10541" s="60"/>
      <c r="ACV10541" s="60"/>
      <c r="ACW10541" s="60"/>
      <c r="ACX10541" s="60"/>
      <c r="ACY10541" s="60">
        <v>0.94993072154515201</v>
      </c>
      <c r="ACZ10541" s="60"/>
      <c r="ADA10541" s="60"/>
      <c r="ADB10541" s="60"/>
      <c r="ADC10541" s="60"/>
      <c r="ADD10541" s="60"/>
      <c r="ADE10541" s="60"/>
    </row>
    <row r="10542" spans="760:785" x14ac:dyDescent="0.25">
      <c r="ACF10542" s="60"/>
      <c r="ACG10542" s="60"/>
      <c r="ACH10542" s="60"/>
      <c r="ACI10542" s="60"/>
      <c r="ACJ10542" s="60"/>
      <c r="ACK10542" s="60"/>
      <c r="ACL10542" s="60"/>
      <c r="ACM10542" s="60"/>
      <c r="ACN10542" s="60"/>
      <c r="ACO10542" s="60"/>
      <c r="ACP10542" s="60"/>
      <c r="ACQ10542" s="60"/>
      <c r="ACR10542" s="60"/>
      <c r="ACS10542" s="60"/>
      <c r="ACT10542" s="60"/>
      <c r="ACU10542" s="60"/>
      <c r="ACV10542" s="60"/>
      <c r="ACW10542" s="60"/>
      <c r="ACX10542" s="60"/>
      <c r="ACY10542" s="60">
        <v>0.94991504088213197</v>
      </c>
      <c r="ACZ10542" s="60"/>
      <c r="ADA10542" s="60"/>
      <c r="ADB10542" s="60"/>
      <c r="ADC10542" s="60"/>
      <c r="ADD10542" s="60"/>
      <c r="ADE10542" s="60"/>
    </row>
    <row r="10543" spans="760:785" x14ac:dyDescent="0.25">
      <c r="ACF10543" s="60"/>
      <c r="ACG10543" s="60"/>
      <c r="ACH10543" s="60"/>
      <c r="ACI10543" s="60"/>
      <c r="ACJ10543" s="60"/>
      <c r="ACK10543" s="60"/>
      <c r="ACL10543" s="60"/>
      <c r="ACM10543" s="60"/>
      <c r="ACN10543" s="60"/>
      <c r="ACO10543" s="60"/>
      <c r="ACP10543" s="60"/>
      <c r="ACQ10543" s="60"/>
      <c r="ACR10543" s="60"/>
      <c r="ACS10543" s="60"/>
      <c r="ACT10543" s="60"/>
      <c r="ACU10543" s="60"/>
      <c r="ACV10543" s="60"/>
      <c r="ACW10543" s="60"/>
      <c r="ACX10543" s="60"/>
      <c r="ACY10543" s="60">
        <v>0.94987398164711201</v>
      </c>
      <c r="ACZ10543" s="60"/>
      <c r="ADA10543" s="60"/>
      <c r="ADB10543" s="60"/>
      <c r="ADC10543" s="60"/>
      <c r="ADD10543" s="60"/>
      <c r="ADE10543" s="60"/>
    </row>
    <row r="10544" spans="760:785" x14ac:dyDescent="0.25">
      <c r="ACF10544" s="60"/>
      <c r="ACG10544" s="60"/>
      <c r="ACH10544" s="60"/>
      <c r="ACI10544" s="60"/>
      <c r="ACJ10544" s="60"/>
      <c r="ACK10544" s="60"/>
      <c r="ACL10544" s="60"/>
      <c r="ACM10544" s="60"/>
      <c r="ACN10544" s="60"/>
      <c r="ACO10544" s="60"/>
      <c r="ACP10544" s="60"/>
      <c r="ACQ10544" s="60"/>
      <c r="ACR10544" s="60"/>
      <c r="ACS10544" s="60"/>
      <c r="ACT10544" s="60"/>
      <c r="ACU10544" s="60"/>
      <c r="ACV10544" s="60"/>
      <c r="ACW10544" s="60"/>
      <c r="ACX10544" s="60"/>
      <c r="ACY10544" s="60">
        <v>0.949863404210605</v>
      </c>
      <c r="ACZ10544" s="60"/>
      <c r="ADA10544" s="60"/>
      <c r="ADB10544" s="60"/>
      <c r="ADC10544" s="60"/>
      <c r="ADD10544" s="60"/>
      <c r="ADE10544" s="60"/>
    </row>
    <row r="10545" spans="760:785" x14ac:dyDescent="0.25">
      <c r="ACF10545" s="60"/>
      <c r="ACG10545" s="60"/>
      <c r="ACH10545" s="60"/>
      <c r="ACI10545" s="60"/>
      <c r="ACJ10545" s="60"/>
      <c r="ACK10545" s="60"/>
      <c r="ACL10545" s="60"/>
      <c r="ACM10545" s="60"/>
      <c r="ACN10545" s="60"/>
      <c r="ACO10545" s="60"/>
      <c r="ACP10545" s="60"/>
      <c r="ACQ10545" s="60"/>
      <c r="ACR10545" s="60"/>
      <c r="ACS10545" s="60"/>
      <c r="ACT10545" s="60"/>
      <c r="ACU10545" s="60"/>
      <c r="ACV10545" s="60"/>
      <c r="ACW10545" s="60"/>
      <c r="ACX10545" s="60"/>
      <c r="ACY10545" s="60">
        <v>0.94985165020546203</v>
      </c>
      <c r="ACZ10545" s="60"/>
      <c r="ADA10545" s="60"/>
      <c r="ADB10545" s="60"/>
      <c r="ADC10545" s="60"/>
      <c r="ADD10545" s="60"/>
      <c r="ADE10545" s="60"/>
    </row>
    <row r="10546" spans="760:785" x14ac:dyDescent="0.25">
      <c r="ACF10546" s="60"/>
      <c r="ACG10546" s="60"/>
      <c r="ACH10546" s="60"/>
      <c r="ACI10546" s="60"/>
      <c r="ACJ10546" s="60"/>
      <c r="ACK10546" s="60"/>
      <c r="ACL10546" s="60"/>
      <c r="ACM10546" s="60"/>
      <c r="ACN10546" s="60"/>
      <c r="ACO10546" s="60"/>
      <c r="ACP10546" s="60"/>
      <c r="ACQ10546" s="60"/>
      <c r="ACR10546" s="60"/>
      <c r="ACS10546" s="60"/>
      <c r="ACT10546" s="60"/>
      <c r="ACU10546" s="60"/>
      <c r="ACV10546" s="60"/>
      <c r="ACW10546" s="60"/>
      <c r="ACX10546" s="60"/>
      <c r="ACY10546" s="60">
        <v>0.94982007027397997</v>
      </c>
      <c r="ACZ10546" s="60"/>
      <c r="ADA10546" s="60"/>
      <c r="ADB10546" s="60"/>
      <c r="ADC10546" s="60"/>
      <c r="ADD10546" s="60"/>
      <c r="ADE10546" s="60"/>
    </row>
    <row r="10547" spans="760:785" x14ac:dyDescent="0.25">
      <c r="ACF10547" s="60"/>
      <c r="ACG10547" s="60"/>
      <c r="ACH10547" s="60"/>
      <c r="ACI10547" s="60"/>
      <c r="ACJ10547" s="60"/>
      <c r="ACK10547" s="60"/>
      <c r="ACL10547" s="60"/>
      <c r="ACM10547" s="60"/>
      <c r="ACN10547" s="60"/>
      <c r="ACO10547" s="60"/>
      <c r="ACP10547" s="60"/>
      <c r="ACQ10547" s="60"/>
      <c r="ACR10547" s="60"/>
      <c r="ACS10547" s="60"/>
      <c r="ACT10547" s="60"/>
      <c r="ACU10547" s="60"/>
      <c r="ACV10547" s="60"/>
      <c r="ACW10547" s="60"/>
      <c r="ACX10547" s="60"/>
      <c r="ACY10547" s="60">
        <v>0.94979128290033299</v>
      </c>
      <c r="ACZ10547" s="60"/>
      <c r="ADA10547" s="60"/>
      <c r="ADB10547" s="60"/>
      <c r="ADC10547" s="60"/>
      <c r="ADD10547" s="60"/>
      <c r="ADE10547" s="60"/>
    </row>
    <row r="10548" spans="760:785" x14ac:dyDescent="0.25">
      <c r="ACF10548" s="60"/>
      <c r="ACG10548" s="60"/>
      <c r="ACH10548" s="60"/>
      <c r="ACI10548" s="60"/>
      <c r="ACJ10548" s="60"/>
      <c r="ACK10548" s="60"/>
      <c r="ACL10548" s="60"/>
      <c r="ACM10548" s="60"/>
      <c r="ACN10548" s="60"/>
      <c r="ACO10548" s="60"/>
      <c r="ACP10548" s="60"/>
      <c r="ACQ10548" s="60"/>
      <c r="ACR10548" s="60"/>
      <c r="ACS10548" s="60"/>
      <c r="ACT10548" s="60"/>
      <c r="ACU10548" s="60"/>
      <c r="ACV10548" s="60"/>
      <c r="ACW10548" s="60"/>
      <c r="ACX10548" s="60"/>
      <c r="ACY10548" s="60">
        <v>0.94977491202266395</v>
      </c>
      <c r="ACZ10548" s="60"/>
      <c r="ADA10548" s="60"/>
      <c r="ADB10548" s="60"/>
      <c r="ADC10548" s="60"/>
      <c r="ADD10548" s="60"/>
      <c r="ADE10548" s="60"/>
    </row>
    <row r="10549" spans="760:785" x14ac:dyDescent="0.25">
      <c r="ACF10549" s="60"/>
      <c r="ACG10549" s="60"/>
      <c r="ACH10549" s="60"/>
      <c r="ACI10549" s="60"/>
      <c r="ACJ10549" s="60"/>
      <c r="ACK10549" s="60"/>
      <c r="ACL10549" s="60"/>
      <c r="ACM10549" s="60"/>
      <c r="ACN10549" s="60"/>
      <c r="ACO10549" s="60"/>
      <c r="ACP10549" s="60"/>
      <c r="ACQ10549" s="60"/>
      <c r="ACR10549" s="60"/>
      <c r="ACS10549" s="60"/>
      <c r="ACT10549" s="60"/>
      <c r="ACU10549" s="60"/>
      <c r="ACV10549" s="60"/>
      <c r="ACW10549" s="60"/>
      <c r="ACX10549" s="60"/>
      <c r="ACY10549" s="60">
        <v>0.94975689533048002</v>
      </c>
      <c r="ACZ10549" s="60"/>
      <c r="ADA10549" s="60"/>
      <c r="ADB10549" s="60"/>
      <c r="ADC10549" s="60"/>
      <c r="ADD10549" s="60"/>
      <c r="ADE10549" s="60"/>
    </row>
    <row r="10550" spans="760:785" x14ac:dyDescent="0.25">
      <c r="ACF10550" s="60"/>
      <c r="ACG10550" s="60"/>
      <c r="ACH10550" s="60"/>
      <c r="ACI10550" s="60"/>
      <c r="ACJ10550" s="60"/>
      <c r="ACK10550" s="60"/>
      <c r="ACL10550" s="60"/>
      <c r="ACM10550" s="60"/>
      <c r="ACN10550" s="60"/>
      <c r="ACO10550" s="60"/>
      <c r="ACP10550" s="60"/>
      <c r="ACQ10550" s="60"/>
      <c r="ACR10550" s="60"/>
      <c r="ACS10550" s="60"/>
      <c r="ACT10550" s="60"/>
      <c r="ACU10550" s="60"/>
      <c r="ACV10550" s="60"/>
      <c r="ACW10550" s="60"/>
      <c r="ACX10550" s="60"/>
      <c r="ACY10550" s="60">
        <v>0.94972203919395104</v>
      </c>
      <c r="ACZ10550" s="60"/>
      <c r="ADA10550" s="60"/>
      <c r="ADB10550" s="60"/>
      <c r="ADC10550" s="60"/>
      <c r="ADD10550" s="60"/>
      <c r="ADE10550" s="60"/>
    </row>
    <row r="10551" spans="760:785" x14ac:dyDescent="0.25">
      <c r="ACF10551" s="60"/>
      <c r="ACG10551" s="60"/>
      <c r="ACH10551" s="60"/>
      <c r="ACI10551" s="60"/>
      <c r="ACJ10551" s="60"/>
      <c r="ACK10551" s="60"/>
      <c r="ACL10551" s="60"/>
      <c r="ACM10551" s="60"/>
      <c r="ACN10551" s="60"/>
      <c r="ACO10551" s="60"/>
      <c r="ACP10551" s="60"/>
      <c r="ACQ10551" s="60"/>
      <c r="ACR10551" s="60"/>
      <c r="ACS10551" s="60"/>
      <c r="ACT10551" s="60"/>
      <c r="ACU10551" s="60"/>
      <c r="ACV10551" s="60"/>
      <c r="ACW10551" s="60"/>
      <c r="ACX10551" s="60"/>
      <c r="ACY10551" s="60">
        <v>0.94969696120806801</v>
      </c>
      <c r="ACZ10551" s="60"/>
      <c r="ADA10551" s="60"/>
      <c r="ADB10551" s="60"/>
      <c r="ADC10551" s="60"/>
      <c r="ADD10551" s="60"/>
      <c r="ADE10551" s="60"/>
    </row>
    <row r="10552" spans="760:785" x14ac:dyDescent="0.25">
      <c r="ACF10552" s="60"/>
      <c r="ACG10552" s="60"/>
      <c r="ACH10552" s="60"/>
      <c r="ACI10552" s="60"/>
      <c r="ACJ10552" s="60"/>
      <c r="ACK10552" s="60"/>
      <c r="ACL10552" s="60"/>
      <c r="ACM10552" s="60"/>
      <c r="ACN10552" s="60"/>
      <c r="ACO10552" s="60"/>
      <c r="ACP10552" s="60"/>
      <c r="ACQ10552" s="60"/>
      <c r="ACR10552" s="60"/>
      <c r="ACS10552" s="60"/>
      <c r="ACT10552" s="60"/>
      <c r="ACU10552" s="60"/>
      <c r="ACV10552" s="60"/>
      <c r="ACW10552" s="60"/>
      <c r="ACX10552" s="60"/>
      <c r="ACY10552" s="60">
        <v>0.94969128662924496</v>
      </c>
      <c r="ACZ10552" s="60"/>
      <c r="ADA10552" s="60"/>
      <c r="ADB10552" s="60"/>
      <c r="ADC10552" s="60"/>
      <c r="ADD10552" s="60"/>
      <c r="ADE10552" s="60"/>
    </row>
    <row r="10553" spans="760:785" x14ac:dyDescent="0.25">
      <c r="ACF10553" s="60"/>
      <c r="ACG10553" s="60"/>
      <c r="ACH10553" s="60"/>
      <c r="ACI10553" s="60"/>
      <c r="ACJ10553" s="60"/>
      <c r="ACK10553" s="60"/>
      <c r="ACL10553" s="60"/>
      <c r="ACM10553" s="60"/>
      <c r="ACN10553" s="60"/>
      <c r="ACO10553" s="60"/>
      <c r="ACP10553" s="60"/>
      <c r="ACQ10553" s="60"/>
      <c r="ACR10553" s="60"/>
      <c r="ACS10553" s="60"/>
      <c r="ACT10553" s="60"/>
      <c r="ACU10553" s="60"/>
      <c r="ACV10553" s="60"/>
      <c r="ACW10553" s="60"/>
      <c r="ACX10553" s="60"/>
      <c r="ACY10553" s="60">
        <v>0.94965817094247396</v>
      </c>
      <c r="ACZ10553" s="60"/>
      <c r="ADA10553" s="60"/>
      <c r="ADB10553" s="60"/>
      <c r="ADC10553" s="60"/>
      <c r="ADD10553" s="60"/>
      <c r="ADE10553" s="60"/>
    </row>
    <row r="10554" spans="760:785" x14ac:dyDescent="0.25">
      <c r="ACF10554" s="60"/>
      <c r="ACG10554" s="60"/>
      <c r="ACH10554" s="60"/>
      <c r="ACI10554" s="60"/>
      <c r="ACJ10554" s="60"/>
      <c r="ACK10554" s="60"/>
      <c r="ACL10554" s="60"/>
      <c r="ACM10554" s="60"/>
      <c r="ACN10554" s="60"/>
      <c r="ACO10554" s="60"/>
      <c r="ACP10554" s="60"/>
      <c r="ACQ10554" s="60"/>
      <c r="ACR10554" s="60"/>
      <c r="ACS10554" s="60"/>
      <c r="ACT10554" s="60"/>
      <c r="ACU10554" s="60"/>
      <c r="ACV10554" s="60"/>
      <c r="ACW10554" s="60"/>
      <c r="ACX10554" s="60"/>
      <c r="ACY10554" s="60">
        <v>0.949640743345458</v>
      </c>
      <c r="ACZ10554" s="60"/>
      <c r="ADA10554" s="60"/>
      <c r="ADB10554" s="60"/>
      <c r="ADC10554" s="60"/>
      <c r="ADD10554" s="60"/>
      <c r="ADE10554" s="60"/>
    </row>
    <row r="10555" spans="760:785" x14ac:dyDescent="0.25">
      <c r="ACF10555" s="60"/>
      <c r="ACG10555" s="60"/>
      <c r="ACH10555" s="60"/>
      <c r="ACI10555" s="60"/>
      <c r="ACJ10555" s="60"/>
      <c r="ACK10555" s="60"/>
      <c r="ACL10555" s="60"/>
      <c r="ACM10555" s="60"/>
      <c r="ACN10555" s="60"/>
      <c r="ACO10555" s="60"/>
      <c r="ACP10555" s="60"/>
      <c r="ACQ10555" s="60"/>
      <c r="ACR10555" s="60"/>
      <c r="ACS10555" s="60"/>
      <c r="ACT10555" s="60"/>
      <c r="ACU10555" s="60"/>
      <c r="ACV10555" s="60"/>
      <c r="ACW10555" s="60"/>
      <c r="ACX10555" s="60"/>
      <c r="ACY10555" s="60">
        <v>0.949635304072732</v>
      </c>
      <c r="ACZ10555" s="60"/>
      <c r="ADA10555" s="60"/>
      <c r="ADB10555" s="60"/>
      <c r="ADC10555" s="60"/>
      <c r="ADD10555" s="60"/>
      <c r="ADE10555" s="60"/>
    </row>
    <row r="10556" spans="760:785" x14ac:dyDescent="0.25">
      <c r="ACF10556" s="60"/>
      <c r="ACG10556" s="60"/>
      <c r="ACH10556" s="60"/>
      <c r="ACI10556" s="60"/>
      <c r="ACJ10556" s="60"/>
      <c r="ACK10556" s="60"/>
      <c r="ACL10556" s="60"/>
      <c r="ACM10556" s="60"/>
      <c r="ACN10556" s="60"/>
      <c r="ACO10556" s="60"/>
      <c r="ACP10556" s="60"/>
      <c r="ACQ10556" s="60"/>
      <c r="ACR10556" s="60"/>
      <c r="ACS10556" s="60"/>
      <c r="ACT10556" s="60"/>
      <c r="ACU10556" s="60"/>
      <c r="ACV10556" s="60"/>
      <c r="ACW10556" s="60"/>
      <c r="ACX10556" s="60"/>
      <c r="ACY10556" s="60">
        <v>0.94962027211826705</v>
      </c>
      <c r="ACZ10556" s="60"/>
      <c r="ADA10556" s="60"/>
      <c r="ADB10556" s="60"/>
      <c r="ADC10556" s="60"/>
      <c r="ADD10556" s="60"/>
      <c r="ADE10556" s="60"/>
    </row>
    <row r="10557" spans="760:785" x14ac:dyDescent="0.25">
      <c r="ACF10557" s="60"/>
      <c r="ACG10557" s="60"/>
      <c r="ACH10557" s="60"/>
      <c r="ACI10557" s="60"/>
      <c r="ACJ10557" s="60"/>
      <c r="ACK10557" s="60"/>
      <c r="ACL10557" s="60"/>
      <c r="ACM10557" s="60"/>
      <c r="ACN10557" s="60"/>
      <c r="ACO10557" s="60"/>
      <c r="ACP10557" s="60"/>
      <c r="ACQ10557" s="60"/>
      <c r="ACR10557" s="60"/>
      <c r="ACS10557" s="60"/>
      <c r="ACT10557" s="60"/>
      <c r="ACU10557" s="60"/>
      <c r="ACV10557" s="60"/>
      <c r="ACW10557" s="60"/>
      <c r="ACX10557" s="60"/>
      <c r="ACY10557" s="60">
        <v>0.94961093016359499</v>
      </c>
      <c r="ACZ10557" s="60"/>
      <c r="ADA10557" s="60"/>
      <c r="ADB10557" s="60"/>
      <c r="ADC10557" s="60"/>
      <c r="ADD10557" s="60"/>
      <c r="ADE10557" s="60"/>
    </row>
    <row r="10558" spans="760:785" x14ac:dyDescent="0.25">
      <c r="ACF10558" s="60"/>
      <c r="ACG10558" s="60"/>
      <c r="ACH10558" s="60"/>
      <c r="ACI10558" s="60"/>
      <c r="ACJ10558" s="60"/>
      <c r="ACK10558" s="60"/>
      <c r="ACL10558" s="60"/>
      <c r="ACM10558" s="60"/>
      <c r="ACN10558" s="60"/>
      <c r="ACO10558" s="60"/>
      <c r="ACP10558" s="60"/>
      <c r="ACQ10558" s="60"/>
      <c r="ACR10558" s="60"/>
      <c r="ACS10558" s="60"/>
      <c r="ACT10558" s="60"/>
      <c r="ACU10558" s="60"/>
      <c r="ACV10558" s="60"/>
      <c r="ACW10558" s="60"/>
      <c r="ACX10558" s="60"/>
      <c r="ACY10558" s="60">
        <v>0.949598937918121</v>
      </c>
      <c r="ACZ10558" s="60"/>
      <c r="ADA10558" s="60"/>
      <c r="ADB10558" s="60"/>
      <c r="ADC10558" s="60"/>
      <c r="ADD10558" s="60"/>
      <c r="ADE10558" s="60"/>
    </row>
    <row r="10559" spans="760:785" x14ac:dyDescent="0.25">
      <c r="ACF10559" s="60"/>
      <c r="ACG10559" s="60"/>
      <c r="ACH10559" s="60"/>
      <c r="ACI10559" s="60"/>
      <c r="ACJ10559" s="60"/>
      <c r="ACK10559" s="60"/>
      <c r="ACL10559" s="60"/>
      <c r="ACM10559" s="60"/>
      <c r="ACN10559" s="60"/>
      <c r="ACO10559" s="60"/>
      <c r="ACP10559" s="60"/>
      <c r="ACQ10559" s="60"/>
      <c r="ACR10559" s="60"/>
      <c r="ACS10559" s="60"/>
      <c r="ACT10559" s="60"/>
      <c r="ACU10559" s="60"/>
      <c r="ACV10559" s="60"/>
      <c r="ACW10559" s="60"/>
      <c r="ACX10559" s="60"/>
      <c r="ACY10559" s="60">
        <v>0.949598395665192</v>
      </c>
      <c r="ACZ10559" s="60"/>
      <c r="ADA10559" s="60"/>
      <c r="ADB10559" s="60"/>
      <c r="ADC10559" s="60"/>
      <c r="ADD10559" s="60"/>
      <c r="ADE10559" s="60"/>
    </row>
    <row r="10560" spans="760:785" x14ac:dyDescent="0.25">
      <c r="ACF10560" s="60"/>
      <c r="ACG10560" s="60"/>
      <c r="ACH10560" s="60"/>
      <c r="ACI10560" s="60"/>
      <c r="ACJ10560" s="60"/>
      <c r="ACK10560" s="60"/>
      <c r="ACL10560" s="60"/>
      <c r="ACM10560" s="60"/>
      <c r="ACN10560" s="60"/>
      <c r="ACO10560" s="60"/>
      <c r="ACP10560" s="60"/>
      <c r="ACQ10560" s="60"/>
      <c r="ACR10560" s="60"/>
      <c r="ACS10560" s="60"/>
      <c r="ACT10560" s="60"/>
      <c r="ACU10560" s="60"/>
      <c r="ACV10560" s="60"/>
      <c r="ACW10560" s="60"/>
      <c r="ACX10560" s="60"/>
      <c r="ACY10560" s="60">
        <v>0.94958657406525004</v>
      </c>
      <c r="ACZ10560" s="60"/>
      <c r="ADA10560" s="60"/>
      <c r="ADB10560" s="60"/>
      <c r="ADC10560" s="60"/>
      <c r="ADD10560" s="60"/>
      <c r="ADE10560" s="60"/>
    </row>
    <row r="10561" spans="760:785" x14ac:dyDescent="0.25">
      <c r="ACF10561" s="60"/>
      <c r="ACG10561" s="60"/>
      <c r="ACH10561" s="60"/>
      <c r="ACI10561" s="60"/>
      <c r="ACJ10561" s="60"/>
      <c r="ACK10561" s="60"/>
      <c r="ACL10561" s="60"/>
      <c r="ACM10561" s="60"/>
      <c r="ACN10561" s="60"/>
      <c r="ACO10561" s="60"/>
      <c r="ACP10561" s="60"/>
      <c r="ACQ10561" s="60"/>
      <c r="ACR10561" s="60"/>
      <c r="ACS10561" s="60"/>
      <c r="ACT10561" s="60"/>
      <c r="ACU10561" s="60"/>
      <c r="ACV10561" s="60"/>
      <c r="ACW10561" s="60"/>
      <c r="ACX10561" s="60"/>
      <c r="ACY10561" s="60">
        <v>0.949578602757711</v>
      </c>
      <c r="ACZ10561" s="60"/>
      <c r="ADA10561" s="60"/>
      <c r="ADB10561" s="60"/>
      <c r="ADC10561" s="60"/>
      <c r="ADD10561" s="60"/>
      <c r="ADE10561" s="60"/>
    </row>
    <row r="10562" spans="760:785" x14ac:dyDescent="0.25">
      <c r="ACF10562" s="60"/>
      <c r="ACG10562" s="60"/>
      <c r="ACH10562" s="60"/>
      <c r="ACI10562" s="60"/>
      <c r="ACJ10562" s="60"/>
      <c r="ACK10562" s="60"/>
      <c r="ACL10562" s="60"/>
      <c r="ACM10562" s="60"/>
      <c r="ACN10562" s="60"/>
      <c r="ACO10562" s="60"/>
      <c r="ACP10562" s="60"/>
      <c r="ACQ10562" s="60"/>
      <c r="ACR10562" s="60"/>
      <c r="ACS10562" s="60"/>
      <c r="ACT10562" s="60"/>
      <c r="ACU10562" s="60"/>
      <c r="ACV10562" s="60"/>
      <c r="ACW10562" s="60"/>
      <c r="ACX10562" s="60"/>
      <c r="ACY10562" s="60">
        <v>0.94957438176573195</v>
      </c>
      <c r="ACZ10562" s="60"/>
      <c r="ADA10562" s="60"/>
      <c r="ADB10562" s="60"/>
      <c r="ADC10562" s="60"/>
      <c r="ADD10562" s="60"/>
      <c r="ADE10562" s="60"/>
    </row>
    <row r="10563" spans="760:785" x14ac:dyDescent="0.25">
      <c r="ACF10563" s="60"/>
      <c r="ACG10563" s="60"/>
      <c r="ACH10563" s="60"/>
      <c r="ACI10563" s="60"/>
      <c r="ACJ10563" s="60"/>
      <c r="ACK10563" s="60"/>
      <c r="ACL10563" s="60"/>
      <c r="ACM10563" s="60"/>
      <c r="ACN10563" s="60"/>
      <c r="ACO10563" s="60"/>
      <c r="ACP10563" s="60"/>
      <c r="ACQ10563" s="60"/>
      <c r="ACR10563" s="60"/>
      <c r="ACS10563" s="60"/>
      <c r="ACT10563" s="60"/>
      <c r="ACU10563" s="60"/>
      <c r="ACV10563" s="60"/>
      <c r="ACW10563" s="60"/>
      <c r="ACX10563" s="60"/>
      <c r="ACY10563" s="60">
        <v>0.94957401630225002</v>
      </c>
      <c r="ACZ10563" s="60"/>
      <c r="ADA10563" s="60"/>
      <c r="ADB10563" s="60"/>
      <c r="ADC10563" s="60"/>
      <c r="ADD10563" s="60"/>
      <c r="ADE10563" s="60"/>
    </row>
    <row r="10564" spans="760:785" x14ac:dyDescent="0.25">
      <c r="ACF10564" s="60"/>
      <c r="ACG10564" s="60"/>
      <c r="ACH10564" s="60"/>
      <c r="ACI10564" s="60"/>
      <c r="ACJ10564" s="60"/>
      <c r="ACK10564" s="60"/>
      <c r="ACL10564" s="60"/>
      <c r="ACM10564" s="60"/>
      <c r="ACN10564" s="60"/>
      <c r="ACO10564" s="60"/>
      <c r="ACP10564" s="60"/>
      <c r="ACQ10564" s="60"/>
      <c r="ACR10564" s="60"/>
      <c r="ACS10564" s="60"/>
      <c r="ACT10564" s="60"/>
      <c r="ACU10564" s="60"/>
      <c r="ACV10564" s="60"/>
      <c r="ACW10564" s="60"/>
      <c r="ACX10564" s="60"/>
      <c r="ACY10564" s="60">
        <v>0.94952853065076603</v>
      </c>
      <c r="ACZ10564" s="60"/>
      <c r="ADA10564" s="60"/>
      <c r="ADB10564" s="60"/>
      <c r="ADC10564" s="60"/>
      <c r="ADD10564" s="60"/>
      <c r="ADE10564" s="60"/>
    </row>
    <row r="10565" spans="760:785" x14ac:dyDescent="0.25">
      <c r="ACF10565" s="60"/>
      <c r="ACG10565" s="60"/>
      <c r="ACH10565" s="60"/>
      <c r="ACI10565" s="60"/>
      <c r="ACJ10565" s="60"/>
      <c r="ACK10565" s="60"/>
      <c r="ACL10565" s="60"/>
      <c r="ACM10565" s="60"/>
      <c r="ACN10565" s="60"/>
      <c r="ACO10565" s="60"/>
      <c r="ACP10565" s="60"/>
      <c r="ACQ10565" s="60"/>
      <c r="ACR10565" s="60"/>
      <c r="ACS10565" s="60"/>
      <c r="ACT10565" s="60"/>
      <c r="ACU10565" s="60"/>
      <c r="ACV10565" s="60"/>
      <c r="ACW10565" s="60"/>
      <c r="ACX10565" s="60"/>
      <c r="ACY10565" s="60">
        <v>0.94952081377876696</v>
      </c>
      <c r="ACZ10565" s="60"/>
      <c r="ADA10565" s="60"/>
      <c r="ADB10565" s="60"/>
      <c r="ADC10565" s="60"/>
      <c r="ADD10565" s="60"/>
      <c r="ADE10565" s="60"/>
    </row>
    <row r="10566" spans="760:785" x14ac:dyDescent="0.25">
      <c r="ACF10566" s="60"/>
      <c r="ACG10566" s="60"/>
      <c r="ACH10566" s="60"/>
      <c r="ACI10566" s="60"/>
      <c r="ACJ10566" s="60"/>
      <c r="ACK10566" s="60"/>
      <c r="ACL10566" s="60"/>
      <c r="ACM10566" s="60"/>
      <c r="ACN10566" s="60"/>
      <c r="ACO10566" s="60"/>
      <c r="ACP10566" s="60"/>
      <c r="ACQ10566" s="60"/>
      <c r="ACR10566" s="60"/>
      <c r="ACS10566" s="60"/>
      <c r="ACT10566" s="60"/>
      <c r="ACU10566" s="60"/>
      <c r="ACV10566" s="60"/>
      <c r="ACW10566" s="60"/>
      <c r="ACX10566" s="60"/>
      <c r="ACY10566" s="60">
        <v>0.94951190354819803</v>
      </c>
      <c r="ACZ10566" s="60"/>
      <c r="ADA10566" s="60"/>
      <c r="ADB10566" s="60"/>
      <c r="ADC10566" s="60"/>
      <c r="ADD10566" s="60"/>
      <c r="ADE10566" s="60"/>
    </row>
    <row r="10567" spans="760:785" x14ac:dyDescent="0.25">
      <c r="ACF10567" s="60"/>
      <c r="ACG10567" s="60"/>
      <c r="ACH10567" s="60"/>
      <c r="ACI10567" s="60"/>
      <c r="ACJ10567" s="60"/>
      <c r="ACK10567" s="60"/>
      <c r="ACL10567" s="60"/>
      <c r="ACM10567" s="60"/>
      <c r="ACN10567" s="60"/>
      <c r="ACO10567" s="60"/>
      <c r="ACP10567" s="60"/>
      <c r="ACQ10567" s="60"/>
      <c r="ACR10567" s="60"/>
      <c r="ACS10567" s="60"/>
      <c r="ACT10567" s="60"/>
      <c r="ACU10567" s="60"/>
      <c r="ACV10567" s="60"/>
      <c r="ACW10567" s="60"/>
      <c r="ACX10567" s="60"/>
      <c r="ACY10567" s="60">
        <v>0.94949327251126803</v>
      </c>
      <c r="ACZ10567" s="60"/>
      <c r="ADA10567" s="60"/>
      <c r="ADB10567" s="60"/>
      <c r="ADC10567" s="60"/>
      <c r="ADD10567" s="60"/>
      <c r="ADE10567" s="60"/>
    </row>
    <row r="10568" spans="760:785" x14ac:dyDescent="0.25">
      <c r="ACF10568" s="60"/>
      <c r="ACG10568" s="60"/>
      <c r="ACH10568" s="60"/>
      <c r="ACI10568" s="60"/>
      <c r="ACJ10568" s="60"/>
      <c r="ACK10568" s="60"/>
      <c r="ACL10568" s="60"/>
      <c r="ACM10568" s="60"/>
      <c r="ACN10568" s="60"/>
      <c r="ACO10568" s="60"/>
      <c r="ACP10568" s="60"/>
      <c r="ACQ10568" s="60"/>
      <c r="ACR10568" s="60"/>
      <c r="ACS10568" s="60"/>
      <c r="ACT10568" s="60"/>
      <c r="ACU10568" s="60"/>
      <c r="ACV10568" s="60"/>
      <c r="ACW10568" s="60"/>
      <c r="ACX10568" s="60"/>
      <c r="ACY10568" s="60">
        <v>0.94946394173112802</v>
      </c>
      <c r="ACZ10568" s="60"/>
      <c r="ADA10568" s="60"/>
      <c r="ADB10568" s="60"/>
      <c r="ADC10568" s="60"/>
      <c r="ADD10568" s="60"/>
      <c r="ADE10568" s="60"/>
    </row>
    <row r="10569" spans="760:785" x14ac:dyDescent="0.25">
      <c r="ACF10569" s="60"/>
      <c r="ACG10569" s="60"/>
      <c r="ACH10569" s="60"/>
      <c r="ACI10569" s="60"/>
      <c r="ACJ10569" s="60"/>
      <c r="ACK10569" s="60"/>
      <c r="ACL10569" s="60"/>
      <c r="ACM10569" s="60"/>
      <c r="ACN10569" s="60"/>
      <c r="ACO10569" s="60"/>
      <c r="ACP10569" s="60"/>
      <c r="ACQ10569" s="60"/>
      <c r="ACR10569" s="60"/>
      <c r="ACS10569" s="60"/>
      <c r="ACT10569" s="60"/>
      <c r="ACU10569" s="60"/>
      <c r="ACV10569" s="60"/>
      <c r="ACW10569" s="60"/>
      <c r="ACX10569" s="60"/>
      <c r="ACY10569" s="60">
        <v>0.94946259680913703</v>
      </c>
      <c r="ACZ10569" s="60"/>
      <c r="ADA10569" s="60"/>
      <c r="ADB10569" s="60"/>
      <c r="ADC10569" s="60"/>
      <c r="ADD10569" s="60"/>
      <c r="ADE10569" s="60"/>
    </row>
    <row r="10570" spans="760:785" x14ac:dyDescent="0.25">
      <c r="ACF10570" s="60"/>
      <c r="ACG10570" s="60"/>
      <c r="ACH10570" s="60"/>
      <c r="ACI10570" s="60"/>
      <c r="ACJ10570" s="60"/>
      <c r="ACK10570" s="60"/>
      <c r="ACL10570" s="60"/>
      <c r="ACM10570" s="60"/>
      <c r="ACN10570" s="60"/>
      <c r="ACO10570" s="60"/>
      <c r="ACP10570" s="60"/>
      <c r="ACQ10570" s="60"/>
      <c r="ACR10570" s="60"/>
      <c r="ACS10570" s="60"/>
      <c r="ACT10570" s="60"/>
      <c r="ACU10570" s="60"/>
      <c r="ACV10570" s="60"/>
      <c r="ACW10570" s="60"/>
      <c r="ACX10570" s="60"/>
      <c r="ACY10570" s="60">
        <v>0.94946028566022</v>
      </c>
      <c r="ACZ10570" s="60"/>
      <c r="ADA10570" s="60"/>
      <c r="ADB10570" s="60"/>
      <c r="ADC10570" s="60"/>
      <c r="ADD10570" s="60"/>
      <c r="ADE10570" s="60"/>
    </row>
    <row r="10571" spans="760:785" x14ac:dyDescent="0.25">
      <c r="ACF10571" s="60"/>
      <c r="ACG10571" s="60"/>
      <c r="ACH10571" s="60"/>
      <c r="ACI10571" s="60"/>
      <c r="ACJ10571" s="60"/>
      <c r="ACK10571" s="60"/>
      <c r="ACL10571" s="60"/>
      <c r="ACM10571" s="60"/>
      <c r="ACN10571" s="60"/>
      <c r="ACO10571" s="60"/>
      <c r="ACP10571" s="60"/>
      <c r="ACQ10571" s="60"/>
      <c r="ACR10571" s="60"/>
      <c r="ACS10571" s="60"/>
      <c r="ACT10571" s="60"/>
      <c r="ACU10571" s="60"/>
      <c r="ACV10571" s="60"/>
      <c r="ACW10571" s="60"/>
      <c r="ACX10571" s="60"/>
      <c r="ACY10571" s="60">
        <v>0.94944067557012701</v>
      </c>
      <c r="ACZ10571" s="60"/>
      <c r="ADA10571" s="60"/>
      <c r="ADB10571" s="60"/>
      <c r="ADC10571" s="60"/>
      <c r="ADD10571" s="60"/>
      <c r="ADE10571" s="60"/>
    </row>
    <row r="10572" spans="760:785" x14ac:dyDescent="0.25">
      <c r="ACF10572" s="60"/>
      <c r="ACG10572" s="60"/>
      <c r="ACH10572" s="60"/>
      <c r="ACI10572" s="60"/>
      <c r="ACJ10572" s="60"/>
      <c r="ACK10572" s="60"/>
      <c r="ACL10572" s="60"/>
      <c r="ACM10572" s="60"/>
      <c r="ACN10572" s="60"/>
      <c r="ACO10572" s="60"/>
      <c r="ACP10572" s="60"/>
      <c r="ACQ10572" s="60"/>
      <c r="ACR10572" s="60"/>
      <c r="ACS10572" s="60"/>
      <c r="ACT10572" s="60"/>
      <c r="ACU10572" s="60"/>
      <c r="ACV10572" s="60"/>
      <c r="ACW10572" s="60"/>
      <c r="ACX10572" s="60"/>
      <c r="ACY10572" s="60">
        <v>0.94943750865358301</v>
      </c>
      <c r="ACZ10572" s="60"/>
      <c r="ADA10572" s="60"/>
      <c r="ADB10572" s="60"/>
      <c r="ADC10572" s="60"/>
      <c r="ADD10572" s="60"/>
      <c r="ADE10572" s="60"/>
    </row>
    <row r="10573" spans="760:785" x14ac:dyDescent="0.25">
      <c r="ACF10573" s="60"/>
      <c r="ACG10573" s="60"/>
      <c r="ACH10573" s="60"/>
      <c r="ACI10573" s="60"/>
      <c r="ACJ10573" s="60"/>
      <c r="ACK10573" s="60"/>
      <c r="ACL10573" s="60"/>
      <c r="ACM10573" s="60"/>
      <c r="ACN10573" s="60"/>
      <c r="ACO10573" s="60"/>
      <c r="ACP10573" s="60"/>
      <c r="ACQ10573" s="60"/>
      <c r="ACR10573" s="60"/>
      <c r="ACS10573" s="60"/>
      <c r="ACT10573" s="60"/>
      <c r="ACU10573" s="60"/>
      <c r="ACV10573" s="60"/>
      <c r="ACW10573" s="60"/>
      <c r="ACX10573" s="60"/>
      <c r="ACY10573" s="60">
        <v>0.94942111432328902</v>
      </c>
      <c r="ACZ10573" s="60"/>
      <c r="ADA10573" s="60"/>
      <c r="ADB10573" s="60"/>
      <c r="ADC10573" s="60"/>
      <c r="ADD10573" s="60"/>
      <c r="ADE10573" s="60"/>
    </row>
    <row r="10574" spans="760:785" x14ac:dyDescent="0.25">
      <c r="ACF10574" s="60"/>
      <c r="ACG10574" s="60"/>
      <c r="ACH10574" s="60"/>
      <c r="ACI10574" s="60"/>
      <c r="ACJ10574" s="60"/>
      <c r="ACK10574" s="60"/>
      <c r="ACL10574" s="60"/>
      <c r="ACM10574" s="60"/>
      <c r="ACN10574" s="60"/>
      <c r="ACO10574" s="60"/>
      <c r="ACP10574" s="60"/>
      <c r="ACQ10574" s="60"/>
      <c r="ACR10574" s="60"/>
      <c r="ACS10574" s="60"/>
      <c r="ACT10574" s="60"/>
      <c r="ACU10574" s="60"/>
      <c r="ACV10574" s="60"/>
      <c r="ACW10574" s="60"/>
      <c r="ACX10574" s="60"/>
      <c r="ACY10574" s="60">
        <v>0.94941850857115795</v>
      </c>
      <c r="ACZ10574" s="60"/>
      <c r="ADA10574" s="60"/>
      <c r="ADB10574" s="60"/>
      <c r="ADC10574" s="60"/>
      <c r="ADD10574" s="60"/>
      <c r="ADE10574" s="60"/>
    </row>
    <row r="10575" spans="760:785" x14ac:dyDescent="0.25">
      <c r="ACF10575" s="60"/>
      <c r="ACG10575" s="60"/>
      <c r="ACH10575" s="60"/>
      <c r="ACI10575" s="60"/>
      <c r="ACJ10575" s="60"/>
      <c r="ACK10575" s="60"/>
      <c r="ACL10575" s="60"/>
      <c r="ACM10575" s="60"/>
      <c r="ACN10575" s="60"/>
      <c r="ACO10575" s="60"/>
      <c r="ACP10575" s="60"/>
      <c r="ACQ10575" s="60"/>
      <c r="ACR10575" s="60"/>
      <c r="ACS10575" s="60"/>
      <c r="ACT10575" s="60"/>
      <c r="ACU10575" s="60"/>
      <c r="ACV10575" s="60"/>
      <c r="ACW10575" s="60"/>
      <c r="ACX10575" s="60"/>
      <c r="ACY10575" s="60">
        <v>0.94939833825193298</v>
      </c>
      <c r="ACZ10575" s="60"/>
      <c r="ADA10575" s="60"/>
      <c r="ADB10575" s="60"/>
      <c r="ADC10575" s="60"/>
      <c r="ADD10575" s="60"/>
      <c r="ADE10575" s="60"/>
    </row>
    <row r="10576" spans="760:785" x14ac:dyDescent="0.25">
      <c r="ACF10576" s="60"/>
      <c r="ACG10576" s="60"/>
      <c r="ACH10576" s="60"/>
      <c r="ACI10576" s="60"/>
      <c r="ACJ10576" s="60"/>
      <c r="ACK10576" s="60"/>
      <c r="ACL10576" s="60"/>
      <c r="ACM10576" s="60"/>
      <c r="ACN10576" s="60"/>
      <c r="ACO10576" s="60"/>
      <c r="ACP10576" s="60"/>
      <c r="ACQ10576" s="60"/>
      <c r="ACR10576" s="60"/>
      <c r="ACS10576" s="60"/>
      <c r="ACT10576" s="60"/>
      <c r="ACU10576" s="60"/>
      <c r="ACV10576" s="60"/>
      <c r="ACW10576" s="60"/>
      <c r="ACX10576" s="60"/>
      <c r="ACY10576" s="60">
        <v>0.94937518826103695</v>
      </c>
      <c r="ACZ10576" s="60"/>
      <c r="ADA10576" s="60"/>
      <c r="ADB10576" s="60"/>
      <c r="ADC10576" s="60"/>
      <c r="ADD10576" s="60"/>
      <c r="ADE10576" s="60"/>
    </row>
    <row r="10577" spans="760:785" x14ac:dyDescent="0.25">
      <c r="ACF10577" s="60"/>
      <c r="ACG10577" s="60"/>
      <c r="ACH10577" s="60"/>
      <c r="ACI10577" s="60"/>
      <c r="ACJ10577" s="60"/>
      <c r="ACK10577" s="60"/>
      <c r="ACL10577" s="60"/>
      <c r="ACM10577" s="60"/>
      <c r="ACN10577" s="60"/>
      <c r="ACO10577" s="60"/>
      <c r="ACP10577" s="60"/>
      <c r="ACQ10577" s="60"/>
      <c r="ACR10577" s="60"/>
      <c r="ACS10577" s="60"/>
      <c r="ACT10577" s="60"/>
      <c r="ACU10577" s="60"/>
      <c r="ACV10577" s="60"/>
      <c r="ACW10577" s="60"/>
      <c r="ACX10577" s="60"/>
      <c r="ACY10577" s="60">
        <v>0.94936864304640201</v>
      </c>
      <c r="ACZ10577" s="60"/>
      <c r="ADA10577" s="60"/>
      <c r="ADB10577" s="60"/>
      <c r="ADC10577" s="60"/>
      <c r="ADD10577" s="60"/>
      <c r="ADE10577" s="60"/>
    </row>
    <row r="10578" spans="760:785" x14ac:dyDescent="0.25">
      <c r="ACF10578" s="60"/>
      <c r="ACG10578" s="60"/>
      <c r="ACH10578" s="60"/>
      <c r="ACI10578" s="60"/>
      <c r="ACJ10578" s="60"/>
      <c r="ACK10578" s="60"/>
      <c r="ACL10578" s="60"/>
      <c r="ACM10578" s="60"/>
      <c r="ACN10578" s="60"/>
      <c r="ACO10578" s="60"/>
      <c r="ACP10578" s="60"/>
      <c r="ACQ10578" s="60"/>
      <c r="ACR10578" s="60"/>
      <c r="ACS10578" s="60"/>
      <c r="ACT10578" s="60"/>
      <c r="ACU10578" s="60"/>
      <c r="ACV10578" s="60"/>
      <c r="ACW10578" s="60"/>
      <c r="ACX10578" s="60"/>
      <c r="ACY10578" s="60">
        <v>0.94935117061155805</v>
      </c>
      <c r="ACZ10578" s="60"/>
      <c r="ADA10578" s="60"/>
      <c r="ADB10578" s="60"/>
      <c r="ADC10578" s="60"/>
      <c r="ADD10578" s="60"/>
      <c r="ADE10578" s="60"/>
    </row>
    <row r="10579" spans="760:785" x14ac:dyDescent="0.25">
      <c r="ACF10579" s="60"/>
      <c r="ACG10579" s="60"/>
      <c r="ACH10579" s="60"/>
      <c r="ACI10579" s="60"/>
      <c r="ACJ10579" s="60"/>
      <c r="ACK10579" s="60"/>
      <c r="ACL10579" s="60"/>
      <c r="ACM10579" s="60"/>
      <c r="ACN10579" s="60"/>
      <c r="ACO10579" s="60"/>
      <c r="ACP10579" s="60"/>
      <c r="ACQ10579" s="60"/>
      <c r="ACR10579" s="60"/>
      <c r="ACS10579" s="60"/>
      <c r="ACT10579" s="60"/>
      <c r="ACU10579" s="60"/>
      <c r="ACV10579" s="60"/>
      <c r="ACW10579" s="60"/>
      <c r="ACX10579" s="60"/>
      <c r="ACY10579" s="60">
        <v>0.94934838388501497</v>
      </c>
      <c r="ACZ10579" s="60"/>
      <c r="ADA10579" s="60"/>
      <c r="ADB10579" s="60"/>
      <c r="ADC10579" s="60"/>
      <c r="ADD10579" s="60"/>
      <c r="ADE10579" s="60"/>
    </row>
    <row r="10580" spans="760:785" x14ac:dyDescent="0.25">
      <c r="ACF10580" s="60"/>
      <c r="ACG10580" s="60"/>
      <c r="ACH10580" s="60"/>
      <c r="ACI10580" s="60"/>
      <c r="ACJ10580" s="60"/>
      <c r="ACK10580" s="60"/>
      <c r="ACL10580" s="60"/>
      <c r="ACM10580" s="60"/>
      <c r="ACN10580" s="60"/>
      <c r="ACO10580" s="60"/>
      <c r="ACP10580" s="60"/>
      <c r="ACQ10580" s="60"/>
      <c r="ACR10580" s="60"/>
      <c r="ACS10580" s="60"/>
      <c r="ACT10580" s="60"/>
      <c r="ACU10580" s="60"/>
      <c r="ACV10580" s="60"/>
      <c r="ACW10580" s="60"/>
      <c r="ACX10580" s="60"/>
      <c r="ACY10580" s="60">
        <v>0.94933514456092705</v>
      </c>
      <c r="ACZ10580" s="60"/>
      <c r="ADA10580" s="60"/>
      <c r="ADB10580" s="60"/>
      <c r="ADC10580" s="60"/>
      <c r="ADD10580" s="60"/>
      <c r="ADE10580" s="60"/>
    </row>
    <row r="10581" spans="760:785" x14ac:dyDescent="0.25">
      <c r="ACF10581" s="60"/>
      <c r="ACG10581" s="60"/>
      <c r="ACH10581" s="60"/>
      <c r="ACI10581" s="60"/>
      <c r="ACJ10581" s="60"/>
      <c r="ACK10581" s="60"/>
      <c r="ACL10581" s="60"/>
      <c r="ACM10581" s="60"/>
      <c r="ACN10581" s="60"/>
      <c r="ACO10581" s="60"/>
      <c r="ACP10581" s="60"/>
      <c r="ACQ10581" s="60"/>
      <c r="ACR10581" s="60"/>
      <c r="ACS10581" s="60"/>
      <c r="ACT10581" s="60"/>
      <c r="ACU10581" s="60"/>
      <c r="ACV10581" s="60"/>
      <c r="ACW10581" s="60"/>
      <c r="ACX10581" s="60"/>
      <c r="ACY10581" s="60">
        <v>0.94929832376375101</v>
      </c>
      <c r="ACZ10581" s="60"/>
      <c r="ADA10581" s="60"/>
      <c r="ADB10581" s="60"/>
      <c r="ADC10581" s="60"/>
      <c r="ADD10581" s="60"/>
      <c r="ADE10581" s="60"/>
    </row>
    <row r="10582" spans="760:785" x14ac:dyDescent="0.25">
      <c r="ACF10582" s="60"/>
      <c r="ACG10582" s="60"/>
      <c r="ACH10582" s="60"/>
      <c r="ACI10582" s="60"/>
      <c r="ACJ10582" s="60"/>
      <c r="ACK10582" s="60"/>
      <c r="ACL10582" s="60"/>
      <c r="ACM10582" s="60"/>
      <c r="ACN10582" s="60"/>
      <c r="ACO10582" s="60"/>
      <c r="ACP10582" s="60"/>
      <c r="ACQ10582" s="60"/>
      <c r="ACR10582" s="60"/>
      <c r="ACS10582" s="60"/>
      <c r="ACT10582" s="60"/>
      <c r="ACU10582" s="60"/>
      <c r="ACV10582" s="60"/>
      <c r="ACW10582" s="60"/>
      <c r="ACX10582" s="60"/>
      <c r="ACY10582" s="60">
        <v>0.94929343461799898</v>
      </c>
      <c r="ACZ10582" s="60"/>
      <c r="ADA10582" s="60"/>
      <c r="ADB10582" s="60"/>
      <c r="ADC10582" s="60"/>
      <c r="ADD10582" s="60"/>
      <c r="ADE10582" s="60"/>
    </row>
    <row r="10583" spans="760:785" x14ac:dyDescent="0.25">
      <c r="ACF10583" s="60"/>
      <c r="ACG10583" s="60"/>
      <c r="ACH10583" s="60"/>
      <c r="ACI10583" s="60"/>
      <c r="ACJ10583" s="60"/>
      <c r="ACK10583" s="60"/>
      <c r="ACL10583" s="60"/>
      <c r="ACM10583" s="60"/>
      <c r="ACN10583" s="60"/>
      <c r="ACO10583" s="60"/>
      <c r="ACP10583" s="60"/>
      <c r="ACQ10583" s="60"/>
      <c r="ACR10583" s="60"/>
      <c r="ACS10583" s="60"/>
      <c r="ACT10583" s="60"/>
      <c r="ACU10583" s="60"/>
      <c r="ACV10583" s="60"/>
      <c r="ACW10583" s="60"/>
      <c r="ACX10583" s="60"/>
      <c r="ACY10583" s="60">
        <v>0.94925932517396705</v>
      </c>
      <c r="ACZ10583" s="60"/>
      <c r="ADA10583" s="60"/>
      <c r="ADB10583" s="60"/>
      <c r="ADC10583" s="60"/>
      <c r="ADD10583" s="60"/>
      <c r="ADE10583" s="60"/>
    </row>
    <row r="10584" spans="760:785" x14ac:dyDescent="0.25">
      <c r="ACF10584" s="60"/>
      <c r="ACG10584" s="60"/>
      <c r="ACH10584" s="60"/>
      <c r="ACI10584" s="60"/>
      <c r="ACJ10584" s="60"/>
      <c r="ACK10584" s="60"/>
      <c r="ACL10584" s="60"/>
      <c r="ACM10584" s="60"/>
      <c r="ACN10584" s="60"/>
      <c r="ACO10584" s="60"/>
      <c r="ACP10584" s="60"/>
      <c r="ACQ10584" s="60"/>
      <c r="ACR10584" s="60"/>
      <c r="ACS10584" s="60"/>
      <c r="ACT10584" s="60"/>
      <c r="ACU10584" s="60"/>
      <c r="ACV10584" s="60"/>
      <c r="ACW10584" s="60"/>
      <c r="ACX10584" s="60"/>
      <c r="ACY10584" s="60">
        <v>0.94925338875316501</v>
      </c>
      <c r="ACZ10584" s="60"/>
      <c r="ADA10584" s="60"/>
      <c r="ADB10584" s="60"/>
      <c r="ADC10584" s="60"/>
      <c r="ADD10584" s="60"/>
      <c r="ADE10584" s="60"/>
    </row>
    <row r="10585" spans="760:785" x14ac:dyDescent="0.25">
      <c r="ACF10585" s="60"/>
      <c r="ACG10585" s="60"/>
      <c r="ACH10585" s="60"/>
      <c r="ACI10585" s="60"/>
      <c r="ACJ10585" s="60"/>
      <c r="ACK10585" s="60"/>
      <c r="ACL10585" s="60"/>
      <c r="ACM10585" s="60"/>
      <c r="ACN10585" s="60"/>
      <c r="ACO10585" s="60"/>
      <c r="ACP10585" s="60"/>
      <c r="ACQ10585" s="60"/>
      <c r="ACR10585" s="60"/>
      <c r="ACS10585" s="60"/>
      <c r="ACT10585" s="60"/>
      <c r="ACU10585" s="60"/>
      <c r="ACV10585" s="60"/>
      <c r="ACW10585" s="60"/>
      <c r="ACX10585" s="60"/>
      <c r="ACY10585" s="60">
        <v>0.94924164225868102</v>
      </c>
      <c r="ACZ10585" s="60"/>
      <c r="ADA10585" s="60"/>
      <c r="ADB10585" s="60"/>
      <c r="ADC10585" s="60"/>
      <c r="ADD10585" s="60"/>
      <c r="ADE10585" s="60"/>
    </row>
    <row r="10586" spans="760:785" x14ac:dyDescent="0.25">
      <c r="ACF10586" s="60"/>
      <c r="ACG10586" s="60"/>
      <c r="ACH10586" s="60"/>
      <c r="ACI10586" s="60"/>
      <c r="ACJ10586" s="60"/>
      <c r="ACK10586" s="60"/>
      <c r="ACL10586" s="60"/>
      <c r="ACM10586" s="60"/>
      <c r="ACN10586" s="60"/>
      <c r="ACO10586" s="60"/>
      <c r="ACP10586" s="60"/>
      <c r="ACQ10586" s="60"/>
      <c r="ACR10586" s="60"/>
      <c r="ACS10586" s="60"/>
      <c r="ACT10586" s="60"/>
      <c r="ACU10586" s="60"/>
      <c r="ACV10586" s="60"/>
      <c r="ACW10586" s="60"/>
      <c r="ACX10586" s="60"/>
      <c r="ACY10586" s="60">
        <v>0.94924006691678398</v>
      </c>
      <c r="ACZ10586" s="60"/>
      <c r="ADA10586" s="60"/>
      <c r="ADB10586" s="60"/>
      <c r="ADC10586" s="60"/>
      <c r="ADD10586" s="60"/>
      <c r="ADE10586" s="60"/>
    </row>
    <row r="10587" spans="760:785" x14ac:dyDescent="0.25">
      <c r="ACF10587" s="60"/>
      <c r="ACG10587" s="60"/>
      <c r="ACH10587" s="60"/>
      <c r="ACI10587" s="60"/>
      <c r="ACJ10587" s="60"/>
      <c r="ACK10587" s="60"/>
      <c r="ACL10587" s="60"/>
      <c r="ACM10587" s="60"/>
      <c r="ACN10587" s="60"/>
      <c r="ACO10587" s="60"/>
      <c r="ACP10587" s="60"/>
      <c r="ACQ10587" s="60"/>
      <c r="ACR10587" s="60"/>
      <c r="ACS10587" s="60"/>
      <c r="ACT10587" s="60"/>
      <c r="ACU10587" s="60"/>
      <c r="ACV10587" s="60"/>
      <c r="ACW10587" s="60"/>
      <c r="ACX10587" s="60"/>
      <c r="ACY10587" s="60">
        <v>0.94922306587762695</v>
      </c>
      <c r="ACZ10587" s="60"/>
      <c r="ADA10587" s="60"/>
      <c r="ADB10587" s="60"/>
      <c r="ADC10587" s="60"/>
      <c r="ADD10587" s="60"/>
      <c r="ADE10587" s="60"/>
    </row>
    <row r="10588" spans="760:785" x14ac:dyDescent="0.25">
      <c r="ACF10588" s="60"/>
      <c r="ACG10588" s="60"/>
      <c r="ACH10588" s="60"/>
      <c r="ACI10588" s="60"/>
      <c r="ACJ10588" s="60"/>
      <c r="ACK10588" s="60"/>
      <c r="ACL10588" s="60"/>
      <c r="ACM10588" s="60"/>
      <c r="ACN10588" s="60"/>
      <c r="ACO10588" s="60"/>
      <c r="ACP10588" s="60"/>
      <c r="ACQ10588" s="60"/>
      <c r="ACR10588" s="60"/>
      <c r="ACS10588" s="60"/>
      <c r="ACT10588" s="60"/>
      <c r="ACU10588" s="60"/>
      <c r="ACV10588" s="60"/>
      <c r="ACW10588" s="60"/>
      <c r="ACX10588" s="60"/>
      <c r="ACY10588" s="60">
        <v>0.94922258824883798</v>
      </c>
      <c r="ACZ10588" s="60"/>
      <c r="ADA10588" s="60"/>
      <c r="ADB10588" s="60"/>
      <c r="ADC10588" s="60"/>
      <c r="ADD10588" s="60"/>
      <c r="ADE10588" s="60"/>
    </row>
    <row r="10589" spans="760:785" x14ac:dyDescent="0.25">
      <c r="ACF10589" s="60"/>
      <c r="ACG10589" s="60"/>
      <c r="ACH10589" s="60"/>
      <c r="ACI10589" s="60"/>
      <c r="ACJ10589" s="60"/>
      <c r="ACK10589" s="60"/>
      <c r="ACL10589" s="60"/>
      <c r="ACM10589" s="60"/>
      <c r="ACN10589" s="60"/>
      <c r="ACO10589" s="60"/>
      <c r="ACP10589" s="60"/>
      <c r="ACQ10589" s="60"/>
      <c r="ACR10589" s="60"/>
      <c r="ACS10589" s="60"/>
      <c r="ACT10589" s="60"/>
      <c r="ACU10589" s="60"/>
      <c r="ACV10589" s="60"/>
      <c r="ACW10589" s="60"/>
      <c r="ACX10589" s="60"/>
      <c r="ACY10589" s="60">
        <v>0.949222528544994</v>
      </c>
      <c r="ACZ10589" s="60"/>
      <c r="ADA10589" s="60"/>
      <c r="ADB10589" s="60"/>
      <c r="ADC10589" s="60"/>
      <c r="ADD10589" s="60"/>
      <c r="ADE10589" s="60"/>
    </row>
    <row r="10590" spans="760:785" x14ac:dyDescent="0.25">
      <c r="ACF10590" s="60"/>
      <c r="ACG10590" s="60"/>
      <c r="ACH10590" s="60"/>
      <c r="ACI10590" s="60"/>
      <c r="ACJ10590" s="60"/>
      <c r="ACK10590" s="60"/>
      <c r="ACL10590" s="60"/>
      <c r="ACM10590" s="60"/>
      <c r="ACN10590" s="60"/>
      <c r="ACO10590" s="60"/>
      <c r="ACP10590" s="60"/>
      <c r="ACQ10590" s="60"/>
      <c r="ACR10590" s="60"/>
      <c r="ACS10590" s="60"/>
      <c r="ACT10590" s="60"/>
      <c r="ACU10590" s="60"/>
      <c r="ACV10590" s="60"/>
      <c r="ACW10590" s="60"/>
      <c r="ACX10590" s="60"/>
      <c r="ACY10590" s="60">
        <v>0.94921732425679595</v>
      </c>
      <c r="ACZ10590" s="60"/>
      <c r="ADA10590" s="60"/>
      <c r="ADB10590" s="60"/>
      <c r="ADC10590" s="60"/>
      <c r="ADD10590" s="60"/>
      <c r="ADE10590" s="60"/>
    </row>
    <row r="10591" spans="760:785" x14ac:dyDescent="0.25">
      <c r="ACF10591" s="60"/>
      <c r="ACG10591" s="60"/>
      <c r="ACH10591" s="60"/>
      <c r="ACI10591" s="60"/>
      <c r="ACJ10591" s="60"/>
      <c r="ACK10591" s="60"/>
      <c r="ACL10591" s="60"/>
      <c r="ACM10591" s="60"/>
      <c r="ACN10591" s="60"/>
      <c r="ACO10591" s="60"/>
      <c r="ACP10591" s="60"/>
      <c r="ACQ10591" s="60"/>
      <c r="ACR10591" s="60"/>
      <c r="ACS10591" s="60"/>
      <c r="ACT10591" s="60"/>
      <c r="ACU10591" s="60"/>
      <c r="ACV10591" s="60"/>
      <c r="ACW10591" s="60"/>
      <c r="ACX10591" s="60"/>
      <c r="ACY10591" s="60">
        <v>0.94920594825605697</v>
      </c>
      <c r="ACZ10591" s="60"/>
      <c r="ADA10591" s="60"/>
      <c r="ADB10591" s="60"/>
      <c r="ADC10591" s="60"/>
      <c r="ADD10591" s="60"/>
      <c r="ADE10591" s="60"/>
    </row>
    <row r="10592" spans="760:785" x14ac:dyDescent="0.25">
      <c r="ACF10592" s="60"/>
      <c r="ACG10592" s="60"/>
      <c r="ACH10592" s="60"/>
      <c r="ACI10592" s="60"/>
      <c r="ACJ10592" s="60"/>
      <c r="ACK10592" s="60"/>
      <c r="ACL10592" s="60"/>
      <c r="ACM10592" s="60"/>
      <c r="ACN10592" s="60"/>
      <c r="ACO10592" s="60"/>
      <c r="ACP10592" s="60"/>
      <c r="ACQ10592" s="60"/>
      <c r="ACR10592" s="60"/>
      <c r="ACS10592" s="60"/>
      <c r="ACT10592" s="60"/>
      <c r="ACU10592" s="60"/>
      <c r="ACV10592" s="60"/>
      <c r="ACW10592" s="60"/>
      <c r="ACX10592" s="60"/>
      <c r="ACY10592" s="60">
        <v>0.94919245483317305</v>
      </c>
      <c r="ACZ10592" s="60"/>
      <c r="ADA10592" s="60"/>
      <c r="ADB10592" s="60"/>
      <c r="ADC10592" s="60"/>
      <c r="ADD10592" s="60"/>
      <c r="ADE10592" s="60"/>
    </row>
    <row r="10593" spans="760:785" x14ac:dyDescent="0.25">
      <c r="ACF10593" s="60"/>
      <c r="ACG10593" s="60"/>
      <c r="ACH10593" s="60"/>
      <c r="ACI10593" s="60"/>
      <c r="ACJ10593" s="60"/>
      <c r="ACK10593" s="60"/>
      <c r="ACL10593" s="60"/>
      <c r="ACM10593" s="60"/>
      <c r="ACN10593" s="60"/>
      <c r="ACO10593" s="60"/>
      <c r="ACP10593" s="60"/>
      <c r="ACQ10593" s="60"/>
      <c r="ACR10593" s="60"/>
      <c r="ACS10593" s="60"/>
      <c r="ACT10593" s="60"/>
      <c r="ACU10593" s="60"/>
      <c r="ACV10593" s="60"/>
      <c r="ACW10593" s="60"/>
      <c r="ACX10593" s="60"/>
      <c r="ACY10593" s="60">
        <v>0.94918791314953799</v>
      </c>
      <c r="ACZ10593" s="60"/>
      <c r="ADA10593" s="60"/>
      <c r="ADB10593" s="60"/>
      <c r="ADC10593" s="60"/>
      <c r="ADD10593" s="60"/>
      <c r="ADE10593" s="60"/>
    </row>
    <row r="10594" spans="760:785" x14ac:dyDescent="0.25">
      <c r="ACF10594" s="60"/>
      <c r="ACG10594" s="60"/>
      <c r="ACH10594" s="60"/>
      <c r="ACI10594" s="60"/>
      <c r="ACJ10594" s="60"/>
      <c r="ACK10594" s="60"/>
      <c r="ACL10594" s="60"/>
      <c r="ACM10594" s="60"/>
      <c r="ACN10594" s="60"/>
      <c r="ACO10594" s="60"/>
      <c r="ACP10594" s="60"/>
      <c r="ACQ10594" s="60"/>
      <c r="ACR10594" s="60"/>
      <c r="ACS10594" s="60"/>
      <c r="ACT10594" s="60"/>
      <c r="ACU10594" s="60"/>
      <c r="ACV10594" s="60"/>
      <c r="ACW10594" s="60"/>
      <c r="ACX10594" s="60"/>
      <c r="ACY10594" s="60">
        <v>0.94918725270745996</v>
      </c>
      <c r="ACZ10594" s="60"/>
      <c r="ADA10594" s="60"/>
      <c r="ADB10594" s="60"/>
      <c r="ADC10594" s="60"/>
      <c r="ADD10594" s="60"/>
      <c r="ADE10594" s="60"/>
    </row>
    <row r="10595" spans="760:785" x14ac:dyDescent="0.25">
      <c r="ACF10595" s="60"/>
      <c r="ACG10595" s="60"/>
      <c r="ACH10595" s="60"/>
      <c r="ACI10595" s="60"/>
      <c r="ACJ10595" s="60"/>
      <c r="ACK10595" s="60"/>
      <c r="ACL10595" s="60"/>
      <c r="ACM10595" s="60"/>
      <c r="ACN10595" s="60"/>
      <c r="ACO10595" s="60"/>
      <c r="ACP10595" s="60"/>
      <c r="ACQ10595" s="60"/>
      <c r="ACR10595" s="60"/>
      <c r="ACS10595" s="60"/>
      <c r="ACT10595" s="60"/>
      <c r="ACU10595" s="60"/>
      <c r="ACV10595" s="60"/>
      <c r="ACW10595" s="60"/>
      <c r="ACX10595" s="60"/>
      <c r="ACY10595" s="60">
        <v>0.94917780415431097</v>
      </c>
      <c r="ACZ10595" s="60"/>
      <c r="ADA10595" s="60"/>
      <c r="ADB10595" s="60"/>
      <c r="ADC10595" s="60"/>
      <c r="ADD10595" s="60"/>
      <c r="ADE10595" s="60"/>
    </row>
    <row r="10596" spans="760:785" x14ac:dyDescent="0.25">
      <c r="ACF10596" s="60"/>
      <c r="ACG10596" s="60"/>
      <c r="ACH10596" s="60"/>
      <c r="ACI10596" s="60"/>
      <c r="ACJ10596" s="60"/>
      <c r="ACK10596" s="60"/>
      <c r="ACL10596" s="60"/>
      <c r="ACM10596" s="60"/>
      <c r="ACN10596" s="60"/>
      <c r="ACO10596" s="60"/>
      <c r="ACP10596" s="60"/>
      <c r="ACQ10596" s="60"/>
      <c r="ACR10596" s="60"/>
      <c r="ACS10596" s="60"/>
      <c r="ACT10596" s="60"/>
      <c r="ACU10596" s="60"/>
      <c r="ACV10596" s="60"/>
      <c r="ACW10596" s="60"/>
      <c r="ACX10596" s="60"/>
      <c r="ACY10596" s="60">
        <v>0.94917400366217697</v>
      </c>
      <c r="ACZ10596" s="60"/>
      <c r="ADA10596" s="60"/>
      <c r="ADB10596" s="60"/>
      <c r="ADC10596" s="60"/>
      <c r="ADD10596" s="60"/>
      <c r="ADE10596" s="60"/>
    </row>
    <row r="10597" spans="760:785" x14ac:dyDescent="0.25">
      <c r="ACF10597" s="60"/>
      <c r="ACG10597" s="60"/>
      <c r="ACH10597" s="60"/>
      <c r="ACI10597" s="60"/>
      <c r="ACJ10597" s="60"/>
      <c r="ACK10597" s="60"/>
      <c r="ACL10597" s="60"/>
      <c r="ACM10597" s="60"/>
      <c r="ACN10597" s="60"/>
      <c r="ACO10597" s="60"/>
      <c r="ACP10597" s="60"/>
      <c r="ACQ10597" s="60"/>
      <c r="ACR10597" s="60"/>
      <c r="ACS10597" s="60"/>
      <c r="ACT10597" s="60"/>
      <c r="ACU10597" s="60"/>
      <c r="ACV10597" s="60"/>
      <c r="ACW10597" s="60"/>
      <c r="ACX10597" s="60"/>
      <c r="ACY10597" s="60">
        <v>0.94912363151314405</v>
      </c>
      <c r="ACZ10597" s="60"/>
      <c r="ADA10597" s="60"/>
      <c r="ADB10597" s="60"/>
      <c r="ADC10597" s="60"/>
      <c r="ADD10597" s="60"/>
      <c r="ADE10597" s="60"/>
    </row>
    <row r="10598" spans="760:785" x14ac:dyDescent="0.25">
      <c r="ACF10598" s="60"/>
      <c r="ACG10598" s="60"/>
      <c r="ACH10598" s="60"/>
      <c r="ACI10598" s="60"/>
      <c r="ACJ10598" s="60"/>
      <c r="ACK10598" s="60"/>
      <c r="ACL10598" s="60"/>
      <c r="ACM10598" s="60"/>
      <c r="ACN10598" s="60"/>
      <c r="ACO10598" s="60"/>
      <c r="ACP10598" s="60"/>
      <c r="ACQ10598" s="60"/>
      <c r="ACR10598" s="60"/>
      <c r="ACS10598" s="60"/>
      <c r="ACT10598" s="60"/>
      <c r="ACU10598" s="60"/>
      <c r="ACV10598" s="60"/>
      <c r="ACW10598" s="60"/>
      <c r="ACX10598" s="60"/>
      <c r="ACY10598" s="60">
        <v>0.94911775764456396</v>
      </c>
      <c r="ACZ10598" s="60"/>
      <c r="ADA10598" s="60"/>
      <c r="ADB10598" s="60"/>
      <c r="ADC10598" s="60"/>
      <c r="ADD10598" s="60"/>
      <c r="ADE10598" s="60"/>
    </row>
    <row r="10599" spans="760:785" x14ac:dyDescent="0.25">
      <c r="ACF10599" s="60"/>
      <c r="ACG10599" s="60"/>
      <c r="ACH10599" s="60"/>
      <c r="ACI10599" s="60"/>
      <c r="ACJ10599" s="60"/>
      <c r="ACK10599" s="60"/>
      <c r="ACL10599" s="60"/>
      <c r="ACM10599" s="60"/>
      <c r="ACN10599" s="60"/>
      <c r="ACO10599" s="60"/>
      <c r="ACP10599" s="60"/>
      <c r="ACQ10599" s="60"/>
      <c r="ACR10599" s="60"/>
      <c r="ACS10599" s="60"/>
      <c r="ACT10599" s="60"/>
      <c r="ACU10599" s="60"/>
      <c r="ACV10599" s="60"/>
      <c r="ACW10599" s="60"/>
      <c r="ACX10599" s="60"/>
      <c r="ACY10599" s="60">
        <v>0.94911362055257098</v>
      </c>
      <c r="ACZ10599" s="60"/>
      <c r="ADA10599" s="60"/>
      <c r="ADB10599" s="60"/>
      <c r="ADC10599" s="60"/>
      <c r="ADD10599" s="60"/>
      <c r="ADE10599" s="60"/>
    </row>
    <row r="10600" spans="760:785" x14ac:dyDescent="0.25">
      <c r="ACF10600" s="60"/>
      <c r="ACG10600" s="60"/>
      <c r="ACH10600" s="60"/>
      <c r="ACI10600" s="60"/>
      <c r="ACJ10600" s="60"/>
      <c r="ACK10600" s="60"/>
      <c r="ACL10600" s="60"/>
      <c r="ACM10600" s="60"/>
      <c r="ACN10600" s="60"/>
      <c r="ACO10600" s="60"/>
      <c r="ACP10600" s="60"/>
      <c r="ACQ10600" s="60"/>
      <c r="ACR10600" s="60"/>
      <c r="ACS10600" s="60"/>
      <c r="ACT10600" s="60"/>
      <c r="ACU10600" s="60"/>
      <c r="ACV10600" s="60"/>
      <c r="ACW10600" s="60"/>
      <c r="ACX10600" s="60"/>
      <c r="ACY10600" s="60">
        <v>0.94911130503934005</v>
      </c>
      <c r="ACZ10600" s="60"/>
      <c r="ADA10600" s="60"/>
      <c r="ADB10600" s="60"/>
      <c r="ADC10600" s="60"/>
      <c r="ADD10600" s="60"/>
      <c r="ADE10600" s="60"/>
    </row>
    <row r="10601" spans="760:785" x14ac:dyDescent="0.25">
      <c r="ACF10601" s="60"/>
      <c r="ACG10601" s="60"/>
      <c r="ACH10601" s="60"/>
      <c r="ACI10601" s="60"/>
      <c r="ACJ10601" s="60"/>
      <c r="ACK10601" s="60"/>
      <c r="ACL10601" s="60"/>
      <c r="ACM10601" s="60"/>
      <c r="ACN10601" s="60"/>
      <c r="ACO10601" s="60"/>
      <c r="ACP10601" s="60"/>
      <c r="ACQ10601" s="60"/>
      <c r="ACR10601" s="60"/>
      <c r="ACS10601" s="60"/>
      <c r="ACT10601" s="60"/>
      <c r="ACU10601" s="60"/>
      <c r="ACV10601" s="60"/>
      <c r="ACW10601" s="60"/>
      <c r="ACX10601" s="60"/>
      <c r="ACY10601" s="60">
        <v>0.94910487840029401</v>
      </c>
      <c r="ACZ10601" s="60"/>
      <c r="ADA10601" s="60"/>
      <c r="ADB10601" s="60"/>
      <c r="ADC10601" s="60"/>
      <c r="ADD10601" s="60"/>
      <c r="ADE10601" s="60"/>
    </row>
    <row r="10602" spans="760:785" x14ac:dyDescent="0.25">
      <c r="ACF10602" s="60"/>
      <c r="ACG10602" s="60"/>
      <c r="ACH10602" s="60"/>
      <c r="ACI10602" s="60"/>
      <c r="ACJ10602" s="60"/>
      <c r="ACK10602" s="60"/>
      <c r="ACL10602" s="60"/>
      <c r="ACM10602" s="60"/>
      <c r="ACN10602" s="60"/>
      <c r="ACO10602" s="60"/>
      <c r="ACP10602" s="60"/>
      <c r="ACQ10602" s="60"/>
      <c r="ACR10602" s="60"/>
      <c r="ACS10602" s="60"/>
      <c r="ACT10602" s="60"/>
      <c r="ACU10602" s="60"/>
      <c r="ACV10602" s="60"/>
      <c r="ACW10602" s="60"/>
      <c r="ACX10602" s="60"/>
      <c r="ACY10602" s="60">
        <v>0.94909917275701206</v>
      </c>
      <c r="ACZ10602" s="60"/>
      <c r="ADA10602" s="60"/>
      <c r="ADB10602" s="60"/>
      <c r="ADC10602" s="60"/>
      <c r="ADD10602" s="60"/>
      <c r="ADE10602" s="60"/>
    </row>
    <row r="10603" spans="760:785" x14ac:dyDescent="0.25">
      <c r="ACF10603" s="60"/>
      <c r="ACG10603" s="60"/>
      <c r="ACH10603" s="60"/>
      <c r="ACI10603" s="60"/>
      <c r="ACJ10603" s="60"/>
      <c r="ACK10603" s="60"/>
      <c r="ACL10603" s="60"/>
      <c r="ACM10603" s="60"/>
      <c r="ACN10603" s="60"/>
      <c r="ACO10603" s="60"/>
      <c r="ACP10603" s="60"/>
      <c r="ACQ10603" s="60"/>
      <c r="ACR10603" s="60"/>
      <c r="ACS10603" s="60"/>
      <c r="ACT10603" s="60"/>
      <c r="ACU10603" s="60"/>
      <c r="ACV10603" s="60"/>
      <c r="ACW10603" s="60"/>
      <c r="ACX10603" s="60"/>
      <c r="ACY10603" s="60">
        <v>0.94909432597327403</v>
      </c>
      <c r="ACZ10603" s="60"/>
      <c r="ADA10603" s="60"/>
      <c r="ADB10603" s="60"/>
      <c r="ADC10603" s="60"/>
      <c r="ADD10603" s="60"/>
      <c r="ADE10603" s="60"/>
    </row>
    <row r="10604" spans="760:785" x14ac:dyDescent="0.25">
      <c r="ACF10604" s="60"/>
      <c r="ACG10604" s="60"/>
      <c r="ACH10604" s="60"/>
      <c r="ACI10604" s="60"/>
      <c r="ACJ10604" s="60"/>
      <c r="ACK10604" s="60"/>
      <c r="ACL10604" s="60"/>
      <c r="ACM10604" s="60"/>
      <c r="ACN10604" s="60"/>
      <c r="ACO10604" s="60"/>
      <c r="ACP10604" s="60"/>
      <c r="ACQ10604" s="60"/>
      <c r="ACR10604" s="60"/>
      <c r="ACS10604" s="60"/>
      <c r="ACT10604" s="60"/>
      <c r="ACU10604" s="60"/>
      <c r="ACV10604" s="60"/>
      <c r="ACW10604" s="60"/>
      <c r="ACX10604" s="60"/>
      <c r="ACY10604" s="60">
        <v>0.94909127719726805</v>
      </c>
      <c r="ACZ10604" s="60"/>
      <c r="ADA10604" s="60"/>
      <c r="ADB10604" s="60"/>
      <c r="ADC10604" s="60"/>
      <c r="ADD10604" s="60"/>
      <c r="ADE10604" s="60"/>
    </row>
    <row r="10605" spans="760:785" x14ac:dyDescent="0.25">
      <c r="ACF10605" s="60"/>
      <c r="ACG10605" s="60"/>
      <c r="ACH10605" s="60"/>
      <c r="ACI10605" s="60"/>
      <c r="ACJ10605" s="60"/>
      <c r="ACK10605" s="60"/>
      <c r="ACL10605" s="60"/>
      <c r="ACM10605" s="60"/>
      <c r="ACN10605" s="60"/>
      <c r="ACO10605" s="60"/>
      <c r="ACP10605" s="60"/>
      <c r="ACQ10605" s="60"/>
      <c r="ACR10605" s="60"/>
      <c r="ACS10605" s="60"/>
      <c r="ACT10605" s="60"/>
      <c r="ACU10605" s="60"/>
      <c r="ACV10605" s="60"/>
      <c r="ACW10605" s="60"/>
      <c r="ACX10605" s="60"/>
      <c r="ACY10605" s="60">
        <v>0.94906863015718101</v>
      </c>
      <c r="ACZ10605" s="60"/>
      <c r="ADA10605" s="60"/>
      <c r="ADB10605" s="60"/>
      <c r="ADC10605" s="60"/>
      <c r="ADD10605" s="60"/>
      <c r="ADE10605" s="60"/>
    </row>
    <row r="10606" spans="760:785" x14ac:dyDescent="0.25">
      <c r="ACF10606" s="60"/>
      <c r="ACG10606" s="60"/>
      <c r="ACH10606" s="60"/>
      <c r="ACI10606" s="60"/>
      <c r="ACJ10606" s="60"/>
      <c r="ACK10606" s="60"/>
      <c r="ACL10606" s="60"/>
      <c r="ACM10606" s="60"/>
      <c r="ACN10606" s="60"/>
      <c r="ACO10606" s="60"/>
      <c r="ACP10606" s="60"/>
      <c r="ACQ10606" s="60"/>
      <c r="ACR10606" s="60"/>
      <c r="ACS10606" s="60"/>
      <c r="ACT10606" s="60"/>
      <c r="ACU10606" s="60"/>
      <c r="ACV10606" s="60"/>
      <c r="ACW10606" s="60"/>
      <c r="ACX10606" s="60"/>
      <c r="ACY10606" s="60">
        <v>0.94904859077621795</v>
      </c>
      <c r="ACZ10606" s="60"/>
      <c r="ADA10606" s="60"/>
      <c r="ADB10606" s="60"/>
      <c r="ADC10606" s="60"/>
      <c r="ADD10606" s="60"/>
      <c r="ADE10606" s="60"/>
    </row>
    <row r="10607" spans="760:785" x14ac:dyDescent="0.25">
      <c r="ACF10607" s="60"/>
      <c r="ACG10607" s="60"/>
      <c r="ACH10607" s="60"/>
      <c r="ACI10607" s="60"/>
      <c r="ACJ10607" s="60"/>
      <c r="ACK10607" s="60"/>
      <c r="ACL10607" s="60"/>
      <c r="ACM10607" s="60"/>
      <c r="ACN10607" s="60"/>
      <c r="ACO10607" s="60"/>
      <c r="ACP10607" s="60"/>
      <c r="ACQ10607" s="60"/>
      <c r="ACR10607" s="60"/>
      <c r="ACS10607" s="60"/>
      <c r="ACT10607" s="60"/>
      <c r="ACU10607" s="60"/>
      <c r="ACV10607" s="60"/>
      <c r="ACW10607" s="60"/>
      <c r="ACX10607" s="60"/>
      <c r="ACY10607" s="60">
        <v>0.949047820990224</v>
      </c>
      <c r="ACZ10607" s="60"/>
      <c r="ADA10607" s="60"/>
      <c r="ADB10607" s="60"/>
      <c r="ADC10607" s="60"/>
      <c r="ADD10607" s="60"/>
      <c r="ADE10607" s="60"/>
    </row>
    <row r="10608" spans="760:785" x14ac:dyDescent="0.25">
      <c r="ACF10608" s="60"/>
      <c r="ACG10608" s="60"/>
      <c r="ACH10608" s="60"/>
      <c r="ACI10608" s="60"/>
      <c r="ACJ10608" s="60"/>
      <c r="ACK10608" s="60"/>
      <c r="ACL10608" s="60"/>
      <c r="ACM10608" s="60"/>
      <c r="ACN10608" s="60"/>
      <c r="ACO10608" s="60"/>
      <c r="ACP10608" s="60"/>
      <c r="ACQ10608" s="60"/>
      <c r="ACR10608" s="60"/>
      <c r="ACS10608" s="60"/>
      <c r="ACT10608" s="60"/>
      <c r="ACU10608" s="60"/>
      <c r="ACV10608" s="60"/>
      <c r="ACW10608" s="60"/>
      <c r="ACX10608" s="60"/>
      <c r="ACY10608" s="60">
        <v>0.94904503858168998</v>
      </c>
      <c r="ACZ10608" s="60"/>
      <c r="ADA10608" s="60"/>
      <c r="ADB10608" s="60"/>
      <c r="ADC10608" s="60"/>
      <c r="ADD10608" s="60"/>
      <c r="ADE10608" s="60"/>
    </row>
    <row r="10609" spans="760:785" x14ac:dyDescent="0.25">
      <c r="ACF10609" s="60"/>
      <c r="ACG10609" s="60"/>
      <c r="ACH10609" s="60"/>
      <c r="ACI10609" s="60"/>
      <c r="ACJ10609" s="60"/>
      <c r="ACK10609" s="60"/>
      <c r="ACL10609" s="60"/>
      <c r="ACM10609" s="60"/>
      <c r="ACN10609" s="60"/>
      <c r="ACO10609" s="60"/>
      <c r="ACP10609" s="60"/>
      <c r="ACQ10609" s="60"/>
      <c r="ACR10609" s="60"/>
      <c r="ACS10609" s="60"/>
      <c r="ACT10609" s="60"/>
      <c r="ACU10609" s="60"/>
      <c r="ACV10609" s="60"/>
      <c r="ACW10609" s="60"/>
      <c r="ACX10609" s="60"/>
      <c r="ACY10609" s="60">
        <v>0.949041448667445</v>
      </c>
      <c r="ACZ10609" s="60"/>
      <c r="ADA10609" s="60"/>
      <c r="ADB10609" s="60"/>
      <c r="ADC10609" s="60"/>
      <c r="ADD10609" s="60"/>
      <c r="ADE10609" s="60"/>
    </row>
    <row r="10610" spans="760:785" x14ac:dyDescent="0.25">
      <c r="ACF10610" s="60"/>
      <c r="ACG10610" s="60"/>
      <c r="ACH10610" s="60"/>
      <c r="ACI10610" s="60"/>
      <c r="ACJ10610" s="60"/>
      <c r="ACK10610" s="60"/>
      <c r="ACL10610" s="60"/>
      <c r="ACM10610" s="60"/>
      <c r="ACN10610" s="60"/>
      <c r="ACO10610" s="60"/>
      <c r="ACP10610" s="60"/>
      <c r="ACQ10610" s="60"/>
      <c r="ACR10610" s="60"/>
      <c r="ACS10610" s="60"/>
      <c r="ACT10610" s="60"/>
      <c r="ACU10610" s="60"/>
      <c r="ACV10610" s="60"/>
      <c r="ACW10610" s="60"/>
      <c r="ACX10610" s="60"/>
      <c r="ACY10610" s="60">
        <v>0.949029882871122</v>
      </c>
      <c r="ACZ10610" s="60"/>
      <c r="ADA10610" s="60"/>
      <c r="ADB10610" s="60"/>
      <c r="ADC10610" s="60"/>
      <c r="ADD10610" s="60"/>
      <c r="ADE10610" s="60"/>
    </row>
    <row r="10611" spans="760:785" x14ac:dyDescent="0.25">
      <c r="ACF10611" s="60"/>
      <c r="ACG10611" s="60"/>
      <c r="ACH10611" s="60"/>
      <c r="ACI10611" s="60"/>
      <c r="ACJ10611" s="60"/>
      <c r="ACK10611" s="60"/>
      <c r="ACL10611" s="60"/>
      <c r="ACM10611" s="60"/>
      <c r="ACN10611" s="60"/>
      <c r="ACO10611" s="60"/>
      <c r="ACP10611" s="60"/>
      <c r="ACQ10611" s="60"/>
      <c r="ACR10611" s="60"/>
      <c r="ACS10611" s="60"/>
      <c r="ACT10611" s="60"/>
      <c r="ACU10611" s="60"/>
      <c r="ACV10611" s="60"/>
      <c r="ACW10611" s="60"/>
      <c r="ACX10611" s="60"/>
      <c r="ACY10611" s="60">
        <v>0.94901595880128398</v>
      </c>
      <c r="ACZ10611" s="60"/>
      <c r="ADA10611" s="60"/>
      <c r="ADB10611" s="60"/>
      <c r="ADC10611" s="60"/>
      <c r="ADD10611" s="60"/>
      <c r="ADE10611" s="60"/>
    </row>
    <row r="10612" spans="760:785" x14ac:dyDescent="0.25">
      <c r="ACF10612" s="60"/>
      <c r="ACG10612" s="60"/>
      <c r="ACH10612" s="60"/>
      <c r="ACI10612" s="60"/>
      <c r="ACJ10612" s="60"/>
      <c r="ACK10612" s="60"/>
      <c r="ACL10612" s="60"/>
      <c r="ACM10612" s="60"/>
      <c r="ACN10612" s="60"/>
      <c r="ACO10612" s="60"/>
      <c r="ACP10612" s="60"/>
      <c r="ACQ10612" s="60"/>
      <c r="ACR10612" s="60"/>
      <c r="ACS10612" s="60"/>
      <c r="ACT10612" s="60"/>
      <c r="ACU10612" s="60"/>
      <c r="ACV10612" s="60"/>
      <c r="ACW10612" s="60"/>
      <c r="ACX10612" s="60"/>
      <c r="ACY10612" s="60">
        <v>0.94894124705731198</v>
      </c>
      <c r="ACZ10612" s="60"/>
      <c r="ADA10612" s="60"/>
      <c r="ADB10612" s="60"/>
      <c r="ADC10612" s="60"/>
      <c r="ADD10612" s="60"/>
      <c r="ADE10612" s="60"/>
    </row>
    <row r="10613" spans="760:785" x14ac:dyDescent="0.25">
      <c r="ACF10613" s="60"/>
      <c r="ACG10613" s="60"/>
      <c r="ACH10613" s="60"/>
      <c r="ACI10613" s="60"/>
      <c r="ACJ10613" s="60"/>
      <c r="ACK10613" s="60"/>
      <c r="ACL10613" s="60"/>
      <c r="ACM10613" s="60"/>
      <c r="ACN10613" s="60"/>
      <c r="ACO10613" s="60"/>
      <c r="ACP10613" s="60"/>
      <c r="ACQ10613" s="60"/>
      <c r="ACR10613" s="60"/>
      <c r="ACS10613" s="60"/>
      <c r="ACT10613" s="60"/>
      <c r="ACU10613" s="60"/>
      <c r="ACV10613" s="60"/>
      <c r="ACW10613" s="60"/>
      <c r="ACX10613" s="60"/>
      <c r="ACY10613" s="60">
        <v>0.94893345697773002</v>
      </c>
      <c r="ACZ10613" s="60"/>
      <c r="ADA10613" s="60"/>
      <c r="ADB10613" s="60"/>
      <c r="ADC10613" s="60"/>
      <c r="ADD10613" s="60"/>
      <c r="ADE10613" s="60"/>
    </row>
    <row r="10614" spans="760:785" x14ac:dyDescent="0.25">
      <c r="ACF10614" s="60"/>
      <c r="ACG10614" s="60"/>
      <c r="ACH10614" s="60"/>
      <c r="ACI10614" s="60"/>
      <c r="ACJ10614" s="60"/>
      <c r="ACK10614" s="60"/>
      <c r="ACL10614" s="60"/>
      <c r="ACM10614" s="60"/>
      <c r="ACN10614" s="60"/>
      <c r="ACO10614" s="60"/>
      <c r="ACP10614" s="60"/>
      <c r="ACQ10614" s="60"/>
      <c r="ACR10614" s="60"/>
      <c r="ACS10614" s="60"/>
      <c r="ACT10614" s="60"/>
      <c r="ACU10614" s="60"/>
      <c r="ACV10614" s="60"/>
      <c r="ACW10614" s="60"/>
      <c r="ACX10614" s="60"/>
      <c r="ACY10614" s="60">
        <v>0.94892684567292196</v>
      </c>
      <c r="ACZ10614" s="60"/>
      <c r="ADA10614" s="60"/>
      <c r="ADB10614" s="60"/>
      <c r="ADC10614" s="60"/>
      <c r="ADD10614" s="60"/>
      <c r="ADE10614" s="60"/>
    </row>
    <row r="10615" spans="760:785" x14ac:dyDescent="0.25">
      <c r="ACF10615" s="60"/>
      <c r="ACG10615" s="60"/>
      <c r="ACH10615" s="60"/>
      <c r="ACI10615" s="60"/>
      <c r="ACJ10615" s="60"/>
      <c r="ACK10615" s="60"/>
      <c r="ACL10615" s="60"/>
      <c r="ACM10615" s="60"/>
      <c r="ACN10615" s="60"/>
      <c r="ACO10615" s="60"/>
      <c r="ACP10615" s="60"/>
      <c r="ACQ10615" s="60"/>
      <c r="ACR10615" s="60"/>
      <c r="ACS10615" s="60"/>
      <c r="ACT10615" s="60"/>
      <c r="ACU10615" s="60"/>
      <c r="ACV10615" s="60"/>
      <c r="ACW10615" s="60"/>
      <c r="ACX10615" s="60"/>
      <c r="ACY10615" s="60">
        <v>0.94892432493558398</v>
      </c>
      <c r="ACZ10615" s="60"/>
      <c r="ADA10615" s="60"/>
      <c r="ADB10615" s="60"/>
      <c r="ADC10615" s="60"/>
      <c r="ADD10615" s="60"/>
      <c r="ADE10615" s="60"/>
    </row>
    <row r="10616" spans="760:785" x14ac:dyDescent="0.25">
      <c r="ACF10616" s="60"/>
      <c r="ACG10616" s="60"/>
      <c r="ACH10616" s="60"/>
      <c r="ACI10616" s="60"/>
      <c r="ACJ10616" s="60"/>
      <c r="ACK10616" s="60"/>
      <c r="ACL10616" s="60"/>
      <c r="ACM10616" s="60"/>
      <c r="ACN10616" s="60"/>
      <c r="ACO10616" s="60"/>
      <c r="ACP10616" s="60"/>
      <c r="ACQ10616" s="60"/>
      <c r="ACR10616" s="60"/>
      <c r="ACS10616" s="60"/>
      <c r="ACT10616" s="60"/>
      <c r="ACU10616" s="60"/>
      <c r="ACV10616" s="60"/>
      <c r="ACW10616" s="60"/>
      <c r="ACX10616" s="60"/>
      <c r="ACY10616" s="60">
        <v>0.94892163702364996</v>
      </c>
      <c r="ACZ10616" s="60"/>
      <c r="ADA10616" s="60"/>
      <c r="ADB10616" s="60"/>
      <c r="ADC10616" s="60"/>
      <c r="ADD10616" s="60"/>
      <c r="ADE10616" s="60"/>
    </row>
    <row r="10617" spans="760:785" x14ac:dyDescent="0.25">
      <c r="ACF10617" s="60"/>
      <c r="ACG10617" s="60"/>
      <c r="ACH10617" s="60"/>
      <c r="ACI10617" s="60"/>
      <c r="ACJ10617" s="60"/>
      <c r="ACK10617" s="60"/>
      <c r="ACL10617" s="60"/>
      <c r="ACM10617" s="60"/>
      <c r="ACN10617" s="60"/>
      <c r="ACO10617" s="60"/>
      <c r="ACP10617" s="60"/>
      <c r="ACQ10617" s="60"/>
      <c r="ACR10617" s="60"/>
      <c r="ACS10617" s="60"/>
      <c r="ACT10617" s="60"/>
      <c r="ACU10617" s="60"/>
      <c r="ACV10617" s="60"/>
      <c r="ACW10617" s="60"/>
      <c r="ACX10617" s="60"/>
      <c r="ACY10617" s="60">
        <v>0.94891797606991501</v>
      </c>
      <c r="ACZ10617" s="60"/>
      <c r="ADA10617" s="60"/>
      <c r="ADB10617" s="60"/>
      <c r="ADC10617" s="60"/>
      <c r="ADD10617" s="60"/>
      <c r="ADE10617" s="60"/>
    </row>
    <row r="10618" spans="760:785" x14ac:dyDescent="0.25">
      <c r="ACF10618" s="60"/>
      <c r="ACG10618" s="60"/>
      <c r="ACH10618" s="60"/>
      <c r="ACI10618" s="60"/>
      <c r="ACJ10618" s="60"/>
      <c r="ACK10618" s="60"/>
      <c r="ACL10618" s="60"/>
      <c r="ACM10618" s="60"/>
      <c r="ACN10618" s="60"/>
      <c r="ACO10618" s="60"/>
      <c r="ACP10618" s="60"/>
      <c r="ACQ10618" s="60"/>
      <c r="ACR10618" s="60"/>
      <c r="ACS10618" s="60"/>
      <c r="ACT10618" s="60"/>
      <c r="ACU10618" s="60"/>
      <c r="ACV10618" s="60"/>
      <c r="ACW10618" s="60"/>
      <c r="ACX10618" s="60"/>
      <c r="ACY10618" s="60">
        <v>0.94891772516567996</v>
      </c>
      <c r="ACZ10618" s="60"/>
      <c r="ADA10618" s="60"/>
      <c r="ADB10618" s="60"/>
      <c r="ADC10618" s="60"/>
      <c r="ADD10618" s="60"/>
      <c r="ADE10618" s="60"/>
    </row>
    <row r="10619" spans="760:785" x14ac:dyDescent="0.25">
      <c r="ACF10619" s="60"/>
      <c r="ACG10619" s="60"/>
      <c r="ACH10619" s="60"/>
      <c r="ACI10619" s="60"/>
      <c r="ACJ10619" s="60"/>
      <c r="ACK10619" s="60"/>
      <c r="ACL10619" s="60"/>
      <c r="ACM10619" s="60"/>
      <c r="ACN10619" s="60"/>
      <c r="ACO10619" s="60"/>
      <c r="ACP10619" s="60"/>
      <c r="ACQ10619" s="60"/>
      <c r="ACR10619" s="60"/>
      <c r="ACS10619" s="60"/>
      <c r="ACT10619" s="60"/>
      <c r="ACU10619" s="60"/>
      <c r="ACV10619" s="60"/>
      <c r="ACW10619" s="60"/>
      <c r="ACX10619" s="60"/>
      <c r="ACY10619" s="60">
        <v>0.94890905187973495</v>
      </c>
      <c r="ACZ10619" s="60"/>
      <c r="ADA10619" s="60"/>
      <c r="ADB10619" s="60"/>
      <c r="ADC10619" s="60"/>
      <c r="ADD10619" s="60"/>
      <c r="ADE10619" s="60"/>
    </row>
    <row r="10620" spans="760:785" x14ac:dyDescent="0.25">
      <c r="ACF10620" s="60"/>
      <c r="ACG10620" s="60"/>
      <c r="ACH10620" s="60"/>
      <c r="ACI10620" s="60"/>
      <c r="ACJ10620" s="60"/>
      <c r="ACK10620" s="60"/>
      <c r="ACL10620" s="60"/>
      <c r="ACM10620" s="60"/>
      <c r="ACN10620" s="60"/>
      <c r="ACO10620" s="60"/>
      <c r="ACP10620" s="60"/>
      <c r="ACQ10620" s="60"/>
      <c r="ACR10620" s="60"/>
      <c r="ACS10620" s="60"/>
      <c r="ACT10620" s="60"/>
      <c r="ACU10620" s="60"/>
      <c r="ACV10620" s="60"/>
      <c r="ACW10620" s="60"/>
      <c r="ACX10620" s="60"/>
      <c r="ACY10620" s="60">
        <v>0.94890800873216796</v>
      </c>
      <c r="ACZ10620" s="60"/>
      <c r="ADA10620" s="60"/>
      <c r="ADB10620" s="60"/>
      <c r="ADC10620" s="60"/>
      <c r="ADD10620" s="60"/>
      <c r="ADE10620" s="60"/>
    </row>
    <row r="10621" spans="760:785" x14ac:dyDescent="0.25">
      <c r="ACF10621" s="60"/>
      <c r="ACG10621" s="60"/>
      <c r="ACH10621" s="60"/>
      <c r="ACI10621" s="60"/>
      <c r="ACJ10621" s="60"/>
      <c r="ACK10621" s="60"/>
      <c r="ACL10621" s="60"/>
      <c r="ACM10621" s="60"/>
      <c r="ACN10621" s="60"/>
      <c r="ACO10621" s="60"/>
      <c r="ACP10621" s="60"/>
      <c r="ACQ10621" s="60"/>
      <c r="ACR10621" s="60"/>
      <c r="ACS10621" s="60"/>
      <c r="ACT10621" s="60"/>
      <c r="ACU10621" s="60"/>
      <c r="ACV10621" s="60"/>
      <c r="ACW10621" s="60"/>
      <c r="ACX10621" s="60"/>
      <c r="ACY10621" s="60">
        <v>0.94890405747968598</v>
      </c>
      <c r="ACZ10621" s="60"/>
      <c r="ADA10621" s="60"/>
      <c r="ADB10621" s="60"/>
      <c r="ADC10621" s="60"/>
      <c r="ADD10621" s="60"/>
      <c r="ADE10621" s="60"/>
    </row>
    <row r="10622" spans="760:785" x14ac:dyDescent="0.25">
      <c r="ACF10622" s="60"/>
      <c r="ACG10622" s="60"/>
      <c r="ACH10622" s="60"/>
      <c r="ACI10622" s="60"/>
      <c r="ACJ10622" s="60"/>
      <c r="ACK10622" s="60"/>
      <c r="ACL10622" s="60"/>
      <c r="ACM10622" s="60"/>
      <c r="ACN10622" s="60"/>
      <c r="ACO10622" s="60"/>
      <c r="ACP10622" s="60"/>
      <c r="ACQ10622" s="60"/>
      <c r="ACR10622" s="60"/>
      <c r="ACS10622" s="60"/>
      <c r="ACT10622" s="60"/>
      <c r="ACU10622" s="60"/>
      <c r="ACV10622" s="60"/>
      <c r="ACW10622" s="60"/>
      <c r="ACX10622" s="60"/>
      <c r="ACY10622" s="60">
        <v>0.94888777475625496</v>
      </c>
      <c r="ACZ10622" s="60"/>
      <c r="ADA10622" s="60"/>
      <c r="ADB10622" s="60"/>
      <c r="ADC10622" s="60"/>
      <c r="ADD10622" s="60"/>
      <c r="ADE10622" s="60"/>
    </row>
    <row r="10623" spans="760:785" x14ac:dyDescent="0.25">
      <c r="ACF10623" s="60"/>
      <c r="ACG10623" s="60"/>
      <c r="ACH10623" s="60"/>
      <c r="ACI10623" s="60"/>
      <c r="ACJ10623" s="60"/>
      <c r="ACK10623" s="60"/>
      <c r="ACL10623" s="60"/>
      <c r="ACM10623" s="60"/>
      <c r="ACN10623" s="60"/>
      <c r="ACO10623" s="60"/>
      <c r="ACP10623" s="60"/>
      <c r="ACQ10623" s="60"/>
      <c r="ACR10623" s="60"/>
      <c r="ACS10623" s="60"/>
      <c r="ACT10623" s="60"/>
      <c r="ACU10623" s="60"/>
      <c r="ACV10623" s="60"/>
      <c r="ACW10623" s="60"/>
      <c r="ACX10623" s="60"/>
      <c r="ACY10623" s="60">
        <v>0.94888486327269395</v>
      </c>
      <c r="ACZ10623" s="60"/>
      <c r="ADA10623" s="60"/>
      <c r="ADB10623" s="60"/>
      <c r="ADC10623" s="60"/>
      <c r="ADD10623" s="60"/>
      <c r="ADE10623" s="60"/>
    </row>
    <row r="10624" spans="760:785" x14ac:dyDescent="0.25">
      <c r="ACF10624" s="60"/>
      <c r="ACG10624" s="60"/>
      <c r="ACH10624" s="60"/>
      <c r="ACI10624" s="60"/>
      <c r="ACJ10624" s="60"/>
      <c r="ACK10624" s="60"/>
      <c r="ACL10624" s="60"/>
      <c r="ACM10624" s="60"/>
      <c r="ACN10624" s="60"/>
      <c r="ACO10624" s="60"/>
      <c r="ACP10624" s="60"/>
      <c r="ACQ10624" s="60"/>
      <c r="ACR10624" s="60"/>
      <c r="ACS10624" s="60"/>
      <c r="ACT10624" s="60"/>
      <c r="ACU10624" s="60"/>
      <c r="ACV10624" s="60"/>
      <c r="ACW10624" s="60"/>
      <c r="ACX10624" s="60"/>
      <c r="ACY10624" s="60">
        <v>0.94888036173912005</v>
      </c>
      <c r="ACZ10624" s="60"/>
      <c r="ADA10624" s="60"/>
      <c r="ADB10624" s="60"/>
      <c r="ADC10624" s="60"/>
      <c r="ADD10624" s="60"/>
      <c r="ADE10624" s="60"/>
    </row>
    <row r="10625" spans="760:785" x14ac:dyDescent="0.25">
      <c r="ACF10625" s="60"/>
      <c r="ACG10625" s="60"/>
      <c r="ACH10625" s="60"/>
      <c r="ACI10625" s="60"/>
      <c r="ACJ10625" s="60"/>
      <c r="ACK10625" s="60"/>
      <c r="ACL10625" s="60"/>
      <c r="ACM10625" s="60"/>
      <c r="ACN10625" s="60"/>
      <c r="ACO10625" s="60"/>
      <c r="ACP10625" s="60"/>
      <c r="ACQ10625" s="60"/>
      <c r="ACR10625" s="60"/>
      <c r="ACS10625" s="60"/>
      <c r="ACT10625" s="60"/>
      <c r="ACU10625" s="60"/>
      <c r="ACV10625" s="60"/>
      <c r="ACW10625" s="60"/>
      <c r="ACX10625" s="60"/>
      <c r="ACY10625" s="60">
        <v>0.94887393308904899</v>
      </c>
      <c r="ACZ10625" s="60"/>
      <c r="ADA10625" s="60"/>
      <c r="ADB10625" s="60"/>
      <c r="ADC10625" s="60"/>
      <c r="ADD10625" s="60"/>
      <c r="ADE10625" s="60"/>
    </row>
    <row r="10626" spans="760:785" x14ac:dyDescent="0.25">
      <c r="ACF10626" s="60"/>
      <c r="ACG10626" s="60"/>
      <c r="ACH10626" s="60"/>
      <c r="ACI10626" s="60"/>
      <c r="ACJ10626" s="60"/>
      <c r="ACK10626" s="60"/>
      <c r="ACL10626" s="60"/>
      <c r="ACM10626" s="60"/>
      <c r="ACN10626" s="60"/>
      <c r="ACO10626" s="60"/>
      <c r="ACP10626" s="60"/>
      <c r="ACQ10626" s="60"/>
      <c r="ACR10626" s="60"/>
      <c r="ACS10626" s="60"/>
      <c r="ACT10626" s="60"/>
      <c r="ACU10626" s="60"/>
      <c r="ACV10626" s="60"/>
      <c r="ACW10626" s="60"/>
      <c r="ACX10626" s="60"/>
      <c r="ACY10626" s="60">
        <v>0.94887005536830404</v>
      </c>
      <c r="ACZ10626" s="60"/>
      <c r="ADA10626" s="60"/>
      <c r="ADB10626" s="60"/>
      <c r="ADC10626" s="60"/>
      <c r="ADD10626" s="60"/>
      <c r="ADE10626" s="60"/>
    </row>
    <row r="10627" spans="760:785" x14ac:dyDescent="0.25">
      <c r="ACF10627" s="60"/>
      <c r="ACG10627" s="60"/>
      <c r="ACH10627" s="60"/>
      <c r="ACI10627" s="60"/>
      <c r="ACJ10627" s="60"/>
      <c r="ACK10627" s="60"/>
      <c r="ACL10627" s="60"/>
      <c r="ACM10627" s="60"/>
      <c r="ACN10627" s="60"/>
      <c r="ACO10627" s="60"/>
      <c r="ACP10627" s="60"/>
      <c r="ACQ10627" s="60"/>
      <c r="ACR10627" s="60"/>
      <c r="ACS10627" s="60"/>
      <c r="ACT10627" s="60"/>
      <c r="ACU10627" s="60"/>
      <c r="ACV10627" s="60"/>
      <c r="ACW10627" s="60"/>
      <c r="ACX10627" s="60"/>
      <c r="ACY10627" s="60">
        <v>0.94884996912569197</v>
      </c>
      <c r="ACZ10627" s="60"/>
      <c r="ADA10627" s="60"/>
      <c r="ADB10627" s="60"/>
      <c r="ADC10627" s="60"/>
      <c r="ADD10627" s="60"/>
      <c r="ADE10627" s="60"/>
    </row>
    <row r="10628" spans="760:785" x14ac:dyDescent="0.25">
      <c r="ACF10628" s="60"/>
      <c r="ACG10628" s="60"/>
      <c r="ACH10628" s="60"/>
      <c r="ACI10628" s="60"/>
      <c r="ACJ10628" s="60"/>
      <c r="ACK10628" s="60"/>
      <c r="ACL10628" s="60"/>
      <c r="ACM10628" s="60"/>
      <c r="ACN10628" s="60"/>
      <c r="ACO10628" s="60"/>
      <c r="ACP10628" s="60"/>
      <c r="ACQ10628" s="60"/>
      <c r="ACR10628" s="60"/>
      <c r="ACS10628" s="60"/>
      <c r="ACT10628" s="60"/>
      <c r="ACU10628" s="60"/>
      <c r="ACV10628" s="60"/>
      <c r="ACW10628" s="60"/>
      <c r="ACX10628" s="60"/>
      <c r="ACY10628" s="60">
        <v>0.94884678187510696</v>
      </c>
      <c r="ACZ10628" s="60"/>
      <c r="ADA10628" s="60"/>
      <c r="ADB10628" s="60"/>
      <c r="ADC10628" s="60"/>
      <c r="ADD10628" s="60"/>
      <c r="ADE10628" s="60"/>
    </row>
    <row r="10629" spans="760:785" x14ac:dyDescent="0.25">
      <c r="ACF10629" s="60"/>
      <c r="ACG10629" s="60"/>
      <c r="ACH10629" s="60"/>
      <c r="ACI10629" s="60"/>
      <c r="ACJ10629" s="60"/>
      <c r="ACK10629" s="60"/>
      <c r="ACL10629" s="60"/>
      <c r="ACM10629" s="60"/>
      <c r="ACN10629" s="60"/>
      <c r="ACO10629" s="60"/>
      <c r="ACP10629" s="60"/>
      <c r="ACQ10629" s="60"/>
      <c r="ACR10629" s="60"/>
      <c r="ACS10629" s="60"/>
      <c r="ACT10629" s="60"/>
      <c r="ACU10629" s="60"/>
      <c r="ACV10629" s="60"/>
      <c r="ACW10629" s="60"/>
      <c r="ACX10629" s="60"/>
      <c r="ACY10629" s="60">
        <v>0.94883763062877402</v>
      </c>
      <c r="ACZ10629" s="60"/>
      <c r="ADA10629" s="60"/>
      <c r="ADB10629" s="60"/>
      <c r="ADC10629" s="60"/>
      <c r="ADD10629" s="60"/>
      <c r="ADE10629" s="60"/>
    </row>
    <row r="10630" spans="760:785" x14ac:dyDescent="0.25">
      <c r="ACF10630" s="60"/>
      <c r="ACG10630" s="60"/>
      <c r="ACH10630" s="60"/>
      <c r="ACI10630" s="60"/>
      <c r="ACJ10630" s="60"/>
      <c r="ACK10630" s="60"/>
      <c r="ACL10630" s="60"/>
      <c r="ACM10630" s="60"/>
      <c r="ACN10630" s="60"/>
      <c r="ACO10630" s="60"/>
      <c r="ACP10630" s="60"/>
      <c r="ACQ10630" s="60"/>
      <c r="ACR10630" s="60"/>
      <c r="ACS10630" s="60"/>
      <c r="ACT10630" s="60"/>
      <c r="ACU10630" s="60"/>
      <c r="ACV10630" s="60"/>
      <c r="ACW10630" s="60"/>
      <c r="ACX10630" s="60"/>
      <c r="ACY10630" s="60">
        <v>0.94883476787990395</v>
      </c>
      <c r="ACZ10630" s="60"/>
      <c r="ADA10630" s="60"/>
      <c r="ADB10630" s="60"/>
      <c r="ADC10630" s="60"/>
      <c r="ADD10630" s="60"/>
      <c r="ADE10630" s="60"/>
    </row>
    <row r="10631" spans="760:785" x14ac:dyDescent="0.25">
      <c r="ACF10631" s="60"/>
      <c r="ACG10631" s="60"/>
      <c r="ACH10631" s="60"/>
      <c r="ACI10631" s="60"/>
      <c r="ACJ10631" s="60"/>
      <c r="ACK10631" s="60"/>
      <c r="ACL10631" s="60"/>
      <c r="ACM10631" s="60"/>
      <c r="ACN10631" s="60"/>
      <c r="ACO10631" s="60"/>
      <c r="ACP10631" s="60"/>
      <c r="ACQ10631" s="60"/>
      <c r="ACR10631" s="60"/>
      <c r="ACS10631" s="60"/>
      <c r="ACT10631" s="60"/>
      <c r="ACU10631" s="60"/>
      <c r="ACV10631" s="60"/>
      <c r="ACW10631" s="60"/>
      <c r="ACX10631" s="60"/>
      <c r="ACY10631" s="60">
        <v>0.94883429865034796</v>
      </c>
      <c r="ACZ10631" s="60"/>
      <c r="ADA10631" s="60"/>
      <c r="ADB10631" s="60"/>
      <c r="ADC10631" s="60"/>
      <c r="ADD10631" s="60"/>
      <c r="ADE10631" s="60"/>
    </row>
    <row r="10632" spans="760:785" x14ac:dyDescent="0.25">
      <c r="ACF10632" s="60"/>
      <c r="ACG10632" s="60"/>
      <c r="ACH10632" s="60"/>
      <c r="ACI10632" s="60"/>
      <c r="ACJ10632" s="60"/>
      <c r="ACK10632" s="60"/>
      <c r="ACL10632" s="60"/>
      <c r="ACM10632" s="60"/>
      <c r="ACN10632" s="60"/>
      <c r="ACO10632" s="60"/>
      <c r="ACP10632" s="60"/>
      <c r="ACQ10632" s="60"/>
      <c r="ACR10632" s="60"/>
      <c r="ACS10632" s="60"/>
      <c r="ACT10632" s="60"/>
      <c r="ACU10632" s="60"/>
      <c r="ACV10632" s="60"/>
      <c r="ACW10632" s="60"/>
      <c r="ACX10632" s="60"/>
      <c r="ACY10632" s="60">
        <v>0.94882640388545503</v>
      </c>
      <c r="ACZ10632" s="60"/>
      <c r="ADA10632" s="60"/>
      <c r="ADB10632" s="60"/>
      <c r="ADC10632" s="60"/>
      <c r="ADD10632" s="60"/>
      <c r="ADE10632" s="60"/>
    </row>
    <row r="10633" spans="760:785" x14ac:dyDescent="0.25">
      <c r="ACF10633" s="60"/>
      <c r="ACG10633" s="60"/>
      <c r="ACH10633" s="60"/>
      <c r="ACI10633" s="60"/>
      <c r="ACJ10633" s="60"/>
      <c r="ACK10633" s="60"/>
      <c r="ACL10633" s="60"/>
      <c r="ACM10633" s="60"/>
      <c r="ACN10633" s="60"/>
      <c r="ACO10633" s="60"/>
      <c r="ACP10633" s="60"/>
      <c r="ACQ10633" s="60"/>
      <c r="ACR10633" s="60"/>
      <c r="ACS10633" s="60"/>
      <c r="ACT10633" s="60"/>
      <c r="ACU10633" s="60"/>
      <c r="ACV10633" s="60"/>
      <c r="ACW10633" s="60"/>
      <c r="ACX10633" s="60"/>
      <c r="ACY10633" s="60">
        <v>0.94879927028072097</v>
      </c>
      <c r="ACZ10633" s="60"/>
      <c r="ADA10633" s="60"/>
      <c r="ADB10633" s="60"/>
      <c r="ADC10633" s="60"/>
      <c r="ADD10633" s="60"/>
      <c r="ADE10633" s="60"/>
    </row>
    <row r="10634" spans="760:785" x14ac:dyDescent="0.25">
      <c r="ACF10634" s="60"/>
      <c r="ACG10634" s="60"/>
      <c r="ACH10634" s="60"/>
      <c r="ACI10634" s="60"/>
      <c r="ACJ10634" s="60"/>
      <c r="ACK10634" s="60"/>
      <c r="ACL10634" s="60"/>
      <c r="ACM10634" s="60"/>
      <c r="ACN10634" s="60"/>
      <c r="ACO10634" s="60"/>
      <c r="ACP10634" s="60"/>
      <c r="ACQ10634" s="60"/>
      <c r="ACR10634" s="60"/>
      <c r="ACS10634" s="60"/>
      <c r="ACT10634" s="60"/>
      <c r="ACU10634" s="60"/>
      <c r="ACV10634" s="60"/>
      <c r="ACW10634" s="60"/>
      <c r="ACX10634" s="60"/>
      <c r="ACY10634" s="60">
        <v>0.948787510313852</v>
      </c>
      <c r="ACZ10634" s="60"/>
      <c r="ADA10634" s="60"/>
      <c r="ADB10634" s="60"/>
      <c r="ADC10634" s="60"/>
      <c r="ADD10634" s="60"/>
      <c r="ADE10634" s="60"/>
    </row>
    <row r="10635" spans="760:785" x14ac:dyDescent="0.25">
      <c r="ACF10635" s="60"/>
      <c r="ACG10635" s="60"/>
      <c r="ACH10635" s="60"/>
      <c r="ACI10635" s="60"/>
      <c r="ACJ10635" s="60"/>
      <c r="ACK10635" s="60"/>
      <c r="ACL10635" s="60"/>
      <c r="ACM10635" s="60"/>
      <c r="ACN10635" s="60"/>
      <c r="ACO10635" s="60"/>
      <c r="ACP10635" s="60"/>
      <c r="ACQ10635" s="60"/>
      <c r="ACR10635" s="60"/>
      <c r="ACS10635" s="60"/>
      <c r="ACT10635" s="60"/>
      <c r="ACU10635" s="60"/>
      <c r="ACV10635" s="60"/>
      <c r="ACW10635" s="60"/>
      <c r="ACX10635" s="60"/>
      <c r="ACY10635" s="60">
        <v>0.94876941137401105</v>
      </c>
      <c r="ACZ10635" s="60"/>
      <c r="ADA10635" s="60"/>
      <c r="ADB10635" s="60"/>
      <c r="ADC10635" s="60"/>
      <c r="ADD10635" s="60"/>
      <c r="ADE10635" s="60"/>
    </row>
    <row r="10636" spans="760:785" x14ac:dyDescent="0.25">
      <c r="ACF10636" s="60"/>
      <c r="ACG10636" s="60"/>
      <c r="ACH10636" s="60"/>
      <c r="ACI10636" s="60"/>
      <c r="ACJ10636" s="60"/>
      <c r="ACK10636" s="60"/>
      <c r="ACL10636" s="60"/>
      <c r="ACM10636" s="60"/>
      <c r="ACN10636" s="60"/>
      <c r="ACO10636" s="60"/>
      <c r="ACP10636" s="60"/>
      <c r="ACQ10636" s="60"/>
      <c r="ACR10636" s="60"/>
      <c r="ACS10636" s="60"/>
      <c r="ACT10636" s="60"/>
      <c r="ACU10636" s="60"/>
      <c r="ACV10636" s="60"/>
      <c r="ACW10636" s="60"/>
      <c r="ACX10636" s="60"/>
      <c r="ACY10636" s="60">
        <v>0.94876207403383706</v>
      </c>
      <c r="ACZ10636" s="60"/>
      <c r="ADA10636" s="60"/>
      <c r="ADB10636" s="60"/>
      <c r="ADC10636" s="60"/>
      <c r="ADD10636" s="60"/>
      <c r="ADE10636" s="60"/>
    </row>
    <row r="10637" spans="760:785" x14ac:dyDescent="0.25">
      <c r="ACF10637" s="60"/>
      <c r="ACG10637" s="60"/>
      <c r="ACH10637" s="60"/>
      <c r="ACI10637" s="60"/>
      <c r="ACJ10637" s="60"/>
      <c r="ACK10637" s="60"/>
      <c r="ACL10637" s="60"/>
      <c r="ACM10637" s="60"/>
      <c r="ACN10637" s="60"/>
      <c r="ACO10637" s="60"/>
      <c r="ACP10637" s="60"/>
      <c r="ACQ10637" s="60"/>
      <c r="ACR10637" s="60"/>
      <c r="ACS10637" s="60"/>
      <c r="ACT10637" s="60"/>
      <c r="ACU10637" s="60"/>
      <c r="ACV10637" s="60"/>
      <c r="ACW10637" s="60"/>
      <c r="ACX10637" s="60"/>
      <c r="ACY10637" s="60">
        <v>0.94875211609423804</v>
      </c>
      <c r="ACZ10637" s="60"/>
      <c r="ADA10637" s="60"/>
      <c r="ADB10637" s="60"/>
      <c r="ADC10637" s="60"/>
      <c r="ADD10637" s="60"/>
      <c r="ADE10637" s="60"/>
    </row>
    <row r="10638" spans="760:785" x14ac:dyDescent="0.25">
      <c r="ACF10638" s="60"/>
      <c r="ACG10638" s="60"/>
      <c r="ACH10638" s="60"/>
      <c r="ACI10638" s="60"/>
      <c r="ACJ10638" s="60"/>
      <c r="ACK10638" s="60"/>
      <c r="ACL10638" s="60"/>
      <c r="ACM10638" s="60"/>
      <c r="ACN10638" s="60"/>
      <c r="ACO10638" s="60"/>
      <c r="ACP10638" s="60"/>
      <c r="ACQ10638" s="60"/>
      <c r="ACR10638" s="60"/>
      <c r="ACS10638" s="60"/>
      <c r="ACT10638" s="60"/>
      <c r="ACU10638" s="60"/>
      <c r="ACV10638" s="60"/>
      <c r="ACW10638" s="60"/>
      <c r="ACX10638" s="60"/>
      <c r="ACY10638" s="60">
        <v>0.94870830222111302</v>
      </c>
      <c r="ACZ10638" s="60"/>
      <c r="ADA10638" s="60"/>
      <c r="ADB10638" s="60"/>
      <c r="ADC10638" s="60"/>
      <c r="ADD10638" s="60"/>
      <c r="ADE10638" s="60"/>
    </row>
    <row r="10639" spans="760:785" x14ac:dyDescent="0.25">
      <c r="ACF10639" s="60"/>
      <c r="ACG10639" s="60"/>
      <c r="ACH10639" s="60"/>
      <c r="ACI10639" s="60"/>
      <c r="ACJ10639" s="60"/>
      <c r="ACK10639" s="60"/>
      <c r="ACL10639" s="60"/>
      <c r="ACM10639" s="60"/>
      <c r="ACN10639" s="60"/>
      <c r="ACO10639" s="60"/>
      <c r="ACP10639" s="60"/>
      <c r="ACQ10639" s="60"/>
      <c r="ACR10639" s="60"/>
      <c r="ACS10639" s="60"/>
      <c r="ACT10639" s="60"/>
      <c r="ACU10639" s="60"/>
      <c r="ACV10639" s="60"/>
      <c r="ACW10639" s="60"/>
      <c r="ACX10639" s="60"/>
      <c r="ACY10639" s="60">
        <v>0.94869130941415303</v>
      </c>
      <c r="ACZ10639" s="60"/>
      <c r="ADA10639" s="60"/>
      <c r="ADB10639" s="60"/>
      <c r="ADC10639" s="60"/>
      <c r="ADD10639" s="60"/>
      <c r="ADE10639" s="60"/>
    </row>
    <row r="10640" spans="760:785" x14ac:dyDescent="0.25">
      <c r="ACF10640" s="60"/>
      <c r="ACG10640" s="60"/>
      <c r="ACH10640" s="60"/>
      <c r="ACI10640" s="60"/>
      <c r="ACJ10640" s="60"/>
      <c r="ACK10640" s="60"/>
      <c r="ACL10640" s="60"/>
      <c r="ACM10640" s="60"/>
      <c r="ACN10640" s="60"/>
      <c r="ACO10640" s="60"/>
      <c r="ACP10640" s="60"/>
      <c r="ACQ10640" s="60"/>
      <c r="ACR10640" s="60"/>
      <c r="ACS10640" s="60"/>
      <c r="ACT10640" s="60"/>
      <c r="ACU10640" s="60"/>
      <c r="ACV10640" s="60"/>
      <c r="ACW10640" s="60"/>
      <c r="ACX10640" s="60"/>
      <c r="ACY10640" s="60">
        <v>0.94867943018038903</v>
      </c>
      <c r="ACZ10640" s="60"/>
      <c r="ADA10640" s="60"/>
      <c r="ADB10640" s="60"/>
      <c r="ADC10640" s="60"/>
      <c r="ADD10640" s="60"/>
      <c r="ADE10640" s="60"/>
    </row>
    <row r="10641" spans="760:785" x14ac:dyDescent="0.25">
      <c r="ACF10641" s="60"/>
      <c r="ACG10641" s="60"/>
      <c r="ACH10641" s="60"/>
      <c r="ACI10641" s="60"/>
      <c r="ACJ10641" s="60"/>
      <c r="ACK10641" s="60"/>
      <c r="ACL10641" s="60"/>
      <c r="ACM10641" s="60"/>
      <c r="ACN10641" s="60"/>
      <c r="ACO10641" s="60"/>
      <c r="ACP10641" s="60"/>
      <c r="ACQ10641" s="60"/>
      <c r="ACR10641" s="60"/>
      <c r="ACS10641" s="60"/>
      <c r="ACT10641" s="60"/>
      <c r="ACU10641" s="60"/>
      <c r="ACV10641" s="60"/>
      <c r="ACW10641" s="60"/>
      <c r="ACX10641" s="60"/>
      <c r="ACY10641" s="60">
        <v>0.94867521185182702</v>
      </c>
      <c r="ACZ10641" s="60"/>
      <c r="ADA10641" s="60"/>
      <c r="ADB10641" s="60"/>
      <c r="ADC10641" s="60"/>
      <c r="ADD10641" s="60"/>
      <c r="ADE10641" s="60"/>
    </row>
    <row r="10642" spans="760:785" x14ac:dyDescent="0.25">
      <c r="ACF10642" s="60"/>
      <c r="ACG10642" s="60"/>
      <c r="ACH10642" s="60"/>
      <c r="ACI10642" s="60"/>
      <c r="ACJ10642" s="60"/>
      <c r="ACK10642" s="60"/>
      <c r="ACL10642" s="60"/>
      <c r="ACM10642" s="60"/>
      <c r="ACN10642" s="60"/>
      <c r="ACO10642" s="60"/>
      <c r="ACP10642" s="60"/>
      <c r="ACQ10642" s="60"/>
      <c r="ACR10642" s="60"/>
      <c r="ACS10642" s="60"/>
      <c r="ACT10642" s="60"/>
      <c r="ACU10642" s="60"/>
      <c r="ACV10642" s="60"/>
      <c r="ACW10642" s="60"/>
      <c r="ACX10642" s="60"/>
      <c r="ACY10642" s="60">
        <v>0.94867391725921302</v>
      </c>
      <c r="ACZ10642" s="60"/>
      <c r="ADA10642" s="60"/>
      <c r="ADB10642" s="60"/>
      <c r="ADC10642" s="60"/>
      <c r="ADD10642" s="60"/>
      <c r="ADE10642" s="60"/>
    </row>
    <row r="10643" spans="760:785" x14ac:dyDescent="0.25">
      <c r="ACF10643" s="60"/>
      <c r="ACG10643" s="60"/>
      <c r="ACH10643" s="60"/>
      <c r="ACI10643" s="60"/>
      <c r="ACJ10643" s="60"/>
      <c r="ACK10643" s="60"/>
      <c r="ACL10643" s="60"/>
      <c r="ACM10643" s="60"/>
      <c r="ACN10643" s="60"/>
      <c r="ACO10643" s="60"/>
      <c r="ACP10643" s="60"/>
      <c r="ACQ10643" s="60"/>
      <c r="ACR10643" s="60"/>
      <c r="ACS10643" s="60"/>
      <c r="ACT10643" s="60"/>
      <c r="ACU10643" s="60"/>
      <c r="ACV10643" s="60"/>
      <c r="ACW10643" s="60"/>
      <c r="ACX10643" s="60"/>
      <c r="ACY10643" s="60">
        <v>0.94866293814289004</v>
      </c>
      <c r="ACZ10643" s="60"/>
      <c r="ADA10643" s="60"/>
      <c r="ADB10643" s="60"/>
      <c r="ADC10643" s="60"/>
      <c r="ADD10643" s="60"/>
      <c r="ADE10643" s="60"/>
    </row>
    <row r="10644" spans="760:785" x14ac:dyDescent="0.25">
      <c r="ACF10644" s="60"/>
      <c r="ACG10644" s="60"/>
      <c r="ACH10644" s="60"/>
      <c r="ACI10644" s="60"/>
      <c r="ACJ10644" s="60"/>
      <c r="ACK10644" s="60"/>
      <c r="ACL10644" s="60"/>
      <c r="ACM10644" s="60"/>
      <c r="ACN10644" s="60"/>
      <c r="ACO10644" s="60"/>
      <c r="ACP10644" s="60"/>
      <c r="ACQ10644" s="60"/>
      <c r="ACR10644" s="60"/>
      <c r="ACS10644" s="60"/>
      <c r="ACT10644" s="60"/>
      <c r="ACU10644" s="60"/>
      <c r="ACV10644" s="60"/>
      <c r="ACW10644" s="60"/>
      <c r="ACX10644" s="60"/>
      <c r="ACY10644" s="60">
        <v>0.94865688125136904</v>
      </c>
      <c r="ACZ10644" s="60"/>
      <c r="ADA10644" s="60"/>
      <c r="ADB10644" s="60"/>
      <c r="ADC10644" s="60"/>
      <c r="ADD10644" s="60"/>
      <c r="ADE10644" s="60"/>
    </row>
    <row r="10645" spans="760:785" x14ac:dyDescent="0.25">
      <c r="ACF10645" s="60"/>
      <c r="ACG10645" s="60"/>
      <c r="ACH10645" s="60"/>
      <c r="ACI10645" s="60"/>
      <c r="ACJ10645" s="60"/>
      <c r="ACK10645" s="60"/>
      <c r="ACL10645" s="60"/>
      <c r="ACM10645" s="60"/>
      <c r="ACN10645" s="60"/>
      <c r="ACO10645" s="60"/>
      <c r="ACP10645" s="60"/>
      <c r="ACQ10645" s="60"/>
      <c r="ACR10645" s="60"/>
      <c r="ACS10645" s="60"/>
      <c r="ACT10645" s="60"/>
      <c r="ACU10645" s="60"/>
      <c r="ACV10645" s="60"/>
      <c r="ACW10645" s="60"/>
      <c r="ACX10645" s="60"/>
      <c r="ACY10645" s="60">
        <v>0.94864958252418696</v>
      </c>
      <c r="ACZ10645" s="60"/>
      <c r="ADA10645" s="60"/>
      <c r="ADB10645" s="60"/>
      <c r="ADC10645" s="60"/>
      <c r="ADD10645" s="60"/>
      <c r="ADE10645" s="60"/>
    </row>
    <row r="10646" spans="760:785" x14ac:dyDescent="0.25">
      <c r="ACF10646" s="60"/>
      <c r="ACG10646" s="60"/>
      <c r="ACH10646" s="60"/>
      <c r="ACI10646" s="60"/>
      <c r="ACJ10646" s="60"/>
      <c r="ACK10646" s="60"/>
      <c r="ACL10646" s="60"/>
      <c r="ACM10646" s="60"/>
      <c r="ACN10646" s="60"/>
      <c r="ACO10646" s="60"/>
      <c r="ACP10646" s="60"/>
      <c r="ACQ10646" s="60"/>
      <c r="ACR10646" s="60"/>
      <c r="ACS10646" s="60"/>
      <c r="ACT10646" s="60"/>
      <c r="ACU10646" s="60"/>
      <c r="ACV10646" s="60"/>
      <c r="ACW10646" s="60"/>
      <c r="ACX10646" s="60"/>
      <c r="ACY10646" s="60">
        <v>0.94863641408397603</v>
      </c>
      <c r="ACZ10646" s="60"/>
      <c r="ADA10646" s="60"/>
      <c r="ADB10646" s="60"/>
      <c r="ADC10646" s="60"/>
      <c r="ADD10646" s="60"/>
      <c r="ADE10646" s="60"/>
    </row>
    <row r="10647" spans="760:785" x14ac:dyDescent="0.25">
      <c r="ACF10647" s="60"/>
      <c r="ACG10647" s="60"/>
      <c r="ACH10647" s="60"/>
      <c r="ACI10647" s="60"/>
      <c r="ACJ10647" s="60"/>
      <c r="ACK10647" s="60"/>
      <c r="ACL10647" s="60"/>
      <c r="ACM10647" s="60"/>
      <c r="ACN10647" s="60"/>
      <c r="ACO10647" s="60"/>
      <c r="ACP10647" s="60"/>
      <c r="ACQ10647" s="60"/>
      <c r="ACR10647" s="60"/>
      <c r="ACS10647" s="60"/>
      <c r="ACT10647" s="60"/>
      <c r="ACU10647" s="60"/>
      <c r="ACV10647" s="60"/>
      <c r="ACW10647" s="60"/>
      <c r="ACX10647" s="60"/>
      <c r="ACY10647" s="60">
        <v>0.94863252167510204</v>
      </c>
      <c r="ACZ10647" s="60"/>
      <c r="ADA10647" s="60"/>
      <c r="ADB10647" s="60"/>
      <c r="ADC10647" s="60"/>
      <c r="ADD10647" s="60"/>
      <c r="ADE10647" s="60"/>
    </row>
    <row r="10648" spans="760:785" x14ac:dyDescent="0.25">
      <c r="ACF10648" s="60"/>
      <c r="ACG10648" s="60"/>
      <c r="ACH10648" s="60"/>
      <c r="ACI10648" s="60"/>
      <c r="ACJ10648" s="60"/>
      <c r="ACK10648" s="60"/>
      <c r="ACL10648" s="60"/>
      <c r="ACM10648" s="60"/>
      <c r="ACN10648" s="60"/>
      <c r="ACO10648" s="60"/>
      <c r="ACP10648" s="60"/>
      <c r="ACQ10648" s="60"/>
      <c r="ACR10648" s="60"/>
      <c r="ACS10648" s="60"/>
      <c r="ACT10648" s="60"/>
      <c r="ACU10648" s="60"/>
      <c r="ACV10648" s="60"/>
      <c r="ACW10648" s="60"/>
      <c r="ACX10648" s="60"/>
      <c r="ACY10648" s="60">
        <v>0.94862142470307798</v>
      </c>
      <c r="ACZ10648" s="60"/>
      <c r="ADA10648" s="60"/>
      <c r="ADB10648" s="60"/>
      <c r="ADC10648" s="60"/>
      <c r="ADD10648" s="60"/>
      <c r="ADE10648" s="60"/>
    </row>
    <row r="10649" spans="760:785" x14ac:dyDescent="0.25">
      <c r="ACF10649" s="60"/>
      <c r="ACG10649" s="60"/>
      <c r="ACH10649" s="60"/>
      <c r="ACI10649" s="60"/>
      <c r="ACJ10649" s="60"/>
      <c r="ACK10649" s="60"/>
      <c r="ACL10649" s="60"/>
      <c r="ACM10649" s="60"/>
      <c r="ACN10649" s="60"/>
      <c r="ACO10649" s="60"/>
      <c r="ACP10649" s="60"/>
      <c r="ACQ10649" s="60"/>
      <c r="ACR10649" s="60"/>
      <c r="ACS10649" s="60"/>
      <c r="ACT10649" s="60"/>
      <c r="ACU10649" s="60"/>
      <c r="ACV10649" s="60"/>
      <c r="ACW10649" s="60"/>
      <c r="ACX10649" s="60"/>
      <c r="ACY10649" s="60">
        <v>0.94859435806147296</v>
      </c>
      <c r="ACZ10649" s="60"/>
      <c r="ADA10649" s="60"/>
      <c r="ADB10649" s="60"/>
      <c r="ADC10649" s="60"/>
      <c r="ADD10649" s="60"/>
      <c r="ADE10649" s="60"/>
    </row>
    <row r="10650" spans="760:785" x14ac:dyDescent="0.25">
      <c r="ACF10650" s="60"/>
      <c r="ACG10650" s="60"/>
      <c r="ACH10650" s="60"/>
      <c r="ACI10650" s="60"/>
      <c r="ACJ10650" s="60"/>
      <c r="ACK10650" s="60"/>
      <c r="ACL10650" s="60"/>
      <c r="ACM10650" s="60"/>
      <c r="ACN10650" s="60"/>
      <c r="ACO10650" s="60"/>
      <c r="ACP10650" s="60"/>
      <c r="ACQ10650" s="60"/>
      <c r="ACR10650" s="60"/>
      <c r="ACS10650" s="60"/>
      <c r="ACT10650" s="60"/>
      <c r="ACU10650" s="60"/>
      <c r="ACV10650" s="60"/>
      <c r="ACW10650" s="60"/>
      <c r="ACX10650" s="60"/>
      <c r="ACY10650" s="60">
        <v>0.94859155990842303</v>
      </c>
      <c r="ACZ10650" s="60"/>
      <c r="ADA10650" s="60"/>
      <c r="ADB10650" s="60"/>
      <c r="ADC10650" s="60"/>
      <c r="ADD10650" s="60"/>
      <c r="ADE10650" s="60"/>
    </row>
    <row r="10651" spans="760:785" x14ac:dyDescent="0.25">
      <c r="ACF10651" s="60"/>
      <c r="ACG10651" s="60"/>
      <c r="ACH10651" s="60"/>
      <c r="ACI10651" s="60"/>
      <c r="ACJ10651" s="60"/>
      <c r="ACK10651" s="60"/>
      <c r="ACL10651" s="60"/>
      <c r="ACM10651" s="60"/>
      <c r="ACN10651" s="60"/>
      <c r="ACO10651" s="60"/>
      <c r="ACP10651" s="60"/>
      <c r="ACQ10651" s="60"/>
      <c r="ACR10651" s="60"/>
      <c r="ACS10651" s="60"/>
      <c r="ACT10651" s="60"/>
      <c r="ACU10651" s="60"/>
      <c r="ACV10651" s="60"/>
      <c r="ACW10651" s="60"/>
      <c r="ACX10651" s="60"/>
      <c r="ACY10651" s="60">
        <v>0.94855367340837904</v>
      </c>
      <c r="ACZ10651" s="60"/>
      <c r="ADA10651" s="60"/>
      <c r="ADB10651" s="60"/>
      <c r="ADC10651" s="60"/>
      <c r="ADD10651" s="60"/>
      <c r="ADE10651" s="60"/>
    </row>
    <row r="10652" spans="760:785" x14ac:dyDescent="0.25">
      <c r="ACF10652" s="60"/>
      <c r="ACG10652" s="60"/>
      <c r="ACH10652" s="60"/>
      <c r="ACI10652" s="60"/>
      <c r="ACJ10652" s="60"/>
      <c r="ACK10652" s="60"/>
      <c r="ACL10652" s="60"/>
      <c r="ACM10652" s="60"/>
      <c r="ACN10652" s="60"/>
      <c r="ACO10652" s="60"/>
      <c r="ACP10652" s="60"/>
      <c r="ACQ10652" s="60"/>
      <c r="ACR10652" s="60"/>
      <c r="ACS10652" s="60"/>
      <c r="ACT10652" s="60"/>
      <c r="ACU10652" s="60"/>
      <c r="ACV10652" s="60"/>
      <c r="ACW10652" s="60"/>
      <c r="ACX10652" s="60"/>
      <c r="ACY10652" s="60">
        <v>0.94854599818555796</v>
      </c>
      <c r="ACZ10652" s="60"/>
      <c r="ADA10652" s="60"/>
      <c r="ADB10652" s="60"/>
      <c r="ADC10652" s="60"/>
      <c r="ADD10652" s="60"/>
      <c r="ADE10652" s="60"/>
    </row>
    <row r="10653" spans="760:785" x14ac:dyDescent="0.25">
      <c r="ACF10653" s="60"/>
      <c r="ACG10653" s="60"/>
      <c r="ACH10653" s="60"/>
      <c r="ACI10653" s="60"/>
      <c r="ACJ10653" s="60"/>
      <c r="ACK10653" s="60"/>
      <c r="ACL10653" s="60"/>
      <c r="ACM10653" s="60"/>
      <c r="ACN10653" s="60"/>
      <c r="ACO10653" s="60"/>
      <c r="ACP10653" s="60"/>
      <c r="ACQ10653" s="60"/>
      <c r="ACR10653" s="60"/>
      <c r="ACS10653" s="60"/>
      <c r="ACT10653" s="60"/>
      <c r="ACU10653" s="60"/>
      <c r="ACV10653" s="60"/>
      <c r="ACW10653" s="60"/>
      <c r="ACX10653" s="60"/>
      <c r="ACY10653" s="60">
        <v>0.94854366814081104</v>
      </c>
      <c r="ACZ10653" s="60"/>
      <c r="ADA10653" s="60"/>
      <c r="ADB10653" s="60"/>
      <c r="ADC10653" s="60"/>
      <c r="ADD10653" s="60"/>
      <c r="ADE10653" s="60"/>
    </row>
    <row r="10654" spans="760:785" x14ac:dyDescent="0.25">
      <c r="ACF10654" s="60"/>
      <c r="ACG10654" s="60"/>
      <c r="ACH10654" s="60"/>
      <c r="ACI10654" s="60"/>
      <c r="ACJ10654" s="60"/>
      <c r="ACK10654" s="60"/>
      <c r="ACL10654" s="60"/>
      <c r="ACM10654" s="60"/>
      <c r="ACN10654" s="60"/>
      <c r="ACO10654" s="60"/>
      <c r="ACP10654" s="60"/>
      <c r="ACQ10654" s="60"/>
      <c r="ACR10654" s="60"/>
      <c r="ACS10654" s="60"/>
      <c r="ACT10654" s="60"/>
      <c r="ACU10654" s="60"/>
      <c r="ACV10654" s="60"/>
      <c r="ACW10654" s="60"/>
      <c r="ACX10654" s="60"/>
      <c r="ACY10654" s="60">
        <v>0.94852917050341401</v>
      </c>
      <c r="ACZ10654" s="60"/>
      <c r="ADA10654" s="60"/>
      <c r="ADB10654" s="60"/>
      <c r="ADC10654" s="60"/>
      <c r="ADD10654" s="60"/>
      <c r="ADE10654" s="60"/>
    </row>
    <row r="10655" spans="760:785" x14ac:dyDescent="0.25">
      <c r="ACF10655" s="60"/>
      <c r="ACG10655" s="60"/>
      <c r="ACH10655" s="60"/>
      <c r="ACI10655" s="60"/>
      <c r="ACJ10655" s="60"/>
      <c r="ACK10655" s="60"/>
      <c r="ACL10655" s="60"/>
      <c r="ACM10655" s="60"/>
      <c r="ACN10655" s="60"/>
      <c r="ACO10655" s="60"/>
      <c r="ACP10655" s="60"/>
      <c r="ACQ10655" s="60"/>
      <c r="ACR10655" s="60"/>
      <c r="ACS10655" s="60"/>
      <c r="ACT10655" s="60"/>
      <c r="ACU10655" s="60"/>
      <c r="ACV10655" s="60"/>
      <c r="ACW10655" s="60"/>
      <c r="ACX10655" s="60"/>
      <c r="ACY10655" s="60">
        <v>0.94851081230592804</v>
      </c>
      <c r="ACZ10655" s="60"/>
      <c r="ADA10655" s="60"/>
      <c r="ADB10655" s="60"/>
      <c r="ADC10655" s="60"/>
      <c r="ADD10655" s="60"/>
      <c r="ADE10655" s="60"/>
    </row>
    <row r="10656" spans="760:785" x14ac:dyDescent="0.25">
      <c r="ACF10656" s="60"/>
      <c r="ACG10656" s="60"/>
      <c r="ACH10656" s="60"/>
      <c r="ACI10656" s="60"/>
      <c r="ACJ10656" s="60"/>
      <c r="ACK10656" s="60"/>
      <c r="ACL10656" s="60"/>
      <c r="ACM10656" s="60"/>
      <c r="ACN10656" s="60"/>
      <c r="ACO10656" s="60"/>
      <c r="ACP10656" s="60"/>
      <c r="ACQ10656" s="60"/>
      <c r="ACR10656" s="60"/>
      <c r="ACS10656" s="60"/>
      <c r="ACT10656" s="60"/>
      <c r="ACU10656" s="60"/>
      <c r="ACV10656" s="60"/>
      <c r="ACW10656" s="60"/>
      <c r="ACX10656" s="60"/>
      <c r="ACY10656" s="60">
        <v>0.948509275033106</v>
      </c>
      <c r="ACZ10656" s="60"/>
      <c r="ADA10656" s="60"/>
      <c r="ADB10656" s="60"/>
      <c r="ADC10656" s="60"/>
      <c r="ADD10656" s="60"/>
      <c r="ADE10656" s="60"/>
    </row>
    <row r="10657" spans="760:785" x14ac:dyDescent="0.25">
      <c r="ACF10657" s="60"/>
      <c r="ACG10657" s="60"/>
      <c r="ACH10657" s="60"/>
      <c r="ACI10657" s="60"/>
      <c r="ACJ10657" s="60"/>
      <c r="ACK10657" s="60"/>
      <c r="ACL10657" s="60"/>
      <c r="ACM10657" s="60"/>
      <c r="ACN10657" s="60"/>
      <c r="ACO10657" s="60"/>
      <c r="ACP10657" s="60"/>
      <c r="ACQ10657" s="60"/>
      <c r="ACR10657" s="60"/>
      <c r="ACS10657" s="60"/>
      <c r="ACT10657" s="60"/>
      <c r="ACU10657" s="60"/>
      <c r="ACV10657" s="60"/>
      <c r="ACW10657" s="60"/>
      <c r="ACX10657" s="60"/>
      <c r="ACY10657" s="60">
        <v>0.94850482507143696</v>
      </c>
      <c r="ACZ10657" s="60"/>
      <c r="ADA10657" s="60"/>
      <c r="ADB10657" s="60"/>
      <c r="ADC10657" s="60"/>
      <c r="ADD10657" s="60"/>
      <c r="ADE10657" s="60"/>
    </row>
    <row r="10658" spans="760:785" x14ac:dyDescent="0.25">
      <c r="ACF10658" s="60"/>
      <c r="ACG10658" s="60"/>
      <c r="ACH10658" s="60"/>
      <c r="ACI10658" s="60"/>
      <c r="ACJ10658" s="60"/>
      <c r="ACK10658" s="60"/>
      <c r="ACL10658" s="60"/>
      <c r="ACM10658" s="60"/>
      <c r="ACN10658" s="60"/>
      <c r="ACO10658" s="60"/>
      <c r="ACP10658" s="60"/>
      <c r="ACQ10658" s="60"/>
      <c r="ACR10658" s="60"/>
      <c r="ACS10658" s="60"/>
      <c r="ACT10658" s="60"/>
      <c r="ACU10658" s="60"/>
      <c r="ACV10658" s="60"/>
      <c r="ACW10658" s="60"/>
      <c r="ACX10658" s="60"/>
      <c r="ACY10658" s="60">
        <v>0.94847352883632097</v>
      </c>
      <c r="ACZ10658" s="60"/>
      <c r="ADA10658" s="60"/>
      <c r="ADB10658" s="60"/>
      <c r="ADC10658" s="60"/>
      <c r="ADD10658" s="60"/>
      <c r="ADE10658" s="60"/>
    </row>
    <row r="10659" spans="760:785" x14ac:dyDescent="0.25">
      <c r="ACF10659" s="60"/>
      <c r="ACG10659" s="60"/>
      <c r="ACH10659" s="60"/>
      <c r="ACI10659" s="60"/>
      <c r="ACJ10659" s="60"/>
      <c r="ACK10659" s="60"/>
      <c r="ACL10659" s="60"/>
      <c r="ACM10659" s="60"/>
      <c r="ACN10659" s="60"/>
      <c r="ACO10659" s="60"/>
      <c r="ACP10659" s="60"/>
      <c r="ACQ10659" s="60"/>
      <c r="ACR10659" s="60"/>
      <c r="ACS10659" s="60"/>
      <c r="ACT10659" s="60"/>
      <c r="ACU10659" s="60"/>
      <c r="ACV10659" s="60"/>
      <c r="ACW10659" s="60"/>
      <c r="ACX10659" s="60"/>
      <c r="ACY10659" s="60">
        <v>0.94846824162505805</v>
      </c>
      <c r="ACZ10659" s="60"/>
      <c r="ADA10659" s="60"/>
      <c r="ADB10659" s="60"/>
      <c r="ADC10659" s="60"/>
      <c r="ADD10659" s="60"/>
      <c r="ADE10659" s="60"/>
    </row>
    <row r="10660" spans="760:785" x14ac:dyDescent="0.25">
      <c r="ACF10660" s="60"/>
      <c r="ACG10660" s="60"/>
      <c r="ACH10660" s="60"/>
      <c r="ACI10660" s="60"/>
      <c r="ACJ10660" s="60"/>
      <c r="ACK10660" s="60"/>
      <c r="ACL10660" s="60"/>
      <c r="ACM10660" s="60"/>
      <c r="ACN10660" s="60"/>
      <c r="ACO10660" s="60"/>
      <c r="ACP10660" s="60"/>
      <c r="ACQ10660" s="60"/>
      <c r="ACR10660" s="60"/>
      <c r="ACS10660" s="60"/>
      <c r="ACT10660" s="60"/>
      <c r="ACU10660" s="60"/>
      <c r="ACV10660" s="60"/>
      <c r="ACW10660" s="60"/>
      <c r="ACX10660" s="60"/>
      <c r="ACY10660" s="60">
        <v>0.94846411853724399</v>
      </c>
      <c r="ACZ10660" s="60"/>
      <c r="ADA10660" s="60"/>
      <c r="ADB10660" s="60"/>
      <c r="ADC10660" s="60"/>
      <c r="ADD10660" s="60"/>
      <c r="ADE10660" s="60"/>
    </row>
    <row r="10661" spans="760:785" x14ac:dyDescent="0.25">
      <c r="ACF10661" s="60"/>
      <c r="ACG10661" s="60"/>
      <c r="ACH10661" s="60"/>
      <c r="ACI10661" s="60"/>
      <c r="ACJ10661" s="60"/>
      <c r="ACK10661" s="60"/>
      <c r="ACL10661" s="60"/>
      <c r="ACM10661" s="60"/>
      <c r="ACN10661" s="60"/>
      <c r="ACO10661" s="60"/>
      <c r="ACP10661" s="60"/>
      <c r="ACQ10661" s="60"/>
      <c r="ACR10661" s="60"/>
      <c r="ACS10661" s="60"/>
      <c r="ACT10661" s="60"/>
      <c r="ACU10661" s="60"/>
      <c r="ACV10661" s="60"/>
      <c r="ACW10661" s="60"/>
      <c r="ACX10661" s="60"/>
      <c r="ACY10661" s="60">
        <v>0.94842878568994504</v>
      </c>
      <c r="ACZ10661" s="60"/>
      <c r="ADA10661" s="60"/>
      <c r="ADB10661" s="60"/>
      <c r="ADC10661" s="60"/>
      <c r="ADD10661" s="60"/>
      <c r="ADE10661" s="60"/>
    </row>
    <row r="10662" spans="760:785" x14ac:dyDescent="0.25">
      <c r="ACF10662" s="60"/>
      <c r="ACG10662" s="60"/>
      <c r="ACH10662" s="60"/>
      <c r="ACI10662" s="60"/>
      <c r="ACJ10662" s="60"/>
      <c r="ACK10662" s="60"/>
      <c r="ACL10662" s="60"/>
      <c r="ACM10662" s="60"/>
      <c r="ACN10662" s="60"/>
      <c r="ACO10662" s="60"/>
      <c r="ACP10662" s="60"/>
      <c r="ACQ10662" s="60"/>
      <c r="ACR10662" s="60"/>
      <c r="ACS10662" s="60"/>
      <c r="ACT10662" s="60"/>
      <c r="ACU10662" s="60"/>
      <c r="ACV10662" s="60"/>
      <c r="ACW10662" s="60"/>
      <c r="ACX10662" s="60"/>
      <c r="ACY10662" s="60">
        <v>0.94842535364583402</v>
      </c>
      <c r="ACZ10662" s="60"/>
      <c r="ADA10662" s="60"/>
      <c r="ADB10662" s="60"/>
      <c r="ADC10662" s="60"/>
      <c r="ADD10662" s="60"/>
      <c r="ADE10662" s="60"/>
    </row>
    <row r="10663" spans="760:785" x14ac:dyDescent="0.25">
      <c r="ACF10663" s="60"/>
      <c r="ACG10663" s="60"/>
      <c r="ACH10663" s="60"/>
      <c r="ACI10663" s="60"/>
      <c r="ACJ10663" s="60"/>
      <c r="ACK10663" s="60"/>
      <c r="ACL10663" s="60"/>
      <c r="ACM10663" s="60"/>
      <c r="ACN10663" s="60"/>
      <c r="ACO10663" s="60"/>
      <c r="ACP10663" s="60"/>
      <c r="ACQ10663" s="60"/>
      <c r="ACR10663" s="60"/>
      <c r="ACS10663" s="60"/>
      <c r="ACT10663" s="60"/>
      <c r="ACU10663" s="60"/>
      <c r="ACV10663" s="60"/>
      <c r="ACW10663" s="60"/>
      <c r="ACX10663" s="60"/>
      <c r="ACY10663" s="60">
        <v>0.94842391955957694</v>
      </c>
      <c r="ACZ10663" s="60"/>
      <c r="ADA10663" s="60"/>
      <c r="ADB10663" s="60"/>
      <c r="ADC10663" s="60"/>
      <c r="ADD10663" s="60"/>
      <c r="ADE10663" s="60"/>
    </row>
    <row r="10664" spans="760:785" x14ac:dyDescent="0.25">
      <c r="ACF10664" s="60"/>
      <c r="ACG10664" s="60"/>
      <c r="ACH10664" s="60"/>
      <c r="ACI10664" s="60"/>
      <c r="ACJ10664" s="60"/>
      <c r="ACK10664" s="60"/>
      <c r="ACL10664" s="60"/>
      <c r="ACM10664" s="60"/>
      <c r="ACN10664" s="60"/>
      <c r="ACO10664" s="60"/>
      <c r="ACP10664" s="60"/>
      <c r="ACQ10664" s="60"/>
      <c r="ACR10664" s="60"/>
      <c r="ACS10664" s="60"/>
      <c r="ACT10664" s="60"/>
      <c r="ACU10664" s="60"/>
      <c r="ACV10664" s="60"/>
      <c r="ACW10664" s="60"/>
      <c r="ACX10664" s="60"/>
      <c r="ACY10664" s="60">
        <v>0.94841424171408295</v>
      </c>
      <c r="ACZ10664" s="60"/>
      <c r="ADA10664" s="60"/>
      <c r="ADB10664" s="60"/>
      <c r="ADC10664" s="60"/>
      <c r="ADD10664" s="60"/>
      <c r="ADE10664" s="60"/>
    </row>
    <row r="10665" spans="760:785" x14ac:dyDescent="0.25">
      <c r="ACF10665" s="60"/>
      <c r="ACG10665" s="60"/>
      <c r="ACH10665" s="60"/>
      <c r="ACI10665" s="60"/>
      <c r="ACJ10665" s="60"/>
      <c r="ACK10665" s="60"/>
      <c r="ACL10665" s="60"/>
      <c r="ACM10665" s="60"/>
      <c r="ACN10665" s="60"/>
      <c r="ACO10665" s="60"/>
      <c r="ACP10665" s="60"/>
      <c r="ACQ10665" s="60"/>
      <c r="ACR10665" s="60"/>
      <c r="ACS10665" s="60"/>
      <c r="ACT10665" s="60"/>
      <c r="ACU10665" s="60"/>
      <c r="ACV10665" s="60"/>
      <c r="ACW10665" s="60"/>
      <c r="ACX10665" s="60"/>
      <c r="ACY10665" s="60">
        <v>0.94840965403850497</v>
      </c>
      <c r="ACZ10665" s="60"/>
      <c r="ADA10665" s="60"/>
      <c r="ADB10665" s="60"/>
      <c r="ADC10665" s="60"/>
      <c r="ADD10665" s="60"/>
      <c r="ADE10665" s="60"/>
    </row>
    <row r="10666" spans="760:785" x14ac:dyDescent="0.25">
      <c r="ACF10666" s="60"/>
      <c r="ACG10666" s="60"/>
      <c r="ACH10666" s="60"/>
      <c r="ACI10666" s="60"/>
      <c r="ACJ10666" s="60"/>
      <c r="ACK10666" s="60"/>
      <c r="ACL10666" s="60"/>
      <c r="ACM10666" s="60"/>
      <c r="ACN10666" s="60"/>
      <c r="ACO10666" s="60"/>
      <c r="ACP10666" s="60"/>
      <c r="ACQ10666" s="60"/>
      <c r="ACR10666" s="60"/>
      <c r="ACS10666" s="60"/>
      <c r="ACT10666" s="60"/>
      <c r="ACU10666" s="60"/>
      <c r="ACV10666" s="60"/>
      <c r="ACW10666" s="60"/>
      <c r="ACX10666" s="60"/>
      <c r="ACY10666" s="60">
        <v>0.94839384128863302</v>
      </c>
      <c r="ACZ10666" s="60"/>
      <c r="ADA10666" s="60"/>
      <c r="ADB10666" s="60"/>
      <c r="ADC10666" s="60"/>
      <c r="ADD10666" s="60"/>
      <c r="ADE10666" s="60"/>
    </row>
    <row r="10667" spans="760:785" x14ac:dyDescent="0.25">
      <c r="ACF10667" s="60"/>
      <c r="ACG10667" s="60"/>
      <c r="ACH10667" s="60"/>
      <c r="ACI10667" s="60"/>
      <c r="ACJ10667" s="60"/>
      <c r="ACK10667" s="60"/>
      <c r="ACL10667" s="60"/>
      <c r="ACM10667" s="60"/>
      <c r="ACN10667" s="60"/>
      <c r="ACO10667" s="60"/>
      <c r="ACP10667" s="60"/>
      <c r="ACQ10667" s="60"/>
      <c r="ACR10667" s="60"/>
      <c r="ACS10667" s="60"/>
      <c r="ACT10667" s="60"/>
      <c r="ACU10667" s="60"/>
      <c r="ACV10667" s="60"/>
      <c r="ACW10667" s="60"/>
      <c r="ACX10667" s="60"/>
      <c r="ACY10667" s="60">
        <v>0.94837953634237504</v>
      </c>
      <c r="ACZ10667" s="60"/>
      <c r="ADA10667" s="60"/>
      <c r="ADB10667" s="60"/>
      <c r="ADC10667" s="60"/>
      <c r="ADD10667" s="60"/>
      <c r="ADE10667" s="60"/>
    </row>
    <row r="10668" spans="760:785" x14ac:dyDescent="0.25">
      <c r="ACF10668" s="60"/>
      <c r="ACG10668" s="60"/>
      <c r="ACH10668" s="60"/>
      <c r="ACI10668" s="60"/>
      <c r="ACJ10668" s="60"/>
      <c r="ACK10668" s="60"/>
      <c r="ACL10668" s="60"/>
      <c r="ACM10668" s="60"/>
      <c r="ACN10668" s="60"/>
      <c r="ACO10668" s="60"/>
      <c r="ACP10668" s="60"/>
      <c r="ACQ10668" s="60"/>
      <c r="ACR10668" s="60"/>
      <c r="ACS10668" s="60"/>
      <c r="ACT10668" s="60"/>
      <c r="ACU10668" s="60"/>
      <c r="ACV10668" s="60"/>
      <c r="ACW10668" s="60"/>
      <c r="ACX10668" s="60"/>
      <c r="ACY10668" s="60">
        <v>0.94837498178949797</v>
      </c>
      <c r="ACZ10668" s="60"/>
      <c r="ADA10668" s="60"/>
      <c r="ADB10668" s="60"/>
      <c r="ADC10668" s="60"/>
      <c r="ADD10668" s="60"/>
      <c r="ADE10668" s="60"/>
    </row>
    <row r="10669" spans="760:785" x14ac:dyDescent="0.25">
      <c r="ACF10669" s="60"/>
      <c r="ACG10669" s="60"/>
      <c r="ACH10669" s="60"/>
      <c r="ACI10669" s="60"/>
      <c r="ACJ10669" s="60"/>
      <c r="ACK10669" s="60"/>
      <c r="ACL10669" s="60"/>
      <c r="ACM10669" s="60"/>
      <c r="ACN10669" s="60"/>
      <c r="ACO10669" s="60"/>
      <c r="ACP10669" s="60"/>
      <c r="ACQ10669" s="60"/>
      <c r="ACR10669" s="60"/>
      <c r="ACS10669" s="60"/>
      <c r="ACT10669" s="60"/>
      <c r="ACU10669" s="60"/>
      <c r="ACV10669" s="60"/>
      <c r="ACW10669" s="60"/>
      <c r="ACX10669" s="60"/>
      <c r="ACY10669" s="60">
        <v>0.94837403777209595</v>
      </c>
      <c r="ACZ10669" s="60"/>
      <c r="ADA10669" s="60"/>
      <c r="ADB10669" s="60"/>
      <c r="ADC10669" s="60"/>
      <c r="ADD10669" s="60"/>
      <c r="ADE10669" s="60"/>
    </row>
    <row r="10670" spans="760:785" x14ac:dyDescent="0.25">
      <c r="ACF10670" s="60"/>
      <c r="ACG10670" s="60"/>
      <c r="ACH10670" s="60"/>
      <c r="ACI10670" s="60"/>
      <c r="ACJ10670" s="60"/>
      <c r="ACK10670" s="60"/>
      <c r="ACL10670" s="60"/>
      <c r="ACM10670" s="60"/>
      <c r="ACN10670" s="60"/>
      <c r="ACO10670" s="60"/>
      <c r="ACP10670" s="60"/>
      <c r="ACQ10670" s="60"/>
      <c r="ACR10670" s="60"/>
      <c r="ACS10670" s="60"/>
      <c r="ACT10670" s="60"/>
      <c r="ACU10670" s="60"/>
      <c r="ACV10670" s="60"/>
      <c r="ACW10670" s="60"/>
      <c r="ACX10670" s="60"/>
      <c r="ACY10670" s="60">
        <v>0.94836008691118101</v>
      </c>
      <c r="ACZ10670" s="60"/>
      <c r="ADA10670" s="60"/>
      <c r="ADB10670" s="60"/>
      <c r="ADC10670" s="60"/>
      <c r="ADD10670" s="60"/>
      <c r="ADE10670" s="60"/>
    </row>
    <row r="10671" spans="760:785" x14ac:dyDescent="0.25">
      <c r="ACF10671" s="60"/>
      <c r="ACG10671" s="60"/>
      <c r="ACH10671" s="60"/>
      <c r="ACI10671" s="60"/>
      <c r="ACJ10671" s="60"/>
      <c r="ACK10671" s="60"/>
      <c r="ACL10671" s="60"/>
      <c r="ACM10671" s="60"/>
      <c r="ACN10671" s="60"/>
      <c r="ACO10671" s="60"/>
      <c r="ACP10671" s="60"/>
      <c r="ACQ10671" s="60"/>
      <c r="ACR10671" s="60"/>
      <c r="ACS10671" s="60"/>
      <c r="ACT10671" s="60"/>
      <c r="ACU10671" s="60"/>
      <c r="ACV10671" s="60"/>
      <c r="ACW10671" s="60"/>
      <c r="ACX10671" s="60"/>
      <c r="ACY10671" s="60">
        <v>0.948359318329699</v>
      </c>
      <c r="ACZ10671" s="60"/>
      <c r="ADA10671" s="60"/>
      <c r="ADB10671" s="60"/>
      <c r="ADC10671" s="60"/>
      <c r="ADD10671" s="60"/>
      <c r="ADE10671" s="60"/>
    </row>
    <row r="10672" spans="760:785" x14ac:dyDescent="0.25">
      <c r="ACF10672" s="60"/>
      <c r="ACG10672" s="60"/>
      <c r="ACH10672" s="60"/>
      <c r="ACI10672" s="60"/>
      <c r="ACJ10672" s="60"/>
      <c r="ACK10672" s="60"/>
      <c r="ACL10672" s="60"/>
      <c r="ACM10672" s="60"/>
      <c r="ACN10672" s="60"/>
      <c r="ACO10672" s="60"/>
      <c r="ACP10672" s="60"/>
      <c r="ACQ10672" s="60"/>
      <c r="ACR10672" s="60"/>
      <c r="ACS10672" s="60"/>
      <c r="ACT10672" s="60"/>
      <c r="ACU10672" s="60"/>
      <c r="ACV10672" s="60"/>
      <c r="ACW10672" s="60"/>
      <c r="ACX10672" s="60"/>
      <c r="ACY10672" s="60">
        <v>0.94835277923097205</v>
      </c>
      <c r="ACZ10672" s="60"/>
      <c r="ADA10672" s="60"/>
      <c r="ADB10672" s="60"/>
      <c r="ADC10672" s="60"/>
      <c r="ADD10672" s="60"/>
      <c r="ADE10672" s="60"/>
    </row>
    <row r="10673" spans="760:785" x14ac:dyDescent="0.25">
      <c r="ACF10673" s="60"/>
      <c r="ACG10673" s="60"/>
      <c r="ACH10673" s="60"/>
      <c r="ACI10673" s="60"/>
      <c r="ACJ10673" s="60"/>
      <c r="ACK10673" s="60"/>
      <c r="ACL10673" s="60"/>
      <c r="ACM10673" s="60"/>
      <c r="ACN10673" s="60"/>
      <c r="ACO10673" s="60"/>
      <c r="ACP10673" s="60"/>
      <c r="ACQ10673" s="60"/>
      <c r="ACR10673" s="60"/>
      <c r="ACS10673" s="60"/>
      <c r="ACT10673" s="60"/>
      <c r="ACU10673" s="60"/>
      <c r="ACV10673" s="60"/>
      <c r="ACW10673" s="60"/>
      <c r="ACX10673" s="60"/>
      <c r="ACY10673" s="60">
        <v>0.94835187934879706</v>
      </c>
      <c r="ACZ10673" s="60"/>
      <c r="ADA10673" s="60"/>
      <c r="ADB10673" s="60"/>
      <c r="ADC10673" s="60"/>
      <c r="ADD10673" s="60"/>
      <c r="ADE10673" s="60"/>
    </row>
    <row r="10674" spans="760:785" x14ac:dyDescent="0.25">
      <c r="ACF10674" s="60"/>
      <c r="ACG10674" s="60"/>
      <c r="ACH10674" s="60"/>
      <c r="ACI10674" s="60"/>
      <c r="ACJ10674" s="60"/>
      <c r="ACK10674" s="60"/>
      <c r="ACL10674" s="60"/>
      <c r="ACM10674" s="60"/>
      <c r="ACN10674" s="60"/>
      <c r="ACO10674" s="60"/>
      <c r="ACP10674" s="60"/>
      <c r="ACQ10674" s="60"/>
      <c r="ACR10674" s="60"/>
      <c r="ACS10674" s="60"/>
      <c r="ACT10674" s="60"/>
      <c r="ACU10674" s="60"/>
      <c r="ACV10674" s="60"/>
      <c r="ACW10674" s="60"/>
      <c r="ACX10674" s="60"/>
      <c r="ACY10674" s="60">
        <v>0.94834618624729194</v>
      </c>
      <c r="ACZ10674" s="60"/>
      <c r="ADA10674" s="60"/>
      <c r="ADB10674" s="60"/>
      <c r="ADC10674" s="60"/>
      <c r="ADD10674" s="60"/>
      <c r="ADE10674" s="60"/>
    </row>
    <row r="10675" spans="760:785" x14ac:dyDescent="0.25">
      <c r="ACF10675" s="60"/>
      <c r="ACG10675" s="60"/>
      <c r="ACH10675" s="60"/>
      <c r="ACI10675" s="60"/>
      <c r="ACJ10675" s="60"/>
      <c r="ACK10675" s="60"/>
      <c r="ACL10675" s="60"/>
      <c r="ACM10675" s="60"/>
      <c r="ACN10675" s="60"/>
      <c r="ACO10675" s="60"/>
      <c r="ACP10675" s="60"/>
      <c r="ACQ10675" s="60"/>
      <c r="ACR10675" s="60"/>
      <c r="ACS10675" s="60"/>
      <c r="ACT10675" s="60"/>
      <c r="ACU10675" s="60"/>
      <c r="ACV10675" s="60"/>
      <c r="ACW10675" s="60"/>
      <c r="ACX10675" s="60"/>
      <c r="ACY10675" s="60">
        <v>0.94834494978148698</v>
      </c>
      <c r="ACZ10675" s="60"/>
      <c r="ADA10675" s="60"/>
      <c r="ADB10675" s="60"/>
      <c r="ADC10675" s="60"/>
      <c r="ADD10675" s="60"/>
      <c r="ADE10675" s="60"/>
    </row>
    <row r="10676" spans="760:785" x14ac:dyDescent="0.25">
      <c r="ACF10676" s="60"/>
      <c r="ACG10676" s="60"/>
      <c r="ACH10676" s="60"/>
      <c r="ACI10676" s="60"/>
      <c r="ACJ10676" s="60"/>
      <c r="ACK10676" s="60"/>
      <c r="ACL10676" s="60"/>
      <c r="ACM10676" s="60"/>
      <c r="ACN10676" s="60"/>
      <c r="ACO10676" s="60"/>
      <c r="ACP10676" s="60"/>
      <c r="ACQ10676" s="60"/>
      <c r="ACR10676" s="60"/>
      <c r="ACS10676" s="60"/>
      <c r="ACT10676" s="60"/>
      <c r="ACU10676" s="60"/>
      <c r="ACV10676" s="60"/>
      <c r="ACW10676" s="60"/>
      <c r="ACX10676" s="60"/>
      <c r="ACY10676" s="60">
        <v>0.94833799194925295</v>
      </c>
      <c r="ACZ10676" s="60"/>
      <c r="ADA10676" s="60"/>
      <c r="ADB10676" s="60"/>
      <c r="ADC10676" s="60"/>
      <c r="ADD10676" s="60"/>
      <c r="ADE10676" s="60"/>
    </row>
    <row r="10677" spans="760:785" x14ac:dyDescent="0.25">
      <c r="ACF10677" s="60"/>
      <c r="ACG10677" s="60"/>
      <c r="ACH10677" s="60"/>
      <c r="ACI10677" s="60"/>
      <c r="ACJ10677" s="60"/>
      <c r="ACK10677" s="60"/>
      <c r="ACL10677" s="60"/>
      <c r="ACM10677" s="60"/>
      <c r="ACN10677" s="60"/>
      <c r="ACO10677" s="60"/>
      <c r="ACP10677" s="60"/>
      <c r="ACQ10677" s="60"/>
      <c r="ACR10677" s="60"/>
      <c r="ACS10677" s="60"/>
      <c r="ACT10677" s="60"/>
      <c r="ACU10677" s="60"/>
      <c r="ACV10677" s="60"/>
      <c r="ACW10677" s="60"/>
      <c r="ACX10677" s="60"/>
      <c r="ACY10677" s="60">
        <v>0.948333246072674</v>
      </c>
      <c r="ACZ10677" s="60"/>
      <c r="ADA10677" s="60"/>
      <c r="ADB10677" s="60"/>
      <c r="ADC10677" s="60"/>
      <c r="ADD10677" s="60"/>
      <c r="ADE10677" s="60"/>
    </row>
    <row r="10678" spans="760:785" x14ac:dyDescent="0.25">
      <c r="ACF10678" s="60"/>
      <c r="ACG10678" s="60"/>
      <c r="ACH10678" s="60"/>
      <c r="ACI10678" s="60"/>
      <c r="ACJ10678" s="60"/>
      <c r="ACK10678" s="60"/>
      <c r="ACL10678" s="60"/>
      <c r="ACM10678" s="60"/>
      <c r="ACN10678" s="60"/>
      <c r="ACO10678" s="60"/>
      <c r="ACP10678" s="60"/>
      <c r="ACQ10678" s="60"/>
      <c r="ACR10678" s="60"/>
      <c r="ACS10678" s="60"/>
      <c r="ACT10678" s="60"/>
      <c r="ACU10678" s="60"/>
      <c r="ACV10678" s="60"/>
      <c r="ACW10678" s="60"/>
      <c r="ACX10678" s="60"/>
      <c r="ACY10678" s="60">
        <v>0.94833165738302805</v>
      </c>
      <c r="ACZ10678" s="60"/>
      <c r="ADA10678" s="60"/>
      <c r="ADB10678" s="60"/>
      <c r="ADC10678" s="60"/>
      <c r="ADD10678" s="60"/>
      <c r="ADE10678" s="60"/>
    </row>
    <row r="10679" spans="760:785" x14ac:dyDescent="0.25">
      <c r="ACF10679" s="60"/>
      <c r="ACG10679" s="60"/>
      <c r="ACH10679" s="60"/>
      <c r="ACI10679" s="60"/>
      <c r="ACJ10679" s="60"/>
      <c r="ACK10679" s="60"/>
      <c r="ACL10679" s="60"/>
      <c r="ACM10679" s="60"/>
      <c r="ACN10679" s="60"/>
      <c r="ACO10679" s="60"/>
      <c r="ACP10679" s="60"/>
      <c r="ACQ10679" s="60"/>
      <c r="ACR10679" s="60"/>
      <c r="ACS10679" s="60"/>
      <c r="ACT10679" s="60"/>
      <c r="ACU10679" s="60"/>
      <c r="ACV10679" s="60"/>
      <c r="ACW10679" s="60"/>
      <c r="ACX10679" s="60"/>
      <c r="ACY10679" s="60">
        <v>0.94832793457099596</v>
      </c>
      <c r="ACZ10679" s="60"/>
      <c r="ADA10679" s="60"/>
      <c r="ADB10679" s="60"/>
      <c r="ADC10679" s="60"/>
      <c r="ADD10679" s="60"/>
      <c r="ADE10679" s="60"/>
    </row>
    <row r="10680" spans="760:785" x14ac:dyDescent="0.25">
      <c r="ACF10680" s="60"/>
      <c r="ACG10680" s="60"/>
      <c r="ACH10680" s="60"/>
      <c r="ACI10680" s="60"/>
      <c r="ACJ10680" s="60"/>
      <c r="ACK10680" s="60"/>
      <c r="ACL10680" s="60"/>
      <c r="ACM10680" s="60"/>
      <c r="ACN10680" s="60"/>
      <c r="ACO10680" s="60"/>
      <c r="ACP10680" s="60"/>
      <c r="ACQ10680" s="60"/>
      <c r="ACR10680" s="60"/>
      <c r="ACS10680" s="60"/>
      <c r="ACT10680" s="60"/>
      <c r="ACU10680" s="60"/>
      <c r="ACV10680" s="60"/>
      <c r="ACW10680" s="60"/>
      <c r="ACX10680" s="60"/>
      <c r="ACY10680" s="60">
        <v>0.94832142027488098</v>
      </c>
      <c r="ACZ10680" s="60"/>
      <c r="ADA10680" s="60"/>
      <c r="ADB10680" s="60"/>
      <c r="ADC10680" s="60"/>
      <c r="ADD10680" s="60"/>
      <c r="ADE10680" s="60"/>
    </row>
    <row r="10681" spans="760:785" x14ac:dyDescent="0.25">
      <c r="ACF10681" s="60"/>
      <c r="ACG10681" s="60"/>
      <c r="ACH10681" s="60"/>
      <c r="ACI10681" s="60"/>
      <c r="ACJ10681" s="60"/>
      <c r="ACK10681" s="60"/>
      <c r="ACL10681" s="60"/>
      <c r="ACM10681" s="60"/>
      <c r="ACN10681" s="60"/>
      <c r="ACO10681" s="60"/>
      <c r="ACP10681" s="60"/>
      <c r="ACQ10681" s="60"/>
      <c r="ACR10681" s="60"/>
      <c r="ACS10681" s="60"/>
      <c r="ACT10681" s="60"/>
      <c r="ACU10681" s="60"/>
      <c r="ACV10681" s="60"/>
      <c r="ACW10681" s="60"/>
      <c r="ACX10681" s="60"/>
      <c r="ACY10681" s="60">
        <v>0.94831206710202298</v>
      </c>
      <c r="ACZ10681" s="60"/>
      <c r="ADA10681" s="60"/>
      <c r="ADB10681" s="60"/>
      <c r="ADC10681" s="60"/>
      <c r="ADD10681" s="60"/>
      <c r="ADE10681" s="60"/>
    </row>
    <row r="10682" spans="760:785" x14ac:dyDescent="0.25">
      <c r="ACF10682" s="60"/>
      <c r="ACG10682" s="60"/>
      <c r="ACH10682" s="60"/>
      <c r="ACI10682" s="60"/>
      <c r="ACJ10682" s="60"/>
      <c r="ACK10682" s="60"/>
      <c r="ACL10682" s="60"/>
      <c r="ACM10682" s="60"/>
      <c r="ACN10682" s="60"/>
      <c r="ACO10682" s="60"/>
      <c r="ACP10682" s="60"/>
      <c r="ACQ10682" s="60"/>
      <c r="ACR10682" s="60"/>
      <c r="ACS10682" s="60"/>
      <c r="ACT10682" s="60"/>
      <c r="ACU10682" s="60"/>
      <c r="ACV10682" s="60"/>
      <c r="ACW10682" s="60"/>
      <c r="ACX10682" s="60"/>
      <c r="ACY10682" s="60">
        <v>0.94829849596886395</v>
      </c>
      <c r="ACZ10682" s="60"/>
      <c r="ADA10682" s="60"/>
      <c r="ADB10682" s="60"/>
      <c r="ADC10682" s="60"/>
      <c r="ADD10682" s="60"/>
      <c r="ADE10682" s="60"/>
    </row>
    <row r="10683" spans="760:785" x14ac:dyDescent="0.25">
      <c r="ACF10683" s="60"/>
      <c r="ACG10683" s="60"/>
      <c r="ACH10683" s="60"/>
      <c r="ACI10683" s="60"/>
      <c r="ACJ10683" s="60"/>
      <c r="ACK10683" s="60"/>
      <c r="ACL10683" s="60"/>
      <c r="ACM10683" s="60"/>
      <c r="ACN10683" s="60"/>
      <c r="ACO10683" s="60"/>
      <c r="ACP10683" s="60"/>
      <c r="ACQ10683" s="60"/>
      <c r="ACR10683" s="60"/>
      <c r="ACS10683" s="60"/>
      <c r="ACT10683" s="60"/>
      <c r="ACU10683" s="60"/>
      <c r="ACV10683" s="60"/>
      <c r="ACW10683" s="60"/>
      <c r="ACX10683" s="60"/>
      <c r="ACY10683" s="60">
        <v>0.94828205161000001</v>
      </c>
      <c r="ACZ10683" s="60"/>
      <c r="ADA10683" s="60"/>
      <c r="ADB10683" s="60"/>
      <c r="ADC10683" s="60"/>
      <c r="ADD10683" s="60"/>
      <c r="ADE10683" s="60"/>
    </row>
    <row r="10684" spans="760:785" x14ac:dyDescent="0.25">
      <c r="ACF10684" s="60"/>
      <c r="ACG10684" s="60"/>
      <c r="ACH10684" s="60"/>
      <c r="ACI10684" s="60"/>
      <c r="ACJ10684" s="60"/>
      <c r="ACK10684" s="60"/>
      <c r="ACL10684" s="60"/>
      <c r="ACM10684" s="60"/>
      <c r="ACN10684" s="60"/>
      <c r="ACO10684" s="60"/>
      <c r="ACP10684" s="60"/>
      <c r="ACQ10684" s="60"/>
      <c r="ACR10684" s="60"/>
      <c r="ACS10684" s="60"/>
      <c r="ACT10684" s="60"/>
      <c r="ACU10684" s="60"/>
      <c r="ACV10684" s="60"/>
      <c r="ACW10684" s="60"/>
      <c r="ACX10684" s="60"/>
      <c r="ACY10684" s="60">
        <v>0.94827663502357595</v>
      </c>
      <c r="ACZ10684" s="60"/>
      <c r="ADA10684" s="60"/>
      <c r="ADB10684" s="60"/>
      <c r="ADC10684" s="60"/>
      <c r="ADD10684" s="60"/>
      <c r="ADE10684" s="60"/>
    </row>
    <row r="10685" spans="760:785" x14ac:dyDescent="0.25">
      <c r="ACF10685" s="60"/>
      <c r="ACG10685" s="60"/>
      <c r="ACH10685" s="60"/>
      <c r="ACI10685" s="60"/>
      <c r="ACJ10685" s="60"/>
      <c r="ACK10685" s="60"/>
      <c r="ACL10685" s="60"/>
      <c r="ACM10685" s="60"/>
      <c r="ACN10685" s="60"/>
      <c r="ACO10685" s="60"/>
      <c r="ACP10685" s="60"/>
      <c r="ACQ10685" s="60"/>
      <c r="ACR10685" s="60"/>
      <c r="ACS10685" s="60"/>
      <c r="ACT10685" s="60"/>
      <c r="ACU10685" s="60"/>
      <c r="ACV10685" s="60"/>
      <c r="ACW10685" s="60"/>
      <c r="ACX10685" s="60"/>
      <c r="ACY10685" s="60">
        <v>0.94826076735560805</v>
      </c>
      <c r="ACZ10685" s="60"/>
      <c r="ADA10685" s="60"/>
      <c r="ADB10685" s="60"/>
      <c r="ADC10685" s="60"/>
      <c r="ADD10685" s="60"/>
      <c r="ADE10685" s="60"/>
    </row>
    <row r="10686" spans="760:785" x14ac:dyDescent="0.25">
      <c r="ACF10686" s="60"/>
      <c r="ACG10686" s="60"/>
      <c r="ACH10686" s="60"/>
      <c r="ACI10686" s="60"/>
      <c r="ACJ10686" s="60"/>
      <c r="ACK10686" s="60"/>
      <c r="ACL10686" s="60"/>
      <c r="ACM10686" s="60"/>
      <c r="ACN10686" s="60"/>
      <c r="ACO10686" s="60"/>
      <c r="ACP10686" s="60"/>
      <c r="ACQ10686" s="60"/>
      <c r="ACR10686" s="60"/>
      <c r="ACS10686" s="60"/>
      <c r="ACT10686" s="60"/>
      <c r="ACU10686" s="60"/>
      <c r="ACV10686" s="60"/>
      <c r="ACW10686" s="60"/>
      <c r="ACX10686" s="60"/>
      <c r="ACY10686" s="60">
        <v>0.94824247407977302</v>
      </c>
      <c r="ACZ10686" s="60"/>
      <c r="ADA10686" s="60"/>
      <c r="ADB10686" s="60"/>
      <c r="ADC10686" s="60"/>
      <c r="ADD10686" s="60"/>
      <c r="ADE10686" s="60"/>
    </row>
    <row r="10687" spans="760:785" x14ac:dyDescent="0.25">
      <c r="ACF10687" s="60"/>
      <c r="ACG10687" s="60"/>
      <c r="ACH10687" s="60"/>
      <c r="ACI10687" s="60"/>
      <c r="ACJ10687" s="60"/>
      <c r="ACK10687" s="60"/>
      <c r="ACL10687" s="60"/>
      <c r="ACM10687" s="60"/>
      <c r="ACN10687" s="60"/>
      <c r="ACO10687" s="60"/>
      <c r="ACP10687" s="60"/>
      <c r="ACQ10687" s="60"/>
      <c r="ACR10687" s="60"/>
      <c r="ACS10687" s="60"/>
      <c r="ACT10687" s="60"/>
      <c r="ACU10687" s="60"/>
      <c r="ACV10687" s="60"/>
      <c r="ACW10687" s="60"/>
      <c r="ACX10687" s="60"/>
      <c r="ACY10687" s="60">
        <v>0.94824229162127205</v>
      </c>
      <c r="ACZ10687" s="60"/>
      <c r="ADA10687" s="60"/>
      <c r="ADB10687" s="60"/>
      <c r="ADC10687" s="60"/>
      <c r="ADD10687" s="60"/>
      <c r="ADE10687" s="60"/>
    </row>
    <row r="10688" spans="760:785" x14ac:dyDescent="0.25">
      <c r="ACF10688" s="60"/>
      <c r="ACG10688" s="60"/>
      <c r="ACH10688" s="60"/>
      <c r="ACI10688" s="60"/>
      <c r="ACJ10688" s="60"/>
      <c r="ACK10688" s="60"/>
      <c r="ACL10688" s="60"/>
      <c r="ACM10688" s="60"/>
      <c r="ACN10688" s="60"/>
      <c r="ACO10688" s="60"/>
      <c r="ACP10688" s="60"/>
      <c r="ACQ10688" s="60"/>
      <c r="ACR10688" s="60"/>
      <c r="ACS10688" s="60"/>
      <c r="ACT10688" s="60"/>
      <c r="ACU10688" s="60"/>
      <c r="ACV10688" s="60"/>
      <c r="ACW10688" s="60"/>
      <c r="ACX10688" s="60"/>
      <c r="ACY10688" s="60">
        <v>0.94822583849394704</v>
      </c>
      <c r="ACZ10688" s="60"/>
      <c r="ADA10688" s="60"/>
      <c r="ADB10688" s="60"/>
      <c r="ADC10688" s="60"/>
      <c r="ADD10688" s="60"/>
      <c r="ADE10688" s="60"/>
    </row>
    <row r="10689" spans="760:785" x14ac:dyDescent="0.25">
      <c r="ACF10689" s="60"/>
      <c r="ACG10689" s="60"/>
      <c r="ACH10689" s="60"/>
      <c r="ACI10689" s="60"/>
      <c r="ACJ10689" s="60"/>
      <c r="ACK10689" s="60"/>
      <c r="ACL10689" s="60"/>
      <c r="ACM10689" s="60"/>
      <c r="ACN10689" s="60"/>
      <c r="ACO10689" s="60"/>
      <c r="ACP10689" s="60"/>
      <c r="ACQ10689" s="60"/>
      <c r="ACR10689" s="60"/>
      <c r="ACS10689" s="60"/>
      <c r="ACT10689" s="60"/>
      <c r="ACU10689" s="60"/>
      <c r="ACV10689" s="60"/>
      <c r="ACW10689" s="60"/>
      <c r="ACX10689" s="60"/>
      <c r="ACY10689" s="60">
        <v>0.94821490234904504</v>
      </c>
      <c r="ACZ10689" s="60"/>
      <c r="ADA10689" s="60"/>
      <c r="ADB10689" s="60"/>
      <c r="ADC10689" s="60"/>
      <c r="ADD10689" s="60"/>
      <c r="ADE10689" s="60"/>
    </row>
    <row r="10690" spans="760:785" x14ac:dyDescent="0.25">
      <c r="ACF10690" s="60"/>
      <c r="ACG10690" s="60"/>
      <c r="ACH10690" s="60"/>
      <c r="ACI10690" s="60"/>
      <c r="ACJ10690" s="60"/>
      <c r="ACK10690" s="60"/>
      <c r="ACL10690" s="60"/>
      <c r="ACM10690" s="60"/>
      <c r="ACN10690" s="60"/>
      <c r="ACO10690" s="60"/>
      <c r="ACP10690" s="60"/>
      <c r="ACQ10690" s="60"/>
      <c r="ACR10690" s="60"/>
      <c r="ACS10690" s="60"/>
      <c r="ACT10690" s="60"/>
      <c r="ACU10690" s="60"/>
      <c r="ACV10690" s="60"/>
      <c r="ACW10690" s="60"/>
      <c r="ACX10690" s="60"/>
      <c r="ACY10690" s="60">
        <v>0.94821019072516299</v>
      </c>
      <c r="ACZ10690" s="60"/>
      <c r="ADA10690" s="60"/>
      <c r="ADB10690" s="60"/>
      <c r="ADC10690" s="60"/>
      <c r="ADD10690" s="60"/>
      <c r="ADE10690" s="60"/>
    </row>
    <row r="10691" spans="760:785" x14ac:dyDescent="0.25">
      <c r="ACF10691" s="60"/>
      <c r="ACG10691" s="60"/>
      <c r="ACH10691" s="60"/>
      <c r="ACI10691" s="60"/>
      <c r="ACJ10691" s="60"/>
      <c r="ACK10691" s="60"/>
      <c r="ACL10691" s="60"/>
      <c r="ACM10691" s="60"/>
      <c r="ACN10691" s="60"/>
      <c r="ACO10691" s="60"/>
      <c r="ACP10691" s="60"/>
      <c r="ACQ10691" s="60"/>
      <c r="ACR10691" s="60"/>
      <c r="ACS10691" s="60"/>
      <c r="ACT10691" s="60"/>
      <c r="ACU10691" s="60"/>
      <c r="ACV10691" s="60"/>
      <c r="ACW10691" s="60"/>
      <c r="ACX10691" s="60"/>
      <c r="ACY10691" s="60">
        <v>0.94820140566829603</v>
      </c>
      <c r="ACZ10691" s="60"/>
      <c r="ADA10691" s="60"/>
      <c r="ADB10691" s="60"/>
      <c r="ADC10691" s="60"/>
      <c r="ADD10691" s="60"/>
      <c r="ADE10691" s="60"/>
    </row>
    <row r="10692" spans="760:785" x14ac:dyDescent="0.25">
      <c r="ACF10692" s="60"/>
      <c r="ACG10692" s="60"/>
      <c r="ACH10692" s="60"/>
      <c r="ACI10692" s="60"/>
      <c r="ACJ10692" s="60"/>
      <c r="ACK10692" s="60"/>
      <c r="ACL10692" s="60"/>
      <c r="ACM10692" s="60"/>
      <c r="ACN10692" s="60"/>
      <c r="ACO10692" s="60"/>
      <c r="ACP10692" s="60"/>
      <c r="ACQ10692" s="60"/>
      <c r="ACR10692" s="60"/>
      <c r="ACS10692" s="60"/>
      <c r="ACT10692" s="60"/>
      <c r="ACU10692" s="60"/>
      <c r="ACV10692" s="60"/>
      <c r="ACW10692" s="60"/>
      <c r="ACX10692" s="60"/>
      <c r="ACY10692" s="60">
        <v>0.94819814300161198</v>
      </c>
      <c r="ACZ10692" s="60"/>
      <c r="ADA10692" s="60"/>
      <c r="ADB10692" s="60"/>
      <c r="ADC10692" s="60"/>
      <c r="ADD10692" s="60"/>
      <c r="ADE10692" s="60"/>
    </row>
    <row r="10693" spans="760:785" x14ac:dyDescent="0.25">
      <c r="ACF10693" s="60"/>
      <c r="ACG10693" s="60"/>
      <c r="ACH10693" s="60"/>
      <c r="ACI10693" s="60"/>
      <c r="ACJ10693" s="60"/>
      <c r="ACK10693" s="60"/>
      <c r="ACL10693" s="60"/>
      <c r="ACM10693" s="60"/>
      <c r="ACN10693" s="60"/>
      <c r="ACO10693" s="60"/>
      <c r="ACP10693" s="60"/>
      <c r="ACQ10693" s="60"/>
      <c r="ACR10693" s="60"/>
      <c r="ACS10693" s="60"/>
      <c r="ACT10693" s="60"/>
      <c r="ACU10693" s="60"/>
      <c r="ACV10693" s="60"/>
      <c r="ACW10693" s="60"/>
      <c r="ACX10693" s="60"/>
      <c r="ACY10693" s="60">
        <v>0.94819649419410401</v>
      </c>
      <c r="ACZ10693" s="60"/>
      <c r="ADA10693" s="60"/>
      <c r="ADB10693" s="60"/>
      <c r="ADC10693" s="60"/>
      <c r="ADD10693" s="60"/>
      <c r="ADE10693" s="60"/>
    </row>
    <row r="10694" spans="760:785" x14ac:dyDescent="0.25">
      <c r="ACF10694" s="60"/>
      <c r="ACG10694" s="60"/>
      <c r="ACH10694" s="60"/>
      <c r="ACI10694" s="60"/>
      <c r="ACJ10694" s="60"/>
      <c r="ACK10694" s="60"/>
      <c r="ACL10694" s="60"/>
      <c r="ACM10694" s="60"/>
      <c r="ACN10694" s="60"/>
      <c r="ACO10694" s="60"/>
      <c r="ACP10694" s="60"/>
      <c r="ACQ10694" s="60"/>
      <c r="ACR10694" s="60"/>
      <c r="ACS10694" s="60"/>
      <c r="ACT10694" s="60"/>
      <c r="ACU10694" s="60"/>
      <c r="ACV10694" s="60"/>
      <c r="ACW10694" s="60"/>
      <c r="ACX10694" s="60"/>
      <c r="ACY10694" s="60">
        <v>0.948189052392995</v>
      </c>
      <c r="ACZ10694" s="60"/>
      <c r="ADA10694" s="60"/>
      <c r="ADB10694" s="60"/>
      <c r="ADC10694" s="60"/>
      <c r="ADD10694" s="60"/>
      <c r="ADE10694" s="60"/>
    </row>
    <row r="10695" spans="760:785" x14ac:dyDescent="0.25">
      <c r="ACF10695" s="60"/>
      <c r="ACG10695" s="60"/>
      <c r="ACH10695" s="60"/>
      <c r="ACI10695" s="60"/>
      <c r="ACJ10695" s="60"/>
      <c r="ACK10695" s="60"/>
      <c r="ACL10695" s="60"/>
      <c r="ACM10695" s="60"/>
      <c r="ACN10695" s="60"/>
      <c r="ACO10695" s="60"/>
      <c r="ACP10695" s="60"/>
      <c r="ACQ10695" s="60"/>
      <c r="ACR10695" s="60"/>
      <c r="ACS10695" s="60"/>
      <c r="ACT10695" s="60"/>
      <c r="ACU10695" s="60"/>
      <c r="ACV10695" s="60"/>
      <c r="ACW10695" s="60"/>
      <c r="ACX10695" s="60"/>
      <c r="ACY10695" s="60">
        <v>0.94818890643129805</v>
      </c>
      <c r="ACZ10695" s="60"/>
      <c r="ADA10695" s="60"/>
      <c r="ADB10695" s="60"/>
      <c r="ADC10695" s="60"/>
      <c r="ADD10695" s="60"/>
      <c r="ADE10695" s="60"/>
    </row>
    <row r="10696" spans="760:785" x14ac:dyDescent="0.25">
      <c r="ACF10696" s="60"/>
      <c r="ACG10696" s="60"/>
      <c r="ACH10696" s="60"/>
      <c r="ACI10696" s="60"/>
      <c r="ACJ10696" s="60"/>
      <c r="ACK10696" s="60"/>
      <c r="ACL10696" s="60"/>
      <c r="ACM10696" s="60"/>
      <c r="ACN10696" s="60"/>
      <c r="ACO10696" s="60"/>
      <c r="ACP10696" s="60"/>
      <c r="ACQ10696" s="60"/>
      <c r="ACR10696" s="60"/>
      <c r="ACS10696" s="60"/>
      <c r="ACT10696" s="60"/>
      <c r="ACU10696" s="60"/>
      <c r="ACV10696" s="60"/>
      <c r="ACW10696" s="60"/>
      <c r="ACX10696" s="60"/>
      <c r="ACY10696" s="60">
        <v>0.94818260271900301</v>
      </c>
      <c r="ACZ10696" s="60"/>
      <c r="ADA10696" s="60"/>
      <c r="ADB10696" s="60"/>
      <c r="ADC10696" s="60"/>
      <c r="ADD10696" s="60"/>
      <c r="ADE10696" s="60"/>
    </row>
    <row r="10697" spans="760:785" x14ac:dyDescent="0.25">
      <c r="ACF10697" s="60"/>
      <c r="ACG10697" s="60"/>
      <c r="ACH10697" s="60"/>
      <c r="ACI10697" s="60"/>
      <c r="ACJ10697" s="60"/>
      <c r="ACK10697" s="60"/>
      <c r="ACL10697" s="60"/>
      <c r="ACM10697" s="60"/>
      <c r="ACN10697" s="60"/>
      <c r="ACO10697" s="60"/>
      <c r="ACP10697" s="60"/>
      <c r="ACQ10697" s="60"/>
      <c r="ACR10697" s="60"/>
      <c r="ACS10697" s="60"/>
      <c r="ACT10697" s="60"/>
      <c r="ACU10697" s="60"/>
      <c r="ACV10697" s="60"/>
      <c r="ACW10697" s="60"/>
      <c r="ACX10697" s="60"/>
      <c r="ACY10697" s="60">
        <v>0.94817261010902598</v>
      </c>
      <c r="ACZ10697" s="60"/>
      <c r="ADA10697" s="60"/>
      <c r="ADB10697" s="60"/>
      <c r="ADC10697" s="60"/>
      <c r="ADD10697" s="60"/>
      <c r="ADE10697" s="60"/>
    </row>
    <row r="10698" spans="760:785" x14ac:dyDescent="0.25">
      <c r="ACF10698" s="60"/>
      <c r="ACG10698" s="60"/>
      <c r="ACH10698" s="60"/>
      <c r="ACI10698" s="60"/>
      <c r="ACJ10698" s="60"/>
      <c r="ACK10698" s="60"/>
      <c r="ACL10698" s="60"/>
      <c r="ACM10698" s="60"/>
      <c r="ACN10698" s="60"/>
      <c r="ACO10698" s="60"/>
      <c r="ACP10698" s="60"/>
      <c r="ACQ10698" s="60"/>
      <c r="ACR10698" s="60"/>
      <c r="ACS10698" s="60"/>
      <c r="ACT10698" s="60"/>
      <c r="ACU10698" s="60"/>
      <c r="ACV10698" s="60"/>
      <c r="ACW10698" s="60"/>
      <c r="ACX10698" s="60"/>
      <c r="ACY10698" s="60">
        <v>0.94816799006874597</v>
      </c>
      <c r="ACZ10698" s="60"/>
      <c r="ADA10698" s="60"/>
      <c r="ADB10698" s="60"/>
      <c r="ADC10698" s="60"/>
      <c r="ADD10698" s="60"/>
      <c r="ADE10698" s="60"/>
    </row>
    <row r="10699" spans="760:785" x14ac:dyDescent="0.25">
      <c r="ACF10699" s="60"/>
      <c r="ACG10699" s="60"/>
      <c r="ACH10699" s="60"/>
      <c r="ACI10699" s="60"/>
      <c r="ACJ10699" s="60"/>
      <c r="ACK10699" s="60"/>
      <c r="ACL10699" s="60"/>
      <c r="ACM10699" s="60"/>
      <c r="ACN10699" s="60"/>
      <c r="ACO10699" s="60"/>
      <c r="ACP10699" s="60"/>
      <c r="ACQ10699" s="60"/>
      <c r="ACR10699" s="60"/>
      <c r="ACS10699" s="60"/>
      <c r="ACT10699" s="60"/>
      <c r="ACU10699" s="60"/>
      <c r="ACV10699" s="60"/>
      <c r="ACW10699" s="60"/>
      <c r="ACX10699" s="60"/>
      <c r="ACY10699" s="60">
        <v>0.94816413730997695</v>
      </c>
      <c r="ACZ10699" s="60"/>
      <c r="ADA10699" s="60"/>
      <c r="ADB10699" s="60"/>
      <c r="ADC10699" s="60"/>
      <c r="ADD10699" s="60"/>
      <c r="ADE10699" s="60"/>
    </row>
    <row r="10700" spans="760:785" x14ac:dyDescent="0.25">
      <c r="ACF10700" s="60"/>
      <c r="ACG10700" s="60"/>
      <c r="ACH10700" s="60"/>
      <c r="ACI10700" s="60"/>
      <c r="ACJ10700" s="60"/>
      <c r="ACK10700" s="60"/>
      <c r="ACL10700" s="60"/>
      <c r="ACM10700" s="60"/>
      <c r="ACN10700" s="60"/>
      <c r="ACO10700" s="60"/>
      <c r="ACP10700" s="60"/>
      <c r="ACQ10700" s="60"/>
      <c r="ACR10700" s="60"/>
      <c r="ACS10700" s="60"/>
      <c r="ACT10700" s="60"/>
      <c r="ACU10700" s="60"/>
      <c r="ACV10700" s="60"/>
      <c r="ACW10700" s="60"/>
      <c r="ACX10700" s="60"/>
      <c r="ACY10700" s="60">
        <v>0.94814568157375601</v>
      </c>
      <c r="ACZ10700" s="60"/>
      <c r="ADA10700" s="60"/>
      <c r="ADB10700" s="60"/>
      <c r="ADC10700" s="60"/>
      <c r="ADD10700" s="60"/>
      <c r="ADE10700" s="60"/>
    </row>
    <row r="10701" spans="760:785" x14ac:dyDescent="0.25">
      <c r="ACF10701" s="60"/>
      <c r="ACG10701" s="60"/>
      <c r="ACH10701" s="60"/>
      <c r="ACI10701" s="60"/>
      <c r="ACJ10701" s="60"/>
      <c r="ACK10701" s="60"/>
      <c r="ACL10701" s="60"/>
      <c r="ACM10701" s="60"/>
      <c r="ACN10701" s="60"/>
      <c r="ACO10701" s="60"/>
      <c r="ACP10701" s="60"/>
      <c r="ACQ10701" s="60"/>
      <c r="ACR10701" s="60"/>
      <c r="ACS10701" s="60"/>
      <c r="ACT10701" s="60"/>
      <c r="ACU10701" s="60"/>
      <c r="ACV10701" s="60"/>
      <c r="ACW10701" s="60"/>
      <c r="ACX10701" s="60"/>
      <c r="ACY10701" s="60">
        <v>0.948139797911008</v>
      </c>
      <c r="ACZ10701" s="60"/>
      <c r="ADA10701" s="60"/>
      <c r="ADB10701" s="60"/>
      <c r="ADC10701" s="60"/>
      <c r="ADD10701" s="60"/>
      <c r="ADE10701" s="60"/>
    </row>
    <row r="10702" spans="760:785" x14ac:dyDescent="0.25">
      <c r="ACF10702" s="60"/>
      <c r="ACG10702" s="60"/>
      <c r="ACH10702" s="60"/>
      <c r="ACI10702" s="60"/>
      <c r="ACJ10702" s="60"/>
      <c r="ACK10702" s="60"/>
      <c r="ACL10702" s="60"/>
      <c r="ACM10702" s="60"/>
      <c r="ACN10702" s="60"/>
      <c r="ACO10702" s="60"/>
      <c r="ACP10702" s="60"/>
      <c r="ACQ10702" s="60"/>
      <c r="ACR10702" s="60"/>
      <c r="ACS10702" s="60"/>
      <c r="ACT10702" s="60"/>
      <c r="ACU10702" s="60"/>
      <c r="ACV10702" s="60"/>
      <c r="ACW10702" s="60"/>
      <c r="ACX10702" s="60"/>
      <c r="ACY10702" s="60">
        <v>0.94813678080727404</v>
      </c>
      <c r="ACZ10702" s="60"/>
      <c r="ADA10702" s="60"/>
      <c r="ADB10702" s="60"/>
      <c r="ADC10702" s="60"/>
      <c r="ADD10702" s="60"/>
      <c r="ADE10702" s="60"/>
    </row>
    <row r="10703" spans="760:785" x14ac:dyDescent="0.25">
      <c r="ACF10703" s="60"/>
      <c r="ACG10703" s="60"/>
      <c r="ACH10703" s="60"/>
      <c r="ACI10703" s="60"/>
      <c r="ACJ10703" s="60"/>
      <c r="ACK10703" s="60"/>
      <c r="ACL10703" s="60"/>
      <c r="ACM10703" s="60"/>
      <c r="ACN10703" s="60"/>
      <c r="ACO10703" s="60"/>
      <c r="ACP10703" s="60"/>
      <c r="ACQ10703" s="60"/>
      <c r="ACR10703" s="60"/>
      <c r="ACS10703" s="60"/>
      <c r="ACT10703" s="60"/>
      <c r="ACU10703" s="60"/>
      <c r="ACV10703" s="60"/>
      <c r="ACW10703" s="60"/>
      <c r="ACX10703" s="60"/>
      <c r="ACY10703" s="60">
        <v>0.94813340101549004</v>
      </c>
      <c r="ACZ10703" s="60"/>
      <c r="ADA10703" s="60"/>
      <c r="ADB10703" s="60"/>
      <c r="ADC10703" s="60"/>
      <c r="ADD10703" s="60"/>
      <c r="ADE10703" s="60"/>
    </row>
    <row r="10704" spans="760:785" x14ac:dyDescent="0.25">
      <c r="ACF10704" s="60"/>
      <c r="ACG10704" s="60"/>
      <c r="ACH10704" s="60"/>
      <c r="ACI10704" s="60"/>
      <c r="ACJ10704" s="60"/>
      <c r="ACK10704" s="60"/>
      <c r="ACL10704" s="60"/>
      <c r="ACM10704" s="60"/>
      <c r="ACN10704" s="60"/>
      <c r="ACO10704" s="60"/>
      <c r="ACP10704" s="60"/>
      <c r="ACQ10704" s="60"/>
      <c r="ACR10704" s="60"/>
      <c r="ACS10704" s="60"/>
      <c r="ACT10704" s="60"/>
      <c r="ACU10704" s="60"/>
      <c r="ACV10704" s="60"/>
      <c r="ACW10704" s="60"/>
      <c r="ACX10704" s="60"/>
      <c r="ACY10704" s="60">
        <v>0.94811704392062401</v>
      </c>
      <c r="ACZ10704" s="60"/>
      <c r="ADA10704" s="60"/>
      <c r="ADB10704" s="60"/>
      <c r="ADC10704" s="60"/>
      <c r="ADD10704" s="60"/>
      <c r="ADE10704" s="60"/>
    </row>
    <row r="10705" spans="760:785" x14ac:dyDescent="0.25">
      <c r="ACF10705" s="60"/>
      <c r="ACG10705" s="60"/>
      <c r="ACH10705" s="60"/>
      <c r="ACI10705" s="60"/>
      <c r="ACJ10705" s="60"/>
      <c r="ACK10705" s="60"/>
      <c r="ACL10705" s="60"/>
      <c r="ACM10705" s="60"/>
      <c r="ACN10705" s="60"/>
      <c r="ACO10705" s="60"/>
      <c r="ACP10705" s="60"/>
      <c r="ACQ10705" s="60"/>
      <c r="ACR10705" s="60"/>
      <c r="ACS10705" s="60"/>
      <c r="ACT10705" s="60"/>
      <c r="ACU10705" s="60"/>
      <c r="ACV10705" s="60"/>
      <c r="ACW10705" s="60"/>
      <c r="ACX10705" s="60"/>
      <c r="ACY10705" s="60">
        <v>0.94809400992745396</v>
      </c>
      <c r="ACZ10705" s="60"/>
      <c r="ADA10705" s="60"/>
      <c r="ADB10705" s="60"/>
      <c r="ADC10705" s="60"/>
      <c r="ADD10705" s="60"/>
      <c r="ADE10705" s="60"/>
    </row>
    <row r="10706" spans="760:785" x14ac:dyDescent="0.25">
      <c r="ACF10706" s="60"/>
      <c r="ACG10706" s="60"/>
      <c r="ACH10706" s="60"/>
      <c r="ACI10706" s="60"/>
      <c r="ACJ10706" s="60"/>
      <c r="ACK10706" s="60"/>
      <c r="ACL10706" s="60"/>
      <c r="ACM10706" s="60"/>
      <c r="ACN10706" s="60"/>
      <c r="ACO10706" s="60"/>
      <c r="ACP10706" s="60"/>
      <c r="ACQ10706" s="60"/>
      <c r="ACR10706" s="60"/>
      <c r="ACS10706" s="60"/>
      <c r="ACT10706" s="60"/>
      <c r="ACU10706" s="60"/>
      <c r="ACV10706" s="60"/>
      <c r="ACW10706" s="60"/>
      <c r="ACX10706" s="60"/>
      <c r="ACY10706" s="60">
        <v>0.94807617837845104</v>
      </c>
      <c r="ACZ10706" s="60"/>
      <c r="ADA10706" s="60"/>
      <c r="ADB10706" s="60"/>
      <c r="ADC10706" s="60"/>
      <c r="ADD10706" s="60"/>
      <c r="ADE10706" s="60"/>
    </row>
    <row r="10707" spans="760:785" x14ac:dyDescent="0.25">
      <c r="ACF10707" s="60"/>
      <c r="ACG10707" s="60"/>
      <c r="ACH10707" s="60"/>
      <c r="ACI10707" s="60"/>
      <c r="ACJ10707" s="60"/>
      <c r="ACK10707" s="60"/>
      <c r="ACL10707" s="60"/>
      <c r="ACM10707" s="60"/>
      <c r="ACN10707" s="60"/>
      <c r="ACO10707" s="60"/>
      <c r="ACP10707" s="60"/>
      <c r="ACQ10707" s="60"/>
      <c r="ACR10707" s="60"/>
      <c r="ACS10707" s="60"/>
      <c r="ACT10707" s="60"/>
      <c r="ACU10707" s="60"/>
      <c r="ACV10707" s="60"/>
      <c r="ACW10707" s="60"/>
      <c r="ACX10707" s="60"/>
      <c r="ACY10707" s="60">
        <v>0.94804729619539096</v>
      </c>
      <c r="ACZ10707" s="60"/>
      <c r="ADA10707" s="60"/>
      <c r="ADB10707" s="60"/>
      <c r="ADC10707" s="60"/>
      <c r="ADD10707" s="60"/>
      <c r="ADE10707" s="60"/>
    </row>
    <row r="10708" spans="760:785" x14ac:dyDescent="0.25">
      <c r="ACF10708" s="60"/>
      <c r="ACG10708" s="60"/>
      <c r="ACH10708" s="60"/>
      <c r="ACI10708" s="60"/>
      <c r="ACJ10708" s="60"/>
      <c r="ACK10708" s="60"/>
      <c r="ACL10708" s="60"/>
      <c r="ACM10708" s="60"/>
      <c r="ACN10708" s="60"/>
      <c r="ACO10708" s="60"/>
      <c r="ACP10708" s="60"/>
      <c r="ACQ10708" s="60"/>
      <c r="ACR10708" s="60"/>
      <c r="ACS10708" s="60"/>
      <c r="ACT10708" s="60"/>
      <c r="ACU10708" s="60"/>
      <c r="ACV10708" s="60"/>
      <c r="ACW10708" s="60"/>
      <c r="ACX10708" s="60"/>
      <c r="ACY10708" s="60">
        <v>0.948029856806059</v>
      </c>
      <c r="ACZ10708" s="60"/>
      <c r="ADA10708" s="60"/>
      <c r="ADB10708" s="60"/>
      <c r="ADC10708" s="60"/>
      <c r="ADD10708" s="60"/>
      <c r="ADE10708" s="60"/>
    </row>
    <row r="10709" spans="760:785" x14ac:dyDescent="0.25">
      <c r="ACF10709" s="60"/>
      <c r="ACG10709" s="60"/>
      <c r="ACH10709" s="60"/>
      <c r="ACI10709" s="60"/>
      <c r="ACJ10709" s="60"/>
      <c r="ACK10709" s="60"/>
      <c r="ACL10709" s="60"/>
      <c r="ACM10709" s="60"/>
      <c r="ACN10709" s="60"/>
      <c r="ACO10709" s="60"/>
      <c r="ACP10709" s="60"/>
      <c r="ACQ10709" s="60"/>
      <c r="ACR10709" s="60"/>
      <c r="ACS10709" s="60"/>
      <c r="ACT10709" s="60"/>
      <c r="ACU10709" s="60"/>
      <c r="ACV10709" s="60"/>
      <c r="ACW10709" s="60"/>
      <c r="ACX10709" s="60"/>
      <c r="ACY10709" s="60">
        <v>0.94800510469190302</v>
      </c>
      <c r="ACZ10709" s="60"/>
      <c r="ADA10709" s="60"/>
      <c r="ADB10709" s="60"/>
      <c r="ADC10709" s="60"/>
      <c r="ADD10709" s="60"/>
      <c r="ADE10709" s="60"/>
    </row>
    <row r="10710" spans="760:785" x14ac:dyDescent="0.25">
      <c r="ACF10710" s="60"/>
      <c r="ACG10710" s="60"/>
      <c r="ACH10710" s="60"/>
      <c r="ACI10710" s="60"/>
      <c r="ACJ10710" s="60"/>
      <c r="ACK10710" s="60"/>
      <c r="ACL10710" s="60"/>
      <c r="ACM10710" s="60"/>
      <c r="ACN10710" s="60"/>
      <c r="ACO10710" s="60"/>
      <c r="ACP10710" s="60"/>
      <c r="ACQ10710" s="60"/>
      <c r="ACR10710" s="60"/>
      <c r="ACS10710" s="60"/>
      <c r="ACT10710" s="60"/>
      <c r="ACU10710" s="60"/>
      <c r="ACV10710" s="60"/>
      <c r="ACW10710" s="60"/>
      <c r="ACX10710" s="60"/>
      <c r="ACY10710" s="60">
        <v>0.94799355600260005</v>
      </c>
      <c r="ACZ10710" s="60"/>
      <c r="ADA10710" s="60"/>
      <c r="ADB10710" s="60"/>
      <c r="ADC10710" s="60"/>
      <c r="ADD10710" s="60"/>
      <c r="ADE10710" s="60"/>
    </row>
    <row r="10711" spans="760:785" x14ac:dyDescent="0.25">
      <c r="ACF10711" s="60"/>
      <c r="ACG10711" s="60"/>
      <c r="ACH10711" s="60"/>
      <c r="ACI10711" s="60"/>
      <c r="ACJ10711" s="60"/>
      <c r="ACK10711" s="60"/>
      <c r="ACL10711" s="60"/>
      <c r="ACM10711" s="60"/>
      <c r="ACN10711" s="60"/>
      <c r="ACO10711" s="60"/>
      <c r="ACP10711" s="60"/>
      <c r="ACQ10711" s="60"/>
      <c r="ACR10711" s="60"/>
      <c r="ACS10711" s="60"/>
      <c r="ACT10711" s="60"/>
      <c r="ACU10711" s="60"/>
      <c r="ACV10711" s="60"/>
      <c r="ACW10711" s="60"/>
      <c r="ACX10711" s="60"/>
      <c r="ACY10711" s="60">
        <v>0.94798918668413001</v>
      </c>
      <c r="ACZ10711" s="60"/>
      <c r="ADA10711" s="60"/>
      <c r="ADB10711" s="60"/>
      <c r="ADC10711" s="60"/>
      <c r="ADD10711" s="60"/>
      <c r="ADE10711" s="60"/>
    </row>
    <row r="10712" spans="760:785" x14ac:dyDescent="0.25">
      <c r="ACF10712" s="60"/>
      <c r="ACG10712" s="60"/>
      <c r="ACH10712" s="60"/>
      <c r="ACI10712" s="60"/>
      <c r="ACJ10712" s="60"/>
      <c r="ACK10712" s="60"/>
      <c r="ACL10712" s="60"/>
      <c r="ACM10712" s="60"/>
      <c r="ACN10712" s="60"/>
      <c r="ACO10712" s="60"/>
      <c r="ACP10712" s="60"/>
      <c r="ACQ10712" s="60"/>
      <c r="ACR10712" s="60"/>
      <c r="ACS10712" s="60"/>
      <c r="ACT10712" s="60"/>
      <c r="ACU10712" s="60"/>
      <c r="ACV10712" s="60"/>
      <c r="ACW10712" s="60"/>
      <c r="ACX10712" s="60"/>
      <c r="ACY10712" s="60">
        <v>0.94797971126326597</v>
      </c>
      <c r="ACZ10712" s="60"/>
      <c r="ADA10712" s="60"/>
      <c r="ADB10712" s="60"/>
      <c r="ADC10712" s="60"/>
      <c r="ADD10712" s="60"/>
      <c r="ADE10712" s="60"/>
    </row>
    <row r="10713" spans="760:785" x14ac:dyDescent="0.25">
      <c r="ACF10713" s="60"/>
      <c r="ACG10713" s="60"/>
      <c r="ACH10713" s="60"/>
      <c r="ACI10713" s="60"/>
      <c r="ACJ10713" s="60"/>
      <c r="ACK10713" s="60"/>
      <c r="ACL10713" s="60"/>
      <c r="ACM10713" s="60"/>
      <c r="ACN10713" s="60"/>
      <c r="ACO10713" s="60"/>
      <c r="ACP10713" s="60"/>
      <c r="ACQ10713" s="60"/>
      <c r="ACR10713" s="60"/>
      <c r="ACS10713" s="60"/>
      <c r="ACT10713" s="60"/>
      <c r="ACU10713" s="60"/>
      <c r="ACV10713" s="60"/>
      <c r="ACW10713" s="60"/>
      <c r="ACX10713" s="60"/>
      <c r="ACY10713" s="60">
        <v>0.94797870099215797</v>
      </c>
      <c r="ACZ10713" s="60"/>
      <c r="ADA10713" s="60"/>
      <c r="ADB10713" s="60"/>
      <c r="ADC10713" s="60"/>
      <c r="ADD10713" s="60"/>
      <c r="ADE10713" s="60"/>
    </row>
    <row r="10714" spans="760:785" x14ac:dyDescent="0.25">
      <c r="ACF10714" s="60"/>
      <c r="ACG10714" s="60"/>
      <c r="ACH10714" s="60"/>
      <c r="ACI10714" s="60"/>
      <c r="ACJ10714" s="60"/>
      <c r="ACK10714" s="60"/>
      <c r="ACL10714" s="60"/>
      <c r="ACM10714" s="60"/>
      <c r="ACN10714" s="60"/>
      <c r="ACO10714" s="60"/>
      <c r="ACP10714" s="60"/>
      <c r="ACQ10714" s="60"/>
      <c r="ACR10714" s="60"/>
      <c r="ACS10714" s="60"/>
      <c r="ACT10714" s="60"/>
      <c r="ACU10714" s="60"/>
      <c r="ACV10714" s="60"/>
      <c r="ACW10714" s="60"/>
      <c r="ACX10714" s="60"/>
      <c r="ACY10714" s="60">
        <v>0.94797339456111496</v>
      </c>
      <c r="ACZ10714" s="60"/>
      <c r="ADA10714" s="60"/>
      <c r="ADB10714" s="60"/>
      <c r="ADC10714" s="60"/>
      <c r="ADD10714" s="60"/>
      <c r="ADE10714" s="60"/>
    </row>
    <row r="10715" spans="760:785" x14ac:dyDescent="0.25">
      <c r="ACF10715" s="60"/>
      <c r="ACG10715" s="60"/>
      <c r="ACH10715" s="60"/>
      <c r="ACI10715" s="60"/>
      <c r="ACJ10715" s="60"/>
      <c r="ACK10715" s="60"/>
      <c r="ACL10715" s="60"/>
      <c r="ACM10715" s="60"/>
      <c r="ACN10715" s="60"/>
      <c r="ACO10715" s="60"/>
      <c r="ACP10715" s="60"/>
      <c r="ACQ10715" s="60"/>
      <c r="ACR10715" s="60"/>
      <c r="ACS10715" s="60"/>
      <c r="ACT10715" s="60"/>
      <c r="ACU10715" s="60"/>
      <c r="ACV10715" s="60"/>
      <c r="ACW10715" s="60"/>
      <c r="ACX10715" s="60"/>
      <c r="ACY10715" s="60">
        <v>0.94796216172342795</v>
      </c>
      <c r="ACZ10715" s="60"/>
      <c r="ADA10715" s="60"/>
      <c r="ADB10715" s="60"/>
      <c r="ADC10715" s="60"/>
      <c r="ADD10715" s="60"/>
      <c r="ADE10715" s="60"/>
    </row>
    <row r="10716" spans="760:785" x14ac:dyDescent="0.25">
      <c r="ACF10716" s="60"/>
      <c r="ACG10716" s="60"/>
      <c r="ACH10716" s="60"/>
      <c r="ACI10716" s="60"/>
      <c r="ACJ10716" s="60"/>
      <c r="ACK10716" s="60"/>
      <c r="ACL10716" s="60"/>
      <c r="ACM10716" s="60"/>
      <c r="ACN10716" s="60"/>
      <c r="ACO10716" s="60"/>
      <c r="ACP10716" s="60"/>
      <c r="ACQ10716" s="60"/>
      <c r="ACR10716" s="60"/>
      <c r="ACS10716" s="60"/>
      <c r="ACT10716" s="60"/>
      <c r="ACU10716" s="60"/>
      <c r="ACV10716" s="60"/>
      <c r="ACW10716" s="60"/>
      <c r="ACX10716" s="60"/>
      <c r="ACY10716" s="60">
        <v>0.94796105735842096</v>
      </c>
      <c r="ACZ10716" s="60"/>
      <c r="ADA10716" s="60"/>
      <c r="ADB10716" s="60"/>
      <c r="ADC10716" s="60"/>
      <c r="ADD10716" s="60"/>
      <c r="ADE10716" s="60"/>
    </row>
    <row r="10717" spans="760:785" x14ac:dyDescent="0.25">
      <c r="ACF10717" s="60"/>
      <c r="ACG10717" s="60"/>
      <c r="ACH10717" s="60"/>
      <c r="ACI10717" s="60"/>
      <c r="ACJ10717" s="60"/>
      <c r="ACK10717" s="60"/>
      <c r="ACL10717" s="60"/>
      <c r="ACM10717" s="60"/>
      <c r="ACN10717" s="60"/>
      <c r="ACO10717" s="60"/>
      <c r="ACP10717" s="60"/>
      <c r="ACQ10717" s="60"/>
      <c r="ACR10717" s="60"/>
      <c r="ACS10717" s="60"/>
      <c r="ACT10717" s="60"/>
      <c r="ACU10717" s="60"/>
      <c r="ACV10717" s="60"/>
      <c r="ACW10717" s="60"/>
      <c r="ACX10717" s="60"/>
      <c r="ACY10717" s="60">
        <v>0.94792967098381398</v>
      </c>
      <c r="ACZ10717" s="60"/>
      <c r="ADA10717" s="60"/>
      <c r="ADB10717" s="60"/>
      <c r="ADC10717" s="60"/>
      <c r="ADD10717" s="60"/>
      <c r="ADE10717" s="60"/>
    </row>
    <row r="10718" spans="760:785" x14ac:dyDescent="0.25">
      <c r="ACF10718" s="60"/>
      <c r="ACG10718" s="60"/>
      <c r="ACH10718" s="60"/>
      <c r="ACI10718" s="60"/>
      <c r="ACJ10718" s="60"/>
      <c r="ACK10718" s="60"/>
      <c r="ACL10718" s="60"/>
      <c r="ACM10718" s="60"/>
      <c r="ACN10718" s="60"/>
      <c r="ACO10718" s="60"/>
      <c r="ACP10718" s="60"/>
      <c r="ACQ10718" s="60"/>
      <c r="ACR10718" s="60"/>
      <c r="ACS10718" s="60"/>
      <c r="ACT10718" s="60"/>
      <c r="ACU10718" s="60"/>
      <c r="ACV10718" s="60"/>
      <c r="ACW10718" s="60"/>
      <c r="ACX10718" s="60"/>
      <c r="ACY10718" s="60">
        <v>0.947907767455614</v>
      </c>
      <c r="ACZ10718" s="60"/>
      <c r="ADA10718" s="60"/>
      <c r="ADB10718" s="60"/>
      <c r="ADC10718" s="60"/>
      <c r="ADD10718" s="60"/>
      <c r="ADE10718" s="60"/>
    </row>
    <row r="10719" spans="760:785" x14ac:dyDescent="0.25">
      <c r="ACF10719" s="60"/>
      <c r="ACG10719" s="60"/>
      <c r="ACH10719" s="60"/>
      <c r="ACI10719" s="60"/>
      <c r="ACJ10719" s="60"/>
      <c r="ACK10719" s="60"/>
      <c r="ACL10719" s="60"/>
      <c r="ACM10719" s="60"/>
      <c r="ACN10719" s="60"/>
      <c r="ACO10719" s="60"/>
      <c r="ACP10719" s="60"/>
      <c r="ACQ10719" s="60"/>
      <c r="ACR10719" s="60"/>
      <c r="ACS10719" s="60"/>
      <c r="ACT10719" s="60"/>
      <c r="ACU10719" s="60"/>
      <c r="ACV10719" s="60"/>
      <c r="ACW10719" s="60"/>
      <c r="ACX10719" s="60"/>
      <c r="ACY10719" s="60">
        <v>0.94788329493636303</v>
      </c>
      <c r="ACZ10719" s="60"/>
      <c r="ADA10719" s="60"/>
      <c r="ADB10719" s="60"/>
      <c r="ADC10719" s="60"/>
      <c r="ADD10719" s="60"/>
      <c r="ADE10719" s="60"/>
    </row>
    <row r="10720" spans="760:785" x14ac:dyDescent="0.25">
      <c r="ACF10720" s="60"/>
      <c r="ACG10720" s="60"/>
      <c r="ACH10720" s="60"/>
      <c r="ACI10720" s="60"/>
      <c r="ACJ10720" s="60"/>
      <c r="ACK10720" s="60"/>
      <c r="ACL10720" s="60"/>
      <c r="ACM10720" s="60"/>
      <c r="ACN10720" s="60"/>
      <c r="ACO10720" s="60"/>
      <c r="ACP10720" s="60"/>
      <c r="ACQ10720" s="60"/>
      <c r="ACR10720" s="60"/>
      <c r="ACS10720" s="60"/>
      <c r="ACT10720" s="60"/>
      <c r="ACU10720" s="60"/>
      <c r="ACV10720" s="60"/>
      <c r="ACW10720" s="60"/>
      <c r="ACX10720" s="60"/>
      <c r="ACY10720" s="60">
        <v>0.94785699429833803</v>
      </c>
      <c r="ACZ10720" s="60"/>
      <c r="ADA10720" s="60"/>
      <c r="ADB10720" s="60"/>
      <c r="ADC10720" s="60"/>
      <c r="ADD10720" s="60"/>
      <c r="ADE10720" s="60"/>
    </row>
    <row r="10721" spans="760:785" x14ac:dyDescent="0.25">
      <c r="ACF10721" s="60"/>
      <c r="ACG10721" s="60"/>
      <c r="ACH10721" s="60"/>
      <c r="ACI10721" s="60"/>
      <c r="ACJ10721" s="60"/>
      <c r="ACK10721" s="60"/>
      <c r="ACL10721" s="60"/>
      <c r="ACM10721" s="60"/>
      <c r="ACN10721" s="60"/>
      <c r="ACO10721" s="60"/>
      <c r="ACP10721" s="60"/>
      <c r="ACQ10721" s="60"/>
      <c r="ACR10721" s="60"/>
      <c r="ACS10721" s="60"/>
      <c r="ACT10721" s="60"/>
      <c r="ACU10721" s="60"/>
      <c r="ACV10721" s="60"/>
      <c r="ACW10721" s="60"/>
      <c r="ACX10721" s="60"/>
      <c r="ACY10721" s="60">
        <v>0.94785596479096501</v>
      </c>
      <c r="ACZ10721" s="60"/>
      <c r="ADA10721" s="60"/>
      <c r="ADB10721" s="60"/>
      <c r="ADC10721" s="60"/>
      <c r="ADD10721" s="60"/>
      <c r="ADE10721" s="60"/>
    </row>
    <row r="10722" spans="760:785" x14ac:dyDescent="0.25">
      <c r="ACF10722" s="60"/>
      <c r="ACG10722" s="60"/>
      <c r="ACH10722" s="60"/>
      <c r="ACI10722" s="60"/>
      <c r="ACJ10722" s="60"/>
      <c r="ACK10722" s="60"/>
      <c r="ACL10722" s="60"/>
      <c r="ACM10722" s="60"/>
      <c r="ACN10722" s="60"/>
      <c r="ACO10722" s="60"/>
      <c r="ACP10722" s="60"/>
      <c r="ACQ10722" s="60"/>
      <c r="ACR10722" s="60"/>
      <c r="ACS10722" s="60"/>
      <c r="ACT10722" s="60"/>
      <c r="ACU10722" s="60"/>
      <c r="ACV10722" s="60"/>
      <c r="ACW10722" s="60"/>
      <c r="ACX10722" s="60"/>
      <c r="ACY10722" s="60">
        <v>0.94785396166813896</v>
      </c>
      <c r="ACZ10722" s="60"/>
      <c r="ADA10722" s="60"/>
      <c r="ADB10722" s="60"/>
      <c r="ADC10722" s="60"/>
      <c r="ADD10722" s="60"/>
      <c r="ADE10722" s="60"/>
    </row>
    <row r="10723" spans="760:785" x14ac:dyDescent="0.25">
      <c r="ACF10723" s="60"/>
      <c r="ACG10723" s="60"/>
      <c r="ACH10723" s="60"/>
      <c r="ACI10723" s="60"/>
      <c r="ACJ10723" s="60"/>
      <c r="ACK10723" s="60"/>
      <c r="ACL10723" s="60"/>
      <c r="ACM10723" s="60"/>
      <c r="ACN10723" s="60"/>
      <c r="ACO10723" s="60"/>
      <c r="ACP10723" s="60"/>
      <c r="ACQ10723" s="60"/>
      <c r="ACR10723" s="60"/>
      <c r="ACS10723" s="60"/>
      <c r="ACT10723" s="60"/>
      <c r="ACU10723" s="60"/>
      <c r="ACV10723" s="60"/>
      <c r="ACW10723" s="60"/>
      <c r="ACX10723" s="60"/>
      <c r="ACY10723" s="60">
        <v>0.94784926169609895</v>
      </c>
      <c r="ACZ10723" s="60"/>
      <c r="ADA10723" s="60"/>
      <c r="ADB10723" s="60"/>
      <c r="ADC10723" s="60"/>
      <c r="ADD10723" s="60"/>
      <c r="ADE10723" s="60"/>
    </row>
    <row r="10724" spans="760:785" x14ac:dyDescent="0.25">
      <c r="ACF10724" s="60"/>
      <c r="ACG10724" s="60"/>
      <c r="ACH10724" s="60"/>
      <c r="ACI10724" s="60"/>
      <c r="ACJ10724" s="60"/>
      <c r="ACK10724" s="60"/>
      <c r="ACL10724" s="60"/>
      <c r="ACM10724" s="60"/>
      <c r="ACN10724" s="60"/>
      <c r="ACO10724" s="60"/>
      <c r="ACP10724" s="60"/>
      <c r="ACQ10724" s="60"/>
      <c r="ACR10724" s="60"/>
      <c r="ACS10724" s="60"/>
      <c r="ACT10724" s="60"/>
      <c r="ACU10724" s="60"/>
      <c r="ACV10724" s="60"/>
      <c r="ACW10724" s="60"/>
      <c r="ACX10724" s="60"/>
      <c r="ACY10724" s="60">
        <v>0.94783667544501704</v>
      </c>
      <c r="ACZ10724" s="60"/>
      <c r="ADA10724" s="60"/>
      <c r="ADB10724" s="60"/>
      <c r="ADC10724" s="60"/>
      <c r="ADD10724" s="60"/>
      <c r="ADE10724" s="60"/>
    </row>
    <row r="10725" spans="760:785" x14ac:dyDescent="0.25">
      <c r="ACF10725" s="60"/>
      <c r="ACG10725" s="60"/>
      <c r="ACH10725" s="60"/>
      <c r="ACI10725" s="60"/>
      <c r="ACJ10725" s="60"/>
      <c r="ACK10725" s="60"/>
      <c r="ACL10725" s="60"/>
      <c r="ACM10725" s="60"/>
      <c r="ACN10725" s="60"/>
      <c r="ACO10725" s="60"/>
      <c r="ACP10725" s="60"/>
      <c r="ACQ10725" s="60"/>
      <c r="ACR10725" s="60"/>
      <c r="ACS10725" s="60"/>
      <c r="ACT10725" s="60"/>
      <c r="ACU10725" s="60"/>
      <c r="ACV10725" s="60"/>
      <c r="ACW10725" s="60"/>
      <c r="ACX10725" s="60"/>
      <c r="ACY10725" s="60">
        <v>0.94782283119450805</v>
      </c>
      <c r="ACZ10725" s="60"/>
      <c r="ADA10725" s="60"/>
      <c r="ADB10725" s="60"/>
      <c r="ADC10725" s="60"/>
      <c r="ADD10725" s="60"/>
      <c r="ADE10725" s="60"/>
    </row>
    <row r="10726" spans="760:785" x14ac:dyDescent="0.25">
      <c r="ACF10726" s="60"/>
      <c r="ACG10726" s="60"/>
      <c r="ACH10726" s="60"/>
      <c r="ACI10726" s="60"/>
      <c r="ACJ10726" s="60"/>
      <c r="ACK10726" s="60"/>
      <c r="ACL10726" s="60"/>
      <c r="ACM10726" s="60"/>
      <c r="ACN10726" s="60"/>
      <c r="ACO10726" s="60"/>
      <c r="ACP10726" s="60"/>
      <c r="ACQ10726" s="60"/>
      <c r="ACR10726" s="60"/>
      <c r="ACS10726" s="60"/>
      <c r="ACT10726" s="60"/>
      <c r="ACU10726" s="60"/>
      <c r="ACV10726" s="60"/>
      <c r="ACW10726" s="60"/>
      <c r="ACX10726" s="60"/>
      <c r="ACY10726" s="60">
        <v>0.94780459951818197</v>
      </c>
      <c r="ACZ10726" s="60"/>
      <c r="ADA10726" s="60"/>
      <c r="ADB10726" s="60"/>
      <c r="ADC10726" s="60"/>
      <c r="ADD10726" s="60"/>
      <c r="ADE10726" s="60"/>
    </row>
    <row r="10727" spans="760:785" x14ac:dyDescent="0.25">
      <c r="ACF10727" s="60"/>
      <c r="ACG10727" s="60"/>
      <c r="ACH10727" s="60"/>
      <c r="ACI10727" s="60"/>
      <c r="ACJ10727" s="60"/>
      <c r="ACK10727" s="60"/>
      <c r="ACL10727" s="60"/>
      <c r="ACM10727" s="60"/>
      <c r="ACN10727" s="60"/>
      <c r="ACO10727" s="60"/>
      <c r="ACP10727" s="60"/>
      <c r="ACQ10727" s="60"/>
      <c r="ACR10727" s="60"/>
      <c r="ACS10727" s="60"/>
      <c r="ACT10727" s="60"/>
      <c r="ACU10727" s="60"/>
      <c r="ACV10727" s="60"/>
      <c r="ACW10727" s="60"/>
      <c r="ACX10727" s="60"/>
      <c r="ACY10727" s="60">
        <v>0.94780238607087397</v>
      </c>
      <c r="ACZ10727" s="60"/>
      <c r="ADA10727" s="60"/>
      <c r="ADB10727" s="60"/>
      <c r="ADC10727" s="60"/>
      <c r="ADD10727" s="60"/>
      <c r="ADE10727" s="60"/>
    </row>
    <row r="10728" spans="760:785" x14ac:dyDescent="0.25">
      <c r="ACF10728" s="60"/>
      <c r="ACG10728" s="60"/>
      <c r="ACH10728" s="60"/>
      <c r="ACI10728" s="60"/>
      <c r="ACJ10728" s="60"/>
      <c r="ACK10728" s="60"/>
      <c r="ACL10728" s="60"/>
      <c r="ACM10728" s="60"/>
      <c r="ACN10728" s="60"/>
      <c r="ACO10728" s="60"/>
      <c r="ACP10728" s="60"/>
      <c r="ACQ10728" s="60"/>
      <c r="ACR10728" s="60"/>
      <c r="ACS10728" s="60"/>
      <c r="ACT10728" s="60"/>
      <c r="ACU10728" s="60"/>
      <c r="ACV10728" s="60"/>
      <c r="ACW10728" s="60"/>
      <c r="ACX10728" s="60"/>
      <c r="ACY10728" s="60">
        <v>0.94779052157657695</v>
      </c>
      <c r="ACZ10728" s="60"/>
      <c r="ADA10728" s="60"/>
      <c r="ADB10728" s="60"/>
      <c r="ADC10728" s="60"/>
      <c r="ADD10728" s="60"/>
      <c r="ADE10728" s="60"/>
    </row>
    <row r="10729" spans="760:785" x14ac:dyDescent="0.25">
      <c r="ACF10729" s="60"/>
      <c r="ACG10729" s="60"/>
      <c r="ACH10729" s="60"/>
      <c r="ACI10729" s="60"/>
      <c r="ACJ10729" s="60"/>
      <c r="ACK10729" s="60"/>
      <c r="ACL10729" s="60"/>
      <c r="ACM10729" s="60"/>
      <c r="ACN10729" s="60"/>
      <c r="ACO10729" s="60"/>
      <c r="ACP10729" s="60"/>
      <c r="ACQ10729" s="60"/>
      <c r="ACR10729" s="60"/>
      <c r="ACS10729" s="60"/>
      <c r="ACT10729" s="60"/>
      <c r="ACU10729" s="60"/>
      <c r="ACV10729" s="60"/>
      <c r="ACW10729" s="60"/>
      <c r="ACX10729" s="60"/>
      <c r="ACY10729" s="60">
        <v>0.94777744043787504</v>
      </c>
      <c r="ACZ10729" s="60"/>
      <c r="ADA10729" s="60"/>
      <c r="ADB10729" s="60"/>
      <c r="ADC10729" s="60"/>
      <c r="ADD10729" s="60"/>
      <c r="ADE10729" s="60"/>
    </row>
    <row r="10730" spans="760:785" x14ac:dyDescent="0.25">
      <c r="ACF10730" s="60"/>
      <c r="ACG10730" s="60"/>
      <c r="ACH10730" s="60"/>
      <c r="ACI10730" s="60"/>
      <c r="ACJ10730" s="60"/>
      <c r="ACK10730" s="60"/>
      <c r="ACL10730" s="60"/>
      <c r="ACM10730" s="60"/>
      <c r="ACN10730" s="60"/>
      <c r="ACO10730" s="60"/>
      <c r="ACP10730" s="60"/>
      <c r="ACQ10730" s="60"/>
      <c r="ACR10730" s="60"/>
      <c r="ACS10730" s="60"/>
      <c r="ACT10730" s="60"/>
      <c r="ACU10730" s="60"/>
      <c r="ACV10730" s="60"/>
      <c r="ACW10730" s="60"/>
      <c r="ACX10730" s="60"/>
      <c r="ACY10730" s="60">
        <v>0.94777425743990995</v>
      </c>
      <c r="ACZ10730" s="60"/>
      <c r="ADA10730" s="60"/>
      <c r="ADB10730" s="60"/>
      <c r="ADC10730" s="60"/>
      <c r="ADD10730" s="60"/>
      <c r="ADE10730" s="60"/>
    </row>
    <row r="10731" spans="760:785" x14ac:dyDescent="0.25">
      <c r="ACF10731" s="60"/>
      <c r="ACG10731" s="60"/>
      <c r="ACH10731" s="60"/>
      <c r="ACI10731" s="60"/>
      <c r="ACJ10731" s="60"/>
      <c r="ACK10731" s="60"/>
      <c r="ACL10731" s="60"/>
      <c r="ACM10731" s="60"/>
      <c r="ACN10731" s="60"/>
      <c r="ACO10731" s="60"/>
      <c r="ACP10731" s="60"/>
      <c r="ACQ10731" s="60"/>
      <c r="ACR10731" s="60"/>
      <c r="ACS10731" s="60"/>
      <c r="ACT10731" s="60"/>
      <c r="ACU10731" s="60"/>
      <c r="ACV10731" s="60"/>
      <c r="ACW10731" s="60"/>
      <c r="ACX10731" s="60"/>
      <c r="ACY10731" s="60">
        <v>0.94777199660377798</v>
      </c>
      <c r="ACZ10731" s="60"/>
      <c r="ADA10731" s="60"/>
      <c r="ADB10731" s="60"/>
      <c r="ADC10731" s="60"/>
      <c r="ADD10731" s="60"/>
      <c r="ADE10731" s="60"/>
    </row>
    <row r="10732" spans="760:785" x14ac:dyDescent="0.25">
      <c r="ACF10732" s="60"/>
      <c r="ACG10732" s="60"/>
      <c r="ACH10732" s="60"/>
      <c r="ACI10732" s="60"/>
      <c r="ACJ10732" s="60"/>
      <c r="ACK10732" s="60"/>
      <c r="ACL10732" s="60"/>
      <c r="ACM10732" s="60"/>
      <c r="ACN10732" s="60"/>
      <c r="ACO10732" s="60"/>
      <c r="ACP10732" s="60"/>
      <c r="ACQ10732" s="60"/>
      <c r="ACR10732" s="60"/>
      <c r="ACS10732" s="60"/>
      <c r="ACT10732" s="60"/>
      <c r="ACU10732" s="60"/>
      <c r="ACV10732" s="60"/>
      <c r="ACW10732" s="60"/>
      <c r="ACX10732" s="60"/>
      <c r="ACY10732" s="60">
        <v>0.94776922206806602</v>
      </c>
      <c r="ACZ10732" s="60"/>
      <c r="ADA10732" s="60"/>
      <c r="ADB10732" s="60"/>
      <c r="ADC10732" s="60"/>
      <c r="ADD10732" s="60"/>
      <c r="ADE10732" s="60"/>
    </row>
    <row r="10733" spans="760:785" x14ac:dyDescent="0.25">
      <c r="ACF10733" s="60"/>
      <c r="ACG10733" s="60"/>
      <c r="ACH10733" s="60"/>
      <c r="ACI10733" s="60"/>
      <c r="ACJ10733" s="60"/>
      <c r="ACK10733" s="60"/>
      <c r="ACL10733" s="60"/>
      <c r="ACM10733" s="60"/>
      <c r="ACN10733" s="60"/>
      <c r="ACO10733" s="60"/>
      <c r="ACP10733" s="60"/>
      <c r="ACQ10733" s="60"/>
      <c r="ACR10733" s="60"/>
      <c r="ACS10733" s="60"/>
      <c r="ACT10733" s="60"/>
      <c r="ACU10733" s="60"/>
      <c r="ACV10733" s="60"/>
      <c r="ACW10733" s="60"/>
      <c r="ACX10733" s="60"/>
      <c r="ACY10733" s="60">
        <v>0.94773666644746102</v>
      </c>
      <c r="ACZ10733" s="60"/>
      <c r="ADA10733" s="60"/>
      <c r="ADB10733" s="60"/>
      <c r="ADC10733" s="60"/>
      <c r="ADD10733" s="60"/>
      <c r="ADE10733" s="60"/>
    </row>
    <row r="10734" spans="760:785" x14ac:dyDescent="0.25">
      <c r="ACF10734" s="60"/>
      <c r="ACG10734" s="60"/>
      <c r="ACH10734" s="60"/>
      <c r="ACI10734" s="60"/>
      <c r="ACJ10734" s="60"/>
      <c r="ACK10734" s="60"/>
      <c r="ACL10734" s="60"/>
      <c r="ACM10734" s="60"/>
      <c r="ACN10734" s="60"/>
      <c r="ACO10734" s="60"/>
      <c r="ACP10734" s="60"/>
      <c r="ACQ10734" s="60"/>
      <c r="ACR10734" s="60"/>
      <c r="ACS10734" s="60"/>
      <c r="ACT10734" s="60"/>
      <c r="ACU10734" s="60"/>
      <c r="ACV10734" s="60"/>
      <c r="ACW10734" s="60"/>
      <c r="ACX10734" s="60"/>
      <c r="ACY10734" s="60">
        <v>0.94772936121005702</v>
      </c>
      <c r="ACZ10734" s="60"/>
      <c r="ADA10734" s="60"/>
      <c r="ADB10734" s="60"/>
      <c r="ADC10734" s="60"/>
      <c r="ADD10734" s="60"/>
      <c r="ADE10734" s="60"/>
    </row>
    <row r="10735" spans="760:785" x14ac:dyDescent="0.25">
      <c r="ACF10735" s="60"/>
      <c r="ACG10735" s="60"/>
      <c r="ACH10735" s="60"/>
      <c r="ACI10735" s="60"/>
      <c r="ACJ10735" s="60"/>
      <c r="ACK10735" s="60"/>
      <c r="ACL10735" s="60"/>
      <c r="ACM10735" s="60"/>
      <c r="ACN10735" s="60"/>
      <c r="ACO10735" s="60"/>
      <c r="ACP10735" s="60"/>
      <c r="ACQ10735" s="60"/>
      <c r="ACR10735" s="60"/>
      <c r="ACS10735" s="60"/>
      <c r="ACT10735" s="60"/>
      <c r="ACU10735" s="60"/>
      <c r="ACV10735" s="60"/>
      <c r="ACW10735" s="60"/>
      <c r="ACX10735" s="60"/>
      <c r="ACY10735" s="60">
        <v>0.94772742594388004</v>
      </c>
      <c r="ACZ10735" s="60"/>
      <c r="ADA10735" s="60"/>
      <c r="ADB10735" s="60"/>
      <c r="ADC10735" s="60"/>
      <c r="ADD10735" s="60"/>
      <c r="ADE10735" s="60"/>
    </row>
    <row r="10736" spans="760:785" x14ac:dyDescent="0.25">
      <c r="ACF10736" s="60"/>
      <c r="ACG10736" s="60"/>
      <c r="ACH10736" s="60"/>
      <c r="ACI10736" s="60"/>
      <c r="ACJ10736" s="60"/>
      <c r="ACK10736" s="60"/>
      <c r="ACL10736" s="60"/>
      <c r="ACM10736" s="60"/>
      <c r="ACN10736" s="60"/>
      <c r="ACO10736" s="60"/>
      <c r="ACP10736" s="60"/>
      <c r="ACQ10736" s="60"/>
      <c r="ACR10736" s="60"/>
      <c r="ACS10736" s="60"/>
      <c r="ACT10736" s="60"/>
      <c r="ACU10736" s="60"/>
      <c r="ACV10736" s="60"/>
      <c r="ACW10736" s="60"/>
      <c r="ACX10736" s="60"/>
      <c r="ACY10736" s="60">
        <v>0.94771999600511103</v>
      </c>
      <c r="ACZ10736" s="60"/>
      <c r="ADA10736" s="60"/>
      <c r="ADB10736" s="60"/>
      <c r="ADC10736" s="60"/>
      <c r="ADD10736" s="60"/>
      <c r="ADE10736" s="60"/>
    </row>
    <row r="10737" spans="760:785" x14ac:dyDescent="0.25">
      <c r="ACF10737" s="60"/>
      <c r="ACG10737" s="60"/>
      <c r="ACH10737" s="60"/>
      <c r="ACI10737" s="60"/>
      <c r="ACJ10737" s="60"/>
      <c r="ACK10737" s="60"/>
      <c r="ACL10737" s="60"/>
      <c r="ACM10737" s="60"/>
      <c r="ACN10737" s="60"/>
      <c r="ACO10737" s="60"/>
      <c r="ACP10737" s="60"/>
      <c r="ACQ10737" s="60"/>
      <c r="ACR10737" s="60"/>
      <c r="ACS10737" s="60"/>
      <c r="ACT10737" s="60"/>
      <c r="ACU10737" s="60"/>
      <c r="ACV10737" s="60"/>
      <c r="ACW10737" s="60"/>
      <c r="ACX10737" s="60"/>
      <c r="ACY10737" s="60">
        <v>0.94771377520972699</v>
      </c>
      <c r="ACZ10737" s="60"/>
      <c r="ADA10737" s="60"/>
      <c r="ADB10737" s="60"/>
      <c r="ADC10737" s="60"/>
      <c r="ADD10737" s="60"/>
      <c r="ADE10737" s="60"/>
    </row>
    <row r="10738" spans="760:785" x14ac:dyDescent="0.25">
      <c r="ACF10738" s="60"/>
      <c r="ACG10738" s="60"/>
      <c r="ACH10738" s="60"/>
      <c r="ACI10738" s="60"/>
      <c r="ACJ10738" s="60"/>
      <c r="ACK10738" s="60"/>
      <c r="ACL10738" s="60"/>
      <c r="ACM10738" s="60"/>
      <c r="ACN10738" s="60"/>
      <c r="ACO10738" s="60"/>
      <c r="ACP10738" s="60"/>
      <c r="ACQ10738" s="60"/>
      <c r="ACR10738" s="60"/>
      <c r="ACS10738" s="60"/>
      <c r="ACT10738" s="60"/>
      <c r="ACU10738" s="60"/>
      <c r="ACV10738" s="60"/>
      <c r="ACW10738" s="60"/>
      <c r="ACX10738" s="60"/>
      <c r="ACY10738" s="60">
        <v>0.94770530796244701</v>
      </c>
      <c r="ACZ10738" s="60"/>
      <c r="ADA10738" s="60"/>
      <c r="ADB10738" s="60"/>
      <c r="ADC10738" s="60"/>
      <c r="ADD10738" s="60"/>
      <c r="ADE10738" s="60"/>
    </row>
    <row r="10739" spans="760:785" x14ac:dyDescent="0.25">
      <c r="ACF10739" s="60"/>
      <c r="ACG10739" s="60"/>
      <c r="ACH10739" s="60"/>
      <c r="ACI10739" s="60"/>
      <c r="ACJ10739" s="60"/>
      <c r="ACK10739" s="60"/>
      <c r="ACL10739" s="60"/>
      <c r="ACM10739" s="60"/>
      <c r="ACN10739" s="60"/>
      <c r="ACO10739" s="60"/>
      <c r="ACP10739" s="60"/>
      <c r="ACQ10739" s="60"/>
      <c r="ACR10739" s="60"/>
      <c r="ACS10739" s="60"/>
      <c r="ACT10739" s="60"/>
      <c r="ACU10739" s="60"/>
      <c r="ACV10739" s="60"/>
      <c r="ACW10739" s="60"/>
      <c r="ACX10739" s="60"/>
      <c r="ACY10739" s="60">
        <v>0.94769027716794396</v>
      </c>
      <c r="ACZ10739" s="60"/>
      <c r="ADA10739" s="60"/>
      <c r="ADB10739" s="60"/>
      <c r="ADC10739" s="60"/>
      <c r="ADD10739" s="60"/>
      <c r="ADE10739" s="60"/>
    </row>
    <row r="10740" spans="760:785" x14ac:dyDescent="0.25">
      <c r="ACF10740" s="60"/>
      <c r="ACG10740" s="60"/>
      <c r="ACH10740" s="60"/>
      <c r="ACI10740" s="60"/>
      <c r="ACJ10740" s="60"/>
      <c r="ACK10740" s="60"/>
      <c r="ACL10740" s="60"/>
      <c r="ACM10740" s="60"/>
      <c r="ACN10740" s="60"/>
      <c r="ACO10740" s="60"/>
      <c r="ACP10740" s="60"/>
      <c r="ACQ10740" s="60"/>
      <c r="ACR10740" s="60"/>
      <c r="ACS10740" s="60"/>
      <c r="ACT10740" s="60"/>
      <c r="ACU10740" s="60"/>
      <c r="ACV10740" s="60"/>
      <c r="ACW10740" s="60"/>
      <c r="ACX10740" s="60"/>
      <c r="ACY10740" s="60">
        <v>0.94768917071515602</v>
      </c>
      <c r="ACZ10740" s="60"/>
      <c r="ADA10740" s="60"/>
      <c r="ADB10740" s="60"/>
      <c r="ADC10740" s="60"/>
      <c r="ADD10740" s="60"/>
      <c r="ADE10740" s="60"/>
    </row>
    <row r="10741" spans="760:785" x14ac:dyDescent="0.25">
      <c r="ACF10741" s="60"/>
      <c r="ACG10741" s="60"/>
      <c r="ACH10741" s="60"/>
      <c r="ACI10741" s="60"/>
      <c r="ACJ10741" s="60"/>
      <c r="ACK10741" s="60"/>
      <c r="ACL10741" s="60"/>
      <c r="ACM10741" s="60"/>
      <c r="ACN10741" s="60"/>
      <c r="ACO10741" s="60"/>
      <c r="ACP10741" s="60"/>
      <c r="ACQ10741" s="60"/>
      <c r="ACR10741" s="60"/>
      <c r="ACS10741" s="60"/>
      <c r="ACT10741" s="60"/>
      <c r="ACU10741" s="60"/>
      <c r="ACV10741" s="60"/>
      <c r="ACW10741" s="60"/>
      <c r="ACX10741" s="60"/>
      <c r="ACY10741" s="60">
        <v>0.94766254875768197</v>
      </c>
      <c r="ACZ10741" s="60"/>
      <c r="ADA10741" s="60"/>
      <c r="ADB10741" s="60"/>
      <c r="ADC10741" s="60"/>
      <c r="ADD10741" s="60"/>
      <c r="ADE10741" s="60"/>
    </row>
    <row r="10742" spans="760:785" x14ac:dyDescent="0.25">
      <c r="ACF10742" s="60"/>
      <c r="ACG10742" s="60"/>
      <c r="ACH10742" s="60"/>
      <c r="ACI10742" s="60"/>
      <c r="ACJ10742" s="60"/>
      <c r="ACK10742" s="60"/>
      <c r="ACL10742" s="60"/>
      <c r="ACM10742" s="60"/>
      <c r="ACN10742" s="60"/>
      <c r="ACO10742" s="60"/>
      <c r="ACP10742" s="60"/>
      <c r="ACQ10742" s="60"/>
      <c r="ACR10742" s="60"/>
      <c r="ACS10742" s="60"/>
      <c r="ACT10742" s="60"/>
      <c r="ACU10742" s="60"/>
      <c r="ACV10742" s="60"/>
      <c r="ACW10742" s="60"/>
      <c r="ACX10742" s="60"/>
      <c r="ACY10742" s="60">
        <v>0.94765370004378402</v>
      </c>
      <c r="ACZ10742" s="60"/>
      <c r="ADA10742" s="60"/>
      <c r="ADB10742" s="60"/>
      <c r="ADC10742" s="60"/>
      <c r="ADD10742" s="60"/>
      <c r="ADE10742" s="60"/>
    </row>
    <row r="10743" spans="760:785" x14ac:dyDescent="0.25">
      <c r="ACF10743" s="60"/>
      <c r="ACG10743" s="60"/>
      <c r="ACH10743" s="60"/>
      <c r="ACI10743" s="60"/>
      <c r="ACJ10743" s="60"/>
      <c r="ACK10743" s="60"/>
      <c r="ACL10743" s="60"/>
      <c r="ACM10743" s="60"/>
      <c r="ACN10743" s="60"/>
      <c r="ACO10743" s="60"/>
      <c r="ACP10743" s="60"/>
      <c r="ACQ10743" s="60"/>
      <c r="ACR10743" s="60"/>
      <c r="ACS10743" s="60"/>
      <c r="ACT10743" s="60"/>
      <c r="ACU10743" s="60"/>
      <c r="ACV10743" s="60"/>
      <c r="ACW10743" s="60"/>
      <c r="ACX10743" s="60"/>
      <c r="ACY10743" s="60">
        <v>0.94765076494401101</v>
      </c>
      <c r="ACZ10743" s="60"/>
      <c r="ADA10743" s="60"/>
      <c r="ADB10743" s="60"/>
      <c r="ADC10743" s="60"/>
      <c r="ADD10743" s="60"/>
      <c r="ADE10743" s="60"/>
    </row>
    <row r="10744" spans="760:785" x14ac:dyDescent="0.25">
      <c r="ACF10744" s="60"/>
      <c r="ACG10744" s="60"/>
      <c r="ACH10744" s="60"/>
      <c r="ACI10744" s="60"/>
      <c r="ACJ10744" s="60"/>
      <c r="ACK10744" s="60"/>
      <c r="ACL10744" s="60"/>
      <c r="ACM10744" s="60"/>
      <c r="ACN10744" s="60"/>
      <c r="ACO10744" s="60"/>
      <c r="ACP10744" s="60"/>
      <c r="ACQ10744" s="60"/>
      <c r="ACR10744" s="60"/>
      <c r="ACS10744" s="60"/>
      <c r="ACT10744" s="60"/>
      <c r="ACU10744" s="60"/>
      <c r="ACV10744" s="60"/>
      <c r="ACW10744" s="60"/>
      <c r="ACX10744" s="60"/>
      <c r="ACY10744" s="60">
        <v>0.94762788464561598</v>
      </c>
      <c r="ACZ10744" s="60"/>
      <c r="ADA10744" s="60"/>
      <c r="ADB10744" s="60"/>
      <c r="ADC10744" s="60"/>
      <c r="ADD10744" s="60"/>
      <c r="ADE10744" s="60"/>
    </row>
    <row r="10745" spans="760:785" x14ac:dyDescent="0.25">
      <c r="ACF10745" s="60"/>
      <c r="ACG10745" s="60"/>
      <c r="ACH10745" s="60"/>
      <c r="ACI10745" s="60"/>
      <c r="ACJ10745" s="60"/>
      <c r="ACK10745" s="60"/>
      <c r="ACL10745" s="60"/>
      <c r="ACM10745" s="60"/>
      <c r="ACN10745" s="60"/>
      <c r="ACO10745" s="60"/>
      <c r="ACP10745" s="60"/>
      <c r="ACQ10745" s="60"/>
      <c r="ACR10745" s="60"/>
      <c r="ACS10745" s="60"/>
      <c r="ACT10745" s="60"/>
      <c r="ACU10745" s="60"/>
      <c r="ACV10745" s="60"/>
      <c r="ACW10745" s="60"/>
      <c r="ACX10745" s="60"/>
      <c r="ACY10745" s="60">
        <v>0.94760533102820599</v>
      </c>
      <c r="ACZ10745" s="60"/>
      <c r="ADA10745" s="60"/>
      <c r="ADB10745" s="60"/>
      <c r="ADC10745" s="60"/>
      <c r="ADD10745" s="60"/>
      <c r="ADE10745" s="60"/>
    </row>
    <row r="10746" spans="760:785" x14ac:dyDescent="0.25">
      <c r="ACF10746" s="60"/>
      <c r="ACG10746" s="60"/>
      <c r="ACH10746" s="60"/>
      <c r="ACI10746" s="60"/>
      <c r="ACJ10746" s="60"/>
      <c r="ACK10746" s="60"/>
      <c r="ACL10746" s="60"/>
      <c r="ACM10746" s="60"/>
      <c r="ACN10746" s="60"/>
      <c r="ACO10746" s="60"/>
      <c r="ACP10746" s="60"/>
      <c r="ACQ10746" s="60"/>
      <c r="ACR10746" s="60"/>
      <c r="ACS10746" s="60"/>
      <c r="ACT10746" s="60"/>
      <c r="ACU10746" s="60"/>
      <c r="ACV10746" s="60"/>
      <c r="ACW10746" s="60"/>
      <c r="ACX10746" s="60"/>
      <c r="ACY10746" s="60">
        <v>0.94758830837183505</v>
      </c>
      <c r="ACZ10746" s="60"/>
      <c r="ADA10746" s="60"/>
      <c r="ADB10746" s="60"/>
      <c r="ADC10746" s="60"/>
      <c r="ADD10746" s="60"/>
      <c r="ADE10746" s="60"/>
    </row>
    <row r="10747" spans="760:785" x14ac:dyDescent="0.25">
      <c r="ACF10747" s="60"/>
      <c r="ACG10747" s="60"/>
      <c r="ACH10747" s="60"/>
      <c r="ACI10747" s="60"/>
      <c r="ACJ10747" s="60"/>
      <c r="ACK10747" s="60"/>
      <c r="ACL10747" s="60"/>
      <c r="ACM10747" s="60"/>
      <c r="ACN10747" s="60"/>
      <c r="ACO10747" s="60"/>
      <c r="ACP10747" s="60"/>
      <c r="ACQ10747" s="60"/>
      <c r="ACR10747" s="60"/>
      <c r="ACS10747" s="60"/>
      <c r="ACT10747" s="60"/>
      <c r="ACU10747" s="60"/>
      <c r="ACV10747" s="60"/>
      <c r="ACW10747" s="60"/>
      <c r="ACX10747" s="60"/>
      <c r="ACY10747" s="60">
        <v>0.947577401638795</v>
      </c>
      <c r="ACZ10747" s="60"/>
      <c r="ADA10747" s="60"/>
      <c r="ADB10747" s="60"/>
      <c r="ADC10747" s="60"/>
      <c r="ADD10747" s="60"/>
      <c r="ADE10747" s="60"/>
    </row>
    <row r="10748" spans="760:785" x14ac:dyDescent="0.25">
      <c r="ACF10748" s="60"/>
      <c r="ACG10748" s="60"/>
      <c r="ACH10748" s="60"/>
      <c r="ACI10748" s="60"/>
      <c r="ACJ10748" s="60"/>
      <c r="ACK10748" s="60"/>
      <c r="ACL10748" s="60"/>
      <c r="ACM10748" s="60"/>
      <c r="ACN10748" s="60"/>
      <c r="ACO10748" s="60"/>
      <c r="ACP10748" s="60"/>
      <c r="ACQ10748" s="60"/>
      <c r="ACR10748" s="60"/>
      <c r="ACS10748" s="60"/>
      <c r="ACT10748" s="60"/>
      <c r="ACU10748" s="60"/>
      <c r="ACV10748" s="60"/>
      <c r="ACW10748" s="60"/>
      <c r="ACX10748" s="60"/>
      <c r="ACY10748" s="60">
        <v>0.94757630955956795</v>
      </c>
      <c r="ACZ10748" s="60"/>
      <c r="ADA10748" s="60"/>
      <c r="ADB10748" s="60"/>
      <c r="ADC10748" s="60"/>
      <c r="ADD10748" s="60"/>
      <c r="ADE10748" s="60"/>
    </row>
    <row r="10749" spans="760:785" x14ac:dyDescent="0.25">
      <c r="ACF10749" s="60"/>
      <c r="ACG10749" s="60"/>
      <c r="ACH10749" s="60"/>
      <c r="ACI10749" s="60"/>
      <c r="ACJ10749" s="60"/>
      <c r="ACK10749" s="60"/>
      <c r="ACL10749" s="60"/>
      <c r="ACM10749" s="60"/>
      <c r="ACN10749" s="60"/>
      <c r="ACO10749" s="60"/>
      <c r="ACP10749" s="60"/>
      <c r="ACQ10749" s="60"/>
      <c r="ACR10749" s="60"/>
      <c r="ACS10749" s="60"/>
      <c r="ACT10749" s="60"/>
      <c r="ACU10749" s="60"/>
      <c r="ACV10749" s="60"/>
      <c r="ACW10749" s="60"/>
      <c r="ACX10749" s="60"/>
      <c r="ACY10749" s="60">
        <v>0.94756815926100701</v>
      </c>
      <c r="ACZ10749" s="60"/>
      <c r="ADA10749" s="60"/>
      <c r="ADB10749" s="60"/>
      <c r="ADC10749" s="60"/>
      <c r="ADD10749" s="60"/>
      <c r="ADE10749" s="60"/>
    </row>
    <row r="10750" spans="760:785" x14ac:dyDescent="0.25">
      <c r="ACF10750" s="60"/>
      <c r="ACG10750" s="60"/>
      <c r="ACH10750" s="60"/>
      <c r="ACI10750" s="60"/>
      <c r="ACJ10750" s="60"/>
      <c r="ACK10750" s="60"/>
      <c r="ACL10750" s="60"/>
      <c r="ACM10750" s="60"/>
      <c r="ACN10750" s="60"/>
      <c r="ACO10750" s="60"/>
      <c r="ACP10750" s="60"/>
      <c r="ACQ10750" s="60"/>
      <c r="ACR10750" s="60"/>
      <c r="ACS10750" s="60"/>
      <c r="ACT10750" s="60"/>
      <c r="ACU10750" s="60"/>
      <c r="ACV10750" s="60"/>
      <c r="ACW10750" s="60"/>
      <c r="ACX10750" s="60"/>
      <c r="ACY10750" s="60">
        <v>0.94756128890042102</v>
      </c>
      <c r="ACZ10750" s="60"/>
      <c r="ADA10750" s="60"/>
      <c r="ADB10750" s="60"/>
      <c r="ADC10750" s="60"/>
      <c r="ADD10750" s="60"/>
      <c r="ADE10750" s="60"/>
    </row>
    <row r="10751" spans="760:785" x14ac:dyDescent="0.25">
      <c r="ACF10751" s="60"/>
      <c r="ACG10751" s="60"/>
      <c r="ACH10751" s="60"/>
      <c r="ACI10751" s="60"/>
      <c r="ACJ10751" s="60"/>
      <c r="ACK10751" s="60"/>
      <c r="ACL10751" s="60"/>
      <c r="ACM10751" s="60"/>
      <c r="ACN10751" s="60"/>
      <c r="ACO10751" s="60"/>
      <c r="ACP10751" s="60"/>
      <c r="ACQ10751" s="60"/>
      <c r="ACR10751" s="60"/>
      <c r="ACS10751" s="60"/>
      <c r="ACT10751" s="60"/>
      <c r="ACU10751" s="60"/>
      <c r="ACV10751" s="60"/>
      <c r="ACW10751" s="60"/>
      <c r="ACX10751" s="60"/>
      <c r="ACY10751" s="60">
        <v>0.94755538440554898</v>
      </c>
      <c r="ACZ10751" s="60"/>
      <c r="ADA10751" s="60"/>
      <c r="ADB10751" s="60"/>
      <c r="ADC10751" s="60"/>
      <c r="ADD10751" s="60"/>
      <c r="ADE10751" s="60"/>
    </row>
    <row r="10752" spans="760:785" x14ac:dyDescent="0.25">
      <c r="ACF10752" s="60"/>
      <c r="ACG10752" s="60"/>
      <c r="ACH10752" s="60"/>
      <c r="ACI10752" s="60"/>
      <c r="ACJ10752" s="60"/>
      <c r="ACK10752" s="60"/>
      <c r="ACL10752" s="60"/>
      <c r="ACM10752" s="60"/>
      <c r="ACN10752" s="60"/>
      <c r="ACO10752" s="60"/>
      <c r="ACP10752" s="60"/>
      <c r="ACQ10752" s="60"/>
      <c r="ACR10752" s="60"/>
      <c r="ACS10752" s="60"/>
      <c r="ACT10752" s="60"/>
      <c r="ACU10752" s="60"/>
      <c r="ACV10752" s="60"/>
      <c r="ACW10752" s="60"/>
      <c r="ACX10752" s="60"/>
      <c r="ACY10752" s="60">
        <v>0.94753213809661097</v>
      </c>
      <c r="ACZ10752" s="60"/>
      <c r="ADA10752" s="60"/>
      <c r="ADB10752" s="60"/>
      <c r="ADC10752" s="60"/>
      <c r="ADD10752" s="60"/>
      <c r="ADE10752" s="60"/>
    </row>
    <row r="10753" spans="760:785" x14ac:dyDescent="0.25">
      <c r="ACF10753" s="60"/>
      <c r="ACG10753" s="60"/>
      <c r="ACH10753" s="60"/>
      <c r="ACI10753" s="60"/>
      <c r="ACJ10753" s="60"/>
      <c r="ACK10753" s="60"/>
      <c r="ACL10753" s="60"/>
      <c r="ACM10753" s="60"/>
      <c r="ACN10753" s="60"/>
      <c r="ACO10753" s="60"/>
      <c r="ACP10753" s="60"/>
      <c r="ACQ10753" s="60"/>
      <c r="ACR10753" s="60"/>
      <c r="ACS10753" s="60"/>
      <c r="ACT10753" s="60"/>
      <c r="ACU10753" s="60"/>
      <c r="ACV10753" s="60"/>
      <c r="ACW10753" s="60"/>
      <c r="ACX10753" s="60"/>
      <c r="ACY10753" s="60">
        <v>0.947507094740205</v>
      </c>
      <c r="ACZ10753" s="60"/>
      <c r="ADA10753" s="60"/>
      <c r="ADB10753" s="60"/>
      <c r="ADC10753" s="60"/>
      <c r="ADD10753" s="60"/>
      <c r="ADE10753" s="60"/>
    </row>
    <row r="10754" spans="760:785" x14ac:dyDescent="0.25">
      <c r="ACF10754" s="60"/>
      <c r="ACG10754" s="60"/>
      <c r="ACH10754" s="60"/>
      <c r="ACI10754" s="60"/>
      <c r="ACJ10754" s="60"/>
      <c r="ACK10754" s="60"/>
      <c r="ACL10754" s="60"/>
      <c r="ACM10754" s="60"/>
      <c r="ACN10754" s="60"/>
      <c r="ACO10754" s="60"/>
      <c r="ACP10754" s="60"/>
      <c r="ACQ10754" s="60"/>
      <c r="ACR10754" s="60"/>
      <c r="ACS10754" s="60"/>
      <c r="ACT10754" s="60"/>
      <c r="ACU10754" s="60"/>
      <c r="ACV10754" s="60"/>
      <c r="ACW10754" s="60"/>
      <c r="ACX10754" s="60"/>
      <c r="ACY10754" s="60">
        <v>0.94749491685125198</v>
      </c>
      <c r="ACZ10754" s="60"/>
      <c r="ADA10754" s="60"/>
      <c r="ADB10754" s="60"/>
      <c r="ADC10754" s="60"/>
      <c r="ADD10754" s="60"/>
      <c r="ADE10754" s="60"/>
    </row>
    <row r="10755" spans="760:785" x14ac:dyDescent="0.25">
      <c r="ACF10755" s="60"/>
      <c r="ACG10755" s="60"/>
      <c r="ACH10755" s="60"/>
      <c r="ACI10755" s="60"/>
      <c r="ACJ10755" s="60"/>
      <c r="ACK10755" s="60"/>
      <c r="ACL10755" s="60"/>
      <c r="ACM10755" s="60"/>
      <c r="ACN10755" s="60"/>
      <c r="ACO10755" s="60"/>
      <c r="ACP10755" s="60"/>
      <c r="ACQ10755" s="60"/>
      <c r="ACR10755" s="60"/>
      <c r="ACS10755" s="60"/>
      <c r="ACT10755" s="60"/>
      <c r="ACU10755" s="60"/>
      <c r="ACV10755" s="60"/>
      <c r="ACW10755" s="60"/>
      <c r="ACX10755" s="60"/>
      <c r="ACY10755" s="60">
        <v>0.94747115531743098</v>
      </c>
      <c r="ACZ10755" s="60"/>
      <c r="ADA10755" s="60"/>
      <c r="ADB10755" s="60"/>
      <c r="ADC10755" s="60"/>
      <c r="ADD10755" s="60"/>
      <c r="ADE10755" s="60"/>
    </row>
    <row r="10756" spans="760:785" x14ac:dyDescent="0.25">
      <c r="ACF10756" s="60"/>
      <c r="ACG10756" s="60"/>
      <c r="ACH10756" s="60"/>
      <c r="ACI10756" s="60"/>
      <c r="ACJ10756" s="60"/>
      <c r="ACK10756" s="60"/>
      <c r="ACL10756" s="60"/>
      <c r="ACM10756" s="60"/>
      <c r="ACN10756" s="60"/>
      <c r="ACO10756" s="60"/>
      <c r="ACP10756" s="60"/>
      <c r="ACQ10756" s="60"/>
      <c r="ACR10756" s="60"/>
      <c r="ACS10756" s="60"/>
      <c r="ACT10756" s="60"/>
      <c r="ACU10756" s="60"/>
      <c r="ACV10756" s="60"/>
      <c r="ACW10756" s="60"/>
      <c r="ACX10756" s="60"/>
      <c r="ACY10756" s="60">
        <v>0.94746695548143001</v>
      </c>
      <c r="ACZ10756" s="60"/>
      <c r="ADA10756" s="60"/>
      <c r="ADB10756" s="60"/>
      <c r="ADC10756" s="60"/>
      <c r="ADD10756" s="60"/>
      <c r="ADE10756" s="60"/>
    </row>
    <row r="10757" spans="760:785" x14ac:dyDescent="0.25">
      <c r="ACF10757" s="60"/>
      <c r="ACG10757" s="60"/>
      <c r="ACH10757" s="60"/>
      <c r="ACI10757" s="60"/>
      <c r="ACJ10757" s="60"/>
      <c r="ACK10757" s="60"/>
      <c r="ACL10757" s="60"/>
      <c r="ACM10757" s="60"/>
      <c r="ACN10757" s="60"/>
      <c r="ACO10757" s="60"/>
      <c r="ACP10757" s="60"/>
      <c r="ACQ10757" s="60"/>
      <c r="ACR10757" s="60"/>
      <c r="ACS10757" s="60"/>
      <c r="ACT10757" s="60"/>
      <c r="ACU10757" s="60"/>
      <c r="ACV10757" s="60"/>
      <c r="ACW10757" s="60"/>
      <c r="ACX10757" s="60"/>
      <c r="ACY10757" s="60">
        <v>0.94744788821896098</v>
      </c>
      <c r="ACZ10757" s="60"/>
      <c r="ADA10757" s="60"/>
      <c r="ADB10757" s="60"/>
      <c r="ADC10757" s="60"/>
      <c r="ADD10757" s="60"/>
      <c r="ADE10757" s="60"/>
    </row>
    <row r="10758" spans="760:785" x14ac:dyDescent="0.25">
      <c r="ACF10758" s="60"/>
      <c r="ACG10758" s="60"/>
      <c r="ACH10758" s="60"/>
      <c r="ACI10758" s="60"/>
      <c r="ACJ10758" s="60"/>
      <c r="ACK10758" s="60"/>
      <c r="ACL10758" s="60"/>
      <c r="ACM10758" s="60"/>
      <c r="ACN10758" s="60"/>
      <c r="ACO10758" s="60"/>
      <c r="ACP10758" s="60"/>
      <c r="ACQ10758" s="60"/>
      <c r="ACR10758" s="60"/>
      <c r="ACS10758" s="60"/>
      <c r="ACT10758" s="60"/>
      <c r="ACU10758" s="60"/>
      <c r="ACV10758" s="60"/>
      <c r="ACW10758" s="60"/>
      <c r="ACX10758" s="60"/>
      <c r="ACY10758" s="60">
        <v>0.94744164379260098</v>
      </c>
      <c r="ACZ10758" s="60"/>
      <c r="ADA10758" s="60"/>
      <c r="ADB10758" s="60"/>
      <c r="ADC10758" s="60"/>
      <c r="ADD10758" s="60"/>
      <c r="ADE10758" s="60"/>
    </row>
    <row r="10759" spans="760:785" x14ac:dyDescent="0.25">
      <c r="ACF10759" s="60"/>
      <c r="ACG10759" s="60"/>
      <c r="ACH10759" s="60"/>
      <c r="ACI10759" s="60"/>
      <c r="ACJ10759" s="60"/>
      <c r="ACK10759" s="60"/>
      <c r="ACL10759" s="60"/>
      <c r="ACM10759" s="60"/>
      <c r="ACN10759" s="60"/>
      <c r="ACO10759" s="60"/>
      <c r="ACP10759" s="60"/>
      <c r="ACQ10759" s="60"/>
      <c r="ACR10759" s="60"/>
      <c r="ACS10759" s="60"/>
      <c r="ACT10759" s="60"/>
      <c r="ACU10759" s="60"/>
      <c r="ACV10759" s="60"/>
      <c r="ACW10759" s="60"/>
      <c r="ACX10759" s="60"/>
      <c r="ACY10759" s="60">
        <v>0.94742931524403795</v>
      </c>
      <c r="ACZ10759" s="60"/>
      <c r="ADA10759" s="60"/>
      <c r="ADB10759" s="60"/>
      <c r="ADC10759" s="60"/>
      <c r="ADD10759" s="60"/>
      <c r="ADE10759" s="60"/>
    </row>
    <row r="10760" spans="760:785" x14ac:dyDescent="0.25">
      <c r="ACF10760" s="60"/>
      <c r="ACG10760" s="60"/>
      <c r="ACH10760" s="60"/>
      <c r="ACI10760" s="60"/>
      <c r="ACJ10760" s="60"/>
      <c r="ACK10760" s="60"/>
      <c r="ACL10760" s="60"/>
      <c r="ACM10760" s="60"/>
      <c r="ACN10760" s="60"/>
      <c r="ACO10760" s="60"/>
      <c r="ACP10760" s="60"/>
      <c r="ACQ10760" s="60"/>
      <c r="ACR10760" s="60"/>
      <c r="ACS10760" s="60"/>
      <c r="ACT10760" s="60"/>
      <c r="ACU10760" s="60"/>
      <c r="ACV10760" s="60"/>
      <c r="ACW10760" s="60"/>
      <c r="ACX10760" s="60"/>
      <c r="ACY10760" s="60">
        <v>0.94742324381869802</v>
      </c>
      <c r="ACZ10760" s="60"/>
      <c r="ADA10760" s="60"/>
      <c r="ADB10760" s="60"/>
      <c r="ADC10760" s="60"/>
      <c r="ADD10760" s="60"/>
      <c r="ADE10760" s="60"/>
    </row>
    <row r="10761" spans="760:785" x14ac:dyDescent="0.25">
      <c r="ACF10761" s="60"/>
      <c r="ACG10761" s="60"/>
      <c r="ACH10761" s="60"/>
      <c r="ACI10761" s="60"/>
      <c r="ACJ10761" s="60"/>
      <c r="ACK10761" s="60"/>
      <c r="ACL10761" s="60"/>
      <c r="ACM10761" s="60"/>
      <c r="ACN10761" s="60"/>
      <c r="ACO10761" s="60"/>
      <c r="ACP10761" s="60"/>
      <c r="ACQ10761" s="60"/>
      <c r="ACR10761" s="60"/>
      <c r="ACS10761" s="60"/>
      <c r="ACT10761" s="60"/>
      <c r="ACU10761" s="60"/>
      <c r="ACV10761" s="60"/>
      <c r="ACW10761" s="60"/>
      <c r="ACX10761" s="60"/>
      <c r="ACY10761" s="60">
        <v>0.94741884928173503</v>
      </c>
      <c r="ACZ10761" s="60"/>
      <c r="ADA10761" s="60"/>
      <c r="ADB10761" s="60"/>
      <c r="ADC10761" s="60"/>
      <c r="ADD10761" s="60"/>
      <c r="ADE10761" s="60"/>
    </row>
    <row r="10762" spans="760:785" x14ac:dyDescent="0.25">
      <c r="ACF10762" s="60"/>
      <c r="ACG10762" s="60"/>
      <c r="ACH10762" s="60"/>
      <c r="ACI10762" s="60"/>
      <c r="ACJ10762" s="60"/>
      <c r="ACK10762" s="60"/>
      <c r="ACL10762" s="60"/>
      <c r="ACM10762" s="60"/>
      <c r="ACN10762" s="60"/>
      <c r="ACO10762" s="60"/>
      <c r="ACP10762" s="60"/>
      <c r="ACQ10762" s="60"/>
      <c r="ACR10762" s="60"/>
      <c r="ACS10762" s="60"/>
      <c r="ACT10762" s="60"/>
      <c r="ACU10762" s="60"/>
      <c r="ACV10762" s="60"/>
      <c r="ACW10762" s="60"/>
      <c r="ACX10762" s="60"/>
      <c r="ACY10762" s="60">
        <v>0.94738800192774297</v>
      </c>
      <c r="ACZ10762" s="60"/>
      <c r="ADA10762" s="60"/>
      <c r="ADB10762" s="60"/>
      <c r="ADC10762" s="60"/>
      <c r="ADD10762" s="60"/>
      <c r="ADE10762" s="60"/>
    </row>
    <row r="10763" spans="760:785" x14ac:dyDescent="0.25">
      <c r="ACF10763" s="60"/>
      <c r="ACG10763" s="60"/>
      <c r="ACH10763" s="60"/>
      <c r="ACI10763" s="60"/>
      <c r="ACJ10763" s="60"/>
      <c r="ACK10763" s="60"/>
      <c r="ACL10763" s="60"/>
      <c r="ACM10763" s="60"/>
      <c r="ACN10763" s="60"/>
      <c r="ACO10763" s="60"/>
      <c r="ACP10763" s="60"/>
      <c r="ACQ10763" s="60"/>
      <c r="ACR10763" s="60"/>
      <c r="ACS10763" s="60"/>
      <c r="ACT10763" s="60"/>
      <c r="ACU10763" s="60"/>
      <c r="ACV10763" s="60"/>
      <c r="ACW10763" s="60"/>
      <c r="ACX10763" s="60"/>
      <c r="ACY10763" s="60">
        <v>0.94737853865031596</v>
      </c>
      <c r="ACZ10763" s="60"/>
      <c r="ADA10763" s="60"/>
      <c r="ADB10763" s="60"/>
      <c r="ADC10763" s="60"/>
      <c r="ADD10763" s="60"/>
      <c r="ADE10763" s="60"/>
    </row>
    <row r="10764" spans="760:785" x14ac:dyDescent="0.25">
      <c r="ACF10764" s="60"/>
      <c r="ACG10764" s="60"/>
      <c r="ACH10764" s="60"/>
      <c r="ACI10764" s="60"/>
      <c r="ACJ10764" s="60"/>
      <c r="ACK10764" s="60"/>
      <c r="ACL10764" s="60"/>
      <c r="ACM10764" s="60"/>
      <c r="ACN10764" s="60"/>
      <c r="ACO10764" s="60"/>
      <c r="ACP10764" s="60"/>
      <c r="ACQ10764" s="60"/>
      <c r="ACR10764" s="60"/>
      <c r="ACS10764" s="60"/>
      <c r="ACT10764" s="60"/>
      <c r="ACU10764" s="60"/>
      <c r="ACV10764" s="60"/>
      <c r="ACW10764" s="60"/>
      <c r="ACX10764" s="60"/>
      <c r="ACY10764" s="60">
        <v>0.94736729895268701</v>
      </c>
      <c r="ACZ10764" s="60"/>
      <c r="ADA10764" s="60"/>
      <c r="ADB10764" s="60"/>
      <c r="ADC10764" s="60"/>
      <c r="ADD10764" s="60"/>
      <c r="ADE10764" s="60"/>
    </row>
    <row r="10765" spans="760:785" x14ac:dyDescent="0.25">
      <c r="ACF10765" s="60"/>
      <c r="ACG10765" s="60"/>
      <c r="ACH10765" s="60"/>
      <c r="ACI10765" s="60"/>
      <c r="ACJ10765" s="60"/>
      <c r="ACK10765" s="60"/>
      <c r="ACL10765" s="60"/>
      <c r="ACM10765" s="60"/>
      <c r="ACN10765" s="60"/>
      <c r="ACO10765" s="60"/>
      <c r="ACP10765" s="60"/>
      <c r="ACQ10765" s="60"/>
      <c r="ACR10765" s="60"/>
      <c r="ACS10765" s="60"/>
      <c r="ACT10765" s="60"/>
      <c r="ACU10765" s="60"/>
      <c r="ACV10765" s="60"/>
      <c r="ACW10765" s="60"/>
      <c r="ACX10765" s="60"/>
      <c r="ACY10765" s="60">
        <v>0.94736147595339404</v>
      </c>
      <c r="ACZ10765" s="60"/>
      <c r="ADA10765" s="60"/>
      <c r="ADB10765" s="60"/>
      <c r="ADC10765" s="60"/>
      <c r="ADD10765" s="60"/>
      <c r="ADE10765" s="60"/>
    </row>
    <row r="10766" spans="760:785" x14ac:dyDescent="0.25">
      <c r="ACF10766" s="60"/>
      <c r="ACG10766" s="60"/>
      <c r="ACH10766" s="60"/>
      <c r="ACI10766" s="60"/>
      <c r="ACJ10766" s="60"/>
      <c r="ACK10766" s="60"/>
      <c r="ACL10766" s="60"/>
      <c r="ACM10766" s="60"/>
      <c r="ACN10766" s="60"/>
      <c r="ACO10766" s="60"/>
      <c r="ACP10766" s="60"/>
      <c r="ACQ10766" s="60"/>
      <c r="ACR10766" s="60"/>
      <c r="ACS10766" s="60"/>
      <c r="ACT10766" s="60"/>
      <c r="ACU10766" s="60"/>
      <c r="ACV10766" s="60"/>
      <c r="ACW10766" s="60"/>
      <c r="ACX10766" s="60"/>
      <c r="ACY10766" s="60">
        <v>0.94735232638824796</v>
      </c>
      <c r="ACZ10766" s="60"/>
      <c r="ADA10766" s="60"/>
      <c r="ADB10766" s="60"/>
      <c r="ADC10766" s="60"/>
      <c r="ADD10766" s="60"/>
      <c r="ADE10766" s="60"/>
    </row>
    <row r="10767" spans="760:785" x14ac:dyDescent="0.25">
      <c r="ACF10767" s="60"/>
      <c r="ACG10767" s="60"/>
      <c r="ACH10767" s="60"/>
      <c r="ACI10767" s="60"/>
      <c r="ACJ10767" s="60"/>
      <c r="ACK10767" s="60"/>
      <c r="ACL10767" s="60"/>
      <c r="ACM10767" s="60"/>
      <c r="ACN10767" s="60"/>
      <c r="ACO10767" s="60"/>
      <c r="ACP10767" s="60"/>
      <c r="ACQ10767" s="60"/>
      <c r="ACR10767" s="60"/>
      <c r="ACS10767" s="60"/>
      <c r="ACT10767" s="60"/>
      <c r="ACU10767" s="60"/>
      <c r="ACV10767" s="60"/>
      <c r="ACW10767" s="60"/>
      <c r="ACX10767" s="60"/>
      <c r="ACY10767" s="60">
        <v>0.94735061360645401</v>
      </c>
      <c r="ACZ10767" s="60"/>
      <c r="ADA10767" s="60"/>
      <c r="ADB10767" s="60"/>
      <c r="ADC10767" s="60"/>
      <c r="ADD10767" s="60"/>
      <c r="ADE10767" s="60"/>
    </row>
    <row r="10768" spans="760:785" x14ac:dyDescent="0.25">
      <c r="ACF10768" s="60"/>
      <c r="ACG10768" s="60"/>
      <c r="ACH10768" s="60"/>
      <c r="ACI10768" s="60"/>
      <c r="ACJ10768" s="60"/>
      <c r="ACK10768" s="60"/>
      <c r="ACL10768" s="60"/>
      <c r="ACM10768" s="60"/>
      <c r="ACN10768" s="60"/>
      <c r="ACO10768" s="60"/>
      <c r="ACP10768" s="60"/>
      <c r="ACQ10768" s="60"/>
      <c r="ACR10768" s="60"/>
      <c r="ACS10768" s="60"/>
      <c r="ACT10768" s="60"/>
      <c r="ACU10768" s="60"/>
      <c r="ACV10768" s="60"/>
      <c r="ACW10768" s="60"/>
      <c r="ACX10768" s="60"/>
      <c r="ACY10768" s="60">
        <v>0.94734073413146702</v>
      </c>
      <c r="ACZ10768" s="60"/>
      <c r="ADA10768" s="60"/>
      <c r="ADB10768" s="60"/>
      <c r="ADC10768" s="60"/>
      <c r="ADD10768" s="60"/>
      <c r="ADE10768" s="60"/>
    </row>
    <row r="10769" spans="760:785" x14ac:dyDescent="0.25">
      <c r="ACF10769" s="60"/>
      <c r="ACG10769" s="60"/>
      <c r="ACH10769" s="60"/>
      <c r="ACI10769" s="60"/>
      <c r="ACJ10769" s="60"/>
      <c r="ACK10769" s="60"/>
      <c r="ACL10769" s="60"/>
      <c r="ACM10769" s="60"/>
      <c r="ACN10769" s="60"/>
      <c r="ACO10769" s="60"/>
      <c r="ACP10769" s="60"/>
      <c r="ACQ10769" s="60"/>
      <c r="ACR10769" s="60"/>
      <c r="ACS10769" s="60"/>
      <c r="ACT10769" s="60"/>
      <c r="ACU10769" s="60"/>
      <c r="ACV10769" s="60"/>
      <c r="ACW10769" s="60"/>
      <c r="ACX10769" s="60"/>
      <c r="ACY10769" s="60">
        <v>0.94733759901662895</v>
      </c>
      <c r="ACZ10769" s="60"/>
      <c r="ADA10769" s="60"/>
      <c r="ADB10769" s="60"/>
      <c r="ADC10769" s="60"/>
      <c r="ADD10769" s="60"/>
      <c r="ADE10769" s="60"/>
    </row>
    <row r="10770" spans="760:785" x14ac:dyDescent="0.25">
      <c r="ACF10770" s="60"/>
      <c r="ACG10770" s="60"/>
      <c r="ACH10770" s="60"/>
      <c r="ACI10770" s="60"/>
      <c r="ACJ10770" s="60"/>
      <c r="ACK10770" s="60"/>
      <c r="ACL10770" s="60"/>
      <c r="ACM10770" s="60"/>
      <c r="ACN10770" s="60"/>
      <c r="ACO10770" s="60"/>
      <c r="ACP10770" s="60"/>
      <c r="ACQ10770" s="60"/>
      <c r="ACR10770" s="60"/>
      <c r="ACS10770" s="60"/>
      <c r="ACT10770" s="60"/>
      <c r="ACU10770" s="60"/>
      <c r="ACV10770" s="60"/>
      <c r="ACW10770" s="60"/>
      <c r="ACX10770" s="60"/>
      <c r="ACY10770" s="60">
        <v>0.94733229281672304</v>
      </c>
      <c r="ACZ10770" s="60"/>
      <c r="ADA10770" s="60"/>
      <c r="ADB10770" s="60"/>
      <c r="ADC10770" s="60"/>
      <c r="ADD10770" s="60"/>
      <c r="ADE10770" s="60"/>
    </row>
    <row r="10771" spans="760:785" x14ac:dyDescent="0.25">
      <c r="ACF10771" s="60"/>
      <c r="ACG10771" s="60"/>
      <c r="ACH10771" s="60"/>
      <c r="ACI10771" s="60"/>
      <c r="ACJ10771" s="60"/>
      <c r="ACK10771" s="60"/>
      <c r="ACL10771" s="60"/>
      <c r="ACM10771" s="60"/>
      <c r="ACN10771" s="60"/>
      <c r="ACO10771" s="60"/>
      <c r="ACP10771" s="60"/>
      <c r="ACQ10771" s="60"/>
      <c r="ACR10771" s="60"/>
      <c r="ACS10771" s="60"/>
      <c r="ACT10771" s="60"/>
      <c r="ACU10771" s="60"/>
      <c r="ACV10771" s="60"/>
      <c r="ACW10771" s="60"/>
      <c r="ACX10771" s="60"/>
      <c r="ACY10771" s="60">
        <v>0.94731779109589898</v>
      </c>
      <c r="ACZ10771" s="60"/>
      <c r="ADA10771" s="60"/>
      <c r="ADB10771" s="60"/>
      <c r="ADC10771" s="60"/>
      <c r="ADD10771" s="60"/>
      <c r="ADE10771" s="60"/>
    </row>
    <row r="10772" spans="760:785" x14ac:dyDescent="0.25">
      <c r="ACF10772" s="60"/>
      <c r="ACG10772" s="60"/>
      <c r="ACH10772" s="60"/>
      <c r="ACI10772" s="60"/>
      <c r="ACJ10772" s="60"/>
      <c r="ACK10772" s="60"/>
      <c r="ACL10772" s="60"/>
      <c r="ACM10772" s="60"/>
      <c r="ACN10772" s="60"/>
      <c r="ACO10772" s="60"/>
      <c r="ACP10772" s="60"/>
      <c r="ACQ10772" s="60"/>
      <c r="ACR10772" s="60"/>
      <c r="ACS10772" s="60"/>
      <c r="ACT10772" s="60"/>
      <c r="ACU10772" s="60"/>
      <c r="ACV10772" s="60"/>
      <c r="ACW10772" s="60"/>
      <c r="ACX10772" s="60"/>
      <c r="ACY10772" s="60">
        <v>0.94728052091500303</v>
      </c>
      <c r="ACZ10772" s="60"/>
      <c r="ADA10772" s="60"/>
      <c r="ADB10772" s="60"/>
      <c r="ADC10772" s="60"/>
      <c r="ADD10772" s="60"/>
      <c r="ADE10772" s="60"/>
    </row>
    <row r="10773" spans="760:785" x14ac:dyDescent="0.25">
      <c r="ACF10773" s="60"/>
      <c r="ACG10773" s="60"/>
      <c r="ACH10773" s="60"/>
      <c r="ACI10773" s="60"/>
      <c r="ACJ10773" s="60"/>
      <c r="ACK10773" s="60"/>
      <c r="ACL10773" s="60"/>
      <c r="ACM10773" s="60"/>
      <c r="ACN10773" s="60"/>
      <c r="ACO10773" s="60"/>
      <c r="ACP10773" s="60"/>
      <c r="ACQ10773" s="60"/>
      <c r="ACR10773" s="60"/>
      <c r="ACS10773" s="60"/>
      <c r="ACT10773" s="60"/>
      <c r="ACU10773" s="60"/>
      <c r="ACV10773" s="60"/>
      <c r="ACW10773" s="60"/>
      <c r="ACX10773" s="60"/>
      <c r="ACY10773" s="60">
        <v>0.94727053125066596</v>
      </c>
      <c r="ACZ10773" s="60"/>
      <c r="ADA10773" s="60"/>
      <c r="ADB10773" s="60"/>
      <c r="ADC10773" s="60"/>
      <c r="ADD10773" s="60"/>
      <c r="ADE10773" s="60"/>
    </row>
    <row r="10774" spans="760:785" x14ac:dyDescent="0.25">
      <c r="ACF10774" s="60"/>
      <c r="ACG10774" s="60"/>
      <c r="ACH10774" s="60"/>
      <c r="ACI10774" s="60"/>
      <c r="ACJ10774" s="60"/>
      <c r="ACK10774" s="60"/>
      <c r="ACL10774" s="60"/>
      <c r="ACM10774" s="60"/>
      <c r="ACN10774" s="60"/>
      <c r="ACO10774" s="60"/>
      <c r="ACP10774" s="60"/>
      <c r="ACQ10774" s="60"/>
      <c r="ACR10774" s="60"/>
      <c r="ACS10774" s="60"/>
      <c r="ACT10774" s="60"/>
      <c r="ACU10774" s="60"/>
      <c r="ACV10774" s="60"/>
      <c r="ACW10774" s="60"/>
      <c r="ACX10774" s="60"/>
      <c r="ACY10774" s="60">
        <v>0.94726998567968701</v>
      </c>
      <c r="ACZ10774" s="60"/>
      <c r="ADA10774" s="60"/>
      <c r="ADB10774" s="60"/>
      <c r="ADC10774" s="60"/>
      <c r="ADD10774" s="60"/>
      <c r="ADE10774" s="60"/>
    </row>
    <row r="10775" spans="760:785" x14ac:dyDescent="0.25">
      <c r="ACF10775" s="60"/>
      <c r="ACG10775" s="60"/>
      <c r="ACH10775" s="60"/>
      <c r="ACI10775" s="60"/>
      <c r="ACJ10775" s="60"/>
      <c r="ACK10775" s="60"/>
      <c r="ACL10775" s="60"/>
      <c r="ACM10775" s="60"/>
      <c r="ACN10775" s="60"/>
      <c r="ACO10775" s="60"/>
      <c r="ACP10775" s="60"/>
      <c r="ACQ10775" s="60"/>
      <c r="ACR10775" s="60"/>
      <c r="ACS10775" s="60"/>
      <c r="ACT10775" s="60"/>
      <c r="ACU10775" s="60"/>
      <c r="ACV10775" s="60"/>
      <c r="ACW10775" s="60"/>
      <c r="ACX10775" s="60"/>
      <c r="ACY10775" s="60">
        <v>0.94726768863899902</v>
      </c>
      <c r="ACZ10775" s="60"/>
      <c r="ADA10775" s="60"/>
      <c r="ADB10775" s="60"/>
      <c r="ADC10775" s="60"/>
      <c r="ADD10775" s="60"/>
      <c r="ADE10775" s="60"/>
    </row>
    <row r="10776" spans="760:785" x14ac:dyDescent="0.25">
      <c r="ACF10776" s="60"/>
      <c r="ACG10776" s="60"/>
      <c r="ACH10776" s="60"/>
      <c r="ACI10776" s="60"/>
      <c r="ACJ10776" s="60"/>
      <c r="ACK10776" s="60"/>
      <c r="ACL10776" s="60"/>
      <c r="ACM10776" s="60"/>
      <c r="ACN10776" s="60"/>
      <c r="ACO10776" s="60"/>
      <c r="ACP10776" s="60"/>
      <c r="ACQ10776" s="60"/>
      <c r="ACR10776" s="60"/>
      <c r="ACS10776" s="60"/>
      <c r="ACT10776" s="60"/>
      <c r="ACU10776" s="60"/>
      <c r="ACV10776" s="60"/>
      <c r="ACW10776" s="60"/>
      <c r="ACX10776" s="60"/>
      <c r="ACY10776" s="60">
        <v>0.94726609542431295</v>
      </c>
      <c r="ACZ10776" s="60"/>
      <c r="ADA10776" s="60"/>
      <c r="ADB10776" s="60"/>
      <c r="ADC10776" s="60"/>
      <c r="ADD10776" s="60"/>
      <c r="ADE10776" s="60"/>
    </row>
    <row r="10777" spans="760:785" x14ac:dyDescent="0.25">
      <c r="ACF10777" s="60"/>
      <c r="ACG10777" s="60"/>
      <c r="ACH10777" s="60"/>
      <c r="ACI10777" s="60"/>
      <c r="ACJ10777" s="60"/>
      <c r="ACK10777" s="60"/>
      <c r="ACL10777" s="60"/>
      <c r="ACM10777" s="60"/>
      <c r="ACN10777" s="60"/>
      <c r="ACO10777" s="60"/>
      <c r="ACP10777" s="60"/>
      <c r="ACQ10777" s="60"/>
      <c r="ACR10777" s="60"/>
      <c r="ACS10777" s="60"/>
      <c r="ACT10777" s="60"/>
      <c r="ACU10777" s="60"/>
      <c r="ACV10777" s="60"/>
      <c r="ACW10777" s="60"/>
      <c r="ACX10777" s="60"/>
      <c r="ACY10777" s="60">
        <v>0.94725990296453799</v>
      </c>
      <c r="ACZ10777" s="60"/>
      <c r="ADA10777" s="60"/>
      <c r="ADB10777" s="60"/>
      <c r="ADC10777" s="60"/>
      <c r="ADD10777" s="60"/>
      <c r="ADE10777" s="60"/>
    </row>
    <row r="10778" spans="760:785" x14ac:dyDescent="0.25">
      <c r="ACF10778" s="60"/>
      <c r="ACG10778" s="60"/>
      <c r="ACH10778" s="60"/>
      <c r="ACI10778" s="60"/>
      <c r="ACJ10778" s="60"/>
      <c r="ACK10778" s="60"/>
      <c r="ACL10778" s="60"/>
      <c r="ACM10778" s="60"/>
      <c r="ACN10778" s="60"/>
      <c r="ACO10778" s="60"/>
      <c r="ACP10778" s="60"/>
      <c r="ACQ10778" s="60"/>
      <c r="ACR10778" s="60"/>
      <c r="ACS10778" s="60"/>
      <c r="ACT10778" s="60"/>
      <c r="ACU10778" s="60"/>
      <c r="ACV10778" s="60"/>
      <c r="ACW10778" s="60"/>
      <c r="ACX10778" s="60"/>
      <c r="ACY10778" s="60">
        <v>0.94725364433493597</v>
      </c>
      <c r="ACZ10778" s="60"/>
      <c r="ADA10778" s="60"/>
      <c r="ADB10778" s="60"/>
      <c r="ADC10778" s="60"/>
      <c r="ADD10778" s="60"/>
      <c r="ADE10778" s="60"/>
    </row>
    <row r="10779" spans="760:785" x14ac:dyDescent="0.25">
      <c r="ACF10779" s="60"/>
      <c r="ACG10779" s="60"/>
      <c r="ACH10779" s="60"/>
      <c r="ACI10779" s="60"/>
      <c r="ACJ10779" s="60"/>
      <c r="ACK10779" s="60"/>
      <c r="ACL10779" s="60"/>
      <c r="ACM10779" s="60"/>
      <c r="ACN10779" s="60"/>
      <c r="ACO10779" s="60"/>
      <c r="ACP10779" s="60"/>
      <c r="ACQ10779" s="60"/>
      <c r="ACR10779" s="60"/>
      <c r="ACS10779" s="60"/>
      <c r="ACT10779" s="60"/>
      <c r="ACU10779" s="60"/>
      <c r="ACV10779" s="60"/>
      <c r="ACW10779" s="60"/>
      <c r="ACX10779" s="60"/>
      <c r="ACY10779" s="60">
        <v>0.94724448608532796</v>
      </c>
      <c r="ACZ10779" s="60"/>
      <c r="ADA10779" s="60"/>
      <c r="ADB10779" s="60"/>
      <c r="ADC10779" s="60"/>
      <c r="ADD10779" s="60"/>
      <c r="ADE10779" s="60"/>
    </row>
    <row r="10780" spans="760:785" x14ac:dyDescent="0.25">
      <c r="ACF10780" s="60"/>
      <c r="ACG10780" s="60"/>
      <c r="ACH10780" s="60"/>
      <c r="ACI10780" s="60"/>
      <c r="ACJ10780" s="60"/>
      <c r="ACK10780" s="60"/>
      <c r="ACL10780" s="60"/>
      <c r="ACM10780" s="60"/>
      <c r="ACN10780" s="60"/>
      <c r="ACO10780" s="60"/>
      <c r="ACP10780" s="60"/>
      <c r="ACQ10780" s="60"/>
      <c r="ACR10780" s="60"/>
      <c r="ACS10780" s="60"/>
      <c r="ACT10780" s="60"/>
      <c r="ACU10780" s="60"/>
      <c r="ACV10780" s="60"/>
      <c r="ACW10780" s="60"/>
      <c r="ACX10780" s="60"/>
      <c r="ACY10780" s="60">
        <v>0.94721932404472398</v>
      </c>
      <c r="ACZ10780" s="60"/>
      <c r="ADA10780" s="60"/>
      <c r="ADB10780" s="60"/>
      <c r="ADC10780" s="60"/>
      <c r="ADD10780" s="60"/>
      <c r="ADE10780" s="60"/>
    </row>
    <row r="10781" spans="760:785" x14ac:dyDescent="0.25">
      <c r="ACF10781" s="60"/>
      <c r="ACG10781" s="60"/>
      <c r="ACH10781" s="60"/>
      <c r="ACI10781" s="60"/>
      <c r="ACJ10781" s="60"/>
      <c r="ACK10781" s="60"/>
      <c r="ACL10781" s="60"/>
      <c r="ACM10781" s="60"/>
      <c r="ACN10781" s="60"/>
      <c r="ACO10781" s="60"/>
      <c r="ACP10781" s="60"/>
      <c r="ACQ10781" s="60"/>
      <c r="ACR10781" s="60"/>
      <c r="ACS10781" s="60"/>
      <c r="ACT10781" s="60"/>
      <c r="ACU10781" s="60"/>
      <c r="ACV10781" s="60"/>
      <c r="ACW10781" s="60"/>
      <c r="ACX10781" s="60"/>
      <c r="ACY10781" s="60">
        <v>0.94721531379223201</v>
      </c>
      <c r="ACZ10781" s="60"/>
      <c r="ADA10781" s="60"/>
      <c r="ADB10781" s="60"/>
      <c r="ADC10781" s="60"/>
      <c r="ADD10781" s="60"/>
      <c r="ADE10781" s="60"/>
    </row>
    <row r="10782" spans="760:785" x14ac:dyDescent="0.25">
      <c r="ACF10782" s="60"/>
      <c r="ACG10782" s="60"/>
      <c r="ACH10782" s="60"/>
      <c r="ACI10782" s="60"/>
      <c r="ACJ10782" s="60"/>
      <c r="ACK10782" s="60"/>
      <c r="ACL10782" s="60"/>
      <c r="ACM10782" s="60"/>
      <c r="ACN10782" s="60"/>
      <c r="ACO10782" s="60"/>
      <c r="ACP10782" s="60"/>
      <c r="ACQ10782" s="60"/>
      <c r="ACR10782" s="60"/>
      <c r="ACS10782" s="60"/>
      <c r="ACT10782" s="60"/>
      <c r="ACU10782" s="60"/>
      <c r="ACV10782" s="60"/>
      <c r="ACW10782" s="60"/>
      <c r="ACX10782" s="60"/>
      <c r="ACY10782" s="60">
        <v>0.94720173925837203</v>
      </c>
      <c r="ACZ10782" s="60"/>
      <c r="ADA10782" s="60"/>
      <c r="ADB10782" s="60"/>
      <c r="ADC10782" s="60"/>
      <c r="ADD10782" s="60"/>
      <c r="ADE10782" s="60"/>
    </row>
    <row r="10783" spans="760:785" x14ac:dyDescent="0.25">
      <c r="ACF10783" s="60"/>
      <c r="ACG10783" s="60"/>
      <c r="ACH10783" s="60"/>
      <c r="ACI10783" s="60"/>
      <c r="ACJ10783" s="60"/>
      <c r="ACK10783" s="60"/>
      <c r="ACL10783" s="60"/>
      <c r="ACM10783" s="60"/>
      <c r="ACN10783" s="60"/>
      <c r="ACO10783" s="60"/>
      <c r="ACP10783" s="60"/>
      <c r="ACQ10783" s="60"/>
      <c r="ACR10783" s="60"/>
      <c r="ACS10783" s="60"/>
      <c r="ACT10783" s="60"/>
      <c r="ACU10783" s="60"/>
      <c r="ACV10783" s="60"/>
      <c r="ACW10783" s="60"/>
      <c r="ACX10783" s="60"/>
      <c r="ACY10783" s="60">
        <v>0.94719267683227304</v>
      </c>
      <c r="ACZ10783" s="60"/>
      <c r="ADA10783" s="60"/>
      <c r="ADB10783" s="60"/>
      <c r="ADC10783" s="60"/>
      <c r="ADD10783" s="60"/>
      <c r="ADE10783" s="60"/>
    </row>
    <row r="10784" spans="760:785" x14ac:dyDescent="0.25">
      <c r="ACF10784" s="60"/>
      <c r="ACG10784" s="60"/>
      <c r="ACH10784" s="60"/>
      <c r="ACI10784" s="60"/>
      <c r="ACJ10784" s="60"/>
      <c r="ACK10784" s="60"/>
      <c r="ACL10784" s="60"/>
      <c r="ACM10784" s="60"/>
      <c r="ACN10784" s="60"/>
      <c r="ACO10784" s="60"/>
      <c r="ACP10784" s="60"/>
      <c r="ACQ10784" s="60"/>
      <c r="ACR10784" s="60"/>
      <c r="ACS10784" s="60"/>
      <c r="ACT10784" s="60"/>
      <c r="ACU10784" s="60"/>
      <c r="ACV10784" s="60"/>
      <c r="ACW10784" s="60"/>
      <c r="ACX10784" s="60"/>
      <c r="ACY10784" s="60">
        <v>0.94718497237214305</v>
      </c>
      <c r="ACZ10784" s="60"/>
      <c r="ADA10784" s="60"/>
      <c r="ADB10784" s="60"/>
      <c r="ADC10784" s="60"/>
      <c r="ADD10784" s="60"/>
      <c r="ADE10784" s="60"/>
    </row>
    <row r="10785" spans="760:785" x14ac:dyDescent="0.25">
      <c r="ACF10785" s="60"/>
      <c r="ACG10785" s="60"/>
      <c r="ACH10785" s="60"/>
      <c r="ACI10785" s="60"/>
      <c r="ACJ10785" s="60"/>
      <c r="ACK10785" s="60"/>
      <c r="ACL10785" s="60"/>
      <c r="ACM10785" s="60"/>
      <c r="ACN10785" s="60"/>
      <c r="ACO10785" s="60"/>
      <c r="ACP10785" s="60"/>
      <c r="ACQ10785" s="60"/>
      <c r="ACR10785" s="60"/>
      <c r="ACS10785" s="60"/>
      <c r="ACT10785" s="60"/>
      <c r="ACU10785" s="60"/>
      <c r="ACV10785" s="60"/>
      <c r="ACW10785" s="60"/>
      <c r="ACX10785" s="60"/>
      <c r="ACY10785" s="60">
        <v>0.94717063625533005</v>
      </c>
      <c r="ACZ10785" s="60"/>
      <c r="ADA10785" s="60"/>
      <c r="ADB10785" s="60"/>
      <c r="ADC10785" s="60"/>
      <c r="ADD10785" s="60"/>
      <c r="ADE10785" s="60"/>
    </row>
    <row r="10786" spans="760:785" x14ac:dyDescent="0.25">
      <c r="ACF10786" s="60"/>
      <c r="ACG10786" s="60"/>
      <c r="ACH10786" s="60"/>
      <c r="ACI10786" s="60"/>
      <c r="ACJ10786" s="60"/>
      <c r="ACK10786" s="60"/>
      <c r="ACL10786" s="60"/>
      <c r="ACM10786" s="60"/>
      <c r="ACN10786" s="60"/>
      <c r="ACO10786" s="60"/>
      <c r="ACP10786" s="60"/>
      <c r="ACQ10786" s="60"/>
      <c r="ACR10786" s="60"/>
      <c r="ACS10786" s="60"/>
      <c r="ACT10786" s="60"/>
      <c r="ACU10786" s="60"/>
      <c r="ACV10786" s="60"/>
      <c r="ACW10786" s="60"/>
      <c r="ACX10786" s="60"/>
      <c r="ACY10786" s="60">
        <v>0.94713025601535705</v>
      </c>
      <c r="ACZ10786" s="60"/>
      <c r="ADA10786" s="60"/>
      <c r="ADB10786" s="60"/>
      <c r="ADC10786" s="60"/>
      <c r="ADD10786" s="60"/>
      <c r="ADE10786" s="60"/>
    </row>
    <row r="10787" spans="760:785" x14ac:dyDescent="0.25">
      <c r="ACF10787" s="60"/>
      <c r="ACG10787" s="60"/>
      <c r="ACH10787" s="60"/>
      <c r="ACI10787" s="60"/>
      <c r="ACJ10787" s="60"/>
      <c r="ACK10787" s="60"/>
      <c r="ACL10787" s="60"/>
      <c r="ACM10787" s="60"/>
      <c r="ACN10787" s="60"/>
      <c r="ACO10787" s="60"/>
      <c r="ACP10787" s="60"/>
      <c r="ACQ10787" s="60"/>
      <c r="ACR10787" s="60"/>
      <c r="ACS10787" s="60"/>
      <c r="ACT10787" s="60"/>
      <c r="ACU10787" s="60"/>
      <c r="ACV10787" s="60"/>
      <c r="ACW10787" s="60"/>
      <c r="ACX10787" s="60"/>
      <c r="ACY10787" s="60">
        <v>0.94712876667477397</v>
      </c>
      <c r="ACZ10787" s="60"/>
      <c r="ADA10787" s="60"/>
      <c r="ADB10787" s="60"/>
      <c r="ADC10787" s="60"/>
      <c r="ADD10787" s="60"/>
      <c r="ADE10787" s="60"/>
    </row>
    <row r="10788" spans="760:785" x14ac:dyDescent="0.25">
      <c r="ACF10788" s="60"/>
      <c r="ACG10788" s="60"/>
      <c r="ACH10788" s="60"/>
      <c r="ACI10788" s="60"/>
      <c r="ACJ10788" s="60"/>
      <c r="ACK10788" s="60"/>
      <c r="ACL10788" s="60"/>
      <c r="ACM10788" s="60"/>
      <c r="ACN10788" s="60"/>
      <c r="ACO10788" s="60"/>
      <c r="ACP10788" s="60"/>
      <c r="ACQ10788" s="60"/>
      <c r="ACR10788" s="60"/>
      <c r="ACS10788" s="60"/>
      <c r="ACT10788" s="60"/>
      <c r="ACU10788" s="60"/>
      <c r="ACV10788" s="60"/>
      <c r="ACW10788" s="60"/>
      <c r="ACX10788" s="60"/>
      <c r="ACY10788" s="60">
        <v>0.94712857957604102</v>
      </c>
      <c r="ACZ10788" s="60"/>
      <c r="ADA10788" s="60"/>
      <c r="ADB10788" s="60"/>
      <c r="ADC10788" s="60"/>
      <c r="ADD10788" s="60"/>
      <c r="ADE10788" s="60"/>
    </row>
    <row r="10789" spans="760:785" x14ac:dyDescent="0.25">
      <c r="ACF10789" s="60"/>
      <c r="ACG10789" s="60"/>
      <c r="ACH10789" s="60"/>
      <c r="ACI10789" s="60"/>
      <c r="ACJ10789" s="60"/>
      <c r="ACK10789" s="60"/>
      <c r="ACL10789" s="60"/>
      <c r="ACM10789" s="60"/>
      <c r="ACN10789" s="60"/>
      <c r="ACO10789" s="60"/>
      <c r="ACP10789" s="60"/>
      <c r="ACQ10789" s="60"/>
      <c r="ACR10789" s="60"/>
      <c r="ACS10789" s="60"/>
      <c r="ACT10789" s="60"/>
      <c r="ACU10789" s="60"/>
      <c r="ACV10789" s="60"/>
      <c r="ACW10789" s="60"/>
      <c r="ACX10789" s="60"/>
      <c r="ACY10789" s="60">
        <v>0.94712045488671204</v>
      </c>
      <c r="ACZ10789" s="60"/>
      <c r="ADA10789" s="60"/>
      <c r="ADB10789" s="60"/>
      <c r="ADC10789" s="60"/>
      <c r="ADD10789" s="60"/>
      <c r="ADE10789" s="60"/>
    </row>
    <row r="10790" spans="760:785" x14ac:dyDescent="0.25">
      <c r="ACF10790" s="60"/>
      <c r="ACG10790" s="60"/>
      <c r="ACH10790" s="60"/>
      <c r="ACI10790" s="60"/>
      <c r="ACJ10790" s="60"/>
      <c r="ACK10790" s="60"/>
      <c r="ACL10790" s="60"/>
      <c r="ACM10790" s="60"/>
      <c r="ACN10790" s="60"/>
      <c r="ACO10790" s="60"/>
      <c r="ACP10790" s="60"/>
      <c r="ACQ10790" s="60"/>
      <c r="ACR10790" s="60"/>
      <c r="ACS10790" s="60"/>
      <c r="ACT10790" s="60"/>
      <c r="ACU10790" s="60"/>
      <c r="ACV10790" s="60"/>
      <c r="ACW10790" s="60"/>
      <c r="ACX10790" s="60"/>
      <c r="ACY10790" s="60">
        <v>0.94711086460559701</v>
      </c>
      <c r="ACZ10790" s="60"/>
      <c r="ADA10790" s="60"/>
      <c r="ADB10790" s="60"/>
      <c r="ADC10790" s="60"/>
      <c r="ADD10790" s="60"/>
      <c r="ADE10790" s="60"/>
    </row>
    <row r="10791" spans="760:785" x14ac:dyDescent="0.25">
      <c r="ACF10791" s="60"/>
      <c r="ACG10791" s="60"/>
      <c r="ACH10791" s="60"/>
      <c r="ACI10791" s="60"/>
      <c r="ACJ10791" s="60"/>
      <c r="ACK10791" s="60"/>
      <c r="ACL10791" s="60"/>
      <c r="ACM10791" s="60"/>
      <c r="ACN10791" s="60"/>
      <c r="ACO10791" s="60"/>
      <c r="ACP10791" s="60"/>
      <c r="ACQ10791" s="60"/>
      <c r="ACR10791" s="60"/>
      <c r="ACS10791" s="60"/>
      <c r="ACT10791" s="60"/>
      <c r="ACU10791" s="60"/>
      <c r="ACV10791" s="60"/>
      <c r="ACW10791" s="60"/>
      <c r="ACX10791" s="60"/>
      <c r="ACY10791" s="60">
        <v>0.94710633337373995</v>
      </c>
      <c r="ACZ10791" s="60"/>
      <c r="ADA10791" s="60"/>
      <c r="ADB10791" s="60"/>
      <c r="ADC10791" s="60"/>
      <c r="ADD10791" s="60"/>
      <c r="ADE10791" s="60"/>
    </row>
    <row r="10792" spans="760:785" x14ac:dyDescent="0.25">
      <c r="ACF10792" s="60"/>
      <c r="ACG10792" s="60"/>
      <c r="ACH10792" s="60"/>
      <c r="ACI10792" s="60"/>
      <c r="ACJ10792" s="60"/>
      <c r="ACK10792" s="60"/>
      <c r="ACL10792" s="60"/>
      <c r="ACM10792" s="60"/>
      <c r="ACN10792" s="60"/>
      <c r="ACO10792" s="60"/>
      <c r="ACP10792" s="60"/>
      <c r="ACQ10792" s="60"/>
      <c r="ACR10792" s="60"/>
      <c r="ACS10792" s="60"/>
      <c r="ACT10792" s="60"/>
      <c r="ACU10792" s="60"/>
      <c r="ACV10792" s="60"/>
      <c r="ACW10792" s="60"/>
      <c r="ACX10792" s="60"/>
      <c r="ACY10792" s="60">
        <v>0.94710264717305703</v>
      </c>
      <c r="ACZ10792" s="60"/>
      <c r="ADA10792" s="60"/>
      <c r="ADB10792" s="60"/>
      <c r="ADC10792" s="60"/>
      <c r="ADD10792" s="60"/>
      <c r="ADE10792" s="60"/>
    </row>
    <row r="10793" spans="760:785" x14ac:dyDescent="0.25">
      <c r="ACF10793" s="60"/>
      <c r="ACG10793" s="60"/>
      <c r="ACH10793" s="60"/>
      <c r="ACI10793" s="60"/>
      <c r="ACJ10793" s="60"/>
      <c r="ACK10793" s="60"/>
      <c r="ACL10793" s="60"/>
      <c r="ACM10793" s="60"/>
      <c r="ACN10793" s="60"/>
      <c r="ACO10793" s="60"/>
      <c r="ACP10793" s="60"/>
      <c r="ACQ10793" s="60"/>
      <c r="ACR10793" s="60"/>
      <c r="ACS10793" s="60"/>
      <c r="ACT10793" s="60"/>
      <c r="ACU10793" s="60"/>
      <c r="ACV10793" s="60"/>
      <c r="ACW10793" s="60"/>
      <c r="ACX10793" s="60"/>
      <c r="ACY10793" s="60">
        <v>0.94709186845320703</v>
      </c>
      <c r="ACZ10793" s="60"/>
      <c r="ADA10793" s="60"/>
      <c r="ADB10793" s="60"/>
      <c r="ADC10793" s="60"/>
      <c r="ADD10793" s="60"/>
      <c r="ADE10793" s="60"/>
    </row>
    <row r="10794" spans="760:785" x14ac:dyDescent="0.25">
      <c r="ACF10794" s="60"/>
      <c r="ACG10794" s="60"/>
      <c r="ACH10794" s="60"/>
      <c r="ACI10794" s="60"/>
      <c r="ACJ10794" s="60"/>
      <c r="ACK10794" s="60"/>
      <c r="ACL10794" s="60"/>
      <c r="ACM10794" s="60"/>
      <c r="ACN10794" s="60"/>
      <c r="ACO10794" s="60"/>
      <c r="ACP10794" s="60"/>
      <c r="ACQ10794" s="60"/>
      <c r="ACR10794" s="60"/>
      <c r="ACS10794" s="60"/>
      <c r="ACT10794" s="60"/>
      <c r="ACU10794" s="60"/>
      <c r="ACV10794" s="60"/>
      <c r="ACW10794" s="60"/>
      <c r="ACX10794" s="60"/>
      <c r="ACY10794" s="60">
        <v>0.94706656506785003</v>
      </c>
      <c r="ACZ10794" s="60"/>
      <c r="ADA10794" s="60"/>
      <c r="ADB10794" s="60"/>
      <c r="ADC10794" s="60"/>
      <c r="ADD10794" s="60"/>
      <c r="ADE10794" s="60"/>
    </row>
    <row r="10795" spans="760:785" x14ac:dyDescent="0.25">
      <c r="ACF10795" s="60"/>
      <c r="ACG10795" s="60"/>
      <c r="ACH10795" s="60"/>
      <c r="ACI10795" s="60"/>
      <c r="ACJ10795" s="60"/>
      <c r="ACK10795" s="60"/>
      <c r="ACL10795" s="60"/>
      <c r="ACM10795" s="60"/>
      <c r="ACN10795" s="60"/>
      <c r="ACO10795" s="60"/>
      <c r="ACP10795" s="60"/>
      <c r="ACQ10795" s="60"/>
      <c r="ACR10795" s="60"/>
      <c r="ACS10795" s="60"/>
      <c r="ACT10795" s="60"/>
      <c r="ACU10795" s="60"/>
      <c r="ACV10795" s="60"/>
      <c r="ACW10795" s="60"/>
      <c r="ACX10795" s="60"/>
      <c r="ACY10795" s="60">
        <v>0.94702674204496995</v>
      </c>
      <c r="ACZ10795" s="60"/>
      <c r="ADA10795" s="60"/>
      <c r="ADB10795" s="60"/>
      <c r="ADC10795" s="60"/>
      <c r="ADD10795" s="60"/>
      <c r="ADE10795" s="60"/>
    </row>
    <row r="10796" spans="760:785" x14ac:dyDescent="0.25">
      <c r="ACF10796" s="60"/>
      <c r="ACG10796" s="60"/>
      <c r="ACH10796" s="60"/>
      <c r="ACI10796" s="60"/>
      <c r="ACJ10796" s="60"/>
      <c r="ACK10796" s="60"/>
      <c r="ACL10796" s="60"/>
      <c r="ACM10796" s="60"/>
      <c r="ACN10796" s="60"/>
      <c r="ACO10796" s="60"/>
      <c r="ACP10796" s="60"/>
      <c r="ACQ10796" s="60"/>
      <c r="ACR10796" s="60"/>
      <c r="ACS10796" s="60"/>
      <c r="ACT10796" s="60"/>
      <c r="ACU10796" s="60"/>
      <c r="ACV10796" s="60"/>
      <c r="ACW10796" s="60"/>
      <c r="ACX10796" s="60"/>
      <c r="ACY10796" s="60">
        <v>0.94700451305970501</v>
      </c>
      <c r="ACZ10796" s="60"/>
      <c r="ADA10796" s="60"/>
      <c r="ADB10796" s="60"/>
      <c r="ADC10796" s="60"/>
      <c r="ADD10796" s="60"/>
      <c r="ADE10796" s="60"/>
    </row>
    <row r="10797" spans="760:785" x14ac:dyDescent="0.25">
      <c r="ACF10797" s="60"/>
      <c r="ACG10797" s="60"/>
      <c r="ACH10797" s="60"/>
      <c r="ACI10797" s="60"/>
      <c r="ACJ10797" s="60"/>
      <c r="ACK10797" s="60"/>
      <c r="ACL10797" s="60"/>
      <c r="ACM10797" s="60"/>
      <c r="ACN10797" s="60"/>
      <c r="ACO10797" s="60"/>
      <c r="ACP10797" s="60"/>
      <c r="ACQ10797" s="60"/>
      <c r="ACR10797" s="60"/>
      <c r="ACS10797" s="60"/>
      <c r="ACT10797" s="60"/>
      <c r="ACU10797" s="60"/>
      <c r="ACV10797" s="60"/>
      <c r="ACW10797" s="60"/>
      <c r="ACX10797" s="60"/>
      <c r="ACY10797" s="60">
        <v>0.94698452797853905</v>
      </c>
      <c r="ACZ10797" s="60"/>
      <c r="ADA10797" s="60"/>
      <c r="ADB10797" s="60"/>
      <c r="ADC10797" s="60"/>
      <c r="ADD10797" s="60"/>
      <c r="ADE10797" s="60"/>
    </row>
    <row r="10798" spans="760:785" x14ac:dyDescent="0.25">
      <c r="ACF10798" s="60"/>
      <c r="ACG10798" s="60"/>
      <c r="ACH10798" s="60"/>
      <c r="ACI10798" s="60"/>
      <c r="ACJ10798" s="60"/>
      <c r="ACK10798" s="60"/>
      <c r="ACL10798" s="60"/>
      <c r="ACM10798" s="60"/>
      <c r="ACN10798" s="60"/>
      <c r="ACO10798" s="60"/>
      <c r="ACP10798" s="60"/>
      <c r="ACQ10798" s="60"/>
      <c r="ACR10798" s="60"/>
      <c r="ACS10798" s="60"/>
      <c r="ACT10798" s="60"/>
      <c r="ACU10798" s="60"/>
      <c r="ACV10798" s="60"/>
      <c r="ACW10798" s="60"/>
      <c r="ACX10798" s="60"/>
      <c r="ACY10798" s="60">
        <v>0.94697933832345305</v>
      </c>
      <c r="ACZ10798" s="60"/>
      <c r="ADA10798" s="60"/>
      <c r="ADB10798" s="60"/>
      <c r="ADC10798" s="60"/>
      <c r="ADD10798" s="60"/>
      <c r="ADE10798" s="60"/>
    </row>
    <row r="10799" spans="760:785" x14ac:dyDescent="0.25">
      <c r="ACF10799" s="60"/>
      <c r="ACG10799" s="60"/>
      <c r="ACH10799" s="60"/>
      <c r="ACI10799" s="60"/>
      <c r="ACJ10799" s="60"/>
      <c r="ACK10799" s="60"/>
      <c r="ACL10799" s="60"/>
      <c r="ACM10799" s="60"/>
      <c r="ACN10799" s="60"/>
      <c r="ACO10799" s="60"/>
      <c r="ACP10799" s="60"/>
      <c r="ACQ10799" s="60"/>
      <c r="ACR10799" s="60"/>
      <c r="ACS10799" s="60"/>
      <c r="ACT10799" s="60"/>
      <c r="ACU10799" s="60"/>
      <c r="ACV10799" s="60"/>
      <c r="ACW10799" s="60"/>
      <c r="ACX10799" s="60"/>
      <c r="ACY10799" s="60">
        <v>0.94697654070564397</v>
      </c>
      <c r="ACZ10799" s="60"/>
      <c r="ADA10799" s="60"/>
      <c r="ADB10799" s="60"/>
      <c r="ADC10799" s="60"/>
      <c r="ADD10799" s="60"/>
      <c r="ADE10799" s="60"/>
    </row>
    <row r="10800" spans="760:785" x14ac:dyDescent="0.25">
      <c r="ACF10800" s="60"/>
      <c r="ACG10800" s="60"/>
      <c r="ACH10800" s="60"/>
      <c r="ACI10800" s="60"/>
      <c r="ACJ10800" s="60"/>
      <c r="ACK10800" s="60"/>
      <c r="ACL10800" s="60"/>
      <c r="ACM10800" s="60"/>
      <c r="ACN10800" s="60"/>
      <c r="ACO10800" s="60"/>
      <c r="ACP10800" s="60"/>
      <c r="ACQ10800" s="60"/>
      <c r="ACR10800" s="60"/>
      <c r="ACS10800" s="60"/>
      <c r="ACT10800" s="60"/>
      <c r="ACU10800" s="60"/>
      <c r="ACV10800" s="60"/>
      <c r="ACW10800" s="60"/>
      <c r="ACX10800" s="60"/>
      <c r="ACY10800" s="60">
        <v>0.94696069114137804</v>
      </c>
      <c r="ACZ10800" s="60"/>
      <c r="ADA10800" s="60"/>
      <c r="ADB10800" s="60"/>
      <c r="ADC10800" s="60"/>
      <c r="ADD10800" s="60"/>
      <c r="ADE10800" s="60"/>
    </row>
    <row r="10801" spans="760:785" x14ac:dyDescent="0.25">
      <c r="ACF10801" s="60"/>
      <c r="ACG10801" s="60"/>
      <c r="ACH10801" s="60"/>
      <c r="ACI10801" s="60"/>
      <c r="ACJ10801" s="60"/>
      <c r="ACK10801" s="60"/>
      <c r="ACL10801" s="60"/>
      <c r="ACM10801" s="60"/>
      <c r="ACN10801" s="60"/>
      <c r="ACO10801" s="60"/>
      <c r="ACP10801" s="60"/>
      <c r="ACQ10801" s="60"/>
      <c r="ACR10801" s="60"/>
      <c r="ACS10801" s="60"/>
      <c r="ACT10801" s="60"/>
      <c r="ACU10801" s="60"/>
      <c r="ACV10801" s="60"/>
      <c r="ACW10801" s="60"/>
      <c r="ACX10801" s="60"/>
      <c r="ACY10801" s="60">
        <v>0.94694883055466295</v>
      </c>
      <c r="ACZ10801" s="60"/>
      <c r="ADA10801" s="60"/>
      <c r="ADB10801" s="60"/>
      <c r="ADC10801" s="60"/>
      <c r="ADD10801" s="60"/>
      <c r="ADE10801" s="60"/>
    </row>
    <row r="10802" spans="760:785" x14ac:dyDescent="0.25">
      <c r="ACF10802" s="60"/>
      <c r="ACG10802" s="60"/>
      <c r="ACH10802" s="60"/>
      <c r="ACI10802" s="60"/>
      <c r="ACJ10802" s="60"/>
      <c r="ACK10802" s="60"/>
      <c r="ACL10802" s="60"/>
      <c r="ACM10802" s="60"/>
      <c r="ACN10802" s="60"/>
      <c r="ACO10802" s="60"/>
      <c r="ACP10802" s="60"/>
      <c r="ACQ10802" s="60"/>
      <c r="ACR10802" s="60"/>
      <c r="ACS10802" s="60"/>
      <c r="ACT10802" s="60"/>
      <c r="ACU10802" s="60"/>
      <c r="ACV10802" s="60"/>
      <c r="ACW10802" s="60"/>
      <c r="ACX10802" s="60"/>
      <c r="ACY10802" s="60">
        <v>0.94688657382752695</v>
      </c>
      <c r="ACZ10802" s="60"/>
      <c r="ADA10802" s="60"/>
      <c r="ADB10802" s="60"/>
      <c r="ADC10802" s="60"/>
      <c r="ADD10802" s="60"/>
      <c r="ADE10802" s="60"/>
    </row>
    <row r="10803" spans="760:785" x14ac:dyDescent="0.25">
      <c r="ACF10803" s="60"/>
      <c r="ACG10803" s="60"/>
      <c r="ACH10803" s="60"/>
      <c r="ACI10803" s="60"/>
      <c r="ACJ10803" s="60"/>
      <c r="ACK10803" s="60"/>
      <c r="ACL10803" s="60"/>
      <c r="ACM10803" s="60"/>
      <c r="ACN10803" s="60"/>
      <c r="ACO10803" s="60"/>
      <c r="ACP10803" s="60"/>
      <c r="ACQ10803" s="60"/>
      <c r="ACR10803" s="60"/>
      <c r="ACS10803" s="60"/>
      <c r="ACT10803" s="60"/>
      <c r="ACU10803" s="60"/>
      <c r="ACV10803" s="60"/>
      <c r="ACW10803" s="60"/>
      <c r="ACX10803" s="60"/>
      <c r="ACY10803" s="60">
        <v>0.94688314761602999</v>
      </c>
      <c r="ACZ10803" s="60"/>
      <c r="ADA10803" s="60"/>
      <c r="ADB10803" s="60"/>
      <c r="ADC10803" s="60"/>
      <c r="ADD10803" s="60"/>
      <c r="ADE10803" s="60"/>
    </row>
    <row r="10804" spans="760:785" x14ac:dyDescent="0.25">
      <c r="ACF10804" s="60"/>
      <c r="ACG10804" s="60"/>
      <c r="ACH10804" s="60"/>
      <c r="ACI10804" s="60"/>
      <c r="ACJ10804" s="60"/>
      <c r="ACK10804" s="60"/>
      <c r="ACL10804" s="60"/>
      <c r="ACM10804" s="60"/>
      <c r="ACN10804" s="60"/>
      <c r="ACO10804" s="60"/>
      <c r="ACP10804" s="60"/>
      <c r="ACQ10804" s="60"/>
      <c r="ACR10804" s="60"/>
      <c r="ACS10804" s="60"/>
      <c r="ACT10804" s="60"/>
      <c r="ACU10804" s="60"/>
      <c r="ACV10804" s="60"/>
      <c r="ACW10804" s="60"/>
      <c r="ACX10804" s="60"/>
      <c r="ACY10804" s="60">
        <v>0.94688254728163401</v>
      </c>
      <c r="ACZ10804" s="60"/>
      <c r="ADA10804" s="60"/>
      <c r="ADB10804" s="60"/>
      <c r="ADC10804" s="60"/>
      <c r="ADD10804" s="60"/>
      <c r="ADE10804" s="60"/>
    </row>
    <row r="10805" spans="760:785" x14ac:dyDescent="0.25">
      <c r="ACF10805" s="60"/>
      <c r="ACG10805" s="60"/>
      <c r="ACH10805" s="60"/>
      <c r="ACI10805" s="60"/>
      <c r="ACJ10805" s="60"/>
      <c r="ACK10805" s="60"/>
      <c r="ACL10805" s="60"/>
      <c r="ACM10805" s="60"/>
      <c r="ACN10805" s="60"/>
      <c r="ACO10805" s="60"/>
      <c r="ACP10805" s="60"/>
      <c r="ACQ10805" s="60"/>
      <c r="ACR10805" s="60"/>
      <c r="ACS10805" s="60"/>
      <c r="ACT10805" s="60"/>
      <c r="ACU10805" s="60"/>
      <c r="ACV10805" s="60"/>
      <c r="ACW10805" s="60"/>
      <c r="ACX10805" s="60"/>
      <c r="ACY10805" s="60">
        <v>0.94687987174256505</v>
      </c>
      <c r="ACZ10805" s="60"/>
      <c r="ADA10805" s="60"/>
      <c r="ADB10805" s="60"/>
      <c r="ADC10805" s="60"/>
      <c r="ADD10805" s="60"/>
      <c r="ADE10805" s="60"/>
    </row>
    <row r="10806" spans="760:785" x14ac:dyDescent="0.25">
      <c r="ACF10806" s="60"/>
      <c r="ACG10806" s="60"/>
      <c r="ACH10806" s="60"/>
      <c r="ACI10806" s="60"/>
      <c r="ACJ10806" s="60"/>
      <c r="ACK10806" s="60"/>
      <c r="ACL10806" s="60"/>
      <c r="ACM10806" s="60"/>
      <c r="ACN10806" s="60"/>
      <c r="ACO10806" s="60"/>
      <c r="ACP10806" s="60"/>
      <c r="ACQ10806" s="60"/>
      <c r="ACR10806" s="60"/>
      <c r="ACS10806" s="60"/>
      <c r="ACT10806" s="60"/>
      <c r="ACU10806" s="60"/>
      <c r="ACV10806" s="60"/>
      <c r="ACW10806" s="60"/>
      <c r="ACX10806" s="60"/>
      <c r="ACY10806" s="60">
        <v>0.94687250795977196</v>
      </c>
      <c r="ACZ10806" s="60"/>
      <c r="ADA10806" s="60"/>
      <c r="ADB10806" s="60"/>
      <c r="ADC10806" s="60"/>
      <c r="ADD10806" s="60"/>
      <c r="ADE10806" s="60"/>
    </row>
    <row r="10807" spans="760:785" x14ac:dyDescent="0.25">
      <c r="ACF10807" s="60"/>
      <c r="ACG10807" s="60"/>
      <c r="ACH10807" s="60"/>
      <c r="ACI10807" s="60"/>
      <c r="ACJ10807" s="60"/>
      <c r="ACK10807" s="60"/>
      <c r="ACL10807" s="60"/>
      <c r="ACM10807" s="60"/>
      <c r="ACN10807" s="60"/>
      <c r="ACO10807" s="60"/>
      <c r="ACP10807" s="60"/>
      <c r="ACQ10807" s="60"/>
      <c r="ACR10807" s="60"/>
      <c r="ACS10807" s="60"/>
      <c r="ACT10807" s="60"/>
      <c r="ACU10807" s="60"/>
      <c r="ACV10807" s="60"/>
      <c r="ACW10807" s="60"/>
      <c r="ACX10807" s="60"/>
      <c r="ACY10807" s="60">
        <v>0.94686803625841298</v>
      </c>
      <c r="ACZ10807" s="60"/>
      <c r="ADA10807" s="60"/>
      <c r="ADB10807" s="60"/>
      <c r="ADC10807" s="60"/>
      <c r="ADD10807" s="60"/>
      <c r="ADE10807" s="60"/>
    </row>
    <row r="10808" spans="760:785" x14ac:dyDescent="0.25">
      <c r="ACF10808" s="60"/>
      <c r="ACG10808" s="60"/>
      <c r="ACH10808" s="60"/>
      <c r="ACI10808" s="60"/>
      <c r="ACJ10808" s="60"/>
      <c r="ACK10808" s="60"/>
      <c r="ACL10808" s="60"/>
      <c r="ACM10808" s="60"/>
      <c r="ACN10808" s="60"/>
      <c r="ACO10808" s="60"/>
      <c r="ACP10808" s="60"/>
      <c r="ACQ10808" s="60"/>
      <c r="ACR10808" s="60"/>
      <c r="ACS10808" s="60"/>
      <c r="ACT10808" s="60"/>
      <c r="ACU10808" s="60"/>
      <c r="ACV10808" s="60"/>
      <c r="ACW10808" s="60"/>
      <c r="ACX10808" s="60"/>
      <c r="ACY10808" s="60">
        <v>0.94685800985935797</v>
      </c>
      <c r="ACZ10808" s="60"/>
      <c r="ADA10808" s="60"/>
      <c r="ADB10808" s="60"/>
      <c r="ADC10808" s="60"/>
      <c r="ADD10808" s="60"/>
      <c r="ADE10808" s="60"/>
    </row>
    <row r="10809" spans="760:785" x14ac:dyDescent="0.25">
      <c r="ACF10809" s="60"/>
      <c r="ACG10809" s="60"/>
      <c r="ACH10809" s="60"/>
      <c r="ACI10809" s="60"/>
      <c r="ACJ10809" s="60"/>
      <c r="ACK10809" s="60"/>
      <c r="ACL10809" s="60"/>
      <c r="ACM10809" s="60"/>
      <c r="ACN10809" s="60"/>
      <c r="ACO10809" s="60"/>
      <c r="ACP10809" s="60"/>
      <c r="ACQ10809" s="60"/>
      <c r="ACR10809" s="60"/>
      <c r="ACS10809" s="60"/>
      <c r="ACT10809" s="60"/>
      <c r="ACU10809" s="60"/>
      <c r="ACV10809" s="60"/>
      <c r="ACW10809" s="60"/>
      <c r="ACX10809" s="60"/>
      <c r="ACY10809" s="60">
        <v>0.94685236096150305</v>
      </c>
      <c r="ACZ10809" s="60"/>
      <c r="ADA10809" s="60"/>
      <c r="ADB10809" s="60"/>
      <c r="ADC10809" s="60"/>
      <c r="ADD10809" s="60"/>
      <c r="ADE10809" s="60"/>
    </row>
    <row r="10810" spans="760:785" x14ac:dyDescent="0.25">
      <c r="ACF10810" s="60"/>
      <c r="ACG10810" s="60"/>
      <c r="ACH10810" s="60"/>
      <c r="ACI10810" s="60"/>
      <c r="ACJ10810" s="60"/>
      <c r="ACK10810" s="60"/>
      <c r="ACL10810" s="60"/>
      <c r="ACM10810" s="60"/>
      <c r="ACN10810" s="60"/>
      <c r="ACO10810" s="60"/>
      <c r="ACP10810" s="60"/>
      <c r="ACQ10810" s="60"/>
      <c r="ACR10810" s="60"/>
      <c r="ACS10810" s="60"/>
      <c r="ACT10810" s="60"/>
      <c r="ACU10810" s="60"/>
      <c r="ACV10810" s="60"/>
      <c r="ACW10810" s="60"/>
      <c r="ACX10810" s="60"/>
      <c r="ACY10810" s="60">
        <v>0.94684413188057104</v>
      </c>
      <c r="ACZ10810" s="60"/>
      <c r="ADA10810" s="60"/>
      <c r="ADB10810" s="60"/>
      <c r="ADC10810" s="60"/>
      <c r="ADD10810" s="60"/>
      <c r="ADE10810" s="60"/>
    </row>
    <row r="10811" spans="760:785" x14ac:dyDescent="0.25">
      <c r="ACF10811" s="60"/>
      <c r="ACG10811" s="60"/>
      <c r="ACH10811" s="60"/>
      <c r="ACI10811" s="60"/>
      <c r="ACJ10811" s="60"/>
      <c r="ACK10811" s="60"/>
      <c r="ACL10811" s="60"/>
      <c r="ACM10811" s="60"/>
      <c r="ACN10811" s="60"/>
      <c r="ACO10811" s="60"/>
      <c r="ACP10811" s="60"/>
      <c r="ACQ10811" s="60"/>
      <c r="ACR10811" s="60"/>
      <c r="ACS10811" s="60"/>
      <c r="ACT10811" s="60"/>
      <c r="ACU10811" s="60"/>
      <c r="ACV10811" s="60"/>
      <c r="ACW10811" s="60"/>
      <c r="ACX10811" s="60"/>
      <c r="ACY10811" s="60">
        <v>0.94681106978012597</v>
      </c>
      <c r="ACZ10811" s="60"/>
      <c r="ADA10811" s="60"/>
      <c r="ADB10811" s="60"/>
      <c r="ADC10811" s="60"/>
      <c r="ADD10811" s="60"/>
      <c r="ADE10811" s="60"/>
    </row>
    <row r="10812" spans="760:785" x14ac:dyDescent="0.25">
      <c r="ACF10812" s="60"/>
      <c r="ACG10812" s="60"/>
      <c r="ACH10812" s="60"/>
      <c r="ACI10812" s="60"/>
      <c r="ACJ10812" s="60"/>
      <c r="ACK10812" s="60"/>
      <c r="ACL10812" s="60"/>
      <c r="ACM10812" s="60"/>
      <c r="ACN10812" s="60"/>
      <c r="ACO10812" s="60"/>
      <c r="ACP10812" s="60"/>
      <c r="ACQ10812" s="60"/>
      <c r="ACR10812" s="60"/>
      <c r="ACS10812" s="60"/>
      <c r="ACT10812" s="60"/>
      <c r="ACU10812" s="60"/>
      <c r="ACV10812" s="60"/>
      <c r="ACW10812" s="60"/>
      <c r="ACX10812" s="60"/>
      <c r="ACY10812" s="60">
        <v>0.94679422352862896</v>
      </c>
      <c r="ACZ10812" s="60"/>
      <c r="ADA10812" s="60"/>
      <c r="ADB10812" s="60"/>
      <c r="ADC10812" s="60"/>
      <c r="ADD10812" s="60"/>
      <c r="ADE10812" s="60"/>
    </row>
    <row r="10813" spans="760:785" x14ac:dyDescent="0.25">
      <c r="ACF10813" s="60"/>
      <c r="ACG10813" s="60"/>
      <c r="ACH10813" s="60"/>
      <c r="ACI10813" s="60"/>
      <c r="ACJ10813" s="60"/>
      <c r="ACK10813" s="60"/>
      <c r="ACL10813" s="60"/>
      <c r="ACM10813" s="60"/>
      <c r="ACN10813" s="60"/>
      <c r="ACO10813" s="60"/>
      <c r="ACP10813" s="60"/>
      <c r="ACQ10813" s="60"/>
      <c r="ACR10813" s="60"/>
      <c r="ACS10813" s="60"/>
      <c r="ACT10813" s="60"/>
      <c r="ACU10813" s="60"/>
      <c r="ACV10813" s="60"/>
      <c r="ACW10813" s="60"/>
      <c r="ACX10813" s="60"/>
      <c r="ACY10813" s="60">
        <v>0.94673058724696502</v>
      </c>
      <c r="ACZ10813" s="60"/>
      <c r="ADA10813" s="60"/>
      <c r="ADB10813" s="60"/>
      <c r="ADC10813" s="60"/>
      <c r="ADD10813" s="60"/>
      <c r="ADE10813" s="60"/>
    </row>
    <row r="10814" spans="760:785" x14ac:dyDescent="0.25">
      <c r="ACF10814" s="60"/>
      <c r="ACG10814" s="60"/>
      <c r="ACH10814" s="60"/>
      <c r="ACI10814" s="60"/>
      <c r="ACJ10814" s="60"/>
      <c r="ACK10814" s="60"/>
      <c r="ACL10814" s="60"/>
      <c r="ACM10814" s="60"/>
      <c r="ACN10814" s="60"/>
      <c r="ACO10814" s="60"/>
      <c r="ACP10814" s="60"/>
      <c r="ACQ10814" s="60"/>
      <c r="ACR10814" s="60"/>
      <c r="ACS10814" s="60"/>
      <c r="ACT10814" s="60"/>
      <c r="ACU10814" s="60"/>
      <c r="ACV10814" s="60"/>
      <c r="ACW10814" s="60"/>
      <c r="ACX10814" s="60"/>
      <c r="ACY10814" s="60">
        <v>0.94670159023354294</v>
      </c>
      <c r="ACZ10814" s="60"/>
      <c r="ADA10814" s="60"/>
      <c r="ADB10814" s="60"/>
      <c r="ADC10814" s="60"/>
      <c r="ADD10814" s="60"/>
      <c r="ADE10814" s="60"/>
    </row>
    <row r="10815" spans="760:785" x14ac:dyDescent="0.25">
      <c r="ACF10815" s="60"/>
      <c r="ACG10815" s="60"/>
      <c r="ACH10815" s="60"/>
      <c r="ACI10815" s="60"/>
      <c r="ACJ10815" s="60"/>
      <c r="ACK10815" s="60"/>
      <c r="ACL10815" s="60"/>
      <c r="ACM10815" s="60"/>
      <c r="ACN10815" s="60"/>
      <c r="ACO10815" s="60"/>
      <c r="ACP10815" s="60"/>
      <c r="ACQ10815" s="60"/>
      <c r="ACR10815" s="60"/>
      <c r="ACS10815" s="60"/>
      <c r="ACT10815" s="60"/>
      <c r="ACU10815" s="60"/>
      <c r="ACV10815" s="60"/>
      <c r="ACW10815" s="60"/>
      <c r="ACX10815" s="60"/>
      <c r="ACY10815" s="60">
        <v>0.94669139689022597</v>
      </c>
      <c r="ACZ10815" s="60"/>
      <c r="ADA10815" s="60"/>
      <c r="ADB10815" s="60"/>
      <c r="ADC10815" s="60"/>
      <c r="ADD10815" s="60"/>
      <c r="ADE10815" s="60"/>
    </row>
    <row r="10816" spans="760:785" x14ac:dyDescent="0.25">
      <c r="ACF10816" s="60"/>
      <c r="ACG10816" s="60"/>
      <c r="ACH10816" s="60"/>
      <c r="ACI10816" s="60"/>
      <c r="ACJ10816" s="60"/>
      <c r="ACK10816" s="60"/>
      <c r="ACL10816" s="60"/>
      <c r="ACM10816" s="60"/>
      <c r="ACN10816" s="60"/>
      <c r="ACO10816" s="60"/>
      <c r="ACP10816" s="60"/>
      <c r="ACQ10816" s="60"/>
      <c r="ACR10816" s="60"/>
      <c r="ACS10816" s="60"/>
      <c r="ACT10816" s="60"/>
      <c r="ACU10816" s="60"/>
      <c r="ACV10816" s="60"/>
      <c r="ACW10816" s="60"/>
      <c r="ACX10816" s="60"/>
      <c r="ACY10816" s="60">
        <v>0.94668966584679803</v>
      </c>
      <c r="ACZ10816" s="60"/>
      <c r="ADA10816" s="60"/>
      <c r="ADB10816" s="60"/>
      <c r="ADC10816" s="60"/>
      <c r="ADD10816" s="60"/>
      <c r="ADE10816" s="60"/>
    </row>
    <row r="10817" spans="760:785" x14ac:dyDescent="0.25">
      <c r="ACF10817" s="60"/>
      <c r="ACG10817" s="60"/>
      <c r="ACH10817" s="60"/>
      <c r="ACI10817" s="60"/>
      <c r="ACJ10817" s="60"/>
      <c r="ACK10817" s="60"/>
      <c r="ACL10817" s="60"/>
      <c r="ACM10817" s="60"/>
      <c r="ACN10817" s="60"/>
      <c r="ACO10817" s="60"/>
      <c r="ACP10817" s="60"/>
      <c r="ACQ10817" s="60"/>
      <c r="ACR10817" s="60"/>
      <c r="ACS10817" s="60"/>
      <c r="ACT10817" s="60"/>
      <c r="ACU10817" s="60"/>
      <c r="ACV10817" s="60"/>
      <c r="ACW10817" s="60"/>
      <c r="ACX10817" s="60"/>
      <c r="ACY10817" s="60">
        <v>0.94668844003138697</v>
      </c>
      <c r="ACZ10817" s="60"/>
      <c r="ADA10817" s="60"/>
      <c r="ADB10817" s="60"/>
      <c r="ADC10817" s="60"/>
      <c r="ADD10817" s="60"/>
      <c r="ADE10817" s="60"/>
    </row>
    <row r="10818" spans="760:785" x14ac:dyDescent="0.25">
      <c r="ACF10818" s="60"/>
      <c r="ACG10818" s="60"/>
      <c r="ACH10818" s="60"/>
      <c r="ACI10818" s="60"/>
      <c r="ACJ10818" s="60"/>
      <c r="ACK10818" s="60"/>
      <c r="ACL10818" s="60"/>
      <c r="ACM10818" s="60"/>
      <c r="ACN10818" s="60"/>
      <c r="ACO10818" s="60"/>
      <c r="ACP10818" s="60"/>
      <c r="ACQ10818" s="60"/>
      <c r="ACR10818" s="60"/>
      <c r="ACS10818" s="60"/>
      <c r="ACT10818" s="60"/>
      <c r="ACU10818" s="60"/>
      <c r="ACV10818" s="60"/>
      <c r="ACW10818" s="60"/>
      <c r="ACX10818" s="60"/>
      <c r="ACY10818" s="60">
        <v>0.94668296107310601</v>
      </c>
      <c r="ACZ10818" s="60"/>
      <c r="ADA10818" s="60"/>
      <c r="ADB10818" s="60"/>
      <c r="ADC10818" s="60"/>
      <c r="ADD10818" s="60"/>
      <c r="ADE10818" s="60"/>
    </row>
    <row r="10819" spans="760:785" x14ac:dyDescent="0.25">
      <c r="ACF10819" s="60"/>
      <c r="ACG10819" s="60"/>
      <c r="ACH10819" s="60"/>
      <c r="ACI10819" s="60"/>
      <c r="ACJ10819" s="60"/>
      <c r="ACK10819" s="60"/>
      <c r="ACL10819" s="60"/>
      <c r="ACM10819" s="60"/>
      <c r="ACN10819" s="60"/>
      <c r="ACO10819" s="60"/>
      <c r="ACP10819" s="60"/>
      <c r="ACQ10819" s="60"/>
      <c r="ACR10819" s="60"/>
      <c r="ACS10819" s="60"/>
      <c r="ACT10819" s="60"/>
      <c r="ACU10819" s="60"/>
      <c r="ACV10819" s="60"/>
      <c r="ACW10819" s="60"/>
      <c r="ACX10819" s="60"/>
      <c r="ACY10819" s="60">
        <v>0.94668223023366005</v>
      </c>
      <c r="ACZ10819" s="60"/>
      <c r="ADA10819" s="60"/>
      <c r="ADB10819" s="60"/>
      <c r="ADC10819" s="60"/>
      <c r="ADD10819" s="60"/>
      <c r="ADE10819" s="60"/>
    </row>
    <row r="10820" spans="760:785" x14ac:dyDescent="0.25">
      <c r="ACF10820" s="60"/>
      <c r="ACG10820" s="60"/>
      <c r="ACH10820" s="60"/>
      <c r="ACI10820" s="60"/>
      <c r="ACJ10820" s="60"/>
      <c r="ACK10820" s="60"/>
      <c r="ACL10820" s="60"/>
      <c r="ACM10820" s="60"/>
      <c r="ACN10820" s="60"/>
      <c r="ACO10820" s="60"/>
      <c r="ACP10820" s="60"/>
      <c r="ACQ10820" s="60"/>
      <c r="ACR10820" s="60"/>
      <c r="ACS10820" s="60"/>
      <c r="ACT10820" s="60"/>
      <c r="ACU10820" s="60"/>
      <c r="ACV10820" s="60"/>
      <c r="ACW10820" s="60"/>
      <c r="ACX10820" s="60"/>
      <c r="ACY10820" s="60">
        <v>0.946676599352135</v>
      </c>
      <c r="ACZ10820" s="60"/>
      <c r="ADA10820" s="60"/>
      <c r="ADB10820" s="60"/>
      <c r="ADC10820" s="60"/>
      <c r="ADD10820" s="60"/>
      <c r="ADE10820" s="60"/>
    </row>
    <row r="10821" spans="760:785" x14ac:dyDescent="0.25">
      <c r="ACF10821" s="60"/>
      <c r="ACG10821" s="60"/>
      <c r="ACH10821" s="60"/>
      <c r="ACI10821" s="60"/>
      <c r="ACJ10821" s="60"/>
      <c r="ACK10821" s="60"/>
      <c r="ACL10821" s="60"/>
      <c r="ACM10821" s="60"/>
      <c r="ACN10821" s="60"/>
      <c r="ACO10821" s="60"/>
      <c r="ACP10821" s="60"/>
      <c r="ACQ10821" s="60"/>
      <c r="ACR10821" s="60"/>
      <c r="ACS10821" s="60"/>
      <c r="ACT10821" s="60"/>
      <c r="ACU10821" s="60"/>
      <c r="ACV10821" s="60"/>
      <c r="ACW10821" s="60"/>
      <c r="ACX10821" s="60"/>
      <c r="ACY10821" s="60">
        <v>0.94667022249153598</v>
      </c>
      <c r="ACZ10821" s="60"/>
      <c r="ADA10821" s="60"/>
      <c r="ADB10821" s="60"/>
      <c r="ADC10821" s="60"/>
      <c r="ADD10821" s="60"/>
      <c r="ADE10821" s="60"/>
    </row>
    <row r="10822" spans="760:785" x14ac:dyDescent="0.25">
      <c r="ACF10822" s="60"/>
      <c r="ACG10822" s="60"/>
      <c r="ACH10822" s="60"/>
      <c r="ACI10822" s="60"/>
      <c r="ACJ10822" s="60"/>
      <c r="ACK10822" s="60"/>
      <c r="ACL10822" s="60"/>
      <c r="ACM10822" s="60"/>
      <c r="ACN10822" s="60"/>
      <c r="ACO10822" s="60"/>
      <c r="ACP10822" s="60"/>
      <c r="ACQ10822" s="60"/>
      <c r="ACR10822" s="60"/>
      <c r="ACS10822" s="60"/>
      <c r="ACT10822" s="60"/>
      <c r="ACU10822" s="60"/>
      <c r="ACV10822" s="60"/>
      <c r="ACW10822" s="60"/>
      <c r="ACX10822" s="60"/>
      <c r="ACY10822" s="60">
        <v>0.94666560459875004</v>
      </c>
      <c r="ACZ10822" s="60"/>
      <c r="ADA10822" s="60"/>
      <c r="ADB10822" s="60"/>
      <c r="ADC10822" s="60"/>
      <c r="ADD10822" s="60"/>
      <c r="ADE10822" s="60"/>
    </row>
    <row r="10823" spans="760:785" x14ac:dyDescent="0.25">
      <c r="ACF10823" s="60"/>
      <c r="ACG10823" s="60"/>
      <c r="ACH10823" s="60"/>
      <c r="ACI10823" s="60"/>
      <c r="ACJ10823" s="60"/>
      <c r="ACK10823" s="60"/>
      <c r="ACL10823" s="60"/>
      <c r="ACM10823" s="60"/>
      <c r="ACN10823" s="60"/>
      <c r="ACO10823" s="60"/>
      <c r="ACP10823" s="60"/>
      <c r="ACQ10823" s="60"/>
      <c r="ACR10823" s="60"/>
      <c r="ACS10823" s="60"/>
      <c r="ACT10823" s="60"/>
      <c r="ACU10823" s="60"/>
      <c r="ACV10823" s="60"/>
      <c r="ACW10823" s="60"/>
      <c r="ACX10823" s="60"/>
      <c r="ACY10823" s="60">
        <v>0.94665984417467997</v>
      </c>
      <c r="ACZ10823" s="60"/>
      <c r="ADA10823" s="60"/>
      <c r="ADB10823" s="60"/>
      <c r="ADC10823" s="60"/>
      <c r="ADD10823" s="60"/>
      <c r="ADE10823" s="60"/>
    </row>
    <row r="10824" spans="760:785" x14ac:dyDescent="0.25">
      <c r="ACF10824" s="60"/>
      <c r="ACG10824" s="60"/>
      <c r="ACH10824" s="60"/>
      <c r="ACI10824" s="60"/>
      <c r="ACJ10824" s="60"/>
      <c r="ACK10824" s="60"/>
      <c r="ACL10824" s="60"/>
      <c r="ACM10824" s="60"/>
      <c r="ACN10824" s="60"/>
      <c r="ACO10824" s="60"/>
      <c r="ACP10824" s="60"/>
      <c r="ACQ10824" s="60"/>
      <c r="ACR10824" s="60"/>
      <c r="ACS10824" s="60"/>
      <c r="ACT10824" s="60"/>
      <c r="ACU10824" s="60"/>
      <c r="ACV10824" s="60"/>
      <c r="ACW10824" s="60"/>
      <c r="ACX10824" s="60"/>
      <c r="ACY10824" s="60">
        <v>0.94665851085924901</v>
      </c>
      <c r="ACZ10824" s="60"/>
      <c r="ADA10824" s="60"/>
      <c r="ADB10824" s="60"/>
      <c r="ADC10824" s="60"/>
      <c r="ADD10824" s="60"/>
      <c r="ADE10824" s="60"/>
    </row>
    <row r="10825" spans="760:785" x14ac:dyDescent="0.25">
      <c r="ACF10825" s="60"/>
      <c r="ACG10825" s="60"/>
      <c r="ACH10825" s="60"/>
      <c r="ACI10825" s="60"/>
      <c r="ACJ10825" s="60"/>
      <c r="ACK10825" s="60"/>
      <c r="ACL10825" s="60"/>
      <c r="ACM10825" s="60"/>
      <c r="ACN10825" s="60"/>
      <c r="ACO10825" s="60"/>
      <c r="ACP10825" s="60"/>
      <c r="ACQ10825" s="60"/>
      <c r="ACR10825" s="60"/>
      <c r="ACS10825" s="60"/>
      <c r="ACT10825" s="60"/>
      <c r="ACU10825" s="60"/>
      <c r="ACV10825" s="60"/>
      <c r="ACW10825" s="60"/>
      <c r="ACX10825" s="60"/>
      <c r="ACY10825" s="60">
        <v>0.94665346776478698</v>
      </c>
      <c r="ACZ10825" s="60"/>
      <c r="ADA10825" s="60"/>
      <c r="ADB10825" s="60"/>
      <c r="ADC10825" s="60"/>
      <c r="ADD10825" s="60"/>
      <c r="ADE10825" s="60"/>
    </row>
    <row r="10826" spans="760:785" x14ac:dyDescent="0.25">
      <c r="ACF10826" s="60"/>
      <c r="ACG10826" s="60"/>
      <c r="ACH10826" s="60"/>
      <c r="ACI10826" s="60"/>
      <c r="ACJ10826" s="60"/>
      <c r="ACK10826" s="60"/>
      <c r="ACL10826" s="60"/>
      <c r="ACM10826" s="60"/>
      <c r="ACN10826" s="60"/>
      <c r="ACO10826" s="60"/>
      <c r="ACP10826" s="60"/>
      <c r="ACQ10826" s="60"/>
      <c r="ACR10826" s="60"/>
      <c r="ACS10826" s="60"/>
      <c r="ACT10826" s="60"/>
      <c r="ACU10826" s="60"/>
      <c r="ACV10826" s="60"/>
      <c r="ACW10826" s="60"/>
      <c r="ACX10826" s="60"/>
      <c r="ACY10826" s="60">
        <v>0.94664371434085504</v>
      </c>
      <c r="ACZ10826" s="60"/>
      <c r="ADA10826" s="60"/>
      <c r="ADB10826" s="60"/>
      <c r="ADC10826" s="60"/>
      <c r="ADD10826" s="60"/>
      <c r="ADE10826" s="60"/>
    </row>
    <row r="10827" spans="760:785" x14ac:dyDescent="0.25">
      <c r="ACF10827" s="60"/>
      <c r="ACG10827" s="60"/>
      <c r="ACH10827" s="60"/>
      <c r="ACI10827" s="60"/>
      <c r="ACJ10827" s="60"/>
      <c r="ACK10827" s="60"/>
      <c r="ACL10827" s="60"/>
      <c r="ACM10827" s="60"/>
      <c r="ACN10827" s="60"/>
      <c r="ACO10827" s="60"/>
      <c r="ACP10827" s="60"/>
      <c r="ACQ10827" s="60"/>
      <c r="ACR10827" s="60"/>
      <c r="ACS10827" s="60"/>
      <c r="ACT10827" s="60"/>
      <c r="ACU10827" s="60"/>
      <c r="ACV10827" s="60"/>
      <c r="ACW10827" s="60"/>
      <c r="ACX10827" s="60"/>
      <c r="ACY10827" s="60">
        <v>0.94663710239905796</v>
      </c>
      <c r="ACZ10827" s="60"/>
      <c r="ADA10827" s="60"/>
      <c r="ADB10827" s="60"/>
      <c r="ADC10827" s="60"/>
      <c r="ADD10827" s="60"/>
      <c r="ADE10827" s="60"/>
    </row>
    <row r="10828" spans="760:785" x14ac:dyDescent="0.25">
      <c r="ACF10828" s="60"/>
      <c r="ACG10828" s="60"/>
      <c r="ACH10828" s="60"/>
      <c r="ACI10828" s="60"/>
      <c r="ACJ10828" s="60"/>
      <c r="ACK10828" s="60"/>
      <c r="ACL10828" s="60"/>
      <c r="ACM10828" s="60"/>
      <c r="ACN10828" s="60"/>
      <c r="ACO10828" s="60"/>
      <c r="ACP10828" s="60"/>
      <c r="ACQ10828" s="60"/>
      <c r="ACR10828" s="60"/>
      <c r="ACS10828" s="60"/>
      <c r="ACT10828" s="60"/>
      <c r="ACU10828" s="60"/>
      <c r="ACV10828" s="60"/>
      <c r="ACW10828" s="60"/>
      <c r="ACX10828" s="60"/>
      <c r="ACY10828" s="60">
        <v>0.94663148591353097</v>
      </c>
      <c r="ACZ10828" s="60"/>
      <c r="ADA10828" s="60"/>
      <c r="ADB10828" s="60"/>
      <c r="ADC10828" s="60"/>
      <c r="ADD10828" s="60"/>
      <c r="ADE10828" s="60"/>
    </row>
    <row r="10829" spans="760:785" x14ac:dyDescent="0.25">
      <c r="ACF10829" s="60"/>
      <c r="ACG10829" s="60"/>
      <c r="ACH10829" s="60"/>
      <c r="ACI10829" s="60"/>
      <c r="ACJ10829" s="60"/>
      <c r="ACK10829" s="60"/>
      <c r="ACL10829" s="60"/>
      <c r="ACM10829" s="60"/>
      <c r="ACN10829" s="60"/>
      <c r="ACO10829" s="60"/>
      <c r="ACP10829" s="60"/>
      <c r="ACQ10829" s="60"/>
      <c r="ACR10829" s="60"/>
      <c r="ACS10829" s="60"/>
      <c r="ACT10829" s="60"/>
      <c r="ACU10829" s="60"/>
      <c r="ACV10829" s="60"/>
      <c r="ACW10829" s="60"/>
      <c r="ACX10829" s="60"/>
      <c r="ACY10829" s="60">
        <v>0.94662883218576699</v>
      </c>
      <c r="ACZ10829" s="60"/>
      <c r="ADA10829" s="60"/>
      <c r="ADB10829" s="60"/>
      <c r="ADC10829" s="60"/>
      <c r="ADD10829" s="60"/>
      <c r="ADE10829" s="60"/>
    </row>
    <row r="10830" spans="760:785" x14ac:dyDescent="0.25">
      <c r="ACF10830" s="60"/>
      <c r="ACG10830" s="60"/>
      <c r="ACH10830" s="60"/>
      <c r="ACI10830" s="60"/>
      <c r="ACJ10830" s="60"/>
      <c r="ACK10830" s="60"/>
      <c r="ACL10830" s="60"/>
      <c r="ACM10830" s="60"/>
      <c r="ACN10830" s="60"/>
      <c r="ACO10830" s="60"/>
      <c r="ACP10830" s="60"/>
      <c r="ACQ10830" s="60"/>
      <c r="ACR10830" s="60"/>
      <c r="ACS10830" s="60"/>
      <c r="ACT10830" s="60"/>
      <c r="ACU10830" s="60"/>
      <c r="ACV10830" s="60"/>
      <c r="ACW10830" s="60"/>
      <c r="ACX10830" s="60"/>
      <c r="ACY10830" s="60">
        <v>0.94662678739850104</v>
      </c>
      <c r="ACZ10830" s="60"/>
      <c r="ADA10830" s="60"/>
      <c r="ADB10830" s="60"/>
      <c r="ADC10830" s="60"/>
      <c r="ADD10830" s="60"/>
      <c r="ADE10830" s="60"/>
    </row>
    <row r="10831" spans="760:785" x14ac:dyDescent="0.25">
      <c r="ACF10831" s="60"/>
      <c r="ACG10831" s="60"/>
      <c r="ACH10831" s="60"/>
      <c r="ACI10831" s="60"/>
      <c r="ACJ10831" s="60"/>
      <c r="ACK10831" s="60"/>
      <c r="ACL10831" s="60"/>
      <c r="ACM10831" s="60"/>
      <c r="ACN10831" s="60"/>
      <c r="ACO10831" s="60"/>
      <c r="ACP10831" s="60"/>
      <c r="ACQ10831" s="60"/>
      <c r="ACR10831" s="60"/>
      <c r="ACS10831" s="60"/>
      <c r="ACT10831" s="60"/>
      <c r="ACU10831" s="60"/>
      <c r="ACV10831" s="60"/>
      <c r="ACW10831" s="60"/>
      <c r="ACX10831" s="60"/>
      <c r="ACY10831" s="60">
        <v>0.94661042959920305</v>
      </c>
      <c r="ACZ10831" s="60"/>
      <c r="ADA10831" s="60"/>
      <c r="ADB10831" s="60"/>
      <c r="ADC10831" s="60"/>
      <c r="ADD10831" s="60"/>
      <c r="ADE10831" s="60"/>
    </row>
    <row r="10832" spans="760:785" x14ac:dyDescent="0.25">
      <c r="ACF10832" s="60"/>
      <c r="ACG10832" s="60"/>
      <c r="ACH10832" s="60"/>
      <c r="ACI10832" s="60"/>
      <c r="ACJ10832" s="60"/>
      <c r="ACK10832" s="60"/>
      <c r="ACL10832" s="60"/>
      <c r="ACM10832" s="60"/>
      <c r="ACN10832" s="60"/>
      <c r="ACO10832" s="60"/>
      <c r="ACP10832" s="60"/>
      <c r="ACQ10832" s="60"/>
      <c r="ACR10832" s="60"/>
      <c r="ACS10832" s="60"/>
      <c r="ACT10832" s="60"/>
      <c r="ACU10832" s="60"/>
      <c r="ACV10832" s="60"/>
      <c r="ACW10832" s="60"/>
      <c r="ACX10832" s="60"/>
      <c r="ACY10832" s="60">
        <v>0.94660541183457703</v>
      </c>
      <c r="ACZ10832" s="60"/>
      <c r="ADA10832" s="60"/>
      <c r="ADB10832" s="60"/>
      <c r="ADC10832" s="60"/>
      <c r="ADD10832" s="60"/>
      <c r="ADE10832" s="60"/>
    </row>
    <row r="10833" spans="760:785" x14ac:dyDescent="0.25">
      <c r="ACF10833" s="60"/>
      <c r="ACG10833" s="60"/>
      <c r="ACH10833" s="60"/>
      <c r="ACI10833" s="60"/>
      <c r="ACJ10833" s="60"/>
      <c r="ACK10833" s="60"/>
      <c r="ACL10833" s="60"/>
      <c r="ACM10833" s="60"/>
      <c r="ACN10833" s="60"/>
      <c r="ACO10833" s="60"/>
      <c r="ACP10833" s="60"/>
      <c r="ACQ10833" s="60"/>
      <c r="ACR10833" s="60"/>
      <c r="ACS10833" s="60"/>
      <c r="ACT10833" s="60"/>
      <c r="ACU10833" s="60"/>
      <c r="ACV10833" s="60"/>
      <c r="ACW10833" s="60"/>
      <c r="ACX10833" s="60"/>
      <c r="ACY10833" s="60">
        <v>0.94660239662117796</v>
      </c>
      <c r="ACZ10833" s="60"/>
      <c r="ADA10833" s="60"/>
      <c r="ADB10833" s="60"/>
      <c r="ADC10833" s="60"/>
      <c r="ADD10833" s="60"/>
      <c r="ADE10833" s="60"/>
    </row>
    <row r="10834" spans="760:785" x14ac:dyDescent="0.25">
      <c r="ACF10834" s="60"/>
      <c r="ACG10834" s="60"/>
      <c r="ACH10834" s="60"/>
      <c r="ACI10834" s="60"/>
      <c r="ACJ10834" s="60"/>
      <c r="ACK10834" s="60"/>
      <c r="ACL10834" s="60"/>
      <c r="ACM10834" s="60"/>
      <c r="ACN10834" s="60"/>
      <c r="ACO10834" s="60"/>
      <c r="ACP10834" s="60"/>
      <c r="ACQ10834" s="60"/>
      <c r="ACR10834" s="60"/>
      <c r="ACS10834" s="60"/>
      <c r="ACT10834" s="60"/>
      <c r="ACU10834" s="60"/>
      <c r="ACV10834" s="60"/>
      <c r="ACW10834" s="60"/>
      <c r="ACX10834" s="60"/>
      <c r="ACY10834" s="60">
        <v>0.94656452458992302</v>
      </c>
      <c r="ACZ10834" s="60"/>
      <c r="ADA10834" s="60"/>
      <c r="ADB10834" s="60"/>
      <c r="ADC10834" s="60"/>
      <c r="ADD10834" s="60"/>
      <c r="ADE10834" s="60"/>
    </row>
    <row r="10835" spans="760:785" x14ac:dyDescent="0.25">
      <c r="ACF10835" s="60"/>
      <c r="ACG10835" s="60"/>
      <c r="ACH10835" s="60"/>
      <c r="ACI10835" s="60"/>
      <c r="ACJ10835" s="60"/>
      <c r="ACK10835" s="60"/>
      <c r="ACL10835" s="60"/>
      <c r="ACM10835" s="60"/>
      <c r="ACN10835" s="60"/>
      <c r="ACO10835" s="60"/>
      <c r="ACP10835" s="60"/>
      <c r="ACQ10835" s="60"/>
      <c r="ACR10835" s="60"/>
      <c r="ACS10835" s="60"/>
      <c r="ACT10835" s="60"/>
      <c r="ACU10835" s="60"/>
      <c r="ACV10835" s="60"/>
      <c r="ACW10835" s="60"/>
      <c r="ACX10835" s="60"/>
      <c r="ACY10835" s="60">
        <v>0.94655936811674701</v>
      </c>
      <c r="ACZ10835" s="60"/>
      <c r="ADA10835" s="60"/>
      <c r="ADB10835" s="60"/>
      <c r="ADC10835" s="60"/>
      <c r="ADD10835" s="60"/>
      <c r="ADE10835" s="60"/>
    </row>
    <row r="10836" spans="760:785" x14ac:dyDescent="0.25">
      <c r="ACF10836" s="60"/>
      <c r="ACG10836" s="60"/>
      <c r="ACH10836" s="60"/>
      <c r="ACI10836" s="60"/>
      <c r="ACJ10836" s="60"/>
      <c r="ACK10836" s="60"/>
      <c r="ACL10836" s="60"/>
      <c r="ACM10836" s="60"/>
      <c r="ACN10836" s="60"/>
      <c r="ACO10836" s="60"/>
      <c r="ACP10836" s="60"/>
      <c r="ACQ10836" s="60"/>
      <c r="ACR10836" s="60"/>
      <c r="ACS10836" s="60"/>
      <c r="ACT10836" s="60"/>
      <c r="ACU10836" s="60"/>
      <c r="ACV10836" s="60"/>
      <c r="ACW10836" s="60"/>
      <c r="ACX10836" s="60"/>
      <c r="ACY10836" s="60">
        <v>0.946536813356191</v>
      </c>
      <c r="ACZ10836" s="60"/>
      <c r="ADA10836" s="60"/>
      <c r="ADB10836" s="60"/>
      <c r="ADC10836" s="60"/>
      <c r="ADD10836" s="60"/>
      <c r="ADE10836" s="60"/>
    </row>
    <row r="10837" spans="760:785" x14ac:dyDescent="0.25">
      <c r="ACF10837" s="60"/>
      <c r="ACG10837" s="60"/>
      <c r="ACH10837" s="60"/>
      <c r="ACI10837" s="60"/>
      <c r="ACJ10837" s="60"/>
      <c r="ACK10837" s="60"/>
      <c r="ACL10837" s="60"/>
      <c r="ACM10837" s="60"/>
      <c r="ACN10837" s="60"/>
      <c r="ACO10837" s="60"/>
      <c r="ACP10837" s="60"/>
      <c r="ACQ10837" s="60"/>
      <c r="ACR10837" s="60"/>
      <c r="ACS10837" s="60"/>
      <c r="ACT10837" s="60"/>
      <c r="ACU10837" s="60"/>
      <c r="ACV10837" s="60"/>
      <c r="ACW10837" s="60"/>
      <c r="ACX10837" s="60"/>
      <c r="ACY10837" s="60">
        <v>0.94653664318933295</v>
      </c>
      <c r="ACZ10837" s="60"/>
      <c r="ADA10837" s="60"/>
      <c r="ADB10837" s="60"/>
      <c r="ADC10837" s="60"/>
      <c r="ADD10837" s="60"/>
      <c r="ADE10837" s="60"/>
    </row>
    <row r="10838" spans="760:785" x14ac:dyDescent="0.25">
      <c r="ACF10838" s="60"/>
      <c r="ACG10838" s="60"/>
      <c r="ACH10838" s="60"/>
      <c r="ACI10838" s="60"/>
      <c r="ACJ10838" s="60"/>
      <c r="ACK10838" s="60"/>
      <c r="ACL10838" s="60"/>
      <c r="ACM10838" s="60"/>
      <c r="ACN10838" s="60"/>
      <c r="ACO10838" s="60"/>
      <c r="ACP10838" s="60"/>
      <c r="ACQ10838" s="60"/>
      <c r="ACR10838" s="60"/>
      <c r="ACS10838" s="60"/>
      <c r="ACT10838" s="60"/>
      <c r="ACU10838" s="60"/>
      <c r="ACV10838" s="60"/>
      <c r="ACW10838" s="60"/>
      <c r="ACX10838" s="60"/>
      <c r="ACY10838" s="60">
        <v>0.94653161233461303</v>
      </c>
      <c r="ACZ10838" s="60"/>
      <c r="ADA10838" s="60"/>
      <c r="ADB10838" s="60"/>
      <c r="ADC10838" s="60"/>
      <c r="ADD10838" s="60"/>
      <c r="ADE10838" s="60"/>
    </row>
    <row r="10839" spans="760:785" x14ac:dyDescent="0.25">
      <c r="ACF10839" s="60"/>
      <c r="ACG10839" s="60"/>
      <c r="ACH10839" s="60"/>
      <c r="ACI10839" s="60"/>
      <c r="ACJ10839" s="60"/>
      <c r="ACK10839" s="60"/>
      <c r="ACL10839" s="60"/>
      <c r="ACM10839" s="60"/>
      <c r="ACN10839" s="60"/>
      <c r="ACO10839" s="60"/>
      <c r="ACP10839" s="60"/>
      <c r="ACQ10839" s="60"/>
      <c r="ACR10839" s="60"/>
      <c r="ACS10839" s="60"/>
      <c r="ACT10839" s="60"/>
      <c r="ACU10839" s="60"/>
      <c r="ACV10839" s="60"/>
      <c r="ACW10839" s="60"/>
      <c r="ACX10839" s="60"/>
      <c r="ACY10839" s="60">
        <v>0.94651616456923404</v>
      </c>
      <c r="ACZ10839" s="60"/>
      <c r="ADA10839" s="60"/>
      <c r="ADB10839" s="60"/>
      <c r="ADC10839" s="60"/>
      <c r="ADD10839" s="60"/>
      <c r="ADE10839" s="60"/>
    </row>
    <row r="10840" spans="760:785" x14ac:dyDescent="0.25">
      <c r="ACF10840" s="60"/>
      <c r="ACG10840" s="60"/>
      <c r="ACH10840" s="60"/>
      <c r="ACI10840" s="60"/>
      <c r="ACJ10840" s="60"/>
      <c r="ACK10840" s="60"/>
      <c r="ACL10840" s="60"/>
      <c r="ACM10840" s="60"/>
      <c r="ACN10840" s="60"/>
      <c r="ACO10840" s="60"/>
      <c r="ACP10840" s="60"/>
      <c r="ACQ10840" s="60"/>
      <c r="ACR10840" s="60"/>
      <c r="ACS10840" s="60"/>
      <c r="ACT10840" s="60"/>
      <c r="ACU10840" s="60"/>
      <c r="ACV10840" s="60"/>
      <c r="ACW10840" s="60"/>
      <c r="ACX10840" s="60"/>
      <c r="ACY10840" s="60">
        <v>0.94651294284607101</v>
      </c>
      <c r="ACZ10840" s="60"/>
      <c r="ADA10840" s="60"/>
      <c r="ADB10840" s="60"/>
      <c r="ADC10840" s="60"/>
      <c r="ADD10840" s="60"/>
      <c r="ADE10840" s="60"/>
    </row>
    <row r="10841" spans="760:785" x14ac:dyDescent="0.25">
      <c r="ACF10841" s="60"/>
      <c r="ACG10841" s="60"/>
      <c r="ACH10841" s="60"/>
      <c r="ACI10841" s="60"/>
      <c r="ACJ10841" s="60"/>
      <c r="ACK10841" s="60"/>
      <c r="ACL10841" s="60"/>
      <c r="ACM10841" s="60"/>
      <c r="ACN10841" s="60"/>
      <c r="ACO10841" s="60"/>
      <c r="ACP10841" s="60"/>
      <c r="ACQ10841" s="60"/>
      <c r="ACR10841" s="60"/>
      <c r="ACS10841" s="60"/>
      <c r="ACT10841" s="60"/>
      <c r="ACU10841" s="60"/>
      <c r="ACV10841" s="60"/>
      <c r="ACW10841" s="60"/>
      <c r="ACX10841" s="60"/>
      <c r="ACY10841" s="60">
        <v>0.94648255587049701</v>
      </c>
      <c r="ACZ10841" s="60"/>
      <c r="ADA10841" s="60"/>
      <c r="ADB10841" s="60"/>
      <c r="ADC10841" s="60"/>
      <c r="ADD10841" s="60"/>
      <c r="ADE10841" s="60"/>
    </row>
    <row r="10842" spans="760:785" x14ac:dyDescent="0.25">
      <c r="ACF10842" s="60"/>
      <c r="ACG10842" s="60"/>
      <c r="ACH10842" s="60"/>
      <c r="ACI10842" s="60"/>
      <c r="ACJ10842" s="60"/>
      <c r="ACK10842" s="60"/>
      <c r="ACL10842" s="60"/>
      <c r="ACM10842" s="60"/>
      <c r="ACN10842" s="60"/>
      <c r="ACO10842" s="60"/>
      <c r="ACP10842" s="60"/>
      <c r="ACQ10842" s="60"/>
      <c r="ACR10842" s="60"/>
      <c r="ACS10842" s="60"/>
      <c r="ACT10842" s="60"/>
      <c r="ACU10842" s="60"/>
      <c r="ACV10842" s="60"/>
      <c r="ACW10842" s="60"/>
      <c r="ACX10842" s="60"/>
      <c r="ACY10842" s="60">
        <v>0.94646477922102101</v>
      </c>
      <c r="ACZ10842" s="60"/>
      <c r="ADA10842" s="60"/>
      <c r="ADB10842" s="60"/>
      <c r="ADC10842" s="60"/>
      <c r="ADD10842" s="60"/>
      <c r="ADE10842" s="60"/>
    </row>
    <row r="10843" spans="760:785" x14ac:dyDescent="0.25">
      <c r="ACF10843" s="60"/>
      <c r="ACG10843" s="60"/>
      <c r="ACH10843" s="60"/>
      <c r="ACI10843" s="60"/>
      <c r="ACJ10843" s="60"/>
      <c r="ACK10843" s="60"/>
      <c r="ACL10843" s="60"/>
      <c r="ACM10843" s="60"/>
      <c r="ACN10843" s="60"/>
      <c r="ACO10843" s="60"/>
      <c r="ACP10843" s="60"/>
      <c r="ACQ10843" s="60"/>
      <c r="ACR10843" s="60"/>
      <c r="ACS10843" s="60"/>
      <c r="ACT10843" s="60"/>
      <c r="ACU10843" s="60"/>
      <c r="ACV10843" s="60"/>
      <c r="ACW10843" s="60"/>
      <c r="ACX10843" s="60"/>
      <c r="ACY10843" s="60">
        <v>0.94643013973568801</v>
      </c>
      <c r="ACZ10843" s="60"/>
      <c r="ADA10843" s="60"/>
      <c r="ADB10843" s="60"/>
      <c r="ADC10843" s="60"/>
      <c r="ADD10843" s="60"/>
      <c r="ADE10843" s="60"/>
    </row>
    <row r="10844" spans="760:785" x14ac:dyDescent="0.25">
      <c r="ACF10844" s="60"/>
      <c r="ACG10844" s="60"/>
      <c r="ACH10844" s="60"/>
      <c r="ACI10844" s="60"/>
      <c r="ACJ10844" s="60"/>
      <c r="ACK10844" s="60"/>
      <c r="ACL10844" s="60"/>
      <c r="ACM10844" s="60"/>
      <c r="ACN10844" s="60"/>
      <c r="ACO10844" s="60"/>
      <c r="ACP10844" s="60"/>
      <c r="ACQ10844" s="60"/>
      <c r="ACR10844" s="60"/>
      <c r="ACS10844" s="60"/>
      <c r="ACT10844" s="60"/>
      <c r="ACU10844" s="60"/>
      <c r="ACV10844" s="60"/>
      <c r="ACW10844" s="60"/>
      <c r="ACX10844" s="60"/>
      <c r="ACY10844" s="60">
        <v>0.94640839409599498</v>
      </c>
      <c r="ACZ10844" s="60"/>
      <c r="ADA10844" s="60"/>
      <c r="ADB10844" s="60"/>
      <c r="ADC10844" s="60"/>
      <c r="ADD10844" s="60"/>
      <c r="ADE10844" s="60"/>
    </row>
    <row r="10845" spans="760:785" x14ac:dyDescent="0.25">
      <c r="ACF10845" s="60"/>
      <c r="ACG10845" s="60"/>
      <c r="ACH10845" s="60"/>
      <c r="ACI10845" s="60"/>
      <c r="ACJ10845" s="60"/>
      <c r="ACK10845" s="60"/>
      <c r="ACL10845" s="60"/>
      <c r="ACM10845" s="60"/>
      <c r="ACN10845" s="60"/>
      <c r="ACO10845" s="60"/>
      <c r="ACP10845" s="60"/>
      <c r="ACQ10845" s="60"/>
      <c r="ACR10845" s="60"/>
      <c r="ACS10845" s="60"/>
      <c r="ACT10845" s="60"/>
      <c r="ACU10845" s="60"/>
      <c r="ACV10845" s="60"/>
      <c r="ACW10845" s="60"/>
      <c r="ACX10845" s="60"/>
      <c r="ACY10845" s="60">
        <v>0.94640573712338305</v>
      </c>
      <c r="ACZ10845" s="60"/>
      <c r="ADA10845" s="60"/>
      <c r="ADB10845" s="60"/>
      <c r="ADC10845" s="60"/>
      <c r="ADD10845" s="60"/>
      <c r="ADE10845" s="60"/>
    </row>
    <row r="10846" spans="760:785" x14ac:dyDescent="0.25">
      <c r="ACF10846" s="60"/>
      <c r="ACG10846" s="60"/>
      <c r="ACH10846" s="60"/>
      <c r="ACI10846" s="60"/>
      <c r="ACJ10846" s="60"/>
      <c r="ACK10846" s="60"/>
      <c r="ACL10846" s="60"/>
      <c r="ACM10846" s="60"/>
      <c r="ACN10846" s="60"/>
      <c r="ACO10846" s="60"/>
      <c r="ACP10846" s="60"/>
      <c r="ACQ10846" s="60"/>
      <c r="ACR10846" s="60"/>
      <c r="ACS10846" s="60"/>
      <c r="ACT10846" s="60"/>
      <c r="ACU10846" s="60"/>
      <c r="ACV10846" s="60"/>
      <c r="ACW10846" s="60"/>
      <c r="ACX10846" s="60"/>
      <c r="ACY10846" s="60">
        <v>0.94638566398285895</v>
      </c>
      <c r="ACZ10846" s="60"/>
      <c r="ADA10846" s="60"/>
      <c r="ADB10846" s="60"/>
      <c r="ADC10846" s="60"/>
      <c r="ADD10846" s="60"/>
      <c r="ADE10846" s="60"/>
    </row>
    <row r="10847" spans="760:785" x14ac:dyDescent="0.25">
      <c r="ACF10847" s="60"/>
      <c r="ACG10847" s="60"/>
      <c r="ACH10847" s="60"/>
      <c r="ACI10847" s="60"/>
      <c r="ACJ10847" s="60"/>
      <c r="ACK10847" s="60"/>
      <c r="ACL10847" s="60"/>
      <c r="ACM10847" s="60"/>
      <c r="ACN10847" s="60"/>
      <c r="ACO10847" s="60"/>
      <c r="ACP10847" s="60"/>
      <c r="ACQ10847" s="60"/>
      <c r="ACR10847" s="60"/>
      <c r="ACS10847" s="60"/>
      <c r="ACT10847" s="60"/>
      <c r="ACU10847" s="60"/>
      <c r="ACV10847" s="60"/>
      <c r="ACW10847" s="60"/>
      <c r="ACX10847" s="60"/>
      <c r="ACY10847" s="60">
        <v>0.94638004250847996</v>
      </c>
      <c r="ACZ10847" s="60"/>
      <c r="ADA10847" s="60"/>
      <c r="ADB10847" s="60"/>
      <c r="ADC10847" s="60"/>
      <c r="ADD10847" s="60"/>
      <c r="ADE10847" s="60"/>
    </row>
    <row r="10848" spans="760:785" x14ac:dyDescent="0.25">
      <c r="ACF10848" s="60"/>
      <c r="ACG10848" s="60"/>
      <c r="ACH10848" s="60"/>
      <c r="ACI10848" s="60"/>
      <c r="ACJ10848" s="60"/>
      <c r="ACK10848" s="60"/>
      <c r="ACL10848" s="60"/>
      <c r="ACM10848" s="60"/>
      <c r="ACN10848" s="60"/>
      <c r="ACO10848" s="60"/>
      <c r="ACP10848" s="60"/>
      <c r="ACQ10848" s="60"/>
      <c r="ACR10848" s="60"/>
      <c r="ACS10848" s="60"/>
      <c r="ACT10848" s="60"/>
      <c r="ACU10848" s="60"/>
      <c r="ACV10848" s="60"/>
      <c r="ACW10848" s="60"/>
      <c r="ACX10848" s="60"/>
      <c r="ACY10848" s="60">
        <v>0.946360275094004</v>
      </c>
      <c r="ACZ10848" s="60"/>
      <c r="ADA10848" s="60"/>
      <c r="ADB10848" s="60"/>
      <c r="ADC10848" s="60"/>
      <c r="ADD10848" s="60"/>
      <c r="ADE10848" s="60"/>
    </row>
    <row r="10849" spans="760:785" x14ac:dyDescent="0.25">
      <c r="ACF10849" s="60"/>
      <c r="ACG10849" s="60"/>
      <c r="ACH10849" s="60"/>
      <c r="ACI10849" s="60"/>
      <c r="ACJ10849" s="60"/>
      <c r="ACK10849" s="60"/>
      <c r="ACL10849" s="60"/>
      <c r="ACM10849" s="60"/>
      <c r="ACN10849" s="60"/>
      <c r="ACO10849" s="60"/>
      <c r="ACP10849" s="60"/>
      <c r="ACQ10849" s="60"/>
      <c r="ACR10849" s="60"/>
      <c r="ACS10849" s="60"/>
      <c r="ACT10849" s="60"/>
      <c r="ACU10849" s="60"/>
      <c r="ACV10849" s="60"/>
      <c r="ACW10849" s="60"/>
      <c r="ACX10849" s="60"/>
      <c r="ACY10849" s="60">
        <v>0.94633354528140201</v>
      </c>
      <c r="ACZ10849" s="60"/>
      <c r="ADA10849" s="60"/>
      <c r="ADB10849" s="60"/>
      <c r="ADC10849" s="60"/>
      <c r="ADD10849" s="60"/>
      <c r="ADE10849" s="60"/>
    </row>
    <row r="10850" spans="760:785" x14ac:dyDescent="0.25">
      <c r="ACF10850" s="60"/>
      <c r="ACG10850" s="60"/>
      <c r="ACH10850" s="60"/>
      <c r="ACI10850" s="60"/>
      <c r="ACJ10850" s="60"/>
      <c r="ACK10850" s="60"/>
      <c r="ACL10850" s="60"/>
      <c r="ACM10850" s="60"/>
      <c r="ACN10850" s="60"/>
      <c r="ACO10850" s="60"/>
      <c r="ACP10850" s="60"/>
      <c r="ACQ10850" s="60"/>
      <c r="ACR10850" s="60"/>
      <c r="ACS10850" s="60"/>
      <c r="ACT10850" s="60"/>
      <c r="ACU10850" s="60"/>
      <c r="ACV10850" s="60"/>
      <c r="ACW10850" s="60"/>
      <c r="ACX10850" s="60"/>
      <c r="ACY10850" s="60">
        <v>0.94629516327171803</v>
      </c>
      <c r="ACZ10850" s="60"/>
      <c r="ADA10850" s="60"/>
      <c r="ADB10850" s="60"/>
      <c r="ADC10850" s="60"/>
      <c r="ADD10850" s="60"/>
      <c r="ADE10850" s="60"/>
    </row>
    <row r="10851" spans="760:785" x14ac:dyDescent="0.25">
      <c r="ACF10851" s="60"/>
      <c r="ACG10851" s="60"/>
      <c r="ACH10851" s="60"/>
      <c r="ACI10851" s="60"/>
      <c r="ACJ10851" s="60"/>
      <c r="ACK10851" s="60"/>
      <c r="ACL10851" s="60"/>
      <c r="ACM10851" s="60"/>
      <c r="ACN10851" s="60"/>
      <c r="ACO10851" s="60"/>
      <c r="ACP10851" s="60"/>
      <c r="ACQ10851" s="60"/>
      <c r="ACR10851" s="60"/>
      <c r="ACS10851" s="60"/>
      <c r="ACT10851" s="60"/>
      <c r="ACU10851" s="60"/>
      <c r="ACV10851" s="60"/>
      <c r="ACW10851" s="60"/>
      <c r="ACX10851" s="60"/>
      <c r="ACY10851" s="60">
        <v>0.94625707667474201</v>
      </c>
      <c r="ACZ10851" s="60"/>
      <c r="ADA10851" s="60"/>
      <c r="ADB10851" s="60"/>
      <c r="ADC10851" s="60"/>
      <c r="ADD10851" s="60"/>
      <c r="ADE10851" s="60"/>
    </row>
    <row r="10852" spans="760:785" x14ac:dyDescent="0.25">
      <c r="ACF10852" s="60"/>
      <c r="ACG10852" s="60"/>
      <c r="ACH10852" s="60"/>
      <c r="ACI10852" s="60"/>
      <c r="ACJ10852" s="60"/>
      <c r="ACK10852" s="60"/>
      <c r="ACL10852" s="60"/>
      <c r="ACM10852" s="60"/>
      <c r="ACN10852" s="60"/>
      <c r="ACO10852" s="60"/>
      <c r="ACP10852" s="60"/>
      <c r="ACQ10852" s="60"/>
      <c r="ACR10852" s="60"/>
      <c r="ACS10852" s="60"/>
      <c r="ACT10852" s="60"/>
      <c r="ACU10852" s="60"/>
      <c r="ACV10852" s="60"/>
      <c r="ACW10852" s="60"/>
      <c r="ACX10852" s="60"/>
      <c r="ACY10852" s="60">
        <v>0.94623376342338705</v>
      </c>
      <c r="ACZ10852" s="60"/>
      <c r="ADA10852" s="60"/>
      <c r="ADB10852" s="60"/>
      <c r="ADC10852" s="60"/>
      <c r="ADD10852" s="60"/>
      <c r="ADE10852" s="60"/>
    </row>
    <row r="10853" spans="760:785" x14ac:dyDescent="0.25">
      <c r="ACF10853" s="60"/>
      <c r="ACG10853" s="60"/>
      <c r="ACH10853" s="60"/>
      <c r="ACI10853" s="60"/>
      <c r="ACJ10853" s="60"/>
      <c r="ACK10853" s="60"/>
      <c r="ACL10853" s="60"/>
      <c r="ACM10853" s="60"/>
      <c r="ACN10853" s="60"/>
      <c r="ACO10853" s="60"/>
      <c r="ACP10853" s="60"/>
      <c r="ACQ10853" s="60"/>
      <c r="ACR10853" s="60"/>
      <c r="ACS10853" s="60"/>
      <c r="ACT10853" s="60"/>
      <c r="ACU10853" s="60"/>
      <c r="ACV10853" s="60"/>
      <c r="ACW10853" s="60"/>
      <c r="ACX10853" s="60"/>
      <c r="ACY10853" s="60">
        <v>0.94622133434692202</v>
      </c>
      <c r="ACZ10853" s="60"/>
      <c r="ADA10853" s="60"/>
      <c r="ADB10853" s="60"/>
      <c r="ADC10853" s="60"/>
      <c r="ADD10853" s="60"/>
      <c r="ADE10853" s="60"/>
    </row>
    <row r="10854" spans="760:785" x14ac:dyDescent="0.25">
      <c r="ACF10854" s="60"/>
      <c r="ACG10854" s="60"/>
      <c r="ACH10854" s="60"/>
      <c r="ACI10854" s="60"/>
      <c r="ACJ10854" s="60"/>
      <c r="ACK10854" s="60"/>
      <c r="ACL10854" s="60"/>
      <c r="ACM10854" s="60"/>
      <c r="ACN10854" s="60"/>
      <c r="ACO10854" s="60"/>
      <c r="ACP10854" s="60"/>
      <c r="ACQ10854" s="60"/>
      <c r="ACR10854" s="60"/>
      <c r="ACS10854" s="60"/>
      <c r="ACT10854" s="60"/>
      <c r="ACU10854" s="60"/>
      <c r="ACV10854" s="60"/>
      <c r="ACW10854" s="60"/>
      <c r="ACX10854" s="60"/>
      <c r="ACY10854" s="60">
        <v>0.94620133894342495</v>
      </c>
      <c r="ACZ10854" s="60"/>
      <c r="ADA10854" s="60"/>
      <c r="ADB10854" s="60"/>
      <c r="ADC10854" s="60"/>
      <c r="ADD10854" s="60"/>
      <c r="ADE10854" s="60"/>
    </row>
    <row r="10855" spans="760:785" x14ac:dyDescent="0.25">
      <c r="ACF10855" s="60"/>
      <c r="ACG10855" s="60"/>
      <c r="ACH10855" s="60"/>
      <c r="ACI10855" s="60"/>
      <c r="ACJ10855" s="60"/>
      <c r="ACK10855" s="60"/>
      <c r="ACL10855" s="60"/>
      <c r="ACM10855" s="60"/>
      <c r="ACN10855" s="60"/>
      <c r="ACO10855" s="60"/>
      <c r="ACP10855" s="60"/>
      <c r="ACQ10855" s="60"/>
      <c r="ACR10855" s="60"/>
      <c r="ACS10855" s="60"/>
      <c r="ACT10855" s="60"/>
      <c r="ACU10855" s="60"/>
      <c r="ACV10855" s="60"/>
      <c r="ACW10855" s="60"/>
      <c r="ACX10855" s="60"/>
      <c r="ACY10855" s="60">
        <v>0.94617054791938704</v>
      </c>
      <c r="ACZ10855" s="60"/>
      <c r="ADA10855" s="60"/>
      <c r="ADB10855" s="60"/>
      <c r="ADC10855" s="60"/>
      <c r="ADD10855" s="60"/>
      <c r="ADE10855" s="60"/>
    </row>
    <row r="10856" spans="760:785" x14ac:dyDescent="0.25">
      <c r="ACF10856" s="60"/>
      <c r="ACG10856" s="60"/>
      <c r="ACH10856" s="60"/>
      <c r="ACI10856" s="60"/>
      <c r="ACJ10856" s="60"/>
      <c r="ACK10856" s="60"/>
      <c r="ACL10856" s="60"/>
      <c r="ACM10856" s="60"/>
      <c r="ACN10856" s="60"/>
      <c r="ACO10856" s="60"/>
      <c r="ACP10856" s="60"/>
      <c r="ACQ10856" s="60"/>
      <c r="ACR10856" s="60"/>
      <c r="ACS10856" s="60"/>
      <c r="ACT10856" s="60"/>
      <c r="ACU10856" s="60"/>
      <c r="ACV10856" s="60"/>
      <c r="ACW10856" s="60"/>
      <c r="ACX10856" s="60"/>
      <c r="ACY10856" s="60">
        <v>0.94615652004496198</v>
      </c>
      <c r="ACZ10856" s="60"/>
      <c r="ADA10856" s="60"/>
      <c r="ADB10856" s="60"/>
      <c r="ADC10856" s="60"/>
      <c r="ADD10856" s="60"/>
      <c r="ADE10856" s="60"/>
    </row>
    <row r="10857" spans="760:785" x14ac:dyDescent="0.25">
      <c r="ACF10857" s="60"/>
      <c r="ACG10857" s="60"/>
      <c r="ACH10857" s="60"/>
      <c r="ACI10857" s="60"/>
      <c r="ACJ10857" s="60"/>
      <c r="ACK10857" s="60"/>
      <c r="ACL10857" s="60"/>
      <c r="ACM10857" s="60"/>
      <c r="ACN10857" s="60"/>
      <c r="ACO10857" s="60"/>
      <c r="ACP10857" s="60"/>
      <c r="ACQ10857" s="60"/>
      <c r="ACR10857" s="60"/>
      <c r="ACS10857" s="60"/>
      <c r="ACT10857" s="60"/>
      <c r="ACU10857" s="60"/>
      <c r="ACV10857" s="60"/>
      <c r="ACW10857" s="60"/>
      <c r="ACX10857" s="60"/>
      <c r="ACY10857" s="60">
        <v>0.946122028726334</v>
      </c>
      <c r="ACZ10857" s="60"/>
      <c r="ADA10857" s="60"/>
      <c r="ADB10857" s="60"/>
      <c r="ADC10857" s="60"/>
      <c r="ADD10857" s="60"/>
      <c r="ADE10857" s="60"/>
    </row>
    <row r="10858" spans="760:785" x14ac:dyDescent="0.25">
      <c r="ACF10858" s="60"/>
      <c r="ACG10858" s="60"/>
      <c r="ACH10858" s="60"/>
      <c r="ACI10858" s="60"/>
      <c r="ACJ10858" s="60"/>
      <c r="ACK10858" s="60"/>
      <c r="ACL10858" s="60"/>
      <c r="ACM10858" s="60"/>
      <c r="ACN10858" s="60"/>
      <c r="ACO10858" s="60"/>
      <c r="ACP10858" s="60"/>
      <c r="ACQ10858" s="60"/>
      <c r="ACR10858" s="60"/>
      <c r="ACS10858" s="60"/>
      <c r="ACT10858" s="60"/>
      <c r="ACU10858" s="60"/>
      <c r="ACV10858" s="60"/>
      <c r="ACW10858" s="60"/>
      <c r="ACX10858" s="60"/>
      <c r="ACY10858" s="60">
        <v>0.94610839347370401</v>
      </c>
      <c r="ACZ10858" s="60"/>
      <c r="ADA10858" s="60"/>
      <c r="ADB10858" s="60"/>
      <c r="ADC10858" s="60"/>
      <c r="ADD10858" s="60"/>
      <c r="ADE10858" s="60"/>
    </row>
    <row r="10859" spans="760:785" x14ac:dyDescent="0.25">
      <c r="ACF10859" s="60"/>
      <c r="ACG10859" s="60"/>
      <c r="ACH10859" s="60"/>
      <c r="ACI10859" s="60"/>
      <c r="ACJ10859" s="60"/>
      <c r="ACK10859" s="60"/>
      <c r="ACL10859" s="60"/>
      <c r="ACM10859" s="60"/>
      <c r="ACN10859" s="60"/>
      <c r="ACO10859" s="60"/>
      <c r="ACP10859" s="60"/>
      <c r="ACQ10859" s="60"/>
      <c r="ACR10859" s="60"/>
      <c r="ACS10859" s="60"/>
      <c r="ACT10859" s="60"/>
      <c r="ACU10859" s="60"/>
      <c r="ACV10859" s="60"/>
      <c r="ACW10859" s="60"/>
      <c r="ACX10859" s="60"/>
      <c r="ACY10859" s="60">
        <v>0.94608251984732605</v>
      </c>
      <c r="ACZ10859" s="60"/>
      <c r="ADA10859" s="60"/>
      <c r="ADB10859" s="60"/>
      <c r="ADC10859" s="60"/>
      <c r="ADD10859" s="60"/>
      <c r="ADE10859" s="60"/>
    </row>
    <row r="10860" spans="760:785" x14ac:dyDescent="0.25">
      <c r="ACF10860" s="60"/>
      <c r="ACG10860" s="60"/>
      <c r="ACH10860" s="60"/>
      <c r="ACI10860" s="60"/>
      <c r="ACJ10860" s="60"/>
      <c r="ACK10860" s="60"/>
      <c r="ACL10860" s="60"/>
      <c r="ACM10860" s="60"/>
      <c r="ACN10860" s="60"/>
      <c r="ACO10860" s="60"/>
      <c r="ACP10860" s="60"/>
      <c r="ACQ10860" s="60"/>
      <c r="ACR10860" s="60"/>
      <c r="ACS10860" s="60"/>
      <c r="ACT10860" s="60"/>
      <c r="ACU10860" s="60"/>
      <c r="ACV10860" s="60"/>
      <c r="ACW10860" s="60"/>
      <c r="ACX10860" s="60"/>
      <c r="ACY10860" s="60">
        <v>0.94608217014304496</v>
      </c>
      <c r="ACZ10860" s="60"/>
      <c r="ADA10860" s="60"/>
      <c r="ADB10860" s="60"/>
      <c r="ADC10860" s="60"/>
      <c r="ADD10860" s="60"/>
      <c r="ADE10860" s="60"/>
    </row>
    <row r="10861" spans="760:785" x14ac:dyDescent="0.25">
      <c r="ACF10861" s="60"/>
      <c r="ACG10861" s="60"/>
      <c r="ACH10861" s="60"/>
      <c r="ACI10861" s="60"/>
      <c r="ACJ10861" s="60"/>
      <c r="ACK10861" s="60"/>
      <c r="ACL10861" s="60"/>
      <c r="ACM10861" s="60"/>
      <c r="ACN10861" s="60"/>
      <c r="ACO10861" s="60"/>
      <c r="ACP10861" s="60"/>
      <c r="ACQ10861" s="60"/>
      <c r="ACR10861" s="60"/>
      <c r="ACS10861" s="60"/>
      <c r="ACT10861" s="60"/>
      <c r="ACU10861" s="60"/>
      <c r="ACV10861" s="60"/>
      <c r="ACW10861" s="60"/>
      <c r="ACX10861" s="60"/>
      <c r="ACY10861" s="60">
        <v>0.94607988725681302</v>
      </c>
      <c r="ACZ10861" s="60"/>
      <c r="ADA10861" s="60"/>
      <c r="ADB10861" s="60"/>
      <c r="ADC10861" s="60"/>
      <c r="ADD10861" s="60"/>
      <c r="ADE10861" s="60"/>
    </row>
    <row r="10862" spans="760:785" x14ac:dyDescent="0.25">
      <c r="ACF10862" s="60"/>
      <c r="ACG10862" s="60"/>
      <c r="ACH10862" s="60"/>
      <c r="ACI10862" s="60"/>
      <c r="ACJ10862" s="60"/>
      <c r="ACK10862" s="60"/>
      <c r="ACL10862" s="60"/>
      <c r="ACM10862" s="60"/>
      <c r="ACN10862" s="60"/>
      <c r="ACO10862" s="60"/>
      <c r="ACP10862" s="60"/>
      <c r="ACQ10862" s="60"/>
      <c r="ACR10862" s="60"/>
      <c r="ACS10862" s="60"/>
      <c r="ACT10862" s="60"/>
      <c r="ACU10862" s="60"/>
      <c r="ACV10862" s="60"/>
      <c r="ACW10862" s="60"/>
      <c r="ACX10862" s="60"/>
      <c r="ACY10862" s="60">
        <v>0.94606088637259</v>
      </c>
      <c r="ACZ10862" s="60"/>
      <c r="ADA10862" s="60"/>
      <c r="ADB10862" s="60"/>
      <c r="ADC10862" s="60"/>
      <c r="ADD10862" s="60"/>
      <c r="ADE10862" s="60"/>
    </row>
    <row r="10863" spans="760:785" x14ac:dyDescent="0.25">
      <c r="ACF10863" s="60"/>
      <c r="ACG10863" s="60"/>
      <c r="ACH10863" s="60"/>
      <c r="ACI10863" s="60"/>
      <c r="ACJ10863" s="60"/>
      <c r="ACK10863" s="60"/>
      <c r="ACL10863" s="60"/>
      <c r="ACM10863" s="60"/>
      <c r="ACN10863" s="60"/>
      <c r="ACO10863" s="60"/>
      <c r="ACP10863" s="60"/>
      <c r="ACQ10863" s="60"/>
      <c r="ACR10863" s="60"/>
      <c r="ACS10863" s="60"/>
      <c r="ACT10863" s="60"/>
      <c r="ACU10863" s="60"/>
      <c r="ACV10863" s="60"/>
      <c r="ACW10863" s="60"/>
      <c r="ACX10863" s="60"/>
      <c r="ACY10863" s="60">
        <v>0.94605594132599602</v>
      </c>
      <c r="ACZ10863" s="60"/>
      <c r="ADA10863" s="60"/>
      <c r="ADB10863" s="60"/>
      <c r="ADC10863" s="60"/>
      <c r="ADD10863" s="60"/>
      <c r="ADE10863" s="60"/>
    </row>
    <row r="10864" spans="760:785" x14ac:dyDescent="0.25">
      <c r="ACF10864" s="60"/>
      <c r="ACG10864" s="60"/>
      <c r="ACH10864" s="60"/>
      <c r="ACI10864" s="60"/>
      <c r="ACJ10864" s="60"/>
      <c r="ACK10864" s="60"/>
      <c r="ACL10864" s="60"/>
      <c r="ACM10864" s="60"/>
      <c r="ACN10864" s="60"/>
      <c r="ACO10864" s="60"/>
      <c r="ACP10864" s="60"/>
      <c r="ACQ10864" s="60"/>
      <c r="ACR10864" s="60"/>
      <c r="ACS10864" s="60"/>
      <c r="ACT10864" s="60"/>
      <c r="ACU10864" s="60"/>
      <c r="ACV10864" s="60"/>
      <c r="ACW10864" s="60"/>
      <c r="ACX10864" s="60"/>
      <c r="ACY10864" s="60">
        <v>0.94605416377666895</v>
      </c>
      <c r="ACZ10864" s="60"/>
      <c r="ADA10864" s="60"/>
      <c r="ADB10864" s="60"/>
      <c r="ADC10864" s="60"/>
      <c r="ADD10864" s="60"/>
      <c r="ADE10864" s="60"/>
    </row>
    <row r="10865" spans="760:785" x14ac:dyDescent="0.25">
      <c r="ACF10865" s="60"/>
      <c r="ACG10865" s="60"/>
      <c r="ACH10865" s="60"/>
      <c r="ACI10865" s="60"/>
      <c r="ACJ10865" s="60"/>
      <c r="ACK10865" s="60"/>
      <c r="ACL10865" s="60"/>
      <c r="ACM10865" s="60"/>
      <c r="ACN10865" s="60"/>
      <c r="ACO10865" s="60"/>
      <c r="ACP10865" s="60"/>
      <c r="ACQ10865" s="60"/>
      <c r="ACR10865" s="60"/>
      <c r="ACS10865" s="60"/>
      <c r="ACT10865" s="60"/>
      <c r="ACU10865" s="60"/>
      <c r="ACV10865" s="60"/>
      <c r="ACW10865" s="60"/>
      <c r="ACX10865" s="60"/>
      <c r="ACY10865" s="60">
        <v>0.94604845652497005</v>
      </c>
      <c r="ACZ10865" s="60"/>
      <c r="ADA10865" s="60"/>
      <c r="ADB10865" s="60"/>
      <c r="ADC10865" s="60"/>
      <c r="ADD10865" s="60"/>
      <c r="ADE10865" s="60"/>
    </row>
    <row r="10866" spans="760:785" x14ac:dyDescent="0.25">
      <c r="ACF10866" s="60"/>
      <c r="ACG10866" s="60"/>
      <c r="ACH10866" s="60"/>
      <c r="ACI10866" s="60"/>
      <c r="ACJ10866" s="60"/>
      <c r="ACK10866" s="60"/>
      <c r="ACL10866" s="60"/>
      <c r="ACM10866" s="60"/>
      <c r="ACN10866" s="60"/>
      <c r="ACO10866" s="60"/>
      <c r="ACP10866" s="60"/>
      <c r="ACQ10866" s="60"/>
      <c r="ACR10866" s="60"/>
      <c r="ACS10866" s="60"/>
      <c r="ACT10866" s="60"/>
      <c r="ACU10866" s="60"/>
      <c r="ACV10866" s="60"/>
      <c r="ACW10866" s="60"/>
      <c r="ACX10866" s="60"/>
      <c r="ACY10866" s="60">
        <v>0.94603443196833703</v>
      </c>
      <c r="ACZ10866" s="60"/>
      <c r="ADA10866" s="60"/>
      <c r="ADB10866" s="60"/>
      <c r="ADC10866" s="60"/>
      <c r="ADD10866" s="60"/>
      <c r="ADE10866" s="60"/>
    </row>
    <row r="10867" spans="760:785" x14ac:dyDescent="0.25">
      <c r="ACF10867" s="60"/>
      <c r="ACG10867" s="60"/>
      <c r="ACH10867" s="60"/>
      <c r="ACI10867" s="60"/>
      <c r="ACJ10867" s="60"/>
      <c r="ACK10867" s="60"/>
      <c r="ACL10867" s="60"/>
      <c r="ACM10867" s="60"/>
      <c r="ACN10867" s="60"/>
      <c r="ACO10867" s="60"/>
      <c r="ACP10867" s="60"/>
      <c r="ACQ10867" s="60"/>
      <c r="ACR10867" s="60"/>
      <c r="ACS10867" s="60"/>
      <c r="ACT10867" s="60"/>
      <c r="ACU10867" s="60"/>
      <c r="ACV10867" s="60"/>
      <c r="ACW10867" s="60"/>
      <c r="ACX10867" s="60"/>
      <c r="ACY10867" s="60">
        <v>0.94602475457801605</v>
      </c>
      <c r="ACZ10867" s="60"/>
      <c r="ADA10867" s="60"/>
      <c r="ADB10867" s="60"/>
      <c r="ADC10867" s="60"/>
      <c r="ADD10867" s="60"/>
      <c r="ADE10867" s="60"/>
    </row>
    <row r="10868" spans="760:785" x14ac:dyDescent="0.25">
      <c r="ACF10868" s="60"/>
      <c r="ACG10868" s="60"/>
      <c r="ACH10868" s="60"/>
      <c r="ACI10868" s="60"/>
      <c r="ACJ10868" s="60"/>
      <c r="ACK10868" s="60"/>
      <c r="ACL10868" s="60"/>
      <c r="ACM10868" s="60"/>
      <c r="ACN10868" s="60"/>
      <c r="ACO10868" s="60"/>
      <c r="ACP10868" s="60"/>
      <c r="ACQ10868" s="60"/>
      <c r="ACR10868" s="60"/>
      <c r="ACS10868" s="60"/>
      <c r="ACT10868" s="60"/>
      <c r="ACU10868" s="60"/>
      <c r="ACV10868" s="60"/>
      <c r="ACW10868" s="60"/>
      <c r="ACX10868" s="60"/>
      <c r="ACY10868" s="60">
        <v>0.94602145236730195</v>
      </c>
      <c r="ACZ10868" s="60"/>
      <c r="ADA10868" s="60"/>
      <c r="ADB10868" s="60"/>
      <c r="ADC10868" s="60"/>
      <c r="ADD10868" s="60"/>
      <c r="ADE10868" s="60"/>
    </row>
    <row r="10869" spans="760:785" x14ac:dyDescent="0.25">
      <c r="ACF10869" s="60"/>
      <c r="ACG10869" s="60"/>
      <c r="ACH10869" s="60"/>
      <c r="ACI10869" s="60"/>
      <c r="ACJ10869" s="60"/>
      <c r="ACK10869" s="60"/>
      <c r="ACL10869" s="60"/>
      <c r="ACM10869" s="60"/>
      <c r="ACN10869" s="60"/>
      <c r="ACO10869" s="60"/>
      <c r="ACP10869" s="60"/>
      <c r="ACQ10869" s="60"/>
      <c r="ACR10869" s="60"/>
      <c r="ACS10869" s="60"/>
      <c r="ACT10869" s="60"/>
      <c r="ACU10869" s="60"/>
      <c r="ACV10869" s="60"/>
      <c r="ACW10869" s="60"/>
      <c r="ACX10869" s="60"/>
      <c r="ACY10869" s="60">
        <v>0.94601464538345104</v>
      </c>
      <c r="ACZ10869" s="60"/>
      <c r="ADA10869" s="60"/>
      <c r="ADB10869" s="60"/>
      <c r="ADC10869" s="60"/>
      <c r="ADD10869" s="60"/>
      <c r="ADE10869" s="60"/>
    </row>
    <row r="10870" spans="760:785" x14ac:dyDescent="0.25">
      <c r="ACF10870" s="60"/>
      <c r="ACG10870" s="60"/>
      <c r="ACH10870" s="60"/>
      <c r="ACI10870" s="60"/>
      <c r="ACJ10870" s="60"/>
      <c r="ACK10870" s="60"/>
      <c r="ACL10870" s="60"/>
      <c r="ACM10870" s="60"/>
      <c r="ACN10870" s="60"/>
      <c r="ACO10870" s="60"/>
      <c r="ACP10870" s="60"/>
      <c r="ACQ10870" s="60"/>
      <c r="ACR10870" s="60"/>
      <c r="ACS10870" s="60"/>
      <c r="ACT10870" s="60"/>
      <c r="ACU10870" s="60"/>
      <c r="ACV10870" s="60"/>
      <c r="ACW10870" s="60"/>
      <c r="ACX10870" s="60"/>
      <c r="ACY10870" s="60">
        <v>0.94600452300780502</v>
      </c>
      <c r="ACZ10870" s="60"/>
      <c r="ADA10870" s="60"/>
      <c r="ADB10870" s="60"/>
      <c r="ADC10870" s="60"/>
      <c r="ADD10870" s="60"/>
      <c r="ADE10870" s="60"/>
    </row>
    <row r="10871" spans="760:785" x14ac:dyDescent="0.25">
      <c r="ACF10871" s="60"/>
      <c r="ACG10871" s="60"/>
      <c r="ACH10871" s="60"/>
      <c r="ACI10871" s="60"/>
      <c r="ACJ10871" s="60"/>
      <c r="ACK10871" s="60"/>
      <c r="ACL10871" s="60"/>
      <c r="ACM10871" s="60"/>
      <c r="ACN10871" s="60"/>
      <c r="ACO10871" s="60"/>
      <c r="ACP10871" s="60"/>
      <c r="ACQ10871" s="60"/>
      <c r="ACR10871" s="60"/>
      <c r="ACS10871" s="60"/>
      <c r="ACT10871" s="60"/>
      <c r="ACU10871" s="60"/>
      <c r="ACV10871" s="60"/>
      <c r="ACW10871" s="60"/>
      <c r="ACX10871" s="60"/>
      <c r="ACY10871" s="60">
        <v>0.94599940620901102</v>
      </c>
      <c r="ACZ10871" s="60"/>
      <c r="ADA10871" s="60"/>
      <c r="ADB10871" s="60"/>
      <c r="ADC10871" s="60"/>
      <c r="ADD10871" s="60"/>
      <c r="ADE10871" s="60"/>
    </row>
    <row r="10872" spans="760:785" x14ac:dyDescent="0.25">
      <c r="ACF10872" s="60"/>
      <c r="ACG10872" s="60"/>
      <c r="ACH10872" s="60"/>
      <c r="ACI10872" s="60"/>
      <c r="ACJ10872" s="60"/>
      <c r="ACK10872" s="60"/>
      <c r="ACL10872" s="60"/>
      <c r="ACM10872" s="60"/>
      <c r="ACN10872" s="60"/>
      <c r="ACO10872" s="60"/>
      <c r="ACP10872" s="60"/>
      <c r="ACQ10872" s="60"/>
      <c r="ACR10872" s="60"/>
      <c r="ACS10872" s="60"/>
      <c r="ACT10872" s="60"/>
      <c r="ACU10872" s="60"/>
      <c r="ACV10872" s="60"/>
      <c r="ACW10872" s="60"/>
      <c r="ACX10872" s="60"/>
      <c r="ACY10872" s="60">
        <v>0.94597674463864301</v>
      </c>
      <c r="ACZ10872" s="60"/>
      <c r="ADA10872" s="60"/>
      <c r="ADB10872" s="60"/>
      <c r="ADC10872" s="60"/>
      <c r="ADD10872" s="60"/>
      <c r="ADE10872" s="60"/>
    </row>
    <row r="10873" spans="760:785" x14ac:dyDescent="0.25">
      <c r="ACF10873" s="60"/>
      <c r="ACG10873" s="60"/>
      <c r="ACH10873" s="60"/>
      <c r="ACI10873" s="60"/>
      <c r="ACJ10873" s="60"/>
      <c r="ACK10873" s="60"/>
      <c r="ACL10873" s="60"/>
      <c r="ACM10873" s="60"/>
      <c r="ACN10873" s="60"/>
      <c r="ACO10873" s="60"/>
      <c r="ACP10873" s="60"/>
      <c r="ACQ10873" s="60"/>
      <c r="ACR10873" s="60"/>
      <c r="ACS10873" s="60"/>
      <c r="ACT10873" s="60"/>
      <c r="ACU10873" s="60"/>
      <c r="ACV10873" s="60"/>
      <c r="ACW10873" s="60"/>
      <c r="ACX10873" s="60"/>
      <c r="ACY10873" s="60">
        <v>0.94590903585156705</v>
      </c>
      <c r="ACZ10873" s="60"/>
      <c r="ADA10873" s="60"/>
      <c r="ADB10873" s="60"/>
      <c r="ADC10873" s="60"/>
      <c r="ADD10873" s="60"/>
      <c r="ADE10873" s="60"/>
    </row>
    <row r="10874" spans="760:785" x14ac:dyDescent="0.25">
      <c r="ACF10874" s="60"/>
      <c r="ACG10874" s="60"/>
      <c r="ACH10874" s="60"/>
      <c r="ACI10874" s="60"/>
      <c r="ACJ10874" s="60"/>
      <c r="ACK10874" s="60"/>
      <c r="ACL10874" s="60"/>
      <c r="ACM10874" s="60"/>
      <c r="ACN10874" s="60"/>
      <c r="ACO10874" s="60"/>
      <c r="ACP10874" s="60"/>
      <c r="ACQ10874" s="60"/>
      <c r="ACR10874" s="60"/>
      <c r="ACS10874" s="60"/>
      <c r="ACT10874" s="60"/>
      <c r="ACU10874" s="60"/>
      <c r="ACV10874" s="60"/>
      <c r="ACW10874" s="60"/>
      <c r="ACX10874" s="60"/>
      <c r="ACY10874" s="60">
        <v>0.94589453806937396</v>
      </c>
      <c r="ACZ10874" s="60"/>
      <c r="ADA10874" s="60"/>
      <c r="ADB10874" s="60"/>
      <c r="ADC10874" s="60"/>
      <c r="ADD10874" s="60"/>
      <c r="ADE10874" s="60"/>
    </row>
    <row r="10875" spans="760:785" x14ac:dyDescent="0.25">
      <c r="ACF10875" s="60"/>
      <c r="ACG10875" s="60"/>
      <c r="ACH10875" s="60"/>
      <c r="ACI10875" s="60"/>
      <c r="ACJ10875" s="60"/>
      <c r="ACK10875" s="60"/>
      <c r="ACL10875" s="60"/>
      <c r="ACM10875" s="60"/>
      <c r="ACN10875" s="60"/>
      <c r="ACO10875" s="60"/>
      <c r="ACP10875" s="60"/>
      <c r="ACQ10875" s="60"/>
      <c r="ACR10875" s="60"/>
      <c r="ACS10875" s="60"/>
      <c r="ACT10875" s="60"/>
      <c r="ACU10875" s="60"/>
      <c r="ACV10875" s="60"/>
      <c r="ACW10875" s="60"/>
      <c r="ACX10875" s="60"/>
      <c r="ACY10875" s="60">
        <v>0.945884846456711</v>
      </c>
      <c r="ACZ10875" s="60"/>
      <c r="ADA10875" s="60"/>
      <c r="ADB10875" s="60"/>
      <c r="ADC10875" s="60"/>
      <c r="ADD10875" s="60"/>
      <c r="ADE10875" s="60"/>
    </row>
    <row r="10876" spans="760:785" x14ac:dyDescent="0.25">
      <c r="ACF10876" s="60"/>
      <c r="ACG10876" s="60"/>
      <c r="ACH10876" s="60"/>
      <c r="ACI10876" s="60"/>
      <c r="ACJ10876" s="60"/>
      <c r="ACK10876" s="60"/>
      <c r="ACL10876" s="60"/>
      <c r="ACM10876" s="60"/>
      <c r="ACN10876" s="60"/>
      <c r="ACO10876" s="60"/>
      <c r="ACP10876" s="60"/>
      <c r="ACQ10876" s="60"/>
      <c r="ACR10876" s="60"/>
      <c r="ACS10876" s="60"/>
      <c r="ACT10876" s="60"/>
      <c r="ACU10876" s="60"/>
      <c r="ACV10876" s="60"/>
      <c r="ACW10876" s="60"/>
      <c r="ACX10876" s="60"/>
      <c r="ACY10876" s="60">
        <v>0.94588111017640097</v>
      </c>
      <c r="ACZ10876" s="60"/>
      <c r="ADA10876" s="60"/>
      <c r="ADB10876" s="60"/>
      <c r="ADC10876" s="60"/>
      <c r="ADD10876" s="60"/>
      <c r="ADE10876" s="60"/>
    </row>
    <row r="10877" spans="760:785" x14ac:dyDescent="0.25">
      <c r="ACF10877" s="60"/>
      <c r="ACG10877" s="60"/>
      <c r="ACH10877" s="60"/>
      <c r="ACI10877" s="60"/>
      <c r="ACJ10877" s="60"/>
      <c r="ACK10877" s="60"/>
      <c r="ACL10877" s="60"/>
      <c r="ACM10877" s="60"/>
      <c r="ACN10877" s="60"/>
      <c r="ACO10877" s="60"/>
      <c r="ACP10877" s="60"/>
      <c r="ACQ10877" s="60"/>
      <c r="ACR10877" s="60"/>
      <c r="ACS10877" s="60"/>
      <c r="ACT10877" s="60"/>
      <c r="ACU10877" s="60"/>
      <c r="ACV10877" s="60"/>
      <c r="ACW10877" s="60"/>
      <c r="ACX10877" s="60"/>
      <c r="ACY10877" s="60">
        <v>0.94585641381753205</v>
      </c>
      <c r="ACZ10877" s="60"/>
      <c r="ADA10877" s="60"/>
      <c r="ADB10877" s="60"/>
      <c r="ADC10877" s="60"/>
      <c r="ADD10877" s="60"/>
      <c r="ADE10877" s="60"/>
    </row>
    <row r="10878" spans="760:785" x14ac:dyDescent="0.25">
      <c r="ACF10878" s="60"/>
      <c r="ACG10878" s="60"/>
      <c r="ACH10878" s="60"/>
      <c r="ACI10878" s="60"/>
      <c r="ACJ10878" s="60"/>
      <c r="ACK10878" s="60"/>
      <c r="ACL10878" s="60"/>
      <c r="ACM10878" s="60"/>
      <c r="ACN10878" s="60"/>
      <c r="ACO10878" s="60"/>
      <c r="ACP10878" s="60"/>
      <c r="ACQ10878" s="60"/>
      <c r="ACR10878" s="60"/>
      <c r="ACS10878" s="60"/>
      <c r="ACT10878" s="60"/>
      <c r="ACU10878" s="60"/>
      <c r="ACV10878" s="60"/>
      <c r="ACW10878" s="60"/>
      <c r="ACX10878" s="60"/>
      <c r="ACY10878" s="60">
        <v>0.945845296356712</v>
      </c>
      <c r="ACZ10878" s="60"/>
      <c r="ADA10878" s="60"/>
      <c r="ADB10878" s="60"/>
      <c r="ADC10878" s="60"/>
      <c r="ADD10878" s="60"/>
      <c r="ADE10878" s="60"/>
    </row>
    <row r="10879" spans="760:785" x14ac:dyDescent="0.25">
      <c r="ACF10879" s="60"/>
      <c r="ACG10879" s="60"/>
      <c r="ACH10879" s="60"/>
      <c r="ACI10879" s="60"/>
      <c r="ACJ10879" s="60"/>
      <c r="ACK10879" s="60"/>
      <c r="ACL10879" s="60"/>
      <c r="ACM10879" s="60"/>
      <c r="ACN10879" s="60"/>
      <c r="ACO10879" s="60"/>
      <c r="ACP10879" s="60"/>
      <c r="ACQ10879" s="60"/>
      <c r="ACR10879" s="60"/>
      <c r="ACS10879" s="60"/>
      <c r="ACT10879" s="60"/>
      <c r="ACU10879" s="60"/>
      <c r="ACV10879" s="60"/>
      <c r="ACW10879" s="60"/>
      <c r="ACX10879" s="60"/>
      <c r="ACY10879" s="60">
        <v>0.94583562482594297</v>
      </c>
      <c r="ACZ10879" s="60"/>
      <c r="ADA10879" s="60"/>
      <c r="ADB10879" s="60"/>
      <c r="ADC10879" s="60"/>
      <c r="ADD10879" s="60"/>
      <c r="ADE10879" s="60"/>
    </row>
    <row r="10880" spans="760:785" x14ac:dyDescent="0.25">
      <c r="ACF10880" s="60"/>
      <c r="ACG10880" s="60"/>
      <c r="ACH10880" s="60"/>
      <c r="ACI10880" s="60"/>
      <c r="ACJ10880" s="60"/>
      <c r="ACK10880" s="60"/>
      <c r="ACL10880" s="60"/>
      <c r="ACM10880" s="60"/>
      <c r="ACN10880" s="60"/>
      <c r="ACO10880" s="60"/>
      <c r="ACP10880" s="60"/>
      <c r="ACQ10880" s="60"/>
      <c r="ACR10880" s="60"/>
      <c r="ACS10880" s="60"/>
      <c r="ACT10880" s="60"/>
      <c r="ACU10880" s="60"/>
      <c r="ACV10880" s="60"/>
      <c r="ACW10880" s="60"/>
      <c r="ACX10880" s="60"/>
      <c r="ACY10880" s="60">
        <v>0.94582632355163998</v>
      </c>
      <c r="ACZ10880" s="60"/>
      <c r="ADA10880" s="60"/>
      <c r="ADB10880" s="60"/>
      <c r="ADC10880" s="60"/>
      <c r="ADD10880" s="60"/>
      <c r="ADE10880" s="60"/>
    </row>
    <row r="10881" spans="760:785" x14ac:dyDescent="0.25">
      <c r="ACF10881" s="60"/>
      <c r="ACG10881" s="60"/>
      <c r="ACH10881" s="60"/>
      <c r="ACI10881" s="60"/>
      <c r="ACJ10881" s="60"/>
      <c r="ACK10881" s="60"/>
      <c r="ACL10881" s="60"/>
      <c r="ACM10881" s="60"/>
      <c r="ACN10881" s="60"/>
      <c r="ACO10881" s="60"/>
      <c r="ACP10881" s="60"/>
      <c r="ACQ10881" s="60"/>
      <c r="ACR10881" s="60"/>
      <c r="ACS10881" s="60"/>
      <c r="ACT10881" s="60"/>
      <c r="ACU10881" s="60"/>
      <c r="ACV10881" s="60"/>
      <c r="ACW10881" s="60"/>
      <c r="ACX10881" s="60"/>
      <c r="ACY10881" s="60">
        <v>0.94582590120765997</v>
      </c>
      <c r="ACZ10881" s="60"/>
      <c r="ADA10881" s="60"/>
      <c r="ADB10881" s="60"/>
      <c r="ADC10881" s="60"/>
      <c r="ADD10881" s="60"/>
      <c r="ADE10881" s="60"/>
    </row>
    <row r="10882" spans="760:785" x14ac:dyDescent="0.25">
      <c r="ACF10882" s="60"/>
      <c r="ACG10882" s="60"/>
      <c r="ACH10882" s="60"/>
      <c r="ACI10882" s="60"/>
      <c r="ACJ10882" s="60"/>
      <c r="ACK10882" s="60"/>
      <c r="ACL10882" s="60"/>
      <c r="ACM10882" s="60"/>
      <c r="ACN10882" s="60"/>
      <c r="ACO10882" s="60"/>
      <c r="ACP10882" s="60"/>
      <c r="ACQ10882" s="60"/>
      <c r="ACR10882" s="60"/>
      <c r="ACS10882" s="60"/>
      <c r="ACT10882" s="60"/>
      <c r="ACU10882" s="60"/>
      <c r="ACV10882" s="60"/>
      <c r="ACW10882" s="60"/>
      <c r="ACX10882" s="60"/>
      <c r="ACY10882" s="60">
        <v>0.94582505731420496</v>
      </c>
      <c r="ACZ10882" s="60"/>
      <c r="ADA10882" s="60"/>
      <c r="ADB10882" s="60"/>
      <c r="ADC10882" s="60"/>
      <c r="ADD10882" s="60"/>
      <c r="ADE10882" s="60"/>
    </row>
    <row r="10883" spans="760:785" x14ac:dyDescent="0.25">
      <c r="ACF10883" s="60"/>
      <c r="ACG10883" s="60"/>
      <c r="ACH10883" s="60"/>
      <c r="ACI10883" s="60"/>
      <c r="ACJ10883" s="60"/>
      <c r="ACK10883" s="60"/>
      <c r="ACL10883" s="60"/>
      <c r="ACM10883" s="60"/>
      <c r="ACN10883" s="60"/>
      <c r="ACO10883" s="60"/>
      <c r="ACP10883" s="60"/>
      <c r="ACQ10883" s="60"/>
      <c r="ACR10883" s="60"/>
      <c r="ACS10883" s="60"/>
      <c r="ACT10883" s="60"/>
      <c r="ACU10883" s="60"/>
      <c r="ACV10883" s="60"/>
      <c r="ACW10883" s="60"/>
      <c r="ACX10883" s="60"/>
      <c r="ACY10883" s="60">
        <v>0.94582087451019403</v>
      </c>
      <c r="ACZ10883" s="60"/>
      <c r="ADA10883" s="60"/>
      <c r="ADB10883" s="60"/>
      <c r="ADC10883" s="60"/>
      <c r="ADD10883" s="60"/>
      <c r="ADE10883" s="60"/>
    </row>
    <row r="10884" spans="760:785" x14ac:dyDescent="0.25">
      <c r="ACF10884" s="60"/>
      <c r="ACG10884" s="60"/>
      <c r="ACH10884" s="60"/>
      <c r="ACI10884" s="60"/>
      <c r="ACJ10884" s="60"/>
      <c r="ACK10884" s="60"/>
      <c r="ACL10884" s="60"/>
      <c r="ACM10884" s="60"/>
      <c r="ACN10884" s="60"/>
      <c r="ACO10884" s="60"/>
      <c r="ACP10884" s="60"/>
      <c r="ACQ10884" s="60"/>
      <c r="ACR10884" s="60"/>
      <c r="ACS10884" s="60"/>
      <c r="ACT10884" s="60"/>
      <c r="ACU10884" s="60"/>
      <c r="ACV10884" s="60"/>
      <c r="ACW10884" s="60"/>
      <c r="ACX10884" s="60"/>
      <c r="ACY10884" s="60">
        <v>0.94581907462251202</v>
      </c>
      <c r="ACZ10884" s="60"/>
      <c r="ADA10884" s="60"/>
      <c r="ADB10884" s="60"/>
      <c r="ADC10884" s="60"/>
      <c r="ADD10884" s="60"/>
      <c r="ADE10884" s="60"/>
    </row>
    <row r="10885" spans="760:785" x14ac:dyDescent="0.25">
      <c r="ACF10885" s="60"/>
      <c r="ACG10885" s="60"/>
      <c r="ACH10885" s="60"/>
      <c r="ACI10885" s="60"/>
      <c r="ACJ10885" s="60"/>
      <c r="ACK10885" s="60"/>
      <c r="ACL10885" s="60"/>
      <c r="ACM10885" s="60"/>
      <c r="ACN10885" s="60"/>
      <c r="ACO10885" s="60"/>
      <c r="ACP10885" s="60"/>
      <c r="ACQ10885" s="60"/>
      <c r="ACR10885" s="60"/>
      <c r="ACS10885" s="60"/>
      <c r="ACT10885" s="60"/>
      <c r="ACU10885" s="60"/>
      <c r="ACV10885" s="60"/>
      <c r="ACW10885" s="60"/>
      <c r="ACX10885" s="60"/>
      <c r="ACY10885" s="60">
        <v>0.94581541617920994</v>
      </c>
      <c r="ACZ10885" s="60"/>
      <c r="ADA10885" s="60"/>
      <c r="ADB10885" s="60"/>
      <c r="ADC10885" s="60"/>
      <c r="ADD10885" s="60"/>
      <c r="ADE10885" s="60"/>
    </row>
    <row r="10886" spans="760:785" x14ac:dyDescent="0.25">
      <c r="ACF10886" s="60"/>
      <c r="ACG10886" s="60"/>
      <c r="ACH10886" s="60"/>
      <c r="ACI10886" s="60"/>
      <c r="ACJ10886" s="60"/>
      <c r="ACK10886" s="60"/>
      <c r="ACL10886" s="60"/>
      <c r="ACM10886" s="60"/>
      <c r="ACN10886" s="60"/>
      <c r="ACO10886" s="60"/>
      <c r="ACP10886" s="60"/>
      <c r="ACQ10886" s="60"/>
      <c r="ACR10886" s="60"/>
      <c r="ACS10886" s="60"/>
      <c r="ACT10886" s="60"/>
      <c r="ACU10886" s="60"/>
      <c r="ACV10886" s="60"/>
      <c r="ACW10886" s="60"/>
      <c r="ACX10886" s="60"/>
      <c r="ACY10886" s="60">
        <v>0.945779880127401</v>
      </c>
      <c r="ACZ10886" s="60"/>
      <c r="ADA10886" s="60"/>
      <c r="ADB10886" s="60"/>
      <c r="ADC10886" s="60"/>
      <c r="ADD10886" s="60"/>
      <c r="ADE10886" s="60"/>
    </row>
    <row r="10887" spans="760:785" x14ac:dyDescent="0.25">
      <c r="ACF10887" s="60"/>
      <c r="ACG10887" s="60"/>
      <c r="ACH10887" s="60"/>
      <c r="ACI10887" s="60"/>
      <c r="ACJ10887" s="60"/>
      <c r="ACK10887" s="60"/>
      <c r="ACL10887" s="60"/>
      <c r="ACM10887" s="60"/>
      <c r="ACN10887" s="60"/>
      <c r="ACO10887" s="60"/>
      <c r="ACP10887" s="60"/>
      <c r="ACQ10887" s="60"/>
      <c r="ACR10887" s="60"/>
      <c r="ACS10887" s="60"/>
      <c r="ACT10887" s="60"/>
      <c r="ACU10887" s="60"/>
      <c r="ACV10887" s="60"/>
      <c r="ACW10887" s="60"/>
      <c r="ACX10887" s="60"/>
      <c r="ACY10887" s="60">
        <v>0.945761336465897</v>
      </c>
      <c r="ACZ10887" s="60"/>
      <c r="ADA10887" s="60"/>
      <c r="ADB10887" s="60"/>
      <c r="ADC10887" s="60"/>
      <c r="ADD10887" s="60"/>
      <c r="ADE10887" s="60"/>
    </row>
    <row r="10888" spans="760:785" x14ac:dyDescent="0.25">
      <c r="ACF10888" s="60"/>
      <c r="ACG10888" s="60"/>
      <c r="ACH10888" s="60"/>
      <c r="ACI10888" s="60"/>
      <c r="ACJ10888" s="60"/>
      <c r="ACK10888" s="60"/>
      <c r="ACL10888" s="60"/>
      <c r="ACM10888" s="60"/>
      <c r="ACN10888" s="60"/>
      <c r="ACO10888" s="60"/>
      <c r="ACP10888" s="60"/>
      <c r="ACQ10888" s="60"/>
      <c r="ACR10888" s="60"/>
      <c r="ACS10888" s="60"/>
      <c r="ACT10888" s="60"/>
      <c r="ACU10888" s="60"/>
      <c r="ACV10888" s="60"/>
      <c r="ACW10888" s="60"/>
      <c r="ACX10888" s="60"/>
      <c r="ACY10888" s="60">
        <v>0.94575832018093497</v>
      </c>
      <c r="ACZ10888" s="60"/>
      <c r="ADA10888" s="60"/>
      <c r="ADB10888" s="60"/>
      <c r="ADC10888" s="60"/>
      <c r="ADD10888" s="60"/>
      <c r="ADE10888" s="60"/>
    </row>
    <row r="10889" spans="760:785" x14ac:dyDescent="0.25">
      <c r="ACF10889" s="60"/>
      <c r="ACG10889" s="60"/>
      <c r="ACH10889" s="60"/>
      <c r="ACI10889" s="60"/>
      <c r="ACJ10889" s="60"/>
      <c r="ACK10889" s="60"/>
      <c r="ACL10889" s="60"/>
      <c r="ACM10889" s="60"/>
      <c r="ACN10889" s="60"/>
      <c r="ACO10889" s="60"/>
      <c r="ACP10889" s="60"/>
      <c r="ACQ10889" s="60"/>
      <c r="ACR10889" s="60"/>
      <c r="ACS10889" s="60"/>
      <c r="ACT10889" s="60"/>
      <c r="ACU10889" s="60"/>
      <c r="ACV10889" s="60"/>
      <c r="ACW10889" s="60"/>
      <c r="ACX10889" s="60"/>
      <c r="ACY10889" s="60">
        <v>0.94575276618743898</v>
      </c>
      <c r="ACZ10889" s="60"/>
      <c r="ADA10889" s="60"/>
      <c r="ADB10889" s="60"/>
      <c r="ADC10889" s="60"/>
      <c r="ADD10889" s="60"/>
      <c r="ADE10889" s="60"/>
    </row>
    <row r="10890" spans="760:785" x14ac:dyDescent="0.25">
      <c r="ACF10890" s="60"/>
      <c r="ACG10890" s="60"/>
      <c r="ACH10890" s="60"/>
      <c r="ACI10890" s="60"/>
      <c r="ACJ10890" s="60"/>
      <c r="ACK10890" s="60"/>
      <c r="ACL10890" s="60"/>
      <c r="ACM10890" s="60"/>
      <c r="ACN10890" s="60"/>
      <c r="ACO10890" s="60"/>
      <c r="ACP10890" s="60"/>
      <c r="ACQ10890" s="60"/>
      <c r="ACR10890" s="60"/>
      <c r="ACS10890" s="60"/>
      <c r="ACT10890" s="60"/>
      <c r="ACU10890" s="60"/>
      <c r="ACV10890" s="60"/>
      <c r="ACW10890" s="60"/>
      <c r="ACX10890" s="60"/>
      <c r="ACY10890" s="60">
        <v>0.94566997662016905</v>
      </c>
      <c r="ACZ10890" s="60"/>
      <c r="ADA10890" s="60"/>
      <c r="ADB10890" s="60"/>
      <c r="ADC10890" s="60"/>
      <c r="ADD10890" s="60"/>
      <c r="ADE10890" s="60"/>
    </row>
    <row r="10891" spans="760:785" x14ac:dyDescent="0.25">
      <c r="ACF10891" s="60"/>
      <c r="ACG10891" s="60"/>
      <c r="ACH10891" s="60"/>
      <c r="ACI10891" s="60"/>
      <c r="ACJ10891" s="60"/>
      <c r="ACK10891" s="60"/>
      <c r="ACL10891" s="60"/>
      <c r="ACM10891" s="60"/>
      <c r="ACN10891" s="60"/>
      <c r="ACO10891" s="60"/>
      <c r="ACP10891" s="60"/>
      <c r="ACQ10891" s="60"/>
      <c r="ACR10891" s="60"/>
      <c r="ACS10891" s="60"/>
      <c r="ACT10891" s="60"/>
      <c r="ACU10891" s="60"/>
      <c r="ACV10891" s="60"/>
      <c r="ACW10891" s="60"/>
      <c r="ACX10891" s="60"/>
      <c r="ACY10891" s="60">
        <v>0.945647614556272</v>
      </c>
      <c r="ACZ10891" s="60"/>
      <c r="ADA10891" s="60"/>
      <c r="ADB10891" s="60"/>
      <c r="ADC10891" s="60"/>
      <c r="ADD10891" s="60"/>
      <c r="ADE10891" s="60"/>
    </row>
    <row r="10892" spans="760:785" x14ac:dyDescent="0.25">
      <c r="ACF10892" s="60"/>
      <c r="ACG10892" s="60"/>
      <c r="ACH10892" s="60"/>
      <c r="ACI10892" s="60"/>
      <c r="ACJ10892" s="60"/>
      <c r="ACK10892" s="60"/>
      <c r="ACL10892" s="60"/>
      <c r="ACM10892" s="60"/>
      <c r="ACN10892" s="60"/>
      <c r="ACO10892" s="60"/>
      <c r="ACP10892" s="60"/>
      <c r="ACQ10892" s="60"/>
      <c r="ACR10892" s="60"/>
      <c r="ACS10892" s="60"/>
      <c r="ACT10892" s="60"/>
      <c r="ACU10892" s="60"/>
      <c r="ACV10892" s="60"/>
      <c r="ACW10892" s="60"/>
      <c r="ACX10892" s="60"/>
      <c r="ACY10892" s="60">
        <v>0.94561323003097297</v>
      </c>
      <c r="ACZ10892" s="60"/>
      <c r="ADA10892" s="60"/>
      <c r="ADB10892" s="60"/>
      <c r="ADC10892" s="60"/>
      <c r="ADD10892" s="60"/>
      <c r="ADE10892" s="60"/>
    </row>
    <row r="10893" spans="760:785" x14ac:dyDescent="0.25">
      <c r="ACF10893" s="60"/>
      <c r="ACG10893" s="60"/>
      <c r="ACH10893" s="60"/>
      <c r="ACI10893" s="60"/>
      <c r="ACJ10893" s="60"/>
      <c r="ACK10893" s="60"/>
      <c r="ACL10893" s="60"/>
      <c r="ACM10893" s="60"/>
      <c r="ACN10893" s="60"/>
      <c r="ACO10893" s="60"/>
      <c r="ACP10893" s="60"/>
      <c r="ACQ10893" s="60"/>
      <c r="ACR10893" s="60"/>
      <c r="ACS10893" s="60"/>
      <c r="ACT10893" s="60"/>
      <c r="ACU10893" s="60"/>
      <c r="ACV10893" s="60"/>
      <c r="ACW10893" s="60"/>
      <c r="ACX10893" s="60"/>
      <c r="ACY10893" s="60">
        <v>0.945593384281323</v>
      </c>
      <c r="ACZ10893" s="60"/>
      <c r="ADA10893" s="60"/>
      <c r="ADB10893" s="60"/>
      <c r="ADC10893" s="60"/>
      <c r="ADD10893" s="60"/>
      <c r="ADE10893" s="60"/>
    </row>
    <row r="10894" spans="760:785" x14ac:dyDescent="0.25">
      <c r="ACF10894" s="60"/>
      <c r="ACG10894" s="60"/>
      <c r="ACH10894" s="60"/>
      <c r="ACI10894" s="60"/>
      <c r="ACJ10894" s="60"/>
      <c r="ACK10894" s="60"/>
      <c r="ACL10894" s="60"/>
      <c r="ACM10894" s="60"/>
      <c r="ACN10894" s="60"/>
      <c r="ACO10894" s="60"/>
      <c r="ACP10894" s="60"/>
      <c r="ACQ10894" s="60"/>
      <c r="ACR10894" s="60"/>
      <c r="ACS10894" s="60"/>
      <c r="ACT10894" s="60"/>
      <c r="ACU10894" s="60"/>
      <c r="ACV10894" s="60"/>
      <c r="ACW10894" s="60"/>
      <c r="ACX10894" s="60"/>
      <c r="ACY10894" s="60">
        <v>0.94558788147053896</v>
      </c>
      <c r="ACZ10894" s="60"/>
      <c r="ADA10894" s="60"/>
      <c r="ADB10894" s="60"/>
      <c r="ADC10894" s="60"/>
      <c r="ADD10894" s="60"/>
      <c r="ADE10894" s="60"/>
    </row>
    <row r="10895" spans="760:785" x14ac:dyDescent="0.25">
      <c r="ACF10895" s="60"/>
      <c r="ACG10895" s="60"/>
      <c r="ACH10895" s="60"/>
      <c r="ACI10895" s="60"/>
      <c r="ACJ10895" s="60"/>
      <c r="ACK10895" s="60"/>
      <c r="ACL10895" s="60"/>
      <c r="ACM10895" s="60"/>
      <c r="ACN10895" s="60"/>
      <c r="ACO10895" s="60"/>
      <c r="ACP10895" s="60"/>
      <c r="ACQ10895" s="60"/>
      <c r="ACR10895" s="60"/>
      <c r="ACS10895" s="60"/>
      <c r="ACT10895" s="60"/>
      <c r="ACU10895" s="60"/>
      <c r="ACV10895" s="60"/>
      <c r="ACW10895" s="60"/>
      <c r="ACX10895" s="60"/>
      <c r="ACY10895" s="60">
        <v>0.94558682953622797</v>
      </c>
      <c r="ACZ10895" s="60"/>
      <c r="ADA10895" s="60"/>
      <c r="ADB10895" s="60"/>
      <c r="ADC10895" s="60"/>
      <c r="ADD10895" s="60"/>
      <c r="ADE10895" s="60"/>
    </row>
    <row r="10896" spans="760:785" x14ac:dyDescent="0.25">
      <c r="ACF10896" s="60"/>
      <c r="ACG10896" s="60"/>
      <c r="ACH10896" s="60"/>
      <c r="ACI10896" s="60"/>
      <c r="ACJ10896" s="60"/>
      <c r="ACK10896" s="60"/>
      <c r="ACL10896" s="60"/>
      <c r="ACM10896" s="60"/>
      <c r="ACN10896" s="60"/>
      <c r="ACO10896" s="60"/>
      <c r="ACP10896" s="60"/>
      <c r="ACQ10896" s="60"/>
      <c r="ACR10896" s="60"/>
      <c r="ACS10896" s="60"/>
      <c r="ACT10896" s="60"/>
      <c r="ACU10896" s="60"/>
      <c r="ACV10896" s="60"/>
      <c r="ACW10896" s="60"/>
      <c r="ACX10896" s="60"/>
      <c r="ACY10896" s="60">
        <v>0.94558374443901205</v>
      </c>
      <c r="ACZ10896" s="60"/>
      <c r="ADA10896" s="60"/>
      <c r="ADB10896" s="60"/>
      <c r="ADC10896" s="60"/>
      <c r="ADD10896" s="60"/>
      <c r="ADE10896" s="60"/>
    </row>
    <row r="10897" spans="760:785" x14ac:dyDescent="0.25">
      <c r="ACF10897" s="60"/>
      <c r="ACG10897" s="60"/>
      <c r="ACH10897" s="60"/>
      <c r="ACI10897" s="60"/>
      <c r="ACJ10897" s="60"/>
      <c r="ACK10897" s="60"/>
      <c r="ACL10897" s="60"/>
      <c r="ACM10897" s="60"/>
      <c r="ACN10897" s="60"/>
      <c r="ACO10897" s="60"/>
      <c r="ACP10897" s="60"/>
      <c r="ACQ10897" s="60"/>
      <c r="ACR10897" s="60"/>
      <c r="ACS10897" s="60"/>
      <c r="ACT10897" s="60"/>
      <c r="ACU10897" s="60"/>
      <c r="ACV10897" s="60"/>
      <c r="ACW10897" s="60"/>
      <c r="ACX10897" s="60"/>
      <c r="ACY10897" s="60">
        <v>0.94558261028609103</v>
      </c>
      <c r="ACZ10897" s="60"/>
      <c r="ADA10897" s="60"/>
      <c r="ADB10897" s="60"/>
      <c r="ADC10897" s="60"/>
      <c r="ADD10897" s="60"/>
      <c r="ADE10897" s="60"/>
    </row>
    <row r="10898" spans="760:785" x14ac:dyDescent="0.25">
      <c r="ACF10898" s="60"/>
      <c r="ACG10898" s="60"/>
      <c r="ACH10898" s="60"/>
      <c r="ACI10898" s="60"/>
      <c r="ACJ10898" s="60"/>
      <c r="ACK10898" s="60"/>
      <c r="ACL10898" s="60"/>
      <c r="ACM10898" s="60"/>
      <c r="ACN10898" s="60"/>
      <c r="ACO10898" s="60"/>
      <c r="ACP10898" s="60"/>
      <c r="ACQ10898" s="60"/>
      <c r="ACR10898" s="60"/>
      <c r="ACS10898" s="60"/>
      <c r="ACT10898" s="60"/>
      <c r="ACU10898" s="60"/>
      <c r="ACV10898" s="60"/>
      <c r="ACW10898" s="60"/>
      <c r="ACX10898" s="60"/>
      <c r="ACY10898" s="60">
        <v>0.94558054923961399</v>
      </c>
      <c r="ACZ10898" s="60"/>
      <c r="ADA10898" s="60"/>
      <c r="ADB10898" s="60"/>
      <c r="ADC10898" s="60"/>
      <c r="ADD10898" s="60"/>
      <c r="ADE10898" s="60"/>
    </row>
    <row r="10899" spans="760:785" x14ac:dyDescent="0.25">
      <c r="ACF10899" s="60"/>
      <c r="ACG10899" s="60"/>
      <c r="ACH10899" s="60"/>
      <c r="ACI10899" s="60"/>
      <c r="ACJ10899" s="60"/>
      <c r="ACK10899" s="60"/>
      <c r="ACL10899" s="60"/>
      <c r="ACM10899" s="60"/>
      <c r="ACN10899" s="60"/>
      <c r="ACO10899" s="60"/>
      <c r="ACP10899" s="60"/>
      <c r="ACQ10899" s="60"/>
      <c r="ACR10899" s="60"/>
      <c r="ACS10899" s="60"/>
      <c r="ACT10899" s="60"/>
      <c r="ACU10899" s="60"/>
      <c r="ACV10899" s="60"/>
      <c r="ACW10899" s="60"/>
      <c r="ACX10899" s="60"/>
      <c r="ACY10899" s="60">
        <v>0.94557833306878503</v>
      </c>
      <c r="ACZ10899" s="60"/>
      <c r="ADA10899" s="60"/>
      <c r="ADB10899" s="60"/>
      <c r="ADC10899" s="60"/>
      <c r="ADD10899" s="60"/>
      <c r="ADE10899" s="60"/>
    </row>
    <row r="10900" spans="760:785" x14ac:dyDescent="0.25">
      <c r="ACF10900" s="60"/>
      <c r="ACG10900" s="60"/>
      <c r="ACH10900" s="60"/>
      <c r="ACI10900" s="60"/>
      <c r="ACJ10900" s="60"/>
      <c r="ACK10900" s="60"/>
      <c r="ACL10900" s="60"/>
      <c r="ACM10900" s="60"/>
      <c r="ACN10900" s="60"/>
      <c r="ACO10900" s="60"/>
      <c r="ACP10900" s="60"/>
      <c r="ACQ10900" s="60"/>
      <c r="ACR10900" s="60"/>
      <c r="ACS10900" s="60"/>
      <c r="ACT10900" s="60"/>
      <c r="ACU10900" s="60"/>
      <c r="ACV10900" s="60"/>
      <c r="ACW10900" s="60"/>
      <c r="ACX10900" s="60"/>
      <c r="ACY10900" s="60">
        <v>0.94556899546551798</v>
      </c>
      <c r="ACZ10900" s="60"/>
      <c r="ADA10900" s="60"/>
      <c r="ADB10900" s="60"/>
      <c r="ADC10900" s="60"/>
      <c r="ADD10900" s="60"/>
      <c r="ADE10900" s="60"/>
    </row>
    <row r="10901" spans="760:785" x14ac:dyDescent="0.25">
      <c r="ACF10901" s="60"/>
      <c r="ACG10901" s="60"/>
      <c r="ACH10901" s="60"/>
      <c r="ACI10901" s="60"/>
      <c r="ACJ10901" s="60"/>
      <c r="ACK10901" s="60"/>
      <c r="ACL10901" s="60"/>
      <c r="ACM10901" s="60"/>
      <c r="ACN10901" s="60"/>
      <c r="ACO10901" s="60"/>
      <c r="ACP10901" s="60"/>
      <c r="ACQ10901" s="60"/>
      <c r="ACR10901" s="60"/>
      <c r="ACS10901" s="60"/>
      <c r="ACT10901" s="60"/>
      <c r="ACU10901" s="60"/>
      <c r="ACV10901" s="60"/>
      <c r="ACW10901" s="60"/>
      <c r="ACX10901" s="60"/>
      <c r="ACY10901" s="60">
        <v>0.94555289043467505</v>
      </c>
      <c r="ACZ10901" s="60"/>
      <c r="ADA10901" s="60"/>
      <c r="ADB10901" s="60"/>
      <c r="ADC10901" s="60"/>
      <c r="ADD10901" s="60"/>
      <c r="ADE10901" s="60"/>
    </row>
    <row r="10902" spans="760:785" x14ac:dyDescent="0.25">
      <c r="ACF10902" s="60"/>
      <c r="ACG10902" s="60"/>
      <c r="ACH10902" s="60"/>
      <c r="ACI10902" s="60"/>
      <c r="ACJ10902" s="60"/>
      <c r="ACK10902" s="60"/>
      <c r="ACL10902" s="60"/>
      <c r="ACM10902" s="60"/>
      <c r="ACN10902" s="60"/>
      <c r="ACO10902" s="60"/>
      <c r="ACP10902" s="60"/>
      <c r="ACQ10902" s="60"/>
      <c r="ACR10902" s="60"/>
      <c r="ACS10902" s="60"/>
      <c r="ACT10902" s="60"/>
      <c r="ACU10902" s="60"/>
      <c r="ACV10902" s="60"/>
      <c r="ACW10902" s="60"/>
      <c r="ACX10902" s="60"/>
      <c r="ACY10902" s="60">
        <v>0.945547811647383</v>
      </c>
      <c r="ACZ10902" s="60"/>
      <c r="ADA10902" s="60"/>
      <c r="ADB10902" s="60"/>
      <c r="ADC10902" s="60"/>
      <c r="ADD10902" s="60"/>
      <c r="ADE10902" s="60"/>
    </row>
    <row r="10903" spans="760:785" x14ac:dyDescent="0.25">
      <c r="ACF10903" s="60"/>
      <c r="ACG10903" s="60"/>
      <c r="ACH10903" s="60"/>
      <c r="ACI10903" s="60"/>
      <c r="ACJ10903" s="60"/>
      <c r="ACK10903" s="60"/>
      <c r="ACL10903" s="60"/>
      <c r="ACM10903" s="60"/>
      <c r="ACN10903" s="60"/>
      <c r="ACO10903" s="60"/>
      <c r="ACP10903" s="60"/>
      <c r="ACQ10903" s="60"/>
      <c r="ACR10903" s="60"/>
      <c r="ACS10903" s="60"/>
      <c r="ACT10903" s="60"/>
      <c r="ACU10903" s="60"/>
      <c r="ACV10903" s="60"/>
      <c r="ACW10903" s="60"/>
      <c r="ACX10903" s="60"/>
      <c r="ACY10903" s="60">
        <v>0.94553349518365304</v>
      </c>
      <c r="ACZ10903" s="60"/>
      <c r="ADA10903" s="60"/>
      <c r="ADB10903" s="60"/>
      <c r="ADC10903" s="60"/>
      <c r="ADD10903" s="60"/>
      <c r="ADE10903" s="60"/>
    </row>
    <row r="10904" spans="760:785" x14ac:dyDescent="0.25">
      <c r="ACF10904" s="60"/>
      <c r="ACG10904" s="60"/>
      <c r="ACH10904" s="60"/>
      <c r="ACI10904" s="60"/>
      <c r="ACJ10904" s="60"/>
      <c r="ACK10904" s="60"/>
      <c r="ACL10904" s="60"/>
      <c r="ACM10904" s="60"/>
      <c r="ACN10904" s="60"/>
      <c r="ACO10904" s="60"/>
      <c r="ACP10904" s="60"/>
      <c r="ACQ10904" s="60"/>
      <c r="ACR10904" s="60"/>
      <c r="ACS10904" s="60"/>
      <c r="ACT10904" s="60"/>
      <c r="ACU10904" s="60"/>
      <c r="ACV10904" s="60"/>
      <c r="ACW10904" s="60"/>
      <c r="ACX10904" s="60"/>
      <c r="ACY10904" s="60">
        <v>0.94553177060369897</v>
      </c>
      <c r="ACZ10904" s="60"/>
      <c r="ADA10904" s="60"/>
      <c r="ADB10904" s="60"/>
      <c r="ADC10904" s="60"/>
      <c r="ADD10904" s="60"/>
      <c r="ADE10904" s="60"/>
    </row>
    <row r="10905" spans="760:785" x14ac:dyDescent="0.25">
      <c r="ACF10905" s="60"/>
      <c r="ACG10905" s="60"/>
      <c r="ACH10905" s="60"/>
      <c r="ACI10905" s="60"/>
      <c r="ACJ10905" s="60"/>
      <c r="ACK10905" s="60"/>
      <c r="ACL10905" s="60"/>
      <c r="ACM10905" s="60"/>
      <c r="ACN10905" s="60"/>
      <c r="ACO10905" s="60"/>
      <c r="ACP10905" s="60"/>
      <c r="ACQ10905" s="60"/>
      <c r="ACR10905" s="60"/>
      <c r="ACS10905" s="60"/>
      <c r="ACT10905" s="60"/>
      <c r="ACU10905" s="60"/>
      <c r="ACV10905" s="60"/>
      <c r="ACW10905" s="60"/>
      <c r="ACX10905" s="60"/>
      <c r="ACY10905" s="60">
        <v>0.94549000849161202</v>
      </c>
      <c r="ACZ10905" s="60"/>
      <c r="ADA10905" s="60"/>
      <c r="ADB10905" s="60"/>
      <c r="ADC10905" s="60"/>
      <c r="ADD10905" s="60"/>
      <c r="ADE10905" s="60"/>
    </row>
    <row r="10906" spans="760:785" x14ac:dyDescent="0.25">
      <c r="ACF10906" s="60"/>
      <c r="ACG10906" s="60"/>
      <c r="ACH10906" s="60"/>
      <c r="ACI10906" s="60"/>
      <c r="ACJ10906" s="60"/>
      <c r="ACK10906" s="60"/>
      <c r="ACL10906" s="60"/>
      <c r="ACM10906" s="60"/>
      <c r="ACN10906" s="60"/>
      <c r="ACO10906" s="60"/>
      <c r="ACP10906" s="60"/>
      <c r="ACQ10906" s="60"/>
      <c r="ACR10906" s="60"/>
      <c r="ACS10906" s="60"/>
      <c r="ACT10906" s="60"/>
      <c r="ACU10906" s="60"/>
      <c r="ACV10906" s="60"/>
      <c r="ACW10906" s="60"/>
      <c r="ACX10906" s="60"/>
      <c r="ACY10906" s="60">
        <v>0.94543439435223797</v>
      </c>
      <c r="ACZ10906" s="60"/>
      <c r="ADA10906" s="60"/>
      <c r="ADB10906" s="60"/>
      <c r="ADC10906" s="60"/>
      <c r="ADD10906" s="60"/>
      <c r="ADE10906" s="60"/>
    </row>
    <row r="10907" spans="760:785" x14ac:dyDescent="0.25">
      <c r="ACF10907" s="60"/>
      <c r="ACG10907" s="60"/>
      <c r="ACH10907" s="60"/>
      <c r="ACI10907" s="60"/>
      <c r="ACJ10907" s="60"/>
      <c r="ACK10907" s="60"/>
      <c r="ACL10907" s="60"/>
      <c r="ACM10907" s="60"/>
      <c r="ACN10907" s="60"/>
      <c r="ACO10907" s="60"/>
      <c r="ACP10907" s="60"/>
      <c r="ACQ10907" s="60"/>
      <c r="ACR10907" s="60"/>
      <c r="ACS10907" s="60"/>
      <c r="ACT10907" s="60"/>
      <c r="ACU10907" s="60"/>
      <c r="ACV10907" s="60"/>
      <c r="ACW10907" s="60"/>
      <c r="ACX10907" s="60"/>
      <c r="ACY10907" s="60">
        <v>0.94542279583346001</v>
      </c>
      <c r="ACZ10907" s="60"/>
      <c r="ADA10907" s="60"/>
      <c r="ADB10907" s="60"/>
      <c r="ADC10907" s="60"/>
      <c r="ADD10907" s="60"/>
      <c r="ADE10907" s="60"/>
    </row>
    <row r="10908" spans="760:785" x14ac:dyDescent="0.25">
      <c r="ACF10908" s="60"/>
      <c r="ACG10908" s="60"/>
      <c r="ACH10908" s="60"/>
      <c r="ACI10908" s="60"/>
      <c r="ACJ10908" s="60"/>
      <c r="ACK10908" s="60"/>
      <c r="ACL10908" s="60"/>
      <c r="ACM10908" s="60"/>
      <c r="ACN10908" s="60"/>
      <c r="ACO10908" s="60"/>
      <c r="ACP10908" s="60"/>
      <c r="ACQ10908" s="60"/>
      <c r="ACR10908" s="60"/>
      <c r="ACS10908" s="60"/>
      <c r="ACT10908" s="60"/>
      <c r="ACU10908" s="60"/>
      <c r="ACV10908" s="60"/>
      <c r="ACW10908" s="60"/>
      <c r="ACX10908" s="60"/>
      <c r="ACY10908" s="60">
        <v>0.94541791976995704</v>
      </c>
      <c r="ACZ10908" s="60"/>
      <c r="ADA10908" s="60"/>
      <c r="ADB10908" s="60"/>
      <c r="ADC10908" s="60"/>
      <c r="ADD10908" s="60"/>
      <c r="ADE10908" s="60"/>
    </row>
    <row r="10909" spans="760:785" x14ac:dyDescent="0.25">
      <c r="ACF10909" s="60"/>
      <c r="ACG10909" s="60"/>
      <c r="ACH10909" s="60"/>
      <c r="ACI10909" s="60"/>
      <c r="ACJ10909" s="60"/>
      <c r="ACK10909" s="60"/>
      <c r="ACL10909" s="60"/>
      <c r="ACM10909" s="60"/>
      <c r="ACN10909" s="60"/>
      <c r="ACO10909" s="60"/>
      <c r="ACP10909" s="60"/>
      <c r="ACQ10909" s="60"/>
      <c r="ACR10909" s="60"/>
      <c r="ACS10909" s="60"/>
      <c r="ACT10909" s="60"/>
      <c r="ACU10909" s="60"/>
      <c r="ACV10909" s="60"/>
      <c r="ACW10909" s="60"/>
      <c r="ACX10909" s="60"/>
      <c r="ACY10909" s="60">
        <v>0.94540206069103305</v>
      </c>
      <c r="ACZ10909" s="60"/>
      <c r="ADA10909" s="60"/>
      <c r="ADB10909" s="60"/>
      <c r="ADC10909" s="60"/>
      <c r="ADD10909" s="60"/>
      <c r="ADE10909" s="60"/>
    </row>
    <row r="10910" spans="760:785" x14ac:dyDescent="0.25">
      <c r="ACF10910" s="60"/>
      <c r="ACG10910" s="60"/>
      <c r="ACH10910" s="60"/>
      <c r="ACI10910" s="60"/>
      <c r="ACJ10910" s="60"/>
      <c r="ACK10910" s="60"/>
      <c r="ACL10910" s="60"/>
      <c r="ACM10910" s="60"/>
      <c r="ACN10910" s="60"/>
      <c r="ACO10910" s="60"/>
      <c r="ACP10910" s="60"/>
      <c r="ACQ10910" s="60"/>
      <c r="ACR10910" s="60"/>
      <c r="ACS10910" s="60"/>
      <c r="ACT10910" s="60"/>
      <c r="ACU10910" s="60"/>
      <c r="ACV10910" s="60"/>
      <c r="ACW10910" s="60"/>
      <c r="ACX10910" s="60"/>
      <c r="ACY10910" s="60">
        <v>0.94539325406136698</v>
      </c>
      <c r="ACZ10910" s="60"/>
      <c r="ADA10910" s="60"/>
      <c r="ADB10910" s="60"/>
      <c r="ADC10910" s="60"/>
      <c r="ADD10910" s="60"/>
      <c r="ADE10910" s="60"/>
    </row>
    <row r="10911" spans="760:785" x14ac:dyDescent="0.25">
      <c r="ACF10911" s="60"/>
      <c r="ACG10911" s="60"/>
      <c r="ACH10911" s="60"/>
      <c r="ACI10911" s="60"/>
      <c r="ACJ10911" s="60"/>
      <c r="ACK10911" s="60"/>
      <c r="ACL10911" s="60"/>
      <c r="ACM10911" s="60"/>
      <c r="ACN10911" s="60"/>
      <c r="ACO10911" s="60"/>
      <c r="ACP10911" s="60"/>
      <c r="ACQ10911" s="60"/>
      <c r="ACR10911" s="60"/>
      <c r="ACS10911" s="60"/>
      <c r="ACT10911" s="60"/>
      <c r="ACU10911" s="60"/>
      <c r="ACV10911" s="60"/>
      <c r="ACW10911" s="60"/>
      <c r="ACX10911" s="60"/>
      <c r="ACY10911" s="60">
        <v>0.94537953240275896</v>
      </c>
      <c r="ACZ10911" s="60"/>
      <c r="ADA10911" s="60"/>
      <c r="ADB10911" s="60"/>
      <c r="ADC10911" s="60"/>
      <c r="ADD10911" s="60"/>
      <c r="ADE10911" s="60"/>
    </row>
    <row r="10912" spans="760:785" x14ac:dyDescent="0.25">
      <c r="ACF10912" s="60"/>
      <c r="ACG10912" s="60"/>
      <c r="ACH10912" s="60"/>
      <c r="ACI10912" s="60"/>
      <c r="ACJ10912" s="60"/>
      <c r="ACK10912" s="60"/>
      <c r="ACL10912" s="60"/>
      <c r="ACM10912" s="60"/>
      <c r="ACN10912" s="60"/>
      <c r="ACO10912" s="60"/>
      <c r="ACP10912" s="60"/>
      <c r="ACQ10912" s="60"/>
      <c r="ACR10912" s="60"/>
      <c r="ACS10912" s="60"/>
      <c r="ACT10912" s="60"/>
      <c r="ACU10912" s="60"/>
      <c r="ACV10912" s="60"/>
      <c r="ACW10912" s="60"/>
      <c r="ACX10912" s="60"/>
      <c r="ACY10912" s="60">
        <v>0.94536119343874203</v>
      </c>
      <c r="ACZ10912" s="60"/>
      <c r="ADA10912" s="60"/>
      <c r="ADB10912" s="60"/>
      <c r="ADC10912" s="60"/>
      <c r="ADD10912" s="60"/>
      <c r="ADE10912" s="60"/>
    </row>
    <row r="10913" spans="760:785" x14ac:dyDescent="0.25">
      <c r="ACF10913" s="60"/>
      <c r="ACG10913" s="60"/>
      <c r="ACH10913" s="60"/>
      <c r="ACI10913" s="60"/>
      <c r="ACJ10913" s="60"/>
      <c r="ACK10913" s="60"/>
      <c r="ACL10913" s="60"/>
      <c r="ACM10913" s="60"/>
      <c r="ACN10913" s="60"/>
      <c r="ACO10913" s="60"/>
      <c r="ACP10913" s="60"/>
      <c r="ACQ10913" s="60"/>
      <c r="ACR10913" s="60"/>
      <c r="ACS10913" s="60"/>
      <c r="ACT10913" s="60"/>
      <c r="ACU10913" s="60"/>
      <c r="ACV10913" s="60"/>
      <c r="ACW10913" s="60"/>
      <c r="ACX10913" s="60"/>
      <c r="ACY10913" s="60">
        <v>0.94535019495532602</v>
      </c>
      <c r="ACZ10913" s="60"/>
      <c r="ADA10913" s="60"/>
      <c r="ADB10913" s="60"/>
      <c r="ADC10913" s="60"/>
      <c r="ADD10913" s="60"/>
      <c r="ADE10913" s="60"/>
    </row>
    <row r="10914" spans="760:785" x14ac:dyDescent="0.25">
      <c r="ACF10914" s="60"/>
      <c r="ACG10914" s="60"/>
      <c r="ACH10914" s="60"/>
      <c r="ACI10914" s="60"/>
      <c r="ACJ10914" s="60"/>
      <c r="ACK10914" s="60"/>
      <c r="ACL10914" s="60"/>
      <c r="ACM10914" s="60"/>
      <c r="ACN10914" s="60"/>
      <c r="ACO10914" s="60"/>
      <c r="ACP10914" s="60"/>
      <c r="ACQ10914" s="60"/>
      <c r="ACR10914" s="60"/>
      <c r="ACS10914" s="60"/>
      <c r="ACT10914" s="60"/>
      <c r="ACU10914" s="60"/>
      <c r="ACV10914" s="60"/>
      <c r="ACW10914" s="60"/>
      <c r="ACX10914" s="60"/>
      <c r="ACY10914" s="60">
        <v>0.94534769861008705</v>
      </c>
      <c r="ACZ10914" s="60"/>
      <c r="ADA10914" s="60"/>
      <c r="ADB10914" s="60"/>
      <c r="ADC10914" s="60"/>
      <c r="ADD10914" s="60"/>
      <c r="ADE10914" s="60"/>
    </row>
    <row r="10915" spans="760:785" x14ac:dyDescent="0.25">
      <c r="ACF10915" s="60"/>
      <c r="ACG10915" s="60"/>
      <c r="ACH10915" s="60"/>
      <c r="ACI10915" s="60"/>
      <c r="ACJ10915" s="60"/>
      <c r="ACK10915" s="60"/>
      <c r="ACL10915" s="60"/>
      <c r="ACM10915" s="60"/>
      <c r="ACN10915" s="60"/>
      <c r="ACO10915" s="60"/>
      <c r="ACP10915" s="60"/>
      <c r="ACQ10915" s="60"/>
      <c r="ACR10915" s="60"/>
      <c r="ACS10915" s="60"/>
      <c r="ACT10915" s="60"/>
      <c r="ACU10915" s="60"/>
      <c r="ACV10915" s="60"/>
      <c r="ACW10915" s="60"/>
      <c r="ACX10915" s="60"/>
      <c r="ACY10915" s="60">
        <v>0.94534371512897897</v>
      </c>
      <c r="ACZ10915" s="60"/>
      <c r="ADA10915" s="60"/>
      <c r="ADB10915" s="60"/>
      <c r="ADC10915" s="60"/>
      <c r="ADD10915" s="60"/>
      <c r="ADE10915" s="60"/>
    </row>
    <row r="10916" spans="760:785" x14ac:dyDescent="0.25">
      <c r="ACF10916" s="60"/>
      <c r="ACG10916" s="60"/>
      <c r="ACH10916" s="60"/>
      <c r="ACI10916" s="60"/>
      <c r="ACJ10916" s="60"/>
      <c r="ACK10916" s="60"/>
      <c r="ACL10916" s="60"/>
      <c r="ACM10916" s="60"/>
      <c r="ACN10916" s="60"/>
      <c r="ACO10916" s="60"/>
      <c r="ACP10916" s="60"/>
      <c r="ACQ10916" s="60"/>
      <c r="ACR10916" s="60"/>
      <c r="ACS10916" s="60"/>
      <c r="ACT10916" s="60"/>
      <c r="ACU10916" s="60"/>
      <c r="ACV10916" s="60"/>
      <c r="ACW10916" s="60"/>
      <c r="ACX10916" s="60"/>
      <c r="ACY10916" s="60">
        <v>0.94530225706450599</v>
      </c>
      <c r="ACZ10916" s="60"/>
      <c r="ADA10916" s="60"/>
      <c r="ADB10916" s="60"/>
      <c r="ADC10916" s="60"/>
      <c r="ADD10916" s="60"/>
      <c r="ADE10916" s="60"/>
    </row>
    <row r="10917" spans="760:785" x14ac:dyDescent="0.25">
      <c r="ACF10917" s="60"/>
      <c r="ACG10917" s="60"/>
      <c r="ACH10917" s="60"/>
      <c r="ACI10917" s="60"/>
      <c r="ACJ10917" s="60"/>
      <c r="ACK10917" s="60"/>
      <c r="ACL10917" s="60"/>
      <c r="ACM10917" s="60"/>
      <c r="ACN10917" s="60"/>
      <c r="ACO10917" s="60"/>
      <c r="ACP10917" s="60"/>
      <c r="ACQ10917" s="60"/>
      <c r="ACR10917" s="60"/>
      <c r="ACS10917" s="60"/>
      <c r="ACT10917" s="60"/>
      <c r="ACU10917" s="60"/>
      <c r="ACV10917" s="60"/>
      <c r="ACW10917" s="60"/>
      <c r="ACX10917" s="60"/>
      <c r="ACY10917" s="60">
        <v>0.94530208275383598</v>
      </c>
      <c r="ACZ10917" s="60"/>
      <c r="ADA10917" s="60"/>
      <c r="ADB10917" s="60"/>
      <c r="ADC10917" s="60"/>
      <c r="ADD10917" s="60"/>
      <c r="ADE10917" s="60"/>
    </row>
    <row r="10918" spans="760:785" x14ac:dyDescent="0.25">
      <c r="ACF10918" s="60"/>
      <c r="ACG10918" s="60"/>
      <c r="ACH10918" s="60"/>
      <c r="ACI10918" s="60"/>
      <c r="ACJ10918" s="60"/>
      <c r="ACK10918" s="60"/>
      <c r="ACL10918" s="60"/>
      <c r="ACM10918" s="60"/>
      <c r="ACN10918" s="60"/>
      <c r="ACO10918" s="60"/>
      <c r="ACP10918" s="60"/>
      <c r="ACQ10918" s="60"/>
      <c r="ACR10918" s="60"/>
      <c r="ACS10918" s="60"/>
      <c r="ACT10918" s="60"/>
      <c r="ACU10918" s="60"/>
      <c r="ACV10918" s="60"/>
      <c r="ACW10918" s="60"/>
      <c r="ACX10918" s="60"/>
      <c r="ACY10918" s="60">
        <v>0.94525560748663395</v>
      </c>
      <c r="ACZ10918" s="60"/>
      <c r="ADA10918" s="60"/>
      <c r="ADB10918" s="60"/>
      <c r="ADC10918" s="60"/>
      <c r="ADD10918" s="60"/>
      <c r="ADE10918" s="60"/>
    </row>
    <row r="10919" spans="760:785" x14ac:dyDescent="0.25">
      <c r="ACF10919" s="60"/>
      <c r="ACG10919" s="60"/>
      <c r="ACH10919" s="60"/>
      <c r="ACI10919" s="60"/>
      <c r="ACJ10919" s="60"/>
      <c r="ACK10919" s="60"/>
      <c r="ACL10919" s="60"/>
      <c r="ACM10919" s="60"/>
      <c r="ACN10919" s="60"/>
      <c r="ACO10919" s="60"/>
      <c r="ACP10919" s="60"/>
      <c r="ACQ10919" s="60"/>
      <c r="ACR10919" s="60"/>
      <c r="ACS10919" s="60"/>
      <c r="ACT10919" s="60"/>
      <c r="ACU10919" s="60"/>
      <c r="ACV10919" s="60"/>
      <c r="ACW10919" s="60"/>
      <c r="ACX10919" s="60"/>
      <c r="ACY10919" s="60">
        <v>0.94523380286761605</v>
      </c>
      <c r="ACZ10919" s="60"/>
      <c r="ADA10919" s="60"/>
      <c r="ADB10919" s="60"/>
      <c r="ADC10919" s="60"/>
      <c r="ADD10919" s="60"/>
      <c r="ADE10919" s="60"/>
    </row>
    <row r="10920" spans="760:785" x14ac:dyDescent="0.25">
      <c r="ACF10920" s="60"/>
      <c r="ACG10920" s="60"/>
      <c r="ACH10920" s="60"/>
      <c r="ACI10920" s="60"/>
      <c r="ACJ10920" s="60"/>
      <c r="ACK10920" s="60"/>
      <c r="ACL10920" s="60"/>
      <c r="ACM10920" s="60"/>
      <c r="ACN10920" s="60"/>
      <c r="ACO10920" s="60"/>
      <c r="ACP10920" s="60"/>
      <c r="ACQ10920" s="60"/>
      <c r="ACR10920" s="60"/>
      <c r="ACS10920" s="60"/>
      <c r="ACT10920" s="60"/>
      <c r="ACU10920" s="60"/>
      <c r="ACV10920" s="60"/>
      <c r="ACW10920" s="60"/>
      <c r="ACX10920" s="60"/>
      <c r="ACY10920" s="60">
        <v>0.945190795982495</v>
      </c>
      <c r="ACZ10920" s="60"/>
      <c r="ADA10920" s="60"/>
      <c r="ADB10920" s="60"/>
      <c r="ADC10920" s="60"/>
      <c r="ADD10920" s="60"/>
      <c r="ADE10920" s="60"/>
    </row>
    <row r="10921" spans="760:785" x14ac:dyDescent="0.25">
      <c r="ACF10921" s="60"/>
      <c r="ACG10921" s="60"/>
      <c r="ACH10921" s="60"/>
      <c r="ACI10921" s="60"/>
      <c r="ACJ10921" s="60"/>
      <c r="ACK10921" s="60"/>
      <c r="ACL10921" s="60"/>
      <c r="ACM10921" s="60"/>
      <c r="ACN10921" s="60"/>
      <c r="ACO10921" s="60"/>
      <c r="ACP10921" s="60"/>
      <c r="ACQ10921" s="60"/>
      <c r="ACR10921" s="60"/>
      <c r="ACS10921" s="60"/>
      <c r="ACT10921" s="60"/>
      <c r="ACU10921" s="60"/>
      <c r="ACV10921" s="60"/>
      <c r="ACW10921" s="60"/>
      <c r="ACX10921" s="60"/>
      <c r="ACY10921" s="60">
        <v>0.94519059198560995</v>
      </c>
      <c r="ACZ10921" s="60"/>
      <c r="ADA10921" s="60"/>
      <c r="ADB10921" s="60"/>
      <c r="ADC10921" s="60"/>
      <c r="ADD10921" s="60"/>
      <c r="ADE10921" s="60"/>
    </row>
    <row r="10922" spans="760:785" x14ac:dyDescent="0.25">
      <c r="ACF10922" s="60"/>
      <c r="ACG10922" s="60"/>
      <c r="ACH10922" s="60"/>
      <c r="ACI10922" s="60"/>
      <c r="ACJ10922" s="60"/>
      <c r="ACK10922" s="60"/>
      <c r="ACL10922" s="60"/>
      <c r="ACM10922" s="60"/>
      <c r="ACN10922" s="60"/>
      <c r="ACO10922" s="60"/>
      <c r="ACP10922" s="60"/>
      <c r="ACQ10922" s="60"/>
      <c r="ACR10922" s="60"/>
      <c r="ACS10922" s="60"/>
      <c r="ACT10922" s="60"/>
      <c r="ACU10922" s="60"/>
      <c r="ACV10922" s="60"/>
      <c r="ACW10922" s="60"/>
      <c r="ACX10922" s="60"/>
      <c r="ACY10922" s="60">
        <v>0.94517953865069804</v>
      </c>
      <c r="ACZ10922" s="60"/>
      <c r="ADA10922" s="60"/>
      <c r="ADB10922" s="60"/>
      <c r="ADC10922" s="60"/>
      <c r="ADD10922" s="60"/>
      <c r="ADE10922" s="60"/>
    </row>
    <row r="10923" spans="760:785" x14ac:dyDescent="0.25">
      <c r="ACF10923" s="60"/>
      <c r="ACG10923" s="60"/>
      <c r="ACH10923" s="60"/>
      <c r="ACI10923" s="60"/>
      <c r="ACJ10923" s="60"/>
      <c r="ACK10923" s="60"/>
      <c r="ACL10923" s="60"/>
      <c r="ACM10923" s="60"/>
      <c r="ACN10923" s="60"/>
      <c r="ACO10923" s="60"/>
      <c r="ACP10923" s="60"/>
      <c r="ACQ10923" s="60"/>
      <c r="ACR10923" s="60"/>
      <c r="ACS10923" s="60"/>
      <c r="ACT10923" s="60"/>
      <c r="ACU10923" s="60"/>
      <c r="ACV10923" s="60"/>
      <c r="ACW10923" s="60"/>
      <c r="ACX10923" s="60"/>
      <c r="ACY10923" s="60">
        <v>0.94517098686482104</v>
      </c>
      <c r="ACZ10923" s="60"/>
      <c r="ADA10923" s="60"/>
      <c r="ADB10923" s="60"/>
      <c r="ADC10923" s="60"/>
      <c r="ADD10923" s="60"/>
      <c r="ADE10923" s="60"/>
    </row>
    <row r="10924" spans="760:785" x14ac:dyDescent="0.25">
      <c r="ACF10924" s="60"/>
      <c r="ACG10924" s="60"/>
      <c r="ACH10924" s="60"/>
      <c r="ACI10924" s="60"/>
      <c r="ACJ10924" s="60"/>
      <c r="ACK10924" s="60"/>
      <c r="ACL10924" s="60"/>
      <c r="ACM10924" s="60"/>
      <c r="ACN10924" s="60"/>
      <c r="ACO10924" s="60"/>
      <c r="ACP10924" s="60"/>
      <c r="ACQ10924" s="60"/>
      <c r="ACR10924" s="60"/>
      <c r="ACS10924" s="60"/>
      <c r="ACT10924" s="60"/>
      <c r="ACU10924" s="60"/>
      <c r="ACV10924" s="60"/>
      <c r="ACW10924" s="60"/>
      <c r="ACX10924" s="60"/>
      <c r="ACY10924" s="60">
        <v>0.94513493926112702</v>
      </c>
      <c r="ACZ10924" s="60"/>
      <c r="ADA10924" s="60"/>
      <c r="ADB10924" s="60"/>
      <c r="ADC10924" s="60"/>
      <c r="ADD10924" s="60"/>
      <c r="ADE10924" s="60"/>
    </row>
    <row r="10925" spans="760:785" x14ac:dyDescent="0.25">
      <c r="ACF10925" s="60"/>
      <c r="ACG10925" s="60"/>
      <c r="ACH10925" s="60"/>
      <c r="ACI10925" s="60"/>
      <c r="ACJ10925" s="60"/>
      <c r="ACK10925" s="60"/>
      <c r="ACL10925" s="60"/>
      <c r="ACM10925" s="60"/>
      <c r="ACN10925" s="60"/>
      <c r="ACO10925" s="60"/>
      <c r="ACP10925" s="60"/>
      <c r="ACQ10925" s="60"/>
      <c r="ACR10925" s="60"/>
      <c r="ACS10925" s="60"/>
      <c r="ACT10925" s="60"/>
      <c r="ACU10925" s="60"/>
      <c r="ACV10925" s="60"/>
      <c r="ACW10925" s="60"/>
      <c r="ACX10925" s="60"/>
      <c r="ACY10925" s="60">
        <v>0.94511328418990903</v>
      </c>
      <c r="ACZ10925" s="60"/>
      <c r="ADA10925" s="60"/>
      <c r="ADB10925" s="60"/>
      <c r="ADC10925" s="60"/>
      <c r="ADD10925" s="60"/>
      <c r="ADE10925" s="60"/>
    </row>
    <row r="10926" spans="760:785" x14ac:dyDescent="0.25">
      <c r="ACF10926" s="60"/>
      <c r="ACG10926" s="60"/>
      <c r="ACH10926" s="60"/>
      <c r="ACI10926" s="60"/>
      <c r="ACJ10926" s="60"/>
      <c r="ACK10926" s="60"/>
      <c r="ACL10926" s="60"/>
      <c r="ACM10926" s="60"/>
      <c r="ACN10926" s="60"/>
      <c r="ACO10926" s="60"/>
      <c r="ACP10926" s="60"/>
      <c r="ACQ10926" s="60"/>
      <c r="ACR10926" s="60"/>
      <c r="ACS10926" s="60"/>
      <c r="ACT10926" s="60"/>
      <c r="ACU10926" s="60"/>
      <c r="ACV10926" s="60"/>
      <c r="ACW10926" s="60"/>
      <c r="ACX10926" s="60"/>
      <c r="ACY10926" s="60">
        <v>0.94509312344187502</v>
      </c>
      <c r="ACZ10926" s="60"/>
      <c r="ADA10926" s="60"/>
      <c r="ADB10926" s="60"/>
      <c r="ADC10926" s="60"/>
      <c r="ADD10926" s="60"/>
      <c r="ADE10926" s="60"/>
    </row>
    <row r="10927" spans="760:785" x14ac:dyDescent="0.25">
      <c r="ACF10927" s="60"/>
      <c r="ACG10927" s="60"/>
      <c r="ACH10927" s="60"/>
      <c r="ACI10927" s="60"/>
      <c r="ACJ10927" s="60"/>
      <c r="ACK10927" s="60"/>
      <c r="ACL10927" s="60"/>
      <c r="ACM10927" s="60"/>
      <c r="ACN10927" s="60"/>
      <c r="ACO10927" s="60"/>
      <c r="ACP10927" s="60"/>
      <c r="ACQ10927" s="60"/>
      <c r="ACR10927" s="60"/>
      <c r="ACS10927" s="60"/>
      <c r="ACT10927" s="60"/>
      <c r="ACU10927" s="60"/>
      <c r="ACV10927" s="60"/>
      <c r="ACW10927" s="60"/>
      <c r="ACX10927" s="60"/>
      <c r="ACY10927" s="60">
        <v>0.945089340915515</v>
      </c>
      <c r="ACZ10927" s="60"/>
      <c r="ADA10927" s="60"/>
      <c r="ADB10927" s="60"/>
      <c r="ADC10927" s="60"/>
      <c r="ADD10927" s="60"/>
      <c r="ADE10927" s="60"/>
    </row>
    <row r="10928" spans="760:785" x14ac:dyDescent="0.25">
      <c r="ACF10928" s="60"/>
      <c r="ACG10928" s="60"/>
      <c r="ACH10928" s="60"/>
      <c r="ACI10928" s="60"/>
      <c r="ACJ10928" s="60"/>
      <c r="ACK10928" s="60"/>
      <c r="ACL10928" s="60"/>
      <c r="ACM10928" s="60"/>
      <c r="ACN10928" s="60"/>
      <c r="ACO10928" s="60"/>
      <c r="ACP10928" s="60"/>
      <c r="ACQ10928" s="60"/>
      <c r="ACR10928" s="60"/>
      <c r="ACS10928" s="60"/>
      <c r="ACT10928" s="60"/>
      <c r="ACU10928" s="60"/>
      <c r="ACV10928" s="60"/>
      <c r="ACW10928" s="60"/>
      <c r="ACX10928" s="60"/>
      <c r="ACY10928" s="60">
        <v>0.94508092595872195</v>
      </c>
      <c r="ACZ10928" s="60"/>
      <c r="ADA10928" s="60"/>
      <c r="ADB10928" s="60"/>
      <c r="ADC10928" s="60"/>
      <c r="ADD10928" s="60"/>
      <c r="ADE10928" s="60"/>
    </row>
    <row r="10929" spans="760:785" x14ac:dyDescent="0.25">
      <c r="ACF10929" s="60"/>
      <c r="ACG10929" s="60"/>
      <c r="ACH10929" s="60"/>
      <c r="ACI10929" s="60"/>
      <c r="ACJ10929" s="60"/>
      <c r="ACK10929" s="60"/>
      <c r="ACL10929" s="60"/>
      <c r="ACM10929" s="60"/>
      <c r="ACN10929" s="60"/>
      <c r="ACO10929" s="60"/>
      <c r="ACP10929" s="60"/>
      <c r="ACQ10929" s="60"/>
      <c r="ACR10929" s="60"/>
      <c r="ACS10929" s="60"/>
      <c r="ACT10929" s="60"/>
      <c r="ACU10929" s="60"/>
      <c r="ACV10929" s="60"/>
      <c r="ACW10929" s="60"/>
      <c r="ACX10929" s="60"/>
      <c r="ACY10929" s="60">
        <v>0.94506761709256304</v>
      </c>
      <c r="ACZ10929" s="60"/>
      <c r="ADA10929" s="60"/>
      <c r="ADB10929" s="60"/>
      <c r="ADC10929" s="60"/>
      <c r="ADD10929" s="60"/>
      <c r="ADE10929" s="60"/>
    </row>
    <row r="10930" spans="760:785" x14ac:dyDescent="0.25">
      <c r="ACF10930" s="60"/>
      <c r="ACG10930" s="60"/>
      <c r="ACH10930" s="60"/>
      <c r="ACI10930" s="60"/>
      <c r="ACJ10930" s="60"/>
      <c r="ACK10930" s="60"/>
      <c r="ACL10930" s="60"/>
      <c r="ACM10930" s="60"/>
      <c r="ACN10930" s="60"/>
      <c r="ACO10930" s="60"/>
      <c r="ACP10930" s="60"/>
      <c r="ACQ10930" s="60"/>
      <c r="ACR10930" s="60"/>
      <c r="ACS10930" s="60"/>
      <c r="ACT10930" s="60"/>
      <c r="ACU10930" s="60"/>
      <c r="ACV10930" s="60"/>
      <c r="ACW10930" s="60"/>
      <c r="ACX10930" s="60"/>
      <c r="ACY10930" s="60">
        <v>0.94504813679468702</v>
      </c>
      <c r="ACZ10930" s="60"/>
      <c r="ADA10930" s="60"/>
      <c r="ADB10930" s="60"/>
      <c r="ADC10930" s="60"/>
      <c r="ADD10930" s="60"/>
      <c r="ADE10930" s="60"/>
    </row>
    <row r="10931" spans="760:785" x14ac:dyDescent="0.25">
      <c r="ACF10931" s="60"/>
      <c r="ACG10931" s="60"/>
      <c r="ACH10931" s="60"/>
      <c r="ACI10931" s="60"/>
      <c r="ACJ10931" s="60"/>
      <c r="ACK10931" s="60"/>
      <c r="ACL10931" s="60"/>
      <c r="ACM10931" s="60"/>
      <c r="ACN10931" s="60"/>
      <c r="ACO10931" s="60"/>
      <c r="ACP10931" s="60"/>
      <c r="ACQ10931" s="60"/>
      <c r="ACR10931" s="60"/>
      <c r="ACS10931" s="60"/>
      <c r="ACT10931" s="60"/>
      <c r="ACU10931" s="60"/>
      <c r="ACV10931" s="60"/>
      <c r="ACW10931" s="60"/>
      <c r="ACX10931" s="60"/>
      <c r="ACY10931" s="60">
        <v>0.94503001607016102</v>
      </c>
      <c r="ACZ10931" s="60"/>
      <c r="ADA10931" s="60"/>
      <c r="ADB10931" s="60"/>
      <c r="ADC10931" s="60"/>
      <c r="ADD10931" s="60"/>
      <c r="ADE10931" s="60"/>
    </row>
    <row r="10932" spans="760:785" x14ac:dyDescent="0.25">
      <c r="ACF10932" s="60"/>
      <c r="ACG10932" s="60"/>
      <c r="ACH10932" s="60"/>
      <c r="ACI10932" s="60"/>
      <c r="ACJ10932" s="60"/>
      <c r="ACK10932" s="60"/>
      <c r="ACL10932" s="60"/>
      <c r="ACM10932" s="60"/>
      <c r="ACN10932" s="60"/>
      <c r="ACO10932" s="60"/>
      <c r="ACP10932" s="60"/>
      <c r="ACQ10932" s="60"/>
      <c r="ACR10932" s="60"/>
      <c r="ACS10932" s="60"/>
      <c r="ACT10932" s="60"/>
      <c r="ACU10932" s="60"/>
      <c r="ACV10932" s="60"/>
      <c r="ACW10932" s="60"/>
      <c r="ACX10932" s="60"/>
      <c r="ACY10932" s="60">
        <v>0.94500901908016799</v>
      </c>
      <c r="ACZ10932" s="60"/>
      <c r="ADA10932" s="60"/>
      <c r="ADB10932" s="60"/>
      <c r="ADC10932" s="60"/>
      <c r="ADD10932" s="60"/>
      <c r="ADE10932" s="60"/>
    </row>
    <row r="10933" spans="760:785" x14ac:dyDescent="0.25">
      <c r="ACF10933" s="60"/>
      <c r="ACG10933" s="60"/>
      <c r="ACH10933" s="60"/>
      <c r="ACI10933" s="60"/>
      <c r="ACJ10933" s="60"/>
      <c r="ACK10933" s="60"/>
      <c r="ACL10933" s="60"/>
      <c r="ACM10933" s="60"/>
      <c r="ACN10933" s="60"/>
      <c r="ACO10933" s="60"/>
      <c r="ACP10933" s="60"/>
      <c r="ACQ10933" s="60"/>
      <c r="ACR10933" s="60"/>
      <c r="ACS10933" s="60"/>
      <c r="ACT10933" s="60"/>
      <c r="ACU10933" s="60"/>
      <c r="ACV10933" s="60"/>
      <c r="ACW10933" s="60"/>
      <c r="ACX10933" s="60"/>
      <c r="ACY10933" s="60">
        <v>0.944974684889899</v>
      </c>
      <c r="ACZ10933" s="60"/>
      <c r="ADA10933" s="60"/>
      <c r="ADB10933" s="60"/>
      <c r="ADC10933" s="60"/>
      <c r="ADD10933" s="60"/>
      <c r="ADE10933" s="60"/>
    </row>
    <row r="10934" spans="760:785" x14ac:dyDescent="0.25">
      <c r="ACF10934" s="60"/>
      <c r="ACG10934" s="60"/>
      <c r="ACH10934" s="60"/>
      <c r="ACI10934" s="60"/>
      <c r="ACJ10934" s="60"/>
      <c r="ACK10934" s="60"/>
      <c r="ACL10934" s="60"/>
      <c r="ACM10934" s="60"/>
      <c r="ACN10934" s="60"/>
      <c r="ACO10934" s="60"/>
      <c r="ACP10934" s="60"/>
      <c r="ACQ10934" s="60"/>
      <c r="ACR10934" s="60"/>
      <c r="ACS10934" s="60"/>
      <c r="ACT10934" s="60"/>
      <c r="ACU10934" s="60"/>
      <c r="ACV10934" s="60"/>
      <c r="ACW10934" s="60"/>
      <c r="ACX10934" s="60"/>
      <c r="ACY10934" s="60">
        <v>0.944964170984253</v>
      </c>
      <c r="ACZ10934" s="60"/>
      <c r="ADA10934" s="60"/>
      <c r="ADB10934" s="60"/>
      <c r="ADC10934" s="60"/>
      <c r="ADD10934" s="60"/>
      <c r="ADE10934" s="60"/>
    </row>
    <row r="10935" spans="760:785" x14ac:dyDescent="0.25">
      <c r="ACF10935" s="60"/>
      <c r="ACG10935" s="60"/>
      <c r="ACH10935" s="60"/>
      <c r="ACI10935" s="60"/>
      <c r="ACJ10935" s="60"/>
      <c r="ACK10935" s="60"/>
      <c r="ACL10935" s="60"/>
      <c r="ACM10935" s="60"/>
      <c r="ACN10935" s="60"/>
      <c r="ACO10935" s="60"/>
      <c r="ACP10935" s="60"/>
      <c r="ACQ10935" s="60"/>
      <c r="ACR10935" s="60"/>
      <c r="ACS10935" s="60"/>
      <c r="ACT10935" s="60"/>
      <c r="ACU10935" s="60"/>
      <c r="ACV10935" s="60"/>
      <c r="ACW10935" s="60"/>
      <c r="ACX10935" s="60"/>
      <c r="ACY10935" s="60">
        <v>0.94496029491120803</v>
      </c>
      <c r="ACZ10935" s="60"/>
      <c r="ADA10935" s="60"/>
      <c r="ADB10935" s="60"/>
      <c r="ADC10935" s="60"/>
      <c r="ADD10935" s="60"/>
      <c r="ADE10935" s="60"/>
    </row>
    <row r="10936" spans="760:785" x14ac:dyDescent="0.25">
      <c r="ACF10936" s="60"/>
      <c r="ACG10936" s="60"/>
      <c r="ACH10936" s="60"/>
      <c r="ACI10936" s="60"/>
      <c r="ACJ10936" s="60"/>
      <c r="ACK10936" s="60"/>
      <c r="ACL10936" s="60"/>
      <c r="ACM10936" s="60"/>
      <c r="ACN10936" s="60"/>
      <c r="ACO10936" s="60"/>
      <c r="ACP10936" s="60"/>
      <c r="ACQ10936" s="60"/>
      <c r="ACR10936" s="60"/>
      <c r="ACS10936" s="60"/>
      <c r="ACT10936" s="60"/>
      <c r="ACU10936" s="60"/>
      <c r="ACV10936" s="60"/>
      <c r="ACW10936" s="60"/>
      <c r="ACX10936" s="60"/>
      <c r="ACY10936" s="60">
        <v>0.94494976294185895</v>
      </c>
      <c r="ACZ10936" s="60"/>
      <c r="ADA10936" s="60"/>
      <c r="ADB10936" s="60"/>
      <c r="ADC10936" s="60"/>
      <c r="ADD10936" s="60"/>
      <c r="ADE10936" s="60"/>
    </row>
    <row r="10937" spans="760:785" x14ac:dyDescent="0.25">
      <c r="ACF10937" s="60"/>
      <c r="ACG10937" s="60"/>
      <c r="ACH10937" s="60"/>
      <c r="ACI10937" s="60"/>
      <c r="ACJ10937" s="60"/>
      <c r="ACK10937" s="60"/>
      <c r="ACL10937" s="60"/>
      <c r="ACM10937" s="60"/>
      <c r="ACN10937" s="60"/>
      <c r="ACO10937" s="60"/>
      <c r="ACP10937" s="60"/>
      <c r="ACQ10937" s="60"/>
      <c r="ACR10937" s="60"/>
      <c r="ACS10937" s="60"/>
      <c r="ACT10937" s="60"/>
      <c r="ACU10937" s="60"/>
      <c r="ACV10937" s="60"/>
      <c r="ACW10937" s="60"/>
      <c r="ACX10937" s="60"/>
      <c r="ACY10937" s="60">
        <v>0.944942178647739</v>
      </c>
      <c r="ACZ10937" s="60"/>
      <c r="ADA10937" s="60"/>
      <c r="ADB10937" s="60"/>
      <c r="ADC10937" s="60"/>
      <c r="ADD10937" s="60"/>
      <c r="ADE10937" s="60"/>
    </row>
    <row r="10938" spans="760:785" x14ac:dyDescent="0.25">
      <c r="ACF10938" s="60"/>
      <c r="ACG10938" s="60"/>
      <c r="ACH10938" s="60"/>
      <c r="ACI10938" s="60"/>
      <c r="ACJ10938" s="60"/>
      <c r="ACK10938" s="60"/>
      <c r="ACL10938" s="60"/>
      <c r="ACM10938" s="60"/>
      <c r="ACN10938" s="60"/>
      <c r="ACO10938" s="60"/>
      <c r="ACP10938" s="60"/>
      <c r="ACQ10938" s="60"/>
      <c r="ACR10938" s="60"/>
      <c r="ACS10938" s="60"/>
      <c r="ACT10938" s="60"/>
      <c r="ACU10938" s="60"/>
      <c r="ACV10938" s="60"/>
      <c r="ACW10938" s="60"/>
      <c r="ACX10938" s="60"/>
      <c r="ACY10938" s="60">
        <v>0.94493744651401701</v>
      </c>
      <c r="ACZ10938" s="60"/>
      <c r="ADA10938" s="60"/>
      <c r="ADB10938" s="60"/>
      <c r="ADC10938" s="60"/>
      <c r="ADD10938" s="60"/>
      <c r="ADE10938" s="60"/>
    </row>
    <row r="10939" spans="760:785" x14ac:dyDescent="0.25">
      <c r="ACF10939" s="60"/>
      <c r="ACG10939" s="60"/>
      <c r="ACH10939" s="60"/>
      <c r="ACI10939" s="60"/>
      <c r="ACJ10939" s="60"/>
      <c r="ACK10939" s="60"/>
      <c r="ACL10939" s="60"/>
      <c r="ACM10939" s="60"/>
      <c r="ACN10939" s="60"/>
      <c r="ACO10939" s="60"/>
      <c r="ACP10939" s="60"/>
      <c r="ACQ10939" s="60"/>
      <c r="ACR10939" s="60"/>
      <c r="ACS10939" s="60"/>
      <c r="ACT10939" s="60"/>
      <c r="ACU10939" s="60"/>
      <c r="ACV10939" s="60"/>
      <c r="ACW10939" s="60"/>
      <c r="ACX10939" s="60"/>
      <c r="ACY10939" s="60">
        <v>0.94492185129724104</v>
      </c>
      <c r="ACZ10939" s="60"/>
      <c r="ADA10939" s="60"/>
      <c r="ADB10939" s="60"/>
      <c r="ADC10939" s="60"/>
      <c r="ADD10939" s="60"/>
      <c r="ADE10939" s="60"/>
    </row>
    <row r="10940" spans="760:785" x14ac:dyDescent="0.25">
      <c r="ACF10940" s="60"/>
      <c r="ACG10940" s="60"/>
      <c r="ACH10940" s="60"/>
      <c r="ACI10940" s="60"/>
      <c r="ACJ10940" s="60"/>
      <c r="ACK10940" s="60"/>
      <c r="ACL10940" s="60"/>
      <c r="ACM10940" s="60"/>
      <c r="ACN10940" s="60"/>
      <c r="ACO10940" s="60"/>
      <c r="ACP10940" s="60"/>
      <c r="ACQ10940" s="60"/>
      <c r="ACR10940" s="60"/>
      <c r="ACS10940" s="60"/>
      <c r="ACT10940" s="60"/>
      <c r="ACU10940" s="60"/>
      <c r="ACV10940" s="60"/>
      <c r="ACW10940" s="60"/>
      <c r="ACX10940" s="60"/>
      <c r="ACY10940" s="60">
        <v>0.94491506551325999</v>
      </c>
      <c r="ACZ10940" s="60"/>
      <c r="ADA10940" s="60"/>
      <c r="ADB10940" s="60"/>
      <c r="ADC10940" s="60"/>
      <c r="ADD10940" s="60"/>
      <c r="ADE10940" s="60"/>
    </row>
    <row r="10941" spans="760:785" x14ac:dyDescent="0.25">
      <c r="ACF10941" s="60"/>
      <c r="ACG10941" s="60"/>
      <c r="ACH10941" s="60"/>
      <c r="ACI10941" s="60"/>
      <c r="ACJ10941" s="60"/>
      <c r="ACK10941" s="60"/>
      <c r="ACL10941" s="60"/>
      <c r="ACM10941" s="60"/>
      <c r="ACN10941" s="60"/>
      <c r="ACO10941" s="60"/>
      <c r="ACP10941" s="60"/>
      <c r="ACQ10941" s="60"/>
      <c r="ACR10941" s="60"/>
      <c r="ACS10941" s="60"/>
      <c r="ACT10941" s="60"/>
      <c r="ACU10941" s="60"/>
      <c r="ACV10941" s="60"/>
      <c r="ACW10941" s="60"/>
      <c r="ACX10941" s="60"/>
      <c r="ACY10941" s="60">
        <v>0.94486995655247097</v>
      </c>
      <c r="ACZ10941" s="60"/>
      <c r="ADA10941" s="60"/>
      <c r="ADB10941" s="60"/>
      <c r="ADC10941" s="60"/>
      <c r="ADD10941" s="60"/>
      <c r="ADE10941" s="60"/>
    </row>
    <row r="10942" spans="760:785" x14ac:dyDescent="0.25">
      <c r="ACF10942" s="60"/>
      <c r="ACG10942" s="60"/>
      <c r="ACH10942" s="60"/>
      <c r="ACI10942" s="60"/>
      <c r="ACJ10942" s="60"/>
      <c r="ACK10942" s="60"/>
      <c r="ACL10942" s="60"/>
      <c r="ACM10942" s="60"/>
      <c r="ACN10942" s="60"/>
      <c r="ACO10942" s="60"/>
      <c r="ACP10942" s="60"/>
      <c r="ACQ10942" s="60"/>
      <c r="ACR10942" s="60"/>
      <c r="ACS10942" s="60"/>
      <c r="ACT10942" s="60"/>
      <c r="ACU10942" s="60"/>
      <c r="ACV10942" s="60"/>
      <c r="ACW10942" s="60"/>
      <c r="ACX10942" s="60"/>
      <c r="ACY10942" s="60">
        <v>0.94486015434493698</v>
      </c>
      <c r="ACZ10942" s="60"/>
      <c r="ADA10942" s="60"/>
      <c r="ADB10942" s="60"/>
      <c r="ADC10942" s="60"/>
      <c r="ADD10942" s="60"/>
      <c r="ADE10942" s="60"/>
    </row>
    <row r="10943" spans="760:785" x14ac:dyDescent="0.25">
      <c r="ACF10943" s="60"/>
      <c r="ACG10943" s="60"/>
      <c r="ACH10943" s="60"/>
      <c r="ACI10943" s="60"/>
      <c r="ACJ10943" s="60"/>
      <c r="ACK10943" s="60"/>
      <c r="ACL10943" s="60"/>
      <c r="ACM10943" s="60"/>
      <c r="ACN10943" s="60"/>
      <c r="ACO10943" s="60"/>
      <c r="ACP10943" s="60"/>
      <c r="ACQ10943" s="60"/>
      <c r="ACR10943" s="60"/>
      <c r="ACS10943" s="60"/>
      <c r="ACT10943" s="60"/>
      <c r="ACU10943" s="60"/>
      <c r="ACV10943" s="60"/>
      <c r="ACW10943" s="60"/>
      <c r="ACX10943" s="60"/>
      <c r="ACY10943" s="60">
        <v>0.94485910712696697</v>
      </c>
      <c r="ACZ10943" s="60"/>
      <c r="ADA10943" s="60"/>
      <c r="ADB10943" s="60"/>
      <c r="ADC10943" s="60"/>
      <c r="ADD10943" s="60"/>
      <c r="ADE10943" s="60"/>
    </row>
    <row r="10944" spans="760:785" x14ac:dyDescent="0.25">
      <c r="ACF10944" s="60"/>
      <c r="ACG10944" s="60"/>
      <c r="ACH10944" s="60"/>
      <c r="ACI10944" s="60"/>
      <c r="ACJ10944" s="60"/>
      <c r="ACK10944" s="60"/>
      <c r="ACL10944" s="60"/>
      <c r="ACM10944" s="60"/>
      <c r="ACN10944" s="60"/>
      <c r="ACO10944" s="60"/>
      <c r="ACP10944" s="60"/>
      <c r="ACQ10944" s="60"/>
      <c r="ACR10944" s="60"/>
      <c r="ACS10944" s="60"/>
      <c r="ACT10944" s="60"/>
      <c r="ACU10944" s="60"/>
      <c r="ACV10944" s="60"/>
      <c r="ACW10944" s="60"/>
      <c r="ACX10944" s="60"/>
      <c r="ACY10944" s="60">
        <v>0.94485366518032099</v>
      </c>
      <c r="ACZ10944" s="60"/>
      <c r="ADA10944" s="60"/>
      <c r="ADB10944" s="60"/>
      <c r="ADC10944" s="60"/>
      <c r="ADD10944" s="60"/>
      <c r="ADE10944" s="60"/>
    </row>
    <row r="10945" spans="760:785" x14ac:dyDescent="0.25">
      <c r="ACF10945" s="60"/>
      <c r="ACG10945" s="60"/>
      <c r="ACH10945" s="60"/>
      <c r="ACI10945" s="60"/>
      <c r="ACJ10945" s="60"/>
      <c r="ACK10945" s="60"/>
      <c r="ACL10945" s="60"/>
      <c r="ACM10945" s="60"/>
      <c r="ACN10945" s="60"/>
      <c r="ACO10945" s="60"/>
      <c r="ACP10945" s="60"/>
      <c r="ACQ10945" s="60"/>
      <c r="ACR10945" s="60"/>
      <c r="ACS10945" s="60"/>
      <c r="ACT10945" s="60"/>
      <c r="ACU10945" s="60"/>
      <c r="ACV10945" s="60"/>
      <c r="ACW10945" s="60"/>
      <c r="ACX10945" s="60"/>
      <c r="ACY10945" s="60">
        <v>0.94484958721465295</v>
      </c>
      <c r="ACZ10945" s="60"/>
      <c r="ADA10945" s="60"/>
      <c r="ADB10945" s="60"/>
      <c r="ADC10945" s="60"/>
      <c r="ADD10945" s="60"/>
      <c r="ADE10945" s="60"/>
    </row>
    <row r="10946" spans="760:785" x14ac:dyDescent="0.25">
      <c r="ACF10946" s="60"/>
      <c r="ACG10946" s="60"/>
      <c r="ACH10946" s="60"/>
      <c r="ACI10946" s="60"/>
      <c r="ACJ10946" s="60"/>
      <c r="ACK10946" s="60"/>
      <c r="ACL10946" s="60"/>
      <c r="ACM10946" s="60"/>
      <c r="ACN10946" s="60"/>
      <c r="ACO10946" s="60"/>
      <c r="ACP10946" s="60"/>
      <c r="ACQ10946" s="60"/>
      <c r="ACR10946" s="60"/>
      <c r="ACS10946" s="60"/>
      <c r="ACT10946" s="60"/>
      <c r="ACU10946" s="60"/>
      <c r="ACV10946" s="60"/>
      <c r="ACW10946" s="60"/>
      <c r="ACX10946" s="60"/>
      <c r="ACY10946" s="60">
        <v>0.944839500885995</v>
      </c>
      <c r="ACZ10946" s="60"/>
      <c r="ADA10946" s="60"/>
      <c r="ADB10946" s="60"/>
      <c r="ADC10946" s="60"/>
      <c r="ADD10946" s="60"/>
      <c r="ADE10946" s="60"/>
    </row>
    <row r="10947" spans="760:785" x14ac:dyDescent="0.25">
      <c r="ACF10947" s="60"/>
      <c r="ACG10947" s="60"/>
      <c r="ACH10947" s="60"/>
      <c r="ACI10947" s="60"/>
      <c r="ACJ10947" s="60"/>
      <c r="ACK10947" s="60"/>
      <c r="ACL10947" s="60"/>
      <c r="ACM10947" s="60"/>
      <c r="ACN10947" s="60"/>
      <c r="ACO10947" s="60"/>
      <c r="ACP10947" s="60"/>
      <c r="ACQ10947" s="60"/>
      <c r="ACR10947" s="60"/>
      <c r="ACS10947" s="60"/>
      <c r="ACT10947" s="60"/>
      <c r="ACU10947" s="60"/>
      <c r="ACV10947" s="60"/>
      <c r="ACW10947" s="60"/>
      <c r="ACX10947" s="60"/>
      <c r="ACY10947" s="60">
        <v>0.94483195141000897</v>
      </c>
      <c r="ACZ10947" s="60"/>
      <c r="ADA10947" s="60"/>
      <c r="ADB10947" s="60"/>
      <c r="ADC10947" s="60"/>
      <c r="ADD10947" s="60"/>
      <c r="ADE10947" s="60"/>
    </row>
    <row r="10948" spans="760:785" x14ac:dyDescent="0.25">
      <c r="ACF10948" s="60"/>
      <c r="ACG10948" s="60"/>
      <c r="ACH10948" s="60"/>
      <c r="ACI10948" s="60"/>
      <c r="ACJ10948" s="60"/>
      <c r="ACK10948" s="60"/>
      <c r="ACL10948" s="60"/>
      <c r="ACM10948" s="60"/>
      <c r="ACN10948" s="60"/>
      <c r="ACO10948" s="60"/>
      <c r="ACP10948" s="60"/>
      <c r="ACQ10948" s="60"/>
      <c r="ACR10948" s="60"/>
      <c r="ACS10948" s="60"/>
      <c r="ACT10948" s="60"/>
      <c r="ACU10948" s="60"/>
      <c r="ACV10948" s="60"/>
      <c r="ACW10948" s="60"/>
      <c r="ACX10948" s="60"/>
      <c r="ACY10948" s="60">
        <v>0.94482988123202905</v>
      </c>
      <c r="ACZ10948" s="60"/>
      <c r="ADA10948" s="60"/>
      <c r="ADB10948" s="60"/>
      <c r="ADC10948" s="60"/>
      <c r="ADD10948" s="60"/>
      <c r="ADE10948" s="60"/>
    </row>
    <row r="10949" spans="760:785" x14ac:dyDescent="0.25">
      <c r="ACF10949" s="60"/>
      <c r="ACG10949" s="60"/>
      <c r="ACH10949" s="60"/>
      <c r="ACI10949" s="60"/>
      <c r="ACJ10949" s="60"/>
      <c r="ACK10949" s="60"/>
      <c r="ACL10949" s="60"/>
      <c r="ACM10949" s="60"/>
      <c r="ACN10949" s="60"/>
      <c r="ACO10949" s="60"/>
      <c r="ACP10949" s="60"/>
      <c r="ACQ10949" s="60"/>
      <c r="ACR10949" s="60"/>
      <c r="ACS10949" s="60"/>
      <c r="ACT10949" s="60"/>
      <c r="ACU10949" s="60"/>
      <c r="ACV10949" s="60"/>
      <c r="ACW10949" s="60"/>
      <c r="ACX10949" s="60"/>
      <c r="ACY10949" s="60">
        <v>0.94478195779802798</v>
      </c>
      <c r="ACZ10949" s="60"/>
      <c r="ADA10949" s="60"/>
      <c r="ADB10949" s="60"/>
      <c r="ADC10949" s="60"/>
      <c r="ADD10949" s="60"/>
      <c r="ADE10949" s="60"/>
    </row>
    <row r="10950" spans="760:785" x14ac:dyDescent="0.25">
      <c r="ACF10950" s="60"/>
      <c r="ACG10950" s="60"/>
      <c r="ACH10950" s="60"/>
      <c r="ACI10950" s="60"/>
      <c r="ACJ10950" s="60"/>
      <c r="ACK10950" s="60"/>
      <c r="ACL10950" s="60"/>
      <c r="ACM10950" s="60"/>
      <c r="ACN10950" s="60"/>
      <c r="ACO10950" s="60"/>
      <c r="ACP10950" s="60"/>
      <c r="ACQ10950" s="60"/>
      <c r="ACR10950" s="60"/>
      <c r="ACS10950" s="60"/>
      <c r="ACT10950" s="60"/>
      <c r="ACU10950" s="60"/>
      <c r="ACV10950" s="60"/>
      <c r="ACW10950" s="60"/>
      <c r="ACX10950" s="60"/>
      <c r="ACY10950" s="60">
        <v>0.94473073131796503</v>
      </c>
      <c r="ACZ10950" s="60"/>
      <c r="ADA10950" s="60"/>
      <c r="ADB10950" s="60"/>
      <c r="ADC10950" s="60"/>
      <c r="ADD10950" s="60"/>
      <c r="ADE10950" s="60"/>
    </row>
    <row r="10951" spans="760:785" x14ac:dyDescent="0.25">
      <c r="ACF10951" s="60"/>
      <c r="ACG10951" s="60"/>
      <c r="ACH10951" s="60"/>
      <c r="ACI10951" s="60"/>
      <c r="ACJ10951" s="60"/>
      <c r="ACK10951" s="60"/>
      <c r="ACL10951" s="60"/>
      <c r="ACM10951" s="60"/>
      <c r="ACN10951" s="60"/>
      <c r="ACO10951" s="60"/>
      <c r="ACP10951" s="60"/>
      <c r="ACQ10951" s="60"/>
      <c r="ACR10951" s="60"/>
      <c r="ACS10951" s="60"/>
      <c r="ACT10951" s="60"/>
      <c r="ACU10951" s="60"/>
      <c r="ACV10951" s="60"/>
      <c r="ACW10951" s="60"/>
      <c r="ACX10951" s="60"/>
      <c r="ACY10951" s="60">
        <v>0.94467541195347204</v>
      </c>
      <c r="ACZ10951" s="60"/>
      <c r="ADA10951" s="60"/>
      <c r="ADB10951" s="60"/>
      <c r="ADC10951" s="60"/>
      <c r="ADD10951" s="60"/>
      <c r="ADE10951" s="60"/>
    </row>
    <row r="10952" spans="760:785" x14ac:dyDescent="0.25">
      <c r="ACF10952" s="60"/>
      <c r="ACG10952" s="60"/>
      <c r="ACH10952" s="60"/>
      <c r="ACI10952" s="60"/>
      <c r="ACJ10952" s="60"/>
      <c r="ACK10952" s="60"/>
      <c r="ACL10952" s="60"/>
      <c r="ACM10952" s="60"/>
      <c r="ACN10952" s="60"/>
      <c r="ACO10952" s="60"/>
      <c r="ACP10952" s="60"/>
      <c r="ACQ10952" s="60"/>
      <c r="ACR10952" s="60"/>
      <c r="ACS10952" s="60"/>
      <c r="ACT10952" s="60"/>
      <c r="ACU10952" s="60"/>
      <c r="ACV10952" s="60"/>
      <c r="ACW10952" s="60"/>
      <c r="ACX10952" s="60"/>
      <c r="ACY10952" s="60">
        <v>0.94463619319390502</v>
      </c>
      <c r="ACZ10952" s="60"/>
      <c r="ADA10952" s="60"/>
      <c r="ADB10952" s="60"/>
      <c r="ADC10952" s="60"/>
      <c r="ADD10952" s="60"/>
      <c r="ADE10952" s="60"/>
    </row>
    <row r="10953" spans="760:785" x14ac:dyDescent="0.25">
      <c r="ACF10953" s="60"/>
      <c r="ACG10953" s="60"/>
      <c r="ACH10953" s="60"/>
      <c r="ACI10953" s="60"/>
      <c r="ACJ10953" s="60"/>
      <c r="ACK10953" s="60"/>
      <c r="ACL10953" s="60"/>
      <c r="ACM10953" s="60"/>
      <c r="ACN10953" s="60"/>
      <c r="ACO10953" s="60"/>
      <c r="ACP10953" s="60"/>
      <c r="ACQ10953" s="60"/>
      <c r="ACR10953" s="60"/>
      <c r="ACS10953" s="60"/>
      <c r="ACT10953" s="60"/>
      <c r="ACU10953" s="60"/>
      <c r="ACV10953" s="60"/>
      <c r="ACW10953" s="60"/>
      <c r="ACX10953" s="60"/>
      <c r="ACY10953" s="60">
        <v>0.944619624700202</v>
      </c>
      <c r="ACZ10953" s="60"/>
      <c r="ADA10953" s="60"/>
      <c r="ADB10953" s="60"/>
      <c r="ADC10953" s="60"/>
      <c r="ADD10953" s="60"/>
      <c r="ADE10953" s="60"/>
    </row>
    <row r="10954" spans="760:785" x14ac:dyDescent="0.25">
      <c r="ACF10954" s="60"/>
      <c r="ACG10954" s="60"/>
      <c r="ACH10954" s="60"/>
      <c r="ACI10954" s="60"/>
      <c r="ACJ10954" s="60"/>
      <c r="ACK10954" s="60"/>
      <c r="ACL10954" s="60"/>
      <c r="ACM10954" s="60"/>
      <c r="ACN10954" s="60"/>
      <c r="ACO10954" s="60"/>
      <c r="ACP10954" s="60"/>
      <c r="ACQ10954" s="60"/>
      <c r="ACR10954" s="60"/>
      <c r="ACS10954" s="60"/>
      <c r="ACT10954" s="60"/>
      <c r="ACU10954" s="60"/>
      <c r="ACV10954" s="60"/>
      <c r="ACW10954" s="60"/>
      <c r="ACX10954" s="60"/>
      <c r="ACY10954" s="60">
        <v>0.94459703920648297</v>
      </c>
      <c r="ACZ10954" s="60"/>
      <c r="ADA10954" s="60"/>
      <c r="ADB10954" s="60"/>
      <c r="ADC10954" s="60"/>
      <c r="ADD10954" s="60"/>
      <c r="ADE10954" s="60"/>
    </row>
    <row r="10955" spans="760:785" x14ac:dyDescent="0.25">
      <c r="ACF10955" s="60"/>
      <c r="ACG10955" s="60"/>
      <c r="ACH10955" s="60"/>
      <c r="ACI10955" s="60"/>
      <c r="ACJ10955" s="60"/>
      <c r="ACK10955" s="60"/>
      <c r="ACL10955" s="60"/>
      <c r="ACM10955" s="60"/>
      <c r="ACN10955" s="60"/>
      <c r="ACO10955" s="60"/>
      <c r="ACP10955" s="60"/>
      <c r="ACQ10955" s="60"/>
      <c r="ACR10955" s="60"/>
      <c r="ACS10955" s="60"/>
      <c r="ACT10955" s="60"/>
      <c r="ACU10955" s="60"/>
      <c r="ACV10955" s="60"/>
      <c r="ACW10955" s="60"/>
      <c r="ACX10955" s="60"/>
      <c r="ACY10955" s="60">
        <v>0.94457032375809902</v>
      </c>
      <c r="ACZ10955" s="60"/>
      <c r="ADA10955" s="60"/>
      <c r="ADB10955" s="60"/>
      <c r="ADC10955" s="60"/>
      <c r="ADD10955" s="60"/>
      <c r="ADE10955" s="60"/>
    </row>
    <row r="10956" spans="760:785" x14ac:dyDescent="0.25">
      <c r="ACF10956" s="60"/>
      <c r="ACG10956" s="60"/>
      <c r="ACH10956" s="60"/>
      <c r="ACI10956" s="60"/>
      <c r="ACJ10956" s="60"/>
      <c r="ACK10956" s="60"/>
      <c r="ACL10956" s="60"/>
      <c r="ACM10956" s="60"/>
      <c r="ACN10956" s="60"/>
      <c r="ACO10956" s="60"/>
      <c r="ACP10956" s="60"/>
      <c r="ACQ10956" s="60"/>
      <c r="ACR10956" s="60"/>
      <c r="ACS10956" s="60"/>
      <c r="ACT10956" s="60"/>
      <c r="ACU10956" s="60"/>
      <c r="ACV10956" s="60"/>
      <c r="ACW10956" s="60"/>
      <c r="ACX10956" s="60"/>
      <c r="ACY10956" s="60">
        <v>0.94455974645504004</v>
      </c>
      <c r="ACZ10956" s="60"/>
      <c r="ADA10956" s="60"/>
      <c r="ADB10956" s="60"/>
      <c r="ADC10956" s="60"/>
      <c r="ADD10956" s="60"/>
      <c r="ADE10956" s="60"/>
    </row>
    <row r="10957" spans="760:785" x14ac:dyDescent="0.25">
      <c r="ACF10957" s="60"/>
      <c r="ACG10957" s="60"/>
      <c r="ACH10957" s="60"/>
      <c r="ACI10957" s="60"/>
      <c r="ACJ10957" s="60"/>
      <c r="ACK10957" s="60"/>
      <c r="ACL10957" s="60"/>
      <c r="ACM10957" s="60"/>
      <c r="ACN10957" s="60"/>
      <c r="ACO10957" s="60"/>
      <c r="ACP10957" s="60"/>
      <c r="ACQ10957" s="60"/>
      <c r="ACR10957" s="60"/>
      <c r="ACS10957" s="60"/>
      <c r="ACT10957" s="60"/>
      <c r="ACU10957" s="60"/>
      <c r="ACV10957" s="60"/>
      <c r="ACW10957" s="60"/>
      <c r="ACX10957" s="60"/>
      <c r="ACY10957" s="60">
        <v>0.94455255105446101</v>
      </c>
      <c r="ACZ10957" s="60"/>
      <c r="ADA10957" s="60"/>
      <c r="ADB10957" s="60"/>
      <c r="ADC10957" s="60"/>
      <c r="ADD10957" s="60"/>
      <c r="ADE10957" s="60"/>
    </row>
    <row r="10958" spans="760:785" x14ac:dyDescent="0.25">
      <c r="ACF10958" s="60"/>
      <c r="ACG10958" s="60"/>
      <c r="ACH10958" s="60"/>
      <c r="ACI10958" s="60"/>
      <c r="ACJ10958" s="60"/>
      <c r="ACK10958" s="60"/>
      <c r="ACL10958" s="60"/>
      <c r="ACM10958" s="60"/>
      <c r="ACN10958" s="60"/>
      <c r="ACO10958" s="60"/>
      <c r="ACP10958" s="60"/>
      <c r="ACQ10958" s="60"/>
      <c r="ACR10958" s="60"/>
      <c r="ACS10958" s="60"/>
      <c r="ACT10958" s="60"/>
      <c r="ACU10958" s="60"/>
      <c r="ACV10958" s="60"/>
      <c r="ACW10958" s="60"/>
      <c r="ACX10958" s="60"/>
      <c r="ACY10958" s="60">
        <v>0.94450085415985496</v>
      </c>
      <c r="ACZ10958" s="60"/>
      <c r="ADA10958" s="60"/>
      <c r="ADB10958" s="60"/>
      <c r="ADC10958" s="60"/>
      <c r="ADD10958" s="60"/>
      <c r="ADE10958" s="60"/>
    </row>
    <row r="10959" spans="760:785" x14ac:dyDescent="0.25">
      <c r="ACF10959" s="60"/>
      <c r="ACG10959" s="60"/>
      <c r="ACH10959" s="60"/>
      <c r="ACI10959" s="60"/>
      <c r="ACJ10959" s="60"/>
      <c r="ACK10959" s="60"/>
      <c r="ACL10959" s="60"/>
      <c r="ACM10959" s="60"/>
      <c r="ACN10959" s="60"/>
      <c r="ACO10959" s="60"/>
      <c r="ACP10959" s="60"/>
      <c r="ACQ10959" s="60"/>
      <c r="ACR10959" s="60"/>
      <c r="ACS10959" s="60"/>
      <c r="ACT10959" s="60"/>
      <c r="ACU10959" s="60"/>
      <c r="ACV10959" s="60"/>
      <c r="ACW10959" s="60"/>
      <c r="ACX10959" s="60"/>
      <c r="ACY10959" s="60">
        <v>0.94448731850290601</v>
      </c>
      <c r="ACZ10959" s="60"/>
      <c r="ADA10959" s="60"/>
      <c r="ADB10959" s="60"/>
      <c r="ADC10959" s="60"/>
      <c r="ADD10959" s="60"/>
      <c r="ADE10959" s="60"/>
    </row>
    <row r="10960" spans="760:785" x14ac:dyDescent="0.25">
      <c r="ACF10960" s="60"/>
      <c r="ACG10960" s="60"/>
      <c r="ACH10960" s="60"/>
      <c r="ACI10960" s="60"/>
      <c r="ACJ10960" s="60"/>
      <c r="ACK10960" s="60"/>
      <c r="ACL10960" s="60"/>
      <c r="ACM10960" s="60"/>
      <c r="ACN10960" s="60"/>
      <c r="ACO10960" s="60"/>
      <c r="ACP10960" s="60"/>
      <c r="ACQ10960" s="60"/>
      <c r="ACR10960" s="60"/>
      <c r="ACS10960" s="60"/>
      <c r="ACT10960" s="60"/>
      <c r="ACU10960" s="60"/>
      <c r="ACV10960" s="60"/>
      <c r="ACW10960" s="60"/>
      <c r="ACX10960" s="60"/>
      <c r="ACY10960" s="60">
        <v>0.94447116351032601</v>
      </c>
      <c r="ACZ10960" s="60"/>
      <c r="ADA10960" s="60"/>
      <c r="ADB10960" s="60"/>
      <c r="ADC10960" s="60"/>
      <c r="ADD10960" s="60"/>
      <c r="ADE10960" s="60"/>
    </row>
    <row r="10961" spans="760:785" x14ac:dyDescent="0.25">
      <c r="ACF10961" s="60"/>
      <c r="ACG10961" s="60"/>
      <c r="ACH10961" s="60"/>
      <c r="ACI10961" s="60"/>
      <c r="ACJ10961" s="60"/>
      <c r="ACK10961" s="60"/>
      <c r="ACL10961" s="60"/>
      <c r="ACM10961" s="60"/>
      <c r="ACN10961" s="60"/>
      <c r="ACO10961" s="60"/>
      <c r="ACP10961" s="60"/>
      <c r="ACQ10961" s="60"/>
      <c r="ACR10961" s="60"/>
      <c r="ACS10961" s="60"/>
      <c r="ACT10961" s="60"/>
      <c r="ACU10961" s="60"/>
      <c r="ACV10961" s="60"/>
      <c r="ACW10961" s="60"/>
      <c r="ACX10961" s="60"/>
      <c r="ACY10961" s="60">
        <v>0.94443372675787196</v>
      </c>
      <c r="ACZ10961" s="60"/>
      <c r="ADA10961" s="60"/>
      <c r="ADB10961" s="60"/>
      <c r="ADC10961" s="60"/>
      <c r="ADD10961" s="60"/>
      <c r="ADE10961" s="60"/>
    </row>
    <row r="10962" spans="760:785" x14ac:dyDescent="0.25">
      <c r="ACF10962" s="60"/>
      <c r="ACG10962" s="60"/>
      <c r="ACH10962" s="60"/>
      <c r="ACI10962" s="60"/>
      <c r="ACJ10962" s="60"/>
      <c r="ACK10962" s="60"/>
      <c r="ACL10962" s="60"/>
      <c r="ACM10962" s="60"/>
      <c r="ACN10962" s="60"/>
      <c r="ACO10962" s="60"/>
      <c r="ACP10962" s="60"/>
      <c r="ACQ10962" s="60"/>
      <c r="ACR10962" s="60"/>
      <c r="ACS10962" s="60"/>
      <c r="ACT10962" s="60"/>
      <c r="ACU10962" s="60"/>
      <c r="ACV10962" s="60"/>
      <c r="ACW10962" s="60"/>
      <c r="ACX10962" s="60"/>
      <c r="ACY10962" s="60">
        <v>0.944420238126918</v>
      </c>
      <c r="ACZ10962" s="60"/>
      <c r="ADA10962" s="60"/>
      <c r="ADB10962" s="60"/>
      <c r="ADC10962" s="60"/>
      <c r="ADD10962" s="60"/>
      <c r="ADE10962" s="60"/>
    </row>
    <row r="10963" spans="760:785" x14ac:dyDescent="0.25">
      <c r="ACF10963" s="60"/>
      <c r="ACG10963" s="60"/>
      <c r="ACH10963" s="60"/>
      <c r="ACI10963" s="60"/>
      <c r="ACJ10963" s="60"/>
      <c r="ACK10963" s="60"/>
      <c r="ACL10963" s="60"/>
      <c r="ACM10963" s="60"/>
      <c r="ACN10963" s="60"/>
      <c r="ACO10963" s="60"/>
      <c r="ACP10963" s="60"/>
      <c r="ACQ10963" s="60"/>
      <c r="ACR10963" s="60"/>
      <c r="ACS10963" s="60"/>
      <c r="ACT10963" s="60"/>
      <c r="ACU10963" s="60"/>
      <c r="ACV10963" s="60"/>
      <c r="ACW10963" s="60"/>
      <c r="ACX10963" s="60"/>
      <c r="ACY10963" s="60">
        <v>0.94441561386234596</v>
      </c>
      <c r="ACZ10963" s="60"/>
      <c r="ADA10963" s="60"/>
      <c r="ADB10963" s="60"/>
      <c r="ADC10963" s="60"/>
      <c r="ADD10963" s="60"/>
      <c r="ADE10963" s="60"/>
    </row>
    <row r="10964" spans="760:785" x14ac:dyDescent="0.25">
      <c r="ACF10964" s="60"/>
      <c r="ACG10964" s="60"/>
      <c r="ACH10964" s="60"/>
      <c r="ACI10964" s="60"/>
      <c r="ACJ10964" s="60"/>
      <c r="ACK10964" s="60"/>
      <c r="ACL10964" s="60"/>
      <c r="ACM10964" s="60"/>
      <c r="ACN10964" s="60"/>
      <c r="ACO10964" s="60"/>
      <c r="ACP10964" s="60"/>
      <c r="ACQ10964" s="60"/>
      <c r="ACR10964" s="60"/>
      <c r="ACS10964" s="60"/>
      <c r="ACT10964" s="60"/>
      <c r="ACU10964" s="60"/>
      <c r="ACV10964" s="60"/>
      <c r="ACW10964" s="60"/>
      <c r="ACX10964" s="60"/>
      <c r="ACY10964" s="60">
        <v>0.94434896575930505</v>
      </c>
      <c r="ACZ10964" s="60"/>
      <c r="ADA10964" s="60"/>
      <c r="ADB10964" s="60"/>
      <c r="ADC10964" s="60"/>
      <c r="ADD10964" s="60"/>
      <c r="ADE10964" s="60"/>
    </row>
    <row r="10965" spans="760:785" x14ac:dyDescent="0.25">
      <c r="ACF10965" s="60"/>
      <c r="ACG10965" s="60"/>
      <c r="ACH10965" s="60"/>
      <c r="ACI10965" s="60"/>
      <c r="ACJ10965" s="60"/>
      <c r="ACK10965" s="60"/>
      <c r="ACL10965" s="60"/>
      <c r="ACM10965" s="60"/>
      <c r="ACN10965" s="60"/>
      <c r="ACO10965" s="60"/>
      <c r="ACP10965" s="60"/>
      <c r="ACQ10965" s="60"/>
      <c r="ACR10965" s="60"/>
      <c r="ACS10965" s="60"/>
      <c r="ACT10965" s="60"/>
      <c r="ACU10965" s="60"/>
      <c r="ACV10965" s="60"/>
      <c r="ACW10965" s="60"/>
      <c r="ACX10965" s="60"/>
      <c r="ACY10965" s="60">
        <v>0.94434591615088503</v>
      </c>
      <c r="ACZ10965" s="60"/>
      <c r="ADA10965" s="60"/>
      <c r="ADB10965" s="60"/>
      <c r="ADC10965" s="60"/>
      <c r="ADD10965" s="60"/>
      <c r="ADE10965" s="60"/>
    </row>
    <row r="10966" spans="760:785" x14ac:dyDescent="0.25">
      <c r="ACF10966" s="60"/>
      <c r="ACG10966" s="60"/>
      <c r="ACH10966" s="60"/>
      <c r="ACI10966" s="60"/>
      <c r="ACJ10966" s="60"/>
      <c r="ACK10966" s="60"/>
      <c r="ACL10966" s="60"/>
      <c r="ACM10966" s="60"/>
      <c r="ACN10966" s="60"/>
      <c r="ACO10966" s="60"/>
      <c r="ACP10966" s="60"/>
      <c r="ACQ10966" s="60"/>
      <c r="ACR10966" s="60"/>
      <c r="ACS10966" s="60"/>
      <c r="ACT10966" s="60"/>
      <c r="ACU10966" s="60"/>
      <c r="ACV10966" s="60"/>
      <c r="ACW10966" s="60"/>
      <c r="ACX10966" s="60"/>
      <c r="ACY10966" s="60">
        <v>0.94434479843621499</v>
      </c>
      <c r="ACZ10966" s="60"/>
      <c r="ADA10966" s="60"/>
      <c r="ADB10966" s="60"/>
      <c r="ADC10966" s="60"/>
      <c r="ADD10966" s="60"/>
      <c r="ADE10966" s="60"/>
    </row>
    <row r="10967" spans="760:785" x14ac:dyDescent="0.25">
      <c r="ACF10967" s="60"/>
      <c r="ACG10967" s="60"/>
      <c r="ACH10967" s="60"/>
      <c r="ACI10967" s="60"/>
      <c r="ACJ10967" s="60"/>
      <c r="ACK10967" s="60"/>
      <c r="ACL10967" s="60"/>
      <c r="ACM10967" s="60"/>
      <c r="ACN10967" s="60"/>
      <c r="ACO10967" s="60"/>
      <c r="ACP10967" s="60"/>
      <c r="ACQ10967" s="60"/>
      <c r="ACR10967" s="60"/>
      <c r="ACS10967" s="60"/>
      <c r="ACT10967" s="60"/>
      <c r="ACU10967" s="60"/>
      <c r="ACV10967" s="60"/>
      <c r="ACW10967" s="60"/>
      <c r="ACX10967" s="60"/>
      <c r="ACY10967" s="60">
        <v>0.94430225111619004</v>
      </c>
      <c r="ACZ10967" s="60"/>
      <c r="ADA10967" s="60"/>
      <c r="ADB10967" s="60"/>
      <c r="ADC10967" s="60"/>
      <c r="ADD10967" s="60"/>
      <c r="ADE10967" s="60"/>
    </row>
    <row r="10968" spans="760:785" x14ac:dyDescent="0.25">
      <c r="ACF10968" s="60"/>
      <c r="ACG10968" s="60"/>
      <c r="ACH10968" s="60"/>
      <c r="ACI10968" s="60"/>
      <c r="ACJ10968" s="60"/>
      <c r="ACK10968" s="60"/>
      <c r="ACL10968" s="60"/>
      <c r="ACM10968" s="60"/>
      <c r="ACN10968" s="60"/>
      <c r="ACO10968" s="60"/>
      <c r="ACP10968" s="60"/>
      <c r="ACQ10968" s="60"/>
      <c r="ACR10968" s="60"/>
      <c r="ACS10968" s="60"/>
      <c r="ACT10968" s="60"/>
      <c r="ACU10968" s="60"/>
      <c r="ACV10968" s="60"/>
      <c r="ACW10968" s="60"/>
      <c r="ACX10968" s="60"/>
      <c r="ACY10968" s="60">
        <v>0.94429450440377805</v>
      </c>
      <c r="ACZ10968" s="60"/>
      <c r="ADA10968" s="60"/>
      <c r="ADB10968" s="60"/>
      <c r="ADC10968" s="60"/>
      <c r="ADD10968" s="60"/>
      <c r="ADE10968" s="60"/>
    </row>
    <row r="10969" spans="760:785" x14ac:dyDescent="0.25">
      <c r="ACF10969" s="60"/>
      <c r="ACG10969" s="60"/>
      <c r="ACH10969" s="60"/>
      <c r="ACI10969" s="60"/>
      <c r="ACJ10969" s="60"/>
      <c r="ACK10969" s="60"/>
      <c r="ACL10969" s="60"/>
      <c r="ACM10969" s="60"/>
      <c r="ACN10969" s="60"/>
      <c r="ACO10969" s="60"/>
      <c r="ACP10969" s="60"/>
      <c r="ACQ10969" s="60"/>
      <c r="ACR10969" s="60"/>
      <c r="ACS10969" s="60"/>
      <c r="ACT10969" s="60"/>
      <c r="ACU10969" s="60"/>
      <c r="ACV10969" s="60"/>
      <c r="ACW10969" s="60"/>
      <c r="ACX10969" s="60"/>
      <c r="ACY10969" s="60">
        <v>0.94426561849327595</v>
      </c>
      <c r="ACZ10969" s="60"/>
      <c r="ADA10969" s="60"/>
      <c r="ADB10969" s="60"/>
      <c r="ADC10969" s="60"/>
      <c r="ADD10969" s="60"/>
      <c r="ADE10969" s="60"/>
    </row>
    <row r="10970" spans="760:785" x14ac:dyDescent="0.25">
      <c r="ACF10970" s="60"/>
      <c r="ACG10970" s="60"/>
      <c r="ACH10970" s="60"/>
      <c r="ACI10970" s="60"/>
      <c r="ACJ10970" s="60"/>
      <c r="ACK10970" s="60"/>
      <c r="ACL10970" s="60"/>
      <c r="ACM10970" s="60"/>
      <c r="ACN10970" s="60"/>
      <c r="ACO10970" s="60"/>
      <c r="ACP10970" s="60"/>
      <c r="ACQ10970" s="60"/>
      <c r="ACR10970" s="60"/>
      <c r="ACS10970" s="60"/>
      <c r="ACT10970" s="60"/>
      <c r="ACU10970" s="60"/>
      <c r="ACV10970" s="60"/>
      <c r="ACW10970" s="60"/>
      <c r="ACX10970" s="60"/>
      <c r="ACY10970" s="60">
        <v>0.94426340113666496</v>
      </c>
      <c r="ACZ10970" s="60"/>
      <c r="ADA10970" s="60"/>
      <c r="ADB10970" s="60"/>
      <c r="ADC10970" s="60"/>
      <c r="ADD10970" s="60"/>
      <c r="ADE10970" s="60"/>
    </row>
    <row r="10971" spans="760:785" x14ac:dyDescent="0.25">
      <c r="ACF10971" s="60"/>
      <c r="ACG10971" s="60"/>
      <c r="ACH10971" s="60"/>
      <c r="ACI10971" s="60"/>
      <c r="ACJ10971" s="60"/>
      <c r="ACK10971" s="60"/>
      <c r="ACL10971" s="60"/>
      <c r="ACM10971" s="60"/>
      <c r="ACN10971" s="60"/>
      <c r="ACO10971" s="60"/>
      <c r="ACP10971" s="60"/>
      <c r="ACQ10971" s="60"/>
      <c r="ACR10971" s="60"/>
      <c r="ACS10971" s="60"/>
      <c r="ACT10971" s="60"/>
      <c r="ACU10971" s="60"/>
      <c r="ACV10971" s="60"/>
      <c r="ACW10971" s="60"/>
      <c r="ACX10971" s="60"/>
      <c r="ACY10971" s="60">
        <v>0.94425843194861503</v>
      </c>
      <c r="ACZ10971" s="60"/>
      <c r="ADA10971" s="60"/>
      <c r="ADB10971" s="60"/>
      <c r="ADC10971" s="60"/>
      <c r="ADD10971" s="60"/>
      <c r="ADE10971" s="60"/>
    </row>
    <row r="10972" spans="760:785" x14ac:dyDescent="0.25">
      <c r="ACF10972" s="60"/>
      <c r="ACG10972" s="60"/>
      <c r="ACH10972" s="60"/>
      <c r="ACI10972" s="60"/>
      <c r="ACJ10972" s="60"/>
      <c r="ACK10972" s="60"/>
      <c r="ACL10972" s="60"/>
      <c r="ACM10972" s="60"/>
      <c r="ACN10972" s="60"/>
      <c r="ACO10972" s="60"/>
      <c r="ACP10972" s="60"/>
      <c r="ACQ10972" s="60"/>
      <c r="ACR10972" s="60"/>
      <c r="ACS10972" s="60"/>
      <c r="ACT10972" s="60"/>
      <c r="ACU10972" s="60"/>
      <c r="ACV10972" s="60"/>
      <c r="ACW10972" s="60"/>
      <c r="ACX10972" s="60"/>
      <c r="ACY10972" s="60">
        <v>0.94424385993267901</v>
      </c>
      <c r="ACZ10972" s="60"/>
      <c r="ADA10972" s="60"/>
      <c r="ADB10972" s="60"/>
      <c r="ADC10972" s="60"/>
      <c r="ADD10972" s="60"/>
      <c r="ADE10972" s="60"/>
    </row>
    <row r="10973" spans="760:785" x14ac:dyDescent="0.25">
      <c r="ACF10973" s="60"/>
      <c r="ACG10973" s="60"/>
      <c r="ACH10973" s="60"/>
      <c r="ACI10973" s="60"/>
      <c r="ACJ10973" s="60"/>
      <c r="ACK10973" s="60"/>
      <c r="ACL10973" s="60"/>
      <c r="ACM10973" s="60"/>
      <c r="ACN10973" s="60"/>
      <c r="ACO10973" s="60"/>
      <c r="ACP10973" s="60"/>
      <c r="ACQ10973" s="60"/>
      <c r="ACR10973" s="60"/>
      <c r="ACS10973" s="60"/>
      <c r="ACT10973" s="60"/>
      <c r="ACU10973" s="60"/>
      <c r="ACV10973" s="60"/>
      <c r="ACW10973" s="60"/>
      <c r="ACX10973" s="60"/>
      <c r="ACY10973" s="60">
        <v>0.94420778738634703</v>
      </c>
      <c r="ACZ10973" s="60"/>
      <c r="ADA10973" s="60"/>
      <c r="ADB10973" s="60"/>
      <c r="ADC10973" s="60"/>
      <c r="ADD10973" s="60"/>
      <c r="ADE10973" s="60"/>
    </row>
    <row r="10974" spans="760:785" x14ac:dyDescent="0.25">
      <c r="ACF10974" s="60"/>
      <c r="ACG10974" s="60"/>
      <c r="ACH10974" s="60"/>
      <c r="ACI10974" s="60"/>
      <c r="ACJ10974" s="60"/>
      <c r="ACK10974" s="60"/>
      <c r="ACL10974" s="60"/>
      <c r="ACM10974" s="60"/>
      <c r="ACN10974" s="60"/>
      <c r="ACO10974" s="60"/>
      <c r="ACP10974" s="60"/>
      <c r="ACQ10974" s="60"/>
      <c r="ACR10974" s="60"/>
      <c r="ACS10974" s="60"/>
      <c r="ACT10974" s="60"/>
      <c r="ACU10974" s="60"/>
      <c r="ACV10974" s="60"/>
      <c r="ACW10974" s="60"/>
      <c r="ACX10974" s="60"/>
      <c r="ACY10974" s="60">
        <v>0.944206530445454</v>
      </c>
      <c r="ACZ10974" s="60"/>
      <c r="ADA10974" s="60"/>
      <c r="ADB10974" s="60"/>
      <c r="ADC10974" s="60"/>
      <c r="ADD10974" s="60"/>
      <c r="ADE10974" s="60"/>
    </row>
    <row r="10975" spans="760:785" x14ac:dyDescent="0.25">
      <c r="ACF10975" s="60"/>
      <c r="ACG10975" s="60"/>
      <c r="ACH10975" s="60"/>
      <c r="ACI10975" s="60"/>
      <c r="ACJ10975" s="60"/>
      <c r="ACK10975" s="60"/>
      <c r="ACL10975" s="60"/>
      <c r="ACM10975" s="60"/>
      <c r="ACN10975" s="60"/>
      <c r="ACO10975" s="60"/>
      <c r="ACP10975" s="60"/>
      <c r="ACQ10975" s="60"/>
      <c r="ACR10975" s="60"/>
      <c r="ACS10975" s="60"/>
      <c r="ACT10975" s="60"/>
      <c r="ACU10975" s="60"/>
      <c r="ACV10975" s="60"/>
      <c r="ACW10975" s="60"/>
      <c r="ACX10975" s="60"/>
      <c r="ACY10975" s="60">
        <v>0.94412787948434096</v>
      </c>
      <c r="ACZ10975" s="60"/>
      <c r="ADA10975" s="60"/>
      <c r="ADB10975" s="60"/>
      <c r="ADC10975" s="60"/>
      <c r="ADD10975" s="60"/>
      <c r="ADE10975" s="60"/>
    </row>
    <row r="10976" spans="760:785" x14ac:dyDescent="0.25">
      <c r="ACF10976" s="60"/>
      <c r="ACG10976" s="60"/>
      <c r="ACH10976" s="60"/>
      <c r="ACI10976" s="60"/>
      <c r="ACJ10976" s="60"/>
      <c r="ACK10976" s="60"/>
      <c r="ACL10976" s="60"/>
      <c r="ACM10976" s="60"/>
      <c r="ACN10976" s="60"/>
      <c r="ACO10976" s="60"/>
      <c r="ACP10976" s="60"/>
      <c r="ACQ10976" s="60"/>
      <c r="ACR10976" s="60"/>
      <c r="ACS10976" s="60"/>
      <c r="ACT10976" s="60"/>
      <c r="ACU10976" s="60"/>
      <c r="ACV10976" s="60"/>
      <c r="ACW10976" s="60"/>
      <c r="ACX10976" s="60"/>
      <c r="ACY10976" s="60">
        <v>0.94412643819928899</v>
      </c>
      <c r="ACZ10976" s="60"/>
      <c r="ADA10976" s="60"/>
      <c r="ADB10976" s="60"/>
      <c r="ADC10976" s="60"/>
      <c r="ADD10976" s="60"/>
      <c r="ADE10976" s="60"/>
    </row>
    <row r="10977" spans="760:785" x14ac:dyDescent="0.25">
      <c r="ACF10977" s="60"/>
      <c r="ACG10977" s="60"/>
      <c r="ACH10977" s="60"/>
      <c r="ACI10977" s="60"/>
      <c r="ACJ10977" s="60"/>
      <c r="ACK10977" s="60"/>
      <c r="ACL10977" s="60"/>
      <c r="ACM10977" s="60"/>
      <c r="ACN10977" s="60"/>
      <c r="ACO10977" s="60"/>
      <c r="ACP10977" s="60"/>
      <c r="ACQ10977" s="60"/>
      <c r="ACR10977" s="60"/>
      <c r="ACS10977" s="60"/>
      <c r="ACT10977" s="60"/>
      <c r="ACU10977" s="60"/>
      <c r="ACV10977" s="60"/>
      <c r="ACW10977" s="60"/>
      <c r="ACX10977" s="60"/>
      <c r="ACY10977" s="60">
        <v>0.94411456917215497</v>
      </c>
      <c r="ACZ10977" s="60"/>
      <c r="ADA10977" s="60"/>
      <c r="ADB10977" s="60"/>
      <c r="ADC10977" s="60"/>
      <c r="ADD10977" s="60"/>
      <c r="ADE10977" s="60"/>
    </row>
    <row r="10978" spans="760:785" x14ac:dyDescent="0.25">
      <c r="ACF10978" s="60"/>
      <c r="ACG10978" s="60"/>
      <c r="ACH10978" s="60"/>
      <c r="ACI10978" s="60"/>
      <c r="ACJ10978" s="60"/>
      <c r="ACK10978" s="60"/>
      <c r="ACL10978" s="60"/>
      <c r="ACM10978" s="60"/>
      <c r="ACN10978" s="60"/>
      <c r="ACO10978" s="60"/>
      <c r="ACP10978" s="60"/>
      <c r="ACQ10978" s="60"/>
      <c r="ACR10978" s="60"/>
      <c r="ACS10978" s="60"/>
      <c r="ACT10978" s="60"/>
      <c r="ACU10978" s="60"/>
      <c r="ACV10978" s="60"/>
      <c r="ACW10978" s="60"/>
      <c r="ACX10978" s="60"/>
      <c r="ACY10978" s="60">
        <v>0.94407392857706995</v>
      </c>
      <c r="ACZ10978" s="60"/>
      <c r="ADA10978" s="60"/>
      <c r="ADB10978" s="60"/>
      <c r="ADC10978" s="60"/>
      <c r="ADD10978" s="60"/>
      <c r="ADE10978" s="60"/>
    </row>
    <row r="10979" spans="760:785" x14ac:dyDescent="0.25">
      <c r="ACF10979" s="60"/>
      <c r="ACG10979" s="60"/>
      <c r="ACH10979" s="60"/>
      <c r="ACI10979" s="60"/>
      <c r="ACJ10979" s="60"/>
      <c r="ACK10979" s="60"/>
      <c r="ACL10979" s="60"/>
      <c r="ACM10979" s="60"/>
      <c r="ACN10979" s="60"/>
      <c r="ACO10979" s="60"/>
      <c r="ACP10979" s="60"/>
      <c r="ACQ10979" s="60"/>
      <c r="ACR10979" s="60"/>
      <c r="ACS10979" s="60"/>
      <c r="ACT10979" s="60"/>
      <c r="ACU10979" s="60"/>
      <c r="ACV10979" s="60"/>
      <c r="ACW10979" s="60"/>
      <c r="ACX10979" s="60"/>
      <c r="ACY10979" s="60">
        <v>0.94406111025369999</v>
      </c>
      <c r="ACZ10979" s="60"/>
      <c r="ADA10979" s="60"/>
      <c r="ADB10979" s="60"/>
      <c r="ADC10979" s="60"/>
      <c r="ADD10979" s="60"/>
      <c r="ADE10979" s="60"/>
    </row>
    <row r="10980" spans="760:785" x14ac:dyDescent="0.25">
      <c r="ACF10980" s="60"/>
      <c r="ACG10980" s="60"/>
      <c r="ACH10980" s="60"/>
      <c r="ACI10980" s="60"/>
      <c r="ACJ10980" s="60"/>
      <c r="ACK10980" s="60"/>
      <c r="ACL10980" s="60"/>
      <c r="ACM10980" s="60"/>
      <c r="ACN10980" s="60"/>
      <c r="ACO10980" s="60"/>
      <c r="ACP10980" s="60"/>
      <c r="ACQ10980" s="60"/>
      <c r="ACR10980" s="60"/>
      <c r="ACS10980" s="60"/>
      <c r="ACT10980" s="60"/>
      <c r="ACU10980" s="60"/>
      <c r="ACV10980" s="60"/>
      <c r="ACW10980" s="60"/>
      <c r="ACX10980" s="60"/>
      <c r="ACY10980" s="60">
        <v>0.94406094688277298</v>
      </c>
      <c r="ACZ10980" s="60"/>
      <c r="ADA10980" s="60"/>
      <c r="ADB10980" s="60"/>
      <c r="ADC10980" s="60"/>
      <c r="ADD10980" s="60"/>
      <c r="ADE10980" s="60"/>
    </row>
    <row r="10981" spans="760:785" x14ac:dyDescent="0.25">
      <c r="ACF10981" s="60"/>
      <c r="ACG10981" s="60"/>
      <c r="ACH10981" s="60"/>
      <c r="ACI10981" s="60"/>
      <c r="ACJ10981" s="60"/>
      <c r="ACK10981" s="60"/>
      <c r="ACL10981" s="60"/>
      <c r="ACM10981" s="60"/>
      <c r="ACN10981" s="60"/>
      <c r="ACO10981" s="60"/>
      <c r="ACP10981" s="60"/>
      <c r="ACQ10981" s="60"/>
      <c r="ACR10981" s="60"/>
      <c r="ACS10981" s="60"/>
      <c r="ACT10981" s="60"/>
      <c r="ACU10981" s="60"/>
      <c r="ACV10981" s="60"/>
      <c r="ACW10981" s="60"/>
      <c r="ACX10981" s="60"/>
      <c r="ACY10981" s="60">
        <v>0.94403919232122602</v>
      </c>
      <c r="ACZ10981" s="60"/>
      <c r="ADA10981" s="60"/>
      <c r="ADB10981" s="60"/>
      <c r="ADC10981" s="60"/>
      <c r="ADD10981" s="60"/>
      <c r="ADE10981" s="60"/>
    </row>
    <row r="10982" spans="760:785" x14ac:dyDescent="0.25">
      <c r="ACF10982" s="60"/>
      <c r="ACG10982" s="60"/>
      <c r="ACH10982" s="60"/>
      <c r="ACI10982" s="60"/>
      <c r="ACJ10982" s="60"/>
      <c r="ACK10982" s="60"/>
      <c r="ACL10982" s="60"/>
      <c r="ACM10982" s="60"/>
      <c r="ACN10982" s="60"/>
      <c r="ACO10982" s="60"/>
      <c r="ACP10982" s="60"/>
      <c r="ACQ10982" s="60"/>
      <c r="ACR10982" s="60"/>
      <c r="ACS10982" s="60"/>
      <c r="ACT10982" s="60"/>
      <c r="ACU10982" s="60"/>
      <c r="ACV10982" s="60"/>
      <c r="ACW10982" s="60"/>
      <c r="ACX10982" s="60"/>
      <c r="ACY10982" s="60">
        <v>0.94403260549507595</v>
      </c>
      <c r="ACZ10982" s="60"/>
      <c r="ADA10982" s="60"/>
      <c r="ADB10982" s="60"/>
      <c r="ADC10982" s="60"/>
      <c r="ADD10982" s="60"/>
      <c r="ADE10982" s="60"/>
    </row>
    <row r="10983" spans="760:785" x14ac:dyDescent="0.25">
      <c r="ACF10983" s="60"/>
      <c r="ACG10983" s="60"/>
      <c r="ACH10983" s="60"/>
      <c r="ACI10983" s="60"/>
      <c r="ACJ10983" s="60"/>
      <c r="ACK10983" s="60"/>
      <c r="ACL10983" s="60"/>
      <c r="ACM10983" s="60"/>
      <c r="ACN10983" s="60"/>
      <c r="ACO10983" s="60"/>
      <c r="ACP10983" s="60"/>
      <c r="ACQ10983" s="60"/>
      <c r="ACR10983" s="60"/>
      <c r="ACS10983" s="60"/>
      <c r="ACT10983" s="60"/>
      <c r="ACU10983" s="60"/>
      <c r="ACV10983" s="60"/>
      <c r="ACW10983" s="60"/>
      <c r="ACX10983" s="60"/>
      <c r="ACY10983" s="60">
        <v>0.94401467328547894</v>
      </c>
      <c r="ACZ10983" s="60"/>
      <c r="ADA10983" s="60"/>
      <c r="ADB10983" s="60"/>
      <c r="ADC10983" s="60"/>
      <c r="ADD10983" s="60"/>
      <c r="ADE10983" s="60"/>
    </row>
    <row r="10984" spans="760:785" x14ac:dyDescent="0.25">
      <c r="ACF10984" s="60"/>
      <c r="ACG10984" s="60"/>
      <c r="ACH10984" s="60"/>
      <c r="ACI10984" s="60"/>
      <c r="ACJ10984" s="60"/>
      <c r="ACK10984" s="60"/>
      <c r="ACL10984" s="60"/>
      <c r="ACM10984" s="60"/>
      <c r="ACN10984" s="60"/>
      <c r="ACO10984" s="60"/>
      <c r="ACP10984" s="60"/>
      <c r="ACQ10984" s="60"/>
      <c r="ACR10984" s="60"/>
      <c r="ACS10984" s="60"/>
      <c r="ACT10984" s="60"/>
      <c r="ACU10984" s="60"/>
      <c r="ACV10984" s="60"/>
      <c r="ACW10984" s="60"/>
      <c r="ACX10984" s="60"/>
      <c r="ACY10984" s="60">
        <v>0.944011636344528</v>
      </c>
      <c r="ACZ10984" s="60"/>
      <c r="ADA10984" s="60"/>
      <c r="ADB10984" s="60"/>
      <c r="ADC10984" s="60"/>
      <c r="ADD10984" s="60"/>
      <c r="ADE10984" s="60"/>
    </row>
    <row r="10985" spans="760:785" x14ac:dyDescent="0.25">
      <c r="ACF10985" s="60"/>
      <c r="ACG10985" s="60"/>
      <c r="ACH10985" s="60"/>
      <c r="ACI10985" s="60"/>
      <c r="ACJ10985" s="60"/>
      <c r="ACK10985" s="60"/>
      <c r="ACL10985" s="60"/>
      <c r="ACM10985" s="60"/>
      <c r="ACN10985" s="60"/>
      <c r="ACO10985" s="60"/>
      <c r="ACP10985" s="60"/>
      <c r="ACQ10985" s="60"/>
      <c r="ACR10985" s="60"/>
      <c r="ACS10985" s="60"/>
      <c r="ACT10985" s="60"/>
      <c r="ACU10985" s="60"/>
      <c r="ACV10985" s="60"/>
      <c r="ACW10985" s="60"/>
      <c r="ACX10985" s="60"/>
      <c r="ACY10985" s="60">
        <v>0.94399295011475803</v>
      </c>
      <c r="ACZ10985" s="60"/>
      <c r="ADA10985" s="60"/>
      <c r="ADB10985" s="60"/>
      <c r="ADC10985" s="60"/>
      <c r="ADD10985" s="60"/>
      <c r="ADE10985" s="60"/>
    </row>
    <row r="10986" spans="760:785" x14ac:dyDescent="0.25">
      <c r="ACF10986" s="60"/>
      <c r="ACG10986" s="60"/>
      <c r="ACH10986" s="60"/>
      <c r="ACI10986" s="60"/>
      <c r="ACJ10986" s="60"/>
      <c r="ACK10986" s="60"/>
      <c r="ACL10986" s="60"/>
      <c r="ACM10986" s="60"/>
      <c r="ACN10986" s="60"/>
      <c r="ACO10986" s="60"/>
      <c r="ACP10986" s="60"/>
      <c r="ACQ10986" s="60"/>
      <c r="ACR10986" s="60"/>
      <c r="ACS10986" s="60"/>
      <c r="ACT10986" s="60"/>
      <c r="ACU10986" s="60"/>
      <c r="ACV10986" s="60"/>
      <c r="ACW10986" s="60"/>
      <c r="ACX10986" s="60"/>
      <c r="ACY10986" s="60">
        <v>0.94398545355401897</v>
      </c>
      <c r="ACZ10986" s="60"/>
      <c r="ADA10986" s="60"/>
      <c r="ADB10986" s="60"/>
      <c r="ADC10986" s="60"/>
      <c r="ADD10986" s="60"/>
      <c r="ADE10986" s="60"/>
    </row>
    <row r="10987" spans="760:785" x14ac:dyDescent="0.25">
      <c r="ACF10987" s="60"/>
      <c r="ACG10987" s="60"/>
      <c r="ACH10987" s="60"/>
      <c r="ACI10987" s="60"/>
      <c r="ACJ10987" s="60"/>
      <c r="ACK10987" s="60"/>
      <c r="ACL10987" s="60"/>
      <c r="ACM10987" s="60"/>
      <c r="ACN10987" s="60"/>
      <c r="ACO10987" s="60"/>
      <c r="ACP10987" s="60"/>
      <c r="ACQ10987" s="60"/>
      <c r="ACR10987" s="60"/>
      <c r="ACS10987" s="60"/>
      <c r="ACT10987" s="60"/>
      <c r="ACU10987" s="60"/>
      <c r="ACV10987" s="60"/>
      <c r="ACW10987" s="60"/>
      <c r="ACX10987" s="60"/>
      <c r="ACY10987" s="60">
        <v>0.94398192281646398</v>
      </c>
      <c r="ACZ10987" s="60"/>
      <c r="ADA10987" s="60"/>
      <c r="ADB10987" s="60"/>
      <c r="ADC10987" s="60"/>
      <c r="ADD10987" s="60"/>
      <c r="ADE10987" s="60"/>
    </row>
    <row r="10988" spans="760:785" x14ac:dyDescent="0.25">
      <c r="ACF10988" s="60"/>
      <c r="ACG10988" s="60"/>
      <c r="ACH10988" s="60"/>
      <c r="ACI10988" s="60"/>
      <c r="ACJ10988" s="60"/>
      <c r="ACK10988" s="60"/>
      <c r="ACL10988" s="60"/>
      <c r="ACM10988" s="60"/>
      <c r="ACN10988" s="60"/>
      <c r="ACO10988" s="60"/>
      <c r="ACP10988" s="60"/>
      <c r="ACQ10988" s="60"/>
      <c r="ACR10988" s="60"/>
      <c r="ACS10988" s="60"/>
      <c r="ACT10988" s="60"/>
      <c r="ACU10988" s="60"/>
      <c r="ACV10988" s="60"/>
      <c r="ACW10988" s="60"/>
      <c r="ACX10988" s="60"/>
      <c r="ACY10988" s="60">
        <v>0.94397234457609003</v>
      </c>
      <c r="ACZ10988" s="60"/>
      <c r="ADA10988" s="60"/>
      <c r="ADB10988" s="60"/>
      <c r="ADC10988" s="60"/>
      <c r="ADD10988" s="60"/>
      <c r="ADE10988" s="60"/>
    </row>
    <row r="10989" spans="760:785" x14ac:dyDescent="0.25">
      <c r="ACF10989" s="60"/>
      <c r="ACG10989" s="60"/>
      <c r="ACH10989" s="60"/>
      <c r="ACI10989" s="60"/>
      <c r="ACJ10989" s="60"/>
      <c r="ACK10989" s="60"/>
      <c r="ACL10989" s="60"/>
      <c r="ACM10989" s="60"/>
      <c r="ACN10989" s="60"/>
      <c r="ACO10989" s="60"/>
      <c r="ACP10989" s="60"/>
      <c r="ACQ10989" s="60"/>
      <c r="ACR10989" s="60"/>
      <c r="ACS10989" s="60"/>
      <c r="ACT10989" s="60"/>
      <c r="ACU10989" s="60"/>
      <c r="ACV10989" s="60"/>
      <c r="ACW10989" s="60"/>
      <c r="ACX10989" s="60"/>
      <c r="ACY10989" s="60">
        <v>0.94395956883430898</v>
      </c>
      <c r="ACZ10989" s="60"/>
      <c r="ADA10989" s="60"/>
      <c r="ADB10989" s="60"/>
      <c r="ADC10989" s="60"/>
      <c r="ADD10989" s="60"/>
      <c r="ADE10989" s="60"/>
    </row>
    <row r="10990" spans="760:785" x14ac:dyDescent="0.25">
      <c r="ACF10990" s="60"/>
      <c r="ACG10990" s="60"/>
      <c r="ACH10990" s="60"/>
      <c r="ACI10990" s="60"/>
      <c r="ACJ10990" s="60"/>
      <c r="ACK10990" s="60"/>
      <c r="ACL10990" s="60"/>
      <c r="ACM10990" s="60"/>
      <c r="ACN10990" s="60"/>
      <c r="ACO10990" s="60"/>
      <c r="ACP10990" s="60"/>
      <c r="ACQ10990" s="60"/>
      <c r="ACR10990" s="60"/>
      <c r="ACS10990" s="60"/>
      <c r="ACT10990" s="60"/>
      <c r="ACU10990" s="60"/>
      <c r="ACV10990" s="60"/>
      <c r="ACW10990" s="60"/>
      <c r="ACX10990" s="60"/>
      <c r="ACY10990" s="60">
        <v>0.94393993842406398</v>
      </c>
      <c r="ACZ10990" s="60"/>
      <c r="ADA10990" s="60"/>
      <c r="ADB10990" s="60"/>
      <c r="ADC10990" s="60"/>
      <c r="ADD10990" s="60"/>
      <c r="ADE10990" s="60"/>
    </row>
    <row r="10991" spans="760:785" x14ac:dyDescent="0.25">
      <c r="ACF10991" s="60"/>
      <c r="ACG10991" s="60"/>
      <c r="ACH10991" s="60"/>
      <c r="ACI10991" s="60"/>
      <c r="ACJ10991" s="60"/>
      <c r="ACK10991" s="60"/>
      <c r="ACL10991" s="60"/>
      <c r="ACM10991" s="60"/>
      <c r="ACN10991" s="60"/>
      <c r="ACO10991" s="60"/>
      <c r="ACP10991" s="60"/>
      <c r="ACQ10991" s="60"/>
      <c r="ACR10991" s="60"/>
      <c r="ACS10991" s="60"/>
      <c r="ACT10991" s="60"/>
      <c r="ACU10991" s="60"/>
      <c r="ACV10991" s="60"/>
      <c r="ACW10991" s="60"/>
      <c r="ACX10991" s="60"/>
      <c r="ACY10991" s="60">
        <v>0.94393740416971195</v>
      </c>
      <c r="ACZ10991" s="60"/>
      <c r="ADA10991" s="60"/>
      <c r="ADB10991" s="60"/>
      <c r="ADC10991" s="60"/>
      <c r="ADD10991" s="60"/>
      <c r="ADE10991" s="60"/>
    </row>
    <row r="10992" spans="760:785" x14ac:dyDescent="0.25">
      <c r="ACF10992" s="60"/>
      <c r="ACG10992" s="60"/>
      <c r="ACH10992" s="60"/>
      <c r="ACI10992" s="60"/>
      <c r="ACJ10992" s="60"/>
      <c r="ACK10992" s="60"/>
      <c r="ACL10992" s="60"/>
      <c r="ACM10992" s="60"/>
      <c r="ACN10992" s="60"/>
      <c r="ACO10992" s="60"/>
      <c r="ACP10992" s="60"/>
      <c r="ACQ10992" s="60"/>
      <c r="ACR10992" s="60"/>
      <c r="ACS10992" s="60"/>
      <c r="ACT10992" s="60"/>
      <c r="ACU10992" s="60"/>
      <c r="ACV10992" s="60"/>
      <c r="ACW10992" s="60"/>
      <c r="ACX10992" s="60"/>
      <c r="ACY10992" s="60">
        <v>0.94392729327555003</v>
      </c>
      <c r="ACZ10992" s="60"/>
      <c r="ADA10992" s="60"/>
      <c r="ADB10992" s="60"/>
      <c r="ADC10992" s="60"/>
      <c r="ADD10992" s="60"/>
      <c r="ADE10992" s="60"/>
    </row>
    <row r="10993" spans="760:785" x14ac:dyDescent="0.25">
      <c r="ACF10993" s="60"/>
      <c r="ACG10993" s="60"/>
      <c r="ACH10993" s="60"/>
      <c r="ACI10993" s="60"/>
      <c r="ACJ10993" s="60"/>
      <c r="ACK10993" s="60"/>
      <c r="ACL10993" s="60"/>
      <c r="ACM10993" s="60"/>
      <c r="ACN10993" s="60"/>
      <c r="ACO10993" s="60"/>
      <c r="ACP10993" s="60"/>
      <c r="ACQ10993" s="60"/>
      <c r="ACR10993" s="60"/>
      <c r="ACS10993" s="60"/>
      <c r="ACT10993" s="60"/>
      <c r="ACU10993" s="60"/>
      <c r="ACV10993" s="60"/>
      <c r="ACW10993" s="60"/>
      <c r="ACX10993" s="60"/>
      <c r="ACY10993" s="60">
        <v>0.94389883597906798</v>
      </c>
      <c r="ACZ10993" s="60"/>
      <c r="ADA10993" s="60"/>
      <c r="ADB10993" s="60"/>
      <c r="ADC10993" s="60"/>
      <c r="ADD10993" s="60"/>
      <c r="ADE10993" s="60"/>
    </row>
    <row r="10994" spans="760:785" x14ac:dyDescent="0.25">
      <c r="ACF10994" s="60"/>
      <c r="ACG10994" s="60"/>
      <c r="ACH10994" s="60"/>
      <c r="ACI10994" s="60"/>
      <c r="ACJ10994" s="60"/>
      <c r="ACK10994" s="60"/>
      <c r="ACL10994" s="60"/>
      <c r="ACM10994" s="60"/>
      <c r="ACN10994" s="60"/>
      <c r="ACO10994" s="60"/>
      <c r="ACP10994" s="60"/>
      <c r="ACQ10994" s="60"/>
      <c r="ACR10994" s="60"/>
      <c r="ACS10994" s="60"/>
      <c r="ACT10994" s="60"/>
      <c r="ACU10994" s="60"/>
      <c r="ACV10994" s="60"/>
      <c r="ACW10994" s="60"/>
      <c r="ACX10994" s="60"/>
      <c r="ACY10994" s="60">
        <v>0.94389727161655901</v>
      </c>
      <c r="ACZ10994" s="60"/>
      <c r="ADA10994" s="60"/>
      <c r="ADB10994" s="60"/>
      <c r="ADC10994" s="60"/>
      <c r="ADD10994" s="60"/>
      <c r="ADE10994" s="60"/>
    </row>
    <row r="10995" spans="760:785" x14ac:dyDescent="0.25">
      <c r="ACF10995" s="60"/>
      <c r="ACG10995" s="60"/>
      <c r="ACH10995" s="60"/>
      <c r="ACI10995" s="60"/>
      <c r="ACJ10995" s="60"/>
      <c r="ACK10995" s="60"/>
      <c r="ACL10995" s="60"/>
      <c r="ACM10995" s="60"/>
      <c r="ACN10995" s="60"/>
      <c r="ACO10995" s="60"/>
      <c r="ACP10995" s="60"/>
      <c r="ACQ10995" s="60"/>
      <c r="ACR10995" s="60"/>
      <c r="ACS10995" s="60"/>
      <c r="ACT10995" s="60"/>
      <c r="ACU10995" s="60"/>
      <c r="ACV10995" s="60"/>
      <c r="ACW10995" s="60"/>
      <c r="ACX10995" s="60"/>
      <c r="ACY10995" s="60">
        <v>0.94389344116155005</v>
      </c>
      <c r="ACZ10995" s="60"/>
      <c r="ADA10995" s="60"/>
      <c r="ADB10995" s="60"/>
      <c r="ADC10995" s="60"/>
      <c r="ADD10995" s="60"/>
      <c r="ADE10995" s="60"/>
    </row>
    <row r="10996" spans="760:785" x14ac:dyDescent="0.25">
      <c r="ACF10996" s="60"/>
      <c r="ACG10996" s="60"/>
      <c r="ACH10996" s="60"/>
      <c r="ACI10996" s="60"/>
      <c r="ACJ10996" s="60"/>
      <c r="ACK10996" s="60"/>
      <c r="ACL10996" s="60"/>
      <c r="ACM10996" s="60"/>
      <c r="ACN10996" s="60"/>
      <c r="ACO10996" s="60"/>
      <c r="ACP10996" s="60"/>
      <c r="ACQ10996" s="60"/>
      <c r="ACR10996" s="60"/>
      <c r="ACS10996" s="60"/>
      <c r="ACT10996" s="60"/>
      <c r="ACU10996" s="60"/>
      <c r="ACV10996" s="60"/>
      <c r="ACW10996" s="60"/>
      <c r="ACX10996" s="60"/>
      <c r="ACY10996" s="60">
        <v>0.94388786617436204</v>
      </c>
      <c r="ACZ10996" s="60"/>
      <c r="ADA10996" s="60"/>
      <c r="ADB10996" s="60"/>
      <c r="ADC10996" s="60"/>
      <c r="ADD10996" s="60"/>
      <c r="ADE10996" s="60"/>
    </row>
    <row r="10997" spans="760:785" x14ac:dyDescent="0.25">
      <c r="ACF10997" s="60"/>
      <c r="ACG10997" s="60"/>
      <c r="ACH10997" s="60"/>
      <c r="ACI10997" s="60"/>
      <c r="ACJ10997" s="60"/>
      <c r="ACK10997" s="60"/>
      <c r="ACL10997" s="60"/>
      <c r="ACM10997" s="60"/>
      <c r="ACN10997" s="60"/>
      <c r="ACO10997" s="60"/>
      <c r="ACP10997" s="60"/>
      <c r="ACQ10997" s="60"/>
      <c r="ACR10997" s="60"/>
      <c r="ACS10997" s="60"/>
      <c r="ACT10997" s="60"/>
      <c r="ACU10997" s="60"/>
      <c r="ACV10997" s="60"/>
      <c r="ACW10997" s="60"/>
      <c r="ACX10997" s="60"/>
      <c r="ACY10997" s="60">
        <v>0.94386821551827704</v>
      </c>
      <c r="ACZ10997" s="60"/>
      <c r="ADA10997" s="60"/>
      <c r="ADB10997" s="60"/>
      <c r="ADC10997" s="60"/>
      <c r="ADD10997" s="60"/>
      <c r="ADE10997" s="60"/>
    </row>
    <row r="10998" spans="760:785" x14ac:dyDescent="0.25">
      <c r="ACF10998" s="60"/>
      <c r="ACG10998" s="60"/>
      <c r="ACH10998" s="60"/>
      <c r="ACI10998" s="60"/>
      <c r="ACJ10998" s="60"/>
      <c r="ACK10998" s="60"/>
      <c r="ACL10998" s="60"/>
      <c r="ACM10998" s="60"/>
      <c r="ACN10998" s="60"/>
      <c r="ACO10998" s="60"/>
      <c r="ACP10998" s="60"/>
      <c r="ACQ10998" s="60"/>
      <c r="ACR10998" s="60"/>
      <c r="ACS10998" s="60"/>
      <c r="ACT10998" s="60"/>
      <c r="ACU10998" s="60"/>
      <c r="ACV10998" s="60"/>
      <c r="ACW10998" s="60"/>
      <c r="ACX10998" s="60"/>
      <c r="ACY10998" s="60">
        <v>0.94385588128297304</v>
      </c>
      <c r="ACZ10998" s="60"/>
      <c r="ADA10998" s="60"/>
      <c r="ADB10998" s="60"/>
      <c r="ADC10998" s="60"/>
      <c r="ADD10998" s="60"/>
      <c r="ADE10998" s="60"/>
    </row>
    <row r="10999" spans="760:785" x14ac:dyDescent="0.25">
      <c r="ACF10999" s="60"/>
      <c r="ACG10999" s="60"/>
      <c r="ACH10999" s="60"/>
      <c r="ACI10999" s="60"/>
      <c r="ACJ10999" s="60"/>
      <c r="ACK10999" s="60"/>
      <c r="ACL10999" s="60"/>
      <c r="ACM10999" s="60"/>
      <c r="ACN10999" s="60"/>
      <c r="ACO10999" s="60"/>
      <c r="ACP10999" s="60"/>
      <c r="ACQ10999" s="60"/>
      <c r="ACR10999" s="60"/>
      <c r="ACS10999" s="60"/>
      <c r="ACT10999" s="60"/>
      <c r="ACU10999" s="60"/>
      <c r="ACV10999" s="60"/>
      <c r="ACW10999" s="60"/>
      <c r="ACX10999" s="60"/>
      <c r="ACY10999" s="60">
        <v>0.94384697687193697</v>
      </c>
      <c r="ACZ10999" s="60"/>
      <c r="ADA10999" s="60"/>
      <c r="ADB10999" s="60"/>
      <c r="ADC10999" s="60"/>
      <c r="ADD10999" s="60"/>
      <c r="ADE10999" s="60"/>
    </row>
    <row r="11000" spans="760:785" x14ac:dyDescent="0.25">
      <c r="ACF11000" s="60"/>
      <c r="ACG11000" s="60"/>
      <c r="ACH11000" s="60"/>
      <c r="ACI11000" s="60"/>
      <c r="ACJ11000" s="60"/>
      <c r="ACK11000" s="60"/>
      <c r="ACL11000" s="60"/>
      <c r="ACM11000" s="60"/>
      <c r="ACN11000" s="60"/>
      <c r="ACO11000" s="60"/>
      <c r="ACP11000" s="60"/>
      <c r="ACQ11000" s="60"/>
      <c r="ACR11000" s="60"/>
      <c r="ACS11000" s="60"/>
      <c r="ACT11000" s="60"/>
      <c r="ACU11000" s="60"/>
      <c r="ACV11000" s="60"/>
      <c r="ACW11000" s="60"/>
      <c r="ACX11000" s="60"/>
      <c r="ACY11000" s="60">
        <v>0.94384625296067604</v>
      </c>
      <c r="ACZ11000" s="60"/>
      <c r="ADA11000" s="60"/>
      <c r="ADB11000" s="60"/>
      <c r="ADC11000" s="60"/>
      <c r="ADD11000" s="60"/>
      <c r="ADE11000" s="60"/>
    </row>
    <row r="11001" spans="760:785" x14ac:dyDescent="0.25">
      <c r="ACF11001" s="60"/>
      <c r="ACG11001" s="60"/>
      <c r="ACH11001" s="60"/>
      <c r="ACI11001" s="60"/>
      <c r="ACJ11001" s="60"/>
      <c r="ACK11001" s="60"/>
      <c r="ACL11001" s="60"/>
      <c r="ACM11001" s="60"/>
      <c r="ACN11001" s="60"/>
      <c r="ACO11001" s="60"/>
      <c r="ACP11001" s="60"/>
      <c r="ACQ11001" s="60"/>
      <c r="ACR11001" s="60"/>
      <c r="ACS11001" s="60"/>
      <c r="ACT11001" s="60"/>
      <c r="ACU11001" s="60"/>
      <c r="ACV11001" s="60"/>
      <c r="ACW11001" s="60"/>
      <c r="ACX11001" s="60"/>
      <c r="ACY11001" s="60">
        <v>0.94383380942069295</v>
      </c>
      <c r="ACZ11001" s="60"/>
      <c r="ADA11001" s="60"/>
      <c r="ADB11001" s="60"/>
      <c r="ADC11001" s="60"/>
      <c r="ADD11001" s="60"/>
      <c r="ADE11001" s="60"/>
    </row>
    <row r="11002" spans="760:785" x14ac:dyDescent="0.25">
      <c r="ACF11002" s="60"/>
      <c r="ACG11002" s="60"/>
      <c r="ACH11002" s="60"/>
      <c r="ACI11002" s="60"/>
      <c r="ACJ11002" s="60"/>
      <c r="ACK11002" s="60"/>
      <c r="ACL11002" s="60"/>
      <c r="ACM11002" s="60"/>
      <c r="ACN11002" s="60"/>
      <c r="ACO11002" s="60"/>
      <c r="ACP11002" s="60"/>
      <c r="ACQ11002" s="60"/>
      <c r="ACR11002" s="60"/>
      <c r="ACS11002" s="60"/>
      <c r="ACT11002" s="60"/>
      <c r="ACU11002" s="60"/>
      <c r="ACV11002" s="60"/>
      <c r="ACW11002" s="60"/>
      <c r="ACX11002" s="60"/>
      <c r="ACY11002" s="60">
        <v>0.94383377825154302</v>
      </c>
      <c r="ACZ11002" s="60"/>
      <c r="ADA11002" s="60"/>
      <c r="ADB11002" s="60"/>
      <c r="ADC11002" s="60"/>
      <c r="ADD11002" s="60"/>
      <c r="ADE11002" s="60"/>
    </row>
    <row r="11003" spans="760:785" x14ac:dyDescent="0.25">
      <c r="ACF11003" s="60"/>
      <c r="ACG11003" s="60"/>
      <c r="ACH11003" s="60"/>
      <c r="ACI11003" s="60"/>
      <c r="ACJ11003" s="60"/>
      <c r="ACK11003" s="60"/>
      <c r="ACL11003" s="60"/>
      <c r="ACM11003" s="60"/>
      <c r="ACN11003" s="60"/>
      <c r="ACO11003" s="60"/>
      <c r="ACP11003" s="60"/>
      <c r="ACQ11003" s="60"/>
      <c r="ACR11003" s="60"/>
      <c r="ACS11003" s="60"/>
      <c r="ACT11003" s="60"/>
      <c r="ACU11003" s="60"/>
      <c r="ACV11003" s="60"/>
      <c r="ACW11003" s="60"/>
      <c r="ACX11003" s="60"/>
      <c r="ACY11003" s="60">
        <v>0.94383061132632096</v>
      </c>
      <c r="ACZ11003" s="60"/>
      <c r="ADA11003" s="60"/>
      <c r="ADB11003" s="60"/>
      <c r="ADC11003" s="60"/>
      <c r="ADD11003" s="60"/>
      <c r="ADE11003" s="60"/>
    </row>
    <row r="11004" spans="760:785" x14ac:dyDescent="0.25">
      <c r="ACF11004" s="60"/>
      <c r="ACG11004" s="60"/>
      <c r="ACH11004" s="60"/>
      <c r="ACI11004" s="60"/>
      <c r="ACJ11004" s="60"/>
      <c r="ACK11004" s="60"/>
      <c r="ACL11004" s="60"/>
      <c r="ACM11004" s="60"/>
      <c r="ACN11004" s="60"/>
      <c r="ACO11004" s="60"/>
      <c r="ACP11004" s="60"/>
      <c r="ACQ11004" s="60"/>
      <c r="ACR11004" s="60"/>
      <c r="ACS11004" s="60"/>
      <c r="ACT11004" s="60"/>
      <c r="ACU11004" s="60"/>
      <c r="ACV11004" s="60"/>
      <c r="ACW11004" s="60"/>
      <c r="ACX11004" s="60"/>
      <c r="ACY11004" s="60">
        <v>0.94381983737139297</v>
      </c>
      <c r="ACZ11004" s="60"/>
      <c r="ADA11004" s="60"/>
      <c r="ADB11004" s="60"/>
      <c r="ADC11004" s="60"/>
      <c r="ADD11004" s="60"/>
      <c r="ADE11004" s="60"/>
    </row>
    <row r="11005" spans="760:785" x14ac:dyDescent="0.25">
      <c r="ACF11005" s="60"/>
      <c r="ACG11005" s="60"/>
      <c r="ACH11005" s="60"/>
      <c r="ACI11005" s="60"/>
      <c r="ACJ11005" s="60"/>
      <c r="ACK11005" s="60"/>
      <c r="ACL11005" s="60"/>
      <c r="ACM11005" s="60"/>
      <c r="ACN11005" s="60"/>
      <c r="ACO11005" s="60"/>
      <c r="ACP11005" s="60"/>
      <c r="ACQ11005" s="60"/>
      <c r="ACR11005" s="60"/>
      <c r="ACS11005" s="60"/>
      <c r="ACT11005" s="60"/>
      <c r="ACU11005" s="60"/>
      <c r="ACV11005" s="60"/>
      <c r="ACW11005" s="60"/>
      <c r="ACX11005" s="60"/>
      <c r="ACY11005" s="60">
        <v>0.943815801890034</v>
      </c>
      <c r="ACZ11005" s="60"/>
      <c r="ADA11005" s="60"/>
      <c r="ADB11005" s="60"/>
      <c r="ADC11005" s="60"/>
      <c r="ADD11005" s="60"/>
      <c r="ADE11005" s="60"/>
    </row>
    <row r="11006" spans="760:785" x14ac:dyDescent="0.25">
      <c r="ACF11006" s="60"/>
      <c r="ACG11006" s="60"/>
      <c r="ACH11006" s="60"/>
      <c r="ACI11006" s="60"/>
      <c r="ACJ11006" s="60"/>
      <c r="ACK11006" s="60"/>
      <c r="ACL11006" s="60"/>
      <c r="ACM11006" s="60"/>
      <c r="ACN11006" s="60"/>
      <c r="ACO11006" s="60"/>
      <c r="ACP11006" s="60"/>
      <c r="ACQ11006" s="60"/>
      <c r="ACR11006" s="60"/>
      <c r="ACS11006" s="60"/>
      <c r="ACT11006" s="60"/>
      <c r="ACU11006" s="60"/>
      <c r="ACV11006" s="60"/>
      <c r="ACW11006" s="60"/>
      <c r="ACX11006" s="60"/>
      <c r="ACY11006" s="60">
        <v>0.94381530200082797</v>
      </c>
      <c r="ACZ11006" s="60"/>
      <c r="ADA11006" s="60"/>
      <c r="ADB11006" s="60"/>
      <c r="ADC11006" s="60"/>
      <c r="ADD11006" s="60"/>
      <c r="ADE11006" s="60"/>
    </row>
    <row r="11007" spans="760:785" x14ac:dyDescent="0.25">
      <c r="ACF11007" s="60"/>
      <c r="ACG11007" s="60"/>
      <c r="ACH11007" s="60"/>
      <c r="ACI11007" s="60"/>
      <c r="ACJ11007" s="60"/>
      <c r="ACK11007" s="60"/>
      <c r="ACL11007" s="60"/>
      <c r="ACM11007" s="60"/>
      <c r="ACN11007" s="60"/>
      <c r="ACO11007" s="60"/>
      <c r="ACP11007" s="60"/>
      <c r="ACQ11007" s="60"/>
      <c r="ACR11007" s="60"/>
      <c r="ACS11007" s="60"/>
      <c r="ACT11007" s="60"/>
      <c r="ACU11007" s="60"/>
      <c r="ACV11007" s="60"/>
      <c r="ACW11007" s="60"/>
      <c r="ACX11007" s="60"/>
      <c r="ACY11007" s="60">
        <v>0.94381141018544001</v>
      </c>
      <c r="ACZ11007" s="60"/>
      <c r="ADA11007" s="60"/>
      <c r="ADB11007" s="60"/>
      <c r="ADC11007" s="60"/>
      <c r="ADD11007" s="60"/>
      <c r="ADE11007" s="60"/>
    </row>
    <row r="11008" spans="760:785" x14ac:dyDescent="0.25">
      <c r="ACF11008" s="60"/>
      <c r="ACG11008" s="60"/>
      <c r="ACH11008" s="60"/>
      <c r="ACI11008" s="60"/>
      <c r="ACJ11008" s="60"/>
      <c r="ACK11008" s="60"/>
      <c r="ACL11008" s="60"/>
      <c r="ACM11008" s="60"/>
      <c r="ACN11008" s="60"/>
      <c r="ACO11008" s="60"/>
      <c r="ACP11008" s="60"/>
      <c r="ACQ11008" s="60"/>
      <c r="ACR11008" s="60"/>
      <c r="ACS11008" s="60"/>
      <c r="ACT11008" s="60"/>
      <c r="ACU11008" s="60"/>
      <c r="ACV11008" s="60"/>
      <c r="ACW11008" s="60"/>
      <c r="ACX11008" s="60"/>
      <c r="ACY11008" s="60">
        <v>0.94380340693224796</v>
      </c>
      <c r="ACZ11008" s="60"/>
      <c r="ADA11008" s="60"/>
      <c r="ADB11008" s="60"/>
      <c r="ADC11008" s="60"/>
      <c r="ADD11008" s="60"/>
      <c r="ADE11008" s="60"/>
    </row>
    <row r="11009" spans="760:785" x14ac:dyDescent="0.25">
      <c r="ACF11009" s="60"/>
      <c r="ACG11009" s="60"/>
      <c r="ACH11009" s="60"/>
      <c r="ACI11009" s="60"/>
      <c r="ACJ11009" s="60"/>
      <c r="ACK11009" s="60"/>
      <c r="ACL11009" s="60"/>
      <c r="ACM11009" s="60"/>
      <c r="ACN11009" s="60"/>
      <c r="ACO11009" s="60"/>
      <c r="ACP11009" s="60"/>
      <c r="ACQ11009" s="60"/>
      <c r="ACR11009" s="60"/>
      <c r="ACS11009" s="60"/>
      <c r="ACT11009" s="60"/>
      <c r="ACU11009" s="60"/>
      <c r="ACV11009" s="60"/>
      <c r="ACW11009" s="60"/>
      <c r="ACX11009" s="60"/>
      <c r="ACY11009" s="60">
        <v>0.94379699131906802</v>
      </c>
      <c r="ACZ11009" s="60"/>
      <c r="ADA11009" s="60"/>
      <c r="ADB11009" s="60"/>
      <c r="ADC11009" s="60"/>
      <c r="ADD11009" s="60"/>
      <c r="ADE11009" s="60"/>
    </row>
    <row r="11010" spans="760:785" x14ac:dyDescent="0.25">
      <c r="ACF11010" s="60"/>
      <c r="ACG11010" s="60"/>
      <c r="ACH11010" s="60"/>
      <c r="ACI11010" s="60"/>
      <c r="ACJ11010" s="60"/>
      <c r="ACK11010" s="60"/>
      <c r="ACL11010" s="60"/>
      <c r="ACM11010" s="60"/>
      <c r="ACN11010" s="60"/>
      <c r="ACO11010" s="60"/>
      <c r="ACP11010" s="60"/>
      <c r="ACQ11010" s="60"/>
      <c r="ACR11010" s="60"/>
      <c r="ACS11010" s="60"/>
      <c r="ACT11010" s="60"/>
      <c r="ACU11010" s="60"/>
      <c r="ACV11010" s="60"/>
      <c r="ACW11010" s="60"/>
      <c r="ACX11010" s="60"/>
      <c r="ACY11010" s="60">
        <v>0.943780596660178</v>
      </c>
      <c r="ACZ11010" s="60"/>
      <c r="ADA11010" s="60"/>
      <c r="ADB11010" s="60"/>
      <c r="ADC11010" s="60"/>
      <c r="ADD11010" s="60"/>
      <c r="ADE11010" s="60"/>
    </row>
    <row r="11011" spans="760:785" x14ac:dyDescent="0.25">
      <c r="ACF11011" s="60"/>
      <c r="ACG11011" s="60"/>
      <c r="ACH11011" s="60"/>
      <c r="ACI11011" s="60"/>
      <c r="ACJ11011" s="60"/>
      <c r="ACK11011" s="60"/>
      <c r="ACL11011" s="60"/>
      <c r="ACM11011" s="60"/>
      <c r="ACN11011" s="60"/>
      <c r="ACO11011" s="60"/>
      <c r="ACP11011" s="60"/>
      <c r="ACQ11011" s="60"/>
      <c r="ACR11011" s="60"/>
      <c r="ACS11011" s="60"/>
      <c r="ACT11011" s="60"/>
      <c r="ACU11011" s="60"/>
      <c r="ACV11011" s="60"/>
      <c r="ACW11011" s="60"/>
      <c r="ACX11011" s="60"/>
      <c r="ACY11011" s="60">
        <v>0.94376310043595002</v>
      </c>
      <c r="ACZ11011" s="60"/>
      <c r="ADA11011" s="60"/>
      <c r="ADB11011" s="60"/>
      <c r="ADC11011" s="60"/>
      <c r="ADD11011" s="60"/>
      <c r="ADE11011" s="60"/>
    </row>
    <row r="11012" spans="760:785" x14ac:dyDescent="0.25">
      <c r="ACF11012" s="60"/>
      <c r="ACG11012" s="60"/>
      <c r="ACH11012" s="60"/>
      <c r="ACI11012" s="60"/>
      <c r="ACJ11012" s="60"/>
      <c r="ACK11012" s="60"/>
      <c r="ACL11012" s="60"/>
      <c r="ACM11012" s="60"/>
      <c r="ACN11012" s="60"/>
      <c r="ACO11012" s="60"/>
      <c r="ACP11012" s="60"/>
      <c r="ACQ11012" s="60"/>
      <c r="ACR11012" s="60"/>
      <c r="ACS11012" s="60"/>
      <c r="ACT11012" s="60"/>
      <c r="ACU11012" s="60"/>
      <c r="ACV11012" s="60"/>
      <c r="ACW11012" s="60"/>
      <c r="ACX11012" s="60"/>
      <c r="ACY11012" s="60">
        <v>0.94375532370294701</v>
      </c>
      <c r="ACZ11012" s="60"/>
      <c r="ADA11012" s="60"/>
      <c r="ADB11012" s="60"/>
      <c r="ADC11012" s="60"/>
      <c r="ADD11012" s="60"/>
      <c r="ADE11012" s="60"/>
    </row>
    <row r="11013" spans="760:785" x14ac:dyDescent="0.25">
      <c r="ACF11013" s="60"/>
      <c r="ACG11013" s="60"/>
      <c r="ACH11013" s="60"/>
      <c r="ACI11013" s="60"/>
      <c r="ACJ11013" s="60"/>
      <c r="ACK11013" s="60"/>
      <c r="ACL11013" s="60"/>
      <c r="ACM11013" s="60"/>
      <c r="ACN11013" s="60"/>
      <c r="ACO11013" s="60"/>
      <c r="ACP11013" s="60"/>
      <c r="ACQ11013" s="60"/>
      <c r="ACR11013" s="60"/>
      <c r="ACS11013" s="60"/>
      <c r="ACT11013" s="60"/>
      <c r="ACU11013" s="60"/>
      <c r="ACV11013" s="60"/>
      <c r="ACW11013" s="60"/>
      <c r="ACX11013" s="60"/>
      <c r="ACY11013" s="60">
        <v>0.94372595653379598</v>
      </c>
      <c r="ACZ11013" s="60"/>
      <c r="ADA11013" s="60"/>
      <c r="ADB11013" s="60"/>
      <c r="ADC11013" s="60"/>
      <c r="ADD11013" s="60"/>
      <c r="ADE11013" s="60"/>
    </row>
    <row r="11014" spans="760:785" x14ac:dyDescent="0.25">
      <c r="ACF11014" s="60"/>
      <c r="ACG11014" s="60"/>
      <c r="ACH11014" s="60"/>
      <c r="ACI11014" s="60"/>
      <c r="ACJ11014" s="60"/>
      <c r="ACK11014" s="60"/>
      <c r="ACL11014" s="60"/>
      <c r="ACM11014" s="60"/>
      <c r="ACN11014" s="60"/>
      <c r="ACO11014" s="60"/>
      <c r="ACP11014" s="60"/>
      <c r="ACQ11014" s="60"/>
      <c r="ACR11014" s="60"/>
      <c r="ACS11014" s="60"/>
      <c r="ACT11014" s="60"/>
      <c r="ACU11014" s="60"/>
      <c r="ACV11014" s="60"/>
      <c r="ACW11014" s="60"/>
      <c r="ACX11014" s="60"/>
      <c r="ACY11014" s="60">
        <v>0.94372391083159801</v>
      </c>
      <c r="ACZ11014" s="60"/>
      <c r="ADA11014" s="60"/>
      <c r="ADB11014" s="60"/>
      <c r="ADC11014" s="60"/>
      <c r="ADD11014" s="60"/>
      <c r="ADE11014" s="60"/>
    </row>
    <row r="11015" spans="760:785" x14ac:dyDescent="0.25">
      <c r="ACF11015" s="60"/>
      <c r="ACG11015" s="60"/>
      <c r="ACH11015" s="60"/>
      <c r="ACI11015" s="60"/>
      <c r="ACJ11015" s="60"/>
      <c r="ACK11015" s="60"/>
      <c r="ACL11015" s="60"/>
      <c r="ACM11015" s="60"/>
      <c r="ACN11015" s="60"/>
      <c r="ACO11015" s="60"/>
      <c r="ACP11015" s="60"/>
      <c r="ACQ11015" s="60"/>
      <c r="ACR11015" s="60"/>
      <c r="ACS11015" s="60"/>
      <c r="ACT11015" s="60"/>
      <c r="ACU11015" s="60"/>
      <c r="ACV11015" s="60"/>
      <c r="ACW11015" s="60"/>
      <c r="ACX11015" s="60"/>
      <c r="ACY11015" s="60">
        <v>0.94372237454059604</v>
      </c>
      <c r="ACZ11015" s="60"/>
      <c r="ADA11015" s="60"/>
      <c r="ADB11015" s="60"/>
      <c r="ADC11015" s="60"/>
      <c r="ADD11015" s="60"/>
      <c r="ADE11015" s="60"/>
    </row>
    <row r="11016" spans="760:785" x14ac:dyDescent="0.25">
      <c r="ACF11016" s="60"/>
      <c r="ACG11016" s="60"/>
      <c r="ACH11016" s="60"/>
      <c r="ACI11016" s="60"/>
      <c r="ACJ11016" s="60"/>
      <c r="ACK11016" s="60"/>
      <c r="ACL11016" s="60"/>
      <c r="ACM11016" s="60"/>
      <c r="ACN11016" s="60"/>
      <c r="ACO11016" s="60"/>
      <c r="ACP11016" s="60"/>
      <c r="ACQ11016" s="60"/>
      <c r="ACR11016" s="60"/>
      <c r="ACS11016" s="60"/>
      <c r="ACT11016" s="60"/>
      <c r="ACU11016" s="60"/>
      <c r="ACV11016" s="60"/>
      <c r="ACW11016" s="60"/>
      <c r="ACX11016" s="60"/>
      <c r="ACY11016" s="60">
        <v>0.943693686388274</v>
      </c>
      <c r="ACZ11016" s="60"/>
      <c r="ADA11016" s="60"/>
      <c r="ADB11016" s="60"/>
      <c r="ADC11016" s="60"/>
      <c r="ADD11016" s="60"/>
      <c r="ADE11016" s="60"/>
    </row>
    <row r="11017" spans="760:785" x14ac:dyDescent="0.25">
      <c r="ACF11017" s="60"/>
      <c r="ACG11017" s="60"/>
      <c r="ACH11017" s="60"/>
      <c r="ACI11017" s="60"/>
      <c r="ACJ11017" s="60"/>
      <c r="ACK11017" s="60"/>
      <c r="ACL11017" s="60"/>
      <c r="ACM11017" s="60"/>
      <c r="ACN11017" s="60"/>
      <c r="ACO11017" s="60"/>
      <c r="ACP11017" s="60"/>
      <c r="ACQ11017" s="60"/>
      <c r="ACR11017" s="60"/>
      <c r="ACS11017" s="60"/>
      <c r="ACT11017" s="60"/>
      <c r="ACU11017" s="60"/>
      <c r="ACV11017" s="60"/>
      <c r="ACW11017" s="60"/>
      <c r="ACX11017" s="60"/>
      <c r="ACY11017" s="60">
        <v>0.94368854948778602</v>
      </c>
      <c r="ACZ11017" s="60"/>
      <c r="ADA11017" s="60"/>
      <c r="ADB11017" s="60"/>
      <c r="ADC11017" s="60"/>
      <c r="ADD11017" s="60"/>
      <c r="ADE11017" s="60"/>
    </row>
    <row r="11018" spans="760:785" x14ac:dyDescent="0.25">
      <c r="ACF11018" s="60"/>
      <c r="ACG11018" s="60"/>
      <c r="ACH11018" s="60"/>
      <c r="ACI11018" s="60"/>
      <c r="ACJ11018" s="60"/>
      <c r="ACK11018" s="60"/>
      <c r="ACL11018" s="60"/>
      <c r="ACM11018" s="60"/>
      <c r="ACN11018" s="60"/>
      <c r="ACO11018" s="60"/>
      <c r="ACP11018" s="60"/>
      <c r="ACQ11018" s="60"/>
      <c r="ACR11018" s="60"/>
      <c r="ACS11018" s="60"/>
      <c r="ACT11018" s="60"/>
      <c r="ACU11018" s="60"/>
      <c r="ACV11018" s="60"/>
      <c r="ACW11018" s="60"/>
      <c r="ACX11018" s="60"/>
      <c r="ACY11018" s="60">
        <v>0.943672985866989</v>
      </c>
      <c r="ACZ11018" s="60"/>
      <c r="ADA11018" s="60"/>
      <c r="ADB11018" s="60"/>
      <c r="ADC11018" s="60"/>
      <c r="ADD11018" s="60"/>
      <c r="ADE11018" s="60"/>
    </row>
    <row r="11019" spans="760:785" x14ac:dyDescent="0.25">
      <c r="ACF11019" s="60"/>
      <c r="ACG11019" s="60"/>
      <c r="ACH11019" s="60"/>
      <c r="ACI11019" s="60"/>
      <c r="ACJ11019" s="60"/>
      <c r="ACK11019" s="60"/>
      <c r="ACL11019" s="60"/>
      <c r="ACM11019" s="60"/>
      <c r="ACN11019" s="60"/>
      <c r="ACO11019" s="60"/>
      <c r="ACP11019" s="60"/>
      <c r="ACQ11019" s="60"/>
      <c r="ACR11019" s="60"/>
      <c r="ACS11019" s="60"/>
      <c r="ACT11019" s="60"/>
      <c r="ACU11019" s="60"/>
      <c r="ACV11019" s="60"/>
      <c r="ACW11019" s="60"/>
      <c r="ACX11019" s="60"/>
      <c r="ACY11019" s="60">
        <v>0.94367291479096305</v>
      </c>
      <c r="ACZ11019" s="60"/>
      <c r="ADA11019" s="60"/>
      <c r="ADB11019" s="60"/>
      <c r="ADC11019" s="60"/>
      <c r="ADD11019" s="60"/>
      <c r="ADE11019" s="60"/>
    </row>
    <row r="11020" spans="760:785" x14ac:dyDescent="0.25">
      <c r="ACF11020" s="60"/>
      <c r="ACG11020" s="60"/>
      <c r="ACH11020" s="60"/>
      <c r="ACI11020" s="60"/>
      <c r="ACJ11020" s="60"/>
      <c r="ACK11020" s="60"/>
      <c r="ACL11020" s="60"/>
      <c r="ACM11020" s="60"/>
      <c r="ACN11020" s="60"/>
      <c r="ACO11020" s="60"/>
      <c r="ACP11020" s="60"/>
      <c r="ACQ11020" s="60"/>
      <c r="ACR11020" s="60"/>
      <c r="ACS11020" s="60"/>
      <c r="ACT11020" s="60"/>
      <c r="ACU11020" s="60"/>
      <c r="ACV11020" s="60"/>
      <c r="ACW11020" s="60"/>
      <c r="ACX11020" s="60"/>
      <c r="ACY11020" s="60">
        <v>0.94367163680171895</v>
      </c>
      <c r="ACZ11020" s="60"/>
      <c r="ADA11020" s="60"/>
      <c r="ADB11020" s="60"/>
      <c r="ADC11020" s="60"/>
      <c r="ADD11020" s="60"/>
      <c r="ADE11020" s="60"/>
    </row>
    <row r="11021" spans="760:785" x14ac:dyDescent="0.25">
      <c r="ACF11021" s="60"/>
      <c r="ACG11021" s="60"/>
      <c r="ACH11021" s="60"/>
      <c r="ACI11021" s="60"/>
      <c r="ACJ11021" s="60"/>
      <c r="ACK11021" s="60"/>
      <c r="ACL11021" s="60"/>
      <c r="ACM11021" s="60"/>
      <c r="ACN11021" s="60"/>
      <c r="ACO11021" s="60"/>
      <c r="ACP11021" s="60"/>
      <c r="ACQ11021" s="60"/>
      <c r="ACR11021" s="60"/>
      <c r="ACS11021" s="60"/>
      <c r="ACT11021" s="60"/>
      <c r="ACU11021" s="60"/>
      <c r="ACV11021" s="60"/>
      <c r="ACW11021" s="60"/>
      <c r="ACX11021" s="60"/>
      <c r="ACY11021" s="60">
        <v>0.94366988202050495</v>
      </c>
      <c r="ACZ11021" s="60"/>
      <c r="ADA11021" s="60"/>
      <c r="ADB11021" s="60"/>
      <c r="ADC11021" s="60"/>
      <c r="ADD11021" s="60"/>
      <c r="ADE11021" s="60"/>
    </row>
    <row r="11022" spans="760:785" x14ac:dyDescent="0.25">
      <c r="ACF11022" s="60"/>
      <c r="ACG11022" s="60"/>
      <c r="ACH11022" s="60"/>
      <c r="ACI11022" s="60"/>
      <c r="ACJ11022" s="60"/>
      <c r="ACK11022" s="60"/>
      <c r="ACL11022" s="60"/>
      <c r="ACM11022" s="60"/>
      <c r="ACN11022" s="60"/>
      <c r="ACO11022" s="60"/>
      <c r="ACP11022" s="60"/>
      <c r="ACQ11022" s="60"/>
      <c r="ACR11022" s="60"/>
      <c r="ACS11022" s="60"/>
      <c r="ACT11022" s="60"/>
      <c r="ACU11022" s="60"/>
      <c r="ACV11022" s="60"/>
      <c r="ACW11022" s="60"/>
      <c r="ACX11022" s="60"/>
      <c r="ACY11022" s="60">
        <v>0.94366850873421704</v>
      </c>
      <c r="ACZ11022" s="60"/>
      <c r="ADA11022" s="60"/>
      <c r="ADB11022" s="60"/>
      <c r="ADC11022" s="60"/>
      <c r="ADD11022" s="60"/>
      <c r="ADE11022" s="60"/>
    </row>
    <row r="11023" spans="760:785" x14ac:dyDescent="0.25">
      <c r="ACF11023" s="60"/>
      <c r="ACG11023" s="60"/>
      <c r="ACH11023" s="60"/>
      <c r="ACI11023" s="60"/>
      <c r="ACJ11023" s="60"/>
      <c r="ACK11023" s="60"/>
      <c r="ACL11023" s="60"/>
      <c r="ACM11023" s="60"/>
      <c r="ACN11023" s="60"/>
      <c r="ACO11023" s="60"/>
      <c r="ACP11023" s="60"/>
      <c r="ACQ11023" s="60"/>
      <c r="ACR11023" s="60"/>
      <c r="ACS11023" s="60"/>
      <c r="ACT11023" s="60"/>
      <c r="ACU11023" s="60"/>
      <c r="ACV11023" s="60"/>
      <c r="ACW11023" s="60"/>
      <c r="ACX11023" s="60"/>
      <c r="ACY11023" s="60">
        <v>0.94365279620431697</v>
      </c>
      <c r="ACZ11023" s="60"/>
      <c r="ADA11023" s="60"/>
      <c r="ADB11023" s="60"/>
      <c r="ADC11023" s="60"/>
      <c r="ADD11023" s="60"/>
      <c r="ADE11023" s="60"/>
    </row>
    <row r="11024" spans="760:785" x14ac:dyDescent="0.25">
      <c r="ACF11024" s="60"/>
      <c r="ACG11024" s="60"/>
      <c r="ACH11024" s="60"/>
      <c r="ACI11024" s="60"/>
      <c r="ACJ11024" s="60"/>
      <c r="ACK11024" s="60"/>
      <c r="ACL11024" s="60"/>
      <c r="ACM11024" s="60"/>
      <c r="ACN11024" s="60"/>
      <c r="ACO11024" s="60"/>
      <c r="ACP11024" s="60"/>
      <c r="ACQ11024" s="60"/>
      <c r="ACR11024" s="60"/>
      <c r="ACS11024" s="60"/>
      <c r="ACT11024" s="60"/>
      <c r="ACU11024" s="60"/>
      <c r="ACV11024" s="60"/>
      <c r="ACW11024" s="60"/>
      <c r="ACX11024" s="60"/>
      <c r="ACY11024" s="60">
        <v>0.943646400503663</v>
      </c>
      <c r="ACZ11024" s="60"/>
      <c r="ADA11024" s="60"/>
      <c r="ADB11024" s="60"/>
      <c r="ADC11024" s="60"/>
      <c r="ADD11024" s="60"/>
      <c r="ADE11024" s="60"/>
    </row>
    <row r="11025" spans="760:785" x14ac:dyDescent="0.25">
      <c r="ACF11025" s="60"/>
      <c r="ACG11025" s="60"/>
      <c r="ACH11025" s="60"/>
      <c r="ACI11025" s="60"/>
      <c r="ACJ11025" s="60"/>
      <c r="ACK11025" s="60"/>
      <c r="ACL11025" s="60"/>
      <c r="ACM11025" s="60"/>
      <c r="ACN11025" s="60"/>
      <c r="ACO11025" s="60"/>
      <c r="ACP11025" s="60"/>
      <c r="ACQ11025" s="60"/>
      <c r="ACR11025" s="60"/>
      <c r="ACS11025" s="60"/>
      <c r="ACT11025" s="60"/>
      <c r="ACU11025" s="60"/>
      <c r="ACV11025" s="60"/>
      <c r="ACW11025" s="60"/>
      <c r="ACX11025" s="60"/>
      <c r="ACY11025" s="60">
        <v>0.94364139112176904</v>
      </c>
      <c r="ACZ11025" s="60"/>
      <c r="ADA11025" s="60"/>
      <c r="ADB11025" s="60"/>
      <c r="ADC11025" s="60"/>
      <c r="ADD11025" s="60"/>
      <c r="ADE11025" s="60"/>
    </row>
    <row r="11026" spans="760:785" x14ac:dyDescent="0.25">
      <c r="ACF11026" s="60"/>
      <c r="ACG11026" s="60"/>
      <c r="ACH11026" s="60"/>
      <c r="ACI11026" s="60"/>
      <c r="ACJ11026" s="60"/>
      <c r="ACK11026" s="60"/>
      <c r="ACL11026" s="60"/>
      <c r="ACM11026" s="60"/>
      <c r="ACN11026" s="60"/>
      <c r="ACO11026" s="60"/>
      <c r="ACP11026" s="60"/>
      <c r="ACQ11026" s="60"/>
      <c r="ACR11026" s="60"/>
      <c r="ACS11026" s="60"/>
      <c r="ACT11026" s="60"/>
      <c r="ACU11026" s="60"/>
      <c r="ACV11026" s="60"/>
      <c r="ACW11026" s="60"/>
      <c r="ACX11026" s="60"/>
      <c r="ACY11026" s="60">
        <v>0.943629553887678</v>
      </c>
      <c r="ACZ11026" s="60"/>
      <c r="ADA11026" s="60"/>
      <c r="ADB11026" s="60"/>
      <c r="ADC11026" s="60"/>
      <c r="ADD11026" s="60"/>
      <c r="ADE11026" s="60"/>
    </row>
    <row r="11027" spans="760:785" x14ac:dyDescent="0.25">
      <c r="ACF11027" s="60"/>
      <c r="ACG11027" s="60"/>
      <c r="ACH11027" s="60"/>
      <c r="ACI11027" s="60"/>
      <c r="ACJ11027" s="60"/>
      <c r="ACK11027" s="60"/>
      <c r="ACL11027" s="60"/>
      <c r="ACM11027" s="60"/>
      <c r="ACN11027" s="60"/>
      <c r="ACO11027" s="60"/>
      <c r="ACP11027" s="60"/>
      <c r="ACQ11027" s="60"/>
      <c r="ACR11027" s="60"/>
      <c r="ACS11027" s="60"/>
      <c r="ACT11027" s="60"/>
      <c r="ACU11027" s="60"/>
      <c r="ACV11027" s="60"/>
      <c r="ACW11027" s="60"/>
      <c r="ACX11027" s="60"/>
      <c r="ACY11027" s="60">
        <v>0.94360862547270496</v>
      </c>
      <c r="ACZ11027" s="60"/>
      <c r="ADA11027" s="60"/>
      <c r="ADB11027" s="60"/>
      <c r="ADC11027" s="60"/>
      <c r="ADD11027" s="60"/>
      <c r="ADE11027" s="60"/>
    </row>
    <row r="11028" spans="760:785" x14ac:dyDescent="0.25">
      <c r="ACF11028" s="60"/>
      <c r="ACG11028" s="60"/>
      <c r="ACH11028" s="60"/>
      <c r="ACI11028" s="60"/>
      <c r="ACJ11028" s="60"/>
      <c r="ACK11028" s="60"/>
      <c r="ACL11028" s="60"/>
      <c r="ACM11028" s="60"/>
      <c r="ACN11028" s="60"/>
      <c r="ACO11028" s="60"/>
      <c r="ACP11028" s="60"/>
      <c r="ACQ11028" s="60"/>
      <c r="ACR11028" s="60"/>
      <c r="ACS11028" s="60"/>
      <c r="ACT11028" s="60"/>
      <c r="ACU11028" s="60"/>
      <c r="ACV11028" s="60"/>
      <c r="ACW11028" s="60"/>
      <c r="ACX11028" s="60"/>
      <c r="ACY11028" s="60">
        <v>0.94359253315205904</v>
      </c>
      <c r="ACZ11028" s="60"/>
      <c r="ADA11028" s="60"/>
      <c r="ADB11028" s="60"/>
      <c r="ADC11028" s="60"/>
      <c r="ADD11028" s="60"/>
      <c r="ADE11028" s="60"/>
    </row>
    <row r="11029" spans="760:785" x14ac:dyDescent="0.25">
      <c r="ACF11029" s="60"/>
      <c r="ACG11029" s="60"/>
      <c r="ACH11029" s="60"/>
      <c r="ACI11029" s="60"/>
      <c r="ACJ11029" s="60"/>
      <c r="ACK11029" s="60"/>
      <c r="ACL11029" s="60"/>
      <c r="ACM11029" s="60"/>
      <c r="ACN11029" s="60"/>
      <c r="ACO11029" s="60"/>
      <c r="ACP11029" s="60"/>
      <c r="ACQ11029" s="60"/>
      <c r="ACR11029" s="60"/>
      <c r="ACS11029" s="60"/>
      <c r="ACT11029" s="60"/>
      <c r="ACU11029" s="60"/>
      <c r="ACV11029" s="60"/>
      <c r="ACW11029" s="60"/>
      <c r="ACX11029" s="60"/>
      <c r="ACY11029" s="60">
        <v>0.94353422912121399</v>
      </c>
      <c r="ACZ11029" s="60"/>
      <c r="ADA11029" s="60"/>
      <c r="ADB11029" s="60"/>
      <c r="ADC11029" s="60"/>
      <c r="ADD11029" s="60"/>
      <c r="ADE11029" s="60"/>
    </row>
    <row r="11030" spans="760:785" x14ac:dyDescent="0.25">
      <c r="ACF11030" s="60"/>
      <c r="ACG11030" s="60"/>
      <c r="ACH11030" s="60"/>
      <c r="ACI11030" s="60"/>
      <c r="ACJ11030" s="60"/>
      <c r="ACK11030" s="60"/>
      <c r="ACL11030" s="60"/>
      <c r="ACM11030" s="60"/>
      <c r="ACN11030" s="60"/>
      <c r="ACO11030" s="60"/>
      <c r="ACP11030" s="60"/>
      <c r="ACQ11030" s="60"/>
      <c r="ACR11030" s="60"/>
      <c r="ACS11030" s="60"/>
      <c r="ACT11030" s="60"/>
      <c r="ACU11030" s="60"/>
      <c r="ACV11030" s="60"/>
      <c r="ACW11030" s="60"/>
      <c r="ACX11030" s="60"/>
      <c r="ACY11030" s="60">
        <v>0.94351160892430197</v>
      </c>
      <c r="ACZ11030" s="60"/>
      <c r="ADA11030" s="60"/>
      <c r="ADB11030" s="60"/>
      <c r="ADC11030" s="60"/>
      <c r="ADD11030" s="60"/>
      <c r="ADE11030" s="60"/>
    </row>
    <row r="11031" spans="760:785" x14ac:dyDescent="0.25">
      <c r="ACF11031" s="60"/>
      <c r="ACG11031" s="60"/>
      <c r="ACH11031" s="60"/>
      <c r="ACI11031" s="60"/>
      <c r="ACJ11031" s="60"/>
      <c r="ACK11031" s="60"/>
      <c r="ACL11031" s="60"/>
      <c r="ACM11031" s="60"/>
      <c r="ACN11031" s="60"/>
      <c r="ACO11031" s="60"/>
      <c r="ACP11031" s="60"/>
      <c r="ACQ11031" s="60"/>
      <c r="ACR11031" s="60"/>
      <c r="ACS11031" s="60"/>
      <c r="ACT11031" s="60"/>
      <c r="ACU11031" s="60"/>
      <c r="ACV11031" s="60"/>
      <c r="ACW11031" s="60"/>
      <c r="ACX11031" s="60"/>
      <c r="ACY11031" s="60">
        <v>0.94351038143608301</v>
      </c>
      <c r="ACZ11031" s="60"/>
      <c r="ADA11031" s="60"/>
      <c r="ADB11031" s="60"/>
      <c r="ADC11031" s="60"/>
      <c r="ADD11031" s="60"/>
      <c r="ADE11031" s="60"/>
    </row>
    <row r="11032" spans="760:785" x14ac:dyDescent="0.25">
      <c r="ACF11032" s="60"/>
      <c r="ACG11032" s="60"/>
      <c r="ACH11032" s="60"/>
      <c r="ACI11032" s="60"/>
      <c r="ACJ11032" s="60"/>
      <c r="ACK11032" s="60"/>
      <c r="ACL11032" s="60"/>
      <c r="ACM11032" s="60"/>
      <c r="ACN11032" s="60"/>
      <c r="ACO11032" s="60"/>
      <c r="ACP11032" s="60"/>
      <c r="ACQ11032" s="60"/>
      <c r="ACR11032" s="60"/>
      <c r="ACS11032" s="60"/>
      <c r="ACT11032" s="60"/>
      <c r="ACU11032" s="60"/>
      <c r="ACV11032" s="60"/>
      <c r="ACW11032" s="60"/>
      <c r="ACX11032" s="60"/>
      <c r="ACY11032" s="60">
        <v>0.94350010968728903</v>
      </c>
      <c r="ACZ11032" s="60"/>
      <c r="ADA11032" s="60"/>
      <c r="ADB11032" s="60"/>
      <c r="ADC11032" s="60"/>
      <c r="ADD11032" s="60"/>
      <c r="ADE11032" s="60"/>
    </row>
    <row r="11033" spans="760:785" x14ac:dyDescent="0.25">
      <c r="ACF11033" s="60"/>
      <c r="ACG11033" s="60"/>
      <c r="ACH11033" s="60"/>
      <c r="ACI11033" s="60"/>
      <c r="ACJ11033" s="60"/>
      <c r="ACK11033" s="60"/>
      <c r="ACL11033" s="60"/>
      <c r="ACM11033" s="60"/>
      <c r="ACN11033" s="60"/>
      <c r="ACO11033" s="60"/>
      <c r="ACP11033" s="60"/>
      <c r="ACQ11033" s="60"/>
      <c r="ACR11033" s="60"/>
      <c r="ACS11033" s="60"/>
      <c r="ACT11033" s="60"/>
      <c r="ACU11033" s="60"/>
      <c r="ACV11033" s="60"/>
      <c r="ACW11033" s="60"/>
      <c r="ACX11033" s="60"/>
      <c r="ACY11033" s="60">
        <v>0.94349926924575001</v>
      </c>
      <c r="ACZ11033" s="60"/>
      <c r="ADA11033" s="60"/>
      <c r="ADB11033" s="60"/>
      <c r="ADC11033" s="60"/>
      <c r="ADD11033" s="60"/>
      <c r="ADE11033" s="60"/>
    </row>
    <row r="11034" spans="760:785" x14ac:dyDescent="0.25">
      <c r="ACF11034" s="60"/>
      <c r="ACG11034" s="60"/>
      <c r="ACH11034" s="60"/>
      <c r="ACI11034" s="60"/>
      <c r="ACJ11034" s="60"/>
      <c r="ACK11034" s="60"/>
      <c r="ACL11034" s="60"/>
      <c r="ACM11034" s="60"/>
      <c r="ACN11034" s="60"/>
      <c r="ACO11034" s="60"/>
      <c r="ACP11034" s="60"/>
      <c r="ACQ11034" s="60"/>
      <c r="ACR11034" s="60"/>
      <c r="ACS11034" s="60"/>
      <c r="ACT11034" s="60"/>
      <c r="ACU11034" s="60"/>
      <c r="ACV11034" s="60"/>
      <c r="ACW11034" s="60"/>
      <c r="ACX11034" s="60"/>
      <c r="ACY11034" s="60">
        <v>0.943498514494162</v>
      </c>
      <c r="ACZ11034" s="60"/>
      <c r="ADA11034" s="60"/>
      <c r="ADB11034" s="60"/>
      <c r="ADC11034" s="60"/>
      <c r="ADD11034" s="60"/>
      <c r="ADE11034" s="60"/>
    </row>
    <row r="11035" spans="760:785" x14ac:dyDescent="0.25">
      <c r="ACF11035" s="60"/>
      <c r="ACG11035" s="60"/>
      <c r="ACH11035" s="60"/>
      <c r="ACI11035" s="60"/>
      <c r="ACJ11035" s="60"/>
      <c r="ACK11035" s="60"/>
      <c r="ACL11035" s="60"/>
      <c r="ACM11035" s="60"/>
      <c r="ACN11035" s="60"/>
      <c r="ACO11035" s="60"/>
      <c r="ACP11035" s="60"/>
      <c r="ACQ11035" s="60"/>
      <c r="ACR11035" s="60"/>
      <c r="ACS11035" s="60"/>
      <c r="ACT11035" s="60"/>
      <c r="ACU11035" s="60"/>
      <c r="ACV11035" s="60"/>
      <c r="ACW11035" s="60"/>
      <c r="ACX11035" s="60"/>
      <c r="ACY11035" s="60">
        <v>0.94349669760252897</v>
      </c>
      <c r="ACZ11035" s="60"/>
      <c r="ADA11035" s="60"/>
      <c r="ADB11035" s="60"/>
      <c r="ADC11035" s="60"/>
      <c r="ADD11035" s="60"/>
      <c r="ADE11035" s="60"/>
    </row>
    <row r="11036" spans="760:785" x14ac:dyDescent="0.25">
      <c r="ACF11036" s="60"/>
      <c r="ACG11036" s="60"/>
      <c r="ACH11036" s="60"/>
      <c r="ACI11036" s="60"/>
      <c r="ACJ11036" s="60"/>
      <c r="ACK11036" s="60"/>
      <c r="ACL11036" s="60"/>
      <c r="ACM11036" s="60"/>
      <c r="ACN11036" s="60"/>
      <c r="ACO11036" s="60"/>
      <c r="ACP11036" s="60"/>
      <c r="ACQ11036" s="60"/>
      <c r="ACR11036" s="60"/>
      <c r="ACS11036" s="60"/>
      <c r="ACT11036" s="60"/>
      <c r="ACU11036" s="60"/>
      <c r="ACV11036" s="60"/>
      <c r="ACW11036" s="60"/>
      <c r="ACX11036" s="60"/>
      <c r="ACY11036" s="60">
        <v>0.94347290407057305</v>
      </c>
      <c r="ACZ11036" s="60"/>
      <c r="ADA11036" s="60"/>
      <c r="ADB11036" s="60"/>
      <c r="ADC11036" s="60"/>
      <c r="ADD11036" s="60"/>
      <c r="ADE11036" s="60"/>
    </row>
    <row r="11037" spans="760:785" x14ac:dyDescent="0.25">
      <c r="ACF11037" s="60"/>
      <c r="ACG11037" s="60"/>
      <c r="ACH11037" s="60"/>
      <c r="ACI11037" s="60"/>
      <c r="ACJ11037" s="60"/>
      <c r="ACK11037" s="60"/>
      <c r="ACL11037" s="60"/>
      <c r="ACM11037" s="60"/>
      <c r="ACN11037" s="60"/>
      <c r="ACO11037" s="60"/>
      <c r="ACP11037" s="60"/>
      <c r="ACQ11037" s="60"/>
      <c r="ACR11037" s="60"/>
      <c r="ACS11037" s="60"/>
      <c r="ACT11037" s="60"/>
      <c r="ACU11037" s="60"/>
      <c r="ACV11037" s="60"/>
      <c r="ACW11037" s="60"/>
      <c r="ACX11037" s="60"/>
      <c r="ACY11037" s="60">
        <v>0.94346678905056203</v>
      </c>
      <c r="ACZ11037" s="60"/>
      <c r="ADA11037" s="60"/>
      <c r="ADB11037" s="60"/>
      <c r="ADC11037" s="60"/>
      <c r="ADD11037" s="60"/>
      <c r="ADE11037" s="60"/>
    </row>
    <row r="11038" spans="760:785" x14ac:dyDescent="0.25">
      <c r="ACF11038" s="60"/>
      <c r="ACG11038" s="60"/>
      <c r="ACH11038" s="60"/>
      <c r="ACI11038" s="60"/>
      <c r="ACJ11038" s="60"/>
      <c r="ACK11038" s="60"/>
      <c r="ACL11038" s="60"/>
      <c r="ACM11038" s="60"/>
      <c r="ACN11038" s="60"/>
      <c r="ACO11038" s="60"/>
      <c r="ACP11038" s="60"/>
      <c r="ACQ11038" s="60"/>
      <c r="ACR11038" s="60"/>
      <c r="ACS11038" s="60"/>
      <c r="ACT11038" s="60"/>
      <c r="ACU11038" s="60"/>
      <c r="ACV11038" s="60"/>
      <c r="ACW11038" s="60"/>
      <c r="ACX11038" s="60"/>
      <c r="ACY11038" s="60">
        <v>0.94344259457687096</v>
      </c>
      <c r="ACZ11038" s="60"/>
      <c r="ADA11038" s="60"/>
      <c r="ADB11038" s="60"/>
      <c r="ADC11038" s="60"/>
      <c r="ADD11038" s="60"/>
      <c r="ADE11038" s="60"/>
    </row>
    <row r="11039" spans="760:785" x14ac:dyDescent="0.25">
      <c r="ACF11039" s="60"/>
      <c r="ACG11039" s="60"/>
      <c r="ACH11039" s="60"/>
      <c r="ACI11039" s="60"/>
      <c r="ACJ11039" s="60"/>
      <c r="ACK11039" s="60"/>
      <c r="ACL11039" s="60"/>
      <c r="ACM11039" s="60"/>
      <c r="ACN11039" s="60"/>
      <c r="ACO11039" s="60"/>
      <c r="ACP11039" s="60"/>
      <c r="ACQ11039" s="60"/>
      <c r="ACR11039" s="60"/>
      <c r="ACS11039" s="60"/>
      <c r="ACT11039" s="60"/>
      <c r="ACU11039" s="60"/>
      <c r="ACV11039" s="60"/>
      <c r="ACW11039" s="60"/>
      <c r="ACX11039" s="60"/>
      <c r="ACY11039" s="60">
        <v>0.94343582966850104</v>
      </c>
      <c r="ACZ11039" s="60"/>
      <c r="ADA11039" s="60"/>
      <c r="ADB11039" s="60"/>
      <c r="ADC11039" s="60"/>
      <c r="ADD11039" s="60"/>
      <c r="ADE11039" s="60"/>
    </row>
    <row r="11040" spans="760:785" x14ac:dyDescent="0.25">
      <c r="ACF11040" s="60"/>
      <c r="ACG11040" s="60"/>
      <c r="ACH11040" s="60"/>
      <c r="ACI11040" s="60"/>
      <c r="ACJ11040" s="60"/>
      <c r="ACK11040" s="60"/>
      <c r="ACL11040" s="60"/>
      <c r="ACM11040" s="60"/>
      <c r="ACN11040" s="60"/>
      <c r="ACO11040" s="60"/>
      <c r="ACP11040" s="60"/>
      <c r="ACQ11040" s="60"/>
      <c r="ACR11040" s="60"/>
      <c r="ACS11040" s="60"/>
      <c r="ACT11040" s="60"/>
      <c r="ACU11040" s="60"/>
      <c r="ACV11040" s="60"/>
      <c r="ACW11040" s="60"/>
      <c r="ACX11040" s="60"/>
      <c r="ACY11040" s="60">
        <v>0.94342693946054801</v>
      </c>
      <c r="ACZ11040" s="60"/>
      <c r="ADA11040" s="60"/>
      <c r="ADB11040" s="60"/>
      <c r="ADC11040" s="60"/>
      <c r="ADD11040" s="60"/>
      <c r="ADE11040" s="60"/>
    </row>
    <row r="11041" spans="760:785" x14ac:dyDescent="0.25">
      <c r="ACF11041" s="60"/>
      <c r="ACG11041" s="60"/>
      <c r="ACH11041" s="60"/>
      <c r="ACI11041" s="60"/>
      <c r="ACJ11041" s="60"/>
      <c r="ACK11041" s="60"/>
      <c r="ACL11041" s="60"/>
      <c r="ACM11041" s="60"/>
      <c r="ACN11041" s="60"/>
      <c r="ACO11041" s="60"/>
      <c r="ACP11041" s="60"/>
      <c r="ACQ11041" s="60"/>
      <c r="ACR11041" s="60"/>
      <c r="ACS11041" s="60"/>
      <c r="ACT11041" s="60"/>
      <c r="ACU11041" s="60"/>
      <c r="ACV11041" s="60"/>
      <c r="ACW11041" s="60"/>
      <c r="ACX11041" s="60"/>
      <c r="ACY11041" s="60">
        <v>0.94340697306036003</v>
      </c>
      <c r="ACZ11041" s="60"/>
      <c r="ADA11041" s="60"/>
      <c r="ADB11041" s="60"/>
      <c r="ADC11041" s="60"/>
      <c r="ADD11041" s="60"/>
      <c r="ADE11041" s="60"/>
    </row>
    <row r="11042" spans="760:785" x14ac:dyDescent="0.25">
      <c r="ACF11042" s="60"/>
      <c r="ACG11042" s="60"/>
      <c r="ACH11042" s="60"/>
      <c r="ACI11042" s="60"/>
      <c r="ACJ11042" s="60"/>
      <c r="ACK11042" s="60"/>
      <c r="ACL11042" s="60"/>
      <c r="ACM11042" s="60"/>
      <c r="ACN11042" s="60"/>
      <c r="ACO11042" s="60"/>
      <c r="ACP11042" s="60"/>
      <c r="ACQ11042" s="60"/>
      <c r="ACR11042" s="60"/>
      <c r="ACS11042" s="60"/>
      <c r="ACT11042" s="60"/>
      <c r="ACU11042" s="60"/>
      <c r="ACV11042" s="60"/>
      <c r="ACW11042" s="60"/>
      <c r="ACX11042" s="60"/>
      <c r="ACY11042" s="60">
        <v>0.94340528033259696</v>
      </c>
      <c r="ACZ11042" s="60"/>
      <c r="ADA11042" s="60"/>
      <c r="ADB11042" s="60"/>
      <c r="ADC11042" s="60"/>
      <c r="ADD11042" s="60"/>
      <c r="ADE11042" s="60"/>
    </row>
    <row r="11043" spans="760:785" x14ac:dyDescent="0.25">
      <c r="ACF11043" s="60"/>
      <c r="ACG11043" s="60"/>
      <c r="ACH11043" s="60"/>
      <c r="ACI11043" s="60"/>
      <c r="ACJ11043" s="60"/>
      <c r="ACK11043" s="60"/>
      <c r="ACL11043" s="60"/>
      <c r="ACM11043" s="60"/>
      <c r="ACN11043" s="60"/>
      <c r="ACO11043" s="60"/>
      <c r="ACP11043" s="60"/>
      <c r="ACQ11043" s="60"/>
      <c r="ACR11043" s="60"/>
      <c r="ACS11043" s="60"/>
      <c r="ACT11043" s="60"/>
      <c r="ACU11043" s="60"/>
      <c r="ACV11043" s="60"/>
      <c r="ACW11043" s="60"/>
      <c r="ACX11043" s="60"/>
      <c r="ACY11043" s="60">
        <v>0.94339352338471405</v>
      </c>
      <c r="ACZ11043" s="60"/>
      <c r="ADA11043" s="60"/>
      <c r="ADB11043" s="60"/>
      <c r="ADC11043" s="60"/>
      <c r="ADD11043" s="60"/>
      <c r="ADE11043" s="60"/>
    </row>
    <row r="11044" spans="760:785" x14ac:dyDescent="0.25">
      <c r="ACF11044" s="60"/>
      <c r="ACG11044" s="60"/>
      <c r="ACH11044" s="60"/>
      <c r="ACI11044" s="60"/>
      <c r="ACJ11044" s="60"/>
      <c r="ACK11044" s="60"/>
      <c r="ACL11044" s="60"/>
      <c r="ACM11044" s="60"/>
      <c r="ACN11044" s="60"/>
      <c r="ACO11044" s="60"/>
      <c r="ACP11044" s="60"/>
      <c r="ACQ11044" s="60"/>
      <c r="ACR11044" s="60"/>
      <c r="ACS11044" s="60"/>
      <c r="ACT11044" s="60"/>
      <c r="ACU11044" s="60"/>
      <c r="ACV11044" s="60"/>
      <c r="ACW11044" s="60"/>
      <c r="ACX11044" s="60"/>
      <c r="ACY11044" s="60">
        <v>0.94339351772074898</v>
      </c>
      <c r="ACZ11044" s="60"/>
      <c r="ADA11044" s="60"/>
      <c r="ADB11044" s="60"/>
      <c r="ADC11044" s="60"/>
      <c r="ADD11044" s="60"/>
      <c r="ADE11044" s="60"/>
    </row>
    <row r="11045" spans="760:785" x14ac:dyDescent="0.25">
      <c r="ACF11045" s="60"/>
      <c r="ACG11045" s="60"/>
      <c r="ACH11045" s="60"/>
      <c r="ACI11045" s="60"/>
      <c r="ACJ11045" s="60"/>
      <c r="ACK11045" s="60"/>
      <c r="ACL11045" s="60"/>
      <c r="ACM11045" s="60"/>
      <c r="ACN11045" s="60"/>
      <c r="ACO11045" s="60"/>
      <c r="ACP11045" s="60"/>
      <c r="ACQ11045" s="60"/>
      <c r="ACR11045" s="60"/>
      <c r="ACS11045" s="60"/>
      <c r="ACT11045" s="60"/>
      <c r="ACU11045" s="60"/>
      <c r="ACV11045" s="60"/>
      <c r="ACW11045" s="60"/>
      <c r="ACX11045" s="60"/>
      <c r="ACY11045" s="60">
        <v>0.94334864509760297</v>
      </c>
      <c r="ACZ11045" s="60"/>
      <c r="ADA11045" s="60"/>
      <c r="ADB11045" s="60"/>
      <c r="ADC11045" s="60"/>
      <c r="ADD11045" s="60"/>
      <c r="ADE11045" s="60"/>
    </row>
    <row r="11046" spans="760:785" x14ac:dyDescent="0.25">
      <c r="ACF11046" s="60"/>
      <c r="ACG11046" s="60"/>
      <c r="ACH11046" s="60"/>
      <c r="ACI11046" s="60"/>
      <c r="ACJ11046" s="60"/>
      <c r="ACK11046" s="60"/>
      <c r="ACL11046" s="60"/>
      <c r="ACM11046" s="60"/>
      <c r="ACN11046" s="60"/>
      <c r="ACO11046" s="60"/>
      <c r="ACP11046" s="60"/>
      <c r="ACQ11046" s="60"/>
      <c r="ACR11046" s="60"/>
      <c r="ACS11046" s="60"/>
      <c r="ACT11046" s="60"/>
      <c r="ACU11046" s="60"/>
      <c r="ACV11046" s="60"/>
      <c r="ACW11046" s="60"/>
      <c r="ACX11046" s="60"/>
      <c r="ACY11046" s="60">
        <v>0.94332339316472202</v>
      </c>
      <c r="ACZ11046" s="60"/>
      <c r="ADA11046" s="60"/>
      <c r="ADB11046" s="60"/>
      <c r="ADC11046" s="60"/>
      <c r="ADD11046" s="60"/>
      <c r="ADE11046" s="60"/>
    </row>
    <row r="11047" spans="760:785" x14ac:dyDescent="0.25">
      <c r="ACF11047" s="60"/>
      <c r="ACG11047" s="60"/>
      <c r="ACH11047" s="60"/>
      <c r="ACI11047" s="60"/>
      <c r="ACJ11047" s="60"/>
      <c r="ACK11047" s="60"/>
      <c r="ACL11047" s="60"/>
      <c r="ACM11047" s="60"/>
      <c r="ACN11047" s="60"/>
      <c r="ACO11047" s="60"/>
      <c r="ACP11047" s="60"/>
      <c r="ACQ11047" s="60"/>
      <c r="ACR11047" s="60"/>
      <c r="ACS11047" s="60"/>
      <c r="ACT11047" s="60"/>
      <c r="ACU11047" s="60"/>
      <c r="ACV11047" s="60"/>
      <c r="ACW11047" s="60"/>
      <c r="ACX11047" s="60"/>
      <c r="ACY11047" s="60">
        <v>0.94328677977987896</v>
      </c>
      <c r="ACZ11047" s="60"/>
      <c r="ADA11047" s="60"/>
      <c r="ADB11047" s="60"/>
      <c r="ADC11047" s="60"/>
      <c r="ADD11047" s="60"/>
      <c r="ADE11047" s="60"/>
    </row>
    <row r="11048" spans="760:785" x14ac:dyDescent="0.25">
      <c r="ACF11048" s="60"/>
      <c r="ACG11048" s="60"/>
      <c r="ACH11048" s="60"/>
      <c r="ACI11048" s="60"/>
      <c r="ACJ11048" s="60"/>
      <c r="ACK11048" s="60"/>
      <c r="ACL11048" s="60"/>
      <c r="ACM11048" s="60"/>
      <c r="ACN11048" s="60"/>
      <c r="ACO11048" s="60"/>
      <c r="ACP11048" s="60"/>
      <c r="ACQ11048" s="60"/>
      <c r="ACR11048" s="60"/>
      <c r="ACS11048" s="60"/>
      <c r="ACT11048" s="60"/>
      <c r="ACU11048" s="60"/>
      <c r="ACV11048" s="60"/>
      <c r="ACW11048" s="60"/>
      <c r="ACX11048" s="60"/>
      <c r="ACY11048" s="60">
        <v>0.94327968818805497</v>
      </c>
      <c r="ACZ11048" s="60"/>
      <c r="ADA11048" s="60"/>
      <c r="ADB11048" s="60"/>
      <c r="ADC11048" s="60"/>
      <c r="ADD11048" s="60"/>
      <c r="ADE11048" s="60"/>
    </row>
    <row r="11049" spans="760:785" x14ac:dyDescent="0.25">
      <c r="ACF11049" s="60"/>
      <c r="ACG11049" s="60"/>
      <c r="ACH11049" s="60"/>
      <c r="ACI11049" s="60"/>
      <c r="ACJ11049" s="60"/>
      <c r="ACK11049" s="60"/>
      <c r="ACL11049" s="60"/>
      <c r="ACM11049" s="60"/>
      <c r="ACN11049" s="60"/>
      <c r="ACO11049" s="60"/>
      <c r="ACP11049" s="60"/>
      <c r="ACQ11049" s="60"/>
      <c r="ACR11049" s="60"/>
      <c r="ACS11049" s="60"/>
      <c r="ACT11049" s="60"/>
      <c r="ACU11049" s="60"/>
      <c r="ACV11049" s="60"/>
      <c r="ACW11049" s="60"/>
      <c r="ACX11049" s="60"/>
      <c r="ACY11049" s="60">
        <v>0.94327600185181004</v>
      </c>
      <c r="ACZ11049" s="60"/>
      <c r="ADA11049" s="60"/>
      <c r="ADB11049" s="60"/>
      <c r="ADC11049" s="60"/>
      <c r="ADD11049" s="60"/>
      <c r="ADE11049" s="60"/>
    </row>
    <row r="11050" spans="760:785" x14ac:dyDescent="0.25">
      <c r="ACF11050" s="60"/>
      <c r="ACG11050" s="60"/>
      <c r="ACH11050" s="60"/>
      <c r="ACI11050" s="60"/>
      <c r="ACJ11050" s="60"/>
      <c r="ACK11050" s="60"/>
      <c r="ACL11050" s="60"/>
      <c r="ACM11050" s="60"/>
      <c r="ACN11050" s="60"/>
      <c r="ACO11050" s="60"/>
      <c r="ACP11050" s="60"/>
      <c r="ACQ11050" s="60"/>
      <c r="ACR11050" s="60"/>
      <c r="ACS11050" s="60"/>
      <c r="ACT11050" s="60"/>
      <c r="ACU11050" s="60"/>
      <c r="ACV11050" s="60"/>
      <c r="ACW11050" s="60"/>
      <c r="ACX11050" s="60"/>
      <c r="ACY11050" s="60">
        <v>0.94325553691119501</v>
      </c>
      <c r="ACZ11050" s="60"/>
      <c r="ADA11050" s="60"/>
      <c r="ADB11050" s="60"/>
      <c r="ADC11050" s="60"/>
      <c r="ADD11050" s="60"/>
      <c r="ADE11050" s="60"/>
    </row>
    <row r="11051" spans="760:785" x14ac:dyDescent="0.25">
      <c r="ACF11051" s="60"/>
      <c r="ACG11051" s="60"/>
      <c r="ACH11051" s="60"/>
      <c r="ACI11051" s="60"/>
      <c r="ACJ11051" s="60"/>
      <c r="ACK11051" s="60"/>
      <c r="ACL11051" s="60"/>
      <c r="ACM11051" s="60"/>
      <c r="ACN11051" s="60"/>
      <c r="ACO11051" s="60"/>
      <c r="ACP11051" s="60"/>
      <c r="ACQ11051" s="60"/>
      <c r="ACR11051" s="60"/>
      <c r="ACS11051" s="60"/>
      <c r="ACT11051" s="60"/>
      <c r="ACU11051" s="60"/>
      <c r="ACV11051" s="60"/>
      <c r="ACW11051" s="60"/>
      <c r="ACX11051" s="60"/>
      <c r="ACY11051" s="60">
        <v>0.94324898047869998</v>
      </c>
      <c r="ACZ11051" s="60"/>
      <c r="ADA11051" s="60"/>
      <c r="ADB11051" s="60"/>
      <c r="ADC11051" s="60"/>
      <c r="ADD11051" s="60"/>
      <c r="ADE11051" s="60"/>
    </row>
    <row r="11052" spans="760:785" x14ac:dyDescent="0.25">
      <c r="ACF11052" s="60"/>
      <c r="ACG11052" s="60"/>
      <c r="ACH11052" s="60"/>
      <c r="ACI11052" s="60"/>
      <c r="ACJ11052" s="60"/>
      <c r="ACK11052" s="60"/>
      <c r="ACL11052" s="60"/>
      <c r="ACM11052" s="60"/>
      <c r="ACN11052" s="60"/>
      <c r="ACO11052" s="60"/>
      <c r="ACP11052" s="60"/>
      <c r="ACQ11052" s="60"/>
      <c r="ACR11052" s="60"/>
      <c r="ACS11052" s="60"/>
      <c r="ACT11052" s="60"/>
      <c r="ACU11052" s="60"/>
      <c r="ACV11052" s="60"/>
      <c r="ACW11052" s="60"/>
      <c r="ACX11052" s="60"/>
      <c r="ACY11052" s="60">
        <v>0.94316204369642598</v>
      </c>
      <c r="ACZ11052" s="60"/>
      <c r="ADA11052" s="60"/>
      <c r="ADB11052" s="60"/>
      <c r="ADC11052" s="60"/>
      <c r="ADD11052" s="60"/>
      <c r="ADE11052" s="60"/>
    </row>
    <row r="11053" spans="760:785" x14ac:dyDescent="0.25">
      <c r="ACF11053" s="60"/>
      <c r="ACG11053" s="60"/>
      <c r="ACH11053" s="60"/>
      <c r="ACI11053" s="60"/>
      <c r="ACJ11053" s="60"/>
      <c r="ACK11053" s="60"/>
      <c r="ACL11053" s="60"/>
      <c r="ACM11053" s="60"/>
      <c r="ACN11053" s="60"/>
      <c r="ACO11053" s="60"/>
      <c r="ACP11053" s="60"/>
      <c r="ACQ11053" s="60"/>
      <c r="ACR11053" s="60"/>
      <c r="ACS11053" s="60"/>
      <c r="ACT11053" s="60"/>
      <c r="ACU11053" s="60"/>
      <c r="ACV11053" s="60"/>
      <c r="ACW11053" s="60"/>
      <c r="ACX11053" s="60"/>
      <c r="ACY11053" s="60">
        <v>0.94315373558305404</v>
      </c>
      <c r="ACZ11053" s="60"/>
      <c r="ADA11053" s="60"/>
      <c r="ADB11053" s="60"/>
      <c r="ADC11053" s="60"/>
      <c r="ADD11053" s="60"/>
      <c r="ADE11053" s="60"/>
    </row>
    <row r="11054" spans="760:785" x14ac:dyDescent="0.25">
      <c r="ACF11054" s="60"/>
      <c r="ACG11054" s="60"/>
      <c r="ACH11054" s="60"/>
      <c r="ACI11054" s="60"/>
      <c r="ACJ11054" s="60"/>
      <c r="ACK11054" s="60"/>
      <c r="ACL11054" s="60"/>
      <c r="ACM11054" s="60"/>
      <c r="ACN11054" s="60"/>
      <c r="ACO11054" s="60"/>
      <c r="ACP11054" s="60"/>
      <c r="ACQ11054" s="60"/>
      <c r="ACR11054" s="60"/>
      <c r="ACS11054" s="60"/>
      <c r="ACT11054" s="60"/>
      <c r="ACU11054" s="60"/>
      <c r="ACV11054" s="60"/>
      <c r="ACW11054" s="60"/>
      <c r="ACX11054" s="60"/>
      <c r="ACY11054" s="60">
        <v>0.94311804794786203</v>
      </c>
      <c r="ACZ11054" s="60"/>
      <c r="ADA11054" s="60"/>
      <c r="ADB11054" s="60"/>
      <c r="ADC11054" s="60"/>
      <c r="ADD11054" s="60"/>
      <c r="ADE11054" s="60"/>
    </row>
    <row r="11055" spans="760:785" x14ac:dyDescent="0.25">
      <c r="ACF11055" s="60"/>
      <c r="ACG11055" s="60"/>
      <c r="ACH11055" s="60"/>
      <c r="ACI11055" s="60"/>
      <c r="ACJ11055" s="60"/>
      <c r="ACK11055" s="60"/>
      <c r="ACL11055" s="60"/>
      <c r="ACM11055" s="60"/>
      <c r="ACN11055" s="60"/>
      <c r="ACO11055" s="60"/>
      <c r="ACP11055" s="60"/>
      <c r="ACQ11055" s="60"/>
      <c r="ACR11055" s="60"/>
      <c r="ACS11055" s="60"/>
      <c r="ACT11055" s="60"/>
      <c r="ACU11055" s="60"/>
      <c r="ACV11055" s="60"/>
      <c r="ACW11055" s="60"/>
      <c r="ACX11055" s="60"/>
      <c r="ACY11055" s="60">
        <v>0.94311615200361198</v>
      </c>
      <c r="ACZ11055" s="60"/>
      <c r="ADA11055" s="60"/>
      <c r="ADB11055" s="60"/>
      <c r="ADC11055" s="60"/>
      <c r="ADD11055" s="60"/>
      <c r="ADE11055" s="60"/>
    </row>
    <row r="11056" spans="760:785" x14ac:dyDescent="0.25">
      <c r="ACF11056" s="60"/>
      <c r="ACG11056" s="60"/>
      <c r="ACH11056" s="60"/>
      <c r="ACI11056" s="60"/>
      <c r="ACJ11056" s="60"/>
      <c r="ACK11056" s="60"/>
      <c r="ACL11056" s="60"/>
      <c r="ACM11056" s="60"/>
      <c r="ACN11056" s="60"/>
      <c r="ACO11056" s="60"/>
      <c r="ACP11056" s="60"/>
      <c r="ACQ11056" s="60"/>
      <c r="ACR11056" s="60"/>
      <c r="ACS11056" s="60"/>
      <c r="ACT11056" s="60"/>
      <c r="ACU11056" s="60"/>
      <c r="ACV11056" s="60"/>
      <c r="ACW11056" s="60"/>
      <c r="ACX11056" s="60"/>
      <c r="ACY11056" s="60">
        <v>0.94308520546879804</v>
      </c>
      <c r="ACZ11056" s="60"/>
      <c r="ADA11056" s="60"/>
      <c r="ADB11056" s="60"/>
      <c r="ADC11056" s="60"/>
      <c r="ADD11056" s="60"/>
      <c r="ADE11056" s="60"/>
    </row>
    <row r="11057" spans="760:785" x14ac:dyDescent="0.25">
      <c r="ACF11057" s="60"/>
      <c r="ACG11057" s="60"/>
      <c r="ACH11057" s="60"/>
      <c r="ACI11057" s="60"/>
      <c r="ACJ11057" s="60"/>
      <c r="ACK11057" s="60"/>
      <c r="ACL11057" s="60"/>
      <c r="ACM11057" s="60"/>
      <c r="ACN11057" s="60"/>
      <c r="ACO11057" s="60"/>
      <c r="ACP11057" s="60"/>
      <c r="ACQ11057" s="60"/>
      <c r="ACR11057" s="60"/>
      <c r="ACS11057" s="60"/>
      <c r="ACT11057" s="60"/>
      <c r="ACU11057" s="60"/>
      <c r="ACV11057" s="60"/>
      <c r="ACW11057" s="60"/>
      <c r="ACX11057" s="60"/>
      <c r="ACY11057" s="60">
        <v>0.94308367992215902</v>
      </c>
      <c r="ACZ11057" s="60"/>
      <c r="ADA11057" s="60"/>
      <c r="ADB11057" s="60"/>
      <c r="ADC11057" s="60"/>
      <c r="ADD11057" s="60"/>
      <c r="ADE11057" s="60"/>
    </row>
    <row r="11058" spans="760:785" x14ac:dyDescent="0.25">
      <c r="ACF11058" s="60"/>
      <c r="ACG11058" s="60"/>
      <c r="ACH11058" s="60"/>
      <c r="ACI11058" s="60"/>
      <c r="ACJ11058" s="60"/>
      <c r="ACK11058" s="60"/>
      <c r="ACL11058" s="60"/>
      <c r="ACM11058" s="60"/>
      <c r="ACN11058" s="60"/>
      <c r="ACO11058" s="60"/>
      <c r="ACP11058" s="60"/>
      <c r="ACQ11058" s="60"/>
      <c r="ACR11058" s="60"/>
      <c r="ACS11058" s="60"/>
      <c r="ACT11058" s="60"/>
      <c r="ACU11058" s="60"/>
      <c r="ACV11058" s="60"/>
      <c r="ACW11058" s="60"/>
      <c r="ACX11058" s="60"/>
      <c r="ACY11058" s="60">
        <v>0.943080536848517</v>
      </c>
      <c r="ACZ11058" s="60"/>
      <c r="ADA11058" s="60"/>
      <c r="ADB11058" s="60"/>
      <c r="ADC11058" s="60"/>
      <c r="ADD11058" s="60"/>
      <c r="ADE11058" s="60"/>
    </row>
    <row r="11059" spans="760:785" x14ac:dyDescent="0.25">
      <c r="ACF11059" s="60"/>
      <c r="ACG11059" s="60"/>
      <c r="ACH11059" s="60"/>
      <c r="ACI11059" s="60"/>
      <c r="ACJ11059" s="60"/>
      <c r="ACK11059" s="60"/>
      <c r="ACL11059" s="60"/>
      <c r="ACM11059" s="60"/>
      <c r="ACN11059" s="60"/>
      <c r="ACO11059" s="60"/>
      <c r="ACP11059" s="60"/>
      <c r="ACQ11059" s="60"/>
      <c r="ACR11059" s="60"/>
      <c r="ACS11059" s="60"/>
      <c r="ACT11059" s="60"/>
      <c r="ACU11059" s="60"/>
      <c r="ACV11059" s="60"/>
      <c r="ACW11059" s="60"/>
      <c r="ACX11059" s="60"/>
      <c r="ACY11059" s="60">
        <v>0.94302450046651498</v>
      </c>
      <c r="ACZ11059" s="60"/>
      <c r="ADA11059" s="60"/>
      <c r="ADB11059" s="60"/>
      <c r="ADC11059" s="60"/>
      <c r="ADD11059" s="60"/>
      <c r="ADE11059" s="60"/>
    </row>
    <row r="11060" spans="760:785" x14ac:dyDescent="0.25">
      <c r="ACF11060" s="60"/>
      <c r="ACG11060" s="60"/>
      <c r="ACH11060" s="60"/>
      <c r="ACI11060" s="60"/>
      <c r="ACJ11060" s="60"/>
      <c r="ACK11060" s="60"/>
      <c r="ACL11060" s="60"/>
      <c r="ACM11060" s="60"/>
      <c r="ACN11060" s="60"/>
      <c r="ACO11060" s="60"/>
      <c r="ACP11060" s="60"/>
      <c r="ACQ11060" s="60"/>
      <c r="ACR11060" s="60"/>
      <c r="ACS11060" s="60"/>
      <c r="ACT11060" s="60"/>
      <c r="ACU11060" s="60"/>
      <c r="ACV11060" s="60"/>
      <c r="ACW11060" s="60"/>
      <c r="ACX11060" s="60"/>
      <c r="ACY11060" s="60">
        <v>0.94302427963434299</v>
      </c>
      <c r="ACZ11060" s="60"/>
      <c r="ADA11060" s="60"/>
      <c r="ADB11060" s="60"/>
      <c r="ADC11060" s="60"/>
      <c r="ADD11060" s="60"/>
      <c r="ADE11060" s="60"/>
    </row>
    <row r="11061" spans="760:785" x14ac:dyDescent="0.25">
      <c r="ACF11061" s="60"/>
      <c r="ACG11061" s="60"/>
      <c r="ACH11061" s="60"/>
      <c r="ACI11061" s="60"/>
      <c r="ACJ11061" s="60"/>
      <c r="ACK11061" s="60"/>
      <c r="ACL11061" s="60"/>
      <c r="ACM11061" s="60"/>
      <c r="ACN11061" s="60"/>
      <c r="ACO11061" s="60"/>
      <c r="ACP11061" s="60"/>
      <c r="ACQ11061" s="60"/>
      <c r="ACR11061" s="60"/>
      <c r="ACS11061" s="60"/>
      <c r="ACT11061" s="60"/>
      <c r="ACU11061" s="60"/>
      <c r="ACV11061" s="60"/>
      <c r="ACW11061" s="60"/>
      <c r="ACX11061" s="60"/>
      <c r="ACY11061" s="60">
        <v>0.94293203367314904</v>
      </c>
      <c r="ACZ11061" s="60"/>
      <c r="ADA11061" s="60"/>
      <c r="ADB11061" s="60"/>
      <c r="ADC11061" s="60"/>
      <c r="ADD11061" s="60"/>
      <c r="ADE11061" s="60"/>
    </row>
    <row r="11062" spans="760:785" x14ac:dyDescent="0.25">
      <c r="ACF11062" s="60"/>
      <c r="ACG11062" s="60"/>
      <c r="ACH11062" s="60"/>
      <c r="ACI11062" s="60"/>
      <c r="ACJ11062" s="60"/>
      <c r="ACK11062" s="60"/>
      <c r="ACL11062" s="60"/>
      <c r="ACM11062" s="60"/>
      <c r="ACN11062" s="60"/>
      <c r="ACO11062" s="60"/>
      <c r="ACP11062" s="60"/>
      <c r="ACQ11062" s="60"/>
      <c r="ACR11062" s="60"/>
      <c r="ACS11062" s="60"/>
      <c r="ACT11062" s="60"/>
      <c r="ACU11062" s="60"/>
      <c r="ACV11062" s="60"/>
      <c r="ACW11062" s="60"/>
      <c r="ACX11062" s="60"/>
      <c r="ACY11062" s="60">
        <v>0.94292969525394099</v>
      </c>
      <c r="ACZ11062" s="60"/>
      <c r="ADA11062" s="60"/>
      <c r="ADB11062" s="60"/>
      <c r="ADC11062" s="60"/>
      <c r="ADD11062" s="60"/>
      <c r="ADE11062" s="60"/>
    </row>
    <row r="11063" spans="760:785" x14ac:dyDescent="0.25">
      <c r="ACF11063" s="60"/>
      <c r="ACG11063" s="60"/>
      <c r="ACH11063" s="60"/>
      <c r="ACI11063" s="60"/>
      <c r="ACJ11063" s="60"/>
      <c r="ACK11063" s="60"/>
      <c r="ACL11063" s="60"/>
      <c r="ACM11063" s="60"/>
      <c r="ACN11063" s="60"/>
      <c r="ACO11063" s="60"/>
      <c r="ACP11063" s="60"/>
      <c r="ACQ11063" s="60"/>
      <c r="ACR11063" s="60"/>
      <c r="ACS11063" s="60"/>
      <c r="ACT11063" s="60"/>
      <c r="ACU11063" s="60"/>
      <c r="ACV11063" s="60"/>
      <c r="ACW11063" s="60"/>
      <c r="ACX11063" s="60"/>
      <c r="ACY11063" s="60">
        <v>0.94284457077820205</v>
      </c>
      <c r="ACZ11063" s="60"/>
      <c r="ADA11063" s="60"/>
      <c r="ADB11063" s="60"/>
      <c r="ADC11063" s="60"/>
      <c r="ADD11063" s="60"/>
      <c r="ADE11063" s="60"/>
    </row>
    <row r="11064" spans="760:785" x14ac:dyDescent="0.25">
      <c r="ACF11064" s="60"/>
      <c r="ACG11064" s="60"/>
      <c r="ACH11064" s="60"/>
      <c r="ACI11064" s="60"/>
      <c r="ACJ11064" s="60"/>
      <c r="ACK11064" s="60"/>
      <c r="ACL11064" s="60"/>
      <c r="ACM11064" s="60"/>
      <c r="ACN11064" s="60"/>
      <c r="ACO11064" s="60"/>
      <c r="ACP11064" s="60"/>
      <c r="ACQ11064" s="60"/>
      <c r="ACR11064" s="60"/>
      <c r="ACS11064" s="60"/>
      <c r="ACT11064" s="60"/>
      <c r="ACU11064" s="60"/>
      <c r="ACV11064" s="60"/>
      <c r="ACW11064" s="60"/>
      <c r="ACX11064" s="60"/>
      <c r="ACY11064" s="60">
        <v>0.94282350874235998</v>
      </c>
      <c r="ACZ11064" s="60"/>
      <c r="ADA11064" s="60"/>
      <c r="ADB11064" s="60"/>
      <c r="ADC11064" s="60"/>
      <c r="ADD11064" s="60"/>
      <c r="ADE11064" s="60"/>
    </row>
    <row r="11065" spans="760:785" x14ac:dyDescent="0.25">
      <c r="ACF11065" s="60"/>
      <c r="ACG11065" s="60"/>
      <c r="ACH11065" s="60"/>
      <c r="ACI11065" s="60"/>
      <c r="ACJ11065" s="60"/>
      <c r="ACK11065" s="60"/>
      <c r="ACL11065" s="60"/>
      <c r="ACM11065" s="60"/>
      <c r="ACN11065" s="60"/>
      <c r="ACO11065" s="60"/>
      <c r="ACP11065" s="60"/>
      <c r="ACQ11065" s="60"/>
      <c r="ACR11065" s="60"/>
      <c r="ACS11065" s="60"/>
      <c r="ACT11065" s="60"/>
      <c r="ACU11065" s="60"/>
      <c r="ACV11065" s="60"/>
      <c r="ACW11065" s="60"/>
      <c r="ACX11065" s="60"/>
      <c r="ACY11065" s="60">
        <v>0.94280569597103903</v>
      </c>
      <c r="ACZ11065" s="60"/>
      <c r="ADA11065" s="60"/>
      <c r="ADB11065" s="60"/>
      <c r="ADC11065" s="60"/>
      <c r="ADD11065" s="60"/>
      <c r="ADE11065" s="60"/>
    </row>
    <row r="11066" spans="760:785" x14ac:dyDescent="0.25">
      <c r="ACF11066" s="60"/>
      <c r="ACG11066" s="60"/>
      <c r="ACH11066" s="60"/>
      <c r="ACI11066" s="60"/>
      <c r="ACJ11066" s="60"/>
      <c r="ACK11066" s="60"/>
      <c r="ACL11066" s="60"/>
      <c r="ACM11066" s="60"/>
      <c r="ACN11066" s="60"/>
      <c r="ACO11066" s="60"/>
      <c r="ACP11066" s="60"/>
      <c r="ACQ11066" s="60"/>
      <c r="ACR11066" s="60"/>
      <c r="ACS11066" s="60"/>
      <c r="ACT11066" s="60"/>
      <c r="ACU11066" s="60"/>
      <c r="ACV11066" s="60"/>
      <c r="ACW11066" s="60"/>
      <c r="ACX11066" s="60"/>
      <c r="ACY11066" s="60">
        <v>0.94280140902542797</v>
      </c>
      <c r="ACZ11066" s="60"/>
      <c r="ADA11066" s="60"/>
      <c r="ADB11066" s="60"/>
      <c r="ADC11066" s="60"/>
      <c r="ADD11066" s="60"/>
      <c r="ADE11066" s="60"/>
    </row>
    <row r="11067" spans="760:785" x14ac:dyDescent="0.25">
      <c r="ACF11067" s="60"/>
      <c r="ACG11067" s="60"/>
      <c r="ACH11067" s="60"/>
      <c r="ACI11067" s="60"/>
      <c r="ACJ11067" s="60"/>
      <c r="ACK11067" s="60"/>
      <c r="ACL11067" s="60"/>
      <c r="ACM11067" s="60"/>
      <c r="ACN11067" s="60"/>
      <c r="ACO11067" s="60"/>
      <c r="ACP11067" s="60"/>
      <c r="ACQ11067" s="60"/>
      <c r="ACR11067" s="60"/>
      <c r="ACS11067" s="60"/>
      <c r="ACT11067" s="60"/>
      <c r="ACU11067" s="60"/>
      <c r="ACV11067" s="60"/>
      <c r="ACW11067" s="60"/>
      <c r="ACX11067" s="60"/>
      <c r="ACY11067" s="60">
        <v>0.94280003836369197</v>
      </c>
      <c r="ACZ11067" s="60"/>
      <c r="ADA11067" s="60"/>
      <c r="ADB11067" s="60"/>
      <c r="ADC11067" s="60"/>
      <c r="ADD11067" s="60"/>
      <c r="ADE11067" s="60"/>
    </row>
    <row r="11068" spans="760:785" x14ac:dyDescent="0.25">
      <c r="ACF11068" s="60"/>
      <c r="ACG11068" s="60"/>
      <c r="ACH11068" s="60"/>
      <c r="ACI11068" s="60"/>
      <c r="ACJ11068" s="60"/>
      <c r="ACK11068" s="60"/>
      <c r="ACL11068" s="60"/>
      <c r="ACM11068" s="60"/>
      <c r="ACN11068" s="60"/>
      <c r="ACO11068" s="60"/>
      <c r="ACP11068" s="60"/>
      <c r="ACQ11068" s="60"/>
      <c r="ACR11068" s="60"/>
      <c r="ACS11068" s="60"/>
      <c r="ACT11068" s="60"/>
      <c r="ACU11068" s="60"/>
      <c r="ACV11068" s="60"/>
      <c r="ACW11068" s="60"/>
      <c r="ACX11068" s="60"/>
      <c r="ACY11068" s="60">
        <v>0.94279611193400903</v>
      </c>
      <c r="ACZ11068" s="60"/>
      <c r="ADA11068" s="60"/>
      <c r="ADB11068" s="60"/>
      <c r="ADC11068" s="60"/>
      <c r="ADD11068" s="60"/>
      <c r="ADE11068" s="60"/>
    </row>
    <row r="11069" spans="760:785" x14ac:dyDescent="0.25">
      <c r="ACF11069" s="60"/>
      <c r="ACG11069" s="60"/>
      <c r="ACH11069" s="60"/>
      <c r="ACI11069" s="60"/>
      <c r="ACJ11069" s="60"/>
      <c r="ACK11069" s="60"/>
      <c r="ACL11069" s="60"/>
      <c r="ACM11069" s="60"/>
      <c r="ACN11069" s="60"/>
      <c r="ACO11069" s="60"/>
      <c r="ACP11069" s="60"/>
      <c r="ACQ11069" s="60"/>
      <c r="ACR11069" s="60"/>
      <c r="ACS11069" s="60"/>
      <c r="ACT11069" s="60"/>
      <c r="ACU11069" s="60"/>
      <c r="ACV11069" s="60"/>
      <c r="ACW11069" s="60"/>
      <c r="ACX11069" s="60"/>
      <c r="ACY11069" s="60">
        <v>0.94278829235427397</v>
      </c>
      <c r="ACZ11069" s="60"/>
      <c r="ADA11069" s="60"/>
      <c r="ADB11069" s="60"/>
      <c r="ADC11069" s="60"/>
      <c r="ADD11069" s="60"/>
      <c r="ADE11069" s="60"/>
    </row>
    <row r="11070" spans="760:785" x14ac:dyDescent="0.25">
      <c r="ACF11070" s="60"/>
      <c r="ACG11070" s="60"/>
      <c r="ACH11070" s="60"/>
      <c r="ACI11070" s="60"/>
      <c r="ACJ11070" s="60"/>
      <c r="ACK11070" s="60"/>
      <c r="ACL11070" s="60"/>
      <c r="ACM11070" s="60"/>
      <c r="ACN11070" s="60"/>
      <c r="ACO11070" s="60"/>
      <c r="ACP11070" s="60"/>
      <c r="ACQ11070" s="60"/>
      <c r="ACR11070" s="60"/>
      <c r="ACS11070" s="60"/>
      <c r="ACT11070" s="60"/>
      <c r="ACU11070" s="60"/>
      <c r="ACV11070" s="60"/>
      <c r="ACW11070" s="60"/>
      <c r="ACX11070" s="60"/>
      <c r="ACY11070" s="60">
        <v>0.94277665944976796</v>
      </c>
      <c r="ACZ11070" s="60"/>
      <c r="ADA11070" s="60"/>
      <c r="ADB11070" s="60"/>
      <c r="ADC11070" s="60"/>
      <c r="ADD11070" s="60"/>
      <c r="ADE11070" s="60"/>
    </row>
    <row r="11071" spans="760:785" x14ac:dyDescent="0.25">
      <c r="ACF11071" s="60"/>
      <c r="ACG11071" s="60"/>
      <c r="ACH11071" s="60"/>
      <c r="ACI11071" s="60"/>
      <c r="ACJ11071" s="60"/>
      <c r="ACK11071" s="60"/>
      <c r="ACL11071" s="60"/>
      <c r="ACM11071" s="60"/>
      <c r="ACN11071" s="60"/>
      <c r="ACO11071" s="60"/>
      <c r="ACP11071" s="60"/>
      <c r="ACQ11071" s="60"/>
      <c r="ACR11071" s="60"/>
      <c r="ACS11071" s="60"/>
      <c r="ACT11071" s="60"/>
      <c r="ACU11071" s="60"/>
      <c r="ACV11071" s="60"/>
      <c r="ACW11071" s="60"/>
      <c r="ACX11071" s="60"/>
      <c r="ACY11071" s="60">
        <v>0.94272986487590904</v>
      </c>
      <c r="ACZ11071" s="60"/>
      <c r="ADA11071" s="60"/>
      <c r="ADB11071" s="60"/>
      <c r="ADC11071" s="60"/>
      <c r="ADD11071" s="60"/>
      <c r="ADE11071" s="60"/>
    </row>
    <row r="11072" spans="760:785" x14ac:dyDescent="0.25">
      <c r="ACF11072" s="60"/>
      <c r="ACG11072" s="60"/>
      <c r="ACH11072" s="60"/>
      <c r="ACI11072" s="60"/>
      <c r="ACJ11072" s="60"/>
      <c r="ACK11072" s="60"/>
      <c r="ACL11072" s="60"/>
      <c r="ACM11072" s="60"/>
      <c r="ACN11072" s="60"/>
      <c r="ACO11072" s="60"/>
      <c r="ACP11072" s="60"/>
      <c r="ACQ11072" s="60"/>
      <c r="ACR11072" s="60"/>
      <c r="ACS11072" s="60"/>
      <c r="ACT11072" s="60"/>
      <c r="ACU11072" s="60"/>
      <c r="ACV11072" s="60"/>
      <c r="ACW11072" s="60"/>
      <c r="ACX11072" s="60"/>
      <c r="ACY11072" s="60">
        <v>0.94270625263539498</v>
      </c>
      <c r="ACZ11072" s="60"/>
      <c r="ADA11072" s="60"/>
      <c r="ADB11072" s="60"/>
      <c r="ADC11072" s="60"/>
      <c r="ADD11072" s="60"/>
      <c r="ADE11072" s="60"/>
    </row>
    <row r="11073" spans="760:785" x14ac:dyDescent="0.25">
      <c r="ACF11073" s="60"/>
      <c r="ACG11073" s="60"/>
      <c r="ACH11073" s="60"/>
      <c r="ACI11073" s="60"/>
      <c r="ACJ11073" s="60"/>
      <c r="ACK11073" s="60"/>
      <c r="ACL11073" s="60"/>
      <c r="ACM11073" s="60"/>
      <c r="ACN11073" s="60"/>
      <c r="ACO11073" s="60"/>
      <c r="ACP11073" s="60"/>
      <c r="ACQ11073" s="60"/>
      <c r="ACR11073" s="60"/>
      <c r="ACS11073" s="60"/>
      <c r="ACT11073" s="60"/>
      <c r="ACU11073" s="60"/>
      <c r="ACV11073" s="60"/>
      <c r="ACW11073" s="60"/>
      <c r="ACX11073" s="60"/>
      <c r="ACY11073" s="60">
        <v>0.94270255765770306</v>
      </c>
      <c r="ACZ11073" s="60"/>
      <c r="ADA11073" s="60"/>
      <c r="ADB11073" s="60"/>
      <c r="ADC11073" s="60"/>
      <c r="ADD11073" s="60"/>
      <c r="ADE11073" s="60"/>
    </row>
    <row r="11074" spans="760:785" x14ac:dyDescent="0.25">
      <c r="ACF11074" s="60"/>
      <c r="ACG11074" s="60"/>
      <c r="ACH11074" s="60"/>
      <c r="ACI11074" s="60"/>
      <c r="ACJ11074" s="60"/>
      <c r="ACK11074" s="60"/>
      <c r="ACL11074" s="60"/>
      <c r="ACM11074" s="60"/>
      <c r="ACN11074" s="60"/>
      <c r="ACO11074" s="60"/>
      <c r="ACP11074" s="60"/>
      <c r="ACQ11074" s="60"/>
      <c r="ACR11074" s="60"/>
      <c r="ACS11074" s="60"/>
      <c r="ACT11074" s="60"/>
      <c r="ACU11074" s="60"/>
      <c r="ACV11074" s="60"/>
      <c r="ACW11074" s="60"/>
      <c r="ACX11074" s="60"/>
      <c r="ACY11074" s="60">
        <v>0.94268146788957896</v>
      </c>
      <c r="ACZ11074" s="60"/>
      <c r="ADA11074" s="60"/>
      <c r="ADB11074" s="60"/>
      <c r="ADC11074" s="60"/>
      <c r="ADD11074" s="60"/>
      <c r="ADE11074" s="60"/>
    </row>
    <row r="11075" spans="760:785" x14ac:dyDescent="0.25">
      <c r="ACF11075" s="60"/>
      <c r="ACG11075" s="60"/>
      <c r="ACH11075" s="60"/>
      <c r="ACI11075" s="60"/>
      <c r="ACJ11075" s="60"/>
      <c r="ACK11075" s="60"/>
      <c r="ACL11075" s="60"/>
      <c r="ACM11075" s="60"/>
      <c r="ACN11075" s="60"/>
      <c r="ACO11075" s="60"/>
      <c r="ACP11075" s="60"/>
      <c r="ACQ11075" s="60"/>
      <c r="ACR11075" s="60"/>
      <c r="ACS11075" s="60"/>
      <c r="ACT11075" s="60"/>
      <c r="ACU11075" s="60"/>
      <c r="ACV11075" s="60"/>
      <c r="ACW11075" s="60"/>
      <c r="ACX11075" s="60"/>
      <c r="ACY11075" s="60">
        <v>0.94262079886714201</v>
      </c>
      <c r="ACZ11075" s="60"/>
      <c r="ADA11075" s="60"/>
      <c r="ADB11075" s="60"/>
      <c r="ADC11075" s="60"/>
      <c r="ADD11075" s="60"/>
      <c r="ADE11075" s="60"/>
    </row>
    <row r="11076" spans="760:785" x14ac:dyDescent="0.25">
      <c r="ACF11076" s="60"/>
      <c r="ACG11076" s="60"/>
      <c r="ACH11076" s="60"/>
      <c r="ACI11076" s="60"/>
      <c r="ACJ11076" s="60"/>
      <c r="ACK11076" s="60"/>
      <c r="ACL11076" s="60"/>
      <c r="ACM11076" s="60"/>
      <c r="ACN11076" s="60"/>
      <c r="ACO11076" s="60"/>
      <c r="ACP11076" s="60"/>
      <c r="ACQ11076" s="60"/>
      <c r="ACR11076" s="60"/>
      <c r="ACS11076" s="60"/>
      <c r="ACT11076" s="60"/>
      <c r="ACU11076" s="60"/>
      <c r="ACV11076" s="60"/>
      <c r="ACW11076" s="60"/>
      <c r="ACX11076" s="60"/>
      <c r="ACY11076" s="60">
        <v>0.94260106330064597</v>
      </c>
      <c r="ACZ11076" s="60"/>
      <c r="ADA11076" s="60"/>
      <c r="ADB11076" s="60"/>
      <c r="ADC11076" s="60"/>
      <c r="ADD11076" s="60"/>
      <c r="ADE11076" s="60"/>
    </row>
    <row r="11077" spans="760:785" x14ac:dyDescent="0.25">
      <c r="ACF11077" s="60"/>
      <c r="ACG11077" s="60"/>
      <c r="ACH11077" s="60"/>
      <c r="ACI11077" s="60"/>
      <c r="ACJ11077" s="60"/>
      <c r="ACK11077" s="60"/>
      <c r="ACL11077" s="60"/>
      <c r="ACM11077" s="60"/>
      <c r="ACN11077" s="60"/>
      <c r="ACO11077" s="60"/>
      <c r="ACP11077" s="60"/>
      <c r="ACQ11077" s="60"/>
      <c r="ACR11077" s="60"/>
      <c r="ACS11077" s="60"/>
      <c r="ACT11077" s="60"/>
      <c r="ACU11077" s="60"/>
      <c r="ACV11077" s="60"/>
      <c r="ACW11077" s="60"/>
      <c r="ACX11077" s="60"/>
      <c r="ACY11077" s="60">
        <v>0.94259721541433195</v>
      </c>
      <c r="ACZ11077" s="60"/>
      <c r="ADA11077" s="60"/>
      <c r="ADB11077" s="60"/>
      <c r="ADC11077" s="60"/>
      <c r="ADD11077" s="60"/>
      <c r="ADE11077" s="60"/>
    </row>
    <row r="11078" spans="760:785" x14ac:dyDescent="0.25">
      <c r="ACF11078" s="60"/>
      <c r="ACG11078" s="60"/>
      <c r="ACH11078" s="60"/>
      <c r="ACI11078" s="60"/>
      <c r="ACJ11078" s="60"/>
      <c r="ACK11078" s="60"/>
      <c r="ACL11078" s="60"/>
      <c r="ACM11078" s="60"/>
      <c r="ACN11078" s="60"/>
      <c r="ACO11078" s="60"/>
      <c r="ACP11078" s="60"/>
      <c r="ACQ11078" s="60"/>
      <c r="ACR11078" s="60"/>
      <c r="ACS11078" s="60"/>
      <c r="ACT11078" s="60"/>
      <c r="ACU11078" s="60"/>
      <c r="ACV11078" s="60"/>
      <c r="ACW11078" s="60"/>
      <c r="ACX11078" s="60"/>
      <c r="ACY11078" s="60">
        <v>0.94258858272463597</v>
      </c>
      <c r="ACZ11078" s="60"/>
      <c r="ADA11078" s="60"/>
      <c r="ADB11078" s="60"/>
      <c r="ADC11078" s="60"/>
      <c r="ADD11078" s="60"/>
      <c r="ADE11078" s="60"/>
    </row>
    <row r="11079" spans="760:785" x14ac:dyDescent="0.25">
      <c r="ACF11079" s="60"/>
      <c r="ACG11079" s="60"/>
      <c r="ACH11079" s="60"/>
      <c r="ACI11079" s="60"/>
      <c r="ACJ11079" s="60"/>
      <c r="ACK11079" s="60"/>
      <c r="ACL11079" s="60"/>
      <c r="ACM11079" s="60"/>
      <c r="ACN11079" s="60"/>
      <c r="ACO11079" s="60"/>
      <c r="ACP11079" s="60"/>
      <c r="ACQ11079" s="60"/>
      <c r="ACR11079" s="60"/>
      <c r="ACS11079" s="60"/>
      <c r="ACT11079" s="60"/>
      <c r="ACU11079" s="60"/>
      <c r="ACV11079" s="60"/>
      <c r="ACW11079" s="60"/>
      <c r="ACX11079" s="60"/>
      <c r="ACY11079" s="60">
        <v>0.94255582462194498</v>
      </c>
      <c r="ACZ11079" s="60"/>
      <c r="ADA11079" s="60"/>
      <c r="ADB11079" s="60"/>
      <c r="ADC11079" s="60"/>
      <c r="ADD11079" s="60"/>
      <c r="ADE11079" s="60"/>
    </row>
    <row r="11080" spans="760:785" x14ac:dyDescent="0.25">
      <c r="ACF11080" s="60"/>
      <c r="ACG11080" s="60"/>
      <c r="ACH11080" s="60"/>
      <c r="ACI11080" s="60"/>
      <c r="ACJ11080" s="60"/>
      <c r="ACK11080" s="60"/>
      <c r="ACL11080" s="60"/>
      <c r="ACM11080" s="60"/>
      <c r="ACN11080" s="60"/>
      <c r="ACO11080" s="60"/>
      <c r="ACP11080" s="60"/>
      <c r="ACQ11080" s="60"/>
      <c r="ACR11080" s="60"/>
      <c r="ACS11080" s="60"/>
      <c r="ACT11080" s="60"/>
      <c r="ACU11080" s="60"/>
      <c r="ACV11080" s="60"/>
      <c r="ACW11080" s="60"/>
      <c r="ACX11080" s="60"/>
      <c r="ACY11080" s="60">
        <v>0.94251381376686705</v>
      </c>
      <c r="ACZ11080" s="60"/>
      <c r="ADA11080" s="60"/>
      <c r="ADB11080" s="60"/>
      <c r="ADC11080" s="60"/>
      <c r="ADD11080" s="60"/>
      <c r="ADE11080" s="60"/>
    </row>
    <row r="11081" spans="760:785" x14ac:dyDescent="0.25">
      <c r="ACF11081" s="60"/>
      <c r="ACG11081" s="60"/>
      <c r="ACH11081" s="60"/>
      <c r="ACI11081" s="60"/>
      <c r="ACJ11081" s="60"/>
      <c r="ACK11081" s="60"/>
      <c r="ACL11081" s="60"/>
      <c r="ACM11081" s="60"/>
      <c r="ACN11081" s="60"/>
      <c r="ACO11081" s="60"/>
      <c r="ACP11081" s="60"/>
      <c r="ACQ11081" s="60"/>
      <c r="ACR11081" s="60"/>
      <c r="ACS11081" s="60"/>
      <c r="ACT11081" s="60"/>
      <c r="ACU11081" s="60"/>
      <c r="ACV11081" s="60"/>
      <c r="ACW11081" s="60"/>
      <c r="ACX11081" s="60"/>
      <c r="ACY11081" s="60">
        <v>0.94250986011209203</v>
      </c>
      <c r="ACZ11081" s="60"/>
      <c r="ADA11081" s="60"/>
      <c r="ADB11081" s="60"/>
      <c r="ADC11081" s="60"/>
      <c r="ADD11081" s="60"/>
      <c r="ADE11081" s="60"/>
    </row>
    <row r="11082" spans="760:785" x14ac:dyDescent="0.25">
      <c r="ACF11082" s="60"/>
      <c r="ACG11082" s="60"/>
      <c r="ACH11082" s="60"/>
      <c r="ACI11082" s="60"/>
      <c r="ACJ11082" s="60"/>
      <c r="ACK11082" s="60"/>
      <c r="ACL11082" s="60"/>
      <c r="ACM11082" s="60"/>
      <c r="ACN11082" s="60"/>
      <c r="ACO11082" s="60"/>
      <c r="ACP11082" s="60"/>
      <c r="ACQ11082" s="60"/>
      <c r="ACR11082" s="60"/>
      <c r="ACS11082" s="60"/>
      <c r="ACT11082" s="60"/>
      <c r="ACU11082" s="60"/>
      <c r="ACV11082" s="60"/>
      <c r="ACW11082" s="60"/>
      <c r="ACX11082" s="60"/>
      <c r="ACY11082" s="60">
        <v>0.94250095434200398</v>
      </c>
      <c r="ACZ11082" s="60"/>
      <c r="ADA11082" s="60"/>
      <c r="ADB11082" s="60"/>
      <c r="ADC11082" s="60"/>
      <c r="ADD11082" s="60"/>
      <c r="ADE11082" s="60"/>
    </row>
    <row r="11083" spans="760:785" x14ac:dyDescent="0.25">
      <c r="ACF11083" s="60"/>
      <c r="ACG11083" s="60"/>
      <c r="ACH11083" s="60"/>
      <c r="ACI11083" s="60"/>
      <c r="ACJ11083" s="60"/>
      <c r="ACK11083" s="60"/>
      <c r="ACL11083" s="60"/>
      <c r="ACM11083" s="60"/>
      <c r="ACN11083" s="60"/>
      <c r="ACO11083" s="60"/>
      <c r="ACP11083" s="60"/>
      <c r="ACQ11083" s="60"/>
      <c r="ACR11083" s="60"/>
      <c r="ACS11083" s="60"/>
      <c r="ACT11083" s="60"/>
      <c r="ACU11083" s="60"/>
      <c r="ACV11083" s="60"/>
      <c r="ACW11083" s="60"/>
      <c r="ACX11083" s="60"/>
      <c r="ACY11083" s="60">
        <v>0.94248103765239899</v>
      </c>
      <c r="ACZ11083" s="60"/>
      <c r="ADA11083" s="60"/>
      <c r="ADB11083" s="60"/>
      <c r="ADC11083" s="60"/>
      <c r="ADD11083" s="60"/>
      <c r="ADE11083" s="60"/>
    </row>
    <row r="11084" spans="760:785" x14ac:dyDescent="0.25">
      <c r="ACF11084" s="60"/>
      <c r="ACG11084" s="60"/>
      <c r="ACH11084" s="60"/>
      <c r="ACI11084" s="60"/>
      <c r="ACJ11084" s="60"/>
      <c r="ACK11084" s="60"/>
      <c r="ACL11084" s="60"/>
      <c r="ACM11084" s="60"/>
      <c r="ACN11084" s="60"/>
      <c r="ACO11084" s="60"/>
      <c r="ACP11084" s="60"/>
      <c r="ACQ11084" s="60"/>
      <c r="ACR11084" s="60"/>
      <c r="ACS11084" s="60"/>
      <c r="ACT11084" s="60"/>
      <c r="ACU11084" s="60"/>
      <c r="ACV11084" s="60"/>
      <c r="ACW11084" s="60"/>
      <c r="ACX11084" s="60"/>
      <c r="ACY11084" s="60">
        <v>0.94246024204752799</v>
      </c>
      <c r="ACZ11084" s="60"/>
      <c r="ADA11084" s="60"/>
      <c r="ADB11084" s="60"/>
      <c r="ADC11084" s="60"/>
      <c r="ADD11084" s="60"/>
      <c r="ADE11084" s="60"/>
    </row>
    <row r="11085" spans="760:785" x14ac:dyDescent="0.25">
      <c r="ACF11085" s="60"/>
      <c r="ACG11085" s="60"/>
      <c r="ACH11085" s="60"/>
      <c r="ACI11085" s="60"/>
      <c r="ACJ11085" s="60"/>
      <c r="ACK11085" s="60"/>
      <c r="ACL11085" s="60"/>
      <c r="ACM11085" s="60"/>
      <c r="ACN11085" s="60"/>
      <c r="ACO11085" s="60"/>
      <c r="ACP11085" s="60"/>
      <c r="ACQ11085" s="60"/>
      <c r="ACR11085" s="60"/>
      <c r="ACS11085" s="60"/>
      <c r="ACT11085" s="60"/>
      <c r="ACU11085" s="60"/>
      <c r="ACV11085" s="60"/>
      <c r="ACW11085" s="60"/>
      <c r="ACX11085" s="60"/>
      <c r="ACY11085" s="60">
        <v>0.94245122306611795</v>
      </c>
      <c r="ACZ11085" s="60"/>
      <c r="ADA11085" s="60"/>
      <c r="ADB11085" s="60"/>
      <c r="ADC11085" s="60"/>
      <c r="ADD11085" s="60"/>
      <c r="ADE11085" s="60"/>
    </row>
    <row r="11086" spans="760:785" x14ac:dyDescent="0.25">
      <c r="ACF11086" s="60"/>
      <c r="ACG11086" s="60"/>
      <c r="ACH11086" s="60"/>
      <c r="ACI11086" s="60"/>
      <c r="ACJ11086" s="60"/>
      <c r="ACK11086" s="60"/>
      <c r="ACL11086" s="60"/>
      <c r="ACM11086" s="60"/>
      <c r="ACN11086" s="60"/>
      <c r="ACO11086" s="60"/>
      <c r="ACP11086" s="60"/>
      <c r="ACQ11086" s="60"/>
      <c r="ACR11086" s="60"/>
      <c r="ACS11086" s="60"/>
      <c r="ACT11086" s="60"/>
      <c r="ACU11086" s="60"/>
      <c r="ACV11086" s="60"/>
      <c r="ACW11086" s="60"/>
      <c r="ACX11086" s="60"/>
      <c r="ACY11086" s="60">
        <v>0.94241352135160705</v>
      </c>
      <c r="ACZ11086" s="60"/>
      <c r="ADA11086" s="60"/>
      <c r="ADB11086" s="60"/>
      <c r="ADC11086" s="60"/>
      <c r="ADD11086" s="60"/>
      <c r="ADE11086" s="60"/>
    </row>
    <row r="11087" spans="760:785" x14ac:dyDescent="0.25">
      <c r="ACF11087" s="60"/>
      <c r="ACG11087" s="60"/>
      <c r="ACH11087" s="60"/>
      <c r="ACI11087" s="60"/>
      <c r="ACJ11087" s="60"/>
      <c r="ACK11087" s="60"/>
      <c r="ACL11087" s="60"/>
      <c r="ACM11087" s="60"/>
      <c r="ACN11087" s="60"/>
      <c r="ACO11087" s="60"/>
      <c r="ACP11087" s="60"/>
      <c r="ACQ11087" s="60"/>
      <c r="ACR11087" s="60"/>
      <c r="ACS11087" s="60"/>
      <c r="ACT11087" s="60"/>
      <c r="ACU11087" s="60"/>
      <c r="ACV11087" s="60"/>
      <c r="ACW11087" s="60"/>
      <c r="ACX11087" s="60"/>
      <c r="ACY11087" s="60">
        <v>0.94241265179443701</v>
      </c>
      <c r="ACZ11087" s="60"/>
      <c r="ADA11087" s="60"/>
      <c r="ADB11087" s="60"/>
      <c r="ADC11087" s="60"/>
      <c r="ADD11087" s="60"/>
      <c r="ADE11087" s="60"/>
    </row>
    <row r="11088" spans="760:785" x14ac:dyDescent="0.25">
      <c r="ACF11088" s="60"/>
      <c r="ACG11088" s="60"/>
      <c r="ACH11088" s="60"/>
      <c r="ACI11088" s="60"/>
      <c r="ACJ11088" s="60"/>
      <c r="ACK11088" s="60"/>
      <c r="ACL11088" s="60"/>
      <c r="ACM11088" s="60"/>
      <c r="ACN11088" s="60"/>
      <c r="ACO11088" s="60"/>
      <c r="ACP11088" s="60"/>
      <c r="ACQ11088" s="60"/>
      <c r="ACR11088" s="60"/>
      <c r="ACS11088" s="60"/>
      <c r="ACT11088" s="60"/>
      <c r="ACU11088" s="60"/>
      <c r="ACV11088" s="60"/>
      <c r="ACW11088" s="60"/>
      <c r="ACX11088" s="60"/>
      <c r="ACY11088" s="60">
        <v>0.94233309788200503</v>
      </c>
      <c r="ACZ11088" s="60"/>
      <c r="ADA11088" s="60"/>
      <c r="ADB11088" s="60"/>
      <c r="ADC11088" s="60"/>
      <c r="ADD11088" s="60"/>
      <c r="ADE11088" s="60"/>
    </row>
    <row r="11089" spans="760:785" x14ac:dyDescent="0.25">
      <c r="ACF11089" s="60"/>
      <c r="ACG11089" s="60"/>
      <c r="ACH11089" s="60"/>
      <c r="ACI11089" s="60"/>
      <c r="ACJ11089" s="60"/>
      <c r="ACK11089" s="60"/>
      <c r="ACL11089" s="60"/>
      <c r="ACM11089" s="60"/>
      <c r="ACN11089" s="60"/>
      <c r="ACO11089" s="60"/>
      <c r="ACP11089" s="60"/>
      <c r="ACQ11089" s="60"/>
      <c r="ACR11089" s="60"/>
      <c r="ACS11089" s="60"/>
      <c r="ACT11089" s="60"/>
      <c r="ACU11089" s="60"/>
      <c r="ACV11089" s="60"/>
      <c r="ACW11089" s="60"/>
      <c r="ACX11089" s="60"/>
      <c r="ACY11089" s="60">
        <v>0.94231453901541695</v>
      </c>
      <c r="ACZ11089" s="60"/>
      <c r="ADA11089" s="60"/>
      <c r="ADB11089" s="60"/>
      <c r="ADC11089" s="60"/>
      <c r="ADD11089" s="60"/>
      <c r="ADE11089" s="60"/>
    </row>
    <row r="11090" spans="760:785" x14ac:dyDescent="0.25">
      <c r="ACF11090" s="60"/>
      <c r="ACG11090" s="60"/>
      <c r="ACH11090" s="60"/>
      <c r="ACI11090" s="60"/>
      <c r="ACJ11090" s="60"/>
      <c r="ACK11090" s="60"/>
      <c r="ACL11090" s="60"/>
      <c r="ACM11090" s="60"/>
      <c r="ACN11090" s="60"/>
      <c r="ACO11090" s="60"/>
      <c r="ACP11090" s="60"/>
      <c r="ACQ11090" s="60"/>
      <c r="ACR11090" s="60"/>
      <c r="ACS11090" s="60"/>
      <c r="ACT11090" s="60"/>
      <c r="ACU11090" s="60"/>
      <c r="ACV11090" s="60"/>
      <c r="ACW11090" s="60"/>
      <c r="ACX11090" s="60"/>
      <c r="ACY11090" s="60">
        <v>0.94228420654436595</v>
      </c>
      <c r="ACZ11090" s="60"/>
      <c r="ADA11090" s="60"/>
      <c r="ADB11090" s="60"/>
      <c r="ADC11090" s="60"/>
      <c r="ADD11090" s="60"/>
      <c r="ADE11090" s="60"/>
    </row>
    <row r="11091" spans="760:785" x14ac:dyDescent="0.25">
      <c r="ACF11091" s="60"/>
      <c r="ACG11091" s="60"/>
      <c r="ACH11091" s="60"/>
      <c r="ACI11091" s="60"/>
      <c r="ACJ11091" s="60"/>
      <c r="ACK11091" s="60"/>
      <c r="ACL11091" s="60"/>
      <c r="ACM11091" s="60"/>
      <c r="ACN11091" s="60"/>
      <c r="ACO11091" s="60"/>
      <c r="ACP11091" s="60"/>
      <c r="ACQ11091" s="60"/>
      <c r="ACR11091" s="60"/>
      <c r="ACS11091" s="60"/>
      <c r="ACT11091" s="60"/>
      <c r="ACU11091" s="60"/>
      <c r="ACV11091" s="60"/>
      <c r="ACW11091" s="60"/>
      <c r="ACX11091" s="60"/>
      <c r="ACY11091" s="60">
        <v>0.94222538480872797</v>
      </c>
      <c r="ACZ11091" s="60"/>
      <c r="ADA11091" s="60"/>
      <c r="ADB11091" s="60"/>
      <c r="ADC11091" s="60"/>
      <c r="ADD11091" s="60"/>
      <c r="ADE11091" s="60"/>
    </row>
    <row r="11092" spans="760:785" x14ac:dyDescent="0.25">
      <c r="ACF11092" s="60"/>
      <c r="ACG11092" s="60"/>
      <c r="ACH11092" s="60"/>
      <c r="ACI11092" s="60"/>
      <c r="ACJ11092" s="60"/>
      <c r="ACK11092" s="60"/>
      <c r="ACL11092" s="60"/>
      <c r="ACM11092" s="60"/>
      <c r="ACN11092" s="60"/>
      <c r="ACO11092" s="60"/>
      <c r="ACP11092" s="60"/>
      <c r="ACQ11092" s="60"/>
      <c r="ACR11092" s="60"/>
      <c r="ACS11092" s="60"/>
      <c r="ACT11092" s="60"/>
      <c r="ACU11092" s="60"/>
      <c r="ACV11092" s="60"/>
      <c r="ACW11092" s="60"/>
      <c r="ACX11092" s="60"/>
      <c r="ACY11092" s="60">
        <v>0.94220744985634797</v>
      </c>
      <c r="ACZ11092" s="60"/>
      <c r="ADA11092" s="60"/>
      <c r="ADB11092" s="60"/>
      <c r="ADC11092" s="60"/>
      <c r="ADD11092" s="60"/>
      <c r="ADE11092" s="60"/>
    </row>
    <row r="11093" spans="760:785" x14ac:dyDescent="0.25">
      <c r="ACF11093" s="60"/>
      <c r="ACG11093" s="60"/>
      <c r="ACH11093" s="60"/>
      <c r="ACI11093" s="60"/>
      <c r="ACJ11093" s="60"/>
      <c r="ACK11093" s="60"/>
      <c r="ACL11093" s="60"/>
      <c r="ACM11093" s="60"/>
      <c r="ACN11093" s="60"/>
      <c r="ACO11093" s="60"/>
      <c r="ACP11093" s="60"/>
      <c r="ACQ11093" s="60"/>
      <c r="ACR11093" s="60"/>
      <c r="ACS11093" s="60"/>
      <c r="ACT11093" s="60"/>
      <c r="ACU11093" s="60"/>
      <c r="ACV11093" s="60"/>
      <c r="ACW11093" s="60"/>
      <c r="ACX11093" s="60"/>
      <c r="ACY11093" s="60">
        <v>0.942184175434297</v>
      </c>
      <c r="ACZ11093" s="60"/>
      <c r="ADA11093" s="60"/>
      <c r="ADB11093" s="60"/>
      <c r="ADC11093" s="60"/>
      <c r="ADD11093" s="60"/>
      <c r="ADE11093" s="60"/>
    </row>
    <row r="11094" spans="760:785" x14ac:dyDescent="0.25">
      <c r="ACF11094" s="60"/>
      <c r="ACG11094" s="60"/>
      <c r="ACH11094" s="60"/>
      <c r="ACI11094" s="60"/>
      <c r="ACJ11094" s="60"/>
      <c r="ACK11094" s="60"/>
      <c r="ACL11094" s="60"/>
      <c r="ACM11094" s="60"/>
      <c r="ACN11094" s="60"/>
      <c r="ACO11094" s="60"/>
      <c r="ACP11094" s="60"/>
      <c r="ACQ11094" s="60"/>
      <c r="ACR11094" s="60"/>
      <c r="ACS11094" s="60"/>
      <c r="ACT11094" s="60"/>
      <c r="ACU11094" s="60"/>
      <c r="ACV11094" s="60"/>
      <c r="ACW11094" s="60"/>
      <c r="ACX11094" s="60"/>
      <c r="ACY11094" s="60">
        <v>0.94218296321115902</v>
      </c>
      <c r="ACZ11094" s="60"/>
      <c r="ADA11094" s="60"/>
      <c r="ADB11094" s="60"/>
      <c r="ADC11094" s="60"/>
      <c r="ADD11094" s="60"/>
      <c r="ADE11094" s="60"/>
    </row>
    <row r="11095" spans="760:785" x14ac:dyDescent="0.25">
      <c r="ACF11095" s="60"/>
      <c r="ACG11095" s="60"/>
      <c r="ACH11095" s="60"/>
      <c r="ACI11095" s="60"/>
      <c r="ACJ11095" s="60"/>
      <c r="ACK11095" s="60"/>
      <c r="ACL11095" s="60"/>
      <c r="ACM11095" s="60"/>
      <c r="ACN11095" s="60"/>
      <c r="ACO11095" s="60"/>
      <c r="ACP11095" s="60"/>
      <c r="ACQ11095" s="60"/>
      <c r="ACR11095" s="60"/>
      <c r="ACS11095" s="60"/>
      <c r="ACT11095" s="60"/>
      <c r="ACU11095" s="60"/>
      <c r="ACV11095" s="60"/>
      <c r="ACW11095" s="60"/>
      <c r="ACX11095" s="60"/>
      <c r="ACY11095" s="60">
        <v>0.94215392750304106</v>
      </c>
      <c r="ACZ11095" s="60"/>
      <c r="ADA11095" s="60"/>
      <c r="ADB11095" s="60"/>
      <c r="ADC11095" s="60"/>
      <c r="ADD11095" s="60"/>
      <c r="ADE11095" s="60"/>
    </row>
    <row r="11096" spans="760:785" x14ac:dyDescent="0.25">
      <c r="ACF11096" s="60"/>
      <c r="ACG11096" s="60"/>
      <c r="ACH11096" s="60"/>
      <c r="ACI11096" s="60"/>
      <c r="ACJ11096" s="60"/>
      <c r="ACK11096" s="60"/>
      <c r="ACL11096" s="60"/>
      <c r="ACM11096" s="60"/>
      <c r="ACN11096" s="60"/>
      <c r="ACO11096" s="60"/>
      <c r="ACP11096" s="60"/>
      <c r="ACQ11096" s="60"/>
      <c r="ACR11096" s="60"/>
      <c r="ACS11096" s="60"/>
      <c r="ACT11096" s="60"/>
      <c r="ACU11096" s="60"/>
      <c r="ACV11096" s="60"/>
      <c r="ACW11096" s="60"/>
      <c r="ACX11096" s="60"/>
      <c r="ACY11096" s="60">
        <v>0.942130306495644</v>
      </c>
      <c r="ACZ11096" s="60"/>
      <c r="ADA11096" s="60"/>
      <c r="ADB11096" s="60"/>
      <c r="ADC11096" s="60"/>
      <c r="ADD11096" s="60"/>
      <c r="ADE11096" s="60"/>
    </row>
    <row r="11097" spans="760:785" x14ac:dyDescent="0.25">
      <c r="ACF11097" s="60"/>
      <c r="ACG11097" s="60"/>
      <c r="ACH11097" s="60"/>
      <c r="ACI11097" s="60"/>
      <c r="ACJ11097" s="60"/>
      <c r="ACK11097" s="60"/>
      <c r="ACL11097" s="60"/>
      <c r="ACM11097" s="60"/>
      <c r="ACN11097" s="60"/>
      <c r="ACO11097" s="60"/>
      <c r="ACP11097" s="60"/>
      <c r="ACQ11097" s="60"/>
      <c r="ACR11097" s="60"/>
      <c r="ACS11097" s="60"/>
      <c r="ACT11097" s="60"/>
      <c r="ACU11097" s="60"/>
      <c r="ACV11097" s="60"/>
      <c r="ACW11097" s="60"/>
      <c r="ACX11097" s="60"/>
      <c r="ACY11097" s="60">
        <v>0.94210618716688699</v>
      </c>
      <c r="ACZ11097" s="60"/>
      <c r="ADA11097" s="60"/>
      <c r="ADB11097" s="60"/>
      <c r="ADC11097" s="60"/>
      <c r="ADD11097" s="60"/>
      <c r="ADE11097" s="60"/>
    </row>
    <row r="11098" spans="760:785" x14ac:dyDescent="0.25">
      <c r="ACF11098" s="60"/>
      <c r="ACG11098" s="60"/>
      <c r="ACH11098" s="60"/>
      <c r="ACI11098" s="60"/>
      <c r="ACJ11098" s="60"/>
      <c r="ACK11098" s="60"/>
      <c r="ACL11098" s="60"/>
      <c r="ACM11098" s="60"/>
      <c r="ACN11098" s="60"/>
      <c r="ACO11098" s="60"/>
      <c r="ACP11098" s="60"/>
      <c r="ACQ11098" s="60"/>
      <c r="ACR11098" s="60"/>
      <c r="ACS11098" s="60"/>
      <c r="ACT11098" s="60"/>
      <c r="ACU11098" s="60"/>
      <c r="ACV11098" s="60"/>
      <c r="ACW11098" s="60"/>
      <c r="ACX11098" s="60"/>
      <c r="ACY11098" s="60">
        <v>0.94209418544705603</v>
      </c>
      <c r="ACZ11098" s="60"/>
      <c r="ADA11098" s="60"/>
      <c r="ADB11098" s="60"/>
      <c r="ADC11098" s="60"/>
      <c r="ADD11098" s="60"/>
      <c r="ADE11098" s="60"/>
    </row>
    <row r="11099" spans="760:785" x14ac:dyDescent="0.25">
      <c r="ACF11099" s="60"/>
      <c r="ACG11099" s="60"/>
      <c r="ACH11099" s="60"/>
      <c r="ACI11099" s="60"/>
      <c r="ACJ11099" s="60"/>
      <c r="ACK11099" s="60"/>
      <c r="ACL11099" s="60"/>
      <c r="ACM11099" s="60"/>
      <c r="ACN11099" s="60"/>
      <c r="ACO11099" s="60"/>
      <c r="ACP11099" s="60"/>
      <c r="ACQ11099" s="60"/>
      <c r="ACR11099" s="60"/>
      <c r="ACS11099" s="60"/>
      <c r="ACT11099" s="60"/>
      <c r="ACU11099" s="60"/>
      <c r="ACV11099" s="60"/>
      <c r="ACW11099" s="60"/>
      <c r="ACX11099" s="60"/>
      <c r="ACY11099" s="60">
        <v>0.94209050428310703</v>
      </c>
      <c r="ACZ11099" s="60"/>
      <c r="ADA11099" s="60"/>
      <c r="ADB11099" s="60"/>
      <c r="ADC11099" s="60"/>
      <c r="ADD11099" s="60"/>
      <c r="ADE11099" s="60"/>
    </row>
    <row r="11100" spans="760:785" x14ac:dyDescent="0.25">
      <c r="ACF11100" s="60"/>
      <c r="ACG11100" s="60"/>
      <c r="ACH11100" s="60"/>
      <c r="ACI11100" s="60"/>
      <c r="ACJ11100" s="60"/>
      <c r="ACK11100" s="60"/>
      <c r="ACL11100" s="60"/>
      <c r="ACM11100" s="60"/>
      <c r="ACN11100" s="60"/>
      <c r="ACO11100" s="60"/>
      <c r="ACP11100" s="60"/>
      <c r="ACQ11100" s="60"/>
      <c r="ACR11100" s="60"/>
      <c r="ACS11100" s="60"/>
      <c r="ACT11100" s="60"/>
      <c r="ACU11100" s="60"/>
      <c r="ACV11100" s="60"/>
      <c r="ACW11100" s="60"/>
      <c r="ACX11100" s="60"/>
      <c r="ACY11100" s="60">
        <v>0.94208000096498901</v>
      </c>
      <c r="ACZ11100" s="60"/>
      <c r="ADA11100" s="60"/>
      <c r="ADB11100" s="60"/>
      <c r="ADC11100" s="60"/>
      <c r="ADD11100" s="60"/>
      <c r="ADE11100" s="60"/>
    </row>
    <row r="11101" spans="760:785" x14ac:dyDescent="0.25">
      <c r="ACF11101" s="60"/>
      <c r="ACG11101" s="60"/>
      <c r="ACH11101" s="60"/>
      <c r="ACI11101" s="60"/>
      <c r="ACJ11101" s="60"/>
      <c r="ACK11101" s="60"/>
      <c r="ACL11101" s="60"/>
      <c r="ACM11101" s="60"/>
      <c r="ACN11101" s="60"/>
      <c r="ACO11101" s="60"/>
      <c r="ACP11101" s="60"/>
      <c r="ACQ11101" s="60"/>
      <c r="ACR11101" s="60"/>
      <c r="ACS11101" s="60"/>
      <c r="ACT11101" s="60"/>
      <c r="ACU11101" s="60"/>
      <c r="ACV11101" s="60"/>
      <c r="ACW11101" s="60"/>
      <c r="ACX11101" s="60"/>
      <c r="ACY11101" s="60">
        <v>0.94205913953531595</v>
      </c>
      <c r="ACZ11101" s="60"/>
      <c r="ADA11101" s="60"/>
      <c r="ADB11101" s="60"/>
      <c r="ADC11101" s="60"/>
      <c r="ADD11101" s="60"/>
      <c r="ADE11101" s="60"/>
    </row>
    <row r="11102" spans="760:785" x14ac:dyDescent="0.25">
      <c r="ACF11102" s="60"/>
      <c r="ACG11102" s="60"/>
      <c r="ACH11102" s="60"/>
      <c r="ACI11102" s="60"/>
      <c r="ACJ11102" s="60"/>
      <c r="ACK11102" s="60"/>
      <c r="ACL11102" s="60"/>
      <c r="ACM11102" s="60"/>
      <c r="ACN11102" s="60"/>
      <c r="ACO11102" s="60"/>
      <c r="ACP11102" s="60"/>
      <c r="ACQ11102" s="60"/>
      <c r="ACR11102" s="60"/>
      <c r="ACS11102" s="60"/>
      <c r="ACT11102" s="60"/>
      <c r="ACU11102" s="60"/>
      <c r="ACV11102" s="60"/>
      <c r="ACW11102" s="60"/>
      <c r="ACX11102" s="60"/>
      <c r="ACY11102" s="60">
        <v>0.94204181271595</v>
      </c>
      <c r="ACZ11102" s="60"/>
      <c r="ADA11102" s="60"/>
      <c r="ADB11102" s="60"/>
      <c r="ADC11102" s="60"/>
      <c r="ADD11102" s="60"/>
      <c r="ADE11102" s="60"/>
    </row>
    <row r="11103" spans="760:785" x14ac:dyDescent="0.25">
      <c r="ACF11103" s="60"/>
      <c r="ACG11103" s="60"/>
      <c r="ACH11103" s="60"/>
      <c r="ACI11103" s="60"/>
      <c r="ACJ11103" s="60"/>
      <c r="ACK11103" s="60"/>
      <c r="ACL11103" s="60"/>
      <c r="ACM11103" s="60"/>
      <c r="ACN11103" s="60"/>
      <c r="ACO11103" s="60"/>
      <c r="ACP11103" s="60"/>
      <c r="ACQ11103" s="60"/>
      <c r="ACR11103" s="60"/>
      <c r="ACS11103" s="60"/>
      <c r="ACT11103" s="60"/>
      <c r="ACU11103" s="60"/>
      <c r="ACV11103" s="60"/>
      <c r="ACW11103" s="60"/>
      <c r="ACX11103" s="60"/>
      <c r="ACY11103" s="60">
        <v>0.94203283884040601</v>
      </c>
      <c r="ACZ11103" s="60"/>
      <c r="ADA11103" s="60"/>
      <c r="ADB11103" s="60"/>
      <c r="ADC11103" s="60"/>
      <c r="ADD11103" s="60"/>
      <c r="ADE11103" s="60"/>
    </row>
    <row r="11104" spans="760:785" x14ac:dyDescent="0.25">
      <c r="ACF11104" s="60"/>
      <c r="ACG11104" s="60"/>
      <c r="ACH11104" s="60"/>
      <c r="ACI11104" s="60"/>
      <c r="ACJ11104" s="60"/>
      <c r="ACK11104" s="60"/>
      <c r="ACL11104" s="60"/>
      <c r="ACM11104" s="60"/>
      <c r="ACN11104" s="60"/>
      <c r="ACO11104" s="60"/>
      <c r="ACP11104" s="60"/>
      <c r="ACQ11104" s="60"/>
      <c r="ACR11104" s="60"/>
      <c r="ACS11104" s="60"/>
      <c r="ACT11104" s="60"/>
      <c r="ACU11104" s="60"/>
      <c r="ACV11104" s="60"/>
      <c r="ACW11104" s="60"/>
      <c r="ACX11104" s="60"/>
      <c r="ACY11104" s="60">
        <v>0.942029789768835</v>
      </c>
      <c r="ACZ11104" s="60"/>
      <c r="ADA11104" s="60"/>
      <c r="ADB11104" s="60"/>
      <c r="ADC11104" s="60"/>
      <c r="ADD11104" s="60"/>
      <c r="ADE11104" s="60"/>
    </row>
    <row r="11105" spans="760:785" x14ac:dyDescent="0.25">
      <c r="ACF11105" s="60"/>
      <c r="ACG11105" s="60"/>
      <c r="ACH11105" s="60"/>
      <c r="ACI11105" s="60"/>
      <c r="ACJ11105" s="60"/>
      <c r="ACK11105" s="60"/>
      <c r="ACL11105" s="60"/>
      <c r="ACM11105" s="60"/>
      <c r="ACN11105" s="60"/>
      <c r="ACO11105" s="60"/>
      <c r="ACP11105" s="60"/>
      <c r="ACQ11105" s="60"/>
      <c r="ACR11105" s="60"/>
      <c r="ACS11105" s="60"/>
      <c r="ACT11105" s="60"/>
      <c r="ACU11105" s="60"/>
      <c r="ACV11105" s="60"/>
      <c r="ACW11105" s="60"/>
      <c r="ACX11105" s="60"/>
      <c r="ACY11105" s="60">
        <v>0.94202788648789104</v>
      </c>
      <c r="ACZ11105" s="60"/>
      <c r="ADA11105" s="60"/>
      <c r="ADB11105" s="60"/>
      <c r="ADC11105" s="60"/>
      <c r="ADD11105" s="60"/>
      <c r="ADE11105" s="60"/>
    </row>
    <row r="11106" spans="760:785" x14ac:dyDescent="0.25">
      <c r="ACF11106" s="60"/>
      <c r="ACG11106" s="60"/>
      <c r="ACH11106" s="60"/>
      <c r="ACI11106" s="60"/>
      <c r="ACJ11106" s="60"/>
      <c r="ACK11106" s="60"/>
      <c r="ACL11106" s="60"/>
      <c r="ACM11106" s="60"/>
      <c r="ACN11106" s="60"/>
      <c r="ACO11106" s="60"/>
      <c r="ACP11106" s="60"/>
      <c r="ACQ11106" s="60"/>
      <c r="ACR11106" s="60"/>
      <c r="ACS11106" s="60"/>
      <c r="ACT11106" s="60"/>
      <c r="ACU11106" s="60"/>
      <c r="ACV11106" s="60"/>
      <c r="ACW11106" s="60"/>
      <c r="ACX11106" s="60"/>
      <c r="ACY11106" s="60">
        <v>0.94201771911225396</v>
      </c>
      <c r="ACZ11106" s="60"/>
      <c r="ADA11106" s="60"/>
      <c r="ADB11106" s="60"/>
      <c r="ADC11106" s="60"/>
      <c r="ADD11106" s="60"/>
      <c r="ADE11106" s="60"/>
    </row>
    <row r="11107" spans="760:785" x14ac:dyDescent="0.25">
      <c r="ACF11107" s="60"/>
      <c r="ACG11107" s="60"/>
      <c r="ACH11107" s="60"/>
      <c r="ACI11107" s="60"/>
      <c r="ACJ11107" s="60"/>
      <c r="ACK11107" s="60"/>
      <c r="ACL11107" s="60"/>
      <c r="ACM11107" s="60"/>
      <c r="ACN11107" s="60"/>
      <c r="ACO11107" s="60"/>
      <c r="ACP11107" s="60"/>
      <c r="ACQ11107" s="60"/>
      <c r="ACR11107" s="60"/>
      <c r="ACS11107" s="60"/>
      <c r="ACT11107" s="60"/>
      <c r="ACU11107" s="60"/>
      <c r="ACV11107" s="60"/>
      <c r="ACW11107" s="60"/>
      <c r="ACX11107" s="60"/>
      <c r="ACY11107" s="60">
        <v>0.94201494511473005</v>
      </c>
      <c r="ACZ11107" s="60"/>
      <c r="ADA11107" s="60"/>
      <c r="ADB11107" s="60"/>
      <c r="ADC11107" s="60"/>
      <c r="ADD11107" s="60"/>
      <c r="ADE11107" s="60"/>
    </row>
    <row r="11108" spans="760:785" x14ac:dyDescent="0.25">
      <c r="ACF11108" s="60"/>
      <c r="ACG11108" s="60"/>
      <c r="ACH11108" s="60"/>
      <c r="ACI11108" s="60"/>
      <c r="ACJ11108" s="60"/>
      <c r="ACK11108" s="60"/>
      <c r="ACL11108" s="60"/>
      <c r="ACM11108" s="60"/>
      <c r="ACN11108" s="60"/>
      <c r="ACO11108" s="60"/>
      <c r="ACP11108" s="60"/>
      <c r="ACQ11108" s="60"/>
      <c r="ACR11108" s="60"/>
      <c r="ACS11108" s="60"/>
      <c r="ACT11108" s="60"/>
      <c r="ACU11108" s="60"/>
      <c r="ACV11108" s="60"/>
      <c r="ACW11108" s="60"/>
      <c r="ACX11108" s="60"/>
      <c r="ACY11108" s="60">
        <v>0.942005819916509</v>
      </c>
      <c r="ACZ11108" s="60"/>
      <c r="ADA11108" s="60"/>
      <c r="ADB11108" s="60"/>
      <c r="ADC11108" s="60"/>
      <c r="ADD11108" s="60"/>
      <c r="ADE11108" s="60"/>
    </row>
    <row r="11109" spans="760:785" x14ac:dyDescent="0.25">
      <c r="ACF11109" s="60"/>
      <c r="ACG11109" s="60"/>
      <c r="ACH11109" s="60"/>
      <c r="ACI11109" s="60"/>
      <c r="ACJ11109" s="60"/>
      <c r="ACK11109" s="60"/>
      <c r="ACL11109" s="60"/>
      <c r="ACM11109" s="60"/>
      <c r="ACN11109" s="60"/>
      <c r="ACO11109" s="60"/>
      <c r="ACP11109" s="60"/>
      <c r="ACQ11109" s="60"/>
      <c r="ACR11109" s="60"/>
      <c r="ACS11109" s="60"/>
      <c r="ACT11109" s="60"/>
      <c r="ACU11109" s="60"/>
      <c r="ACV11109" s="60"/>
      <c r="ACW11109" s="60"/>
      <c r="ACX11109" s="60"/>
      <c r="ACY11109" s="60">
        <v>0.94199374779862699</v>
      </c>
      <c r="ACZ11109" s="60"/>
      <c r="ADA11109" s="60"/>
      <c r="ADB11109" s="60"/>
      <c r="ADC11109" s="60"/>
      <c r="ADD11109" s="60"/>
      <c r="ADE11109" s="60"/>
    </row>
    <row r="11110" spans="760:785" x14ac:dyDescent="0.25">
      <c r="ACF11110" s="60"/>
      <c r="ACG11110" s="60"/>
      <c r="ACH11110" s="60"/>
      <c r="ACI11110" s="60"/>
      <c r="ACJ11110" s="60"/>
      <c r="ACK11110" s="60"/>
      <c r="ACL11110" s="60"/>
      <c r="ACM11110" s="60"/>
      <c r="ACN11110" s="60"/>
      <c r="ACO11110" s="60"/>
      <c r="ACP11110" s="60"/>
      <c r="ACQ11110" s="60"/>
      <c r="ACR11110" s="60"/>
      <c r="ACS11110" s="60"/>
      <c r="ACT11110" s="60"/>
      <c r="ACU11110" s="60"/>
      <c r="ACV11110" s="60"/>
      <c r="ACW11110" s="60"/>
      <c r="ACX11110" s="60"/>
      <c r="ACY11110" s="60">
        <v>0.94198996501600896</v>
      </c>
      <c r="ACZ11110" s="60"/>
      <c r="ADA11110" s="60"/>
      <c r="ADB11110" s="60"/>
      <c r="ADC11110" s="60"/>
      <c r="ADD11110" s="60"/>
      <c r="ADE11110" s="60"/>
    </row>
    <row r="11111" spans="760:785" x14ac:dyDescent="0.25">
      <c r="ACF11111" s="60"/>
      <c r="ACG11111" s="60"/>
      <c r="ACH11111" s="60"/>
      <c r="ACI11111" s="60"/>
      <c r="ACJ11111" s="60"/>
      <c r="ACK11111" s="60"/>
      <c r="ACL11111" s="60"/>
      <c r="ACM11111" s="60"/>
      <c r="ACN11111" s="60"/>
      <c r="ACO11111" s="60"/>
      <c r="ACP11111" s="60"/>
      <c r="ACQ11111" s="60"/>
      <c r="ACR11111" s="60"/>
      <c r="ACS11111" s="60"/>
      <c r="ACT11111" s="60"/>
      <c r="ACU11111" s="60"/>
      <c r="ACV11111" s="60"/>
      <c r="ACW11111" s="60"/>
      <c r="ACX11111" s="60"/>
      <c r="ACY11111" s="60">
        <v>0.941963827863875</v>
      </c>
      <c r="ACZ11111" s="60"/>
      <c r="ADA11111" s="60"/>
      <c r="ADB11111" s="60"/>
      <c r="ADC11111" s="60"/>
      <c r="ADD11111" s="60"/>
      <c r="ADE11111" s="60"/>
    </row>
    <row r="11112" spans="760:785" x14ac:dyDescent="0.25">
      <c r="ACF11112" s="60"/>
      <c r="ACG11112" s="60"/>
      <c r="ACH11112" s="60"/>
      <c r="ACI11112" s="60"/>
      <c r="ACJ11112" s="60"/>
      <c r="ACK11112" s="60"/>
      <c r="ACL11112" s="60"/>
      <c r="ACM11112" s="60"/>
      <c r="ACN11112" s="60"/>
      <c r="ACO11112" s="60"/>
      <c r="ACP11112" s="60"/>
      <c r="ACQ11112" s="60"/>
      <c r="ACR11112" s="60"/>
      <c r="ACS11112" s="60"/>
      <c r="ACT11112" s="60"/>
      <c r="ACU11112" s="60"/>
      <c r="ACV11112" s="60"/>
      <c r="ACW11112" s="60"/>
      <c r="ACX11112" s="60"/>
      <c r="ACY11112" s="60">
        <v>0.94195817128536097</v>
      </c>
      <c r="ACZ11112" s="60"/>
      <c r="ADA11112" s="60"/>
      <c r="ADB11112" s="60"/>
      <c r="ADC11112" s="60"/>
      <c r="ADD11112" s="60"/>
      <c r="ADE11112" s="60"/>
    </row>
    <row r="11113" spans="760:785" x14ac:dyDescent="0.25">
      <c r="ACF11113" s="60"/>
      <c r="ACG11113" s="60"/>
      <c r="ACH11113" s="60"/>
      <c r="ACI11113" s="60"/>
      <c r="ACJ11113" s="60"/>
      <c r="ACK11113" s="60"/>
      <c r="ACL11113" s="60"/>
      <c r="ACM11113" s="60"/>
      <c r="ACN11113" s="60"/>
      <c r="ACO11113" s="60"/>
      <c r="ACP11113" s="60"/>
      <c r="ACQ11113" s="60"/>
      <c r="ACR11113" s="60"/>
      <c r="ACS11113" s="60"/>
      <c r="ACT11113" s="60"/>
      <c r="ACU11113" s="60"/>
      <c r="ACV11113" s="60"/>
      <c r="ACW11113" s="60"/>
      <c r="ACX11113" s="60"/>
      <c r="ACY11113" s="60">
        <v>0.941944306325595</v>
      </c>
      <c r="ACZ11113" s="60"/>
      <c r="ADA11113" s="60"/>
      <c r="ADB11113" s="60"/>
      <c r="ADC11113" s="60"/>
      <c r="ADD11113" s="60"/>
      <c r="ADE11113" s="60"/>
    </row>
    <row r="11114" spans="760:785" x14ac:dyDescent="0.25">
      <c r="ACF11114" s="60"/>
      <c r="ACG11114" s="60"/>
      <c r="ACH11114" s="60"/>
      <c r="ACI11114" s="60"/>
      <c r="ACJ11114" s="60"/>
      <c r="ACK11114" s="60"/>
      <c r="ACL11114" s="60"/>
      <c r="ACM11114" s="60"/>
      <c r="ACN11114" s="60"/>
      <c r="ACO11114" s="60"/>
      <c r="ACP11114" s="60"/>
      <c r="ACQ11114" s="60"/>
      <c r="ACR11114" s="60"/>
      <c r="ACS11114" s="60"/>
      <c r="ACT11114" s="60"/>
      <c r="ACU11114" s="60"/>
      <c r="ACV11114" s="60"/>
      <c r="ACW11114" s="60"/>
      <c r="ACX11114" s="60"/>
      <c r="ACY11114" s="60">
        <v>0.94192945808491402</v>
      </c>
      <c r="ACZ11114" s="60"/>
      <c r="ADA11114" s="60"/>
      <c r="ADB11114" s="60"/>
      <c r="ADC11114" s="60"/>
      <c r="ADD11114" s="60"/>
      <c r="ADE11114" s="60"/>
    </row>
    <row r="11115" spans="760:785" x14ac:dyDescent="0.25">
      <c r="ACF11115" s="60"/>
      <c r="ACG11115" s="60"/>
      <c r="ACH11115" s="60"/>
      <c r="ACI11115" s="60"/>
      <c r="ACJ11115" s="60"/>
      <c r="ACK11115" s="60"/>
      <c r="ACL11115" s="60"/>
      <c r="ACM11115" s="60"/>
      <c r="ACN11115" s="60"/>
      <c r="ACO11115" s="60"/>
      <c r="ACP11115" s="60"/>
      <c r="ACQ11115" s="60"/>
      <c r="ACR11115" s="60"/>
      <c r="ACS11115" s="60"/>
      <c r="ACT11115" s="60"/>
      <c r="ACU11115" s="60"/>
      <c r="ACV11115" s="60"/>
      <c r="ACW11115" s="60"/>
      <c r="ACX11115" s="60"/>
      <c r="ACY11115" s="60">
        <v>0.94187159891803895</v>
      </c>
      <c r="ACZ11115" s="60"/>
      <c r="ADA11115" s="60"/>
      <c r="ADB11115" s="60"/>
      <c r="ADC11115" s="60"/>
      <c r="ADD11115" s="60"/>
      <c r="ADE11115" s="60"/>
    </row>
    <row r="11116" spans="760:785" x14ac:dyDescent="0.25">
      <c r="ACF11116" s="60"/>
      <c r="ACG11116" s="60"/>
      <c r="ACH11116" s="60"/>
      <c r="ACI11116" s="60"/>
      <c r="ACJ11116" s="60"/>
      <c r="ACK11116" s="60"/>
      <c r="ACL11116" s="60"/>
      <c r="ACM11116" s="60"/>
      <c r="ACN11116" s="60"/>
      <c r="ACO11116" s="60"/>
      <c r="ACP11116" s="60"/>
      <c r="ACQ11116" s="60"/>
      <c r="ACR11116" s="60"/>
      <c r="ACS11116" s="60"/>
      <c r="ACT11116" s="60"/>
      <c r="ACU11116" s="60"/>
      <c r="ACV11116" s="60"/>
      <c r="ACW11116" s="60"/>
      <c r="ACX11116" s="60"/>
      <c r="ACY11116" s="60">
        <v>0.94185297840376103</v>
      </c>
      <c r="ACZ11116" s="60"/>
      <c r="ADA11116" s="60"/>
      <c r="ADB11116" s="60"/>
      <c r="ADC11116" s="60"/>
      <c r="ADD11116" s="60"/>
      <c r="ADE11116" s="60"/>
    </row>
    <row r="11117" spans="760:785" x14ac:dyDescent="0.25">
      <c r="ACF11117" s="60"/>
      <c r="ACG11117" s="60"/>
      <c r="ACH11117" s="60"/>
      <c r="ACI11117" s="60"/>
      <c r="ACJ11117" s="60"/>
      <c r="ACK11117" s="60"/>
      <c r="ACL11117" s="60"/>
      <c r="ACM11117" s="60"/>
      <c r="ACN11117" s="60"/>
      <c r="ACO11117" s="60"/>
      <c r="ACP11117" s="60"/>
      <c r="ACQ11117" s="60"/>
      <c r="ACR11117" s="60"/>
      <c r="ACS11117" s="60"/>
      <c r="ACT11117" s="60"/>
      <c r="ACU11117" s="60"/>
      <c r="ACV11117" s="60"/>
      <c r="ACW11117" s="60"/>
      <c r="ACX11117" s="60"/>
      <c r="ACY11117" s="60">
        <v>0.94184579971569704</v>
      </c>
      <c r="ACZ11117" s="60"/>
      <c r="ADA11117" s="60"/>
      <c r="ADB11117" s="60"/>
      <c r="ADC11117" s="60"/>
      <c r="ADD11117" s="60"/>
      <c r="ADE11117" s="60"/>
    </row>
    <row r="11118" spans="760:785" x14ac:dyDescent="0.25">
      <c r="ACF11118" s="60"/>
      <c r="ACG11118" s="60"/>
      <c r="ACH11118" s="60"/>
      <c r="ACI11118" s="60"/>
      <c r="ACJ11118" s="60"/>
      <c r="ACK11118" s="60"/>
      <c r="ACL11118" s="60"/>
      <c r="ACM11118" s="60"/>
      <c r="ACN11118" s="60"/>
      <c r="ACO11118" s="60"/>
      <c r="ACP11118" s="60"/>
      <c r="ACQ11118" s="60"/>
      <c r="ACR11118" s="60"/>
      <c r="ACS11118" s="60"/>
      <c r="ACT11118" s="60"/>
      <c r="ACU11118" s="60"/>
      <c r="ACV11118" s="60"/>
      <c r="ACW11118" s="60"/>
      <c r="ACX11118" s="60"/>
      <c r="ACY11118" s="60">
        <v>0.94179293696500599</v>
      </c>
      <c r="ACZ11118" s="60"/>
      <c r="ADA11118" s="60"/>
      <c r="ADB11118" s="60"/>
      <c r="ADC11118" s="60"/>
      <c r="ADD11118" s="60"/>
      <c r="ADE11118" s="60"/>
    </row>
    <row r="11119" spans="760:785" x14ac:dyDescent="0.25">
      <c r="ACF11119" s="60"/>
      <c r="ACG11119" s="60"/>
      <c r="ACH11119" s="60"/>
      <c r="ACI11119" s="60"/>
      <c r="ACJ11119" s="60"/>
      <c r="ACK11119" s="60"/>
      <c r="ACL11119" s="60"/>
      <c r="ACM11119" s="60"/>
      <c r="ACN11119" s="60"/>
      <c r="ACO11119" s="60"/>
      <c r="ACP11119" s="60"/>
      <c r="ACQ11119" s="60"/>
      <c r="ACR11119" s="60"/>
      <c r="ACS11119" s="60"/>
      <c r="ACT11119" s="60"/>
      <c r="ACU11119" s="60"/>
      <c r="ACV11119" s="60"/>
      <c r="ACW11119" s="60"/>
      <c r="ACX11119" s="60"/>
      <c r="ACY11119" s="60">
        <v>0.94175534837601405</v>
      </c>
      <c r="ACZ11119" s="60"/>
      <c r="ADA11119" s="60"/>
      <c r="ADB11119" s="60"/>
      <c r="ADC11119" s="60"/>
      <c r="ADD11119" s="60"/>
      <c r="ADE11119" s="60"/>
    </row>
    <row r="11120" spans="760:785" x14ac:dyDescent="0.25">
      <c r="ACF11120" s="60"/>
      <c r="ACG11120" s="60"/>
      <c r="ACH11120" s="60"/>
      <c r="ACI11120" s="60"/>
      <c r="ACJ11120" s="60"/>
      <c r="ACK11120" s="60"/>
      <c r="ACL11120" s="60"/>
      <c r="ACM11120" s="60"/>
      <c r="ACN11120" s="60"/>
      <c r="ACO11120" s="60"/>
      <c r="ACP11120" s="60"/>
      <c r="ACQ11120" s="60"/>
      <c r="ACR11120" s="60"/>
      <c r="ACS11120" s="60"/>
      <c r="ACT11120" s="60"/>
      <c r="ACU11120" s="60"/>
      <c r="ACV11120" s="60"/>
      <c r="ACW11120" s="60"/>
      <c r="ACX11120" s="60"/>
      <c r="ACY11120" s="60">
        <v>0.94174313056607695</v>
      </c>
      <c r="ACZ11120" s="60"/>
      <c r="ADA11120" s="60"/>
      <c r="ADB11120" s="60"/>
      <c r="ADC11120" s="60"/>
      <c r="ADD11120" s="60"/>
      <c r="ADE11120" s="60"/>
    </row>
    <row r="11121" spans="760:785" x14ac:dyDescent="0.25">
      <c r="ACF11121" s="60"/>
      <c r="ACG11121" s="60"/>
      <c r="ACH11121" s="60"/>
      <c r="ACI11121" s="60"/>
      <c r="ACJ11121" s="60"/>
      <c r="ACK11121" s="60"/>
      <c r="ACL11121" s="60"/>
      <c r="ACM11121" s="60"/>
      <c r="ACN11121" s="60"/>
      <c r="ACO11121" s="60"/>
      <c r="ACP11121" s="60"/>
      <c r="ACQ11121" s="60"/>
      <c r="ACR11121" s="60"/>
      <c r="ACS11121" s="60"/>
      <c r="ACT11121" s="60"/>
      <c r="ACU11121" s="60"/>
      <c r="ACV11121" s="60"/>
      <c r="ACW11121" s="60"/>
      <c r="ACX11121" s="60"/>
      <c r="ACY11121" s="60">
        <v>0.94171350901233097</v>
      </c>
      <c r="ACZ11121" s="60"/>
      <c r="ADA11121" s="60"/>
      <c r="ADB11121" s="60"/>
      <c r="ADC11121" s="60"/>
      <c r="ADD11121" s="60"/>
      <c r="ADE11121" s="60"/>
    </row>
    <row r="11122" spans="760:785" x14ac:dyDescent="0.25">
      <c r="ACF11122" s="60"/>
      <c r="ACG11122" s="60"/>
      <c r="ACH11122" s="60"/>
      <c r="ACI11122" s="60"/>
      <c r="ACJ11122" s="60"/>
      <c r="ACK11122" s="60"/>
      <c r="ACL11122" s="60"/>
      <c r="ACM11122" s="60"/>
      <c r="ACN11122" s="60"/>
      <c r="ACO11122" s="60"/>
      <c r="ACP11122" s="60"/>
      <c r="ACQ11122" s="60"/>
      <c r="ACR11122" s="60"/>
      <c r="ACS11122" s="60"/>
      <c r="ACT11122" s="60"/>
      <c r="ACU11122" s="60"/>
      <c r="ACV11122" s="60"/>
      <c r="ACW11122" s="60"/>
      <c r="ACX11122" s="60"/>
      <c r="ACY11122" s="60">
        <v>0.94165833813695798</v>
      </c>
      <c r="ACZ11122" s="60"/>
      <c r="ADA11122" s="60"/>
      <c r="ADB11122" s="60"/>
      <c r="ADC11122" s="60"/>
      <c r="ADD11122" s="60"/>
      <c r="ADE11122" s="60"/>
    </row>
    <row r="11123" spans="760:785" x14ac:dyDescent="0.25">
      <c r="ACF11123" s="60"/>
      <c r="ACG11123" s="60"/>
      <c r="ACH11123" s="60"/>
      <c r="ACI11123" s="60"/>
      <c r="ACJ11123" s="60"/>
      <c r="ACK11123" s="60"/>
      <c r="ACL11123" s="60"/>
      <c r="ACM11123" s="60"/>
      <c r="ACN11123" s="60"/>
      <c r="ACO11123" s="60"/>
      <c r="ACP11123" s="60"/>
      <c r="ACQ11123" s="60"/>
      <c r="ACR11123" s="60"/>
      <c r="ACS11123" s="60"/>
      <c r="ACT11123" s="60"/>
      <c r="ACU11123" s="60"/>
      <c r="ACV11123" s="60"/>
      <c r="ACW11123" s="60"/>
      <c r="ACX11123" s="60"/>
      <c r="ACY11123" s="60">
        <v>0.94163239337385995</v>
      </c>
      <c r="ACZ11123" s="60"/>
      <c r="ADA11123" s="60"/>
      <c r="ADB11123" s="60"/>
      <c r="ADC11123" s="60"/>
      <c r="ADD11123" s="60"/>
      <c r="ADE11123" s="60"/>
    </row>
    <row r="11124" spans="760:785" x14ac:dyDescent="0.25">
      <c r="ACF11124" s="60"/>
      <c r="ACG11124" s="60"/>
      <c r="ACH11124" s="60"/>
      <c r="ACI11124" s="60"/>
      <c r="ACJ11124" s="60"/>
      <c r="ACK11124" s="60"/>
      <c r="ACL11124" s="60"/>
      <c r="ACM11124" s="60"/>
      <c r="ACN11124" s="60"/>
      <c r="ACO11124" s="60"/>
      <c r="ACP11124" s="60"/>
      <c r="ACQ11124" s="60"/>
      <c r="ACR11124" s="60"/>
      <c r="ACS11124" s="60"/>
      <c r="ACT11124" s="60"/>
      <c r="ACU11124" s="60"/>
      <c r="ACV11124" s="60"/>
      <c r="ACW11124" s="60"/>
      <c r="ACX11124" s="60"/>
      <c r="ACY11124" s="60">
        <v>0.94157127129028595</v>
      </c>
      <c r="ACZ11124" s="60"/>
      <c r="ADA11124" s="60"/>
      <c r="ADB11124" s="60"/>
      <c r="ADC11124" s="60"/>
      <c r="ADD11124" s="60"/>
      <c r="ADE11124" s="60"/>
    </row>
    <row r="11125" spans="760:785" x14ac:dyDescent="0.25">
      <c r="ACF11125" s="60"/>
      <c r="ACG11125" s="60"/>
      <c r="ACH11125" s="60"/>
      <c r="ACI11125" s="60"/>
      <c r="ACJ11125" s="60"/>
      <c r="ACK11125" s="60"/>
      <c r="ACL11125" s="60"/>
      <c r="ACM11125" s="60"/>
      <c r="ACN11125" s="60"/>
      <c r="ACO11125" s="60"/>
      <c r="ACP11125" s="60"/>
      <c r="ACQ11125" s="60"/>
      <c r="ACR11125" s="60"/>
      <c r="ACS11125" s="60"/>
      <c r="ACT11125" s="60"/>
      <c r="ACU11125" s="60"/>
      <c r="ACV11125" s="60"/>
      <c r="ACW11125" s="60"/>
      <c r="ACX11125" s="60"/>
      <c r="ACY11125" s="60">
        <v>0.941541694286398</v>
      </c>
      <c r="ACZ11125" s="60"/>
      <c r="ADA11125" s="60"/>
      <c r="ADB11125" s="60"/>
      <c r="ADC11125" s="60"/>
      <c r="ADD11125" s="60"/>
      <c r="ADE11125" s="60"/>
    </row>
    <row r="11126" spans="760:785" x14ac:dyDescent="0.25">
      <c r="ACF11126" s="60"/>
      <c r="ACG11126" s="60"/>
      <c r="ACH11126" s="60"/>
      <c r="ACI11126" s="60"/>
      <c r="ACJ11126" s="60"/>
      <c r="ACK11126" s="60"/>
      <c r="ACL11126" s="60"/>
      <c r="ACM11126" s="60"/>
      <c r="ACN11126" s="60"/>
      <c r="ACO11126" s="60"/>
      <c r="ACP11126" s="60"/>
      <c r="ACQ11126" s="60"/>
      <c r="ACR11126" s="60"/>
      <c r="ACS11126" s="60"/>
      <c r="ACT11126" s="60"/>
      <c r="ACU11126" s="60"/>
      <c r="ACV11126" s="60"/>
      <c r="ACW11126" s="60"/>
      <c r="ACX11126" s="60"/>
      <c r="ACY11126" s="60">
        <v>0.94150844105670095</v>
      </c>
      <c r="ACZ11126" s="60"/>
      <c r="ADA11126" s="60"/>
      <c r="ADB11126" s="60"/>
      <c r="ADC11126" s="60"/>
      <c r="ADD11126" s="60"/>
      <c r="ADE11126" s="60"/>
    </row>
    <row r="11127" spans="760:785" x14ac:dyDescent="0.25">
      <c r="ACF11127" s="60"/>
      <c r="ACG11127" s="60"/>
      <c r="ACH11127" s="60"/>
      <c r="ACI11127" s="60"/>
      <c r="ACJ11127" s="60"/>
      <c r="ACK11127" s="60"/>
      <c r="ACL11127" s="60"/>
      <c r="ACM11127" s="60"/>
      <c r="ACN11127" s="60"/>
      <c r="ACO11127" s="60"/>
      <c r="ACP11127" s="60"/>
      <c r="ACQ11127" s="60"/>
      <c r="ACR11127" s="60"/>
      <c r="ACS11127" s="60"/>
      <c r="ACT11127" s="60"/>
      <c r="ACU11127" s="60"/>
      <c r="ACV11127" s="60"/>
      <c r="ACW11127" s="60"/>
      <c r="ACX11127" s="60"/>
      <c r="ACY11127" s="60">
        <v>0.94149800556123997</v>
      </c>
      <c r="ACZ11127" s="60"/>
      <c r="ADA11127" s="60"/>
      <c r="ADB11127" s="60"/>
      <c r="ADC11127" s="60"/>
      <c r="ADD11127" s="60"/>
      <c r="ADE11127" s="60"/>
    </row>
    <row r="11128" spans="760:785" x14ac:dyDescent="0.25">
      <c r="ACF11128" s="60"/>
      <c r="ACG11128" s="60"/>
      <c r="ACH11128" s="60"/>
      <c r="ACI11128" s="60"/>
      <c r="ACJ11128" s="60"/>
      <c r="ACK11128" s="60"/>
      <c r="ACL11128" s="60"/>
      <c r="ACM11128" s="60"/>
      <c r="ACN11128" s="60"/>
      <c r="ACO11128" s="60"/>
      <c r="ACP11128" s="60"/>
      <c r="ACQ11128" s="60"/>
      <c r="ACR11128" s="60"/>
      <c r="ACS11128" s="60"/>
      <c r="ACT11128" s="60"/>
      <c r="ACU11128" s="60"/>
      <c r="ACV11128" s="60"/>
      <c r="ACW11128" s="60"/>
      <c r="ACX11128" s="60"/>
      <c r="ACY11128" s="60">
        <v>0.94144995177562996</v>
      </c>
      <c r="ACZ11128" s="60"/>
      <c r="ADA11128" s="60"/>
      <c r="ADB11128" s="60"/>
      <c r="ADC11128" s="60"/>
      <c r="ADD11128" s="60"/>
      <c r="ADE11128" s="60"/>
    </row>
    <row r="11129" spans="760:785" x14ac:dyDescent="0.25">
      <c r="ACF11129" s="60"/>
      <c r="ACG11129" s="60"/>
      <c r="ACH11129" s="60"/>
      <c r="ACI11129" s="60"/>
      <c r="ACJ11129" s="60"/>
      <c r="ACK11129" s="60"/>
      <c r="ACL11129" s="60"/>
      <c r="ACM11129" s="60"/>
      <c r="ACN11129" s="60"/>
      <c r="ACO11129" s="60"/>
      <c r="ACP11129" s="60"/>
      <c r="ACQ11129" s="60"/>
      <c r="ACR11129" s="60"/>
      <c r="ACS11129" s="60"/>
      <c r="ACT11129" s="60"/>
      <c r="ACU11129" s="60"/>
      <c r="ACV11129" s="60"/>
      <c r="ACW11129" s="60"/>
      <c r="ACX11129" s="60"/>
      <c r="ACY11129" s="60">
        <v>0.94134906622858905</v>
      </c>
      <c r="ACZ11129" s="60"/>
      <c r="ADA11129" s="60"/>
      <c r="ADB11129" s="60"/>
      <c r="ADC11129" s="60"/>
      <c r="ADD11129" s="60"/>
      <c r="ADE11129" s="60"/>
    </row>
    <row r="11130" spans="760:785" x14ac:dyDescent="0.25">
      <c r="ACF11130" s="60"/>
      <c r="ACG11130" s="60"/>
      <c r="ACH11130" s="60"/>
      <c r="ACI11130" s="60"/>
      <c r="ACJ11130" s="60"/>
      <c r="ACK11130" s="60"/>
      <c r="ACL11130" s="60"/>
      <c r="ACM11130" s="60"/>
      <c r="ACN11130" s="60"/>
      <c r="ACO11130" s="60"/>
      <c r="ACP11130" s="60"/>
      <c r="ACQ11130" s="60"/>
      <c r="ACR11130" s="60"/>
      <c r="ACS11130" s="60"/>
      <c r="ACT11130" s="60"/>
      <c r="ACU11130" s="60"/>
      <c r="ACV11130" s="60"/>
      <c r="ACW11130" s="60"/>
      <c r="ACX11130" s="60"/>
      <c r="ACY11130" s="60">
        <v>0.94133655423589102</v>
      </c>
      <c r="ACZ11130" s="60"/>
      <c r="ADA11130" s="60"/>
      <c r="ADB11130" s="60"/>
      <c r="ADC11130" s="60"/>
      <c r="ADD11130" s="60"/>
      <c r="ADE11130" s="60"/>
    </row>
    <row r="11131" spans="760:785" x14ac:dyDescent="0.25">
      <c r="ACF11131" s="60"/>
      <c r="ACG11131" s="60"/>
      <c r="ACH11131" s="60"/>
      <c r="ACI11131" s="60"/>
      <c r="ACJ11131" s="60"/>
      <c r="ACK11131" s="60"/>
      <c r="ACL11131" s="60"/>
      <c r="ACM11131" s="60"/>
      <c r="ACN11131" s="60"/>
      <c r="ACO11131" s="60"/>
      <c r="ACP11131" s="60"/>
      <c r="ACQ11131" s="60"/>
      <c r="ACR11131" s="60"/>
      <c r="ACS11131" s="60"/>
      <c r="ACT11131" s="60"/>
      <c r="ACU11131" s="60"/>
      <c r="ACV11131" s="60"/>
      <c r="ACW11131" s="60"/>
      <c r="ACX11131" s="60"/>
      <c r="ACY11131" s="60">
        <v>0.94131438368706399</v>
      </c>
      <c r="ACZ11131" s="60"/>
      <c r="ADA11131" s="60"/>
      <c r="ADB11131" s="60"/>
      <c r="ADC11131" s="60"/>
      <c r="ADD11131" s="60"/>
      <c r="ADE11131" s="60"/>
    </row>
    <row r="11132" spans="760:785" x14ac:dyDescent="0.25">
      <c r="ACF11132" s="60"/>
      <c r="ACG11132" s="60"/>
      <c r="ACH11132" s="60"/>
      <c r="ACI11132" s="60"/>
      <c r="ACJ11132" s="60"/>
      <c r="ACK11132" s="60"/>
      <c r="ACL11132" s="60"/>
      <c r="ACM11132" s="60"/>
      <c r="ACN11132" s="60"/>
      <c r="ACO11132" s="60"/>
      <c r="ACP11132" s="60"/>
      <c r="ACQ11132" s="60"/>
      <c r="ACR11132" s="60"/>
      <c r="ACS11132" s="60"/>
      <c r="ACT11132" s="60"/>
      <c r="ACU11132" s="60"/>
      <c r="ACV11132" s="60"/>
      <c r="ACW11132" s="60"/>
      <c r="ACX11132" s="60"/>
      <c r="ACY11132" s="60">
        <v>0.94129265272913998</v>
      </c>
      <c r="ACZ11132" s="60"/>
      <c r="ADA11132" s="60"/>
      <c r="ADB11132" s="60"/>
      <c r="ADC11132" s="60"/>
      <c r="ADD11132" s="60"/>
      <c r="ADE11132" s="60"/>
    </row>
    <row r="11133" spans="760:785" x14ac:dyDescent="0.25">
      <c r="ACF11133" s="60"/>
      <c r="ACG11133" s="60"/>
      <c r="ACH11133" s="60"/>
      <c r="ACI11133" s="60"/>
      <c r="ACJ11133" s="60"/>
      <c r="ACK11133" s="60"/>
      <c r="ACL11133" s="60"/>
      <c r="ACM11133" s="60"/>
      <c r="ACN11133" s="60"/>
      <c r="ACO11133" s="60"/>
      <c r="ACP11133" s="60"/>
      <c r="ACQ11133" s="60"/>
      <c r="ACR11133" s="60"/>
      <c r="ACS11133" s="60"/>
      <c r="ACT11133" s="60"/>
      <c r="ACU11133" s="60"/>
      <c r="ACV11133" s="60"/>
      <c r="ACW11133" s="60"/>
      <c r="ACX11133" s="60"/>
      <c r="ACY11133" s="60">
        <v>0.94126172649075401</v>
      </c>
      <c r="ACZ11133" s="60"/>
      <c r="ADA11133" s="60"/>
      <c r="ADB11133" s="60"/>
      <c r="ADC11133" s="60"/>
      <c r="ADD11133" s="60"/>
      <c r="ADE11133" s="60"/>
    </row>
    <row r="11134" spans="760:785" x14ac:dyDescent="0.25">
      <c r="ACF11134" s="60"/>
      <c r="ACG11134" s="60"/>
      <c r="ACH11134" s="60"/>
      <c r="ACI11134" s="60"/>
      <c r="ACJ11134" s="60"/>
      <c r="ACK11134" s="60"/>
      <c r="ACL11134" s="60"/>
      <c r="ACM11134" s="60"/>
      <c r="ACN11134" s="60"/>
      <c r="ACO11134" s="60"/>
      <c r="ACP11134" s="60"/>
      <c r="ACQ11134" s="60"/>
      <c r="ACR11134" s="60"/>
      <c r="ACS11134" s="60"/>
      <c r="ACT11134" s="60"/>
      <c r="ACU11134" s="60"/>
      <c r="ACV11134" s="60"/>
      <c r="ACW11134" s="60"/>
      <c r="ACX11134" s="60"/>
      <c r="ACY11134" s="60">
        <v>0.94125979274803695</v>
      </c>
      <c r="ACZ11134" s="60"/>
      <c r="ADA11134" s="60"/>
      <c r="ADB11134" s="60"/>
      <c r="ADC11134" s="60"/>
      <c r="ADD11134" s="60"/>
      <c r="ADE11134" s="60"/>
    </row>
    <row r="11135" spans="760:785" x14ac:dyDescent="0.25">
      <c r="ACF11135" s="60"/>
      <c r="ACG11135" s="60"/>
      <c r="ACH11135" s="60"/>
      <c r="ACI11135" s="60"/>
      <c r="ACJ11135" s="60"/>
      <c r="ACK11135" s="60"/>
      <c r="ACL11135" s="60"/>
      <c r="ACM11135" s="60"/>
      <c r="ACN11135" s="60"/>
      <c r="ACO11135" s="60"/>
      <c r="ACP11135" s="60"/>
      <c r="ACQ11135" s="60"/>
      <c r="ACR11135" s="60"/>
      <c r="ACS11135" s="60"/>
      <c r="ACT11135" s="60"/>
      <c r="ACU11135" s="60"/>
      <c r="ACV11135" s="60"/>
      <c r="ACW11135" s="60"/>
      <c r="ACX11135" s="60"/>
      <c r="ACY11135" s="60">
        <v>0.94125426980979598</v>
      </c>
      <c r="ACZ11135" s="60"/>
      <c r="ADA11135" s="60"/>
      <c r="ADB11135" s="60"/>
      <c r="ADC11135" s="60"/>
      <c r="ADD11135" s="60"/>
      <c r="ADE11135" s="60"/>
    </row>
    <row r="11136" spans="760:785" x14ac:dyDescent="0.25">
      <c r="ACF11136" s="60"/>
      <c r="ACG11136" s="60"/>
      <c r="ACH11136" s="60"/>
      <c r="ACI11136" s="60"/>
      <c r="ACJ11136" s="60"/>
      <c r="ACK11136" s="60"/>
      <c r="ACL11136" s="60"/>
      <c r="ACM11136" s="60"/>
      <c r="ACN11136" s="60"/>
      <c r="ACO11136" s="60"/>
      <c r="ACP11136" s="60"/>
      <c r="ACQ11136" s="60"/>
      <c r="ACR11136" s="60"/>
      <c r="ACS11136" s="60"/>
      <c r="ACT11136" s="60"/>
      <c r="ACU11136" s="60"/>
      <c r="ACV11136" s="60"/>
      <c r="ACW11136" s="60"/>
      <c r="ACX11136" s="60"/>
      <c r="ACY11136" s="60">
        <v>0.94124192727431599</v>
      </c>
      <c r="ACZ11136" s="60"/>
      <c r="ADA11136" s="60"/>
      <c r="ADB11136" s="60"/>
      <c r="ADC11136" s="60"/>
      <c r="ADD11136" s="60"/>
      <c r="ADE11136" s="60"/>
    </row>
    <row r="11137" spans="760:785" x14ac:dyDescent="0.25">
      <c r="ACF11137" s="60"/>
      <c r="ACG11137" s="60"/>
      <c r="ACH11137" s="60"/>
      <c r="ACI11137" s="60"/>
      <c r="ACJ11137" s="60"/>
      <c r="ACK11137" s="60"/>
      <c r="ACL11137" s="60"/>
      <c r="ACM11137" s="60"/>
      <c r="ACN11137" s="60"/>
      <c r="ACO11137" s="60"/>
      <c r="ACP11137" s="60"/>
      <c r="ACQ11137" s="60"/>
      <c r="ACR11137" s="60"/>
      <c r="ACS11137" s="60"/>
      <c r="ACT11137" s="60"/>
      <c r="ACU11137" s="60"/>
      <c r="ACV11137" s="60"/>
      <c r="ACW11137" s="60"/>
      <c r="ACX11137" s="60"/>
      <c r="ACY11137" s="60">
        <v>0.94123748915781302</v>
      </c>
      <c r="ACZ11137" s="60"/>
      <c r="ADA11137" s="60"/>
      <c r="ADB11137" s="60"/>
      <c r="ADC11137" s="60"/>
      <c r="ADD11137" s="60"/>
      <c r="ADE11137" s="60"/>
    </row>
    <row r="11138" spans="760:785" x14ac:dyDescent="0.25">
      <c r="ACF11138" s="60"/>
      <c r="ACG11138" s="60"/>
      <c r="ACH11138" s="60"/>
      <c r="ACI11138" s="60"/>
      <c r="ACJ11138" s="60"/>
      <c r="ACK11138" s="60"/>
      <c r="ACL11138" s="60"/>
      <c r="ACM11138" s="60"/>
      <c r="ACN11138" s="60"/>
      <c r="ACO11138" s="60"/>
      <c r="ACP11138" s="60"/>
      <c r="ACQ11138" s="60"/>
      <c r="ACR11138" s="60"/>
      <c r="ACS11138" s="60"/>
      <c r="ACT11138" s="60"/>
      <c r="ACU11138" s="60"/>
      <c r="ACV11138" s="60"/>
      <c r="ACW11138" s="60"/>
      <c r="ACX11138" s="60"/>
      <c r="ACY11138" s="60">
        <v>0.94121390005982397</v>
      </c>
      <c r="ACZ11138" s="60"/>
      <c r="ADA11138" s="60"/>
      <c r="ADB11138" s="60"/>
      <c r="ADC11138" s="60"/>
      <c r="ADD11138" s="60"/>
      <c r="ADE11138" s="60"/>
    </row>
    <row r="11139" spans="760:785" x14ac:dyDescent="0.25">
      <c r="ACF11139" s="60"/>
      <c r="ACG11139" s="60"/>
      <c r="ACH11139" s="60"/>
      <c r="ACI11139" s="60"/>
      <c r="ACJ11139" s="60"/>
      <c r="ACK11139" s="60"/>
      <c r="ACL11139" s="60"/>
      <c r="ACM11139" s="60"/>
      <c r="ACN11139" s="60"/>
      <c r="ACO11139" s="60"/>
      <c r="ACP11139" s="60"/>
      <c r="ACQ11139" s="60"/>
      <c r="ACR11139" s="60"/>
      <c r="ACS11139" s="60"/>
      <c r="ACT11139" s="60"/>
      <c r="ACU11139" s="60"/>
      <c r="ACV11139" s="60"/>
      <c r="ACW11139" s="60"/>
      <c r="ACX11139" s="60"/>
      <c r="ACY11139" s="60">
        <v>0.94116535377139199</v>
      </c>
      <c r="ACZ11139" s="60"/>
      <c r="ADA11139" s="60"/>
      <c r="ADB11139" s="60"/>
      <c r="ADC11139" s="60"/>
      <c r="ADD11139" s="60"/>
      <c r="ADE11139" s="60"/>
    </row>
    <row r="11140" spans="760:785" x14ac:dyDescent="0.25">
      <c r="ACF11140" s="60"/>
      <c r="ACG11140" s="60"/>
      <c r="ACH11140" s="60"/>
      <c r="ACI11140" s="60"/>
      <c r="ACJ11140" s="60"/>
      <c r="ACK11140" s="60"/>
      <c r="ACL11140" s="60"/>
      <c r="ACM11140" s="60"/>
      <c r="ACN11140" s="60"/>
      <c r="ACO11140" s="60"/>
      <c r="ACP11140" s="60"/>
      <c r="ACQ11140" s="60"/>
      <c r="ACR11140" s="60"/>
      <c r="ACS11140" s="60"/>
      <c r="ACT11140" s="60"/>
      <c r="ACU11140" s="60"/>
      <c r="ACV11140" s="60"/>
      <c r="ACW11140" s="60"/>
      <c r="ACX11140" s="60"/>
      <c r="ACY11140" s="60">
        <v>0.94116315086434499</v>
      </c>
      <c r="ACZ11140" s="60"/>
      <c r="ADA11140" s="60"/>
      <c r="ADB11140" s="60"/>
      <c r="ADC11140" s="60"/>
      <c r="ADD11140" s="60"/>
      <c r="ADE11140" s="60"/>
    </row>
    <row r="11141" spans="760:785" x14ac:dyDescent="0.25">
      <c r="ACF11141" s="60"/>
      <c r="ACG11141" s="60"/>
      <c r="ACH11141" s="60"/>
      <c r="ACI11141" s="60"/>
      <c r="ACJ11141" s="60"/>
      <c r="ACK11141" s="60"/>
      <c r="ACL11141" s="60"/>
      <c r="ACM11141" s="60"/>
      <c r="ACN11141" s="60"/>
      <c r="ACO11141" s="60"/>
      <c r="ACP11141" s="60"/>
      <c r="ACQ11141" s="60"/>
      <c r="ACR11141" s="60"/>
      <c r="ACS11141" s="60"/>
      <c r="ACT11141" s="60"/>
      <c r="ACU11141" s="60"/>
      <c r="ACV11141" s="60"/>
      <c r="ACW11141" s="60"/>
      <c r="ACX11141" s="60"/>
      <c r="ACY11141" s="60">
        <v>0.94115822864779197</v>
      </c>
      <c r="ACZ11141" s="60"/>
      <c r="ADA11141" s="60"/>
      <c r="ADB11141" s="60"/>
      <c r="ADC11141" s="60"/>
      <c r="ADD11141" s="60"/>
      <c r="ADE11141" s="60"/>
    </row>
    <row r="11142" spans="760:785" x14ac:dyDescent="0.25">
      <c r="ACF11142" s="60"/>
      <c r="ACG11142" s="60"/>
      <c r="ACH11142" s="60"/>
      <c r="ACI11142" s="60"/>
      <c r="ACJ11142" s="60"/>
      <c r="ACK11142" s="60"/>
      <c r="ACL11142" s="60"/>
      <c r="ACM11142" s="60"/>
      <c r="ACN11142" s="60"/>
      <c r="ACO11142" s="60"/>
      <c r="ACP11142" s="60"/>
      <c r="ACQ11142" s="60"/>
      <c r="ACR11142" s="60"/>
      <c r="ACS11142" s="60"/>
      <c r="ACT11142" s="60"/>
      <c r="ACU11142" s="60"/>
      <c r="ACV11142" s="60"/>
      <c r="ACW11142" s="60"/>
      <c r="ACX11142" s="60"/>
      <c r="ACY11142" s="60">
        <v>0.94115785022782805</v>
      </c>
      <c r="ACZ11142" s="60"/>
      <c r="ADA11142" s="60"/>
      <c r="ADB11142" s="60"/>
      <c r="ADC11142" s="60"/>
      <c r="ADD11142" s="60"/>
      <c r="ADE11142" s="60"/>
    </row>
    <row r="11143" spans="760:785" x14ac:dyDescent="0.25">
      <c r="ACF11143" s="60"/>
      <c r="ACG11143" s="60"/>
      <c r="ACH11143" s="60"/>
      <c r="ACI11143" s="60"/>
      <c r="ACJ11143" s="60"/>
      <c r="ACK11143" s="60"/>
      <c r="ACL11143" s="60"/>
      <c r="ACM11143" s="60"/>
      <c r="ACN11143" s="60"/>
      <c r="ACO11143" s="60"/>
      <c r="ACP11143" s="60"/>
      <c r="ACQ11143" s="60"/>
      <c r="ACR11143" s="60"/>
      <c r="ACS11143" s="60"/>
      <c r="ACT11143" s="60"/>
      <c r="ACU11143" s="60"/>
      <c r="ACV11143" s="60"/>
      <c r="ACW11143" s="60"/>
      <c r="ACX11143" s="60"/>
      <c r="ACY11143" s="60">
        <v>0.94115520794204899</v>
      </c>
      <c r="ACZ11143" s="60"/>
      <c r="ADA11143" s="60"/>
      <c r="ADB11143" s="60"/>
      <c r="ADC11143" s="60"/>
      <c r="ADD11143" s="60"/>
      <c r="ADE11143" s="60"/>
    </row>
    <row r="11144" spans="760:785" x14ac:dyDescent="0.25">
      <c r="ACF11144" s="60"/>
      <c r="ACG11144" s="60"/>
      <c r="ACH11144" s="60"/>
      <c r="ACI11144" s="60"/>
      <c r="ACJ11144" s="60"/>
      <c r="ACK11144" s="60"/>
      <c r="ACL11144" s="60"/>
      <c r="ACM11144" s="60"/>
      <c r="ACN11144" s="60"/>
      <c r="ACO11144" s="60"/>
      <c r="ACP11144" s="60"/>
      <c r="ACQ11144" s="60"/>
      <c r="ACR11144" s="60"/>
      <c r="ACS11144" s="60"/>
      <c r="ACT11144" s="60"/>
      <c r="ACU11144" s="60"/>
      <c r="ACV11144" s="60"/>
      <c r="ACW11144" s="60"/>
      <c r="ACX11144" s="60"/>
      <c r="ACY11144" s="60">
        <v>0.94113546909052403</v>
      </c>
      <c r="ACZ11144" s="60"/>
      <c r="ADA11144" s="60"/>
      <c r="ADB11144" s="60"/>
      <c r="ADC11144" s="60"/>
      <c r="ADD11144" s="60"/>
      <c r="ADE11144" s="60"/>
    </row>
    <row r="11145" spans="760:785" x14ac:dyDescent="0.25">
      <c r="ACF11145" s="60"/>
      <c r="ACG11145" s="60"/>
      <c r="ACH11145" s="60"/>
      <c r="ACI11145" s="60"/>
      <c r="ACJ11145" s="60"/>
      <c r="ACK11145" s="60"/>
      <c r="ACL11145" s="60"/>
      <c r="ACM11145" s="60"/>
      <c r="ACN11145" s="60"/>
      <c r="ACO11145" s="60"/>
      <c r="ACP11145" s="60"/>
      <c r="ACQ11145" s="60"/>
      <c r="ACR11145" s="60"/>
      <c r="ACS11145" s="60"/>
      <c r="ACT11145" s="60"/>
      <c r="ACU11145" s="60"/>
      <c r="ACV11145" s="60"/>
      <c r="ACW11145" s="60"/>
      <c r="ACX11145" s="60"/>
      <c r="ACY11145" s="60">
        <v>0.94113290479443701</v>
      </c>
      <c r="ACZ11145" s="60"/>
      <c r="ADA11145" s="60"/>
      <c r="ADB11145" s="60"/>
      <c r="ADC11145" s="60"/>
      <c r="ADD11145" s="60"/>
      <c r="ADE11145" s="60"/>
    </row>
    <row r="11146" spans="760:785" x14ac:dyDescent="0.25">
      <c r="ACF11146" s="60"/>
      <c r="ACG11146" s="60"/>
      <c r="ACH11146" s="60"/>
      <c r="ACI11146" s="60"/>
      <c r="ACJ11146" s="60"/>
      <c r="ACK11146" s="60"/>
      <c r="ACL11146" s="60"/>
      <c r="ACM11146" s="60"/>
      <c r="ACN11146" s="60"/>
      <c r="ACO11146" s="60"/>
      <c r="ACP11146" s="60"/>
      <c r="ACQ11146" s="60"/>
      <c r="ACR11146" s="60"/>
      <c r="ACS11146" s="60"/>
      <c r="ACT11146" s="60"/>
      <c r="ACU11146" s="60"/>
      <c r="ACV11146" s="60"/>
      <c r="ACW11146" s="60"/>
      <c r="ACX11146" s="60"/>
      <c r="ACY11146" s="60">
        <v>0.94112537254488005</v>
      </c>
      <c r="ACZ11146" s="60"/>
      <c r="ADA11146" s="60"/>
      <c r="ADB11146" s="60"/>
      <c r="ADC11146" s="60"/>
      <c r="ADD11146" s="60"/>
      <c r="ADE11146" s="60"/>
    </row>
    <row r="11147" spans="760:785" x14ac:dyDescent="0.25">
      <c r="ACF11147" s="60"/>
      <c r="ACG11147" s="60"/>
      <c r="ACH11147" s="60"/>
      <c r="ACI11147" s="60"/>
      <c r="ACJ11147" s="60"/>
      <c r="ACK11147" s="60"/>
      <c r="ACL11147" s="60"/>
      <c r="ACM11147" s="60"/>
      <c r="ACN11147" s="60"/>
      <c r="ACO11147" s="60"/>
      <c r="ACP11147" s="60"/>
      <c r="ACQ11147" s="60"/>
      <c r="ACR11147" s="60"/>
      <c r="ACS11147" s="60"/>
      <c r="ACT11147" s="60"/>
      <c r="ACU11147" s="60"/>
      <c r="ACV11147" s="60"/>
      <c r="ACW11147" s="60"/>
      <c r="ACX11147" s="60"/>
      <c r="ACY11147" s="60">
        <v>0.94109365190258298</v>
      </c>
      <c r="ACZ11147" s="60"/>
      <c r="ADA11147" s="60"/>
      <c r="ADB11147" s="60"/>
      <c r="ADC11147" s="60"/>
      <c r="ADD11147" s="60"/>
      <c r="ADE11147" s="60"/>
    </row>
    <row r="11148" spans="760:785" x14ac:dyDescent="0.25">
      <c r="ACF11148" s="60"/>
      <c r="ACG11148" s="60"/>
      <c r="ACH11148" s="60"/>
      <c r="ACI11148" s="60"/>
      <c r="ACJ11148" s="60"/>
      <c r="ACK11148" s="60"/>
      <c r="ACL11148" s="60"/>
      <c r="ACM11148" s="60"/>
      <c r="ACN11148" s="60"/>
      <c r="ACO11148" s="60"/>
      <c r="ACP11148" s="60"/>
      <c r="ACQ11148" s="60"/>
      <c r="ACR11148" s="60"/>
      <c r="ACS11148" s="60"/>
      <c r="ACT11148" s="60"/>
      <c r="ACU11148" s="60"/>
      <c r="ACV11148" s="60"/>
      <c r="ACW11148" s="60"/>
      <c r="ACX11148" s="60"/>
      <c r="ACY11148" s="60">
        <v>0.94105965483823395</v>
      </c>
      <c r="ACZ11148" s="60"/>
      <c r="ADA11148" s="60"/>
      <c r="ADB11148" s="60"/>
      <c r="ADC11148" s="60"/>
      <c r="ADD11148" s="60"/>
      <c r="ADE11148" s="60"/>
    </row>
    <row r="11149" spans="760:785" x14ac:dyDescent="0.25">
      <c r="ACF11149" s="60"/>
      <c r="ACG11149" s="60"/>
      <c r="ACH11149" s="60"/>
      <c r="ACI11149" s="60"/>
      <c r="ACJ11149" s="60"/>
      <c r="ACK11149" s="60"/>
      <c r="ACL11149" s="60"/>
      <c r="ACM11149" s="60"/>
      <c r="ACN11149" s="60"/>
      <c r="ACO11149" s="60"/>
      <c r="ACP11149" s="60"/>
      <c r="ACQ11149" s="60"/>
      <c r="ACR11149" s="60"/>
      <c r="ACS11149" s="60"/>
      <c r="ACT11149" s="60"/>
      <c r="ACU11149" s="60"/>
      <c r="ACV11149" s="60"/>
      <c r="ACW11149" s="60"/>
      <c r="ACX11149" s="60"/>
      <c r="ACY11149" s="60">
        <v>0.94104917377782904</v>
      </c>
      <c r="ACZ11149" s="60"/>
      <c r="ADA11149" s="60"/>
      <c r="ADB11149" s="60"/>
      <c r="ADC11149" s="60"/>
      <c r="ADD11149" s="60"/>
      <c r="ADE11149" s="60"/>
    </row>
    <row r="11150" spans="760:785" x14ac:dyDescent="0.25">
      <c r="ACF11150" s="60"/>
      <c r="ACG11150" s="60"/>
      <c r="ACH11150" s="60"/>
      <c r="ACI11150" s="60"/>
      <c r="ACJ11150" s="60"/>
      <c r="ACK11150" s="60"/>
      <c r="ACL11150" s="60"/>
      <c r="ACM11150" s="60"/>
      <c r="ACN11150" s="60"/>
      <c r="ACO11150" s="60"/>
      <c r="ACP11150" s="60"/>
      <c r="ACQ11150" s="60"/>
      <c r="ACR11150" s="60"/>
      <c r="ACS11150" s="60"/>
      <c r="ACT11150" s="60"/>
      <c r="ACU11150" s="60"/>
      <c r="ACV11150" s="60"/>
      <c r="ACW11150" s="60"/>
      <c r="ACX11150" s="60"/>
      <c r="ACY11150" s="60">
        <v>0.94101698834826497</v>
      </c>
      <c r="ACZ11150" s="60"/>
      <c r="ADA11150" s="60"/>
      <c r="ADB11150" s="60"/>
      <c r="ADC11150" s="60"/>
      <c r="ADD11150" s="60"/>
      <c r="ADE11150" s="60"/>
    </row>
    <row r="11151" spans="760:785" x14ac:dyDescent="0.25">
      <c r="ACF11151" s="60"/>
      <c r="ACG11151" s="60"/>
      <c r="ACH11151" s="60"/>
      <c r="ACI11151" s="60"/>
      <c r="ACJ11151" s="60"/>
      <c r="ACK11151" s="60"/>
      <c r="ACL11151" s="60"/>
      <c r="ACM11151" s="60"/>
      <c r="ACN11151" s="60"/>
      <c r="ACO11151" s="60"/>
      <c r="ACP11151" s="60"/>
      <c r="ACQ11151" s="60"/>
      <c r="ACR11151" s="60"/>
      <c r="ACS11151" s="60"/>
      <c r="ACT11151" s="60"/>
      <c r="ACU11151" s="60"/>
      <c r="ACV11151" s="60"/>
      <c r="ACW11151" s="60"/>
      <c r="ACX11151" s="60"/>
      <c r="ACY11151" s="60">
        <v>0.941002335484596</v>
      </c>
      <c r="ACZ11151" s="60"/>
      <c r="ADA11151" s="60"/>
      <c r="ADB11151" s="60"/>
      <c r="ADC11151" s="60"/>
      <c r="ADD11151" s="60"/>
      <c r="ADE11151" s="60"/>
    </row>
    <row r="11152" spans="760:785" x14ac:dyDescent="0.25">
      <c r="ACF11152" s="60"/>
      <c r="ACG11152" s="60"/>
      <c r="ACH11152" s="60"/>
      <c r="ACI11152" s="60"/>
      <c r="ACJ11152" s="60"/>
      <c r="ACK11152" s="60"/>
      <c r="ACL11152" s="60"/>
      <c r="ACM11152" s="60"/>
      <c r="ACN11152" s="60"/>
      <c r="ACO11152" s="60"/>
      <c r="ACP11152" s="60"/>
      <c r="ACQ11152" s="60"/>
      <c r="ACR11152" s="60"/>
      <c r="ACS11152" s="60"/>
      <c r="ACT11152" s="60"/>
      <c r="ACU11152" s="60"/>
      <c r="ACV11152" s="60"/>
      <c r="ACW11152" s="60"/>
      <c r="ACX11152" s="60"/>
      <c r="ACY11152" s="60">
        <v>0.94099383713319495</v>
      </c>
      <c r="ACZ11152" s="60"/>
      <c r="ADA11152" s="60"/>
      <c r="ADB11152" s="60"/>
      <c r="ADC11152" s="60"/>
      <c r="ADD11152" s="60"/>
      <c r="ADE11152" s="60"/>
    </row>
    <row r="11153" spans="760:785" x14ac:dyDescent="0.25">
      <c r="ACF11153" s="60"/>
      <c r="ACG11153" s="60"/>
      <c r="ACH11153" s="60"/>
      <c r="ACI11153" s="60"/>
      <c r="ACJ11153" s="60"/>
      <c r="ACK11153" s="60"/>
      <c r="ACL11153" s="60"/>
      <c r="ACM11153" s="60"/>
      <c r="ACN11153" s="60"/>
      <c r="ACO11153" s="60"/>
      <c r="ACP11153" s="60"/>
      <c r="ACQ11153" s="60"/>
      <c r="ACR11153" s="60"/>
      <c r="ACS11153" s="60"/>
      <c r="ACT11153" s="60"/>
      <c r="ACU11153" s="60"/>
      <c r="ACV11153" s="60"/>
      <c r="ACW11153" s="60"/>
      <c r="ACX11153" s="60"/>
      <c r="ACY11153" s="60">
        <v>0.94097749153745502</v>
      </c>
      <c r="ACZ11153" s="60"/>
      <c r="ADA11153" s="60"/>
      <c r="ADB11153" s="60"/>
      <c r="ADC11153" s="60"/>
      <c r="ADD11153" s="60"/>
      <c r="ADE11153" s="60"/>
    </row>
    <row r="11154" spans="760:785" x14ac:dyDescent="0.25">
      <c r="ACF11154" s="60"/>
      <c r="ACG11154" s="60"/>
      <c r="ACH11154" s="60"/>
      <c r="ACI11154" s="60"/>
      <c r="ACJ11154" s="60"/>
      <c r="ACK11154" s="60"/>
      <c r="ACL11154" s="60"/>
      <c r="ACM11154" s="60"/>
      <c r="ACN11154" s="60"/>
      <c r="ACO11154" s="60"/>
      <c r="ACP11154" s="60"/>
      <c r="ACQ11154" s="60"/>
      <c r="ACR11154" s="60"/>
      <c r="ACS11154" s="60"/>
      <c r="ACT11154" s="60"/>
      <c r="ACU11154" s="60"/>
      <c r="ACV11154" s="60"/>
      <c r="ACW11154" s="60"/>
      <c r="ACX11154" s="60"/>
      <c r="ACY11154" s="60">
        <v>0.940909232571149</v>
      </c>
      <c r="ACZ11154" s="60"/>
      <c r="ADA11154" s="60"/>
      <c r="ADB11154" s="60"/>
      <c r="ADC11154" s="60"/>
      <c r="ADD11154" s="60"/>
      <c r="ADE11154" s="60"/>
    </row>
    <row r="11155" spans="760:785" x14ac:dyDescent="0.25">
      <c r="ACF11155" s="60"/>
      <c r="ACG11155" s="60"/>
      <c r="ACH11155" s="60"/>
      <c r="ACI11155" s="60"/>
      <c r="ACJ11155" s="60"/>
      <c r="ACK11155" s="60"/>
      <c r="ACL11155" s="60"/>
      <c r="ACM11155" s="60"/>
      <c r="ACN11155" s="60"/>
      <c r="ACO11155" s="60"/>
      <c r="ACP11155" s="60"/>
      <c r="ACQ11155" s="60"/>
      <c r="ACR11155" s="60"/>
      <c r="ACS11155" s="60"/>
      <c r="ACT11155" s="60"/>
      <c r="ACU11155" s="60"/>
      <c r="ACV11155" s="60"/>
      <c r="ACW11155" s="60"/>
      <c r="ACX11155" s="60"/>
      <c r="ACY11155" s="60">
        <v>0.940895544755188</v>
      </c>
      <c r="ACZ11155" s="60"/>
      <c r="ADA11155" s="60"/>
      <c r="ADB11155" s="60"/>
      <c r="ADC11155" s="60"/>
      <c r="ADD11155" s="60"/>
      <c r="ADE11155" s="60"/>
    </row>
    <row r="11156" spans="760:785" x14ac:dyDescent="0.25">
      <c r="ACF11156" s="60"/>
      <c r="ACG11156" s="60"/>
      <c r="ACH11156" s="60"/>
      <c r="ACI11156" s="60"/>
      <c r="ACJ11156" s="60"/>
      <c r="ACK11156" s="60"/>
      <c r="ACL11156" s="60"/>
      <c r="ACM11156" s="60"/>
      <c r="ACN11156" s="60"/>
      <c r="ACO11156" s="60"/>
      <c r="ACP11156" s="60"/>
      <c r="ACQ11156" s="60"/>
      <c r="ACR11156" s="60"/>
      <c r="ACS11156" s="60"/>
      <c r="ACT11156" s="60"/>
      <c r="ACU11156" s="60"/>
      <c r="ACV11156" s="60"/>
      <c r="ACW11156" s="60"/>
      <c r="ACX11156" s="60"/>
      <c r="ACY11156" s="60">
        <v>0.940894824036834</v>
      </c>
      <c r="ACZ11156" s="60"/>
      <c r="ADA11156" s="60"/>
      <c r="ADB11156" s="60"/>
      <c r="ADC11156" s="60"/>
      <c r="ADD11156" s="60"/>
      <c r="ADE11156" s="60"/>
    </row>
    <row r="11157" spans="760:785" x14ac:dyDescent="0.25">
      <c r="ACF11157" s="60"/>
      <c r="ACG11157" s="60"/>
      <c r="ACH11157" s="60"/>
      <c r="ACI11157" s="60"/>
      <c r="ACJ11157" s="60"/>
      <c r="ACK11157" s="60"/>
      <c r="ACL11157" s="60"/>
      <c r="ACM11157" s="60"/>
      <c r="ACN11157" s="60"/>
      <c r="ACO11157" s="60"/>
      <c r="ACP11157" s="60"/>
      <c r="ACQ11157" s="60"/>
      <c r="ACR11157" s="60"/>
      <c r="ACS11157" s="60"/>
      <c r="ACT11157" s="60"/>
      <c r="ACU11157" s="60"/>
      <c r="ACV11157" s="60"/>
      <c r="ACW11157" s="60"/>
      <c r="ACX11157" s="60"/>
      <c r="ACY11157" s="60">
        <v>0.94085557024384203</v>
      </c>
      <c r="ACZ11157" s="60"/>
      <c r="ADA11157" s="60"/>
      <c r="ADB11157" s="60"/>
      <c r="ADC11157" s="60"/>
      <c r="ADD11157" s="60"/>
      <c r="ADE11157" s="60"/>
    </row>
    <row r="11158" spans="760:785" x14ac:dyDescent="0.25">
      <c r="ACF11158" s="60"/>
      <c r="ACG11158" s="60"/>
      <c r="ACH11158" s="60"/>
      <c r="ACI11158" s="60"/>
      <c r="ACJ11158" s="60"/>
      <c r="ACK11158" s="60"/>
      <c r="ACL11158" s="60"/>
      <c r="ACM11158" s="60"/>
      <c r="ACN11158" s="60"/>
      <c r="ACO11158" s="60"/>
      <c r="ACP11158" s="60"/>
      <c r="ACQ11158" s="60"/>
      <c r="ACR11158" s="60"/>
      <c r="ACS11158" s="60"/>
      <c r="ACT11158" s="60"/>
      <c r="ACU11158" s="60"/>
      <c r="ACV11158" s="60"/>
      <c r="ACW11158" s="60"/>
      <c r="ACX11158" s="60"/>
      <c r="ACY11158" s="60">
        <v>0.94080354000202004</v>
      </c>
      <c r="ACZ11158" s="60"/>
      <c r="ADA11158" s="60"/>
      <c r="ADB11158" s="60"/>
      <c r="ADC11158" s="60"/>
      <c r="ADD11158" s="60"/>
      <c r="ADE11158" s="60"/>
    </row>
    <row r="11159" spans="760:785" x14ac:dyDescent="0.25">
      <c r="ACF11159" s="60"/>
      <c r="ACG11159" s="60"/>
      <c r="ACH11159" s="60"/>
      <c r="ACI11159" s="60"/>
      <c r="ACJ11159" s="60"/>
      <c r="ACK11159" s="60"/>
      <c r="ACL11159" s="60"/>
      <c r="ACM11159" s="60"/>
      <c r="ACN11159" s="60"/>
      <c r="ACO11159" s="60"/>
      <c r="ACP11159" s="60"/>
      <c r="ACQ11159" s="60"/>
      <c r="ACR11159" s="60"/>
      <c r="ACS11159" s="60"/>
      <c r="ACT11159" s="60"/>
      <c r="ACU11159" s="60"/>
      <c r="ACV11159" s="60"/>
      <c r="ACW11159" s="60"/>
      <c r="ACX11159" s="60"/>
      <c r="ACY11159" s="60">
        <v>0.94080331999274402</v>
      </c>
      <c r="ACZ11159" s="60"/>
      <c r="ADA11159" s="60"/>
      <c r="ADB11159" s="60"/>
      <c r="ADC11159" s="60"/>
      <c r="ADD11159" s="60"/>
      <c r="ADE11159" s="60"/>
    </row>
    <row r="11160" spans="760:785" x14ac:dyDescent="0.25">
      <c r="ACF11160" s="60"/>
      <c r="ACG11160" s="60"/>
      <c r="ACH11160" s="60"/>
      <c r="ACI11160" s="60"/>
      <c r="ACJ11160" s="60"/>
      <c r="ACK11160" s="60"/>
      <c r="ACL11160" s="60"/>
      <c r="ACM11160" s="60"/>
      <c r="ACN11160" s="60"/>
      <c r="ACO11160" s="60"/>
      <c r="ACP11160" s="60"/>
      <c r="ACQ11160" s="60"/>
      <c r="ACR11160" s="60"/>
      <c r="ACS11160" s="60"/>
      <c r="ACT11160" s="60"/>
      <c r="ACU11160" s="60"/>
      <c r="ACV11160" s="60"/>
      <c r="ACW11160" s="60"/>
      <c r="ACX11160" s="60"/>
      <c r="ACY11160" s="60">
        <v>0.94078996199061304</v>
      </c>
      <c r="ACZ11160" s="60"/>
      <c r="ADA11160" s="60"/>
      <c r="ADB11160" s="60"/>
      <c r="ADC11160" s="60"/>
      <c r="ADD11160" s="60"/>
      <c r="ADE11160" s="60"/>
    </row>
    <row r="11161" spans="760:785" x14ac:dyDescent="0.25">
      <c r="ACF11161" s="60"/>
      <c r="ACG11161" s="60"/>
      <c r="ACH11161" s="60"/>
      <c r="ACI11161" s="60"/>
      <c r="ACJ11161" s="60"/>
      <c r="ACK11161" s="60"/>
      <c r="ACL11161" s="60"/>
      <c r="ACM11161" s="60"/>
      <c r="ACN11161" s="60"/>
      <c r="ACO11161" s="60"/>
      <c r="ACP11161" s="60"/>
      <c r="ACQ11161" s="60"/>
      <c r="ACR11161" s="60"/>
      <c r="ACS11161" s="60"/>
      <c r="ACT11161" s="60"/>
      <c r="ACU11161" s="60"/>
      <c r="ACV11161" s="60"/>
      <c r="ACW11161" s="60"/>
      <c r="ACX11161" s="60"/>
      <c r="ACY11161" s="60">
        <v>0.94077412348175804</v>
      </c>
      <c r="ACZ11161" s="60"/>
      <c r="ADA11161" s="60"/>
      <c r="ADB11161" s="60"/>
      <c r="ADC11161" s="60"/>
      <c r="ADD11161" s="60"/>
      <c r="ADE11161" s="60"/>
    </row>
    <row r="11162" spans="760:785" x14ac:dyDescent="0.25">
      <c r="ACF11162" s="60"/>
      <c r="ACG11162" s="60"/>
      <c r="ACH11162" s="60"/>
      <c r="ACI11162" s="60"/>
      <c r="ACJ11162" s="60"/>
      <c r="ACK11162" s="60"/>
      <c r="ACL11162" s="60"/>
      <c r="ACM11162" s="60"/>
      <c r="ACN11162" s="60"/>
      <c r="ACO11162" s="60"/>
      <c r="ACP11162" s="60"/>
      <c r="ACQ11162" s="60"/>
      <c r="ACR11162" s="60"/>
      <c r="ACS11162" s="60"/>
      <c r="ACT11162" s="60"/>
      <c r="ACU11162" s="60"/>
      <c r="ACV11162" s="60"/>
      <c r="ACW11162" s="60"/>
      <c r="ACX11162" s="60"/>
      <c r="ACY11162" s="60">
        <v>0.94075898044740502</v>
      </c>
      <c r="ACZ11162" s="60"/>
      <c r="ADA11162" s="60"/>
      <c r="ADB11162" s="60"/>
      <c r="ADC11162" s="60"/>
      <c r="ADD11162" s="60"/>
      <c r="ADE11162" s="60"/>
    </row>
    <row r="11163" spans="760:785" x14ac:dyDescent="0.25">
      <c r="ACF11163" s="60"/>
      <c r="ACG11163" s="60"/>
      <c r="ACH11163" s="60"/>
      <c r="ACI11163" s="60"/>
      <c r="ACJ11163" s="60"/>
      <c r="ACK11163" s="60"/>
      <c r="ACL11163" s="60"/>
      <c r="ACM11163" s="60"/>
      <c r="ACN11163" s="60"/>
      <c r="ACO11163" s="60"/>
      <c r="ACP11163" s="60"/>
      <c r="ACQ11163" s="60"/>
      <c r="ACR11163" s="60"/>
      <c r="ACS11163" s="60"/>
      <c r="ACT11163" s="60"/>
      <c r="ACU11163" s="60"/>
      <c r="ACV11163" s="60"/>
      <c r="ACW11163" s="60"/>
      <c r="ACX11163" s="60"/>
      <c r="ACY11163" s="60">
        <v>0.94072703963251902</v>
      </c>
      <c r="ACZ11163" s="60"/>
      <c r="ADA11163" s="60"/>
      <c r="ADB11163" s="60"/>
      <c r="ADC11163" s="60"/>
      <c r="ADD11163" s="60"/>
      <c r="ADE11163" s="60"/>
    </row>
    <row r="11164" spans="760:785" x14ac:dyDescent="0.25">
      <c r="ACF11164" s="60"/>
      <c r="ACG11164" s="60"/>
      <c r="ACH11164" s="60"/>
      <c r="ACI11164" s="60"/>
      <c r="ACJ11164" s="60"/>
      <c r="ACK11164" s="60"/>
      <c r="ACL11164" s="60"/>
      <c r="ACM11164" s="60"/>
      <c r="ACN11164" s="60"/>
      <c r="ACO11164" s="60"/>
      <c r="ACP11164" s="60"/>
      <c r="ACQ11164" s="60"/>
      <c r="ACR11164" s="60"/>
      <c r="ACS11164" s="60"/>
      <c r="ACT11164" s="60"/>
      <c r="ACU11164" s="60"/>
      <c r="ACV11164" s="60"/>
      <c r="ACW11164" s="60"/>
      <c r="ACX11164" s="60"/>
      <c r="ACY11164" s="60">
        <v>0.94069473632946898</v>
      </c>
      <c r="ACZ11164" s="60"/>
      <c r="ADA11164" s="60"/>
      <c r="ADB11164" s="60"/>
      <c r="ADC11164" s="60"/>
      <c r="ADD11164" s="60"/>
      <c r="ADE11164" s="60"/>
    </row>
    <row r="11165" spans="760:785" x14ac:dyDescent="0.25">
      <c r="ACF11165" s="60"/>
      <c r="ACG11165" s="60"/>
      <c r="ACH11165" s="60"/>
      <c r="ACI11165" s="60"/>
      <c r="ACJ11165" s="60"/>
      <c r="ACK11165" s="60"/>
      <c r="ACL11165" s="60"/>
      <c r="ACM11165" s="60"/>
      <c r="ACN11165" s="60"/>
      <c r="ACO11165" s="60"/>
      <c r="ACP11165" s="60"/>
      <c r="ACQ11165" s="60"/>
      <c r="ACR11165" s="60"/>
      <c r="ACS11165" s="60"/>
      <c r="ACT11165" s="60"/>
      <c r="ACU11165" s="60"/>
      <c r="ACV11165" s="60"/>
      <c r="ACW11165" s="60"/>
      <c r="ACX11165" s="60"/>
      <c r="ACY11165" s="60">
        <v>0.94066351161581696</v>
      </c>
      <c r="ACZ11165" s="60"/>
      <c r="ADA11165" s="60"/>
      <c r="ADB11165" s="60"/>
      <c r="ADC11165" s="60"/>
      <c r="ADD11165" s="60"/>
      <c r="ADE11165" s="60"/>
    </row>
    <row r="11166" spans="760:785" x14ac:dyDescent="0.25">
      <c r="ACF11166" s="60"/>
      <c r="ACG11166" s="60"/>
      <c r="ACH11166" s="60"/>
      <c r="ACI11166" s="60"/>
      <c r="ACJ11166" s="60"/>
      <c r="ACK11166" s="60"/>
      <c r="ACL11166" s="60"/>
      <c r="ACM11166" s="60"/>
      <c r="ACN11166" s="60"/>
      <c r="ACO11166" s="60"/>
      <c r="ACP11166" s="60"/>
      <c r="ACQ11166" s="60"/>
      <c r="ACR11166" s="60"/>
      <c r="ACS11166" s="60"/>
      <c r="ACT11166" s="60"/>
      <c r="ACU11166" s="60"/>
      <c r="ACV11166" s="60"/>
      <c r="ACW11166" s="60"/>
      <c r="ACX11166" s="60"/>
      <c r="ACY11166" s="60">
        <v>0.94062418632538602</v>
      </c>
      <c r="ACZ11166" s="60"/>
      <c r="ADA11166" s="60"/>
      <c r="ADB11166" s="60"/>
      <c r="ADC11166" s="60"/>
      <c r="ADD11166" s="60"/>
      <c r="ADE11166" s="60"/>
    </row>
    <row r="11167" spans="760:785" x14ac:dyDescent="0.25">
      <c r="ACF11167" s="60"/>
      <c r="ACG11167" s="60"/>
      <c r="ACH11167" s="60"/>
      <c r="ACI11167" s="60"/>
      <c r="ACJ11167" s="60"/>
      <c r="ACK11167" s="60"/>
      <c r="ACL11167" s="60"/>
      <c r="ACM11167" s="60"/>
      <c r="ACN11167" s="60"/>
      <c r="ACO11167" s="60"/>
      <c r="ACP11167" s="60"/>
      <c r="ACQ11167" s="60"/>
      <c r="ACR11167" s="60"/>
      <c r="ACS11167" s="60"/>
      <c r="ACT11167" s="60"/>
      <c r="ACU11167" s="60"/>
      <c r="ACV11167" s="60"/>
      <c r="ACW11167" s="60"/>
      <c r="ACX11167" s="60"/>
      <c r="ACY11167" s="60">
        <v>0.94061682591839202</v>
      </c>
      <c r="ACZ11167" s="60"/>
      <c r="ADA11167" s="60"/>
      <c r="ADB11167" s="60"/>
      <c r="ADC11167" s="60"/>
      <c r="ADD11167" s="60"/>
      <c r="ADE11167" s="60"/>
    </row>
    <row r="11168" spans="760:785" x14ac:dyDescent="0.25">
      <c r="ACF11168" s="60"/>
      <c r="ACG11168" s="60"/>
      <c r="ACH11168" s="60"/>
      <c r="ACI11168" s="60"/>
      <c r="ACJ11168" s="60"/>
      <c r="ACK11168" s="60"/>
      <c r="ACL11168" s="60"/>
      <c r="ACM11168" s="60"/>
      <c r="ACN11168" s="60"/>
      <c r="ACO11168" s="60"/>
      <c r="ACP11168" s="60"/>
      <c r="ACQ11168" s="60"/>
      <c r="ACR11168" s="60"/>
      <c r="ACS11168" s="60"/>
      <c r="ACT11168" s="60"/>
      <c r="ACU11168" s="60"/>
      <c r="ACV11168" s="60"/>
      <c r="ACW11168" s="60"/>
      <c r="ACX11168" s="60"/>
      <c r="ACY11168" s="60">
        <v>0.94055103266166895</v>
      </c>
      <c r="ACZ11168" s="60"/>
      <c r="ADA11168" s="60"/>
      <c r="ADB11168" s="60"/>
      <c r="ADC11168" s="60"/>
      <c r="ADD11168" s="60"/>
      <c r="ADE11168" s="60"/>
    </row>
    <row r="11169" spans="760:785" x14ac:dyDescent="0.25">
      <c r="ACF11169" s="60"/>
      <c r="ACG11169" s="60"/>
      <c r="ACH11169" s="60"/>
      <c r="ACI11169" s="60"/>
      <c r="ACJ11169" s="60"/>
      <c r="ACK11169" s="60"/>
      <c r="ACL11169" s="60"/>
      <c r="ACM11169" s="60"/>
      <c r="ACN11169" s="60"/>
      <c r="ACO11169" s="60"/>
      <c r="ACP11169" s="60"/>
      <c r="ACQ11169" s="60"/>
      <c r="ACR11169" s="60"/>
      <c r="ACS11169" s="60"/>
      <c r="ACT11169" s="60"/>
      <c r="ACU11169" s="60"/>
      <c r="ACV11169" s="60"/>
      <c r="ACW11169" s="60"/>
      <c r="ACX11169" s="60"/>
      <c r="ACY11169" s="60">
        <v>0.94052895874493803</v>
      </c>
      <c r="ACZ11169" s="60"/>
      <c r="ADA11169" s="60"/>
      <c r="ADB11169" s="60"/>
      <c r="ADC11169" s="60"/>
      <c r="ADD11169" s="60"/>
      <c r="ADE11169" s="60"/>
    </row>
    <row r="11170" spans="760:785" x14ac:dyDescent="0.25">
      <c r="ACF11170" s="60"/>
      <c r="ACG11170" s="60"/>
      <c r="ACH11170" s="60"/>
      <c r="ACI11170" s="60"/>
      <c r="ACJ11170" s="60"/>
      <c r="ACK11170" s="60"/>
      <c r="ACL11170" s="60"/>
      <c r="ACM11170" s="60"/>
      <c r="ACN11170" s="60"/>
      <c r="ACO11170" s="60"/>
      <c r="ACP11170" s="60"/>
      <c r="ACQ11170" s="60"/>
      <c r="ACR11170" s="60"/>
      <c r="ACS11170" s="60"/>
      <c r="ACT11170" s="60"/>
      <c r="ACU11170" s="60"/>
      <c r="ACV11170" s="60"/>
      <c r="ACW11170" s="60"/>
      <c r="ACX11170" s="60"/>
      <c r="ACY11170" s="60">
        <v>0.94047112304210301</v>
      </c>
      <c r="ACZ11170" s="60"/>
      <c r="ADA11170" s="60"/>
      <c r="ADB11170" s="60"/>
      <c r="ADC11170" s="60"/>
      <c r="ADD11170" s="60"/>
      <c r="ADE11170" s="60"/>
    </row>
    <row r="11171" spans="760:785" x14ac:dyDescent="0.25">
      <c r="ACF11171" s="60"/>
      <c r="ACG11171" s="60"/>
      <c r="ACH11171" s="60"/>
      <c r="ACI11171" s="60"/>
      <c r="ACJ11171" s="60"/>
      <c r="ACK11171" s="60"/>
      <c r="ACL11171" s="60"/>
      <c r="ACM11171" s="60"/>
      <c r="ACN11171" s="60"/>
      <c r="ACO11171" s="60"/>
      <c r="ACP11171" s="60"/>
      <c r="ACQ11171" s="60"/>
      <c r="ACR11171" s="60"/>
      <c r="ACS11171" s="60"/>
      <c r="ACT11171" s="60"/>
      <c r="ACU11171" s="60"/>
      <c r="ACV11171" s="60"/>
      <c r="ACW11171" s="60"/>
      <c r="ACX11171" s="60"/>
      <c r="ACY11171" s="60">
        <v>0.94045159932064504</v>
      </c>
      <c r="ACZ11171" s="60"/>
      <c r="ADA11171" s="60"/>
      <c r="ADB11171" s="60"/>
      <c r="ADC11171" s="60"/>
      <c r="ADD11171" s="60"/>
      <c r="ADE11171" s="60"/>
    </row>
    <row r="11172" spans="760:785" x14ac:dyDescent="0.25">
      <c r="ACF11172" s="60"/>
      <c r="ACG11172" s="60"/>
      <c r="ACH11172" s="60"/>
      <c r="ACI11172" s="60"/>
      <c r="ACJ11172" s="60"/>
      <c r="ACK11172" s="60"/>
      <c r="ACL11172" s="60"/>
      <c r="ACM11172" s="60"/>
      <c r="ACN11172" s="60"/>
      <c r="ACO11172" s="60"/>
      <c r="ACP11172" s="60"/>
      <c r="ACQ11172" s="60"/>
      <c r="ACR11172" s="60"/>
      <c r="ACS11172" s="60"/>
      <c r="ACT11172" s="60"/>
      <c r="ACU11172" s="60"/>
      <c r="ACV11172" s="60"/>
      <c r="ACW11172" s="60"/>
      <c r="ACX11172" s="60"/>
      <c r="ACY11172" s="60">
        <v>0.94043414359934596</v>
      </c>
      <c r="ACZ11172" s="60"/>
      <c r="ADA11172" s="60"/>
      <c r="ADB11172" s="60"/>
      <c r="ADC11172" s="60"/>
      <c r="ADD11172" s="60"/>
      <c r="ADE11172" s="60"/>
    </row>
    <row r="11173" spans="760:785" x14ac:dyDescent="0.25">
      <c r="ACF11173" s="60"/>
      <c r="ACG11173" s="60"/>
      <c r="ACH11173" s="60"/>
      <c r="ACI11173" s="60"/>
      <c r="ACJ11173" s="60"/>
      <c r="ACK11173" s="60"/>
      <c r="ACL11173" s="60"/>
      <c r="ACM11173" s="60"/>
      <c r="ACN11173" s="60"/>
      <c r="ACO11173" s="60"/>
      <c r="ACP11173" s="60"/>
      <c r="ACQ11173" s="60"/>
      <c r="ACR11173" s="60"/>
      <c r="ACS11173" s="60"/>
      <c r="ACT11173" s="60"/>
      <c r="ACU11173" s="60"/>
      <c r="ACV11173" s="60"/>
      <c r="ACW11173" s="60"/>
      <c r="ACX11173" s="60"/>
      <c r="ACY11173" s="60">
        <v>0.94039014708448398</v>
      </c>
      <c r="ACZ11173" s="60"/>
      <c r="ADA11173" s="60"/>
      <c r="ADB11173" s="60"/>
      <c r="ADC11173" s="60"/>
      <c r="ADD11173" s="60"/>
      <c r="ADE11173" s="60"/>
    </row>
    <row r="11174" spans="760:785" x14ac:dyDescent="0.25">
      <c r="ACF11174" s="60"/>
      <c r="ACG11174" s="60"/>
      <c r="ACH11174" s="60"/>
      <c r="ACI11174" s="60"/>
      <c r="ACJ11174" s="60"/>
      <c r="ACK11174" s="60"/>
      <c r="ACL11174" s="60"/>
      <c r="ACM11174" s="60"/>
      <c r="ACN11174" s="60"/>
      <c r="ACO11174" s="60"/>
      <c r="ACP11174" s="60"/>
      <c r="ACQ11174" s="60"/>
      <c r="ACR11174" s="60"/>
      <c r="ACS11174" s="60"/>
      <c r="ACT11174" s="60"/>
      <c r="ACU11174" s="60"/>
      <c r="ACV11174" s="60"/>
      <c r="ACW11174" s="60"/>
      <c r="ACX11174" s="60"/>
      <c r="ACY11174" s="60">
        <v>0.94034664318702399</v>
      </c>
      <c r="ACZ11174" s="60"/>
      <c r="ADA11174" s="60"/>
      <c r="ADB11174" s="60"/>
      <c r="ADC11174" s="60"/>
      <c r="ADD11174" s="60"/>
      <c r="ADE11174" s="60"/>
    </row>
    <row r="11175" spans="760:785" x14ac:dyDescent="0.25">
      <c r="ACF11175" s="60"/>
      <c r="ACG11175" s="60"/>
      <c r="ACH11175" s="60"/>
      <c r="ACI11175" s="60"/>
      <c r="ACJ11175" s="60"/>
      <c r="ACK11175" s="60"/>
      <c r="ACL11175" s="60"/>
      <c r="ACM11175" s="60"/>
      <c r="ACN11175" s="60"/>
      <c r="ACO11175" s="60"/>
      <c r="ACP11175" s="60"/>
      <c r="ACQ11175" s="60"/>
      <c r="ACR11175" s="60"/>
      <c r="ACS11175" s="60"/>
      <c r="ACT11175" s="60"/>
      <c r="ACU11175" s="60"/>
      <c r="ACV11175" s="60"/>
      <c r="ACW11175" s="60"/>
      <c r="ACX11175" s="60"/>
      <c r="ACY11175" s="60">
        <v>0.940343047453158</v>
      </c>
      <c r="ACZ11175" s="60"/>
      <c r="ADA11175" s="60"/>
      <c r="ADB11175" s="60"/>
      <c r="ADC11175" s="60"/>
      <c r="ADD11175" s="60"/>
      <c r="ADE11175" s="60"/>
    </row>
    <row r="11176" spans="760:785" x14ac:dyDescent="0.25">
      <c r="ACF11176" s="60"/>
      <c r="ACG11176" s="60"/>
      <c r="ACH11176" s="60"/>
      <c r="ACI11176" s="60"/>
      <c r="ACJ11176" s="60"/>
      <c r="ACK11176" s="60"/>
      <c r="ACL11176" s="60"/>
      <c r="ACM11176" s="60"/>
      <c r="ACN11176" s="60"/>
      <c r="ACO11176" s="60"/>
      <c r="ACP11176" s="60"/>
      <c r="ACQ11176" s="60"/>
      <c r="ACR11176" s="60"/>
      <c r="ACS11176" s="60"/>
      <c r="ACT11176" s="60"/>
      <c r="ACU11176" s="60"/>
      <c r="ACV11176" s="60"/>
      <c r="ACW11176" s="60"/>
      <c r="ACX11176" s="60"/>
      <c r="ACY11176" s="60">
        <v>0.940320760946742</v>
      </c>
      <c r="ACZ11176" s="60"/>
      <c r="ADA11176" s="60"/>
      <c r="ADB11176" s="60"/>
      <c r="ADC11176" s="60"/>
      <c r="ADD11176" s="60"/>
      <c r="ADE11176" s="60"/>
    </row>
    <row r="11177" spans="760:785" x14ac:dyDescent="0.25">
      <c r="ACF11177" s="60"/>
      <c r="ACG11177" s="60"/>
      <c r="ACH11177" s="60"/>
      <c r="ACI11177" s="60"/>
      <c r="ACJ11177" s="60"/>
      <c r="ACK11177" s="60"/>
      <c r="ACL11177" s="60"/>
      <c r="ACM11177" s="60"/>
      <c r="ACN11177" s="60"/>
      <c r="ACO11177" s="60"/>
      <c r="ACP11177" s="60"/>
      <c r="ACQ11177" s="60"/>
      <c r="ACR11177" s="60"/>
      <c r="ACS11177" s="60"/>
      <c r="ACT11177" s="60"/>
      <c r="ACU11177" s="60"/>
      <c r="ACV11177" s="60"/>
      <c r="ACW11177" s="60"/>
      <c r="ACX11177" s="60"/>
      <c r="ACY11177" s="60">
        <v>0.94031287317688295</v>
      </c>
      <c r="ACZ11177" s="60"/>
      <c r="ADA11177" s="60"/>
      <c r="ADB11177" s="60"/>
      <c r="ADC11177" s="60"/>
      <c r="ADD11177" s="60"/>
      <c r="ADE11177" s="60"/>
    </row>
    <row r="11178" spans="760:785" x14ac:dyDescent="0.25">
      <c r="ACF11178" s="60"/>
      <c r="ACG11178" s="60"/>
      <c r="ACH11178" s="60"/>
      <c r="ACI11178" s="60"/>
      <c r="ACJ11178" s="60"/>
      <c r="ACK11178" s="60"/>
      <c r="ACL11178" s="60"/>
      <c r="ACM11178" s="60"/>
      <c r="ACN11178" s="60"/>
      <c r="ACO11178" s="60"/>
      <c r="ACP11178" s="60"/>
      <c r="ACQ11178" s="60"/>
      <c r="ACR11178" s="60"/>
      <c r="ACS11178" s="60"/>
      <c r="ACT11178" s="60"/>
      <c r="ACU11178" s="60"/>
      <c r="ACV11178" s="60"/>
      <c r="ACW11178" s="60"/>
      <c r="ACX11178" s="60"/>
      <c r="ACY11178" s="60">
        <v>0.94031270120162602</v>
      </c>
      <c r="ACZ11178" s="60"/>
      <c r="ADA11178" s="60"/>
      <c r="ADB11178" s="60"/>
      <c r="ADC11178" s="60"/>
      <c r="ADD11178" s="60"/>
      <c r="ADE11178" s="60"/>
    </row>
    <row r="11179" spans="760:785" x14ac:dyDescent="0.25">
      <c r="ACF11179" s="60"/>
      <c r="ACG11179" s="60"/>
      <c r="ACH11179" s="60"/>
      <c r="ACI11179" s="60"/>
      <c r="ACJ11179" s="60"/>
      <c r="ACK11179" s="60"/>
      <c r="ACL11179" s="60"/>
      <c r="ACM11179" s="60"/>
      <c r="ACN11179" s="60"/>
      <c r="ACO11179" s="60"/>
      <c r="ACP11179" s="60"/>
      <c r="ACQ11179" s="60"/>
      <c r="ACR11179" s="60"/>
      <c r="ACS11179" s="60"/>
      <c r="ACT11179" s="60"/>
      <c r="ACU11179" s="60"/>
      <c r="ACV11179" s="60"/>
      <c r="ACW11179" s="60"/>
      <c r="ACX11179" s="60"/>
      <c r="ACY11179" s="60">
        <v>0.94030603321235295</v>
      </c>
      <c r="ACZ11179" s="60"/>
      <c r="ADA11179" s="60"/>
      <c r="ADB11179" s="60"/>
      <c r="ADC11179" s="60"/>
      <c r="ADD11179" s="60"/>
      <c r="ADE11179" s="60"/>
    </row>
    <row r="11180" spans="760:785" x14ac:dyDescent="0.25">
      <c r="ACF11180" s="60"/>
      <c r="ACG11180" s="60"/>
      <c r="ACH11180" s="60"/>
      <c r="ACI11180" s="60"/>
      <c r="ACJ11180" s="60"/>
      <c r="ACK11180" s="60"/>
      <c r="ACL11180" s="60"/>
      <c r="ACM11180" s="60"/>
      <c r="ACN11180" s="60"/>
      <c r="ACO11180" s="60"/>
      <c r="ACP11180" s="60"/>
      <c r="ACQ11180" s="60"/>
      <c r="ACR11180" s="60"/>
      <c r="ACS11180" s="60"/>
      <c r="ACT11180" s="60"/>
      <c r="ACU11180" s="60"/>
      <c r="ACV11180" s="60"/>
      <c r="ACW11180" s="60"/>
      <c r="ACX11180" s="60"/>
      <c r="ACY11180" s="60">
        <v>0.94030576106228203</v>
      </c>
      <c r="ACZ11180" s="60"/>
      <c r="ADA11180" s="60"/>
      <c r="ADB11180" s="60"/>
      <c r="ADC11180" s="60"/>
      <c r="ADD11180" s="60"/>
      <c r="ADE11180" s="60"/>
    </row>
    <row r="11181" spans="760:785" x14ac:dyDescent="0.25">
      <c r="ACF11181" s="60"/>
      <c r="ACG11181" s="60"/>
      <c r="ACH11181" s="60"/>
      <c r="ACI11181" s="60"/>
      <c r="ACJ11181" s="60"/>
      <c r="ACK11181" s="60"/>
      <c r="ACL11181" s="60"/>
      <c r="ACM11181" s="60"/>
      <c r="ACN11181" s="60"/>
      <c r="ACO11181" s="60"/>
      <c r="ACP11181" s="60"/>
      <c r="ACQ11181" s="60"/>
      <c r="ACR11181" s="60"/>
      <c r="ACS11181" s="60"/>
      <c r="ACT11181" s="60"/>
      <c r="ACU11181" s="60"/>
      <c r="ACV11181" s="60"/>
      <c r="ACW11181" s="60"/>
      <c r="ACX11181" s="60"/>
      <c r="ACY11181" s="60">
        <v>0.94022709344820099</v>
      </c>
      <c r="ACZ11181" s="60"/>
      <c r="ADA11181" s="60"/>
      <c r="ADB11181" s="60"/>
      <c r="ADC11181" s="60"/>
      <c r="ADD11181" s="60"/>
      <c r="ADE11181" s="60"/>
    </row>
    <row r="11182" spans="760:785" x14ac:dyDescent="0.25">
      <c r="ACF11182" s="60"/>
      <c r="ACG11182" s="60"/>
      <c r="ACH11182" s="60"/>
      <c r="ACI11182" s="60"/>
      <c r="ACJ11182" s="60"/>
      <c r="ACK11182" s="60"/>
      <c r="ACL11182" s="60"/>
      <c r="ACM11182" s="60"/>
      <c r="ACN11182" s="60"/>
      <c r="ACO11182" s="60"/>
      <c r="ACP11182" s="60"/>
      <c r="ACQ11182" s="60"/>
      <c r="ACR11182" s="60"/>
      <c r="ACS11182" s="60"/>
      <c r="ACT11182" s="60"/>
      <c r="ACU11182" s="60"/>
      <c r="ACV11182" s="60"/>
      <c r="ACW11182" s="60"/>
      <c r="ACX11182" s="60"/>
      <c r="ACY11182" s="60">
        <v>0.94019453389611796</v>
      </c>
      <c r="ACZ11182" s="60"/>
      <c r="ADA11182" s="60"/>
      <c r="ADB11182" s="60"/>
      <c r="ADC11182" s="60"/>
      <c r="ADD11182" s="60"/>
      <c r="ADE11182" s="60"/>
    </row>
    <row r="11183" spans="760:785" x14ac:dyDescent="0.25">
      <c r="ACF11183" s="60"/>
      <c r="ACG11183" s="60"/>
      <c r="ACH11183" s="60"/>
      <c r="ACI11183" s="60"/>
      <c r="ACJ11183" s="60"/>
      <c r="ACK11183" s="60"/>
      <c r="ACL11183" s="60"/>
      <c r="ACM11183" s="60"/>
      <c r="ACN11183" s="60"/>
      <c r="ACO11183" s="60"/>
      <c r="ACP11183" s="60"/>
      <c r="ACQ11183" s="60"/>
      <c r="ACR11183" s="60"/>
      <c r="ACS11183" s="60"/>
      <c r="ACT11183" s="60"/>
      <c r="ACU11183" s="60"/>
      <c r="ACV11183" s="60"/>
      <c r="ACW11183" s="60"/>
      <c r="ACX11183" s="60"/>
      <c r="ACY11183" s="60">
        <v>0.94019366529750104</v>
      </c>
      <c r="ACZ11183" s="60"/>
      <c r="ADA11183" s="60"/>
      <c r="ADB11183" s="60"/>
      <c r="ADC11183" s="60"/>
      <c r="ADD11183" s="60"/>
      <c r="ADE11183" s="60"/>
    </row>
    <row r="11184" spans="760:785" x14ac:dyDescent="0.25">
      <c r="ACF11184" s="60"/>
      <c r="ACG11184" s="60"/>
      <c r="ACH11184" s="60"/>
      <c r="ACI11184" s="60"/>
      <c r="ACJ11184" s="60"/>
      <c r="ACK11184" s="60"/>
      <c r="ACL11184" s="60"/>
      <c r="ACM11184" s="60"/>
      <c r="ACN11184" s="60"/>
      <c r="ACO11184" s="60"/>
      <c r="ACP11184" s="60"/>
      <c r="ACQ11184" s="60"/>
      <c r="ACR11184" s="60"/>
      <c r="ACS11184" s="60"/>
      <c r="ACT11184" s="60"/>
      <c r="ACU11184" s="60"/>
      <c r="ACV11184" s="60"/>
      <c r="ACW11184" s="60"/>
      <c r="ACX11184" s="60"/>
      <c r="ACY11184" s="60">
        <v>0.94018761713222898</v>
      </c>
      <c r="ACZ11184" s="60"/>
      <c r="ADA11184" s="60"/>
      <c r="ADB11184" s="60"/>
      <c r="ADC11184" s="60"/>
      <c r="ADD11184" s="60"/>
      <c r="ADE11184" s="60"/>
    </row>
    <row r="11185" spans="760:785" x14ac:dyDescent="0.25">
      <c r="ACF11185" s="60"/>
      <c r="ACG11185" s="60"/>
      <c r="ACH11185" s="60"/>
      <c r="ACI11185" s="60"/>
      <c r="ACJ11185" s="60"/>
      <c r="ACK11185" s="60"/>
      <c r="ACL11185" s="60"/>
      <c r="ACM11185" s="60"/>
      <c r="ACN11185" s="60"/>
      <c r="ACO11185" s="60"/>
      <c r="ACP11185" s="60"/>
      <c r="ACQ11185" s="60"/>
      <c r="ACR11185" s="60"/>
      <c r="ACS11185" s="60"/>
      <c r="ACT11185" s="60"/>
      <c r="ACU11185" s="60"/>
      <c r="ACV11185" s="60"/>
      <c r="ACW11185" s="60"/>
      <c r="ACX11185" s="60"/>
      <c r="ACY11185" s="60">
        <v>0.94018748395949203</v>
      </c>
      <c r="ACZ11185" s="60"/>
      <c r="ADA11185" s="60"/>
      <c r="ADB11185" s="60"/>
      <c r="ADC11185" s="60"/>
      <c r="ADD11185" s="60"/>
      <c r="ADE11185" s="60"/>
    </row>
    <row r="11186" spans="760:785" x14ac:dyDescent="0.25">
      <c r="ACF11186" s="60"/>
      <c r="ACG11186" s="60"/>
      <c r="ACH11186" s="60"/>
      <c r="ACI11186" s="60"/>
      <c r="ACJ11186" s="60"/>
      <c r="ACK11186" s="60"/>
      <c r="ACL11186" s="60"/>
      <c r="ACM11186" s="60"/>
      <c r="ACN11186" s="60"/>
      <c r="ACO11186" s="60"/>
      <c r="ACP11186" s="60"/>
      <c r="ACQ11186" s="60"/>
      <c r="ACR11186" s="60"/>
      <c r="ACS11186" s="60"/>
      <c r="ACT11186" s="60"/>
      <c r="ACU11186" s="60"/>
      <c r="ACV11186" s="60"/>
      <c r="ACW11186" s="60"/>
      <c r="ACX11186" s="60"/>
      <c r="ACY11186" s="60">
        <v>0.94015570921532299</v>
      </c>
      <c r="ACZ11186" s="60"/>
      <c r="ADA11186" s="60"/>
      <c r="ADB11186" s="60"/>
      <c r="ADC11186" s="60"/>
      <c r="ADD11186" s="60"/>
      <c r="ADE11186" s="60"/>
    </row>
    <row r="11187" spans="760:785" x14ac:dyDescent="0.25">
      <c r="ACF11187" s="60"/>
      <c r="ACG11187" s="60"/>
      <c r="ACH11187" s="60"/>
      <c r="ACI11187" s="60"/>
      <c r="ACJ11187" s="60"/>
      <c r="ACK11187" s="60"/>
      <c r="ACL11187" s="60"/>
      <c r="ACM11187" s="60"/>
      <c r="ACN11187" s="60"/>
      <c r="ACO11187" s="60"/>
      <c r="ACP11187" s="60"/>
      <c r="ACQ11187" s="60"/>
      <c r="ACR11187" s="60"/>
      <c r="ACS11187" s="60"/>
      <c r="ACT11187" s="60"/>
      <c r="ACU11187" s="60"/>
      <c r="ACV11187" s="60"/>
      <c r="ACW11187" s="60"/>
      <c r="ACX11187" s="60"/>
      <c r="ACY11187" s="60">
        <v>0.94015294629245505</v>
      </c>
      <c r="ACZ11187" s="60"/>
      <c r="ADA11187" s="60"/>
      <c r="ADB11187" s="60"/>
      <c r="ADC11187" s="60"/>
      <c r="ADD11187" s="60"/>
      <c r="ADE11187" s="60"/>
    </row>
    <row r="11188" spans="760:785" x14ac:dyDescent="0.25">
      <c r="ACF11188" s="60"/>
      <c r="ACG11188" s="60"/>
      <c r="ACH11188" s="60"/>
      <c r="ACI11188" s="60"/>
      <c r="ACJ11188" s="60"/>
      <c r="ACK11188" s="60"/>
      <c r="ACL11188" s="60"/>
      <c r="ACM11188" s="60"/>
      <c r="ACN11188" s="60"/>
      <c r="ACO11188" s="60"/>
      <c r="ACP11188" s="60"/>
      <c r="ACQ11188" s="60"/>
      <c r="ACR11188" s="60"/>
      <c r="ACS11188" s="60"/>
      <c r="ACT11188" s="60"/>
      <c r="ACU11188" s="60"/>
      <c r="ACV11188" s="60"/>
      <c r="ACW11188" s="60"/>
      <c r="ACX11188" s="60"/>
      <c r="ACY11188" s="60">
        <v>0.94012592331385703</v>
      </c>
      <c r="ACZ11188" s="60"/>
      <c r="ADA11188" s="60"/>
      <c r="ADB11188" s="60"/>
      <c r="ADC11188" s="60"/>
      <c r="ADD11188" s="60"/>
      <c r="ADE11188" s="60"/>
    </row>
    <row r="11189" spans="760:785" x14ac:dyDescent="0.25">
      <c r="ACF11189" s="60"/>
      <c r="ACG11189" s="60"/>
      <c r="ACH11189" s="60"/>
      <c r="ACI11189" s="60"/>
      <c r="ACJ11189" s="60"/>
      <c r="ACK11189" s="60"/>
      <c r="ACL11189" s="60"/>
      <c r="ACM11189" s="60"/>
      <c r="ACN11189" s="60"/>
      <c r="ACO11189" s="60"/>
      <c r="ACP11189" s="60"/>
      <c r="ACQ11189" s="60"/>
      <c r="ACR11189" s="60"/>
      <c r="ACS11189" s="60"/>
      <c r="ACT11189" s="60"/>
      <c r="ACU11189" s="60"/>
      <c r="ACV11189" s="60"/>
      <c r="ACW11189" s="60"/>
      <c r="ACX11189" s="60"/>
      <c r="ACY11189" s="60">
        <v>0.94012439739285103</v>
      </c>
      <c r="ACZ11189" s="60"/>
      <c r="ADA11189" s="60"/>
      <c r="ADB11189" s="60"/>
      <c r="ADC11189" s="60"/>
      <c r="ADD11189" s="60"/>
      <c r="ADE11189" s="60"/>
    </row>
    <row r="11190" spans="760:785" x14ac:dyDescent="0.25">
      <c r="ACF11190" s="60"/>
      <c r="ACG11190" s="60"/>
      <c r="ACH11190" s="60"/>
      <c r="ACI11190" s="60"/>
      <c r="ACJ11190" s="60"/>
      <c r="ACK11190" s="60"/>
      <c r="ACL11190" s="60"/>
      <c r="ACM11190" s="60"/>
      <c r="ACN11190" s="60"/>
      <c r="ACO11190" s="60"/>
      <c r="ACP11190" s="60"/>
      <c r="ACQ11190" s="60"/>
      <c r="ACR11190" s="60"/>
      <c r="ACS11190" s="60"/>
      <c r="ACT11190" s="60"/>
      <c r="ACU11190" s="60"/>
      <c r="ACV11190" s="60"/>
      <c r="ACW11190" s="60"/>
      <c r="ACX11190" s="60"/>
      <c r="ACY11190" s="60">
        <v>0.94010636057684005</v>
      </c>
      <c r="ACZ11190" s="60"/>
      <c r="ADA11190" s="60"/>
      <c r="ADB11190" s="60"/>
      <c r="ADC11190" s="60"/>
      <c r="ADD11190" s="60"/>
      <c r="ADE11190" s="60"/>
    </row>
    <row r="11191" spans="760:785" x14ac:dyDescent="0.25">
      <c r="ACF11191" s="60"/>
      <c r="ACG11191" s="60"/>
      <c r="ACH11191" s="60"/>
      <c r="ACI11191" s="60"/>
      <c r="ACJ11191" s="60"/>
      <c r="ACK11191" s="60"/>
      <c r="ACL11191" s="60"/>
      <c r="ACM11191" s="60"/>
      <c r="ACN11191" s="60"/>
      <c r="ACO11191" s="60"/>
      <c r="ACP11191" s="60"/>
      <c r="ACQ11191" s="60"/>
      <c r="ACR11191" s="60"/>
      <c r="ACS11191" s="60"/>
      <c r="ACT11191" s="60"/>
      <c r="ACU11191" s="60"/>
      <c r="ACV11191" s="60"/>
      <c r="ACW11191" s="60"/>
      <c r="ACX11191" s="60"/>
      <c r="ACY11191" s="60">
        <v>0.94009808391859195</v>
      </c>
      <c r="ACZ11191" s="60"/>
      <c r="ADA11191" s="60"/>
      <c r="ADB11191" s="60"/>
      <c r="ADC11191" s="60"/>
      <c r="ADD11191" s="60"/>
      <c r="ADE11191" s="60"/>
    </row>
    <row r="11192" spans="760:785" x14ac:dyDescent="0.25">
      <c r="ACF11192" s="60"/>
      <c r="ACG11192" s="60"/>
      <c r="ACH11192" s="60"/>
      <c r="ACI11192" s="60"/>
      <c r="ACJ11192" s="60"/>
      <c r="ACK11192" s="60"/>
      <c r="ACL11192" s="60"/>
      <c r="ACM11192" s="60"/>
      <c r="ACN11192" s="60"/>
      <c r="ACO11192" s="60"/>
      <c r="ACP11192" s="60"/>
      <c r="ACQ11192" s="60"/>
      <c r="ACR11192" s="60"/>
      <c r="ACS11192" s="60"/>
      <c r="ACT11192" s="60"/>
      <c r="ACU11192" s="60"/>
      <c r="ACV11192" s="60"/>
      <c r="ACW11192" s="60"/>
      <c r="ACX11192" s="60"/>
      <c r="ACY11192" s="60">
        <v>0.94006301729577102</v>
      </c>
      <c r="ACZ11192" s="60"/>
      <c r="ADA11192" s="60"/>
      <c r="ADB11192" s="60"/>
      <c r="ADC11192" s="60"/>
      <c r="ADD11192" s="60"/>
      <c r="ADE11192" s="60"/>
    </row>
    <row r="11193" spans="760:785" x14ac:dyDescent="0.25">
      <c r="ACF11193" s="60"/>
      <c r="ACG11193" s="60"/>
      <c r="ACH11193" s="60"/>
      <c r="ACI11193" s="60"/>
      <c r="ACJ11193" s="60"/>
      <c r="ACK11193" s="60"/>
      <c r="ACL11193" s="60"/>
      <c r="ACM11193" s="60"/>
      <c r="ACN11193" s="60"/>
      <c r="ACO11193" s="60"/>
      <c r="ACP11193" s="60"/>
      <c r="ACQ11193" s="60"/>
      <c r="ACR11193" s="60"/>
      <c r="ACS11193" s="60"/>
      <c r="ACT11193" s="60"/>
      <c r="ACU11193" s="60"/>
      <c r="ACV11193" s="60"/>
      <c r="ACW11193" s="60"/>
      <c r="ACX11193" s="60"/>
      <c r="ACY11193" s="60">
        <v>0.94000804776914304</v>
      </c>
      <c r="ACZ11193" s="60"/>
      <c r="ADA11193" s="60"/>
      <c r="ADB11193" s="60"/>
      <c r="ADC11193" s="60"/>
      <c r="ADD11193" s="60"/>
      <c r="ADE11193" s="60"/>
    </row>
    <row r="11194" spans="760:785" x14ac:dyDescent="0.25">
      <c r="ACF11194" s="60"/>
      <c r="ACG11194" s="60"/>
      <c r="ACH11194" s="60"/>
      <c r="ACI11194" s="60"/>
      <c r="ACJ11194" s="60"/>
      <c r="ACK11194" s="60"/>
      <c r="ACL11194" s="60"/>
      <c r="ACM11194" s="60"/>
      <c r="ACN11194" s="60"/>
      <c r="ACO11194" s="60"/>
      <c r="ACP11194" s="60"/>
      <c r="ACQ11194" s="60"/>
      <c r="ACR11194" s="60"/>
      <c r="ACS11194" s="60"/>
      <c r="ACT11194" s="60"/>
      <c r="ACU11194" s="60"/>
      <c r="ACV11194" s="60"/>
      <c r="ACW11194" s="60"/>
      <c r="ACX11194" s="60"/>
      <c r="ACY11194" s="60">
        <v>0.93996153783639702</v>
      </c>
      <c r="ACZ11194" s="60"/>
      <c r="ADA11194" s="60"/>
      <c r="ADB11194" s="60"/>
      <c r="ADC11194" s="60"/>
      <c r="ADD11194" s="60"/>
      <c r="ADE11194" s="60"/>
    </row>
    <row r="11195" spans="760:785" x14ac:dyDescent="0.25">
      <c r="ACF11195" s="60"/>
      <c r="ACG11195" s="60"/>
      <c r="ACH11195" s="60"/>
      <c r="ACI11195" s="60"/>
      <c r="ACJ11195" s="60"/>
      <c r="ACK11195" s="60"/>
      <c r="ACL11195" s="60"/>
      <c r="ACM11195" s="60"/>
      <c r="ACN11195" s="60"/>
      <c r="ACO11195" s="60"/>
      <c r="ACP11195" s="60"/>
      <c r="ACQ11195" s="60"/>
      <c r="ACR11195" s="60"/>
      <c r="ACS11195" s="60"/>
      <c r="ACT11195" s="60"/>
      <c r="ACU11195" s="60"/>
      <c r="ACV11195" s="60"/>
      <c r="ACW11195" s="60"/>
      <c r="ACX11195" s="60"/>
      <c r="ACY11195" s="60">
        <v>0.93994593356511502</v>
      </c>
      <c r="ACZ11195" s="60"/>
      <c r="ADA11195" s="60"/>
      <c r="ADB11195" s="60"/>
      <c r="ADC11195" s="60"/>
      <c r="ADD11195" s="60"/>
      <c r="ADE11195" s="60"/>
    </row>
    <row r="11196" spans="760:785" x14ac:dyDescent="0.25">
      <c r="ACF11196" s="60"/>
      <c r="ACG11196" s="60"/>
      <c r="ACH11196" s="60"/>
      <c r="ACI11196" s="60"/>
      <c r="ACJ11196" s="60"/>
      <c r="ACK11196" s="60"/>
      <c r="ACL11196" s="60"/>
      <c r="ACM11196" s="60"/>
      <c r="ACN11196" s="60"/>
      <c r="ACO11196" s="60"/>
      <c r="ACP11196" s="60"/>
      <c r="ACQ11196" s="60"/>
      <c r="ACR11196" s="60"/>
      <c r="ACS11196" s="60"/>
      <c r="ACT11196" s="60"/>
      <c r="ACU11196" s="60"/>
      <c r="ACV11196" s="60"/>
      <c r="ACW11196" s="60"/>
      <c r="ACX11196" s="60"/>
      <c r="ACY11196" s="60">
        <v>0.93993172472100095</v>
      </c>
      <c r="ACZ11196" s="60"/>
      <c r="ADA11196" s="60"/>
      <c r="ADB11196" s="60"/>
      <c r="ADC11196" s="60"/>
      <c r="ADD11196" s="60"/>
      <c r="ADE11196" s="60"/>
    </row>
    <row r="11197" spans="760:785" x14ac:dyDescent="0.25">
      <c r="ACF11197" s="60"/>
      <c r="ACG11197" s="60"/>
      <c r="ACH11197" s="60"/>
      <c r="ACI11197" s="60"/>
      <c r="ACJ11197" s="60"/>
      <c r="ACK11197" s="60"/>
      <c r="ACL11197" s="60"/>
      <c r="ACM11197" s="60"/>
      <c r="ACN11197" s="60"/>
      <c r="ACO11197" s="60"/>
      <c r="ACP11197" s="60"/>
      <c r="ACQ11197" s="60"/>
      <c r="ACR11197" s="60"/>
      <c r="ACS11197" s="60"/>
      <c r="ACT11197" s="60"/>
      <c r="ACU11197" s="60"/>
      <c r="ACV11197" s="60"/>
      <c r="ACW11197" s="60"/>
      <c r="ACX11197" s="60"/>
      <c r="ACY11197" s="60">
        <v>0.93991405861796096</v>
      </c>
      <c r="ACZ11197" s="60"/>
      <c r="ADA11197" s="60"/>
      <c r="ADB11197" s="60"/>
      <c r="ADC11197" s="60"/>
      <c r="ADD11197" s="60"/>
      <c r="ADE11197" s="60"/>
    </row>
    <row r="11198" spans="760:785" x14ac:dyDescent="0.25">
      <c r="ACF11198" s="60"/>
      <c r="ACG11198" s="60"/>
      <c r="ACH11198" s="60"/>
      <c r="ACI11198" s="60"/>
      <c r="ACJ11198" s="60"/>
      <c r="ACK11198" s="60"/>
      <c r="ACL11198" s="60"/>
      <c r="ACM11198" s="60"/>
      <c r="ACN11198" s="60"/>
      <c r="ACO11198" s="60"/>
      <c r="ACP11198" s="60"/>
      <c r="ACQ11198" s="60"/>
      <c r="ACR11198" s="60"/>
      <c r="ACS11198" s="60"/>
      <c r="ACT11198" s="60"/>
      <c r="ACU11198" s="60"/>
      <c r="ACV11198" s="60"/>
      <c r="ACW11198" s="60"/>
      <c r="ACX11198" s="60"/>
      <c r="ACY11198" s="60">
        <v>0.93991265873784002</v>
      </c>
      <c r="ACZ11198" s="60"/>
      <c r="ADA11198" s="60"/>
      <c r="ADB11198" s="60"/>
      <c r="ADC11198" s="60"/>
      <c r="ADD11198" s="60"/>
      <c r="ADE11198" s="60"/>
    </row>
    <row r="11199" spans="760:785" x14ac:dyDescent="0.25">
      <c r="ACF11199" s="60"/>
      <c r="ACG11199" s="60"/>
      <c r="ACH11199" s="60"/>
      <c r="ACI11199" s="60"/>
      <c r="ACJ11199" s="60"/>
      <c r="ACK11199" s="60"/>
      <c r="ACL11199" s="60"/>
      <c r="ACM11199" s="60"/>
      <c r="ACN11199" s="60"/>
      <c r="ACO11199" s="60"/>
      <c r="ACP11199" s="60"/>
      <c r="ACQ11199" s="60"/>
      <c r="ACR11199" s="60"/>
      <c r="ACS11199" s="60"/>
      <c r="ACT11199" s="60"/>
      <c r="ACU11199" s="60"/>
      <c r="ACV11199" s="60"/>
      <c r="ACW11199" s="60"/>
      <c r="ACX11199" s="60"/>
      <c r="ACY11199" s="60">
        <v>0.93991125114083596</v>
      </c>
      <c r="ACZ11199" s="60"/>
      <c r="ADA11199" s="60"/>
      <c r="ADB11199" s="60"/>
      <c r="ADC11199" s="60"/>
      <c r="ADD11199" s="60"/>
      <c r="ADE11199" s="60"/>
    </row>
    <row r="11200" spans="760:785" x14ac:dyDescent="0.25">
      <c r="ACF11200" s="60"/>
      <c r="ACG11200" s="60"/>
      <c r="ACH11200" s="60"/>
      <c r="ACI11200" s="60"/>
      <c r="ACJ11200" s="60"/>
      <c r="ACK11200" s="60"/>
      <c r="ACL11200" s="60"/>
      <c r="ACM11200" s="60"/>
      <c r="ACN11200" s="60"/>
      <c r="ACO11200" s="60"/>
      <c r="ACP11200" s="60"/>
      <c r="ACQ11200" s="60"/>
      <c r="ACR11200" s="60"/>
      <c r="ACS11200" s="60"/>
      <c r="ACT11200" s="60"/>
      <c r="ACU11200" s="60"/>
      <c r="ACV11200" s="60"/>
      <c r="ACW11200" s="60"/>
      <c r="ACX11200" s="60"/>
      <c r="ACY11200" s="60">
        <v>0.93987130374674299</v>
      </c>
      <c r="ACZ11200" s="60"/>
      <c r="ADA11200" s="60"/>
      <c r="ADB11200" s="60"/>
      <c r="ADC11200" s="60"/>
      <c r="ADD11200" s="60"/>
      <c r="ADE11200" s="60"/>
    </row>
    <row r="11201" spans="760:785" x14ac:dyDescent="0.25">
      <c r="ACF11201" s="60"/>
      <c r="ACG11201" s="60"/>
      <c r="ACH11201" s="60"/>
      <c r="ACI11201" s="60"/>
      <c r="ACJ11201" s="60"/>
      <c r="ACK11201" s="60"/>
      <c r="ACL11201" s="60"/>
      <c r="ACM11201" s="60"/>
      <c r="ACN11201" s="60"/>
      <c r="ACO11201" s="60"/>
      <c r="ACP11201" s="60"/>
      <c r="ACQ11201" s="60"/>
      <c r="ACR11201" s="60"/>
      <c r="ACS11201" s="60"/>
      <c r="ACT11201" s="60"/>
      <c r="ACU11201" s="60"/>
      <c r="ACV11201" s="60"/>
      <c r="ACW11201" s="60"/>
      <c r="ACX11201" s="60"/>
      <c r="ACY11201" s="60">
        <v>0.93978912726508101</v>
      </c>
      <c r="ACZ11201" s="60"/>
      <c r="ADA11201" s="60"/>
      <c r="ADB11201" s="60"/>
      <c r="ADC11201" s="60"/>
      <c r="ADD11201" s="60"/>
      <c r="ADE11201" s="60"/>
    </row>
    <row r="11202" spans="760:785" x14ac:dyDescent="0.25">
      <c r="ACF11202" s="60"/>
      <c r="ACG11202" s="60"/>
      <c r="ACH11202" s="60"/>
      <c r="ACI11202" s="60"/>
      <c r="ACJ11202" s="60"/>
      <c r="ACK11202" s="60"/>
      <c r="ACL11202" s="60"/>
      <c r="ACM11202" s="60"/>
      <c r="ACN11202" s="60"/>
      <c r="ACO11202" s="60"/>
      <c r="ACP11202" s="60"/>
      <c r="ACQ11202" s="60"/>
      <c r="ACR11202" s="60"/>
      <c r="ACS11202" s="60"/>
      <c r="ACT11202" s="60"/>
      <c r="ACU11202" s="60"/>
      <c r="ACV11202" s="60"/>
      <c r="ACW11202" s="60"/>
      <c r="ACX11202" s="60"/>
      <c r="ACY11202" s="60">
        <v>0.93973839288327898</v>
      </c>
      <c r="ACZ11202" s="60"/>
      <c r="ADA11202" s="60"/>
      <c r="ADB11202" s="60"/>
      <c r="ADC11202" s="60"/>
      <c r="ADD11202" s="60"/>
      <c r="ADE11202" s="60"/>
    </row>
    <row r="11203" spans="760:785" x14ac:dyDescent="0.25">
      <c r="ACF11203" s="60"/>
      <c r="ACG11203" s="60"/>
      <c r="ACH11203" s="60"/>
      <c r="ACI11203" s="60"/>
      <c r="ACJ11203" s="60"/>
      <c r="ACK11203" s="60"/>
      <c r="ACL11203" s="60"/>
      <c r="ACM11203" s="60"/>
      <c r="ACN11203" s="60"/>
      <c r="ACO11203" s="60"/>
      <c r="ACP11203" s="60"/>
      <c r="ACQ11203" s="60"/>
      <c r="ACR11203" s="60"/>
      <c r="ACS11203" s="60"/>
      <c r="ACT11203" s="60"/>
      <c r="ACU11203" s="60"/>
      <c r="ACV11203" s="60"/>
      <c r="ACW11203" s="60"/>
      <c r="ACX11203" s="60"/>
      <c r="ACY11203" s="60">
        <v>0.93971632234640301</v>
      </c>
      <c r="ACZ11203" s="60"/>
      <c r="ADA11203" s="60"/>
      <c r="ADB11203" s="60"/>
      <c r="ADC11203" s="60"/>
      <c r="ADD11203" s="60"/>
      <c r="ADE11203" s="60"/>
    </row>
    <row r="11204" spans="760:785" x14ac:dyDescent="0.25">
      <c r="ACF11204" s="60"/>
      <c r="ACG11204" s="60"/>
      <c r="ACH11204" s="60"/>
      <c r="ACI11204" s="60"/>
      <c r="ACJ11204" s="60"/>
      <c r="ACK11204" s="60"/>
      <c r="ACL11204" s="60"/>
      <c r="ACM11204" s="60"/>
      <c r="ACN11204" s="60"/>
      <c r="ACO11204" s="60"/>
      <c r="ACP11204" s="60"/>
      <c r="ACQ11204" s="60"/>
      <c r="ACR11204" s="60"/>
      <c r="ACS11204" s="60"/>
      <c r="ACT11204" s="60"/>
      <c r="ACU11204" s="60"/>
      <c r="ACV11204" s="60"/>
      <c r="ACW11204" s="60"/>
      <c r="ACX11204" s="60"/>
      <c r="ACY11204" s="60">
        <v>0.93970087542304903</v>
      </c>
      <c r="ACZ11204" s="60"/>
      <c r="ADA11204" s="60"/>
      <c r="ADB11204" s="60"/>
      <c r="ADC11204" s="60"/>
      <c r="ADD11204" s="60"/>
      <c r="ADE11204" s="60"/>
    </row>
    <row r="11205" spans="760:785" x14ac:dyDescent="0.25">
      <c r="ACF11205" s="60"/>
      <c r="ACG11205" s="60"/>
      <c r="ACH11205" s="60"/>
      <c r="ACI11205" s="60"/>
      <c r="ACJ11205" s="60"/>
      <c r="ACK11205" s="60"/>
      <c r="ACL11205" s="60"/>
      <c r="ACM11205" s="60"/>
      <c r="ACN11205" s="60"/>
      <c r="ACO11205" s="60"/>
      <c r="ACP11205" s="60"/>
      <c r="ACQ11205" s="60"/>
      <c r="ACR11205" s="60"/>
      <c r="ACS11205" s="60"/>
      <c r="ACT11205" s="60"/>
      <c r="ACU11205" s="60"/>
      <c r="ACV11205" s="60"/>
      <c r="ACW11205" s="60"/>
      <c r="ACX11205" s="60"/>
      <c r="ACY11205" s="60">
        <v>0.93966768815113899</v>
      </c>
      <c r="ACZ11205" s="60"/>
      <c r="ADA11205" s="60"/>
      <c r="ADB11205" s="60"/>
      <c r="ADC11205" s="60"/>
      <c r="ADD11205" s="60"/>
      <c r="ADE11205" s="60"/>
    </row>
    <row r="11206" spans="760:785" x14ac:dyDescent="0.25">
      <c r="ACF11206" s="60"/>
      <c r="ACG11206" s="60"/>
      <c r="ACH11206" s="60"/>
      <c r="ACI11206" s="60"/>
      <c r="ACJ11206" s="60"/>
      <c r="ACK11206" s="60"/>
      <c r="ACL11206" s="60"/>
      <c r="ACM11206" s="60"/>
      <c r="ACN11206" s="60"/>
      <c r="ACO11206" s="60"/>
      <c r="ACP11206" s="60"/>
      <c r="ACQ11206" s="60"/>
      <c r="ACR11206" s="60"/>
      <c r="ACS11206" s="60"/>
      <c r="ACT11206" s="60"/>
      <c r="ACU11206" s="60"/>
      <c r="ACV11206" s="60"/>
      <c r="ACW11206" s="60"/>
      <c r="ACX11206" s="60"/>
      <c r="ACY11206" s="60">
        <v>0.93965908573411205</v>
      </c>
      <c r="ACZ11206" s="60"/>
      <c r="ADA11206" s="60"/>
      <c r="ADB11206" s="60"/>
      <c r="ADC11206" s="60"/>
      <c r="ADD11206" s="60"/>
      <c r="ADE11206" s="60"/>
    </row>
    <row r="11207" spans="760:785" x14ac:dyDescent="0.25">
      <c r="ACF11207" s="60"/>
      <c r="ACG11207" s="60"/>
      <c r="ACH11207" s="60"/>
      <c r="ACI11207" s="60"/>
      <c r="ACJ11207" s="60"/>
      <c r="ACK11207" s="60"/>
      <c r="ACL11207" s="60"/>
      <c r="ACM11207" s="60"/>
      <c r="ACN11207" s="60"/>
      <c r="ACO11207" s="60"/>
      <c r="ACP11207" s="60"/>
      <c r="ACQ11207" s="60"/>
      <c r="ACR11207" s="60"/>
      <c r="ACS11207" s="60"/>
      <c r="ACT11207" s="60"/>
      <c r="ACU11207" s="60"/>
      <c r="ACV11207" s="60"/>
      <c r="ACW11207" s="60"/>
      <c r="ACX11207" s="60"/>
      <c r="ACY11207" s="60">
        <v>0.93964182015179998</v>
      </c>
      <c r="ACZ11207" s="60"/>
      <c r="ADA11207" s="60"/>
      <c r="ADB11207" s="60"/>
      <c r="ADC11207" s="60"/>
      <c r="ADD11207" s="60"/>
      <c r="ADE11207" s="60"/>
    </row>
    <row r="11208" spans="760:785" x14ac:dyDescent="0.25">
      <c r="ACF11208" s="60"/>
      <c r="ACG11208" s="60"/>
      <c r="ACH11208" s="60"/>
      <c r="ACI11208" s="60"/>
      <c r="ACJ11208" s="60"/>
      <c r="ACK11208" s="60"/>
      <c r="ACL11208" s="60"/>
      <c r="ACM11208" s="60"/>
      <c r="ACN11208" s="60"/>
      <c r="ACO11208" s="60"/>
      <c r="ACP11208" s="60"/>
      <c r="ACQ11208" s="60"/>
      <c r="ACR11208" s="60"/>
      <c r="ACS11208" s="60"/>
      <c r="ACT11208" s="60"/>
      <c r="ACU11208" s="60"/>
      <c r="ACV11208" s="60"/>
      <c r="ACW11208" s="60"/>
      <c r="ACX11208" s="60"/>
      <c r="ACY11208" s="60">
        <v>0.93964087795270201</v>
      </c>
      <c r="ACZ11208" s="60"/>
      <c r="ADA11208" s="60"/>
      <c r="ADB11208" s="60"/>
      <c r="ADC11208" s="60"/>
      <c r="ADD11208" s="60"/>
      <c r="ADE11208" s="60"/>
    </row>
    <row r="11209" spans="760:785" x14ac:dyDescent="0.25">
      <c r="ACF11209" s="60"/>
      <c r="ACG11209" s="60"/>
      <c r="ACH11209" s="60"/>
      <c r="ACI11209" s="60"/>
      <c r="ACJ11209" s="60"/>
      <c r="ACK11209" s="60"/>
      <c r="ACL11209" s="60"/>
      <c r="ACM11209" s="60"/>
      <c r="ACN11209" s="60"/>
      <c r="ACO11209" s="60"/>
      <c r="ACP11209" s="60"/>
      <c r="ACQ11209" s="60"/>
      <c r="ACR11209" s="60"/>
      <c r="ACS11209" s="60"/>
      <c r="ACT11209" s="60"/>
      <c r="ACU11209" s="60"/>
      <c r="ACV11209" s="60"/>
      <c r="ACW11209" s="60"/>
      <c r="ACX11209" s="60"/>
      <c r="ACY11209" s="60">
        <v>0.93961423617427398</v>
      </c>
      <c r="ACZ11209" s="60"/>
      <c r="ADA11209" s="60"/>
      <c r="ADB11209" s="60"/>
      <c r="ADC11209" s="60"/>
      <c r="ADD11209" s="60"/>
      <c r="ADE11209" s="60"/>
    </row>
    <row r="11210" spans="760:785" x14ac:dyDescent="0.25">
      <c r="ACF11210" s="60"/>
      <c r="ACG11210" s="60"/>
      <c r="ACH11210" s="60"/>
      <c r="ACI11210" s="60"/>
      <c r="ACJ11210" s="60"/>
      <c r="ACK11210" s="60"/>
      <c r="ACL11210" s="60"/>
      <c r="ACM11210" s="60"/>
      <c r="ACN11210" s="60"/>
      <c r="ACO11210" s="60"/>
      <c r="ACP11210" s="60"/>
      <c r="ACQ11210" s="60"/>
      <c r="ACR11210" s="60"/>
      <c r="ACS11210" s="60"/>
      <c r="ACT11210" s="60"/>
      <c r="ACU11210" s="60"/>
      <c r="ACV11210" s="60"/>
      <c r="ACW11210" s="60"/>
      <c r="ACX11210" s="60"/>
      <c r="ACY11210" s="60">
        <v>0.93958554598572896</v>
      </c>
      <c r="ACZ11210" s="60"/>
      <c r="ADA11210" s="60"/>
      <c r="ADB11210" s="60"/>
      <c r="ADC11210" s="60"/>
      <c r="ADD11210" s="60"/>
      <c r="ADE11210" s="60"/>
    </row>
    <row r="11211" spans="760:785" x14ac:dyDescent="0.25">
      <c r="ACF11211" s="60"/>
      <c r="ACG11211" s="60"/>
      <c r="ACH11211" s="60"/>
      <c r="ACI11211" s="60"/>
      <c r="ACJ11211" s="60"/>
      <c r="ACK11211" s="60"/>
      <c r="ACL11211" s="60"/>
      <c r="ACM11211" s="60"/>
      <c r="ACN11211" s="60"/>
      <c r="ACO11211" s="60"/>
      <c r="ACP11211" s="60"/>
      <c r="ACQ11211" s="60"/>
      <c r="ACR11211" s="60"/>
      <c r="ACS11211" s="60"/>
      <c r="ACT11211" s="60"/>
      <c r="ACU11211" s="60"/>
      <c r="ACV11211" s="60"/>
      <c r="ACW11211" s="60"/>
      <c r="ACX11211" s="60"/>
      <c r="ACY11211" s="60">
        <v>0.93949861190030004</v>
      </c>
      <c r="ACZ11211" s="60"/>
      <c r="ADA11211" s="60"/>
      <c r="ADB11211" s="60"/>
      <c r="ADC11211" s="60"/>
      <c r="ADD11211" s="60"/>
      <c r="ADE11211" s="60"/>
    </row>
    <row r="11212" spans="760:785" x14ac:dyDescent="0.25">
      <c r="ACF11212" s="60"/>
      <c r="ACG11212" s="60"/>
      <c r="ACH11212" s="60"/>
      <c r="ACI11212" s="60"/>
      <c r="ACJ11212" s="60"/>
      <c r="ACK11212" s="60"/>
      <c r="ACL11212" s="60"/>
      <c r="ACM11212" s="60"/>
      <c r="ACN11212" s="60"/>
      <c r="ACO11212" s="60"/>
      <c r="ACP11212" s="60"/>
      <c r="ACQ11212" s="60"/>
      <c r="ACR11212" s="60"/>
      <c r="ACS11212" s="60"/>
      <c r="ACT11212" s="60"/>
      <c r="ACU11212" s="60"/>
      <c r="ACV11212" s="60"/>
      <c r="ACW11212" s="60"/>
      <c r="ACX11212" s="60"/>
      <c r="ACY11212" s="60">
        <v>0.93948274251546304</v>
      </c>
      <c r="ACZ11212" s="60"/>
      <c r="ADA11212" s="60"/>
      <c r="ADB11212" s="60"/>
      <c r="ADC11212" s="60"/>
      <c r="ADD11212" s="60"/>
      <c r="ADE11212" s="60"/>
    </row>
    <row r="11213" spans="760:785" x14ac:dyDescent="0.25">
      <c r="ACF11213" s="60"/>
      <c r="ACG11213" s="60"/>
      <c r="ACH11213" s="60"/>
      <c r="ACI11213" s="60"/>
      <c r="ACJ11213" s="60"/>
      <c r="ACK11213" s="60"/>
      <c r="ACL11213" s="60"/>
      <c r="ACM11213" s="60"/>
      <c r="ACN11213" s="60"/>
      <c r="ACO11213" s="60"/>
      <c r="ACP11213" s="60"/>
      <c r="ACQ11213" s="60"/>
      <c r="ACR11213" s="60"/>
      <c r="ACS11213" s="60"/>
      <c r="ACT11213" s="60"/>
      <c r="ACU11213" s="60"/>
      <c r="ACV11213" s="60"/>
      <c r="ACW11213" s="60"/>
      <c r="ACX11213" s="60"/>
      <c r="ACY11213" s="60">
        <v>0.93946027437882895</v>
      </c>
      <c r="ACZ11213" s="60"/>
      <c r="ADA11213" s="60"/>
      <c r="ADB11213" s="60"/>
      <c r="ADC11213" s="60"/>
      <c r="ADD11213" s="60"/>
      <c r="ADE11213" s="60"/>
    </row>
    <row r="11214" spans="760:785" x14ac:dyDescent="0.25">
      <c r="ACF11214" s="60"/>
      <c r="ACG11214" s="60"/>
      <c r="ACH11214" s="60"/>
      <c r="ACI11214" s="60"/>
      <c r="ACJ11214" s="60"/>
      <c r="ACK11214" s="60"/>
      <c r="ACL11214" s="60"/>
      <c r="ACM11214" s="60"/>
      <c r="ACN11214" s="60"/>
      <c r="ACO11214" s="60"/>
      <c r="ACP11214" s="60"/>
      <c r="ACQ11214" s="60"/>
      <c r="ACR11214" s="60"/>
      <c r="ACS11214" s="60"/>
      <c r="ACT11214" s="60"/>
      <c r="ACU11214" s="60"/>
      <c r="ACV11214" s="60"/>
      <c r="ACW11214" s="60"/>
      <c r="ACX11214" s="60"/>
      <c r="ACY11214" s="60">
        <v>0.93944548947315798</v>
      </c>
      <c r="ACZ11214" s="60"/>
      <c r="ADA11214" s="60"/>
      <c r="ADB11214" s="60"/>
      <c r="ADC11214" s="60"/>
      <c r="ADD11214" s="60"/>
      <c r="ADE11214" s="60"/>
    </row>
    <row r="11215" spans="760:785" x14ac:dyDescent="0.25">
      <c r="ACF11215" s="60"/>
      <c r="ACG11215" s="60"/>
      <c r="ACH11215" s="60"/>
      <c r="ACI11215" s="60"/>
      <c r="ACJ11215" s="60"/>
      <c r="ACK11215" s="60"/>
      <c r="ACL11215" s="60"/>
      <c r="ACM11215" s="60"/>
      <c r="ACN11215" s="60"/>
      <c r="ACO11215" s="60"/>
      <c r="ACP11215" s="60"/>
      <c r="ACQ11215" s="60"/>
      <c r="ACR11215" s="60"/>
      <c r="ACS11215" s="60"/>
      <c r="ACT11215" s="60"/>
      <c r="ACU11215" s="60"/>
      <c r="ACV11215" s="60"/>
      <c r="ACW11215" s="60"/>
      <c r="ACX11215" s="60"/>
      <c r="ACY11215" s="60">
        <v>0.93942443744428905</v>
      </c>
      <c r="ACZ11215" s="60"/>
      <c r="ADA11215" s="60"/>
      <c r="ADB11215" s="60"/>
      <c r="ADC11215" s="60"/>
      <c r="ADD11215" s="60"/>
      <c r="ADE11215" s="60"/>
    </row>
    <row r="11216" spans="760:785" x14ac:dyDescent="0.25">
      <c r="ACF11216" s="60"/>
      <c r="ACG11216" s="60"/>
      <c r="ACH11216" s="60"/>
      <c r="ACI11216" s="60"/>
      <c r="ACJ11216" s="60"/>
      <c r="ACK11216" s="60"/>
      <c r="ACL11216" s="60"/>
      <c r="ACM11216" s="60"/>
      <c r="ACN11216" s="60"/>
      <c r="ACO11216" s="60"/>
      <c r="ACP11216" s="60"/>
      <c r="ACQ11216" s="60"/>
      <c r="ACR11216" s="60"/>
      <c r="ACS11216" s="60"/>
      <c r="ACT11216" s="60"/>
      <c r="ACU11216" s="60"/>
      <c r="ACV11216" s="60"/>
      <c r="ACW11216" s="60"/>
      <c r="ACX11216" s="60"/>
      <c r="ACY11216" s="60">
        <v>0.93941059636867796</v>
      </c>
      <c r="ACZ11216" s="60"/>
      <c r="ADA11216" s="60"/>
      <c r="ADB11216" s="60"/>
      <c r="ADC11216" s="60"/>
      <c r="ADD11216" s="60"/>
      <c r="ADE11216" s="60"/>
    </row>
    <row r="11217" spans="760:785" x14ac:dyDescent="0.25">
      <c r="ACF11217" s="60"/>
      <c r="ACG11217" s="60"/>
      <c r="ACH11217" s="60"/>
      <c r="ACI11217" s="60"/>
      <c r="ACJ11217" s="60"/>
      <c r="ACK11217" s="60"/>
      <c r="ACL11217" s="60"/>
      <c r="ACM11217" s="60"/>
      <c r="ACN11217" s="60"/>
      <c r="ACO11217" s="60"/>
      <c r="ACP11217" s="60"/>
      <c r="ACQ11217" s="60"/>
      <c r="ACR11217" s="60"/>
      <c r="ACS11217" s="60"/>
      <c r="ACT11217" s="60"/>
      <c r="ACU11217" s="60"/>
      <c r="ACV11217" s="60"/>
      <c r="ACW11217" s="60"/>
      <c r="ACX11217" s="60"/>
      <c r="ACY11217" s="60">
        <v>0.93937521000554702</v>
      </c>
      <c r="ACZ11217" s="60"/>
      <c r="ADA11217" s="60"/>
      <c r="ADB11217" s="60"/>
      <c r="ADC11217" s="60"/>
      <c r="ADD11217" s="60"/>
      <c r="ADE11217" s="60"/>
    </row>
    <row r="11218" spans="760:785" x14ac:dyDescent="0.25">
      <c r="ACF11218" s="60"/>
      <c r="ACG11218" s="60"/>
      <c r="ACH11218" s="60"/>
      <c r="ACI11218" s="60"/>
      <c r="ACJ11218" s="60"/>
      <c r="ACK11218" s="60"/>
      <c r="ACL11218" s="60"/>
      <c r="ACM11218" s="60"/>
      <c r="ACN11218" s="60"/>
      <c r="ACO11218" s="60"/>
      <c r="ACP11218" s="60"/>
      <c r="ACQ11218" s="60"/>
      <c r="ACR11218" s="60"/>
      <c r="ACS11218" s="60"/>
      <c r="ACT11218" s="60"/>
      <c r="ACU11218" s="60"/>
      <c r="ACV11218" s="60"/>
      <c r="ACW11218" s="60"/>
      <c r="ACX11218" s="60"/>
      <c r="ACY11218" s="60">
        <v>0.93935049718650498</v>
      </c>
      <c r="ACZ11218" s="60"/>
      <c r="ADA11218" s="60"/>
      <c r="ADB11218" s="60"/>
      <c r="ADC11218" s="60"/>
      <c r="ADD11218" s="60"/>
      <c r="ADE11218" s="60"/>
    </row>
    <row r="11219" spans="760:785" x14ac:dyDescent="0.25">
      <c r="ACF11219" s="60"/>
      <c r="ACG11219" s="60"/>
      <c r="ACH11219" s="60"/>
      <c r="ACI11219" s="60"/>
      <c r="ACJ11219" s="60"/>
      <c r="ACK11219" s="60"/>
      <c r="ACL11219" s="60"/>
      <c r="ACM11219" s="60"/>
      <c r="ACN11219" s="60"/>
      <c r="ACO11219" s="60"/>
      <c r="ACP11219" s="60"/>
      <c r="ACQ11219" s="60"/>
      <c r="ACR11219" s="60"/>
      <c r="ACS11219" s="60"/>
      <c r="ACT11219" s="60"/>
      <c r="ACU11219" s="60"/>
      <c r="ACV11219" s="60"/>
      <c r="ACW11219" s="60"/>
      <c r="ACX11219" s="60"/>
      <c r="ACY11219" s="60">
        <v>0.93934113543023201</v>
      </c>
      <c r="ACZ11219" s="60"/>
      <c r="ADA11219" s="60"/>
      <c r="ADB11219" s="60"/>
      <c r="ADC11219" s="60"/>
      <c r="ADD11219" s="60"/>
      <c r="ADE11219" s="60"/>
    </row>
    <row r="11220" spans="760:785" x14ac:dyDescent="0.25">
      <c r="ACF11220" s="60"/>
      <c r="ACG11220" s="60"/>
      <c r="ACH11220" s="60"/>
      <c r="ACI11220" s="60"/>
      <c r="ACJ11220" s="60"/>
      <c r="ACK11220" s="60"/>
      <c r="ACL11220" s="60"/>
      <c r="ACM11220" s="60"/>
      <c r="ACN11220" s="60"/>
      <c r="ACO11220" s="60"/>
      <c r="ACP11220" s="60"/>
      <c r="ACQ11220" s="60"/>
      <c r="ACR11220" s="60"/>
      <c r="ACS11220" s="60"/>
      <c r="ACT11220" s="60"/>
      <c r="ACU11220" s="60"/>
      <c r="ACV11220" s="60"/>
      <c r="ACW11220" s="60"/>
      <c r="ACX11220" s="60"/>
      <c r="ACY11220" s="60">
        <v>0.93931382096883098</v>
      </c>
      <c r="ACZ11220" s="60"/>
      <c r="ADA11220" s="60"/>
      <c r="ADB11220" s="60"/>
      <c r="ADC11220" s="60"/>
      <c r="ADD11220" s="60"/>
      <c r="ADE11220" s="60"/>
    </row>
    <row r="11221" spans="760:785" x14ac:dyDescent="0.25">
      <c r="ACF11221" s="60"/>
      <c r="ACG11221" s="60"/>
      <c r="ACH11221" s="60"/>
      <c r="ACI11221" s="60"/>
      <c r="ACJ11221" s="60"/>
      <c r="ACK11221" s="60"/>
      <c r="ACL11221" s="60"/>
      <c r="ACM11221" s="60"/>
      <c r="ACN11221" s="60"/>
      <c r="ACO11221" s="60"/>
      <c r="ACP11221" s="60"/>
      <c r="ACQ11221" s="60"/>
      <c r="ACR11221" s="60"/>
      <c r="ACS11221" s="60"/>
      <c r="ACT11221" s="60"/>
      <c r="ACU11221" s="60"/>
      <c r="ACV11221" s="60"/>
      <c r="ACW11221" s="60"/>
      <c r="ACX11221" s="60"/>
      <c r="ACY11221" s="60">
        <v>0.939299153390041</v>
      </c>
      <c r="ACZ11221" s="60"/>
      <c r="ADA11221" s="60"/>
      <c r="ADB11221" s="60"/>
      <c r="ADC11221" s="60"/>
      <c r="ADD11221" s="60"/>
      <c r="ADE11221" s="60"/>
    </row>
    <row r="11222" spans="760:785" x14ac:dyDescent="0.25">
      <c r="ACF11222" s="60"/>
      <c r="ACG11222" s="60"/>
      <c r="ACH11222" s="60"/>
      <c r="ACI11222" s="60"/>
      <c r="ACJ11222" s="60"/>
      <c r="ACK11222" s="60"/>
      <c r="ACL11222" s="60"/>
      <c r="ACM11222" s="60"/>
      <c r="ACN11222" s="60"/>
      <c r="ACO11222" s="60"/>
      <c r="ACP11222" s="60"/>
      <c r="ACQ11222" s="60"/>
      <c r="ACR11222" s="60"/>
      <c r="ACS11222" s="60"/>
      <c r="ACT11222" s="60"/>
      <c r="ACU11222" s="60"/>
      <c r="ACV11222" s="60"/>
      <c r="ACW11222" s="60"/>
      <c r="ACX11222" s="60"/>
      <c r="ACY11222" s="60">
        <v>0.93929668539587796</v>
      </c>
      <c r="ACZ11222" s="60"/>
      <c r="ADA11222" s="60"/>
      <c r="ADB11222" s="60"/>
      <c r="ADC11222" s="60"/>
      <c r="ADD11222" s="60"/>
      <c r="ADE11222" s="60"/>
    </row>
    <row r="11223" spans="760:785" x14ac:dyDescent="0.25">
      <c r="ACF11223" s="60"/>
      <c r="ACG11223" s="60"/>
      <c r="ACH11223" s="60"/>
      <c r="ACI11223" s="60"/>
      <c r="ACJ11223" s="60"/>
      <c r="ACK11223" s="60"/>
      <c r="ACL11223" s="60"/>
      <c r="ACM11223" s="60"/>
      <c r="ACN11223" s="60"/>
      <c r="ACO11223" s="60"/>
      <c r="ACP11223" s="60"/>
      <c r="ACQ11223" s="60"/>
      <c r="ACR11223" s="60"/>
      <c r="ACS11223" s="60"/>
      <c r="ACT11223" s="60"/>
      <c r="ACU11223" s="60"/>
      <c r="ACV11223" s="60"/>
      <c r="ACW11223" s="60"/>
      <c r="ACX11223" s="60"/>
      <c r="ACY11223" s="60">
        <v>0.93929120546539602</v>
      </c>
      <c r="ACZ11223" s="60"/>
      <c r="ADA11223" s="60"/>
      <c r="ADB11223" s="60"/>
      <c r="ADC11223" s="60"/>
      <c r="ADD11223" s="60"/>
      <c r="ADE11223" s="60"/>
    </row>
    <row r="11224" spans="760:785" x14ac:dyDescent="0.25">
      <c r="ACF11224" s="60"/>
      <c r="ACG11224" s="60"/>
      <c r="ACH11224" s="60"/>
      <c r="ACI11224" s="60"/>
      <c r="ACJ11224" s="60"/>
      <c r="ACK11224" s="60"/>
      <c r="ACL11224" s="60"/>
      <c r="ACM11224" s="60"/>
      <c r="ACN11224" s="60"/>
      <c r="ACO11224" s="60"/>
      <c r="ACP11224" s="60"/>
      <c r="ACQ11224" s="60"/>
      <c r="ACR11224" s="60"/>
      <c r="ACS11224" s="60"/>
      <c r="ACT11224" s="60"/>
      <c r="ACU11224" s="60"/>
      <c r="ACV11224" s="60"/>
      <c r="ACW11224" s="60"/>
      <c r="ACX11224" s="60"/>
      <c r="ACY11224" s="60">
        <v>0.939260118609201</v>
      </c>
      <c r="ACZ11224" s="60"/>
      <c r="ADA11224" s="60"/>
      <c r="ADB11224" s="60"/>
      <c r="ADC11224" s="60"/>
      <c r="ADD11224" s="60"/>
      <c r="ADE11224" s="60"/>
    </row>
    <row r="11225" spans="760:785" x14ac:dyDescent="0.25">
      <c r="ACF11225" s="60"/>
      <c r="ACG11225" s="60"/>
      <c r="ACH11225" s="60"/>
      <c r="ACI11225" s="60"/>
      <c r="ACJ11225" s="60"/>
      <c r="ACK11225" s="60"/>
      <c r="ACL11225" s="60"/>
      <c r="ACM11225" s="60"/>
      <c r="ACN11225" s="60"/>
      <c r="ACO11225" s="60"/>
      <c r="ACP11225" s="60"/>
      <c r="ACQ11225" s="60"/>
      <c r="ACR11225" s="60"/>
      <c r="ACS11225" s="60"/>
      <c r="ACT11225" s="60"/>
      <c r="ACU11225" s="60"/>
      <c r="ACV11225" s="60"/>
      <c r="ACW11225" s="60"/>
      <c r="ACX11225" s="60"/>
      <c r="ACY11225" s="60">
        <v>0.93925885136926601</v>
      </c>
      <c r="ACZ11225" s="60"/>
      <c r="ADA11225" s="60"/>
      <c r="ADB11225" s="60"/>
      <c r="ADC11225" s="60"/>
      <c r="ADD11225" s="60"/>
      <c r="ADE11225" s="60"/>
    </row>
    <row r="11226" spans="760:785" x14ac:dyDescent="0.25">
      <c r="ACF11226" s="60"/>
      <c r="ACG11226" s="60"/>
      <c r="ACH11226" s="60"/>
      <c r="ACI11226" s="60"/>
      <c r="ACJ11226" s="60"/>
      <c r="ACK11226" s="60"/>
      <c r="ACL11226" s="60"/>
      <c r="ACM11226" s="60"/>
      <c r="ACN11226" s="60"/>
      <c r="ACO11226" s="60"/>
      <c r="ACP11226" s="60"/>
      <c r="ACQ11226" s="60"/>
      <c r="ACR11226" s="60"/>
      <c r="ACS11226" s="60"/>
      <c r="ACT11226" s="60"/>
      <c r="ACU11226" s="60"/>
      <c r="ACV11226" s="60"/>
      <c r="ACW11226" s="60"/>
      <c r="ACX11226" s="60"/>
      <c r="ACY11226" s="60">
        <v>0.93924612324745904</v>
      </c>
      <c r="ACZ11226" s="60"/>
      <c r="ADA11226" s="60"/>
      <c r="ADB11226" s="60"/>
      <c r="ADC11226" s="60"/>
      <c r="ADD11226" s="60"/>
      <c r="ADE11226" s="60"/>
    </row>
    <row r="11227" spans="760:785" x14ac:dyDescent="0.25">
      <c r="ACF11227" s="60"/>
      <c r="ACG11227" s="60"/>
      <c r="ACH11227" s="60"/>
      <c r="ACI11227" s="60"/>
      <c r="ACJ11227" s="60"/>
      <c r="ACK11227" s="60"/>
      <c r="ACL11227" s="60"/>
      <c r="ACM11227" s="60"/>
      <c r="ACN11227" s="60"/>
      <c r="ACO11227" s="60"/>
      <c r="ACP11227" s="60"/>
      <c r="ACQ11227" s="60"/>
      <c r="ACR11227" s="60"/>
      <c r="ACS11227" s="60"/>
      <c r="ACT11227" s="60"/>
      <c r="ACU11227" s="60"/>
      <c r="ACV11227" s="60"/>
      <c r="ACW11227" s="60"/>
      <c r="ACX11227" s="60"/>
      <c r="ACY11227" s="60">
        <v>0.93923814156194496</v>
      </c>
      <c r="ACZ11227" s="60"/>
      <c r="ADA11227" s="60"/>
      <c r="ADB11227" s="60"/>
      <c r="ADC11227" s="60"/>
      <c r="ADD11227" s="60"/>
      <c r="ADE11227" s="60"/>
    </row>
    <row r="11228" spans="760:785" x14ac:dyDescent="0.25">
      <c r="ACF11228" s="60"/>
      <c r="ACG11228" s="60"/>
      <c r="ACH11228" s="60"/>
      <c r="ACI11228" s="60"/>
      <c r="ACJ11228" s="60"/>
      <c r="ACK11228" s="60"/>
      <c r="ACL11228" s="60"/>
      <c r="ACM11228" s="60"/>
      <c r="ACN11228" s="60"/>
      <c r="ACO11228" s="60"/>
      <c r="ACP11228" s="60"/>
      <c r="ACQ11228" s="60"/>
      <c r="ACR11228" s="60"/>
      <c r="ACS11228" s="60"/>
      <c r="ACT11228" s="60"/>
      <c r="ACU11228" s="60"/>
      <c r="ACV11228" s="60"/>
      <c r="ACW11228" s="60"/>
      <c r="ACX11228" s="60"/>
      <c r="ACY11228" s="60">
        <v>0.93922800016656205</v>
      </c>
      <c r="ACZ11228" s="60"/>
      <c r="ADA11228" s="60"/>
      <c r="ADB11228" s="60"/>
      <c r="ADC11228" s="60"/>
      <c r="ADD11228" s="60"/>
      <c r="ADE11228" s="60"/>
    </row>
    <row r="11229" spans="760:785" x14ac:dyDescent="0.25">
      <c r="ACF11229" s="60"/>
      <c r="ACG11229" s="60"/>
      <c r="ACH11229" s="60"/>
      <c r="ACI11229" s="60"/>
      <c r="ACJ11229" s="60"/>
      <c r="ACK11229" s="60"/>
      <c r="ACL11229" s="60"/>
      <c r="ACM11229" s="60"/>
      <c r="ACN11229" s="60"/>
      <c r="ACO11229" s="60"/>
      <c r="ACP11229" s="60"/>
      <c r="ACQ11229" s="60"/>
      <c r="ACR11229" s="60"/>
      <c r="ACS11229" s="60"/>
      <c r="ACT11229" s="60"/>
      <c r="ACU11229" s="60"/>
      <c r="ACV11229" s="60"/>
      <c r="ACW11229" s="60"/>
      <c r="ACX11229" s="60"/>
      <c r="ACY11229" s="60">
        <v>0.93917541548572203</v>
      </c>
      <c r="ACZ11229" s="60"/>
      <c r="ADA11229" s="60"/>
      <c r="ADB11229" s="60"/>
      <c r="ADC11229" s="60"/>
      <c r="ADD11229" s="60"/>
      <c r="ADE11229" s="60"/>
    </row>
    <row r="11230" spans="760:785" x14ac:dyDescent="0.25">
      <c r="ACF11230" s="60"/>
      <c r="ACG11230" s="60"/>
      <c r="ACH11230" s="60"/>
      <c r="ACI11230" s="60"/>
      <c r="ACJ11230" s="60"/>
      <c r="ACK11230" s="60"/>
      <c r="ACL11230" s="60"/>
      <c r="ACM11230" s="60"/>
      <c r="ACN11230" s="60"/>
      <c r="ACO11230" s="60"/>
      <c r="ACP11230" s="60"/>
      <c r="ACQ11230" s="60"/>
      <c r="ACR11230" s="60"/>
      <c r="ACS11230" s="60"/>
      <c r="ACT11230" s="60"/>
      <c r="ACU11230" s="60"/>
      <c r="ACV11230" s="60"/>
      <c r="ACW11230" s="60"/>
      <c r="ACX11230" s="60"/>
      <c r="ACY11230" s="60">
        <v>0.93916856401417403</v>
      </c>
      <c r="ACZ11230" s="60"/>
      <c r="ADA11230" s="60"/>
      <c r="ADB11230" s="60"/>
      <c r="ADC11230" s="60"/>
      <c r="ADD11230" s="60"/>
      <c r="ADE11230" s="60"/>
    </row>
    <row r="11231" spans="760:785" x14ac:dyDescent="0.25">
      <c r="ACF11231" s="60"/>
      <c r="ACG11231" s="60"/>
      <c r="ACH11231" s="60"/>
      <c r="ACI11231" s="60"/>
      <c r="ACJ11231" s="60"/>
      <c r="ACK11231" s="60"/>
      <c r="ACL11231" s="60"/>
      <c r="ACM11231" s="60"/>
      <c r="ACN11231" s="60"/>
      <c r="ACO11231" s="60"/>
      <c r="ACP11231" s="60"/>
      <c r="ACQ11231" s="60"/>
      <c r="ACR11231" s="60"/>
      <c r="ACS11231" s="60"/>
      <c r="ACT11231" s="60"/>
      <c r="ACU11231" s="60"/>
      <c r="ACV11231" s="60"/>
      <c r="ACW11231" s="60"/>
      <c r="ACX11231" s="60"/>
      <c r="ACY11231" s="60">
        <v>0.93915153582266997</v>
      </c>
      <c r="ACZ11231" s="60"/>
      <c r="ADA11231" s="60"/>
      <c r="ADB11231" s="60"/>
      <c r="ADC11231" s="60"/>
      <c r="ADD11231" s="60"/>
      <c r="ADE11231" s="60"/>
    </row>
    <row r="11232" spans="760:785" x14ac:dyDescent="0.25">
      <c r="ACF11232" s="60"/>
      <c r="ACG11232" s="60"/>
      <c r="ACH11232" s="60"/>
      <c r="ACI11232" s="60"/>
      <c r="ACJ11232" s="60"/>
      <c r="ACK11232" s="60"/>
      <c r="ACL11232" s="60"/>
      <c r="ACM11232" s="60"/>
      <c r="ACN11232" s="60"/>
      <c r="ACO11232" s="60"/>
      <c r="ACP11232" s="60"/>
      <c r="ACQ11232" s="60"/>
      <c r="ACR11232" s="60"/>
      <c r="ACS11232" s="60"/>
      <c r="ACT11232" s="60"/>
      <c r="ACU11232" s="60"/>
      <c r="ACV11232" s="60"/>
      <c r="ACW11232" s="60"/>
      <c r="ACX11232" s="60"/>
      <c r="ACY11232" s="60">
        <v>0.93907731775027903</v>
      </c>
      <c r="ACZ11232" s="60"/>
      <c r="ADA11232" s="60"/>
      <c r="ADB11232" s="60"/>
      <c r="ADC11232" s="60"/>
      <c r="ADD11232" s="60"/>
      <c r="ADE11232" s="60"/>
    </row>
    <row r="11233" spans="760:785" x14ac:dyDescent="0.25">
      <c r="ACF11233" s="60"/>
      <c r="ACG11233" s="60"/>
      <c r="ACH11233" s="60"/>
      <c r="ACI11233" s="60"/>
      <c r="ACJ11233" s="60"/>
      <c r="ACK11233" s="60"/>
      <c r="ACL11233" s="60"/>
      <c r="ACM11233" s="60"/>
      <c r="ACN11233" s="60"/>
      <c r="ACO11233" s="60"/>
      <c r="ACP11233" s="60"/>
      <c r="ACQ11233" s="60"/>
      <c r="ACR11233" s="60"/>
      <c r="ACS11233" s="60"/>
      <c r="ACT11233" s="60"/>
      <c r="ACU11233" s="60"/>
      <c r="ACV11233" s="60"/>
      <c r="ACW11233" s="60"/>
      <c r="ACX11233" s="60"/>
      <c r="ACY11233" s="60">
        <v>0.93907208031126399</v>
      </c>
      <c r="ACZ11233" s="60"/>
      <c r="ADA11233" s="60"/>
      <c r="ADB11233" s="60"/>
      <c r="ADC11233" s="60"/>
      <c r="ADD11233" s="60"/>
      <c r="ADE11233" s="60"/>
    </row>
    <row r="11234" spans="760:785" x14ac:dyDescent="0.25">
      <c r="ACF11234" s="60"/>
      <c r="ACG11234" s="60"/>
      <c r="ACH11234" s="60"/>
      <c r="ACI11234" s="60"/>
      <c r="ACJ11234" s="60"/>
      <c r="ACK11234" s="60"/>
      <c r="ACL11234" s="60"/>
      <c r="ACM11234" s="60"/>
      <c r="ACN11234" s="60"/>
      <c r="ACO11234" s="60"/>
      <c r="ACP11234" s="60"/>
      <c r="ACQ11234" s="60"/>
      <c r="ACR11234" s="60"/>
      <c r="ACS11234" s="60"/>
      <c r="ACT11234" s="60"/>
      <c r="ACU11234" s="60"/>
      <c r="ACV11234" s="60"/>
      <c r="ACW11234" s="60"/>
      <c r="ACX11234" s="60"/>
      <c r="ACY11234" s="60">
        <v>0.93904069045984695</v>
      </c>
      <c r="ACZ11234" s="60"/>
      <c r="ADA11234" s="60"/>
      <c r="ADB11234" s="60"/>
      <c r="ADC11234" s="60"/>
      <c r="ADD11234" s="60"/>
      <c r="ADE11234" s="60"/>
    </row>
    <row r="11235" spans="760:785" x14ac:dyDescent="0.25">
      <c r="ACF11235" s="60"/>
      <c r="ACG11235" s="60"/>
      <c r="ACH11235" s="60"/>
      <c r="ACI11235" s="60"/>
      <c r="ACJ11235" s="60"/>
      <c r="ACK11235" s="60"/>
      <c r="ACL11235" s="60"/>
      <c r="ACM11235" s="60"/>
      <c r="ACN11235" s="60"/>
      <c r="ACO11235" s="60"/>
      <c r="ACP11235" s="60"/>
      <c r="ACQ11235" s="60"/>
      <c r="ACR11235" s="60"/>
      <c r="ACS11235" s="60"/>
      <c r="ACT11235" s="60"/>
      <c r="ACU11235" s="60"/>
      <c r="ACV11235" s="60"/>
      <c r="ACW11235" s="60"/>
      <c r="ACX11235" s="60"/>
      <c r="ACY11235" s="60">
        <v>0.93902267736468703</v>
      </c>
      <c r="ACZ11235" s="60"/>
      <c r="ADA11235" s="60"/>
      <c r="ADB11235" s="60"/>
      <c r="ADC11235" s="60"/>
      <c r="ADD11235" s="60"/>
      <c r="ADE11235" s="60"/>
    </row>
    <row r="11236" spans="760:785" x14ac:dyDescent="0.25">
      <c r="ACF11236" s="60"/>
      <c r="ACG11236" s="60"/>
      <c r="ACH11236" s="60"/>
      <c r="ACI11236" s="60"/>
      <c r="ACJ11236" s="60"/>
      <c r="ACK11236" s="60"/>
      <c r="ACL11236" s="60"/>
      <c r="ACM11236" s="60"/>
      <c r="ACN11236" s="60"/>
      <c r="ACO11236" s="60"/>
      <c r="ACP11236" s="60"/>
      <c r="ACQ11236" s="60"/>
      <c r="ACR11236" s="60"/>
      <c r="ACS11236" s="60"/>
      <c r="ACT11236" s="60"/>
      <c r="ACU11236" s="60"/>
      <c r="ACV11236" s="60"/>
      <c r="ACW11236" s="60"/>
      <c r="ACX11236" s="60"/>
      <c r="ACY11236" s="60">
        <v>0.93900380431865604</v>
      </c>
      <c r="ACZ11236" s="60"/>
      <c r="ADA11236" s="60"/>
      <c r="ADB11236" s="60"/>
      <c r="ADC11236" s="60"/>
      <c r="ADD11236" s="60"/>
      <c r="ADE11236" s="60"/>
    </row>
    <row r="11237" spans="760:785" x14ac:dyDescent="0.25">
      <c r="ACF11237" s="60"/>
      <c r="ACG11237" s="60"/>
      <c r="ACH11237" s="60"/>
      <c r="ACI11237" s="60"/>
      <c r="ACJ11237" s="60"/>
      <c r="ACK11237" s="60"/>
      <c r="ACL11237" s="60"/>
      <c r="ACM11237" s="60"/>
      <c r="ACN11237" s="60"/>
      <c r="ACO11237" s="60"/>
      <c r="ACP11237" s="60"/>
      <c r="ACQ11237" s="60"/>
      <c r="ACR11237" s="60"/>
      <c r="ACS11237" s="60"/>
      <c r="ACT11237" s="60"/>
      <c r="ACU11237" s="60"/>
      <c r="ACV11237" s="60"/>
      <c r="ACW11237" s="60"/>
      <c r="ACX11237" s="60"/>
      <c r="ACY11237" s="60">
        <v>0.93900190518202398</v>
      </c>
      <c r="ACZ11237" s="60"/>
      <c r="ADA11237" s="60"/>
      <c r="ADB11237" s="60"/>
      <c r="ADC11237" s="60"/>
      <c r="ADD11237" s="60"/>
      <c r="ADE11237" s="60"/>
    </row>
    <row r="11238" spans="760:785" x14ac:dyDescent="0.25">
      <c r="ACF11238" s="60"/>
      <c r="ACG11238" s="60"/>
      <c r="ACH11238" s="60"/>
      <c r="ACI11238" s="60"/>
      <c r="ACJ11238" s="60"/>
      <c r="ACK11238" s="60"/>
      <c r="ACL11238" s="60"/>
      <c r="ACM11238" s="60"/>
      <c r="ACN11238" s="60"/>
      <c r="ACO11238" s="60"/>
      <c r="ACP11238" s="60"/>
      <c r="ACQ11238" s="60"/>
      <c r="ACR11238" s="60"/>
      <c r="ACS11238" s="60"/>
      <c r="ACT11238" s="60"/>
      <c r="ACU11238" s="60"/>
      <c r="ACV11238" s="60"/>
      <c r="ACW11238" s="60"/>
      <c r="ACX11238" s="60"/>
      <c r="ACY11238" s="60">
        <v>0.93900096513995901</v>
      </c>
      <c r="ACZ11238" s="60"/>
      <c r="ADA11238" s="60"/>
      <c r="ADB11238" s="60"/>
      <c r="ADC11238" s="60"/>
      <c r="ADD11238" s="60"/>
      <c r="ADE11238" s="60"/>
    </row>
    <row r="11239" spans="760:785" x14ac:dyDescent="0.25">
      <c r="ACF11239" s="60"/>
      <c r="ACG11239" s="60"/>
      <c r="ACH11239" s="60"/>
      <c r="ACI11239" s="60"/>
      <c r="ACJ11239" s="60"/>
      <c r="ACK11239" s="60"/>
      <c r="ACL11239" s="60"/>
      <c r="ACM11239" s="60"/>
      <c r="ACN11239" s="60"/>
      <c r="ACO11239" s="60"/>
      <c r="ACP11239" s="60"/>
      <c r="ACQ11239" s="60"/>
      <c r="ACR11239" s="60"/>
      <c r="ACS11239" s="60"/>
      <c r="ACT11239" s="60"/>
      <c r="ACU11239" s="60"/>
      <c r="ACV11239" s="60"/>
      <c r="ACW11239" s="60"/>
      <c r="ACX11239" s="60"/>
      <c r="ACY11239" s="60">
        <v>0.938953005216009</v>
      </c>
      <c r="ACZ11239" s="60"/>
      <c r="ADA11239" s="60"/>
      <c r="ADB11239" s="60"/>
      <c r="ADC11239" s="60"/>
      <c r="ADD11239" s="60"/>
      <c r="ADE11239" s="60"/>
    </row>
    <row r="11240" spans="760:785" x14ac:dyDescent="0.25">
      <c r="ACF11240" s="60"/>
      <c r="ACG11240" s="60"/>
      <c r="ACH11240" s="60"/>
      <c r="ACI11240" s="60"/>
      <c r="ACJ11240" s="60"/>
      <c r="ACK11240" s="60"/>
      <c r="ACL11240" s="60"/>
      <c r="ACM11240" s="60"/>
      <c r="ACN11240" s="60"/>
      <c r="ACO11240" s="60"/>
      <c r="ACP11240" s="60"/>
      <c r="ACQ11240" s="60"/>
      <c r="ACR11240" s="60"/>
      <c r="ACS11240" s="60"/>
      <c r="ACT11240" s="60"/>
      <c r="ACU11240" s="60"/>
      <c r="ACV11240" s="60"/>
      <c r="ACW11240" s="60"/>
      <c r="ACX11240" s="60"/>
      <c r="ACY11240" s="60">
        <v>0.93889120387192304</v>
      </c>
      <c r="ACZ11240" s="60"/>
      <c r="ADA11240" s="60"/>
      <c r="ADB11240" s="60"/>
      <c r="ADC11240" s="60"/>
      <c r="ADD11240" s="60"/>
      <c r="ADE11240" s="60"/>
    </row>
    <row r="11241" spans="760:785" x14ac:dyDescent="0.25">
      <c r="ACF11241" s="60"/>
      <c r="ACG11241" s="60"/>
      <c r="ACH11241" s="60"/>
      <c r="ACI11241" s="60"/>
      <c r="ACJ11241" s="60"/>
      <c r="ACK11241" s="60"/>
      <c r="ACL11241" s="60"/>
      <c r="ACM11241" s="60"/>
      <c r="ACN11241" s="60"/>
      <c r="ACO11241" s="60"/>
      <c r="ACP11241" s="60"/>
      <c r="ACQ11241" s="60"/>
      <c r="ACR11241" s="60"/>
      <c r="ACS11241" s="60"/>
      <c r="ACT11241" s="60"/>
      <c r="ACU11241" s="60"/>
      <c r="ACV11241" s="60"/>
      <c r="ACW11241" s="60"/>
      <c r="ACX11241" s="60"/>
      <c r="ACY11241" s="60">
        <v>0.93887735011779205</v>
      </c>
      <c r="ACZ11241" s="60"/>
      <c r="ADA11241" s="60"/>
      <c r="ADB11241" s="60"/>
      <c r="ADC11241" s="60"/>
      <c r="ADD11241" s="60"/>
      <c r="ADE11241" s="60"/>
    </row>
    <row r="11242" spans="760:785" x14ac:dyDescent="0.25">
      <c r="ACF11242" s="60"/>
      <c r="ACG11242" s="60"/>
      <c r="ACH11242" s="60"/>
      <c r="ACI11242" s="60"/>
      <c r="ACJ11242" s="60"/>
      <c r="ACK11242" s="60"/>
      <c r="ACL11242" s="60"/>
      <c r="ACM11242" s="60"/>
      <c r="ACN11242" s="60"/>
      <c r="ACO11242" s="60"/>
      <c r="ACP11242" s="60"/>
      <c r="ACQ11242" s="60"/>
      <c r="ACR11242" s="60"/>
      <c r="ACS11242" s="60"/>
      <c r="ACT11242" s="60"/>
      <c r="ACU11242" s="60"/>
      <c r="ACV11242" s="60"/>
      <c r="ACW11242" s="60"/>
      <c r="ACX11242" s="60"/>
      <c r="ACY11242" s="60">
        <v>0.93882475780808095</v>
      </c>
      <c r="ACZ11242" s="60"/>
      <c r="ADA11242" s="60"/>
      <c r="ADB11242" s="60"/>
      <c r="ADC11242" s="60"/>
      <c r="ADD11242" s="60"/>
      <c r="ADE11242" s="60"/>
    </row>
    <row r="11243" spans="760:785" x14ac:dyDescent="0.25">
      <c r="ACF11243" s="60"/>
      <c r="ACG11243" s="60"/>
      <c r="ACH11243" s="60"/>
      <c r="ACI11243" s="60"/>
      <c r="ACJ11243" s="60"/>
      <c r="ACK11243" s="60"/>
      <c r="ACL11243" s="60"/>
      <c r="ACM11243" s="60"/>
      <c r="ACN11243" s="60"/>
      <c r="ACO11243" s="60"/>
      <c r="ACP11243" s="60"/>
      <c r="ACQ11243" s="60"/>
      <c r="ACR11243" s="60"/>
      <c r="ACS11243" s="60"/>
      <c r="ACT11243" s="60"/>
      <c r="ACU11243" s="60"/>
      <c r="ACV11243" s="60"/>
      <c r="ACW11243" s="60"/>
      <c r="ACX11243" s="60"/>
      <c r="ACY11243" s="60">
        <v>0.93880293803960602</v>
      </c>
      <c r="ACZ11243" s="60"/>
      <c r="ADA11243" s="60"/>
      <c r="ADB11243" s="60"/>
      <c r="ADC11243" s="60"/>
      <c r="ADD11243" s="60"/>
      <c r="ADE11243" s="60"/>
    </row>
    <row r="11244" spans="760:785" x14ac:dyDescent="0.25">
      <c r="ACF11244" s="60"/>
      <c r="ACG11244" s="60"/>
      <c r="ACH11244" s="60"/>
      <c r="ACI11244" s="60"/>
      <c r="ACJ11244" s="60"/>
      <c r="ACK11244" s="60"/>
      <c r="ACL11244" s="60"/>
      <c r="ACM11244" s="60"/>
      <c r="ACN11244" s="60"/>
      <c r="ACO11244" s="60"/>
      <c r="ACP11244" s="60"/>
      <c r="ACQ11244" s="60"/>
      <c r="ACR11244" s="60"/>
      <c r="ACS11244" s="60"/>
      <c r="ACT11244" s="60"/>
      <c r="ACU11244" s="60"/>
      <c r="ACV11244" s="60"/>
      <c r="ACW11244" s="60"/>
      <c r="ACX11244" s="60"/>
      <c r="ACY11244" s="60">
        <v>0.93873749697158104</v>
      </c>
      <c r="ACZ11244" s="60"/>
      <c r="ADA11244" s="60"/>
      <c r="ADB11244" s="60"/>
      <c r="ADC11244" s="60"/>
      <c r="ADD11244" s="60"/>
      <c r="ADE11244" s="60"/>
    </row>
    <row r="11245" spans="760:785" x14ac:dyDescent="0.25">
      <c r="ACF11245" s="60"/>
      <c r="ACG11245" s="60"/>
      <c r="ACH11245" s="60"/>
      <c r="ACI11245" s="60"/>
      <c r="ACJ11245" s="60"/>
      <c r="ACK11245" s="60"/>
      <c r="ACL11245" s="60"/>
      <c r="ACM11245" s="60"/>
      <c r="ACN11245" s="60"/>
      <c r="ACO11245" s="60"/>
      <c r="ACP11245" s="60"/>
      <c r="ACQ11245" s="60"/>
      <c r="ACR11245" s="60"/>
      <c r="ACS11245" s="60"/>
      <c r="ACT11245" s="60"/>
      <c r="ACU11245" s="60"/>
      <c r="ACV11245" s="60"/>
      <c r="ACW11245" s="60"/>
      <c r="ACX11245" s="60"/>
      <c r="ACY11245" s="60">
        <v>0.93868246094803498</v>
      </c>
      <c r="ACZ11245" s="60"/>
      <c r="ADA11245" s="60"/>
      <c r="ADB11245" s="60"/>
      <c r="ADC11245" s="60"/>
      <c r="ADD11245" s="60"/>
      <c r="ADE11245" s="60"/>
    </row>
    <row r="11246" spans="760:785" x14ac:dyDescent="0.25">
      <c r="ACF11246" s="60"/>
      <c r="ACG11246" s="60"/>
      <c r="ACH11246" s="60"/>
      <c r="ACI11246" s="60"/>
      <c r="ACJ11246" s="60"/>
      <c r="ACK11246" s="60"/>
      <c r="ACL11246" s="60"/>
      <c r="ACM11246" s="60"/>
      <c r="ACN11246" s="60"/>
      <c r="ACO11246" s="60"/>
      <c r="ACP11246" s="60"/>
      <c r="ACQ11246" s="60"/>
      <c r="ACR11246" s="60"/>
      <c r="ACS11246" s="60"/>
      <c r="ACT11246" s="60"/>
      <c r="ACU11246" s="60"/>
      <c r="ACV11246" s="60"/>
      <c r="ACW11246" s="60"/>
      <c r="ACX11246" s="60"/>
      <c r="ACY11246" s="60">
        <v>0.93864232826437399</v>
      </c>
      <c r="ACZ11246" s="60"/>
      <c r="ADA11246" s="60"/>
      <c r="ADB11246" s="60"/>
      <c r="ADC11246" s="60"/>
      <c r="ADD11246" s="60"/>
      <c r="ADE11246" s="60"/>
    </row>
    <row r="11247" spans="760:785" x14ac:dyDescent="0.25">
      <c r="ACF11247" s="60"/>
      <c r="ACG11247" s="60"/>
      <c r="ACH11247" s="60"/>
      <c r="ACI11247" s="60"/>
      <c r="ACJ11247" s="60"/>
      <c r="ACK11247" s="60"/>
      <c r="ACL11247" s="60"/>
      <c r="ACM11247" s="60"/>
      <c r="ACN11247" s="60"/>
      <c r="ACO11247" s="60"/>
      <c r="ACP11247" s="60"/>
      <c r="ACQ11247" s="60"/>
      <c r="ACR11247" s="60"/>
      <c r="ACS11247" s="60"/>
      <c r="ACT11247" s="60"/>
      <c r="ACU11247" s="60"/>
      <c r="ACV11247" s="60"/>
      <c r="ACW11247" s="60"/>
      <c r="ACX11247" s="60"/>
      <c r="ACY11247" s="60">
        <v>0.93863540361012898</v>
      </c>
      <c r="ACZ11247" s="60"/>
      <c r="ADA11247" s="60"/>
      <c r="ADB11247" s="60"/>
      <c r="ADC11247" s="60"/>
      <c r="ADD11247" s="60"/>
      <c r="ADE11247" s="60"/>
    </row>
    <row r="11248" spans="760:785" x14ac:dyDescent="0.25">
      <c r="ACF11248" s="60"/>
      <c r="ACG11248" s="60"/>
      <c r="ACH11248" s="60"/>
      <c r="ACI11248" s="60"/>
      <c r="ACJ11248" s="60"/>
      <c r="ACK11248" s="60"/>
      <c r="ACL11248" s="60"/>
      <c r="ACM11248" s="60"/>
      <c r="ACN11248" s="60"/>
      <c r="ACO11248" s="60"/>
      <c r="ACP11248" s="60"/>
      <c r="ACQ11248" s="60"/>
      <c r="ACR11248" s="60"/>
      <c r="ACS11248" s="60"/>
      <c r="ACT11248" s="60"/>
      <c r="ACU11248" s="60"/>
      <c r="ACV11248" s="60"/>
      <c r="ACW11248" s="60"/>
      <c r="ACX11248" s="60"/>
      <c r="ACY11248" s="60">
        <v>0.93855011744532302</v>
      </c>
      <c r="ACZ11248" s="60"/>
      <c r="ADA11248" s="60"/>
      <c r="ADB11248" s="60"/>
      <c r="ADC11248" s="60"/>
      <c r="ADD11248" s="60"/>
      <c r="ADE11248" s="60"/>
    </row>
    <row r="11249" spans="760:785" x14ac:dyDescent="0.25">
      <c r="ACF11249" s="60"/>
      <c r="ACG11249" s="60"/>
      <c r="ACH11249" s="60"/>
      <c r="ACI11249" s="60"/>
      <c r="ACJ11249" s="60"/>
      <c r="ACK11249" s="60"/>
      <c r="ACL11249" s="60"/>
      <c r="ACM11249" s="60"/>
      <c r="ACN11249" s="60"/>
      <c r="ACO11249" s="60"/>
      <c r="ACP11249" s="60"/>
      <c r="ACQ11249" s="60"/>
      <c r="ACR11249" s="60"/>
      <c r="ACS11249" s="60"/>
      <c r="ACT11249" s="60"/>
      <c r="ACU11249" s="60"/>
      <c r="ACV11249" s="60"/>
      <c r="ACW11249" s="60"/>
      <c r="ACX11249" s="60"/>
      <c r="ACY11249" s="60">
        <v>0.93850752971810403</v>
      </c>
      <c r="ACZ11249" s="60"/>
      <c r="ADA11249" s="60"/>
      <c r="ADB11249" s="60"/>
      <c r="ADC11249" s="60"/>
      <c r="ADD11249" s="60"/>
      <c r="ADE11249" s="60"/>
    </row>
    <row r="11250" spans="760:785" x14ac:dyDescent="0.25">
      <c r="ACF11250" s="60"/>
      <c r="ACG11250" s="60"/>
      <c r="ACH11250" s="60"/>
      <c r="ACI11250" s="60"/>
      <c r="ACJ11250" s="60"/>
      <c r="ACK11250" s="60"/>
      <c r="ACL11250" s="60"/>
      <c r="ACM11250" s="60"/>
      <c r="ACN11250" s="60"/>
      <c r="ACO11250" s="60"/>
      <c r="ACP11250" s="60"/>
      <c r="ACQ11250" s="60"/>
      <c r="ACR11250" s="60"/>
      <c r="ACS11250" s="60"/>
      <c r="ACT11250" s="60"/>
      <c r="ACU11250" s="60"/>
      <c r="ACV11250" s="60"/>
      <c r="ACW11250" s="60"/>
      <c r="ACX11250" s="60"/>
      <c r="ACY11250" s="60">
        <v>0.93850620720317302</v>
      </c>
      <c r="ACZ11250" s="60"/>
      <c r="ADA11250" s="60"/>
      <c r="ADB11250" s="60"/>
      <c r="ADC11250" s="60"/>
      <c r="ADD11250" s="60"/>
      <c r="ADE11250" s="60"/>
    </row>
    <row r="11251" spans="760:785" x14ac:dyDescent="0.25">
      <c r="ACF11251" s="60"/>
      <c r="ACG11251" s="60"/>
      <c r="ACH11251" s="60"/>
      <c r="ACI11251" s="60"/>
      <c r="ACJ11251" s="60"/>
      <c r="ACK11251" s="60"/>
      <c r="ACL11251" s="60"/>
      <c r="ACM11251" s="60"/>
      <c r="ACN11251" s="60"/>
      <c r="ACO11251" s="60"/>
      <c r="ACP11251" s="60"/>
      <c r="ACQ11251" s="60"/>
      <c r="ACR11251" s="60"/>
      <c r="ACS11251" s="60"/>
      <c r="ACT11251" s="60"/>
      <c r="ACU11251" s="60"/>
      <c r="ACV11251" s="60"/>
      <c r="ACW11251" s="60"/>
      <c r="ACX11251" s="60"/>
      <c r="ACY11251" s="60">
        <v>0.93838834012410099</v>
      </c>
      <c r="ACZ11251" s="60"/>
      <c r="ADA11251" s="60"/>
      <c r="ADB11251" s="60"/>
      <c r="ADC11251" s="60"/>
      <c r="ADD11251" s="60"/>
      <c r="ADE11251" s="60"/>
    </row>
    <row r="11252" spans="760:785" x14ac:dyDescent="0.25">
      <c r="ACF11252" s="60"/>
      <c r="ACG11252" s="60"/>
      <c r="ACH11252" s="60"/>
      <c r="ACI11252" s="60"/>
      <c r="ACJ11252" s="60"/>
      <c r="ACK11252" s="60"/>
      <c r="ACL11252" s="60"/>
      <c r="ACM11252" s="60"/>
      <c r="ACN11252" s="60"/>
      <c r="ACO11252" s="60"/>
      <c r="ACP11252" s="60"/>
      <c r="ACQ11252" s="60"/>
      <c r="ACR11252" s="60"/>
      <c r="ACS11252" s="60"/>
      <c r="ACT11252" s="60"/>
      <c r="ACU11252" s="60"/>
      <c r="ACV11252" s="60"/>
      <c r="ACW11252" s="60"/>
      <c r="ACX11252" s="60"/>
      <c r="ACY11252" s="60">
        <v>0.93838145531058104</v>
      </c>
      <c r="ACZ11252" s="60"/>
      <c r="ADA11252" s="60"/>
      <c r="ADB11252" s="60"/>
      <c r="ADC11252" s="60"/>
      <c r="ADD11252" s="60"/>
      <c r="ADE11252" s="60"/>
    </row>
    <row r="11253" spans="760:785" x14ac:dyDescent="0.25">
      <c r="ACF11253" s="60"/>
      <c r="ACG11253" s="60"/>
      <c r="ACH11253" s="60"/>
      <c r="ACI11253" s="60"/>
      <c r="ACJ11253" s="60"/>
      <c r="ACK11253" s="60"/>
      <c r="ACL11253" s="60"/>
      <c r="ACM11253" s="60"/>
      <c r="ACN11253" s="60"/>
      <c r="ACO11253" s="60"/>
      <c r="ACP11253" s="60"/>
      <c r="ACQ11253" s="60"/>
      <c r="ACR11253" s="60"/>
      <c r="ACS11253" s="60"/>
      <c r="ACT11253" s="60"/>
      <c r="ACU11253" s="60"/>
      <c r="ACV11253" s="60"/>
      <c r="ACW11253" s="60"/>
      <c r="ACX11253" s="60"/>
      <c r="ACY11253" s="60">
        <v>0.93835102680126203</v>
      </c>
      <c r="ACZ11253" s="60"/>
      <c r="ADA11253" s="60"/>
      <c r="ADB11253" s="60"/>
      <c r="ADC11253" s="60"/>
      <c r="ADD11253" s="60"/>
      <c r="ADE11253" s="60"/>
    </row>
    <row r="11254" spans="760:785" x14ac:dyDescent="0.25">
      <c r="ACF11254" s="60"/>
      <c r="ACG11254" s="60"/>
      <c r="ACH11254" s="60"/>
      <c r="ACI11254" s="60"/>
      <c r="ACJ11254" s="60"/>
      <c r="ACK11254" s="60"/>
      <c r="ACL11254" s="60"/>
      <c r="ACM11254" s="60"/>
      <c r="ACN11254" s="60"/>
      <c r="ACO11254" s="60"/>
      <c r="ACP11254" s="60"/>
      <c r="ACQ11254" s="60"/>
      <c r="ACR11254" s="60"/>
      <c r="ACS11254" s="60"/>
      <c r="ACT11254" s="60"/>
      <c r="ACU11254" s="60"/>
      <c r="ACV11254" s="60"/>
      <c r="ACW11254" s="60"/>
      <c r="ACX11254" s="60"/>
      <c r="ACY11254" s="60">
        <v>0.938322922423935</v>
      </c>
      <c r="ACZ11254" s="60"/>
      <c r="ADA11254" s="60"/>
      <c r="ADB11254" s="60"/>
      <c r="ADC11254" s="60"/>
      <c r="ADD11254" s="60"/>
      <c r="ADE11254" s="60"/>
    </row>
    <row r="11255" spans="760:785" x14ac:dyDescent="0.25">
      <c r="ACF11255" s="60"/>
      <c r="ACG11255" s="60"/>
      <c r="ACH11255" s="60"/>
      <c r="ACI11255" s="60"/>
      <c r="ACJ11255" s="60"/>
      <c r="ACK11255" s="60"/>
      <c r="ACL11255" s="60"/>
      <c r="ACM11255" s="60"/>
      <c r="ACN11255" s="60"/>
      <c r="ACO11255" s="60"/>
      <c r="ACP11255" s="60"/>
      <c r="ACQ11255" s="60"/>
      <c r="ACR11255" s="60"/>
      <c r="ACS11255" s="60"/>
      <c r="ACT11255" s="60"/>
      <c r="ACU11255" s="60"/>
      <c r="ACV11255" s="60"/>
      <c r="ACW11255" s="60"/>
      <c r="ACX11255" s="60"/>
      <c r="ACY11255" s="60">
        <v>0.93831977552374501</v>
      </c>
      <c r="ACZ11255" s="60"/>
      <c r="ADA11255" s="60"/>
      <c r="ADB11255" s="60"/>
      <c r="ADC11255" s="60"/>
      <c r="ADD11255" s="60"/>
      <c r="ADE11255" s="60"/>
    </row>
    <row r="11256" spans="760:785" x14ac:dyDescent="0.25">
      <c r="ACF11256" s="60"/>
      <c r="ACG11256" s="60"/>
      <c r="ACH11256" s="60"/>
      <c r="ACI11256" s="60"/>
      <c r="ACJ11256" s="60"/>
      <c r="ACK11256" s="60"/>
      <c r="ACL11256" s="60"/>
      <c r="ACM11256" s="60"/>
      <c r="ACN11256" s="60"/>
      <c r="ACO11256" s="60"/>
      <c r="ACP11256" s="60"/>
      <c r="ACQ11256" s="60"/>
      <c r="ACR11256" s="60"/>
      <c r="ACS11256" s="60"/>
      <c r="ACT11256" s="60"/>
      <c r="ACU11256" s="60"/>
      <c r="ACV11256" s="60"/>
      <c r="ACW11256" s="60"/>
      <c r="ACX11256" s="60"/>
      <c r="ACY11256" s="60">
        <v>0.93826955036217996</v>
      </c>
      <c r="ACZ11256" s="60"/>
      <c r="ADA11256" s="60"/>
      <c r="ADB11256" s="60"/>
      <c r="ADC11256" s="60"/>
      <c r="ADD11256" s="60"/>
      <c r="ADE11256" s="60"/>
    </row>
    <row r="11257" spans="760:785" x14ac:dyDescent="0.25">
      <c r="ACF11257" s="60"/>
      <c r="ACG11257" s="60"/>
      <c r="ACH11257" s="60"/>
      <c r="ACI11257" s="60"/>
      <c r="ACJ11257" s="60"/>
      <c r="ACK11257" s="60"/>
      <c r="ACL11257" s="60"/>
      <c r="ACM11257" s="60"/>
      <c r="ACN11257" s="60"/>
      <c r="ACO11257" s="60"/>
      <c r="ACP11257" s="60"/>
      <c r="ACQ11257" s="60"/>
      <c r="ACR11257" s="60"/>
      <c r="ACS11257" s="60"/>
      <c r="ACT11257" s="60"/>
      <c r="ACU11257" s="60"/>
      <c r="ACV11257" s="60"/>
      <c r="ACW11257" s="60"/>
      <c r="ACX11257" s="60"/>
      <c r="ACY11257" s="60">
        <v>0.93826955036217996</v>
      </c>
      <c r="ACZ11257" s="60"/>
      <c r="ADA11257" s="60"/>
      <c r="ADB11257" s="60"/>
      <c r="ADC11257" s="60"/>
      <c r="ADD11257" s="60"/>
      <c r="ADE11257" s="60"/>
    </row>
    <row r="11258" spans="760:785" x14ac:dyDescent="0.25">
      <c r="ACF11258" s="60"/>
      <c r="ACG11258" s="60"/>
      <c r="ACH11258" s="60"/>
      <c r="ACI11258" s="60"/>
      <c r="ACJ11258" s="60"/>
      <c r="ACK11258" s="60"/>
      <c r="ACL11258" s="60"/>
      <c r="ACM11258" s="60"/>
      <c r="ACN11258" s="60"/>
      <c r="ACO11258" s="60"/>
      <c r="ACP11258" s="60"/>
      <c r="ACQ11258" s="60"/>
      <c r="ACR11258" s="60"/>
      <c r="ACS11258" s="60"/>
      <c r="ACT11258" s="60"/>
      <c r="ACU11258" s="60"/>
      <c r="ACV11258" s="60"/>
      <c r="ACW11258" s="60"/>
      <c r="ACX11258" s="60"/>
      <c r="ACY11258" s="60">
        <v>0.93826955036217996</v>
      </c>
      <c r="ACZ11258" s="60"/>
      <c r="ADA11258" s="60"/>
      <c r="ADB11258" s="60"/>
      <c r="ADC11258" s="60"/>
      <c r="ADD11258" s="60"/>
      <c r="ADE11258" s="60"/>
    </row>
    <row r="11259" spans="760:785" x14ac:dyDescent="0.25">
      <c r="ACF11259" s="60"/>
      <c r="ACG11259" s="60"/>
      <c r="ACH11259" s="60"/>
      <c r="ACI11259" s="60"/>
      <c r="ACJ11259" s="60"/>
      <c r="ACK11259" s="60"/>
      <c r="ACL11259" s="60"/>
      <c r="ACM11259" s="60"/>
      <c r="ACN11259" s="60"/>
      <c r="ACO11259" s="60"/>
      <c r="ACP11259" s="60"/>
      <c r="ACQ11259" s="60"/>
      <c r="ACR11259" s="60"/>
      <c r="ACS11259" s="60"/>
      <c r="ACT11259" s="60"/>
      <c r="ACU11259" s="60"/>
      <c r="ACV11259" s="60"/>
      <c r="ACW11259" s="60"/>
      <c r="ACX11259" s="60"/>
      <c r="ACY11259" s="60">
        <v>0.93826955036217996</v>
      </c>
      <c r="ACZ11259" s="60"/>
      <c r="ADA11259" s="60"/>
      <c r="ADB11259" s="60"/>
      <c r="ADC11259" s="60"/>
      <c r="ADD11259" s="60"/>
      <c r="ADE11259" s="60"/>
    </row>
    <row r="11260" spans="760:785" x14ac:dyDescent="0.25">
      <c r="ACF11260" s="60"/>
      <c r="ACG11260" s="60"/>
      <c r="ACH11260" s="60"/>
      <c r="ACI11260" s="60"/>
      <c r="ACJ11260" s="60"/>
      <c r="ACK11260" s="60"/>
      <c r="ACL11260" s="60"/>
      <c r="ACM11260" s="60"/>
      <c r="ACN11260" s="60"/>
      <c r="ACO11260" s="60"/>
      <c r="ACP11260" s="60"/>
      <c r="ACQ11260" s="60"/>
      <c r="ACR11260" s="60"/>
      <c r="ACS11260" s="60"/>
      <c r="ACT11260" s="60"/>
      <c r="ACU11260" s="60"/>
      <c r="ACV11260" s="60"/>
      <c r="ACW11260" s="60"/>
      <c r="ACX11260" s="60"/>
      <c r="ACY11260" s="60">
        <v>0.93826955036217996</v>
      </c>
      <c r="ACZ11260" s="60"/>
      <c r="ADA11260" s="60"/>
      <c r="ADB11260" s="60"/>
      <c r="ADC11260" s="60"/>
      <c r="ADD11260" s="60"/>
      <c r="ADE11260" s="60"/>
    </row>
    <row r="11261" spans="760:785" x14ac:dyDescent="0.25">
      <c r="ACF11261" s="60"/>
      <c r="ACG11261" s="60"/>
      <c r="ACH11261" s="60"/>
      <c r="ACI11261" s="60"/>
      <c r="ACJ11261" s="60"/>
      <c r="ACK11261" s="60"/>
      <c r="ACL11261" s="60"/>
      <c r="ACM11261" s="60"/>
      <c r="ACN11261" s="60"/>
      <c r="ACO11261" s="60"/>
      <c r="ACP11261" s="60"/>
      <c r="ACQ11261" s="60"/>
      <c r="ACR11261" s="60"/>
      <c r="ACS11261" s="60"/>
      <c r="ACT11261" s="60"/>
      <c r="ACU11261" s="60"/>
      <c r="ACV11261" s="60"/>
      <c r="ACW11261" s="60"/>
      <c r="ACX11261" s="60"/>
      <c r="ACY11261" s="60">
        <v>0.93826955036217996</v>
      </c>
      <c r="ACZ11261" s="60"/>
      <c r="ADA11261" s="60"/>
      <c r="ADB11261" s="60"/>
      <c r="ADC11261" s="60"/>
      <c r="ADD11261" s="60"/>
      <c r="ADE11261" s="60"/>
    </row>
    <row r="11262" spans="760:785" x14ac:dyDescent="0.25">
      <c r="ACF11262" s="60"/>
      <c r="ACG11262" s="60"/>
      <c r="ACH11262" s="60"/>
      <c r="ACI11262" s="60"/>
      <c r="ACJ11262" s="60"/>
      <c r="ACK11262" s="60"/>
      <c r="ACL11262" s="60"/>
      <c r="ACM11262" s="60"/>
      <c r="ACN11262" s="60"/>
      <c r="ACO11262" s="60"/>
      <c r="ACP11262" s="60"/>
      <c r="ACQ11262" s="60"/>
      <c r="ACR11262" s="60"/>
      <c r="ACS11262" s="60"/>
      <c r="ACT11262" s="60"/>
      <c r="ACU11262" s="60"/>
      <c r="ACV11262" s="60"/>
      <c r="ACW11262" s="60"/>
      <c r="ACX11262" s="60"/>
      <c r="ACY11262" s="60">
        <v>0.93826955036217996</v>
      </c>
      <c r="ACZ11262" s="60"/>
      <c r="ADA11262" s="60"/>
      <c r="ADB11262" s="60"/>
      <c r="ADC11262" s="60"/>
      <c r="ADD11262" s="60"/>
      <c r="ADE11262" s="60"/>
    </row>
    <row r="11263" spans="760:785" x14ac:dyDescent="0.25">
      <c r="ACF11263" s="60"/>
      <c r="ACG11263" s="60"/>
      <c r="ACH11263" s="60"/>
      <c r="ACI11263" s="60"/>
      <c r="ACJ11263" s="60"/>
      <c r="ACK11263" s="60"/>
      <c r="ACL11263" s="60"/>
      <c r="ACM11263" s="60"/>
      <c r="ACN11263" s="60"/>
      <c r="ACO11263" s="60"/>
      <c r="ACP11263" s="60"/>
      <c r="ACQ11263" s="60"/>
      <c r="ACR11263" s="60"/>
      <c r="ACS11263" s="60"/>
      <c r="ACT11263" s="60"/>
      <c r="ACU11263" s="60"/>
      <c r="ACV11263" s="60"/>
      <c r="ACW11263" s="60"/>
      <c r="ACX11263" s="60"/>
      <c r="ACY11263" s="60">
        <v>0.93826955036217996</v>
      </c>
      <c r="ACZ11263" s="60"/>
      <c r="ADA11263" s="60"/>
      <c r="ADB11263" s="60"/>
      <c r="ADC11263" s="60"/>
      <c r="ADD11263" s="60"/>
      <c r="ADE11263" s="60"/>
    </row>
    <row r="11264" spans="760:785" x14ac:dyDescent="0.25">
      <c r="ACF11264" s="60"/>
      <c r="ACG11264" s="60"/>
      <c r="ACH11264" s="60"/>
      <c r="ACI11264" s="60"/>
      <c r="ACJ11264" s="60"/>
      <c r="ACK11264" s="60"/>
      <c r="ACL11264" s="60"/>
      <c r="ACM11264" s="60"/>
      <c r="ACN11264" s="60"/>
      <c r="ACO11264" s="60"/>
      <c r="ACP11264" s="60"/>
      <c r="ACQ11264" s="60"/>
      <c r="ACR11264" s="60"/>
      <c r="ACS11264" s="60"/>
      <c r="ACT11264" s="60"/>
      <c r="ACU11264" s="60"/>
      <c r="ACV11264" s="60"/>
      <c r="ACW11264" s="60"/>
      <c r="ACX11264" s="60"/>
      <c r="ACY11264" s="60">
        <v>0.93826955036217996</v>
      </c>
      <c r="ACZ11264" s="60"/>
      <c r="ADA11264" s="60"/>
      <c r="ADB11264" s="60"/>
      <c r="ADC11264" s="60"/>
      <c r="ADD11264" s="60"/>
      <c r="ADE11264" s="60"/>
    </row>
    <row r="11265" spans="760:785" x14ac:dyDescent="0.25">
      <c r="ACF11265" s="60"/>
      <c r="ACG11265" s="60"/>
      <c r="ACH11265" s="60"/>
      <c r="ACI11265" s="60"/>
      <c r="ACJ11265" s="60"/>
      <c r="ACK11265" s="60"/>
      <c r="ACL11265" s="60"/>
      <c r="ACM11265" s="60"/>
      <c r="ACN11265" s="60"/>
      <c r="ACO11265" s="60"/>
      <c r="ACP11265" s="60"/>
      <c r="ACQ11265" s="60"/>
      <c r="ACR11265" s="60"/>
      <c r="ACS11265" s="60"/>
      <c r="ACT11265" s="60"/>
      <c r="ACU11265" s="60"/>
      <c r="ACV11265" s="60"/>
      <c r="ACW11265" s="60"/>
      <c r="ACX11265" s="60"/>
      <c r="ACY11265" s="60">
        <v>0.93826955036217996</v>
      </c>
      <c r="ACZ11265" s="60"/>
      <c r="ADA11265" s="60"/>
      <c r="ADB11265" s="60"/>
      <c r="ADC11265" s="60"/>
      <c r="ADD11265" s="60"/>
      <c r="ADE11265" s="60"/>
    </row>
    <row r="11266" spans="760:785" x14ac:dyDescent="0.25">
      <c r="ACF11266" s="60"/>
      <c r="ACG11266" s="60"/>
      <c r="ACH11266" s="60"/>
      <c r="ACI11266" s="60"/>
      <c r="ACJ11266" s="60"/>
      <c r="ACK11266" s="60"/>
      <c r="ACL11266" s="60"/>
      <c r="ACM11266" s="60"/>
      <c r="ACN11266" s="60"/>
      <c r="ACO11266" s="60"/>
      <c r="ACP11266" s="60"/>
      <c r="ACQ11266" s="60"/>
      <c r="ACR11266" s="60"/>
      <c r="ACS11266" s="60"/>
      <c r="ACT11266" s="60"/>
      <c r="ACU11266" s="60"/>
      <c r="ACV11266" s="60"/>
      <c r="ACW11266" s="60"/>
      <c r="ACX11266" s="60"/>
      <c r="ACY11266" s="60">
        <v>0.93826955036217996</v>
      </c>
      <c r="ACZ11266" s="60"/>
      <c r="ADA11266" s="60"/>
      <c r="ADB11266" s="60"/>
      <c r="ADC11266" s="60"/>
      <c r="ADD11266" s="60"/>
      <c r="ADE11266" s="60"/>
    </row>
    <row r="11267" spans="760:785" x14ac:dyDescent="0.25">
      <c r="ACF11267" s="60"/>
      <c r="ACG11267" s="60"/>
      <c r="ACH11267" s="60"/>
      <c r="ACI11267" s="60"/>
      <c r="ACJ11267" s="60"/>
      <c r="ACK11267" s="60"/>
      <c r="ACL11267" s="60"/>
      <c r="ACM11267" s="60"/>
      <c r="ACN11267" s="60"/>
      <c r="ACO11267" s="60"/>
      <c r="ACP11267" s="60"/>
      <c r="ACQ11267" s="60"/>
      <c r="ACR11267" s="60"/>
      <c r="ACS11267" s="60"/>
      <c r="ACT11267" s="60"/>
      <c r="ACU11267" s="60"/>
      <c r="ACV11267" s="60"/>
      <c r="ACW11267" s="60"/>
      <c r="ACX11267" s="60"/>
      <c r="ACY11267" s="60">
        <v>0.93826955036217996</v>
      </c>
      <c r="ACZ11267" s="60"/>
      <c r="ADA11267" s="60"/>
      <c r="ADB11267" s="60"/>
      <c r="ADC11267" s="60"/>
      <c r="ADD11267" s="60"/>
      <c r="ADE11267" s="60"/>
    </row>
    <row r="11268" spans="760:785" x14ac:dyDescent="0.25">
      <c r="ACF11268" s="60"/>
      <c r="ACG11268" s="60"/>
      <c r="ACH11268" s="60"/>
      <c r="ACI11268" s="60"/>
      <c r="ACJ11268" s="60"/>
      <c r="ACK11268" s="60"/>
      <c r="ACL11268" s="60"/>
      <c r="ACM11268" s="60"/>
      <c r="ACN11268" s="60"/>
      <c r="ACO11268" s="60"/>
      <c r="ACP11268" s="60"/>
      <c r="ACQ11268" s="60"/>
      <c r="ACR11268" s="60"/>
      <c r="ACS11268" s="60"/>
      <c r="ACT11268" s="60"/>
      <c r="ACU11268" s="60"/>
      <c r="ACV11268" s="60"/>
      <c r="ACW11268" s="60"/>
      <c r="ACX11268" s="60"/>
      <c r="ACY11268" s="60">
        <v>0.93826955036217996</v>
      </c>
      <c r="ACZ11268" s="60"/>
      <c r="ADA11268" s="60"/>
      <c r="ADB11268" s="60"/>
      <c r="ADC11268" s="60"/>
      <c r="ADD11268" s="60"/>
      <c r="ADE11268" s="60"/>
    </row>
    <row r="11269" spans="760:785" x14ac:dyDescent="0.25">
      <c r="ACF11269" s="60"/>
      <c r="ACG11269" s="60"/>
      <c r="ACH11269" s="60"/>
      <c r="ACI11269" s="60"/>
      <c r="ACJ11269" s="60"/>
      <c r="ACK11269" s="60"/>
      <c r="ACL11269" s="60"/>
      <c r="ACM11269" s="60"/>
      <c r="ACN11269" s="60"/>
      <c r="ACO11269" s="60"/>
      <c r="ACP11269" s="60"/>
      <c r="ACQ11269" s="60"/>
      <c r="ACR11269" s="60"/>
      <c r="ACS11269" s="60"/>
      <c r="ACT11269" s="60"/>
      <c r="ACU11269" s="60"/>
      <c r="ACV11269" s="60"/>
      <c r="ACW11269" s="60"/>
      <c r="ACX11269" s="60"/>
      <c r="ACY11269" s="60">
        <v>0.93826955036217996</v>
      </c>
      <c r="ACZ11269" s="60"/>
      <c r="ADA11269" s="60"/>
      <c r="ADB11269" s="60"/>
      <c r="ADC11269" s="60"/>
      <c r="ADD11269" s="60"/>
      <c r="ADE11269" s="60"/>
    </row>
    <row r="11270" spans="760:785" x14ac:dyDescent="0.25">
      <c r="ACF11270" s="60"/>
      <c r="ACG11270" s="60"/>
      <c r="ACH11270" s="60"/>
      <c r="ACI11270" s="60"/>
      <c r="ACJ11270" s="60"/>
      <c r="ACK11270" s="60"/>
      <c r="ACL11270" s="60"/>
      <c r="ACM11270" s="60"/>
      <c r="ACN11270" s="60"/>
      <c r="ACO11270" s="60"/>
      <c r="ACP11270" s="60"/>
      <c r="ACQ11270" s="60"/>
      <c r="ACR11270" s="60"/>
      <c r="ACS11270" s="60"/>
      <c r="ACT11270" s="60"/>
      <c r="ACU11270" s="60"/>
      <c r="ACV11270" s="60"/>
      <c r="ACW11270" s="60"/>
      <c r="ACX11270" s="60"/>
      <c r="ACY11270" s="60">
        <v>0.93826955036217996</v>
      </c>
      <c r="ACZ11270" s="60"/>
      <c r="ADA11270" s="60"/>
      <c r="ADB11270" s="60"/>
      <c r="ADC11270" s="60"/>
      <c r="ADD11270" s="60"/>
      <c r="ADE11270" s="60"/>
    </row>
    <row r="11271" spans="760:785" x14ac:dyDescent="0.25">
      <c r="ACF11271" s="60"/>
      <c r="ACG11271" s="60"/>
      <c r="ACH11271" s="60"/>
      <c r="ACI11271" s="60"/>
      <c r="ACJ11271" s="60"/>
      <c r="ACK11271" s="60"/>
      <c r="ACL11271" s="60"/>
      <c r="ACM11271" s="60"/>
      <c r="ACN11271" s="60"/>
      <c r="ACO11271" s="60"/>
      <c r="ACP11271" s="60"/>
      <c r="ACQ11271" s="60"/>
      <c r="ACR11271" s="60"/>
      <c r="ACS11271" s="60"/>
      <c r="ACT11271" s="60"/>
      <c r="ACU11271" s="60"/>
      <c r="ACV11271" s="60"/>
      <c r="ACW11271" s="60"/>
      <c r="ACX11271" s="60"/>
      <c r="ACY11271" s="60">
        <v>0.93826955036217996</v>
      </c>
      <c r="ACZ11271" s="60"/>
      <c r="ADA11271" s="60"/>
      <c r="ADB11271" s="60"/>
      <c r="ADC11271" s="60"/>
      <c r="ADD11271" s="60"/>
      <c r="ADE11271" s="60"/>
    </row>
    <row r="11272" spans="760:785" x14ac:dyDescent="0.25">
      <c r="ACF11272" s="60"/>
      <c r="ACG11272" s="60"/>
      <c r="ACH11272" s="60"/>
      <c r="ACI11272" s="60"/>
      <c r="ACJ11272" s="60"/>
      <c r="ACK11272" s="60"/>
      <c r="ACL11272" s="60"/>
      <c r="ACM11272" s="60"/>
      <c r="ACN11272" s="60"/>
      <c r="ACO11272" s="60"/>
      <c r="ACP11272" s="60"/>
      <c r="ACQ11272" s="60"/>
      <c r="ACR11272" s="60"/>
      <c r="ACS11272" s="60"/>
      <c r="ACT11272" s="60"/>
      <c r="ACU11272" s="60"/>
      <c r="ACV11272" s="60"/>
      <c r="ACW11272" s="60"/>
      <c r="ACX11272" s="60"/>
      <c r="ACY11272" s="60">
        <v>0.93826955036217996</v>
      </c>
      <c r="ACZ11272" s="60"/>
      <c r="ADA11272" s="60"/>
      <c r="ADB11272" s="60"/>
      <c r="ADC11272" s="60"/>
      <c r="ADD11272" s="60"/>
      <c r="ADE11272" s="60"/>
    </row>
    <row r="11273" spans="760:785" x14ac:dyDescent="0.25">
      <c r="ACF11273" s="60"/>
      <c r="ACG11273" s="60"/>
      <c r="ACH11273" s="60"/>
      <c r="ACI11273" s="60"/>
      <c r="ACJ11273" s="60"/>
      <c r="ACK11273" s="60"/>
      <c r="ACL11273" s="60"/>
      <c r="ACM11273" s="60"/>
      <c r="ACN11273" s="60"/>
      <c r="ACO11273" s="60"/>
      <c r="ACP11273" s="60"/>
      <c r="ACQ11273" s="60"/>
      <c r="ACR11273" s="60"/>
      <c r="ACS11273" s="60"/>
      <c r="ACT11273" s="60"/>
      <c r="ACU11273" s="60"/>
      <c r="ACV11273" s="60"/>
      <c r="ACW11273" s="60"/>
      <c r="ACX11273" s="60"/>
      <c r="ACY11273" s="60">
        <v>0.93826955036217996</v>
      </c>
      <c r="ACZ11273" s="60"/>
      <c r="ADA11273" s="60"/>
      <c r="ADB11273" s="60"/>
      <c r="ADC11273" s="60"/>
      <c r="ADD11273" s="60"/>
      <c r="ADE11273" s="60"/>
    </row>
    <row r="11274" spans="760:785" x14ac:dyDescent="0.25">
      <c r="ACF11274" s="60"/>
      <c r="ACG11274" s="60"/>
      <c r="ACH11274" s="60"/>
      <c r="ACI11274" s="60"/>
      <c r="ACJ11274" s="60"/>
      <c r="ACK11274" s="60"/>
      <c r="ACL11274" s="60"/>
      <c r="ACM11274" s="60"/>
      <c r="ACN11274" s="60"/>
      <c r="ACO11274" s="60"/>
      <c r="ACP11274" s="60"/>
      <c r="ACQ11274" s="60"/>
      <c r="ACR11274" s="60"/>
      <c r="ACS11274" s="60"/>
      <c r="ACT11274" s="60"/>
      <c r="ACU11274" s="60"/>
      <c r="ACV11274" s="60"/>
      <c r="ACW11274" s="60"/>
      <c r="ACX11274" s="60"/>
      <c r="ACY11274" s="60">
        <v>0.93826955036217996</v>
      </c>
      <c r="ACZ11274" s="60"/>
      <c r="ADA11274" s="60"/>
      <c r="ADB11274" s="60"/>
      <c r="ADC11274" s="60"/>
      <c r="ADD11274" s="60"/>
      <c r="ADE11274" s="60"/>
    </row>
    <row r="11275" spans="760:785" x14ac:dyDescent="0.25">
      <c r="ACF11275" s="60"/>
      <c r="ACG11275" s="60"/>
      <c r="ACH11275" s="60"/>
      <c r="ACI11275" s="60"/>
      <c r="ACJ11275" s="60"/>
      <c r="ACK11275" s="60"/>
      <c r="ACL11275" s="60"/>
      <c r="ACM11275" s="60"/>
      <c r="ACN11275" s="60"/>
      <c r="ACO11275" s="60"/>
      <c r="ACP11275" s="60"/>
      <c r="ACQ11275" s="60"/>
      <c r="ACR11275" s="60"/>
      <c r="ACS11275" s="60"/>
      <c r="ACT11275" s="60"/>
      <c r="ACU11275" s="60"/>
      <c r="ACV11275" s="60"/>
      <c r="ACW11275" s="60"/>
      <c r="ACX11275" s="60"/>
      <c r="ACY11275" s="60">
        <v>0.93826955036217996</v>
      </c>
      <c r="ACZ11275" s="60"/>
      <c r="ADA11275" s="60"/>
      <c r="ADB11275" s="60"/>
      <c r="ADC11275" s="60"/>
      <c r="ADD11275" s="60"/>
      <c r="ADE11275" s="60"/>
    </row>
    <row r="11276" spans="760:785" x14ac:dyDescent="0.25">
      <c r="ACF11276" s="60"/>
      <c r="ACG11276" s="60"/>
      <c r="ACH11276" s="60"/>
      <c r="ACI11276" s="60"/>
      <c r="ACJ11276" s="60"/>
      <c r="ACK11276" s="60"/>
      <c r="ACL11276" s="60"/>
      <c r="ACM11276" s="60"/>
      <c r="ACN11276" s="60"/>
      <c r="ACO11276" s="60"/>
      <c r="ACP11276" s="60"/>
      <c r="ACQ11276" s="60"/>
      <c r="ACR11276" s="60"/>
      <c r="ACS11276" s="60"/>
      <c r="ACT11276" s="60"/>
      <c r="ACU11276" s="60"/>
      <c r="ACV11276" s="60"/>
      <c r="ACW11276" s="60"/>
      <c r="ACX11276" s="60"/>
      <c r="ACY11276" s="60">
        <v>0.93826955036217996</v>
      </c>
      <c r="ACZ11276" s="60"/>
      <c r="ADA11276" s="60"/>
      <c r="ADB11276" s="60"/>
      <c r="ADC11276" s="60"/>
      <c r="ADD11276" s="60"/>
      <c r="ADE11276" s="60"/>
    </row>
    <row r="11277" spans="760:785" x14ac:dyDescent="0.25">
      <c r="ACF11277" s="60"/>
      <c r="ACG11277" s="60"/>
      <c r="ACH11277" s="60"/>
      <c r="ACI11277" s="60"/>
      <c r="ACJ11277" s="60"/>
      <c r="ACK11277" s="60"/>
      <c r="ACL11277" s="60"/>
      <c r="ACM11277" s="60"/>
      <c r="ACN11277" s="60"/>
      <c r="ACO11277" s="60"/>
      <c r="ACP11277" s="60"/>
      <c r="ACQ11277" s="60"/>
      <c r="ACR11277" s="60"/>
      <c r="ACS11277" s="60"/>
      <c r="ACT11277" s="60"/>
      <c r="ACU11277" s="60"/>
      <c r="ACV11277" s="60"/>
      <c r="ACW11277" s="60"/>
      <c r="ACX11277" s="60"/>
      <c r="ACY11277" s="60">
        <v>0.93826955036217996</v>
      </c>
      <c r="ACZ11277" s="60"/>
      <c r="ADA11277" s="60"/>
      <c r="ADB11277" s="60"/>
      <c r="ADC11277" s="60"/>
      <c r="ADD11277" s="60"/>
      <c r="ADE11277" s="60"/>
    </row>
    <row r="11278" spans="760:785" x14ac:dyDescent="0.25">
      <c r="ACF11278" s="60"/>
      <c r="ACG11278" s="60"/>
      <c r="ACH11278" s="60"/>
      <c r="ACI11278" s="60"/>
      <c r="ACJ11278" s="60"/>
      <c r="ACK11278" s="60"/>
      <c r="ACL11278" s="60"/>
      <c r="ACM11278" s="60"/>
      <c r="ACN11278" s="60"/>
      <c r="ACO11278" s="60"/>
      <c r="ACP11278" s="60"/>
      <c r="ACQ11278" s="60"/>
      <c r="ACR11278" s="60"/>
      <c r="ACS11278" s="60"/>
      <c r="ACT11278" s="60"/>
      <c r="ACU11278" s="60"/>
      <c r="ACV11278" s="60"/>
      <c r="ACW11278" s="60"/>
      <c r="ACX11278" s="60"/>
      <c r="ACY11278" s="60">
        <v>0.93826955036217996</v>
      </c>
      <c r="ACZ11278" s="60"/>
      <c r="ADA11278" s="60"/>
      <c r="ADB11278" s="60"/>
      <c r="ADC11278" s="60"/>
      <c r="ADD11278" s="60"/>
      <c r="ADE11278" s="60"/>
    </row>
    <row r="11279" spans="760:785" x14ac:dyDescent="0.25">
      <c r="ACF11279" s="60"/>
      <c r="ACG11279" s="60"/>
      <c r="ACH11279" s="60"/>
      <c r="ACI11279" s="60"/>
      <c r="ACJ11279" s="60"/>
      <c r="ACK11279" s="60"/>
      <c r="ACL11279" s="60"/>
      <c r="ACM11279" s="60"/>
      <c r="ACN11279" s="60"/>
      <c r="ACO11279" s="60"/>
      <c r="ACP11279" s="60"/>
      <c r="ACQ11279" s="60"/>
      <c r="ACR11279" s="60"/>
      <c r="ACS11279" s="60"/>
      <c r="ACT11279" s="60"/>
      <c r="ACU11279" s="60"/>
      <c r="ACV11279" s="60"/>
      <c r="ACW11279" s="60"/>
      <c r="ACX11279" s="60"/>
      <c r="ACY11279" s="60">
        <v>0.93826955036217996</v>
      </c>
      <c r="ACZ11279" s="60"/>
      <c r="ADA11279" s="60"/>
      <c r="ADB11279" s="60"/>
      <c r="ADC11279" s="60"/>
      <c r="ADD11279" s="60"/>
      <c r="ADE11279" s="60"/>
    </row>
    <row r="11280" spans="760:785" x14ac:dyDescent="0.25">
      <c r="ACF11280" s="60"/>
      <c r="ACG11280" s="60"/>
      <c r="ACH11280" s="60"/>
      <c r="ACI11280" s="60"/>
      <c r="ACJ11280" s="60"/>
      <c r="ACK11280" s="60"/>
      <c r="ACL11280" s="60"/>
      <c r="ACM11280" s="60"/>
      <c r="ACN11280" s="60"/>
      <c r="ACO11280" s="60"/>
      <c r="ACP11280" s="60"/>
      <c r="ACQ11280" s="60"/>
      <c r="ACR11280" s="60"/>
      <c r="ACS11280" s="60"/>
      <c r="ACT11280" s="60"/>
      <c r="ACU11280" s="60"/>
      <c r="ACV11280" s="60"/>
      <c r="ACW11280" s="60"/>
      <c r="ACX11280" s="60"/>
      <c r="ACY11280" s="60">
        <v>0.93826955036217996</v>
      </c>
      <c r="ACZ11280" s="60"/>
      <c r="ADA11280" s="60"/>
      <c r="ADB11280" s="60"/>
      <c r="ADC11280" s="60"/>
      <c r="ADD11280" s="60"/>
      <c r="ADE11280" s="60"/>
    </row>
    <row r="11281" spans="760:785" x14ac:dyDescent="0.25">
      <c r="ACF11281" s="60"/>
      <c r="ACG11281" s="60"/>
      <c r="ACH11281" s="60"/>
      <c r="ACI11281" s="60"/>
      <c r="ACJ11281" s="60"/>
      <c r="ACK11281" s="60"/>
      <c r="ACL11281" s="60"/>
      <c r="ACM11281" s="60"/>
      <c r="ACN11281" s="60"/>
      <c r="ACO11281" s="60"/>
      <c r="ACP11281" s="60"/>
      <c r="ACQ11281" s="60"/>
      <c r="ACR11281" s="60"/>
      <c r="ACS11281" s="60"/>
      <c r="ACT11281" s="60"/>
      <c r="ACU11281" s="60"/>
      <c r="ACV11281" s="60"/>
      <c r="ACW11281" s="60"/>
      <c r="ACX11281" s="60"/>
      <c r="ACY11281" s="60">
        <v>0.93824209433316097</v>
      </c>
      <c r="ACZ11281" s="60"/>
      <c r="ADA11281" s="60"/>
      <c r="ADB11281" s="60"/>
      <c r="ADC11281" s="60"/>
      <c r="ADD11281" s="60"/>
      <c r="ADE11281" s="60"/>
    </row>
    <row r="11282" spans="760:785" x14ac:dyDescent="0.25">
      <c r="ACF11282" s="60"/>
      <c r="ACG11282" s="60"/>
      <c r="ACH11282" s="60"/>
      <c r="ACI11282" s="60"/>
      <c r="ACJ11282" s="60"/>
      <c r="ACK11282" s="60"/>
      <c r="ACL11282" s="60"/>
      <c r="ACM11282" s="60"/>
      <c r="ACN11282" s="60"/>
      <c r="ACO11282" s="60"/>
      <c r="ACP11282" s="60"/>
      <c r="ACQ11282" s="60"/>
      <c r="ACR11282" s="60"/>
      <c r="ACS11282" s="60"/>
      <c r="ACT11282" s="60"/>
      <c r="ACU11282" s="60"/>
      <c r="ACV11282" s="60"/>
      <c r="ACW11282" s="60"/>
      <c r="ACX11282" s="60"/>
      <c r="ACY11282" s="60">
        <v>0.93818990414939296</v>
      </c>
      <c r="ACZ11282" s="60"/>
      <c r="ADA11282" s="60"/>
      <c r="ADB11282" s="60"/>
      <c r="ADC11282" s="60"/>
      <c r="ADD11282" s="60"/>
      <c r="ADE11282" s="60"/>
    </row>
    <row r="11283" spans="760:785" x14ac:dyDescent="0.25">
      <c r="ACF11283" s="60"/>
      <c r="ACG11283" s="60"/>
      <c r="ACH11283" s="60"/>
      <c r="ACI11283" s="60"/>
      <c r="ACJ11283" s="60"/>
      <c r="ACK11283" s="60"/>
      <c r="ACL11283" s="60"/>
      <c r="ACM11283" s="60"/>
      <c r="ACN11283" s="60"/>
      <c r="ACO11283" s="60"/>
      <c r="ACP11283" s="60"/>
      <c r="ACQ11283" s="60"/>
      <c r="ACR11283" s="60"/>
      <c r="ACS11283" s="60"/>
      <c r="ACT11283" s="60"/>
      <c r="ACU11283" s="60"/>
      <c r="ACV11283" s="60"/>
      <c r="ACW11283" s="60"/>
      <c r="ACX11283" s="60"/>
      <c r="ACY11283" s="60">
        <v>0.93818231752520198</v>
      </c>
      <c r="ACZ11283" s="60"/>
      <c r="ADA11283" s="60"/>
      <c r="ADB11283" s="60"/>
      <c r="ADC11283" s="60"/>
      <c r="ADD11283" s="60"/>
      <c r="ADE11283" s="60"/>
    </row>
    <row r="11284" spans="760:785" x14ac:dyDescent="0.25">
      <c r="ACF11284" s="60"/>
      <c r="ACG11284" s="60"/>
      <c r="ACH11284" s="60"/>
      <c r="ACI11284" s="60"/>
      <c r="ACJ11284" s="60"/>
      <c r="ACK11284" s="60"/>
      <c r="ACL11284" s="60"/>
      <c r="ACM11284" s="60"/>
      <c r="ACN11284" s="60"/>
      <c r="ACO11284" s="60"/>
      <c r="ACP11284" s="60"/>
      <c r="ACQ11284" s="60"/>
      <c r="ACR11284" s="60"/>
      <c r="ACS11284" s="60"/>
      <c r="ACT11284" s="60"/>
      <c r="ACU11284" s="60"/>
      <c r="ACV11284" s="60"/>
      <c r="ACW11284" s="60"/>
      <c r="ACX11284" s="60"/>
      <c r="ACY11284" s="60">
        <v>0.93817113060000601</v>
      </c>
      <c r="ACZ11284" s="60"/>
      <c r="ADA11284" s="60"/>
      <c r="ADB11284" s="60"/>
      <c r="ADC11284" s="60"/>
      <c r="ADD11284" s="60"/>
      <c r="ADE11284" s="60"/>
    </row>
    <row r="11285" spans="760:785" x14ac:dyDescent="0.25">
      <c r="ACF11285" s="60"/>
      <c r="ACG11285" s="60"/>
      <c r="ACH11285" s="60"/>
      <c r="ACI11285" s="60"/>
      <c r="ACJ11285" s="60"/>
      <c r="ACK11285" s="60"/>
      <c r="ACL11285" s="60"/>
      <c r="ACM11285" s="60"/>
      <c r="ACN11285" s="60"/>
      <c r="ACO11285" s="60"/>
      <c r="ACP11285" s="60"/>
      <c r="ACQ11285" s="60"/>
      <c r="ACR11285" s="60"/>
      <c r="ACS11285" s="60"/>
      <c r="ACT11285" s="60"/>
      <c r="ACU11285" s="60"/>
      <c r="ACV11285" s="60"/>
      <c r="ACW11285" s="60"/>
      <c r="ACX11285" s="60"/>
      <c r="ACY11285" s="60">
        <v>0.93815514897126695</v>
      </c>
      <c r="ACZ11285" s="60"/>
      <c r="ADA11285" s="60"/>
      <c r="ADB11285" s="60"/>
      <c r="ADC11285" s="60"/>
      <c r="ADD11285" s="60"/>
      <c r="ADE11285" s="60"/>
    </row>
    <row r="11286" spans="760:785" x14ac:dyDescent="0.25">
      <c r="ACF11286" s="60"/>
      <c r="ACG11286" s="60"/>
      <c r="ACH11286" s="60"/>
      <c r="ACI11286" s="60"/>
      <c r="ACJ11286" s="60"/>
      <c r="ACK11286" s="60"/>
      <c r="ACL11286" s="60"/>
      <c r="ACM11286" s="60"/>
      <c r="ACN11286" s="60"/>
      <c r="ACO11286" s="60"/>
      <c r="ACP11286" s="60"/>
      <c r="ACQ11286" s="60"/>
      <c r="ACR11286" s="60"/>
      <c r="ACS11286" s="60"/>
      <c r="ACT11286" s="60"/>
      <c r="ACU11286" s="60"/>
      <c r="ACV11286" s="60"/>
      <c r="ACW11286" s="60"/>
      <c r="ACX11286" s="60"/>
      <c r="ACY11286" s="60">
        <v>0.93811615526095404</v>
      </c>
      <c r="ACZ11286" s="60"/>
      <c r="ADA11286" s="60"/>
      <c r="ADB11286" s="60"/>
      <c r="ADC11286" s="60"/>
      <c r="ADD11286" s="60"/>
      <c r="ADE11286" s="60"/>
    </row>
    <row r="11287" spans="760:785" x14ac:dyDescent="0.25">
      <c r="ACF11287" s="60"/>
      <c r="ACG11287" s="60"/>
      <c r="ACH11287" s="60"/>
      <c r="ACI11287" s="60"/>
      <c r="ACJ11287" s="60"/>
      <c r="ACK11287" s="60"/>
      <c r="ACL11287" s="60"/>
      <c r="ACM11287" s="60"/>
      <c r="ACN11287" s="60"/>
      <c r="ACO11287" s="60"/>
      <c r="ACP11287" s="60"/>
      <c r="ACQ11287" s="60"/>
      <c r="ACR11287" s="60"/>
      <c r="ACS11287" s="60"/>
      <c r="ACT11287" s="60"/>
      <c r="ACU11287" s="60"/>
      <c r="ACV11287" s="60"/>
      <c r="ACW11287" s="60"/>
      <c r="ACX11287" s="60"/>
      <c r="ACY11287" s="60">
        <v>0.93809447763634901</v>
      </c>
      <c r="ACZ11287" s="60"/>
      <c r="ADA11287" s="60"/>
      <c r="ADB11287" s="60"/>
      <c r="ADC11287" s="60"/>
      <c r="ADD11287" s="60"/>
      <c r="ADE11287" s="60"/>
    </row>
    <row r="11288" spans="760:785" x14ac:dyDescent="0.25">
      <c r="ACF11288" s="60"/>
      <c r="ACG11288" s="60"/>
      <c r="ACH11288" s="60"/>
      <c r="ACI11288" s="60"/>
      <c r="ACJ11288" s="60"/>
      <c r="ACK11288" s="60"/>
      <c r="ACL11288" s="60"/>
      <c r="ACM11288" s="60"/>
      <c r="ACN11288" s="60"/>
      <c r="ACO11288" s="60"/>
      <c r="ACP11288" s="60"/>
      <c r="ACQ11288" s="60"/>
      <c r="ACR11288" s="60"/>
      <c r="ACS11288" s="60"/>
      <c r="ACT11288" s="60"/>
      <c r="ACU11288" s="60"/>
      <c r="ACV11288" s="60"/>
      <c r="ACW11288" s="60"/>
      <c r="ACX11288" s="60"/>
      <c r="ACY11288" s="60">
        <v>0.93809055838842104</v>
      </c>
      <c r="ACZ11288" s="60"/>
      <c r="ADA11288" s="60"/>
      <c r="ADB11288" s="60"/>
      <c r="ADC11288" s="60"/>
      <c r="ADD11288" s="60"/>
      <c r="ADE11288" s="60"/>
    </row>
    <row r="11289" spans="760:785" x14ac:dyDescent="0.25">
      <c r="ACF11289" s="60"/>
      <c r="ACG11289" s="60"/>
      <c r="ACH11289" s="60"/>
      <c r="ACI11289" s="60"/>
      <c r="ACJ11289" s="60"/>
      <c r="ACK11289" s="60"/>
      <c r="ACL11289" s="60"/>
      <c r="ACM11289" s="60"/>
      <c r="ACN11289" s="60"/>
      <c r="ACO11289" s="60"/>
      <c r="ACP11289" s="60"/>
      <c r="ACQ11289" s="60"/>
      <c r="ACR11289" s="60"/>
      <c r="ACS11289" s="60"/>
      <c r="ACT11289" s="60"/>
      <c r="ACU11289" s="60"/>
      <c r="ACV11289" s="60"/>
      <c r="ACW11289" s="60"/>
      <c r="ACX11289" s="60"/>
      <c r="ACY11289" s="60">
        <v>0.93802599635892403</v>
      </c>
      <c r="ACZ11289" s="60"/>
      <c r="ADA11289" s="60"/>
      <c r="ADB11289" s="60"/>
      <c r="ADC11289" s="60"/>
      <c r="ADD11289" s="60"/>
      <c r="ADE11289" s="60"/>
    </row>
    <row r="11290" spans="760:785" x14ac:dyDescent="0.25">
      <c r="ACF11290" s="60"/>
      <c r="ACG11290" s="60"/>
      <c r="ACH11290" s="60"/>
      <c r="ACI11290" s="60"/>
      <c r="ACJ11290" s="60"/>
      <c r="ACK11290" s="60"/>
      <c r="ACL11290" s="60"/>
      <c r="ACM11290" s="60"/>
      <c r="ACN11290" s="60"/>
      <c r="ACO11290" s="60"/>
      <c r="ACP11290" s="60"/>
      <c r="ACQ11290" s="60"/>
      <c r="ACR11290" s="60"/>
      <c r="ACS11290" s="60"/>
      <c r="ACT11290" s="60"/>
      <c r="ACU11290" s="60"/>
      <c r="ACV11290" s="60"/>
      <c r="ACW11290" s="60"/>
      <c r="ACX11290" s="60"/>
      <c r="ACY11290" s="60">
        <v>0.93792291794978799</v>
      </c>
      <c r="ACZ11290" s="60"/>
      <c r="ADA11290" s="60"/>
      <c r="ADB11290" s="60"/>
      <c r="ADC11290" s="60"/>
      <c r="ADD11290" s="60"/>
      <c r="ADE11290" s="60"/>
    </row>
    <row r="11291" spans="760:785" x14ac:dyDescent="0.25">
      <c r="ACF11291" s="60"/>
      <c r="ACG11291" s="60"/>
      <c r="ACH11291" s="60"/>
      <c r="ACI11291" s="60"/>
      <c r="ACJ11291" s="60"/>
      <c r="ACK11291" s="60"/>
      <c r="ACL11291" s="60"/>
      <c r="ACM11291" s="60"/>
      <c r="ACN11291" s="60"/>
      <c r="ACO11291" s="60"/>
      <c r="ACP11291" s="60"/>
      <c r="ACQ11291" s="60"/>
      <c r="ACR11291" s="60"/>
      <c r="ACS11291" s="60"/>
      <c r="ACT11291" s="60"/>
      <c r="ACU11291" s="60"/>
      <c r="ACV11291" s="60"/>
      <c r="ACW11291" s="60"/>
      <c r="ACX11291" s="60"/>
      <c r="ACY11291" s="60">
        <v>0.93790400131585205</v>
      </c>
      <c r="ACZ11291" s="60"/>
      <c r="ADA11291" s="60"/>
      <c r="ADB11291" s="60"/>
      <c r="ADC11291" s="60"/>
      <c r="ADD11291" s="60"/>
      <c r="ADE11291" s="60"/>
    </row>
    <row r="11292" spans="760:785" x14ac:dyDescent="0.25">
      <c r="ACF11292" s="60"/>
      <c r="ACG11292" s="60"/>
      <c r="ACH11292" s="60"/>
      <c r="ACI11292" s="60"/>
      <c r="ACJ11292" s="60"/>
      <c r="ACK11292" s="60"/>
      <c r="ACL11292" s="60"/>
      <c r="ACM11292" s="60"/>
      <c r="ACN11292" s="60"/>
      <c r="ACO11292" s="60"/>
      <c r="ACP11292" s="60"/>
      <c r="ACQ11292" s="60"/>
      <c r="ACR11292" s="60"/>
      <c r="ACS11292" s="60"/>
      <c r="ACT11292" s="60"/>
      <c r="ACU11292" s="60"/>
      <c r="ACV11292" s="60"/>
      <c r="ACW11292" s="60"/>
      <c r="ACX11292" s="60"/>
      <c r="ACY11292" s="60">
        <v>0.93788908055414399</v>
      </c>
      <c r="ACZ11292" s="60"/>
      <c r="ADA11292" s="60"/>
      <c r="ADB11292" s="60"/>
      <c r="ADC11292" s="60"/>
      <c r="ADD11292" s="60"/>
      <c r="ADE11292" s="60"/>
    </row>
    <row r="11293" spans="760:785" x14ac:dyDescent="0.25">
      <c r="ACF11293" s="60"/>
      <c r="ACG11293" s="60"/>
      <c r="ACH11293" s="60"/>
      <c r="ACI11293" s="60"/>
      <c r="ACJ11293" s="60"/>
      <c r="ACK11293" s="60"/>
      <c r="ACL11293" s="60"/>
      <c r="ACM11293" s="60"/>
      <c r="ACN11293" s="60"/>
      <c r="ACO11293" s="60"/>
      <c r="ACP11293" s="60"/>
      <c r="ACQ11293" s="60"/>
      <c r="ACR11293" s="60"/>
      <c r="ACS11293" s="60"/>
      <c r="ACT11293" s="60"/>
      <c r="ACU11293" s="60"/>
      <c r="ACV11293" s="60"/>
      <c r="ACW11293" s="60"/>
      <c r="ACX11293" s="60"/>
      <c r="ACY11293" s="60">
        <v>0.93783552226607103</v>
      </c>
      <c r="ACZ11293" s="60"/>
      <c r="ADA11293" s="60"/>
      <c r="ADB11293" s="60"/>
      <c r="ADC11293" s="60"/>
      <c r="ADD11293" s="60"/>
      <c r="ADE11293" s="60"/>
    </row>
    <row r="11294" spans="760:785" x14ac:dyDescent="0.25">
      <c r="ACF11294" s="60"/>
      <c r="ACG11294" s="60"/>
      <c r="ACH11294" s="60"/>
      <c r="ACI11294" s="60"/>
      <c r="ACJ11294" s="60"/>
      <c r="ACK11294" s="60"/>
      <c r="ACL11294" s="60"/>
      <c r="ACM11294" s="60"/>
      <c r="ACN11294" s="60"/>
      <c r="ACO11294" s="60"/>
      <c r="ACP11294" s="60"/>
      <c r="ACQ11294" s="60"/>
      <c r="ACR11294" s="60"/>
      <c r="ACS11294" s="60"/>
      <c r="ACT11294" s="60"/>
      <c r="ACU11294" s="60"/>
      <c r="ACV11294" s="60"/>
      <c r="ACW11294" s="60"/>
      <c r="ACX11294" s="60"/>
      <c r="ACY11294" s="60">
        <v>0.93782467469884601</v>
      </c>
      <c r="ACZ11294" s="60"/>
      <c r="ADA11294" s="60"/>
      <c r="ADB11294" s="60"/>
      <c r="ADC11294" s="60"/>
      <c r="ADD11294" s="60"/>
      <c r="ADE11294" s="60"/>
    </row>
    <row r="11295" spans="760:785" x14ac:dyDescent="0.25">
      <c r="ACF11295" s="60"/>
      <c r="ACG11295" s="60"/>
      <c r="ACH11295" s="60"/>
      <c r="ACI11295" s="60"/>
      <c r="ACJ11295" s="60"/>
      <c r="ACK11295" s="60"/>
      <c r="ACL11295" s="60"/>
      <c r="ACM11295" s="60"/>
      <c r="ACN11295" s="60"/>
      <c r="ACO11295" s="60"/>
      <c r="ACP11295" s="60"/>
      <c r="ACQ11295" s="60"/>
      <c r="ACR11295" s="60"/>
      <c r="ACS11295" s="60"/>
      <c r="ACT11295" s="60"/>
      <c r="ACU11295" s="60"/>
      <c r="ACV11295" s="60"/>
      <c r="ACW11295" s="60"/>
      <c r="ACX11295" s="60"/>
      <c r="ACY11295" s="60">
        <v>0.93779219449574203</v>
      </c>
      <c r="ACZ11295" s="60"/>
      <c r="ADA11295" s="60"/>
      <c r="ADB11295" s="60"/>
      <c r="ADC11295" s="60"/>
      <c r="ADD11295" s="60"/>
      <c r="ADE11295" s="60"/>
    </row>
    <row r="11296" spans="760:785" x14ac:dyDescent="0.25">
      <c r="ACF11296" s="60"/>
      <c r="ACG11296" s="60"/>
      <c r="ACH11296" s="60"/>
      <c r="ACI11296" s="60"/>
      <c r="ACJ11296" s="60"/>
      <c r="ACK11296" s="60"/>
      <c r="ACL11296" s="60"/>
      <c r="ACM11296" s="60"/>
      <c r="ACN11296" s="60"/>
      <c r="ACO11296" s="60"/>
      <c r="ACP11296" s="60"/>
      <c r="ACQ11296" s="60"/>
      <c r="ACR11296" s="60"/>
      <c r="ACS11296" s="60"/>
      <c r="ACT11296" s="60"/>
      <c r="ACU11296" s="60"/>
      <c r="ACV11296" s="60"/>
      <c r="ACW11296" s="60"/>
      <c r="ACX11296" s="60"/>
      <c r="ACY11296" s="60">
        <v>0.93778915934234497</v>
      </c>
      <c r="ACZ11296" s="60"/>
      <c r="ADA11296" s="60"/>
      <c r="ADB11296" s="60"/>
      <c r="ADC11296" s="60"/>
      <c r="ADD11296" s="60"/>
      <c r="ADE11296" s="60"/>
    </row>
    <row r="11297" spans="760:785" x14ac:dyDescent="0.25">
      <c r="ACF11297" s="60"/>
      <c r="ACG11297" s="60"/>
      <c r="ACH11297" s="60"/>
      <c r="ACI11297" s="60"/>
      <c r="ACJ11297" s="60"/>
      <c r="ACK11297" s="60"/>
      <c r="ACL11297" s="60"/>
      <c r="ACM11297" s="60"/>
      <c r="ACN11297" s="60"/>
      <c r="ACO11297" s="60"/>
      <c r="ACP11297" s="60"/>
      <c r="ACQ11297" s="60"/>
      <c r="ACR11297" s="60"/>
      <c r="ACS11297" s="60"/>
      <c r="ACT11297" s="60"/>
      <c r="ACU11297" s="60"/>
      <c r="ACV11297" s="60"/>
      <c r="ACW11297" s="60"/>
      <c r="ACX11297" s="60"/>
      <c r="ACY11297" s="60">
        <v>0.93773848489728595</v>
      </c>
      <c r="ACZ11297" s="60"/>
      <c r="ADA11297" s="60"/>
      <c r="ADB11297" s="60"/>
      <c r="ADC11297" s="60"/>
      <c r="ADD11297" s="60"/>
      <c r="ADE11297" s="60"/>
    </row>
    <row r="11298" spans="760:785" x14ac:dyDescent="0.25">
      <c r="ACF11298" s="60"/>
      <c r="ACG11298" s="60"/>
      <c r="ACH11298" s="60"/>
      <c r="ACI11298" s="60"/>
      <c r="ACJ11298" s="60"/>
      <c r="ACK11298" s="60"/>
      <c r="ACL11298" s="60"/>
      <c r="ACM11298" s="60"/>
      <c r="ACN11298" s="60"/>
      <c r="ACO11298" s="60"/>
      <c r="ACP11298" s="60"/>
      <c r="ACQ11298" s="60"/>
      <c r="ACR11298" s="60"/>
      <c r="ACS11298" s="60"/>
      <c r="ACT11298" s="60"/>
      <c r="ACU11298" s="60"/>
      <c r="ACV11298" s="60"/>
      <c r="ACW11298" s="60"/>
      <c r="ACX11298" s="60"/>
      <c r="ACY11298" s="60">
        <v>0.93772790494302405</v>
      </c>
      <c r="ACZ11298" s="60"/>
      <c r="ADA11298" s="60"/>
      <c r="ADB11298" s="60"/>
      <c r="ADC11298" s="60"/>
      <c r="ADD11298" s="60"/>
      <c r="ADE11298" s="60"/>
    </row>
    <row r="11299" spans="760:785" x14ac:dyDescent="0.25">
      <c r="ACF11299" s="60"/>
      <c r="ACG11299" s="60"/>
      <c r="ACH11299" s="60"/>
      <c r="ACI11299" s="60"/>
      <c r="ACJ11299" s="60"/>
      <c r="ACK11299" s="60"/>
      <c r="ACL11299" s="60"/>
      <c r="ACM11299" s="60"/>
      <c r="ACN11299" s="60"/>
      <c r="ACO11299" s="60"/>
      <c r="ACP11299" s="60"/>
      <c r="ACQ11299" s="60"/>
      <c r="ACR11299" s="60"/>
      <c r="ACS11299" s="60"/>
      <c r="ACT11299" s="60"/>
      <c r="ACU11299" s="60"/>
      <c r="ACV11299" s="60"/>
      <c r="ACW11299" s="60"/>
      <c r="ACX11299" s="60"/>
      <c r="ACY11299" s="60">
        <v>0.93772483273651897</v>
      </c>
      <c r="ACZ11299" s="60"/>
      <c r="ADA11299" s="60"/>
      <c r="ADB11299" s="60"/>
      <c r="ADC11299" s="60"/>
      <c r="ADD11299" s="60"/>
      <c r="ADE11299" s="60"/>
    </row>
    <row r="11300" spans="760:785" x14ac:dyDescent="0.25">
      <c r="ACF11300" s="60"/>
      <c r="ACG11300" s="60"/>
      <c r="ACH11300" s="60"/>
      <c r="ACI11300" s="60"/>
      <c r="ACJ11300" s="60"/>
      <c r="ACK11300" s="60"/>
      <c r="ACL11300" s="60"/>
      <c r="ACM11300" s="60"/>
      <c r="ACN11300" s="60"/>
      <c r="ACO11300" s="60"/>
      <c r="ACP11300" s="60"/>
      <c r="ACQ11300" s="60"/>
      <c r="ACR11300" s="60"/>
      <c r="ACS11300" s="60"/>
      <c r="ACT11300" s="60"/>
      <c r="ACU11300" s="60"/>
      <c r="ACV11300" s="60"/>
      <c r="ACW11300" s="60"/>
      <c r="ACX11300" s="60"/>
      <c r="ACY11300" s="60">
        <v>0.93771397706039294</v>
      </c>
      <c r="ACZ11300" s="60"/>
      <c r="ADA11300" s="60"/>
      <c r="ADB11300" s="60"/>
      <c r="ADC11300" s="60"/>
      <c r="ADD11300" s="60"/>
      <c r="ADE11300" s="60"/>
    </row>
    <row r="11301" spans="760:785" x14ac:dyDescent="0.25">
      <c r="ACF11301" s="60"/>
      <c r="ACG11301" s="60"/>
      <c r="ACH11301" s="60"/>
      <c r="ACI11301" s="60"/>
      <c r="ACJ11301" s="60"/>
      <c r="ACK11301" s="60"/>
      <c r="ACL11301" s="60"/>
      <c r="ACM11301" s="60"/>
      <c r="ACN11301" s="60"/>
      <c r="ACO11301" s="60"/>
      <c r="ACP11301" s="60"/>
      <c r="ACQ11301" s="60"/>
      <c r="ACR11301" s="60"/>
      <c r="ACS11301" s="60"/>
      <c r="ACT11301" s="60"/>
      <c r="ACU11301" s="60"/>
      <c r="ACV11301" s="60"/>
      <c r="ACW11301" s="60"/>
      <c r="ACX11301" s="60"/>
      <c r="ACY11301" s="60">
        <v>0.93771180870790405</v>
      </c>
      <c r="ACZ11301" s="60"/>
      <c r="ADA11301" s="60"/>
      <c r="ADB11301" s="60"/>
      <c r="ADC11301" s="60"/>
      <c r="ADD11301" s="60"/>
      <c r="ADE11301" s="60"/>
    </row>
    <row r="11302" spans="760:785" x14ac:dyDescent="0.25">
      <c r="ACF11302" s="60"/>
      <c r="ACG11302" s="60"/>
      <c r="ACH11302" s="60"/>
      <c r="ACI11302" s="60"/>
      <c r="ACJ11302" s="60"/>
      <c r="ACK11302" s="60"/>
      <c r="ACL11302" s="60"/>
      <c r="ACM11302" s="60"/>
      <c r="ACN11302" s="60"/>
      <c r="ACO11302" s="60"/>
      <c r="ACP11302" s="60"/>
      <c r="ACQ11302" s="60"/>
      <c r="ACR11302" s="60"/>
      <c r="ACS11302" s="60"/>
      <c r="ACT11302" s="60"/>
      <c r="ACU11302" s="60"/>
      <c r="ACV11302" s="60"/>
      <c r="ACW11302" s="60"/>
      <c r="ACX11302" s="60"/>
      <c r="ACY11302" s="60">
        <v>0.937688045624683</v>
      </c>
      <c r="ACZ11302" s="60"/>
      <c r="ADA11302" s="60"/>
      <c r="ADB11302" s="60"/>
      <c r="ADC11302" s="60"/>
      <c r="ADD11302" s="60"/>
      <c r="ADE11302" s="60"/>
    </row>
    <row r="11303" spans="760:785" x14ac:dyDescent="0.25">
      <c r="ACF11303" s="60"/>
      <c r="ACG11303" s="60"/>
      <c r="ACH11303" s="60"/>
      <c r="ACI11303" s="60"/>
      <c r="ACJ11303" s="60"/>
      <c r="ACK11303" s="60"/>
      <c r="ACL11303" s="60"/>
      <c r="ACM11303" s="60"/>
      <c r="ACN11303" s="60"/>
      <c r="ACO11303" s="60"/>
      <c r="ACP11303" s="60"/>
      <c r="ACQ11303" s="60"/>
      <c r="ACR11303" s="60"/>
      <c r="ACS11303" s="60"/>
      <c r="ACT11303" s="60"/>
      <c r="ACU11303" s="60"/>
      <c r="ACV11303" s="60"/>
      <c r="ACW11303" s="60"/>
      <c r="ACX11303" s="60"/>
      <c r="ACY11303" s="60">
        <v>0.93766304394563804</v>
      </c>
      <c r="ACZ11303" s="60"/>
      <c r="ADA11303" s="60"/>
      <c r="ADB11303" s="60"/>
      <c r="ADC11303" s="60"/>
      <c r="ADD11303" s="60"/>
      <c r="ADE11303" s="60"/>
    </row>
    <row r="11304" spans="760:785" x14ac:dyDescent="0.25">
      <c r="ACF11304" s="60"/>
      <c r="ACG11304" s="60"/>
      <c r="ACH11304" s="60"/>
      <c r="ACI11304" s="60"/>
      <c r="ACJ11304" s="60"/>
      <c r="ACK11304" s="60"/>
      <c r="ACL11304" s="60"/>
      <c r="ACM11304" s="60"/>
      <c r="ACN11304" s="60"/>
      <c r="ACO11304" s="60"/>
      <c r="ACP11304" s="60"/>
      <c r="ACQ11304" s="60"/>
      <c r="ACR11304" s="60"/>
      <c r="ACS11304" s="60"/>
      <c r="ACT11304" s="60"/>
      <c r="ACU11304" s="60"/>
      <c r="ACV11304" s="60"/>
      <c r="ACW11304" s="60"/>
      <c r="ACX11304" s="60"/>
      <c r="ACY11304" s="60">
        <v>0.93764366765038898</v>
      </c>
      <c r="ACZ11304" s="60"/>
      <c r="ADA11304" s="60"/>
      <c r="ADB11304" s="60"/>
      <c r="ADC11304" s="60"/>
      <c r="ADD11304" s="60"/>
      <c r="ADE11304" s="60"/>
    </row>
    <row r="11305" spans="760:785" x14ac:dyDescent="0.25">
      <c r="ACF11305" s="60"/>
      <c r="ACG11305" s="60"/>
      <c r="ACH11305" s="60"/>
      <c r="ACI11305" s="60"/>
      <c r="ACJ11305" s="60"/>
      <c r="ACK11305" s="60"/>
      <c r="ACL11305" s="60"/>
      <c r="ACM11305" s="60"/>
      <c r="ACN11305" s="60"/>
      <c r="ACO11305" s="60"/>
      <c r="ACP11305" s="60"/>
      <c r="ACQ11305" s="60"/>
      <c r="ACR11305" s="60"/>
      <c r="ACS11305" s="60"/>
      <c r="ACT11305" s="60"/>
      <c r="ACU11305" s="60"/>
      <c r="ACV11305" s="60"/>
      <c r="ACW11305" s="60"/>
      <c r="ACX11305" s="60"/>
      <c r="ACY11305" s="60">
        <v>0.93759670534214101</v>
      </c>
      <c r="ACZ11305" s="60"/>
      <c r="ADA11305" s="60"/>
      <c r="ADB11305" s="60"/>
      <c r="ADC11305" s="60"/>
      <c r="ADD11305" s="60"/>
      <c r="ADE11305" s="60"/>
    </row>
    <row r="11306" spans="760:785" x14ac:dyDescent="0.25">
      <c r="ACF11306" s="60"/>
      <c r="ACG11306" s="60"/>
      <c r="ACH11306" s="60"/>
      <c r="ACI11306" s="60"/>
      <c r="ACJ11306" s="60"/>
      <c r="ACK11306" s="60"/>
      <c r="ACL11306" s="60"/>
      <c r="ACM11306" s="60"/>
      <c r="ACN11306" s="60"/>
      <c r="ACO11306" s="60"/>
      <c r="ACP11306" s="60"/>
      <c r="ACQ11306" s="60"/>
      <c r="ACR11306" s="60"/>
      <c r="ACS11306" s="60"/>
      <c r="ACT11306" s="60"/>
      <c r="ACU11306" s="60"/>
      <c r="ACV11306" s="60"/>
      <c r="ACW11306" s="60"/>
      <c r="ACX11306" s="60"/>
      <c r="ACY11306" s="60">
        <v>0.93759528573126905</v>
      </c>
      <c r="ACZ11306" s="60"/>
      <c r="ADA11306" s="60"/>
      <c r="ADB11306" s="60"/>
      <c r="ADC11306" s="60"/>
      <c r="ADD11306" s="60"/>
      <c r="ADE11306" s="60"/>
    </row>
    <row r="11307" spans="760:785" x14ac:dyDescent="0.25">
      <c r="ACF11307" s="60"/>
      <c r="ACG11307" s="60"/>
      <c r="ACH11307" s="60"/>
      <c r="ACI11307" s="60"/>
      <c r="ACJ11307" s="60"/>
      <c r="ACK11307" s="60"/>
      <c r="ACL11307" s="60"/>
      <c r="ACM11307" s="60"/>
      <c r="ACN11307" s="60"/>
      <c r="ACO11307" s="60"/>
      <c r="ACP11307" s="60"/>
      <c r="ACQ11307" s="60"/>
      <c r="ACR11307" s="60"/>
      <c r="ACS11307" s="60"/>
      <c r="ACT11307" s="60"/>
      <c r="ACU11307" s="60"/>
      <c r="ACV11307" s="60"/>
      <c r="ACW11307" s="60"/>
      <c r="ACX11307" s="60"/>
      <c r="ACY11307" s="60">
        <v>0.93758594344246704</v>
      </c>
      <c r="ACZ11307" s="60"/>
      <c r="ADA11307" s="60"/>
      <c r="ADB11307" s="60"/>
      <c r="ADC11307" s="60"/>
      <c r="ADD11307" s="60"/>
      <c r="ADE11307" s="60"/>
    </row>
    <row r="11308" spans="760:785" x14ac:dyDescent="0.25">
      <c r="ACF11308" s="60"/>
      <c r="ACG11308" s="60"/>
      <c r="ACH11308" s="60"/>
      <c r="ACI11308" s="60"/>
      <c r="ACJ11308" s="60"/>
      <c r="ACK11308" s="60"/>
      <c r="ACL11308" s="60"/>
      <c r="ACM11308" s="60"/>
      <c r="ACN11308" s="60"/>
      <c r="ACO11308" s="60"/>
      <c r="ACP11308" s="60"/>
      <c r="ACQ11308" s="60"/>
      <c r="ACR11308" s="60"/>
      <c r="ACS11308" s="60"/>
      <c r="ACT11308" s="60"/>
      <c r="ACU11308" s="60"/>
      <c r="ACV11308" s="60"/>
      <c r="ACW11308" s="60"/>
      <c r="ACX11308" s="60"/>
      <c r="ACY11308" s="60">
        <v>0.93758489762073405</v>
      </c>
      <c r="ACZ11308" s="60"/>
      <c r="ADA11308" s="60"/>
      <c r="ADB11308" s="60"/>
      <c r="ADC11308" s="60"/>
      <c r="ADD11308" s="60"/>
      <c r="ADE11308" s="60"/>
    </row>
    <row r="11309" spans="760:785" x14ac:dyDescent="0.25">
      <c r="ACF11309" s="60"/>
      <c r="ACG11309" s="60"/>
      <c r="ACH11309" s="60"/>
      <c r="ACI11309" s="60"/>
      <c r="ACJ11309" s="60"/>
      <c r="ACK11309" s="60"/>
      <c r="ACL11309" s="60"/>
      <c r="ACM11309" s="60"/>
      <c r="ACN11309" s="60"/>
      <c r="ACO11309" s="60"/>
      <c r="ACP11309" s="60"/>
      <c r="ACQ11309" s="60"/>
      <c r="ACR11309" s="60"/>
      <c r="ACS11309" s="60"/>
      <c r="ACT11309" s="60"/>
      <c r="ACU11309" s="60"/>
      <c r="ACV11309" s="60"/>
      <c r="ACW11309" s="60"/>
      <c r="ACX11309" s="60"/>
      <c r="ACY11309" s="60">
        <v>0.93757896944212105</v>
      </c>
      <c r="ACZ11309" s="60"/>
      <c r="ADA11309" s="60"/>
      <c r="ADB11309" s="60"/>
      <c r="ADC11309" s="60"/>
      <c r="ADD11309" s="60"/>
      <c r="ADE11309" s="60"/>
    </row>
    <row r="11310" spans="760:785" x14ac:dyDescent="0.25">
      <c r="ACF11310" s="60"/>
      <c r="ACG11310" s="60"/>
      <c r="ACH11310" s="60"/>
      <c r="ACI11310" s="60"/>
      <c r="ACJ11310" s="60"/>
      <c r="ACK11310" s="60"/>
      <c r="ACL11310" s="60"/>
      <c r="ACM11310" s="60"/>
      <c r="ACN11310" s="60"/>
      <c r="ACO11310" s="60"/>
      <c r="ACP11310" s="60"/>
      <c r="ACQ11310" s="60"/>
      <c r="ACR11310" s="60"/>
      <c r="ACS11310" s="60"/>
      <c r="ACT11310" s="60"/>
      <c r="ACU11310" s="60"/>
      <c r="ACV11310" s="60"/>
      <c r="ACW11310" s="60"/>
      <c r="ACX11310" s="60"/>
      <c r="ACY11310" s="60">
        <v>0.93756481233933098</v>
      </c>
      <c r="ACZ11310" s="60"/>
      <c r="ADA11310" s="60"/>
      <c r="ADB11310" s="60"/>
      <c r="ADC11310" s="60"/>
      <c r="ADD11310" s="60"/>
      <c r="ADE11310" s="60"/>
    </row>
    <row r="11311" spans="760:785" x14ac:dyDescent="0.25">
      <c r="ACF11311" s="60"/>
      <c r="ACG11311" s="60"/>
      <c r="ACH11311" s="60"/>
      <c r="ACI11311" s="60"/>
      <c r="ACJ11311" s="60"/>
      <c r="ACK11311" s="60"/>
      <c r="ACL11311" s="60"/>
      <c r="ACM11311" s="60"/>
      <c r="ACN11311" s="60"/>
      <c r="ACO11311" s="60"/>
      <c r="ACP11311" s="60"/>
      <c r="ACQ11311" s="60"/>
      <c r="ACR11311" s="60"/>
      <c r="ACS11311" s="60"/>
      <c r="ACT11311" s="60"/>
      <c r="ACU11311" s="60"/>
      <c r="ACV11311" s="60"/>
      <c r="ACW11311" s="60"/>
      <c r="ACX11311" s="60"/>
      <c r="ACY11311" s="60">
        <v>0.93749453029180596</v>
      </c>
      <c r="ACZ11311" s="60"/>
      <c r="ADA11311" s="60"/>
      <c r="ADB11311" s="60"/>
      <c r="ADC11311" s="60"/>
      <c r="ADD11311" s="60"/>
      <c r="ADE11311" s="60"/>
    </row>
    <row r="11312" spans="760:785" x14ac:dyDescent="0.25">
      <c r="ACF11312" s="60"/>
      <c r="ACG11312" s="60"/>
      <c r="ACH11312" s="60"/>
      <c r="ACI11312" s="60"/>
      <c r="ACJ11312" s="60"/>
      <c r="ACK11312" s="60"/>
      <c r="ACL11312" s="60"/>
      <c r="ACM11312" s="60"/>
      <c r="ACN11312" s="60"/>
      <c r="ACO11312" s="60"/>
      <c r="ACP11312" s="60"/>
      <c r="ACQ11312" s="60"/>
      <c r="ACR11312" s="60"/>
      <c r="ACS11312" s="60"/>
      <c r="ACT11312" s="60"/>
      <c r="ACU11312" s="60"/>
      <c r="ACV11312" s="60"/>
      <c r="ACW11312" s="60"/>
      <c r="ACX11312" s="60"/>
      <c r="ACY11312" s="60">
        <v>0.93741078732648897</v>
      </c>
      <c r="ACZ11312" s="60"/>
      <c r="ADA11312" s="60"/>
      <c r="ADB11312" s="60"/>
      <c r="ADC11312" s="60"/>
      <c r="ADD11312" s="60"/>
      <c r="ADE11312" s="60"/>
    </row>
    <row r="11313" spans="760:785" x14ac:dyDescent="0.25">
      <c r="ACF11313" s="60"/>
      <c r="ACG11313" s="60"/>
      <c r="ACH11313" s="60"/>
      <c r="ACI11313" s="60"/>
      <c r="ACJ11313" s="60"/>
      <c r="ACK11313" s="60"/>
      <c r="ACL11313" s="60"/>
      <c r="ACM11313" s="60"/>
      <c r="ACN11313" s="60"/>
      <c r="ACO11313" s="60"/>
      <c r="ACP11313" s="60"/>
      <c r="ACQ11313" s="60"/>
      <c r="ACR11313" s="60"/>
      <c r="ACS11313" s="60"/>
      <c r="ACT11313" s="60"/>
      <c r="ACU11313" s="60"/>
      <c r="ACV11313" s="60"/>
      <c r="ACW11313" s="60"/>
      <c r="ACX11313" s="60"/>
      <c r="ACY11313" s="60">
        <v>0.93740734080442001</v>
      </c>
      <c r="ACZ11313" s="60"/>
      <c r="ADA11313" s="60"/>
      <c r="ADB11313" s="60"/>
      <c r="ADC11313" s="60"/>
      <c r="ADD11313" s="60"/>
      <c r="ADE11313" s="60"/>
    </row>
    <row r="11314" spans="760:785" x14ac:dyDescent="0.25">
      <c r="ACF11314" s="60"/>
      <c r="ACG11314" s="60"/>
      <c r="ACH11314" s="60"/>
      <c r="ACI11314" s="60"/>
      <c r="ACJ11314" s="60"/>
      <c r="ACK11314" s="60"/>
      <c r="ACL11314" s="60"/>
      <c r="ACM11314" s="60"/>
      <c r="ACN11314" s="60"/>
      <c r="ACO11314" s="60"/>
      <c r="ACP11314" s="60"/>
      <c r="ACQ11314" s="60"/>
      <c r="ACR11314" s="60"/>
      <c r="ACS11314" s="60"/>
      <c r="ACT11314" s="60"/>
      <c r="ACU11314" s="60"/>
      <c r="ACV11314" s="60"/>
      <c r="ACW11314" s="60"/>
      <c r="ACX11314" s="60"/>
      <c r="ACY11314" s="60">
        <v>0.93734260053468599</v>
      </c>
      <c r="ACZ11314" s="60"/>
      <c r="ADA11314" s="60"/>
      <c r="ADB11314" s="60"/>
      <c r="ADC11314" s="60"/>
      <c r="ADD11314" s="60"/>
      <c r="ADE11314" s="60"/>
    </row>
    <row r="11315" spans="760:785" x14ac:dyDescent="0.25">
      <c r="ACF11315" s="60"/>
      <c r="ACG11315" s="60"/>
      <c r="ACH11315" s="60"/>
      <c r="ACI11315" s="60"/>
      <c r="ACJ11315" s="60"/>
      <c r="ACK11315" s="60"/>
      <c r="ACL11315" s="60"/>
      <c r="ACM11315" s="60"/>
      <c r="ACN11315" s="60"/>
      <c r="ACO11315" s="60"/>
      <c r="ACP11315" s="60"/>
      <c r="ACQ11315" s="60"/>
      <c r="ACR11315" s="60"/>
      <c r="ACS11315" s="60"/>
      <c r="ACT11315" s="60"/>
      <c r="ACU11315" s="60"/>
      <c r="ACV11315" s="60"/>
      <c r="ACW11315" s="60"/>
      <c r="ACX11315" s="60"/>
      <c r="ACY11315" s="60">
        <v>0.93726368264607696</v>
      </c>
      <c r="ACZ11315" s="60"/>
      <c r="ADA11315" s="60"/>
      <c r="ADB11315" s="60"/>
      <c r="ADC11315" s="60"/>
      <c r="ADD11315" s="60"/>
      <c r="ADE11315" s="60"/>
    </row>
    <row r="11316" spans="760:785" x14ac:dyDescent="0.25">
      <c r="ACF11316" s="60"/>
      <c r="ACG11316" s="60"/>
      <c r="ACH11316" s="60"/>
      <c r="ACI11316" s="60"/>
      <c r="ACJ11316" s="60"/>
      <c r="ACK11316" s="60"/>
      <c r="ACL11316" s="60"/>
      <c r="ACM11316" s="60"/>
      <c r="ACN11316" s="60"/>
      <c r="ACO11316" s="60"/>
      <c r="ACP11316" s="60"/>
      <c r="ACQ11316" s="60"/>
      <c r="ACR11316" s="60"/>
      <c r="ACS11316" s="60"/>
      <c r="ACT11316" s="60"/>
      <c r="ACU11316" s="60"/>
      <c r="ACV11316" s="60"/>
      <c r="ACW11316" s="60"/>
      <c r="ACX11316" s="60"/>
      <c r="ACY11316" s="60">
        <v>0.93722603495909196</v>
      </c>
      <c r="ACZ11316" s="60"/>
      <c r="ADA11316" s="60"/>
      <c r="ADB11316" s="60"/>
      <c r="ADC11316" s="60"/>
      <c r="ADD11316" s="60"/>
      <c r="ADE11316" s="60"/>
    </row>
    <row r="11317" spans="760:785" x14ac:dyDescent="0.25">
      <c r="ACF11317" s="60"/>
      <c r="ACG11317" s="60"/>
      <c r="ACH11317" s="60"/>
      <c r="ACI11317" s="60"/>
      <c r="ACJ11317" s="60"/>
      <c r="ACK11317" s="60"/>
      <c r="ACL11317" s="60"/>
      <c r="ACM11317" s="60"/>
      <c r="ACN11317" s="60"/>
      <c r="ACO11317" s="60"/>
      <c r="ACP11317" s="60"/>
      <c r="ACQ11317" s="60"/>
      <c r="ACR11317" s="60"/>
      <c r="ACS11317" s="60"/>
      <c r="ACT11317" s="60"/>
      <c r="ACU11317" s="60"/>
      <c r="ACV11317" s="60"/>
      <c r="ACW11317" s="60"/>
      <c r="ACX11317" s="60"/>
      <c r="ACY11317" s="60">
        <v>0.937221973902998</v>
      </c>
      <c r="ACZ11317" s="60"/>
      <c r="ADA11317" s="60"/>
      <c r="ADB11317" s="60"/>
      <c r="ADC11317" s="60"/>
      <c r="ADD11317" s="60"/>
      <c r="ADE11317" s="60"/>
    </row>
    <row r="11318" spans="760:785" x14ac:dyDescent="0.25">
      <c r="ACF11318" s="60"/>
      <c r="ACG11318" s="60"/>
      <c r="ACH11318" s="60"/>
      <c r="ACI11318" s="60"/>
      <c r="ACJ11318" s="60"/>
      <c r="ACK11318" s="60"/>
      <c r="ACL11318" s="60"/>
      <c r="ACM11318" s="60"/>
      <c r="ACN11318" s="60"/>
      <c r="ACO11318" s="60"/>
      <c r="ACP11318" s="60"/>
      <c r="ACQ11318" s="60"/>
      <c r="ACR11318" s="60"/>
      <c r="ACS11318" s="60"/>
      <c r="ACT11318" s="60"/>
      <c r="ACU11318" s="60"/>
      <c r="ACV11318" s="60"/>
      <c r="ACW11318" s="60"/>
      <c r="ACX11318" s="60"/>
      <c r="ACY11318" s="60">
        <v>0.93720949604586901</v>
      </c>
      <c r="ACZ11318" s="60"/>
      <c r="ADA11318" s="60"/>
      <c r="ADB11318" s="60"/>
      <c r="ADC11318" s="60"/>
      <c r="ADD11318" s="60"/>
      <c r="ADE11318" s="60"/>
    </row>
    <row r="11319" spans="760:785" x14ac:dyDescent="0.25">
      <c r="ACF11319" s="60"/>
      <c r="ACG11319" s="60"/>
      <c r="ACH11319" s="60"/>
      <c r="ACI11319" s="60"/>
      <c r="ACJ11319" s="60"/>
      <c r="ACK11319" s="60"/>
      <c r="ACL11319" s="60"/>
      <c r="ACM11319" s="60"/>
      <c r="ACN11319" s="60"/>
      <c r="ACO11319" s="60"/>
      <c r="ACP11319" s="60"/>
      <c r="ACQ11319" s="60"/>
      <c r="ACR11319" s="60"/>
      <c r="ACS11319" s="60"/>
      <c r="ACT11319" s="60"/>
      <c r="ACU11319" s="60"/>
      <c r="ACV11319" s="60"/>
      <c r="ACW11319" s="60"/>
      <c r="ACX11319" s="60"/>
      <c r="ACY11319" s="60">
        <v>0.93714074008404602</v>
      </c>
      <c r="ACZ11319" s="60"/>
      <c r="ADA11319" s="60"/>
      <c r="ADB11319" s="60"/>
      <c r="ADC11319" s="60"/>
      <c r="ADD11319" s="60"/>
      <c r="ADE11319" s="60"/>
    </row>
    <row r="11320" spans="760:785" x14ac:dyDescent="0.25">
      <c r="ACF11320" s="60"/>
      <c r="ACG11320" s="60"/>
      <c r="ACH11320" s="60"/>
      <c r="ACI11320" s="60"/>
      <c r="ACJ11320" s="60"/>
      <c r="ACK11320" s="60"/>
      <c r="ACL11320" s="60"/>
      <c r="ACM11320" s="60"/>
      <c r="ACN11320" s="60"/>
      <c r="ACO11320" s="60"/>
      <c r="ACP11320" s="60"/>
      <c r="ACQ11320" s="60"/>
      <c r="ACR11320" s="60"/>
      <c r="ACS11320" s="60"/>
      <c r="ACT11320" s="60"/>
      <c r="ACU11320" s="60"/>
      <c r="ACV11320" s="60"/>
      <c r="ACW11320" s="60"/>
      <c r="ACX11320" s="60"/>
      <c r="ACY11320" s="60">
        <v>0.93708703959141904</v>
      </c>
      <c r="ACZ11320" s="60"/>
      <c r="ADA11320" s="60"/>
      <c r="ADB11320" s="60"/>
      <c r="ADC11320" s="60"/>
      <c r="ADD11320" s="60"/>
      <c r="ADE11320" s="60"/>
    </row>
    <row r="11321" spans="760:785" x14ac:dyDescent="0.25">
      <c r="ACF11321" s="60"/>
      <c r="ACG11321" s="60"/>
      <c r="ACH11321" s="60"/>
      <c r="ACI11321" s="60"/>
      <c r="ACJ11321" s="60"/>
      <c r="ACK11321" s="60"/>
      <c r="ACL11321" s="60"/>
      <c r="ACM11321" s="60"/>
      <c r="ACN11321" s="60"/>
      <c r="ACO11321" s="60"/>
      <c r="ACP11321" s="60"/>
      <c r="ACQ11321" s="60"/>
      <c r="ACR11321" s="60"/>
      <c r="ACS11321" s="60"/>
      <c r="ACT11321" s="60"/>
      <c r="ACU11321" s="60"/>
      <c r="ACV11321" s="60"/>
      <c r="ACW11321" s="60"/>
      <c r="ACX11321" s="60"/>
      <c r="ACY11321" s="60">
        <v>0.937078883226381</v>
      </c>
      <c r="ACZ11321" s="60"/>
      <c r="ADA11321" s="60"/>
      <c r="ADB11321" s="60"/>
      <c r="ADC11321" s="60"/>
      <c r="ADD11321" s="60"/>
      <c r="ADE11321" s="60"/>
    </row>
    <row r="11322" spans="760:785" x14ac:dyDescent="0.25">
      <c r="ACF11322" s="60"/>
      <c r="ACG11322" s="60"/>
      <c r="ACH11322" s="60"/>
      <c r="ACI11322" s="60"/>
      <c r="ACJ11322" s="60"/>
      <c r="ACK11322" s="60"/>
      <c r="ACL11322" s="60"/>
      <c r="ACM11322" s="60"/>
      <c r="ACN11322" s="60"/>
      <c r="ACO11322" s="60"/>
      <c r="ACP11322" s="60"/>
      <c r="ACQ11322" s="60"/>
      <c r="ACR11322" s="60"/>
      <c r="ACS11322" s="60"/>
      <c r="ACT11322" s="60"/>
      <c r="ACU11322" s="60"/>
      <c r="ACV11322" s="60"/>
      <c r="ACW11322" s="60"/>
      <c r="ACX11322" s="60"/>
      <c r="ACY11322" s="60">
        <v>0.93706605568229995</v>
      </c>
      <c r="ACZ11322" s="60"/>
      <c r="ADA11322" s="60"/>
      <c r="ADB11322" s="60"/>
      <c r="ADC11322" s="60"/>
      <c r="ADD11322" s="60"/>
      <c r="ADE11322" s="60"/>
    </row>
    <row r="11323" spans="760:785" x14ac:dyDescent="0.25">
      <c r="ACF11323" s="60"/>
      <c r="ACG11323" s="60"/>
      <c r="ACH11323" s="60"/>
      <c r="ACI11323" s="60"/>
      <c r="ACJ11323" s="60"/>
      <c r="ACK11323" s="60"/>
      <c r="ACL11323" s="60"/>
      <c r="ACM11323" s="60"/>
      <c r="ACN11323" s="60"/>
      <c r="ACO11323" s="60"/>
      <c r="ACP11323" s="60"/>
      <c r="ACQ11323" s="60"/>
      <c r="ACR11323" s="60"/>
      <c r="ACS11323" s="60"/>
      <c r="ACT11323" s="60"/>
      <c r="ACU11323" s="60"/>
      <c r="ACV11323" s="60"/>
      <c r="ACW11323" s="60"/>
      <c r="ACX11323" s="60"/>
      <c r="ACY11323" s="60">
        <v>0.93705994710463902</v>
      </c>
      <c r="ACZ11323" s="60"/>
      <c r="ADA11323" s="60"/>
      <c r="ADB11323" s="60"/>
      <c r="ADC11323" s="60"/>
      <c r="ADD11323" s="60"/>
      <c r="ADE11323" s="60"/>
    </row>
    <row r="11324" spans="760:785" x14ac:dyDescent="0.25">
      <c r="ACF11324" s="60"/>
      <c r="ACG11324" s="60"/>
      <c r="ACH11324" s="60"/>
      <c r="ACI11324" s="60"/>
      <c r="ACJ11324" s="60"/>
      <c r="ACK11324" s="60"/>
      <c r="ACL11324" s="60"/>
      <c r="ACM11324" s="60"/>
      <c r="ACN11324" s="60"/>
      <c r="ACO11324" s="60"/>
      <c r="ACP11324" s="60"/>
      <c r="ACQ11324" s="60"/>
      <c r="ACR11324" s="60"/>
      <c r="ACS11324" s="60"/>
      <c r="ACT11324" s="60"/>
      <c r="ACU11324" s="60"/>
      <c r="ACV11324" s="60"/>
      <c r="ACW11324" s="60"/>
      <c r="ACX11324" s="60"/>
      <c r="ACY11324" s="60">
        <v>0.93700033836770602</v>
      </c>
      <c r="ACZ11324" s="60"/>
      <c r="ADA11324" s="60"/>
      <c r="ADB11324" s="60"/>
      <c r="ADC11324" s="60"/>
      <c r="ADD11324" s="60"/>
      <c r="ADE11324" s="60"/>
    </row>
    <row r="11325" spans="760:785" x14ac:dyDescent="0.25">
      <c r="ACF11325" s="60"/>
      <c r="ACG11325" s="60"/>
      <c r="ACH11325" s="60"/>
      <c r="ACI11325" s="60"/>
      <c r="ACJ11325" s="60"/>
      <c r="ACK11325" s="60"/>
      <c r="ACL11325" s="60"/>
      <c r="ACM11325" s="60"/>
      <c r="ACN11325" s="60"/>
      <c r="ACO11325" s="60"/>
      <c r="ACP11325" s="60"/>
      <c r="ACQ11325" s="60"/>
      <c r="ACR11325" s="60"/>
      <c r="ACS11325" s="60"/>
      <c r="ACT11325" s="60"/>
      <c r="ACU11325" s="60"/>
      <c r="ACV11325" s="60"/>
      <c r="ACW11325" s="60"/>
      <c r="ACX11325" s="60"/>
      <c r="ACY11325" s="60">
        <v>0.936988075136583</v>
      </c>
      <c r="ACZ11325" s="60"/>
      <c r="ADA11325" s="60"/>
      <c r="ADB11325" s="60"/>
      <c r="ADC11325" s="60"/>
      <c r="ADD11325" s="60"/>
      <c r="ADE11325" s="60"/>
    </row>
    <row r="11326" spans="760:785" x14ac:dyDescent="0.25">
      <c r="ACF11326" s="60"/>
      <c r="ACG11326" s="60"/>
      <c r="ACH11326" s="60"/>
      <c r="ACI11326" s="60"/>
      <c r="ACJ11326" s="60"/>
      <c r="ACK11326" s="60"/>
      <c r="ACL11326" s="60"/>
      <c r="ACM11326" s="60"/>
      <c r="ACN11326" s="60"/>
      <c r="ACO11326" s="60"/>
      <c r="ACP11326" s="60"/>
      <c r="ACQ11326" s="60"/>
      <c r="ACR11326" s="60"/>
      <c r="ACS11326" s="60"/>
      <c r="ACT11326" s="60"/>
      <c r="ACU11326" s="60"/>
      <c r="ACV11326" s="60"/>
      <c r="ACW11326" s="60"/>
      <c r="ACX11326" s="60"/>
      <c r="ACY11326" s="60">
        <v>0.93698319833687504</v>
      </c>
      <c r="ACZ11326" s="60"/>
      <c r="ADA11326" s="60"/>
      <c r="ADB11326" s="60"/>
      <c r="ADC11326" s="60"/>
      <c r="ADD11326" s="60"/>
      <c r="ADE11326" s="60"/>
    </row>
    <row r="11327" spans="760:785" x14ac:dyDescent="0.25">
      <c r="ACF11327" s="60"/>
      <c r="ACG11327" s="60"/>
      <c r="ACH11327" s="60"/>
      <c r="ACI11327" s="60"/>
      <c r="ACJ11327" s="60"/>
      <c r="ACK11327" s="60"/>
      <c r="ACL11327" s="60"/>
      <c r="ACM11327" s="60"/>
      <c r="ACN11327" s="60"/>
      <c r="ACO11327" s="60"/>
      <c r="ACP11327" s="60"/>
      <c r="ACQ11327" s="60"/>
      <c r="ACR11327" s="60"/>
      <c r="ACS11327" s="60"/>
      <c r="ACT11327" s="60"/>
      <c r="ACU11327" s="60"/>
      <c r="ACV11327" s="60"/>
      <c r="ACW11327" s="60"/>
      <c r="ACX11327" s="60"/>
      <c r="ACY11327" s="60">
        <v>0.93691994236615705</v>
      </c>
      <c r="ACZ11327" s="60"/>
      <c r="ADA11327" s="60"/>
      <c r="ADB11327" s="60"/>
      <c r="ADC11327" s="60"/>
      <c r="ADD11327" s="60"/>
      <c r="ADE11327" s="60"/>
    </row>
    <row r="11328" spans="760:785" x14ac:dyDescent="0.25">
      <c r="ACF11328" s="60"/>
      <c r="ACG11328" s="60"/>
      <c r="ACH11328" s="60"/>
      <c r="ACI11328" s="60"/>
      <c r="ACJ11328" s="60"/>
      <c r="ACK11328" s="60"/>
      <c r="ACL11328" s="60"/>
      <c r="ACM11328" s="60"/>
      <c r="ACN11328" s="60"/>
      <c r="ACO11328" s="60"/>
      <c r="ACP11328" s="60"/>
      <c r="ACQ11328" s="60"/>
      <c r="ACR11328" s="60"/>
      <c r="ACS11328" s="60"/>
      <c r="ACT11328" s="60"/>
      <c r="ACU11328" s="60"/>
      <c r="ACV11328" s="60"/>
      <c r="ACW11328" s="60"/>
      <c r="ACX11328" s="60"/>
      <c r="ACY11328" s="60">
        <v>0.93688761761094896</v>
      </c>
      <c r="ACZ11328" s="60"/>
      <c r="ADA11328" s="60"/>
      <c r="ADB11328" s="60"/>
      <c r="ADC11328" s="60"/>
      <c r="ADD11328" s="60"/>
      <c r="ADE11328" s="60"/>
    </row>
    <row r="11329" spans="760:785" x14ac:dyDescent="0.25">
      <c r="ACF11329" s="60"/>
      <c r="ACG11329" s="60"/>
      <c r="ACH11329" s="60"/>
      <c r="ACI11329" s="60"/>
      <c r="ACJ11329" s="60"/>
      <c r="ACK11329" s="60"/>
      <c r="ACL11329" s="60"/>
      <c r="ACM11329" s="60"/>
      <c r="ACN11329" s="60"/>
      <c r="ACO11329" s="60"/>
      <c r="ACP11329" s="60"/>
      <c r="ACQ11329" s="60"/>
      <c r="ACR11329" s="60"/>
      <c r="ACS11329" s="60"/>
      <c r="ACT11329" s="60"/>
      <c r="ACU11329" s="60"/>
      <c r="ACV11329" s="60"/>
      <c r="ACW11329" s="60"/>
      <c r="ACX11329" s="60"/>
      <c r="ACY11329" s="60">
        <v>0.93688475066197596</v>
      </c>
      <c r="ACZ11329" s="60"/>
      <c r="ADA11329" s="60"/>
      <c r="ADB11329" s="60"/>
      <c r="ADC11329" s="60"/>
      <c r="ADD11329" s="60"/>
      <c r="ADE11329" s="60"/>
    </row>
    <row r="11330" spans="760:785" x14ac:dyDescent="0.25">
      <c r="ACF11330" s="60"/>
      <c r="ACG11330" s="60"/>
      <c r="ACH11330" s="60"/>
      <c r="ACI11330" s="60"/>
      <c r="ACJ11330" s="60"/>
      <c r="ACK11330" s="60"/>
      <c r="ACL11330" s="60"/>
      <c r="ACM11330" s="60"/>
      <c r="ACN11330" s="60"/>
      <c r="ACO11330" s="60"/>
      <c r="ACP11330" s="60"/>
      <c r="ACQ11330" s="60"/>
      <c r="ACR11330" s="60"/>
      <c r="ACS11330" s="60"/>
      <c r="ACT11330" s="60"/>
      <c r="ACU11330" s="60"/>
      <c r="ACV11330" s="60"/>
      <c r="ACW11330" s="60"/>
      <c r="ACX11330" s="60"/>
      <c r="ACY11330" s="60">
        <v>0.93688158631447405</v>
      </c>
      <c r="ACZ11330" s="60"/>
      <c r="ADA11330" s="60"/>
      <c r="ADB11330" s="60"/>
      <c r="ADC11330" s="60"/>
      <c r="ADD11330" s="60"/>
      <c r="ADE11330" s="60"/>
    </row>
    <row r="11331" spans="760:785" x14ac:dyDescent="0.25">
      <c r="ACF11331" s="60"/>
      <c r="ACG11331" s="60"/>
      <c r="ACH11331" s="60"/>
      <c r="ACI11331" s="60"/>
      <c r="ACJ11331" s="60"/>
      <c r="ACK11331" s="60"/>
      <c r="ACL11331" s="60"/>
      <c r="ACM11331" s="60"/>
      <c r="ACN11331" s="60"/>
      <c r="ACO11331" s="60"/>
      <c r="ACP11331" s="60"/>
      <c r="ACQ11331" s="60"/>
      <c r="ACR11331" s="60"/>
      <c r="ACS11331" s="60"/>
      <c r="ACT11331" s="60"/>
      <c r="ACU11331" s="60"/>
      <c r="ACV11331" s="60"/>
      <c r="ACW11331" s="60"/>
      <c r="ACX11331" s="60"/>
      <c r="ACY11331" s="60">
        <v>0.93686221608238296</v>
      </c>
      <c r="ACZ11331" s="60"/>
      <c r="ADA11331" s="60"/>
      <c r="ADB11331" s="60"/>
      <c r="ADC11331" s="60"/>
      <c r="ADD11331" s="60"/>
      <c r="ADE11331" s="60"/>
    </row>
    <row r="11332" spans="760:785" x14ac:dyDescent="0.25">
      <c r="ACF11332" s="60"/>
      <c r="ACG11332" s="60"/>
      <c r="ACH11332" s="60"/>
      <c r="ACI11332" s="60"/>
      <c r="ACJ11332" s="60"/>
      <c r="ACK11332" s="60"/>
      <c r="ACL11332" s="60"/>
      <c r="ACM11332" s="60"/>
      <c r="ACN11332" s="60"/>
      <c r="ACO11332" s="60"/>
      <c r="ACP11332" s="60"/>
      <c r="ACQ11332" s="60"/>
      <c r="ACR11332" s="60"/>
      <c r="ACS11332" s="60"/>
      <c r="ACT11332" s="60"/>
      <c r="ACU11332" s="60"/>
      <c r="ACV11332" s="60"/>
      <c r="ACW11332" s="60"/>
      <c r="ACX11332" s="60"/>
      <c r="ACY11332" s="60">
        <v>0.93685016814141597</v>
      </c>
      <c r="ACZ11332" s="60"/>
      <c r="ADA11332" s="60"/>
      <c r="ADB11332" s="60"/>
      <c r="ADC11332" s="60"/>
      <c r="ADD11332" s="60"/>
      <c r="ADE11332" s="60"/>
    </row>
    <row r="11333" spans="760:785" x14ac:dyDescent="0.25">
      <c r="ACF11333" s="60"/>
      <c r="ACG11333" s="60"/>
      <c r="ACH11333" s="60"/>
      <c r="ACI11333" s="60"/>
      <c r="ACJ11333" s="60"/>
      <c r="ACK11333" s="60"/>
      <c r="ACL11333" s="60"/>
      <c r="ACM11333" s="60"/>
      <c r="ACN11333" s="60"/>
      <c r="ACO11333" s="60"/>
      <c r="ACP11333" s="60"/>
      <c r="ACQ11333" s="60"/>
      <c r="ACR11333" s="60"/>
      <c r="ACS11333" s="60"/>
      <c r="ACT11333" s="60"/>
      <c r="ACU11333" s="60"/>
      <c r="ACV11333" s="60"/>
      <c r="ACW11333" s="60"/>
      <c r="ACX11333" s="60"/>
      <c r="ACY11333" s="60">
        <v>0.936839608658245</v>
      </c>
      <c r="ACZ11333" s="60"/>
      <c r="ADA11333" s="60"/>
      <c r="ADB11333" s="60"/>
      <c r="ADC11333" s="60"/>
      <c r="ADD11333" s="60"/>
      <c r="ADE11333" s="60"/>
    </row>
    <row r="11334" spans="760:785" x14ac:dyDescent="0.25">
      <c r="ACF11334" s="60"/>
      <c r="ACG11334" s="60"/>
      <c r="ACH11334" s="60"/>
      <c r="ACI11334" s="60"/>
      <c r="ACJ11334" s="60"/>
      <c r="ACK11334" s="60"/>
      <c r="ACL11334" s="60"/>
      <c r="ACM11334" s="60"/>
      <c r="ACN11334" s="60"/>
      <c r="ACO11334" s="60"/>
      <c r="ACP11334" s="60"/>
      <c r="ACQ11334" s="60"/>
      <c r="ACR11334" s="60"/>
      <c r="ACS11334" s="60"/>
      <c r="ACT11334" s="60"/>
      <c r="ACU11334" s="60"/>
      <c r="ACV11334" s="60"/>
      <c r="ACW11334" s="60"/>
      <c r="ACX11334" s="60"/>
      <c r="ACY11334" s="60">
        <v>0.936788810819152</v>
      </c>
      <c r="ACZ11334" s="60"/>
      <c r="ADA11334" s="60"/>
      <c r="ADB11334" s="60"/>
      <c r="ADC11334" s="60"/>
      <c r="ADD11334" s="60"/>
      <c r="ADE11334" s="60"/>
    </row>
    <row r="11335" spans="760:785" x14ac:dyDescent="0.25">
      <c r="ACF11335" s="60"/>
      <c r="ACG11335" s="60"/>
      <c r="ACH11335" s="60"/>
      <c r="ACI11335" s="60"/>
      <c r="ACJ11335" s="60"/>
      <c r="ACK11335" s="60"/>
      <c r="ACL11335" s="60"/>
      <c r="ACM11335" s="60"/>
      <c r="ACN11335" s="60"/>
      <c r="ACO11335" s="60"/>
      <c r="ACP11335" s="60"/>
      <c r="ACQ11335" s="60"/>
      <c r="ACR11335" s="60"/>
      <c r="ACS11335" s="60"/>
      <c r="ACT11335" s="60"/>
      <c r="ACU11335" s="60"/>
      <c r="ACV11335" s="60"/>
      <c r="ACW11335" s="60"/>
      <c r="ACX11335" s="60"/>
      <c r="ACY11335" s="60">
        <v>0.93676026408633295</v>
      </c>
      <c r="ACZ11335" s="60"/>
      <c r="ADA11335" s="60"/>
      <c r="ADB11335" s="60"/>
      <c r="ADC11335" s="60"/>
      <c r="ADD11335" s="60"/>
      <c r="ADE11335" s="60"/>
    </row>
    <row r="11336" spans="760:785" x14ac:dyDescent="0.25">
      <c r="ACF11336" s="60"/>
      <c r="ACG11336" s="60"/>
      <c r="ACH11336" s="60"/>
      <c r="ACI11336" s="60"/>
      <c r="ACJ11336" s="60"/>
      <c r="ACK11336" s="60"/>
      <c r="ACL11336" s="60"/>
      <c r="ACM11336" s="60"/>
      <c r="ACN11336" s="60"/>
      <c r="ACO11336" s="60"/>
      <c r="ACP11336" s="60"/>
      <c r="ACQ11336" s="60"/>
      <c r="ACR11336" s="60"/>
      <c r="ACS11336" s="60"/>
      <c r="ACT11336" s="60"/>
      <c r="ACU11336" s="60"/>
      <c r="ACV11336" s="60"/>
      <c r="ACW11336" s="60"/>
      <c r="ACX11336" s="60"/>
      <c r="ACY11336" s="60">
        <v>0.93670560544384296</v>
      </c>
      <c r="ACZ11336" s="60"/>
      <c r="ADA11336" s="60"/>
      <c r="ADB11336" s="60"/>
      <c r="ADC11336" s="60"/>
      <c r="ADD11336" s="60"/>
      <c r="ADE11336" s="60"/>
    </row>
    <row r="11337" spans="760:785" x14ac:dyDescent="0.25">
      <c r="ACF11337" s="60"/>
      <c r="ACG11337" s="60"/>
      <c r="ACH11337" s="60"/>
      <c r="ACI11337" s="60"/>
      <c r="ACJ11337" s="60"/>
      <c r="ACK11337" s="60"/>
      <c r="ACL11337" s="60"/>
      <c r="ACM11337" s="60"/>
      <c r="ACN11337" s="60"/>
      <c r="ACO11337" s="60"/>
      <c r="ACP11337" s="60"/>
      <c r="ACQ11337" s="60"/>
      <c r="ACR11337" s="60"/>
      <c r="ACS11337" s="60"/>
      <c r="ACT11337" s="60"/>
      <c r="ACU11337" s="60"/>
      <c r="ACV11337" s="60"/>
      <c r="ACW11337" s="60"/>
      <c r="ACX11337" s="60"/>
      <c r="ACY11337" s="60">
        <v>0.93667098876207899</v>
      </c>
      <c r="ACZ11337" s="60"/>
      <c r="ADA11337" s="60"/>
      <c r="ADB11337" s="60"/>
      <c r="ADC11337" s="60"/>
      <c r="ADD11337" s="60"/>
      <c r="ADE11337" s="60"/>
    </row>
    <row r="11338" spans="760:785" x14ac:dyDescent="0.25">
      <c r="ACF11338" s="60"/>
      <c r="ACG11338" s="60"/>
      <c r="ACH11338" s="60"/>
      <c r="ACI11338" s="60"/>
      <c r="ACJ11338" s="60"/>
      <c r="ACK11338" s="60"/>
      <c r="ACL11338" s="60"/>
      <c r="ACM11338" s="60"/>
      <c r="ACN11338" s="60"/>
      <c r="ACO11338" s="60"/>
      <c r="ACP11338" s="60"/>
      <c r="ACQ11338" s="60"/>
      <c r="ACR11338" s="60"/>
      <c r="ACS11338" s="60"/>
      <c r="ACT11338" s="60"/>
      <c r="ACU11338" s="60"/>
      <c r="ACV11338" s="60"/>
      <c r="ACW11338" s="60"/>
      <c r="ACX11338" s="60"/>
      <c r="ACY11338" s="60">
        <v>0.93666204489391602</v>
      </c>
      <c r="ACZ11338" s="60"/>
      <c r="ADA11338" s="60"/>
      <c r="ADB11338" s="60"/>
      <c r="ADC11338" s="60"/>
      <c r="ADD11338" s="60"/>
      <c r="ADE11338" s="60"/>
    </row>
    <row r="11339" spans="760:785" x14ac:dyDescent="0.25">
      <c r="ACF11339" s="60"/>
      <c r="ACG11339" s="60"/>
      <c r="ACH11339" s="60"/>
      <c r="ACI11339" s="60"/>
      <c r="ACJ11339" s="60"/>
      <c r="ACK11339" s="60"/>
      <c r="ACL11339" s="60"/>
      <c r="ACM11339" s="60"/>
      <c r="ACN11339" s="60"/>
      <c r="ACO11339" s="60"/>
      <c r="ACP11339" s="60"/>
      <c r="ACQ11339" s="60"/>
      <c r="ACR11339" s="60"/>
      <c r="ACS11339" s="60"/>
      <c r="ACT11339" s="60"/>
      <c r="ACU11339" s="60"/>
      <c r="ACV11339" s="60"/>
      <c r="ACW11339" s="60"/>
      <c r="ACX11339" s="60"/>
      <c r="ACY11339" s="60">
        <v>0.93665526086465301</v>
      </c>
      <c r="ACZ11339" s="60"/>
      <c r="ADA11339" s="60"/>
      <c r="ADB11339" s="60"/>
      <c r="ADC11339" s="60"/>
      <c r="ADD11339" s="60"/>
      <c r="ADE11339" s="60"/>
    </row>
    <row r="11340" spans="760:785" x14ac:dyDescent="0.25">
      <c r="ACF11340" s="60"/>
      <c r="ACG11340" s="60"/>
      <c r="ACH11340" s="60"/>
      <c r="ACI11340" s="60"/>
      <c r="ACJ11340" s="60"/>
      <c r="ACK11340" s="60"/>
      <c r="ACL11340" s="60"/>
      <c r="ACM11340" s="60"/>
      <c r="ACN11340" s="60"/>
      <c r="ACO11340" s="60"/>
      <c r="ACP11340" s="60"/>
      <c r="ACQ11340" s="60"/>
      <c r="ACR11340" s="60"/>
      <c r="ACS11340" s="60"/>
      <c r="ACT11340" s="60"/>
      <c r="ACU11340" s="60"/>
      <c r="ACV11340" s="60"/>
      <c r="ACW11340" s="60"/>
      <c r="ACX11340" s="60"/>
      <c r="ACY11340" s="60">
        <v>0.93665349427697497</v>
      </c>
      <c r="ACZ11340" s="60"/>
      <c r="ADA11340" s="60"/>
      <c r="ADB11340" s="60"/>
      <c r="ADC11340" s="60"/>
      <c r="ADD11340" s="60"/>
      <c r="ADE11340" s="60"/>
    </row>
    <row r="11341" spans="760:785" x14ac:dyDescent="0.25">
      <c r="ACF11341" s="60"/>
      <c r="ACG11341" s="60"/>
      <c r="ACH11341" s="60"/>
      <c r="ACI11341" s="60"/>
      <c r="ACJ11341" s="60"/>
      <c r="ACK11341" s="60"/>
      <c r="ACL11341" s="60"/>
      <c r="ACM11341" s="60"/>
      <c r="ACN11341" s="60"/>
      <c r="ACO11341" s="60"/>
      <c r="ACP11341" s="60"/>
      <c r="ACQ11341" s="60"/>
      <c r="ACR11341" s="60"/>
      <c r="ACS11341" s="60"/>
      <c r="ACT11341" s="60"/>
      <c r="ACU11341" s="60"/>
      <c r="ACV11341" s="60"/>
      <c r="ACW11341" s="60"/>
      <c r="ACX11341" s="60"/>
      <c r="ACY11341" s="60">
        <v>0.936646461924593</v>
      </c>
      <c r="ACZ11341" s="60"/>
      <c r="ADA11341" s="60"/>
      <c r="ADB11341" s="60"/>
      <c r="ADC11341" s="60"/>
      <c r="ADD11341" s="60"/>
      <c r="ADE11341" s="60"/>
    </row>
    <row r="11342" spans="760:785" x14ac:dyDescent="0.25">
      <c r="ACF11342" s="60"/>
      <c r="ACG11342" s="60"/>
      <c r="ACH11342" s="60"/>
      <c r="ACI11342" s="60"/>
      <c r="ACJ11342" s="60"/>
      <c r="ACK11342" s="60"/>
      <c r="ACL11342" s="60"/>
      <c r="ACM11342" s="60"/>
      <c r="ACN11342" s="60"/>
      <c r="ACO11342" s="60"/>
      <c r="ACP11342" s="60"/>
      <c r="ACQ11342" s="60"/>
      <c r="ACR11342" s="60"/>
      <c r="ACS11342" s="60"/>
      <c r="ACT11342" s="60"/>
      <c r="ACU11342" s="60"/>
      <c r="ACV11342" s="60"/>
      <c r="ACW11342" s="60"/>
      <c r="ACX11342" s="60"/>
      <c r="ACY11342" s="60">
        <v>0.93663327042696098</v>
      </c>
      <c r="ACZ11342" s="60"/>
      <c r="ADA11342" s="60"/>
      <c r="ADB11342" s="60"/>
      <c r="ADC11342" s="60"/>
      <c r="ADD11342" s="60"/>
      <c r="ADE11342" s="60"/>
    </row>
    <row r="11343" spans="760:785" x14ac:dyDescent="0.25">
      <c r="ACF11343" s="60"/>
      <c r="ACG11343" s="60"/>
      <c r="ACH11343" s="60"/>
      <c r="ACI11343" s="60"/>
      <c r="ACJ11343" s="60"/>
      <c r="ACK11343" s="60"/>
      <c r="ACL11343" s="60"/>
      <c r="ACM11343" s="60"/>
      <c r="ACN11343" s="60"/>
      <c r="ACO11343" s="60"/>
      <c r="ACP11343" s="60"/>
      <c r="ACQ11343" s="60"/>
      <c r="ACR11343" s="60"/>
      <c r="ACS11343" s="60"/>
      <c r="ACT11343" s="60"/>
      <c r="ACU11343" s="60"/>
      <c r="ACV11343" s="60"/>
      <c r="ACW11343" s="60"/>
      <c r="ACX11343" s="60"/>
      <c r="ACY11343" s="60">
        <v>0.93656720249363001</v>
      </c>
      <c r="ACZ11343" s="60"/>
      <c r="ADA11343" s="60"/>
      <c r="ADB11343" s="60"/>
      <c r="ADC11343" s="60"/>
      <c r="ADD11343" s="60"/>
      <c r="ADE11343" s="60"/>
    </row>
    <row r="11344" spans="760:785" x14ac:dyDescent="0.25">
      <c r="ACF11344" s="60"/>
      <c r="ACG11344" s="60"/>
      <c r="ACH11344" s="60"/>
      <c r="ACI11344" s="60"/>
      <c r="ACJ11344" s="60"/>
      <c r="ACK11344" s="60"/>
      <c r="ACL11344" s="60"/>
      <c r="ACM11344" s="60"/>
      <c r="ACN11344" s="60"/>
      <c r="ACO11344" s="60"/>
      <c r="ACP11344" s="60"/>
      <c r="ACQ11344" s="60"/>
      <c r="ACR11344" s="60"/>
      <c r="ACS11344" s="60"/>
      <c r="ACT11344" s="60"/>
      <c r="ACU11344" s="60"/>
      <c r="ACV11344" s="60"/>
      <c r="ACW11344" s="60"/>
      <c r="ACX11344" s="60"/>
      <c r="ACY11344" s="60">
        <v>0.93651055660299298</v>
      </c>
      <c r="ACZ11344" s="60"/>
      <c r="ADA11344" s="60"/>
      <c r="ADB11344" s="60"/>
      <c r="ADC11344" s="60"/>
      <c r="ADD11344" s="60"/>
      <c r="ADE11344" s="60"/>
    </row>
    <row r="11345" spans="760:785" x14ac:dyDescent="0.25">
      <c r="ACF11345" s="60"/>
      <c r="ACG11345" s="60"/>
      <c r="ACH11345" s="60"/>
      <c r="ACI11345" s="60"/>
      <c r="ACJ11345" s="60"/>
      <c r="ACK11345" s="60"/>
      <c r="ACL11345" s="60"/>
      <c r="ACM11345" s="60"/>
      <c r="ACN11345" s="60"/>
      <c r="ACO11345" s="60"/>
      <c r="ACP11345" s="60"/>
      <c r="ACQ11345" s="60"/>
      <c r="ACR11345" s="60"/>
      <c r="ACS11345" s="60"/>
      <c r="ACT11345" s="60"/>
      <c r="ACU11345" s="60"/>
      <c r="ACV11345" s="60"/>
      <c r="ACW11345" s="60"/>
      <c r="ACX11345" s="60"/>
      <c r="ACY11345" s="60">
        <v>0.936418353058869</v>
      </c>
      <c r="ACZ11345" s="60"/>
      <c r="ADA11345" s="60"/>
      <c r="ADB11345" s="60"/>
      <c r="ADC11345" s="60"/>
      <c r="ADD11345" s="60"/>
      <c r="ADE11345" s="60"/>
    </row>
    <row r="11346" spans="760:785" x14ac:dyDescent="0.25">
      <c r="ACF11346" s="60"/>
      <c r="ACG11346" s="60"/>
      <c r="ACH11346" s="60"/>
      <c r="ACI11346" s="60"/>
      <c r="ACJ11346" s="60"/>
      <c r="ACK11346" s="60"/>
      <c r="ACL11346" s="60"/>
      <c r="ACM11346" s="60"/>
      <c r="ACN11346" s="60"/>
      <c r="ACO11346" s="60"/>
      <c r="ACP11346" s="60"/>
      <c r="ACQ11346" s="60"/>
      <c r="ACR11346" s="60"/>
      <c r="ACS11346" s="60"/>
      <c r="ACT11346" s="60"/>
      <c r="ACU11346" s="60"/>
      <c r="ACV11346" s="60"/>
      <c r="ACW11346" s="60"/>
      <c r="ACX11346" s="60"/>
      <c r="ACY11346" s="60">
        <v>0.936410831257798</v>
      </c>
      <c r="ACZ11346" s="60"/>
      <c r="ADA11346" s="60"/>
      <c r="ADB11346" s="60"/>
      <c r="ADC11346" s="60"/>
      <c r="ADD11346" s="60"/>
      <c r="ADE11346" s="60"/>
    </row>
    <row r="11347" spans="760:785" x14ac:dyDescent="0.25">
      <c r="ACF11347" s="60"/>
      <c r="ACG11347" s="60"/>
      <c r="ACH11347" s="60"/>
      <c r="ACI11347" s="60"/>
      <c r="ACJ11347" s="60"/>
      <c r="ACK11347" s="60"/>
      <c r="ACL11347" s="60"/>
      <c r="ACM11347" s="60"/>
      <c r="ACN11347" s="60"/>
      <c r="ACO11347" s="60"/>
      <c r="ACP11347" s="60"/>
      <c r="ACQ11347" s="60"/>
      <c r="ACR11347" s="60"/>
      <c r="ACS11347" s="60"/>
      <c r="ACT11347" s="60"/>
      <c r="ACU11347" s="60"/>
      <c r="ACV11347" s="60"/>
      <c r="ACW11347" s="60"/>
      <c r="ACX11347" s="60"/>
      <c r="ACY11347" s="60">
        <v>0.93640648924987502</v>
      </c>
      <c r="ACZ11347" s="60"/>
      <c r="ADA11347" s="60"/>
      <c r="ADB11347" s="60"/>
      <c r="ADC11347" s="60"/>
      <c r="ADD11347" s="60"/>
      <c r="ADE11347" s="60"/>
    </row>
    <row r="11348" spans="760:785" x14ac:dyDescent="0.25">
      <c r="ACF11348" s="60"/>
      <c r="ACG11348" s="60"/>
      <c r="ACH11348" s="60"/>
      <c r="ACI11348" s="60"/>
      <c r="ACJ11348" s="60"/>
      <c r="ACK11348" s="60"/>
      <c r="ACL11348" s="60"/>
      <c r="ACM11348" s="60"/>
      <c r="ACN11348" s="60"/>
      <c r="ACO11348" s="60"/>
      <c r="ACP11348" s="60"/>
      <c r="ACQ11348" s="60"/>
      <c r="ACR11348" s="60"/>
      <c r="ACS11348" s="60"/>
      <c r="ACT11348" s="60"/>
      <c r="ACU11348" s="60"/>
      <c r="ACV11348" s="60"/>
      <c r="ACW11348" s="60"/>
      <c r="ACX11348" s="60"/>
      <c r="ACY11348" s="60">
        <v>0.936280393012771</v>
      </c>
      <c r="ACZ11348" s="60"/>
      <c r="ADA11348" s="60"/>
      <c r="ADB11348" s="60"/>
      <c r="ADC11348" s="60"/>
      <c r="ADD11348" s="60"/>
      <c r="ADE11348" s="60"/>
    </row>
    <row r="11349" spans="760:785" x14ac:dyDescent="0.25">
      <c r="ACF11349" s="60"/>
      <c r="ACG11349" s="60"/>
      <c r="ACH11349" s="60"/>
      <c r="ACI11349" s="60"/>
      <c r="ACJ11349" s="60"/>
      <c r="ACK11349" s="60"/>
      <c r="ACL11349" s="60"/>
      <c r="ACM11349" s="60"/>
      <c r="ACN11349" s="60"/>
      <c r="ACO11349" s="60"/>
      <c r="ACP11349" s="60"/>
      <c r="ACQ11349" s="60"/>
      <c r="ACR11349" s="60"/>
      <c r="ACS11349" s="60"/>
      <c r="ACT11349" s="60"/>
      <c r="ACU11349" s="60"/>
      <c r="ACV11349" s="60"/>
      <c r="ACW11349" s="60"/>
      <c r="ACX11349" s="60"/>
      <c r="ACY11349" s="60">
        <v>0.93626593308569095</v>
      </c>
      <c r="ACZ11349" s="60"/>
      <c r="ADA11349" s="60"/>
      <c r="ADB11349" s="60"/>
      <c r="ADC11349" s="60"/>
      <c r="ADD11349" s="60"/>
      <c r="ADE11349" s="60"/>
    </row>
    <row r="11350" spans="760:785" x14ac:dyDescent="0.25">
      <c r="ACF11350" s="60"/>
      <c r="ACG11350" s="60"/>
      <c r="ACH11350" s="60"/>
      <c r="ACI11350" s="60"/>
      <c r="ACJ11350" s="60"/>
      <c r="ACK11350" s="60"/>
      <c r="ACL11350" s="60"/>
      <c r="ACM11350" s="60"/>
      <c r="ACN11350" s="60"/>
      <c r="ACO11350" s="60"/>
      <c r="ACP11350" s="60"/>
      <c r="ACQ11350" s="60"/>
      <c r="ACR11350" s="60"/>
      <c r="ACS11350" s="60"/>
      <c r="ACT11350" s="60"/>
      <c r="ACU11350" s="60"/>
      <c r="ACV11350" s="60"/>
      <c r="ACW11350" s="60"/>
      <c r="ACX11350" s="60"/>
      <c r="ACY11350" s="60">
        <v>0.93624939117813299</v>
      </c>
      <c r="ACZ11350" s="60"/>
      <c r="ADA11350" s="60"/>
      <c r="ADB11350" s="60"/>
      <c r="ADC11350" s="60"/>
      <c r="ADD11350" s="60"/>
      <c r="ADE11350" s="60"/>
    </row>
    <row r="11351" spans="760:785" x14ac:dyDescent="0.25">
      <c r="ACF11351" s="60"/>
      <c r="ACG11351" s="60"/>
      <c r="ACH11351" s="60"/>
      <c r="ACI11351" s="60"/>
      <c r="ACJ11351" s="60"/>
      <c r="ACK11351" s="60"/>
      <c r="ACL11351" s="60"/>
      <c r="ACM11351" s="60"/>
      <c r="ACN11351" s="60"/>
      <c r="ACO11351" s="60"/>
      <c r="ACP11351" s="60"/>
      <c r="ACQ11351" s="60"/>
      <c r="ACR11351" s="60"/>
      <c r="ACS11351" s="60"/>
      <c r="ACT11351" s="60"/>
      <c r="ACU11351" s="60"/>
      <c r="ACV11351" s="60"/>
      <c r="ACW11351" s="60"/>
      <c r="ACX11351" s="60"/>
      <c r="ACY11351" s="60">
        <v>0.93623758093250897</v>
      </c>
      <c r="ACZ11351" s="60"/>
      <c r="ADA11351" s="60"/>
      <c r="ADB11351" s="60"/>
      <c r="ADC11351" s="60"/>
      <c r="ADD11351" s="60"/>
      <c r="ADE11351" s="60"/>
    </row>
    <row r="11352" spans="760:785" x14ac:dyDescent="0.25">
      <c r="ACF11352" s="60"/>
      <c r="ACG11352" s="60"/>
      <c r="ACH11352" s="60"/>
      <c r="ACI11352" s="60"/>
      <c r="ACJ11352" s="60"/>
      <c r="ACK11352" s="60"/>
      <c r="ACL11352" s="60"/>
      <c r="ACM11352" s="60"/>
      <c r="ACN11352" s="60"/>
      <c r="ACO11352" s="60"/>
      <c r="ACP11352" s="60"/>
      <c r="ACQ11352" s="60"/>
      <c r="ACR11352" s="60"/>
      <c r="ACS11352" s="60"/>
      <c r="ACT11352" s="60"/>
      <c r="ACU11352" s="60"/>
      <c r="ACV11352" s="60"/>
      <c r="ACW11352" s="60"/>
      <c r="ACX11352" s="60"/>
      <c r="ACY11352" s="60">
        <v>0.93619360312950095</v>
      </c>
      <c r="ACZ11352" s="60"/>
      <c r="ADA11352" s="60"/>
      <c r="ADB11352" s="60"/>
      <c r="ADC11352" s="60"/>
      <c r="ADD11352" s="60"/>
      <c r="ADE11352" s="60"/>
    </row>
    <row r="11353" spans="760:785" x14ac:dyDescent="0.25">
      <c r="ACF11353" s="60"/>
      <c r="ACG11353" s="60"/>
      <c r="ACH11353" s="60"/>
      <c r="ACI11353" s="60"/>
      <c r="ACJ11353" s="60"/>
      <c r="ACK11353" s="60"/>
      <c r="ACL11353" s="60"/>
      <c r="ACM11353" s="60"/>
      <c r="ACN11353" s="60"/>
      <c r="ACO11353" s="60"/>
      <c r="ACP11353" s="60"/>
      <c r="ACQ11353" s="60"/>
      <c r="ACR11353" s="60"/>
      <c r="ACS11353" s="60"/>
      <c r="ACT11353" s="60"/>
      <c r="ACU11353" s="60"/>
      <c r="ACV11353" s="60"/>
      <c r="ACW11353" s="60"/>
      <c r="ACX11353" s="60"/>
      <c r="ACY11353" s="60">
        <v>0.936191589823264</v>
      </c>
      <c r="ACZ11353" s="60"/>
      <c r="ADA11353" s="60"/>
      <c r="ADB11353" s="60"/>
      <c r="ADC11353" s="60"/>
      <c r="ADD11353" s="60"/>
      <c r="ADE11353" s="60"/>
    </row>
    <row r="11354" spans="760:785" x14ac:dyDescent="0.25">
      <c r="ACF11354" s="60"/>
      <c r="ACG11354" s="60"/>
      <c r="ACH11354" s="60"/>
      <c r="ACI11354" s="60"/>
      <c r="ACJ11354" s="60"/>
      <c r="ACK11354" s="60"/>
      <c r="ACL11354" s="60"/>
      <c r="ACM11354" s="60"/>
      <c r="ACN11354" s="60"/>
      <c r="ACO11354" s="60"/>
      <c r="ACP11354" s="60"/>
      <c r="ACQ11354" s="60"/>
      <c r="ACR11354" s="60"/>
      <c r="ACS11354" s="60"/>
      <c r="ACT11354" s="60"/>
      <c r="ACU11354" s="60"/>
      <c r="ACV11354" s="60"/>
      <c r="ACW11354" s="60"/>
      <c r="ACX11354" s="60"/>
      <c r="ACY11354" s="60">
        <v>0.93617042300658204</v>
      </c>
      <c r="ACZ11354" s="60"/>
      <c r="ADA11354" s="60"/>
      <c r="ADB11354" s="60"/>
      <c r="ADC11354" s="60"/>
      <c r="ADD11354" s="60"/>
      <c r="ADE11354" s="60"/>
    </row>
    <row r="11355" spans="760:785" x14ac:dyDescent="0.25">
      <c r="ACF11355" s="60"/>
      <c r="ACG11355" s="60"/>
      <c r="ACH11355" s="60"/>
      <c r="ACI11355" s="60"/>
      <c r="ACJ11355" s="60"/>
      <c r="ACK11355" s="60"/>
      <c r="ACL11355" s="60"/>
      <c r="ACM11355" s="60"/>
      <c r="ACN11355" s="60"/>
      <c r="ACO11355" s="60"/>
      <c r="ACP11355" s="60"/>
      <c r="ACQ11355" s="60"/>
      <c r="ACR11355" s="60"/>
      <c r="ACS11355" s="60"/>
      <c r="ACT11355" s="60"/>
      <c r="ACU11355" s="60"/>
      <c r="ACV11355" s="60"/>
      <c r="ACW11355" s="60"/>
      <c r="ACX11355" s="60"/>
      <c r="ACY11355" s="60">
        <v>0.93616111114652401</v>
      </c>
      <c r="ACZ11355" s="60"/>
      <c r="ADA11355" s="60"/>
      <c r="ADB11355" s="60"/>
      <c r="ADC11355" s="60"/>
      <c r="ADD11355" s="60"/>
      <c r="ADE11355" s="60"/>
    </row>
    <row r="11356" spans="760:785" x14ac:dyDescent="0.25">
      <c r="ACF11356" s="60"/>
      <c r="ACG11356" s="60"/>
      <c r="ACH11356" s="60"/>
      <c r="ACI11356" s="60"/>
      <c r="ACJ11356" s="60"/>
      <c r="ACK11356" s="60"/>
      <c r="ACL11356" s="60"/>
      <c r="ACM11356" s="60"/>
      <c r="ACN11356" s="60"/>
      <c r="ACO11356" s="60"/>
      <c r="ACP11356" s="60"/>
      <c r="ACQ11356" s="60"/>
      <c r="ACR11356" s="60"/>
      <c r="ACS11356" s="60"/>
      <c r="ACT11356" s="60"/>
      <c r="ACU11356" s="60"/>
      <c r="ACV11356" s="60"/>
      <c r="ACW11356" s="60"/>
      <c r="ACX11356" s="60"/>
      <c r="ACY11356" s="60">
        <v>0.93615085498365203</v>
      </c>
      <c r="ACZ11356" s="60"/>
      <c r="ADA11356" s="60"/>
      <c r="ADB11356" s="60"/>
      <c r="ADC11356" s="60"/>
      <c r="ADD11356" s="60"/>
      <c r="ADE11356" s="60"/>
    </row>
    <row r="11357" spans="760:785" x14ac:dyDescent="0.25">
      <c r="ACF11357" s="60"/>
      <c r="ACG11357" s="60"/>
      <c r="ACH11357" s="60"/>
      <c r="ACI11357" s="60"/>
      <c r="ACJ11357" s="60"/>
      <c r="ACK11357" s="60"/>
      <c r="ACL11357" s="60"/>
      <c r="ACM11357" s="60"/>
      <c r="ACN11357" s="60"/>
      <c r="ACO11357" s="60"/>
      <c r="ACP11357" s="60"/>
      <c r="ACQ11357" s="60"/>
      <c r="ACR11357" s="60"/>
      <c r="ACS11357" s="60"/>
      <c r="ACT11357" s="60"/>
      <c r="ACU11357" s="60"/>
      <c r="ACV11357" s="60"/>
      <c r="ACW11357" s="60"/>
      <c r="ACX11357" s="60"/>
      <c r="ACY11357" s="60">
        <v>0.93612971765278397</v>
      </c>
      <c r="ACZ11357" s="60"/>
      <c r="ADA11357" s="60"/>
      <c r="ADB11357" s="60"/>
      <c r="ADC11357" s="60"/>
      <c r="ADD11357" s="60"/>
      <c r="ADE11357" s="60"/>
    </row>
    <row r="11358" spans="760:785" x14ac:dyDescent="0.25">
      <c r="ACF11358" s="60"/>
      <c r="ACG11358" s="60"/>
      <c r="ACH11358" s="60"/>
      <c r="ACI11358" s="60"/>
      <c r="ACJ11358" s="60"/>
      <c r="ACK11358" s="60"/>
      <c r="ACL11358" s="60"/>
      <c r="ACM11358" s="60"/>
      <c r="ACN11358" s="60"/>
      <c r="ACO11358" s="60"/>
      <c r="ACP11358" s="60"/>
      <c r="ACQ11358" s="60"/>
      <c r="ACR11358" s="60"/>
      <c r="ACS11358" s="60"/>
      <c r="ACT11358" s="60"/>
      <c r="ACU11358" s="60"/>
      <c r="ACV11358" s="60"/>
      <c r="ACW11358" s="60"/>
      <c r="ACX11358" s="60"/>
      <c r="ACY11358" s="60">
        <v>0.93606811486682695</v>
      </c>
      <c r="ACZ11358" s="60"/>
      <c r="ADA11358" s="60"/>
      <c r="ADB11358" s="60"/>
      <c r="ADC11358" s="60"/>
      <c r="ADD11358" s="60"/>
      <c r="ADE11358" s="60"/>
    </row>
    <row r="11359" spans="760:785" x14ac:dyDescent="0.25">
      <c r="ACF11359" s="60"/>
      <c r="ACG11359" s="60"/>
      <c r="ACH11359" s="60"/>
      <c r="ACI11359" s="60"/>
      <c r="ACJ11359" s="60"/>
      <c r="ACK11359" s="60"/>
      <c r="ACL11359" s="60"/>
      <c r="ACM11359" s="60"/>
      <c r="ACN11359" s="60"/>
      <c r="ACO11359" s="60"/>
      <c r="ACP11359" s="60"/>
      <c r="ACQ11359" s="60"/>
      <c r="ACR11359" s="60"/>
      <c r="ACS11359" s="60"/>
      <c r="ACT11359" s="60"/>
      <c r="ACU11359" s="60"/>
      <c r="ACV11359" s="60"/>
      <c r="ACW11359" s="60"/>
      <c r="ACX11359" s="60"/>
      <c r="ACY11359" s="60">
        <v>0.93605882623992698</v>
      </c>
      <c r="ACZ11359" s="60"/>
      <c r="ADA11359" s="60"/>
      <c r="ADB11359" s="60"/>
      <c r="ADC11359" s="60"/>
      <c r="ADD11359" s="60"/>
      <c r="ADE11359" s="60"/>
    </row>
    <row r="11360" spans="760:785" x14ac:dyDescent="0.25">
      <c r="ACF11360" s="60"/>
      <c r="ACG11360" s="60"/>
      <c r="ACH11360" s="60"/>
      <c r="ACI11360" s="60"/>
      <c r="ACJ11360" s="60"/>
      <c r="ACK11360" s="60"/>
      <c r="ACL11360" s="60"/>
      <c r="ACM11360" s="60"/>
      <c r="ACN11360" s="60"/>
      <c r="ACO11360" s="60"/>
      <c r="ACP11360" s="60"/>
      <c r="ACQ11360" s="60"/>
      <c r="ACR11360" s="60"/>
      <c r="ACS11360" s="60"/>
      <c r="ACT11360" s="60"/>
      <c r="ACU11360" s="60"/>
      <c r="ACV11360" s="60"/>
      <c r="ACW11360" s="60"/>
      <c r="ACX11360" s="60"/>
      <c r="ACY11360" s="60">
        <v>0.93604154416807706</v>
      </c>
      <c r="ACZ11360" s="60"/>
      <c r="ADA11360" s="60"/>
      <c r="ADB11360" s="60"/>
      <c r="ADC11360" s="60"/>
      <c r="ADD11360" s="60"/>
      <c r="ADE11360" s="60"/>
    </row>
    <row r="11361" spans="760:785" x14ac:dyDescent="0.25">
      <c r="ACF11361" s="60"/>
      <c r="ACG11361" s="60"/>
      <c r="ACH11361" s="60"/>
      <c r="ACI11361" s="60"/>
      <c r="ACJ11361" s="60"/>
      <c r="ACK11361" s="60"/>
      <c r="ACL11361" s="60"/>
      <c r="ACM11361" s="60"/>
      <c r="ACN11361" s="60"/>
      <c r="ACO11361" s="60"/>
      <c r="ACP11361" s="60"/>
      <c r="ACQ11361" s="60"/>
      <c r="ACR11361" s="60"/>
      <c r="ACS11361" s="60"/>
      <c r="ACT11361" s="60"/>
      <c r="ACU11361" s="60"/>
      <c r="ACV11361" s="60"/>
      <c r="ACW11361" s="60"/>
      <c r="ACX11361" s="60"/>
      <c r="ACY11361" s="60">
        <v>0.93603926041691898</v>
      </c>
      <c r="ACZ11361" s="60"/>
      <c r="ADA11361" s="60"/>
      <c r="ADB11361" s="60"/>
      <c r="ADC11361" s="60"/>
      <c r="ADD11361" s="60"/>
      <c r="ADE11361" s="60"/>
    </row>
    <row r="11362" spans="760:785" x14ac:dyDescent="0.25">
      <c r="ACF11362" s="60"/>
      <c r="ACG11362" s="60"/>
      <c r="ACH11362" s="60"/>
      <c r="ACI11362" s="60"/>
      <c r="ACJ11362" s="60"/>
      <c r="ACK11362" s="60"/>
      <c r="ACL11362" s="60"/>
      <c r="ACM11362" s="60"/>
      <c r="ACN11362" s="60"/>
      <c r="ACO11362" s="60"/>
      <c r="ACP11362" s="60"/>
      <c r="ACQ11362" s="60"/>
      <c r="ACR11362" s="60"/>
      <c r="ACS11362" s="60"/>
      <c r="ACT11362" s="60"/>
      <c r="ACU11362" s="60"/>
      <c r="ACV11362" s="60"/>
      <c r="ACW11362" s="60"/>
      <c r="ACX11362" s="60"/>
      <c r="ACY11362" s="60">
        <v>0.93600536457657602</v>
      </c>
      <c r="ACZ11362" s="60"/>
      <c r="ADA11362" s="60"/>
      <c r="ADB11362" s="60"/>
      <c r="ADC11362" s="60"/>
      <c r="ADD11362" s="60"/>
      <c r="ADE11362" s="60"/>
    </row>
    <row r="11363" spans="760:785" x14ac:dyDescent="0.25">
      <c r="ACF11363" s="60"/>
      <c r="ACG11363" s="60"/>
      <c r="ACH11363" s="60"/>
      <c r="ACI11363" s="60"/>
      <c r="ACJ11363" s="60"/>
      <c r="ACK11363" s="60"/>
      <c r="ACL11363" s="60"/>
      <c r="ACM11363" s="60"/>
      <c r="ACN11363" s="60"/>
      <c r="ACO11363" s="60"/>
      <c r="ACP11363" s="60"/>
      <c r="ACQ11363" s="60"/>
      <c r="ACR11363" s="60"/>
      <c r="ACS11363" s="60"/>
      <c r="ACT11363" s="60"/>
      <c r="ACU11363" s="60"/>
      <c r="ACV11363" s="60"/>
      <c r="ACW11363" s="60"/>
      <c r="ACX11363" s="60"/>
      <c r="ACY11363" s="60">
        <v>0.93599101986622602</v>
      </c>
      <c r="ACZ11363" s="60"/>
      <c r="ADA11363" s="60"/>
      <c r="ADB11363" s="60"/>
      <c r="ADC11363" s="60"/>
      <c r="ADD11363" s="60"/>
      <c r="ADE11363" s="60"/>
    </row>
    <row r="11364" spans="760:785" x14ac:dyDescent="0.25">
      <c r="ACF11364" s="60"/>
      <c r="ACG11364" s="60"/>
      <c r="ACH11364" s="60"/>
      <c r="ACI11364" s="60"/>
      <c r="ACJ11364" s="60"/>
      <c r="ACK11364" s="60"/>
      <c r="ACL11364" s="60"/>
      <c r="ACM11364" s="60"/>
      <c r="ACN11364" s="60"/>
      <c r="ACO11364" s="60"/>
      <c r="ACP11364" s="60"/>
      <c r="ACQ11364" s="60"/>
      <c r="ACR11364" s="60"/>
      <c r="ACS11364" s="60"/>
      <c r="ACT11364" s="60"/>
      <c r="ACU11364" s="60"/>
      <c r="ACV11364" s="60"/>
      <c r="ACW11364" s="60"/>
      <c r="ACX11364" s="60"/>
      <c r="ACY11364" s="60">
        <v>0.93599087906841105</v>
      </c>
      <c r="ACZ11364" s="60"/>
      <c r="ADA11364" s="60"/>
      <c r="ADB11364" s="60"/>
      <c r="ADC11364" s="60"/>
      <c r="ADD11364" s="60"/>
      <c r="ADE11364" s="60"/>
    </row>
    <row r="11365" spans="760:785" x14ac:dyDescent="0.25">
      <c r="ACF11365" s="60"/>
      <c r="ACG11365" s="60"/>
      <c r="ACH11365" s="60"/>
      <c r="ACI11365" s="60"/>
      <c r="ACJ11365" s="60"/>
      <c r="ACK11365" s="60"/>
      <c r="ACL11365" s="60"/>
      <c r="ACM11365" s="60"/>
      <c r="ACN11365" s="60"/>
      <c r="ACO11365" s="60"/>
      <c r="ACP11365" s="60"/>
      <c r="ACQ11365" s="60"/>
      <c r="ACR11365" s="60"/>
      <c r="ACS11365" s="60"/>
      <c r="ACT11365" s="60"/>
      <c r="ACU11365" s="60"/>
      <c r="ACV11365" s="60"/>
      <c r="ACW11365" s="60"/>
      <c r="ACX11365" s="60"/>
      <c r="ACY11365" s="60">
        <v>0.93594409924654898</v>
      </c>
      <c r="ACZ11365" s="60"/>
      <c r="ADA11365" s="60"/>
      <c r="ADB11365" s="60"/>
      <c r="ADC11365" s="60"/>
      <c r="ADD11365" s="60"/>
      <c r="ADE11365" s="60"/>
    </row>
    <row r="11366" spans="760:785" x14ac:dyDescent="0.25">
      <c r="ACF11366" s="60"/>
      <c r="ACG11366" s="60"/>
      <c r="ACH11366" s="60"/>
      <c r="ACI11366" s="60"/>
      <c r="ACJ11366" s="60"/>
      <c r="ACK11366" s="60"/>
      <c r="ACL11366" s="60"/>
      <c r="ACM11366" s="60"/>
      <c r="ACN11366" s="60"/>
      <c r="ACO11366" s="60"/>
      <c r="ACP11366" s="60"/>
      <c r="ACQ11366" s="60"/>
      <c r="ACR11366" s="60"/>
      <c r="ACS11366" s="60"/>
      <c r="ACT11366" s="60"/>
      <c r="ACU11366" s="60"/>
      <c r="ACV11366" s="60"/>
      <c r="ACW11366" s="60"/>
      <c r="ACX11366" s="60"/>
      <c r="ACY11366" s="60">
        <v>0.93588840253813499</v>
      </c>
      <c r="ACZ11366" s="60"/>
      <c r="ADA11366" s="60"/>
      <c r="ADB11366" s="60"/>
      <c r="ADC11366" s="60"/>
      <c r="ADD11366" s="60"/>
      <c r="ADE11366" s="60"/>
    </row>
    <row r="11367" spans="760:785" x14ac:dyDescent="0.25">
      <c r="ACF11367" s="60"/>
      <c r="ACG11367" s="60"/>
      <c r="ACH11367" s="60"/>
      <c r="ACI11367" s="60"/>
      <c r="ACJ11367" s="60"/>
      <c r="ACK11367" s="60"/>
      <c r="ACL11367" s="60"/>
      <c r="ACM11367" s="60"/>
      <c r="ACN11367" s="60"/>
      <c r="ACO11367" s="60"/>
      <c r="ACP11367" s="60"/>
      <c r="ACQ11367" s="60"/>
      <c r="ACR11367" s="60"/>
      <c r="ACS11367" s="60"/>
      <c r="ACT11367" s="60"/>
      <c r="ACU11367" s="60"/>
      <c r="ACV11367" s="60"/>
      <c r="ACW11367" s="60"/>
      <c r="ACX11367" s="60"/>
      <c r="ACY11367" s="60">
        <v>0.93587503041373898</v>
      </c>
      <c r="ACZ11367" s="60"/>
      <c r="ADA11367" s="60"/>
      <c r="ADB11367" s="60"/>
      <c r="ADC11367" s="60"/>
      <c r="ADD11367" s="60"/>
      <c r="ADE11367" s="60"/>
    </row>
    <row r="11368" spans="760:785" x14ac:dyDescent="0.25">
      <c r="ACF11368" s="60"/>
      <c r="ACG11368" s="60"/>
      <c r="ACH11368" s="60"/>
      <c r="ACI11368" s="60"/>
      <c r="ACJ11368" s="60"/>
      <c r="ACK11368" s="60"/>
      <c r="ACL11368" s="60"/>
      <c r="ACM11368" s="60"/>
      <c r="ACN11368" s="60"/>
      <c r="ACO11368" s="60"/>
      <c r="ACP11368" s="60"/>
      <c r="ACQ11368" s="60"/>
      <c r="ACR11368" s="60"/>
      <c r="ACS11368" s="60"/>
      <c r="ACT11368" s="60"/>
      <c r="ACU11368" s="60"/>
      <c r="ACV11368" s="60"/>
      <c r="ACW11368" s="60"/>
      <c r="ACX11368" s="60"/>
      <c r="ACY11368" s="60">
        <v>0.93586572747294705</v>
      </c>
      <c r="ACZ11368" s="60"/>
      <c r="ADA11368" s="60"/>
      <c r="ADB11368" s="60"/>
      <c r="ADC11368" s="60"/>
      <c r="ADD11368" s="60"/>
      <c r="ADE11368" s="60"/>
    </row>
    <row r="11369" spans="760:785" x14ac:dyDescent="0.25">
      <c r="ACF11369" s="60"/>
      <c r="ACG11369" s="60"/>
      <c r="ACH11369" s="60"/>
      <c r="ACI11369" s="60"/>
      <c r="ACJ11369" s="60"/>
      <c r="ACK11369" s="60"/>
      <c r="ACL11369" s="60"/>
      <c r="ACM11369" s="60"/>
      <c r="ACN11369" s="60"/>
      <c r="ACO11369" s="60"/>
      <c r="ACP11369" s="60"/>
      <c r="ACQ11369" s="60"/>
      <c r="ACR11369" s="60"/>
      <c r="ACS11369" s="60"/>
      <c r="ACT11369" s="60"/>
      <c r="ACU11369" s="60"/>
      <c r="ACV11369" s="60"/>
      <c r="ACW11369" s="60"/>
      <c r="ACX11369" s="60"/>
      <c r="ACY11369" s="60">
        <v>0.93583664582178105</v>
      </c>
      <c r="ACZ11369" s="60"/>
      <c r="ADA11369" s="60"/>
      <c r="ADB11369" s="60"/>
      <c r="ADC11369" s="60"/>
      <c r="ADD11369" s="60"/>
      <c r="ADE11369" s="60"/>
    </row>
    <row r="11370" spans="760:785" x14ac:dyDescent="0.25">
      <c r="ACF11370" s="60"/>
      <c r="ACG11370" s="60"/>
      <c r="ACH11370" s="60"/>
      <c r="ACI11370" s="60"/>
      <c r="ACJ11370" s="60"/>
      <c r="ACK11370" s="60"/>
      <c r="ACL11370" s="60"/>
      <c r="ACM11370" s="60"/>
      <c r="ACN11370" s="60"/>
      <c r="ACO11370" s="60"/>
      <c r="ACP11370" s="60"/>
      <c r="ACQ11370" s="60"/>
      <c r="ACR11370" s="60"/>
      <c r="ACS11370" s="60"/>
      <c r="ACT11370" s="60"/>
      <c r="ACU11370" s="60"/>
      <c r="ACV11370" s="60"/>
      <c r="ACW11370" s="60"/>
      <c r="ACX11370" s="60"/>
      <c r="ACY11370" s="60">
        <v>0.93581121684492996</v>
      </c>
      <c r="ACZ11370" s="60"/>
      <c r="ADA11370" s="60"/>
      <c r="ADB11370" s="60"/>
      <c r="ADC11370" s="60"/>
      <c r="ADD11370" s="60"/>
      <c r="ADE11370" s="60"/>
    </row>
    <row r="11371" spans="760:785" x14ac:dyDescent="0.25">
      <c r="ACF11371" s="60"/>
      <c r="ACG11371" s="60"/>
      <c r="ACH11371" s="60"/>
      <c r="ACI11371" s="60"/>
      <c r="ACJ11371" s="60"/>
      <c r="ACK11371" s="60"/>
      <c r="ACL11371" s="60"/>
      <c r="ACM11371" s="60"/>
      <c r="ACN11371" s="60"/>
      <c r="ACO11371" s="60"/>
      <c r="ACP11371" s="60"/>
      <c r="ACQ11371" s="60"/>
      <c r="ACR11371" s="60"/>
      <c r="ACS11371" s="60"/>
      <c r="ACT11371" s="60"/>
      <c r="ACU11371" s="60"/>
      <c r="ACV11371" s="60"/>
      <c r="ACW11371" s="60"/>
      <c r="ACX11371" s="60"/>
      <c r="ACY11371" s="60">
        <v>0.93580441625646005</v>
      </c>
      <c r="ACZ11371" s="60"/>
      <c r="ADA11371" s="60"/>
      <c r="ADB11371" s="60"/>
      <c r="ADC11371" s="60"/>
      <c r="ADD11371" s="60"/>
      <c r="ADE11371" s="60"/>
    </row>
    <row r="11372" spans="760:785" x14ac:dyDescent="0.25">
      <c r="ACF11372" s="60"/>
      <c r="ACG11372" s="60"/>
      <c r="ACH11372" s="60"/>
      <c r="ACI11372" s="60"/>
      <c r="ACJ11372" s="60"/>
      <c r="ACK11372" s="60"/>
      <c r="ACL11372" s="60"/>
      <c r="ACM11372" s="60"/>
      <c r="ACN11372" s="60"/>
      <c r="ACO11372" s="60"/>
      <c r="ACP11372" s="60"/>
      <c r="ACQ11372" s="60"/>
      <c r="ACR11372" s="60"/>
      <c r="ACS11372" s="60"/>
      <c r="ACT11372" s="60"/>
      <c r="ACU11372" s="60"/>
      <c r="ACV11372" s="60"/>
      <c r="ACW11372" s="60"/>
      <c r="ACX11372" s="60"/>
      <c r="ACY11372" s="60">
        <v>0.93574482282805704</v>
      </c>
      <c r="ACZ11372" s="60"/>
      <c r="ADA11372" s="60"/>
      <c r="ADB11372" s="60"/>
      <c r="ADC11372" s="60"/>
      <c r="ADD11372" s="60"/>
      <c r="ADE11372" s="60"/>
    </row>
    <row r="11373" spans="760:785" x14ac:dyDescent="0.25">
      <c r="ACF11373" s="60"/>
      <c r="ACG11373" s="60"/>
      <c r="ACH11373" s="60"/>
      <c r="ACI11373" s="60"/>
      <c r="ACJ11373" s="60"/>
      <c r="ACK11373" s="60"/>
      <c r="ACL11373" s="60"/>
      <c r="ACM11373" s="60"/>
      <c r="ACN11373" s="60"/>
      <c r="ACO11373" s="60"/>
      <c r="ACP11373" s="60"/>
      <c r="ACQ11373" s="60"/>
      <c r="ACR11373" s="60"/>
      <c r="ACS11373" s="60"/>
      <c r="ACT11373" s="60"/>
      <c r="ACU11373" s="60"/>
      <c r="ACV11373" s="60"/>
      <c r="ACW11373" s="60"/>
      <c r="ACX11373" s="60"/>
      <c r="ACY11373" s="60">
        <v>0.93574417159225098</v>
      </c>
      <c r="ACZ11373" s="60"/>
      <c r="ADA11373" s="60"/>
      <c r="ADB11373" s="60"/>
      <c r="ADC11373" s="60"/>
      <c r="ADD11373" s="60"/>
      <c r="ADE11373" s="60"/>
    </row>
    <row r="11374" spans="760:785" x14ac:dyDescent="0.25">
      <c r="ACF11374" s="60"/>
      <c r="ACG11374" s="60"/>
      <c r="ACH11374" s="60"/>
      <c r="ACI11374" s="60"/>
      <c r="ACJ11374" s="60"/>
      <c r="ACK11374" s="60"/>
      <c r="ACL11374" s="60"/>
      <c r="ACM11374" s="60"/>
      <c r="ACN11374" s="60"/>
      <c r="ACO11374" s="60"/>
      <c r="ACP11374" s="60"/>
      <c r="ACQ11374" s="60"/>
      <c r="ACR11374" s="60"/>
      <c r="ACS11374" s="60"/>
      <c r="ACT11374" s="60"/>
      <c r="ACU11374" s="60"/>
      <c r="ACV11374" s="60"/>
      <c r="ACW11374" s="60"/>
      <c r="ACX11374" s="60"/>
      <c r="ACY11374" s="60">
        <v>0.93573545634996402</v>
      </c>
      <c r="ACZ11374" s="60"/>
      <c r="ADA11374" s="60"/>
      <c r="ADB11374" s="60"/>
      <c r="ADC11374" s="60"/>
      <c r="ADD11374" s="60"/>
      <c r="ADE11374" s="60"/>
    </row>
    <row r="11375" spans="760:785" x14ac:dyDescent="0.25">
      <c r="ACF11375" s="60"/>
      <c r="ACG11375" s="60"/>
      <c r="ACH11375" s="60"/>
      <c r="ACI11375" s="60"/>
      <c r="ACJ11375" s="60"/>
      <c r="ACK11375" s="60"/>
      <c r="ACL11375" s="60"/>
      <c r="ACM11375" s="60"/>
      <c r="ACN11375" s="60"/>
      <c r="ACO11375" s="60"/>
      <c r="ACP11375" s="60"/>
      <c r="ACQ11375" s="60"/>
      <c r="ACR11375" s="60"/>
      <c r="ACS11375" s="60"/>
      <c r="ACT11375" s="60"/>
      <c r="ACU11375" s="60"/>
      <c r="ACV11375" s="60"/>
      <c r="ACW11375" s="60"/>
      <c r="ACX11375" s="60"/>
      <c r="ACY11375" s="60">
        <v>0.93572523958801701</v>
      </c>
      <c r="ACZ11375" s="60"/>
      <c r="ADA11375" s="60"/>
      <c r="ADB11375" s="60"/>
      <c r="ADC11375" s="60"/>
      <c r="ADD11375" s="60"/>
      <c r="ADE11375" s="60"/>
    </row>
    <row r="11376" spans="760:785" x14ac:dyDescent="0.25">
      <c r="ACF11376" s="60"/>
      <c r="ACG11376" s="60"/>
      <c r="ACH11376" s="60"/>
      <c r="ACI11376" s="60"/>
      <c r="ACJ11376" s="60"/>
      <c r="ACK11376" s="60"/>
      <c r="ACL11376" s="60"/>
      <c r="ACM11376" s="60"/>
      <c r="ACN11376" s="60"/>
      <c r="ACO11376" s="60"/>
      <c r="ACP11376" s="60"/>
      <c r="ACQ11376" s="60"/>
      <c r="ACR11376" s="60"/>
      <c r="ACS11376" s="60"/>
      <c r="ACT11376" s="60"/>
      <c r="ACU11376" s="60"/>
      <c r="ACV11376" s="60"/>
      <c r="ACW11376" s="60"/>
      <c r="ACX11376" s="60"/>
      <c r="ACY11376" s="60">
        <v>0.93568440484984094</v>
      </c>
      <c r="ACZ11376" s="60"/>
      <c r="ADA11376" s="60"/>
      <c r="ADB11376" s="60"/>
      <c r="ADC11376" s="60"/>
      <c r="ADD11376" s="60"/>
      <c r="ADE11376" s="60"/>
    </row>
    <row r="11377" spans="760:785" x14ac:dyDescent="0.25">
      <c r="ACF11377" s="60"/>
      <c r="ACG11377" s="60"/>
      <c r="ACH11377" s="60"/>
      <c r="ACI11377" s="60"/>
      <c r="ACJ11377" s="60"/>
      <c r="ACK11377" s="60"/>
      <c r="ACL11377" s="60"/>
      <c r="ACM11377" s="60"/>
      <c r="ACN11377" s="60"/>
      <c r="ACO11377" s="60"/>
      <c r="ACP11377" s="60"/>
      <c r="ACQ11377" s="60"/>
      <c r="ACR11377" s="60"/>
      <c r="ACS11377" s="60"/>
      <c r="ACT11377" s="60"/>
      <c r="ACU11377" s="60"/>
      <c r="ACV11377" s="60"/>
      <c r="ACW11377" s="60"/>
      <c r="ACX11377" s="60"/>
      <c r="ACY11377" s="60">
        <v>0.93568121469225596</v>
      </c>
      <c r="ACZ11377" s="60"/>
      <c r="ADA11377" s="60"/>
      <c r="ADB11377" s="60"/>
      <c r="ADC11377" s="60"/>
      <c r="ADD11377" s="60"/>
      <c r="ADE11377" s="60"/>
    </row>
    <row r="11378" spans="760:785" x14ac:dyDescent="0.25">
      <c r="ACF11378" s="60"/>
      <c r="ACG11378" s="60"/>
      <c r="ACH11378" s="60"/>
      <c r="ACI11378" s="60"/>
      <c r="ACJ11378" s="60"/>
      <c r="ACK11378" s="60"/>
      <c r="ACL11378" s="60"/>
      <c r="ACM11378" s="60"/>
      <c r="ACN11378" s="60"/>
      <c r="ACO11378" s="60"/>
      <c r="ACP11378" s="60"/>
      <c r="ACQ11378" s="60"/>
      <c r="ACR11378" s="60"/>
      <c r="ACS11378" s="60"/>
      <c r="ACT11378" s="60"/>
      <c r="ACU11378" s="60"/>
      <c r="ACV11378" s="60"/>
      <c r="ACW11378" s="60"/>
      <c r="ACX11378" s="60"/>
      <c r="ACY11378" s="60">
        <v>0.93567823167983499</v>
      </c>
      <c r="ACZ11378" s="60"/>
      <c r="ADA11378" s="60"/>
      <c r="ADB11378" s="60"/>
      <c r="ADC11378" s="60"/>
      <c r="ADD11378" s="60"/>
      <c r="ADE11378" s="60"/>
    </row>
    <row r="11379" spans="760:785" x14ac:dyDescent="0.25">
      <c r="ACF11379" s="60"/>
      <c r="ACG11379" s="60"/>
      <c r="ACH11379" s="60"/>
      <c r="ACI11379" s="60"/>
      <c r="ACJ11379" s="60"/>
      <c r="ACK11379" s="60"/>
      <c r="ACL11379" s="60"/>
      <c r="ACM11379" s="60"/>
      <c r="ACN11379" s="60"/>
      <c r="ACO11379" s="60"/>
      <c r="ACP11379" s="60"/>
      <c r="ACQ11379" s="60"/>
      <c r="ACR11379" s="60"/>
      <c r="ACS11379" s="60"/>
      <c r="ACT11379" s="60"/>
      <c r="ACU11379" s="60"/>
      <c r="ACV11379" s="60"/>
      <c r="ACW11379" s="60"/>
      <c r="ACX11379" s="60"/>
      <c r="ACY11379" s="60">
        <v>0.93565043740805598</v>
      </c>
      <c r="ACZ11379" s="60"/>
      <c r="ADA11379" s="60"/>
      <c r="ADB11379" s="60"/>
      <c r="ADC11379" s="60"/>
      <c r="ADD11379" s="60"/>
      <c r="ADE11379" s="60"/>
    </row>
    <row r="11380" spans="760:785" x14ac:dyDescent="0.25">
      <c r="ACF11380" s="60"/>
      <c r="ACG11380" s="60"/>
      <c r="ACH11380" s="60"/>
      <c r="ACI11380" s="60"/>
      <c r="ACJ11380" s="60"/>
      <c r="ACK11380" s="60"/>
      <c r="ACL11380" s="60"/>
      <c r="ACM11380" s="60"/>
      <c r="ACN11380" s="60"/>
      <c r="ACO11380" s="60"/>
      <c r="ACP11380" s="60"/>
      <c r="ACQ11380" s="60"/>
      <c r="ACR11380" s="60"/>
      <c r="ACS11380" s="60"/>
      <c r="ACT11380" s="60"/>
      <c r="ACU11380" s="60"/>
      <c r="ACV11380" s="60"/>
      <c r="ACW11380" s="60"/>
      <c r="ACX11380" s="60"/>
      <c r="ACY11380" s="60">
        <v>0.93562817223057904</v>
      </c>
      <c r="ACZ11380" s="60"/>
      <c r="ADA11380" s="60"/>
      <c r="ADB11380" s="60"/>
      <c r="ADC11380" s="60"/>
      <c r="ADD11380" s="60"/>
      <c r="ADE11380" s="60"/>
    </row>
    <row r="11381" spans="760:785" x14ac:dyDescent="0.25">
      <c r="ACF11381" s="60"/>
      <c r="ACG11381" s="60"/>
      <c r="ACH11381" s="60"/>
      <c r="ACI11381" s="60"/>
      <c r="ACJ11381" s="60"/>
      <c r="ACK11381" s="60"/>
      <c r="ACL11381" s="60"/>
      <c r="ACM11381" s="60"/>
      <c r="ACN11381" s="60"/>
      <c r="ACO11381" s="60"/>
      <c r="ACP11381" s="60"/>
      <c r="ACQ11381" s="60"/>
      <c r="ACR11381" s="60"/>
      <c r="ACS11381" s="60"/>
      <c r="ACT11381" s="60"/>
      <c r="ACU11381" s="60"/>
      <c r="ACV11381" s="60"/>
      <c r="ACW11381" s="60"/>
      <c r="ACX11381" s="60"/>
      <c r="ACY11381" s="60">
        <v>0.93562718074259899</v>
      </c>
      <c r="ACZ11381" s="60"/>
      <c r="ADA11381" s="60"/>
      <c r="ADB11381" s="60"/>
      <c r="ADC11381" s="60"/>
      <c r="ADD11381" s="60"/>
      <c r="ADE11381" s="60"/>
    </row>
    <row r="11382" spans="760:785" x14ac:dyDescent="0.25">
      <c r="ACF11382" s="60"/>
      <c r="ACG11382" s="60"/>
      <c r="ACH11382" s="60"/>
      <c r="ACI11382" s="60"/>
      <c r="ACJ11382" s="60"/>
      <c r="ACK11382" s="60"/>
      <c r="ACL11382" s="60"/>
      <c r="ACM11382" s="60"/>
      <c r="ACN11382" s="60"/>
      <c r="ACO11382" s="60"/>
      <c r="ACP11382" s="60"/>
      <c r="ACQ11382" s="60"/>
      <c r="ACR11382" s="60"/>
      <c r="ACS11382" s="60"/>
      <c r="ACT11382" s="60"/>
      <c r="ACU11382" s="60"/>
      <c r="ACV11382" s="60"/>
      <c r="ACW11382" s="60"/>
      <c r="ACX11382" s="60"/>
      <c r="ACY11382" s="60">
        <v>0.93562208964440796</v>
      </c>
      <c r="ACZ11382" s="60"/>
      <c r="ADA11382" s="60"/>
      <c r="ADB11382" s="60"/>
      <c r="ADC11382" s="60"/>
      <c r="ADD11382" s="60"/>
      <c r="ADE11382" s="60"/>
    </row>
    <row r="11383" spans="760:785" x14ac:dyDescent="0.25">
      <c r="ACF11383" s="60"/>
      <c r="ACG11383" s="60"/>
      <c r="ACH11383" s="60"/>
      <c r="ACI11383" s="60"/>
      <c r="ACJ11383" s="60"/>
      <c r="ACK11383" s="60"/>
      <c r="ACL11383" s="60"/>
      <c r="ACM11383" s="60"/>
      <c r="ACN11383" s="60"/>
      <c r="ACO11383" s="60"/>
      <c r="ACP11383" s="60"/>
      <c r="ACQ11383" s="60"/>
      <c r="ACR11383" s="60"/>
      <c r="ACS11383" s="60"/>
      <c r="ACT11383" s="60"/>
      <c r="ACU11383" s="60"/>
      <c r="ACV11383" s="60"/>
      <c r="ACW11383" s="60"/>
      <c r="ACX11383" s="60"/>
      <c r="ACY11383" s="60">
        <v>0.93562034169970498</v>
      </c>
      <c r="ACZ11383" s="60"/>
      <c r="ADA11383" s="60"/>
      <c r="ADB11383" s="60"/>
      <c r="ADC11383" s="60"/>
      <c r="ADD11383" s="60"/>
      <c r="ADE11383" s="60"/>
    </row>
    <row r="11384" spans="760:785" x14ac:dyDescent="0.25">
      <c r="ACF11384" s="60"/>
      <c r="ACG11384" s="60"/>
      <c r="ACH11384" s="60"/>
      <c r="ACI11384" s="60"/>
      <c r="ACJ11384" s="60"/>
      <c r="ACK11384" s="60"/>
      <c r="ACL11384" s="60"/>
      <c r="ACM11384" s="60"/>
      <c r="ACN11384" s="60"/>
      <c r="ACO11384" s="60"/>
      <c r="ACP11384" s="60"/>
      <c r="ACQ11384" s="60"/>
      <c r="ACR11384" s="60"/>
      <c r="ACS11384" s="60"/>
      <c r="ACT11384" s="60"/>
      <c r="ACU11384" s="60"/>
      <c r="ACV11384" s="60"/>
      <c r="ACW11384" s="60"/>
      <c r="ACX11384" s="60"/>
      <c r="ACY11384" s="60">
        <v>0.93557803411255502</v>
      </c>
      <c r="ACZ11384" s="60"/>
      <c r="ADA11384" s="60"/>
      <c r="ADB11384" s="60"/>
      <c r="ADC11384" s="60"/>
      <c r="ADD11384" s="60"/>
      <c r="ADE11384" s="60"/>
    </row>
    <row r="11385" spans="760:785" x14ac:dyDescent="0.25">
      <c r="ACF11385" s="60"/>
      <c r="ACG11385" s="60"/>
      <c r="ACH11385" s="60"/>
      <c r="ACI11385" s="60"/>
      <c r="ACJ11385" s="60"/>
      <c r="ACK11385" s="60"/>
      <c r="ACL11385" s="60"/>
      <c r="ACM11385" s="60"/>
      <c r="ACN11385" s="60"/>
      <c r="ACO11385" s="60"/>
      <c r="ACP11385" s="60"/>
      <c r="ACQ11385" s="60"/>
      <c r="ACR11385" s="60"/>
      <c r="ACS11385" s="60"/>
      <c r="ACT11385" s="60"/>
      <c r="ACU11385" s="60"/>
      <c r="ACV11385" s="60"/>
      <c r="ACW11385" s="60"/>
      <c r="ACX11385" s="60"/>
      <c r="ACY11385" s="60">
        <v>0.93555892923679995</v>
      </c>
      <c r="ACZ11385" s="60"/>
      <c r="ADA11385" s="60"/>
      <c r="ADB11385" s="60"/>
      <c r="ADC11385" s="60"/>
      <c r="ADD11385" s="60"/>
      <c r="ADE11385" s="60"/>
    </row>
    <row r="11386" spans="760:785" x14ac:dyDescent="0.25">
      <c r="ACF11386" s="60"/>
      <c r="ACG11386" s="60"/>
      <c r="ACH11386" s="60"/>
      <c r="ACI11386" s="60"/>
      <c r="ACJ11386" s="60"/>
      <c r="ACK11386" s="60"/>
      <c r="ACL11386" s="60"/>
      <c r="ACM11386" s="60"/>
      <c r="ACN11386" s="60"/>
      <c r="ACO11386" s="60"/>
      <c r="ACP11386" s="60"/>
      <c r="ACQ11386" s="60"/>
      <c r="ACR11386" s="60"/>
      <c r="ACS11386" s="60"/>
      <c r="ACT11386" s="60"/>
      <c r="ACU11386" s="60"/>
      <c r="ACV11386" s="60"/>
      <c r="ACW11386" s="60"/>
      <c r="ACX11386" s="60"/>
      <c r="ACY11386" s="60">
        <v>0.93554050881653095</v>
      </c>
      <c r="ACZ11386" s="60"/>
      <c r="ADA11386" s="60"/>
      <c r="ADB11386" s="60"/>
      <c r="ADC11386" s="60"/>
      <c r="ADD11386" s="60"/>
      <c r="ADE11386" s="60"/>
    </row>
    <row r="11387" spans="760:785" x14ac:dyDescent="0.25">
      <c r="ACF11387" s="60"/>
      <c r="ACG11387" s="60"/>
      <c r="ACH11387" s="60"/>
      <c r="ACI11387" s="60"/>
      <c r="ACJ11387" s="60"/>
      <c r="ACK11387" s="60"/>
      <c r="ACL11387" s="60"/>
      <c r="ACM11387" s="60"/>
      <c r="ACN11387" s="60"/>
      <c r="ACO11387" s="60"/>
      <c r="ACP11387" s="60"/>
      <c r="ACQ11387" s="60"/>
      <c r="ACR11387" s="60"/>
      <c r="ACS11387" s="60"/>
      <c r="ACT11387" s="60"/>
      <c r="ACU11387" s="60"/>
      <c r="ACV11387" s="60"/>
      <c r="ACW11387" s="60"/>
      <c r="ACX11387" s="60"/>
      <c r="ACY11387" s="60">
        <v>0.93551367861046797</v>
      </c>
      <c r="ACZ11387" s="60"/>
      <c r="ADA11387" s="60"/>
      <c r="ADB11387" s="60"/>
      <c r="ADC11387" s="60"/>
      <c r="ADD11387" s="60"/>
      <c r="ADE11387" s="60"/>
    </row>
    <row r="11388" spans="760:785" x14ac:dyDescent="0.25">
      <c r="ACF11388" s="60"/>
      <c r="ACG11388" s="60"/>
      <c r="ACH11388" s="60"/>
      <c r="ACI11388" s="60"/>
      <c r="ACJ11388" s="60"/>
      <c r="ACK11388" s="60"/>
      <c r="ACL11388" s="60"/>
      <c r="ACM11388" s="60"/>
      <c r="ACN11388" s="60"/>
      <c r="ACO11388" s="60"/>
      <c r="ACP11388" s="60"/>
      <c r="ACQ11388" s="60"/>
      <c r="ACR11388" s="60"/>
      <c r="ACS11388" s="60"/>
      <c r="ACT11388" s="60"/>
      <c r="ACU11388" s="60"/>
      <c r="ACV11388" s="60"/>
      <c r="ACW11388" s="60"/>
      <c r="ACX11388" s="60"/>
      <c r="ACY11388" s="60">
        <v>0.93550007869926699</v>
      </c>
      <c r="ACZ11388" s="60"/>
      <c r="ADA11388" s="60"/>
      <c r="ADB11388" s="60"/>
      <c r="ADC11388" s="60"/>
      <c r="ADD11388" s="60"/>
      <c r="ADE11388" s="60"/>
    </row>
    <row r="11389" spans="760:785" x14ac:dyDescent="0.25">
      <c r="ACF11389" s="60"/>
      <c r="ACG11389" s="60"/>
      <c r="ACH11389" s="60"/>
      <c r="ACI11389" s="60"/>
      <c r="ACJ11389" s="60"/>
      <c r="ACK11389" s="60"/>
      <c r="ACL11389" s="60"/>
      <c r="ACM11389" s="60"/>
      <c r="ACN11389" s="60"/>
      <c r="ACO11389" s="60"/>
      <c r="ACP11389" s="60"/>
      <c r="ACQ11389" s="60"/>
      <c r="ACR11389" s="60"/>
      <c r="ACS11389" s="60"/>
      <c r="ACT11389" s="60"/>
      <c r="ACU11389" s="60"/>
      <c r="ACV11389" s="60"/>
      <c r="ACW11389" s="60"/>
      <c r="ACX11389" s="60"/>
      <c r="ACY11389" s="60">
        <v>0.93549704006588696</v>
      </c>
      <c r="ACZ11389" s="60"/>
      <c r="ADA11389" s="60"/>
      <c r="ADB11389" s="60"/>
      <c r="ADC11389" s="60"/>
      <c r="ADD11389" s="60"/>
      <c r="ADE11389" s="60"/>
    </row>
    <row r="11390" spans="760:785" x14ac:dyDescent="0.25">
      <c r="ACF11390" s="60"/>
      <c r="ACG11390" s="60"/>
      <c r="ACH11390" s="60"/>
      <c r="ACI11390" s="60"/>
      <c r="ACJ11390" s="60"/>
      <c r="ACK11390" s="60"/>
      <c r="ACL11390" s="60"/>
      <c r="ACM11390" s="60"/>
      <c r="ACN11390" s="60"/>
      <c r="ACO11390" s="60"/>
      <c r="ACP11390" s="60"/>
      <c r="ACQ11390" s="60"/>
      <c r="ACR11390" s="60"/>
      <c r="ACS11390" s="60"/>
      <c r="ACT11390" s="60"/>
      <c r="ACU11390" s="60"/>
      <c r="ACV11390" s="60"/>
      <c r="ACW11390" s="60"/>
      <c r="ACX11390" s="60"/>
      <c r="ACY11390" s="60">
        <v>0.93548452197851695</v>
      </c>
      <c r="ACZ11390" s="60"/>
      <c r="ADA11390" s="60"/>
      <c r="ADB11390" s="60"/>
      <c r="ADC11390" s="60"/>
      <c r="ADD11390" s="60"/>
      <c r="ADE11390" s="60"/>
    </row>
    <row r="11391" spans="760:785" x14ac:dyDescent="0.25">
      <c r="ACF11391" s="60"/>
      <c r="ACG11391" s="60"/>
      <c r="ACH11391" s="60"/>
      <c r="ACI11391" s="60"/>
      <c r="ACJ11391" s="60"/>
      <c r="ACK11391" s="60"/>
      <c r="ACL11391" s="60"/>
      <c r="ACM11391" s="60"/>
      <c r="ACN11391" s="60"/>
      <c r="ACO11391" s="60"/>
      <c r="ACP11391" s="60"/>
      <c r="ACQ11391" s="60"/>
      <c r="ACR11391" s="60"/>
      <c r="ACS11391" s="60"/>
      <c r="ACT11391" s="60"/>
      <c r="ACU11391" s="60"/>
      <c r="ACV11391" s="60"/>
      <c r="ACW11391" s="60"/>
      <c r="ACX11391" s="60"/>
      <c r="ACY11391" s="60">
        <v>0.93546558109519595</v>
      </c>
      <c r="ACZ11391" s="60"/>
      <c r="ADA11391" s="60"/>
      <c r="ADB11391" s="60"/>
      <c r="ADC11391" s="60"/>
      <c r="ADD11391" s="60"/>
      <c r="ADE11391" s="60"/>
    </row>
    <row r="11392" spans="760:785" x14ac:dyDescent="0.25">
      <c r="ACF11392" s="60"/>
      <c r="ACG11392" s="60"/>
      <c r="ACH11392" s="60"/>
      <c r="ACI11392" s="60"/>
      <c r="ACJ11392" s="60"/>
      <c r="ACK11392" s="60"/>
      <c r="ACL11392" s="60"/>
      <c r="ACM11392" s="60"/>
      <c r="ACN11392" s="60"/>
      <c r="ACO11392" s="60"/>
      <c r="ACP11392" s="60"/>
      <c r="ACQ11392" s="60"/>
      <c r="ACR11392" s="60"/>
      <c r="ACS11392" s="60"/>
      <c r="ACT11392" s="60"/>
      <c r="ACU11392" s="60"/>
      <c r="ACV11392" s="60"/>
      <c r="ACW11392" s="60"/>
      <c r="ACX11392" s="60"/>
      <c r="ACY11392" s="60">
        <v>0.93546246529942501</v>
      </c>
      <c r="ACZ11392" s="60"/>
      <c r="ADA11392" s="60"/>
      <c r="ADB11392" s="60"/>
      <c r="ADC11392" s="60"/>
      <c r="ADD11392" s="60"/>
      <c r="ADE11392" s="60"/>
    </row>
    <row r="11393" spans="760:785" x14ac:dyDescent="0.25">
      <c r="ACF11393" s="60"/>
      <c r="ACG11393" s="60"/>
      <c r="ACH11393" s="60"/>
      <c r="ACI11393" s="60"/>
      <c r="ACJ11393" s="60"/>
      <c r="ACK11393" s="60"/>
      <c r="ACL11393" s="60"/>
      <c r="ACM11393" s="60"/>
      <c r="ACN11393" s="60"/>
      <c r="ACO11393" s="60"/>
      <c r="ACP11393" s="60"/>
      <c r="ACQ11393" s="60"/>
      <c r="ACR11393" s="60"/>
      <c r="ACS11393" s="60"/>
      <c r="ACT11393" s="60"/>
      <c r="ACU11393" s="60"/>
      <c r="ACV11393" s="60"/>
      <c r="ACW11393" s="60"/>
      <c r="ACX11393" s="60"/>
      <c r="ACY11393" s="60">
        <v>0.93543040211384498</v>
      </c>
      <c r="ACZ11393" s="60"/>
      <c r="ADA11393" s="60"/>
      <c r="ADB11393" s="60"/>
      <c r="ADC11393" s="60"/>
      <c r="ADD11393" s="60"/>
      <c r="ADE11393" s="60"/>
    </row>
    <row r="11394" spans="760:785" x14ac:dyDescent="0.25">
      <c r="ACF11394" s="60"/>
      <c r="ACG11394" s="60"/>
      <c r="ACH11394" s="60"/>
      <c r="ACI11394" s="60"/>
      <c r="ACJ11394" s="60"/>
      <c r="ACK11394" s="60"/>
      <c r="ACL11394" s="60"/>
      <c r="ACM11394" s="60"/>
      <c r="ACN11394" s="60"/>
      <c r="ACO11394" s="60"/>
      <c r="ACP11394" s="60"/>
      <c r="ACQ11394" s="60"/>
      <c r="ACR11394" s="60"/>
      <c r="ACS11394" s="60"/>
      <c r="ACT11394" s="60"/>
      <c r="ACU11394" s="60"/>
      <c r="ACV11394" s="60"/>
      <c r="ACW11394" s="60"/>
      <c r="ACX11394" s="60"/>
      <c r="ACY11394" s="60">
        <v>0.93538462125229005</v>
      </c>
      <c r="ACZ11394" s="60"/>
      <c r="ADA11394" s="60"/>
      <c r="ADB11394" s="60"/>
      <c r="ADC11394" s="60"/>
      <c r="ADD11394" s="60"/>
      <c r="ADE11394" s="60"/>
    </row>
    <row r="11395" spans="760:785" x14ac:dyDescent="0.25">
      <c r="ACF11395" s="60"/>
      <c r="ACG11395" s="60"/>
      <c r="ACH11395" s="60"/>
      <c r="ACI11395" s="60"/>
      <c r="ACJ11395" s="60"/>
      <c r="ACK11395" s="60"/>
      <c r="ACL11395" s="60"/>
      <c r="ACM11395" s="60"/>
      <c r="ACN11395" s="60"/>
      <c r="ACO11395" s="60"/>
      <c r="ACP11395" s="60"/>
      <c r="ACQ11395" s="60"/>
      <c r="ACR11395" s="60"/>
      <c r="ACS11395" s="60"/>
      <c r="ACT11395" s="60"/>
      <c r="ACU11395" s="60"/>
      <c r="ACV11395" s="60"/>
      <c r="ACW11395" s="60"/>
      <c r="ACX11395" s="60"/>
      <c r="ACY11395" s="60">
        <v>0.93537646161718002</v>
      </c>
      <c r="ACZ11395" s="60"/>
      <c r="ADA11395" s="60"/>
      <c r="ADB11395" s="60"/>
      <c r="ADC11395" s="60"/>
      <c r="ADD11395" s="60"/>
      <c r="ADE11395" s="60"/>
    </row>
    <row r="11396" spans="760:785" x14ac:dyDescent="0.25">
      <c r="ACF11396" s="60"/>
      <c r="ACG11396" s="60"/>
      <c r="ACH11396" s="60"/>
      <c r="ACI11396" s="60"/>
      <c r="ACJ11396" s="60"/>
      <c r="ACK11396" s="60"/>
      <c r="ACL11396" s="60"/>
      <c r="ACM11396" s="60"/>
      <c r="ACN11396" s="60"/>
      <c r="ACO11396" s="60"/>
      <c r="ACP11396" s="60"/>
      <c r="ACQ11396" s="60"/>
      <c r="ACR11396" s="60"/>
      <c r="ACS11396" s="60"/>
      <c r="ACT11396" s="60"/>
      <c r="ACU11396" s="60"/>
      <c r="ACV11396" s="60"/>
      <c r="ACW11396" s="60"/>
      <c r="ACX11396" s="60"/>
      <c r="ACY11396" s="60">
        <v>0.93534216707581797</v>
      </c>
      <c r="ACZ11396" s="60"/>
      <c r="ADA11396" s="60"/>
      <c r="ADB11396" s="60"/>
      <c r="ADC11396" s="60"/>
      <c r="ADD11396" s="60"/>
      <c r="ADE11396" s="60"/>
    </row>
    <row r="11397" spans="760:785" x14ac:dyDescent="0.25">
      <c r="ACF11397" s="60"/>
      <c r="ACG11397" s="60"/>
      <c r="ACH11397" s="60"/>
      <c r="ACI11397" s="60"/>
      <c r="ACJ11397" s="60"/>
      <c r="ACK11397" s="60"/>
      <c r="ACL11397" s="60"/>
      <c r="ACM11397" s="60"/>
      <c r="ACN11397" s="60"/>
      <c r="ACO11397" s="60"/>
      <c r="ACP11397" s="60"/>
      <c r="ACQ11397" s="60"/>
      <c r="ACR11397" s="60"/>
      <c r="ACS11397" s="60"/>
      <c r="ACT11397" s="60"/>
      <c r="ACU11397" s="60"/>
      <c r="ACV11397" s="60"/>
      <c r="ACW11397" s="60"/>
      <c r="ACX11397" s="60"/>
      <c r="ACY11397" s="60">
        <v>0.93533750125790005</v>
      </c>
      <c r="ACZ11397" s="60"/>
      <c r="ADA11397" s="60"/>
      <c r="ADB11397" s="60"/>
      <c r="ADC11397" s="60"/>
      <c r="ADD11397" s="60"/>
      <c r="ADE11397" s="60"/>
    </row>
    <row r="11398" spans="760:785" x14ac:dyDescent="0.25">
      <c r="ACF11398" s="60"/>
      <c r="ACG11398" s="60"/>
      <c r="ACH11398" s="60"/>
      <c r="ACI11398" s="60"/>
      <c r="ACJ11398" s="60"/>
      <c r="ACK11398" s="60"/>
      <c r="ACL11398" s="60"/>
      <c r="ACM11398" s="60"/>
      <c r="ACN11398" s="60"/>
      <c r="ACO11398" s="60"/>
      <c r="ACP11398" s="60"/>
      <c r="ACQ11398" s="60"/>
      <c r="ACR11398" s="60"/>
      <c r="ACS11398" s="60"/>
      <c r="ACT11398" s="60"/>
      <c r="ACU11398" s="60"/>
      <c r="ACV11398" s="60"/>
      <c r="ACW11398" s="60"/>
      <c r="ACX11398" s="60"/>
      <c r="ACY11398" s="60">
        <v>0.93530418029278595</v>
      </c>
      <c r="ACZ11398" s="60"/>
      <c r="ADA11398" s="60"/>
      <c r="ADB11398" s="60"/>
      <c r="ADC11398" s="60"/>
      <c r="ADD11398" s="60"/>
      <c r="ADE11398" s="60"/>
    </row>
    <row r="11399" spans="760:785" x14ac:dyDescent="0.25">
      <c r="ACF11399" s="60"/>
      <c r="ACG11399" s="60"/>
      <c r="ACH11399" s="60"/>
      <c r="ACI11399" s="60"/>
      <c r="ACJ11399" s="60"/>
      <c r="ACK11399" s="60"/>
      <c r="ACL11399" s="60"/>
      <c r="ACM11399" s="60"/>
      <c r="ACN11399" s="60"/>
      <c r="ACO11399" s="60"/>
      <c r="ACP11399" s="60"/>
      <c r="ACQ11399" s="60"/>
      <c r="ACR11399" s="60"/>
      <c r="ACS11399" s="60"/>
      <c r="ACT11399" s="60"/>
      <c r="ACU11399" s="60"/>
      <c r="ACV11399" s="60"/>
      <c r="ACW11399" s="60"/>
      <c r="ACX11399" s="60"/>
      <c r="ACY11399" s="60">
        <v>0.93522801662314903</v>
      </c>
      <c r="ACZ11399" s="60"/>
      <c r="ADA11399" s="60"/>
      <c r="ADB11399" s="60"/>
      <c r="ADC11399" s="60"/>
      <c r="ADD11399" s="60"/>
      <c r="ADE11399" s="60"/>
    </row>
    <row r="11400" spans="760:785" x14ac:dyDescent="0.25">
      <c r="ACF11400" s="60"/>
      <c r="ACG11400" s="60"/>
      <c r="ACH11400" s="60"/>
      <c r="ACI11400" s="60"/>
      <c r="ACJ11400" s="60"/>
      <c r="ACK11400" s="60"/>
      <c r="ACL11400" s="60"/>
      <c r="ACM11400" s="60"/>
      <c r="ACN11400" s="60"/>
      <c r="ACO11400" s="60"/>
      <c r="ACP11400" s="60"/>
      <c r="ACQ11400" s="60"/>
      <c r="ACR11400" s="60"/>
      <c r="ACS11400" s="60"/>
      <c r="ACT11400" s="60"/>
      <c r="ACU11400" s="60"/>
      <c r="ACV11400" s="60"/>
      <c r="ACW11400" s="60"/>
      <c r="ACX11400" s="60"/>
      <c r="ACY11400" s="60">
        <v>0.935217594532748</v>
      </c>
      <c r="ACZ11400" s="60"/>
      <c r="ADA11400" s="60"/>
      <c r="ADB11400" s="60"/>
      <c r="ADC11400" s="60"/>
      <c r="ADD11400" s="60"/>
      <c r="ADE11400" s="60"/>
    </row>
    <row r="11401" spans="760:785" x14ac:dyDescent="0.25">
      <c r="ACF11401" s="60"/>
      <c r="ACG11401" s="60"/>
      <c r="ACH11401" s="60"/>
      <c r="ACI11401" s="60"/>
      <c r="ACJ11401" s="60"/>
      <c r="ACK11401" s="60"/>
      <c r="ACL11401" s="60"/>
      <c r="ACM11401" s="60"/>
      <c r="ACN11401" s="60"/>
      <c r="ACO11401" s="60"/>
      <c r="ACP11401" s="60"/>
      <c r="ACQ11401" s="60"/>
      <c r="ACR11401" s="60"/>
      <c r="ACS11401" s="60"/>
      <c r="ACT11401" s="60"/>
      <c r="ACU11401" s="60"/>
      <c r="ACV11401" s="60"/>
      <c r="ACW11401" s="60"/>
      <c r="ACX11401" s="60"/>
      <c r="ACY11401" s="60">
        <v>0.93520262255407005</v>
      </c>
      <c r="ACZ11401" s="60"/>
      <c r="ADA11401" s="60"/>
      <c r="ADB11401" s="60"/>
      <c r="ADC11401" s="60"/>
      <c r="ADD11401" s="60"/>
      <c r="ADE11401" s="60"/>
    </row>
    <row r="11402" spans="760:785" x14ac:dyDescent="0.25">
      <c r="ACF11402" s="60"/>
      <c r="ACG11402" s="60"/>
      <c r="ACH11402" s="60"/>
      <c r="ACI11402" s="60"/>
      <c r="ACJ11402" s="60"/>
      <c r="ACK11402" s="60"/>
      <c r="ACL11402" s="60"/>
      <c r="ACM11402" s="60"/>
      <c r="ACN11402" s="60"/>
      <c r="ACO11402" s="60"/>
      <c r="ACP11402" s="60"/>
      <c r="ACQ11402" s="60"/>
      <c r="ACR11402" s="60"/>
      <c r="ACS11402" s="60"/>
      <c r="ACT11402" s="60"/>
      <c r="ACU11402" s="60"/>
      <c r="ACV11402" s="60"/>
      <c r="ACW11402" s="60"/>
      <c r="ACX11402" s="60"/>
      <c r="ACY11402" s="60">
        <v>0.93507207501101297</v>
      </c>
      <c r="ACZ11402" s="60"/>
      <c r="ADA11402" s="60"/>
      <c r="ADB11402" s="60"/>
      <c r="ADC11402" s="60"/>
      <c r="ADD11402" s="60"/>
      <c r="ADE11402" s="60"/>
    </row>
    <row r="11403" spans="760:785" x14ac:dyDescent="0.25">
      <c r="ACF11403" s="60"/>
      <c r="ACG11403" s="60"/>
      <c r="ACH11403" s="60"/>
      <c r="ACI11403" s="60"/>
      <c r="ACJ11403" s="60"/>
      <c r="ACK11403" s="60"/>
      <c r="ACL11403" s="60"/>
      <c r="ACM11403" s="60"/>
      <c r="ACN11403" s="60"/>
      <c r="ACO11403" s="60"/>
      <c r="ACP11403" s="60"/>
      <c r="ACQ11403" s="60"/>
      <c r="ACR11403" s="60"/>
      <c r="ACS11403" s="60"/>
      <c r="ACT11403" s="60"/>
      <c r="ACU11403" s="60"/>
      <c r="ACV11403" s="60"/>
      <c r="ACW11403" s="60"/>
      <c r="ACX11403" s="60"/>
      <c r="ACY11403" s="60">
        <v>0.93505053381782999</v>
      </c>
      <c r="ACZ11403" s="60"/>
      <c r="ADA11403" s="60"/>
      <c r="ADB11403" s="60"/>
      <c r="ADC11403" s="60"/>
      <c r="ADD11403" s="60"/>
      <c r="ADE11403" s="60"/>
    </row>
    <row r="11404" spans="760:785" x14ac:dyDescent="0.25">
      <c r="ACF11404" s="60"/>
      <c r="ACG11404" s="60"/>
      <c r="ACH11404" s="60"/>
      <c r="ACI11404" s="60"/>
      <c r="ACJ11404" s="60"/>
      <c r="ACK11404" s="60"/>
      <c r="ACL11404" s="60"/>
      <c r="ACM11404" s="60"/>
      <c r="ACN11404" s="60"/>
      <c r="ACO11404" s="60"/>
      <c r="ACP11404" s="60"/>
      <c r="ACQ11404" s="60"/>
      <c r="ACR11404" s="60"/>
      <c r="ACS11404" s="60"/>
      <c r="ACT11404" s="60"/>
      <c r="ACU11404" s="60"/>
      <c r="ACV11404" s="60"/>
      <c r="ACW11404" s="60"/>
      <c r="ACX11404" s="60"/>
      <c r="ACY11404" s="60">
        <v>0.93503396698421304</v>
      </c>
      <c r="ACZ11404" s="60"/>
      <c r="ADA11404" s="60"/>
      <c r="ADB11404" s="60"/>
      <c r="ADC11404" s="60"/>
      <c r="ADD11404" s="60"/>
      <c r="ADE11404" s="60"/>
    </row>
    <row r="11405" spans="760:785" x14ac:dyDescent="0.25">
      <c r="ACF11405" s="60"/>
      <c r="ACG11405" s="60"/>
      <c r="ACH11405" s="60"/>
      <c r="ACI11405" s="60"/>
      <c r="ACJ11405" s="60"/>
      <c r="ACK11405" s="60"/>
      <c r="ACL11405" s="60"/>
      <c r="ACM11405" s="60"/>
      <c r="ACN11405" s="60"/>
      <c r="ACO11405" s="60"/>
      <c r="ACP11405" s="60"/>
      <c r="ACQ11405" s="60"/>
      <c r="ACR11405" s="60"/>
      <c r="ACS11405" s="60"/>
      <c r="ACT11405" s="60"/>
      <c r="ACU11405" s="60"/>
      <c r="ACV11405" s="60"/>
      <c r="ACW11405" s="60"/>
      <c r="ACX11405" s="60"/>
      <c r="ACY11405" s="60">
        <v>0.93501375008257903</v>
      </c>
      <c r="ACZ11405" s="60"/>
      <c r="ADA11405" s="60"/>
      <c r="ADB11405" s="60"/>
      <c r="ADC11405" s="60"/>
      <c r="ADD11405" s="60"/>
      <c r="ADE11405" s="60"/>
    </row>
    <row r="11406" spans="760:785" x14ac:dyDescent="0.25">
      <c r="ACF11406" s="60"/>
      <c r="ACG11406" s="60"/>
      <c r="ACH11406" s="60"/>
      <c r="ACI11406" s="60"/>
      <c r="ACJ11406" s="60"/>
      <c r="ACK11406" s="60"/>
      <c r="ACL11406" s="60"/>
      <c r="ACM11406" s="60"/>
      <c r="ACN11406" s="60"/>
      <c r="ACO11406" s="60"/>
      <c r="ACP11406" s="60"/>
      <c r="ACQ11406" s="60"/>
      <c r="ACR11406" s="60"/>
      <c r="ACS11406" s="60"/>
      <c r="ACT11406" s="60"/>
      <c r="ACU11406" s="60"/>
      <c r="ACV11406" s="60"/>
      <c r="ACW11406" s="60"/>
      <c r="ACX11406" s="60"/>
      <c r="ACY11406" s="60">
        <v>0.93499120078213005</v>
      </c>
      <c r="ACZ11406" s="60"/>
      <c r="ADA11406" s="60"/>
      <c r="ADB11406" s="60"/>
      <c r="ADC11406" s="60"/>
      <c r="ADD11406" s="60"/>
      <c r="ADE11406" s="60"/>
    </row>
    <row r="11407" spans="760:785" x14ac:dyDescent="0.25">
      <c r="ACF11407" s="60"/>
      <c r="ACG11407" s="60"/>
      <c r="ACH11407" s="60"/>
      <c r="ACI11407" s="60"/>
      <c r="ACJ11407" s="60"/>
      <c r="ACK11407" s="60"/>
      <c r="ACL11407" s="60"/>
      <c r="ACM11407" s="60"/>
      <c r="ACN11407" s="60"/>
      <c r="ACO11407" s="60"/>
      <c r="ACP11407" s="60"/>
      <c r="ACQ11407" s="60"/>
      <c r="ACR11407" s="60"/>
      <c r="ACS11407" s="60"/>
      <c r="ACT11407" s="60"/>
      <c r="ACU11407" s="60"/>
      <c r="ACV11407" s="60"/>
      <c r="ACW11407" s="60"/>
      <c r="ACX11407" s="60"/>
      <c r="ACY11407" s="60">
        <v>0.93497419825511896</v>
      </c>
      <c r="ACZ11407" s="60"/>
      <c r="ADA11407" s="60"/>
      <c r="ADB11407" s="60"/>
      <c r="ADC11407" s="60"/>
      <c r="ADD11407" s="60"/>
      <c r="ADE11407" s="60"/>
    </row>
    <row r="11408" spans="760:785" x14ac:dyDescent="0.25">
      <c r="ACF11408" s="60"/>
      <c r="ACG11408" s="60"/>
      <c r="ACH11408" s="60"/>
      <c r="ACI11408" s="60"/>
      <c r="ACJ11408" s="60"/>
      <c r="ACK11408" s="60"/>
      <c r="ACL11408" s="60"/>
      <c r="ACM11408" s="60"/>
      <c r="ACN11408" s="60"/>
      <c r="ACO11408" s="60"/>
      <c r="ACP11408" s="60"/>
      <c r="ACQ11408" s="60"/>
      <c r="ACR11408" s="60"/>
      <c r="ACS11408" s="60"/>
      <c r="ACT11408" s="60"/>
      <c r="ACU11408" s="60"/>
      <c r="ACV11408" s="60"/>
      <c r="ACW11408" s="60"/>
      <c r="ACX11408" s="60"/>
      <c r="ACY11408" s="60">
        <v>0.93497395372564096</v>
      </c>
      <c r="ACZ11408" s="60"/>
      <c r="ADA11408" s="60"/>
      <c r="ADB11408" s="60"/>
      <c r="ADC11408" s="60"/>
      <c r="ADD11408" s="60"/>
      <c r="ADE11408" s="60"/>
    </row>
    <row r="11409" spans="760:785" x14ac:dyDescent="0.25">
      <c r="ACF11409" s="60"/>
      <c r="ACG11409" s="60"/>
      <c r="ACH11409" s="60"/>
      <c r="ACI11409" s="60"/>
      <c r="ACJ11409" s="60"/>
      <c r="ACK11409" s="60"/>
      <c r="ACL11409" s="60"/>
      <c r="ACM11409" s="60"/>
      <c r="ACN11409" s="60"/>
      <c r="ACO11409" s="60"/>
      <c r="ACP11409" s="60"/>
      <c r="ACQ11409" s="60"/>
      <c r="ACR11409" s="60"/>
      <c r="ACS11409" s="60"/>
      <c r="ACT11409" s="60"/>
      <c r="ACU11409" s="60"/>
      <c r="ACV11409" s="60"/>
      <c r="ACW11409" s="60"/>
      <c r="ACX11409" s="60"/>
      <c r="ACY11409" s="60">
        <v>0.93489940535396499</v>
      </c>
      <c r="ACZ11409" s="60"/>
      <c r="ADA11409" s="60"/>
      <c r="ADB11409" s="60"/>
      <c r="ADC11409" s="60"/>
      <c r="ADD11409" s="60"/>
      <c r="ADE11409" s="60"/>
    </row>
    <row r="11410" spans="760:785" x14ac:dyDescent="0.25">
      <c r="ACF11410" s="60"/>
      <c r="ACG11410" s="60"/>
      <c r="ACH11410" s="60"/>
      <c r="ACI11410" s="60"/>
      <c r="ACJ11410" s="60"/>
      <c r="ACK11410" s="60"/>
      <c r="ACL11410" s="60"/>
      <c r="ACM11410" s="60"/>
      <c r="ACN11410" s="60"/>
      <c r="ACO11410" s="60"/>
      <c r="ACP11410" s="60"/>
      <c r="ACQ11410" s="60"/>
      <c r="ACR11410" s="60"/>
      <c r="ACS11410" s="60"/>
      <c r="ACT11410" s="60"/>
      <c r="ACU11410" s="60"/>
      <c r="ACV11410" s="60"/>
      <c r="ACW11410" s="60"/>
      <c r="ACX11410" s="60"/>
      <c r="ACY11410" s="60">
        <v>0.93489247112065998</v>
      </c>
      <c r="ACZ11410" s="60"/>
      <c r="ADA11410" s="60"/>
      <c r="ADB11410" s="60"/>
      <c r="ADC11410" s="60"/>
      <c r="ADD11410" s="60"/>
      <c r="ADE11410" s="60"/>
    </row>
    <row r="11411" spans="760:785" x14ac:dyDescent="0.25">
      <c r="ACF11411" s="60"/>
      <c r="ACG11411" s="60"/>
      <c r="ACH11411" s="60"/>
      <c r="ACI11411" s="60"/>
      <c r="ACJ11411" s="60"/>
      <c r="ACK11411" s="60"/>
      <c r="ACL11411" s="60"/>
      <c r="ACM11411" s="60"/>
      <c r="ACN11411" s="60"/>
      <c r="ACO11411" s="60"/>
      <c r="ACP11411" s="60"/>
      <c r="ACQ11411" s="60"/>
      <c r="ACR11411" s="60"/>
      <c r="ACS11411" s="60"/>
      <c r="ACT11411" s="60"/>
      <c r="ACU11411" s="60"/>
      <c r="ACV11411" s="60"/>
      <c r="ACW11411" s="60"/>
      <c r="ACX11411" s="60"/>
      <c r="ACY11411" s="60">
        <v>0.93486022434271399</v>
      </c>
      <c r="ACZ11411" s="60"/>
      <c r="ADA11411" s="60"/>
      <c r="ADB11411" s="60"/>
      <c r="ADC11411" s="60"/>
      <c r="ADD11411" s="60"/>
      <c r="ADE11411" s="60"/>
    </row>
    <row r="11412" spans="760:785" x14ac:dyDescent="0.25">
      <c r="ACF11412" s="60"/>
      <c r="ACG11412" s="60"/>
      <c r="ACH11412" s="60"/>
      <c r="ACI11412" s="60"/>
      <c r="ACJ11412" s="60"/>
      <c r="ACK11412" s="60"/>
      <c r="ACL11412" s="60"/>
      <c r="ACM11412" s="60"/>
      <c r="ACN11412" s="60"/>
      <c r="ACO11412" s="60"/>
      <c r="ACP11412" s="60"/>
      <c r="ACQ11412" s="60"/>
      <c r="ACR11412" s="60"/>
      <c r="ACS11412" s="60"/>
      <c r="ACT11412" s="60"/>
      <c r="ACU11412" s="60"/>
      <c r="ACV11412" s="60"/>
      <c r="ACW11412" s="60"/>
      <c r="ACX11412" s="60"/>
      <c r="ACY11412" s="60">
        <v>0.93477286185567299</v>
      </c>
      <c r="ACZ11412" s="60"/>
      <c r="ADA11412" s="60"/>
      <c r="ADB11412" s="60"/>
      <c r="ADC11412" s="60"/>
      <c r="ADD11412" s="60"/>
      <c r="ADE11412" s="60"/>
    </row>
    <row r="11413" spans="760:785" x14ac:dyDescent="0.25">
      <c r="ACF11413" s="60"/>
      <c r="ACG11413" s="60"/>
      <c r="ACH11413" s="60"/>
      <c r="ACI11413" s="60"/>
      <c r="ACJ11413" s="60"/>
      <c r="ACK11413" s="60"/>
      <c r="ACL11413" s="60"/>
      <c r="ACM11413" s="60"/>
      <c r="ACN11413" s="60"/>
      <c r="ACO11413" s="60"/>
      <c r="ACP11413" s="60"/>
      <c r="ACQ11413" s="60"/>
      <c r="ACR11413" s="60"/>
      <c r="ACS11413" s="60"/>
      <c r="ACT11413" s="60"/>
      <c r="ACU11413" s="60"/>
      <c r="ACV11413" s="60"/>
      <c r="ACW11413" s="60"/>
      <c r="ACX11413" s="60"/>
      <c r="ACY11413" s="60">
        <v>0.93473511314578805</v>
      </c>
      <c r="ACZ11413" s="60"/>
      <c r="ADA11413" s="60"/>
      <c r="ADB11413" s="60"/>
      <c r="ADC11413" s="60"/>
      <c r="ADD11413" s="60"/>
      <c r="ADE11413" s="60"/>
    </row>
    <row r="11414" spans="760:785" x14ac:dyDescent="0.25">
      <c r="ACF11414" s="60"/>
      <c r="ACG11414" s="60"/>
      <c r="ACH11414" s="60"/>
      <c r="ACI11414" s="60"/>
      <c r="ACJ11414" s="60"/>
      <c r="ACK11414" s="60"/>
      <c r="ACL11414" s="60"/>
      <c r="ACM11414" s="60"/>
      <c r="ACN11414" s="60"/>
      <c r="ACO11414" s="60"/>
      <c r="ACP11414" s="60"/>
      <c r="ACQ11414" s="60"/>
      <c r="ACR11414" s="60"/>
      <c r="ACS11414" s="60"/>
      <c r="ACT11414" s="60"/>
      <c r="ACU11414" s="60"/>
      <c r="ACV11414" s="60"/>
      <c r="ACW11414" s="60"/>
      <c r="ACX11414" s="60"/>
      <c r="ACY11414" s="60">
        <v>0.93472822443081505</v>
      </c>
      <c r="ACZ11414" s="60"/>
      <c r="ADA11414" s="60"/>
      <c r="ADB11414" s="60"/>
      <c r="ADC11414" s="60"/>
      <c r="ADD11414" s="60"/>
      <c r="ADE11414" s="60"/>
    </row>
    <row r="11415" spans="760:785" x14ac:dyDescent="0.25">
      <c r="ACF11415" s="60"/>
      <c r="ACG11415" s="60"/>
      <c r="ACH11415" s="60"/>
      <c r="ACI11415" s="60"/>
      <c r="ACJ11415" s="60"/>
      <c r="ACK11415" s="60"/>
      <c r="ACL11415" s="60"/>
      <c r="ACM11415" s="60"/>
      <c r="ACN11415" s="60"/>
      <c r="ACO11415" s="60"/>
      <c r="ACP11415" s="60"/>
      <c r="ACQ11415" s="60"/>
      <c r="ACR11415" s="60"/>
      <c r="ACS11415" s="60"/>
      <c r="ACT11415" s="60"/>
      <c r="ACU11415" s="60"/>
      <c r="ACV11415" s="60"/>
      <c r="ACW11415" s="60"/>
      <c r="ACX11415" s="60"/>
      <c r="ACY11415" s="60">
        <v>0.93469311313349701</v>
      </c>
      <c r="ACZ11415" s="60"/>
      <c r="ADA11415" s="60"/>
      <c r="ADB11415" s="60"/>
      <c r="ADC11415" s="60"/>
      <c r="ADD11415" s="60"/>
      <c r="ADE11415" s="60"/>
    </row>
    <row r="11416" spans="760:785" x14ac:dyDescent="0.25">
      <c r="ACF11416" s="60"/>
      <c r="ACG11416" s="60"/>
      <c r="ACH11416" s="60"/>
      <c r="ACI11416" s="60"/>
      <c r="ACJ11416" s="60"/>
      <c r="ACK11416" s="60"/>
      <c r="ACL11416" s="60"/>
      <c r="ACM11416" s="60"/>
      <c r="ACN11416" s="60"/>
      <c r="ACO11416" s="60"/>
      <c r="ACP11416" s="60"/>
      <c r="ACQ11416" s="60"/>
      <c r="ACR11416" s="60"/>
      <c r="ACS11416" s="60"/>
      <c r="ACT11416" s="60"/>
      <c r="ACU11416" s="60"/>
      <c r="ACV11416" s="60"/>
      <c r="ACW11416" s="60"/>
      <c r="ACX11416" s="60"/>
      <c r="ACY11416" s="60">
        <v>0.93467171674763605</v>
      </c>
      <c r="ACZ11416" s="60"/>
      <c r="ADA11416" s="60"/>
      <c r="ADB11416" s="60"/>
      <c r="ADC11416" s="60"/>
      <c r="ADD11416" s="60"/>
      <c r="ADE11416" s="60"/>
    </row>
    <row r="11417" spans="760:785" x14ac:dyDescent="0.25">
      <c r="ACF11417" s="60"/>
      <c r="ACG11417" s="60"/>
      <c r="ACH11417" s="60"/>
      <c r="ACI11417" s="60"/>
      <c r="ACJ11417" s="60"/>
      <c r="ACK11417" s="60"/>
      <c r="ACL11417" s="60"/>
      <c r="ACM11417" s="60"/>
      <c r="ACN11417" s="60"/>
      <c r="ACO11417" s="60"/>
      <c r="ACP11417" s="60"/>
      <c r="ACQ11417" s="60"/>
      <c r="ACR11417" s="60"/>
      <c r="ACS11417" s="60"/>
      <c r="ACT11417" s="60"/>
      <c r="ACU11417" s="60"/>
      <c r="ACV11417" s="60"/>
      <c r="ACW11417" s="60"/>
      <c r="ACX11417" s="60"/>
      <c r="ACY11417" s="60">
        <v>0.93464091446617703</v>
      </c>
      <c r="ACZ11417" s="60"/>
      <c r="ADA11417" s="60"/>
      <c r="ADB11417" s="60"/>
      <c r="ADC11417" s="60"/>
      <c r="ADD11417" s="60"/>
      <c r="ADE11417" s="60"/>
    </row>
    <row r="11418" spans="760:785" x14ac:dyDescent="0.25">
      <c r="ACF11418" s="60"/>
      <c r="ACG11418" s="60"/>
      <c r="ACH11418" s="60"/>
      <c r="ACI11418" s="60"/>
      <c r="ACJ11418" s="60"/>
      <c r="ACK11418" s="60"/>
      <c r="ACL11418" s="60"/>
      <c r="ACM11418" s="60"/>
      <c r="ACN11418" s="60"/>
      <c r="ACO11418" s="60"/>
      <c r="ACP11418" s="60"/>
      <c r="ACQ11418" s="60"/>
      <c r="ACR11418" s="60"/>
      <c r="ACS11418" s="60"/>
      <c r="ACT11418" s="60"/>
      <c r="ACU11418" s="60"/>
      <c r="ACV11418" s="60"/>
      <c r="ACW11418" s="60"/>
      <c r="ACX11418" s="60"/>
      <c r="ACY11418" s="60">
        <v>0.93463430862774499</v>
      </c>
      <c r="ACZ11418" s="60"/>
      <c r="ADA11418" s="60"/>
      <c r="ADB11418" s="60"/>
      <c r="ADC11418" s="60"/>
      <c r="ADD11418" s="60"/>
      <c r="ADE11418" s="60"/>
    </row>
    <row r="11419" spans="760:785" x14ac:dyDescent="0.25">
      <c r="ACF11419" s="60"/>
      <c r="ACG11419" s="60"/>
      <c r="ACH11419" s="60"/>
      <c r="ACI11419" s="60"/>
      <c r="ACJ11419" s="60"/>
      <c r="ACK11419" s="60"/>
      <c r="ACL11419" s="60"/>
      <c r="ACM11419" s="60"/>
      <c r="ACN11419" s="60"/>
      <c r="ACO11419" s="60"/>
      <c r="ACP11419" s="60"/>
      <c r="ACQ11419" s="60"/>
      <c r="ACR11419" s="60"/>
      <c r="ACS11419" s="60"/>
      <c r="ACT11419" s="60"/>
      <c r="ACU11419" s="60"/>
      <c r="ACV11419" s="60"/>
      <c r="ACW11419" s="60"/>
      <c r="ACX11419" s="60"/>
      <c r="ACY11419" s="60">
        <v>0.93462781074725398</v>
      </c>
      <c r="ACZ11419" s="60"/>
      <c r="ADA11419" s="60"/>
      <c r="ADB11419" s="60"/>
      <c r="ADC11419" s="60"/>
      <c r="ADD11419" s="60"/>
      <c r="ADE11419" s="60"/>
    </row>
    <row r="11420" spans="760:785" x14ac:dyDescent="0.25">
      <c r="ACF11420" s="60"/>
      <c r="ACG11420" s="60"/>
      <c r="ACH11420" s="60"/>
      <c r="ACI11420" s="60"/>
      <c r="ACJ11420" s="60"/>
      <c r="ACK11420" s="60"/>
      <c r="ACL11420" s="60"/>
      <c r="ACM11420" s="60"/>
      <c r="ACN11420" s="60"/>
      <c r="ACO11420" s="60"/>
      <c r="ACP11420" s="60"/>
      <c r="ACQ11420" s="60"/>
      <c r="ACR11420" s="60"/>
      <c r="ACS11420" s="60"/>
      <c r="ACT11420" s="60"/>
      <c r="ACU11420" s="60"/>
      <c r="ACV11420" s="60"/>
      <c r="ACW11420" s="60"/>
      <c r="ACX11420" s="60"/>
      <c r="ACY11420" s="60">
        <v>0.934591319944583</v>
      </c>
      <c r="ACZ11420" s="60"/>
      <c r="ADA11420" s="60"/>
      <c r="ADB11420" s="60"/>
      <c r="ADC11420" s="60"/>
      <c r="ADD11420" s="60"/>
      <c r="ADE11420" s="60"/>
    </row>
    <row r="11421" spans="760:785" x14ac:dyDescent="0.25">
      <c r="ACF11421" s="60"/>
      <c r="ACG11421" s="60"/>
      <c r="ACH11421" s="60"/>
      <c r="ACI11421" s="60"/>
      <c r="ACJ11421" s="60"/>
      <c r="ACK11421" s="60"/>
      <c r="ACL11421" s="60"/>
      <c r="ACM11421" s="60"/>
      <c r="ACN11421" s="60"/>
      <c r="ACO11421" s="60"/>
      <c r="ACP11421" s="60"/>
      <c r="ACQ11421" s="60"/>
      <c r="ACR11421" s="60"/>
      <c r="ACS11421" s="60"/>
      <c r="ACT11421" s="60"/>
      <c r="ACU11421" s="60"/>
      <c r="ACV11421" s="60"/>
      <c r="ACW11421" s="60"/>
      <c r="ACX11421" s="60"/>
      <c r="ACY11421" s="60">
        <v>0.934501953935159</v>
      </c>
      <c r="ACZ11421" s="60"/>
      <c r="ADA11421" s="60"/>
      <c r="ADB11421" s="60"/>
      <c r="ADC11421" s="60"/>
      <c r="ADD11421" s="60"/>
      <c r="ADE11421" s="60"/>
    </row>
    <row r="11422" spans="760:785" x14ac:dyDescent="0.25">
      <c r="ACF11422" s="60"/>
      <c r="ACG11422" s="60"/>
      <c r="ACH11422" s="60"/>
      <c r="ACI11422" s="60"/>
      <c r="ACJ11422" s="60"/>
      <c r="ACK11422" s="60"/>
      <c r="ACL11422" s="60"/>
      <c r="ACM11422" s="60"/>
      <c r="ACN11422" s="60"/>
      <c r="ACO11422" s="60"/>
      <c r="ACP11422" s="60"/>
      <c r="ACQ11422" s="60"/>
      <c r="ACR11422" s="60"/>
      <c r="ACS11422" s="60"/>
      <c r="ACT11422" s="60"/>
      <c r="ACU11422" s="60"/>
      <c r="ACV11422" s="60"/>
      <c r="ACW11422" s="60"/>
      <c r="ACX11422" s="60"/>
      <c r="ACY11422" s="60">
        <v>0.93449105673609401</v>
      </c>
      <c r="ACZ11422" s="60"/>
      <c r="ADA11422" s="60"/>
      <c r="ADB11422" s="60"/>
      <c r="ADC11422" s="60"/>
      <c r="ADD11422" s="60"/>
      <c r="ADE11422" s="60"/>
    </row>
    <row r="11423" spans="760:785" x14ac:dyDescent="0.25">
      <c r="ACF11423" s="60"/>
      <c r="ACG11423" s="60"/>
      <c r="ACH11423" s="60"/>
      <c r="ACI11423" s="60"/>
      <c r="ACJ11423" s="60"/>
      <c r="ACK11423" s="60"/>
      <c r="ACL11423" s="60"/>
      <c r="ACM11423" s="60"/>
      <c r="ACN11423" s="60"/>
      <c r="ACO11423" s="60"/>
      <c r="ACP11423" s="60"/>
      <c r="ACQ11423" s="60"/>
      <c r="ACR11423" s="60"/>
      <c r="ACS11423" s="60"/>
      <c r="ACT11423" s="60"/>
      <c r="ACU11423" s="60"/>
      <c r="ACV11423" s="60"/>
      <c r="ACW11423" s="60"/>
      <c r="ACX11423" s="60"/>
      <c r="ACY11423" s="60">
        <v>0.934469477866818</v>
      </c>
      <c r="ACZ11423" s="60"/>
      <c r="ADA11423" s="60"/>
      <c r="ADB11423" s="60"/>
      <c r="ADC11423" s="60"/>
      <c r="ADD11423" s="60"/>
      <c r="ADE11423" s="60"/>
    </row>
    <row r="11424" spans="760:785" x14ac:dyDescent="0.25">
      <c r="ACF11424" s="60"/>
      <c r="ACG11424" s="60"/>
      <c r="ACH11424" s="60"/>
      <c r="ACI11424" s="60"/>
      <c r="ACJ11424" s="60"/>
      <c r="ACK11424" s="60"/>
      <c r="ACL11424" s="60"/>
      <c r="ACM11424" s="60"/>
      <c r="ACN11424" s="60"/>
      <c r="ACO11424" s="60"/>
      <c r="ACP11424" s="60"/>
      <c r="ACQ11424" s="60"/>
      <c r="ACR11424" s="60"/>
      <c r="ACS11424" s="60"/>
      <c r="ACT11424" s="60"/>
      <c r="ACU11424" s="60"/>
      <c r="ACV11424" s="60"/>
      <c r="ACW11424" s="60"/>
      <c r="ACX11424" s="60"/>
      <c r="ACY11424" s="60">
        <v>0.93445920153303397</v>
      </c>
      <c r="ACZ11424" s="60"/>
      <c r="ADA11424" s="60"/>
      <c r="ADB11424" s="60"/>
      <c r="ADC11424" s="60"/>
      <c r="ADD11424" s="60"/>
      <c r="ADE11424" s="60"/>
    </row>
    <row r="11425" spans="760:785" x14ac:dyDescent="0.25">
      <c r="ACF11425" s="60"/>
      <c r="ACG11425" s="60"/>
      <c r="ACH11425" s="60"/>
      <c r="ACI11425" s="60"/>
      <c r="ACJ11425" s="60"/>
      <c r="ACK11425" s="60"/>
      <c r="ACL11425" s="60"/>
      <c r="ACM11425" s="60"/>
      <c r="ACN11425" s="60"/>
      <c r="ACO11425" s="60"/>
      <c r="ACP11425" s="60"/>
      <c r="ACQ11425" s="60"/>
      <c r="ACR11425" s="60"/>
      <c r="ACS11425" s="60"/>
      <c r="ACT11425" s="60"/>
      <c r="ACU11425" s="60"/>
      <c r="ACV11425" s="60"/>
      <c r="ACW11425" s="60"/>
      <c r="ACX11425" s="60"/>
      <c r="ACY11425" s="60">
        <v>0.93443308954050397</v>
      </c>
      <c r="ACZ11425" s="60"/>
      <c r="ADA11425" s="60"/>
      <c r="ADB11425" s="60"/>
      <c r="ADC11425" s="60"/>
      <c r="ADD11425" s="60"/>
      <c r="ADE11425" s="60"/>
    </row>
    <row r="11426" spans="760:785" x14ac:dyDescent="0.25">
      <c r="ACF11426" s="60"/>
      <c r="ACG11426" s="60"/>
      <c r="ACH11426" s="60"/>
      <c r="ACI11426" s="60"/>
      <c r="ACJ11426" s="60"/>
      <c r="ACK11426" s="60"/>
      <c r="ACL11426" s="60"/>
      <c r="ACM11426" s="60"/>
      <c r="ACN11426" s="60"/>
      <c r="ACO11426" s="60"/>
      <c r="ACP11426" s="60"/>
      <c r="ACQ11426" s="60"/>
      <c r="ACR11426" s="60"/>
      <c r="ACS11426" s="60"/>
      <c r="ACT11426" s="60"/>
      <c r="ACU11426" s="60"/>
      <c r="ACV11426" s="60"/>
      <c r="ACW11426" s="60"/>
      <c r="ACX11426" s="60"/>
      <c r="ACY11426" s="60">
        <v>0.93433363492281396</v>
      </c>
      <c r="ACZ11426" s="60"/>
      <c r="ADA11426" s="60"/>
      <c r="ADB11426" s="60"/>
      <c r="ADC11426" s="60"/>
      <c r="ADD11426" s="60"/>
      <c r="ADE11426" s="60"/>
    </row>
    <row r="11427" spans="760:785" x14ac:dyDescent="0.25">
      <c r="ACF11427" s="60"/>
      <c r="ACG11427" s="60"/>
      <c r="ACH11427" s="60"/>
      <c r="ACI11427" s="60"/>
      <c r="ACJ11427" s="60"/>
      <c r="ACK11427" s="60"/>
      <c r="ACL11427" s="60"/>
      <c r="ACM11427" s="60"/>
      <c r="ACN11427" s="60"/>
      <c r="ACO11427" s="60"/>
      <c r="ACP11427" s="60"/>
      <c r="ACQ11427" s="60"/>
      <c r="ACR11427" s="60"/>
      <c r="ACS11427" s="60"/>
      <c r="ACT11427" s="60"/>
      <c r="ACU11427" s="60"/>
      <c r="ACV11427" s="60"/>
      <c r="ACW11427" s="60"/>
      <c r="ACX11427" s="60"/>
      <c r="ACY11427" s="60">
        <v>0.93433305669394096</v>
      </c>
      <c r="ACZ11427" s="60"/>
      <c r="ADA11427" s="60"/>
      <c r="ADB11427" s="60"/>
      <c r="ADC11427" s="60"/>
      <c r="ADD11427" s="60"/>
      <c r="ADE11427" s="60"/>
    </row>
    <row r="11428" spans="760:785" x14ac:dyDescent="0.25">
      <c r="ACF11428" s="60"/>
      <c r="ACG11428" s="60"/>
      <c r="ACH11428" s="60"/>
      <c r="ACI11428" s="60"/>
      <c r="ACJ11428" s="60"/>
      <c r="ACK11428" s="60"/>
      <c r="ACL11428" s="60"/>
      <c r="ACM11428" s="60"/>
      <c r="ACN11428" s="60"/>
      <c r="ACO11428" s="60"/>
      <c r="ACP11428" s="60"/>
      <c r="ACQ11428" s="60"/>
      <c r="ACR11428" s="60"/>
      <c r="ACS11428" s="60"/>
      <c r="ACT11428" s="60"/>
      <c r="ACU11428" s="60"/>
      <c r="ACV11428" s="60"/>
      <c r="ACW11428" s="60"/>
      <c r="ACX11428" s="60"/>
      <c r="ACY11428" s="60">
        <v>0.93433291890360304</v>
      </c>
      <c r="ACZ11428" s="60"/>
      <c r="ADA11428" s="60"/>
      <c r="ADB11428" s="60"/>
      <c r="ADC11428" s="60"/>
      <c r="ADD11428" s="60"/>
      <c r="ADE11428" s="60"/>
    </row>
    <row r="11429" spans="760:785" x14ac:dyDescent="0.25">
      <c r="ACF11429" s="60"/>
      <c r="ACG11429" s="60"/>
      <c r="ACH11429" s="60"/>
      <c r="ACI11429" s="60"/>
      <c r="ACJ11429" s="60"/>
      <c r="ACK11429" s="60"/>
      <c r="ACL11429" s="60"/>
      <c r="ACM11429" s="60"/>
      <c r="ACN11429" s="60"/>
      <c r="ACO11429" s="60"/>
      <c r="ACP11429" s="60"/>
      <c r="ACQ11429" s="60"/>
      <c r="ACR11429" s="60"/>
      <c r="ACS11429" s="60"/>
      <c r="ACT11429" s="60"/>
      <c r="ACU11429" s="60"/>
      <c r="ACV11429" s="60"/>
      <c r="ACW11429" s="60"/>
      <c r="ACX11429" s="60"/>
      <c r="ACY11429" s="60">
        <v>0.934321193828756</v>
      </c>
      <c r="ACZ11429" s="60"/>
      <c r="ADA11429" s="60"/>
      <c r="ADB11429" s="60"/>
      <c r="ADC11429" s="60"/>
      <c r="ADD11429" s="60"/>
      <c r="ADE11429" s="60"/>
    </row>
    <row r="11430" spans="760:785" x14ac:dyDescent="0.25">
      <c r="ACF11430" s="60"/>
      <c r="ACG11430" s="60"/>
      <c r="ACH11430" s="60"/>
      <c r="ACI11430" s="60"/>
      <c r="ACJ11430" s="60"/>
      <c r="ACK11430" s="60"/>
      <c r="ACL11430" s="60"/>
      <c r="ACM11430" s="60"/>
      <c r="ACN11430" s="60"/>
      <c r="ACO11430" s="60"/>
      <c r="ACP11430" s="60"/>
      <c r="ACQ11430" s="60"/>
      <c r="ACR11430" s="60"/>
      <c r="ACS11430" s="60"/>
      <c r="ACT11430" s="60"/>
      <c r="ACU11430" s="60"/>
      <c r="ACV11430" s="60"/>
      <c r="ACW11430" s="60"/>
      <c r="ACX11430" s="60"/>
      <c r="ACY11430" s="60">
        <v>0.93431489093697195</v>
      </c>
      <c r="ACZ11430" s="60"/>
      <c r="ADA11430" s="60"/>
      <c r="ADB11430" s="60"/>
      <c r="ADC11430" s="60"/>
      <c r="ADD11430" s="60"/>
      <c r="ADE11430" s="60"/>
    </row>
    <row r="11431" spans="760:785" x14ac:dyDescent="0.25">
      <c r="ACF11431" s="60"/>
      <c r="ACG11431" s="60"/>
      <c r="ACH11431" s="60"/>
      <c r="ACI11431" s="60"/>
      <c r="ACJ11431" s="60"/>
      <c r="ACK11431" s="60"/>
      <c r="ACL11431" s="60"/>
      <c r="ACM11431" s="60"/>
      <c r="ACN11431" s="60"/>
      <c r="ACO11431" s="60"/>
      <c r="ACP11431" s="60"/>
      <c r="ACQ11431" s="60"/>
      <c r="ACR11431" s="60"/>
      <c r="ACS11431" s="60"/>
      <c r="ACT11431" s="60"/>
      <c r="ACU11431" s="60"/>
      <c r="ACV11431" s="60"/>
      <c r="ACW11431" s="60"/>
      <c r="ACX11431" s="60"/>
      <c r="ACY11431" s="60">
        <v>0.93431209968498596</v>
      </c>
      <c r="ACZ11431" s="60"/>
      <c r="ADA11431" s="60"/>
      <c r="ADB11431" s="60"/>
      <c r="ADC11431" s="60"/>
      <c r="ADD11431" s="60"/>
      <c r="ADE11431" s="60"/>
    </row>
    <row r="11432" spans="760:785" x14ac:dyDescent="0.25">
      <c r="ACF11432" s="60"/>
      <c r="ACG11432" s="60"/>
      <c r="ACH11432" s="60"/>
      <c r="ACI11432" s="60"/>
      <c r="ACJ11432" s="60"/>
      <c r="ACK11432" s="60"/>
      <c r="ACL11432" s="60"/>
      <c r="ACM11432" s="60"/>
      <c r="ACN11432" s="60"/>
      <c r="ACO11432" s="60"/>
      <c r="ACP11432" s="60"/>
      <c r="ACQ11432" s="60"/>
      <c r="ACR11432" s="60"/>
      <c r="ACS11432" s="60"/>
      <c r="ACT11432" s="60"/>
      <c r="ACU11432" s="60"/>
      <c r="ACV11432" s="60"/>
      <c r="ACW11432" s="60"/>
      <c r="ACX11432" s="60"/>
      <c r="ACY11432" s="60">
        <v>0.93428589380117899</v>
      </c>
      <c r="ACZ11432" s="60"/>
      <c r="ADA11432" s="60"/>
      <c r="ADB11432" s="60"/>
      <c r="ADC11432" s="60"/>
      <c r="ADD11432" s="60"/>
      <c r="ADE11432" s="60"/>
    </row>
    <row r="11433" spans="760:785" x14ac:dyDescent="0.25">
      <c r="ACF11433" s="60"/>
      <c r="ACG11433" s="60"/>
      <c r="ACH11433" s="60"/>
      <c r="ACI11433" s="60"/>
      <c r="ACJ11433" s="60"/>
      <c r="ACK11433" s="60"/>
      <c r="ACL11433" s="60"/>
      <c r="ACM11433" s="60"/>
      <c r="ACN11433" s="60"/>
      <c r="ACO11433" s="60"/>
      <c r="ACP11433" s="60"/>
      <c r="ACQ11433" s="60"/>
      <c r="ACR11433" s="60"/>
      <c r="ACS11433" s="60"/>
      <c r="ACT11433" s="60"/>
      <c r="ACU11433" s="60"/>
      <c r="ACV11433" s="60"/>
      <c r="ACW11433" s="60"/>
      <c r="ACX11433" s="60"/>
      <c r="ACY11433" s="60">
        <v>0.93427025641182204</v>
      </c>
      <c r="ACZ11433" s="60"/>
      <c r="ADA11433" s="60"/>
      <c r="ADB11433" s="60"/>
      <c r="ADC11433" s="60"/>
      <c r="ADD11433" s="60"/>
      <c r="ADE11433" s="60"/>
    </row>
    <row r="11434" spans="760:785" x14ac:dyDescent="0.25">
      <c r="ACF11434" s="60"/>
      <c r="ACG11434" s="60"/>
      <c r="ACH11434" s="60"/>
      <c r="ACI11434" s="60"/>
      <c r="ACJ11434" s="60"/>
      <c r="ACK11434" s="60"/>
      <c r="ACL11434" s="60"/>
      <c r="ACM11434" s="60"/>
      <c r="ACN11434" s="60"/>
      <c r="ACO11434" s="60"/>
      <c r="ACP11434" s="60"/>
      <c r="ACQ11434" s="60"/>
      <c r="ACR11434" s="60"/>
      <c r="ACS11434" s="60"/>
      <c r="ACT11434" s="60"/>
      <c r="ACU11434" s="60"/>
      <c r="ACV11434" s="60"/>
      <c r="ACW11434" s="60"/>
      <c r="ACX11434" s="60"/>
      <c r="ACY11434" s="60">
        <v>0.93423265698814595</v>
      </c>
      <c r="ACZ11434" s="60"/>
      <c r="ADA11434" s="60"/>
      <c r="ADB11434" s="60"/>
      <c r="ADC11434" s="60"/>
      <c r="ADD11434" s="60"/>
      <c r="ADE11434" s="60"/>
    </row>
    <row r="11435" spans="760:785" x14ac:dyDescent="0.25">
      <c r="ACF11435" s="60"/>
      <c r="ACG11435" s="60"/>
      <c r="ACH11435" s="60"/>
      <c r="ACI11435" s="60"/>
      <c r="ACJ11435" s="60"/>
      <c r="ACK11435" s="60"/>
      <c r="ACL11435" s="60"/>
      <c r="ACM11435" s="60"/>
      <c r="ACN11435" s="60"/>
      <c r="ACO11435" s="60"/>
      <c r="ACP11435" s="60"/>
      <c r="ACQ11435" s="60"/>
      <c r="ACR11435" s="60"/>
      <c r="ACS11435" s="60"/>
      <c r="ACT11435" s="60"/>
      <c r="ACU11435" s="60"/>
      <c r="ACV11435" s="60"/>
      <c r="ACW11435" s="60"/>
      <c r="ACX11435" s="60"/>
      <c r="ACY11435" s="60">
        <v>0.93422091784318095</v>
      </c>
      <c r="ACZ11435" s="60"/>
      <c r="ADA11435" s="60"/>
      <c r="ADB11435" s="60"/>
      <c r="ADC11435" s="60"/>
      <c r="ADD11435" s="60"/>
      <c r="ADE11435" s="60"/>
    </row>
    <row r="11436" spans="760:785" x14ac:dyDescent="0.25">
      <c r="ACF11436" s="60"/>
      <c r="ACG11436" s="60"/>
      <c r="ACH11436" s="60"/>
      <c r="ACI11436" s="60"/>
      <c r="ACJ11436" s="60"/>
      <c r="ACK11436" s="60"/>
      <c r="ACL11436" s="60"/>
      <c r="ACM11436" s="60"/>
      <c r="ACN11436" s="60"/>
      <c r="ACO11436" s="60"/>
      <c r="ACP11436" s="60"/>
      <c r="ACQ11436" s="60"/>
      <c r="ACR11436" s="60"/>
      <c r="ACS11436" s="60"/>
      <c r="ACT11436" s="60"/>
      <c r="ACU11436" s="60"/>
      <c r="ACV11436" s="60"/>
      <c r="ACW11436" s="60"/>
      <c r="ACX11436" s="60"/>
      <c r="ACY11436" s="60">
        <v>0.93420928560727101</v>
      </c>
      <c r="ACZ11436" s="60"/>
      <c r="ADA11436" s="60"/>
      <c r="ADB11436" s="60"/>
      <c r="ADC11436" s="60"/>
      <c r="ADD11436" s="60"/>
      <c r="ADE11436" s="60"/>
    </row>
    <row r="11437" spans="760:785" x14ac:dyDescent="0.25">
      <c r="ACF11437" s="60"/>
      <c r="ACG11437" s="60"/>
      <c r="ACH11437" s="60"/>
      <c r="ACI11437" s="60"/>
      <c r="ACJ11437" s="60"/>
      <c r="ACK11437" s="60"/>
      <c r="ACL11437" s="60"/>
      <c r="ACM11437" s="60"/>
      <c r="ACN11437" s="60"/>
      <c r="ACO11437" s="60"/>
      <c r="ACP11437" s="60"/>
      <c r="ACQ11437" s="60"/>
      <c r="ACR11437" s="60"/>
      <c r="ACS11437" s="60"/>
      <c r="ACT11437" s="60"/>
      <c r="ACU11437" s="60"/>
      <c r="ACV11437" s="60"/>
      <c r="ACW11437" s="60"/>
      <c r="ACX11437" s="60"/>
      <c r="ACY11437" s="60">
        <v>0.93417558930240496</v>
      </c>
      <c r="ACZ11437" s="60"/>
      <c r="ADA11437" s="60"/>
      <c r="ADB11437" s="60"/>
      <c r="ADC11437" s="60"/>
      <c r="ADD11437" s="60"/>
      <c r="ADE11437" s="60"/>
    </row>
    <row r="11438" spans="760:785" x14ac:dyDescent="0.25">
      <c r="ACF11438" s="60"/>
      <c r="ACG11438" s="60"/>
      <c r="ACH11438" s="60"/>
      <c r="ACI11438" s="60"/>
      <c r="ACJ11438" s="60"/>
      <c r="ACK11438" s="60"/>
      <c r="ACL11438" s="60"/>
      <c r="ACM11438" s="60"/>
      <c r="ACN11438" s="60"/>
      <c r="ACO11438" s="60"/>
      <c r="ACP11438" s="60"/>
      <c r="ACQ11438" s="60"/>
      <c r="ACR11438" s="60"/>
      <c r="ACS11438" s="60"/>
      <c r="ACT11438" s="60"/>
      <c r="ACU11438" s="60"/>
      <c r="ACV11438" s="60"/>
      <c r="ACW11438" s="60"/>
      <c r="ACX11438" s="60"/>
      <c r="ACY11438" s="60">
        <v>0.93416944724920803</v>
      </c>
      <c r="ACZ11438" s="60"/>
      <c r="ADA11438" s="60"/>
      <c r="ADB11438" s="60"/>
      <c r="ADC11438" s="60"/>
      <c r="ADD11438" s="60"/>
      <c r="ADE11438" s="60"/>
    </row>
    <row r="11439" spans="760:785" x14ac:dyDescent="0.25">
      <c r="ACF11439" s="60"/>
      <c r="ACG11439" s="60"/>
      <c r="ACH11439" s="60"/>
      <c r="ACI11439" s="60"/>
      <c r="ACJ11439" s="60"/>
      <c r="ACK11439" s="60"/>
      <c r="ACL11439" s="60"/>
      <c r="ACM11439" s="60"/>
      <c r="ACN11439" s="60"/>
      <c r="ACO11439" s="60"/>
      <c r="ACP11439" s="60"/>
      <c r="ACQ11439" s="60"/>
      <c r="ACR11439" s="60"/>
      <c r="ACS11439" s="60"/>
      <c r="ACT11439" s="60"/>
      <c r="ACU11439" s="60"/>
      <c r="ACV11439" s="60"/>
      <c r="ACW11439" s="60"/>
      <c r="ACX11439" s="60"/>
      <c r="ACY11439" s="60">
        <v>0.93415700335668095</v>
      </c>
      <c r="ACZ11439" s="60"/>
      <c r="ADA11439" s="60"/>
      <c r="ADB11439" s="60"/>
      <c r="ADC11439" s="60"/>
      <c r="ADD11439" s="60"/>
      <c r="ADE11439" s="60"/>
    </row>
    <row r="11440" spans="760:785" x14ac:dyDescent="0.25">
      <c r="ACF11440" s="60"/>
      <c r="ACG11440" s="60"/>
      <c r="ACH11440" s="60"/>
      <c r="ACI11440" s="60"/>
      <c r="ACJ11440" s="60"/>
      <c r="ACK11440" s="60"/>
      <c r="ACL11440" s="60"/>
      <c r="ACM11440" s="60"/>
      <c r="ACN11440" s="60"/>
      <c r="ACO11440" s="60"/>
      <c r="ACP11440" s="60"/>
      <c r="ACQ11440" s="60"/>
      <c r="ACR11440" s="60"/>
      <c r="ACS11440" s="60"/>
      <c r="ACT11440" s="60"/>
      <c r="ACU11440" s="60"/>
      <c r="ACV11440" s="60"/>
      <c r="ACW11440" s="60"/>
      <c r="ACX11440" s="60"/>
      <c r="ACY11440" s="60">
        <v>0.93408688011475705</v>
      </c>
      <c r="ACZ11440" s="60"/>
      <c r="ADA11440" s="60"/>
      <c r="ADB11440" s="60"/>
      <c r="ADC11440" s="60"/>
      <c r="ADD11440" s="60"/>
      <c r="ADE11440" s="60"/>
    </row>
    <row r="11441" spans="760:785" x14ac:dyDescent="0.25">
      <c r="ACF11441" s="60"/>
      <c r="ACG11441" s="60"/>
      <c r="ACH11441" s="60"/>
      <c r="ACI11441" s="60"/>
      <c r="ACJ11441" s="60"/>
      <c r="ACK11441" s="60"/>
      <c r="ACL11441" s="60"/>
      <c r="ACM11441" s="60"/>
      <c r="ACN11441" s="60"/>
      <c r="ACO11441" s="60"/>
      <c r="ACP11441" s="60"/>
      <c r="ACQ11441" s="60"/>
      <c r="ACR11441" s="60"/>
      <c r="ACS11441" s="60"/>
      <c r="ACT11441" s="60"/>
      <c r="ACU11441" s="60"/>
      <c r="ACV11441" s="60"/>
      <c r="ACW11441" s="60"/>
      <c r="ACX11441" s="60"/>
      <c r="ACY11441" s="60">
        <v>0.93405120379717599</v>
      </c>
      <c r="ACZ11441" s="60"/>
      <c r="ADA11441" s="60"/>
      <c r="ADB11441" s="60"/>
      <c r="ADC11441" s="60"/>
      <c r="ADD11441" s="60"/>
      <c r="ADE11441" s="60"/>
    </row>
    <row r="11442" spans="760:785" x14ac:dyDescent="0.25">
      <c r="ACF11442" s="60"/>
      <c r="ACG11442" s="60"/>
      <c r="ACH11442" s="60"/>
      <c r="ACI11442" s="60"/>
      <c r="ACJ11442" s="60"/>
      <c r="ACK11442" s="60"/>
      <c r="ACL11442" s="60"/>
      <c r="ACM11442" s="60"/>
      <c r="ACN11442" s="60"/>
      <c r="ACO11442" s="60"/>
      <c r="ACP11442" s="60"/>
      <c r="ACQ11442" s="60"/>
      <c r="ACR11442" s="60"/>
      <c r="ACS11442" s="60"/>
      <c r="ACT11442" s="60"/>
      <c r="ACU11442" s="60"/>
      <c r="ACV11442" s="60"/>
      <c r="ACW11442" s="60"/>
      <c r="ACX11442" s="60"/>
      <c r="ACY11442" s="60">
        <v>0.93399281050245897</v>
      </c>
      <c r="ACZ11442" s="60"/>
      <c r="ADA11442" s="60"/>
      <c r="ADB11442" s="60"/>
      <c r="ADC11442" s="60"/>
      <c r="ADD11442" s="60"/>
      <c r="ADE11442" s="60"/>
    </row>
    <row r="11443" spans="760:785" x14ac:dyDescent="0.25">
      <c r="ACF11443" s="60"/>
      <c r="ACG11443" s="60"/>
      <c r="ACH11443" s="60"/>
      <c r="ACI11443" s="60"/>
      <c r="ACJ11443" s="60"/>
      <c r="ACK11443" s="60"/>
      <c r="ACL11443" s="60"/>
      <c r="ACM11443" s="60"/>
      <c r="ACN11443" s="60"/>
      <c r="ACO11443" s="60"/>
      <c r="ACP11443" s="60"/>
      <c r="ACQ11443" s="60"/>
      <c r="ACR11443" s="60"/>
      <c r="ACS11443" s="60"/>
      <c r="ACT11443" s="60"/>
      <c r="ACU11443" s="60"/>
      <c r="ACV11443" s="60"/>
      <c r="ACW11443" s="60"/>
      <c r="ACX11443" s="60"/>
      <c r="ACY11443" s="60">
        <v>0.93398922157503805</v>
      </c>
      <c r="ACZ11443" s="60"/>
      <c r="ADA11443" s="60"/>
      <c r="ADB11443" s="60"/>
      <c r="ADC11443" s="60"/>
      <c r="ADD11443" s="60"/>
      <c r="ADE11443" s="60"/>
    </row>
    <row r="11444" spans="760:785" x14ac:dyDescent="0.25">
      <c r="ACF11444" s="60"/>
      <c r="ACG11444" s="60"/>
      <c r="ACH11444" s="60"/>
      <c r="ACI11444" s="60"/>
      <c r="ACJ11444" s="60"/>
      <c r="ACK11444" s="60"/>
      <c r="ACL11444" s="60"/>
      <c r="ACM11444" s="60"/>
      <c r="ACN11444" s="60"/>
      <c r="ACO11444" s="60"/>
      <c r="ACP11444" s="60"/>
      <c r="ACQ11444" s="60"/>
      <c r="ACR11444" s="60"/>
      <c r="ACS11444" s="60"/>
      <c r="ACT11444" s="60"/>
      <c r="ACU11444" s="60"/>
      <c r="ACV11444" s="60"/>
      <c r="ACW11444" s="60"/>
      <c r="ACX11444" s="60"/>
      <c r="ACY11444" s="60">
        <v>0.93393810857133297</v>
      </c>
      <c r="ACZ11444" s="60"/>
      <c r="ADA11444" s="60"/>
      <c r="ADB11444" s="60"/>
      <c r="ADC11444" s="60"/>
      <c r="ADD11444" s="60"/>
      <c r="ADE11444" s="60"/>
    </row>
    <row r="11445" spans="760:785" x14ac:dyDescent="0.25">
      <c r="ACF11445" s="60"/>
      <c r="ACG11445" s="60"/>
      <c r="ACH11445" s="60"/>
      <c r="ACI11445" s="60"/>
      <c r="ACJ11445" s="60"/>
      <c r="ACK11445" s="60"/>
      <c r="ACL11445" s="60"/>
      <c r="ACM11445" s="60"/>
      <c r="ACN11445" s="60"/>
      <c r="ACO11445" s="60"/>
      <c r="ACP11445" s="60"/>
      <c r="ACQ11445" s="60"/>
      <c r="ACR11445" s="60"/>
      <c r="ACS11445" s="60"/>
      <c r="ACT11445" s="60"/>
      <c r="ACU11445" s="60"/>
      <c r="ACV11445" s="60"/>
      <c r="ACW11445" s="60"/>
      <c r="ACX11445" s="60"/>
      <c r="ACY11445" s="60">
        <v>0.93393442509703795</v>
      </c>
      <c r="ACZ11445" s="60"/>
      <c r="ADA11445" s="60"/>
      <c r="ADB11445" s="60"/>
      <c r="ADC11445" s="60"/>
      <c r="ADD11445" s="60"/>
      <c r="ADE11445" s="60"/>
    </row>
    <row r="11446" spans="760:785" x14ac:dyDescent="0.25">
      <c r="ACF11446" s="60"/>
      <c r="ACG11446" s="60"/>
      <c r="ACH11446" s="60"/>
      <c r="ACI11446" s="60"/>
      <c r="ACJ11446" s="60"/>
      <c r="ACK11446" s="60"/>
      <c r="ACL11446" s="60"/>
      <c r="ACM11446" s="60"/>
      <c r="ACN11446" s="60"/>
      <c r="ACO11446" s="60"/>
      <c r="ACP11446" s="60"/>
      <c r="ACQ11446" s="60"/>
      <c r="ACR11446" s="60"/>
      <c r="ACS11446" s="60"/>
      <c r="ACT11446" s="60"/>
      <c r="ACU11446" s="60"/>
      <c r="ACV11446" s="60"/>
      <c r="ACW11446" s="60"/>
      <c r="ACX11446" s="60"/>
      <c r="ACY11446" s="60">
        <v>0.93391657320786603</v>
      </c>
      <c r="ACZ11446" s="60"/>
      <c r="ADA11446" s="60"/>
      <c r="ADB11446" s="60"/>
      <c r="ADC11446" s="60"/>
      <c r="ADD11446" s="60"/>
      <c r="ADE11446" s="60"/>
    </row>
    <row r="11447" spans="760:785" x14ac:dyDescent="0.25">
      <c r="ACF11447" s="60"/>
      <c r="ACG11447" s="60"/>
      <c r="ACH11447" s="60"/>
      <c r="ACI11447" s="60"/>
      <c r="ACJ11447" s="60"/>
      <c r="ACK11447" s="60"/>
      <c r="ACL11447" s="60"/>
      <c r="ACM11447" s="60"/>
      <c r="ACN11447" s="60"/>
      <c r="ACO11447" s="60"/>
      <c r="ACP11447" s="60"/>
      <c r="ACQ11447" s="60"/>
      <c r="ACR11447" s="60"/>
      <c r="ACS11447" s="60"/>
      <c r="ACT11447" s="60"/>
      <c r="ACU11447" s="60"/>
      <c r="ACV11447" s="60"/>
      <c r="ACW11447" s="60"/>
      <c r="ACX11447" s="60"/>
      <c r="ACY11447" s="60">
        <v>0.93391569568990396</v>
      </c>
      <c r="ACZ11447" s="60"/>
      <c r="ADA11447" s="60"/>
      <c r="ADB11447" s="60"/>
      <c r="ADC11447" s="60"/>
      <c r="ADD11447" s="60"/>
      <c r="ADE11447" s="60"/>
    </row>
    <row r="11448" spans="760:785" x14ac:dyDescent="0.25">
      <c r="ACF11448" s="60"/>
      <c r="ACG11448" s="60"/>
      <c r="ACH11448" s="60"/>
      <c r="ACI11448" s="60"/>
      <c r="ACJ11448" s="60"/>
      <c r="ACK11448" s="60"/>
      <c r="ACL11448" s="60"/>
      <c r="ACM11448" s="60"/>
      <c r="ACN11448" s="60"/>
      <c r="ACO11448" s="60"/>
      <c r="ACP11448" s="60"/>
      <c r="ACQ11448" s="60"/>
      <c r="ACR11448" s="60"/>
      <c r="ACS11448" s="60"/>
      <c r="ACT11448" s="60"/>
      <c r="ACU11448" s="60"/>
      <c r="ACV11448" s="60"/>
      <c r="ACW11448" s="60"/>
      <c r="ACX11448" s="60"/>
      <c r="ACY11448" s="60">
        <v>0.93391051917161705</v>
      </c>
      <c r="ACZ11448" s="60"/>
      <c r="ADA11448" s="60"/>
      <c r="ADB11448" s="60"/>
      <c r="ADC11448" s="60"/>
      <c r="ADD11448" s="60"/>
      <c r="ADE11448" s="60"/>
    </row>
    <row r="11449" spans="760:785" x14ac:dyDescent="0.25">
      <c r="ACF11449" s="60"/>
      <c r="ACG11449" s="60"/>
      <c r="ACH11449" s="60"/>
      <c r="ACI11449" s="60"/>
      <c r="ACJ11449" s="60"/>
      <c r="ACK11449" s="60"/>
      <c r="ACL11449" s="60"/>
      <c r="ACM11449" s="60"/>
      <c r="ACN11449" s="60"/>
      <c r="ACO11449" s="60"/>
      <c r="ACP11449" s="60"/>
      <c r="ACQ11449" s="60"/>
      <c r="ACR11449" s="60"/>
      <c r="ACS11449" s="60"/>
      <c r="ACT11449" s="60"/>
      <c r="ACU11449" s="60"/>
      <c r="ACV11449" s="60"/>
      <c r="ACW11449" s="60"/>
      <c r="ACX11449" s="60"/>
      <c r="ACY11449" s="60">
        <v>0.93386372993783695</v>
      </c>
      <c r="ACZ11449" s="60"/>
      <c r="ADA11449" s="60"/>
      <c r="ADB11449" s="60"/>
      <c r="ADC11449" s="60"/>
      <c r="ADD11449" s="60"/>
      <c r="ADE11449" s="60"/>
    </row>
    <row r="11450" spans="760:785" x14ac:dyDescent="0.25">
      <c r="ACF11450" s="60"/>
      <c r="ACG11450" s="60"/>
      <c r="ACH11450" s="60"/>
      <c r="ACI11450" s="60"/>
      <c r="ACJ11450" s="60"/>
      <c r="ACK11450" s="60"/>
      <c r="ACL11450" s="60"/>
      <c r="ACM11450" s="60"/>
      <c r="ACN11450" s="60"/>
      <c r="ACO11450" s="60"/>
      <c r="ACP11450" s="60"/>
      <c r="ACQ11450" s="60"/>
      <c r="ACR11450" s="60"/>
      <c r="ACS11450" s="60"/>
      <c r="ACT11450" s="60"/>
      <c r="ACU11450" s="60"/>
      <c r="ACV11450" s="60"/>
      <c r="ACW11450" s="60"/>
      <c r="ACX11450" s="60"/>
      <c r="ACY11450" s="60">
        <v>0.933850630885668</v>
      </c>
      <c r="ACZ11450" s="60"/>
      <c r="ADA11450" s="60"/>
      <c r="ADB11450" s="60"/>
      <c r="ADC11450" s="60"/>
      <c r="ADD11450" s="60"/>
      <c r="ADE11450" s="60"/>
    </row>
    <row r="11451" spans="760:785" x14ac:dyDescent="0.25">
      <c r="ACF11451" s="60"/>
      <c r="ACG11451" s="60"/>
      <c r="ACH11451" s="60"/>
      <c r="ACI11451" s="60"/>
      <c r="ACJ11451" s="60"/>
      <c r="ACK11451" s="60"/>
      <c r="ACL11451" s="60"/>
      <c r="ACM11451" s="60"/>
      <c r="ACN11451" s="60"/>
      <c r="ACO11451" s="60"/>
      <c r="ACP11451" s="60"/>
      <c r="ACQ11451" s="60"/>
      <c r="ACR11451" s="60"/>
      <c r="ACS11451" s="60"/>
      <c r="ACT11451" s="60"/>
      <c r="ACU11451" s="60"/>
      <c r="ACV11451" s="60"/>
      <c r="ACW11451" s="60"/>
      <c r="ACX11451" s="60"/>
      <c r="ACY11451" s="60">
        <v>0.93384407422995996</v>
      </c>
      <c r="ACZ11451" s="60"/>
      <c r="ADA11451" s="60"/>
      <c r="ADB11451" s="60"/>
      <c r="ADC11451" s="60"/>
      <c r="ADD11451" s="60"/>
      <c r="ADE11451" s="60"/>
    </row>
    <row r="11452" spans="760:785" x14ac:dyDescent="0.25">
      <c r="ACF11452" s="60"/>
      <c r="ACG11452" s="60"/>
      <c r="ACH11452" s="60"/>
      <c r="ACI11452" s="60"/>
      <c r="ACJ11452" s="60"/>
      <c r="ACK11452" s="60"/>
      <c r="ACL11452" s="60"/>
      <c r="ACM11452" s="60"/>
      <c r="ACN11452" s="60"/>
      <c r="ACO11452" s="60"/>
      <c r="ACP11452" s="60"/>
      <c r="ACQ11452" s="60"/>
      <c r="ACR11452" s="60"/>
      <c r="ACS11452" s="60"/>
      <c r="ACT11452" s="60"/>
      <c r="ACU11452" s="60"/>
      <c r="ACV11452" s="60"/>
      <c r="ACW11452" s="60"/>
      <c r="ACX11452" s="60"/>
      <c r="ACY11452" s="60">
        <v>0.93382360902847195</v>
      </c>
      <c r="ACZ11452" s="60"/>
      <c r="ADA11452" s="60"/>
      <c r="ADB11452" s="60"/>
      <c r="ADC11452" s="60"/>
      <c r="ADD11452" s="60"/>
      <c r="ADE11452" s="60"/>
    </row>
    <row r="11453" spans="760:785" x14ac:dyDescent="0.25">
      <c r="ACF11453" s="60"/>
      <c r="ACG11453" s="60"/>
      <c r="ACH11453" s="60"/>
      <c r="ACI11453" s="60"/>
      <c r="ACJ11453" s="60"/>
      <c r="ACK11453" s="60"/>
      <c r="ACL11453" s="60"/>
      <c r="ACM11453" s="60"/>
      <c r="ACN11453" s="60"/>
      <c r="ACO11453" s="60"/>
      <c r="ACP11453" s="60"/>
      <c r="ACQ11453" s="60"/>
      <c r="ACR11453" s="60"/>
      <c r="ACS11453" s="60"/>
      <c r="ACT11453" s="60"/>
      <c r="ACU11453" s="60"/>
      <c r="ACV11453" s="60"/>
      <c r="ACW11453" s="60"/>
      <c r="ACX11453" s="60"/>
      <c r="ACY11453" s="60">
        <v>0.93378646076866401</v>
      </c>
      <c r="ACZ11453" s="60"/>
      <c r="ADA11453" s="60"/>
      <c r="ADB11453" s="60"/>
      <c r="ADC11453" s="60"/>
      <c r="ADD11453" s="60"/>
      <c r="ADE11453" s="60"/>
    </row>
    <row r="11454" spans="760:785" x14ac:dyDescent="0.25">
      <c r="ACF11454" s="60"/>
      <c r="ACG11454" s="60"/>
      <c r="ACH11454" s="60"/>
      <c r="ACI11454" s="60"/>
      <c r="ACJ11454" s="60"/>
      <c r="ACK11454" s="60"/>
      <c r="ACL11454" s="60"/>
      <c r="ACM11454" s="60"/>
      <c r="ACN11454" s="60"/>
      <c r="ACO11454" s="60"/>
      <c r="ACP11454" s="60"/>
      <c r="ACQ11454" s="60"/>
      <c r="ACR11454" s="60"/>
      <c r="ACS11454" s="60"/>
      <c r="ACT11454" s="60"/>
      <c r="ACU11454" s="60"/>
      <c r="ACV11454" s="60"/>
      <c r="ACW11454" s="60"/>
      <c r="ACX11454" s="60"/>
      <c r="ACY11454" s="60">
        <v>0.93375654859420398</v>
      </c>
      <c r="ACZ11454" s="60"/>
      <c r="ADA11454" s="60"/>
      <c r="ADB11454" s="60"/>
      <c r="ADC11454" s="60"/>
      <c r="ADD11454" s="60"/>
      <c r="ADE11454" s="60"/>
    </row>
    <row r="11455" spans="760:785" x14ac:dyDescent="0.25">
      <c r="ACF11455" s="60"/>
      <c r="ACG11455" s="60"/>
      <c r="ACH11455" s="60"/>
      <c r="ACI11455" s="60"/>
      <c r="ACJ11455" s="60"/>
      <c r="ACK11455" s="60"/>
      <c r="ACL11455" s="60"/>
      <c r="ACM11455" s="60"/>
      <c r="ACN11455" s="60"/>
      <c r="ACO11455" s="60"/>
      <c r="ACP11455" s="60"/>
      <c r="ACQ11455" s="60"/>
      <c r="ACR11455" s="60"/>
      <c r="ACS11455" s="60"/>
      <c r="ACT11455" s="60"/>
      <c r="ACU11455" s="60"/>
      <c r="ACV11455" s="60"/>
      <c r="ACW11455" s="60"/>
      <c r="ACX11455" s="60"/>
      <c r="ACY11455" s="60">
        <v>0.93375104841019096</v>
      </c>
      <c r="ACZ11455" s="60"/>
      <c r="ADA11455" s="60"/>
      <c r="ADB11455" s="60"/>
      <c r="ADC11455" s="60"/>
      <c r="ADD11455" s="60"/>
      <c r="ADE11455" s="60"/>
    </row>
    <row r="11456" spans="760:785" x14ac:dyDescent="0.25">
      <c r="ACF11456" s="60"/>
      <c r="ACG11456" s="60"/>
      <c r="ACH11456" s="60"/>
      <c r="ACI11456" s="60"/>
      <c r="ACJ11456" s="60"/>
      <c r="ACK11456" s="60"/>
      <c r="ACL11456" s="60"/>
      <c r="ACM11456" s="60"/>
      <c r="ACN11456" s="60"/>
      <c r="ACO11456" s="60"/>
      <c r="ACP11456" s="60"/>
      <c r="ACQ11456" s="60"/>
      <c r="ACR11456" s="60"/>
      <c r="ACS11456" s="60"/>
      <c r="ACT11456" s="60"/>
      <c r="ACU11456" s="60"/>
      <c r="ACV11456" s="60"/>
      <c r="ACW11456" s="60"/>
      <c r="ACX11456" s="60"/>
      <c r="ACY11456" s="60">
        <v>0.93373172615995703</v>
      </c>
      <c r="ACZ11456" s="60"/>
      <c r="ADA11456" s="60"/>
      <c r="ADB11456" s="60"/>
      <c r="ADC11456" s="60"/>
      <c r="ADD11456" s="60"/>
      <c r="ADE11456" s="60"/>
    </row>
    <row r="11457" spans="760:785" x14ac:dyDescent="0.25">
      <c r="ACF11457" s="60"/>
      <c r="ACG11457" s="60"/>
      <c r="ACH11457" s="60"/>
      <c r="ACI11457" s="60"/>
      <c r="ACJ11457" s="60"/>
      <c r="ACK11457" s="60"/>
      <c r="ACL11457" s="60"/>
      <c r="ACM11457" s="60"/>
      <c r="ACN11457" s="60"/>
      <c r="ACO11457" s="60"/>
      <c r="ACP11457" s="60"/>
      <c r="ACQ11457" s="60"/>
      <c r="ACR11457" s="60"/>
      <c r="ACS11457" s="60"/>
      <c r="ACT11457" s="60"/>
      <c r="ACU11457" s="60"/>
      <c r="ACV11457" s="60"/>
      <c r="ACW11457" s="60"/>
      <c r="ACX11457" s="60"/>
      <c r="ACY11457" s="60">
        <v>0.933652813757752</v>
      </c>
      <c r="ACZ11457" s="60"/>
      <c r="ADA11457" s="60"/>
      <c r="ADB11457" s="60"/>
      <c r="ADC11457" s="60"/>
      <c r="ADD11457" s="60"/>
      <c r="ADE11457" s="60"/>
    </row>
    <row r="11458" spans="760:785" x14ac:dyDescent="0.25">
      <c r="ACF11458" s="60"/>
      <c r="ACG11458" s="60"/>
      <c r="ACH11458" s="60"/>
      <c r="ACI11458" s="60"/>
      <c r="ACJ11458" s="60"/>
      <c r="ACK11458" s="60"/>
      <c r="ACL11458" s="60"/>
      <c r="ACM11458" s="60"/>
      <c r="ACN11458" s="60"/>
      <c r="ACO11458" s="60"/>
      <c r="ACP11458" s="60"/>
      <c r="ACQ11458" s="60"/>
      <c r="ACR11458" s="60"/>
      <c r="ACS11458" s="60"/>
      <c r="ACT11458" s="60"/>
      <c r="ACU11458" s="60"/>
      <c r="ACV11458" s="60"/>
      <c r="ACW11458" s="60"/>
      <c r="ACX11458" s="60"/>
      <c r="ACY11458" s="60">
        <v>0.93362163793833597</v>
      </c>
      <c r="ACZ11458" s="60"/>
      <c r="ADA11458" s="60"/>
      <c r="ADB11458" s="60"/>
      <c r="ADC11458" s="60"/>
      <c r="ADD11458" s="60"/>
      <c r="ADE11458" s="60"/>
    </row>
    <row r="11459" spans="760:785" x14ac:dyDescent="0.25">
      <c r="ACF11459" s="60"/>
      <c r="ACG11459" s="60"/>
      <c r="ACH11459" s="60"/>
      <c r="ACI11459" s="60"/>
      <c r="ACJ11459" s="60"/>
      <c r="ACK11459" s="60"/>
      <c r="ACL11459" s="60"/>
      <c r="ACM11459" s="60"/>
      <c r="ACN11459" s="60"/>
      <c r="ACO11459" s="60"/>
      <c r="ACP11459" s="60"/>
      <c r="ACQ11459" s="60"/>
      <c r="ACR11459" s="60"/>
      <c r="ACS11459" s="60"/>
      <c r="ACT11459" s="60"/>
      <c r="ACU11459" s="60"/>
      <c r="ACV11459" s="60"/>
      <c r="ACW11459" s="60"/>
      <c r="ACX11459" s="60"/>
      <c r="ACY11459" s="60">
        <v>0.93362094895065295</v>
      </c>
      <c r="ACZ11459" s="60"/>
      <c r="ADA11459" s="60"/>
      <c r="ADB11459" s="60"/>
      <c r="ADC11459" s="60"/>
      <c r="ADD11459" s="60"/>
      <c r="ADE11459" s="60"/>
    </row>
    <row r="11460" spans="760:785" x14ac:dyDescent="0.25">
      <c r="ACF11460" s="60"/>
      <c r="ACG11460" s="60"/>
      <c r="ACH11460" s="60"/>
      <c r="ACI11460" s="60"/>
      <c r="ACJ11460" s="60"/>
      <c r="ACK11460" s="60"/>
      <c r="ACL11460" s="60"/>
      <c r="ACM11460" s="60"/>
      <c r="ACN11460" s="60"/>
      <c r="ACO11460" s="60"/>
      <c r="ACP11460" s="60"/>
      <c r="ACQ11460" s="60"/>
      <c r="ACR11460" s="60"/>
      <c r="ACS11460" s="60"/>
      <c r="ACT11460" s="60"/>
      <c r="ACU11460" s="60"/>
      <c r="ACV11460" s="60"/>
      <c r="ACW11460" s="60"/>
      <c r="ACX11460" s="60"/>
      <c r="ACY11460" s="60">
        <v>0.933497625514352</v>
      </c>
      <c r="ACZ11460" s="60"/>
      <c r="ADA11460" s="60"/>
      <c r="ADB11460" s="60"/>
      <c r="ADC11460" s="60"/>
      <c r="ADD11460" s="60"/>
      <c r="ADE11460" s="60"/>
    </row>
    <row r="11461" spans="760:785" x14ac:dyDescent="0.25">
      <c r="ACF11461" s="60"/>
      <c r="ACG11461" s="60"/>
      <c r="ACH11461" s="60"/>
      <c r="ACI11461" s="60"/>
      <c r="ACJ11461" s="60"/>
      <c r="ACK11461" s="60"/>
      <c r="ACL11461" s="60"/>
      <c r="ACM11461" s="60"/>
      <c r="ACN11461" s="60"/>
      <c r="ACO11461" s="60"/>
      <c r="ACP11461" s="60"/>
      <c r="ACQ11461" s="60"/>
      <c r="ACR11461" s="60"/>
      <c r="ACS11461" s="60"/>
      <c r="ACT11461" s="60"/>
      <c r="ACU11461" s="60"/>
      <c r="ACV11461" s="60"/>
      <c r="ACW11461" s="60"/>
      <c r="ACX11461" s="60"/>
      <c r="ACY11461" s="60">
        <v>0.93348061970342999</v>
      </c>
      <c r="ACZ11461" s="60"/>
      <c r="ADA11461" s="60"/>
      <c r="ADB11461" s="60"/>
      <c r="ADC11461" s="60"/>
      <c r="ADD11461" s="60"/>
      <c r="ADE11461" s="60"/>
    </row>
    <row r="11462" spans="760:785" x14ac:dyDescent="0.25">
      <c r="ACF11462" s="60"/>
      <c r="ACG11462" s="60"/>
      <c r="ACH11462" s="60"/>
      <c r="ACI11462" s="60"/>
      <c r="ACJ11462" s="60"/>
      <c r="ACK11462" s="60"/>
      <c r="ACL11462" s="60"/>
      <c r="ACM11462" s="60"/>
      <c r="ACN11462" s="60"/>
      <c r="ACO11462" s="60"/>
      <c r="ACP11462" s="60"/>
      <c r="ACQ11462" s="60"/>
      <c r="ACR11462" s="60"/>
      <c r="ACS11462" s="60"/>
      <c r="ACT11462" s="60"/>
      <c r="ACU11462" s="60"/>
      <c r="ACV11462" s="60"/>
      <c r="ACW11462" s="60"/>
      <c r="ACX11462" s="60"/>
      <c r="ACY11462" s="60">
        <v>0.93344364712602401</v>
      </c>
      <c r="ACZ11462" s="60"/>
      <c r="ADA11462" s="60"/>
      <c r="ADB11462" s="60"/>
      <c r="ADC11462" s="60"/>
      <c r="ADD11462" s="60"/>
      <c r="ADE11462" s="60"/>
    </row>
    <row r="11463" spans="760:785" x14ac:dyDescent="0.25">
      <c r="ACF11463" s="60"/>
      <c r="ACG11463" s="60"/>
      <c r="ACH11463" s="60"/>
      <c r="ACI11463" s="60"/>
      <c r="ACJ11463" s="60"/>
      <c r="ACK11463" s="60"/>
      <c r="ACL11463" s="60"/>
      <c r="ACM11463" s="60"/>
      <c r="ACN11463" s="60"/>
      <c r="ACO11463" s="60"/>
      <c r="ACP11463" s="60"/>
      <c r="ACQ11463" s="60"/>
      <c r="ACR11463" s="60"/>
      <c r="ACS11463" s="60"/>
      <c r="ACT11463" s="60"/>
      <c r="ACU11463" s="60"/>
      <c r="ACV11463" s="60"/>
      <c r="ACW11463" s="60"/>
      <c r="ACX11463" s="60"/>
      <c r="ACY11463" s="60">
        <v>0.93340279018641203</v>
      </c>
      <c r="ACZ11463" s="60"/>
      <c r="ADA11463" s="60"/>
      <c r="ADB11463" s="60"/>
      <c r="ADC11463" s="60"/>
      <c r="ADD11463" s="60"/>
      <c r="ADE11463" s="60"/>
    </row>
    <row r="11464" spans="760:785" x14ac:dyDescent="0.25">
      <c r="ACF11464" s="60"/>
      <c r="ACG11464" s="60"/>
      <c r="ACH11464" s="60"/>
      <c r="ACI11464" s="60"/>
      <c r="ACJ11464" s="60"/>
      <c r="ACK11464" s="60"/>
      <c r="ACL11464" s="60"/>
      <c r="ACM11464" s="60"/>
      <c r="ACN11464" s="60"/>
      <c r="ACO11464" s="60"/>
      <c r="ACP11464" s="60"/>
      <c r="ACQ11464" s="60"/>
      <c r="ACR11464" s="60"/>
      <c r="ACS11464" s="60"/>
      <c r="ACT11464" s="60"/>
      <c r="ACU11464" s="60"/>
      <c r="ACV11464" s="60"/>
      <c r="ACW11464" s="60"/>
      <c r="ACX11464" s="60"/>
      <c r="ACY11464" s="60">
        <v>0.93326596308394205</v>
      </c>
      <c r="ACZ11464" s="60"/>
      <c r="ADA11464" s="60"/>
      <c r="ADB11464" s="60"/>
      <c r="ADC11464" s="60"/>
      <c r="ADD11464" s="60"/>
      <c r="ADE11464" s="60"/>
    </row>
    <row r="11465" spans="760:785" x14ac:dyDescent="0.25">
      <c r="ACF11465" s="60"/>
      <c r="ACG11465" s="60"/>
      <c r="ACH11465" s="60"/>
      <c r="ACI11465" s="60"/>
      <c r="ACJ11465" s="60"/>
      <c r="ACK11465" s="60"/>
      <c r="ACL11465" s="60"/>
      <c r="ACM11465" s="60"/>
      <c r="ACN11465" s="60"/>
      <c r="ACO11465" s="60"/>
      <c r="ACP11465" s="60"/>
      <c r="ACQ11465" s="60"/>
      <c r="ACR11465" s="60"/>
      <c r="ACS11465" s="60"/>
      <c r="ACT11465" s="60"/>
      <c r="ACU11465" s="60"/>
      <c r="ACV11465" s="60"/>
      <c r="ACW11465" s="60"/>
      <c r="ACX11465" s="60"/>
      <c r="ACY11465" s="60">
        <v>0.93316089828322202</v>
      </c>
      <c r="ACZ11465" s="60"/>
      <c r="ADA11465" s="60"/>
      <c r="ADB11465" s="60"/>
      <c r="ADC11465" s="60"/>
      <c r="ADD11465" s="60"/>
      <c r="ADE11465" s="60"/>
    </row>
    <row r="11466" spans="760:785" x14ac:dyDescent="0.25">
      <c r="ACF11466" s="60"/>
      <c r="ACG11466" s="60"/>
      <c r="ACH11466" s="60"/>
      <c r="ACI11466" s="60"/>
      <c r="ACJ11466" s="60"/>
      <c r="ACK11466" s="60"/>
      <c r="ACL11466" s="60"/>
      <c r="ACM11466" s="60"/>
      <c r="ACN11466" s="60"/>
      <c r="ACO11466" s="60"/>
      <c r="ACP11466" s="60"/>
      <c r="ACQ11466" s="60"/>
      <c r="ACR11466" s="60"/>
      <c r="ACS11466" s="60"/>
      <c r="ACT11466" s="60"/>
      <c r="ACU11466" s="60"/>
      <c r="ACV11466" s="60"/>
      <c r="ACW11466" s="60"/>
      <c r="ACX11466" s="60"/>
      <c r="ACY11466" s="60">
        <v>0.933148897290769</v>
      </c>
      <c r="ACZ11466" s="60"/>
      <c r="ADA11466" s="60"/>
      <c r="ADB11466" s="60"/>
      <c r="ADC11466" s="60"/>
      <c r="ADD11466" s="60"/>
      <c r="ADE11466" s="60"/>
    </row>
    <row r="11467" spans="760:785" x14ac:dyDescent="0.25">
      <c r="ACF11467" s="60"/>
      <c r="ACG11467" s="60"/>
      <c r="ACH11467" s="60"/>
      <c r="ACI11467" s="60"/>
      <c r="ACJ11467" s="60"/>
      <c r="ACK11467" s="60"/>
      <c r="ACL11467" s="60"/>
      <c r="ACM11467" s="60"/>
      <c r="ACN11467" s="60"/>
      <c r="ACO11467" s="60"/>
      <c r="ACP11467" s="60"/>
      <c r="ACQ11467" s="60"/>
      <c r="ACR11467" s="60"/>
      <c r="ACS11467" s="60"/>
      <c r="ACT11467" s="60"/>
      <c r="ACU11467" s="60"/>
      <c r="ACV11467" s="60"/>
      <c r="ACW11467" s="60"/>
      <c r="ACX11467" s="60"/>
      <c r="ACY11467" s="60">
        <v>0.933114146542522</v>
      </c>
      <c r="ACZ11467" s="60"/>
      <c r="ADA11467" s="60"/>
      <c r="ADB11467" s="60"/>
      <c r="ADC11467" s="60"/>
      <c r="ADD11467" s="60"/>
      <c r="ADE11467" s="60"/>
    </row>
    <row r="11468" spans="760:785" x14ac:dyDescent="0.25">
      <c r="ACF11468" s="60"/>
      <c r="ACG11468" s="60"/>
      <c r="ACH11468" s="60"/>
      <c r="ACI11468" s="60"/>
      <c r="ACJ11468" s="60"/>
      <c r="ACK11468" s="60"/>
      <c r="ACL11468" s="60"/>
      <c r="ACM11468" s="60"/>
      <c r="ACN11468" s="60"/>
      <c r="ACO11468" s="60"/>
      <c r="ACP11468" s="60"/>
      <c r="ACQ11468" s="60"/>
      <c r="ACR11468" s="60"/>
      <c r="ACS11468" s="60"/>
      <c r="ACT11468" s="60"/>
      <c r="ACU11468" s="60"/>
      <c r="ACV11468" s="60"/>
      <c r="ACW11468" s="60"/>
      <c r="ACX11468" s="60"/>
      <c r="ACY11468" s="60">
        <v>0.93308873704487405</v>
      </c>
      <c r="ACZ11468" s="60"/>
      <c r="ADA11468" s="60"/>
      <c r="ADB11468" s="60"/>
      <c r="ADC11468" s="60"/>
      <c r="ADD11468" s="60"/>
      <c r="ADE11468" s="60"/>
    </row>
    <row r="11469" spans="760:785" x14ac:dyDescent="0.25">
      <c r="ACF11469" s="60"/>
      <c r="ACG11469" s="60"/>
      <c r="ACH11469" s="60"/>
      <c r="ACI11469" s="60"/>
      <c r="ACJ11469" s="60"/>
      <c r="ACK11469" s="60"/>
      <c r="ACL11469" s="60"/>
      <c r="ACM11469" s="60"/>
      <c r="ACN11469" s="60"/>
      <c r="ACO11469" s="60"/>
      <c r="ACP11469" s="60"/>
      <c r="ACQ11469" s="60"/>
      <c r="ACR11469" s="60"/>
      <c r="ACS11469" s="60"/>
      <c r="ACT11469" s="60"/>
      <c r="ACU11469" s="60"/>
      <c r="ACV11469" s="60"/>
      <c r="ACW11469" s="60"/>
      <c r="ACX11469" s="60"/>
      <c r="ACY11469" s="60">
        <v>0.93304020686095201</v>
      </c>
      <c r="ACZ11469" s="60"/>
      <c r="ADA11469" s="60"/>
      <c r="ADB11469" s="60"/>
      <c r="ADC11469" s="60"/>
      <c r="ADD11469" s="60"/>
      <c r="ADE11469" s="60"/>
    </row>
    <row r="11470" spans="760:785" x14ac:dyDescent="0.25">
      <c r="ACF11470" s="60"/>
      <c r="ACG11470" s="60"/>
      <c r="ACH11470" s="60"/>
      <c r="ACI11470" s="60"/>
      <c r="ACJ11470" s="60"/>
      <c r="ACK11470" s="60"/>
      <c r="ACL11470" s="60"/>
      <c r="ACM11470" s="60"/>
      <c r="ACN11470" s="60"/>
      <c r="ACO11470" s="60"/>
      <c r="ACP11470" s="60"/>
      <c r="ACQ11470" s="60"/>
      <c r="ACR11470" s="60"/>
      <c r="ACS11470" s="60"/>
      <c r="ACT11470" s="60"/>
      <c r="ACU11470" s="60"/>
      <c r="ACV11470" s="60"/>
      <c r="ACW11470" s="60"/>
      <c r="ACX11470" s="60"/>
      <c r="ACY11470" s="60">
        <v>0.93294412746803501</v>
      </c>
      <c r="ACZ11470" s="60"/>
      <c r="ADA11470" s="60"/>
      <c r="ADB11470" s="60"/>
      <c r="ADC11470" s="60"/>
      <c r="ADD11470" s="60"/>
      <c r="ADE11470" s="60"/>
    </row>
    <row r="11471" spans="760:785" x14ac:dyDescent="0.25">
      <c r="ACF11471" s="60"/>
      <c r="ACG11471" s="60"/>
      <c r="ACH11471" s="60"/>
      <c r="ACI11471" s="60"/>
      <c r="ACJ11471" s="60"/>
      <c r="ACK11471" s="60"/>
      <c r="ACL11471" s="60"/>
      <c r="ACM11471" s="60"/>
      <c r="ACN11471" s="60"/>
      <c r="ACO11471" s="60"/>
      <c r="ACP11471" s="60"/>
      <c r="ACQ11471" s="60"/>
      <c r="ACR11471" s="60"/>
      <c r="ACS11471" s="60"/>
      <c r="ACT11471" s="60"/>
      <c r="ACU11471" s="60"/>
      <c r="ACV11471" s="60"/>
      <c r="ACW11471" s="60"/>
      <c r="ACX11471" s="60"/>
      <c r="ACY11471" s="60">
        <v>0.93281068568909797</v>
      </c>
      <c r="ACZ11471" s="60"/>
      <c r="ADA11471" s="60"/>
      <c r="ADB11471" s="60"/>
      <c r="ADC11471" s="60"/>
      <c r="ADD11471" s="60"/>
      <c r="ADE11471" s="60"/>
    </row>
    <row r="11472" spans="760:785" x14ac:dyDescent="0.25">
      <c r="ACF11472" s="60"/>
      <c r="ACG11472" s="60"/>
      <c r="ACH11472" s="60"/>
      <c r="ACI11472" s="60"/>
      <c r="ACJ11472" s="60"/>
      <c r="ACK11472" s="60"/>
      <c r="ACL11472" s="60"/>
      <c r="ACM11472" s="60"/>
      <c r="ACN11472" s="60"/>
      <c r="ACO11472" s="60"/>
      <c r="ACP11472" s="60"/>
      <c r="ACQ11472" s="60"/>
      <c r="ACR11472" s="60"/>
      <c r="ACS11472" s="60"/>
      <c r="ACT11472" s="60"/>
      <c r="ACU11472" s="60"/>
      <c r="ACV11472" s="60"/>
      <c r="ACW11472" s="60"/>
      <c r="ACX11472" s="60"/>
      <c r="ACY11472" s="60">
        <v>0.93279816057320197</v>
      </c>
      <c r="ACZ11472" s="60"/>
      <c r="ADA11472" s="60"/>
      <c r="ADB11472" s="60"/>
      <c r="ADC11472" s="60"/>
      <c r="ADD11472" s="60"/>
      <c r="ADE11472" s="60"/>
    </row>
    <row r="11473" spans="760:785" x14ac:dyDescent="0.25">
      <c r="ACF11473" s="60"/>
      <c r="ACG11473" s="60"/>
      <c r="ACH11473" s="60"/>
      <c r="ACI11473" s="60"/>
      <c r="ACJ11473" s="60"/>
      <c r="ACK11473" s="60"/>
      <c r="ACL11473" s="60"/>
      <c r="ACM11473" s="60"/>
      <c r="ACN11473" s="60"/>
      <c r="ACO11473" s="60"/>
      <c r="ACP11473" s="60"/>
      <c r="ACQ11473" s="60"/>
      <c r="ACR11473" s="60"/>
      <c r="ACS11473" s="60"/>
      <c r="ACT11473" s="60"/>
      <c r="ACU11473" s="60"/>
      <c r="ACV11473" s="60"/>
      <c r="ACW11473" s="60"/>
      <c r="ACX11473" s="60"/>
      <c r="ACY11473" s="60">
        <v>0.93279280886203597</v>
      </c>
      <c r="ACZ11473" s="60"/>
      <c r="ADA11473" s="60"/>
      <c r="ADB11473" s="60"/>
      <c r="ADC11473" s="60"/>
      <c r="ADD11473" s="60"/>
      <c r="ADE11473" s="60"/>
    </row>
    <row r="11474" spans="760:785" x14ac:dyDescent="0.25">
      <c r="ACF11474" s="60"/>
      <c r="ACG11474" s="60"/>
      <c r="ACH11474" s="60"/>
      <c r="ACI11474" s="60"/>
      <c r="ACJ11474" s="60"/>
      <c r="ACK11474" s="60"/>
      <c r="ACL11474" s="60"/>
      <c r="ACM11474" s="60"/>
      <c r="ACN11474" s="60"/>
      <c r="ACO11474" s="60"/>
      <c r="ACP11474" s="60"/>
      <c r="ACQ11474" s="60"/>
      <c r="ACR11474" s="60"/>
      <c r="ACS11474" s="60"/>
      <c r="ACT11474" s="60"/>
      <c r="ACU11474" s="60"/>
      <c r="ACV11474" s="60"/>
      <c r="ACW11474" s="60"/>
      <c r="ACX11474" s="60"/>
      <c r="ACY11474" s="60">
        <v>0.93278528288495499</v>
      </c>
      <c r="ACZ11474" s="60"/>
      <c r="ADA11474" s="60"/>
      <c r="ADB11474" s="60"/>
      <c r="ADC11474" s="60"/>
      <c r="ADD11474" s="60"/>
      <c r="ADE11474" s="60"/>
    </row>
    <row r="11475" spans="760:785" x14ac:dyDescent="0.25">
      <c r="ACF11475" s="60"/>
      <c r="ACG11475" s="60"/>
      <c r="ACH11475" s="60"/>
      <c r="ACI11475" s="60"/>
      <c r="ACJ11475" s="60"/>
      <c r="ACK11475" s="60"/>
      <c r="ACL11475" s="60"/>
      <c r="ACM11475" s="60"/>
      <c r="ACN11475" s="60"/>
      <c r="ACO11475" s="60"/>
      <c r="ACP11475" s="60"/>
      <c r="ACQ11475" s="60"/>
      <c r="ACR11475" s="60"/>
      <c r="ACS11475" s="60"/>
      <c r="ACT11475" s="60"/>
      <c r="ACU11475" s="60"/>
      <c r="ACV11475" s="60"/>
      <c r="ACW11475" s="60"/>
      <c r="ACX11475" s="60"/>
      <c r="ACY11475" s="60">
        <v>0.93276243628612898</v>
      </c>
      <c r="ACZ11475" s="60"/>
      <c r="ADA11475" s="60"/>
      <c r="ADB11475" s="60"/>
      <c r="ADC11475" s="60"/>
      <c r="ADD11475" s="60"/>
      <c r="ADE11475" s="60"/>
    </row>
    <row r="11476" spans="760:785" x14ac:dyDescent="0.25">
      <c r="ACF11476" s="60"/>
      <c r="ACG11476" s="60"/>
      <c r="ACH11476" s="60"/>
      <c r="ACI11476" s="60"/>
      <c r="ACJ11476" s="60"/>
      <c r="ACK11476" s="60"/>
      <c r="ACL11476" s="60"/>
      <c r="ACM11476" s="60"/>
      <c r="ACN11476" s="60"/>
      <c r="ACO11476" s="60"/>
      <c r="ACP11476" s="60"/>
      <c r="ACQ11476" s="60"/>
      <c r="ACR11476" s="60"/>
      <c r="ACS11476" s="60"/>
      <c r="ACT11476" s="60"/>
      <c r="ACU11476" s="60"/>
      <c r="ACV11476" s="60"/>
      <c r="ACW11476" s="60"/>
      <c r="ACX11476" s="60"/>
      <c r="ACY11476" s="60">
        <v>0.93268397044826801</v>
      </c>
      <c r="ACZ11476" s="60"/>
      <c r="ADA11476" s="60"/>
      <c r="ADB11476" s="60"/>
      <c r="ADC11476" s="60"/>
      <c r="ADD11476" s="60"/>
      <c r="ADE11476" s="60"/>
    </row>
    <row r="11477" spans="760:785" x14ac:dyDescent="0.25">
      <c r="ACF11477" s="60"/>
      <c r="ACG11477" s="60"/>
      <c r="ACH11477" s="60"/>
      <c r="ACI11477" s="60"/>
      <c r="ACJ11477" s="60"/>
      <c r="ACK11477" s="60"/>
      <c r="ACL11477" s="60"/>
      <c r="ACM11477" s="60"/>
      <c r="ACN11477" s="60"/>
      <c r="ACO11477" s="60"/>
      <c r="ACP11477" s="60"/>
      <c r="ACQ11477" s="60"/>
      <c r="ACR11477" s="60"/>
      <c r="ACS11477" s="60"/>
      <c r="ACT11477" s="60"/>
      <c r="ACU11477" s="60"/>
      <c r="ACV11477" s="60"/>
      <c r="ACW11477" s="60"/>
      <c r="ACX11477" s="60"/>
      <c r="ACY11477" s="60">
        <v>0.932667245447655</v>
      </c>
      <c r="ACZ11477" s="60"/>
      <c r="ADA11477" s="60"/>
      <c r="ADB11477" s="60"/>
      <c r="ADC11477" s="60"/>
      <c r="ADD11477" s="60"/>
      <c r="ADE11477" s="60"/>
    </row>
    <row r="11478" spans="760:785" x14ac:dyDescent="0.25">
      <c r="ACF11478" s="60"/>
      <c r="ACG11478" s="60"/>
      <c r="ACH11478" s="60"/>
      <c r="ACI11478" s="60"/>
      <c r="ACJ11478" s="60"/>
      <c r="ACK11478" s="60"/>
      <c r="ACL11478" s="60"/>
      <c r="ACM11478" s="60"/>
      <c r="ACN11478" s="60"/>
      <c r="ACO11478" s="60"/>
      <c r="ACP11478" s="60"/>
      <c r="ACQ11478" s="60"/>
      <c r="ACR11478" s="60"/>
      <c r="ACS11478" s="60"/>
      <c r="ACT11478" s="60"/>
      <c r="ACU11478" s="60"/>
      <c r="ACV11478" s="60"/>
      <c r="ACW11478" s="60"/>
      <c r="ACX11478" s="60"/>
      <c r="ACY11478" s="60">
        <v>0.93265246869172902</v>
      </c>
      <c r="ACZ11478" s="60"/>
      <c r="ADA11478" s="60"/>
      <c r="ADB11478" s="60"/>
      <c r="ADC11478" s="60"/>
      <c r="ADD11478" s="60"/>
      <c r="ADE11478" s="60"/>
    </row>
    <row r="11479" spans="760:785" x14ac:dyDescent="0.25">
      <c r="ACF11479" s="60"/>
      <c r="ACG11479" s="60"/>
      <c r="ACH11479" s="60"/>
      <c r="ACI11479" s="60"/>
      <c r="ACJ11479" s="60"/>
      <c r="ACK11479" s="60"/>
      <c r="ACL11479" s="60"/>
      <c r="ACM11479" s="60"/>
      <c r="ACN11479" s="60"/>
      <c r="ACO11479" s="60"/>
      <c r="ACP11479" s="60"/>
      <c r="ACQ11479" s="60"/>
      <c r="ACR11479" s="60"/>
      <c r="ACS11479" s="60"/>
      <c r="ACT11479" s="60"/>
      <c r="ACU11479" s="60"/>
      <c r="ACV11479" s="60"/>
      <c r="ACW11479" s="60"/>
      <c r="ACX11479" s="60"/>
      <c r="ACY11479" s="60">
        <v>0.93264801180924795</v>
      </c>
      <c r="ACZ11479" s="60"/>
      <c r="ADA11479" s="60"/>
      <c r="ADB11479" s="60"/>
      <c r="ADC11479" s="60"/>
      <c r="ADD11479" s="60"/>
      <c r="ADE11479" s="60"/>
    </row>
    <row r="11480" spans="760:785" x14ac:dyDescent="0.25">
      <c r="ACF11480" s="60"/>
      <c r="ACG11480" s="60"/>
      <c r="ACH11480" s="60"/>
      <c r="ACI11480" s="60"/>
      <c r="ACJ11480" s="60"/>
      <c r="ACK11480" s="60"/>
      <c r="ACL11480" s="60"/>
      <c r="ACM11480" s="60"/>
      <c r="ACN11480" s="60"/>
      <c r="ACO11480" s="60"/>
      <c r="ACP11480" s="60"/>
      <c r="ACQ11480" s="60"/>
      <c r="ACR11480" s="60"/>
      <c r="ACS11480" s="60"/>
      <c r="ACT11480" s="60"/>
      <c r="ACU11480" s="60"/>
      <c r="ACV11480" s="60"/>
      <c r="ACW11480" s="60"/>
      <c r="ACX11480" s="60"/>
      <c r="ACY11480" s="60">
        <v>0.93257851381915302</v>
      </c>
      <c r="ACZ11480" s="60"/>
      <c r="ADA11480" s="60"/>
      <c r="ADB11480" s="60"/>
      <c r="ADC11480" s="60"/>
      <c r="ADD11480" s="60"/>
      <c r="ADE11480" s="60"/>
    </row>
    <row r="11481" spans="760:785" x14ac:dyDescent="0.25">
      <c r="ACF11481" s="60"/>
      <c r="ACG11481" s="60"/>
      <c r="ACH11481" s="60"/>
      <c r="ACI11481" s="60"/>
      <c r="ACJ11481" s="60"/>
      <c r="ACK11481" s="60"/>
      <c r="ACL11481" s="60"/>
      <c r="ACM11481" s="60"/>
      <c r="ACN11481" s="60"/>
      <c r="ACO11481" s="60"/>
      <c r="ACP11481" s="60"/>
      <c r="ACQ11481" s="60"/>
      <c r="ACR11481" s="60"/>
      <c r="ACS11481" s="60"/>
      <c r="ACT11481" s="60"/>
      <c r="ACU11481" s="60"/>
      <c r="ACV11481" s="60"/>
      <c r="ACW11481" s="60"/>
      <c r="ACX11481" s="60"/>
      <c r="ACY11481" s="60">
        <v>0.93254243290185102</v>
      </c>
      <c r="ACZ11481" s="60"/>
      <c r="ADA11481" s="60"/>
      <c r="ADB11481" s="60"/>
      <c r="ADC11481" s="60"/>
      <c r="ADD11481" s="60"/>
      <c r="ADE11481" s="60"/>
    </row>
    <row r="11482" spans="760:785" x14ac:dyDescent="0.25">
      <c r="ACF11482" s="60"/>
      <c r="ACG11482" s="60"/>
      <c r="ACH11482" s="60"/>
      <c r="ACI11482" s="60"/>
      <c r="ACJ11482" s="60"/>
      <c r="ACK11482" s="60"/>
      <c r="ACL11482" s="60"/>
      <c r="ACM11482" s="60"/>
      <c r="ACN11482" s="60"/>
      <c r="ACO11482" s="60"/>
      <c r="ACP11482" s="60"/>
      <c r="ACQ11482" s="60"/>
      <c r="ACR11482" s="60"/>
      <c r="ACS11482" s="60"/>
      <c r="ACT11482" s="60"/>
      <c r="ACU11482" s="60"/>
      <c r="ACV11482" s="60"/>
      <c r="ACW11482" s="60"/>
      <c r="ACX11482" s="60"/>
      <c r="ACY11482" s="60">
        <v>0.93251244392408805</v>
      </c>
      <c r="ACZ11482" s="60"/>
      <c r="ADA11482" s="60"/>
      <c r="ADB11482" s="60"/>
      <c r="ADC11482" s="60"/>
      <c r="ADD11482" s="60"/>
      <c r="ADE11482" s="60"/>
    </row>
    <row r="11483" spans="760:785" x14ac:dyDescent="0.25">
      <c r="ACF11483" s="60"/>
      <c r="ACG11483" s="60"/>
      <c r="ACH11483" s="60"/>
      <c r="ACI11483" s="60"/>
      <c r="ACJ11483" s="60"/>
      <c r="ACK11483" s="60"/>
      <c r="ACL11483" s="60"/>
      <c r="ACM11483" s="60"/>
      <c r="ACN11483" s="60"/>
      <c r="ACO11483" s="60"/>
      <c r="ACP11483" s="60"/>
      <c r="ACQ11483" s="60"/>
      <c r="ACR11483" s="60"/>
      <c r="ACS11483" s="60"/>
      <c r="ACT11483" s="60"/>
      <c r="ACU11483" s="60"/>
      <c r="ACV11483" s="60"/>
      <c r="ACW11483" s="60"/>
      <c r="ACX11483" s="60"/>
      <c r="ACY11483" s="60">
        <v>0.93247712565236496</v>
      </c>
      <c r="ACZ11483" s="60"/>
      <c r="ADA11483" s="60"/>
      <c r="ADB11483" s="60"/>
      <c r="ADC11483" s="60"/>
      <c r="ADD11483" s="60"/>
      <c r="ADE11483" s="60"/>
    </row>
    <row r="11484" spans="760:785" x14ac:dyDescent="0.25">
      <c r="ACF11484" s="60"/>
      <c r="ACG11484" s="60"/>
      <c r="ACH11484" s="60"/>
      <c r="ACI11484" s="60"/>
      <c r="ACJ11484" s="60"/>
      <c r="ACK11484" s="60"/>
      <c r="ACL11484" s="60"/>
      <c r="ACM11484" s="60"/>
      <c r="ACN11484" s="60"/>
      <c r="ACO11484" s="60"/>
      <c r="ACP11484" s="60"/>
      <c r="ACQ11484" s="60"/>
      <c r="ACR11484" s="60"/>
      <c r="ACS11484" s="60"/>
      <c r="ACT11484" s="60"/>
      <c r="ACU11484" s="60"/>
      <c r="ACV11484" s="60"/>
      <c r="ACW11484" s="60"/>
      <c r="ACX11484" s="60"/>
      <c r="ACY11484" s="60">
        <v>0.93245064842130398</v>
      </c>
      <c r="ACZ11484" s="60"/>
      <c r="ADA11484" s="60"/>
      <c r="ADB11484" s="60"/>
      <c r="ADC11484" s="60"/>
      <c r="ADD11484" s="60"/>
      <c r="ADE11484" s="60"/>
    </row>
    <row r="11485" spans="760:785" x14ac:dyDescent="0.25">
      <c r="ACF11485" s="60"/>
      <c r="ACG11485" s="60"/>
      <c r="ACH11485" s="60"/>
      <c r="ACI11485" s="60"/>
      <c r="ACJ11485" s="60"/>
      <c r="ACK11485" s="60"/>
      <c r="ACL11485" s="60"/>
      <c r="ACM11485" s="60"/>
      <c r="ACN11485" s="60"/>
      <c r="ACO11485" s="60"/>
      <c r="ACP11485" s="60"/>
      <c r="ACQ11485" s="60"/>
      <c r="ACR11485" s="60"/>
      <c r="ACS11485" s="60"/>
      <c r="ACT11485" s="60"/>
      <c r="ACU11485" s="60"/>
      <c r="ACV11485" s="60"/>
      <c r="ACW11485" s="60"/>
      <c r="ACX11485" s="60"/>
      <c r="ACY11485" s="60">
        <v>0.93238869822537496</v>
      </c>
      <c r="ACZ11485" s="60"/>
      <c r="ADA11485" s="60"/>
      <c r="ADB11485" s="60"/>
      <c r="ADC11485" s="60"/>
      <c r="ADD11485" s="60"/>
      <c r="ADE11485" s="60"/>
    </row>
    <row r="11486" spans="760:785" x14ac:dyDescent="0.25">
      <c r="ACF11486" s="60"/>
      <c r="ACG11486" s="60"/>
      <c r="ACH11486" s="60"/>
      <c r="ACI11486" s="60"/>
      <c r="ACJ11486" s="60"/>
      <c r="ACK11486" s="60"/>
      <c r="ACL11486" s="60"/>
      <c r="ACM11486" s="60"/>
      <c r="ACN11486" s="60"/>
      <c r="ACO11486" s="60"/>
      <c r="ACP11486" s="60"/>
      <c r="ACQ11486" s="60"/>
      <c r="ACR11486" s="60"/>
      <c r="ACS11486" s="60"/>
      <c r="ACT11486" s="60"/>
      <c r="ACU11486" s="60"/>
      <c r="ACV11486" s="60"/>
      <c r="ACW11486" s="60"/>
      <c r="ACX11486" s="60"/>
      <c r="ACY11486" s="60">
        <v>0.93237386192701699</v>
      </c>
      <c r="ACZ11486" s="60"/>
      <c r="ADA11486" s="60"/>
      <c r="ADB11486" s="60"/>
      <c r="ADC11486" s="60"/>
      <c r="ADD11486" s="60"/>
      <c r="ADE11486" s="60"/>
    </row>
    <row r="11487" spans="760:785" x14ac:dyDescent="0.25">
      <c r="ACF11487" s="60"/>
      <c r="ACG11487" s="60"/>
      <c r="ACH11487" s="60"/>
      <c r="ACI11487" s="60"/>
      <c r="ACJ11487" s="60"/>
      <c r="ACK11487" s="60"/>
      <c r="ACL11487" s="60"/>
      <c r="ACM11487" s="60"/>
      <c r="ACN11487" s="60"/>
      <c r="ACO11487" s="60"/>
      <c r="ACP11487" s="60"/>
      <c r="ACQ11487" s="60"/>
      <c r="ACR11487" s="60"/>
      <c r="ACS11487" s="60"/>
      <c r="ACT11487" s="60"/>
      <c r="ACU11487" s="60"/>
      <c r="ACV11487" s="60"/>
      <c r="ACW11487" s="60"/>
      <c r="ACX11487" s="60"/>
      <c r="ACY11487" s="60">
        <v>0.93237267280980296</v>
      </c>
      <c r="ACZ11487" s="60"/>
      <c r="ADA11487" s="60"/>
      <c r="ADB11487" s="60"/>
      <c r="ADC11487" s="60"/>
      <c r="ADD11487" s="60"/>
      <c r="ADE11487" s="60"/>
    </row>
    <row r="11488" spans="760:785" x14ac:dyDescent="0.25">
      <c r="ACF11488" s="60"/>
      <c r="ACG11488" s="60"/>
      <c r="ACH11488" s="60"/>
      <c r="ACI11488" s="60"/>
      <c r="ACJ11488" s="60"/>
      <c r="ACK11488" s="60"/>
      <c r="ACL11488" s="60"/>
      <c r="ACM11488" s="60"/>
      <c r="ACN11488" s="60"/>
      <c r="ACO11488" s="60"/>
      <c r="ACP11488" s="60"/>
      <c r="ACQ11488" s="60"/>
      <c r="ACR11488" s="60"/>
      <c r="ACS11488" s="60"/>
      <c r="ACT11488" s="60"/>
      <c r="ACU11488" s="60"/>
      <c r="ACV11488" s="60"/>
      <c r="ACW11488" s="60"/>
      <c r="ACX11488" s="60"/>
      <c r="ACY11488" s="60">
        <v>0.93236925348334998</v>
      </c>
      <c r="ACZ11488" s="60"/>
      <c r="ADA11488" s="60"/>
      <c r="ADB11488" s="60"/>
      <c r="ADC11488" s="60"/>
      <c r="ADD11488" s="60"/>
      <c r="ADE11488" s="60"/>
    </row>
    <row r="11489" spans="760:785" x14ac:dyDescent="0.25">
      <c r="ACF11489" s="60"/>
      <c r="ACG11489" s="60"/>
      <c r="ACH11489" s="60"/>
      <c r="ACI11489" s="60"/>
      <c r="ACJ11489" s="60"/>
      <c r="ACK11489" s="60"/>
      <c r="ACL11489" s="60"/>
      <c r="ACM11489" s="60"/>
      <c r="ACN11489" s="60"/>
      <c r="ACO11489" s="60"/>
      <c r="ACP11489" s="60"/>
      <c r="ACQ11489" s="60"/>
      <c r="ACR11489" s="60"/>
      <c r="ACS11489" s="60"/>
      <c r="ACT11489" s="60"/>
      <c r="ACU11489" s="60"/>
      <c r="ACV11489" s="60"/>
      <c r="ACW11489" s="60"/>
      <c r="ACX11489" s="60"/>
      <c r="ACY11489" s="60">
        <v>0.93225220964469702</v>
      </c>
      <c r="ACZ11489" s="60"/>
      <c r="ADA11489" s="60"/>
      <c r="ADB11489" s="60"/>
      <c r="ADC11489" s="60"/>
      <c r="ADD11489" s="60"/>
      <c r="ADE11489" s="60"/>
    </row>
    <row r="11490" spans="760:785" x14ac:dyDescent="0.25">
      <c r="ACF11490" s="60"/>
      <c r="ACG11490" s="60"/>
      <c r="ACH11490" s="60"/>
      <c r="ACI11490" s="60"/>
      <c r="ACJ11490" s="60"/>
      <c r="ACK11490" s="60"/>
      <c r="ACL11490" s="60"/>
      <c r="ACM11490" s="60"/>
      <c r="ACN11490" s="60"/>
      <c r="ACO11490" s="60"/>
      <c r="ACP11490" s="60"/>
      <c r="ACQ11490" s="60"/>
      <c r="ACR11490" s="60"/>
      <c r="ACS11490" s="60"/>
      <c r="ACT11490" s="60"/>
      <c r="ACU11490" s="60"/>
      <c r="ACV11490" s="60"/>
      <c r="ACW11490" s="60"/>
      <c r="ACX11490" s="60"/>
      <c r="ACY11490" s="60">
        <v>0.93223026279703902</v>
      </c>
      <c r="ACZ11490" s="60"/>
      <c r="ADA11490" s="60"/>
      <c r="ADB11490" s="60"/>
      <c r="ADC11490" s="60"/>
      <c r="ADD11490" s="60"/>
      <c r="ADE11490" s="60"/>
    </row>
    <row r="11491" spans="760:785" x14ac:dyDescent="0.25">
      <c r="ACF11491" s="60"/>
      <c r="ACG11491" s="60"/>
      <c r="ACH11491" s="60"/>
      <c r="ACI11491" s="60"/>
      <c r="ACJ11491" s="60"/>
      <c r="ACK11491" s="60"/>
      <c r="ACL11491" s="60"/>
      <c r="ACM11491" s="60"/>
      <c r="ACN11491" s="60"/>
      <c r="ACO11491" s="60"/>
      <c r="ACP11491" s="60"/>
      <c r="ACQ11491" s="60"/>
      <c r="ACR11491" s="60"/>
      <c r="ACS11491" s="60"/>
      <c r="ACT11491" s="60"/>
      <c r="ACU11491" s="60"/>
      <c r="ACV11491" s="60"/>
      <c r="ACW11491" s="60"/>
      <c r="ACX11491" s="60"/>
      <c r="ACY11491" s="60">
        <v>0.93220157037292595</v>
      </c>
      <c r="ACZ11491" s="60"/>
      <c r="ADA11491" s="60"/>
      <c r="ADB11491" s="60"/>
      <c r="ADC11491" s="60"/>
      <c r="ADD11491" s="60"/>
      <c r="ADE11491" s="60"/>
    </row>
    <row r="11492" spans="760:785" x14ac:dyDescent="0.25">
      <c r="ACF11492" s="60"/>
      <c r="ACG11492" s="60"/>
      <c r="ACH11492" s="60"/>
      <c r="ACI11492" s="60"/>
      <c r="ACJ11492" s="60"/>
      <c r="ACK11492" s="60"/>
      <c r="ACL11492" s="60"/>
      <c r="ACM11492" s="60"/>
      <c r="ACN11492" s="60"/>
      <c r="ACO11492" s="60"/>
      <c r="ACP11492" s="60"/>
      <c r="ACQ11492" s="60"/>
      <c r="ACR11492" s="60"/>
      <c r="ACS11492" s="60"/>
      <c r="ACT11492" s="60"/>
      <c r="ACU11492" s="60"/>
      <c r="ACV11492" s="60"/>
      <c r="ACW11492" s="60"/>
      <c r="ACX11492" s="60"/>
      <c r="ACY11492" s="60">
        <v>0.93216741790299196</v>
      </c>
      <c r="ACZ11492" s="60"/>
      <c r="ADA11492" s="60"/>
      <c r="ADB11492" s="60"/>
      <c r="ADC11492" s="60"/>
      <c r="ADD11492" s="60"/>
      <c r="ADE11492" s="60"/>
    </row>
    <row r="11493" spans="760:785" x14ac:dyDescent="0.25">
      <c r="ACF11493" s="60"/>
      <c r="ACG11493" s="60"/>
      <c r="ACH11493" s="60"/>
      <c r="ACI11493" s="60"/>
      <c r="ACJ11493" s="60"/>
      <c r="ACK11493" s="60"/>
      <c r="ACL11493" s="60"/>
      <c r="ACM11493" s="60"/>
      <c r="ACN11493" s="60"/>
      <c r="ACO11493" s="60"/>
      <c r="ACP11493" s="60"/>
      <c r="ACQ11493" s="60"/>
      <c r="ACR11493" s="60"/>
      <c r="ACS11493" s="60"/>
      <c r="ACT11493" s="60"/>
      <c r="ACU11493" s="60"/>
      <c r="ACV11493" s="60"/>
      <c r="ACW11493" s="60"/>
      <c r="ACX11493" s="60"/>
      <c r="ACY11493" s="60">
        <v>0.93215611845060997</v>
      </c>
      <c r="ACZ11493" s="60"/>
      <c r="ADA11493" s="60"/>
      <c r="ADB11493" s="60"/>
      <c r="ADC11493" s="60"/>
      <c r="ADD11493" s="60"/>
      <c r="ADE11493" s="60"/>
    </row>
    <row r="11494" spans="760:785" x14ac:dyDescent="0.25">
      <c r="ACF11494" s="60"/>
      <c r="ACG11494" s="60"/>
      <c r="ACH11494" s="60"/>
      <c r="ACI11494" s="60"/>
      <c r="ACJ11494" s="60"/>
      <c r="ACK11494" s="60"/>
      <c r="ACL11494" s="60"/>
      <c r="ACM11494" s="60"/>
      <c r="ACN11494" s="60"/>
      <c r="ACO11494" s="60"/>
      <c r="ACP11494" s="60"/>
      <c r="ACQ11494" s="60"/>
      <c r="ACR11494" s="60"/>
      <c r="ACS11494" s="60"/>
      <c r="ACT11494" s="60"/>
      <c r="ACU11494" s="60"/>
      <c r="ACV11494" s="60"/>
      <c r="ACW11494" s="60"/>
      <c r="ACX11494" s="60"/>
      <c r="ACY11494" s="60">
        <v>0.93211651022528497</v>
      </c>
      <c r="ACZ11494" s="60"/>
      <c r="ADA11494" s="60"/>
      <c r="ADB11494" s="60"/>
      <c r="ADC11494" s="60"/>
      <c r="ADD11494" s="60"/>
      <c r="ADE11494" s="60"/>
    </row>
    <row r="11495" spans="760:785" x14ac:dyDescent="0.25">
      <c r="ACF11495" s="60"/>
      <c r="ACG11495" s="60"/>
      <c r="ACH11495" s="60"/>
      <c r="ACI11495" s="60"/>
      <c r="ACJ11495" s="60"/>
      <c r="ACK11495" s="60"/>
      <c r="ACL11495" s="60"/>
      <c r="ACM11495" s="60"/>
      <c r="ACN11495" s="60"/>
      <c r="ACO11495" s="60"/>
      <c r="ACP11495" s="60"/>
      <c r="ACQ11495" s="60"/>
      <c r="ACR11495" s="60"/>
      <c r="ACS11495" s="60"/>
      <c r="ACT11495" s="60"/>
      <c r="ACU11495" s="60"/>
      <c r="ACV11495" s="60"/>
      <c r="ACW11495" s="60"/>
      <c r="ACX11495" s="60"/>
      <c r="ACY11495" s="60">
        <v>0.93208092661879105</v>
      </c>
      <c r="ACZ11495" s="60"/>
      <c r="ADA11495" s="60"/>
      <c r="ADB11495" s="60"/>
      <c r="ADC11495" s="60"/>
      <c r="ADD11495" s="60"/>
      <c r="ADE11495" s="60"/>
    </row>
    <row r="11496" spans="760:785" x14ac:dyDescent="0.25">
      <c r="ACF11496" s="60"/>
      <c r="ACG11496" s="60"/>
      <c r="ACH11496" s="60"/>
      <c r="ACI11496" s="60"/>
      <c r="ACJ11496" s="60"/>
      <c r="ACK11496" s="60"/>
      <c r="ACL11496" s="60"/>
      <c r="ACM11496" s="60"/>
      <c r="ACN11496" s="60"/>
      <c r="ACO11496" s="60"/>
      <c r="ACP11496" s="60"/>
      <c r="ACQ11496" s="60"/>
      <c r="ACR11496" s="60"/>
      <c r="ACS11496" s="60"/>
      <c r="ACT11496" s="60"/>
      <c r="ACU11496" s="60"/>
      <c r="ACV11496" s="60"/>
      <c r="ACW11496" s="60"/>
      <c r="ACX11496" s="60"/>
      <c r="ACY11496" s="60">
        <v>0.93206931093669998</v>
      </c>
      <c r="ACZ11496" s="60"/>
      <c r="ADA11496" s="60"/>
      <c r="ADB11496" s="60"/>
      <c r="ADC11496" s="60"/>
      <c r="ADD11496" s="60"/>
      <c r="ADE11496" s="60"/>
    </row>
    <row r="11497" spans="760:785" x14ac:dyDescent="0.25">
      <c r="ACF11497" s="60"/>
      <c r="ACG11497" s="60"/>
      <c r="ACH11497" s="60"/>
      <c r="ACI11497" s="60"/>
      <c r="ACJ11497" s="60"/>
      <c r="ACK11497" s="60"/>
      <c r="ACL11497" s="60"/>
      <c r="ACM11497" s="60"/>
      <c r="ACN11497" s="60"/>
      <c r="ACO11497" s="60"/>
      <c r="ACP11497" s="60"/>
      <c r="ACQ11497" s="60"/>
      <c r="ACR11497" s="60"/>
      <c r="ACS11497" s="60"/>
      <c r="ACT11497" s="60"/>
      <c r="ACU11497" s="60"/>
      <c r="ACV11497" s="60"/>
      <c r="ACW11497" s="60"/>
      <c r="ACX11497" s="60"/>
      <c r="ACY11497" s="60">
        <v>0.93198870635178399</v>
      </c>
      <c r="ACZ11497" s="60"/>
      <c r="ADA11497" s="60"/>
      <c r="ADB11497" s="60"/>
      <c r="ADC11497" s="60"/>
      <c r="ADD11497" s="60"/>
      <c r="ADE11497" s="60"/>
    </row>
    <row r="11498" spans="760:785" x14ac:dyDescent="0.25">
      <c r="ACF11498" s="60"/>
      <c r="ACG11498" s="60"/>
      <c r="ACH11498" s="60"/>
      <c r="ACI11498" s="60"/>
      <c r="ACJ11498" s="60"/>
      <c r="ACK11498" s="60"/>
      <c r="ACL11498" s="60"/>
      <c r="ACM11498" s="60"/>
      <c r="ACN11498" s="60"/>
      <c r="ACO11498" s="60"/>
      <c r="ACP11498" s="60"/>
      <c r="ACQ11498" s="60"/>
      <c r="ACR11498" s="60"/>
      <c r="ACS11498" s="60"/>
      <c r="ACT11498" s="60"/>
      <c r="ACU11498" s="60"/>
      <c r="ACV11498" s="60"/>
      <c r="ACW11498" s="60"/>
      <c r="ACX11498" s="60"/>
      <c r="ACY11498" s="60">
        <v>0.93187631590675502</v>
      </c>
      <c r="ACZ11498" s="60"/>
      <c r="ADA11498" s="60"/>
      <c r="ADB11498" s="60"/>
      <c r="ADC11498" s="60"/>
      <c r="ADD11498" s="60"/>
      <c r="ADE11498" s="60"/>
    </row>
    <row r="11499" spans="760:785" x14ac:dyDescent="0.25">
      <c r="ACF11499" s="60"/>
      <c r="ACG11499" s="60"/>
      <c r="ACH11499" s="60"/>
      <c r="ACI11499" s="60"/>
      <c r="ACJ11499" s="60"/>
      <c r="ACK11499" s="60"/>
      <c r="ACL11499" s="60"/>
      <c r="ACM11499" s="60"/>
      <c r="ACN11499" s="60"/>
      <c r="ACO11499" s="60"/>
      <c r="ACP11499" s="60"/>
      <c r="ACQ11499" s="60"/>
      <c r="ACR11499" s="60"/>
      <c r="ACS11499" s="60"/>
      <c r="ACT11499" s="60"/>
      <c r="ACU11499" s="60"/>
      <c r="ACV11499" s="60"/>
      <c r="ACW11499" s="60"/>
      <c r="ACX11499" s="60"/>
      <c r="ACY11499" s="60">
        <v>0.93175653905877198</v>
      </c>
      <c r="ACZ11499" s="60"/>
      <c r="ADA11499" s="60"/>
      <c r="ADB11499" s="60"/>
      <c r="ADC11499" s="60"/>
      <c r="ADD11499" s="60"/>
      <c r="ADE11499" s="60"/>
    </row>
    <row r="11500" spans="760:785" x14ac:dyDescent="0.25">
      <c r="ACF11500" s="60"/>
      <c r="ACG11500" s="60"/>
      <c r="ACH11500" s="60"/>
      <c r="ACI11500" s="60"/>
      <c r="ACJ11500" s="60"/>
      <c r="ACK11500" s="60"/>
      <c r="ACL11500" s="60"/>
      <c r="ACM11500" s="60"/>
      <c r="ACN11500" s="60"/>
      <c r="ACO11500" s="60"/>
      <c r="ACP11500" s="60"/>
      <c r="ACQ11500" s="60"/>
      <c r="ACR11500" s="60"/>
      <c r="ACS11500" s="60"/>
      <c r="ACT11500" s="60"/>
      <c r="ACU11500" s="60"/>
      <c r="ACV11500" s="60"/>
      <c r="ACW11500" s="60"/>
      <c r="ACX11500" s="60"/>
      <c r="ACY11500" s="60">
        <v>0.93175112604751498</v>
      </c>
      <c r="ACZ11500" s="60"/>
      <c r="ADA11500" s="60"/>
      <c r="ADB11500" s="60"/>
      <c r="ADC11500" s="60"/>
      <c r="ADD11500" s="60"/>
      <c r="ADE11500" s="60"/>
    </row>
    <row r="11501" spans="760:785" x14ac:dyDescent="0.25">
      <c r="ACF11501" s="60"/>
      <c r="ACG11501" s="60"/>
      <c r="ACH11501" s="60"/>
      <c r="ACI11501" s="60"/>
      <c r="ACJ11501" s="60"/>
      <c r="ACK11501" s="60"/>
      <c r="ACL11501" s="60"/>
      <c r="ACM11501" s="60"/>
      <c r="ACN11501" s="60"/>
      <c r="ACO11501" s="60"/>
      <c r="ACP11501" s="60"/>
      <c r="ACQ11501" s="60"/>
      <c r="ACR11501" s="60"/>
      <c r="ACS11501" s="60"/>
      <c r="ACT11501" s="60"/>
      <c r="ACU11501" s="60"/>
      <c r="ACV11501" s="60"/>
      <c r="ACW11501" s="60"/>
      <c r="ACX11501" s="60"/>
      <c r="ACY11501" s="60">
        <v>0.93165187819863804</v>
      </c>
      <c r="ACZ11501" s="60"/>
      <c r="ADA11501" s="60"/>
      <c r="ADB11501" s="60"/>
      <c r="ADC11501" s="60"/>
      <c r="ADD11501" s="60"/>
      <c r="ADE11501" s="60"/>
    </row>
    <row r="11502" spans="760:785" x14ac:dyDescent="0.25">
      <c r="ACF11502" s="60"/>
      <c r="ACG11502" s="60"/>
      <c r="ACH11502" s="60"/>
      <c r="ACI11502" s="60"/>
      <c r="ACJ11502" s="60"/>
      <c r="ACK11502" s="60"/>
      <c r="ACL11502" s="60"/>
      <c r="ACM11502" s="60"/>
      <c r="ACN11502" s="60"/>
      <c r="ACO11502" s="60"/>
      <c r="ACP11502" s="60"/>
      <c r="ACQ11502" s="60"/>
      <c r="ACR11502" s="60"/>
      <c r="ACS11502" s="60"/>
      <c r="ACT11502" s="60"/>
      <c r="ACU11502" s="60"/>
      <c r="ACV11502" s="60"/>
      <c r="ACW11502" s="60"/>
      <c r="ACX11502" s="60"/>
      <c r="ACY11502" s="60">
        <v>0.93164371703374005</v>
      </c>
      <c r="ACZ11502" s="60"/>
      <c r="ADA11502" s="60"/>
      <c r="ADB11502" s="60"/>
      <c r="ADC11502" s="60"/>
      <c r="ADD11502" s="60"/>
      <c r="ADE11502" s="60"/>
    </row>
    <row r="11503" spans="760:785" x14ac:dyDescent="0.25">
      <c r="ACF11503" s="60"/>
      <c r="ACG11503" s="60"/>
      <c r="ACH11503" s="60"/>
      <c r="ACI11503" s="60"/>
      <c r="ACJ11503" s="60"/>
      <c r="ACK11503" s="60"/>
      <c r="ACL11503" s="60"/>
      <c r="ACM11503" s="60"/>
      <c r="ACN11503" s="60"/>
      <c r="ACO11503" s="60"/>
      <c r="ACP11503" s="60"/>
      <c r="ACQ11503" s="60"/>
      <c r="ACR11503" s="60"/>
      <c r="ACS11503" s="60"/>
      <c r="ACT11503" s="60"/>
      <c r="ACU11503" s="60"/>
      <c r="ACV11503" s="60"/>
      <c r="ACW11503" s="60"/>
      <c r="ACX11503" s="60"/>
      <c r="ACY11503" s="60">
        <v>0.93162499410605504</v>
      </c>
      <c r="ACZ11503" s="60"/>
      <c r="ADA11503" s="60"/>
      <c r="ADB11503" s="60"/>
      <c r="ADC11503" s="60"/>
      <c r="ADD11503" s="60"/>
      <c r="ADE11503" s="60"/>
    </row>
    <row r="11504" spans="760:785" x14ac:dyDescent="0.25">
      <c r="ACF11504" s="60"/>
      <c r="ACG11504" s="60"/>
      <c r="ACH11504" s="60"/>
      <c r="ACI11504" s="60"/>
      <c r="ACJ11504" s="60"/>
      <c r="ACK11504" s="60"/>
      <c r="ACL11504" s="60"/>
      <c r="ACM11504" s="60"/>
      <c r="ACN11504" s="60"/>
      <c r="ACO11504" s="60"/>
      <c r="ACP11504" s="60"/>
      <c r="ACQ11504" s="60"/>
      <c r="ACR11504" s="60"/>
      <c r="ACS11504" s="60"/>
      <c r="ACT11504" s="60"/>
      <c r="ACU11504" s="60"/>
      <c r="ACV11504" s="60"/>
      <c r="ACW11504" s="60"/>
      <c r="ACX11504" s="60"/>
      <c r="ACY11504" s="60">
        <v>0.93150910325024205</v>
      </c>
      <c r="ACZ11504" s="60"/>
      <c r="ADA11504" s="60"/>
      <c r="ADB11504" s="60"/>
      <c r="ADC11504" s="60"/>
      <c r="ADD11504" s="60"/>
      <c r="ADE11504" s="60"/>
    </row>
    <row r="11505" spans="760:785" x14ac:dyDescent="0.25">
      <c r="ACF11505" s="60"/>
      <c r="ACG11505" s="60"/>
      <c r="ACH11505" s="60"/>
      <c r="ACI11505" s="60"/>
      <c r="ACJ11505" s="60"/>
      <c r="ACK11505" s="60"/>
      <c r="ACL11505" s="60"/>
      <c r="ACM11505" s="60"/>
      <c r="ACN11505" s="60"/>
      <c r="ACO11505" s="60"/>
      <c r="ACP11505" s="60"/>
      <c r="ACQ11505" s="60"/>
      <c r="ACR11505" s="60"/>
      <c r="ACS11505" s="60"/>
      <c r="ACT11505" s="60"/>
      <c r="ACU11505" s="60"/>
      <c r="ACV11505" s="60"/>
      <c r="ACW11505" s="60"/>
      <c r="ACX11505" s="60"/>
      <c r="ACY11505" s="60">
        <v>0.93145201618570805</v>
      </c>
      <c r="ACZ11505" s="60"/>
      <c r="ADA11505" s="60"/>
      <c r="ADB11505" s="60"/>
      <c r="ADC11505" s="60"/>
      <c r="ADD11505" s="60"/>
      <c r="ADE11505" s="60"/>
    </row>
    <row r="11506" spans="760:785" x14ac:dyDescent="0.25">
      <c r="ACF11506" s="60"/>
      <c r="ACG11506" s="60"/>
      <c r="ACH11506" s="60"/>
      <c r="ACI11506" s="60"/>
      <c r="ACJ11506" s="60"/>
      <c r="ACK11506" s="60"/>
      <c r="ACL11506" s="60"/>
      <c r="ACM11506" s="60"/>
      <c r="ACN11506" s="60"/>
      <c r="ACO11506" s="60"/>
      <c r="ACP11506" s="60"/>
      <c r="ACQ11506" s="60"/>
      <c r="ACR11506" s="60"/>
      <c r="ACS11506" s="60"/>
      <c r="ACT11506" s="60"/>
      <c r="ACU11506" s="60"/>
      <c r="ACV11506" s="60"/>
      <c r="ACW11506" s="60"/>
      <c r="ACX11506" s="60"/>
      <c r="ACY11506" s="60">
        <v>0.93144130119222102</v>
      </c>
      <c r="ACZ11506" s="60"/>
      <c r="ADA11506" s="60"/>
      <c r="ADB11506" s="60"/>
      <c r="ADC11506" s="60"/>
      <c r="ADD11506" s="60"/>
      <c r="ADE11506" s="60"/>
    </row>
    <row r="11507" spans="760:785" x14ac:dyDescent="0.25">
      <c r="ACF11507" s="60"/>
      <c r="ACG11507" s="60"/>
      <c r="ACH11507" s="60"/>
      <c r="ACI11507" s="60"/>
      <c r="ACJ11507" s="60"/>
      <c r="ACK11507" s="60"/>
      <c r="ACL11507" s="60"/>
      <c r="ACM11507" s="60"/>
      <c r="ACN11507" s="60"/>
      <c r="ACO11507" s="60"/>
      <c r="ACP11507" s="60"/>
      <c r="ACQ11507" s="60"/>
      <c r="ACR11507" s="60"/>
      <c r="ACS11507" s="60"/>
      <c r="ACT11507" s="60"/>
      <c r="ACU11507" s="60"/>
      <c r="ACV11507" s="60"/>
      <c r="ACW11507" s="60"/>
      <c r="ACX11507" s="60"/>
      <c r="ACY11507" s="60">
        <v>0.93141113763040795</v>
      </c>
      <c r="ACZ11507" s="60"/>
      <c r="ADA11507" s="60"/>
      <c r="ADB11507" s="60"/>
      <c r="ADC11507" s="60"/>
      <c r="ADD11507" s="60"/>
      <c r="ADE11507" s="60"/>
    </row>
    <row r="11508" spans="760:785" x14ac:dyDescent="0.25">
      <c r="ACF11508" s="60"/>
      <c r="ACG11508" s="60"/>
      <c r="ACH11508" s="60"/>
      <c r="ACI11508" s="60"/>
      <c r="ACJ11508" s="60"/>
      <c r="ACK11508" s="60"/>
      <c r="ACL11508" s="60"/>
      <c r="ACM11508" s="60"/>
      <c r="ACN11508" s="60"/>
      <c r="ACO11508" s="60"/>
      <c r="ACP11508" s="60"/>
      <c r="ACQ11508" s="60"/>
      <c r="ACR11508" s="60"/>
      <c r="ACS11508" s="60"/>
      <c r="ACT11508" s="60"/>
      <c r="ACU11508" s="60"/>
      <c r="ACV11508" s="60"/>
      <c r="ACW11508" s="60"/>
      <c r="ACX11508" s="60"/>
      <c r="ACY11508" s="60">
        <v>0.93137009126723302</v>
      </c>
      <c r="ACZ11508" s="60"/>
      <c r="ADA11508" s="60"/>
      <c r="ADB11508" s="60"/>
      <c r="ADC11508" s="60"/>
      <c r="ADD11508" s="60"/>
      <c r="ADE11508" s="60"/>
    </row>
    <row r="11509" spans="760:785" x14ac:dyDescent="0.25">
      <c r="ACF11509" s="60"/>
      <c r="ACG11509" s="60"/>
      <c r="ACH11509" s="60"/>
      <c r="ACI11509" s="60"/>
      <c r="ACJ11509" s="60"/>
      <c r="ACK11509" s="60"/>
      <c r="ACL11509" s="60"/>
      <c r="ACM11509" s="60"/>
      <c r="ACN11509" s="60"/>
      <c r="ACO11509" s="60"/>
      <c r="ACP11509" s="60"/>
      <c r="ACQ11509" s="60"/>
      <c r="ACR11509" s="60"/>
      <c r="ACS11509" s="60"/>
      <c r="ACT11509" s="60"/>
      <c r="ACU11509" s="60"/>
      <c r="ACV11509" s="60"/>
      <c r="ACW11509" s="60"/>
      <c r="ACX11509" s="60"/>
      <c r="ACY11509" s="60">
        <v>0.93133179563835899</v>
      </c>
      <c r="ACZ11509" s="60"/>
      <c r="ADA11509" s="60"/>
      <c r="ADB11509" s="60"/>
      <c r="ADC11509" s="60"/>
      <c r="ADD11509" s="60"/>
      <c r="ADE11509" s="60"/>
    </row>
    <row r="11510" spans="760:785" x14ac:dyDescent="0.25">
      <c r="ACF11510" s="60"/>
      <c r="ACG11510" s="60"/>
      <c r="ACH11510" s="60"/>
      <c r="ACI11510" s="60"/>
      <c r="ACJ11510" s="60"/>
      <c r="ACK11510" s="60"/>
      <c r="ACL11510" s="60"/>
      <c r="ACM11510" s="60"/>
      <c r="ACN11510" s="60"/>
      <c r="ACO11510" s="60"/>
      <c r="ACP11510" s="60"/>
      <c r="ACQ11510" s="60"/>
      <c r="ACR11510" s="60"/>
      <c r="ACS11510" s="60"/>
      <c r="ACT11510" s="60"/>
      <c r="ACU11510" s="60"/>
      <c r="ACV11510" s="60"/>
      <c r="ACW11510" s="60"/>
      <c r="ACX11510" s="60"/>
      <c r="ACY11510" s="60">
        <v>0.93130548574216898</v>
      </c>
      <c r="ACZ11510" s="60"/>
      <c r="ADA11510" s="60"/>
      <c r="ADB11510" s="60"/>
      <c r="ADC11510" s="60"/>
      <c r="ADD11510" s="60"/>
      <c r="ADE11510" s="60"/>
    </row>
    <row r="11511" spans="760:785" x14ac:dyDescent="0.25">
      <c r="ACF11511" s="60"/>
      <c r="ACG11511" s="60"/>
      <c r="ACH11511" s="60"/>
      <c r="ACI11511" s="60"/>
      <c r="ACJ11511" s="60"/>
      <c r="ACK11511" s="60"/>
      <c r="ACL11511" s="60"/>
      <c r="ACM11511" s="60"/>
      <c r="ACN11511" s="60"/>
      <c r="ACO11511" s="60"/>
      <c r="ACP11511" s="60"/>
      <c r="ACQ11511" s="60"/>
      <c r="ACR11511" s="60"/>
      <c r="ACS11511" s="60"/>
      <c r="ACT11511" s="60"/>
      <c r="ACU11511" s="60"/>
      <c r="ACV11511" s="60"/>
      <c r="ACW11511" s="60"/>
      <c r="ACX11511" s="60"/>
      <c r="ACY11511" s="60">
        <v>0.93130388189520297</v>
      </c>
      <c r="ACZ11511" s="60"/>
      <c r="ADA11511" s="60"/>
      <c r="ADB11511" s="60"/>
      <c r="ADC11511" s="60"/>
      <c r="ADD11511" s="60"/>
      <c r="ADE11511" s="60"/>
    </row>
    <row r="11512" spans="760:785" x14ac:dyDescent="0.25">
      <c r="ACF11512" s="60"/>
      <c r="ACG11512" s="60"/>
      <c r="ACH11512" s="60"/>
      <c r="ACI11512" s="60"/>
      <c r="ACJ11512" s="60"/>
      <c r="ACK11512" s="60"/>
      <c r="ACL11512" s="60"/>
      <c r="ACM11512" s="60"/>
      <c r="ACN11512" s="60"/>
      <c r="ACO11512" s="60"/>
      <c r="ACP11512" s="60"/>
      <c r="ACQ11512" s="60"/>
      <c r="ACR11512" s="60"/>
      <c r="ACS11512" s="60"/>
      <c r="ACT11512" s="60"/>
      <c r="ACU11512" s="60"/>
      <c r="ACV11512" s="60"/>
      <c r="ACW11512" s="60"/>
      <c r="ACX11512" s="60"/>
      <c r="ACY11512" s="60">
        <v>0.93128869165752703</v>
      </c>
      <c r="ACZ11512" s="60"/>
      <c r="ADA11512" s="60"/>
      <c r="ADB11512" s="60"/>
      <c r="ADC11512" s="60"/>
      <c r="ADD11512" s="60"/>
      <c r="ADE11512" s="60"/>
    </row>
    <row r="11513" spans="760:785" x14ac:dyDescent="0.25">
      <c r="ACF11513" s="60"/>
      <c r="ACG11513" s="60"/>
      <c r="ACH11513" s="60"/>
      <c r="ACI11513" s="60"/>
      <c r="ACJ11513" s="60"/>
      <c r="ACK11513" s="60"/>
      <c r="ACL11513" s="60"/>
      <c r="ACM11513" s="60"/>
      <c r="ACN11513" s="60"/>
      <c r="ACO11513" s="60"/>
      <c r="ACP11513" s="60"/>
      <c r="ACQ11513" s="60"/>
      <c r="ACR11513" s="60"/>
      <c r="ACS11513" s="60"/>
      <c r="ACT11513" s="60"/>
      <c r="ACU11513" s="60"/>
      <c r="ACV11513" s="60"/>
      <c r="ACW11513" s="60"/>
      <c r="ACX11513" s="60"/>
      <c r="ACY11513" s="60">
        <v>0.93128715971662301</v>
      </c>
      <c r="ACZ11513" s="60"/>
      <c r="ADA11513" s="60"/>
      <c r="ADB11513" s="60"/>
      <c r="ADC11513" s="60"/>
      <c r="ADD11513" s="60"/>
      <c r="ADE11513" s="60"/>
    </row>
    <row r="11514" spans="760:785" x14ac:dyDescent="0.25">
      <c r="ACF11514" s="60"/>
      <c r="ACG11514" s="60"/>
      <c r="ACH11514" s="60"/>
      <c r="ACI11514" s="60"/>
      <c r="ACJ11514" s="60"/>
      <c r="ACK11514" s="60"/>
      <c r="ACL11514" s="60"/>
      <c r="ACM11514" s="60"/>
      <c r="ACN11514" s="60"/>
      <c r="ACO11514" s="60"/>
      <c r="ACP11514" s="60"/>
      <c r="ACQ11514" s="60"/>
      <c r="ACR11514" s="60"/>
      <c r="ACS11514" s="60"/>
      <c r="ACT11514" s="60"/>
      <c r="ACU11514" s="60"/>
      <c r="ACV11514" s="60"/>
      <c r="ACW11514" s="60"/>
      <c r="ACX11514" s="60"/>
      <c r="ACY11514" s="60">
        <v>0.93126459919784399</v>
      </c>
      <c r="ACZ11514" s="60"/>
      <c r="ADA11514" s="60"/>
      <c r="ADB11514" s="60"/>
      <c r="ADC11514" s="60"/>
      <c r="ADD11514" s="60"/>
      <c r="ADE11514" s="60"/>
    </row>
    <row r="11515" spans="760:785" x14ac:dyDescent="0.25">
      <c r="ACF11515" s="60"/>
      <c r="ACG11515" s="60"/>
      <c r="ACH11515" s="60"/>
      <c r="ACI11515" s="60"/>
      <c r="ACJ11515" s="60"/>
      <c r="ACK11515" s="60"/>
      <c r="ACL11515" s="60"/>
      <c r="ACM11515" s="60"/>
      <c r="ACN11515" s="60"/>
      <c r="ACO11515" s="60"/>
      <c r="ACP11515" s="60"/>
      <c r="ACQ11515" s="60"/>
      <c r="ACR11515" s="60"/>
      <c r="ACS11515" s="60"/>
      <c r="ACT11515" s="60"/>
      <c r="ACU11515" s="60"/>
      <c r="ACV11515" s="60"/>
      <c r="ACW11515" s="60"/>
      <c r="ACX11515" s="60"/>
      <c r="ACY11515" s="60">
        <v>0.93124507003901402</v>
      </c>
      <c r="ACZ11515" s="60"/>
      <c r="ADA11515" s="60"/>
      <c r="ADB11515" s="60"/>
      <c r="ADC11515" s="60"/>
      <c r="ADD11515" s="60"/>
      <c r="ADE11515" s="60"/>
    </row>
    <row r="11516" spans="760:785" x14ac:dyDescent="0.25">
      <c r="ACF11516" s="60"/>
      <c r="ACG11516" s="60"/>
      <c r="ACH11516" s="60"/>
      <c r="ACI11516" s="60"/>
      <c r="ACJ11516" s="60"/>
      <c r="ACK11516" s="60"/>
      <c r="ACL11516" s="60"/>
      <c r="ACM11516" s="60"/>
      <c r="ACN11516" s="60"/>
      <c r="ACO11516" s="60"/>
      <c r="ACP11516" s="60"/>
      <c r="ACQ11516" s="60"/>
      <c r="ACR11516" s="60"/>
      <c r="ACS11516" s="60"/>
      <c r="ACT11516" s="60"/>
      <c r="ACU11516" s="60"/>
      <c r="ACV11516" s="60"/>
      <c r="ACW11516" s="60"/>
      <c r="ACX11516" s="60"/>
      <c r="ACY11516" s="60">
        <v>0.93124470988034103</v>
      </c>
      <c r="ACZ11516" s="60"/>
      <c r="ADA11516" s="60"/>
      <c r="ADB11516" s="60"/>
      <c r="ADC11516" s="60"/>
      <c r="ADD11516" s="60"/>
      <c r="ADE11516" s="60"/>
    </row>
    <row r="11517" spans="760:785" x14ac:dyDescent="0.25">
      <c r="ACF11517" s="60"/>
      <c r="ACG11517" s="60"/>
      <c r="ACH11517" s="60"/>
      <c r="ACI11517" s="60"/>
      <c r="ACJ11517" s="60"/>
      <c r="ACK11517" s="60"/>
      <c r="ACL11517" s="60"/>
      <c r="ACM11517" s="60"/>
      <c r="ACN11517" s="60"/>
      <c r="ACO11517" s="60"/>
      <c r="ACP11517" s="60"/>
      <c r="ACQ11517" s="60"/>
      <c r="ACR11517" s="60"/>
      <c r="ACS11517" s="60"/>
      <c r="ACT11517" s="60"/>
      <c r="ACU11517" s="60"/>
      <c r="ACV11517" s="60"/>
      <c r="ACW11517" s="60"/>
      <c r="ACX11517" s="60"/>
      <c r="ACY11517" s="60">
        <v>0.93121169168412599</v>
      </c>
      <c r="ACZ11517" s="60"/>
      <c r="ADA11517" s="60"/>
      <c r="ADB11517" s="60"/>
      <c r="ADC11517" s="60"/>
      <c r="ADD11517" s="60"/>
      <c r="ADE11517" s="60"/>
    </row>
    <row r="11518" spans="760:785" x14ac:dyDescent="0.25">
      <c r="ACF11518" s="60"/>
      <c r="ACG11518" s="60"/>
      <c r="ACH11518" s="60"/>
      <c r="ACI11518" s="60"/>
      <c r="ACJ11518" s="60"/>
      <c r="ACK11518" s="60"/>
      <c r="ACL11518" s="60"/>
      <c r="ACM11518" s="60"/>
      <c r="ACN11518" s="60"/>
      <c r="ACO11518" s="60"/>
      <c r="ACP11518" s="60"/>
      <c r="ACQ11518" s="60"/>
      <c r="ACR11518" s="60"/>
      <c r="ACS11518" s="60"/>
      <c r="ACT11518" s="60"/>
      <c r="ACU11518" s="60"/>
      <c r="ACV11518" s="60"/>
      <c r="ACW11518" s="60"/>
      <c r="ACX11518" s="60"/>
      <c r="ACY11518" s="60">
        <v>0.93118881263495301</v>
      </c>
      <c r="ACZ11518" s="60"/>
      <c r="ADA11518" s="60"/>
      <c r="ADB11518" s="60"/>
      <c r="ADC11518" s="60"/>
      <c r="ADD11518" s="60"/>
      <c r="ADE11518" s="60"/>
    </row>
    <row r="11519" spans="760:785" x14ac:dyDescent="0.25">
      <c r="ACF11519" s="60"/>
      <c r="ACG11519" s="60"/>
      <c r="ACH11519" s="60"/>
      <c r="ACI11519" s="60"/>
      <c r="ACJ11519" s="60"/>
      <c r="ACK11519" s="60"/>
      <c r="ACL11519" s="60"/>
      <c r="ACM11519" s="60"/>
      <c r="ACN11519" s="60"/>
      <c r="ACO11519" s="60"/>
      <c r="ACP11519" s="60"/>
      <c r="ACQ11519" s="60"/>
      <c r="ACR11519" s="60"/>
      <c r="ACS11519" s="60"/>
      <c r="ACT11519" s="60"/>
      <c r="ACU11519" s="60"/>
      <c r="ACV11519" s="60"/>
      <c r="ACW11519" s="60"/>
      <c r="ACX11519" s="60"/>
      <c r="ACY11519" s="60">
        <v>0.93111775483066295</v>
      </c>
      <c r="ACZ11519" s="60"/>
      <c r="ADA11519" s="60"/>
      <c r="ADB11519" s="60"/>
      <c r="ADC11519" s="60"/>
      <c r="ADD11519" s="60"/>
      <c r="ADE11519" s="60"/>
    </row>
    <row r="11520" spans="760:785" x14ac:dyDescent="0.25">
      <c r="ACF11520" s="60"/>
      <c r="ACG11520" s="60"/>
      <c r="ACH11520" s="60"/>
      <c r="ACI11520" s="60"/>
      <c r="ACJ11520" s="60"/>
      <c r="ACK11520" s="60"/>
      <c r="ACL11520" s="60"/>
      <c r="ACM11520" s="60"/>
      <c r="ACN11520" s="60"/>
      <c r="ACO11520" s="60"/>
      <c r="ACP11520" s="60"/>
      <c r="ACQ11520" s="60"/>
      <c r="ACR11520" s="60"/>
      <c r="ACS11520" s="60"/>
      <c r="ACT11520" s="60"/>
      <c r="ACU11520" s="60"/>
      <c r="ACV11520" s="60"/>
      <c r="ACW11520" s="60"/>
      <c r="ACX11520" s="60"/>
      <c r="ACY11520" s="60">
        <v>0.93106089295822803</v>
      </c>
      <c r="ACZ11520" s="60"/>
      <c r="ADA11520" s="60"/>
      <c r="ADB11520" s="60"/>
      <c r="ADC11520" s="60"/>
      <c r="ADD11520" s="60"/>
      <c r="ADE11520" s="60"/>
    </row>
    <row r="11521" spans="760:785" x14ac:dyDescent="0.25">
      <c r="ACF11521" s="60"/>
      <c r="ACG11521" s="60"/>
      <c r="ACH11521" s="60"/>
      <c r="ACI11521" s="60"/>
      <c r="ACJ11521" s="60"/>
      <c r="ACK11521" s="60"/>
      <c r="ACL11521" s="60"/>
      <c r="ACM11521" s="60"/>
      <c r="ACN11521" s="60"/>
      <c r="ACO11521" s="60"/>
      <c r="ACP11521" s="60"/>
      <c r="ACQ11521" s="60"/>
      <c r="ACR11521" s="60"/>
      <c r="ACS11521" s="60"/>
      <c r="ACT11521" s="60"/>
      <c r="ACU11521" s="60"/>
      <c r="ACV11521" s="60"/>
      <c r="ACW11521" s="60"/>
      <c r="ACX11521" s="60"/>
      <c r="ACY11521" s="60">
        <v>0.93105456528385699</v>
      </c>
      <c r="ACZ11521" s="60"/>
      <c r="ADA11521" s="60"/>
      <c r="ADB11521" s="60"/>
      <c r="ADC11521" s="60"/>
      <c r="ADD11521" s="60"/>
      <c r="ADE11521" s="60"/>
    </row>
    <row r="11522" spans="760:785" x14ac:dyDescent="0.25">
      <c r="ACF11522" s="60"/>
      <c r="ACG11522" s="60"/>
      <c r="ACH11522" s="60"/>
      <c r="ACI11522" s="60"/>
      <c r="ACJ11522" s="60"/>
      <c r="ACK11522" s="60"/>
      <c r="ACL11522" s="60"/>
      <c r="ACM11522" s="60"/>
      <c r="ACN11522" s="60"/>
      <c r="ACO11522" s="60"/>
      <c r="ACP11522" s="60"/>
      <c r="ACQ11522" s="60"/>
      <c r="ACR11522" s="60"/>
      <c r="ACS11522" s="60"/>
      <c r="ACT11522" s="60"/>
      <c r="ACU11522" s="60"/>
      <c r="ACV11522" s="60"/>
      <c r="ACW11522" s="60"/>
      <c r="ACX11522" s="60"/>
      <c r="ACY11522" s="60">
        <v>0.93105158227639195</v>
      </c>
      <c r="ACZ11522" s="60"/>
      <c r="ADA11522" s="60"/>
      <c r="ADB11522" s="60"/>
      <c r="ADC11522" s="60"/>
      <c r="ADD11522" s="60"/>
      <c r="ADE11522" s="60"/>
    </row>
    <row r="11523" spans="760:785" x14ac:dyDescent="0.25">
      <c r="ACF11523" s="60"/>
      <c r="ACG11523" s="60"/>
      <c r="ACH11523" s="60"/>
      <c r="ACI11523" s="60"/>
      <c r="ACJ11523" s="60"/>
      <c r="ACK11523" s="60"/>
      <c r="ACL11523" s="60"/>
      <c r="ACM11523" s="60"/>
      <c r="ACN11523" s="60"/>
      <c r="ACO11523" s="60"/>
      <c r="ACP11523" s="60"/>
      <c r="ACQ11523" s="60"/>
      <c r="ACR11523" s="60"/>
      <c r="ACS11523" s="60"/>
      <c r="ACT11523" s="60"/>
      <c r="ACU11523" s="60"/>
      <c r="ACV11523" s="60"/>
      <c r="ACW11523" s="60"/>
      <c r="ACX11523" s="60"/>
      <c r="ACY11523" s="60">
        <v>0.93104609830395901</v>
      </c>
      <c r="ACZ11523" s="60"/>
      <c r="ADA11523" s="60"/>
      <c r="ADB11523" s="60"/>
      <c r="ADC11523" s="60"/>
      <c r="ADD11523" s="60"/>
      <c r="ADE11523" s="60"/>
    </row>
    <row r="11524" spans="760:785" x14ac:dyDescent="0.25">
      <c r="ACF11524" s="60"/>
      <c r="ACG11524" s="60"/>
      <c r="ACH11524" s="60"/>
      <c r="ACI11524" s="60"/>
      <c r="ACJ11524" s="60"/>
      <c r="ACK11524" s="60"/>
      <c r="ACL11524" s="60"/>
      <c r="ACM11524" s="60"/>
      <c r="ACN11524" s="60"/>
      <c r="ACO11524" s="60"/>
      <c r="ACP11524" s="60"/>
      <c r="ACQ11524" s="60"/>
      <c r="ACR11524" s="60"/>
      <c r="ACS11524" s="60"/>
      <c r="ACT11524" s="60"/>
      <c r="ACU11524" s="60"/>
      <c r="ACV11524" s="60"/>
      <c r="ACW11524" s="60"/>
      <c r="ACX11524" s="60"/>
      <c r="ACY11524" s="60">
        <v>0.93103067813521001</v>
      </c>
      <c r="ACZ11524" s="60"/>
      <c r="ADA11524" s="60"/>
      <c r="ADB11524" s="60"/>
      <c r="ADC11524" s="60"/>
      <c r="ADD11524" s="60"/>
      <c r="ADE11524" s="60"/>
    </row>
    <row r="11525" spans="760:785" x14ac:dyDescent="0.25">
      <c r="ACF11525" s="60"/>
      <c r="ACG11525" s="60"/>
      <c r="ACH11525" s="60"/>
      <c r="ACI11525" s="60"/>
      <c r="ACJ11525" s="60"/>
      <c r="ACK11525" s="60"/>
      <c r="ACL11525" s="60"/>
      <c r="ACM11525" s="60"/>
      <c r="ACN11525" s="60"/>
      <c r="ACO11525" s="60"/>
      <c r="ACP11525" s="60"/>
      <c r="ACQ11525" s="60"/>
      <c r="ACR11525" s="60"/>
      <c r="ACS11525" s="60"/>
      <c r="ACT11525" s="60"/>
      <c r="ACU11525" s="60"/>
      <c r="ACV11525" s="60"/>
      <c r="ACW11525" s="60"/>
      <c r="ACX11525" s="60"/>
      <c r="ACY11525" s="60">
        <v>0.93099499005891795</v>
      </c>
      <c r="ACZ11525" s="60"/>
      <c r="ADA11525" s="60"/>
      <c r="ADB11525" s="60"/>
      <c r="ADC11525" s="60"/>
      <c r="ADD11525" s="60"/>
      <c r="ADE11525" s="60"/>
    </row>
    <row r="11526" spans="760:785" x14ac:dyDescent="0.25">
      <c r="ACF11526" s="60"/>
      <c r="ACG11526" s="60"/>
      <c r="ACH11526" s="60"/>
      <c r="ACI11526" s="60"/>
      <c r="ACJ11526" s="60"/>
      <c r="ACK11526" s="60"/>
      <c r="ACL11526" s="60"/>
      <c r="ACM11526" s="60"/>
      <c r="ACN11526" s="60"/>
      <c r="ACO11526" s="60"/>
      <c r="ACP11526" s="60"/>
      <c r="ACQ11526" s="60"/>
      <c r="ACR11526" s="60"/>
      <c r="ACS11526" s="60"/>
      <c r="ACT11526" s="60"/>
      <c r="ACU11526" s="60"/>
      <c r="ACV11526" s="60"/>
      <c r="ACW11526" s="60"/>
      <c r="ACX11526" s="60"/>
      <c r="ACY11526" s="60">
        <v>0.93095562597961901</v>
      </c>
      <c r="ACZ11526" s="60"/>
      <c r="ADA11526" s="60"/>
      <c r="ADB11526" s="60"/>
      <c r="ADC11526" s="60"/>
      <c r="ADD11526" s="60"/>
      <c r="ADE11526" s="60"/>
    </row>
    <row r="11527" spans="760:785" x14ac:dyDescent="0.25">
      <c r="ACF11527" s="60"/>
      <c r="ACG11527" s="60"/>
      <c r="ACH11527" s="60"/>
      <c r="ACI11527" s="60"/>
      <c r="ACJ11527" s="60"/>
      <c r="ACK11527" s="60"/>
      <c r="ACL11527" s="60"/>
      <c r="ACM11527" s="60"/>
      <c r="ACN11527" s="60"/>
      <c r="ACO11527" s="60"/>
      <c r="ACP11527" s="60"/>
      <c r="ACQ11527" s="60"/>
      <c r="ACR11527" s="60"/>
      <c r="ACS11527" s="60"/>
      <c r="ACT11527" s="60"/>
      <c r="ACU11527" s="60"/>
      <c r="ACV11527" s="60"/>
      <c r="ACW11527" s="60"/>
      <c r="ACX11527" s="60"/>
      <c r="ACY11527" s="60">
        <v>0.93092777885737898</v>
      </c>
      <c r="ACZ11527" s="60"/>
      <c r="ADA11527" s="60"/>
      <c r="ADB11527" s="60"/>
      <c r="ADC11527" s="60"/>
      <c r="ADD11527" s="60"/>
      <c r="ADE11527" s="60"/>
    </row>
    <row r="11528" spans="760:785" x14ac:dyDescent="0.25">
      <c r="ACF11528" s="60"/>
      <c r="ACG11528" s="60"/>
      <c r="ACH11528" s="60"/>
      <c r="ACI11528" s="60"/>
      <c r="ACJ11528" s="60"/>
      <c r="ACK11528" s="60"/>
      <c r="ACL11528" s="60"/>
      <c r="ACM11528" s="60"/>
      <c r="ACN11528" s="60"/>
      <c r="ACO11528" s="60"/>
      <c r="ACP11528" s="60"/>
      <c r="ACQ11528" s="60"/>
      <c r="ACR11528" s="60"/>
      <c r="ACS11528" s="60"/>
      <c r="ACT11528" s="60"/>
      <c r="ACU11528" s="60"/>
      <c r="ACV11528" s="60"/>
      <c r="ACW11528" s="60"/>
      <c r="ACX11528" s="60"/>
      <c r="ACY11528" s="60">
        <v>0.93091128212573104</v>
      </c>
      <c r="ACZ11528" s="60"/>
      <c r="ADA11528" s="60"/>
      <c r="ADB11528" s="60"/>
      <c r="ADC11528" s="60"/>
      <c r="ADD11528" s="60"/>
      <c r="ADE11528" s="60"/>
    </row>
    <row r="11529" spans="760:785" x14ac:dyDescent="0.25">
      <c r="ACF11529" s="60"/>
      <c r="ACG11529" s="60"/>
      <c r="ACH11529" s="60"/>
      <c r="ACI11529" s="60"/>
      <c r="ACJ11529" s="60"/>
      <c r="ACK11529" s="60"/>
      <c r="ACL11529" s="60"/>
      <c r="ACM11529" s="60"/>
      <c r="ACN11529" s="60"/>
      <c r="ACO11529" s="60"/>
      <c r="ACP11529" s="60"/>
      <c r="ACQ11529" s="60"/>
      <c r="ACR11529" s="60"/>
      <c r="ACS11529" s="60"/>
      <c r="ACT11529" s="60"/>
      <c r="ACU11529" s="60"/>
      <c r="ACV11529" s="60"/>
      <c r="ACW11529" s="60"/>
      <c r="ACX11529" s="60"/>
      <c r="ACY11529" s="60">
        <v>0.930892767346718</v>
      </c>
      <c r="ACZ11529" s="60"/>
      <c r="ADA11529" s="60"/>
      <c r="ADB11529" s="60"/>
      <c r="ADC11529" s="60"/>
      <c r="ADD11529" s="60"/>
      <c r="ADE11529" s="60"/>
    </row>
    <row r="11530" spans="760:785" x14ac:dyDescent="0.25">
      <c r="ACF11530" s="60"/>
      <c r="ACG11530" s="60"/>
      <c r="ACH11530" s="60"/>
      <c r="ACI11530" s="60"/>
      <c r="ACJ11530" s="60"/>
      <c r="ACK11530" s="60"/>
      <c r="ACL11530" s="60"/>
      <c r="ACM11530" s="60"/>
      <c r="ACN11530" s="60"/>
      <c r="ACO11530" s="60"/>
      <c r="ACP11530" s="60"/>
      <c r="ACQ11530" s="60"/>
      <c r="ACR11530" s="60"/>
      <c r="ACS11530" s="60"/>
      <c r="ACT11530" s="60"/>
      <c r="ACU11530" s="60"/>
      <c r="ACV11530" s="60"/>
      <c r="ACW11530" s="60"/>
      <c r="ACX11530" s="60"/>
      <c r="ACY11530" s="60">
        <v>0.93089098675886495</v>
      </c>
      <c r="ACZ11530" s="60"/>
      <c r="ADA11530" s="60"/>
      <c r="ADB11530" s="60"/>
      <c r="ADC11530" s="60"/>
      <c r="ADD11530" s="60"/>
      <c r="ADE11530" s="60"/>
    </row>
    <row r="11531" spans="760:785" x14ac:dyDescent="0.25">
      <c r="ACF11531" s="60"/>
      <c r="ACG11531" s="60"/>
      <c r="ACH11531" s="60"/>
      <c r="ACI11531" s="60"/>
      <c r="ACJ11531" s="60"/>
      <c r="ACK11531" s="60"/>
      <c r="ACL11531" s="60"/>
      <c r="ACM11531" s="60"/>
      <c r="ACN11531" s="60"/>
      <c r="ACO11531" s="60"/>
      <c r="ACP11531" s="60"/>
      <c r="ACQ11531" s="60"/>
      <c r="ACR11531" s="60"/>
      <c r="ACS11531" s="60"/>
      <c r="ACT11531" s="60"/>
      <c r="ACU11531" s="60"/>
      <c r="ACV11531" s="60"/>
      <c r="ACW11531" s="60"/>
      <c r="ACX11531" s="60"/>
      <c r="ACY11531" s="60">
        <v>0.930834168254559</v>
      </c>
      <c r="ACZ11531" s="60"/>
      <c r="ADA11531" s="60"/>
      <c r="ADB11531" s="60"/>
      <c r="ADC11531" s="60"/>
      <c r="ADD11531" s="60"/>
      <c r="ADE11531" s="60"/>
    </row>
    <row r="11532" spans="760:785" x14ac:dyDescent="0.25">
      <c r="ACF11532" s="60"/>
      <c r="ACG11532" s="60"/>
      <c r="ACH11532" s="60"/>
      <c r="ACI11532" s="60"/>
      <c r="ACJ11532" s="60"/>
      <c r="ACK11532" s="60"/>
      <c r="ACL11532" s="60"/>
      <c r="ACM11532" s="60"/>
      <c r="ACN11532" s="60"/>
      <c r="ACO11532" s="60"/>
      <c r="ACP11532" s="60"/>
      <c r="ACQ11532" s="60"/>
      <c r="ACR11532" s="60"/>
      <c r="ACS11532" s="60"/>
      <c r="ACT11532" s="60"/>
      <c r="ACU11532" s="60"/>
      <c r="ACV11532" s="60"/>
      <c r="ACW11532" s="60"/>
      <c r="ACX11532" s="60"/>
      <c r="ACY11532" s="60">
        <v>0.93078089019320398</v>
      </c>
      <c r="ACZ11532" s="60"/>
      <c r="ADA11532" s="60"/>
      <c r="ADB11532" s="60"/>
      <c r="ADC11532" s="60"/>
      <c r="ADD11532" s="60"/>
      <c r="ADE11532" s="60"/>
    </row>
    <row r="11533" spans="760:785" x14ac:dyDescent="0.25">
      <c r="ACF11533" s="60"/>
      <c r="ACG11533" s="60"/>
      <c r="ACH11533" s="60"/>
      <c r="ACI11533" s="60"/>
      <c r="ACJ11533" s="60"/>
      <c r="ACK11533" s="60"/>
      <c r="ACL11533" s="60"/>
      <c r="ACM11533" s="60"/>
      <c r="ACN11533" s="60"/>
      <c r="ACO11533" s="60"/>
      <c r="ACP11533" s="60"/>
      <c r="ACQ11533" s="60"/>
      <c r="ACR11533" s="60"/>
      <c r="ACS11533" s="60"/>
      <c r="ACT11533" s="60"/>
      <c r="ACU11533" s="60"/>
      <c r="ACV11533" s="60"/>
      <c r="ACW11533" s="60"/>
      <c r="ACX11533" s="60"/>
      <c r="ACY11533" s="60">
        <v>0.93074859514127695</v>
      </c>
      <c r="ACZ11533" s="60"/>
      <c r="ADA11533" s="60"/>
      <c r="ADB11533" s="60"/>
      <c r="ADC11533" s="60"/>
      <c r="ADD11533" s="60"/>
      <c r="ADE11533" s="60"/>
    </row>
    <row r="11534" spans="760:785" x14ac:dyDescent="0.25">
      <c r="ACF11534" s="60"/>
      <c r="ACG11534" s="60"/>
      <c r="ACH11534" s="60"/>
      <c r="ACI11534" s="60"/>
      <c r="ACJ11534" s="60"/>
      <c r="ACK11534" s="60"/>
      <c r="ACL11534" s="60"/>
      <c r="ACM11534" s="60"/>
      <c r="ACN11534" s="60"/>
      <c r="ACO11534" s="60"/>
      <c r="ACP11534" s="60"/>
      <c r="ACQ11534" s="60"/>
      <c r="ACR11534" s="60"/>
      <c r="ACS11534" s="60"/>
      <c r="ACT11534" s="60"/>
      <c r="ACU11534" s="60"/>
      <c r="ACV11534" s="60"/>
      <c r="ACW11534" s="60"/>
      <c r="ACX11534" s="60"/>
      <c r="ACY11534" s="60">
        <v>0.93074563079751804</v>
      </c>
      <c r="ACZ11534" s="60"/>
      <c r="ADA11534" s="60"/>
      <c r="ADB11534" s="60"/>
      <c r="ADC11534" s="60"/>
      <c r="ADD11534" s="60"/>
      <c r="ADE11534" s="60"/>
    </row>
    <row r="11535" spans="760:785" x14ac:dyDescent="0.25">
      <c r="ACF11535" s="60"/>
      <c r="ACG11535" s="60"/>
      <c r="ACH11535" s="60"/>
      <c r="ACI11535" s="60"/>
      <c r="ACJ11535" s="60"/>
      <c r="ACK11535" s="60"/>
      <c r="ACL11535" s="60"/>
      <c r="ACM11535" s="60"/>
      <c r="ACN11535" s="60"/>
      <c r="ACO11535" s="60"/>
      <c r="ACP11535" s="60"/>
      <c r="ACQ11535" s="60"/>
      <c r="ACR11535" s="60"/>
      <c r="ACS11535" s="60"/>
      <c r="ACT11535" s="60"/>
      <c r="ACU11535" s="60"/>
      <c r="ACV11535" s="60"/>
      <c r="ACW11535" s="60"/>
      <c r="ACX11535" s="60"/>
      <c r="ACY11535" s="60">
        <v>0.93068323180032597</v>
      </c>
      <c r="ACZ11535" s="60"/>
      <c r="ADA11535" s="60"/>
      <c r="ADB11535" s="60"/>
      <c r="ADC11535" s="60"/>
      <c r="ADD11535" s="60"/>
      <c r="ADE11535" s="60"/>
    </row>
    <row r="11536" spans="760:785" x14ac:dyDescent="0.25">
      <c r="ACF11536" s="60"/>
      <c r="ACG11536" s="60"/>
      <c r="ACH11536" s="60"/>
      <c r="ACI11536" s="60"/>
      <c r="ACJ11536" s="60"/>
      <c r="ACK11536" s="60"/>
      <c r="ACL11536" s="60"/>
      <c r="ACM11536" s="60"/>
      <c r="ACN11536" s="60"/>
      <c r="ACO11536" s="60"/>
      <c r="ACP11536" s="60"/>
      <c r="ACQ11536" s="60"/>
      <c r="ACR11536" s="60"/>
      <c r="ACS11536" s="60"/>
      <c r="ACT11536" s="60"/>
      <c r="ACU11536" s="60"/>
      <c r="ACV11536" s="60"/>
      <c r="ACW11536" s="60"/>
      <c r="ACX11536" s="60"/>
      <c r="ACY11536" s="60">
        <v>0.93064115772620504</v>
      </c>
      <c r="ACZ11536" s="60"/>
      <c r="ADA11536" s="60"/>
      <c r="ADB11536" s="60"/>
      <c r="ADC11536" s="60"/>
      <c r="ADD11536" s="60"/>
      <c r="ADE11536" s="60"/>
    </row>
    <row r="11537" spans="760:785" x14ac:dyDescent="0.25">
      <c r="ACF11537" s="60"/>
      <c r="ACG11537" s="60"/>
      <c r="ACH11537" s="60"/>
      <c r="ACI11537" s="60"/>
      <c r="ACJ11537" s="60"/>
      <c r="ACK11537" s="60"/>
      <c r="ACL11537" s="60"/>
      <c r="ACM11537" s="60"/>
      <c r="ACN11537" s="60"/>
      <c r="ACO11537" s="60"/>
      <c r="ACP11537" s="60"/>
      <c r="ACQ11537" s="60"/>
      <c r="ACR11537" s="60"/>
      <c r="ACS11537" s="60"/>
      <c r="ACT11537" s="60"/>
      <c r="ACU11537" s="60"/>
      <c r="ACV11537" s="60"/>
      <c r="ACW11537" s="60"/>
      <c r="ACX11537" s="60"/>
      <c r="ACY11537" s="60">
        <v>0.93059791307272999</v>
      </c>
      <c r="ACZ11537" s="60"/>
      <c r="ADA11537" s="60"/>
      <c r="ADB11537" s="60"/>
      <c r="ADC11537" s="60"/>
      <c r="ADD11537" s="60"/>
      <c r="ADE11537" s="60"/>
    </row>
    <row r="11538" spans="760:785" x14ac:dyDescent="0.25">
      <c r="ACF11538" s="60"/>
      <c r="ACG11538" s="60"/>
      <c r="ACH11538" s="60"/>
      <c r="ACI11538" s="60"/>
      <c r="ACJ11538" s="60"/>
      <c r="ACK11538" s="60"/>
      <c r="ACL11538" s="60"/>
      <c r="ACM11538" s="60"/>
      <c r="ACN11538" s="60"/>
      <c r="ACO11538" s="60"/>
      <c r="ACP11538" s="60"/>
      <c r="ACQ11538" s="60"/>
      <c r="ACR11538" s="60"/>
      <c r="ACS11538" s="60"/>
      <c r="ACT11538" s="60"/>
      <c r="ACU11538" s="60"/>
      <c r="ACV11538" s="60"/>
      <c r="ACW11538" s="60"/>
      <c r="ACX11538" s="60"/>
      <c r="ACY11538" s="60">
        <v>0.93059206136470596</v>
      </c>
      <c r="ACZ11538" s="60"/>
      <c r="ADA11538" s="60"/>
      <c r="ADB11538" s="60"/>
      <c r="ADC11538" s="60"/>
      <c r="ADD11538" s="60"/>
      <c r="ADE11538" s="60"/>
    </row>
    <row r="11539" spans="760:785" x14ac:dyDescent="0.25">
      <c r="ACF11539" s="60"/>
      <c r="ACG11539" s="60"/>
      <c r="ACH11539" s="60"/>
      <c r="ACI11539" s="60"/>
      <c r="ACJ11539" s="60"/>
      <c r="ACK11539" s="60"/>
      <c r="ACL11539" s="60"/>
      <c r="ACM11539" s="60"/>
      <c r="ACN11539" s="60"/>
      <c r="ACO11539" s="60"/>
      <c r="ACP11539" s="60"/>
      <c r="ACQ11539" s="60"/>
      <c r="ACR11539" s="60"/>
      <c r="ACS11539" s="60"/>
      <c r="ACT11539" s="60"/>
      <c r="ACU11539" s="60"/>
      <c r="ACV11539" s="60"/>
      <c r="ACW11539" s="60"/>
      <c r="ACX11539" s="60"/>
      <c r="ACY11539" s="60">
        <v>0.93058822692282295</v>
      </c>
      <c r="ACZ11539" s="60"/>
      <c r="ADA11539" s="60"/>
      <c r="ADB11539" s="60"/>
      <c r="ADC11539" s="60"/>
      <c r="ADD11539" s="60"/>
      <c r="ADE11539" s="60"/>
    </row>
    <row r="11540" spans="760:785" x14ac:dyDescent="0.25">
      <c r="ACF11540" s="60"/>
      <c r="ACG11540" s="60"/>
      <c r="ACH11540" s="60"/>
      <c r="ACI11540" s="60"/>
      <c r="ACJ11540" s="60"/>
      <c r="ACK11540" s="60"/>
      <c r="ACL11540" s="60"/>
      <c r="ACM11540" s="60"/>
      <c r="ACN11540" s="60"/>
      <c r="ACO11540" s="60"/>
      <c r="ACP11540" s="60"/>
      <c r="ACQ11540" s="60"/>
      <c r="ACR11540" s="60"/>
      <c r="ACS11540" s="60"/>
      <c r="ACT11540" s="60"/>
      <c r="ACU11540" s="60"/>
      <c r="ACV11540" s="60"/>
      <c r="ACW11540" s="60"/>
      <c r="ACX11540" s="60"/>
      <c r="ACY11540" s="60">
        <v>0.93056111594977597</v>
      </c>
      <c r="ACZ11540" s="60"/>
      <c r="ADA11540" s="60"/>
      <c r="ADB11540" s="60"/>
      <c r="ADC11540" s="60"/>
      <c r="ADD11540" s="60"/>
      <c r="ADE11540" s="60"/>
    </row>
    <row r="11541" spans="760:785" x14ac:dyDescent="0.25">
      <c r="ACF11541" s="60"/>
      <c r="ACG11541" s="60"/>
      <c r="ACH11541" s="60"/>
      <c r="ACI11541" s="60"/>
      <c r="ACJ11541" s="60"/>
      <c r="ACK11541" s="60"/>
      <c r="ACL11541" s="60"/>
      <c r="ACM11541" s="60"/>
      <c r="ACN11541" s="60"/>
      <c r="ACO11541" s="60"/>
      <c r="ACP11541" s="60"/>
      <c r="ACQ11541" s="60"/>
      <c r="ACR11541" s="60"/>
      <c r="ACS11541" s="60"/>
      <c r="ACT11541" s="60"/>
      <c r="ACU11541" s="60"/>
      <c r="ACV11541" s="60"/>
      <c r="ACW11541" s="60"/>
      <c r="ACX11541" s="60"/>
      <c r="ACY11541" s="60">
        <v>0.93054446063841201</v>
      </c>
      <c r="ACZ11541" s="60"/>
      <c r="ADA11541" s="60"/>
      <c r="ADB11541" s="60"/>
      <c r="ADC11541" s="60"/>
      <c r="ADD11541" s="60"/>
      <c r="ADE11541" s="60"/>
    </row>
    <row r="11542" spans="760:785" x14ac:dyDescent="0.25">
      <c r="ACF11542" s="60"/>
      <c r="ACG11542" s="60"/>
      <c r="ACH11542" s="60"/>
      <c r="ACI11542" s="60"/>
      <c r="ACJ11542" s="60"/>
      <c r="ACK11542" s="60"/>
      <c r="ACL11542" s="60"/>
      <c r="ACM11542" s="60"/>
      <c r="ACN11542" s="60"/>
      <c r="ACO11542" s="60"/>
      <c r="ACP11542" s="60"/>
      <c r="ACQ11542" s="60"/>
      <c r="ACR11542" s="60"/>
      <c r="ACS11542" s="60"/>
      <c r="ACT11542" s="60"/>
      <c r="ACU11542" s="60"/>
      <c r="ACV11542" s="60"/>
      <c r="ACW11542" s="60"/>
      <c r="ACX11542" s="60"/>
      <c r="ACY11542" s="60">
        <v>0.93053371427601905</v>
      </c>
      <c r="ACZ11542" s="60"/>
      <c r="ADA11542" s="60"/>
      <c r="ADB11542" s="60"/>
      <c r="ADC11542" s="60"/>
      <c r="ADD11542" s="60"/>
      <c r="ADE11542" s="60"/>
    </row>
    <row r="11543" spans="760:785" x14ac:dyDescent="0.25">
      <c r="ACF11543" s="60"/>
      <c r="ACG11543" s="60"/>
      <c r="ACH11543" s="60"/>
      <c r="ACI11543" s="60"/>
      <c r="ACJ11543" s="60"/>
      <c r="ACK11543" s="60"/>
      <c r="ACL11543" s="60"/>
      <c r="ACM11543" s="60"/>
      <c r="ACN11543" s="60"/>
      <c r="ACO11543" s="60"/>
      <c r="ACP11543" s="60"/>
      <c r="ACQ11543" s="60"/>
      <c r="ACR11543" s="60"/>
      <c r="ACS11543" s="60"/>
      <c r="ACT11543" s="60"/>
      <c r="ACU11543" s="60"/>
      <c r="ACV11543" s="60"/>
      <c r="ACW11543" s="60"/>
      <c r="ACX11543" s="60"/>
      <c r="ACY11543" s="60">
        <v>0.93049662125825106</v>
      </c>
      <c r="ACZ11543" s="60"/>
      <c r="ADA11543" s="60"/>
      <c r="ADB11543" s="60"/>
      <c r="ADC11543" s="60"/>
      <c r="ADD11543" s="60"/>
      <c r="ADE11543" s="60"/>
    </row>
    <row r="11544" spans="760:785" x14ac:dyDescent="0.25">
      <c r="ACF11544" s="60"/>
      <c r="ACG11544" s="60"/>
      <c r="ACH11544" s="60"/>
      <c r="ACI11544" s="60"/>
      <c r="ACJ11544" s="60"/>
      <c r="ACK11544" s="60"/>
      <c r="ACL11544" s="60"/>
      <c r="ACM11544" s="60"/>
      <c r="ACN11544" s="60"/>
      <c r="ACO11544" s="60"/>
      <c r="ACP11544" s="60"/>
      <c r="ACQ11544" s="60"/>
      <c r="ACR11544" s="60"/>
      <c r="ACS11544" s="60"/>
      <c r="ACT11544" s="60"/>
      <c r="ACU11544" s="60"/>
      <c r="ACV11544" s="60"/>
      <c r="ACW11544" s="60"/>
      <c r="ACX11544" s="60"/>
      <c r="ACY11544" s="60">
        <v>0.93046710624907503</v>
      </c>
      <c r="ACZ11544" s="60"/>
      <c r="ADA11544" s="60"/>
      <c r="ADB11544" s="60"/>
      <c r="ADC11544" s="60"/>
      <c r="ADD11544" s="60"/>
      <c r="ADE11544" s="60"/>
    </row>
    <row r="11545" spans="760:785" x14ac:dyDescent="0.25">
      <c r="ACF11545" s="60"/>
      <c r="ACG11545" s="60"/>
      <c r="ACH11545" s="60"/>
      <c r="ACI11545" s="60"/>
      <c r="ACJ11545" s="60"/>
      <c r="ACK11545" s="60"/>
      <c r="ACL11545" s="60"/>
      <c r="ACM11545" s="60"/>
      <c r="ACN11545" s="60"/>
      <c r="ACO11545" s="60"/>
      <c r="ACP11545" s="60"/>
      <c r="ACQ11545" s="60"/>
      <c r="ACR11545" s="60"/>
      <c r="ACS11545" s="60"/>
      <c r="ACT11545" s="60"/>
      <c r="ACU11545" s="60"/>
      <c r="ACV11545" s="60"/>
      <c r="ACW11545" s="60"/>
      <c r="ACX11545" s="60"/>
      <c r="ACY11545" s="60">
        <v>0.93045057294411704</v>
      </c>
      <c r="ACZ11545" s="60"/>
      <c r="ADA11545" s="60"/>
      <c r="ADB11545" s="60"/>
      <c r="ADC11545" s="60"/>
      <c r="ADD11545" s="60"/>
      <c r="ADE11545" s="60"/>
    </row>
    <row r="11546" spans="760:785" x14ac:dyDescent="0.25">
      <c r="ACF11546" s="60"/>
      <c r="ACG11546" s="60"/>
      <c r="ACH11546" s="60"/>
      <c r="ACI11546" s="60"/>
      <c r="ACJ11546" s="60"/>
      <c r="ACK11546" s="60"/>
      <c r="ACL11546" s="60"/>
      <c r="ACM11546" s="60"/>
      <c r="ACN11546" s="60"/>
      <c r="ACO11546" s="60"/>
      <c r="ACP11546" s="60"/>
      <c r="ACQ11546" s="60"/>
      <c r="ACR11546" s="60"/>
      <c r="ACS11546" s="60"/>
      <c r="ACT11546" s="60"/>
      <c r="ACU11546" s="60"/>
      <c r="ACV11546" s="60"/>
      <c r="ACW11546" s="60"/>
      <c r="ACX11546" s="60"/>
      <c r="ACY11546" s="60">
        <v>0.93043329009236597</v>
      </c>
      <c r="ACZ11546" s="60"/>
      <c r="ADA11546" s="60"/>
      <c r="ADB11546" s="60"/>
      <c r="ADC11546" s="60"/>
      <c r="ADD11546" s="60"/>
      <c r="ADE11546" s="60"/>
    </row>
    <row r="11547" spans="760:785" x14ac:dyDescent="0.25">
      <c r="ACF11547" s="60"/>
      <c r="ACG11547" s="60"/>
      <c r="ACH11547" s="60"/>
      <c r="ACI11547" s="60"/>
      <c r="ACJ11547" s="60"/>
      <c r="ACK11547" s="60"/>
      <c r="ACL11547" s="60"/>
      <c r="ACM11547" s="60"/>
      <c r="ACN11547" s="60"/>
      <c r="ACO11547" s="60"/>
      <c r="ACP11547" s="60"/>
      <c r="ACQ11547" s="60"/>
      <c r="ACR11547" s="60"/>
      <c r="ACS11547" s="60"/>
      <c r="ACT11547" s="60"/>
      <c r="ACU11547" s="60"/>
      <c r="ACV11547" s="60"/>
      <c r="ACW11547" s="60"/>
      <c r="ACX11547" s="60"/>
      <c r="ACY11547" s="60">
        <v>0.93041897889495895</v>
      </c>
      <c r="ACZ11547" s="60"/>
      <c r="ADA11547" s="60"/>
      <c r="ADB11547" s="60"/>
      <c r="ADC11547" s="60"/>
      <c r="ADD11547" s="60"/>
      <c r="ADE11547" s="60"/>
    </row>
    <row r="11548" spans="760:785" x14ac:dyDescent="0.25">
      <c r="ACF11548" s="60"/>
      <c r="ACG11548" s="60"/>
      <c r="ACH11548" s="60"/>
      <c r="ACI11548" s="60"/>
      <c r="ACJ11548" s="60"/>
      <c r="ACK11548" s="60"/>
      <c r="ACL11548" s="60"/>
      <c r="ACM11548" s="60"/>
      <c r="ACN11548" s="60"/>
      <c r="ACO11548" s="60"/>
      <c r="ACP11548" s="60"/>
      <c r="ACQ11548" s="60"/>
      <c r="ACR11548" s="60"/>
      <c r="ACS11548" s="60"/>
      <c r="ACT11548" s="60"/>
      <c r="ACU11548" s="60"/>
      <c r="ACV11548" s="60"/>
      <c r="ACW11548" s="60"/>
      <c r="ACX11548" s="60"/>
      <c r="ACY11548" s="60">
        <v>0.93038931291423999</v>
      </c>
      <c r="ACZ11548" s="60"/>
      <c r="ADA11548" s="60"/>
      <c r="ADB11548" s="60"/>
      <c r="ADC11548" s="60"/>
      <c r="ADD11548" s="60"/>
      <c r="ADE11548" s="60"/>
    </row>
    <row r="11549" spans="760:785" x14ac:dyDescent="0.25">
      <c r="ACF11549" s="60"/>
      <c r="ACG11549" s="60"/>
      <c r="ACH11549" s="60"/>
      <c r="ACI11549" s="60"/>
      <c r="ACJ11549" s="60"/>
      <c r="ACK11549" s="60"/>
      <c r="ACL11549" s="60"/>
      <c r="ACM11549" s="60"/>
      <c r="ACN11549" s="60"/>
      <c r="ACO11549" s="60"/>
      <c r="ACP11549" s="60"/>
      <c r="ACQ11549" s="60"/>
      <c r="ACR11549" s="60"/>
      <c r="ACS11549" s="60"/>
      <c r="ACT11549" s="60"/>
      <c r="ACU11549" s="60"/>
      <c r="ACV11549" s="60"/>
      <c r="ACW11549" s="60"/>
      <c r="ACX11549" s="60"/>
      <c r="ACY11549" s="60">
        <v>0.93032677625575899</v>
      </c>
      <c r="ACZ11549" s="60"/>
      <c r="ADA11549" s="60"/>
      <c r="ADB11549" s="60"/>
      <c r="ADC11549" s="60"/>
      <c r="ADD11549" s="60"/>
      <c r="ADE11549" s="60"/>
    </row>
    <row r="11550" spans="760:785" x14ac:dyDescent="0.25">
      <c r="ACF11550" s="60"/>
      <c r="ACG11550" s="60"/>
      <c r="ACH11550" s="60"/>
      <c r="ACI11550" s="60"/>
      <c r="ACJ11550" s="60"/>
      <c r="ACK11550" s="60"/>
      <c r="ACL11550" s="60"/>
      <c r="ACM11550" s="60"/>
      <c r="ACN11550" s="60"/>
      <c r="ACO11550" s="60"/>
      <c r="ACP11550" s="60"/>
      <c r="ACQ11550" s="60"/>
      <c r="ACR11550" s="60"/>
      <c r="ACS11550" s="60"/>
      <c r="ACT11550" s="60"/>
      <c r="ACU11550" s="60"/>
      <c r="ACV11550" s="60"/>
      <c r="ACW11550" s="60"/>
      <c r="ACX11550" s="60"/>
      <c r="ACY11550" s="60">
        <v>0.93032311033994497</v>
      </c>
      <c r="ACZ11550" s="60"/>
      <c r="ADA11550" s="60"/>
      <c r="ADB11550" s="60"/>
      <c r="ADC11550" s="60"/>
      <c r="ADD11550" s="60"/>
      <c r="ADE11550" s="60"/>
    </row>
    <row r="11551" spans="760:785" x14ac:dyDescent="0.25">
      <c r="ACF11551" s="60"/>
      <c r="ACG11551" s="60"/>
      <c r="ACH11551" s="60"/>
      <c r="ACI11551" s="60"/>
      <c r="ACJ11551" s="60"/>
      <c r="ACK11551" s="60"/>
      <c r="ACL11551" s="60"/>
      <c r="ACM11551" s="60"/>
      <c r="ACN11551" s="60"/>
      <c r="ACO11551" s="60"/>
      <c r="ACP11551" s="60"/>
      <c r="ACQ11551" s="60"/>
      <c r="ACR11551" s="60"/>
      <c r="ACS11551" s="60"/>
      <c r="ACT11551" s="60"/>
      <c r="ACU11551" s="60"/>
      <c r="ACV11551" s="60"/>
      <c r="ACW11551" s="60"/>
      <c r="ACX11551" s="60"/>
      <c r="ACY11551" s="60">
        <v>0.93030299257817795</v>
      </c>
      <c r="ACZ11551" s="60"/>
      <c r="ADA11551" s="60"/>
      <c r="ADB11551" s="60"/>
      <c r="ADC11551" s="60"/>
      <c r="ADD11551" s="60"/>
      <c r="ADE11551" s="60"/>
    </row>
    <row r="11552" spans="760:785" x14ac:dyDescent="0.25">
      <c r="ACF11552" s="60"/>
      <c r="ACG11552" s="60"/>
      <c r="ACH11552" s="60"/>
      <c r="ACI11552" s="60"/>
      <c r="ACJ11552" s="60"/>
      <c r="ACK11552" s="60"/>
      <c r="ACL11552" s="60"/>
      <c r="ACM11552" s="60"/>
      <c r="ACN11552" s="60"/>
      <c r="ACO11552" s="60"/>
      <c r="ACP11552" s="60"/>
      <c r="ACQ11552" s="60"/>
      <c r="ACR11552" s="60"/>
      <c r="ACS11552" s="60"/>
      <c r="ACT11552" s="60"/>
      <c r="ACU11552" s="60"/>
      <c r="ACV11552" s="60"/>
      <c r="ACW11552" s="60"/>
      <c r="ACX11552" s="60"/>
      <c r="ACY11552" s="60">
        <v>0.93027334585971999</v>
      </c>
      <c r="ACZ11552" s="60"/>
      <c r="ADA11552" s="60"/>
      <c r="ADB11552" s="60"/>
      <c r="ADC11552" s="60"/>
      <c r="ADD11552" s="60"/>
      <c r="ADE11552" s="60"/>
    </row>
    <row r="11553" spans="760:785" x14ac:dyDescent="0.25">
      <c r="ACF11553" s="60"/>
      <c r="ACG11553" s="60"/>
      <c r="ACH11553" s="60"/>
      <c r="ACI11553" s="60"/>
      <c r="ACJ11553" s="60"/>
      <c r="ACK11553" s="60"/>
      <c r="ACL11553" s="60"/>
      <c r="ACM11553" s="60"/>
      <c r="ACN11553" s="60"/>
      <c r="ACO11553" s="60"/>
      <c r="ACP11553" s="60"/>
      <c r="ACQ11553" s="60"/>
      <c r="ACR11553" s="60"/>
      <c r="ACS11553" s="60"/>
      <c r="ACT11553" s="60"/>
      <c r="ACU11553" s="60"/>
      <c r="ACV11553" s="60"/>
      <c r="ACW11553" s="60"/>
      <c r="ACX11553" s="60"/>
      <c r="ACY11553" s="60">
        <v>0.93024423102693499</v>
      </c>
      <c r="ACZ11553" s="60"/>
      <c r="ADA11553" s="60"/>
      <c r="ADB11553" s="60"/>
      <c r="ADC11553" s="60"/>
      <c r="ADD11553" s="60"/>
      <c r="ADE11553" s="60"/>
    </row>
    <row r="11554" spans="760:785" x14ac:dyDescent="0.25">
      <c r="ACF11554" s="60"/>
      <c r="ACG11554" s="60"/>
      <c r="ACH11554" s="60"/>
      <c r="ACI11554" s="60"/>
      <c r="ACJ11554" s="60"/>
      <c r="ACK11554" s="60"/>
      <c r="ACL11554" s="60"/>
      <c r="ACM11554" s="60"/>
      <c r="ACN11554" s="60"/>
      <c r="ACO11554" s="60"/>
      <c r="ACP11554" s="60"/>
      <c r="ACQ11554" s="60"/>
      <c r="ACR11554" s="60"/>
      <c r="ACS11554" s="60"/>
      <c r="ACT11554" s="60"/>
      <c r="ACU11554" s="60"/>
      <c r="ACV11554" s="60"/>
      <c r="ACW11554" s="60"/>
      <c r="ACX11554" s="60"/>
      <c r="ACY11554" s="60">
        <v>0.93022377938647205</v>
      </c>
      <c r="ACZ11554" s="60"/>
      <c r="ADA11554" s="60"/>
      <c r="ADB11554" s="60"/>
      <c r="ADC11554" s="60"/>
      <c r="ADD11554" s="60"/>
      <c r="ADE11554" s="60"/>
    </row>
    <row r="11555" spans="760:785" x14ac:dyDescent="0.25">
      <c r="ACF11555" s="60"/>
      <c r="ACG11555" s="60"/>
      <c r="ACH11555" s="60"/>
      <c r="ACI11555" s="60"/>
      <c r="ACJ11555" s="60"/>
      <c r="ACK11555" s="60"/>
      <c r="ACL11555" s="60"/>
      <c r="ACM11555" s="60"/>
      <c r="ACN11555" s="60"/>
      <c r="ACO11555" s="60"/>
      <c r="ACP11555" s="60"/>
      <c r="ACQ11555" s="60"/>
      <c r="ACR11555" s="60"/>
      <c r="ACS11555" s="60"/>
      <c r="ACT11555" s="60"/>
      <c r="ACU11555" s="60"/>
      <c r="ACV11555" s="60"/>
      <c r="ACW11555" s="60"/>
      <c r="ACX11555" s="60"/>
      <c r="ACY11555" s="60">
        <v>0.93020232578509399</v>
      </c>
      <c r="ACZ11555" s="60"/>
      <c r="ADA11555" s="60"/>
      <c r="ADB11555" s="60"/>
      <c r="ADC11555" s="60"/>
      <c r="ADD11555" s="60"/>
      <c r="ADE11555" s="60"/>
    </row>
    <row r="11556" spans="760:785" x14ac:dyDescent="0.25">
      <c r="ACF11556" s="60"/>
      <c r="ACG11556" s="60"/>
      <c r="ACH11556" s="60"/>
      <c r="ACI11556" s="60"/>
      <c r="ACJ11556" s="60"/>
      <c r="ACK11556" s="60"/>
      <c r="ACL11556" s="60"/>
      <c r="ACM11556" s="60"/>
      <c r="ACN11556" s="60"/>
      <c r="ACO11556" s="60"/>
      <c r="ACP11556" s="60"/>
      <c r="ACQ11556" s="60"/>
      <c r="ACR11556" s="60"/>
      <c r="ACS11556" s="60"/>
      <c r="ACT11556" s="60"/>
      <c r="ACU11556" s="60"/>
      <c r="ACV11556" s="60"/>
      <c r="ACW11556" s="60"/>
      <c r="ACX11556" s="60"/>
      <c r="ACY11556" s="60">
        <v>0.93012857379477798</v>
      </c>
      <c r="ACZ11556" s="60"/>
      <c r="ADA11556" s="60"/>
      <c r="ADB11556" s="60"/>
      <c r="ADC11556" s="60"/>
      <c r="ADD11556" s="60"/>
      <c r="ADE11556" s="60"/>
    </row>
    <row r="11557" spans="760:785" x14ac:dyDescent="0.25">
      <c r="ACF11557" s="60"/>
      <c r="ACG11557" s="60"/>
      <c r="ACH11557" s="60"/>
      <c r="ACI11557" s="60"/>
      <c r="ACJ11557" s="60"/>
      <c r="ACK11557" s="60"/>
      <c r="ACL11557" s="60"/>
      <c r="ACM11557" s="60"/>
      <c r="ACN11557" s="60"/>
      <c r="ACO11557" s="60"/>
      <c r="ACP11557" s="60"/>
      <c r="ACQ11557" s="60"/>
      <c r="ACR11557" s="60"/>
      <c r="ACS11557" s="60"/>
      <c r="ACT11557" s="60"/>
      <c r="ACU11557" s="60"/>
      <c r="ACV11557" s="60"/>
      <c r="ACW11557" s="60"/>
      <c r="ACX11557" s="60"/>
      <c r="ACY11557" s="60">
        <v>0.93006670334592401</v>
      </c>
      <c r="ACZ11557" s="60"/>
      <c r="ADA11557" s="60"/>
      <c r="ADB11557" s="60"/>
      <c r="ADC11557" s="60"/>
      <c r="ADD11557" s="60"/>
      <c r="ADE11557" s="60"/>
    </row>
    <row r="11558" spans="760:785" x14ac:dyDescent="0.25">
      <c r="ACF11558" s="60"/>
      <c r="ACG11558" s="60"/>
      <c r="ACH11558" s="60"/>
      <c r="ACI11558" s="60"/>
      <c r="ACJ11558" s="60"/>
      <c r="ACK11558" s="60"/>
      <c r="ACL11558" s="60"/>
      <c r="ACM11558" s="60"/>
      <c r="ACN11558" s="60"/>
      <c r="ACO11558" s="60"/>
      <c r="ACP11558" s="60"/>
      <c r="ACQ11558" s="60"/>
      <c r="ACR11558" s="60"/>
      <c r="ACS11558" s="60"/>
      <c r="ACT11558" s="60"/>
      <c r="ACU11558" s="60"/>
      <c r="ACV11558" s="60"/>
      <c r="ACW11558" s="60"/>
      <c r="ACX11558" s="60"/>
      <c r="ACY11558" s="60">
        <v>0.92996774411880301</v>
      </c>
      <c r="ACZ11558" s="60"/>
      <c r="ADA11558" s="60"/>
      <c r="ADB11558" s="60"/>
      <c r="ADC11558" s="60"/>
      <c r="ADD11558" s="60"/>
      <c r="ADE11558" s="60"/>
    </row>
    <row r="11559" spans="760:785" x14ac:dyDescent="0.25">
      <c r="ACF11559" s="60"/>
      <c r="ACG11559" s="60"/>
      <c r="ACH11559" s="60"/>
      <c r="ACI11559" s="60"/>
      <c r="ACJ11559" s="60"/>
      <c r="ACK11559" s="60"/>
      <c r="ACL11559" s="60"/>
      <c r="ACM11559" s="60"/>
      <c r="ACN11559" s="60"/>
      <c r="ACO11559" s="60"/>
      <c r="ACP11559" s="60"/>
      <c r="ACQ11559" s="60"/>
      <c r="ACR11559" s="60"/>
      <c r="ACS11559" s="60"/>
      <c r="ACT11559" s="60"/>
      <c r="ACU11559" s="60"/>
      <c r="ACV11559" s="60"/>
      <c r="ACW11559" s="60"/>
      <c r="ACX11559" s="60"/>
      <c r="ACY11559" s="60">
        <v>0.92995532618930099</v>
      </c>
      <c r="ACZ11559" s="60"/>
      <c r="ADA11559" s="60"/>
      <c r="ADB11559" s="60"/>
      <c r="ADC11559" s="60"/>
      <c r="ADD11559" s="60"/>
      <c r="ADE11559" s="60"/>
    </row>
    <row r="11560" spans="760:785" x14ac:dyDescent="0.25">
      <c r="ACF11560" s="60"/>
      <c r="ACG11560" s="60"/>
      <c r="ACH11560" s="60"/>
      <c r="ACI11560" s="60"/>
      <c r="ACJ11560" s="60"/>
      <c r="ACK11560" s="60"/>
      <c r="ACL11560" s="60"/>
      <c r="ACM11560" s="60"/>
      <c r="ACN11560" s="60"/>
      <c r="ACO11560" s="60"/>
      <c r="ACP11560" s="60"/>
      <c r="ACQ11560" s="60"/>
      <c r="ACR11560" s="60"/>
      <c r="ACS11560" s="60"/>
      <c r="ACT11560" s="60"/>
      <c r="ACU11560" s="60"/>
      <c r="ACV11560" s="60"/>
      <c r="ACW11560" s="60"/>
      <c r="ACX11560" s="60"/>
      <c r="ACY11560" s="60">
        <v>0.92994670064190899</v>
      </c>
      <c r="ACZ11560" s="60"/>
      <c r="ADA11560" s="60"/>
      <c r="ADB11560" s="60"/>
      <c r="ADC11560" s="60"/>
      <c r="ADD11560" s="60"/>
      <c r="ADE11560" s="60"/>
    </row>
    <row r="11561" spans="760:785" x14ac:dyDescent="0.25">
      <c r="ACF11561" s="60"/>
      <c r="ACG11561" s="60"/>
      <c r="ACH11561" s="60"/>
      <c r="ACI11561" s="60"/>
      <c r="ACJ11561" s="60"/>
      <c r="ACK11561" s="60"/>
      <c r="ACL11561" s="60"/>
      <c r="ACM11561" s="60"/>
      <c r="ACN11561" s="60"/>
      <c r="ACO11561" s="60"/>
      <c r="ACP11561" s="60"/>
      <c r="ACQ11561" s="60"/>
      <c r="ACR11561" s="60"/>
      <c r="ACS11561" s="60"/>
      <c r="ACT11561" s="60"/>
      <c r="ACU11561" s="60"/>
      <c r="ACV11561" s="60"/>
      <c r="ACW11561" s="60"/>
      <c r="ACX11561" s="60"/>
      <c r="ACY11561" s="60">
        <v>0.92991487280033402</v>
      </c>
      <c r="ACZ11561" s="60"/>
      <c r="ADA11561" s="60"/>
      <c r="ADB11561" s="60"/>
      <c r="ADC11561" s="60"/>
      <c r="ADD11561" s="60"/>
      <c r="ADE11561" s="60"/>
    </row>
    <row r="11562" spans="760:785" x14ac:dyDescent="0.25">
      <c r="ACF11562" s="60"/>
      <c r="ACG11562" s="60"/>
      <c r="ACH11562" s="60"/>
      <c r="ACI11562" s="60"/>
      <c r="ACJ11562" s="60"/>
      <c r="ACK11562" s="60"/>
      <c r="ACL11562" s="60"/>
      <c r="ACM11562" s="60"/>
      <c r="ACN11562" s="60"/>
      <c r="ACO11562" s="60"/>
      <c r="ACP11562" s="60"/>
      <c r="ACQ11562" s="60"/>
      <c r="ACR11562" s="60"/>
      <c r="ACS11562" s="60"/>
      <c r="ACT11562" s="60"/>
      <c r="ACU11562" s="60"/>
      <c r="ACV11562" s="60"/>
      <c r="ACW11562" s="60"/>
      <c r="ACX11562" s="60"/>
      <c r="ACY11562" s="60">
        <v>0.92987439562216001</v>
      </c>
      <c r="ACZ11562" s="60"/>
      <c r="ADA11562" s="60"/>
      <c r="ADB11562" s="60"/>
      <c r="ADC11562" s="60"/>
      <c r="ADD11562" s="60"/>
      <c r="ADE11562" s="60"/>
    </row>
    <row r="11563" spans="760:785" x14ac:dyDescent="0.25">
      <c r="ACF11563" s="60"/>
      <c r="ACG11563" s="60"/>
      <c r="ACH11563" s="60"/>
      <c r="ACI11563" s="60"/>
      <c r="ACJ11563" s="60"/>
      <c r="ACK11563" s="60"/>
      <c r="ACL11563" s="60"/>
      <c r="ACM11563" s="60"/>
      <c r="ACN11563" s="60"/>
      <c r="ACO11563" s="60"/>
      <c r="ACP11563" s="60"/>
      <c r="ACQ11563" s="60"/>
      <c r="ACR11563" s="60"/>
      <c r="ACS11563" s="60"/>
      <c r="ACT11563" s="60"/>
      <c r="ACU11563" s="60"/>
      <c r="ACV11563" s="60"/>
      <c r="ACW11563" s="60"/>
      <c r="ACX11563" s="60"/>
      <c r="ACY11563" s="60">
        <v>0.92982785026667403</v>
      </c>
      <c r="ACZ11563" s="60"/>
      <c r="ADA11563" s="60"/>
      <c r="ADB11563" s="60"/>
      <c r="ADC11563" s="60"/>
      <c r="ADD11563" s="60"/>
      <c r="ADE11563" s="60"/>
    </row>
    <row r="11564" spans="760:785" x14ac:dyDescent="0.25">
      <c r="ACF11564" s="60"/>
      <c r="ACG11564" s="60"/>
      <c r="ACH11564" s="60"/>
      <c r="ACI11564" s="60"/>
      <c r="ACJ11564" s="60"/>
      <c r="ACK11564" s="60"/>
      <c r="ACL11564" s="60"/>
      <c r="ACM11564" s="60"/>
      <c r="ACN11564" s="60"/>
      <c r="ACO11564" s="60"/>
      <c r="ACP11564" s="60"/>
      <c r="ACQ11564" s="60"/>
      <c r="ACR11564" s="60"/>
      <c r="ACS11564" s="60"/>
      <c r="ACT11564" s="60"/>
      <c r="ACU11564" s="60"/>
      <c r="ACV11564" s="60"/>
      <c r="ACW11564" s="60"/>
      <c r="ACX11564" s="60"/>
      <c r="ACY11564" s="60">
        <v>0.92982539346342097</v>
      </c>
      <c r="ACZ11564" s="60"/>
      <c r="ADA11564" s="60"/>
      <c r="ADB11564" s="60"/>
      <c r="ADC11564" s="60"/>
      <c r="ADD11564" s="60"/>
      <c r="ADE11564" s="60"/>
    </row>
    <row r="11565" spans="760:785" x14ac:dyDescent="0.25">
      <c r="ACF11565" s="60"/>
      <c r="ACG11565" s="60"/>
      <c r="ACH11565" s="60"/>
      <c r="ACI11565" s="60"/>
      <c r="ACJ11565" s="60"/>
      <c r="ACK11565" s="60"/>
      <c r="ACL11565" s="60"/>
      <c r="ACM11565" s="60"/>
      <c r="ACN11565" s="60"/>
      <c r="ACO11565" s="60"/>
      <c r="ACP11565" s="60"/>
      <c r="ACQ11565" s="60"/>
      <c r="ACR11565" s="60"/>
      <c r="ACS11565" s="60"/>
      <c r="ACT11565" s="60"/>
      <c r="ACU11565" s="60"/>
      <c r="ACV11565" s="60"/>
      <c r="ACW11565" s="60"/>
      <c r="ACX11565" s="60"/>
      <c r="ACY11565" s="60">
        <v>0.92970057088117697</v>
      </c>
      <c r="ACZ11565" s="60"/>
      <c r="ADA11565" s="60"/>
      <c r="ADB11565" s="60"/>
      <c r="ADC11565" s="60"/>
      <c r="ADD11565" s="60"/>
      <c r="ADE11565" s="60"/>
    </row>
    <row r="11566" spans="760:785" x14ac:dyDescent="0.25">
      <c r="ACF11566" s="60"/>
      <c r="ACG11566" s="60"/>
      <c r="ACH11566" s="60"/>
      <c r="ACI11566" s="60"/>
      <c r="ACJ11566" s="60"/>
      <c r="ACK11566" s="60"/>
      <c r="ACL11566" s="60"/>
      <c r="ACM11566" s="60"/>
      <c r="ACN11566" s="60"/>
      <c r="ACO11566" s="60"/>
      <c r="ACP11566" s="60"/>
      <c r="ACQ11566" s="60"/>
      <c r="ACR11566" s="60"/>
      <c r="ACS11566" s="60"/>
      <c r="ACT11566" s="60"/>
      <c r="ACU11566" s="60"/>
      <c r="ACV11566" s="60"/>
      <c r="ACW11566" s="60"/>
      <c r="ACX11566" s="60"/>
      <c r="ACY11566" s="60">
        <v>0.92967410511095505</v>
      </c>
      <c r="ACZ11566" s="60"/>
      <c r="ADA11566" s="60"/>
      <c r="ADB11566" s="60"/>
      <c r="ADC11566" s="60"/>
      <c r="ADD11566" s="60"/>
      <c r="ADE11566" s="60"/>
    </row>
    <row r="11567" spans="760:785" x14ac:dyDescent="0.25">
      <c r="ACF11567" s="60"/>
      <c r="ACG11567" s="60"/>
      <c r="ACH11567" s="60"/>
      <c r="ACI11567" s="60"/>
      <c r="ACJ11567" s="60"/>
      <c r="ACK11567" s="60"/>
      <c r="ACL11567" s="60"/>
      <c r="ACM11567" s="60"/>
      <c r="ACN11567" s="60"/>
      <c r="ACO11567" s="60"/>
      <c r="ACP11567" s="60"/>
      <c r="ACQ11567" s="60"/>
      <c r="ACR11567" s="60"/>
      <c r="ACS11567" s="60"/>
      <c r="ACT11567" s="60"/>
      <c r="ACU11567" s="60"/>
      <c r="ACV11567" s="60"/>
      <c r="ACW11567" s="60"/>
      <c r="ACX11567" s="60"/>
      <c r="ACY11567" s="60">
        <v>0.92965425894923903</v>
      </c>
      <c r="ACZ11567" s="60"/>
      <c r="ADA11567" s="60"/>
      <c r="ADB11567" s="60"/>
      <c r="ADC11567" s="60"/>
      <c r="ADD11567" s="60"/>
      <c r="ADE11567" s="60"/>
    </row>
    <row r="11568" spans="760:785" x14ac:dyDescent="0.25">
      <c r="ACF11568" s="60"/>
      <c r="ACG11568" s="60"/>
      <c r="ACH11568" s="60"/>
      <c r="ACI11568" s="60"/>
      <c r="ACJ11568" s="60"/>
      <c r="ACK11568" s="60"/>
      <c r="ACL11568" s="60"/>
      <c r="ACM11568" s="60"/>
      <c r="ACN11568" s="60"/>
      <c r="ACO11568" s="60"/>
      <c r="ACP11568" s="60"/>
      <c r="ACQ11568" s="60"/>
      <c r="ACR11568" s="60"/>
      <c r="ACS11568" s="60"/>
      <c r="ACT11568" s="60"/>
      <c r="ACU11568" s="60"/>
      <c r="ACV11568" s="60"/>
      <c r="ACW11568" s="60"/>
      <c r="ACX11568" s="60"/>
      <c r="ACY11568" s="60">
        <v>0.92960696118988295</v>
      </c>
      <c r="ACZ11568" s="60"/>
      <c r="ADA11568" s="60"/>
      <c r="ADB11568" s="60"/>
      <c r="ADC11568" s="60"/>
      <c r="ADD11568" s="60"/>
      <c r="ADE11568" s="60"/>
    </row>
    <row r="11569" spans="760:785" x14ac:dyDescent="0.25">
      <c r="ACF11569" s="60"/>
      <c r="ACG11569" s="60"/>
      <c r="ACH11569" s="60"/>
      <c r="ACI11569" s="60"/>
      <c r="ACJ11569" s="60"/>
      <c r="ACK11569" s="60"/>
      <c r="ACL11569" s="60"/>
      <c r="ACM11569" s="60"/>
      <c r="ACN11569" s="60"/>
      <c r="ACO11569" s="60"/>
      <c r="ACP11569" s="60"/>
      <c r="ACQ11569" s="60"/>
      <c r="ACR11569" s="60"/>
      <c r="ACS11569" s="60"/>
      <c r="ACT11569" s="60"/>
      <c r="ACU11569" s="60"/>
      <c r="ACV11569" s="60"/>
      <c r="ACW11569" s="60"/>
      <c r="ACX11569" s="60"/>
      <c r="ACY11569" s="60">
        <v>0.92950988369865395</v>
      </c>
      <c r="ACZ11569" s="60"/>
      <c r="ADA11569" s="60"/>
      <c r="ADB11569" s="60"/>
      <c r="ADC11569" s="60"/>
      <c r="ADD11569" s="60"/>
      <c r="ADE11569" s="60"/>
    </row>
    <row r="11570" spans="760:785" x14ac:dyDescent="0.25">
      <c r="ACF11570" s="60"/>
      <c r="ACG11570" s="60"/>
      <c r="ACH11570" s="60"/>
      <c r="ACI11570" s="60"/>
      <c r="ACJ11570" s="60"/>
      <c r="ACK11570" s="60"/>
      <c r="ACL11570" s="60"/>
      <c r="ACM11570" s="60"/>
      <c r="ACN11570" s="60"/>
      <c r="ACO11570" s="60"/>
      <c r="ACP11570" s="60"/>
      <c r="ACQ11570" s="60"/>
      <c r="ACR11570" s="60"/>
      <c r="ACS11570" s="60"/>
      <c r="ACT11570" s="60"/>
      <c r="ACU11570" s="60"/>
      <c r="ACV11570" s="60"/>
      <c r="ACW11570" s="60"/>
      <c r="ACX11570" s="60"/>
      <c r="ACY11570" s="60">
        <v>0.92947999411367299</v>
      </c>
      <c r="ACZ11570" s="60"/>
      <c r="ADA11570" s="60"/>
      <c r="ADB11570" s="60"/>
      <c r="ADC11570" s="60"/>
      <c r="ADD11570" s="60"/>
      <c r="ADE11570" s="60"/>
    </row>
    <row r="11571" spans="760:785" x14ac:dyDescent="0.25">
      <c r="ACF11571" s="60"/>
      <c r="ACG11571" s="60"/>
      <c r="ACH11571" s="60"/>
      <c r="ACI11571" s="60"/>
      <c r="ACJ11571" s="60"/>
      <c r="ACK11571" s="60"/>
      <c r="ACL11571" s="60"/>
      <c r="ACM11571" s="60"/>
      <c r="ACN11571" s="60"/>
      <c r="ACO11571" s="60"/>
      <c r="ACP11571" s="60"/>
      <c r="ACQ11571" s="60"/>
      <c r="ACR11571" s="60"/>
      <c r="ACS11571" s="60"/>
      <c r="ACT11571" s="60"/>
      <c r="ACU11571" s="60"/>
      <c r="ACV11571" s="60"/>
      <c r="ACW11571" s="60"/>
      <c r="ACX11571" s="60"/>
      <c r="ACY11571" s="60">
        <v>0.92943825291624005</v>
      </c>
      <c r="ACZ11571" s="60"/>
      <c r="ADA11571" s="60"/>
      <c r="ADB11571" s="60"/>
      <c r="ADC11571" s="60"/>
      <c r="ADD11571" s="60"/>
      <c r="ADE11571" s="60"/>
    </row>
    <row r="11572" spans="760:785" x14ac:dyDescent="0.25">
      <c r="ACF11572" s="60"/>
      <c r="ACG11572" s="60"/>
      <c r="ACH11572" s="60"/>
      <c r="ACI11572" s="60"/>
      <c r="ACJ11572" s="60"/>
      <c r="ACK11572" s="60"/>
      <c r="ACL11572" s="60"/>
      <c r="ACM11572" s="60"/>
      <c r="ACN11572" s="60"/>
      <c r="ACO11572" s="60"/>
      <c r="ACP11572" s="60"/>
      <c r="ACQ11572" s="60"/>
      <c r="ACR11572" s="60"/>
      <c r="ACS11572" s="60"/>
      <c r="ACT11572" s="60"/>
      <c r="ACU11572" s="60"/>
      <c r="ACV11572" s="60"/>
      <c r="ACW11572" s="60"/>
      <c r="ACX11572" s="60"/>
      <c r="ACY11572" s="60">
        <v>0.92943407391973998</v>
      </c>
      <c r="ACZ11572" s="60"/>
      <c r="ADA11572" s="60"/>
      <c r="ADB11572" s="60"/>
      <c r="ADC11572" s="60"/>
      <c r="ADD11572" s="60"/>
      <c r="ADE11572" s="60"/>
    </row>
    <row r="11573" spans="760:785" x14ac:dyDescent="0.25">
      <c r="ACF11573" s="60"/>
      <c r="ACG11573" s="60"/>
      <c r="ACH11573" s="60"/>
      <c r="ACI11573" s="60"/>
      <c r="ACJ11573" s="60"/>
      <c r="ACK11573" s="60"/>
      <c r="ACL11573" s="60"/>
      <c r="ACM11573" s="60"/>
      <c r="ACN11573" s="60"/>
      <c r="ACO11573" s="60"/>
      <c r="ACP11573" s="60"/>
      <c r="ACQ11573" s="60"/>
      <c r="ACR11573" s="60"/>
      <c r="ACS11573" s="60"/>
      <c r="ACT11573" s="60"/>
      <c r="ACU11573" s="60"/>
      <c r="ACV11573" s="60"/>
      <c r="ACW11573" s="60"/>
      <c r="ACX11573" s="60"/>
      <c r="ACY11573" s="60">
        <v>0.92942411782588896</v>
      </c>
      <c r="ACZ11573" s="60"/>
      <c r="ADA11573" s="60"/>
      <c r="ADB11573" s="60"/>
      <c r="ADC11573" s="60"/>
      <c r="ADD11573" s="60"/>
      <c r="ADE11573" s="60"/>
    </row>
    <row r="11574" spans="760:785" x14ac:dyDescent="0.25">
      <c r="ACF11574" s="60"/>
      <c r="ACG11574" s="60"/>
      <c r="ACH11574" s="60"/>
      <c r="ACI11574" s="60"/>
      <c r="ACJ11574" s="60"/>
      <c r="ACK11574" s="60"/>
      <c r="ACL11574" s="60"/>
      <c r="ACM11574" s="60"/>
      <c r="ACN11574" s="60"/>
      <c r="ACO11574" s="60"/>
      <c r="ACP11574" s="60"/>
      <c r="ACQ11574" s="60"/>
      <c r="ACR11574" s="60"/>
      <c r="ACS11574" s="60"/>
      <c r="ACT11574" s="60"/>
      <c r="ACU11574" s="60"/>
      <c r="ACV11574" s="60"/>
      <c r="ACW11574" s="60"/>
      <c r="ACX11574" s="60"/>
      <c r="ACY11574" s="60">
        <v>0.92940247949925803</v>
      </c>
      <c r="ACZ11574" s="60"/>
      <c r="ADA11574" s="60"/>
      <c r="ADB11574" s="60"/>
      <c r="ADC11574" s="60"/>
      <c r="ADD11574" s="60"/>
      <c r="ADE11574" s="60"/>
    </row>
    <row r="11575" spans="760:785" x14ac:dyDescent="0.25">
      <c r="ACF11575" s="60"/>
      <c r="ACG11575" s="60"/>
      <c r="ACH11575" s="60"/>
      <c r="ACI11575" s="60"/>
      <c r="ACJ11575" s="60"/>
      <c r="ACK11575" s="60"/>
      <c r="ACL11575" s="60"/>
      <c r="ACM11575" s="60"/>
      <c r="ACN11575" s="60"/>
      <c r="ACO11575" s="60"/>
      <c r="ACP11575" s="60"/>
      <c r="ACQ11575" s="60"/>
      <c r="ACR11575" s="60"/>
      <c r="ACS11575" s="60"/>
      <c r="ACT11575" s="60"/>
      <c r="ACU11575" s="60"/>
      <c r="ACV11575" s="60"/>
      <c r="ACW11575" s="60"/>
      <c r="ACX11575" s="60"/>
      <c r="ACY11575" s="60">
        <v>0.92939666714704405</v>
      </c>
      <c r="ACZ11575" s="60"/>
      <c r="ADA11575" s="60"/>
      <c r="ADB11575" s="60"/>
      <c r="ADC11575" s="60"/>
      <c r="ADD11575" s="60"/>
      <c r="ADE11575" s="60"/>
    </row>
    <row r="11576" spans="760:785" x14ac:dyDescent="0.25">
      <c r="ACF11576" s="60"/>
      <c r="ACG11576" s="60"/>
      <c r="ACH11576" s="60"/>
      <c r="ACI11576" s="60"/>
      <c r="ACJ11576" s="60"/>
      <c r="ACK11576" s="60"/>
      <c r="ACL11576" s="60"/>
      <c r="ACM11576" s="60"/>
      <c r="ACN11576" s="60"/>
      <c r="ACO11576" s="60"/>
      <c r="ACP11576" s="60"/>
      <c r="ACQ11576" s="60"/>
      <c r="ACR11576" s="60"/>
      <c r="ACS11576" s="60"/>
      <c r="ACT11576" s="60"/>
      <c r="ACU11576" s="60"/>
      <c r="ACV11576" s="60"/>
      <c r="ACW11576" s="60"/>
      <c r="ACX11576" s="60"/>
      <c r="ACY11576" s="60">
        <v>0.92933314637442199</v>
      </c>
      <c r="ACZ11576" s="60"/>
      <c r="ADA11576" s="60"/>
      <c r="ADB11576" s="60"/>
      <c r="ADC11576" s="60"/>
      <c r="ADD11576" s="60"/>
      <c r="ADE11576" s="60"/>
    </row>
    <row r="11577" spans="760:785" x14ac:dyDescent="0.25">
      <c r="ACF11577" s="60"/>
      <c r="ACG11577" s="60"/>
      <c r="ACH11577" s="60"/>
      <c r="ACI11577" s="60"/>
      <c r="ACJ11577" s="60"/>
      <c r="ACK11577" s="60"/>
      <c r="ACL11577" s="60"/>
      <c r="ACM11577" s="60"/>
      <c r="ACN11577" s="60"/>
      <c r="ACO11577" s="60"/>
      <c r="ACP11577" s="60"/>
      <c r="ACQ11577" s="60"/>
      <c r="ACR11577" s="60"/>
      <c r="ACS11577" s="60"/>
      <c r="ACT11577" s="60"/>
      <c r="ACU11577" s="60"/>
      <c r="ACV11577" s="60"/>
      <c r="ACW11577" s="60"/>
      <c r="ACX11577" s="60"/>
      <c r="ACY11577" s="60">
        <v>0.929321721503922</v>
      </c>
      <c r="ACZ11577" s="60"/>
      <c r="ADA11577" s="60"/>
      <c r="ADB11577" s="60"/>
      <c r="ADC11577" s="60"/>
      <c r="ADD11577" s="60"/>
      <c r="ADE11577" s="60"/>
    </row>
    <row r="11578" spans="760:785" x14ac:dyDescent="0.25">
      <c r="ACF11578" s="60"/>
      <c r="ACG11578" s="60"/>
      <c r="ACH11578" s="60"/>
      <c r="ACI11578" s="60"/>
      <c r="ACJ11578" s="60"/>
      <c r="ACK11578" s="60"/>
      <c r="ACL11578" s="60"/>
      <c r="ACM11578" s="60"/>
      <c r="ACN11578" s="60"/>
      <c r="ACO11578" s="60"/>
      <c r="ACP11578" s="60"/>
      <c r="ACQ11578" s="60"/>
      <c r="ACR11578" s="60"/>
      <c r="ACS11578" s="60"/>
      <c r="ACT11578" s="60"/>
      <c r="ACU11578" s="60"/>
      <c r="ACV11578" s="60"/>
      <c r="ACW11578" s="60"/>
      <c r="ACX11578" s="60"/>
      <c r="ACY11578" s="60">
        <v>0.92928040428621494</v>
      </c>
      <c r="ACZ11578" s="60"/>
      <c r="ADA11578" s="60"/>
      <c r="ADB11578" s="60"/>
      <c r="ADC11578" s="60"/>
      <c r="ADD11578" s="60"/>
      <c r="ADE11578" s="60"/>
    </row>
    <row r="11579" spans="760:785" x14ac:dyDescent="0.25">
      <c r="ACF11579" s="60"/>
      <c r="ACG11579" s="60"/>
      <c r="ACH11579" s="60"/>
      <c r="ACI11579" s="60"/>
      <c r="ACJ11579" s="60"/>
      <c r="ACK11579" s="60"/>
      <c r="ACL11579" s="60"/>
      <c r="ACM11579" s="60"/>
      <c r="ACN11579" s="60"/>
      <c r="ACO11579" s="60"/>
      <c r="ACP11579" s="60"/>
      <c r="ACQ11579" s="60"/>
      <c r="ACR11579" s="60"/>
      <c r="ACS11579" s="60"/>
      <c r="ACT11579" s="60"/>
      <c r="ACU11579" s="60"/>
      <c r="ACV11579" s="60"/>
      <c r="ACW11579" s="60"/>
      <c r="ACX11579" s="60"/>
      <c r="ACY11579" s="60">
        <v>0.92921345546900003</v>
      </c>
      <c r="ACZ11579" s="60"/>
      <c r="ADA11579" s="60"/>
      <c r="ADB11579" s="60"/>
      <c r="ADC11579" s="60"/>
      <c r="ADD11579" s="60"/>
      <c r="ADE11579" s="60"/>
    </row>
    <row r="11580" spans="760:785" x14ac:dyDescent="0.25">
      <c r="ACF11580" s="60"/>
      <c r="ACG11580" s="60"/>
      <c r="ACH11580" s="60"/>
      <c r="ACI11580" s="60"/>
      <c r="ACJ11580" s="60"/>
      <c r="ACK11580" s="60"/>
      <c r="ACL11580" s="60"/>
      <c r="ACM11580" s="60"/>
      <c r="ACN11580" s="60"/>
      <c r="ACO11580" s="60"/>
      <c r="ACP11580" s="60"/>
      <c r="ACQ11580" s="60"/>
      <c r="ACR11580" s="60"/>
      <c r="ACS11580" s="60"/>
      <c r="ACT11580" s="60"/>
      <c r="ACU11580" s="60"/>
      <c r="ACV11580" s="60"/>
      <c r="ACW11580" s="60"/>
      <c r="ACX11580" s="60"/>
      <c r="ACY11580" s="60">
        <v>0.92915972936741698</v>
      </c>
      <c r="ACZ11580" s="60"/>
      <c r="ADA11580" s="60"/>
      <c r="ADB11580" s="60"/>
      <c r="ADC11580" s="60"/>
      <c r="ADD11580" s="60"/>
      <c r="ADE11580" s="60"/>
    </row>
    <row r="11581" spans="760:785" x14ac:dyDescent="0.25">
      <c r="ACF11581" s="60"/>
      <c r="ACG11581" s="60"/>
      <c r="ACH11581" s="60"/>
      <c r="ACI11581" s="60"/>
      <c r="ACJ11581" s="60"/>
      <c r="ACK11581" s="60"/>
      <c r="ACL11581" s="60"/>
      <c r="ACM11581" s="60"/>
      <c r="ACN11581" s="60"/>
      <c r="ACO11581" s="60"/>
      <c r="ACP11581" s="60"/>
      <c r="ACQ11581" s="60"/>
      <c r="ACR11581" s="60"/>
      <c r="ACS11581" s="60"/>
      <c r="ACT11581" s="60"/>
      <c r="ACU11581" s="60"/>
      <c r="ACV11581" s="60"/>
      <c r="ACW11581" s="60"/>
      <c r="ACX11581" s="60"/>
      <c r="ACY11581" s="60">
        <v>0.929147177042289</v>
      </c>
      <c r="ACZ11581" s="60"/>
      <c r="ADA11581" s="60"/>
      <c r="ADB11581" s="60"/>
      <c r="ADC11581" s="60"/>
      <c r="ADD11581" s="60"/>
      <c r="ADE11581" s="60"/>
    </row>
    <row r="11582" spans="760:785" x14ac:dyDescent="0.25">
      <c r="ACF11582" s="60"/>
      <c r="ACG11582" s="60"/>
      <c r="ACH11582" s="60"/>
      <c r="ACI11582" s="60"/>
      <c r="ACJ11582" s="60"/>
      <c r="ACK11582" s="60"/>
      <c r="ACL11582" s="60"/>
      <c r="ACM11582" s="60"/>
      <c r="ACN11582" s="60"/>
      <c r="ACO11582" s="60"/>
      <c r="ACP11582" s="60"/>
      <c r="ACQ11582" s="60"/>
      <c r="ACR11582" s="60"/>
      <c r="ACS11582" s="60"/>
      <c r="ACT11582" s="60"/>
      <c r="ACU11582" s="60"/>
      <c r="ACV11582" s="60"/>
      <c r="ACW11582" s="60"/>
      <c r="ACX11582" s="60"/>
      <c r="ACY11582" s="60">
        <v>0.92911905375575599</v>
      </c>
      <c r="ACZ11582" s="60"/>
      <c r="ADA11582" s="60"/>
      <c r="ADB11582" s="60"/>
      <c r="ADC11582" s="60"/>
      <c r="ADD11582" s="60"/>
      <c r="ADE11582" s="60"/>
    </row>
    <row r="11583" spans="760:785" x14ac:dyDescent="0.25">
      <c r="ACF11583" s="60"/>
      <c r="ACG11583" s="60"/>
      <c r="ACH11583" s="60"/>
      <c r="ACI11583" s="60"/>
      <c r="ACJ11583" s="60"/>
      <c r="ACK11583" s="60"/>
      <c r="ACL11583" s="60"/>
      <c r="ACM11583" s="60"/>
      <c r="ACN11583" s="60"/>
      <c r="ACO11583" s="60"/>
      <c r="ACP11583" s="60"/>
      <c r="ACQ11583" s="60"/>
      <c r="ACR11583" s="60"/>
      <c r="ACS11583" s="60"/>
      <c r="ACT11583" s="60"/>
      <c r="ACU11583" s="60"/>
      <c r="ACV11583" s="60"/>
      <c r="ACW11583" s="60"/>
      <c r="ACX11583" s="60"/>
      <c r="ACY11583" s="60">
        <v>0.92911432177920095</v>
      </c>
      <c r="ACZ11583" s="60"/>
      <c r="ADA11583" s="60"/>
      <c r="ADB11583" s="60"/>
      <c r="ADC11583" s="60"/>
      <c r="ADD11583" s="60"/>
      <c r="ADE11583" s="60"/>
    </row>
    <row r="11584" spans="760:785" x14ac:dyDescent="0.25">
      <c r="ACF11584" s="60"/>
      <c r="ACG11584" s="60"/>
      <c r="ACH11584" s="60"/>
      <c r="ACI11584" s="60"/>
      <c r="ACJ11584" s="60"/>
      <c r="ACK11584" s="60"/>
      <c r="ACL11584" s="60"/>
      <c r="ACM11584" s="60"/>
      <c r="ACN11584" s="60"/>
      <c r="ACO11584" s="60"/>
      <c r="ACP11584" s="60"/>
      <c r="ACQ11584" s="60"/>
      <c r="ACR11584" s="60"/>
      <c r="ACS11584" s="60"/>
      <c r="ACT11584" s="60"/>
      <c r="ACU11584" s="60"/>
      <c r="ACV11584" s="60"/>
      <c r="ACW11584" s="60"/>
      <c r="ACX11584" s="60"/>
      <c r="ACY11584" s="60">
        <v>0.92904102859079396</v>
      </c>
      <c r="ACZ11584" s="60"/>
      <c r="ADA11584" s="60"/>
      <c r="ADB11584" s="60"/>
      <c r="ADC11584" s="60"/>
      <c r="ADD11584" s="60"/>
      <c r="ADE11584" s="60"/>
    </row>
    <row r="11585" spans="760:785" x14ac:dyDescent="0.25">
      <c r="ACF11585" s="60"/>
      <c r="ACG11585" s="60"/>
      <c r="ACH11585" s="60"/>
      <c r="ACI11585" s="60"/>
      <c r="ACJ11585" s="60"/>
      <c r="ACK11585" s="60"/>
      <c r="ACL11585" s="60"/>
      <c r="ACM11585" s="60"/>
      <c r="ACN11585" s="60"/>
      <c r="ACO11585" s="60"/>
      <c r="ACP11585" s="60"/>
      <c r="ACQ11585" s="60"/>
      <c r="ACR11585" s="60"/>
      <c r="ACS11585" s="60"/>
      <c r="ACT11585" s="60"/>
      <c r="ACU11585" s="60"/>
      <c r="ACV11585" s="60"/>
      <c r="ACW11585" s="60"/>
      <c r="ACX11585" s="60"/>
      <c r="ACY11585" s="60">
        <v>0.92896682353112803</v>
      </c>
      <c r="ACZ11585" s="60"/>
      <c r="ADA11585" s="60"/>
      <c r="ADB11585" s="60"/>
      <c r="ADC11585" s="60"/>
      <c r="ADD11585" s="60"/>
      <c r="ADE11585" s="60"/>
    </row>
    <row r="11586" spans="760:785" x14ac:dyDescent="0.25">
      <c r="ACF11586" s="60"/>
      <c r="ACG11586" s="60"/>
      <c r="ACH11586" s="60"/>
      <c r="ACI11586" s="60"/>
      <c r="ACJ11586" s="60"/>
      <c r="ACK11586" s="60"/>
      <c r="ACL11586" s="60"/>
      <c r="ACM11586" s="60"/>
      <c r="ACN11586" s="60"/>
      <c r="ACO11586" s="60"/>
      <c r="ACP11586" s="60"/>
      <c r="ACQ11586" s="60"/>
      <c r="ACR11586" s="60"/>
      <c r="ACS11586" s="60"/>
      <c r="ACT11586" s="60"/>
      <c r="ACU11586" s="60"/>
      <c r="ACV11586" s="60"/>
      <c r="ACW11586" s="60"/>
      <c r="ACX11586" s="60"/>
      <c r="ACY11586" s="60">
        <v>0.92894663162998503</v>
      </c>
      <c r="ACZ11586" s="60"/>
      <c r="ADA11586" s="60"/>
      <c r="ADB11586" s="60"/>
      <c r="ADC11586" s="60"/>
      <c r="ADD11586" s="60"/>
      <c r="ADE11586" s="60"/>
    </row>
    <row r="11587" spans="760:785" x14ac:dyDescent="0.25">
      <c r="ACF11587" s="60"/>
      <c r="ACG11587" s="60"/>
      <c r="ACH11587" s="60"/>
      <c r="ACI11587" s="60"/>
      <c r="ACJ11587" s="60"/>
      <c r="ACK11587" s="60"/>
      <c r="ACL11587" s="60"/>
      <c r="ACM11587" s="60"/>
      <c r="ACN11587" s="60"/>
      <c r="ACO11587" s="60"/>
      <c r="ACP11587" s="60"/>
      <c r="ACQ11587" s="60"/>
      <c r="ACR11587" s="60"/>
      <c r="ACS11587" s="60"/>
      <c r="ACT11587" s="60"/>
      <c r="ACU11587" s="60"/>
      <c r="ACV11587" s="60"/>
      <c r="ACW11587" s="60"/>
      <c r="ACX11587" s="60"/>
      <c r="ACY11587" s="60">
        <v>0.92893257364821502</v>
      </c>
      <c r="ACZ11587" s="60"/>
      <c r="ADA11587" s="60"/>
      <c r="ADB11587" s="60"/>
      <c r="ADC11587" s="60"/>
      <c r="ADD11587" s="60"/>
      <c r="ADE11587" s="60"/>
    </row>
    <row r="11588" spans="760:785" x14ac:dyDescent="0.25">
      <c r="ACF11588" s="60"/>
      <c r="ACG11588" s="60"/>
      <c r="ACH11588" s="60"/>
      <c r="ACI11588" s="60"/>
      <c r="ACJ11588" s="60"/>
      <c r="ACK11588" s="60"/>
      <c r="ACL11588" s="60"/>
      <c r="ACM11588" s="60"/>
      <c r="ACN11588" s="60"/>
      <c r="ACO11588" s="60"/>
      <c r="ACP11588" s="60"/>
      <c r="ACQ11588" s="60"/>
      <c r="ACR11588" s="60"/>
      <c r="ACS11588" s="60"/>
      <c r="ACT11588" s="60"/>
      <c r="ACU11588" s="60"/>
      <c r="ACV11588" s="60"/>
      <c r="ACW11588" s="60"/>
      <c r="ACX11588" s="60"/>
      <c r="ACY11588" s="60">
        <v>0.92888338209436405</v>
      </c>
      <c r="ACZ11588" s="60"/>
      <c r="ADA11588" s="60"/>
      <c r="ADB11588" s="60"/>
      <c r="ADC11588" s="60"/>
      <c r="ADD11588" s="60"/>
      <c r="ADE11588" s="60"/>
    </row>
    <row r="11589" spans="760:785" x14ac:dyDescent="0.25">
      <c r="ACF11589" s="60"/>
      <c r="ACG11589" s="60"/>
      <c r="ACH11589" s="60"/>
      <c r="ACI11589" s="60"/>
      <c r="ACJ11589" s="60"/>
      <c r="ACK11589" s="60"/>
      <c r="ACL11589" s="60"/>
      <c r="ACM11589" s="60"/>
      <c r="ACN11589" s="60"/>
      <c r="ACO11589" s="60"/>
      <c r="ACP11589" s="60"/>
      <c r="ACQ11589" s="60"/>
      <c r="ACR11589" s="60"/>
      <c r="ACS11589" s="60"/>
      <c r="ACT11589" s="60"/>
      <c r="ACU11589" s="60"/>
      <c r="ACV11589" s="60"/>
      <c r="ACW11589" s="60"/>
      <c r="ACX11589" s="60"/>
      <c r="ACY11589" s="60">
        <v>0.92883880914043104</v>
      </c>
      <c r="ACZ11589" s="60"/>
      <c r="ADA11589" s="60"/>
      <c r="ADB11589" s="60"/>
      <c r="ADC11589" s="60"/>
      <c r="ADD11589" s="60"/>
      <c r="ADE11589" s="60"/>
    </row>
    <row r="11590" spans="760:785" x14ac:dyDescent="0.25">
      <c r="ACF11590" s="60"/>
      <c r="ACG11590" s="60"/>
      <c r="ACH11590" s="60"/>
      <c r="ACI11590" s="60"/>
      <c r="ACJ11590" s="60"/>
      <c r="ACK11590" s="60"/>
      <c r="ACL11590" s="60"/>
      <c r="ACM11590" s="60"/>
      <c r="ACN11590" s="60"/>
      <c r="ACO11590" s="60"/>
      <c r="ACP11590" s="60"/>
      <c r="ACQ11590" s="60"/>
      <c r="ACR11590" s="60"/>
      <c r="ACS11590" s="60"/>
      <c r="ACT11590" s="60"/>
      <c r="ACU11590" s="60"/>
      <c r="ACV11590" s="60"/>
      <c r="ACW11590" s="60"/>
      <c r="ACX11590" s="60"/>
      <c r="ACY11590" s="60">
        <v>0.92883292755734403</v>
      </c>
      <c r="ACZ11590" s="60"/>
      <c r="ADA11590" s="60"/>
      <c r="ADB11590" s="60"/>
      <c r="ADC11590" s="60"/>
      <c r="ADD11590" s="60"/>
      <c r="ADE11590" s="60"/>
    </row>
    <row r="11591" spans="760:785" x14ac:dyDescent="0.25">
      <c r="ACF11591" s="60"/>
      <c r="ACG11591" s="60"/>
      <c r="ACH11591" s="60"/>
      <c r="ACI11591" s="60"/>
      <c r="ACJ11591" s="60"/>
      <c r="ACK11591" s="60"/>
      <c r="ACL11591" s="60"/>
      <c r="ACM11591" s="60"/>
      <c r="ACN11591" s="60"/>
      <c r="ACO11591" s="60"/>
      <c r="ACP11591" s="60"/>
      <c r="ACQ11591" s="60"/>
      <c r="ACR11591" s="60"/>
      <c r="ACS11591" s="60"/>
      <c r="ACT11591" s="60"/>
      <c r="ACU11591" s="60"/>
      <c r="ACV11591" s="60"/>
      <c r="ACW11591" s="60"/>
      <c r="ACX11591" s="60"/>
      <c r="ACY11591" s="60">
        <v>0.928785922086931</v>
      </c>
      <c r="ACZ11591" s="60"/>
      <c r="ADA11591" s="60"/>
      <c r="ADB11591" s="60"/>
      <c r="ADC11591" s="60"/>
      <c r="ADD11591" s="60"/>
      <c r="ADE11591" s="60"/>
    </row>
    <row r="11592" spans="760:785" x14ac:dyDescent="0.25">
      <c r="ACF11592" s="60"/>
      <c r="ACG11592" s="60"/>
      <c r="ACH11592" s="60"/>
      <c r="ACI11592" s="60"/>
      <c r="ACJ11592" s="60"/>
      <c r="ACK11592" s="60"/>
      <c r="ACL11592" s="60"/>
      <c r="ACM11592" s="60"/>
      <c r="ACN11592" s="60"/>
      <c r="ACO11592" s="60"/>
      <c r="ACP11592" s="60"/>
      <c r="ACQ11592" s="60"/>
      <c r="ACR11592" s="60"/>
      <c r="ACS11592" s="60"/>
      <c r="ACT11592" s="60"/>
      <c r="ACU11592" s="60"/>
      <c r="ACV11592" s="60"/>
      <c r="ACW11592" s="60"/>
      <c r="ACX11592" s="60"/>
      <c r="ACY11592" s="60">
        <v>0.92878157900793501</v>
      </c>
      <c r="ACZ11592" s="60"/>
      <c r="ADA11592" s="60"/>
      <c r="ADB11592" s="60"/>
      <c r="ADC11592" s="60"/>
      <c r="ADD11592" s="60"/>
      <c r="ADE11592" s="60"/>
    </row>
    <row r="11593" spans="760:785" x14ac:dyDescent="0.25">
      <c r="ACF11593" s="60"/>
      <c r="ACG11593" s="60"/>
      <c r="ACH11593" s="60"/>
      <c r="ACI11593" s="60"/>
      <c r="ACJ11593" s="60"/>
      <c r="ACK11593" s="60"/>
      <c r="ACL11593" s="60"/>
      <c r="ACM11593" s="60"/>
      <c r="ACN11593" s="60"/>
      <c r="ACO11593" s="60"/>
      <c r="ACP11593" s="60"/>
      <c r="ACQ11593" s="60"/>
      <c r="ACR11593" s="60"/>
      <c r="ACS11593" s="60"/>
      <c r="ACT11593" s="60"/>
      <c r="ACU11593" s="60"/>
      <c r="ACV11593" s="60"/>
      <c r="ACW11593" s="60"/>
      <c r="ACX11593" s="60"/>
      <c r="ACY11593" s="60">
        <v>0.92873147899842501</v>
      </c>
      <c r="ACZ11593" s="60"/>
      <c r="ADA11593" s="60"/>
      <c r="ADB11593" s="60"/>
      <c r="ADC11593" s="60"/>
      <c r="ADD11593" s="60"/>
      <c r="ADE11593" s="60"/>
    </row>
    <row r="11594" spans="760:785" x14ac:dyDescent="0.25">
      <c r="ACF11594" s="60"/>
      <c r="ACG11594" s="60"/>
      <c r="ACH11594" s="60"/>
      <c r="ACI11594" s="60"/>
      <c r="ACJ11594" s="60"/>
      <c r="ACK11594" s="60"/>
      <c r="ACL11594" s="60"/>
      <c r="ACM11594" s="60"/>
      <c r="ACN11594" s="60"/>
      <c r="ACO11594" s="60"/>
      <c r="ACP11594" s="60"/>
      <c r="ACQ11594" s="60"/>
      <c r="ACR11594" s="60"/>
      <c r="ACS11594" s="60"/>
      <c r="ACT11594" s="60"/>
      <c r="ACU11594" s="60"/>
      <c r="ACV11594" s="60"/>
      <c r="ACW11594" s="60"/>
      <c r="ACX11594" s="60"/>
      <c r="ACY11594" s="60">
        <v>0.92871849169350496</v>
      </c>
      <c r="ACZ11594" s="60"/>
      <c r="ADA11594" s="60"/>
      <c r="ADB11594" s="60"/>
      <c r="ADC11594" s="60"/>
      <c r="ADD11594" s="60"/>
      <c r="ADE11594" s="60"/>
    </row>
    <row r="11595" spans="760:785" x14ac:dyDescent="0.25">
      <c r="ACF11595" s="60"/>
      <c r="ACG11595" s="60"/>
      <c r="ACH11595" s="60"/>
      <c r="ACI11595" s="60"/>
      <c r="ACJ11595" s="60"/>
      <c r="ACK11595" s="60"/>
      <c r="ACL11595" s="60"/>
      <c r="ACM11595" s="60"/>
      <c r="ACN11595" s="60"/>
      <c r="ACO11595" s="60"/>
      <c r="ACP11595" s="60"/>
      <c r="ACQ11595" s="60"/>
      <c r="ACR11595" s="60"/>
      <c r="ACS11595" s="60"/>
      <c r="ACT11595" s="60"/>
      <c r="ACU11595" s="60"/>
      <c r="ACV11595" s="60"/>
      <c r="ACW11595" s="60"/>
      <c r="ACX11595" s="60"/>
      <c r="ACY11595" s="60">
        <v>0.92869069277593896</v>
      </c>
      <c r="ACZ11595" s="60"/>
      <c r="ADA11595" s="60"/>
      <c r="ADB11595" s="60"/>
      <c r="ADC11595" s="60"/>
      <c r="ADD11595" s="60"/>
      <c r="ADE11595" s="60"/>
    </row>
    <row r="11596" spans="760:785" x14ac:dyDescent="0.25">
      <c r="ACF11596" s="60"/>
      <c r="ACG11596" s="60"/>
      <c r="ACH11596" s="60"/>
      <c r="ACI11596" s="60"/>
      <c r="ACJ11596" s="60"/>
      <c r="ACK11596" s="60"/>
      <c r="ACL11596" s="60"/>
      <c r="ACM11596" s="60"/>
      <c r="ACN11596" s="60"/>
      <c r="ACO11596" s="60"/>
      <c r="ACP11596" s="60"/>
      <c r="ACQ11596" s="60"/>
      <c r="ACR11596" s="60"/>
      <c r="ACS11596" s="60"/>
      <c r="ACT11596" s="60"/>
      <c r="ACU11596" s="60"/>
      <c r="ACV11596" s="60"/>
      <c r="ACW11596" s="60"/>
      <c r="ACX11596" s="60"/>
      <c r="ACY11596" s="60">
        <v>0.92868924004346998</v>
      </c>
      <c r="ACZ11596" s="60"/>
      <c r="ADA11596" s="60"/>
      <c r="ADB11596" s="60"/>
      <c r="ADC11596" s="60"/>
      <c r="ADD11596" s="60"/>
      <c r="ADE11596" s="60"/>
    </row>
    <row r="11597" spans="760:785" x14ac:dyDescent="0.25">
      <c r="ACF11597" s="60"/>
      <c r="ACG11597" s="60"/>
      <c r="ACH11597" s="60"/>
      <c r="ACI11597" s="60"/>
      <c r="ACJ11597" s="60"/>
      <c r="ACK11597" s="60"/>
      <c r="ACL11597" s="60"/>
      <c r="ACM11597" s="60"/>
      <c r="ACN11597" s="60"/>
      <c r="ACO11597" s="60"/>
      <c r="ACP11597" s="60"/>
      <c r="ACQ11597" s="60"/>
      <c r="ACR11597" s="60"/>
      <c r="ACS11597" s="60"/>
      <c r="ACT11597" s="60"/>
      <c r="ACU11597" s="60"/>
      <c r="ACV11597" s="60"/>
      <c r="ACW11597" s="60"/>
      <c r="ACX11597" s="60"/>
      <c r="ACY11597" s="60">
        <v>0.92868145638171096</v>
      </c>
      <c r="ACZ11597" s="60"/>
      <c r="ADA11597" s="60"/>
      <c r="ADB11597" s="60"/>
      <c r="ADC11597" s="60"/>
      <c r="ADD11597" s="60"/>
      <c r="ADE11597" s="60"/>
    </row>
    <row r="11598" spans="760:785" x14ac:dyDescent="0.25">
      <c r="ACF11598" s="60"/>
      <c r="ACG11598" s="60"/>
      <c r="ACH11598" s="60"/>
      <c r="ACI11598" s="60"/>
      <c r="ACJ11598" s="60"/>
      <c r="ACK11598" s="60"/>
      <c r="ACL11598" s="60"/>
      <c r="ACM11598" s="60"/>
      <c r="ACN11598" s="60"/>
      <c r="ACO11598" s="60"/>
      <c r="ACP11598" s="60"/>
      <c r="ACQ11598" s="60"/>
      <c r="ACR11598" s="60"/>
      <c r="ACS11598" s="60"/>
      <c r="ACT11598" s="60"/>
      <c r="ACU11598" s="60"/>
      <c r="ACV11598" s="60"/>
      <c r="ACW11598" s="60"/>
      <c r="ACX11598" s="60"/>
      <c r="ACY11598" s="60">
        <v>0.92860850042668996</v>
      </c>
      <c r="ACZ11598" s="60"/>
      <c r="ADA11598" s="60"/>
      <c r="ADB11598" s="60"/>
      <c r="ADC11598" s="60"/>
      <c r="ADD11598" s="60"/>
      <c r="ADE11598" s="60"/>
    </row>
    <row r="11599" spans="760:785" x14ac:dyDescent="0.25">
      <c r="ACF11599" s="60"/>
      <c r="ACG11599" s="60"/>
      <c r="ACH11599" s="60"/>
      <c r="ACI11599" s="60"/>
      <c r="ACJ11599" s="60"/>
      <c r="ACK11599" s="60"/>
      <c r="ACL11599" s="60"/>
      <c r="ACM11599" s="60"/>
      <c r="ACN11599" s="60"/>
      <c r="ACO11599" s="60"/>
      <c r="ACP11599" s="60"/>
      <c r="ACQ11599" s="60"/>
      <c r="ACR11599" s="60"/>
      <c r="ACS11599" s="60"/>
      <c r="ACT11599" s="60"/>
      <c r="ACU11599" s="60"/>
      <c r="ACV11599" s="60"/>
      <c r="ACW11599" s="60"/>
      <c r="ACX11599" s="60"/>
      <c r="ACY11599" s="60">
        <v>0.92857533061694597</v>
      </c>
      <c r="ACZ11599" s="60"/>
      <c r="ADA11599" s="60"/>
      <c r="ADB11599" s="60"/>
      <c r="ADC11599" s="60"/>
      <c r="ADD11599" s="60"/>
      <c r="ADE11599" s="60"/>
    </row>
    <row r="11600" spans="760:785" x14ac:dyDescent="0.25">
      <c r="ACF11600" s="60"/>
      <c r="ACG11600" s="60"/>
      <c r="ACH11600" s="60"/>
      <c r="ACI11600" s="60"/>
      <c r="ACJ11600" s="60"/>
      <c r="ACK11600" s="60"/>
      <c r="ACL11600" s="60"/>
      <c r="ACM11600" s="60"/>
      <c r="ACN11600" s="60"/>
      <c r="ACO11600" s="60"/>
      <c r="ACP11600" s="60"/>
      <c r="ACQ11600" s="60"/>
      <c r="ACR11600" s="60"/>
      <c r="ACS11600" s="60"/>
      <c r="ACT11600" s="60"/>
      <c r="ACU11600" s="60"/>
      <c r="ACV11600" s="60"/>
      <c r="ACW11600" s="60"/>
      <c r="ACX11600" s="60"/>
      <c r="ACY11600" s="60">
        <v>0.92848918303022199</v>
      </c>
      <c r="ACZ11600" s="60"/>
      <c r="ADA11600" s="60"/>
      <c r="ADB11600" s="60"/>
      <c r="ADC11600" s="60"/>
      <c r="ADD11600" s="60"/>
      <c r="ADE11600" s="60"/>
    </row>
    <row r="11601" spans="760:785" x14ac:dyDescent="0.25">
      <c r="ACF11601" s="60"/>
      <c r="ACG11601" s="60"/>
      <c r="ACH11601" s="60"/>
      <c r="ACI11601" s="60"/>
      <c r="ACJ11601" s="60"/>
      <c r="ACK11601" s="60"/>
      <c r="ACL11601" s="60"/>
      <c r="ACM11601" s="60"/>
      <c r="ACN11601" s="60"/>
      <c r="ACO11601" s="60"/>
      <c r="ACP11601" s="60"/>
      <c r="ACQ11601" s="60"/>
      <c r="ACR11601" s="60"/>
      <c r="ACS11601" s="60"/>
      <c r="ACT11601" s="60"/>
      <c r="ACU11601" s="60"/>
      <c r="ACV11601" s="60"/>
      <c r="ACW11601" s="60"/>
      <c r="ACX11601" s="60"/>
      <c r="ACY11601" s="60">
        <v>0.928463531013902</v>
      </c>
      <c r="ACZ11601" s="60"/>
      <c r="ADA11601" s="60"/>
      <c r="ADB11601" s="60"/>
      <c r="ADC11601" s="60"/>
      <c r="ADD11601" s="60"/>
      <c r="ADE11601" s="60"/>
    </row>
    <row r="11602" spans="760:785" x14ac:dyDescent="0.25">
      <c r="ACF11602" s="60"/>
      <c r="ACG11602" s="60"/>
      <c r="ACH11602" s="60"/>
      <c r="ACI11602" s="60"/>
      <c r="ACJ11602" s="60"/>
      <c r="ACK11602" s="60"/>
      <c r="ACL11602" s="60"/>
      <c r="ACM11602" s="60"/>
      <c r="ACN11602" s="60"/>
      <c r="ACO11602" s="60"/>
      <c r="ACP11602" s="60"/>
      <c r="ACQ11602" s="60"/>
      <c r="ACR11602" s="60"/>
      <c r="ACS11602" s="60"/>
      <c r="ACT11602" s="60"/>
      <c r="ACU11602" s="60"/>
      <c r="ACV11602" s="60"/>
      <c r="ACW11602" s="60"/>
      <c r="ACX11602" s="60"/>
      <c r="ACY11602" s="60">
        <v>0.92846067417371803</v>
      </c>
      <c r="ACZ11602" s="60"/>
      <c r="ADA11602" s="60"/>
      <c r="ADB11602" s="60"/>
      <c r="ADC11602" s="60"/>
      <c r="ADD11602" s="60"/>
      <c r="ADE11602" s="60"/>
    </row>
    <row r="11603" spans="760:785" x14ac:dyDescent="0.25">
      <c r="ACF11603" s="60"/>
      <c r="ACG11603" s="60"/>
      <c r="ACH11603" s="60"/>
      <c r="ACI11603" s="60"/>
      <c r="ACJ11603" s="60"/>
      <c r="ACK11603" s="60"/>
      <c r="ACL11603" s="60"/>
      <c r="ACM11603" s="60"/>
      <c r="ACN11603" s="60"/>
      <c r="ACO11603" s="60"/>
      <c r="ACP11603" s="60"/>
      <c r="ACQ11603" s="60"/>
      <c r="ACR11603" s="60"/>
      <c r="ACS11603" s="60"/>
      <c r="ACT11603" s="60"/>
      <c r="ACU11603" s="60"/>
      <c r="ACV11603" s="60"/>
      <c r="ACW11603" s="60"/>
      <c r="ACX11603" s="60"/>
      <c r="ACY11603" s="60">
        <v>0.92843004838333099</v>
      </c>
      <c r="ACZ11603" s="60"/>
      <c r="ADA11603" s="60"/>
      <c r="ADB11603" s="60"/>
      <c r="ADC11603" s="60"/>
      <c r="ADD11603" s="60"/>
      <c r="ADE11603" s="60"/>
    </row>
    <row r="11604" spans="760:785" x14ac:dyDescent="0.25">
      <c r="ACF11604" s="60"/>
      <c r="ACG11604" s="60"/>
      <c r="ACH11604" s="60"/>
      <c r="ACI11604" s="60"/>
      <c r="ACJ11604" s="60"/>
      <c r="ACK11604" s="60"/>
      <c r="ACL11604" s="60"/>
      <c r="ACM11604" s="60"/>
      <c r="ACN11604" s="60"/>
      <c r="ACO11604" s="60"/>
      <c r="ACP11604" s="60"/>
      <c r="ACQ11604" s="60"/>
      <c r="ACR11604" s="60"/>
      <c r="ACS11604" s="60"/>
      <c r="ACT11604" s="60"/>
      <c r="ACU11604" s="60"/>
      <c r="ACV11604" s="60"/>
      <c r="ACW11604" s="60"/>
      <c r="ACX11604" s="60"/>
      <c r="ACY11604" s="60">
        <v>0.92838305107187502</v>
      </c>
      <c r="ACZ11604" s="60"/>
      <c r="ADA11604" s="60"/>
      <c r="ADB11604" s="60"/>
      <c r="ADC11604" s="60"/>
      <c r="ADD11604" s="60"/>
      <c r="ADE11604" s="60"/>
    </row>
    <row r="11605" spans="760:785" x14ac:dyDescent="0.25">
      <c r="ACF11605" s="60"/>
      <c r="ACG11605" s="60"/>
      <c r="ACH11605" s="60"/>
      <c r="ACI11605" s="60"/>
      <c r="ACJ11605" s="60"/>
      <c r="ACK11605" s="60"/>
      <c r="ACL11605" s="60"/>
      <c r="ACM11605" s="60"/>
      <c r="ACN11605" s="60"/>
      <c r="ACO11605" s="60"/>
      <c r="ACP11605" s="60"/>
      <c r="ACQ11605" s="60"/>
      <c r="ACR11605" s="60"/>
      <c r="ACS11605" s="60"/>
      <c r="ACT11605" s="60"/>
      <c r="ACU11605" s="60"/>
      <c r="ACV11605" s="60"/>
      <c r="ACW11605" s="60"/>
      <c r="ACX11605" s="60"/>
      <c r="ACY11605" s="60">
        <v>0.92832765294812403</v>
      </c>
      <c r="ACZ11605" s="60"/>
      <c r="ADA11605" s="60"/>
      <c r="ADB11605" s="60"/>
      <c r="ADC11605" s="60"/>
      <c r="ADD11605" s="60"/>
      <c r="ADE11605" s="60"/>
    </row>
    <row r="11606" spans="760:785" x14ac:dyDescent="0.25">
      <c r="ACF11606" s="60"/>
      <c r="ACG11606" s="60"/>
      <c r="ACH11606" s="60"/>
      <c r="ACI11606" s="60"/>
      <c r="ACJ11606" s="60"/>
      <c r="ACK11606" s="60"/>
      <c r="ACL11606" s="60"/>
      <c r="ACM11606" s="60"/>
      <c r="ACN11606" s="60"/>
      <c r="ACO11606" s="60"/>
      <c r="ACP11606" s="60"/>
      <c r="ACQ11606" s="60"/>
      <c r="ACR11606" s="60"/>
      <c r="ACS11606" s="60"/>
      <c r="ACT11606" s="60"/>
      <c r="ACU11606" s="60"/>
      <c r="ACV11606" s="60"/>
      <c r="ACW11606" s="60"/>
      <c r="ACX11606" s="60"/>
      <c r="ACY11606" s="60">
        <v>0.928258909651686</v>
      </c>
      <c r="ACZ11606" s="60"/>
      <c r="ADA11606" s="60"/>
      <c r="ADB11606" s="60"/>
      <c r="ADC11606" s="60"/>
      <c r="ADD11606" s="60"/>
      <c r="ADE11606" s="60"/>
    </row>
    <row r="11607" spans="760:785" x14ac:dyDescent="0.25">
      <c r="ACF11607" s="60"/>
      <c r="ACG11607" s="60"/>
      <c r="ACH11607" s="60"/>
      <c r="ACI11607" s="60"/>
      <c r="ACJ11607" s="60"/>
      <c r="ACK11607" s="60"/>
      <c r="ACL11607" s="60"/>
      <c r="ACM11607" s="60"/>
      <c r="ACN11607" s="60"/>
      <c r="ACO11607" s="60"/>
      <c r="ACP11607" s="60"/>
      <c r="ACQ11607" s="60"/>
      <c r="ACR11607" s="60"/>
      <c r="ACS11607" s="60"/>
      <c r="ACT11607" s="60"/>
      <c r="ACU11607" s="60"/>
      <c r="ACV11607" s="60"/>
      <c r="ACW11607" s="60"/>
      <c r="ACX11607" s="60"/>
      <c r="ACY11607" s="60">
        <v>0.92825628867606902</v>
      </c>
      <c r="ACZ11607" s="60"/>
      <c r="ADA11607" s="60"/>
      <c r="ADB11607" s="60"/>
      <c r="ADC11607" s="60"/>
      <c r="ADD11607" s="60"/>
      <c r="ADE11607" s="60"/>
    </row>
    <row r="11608" spans="760:785" x14ac:dyDescent="0.25">
      <c r="ACF11608" s="60"/>
      <c r="ACG11608" s="60"/>
      <c r="ACH11608" s="60"/>
      <c r="ACI11608" s="60"/>
      <c r="ACJ11608" s="60"/>
      <c r="ACK11608" s="60"/>
      <c r="ACL11608" s="60"/>
      <c r="ACM11608" s="60"/>
      <c r="ACN11608" s="60"/>
      <c r="ACO11608" s="60"/>
      <c r="ACP11608" s="60"/>
      <c r="ACQ11608" s="60"/>
      <c r="ACR11608" s="60"/>
      <c r="ACS11608" s="60"/>
      <c r="ACT11608" s="60"/>
      <c r="ACU11608" s="60"/>
      <c r="ACV11608" s="60"/>
      <c r="ACW11608" s="60"/>
      <c r="ACX11608" s="60"/>
      <c r="ACY11608" s="60">
        <v>0.92823024105376895</v>
      </c>
      <c r="ACZ11608" s="60"/>
      <c r="ADA11608" s="60"/>
      <c r="ADB11608" s="60"/>
      <c r="ADC11608" s="60"/>
      <c r="ADD11608" s="60"/>
      <c r="ADE11608" s="60"/>
    </row>
    <row r="11609" spans="760:785" x14ac:dyDescent="0.25">
      <c r="ACF11609" s="60"/>
      <c r="ACG11609" s="60"/>
      <c r="ACH11609" s="60"/>
      <c r="ACI11609" s="60"/>
      <c r="ACJ11609" s="60"/>
      <c r="ACK11609" s="60"/>
      <c r="ACL11609" s="60"/>
      <c r="ACM11609" s="60"/>
      <c r="ACN11609" s="60"/>
      <c r="ACO11609" s="60"/>
      <c r="ACP11609" s="60"/>
      <c r="ACQ11609" s="60"/>
      <c r="ACR11609" s="60"/>
      <c r="ACS11609" s="60"/>
      <c r="ACT11609" s="60"/>
      <c r="ACU11609" s="60"/>
      <c r="ACV11609" s="60"/>
      <c r="ACW11609" s="60"/>
      <c r="ACX11609" s="60"/>
      <c r="ACY11609" s="60">
        <v>0.92822028319342498</v>
      </c>
      <c r="ACZ11609" s="60"/>
      <c r="ADA11609" s="60"/>
      <c r="ADB11609" s="60"/>
      <c r="ADC11609" s="60"/>
      <c r="ADD11609" s="60"/>
      <c r="ADE11609" s="60"/>
    </row>
    <row r="11610" spans="760:785" x14ac:dyDescent="0.25">
      <c r="ACF11610" s="60"/>
      <c r="ACG11610" s="60"/>
      <c r="ACH11610" s="60"/>
      <c r="ACI11610" s="60"/>
      <c r="ACJ11610" s="60"/>
      <c r="ACK11610" s="60"/>
      <c r="ACL11610" s="60"/>
      <c r="ACM11610" s="60"/>
      <c r="ACN11610" s="60"/>
      <c r="ACO11610" s="60"/>
      <c r="ACP11610" s="60"/>
      <c r="ACQ11610" s="60"/>
      <c r="ACR11610" s="60"/>
      <c r="ACS11610" s="60"/>
      <c r="ACT11610" s="60"/>
      <c r="ACU11610" s="60"/>
      <c r="ACV11610" s="60"/>
      <c r="ACW11610" s="60"/>
      <c r="ACX11610" s="60"/>
      <c r="ACY11610" s="60">
        <v>0.928176907587273</v>
      </c>
      <c r="ACZ11610" s="60"/>
      <c r="ADA11610" s="60"/>
      <c r="ADB11610" s="60"/>
      <c r="ADC11610" s="60"/>
      <c r="ADD11610" s="60"/>
      <c r="ADE11610" s="60"/>
    </row>
    <row r="11611" spans="760:785" x14ac:dyDescent="0.25">
      <c r="ACF11611" s="60"/>
      <c r="ACG11611" s="60"/>
      <c r="ACH11611" s="60"/>
      <c r="ACI11611" s="60"/>
      <c r="ACJ11611" s="60"/>
      <c r="ACK11611" s="60"/>
      <c r="ACL11611" s="60"/>
      <c r="ACM11611" s="60"/>
      <c r="ACN11611" s="60"/>
      <c r="ACO11611" s="60"/>
      <c r="ACP11611" s="60"/>
      <c r="ACQ11611" s="60"/>
      <c r="ACR11611" s="60"/>
      <c r="ACS11611" s="60"/>
      <c r="ACT11611" s="60"/>
      <c r="ACU11611" s="60"/>
      <c r="ACV11611" s="60"/>
      <c r="ACW11611" s="60"/>
      <c r="ACX11611" s="60"/>
      <c r="ACY11611" s="60">
        <v>0.92814708962342296</v>
      </c>
      <c r="ACZ11611" s="60"/>
      <c r="ADA11611" s="60"/>
      <c r="ADB11611" s="60"/>
      <c r="ADC11611" s="60"/>
      <c r="ADD11611" s="60"/>
      <c r="ADE11611" s="60"/>
    </row>
    <row r="11612" spans="760:785" x14ac:dyDescent="0.25">
      <c r="ACF11612" s="60"/>
      <c r="ACG11612" s="60"/>
      <c r="ACH11612" s="60"/>
      <c r="ACI11612" s="60"/>
      <c r="ACJ11612" s="60"/>
      <c r="ACK11612" s="60"/>
      <c r="ACL11612" s="60"/>
      <c r="ACM11612" s="60"/>
      <c r="ACN11612" s="60"/>
      <c r="ACO11612" s="60"/>
      <c r="ACP11612" s="60"/>
      <c r="ACQ11612" s="60"/>
      <c r="ACR11612" s="60"/>
      <c r="ACS11612" s="60"/>
      <c r="ACT11612" s="60"/>
      <c r="ACU11612" s="60"/>
      <c r="ACV11612" s="60"/>
      <c r="ACW11612" s="60"/>
      <c r="ACX11612" s="60"/>
      <c r="ACY11612" s="60">
        <v>0.92812528560649898</v>
      </c>
      <c r="ACZ11612" s="60"/>
      <c r="ADA11612" s="60"/>
      <c r="ADB11612" s="60"/>
      <c r="ADC11612" s="60"/>
      <c r="ADD11612" s="60"/>
      <c r="ADE11612" s="60"/>
    </row>
    <row r="11613" spans="760:785" x14ac:dyDescent="0.25">
      <c r="ACF11613" s="60"/>
      <c r="ACG11613" s="60"/>
      <c r="ACH11613" s="60"/>
      <c r="ACI11613" s="60"/>
      <c r="ACJ11613" s="60"/>
      <c r="ACK11613" s="60"/>
      <c r="ACL11613" s="60"/>
      <c r="ACM11613" s="60"/>
      <c r="ACN11613" s="60"/>
      <c r="ACO11613" s="60"/>
      <c r="ACP11613" s="60"/>
      <c r="ACQ11613" s="60"/>
      <c r="ACR11613" s="60"/>
      <c r="ACS11613" s="60"/>
      <c r="ACT11613" s="60"/>
      <c r="ACU11613" s="60"/>
      <c r="ACV11613" s="60"/>
      <c r="ACW11613" s="60"/>
      <c r="ACX11613" s="60"/>
      <c r="ACY11613" s="60">
        <v>0.92811057068753799</v>
      </c>
      <c r="ACZ11613" s="60"/>
      <c r="ADA11613" s="60"/>
      <c r="ADB11613" s="60"/>
      <c r="ADC11613" s="60"/>
      <c r="ADD11613" s="60"/>
      <c r="ADE11613" s="60"/>
    </row>
    <row r="11614" spans="760:785" x14ac:dyDescent="0.25">
      <c r="ACF11614" s="60"/>
      <c r="ACG11614" s="60"/>
      <c r="ACH11614" s="60"/>
      <c r="ACI11614" s="60"/>
      <c r="ACJ11614" s="60"/>
      <c r="ACK11614" s="60"/>
      <c r="ACL11614" s="60"/>
      <c r="ACM11614" s="60"/>
      <c r="ACN11614" s="60"/>
      <c r="ACO11614" s="60"/>
      <c r="ACP11614" s="60"/>
      <c r="ACQ11614" s="60"/>
      <c r="ACR11614" s="60"/>
      <c r="ACS11614" s="60"/>
      <c r="ACT11614" s="60"/>
      <c r="ACU11614" s="60"/>
      <c r="ACV11614" s="60"/>
      <c r="ACW11614" s="60"/>
      <c r="ACX11614" s="60"/>
      <c r="ACY11614" s="60">
        <v>0.92807747614893898</v>
      </c>
      <c r="ACZ11614" s="60"/>
      <c r="ADA11614" s="60"/>
      <c r="ADB11614" s="60"/>
      <c r="ADC11614" s="60"/>
      <c r="ADD11614" s="60"/>
      <c r="ADE11614" s="60"/>
    </row>
    <row r="11615" spans="760:785" x14ac:dyDescent="0.25">
      <c r="ACF11615" s="60"/>
      <c r="ACG11615" s="60"/>
      <c r="ACH11615" s="60"/>
      <c r="ACI11615" s="60"/>
      <c r="ACJ11615" s="60"/>
      <c r="ACK11615" s="60"/>
      <c r="ACL11615" s="60"/>
      <c r="ACM11615" s="60"/>
      <c r="ACN11615" s="60"/>
      <c r="ACO11615" s="60"/>
      <c r="ACP11615" s="60"/>
      <c r="ACQ11615" s="60"/>
      <c r="ACR11615" s="60"/>
      <c r="ACS11615" s="60"/>
      <c r="ACT11615" s="60"/>
      <c r="ACU11615" s="60"/>
      <c r="ACV11615" s="60"/>
      <c r="ACW11615" s="60"/>
      <c r="ACX11615" s="60"/>
      <c r="ACY11615" s="60">
        <v>0.92805033421660199</v>
      </c>
      <c r="ACZ11615" s="60"/>
      <c r="ADA11615" s="60"/>
      <c r="ADB11615" s="60"/>
      <c r="ADC11615" s="60"/>
      <c r="ADD11615" s="60"/>
      <c r="ADE11615" s="60"/>
    </row>
    <row r="11616" spans="760:785" x14ac:dyDescent="0.25">
      <c r="ACF11616" s="60"/>
      <c r="ACG11616" s="60"/>
      <c r="ACH11616" s="60"/>
      <c r="ACI11616" s="60"/>
      <c r="ACJ11616" s="60"/>
      <c r="ACK11616" s="60"/>
      <c r="ACL11616" s="60"/>
      <c r="ACM11616" s="60"/>
      <c r="ACN11616" s="60"/>
      <c r="ACO11616" s="60"/>
      <c r="ACP11616" s="60"/>
      <c r="ACQ11616" s="60"/>
      <c r="ACR11616" s="60"/>
      <c r="ACS11616" s="60"/>
      <c r="ACT11616" s="60"/>
      <c r="ACU11616" s="60"/>
      <c r="ACV11616" s="60"/>
      <c r="ACW11616" s="60"/>
      <c r="ACX11616" s="60"/>
      <c r="ACY11616" s="60">
        <v>0.92804847824963599</v>
      </c>
      <c r="ACZ11616" s="60"/>
      <c r="ADA11616" s="60"/>
      <c r="ADB11616" s="60"/>
      <c r="ADC11616" s="60"/>
      <c r="ADD11616" s="60"/>
      <c r="ADE11616" s="60"/>
    </row>
    <row r="11617" spans="760:785" x14ac:dyDescent="0.25">
      <c r="ACF11617" s="60"/>
      <c r="ACG11617" s="60"/>
      <c r="ACH11617" s="60"/>
      <c r="ACI11617" s="60"/>
      <c r="ACJ11617" s="60"/>
      <c r="ACK11617" s="60"/>
      <c r="ACL11617" s="60"/>
      <c r="ACM11617" s="60"/>
      <c r="ACN11617" s="60"/>
      <c r="ACO11617" s="60"/>
      <c r="ACP11617" s="60"/>
      <c r="ACQ11617" s="60"/>
      <c r="ACR11617" s="60"/>
      <c r="ACS11617" s="60"/>
      <c r="ACT11617" s="60"/>
      <c r="ACU11617" s="60"/>
      <c r="ACV11617" s="60"/>
      <c r="ACW11617" s="60"/>
      <c r="ACX11617" s="60"/>
      <c r="ACY11617" s="60">
        <v>0.92804062275829802</v>
      </c>
      <c r="ACZ11617" s="60"/>
      <c r="ADA11617" s="60"/>
      <c r="ADB11617" s="60"/>
      <c r="ADC11617" s="60"/>
      <c r="ADD11617" s="60"/>
      <c r="ADE11617" s="60"/>
    </row>
    <row r="11618" spans="760:785" x14ac:dyDescent="0.25">
      <c r="ACF11618" s="60"/>
      <c r="ACG11618" s="60"/>
      <c r="ACH11618" s="60"/>
      <c r="ACI11618" s="60"/>
      <c r="ACJ11618" s="60"/>
      <c r="ACK11618" s="60"/>
      <c r="ACL11618" s="60"/>
      <c r="ACM11618" s="60"/>
      <c r="ACN11618" s="60"/>
      <c r="ACO11618" s="60"/>
      <c r="ACP11618" s="60"/>
      <c r="ACQ11618" s="60"/>
      <c r="ACR11618" s="60"/>
      <c r="ACS11618" s="60"/>
      <c r="ACT11618" s="60"/>
      <c r="ACU11618" s="60"/>
      <c r="ACV11618" s="60"/>
      <c r="ACW11618" s="60"/>
      <c r="ACX11618" s="60"/>
      <c r="ACY11618" s="60">
        <v>0.92802499995027599</v>
      </c>
      <c r="ACZ11618" s="60"/>
      <c r="ADA11618" s="60"/>
      <c r="ADB11618" s="60"/>
      <c r="ADC11618" s="60"/>
      <c r="ADD11618" s="60"/>
      <c r="ADE11618" s="60"/>
    </row>
    <row r="11619" spans="760:785" x14ac:dyDescent="0.25">
      <c r="ACF11619" s="60"/>
      <c r="ACG11619" s="60"/>
      <c r="ACH11619" s="60"/>
      <c r="ACI11619" s="60"/>
      <c r="ACJ11619" s="60"/>
      <c r="ACK11619" s="60"/>
      <c r="ACL11619" s="60"/>
      <c r="ACM11619" s="60"/>
      <c r="ACN11619" s="60"/>
      <c r="ACO11619" s="60"/>
      <c r="ACP11619" s="60"/>
      <c r="ACQ11619" s="60"/>
      <c r="ACR11619" s="60"/>
      <c r="ACS11619" s="60"/>
      <c r="ACT11619" s="60"/>
      <c r="ACU11619" s="60"/>
      <c r="ACV11619" s="60"/>
      <c r="ACW11619" s="60"/>
      <c r="ACX11619" s="60"/>
      <c r="ACY11619" s="60">
        <v>0.92802144472649095</v>
      </c>
      <c r="ACZ11619" s="60"/>
      <c r="ADA11619" s="60"/>
      <c r="ADB11619" s="60"/>
      <c r="ADC11619" s="60"/>
      <c r="ADD11619" s="60"/>
      <c r="ADE11619" s="60"/>
    </row>
    <row r="11620" spans="760:785" x14ac:dyDescent="0.25">
      <c r="ACF11620" s="60"/>
      <c r="ACG11620" s="60"/>
      <c r="ACH11620" s="60"/>
      <c r="ACI11620" s="60"/>
      <c r="ACJ11620" s="60"/>
      <c r="ACK11620" s="60"/>
      <c r="ACL11620" s="60"/>
      <c r="ACM11620" s="60"/>
      <c r="ACN11620" s="60"/>
      <c r="ACO11620" s="60"/>
      <c r="ACP11620" s="60"/>
      <c r="ACQ11620" s="60"/>
      <c r="ACR11620" s="60"/>
      <c r="ACS11620" s="60"/>
      <c r="ACT11620" s="60"/>
      <c r="ACU11620" s="60"/>
      <c r="ACV11620" s="60"/>
      <c r="ACW11620" s="60"/>
      <c r="ACX11620" s="60"/>
      <c r="ACY11620" s="60">
        <v>0.92802049999723901</v>
      </c>
      <c r="ACZ11620" s="60"/>
      <c r="ADA11620" s="60"/>
      <c r="ADB11620" s="60"/>
      <c r="ADC11620" s="60"/>
      <c r="ADD11620" s="60"/>
      <c r="ADE11620" s="60"/>
    </row>
    <row r="11621" spans="760:785" x14ac:dyDescent="0.25">
      <c r="ACF11621" s="60"/>
      <c r="ACG11621" s="60"/>
      <c r="ACH11621" s="60"/>
      <c r="ACI11621" s="60"/>
      <c r="ACJ11621" s="60"/>
      <c r="ACK11621" s="60"/>
      <c r="ACL11621" s="60"/>
      <c r="ACM11621" s="60"/>
      <c r="ACN11621" s="60"/>
      <c r="ACO11621" s="60"/>
      <c r="ACP11621" s="60"/>
      <c r="ACQ11621" s="60"/>
      <c r="ACR11621" s="60"/>
      <c r="ACS11621" s="60"/>
      <c r="ACT11621" s="60"/>
      <c r="ACU11621" s="60"/>
      <c r="ACV11621" s="60"/>
      <c r="ACW11621" s="60"/>
      <c r="ACX11621" s="60"/>
      <c r="ACY11621" s="60">
        <v>0.92801358124605005</v>
      </c>
      <c r="ACZ11621" s="60"/>
      <c r="ADA11621" s="60"/>
      <c r="ADB11621" s="60"/>
      <c r="ADC11621" s="60"/>
      <c r="ADD11621" s="60"/>
      <c r="ADE11621" s="60"/>
    </row>
    <row r="11622" spans="760:785" x14ac:dyDescent="0.25">
      <c r="ACF11622" s="60"/>
      <c r="ACG11622" s="60"/>
      <c r="ACH11622" s="60"/>
      <c r="ACI11622" s="60"/>
      <c r="ACJ11622" s="60"/>
      <c r="ACK11622" s="60"/>
      <c r="ACL11622" s="60"/>
      <c r="ACM11622" s="60"/>
      <c r="ACN11622" s="60"/>
      <c r="ACO11622" s="60"/>
      <c r="ACP11622" s="60"/>
      <c r="ACQ11622" s="60"/>
      <c r="ACR11622" s="60"/>
      <c r="ACS11622" s="60"/>
      <c r="ACT11622" s="60"/>
      <c r="ACU11622" s="60"/>
      <c r="ACV11622" s="60"/>
      <c r="ACW11622" s="60"/>
      <c r="ACX11622" s="60"/>
      <c r="ACY11622" s="60">
        <v>0.92800600865550797</v>
      </c>
      <c r="ACZ11622" s="60"/>
      <c r="ADA11622" s="60"/>
      <c r="ADB11622" s="60"/>
      <c r="ADC11622" s="60"/>
      <c r="ADD11622" s="60"/>
      <c r="ADE11622" s="60"/>
    </row>
    <row r="11623" spans="760:785" x14ac:dyDescent="0.25">
      <c r="ACF11623" s="60"/>
      <c r="ACG11623" s="60"/>
      <c r="ACH11623" s="60"/>
      <c r="ACI11623" s="60"/>
      <c r="ACJ11623" s="60"/>
      <c r="ACK11623" s="60"/>
      <c r="ACL11623" s="60"/>
      <c r="ACM11623" s="60"/>
      <c r="ACN11623" s="60"/>
      <c r="ACO11623" s="60"/>
      <c r="ACP11623" s="60"/>
      <c r="ACQ11623" s="60"/>
      <c r="ACR11623" s="60"/>
      <c r="ACS11623" s="60"/>
      <c r="ACT11623" s="60"/>
      <c r="ACU11623" s="60"/>
      <c r="ACV11623" s="60"/>
      <c r="ACW11623" s="60"/>
      <c r="ACX11623" s="60"/>
      <c r="ACY11623" s="60">
        <v>0.92800499660370195</v>
      </c>
      <c r="ACZ11623" s="60"/>
      <c r="ADA11623" s="60"/>
      <c r="ADB11623" s="60"/>
      <c r="ADC11623" s="60"/>
      <c r="ADD11623" s="60"/>
      <c r="ADE11623" s="60"/>
    </row>
    <row r="11624" spans="760:785" x14ac:dyDescent="0.25">
      <c r="ACF11624" s="60"/>
      <c r="ACG11624" s="60"/>
      <c r="ACH11624" s="60"/>
      <c r="ACI11624" s="60"/>
      <c r="ACJ11624" s="60"/>
      <c r="ACK11624" s="60"/>
      <c r="ACL11624" s="60"/>
      <c r="ACM11624" s="60"/>
      <c r="ACN11624" s="60"/>
      <c r="ACO11624" s="60"/>
      <c r="ACP11624" s="60"/>
      <c r="ACQ11624" s="60"/>
      <c r="ACR11624" s="60"/>
      <c r="ACS11624" s="60"/>
      <c r="ACT11624" s="60"/>
      <c r="ACU11624" s="60"/>
      <c r="ACV11624" s="60"/>
      <c r="ACW11624" s="60"/>
      <c r="ACX11624" s="60"/>
      <c r="ACY11624" s="60">
        <v>0.92797681314328295</v>
      </c>
      <c r="ACZ11624" s="60"/>
      <c r="ADA11624" s="60"/>
      <c r="ADB11624" s="60"/>
      <c r="ADC11624" s="60"/>
      <c r="ADD11624" s="60"/>
      <c r="ADE11624" s="60"/>
    </row>
    <row r="11625" spans="760:785" x14ac:dyDescent="0.25">
      <c r="ACF11625" s="60"/>
      <c r="ACG11625" s="60"/>
      <c r="ACH11625" s="60"/>
      <c r="ACI11625" s="60"/>
      <c r="ACJ11625" s="60"/>
      <c r="ACK11625" s="60"/>
      <c r="ACL11625" s="60"/>
      <c r="ACM11625" s="60"/>
      <c r="ACN11625" s="60"/>
      <c r="ACO11625" s="60"/>
      <c r="ACP11625" s="60"/>
      <c r="ACQ11625" s="60"/>
      <c r="ACR11625" s="60"/>
      <c r="ACS11625" s="60"/>
      <c r="ACT11625" s="60"/>
      <c r="ACU11625" s="60"/>
      <c r="ACV11625" s="60"/>
      <c r="ACW11625" s="60"/>
      <c r="ACX11625" s="60"/>
      <c r="ACY11625" s="60">
        <v>0.92796855737880102</v>
      </c>
      <c r="ACZ11625" s="60"/>
      <c r="ADA11625" s="60"/>
      <c r="ADB11625" s="60"/>
      <c r="ADC11625" s="60"/>
      <c r="ADD11625" s="60"/>
      <c r="ADE11625" s="60"/>
    </row>
    <row r="11626" spans="760:785" x14ac:dyDescent="0.25">
      <c r="ACF11626" s="60"/>
      <c r="ACG11626" s="60"/>
      <c r="ACH11626" s="60"/>
      <c r="ACI11626" s="60"/>
      <c r="ACJ11626" s="60"/>
      <c r="ACK11626" s="60"/>
      <c r="ACL11626" s="60"/>
      <c r="ACM11626" s="60"/>
      <c r="ACN11626" s="60"/>
      <c r="ACO11626" s="60"/>
      <c r="ACP11626" s="60"/>
      <c r="ACQ11626" s="60"/>
      <c r="ACR11626" s="60"/>
      <c r="ACS11626" s="60"/>
      <c r="ACT11626" s="60"/>
      <c r="ACU11626" s="60"/>
      <c r="ACV11626" s="60"/>
      <c r="ACW11626" s="60"/>
      <c r="ACX11626" s="60"/>
      <c r="ACY11626" s="60">
        <v>0.92792759369478905</v>
      </c>
      <c r="ACZ11626" s="60"/>
      <c r="ADA11626" s="60"/>
      <c r="ADB11626" s="60"/>
      <c r="ADC11626" s="60"/>
      <c r="ADD11626" s="60"/>
      <c r="ADE11626" s="60"/>
    </row>
    <row r="11627" spans="760:785" x14ac:dyDescent="0.25">
      <c r="ACF11627" s="60"/>
      <c r="ACG11627" s="60"/>
      <c r="ACH11627" s="60"/>
      <c r="ACI11627" s="60"/>
      <c r="ACJ11627" s="60"/>
      <c r="ACK11627" s="60"/>
      <c r="ACL11627" s="60"/>
      <c r="ACM11627" s="60"/>
      <c r="ACN11627" s="60"/>
      <c r="ACO11627" s="60"/>
      <c r="ACP11627" s="60"/>
      <c r="ACQ11627" s="60"/>
      <c r="ACR11627" s="60"/>
      <c r="ACS11627" s="60"/>
      <c r="ACT11627" s="60"/>
      <c r="ACU11627" s="60"/>
      <c r="ACV11627" s="60"/>
      <c r="ACW11627" s="60"/>
      <c r="ACX11627" s="60"/>
      <c r="ACY11627" s="60">
        <v>0.92792699567388404</v>
      </c>
      <c r="ACZ11627" s="60"/>
      <c r="ADA11627" s="60"/>
      <c r="ADB11627" s="60"/>
      <c r="ADC11627" s="60"/>
      <c r="ADD11627" s="60"/>
      <c r="ADE11627" s="60"/>
    </row>
    <row r="11628" spans="760:785" x14ac:dyDescent="0.25">
      <c r="ACF11628" s="60"/>
      <c r="ACG11628" s="60"/>
      <c r="ACH11628" s="60"/>
      <c r="ACI11628" s="60"/>
      <c r="ACJ11628" s="60"/>
      <c r="ACK11628" s="60"/>
      <c r="ACL11628" s="60"/>
      <c r="ACM11628" s="60"/>
      <c r="ACN11628" s="60"/>
      <c r="ACO11628" s="60"/>
      <c r="ACP11628" s="60"/>
      <c r="ACQ11628" s="60"/>
      <c r="ACR11628" s="60"/>
      <c r="ACS11628" s="60"/>
      <c r="ACT11628" s="60"/>
      <c r="ACU11628" s="60"/>
      <c r="ACV11628" s="60"/>
      <c r="ACW11628" s="60"/>
      <c r="ACX11628" s="60"/>
      <c r="ACY11628" s="60">
        <v>0.927911485629064</v>
      </c>
      <c r="ACZ11628" s="60"/>
      <c r="ADA11628" s="60"/>
      <c r="ADB11628" s="60"/>
      <c r="ADC11628" s="60"/>
      <c r="ADD11628" s="60"/>
      <c r="ADE11628" s="60"/>
    </row>
    <row r="11629" spans="760:785" x14ac:dyDescent="0.25">
      <c r="ACF11629" s="60"/>
      <c r="ACG11629" s="60"/>
      <c r="ACH11629" s="60"/>
      <c r="ACI11629" s="60"/>
      <c r="ACJ11629" s="60"/>
      <c r="ACK11629" s="60"/>
      <c r="ACL11629" s="60"/>
      <c r="ACM11629" s="60"/>
      <c r="ACN11629" s="60"/>
      <c r="ACO11629" s="60"/>
      <c r="ACP11629" s="60"/>
      <c r="ACQ11629" s="60"/>
      <c r="ACR11629" s="60"/>
      <c r="ACS11629" s="60"/>
      <c r="ACT11629" s="60"/>
      <c r="ACU11629" s="60"/>
      <c r="ACV11629" s="60"/>
      <c r="ACW11629" s="60"/>
      <c r="ACX11629" s="60"/>
      <c r="ACY11629" s="60">
        <v>0.92784593043171404</v>
      </c>
      <c r="ACZ11629" s="60"/>
      <c r="ADA11629" s="60"/>
      <c r="ADB11629" s="60"/>
      <c r="ADC11629" s="60"/>
      <c r="ADD11629" s="60"/>
      <c r="ADE11629" s="60"/>
    </row>
    <row r="11630" spans="760:785" x14ac:dyDescent="0.25">
      <c r="ACF11630" s="60"/>
      <c r="ACG11630" s="60"/>
      <c r="ACH11630" s="60"/>
      <c r="ACI11630" s="60"/>
      <c r="ACJ11630" s="60"/>
      <c r="ACK11630" s="60"/>
      <c r="ACL11630" s="60"/>
      <c r="ACM11630" s="60"/>
      <c r="ACN11630" s="60"/>
      <c r="ACO11630" s="60"/>
      <c r="ACP11630" s="60"/>
      <c r="ACQ11630" s="60"/>
      <c r="ACR11630" s="60"/>
      <c r="ACS11630" s="60"/>
      <c r="ACT11630" s="60"/>
      <c r="ACU11630" s="60"/>
      <c r="ACV11630" s="60"/>
      <c r="ACW11630" s="60"/>
      <c r="ACX11630" s="60"/>
      <c r="ACY11630" s="60">
        <v>0.92782251674294502</v>
      </c>
      <c r="ACZ11630" s="60"/>
      <c r="ADA11630" s="60"/>
      <c r="ADB11630" s="60"/>
      <c r="ADC11630" s="60"/>
      <c r="ADD11630" s="60"/>
      <c r="ADE11630" s="60"/>
    </row>
    <row r="11631" spans="760:785" x14ac:dyDescent="0.25">
      <c r="ACF11631" s="60"/>
      <c r="ACG11631" s="60"/>
      <c r="ACH11631" s="60"/>
      <c r="ACI11631" s="60"/>
      <c r="ACJ11631" s="60"/>
      <c r="ACK11631" s="60"/>
      <c r="ACL11631" s="60"/>
      <c r="ACM11631" s="60"/>
      <c r="ACN11631" s="60"/>
      <c r="ACO11631" s="60"/>
      <c r="ACP11631" s="60"/>
      <c r="ACQ11631" s="60"/>
      <c r="ACR11631" s="60"/>
      <c r="ACS11631" s="60"/>
      <c r="ACT11631" s="60"/>
      <c r="ACU11631" s="60"/>
      <c r="ACV11631" s="60"/>
      <c r="ACW11631" s="60"/>
      <c r="ACX11631" s="60"/>
      <c r="ACY11631" s="60">
        <v>0.92782166519665599</v>
      </c>
      <c r="ACZ11631" s="60"/>
      <c r="ADA11631" s="60"/>
      <c r="ADB11631" s="60"/>
      <c r="ADC11631" s="60"/>
      <c r="ADD11631" s="60"/>
      <c r="ADE11631" s="60"/>
    </row>
    <row r="11632" spans="760:785" x14ac:dyDescent="0.25">
      <c r="ACF11632" s="60"/>
      <c r="ACG11632" s="60"/>
      <c r="ACH11632" s="60"/>
      <c r="ACI11632" s="60"/>
      <c r="ACJ11632" s="60"/>
      <c r="ACK11632" s="60"/>
      <c r="ACL11632" s="60"/>
      <c r="ACM11632" s="60"/>
      <c r="ACN11632" s="60"/>
      <c r="ACO11632" s="60"/>
      <c r="ACP11632" s="60"/>
      <c r="ACQ11632" s="60"/>
      <c r="ACR11632" s="60"/>
      <c r="ACS11632" s="60"/>
      <c r="ACT11632" s="60"/>
      <c r="ACU11632" s="60"/>
      <c r="ACV11632" s="60"/>
      <c r="ACW11632" s="60"/>
      <c r="ACX11632" s="60"/>
      <c r="ACY11632" s="60">
        <v>0.92781388216666305</v>
      </c>
      <c r="ACZ11632" s="60"/>
      <c r="ADA11632" s="60"/>
      <c r="ADB11632" s="60"/>
      <c r="ADC11632" s="60"/>
      <c r="ADD11632" s="60"/>
      <c r="ADE11632" s="60"/>
    </row>
    <row r="11633" spans="760:785" x14ac:dyDescent="0.25">
      <c r="ACF11633" s="60"/>
      <c r="ACG11633" s="60"/>
      <c r="ACH11633" s="60"/>
      <c r="ACI11633" s="60"/>
      <c r="ACJ11633" s="60"/>
      <c r="ACK11633" s="60"/>
      <c r="ACL11633" s="60"/>
      <c r="ACM11633" s="60"/>
      <c r="ACN11633" s="60"/>
      <c r="ACO11633" s="60"/>
      <c r="ACP11633" s="60"/>
      <c r="ACQ11633" s="60"/>
      <c r="ACR11633" s="60"/>
      <c r="ACS11633" s="60"/>
      <c r="ACT11633" s="60"/>
      <c r="ACU11633" s="60"/>
      <c r="ACV11633" s="60"/>
      <c r="ACW11633" s="60"/>
      <c r="ACX11633" s="60"/>
      <c r="ACY11633" s="60">
        <v>0.92781232292322102</v>
      </c>
      <c r="ACZ11633" s="60"/>
      <c r="ADA11633" s="60"/>
      <c r="ADB11633" s="60"/>
      <c r="ADC11633" s="60"/>
      <c r="ADD11633" s="60"/>
      <c r="ADE11633" s="60"/>
    </row>
    <row r="11634" spans="760:785" x14ac:dyDescent="0.25">
      <c r="ACF11634" s="60"/>
      <c r="ACG11634" s="60"/>
      <c r="ACH11634" s="60"/>
      <c r="ACI11634" s="60"/>
      <c r="ACJ11634" s="60"/>
      <c r="ACK11634" s="60"/>
      <c r="ACL11634" s="60"/>
      <c r="ACM11634" s="60"/>
      <c r="ACN11634" s="60"/>
      <c r="ACO11634" s="60"/>
      <c r="ACP11634" s="60"/>
      <c r="ACQ11634" s="60"/>
      <c r="ACR11634" s="60"/>
      <c r="ACS11634" s="60"/>
      <c r="ACT11634" s="60"/>
      <c r="ACU11634" s="60"/>
      <c r="ACV11634" s="60"/>
      <c r="ACW11634" s="60"/>
      <c r="ACX11634" s="60"/>
      <c r="ACY11634" s="60">
        <v>0.927798323506138</v>
      </c>
      <c r="ACZ11634" s="60"/>
      <c r="ADA11634" s="60"/>
      <c r="ADB11634" s="60"/>
      <c r="ADC11634" s="60"/>
      <c r="ADD11634" s="60"/>
      <c r="ADE11634" s="60"/>
    </row>
    <row r="11635" spans="760:785" x14ac:dyDescent="0.25">
      <c r="ACF11635" s="60"/>
      <c r="ACG11635" s="60"/>
      <c r="ACH11635" s="60"/>
      <c r="ACI11635" s="60"/>
      <c r="ACJ11635" s="60"/>
      <c r="ACK11635" s="60"/>
      <c r="ACL11635" s="60"/>
      <c r="ACM11635" s="60"/>
      <c r="ACN11635" s="60"/>
      <c r="ACO11635" s="60"/>
      <c r="ACP11635" s="60"/>
      <c r="ACQ11635" s="60"/>
      <c r="ACR11635" s="60"/>
      <c r="ACS11635" s="60"/>
      <c r="ACT11635" s="60"/>
      <c r="ACU11635" s="60"/>
      <c r="ACV11635" s="60"/>
      <c r="ACW11635" s="60"/>
      <c r="ACX11635" s="60"/>
      <c r="ACY11635" s="60">
        <v>0.92778775658671597</v>
      </c>
      <c r="ACZ11635" s="60"/>
      <c r="ADA11635" s="60"/>
      <c r="ADB11635" s="60"/>
      <c r="ADC11635" s="60"/>
      <c r="ADD11635" s="60"/>
      <c r="ADE11635" s="60"/>
    </row>
    <row r="11636" spans="760:785" x14ac:dyDescent="0.25">
      <c r="ACF11636" s="60"/>
      <c r="ACG11636" s="60"/>
      <c r="ACH11636" s="60"/>
      <c r="ACI11636" s="60"/>
      <c r="ACJ11636" s="60"/>
      <c r="ACK11636" s="60"/>
      <c r="ACL11636" s="60"/>
      <c r="ACM11636" s="60"/>
      <c r="ACN11636" s="60"/>
      <c r="ACO11636" s="60"/>
      <c r="ACP11636" s="60"/>
      <c r="ACQ11636" s="60"/>
      <c r="ACR11636" s="60"/>
      <c r="ACS11636" s="60"/>
      <c r="ACT11636" s="60"/>
      <c r="ACU11636" s="60"/>
      <c r="ACV11636" s="60"/>
      <c r="ACW11636" s="60"/>
      <c r="ACX11636" s="60"/>
      <c r="ACY11636" s="60">
        <v>0.92777126807050003</v>
      </c>
      <c r="ACZ11636" s="60"/>
      <c r="ADA11636" s="60"/>
      <c r="ADB11636" s="60"/>
      <c r="ADC11636" s="60"/>
      <c r="ADD11636" s="60"/>
      <c r="ADE11636" s="60"/>
    </row>
    <row r="11637" spans="760:785" x14ac:dyDescent="0.25">
      <c r="ACF11637" s="60"/>
      <c r="ACG11637" s="60"/>
      <c r="ACH11637" s="60"/>
      <c r="ACI11637" s="60"/>
      <c r="ACJ11637" s="60"/>
      <c r="ACK11637" s="60"/>
      <c r="ACL11637" s="60"/>
      <c r="ACM11637" s="60"/>
      <c r="ACN11637" s="60"/>
      <c r="ACO11637" s="60"/>
      <c r="ACP11637" s="60"/>
      <c r="ACQ11637" s="60"/>
      <c r="ACR11637" s="60"/>
      <c r="ACS11637" s="60"/>
      <c r="ACT11637" s="60"/>
      <c r="ACU11637" s="60"/>
      <c r="ACV11637" s="60"/>
      <c r="ACW11637" s="60"/>
      <c r="ACX11637" s="60"/>
      <c r="ACY11637" s="60">
        <v>0.92774872326695101</v>
      </c>
      <c r="ACZ11637" s="60"/>
      <c r="ADA11637" s="60"/>
      <c r="ADB11637" s="60"/>
      <c r="ADC11637" s="60"/>
      <c r="ADD11637" s="60"/>
      <c r="ADE11637" s="60"/>
    </row>
    <row r="11638" spans="760:785" x14ac:dyDescent="0.25">
      <c r="ACF11638" s="60"/>
      <c r="ACG11638" s="60"/>
      <c r="ACH11638" s="60"/>
      <c r="ACI11638" s="60"/>
      <c r="ACJ11638" s="60"/>
      <c r="ACK11638" s="60"/>
      <c r="ACL11638" s="60"/>
      <c r="ACM11638" s="60"/>
      <c r="ACN11638" s="60"/>
      <c r="ACO11638" s="60"/>
      <c r="ACP11638" s="60"/>
      <c r="ACQ11638" s="60"/>
      <c r="ACR11638" s="60"/>
      <c r="ACS11638" s="60"/>
      <c r="ACT11638" s="60"/>
      <c r="ACU11638" s="60"/>
      <c r="ACV11638" s="60"/>
      <c r="ACW11638" s="60"/>
      <c r="ACX11638" s="60"/>
      <c r="ACY11638" s="60">
        <v>0.92771749194555797</v>
      </c>
      <c r="ACZ11638" s="60"/>
      <c r="ADA11638" s="60"/>
      <c r="ADB11638" s="60"/>
      <c r="ADC11638" s="60"/>
      <c r="ADD11638" s="60"/>
      <c r="ADE11638" s="60"/>
    </row>
    <row r="11639" spans="760:785" x14ac:dyDescent="0.25">
      <c r="ACF11639" s="60"/>
      <c r="ACG11639" s="60"/>
      <c r="ACH11639" s="60"/>
      <c r="ACI11639" s="60"/>
      <c r="ACJ11639" s="60"/>
      <c r="ACK11639" s="60"/>
      <c r="ACL11639" s="60"/>
      <c r="ACM11639" s="60"/>
      <c r="ACN11639" s="60"/>
      <c r="ACO11639" s="60"/>
      <c r="ACP11639" s="60"/>
      <c r="ACQ11639" s="60"/>
      <c r="ACR11639" s="60"/>
      <c r="ACS11639" s="60"/>
      <c r="ACT11639" s="60"/>
      <c r="ACU11639" s="60"/>
      <c r="ACV11639" s="60"/>
      <c r="ACW11639" s="60"/>
      <c r="ACX11639" s="60"/>
      <c r="ACY11639" s="60">
        <v>0.927707663204282</v>
      </c>
      <c r="ACZ11639" s="60"/>
      <c r="ADA11639" s="60"/>
      <c r="ADB11639" s="60"/>
      <c r="ADC11639" s="60"/>
      <c r="ADD11639" s="60"/>
      <c r="ADE11639" s="60"/>
    </row>
    <row r="11640" spans="760:785" x14ac:dyDescent="0.25">
      <c r="ACF11640" s="60"/>
      <c r="ACG11640" s="60"/>
      <c r="ACH11640" s="60"/>
      <c r="ACI11640" s="60"/>
      <c r="ACJ11640" s="60"/>
      <c r="ACK11640" s="60"/>
      <c r="ACL11640" s="60"/>
      <c r="ACM11640" s="60"/>
      <c r="ACN11640" s="60"/>
      <c r="ACO11640" s="60"/>
      <c r="ACP11640" s="60"/>
      <c r="ACQ11640" s="60"/>
      <c r="ACR11640" s="60"/>
      <c r="ACS11640" s="60"/>
      <c r="ACT11640" s="60"/>
      <c r="ACU11640" s="60"/>
      <c r="ACV11640" s="60"/>
      <c r="ACW11640" s="60"/>
      <c r="ACX11640" s="60"/>
      <c r="ACY11640" s="60">
        <v>0.92770105946660497</v>
      </c>
      <c r="ACZ11640" s="60"/>
      <c r="ADA11640" s="60"/>
      <c r="ADB11640" s="60"/>
      <c r="ADC11640" s="60"/>
      <c r="ADD11640" s="60"/>
      <c r="ADE11640" s="60"/>
    </row>
    <row r="11641" spans="760:785" x14ac:dyDescent="0.25">
      <c r="ACF11641" s="60"/>
      <c r="ACG11641" s="60"/>
      <c r="ACH11641" s="60"/>
      <c r="ACI11641" s="60"/>
      <c r="ACJ11641" s="60"/>
      <c r="ACK11641" s="60"/>
      <c r="ACL11641" s="60"/>
      <c r="ACM11641" s="60"/>
      <c r="ACN11641" s="60"/>
      <c r="ACO11641" s="60"/>
      <c r="ACP11641" s="60"/>
      <c r="ACQ11641" s="60"/>
      <c r="ACR11641" s="60"/>
      <c r="ACS11641" s="60"/>
      <c r="ACT11641" s="60"/>
      <c r="ACU11641" s="60"/>
      <c r="ACV11641" s="60"/>
      <c r="ACW11641" s="60"/>
      <c r="ACX11641" s="60"/>
      <c r="ACY11641" s="60">
        <v>0.927665857500242</v>
      </c>
      <c r="ACZ11641" s="60"/>
      <c r="ADA11641" s="60"/>
      <c r="ADB11641" s="60"/>
      <c r="ADC11641" s="60"/>
      <c r="ADD11641" s="60"/>
      <c r="ADE11641" s="60"/>
    </row>
    <row r="11642" spans="760:785" x14ac:dyDescent="0.25">
      <c r="ACF11642" s="60"/>
      <c r="ACG11642" s="60"/>
      <c r="ACH11642" s="60"/>
      <c r="ACI11642" s="60"/>
      <c r="ACJ11642" s="60"/>
      <c r="ACK11642" s="60"/>
      <c r="ACL11642" s="60"/>
      <c r="ACM11642" s="60"/>
      <c r="ACN11642" s="60"/>
      <c r="ACO11642" s="60"/>
      <c r="ACP11642" s="60"/>
      <c r="ACQ11642" s="60"/>
      <c r="ACR11642" s="60"/>
      <c r="ACS11642" s="60"/>
      <c r="ACT11642" s="60"/>
      <c r="ACU11642" s="60"/>
      <c r="ACV11642" s="60"/>
      <c r="ACW11642" s="60"/>
      <c r="ACX11642" s="60"/>
      <c r="ACY11642" s="60">
        <v>0.92765419107470604</v>
      </c>
      <c r="ACZ11642" s="60"/>
      <c r="ADA11642" s="60"/>
      <c r="ADB11642" s="60"/>
      <c r="ADC11642" s="60"/>
      <c r="ADD11642" s="60"/>
      <c r="ADE11642" s="60"/>
    </row>
    <row r="11643" spans="760:785" x14ac:dyDescent="0.25">
      <c r="ACF11643" s="60"/>
      <c r="ACG11643" s="60"/>
      <c r="ACH11643" s="60"/>
      <c r="ACI11643" s="60"/>
      <c r="ACJ11643" s="60"/>
      <c r="ACK11643" s="60"/>
      <c r="ACL11643" s="60"/>
      <c r="ACM11643" s="60"/>
      <c r="ACN11643" s="60"/>
      <c r="ACO11643" s="60"/>
      <c r="ACP11643" s="60"/>
      <c r="ACQ11643" s="60"/>
      <c r="ACR11643" s="60"/>
      <c r="ACS11643" s="60"/>
      <c r="ACT11643" s="60"/>
      <c r="ACU11643" s="60"/>
      <c r="ACV11643" s="60"/>
      <c r="ACW11643" s="60"/>
      <c r="ACX11643" s="60"/>
      <c r="ACY11643" s="60">
        <v>0.92763592583148502</v>
      </c>
      <c r="ACZ11643" s="60"/>
      <c r="ADA11643" s="60"/>
      <c r="ADB11643" s="60"/>
      <c r="ADC11643" s="60"/>
      <c r="ADD11643" s="60"/>
      <c r="ADE11643" s="60"/>
    </row>
    <row r="11644" spans="760:785" x14ac:dyDescent="0.25">
      <c r="ACF11644" s="60"/>
      <c r="ACG11644" s="60"/>
      <c r="ACH11644" s="60"/>
      <c r="ACI11644" s="60"/>
      <c r="ACJ11644" s="60"/>
      <c r="ACK11644" s="60"/>
      <c r="ACL11644" s="60"/>
      <c r="ACM11644" s="60"/>
      <c r="ACN11644" s="60"/>
      <c r="ACO11644" s="60"/>
      <c r="ACP11644" s="60"/>
      <c r="ACQ11644" s="60"/>
      <c r="ACR11644" s="60"/>
      <c r="ACS11644" s="60"/>
      <c r="ACT11644" s="60"/>
      <c r="ACU11644" s="60"/>
      <c r="ACV11644" s="60"/>
      <c r="ACW11644" s="60"/>
      <c r="ACX11644" s="60"/>
      <c r="ACY11644" s="60">
        <v>0.92762389119369504</v>
      </c>
      <c r="ACZ11644" s="60"/>
      <c r="ADA11644" s="60"/>
      <c r="ADB11644" s="60"/>
      <c r="ADC11644" s="60"/>
      <c r="ADD11644" s="60"/>
      <c r="ADE11644" s="60"/>
    </row>
    <row r="11645" spans="760:785" x14ac:dyDescent="0.25">
      <c r="ACF11645" s="60"/>
      <c r="ACG11645" s="60"/>
      <c r="ACH11645" s="60"/>
      <c r="ACI11645" s="60"/>
      <c r="ACJ11645" s="60"/>
      <c r="ACK11645" s="60"/>
      <c r="ACL11645" s="60"/>
      <c r="ACM11645" s="60"/>
      <c r="ACN11645" s="60"/>
      <c r="ACO11645" s="60"/>
      <c r="ACP11645" s="60"/>
      <c r="ACQ11645" s="60"/>
      <c r="ACR11645" s="60"/>
      <c r="ACS11645" s="60"/>
      <c r="ACT11645" s="60"/>
      <c r="ACU11645" s="60"/>
      <c r="ACV11645" s="60"/>
      <c r="ACW11645" s="60"/>
      <c r="ACX11645" s="60"/>
      <c r="ACY11645" s="60">
        <v>0.92762079245512796</v>
      </c>
      <c r="ACZ11645" s="60"/>
      <c r="ADA11645" s="60"/>
      <c r="ADB11645" s="60"/>
      <c r="ADC11645" s="60"/>
      <c r="ADD11645" s="60"/>
      <c r="ADE11645" s="60"/>
    </row>
    <row r="11646" spans="760:785" x14ac:dyDescent="0.25">
      <c r="ACF11646" s="60"/>
      <c r="ACG11646" s="60"/>
      <c r="ACH11646" s="60"/>
      <c r="ACI11646" s="60"/>
      <c r="ACJ11646" s="60"/>
      <c r="ACK11646" s="60"/>
      <c r="ACL11646" s="60"/>
      <c r="ACM11646" s="60"/>
      <c r="ACN11646" s="60"/>
      <c r="ACO11646" s="60"/>
      <c r="ACP11646" s="60"/>
      <c r="ACQ11646" s="60"/>
      <c r="ACR11646" s="60"/>
      <c r="ACS11646" s="60"/>
      <c r="ACT11646" s="60"/>
      <c r="ACU11646" s="60"/>
      <c r="ACV11646" s="60"/>
      <c r="ACW11646" s="60"/>
      <c r="ACX11646" s="60"/>
      <c r="ACY11646" s="60">
        <v>0.92760955115135102</v>
      </c>
      <c r="ACZ11646" s="60"/>
      <c r="ADA11646" s="60"/>
      <c r="ADB11646" s="60"/>
      <c r="ADC11646" s="60"/>
      <c r="ADD11646" s="60"/>
      <c r="ADE11646" s="60"/>
    </row>
    <row r="11647" spans="760:785" x14ac:dyDescent="0.25">
      <c r="ACF11647" s="60"/>
      <c r="ACG11647" s="60"/>
      <c r="ACH11647" s="60"/>
      <c r="ACI11647" s="60"/>
      <c r="ACJ11647" s="60"/>
      <c r="ACK11647" s="60"/>
      <c r="ACL11647" s="60"/>
      <c r="ACM11647" s="60"/>
      <c r="ACN11647" s="60"/>
      <c r="ACO11647" s="60"/>
      <c r="ACP11647" s="60"/>
      <c r="ACQ11647" s="60"/>
      <c r="ACR11647" s="60"/>
      <c r="ACS11647" s="60"/>
      <c r="ACT11647" s="60"/>
      <c r="ACU11647" s="60"/>
      <c r="ACV11647" s="60"/>
      <c r="ACW11647" s="60"/>
      <c r="ACX11647" s="60"/>
      <c r="ACY11647" s="60">
        <v>0.92755771125284203</v>
      </c>
      <c r="ACZ11647" s="60"/>
      <c r="ADA11647" s="60"/>
      <c r="ADB11647" s="60"/>
      <c r="ADC11647" s="60"/>
      <c r="ADD11647" s="60"/>
      <c r="ADE11647" s="60"/>
    </row>
    <row r="11648" spans="760:785" x14ac:dyDescent="0.25">
      <c r="ACF11648" s="60"/>
      <c r="ACG11648" s="60"/>
      <c r="ACH11648" s="60"/>
      <c r="ACI11648" s="60"/>
      <c r="ACJ11648" s="60"/>
      <c r="ACK11648" s="60"/>
      <c r="ACL11648" s="60"/>
      <c r="ACM11648" s="60"/>
      <c r="ACN11648" s="60"/>
      <c r="ACO11648" s="60"/>
      <c r="ACP11648" s="60"/>
      <c r="ACQ11648" s="60"/>
      <c r="ACR11648" s="60"/>
      <c r="ACS11648" s="60"/>
      <c r="ACT11648" s="60"/>
      <c r="ACU11648" s="60"/>
      <c r="ACV11648" s="60"/>
      <c r="ACW11648" s="60"/>
      <c r="ACX11648" s="60"/>
      <c r="ACY11648" s="60">
        <v>0.92753107432051496</v>
      </c>
      <c r="ACZ11648" s="60"/>
      <c r="ADA11648" s="60"/>
      <c r="ADB11648" s="60"/>
      <c r="ADC11648" s="60"/>
      <c r="ADD11648" s="60"/>
      <c r="ADE11648" s="60"/>
    </row>
    <row r="11649" spans="760:785" x14ac:dyDescent="0.25">
      <c r="ACF11649" s="60"/>
      <c r="ACG11649" s="60"/>
      <c r="ACH11649" s="60"/>
      <c r="ACI11649" s="60"/>
      <c r="ACJ11649" s="60"/>
      <c r="ACK11649" s="60"/>
      <c r="ACL11649" s="60"/>
      <c r="ACM11649" s="60"/>
      <c r="ACN11649" s="60"/>
      <c r="ACO11649" s="60"/>
      <c r="ACP11649" s="60"/>
      <c r="ACQ11649" s="60"/>
      <c r="ACR11649" s="60"/>
      <c r="ACS11649" s="60"/>
      <c r="ACT11649" s="60"/>
      <c r="ACU11649" s="60"/>
      <c r="ACV11649" s="60"/>
      <c r="ACW11649" s="60"/>
      <c r="ACX11649" s="60"/>
      <c r="ACY11649" s="60">
        <v>0.92752877859000804</v>
      </c>
      <c r="ACZ11649" s="60"/>
      <c r="ADA11649" s="60"/>
      <c r="ADB11649" s="60"/>
      <c r="ADC11649" s="60"/>
      <c r="ADD11649" s="60"/>
      <c r="ADE11649" s="60"/>
    </row>
    <row r="11650" spans="760:785" x14ac:dyDescent="0.25">
      <c r="ACF11650" s="60"/>
      <c r="ACG11650" s="60"/>
      <c r="ACH11650" s="60"/>
      <c r="ACI11650" s="60"/>
      <c r="ACJ11650" s="60"/>
      <c r="ACK11650" s="60"/>
      <c r="ACL11650" s="60"/>
      <c r="ACM11650" s="60"/>
      <c r="ACN11650" s="60"/>
      <c r="ACO11650" s="60"/>
      <c r="ACP11650" s="60"/>
      <c r="ACQ11650" s="60"/>
      <c r="ACR11650" s="60"/>
      <c r="ACS11650" s="60"/>
      <c r="ACT11650" s="60"/>
      <c r="ACU11650" s="60"/>
      <c r="ACV11650" s="60"/>
      <c r="ACW11650" s="60"/>
      <c r="ACX11650" s="60"/>
      <c r="ACY11650" s="60">
        <v>0.92752393010323297</v>
      </c>
      <c r="ACZ11650" s="60"/>
      <c r="ADA11650" s="60"/>
      <c r="ADB11650" s="60"/>
      <c r="ADC11650" s="60"/>
      <c r="ADD11650" s="60"/>
      <c r="ADE11650" s="60"/>
    </row>
    <row r="11651" spans="760:785" x14ac:dyDescent="0.25">
      <c r="ACF11651" s="60"/>
      <c r="ACG11651" s="60"/>
      <c r="ACH11651" s="60"/>
      <c r="ACI11651" s="60"/>
      <c r="ACJ11651" s="60"/>
      <c r="ACK11651" s="60"/>
      <c r="ACL11651" s="60"/>
      <c r="ACM11651" s="60"/>
      <c r="ACN11651" s="60"/>
      <c r="ACO11651" s="60"/>
      <c r="ACP11651" s="60"/>
      <c r="ACQ11651" s="60"/>
      <c r="ACR11651" s="60"/>
      <c r="ACS11651" s="60"/>
      <c r="ACT11651" s="60"/>
      <c r="ACU11651" s="60"/>
      <c r="ACV11651" s="60"/>
      <c r="ACW11651" s="60"/>
      <c r="ACX11651" s="60"/>
      <c r="ACY11651" s="60">
        <v>0.92751997033564404</v>
      </c>
      <c r="ACZ11651" s="60"/>
      <c r="ADA11651" s="60"/>
      <c r="ADB11651" s="60"/>
      <c r="ADC11651" s="60"/>
      <c r="ADD11651" s="60"/>
      <c r="ADE11651" s="60"/>
    </row>
    <row r="11652" spans="760:785" x14ac:dyDescent="0.25">
      <c r="ACF11652" s="60"/>
      <c r="ACG11652" s="60"/>
      <c r="ACH11652" s="60"/>
      <c r="ACI11652" s="60"/>
      <c r="ACJ11652" s="60"/>
      <c r="ACK11652" s="60"/>
      <c r="ACL11652" s="60"/>
      <c r="ACM11652" s="60"/>
      <c r="ACN11652" s="60"/>
      <c r="ACO11652" s="60"/>
      <c r="ACP11652" s="60"/>
      <c r="ACQ11652" s="60"/>
      <c r="ACR11652" s="60"/>
      <c r="ACS11652" s="60"/>
      <c r="ACT11652" s="60"/>
      <c r="ACU11652" s="60"/>
      <c r="ACV11652" s="60"/>
      <c r="ACW11652" s="60"/>
      <c r="ACX11652" s="60"/>
      <c r="ACY11652" s="60">
        <v>0.92750030661015603</v>
      </c>
      <c r="ACZ11652" s="60"/>
      <c r="ADA11652" s="60"/>
      <c r="ADB11652" s="60"/>
      <c r="ADC11652" s="60"/>
      <c r="ADD11652" s="60"/>
      <c r="ADE11652" s="60"/>
    </row>
    <row r="11653" spans="760:785" x14ac:dyDescent="0.25">
      <c r="ACF11653" s="60"/>
      <c r="ACG11653" s="60"/>
      <c r="ACH11653" s="60"/>
      <c r="ACI11653" s="60"/>
      <c r="ACJ11653" s="60"/>
      <c r="ACK11653" s="60"/>
      <c r="ACL11653" s="60"/>
      <c r="ACM11653" s="60"/>
      <c r="ACN11653" s="60"/>
      <c r="ACO11653" s="60"/>
      <c r="ACP11653" s="60"/>
      <c r="ACQ11653" s="60"/>
      <c r="ACR11653" s="60"/>
      <c r="ACS11653" s="60"/>
      <c r="ACT11653" s="60"/>
      <c r="ACU11653" s="60"/>
      <c r="ACV11653" s="60"/>
      <c r="ACW11653" s="60"/>
      <c r="ACX11653" s="60"/>
      <c r="ACY11653" s="60">
        <v>0.92746335536254998</v>
      </c>
      <c r="ACZ11653" s="60"/>
      <c r="ADA11653" s="60"/>
      <c r="ADB11653" s="60"/>
      <c r="ADC11653" s="60"/>
      <c r="ADD11653" s="60"/>
      <c r="ADE11653" s="60"/>
    </row>
    <row r="11654" spans="760:785" x14ac:dyDescent="0.25">
      <c r="ACF11654" s="60"/>
      <c r="ACG11654" s="60"/>
      <c r="ACH11654" s="60"/>
      <c r="ACI11654" s="60"/>
      <c r="ACJ11654" s="60"/>
      <c r="ACK11654" s="60"/>
      <c r="ACL11654" s="60"/>
      <c r="ACM11654" s="60"/>
      <c r="ACN11654" s="60"/>
      <c r="ACO11654" s="60"/>
      <c r="ACP11654" s="60"/>
      <c r="ACQ11654" s="60"/>
      <c r="ACR11654" s="60"/>
      <c r="ACS11654" s="60"/>
      <c r="ACT11654" s="60"/>
      <c r="ACU11654" s="60"/>
      <c r="ACV11654" s="60"/>
      <c r="ACW11654" s="60"/>
      <c r="ACX11654" s="60"/>
      <c r="ACY11654" s="60">
        <v>0.92737777843348201</v>
      </c>
      <c r="ACZ11654" s="60"/>
      <c r="ADA11654" s="60"/>
      <c r="ADB11654" s="60"/>
      <c r="ADC11654" s="60"/>
      <c r="ADD11654" s="60"/>
      <c r="ADE11654" s="60"/>
    </row>
    <row r="11655" spans="760:785" x14ac:dyDescent="0.25">
      <c r="ACF11655" s="60"/>
      <c r="ACG11655" s="60"/>
      <c r="ACH11655" s="60"/>
      <c r="ACI11655" s="60"/>
      <c r="ACJ11655" s="60"/>
      <c r="ACK11655" s="60"/>
      <c r="ACL11655" s="60"/>
      <c r="ACM11655" s="60"/>
      <c r="ACN11655" s="60"/>
      <c r="ACO11655" s="60"/>
      <c r="ACP11655" s="60"/>
      <c r="ACQ11655" s="60"/>
      <c r="ACR11655" s="60"/>
      <c r="ACS11655" s="60"/>
      <c r="ACT11655" s="60"/>
      <c r="ACU11655" s="60"/>
      <c r="ACV11655" s="60"/>
      <c r="ACW11655" s="60"/>
      <c r="ACX11655" s="60"/>
      <c r="ACY11655" s="60">
        <v>0.92736752609129303</v>
      </c>
      <c r="ACZ11655" s="60"/>
      <c r="ADA11655" s="60"/>
      <c r="ADB11655" s="60"/>
      <c r="ADC11655" s="60"/>
      <c r="ADD11655" s="60"/>
      <c r="ADE11655" s="60"/>
    </row>
    <row r="11656" spans="760:785" x14ac:dyDescent="0.25">
      <c r="ACF11656" s="60"/>
      <c r="ACG11656" s="60"/>
      <c r="ACH11656" s="60"/>
      <c r="ACI11656" s="60"/>
      <c r="ACJ11656" s="60"/>
      <c r="ACK11656" s="60"/>
      <c r="ACL11656" s="60"/>
      <c r="ACM11656" s="60"/>
      <c r="ACN11656" s="60"/>
      <c r="ACO11656" s="60"/>
      <c r="ACP11656" s="60"/>
      <c r="ACQ11656" s="60"/>
      <c r="ACR11656" s="60"/>
      <c r="ACS11656" s="60"/>
      <c r="ACT11656" s="60"/>
      <c r="ACU11656" s="60"/>
      <c r="ACV11656" s="60"/>
      <c r="ACW11656" s="60"/>
      <c r="ACX11656" s="60"/>
      <c r="ACY11656" s="60">
        <v>0.92735924718753404</v>
      </c>
      <c r="ACZ11656" s="60"/>
      <c r="ADA11656" s="60"/>
      <c r="ADB11656" s="60"/>
      <c r="ADC11656" s="60"/>
      <c r="ADD11656" s="60"/>
      <c r="ADE11656" s="60"/>
    </row>
    <row r="11657" spans="760:785" x14ac:dyDescent="0.25">
      <c r="ACF11657" s="60"/>
      <c r="ACG11657" s="60"/>
      <c r="ACH11657" s="60"/>
      <c r="ACI11657" s="60"/>
      <c r="ACJ11657" s="60"/>
      <c r="ACK11657" s="60"/>
      <c r="ACL11657" s="60"/>
      <c r="ACM11657" s="60"/>
      <c r="ACN11657" s="60"/>
      <c r="ACO11657" s="60"/>
      <c r="ACP11657" s="60"/>
      <c r="ACQ11657" s="60"/>
      <c r="ACR11657" s="60"/>
      <c r="ACS11657" s="60"/>
      <c r="ACT11657" s="60"/>
      <c r="ACU11657" s="60"/>
      <c r="ACV11657" s="60"/>
      <c r="ACW11657" s="60"/>
      <c r="ACX11657" s="60"/>
      <c r="ACY11657" s="60">
        <v>0.92731367988441604</v>
      </c>
      <c r="ACZ11657" s="60"/>
      <c r="ADA11657" s="60"/>
      <c r="ADB11657" s="60"/>
      <c r="ADC11657" s="60"/>
      <c r="ADD11657" s="60"/>
      <c r="ADE11657" s="60"/>
    </row>
    <row r="11658" spans="760:785" x14ac:dyDescent="0.25">
      <c r="ACF11658" s="60"/>
      <c r="ACG11658" s="60"/>
      <c r="ACH11658" s="60"/>
      <c r="ACI11658" s="60"/>
      <c r="ACJ11658" s="60"/>
      <c r="ACK11658" s="60"/>
      <c r="ACL11658" s="60"/>
      <c r="ACM11658" s="60"/>
      <c r="ACN11658" s="60"/>
      <c r="ACO11658" s="60"/>
      <c r="ACP11658" s="60"/>
      <c r="ACQ11658" s="60"/>
      <c r="ACR11658" s="60"/>
      <c r="ACS11658" s="60"/>
      <c r="ACT11658" s="60"/>
      <c r="ACU11658" s="60"/>
      <c r="ACV11658" s="60"/>
      <c r="ACW11658" s="60"/>
      <c r="ACX11658" s="60"/>
      <c r="ACY11658" s="60">
        <v>0.92729925307378602</v>
      </c>
      <c r="ACZ11658" s="60"/>
      <c r="ADA11658" s="60"/>
      <c r="ADB11658" s="60"/>
      <c r="ADC11658" s="60"/>
      <c r="ADD11658" s="60"/>
      <c r="ADE11658" s="60"/>
    </row>
    <row r="11659" spans="760:785" x14ac:dyDescent="0.25">
      <c r="ACF11659" s="60"/>
      <c r="ACG11659" s="60"/>
      <c r="ACH11659" s="60"/>
      <c r="ACI11659" s="60"/>
      <c r="ACJ11659" s="60"/>
      <c r="ACK11659" s="60"/>
      <c r="ACL11659" s="60"/>
      <c r="ACM11659" s="60"/>
      <c r="ACN11659" s="60"/>
      <c r="ACO11659" s="60"/>
      <c r="ACP11659" s="60"/>
      <c r="ACQ11659" s="60"/>
      <c r="ACR11659" s="60"/>
      <c r="ACS11659" s="60"/>
      <c r="ACT11659" s="60"/>
      <c r="ACU11659" s="60"/>
      <c r="ACV11659" s="60"/>
      <c r="ACW11659" s="60"/>
      <c r="ACX11659" s="60"/>
      <c r="ACY11659" s="60">
        <v>0.92729733057141295</v>
      </c>
      <c r="ACZ11659" s="60"/>
      <c r="ADA11659" s="60"/>
      <c r="ADB11659" s="60"/>
      <c r="ADC11659" s="60"/>
      <c r="ADD11659" s="60"/>
      <c r="ADE11659" s="60"/>
    </row>
    <row r="11660" spans="760:785" x14ac:dyDescent="0.25">
      <c r="ACF11660" s="60"/>
      <c r="ACG11660" s="60"/>
      <c r="ACH11660" s="60"/>
      <c r="ACI11660" s="60"/>
      <c r="ACJ11660" s="60"/>
      <c r="ACK11660" s="60"/>
      <c r="ACL11660" s="60"/>
      <c r="ACM11660" s="60"/>
      <c r="ACN11660" s="60"/>
      <c r="ACO11660" s="60"/>
      <c r="ACP11660" s="60"/>
      <c r="ACQ11660" s="60"/>
      <c r="ACR11660" s="60"/>
      <c r="ACS11660" s="60"/>
      <c r="ACT11660" s="60"/>
      <c r="ACU11660" s="60"/>
      <c r="ACV11660" s="60"/>
      <c r="ACW11660" s="60"/>
      <c r="ACX11660" s="60"/>
      <c r="ACY11660" s="60">
        <v>0.92728832244811699</v>
      </c>
      <c r="ACZ11660" s="60"/>
      <c r="ADA11660" s="60"/>
      <c r="ADB11660" s="60"/>
      <c r="ADC11660" s="60"/>
      <c r="ADD11660" s="60"/>
      <c r="ADE11660" s="60"/>
    </row>
    <row r="11661" spans="760:785" x14ac:dyDescent="0.25">
      <c r="ACF11661" s="60"/>
      <c r="ACG11661" s="60"/>
      <c r="ACH11661" s="60"/>
      <c r="ACI11661" s="60"/>
      <c r="ACJ11661" s="60"/>
      <c r="ACK11661" s="60"/>
      <c r="ACL11661" s="60"/>
      <c r="ACM11661" s="60"/>
      <c r="ACN11661" s="60"/>
      <c r="ACO11661" s="60"/>
      <c r="ACP11661" s="60"/>
      <c r="ACQ11661" s="60"/>
      <c r="ACR11661" s="60"/>
      <c r="ACS11661" s="60"/>
      <c r="ACT11661" s="60"/>
      <c r="ACU11661" s="60"/>
      <c r="ACV11661" s="60"/>
      <c r="ACW11661" s="60"/>
      <c r="ACX11661" s="60"/>
      <c r="ACY11661" s="60">
        <v>0.92727553375017902</v>
      </c>
      <c r="ACZ11661" s="60"/>
      <c r="ADA11661" s="60"/>
      <c r="ADB11661" s="60"/>
      <c r="ADC11661" s="60"/>
      <c r="ADD11661" s="60"/>
      <c r="ADE11661" s="60"/>
    </row>
    <row r="11662" spans="760:785" x14ac:dyDescent="0.25">
      <c r="ACF11662" s="60"/>
      <c r="ACG11662" s="60"/>
      <c r="ACH11662" s="60"/>
      <c r="ACI11662" s="60"/>
      <c r="ACJ11662" s="60"/>
      <c r="ACK11662" s="60"/>
      <c r="ACL11662" s="60"/>
      <c r="ACM11662" s="60"/>
      <c r="ACN11662" s="60"/>
      <c r="ACO11662" s="60"/>
      <c r="ACP11662" s="60"/>
      <c r="ACQ11662" s="60"/>
      <c r="ACR11662" s="60"/>
      <c r="ACS11662" s="60"/>
      <c r="ACT11662" s="60"/>
      <c r="ACU11662" s="60"/>
      <c r="ACV11662" s="60"/>
      <c r="ACW11662" s="60"/>
      <c r="ACX11662" s="60"/>
      <c r="ACY11662" s="60">
        <v>0.92723194592894798</v>
      </c>
      <c r="ACZ11662" s="60"/>
      <c r="ADA11662" s="60"/>
      <c r="ADB11662" s="60"/>
      <c r="ADC11662" s="60"/>
      <c r="ADD11662" s="60"/>
      <c r="ADE11662" s="60"/>
    </row>
    <row r="11663" spans="760:785" x14ac:dyDescent="0.25">
      <c r="ACF11663" s="60"/>
      <c r="ACG11663" s="60"/>
      <c r="ACH11663" s="60"/>
      <c r="ACI11663" s="60"/>
      <c r="ACJ11663" s="60"/>
      <c r="ACK11663" s="60"/>
      <c r="ACL11663" s="60"/>
      <c r="ACM11663" s="60"/>
      <c r="ACN11663" s="60"/>
      <c r="ACO11663" s="60"/>
      <c r="ACP11663" s="60"/>
      <c r="ACQ11663" s="60"/>
      <c r="ACR11663" s="60"/>
      <c r="ACS11663" s="60"/>
      <c r="ACT11663" s="60"/>
      <c r="ACU11663" s="60"/>
      <c r="ACV11663" s="60"/>
      <c r="ACW11663" s="60"/>
      <c r="ACX11663" s="60"/>
      <c r="ACY11663" s="60">
        <v>0.92722998684539104</v>
      </c>
      <c r="ACZ11663" s="60"/>
      <c r="ADA11663" s="60"/>
      <c r="ADB11663" s="60"/>
      <c r="ADC11663" s="60"/>
      <c r="ADD11663" s="60"/>
      <c r="ADE11663" s="60"/>
    </row>
    <row r="11664" spans="760:785" x14ac:dyDescent="0.25">
      <c r="ACF11664" s="60"/>
      <c r="ACG11664" s="60"/>
      <c r="ACH11664" s="60"/>
      <c r="ACI11664" s="60"/>
      <c r="ACJ11664" s="60"/>
      <c r="ACK11664" s="60"/>
      <c r="ACL11664" s="60"/>
      <c r="ACM11664" s="60"/>
      <c r="ACN11664" s="60"/>
      <c r="ACO11664" s="60"/>
      <c r="ACP11664" s="60"/>
      <c r="ACQ11664" s="60"/>
      <c r="ACR11664" s="60"/>
      <c r="ACS11664" s="60"/>
      <c r="ACT11664" s="60"/>
      <c r="ACU11664" s="60"/>
      <c r="ACV11664" s="60"/>
      <c r="ACW11664" s="60"/>
      <c r="ACX11664" s="60"/>
      <c r="ACY11664" s="60">
        <v>0.92720078637618897</v>
      </c>
      <c r="ACZ11664" s="60"/>
      <c r="ADA11664" s="60"/>
      <c r="ADB11664" s="60"/>
      <c r="ADC11664" s="60"/>
      <c r="ADD11664" s="60"/>
      <c r="ADE11664" s="60"/>
    </row>
    <row r="11665" spans="760:785" x14ac:dyDescent="0.25">
      <c r="ACF11665" s="60"/>
      <c r="ACG11665" s="60"/>
      <c r="ACH11665" s="60"/>
      <c r="ACI11665" s="60"/>
      <c r="ACJ11665" s="60"/>
      <c r="ACK11665" s="60"/>
      <c r="ACL11665" s="60"/>
      <c r="ACM11665" s="60"/>
      <c r="ACN11665" s="60"/>
      <c r="ACO11665" s="60"/>
      <c r="ACP11665" s="60"/>
      <c r="ACQ11665" s="60"/>
      <c r="ACR11665" s="60"/>
      <c r="ACS11665" s="60"/>
      <c r="ACT11665" s="60"/>
      <c r="ACU11665" s="60"/>
      <c r="ACV11665" s="60"/>
      <c r="ACW11665" s="60"/>
      <c r="ACX11665" s="60"/>
      <c r="ACY11665" s="60">
        <v>0.92719152636773905</v>
      </c>
      <c r="ACZ11665" s="60"/>
      <c r="ADA11665" s="60"/>
      <c r="ADB11665" s="60"/>
      <c r="ADC11665" s="60"/>
      <c r="ADD11665" s="60"/>
      <c r="ADE11665" s="60"/>
    </row>
    <row r="11666" spans="760:785" x14ac:dyDescent="0.25">
      <c r="ACF11666" s="60"/>
      <c r="ACG11666" s="60"/>
      <c r="ACH11666" s="60"/>
      <c r="ACI11666" s="60"/>
      <c r="ACJ11666" s="60"/>
      <c r="ACK11666" s="60"/>
      <c r="ACL11666" s="60"/>
      <c r="ACM11666" s="60"/>
      <c r="ACN11666" s="60"/>
      <c r="ACO11666" s="60"/>
      <c r="ACP11666" s="60"/>
      <c r="ACQ11666" s="60"/>
      <c r="ACR11666" s="60"/>
      <c r="ACS11666" s="60"/>
      <c r="ACT11666" s="60"/>
      <c r="ACU11666" s="60"/>
      <c r="ACV11666" s="60"/>
      <c r="ACW11666" s="60"/>
      <c r="ACX11666" s="60"/>
      <c r="ACY11666" s="60">
        <v>0.92712676704236696</v>
      </c>
      <c r="ACZ11666" s="60"/>
      <c r="ADA11666" s="60"/>
      <c r="ADB11666" s="60"/>
      <c r="ADC11666" s="60"/>
      <c r="ADD11666" s="60"/>
      <c r="ADE11666" s="60"/>
    </row>
    <row r="11667" spans="760:785" x14ac:dyDescent="0.25">
      <c r="ACF11667" s="60"/>
      <c r="ACG11667" s="60"/>
      <c r="ACH11667" s="60"/>
      <c r="ACI11667" s="60"/>
      <c r="ACJ11667" s="60"/>
      <c r="ACK11667" s="60"/>
      <c r="ACL11667" s="60"/>
      <c r="ACM11667" s="60"/>
      <c r="ACN11667" s="60"/>
      <c r="ACO11667" s="60"/>
      <c r="ACP11667" s="60"/>
      <c r="ACQ11667" s="60"/>
      <c r="ACR11667" s="60"/>
      <c r="ACS11667" s="60"/>
      <c r="ACT11667" s="60"/>
      <c r="ACU11667" s="60"/>
      <c r="ACV11667" s="60"/>
      <c r="ACW11667" s="60"/>
      <c r="ACX11667" s="60"/>
      <c r="ACY11667" s="60">
        <v>0.927088297982812</v>
      </c>
      <c r="ACZ11667" s="60"/>
      <c r="ADA11667" s="60"/>
      <c r="ADB11667" s="60"/>
      <c r="ADC11667" s="60"/>
      <c r="ADD11667" s="60"/>
      <c r="ADE11667" s="60"/>
    </row>
    <row r="11668" spans="760:785" x14ac:dyDescent="0.25">
      <c r="ACF11668" s="60"/>
      <c r="ACG11668" s="60"/>
      <c r="ACH11668" s="60"/>
      <c r="ACI11668" s="60"/>
      <c r="ACJ11668" s="60"/>
      <c r="ACK11668" s="60"/>
      <c r="ACL11668" s="60"/>
      <c r="ACM11668" s="60"/>
      <c r="ACN11668" s="60"/>
      <c r="ACO11668" s="60"/>
      <c r="ACP11668" s="60"/>
      <c r="ACQ11668" s="60"/>
      <c r="ACR11668" s="60"/>
      <c r="ACS11668" s="60"/>
      <c r="ACT11668" s="60"/>
      <c r="ACU11668" s="60"/>
      <c r="ACV11668" s="60"/>
      <c r="ACW11668" s="60"/>
      <c r="ACX11668" s="60"/>
      <c r="ACY11668" s="60">
        <v>0.926983114445602</v>
      </c>
      <c r="ACZ11668" s="60"/>
      <c r="ADA11668" s="60"/>
      <c r="ADB11668" s="60"/>
      <c r="ADC11668" s="60"/>
      <c r="ADD11668" s="60"/>
      <c r="ADE11668" s="60"/>
    </row>
    <row r="11669" spans="760:785" x14ac:dyDescent="0.25">
      <c r="ACF11669" s="60"/>
      <c r="ACG11669" s="60"/>
      <c r="ACH11669" s="60"/>
      <c r="ACI11669" s="60"/>
      <c r="ACJ11669" s="60"/>
      <c r="ACK11669" s="60"/>
      <c r="ACL11669" s="60"/>
      <c r="ACM11669" s="60"/>
      <c r="ACN11669" s="60"/>
      <c r="ACO11669" s="60"/>
      <c r="ACP11669" s="60"/>
      <c r="ACQ11669" s="60"/>
      <c r="ACR11669" s="60"/>
      <c r="ACS11669" s="60"/>
      <c r="ACT11669" s="60"/>
      <c r="ACU11669" s="60"/>
      <c r="ACV11669" s="60"/>
      <c r="ACW11669" s="60"/>
      <c r="ACX11669" s="60"/>
      <c r="ACY11669" s="60">
        <v>0.926982929007509</v>
      </c>
      <c r="ACZ11669" s="60"/>
      <c r="ADA11669" s="60"/>
      <c r="ADB11669" s="60"/>
      <c r="ADC11669" s="60"/>
      <c r="ADD11669" s="60"/>
      <c r="ADE11669" s="60"/>
    </row>
    <row r="11670" spans="760:785" x14ac:dyDescent="0.25">
      <c r="ACF11670" s="60"/>
      <c r="ACG11670" s="60"/>
      <c r="ACH11670" s="60"/>
      <c r="ACI11670" s="60"/>
      <c r="ACJ11670" s="60"/>
      <c r="ACK11670" s="60"/>
      <c r="ACL11670" s="60"/>
      <c r="ACM11670" s="60"/>
      <c r="ACN11670" s="60"/>
      <c r="ACO11670" s="60"/>
      <c r="ACP11670" s="60"/>
      <c r="ACQ11670" s="60"/>
      <c r="ACR11670" s="60"/>
      <c r="ACS11670" s="60"/>
      <c r="ACT11670" s="60"/>
      <c r="ACU11670" s="60"/>
      <c r="ACV11670" s="60"/>
      <c r="ACW11670" s="60"/>
      <c r="ACX11670" s="60"/>
      <c r="ACY11670" s="60">
        <v>0.92695458364616401</v>
      </c>
      <c r="ACZ11670" s="60"/>
      <c r="ADA11670" s="60"/>
      <c r="ADB11670" s="60"/>
      <c r="ADC11670" s="60"/>
      <c r="ADD11670" s="60"/>
      <c r="ADE11670" s="60"/>
    </row>
    <row r="11671" spans="760:785" x14ac:dyDescent="0.25">
      <c r="ACF11671" s="60"/>
      <c r="ACG11671" s="60"/>
      <c r="ACH11671" s="60"/>
      <c r="ACI11671" s="60"/>
      <c r="ACJ11671" s="60"/>
      <c r="ACK11671" s="60"/>
      <c r="ACL11671" s="60"/>
      <c r="ACM11671" s="60"/>
      <c r="ACN11671" s="60"/>
      <c r="ACO11671" s="60"/>
      <c r="ACP11671" s="60"/>
      <c r="ACQ11671" s="60"/>
      <c r="ACR11671" s="60"/>
      <c r="ACS11671" s="60"/>
      <c r="ACT11671" s="60"/>
      <c r="ACU11671" s="60"/>
      <c r="ACV11671" s="60"/>
      <c r="ACW11671" s="60"/>
      <c r="ACX11671" s="60"/>
      <c r="ACY11671" s="60">
        <v>0.92690727004237805</v>
      </c>
      <c r="ACZ11671" s="60"/>
      <c r="ADA11671" s="60"/>
      <c r="ADB11671" s="60"/>
      <c r="ADC11671" s="60"/>
      <c r="ADD11671" s="60"/>
      <c r="ADE11671" s="60"/>
    </row>
    <row r="11672" spans="760:785" x14ac:dyDescent="0.25">
      <c r="ACF11672" s="60"/>
      <c r="ACG11672" s="60"/>
      <c r="ACH11672" s="60"/>
      <c r="ACI11672" s="60"/>
      <c r="ACJ11672" s="60"/>
      <c r="ACK11672" s="60"/>
      <c r="ACL11672" s="60"/>
      <c r="ACM11672" s="60"/>
      <c r="ACN11672" s="60"/>
      <c r="ACO11672" s="60"/>
      <c r="ACP11672" s="60"/>
      <c r="ACQ11672" s="60"/>
      <c r="ACR11672" s="60"/>
      <c r="ACS11672" s="60"/>
      <c r="ACT11672" s="60"/>
      <c r="ACU11672" s="60"/>
      <c r="ACV11672" s="60"/>
      <c r="ACW11672" s="60"/>
      <c r="ACX11672" s="60"/>
      <c r="ACY11672" s="60">
        <v>0.92690587498668897</v>
      </c>
      <c r="ACZ11672" s="60"/>
      <c r="ADA11672" s="60"/>
      <c r="ADB11672" s="60"/>
      <c r="ADC11672" s="60"/>
      <c r="ADD11672" s="60"/>
      <c r="ADE11672" s="60"/>
    </row>
    <row r="11673" spans="760:785" x14ac:dyDescent="0.25">
      <c r="ACF11673" s="60"/>
      <c r="ACG11673" s="60"/>
      <c r="ACH11673" s="60"/>
      <c r="ACI11673" s="60"/>
      <c r="ACJ11673" s="60"/>
      <c r="ACK11673" s="60"/>
      <c r="ACL11673" s="60"/>
      <c r="ACM11673" s="60"/>
      <c r="ACN11673" s="60"/>
      <c r="ACO11673" s="60"/>
      <c r="ACP11673" s="60"/>
      <c r="ACQ11673" s="60"/>
      <c r="ACR11673" s="60"/>
      <c r="ACS11673" s="60"/>
      <c r="ACT11673" s="60"/>
      <c r="ACU11673" s="60"/>
      <c r="ACV11673" s="60"/>
      <c r="ACW11673" s="60"/>
      <c r="ACX11673" s="60"/>
      <c r="ACY11673" s="60">
        <v>0.92688561155482496</v>
      </c>
      <c r="ACZ11673" s="60"/>
      <c r="ADA11673" s="60"/>
      <c r="ADB11673" s="60"/>
      <c r="ADC11673" s="60"/>
      <c r="ADD11673" s="60"/>
      <c r="ADE11673" s="60"/>
    </row>
    <row r="11674" spans="760:785" x14ac:dyDescent="0.25">
      <c r="ACF11674" s="60"/>
      <c r="ACG11674" s="60"/>
      <c r="ACH11674" s="60"/>
      <c r="ACI11674" s="60"/>
      <c r="ACJ11674" s="60"/>
      <c r="ACK11674" s="60"/>
      <c r="ACL11674" s="60"/>
      <c r="ACM11674" s="60"/>
      <c r="ACN11674" s="60"/>
      <c r="ACO11674" s="60"/>
      <c r="ACP11674" s="60"/>
      <c r="ACQ11674" s="60"/>
      <c r="ACR11674" s="60"/>
      <c r="ACS11674" s="60"/>
      <c r="ACT11674" s="60"/>
      <c r="ACU11674" s="60"/>
      <c r="ACV11674" s="60"/>
      <c r="ACW11674" s="60"/>
      <c r="ACX11674" s="60"/>
      <c r="ACY11674" s="60">
        <v>0.92687320492199599</v>
      </c>
      <c r="ACZ11674" s="60"/>
      <c r="ADA11674" s="60"/>
      <c r="ADB11674" s="60"/>
      <c r="ADC11674" s="60"/>
      <c r="ADD11674" s="60"/>
      <c r="ADE11674" s="60"/>
    </row>
    <row r="11675" spans="760:785" x14ac:dyDescent="0.25">
      <c r="ACF11675" s="60"/>
      <c r="ACG11675" s="60"/>
      <c r="ACH11675" s="60"/>
      <c r="ACI11675" s="60"/>
      <c r="ACJ11675" s="60"/>
      <c r="ACK11675" s="60"/>
      <c r="ACL11675" s="60"/>
      <c r="ACM11675" s="60"/>
      <c r="ACN11675" s="60"/>
      <c r="ACO11675" s="60"/>
      <c r="ACP11675" s="60"/>
      <c r="ACQ11675" s="60"/>
      <c r="ACR11675" s="60"/>
      <c r="ACS11675" s="60"/>
      <c r="ACT11675" s="60"/>
      <c r="ACU11675" s="60"/>
      <c r="ACV11675" s="60"/>
      <c r="ACW11675" s="60"/>
      <c r="ACX11675" s="60"/>
      <c r="ACY11675" s="60">
        <v>0.92686986015226502</v>
      </c>
      <c r="ACZ11675" s="60"/>
      <c r="ADA11675" s="60"/>
      <c r="ADB11675" s="60"/>
      <c r="ADC11675" s="60"/>
      <c r="ADD11675" s="60"/>
      <c r="ADE11675" s="60"/>
    </row>
    <row r="11676" spans="760:785" x14ac:dyDescent="0.25">
      <c r="ACF11676" s="60"/>
      <c r="ACG11676" s="60"/>
      <c r="ACH11676" s="60"/>
      <c r="ACI11676" s="60"/>
      <c r="ACJ11676" s="60"/>
      <c r="ACK11676" s="60"/>
      <c r="ACL11676" s="60"/>
      <c r="ACM11676" s="60"/>
      <c r="ACN11676" s="60"/>
      <c r="ACO11676" s="60"/>
      <c r="ACP11676" s="60"/>
      <c r="ACQ11676" s="60"/>
      <c r="ACR11676" s="60"/>
      <c r="ACS11676" s="60"/>
      <c r="ACT11676" s="60"/>
      <c r="ACU11676" s="60"/>
      <c r="ACV11676" s="60"/>
      <c r="ACW11676" s="60"/>
      <c r="ACX11676" s="60"/>
      <c r="ACY11676" s="60">
        <v>0.92684486346837702</v>
      </c>
      <c r="ACZ11676" s="60"/>
      <c r="ADA11676" s="60"/>
      <c r="ADB11676" s="60"/>
      <c r="ADC11676" s="60"/>
      <c r="ADD11676" s="60"/>
      <c r="ADE11676" s="60"/>
    </row>
    <row r="11677" spans="760:785" x14ac:dyDescent="0.25">
      <c r="ACF11677" s="60"/>
      <c r="ACG11677" s="60"/>
      <c r="ACH11677" s="60"/>
      <c r="ACI11677" s="60"/>
      <c r="ACJ11677" s="60"/>
      <c r="ACK11677" s="60"/>
      <c r="ACL11677" s="60"/>
      <c r="ACM11677" s="60"/>
      <c r="ACN11677" s="60"/>
      <c r="ACO11677" s="60"/>
      <c r="ACP11677" s="60"/>
      <c r="ACQ11677" s="60"/>
      <c r="ACR11677" s="60"/>
      <c r="ACS11677" s="60"/>
      <c r="ACT11677" s="60"/>
      <c r="ACU11677" s="60"/>
      <c r="ACV11677" s="60"/>
      <c r="ACW11677" s="60"/>
      <c r="ACX11677" s="60"/>
      <c r="ACY11677" s="60">
        <v>0.92683891281785302</v>
      </c>
      <c r="ACZ11677" s="60"/>
      <c r="ADA11677" s="60"/>
      <c r="ADB11677" s="60"/>
      <c r="ADC11677" s="60"/>
      <c r="ADD11677" s="60"/>
      <c r="ADE11677" s="60"/>
    </row>
    <row r="11678" spans="760:785" x14ac:dyDescent="0.25">
      <c r="ACF11678" s="60"/>
      <c r="ACG11678" s="60"/>
      <c r="ACH11678" s="60"/>
      <c r="ACI11678" s="60"/>
      <c r="ACJ11678" s="60"/>
      <c r="ACK11678" s="60"/>
      <c r="ACL11678" s="60"/>
      <c r="ACM11678" s="60"/>
      <c r="ACN11678" s="60"/>
      <c r="ACO11678" s="60"/>
      <c r="ACP11678" s="60"/>
      <c r="ACQ11678" s="60"/>
      <c r="ACR11678" s="60"/>
      <c r="ACS11678" s="60"/>
      <c r="ACT11678" s="60"/>
      <c r="ACU11678" s="60"/>
      <c r="ACV11678" s="60"/>
      <c r="ACW11678" s="60"/>
      <c r="ACX11678" s="60"/>
      <c r="ACY11678" s="60">
        <v>0.92680310220048601</v>
      </c>
      <c r="ACZ11678" s="60"/>
      <c r="ADA11678" s="60"/>
      <c r="ADB11678" s="60"/>
      <c r="ADC11678" s="60"/>
      <c r="ADD11678" s="60"/>
      <c r="ADE11678" s="60"/>
    </row>
    <row r="11679" spans="760:785" x14ac:dyDescent="0.25">
      <c r="ACF11679" s="60"/>
      <c r="ACG11679" s="60"/>
      <c r="ACH11679" s="60"/>
      <c r="ACI11679" s="60"/>
      <c r="ACJ11679" s="60"/>
      <c r="ACK11679" s="60"/>
      <c r="ACL11679" s="60"/>
      <c r="ACM11679" s="60"/>
      <c r="ACN11679" s="60"/>
      <c r="ACO11679" s="60"/>
      <c r="ACP11679" s="60"/>
      <c r="ACQ11679" s="60"/>
      <c r="ACR11679" s="60"/>
      <c r="ACS11679" s="60"/>
      <c r="ACT11679" s="60"/>
      <c r="ACU11679" s="60"/>
      <c r="ACV11679" s="60"/>
      <c r="ACW11679" s="60"/>
      <c r="ACX11679" s="60"/>
      <c r="ACY11679" s="60">
        <v>0.92679507280865503</v>
      </c>
      <c r="ACZ11679" s="60"/>
      <c r="ADA11679" s="60"/>
      <c r="ADB11679" s="60"/>
      <c r="ADC11679" s="60"/>
      <c r="ADD11679" s="60"/>
      <c r="ADE11679" s="60"/>
    </row>
    <row r="11680" spans="760:785" x14ac:dyDescent="0.25">
      <c r="ACF11680" s="60"/>
      <c r="ACG11680" s="60"/>
      <c r="ACH11680" s="60"/>
      <c r="ACI11680" s="60"/>
      <c r="ACJ11680" s="60"/>
      <c r="ACK11680" s="60"/>
      <c r="ACL11680" s="60"/>
      <c r="ACM11680" s="60"/>
      <c r="ACN11680" s="60"/>
      <c r="ACO11680" s="60"/>
      <c r="ACP11680" s="60"/>
      <c r="ACQ11680" s="60"/>
      <c r="ACR11680" s="60"/>
      <c r="ACS11680" s="60"/>
      <c r="ACT11680" s="60"/>
      <c r="ACU11680" s="60"/>
      <c r="ACV11680" s="60"/>
      <c r="ACW11680" s="60"/>
      <c r="ACX11680" s="60"/>
      <c r="ACY11680" s="60">
        <v>0.92675265758232095</v>
      </c>
      <c r="ACZ11680" s="60"/>
      <c r="ADA11680" s="60"/>
      <c r="ADB11680" s="60"/>
      <c r="ADC11680" s="60"/>
      <c r="ADD11680" s="60"/>
      <c r="ADE11680" s="60"/>
    </row>
    <row r="11681" spans="760:785" x14ac:dyDescent="0.25">
      <c r="ACF11681" s="60"/>
      <c r="ACG11681" s="60"/>
      <c r="ACH11681" s="60"/>
      <c r="ACI11681" s="60"/>
      <c r="ACJ11681" s="60"/>
      <c r="ACK11681" s="60"/>
      <c r="ACL11681" s="60"/>
      <c r="ACM11681" s="60"/>
      <c r="ACN11681" s="60"/>
      <c r="ACO11681" s="60"/>
      <c r="ACP11681" s="60"/>
      <c r="ACQ11681" s="60"/>
      <c r="ACR11681" s="60"/>
      <c r="ACS11681" s="60"/>
      <c r="ACT11681" s="60"/>
      <c r="ACU11681" s="60"/>
      <c r="ACV11681" s="60"/>
      <c r="ACW11681" s="60"/>
      <c r="ACX11681" s="60"/>
      <c r="ACY11681" s="60">
        <v>0.92670256356979797</v>
      </c>
      <c r="ACZ11681" s="60"/>
      <c r="ADA11681" s="60"/>
      <c r="ADB11681" s="60"/>
      <c r="ADC11681" s="60"/>
      <c r="ADD11681" s="60"/>
      <c r="ADE11681" s="60"/>
    </row>
    <row r="11682" spans="760:785" x14ac:dyDescent="0.25">
      <c r="ACF11682" s="60"/>
      <c r="ACG11682" s="60"/>
      <c r="ACH11682" s="60"/>
      <c r="ACI11682" s="60"/>
      <c r="ACJ11682" s="60"/>
      <c r="ACK11682" s="60"/>
      <c r="ACL11682" s="60"/>
      <c r="ACM11682" s="60"/>
      <c r="ACN11682" s="60"/>
      <c r="ACO11682" s="60"/>
      <c r="ACP11682" s="60"/>
      <c r="ACQ11682" s="60"/>
      <c r="ACR11682" s="60"/>
      <c r="ACS11682" s="60"/>
      <c r="ACT11682" s="60"/>
      <c r="ACU11682" s="60"/>
      <c r="ACV11682" s="60"/>
      <c r="ACW11682" s="60"/>
      <c r="ACX11682" s="60"/>
      <c r="ACY11682" s="60">
        <v>0.92667878206845899</v>
      </c>
      <c r="ACZ11682" s="60"/>
      <c r="ADA11682" s="60"/>
      <c r="ADB11682" s="60"/>
      <c r="ADC11682" s="60"/>
      <c r="ADD11682" s="60"/>
      <c r="ADE11682" s="60"/>
    </row>
    <row r="11683" spans="760:785" x14ac:dyDescent="0.25">
      <c r="ACF11683" s="60"/>
      <c r="ACG11683" s="60"/>
      <c r="ACH11683" s="60"/>
      <c r="ACI11683" s="60"/>
      <c r="ACJ11683" s="60"/>
      <c r="ACK11683" s="60"/>
      <c r="ACL11683" s="60"/>
      <c r="ACM11683" s="60"/>
      <c r="ACN11683" s="60"/>
      <c r="ACO11683" s="60"/>
      <c r="ACP11683" s="60"/>
      <c r="ACQ11683" s="60"/>
      <c r="ACR11683" s="60"/>
      <c r="ACS11683" s="60"/>
      <c r="ACT11683" s="60"/>
      <c r="ACU11683" s="60"/>
      <c r="ACV11683" s="60"/>
      <c r="ACW11683" s="60"/>
      <c r="ACX11683" s="60"/>
      <c r="ACY11683" s="60">
        <v>0.92667510660150199</v>
      </c>
      <c r="ACZ11683" s="60"/>
      <c r="ADA11683" s="60"/>
      <c r="ADB11683" s="60"/>
      <c r="ADC11683" s="60"/>
      <c r="ADD11683" s="60"/>
      <c r="ADE11683" s="60"/>
    </row>
    <row r="11684" spans="760:785" x14ac:dyDescent="0.25">
      <c r="ACF11684" s="60"/>
      <c r="ACG11684" s="60"/>
      <c r="ACH11684" s="60"/>
      <c r="ACI11684" s="60"/>
      <c r="ACJ11684" s="60"/>
      <c r="ACK11684" s="60"/>
      <c r="ACL11684" s="60"/>
      <c r="ACM11684" s="60"/>
      <c r="ACN11684" s="60"/>
      <c r="ACO11684" s="60"/>
      <c r="ACP11684" s="60"/>
      <c r="ACQ11684" s="60"/>
      <c r="ACR11684" s="60"/>
      <c r="ACS11684" s="60"/>
      <c r="ACT11684" s="60"/>
      <c r="ACU11684" s="60"/>
      <c r="ACV11684" s="60"/>
      <c r="ACW11684" s="60"/>
      <c r="ACX11684" s="60"/>
      <c r="ACY11684" s="60">
        <v>0.92661753946607395</v>
      </c>
      <c r="ACZ11684" s="60"/>
      <c r="ADA11684" s="60"/>
      <c r="ADB11684" s="60"/>
      <c r="ADC11684" s="60"/>
      <c r="ADD11684" s="60"/>
      <c r="ADE11684" s="60"/>
    </row>
    <row r="11685" spans="760:785" x14ac:dyDescent="0.25">
      <c r="ACF11685" s="60"/>
      <c r="ACG11685" s="60"/>
      <c r="ACH11685" s="60"/>
      <c r="ACI11685" s="60"/>
      <c r="ACJ11685" s="60"/>
      <c r="ACK11685" s="60"/>
      <c r="ACL11685" s="60"/>
      <c r="ACM11685" s="60"/>
      <c r="ACN11685" s="60"/>
      <c r="ACO11685" s="60"/>
      <c r="ACP11685" s="60"/>
      <c r="ACQ11685" s="60"/>
      <c r="ACR11685" s="60"/>
      <c r="ACS11685" s="60"/>
      <c r="ACT11685" s="60"/>
      <c r="ACU11685" s="60"/>
      <c r="ACV11685" s="60"/>
      <c r="ACW11685" s="60"/>
      <c r="ACX11685" s="60"/>
      <c r="ACY11685" s="60">
        <v>0.92660569682042104</v>
      </c>
      <c r="ACZ11685" s="60"/>
      <c r="ADA11685" s="60"/>
      <c r="ADB11685" s="60"/>
      <c r="ADC11685" s="60"/>
      <c r="ADD11685" s="60"/>
      <c r="ADE11685" s="60"/>
    </row>
    <row r="11686" spans="760:785" x14ac:dyDescent="0.25">
      <c r="ACF11686" s="60"/>
      <c r="ACG11686" s="60"/>
      <c r="ACH11686" s="60"/>
      <c r="ACI11686" s="60"/>
      <c r="ACJ11686" s="60"/>
      <c r="ACK11686" s="60"/>
      <c r="ACL11686" s="60"/>
      <c r="ACM11686" s="60"/>
      <c r="ACN11686" s="60"/>
      <c r="ACO11686" s="60"/>
      <c r="ACP11686" s="60"/>
      <c r="ACQ11686" s="60"/>
      <c r="ACR11686" s="60"/>
      <c r="ACS11686" s="60"/>
      <c r="ACT11686" s="60"/>
      <c r="ACU11686" s="60"/>
      <c r="ACV11686" s="60"/>
      <c r="ACW11686" s="60"/>
      <c r="ACX11686" s="60"/>
      <c r="ACY11686" s="60">
        <v>0.92657487270666306</v>
      </c>
      <c r="ACZ11686" s="60"/>
      <c r="ADA11686" s="60"/>
      <c r="ADB11686" s="60"/>
      <c r="ADC11686" s="60"/>
      <c r="ADD11686" s="60"/>
      <c r="ADE11686" s="60"/>
    </row>
    <row r="11687" spans="760:785" x14ac:dyDescent="0.25">
      <c r="ACF11687" s="60"/>
      <c r="ACG11687" s="60"/>
      <c r="ACH11687" s="60"/>
      <c r="ACI11687" s="60"/>
      <c r="ACJ11687" s="60"/>
      <c r="ACK11687" s="60"/>
      <c r="ACL11687" s="60"/>
      <c r="ACM11687" s="60"/>
      <c r="ACN11687" s="60"/>
      <c r="ACO11687" s="60"/>
      <c r="ACP11687" s="60"/>
      <c r="ACQ11687" s="60"/>
      <c r="ACR11687" s="60"/>
      <c r="ACS11687" s="60"/>
      <c r="ACT11687" s="60"/>
      <c r="ACU11687" s="60"/>
      <c r="ACV11687" s="60"/>
      <c r="ACW11687" s="60"/>
      <c r="ACX11687" s="60"/>
      <c r="ACY11687" s="60">
        <v>0.926571642054417</v>
      </c>
      <c r="ACZ11687" s="60"/>
      <c r="ADA11687" s="60"/>
      <c r="ADB11687" s="60"/>
      <c r="ADC11687" s="60"/>
      <c r="ADD11687" s="60"/>
      <c r="ADE11687" s="60"/>
    </row>
    <row r="11688" spans="760:785" x14ac:dyDescent="0.25">
      <c r="ACF11688" s="60"/>
      <c r="ACG11688" s="60"/>
      <c r="ACH11688" s="60"/>
      <c r="ACI11688" s="60"/>
      <c r="ACJ11688" s="60"/>
      <c r="ACK11688" s="60"/>
      <c r="ACL11688" s="60"/>
      <c r="ACM11688" s="60"/>
      <c r="ACN11688" s="60"/>
      <c r="ACO11688" s="60"/>
      <c r="ACP11688" s="60"/>
      <c r="ACQ11688" s="60"/>
      <c r="ACR11688" s="60"/>
      <c r="ACS11688" s="60"/>
      <c r="ACT11688" s="60"/>
      <c r="ACU11688" s="60"/>
      <c r="ACV11688" s="60"/>
      <c r="ACW11688" s="60"/>
      <c r="ACX11688" s="60"/>
      <c r="ACY11688" s="60">
        <v>0.92657031570520698</v>
      </c>
      <c r="ACZ11688" s="60"/>
      <c r="ADA11688" s="60"/>
      <c r="ADB11688" s="60"/>
      <c r="ADC11688" s="60"/>
      <c r="ADD11688" s="60"/>
      <c r="ADE11688" s="60"/>
    </row>
    <row r="11689" spans="760:785" x14ac:dyDescent="0.25">
      <c r="ACF11689" s="60"/>
      <c r="ACG11689" s="60"/>
      <c r="ACH11689" s="60"/>
      <c r="ACI11689" s="60"/>
      <c r="ACJ11689" s="60"/>
      <c r="ACK11689" s="60"/>
      <c r="ACL11689" s="60"/>
      <c r="ACM11689" s="60"/>
      <c r="ACN11689" s="60"/>
      <c r="ACO11689" s="60"/>
      <c r="ACP11689" s="60"/>
      <c r="ACQ11689" s="60"/>
      <c r="ACR11689" s="60"/>
      <c r="ACS11689" s="60"/>
      <c r="ACT11689" s="60"/>
      <c r="ACU11689" s="60"/>
      <c r="ACV11689" s="60"/>
      <c r="ACW11689" s="60"/>
      <c r="ACX11689" s="60"/>
      <c r="ACY11689" s="60">
        <v>0.92655827451547901</v>
      </c>
      <c r="ACZ11689" s="60"/>
      <c r="ADA11689" s="60"/>
      <c r="ADB11689" s="60"/>
      <c r="ADC11689" s="60"/>
      <c r="ADD11689" s="60"/>
      <c r="ADE11689" s="60"/>
    </row>
    <row r="11690" spans="760:785" x14ac:dyDescent="0.25">
      <c r="ACF11690" s="60"/>
      <c r="ACG11690" s="60"/>
      <c r="ACH11690" s="60"/>
      <c r="ACI11690" s="60"/>
      <c r="ACJ11690" s="60"/>
      <c r="ACK11690" s="60"/>
      <c r="ACL11690" s="60"/>
      <c r="ACM11690" s="60"/>
      <c r="ACN11690" s="60"/>
      <c r="ACO11690" s="60"/>
      <c r="ACP11690" s="60"/>
      <c r="ACQ11690" s="60"/>
      <c r="ACR11690" s="60"/>
      <c r="ACS11690" s="60"/>
      <c r="ACT11690" s="60"/>
      <c r="ACU11690" s="60"/>
      <c r="ACV11690" s="60"/>
      <c r="ACW11690" s="60"/>
      <c r="ACX11690" s="60"/>
      <c r="ACY11690" s="60">
        <v>0.92654087103612803</v>
      </c>
      <c r="ACZ11690" s="60"/>
      <c r="ADA11690" s="60"/>
      <c r="ADB11690" s="60"/>
      <c r="ADC11690" s="60"/>
      <c r="ADD11690" s="60"/>
      <c r="ADE11690" s="60"/>
    </row>
    <row r="11691" spans="760:785" x14ac:dyDescent="0.25">
      <c r="ACF11691" s="60"/>
      <c r="ACG11691" s="60"/>
      <c r="ACH11691" s="60"/>
      <c r="ACI11691" s="60"/>
      <c r="ACJ11691" s="60"/>
      <c r="ACK11691" s="60"/>
      <c r="ACL11691" s="60"/>
      <c r="ACM11691" s="60"/>
      <c r="ACN11691" s="60"/>
      <c r="ACO11691" s="60"/>
      <c r="ACP11691" s="60"/>
      <c r="ACQ11691" s="60"/>
      <c r="ACR11691" s="60"/>
      <c r="ACS11691" s="60"/>
      <c r="ACT11691" s="60"/>
      <c r="ACU11691" s="60"/>
      <c r="ACV11691" s="60"/>
      <c r="ACW11691" s="60"/>
      <c r="ACX11691" s="60"/>
      <c r="ACY11691" s="60">
        <v>0.926516016058892</v>
      </c>
      <c r="ACZ11691" s="60"/>
      <c r="ADA11691" s="60"/>
      <c r="ADB11691" s="60"/>
      <c r="ADC11691" s="60"/>
      <c r="ADD11691" s="60"/>
      <c r="ADE11691" s="60"/>
    </row>
    <row r="11692" spans="760:785" x14ac:dyDescent="0.25">
      <c r="ACF11692" s="60"/>
      <c r="ACG11692" s="60"/>
      <c r="ACH11692" s="60"/>
      <c r="ACI11692" s="60"/>
      <c r="ACJ11692" s="60"/>
      <c r="ACK11692" s="60"/>
      <c r="ACL11692" s="60"/>
      <c r="ACM11692" s="60"/>
      <c r="ACN11692" s="60"/>
      <c r="ACO11692" s="60"/>
      <c r="ACP11692" s="60"/>
      <c r="ACQ11692" s="60"/>
      <c r="ACR11692" s="60"/>
      <c r="ACS11692" s="60"/>
      <c r="ACT11692" s="60"/>
      <c r="ACU11692" s="60"/>
      <c r="ACV11692" s="60"/>
      <c r="ACW11692" s="60"/>
      <c r="ACX11692" s="60"/>
      <c r="ACY11692" s="60">
        <v>0.92651580070676898</v>
      </c>
      <c r="ACZ11692" s="60"/>
      <c r="ADA11692" s="60"/>
      <c r="ADB11692" s="60"/>
      <c r="ADC11692" s="60"/>
      <c r="ADD11692" s="60"/>
      <c r="ADE11692" s="60"/>
    </row>
    <row r="11693" spans="760:785" x14ac:dyDescent="0.25">
      <c r="ACF11693" s="60"/>
      <c r="ACG11693" s="60"/>
      <c r="ACH11693" s="60"/>
      <c r="ACI11693" s="60"/>
      <c r="ACJ11693" s="60"/>
      <c r="ACK11693" s="60"/>
      <c r="ACL11693" s="60"/>
      <c r="ACM11693" s="60"/>
      <c r="ACN11693" s="60"/>
      <c r="ACO11693" s="60"/>
      <c r="ACP11693" s="60"/>
      <c r="ACQ11693" s="60"/>
      <c r="ACR11693" s="60"/>
      <c r="ACS11693" s="60"/>
      <c r="ACT11693" s="60"/>
      <c r="ACU11693" s="60"/>
      <c r="ACV11693" s="60"/>
      <c r="ACW11693" s="60"/>
      <c r="ACX11693" s="60"/>
      <c r="ACY11693" s="60">
        <v>0.92649608413951001</v>
      </c>
      <c r="ACZ11693" s="60"/>
      <c r="ADA11693" s="60"/>
      <c r="ADB11693" s="60"/>
      <c r="ADC11693" s="60"/>
      <c r="ADD11693" s="60"/>
      <c r="ADE11693" s="60"/>
    </row>
    <row r="11694" spans="760:785" x14ac:dyDescent="0.25">
      <c r="ACF11694" s="60"/>
      <c r="ACG11694" s="60"/>
      <c r="ACH11694" s="60"/>
      <c r="ACI11694" s="60"/>
      <c r="ACJ11694" s="60"/>
      <c r="ACK11694" s="60"/>
      <c r="ACL11694" s="60"/>
      <c r="ACM11694" s="60"/>
      <c r="ACN11694" s="60"/>
      <c r="ACO11694" s="60"/>
      <c r="ACP11694" s="60"/>
      <c r="ACQ11694" s="60"/>
      <c r="ACR11694" s="60"/>
      <c r="ACS11694" s="60"/>
      <c r="ACT11694" s="60"/>
      <c r="ACU11694" s="60"/>
      <c r="ACV11694" s="60"/>
      <c r="ACW11694" s="60"/>
      <c r="ACX11694" s="60"/>
      <c r="ACY11694" s="60">
        <v>0.92648041172881201</v>
      </c>
      <c r="ACZ11694" s="60"/>
      <c r="ADA11694" s="60"/>
      <c r="ADB11694" s="60"/>
      <c r="ADC11694" s="60"/>
      <c r="ADD11694" s="60"/>
      <c r="ADE11694" s="60"/>
    </row>
    <row r="11695" spans="760:785" x14ac:dyDescent="0.25">
      <c r="ACF11695" s="60"/>
      <c r="ACG11695" s="60"/>
      <c r="ACH11695" s="60"/>
      <c r="ACI11695" s="60"/>
      <c r="ACJ11695" s="60"/>
      <c r="ACK11695" s="60"/>
      <c r="ACL11695" s="60"/>
      <c r="ACM11695" s="60"/>
      <c r="ACN11695" s="60"/>
      <c r="ACO11695" s="60"/>
      <c r="ACP11695" s="60"/>
      <c r="ACQ11695" s="60"/>
      <c r="ACR11695" s="60"/>
      <c r="ACS11695" s="60"/>
      <c r="ACT11695" s="60"/>
      <c r="ACU11695" s="60"/>
      <c r="ACV11695" s="60"/>
      <c r="ACW11695" s="60"/>
      <c r="ACX11695" s="60"/>
      <c r="ACY11695" s="60">
        <v>0.92646366893563903</v>
      </c>
      <c r="ACZ11695" s="60"/>
      <c r="ADA11695" s="60"/>
      <c r="ADB11695" s="60"/>
      <c r="ADC11695" s="60"/>
      <c r="ADD11695" s="60"/>
      <c r="ADE11695" s="60"/>
    </row>
    <row r="11696" spans="760:785" x14ac:dyDescent="0.25">
      <c r="ACF11696" s="60"/>
      <c r="ACG11696" s="60"/>
      <c r="ACH11696" s="60"/>
      <c r="ACI11696" s="60"/>
      <c r="ACJ11696" s="60"/>
      <c r="ACK11696" s="60"/>
      <c r="ACL11696" s="60"/>
      <c r="ACM11696" s="60"/>
      <c r="ACN11696" s="60"/>
      <c r="ACO11696" s="60"/>
      <c r="ACP11696" s="60"/>
      <c r="ACQ11696" s="60"/>
      <c r="ACR11696" s="60"/>
      <c r="ACS11696" s="60"/>
      <c r="ACT11696" s="60"/>
      <c r="ACU11696" s="60"/>
      <c r="ACV11696" s="60"/>
      <c r="ACW11696" s="60"/>
      <c r="ACX11696" s="60"/>
      <c r="ACY11696" s="60">
        <v>0.92637983758209996</v>
      </c>
      <c r="ACZ11696" s="60"/>
      <c r="ADA11696" s="60"/>
      <c r="ADB11696" s="60"/>
      <c r="ADC11696" s="60"/>
      <c r="ADD11696" s="60"/>
      <c r="ADE11696" s="60"/>
    </row>
    <row r="11697" spans="760:785" x14ac:dyDescent="0.25">
      <c r="ACF11697" s="60"/>
      <c r="ACG11697" s="60"/>
      <c r="ACH11697" s="60"/>
      <c r="ACI11697" s="60"/>
      <c r="ACJ11697" s="60"/>
      <c r="ACK11697" s="60"/>
      <c r="ACL11697" s="60"/>
      <c r="ACM11697" s="60"/>
      <c r="ACN11697" s="60"/>
      <c r="ACO11697" s="60"/>
      <c r="ACP11697" s="60"/>
      <c r="ACQ11697" s="60"/>
      <c r="ACR11697" s="60"/>
      <c r="ACS11697" s="60"/>
      <c r="ACT11697" s="60"/>
      <c r="ACU11697" s="60"/>
      <c r="ACV11697" s="60"/>
      <c r="ACW11697" s="60"/>
      <c r="ACX11697" s="60"/>
      <c r="ACY11697" s="60">
        <v>0.92637674790403601</v>
      </c>
      <c r="ACZ11697" s="60"/>
      <c r="ADA11697" s="60"/>
      <c r="ADB11697" s="60"/>
      <c r="ADC11697" s="60"/>
      <c r="ADD11697" s="60"/>
      <c r="ADE11697" s="60"/>
    </row>
    <row r="11698" spans="760:785" x14ac:dyDescent="0.25">
      <c r="ACF11698" s="60"/>
      <c r="ACG11698" s="60"/>
      <c r="ACH11698" s="60"/>
      <c r="ACI11698" s="60"/>
      <c r="ACJ11698" s="60"/>
      <c r="ACK11698" s="60"/>
      <c r="ACL11698" s="60"/>
      <c r="ACM11698" s="60"/>
      <c r="ACN11698" s="60"/>
      <c r="ACO11698" s="60"/>
      <c r="ACP11698" s="60"/>
      <c r="ACQ11698" s="60"/>
      <c r="ACR11698" s="60"/>
      <c r="ACS11698" s="60"/>
      <c r="ACT11698" s="60"/>
      <c r="ACU11698" s="60"/>
      <c r="ACV11698" s="60"/>
      <c r="ACW11698" s="60"/>
      <c r="ACX11698" s="60"/>
      <c r="ACY11698" s="60">
        <v>0.92637370005258302</v>
      </c>
      <c r="ACZ11698" s="60"/>
      <c r="ADA11698" s="60"/>
      <c r="ADB11698" s="60"/>
      <c r="ADC11698" s="60"/>
      <c r="ADD11698" s="60"/>
      <c r="ADE11698" s="60"/>
    </row>
    <row r="11699" spans="760:785" x14ac:dyDescent="0.25">
      <c r="ACF11699" s="60"/>
      <c r="ACG11699" s="60"/>
      <c r="ACH11699" s="60"/>
      <c r="ACI11699" s="60"/>
      <c r="ACJ11699" s="60"/>
      <c r="ACK11699" s="60"/>
      <c r="ACL11699" s="60"/>
      <c r="ACM11699" s="60"/>
      <c r="ACN11699" s="60"/>
      <c r="ACO11699" s="60"/>
      <c r="ACP11699" s="60"/>
      <c r="ACQ11699" s="60"/>
      <c r="ACR11699" s="60"/>
      <c r="ACS11699" s="60"/>
      <c r="ACT11699" s="60"/>
      <c r="ACU11699" s="60"/>
      <c r="ACV11699" s="60"/>
      <c r="ACW11699" s="60"/>
      <c r="ACX11699" s="60"/>
      <c r="ACY11699" s="60">
        <v>0.92637020455544605</v>
      </c>
      <c r="ACZ11699" s="60"/>
      <c r="ADA11699" s="60"/>
      <c r="ADB11699" s="60"/>
      <c r="ADC11699" s="60"/>
      <c r="ADD11699" s="60"/>
      <c r="ADE11699" s="60"/>
    </row>
    <row r="11700" spans="760:785" x14ac:dyDescent="0.25">
      <c r="ACF11700" s="60"/>
      <c r="ACG11700" s="60"/>
      <c r="ACH11700" s="60"/>
      <c r="ACI11700" s="60"/>
      <c r="ACJ11700" s="60"/>
      <c r="ACK11700" s="60"/>
      <c r="ACL11700" s="60"/>
      <c r="ACM11700" s="60"/>
      <c r="ACN11700" s="60"/>
      <c r="ACO11700" s="60"/>
      <c r="ACP11700" s="60"/>
      <c r="ACQ11700" s="60"/>
      <c r="ACR11700" s="60"/>
      <c r="ACS11700" s="60"/>
      <c r="ACT11700" s="60"/>
      <c r="ACU11700" s="60"/>
      <c r="ACV11700" s="60"/>
      <c r="ACW11700" s="60"/>
      <c r="ACX11700" s="60"/>
      <c r="ACY11700" s="60">
        <v>0.92634972787751102</v>
      </c>
      <c r="ACZ11700" s="60"/>
      <c r="ADA11700" s="60"/>
      <c r="ADB11700" s="60"/>
      <c r="ADC11700" s="60"/>
      <c r="ADD11700" s="60"/>
      <c r="ADE11700" s="60"/>
    </row>
    <row r="11701" spans="760:785" x14ac:dyDescent="0.25">
      <c r="ACF11701" s="60"/>
      <c r="ACG11701" s="60"/>
      <c r="ACH11701" s="60"/>
      <c r="ACI11701" s="60"/>
      <c r="ACJ11701" s="60"/>
      <c r="ACK11701" s="60"/>
      <c r="ACL11701" s="60"/>
      <c r="ACM11701" s="60"/>
      <c r="ACN11701" s="60"/>
      <c r="ACO11701" s="60"/>
      <c r="ACP11701" s="60"/>
      <c r="ACQ11701" s="60"/>
      <c r="ACR11701" s="60"/>
      <c r="ACS11701" s="60"/>
      <c r="ACT11701" s="60"/>
      <c r="ACU11701" s="60"/>
      <c r="ACV11701" s="60"/>
      <c r="ACW11701" s="60"/>
      <c r="ACX11701" s="60"/>
      <c r="ACY11701" s="60">
        <v>0.92634241303553</v>
      </c>
      <c r="ACZ11701" s="60"/>
      <c r="ADA11701" s="60"/>
      <c r="ADB11701" s="60"/>
      <c r="ADC11701" s="60"/>
      <c r="ADD11701" s="60"/>
      <c r="ADE11701" s="60"/>
    </row>
    <row r="11702" spans="760:785" x14ac:dyDescent="0.25">
      <c r="ACF11702" s="60"/>
      <c r="ACG11702" s="60"/>
      <c r="ACH11702" s="60"/>
      <c r="ACI11702" s="60"/>
      <c r="ACJ11702" s="60"/>
      <c r="ACK11702" s="60"/>
      <c r="ACL11702" s="60"/>
      <c r="ACM11702" s="60"/>
      <c r="ACN11702" s="60"/>
      <c r="ACO11702" s="60"/>
      <c r="ACP11702" s="60"/>
      <c r="ACQ11702" s="60"/>
      <c r="ACR11702" s="60"/>
      <c r="ACS11702" s="60"/>
      <c r="ACT11702" s="60"/>
      <c r="ACU11702" s="60"/>
      <c r="ACV11702" s="60"/>
      <c r="ACW11702" s="60"/>
      <c r="ACX11702" s="60"/>
      <c r="ACY11702" s="60">
        <v>0.92633449009455904</v>
      </c>
      <c r="ACZ11702" s="60"/>
      <c r="ADA11702" s="60"/>
      <c r="ADB11702" s="60"/>
      <c r="ADC11702" s="60"/>
      <c r="ADD11702" s="60"/>
      <c r="ADE11702" s="60"/>
    </row>
    <row r="11703" spans="760:785" x14ac:dyDescent="0.25">
      <c r="ACF11703" s="60"/>
      <c r="ACG11703" s="60"/>
      <c r="ACH11703" s="60"/>
      <c r="ACI11703" s="60"/>
      <c r="ACJ11703" s="60"/>
      <c r="ACK11703" s="60"/>
      <c r="ACL11703" s="60"/>
      <c r="ACM11703" s="60"/>
      <c r="ACN11703" s="60"/>
      <c r="ACO11703" s="60"/>
      <c r="ACP11703" s="60"/>
      <c r="ACQ11703" s="60"/>
      <c r="ACR11703" s="60"/>
      <c r="ACS11703" s="60"/>
      <c r="ACT11703" s="60"/>
      <c r="ACU11703" s="60"/>
      <c r="ACV11703" s="60"/>
      <c r="ACW11703" s="60"/>
      <c r="ACX11703" s="60"/>
      <c r="ACY11703" s="60">
        <v>0.92631754703061697</v>
      </c>
      <c r="ACZ11703" s="60"/>
      <c r="ADA11703" s="60"/>
      <c r="ADB11703" s="60"/>
      <c r="ADC11703" s="60"/>
      <c r="ADD11703" s="60"/>
      <c r="ADE11703" s="60"/>
    </row>
    <row r="11704" spans="760:785" x14ac:dyDescent="0.25">
      <c r="ACF11704" s="60"/>
      <c r="ACG11704" s="60"/>
      <c r="ACH11704" s="60"/>
      <c r="ACI11704" s="60"/>
      <c r="ACJ11704" s="60"/>
      <c r="ACK11704" s="60"/>
      <c r="ACL11704" s="60"/>
      <c r="ACM11704" s="60"/>
      <c r="ACN11704" s="60"/>
      <c r="ACO11704" s="60"/>
      <c r="ACP11704" s="60"/>
      <c r="ACQ11704" s="60"/>
      <c r="ACR11704" s="60"/>
      <c r="ACS11704" s="60"/>
      <c r="ACT11704" s="60"/>
      <c r="ACU11704" s="60"/>
      <c r="ACV11704" s="60"/>
      <c r="ACW11704" s="60"/>
      <c r="ACX11704" s="60"/>
      <c r="ACY11704" s="60">
        <v>0.92630546803144698</v>
      </c>
      <c r="ACZ11704" s="60"/>
      <c r="ADA11704" s="60"/>
      <c r="ADB11704" s="60"/>
      <c r="ADC11704" s="60"/>
      <c r="ADD11704" s="60"/>
      <c r="ADE11704" s="60"/>
    </row>
    <row r="11705" spans="760:785" x14ac:dyDescent="0.25">
      <c r="ACF11705" s="60"/>
      <c r="ACG11705" s="60"/>
      <c r="ACH11705" s="60"/>
      <c r="ACI11705" s="60"/>
      <c r="ACJ11705" s="60"/>
      <c r="ACK11705" s="60"/>
      <c r="ACL11705" s="60"/>
      <c r="ACM11705" s="60"/>
      <c r="ACN11705" s="60"/>
      <c r="ACO11705" s="60"/>
      <c r="ACP11705" s="60"/>
      <c r="ACQ11705" s="60"/>
      <c r="ACR11705" s="60"/>
      <c r="ACS11705" s="60"/>
      <c r="ACT11705" s="60"/>
      <c r="ACU11705" s="60"/>
      <c r="ACV11705" s="60"/>
      <c r="ACW11705" s="60"/>
      <c r="ACX11705" s="60"/>
      <c r="ACY11705" s="60">
        <v>0.926302643113883</v>
      </c>
      <c r="ACZ11705" s="60"/>
      <c r="ADA11705" s="60"/>
      <c r="ADB11705" s="60"/>
      <c r="ADC11705" s="60"/>
      <c r="ADD11705" s="60"/>
      <c r="ADE11705" s="60"/>
    </row>
    <row r="11706" spans="760:785" x14ac:dyDescent="0.25">
      <c r="ACF11706" s="60"/>
      <c r="ACG11706" s="60"/>
      <c r="ACH11706" s="60"/>
      <c r="ACI11706" s="60"/>
      <c r="ACJ11706" s="60"/>
      <c r="ACK11706" s="60"/>
      <c r="ACL11706" s="60"/>
      <c r="ACM11706" s="60"/>
      <c r="ACN11706" s="60"/>
      <c r="ACO11706" s="60"/>
      <c r="ACP11706" s="60"/>
      <c r="ACQ11706" s="60"/>
      <c r="ACR11706" s="60"/>
      <c r="ACS11706" s="60"/>
      <c r="ACT11706" s="60"/>
      <c r="ACU11706" s="60"/>
      <c r="ACV11706" s="60"/>
      <c r="ACW11706" s="60"/>
      <c r="ACX11706" s="60"/>
      <c r="ACY11706" s="60">
        <v>0.926270346853171</v>
      </c>
      <c r="ACZ11706" s="60"/>
      <c r="ADA11706" s="60"/>
      <c r="ADB11706" s="60"/>
      <c r="ADC11706" s="60"/>
      <c r="ADD11706" s="60"/>
      <c r="ADE11706" s="60"/>
    </row>
    <row r="11707" spans="760:785" x14ac:dyDescent="0.25">
      <c r="ACF11707" s="60"/>
      <c r="ACG11707" s="60"/>
      <c r="ACH11707" s="60"/>
      <c r="ACI11707" s="60"/>
      <c r="ACJ11707" s="60"/>
      <c r="ACK11707" s="60"/>
      <c r="ACL11707" s="60"/>
      <c r="ACM11707" s="60"/>
      <c r="ACN11707" s="60"/>
      <c r="ACO11707" s="60"/>
      <c r="ACP11707" s="60"/>
      <c r="ACQ11707" s="60"/>
      <c r="ACR11707" s="60"/>
      <c r="ACS11707" s="60"/>
      <c r="ACT11707" s="60"/>
      <c r="ACU11707" s="60"/>
      <c r="ACV11707" s="60"/>
      <c r="ACW11707" s="60"/>
      <c r="ACX11707" s="60"/>
      <c r="ACY11707" s="60">
        <v>0.92622590390285997</v>
      </c>
      <c r="ACZ11707" s="60"/>
      <c r="ADA11707" s="60"/>
      <c r="ADB11707" s="60"/>
      <c r="ADC11707" s="60"/>
      <c r="ADD11707" s="60"/>
      <c r="ADE11707" s="60"/>
    </row>
    <row r="11708" spans="760:785" x14ac:dyDescent="0.25">
      <c r="ACF11708" s="60"/>
      <c r="ACG11708" s="60"/>
      <c r="ACH11708" s="60"/>
      <c r="ACI11708" s="60"/>
      <c r="ACJ11708" s="60"/>
      <c r="ACK11708" s="60"/>
      <c r="ACL11708" s="60"/>
      <c r="ACM11708" s="60"/>
      <c r="ACN11708" s="60"/>
      <c r="ACO11708" s="60"/>
      <c r="ACP11708" s="60"/>
      <c r="ACQ11708" s="60"/>
      <c r="ACR11708" s="60"/>
      <c r="ACS11708" s="60"/>
      <c r="ACT11708" s="60"/>
      <c r="ACU11708" s="60"/>
      <c r="ACV11708" s="60"/>
      <c r="ACW11708" s="60"/>
      <c r="ACX11708" s="60"/>
      <c r="ACY11708" s="60">
        <v>0.92622160514024798</v>
      </c>
      <c r="ACZ11708" s="60"/>
      <c r="ADA11708" s="60"/>
      <c r="ADB11708" s="60"/>
      <c r="ADC11708" s="60"/>
      <c r="ADD11708" s="60"/>
      <c r="ADE11708" s="60"/>
    </row>
    <row r="11709" spans="760:785" x14ac:dyDescent="0.25">
      <c r="ACF11709" s="60"/>
      <c r="ACG11709" s="60"/>
      <c r="ACH11709" s="60"/>
      <c r="ACI11709" s="60"/>
      <c r="ACJ11709" s="60"/>
      <c r="ACK11709" s="60"/>
      <c r="ACL11709" s="60"/>
      <c r="ACM11709" s="60"/>
      <c r="ACN11709" s="60"/>
      <c r="ACO11709" s="60"/>
      <c r="ACP11709" s="60"/>
      <c r="ACQ11709" s="60"/>
      <c r="ACR11709" s="60"/>
      <c r="ACS11709" s="60"/>
      <c r="ACT11709" s="60"/>
      <c r="ACU11709" s="60"/>
      <c r="ACV11709" s="60"/>
      <c r="ACW11709" s="60"/>
      <c r="ACX11709" s="60"/>
      <c r="ACY11709" s="60">
        <v>0.92622100147485198</v>
      </c>
      <c r="ACZ11709" s="60"/>
      <c r="ADA11709" s="60"/>
      <c r="ADB11709" s="60"/>
      <c r="ADC11709" s="60"/>
      <c r="ADD11709" s="60"/>
      <c r="ADE11709" s="60"/>
    </row>
    <row r="11710" spans="760:785" x14ac:dyDescent="0.25">
      <c r="ACF11710" s="60"/>
      <c r="ACG11710" s="60"/>
      <c r="ACH11710" s="60"/>
      <c r="ACI11710" s="60"/>
      <c r="ACJ11710" s="60"/>
      <c r="ACK11710" s="60"/>
      <c r="ACL11710" s="60"/>
      <c r="ACM11710" s="60"/>
      <c r="ACN11710" s="60"/>
      <c r="ACO11710" s="60"/>
      <c r="ACP11710" s="60"/>
      <c r="ACQ11710" s="60"/>
      <c r="ACR11710" s="60"/>
      <c r="ACS11710" s="60"/>
      <c r="ACT11710" s="60"/>
      <c r="ACU11710" s="60"/>
      <c r="ACV11710" s="60"/>
      <c r="ACW11710" s="60"/>
      <c r="ACX11710" s="60"/>
      <c r="ACY11710" s="60">
        <v>0.92621326520792902</v>
      </c>
      <c r="ACZ11710" s="60"/>
      <c r="ADA11710" s="60"/>
      <c r="ADB11710" s="60"/>
      <c r="ADC11710" s="60"/>
      <c r="ADD11710" s="60"/>
      <c r="ADE11710" s="60"/>
    </row>
    <row r="11711" spans="760:785" x14ac:dyDescent="0.25">
      <c r="ACF11711" s="60"/>
      <c r="ACG11711" s="60"/>
      <c r="ACH11711" s="60"/>
      <c r="ACI11711" s="60"/>
      <c r="ACJ11711" s="60"/>
      <c r="ACK11711" s="60"/>
      <c r="ACL11711" s="60"/>
      <c r="ACM11711" s="60"/>
      <c r="ACN11711" s="60"/>
      <c r="ACO11711" s="60"/>
      <c r="ACP11711" s="60"/>
      <c r="ACQ11711" s="60"/>
      <c r="ACR11711" s="60"/>
      <c r="ACS11711" s="60"/>
      <c r="ACT11711" s="60"/>
      <c r="ACU11711" s="60"/>
      <c r="ACV11711" s="60"/>
      <c r="ACW11711" s="60"/>
      <c r="ACX11711" s="60"/>
      <c r="ACY11711" s="60">
        <v>0.92617067731589298</v>
      </c>
      <c r="ACZ11711" s="60"/>
      <c r="ADA11711" s="60"/>
      <c r="ADB11711" s="60"/>
      <c r="ADC11711" s="60"/>
      <c r="ADD11711" s="60"/>
      <c r="ADE11711" s="60"/>
    </row>
    <row r="11712" spans="760:785" x14ac:dyDescent="0.25">
      <c r="ACF11712" s="60"/>
      <c r="ACG11712" s="60"/>
      <c r="ACH11712" s="60"/>
      <c r="ACI11712" s="60"/>
      <c r="ACJ11712" s="60"/>
      <c r="ACK11712" s="60"/>
      <c r="ACL11712" s="60"/>
      <c r="ACM11712" s="60"/>
      <c r="ACN11712" s="60"/>
      <c r="ACO11712" s="60"/>
      <c r="ACP11712" s="60"/>
      <c r="ACQ11712" s="60"/>
      <c r="ACR11712" s="60"/>
      <c r="ACS11712" s="60"/>
      <c r="ACT11712" s="60"/>
      <c r="ACU11712" s="60"/>
      <c r="ACV11712" s="60"/>
      <c r="ACW11712" s="60"/>
      <c r="ACX11712" s="60"/>
      <c r="ACY11712" s="60">
        <v>0.92616759975541296</v>
      </c>
      <c r="ACZ11712" s="60"/>
      <c r="ADA11712" s="60"/>
      <c r="ADB11712" s="60"/>
      <c r="ADC11712" s="60"/>
      <c r="ADD11712" s="60"/>
      <c r="ADE11712" s="60"/>
    </row>
    <row r="11713" spans="760:785" x14ac:dyDescent="0.25">
      <c r="ACF11713" s="60"/>
      <c r="ACG11713" s="60"/>
      <c r="ACH11713" s="60"/>
      <c r="ACI11713" s="60"/>
      <c r="ACJ11713" s="60"/>
      <c r="ACK11713" s="60"/>
      <c r="ACL11713" s="60"/>
      <c r="ACM11713" s="60"/>
      <c r="ACN11713" s="60"/>
      <c r="ACO11713" s="60"/>
      <c r="ACP11713" s="60"/>
      <c r="ACQ11713" s="60"/>
      <c r="ACR11713" s="60"/>
      <c r="ACS11713" s="60"/>
      <c r="ACT11713" s="60"/>
      <c r="ACU11713" s="60"/>
      <c r="ACV11713" s="60"/>
      <c r="ACW11713" s="60"/>
      <c r="ACX11713" s="60"/>
      <c r="ACY11713" s="60">
        <v>0.92615850190548199</v>
      </c>
      <c r="ACZ11713" s="60"/>
      <c r="ADA11713" s="60"/>
      <c r="ADB11713" s="60"/>
      <c r="ADC11713" s="60"/>
      <c r="ADD11713" s="60"/>
      <c r="ADE11713" s="60"/>
    </row>
    <row r="11714" spans="760:785" x14ac:dyDescent="0.25">
      <c r="ACF11714" s="60"/>
      <c r="ACG11714" s="60"/>
      <c r="ACH11714" s="60"/>
      <c r="ACI11714" s="60"/>
      <c r="ACJ11714" s="60"/>
      <c r="ACK11714" s="60"/>
      <c r="ACL11714" s="60"/>
      <c r="ACM11714" s="60"/>
      <c r="ACN11714" s="60"/>
      <c r="ACO11714" s="60"/>
      <c r="ACP11714" s="60"/>
      <c r="ACQ11714" s="60"/>
      <c r="ACR11714" s="60"/>
      <c r="ACS11714" s="60"/>
      <c r="ACT11714" s="60"/>
      <c r="ACU11714" s="60"/>
      <c r="ACV11714" s="60"/>
      <c r="ACW11714" s="60"/>
      <c r="ACX11714" s="60"/>
      <c r="ACY11714" s="60">
        <v>0.92614564606118499</v>
      </c>
      <c r="ACZ11714" s="60"/>
      <c r="ADA11714" s="60"/>
      <c r="ADB11714" s="60"/>
      <c r="ADC11714" s="60"/>
      <c r="ADD11714" s="60"/>
      <c r="ADE11714" s="60"/>
    </row>
    <row r="11715" spans="760:785" x14ac:dyDescent="0.25">
      <c r="ACF11715" s="60"/>
      <c r="ACG11715" s="60"/>
      <c r="ACH11715" s="60"/>
      <c r="ACI11715" s="60"/>
      <c r="ACJ11715" s="60"/>
      <c r="ACK11715" s="60"/>
      <c r="ACL11715" s="60"/>
      <c r="ACM11715" s="60"/>
      <c r="ACN11715" s="60"/>
      <c r="ACO11715" s="60"/>
      <c r="ACP11715" s="60"/>
      <c r="ACQ11715" s="60"/>
      <c r="ACR11715" s="60"/>
      <c r="ACS11715" s="60"/>
      <c r="ACT11715" s="60"/>
      <c r="ACU11715" s="60"/>
      <c r="ACV11715" s="60"/>
      <c r="ACW11715" s="60"/>
      <c r="ACX11715" s="60"/>
      <c r="ACY11715" s="60">
        <v>0.92612892243235501</v>
      </c>
      <c r="ACZ11715" s="60"/>
      <c r="ADA11715" s="60"/>
      <c r="ADB11715" s="60"/>
      <c r="ADC11715" s="60"/>
      <c r="ADD11715" s="60"/>
      <c r="ADE11715" s="60"/>
    </row>
    <row r="11716" spans="760:785" x14ac:dyDescent="0.25">
      <c r="ACF11716" s="60"/>
      <c r="ACG11716" s="60"/>
      <c r="ACH11716" s="60"/>
      <c r="ACI11716" s="60"/>
      <c r="ACJ11716" s="60"/>
      <c r="ACK11716" s="60"/>
      <c r="ACL11716" s="60"/>
      <c r="ACM11716" s="60"/>
      <c r="ACN11716" s="60"/>
      <c r="ACO11716" s="60"/>
      <c r="ACP11716" s="60"/>
      <c r="ACQ11716" s="60"/>
      <c r="ACR11716" s="60"/>
      <c r="ACS11716" s="60"/>
      <c r="ACT11716" s="60"/>
      <c r="ACU11716" s="60"/>
      <c r="ACV11716" s="60"/>
      <c r="ACW11716" s="60"/>
      <c r="ACX11716" s="60"/>
      <c r="ACY11716" s="60">
        <v>0.92607441223445897</v>
      </c>
      <c r="ACZ11716" s="60"/>
      <c r="ADA11716" s="60"/>
      <c r="ADB11716" s="60"/>
      <c r="ADC11716" s="60"/>
      <c r="ADD11716" s="60"/>
      <c r="ADE11716" s="60"/>
    </row>
    <row r="11717" spans="760:785" x14ac:dyDescent="0.25">
      <c r="ACF11717" s="60"/>
      <c r="ACG11717" s="60"/>
      <c r="ACH11717" s="60"/>
      <c r="ACI11717" s="60"/>
      <c r="ACJ11717" s="60"/>
      <c r="ACK11717" s="60"/>
      <c r="ACL11717" s="60"/>
      <c r="ACM11717" s="60"/>
      <c r="ACN11717" s="60"/>
      <c r="ACO11717" s="60"/>
      <c r="ACP11717" s="60"/>
      <c r="ACQ11717" s="60"/>
      <c r="ACR11717" s="60"/>
      <c r="ACS11717" s="60"/>
      <c r="ACT11717" s="60"/>
      <c r="ACU11717" s="60"/>
      <c r="ACV11717" s="60"/>
      <c r="ACW11717" s="60"/>
      <c r="ACX11717" s="60"/>
      <c r="ACY11717" s="60">
        <v>0.92607008067598395</v>
      </c>
      <c r="ACZ11717" s="60"/>
      <c r="ADA11717" s="60"/>
      <c r="ADB11717" s="60"/>
      <c r="ADC11717" s="60"/>
      <c r="ADD11717" s="60"/>
      <c r="ADE11717" s="60"/>
    </row>
    <row r="11718" spans="760:785" x14ac:dyDescent="0.25">
      <c r="ACF11718" s="60"/>
      <c r="ACG11718" s="60"/>
      <c r="ACH11718" s="60"/>
      <c r="ACI11718" s="60"/>
      <c r="ACJ11718" s="60"/>
      <c r="ACK11718" s="60"/>
      <c r="ACL11718" s="60"/>
      <c r="ACM11718" s="60"/>
      <c r="ACN11718" s="60"/>
      <c r="ACO11718" s="60"/>
      <c r="ACP11718" s="60"/>
      <c r="ACQ11718" s="60"/>
      <c r="ACR11718" s="60"/>
      <c r="ACS11718" s="60"/>
      <c r="ACT11718" s="60"/>
      <c r="ACU11718" s="60"/>
      <c r="ACV11718" s="60"/>
      <c r="ACW11718" s="60"/>
      <c r="ACX11718" s="60"/>
      <c r="ACY11718" s="60">
        <v>0.92604245960985199</v>
      </c>
      <c r="ACZ11718" s="60"/>
      <c r="ADA11718" s="60"/>
      <c r="ADB11718" s="60"/>
      <c r="ADC11718" s="60"/>
      <c r="ADD11718" s="60"/>
      <c r="ADE11718" s="60"/>
    </row>
    <row r="11719" spans="760:785" x14ac:dyDescent="0.25">
      <c r="ACF11719" s="60"/>
      <c r="ACG11719" s="60"/>
      <c r="ACH11719" s="60"/>
      <c r="ACI11719" s="60"/>
      <c r="ACJ11719" s="60"/>
      <c r="ACK11719" s="60"/>
      <c r="ACL11719" s="60"/>
      <c r="ACM11719" s="60"/>
      <c r="ACN11719" s="60"/>
      <c r="ACO11719" s="60"/>
      <c r="ACP11719" s="60"/>
      <c r="ACQ11719" s="60"/>
      <c r="ACR11719" s="60"/>
      <c r="ACS11719" s="60"/>
      <c r="ACT11719" s="60"/>
      <c r="ACU11719" s="60"/>
      <c r="ACV11719" s="60"/>
      <c r="ACW11719" s="60"/>
      <c r="ACX11719" s="60"/>
      <c r="ACY11719" s="60">
        <v>0.92603368490387905</v>
      </c>
      <c r="ACZ11719" s="60"/>
      <c r="ADA11719" s="60"/>
      <c r="ADB11719" s="60"/>
      <c r="ADC11719" s="60"/>
      <c r="ADD11719" s="60"/>
      <c r="ADE11719" s="60"/>
    </row>
    <row r="11720" spans="760:785" x14ac:dyDescent="0.25">
      <c r="ACF11720" s="60"/>
      <c r="ACG11720" s="60"/>
      <c r="ACH11720" s="60"/>
      <c r="ACI11720" s="60"/>
      <c r="ACJ11720" s="60"/>
      <c r="ACK11720" s="60"/>
      <c r="ACL11720" s="60"/>
      <c r="ACM11720" s="60"/>
      <c r="ACN11720" s="60"/>
      <c r="ACO11720" s="60"/>
      <c r="ACP11720" s="60"/>
      <c r="ACQ11720" s="60"/>
      <c r="ACR11720" s="60"/>
      <c r="ACS11720" s="60"/>
      <c r="ACT11720" s="60"/>
      <c r="ACU11720" s="60"/>
      <c r="ACV11720" s="60"/>
      <c r="ACW11720" s="60"/>
      <c r="ACX11720" s="60"/>
      <c r="ACY11720" s="60">
        <v>0.92599741162246696</v>
      </c>
      <c r="ACZ11720" s="60"/>
      <c r="ADA11720" s="60"/>
      <c r="ADB11720" s="60"/>
      <c r="ADC11720" s="60"/>
      <c r="ADD11720" s="60"/>
      <c r="ADE11720" s="60"/>
    </row>
    <row r="11721" spans="760:785" x14ac:dyDescent="0.25">
      <c r="ACF11721" s="60"/>
      <c r="ACG11721" s="60"/>
      <c r="ACH11721" s="60"/>
      <c r="ACI11721" s="60"/>
      <c r="ACJ11721" s="60"/>
      <c r="ACK11721" s="60"/>
      <c r="ACL11721" s="60"/>
      <c r="ACM11721" s="60"/>
      <c r="ACN11721" s="60"/>
      <c r="ACO11721" s="60"/>
      <c r="ACP11721" s="60"/>
      <c r="ACQ11721" s="60"/>
      <c r="ACR11721" s="60"/>
      <c r="ACS11721" s="60"/>
      <c r="ACT11721" s="60"/>
      <c r="ACU11721" s="60"/>
      <c r="ACV11721" s="60"/>
      <c r="ACW11721" s="60"/>
      <c r="ACX11721" s="60"/>
      <c r="ACY11721" s="60">
        <v>0.92597398399148301</v>
      </c>
      <c r="ACZ11721" s="60"/>
      <c r="ADA11721" s="60"/>
      <c r="ADB11721" s="60"/>
      <c r="ADC11721" s="60"/>
      <c r="ADD11721" s="60"/>
      <c r="ADE11721" s="60"/>
    </row>
    <row r="11722" spans="760:785" x14ac:dyDescent="0.25">
      <c r="ACF11722" s="60"/>
      <c r="ACG11722" s="60"/>
      <c r="ACH11722" s="60"/>
      <c r="ACI11722" s="60"/>
      <c r="ACJ11722" s="60"/>
      <c r="ACK11722" s="60"/>
      <c r="ACL11722" s="60"/>
      <c r="ACM11722" s="60"/>
      <c r="ACN11722" s="60"/>
      <c r="ACO11722" s="60"/>
      <c r="ACP11722" s="60"/>
      <c r="ACQ11722" s="60"/>
      <c r="ACR11722" s="60"/>
      <c r="ACS11722" s="60"/>
      <c r="ACT11722" s="60"/>
      <c r="ACU11722" s="60"/>
      <c r="ACV11722" s="60"/>
      <c r="ACW11722" s="60"/>
      <c r="ACX11722" s="60"/>
      <c r="ACY11722" s="60">
        <v>0.92593500790942296</v>
      </c>
      <c r="ACZ11722" s="60"/>
      <c r="ADA11722" s="60"/>
      <c r="ADB11722" s="60"/>
      <c r="ADC11722" s="60"/>
      <c r="ADD11722" s="60"/>
      <c r="ADE11722" s="60"/>
    </row>
    <row r="11723" spans="760:785" x14ac:dyDescent="0.25">
      <c r="ACF11723" s="60"/>
      <c r="ACG11723" s="60"/>
      <c r="ACH11723" s="60"/>
      <c r="ACI11723" s="60"/>
      <c r="ACJ11723" s="60"/>
      <c r="ACK11723" s="60"/>
      <c r="ACL11723" s="60"/>
      <c r="ACM11723" s="60"/>
      <c r="ACN11723" s="60"/>
      <c r="ACO11723" s="60"/>
      <c r="ACP11723" s="60"/>
      <c r="ACQ11723" s="60"/>
      <c r="ACR11723" s="60"/>
      <c r="ACS11723" s="60"/>
      <c r="ACT11723" s="60"/>
      <c r="ACU11723" s="60"/>
      <c r="ACV11723" s="60"/>
      <c r="ACW11723" s="60"/>
      <c r="ACX11723" s="60"/>
      <c r="ACY11723" s="60">
        <v>0.92589608555868497</v>
      </c>
      <c r="ACZ11723" s="60"/>
      <c r="ADA11723" s="60"/>
      <c r="ADB11723" s="60"/>
      <c r="ADC11723" s="60"/>
      <c r="ADD11723" s="60"/>
      <c r="ADE11723" s="60"/>
    </row>
    <row r="11724" spans="760:785" x14ac:dyDescent="0.25">
      <c r="ACF11724" s="60"/>
      <c r="ACG11724" s="60"/>
      <c r="ACH11724" s="60"/>
      <c r="ACI11724" s="60"/>
      <c r="ACJ11724" s="60"/>
      <c r="ACK11724" s="60"/>
      <c r="ACL11724" s="60"/>
      <c r="ACM11724" s="60"/>
      <c r="ACN11724" s="60"/>
      <c r="ACO11724" s="60"/>
      <c r="ACP11724" s="60"/>
      <c r="ACQ11724" s="60"/>
      <c r="ACR11724" s="60"/>
      <c r="ACS11724" s="60"/>
      <c r="ACT11724" s="60"/>
      <c r="ACU11724" s="60"/>
      <c r="ACV11724" s="60"/>
      <c r="ACW11724" s="60"/>
      <c r="ACX11724" s="60"/>
      <c r="ACY11724" s="60">
        <v>0.92589243933620202</v>
      </c>
      <c r="ACZ11724" s="60"/>
      <c r="ADA11724" s="60"/>
      <c r="ADB11724" s="60"/>
      <c r="ADC11724" s="60"/>
      <c r="ADD11724" s="60"/>
      <c r="ADE11724" s="60"/>
    </row>
    <row r="11725" spans="760:785" x14ac:dyDescent="0.25">
      <c r="ACF11725" s="60"/>
      <c r="ACG11725" s="60"/>
      <c r="ACH11725" s="60"/>
      <c r="ACI11725" s="60"/>
      <c r="ACJ11725" s="60"/>
      <c r="ACK11725" s="60"/>
      <c r="ACL11725" s="60"/>
      <c r="ACM11725" s="60"/>
      <c r="ACN11725" s="60"/>
      <c r="ACO11725" s="60"/>
      <c r="ACP11725" s="60"/>
      <c r="ACQ11725" s="60"/>
      <c r="ACR11725" s="60"/>
      <c r="ACS11725" s="60"/>
      <c r="ACT11725" s="60"/>
      <c r="ACU11725" s="60"/>
      <c r="ACV11725" s="60"/>
      <c r="ACW11725" s="60"/>
      <c r="ACX11725" s="60"/>
      <c r="ACY11725" s="60">
        <v>0.92589010002563998</v>
      </c>
      <c r="ACZ11725" s="60"/>
      <c r="ADA11725" s="60"/>
      <c r="ADB11725" s="60"/>
      <c r="ADC11725" s="60"/>
      <c r="ADD11725" s="60"/>
      <c r="ADE11725" s="60"/>
    </row>
    <row r="11726" spans="760:785" x14ac:dyDescent="0.25">
      <c r="ACF11726" s="60"/>
      <c r="ACG11726" s="60"/>
      <c r="ACH11726" s="60"/>
      <c r="ACI11726" s="60"/>
      <c r="ACJ11726" s="60"/>
      <c r="ACK11726" s="60"/>
      <c r="ACL11726" s="60"/>
      <c r="ACM11726" s="60"/>
      <c r="ACN11726" s="60"/>
      <c r="ACO11726" s="60"/>
      <c r="ACP11726" s="60"/>
      <c r="ACQ11726" s="60"/>
      <c r="ACR11726" s="60"/>
      <c r="ACS11726" s="60"/>
      <c r="ACT11726" s="60"/>
      <c r="ACU11726" s="60"/>
      <c r="ACV11726" s="60"/>
      <c r="ACW11726" s="60"/>
      <c r="ACX11726" s="60"/>
      <c r="ACY11726" s="60">
        <v>0.92587603928102202</v>
      </c>
      <c r="ACZ11726" s="60"/>
      <c r="ADA11726" s="60"/>
      <c r="ADB11726" s="60"/>
      <c r="ADC11726" s="60"/>
      <c r="ADD11726" s="60"/>
      <c r="ADE11726" s="60"/>
    </row>
    <row r="11727" spans="760:785" x14ac:dyDescent="0.25">
      <c r="ACF11727" s="60"/>
      <c r="ACG11727" s="60"/>
      <c r="ACH11727" s="60"/>
      <c r="ACI11727" s="60"/>
      <c r="ACJ11727" s="60"/>
      <c r="ACK11727" s="60"/>
      <c r="ACL11727" s="60"/>
      <c r="ACM11727" s="60"/>
      <c r="ACN11727" s="60"/>
      <c r="ACO11727" s="60"/>
      <c r="ACP11727" s="60"/>
      <c r="ACQ11727" s="60"/>
      <c r="ACR11727" s="60"/>
      <c r="ACS11727" s="60"/>
      <c r="ACT11727" s="60"/>
      <c r="ACU11727" s="60"/>
      <c r="ACV11727" s="60"/>
      <c r="ACW11727" s="60"/>
      <c r="ACX11727" s="60"/>
      <c r="ACY11727" s="60">
        <v>0.92584562991958397</v>
      </c>
      <c r="ACZ11727" s="60"/>
      <c r="ADA11727" s="60"/>
      <c r="ADB11727" s="60"/>
      <c r="ADC11727" s="60"/>
      <c r="ADD11727" s="60"/>
      <c r="ADE11727" s="60"/>
    </row>
    <row r="11728" spans="760:785" x14ac:dyDescent="0.25">
      <c r="ACF11728" s="60"/>
      <c r="ACG11728" s="60"/>
      <c r="ACH11728" s="60"/>
      <c r="ACI11728" s="60"/>
      <c r="ACJ11728" s="60"/>
      <c r="ACK11728" s="60"/>
      <c r="ACL11728" s="60"/>
      <c r="ACM11728" s="60"/>
      <c r="ACN11728" s="60"/>
      <c r="ACO11728" s="60"/>
      <c r="ACP11728" s="60"/>
      <c r="ACQ11728" s="60"/>
      <c r="ACR11728" s="60"/>
      <c r="ACS11728" s="60"/>
      <c r="ACT11728" s="60"/>
      <c r="ACU11728" s="60"/>
      <c r="ACV11728" s="60"/>
      <c r="ACW11728" s="60"/>
      <c r="ACX11728" s="60"/>
      <c r="ACY11728" s="60">
        <v>0.92581449081268297</v>
      </c>
      <c r="ACZ11728" s="60"/>
      <c r="ADA11728" s="60"/>
      <c r="ADB11728" s="60"/>
      <c r="ADC11728" s="60"/>
      <c r="ADD11728" s="60"/>
      <c r="ADE11728" s="60"/>
    </row>
    <row r="11729" spans="760:785" x14ac:dyDescent="0.25">
      <c r="ACF11729" s="60"/>
      <c r="ACG11729" s="60"/>
      <c r="ACH11729" s="60"/>
      <c r="ACI11729" s="60"/>
      <c r="ACJ11729" s="60"/>
      <c r="ACK11729" s="60"/>
      <c r="ACL11729" s="60"/>
      <c r="ACM11729" s="60"/>
      <c r="ACN11729" s="60"/>
      <c r="ACO11729" s="60"/>
      <c r="ACP11729" s="60"/>
      <c r="ACQ11729" s="60"/>
      <c r="ACR11729" s="60"/>
      <c r="ACS11729" s="60"/>
      <c r="ACT11729" s="60"/>
      <c r="ACU11729" s="60"/>
      <c r="ACV11729" s="60"/>
      <c r="ACW11729" s="60"/>
      <c r="ACX11729" s="60"/>
      <c r="ACY11729" s="60">
        <v>0.92580370657673505</v>
      </c>
      <c r="ACZ11729" s="60"/>
      <c r="ADA11729" s="60"/>
      <c r="ADB11729" s="60"/>
      <c r="ADC11729" s="60"/>
      <c r="ADD11729" s="60"/>
      <c r="ADE11729" s="60"/>
    </row>
    <row r="11730" spans="760:785" x14ac:dyDescent="0.25">
      <c r="ACF11730" s="60"/>
      <c r="ACG11730" s="60"/>
      <c r="ACH11730" s="60"/>
      <c r="ACI11730" s="60"/>
      <c r="ACJ11730" s="60"/>
      <c r="ACK11730" s="60"/>
      <c r="ACL11730" s="60"/>
      <c r="ACM11730" s="60"/>
      <c r="ACN11730" s="60"/>
      <c r="ACO11730" s="60"/>
      <c r="ACP11730" s="60"/>
      <c r="ACQ11730" s="60"/>
      <c r="ACR11730" s="60"/>
      <c r="ACS11730" s="60"/>
      <c r="ACT11730" s="60"/>
      <c r="ACU11730" s="60"/>
      <c r="ACV11730" s="60"/>
      <c r="ACW11730" s="60"/>
      <c r="ACX11730" s="60"/>
      <c r="ACY11730" s="60">
        <v>0.92576116498598904</v>
      </c>
      <c r="ACZ11730" s="60"/>
      <c r="ADA11730" s="60"/>
      <c r="ADB11730" s="60"/>
      <c r="ADC11730" s="60"/>
      <c r="ADD11730" s="60"/>
      <c r="ADE11730" s="60"/>
    </row>
    <row r="11731" spans="760:785" x14ac:dyDescent="0.25">
      <c r="ACF11731" s="60"/>
      <c r="ACG11731" s="60"/>
      <c r="ACH11731" s="60"/>
      <c r="ACI11731" s="60"/>
      <c r="ACJ11731" s="60"/>
      <c r="ACK11731" s="60"/>
      <c r="ACL11731" s="60"/>
      <c r="ACM11731" s="60"/>
      <c r="ACN11731" s="60"/>
      <c r="ACO11731" s="60"/>
      <c r="ACP11731" s="60"/>
      <c r="ACQ11731" s="60"/>
      <c r="ACR11731" s="60"/>
      <c r="ACS11731" s="60"/>
      <c r="ACT11731" s="60"/>
      <c r="ACU11731" s="60"/>
      <c r="ACV11731" s="60"/>
      <c r="ACW11731" s="60"/>
      <c r="ACX11731" s="60"/>
      <c r="ACY11731" s="60">
        <v>0.92575071282913901</v>
      </c>
      <c r="ACZ11731" s="60"/>
      <c r="ADA11731" s="60"/>
      <c r="ADB11731" s="60"/>
      <c r="ADC11731" s="60"/>
      <c r="ADD11731" s="60"/>
      <c r="ADE11731" s="60"/>
    </row>
    <row r="11732" spans="760:785" x14ac:dyDescent="0.25">
      <c r="ACF11732" s="60"/>
      <c r="ACG11732" s="60"/>
      <c r="ACH11732" s="60"/>
      <c r="ACI11732" s="60"/>
      <c r="ACJ11732" s="60"/>
      <c r="ACK11732" s="60"/>
      <c r="ACL11732" s="60"/>
      <c r="ACM11732" s="60"/>
      <c r="ACN11732" s="60"/>
      <c r="ACO11732" s="60"/>
      <c r="ACP11732" s="60"/>
      <c r="ACQ11732" s="60"/>
      <c r="ACR11732" s="60"/>
      <c r="ACS11732" s="60"/>
      <c r="ACT11732" s="60"/>
      <c r="ACU11732" s="60"/>
      <c r="ACV11732" s="60"/>
      <c r="ACW11732" s="60"/>
      <c r="ACX11732" s="60"/>
      <c r="ACY11732" s="60">
        <v>0.92574288807693095</v>
      </c>
      <c r="ACZ11732" s="60"/>
      <c r="ADA11732" s="60"/>
      <c r="ADB11732" s="60"/>
      <c r="ADC11732" s="60"/>
      <c r="ADD11732" s="60"/>
      <c r="ADE11732" s="60"/>
    </row>
    <row r="11733" spans="760:785" x14ac:dyDescent="0.25">
      <c r="ACF11733" s="60"/>
      <c r="ACG11733" s="60"/>
      <c r="ACH11733" s="60"/>
      <c r="ACI11733" s="60"/>
      <c r="ACJ11733" s="60"/>
      <c r="ACK11733" s="60"/>
      <c r="ACL11733" s="60"/>
      <c r="ACM11733" s="60"/>
      <c r="ACN11733" s="60"/>
      <c r="ACO11733" s="60"/>
      <c r="ACP11733" s="60"/>
      <c r="ACQ11733" s="60"/>
      <c r="ACR11733" s="60"/>
      <c r="ACS11733" s="60"/>
      <c r="ACT11733" s="60"/>
      <c r="ACU11733" s="60"/>
      <c r="ACV11733" s="60"/>
      <c r="ACW11733" s="60"/>
      <c r="ACX11733" s="60"/>
      <c r="ACY11733" s="60">
        <v>0.92573483840397297</v>
      </c>
      <c r="ACZ11733" s="60"/>
      <c r="ADA11733" s="60"/>
      <c r="ADB11733" s="60"/>
      <c r="ADC11733" s="60"/>
      <c r="ADD11733" s="60"/>
      <c r="ADE11733" s="60"/>
    </row>
    <row r="11734" spans="760:785" x14ac:dyDescent="0.25">
      <c r="ACF11734" s="60"/>
      <c r="ACG11734" s="60"/>
      <c r="ACH11734" s="60"/>
      <c r="ACI11734" s="60"/>
      <c r="ACJ11734" s="60"/>
      <c r="ACK11734" s="60"/>
      <c r="ACL11734" s="60"/>
      <c r="ACM11734" s="60"/>
      <c r="ACN11734" s="60"/>
      <c r="ACO11734" s="60"/>
      <c r="ACP11734" s="60"/>
      <c r="ACQ11734" s="60"/>
      <c r="ACR11734" s="60"/>
      <c r="ACS11734" s="60"/>
      <c r="ACT11734" s="60"/>
      <c r="ACU11734" s="60"/>
      <c r="ACV11734" s="60"/>
      <c r="ACW11734" s="60"/>
      <c r="ACX11734" s="60"/>
      <c r="ACY11734" s="60">
        <v>0.92573440781375804</v>
      </c>
      <c r="ACZ11734" s="60"/>
      <c r="ADA11734" s="60"/>
      <c r="ADB11734" s="60"/>
      <c r="ADC11734" s="60"/>
      <c r="ADD11734" s="60"/>
      <c r="ADE11734" s="60"/>
    </row>
    <row r="11735" spans="760:785" x14ac:dyDescent="0.25">
      <c r="ACF11735" s="60"/>
      <c r="ACG11735" s="60"/>
      <c r="ACH11735" s="60"/>
      <c r="ACI11735" s="60"/>
      <c r="ACJ11735" s="60"/>
      <c r="ACK11735" s="60"/>
      <c r="ACL11735" s="60"/>
      <c r="ACM11735" s="60"/>
      <c r="ACN11735" s="60"/>
      <c r="ACO11735" s="60"/>
      <c r="ACP11735" s="60"/>
      <c r="ACQ11735" s="60"/>
      <c r="ACR11735" s="60"/>
      <c r="ACS11735" s="60"/>
      <c r="ACT11735" s="60"/>
      <c r="ACU11735" s="60"/>
      <c r="ACV11735" s="60"/>
      <c r="ACW11735" s="60"/>
      <c r="ACX11735" s="60"/>
      <c r="ACY11735" s="60">
        <v>0.925729436471732</v>
      </c>
      <c r="ACZ11735" s="60"/>
      <c r="ADA11735" s="60"/>
      <c r="ADB11735" s="60"/>
      <c r="ADC11735" s="60"/>
      <c r="ADD11735" s="60"/>
      <c r="ADE11735" s="60"/>
    </row>
    <row r="11736" spans="760:785" x14ac:dyDescent="0.25">
      <c r="ACF11736" s="60"/>
      <c r="ACG11736" s="60"/>
      <c r="ACH11736" s="60"/>
      <c r="ACI11736" s="60"/>
      <c r="ACJ11736" s="60"/>
      <c r="ACK11736" s="60"/>
      <c r="ACL11736" s="60"/>
      <c r="ACM11736" s="60"/>
      <c r="ACN11736" s="60"/>
      <c r="ACO11736" s="60"/>
      <c r="ACP11736" s="60"/>
      <c r="ACQ11736" s="60"/>
      <c r="ACR11736" s="60"/>
      <c r="ACS11736" s="60"/>
      <c r="ACT11736" s="60"/>
      <c r="ACU11736" s="60"/>
      <c r="ACV11736" s="60"/>
      <c r="ACW11736" s="60"/>
      <c r="ACX11736" s="60"/>
      <c r="ACY11736" s="60">
        <v>0.92572261996386496</v>
      </c>
      <c r="ACZ11736" s="60"/>
      <c r="ADA11736" s="60"/>
      <c r="ADB11736" s="60"/>
      <c r="ADC11736" s="60"/>
      <c r="ADD11736" s="60"/>
      <c r="ADE11736" s="60"/>
    </row>
    <row r="11737" spans="760:785" x14ac:dyDescent="0.25">
      <c r="ACF11737" s="60"/>
      <c r="ACG11737" s="60"/>
      <c r="ACH11737" s="60"/>
      <c r="ACI11737" s="60"/>
      <c r="ACJ11737" s="60"/>
      <c r="ACK11737" s="60"/>
      <c r="ACL11737" s="60"/>
      <c r="ACM11737" s="60"/>
      <c r="ACN11737" s="60"/>
      <c r="ACO11737" s="60"/>
      <c r="ACP11737" s="60"/>
      <c r="ACQ11737" s="60"/>
      <c r="ACR11737" s="60"/>
      <c r="ACS11737" s="60"/>
      <c r="ACT11737" s="60"/>
      <c r="ACU11737" s="60"/>
      <c r="ACV11737" s="60"/>
      <c r="ACW11737" s="60"/>
      <c r="ACX11737" s="60"/>
      <c r="ACY11737" s="60">
        <v>0.92570402613089997</v>
      </c>
      <c r="ACZ11737" s="60"/>
      <c r="ADA11737" s="60"/>
      <c r="ADB11737" s="60"/>
      <c r="ADC11737" s="60"/>
      <c r="ADD11737" s="60"/>
      <c r="ADE11737" s="60"/>
    </row>
    <row r="11738" spans="760:785" x14ac:dyDescent="0.25">
      <c r="ACF11738" s="60"/>
      <c r="ACG11738" s="60"/>
      <c r="ACH11738" s="60"/>
      <c r="ACI11738" s="60"/>
      <c r="ACJ11738" s="60"/>
      <c r="ACK11738" s="60"/>
      <c r="ACL11738" s="60"/>
      <c r="ACM11738" s="60"/>
      <c r="ACN11738" s="60"/>
      <c r="ACO11738" s="60"/>
      <c r="ACP11738" s="60"/>
      <c r="ACQ11738" s="60"/>
      <c r="ACR11738" s="60"/>
      <c r="ACS11738" s="60"/>
      <c r="ACT11738" s="60"/>
      <c r="ACU11738" s="60"/>
      <c r="ACV11738" s="60"/>
      <c r="ACW11738" s="60"/>
      <c r="ACX11738" s="60"/>
      <c r="ACY11738" s="60">
        <v>0.92570102405285803</v>
      </c>
      <c r="ACZ11738" s="60"/>
      <c r="ADA11738" s="60"/>
      <c r="ADB11738" s="60"/>
      <c r="ADC11738" s="60"/>
      <c r="ADD11738" s="60"/>
      <c r="ADE11738" s="60"/>
    </row>
    <row r="11739" spans="760:785" x14ac:dyDescent="0.25">
      <c r="ACF11739" s="60"/>
      <c r="ACG11739" s="60"/>
      <c r="ACH11739" s="60"/>
      <c r="ACI11739" s="60"/>
      <c r="ACJ11739" s="60"/>
      <c r="ACK11739" s="60"/>
      <c r="ACL11739" s="60"/>
      <c r="ACM11739" s="60"/>
      <c r="ACN11739" s="60"/>
      <c r="ACO11739" s="60"/>
      <c r="ACP11739" s="60"/>
      <c r="ACQ11739" s="60"/>
      <c r="ACR11739" s="60"/>
      <c r="ACS11739" s="60"/>
      <c r="ACT11739" s="60"/>
      <c r="ACU11739" s="60"/>
      <c r="ACV11739" s="60"/>
      <c r="ACW11739" s="60"/>
      <c r="ACX11739" s="60"/>
      <c r="ACY11739" s="60">
        <v>0.92566143609622298</v>
      </c>
      <c r="ACZ11739" s="60"/>
      <c r="ADA11739" s="60"/>
      <c r="ADB11739" s="60"/>
      <c r="ADC11739" s="60"/>
      <c r="ADD11739" s="60"/>
      <c r="ADE11739" s="60"/>
    </row>
    <row r="11740" spans="760:785" x14ac:dyDescent="0.25">
      <c r="ACF11740" s="60"/>
      <c r="ACG11740" s="60"/>
      <c r="ACH11740" s="60"/>
      <c r="ACI11740" s="60"/>
      <c r="ACJ11740" s="60"/>
      <c r="ACK11740" s="60"/>
      <c r="ACL11740" s="60"/>
      <c r="ACM11740" s="60"/>
      <c r="ACN11740" s="60"/>
      <c r="ACO11740" s="60"/>
      <c r="ACP11740" s="60"/>
      <c r="ACQ11740" s="60"/>
      <c r="ACR11740" s="60"/>
      <c r="ACS11740" s="60"/>
      <c r="ACT11740" s="60"/>
      <c r="ACU11740" s="60"/>
      <c r="ACV11740" s="60"/>
      <c r="ACW11740" s="60"/>
      <c r="ACX11740" s="60"/>
      <c r="ACY11740" s="60">
        <v>0.92563431199035195</v>
      </c>
      <c r="ACZ11740" s="60"/>
      <c r="ADA11740" s="60"/>
      <c r="ADB11740" s="60"/>
      <c r="ADC11740" s="60"/>
      <c r="ADD11740" s="60"/>
      <c r="ADE11740" s="60"/>
    </row>
    <row r="11741" spans="760:785" x14ac:dyDescent="0.25">
      <c r="ACF11741" s="60"/>
      <c r="ACG11741" s="60"/>
      <c r="ACH11741" s="60"/>
      <c r="ACI11741" s="60"/>
      <c r="ACJ11741" s="60"/>
      <c r="ACK11741" s="60"/>
      <c r="ACL11741" s="60"/>
      <c r="ACM11741" s="60"/>
      <c r="ACN11741" s="60"/>
      <c r="ACO11741" s="60"/>
      <c r="ACP11741" s="60"/>
      <c r="ACQ11741" s="60"/>
      <c r="ACR11741" s="60"/>
      <c r="ACS11741" s="60"/>
      <c r="ACT11741" s="60"/>
      <c r="ACU11741" s="60"/>
      <c r="ACV11741" s="60"/>
      <c r="ACW11741" s="60"/>
      <c r="ACX11741" s="60"/>
      <c r="ACY11741" s="60">
        <v>0.92557194509713803</v>
      </c>
      <c r="ACZ11741" s="60"/>
      <c r="ADA11741" s="60"/>
      <c r="ADB11741" s="60"/>
      <c r="ADC11741" s="60"/>
      <c r="ADD11741" s="60"/>
      <c r="ADE11741" s="60"/>
    </row>
    <row r="11742" spans="760:785" x14ac:dyDescent="0.25">
      <c r="ACF11742" s="60"/>
      <c r="ACG11742" s="60"/>
      <c r="ACH11742" s="60"/>
      <c r="ACI11742" s="60"/>
      <c r="ACJ11742" s="60"/>
      <c r="ACK11742" s="60"/>
      <c r="ACL11742" s="60"/>
      <c r="ACM11742" s="60"/>
      <c r="ACN11742" s="60"/>
      <c r="ACO11742" s="60"/>
      <c r="ACP11742" s="60"/>
      <c r="ACQ11742" s="60"/>
      <c r="ACR11742" s="60"/>
      <c r="ACS11742" s="60"/>
      <c r="ACT11742" s="60"/>
      <c r="ACU11742" s="60"/>
      <c r="ACV11742" s="60"/>
      <c r="ACW11742" s="60"/>
      <c r="ACX11742" s="60"/>
      <c r="ACY11742" s="60">
        <v>0.92556982512975206</v>
      </c>
      <c r="ACZ11742" s="60"/>
      <c r="ADA11742" s="60"/>
      <c r="ADB11742" s="60"/>
      <c r="ADC11742" s="60"/>
      <c r="ADD11742" s="60"/>
      <c r="ADE11742" s="60"/>
    </row>
    <row r="11743" spans="760:785" x14ac:dyDescent="0.25">
      <c r="ACF11743" s="60"/>
      <c r="ACG11743" s="60"/>
      <c r="ACH11743" s="60"/>
      <c r="ACI11743" s="60"/>
      <c r="ACJ11743" s="60"/>
      <c r="ACK11743" s="60"/>
      <c r="ACL11743" s="60"/>
      <c r="ACM11743" s="60"/>
      <c r="ACN11743" s="60"/>
      <c r="ACO11743" s="60"/>
      <c r="ACP11743" s="60"/>
      <c r="ACQ11743" s="60"/>
      <c r="ACR11743" s="60"/>
      <c r="ACS11743" s="60"/>
      <c r="ACT11743" s="60"/>
      <c r="ACU11743" s="60"/>
      <c r="ACV11743" s="60"/>
      <c r="ACW11743" s="60"/>
      <c r="ACX11743" s="60"/>
      <c r="ACY11743" s="60">
        <v>0.925564587749657</v>
      </c>
      <c r="ACZ11743" s="60"/>
      <c r="ADA11743" s="60"/>
      <c r="ADB11743" s="60"/>
      <c r="ADC11743" s="60"/>
      <c r="ADD11743" s="60"/>
      <c r="ADE11743" s="60"/>
    </row>
    <row r="11744" spans="760:785" x14ac:dyDescent="0.25">
      <c r="ACF11744" s="60"/>
      <c r="ACG11744" s="60"/>
      <c r="ACH11744" s="60"/>
      <c r="ACI11744" s="60"/>
      <c r="ACJ11744" s="60"/>
      <c r="ACK11744" s="60"/>
      <c r="ACL11744" s="60"/>
      <c r="ACM11744" s="60"/>
      <c r="ACN11744" s="60"/>
      <c r="ACO11744" s="60"/>
      <c r="ACP11744" s="60"/>
      <c r="ACQ11744" s="60"/>
      <c r="ACR11744" s="60"/>
      <c r="ACS11744" s="60"/>
      <c r="ACT11744" s="60"/>
      <c r="ACU11744" s="60"/>
      <c r="ACV11744" s="60"/>
      <c r="ACW11744" s="60"/>
      <c r="ACX11744" s="60"/>
      <c r="ACY11744" s="60">
        <v>0.92551403854159198</v>
      </c>
      <c r="ACZ11744" s="60"/>
      <c r="ADA11744" s="60"/>
      <c r="ADB11744" s="60"/>
      <c r="ADC11744" s="60"/>
      <c r="ADD11744" s="60"/>
      <c r="ADE11744" s="60"/>
    </row>
    <row r="11745" spans="760:785" x14ac:dyDescent="0.25">
      <c r="ACF11745" s="60"/>
      <c r="ACG11745" s="60"/>
      <c r="ACH11745" s="60"/>
      <c r="ACI11745" s="60"/>
      <c r="ACJ11745" s="60"/>
      <c r="ACK11745" s="60"/>
      <c r="ACL11745" s="60"/>
      <c r="ACM11745" s="60"/>
      <c r="ACN11745" s="60"/>
      <c r="ACO11745" s="60"/>
      <c r="ACP11745" s="60"/>
      <c r="ACQ11745" s="60"/>
      <c r="ACR11745" s="60"/>
      <c r="ACS11745" s="60"/>
      <c r="ACT11745" s="60"/>
      <c r="ACU11745" s="60"/>
      <c r="ACV11745" s="60"/>
      <c r="ACW11745" s="60"/>
      <c r="ACX11745" s="60"/>
      <c r="ACY11745" s="60">
        <v>0.92547904807279402</v>
      </c>
      <c r="ACZ11745" s="60"/>
      <c r="ADA11745" s="60"/>
      <c r="ADB11745" s="60"/>
      <c r="ADC11745" s="60"/>
      <c r="ADD11745" s="60"/>
      <c r="ADE11745" s="60"/>
    </row>
    <row r="11746" spans="760:785" x14ac:dyDescent="0.25">
      <c r="ACF11746" s="60"/>
      <c r="ACG11746" s="60"/>
      <c r="ACH11746" s="60"/>
      <c r="ACI11746" s="60"/>
      <c r="ACJ11746" s="60"/>
      <c r="ACK11746" s="60"/>
      <c r="ACL11746" s="60"/>
      <c r="ACM11746" s="60"/>
      <c r="ACN11746" s="60"/>
      <c r="ACO11746" s="60"/>
      <c r="ACP11746" s="60"/>
      <c r="ACQ11746" s="60"/>
      <c r="ACR11746" s="60"/>
      <c r="ACS11746" s="60"/>
      <c r="ACT11746" s="60"/>
      <c r="ACU11746" s="60"/>
      <c r="ACV11746" s="60"/>
      <c r="ACW11746" s="60"/>
      <c r="ACX11746" s="60"/>
      <c r="ACY11746" s="60">
        <v>0.92544018911103199</v>
      </c>
      <c r="ACZ11746" s="60"/>
      <c r="ADA11746" s="60"/>
      <c r="ADB11746" s="60"/>
      <c r="ADC11746" s="60"/>
      <c r="ADD11746" s="60"/>
      <c r="ADE11746" s="60"/>
    </row>
    <row r="11747" spans="760:785" x14ac:dyDescent="0.25">
      <c r="ACF11747" s="60"/>
      <c r="ACG11747" s="60"/>
      <c r="ACH11747" s="60"/>
      <c r="ACI11747" s="60"/>
      <c r="ACJ11747" s="60"/>
      <c r="ACK11747" s="60"/>
      <c r="ACL11747" s="60"/>
      <c r="ACM11747" s="60"/>
      <c r="ACN11747" s="60"/>
      <c r="ACO11747" s="60"/>
      <c r="ACP11747" s="60"/>
      <c r="ACQ11747" s="60"/>
      <c r="ACR11747" s="60"/>
      <c r="ACS11747" s="60"/>
      <c r="ACT11747" s="60"/>
      <c r="ACU11747" s="60"/>
      <c r="ACV11747" s="60"/>
      <c r="ACW11747" s="60"/>
      <c r="ACX11747" s="60"/>
      <c r="ACY11747" s="60">
        <v>0.92539273319538395</v>
      </c>
      <c r="ACZ11747" s="60"/>
      <c r="ADA11747" s="60"/>
      <c r="ADB11747" s="60"/>
      <c r="ADC11747" s="60"/>
      <c r="ADD11747" s="60"/>
      <c r="ADE11747" s="60"/>
    </row>
    <row r="11748" spans="760:785" x14ac:dyDescent="0.25">
      <c r="ACF11748" s="60"/>
      <c r="ACG11748" s="60"/>
      <c r="ACH11748" s="60"/>
      <c r="ACI11748" s="60"/>
      <c r="ACJ11748" s="60"/>
      <c r="ACK11748" s="60"/>
      <c r="ACL11748" s="60"/>
      <c r="ACM11748" s="60"/>
      <c r="ACN11748" s="60"/>
      <c r="ACO11748" s="60"/>
      <c r="ACP11748" s="60"/>
      <c r="ACQ11748" s="60"/>
      <c r="ACR11748" s="60"/>
      <c r="ACS11748" s="60"/>
      <c r="ACT11748" s="60"/>
      <c r="ACU11748" s="60"/>
      <c r="ACV11748" s="60"/>
      <c r="ACW11748" s="60"/>
      <c r="ACX11748" s="60"/>
      <c r="ACY11748" s="60">
        <v>0.925346230415664</v>
      </c>
      <c r="ACZ11748" s="60"/>
      <c r="ADA11748" s="60"/>
      <c r="ADB11748" s="60"/>
      <c r="ADC11748" s="60"/>
      <c r="ADD11748" s="60"/>
      <c r="ADE11748" s="60"/>
    </row>
    <row r="11749" spans="760:785" x14ac:dyDescent="0.25">
      <c r="ACF11749" s="60"/>
      <c r="ACG11749" s="60"/>
      <c r="ACH11749" s="60"/>
      <c r="ACI11749" s="60"/>
      <c r="ACJ11749" s="60"/>
      <c r="ACK11749" s="60"/>
      <c r="ACL11749" s="60"/>
      <c r="ACM11749" s="60"/>
      <c r="ACN11749" s="60"/>
      <c r="ACO11749" s="60"/>
      <c r="ACP11749" s="60"/>
      <c r="ACQ11749" s="60"/>
      <c r="ACR11749" s="60"/>
      <c r="ACS11749" s="60"/>
      <c r="ACT11749" s="60"/>
      <c r="ACU11749" s="60"/>
      <c r="ACV11749" s="60"/>
      <c r="ACW11749" s="60"/>
      <c r="ACX11749" s="60"/>
      <c r="ACY11749" s="60">
        <v>0.92531505564490502</v>
      </c>
      <c r="ACZ11749" s="60"/>
      <c r="ADA11749" s="60"/>
      <c r="ADB11749" s="60"/>
      <c r="ADC11749" s="60"/>
      <c r="ADD11749" s="60"/>
      <c r="ADE11749" s="60"/>
    </row>
    <row r="11750" spans="760:785" x14ac:dyDescent="0.25">
      <c r="ACF11750" s="60"/>
      <c r="ACG11750" s="60"/>
      <c r="ACH11750" s="60"/>
      <c r="ACI11750" s="60"/>
      <c r="ACJ11750" s="60"/>
      <c r="ACK11750" s="60"/>
      <c r="ACL11750" s="60"/>
      <c r="ACM11750" s="60"/>
      <c r="ACN11750" s="60"/>
      <c r="ACO11750" s="60"/>
      <c r="ACP11750" s="60"/>
      <c r="ACQ11750" s="60"/>
      <c r="ACR11750" s="60"/>
      <c r="ACS11750" s="60"/>
      <c r="ACT11750" s="60"/>
      <c r="ACU11750" s="60"/>
      <c r="ACV11750" s="60"/>
      <c r="ACW11750" s="60"/>
      <c r="ACX11750" s="60"/>
      <c r="ACY11750" s="60">
        <v>0.92529650443220901</v>
      </c>
      <c r="ACZ11750" s="60"/>
      <c r="ADA11750" s="60"/>
      <c r="ADB11750" s="60"/>
      <c r="ADC11750" s="60"/>
      <c r="ADD11750" s="60"/>
      <c r="ADE11750" s="60"/>
    </row>
    <row r="11751" spans="760:785" x14ac:dyDescent="0.25">
      <c r="ACF11751" s="60"/>
      <c r="ACG11751" s="60"/>
      <c r="ACH11751" s="60"/>
      <c r="ACI11751" s="60"/>
      <c r="ACJ11751" s="60"/>
      <c r="ACK11751" s="60"/>
      <c r="ACL11751" s="60"/>
      <c r="ACM11751" s="60"/>
      <c r="ACN11751" s="60"/>
      <c r="ACO11751" s="60"/>
      <c r="ACP11751" s="60"/>
      <c r="ACQ11751" s="60"/>
      <c r="ACR11751" s="60"/>
      <c r="ACS11751" s="60"/>
      <c r="ACT11751" s="60"/>
      <c r="ACU11751" s="60"/>
      <c r="ACV11751" s="60"/>
      <c r="ACW11751" s="60"/>
      <c r="ACX11751" s="60"/>
      <c r="ACY11751" s="60">
        <v>0.925292172434656</v>
      </c>
      <c r="ACZ11751" s="60"/>
      <c r="ADA11751" s="60"/>
      <c r="ADB11751" s="60"/>
      <c r="ADC11751" s="60"/>
      <c r="ADD11751" s="60"/>
      <c r="ADE11751" s="60"/>
    </row>
    <row r="11752" spans="760:785" x14ac:dyDescent="0.25">
      <c r="ACF11752" s="60"/>
      <c r="ACG11752" s="60"/>
      <c r="ACH11752" s="60"/>
      <c r="ACI11752" s="60"/>
      <c r="ACJ11752" s="60"/>
      <c r="ACK11752" s="60"/>
      <c r="ACL11752" s="60"/>
      <c r="ACM11752" s="60"/>
      <c r="ACN11752" s="60"/>
      <c r="ACO11752" s="60"/>
      <c r="ACP11752" s="60"/>
      <c r="ACQ11752" s="60"/>
      <c r="ACR11752" s="60"/>
      <c r="ACS11752" s="60"/>
      <c r="ACT11752" s="60"/>
      <c r="ACU11752" s="60"/>
      <c r="ACV11752" s="60"/>
      <c r="ACW11752" s="60"/>
      <c r="ACX11752" s="60"/>
      <c r="ACY11752" s="60">
        <v>0.92527000016076599</v>
      </c>
      <c r="ACZ11752" s="60"/>
      <c r="ADA11752" s="60"/>
      <c r="ADB11752" s="60"/>
      <c r="ADC11752" s="60"/>
      <c r="ADD11752" s="60"/>
      <c r="ADE11752" s="60"/>
    </row>
    <row r="11753" spans="760:785" x14ac:dyDescent="0.25">
      <c r="ACF11753" s="60"/>
      <c r="ACG11753" s="60"/>
      <c r="ACH11753" s="60"/>
      <c r="ACI11753" s="60"/>
      <c r="ACJ11753" s="60"/>
      <c r="ACK11753" s="60"/>
      <c r="ACL11753" s="60"/>
      <c r="ACM11753" s="60"/>
      <c r="ACN11753" s="60"/>
      <c r="ACO11753" s="60"/>
      <c r="ACP11753" s="60"/>
      <c r="ACQ11753" s="60"/>
      <c r="ACR11753" s="60"/>
      <c r="ACS11753" s="60"/>
      <c r="ACT11753" s="60"/>
      <c r="ACU11753" s="60"/>
      <c r="ACV11753" s="60"/>
      <c r="ACW11753" s="60"/>
      <c r="ACX11753" s="60"/>
      <c r="ACY11753" s="60">
        <v>0.925240629705811</v>
      </c>
      <c r="ACZ11753" s="60"/>
      <c r="ADA11753" s="60"/>
      <c r="ADB11753" s="60"/>
      <c r="ADC11753" s="60"/>
      <c r="ADD11753" s="60"/>
      <c r="ADE11753" s="60"/>
    </row>
    <row r="11754" spans="760:785" x14ac:dyDescent="0.25">
      <c r="ACF11754" s="60"/>
      <c r="ACG11754" s="60"/>
      <c r="ACH11754" s="60"/>
      <c r="ACI11754" s="60"/>
      <c r="ACJ11754" s="60"/>
      <c r="ACK11754" s="60"/>
      <c r="ACL11754" s="60"/>
      <c r="ACM11754" s="60"/>
      <c r="ACN11754" s="60"/>
      <c r="ACO11754" s="60"/>
      <c r="ACP11754" s="60"/>
      <c r="ACQ11754" s="60"/>
      <c r="ACR11754" s="60"/>
      <c r="ACS11754" s="60"/>
      <c r="ACT11754" s="60"/>
      <c r="ACU11754" s="60"/>
      <c r="ACV11754" s="60"/>
      <c r="ACW11754" s="60"/>
      <c r="ACX11754" s="60"/>
      <c r="ACY11754" s="60">
        <v>0.92521307421133503</v>
      </c>
      <c r="ACZ11754" s="60"/>
      <c r="ADA11754" s="60"/>
      <c r="ADB11754" s="60"/>
      <c r="ADC11754" s="60"/>
      <c r="ADD11754" s="60"/>
      <c r="ADE11754" s="60"/>
    </row>
    <row r="11755" spans="760:785" x14ac:dyDescent="0.25">
      <c r="ACF11755" s="60"/>
      <c r="ACG11755" s="60"/>
      <c r="ACH11755" s="60"/>
      <c r="ACI11755" s="60"/>
      <c r="ACJ11755" s="60"/>
      <c r="ACK11755" s="60"/>
      <c r="ACL11755" s="60"/>
      <c r="ACM11755" s="60"/>
      <c r="ACN11755" s="60"/>
      <c r="ACO11755" s="60"/>
      <c r="ACP11755" s="60"/>
      <c r="ACQ11755" s="60"/>
      <c r="ACR11755" s="60"/>
      <c r="ACS11755" s="60"/>
      <c r="ACT11755" s="60"/>
      <c r="ACU11755" s="60"/>
      <c r="ACV11755" s="60"/>
      <c r="ACW11755" s="60"/>
      <c r="ACX11755" s="60"/>
      <c r="ACY11755" s="60">
        <v>0.92520872619721595</v>
      </c>
      <c r="ACZ11755" s="60"/>
      <c r="ADA11755" s="60"/>
      <c r="ADB11755" s="60"/>
      <c r="ADC11755" s="60"/>
      <c r="ADD11755" s="60"/>
      <c r="ADE11755" s="60"/>
    </row>
    <row r="11756" spans="760:785" x14ac:dyDescent="0.25">
      <c r="ACF11756" s="60"/>
      <c r="ACG11756" s="60"/>
      <c r="ACH11756" s="60"/>
      <c r="ACI11756" s="60"/>
      <c r="ACJ11756" s="60"/>
      <c r="ACK11756" s="60"/>
      <c r="ACL11756" s="60"/>
      <c r="ACM11756" s="60"/>
      <c r="ACN11756" s="60"/>
      <c r="ACO11756" s="60"/>
      <c r="ACP11756" s="60"/>
      <c r="ACQ11756" s="60"/>
      <c r="ACR11756" s="60"/>
      <c r="ACS11756" s="60"/>
      <c r="ACT11756" s="60"/>
      <c r="ACU11756" s="60"/>
      <c r="ACV11756" s="60"/>
      <c r="ACW11756" s="60"/>
      <c r="ACX11756" s="60"/>
      <c r="ACY11756" s="60">
        <v>0.92518983805855803</v>
      </c>
      <c r="ACZ11756" s="60"/>
      <c r="ADA11756" s="60"/>
      <c r="ADB11756" s="60"/>
      <c r="ADC11756" s="60"/>
      <c r="ADD11756" s="60"/>
      <c r="ADE11756" s="60"/>
    </row>
    <row r="11757" spans="760:785" x14ac:dyDescent="0.25">
      <c r="ACF11757" s="60"/>
      <c r="ACG11757" s="60"/>
      <c r="ACH11757" s="60"/>
      <c r="ACI11757" s="60"/>
      <c r="ACJ11757" s="60"/>
      <c r="ACK11757" s="60"/>
      <c r="ACL11757" s="60"/>
      <c r="ACM11757" s="60"/>
      <c r="ACN11757" s="60"/>
      <c r="ACO11757" s="60"/>
      <c r="ACP11757" s="60"/>
      <c r="ACQ11757" s="60"/>
      <c r="ACR11757" s="60"/>
      <c r="ACS11757" s="60"/>
      <c r="ACT11757" s="60"/>
      <c r="ACU11757" s="60"/>
      <c r="ACV11757" s="60"/>
      <c r="ACW11757" s="60"/>
      <c r="ACX11757" s="60"/>
      <c r="ACY11757" s="60">
        <v>0.92515897486753296</v>
      </c>
      <c r="ACZ11757" s="60"/>
      <c r="ADA11757" s="60"/>
      <c r="ADB11757" s="60"/>
      <c r="ADC11757" s="60"/>
      <c r="ADD11757" s="60"/>
      <c r="ADE11757" s="60"/>
    </row>
    <row r="11758" spans="760:785" x14ac:dyDescent="0.25">
      <c r="ACF11758" s="60"/>
      <c r="ACG11758" s="60"/>
      <c r="ACH11758" s="60"/>
      <c r="ACI11758" s="60"/>
      <c r="ACJ11758" s="60"/>
      <c r="ACK11758" s="60"/>
      <c r="ACL11758" s="60"/>
      <c r="ACM11758" s="60"/>
      <c r="ACN11758" s="60"/>
      <c r="ACO11758" s="60"/>
      <c r="ACP11758" s="60"/>
      <c r="ACQ11758" s="60"/>
      <c r="ACR11758" s="60"/>
      <c r="ACS11758" s="60"/>
      <c r="ACT11758" s="60"/>
      <c r="ACU11758" s="60"/>
      <c r="ACV11758" s="60"/>
      <c r="ACW11758" s="60"/>
      <c r="ACX11758" s="60"/>
      <c r="ACY11758" s="60">
        <v>0.92511385533795198</v>
      </c>
      <c r="ACZ11758" s="60"/>
      <c r="ADA11758" s="60"/>
      <c r="ADB11758" s="60"/>
      <c r="ADC11758" s="60"/>
      <c r="ADD11758" s="60"/>
      <c r="ADE11758" s="60"/>
    </row>
    <row r="11759" spans="760:785" x14ac:dyDescent="0.25">
      <c r="ACF11759" s="60"/>
      <c r="ACG11759" s="60"/>
      <c r="ACH11759" s="60"/>
      <c r="ACI11759" s="60"/>
      <c r="ACJ11759" s="60"/>
      <c r="ACK11759" s="60"/>
      <c r="ACL11759" s="60"/>
      <c r="ACM11759" s="60"/>
      <c r="ACN11759" s="60"/>
      <c r="ACO11759" s="60"/>
      <c r="ACP11759" s="60"/>
      <c r="ACQ11759" s="60"/>
      <c r="ACR11759" s="60"/>
      <c r="ACS11759" s="60"/>
      <c r="ACT11759" s="60"/>
      <c r="ACU11759" s="60"/>
      <c r="ACV11759" s="60"/>
      <c r="ACW11759" s="60"/>
      <c r="ACX11759" s="60"/>
      <c r="ACY11759" s="60">
        <v>0.92508931535819405</v>
      </c>
      <c r="ACZ11759" s="60"/>
      <c r="ADA11759" s="60"/>
      <c r="ADB11759" s="60"/>
      <c r="ADC11759" s="60"/>
      <c r="ADD11759" s="60"/>
      <c r="ADE11759" s="60"/>
    </row>
    <row r="11760" spans="760:785" x14ac:dyDescent="0.25">
      <c r="ACF11760" s="60"/>
      <c r="ACG11760" s="60"/>
      <c r="ACH11760" s="60"/>
      <c r="ACI11760" s="60"/>
      <c r="ACJ11760" s="60"/>
      <c r="ACK11760" s="60"/>
      <c r="ACL11760" s="60"/>
      <c r="ACM11760" s="60"/>
      <c r="ACN11760" s="60"/>
      <c r="ACO11760" s="60"/>
      <c r="ACP11760" s="60"/>
      <c r="ACQ11760" s="60"/>
      <c r="ACR11760" s="60"/>
      <c r="ACS11760" s="60"/>
      <c r="ACT11760" s="60"/>
      <c r="ACU11760" s="60"/>
      <c r="ACV11760" s="60"/>
      <c r="ACW11760" s="60"/>
      <c r="ACX11760" s="60"/>
      <c r="ACY11760" s="60">
        <v>0.92508248027818396</v>
      </c>
      <c r="ACZ11760" s="60"/>
      <c r="ADA11760" s="60"/>
      <c r="ADB11760" s="60"/>
      <c r="ADC11760" s="60"/>
      <c r="ADD11760" s="60"/>
      <c r="ADE11760" s="60"/>
    </row>
    <row r="11761" spans="760:785" x14ac:dyDescent="0.25">
      <c r="ACF11761" s="60"/>
      <c r="ACG11761" s="60"/>
      <c r="ACH11761" s="60"/>
      <c r="ACI11761" s="60"/>
      <c r="ACJ11761" s="60"/>
      <c r="ACK11761" s="60"/>
      <c r="ACL11761" s="60"/>
      <c r="ACM11761" s="60"/>
      <c r="ACN11761" s="60"/>
      <c r="ACO11761" s="60"/>
      <c r="ACP11761" s="60"/>
      <c r="ACQ11761" s="60"/>
      <c r="ACR11761" s="60"/>
      <c r="ACS11761" s="60"/>
      <c r="ACT11761" s="60"/>
      <c r="ACU11761" s="60"/>
      <c r="ACV11761" s="60"/>
      <c r="ACW11761" s="60"/>
      <c r="ACX11761" s="60"/>
      <c r="ACY11761" s="60">
        <v>0.92506945146313901</v>
      </c>
      <c r="ACZ11761" s="60"/>
      <c r="ADA11761" s="60"/>
      <c r="ADB11761" s="60"/>
      <c r="ADC11761" s="60"/>
      <c r="ADD11761" s="60"/>
      <c r="ADE11761" s="60"/>
    </row>
    <row r="11762" spans="760:785" x14ac:dyDescent="0.25">
      <c r="ACF11762" s="60"/>
      <c r="ACG11762" s="60"/>
      <c r="ACH11762" s="60"/>
      <c r="ACI11762" s="60"/>
      <c r="ACJ11762" s="60"/>
      <c r="ACK11762" s="60"/>
      <c r="ACL11762" s="60"/>
      <c r="ACM11762" s="60"/>
      <c r="ACN11762" s="60"/>
      <c r="ACO11762" s="60"/>
      <c r="ACP11762" s="60"/>
      <c r="ACQ11762" s="60"/>
      <c r="ACR11762" s="60"/>
      <c r="ACS11762" s="60"/>
      <c r="ACT11762" s="60"/>
      <c r="ACU11762" s="60"/>
      <c r="ACV11762" s="60"/>
      <c r="ACW11762" s="60"/>
      <c r="ACX11762" s="60"/>
      <c r="ACY11762" s="60">
        <v>0.92495871349203695</v>
      </c>
      <c r="ACZ11762" s="60"/>
      <c r="ADA11762" s="60"/>
      <c r="ADB11762" s="60"/>
      <c r="ADC11762" s="60"/>
      <c r="ADD11762" s="60"/>
      <c r="ADE11762" s="60"/>
    </row>
    <row r="11763" spans="760:785" x14ac:dyDescent="0.25">
      <c r="ACF11763" s="60"/>
      <c r="ACG11763" s="60"/>
      <c r="ACH11763" s="60"/>
      <c r="ACI11763" s="60"/>
      <c r="ACJ11763" s="60"/>
      <c r="ACK11763" s="60"/>
      <c r="ACL11763" s="60"/>
      <c r="ACM11763" s="60"/>
      <c r="ACN11763" s="60"/>
      <c r="ACO11763" s="60"/>
      <c r="ACP11763" s="60"/>
      <c r="ACQ11763" s="60"/>
      <c r="ACR11763" s="60"/>
      <c r="ACS11763" s="60"/>
      <c r="ACT11763" s="60"/>
      <c r="ACU11763" s="60"/>
      <c r="ACV11763" s="60"/>
      <c r="ACW11763" s="60"/>
      <c r="ACX11763" s="60"/>
      <c r="ACY11763" s="60">
        <v>0.92491702439382395</v>
      </c>
      <c r="ACZ11763" s="60"/>
      <c r="ADA11763" s="60"/>
      <c r="ADB11763" s="60"/>
      <c r="ADC11763" s="60"/>
      <c r="ADD11763" s="60"/>
      <c r="ADE11763" s="60"/>
    </row>
    <row r="11764" spans="760:785" x14ac:dyDescent="0.25">
      <c r="ACF11764" s="60"/>
      <c r="ACG11764" s="60"/>
      <c r="ACH11764" s="60"/>
      <c r="ACI11764" s="60"/>
      <c r="ACJ11764" s="60"/>
      <c r="ACK11764" s="60"/>
      <c r="ACL11764" s="60"/>
      <c r="ACM11764" s="60"/>
      <c r="ACN11764" s="60"/>
      <c r="ACO11764" s="60"/>
      <c r="ACP11764" s="60"/>
      <c r="ACQ11764" s="60"/>
      <c r="ACR11764" s="60"/>
      <c r="ACS11764" s="60"/>
      <c r="ACT11764" s="60"/>
      <c r="ACU11764" s="60"/>
      <c r="ACV11764" s="60"/>
      <c r="ACW11764" s="60"/>
      <c r="ACX11764" s="60"/>
      <c r="ACY11764" s="60">
        <v>0.92488804929375201</v>
      </c>
      <c r="ACZ11764" s="60"/>
      <c r="ADA11764" s="60"/>
      <c r="ADB11764" s="60"/>
      <c r="ADC11764" s="60"/>
      <c r="ADD11764" s="60"/>
      <c r="ADE11764" s="60"/>
    </row>
    <row r="11765" spans="760:785" x14ac:dyDescent="0.25">
      <c r="ACF11765" s="60"/>
      <c r="ACG11765" s="60"/>
      <c r="ACH11765" s="60"/>
      <c r="ACI11765" s="60"/>
      <c r="ACJ11765" s="60"/>
      <c r="ACK11765" s="60"/>
      <c r="ACL11765" s="60"/>
      <c r="ACM11765" s="60"/>
      <c r="ACN11765" s="60"/>
      <c r="ACO11765" s="60"/>
      <c r="ACP11765" s="60"/>
      <c r="ACQ11765" s="60"/>
      <c r="ACR11765" s="60"/>
      <c r="ACS11765" s="60"/>
      <c r="ACT11765" s="60"/>
      <c r="ACU11765" s="60"/>
      <c r="ACV11765" s="60"/>
      <c r="ACW11765" s="60"/>
      <c r="ACX11765" s="60"/>
      <c r="ACY11765" s="60">
        <v>0.92486441856380597</v>
      </c>
      <c r="ACZ11765" s="60"/>
      <c r="ADA11765" s="60"/>
      <c r="ADB11765" s="60"/>
      <c r="ADC11765" s="60"/>
      <c r="ADD11765" s="60"/>
      <c r="ADE11765" s="60"/>
    </row>
    <row r="11766" spans="760:785" x14ac:dyDescent="0.25">
      <c r="ACF11766" s="60"/>
      <c r="ACG11766" s="60"/>
      <c r="ACH11766" s="60"/>
      <c r="ACI11766" s="60"/>
      <c r="ACJ11766" s="60"/>
      <c r="ACK11766" s="60"/>
      <c r="ACL11766" s="60"/>
      <c r="ACM11766" s="60"/>
      <c r="ACN11766" s="60"/>
      <c r="ACO11766" s="60"/>
      <c r="ACP11766" s="60"/>
      <c r="ACQ11766" s="60"/>
      <c r="ACR11766" s="60"/>
      <c r="ACS11766" s="60"/>
      <c r="ACT11766" s="60"/>
      <c r="ACU11766" s="60"/>
      <c r="ACV11766" s="60"/>
      <c r="ACW11766" s="60"/>
      <c r="ACX11766" s="60"/>
      <c r="ACY11766" s="60">
        <v>0.92484562467739395</v>
      </c>
      <c r="ACZ11766" s="60"/>
      <c r="ADA11766" s="60"/>
      <c r="ADB11766" s="60"/>
      <c r="ADC11766" s="60"/>
      <c r="ADD11766" s="60"/>
      <c r="ADE11766" s="60"/>
    </row>
    <row r="11767" spans="760:785" x14ac:dyDescent="0.25">
      <c r="ACF11767" s="60"/>
      <c r="ACG11767" s="60"/>
      <c r="ACH11767" s="60"/>
      <c r="ACI11767" s="60"/>
      <c r="ACJ11767" s="60"/>
      <c r="ACK11767" s="60"/>
      <c r="ACL11767" s="60"/>
      <c r="ACM11767" s="60"/>
      <c r="ACN11767" s="60"/>
      <c r="ACO11767" s="60"/>
      <c r="ACP11767" s="60"/>
      <c r="ACQ11767" s="60"/>
      <c r="ACR11767" s="60"/>
      <c r="ACS11767" s="60"/>
      <c r="ACT11767" s="60"/>
      <c r="ACU11767" s="60"/>
      <c r="ACV11767" s="60"/>
      <c r="ACW11767" s="60"/>
      <c r="ACX11767" s="60"/>
      <c r="ACY11767" s="60">
        <v>0.92483494417219703</v>
      </c>
      <c r="ACZ11767" s="60"/>
      <c r="ADA11767" s="60"/>
      <c r="ADB11767" s="60"/>
      <c r="ADC11767" s="60"/>
      <c r="ADD11767" s="60"/>
      <c r="ADE11767" s="60"/>
    </row>
    <row r="11768" spans="760:785" x14ac:dyDescent="0.25">
      <c r="ACF11768" s="60"/>
      <c r="ACG11768" s="60"/>
      <c r="ACH11768" s="60"/>
      <c r="ACI11768" s="60"/>
      <c r="ACJ11768" s="60"/>
      <c r="ACK11768" s="60"/>
      <c r="ACL11768" s="60"/>
      <c r="ACM11768" s="60"/>
      <c r="ACN11768" s="60"/>
      <c r="ACO11768" s="60"/>
      <c r="ACP11768" s="60"/>
      <c r="ACQ11768" s="60"/>
      <c r="ACR11768" s="60"/>
      <c r="ACS11768" s="60"/>
      <c r="ACT11768" s="60"/>
      <c r="ACU11768" s="60"/>
      <c r="ACV11768" s="60"/>
      <c r="ACW11768" s="60"/>
      <c r="ACX11768" s="60"/>
      <c r="ACY11768" s="60">
        <v>0.92483388461891702</v>
      </c>
      <c r="ACZ11768" s="60"/>
      <c r="ADA11768" s="60"/>
      <c r="ADB11768" s="60"/>
      <c r="ADC11768" s="60"/>
      <c r="ADD11768" s="60"/>
      <c r="ADE11768" s="60"/>
    </row>
    <row r="11769" spans="760:785" x14ac:dyDescent="0.25">
      <c r="ACF11769" s="60"/>
      <c r="ACG11769" s="60"/>
      <c r="ACH11769" s="60"/>
      <c r="ACI11769" s="60"/>
      <c r="ACJ11769" s="60"/>
      <c r="ACK11769" s="60"/>
      <c r="ACL11769" s="60"/>
      <c r="ACM11769" s="60"/>
      <c r="ACN11769" s="60"/>
      <c r="ACO11769" s="60"/>
      <c r="ACP11769" s="60"/>
      <c r="ACQ11769" s="60"/>
      <c r="ACR11769" s="60"/>
      <c r="ACS11769" s="60"/>
      <c r="ACT11769" s="60"/>
      <c r="ACU11769" s="60"/>
      <c r="ACV11769" s="60"/>
      <c r="ACW11769" s="60"/>
      <c r="ACX11769" s="60"/>
      <c r="ACY11769" s="60">
        <v>0.92483311596016005</v>
      </c>
      <c r="ACZ11769" s="60"/>
      <c r="ADA11769" s="60"/>
      <c r="ADB11769" s="60"/>
      <c r="ADC11769" s="60"/>
      <c r="ADD11769" s="60"/>
      <c r="ADE11769" s="60"/>
    </row>
    <row r="11770" spans="760:785" x14ac:dyDescent="0.25">
      <c r="ACF11770" s="60"/>
      <c r="ACG11770" s="60"/>
      <c r="ACH11770" s="60"/>
      <c r="ACI11770" s="60"/>
      <c r="ACJ11770" s="60"/>
      <c r="ACK11770" s="60"/>
      <c r="ACL11770" s="60"/>
      <c r="ACM11770" s="60"/>
      <c r="ACN11770" s="60"/>
      <c r="ACO11770" s="60"/>
      <c r="ACP11770" s="60"/>
      <c r="ACQ11770" s="60"/>
      <c r="ACR11770" s="60"/>
      <c r="ACS11770" s="60"/>
      <c r="ACT11770" s="60"/>
      <c r="ACU11770" s="60"/>
      <c r="ACV11770" s="60"/>
      <c r="ACW11770" s="60"/>
      <c r="ACX11770" s="60"/>
      <c r="ACY11770" s="60">
        <v>0.92480382608941203</v>
      </c>
      <c r="ACZ11770" s="60"/>
      <c r="ADA11770" s="60"/>
      <c r="ADB11770" s="60"/>
      <c r="ADC11770" s="60"/>
      <c r="ADD11770" s="60"/>
      <c r="ADE11770" s="60"/>
    </row>
    <row r="11771" spans="760:785" x14ac:dyDescent="0.25">
      <c r="ACF11771" s="60"/>
      <c r="ACG11771" s="60"/>
      <c r="ACH11771" s="60"/>
      <c r="ACI11771" s="60"/>
      <c r="ACJ11771" s="60"/>
      <c r="ACK11771" s="60"/>
      <c r="ACL11771" s="60"/>
      <c r="ACM11771" s="60"/>
      <c r="ACN11771" s="60"/>
      <c r="ACO11771" s="60"/>
      <c r="ACP11771" s="60"/>
      <c r="ACQ11771" s="60"/>
      <c r="ACR11771" s="60"/>
      <c r="ACS11771" s="60"/>
      <c r="ACT11771" s="60"/>
      <c r="ACU11771" s="60"/>
      <c r="ACV11771" s="60"/>
      <c r="ACW11771" s="60"/>
      <c r="ACX11771" s="60"/>
      <c r="ACY11771" s="60">
        <v>0.92478630290345698</v>
      </c>
      <c r="ACZ11771" s="60"/>
      <c r="ADA11771" s="60"/>
      <c r="ADB11771" s="60"/>
      <c r="ADC11771" s="60"/>
      <c r="ADD11771" s="60"/>
      <c r="ADE11771" s="60"/>
    </row>
    <row r="11772" spans="760:785" x14ac:dyDescent="0.25">
      <c r="ACF11772" s="60"/>
      <c r="ACG11772" s="60"/>
      <c r="ACH11772" s="60"/>
      <c r="ACI11772" s="60"/>
      <c r="ACJ11772" s="60"/>
      <c r="ACK11772" s="60"/>
      <c r="ACL11772" s="60"/>
      <c r="ACM11772" s="60"/>
      <c r="ACN11772" s="60"/>
      <c r="ACO11772" s="60"/>
      <c r="ACP11772" s="60"/>
      <c r="ACQ11772" s="60"/>
      <c r="ACR11772" s="60"/>
      <c r="ACS11772" s="60"/>
      <c r="ACT11772" s="60"/>
      <c r="ACU11772" s="60"/>
      <c r="ACV11772" s="60"/>
      <c r="ACW11772" s="60"/>
      <c r="ACX11772" s="60"/>
      <c r="ACY11772" s="60">
        <v>0.92477614690376997</v>
      </c>
      <c r="ACZ11772" s="60"/>
      <c r="ADA11772" s="60"/>
      <c r="ADB11772" s="60"/>
      <c r="ADC11772" s="60"/>
      <c r="ADD11772" s="60"/>
      <c r="ADE11772" s="60"/>
    </row>
    <row r="11773" spans="760:785" x14ac:dyDescent="0.25">
      <c r="ACF11773" s="60"/>
      <c r="ACG11773" s="60"/>
      <c r="ACH11773" s="60"/>
      <c r="ACI11773" s="60"/>
      <c r="ACJ11773" s="60"/>
      <c r="ACK11773" s="60"/>
      <c r="ACL11773" s="60"/>
      <c r="ACM11773" s="60"/>
      <c r="ACN11773" s="60"/>
      <c r="ACO11773" s="60"/>
      <c r="ACP11773" s="60"/>
      <c r="ACQ11773" s="60"/>
      <c r="ACR11773" s="60"/>
      <c r="ACS11773" s="60"/>
      <c r="ACT11773" s="60"/>
      <c r="ACU11773" s="60"/>
      <c r="ACV11773" s="60"/>
      <c r="ACW11773" s="60"/>
      <c r="ACX11773" s="60"/>
      <c r="ACY11773" s="60">
        <v>0.92475547806814296</v>
      </c>
      <c r="ACZ11773" s="60"/>
      <c r="ADA11773" s="60"/>
      <c r="ADB11773" s="60"/>
      <c r="ADC11773" s="60"/>
      <c r="ADD11773" s="60"/>
      <c r="ADE11773" s="60"/>
    </row>
    <row r="11774" spans="760:785" x14ac:dyDescent="0.25">
      <c r="ACF11774" s="60"/>
      <c r="ACG11774" s="60"/>
      <c r="ACH11774" s="60"/>
      <c r="ACI11774" s="60"/>
      <c r="ACJ11774" s="60"/>
      <c r="ACK11774" s="60"/>
      <c r="ACL11774" s="60"/>
      <c r="ACM11774" s="60"/>
      <c r="ACN11774" s="60"/>
      <c r="ACO11774" s="60"/>
      <c r="ACP11774" s="60"/>
      <c r="ACQ11774" s="60"/>
      <c r="ACR11774" s="60"/>
      <c r="ACS11774" s="60"/>
      <c r="ACT11774" s="60"/>
      <c r="ACU11774" s="60"/>
      <c r="ACV11774" s="60"/>
      <c r="ACW11774" s="60"/>
      <c r="ACX11774" s="60"/>
      <c r="ACY11774" s="60">
        <v>0.92472064410061405</v>
      </c>
      <c r="ACZ11774" s="60"/>
      <c r="ADA11774" s="60"/>
      <c r="ADB11774" s="60"/>
      <c r="ADC11774" s="60"/>
      <c r="ADD11774" s="60"/>
      <c r="ADE11774" s="60"/>
    </row>
    <row r="11775" spans="760:785" x14ac:dyDescent="0.25">
      <c r="ACF11775" s="60"/>
      <c r="ACG11775" s="60"/>
      <c r="ACH11775" s="60"/>
      <c r="ACI11775" s="60"/>
      <c r="ACJ11775" s="60"/>
      <c r="ACK11775" s="60"/>
      <c r="ACL11775" s="60"/>
      <c r="ACM11775" s="60"/>
      <c r="ACN11775" s="60"/>
      <c r="ACO11775" s="60"/>
      <c r="ACP11775" s="60"/>
      <c r="ACQ11775" s="60"/>
      <c r="ACR11775" s="60"/>
      <c r="ACS11775" s="60"/>
      <c r="ACT11775" s="60"/>
      <c r="ACU11775" s="60"/>
      <c r="ACV11775" s="60"/>
      <c r="ACW11775" s="60"/>
      <c r="ACX11775" s="60"/>
      <c r="ACY11775" s="60">
        <v>0.92470594723701305</v>
      </c>
      <c r="ACZ11775" s="60"/>
      <c r="ADA11775" s="60"/>
      <c r="ADB11775" s="60"/>
      <c r="ADC11775" s="60"/>
      <c r="ADD11775" s="60"/>
      <c r="ADE11775" s="60"/>
    </row>
    <row r="11776" spans="760:785" x14ac:dyDescent="0.25">
      <c r="ACF11776" s="60"/>
      <c r="ACG11776" s="60"/>
      <c r="ACH11776" s="60"/>
      <c r="ACI11776" s="60"/>
      <c r="ACJ11776" s="60"/>
      <c r="ACK11776" s="60"/>
      <c r="ACL11776" s="60"/>
      <c r="ACM11776" s="60"/>
      <c r="ACN11776" s="60"/>
      <c r="ACO11776" s="60"/>
      <c r="ACP11776" s="60"/>
      <c r="ACQ11776" s="60"/>
      <c r="ACR11776" s="60"/>
      <c r="ACS11776" s="60"/>
      <c r="ACT11776" s="60"/>
      <c r="ACU11776" s="60"/>
      <c r="ACV11776" s="60"/>
      <c r="ACW11776" s="60"/>
      <c r="ACX11776" s="60"/>
      <c r="ACY11776" s="60">
        <v>0.92467994720846303</v>
      </c>
      <c r="ACZ11776" s="60"/>
      <c r="ADA11776" s="60"/>
      <c r="ADB11776" s="60"/>
      <c r="ADC11776" s="60"/>
      <c r="ADD11776" s="60"/>
      <c r="ADE11776" s="60"/>
    </row>
    <row r="11777" spans="760:785" x14ac:dyDescent="0.25">
      <c r="ACF11777" s="60"/>
      <c r="ACG11777" s="60"/>
      <c r="ACH11777" s="60"/>
      <c r="ACI11777" s="60"/>
      <c r="ACJ11777" s="60"/>
      <c r="ACK11777" s="60"/>
      <c r="ACL11777" s="60"/>
      <c r="ACM11777" s="60"/>
      <c r="ACN11777" s="60"/>
      <c r="ACO11777" s="60"/>
      <c r="ACP11777" s="60"/>
      <c r="ACQ11777" s="60"/>
      <c r="ACR11777" s="60"/>
      <c r="ACS11777" s="60"/>
      <c r="ACT11777" s="60"/>
      <c r="ACU11777" s="60"/>
      <c r="ACV11777" s="60"/>
      <c r="ACW11777" s="60"/>
      <c r="ACX11777" s="60"/>
      <c r="ACY11777" s="60">
        <v>0.92467175680255398</v>
      </c>
      <c r="ACZ11777" s="60"/>
      <c r="ADA11777" s="60"/>
      <c r="ADB11777" s="60"/>
      <c r="ADC11777" s="60"/>
      <c r="ADD11777" s="60"/>
      <c r="ADE11777" s="60"/>
    </row>
    <row r="11778" spans="760:785" x14ac:dyDescent="0.25">
      <c r="ACF11778" s="60"/>
      <c r="ACG11778" s="60"/>
      <c r="ACH11778" s="60"/>
      <c r="ACI11778" s="60"/>
      <c r="ACJ11778" s="60"/>
      <c r="ACK11778" s="60"/>
      <c r="ACL11778" s="60"/>
      <c r="ACM11778" s="60"/>
      <c r="ACN11778" s="60"/>
      <c r="ACO11778" s="60"/>
      <c r="ACP11778" s="60"/>
      <c r="ACQ11778" s="60"/>
      <c r="ACR11778" s="60"/>
      <c r="ACS11778" s="60"/>
      <c r="ACT11778" s="60"/>
      <c r="ACU11778" s="60"/>
      <c r="ACV11778" s="60"/>
      <c r="ACW11778" s="60"/>
      <c r="ACX11778" s="60"/>
      <c r="ACY11778" s="60">
        <v>0.92464829654146596</v>
      </c>
      <c r="ACZ11778" s="60"/>
      <c r="ADA11778" s="60"/>
      <c r="ADB11778" s="60"/>
      <c r="ADC11778" s="60"/>
      <c r="ADD11778" s="60"/>
      <c r="ADE11778" s="60"/>
    </row>
    <row r="11779" spans="760:785" x14ac:dyDescent="0.25">
      <c r="ACF11779" s="60"/>
      <c r="ACG11779" s="60"/>
      <c r="ACH11779" s="60"/>
      <c r="ACI11779" s="60"/>
      <c r="ACJ11779" s="60"/>
      <c r="ACK11779" s="60"/>
      <c r="ACL11779" s="60"/>
      <c r="ACM11779" s="60"/>
      <c r="ACN11779" s="60"/>
      <c r="ACO11779" s="60"/>
      <c r="ACP11779" s="60"/>
      <c r="ACQ11779" s="60"/>
      <c r="ACR11779" s="60"/>
      <c r="ACS11779" s="60"/>
      <c r="ACT11779" s="60"/>
      <c r="ACU11779" s="60"/>
      <c r="ACV11779" s="60"/>
      <c r="ACW11779" s="60"/>
      <c r="ACX11779" s="60"/>
      <c r="ACY11779" s="60">
        <v>0.92463627329891696</v>
      </c>
      <c r="ACZ11779" s="60"/>
      <c r="ADA11779" s="60"/>
      <c r="ADB11779" s="60"/>
      <c r="ADC11779" s="60"/>
      <c r="ADD11779" s="60"/>
      <c r="ADE11779" s="60"/>
    </row>
    <row r="11780" spans="760:785" x14ac:dyDescent="0.25">
      <c r="ACF11780" s="60"/>
      <c r="ACG11780" s="60"/>
      <c r="ACH11780" s="60"/>
      <c r="ACI11780" s="60"/>
      <c r="ACJ11780" s="60"/>
      <c r="ACK11780" s="60"/>
      <c r="ACL11780" s="60"/>
      <c r="ACM11780" s="60"/>
      <c r="ACN11780" s="60"/>
      <c r="ACO11780" s="60"/>
      <c r="ACP11780" s="60"/>
      <c r="ACQ11780" s="60"/>
      <c r="ACR11780" s="60"/>
      <c r="ACS11780" s="60"/>
      <c r="ACT11780" s="60"/>
      <c r="ACU11780" s="60"/>
      <c r="ACV11780" s="60"/>
      <c r="ACW11780" s="60"/>
      <c r="ACX11780" s="60"/>
      <c r="ACY11780" s="60">
        <v>0.92461875007203398</v>
      </c>
      <c r="ACZ11780" s="60"/>
      <c r="ADA11780" s="60"/>
      <c r="ADB11780" s="60"/>
      <c r="ADC11780" s="60"/>
      <c r="ADD11780" s="60"/>
      <c r="ADE11780" s="60"/>
    </row>
    <row r="11781" spans="760:785" x14ac:dyDescent="0.25">
      <c r="ACF11781" s="60"/>
      <c r="ACG11781" s="60"/>
      <c r="ACH11781" s="60"/>
      <c r="ACI11781" s="60"/>
      <c r="ACJ11781" s="60"/>
      <c r="ACK11781" s="60"/>
      <c r="ACL11781" s="60"/>
      <c r="ACM11781" s="60"/>
      <c r="ACN11781" s="60"/>
      <c r="ACO11781" s="60"/>
      <c r="ACP11781" s="60"/>
      <c r="ACQ11781" s="60"/>
      <c r="ACR11781" s="60"/>
      <c r="ACS11781" s="60"/>
      <c r="ACT11781" s="60"/>
      <c r="ACU11781" s="60"/>
      <c r="ACV11781" s="60"/>
      <c r="ACW11781" s="60"/>
      <c r="ACX11781" s="60"/>
      <c r="ACY11781" s="60">
        <v>0.92461416869321</v>
      </c>
      <c r="ACZ11781" s="60"/>
      <c r="ADA11781" s="60"/>
      <c r="ADB11781" s="60"/>
      <c r="ADC11781" s="60"/>
      <c r="ADD11781" s="60"/>
      <c r="ADE11781" s="60"/>
    </row>
    <row r="11782" spans="760:785" x14ac:dyDescent="0.25">
      <c r="ACF11782" s="60"/>
      <c r="ACG11782" s="60"/>
      <c r="ACH11782" s="60"/>
      <c r="ACI11782" s="60"/>
      <c r="ACJ11782" s="60"/>
      <c r="ACK11782" s="60"/>
      <c r="ACL11782" s="60"/>
      <c r="ACM11782" s="60"/>
      <c r="ACN11782" s="60"/>
      <c r="ACO11782" s="60"/>
      <c r="ACP11782" s="60"/>
      <c r="ACQ11782" s="60"/>
      <c r="ACR11782" s="60"/>
      <c r="ACS11782" s="60"/>
      <c r="ACT11782" s="60"/>
      <c r="ACU11782" s="60"/>
      <c r="ACV11782" s="60"/>
      <c r="ACW11782" s="60"/>
      <c r="ACX11782" s="60"/>
      <c r="ACY11782" s="60">
        <v>0.924603345044264</v>
      </c>
      <c r="ACZ11782" s="60"/>
      <c r="ADA11782" s="60"/>
      <c r="ADB11782" s="60"/>
      <c r="ADC11782" s="60"/>
      <c r="ADD11782" s="60"/>
      <c r="ADE11782" s="60"/>
    </row>
    <row r="11783" spans="760:785" x14ac:dyDescent="0.25">
      <c r="ACF11783" s="60"/>
      <c r="ACG11783" s="60"/>
      <c r="ACH11783" s="60"/>
      <c r="ACI11783" s="60"/>
      <c r="ACJ11783" s="60"/>
      <c r="ACK11783" s="60"/>
      <c r="ACL11783" s="60"/>
      <c r="ACM11783" s="60"/>
      <c r="ACN11783" s="60"/>
      <c r="ACO11783" s="60"/>
      <c r="ACP11783" s="60"/>
      <c r="ACQ11783" s="60"/>
      <c r="ACR11783" s="60"/>
      <c r="ACS11783" s="60"/>
      <c r="ACT11783" s="60"/>
      <c r="ACU11783" s="60"/>
      <c r="ACV11783" s="60"/>
      <c r="ACW11783" s="60"/>
      <c r="ACX11783" s="60"/>
      <c r="ACY11783" s="60">
        <v>0.92456934641982103</v>
      </c>
      <c r="ACZ11783" s="60"/>
      <c r="ADA11783" s="60"/>
      <c r="ADB11783" s="60"/>
      <c r="ADC11783" s="60"/>
      <c r="ADD11783" s="60"/>
      <c r="ADE11783" s="60"/>
    </row>
    <row r="11784" spans="760:785" x14ac:dyDescent="0.25">
      <c r="ACF11784" s="60"/>
      <c r="ACG11784" s="60"/>
      <c r="ACH11784" s="60"/>
      <c r="ACI11784" s="60"/>
      <c r="ACJ11784" s="60"/>
      <c r="ACK11784" s="60"/>
      <c r="ACL11784" s="60"/>
      <c r="ACM11784" s="60"/>
      <c r="ACN11784" s="60"/>
      <c r="ACO11784" s="60"/>
      <c r="ACP11784" s="60"/>
      <c r="ACQ11784" s="60"/>
      <c r="ACR11784" s="60"/>
      <c r="ACS11784" s="60"/>
      <c r="ACT11784" s="60"/>
      <c r="ACU11784" s="60"/>
      <c r="ACV11784" s="60"/>
      <c r="ACW11784" s="60"/>
      <c r="ACX11784" s="60"/>
      <c r="ACY11784" s="60">
        <v>0.92456899137938597</v>
      </c>
      <c r="ACZ11784" s="60"/>
      <c r="ADA11784" s="60"/>
      <c r="ADB11784" s="60"/>
      <c r="ADC11784" s="60"/>
      <c r="ADD11784" s="60"/>
      <c r="ADE11784" s="60"/>
    </row>
    <row r="11785" spans="760:785" x14ac:dyDescent="0.25">
      <c r="ACF11785" s="60"/>
      <c r="ACG11785" s="60"/>
      <c r="ACH11785" s="60"/>
      <c r="ACI11785" s="60"/>
      <c r="ACJ11785" s="60"/>
      <c r="ACK11785" s="60"/>
      <c r="ACL11785" s="60"/>
      <c r="ACM11785" s="60"/>
      <c r="ACN11785" s="60"/>
      <c r="ACO11785" s="60"/>
      <c r="ACP11785" s="60"/>
      <c r="ACQ11785" s="60"/>
      <c r="ACR11785" s="60"/>
      <c r="ACS11785" s="60"/>
      <c r="ACT11785" s="60"/>
      <c r="ACU11785" s="60"/>
      <c r="ACV11785" s="60"/>
      <c r="ACW11785" s="60"/>
      <c r="ACX11785" s="60"/>
      <c r="ACY11785" s="60">
        <v>0.92456467818309196</v>
      </c>
      <c r="ACZ11785" s="60"/>
      <c r="ADA11785" s="60"/>
      <c r="ADB11785" s="60"/>
      <c r="ADC11785" s="60"/>
      <c r="ADD11785" s="60"/>
      <c r="ADE11785" s="60"/>
    </row>
    <row r="11786" spans="760:785" x14ac:dyDescent="0.25">
      <c r="ACF11786" s="60"/>
      <c r="ACG11786" s="60"/>
      <c r="ACH11786" s="60"/>
      <c r="ACI11786" s="60"/>
      <c r="ACJ11786" s="60"/>
      <c r="ACK11786" s="60"/>
      <c r="ACL11786" s="60"/>
      <c r="ACM11786" s="60"/>
      <c r="ACN11786" s="60"/>
      <c r="ACO11786" s="60"/>
      <c r="ACP11786" s="60"/>
      <c r="ACQ11786" s="60"/>
      <c r="ACR11786" s="60"/>
      <c r="ACS11786" s="60"/>
      <c r="ACT11786" s="60"/>
      <c r="ACU11786" s="60"/>
      <c r="ACV11786" s="60"/>
      <c r="ACW11786" s="60"/>
      <c r="ACX11786" s="60"/>
      <c r="ACY11786" s="60">
        <v>0.92455493820511603</v>
      </c>
      <c r="ACZ11786" s="60"/>
      <c r="ADA11786" s="60"/>
      <c r="ADB11786" s="60"/>
      <c r="ADC11786" s="60"/>
      <c r="ADD11786" s="60"/>
      <c r="ADE11786" s="60"/>
    </row>
    <row r="11787" spans="760:785" x14ac:dyDescent="0.25">
      <c r="ACF11787" s="60"/>
      <c r="ACG11787" s="60"/>
      <c r="ACH11787" s="60"/>
      <c r="ACI11787" s="60"/>
      <c r="ACJ11787" s="60"/>
      <c r="ACK11787" s="60"/>
      <c r="ACL11787" s="60"/>
      <c r="ACM11787" s="60"/>
      <c r="ACN11787" s="60"/>
      <c r="ACO11787" s="60"/>
      <c r="ACP11787" s="60"/>
      <c r="ACQ11787" s="60"/>
      <c r="ACR11787" s="60"/>
      <c r="ACS11787" s="60"/>
      <c r="ACT11787" s="60"/>
      <c r="ACU11787" s="60"/>
      <c r="ACV11787" s="60"/>
      <c r="ACW11787" s="60"/>
      <c r="ACX11787" s="60"/>
      <c r="ACY11787" s="60">
        <v>0.92454440320711795</v>
      </c>
      <c r="ACZ11787" s="60"/>
      <c r="ADA11787" s="60"/>
      <c r="ADB11787" s="60"/>
      <c r="ADC11787" s="60"/>
      <c r="ADD11787" s="60"/>
      <c r="ADE11787" s="60"/>
    </row>
    <row r="11788" spans="760:785" x14ac:dyDescent="0.25">
      <c r="ACF11788" s="60"/>
      <c r="ACG11788" s="60"/>
      <c r="ACH11788" s="60"/>
      <c r="ACI11788" s="60"/>
      <c r="ACJ11788" s="60"/>
      <c r="ACK11788" s="60"/>
      <c r="ACL11788" s="60"/>
      <c r="ACM11788" s="60"/>
      <c r="ACN11788" s="60"/>
      <c r="ACO11788" s="60"/>
      <c r="ACP11788" s="60"/>
      <c r="ACQ11788" s="60"/>
      <c r="ACR11788" s="60"/>
      <c r="ACS11788" s="60"/>
      <c r="ACT11788" s="60"/>
      <c r="ACU11788" s="60"/>
      <c r="ACV11788" s="60"/>
      <c r="ACW11788" s="60"/>
      <c r="ACX11788" s="60"/>
      <c r="ACY11788" s="60">
        <v>0.92454373808126999</v>
      </c>
      <c r="ACZ11788" s="60"/>
      <c r="ADA11788" s="60"/>
      <c r="ADB11788" s="60"/>
      <c r="ADC11788" s="60"/>
      <c r="ADD11788" s="60"/>
      <c r="ADE11788" s="60"/>
    </row>
    <row r="11789" spans="760:785" x14ac:dyDescent="0.25">
      <c r="ACF11789" s="60"/>
      <c r="ACG11789" s="60"/>
      <c r="ACH11789" s="60"/>
      <c r="ACI11789" s="60"/>
      <c r="ACJ11789" s="60"/>
      <c r="ACK11789" s="60"/>
      <c r="ACL11789" s="60"/>
      <c r="ACM11789" s="60"/>
      <c r="ACN11789" s="60"/>
      <c r="ACO11789" s="60"/>
      <c r="ACP11789" s="60"/>
      <c r="ACQ11789" s="60"/>
      <c r="ACR11789" s="60"/>
      <c r="ACS11789" s="60"/>
      <c r="ACT11789" s="60"/>
      <c r="ACU11789" s="60"/>
      <c r="ACV11789" s="60"/>
      <c r="ACW11789" s="60"/>
      <c r="ACX11789" s="60"/>
      <c r="ACY11789" s="60">
        <v>0.92454178006855803</v>
      </c>
      <c r="ACZ11789" s="60"/>
      <c r="ADA11789" s="60"/>
      <c r="ADB11789" s="60"/>
      <c r="ADC11789" s="60"/>
      <c r="ADD11789" s="60"/>
      <c r="ADE11789" s="60"/>
    </row>
    <row r="11790" spans="760:785" x14ac:dyDescent="0.25">
      <c r="ACF11790" s="60"/>
      <c r="ACG11790" s="60"/>
      <c r="ACH11790" s="60"/>
      <c r="ACI11790" s="60"/>
      <c r="ACJ11790" s="60"/>
      <c r="ACK11790" s="60"/>
      <c r="ACL11790" s="60"/>
      <c r="ACM11790" s="60"/>
      <c r="ACN11790" s="60"/>
      <c r="ACO11790" s="60"/>
      <c r="ACP11790" s="60"/>
      <c r="ACQ11790" s="60"/>
      <c r="ACR11790" s="60"/>
      <c r="ACS11790" s="60"/>
      <c r="ACT11790" s="60"/>
      <c r="ACU11790" s="60"/>
      <c r="ACV11790" s="60"/>
      <c r="ACW11790" s="60"/>
      <c r="ACX11790" s="60"/>
      <c r="ACY11790" s="60">
        <v>0.924528936693642</v>
      </c>
      <c r="ACZ11790" s="60"/>
      <c r="ADA11790" s="60"/>
      <c r="ADB11790" s="60"/>
      <c r="ADC11790" s="60"/>
      <c r="ADD11790" s="60"/>
      <c r="ADE11790" s="60"/>
    </row>
    <row r="11791" spans="760:785" x14ac:dyDescent="0.25">
      <c r="ACF11791" s="60"/>
      <c r="ACG11791" s="60"/>
      <c r="ACH11791" s="60"/>
      <c r="ACI11791" s="60"/>
      <c r="ACJ11791" s="60"/>
      <c r="ACK11791" s="60"/>
      <c r="ACL11791" s="60"/>
      <c r="ACM11791" s="60"/>
      <c r="ACN11791" s="60"/>
      <c r="ACO11791" s="60"/>
      <c r="ACP11791" s="60"/>
      <c r="ACQ11791" s="60"/>
      <c r="ACR11791" s="60"/>
      <c r="ACS11791" s="60"/>
      <c r="ACT11791" s="60"/>
      <c r="ACU11791" s="60"/>
      <c r="ACV11791" s="60"/>
      <c r="ACW11791" s="60"/>
      <c r="ACX11791" s="60"/>
      <c r="ACY11791" s="60">
        <v>0.92448281925549303</v>
      </c>
      <c r="ACZ11791" s="60"/>
      <c r="ADA11791" s="60"/>
      <c r="ADB11791" s="60"/>
      <c r="ADC11791" s="60"/>
      <c r="ADD11791" s="60"/>
      <c r="ADE11791" s="60"/>
    </row>
    <row r="11792" spans="760:785" x14ac:dyDescent="0.25">
      <c r="ACF11792" s="60"/>
      <c r="ACG11792" s="60"/>
      <c r="ACH11792" s="60"/>
      <c r="ACI11792" s="60"/>
      <c r="ACJ11792" s="60"/>
      <c r="ACK11792" s="60"/>
      <c r="ACL11792" s="60"/>
      <c r="ACM11792" s="60"/>
      <c r="ACN11792" s="60"/>
      <c r="ACO11792" s="60"/>
      <c r="ACP11792" s="60"/>
      <c r="ACQ11792" s="60"/>
      <c r="ACR11792" s="60"/>
      <c r="ACS11792" s="60"/>
      <c r="ACT11792" s="60"/>
      <c r="ACU11792" s="60"/>
      <c r="ACV11792" s="60"/>
      <c r="ACW11792" s="60"/>
      <c r="ACX11792" s="60"/>
      <c r="ACY11792" s="60">
        <v>0.92442825037054899</v>
      </c>
      <c r="ACZ11792" s="60"/>
      <c r="ADA11792" s="60"/>
      <c r="ADB11792" s="60"/>
      <c r="ADC11792" s="60"/>
      <c r="ADD11792" s="60"/>
      <c r="ADE11792" s="60"/>
    </row>
    <row r="11793" spans="760:785" x14ac:dyDescent="0.25">
      <c r="ACF11793" s="60"/>
      <c r="ACG11793" s="60"/>
      <c r="ACH11793" s="60"/>
      <c r="ACI11793" s="60"/>
      <c r="ACJ11793" s="60"/>
      <c r="ACK11793" s="60"/>
      <c r="ACL11793" s="60"/>
      <c r="ACM11793" s="60"/>
      <c r="ACN11793" s="60"/>
      <c r="ACO11793" s="60"/>
      <c r="ACP11793" s="60"/>
      <c r="ACQ11793" s="60"/>
      <c r="ACR11793" s="60"/>
      <c r="ACS11793" s="60"/>
      <c r="ACT11793" s="60"/>
      <c r="ACU11793" s="60"/>
      <c r="ACV11793" s="60"/>
      <c r="ACW11793" s="60"/>
      <c r="ACX11793" s="60"/>
      <c r="ACY11793" s="60">
        <v>0.92442506879514497</v>
      </c>
      <c r="ACZ11793" s="60"/>
      <c r="ADA11793" s="60"/>
      <c r="ADB11793" s="60"/>
      <c r="ADC11793" s="60"/>
      <c r="ADD11793" s="60"/>
      <c r="ADE11793" s="60"/>
    </row>
    <row r="11794" spans="760:785" x14ac:dyDescent="0.25">
      <c r="ACF11794" s="60"/>
      <c r="ACG11794" s="60"/>
      <c r="ACH11794" s="60"/>
      <c r="ACI11794" s="60"/>
      <c r="ACJ11794" s="60"/>
      <c r="ACK11794" s="60"/>
      <c r="ACL11794" s="60"/>
      <c r="ACM11794" s="60"/>
      <c r="ACN11794" s="60"/>
      <c r="ACO11794" s="60"/>
      <c r="ACP11794" s="60"/>
      <c r="ACQ11794" s="60"/>
      <c r="ACR11794" s="60"/>
      <c r="ACS11794" s="60"/>
      <c r="ACT11794" s="60"/>
      <c r="ACU11794" s="60"/>
      <c r="ACV11794" s="60"/>
      <c r="ACW11794" s="60"/>
      <c r="ACX11794" s="60"/>
      <c r="ACY11794" s="60">
        <v>0.92439925410105594</v>
      </c>
      <c r="ACZ11794" s="60"/>
      <c r="ADA11794" s="60"/>
      <c r="ADB11794" s="60"/>
      <c r="ADC11794" s="60"/>
      <c r="ADD11794" s="60"/>
      <c r="ADE11794" s="60"/>
    </row>
    <row r="11795" spans="760:785" x14ac:dyDescent="0.25">
      <c r="ACF11795" s="60"/>
      <c r="ACG11795" s="60"/>
      <c r="ACH11795" s="60"/>
      <c r="ACI11795" s="60"/>
      <c r="ACJ11795" s="60"/>
      <c r="ACK11795" s="60"/>
      <c r="ACL11795" s="60"/>
      <c r="ACM11795" s="60"/>
      <c r="ACN11795" s="60"/>
      <c r="ACO11795" s="60"/>
      <c r="ACP11795" s="60"/>
      <c r="ACQ11795" s="60"/>
      <c r="ACR11795" s="60"/>
      <c r="ACS11795" s="60"/>
      <c r="ACT11795" s="60"/>
      <c r="ACU11795" s="60"/>
      <c r="ACV11795" s="60"/>
      <c r="ACW11795" s="60"/>
      <c r="ACX11795" s="60"/>
      <c r="ACY11795" s="60">
        <v>0.92435812045507204</v>
      </c>
      <c r="ACZ11795" s="60"/>
      <c r="ADA11795" s="60"/>
      <c r="ADB11795" s="60"/>
      <c r="ADC11795" s="60"/>
      <c r="ADD11795" s="60"/>
      <c r="ADE11795" s="60"/>
    </row>
    <row r="11796" spans="760:785" x14ac:dyDescent="0.25">
      <c r="ACF11796" s="60"/>
      <c r="ACG11796" s="60"/>
      <c r="ACH11796" s="60"/>
      <c r="ACI11796" s="60"/>
      <c r="ACJ11796" s="60"/>
      <c r="ACK11796" s="60"/>
      <c r="ACL11796" s="60"/>
      <c r="ACM11796" s="60"/>
      <c r="ACN11796" s="60"/>
      <c r="ACO11796" s="60"/>
      <c r="ACP11796" s="60"/>
      <c r="ACQ11796" s="60"/>
      <c r="ACR11796" s="60"/>
      <c r="ACS11796" s="60"/>
      <c r="ACT11796" s="60"/>
      <c r="ACU11796" s="60"/>
      <c r="ACV11796" s="60"/>
      <c r="ACW11796" s="60"/>
      <c r="ACX11796" s="60"/>
      <c r="ACY11796" s="60">
        <v>0.92431530304231502</v>
      </c>
      <c r="ACZ11796" s="60"/>
      <c r="ADA11796" s="60"/>
      <c r="ADB11796" s="60"/>
      <c r="ADC11796" s="60"/>
      <c r="ADD11796" s="60"/>
      <c r="ADE11796" s="60"/>
    </row>
    <row r="11797" spans="760:785" x14ac:dyDescent="0.25">
      <c r="ACF11797" s="60"/>
      <c r="ACG11797" s="60"/>
      <c r="ACH11797" s="60"/>
      <c r="ACI11797" s="60"/>
      <c r="ACJ11797" s="60"/>
      <c r="ACK11797" s="60"/>
      <c r="ACL11797" s="60"/>
      <c r="ACM11797" s="60"/>
      <c r="ACN11797" s="60"/>
      <c r="ACO11797" s="60"/>
      <c r="ACP11797" s="60"/>
      <c r="ACQ11797" s="60"/>
      <c r="ACR11797" s="60"/>
      <c r="ACS11797" s="60"/>
      <c r="ACT11797" s="60"/>
      <c r="ACU11797" s="60"/>
      <c r="ACV11797" s="60"/>
      <c r="ACW11797" s="60"/>
      <c r="ACX11797" s="60"/>
      <c r="ACY11797" s="60">
        <v>0.92430622814168595</v>
      </c>
      <c r="ACZ11797" s="60"/>
      <c r="ADA11797" s="60"/>
      <c r="ADB11797" s="60"/>
      <c r="ADC11797" s="60"/>
      <c r="ADD11797" s="60"/>
      <c r="ADE11797" s="60"/>
    </row>
    <row r="11798" spans="760:785" x14ac:dyDescent="0.25">
      <c r="ACF11798" s="60"/>
      <c r="ACG11798" s="60"/>
      <c r="ACH11798" s="60"/>
      <c r="ACI11798" s="60"/>
      <c r="ACJ11798" s="60"/>
      <c r="ACK11798" s="60"/>
      <c r="ACL11798" s="60"/>
      <c r="ACM11798" s="60"/>
      <c r="ACN11798" s="60"/>
      <c r="ACO11798" s="60"/>
      <c r="ACP11798" s="60"/>
      <c r="ACQ11798" s="60"/>
      <c r="ACR11798" s="60"/>
      <c r="ACS11798" s="60"/>
      <c r="ACT11798" s="60"/>
      <c r="ACU11798" s="60"/>
      <c r="ACV11798" s="60"/>
      <c r="ACW11798" s="60"/>
      <c r="ACX11798" s="60"/>
      <c r="ACY11798" s="60">
        <v>0.92427037851320704</v>
      </c>
      <c r="ACZ11798" s="60"/>
      <c r="ADA11798" s="60"/>
      <c r="ADB11798" s="60"/>
      <c r="ADC11798" s="60"/>
      <c r="ADD11798" s="60"/>
      <c r="ADE11798" s="60"/>
    </row>
    <row r="11799" spans="760:785" x14ac:dyDescent="0.25">
      <c r="ACF11799" s="60"/>
      <c r="ACG11799" s="60"/>
      <c r="ACH11799" s="60"/>
      <c r="ACI11799" s="60"/>
      <c r="ACJ11799" s="60"/>
      <c r="ACK11799" s="60"/>
      <c r="ACL11799" s="60"/>
      <c r="ACM11799" s="60"/>
      <c r="ACN11799" s="60"/>
      <c r="ACO11799" s="60"/>
      <c r="ACP11799" s="60"/>
      <c r="ACQ11799" s="60"/>
      <c r="ACR11799" s="60"/>
      <c r="ACS11799" s="60"/>
      <c r="ACT11799" s="60"/>
      <c r="ACU11799" s="60"/>
      <c r="ACV11799" s="60"/>
      <c r="ACW11799" s="60"/>
      <c r="ACX11799" s="60"/>
      <c r="ACY11799" s="60">
        <v>0.92426317813116798</v>
      </c>
      <c r="ACZ11799" s="60"/>
      <c r="ADA11799" s="60"/>
      <c r="ADB11799" s="60"/>
      <c r="ADC11799" s="60"/>
      <c r="ADD11799" s="60"/>
      <c r="ADE11799" s="60"/>
    </row>
    <row r="11800" spans="760:785" x14ac:dyDescent="0.25">
      <c r="ACF11800" s="60"/>
      <c r="ACG11800" s="60"/>
      <c r="ACH11800" s="60"/>
      <c r="ACI11800" s="60"/>
      <c r="ACJ11800" s="60"/>
      <c r="ACK11800" s="60"/>
      <c r="ACL11800" s="60"/>
      <c r="ACM11800" s="60"/>
      <c r="ACN11800" s="60"/>
      <c r="ACO11800" s="60"/>
      <c r="ACP11800" s="60"/>
      <c r="ACQ11800" s="60"/>
      <c r="ACR11800" s="60"/>
      <c r="ACS11800" s="60"/>
      <c r="ACT11800" s="60"/>
      <c r="ACU11800" s="60"/>
      <c r="ACV11800" s="60"/>
      <c r="ACW11800" s="60"/>
      <c r="ACX11800" s="60"/>
      <c r="ACY11800" s="60">
        <v>0.92426170771410499</v>
      </c>
      <c r="ACZ11800" s="60"/>
      <c r="ADA11800" s="60"/>
      <c r="ADB11800" s="60"/>
      <c r="ADC11800" s="60"/>
      <c r="ADD11800" s="60"/>
      <c r="ADE11800" s="60"/>
    </row>
    <row r="11801" spans="760:785" x14ac:dyDescent="0.25">
      <c r="ACF11801" s="60"/>
      <c r="ACG11801" s="60"/>
      <c r="ACH11801" s="60"/>
      <c r="ACI11801" s="60"/>
      <c r="ACJ11801" s="60"/>
      <c r="ACK11801" s="60"/>
      <c r="ACL11801" s="60"/>
      <c r="ACM11801" s="60"/>
      <c r="ACN11801" s="60"/>
      <c r="ACO11801" s="60"/>
      <c r="ACP11801" s="60"/>
      <c r="ACQ11801" s="60"/>
      <c r="ACR11801" s="60"/>
      <c r="ACS11801" s="60"/>
      <c r="ACT11801" s="60"/>
      <c r="ACU11801" s="60"/>
      <c r="ACV11801" s="60"/>
      <c r="ACW11801" s="60"/>
      <c r="ACX11801" s="60"/>
      <c r="ACY11801" s="60">
        <v>0.92426006455060306</v>
      </c>
      <c r="ACZ11801" s="60"/>
      <c r="ADA11801" s="60"/>
      <c r="ADB11801" s="60"/>
      <c r="ADC11801" s="60"/>
      <c r="ADD11801" s="60"/>
      <c r="ADE11801" s="60"/>
    </row>
    <row r="11802" spans="760:785" x14ac:dyDescent="0.25">
      <c r="ACF11802" s="60"/>
      <c r="ACG11802" s="60"/>
      <c r="ACH11802" s="60"/>
      <c r="ACI11802" s="60"/>
      <c r="ACJ11802" s="60"/>
      <c r="ACK11802" s="60"/>
      <c r="ACL11802" s="60"/>
      <c r="ACM11802" s="60"/>
      <c r="ACN11802" s="60"/>
      <c r="ACO11802" s="60"/>
      <c r="ACP11802" s="60"/>
      <c r="ACQ11802" s="60"/>
      <c r="ACR11802" s="60"/>
      <c r="ACS11802" s="60"/>
      <c r="ACT11802" s="60"/>
      <c r="ACU11802" s="60"/>
      <c r="ACV11802" s="60"/>
      <c r="ACW11802" s="60"/>
      <c r="ACX11802" s="60"/>
      <c r="ACY11802" s="60">
        <v>0.92424854025512404</v>
      </c>
      <c r="ACZ11802" s="60"/>
      <c r="ADA11802" s="60"/>
      <c r="ADB11802" s="60"/>
      <c r="ADC11802" s="60"/>
      <c r="ADD11802" s="60"/>
      <c r="ADE11802" s="60"/>
    </row>
    <row r="11803" spans="760:785" x14ac:dyDescent="0.25">
      <c r="ACF11803" s="60"/>
      <c r="ACG11803" s="60"/>
      <c r="ACH11803" s="60"/>
      <c r="ACI11803" s="60"/>
      <c r="ACJ11803" s="60"/>
      <c r="ACK11803" s="60"/>
      <c r="ACL11803" s="60"/>
      <c r="ACM11803" s="60"/>
      <c r="ACN11803" s="60"/>
      <c r="ACO11803" s="60"/>
      <c r="ACP11803" s="60"/>
      <c r="ACQ11803" s="60"/>
      <c r="ACR11803" s="60"/>
      <c r="ACS11803" s="60"/>
      <c r="ACT11803" s="60"/>
      <c r="ACU11803" s="60"/>
      <c r="ACV11803" s="60"/>
      <c r="ACW11803" s="60"/>
      <c r="ACX11803" s="60"/>
      <c r="ACY11803" s="60">
        <v>0.92423090800307495</v>
      </c>
      <c r="ACZ11803" s="60"/>
      <c r="ADA11803" s="60"/>
      <c r="ADB11803" s="60"/>
      <c r="ADC11803" s="60"/>
      <c r="ADD11803" s="60"/>
      <c r="ADE11803" s="60"/>
    </row>
    <row r="11804" spans="760:785" x14ac:dyDescent="0.25">
      <c r="ACF11804" s="60"/>
      <c r="ACG11804" s="60"/>
      <c r="ACH11804" s="60"/>
      <c r="ACI11804" s="60"/>
      <c r="ACJ11804" s="60"/>
      <c r="ACK11804" s="60"/>
      <c r="ACL11804" s="60"/>
      <c r="ACM11804" s="60"/>
      <c r="ACN11804" s="60"/>
      <c r="ACO11804" s="60"/>
      <c r="ACP11804" s="60"/>
      <c r="ACQ11804" s="60"/>
      <c r="ACR11804" s="60"/>
      <c r="ACS11804" s="60"/>
      <c r="ACT11804" s="60"/>
      <c r="ACU11804" s="60"/>
      <c r="ACV11804" s="60"/>
      <c r="ACW11804" s="60"/>
      <c r="ACX11804" s="60"/>
      <c r="ACY11804" s="60">
        <v>0.92422300388710299</v>
      </c>
      <c r="ACZ11804" s="60"/>
      <c r="ADA11804" s="60"/>
      <c r="ADB11804" s="60"/>
      <c r="ADC11804" s="60"/>
      <c r="ADD11804" s="60"/>
      <c r="ADE11804" s="60"/>
    </row>
    <row r="11805" spans="760:785" x14ac:dyDescent="0.25">
      <c r="ACF11805" s="60"/>
      <c r="ACG11805" s="60"/>
      <c r="ACH11805" s="60"/>
      <c r="ACI11805" s="60"/>
      <c r="ACJ11805" s="60"/>
      <c r="ACK11805" s="60"/>
      <c r="ACL11805" s="60"/>
      <c r="ACM11805" s="60"/>
      <c r="ACN11805" s="60"/>
      <c r="ACO11805" s="60"/>
      <c r="ACP11805" s="60"/>
      <c r="ACQ11805" s="60"/>
      <c r="ACR11805" s="60"/>
      <c r="ACS11805" s="60"/>
      <c r="ACT11805" s="60"/>
      <c r="ACU11805" s="60"/>
      <c r="ACV11805" s="60"/>
      <c r="ACW11805" s="60"/>
      <c r="ACX11805" s="60"/>
      <c r="ACY11805" s="60">
        <v>0.92421819465120403</v>
      </c>
      <c r="ACZ11805" s="60"/>
      <c r="ADA11805" s="60"/>
      <c r="ADB11805" s="60"/>
      <c r="ADC11805" s="60"/>
      <c r="ADD11805" s="60"/>
      <c r="ADE11805" s="60"/>
    </row>
    <row r="11806" spans="760:785" x14ac:dyDescent="0.25">
      <c r="ACF11806" s="60"/>
      <c r="ACG11806" s="60"/>
      <c r="ACH11806" s="60"/>
      <c r="ACI11806" s="60"/>
      <c r="ACJ11806" s="60"/>
      <c r="ACK11806" s="60"/>
      <c r="ACL11806" s="60"/>
      <c r="ACM11806" s="60"/>
      <c r="ACN11806" s="60"/>
      <c r="ACO11806" s="60"/>
      <c r="ACP11806" s="60"/>
      <c r="ACQ11806" s="60"/>
      <c r="ACR11806" s="60"/>
      <c r="ACS11806" s="60"/>
      <c r="ACT11806" s="60"/>
      <c r="ACU11806" s="60"/>
      <c r="ACV11806" s="60"/>
      <c r="ACW11806" s="60"/>
      <c r="ACX11806" s="60"/>
      <c r="ACY11806" s="60">
        <v>0.92421787192111304</v>
      </c>
      <c r="ACZ11806" s="60"/>
      <c r="ADA11806" s="60"/>
      <c r="ADB11806" s="60"/>
      <c r="ADC11806" s="60"/>
      <c r="ADD11806" s="60"/>
      <c r="ADE11806" s="60"/>
    </row>
    <row r="11807" spans="760:785" x14ac:dyDescent="0.25">
      <c r="ACF11807" s="60"/>
      <c r="ACG11807" s="60"/>
      <c r="ACH11807" s="60"/>
      <c r="ACI11807" s="60"/>
      <c r="ACJ11807" s="60"/>
      <c r="ACK11807" s="60"/>
      <c r="ACL11807" s="60"/>
      <c r="ACM11807" s="60"/>
      <c r="ACN11807" s="60"/>
      <c r="ACO11807" s="60"/>
      <c r="ACP11807" s="60"/>
      <c r="ACQ11807" s="60"/>
      <c r="ACR11807" s="60"/>
      <c r="ACS11807" s="60"/>
      <c r="ACT11807" s="60"/>
      <c r="ACU11807" s="60"/>
      <c r="ACV11807" s="60"/>
      <c r="ACW11807" s="60"/>
      <c r="ACX11807" s="60"/>
      <c r="ACY11807" s="60">
        <v>0.92416347218088302</v>
      </c>
      <c r="ACZ11807" s="60"/>
      <c r="ADA11807" s="60"/>
      <c r="ADB11807" s="60"/>
      <c r="ADC11807" s="60"/>
      <c r="ADD11807" s="60"/>
      <c r="ADE11807" s="60"/>
    </row>
    <row r="11808" spans="760:785" x14ac:dyDescent="0.25">
      <c r="ACF11808" s="60"/>
      <c r="ACG11808" s="60"/>
      <c r="ACH11808" s="60"/>
      <c r="ACI11808" s="60"/>
      <c r="ACJ11808" s="60"/>
      <c r="ACK11808" s="60"/>
      <c r="ACL11808" s="60"/>
      <c r="ACM11808" s="60"/>
      <c r="ACN11808" s="60"/>
      <c r="ACO11808" s="60"/>
      <c r="ACP11808" s="60"/>
      <c r="ACQ11808" s="60"/>
      <c r="ACR11808" s="60"/>
      <c r="ACS11808" s="60"/>
      <c r="ACT11808" s="60"/>
      <c r="ACU11808" s="60"/>
      <c r="ACV11808" s="60"/>
      <c r="ACW11808" s="60"/>
      <c r="ACX11808" s="60"/>
      <c r="ACY11808" s="60">
        <v>0.92415259740523603</v>
      </c>
      <c r="ACZ11808" s="60"/>
      <c r="ADA11808" s="60"/>
      <c r="ADB11808" s="60"/>
      <c r="ADC11808" s="60"/>
      <c r="ADD11808" s="60"/>
      <c r="ADE11808" s="60"/>
    </row>
    <row r="11809" spans="760:785" x14ac:dyDescent="0.25">
      <c r="ACF11809" s="60"/>
      <c r="ACG11809" s="60"/>
      <c r="ACH11809" s="60"/>
      <c r="ACI11809" s="60"/>
      <c r="ACJ11809" s="60"/>
      <c r="ACK11809" s="60"/>
      <c r="ACL11809" s="60"/>
      <c r="ACM11809" s="60"/>
      <c r="ACN11809" s="60"/>
      <c r="ACO11809" s="60"/>
      <c r="ACP11809" s="60"/>
      <c r="ACQ11809" s="60"/>
      <c r="ACR11809" s="60"/>
      <c r="ACS11809" s="60"/>
      <c r="ACT11809" s="60"/>
      <c r="ACU11809" s="60"/>
      <c r="ACV11809" s="60"/>
      <c r="ACW11809" s="60"/>
      <c r="ACX11809" s="60"/>
      <c r="ACY11809" s="60">
        <v>0.92415258913556597</v>
      </c>
      <c r="ACZ11809" s="60"/>
      <c r="ADA11809" s="60"/>
      <c r="ADB11809" s="60"/>
      <c r="ADC11809" s="60"/>
      <c r="ADD11809" s="60"/>
      <c r="ADE11809" s="60"/>
    </row>
    <row r="11810" spans="760:785" x14ac:dyDescent="0.25">
      <c r="ACF11810" s="60"/>
      <c r="ACG11810" s="60"/>
      <c r="ACH11810" s="60"/>
      <c r="ACI11810" s="60"/>
      <c r="ACJ11810" s="60"/>
      <c r="ACK11810" s="60"/>
      <c r="ACL11810" s="60"/>
      <c r="ACM11810" s="60"/>
      <c r="ACN11810" s="60"/>
      <c r="ACO11810" s="60"/>
      <c r="ACP11810" s="60"/>
      <c r="ACQ11810" s="60"/>
      <c r="ACR11810" s="60"/>
      <c r="ACS11810" s="60"/>
      <c r="ACT11810" s="60"/>
      <c r="ACU11810" s="60"/>
      <c r="ACV11810" s="60"/>
      <c r="ACW11810" s="60"/>
      <c r="ACX11810" s="60"/>
      <c r="ACY11810" s="60">
        <v>0.92413181428131197</v>
      </c>
      <c r="ACZ11810" s="60"/>
      <c r="ADA11810" s="60"/>
      <c r="ADB11810" s="60"/>
      <c r="ADC11810" s="60"/>
      <c r="ADD11810" s="60"/>
      <c r="ADE11810" s="60"/>
    </row>
    <row r="11811" spans="760:785" x14ac:dyDescent="0.25">
      <c r="ACF11811" s="60"/>
      <c r="ACG11811" s="60"/>
      <c r="ACH11811" s="60"/>
      <c r="ACI11811" s="60"/>
      <c r="ACJ11811" s="60"/>
      <c r="ACK11811" s="60"/>
      <c r="ACL11811" s="60"/>
      <c r="ACM11811" s="60"/>
      <c r="ACN11811" s="60"/>
      <c r="ACO11811" s="60"/>
      <c r="ACP11811" s="60"/>
      <c r="ACQ11811" s="60"/>
      <c r="ACR11811" s="60"/>
      <c r="ACS11811" s="60"/>
      <c r="ACT11811" s="60"/>
      <c r="ACU11811" s="60"/>
      <c r="ACV11811" s="60"/>
      <c r="ACW11811" s="60"/>
      <c r="ACX11811" s="60"/>
      <c r="ACY11811" s="60">
        <v>0.92413007309186201</v>
      </c>
      <c r="ACZ11811" s="60"/>
      <c r="ADA11811" s="60"/>
      <c r="ADB11811" s="60"/>
      <c r="ADC11811" s="60"/>
      <c r="ADD11811" s="60"/>
      <c r="ADE11811" s="60"/>
    </row>
    <row r="11812" spans="760:785" x14ac:dyDescent="0.25">
      <c r="ACF11812" s="60"/>
      <c r="ACG11812" s="60"/>
      <c r="ACH11812" s="60"/>
      <c r="ACI11812" s="60"/>
      <c r="ACJ11812" s="60"/>
      <c r="ACK11812" s="60"/>
      <c r="ACL11812" s="60"/>
      <c r="ACM11812" s="60"/>
      <c r="ACN11812" s="60"/>
      <c r="ACO11812" s="60"/>
      <c r="ACP11812" s="60"/>
      <c r="ACQ11812" s="60"/>
      <c r="ACR11812" s="60"/>
      <c r="ACS11812" s="60"/>
      <c r="ACT11812" s="60"/>
      <c r="ACU11812" s="60"/>
      <c r="ACV11812" s="60"/>
      <c r="ACW11812" s="60"/>
      <c r="ACX11812" s="60"/>
      <c r="ACY11812" s="60">
        <v>0.92409553941238698</v>
      </c>
      <c r="ACZ11812" s="60"/>
      <c r="ADA11812" s="60"/>
      <c r="ADB11812" s="60"/>
      <c r="ADC11812" s="60"/>
      <c r="ADD11812" s="60"/>
      <c r="ADE11812" s="60"/>
    </row>
    <row r="11813" spans="760:785" x14ac:dyDescent="0.25">
      <c r="ACF11813" s="60"/>
      <c r="ACG11813" s="60"/>
      <c r="ACH11813" s="60"/>
      <c r="ACI11813" s="60"/>
      <c r="ACJ11813" s="60"/>
      <c r="ACK11813" s="60"/>
      <c r="ACL11813" s="60"/>
      <c r="ACM11813" s="60"/>
      <c r="ACN11813" s="60"/>
      <c r="ACO11813" s="60"/>
      <c r="ACP11813" s="60"/>
      <c r="ACQ11813" s="60"/>
      <c r="ACR11813" s="60"/>
      <c r="ACS11813" s="60"/>
      <c r="ACT11813" s="60"/>
      <c r="ACU11813" s="60"/>
      <c r="ACV11813" s="60"/>
      <c r="ACW11813" s="60"/>
      <c r="ACX11813" s="60"/>
      <c r="ACY11813" s="60">
        <v>0.92409335020666805</v>
      </c>
      <c r="ACZ11813" s="60"/>
      <c r="ADA11813" s="60"/>
      <c r="ADB11813" s="60"/>
      <c r="ADC11813" s="60"/>
      <c r="ADD11813" s="60"/>
      <c r="ADE11813" s="60"/>
    </row>
    <row r="11814" spans="760:785" x14ac:dyDescent="0.25">
      <c r="ACF11814" s="60"/>
      <c r="ACG11814" s="60"/>
      <c r="ACH11814" s="60"/>
      <c r="ACI11814" s="60"/>
      <c r="ACJ11814" s="60"/>
      <c r="ACK11814" s="60"/>
      <c r="ACL11814" s="60"/>
      <c r="ACM11814" s="60"/>
      <c r="ACN11814" s="60"/>
      <c r="ACO11814" s="60"/>
      <c r="ACP11814" s="60"/>
      <c r="ACQ11814" s="60"/>
      <c r="ACR11814" s="60"/>
      <c r="ACS11814" s="60"/>
      <c r="ACT11814" s="60"/>
      <c r="ACU11814" s="60"/>
      <c r="ACV11814" s="60"/>
      <c r="ACW11814" s="60"/>
      <c r="ACX11814" s="60"/>
      <c r="ACY11814" s="60">
        <v>0.92406761881188004</v>
      </c>
      <c r="ACZ11814" s="60"/>
      <c r="ADA11814" s="60"/>
      <c r="ADB11814" s="60"/>
      <c r="ADC11814" s="60"/>
      <c r="ADD11814" s="60"/>
      <c r="ADE11814" s="60"/>
    </row>
    <row r="11815" spans="760:785" x14ac:dyDescent="0.25">
      <c r="ACF11815" s="60"/>
      <c r="ACG11815" s="60"/>
      <c r="ACH11815" s="60"/>
      <c r="ACI11815" s="60"/>
      <c r="ACJ11815" s="60"/>
      <c r="ACK11815" s="60"/>
      <c r="ACL11815" s="60"/>
      <c r="ACM11815" s="60"/>
      <c r="ACN11815" s="60"/>
      <c r="ACO11815" s="60"/>
      <c r="ACP11815" s="60"/>
      <c r="ACQ11815" s="60"/>
      <c r="ACR11815" s="60"/>
      <c r="ACS11815" s="60"/>
      <c r="ACT11815" s="60"/>
      <c r="ACU11815" s="60"/>
      <c r="ACV11815" s="60"/>
      <c r="ACW11815" s="60"/>
      <c r="ACX11815" s="60"/>
      <c r="ACY11815" s="60">
        <v>0.92402343966307499</v>
      </c>
      <c r="ACZ11815" s="60"/>
      <c r="ADA11815" s="60"/>
      <c r="ADB11815" s="60"/>
      <c r="ADC11815" s="60"/>
      <c r="ADD11815" s="60"/>
      <c r="ADE11815" s="60"/>
    </row>
    <row r="11816" spans="760:785" x14ac:dyDescent="0.25">
      <c r="ACF11816" s="60"/>
      <c r="ACG11816" s="60"/>
      <c r="ACH11816" s="60"/>
      <c r="ACI11816" s="60"/>
      <c r="ACJ11816" s="60"/>
      <c r="ACK11816" s="60"/>
      <c r="ACL11816" s="60"/>
      <c r="ACM11816" s="60"/>
      <c r="ACN11816" s="60"/>
      <c r="ACO11816" s="60"/>
      <c r="ACP11816" s="60"/>
      <c r="ACQ11816" s="60"/>
      <c r="ACR11816" s="60"/>
      <c r="ACS11816" s="60"/>
      <c r="ACT11816" s="60"/>
      <c r="ACU11816" s="60"/>
      <c r="ACV11816" s="60"/>
      <c r="ACW11816" s="60"/>
      <c r="ACX11816" s="60"/>
      <c r="ACY11816" s="60">
        <v>0.92401756026523196</v>
      </c>
      <c r="ACZ11816" s="60"/>
      <c r="ADA11816" s="60"/>
      <c r="ADB11816" s="60"/>
      <c r="ADC11816" s="60"/>
      <c r="ADD11816" s="60"/>
      <c r="ADE11816" s="60"/>
    </row>
    <row r="11817" spans="760:785" x14ac:dyDescent="0.25">
      <c r="ACF11817" s="60"/>
      <c r="ACG11817" s="60"/>
      <c r="ACH11817" s="60"/>
      <c r="ACI11817" s="60"/>
      <c r="ACJ11817" s="60"/>
      <c r="ACK11817" s="60"/>
      <c r="ACL11817" s="60"/>
      <c r="ACM11817" s="60"/>
      <c r="ACN11817" s="60"/>
      <c r="ACO11817" s="60"/>
      <c r="ACP11817" s="60"/>
      <c r="ACQ11817" s="60"/>
      <c r="ACR11817" s="60"/>
      <c r="ACS11817" s="60"/>
      <c r="ACT11817" s="60"/>
      <c r="ACU11817" s="60"/>
      <c r="ACV11817" s="60"/>
      <c r="ACW11817" s="60"/>
      <c r="ACX11817" s="60"/>
      <c r="ACY11817" s="60">
        <v>0.92399403132273505</v>
      </c>
      <c r="ACZ11817" s="60"/>
      <c r="ADA11817" s="60"/>
      <c r="ADB11817" s="60"/>
      <c r="ADC11817" s="60"/>
      <c r="ADD11817" s="60"/>
      <c r="ADE11817" s="60"/>
    </row>
    <row r="11818" spans="760:785" x14ac:dyDescent="0.25">
      <c r="ACF11818" s="60"/>
      <c r="ACG11818" s="60"/>
      <c r="ACH11818" s="60"/>
      <c r="ACI11818" s="60"/>
      <c r="ACJ11818" s="60"/>
      <c r="ACK11818" s="60"/>
      <c r="ACL11818" s="60"/>
      <c r="ACM11818" s="60"/>
      <c r="ACN11818" s="60"/>
      <c r="ACO11818" s="60"/>
      <c r="ACP11818" s="60"/>
      <c r="ACQ11818" s="60"/>
      <c r="ACR11818" s="60"/>
      <c r="ACS11818" s="60"/>
      <c r="ACT11818" s="60"/>
      <c r="ACU11818" s="60"/>
      <c r="ACV11818" s="60"/>
      <c r="ACW11818" s="60"/>
      <c r="ACX11818" s="60"/>
      <c r="ACY11818" s="60">
        <v>0.92398856264617002</v>
      </c>
      <c r="ACZ11818" s="60"/>
      <c r="ADA11818" s="60"/>
      <c r="ADB11818" s="60"/>
      <c r="ADC11818" s="60"/>
      <c r="ADD11818" s="60"/>
      <c r="ADE11818" s="60"/>
    </row>
    <row r="11819" spans="760:785" x14ac:dyDescent="0.25">
      <c r="ACF11819" s="60"/>
      <c r="ACG11819" s="60"/>
      <c r="ACH11819" s="60"/>
      <c r="ACI11819" s="60"/>
      <c r="ACJ11819" s="60"/>
      <c r="ACK11819" s="60"/>
      <c r="ACL11819" s="60"/>
      <c r="ACM11819" s="60"/>
      <c r="ACN11819" s="60"/>
      <c r="ACO11819" s="60"/>
      <c r="ACP11819" s="60"/>
      <c r="ACQ11819" s="60"/>
      <c r="ACR11819" s="60"/>
      <c r="ACS11819" s="60"/>
      <c r="ACT11819" s="60"/>
      <c r="ACU11819" s="60"/>
      <c r="ACV11819" s="60"/>
      <c r="ACW11819" s="60"/>
      <c r="ACX11819" s="60"/>
      <c r="ACY11819" s="60">
        <v>0.92398190315913897</v>
      </c>
      <c r="ACZ11819" s="60"/>
      <c r="ADA11819" s="60"/>
      <c r="ADB11819" s="60"/>
      <c r="ADC11819" s="60"/>
      <c r="ADD11819" s="60"/>
      <c r="ADE11819" s="60"/>
    </row>
    <row r="11820" spans="760:785" x14ac:dyDescent="0.25">
      <c r="ACF11820" s="60"/>
      <c r="ACG11820" s="60"/>
      <c r="ACH11820" s="60"/>
      <c r="ACI11820" s="60"/>
      <c r="ACJ11820" s="60"/>
      <c r="ACK11820" s="60"/>
      <c r="ACL11820" s="60"/>
      <c r="ACM11820" s="60"/>
      <c r="ACN11820" s="60"/>
      <c r="ACO11820" s="60"/>
      <c r="ACP11820" s="60"/>
      <c r="ACQ11820" s="60"/>
      <c r="ACR11820" s="60"/>
      <c r="ACS11820" s="60"/>
      <c r="ACT11820" s="60"/>
      <c r="ACU11820" s="60"/>
      <c r="ACV11820" s="60"/>
      <c r="ACW11820" s="60"/>
      <c r="ACX11820" s="60"/>
      <c r="ACY11820" s="60">
        <v>0.92396903056206903</v>
      </c>
      <c r="ACZ11820" s="60"/>
      <c r="ADA11820" s="60"/>
      <c r="ADB11820" s="60"/>
      <c r="ADC11820" s="60"/>
      <c r="ADD11820" s="60"/>
      <c r="ADE11820" s="60"/>
    </row>
    <row r="11821" spans="760:785" x14ac:dyDescent="0.25">
      <c r="ACF11821" s="60"/>
      <c r="ACG11821" s="60"/>
      <c r="ACH11821" s="60"/>
      <c r="ACI11821" s="60"/>
      <c r="ACJ11821" s="60"/>
      <c r="ACK11821" s="60"/>
      <c r="ACL11821" s="60"/>
      <c r="ACM11821" s="60"/>
      <c r="ACN11821" s="60"/>
      <c r="ACO11821" s="60"/>
      <c r="ACP11821" s="60"/>
      <c r="ACQ11821" s="60"/>
      <c r="ACR11821" s="60"/>
      <c r="ACS11821" s="60"/>
      <c r="ACT11821" s="60"/>
      <c r="ACU11821" s="60"/>
      <c r="ACV11821" s="60"/>
      <c r="ACW11821" s="60"/>
      <c r="ACX11821" s="60"/>
      <c r="ACY11821" s="60">
        <v>0.92396230878955998</v>
      </c>
      <c r="ACZ11821" s="60"/>
      <c r="ADA11821" s="60"/>
      <c r="ADB11821" s="60"/>
      <c r="ADC11821" s="60"/>
      <c r="ADD11821" s="60"/>
      <c r="ADE11821" s="60"/>
    </row>
    <row r="11822" spans="760:785" x14ac:dyDescent="0.25">
      <c r="ACF11822" s="60"/>
      <c r="ACG11822" s="60"/>
      <c r="ACH11822" s="60"/>
      <c r="ACI11822" s="60"/>
      <c r="ACJ11822" s="60"/>
      <c r="ACK11822" s="60"/>
      <c r="ACL11822" s="60"/>
      <c r="ACM11822" s="60"/>
      <c r="ACN11822" s="60"/>
      <c r="ACO11822" s="60"/>
      <c r="ACP11822" s="60"/>
      <c r="ACQ11822" s="60"/>
      <c r="ACR11822" s="60"/>
      <c r="ACS11822" s="60"/>
      <c r="ACT11822" s="60"/>
      <c r="ACU11822" s="60"/>
      <c r="ACV11822" s="60"/>
      <c r="ACW11822" s="60"/>
      <c r="ACX11822" s="60"/>
      <c r="ACY11822" s="60">
        <v>0.92395120982726198</v>
      </c>
      <c r="ACZ11822" s="60"/>
      <c r="ADA11822" s="60"/>
      <c r="ADB11822" s="60"/>
      <c r="ADC11822" s="60"/>
      <c r="ADD11822" s="60"/>
      <c r="ADE11822" s="60"/>
    </row>
    <row r="11823" spans="760:785" x14ac:dyDescent="0.25">
      <c r="ACF11823" s="60"/>
      <c r="ACG11823" s="60"/>
      <c r="ACH11823" s="60"/>
      <c r="ACI11823" s="60"/>
      <c r="ACJ11823" s="60"/>
      <c r="ACK11823" s="60"/>
      <c r="ACL11823" s="60"/>
      <c r="ACM11823" s="60"/>
      <c r="ACN11823" s="60"/>
      <c r="ACO11823" s="60"/>
      <c r="ACP11823" s="60"/>
      <c r="ACQ11823" s="60"/>
      <c r="ACR11823" s="60"/>
      <c r="ACS11823" s="60"/>
      <c r="ACT11823" s="60"/>
      <c r="ACU11823" s="60"/>
      <c r="ACV11823" s="60"/>
      <c r="ACW11823" s="60"/>
      <c r="ACX11823" s="60"/>
      <c r="ACY11823" s="60">
        <v>0.92394319348603904</v>
      </c>
      <c r="ACZ11823" s="60"/>
      <c r="ADA11823" s="60"/>
      <c r="ADB11823" s="60"/>
      <c r="ADC11823" s="60"/>
      <c r="ADD11823" s="60"/>
      <c r="ADE11823" s="60"/>
    </row>
    <row r="11824" spans="760:785" x14ac:dyDescent="0.25">
      <c r="ACF11824" s="60"/>
      <c r="ACG11824" s="60"/>
      <c r="ACH11824" s="60"/>
      <c r="ACI11824" s="60"/>
      <c r="ACJ11824" s="60"/>
      <c r="ACK11824" s="60"/>
      <c r="ACL11824" s="60"/>
      <c r="ACM11824" s="60"/>
      <c r="ACN11824" s="60"/>
      <c r="ACO11824" s="60"/>
      <c r="ACP11824" s="60"/>
      <c r="ACQ11824" s="60"/>
      <c r="ACR11824" s="60"/>
      <c r="ACS11824" s="60"/>
      <c r="ACT11824" s="60"/>
      <c r="ACU11824" s="60"/>
      <c r="ACV11824" s="60"/>
      <c r="ACW11824" s="60"/>
      <c r="ACX11824" s="60"/>
      <c r="ACY11824" s="60">
        <v>0.92393988858813902</v>
      </c>
      <c r="ACZ11824" s="60"/>
      <c r="ADA11824" s="60"/>
      <c r="ADB11824" s="60"/>
      <c r="ADC11824" s="60"/>
      <c r="ADD11824" s="60"/>
      <c r="ADE11824" s="60"/>
    </row>
    <row r="11825" spans="760:785" x14ac:dyDescent="0.25">
      <c r="ACF11825" s="60"/>
      <c r="ACG11825" s="60"/>
      <c r="ACH11825" s="60"/>
      <c r="ACI11825" s="60"/>
      <c r="ACJ11825" s="60"/>
      <c r="ACK11825" s="60"/>
      <c r="ACL11825" s="60"/>
      <c r="ACM11825" s="60"/>
      <c r="ACN11825" s="60"/>
      <c r="ACO11825" s="60"/>
      <c r="ACP11825" s="60"/>
      <c r="ACQ11825" s="60"/>
      <c r="ACR11825" s="60"/>
      <c r="ACS11825" s="60"/>
      <c r="ACT11825" s="60"/>
      <c r="ACU11825" s="60"/>
      <c r="ACV11825" s="60"/>
      <c r="ACW11825" s="60"/>
      <c r="ACX11825" s="60"/>
      <c r="ACY11825" s="60">
        <v>0.92393679044608001</v>
      </c>
      <c r="ACZ11825" s="60"/>
      <c r="ADA11825" s="60"/>
      <c r="ADB11825" s="60"/>
      <c r="ADC11825" s="60"/>
      <c r="ADD11825" s="60"/>
      <c r="ADE11825" s="60"/>
    </row>
    <row r="11826" spans="760:785" x14ac:dyDescent="0.25">
      <c r="ACF11826" s="60"/>
      <c r="ACG11826" s="60"/>
      <c r="ACH11826" s="60"/>
      <c r="ACI11826" s="60"/>
      <c r="ACJ11826" s="60"/>
      <c r="ACK11826" s="60"/>
      <c r="ACL11826" s="60"/>
      <c r="ACM11826" s="60"/>
      <c r="ACN11826" s="60"/>
      <c r="ACO11826" s="60"/>
      <c r="ACP11826" s="60"/>
      <c r="ACQ11826" s="60"/>
      <c r="ACR11826" s="60"/>
      <c r="ACS11826" s="60"/>
      <c r="ACT11826" s="60"/>
      <c r="ACU11826" s="60"/>
      <c r="ACV11826" s="60"/>
      <c r="ACW11826" s="60"/>
      <c r="ACX11826" s="60"/>
      <c r="ACY11826" s="60">
        <v>0.92393644330008995</v>
      </c>
      <c r="ACZ11826" s="60"/>
      <c r="ADA11826" s="60"/>
      <c r="ADB11826" s="60"/>
      <c r="ADC11826" s="60"/>
      <c r="ADD11826" s="60"/>
      <c r="ADE11826" s="60"/>
    </row>
    <row r="11827" spans="760:785" x14ac:dyDescent="0.25">
      <c r="ACF11827" s="60"/>
      <c r="ACG11827" s="60"/>
      <c r="ACH11827" s="60"/>
      <c r="ACI11827" s="60"/>
      <c r="ACJ11827" s="60"/>
      <c r="ACK11827" s="60"/>
      <c r="ACL11827" s="60"/>
      <c r="ACM11827" s="60"/>
      <c r="ACN11827" s="60"/>
      <c r="ACO11827" s="60"/>
      <c r="ACP11827" s="60"/>
      <c r="ACQ11827" s="60"/>
      <c r="ACR11827" s="60"/>
      <c r="ACS11827" s="60"/>
      <c r="ACT11827" s="60"/>
      <c r="ACU11827" s="60"/>
      <c r="ACV11827" s="60"/>
      <c r="ACW11827" s="60"/>
      <c r="ACX11827" s="60"/>
      <c r="ACY11827" s="60">
        <v>0.92393299029534603</v>
      </c>
      <c r="ACZ11827" s="60"/>
      <c r="ADA11827" s="60"/>
      <c r="ADB11827" s="60"/>
      <c r="ADC11827" s="60"/>
      <c r="ADD11827" s="60"/>
      <c r="ADE11827" s="60"/>
    </row>
    <row r="11828" spans="760:785" x14ac:dyDescent="0.25">
      <c r="ACF11828" s="60"/>
      <c r="ACG11828" s="60"/>
      <c r="ACH11828" s="60"/>
      <c r="ACI11828" s="60"/>
      <c r="ACJ11828" s="60"/>
      <c r="ACK11828" s="60"/>
      <c r="ACL11828" s="60"/>
      <c r="ACM11828" s="60"/>
      <c r="ACN11828" s="60"/>
      <c r="ACO11828" s="60"/>
      <c r="ACP11828" s="60"/>
      <c r="ACQ11828" s="60"/>
      <c r="ACR11828" s="60"/>
      <c r="ACS11828" s="60"/>
      <c r="ACT11828" s="60"/>
      <c r="ACU11828" s="60"/>
      <c r="ACV11828" s="60"/>
      <c r="ACW11828" s="60"/>
      <c r="ACX11828" s="60"/>
      <c r="ACY11828" s="60">
        <v>0.92393162717232402</v>
      </c>
      <c r="ACZ11828" s="60"/>
      <c r="ADA11828" s="60"/>
      <c r="ADB11828" s="60"/>
      <c r="ADC11828" s="60"/>
      <c r="ADD11828" s="60"/>
      <c r="ADE11828" s="60"/>
    </row>
    <row r="11829" spans="760:785" x14ac:dyDescent="0.25">
      <c r="ACF11829" s="60"/>
      <c r="ACG11829" s="60"/>
      <c r="ACH11829" s="60"/>
      <c r="ACI11829" s="60"/>
      <c r="ACJ11829" s="60"/>
      <c r="ACK11829" s="60"/>
      <c r="ACL11829" s="60"/>
      <c r="ACM11829" s="60"/>
      <c r="ACN11829" s="60"/>
      <c r="ACO11829" s="60"/>
      <c r="ACP11829" s="60"/>
      <c r="ACQ11829" s="60"/>
      <c r="ACR11829" s="60"/>
      <c r="ACS11829" s="60"/>
      <c r="ACT11829" s="60"/>
      <c r="ACU11829" s="60"/>
      <c r="ACV11829" s="60"/>
      <c r="ACW11829" s="60"/>
      <c r="ACX11829" s="60"/>
      <c r="ACY11829" s="60">
        <v>0.92389806757184501</v>
      </c>
      <c r="ACZ11829" s="60"/>
      <c r="ADA11829" s="60"/>
      <c r="ADB11829" s="60"/>
      <c r="ADC11829" s="60"/>
      <c r="ADD11829" s="60"/>
      <c r="ADE11829" s="60"/>
    </row>
    <row r="11830" spans="760:785" x14ac:dyDescent="0.25">
      <c r="ACF11830" s="60"/>
      <c r="ACG11830" s="60"/>
      <c r="ACH11830" s="60"/>
      <c r="ACI11830" s="60"/>
      <c r="ACJ11830" s="60"/>
      <c r="ACK11830" s="60"/>
      <c r="ACL11830" s="60"/>
      <c r="ACM11830" s="60"/>
      <c r="ACN11830" s="60"/>
      <c r="ACO11830" s="60"/>
      <c r="ACP11830" s="60"/>
      <c r="ACQ11830" s="60"/>
      <c r="ACR11830" s="60"/>
      <c r="ACS11830" s="60"/>
      <c r="ACT11830" s="60"/>
      <c r="ACU11830" s="60"/>
      <c r="ACV11830" s="60"/>
      <c r="ACW11830" s="60"/>
      <c r="ACX11830" s="60"/>
      <c r="ACY11830" s="60">
        <v>0.92386991669179197</v>
      </c>
      <c r="ACZ11830" s="60"/>
      <c r="ADA11830" s="60"/>
      <c r="ADB11830" s="60"/>
      <c r="ADC11830" s="60"/>
      <c r="ADD11830" s="60"/>
      <c r="ADE11830" s="60"/>
    </row>
    <row r="11831" spans="760:785" x14ac:dyDescent="0.25">
      <c r="ACF11831" s="60"/>
      <c r="ACG11831" s="60"/>
      <c r="ACH11831" s="60"/>
      <c r="ACI11831" s="60"/>
      <c r="ACJ11831" s="60"/>
      <c r="ACK11831" s="60"/>
      <c r="ACL11831" s="60"/>
      <c r="ACM11831" s="60"/>
      <c r="ACN11831" s="60"/>
      <c r="ACO11831" s="60"/>
      <c r="ACP11831" s="60"/>
      <c r="ACQ11831" s="60"/>
      <c r="ACR11831" s="60"/>
      <c r="ACS11831" s="60"/>
      <c r="ACT11831" s="60"/>
      <c r="ACU11831" s="60"/>
      <c r="ACV11831" s="60"/>
      <c r="ACW11831" s="60"/>
      <c r="ACX11831" s="60"/>
      <c r="ACY11831" s="60">
        <v>0.92385005240977303</v>
      </c>
      <c r="ACZ11831" s="60"/>
      <c r="ADA11831" s="60"/>
      <c r="ADB11831" s="60"/>
      <c r="ADC11831" s="60"/>
      <c r="ADD11831" s="60"/>
      <c r="ADE11831" s="60"/>
    </row>
    <row r="11832" spans="760:785" x14ac:dyDescent="0.25">
      <c r="ACF11832" s="60"/>
      <c r="ACG11832" s="60"/>
      <c r="ACH11832" s="60"/>
      <c r="ACI11832" s="60"/>
      <c r="ACJ11832" s="60"/>
      <c r="ACK11832" s="60"/>
      <c r="ACL11832" s="60"/>
      <c r="ACM11832" s="60"/>
      <c r="ACN11832" s="60"/>
      <c r="ACO11832" s="60"/>
      <c r="ACP11832" s="60"/>
      <c r="ACQ11832" s="60"/>
      <c r="ACR11832" s="60"/>
      <c r="ACS11832" s="60"/>
      <c r="ACT11832" s="60"/>
      <c r="ACU11832" s="60"/>
      <c r="ACV11832" s="60"/>
      <c r="ACW11832" s="60"/>
      <c r="ACX11832" s="60"/>
      <c r="ACY11832" s="60">
        <v>0.92384056803068104</v>
      </c>
      <c r="ACZ11832" s="60"/>
      <c r="ADA11832" s="60"/>
      <c r="ADB11832" s="60"/>
      <c r="ADC11832" s="60"/>
      <c r="ADD11832" s="60"/>
      <c r="ADE11832" s="60"/>
    </row>
    <row r="11833" spans="760:785" x14ac:dyDescent="0.25">
      <c r="ACF11833" s="60"/>
      <c r="ACG11833" s="60"/>
      <c r="ACH11833" s="60"/>
      <c r="ACI11833" s="60"/>
      <c r="ACJ11833" s="60"/>
      <c r="ACK11833" s="60"/>
      <c r="ACL11833" s="60"/>
      <c r="ACM11833" s="60"/>
      <c r="ACN11833" s="60"/>
      <c r="ACO11833" s="60"/>
      <c r="ACP11833" s="60"/>
      <c r="ACQ11833" s="60"/>
      <c r="ACR11833" s="60"/>
      <c r="ACS11833" s="60"/>
      <c r="ACT11833" s="60"/>
      <c r="ACU11833" s="60"/>
      <c r="ACV11833" s="60"/>
      <c r="ACW11833" s="60"/>
      <c r="ACX11833" s="60"/>
      <c r="ACY11833" s="60">
        <v>0.92383145204402894</v>
      </c>
      <c r="ACZ11833" s="60"/>
      <c r="ADA11833" s="60"/>
      <c r="ADB11833" s="60"/>
      <c r="ADC11833" s="60"/>
      <c r="ADD11833" s="60"/>
      <c r="ADE11833" s="60"/>
    </row>
    <row r="11834" spans="760:785" x14ac:dyDescent="0.25">
      <c r="ACF11834" s="60"/>
      <c r="ACG11834" s="60"/>
      <c r="ACH11834" s="60"/>
      <c r="ACI11834" s="60"/>
      <c r="ACJ11834" s="60"/>
      <c r="ACK11834" s="60"/>
      <c r="ACL11834" s="60"/>
      <c r="ACM11834" s="60"/>
      <c r="ACN11834" s="60"/>
      <c r="ACO11834" s="60"/>
      <c r="ACP11834" s="60"/>
      <c r="ACQ11834" s="60"/>
      <c r="ACR11834" s="60"/>
      <c r="ACS11834" s="60"/>
      <c r="ACT11834" s="60"/>
      <c r="ACU11834" s="60"/>
      <c r="ACV11834" s="60"/>
      <c r="ACW11834" s="60"/>
      <c r="ACX11834" s="60"/>
      <c r="ACY11834" s="60">
        <v>0.92382061422003503</v>
      </c>
      <c r="ACZ11834" s="60"/>
      <c r="ADA11834" s="60"/>
      <c r="ADB11834" s="60"/>
      <c r="ADC11834" s="60"/>
      <c r="ADD11834" s="60"/>
      <c r="ADE11834" s="60"/>
    </row>
    <row r="11835" spans="760:785" x14ac:dyDescent="0.25">
      <c r="ACF11835" s="60"/>
      <c r="ACG11835" s="60"/>
      <c r="ACH11835" s="60"/>
      <c r="ACI11835" s="60"/>
      <c r="ACJ11835" s="60"/>
      <c r="ACK11835" s="60"/>
      <c r="ACL11835" s="60"/>
      <c r="ACM11835" s="60"/>
      <c r="ACN11835" s="60"/>
      <c r="ACO11835" s="60"/>
      <c r="ACP11835" s="60"/>
      <c r="ACQ11835" s="60"/>
      <c r="ACR11835" s="60"/>
      <c r="ACS11835" s="60"/>
      <c r="ACT11835" s="60"/>
      <c r="ACU11835" s="60"/>
      <c r="ACV11835" s="60"/>
      <c r="ACW11835" s="60"/>
      <c r="ACX11835" s="60"/>
      <c r="ACY11835" s="60">
        <v>0.92380329610961898</v>
      </c>
      <c r="ACZ11835" s="60"/>
      <c r="ADA11835" s="60"/>
      <c r="ADB11835" s="60"/>
      <c r="ADC11835" s="60"/>
      <c r="ADD11835" s="60"/>
      <c r="ADE11835" s="60"/>
    </row>
    <row r="11836" spans="760:785" x14ac:dyDescent="0.25">
      <c r="ACF11836" s="60"/>
      <c r="ACG11836" s="60"/>
      <c r="ACH11836" s="60"/>
      <c r="ACI11836" s="60"/>
      <c r="ACJ11836" s="60"/>
      <c r="ACK11836" s="60"/>
      <c r="ACL11836" s="60"/>
      <c r="ACM11836" s="60"/>
      <c r="ACN11836" s="60"/>
      <c r="ACO11836" s="60"/>
      <c r="ACP11836" s="60"/>
      <c r="ACQ11836" s="60"/>
      <c r="ACR11836" s="60"/>
      <c r="ACS11836" s="60"/>
      <c r="ACT11836" s="60"/>
      <c r="ACU11836" s="60"/>
      <c r="ACV11836" s="60"/>
      <c r="ACW11836" s="60"/>
      <c r="ACX11836" s="60"/>
      <c r="ACY11836" s="60">
        <v>0.92380125180146799</v>
      </c>
      <c r="ACZ11836" s="60"/>
      <c r="ADA11836" s="60"/>
      <c r="ADB11836" s="60"/>
      <c r="ADC11836" s="60"/>
      <c r="ADD11836" s="60"/>
      <c r="ADE11836" s="60"/>
    </row>
    <row r="11837" spans="760:785" x14ac:dyDescent="0.25">
      <c r="ACF11837" s="60"/>
      <c r="ACG11837" s="60"/>
      <c r="ACH11837" s="60"/>
      <c r="ACI11837" s="60"/>
      <c r="ACJ11837" s="60"/>
      <c r="ACK11837" s="60"/>
      <c r="ACL11837" s="60"/>
      <c r="ACM11837" s="60"/>
      <c r="ACN11837" s="60"/>
      <c r="ACO11837" s="60"/>
      <c r="ACP11837" s="60"/>
      <c r="ACQ11837" s="60"/>
      <c r="ACR11837" s="60"/>
      <c r="ACS11837" s="60"/>
      <c r="ACT11837" s="60"/>
      <c r="ACU11837" s="60"/>
      <c r="ACV11837" s="60"/>
      <c r="ACW11837" s="60"/>
      <c r="ACX11837" s="60"/>
      <c r="ACY11837" s="60">
        <v>0.92378796965718801</v>
      </c>
      <c r="ACZ11837" s="60"/>
      <c r="ADA11837" s="60"/>
      <c r="ADB11837" s="60"/>
      <c r="ADC11837" s="60"/>
      <c r="ADD11837" s="60"/>
      <c r="ADE11837" s="60"/>
    </row>
    <row r="11838" spans="760:785" x14ac:dyDescent="0.25">
      <c r="ACF11838" s="60"/>
      <c r="ACG11838" s="60"/>
      <c r="ACH11838" s="60"/>
      <c r="ACI11838" s="60"/>
      <c r="ACJ11838" s="60"/>
      <c r="ACK11838" s="60"/>
      <c r="ACL11838" s="60"/>
      <c r="ACM11838" s="60"/>
      <c r="ACN11838" s="60"/>
      <c r="ACO11838" s="60"/>
      <c r="ACP11838" s="60"/>
      <c r="ACQ11838" s="60"/>
      <c r="ACR11838" s="60"/>
      <c r="ACS11838" s="60"/>
      <c r="ACT11838" s="60"/>
      <c r="ACU11838" s="60"/>
      <c r="ACV11838" s="60"/>
      <c r="ACW11838" s="60"/>
      <c r="ACX11838" s="60"/>
      <c r="ACY11838" s="60">
        <v>0.92377733960336195</v>
      </c>
      <c r="ACZ11838" s="60"/>
      <c r="ADA11838" s="60"/>
      <c r="ADB11838" s="60"/>
      <c r="ADC11838" s="60"/>
      <c r="ADD11838" s="60"/>
      <c r="ADE11838" s="60"/>
    </row>
    <row r="11839" spans="760:785" x14ac:dyDescent="0.25">
      <c r="ACF11839" s="60"/>
      <c r="ACG11839" s="60"/>
      <c r="ACH11839" s="60"/>
      <c r="ACI11839" s="60"/>
      <c r="ACJ11839" s="60"/>
      <c r="ACK11839" s="60"/>
      <c r="ACL11839" s="60"/>
      <c r="ACM11839" s="60"/>
      <c r="ACN11839" s="60"/>
      <c r="ACO11839" s="60"/>
      <c r="ACP11839" s="60"/>
      <c r="ACQ11839" s="60"/>
      <c r="ACR11839" s="60"/>
      <c r="ACS11839" s="60"/>
      <c r="ACT11839" s="60"/>
      <c r="ACU11839" s="60"/>
      <c r="ACV11839" s="60"/>
      <c r="ACW11839" s="60"/>
      <c r="ACX11839" s="60"/>
      <c r="ACY11839" s="60">
        <v>0.92374634889003504</v>
      </c>
      <c r="ACZ11839" s="60"/>
      <c r="ADA11839" s="60"/>
      <c r="ADB11839" s="60"/>
      <c r="ADC11839" s="60"/>
      <c r="ADD11839" s="60"/>
      <c r="ADE11839" s="60"/>
    </row>
    <row r="11840" spans="760:785" x14ac:dyDescent="0.25">
      <c r="ACF11840" s="60"/>
      <c r="ACG11840" s="60"/>
      <c r="ACH11840" s="60"/>
      <c r="ACI11840" s="60"/>
      <c r="ACJ11840" s="60"/>
      <c r="ACK11840" s="60"/>
      <c r="ACL11840" s="60"/>
      <c r="ACM11840" s="60"/>
      <c r="ACN11840" s="60"/>
      <c r="ACO11840" s="60"/>
      <c r="ACP11840" s="60"/>
      <c r="ACQ11840" s="60"/>
      <c r="ACR11840" s="60"/>
      <c r="ACS11840" s="60"/>
      <c r="ACT11840" s="60"/>
      <c r="ACU11840" s="60"/>
      <c r="ACV11840" s="60"/>
      <c r="ACW11840" s="60"/>
      <c r="ACX11840" s="60"/>
      <c r="ACY11840" s="60">
        <v>0.92373725643445304</v>
      </c>
      <c r="ACZ11840" s="60"/>
      <c r="ADA11840" s="60"/>
      <c r="ADB11840" s="60"/>
      <c r="ADC11840" s="60"/>
      <c r="ADD11840" s="60"/>
      <c r="ADE11840" s="60"/>
    </row>
    <row r="11841" spans="760:785" x14ac:dyDescent="0.25">
      <c r="ACF11841" s="60"/>
      <c r="ACG11841" s="60"/>
      <c r="ACH11841" s="60"/>
      <c r="ACI11841" s="60"/>
      <c r="ACJ11841" s="60"/>
      <c r="ACK11841" s="60"/>
      <c r="ACL11841" s="60"/>
      <c r="ACM11841" s="60"/>
      <c r="ACN11841" s="60"/>
      <c r="ACO11841" s="60"/>
      <c r="ACP11841" s="60"/>
      <c r="ACQ11841" s="60"/>
      <c r="ACR11841" s="60"/>
      <c r="ACS11841" s="60"/>
      <c r="ACT11841" s="60"/>
      <c r="ACU11841" s="60"/>
      <c r="ACV11841" s="60"/>
      <c r="ACW11841" s="60"/>
      <c r="ACX11841" s="60"/>
      <c r="ACY11841" s="60">
        <v>0.92369515596146201</v>
      </c>
      <c r="ACZ11841" s="60"/>
      <c r="ADA11841" s="60"/>
      <c r="ADB11841" s="60"/>
      <c r="ADC11841" s="60"/>
      <c r="ADD11841" s="60"/>
      <c r="ADE11841" s="60"/>
    </row>
    <row r="11842" spans="760:785" x14ac:dyDescent="0.25">
      <c r="ACF11842" s="60"/>
      <c r="ACG11842" s="60"/>
      <c r="ACH11842" s="60"/>
      <c r="ACI11842" s="60"/>
      <c r="ACJ11842" s="60"/>
      <c r="ACK11842" s="60"/>
      <c r="ACL11842" s="60"/>
      <c r="ACM11842" s="60"/>
      <c r="ACN11842" s="60"/>
      <c r="ACO11842" s="60"/>
      <c r="ACP11842" s="60"/>
      <c r="ACQ11842" s="60"/>
      <c r="ACR11842" s="60"/>
      <c r="ACS11842" s="60"/>
      <c r="ACT11842" s="60"/>
      <c r="ACU11842" s="60"/>
      <c r="ACV11842" s="60"/>
      <c r="ACW11842" s="60"/>
      <c r="ACX11842" s="60"/>
      <c r="ACY11842" s="60">
        <v>0.923688508211161</v>
      </c>
      <c r="ACZ11842" s="60"/>
      <c r="ADA11842" s="60"/>
      <c r="ADB11842" s="60"/>
      <c r="ADC11842" s="60"/>
      <c r="ADD11842" s="60"/>
      <c r="ADE11842" s="60"/>
    </row>
    <row r="11843" spans="760:785" x14ac:dyDescent="0.25">
      <c r="ACF11843" s="60"/>
      <c r="ACG11843" s="60"/>
      <c r="ACH11843" s="60"/>
      <c r="ACI11843" s="60"/>
      <c r="ACJ11843" s="60"/>
      <c r="ACK11843" s="60"/>
      <c r="ACL11843" s="60"/>
      <c r="ACM11843" s="60"/>
      <c r="ACN11843" s="60"/>
      <c r="ACO11843" s="60"/>
      <c r="ACP11843" s="60"/>
      <c r="ACQ11843" s="60"/>
      <c r="ACR11843" s="60"/>
      <c r="ACS11843" s="60"/>
      <c r="ACT11843" s="60"/>
      <c r="ACU11843" s="60"/>
      <c r="ACV11843" s="60"/>
      <c r="ACW11843" s="60"/>
      <c r="ACX11843" s="60"/>
      <c r="ACY11843" s="60">
        <v>0.923686051995807</v>
      </c>
      <c r="ACZ11843" s="60"/>
      <c r="ADA11843" s="60"/>
      <c r="ADB11843" s="60"/>
      <c r="ADC11843" s="60"/>
      <c r="ADD11843" s="60"/>
      <c r="ADE11843" s="60"/>
    </row>
    <row r="11844" spans="760:785" x14ac:dyDescent="0.25">
      <c r="ACF11844" s="60"/>
      <c r="ACG11844" s="60"/>
      <c r="ACH11844" s="60"/>
      <c r="ACI11844" s="60"/>
      <c r="ACJ11844" s="60"/>
      <c r="ACK11844" s="60"/>
      <c r="ACL11844" s="60"/>
      <c r="ACM11844" s="60"/>
      <c r="ACN11844" s="60"/>
      <c r="ACO11844" s="60"/>
      <c r="ACP11844" s="60"/>
      <c r="ACQ11844" s="60"/>
      <c r="ACR11844" s="60"/>
      <c r="ACS11844" s="60"/>
      <c r="ACT11844" s="60"/>
      <c r="ACU11844" s="60"/>
      <c r="ACV11844" s="60"/>
      <c r="ACW11844" s="60"/>
      <c r="ACX11844" s="60"/>
      <c r="ACY11844" s="60">
        <v>0.92367841876946299</v>
      </c>
      <c r="ACZ11844" s="60"/>
      <c r="ADA11844" s="60"/>
      <c r="ADB11844" s="60"/>
      <c r="ADC11844" s="60"/>
      <c r="ADD11844" s="60"/>
      <c r="ADE11844" s="60"/>
    </row>
    <row r="11845" spans="760:785" x14ac:dyDescent="0.25">
      <c r="ACF11845" s="60"/>
      <c r="ACG11845" s="60"/>
      <c r="ACH11845" s="60"/>
      <c r="ACI11845" s="60"/>
      <c r="ACJ11845" s="60"/>
      <c r="ACK11845" s="60"/>
      <c r="ACL11845" s="60"/>
      <c r="ACM11845" s="60"/>
      <c r="ACN11845" s="60"/>
      <c r="ACO11845" s="60"/>
      <c r="ACP11845" s="60"/>
      <c r="ACQ11845" s="60"/>
      <c r="ACR11845" s="60"/>
      <c r="ACS11845" s="60"/>
      <c r="ACT11845" s="60"/>
      <c r="ACU11845" s="60"/>
      <c r="ACV11845" s="60"/>
      <c r="ACW11845" s="60"/>
      <c r="ACX11845" s="60"/>
      <c r="ACY11845" s="60">
        <v>0.92364506448758599</v>
      </c>
      <c r="ACZ11845" s="60"/>
      <c r="ADA11845" s="60"/>
      <c r="ADB11845" s="60"/>
      <c r="ADC11845" s="60"/>
      <c r="ADD11845" s="60"/>
      <c r="ADE11845" s="60"/>
    </row>
    <row r="11846" spans="760:785" x14ac:dyDescent="0.25">
      <c r="ACF11846" s="60"/>
      <c r="ACG11846" s="60"/>
      <c r="ACH11846" s="60"/>
      <c r="ACI11846" s="60"/>
      <c r="ACJ11846" s="60"/>
      <c r="ACK11846" s="60"/>
      <c r="ACL11846" s="60"/>
      <c r="ACM11846" s="60"/>
      <c r="ACN11846" s="60"/>
      <c r="ACO11846" s="60"/>
      <c r="ACP11846" s="60"/>
      <c r="ACQ11846" s="60"/>
      <c r="ACR11846" s="60"/>
      <c r="ACS11846" s="60"/>
      <c r="ACT11846" s="60"/>
      <c r="ACU11846" s="60"/>
      <c r="ACV11846" s="60"/>
      <c r="ACW11846" s="60"/>
      <c r="ACX11846" s="60"/>
      <c r="ACY11846" s="60">
        <v>0.92363280284706994</v>
      </c>
      <c r="ACZ11846" s="60"/>
      <c r="ADA11846" s="60"/>
      <c r="ADB11846" s="60"/>
      <c r="ADC11846" s="60"/>
      <c r="ADD11846" s="60"/>
      <c r="ADE11846" s="60"/>
    </row>
    <row r="11847" spans="760:785" x14ac:dyDescent="0.25">
      <c r="ACF11847" s="60"/>
      <c r="ACG11847" s="60"/>
      <c r="ACH11847" s="60"/>
      <c r="ACI11847" s="60"/>
      <c r="ACJ11847" s="60"/>
      <c r="ACK11847" s="60"/>
      <c r="ACL11847" s="60"/>
      <c r="ACM11847" s="60"/>
      <c r="ACN11847" s="60"/>
      <c r="ACO11847" s="60"/>
      <c r="ACP11847" s="60"/>
      <c r="ACQ11847" s="60"/>
      <c r="ACR11847" s="60"/>
      <c r="ACS11847" s="60"/>
      <c r="ACT11847" s="60"/>
      <c r="ACU11847" s="60"/>
      <c r="ACV11847" s="60"/>
      <c r="ACW11847" s="60"/>
      <c r="ACX11847" s="60"/>
      <c r="ACY11847" s="60">
        <v>0.92362879833915601</v>
      </c>
      <c r="ACZ11847" s="60"/>
      <c r="ADA11847" s="60"/>
      <c r="ADB11847" s="60"/>
      <c r="ADC11847" s="60"/>
      <c r="ADD11847" s="60"/>
      <c r="ADE11847" s="60"/>
    </row>
    <row r="11848" spans="760:785" x14ac:dyDescent="0.25">
      <c r="ACF11848" s="60"/>
      <c r="ACG11848" s="60"/>
      <c r="ACH11848" s="60"/>
      <c r="ACI11848" s="60"/>
      <c r="ACJ11848" s="60"/>
      <c r="ACK11848" s="60"/>
      <c r="ACL11848" s="60"/>
      <c r="ACM11848" s="60"/>
      <c r="ACN11848" s="60"/>
      <c r="ACO11848" s="60"/>
      <c r="ACP11848" s="60"/>
      <c r="ACQ11848" s="60"/>
      <c r="ACR11848" s="60"/>
      <c r="ACS11848" s="60"/>
      <c r="ACT11848" s="60"/>
      <c r="ACU11848" s="60"/>
      <c r="ACV11848" s="60"/>
      <c r="ACW11848" s="60"/>
      <c r="ACX11848" s="60"/>
      <c r="ACY11848" s="60">
        <v>0.92362417565250898</v>
      </c>
      <c r="ACZ11848" s="60"/>
      <c r="ADA11848" s="60"/>
      <c r="ADB11848" s="60"/>
      <c r="ADC11848" s="60"/>
      <c r="ADD11848" s="60"/>
      <c r="ADE11848" s="60"/>
    </row>
    <row r="11849" spans="760:785" x14ac:dyDescent="0.25">
      <c r="ACF11849" s="60"/>
      <c r="ACG11849" s="60"/>
      <c r="ACH11849" s="60"/>
      <c r="ACI11849" s="60"/>
      <c r="ACJ11849" s="60"/>
      <c r="ACK11849" s="60"/>
      <c r="ACL11849" s="60"/>
      <c r="ACM11849" s="60"/>
      <c r="ACN11849" s="60"/>
      <c r="ACO11849" s="60"/>
      <c r="ACP11849" s="60"/>
      <c r="ACQ11849" s="60"/>
      <c r="ACR11849" s="60"/>
      <c r="ACS11849" s="60"/>
      <c r="ACT11849" s="60"/>
      <c r="ACU11849" s="60"/>
      <c r="ACV11849" s="60"/>
      <c r="ACW11849" s="60"/>
      <c r="ACX11849" s="60"/>
      <c r="ACY11849" s="60">
        <v>0.92361486980621499</v>
      </c>
      <c r="ACZ11849" s="60"/>
      <c r="ADA11849" s="60"/>
      <c r="ADB11849" s="60"/>
      <c r="ADC11849" s="60"/>
      <c r="ADD11849" s="60"/>
      <c r="ADE11849" s="60"/>
    </row>
    <row r="11850" spans="760:785" x14ac:dyDescent="0.25">
      <c r="ACF11850" s="60"/>
      <c r="ACG11850" s="60"/>
      <c r="ACH11850" s="60"/>
      <c r="ACI11850" s="60"/>
      <c r="ACJ11850" s="60"/>
      <c r="ACK11850" s="60"/>
      <c r="ACL11850" s="60"/>
      <c r="ACM11850" s="60"/>
      <c r="ACN11850" s="60"/>
      <c r="ACO11850" s="60"/>
      <c r="ACP11850" s="60"/>
      <c r="ACQ11850" s="60"/>
      <c r="ACR11850" s="60"/>
      <c r="ACS11850" s="60"/>
      <c r="ACT11850" s="60"/>
      <c r="ACU11850" s="60"/>
      <c r="ACV11850" s="60"/>
      <c r="ACW11850" s="60"/>
      <c r="ACX11850" s="60"/>
      <c r="ACY11850" s="60">
        <v>0.92355103399150895</v>
      </c>
      <c r="ACZ11850" s="60"/>
      <c r="ADA11850" s="60"/>
      <c r="ADB11850" s="60"/>
      <c r="ADC11850" s="60"/>
      <c r="ADD11850" s="60"/>
      <c r="ADE11850" s="60"/>
    </row>
    <row r="11851" spans="760:785" x14ac:dyDescent="0.25">
      <c r="ACF11851" s="60"/>
      <c r="ACG11851" s="60"/>
      <c r="ACH11851" s="60"/>
      <c r="ACI11851" s="60"/>
      <c r="ACJ11851" s="60"/>
      <c r="ACK11851" s="60"/>
      <c r="ACL11851" s="60"/>
      <c r="ACM11851" s="60"/>
      <c r="ACN11851" s="60"/>
      <c r="ACO11851" s="60"/>
      <c r="ACP11851" s="60"/>
      <c r="ACQ11851" s="60"/>
      <c r="ACR11851" s="60"/>
      <c r="ACS11851" s="60"/>
      <c r="ACT11851" s="60"/>
      <c r="ACU11851" s="60"/>
      <c r="ACV11851" s="60"/>
      <c r="ACW11851" s="60"/>
      <c r="ACX11851" s="60"/>
      <c r="ACY11851" s="60">
        <v>0.92353906289203602</v>
      </c>
      <c r="ACZ11851" s="60"/>
      <c r="ADA11851" s="60"/>
      <c r="ADB11851" s="60"/>
      <c r="ADC11851" s="60"/>
      <c r="ADD11851" s="60"/>
      <c r="ADE11851" s="60"/>
    </row>
    <row r="11852" spans="760:785" x14ac:dyDescent="0.25">
      <c r="ACF11852" s="60"/>
      <c r="ACG11852" s="60"/>
      <c r="ACH11852" s="60"/>
      <c r="ACI11852" s="60"/>
      <c r="ACJ11852" s="60"/>
      <c r="ACK11852" s="60"/>
      <c r="ACL11852" s="60"/>
      <c r="ACM11852" s="60"/>
      <c r="ACN11852" s="60"/>
      <c r="ACO11852" s="60"/>
      <c r="ACP11852" s="60"/>
      <c r="ACQ11852" s="60"/>
      <c r="ACR11852" s="60"/>
      <c r="ACS11852" s="60"/>
      <c r="ACT11852" s="60"/>
      <c r="ACU11852" s="60"/>
      <c r="ACV11852" s="60"/>
      <c r="ACW11852" s="60"/>
      <c r="ACX11852" s="60"/>
      <c r="ACY11852" s="60">
        <v>0.92353894792336999</v>
      </c>
      <c r="ACZ11852" s="60"/>
      <c r="ADA11852" s="60"/>
      <c r="ADB11852" s="60"/>
      <c r="ADC11852" s="60"/>
      <c r="ADD11852" s="60"/>
      <c r="ADE11852" s="60"/>
    </row>
    <row r="11853" spans="760:785" x14ac:dyDescent="0.25">
      <c r="ACF11853" s="60"/>
      <c r="ACG11853" s="60"/>
      <c r="ACH11853" s="60"/>
      <c r="ACI11853" s="60"/>
      <c r="ACJ11853" s="60"/>
      <c r="ACK11853" s="60"/>
      <c r="ACL11853" s="60"/>
      <c r="ACM11853" s="60"/>
      <c r="ACN11853" s="60"/>
      <c r="ACO11853" s="60"/>
      <c r="ACP11853" s="60"/>
      <c r="ACQ11853" s="60"/>
      <c r="ACR11853" s="60"/>
      <c r="ACS11853" s="60"/>
      <c r="ACT11853" s="60"/>
      <c r="ACU11853" s="60"/>
      <c r="ACV11853" s="60"/>
      <c r="ACW11853" s="60"/>
      <c r="ACX11853" s="60"/>
      <c r="ACY11853" s="60">
        <v>0.92350905851709597</v>
      </c>
      <c r="ACZ11853" s="60"/>
      <c r="ADA11853" s="60"/>
      <c r="ADB11853" s="60"/>
      <c r="ADC11853" s="60"/>
      <c r="ADD11853" s="60"/>
      <c r="ADE11853" s="60"/>
    </row>
    <row r="11854" spans="760:785" x14ac:dyDescent="0.25">
      <c r="ACF11854" s="60"/>
      <c r="ACG11854" s="60"/>
      <c r="ACH11854" s="60"/>
      <c r="ACI11854" s="60"/>
      <c r="ACJ11854" s="60"/>
      <c r="ACK11854" s="60"/>
      <c r="ACL11854" s="60"/>
      <c r="ACM11854" s="60"/>
      <c r="ACN11854" s="60"/>
      <c r="ACO11854" s="60"/>
      <c r="ACP11854" s="60"/>
      <c r="ACQ11854" s="60"/>
      <c r="ACR11854" s="60"/>
      <c r="ACS11854" s="60"/>
      <c r="ACT11854" s="60"/>
      <c r="ACU11854" s="60"/>
      <c r="ACV11854" s="60"/>
      <c r="ACW11854" s="60"/>
      <c r="ACX11854" s="60"/>
      <c r="ACY11854" s="60">
        <v>0.92348661914132502</v>
      </c>
      <c r="ACZ11854" s="60"/>
      <c r="ADA11854" s="60"/>
      <c r="ADB11854" s="60"/>
      <c r="ADC11854" s="60"/>
      <c r="ADD11854" s="60"/>
      <c r="ADE11854" s="60"/>
    </row>
    <row r="11855" spans="760:785" x14ac:dyDescent="0.25">
      <c r="ACF11855" s="60"/>
      <c r="ACG11855" s="60"/>
      <c r="ACH11855" s="60"/>
      <c r="ACI11855" s="60"/>
      <c r="ACJ11855" s="60"/>
      <c r="ACK11855" s="60"/>
      <c r="ACL11855" s="60"/>
      <c r="ACM11855" s="60"/>
      <c r="ACN11855" s="60"/>
      <c r="ACO11855" s="60"/>
      <c r="ACP11855" s="60"/>
      <c r="ACQ11855" s="60"/>
      <c r="ACR11855" s="60"/>
      <c r="ACS11855" s="60"/>
      <c r="ACT11855" s="60"/>
      <c r="ACU11855" s="60"/>
      <c r="ACV11855" s="60"/>
      <c r="ACW11855" s="60"/>
      <c r="ACX11855" s="60"/>
      <c r="ACY11855" s="60">
        <v>0.92345235744225096</v>
      </c>
      <c r="ACZ11855" s="60"/>
      <c r="ADA11855" s="60"/>
      <c r="ADB11855" s="60"/>
      <c r="ADC11855" s="60"/>
      <c r="ADD11855" s="60"/>
      <c r="ADE11855" s="60"/>
    </row>
    <row r="11856" spans="760:785" x14ac:dyDescent="0.25">
      <c r="ACF11856" s="60"/>
      <c r="ACG11856" s="60"/>
      <c r="ACH11856" s="60"/>
      <c r="ACI11856" s="60"/>
      <c r="ACJ11856" s="60"/>
      <c r="ACK11856" s="60"/>
      <c r="ACL11856" s="60"/>
      <c r="ACM11856" s="60"/>
      <c r="ACN11856" s="60"/>
      <c r="ACO11856" s="60"/>
      <c r="ACP11856" s="60"/>
      <c r="ACQ11856" s="60"/>
      <c r="ACR11856" s="60"/>
      <c r="ACS11856" s="60"/>
      <c r="ACT11856" s="60"/>
      <c r="ACU11856" s="60"/>
      <c r="ACV11856" s="60"/>
      <c r="ACW11856" s="60"/>
      <c r="ACX11856" s="60"/>
      <c r="ACY11856" s="60">
        <v>0.92344882699974096</v>
      </c>
      <c r="ACZ11856" s="60"/>
      <c r="ADA11856" s="60"/>
      <c r="ADB11856" s="60"/>
      <c r="ADC11856" s="60"/>
      <c r="ADD11856" s="60"/>
      <c r="ADE11856" s="60"/>
    </row>
    <row r="11857" spans="760:785" x14ac:dyDescent="0.25">
      <c r="ACF11857" s="60"/>
      <c r="ACG11857" s="60"/>
      <c r="ACH11857" s="60"/>
      <c r="ACI11857" s="60"/>
      <c r="ACJ11857" s="60"/>
      <c r="ACK11857" s="60"/>
      <c r="ACL11857" s="60"/>
      <c r="ACM11857" s="60"/>
      <c r="ACN11857" s="60"/>
      <c r="ACO11857" s="60"/>
      <c r="ACP11857" s="60"/>
      <c r="ACQ11857" s="60"/>
      <c r="ACR11857" s="60"/>
      <c r="ACS11857" s="60"/>
      <c r="ACT11857" s="60"/>
      <c r="ACU11857" s="60"/>
      <c r="ACV11857" s="60"/>
      <c r="ACW11857" s="60"/>
      <c r="ACX11857" s="60"/>
      <c r="ACY11857" s="60">
        <v>0.92341775582969299</v>
      </c>
      <c r="ACZ11857" s="60"/>
      <c r="ADA11857" s="60"/>
      <c r="ADB11857" s="60"/>
      <c r="ADC11857" s="60"/>
      <c r="ADD11857" s="60"/>
      <c r="ADE11857" s="60"/>
    </row>
    <row r="11858" spans="760:785" x14ac:dyDescent="0.25">
      <c r="ACF11858" s="60"/>
      <c r="ACG11858" s="60"/>
      <c r="ACH11858" s="60"/>
      <c r="ACI11858" s="60"/>
      <c r="ACJ11858" s="60"/>
      <c r="ACK11858" s="60"/>
      <c r="ACL11858" s="60"/>
      <c r="ACM11858" s="60"/>
      <c r="ACN11858" s="60"/>
      <c r="ACO11858" s="60"/>
      <c r="ACP11858" s="60"/>
      <c r="ACQ11858" s="60"/>
      <c r="ACR11858" s="60"/>
      <c r="ACS11858" s="60"/>
      <c r="ACT11858" s="60"/>
      <c r="ACU11858" s="60"/>
      <c r="ACV11858" s="60"/>
      <c r="ACW11858" s="60"/>
      <c r="ACX11858" s="60"/>
      <c r="ACY11858" s="60">
        <v>0.92334009675278805</v>
      </c>
      <c r="ACZ11858" s="60"/>
      <c r="ADA11858" s="60"/>
      <c r="ADB11858" s="60"/>
      <c r="ADC11858" s="60"/>
      <c r="ADD11858" s="60"/>
      <c r="ADE11858" s="60"/>
    </row>
    <row r="11859" spans="760:785" x14ac:dyDescent="0.25">
      <c r="ACF11859" s="60"/>
      <c r="ACG11859" s="60"/>
      <c r="ACH11859" s="60"/>
      <c r="ACI11859" s="60"/>
      <c r="ACJ11859" s="60"/>
      <c r="ACK11859" s="60"/>
      <c r="ACL11859" s="60"/>
      <c r="ACM11859" s="60"/>
      <c r="ACN11859" s="60"/>
      <c r="ACO11859" s="60"/>
      <c r="ACP11859" s="60"/>
      <c r="ACQ11859" s="60"/>
      <c r="ACR11859" s="60"/>
      <c r="ACS11859" s="60"/>
      <c r="ACT11859" s="60"/>
      <c r="ACU11859" s="60"/>
      <c r="ACV11859" s="60"/>
      <c r="ACW11859" s="60"/>
      <c r="ACX11859" s="60"/>
      <c r="ACY11859" s="60">
        <v>0.92328276268363696</v>
      </c>
      <c r="ACZ11859" s="60"/>
      <c r="ADA11859" s="60"/>
      <c r="ADB11859" s="60"/>
      <c r="ADC11859" s="60"/>
      <c r="ADD11859" s="60"/>
      <c r="ADE11859" s="60"/>
    </row>
    <row r="11860" spans="760:785" x14ac:dyDescent="0.25">
      <c r="ACF11860" s="60"/>
      <c r="ACG11860" s="60"/>
      <c r="ACH11860" s="60"/>
      <c r="ACI11860" s="60"/>
      <c r="ACJ11860" s="60"/>
      <c r="ACK11860" s="60"/>
      <c r="ACL11860" s="60"/>
      <c r="ACM11860" s="60"/>
      <c r="ACN11860" s="60"/>
      <c r="ACO11860" s="60"/>
      <c r="ACP11860" s="60"/>
      <c r="ACQ11860" s="60"/>
      <c r="ACR11860" s="60"/>
      <c r="ACS11860" s="60"/>
      <c r="ACT11860" s="60"/>
      <c r="ACU11860" s="60"/>
      <c r="ACV11860" s="60"/>
      <c r="ACW11860" s="60"/>
      <c r="ACX11860" s="60"/>
      <c r="ACY11860" s="60">
        <v>0.92327864634156998</v>
      </c>
      <c r="ACZ11860" s="60"/>
      <c r="ADA11860" s="60"/>
      <c r="ADB11860" s="60"/>
      <c r="ADC11860" s="60"/>
      <c r="ADD11860" s="60"/>
      <c r="ADE11860" s="60"/>
    </row>
    <row r="11861" spans="760:785" x14ac:dyDescent="0.25">
      <c r="ACF11861" s="60"/>
      <c r="ACG11861" s="60"/>
      <c r="ACH11861" s="60"/>
      <c r="ACI11861" s="60"/>
      <c r="ACJ11861" s="60"/>
      <c r="ACK11861" s="60"/>
      <c r="ACL11861" s="60"/>
      <c r="ACM11861" s="60"/>
      <c r="ACN11861" s="60"/>
      <c r="ACO11861" s="60"/>
      <c r="ACP11861" s="60"/>
      <c r="ACQ11861" s="60"/>
      <c r="ACR11861" s="60"/>
      <c r="ACS11861" s="60"/>
      <c r="ACT11861" s="60"/>
      <c r="ACU11861" s="60"/>
      <c r="ACV11861" s="60"/>
      <c r="ACW11861" s="60"/>
      <c r="ACX11861" s="60"/>
      <c r="ACY11861" s="60">
        <v>0.92323615072489695</v>
      </c>
      <c r="ACZ11861" s="60"/>
      <c r="ADA11861" s="60"/>
      <c r="ADB11861" s="60"/>
      <c r="ADC11861" s="60"/>
      <c r="ADD11861" s="60"/>
      <c r="ADE11861" s="60"/>
    </row>
    <row r="11862" spans="760:785" x14ac:dyDescent="0.25">
      <c r="ACF11862" s="60"/>
      <c r="ACG11862" s="60"/>
      <c r="ACH11862" s="60"/>
      <c r="ACI11862" s="60"/>
      <c r="ACJ11862" s="60"/>
      <c r="ACK11862" s="60"/>
      <c r="ACL11862" s="60"/>
      <c r="ACM11862" s="60"/>
      <c r="ACN11862" s="60"/>
      <c r="ACO11862" s="60"/>
      <c r="ACP11862" s="60"/>
      <c r="ACQ11862" s="60"/>
      <c r="ACR11862" s="60"/>
      <c r="ACS11862" s="60"/>
      <c r="ACT11862" s="60"/>
      <c r="ACU11862" s="60"/>
      <c r="ACV11862" s="60"/>
      <c r="ACW11862" s="60"/>
      <c r="ACX11862" s="60"/>
      <c r="ACY11862" s="60">
        <v>0.92322670587962996</v>
      </c>
      <c r="ACZ11862" s="60"/>
      <c r="ADA11862" s="60"/>
      <c r="ADB11862" s="60"/>
      <c r="ADC11862" s="60"/>
      <c r="ADD11862" s="60"/>
      <c r="ADE11862" s="60"/>
    </row>
    <row r="11863" spans="760:785" x14ac:dyDescent="0.25">
      <c r="ACF11863" s="60"/>
      <c r="ACG11863" s="60"/>
      <c r="ACH11863" s="60"/>
      <c r="ACI11863" s="60"/>
      <c r="ACJ11863" s="60"/>
      <c r="ACK11863" s="60"/>
      <c r="ACL11863" s="60"/>
      <c r="ACM11863" s="60"/>
      <c r="ACN11863" s="60"/>
      <c r="ACO11863" s="60"/>
      <c r="ACP11863" s="60"/>
      <c r="ACQ11863" s="60"/>
      <c r="ACR11863" s="60"/>
      <c r="ACS11863" s="60"/>
      <c r="ACT11863" s="60"/>
      <c r="ACU11863" s="60"/>
      <c r="ACV11863" s="60"/>
      <c r="ACW11863" s="60"/>
      <c r="ACX11863" s="60"/>
      <c r="ACY11863" s="60">
        <v>0.92322415833423299</v>
      </c>
      <c r="ACZ11863" s="60"/>
      <c r="ADA11863" s="60"/>
      <c r="ADB11863" s="60"/>
      <c r="ADC11863" s="60"/>
      <c r="ADD11863" s="60"/>
      <c r="ADE11863" s="60"/>
    </row>
    <row r="11864" spans="760:785" x14ac:dyDescent="0.25">
      <c r="ACF11864" s="60"/>
      <c r="ACG11864" s="60"/>
      <c r="ACH11864" s="60"/>
      <c r="ACI11864" s="60"/>
      <c r="ACJ11864" s="60"/>
      <c r="ACK11864" s="60"/>
      <c r="ACL11864" s="60"/>
      <c r="ACM11864" s="60"/>
      <c r="ACN11864" s="60"/>
      <c r="ACO11864" s="60"/>
      <c r="ACP11864" s="60"/>
      <c r="ACQ11864" s="60"/>
      <c r="ACR11864" s="60"/>
      <c r="ACS11864" s="60"/>
      <c r="ACT11864" s="60"/>
      <c r="ACU11864" s="60"/>
      <c r="ACV11864" s="60"/>
      <c r="ACW11864" s="60"/>
      <c r="ACX11864" s="60"/>
      <c r="ACY11864" s="60">
        <v>0.92316830012698203</v>
      </c>
      <c r="ACZ11864" s="60"/>
      <c r="ADA11864" s="60"/>
      <c r="ADB11864" s="60"/>
      <c r="ADC11864" s="60"/>
      <c r="ADD11864" s="60"/>
      <c r="ADE11864" s="60"/>
    </row>
    <row r="11865" spans="760:785" x14ac:dyDescent="0.25">
      <c r="ACF11865" s="60"/>
      <c r="ACG11865" s="60"/>
      <c r="ACH11865" s="60"/>
      <c r="ACI11865" s="60"/>
      <c r="ACJ11865" s="60"/>
      <c r="ACK11865" s="60"/>
      <c r="ACL11865" s="60"/>
      <c r="ACM11865" s="60"/>
      <c r="ACN11865" s="60"/>
      <c r="ACO11865" s="60"/>
      <c r="ACP11865" s="60"/>
      <c r="ACQ11865" s="60"/>
      <c r="ACR11865" s="60"/>
      <c r="ACS11865" s="60"/>
      <c r="ACT11865" s="60"/>
      <c r="ACU11865" s="60"/>
      <c r="ACV11865" s="60"/>
      <c r="ACW11865" s="60"/>
      <c r="ACX11865" s="60"/>
      <c r="ACY11865" s="60">
        <v>0.92313091247136103</v>
      </c>
      <c r="ACZ11865" s="60"/>
      <c r="ADA11865" s="60"/>
      <c r="ADB11865" s="60"/>
      <c r="ADC11865" s="60"/>
      <c r="ADD11865" s="60"/>
      <c r="ADE11865" s="60"/>
    </row>
    <row r="11866" spans="760:785" x14ac:dyDescent="0.25">
      <c r="ACF11866" s="60"/>
      <c r="ACG11866" s="60"/>
      <c r="ACH11866" s="60"/>
      <c r="ACI11866" s="60"/>
      <c r="ACJ11866" s="60"/>
      <c r="ACK11866" s="60"/>
      <c r="ACL11866" s="60"/>
      <c r="ACM11866" s="60"/>
      <c r="ACN11866" s="60"/>
      <c r="ACO11866" s="60"/>
      <c r="ACP11866" s="60"/>
      <c r="ACQ11866" s="60"/>
      <c r="ACR11866" s="60"/>
      <c r="ACS11866" s="60"/>
      <c r="ACT11866" s="60"/>
      <c r="ACU11866" s="60"/>
      <c r="ACV11866" s="60"/>
      <c r="ACW11866" s="60"/>
      <c r="ACX11866" s="60"/>
      <c r="ACY11866" s="60">
        <v>0.92298572541355695</v>
      </c>
      <c r="ACZ11866" s="60"/>
      <c r="ADA11866" s="60"/>
      <c r="ADB11866" s="60"/>
      <c r="ADC11866" s="60"/>
      <c r="ADD11866" s="60"/>
      <c r="ADE11866" s="60"/>
    </row>
    <row r="11867" spans="760:785" x14ac:dyDescent="0.25">
      <c r="ACF11867" s="60"/>
      <c r="ACG11867" s="60"/>
      <c r="ACH11867" s="60"/>
      <c r="ACI11867" s="60"/>
      <c r="ACJ11867" s="60"/>
      <c r="ACK11867" s="60"/>
      <c r="ACL11867" s="60"/>
      <c r="ACM11867" s="60"/>
      <c r="ACN11867" s="60"/>
      <c r="ACO11867" s="60"/>
      <c r="ACP11867" s="60"/>
      <c r="ACQ11867" s="60"/>
      <c r="ACR11867" s="60"/>
      <c r="ACS11867" s="60"/>
      <c r="ACT11867" s="60"/>
      <c r="ACU11867" s="60"/>
      <c r="ACV11867" s="60"/>
      <c r="ACW11867" s="60"/>
      <c r="ACX11867" s="60"/>
      <c r="ACY11867" s="60">
        <v>0.922938281781572</v>
      </c>
      <c r="ACZ11867" s="60"/>
      <c r="ADA11867" s="60"/>
      <c r="ADB11867" s="60"/>
      <c r="ADC11867" s="60"/>
      <c r="ADD11867" s="60"/>
      <c r="ADE11867" s="60"/>
    </row>
    <row r="11868" spans="760:785" x14ac:dyDescent="0.25">
      <c r="ACF11868" s="60"/>
      <c r="ACG11868" s="60"/>
      <c r="ACH11868" s="60"/>
      <c r="ACI11868" s="60"/>
      <c r="ACJ11868" s="60"/>
      <c r="ACK11868" s="60"/>
      <c r="ACL11868" s="60"/>
      <c r="ACM11868" s="60"/>
      <c r="ACN11868" s="60"/>
      <c r="ACO11868" s="60"/>
      <c r="ACP11868" s="60"/>
      <c r="ACQ11868" s="60"/>
      <c r="ACR11868" s="60"/>
      <c r="ACS11868" s="60"/>
      <c r="ACT11868" s="60"/>
      <c r="ACU11868" s="60"/>
      <c r="ACV11868" s="60"/>
      <c r="ACW11868" s="60"/>
      <c r="ACX11868" s="60"/>
      <c r="ACY11868" s="60">
        <v>0.92293545588528902</v>
      </c>
      <c r="ACZ11868" s="60"/>
      <c r="ADA11868" s="60"/>
      <c r="ADB11868" s="60"/>
      <c r="ADC11868" s="60"/>
      <c r="ADD11868" s="60"/>
      <c r="ADE11868" s="60"/>
    </row>
    <row r="11869" spans="760:785" x14ac:dyDescent="0.25">
      <c r="ACF11869" s="60"/>
      <c r="ACG11869" s="60"/>
      <c r="ACH11869" s="60"/>
      <c r="ACI11869" s="60"/>
      <c r="ACJ11869" s="60"/>
      <c r="ACK11869" s="60"/>
      <c r="ACL11869" s="60"/>
      <c r="ACM11869" s="60"/>
      <c r="ACN11869" s="60"/>
      <c r="ACO11869" s="60"/>
      <c r="ACP11869" s="60"/>
      <c r="ACQ11869" s="60"/>
      <c r="ACR11869" s="60"/>
      <c r="ACS11869" s="60"/>
      <c r="ACT11869" s="60"/>
      <c r="ACU11869" s="60"/>
      <c r="ACV11869" s="60"/>
      <c r="ACW11869" s="60"/>
      <c r="ACX11869" s="60"/>
      <c r="ACY11869" s="60">
        <v>0.92292978039145201</v>
      </c>
      <c r="ACZ11869" s="60"/>
      <c r="ADA11869" s="60"/>
      <c r="ADB11869" s="60"/>
      <c r="ADC11869" s="60"/>
      <c r="ADD11869" s="60"/>
      <c r="ADE11869" s="60"/>
    </row>
    <row r="11870" spans="760:785" x14ac:dyDescent="0.25">
      <c r="ACF11870" s="60"/>
      <c r="ACG11870" s="60"/>
      <c r="ACH11870" s="60"/>
      <c r="ACI11870" s="60"/>
      <c r="ACJ11870" s="60"/>
      <c r="ACK11870" s="60"/>
      <c r="ACL11870" s="60"/>
      <c r="ACM11870" s="60"/>
      <c r="ACN11870" s="60"/>
      <c r="ACO11870" s="60"/>
      <c r="ACP11870" s="60"/>
      <c r="ACQ11870" s="60"/>
      <c r="ACR11870" s="60"/>
      <c r="ACS11870" s="60"/>
      <c r="ACT11870" s="60"/>
      <c r="ACU11870" s="60"/>
      <c r="ACV11870" s="60"/>
      <c r="ACW11870" s="60"/>
      <c r="ACX11870" s="60"/>
      <c r="ACY11870" s="60">
        <v>0.92287509718156402</v>
      </c>
      <c r="ACZ11870" s="60"/>
      <c r="ADA11870" s="60"/>
      <c r="ADB11870" s="60"/>
      <c r="ADC11870" s="60"/>
      <c r="ADD11870" s="60"/>
      <c r="ADE11870" s="60"/>
    </row>
    <row r="11871" spans="760:785" x14ac:dyDescent="0.25">
      <c r="ACF11871" s="60"/>
      <c r="ACG11871" s="60"/>
      <c r="ACH11871" s="60"/>
      <c r="ACI11871" s="60"/>
      <c r="ACJ11871" s="60"/>
      <c r="ACK11871" s="60"/>
      <c r="ACL11871" s="60"/>
      <c r="ACM11871" s="60"/>
      <c r="ACN11871" s="60"/>
      <c r="ACO11871" s="60"/>
      <c r="ACP11871" s="60"/>
      <c r="ACQ11871" s="60"/>
      <c r="ACR11871" s="60"/>
      <c r="ACS11871" s="60"/>
      <c r="ACT11871" s="60"/>
      <c r="ACU11871" s="60"/>
      <c r="ACV11871" s="60"/>
      <c r="ACW11871" s="60"/>
      <c r="ACX11871" s="60"/>
      <c r="ACY11871" s="60">
        <v>0.92285372789241105</v>
      </c>
      <c r="ACZ11871" s="60"/>
      <c r="ADA11871" s="60"/>
      <c r="ADB11871" s="60"/>
      <c r="ADC11871" s="60"/>
      <c r="ADD11871" s="60"/>
      <c r="ADE11871" s="60"/>
    </row>
    <row r="11872" spans="760:785" x14ac:dyDescent="0.25">
      <c r="ACF11872" s="60"/>
      <c r="ACG11872" s="60"/>
      <c r="ACH11872" s="60"/>
      <c r="ACI11872" s="60"/>
      <c r="ACJ11872" s="60"/>
      <c r="ACK11872" s="60"/>
      <c r="ACL11872" s="60"/>
      <c r="ACM11872" s="60"/>
      <c r="ACN11872" s="60"/>
      <c r="ACO11872" s="60"/>
      <c r="ACP11872" s="60"/>
      <c r="ACQ11872" s="60"/>
      <c r="ACR11872" s="60"/>
      <c r="ACS11872" s="60"/>
      <c r="ACT11872" s="60"/>
      <c r="ACU11872" s="60"/>
      <c r="ACV11872" s="60"/>
      <c r="ACW11872" s="60"/>
      <c r="ACX11872" s="60"/>
      <c r="ACY11872" s="60">
        <v>0.922829539393343</v>
      </c>
      <c r="ACZ11872" s="60"/>
      <c r="ADA11872" s="60"/>
      <c r="ADB11872" s="60"/>
      <c r="ADC11872" s="60"/>
      <c r="ADD11872" s="60"/>
      <c r="ADE11872" s="60"/>
    </row>
    <row r="11873" spans="760:785" x14ac:dyDescent="0.25">
      <c r="ACF11873" s="60"/>
      <c r="ACG11873" s="60"/>
      <c r="ACH11873" s="60"/>
      <c r="ACI11873" s="60"/>
      <c r="ACJ11873" s="60"/>
      <c r="ACK11873" s="60"/>
      <c r="ACL11873" s="60"/>
      <c r="ACM11873" s="60"/>
      <c r="ACN11873" s="60"/>
      <c r="ACO11873" s="60"/>
      <c r="ACP11873" s="60"/>
      <c r="ACQ11873" s="60"/>
      <c r="ACR11873" s="60"/>
      <c r="ACS11873" s="60"/>
      <c r="ACT11873" s="60"/>
      <c r="ACU11873" s="60"/>
      <c r="ACV11873" s="60"/>
      <c r="ACW11873" s="60"/>
      <c r="ACX11873" s="60"/>
      <c r="ACY11873" s="60">
        <v>0.92282822033040102</v>
      </c>
      <c r="ACZ11873" s="60"/>
      <c r="ADA11873" s="60"/>
      <c r="ADB11873" s="60"/>
      <c r="ADC11873" s="60"/>
      <c r="ADD11873" s="60"/>
      <c r="ADE11873" s="60"/>
    </row>
    <row r="11874" spans="760:785" x14ac:dyDescent="0.25">
      <c r="ACF11874" s="60"/>
      <c r="ACG11874" s="60"/>
      <c r="ACH11874" s="60"/>
      <c r="ACI11874" s="60"/>
      <c r="ACJ11874" s="60"/>
      <c r="ACK11874" s="60"/>
      <c r="ACL11874" s="60"/>
      <c r="ACM11874" s="60"/>
      <c r="ACN11874" s="60"/>
      <c r="ACO11874" s="60"/>
      <c r="ACP11874" s="60"/>
      <c r="ACQ11874" s="60"/>
      <c r="ACR11874" s="60"/>
      <c r="ACS11874" s="60"/>
      <c r="ACT11874" s="60"/>
      <c r="ACU11874" s="60"/>
      <c r="ACV11874" s="60"/>
      <c r="ACW11874" s="60"/>
      <c r="ACX11874" s="60"/>
      <c r="ACY11874" s="60">
        <v>0.92281391328103202</v>
      </c>
      <c r="ACZ11874" s="60"/>
      <c r="ADA11874" s="60"/>
      <c r="ADB11874" s="60"/>
      <c r="ADC11874" s="60"/>
      <c r="ADD11874" s="60"/>
      <c r="ADE11874" s="60"/>
    </row>
    <row r="11875" spans="760:785" x14ac:dyDescent="0.25">
      <c r="ACF11875" s="60"/>
      <c r="ACG11875" s="60"/>
      <c r="ACH11875" s="60"/>
      <c r="ACI11875" s="60"/>
      <c r="ACJ11875" s="60"/>
      <c r="ACK11875" s="60"/>
      <c r="ACL11875" s="60"/>
      <c r="ACM11875" s="60"/>
      <c r="ACN11875" s="60"/>
      <c r="ACO11875" s="60"/>
      <c r="ACP11875" s="60"/>
      <c r="ACQ11875" s="60"/>
      <c r="ACR11875" s="60"/>
      <c r="ACS11875" s="60"/>
      <c r="ACT11875" s="60"/>
      <c r="ACU11875" s="60"/>
      <c r="ACV11875" s="60"/>
      <c r="ACW11875" s="60"/>
      <c r="ACX11875" s="60"/>
      <c r="ACY11875" s="60">
        <v>0.92278503281838398</v>
      </c>
      <c r="ACZ11875" s="60"/>
      <c r="ADA11875" s="60"/>
      <c r="ADB11875" s="60"/>
      <c r="ADC11875" s="60"/>
      <c r="ADD11875" s="60"/>
      <c r="ADE11875" s="60"/>
    </row>
    <row r="11876" spans="760:785" x14ac:dyDescent="0.25">
      <c r="ACF11876" s="60"/>
      <c r="ACG11876" s="60"/>
      <c r="ACH11876" s="60"/>
      <c r="ACI11876" s="60"/>
      <c r="ACJ11876" s="60"/>
      <c r="ACK11876" s="60"/>
      <c r="ACL11876" s="60"/>
      <c r="ACM11876" s="60"/>
      <c r="ACN11876" s="60"/>
      <c r="ACO11876" s="60"/>
      <c r="ACP11876" s="60"/>
      <c r="ACQ11876" s="60"/>
      <c r="ACR11876" s="60"/>
      <c r="ACS11876" s="60"/>
      <c r="ACT11876" s="60"/>
      <c r="ACU11876" s="60"/>
      <c r="ACV11876" s="60"/>
      <c r="ACW11876" s="60"/>
      <c r="ACX11876" s="60"/>
      <c r="ACY11876" s="60">
        <v>0.92278244249513497</v>
      </c>
      <c r="ACZ11876" s="60"/>
      <c r="ADA11876" s="60"/>
      <c r="ADB11876" s="60"/>
      <c r="ADC11876" s="60"/>
      <c r="ADD11876" s="60"/>
      <c r="ADE11876" s="60"/>
    </row>
    <row r="11877" spans="760:785" x14ac:dyDescent="0.25">
      <c r="ACF11877" s="60"/>
      <c r="ACG11877" s="60"/>
      <c r="ACH11877" s="60"/>
      <c r="ACI11877" s="60"/>
      <c r="ACJ11877" s="60"/>
      <c r="ACK11877" s="60"/>
      <c r="ACL11877" s="60"/>
      <c r="ACM11877" s="60"/>
      <c r="ACN11877" s="60"/>
      <c r="ACO11877" s="60"/>
      <c r="ACP11877" s="60"/>
      <c r="ACQ11877" s="60"/>
      <c r="ACR11877" s="60"/>
      <c r="ACS11877" s="60"/>
      <c r="ACT11877" s="60"/>
      <c r="ACU11877" s="60"/>
      <c r="ACV11877" s="60"/>
      <c r="ACW11877" s="60"/>
      <c r="ACX11877" s="60"/>
      <c r="ACY11877" s="60">
        <v>0.92276180449871503</v>
      </c>
      <c r="ACZ11877" s="60"/>
      <c r="ADA11877" s="60"/>
      <c r="ADB11877" s="60"/>
      <c r="ADC11877" s="60"/>
      <c r="ADD11877" s="60"/>
      <c r="ADE11877" s="60"/>
    </row>
    <row r="11878" spans="760:785" x14ac:dyDescent="0.25">
      <c r="ACF11878" s="60"/>
      <c r="ACG11878" s="60"/>
      <c r="ACH11878" s="60"/>
      <c r="ACI11878" s="60"/>
      <c r="ACJ11878" s="60"/>
      <c r="ACK11878" s="60"/>
      <c r="ACL11878" s="60"/>
      <c r="ACM11878" s="60"/>
      <c r="ACN11878" s="60"/>
      <c r="ACO11878" s="60"/>
      <c r="ACP11878" s="60"/>
      <c r="ACQ11878" s="60"/>
      <c r="ACR11878" s="60"/>
      <c r="ACS11878" s="60"/>
      <c r="ACT11878" s="60"/>
      <c r="ACU11878" s="60"/>
      <c r="ACV11878" s="60"/>
      <c r="ACW11878" s="60"/>
      <c r="ACX11878" s="60"/>
      <c r="ACY11878" s="60">
        <v>0.922755006708467</v>
      </c>
      <c r="ACZ11878" s="60"/>
      <c r="ADA11878" s="60"/>
      <c r="ADB11878" s="60"/>
      <c r="ADC11878" s="60"/>
      <c r="ADD11878" s="60"/>
      <c r="ADE11878" s="60"/>
    </row>
    <row r="11879" spans="760:785" x14ac:dyDescent="0.25">
      <c r="ACF11879" s="60"/>
      <c r="ACG11879" s="60"/>
      <c r="ACH11879" s="60"/>
      <c r="ACI11879" s="60"/>
      <c r="ACJ11879" s="60"/>
      <c r="ACK11879" s="60"/>
      <c r="ACL11879" s="60"/>
      <c r="ACM11879" s="60"/>
      <c r="ACN11879" s="60"/>
      <c r="ACO11879" s="60"/>
      <c r="ACP11879" s="60"/>
      <c r="ACQ11879" s="60"/>
      <c r="ACR11879" s="60"/>
      <c r="ACS11879" s="60"/>
      <c r="ACT11879" s="60"/>
      <c r="ACU11879" s="60"/>
      <c r="ACV11879" s="60"/>
      <c r="ACW11879" s="60"/>
      <c r="ACX11879" s="60"/>
      <c r="ACY11879" s="60">
        <v>0.92275230953526999</v>
      </c>
      <c r="ACZ11879" s="60"/>
      <c r="ADA11879" s="60"/>
      <c r="ADB11879" s="60"/>
      <c r="ADC11879" s="60"/>
      <c r="ADD11879" s="60"/>
      <c r="ADE11879" s="60"/>
    </row>
    <row r="11880" spans="760:785" x14ac:dyDescent="0.25">
      <c r="ACF11880" s="60"/>
      <c r="ACG11880" s="60"/>
      <c r="ACH11880" s="60"/>
      <c r="ACI11880" s="60"/>
      <c r="ACJ11880" s="60"/>
      <c r="ACK11880" s="60"/>
      <c r="ACL11880" s="60"/>
      <c r="ACM11880" s="60"/>
      <c r="ACN11880" s="60"/>
      <c r="ACO11880" s="60"/>
      <c r="ACP11880" s="60"/>
      <c r="ACQ11880" s="60"/>
      <c r="ACR11880" s="60"/>
      <c r="ACS11880" s="60"/>
      <c r="ACT11880" s="60"/>
      <c r="ACU11880" s="60"/>
      <c r="ACV11880" s="60"/>
      <c r="ACW11880" s="60"/>
      <c r="ACX11880" s="60"/>
      <c r="ACY11880" s="60">
        <v>0.92270650467398196</v>
      </c>
      <c r="ACZ11880" s="60"/>
      <c r="ADA11880" s="60"/>
      <c r="ADB11880" s="60"/>
      <c r="ADC11880" s="60"/>
      <c r="ADD11880" s="60"/>
      <c r="ADE11880" s="60"/>
    </row>
    <row r="11881" spans="760:785" x14ac:dyDescent="0.25">
      <c r="ACF11881" s="60"/>
      <c r="ACG11881" s="60"/>
      <c r="ACH11881" s="60"/>
      <c r="ACI11881" s="60"/>
      <c r="ACJ11881" s="60"/>
      <c r="ACK11881" s="60"/>
      <c r="ACL11881" s="60"/>
      <c r="ACM11881" s="60"/>
      <c r="ACN11881" s="60"/>
      <c r="ACO11881" s="60"/>
      <c r="ACP11881" s="60"/>
      <c r="ACQ11881" s="60"/>
      <c r="ACR11881" s="60"/>
      <c r="ACS11881" s="60"/>
      <c r="ACT11881" s="60"/>
      <c r="ACU11881" s="60"/>
      <c r="ACV11881" s="60"/>
      <c r="ACW11881" s="60"/>
      <c r="ACX11881" s="60"/>
      <c r="ACY11881" s="60">
        <v>0.92269678789431597</v>
      </c>
      <c r="ACZ11881" s="60"/>
      <c r="ADA11881" s="60"/>
      <c r="ADB11881" s="60"/>
      <c r="ADC11881" s="60"/>
      <c r="ADD11881" s="60"/>
      <c r="ADE11881" s="60"/>
    </row>
    <row r="11882" spans="760:785" x14ac:dyDescent="0.25">
      <c r="ACF11882" s="60"/>
      <c r="ACG11882" s="60"/>
      <c r="ACH11882" s="60"/>
      <c r="ACI11882" s="60"/>
      <c r="ACJ11882" s="60"/>
      <c r="ACK11882" s="60"/>
      <c r="ACL11882" s="60"/>
      <c r="ACM11882" s="60"/>
      <c r="ACN11882" s="60"/>
      <c r="ACO11882" s="60"/>
      <c r="ACP11882" s="60"/>
      <c r="ACQ11882" s="60"/>
      <c r="ACR11882" s="60"/>
      <c r="ACS11882" s="60"/>
      <c r="ACT11882" s="60"/>
      <c r="ACU11882" s="60"/>
      <c r="ACV11882" s="60"/>
      <c r="ACW11882" s="60"/>
      <c r="ACX11882" s="60"/>
      <c r="ACY11882" s="60">
        <v>0.92267899643254303</v>
      </c>
      <c r="ACZ11882" s="60"/>
      <c r="ADA11882" s="60"/>
      <c r="ADB11882" s="60"/>
      <c r="ADC11882" s="60"/>
      <c r="ADD11882" s="60"/>
      <c r="ADE11882" s="60"/>
    </row>
    <row r="11883" spans="760:785" x14ac:dyDescent="0.25">
      <c r="ACF11883" s="60"/>
      <c r="ACG11883" s="60"/>
      <c r="ACH11883" s="60"/>
      <c r="ACI11883" s="60"/>
      <c r="ACJ11883" s="60"/>
      <c r="ACK11883" s="60"/>
      <c r="ACL11883" s="60"/>
      <c r="ACM11883" s="60"/>
      <c r="ACN11883" s="60"/>
      <c r="ACO11883" s="60"/>
      <c r="ACP11883" s="60"/>
      <c r="ACQ11883" s="60"/>
      <c r="ACR11883" s="60"/>
      <c r="ACS11883" s="60"/>
      <c r="ACT11883" s="60"/>
      <c r="ACU11883" s="60"/>
      <c r="ACV11883" s="60"/>
      <c r="ACW11883" s="60"/>
      <c r="ACX11883" s="60"/>
      <c r="ACY11883" s="60">
        <v>0.92265091714686098</v>
      </c>
      <c r="ACZ11883" s="60"/>
      <c r="ADA11883" s="60"/>
      <c r="ADB11883" s="60"/>
      <c r="ADC11883" s="60"/>
      <c r="ADD11883" s="60"/>
      <c r="ADE11883" s="60"/>
    </row>
    <row r="11884" spans="760:785" x14ac:dyDescent="0.25">
      <c r="ACF11884" s="60"/>
      <c r="ACG11884" s="60"/>
      <c r="ACH11884" s="60"/>
      <c r="ACI11884" s="60"/>
      <c r="ACJ11884" s="60"/>
      <c r="ACK11884" s="60"/>
      <c r="ACL11884" s="60"/>
      <c r="ACM11884" s="60"/>
      <c r="ACN11884" s="60"/>
      <c r="ACO11884" s="60"/>
      <c r="ACP11884" s="60"/>
      <c r="ACQ11884" s="60"/>
      <c r="ACR11884" s="60"/>
      <c r="ACS11884" s="60"/>
      <c r="ACT11884" s="60"/>
      <c r="ACU11884" s="60"/>
      <c r="ACV11884" s="60"/>
      <c r="ACW11884" s="60"/>
      <c r="ACX11884" s="60"/>
      <c r="ACY11884" s="60">
        <v>0.92259901862742</v>
      </c>
      <c r="ACZ11884" s="60"/>
      <c r="ADA11884" s="60"/>
      <c r="ADB11884" s="60"/>
      <c r="ADC11884" s="60"/>
      <c r="ADD11884" s="60"/>
      <c r="ADE11884" s="60"/>
    </row>
    <row r="11885" spans="760:785" x14ac:dyDescent="0.25">
      <c r="ACF11885" s="60"/>
      <c r="ACG11885" s="60"/>
      <c r="ACH11885" s="60"/>
      <c r="ACI11885" s="60"/>
      <c r="ACJ11885" s="60"/>
      <c r="ACK11885" s="60"/>
      <c r="ACL11885" s="60"/>
      <c r="ACM11885" s="60"/>
      <c r="ACN11885" s="60"/>
      <c r="ACO11885" s="60"/>
      <c r="ACP11885" s="60"/>
      <c r="ACQ11885" s="60"/>
      <c r="ACR11885" s="60"/>
      <c r="ACS11885" s="60"/>
      <c r="ACT11885" s="60"/>
      <c r="ACU11885" s="60"/>
      <c r="ACV11885" s="60"/>
      <c r="ACW11885" s="60"/>
      <c r="ACX11885" s="60"/>
      <c r="ACY11885" s="60">
        <v>0.92257595288068395</v>
      </c>
      <c r="ACZ11885" s="60"/>
      <c r="ADA11885" s="60"/>
      <c r="ADB11885" s="60"/>
      <c r="ADC11885" s="60"/>
      <c r="ADD11885" s="60"/>
      <c r="ADE11885" s="60"/>
    </row>
    <row r="11886" spans="760:785" x14ac:dyDescent="0.25">
      <c r="ACF11886" s="60"/>
      <c r="ACG11886" s="60"/>
      <c r="ACH11886" s="60"/>
      <c r="ACI11886" s="60"/>
      <c r="ACJ11886" s="60"/>
      <c r="ACK11886" s="60"/>
      <c r="ACL11886" s="60"/>
      <c r="ACM11886" s="60"/>
      <c r="ACN11886" s="60"/>
      <c r="ACO11886" s="60"/>
      <c r="ACP11886" s="60"/>
      <c r="ACQ11886" s="60"/>
      <c r="ACR11886" s="60"/>
      <c r="ACS11886" s="60"/>
      <c r="ACT11886" s="60"/>
      <c r="ACU11886" s="60"/>
      <c r="ACV11886" s="60"/>
      <c r="ACW11886" s="60"/>
      <c r="ACX11886" s="60"/>
      <c r="ACY11886" s="60">
        <v>0.92249398879163202</v>
      </c>
      <c r="ACZ11886" s="60"/>
      <c r="ADA11886" s="60"/>
      <c r="ADB11886" s="60"/>
      <c r="ADC11886" s="60"/>
      <c r="ADD11886" s="60"/>
      <c r="ADE11886" s="60"/>
    </row>
    <row r="11887" spans="760:785" x14ac:dyDescent="0.25">
      <c r="ACF11887" s="60"/>
      <c r="ACG11887" s="60"/>
      <c r="ACH11887" s="60"/>
      <c r="ACI11887" s="60"/>
      <c r="ACJ11887" s="60"/>
      <c r="ACK11887" s="60"/>
      <c r="ACL11887" s="60"/>
      <c r="ACM11887" s="60"/>
      <c r="ACN11887" s="60"/>
      <c r="ACO11887" s="60"/>
      <c r="ACP11887" s="60"/>
      <c r="ACQ11887" s="60"/>
      <c r="ACR11887" s="60"/>
      <c r="ACS11887" s="60"/>
      <c r="ACT11887" s="60"/>
      <c r="ACU11887" s="60"/>
      <c r="ACV11887" s="60"/>
      <c r="ACW11887" s="60"/>
      <c r="ACX11887" s="60"/>
      <c r="ACY11887" s="60">
        <v>0.92249234485648501</v>
      </c>
      <c r="ACZ11887" s="60"/>
      <c r="ADA11887" s="60"/>
      <c r="ADB11887" s="60"/>
      <c r="ADC11887" s="60"/>
      <c r="ADD11887" s="60"/>
      <c r="ADE11887" s="60"/>
    </row>
    <row r="11888" spans="760:785" x14ac:dyDescent="0.25">
      <c r="ACF11888" s="60"/>
      <c r="ACG11888" s="60"/>
      <c r="ACH11888" s="60"/>
      <c r="ACI11888" s="60"/>
      <c r="ACJ11888" s="60"/>
      <c r="ACK11888" s="60"/>
      <c r="ACL11888" s="60"/>
      <c r="ACM11888" s="60"/>
      <c r="ACN11888" s="60"/>
      <c r="ACO11888" s="60"/>
      <c r="ACP11888" s="60"/>
      <c r="ACQ11888" s="60"/>
      <c r="ACR11888" s="60"/>
      <c r="ACS11888" s="60"/>
      <c r="ACT11888" s="60"/>
      <c r="ACU11888" s="60"/>
      <c r="ACV11888" s="60"/>
      <c r="ACW11888" s="60"/>
      <c r="ACX11888" s="60"/>
      <c r="ACY11888" s="60">
        <v>0.92248582967183201</v>
      </c>
      <c r="ACZ11888" s="60"/>
      <c r="ADA11888" s="60"/>
      <c r="ADB11888" s="60"/>
      <c r="ADC11888" s="60"/>
      <c r="ADD11888" s="60"/>
      <c r="ADE11888" s="60"/>
    </row>
    <row r="11889" spans="760:785" x14ac:dyDescent="0.25">
      <c r="ACF11889" s="60"/>
      <c r="ACG11889" s="60"/>
      <c r="ACH11889" s="60"/>
      <c r="ACI11889" s="60"/>
      <c r="ACJ11889" s="60"/>
      <c r="ACK11889" s="60"/>
      <c r="ACL11889" s="60"/>
      <c r="ACM11889" s="60"/>
      <c r="ACN11889" s="60"/>
      <c r="ACO11889" s="60"/>
      <c r="ACP11889" s="60"/>
      <c r="ACQ11889" s="60"/>
      <c r="ACR11889" s="60"/>
      <c r="ACS11889" s="60"/>
      <c r="ACT11889" s="60"/>
      <c r="ACU11889" s="60"/>
      <c r="ACV11889" s="60"/>
      <c r="ACW11889" s="60"/>
      <c r="ACX11889" s="60"/>
      <c r="ACY11889" s="60">
        <v>0.92246943557115102</v>
      </c>
      <c r="ACZ11889" s="60"/>
      <c r="ADA11889" s="60"/>
      <c r="ADB11889" s="60"/>
      <c r="ADC11889" s="60"/>
      <c r="ADD11889" s="60"/>
      <c r="ADE11889" s="60"/>
    </row>
    <row r="11890" spans="760:785" x14ac:dyDescent="0.25">
      <c r="ACF11890" s="60"/>
      <c r="ACG11890" s="60"/>
      <c r="ACH11890" s="60"/>
      <c r="ACI11890" s="60"/>
      <c r="ACJ11890" s="60"/>
      <c r="ACK11890" s="60"/>
      <c r="ACL11890" s="60"/>
      <c r="ACM11890" s="60"/>
      <c r="ACN11890" s="60"/>
      <c r="ACO11890" s="60"/>
      <c r="ACP11890" s="60"/>
      <c r="ACQ11890" s="60"/>
      <c r="ACR11890" s="60"/>
      <c r="ACS11890" s="60"/>
      <c r="ACT11890" s="60"/>
      <c r="ACU11890" s="60"/>
      <c r="ACV11890" s="60"/>
      <c r="ACW11890" s="60"/>
      <c r="ACX11890" s="60"/>
      <c r="ACY11890" s="60">
        <v>0.92244720438899697</v>
      </c>
      <c r="ACZ11890" s="60"/>
      <c r="ADA11890" s="60"/>
      <c r="ADB11890" s="60"/>
      <c r="ADC11890" s="60"/>
      <c r="ADD11890" s="60"/>
      <c r="ADE11890" s="60"/>
    </row>
    <row r="11891" spans="760:785" x14ac:dyDescent="0.25">
      <c r="ACF11891" s="60"/>
      <c r="ACG11891" s="60"/>
      <c r="ACH11891" s="60"/>
      <c r="ACI11891" s="60"/>
      <c r="ACJ11891" s="60"/>
      <c r="ACK11891" s="60"/>
      <c r="ACL11891" s="60"/>
      <c r="ACM11891" s="60"/>
      <c r="ACN11891" s="60"/>
      <c r="ACO11891" s="60"/>
      <c r="ACP11891" s="60"/>
      <c r="ACQ11891" s="60"/>
      <c r="ACR11891" s="60"/>
      <c r="ACS11891" s="60"/>
      <c r="ACT11891" s="60"/>
      <c r="ACU11891" s="60"/>
      <c r="ACV11891" s="60"/>
      <c r="ACW11891" s="60"/>
      <c r="ACX11891" s="60"/>
      <c r="ACY11891" s="60">
        <v>0.92241929989781901</v>
      </c>
      <c r="ACZ11891" s="60"/>
      <c r="ADA11891" s="60"/>
      <c r="ADB11891" s="60"/>
      <c r="ADC11891" s="60"/>
      <c r="ADD11891" s="60"/>
      <c r="ADE11891" s="60"/>
    </row>
    <row r="11892" spans="760:785" x14ac:dyDescent="0.25">
      <c r="ACF11892" s="60"/>
      <c r="ACG11892" s="60"/>
      <c r="ACH11892" s="60"/>
      <c r="ACI11892" s="60"/>
      <c r="ACJ11892" s="60"/>
      <c r="ACK11892" s="60"/>
      <c r="ACL11892" s="60"/>
      <c r="ACM11892" s="60"/>
      <c r="ACN11892" s="60"/>
      <c r="ACO11892" s="60"/>
      <c r="ACP11892" s="60"/>
      <c r="ACQ11892" s="60"/>
      <c r="ACR11892" s="60"/>
      <c r="ACS11892" s="60"/>
      <c r="ACT11892" s="60"/>
      <c r="ACU11892" s="60"/>
      <c r="ACV11892" s="60"/>
      <c r="ACW11892" s="60"/>
      <c r="ACX11892" s="60"/>
      <c r="ACY11892" s="60">
        <v>0.92241876587484695</v>
      </c>
      <c r="ACZ11892" s="60"/>
      <c r="ADA11892" s="60"/>
      <c r="ADB11892" s="60"/>
      <c r="ADC11892" s="60"/>
      <c r="ADD11892" s="60"/>
      <c r="ADE11892" s="60"/>
    </row>
    <row r="11893" spans="760:785" x14ac:dyDescent="0.25">
      <c r="ACF11893" s="60"/>
      <c r="ACG11893" s="60"/>
      <c r="ACH11893" s="60"/>
      <c r="ACI11893" s="60"/>
      <c r="ACJ11893" s="60"/>
      <c r="ACK11893" s="60"/>
      <c r="ACL11893" s="60"/>
      <c r="ACM11893" s="60"/>
      <c r="ACN11893" s="60"/>
      <c r="ACO11893" s="60"/>
      <c r="ACP11893" s="60"/>
      <c r="ACQ11893" s="60"/>
      <c r="ACR11893" s="60"/>
      <c r="ACS11893" s="60"/>
      <c r="ACT11893" s="60"/>
      <c r="ACU11893" s="60"/>
      <c r="ACV11893" s="60"/>
      <c r="ACW11893" s="60"/>
      <c r="ACX11893" s="60"/>
      <c r="ACY11893" s="60">
        <v>0.92238954809162499</v>
      </c>
      <c r="ACZ11893" s="60"/>
      <c r="ADA11893" s="60"/>
      <c r="ADB11893" s="60"/>
      <c r="ADC11893" s="60"/>
      <c r="ADD11893" s="60"/>
      <c r="ADE11893" s="60"/>
    </row>
    <row r="11894" spans="760:785" x14ac:dyDescent="0.25">
      <c r="ACF11894" s="60"/>
      <c r="ACG11894" s="60"/>
      <c r="ACH11894" s="60"/>
      <c r="ACI11894" s="60"/>
      <c r="ACJ11894" s="60"/>
      <c r="ACK11894" s="60"/>
      <c r="ACL11894" s="60"/>
      <c r="ACM11894" s="60"/>
      <c r="ACN11894" s="60"/>
      <c r="ACO11894" s="60"/>
      <c r="ACP11894" s="60"/>
      <c r="ACQ11894" s="60"/>
      <c r="ACR11894" s="60"/>
      <c r="ACS11894" s="60"/>
      <c r="ACT11894" s="60"/>
      <c r="ACU11894" s="60"/>
      <c r="ACV11894" s="60"/>
      <c r="ACW11894" s="60"/>
      <c r="ACX11894" s="60"/>
      <c r="ACY11894" s="60">
        <v>0.92238589010552197</v>
      </c>
      <c r="ACZ11894" s="60"/>
      <c r="ADA11894" s="60"/>
      <c r="ADB11894" s="60"/>
      <c r="ADC11894" s="60"/>
      <c r="ADD11894" s="60"/>
      <c r="ADE11894" s="60"/>
    </row>
    <row r="11895" spans="760:785" x14ac:dyDescent="0.25">
      <c r="ACF11895" s="60"/>
      <c r="ACG11895" s="60"/>
      <c r="ACH11895" s="60"/>
      <c r="ACI11895" s="60"/>
      <c r="ACJ11895" s="60"/>
      <c r="ACK11895" s="60"/>
      <c r="ACL11895" s="60"/>
      <c r="ACM11895" s="60"/>
      <c r="ACN11895" s="60"/>
      <c r="ACO11895" s="60"/>
      <c r="ACP11895" s="60"/>
      <c r="ACQ11895" s="60"/>
      <c r="ACR11895" s="60"/>
      <c r="ACS11895" s="60"/>
      <c r="ACT11895" s="60"/>
      <c r="ACU11895" s="60"/>
      <c r="ACV11895" s="60"/>
      <c r="ACW11895" s="60"/>
      <c r="ACX11895" s="60"/>
      <c r="ACY11895" s="60">
        <v>0.92237275253020301</v>
      </c>
      <c r="ACZ11895" s="60"/>
      <c r="ADA11895" s="60"/>
      <c r="ADB11895" s="60"/>
      <c r="ADC11895" s="60"/>
      <c r="ADD11895" s="60"/>
      <c r="ADE11895" s="60"/>
    </row>
    <row r="11896" spans="760:785" x14ac:dyDescent="0.25">
      <c r="ACF11896" s="60"/>
      <c r="ACG11896" s="60"/>
      <c r="ACH11896" s="60"/>
      <c r="ACI11896" s="60"/>
      <c r="ACJ11896" s="60"/>
      <c r="ACK11896" s="60"/>
      <c r="ACL11896" s="60"/>
      <c r="ACM11896" s="60"/>
      <c r="ACN11896" s="60"/>
      <c r="ACO11896" s="60"/>
      <c r="ACP11896" s="60"/>
      <c r="ACQ11896" s="60"/>
      <c r="ACR11896" s="60"/>
      <c r="ACS11896" s="60"/>
      <c r="ACT11896" s="60"/>
      <c r="ACU11896" s="60"/>
      <c r="ACV11896" s="60"/>
      <c r="ACW11896" s="60"/>
      <c r="ACX11896" s="60"/>
      <c r="ACY11896" s="60">
        <v>0.92237167676904896</v>
      </c>
      <c r="ACZ11896" s="60"/>
      <c r="ADA11896" s="60"/>
      <c r="ADB11896" s="60"/>
      <c r="ADC11896" s="60"/>
      <c r="ADD11896" s="60"/>
      <c r="ADE11896" s="60"/>
    </row>
    <row r="11897" spans="760:785" x14ac:dyDescent="0.25">
      <c r="ACF11897" s="60"/>
      <c r="ACG11897" s="60"/>
      <c r="ACH11897" s="60"/>
      <c r="ACI11897" s="60"/>
      <c r="ACJ11897" s="60"/>
      <c r="ACK11897" s="60"/>
      <c r="ACL11897" s="60"/>
      <c r="ACM11897" s="60"/>
      <c r="ACN11897" s="60"/>
      <c r="ACO11897" s="60"/>
      <c r="ACP11897" s="60"/>
      <c r="ACQ11897" s="60"/>
      <c r="ACR11897" s="60"/>
      <c r="ACS11897" s="60"/>
      <c r="ACT11897" s="60"/>
      <c r="ACU11897" s="60"/>
      <c r="ACV11897" s="60"/>
      <c r="ACW11897" s="60"/>
      <c r="ACX11897" s="60"/>
      <c r="ACY11897" s="60">
        <v>0.92237014589548405</v>
      </c>
      <c r="ACZ11897" s="60"/>
      <c r="ADA11897" s="60"/>
      <c r="ADB11897" s="60"/>
      <c r="ADC11897" s="60"/>
      <c r="ADD11897" s="60"/>
      <c r="ADE11897" s="60"/>
    </row>
    <row r="11898" spans="760:785" x14ac:dyDescent="0.25">
      <c r="ACF11898" s="60"/>
      <c r="ACG11898" s="60"/>
      <c r="ACH11898" s="60"/>
      <c r="ACI11898" s="60"/>
      <c r="ACJ11898" s="60"/>
      <c r="ACK11898" s="60"/>
      <c r="ACL11898" s="60"/>
      <c r="ACM11898" s="60"/>
      <c r="ACN11898" s="60"/>
      <c r="ACO11898" s="60"/>
      <c r="ACP11898" s="60"/>
      <c r="ACQ11898" s="60"/>
      <c r="ACR11898" s="60"/>
      <c r="ACS11898" s="60"/>
      <c r="ACT11898" s="60"/>
      <c r="ACU11898" s="60"/>
      <c r="ACV11898" s="60"/>
      <c r="ACW11898" s="60"/>
      <c r="ACX11898" s="60"/>
      <c r="ACY11898" s="60">
        <v>0.92235809903854404</v>
      </c>
      <c r="ACZ11898" s="60"/>
      <c r="ADA11898" s="60"/>
      <c r="ADB11898" s="60"/>
      <c r="ADC11898" s="60"/>
      <c r="ADD11898" s="60"/>
      <c r="ADE11898" s="60"/>
    </row>
    <row r="11899" spans="760:785" x14ac:dyDescent="0.25">
      <c r="ACF11899" s="60"/>
      <c r="ACG11899" s="60"/>
      <c r="ACH11899" s="60"/>
      <c r="ACI11899" s="60"/>
      <c r="ACJ11899" s="60"/>
      <c r="ACK11899" s="60"/>
      <c r="ACL11899" s="60"/>
      <c r="ACM11899" s="60"/>
      <c r="ACN11899" s="60"/>
      <c r="ACO11899" s="60"/>
      <c r="ACP11899" s="60"/>
      <c r="ACQ11899" s="60"/>
      <c r="ACR11899" s="60"/>
      <c r="ACS11899" s="60"/>
      <c r="ACT11899" s="60"/>
      <c r="ACU11899" s="60"/>
      <c r="ACV11899" s="60"/>
      <c r="ACW11899" s="60"/>
      <c r="ACX11899" s="60"/>
      <c r="ACY11899" s="60">
        <v>0.92235155735363605</v>
      </c>
      <c r="ACZ11899" s="60"/>
      <c r="ADA11899" s="60"/>
      <c r="ADB11899" s="60"/>
      <c r="ADC11899" s="60"/>
      <c r="ADD11899" s="60"/>
      <c r="ADE11899" s="60"/>
    </row>
    <row r="11900" spans="760:785" x14ac:dyDescent="0.25">
      <c r="ACF11900" s="60"/>
      <c r="ACG11900" s="60"/>
      <c r="ACH11900" s="60"/>
      <c r="ACI11900" s="60"/>
      <c r="ACJ11900" s="60"/>
      <c r="ACK11900" s="60"/>
      <c r="ACL11900" s="60"/>
      <c r="ACM11900" s="60"/>
      <c r="ACN11900" s="60"/>
      <c r="ACO11900" s="60"/>
      <c r="ACP11900" s="60"/>
      <c r="ACQ11900" s="60"/>
      <c r="ACR11900" s="60"/>
      <c r="ACS11900" s="60"/>
      <c r="ACT11900" s="60"/>
      <c r="ACU11900" s="60"/>
      <c r="ACV11900" s="60"/>
      <c r="ACW11900" s="60"/>
      <c r="ACX11900" s="60"/>
      <c r="ACY11900" s="60">
        <v>0.92235042117004895</v>
      </c>
      <c r="ACZ11900" s="60"/>
      <c r="ADA11900" s="60"/>
      <c r="ADB11900" s="60"/>
      <c r="ADC11900" s="60"/>
      <c r="ADD11900" s="60"/>
      <c r="ADE11900" s="60"/>
    </row>
    <row r="11901" spans="760:785" x14ac:dyDescent="0.25">
      <c r="ACF11901" s="60"/>
      <c r="ACG11901" s="60"/>
      <c r="ACH11901" s="60"/>
      <c r="ACI11901" s="60"/>
      <c r="ACJ11901" s="60"/>
      <c r="ACK11901" s="60"/>
      <c r="ACL11901" s="60"/>
      <c r="ACM11901" s="60"/>
      <c r="ACN11901" s="60"/>
      <c r="ACO11901" s="60"/>
      <c r="ACP11901" s="60"/>
      <c r="ACQ11901" s="60"/>
      <c r="ACR11901" s="60"/>
      <c r="ACS11901" s="60"/>
      <c r="ACT11901" s="60"/>
      <c r="ACU11901" s="60"/>
      <c r="ACV11901" s="60"/>
      <c r="ACW11901" s="60"/>
      <c r="ACX11901" s="60"/>
      <c r="ACY11901" s="60">
        <v>0.92230476713763299</v>
      </c>
      <c r="ACZ11901" s="60"/>
      <c r="ADA11901" s="60"/>
      <c r="ADB11901" s="60"/>
      <c r="ADC11901" s="60"/>
      <c r="ADD11901" s="60"/>
      <c r="ADE11901" s="60"/>
    </row>
    <row r="11902" spans="760:785" x14ac:dyDescent="0.25">
      <c r="ACF11902" s="60"/>
      <c r="ACG11902" s="60"/>
      <c r="ACH11902" s="60"/>
      <c r="ACI11902" s="60"/>
      <c r="ACJ11902" s="60"/>
      <c r="ACK11902" s="60"/>
      <c r="ACL11902" s="60"/>
      <c r="ACM11902" s="60"/>
      <c r="ACN11902" s="60"/>
      <c r="ACO11902" s="60"/>
      <c r="ACP11902" s="60"/>
      <c r="ACQ11902" s="60"/>
      <c r="ACR11902" s="60"/>
      <c r="ACS11902" s="60"/>
      <c r="ACT11902" s="60"/>
      <c r="ACU11902" s="60"/>
      <c r="ACV11902" s="60"/>
      <c r="ACW11902" s="60"/>
      <c r="ACX11902" s="60"/>
      <c r="ACY11902" s="60">
        <v>0.92228154265165296</v>
      </c>
      <c r="ACZ11902" s="60"/>
      <c r="ADA11902" s="60"/>
      <c r="ADB11902" s="60"/>
      <c r="ADC11902" s="60"/>
      <c r="ADD11902" s="60"/>
      <c r="ADE11902" s="60"/>
    </row>
    <row r="11903" spans="760:785" x14ac:dyDescent="0.25">
      <c r="ACF11903" s="60"/>
      <c r="ACG11903" s="60"/>
      <c r="ACH11903" s="60"/>
      <c r="ACI11903" s="60"/>
      <c r="ACJ11903" s="60"/>
      <c r="ACK11903" s="60"/>
      <c r="ACL11903" s="60"/>
      <c r="ACM11903" s="60"/>
      <c r="ACN11903" s="60"/>
      <c r="ACO11903" s="60"/>
      <c r="ACP11903" s="60"/>
      <c r="ACQ11903" s="60"/>
      <c r="ACR11903" s="60"/>
      <c r="ACS11903" s="60"/>
      <c r="ACT11903" s="60"/>
      <c r="ACU11903" s="60"/>
      <c r="ACV11903" s="60"/>
      <c r="ACW11903" s="60"/>
      <c r="ACX11903" s="60"/>
      <c r="ACY11903" s="60">
        <v>0.92217891212664604</v>
      </c>
      <c r="ACZ11903" s="60"/>
      <c r="ADA11903" s="60"/>
      <c r="ADB11903" s="60"/>
      <c r="ADC11903" s="60"/>
      <c r="ADD11903" s="60"/>
      <c r="ADE11903" s="60"/>
    </row>
    <row r="11904" spans="760:785" x14ac:dyDescent="0.25">
      <c r="ACF11904" s="60"/>
      <c r="ACG11904" s="60"/>
      <c r="ACH11904" s="60"/>
      <c r="ACI11904" s="60"/>
      <c r="ACJ11904" s="60"/>
      <c r="ACK11904" s="60"/>
      <c r="ACL11904" s="60"/>
      <c r="ACM11904" s="60"/>
      <c r="ACN11904" s="60"/>
      <c r="ACO11904" s="60"/>
      <c r="ACP11904" s="60"/>
      <c r="ACQ11904" s="60"/>
      <c r="ACR11904" s="60"/>
      <c r="ACS11904" s="60"/>
      <c r="ACT11904" s="60"/>
      <c r="ACU11904" s="60"/>
      <c r="ACV11904" s="60"/>
      <c r="ACW11904" s="60"/>
      <c r="ACX11904" s="60"/>
      <c r="ACY11904" s="60">
        <v>0.92217402017616801</v>
      </c>
      <c r="ACZ11904" s="60"/>
      <c r="ADA11904" s="60"/>
      <c r="ADB11904" s="60"/>
      <c r="ADC11904" s="60"/>
      <c r="ADD11904" s="60"/>
      <c r="ADE11904" s="60"/>
    </row>
    <row r="11905" spans="760:785" x14ac:dyDescent="0.25">
      <c r="ACF11905" s="60"/>
      <c r="ACG11905" s="60"/>
      <c r="ACH11905" s="60"/>
      <c r="ACI11905" s="60"/>
      <c r="ACJ11905" s="60"/>
      <c r="ACK11905" s="60"/>
      <c r="ACL11905" s="60"/>
      <c r="ACM11905" s="60"/>
      <c r="ACN11905" s="60"/>
      <c r="ACO11905" s="60"/>
      <c r="ACP11905" s="60"/>
      <c r="ACQ11905" s="60"/>
      <c r="ACR11905" s="60"/>
      <c r="ACS11905" s="60"/>
      <c r="ACT11905" s="60"/>
      <c r="ACU11905" s="60"/>
      <c r="ACV11905" s="60"/>
      <c r="ACW11905" s="60"/>
      <c r="ACX11905" s="60"/>
      <c r="ACY11905" s="60">
        <v>0.92217348046174996</v>
      </c>
      <c r="ACZ11905" s="60"/>
      <c r="ADA11905" s="60"/>
      <c r="ADB11905" s="60"/>
      <c r="ADC11905" s="60"/>
      <c r="ADD11905" s="60"/>
      <c r="ADE11905" s="60"/>
    </row>
    <row r="11906" spans="760:785" x14ac:dyDescent="0.25">
      <c r="ACF11906" s="60"/>
      <c r="ACG11906" s="60"/>
      <c r="ACH11906" s="60"/>
      <c r="ACI11906" s="60"/>
      <c r="ACJ11906" s="60"/>
      <c r="ACK11906" s="60"/>
      <c r="ACL11906" s="60"/>
      <c r="ACM11906" s="60"/>
      <c r="ACN11906" s="60"/>
      <c r="ACO11906" s="60"/>
      <c r="ACP11906" s="60"/>
      <c r="ACQ11906" s="60"/>
      <c r="ACR11906" s="60"/>
      <c r="ACS11906" s="60"/>
      <c r="ACT11906" s="60"/>
      <c r="ACU11906" s="60"/>
      <c r="ACV11906" s="60"/>
      <c r="ACW11906" s="60"/>
      <c r="ACX11906" s="60"/>
      <c r="ACY11906" s="60">
        <v>0.92215732072794998</v>
      </c>
      <c r="ACZ11906" s="60"/>
      <c r="ADA11906" s="60"/>
      <c r="ADB11906" s="60"/>
      <c r="ADC11906" s="60"/>
      <c r="ADD11906" s="60"/>
      <c r="ADE11906" s="60"/>
    </row>
    <row r="11907" spans="760:785" x14ac:dyDescent="0.25">
      <c r="ACF11907" s="60"/>
      <c r="ACG11907" s="60"/>
      <c r="ACH11907" s="60"/>
      <c r="ACI11907" s="60"/>
      <c r="ACJ11907" s="60"/>
      <c r="ACK11907" s="60"/>
      <c r="ACL11907" s="60"/>
      <c r="ACM11907" s="60"/>
      <c r="ACN11907" s="60"/>
      <c r="ACO11907" s="60"/>
      <c r="ACP11907" s="60"/>
      <c r="ACQ11907" s="60"/>
      <c r="ACR11907" s="60"/>
      <c r="ACS11907" s="60"/>
      <c r="ACT11907" s="60"/>
      <c r="ACU11907" s="60"/>
      <c r="ACV11907" s="60"/>
      <c r="ACW11907" s="60"/>
      <c r="ACX11907" s="60"/>
      <c r="ACY11907" s="60">
        <v>0.92214419074778797</v>
      </c>
      <c r="ACZ11907" s="60"/>
      <c r="ADA11907" s="60"/>
      <c r="ADB11907" s="60"/>
      <c r="ADC11907" s="60"/>
      <c r="ADD11907" s="60"/>
      <c r="ADE11907" s="60"/>
    </row>
    <row r="11908" spans="760:785" x14ac:dyDescent="0.25">
      <c r="ACF11908" s="60"/>
      <c r="ACG11908" s="60"/>
      <c r="ACH11908" s="60"/>
      <c r="ACI11908" s="60"/>
      <c r="ACJ11908" s="60"/>
      <c r="ACK11908" s="60"/>
      <c r="ACL11908" s="60"/>
      <c r="ACM11908" s="60"/>
      <c r="ACN11908" s="60"/>
      <c r="ACO11908" s="60"/>
      <c r="ACP11908" s="60"/>
      <c r="ACQ11908" s="60"/>
      <c r="ACR11908" s="60"/>
      <c r="ACS11908" s="60"/>
      <c r="ACT11908" s="60"/>
      <c r="ACU11908" s="60"/>
      <c r="ACV11908" s="60"/>
      <c r="ACW11908" s="60"/>
      <c r="ACX11908" s="60"/>
      <c r="ACY11908" s="60">
        <v>0.92214295376171196</v>
      </c>
      <c r="ACZ11908" s="60"/>
      <c r="ADA11908" s="60"/>
      <c r="ADB11908" s="60"/>
      <c r="ADC11908" s="60"/>
      <c r="ADD11908" s="60"/>
      <c r="ADE11908" s="60"/>
    </row>
    <row r="11909" spans="760:785" x14ac:dyDescent="0.25">
      <c r="ACF11909" s="60"/>
      <c r="ACG11909" s="60"/>
      <c r="ACH11909" s="60"/>
      <c r="ACI11909" s="60"/>
      <c r="ACJ11909" s="60"/>
      <c r="ACK11909" s="60"/>
      <c r="ACL11909" s="60"/>
      <c r="ACM11909" s="60"/>
      <c r="ACN11909" s="60"/>
      <c r="ACO11909" s="60"/>
      <c r="ACP11909" s="60"/>
      <c r="ACQ11909" s="60"/>
      <c r="ACR11909" s="60"/>
      <c r="ACS11909" s="60"/>
      <c r="ACT11909" s="60"/>
      <c r="ACU11909" s="60"/>
      <c r="ACV11909" s="60"/>
      <c r="ACW11909" s="60"/>
      <c r="ACX11909" s="60"/>
      <c r="ACY11909" s="60">
        <v>0.92212236946885295</v>
      </c>
      <c r="ACZ11909" s="60"/>
      <c r="ADA11909" s="60"/>
      <c r="ADB11909" s="60"/>
      <c r="ADC11909" s="60"/>
      <c r="ADD11909" s="60"/>
      <c r="ADE11909" s="60"/>
    </row>
    <row r="11910" spans="760:785" x14ac:dyDescent="0.25">
      <c r="ACF11910" s="60"/>
      <c r="ACG11910" s="60"/>
      <c r="ACH11910" s="60"/>
      <c r="ACI11910" s="60"/>
      <c r="ACJ11910" s="60"/>
      <c r="ACK11910" s="60"/>
      <c r="ACL11910" s="60"/>
      <c r="ACM11910" s="60"/>
      <c r="ACN11910" s="60"/>
      <c r="ACO11910" s="60"/>
      <c r="ACP11910" s="60"/>
      <c r="ACQ11910" s="60"/>
      <c r="ACR11910" s="60"/>
      <c r="ACS11910" s="60"/>
      <c r="ACT11910" s="60"/>
      <c r="ACU11910" s="60"/>
      <c r="ACV11910" s="60"/>
      <c r="ACW11910" s="60"/>
      <c r="ACX11910" s="60"/>
      <c r="ACY11910" s="60">
        <v>0.92210128772236499</v>
      </c>
      <c r="ACZ11910" s="60"/>
      <c r="ADA11910" s="60"/>
      <c r="ADB11910" s="60"/>
      <c r="ADC11910" s="60"/>
      <c r="ADD11910" s="60"/>
      <c r="ADE11910" s="60"/>
    </row>
    <row r="11911" spans="760:785" x14ac:dyDescent="0.25">
      <c r="ACF11911" s="60"/>
      <c r="ACG11911" s="60"/>
      <c r="ACH11911" s="60"/>
      <c r="ACI11911" s="60"/>
      <c r="ACJ11911" s="60"/>
      <c r="ACK11911" s="60"/>
      <c r="ACL11911" s="60"/>
      <c r="ACM11911" s="60"/>
      <c r="ACN11911" s="60"/>
      <c r="ACO11911" s="60"/>
      <c r="ACP11911" s="60"/>
      <c r="ACQ11911" s="60"/>
      <c r="ACR11911" s="60"/>
      <c r="ACS11911" s="60"/>
      <c r="ACT11911" s="60"/>
      <c r="ACU11911" s="60"/>
      <c r="ACV11911" s="60"/>
      <c r="ACW11911" s="60"/>
      <c r="ACX11911" s="60"/>
      <c r="ACY11911" s="60">
        <v>0.92209684063158703</v>
      </c>
      <c r="ACZ11911" s="60"/>
      <c r="ADA11911" s="60"/>
      <c r="ADB11911" s="60"/>
      <c r="ADC11911" s="60"/>
      <c r="ADD11911" s="60"/>
      <c r="ADE11911" s="60"/>
    </row>
    <row r="11912" spans="760:785" x14ac:dyDescent="0.25">
      <c r="ACF11912" s="60"/>
      <c r="ACG11912" s="60"/>
      <c r="ACH11912" s="60"/>
      <c r="ACI11912" s="60"/>
      <c r="ACJ11912" s="60"/>
      <c r="ACK11912" s="60"/>
      <c r="ACL11912" s="60"/>
      <c r="ACM11912" s="60"/>
      <c r="ACN11912" s="60"/>
      <c r="ACO11912" s="60"/>
      <c r="ACP11912" s="60"/>
      <c r="ACQ11912" s="60"/>
      <c r="ACR11912" s="60"/>
      <c r="ACS11912" s="60"/>
      <c r="ACT11912" s="60"/>
      <c r="ACU11912" s="60"/>
      <c r="ACV11912" s="60"/>
      <c r="ACW11912" s="60"/>
      <c r="ACX11912" s="60"/>
      <c r="ACY11912" s="60">
        <v>0.92209276577384303</v>
      </c>
      <c r="ACZ11912" s="60"/>
      <c r="ADA11912" s="60"/>
      <c r="ADB11912" s="60"/>
      <c r="ADC11912" s="60"/>
      <c r="ADD11912" s="60"/>
      <c r="ADE11912" s="60"/>
    </row>
    <row r="11913" spans="760:785" x14ac:dyDescent="0.25">
      <c r="ACF11913" s="60"/>
      <c r="ACG11913" s="60"/>
      <c r="ACH11913" s="60"/>
      <c r="ACI11913" s="60"/>
      <c r="ACJ11913" s="60"/>
      <c r="ACK11913" s="60"/>
      <c r="ACL11913" s="60"/>
      <c r="ACM11913" s="60"/>
      <c r="ACN11913" s="60"/>
      <c r="ACO11913" s="60"/>
      <c r="ACP11913" s="60"/>
      <c r="ACQ11913" s="60"/>
      <c r="ACR11913" s="60"/>
      <c r="ACS11913" s="60"/>
      <c r="ACT11913" s="60"/>
      <c r="ACU11913" s="60"/>
      <c r="ACV11913" s="60"/>
      <c r="ACW11913" s="60"/>
      <c r="ACX11913" s="60"/>
      <c r="ACY11913" s="60">
        <v>0.92200848713956296</v>
      </c>
      <c r="ACZ11913" s="60"/>
      <c r="ADA11913" s="60"/>
      <c r="ADB11913" s="60"/>
      <c r="ADC11913" s="60"/>
      <c r="ADD11913" s="60"/>
      <c r="ADE11913" s="60"/>
    </row>
    <row r="11914" spans="760:785" x14ac:dyDescent="0.25">
      <c r="ACF11914" s="60"/>
      <c r="ACG11914" s="60"/>
      <c r="ACH11914" s="60"/>
      <c r="ACI11914" s="60"/>
      <c r="ACJ11914" s="60"/>
      <c r="ACK11914" s="60"/>
      <c r="ACL11914" s="60"/>
      <c r="ACM11914" s="60"/>
      <c r="ACN11914" s="60"/>
      <c r="ACO11914" s="60"/>
      <c r="ACP11914" s="60"/>
      <c r="ACQ11914" s="60"/>
      <c r="ACR11914" s="60"/>
      <c r="ACS11914" s="60"/>
      <c r="ACT11914" s="60"/>
      <c r="ACU11914" s="60"/>
      <c r="ACV11914" s="60"/>
      <c r="ACW11914" s="60"/>
      <c r="ACX11914" s="60"/>
      <c r="ACY11914" s="60">
        <v>0.92200579200660004</v>
      </c>
      <c r="ACZ11914" s="60"/>
      <c r="ADA11914" s="60"/>
      <c r="ADB11914" s="60"/>
      <c r="ADC11914" s="60"/>
      <c r="ADD11914" s="60"/>
      <c r="ADE11914" s="60"/>
    </row>
    <row r="11915" spans="760:785" x14ac:dyDescent="0.25">
      <c r="ACF11915" s="60"/>
      <c r="ACG11915" s="60"/>
      <c r="ACH11915" s="60"/>
      <c r="ACI11915" s="60"/>
      <c r="ACJ11915" s="60"/>
      <c r="ACK11915" s="60"/>
      <c r="ACL11915" s="60"/>
      <c r="ACM11915" s="60"/>
      <c r="ACN11915" s="60"/>
      <c r="ACO11915" s="60"/>
      <c r="ACP11915" s="60"/>
      <c r="ACQ11915" s="60"/>
      <c r="ACR11915" s="60"/>
      <c r="ACS11915" s="60"/>
      <c r="ACT11915" s="60"/>
      <c r="ACU11915" s="60"/>
      <c r="ACV11915" s="60"/>
      <c r="ACW11915" s="60"/>
      <c r="ACX11915" s="60"/>
      <c r="ACY11915" s="60">
        <v>0.92200150369888101</v>
      </c>
      <c r="ACZ11915" s="60"/>
      <c r="ADA11915" s="60"/>
      <c r="ADB11915" s="60"/>
      <c r="ADC11915" s="60"/>
      <c r="ADD11915" s="60"/>
      <c r="ADE11915" s="60"/>
    </row>
    <row r="11916" spans="760:785" x14ac:dyDescent="0.25">
      <c r="ACF11916" s="60"/>
      <c r="ACG11916" s="60"/>
      <c r="ACH11916" s="60"/>
      <c r="ACI11916" s="60"/>
      <c r="ACJ11916" s="60"/>
      <c r="ACK11916" s="60"/>
      <c r="ACL11916" s="60"/>
      <c r="ACM11916" s="60"/>
      <c r="ACN11916" s="60"/>
      <c r="ACO11916" s="60"/>
      <c r="ACP11916" s="60"/>
      <c r="ACQ11916" s="60"/>
      <c r="ACR11916" s="60"/>
      <c r="ACS11916" s="60"/>
      <c r="ACT11916" s="60"/>
      <c r="ACU11916" s="60"/>
      <c r="ACV11916" s="60"/>
      <c r="ACW11916" s="60"/>
      <c r="ACX11916" s="60"/>
      <c r="ACY11916" s="60">
        <v>0.92199121178797705</v>
      </c>
      <c r="ACZ11916" s="60"/>
      <c r="ADA11916" s="60"/>
      <c r="ADB11916" s="60"/>
      <c r="ADC11916" s="60"/>
      <c r="ADD11916" s="60"/>
      <c r="ADE11916" s="60"/>
    </row>
    <row r="11917" spans="760:785" x14ac:dyDescent="0.25">
      <c r="ACF11917" s="60"/>
      <c r="ACG11917" s="60"/>
      <c r="ACH11917" s="60"/>
      <c r="ACI11917" s="60"/>
      <c r="ACJ11917" s="60"/>
      <c r="ACK11917" s="60"/>
      <c r="ACL11917" s="60"/>
      <c r="ACM11917" s="60"/>
      <c r="ACN11917" s="60"/>
      <c r="ACO11917" s="60"/>
      <c r="ACP11917" s="60"/>
      <c r="ACQ11917" s="60"/>
      <c r="ACR11917" s="60"/>
      <c r="ACS11917" s="60"/>
      <c r="ACT11917" s="60"/>
      <c r="ACU11917" s="60"/>
      <c r="ACV11917" s="60"/>
      <c r="ACW11917" s="60"/>
      <c r="ACX11917" s="60"/>
      <c r="ACY11917" s="60">
        <v>0.92195904819285002</v>
      </c>
      <c r="ACZ11917" s="60"/>
      <c r="ADA11917" s="60"/>
      <c r="ADB11917" s="60"/>
      <c r="ADC11917" s="60"/>
      <c r="ADD11917" s="60"/>
      <c r="ADE11917" s="60"/>
    </row>
    <row r="11918" spans="760:785" x14ac:dyDescent="0.25">
      <c r="ACF11918" s="60"/>
      <c r="ACG11918" s="60"/>
      <c r="ACH11918" s="60"/>
      <c r="ACI11918" s="60"/>
      <c r="ACJ11918" s="60"/>
      <c r="ACK11918" s="60"/>
      <c r="ACL11918" s="60"/>
      <c r="ACM11918" s="60"/>
      <c r="ACN11918" s="60"/>
      <c r="ACO11918" s="60"/>
      <c r="ACP11918" s="60"/>
      <c r="ACQ11918" s="60"/>
      <c r="ACR11918" s="60"/>
      <c r="ACS11918" s="60"/>
      <c r="ACT11918" s="60"/>
      <c r="ACU11918" s="60"/>
      <c r="ACV11918" s="60"/>
      <c r="ACW11918" s="60"/>
      <c r="ACX11918" s="60"/>
      <c r="ACY11918" s="60">
        <v>0.92193679303272402</v>
      </c>
      <c r="ACZ11918" s="60"/>
      <c r="ADA11918" s="60"/>
      <c r="ADB11918" s="60"/>
      <c r="ADC11918" s="60"/>
      <c r="ADD11918" s="60"/>
      <c r="ADE11918" s="60"/>
    </row>
    <row r="11919" spans="760:785" x14ac:dyDescent="0.25">
      <c r="ACF11919" s="60"/>
      <c r="ACG11919" s="60"/>
      <c r="ACH11919" s="60"/>
      <c r="ACI11919" s="60"/>
      <c r="ACJ11919" s="60"/>
      <c r="ACK11919" s="60"/>
      <c r="ACL11919" s="60"/>
      <c r="ACM11919" s="60"/>
      <c r="ACN11919" s="60"/>
      <c r="ACO11919" s="60"/>
      <c r="ACP11919" s="60"/>
      <c r="ACQ11919" s="60"/>
      <c r="ACR11919" s="60"/>
      <c r="ACS11919" s="60"/>
      <c r="ACT11919" s="60"/>
      <c r="ACU11919" s="60"/>
      <c r="ACV11919" s="60"/>
      <c r="ACW11919" s="60"/>
      <c r="ACX11919" s="60"/>
      <c r="ACY11919" s="60">
        <v>0.92193641868754705</v>
      </c>
      <c r="ACZ11919" s="60"/>
      <c r="ADA11919" s="60"/>
      <c r="ADB11919" s="60"/>
      <c r="ADC11919" s="60"/>
      <c r="ADD11919" s="60"/>
      <c r="ADE11919" s="60"/>
    </row>
    <row r="11920" spans="760:785" x14ac:dyDescent="0.25">
      <c r="ACF11920" s="60"/>
      <c r="ACG11920" s="60"/>
      <c r="ACH11920" s="60"/>
      <c r="ACI11920" s="60"/>
      <c r="ACJ11920" s="60"/>
      <c r="ACK11920" s="60"/>
      <c r="ACL11920" s="60"/>
      <c r="ACM11920" s="60"/>
      <c r="ACN11920" s="60"/>
      <c r="ACO11920" s="60"/>
      <c r="ACP11920" s="60"/>
      <c r="ACQ11920" s="60"/>
      <c r="ACR11920" s="60"/>
      <c r="ACS11920" s="60"/>
      <c r="ACT11920" s="60"/>
      <c r="ACU11920" s="60"/>
      <c r="ACV11920" s="60"/>
      <c r="ACW11920" s="60"/>
      <c r="ACX11920" s="60"/>
      <c r="ACY11920" s="60">
        <v>0.92193097297663595</v>
      </c>
      <c r="ACZ11920" s="60"/>
      <c r="ADA11920" s="60"/>
      <c r="ADB11920" s="60"/>
      <c r="ADC11920" s="60"/>
      <c r="ADD11920" s="60"/>
      <c r="ADE11920" s="60"/>
    </row>
    <row r="11921" spans="760:785" x14ac:dyDescent="0.25">
      <c r="ACF11921" s="60"/>
      <c r="ACG11921" s="60"/>
      <c r="ACH11921" s="60"/>
      <c r="ACI11921" s="60"/>
      <c r="ACJ11921" s="60"/>
      <c r="ACK11921" s="60"/>
      <c r="ACL11921" s="60"/>
      <c r="ACM11921" s="60"/>
      <c r="ACN11921" s="60"/>
      <c r="ACO11921" s="60"/>
      <c r="ACP11921" s="60"/>
      <c r="ACQ11921" s="60"/>
      <c r="ACR11921" s="60"/>
      <c r="ACS11921" s="60"/>
      <c r="ACT11921" s="60"/>
      <c r="ACU11921" s="60"/>
      <c r="ACV11921" s="60"/>
      <c r="ACW11921" s="60"/>
      <c r="ACX11921" s="60"/>
      <c r="ACY11921" s="60">
        <v>0.92180824519899096</v>
      </c>
      <c r="ACZ11921" s="60"/>
      <c r="ADA11921" s="60"/>
      <c r="ADB11921" s="60"/>
      <c r="ADC11921" s="60"/>
      <c r="ADD11921" s="60"/>
      <c r="ADE11921" s="60"/>
    </row>
    <row r="11922" spans="760:785" x14ac:dyDescent="0.25">
      <c r="ACF11922" s="60"/>
      <c r="ACG11922" s="60"/>
      <c r="ACH11922" s="60"/>
      <c r="ACI11922" s="60"/>
      <c r="ACJ11922" s="60"/>
      <c r="ACK11922" s="60"/>
      <c r="ACL11922" s="60"/>
      <c r="ACM11922" s="60"/>
      <c r="ACN11922" s="60"/>
      <c r="ACO11922" s="60"/>
      <c r="ACP11922" s="60"/>
      <c r="ACQ11922" s="60"/>
      <c r="ACR11922" s="60"/>
      <c r="ACS11922" s="60"/>
      <c r="ACT11922" s="60"/>
      <c r="ACU11922" s="60"/>
      <c r="ACV11922" s="60"/>
      <c r="ACW11922" s="60"/>
      <c r="ACX11922" s="60"/>
      <c r="ACY11922" s="60">
        <v>0.92179696376541498</v>
      </c>
      <c r="ACZ11922" s="60"/>
      <c r="ADA11922" s="60"/>
      <c r="ADB11922" s="60"/>
      <c r="ADC11922" s="60"/>
      <c r="ADD11922" s="60"/>
      <c r="ADE11922" s="60"/>
    </row>
    <row r="11923" spans="760:785" x14ac:dyDescent="0.25">
      <c r="ACF11923" s="60"/>
      <c r="ACG11923" s="60"/>
      <c r="ACH11923" s="60"/>
      <c r="ACI11923" s="60"/>
      <c r="ACJ11923" s="60"/>
      <c r="ACK11923" s="60"/>
      <c r="ACL11923" s="60"/>
      <c r="ACM11923" s="60"/>
      <c r="ACN11923" s="60"/>
      <c r="ACO11923" s="60"/>
      <c r="ACP11923" s="60"/>
      <c r="ACQ11923" s="60"/>
      <c r="ACR11923" s="60"/>
      <c r="ACS11923" s="60"/>
      <c r="ACT11923" s="60"/>
      <c r="ACU11923" s="60"/>
      <c r="ACV11923" s="60"/>
      <c r="ACW11923" s="60"/>
      <c r="ACX11923" s="60"/>
      <c r="ACY11923" s="60">
        <v>0.92169630790009205</v>
      </c>
      <c r="ACZ11923" s="60"/>
      <c r="ADA11923" s="60"/>
      <c r="ADB11923" s="60"/>
      <c r="ADC11923" s="60"/>
      <c r="ADD11923" s="60"/>
      <c r="ADE11923" s="60"/>
    </row>
    <row r="11924" spans="760:785" x14ac:dyDescent="0.25">
      <c r="ACF11924" s="60"/>
      <c r="ACG11924" s="60"/>
      <c r="ACH11924" s="60"/>
      <c r="ACI11924" s="60"/>
      <c r="ACJ11924" s="60"/>
      <c r="ACK11924" s="60"/>
      <c r="ACL11924" s="60"/>
      <c r="ACM11924" s="60"/>
      <c r="ACN11924" s="60"/>
      <c r="ACO11924" s="60"/>
      <c r="ACP11924" s="60"/>
      <c r="ACQ11924" s="60"/>
      <c r="ACR11924" s="60"/>
      <c r="ACS11924" s="60"/>
      <c r="ACT11924" s="60"/>
      <c r="ACU11924" s="60"/>
      <c r="ACV11924" s="60"/>
      <c r="ACW11924" s="60"/>
      <c r="ACX11924" s="60"/>
      <c r="ACY11924" s="60">
        <v>0.921686937274243</v>
      </c>
      <c r="ACZ11924" s="60"/>
      <c r="ADA11924" s="60"/>
      <c r="ADB11924" s="60"/>
      <c r="ADC11924" s="60"/>
      <c r="ADD11924" s="60"/>
      <c r="ADE11924" s="60"/>
    </row>
    <row r="11925" spans="760:785" x14ac:dyDescent="0.25">
      <c r="ACF11925" s="60"/>
      <c r="ACG11925" s="60"/>
      <c r="ACH11925" s="60"/>
      <c r="ACI11925" s="60"/>
      <c r="ACJ11925" s="60"/>
      <c r="ACK11925" s="60"/>
      <c r="ACL11925" s="60"/>
      <c r="ACM11925" s="60"/>
      <c r="ACN11925" s="60"/>
      <c r="ACO11925" s="60"/>
      <c r="ACP11925" s="60"/>
      <c r="ACQ11925" s="60"/>
      <c r="ACR11925" s="60"/>
      <c r="ACS11925" s="60"/>
      <c r="ACT11925" s="60"/>
      <c r="ACU11925" s="60"/>
      <c r="ACV11925" s="60"/>
      <c r="ACW11925" s="60"/>
      <c r="ACX11925" s="60"/>
      <c r="ACY11925" s="60">
        <v>0.92167601045243097</v>
      </c>
      <c r="ACZ11925" s="60"/>
      <c r="ADA11925" s="60"/>
      <c r="ADB11925" s="60"/>
      <c r="ADC11925" s="60"/>
      <c r="ADD11925" s="60"/>
      <c r="ADE11925" s="60"/>
    </row>
    <row r="11926" spans="760:785" x14ac:dyDescent="0.25">
      <c r="ACF11926" s="60"/>
      <c r="ACG11926" s="60"/>
      <c r="ACH11926" s="60"/>
      <c r="ACI11926" s="60"/>
      <c r="ACJ11926" s="60"/>
      <c r="ACK11926" s="60"/>
      <c r="ACL11926" s="60"/>
      <c r="ACM11926" s="60"/>
      <c r="ACN11926" s="60"/>
      <c r="ACO11926" s="60"/>
      <c r="ACP11926" s="60"/>
      <c r="ACQ11926" s="60"/>
      <c r="ACR11926" s="60"/>
      <c r="ACS11926" s="60"/>
      <c r="ACT11926" s="60"/>
      <c r="ACU11926" s="60"/>
      <c r="ACV11926" s="60"/>
      <c r="ACW11926" s="60"/>
      <c r="ACX11926" s="60"/>
      <c r="ACY11926" s="60">
        <v>0.92150916543962702</v>
      </c>
      <c r="ACZ11926" s="60"/>
      <c r="ADA11926" s="60"/>
      <c r="ADB11926" s="60"/>
      <c r="ADC11926" s="60"/>
      <c r="ADD11926" s="60"/>
      <c r="ADE11926" s="60"/>
    </row>
    <row r="11927" spans="760:785" x14ac:dyDescent="0.25">
      <c r="ACF11927" s="60"/>
      <c r="ACG11927" s="60"/>
      <c r="ACH11927" s="60"/>
      <c r="ACI11927" s="60"/>
      <c r="ACJ11927" s="60"/>
      <c r="ACK11927" s="60"/>
      <c r="ACL11927" s="60"/>
      <c r="ACM11927" s="60"/>
      <c r="ACN11927" s="60"/>
      <c r="ACO11927" s="60"/>
      <c r="ACP11927" s="60"/>
      <c r="ACQ11927" s="60"/>
      <c r="ACR11927" s="60"/>
      <c r="ACS11927" s="60"/>
      <c r="ACT11927" s="60"/>
      <c r="ACU11927" s="60"/>
      <c r="ACV11927" s="60"/>
      <c r="ACW11927" s="60"/>
      <c r="ACX11927" s="60"/>
      <c r="ACY11927" s="60">
        <v>0.92139066956680404</v>
      </c>
      <c r="ACZ11927" s="60"/>
      <c r="ADA11927" s="60"/>
      <c r="ADB11927" s="60"/>
      <c r="ADC11927" s="60"/>
      <c r="ADD11927" s="60"/>
      <c r="ADE11927" s="60"/>
    </row>
    <row r="11928" spans="760:785" x14ac:dyDescent="0.25">
      <c r="ACF11928" s="60"/>
      <c r="ACG11928" s="60"/>
      <c r="ACH11928" s="60"/>
      <c r="ACI11928" s="60"/>
      <c r="ACJ11928" s="60"/>
      <c r="ACK11928" s="60"/>
      <c r="ACL11928" s="60"/>
      <c r="ACM11928" s="60"/>
      <c r="ACN11928" s="60"/>
      <c r="ACO11928" s="60"/>
      <c r="ACP11928" s="60"/>
      <c r="ACQ11928" s="60"/>
      <c r="ACR11928" s="60"/>
      <c r="ACS11928" s="60"/>
      <c r="ACT11928" s="60"/>
      <c r="ACU11928" s="60"/>
      <c r="ACV11928" s="60"/>
      <c r="ACW11928" s="60"/>
      <c r="ACX11928" s="60"/>
      <c r="ACY11928" s="60">
        <v>0.92137707580685202</v>
      </c>
      <c r="ACZ11928" s="60"/>
      <c r="ADA11928" s="60"/>
      <c r="ADB11928" s="60"/>
      <c r="ADC11928" s="60"/>
      <c r="ADD11928" s="60"/>
      <c r="ADE11928" s="60"/>
    </row>
    <row r="11929" spans="760:785" x14ac:dyDescent="0.25">
      <c r="ACF11929" s="60"/>
      <c r="ACG11929" s="60"/>
      <c r="ACH11929" s="60"/>
      <c r="ACI11929" s="60"/>
      <c r="ACJ11929" s="60"/>
      <c r="ACK11929" s="60"/>
      <c r="ACL11929" s="60"/>
      <c r="ACM11929" s="60"/>
      <c r="ACN11929" s="60"/>
      <c r="ACO11929" s="60"/>
      <c r="ACP11929" s="60"/>
      <c r="ACQ11929" s="60"/>
      <c r="ACR11929" s="60"/>
      <c r="ACS11929" s="60"/>
      <c r="ACT11929" s="60"/>
      <c r="ACU11929" s="60"/>
      <c r="ACV11929" s="60"/>
      <c r="ACW11929" s="60"/>
      <c r="ACX11929" s="60"/>
      <c r="ACY11929" s="60">
        <v>0.92127048078761697</v>
      </c>
      <c r="ACZ11929" s="60"/>
      <c r="ADA11929" s="60"/>
      <c r="ADB11929" s="60"/>
      <c r="ADC11929" s="60"/>
      <c r="ADD11929" s="60"/>
      <c r="ADE11929" s="60"/>
    </row>
    <row r="11930" spans="760:785" x14ac:dyDescent="0.25">
      <c r="ACF11930" s="60"/>
      <c r="ACG11930" s="60"/>
      <c r="ACH11930" s="60"/>
      <c r="ACI11930" s="60"/>
      <c r="ACJ11930" s="60"/>
      <c r="ACK11930" s="60"/>
      <c r="ACL11930" s="60"/>
      <c r="ACM11930" s="60"/>
      <c r="ACN11930" s="60"/>
      <c r="ACO11930" s="60"/>
      <c r="ACP11930" s="60"/>
      <c r="ACQ11930" s="60"/>
      <c r="ACR11930" s="60"/>
      <c r="ACS11930" s="60"/>
      <c r="ACT11930" s="60"/>
      <c r="ACU11930" s="60"/>
      <c r="ACV11930" s="60"/>
      <c r="ACW11930" s="60"/>
      <c r="ACX11930" s="60"/>
      <c r="ACY11930" s="60">
        <v>0.921241820792705</v>
      </c>
      <c r="ACZ11930" s="60"/>
      <c r="ADA11930" s="60"/>
      <c r="ADB11930" s="60"/>
      <c r="ADC11930" s="60"/>
      <c r="ADD11930" s="60"/>
      <c r="ADE11930" s="60"/>
    </row>
    <row r="11931" spans="760:785" x14ac:dyDescent="0.25">
      <c r="ACF11931" s="60"/>
      <c r="ACG11931" s="60"/>
      <c r="ACH11931" s="60"/>
      <c r="ACI11931" s="60"/>
      <c r="ACJ11931" s="60"/>
      <c r="ACK11931" s="60"/>
      <c r="ACL11931" s="60"/>
      <c r="ACM11931" s="60"/>
      <c r="ACN11931" s="60"/>
      <c r="ACO11931" s="60"/>
      <c r="ACP11931" s="60"/>
      <c r="ACQ11931" s="60"/>
      <c r="ACR11931" s="60"/>
      <c r="ACS11931" s="60"/>
      <c r="ACT11931" s="60"/>
      <c r="ACU11931" s="60"/>
      <c r="ACV11931" s="60"/>
      <c r="ACW11931" s="60"/>
      <c r="ACX11931" s="60"/>
      <c r="ACY11931" s="60">
        <v>0.92120604662730299</v>
      </c>
      <c r="ACZ11931" s="60"/>
      <c r="ADA11931" s="60"/>
      <c r="ADB11931" s="60"/>
      <c r="ADC11931" s="60"/>
      <c r="ADD11931" s="60"/>
      <c r="ADE11931" s="60"/>
    </row>
    <row r="11932" spans="760:785" x14ac:dyDescent="0.25">
      <c r="ACF11932" s="60"/>
      <c r="ACG11932" s="60"/>
      <c r="ACH11932" s="60"/>
      <c r="ACI11932" s="60"/>
      <c r="ACJ11932" s="60"/>
      <c r="ACK11932" s="60"/>
      <c r="ACL11932" s="60"/>
      <c r="ACM11932" s="60"/>
      <c r="ACN11932" s="60"/>
      <c r="ACO11932" s="60"/>
      <c r="ACP11932" s="60"/>
      <c r="ACQ11932" s="60"/>
      <c r="ACR11932" s="60"/>
      <c r="ACS11932" s="60"/>
      <c r="ACT11932" s="60"/>
      <c r="ACU11932" s="60"/>
      <c r="ACV11932" s="60"/>
      <c r="ACW11932" s="60"/>
      <c r="ACX11932" s="60"/>
      <c r="ACY11932" s="60">
        <v>0.92116818629337904</v>
      </c>
      <c r="ACZ11932" s="60"/>
      <c r="ADA11932" s="60"/>
      <c r="ADB11932" s="60"/>
      <c r="ADC11932" s="60"/>
      <c r="ADD11932" s="60"/>
      <c r="ADE11932" s="60"/>
    </row>
    <row r="11933" spans="760:785" x14ac:dyDescent="0.25">
      <c r="ACF11933" s="60"/>
      <c r="ACG11933" s="60"/>
      <c r="ACH11933" s="60"/>
      <c r="ACI11933" s="60"/>
      <c r="ACJ11933" s="60"/>
      <c r="ACK11933" s="60"/>
      <c r="ACL11933" s="60"/>
      <c r="ACM11933" s="60"/>
      <c r="ACN11933" s="60"/>
      <c r="ACO11933" s="60"/>
      <c r="ACP11933" s="60"/>
      <c r="ACQ11933" s="60"/>
      <c r="ACR11933" s="60"/>
      <c r="ACS11933" s="60"/>
      <c r="ACT11933" s="60"/>
      <c r="ACU11933" s="60"/>
      <c r="ACV11933" s="60"/>
      <c r="ACW11933" s="60"/>
      <c r="ACX11933" s="60"/>
      <c r="ACY11933" s="60">
        <v>0.92116391784894103</v>
      </c>
      <c r="ACZ11933" s="60"/>
      <c r="ADA11933" s="60"/>
      <c r="ADB11933" s="60"/>
      <c r="ADC11933" s="60"/>
      <c r="ADD11933" s="60"/>
      <c r="ADE11933" s="60"/>
    </row>
    <row r="11934" spans="760:785" x14ac:dyDescent="0.25">
      <c r="ACF11934" s="60"/>
      <c r="ACG11934" s="60"/>
      <c r="ACH11934" s="60"/>
      <c r="ACI11934" s="60"/>
      <c r="ACJ11934" s="60"/>
      <c r="ACK11934" s="60"/>
      <c r="ACL11934" s="60"/>
      <c r="ACM11934" s="60"/>
      <c r="ACN11934" s="60"/>
      <c r="ACO11934" s="60"/>
      <c r="ACP11934" s="60"/>
      <c r="ACQ11934" s="60"/>
      <c r="ACR11934" s="60"/>
      <c r="ACS11934" s="60"/>
      <c r="ACT11934" s="60"/>
      <c r="ACU11934" s="60"/>
      <c r="ACV11934" s="60"/>
      <c r="ACW11934" s="60"/>
      <c r="ACX11934" s="60"/>
      <c r="ACY11934" s="60">
        <v>0.92112523931831303</v>
      </c>
      <c r="ACZ11934" s="60"/>
      <c r="ADA11934" s="60"/>
      <c r="ADB11934" s="60"/>
      <c r="ADC11934" s="60"/>
      <c r="ADD11934" s="60"/>
      <c r="ADE11934" s="60"/>
    </row>
    <row r="11935" spans="760:785" x14ac:dyDescent="0.25">
      <c r="ACF11935" s="60"/>
      <c r="ACG11935" s="60"/>
      <c r="ACH11935" s="60"/>
      <c r="ACI11935" s="60"/>
      <c r="ACJ11935" s="60"/>
      <c r="ACK11935" s="60"/>
      <c r="ACL11935" s="60"/>
      <c r="ACM11935" s="60"/>
      <c r="ACN11935" s="60"/>
      <c r="ACO11935" s="60"/>
      <c r="ACP11935" s="60"/>
      <c r="ACQ11935" s="60"/>
      <c r="ACR11935" s="60"/>
      <c r="ACS11935" s="60"/>
      <c r="ACT11935" s="60"/>
      <c r="ACU11935" s="60"/>
      <c r="ACV11935" s="60"/>
      <c r="ACW11935" s="60"/>
      <c r="ACX11935" s="60"/>
      <c r="ACY11935" s="60">
        <v>0.92108961699802705</v>
      </c>
      <c r="ACZ11935" s="60"/>
      <c r="ADA11935" s="60"/>
      <c r="ADB11935" s="60"/>
      <c r="ADC11935" s="60"/>
      <c r="ADD11935" s="60"/>
      <c r="ADE11935" s="60"/>
    </row>
    <row r="11936" spans="760:785" x14ac:dyDescent="0.25">
      <c r="ACF11936" s="60"/>
      <c r="ACG11936" s="60"/>
      <c r="ACH11936" s="60"/>
      <c r="ACI11936" s="60"/>
      <c r="ACJ11936" s="60"/>
      <c r="ACK11936" s="60"/>
      <c r="ACL11936" s="60"/>
      <c r="ACM11936" s="60"/>
      <c r="ACN11936" s="60"/>
      <c r="ACO11936" s="60"/>
      <c r="ACP11936" s="60"/>
      <c r="ACQ11936" s="60"/>
      <c r="ACR11936" s="60"/>
      <c r="ACS11936" s="60"/>
      <c r="ACT11936" s="60"/>
      <c r="ACU11936" s="60"/>
      <c r="ACV11936" s="60"/>
      <c r="ACW11936" s="60"/>
      <c r="ACX11936" s="60"/>
      <c r="ACY11936" s="60">
        <v>0.92107222922034304</v>
      </c>
      <c r="ACZ11936" s="60"/>
      <c r="ADA11936" s="60"/>
      <c r="ADB11936" s="60"/>
      <c r="ADC11936" s="60"/>
      <c r="ADD11936" s="60"/>
      <c r="ADE11936" s="60"/>
    </row>
    <row r="11937" spans="760:785" x14ac:dyDescent="0.25">
      <c r="ACF11937" s="60"/>
      <c r="ACG11937" s="60"/>
      <c r="ACH11937" s="60"/>
      <c r="ACI11937" s="60"/>
      <c r="ACJ11937" s="60"/>
      <c r="ACK11937" s="60"/>
      <c r="ACL11937" s="60"/>
      <c r="ACM11937" s="60"/>
      <c r="ACN11937" s="60"/>
      <c r="ACO11937" s="60"/>
      <c r="ACP11937" s="60"/>
      <c r="ACQ11937" s="60"/>
      <c r="ACR11937" s="60"/>
      <c r="ACS11937" s="60"/>
      <c r="ACT11937" s="60"/>
      <c r="ACU11937" s="60"/>
      <c r="ACV11937" s="60"/>
      <c r="ACW11937" s="60"/>
      <c r="ACX11937" s="60"/>
      <c r="ACY11937" s="60">
        <v>0.92103481426987999</v>
      </c>
      <c r="ACZ11937" s="60"/>
      <c r="ADA11937" s="60"/>
      <c r="ADB11937" s="60"/>
      <c r="ADC11937" s="60"/>
      <c r="ADD11937" s="60"/>
      <c r="ADE11937" s="60"/>
    </row>
    <row r="11938" spans="760:785" x14ac:dyDescent="0.25">
      <c r="ACF11938" s="60"/>
      <c r="ACG11938" s="60"/>
      <c r="ACH11938" s="60"/>
      <c r="ACI11938" s="60"/>
      <c r="ACJ11938" s="60"/>
      <c r="ACK11938" s="60"/>
      <c r="ACL11938" s="60"/>
      <c r="ACM11938" s="60"/>
      <c r="ACN11938" s="60"/>
      <c r="ACO11938" s="60"/>
      <c r="ACP11938" s="60"/>
      <c r="ACQ11938" s="60"/>
      <c r="ACR11938" s="60"/>
      <c r="ACS11938" s="60"/>
      <c r="ACT11938" s="60"/>
      <c r="ACU11938" s="60"/>
      <c r="ACV11938" s="60"/>
      <c r="ACW11938" s="60"/>
      <c r="ACX11938" s="60"/>
      <c r="ACY11938" s="60">
        <v>0.92102072099403298</v>
      </c>
      <c r="ACZ11938" s="60"/>
      <c r="ADA11938" s="60"/>
      <c r="ADB11938" s="60"/>
      <c r="ADC11938" s="60"/>
      <c r="ADD11938" s="60"/>
      <c r="ADE11938" s="60"/>
    </row>
    <row r="11939" spans="760:785" x14ac:dyDescent="0.25">
      <c r="ACF11939" s="60"/>
      <c r="ACG11939" s="60"/>
      <c r="ACH11939" s="60"/>
      <c r="ACI11939" s="60"/>
      <c r="ACJ11939" s="60"/>
      <c r="ACK11939" s="60"/>
      <c r="ACL11939" s="60"/>
      <c r="ACM11939" s="60"/>
      <c r="ACN11939" s="60"/>
      <c r="ACO11939" s="60"/>
      <c r="ACP11939" s="60"/>
      <c r="ACQ11939" s="60"/>
      <c r="ACR11939" s="60"/>
      <c r="ACS11939" s="60"/>
      <c r="ACT11939" s="60"/>
      <c r="ACU11939" s="60"/>
      <c r="ACV11939" s="60"/>
      <c r="ACW11939" s="60"/>
      <c r="ACX11939" s="60"/>
      <c r="ACY11939" s="60">
        <v>0.92101824753719397</v>
      </c>
      <c r="ACZ11939" s="60"/>
      <c r="ADA11939" s="60"/>
      <c r="ADB11939" s="60"/>
      <c r="ADC11939" s="60"/>
      <c r="ADD11939" s="60"/>
      <c r="ADE11939" s="60"/>
    </row>
    <row r="11940" spans="760:785" x14ac:dyDescent="0.25">
      <c r="ACF11940" s="60"/>
      <c r="ACG11940" s="60"/>
      <c r="ACH11940" s="60"/>
      <c r="ACI11940" s="60"/>
      <c r="ACJ11940" s="60"/>
      <c r="ACK11940" s="60"/>
      <c r="ACL11940" s="60"/>
      <c r="ACM11940" s="60"/>
      <c r="ACN11940" s="60"/>
      <c r="ACO11940" s="60"/>
      <c r="ACP11940" s="60"/>
      <c r="ACQ11940" s="60"/>
      <c r="ACR11940" s="60"/>
      <c r="ACS11940" s="60"/>
      <c r="ACT11940" s="60"/>
      <c r="ACU11940" s="60"/>
      <c r="ACV11940" s="60"/>
      <c r="ACW11940" s="60"/>
      <c r="ACX11940" s="60"/>
      <c r="ACY11940" s="60">
        <v>0.92101017816973296</v>
      </c>
      <c r="ACZ11940" s="60"/>
      <c r="ADA11940" s="60"/>
      <c r="ADB11940" s="60"/>
      <c r="ADC11940" s="60"/>
      <c r="ADD11940" s="60"/>
      <c r="ADE11940" s="60"/>
    </row>
    <row r="11941" spans="760:785" x14ac:dyDescent="0.25">
      <c r="ACF11941" s="60"/>
      <c r="ACG11941" s="60"/>
      <c r="ACH11941" s="60"/>
      <c r="ACI11941" s="60"/>
      <c r="ACJ11941" s="60"/>
      <c r="ACK11941" s="60"/>
      <c r="ACL11941" s="60"/>
      <c r="ACM11941" s="60"/>
      <c r="ACN11941" s="60"/>
      <c r="ACO11941" s="60"/>
      <c r="ACP11941" s="60"/>
      <c r="ACQ11941" s="60"/>
      <c r="ACR11941" s="60"/>
      <c r="ACS11941" s="60"/>
      <c r="ACT11941" s="60"/>
      <c r="ACU11941" s="60"/>
      <c r="ACV11941" s="60"/>
      <c r="ACW11941" s="60"/>
      <c r="ACX11941" s="60"/>
      <c r="ACY11941" s="60">
        <v>0.92100874373424402</v>
      </c>
      <c r="ACZ11941" s="60"/>
      <c r="ADA11941" s="60"/>
      <c r="ADB11941" s="60"/>
      <c r="ADC11941" s="60"/>
      <c r="ADD11941" s="60"/>
      <c r="ADE11941" s="60"/>
    </row>
    <row r="11942" spans="760:785" x14ac:dyDescent="0.25">
      <c r="ACF11942" s="60"/>
      <c r="ACG11942" s="60"/>
      <c r="ACH11942" s="60"/>
      <c r="ACI11942" s="60"/>
      <c r="ACJ11942" s="60"/>
      <c r="ACK11942" s="60"/>
      <c r="ACL11942" s="60"/>
      <c r="ACM11942" s="60"/>
      <c r="ACN11942" s="60"/>
      <c r="ACO11942" s="60"/>
      <c r="ACP11942" s="60"/>
      <c r="ACQ11942" s="60"/>
      <c r="ACR11942" s="60"/>
      <c r="ACS11942" s="60"/>
      <c r="ACT11942" s="60"/>
      <c r="ACU11942" s="60"/>
      <c r="ACV11942" s="60"/>
      <c r="ACW11942" s="60"/>
      <c r="ACX11942" s="60"/>
      <c r="ACY11942" s="60">
        <v>0.92096911341439702</v>
      </c>
      <c r="ACZ11942" s="60"/>
      <c r="ADA11942" s="60"/>
      <c r="ADB11942" s="60"/>
      <c r="ADC11942" s="60"/>
      <c r="ADD11942" s="60"/>
      <c r="ADE11942" s="60"/>
    </row>
    <row r="11943" spans="760:785" x14ac:dyDescent="0.25">
      <c r="ACF11943" s="60"/>
      <c r="ACG11943" s="60"/>
      <c r="ACH11943" s="60"/>
      <c r="ACI11943" s="60"/>
      <c r="ACJ11943" s="60"/>
      <c r="ACK11943" s="60"/>
      <c r="ACL11943" s="60"/>
      <c r="ACM11943" s="60"/>
      <c r="ACN11943" s="60"/>
      <c r="ACO11943" s="60"/>
      <c r="ACP11943" s="60"/>
      <c r="ACQ11943" s="60"/>
      <c r="ACR11943" s="60"/>
      <c r="ACS11943" s="60"/>
      <c r="ACT11943" s="60"/>
      <c r="ACU11943" s="60"/>
      <c r="ACV11943" s="60"/>
      <c r="ACW11943" s="60"/>
      <c r="ACX11943" s="60"/>
      <c r="ACY11943" s="60">
        <v>0.92093950939435698</v>
      </c>
      <c r="ACZ11943" s="60"/>
      <c r="ADA11943" s="60"/>
      <c r="ADB11943" s="60"/>
      <c r="ADC11943" s="60"/>
      <c r="ADD11943" s="60"/>
      <c r="ADE11943" s="60"/>
    </row>
    <row r="11944" spans="760:785" x14ac:dyDescent="0.25">
      <c r="ACF11944" s="60"/>
      <c r="ACG11944" s="60"/>
      <c r="ACH11944" s="60"/>
      <c r="ACI11944" s="60"/>
      <c r="ACJ11944" s="60"/>
      <c r="ACK11944" s="60"/>
      <c r="ACL11944" s="60"/>
      <c r="ACM11944" s="60"/>
      <c r="ACN11944" s="60"/>
      <c r="ACO11944" s="60"/>
      <c r="ACP11944" s="60"/>
      <c r="ACQ11944" s="60"/>
      <c r="ACR11944" s="60"/>
      <c r="ACS11944" s="60"/>
      <c r="ACT11944" s="60"/>
      <c r="ACU11944" s="60"/>
      <c r="ACV11944" s="60"/>
      <c r="ACW11944" s="60"/>
      <c r="ACX11944" s="60"/>
      <c r="ACY11944" s="60">
        <v>0.92089727028191004</v>
      </c>
      <c r="ACZ11944" s="60"/>
      <c r="ADA11944" s="60"/>
      <c r="ADB11944" s="60"/>
      <c r="ADC11944" s="60"/>
      <c r="ADD11944" s="60"/>
      <c r="ADE11944" s="60"/>
    </row>
    <row r="11945" spans="760:785" x14ac:dyDescent="0.25">
      <c r="ACF11945" s="60"/>
      <c r="ACG11945" s="60"/>
      <c r="ACH11945" s="60"/>
      <c r="ACI11945" s="60"/>
      <c r="ACJ11945" s="60"/>
      <c r="ACK11945" s="60"/>
      <c r="ACL11945" s="60"/>
      <c r="ACM11945" s="60"/>
      <c r="ACN11945" s="60"/>
      <c r="ACO11945" s="60"/>
      <c r="ACP11945" s="60"/>
      <c r="ACQ11945" s="60"/>
      <c r="ACR11945" s="60"/>
      <c r="ACS11945" s="60"/>
      <c r="ACT11945" s="60"/>
      <c r="ACU11945" s="60"/>
      <c r="ACV11945" s="60"/>
      <c r="ACW11945" s="60"/>
      <c r="ACX11945" s="60"/>
      <c r="ACY11945" s="60">
        <v>0.92086773249153198</v>
      </c>
      <c r="ACZ11945" s="60"/>
      <c r="ADA11945" s="60"/>
      <c r="ADB11945" s="60"/>
      <c r="ADC11945" s="60"/>
      <c r="ADD11945" s="60"/>
      <c r="ADE11945" s="60"/>
    </row>
    <row r="11946" spans="760:785" x14ac:dyDescent="0.25">
      <c r="ACF11946" s="60"/>
      <c r="ACG11946" s="60"/>
      <c r="ACH11946" s="60"/>
      <c r="ACI11946" s="60"/>
      <c r="ACJ11946" s="60"/>
      <c r="ACK11946" s="60"/>
      <c r="ACL11946" s="60"/>
      <c r="ACM11946" s="60"/>
      <c r="ACN11946" s="60"/>
      <c r="ACO11946" s="60"/>
      <c r="ACP11946" s="60"/>
      <c r="ACQ11946" s="60"/>
      <c r="ACR11946" s="60"/>
      <c r="ACS11946" s="60"/>
      <c r="ACT11946" s="60"/>
      <c r="ACU11946" s="60"/>
      <c r="ACV11946" s="60"/>
      <c r="ACW11946" s="60"/>
      <c r="ACX11946" s="60"/>
      <c r="ACY11946" s="60">
        <v>0.92082526047048696</v>
      </c>
      <c r="ACZ11946" s="60"/>
      <c r="ADA11946" s="60"/>
      <c r="ADB11946" s="60"/>
      <c r="ADC11946" s="60"/>
      <c r="ADD11946" s="60"/>
      <c r="ADE11946" s="60"/>
    </row>
    <row r="11947" spans="760:785" x14ac:dyDescent="0.25">
      <c r="ACF11947" s="60"/>
      <c r="ACG11947" s="60"/>
      <c r="ACH11947" s="60"/>
      <c r="ACI11947" s="60"/>
      <c r="ACJ11947" s="60"/>
      <c r="ACK11947" s="60"/>
      <c r="ACL11947" s="60"/>
      <c r="ACM11947" s="60"/>
      <c r="ACN11947" s="60"/>
      <c r="ACO11947" s="60"/>
      <c r="ACP11947" s="60"/>
      <c r="ACQ11947" s="60"/>
      <c r="ACR11947" s="60"/>
      <c r="ACS11947" s="60"/>
      <c r="ACT11947" s="60"/>
      <c r="ACU11947" s="60"/>
      <c r="ACV11947" s="60"/>
      <c r="ACW11947" s="60"/>
      <c r="ACX11947" s="60"/>
      <c r="ACY11947" s="60">
        <v>0.920788643292069</v>
      </c>
      <c r="ACZ11947" s="60"/>
      <c r="ADA11947" s="60"/>
      <c r="ADB11947" s="60"/>
      <c r="ADC11947" s="60"/>
      <c r="ADD11947" s="60"/>
      <c r="ADE11947" s="60"/>
    </row>
    <row r="11948" spans="760:785" x14ac:dyDescent="0.25">
      <c r="ACF11948" s="60"/>
      <c r="ACG11948" s="60"/>
      <c r="ACH11948" s="60"/>
      <c r="ACI11948" s="60"/>
      <c r="ACJ11948" s="60"/>
      <c r="ACK11948" s="60"/>
      <c r="ACL11948" s="60"/>
      <c r="ACM11948" s="60"/>
      <c r="ACN11948" s="60"/>
      <c r="ACO11948" s="60"/>
      <c r="ACP11948" s="60"/>
      <c r="ACQ11948" s="60"/>
      <c r="ACR11948" s="60"/>
      <c r="ACS11948" s="60"/>
      <c r="ACT11948" s="60"/>
      <c r="ACU11948" s="60"/>
      <c r="ACV11948" s="60"/>
      <c r="ACW11948" s="60"/>
      <c r="ACX11948" s="60"/>
      <c r="ACY11948" s="60">
        <v>0.92071684653942298</v>
      </c>
      <c r="ACZ11948" s="60"/>
      <c r="ADA11948" s="60"/>
      <c r="ADB11948" s="60"/>
      <c r="ADC11948" s="60"/>
      <c r="ADD11948" s="60"/>
      <c r="ADE11948" s="60"/>
    </row>
    <row r="11949" spans="760:785" x14ac:dyDescent="0.25">
      <c r="ACF11949" s="60"/>
      <c r="ACG11949" s="60"/>
      <c r="ACH11949" s="60"/>
      <c r="ACI11949" s="60"/>
      <c r="ACJ11949" s="60"/>
      <c r="ACK11949" s="60"/>
      <c r="ACL11949" s="60"/>
      <c r="ACM11949" s="60"/>
      <c r="ACN11949" s="60"/>
      <c r="ACO11949" s="60"/>
      <c r="ACP11949" s="60"/>
      <c r="ACQ11949" s="60"/>
      <c r="ACR11949" s="60"/>
      <c r="ACS11949" s="60"/>
      <c r="ACT11949" s="60"/>
      <c r="ACU11949" s="60"/>
      <c r="ACV11949" s="60"/>
      <c r="ACW11949" s="60"/>
      <c r="ACX11949" s="60"/>
      <c r="ACY11949" s="60">
        <v>0.920651194140091</v>
      </c>
      <c r="ACZ11949" s="60"/>
      <c r="ADA11949" s="60"/>
      <c r="ADB11949" s="60"/>
      <c r="ADC11949" s="60"/>
      <c r="ADD11949" s="60"/>
      <c r="ADE11949" s="60"/>
    </row>
    <row r="11950" spans="760:785" x14ac:dyDescent="0.25">
      <c r="ACF11950" s="60"/>
      <c r="ACG11950" s="60"/>
      <c r="ACH11950" s="60"/>
      <c r="ACI11950" s="60"/>
      <c r="ACJ11950" s="60"/>
      <c r="ACK11950" s="60"/>
      <c r="ACL11950" s="60"/>
      <c r="ACM11950" s="60"/>
      <c r="ACN11950" s="60"/>
      <c r="ACO11950" s="60"/>
      <c r="ACP11950" s="60"/>
      <c r="ACQ11950" s="60"/>
      <c r="ACR11950" s="60"/>
      <c r="ACS11950" s="60"/>
      <c r="ACT11950" s="60"/>
      <c r="ACU11950" s="60"/>
      <c r="ACV11950" s="60"/>
      <c r="ACW11950" s="60"/>
      <c r="ACX11950" s="60"/>
      <c r="ACY11950" s="60">
        <v>0.92056656762586098</v>
      </c>
      <c r="ACZ11950" s="60"/>
      <c r="ADA11950" s="60"/>
      <c r="ADB11950" s="60"/>
      <c r="ADC11950" s="60"/>
      <c r="ADD11950" s="60"/>
      <c r="ADE11950" s="60"/>
    </row>
    <row r="11951" spans="760:785" x14ac:dyDescent="0.25">
      <c r="ACF11951" s="60"/>
      <c r="ACG11951" s="60"/>
      <c r="ACH11951" s="60"/>
      <c r="ACI11951" s="60"/>
      <c r="ACJ11951" s="60"/>
      <c r="ACK11951" s="60"/>
      <c r="ACL11951" s="60"/>
      <c r="ACM11951" s="60"/>
      <c r="ACN11951" s="60"/>
      <c r="ACO11951" s="60"/>
      <c r="ACP11951" s="60"/>
      <c r="ACQ11951" s="60"/>
      <c r="ACR11951" s="60"/>
      <c r="ACS11951" s="60"/>
      <c r="ACT11951" s="60"/>
      <c r="ACU11951" s="60"/>
      <c r="ACV11951" s="60"/>
      <c r="ACW11951" s="60"/>
      <c r="ACX11951" s="60"/>
      <c r="ACY11951" s="60">
        <v>0.92053661702761302</v>
      </c>
      <c r="ACZ11951" s="60"/>
      <c r="ADA11951" s="60"/>
      <c r="ADB11951" s="60"/>
      <c r="ADC11951" s="60"/>
      <c r="ADD11951" s="60"/>
      <c r="ADE11951" s="60"/>
    </row>
    <row r="11952" spans="760:785" x14ac:dyDescent="0.25">
      <c r="ACF11952" s="60"/>
      <c r="ACG11952" s="60"/>
      <c r="ACH11952" s="60"/>
      <c r="ACI11952" s="60"/>
      <c r="ACJ11952" s="60"/>
      <c r="ACK11952" s="60"/>
      <c r="ACL11952" s="60"/>
      <c r="ACM11952" s="60"/>
      <c r="ACN11952" s="60"/>
      <c r="ACO11952" s="60"/>
      <c r="ACP11952" s="60"/>
      <c r="ACQ11952" s="60"/>
      <c r="ACR11952" s="60"/>
      <c r="ACS11952" s="60"/>
      <c r="ACT11952" s="60"/>
      <c r="ACU11952" s="60"/>
      <c r="ACV11952" s="60"/>
      <c r="ACW11952" s="60"/>
      <c r="ACX11952" s="60"/>
      <c r="ACY11952" s="60">
        <v>0.92053247731084598</v>
      </c>
      <c r="ACZ11952" s="60"/>
      <c r="ADA11952" s="60"/>
      <c r="ADB11952" s="60"/>
      <c r="ADC11952" s="60"/>
      <c r="ADD11952" s="60"/>
      <c r="ADE11952" s="60"/>
    </row>
    <row r="11953" spans="760:785" x14ac:dyDescent="0.25">
      <c r="ACF11953" s="60"/>
      <c r="ACG11953" s="60"/>
      <c r="ACH11953" s="60"/>
      <c r="ACI11953" s="60"/>
      <c r="ACJ11953" s="60"/>
      <c r="ACK11953" s="60"/>
      <c r="ACL11953" s="60"/>
      <c r="ACM11953" s="60"/>
      <c r="ACN11953" s="60"/>
      <c r="ACO11953" s="60"/>
      <c r="ACP11953" s="60"/>
      <c r="ACQ11953" s="60"/>
      <c r="ACR11953" s="60"/>
      <c r="ACS11953" s="60"/>
      <c r="ACT11953" s="60"/>
      <c r="ACU11953" s="60"/>
      <c r="ACV11953" s="60"/>
      <c r="ACW11953" s="60"/>
      <c r="ACX11953" s="60"/>
      <c r="ACY11953" s="60">
        <v>0.92053059001391202</v>
      </c>
      <c r="ACZ11953" s="60"/>
      <c r="ADA11953" s="60"/>
      <c r="ADB11953" s="60"/>
      <c r="ADC11953" s="60"/>
      <c r="ADD11953" s="60"/>
      <c r="ADE11953" s="60"/>
    </row>
    <row r="11954" spans="760:785" x14ac:dyDescent="0.25">
      <c r="ACF11954" s="60"/>
      <c r="ACG11954" s="60"/>
      <c r="ACH11954" s="60"/>
      <c r="ACI11954" s="60"/>
      <c r="ACJ11954" s="60"/>
      <c r="ACK11954" s="60"/>
      <c r="ACL11954" s="60"/>
      <c r="ACM11954" s="60"/>
      <c r="ACN11954" s="60"/>
      <c r="ACO11954" s="60"/>
      <c r="ACP11954" s="60"/>
      <c r="ACQ11954" s="60"/>
      <c r="ACR11954" s="60"/>
      <c r="ACS11954" s="60"/>
      <c r="ACT11954" s="60"/>
      <c r="ACU11954" s="60"/>
      <c r="ACV11954" s="60"/>
      <c r="ACW11954" s="60"/>
      <c r="ACX11954" s="60"/>
      <c r="ACY11954" s="60">
        <v>0.92048200911478395</v>
      </c>
      <c r="ACZ11954" s="60"/>
      <c r="ADA11954" s="60"/>
      <c r="ADB11954" s="60"/>
      <c r="ADC11954" s="60"/>
      <c r="ADD11954" s="60"/>
      <c r="ADE11954" s="60"/>
    </row>
    <row r="11955" spans="760:785" x14ac:dyDescent="0.25">
      <c r="ACF11955" s="60"/>
      <c r="ACG11955" s="60"/>
      <c r="ACH11955" s="60"/>
      <c r="ACI11955" s="60"/>
      <c r="ACJ11955" s="60"/>
      <c r="ACK11955" s="60"/>
      <c r="ACL11955" s="60"/>
      <c r="ACM11955" s="60"/>
      <c r="ACN11955" s="60"/>
      <c r="ACO11955" s="60"/>
      <c r="ACP11955" s="60"/>
      <c r="ACQ11955" s="60"/>
      <c r="ACR11955" s="60"/>
      <c r="ACS11955" s="60"/>
      <c r="ACT11955" s="60"/>
      <c r="ACU11955" s="60"/>
      <c r="ACV11955" s="60"/>
      <c r="ACW11955" s="60"/>
      <c r="ACX11955" s="60"/>
      <c r="ACY11955" s="60">
        <v>0.92047740656922905</v>
      </c>
      <c r="ACZ11955" s="60"/>
      <c r="ADA11955" s="60"/>
      <c r="ADB11955" s="60"/>
      <c r="ADC11955" s="60"/>
      <c r="ADD11955" s="60"/>
      <c r="ADE11955" s="60"/>
    </row>
    <row r="11956" spans="760:785" x14ac:dyDescent="0.25">
      <c r="ACF11956" s="60"/>
      <c r="ACG11956" s="60"/>
      <c r="ACH11956" s="60"/>
      <c r="ACI11956" s="60"/>
      <c r="ACJ11956" s="60"/>
      <c r="ACK11956" s="60"/>
      <c r="ACL11956" s="60"/>
      <c r="ACM11956" s="60"/>
      <c r="ACN11956" s="60"/>
      <c r="ACO11956" s="60"/>
      <c r="ACP11956" s="60"/>
      <c r="ACQ11956" s="60"/>
      <c r="ACR11956" s="60"/>
      <c r="ACS11956" s="60"/>
      <c r="ACT11956" s="60"/>
      <c r="ACU11956" s="60"/>
      <c r="ACV11956" s="60"/>
      <c r="ACW11956" s="60"/>
      <c r="ACX11956" s="60"/>
      <c r="ACY11956" s="60">
        <v>0.92045345120288402</v>
      </c>
      <c r="ACZ11956" s="60"/>
      <c r="ADA11956" s="60"/>
      <c r="ADB11956" s="60"/>
      <c r="ADC11956" s="60"/>
      <c r="ADD11956" s="60"/>
      <c r="ADE11956" s="60"/>
    </row>
    <row r="11957" spans="760:785" x14ac:dyDescent="0.25">
      <c r="ACF11957" s="60"/>
      <c r="ACG11957" s="60"/>
      <c r="ACH11957" s="60"/>
      <c r="ACI11957" s="60"/>
      <c r="ACJ11957" s="60"/>
      <c r="ACK11957" s="60"/>
      <c r="ACL11957" s="60"/>
      <c r="ACM11957" s="60"/>
      <c r="ACN11957" s="60"/>
      <c r="ACO11957" s="60"/>
      <c r="ACP11957" s="60"/>
      <c r="ACQ11957" s="60"/>
      <c r="ACR11957" s="60"/>
      <c r="ACS11957" s="60"/>
      <c r="ACT11957" s="60"/>
      <c r="ACU11957" s="60"/>
      <c r="ACV11957" s="60"/>
      <c r="ACW11957" s="60"/>
      <c r="ACX11957" s="60"/>
      <c r="ACY11957" s="60">
        <v>0.92044143149384905</v>
      </c>
      <c r="ACZ11957" s="60"/>
      <c r="ADA11957" s="60"/>
      <c r="ADB11957" s="60"/>
      <c r="ADC11957" s="60"/>
      <c r="ADD11957" s="60"/>
      <c r="ADE11957" s="60"/>
    </row>
    <row r="11958" spans="760:785" x14ac:dyDescent="0.25">
      <c r="ACF11958" s="60"/>
      <c r="ACG11958" s="60"/>
      <c r="ACH11958" s="60"/>
      <c r="ACI11958" s="60"/>
      <c r="ACJ11958" s="60"/>
      <c r="ACK11958" s="60"/>
      <c r="ACL11958" s="60"/>
      <c r="ACM11958" s="60"/>
      <c r="ACN11958" s="60"/>
      <c r="ACO11958" s="60"/>
      <c r="ACP11958" s="60"/>
      <c r="ACQ11958" s="60"/>
      <c r="ACR11958" s="60"/>
      <c r="ACS11958" s="60"/>
      <c r="ACT11958" s="60"/>
      <c r="ACU11958" s="60"/>
      <c r="ACV11958" s="60"/>
      <c r="ACW11958" s="60"/>
      <c r="ACX11958" s="60"/>
      <c r="ACY11958" s="60">
        <v>0.92039869231963201</v>
      </c>
      <c r="ACZ11958" s="60"/>
      <c r="ADA11958" s="60"/>
      <c r="ADB11958" s="60"/>
      <c r="ADC11958" s="60"/>
      <c r="ADD11958" s="60"/>
      <c r="ADE11958" s="60"/>
    </row>
    <row r="11959" spans="760:785" x14ac:dyDescent="0.25">
      <c r="ACF11959" s="60"/>
      <c r="ACG11959" s="60"/>
      <c r="ACH11959" s="60"/>
      <c r="ACI11959" s="60"/>
      <c r="ACJ11959" s="60"/>
      <c r="ACK11959" s="60"/>
      <c r="ACL11959" s="60"/>
      <c r="ACM11959" s="60"/>
      <c r="ACN11959" s="60"/>
      <c r="ACO11959" s="60"/>
      <c r="ACP11959" s="60"/>
      <c r="ACQ11959" s="60"/>
      <c r="ACR11959" s="60"/>
      <c r="ACS11959" s="60"/>
      <c r="ACT11959" s="60"/>
      <c r="ACU11959" s="60"/>
      <c r="ACV11959" s="60"/>
      <c r="ACW11959" s="60"/>
      <c r="ACX11959" s="60"/>
      <c r="ACY11959" s="60">
        <v>0.92039768933958199</v>
      </c>
      <c r="ACZ11959" s="60"/>
      <c r="ADA11959" s="60"/>
      <c r="ADB11959" s="60"/>
      <c r="ADC11959" s="60"/>
      <c r="ADD11959" s="60"/>
      <c r="ADE11959" s="60"/>
    </row>
    <row r="11960" spans="760:785" x14ac:dyDescent="0.25">
      <c r="ACF11960" s="60"/>
      <c r="ACG11960" s="60"/>
      <c r="ACH11960" s="60"/>
      <c r="ACI11960" s="60"/>
      <c r="ACJ11960" s="60"/>
      <c r="ACK11960" s="60"/>
      <c r="ACL11960" s="60"/>
      <c r="ACM11960" s="60"/>
      <c r="ACN11960" s="60"/>
      <c r="ACO11960" s="60"/>
      <c r="ACP11960" s="60"/>
      <c r="ACQ11960" s="60"/>
      <c r="ACR11960" s="60"/>
      <c r="ACS11960" s="60"/>
      <c r="ACT11960" s="60"/>
      <c r="ACU11960" s="60"/>
      <c r="ACV11960" s="60"/>
      <c r="ACW11960" s="60"/>
      <c r="ACX11960" s="60"/>
      <c r="ACY11960" s="60">
        <v>0.92036754509770902</v>
      </c>
      <c r="ACZ11960" s="60"/>
      <c r="ADA11960" s="60"/>
      <c r="ADB11960" s="60"/>
      <c r="ADC11960" s="60"/>
      <c r="ADD11960" s="60"/>
      <c r="ADE11960" s="60"/>
    </row>
    <row r="11961" spans="760:785" x14ac:dyDescent="0.25">
      <c r="ACF11961" s="60"/>
      <c r="ACG11961" s="60"/>
      <c r="ACH11961" s="60"/>
      <c r="ACI11961" s="60"/>
      <c r="ACJ11961" s="60"/>
      <c r="ACK11961" s="60"/>
      <c r="ACL11961" s="60"/>
      <c r="ACM11961" s="60"/>
      <c r="ACN11961" s="60"/>
      <c r="ACO11961" s="60"/>
      <c r="ACP11961" s="60"/>
      <c r="ACQ11961" s="60"/>
      <c r="ACR11961" s="60"/>
      <c r="ACS11961" s="60"/>
      <c r="ACT11961" s="60"/>
      <c r="ACU11961" s="60"/>
      <c r="ACV11961" s="60"/>
      <c r="ACW11961" s="60"/>
      <c r="ACX11961" s="60"/>
      <c r="ACY11961" s="60">
        <v>0.920319108709168</v>
      </c>
      <c r="ACZ11961" s="60"/>
      <c r="ADA11961" s="60"/>
      <c r="ADB11961" s="60"/>
      <c r="ADC11961" s="60"/>
      <c r="ADD11961" s="60"/>
      <c r="ADE11961" s="60"/>
    </row>
    <row r="11962" spans="760:785" x14ac:dyDescent="0.25">
      <c r="ACF11962" s="60"/>
      <c r="ACG11962" s="60"/>
      <c r="ACH11962" s="60"/>
      <c r="ACI11962" s="60"/>
      <c r="ACJ11962" s="60"/>
      <c r="ACK11962" s="60"/>
      <c r="ACL11962" s="60"/>
      <c r="ACM11962" s="60"/>
      <c r="ACN11962" s="60"/>
      <c r="ACO11962" s="60"/>
      <c r="ACP11962" s="60"/>
      <c r="ACQ11962" s="60"/>
      <c r="ACR11962" s="60"/>
      <c r="ACS11962" s="60"/>
      <c r="ACT11962" s="60"/>
      <c r="ACU11962" s="60"/>
      <c r="ACV11962" s="60"/>
      <c r="ACW11962" s="60"/>
      <c r="ACX11962" s="60"/>
      <c r="ACY11962" s="60">
        <v>0.920224429170445</v>
      </c>
      <c r="ACZ11962" s="60"/>
      <c r="ADA11962" s="60"/>
      <c r="ADB11962" s="60"/>
      <c r="ADC11962" s="60"/>
      <c r="ADD11962" s="60"/>
      <c r="ADE11962" s="60"/>
    </row>
    <row r="11963" spans="760:785" x14ac:dyDescent="0.25">
      <c r="ACF11963" s="60"/>
      <c r="ACG11963" s="60"/>
      <c r="ACH11963" s="60"/>
      <c r="ACI11963" s="60"/>
      <c r="ACJ11963" s="60"/>
      <c r="ACK11963" s="60"/>
      <c r="ACL11963" s="60"/>
      <c r="ACM11963" s="60"/>
      <c r="ACN11963" s="60"/>
      <c r="ACO11963" s="60"/>
      <c r="ACP11963" s="60"/>
      <c r="ACQ11963" s="60"/>
      <c r="ACR11963" s="60"/>
      <c r="ACS11963" s="60"/>
      <c r="ACT11963" s="60"/>
      <c r="ACU11963" s="60"/>
      <c r="ACV11963" s="60"/>
      <c r="ACW11963" s="60"/>
      <c r="ACX11963" s="60"/>
      <c r="ACY11963" s="60">
        <v>0.920196261884764</v>
      </c>
      <c r="ACZ11963" s="60"/>
      <c r="ADA11963" s="60"/>
      <c r="ADB11963" s="60"/>
      <c r="ADC11963" s="60"/>
      <c r="ADD11963" s="60"/>
      <c r="ADE11963" s="60"/>
    </row>
    <row r="11964" spans="760:785" x14ac:dyDescent="0.25">
      <c r="ACF11964" s="60"/>
      <c r="ACG11964" s="60"/>
      <c r="ACH11964" s="60"/>
      <c r="ACI11964" s="60"/>
      <c r="ACJ11964" s="60"/>
      <c r="ACK11964" s="60"/>
      <c r="ACL11964" s="60"/>
      <c r="ACM11964" s="60"/>
      <c r="ACN11964" s="60"/>
      <c r="ACO11964" s="60"/>
      <c r="ACP11964" s="60"/>
      <c r="ACQ11964" s="60"/>
      <c r="ACR11964" s="60"/>
      <c r="ACS11964" s="60"/>
      <c r="ACT11964" s="60"/>
      <c r="ACU11964" s="60"/>
      <c r="ACV11964" s="60"/>
      <c r="ACW11964" s="60"/>
      <c r="ACX11964" s="60"/>
      <c r="ACY11964" s="60">
        <v>0.92016387576005398</v>
      </c>
      <c r="ACZ11964" s="60"/>
      <c r="ADA11964" s="60"/>
      <c r="ADB11964" s="60"/>
      <c r="ADC11964" s="60"/>
      <c r="ADD11964" s="60"/>
      <c r="ADE11964" s="60"/>
    </row>
    <row r="11965" spans="760:785" x14ac:dyDescent="0.25">
      <c r="ACF11965" s="60"/>
      <c r="ACG11965" s="60"/>
      <c r="ACH11965" s="60"/>
      <c r="ACI11965" s="60"/>
      <c r="ACJ11965" s="60"/>
      <c r="ACK11965" s="60"/>
      <c r="ACL11965" s="60"/>
      <c r="ACM11965" s="60"/>
      <c r="ACN11965" s="60"/>
      <c r="ACO11965" s="60"/>
      <c r="ACP11965" s="60"/>
      <c r="ACQ11965" s="60"/>
      <c r="ACR11965" s="60"/>
      <c r="ACS11965" s="60"/>
      <c r="ACT11965" s="60"/>
      <c r="ACU11965" s="60"/>
      <c r="ACV11965" s="60"/>
      <c r="ACW11965" s="60"/>
      <c r="ACX11965" s="60"/>
      <c r="ACY11965" s="60">
        <v>0.92015063423940802</v>
      </c>
      <c r="ACZ11965" s="60"/>
      <c r="ADA11965" s="60"/>
      <c r="ADB11965" s="60"/>
      <c r="ADC11965" s="60"/>
      <c r="ADD11965" s="60"/>
      <c r="ADE11965" s="60"/>
    </row>
    <row r="11966" spans="760:785" x14ac:dyDescent="0.25">
      <c r="ACF11966" s="60"/>
      <c r="ACG11966" s="60"/>
      <c r="ACH11966" s="60"/>
      <c r="ACI11966" s="60"/>
      <c r="ACJ11966" s="60"/>
      <c r="ACK11966" s="60"/>
      <c r="ACL11966" s="60"/>
      <c r="ACM11966" s="60"/>
      <c r="ACN11966" s="60"/>
      <c r="ACO11966" s="60"/>
      <c r="ACP11966" s="60"/>
      <c r="ACQ11966" s="60"/>
      <c r="ACR11966" s="60"/>
      <c r="ACS11966" s="60"/>
      <c r="ACT11966" s="60"/>
      <c r="ACU11966" s="60"/>
      <c r="ACV11966" s="60"/>
      <c r="ACW11966" s="60"/>
      <c r="ACX11966" s="60"/>
      <c r="ACY11966" s="60">
        <v>0.92011119125344398</v>
      </c>
      <c r="ACZ11966" s="60"/>
      <c r="ADA11966" s="60"/>
      <c r="ADB11966" s="60"/>
      <c r="ADC11966" s="60"/>
      <c r="ADD11966" s="60"/>
      <c r="ADE11966" s="60"/>
    </row>
    <row r="11967" spans="760:785" x14ac:dyDescent="0.25">
      <c r="ACF11967" s="60"/>
      <c r="ACG11967" s="60"/>
      <c r="ACH11967" s="60"/>
      <c r="ACI11967" s="60"/>
      <c r="ACJ11967" s="60"/>
      <c r="ACK11967" s="60"/>
      <c r="ACL11967" s="60"/>
      <c r="ACM11967" s="60"/>
      <c r="ACN11967" s="60"/>
      <c r="ACO11967" s="60"/>
      <c r="ACP11967" s="60"/>
      <c r="ACQ11967" s="60"/>
      <c r="ACR11967" s="60"/>
      <c r="ACS11967" s="60"/>
      <c r="ACT11967" s="60"/>
      <c r="ACU11967" s="60"/>
      <c r="ACV11967" s="60"/>
      <c r="ACW11967" s="60"/>
      <c r="ACX11967" s="60"/>
      <c r="ACY11967" s="60">
        <v>0.92010153529016903</v>
      </c>
      <c r="ACZ11967" s="60"/>
      <c r="ADA11967" s="60"/>
      <c r="ADB11967" s="60"/>
      <c r="ADC11967" s="60"/>
      <c r="ADD11967" s="60"/>
      <c r="ADE11967" s="60"/>
    </row>
    <row r="11968" spans="760:785" x14ac:dyDescent="0.25">
      <c r="ACF11968" s="60"/>
      <c r="ACG11968" s="60"/>
      <c r="ACH11968" s="60"/>
      <c r="ACI11968" s="60"/>
      <c r="ACJ11968" s="60"/>
      <c r="ACK11968" s="60"/>
      <c r="ACL11968" s="60"/>
      <c r="ACM11968" s="60"/>
      <c r="ACN11968" s="60"/>
      <c r="ACO11968" s="60"/>
      <c r="ACP11968" s="60"/>
      <c r="ACQ11968" s="60"/>
      <c r="ACR11968" s="60"/>
      <c r="ACS11968" s="60"/>
      <c r="ACT11968" s="60"/>
      <c r="ACU11968" s="60"/>
      <c r="ACV11968" s="60"/>
      <c r="ACW11968" s="60"/>
      <c r="ACX11968" s="60"/>
      <c r="ACY11968" s="60">
        <v>0.92005583268437097</v>
      </c>
      <c r="ACZ11968" s="60"/>
      <c r="ADA11968" s="60"/>
      <c r="ADB11968" s="60"/>
      <c r="ADC11968" s="60"/>
      <c r="ADD11968" s="60"/>
      <c r="ADE11968" s="60"/>
    </row>
    <row r="11969" spans="760:785" x14ac:dyDescent="0.25">
      <c r="ACF11969" s="60"/>
      <c r="ACG11969" s="60"/>
      <c r="ACH11969" s="60"/>
      <c r="ACI11969" s="60"/>
      <c r="ACJ11969" s="60"/>
      <c r="ACK11969" s="60"/>
      <c r="ACL11969" s="60"/>
      <c r="ACM11969" s="60"/>
      <c r="ACN11969" s="60"/>
      <c r="ACO11969" s="60"/>
      <c r="ACP11969" s="60"/>
      <c r="ACQ11969" s="60"/>
      <c r="ACR11969" s="60"/>
      <c r="ACS11969" s="60"/>
      <c r="ACT11969" s="60"/>
      <c r="ACU11969" s="60"/>
      <c r="ACV11969" s="60"/>
      <c r="ACW11969" s="60"/>
      <c r="ACX11969" s="60"/>
      <c r="ACY11969" s="60">
        <v>0.92005284089425599</v>
      </c>
      <c r="ACZ11969" s="60"/>
      <c r="ADA11969" s="60"/>
      <c r="ADB11969" s="60"/>
      <c r="ADC11969" s="60"/>
      <c r="ADD11969" s="60"/>
      <c r="ADE11969" s="60"/>
    </row>
    <row r="11970" spans="760:785" x14ac:dyDescent="0.25">
      <c r="ACF11970" s="60"/>
      <c r="ACG11970" s="60"/>
      <c r="ACH11970" s="60"/>
      <c r="ACI11970" s="60"/>
      <c r="ACJ11970" s="60"/>
      <c r="ACK11970" s="60"/>
      <c r="ACL11970" s="60"/>
      <c r="ACM11970" s="60"/>
      <c r="ACN11970" s="60"/>
      <c r="ACO11970" s="60"/>
      <c r="ACP11970" s="60"/>
      <c r="ACQ11970" s="60"/>
      <c r="ACR11970" s="60"/>
      <c r="ACS11970" s="60"/>
      <c r="ACT11970" s="60"/>
      <c r="ACU11970" s="60"/>
      <c r="ACV11970" s="60"/>
      <c r="ACW11970" s="60"/>
      <c r="ACX11970" s="60"/>
      <c r="ACY11970" s="60">
        <v>0.91999559423348198</v>
      </c>
      <c r="ACZ11970" s="60"/>
      <c r="ADA11970" s="60"/>
      <c r="ADB11970" s="60"/>
      <c r="ADC11970" s="60"/>
      <c r="ADD11970" s="60"/>
      <c r="ADE11970" s="60"/>
    </row>
    <row r="11971" spans="760:785" x14ac:dyDescent="0.25">
      <c r="ACF11971" s="60"/>
      <c r="ACG11971" s="60"/>
      <c r="ACH11971" s="60"/>
      <c r="ACI11971" s="60"/>
      <c r="ACJ11971" s="60"/>
      <c r="ACK11971" s="60"/>
      <c r="ACL11971" s="60"/>
      <c r="ACM11971" s="60"/>
      <c r="ACN11971" s="60"/>
      <c r="ACO11971" s="60"/>
      <c r="ACP11971" s="60"/>
      <c r="ACQ11971" s="60"/>
      <c r="ACR11971" s="60"/>
      <c r="ACS11971" s="60"/>
      <c r="ACT11971" s="60"/>
      <c r="ACU11971" s="60"/>
      <c r="ACV11971" s="60"/>
      <c r="ACW11971" s="60"/>
      <c r="ACX11971" s="60"/>
      <c r="ACY11971" s="60">
        <v>0.91994527682020399</v>
      </c>
      <c r="ACZ11971" s="60"/>
      <c r="ADA11971" s="60"/>
      <c r="ADB11971" s="60"/>
      <c r="ADC11971" s="60"/>
      <c r="ADD11971" s="60"/>
      <c r="ADE11971" s="60"/>
    </row>
    <row r="11972" spans="760:785" x14ac:dyDescent="0.25">
      <c r="ACF11972" s="60"/>
      <c r="ACG11972" s="60"/>
      <c r="ACH11972" s="60"/>
      <c r="ACI11972" s="60"/>
      <c r="ACJ11972" s="60"/>
      <c r="ACK11972" s="60"/>
      <c r="ACL11972" s="60"/>
      <c r="ACM11972" s="60"/>
      <c r="ACN11972" s="60"/>
      <c r="ACO11972" s="60"/>
      <c r="ACP11972" s="60"/>
      <c r="ACQ11972" s="60"/>
      <c r="ACR11972" s="60"/>
      <c r="ACS11972" s="60"/>
      <c r="ACT11972" s="60"/>
      <c r="ACU11972" s="60"/>
      <c r="ACV11972" s="60"/>
      <c r="ACW11972" s="60"/>
      <c r="ACX11972" s="60"/>
      <c r="ACY11972" s="60">
        <v>0.91991959895598596</v>
      </c>
      <c r="ACZ11972" s="60"/>
      <c r="ADA11972" s="60"/>
      <c r="ADB11972" s="60"/>
      <c r="ADC11972" s="60"/>
      <c r="ADD11972" s="60"/>
      <c r="ADE11972" s="60"/>
    </row>
    <row r="11973" spans="760:785" x14ac:dyDescent="0.25">
      <c r="ACF11973" s="60"/>
      <c r="ACG11973" s="60"/>
      <c r="ACH11973" s="60"/>
      <c r="ACI11973" s="60"/>
      <c r="ACJ11973" s="60"/>
      <c r="ACK11973" s="60"/>
      <c r="ACL11973" s="60"/>
      <c r="ACM11973" s="60"/>
      <c r="ACN11973" s="60"/>
      <c r="ACO11973" s="60"/>
      <c r="ACP11973" s="60"/>
      <c r="ACQ11973" s="60"/>
      <c r="ACR11973" s="60"/>
      <c r="ACS11973" s="60"/>
      <c r="ACT11973" s="60"/>
      <c r="ACU11973" s="60"/>
      <c r="ACV11973" s="60"/>
      <c r="ACW11973" s="60"/>
      <c r="ACX11973" s="60"/>
      <c r="ACY11973" s="60">
        <v>0.91988835922252699</v>
      </c>
      <c r="ACZ11973" s="60"/>
      <c r="ADA11973" s="60"/>
      <c r="ADB11973" s="60"/>
      <c r="ADC11973" s="60"/>
      <c r="ADD11973" s="60"/>
      <c r="ADE11973" s="60"/>
    </row>
    <row r="11974" spans="760:785" x14ac:dyDescent="0.25">
      <c r="ACF11974" s="60"/>
      <c r="ACG11974" s="60"/>
      <c r="ACH11974" s="60"/>
      <c r="ACI11974" s="60"/>
      <c r="ACJ11974" s="60"/>
      <c r="ACK11974" s="60"/>
      <c r="ACL11974" s="60"/>
      <c r="ACM11974" s="60"/>
      <c r="ACN11974" s="60"/>
      <c r="ACO11974" s="60"/>
      <c r="ACP11974" s="60"/>
      <c r="ACQ11974" s="60"/>
      <c r="ACR11974" s="60"/>
      <c r="ACS11974" s="60"/>
      <c r="ACT11974" s="60"/>
      <c r="ACU11974" s="60"/>
      <c r="ACV11974" s="60"/>
      <c r="ACW11974" s="60"/>
      <c r="ACX11974" s="60"/>
      <c r="ACY11974" s="60">
        <v>0.91988742966501003</v>
      </c>
      <c r="ACZ11974" s="60"/>
      <c r="ADA11974" s="60"/>
      <c r="ADB11974" s="60"/>
      <c r="ADC11974" s="60"/>
      <c r="ADD11974" s="60"/>
      <c r="ADE11974" s="60"/>
    </row>
    <row r="11975" spans="760:785" x14ac:dyDescent="0.25">
      <c r="ACF11975" s="60"/>
      <c r="ACG11975" s="60"/>
      <c r="ACH11975" s="60"/>
      <c r="ACI11975" s="60"/>
      <c r="ACJ11975" s="60"/>
      <c r="ACK11975" s="60"/>
      <c r="ACL11975" s="60"/>
      <c r="ACM11975" s="60"/>
      <c r="ACN11975" s="60"/>
      <c r="ACO11975" s="60"/>
      <c r="ACP11975" s="60"/>
      <c r="ACQ11975" s="60"/>
      <c r="ACR11975" s="60"/>
      <c r="ACS11975" s="60"/>
      <c r="ACT11975" s="60"/>
      <c r="ACU11975" s="60"/>
      <c r="ACV11975" s="60"/>
      <c r="ACW11975" s="60"/>
      <c r="ACX11975" s="60"/>
      <c r="ACY11975" s="60">
        <v>0.91984587196200496</v>
      </c>
      <c r="ACZ11975" s="60"/>
      <c r="ADA11975" s="60"/>
      <c r="ADB11975" s="60"/>
      <c r="ADC11975" s="60"/>
      <c r="ADD11975" s="60"/>
      <c r="ADE11975" s="60"/>
    </row>
    <row r="11976" spans="760:785" x14ac:dyDescent="0.25">
      <c r="ACF11976" s="60"/>
      <c r="ACG11976" s="60"/>
      <c r="ACH11976" s="60"/>
      <c r="ACI11976" s="60"/>
      <c r="ACJ11976" s="60"/>
      <c r="ACK11976" s="60"/>
      <c r="ACL11976" s="60"/>
      <c r="ACM11976" s="60"/>
      <c r="ACN11976" s="60"/>
      <c r="ACO11976" s="60"/>
      <c r="ACP11976" s="60"/>
      <c r="ACQ11976" s="60"/>
      <c r="ACR11976" s="60"/>
      <c r="ACS11976" s="60"/>
      <c r="ACT11976" s="60"/>
      <c r="ACU11976" s="60"/>
      <c r="ACV11976" s="60"/>
      <c r="ACW11976" s="60"/>
      <c r="ACX11976" s="60"/>
      <c r="ACY11976" s="60">
        <v>0.91977525127514403</v>
      </c>
      <c r="ACZ11976" s="60"/>
      <c r="ADA11976" s="60"/>
      <c r="ADB11976" s="60"/>
      <c r="ADC11976" s="60"/>
      <c r="ADD11976" s="60"/>
      <c r="ADE11976" s="60"/>
    </row>
    <row r="11977" spans="760:785" x14ac:dyDescent="0.25">
      <c r="ACF11977" s="60"/>
      <c r="ACG11977" s="60"/>
      <c r="ACH11977" s="60"/>
      <c r="ACI11977" s="60"/>
      <c r="ACJ11977" s="60"/>
      <c r="ACK11977" s="60"/>
      <c r="ACL11977" s="60"/>
      <c r="ACM11977" s="60"/>
      <c r="ACN11977" s="60"/>
      <c r="ACO11977" s="60"/>
      <c r="ACP11977" s="60"/>
      <c r="ACQ11977" s="60"/>
      <c r="ACR11977" s="60"/>
      <c r="ACS11977" s="60"/>
      <c r="ACT11977" s="60"/>
      <c r="ACU11977" s="60"/>
      <c r="ACV11977" s="60"/>
      <c r="ACW11977" s="60"/>
      <c r="ACX11977" s="60"/>
      <c r="ACY11977" s="60">
        <v>0.91975181624074998</v>
      </c>
      <c r="ACZ11977" s="60"/>
      <c r="ADA11977" s="60"/>
      <c r="ADB11977" s="60"/>
      <c r="ADC11977" s="60"/>
      <c r="ADD11977" s="60"/>
      <c r="ADE11977" s="60"/>
    </row>
    <row r="11978" spans="760:785" x14ac:dyDescent="0.25">
      <c r="ACF11978" s="60"/>
      <c r="ACG11978" s="60"/>
      <c r="ACH11978" s="60"/>
      <c r="ACI11978" s="60"/>
      <c r="ACJ11978" s="60"/>
      <c r="ACK11978" s="60"/>
      <c r="ACL11978" s="60"/>
      <c r="ACM11978" s="60"/>
      <c r="ACN11978" s="60"/>
      <c r="ACO11978" s="60"/>
      <c r="ACP11978" s="60"/>
      <c r="ACQ11978" s="60"/>
      <c r="ACR11978" s="60"/>
      <c r="ACS11978" s="60"/>
      <c r="ACT11978" s="60"/>
      <c r="ACU11978" s="60"/>
      <c r="ACV11978" s="60"/>
      <c r="ACW11978" s="60"/>
      <c r="ACX11978" s="60"/>
      <c r="ACY11978" s="60">
        <v>0.91968303935014295</v>
      </c>
      <c r="ACZ11978" s="60"/>
      <c r="ADA11978" s="60"/>
      <c r="ADB11978" s="60"/>
      <c r="ADC11978" s="60"/>
      <c r="ADD11978" s="60"/>
      <c r="ADE11978" s="60"/>
    </row>
    <row r="11979" spans="760:785" x14ac:dyDescent="0.25">
      <c r="ACF11979" s="60"/>
      <c r="ACG11979" s="60"/>
      <c r="ACH11979" s="60"/>
      <c r="ACI11979" s="60"/>
      <c r="ACJ11979" s="60"/>
      <c r="ACK11979" s="60"/>
      <c r="ACL11979" s="60"/>
      <c r="ACM11979" s="60"/>
      <c r="ACN11979" s="60"/>
      <c r="ACO11979" s="60"/>
      <c r="ACP11979" s="60"/>
      <c r="ACQ11979" s="60"/>
      <c r="ACR11979" s="60"/>
      <c r="ACS11979" s="60"/>
      <c r="ACT11979" s="60"/>
      <c r="ACU11979" s="60"/>
      <c r="ACV11979" s="60"/>
      <c r="ACW11979" s="60"/>
      <c r="ACX11979" s="60"/>
      <c r="ACY11979" s="60">
        <v>0.91967615635812705</v>
      </c>
      <c r="ACZ11979" s="60"/>
      <c r="ADA11979" s="60"/>
      <c r="ADB11979" s="60"/>
      <c r="ADC11979" s="60"/>
      <c r="ADD11979" s="60"/>
      <c r="ADE11979" s="60"/>
    </row>
    <row r="11980" spans="760:785" x14ac:dyDescent="0.25">
      <c r="ACF11980" s="60"/>
      <c r="ACG11980" s="60"/>
      <c r="ACH11980" s="60"/>
      <c r="ACI11980" s="60"/>
      <c r="ACJ11980" s="60"/>
      <c r="ACK11980" s="60"/>
      <c r="ACL11980" s="60"/>
      <c r="ACM11980" s="60"/>
      <c r="ACN11980" s="60"/>
      <c r="ACO11980" s="60"/>
      <c r="ACP11980" s="60"/>
      <c r="ACQ11980" s="60"/>
      <c r="ACR11980" s="60"/>
      <c r="ACS11980" s="60"/>
      <c r="ACT11980" s="60"/>
      <c r="ACU11980" s="60"/>
      <c r="ACV11980" s="60"/>
      <c r="ACW11980" s="60"/>
      <c r="ACX11980" s="60"/>
      <c r="ACY11980" s="60">
        <v>0.91964349735786</v>
      </c>
      <c r="ACZ11980" s="60"/>
      <c r="ADA11980" s="60"/>
      <c r="ADB11980" s="60"/>
      <c r="ADC11980" s="60"/>
      <c r="ADD11980" s="60"/>
      <c r="ADE11980" s="60"/>
    </row>
    <row r="11981" spans="760:785" x14ac:dyDescent="0.25">
      <c r="ACF11981" s="60"/>
      <c r="ACG11981" s="60"/>
      <c r="ACH11981" s="60"/>
      <c r="ACI11981" s="60"/>
      <c r="ACJ11981" s="60"/>
      <c r="ACK11981" s="60"/>
      <c r="ACL11981" s="60"/>
      <c r="ACM11981" s="60"/>
      <c r="ACN11981" s="60"/>
      <c r="ACO11981" s="60"/>
      <c r="ACP11981" s="60"/>
      <c r="ACQ11981" s="60"/>
      <c r="ACR11981" s="60"/>
      <c r="ACS11981" s="60"/>
      <c r="ACT11981" s="60"/>
      <c r="ACU11981" s="60"/>
      <c r="ACV11981" s="60"/>
      <c r="ACW11981" s="60"/>
      <c r="ACX11981" s="60"/>
      <c r="ACY11981" s="60">
        <v>0.91955031539953602</v>
      </c>
      <c r="ACZ11981" s="60"/>
      <c r="ADA11981" s="60"/>
      <c r="ADB11981" s="60"/>
      <c r="ADC11981" s="60"/>
      <c r="ADD11981" s="60"/>
      <c r="ADE11981" s="60"/>
    </row>
    <row r="11982" spans="760:785" x14ac:dyDescent="0.25">
      <c r="ACF11982" s="60"/>
      <c r="ACG11982" s="60"/>
      <c r="ACH11982" s="60"/>
      <c r="ACI11982" s="60"/>
      <c r="ACJ11982" s="60"/>
      <c r="ACK11982" s="60"/>
      <c r="ACL11982" s="60"/>
      <c r="ACM11982" s="60"/>
      <c r="ACN11982" s="60"/>
      <c r="ACO11982" s="60"/>
      <c r="ACP11982" s="60"/>
      <c r="ACQ11982" s="60"/>
      <c r="ACR11982" s="60"/>
      <c r="ACS11982" s="60"/>
      <c r="ACT11982" s="60"/>
      <c r="ACU11982" s="60"/>
      <c r="ACV11982" s="60"/>
      <c r="ACW11982" s="60"/>
      <c r="ACX11982" s="60"/>
      <c r="ACY11982" s="60">
        <v>0.91953705477885805</v>
      </c>
      <c r="ACZ11982" s="60"/>
      <c r="ADA11982" s="60"/>
      <c r="ADB11982" s="60"/>
      <c r="ADC11982" s="60"/>
      <c r="ADD11982" s="60"/>
      <c r="ADE11982" s="60"/>
    </row>
    <row r="11983" spans="760:785" x14ac:dyDescent="0.25">
      <c r="ACF11983" s="60"/>
      <c r="ACG11983" s="60"/>
      <c r="ACH11983" s="60"/>
      <c r="ACI11983" s="60"/>
      <c r="ACJ11983" s="60"/>
      <c r="ACK11983" s="60"/>
      <c r="ACL11983" s="60"/>
      <c r="ACM11983" s="60"/>
      <c r="ACN11983" s="60"/>
      <c r="ACO11983" s="60"/>
      <c r="ACP11983" s="60"/>
      <c r="ACQ11983" s="60"/>
      <c r="ACR11983" s="60"/>
      <c r="ACS11983" s="60"/>
      <c r="ACT11983" s="60"/>
      <c r="ACU11983" s="60"/>
      <c r="ACV11983" s="60"/>
      <c r="ACW11983" s="60"/>
      <c r="ACX11983" s="60"/>
      <c r="ACY11983" s="60">
        <v>0.91949101405920197</v>
      </c>
      <c r="ACZ11983" s="60"/>
      <c r="ADA11983" s="60"/>
      <c r="ADB11983" s="60"/>
      <c r="ADC11983" s="60"/>
      <c r="ADD11983" s="60"/>
      <c r="ADE11983" s="60"/>
    </row>
    <row r="11984" spans="760:785" x14ac:dyDescent="0.25">
      <c r="ACF11984" s="60"/>
      <c r="ACG11984" s="60"/>
      <c r="ACH11984" s="60"/>
      <c r="ACI11984" s="60"/>
      <c r="ACJ11984" s="60"/>
      <c r="ACK11984" s="60"/>
      <c r="ACL11984" s="60"/>
      <c r="ACM11984" s="60"/>
      <c r="ACN11984" s="60"/>
      <c r="ACO11984" s="60"/>
      <c r="ACP11984" s="60"/>
      <c r="ACQ11984" s="60"/>
      <c r="ACR11984" s="60"/>
      <c r="ACS11984" s="60"/>
      <c r="ACT11984" s="60"/>
      <c r="ACU11984" s="60"/>
      <c r="ACV11984" s="60"/>
      <c r="ACW11984" s="60"/>
      <c r="ACX11984" s="60"/>
      <c r="ACY11984" s="60">
        <v>0.91943817771918501</v>
      </c>
      <c r="ACZ11984" s="60"/>
      <c r="ADA11984" s="60"/>
      <c r="ADB11984" s="60"/>
      <c r="ADC11984" s="60"/>
      <c r="ADD11984" s="60"/>
      <c r="ADE11984" s="60"/>
    </row>
    <row r="11985" spans="760:785" x14ac:dyDescent="0.25">
      <c r="ACF11985" s="60"/>
      <c r="ACG11985" s="60"/>
      <c r="ACH11985" s="60"/>
      <c r="ACI11985" s="60"/>
      <c r="ACJ11985" s="60"/>
      <c r="ACK11985" s="60"/>
      <c r="ACL11985" s="60"/>
      <c r="ACM11985" s="60"/>
      <c r="ACN11985" s="60"/>
      <c r="ACO11985" s="60"/>
      <c r="ACP11985" s="60"/>
      <c r="ACQ11985" s="60"/>
      <c r="ACR11985" s="60"/>
      <c r="ACS11985" s="60"/>
      <c r="ACT11985" s="60"/>
      <c r="ACU11985" s="60"/>
      <c r="ACV11985" s="60"/>
      <c r="ACW11985" s="60"/>
      <c r="ACX11985" s="60"/>
      <c r="ACY11985" s="60">
        <v>0.91943583370797499</v>
      </c>
      <c r="ACZ11985" s="60"/>
      <c r="ADA11985" s="60"/>
      <c r="ADB11985" s="60"/>
      <c r="ADC11985" s="60"/>
      <c r="ADD11985" s="60"/>
      <c r="ADE11985" s="60"/>
    </row>
    <row r="11986" spans="760:785" x14ac:dyDescent="0.25">
      <c r="ACF11986" s="60"/>
      <c r="ACG11986" s="60"/>
      <c r="ACH11986" s="60"/>
      <c r="ACI11986" s="60"/>
      <c r="ACJ11986" s="60"/>
      <c r="ACK11986" s="60"/>
      <c r="ACL11986" s="60"/>
      <c r="ACM11986" s="60"/>
      <c r="ACN11986" s="60"/>
      <c r="ACO11986" s="60"/>
      <c r="ACP11986" s="60"/>
      <c r="ACQ11986" s="60"/>
      <c r="ACR11986" s="60"/>
      <c r="ACS11986" s="60"/>
      <c r="ACT11986" s="60"/>
      <c r="ACU11986" s="60"/>
      <c r="ACV11986" s="60"/>
      <c r="ACW11986" s="60"/>
      <c r="ACX11986" s="60"/>
      <c r="ACY11986" s="60">
        <v>0.91941634204532796</v>
      </c>
      <c r="ACZ11986" s="60"/>
      <c r="ADA11986" s="60"/>
      <c r="ADB11986" s="60"/>
      <c r="ADC11986" s="60"/>
      <c r="ADD11986" s="60"/>
      <c r="ADE11986" s="60"/>
    </row>
    <row r="11987" spans="760:785" x14ac:dyDescent="0.25">
      <c r="ACF11987" s="60"/>
      <c r="ACG11987" s="60"/>
      <c r="ACH11987" s="60"/>
      <c r="ACI11987" s="60"/>
      <c r="ACJ11987" s="60"/>
      <c r="ACK11987" s="60"/>
      <c r="ACL11987" s="60"/>
      <c r="ACM11987" s="60"/>
      <c r="ACN11987" s="60"/>
      <c r="ACO11987" s="60"/>
      <c r="ACP11987" s="60"/>
      <c r="ACQ11987" s="60"/>
      <c r="ACR11987" s="60"/>
      <c r="ACS11987" s="60"/>
      <c r="ACT11987" s="60"/>
      <c r="ACU11987" s="60"/>
      <c r="ACV11987" s="60"/>
      <c r="ACW11987" s="60"/>
      <c r="ACX11987" s="60"/>
      <c r="ACY11987" s="60">
        <v>0.91941311096747802</v>
      </c>
      <c r="ACZ11987" s="60"/>
      <c r="ADA11987" s="60"/>
      <c r="ADB11987" s="60"/>
      <c r="ADC11987" s="60"/>
      <c r="ADD11987" s="60"/>
      <c r="ADE11987" s="60"/>
    </row>
    <row r="11988" spans="760:785" x14ac:dyDescent="0.25">
      <c r="ACF11988" s="60"/>
      <c r="ACG11988" s="60"/>
      <c r="ACH11988" s="60"/>
      <c r="ACI11988" s="60"/>
      <c r="ACJ11988" s="60"/>
      <c r="ACK11988" s="60"/>
      <c r="ACL11988" s="60"/>
      <c r="ACM11988" s="60"/>
      <c r="ACN11988" s="60"/>
      <c r="ACO11988" s="60"/>
      <c r="ACP11988" s="60"/>
      <c r="ACQ11988" s="60"/>
      <c r="ACR11988" s="60"/>
      <c r="ACS11988" s="60"/>
      <c r="ACT11988" s="60"/>
      <c r="ACU11988" s="60"/>
      <c r="ACV11988" s="60"/>
      <c r="ACW11988" s="60"/>
      <c r="ACX11988" s="60"/>
      <c r="ACY11988" s="60">
        <v>0.91940030467880496</v>
      </c>
      <c r="ACZ11988" s="60"/>
      <c r="ADA11988" s="60"/>
      <c r="ADB11988" s="60"/>
      <c r="ADC11988" s="60"/>
      <c r="ADD11988" s="60"/>
      <c r="ADE11988" s="60"/>
    </row>
    <row r="11989" spans="760:785" x14ac:dyDescent="0.25">
      <c r="ACF11989" s="60"/>
      <c r="ACG11989" s="60"/>
      <c r="ACH11989" s="60"/>
      <c r="ACI11989" s="60"/>
      <c r="ACJ11989" s="60"/>
      <c r="ACK11989" s="60"/>
      <c r="ACL11989" s="60"/>
      <c r="ACM11989" s="60"/>
      <c r="ACN11989" s="60"/>
      <c r="ACO11989" s="60"/>
      <c r="ACP11989" s="60"/>
      <c r="ACQ11989" s="60"/>
      <c r="ACR11989" s="60"/>
      <c r="ACS11989" s="60"/>
      <c r="ACT11989" s="60"/>
      <c r="ACU11989" s="60"/>
      <c r="ACV11989" s="60"/>
      <c r="ACW11989" s="60"/>
      <c r="ACX11989" s="60"/>
      <c r="ACY11989" s="60">
        <v>0.91939064142635596</v>
      </c>
      <c r="ACZ11989" s="60"/>
      <c r="ADA11989" s="60"/>
      <c r="ADB11989" s="60"/>
      <c r="ADC11989" s="60"/>
      <c r="ADD11989" s="60"/>
      <c r="ADE11989" s="60"/>
    </row>
    <row r="11990" spans="760:785" x14ac:dyDescent="0.25">
      <c r="ACF11990" s="60"/>
      <c r="ACG11990" s="60"/>
      <c r="ACH11990" s="60"/>
      <c r="ACI11990" s="60"/>
      <c r="ACJ11990" s="60"/>
      <c r="ACK11990" s="60"/>
      <c r="ACL11990" s="60"/>
      <c r="ACM11990" s="60"/>
      <c r="ACN11990" s="60"/>
      <c r="ACO11990" s="60"/>
      <c r="ACP11990" s="60"/>
      <c r="ACQ11990" s="60"/>
      <c r="ACR11990" s="60"/>
      <c r="ACS11990" s="60"/>
      <c r="ACT11990" s="60"/>
      <c r="ACU11990" s="60"/>
      <c r="ACV11990" s="60"/>
      <c r="ACW11990" s="60"/>
      <c r="ACX11990" s="60"/>
      <c r="ACY11990" s="60">
        <v>0.91936256828785901</v>
      </c>
      <c r="ACZ11990" s="60"/>
      <c r="ADA11990" s="60"/>
      <c r="ADB11990" s="60"/>
      <c r="ADC11990" s="60"/>
      <c r="ADD11990" s="60"/>
      <c r="ADE11990" s="60"/>
    </row>
    <row r="11991" spans="760:785" x14ac:dyDescent="0.25">
      <c r="ACF11991" s="60"/>
      <c r="ACG11991" s="60"/>
      <c r="ACH11991" s="60"/>
      <c r="ACI11991" s="60"/>
      <c r="ACJ11991" s="60"/>
      <c r="ACK11991" s="60"/>
      <c r="ACL11991" s="60"/>
      <c r="ACM11991" s="60"/>
      <c r="ACN11991" s="60"/>
      <c r="ACO11991" s="60"/>
      <c r="ACP11991" s="60"/>
      <c r="ACQ11991" s="60"/>
      <c r="ACR11991" s="60"/>
      <c r="ACS11991" s="60"/>
      <c r="ACT11991" s="60"/>
      <c r="ACU11991" s="60"/>
      <c r="ACV11991" s="60"/>
      <c r="ACW11991" s="60"/>
      <c r="ACX11991" s="60"/>
      <c r="ACY11991" s="60">
        <v>0.91930641944754299</v>
      </c>
      <c r="ACZ11991" s="60"/>
      <c r="ADA11991" s="60"/>
      <c r="ADB11991" s="60"/>
      <c r="ADC11991" s="60"/>
      <c r="ADD11991" s="60"/>
      <c r="ADE11991" s="60"/>
    </row>
    <row r="11992" spans="760:785" x14ac:dyDescent="0.25">
      <c r="ACF11992" s="60"/>
      <c r="ACG11992" s="60"/>
      <c r="ACH11992" s="60"/>
      <c r="ACI11992" s="60"/>
      <c r="ACJ11992" s="60"/>
      <c r="ACK11992" s="60"/>
      <c r="ACL11992" s="60"/>
      <c r="ACM11992" s="60"/>
      <c r="ACN11992" s="60"/>
      <c r="ACO11992" s="60"/>
      <c r="ACP11992" s="60"/>
      <c r="ACQ11992" s="60"/>
      <c r="ACR11992" s="60"/>
      <c r="ACS11992" s="60"/>
      <c r="ACT11992" s="60"/>
      <c r="ACU11992" s="60"/>
      <c r="ACV11992" s="60"/>
      <c r="ACW11992" s="60"/>
      <c r="ACX11992" s="60"/>
      <c r="ACY11992" s="60">
        <v>0.91927391816998705</v>
      </c>
      <c r="ACZ11992" s="60"/>
      <c r="ADA11992" s="60"/>
      <c r="ADB11992" s="60"/>
      <c r="ADC11992" s="60"/>
      <c r="ADD11992" s="60"/>
      <c r="ADE11992" s="60"/>
    </row>
    <row r="11993" spans="760:785" x14ac:dyDescent="0.25">
      <c r="ACF11993" s="60"/>
      <c r="ACG11993" s="60"/>
      <c r="ACH11993" s="60"/>
      <c r="ACI11993" s="60"/>
      <c r="ACJ11993" s="60"/>
      <c r="ACK11993" s="60"/>
      <c r="ACL11993" s="60"/>
      <c r="ACM11993" s="60"/>
      <c r="ACN11993" s="60"/>
      <c r="ACO11993" s="60"/>
      <c r="ACP11993" s="60"/>
      <c r="ACQ11993" s="60"/>
      <c r="ACR11993" s="60"/>
      <c r="ACS11993" s="60"/>
      <c r="ACT11993" s="60"/>
      <c r="ACU11993" s="60"/>
      <c r="ACV11993" s="60"/>
      <c r="ACW11993" s="60"/>
      <c r="ACX11993" s="60"/>
      <c r="ACY11993" s="60">
        <v>0.91924350989020098</v>
      </c>
      <c r="ACZ11993" s="60"/>
      <c r="ADA11993" s="60"/>
      <c r="ADB11993" s="60"/>
      <c r="ADC11993" s="60"/>
      <c r="ADD11993" s="60"/>
      <c r="ADE11993" s="60"/>
    </row>
    <row r="11994" spans="760:785" x14ac:dyDescent="0.25">
      <c r="ACF11994" s="60"/>
      <c r="ACG11994" s="60"/>
      <c r="ACH11994" s="60"/>
      <c r="ACI11994" s="60"/>
      <c r="ACJ11994" s="60"/>
      <c r="ACK11994" s="60"/>
      <c r="ACL11994" s="60"/>
      <c r="ACM11994" s="60"/>
      <c r="ACN11994" s="60"/>
      <c r="ACO11994" s="60"/>
      <c r="ACP11994" s="60"/>
      <c r="ACQ11994" s="60"/>
      <c r="ACR11994" s="60"/>
      <c r="ACS11994" s="60"/>
      <c r="ACT11994" s="60"/>
      <c r="ACU11994" s="60"/>
      <c r="ACV11994" s="60"/>
      <c r="ACW11994" s="60"/>
      <c r="ACX11994" s="60"/>
      <c r="ACY11994" s="60">
        <v>0.91920121119674802</v>
      </c>
      <c r="ACZ11994" s="60"/>
      <c r="ADA11994" s="60"/>
      <c r="ADB11994" s="60"/>
      <c r="ADC11994" s="60"/>
      <c r="ADD11994" s="60"/>
      <c r="ADE11994" s="60"/>
    </row>
    <row r="11995" spans="760:785" x14ac:dyDescent="0.25">
      <c r="ACF11995" s="60"/>
      <c r="ACG11995" s="60"/>
      <c r="ACH11995" s="60"/>
      <c r="ACI11995" s="60"/>
      <c r="ACJ11995" s="60"/>
      <c r="ACK11995" s="60"/>
      <c r="ACL11995" s="60"/>
      <c r="ACM11995" s="60"/>
      <c r="ACN11995" s="60"/>
      <c r="ACO11995" s="60"/>
      <c r="ACP11995" s="60"/>
      <c r="ACQ11995" s="60"/>
      <c r="ACR11995" s="60"/>
      <c r="ACS11995" s="60"/>
      <c r="ACT11995" s="60"/>
      <c r="ACU11995" s="60"/>
      <c r="ACV11995" s="60"/>
      <c r="ACW11995" s="60"/>
      <c r="ACX11995" s="60"/>
      <c r="ACY11995" s="60">
        <v>0.91915231347091297</v>
      </c>
      <c r="ACZ11995" s="60"/>
      <c r="ADA11995" s="60"/>
      <c r="ADB11995" s="60"/>
      <c r="ADC11995" s="60"/>
      <c r="ADD11995" s="60"/>
      <c r="ADE11995" s="60"/>
    </row>
    <row r="11996" spans="760:785" x14ac:dyDescent="0.25">
      <c r="ACF11996" s="60"/>
      <c r="ACG11996" s="60"/>
      <c r="ACH11996" s="60"/>
      <c r="ACI11996" s="60"/>
      <c r="ACJ11996" s="60"/>
      <c r="ACK11996" s="60"/>
      <c r="ACL11996" s="60"/>
      <c r="ACM11996" s="60"/>
      <c r="ACN11996" s="60"/>
      <c r="ACO11996" s="60"/>
      <c r="ACP11996" s="60"/>
      <c r="ACQ11996" s="60"/>
      <c r="ACR11996" s="60"/>
      <c r="ACS11996" s="60"/>
      <c r="ACT11996" s="60"/>
      <c r="ACU11996" s="60"/>
      <c r="ACV11996" s="60"/>
      <c r="ACW11996" s="60"/>
      <c r="ACX11996" s="60"/>
      <c r="ACY11996" s="60">
        <v>0.919130822225388</v>
      </c>
      <c r="ACZ11996" s="60"/>
      <c r="ADA11996" s="60"/>
      <c r="ADB11996" s="60"/>
      <c r="ADC11996" s="60"/>
      <c r="ADD11996" s="60"/>
      <c r="ADE11996" s="60"/>
    </row>
    <row r="11997" spans="760:785" x14ac:dyDescent="0.25">
      <c r="ACF11997" s="60"/>
      <c r="ACG11997" s="60"/>
      <c r="ACH11997" s="60"/>
      <c r="ACI11997" s="60"/>
      <c r="ACJ11997" s="60"/>
      <c r="ACK11997" s="60"/>
      <c r="ACL11997" s="60"/>
      <c r="ACM11997" s="60"/>
      <c r="ACN11997" s="60"/>
      <c r="ACO11997" s="60"/>
      <c r="ACP11997" s="60"/>
      <c r="ACQ11997" s="60"/>
      <c r="ACR11997" s="60"/>
      <c r="ACS11997" s="60"/>
      <c r="ACT11997" s="60"/>
      <c r="ACU11997" s="60"/>
      <c r="ACV11997" s="60"/>
      <c r="ACW11997" s="60"/>
      <c r="ACX11997" s="60"/>
      <c r="ACY11997" s="60">
        <v>0.91899417823205498</v>
      </c>
      <c r="ACZ11997" s="60"/>
      <c r="ADA11997" s="60"/>
      <c r="ADB11997" s="60"/>
      <c r="ADC11997" s="60"/>
      <c r="ADD11997" s="60"/>
      <c r="ADE11997" s="60"/>
    </row>
    <row r="11998" spans="760:785" x14ac:dyDescent="0.25">
      <c r="ACF11998" s="60"/>
      <c r="ACG11998" s="60"/>
      <c r="ACH11998" s="60"/>
      <c r="ACI11998" s="60"/>
      <c r="ACJ11998" s="60"/>
      <c r="ACK11998" s="60"/>
      <c r="ACL11998" s="60"/>
      <c r="ACM11998" s="60"/>
      <c r="ACN11998" s="60"/>
      <c r="ACO11998" s="60"/>
      <c r="ACP11998" s="60"/>
      <c r="ACQ11998" s="60"/>
      <c r="ACR11998" s="60"/>
      <c r="ACS11998" s="60"/>
      <c r="ACT11998" s="60"/>
      <c r="ACU11998" s="60"/>
      <c r="ACV11998" s="60"/>
      <c r="ACW11998" s="60"/>
      <c r="ACX11998" s="60"/>
      <c r="ACY11998" s="60">
        <v>0.91899216021775898</v>
      </c>
      <c r="ACZ11998" s="60"/>
      <c r="ADA11998" s="60"/>
      <c r="ADB11998" s="60"/>
      <c r="ADC11998" s="60"/>
      <c r="ADD11998" s="60"/>
      <c r="ADE11998" s="60"/>
    </row>
    <row r="11999" spans="760:785" x14ac:dyDescent="0.25">
      <c r="ACF11999" s="60"/>
      <c r="ACG11999" s="60"/>
      <c r="ACH11999" s="60"/>
      <c r="ACI11999" s="60"/>
      <c r="ACJ11999" s="60"/>
      <c r="ACK11999" s="60"/>
      <c r="ACL11999" s="60"/>
      <c r="ACM11999" s="60"/>
      <c r="ACN11999" s="60"/>
      <c r="ACO11999" s="60"/>
      <c r="ACP11999" s="60"/>
      <c r="ACQ11999" s="60"/>
      <c r="ACR11999" s="60"/>
      <c r="ACS11999" s="60"/>
      <c r="ACT11999" s="60"/>
      <c r="ACU11999" s="60"/>
      <c r="ACV11999" s="60"/>
      <c r="ACW11999" s="60"/>
      <c r="ACX11999" s="60"/>
      <c r="ACY11999" s="60">
        <v>0.91895468561014704</v>
      </c>
      <c r="ACZ11999" s="60"/>
      <c r="ADA11999" s="60"/>
      <c r="ADB11999" s="60"/>
      <c r="ADC11999" s="60"/>
      <c r="ADD11999" s="60"/>
      <c r="ADE11999" s="60"/>
    </row>
    <row r="12000" spans="760:785" x14ac:dyDescent="0.25">
      <c r="ACF12000" s="60"/>
      <c r="ACG12000" s="60"/>
      <c r="ACH12000" s="60"/>
      <c r="ACI12000" s="60"/>
      <c r="ACJ12000" s="60"/>
      <c r="ACK12000" s="60"/>
      <c r="ACL12000" s="60"/>
      <c r="ACM12000" s="60"/>
      <c r="ACN12000" s="60"/>
      <c r="ACO12000" s="60"/>
      <c r="ACP12000" s="60"/>
      <c r="ACQ12000" s="60"/>
      <c r="ACR12000" s="60"/>
      <c r="ACS12000" s="60"/>
      <c r="ACT12000" s="60"/>
      <c r="ACU12000" s="60"/>
      <c r="ACV12000" s="60"/>
      <c r="ACW12000" s="60"/>
      <c r="ACX12000" s="60"/>
      <c r="ACY12000" s="60">
        <v>0.91892439208350096</v>
      </c>
      <c r="ACZ12000" s="60"/>
      <c r="ADA12000" s="60"/>
      <c r="ADB12000" s="60"/>
      <c r="ADC12000" s="60"/>
      <c r="ADD12000" s="60"/>
      <c r="ADE12000" s="60"/>
    </row>
    <row r="12001" spans="760:785" x14ac:dyDescent="0.25">
      <c r="ACF12001" s="60"/>
      <c r="ACG12001" s="60"/>
      <c r="ACH12001" s="60"/>
      <c r="ACI12001" s="60"/>
      <c r="ACJ12001" s="60"/>
      <c r="ACK12001" s="60"/>
      <c r="ACL12001" s="60"/>
      <c r="ACM12001" s="60"/>
      <c r="ACN12001" s="60"/>
      <c r="ACO12001" s="60"/>
      <c r="ACP12001" s="60"/>
      <c r="ACQ12001" s="60"/>
      <c r="ACR12001" s="60"/>
      <c r="ACS12001" s="60"/>
      <c r="ACT12001" s="60"/>
      <c r="ACU12001" s="60"/>
      <c r="ACV12001" s="60"/>
      <c r="ACW12001" s="60"/>
      <c r="ACX12001" s="60"/>
      <c r="ACY12001" s="60">
        <v>0.91888082439943697</v>
      </c>
      <c r="ACZ12001" s="60"/>
      <c r="ADA12001" s="60"/>
      <c r="ADB12001" s="60"/>
      <c r="ADC12001" s="60"/>
      <c r="ADD12001" s="60"/>
      <c r="ADE12001" s="60"/>
    </row>
    <row r="12002" spans="760:785" x14ac:dyDescent="0.25">
      <c r="ACF12002" s="60"/>
      <c r="ACG12002" s="60"/>
      <c r="ACH12002" s="60"/>
      <c r="ACI12002" s="60"/>
      <c r="ACJ12002" s="60"/>
      <c r="ACK12002" s="60"/>
      <c r="ACL12002" s="60"/>
      <c r="ACM12002" s="60"/>
      <c r="ACN12002" s="60"/>
      <c r="ACO12002" s="60"/>
      <c r="ACP12002" s="60"/>
      <c r="ACQ12002" s="60"/>
      <c r="ACR12002" s="60"/>
      <c r="ACS12002" s="60"/>
      <c r="ACT12002" s="60"/>
      <c r="ACU12002" s="60"/>
      <c r="ACV12002" s="60"/>
      <c r="ACW12002" s="60"/>
      <c r="ACX12002" s="60"/>
      <c r="ACY12002" s="60">
        <v>0.91876796206025702</v>
      </c>
      <c r="ACZ12002" s="60"/>
      <c r="ADA12002" s="60"/>
      <c r="ADB12002" s="60"/>
      <c r="ADC12002" s="60"/>
      <c r="ADD12002" s="60"/>
      <c r="ADE12002" s="60"/>
    </row>
    <row r="12003" spans="760:785" x14ac:dyDescent="0.25">
      <c r="ACF12003" s="60"/>
      <c r="ACG12003" s="60"/>
      <c r="ACH12003" s="60"/>
      <c r="ACI12003" s="60"/>
      <c r="ACJ12003" s="60"/>
      <c r="ACK12003" s="60"/>
      <c r="ACL12003" s="60"/>
      <c r="ACM12003" s="60"/>
      <c r="ACN12003" s="60"/>
      <c r="ACO12003" s="60"/>
      <c r="ACP12003" s="60"/>
      <c r="ACQ12003" s="60"/>
      <c r="ACR12003" s="60"/>
      <c r="ACS12003" s="60"/>
      <c r="ACT12003" s="60"/>
      <c r="ACU12003" s="60"/>
      <c r="ACV12003" s="60"/>
      <c r="ACW12003" s="60"/>
      <c r="ACX12003" s="60"/>
      <c r="ACY12003" s="60">
        <v>0.91875230621125203</v>
      </c>
      <c r="ACZ12003" s="60"/>
      <c r="ADA12003" s="60"/>
      <c r="ADB12003" s="60"/>
      <c r="ADC12003" s="60"/>
      <c r="ADD12003" s="60"/>
      <c r="ADE12003" s="60"/>
    </row>
    <row r="12004" spans="760:785" x14ac:dyDescent="0.25">
      <c r="ACF12004" s="60"/>
      <c r="ACG12004" s="60"/>
      <c r="ACH12004" s="60"/>
      <c r="ACI12004" s="60"/>
      <c r="ACJ12004" s="60"/>
      <c r="ACK12004" s="60"/>
      <c r="ACL12004" s="60"/>
      <c r="ACM12004" s="60"/>
      <c r="ACN12004" s="60"/>
      <c r="ACO12004" s="60"/>
      <c r="ACP12004" s="60"/>
      <c r="ACQ12004" s="60"/>
      <c r="ACR12004" s="60"/>
      <c r="ACS12004" s="60"/>
      <c r="ACT12004" s="60"/>
      <c r="ACU12004" s="60"/>
      <c r="ACV12004" s="60"/>
      <c r="ACW12004" s="60"/>
      <c r="ACX12004" s="60"/>
      <c r="ACY12004" s="60">
        <v>0.91874734802932201</v>
      </c>
      <c r="ACZ12004" s="60"/>
      <c r="ADA12004" s="60"/>
      <c r="ADB12004" s="60"/>
      <c r="ADC12004" s="60"/>
      <c r="ADD12004" s="60"/>
      <c r="ADE12004" s="60"/>
    </row>
    <row r="12005" spans="760:785" x14ac:dyDescent="0.25">
      <c r="ACF12005" s="60"/>
      <c r="ACG12005" s="60"/>
      <c r="ACH12005" s="60"/>
      <c r="ACI12005" s="60"/>
      <c r="ACJ12005" s="60"/>
      <c r="ACK12005" s="60"/>
      <c r="ACL12005" s="60"/>
      <c r="ACM12005" s="60"/>
      <c r="ACN12005" s="60"/>
      <c r="ACO12005" s="60"/>
      <c r="ACP12005" s="60"/>
      <c r="ACQ12005" s="60"/>
      <c r="ACR12005" s="60"/>
      <c r="ACS12005" s="60"/>
      <c r="ACT12005" s="60"/>
      <c r="ACU12005" s="60"/>
      <c r="ACV12005" s="60"/>
      <c r="ACW12005" s="60"/>
      <c r="ACX12005" s="60"/>
      <c r="ACY12005" s="60">
        <v>0.91873582390942199</v>
      </c>
      <c r="ACZ12005" s="60"/>
      <c r="ADA12005" s="60"/>
      <c r="ADB12005" s="60"/>
      <c r="ADC12005" s="60"/>
      <c r="ADD12005" s="60"/>
      <c r="ADE12005" s="60"/>
    </row>
    <row r="12006" spans="760:785" x14ac:dyDescent="0.25">
      <c r="ACF12006" s="60"/>
      <c r="ACG12006" s="60"/>
      <c r="ACH12006" s="60"/>
      <c r="ACI12006" s="60"/>
      <c r="ACJ12006" s="60"/>
      <c r="ACK12006" s="60"/>
      <c r="ACL12006" s="60"/>
      <c r="ACM12006" s="60"/>
      <c r="ACN12006" s="60"/>
      <c r="ACO12006" s="60"/>
      <c r="ACP12006" s="60"/>
      <c r="ACQ12006" s="60"/>
      <c r="ACR12006" s="60"/>
      <c r="ACS12006" s="60"/>
      <c r="ACT12006" s="60"/>
      <c r="ACU12006" s="60"/>
      <c r="ACV12006" s="60"/>
      <c r="ACW12006" s="60"/>
      <c r="ACX12006" s="60"/>
      <c r="ACY12006" s="60">
        <v>0.91873156602856598</v>
      </c>
      <c r="ACZ12006" s="60"/>
      <c r="ADA12006" s="60"/>
      <c r="ADB12006" s="60"/>
      <c r="ADC12006" s="60"/>
      <c r="ADD12006" s="60"/>
      <c r="ADE12006" s="60"/>
    </row>
    <row r="12007" spans="760:785" x14ac:dyDescent="0.25">
      <c r="ACF12007" s="60"/>
      <c r="ACG12007" s="60"/>
      <c r="ACH12007" s="60"/>
      <c r="ACI12007" s="60"/>
      <c r="ACJ12007" s="60"/>
      <c r="ACK12007" s="60"/>
      <c r="ACL12007" s="60"/>
      <c r="ACM12007" s="60"/>
      <c r="ACN12007" s="60"/>
      <c r="ACO12007" s="60"/>
      <c r="ACP12007" s="60"/>
      <c r="ACQ12007" s="60"/>
      <c r="ACR12007" s="60"/>
      <c r="ACS12007" s="60"/>
      <c r="ACT12007" s="60"/>
      <c r="ACU12007" s="60"/>
      <c r="ACV12007" s="60"/>
      <c r="ACW12007" s="60"/>
      <c r="ACX12007" s="60"/>
      <c r="ACY12007" s="60">
        <v>0.91865418481871397</v>
      </c>
      <c r="ACZ12007" s="60"/>
      <c r="ADA12007" s="60"/>
      <c r="ADB12007" s="60"/>
      <c r="ADC12007" s="60"/>
      <c r="ADD12007" s="60"/>
      <c r="ADE12007" s="60"/>
    </row>
    <row r="12008" spans="760:785" x14ac:dyDescent="0.25">
      <c r="ACF12008" s="60"/>
      <c r="ACG12008" s="60"/>
      <c r="ACH12008" s="60"/>
      <c r="ACI12008" s="60"/>
      <c r="ACJ12008" s="60"/>
      <c r="ACK12008" s="60"/>
      <c r="ACL12008" s="60"/>
      <c r="ACM12008" s="60"/>
      <c r="ACN12008" s="60"/>
      <c r="ACO12008" s="60"/>
      <c r="ACP12008" s="60"/>
      <c r="ACQ12008" s="60"/>
      <c r="ACR12008" s="60"/>
      <c r="ACS12008" s="60"/>
      <c r="ACT12008" s="60"/>
      <c r="ACU12008" s="60"/>
      <c r="ACV12008" s="60"/>
      <c r="ACW12008" s="60"/>
      <c r="ACX12008" s="60"/>
      <c r="ACY12008" s="60">
        <v>0.91861004110287303</v>
      </c>
      <c r="ACZ12008" s="60"/>
      <c r="ADA12008" s="60"/>
      <c r="ADB12008" s="60"/>
      <c r="ADC12008" s="60"/>
      <c r="ADD12008" s="60"/>
      <c r="ADE12008" s="60"/>
    </row>
    <row r="12009" spans="760:785" x14ac:dyDescent="0.25">
      <c r="ACF12009" s="60"/>
      <c r="ACG12009" s="60"/>
      <c r="ACH12009" s="60"/>
      <c r="ACI12009" s="60"/>
      <c r="ACJ12009" s="60"/>
      <c r="ACK12009" s="60"/>
      <c r="ACL12009" s="60"/>
      <c r="ACM12009" s="60"/>
      <c r="ACN12009" s="60"/>
      <c r="ACO12009" s="60"/>
      <c r="ACP12009" s="60"/>
      <c r="ACQ12009" s="60"/>
      <c r="ACR12009" s="60"/>
      <c r="ACS12009" s="60"/>
      <c r="ACT12009" s="60"/>
      <c r="ACU12009" s="60"/>
      <c r="ACV12009" s="60"/>
      <c r="ACW12009" s="60"/>
      <c r="ACX12009" s="60"/>
      <c r="ACY12009" s="60">
        <v>0.91860727898482997</v>
      </c>
      <c r="ACZ12009" s="60"/>
      <c r="ADA12009" s="60"/>
      <c r="ADB12009" s="60"/>
      <c r="ADC12009" s="60"/>
      <c r="ADD12009" s="60"/>
      <c r="ADE12009" s="60"/>
    </row>
    <row r="12010" spans="760:785" x14ac:dyDescent="0.25">
      <c r="ACF12010" s="60"/>
      <c r="ACG12010" s="60"/>
      <c r="ACH12010" s="60"/>
      <c r="ACI12010" s="60"/>
      <c r="ACJ12010" s="60"/>
      <c r="ACK12010" s="60"/>
      <c r="ACL12010" s="60"/>
      <c r="ACM12010" s="60"/>
      <c r="ACN12010" s="60"/>
      <c r="ACO12010" s="60"/>
      <c r="ACP12010" s="60"/>
      <c r="ACQ12010" s="60"/>
      <c r="ACR12010" s="60"/>
      <c r="ACS12010" s="60"/>
      <c r="ACT12010" s="60"/>
      <c r="ACU12010" s="60"/>
      <c r="ACV12010" s="60"/>
      <c r="ACW12010" s="60"/>
      <c r="ACX12010" s="60"/>
      <c r="ACY12010" s="60">
        <v>0.91854134928862996</v>
      </c>
      <c r="ACZ12010" s="60"/>
      <c r="ADA12010" s="60"/>
      <c r="ADB12010" s="60"/>
      <c r="ADC12010" s="60"/>
      <c r="ADD12010" s="60"/>
      <c r="ADE12010" s="60"/>
    </row>
    <row r="12011" spans="760:785" x14ac:dyDescent="0.25">
      <c r="ACF12011" s="60"/>
      <c r="ACG12011" s="60"/>
      <c r="ACH12011" s="60"/>
      <c r="ACI12011" s="60"/>
      <c r="ACJ12011" s="60"/>
      <c r="ACK12011" s="60"/>
      <c r="ACL12011" s="60"/>
      <c r="ACM12011" s="60"/>
      <c r="ACN12011" s="60"/>
      <c r="ACO12011" s="60"/>
      <c r="ACP12011" s="60"/>
      <c r="ACQ12011" s="60"/>
      <c r="ACR12011" s="60"/>
      <c r="ACS12011" s="60"/>
      <c r="ACT12011" s="60"/>
      <c r="ACU12011" s="60"/>
      <c r="ACV12011" s="60"/>
      <c r="ACW12011" s="60"/>
      <c r="ACX12011" s="60"/>
      <c r="ACY12011" s="60">
        <v>0.91853185480139998</v>
      </c>
      <c r="ACZ12011" s="60"/>
      <c r="ADA12011" s="60"/>
      <c r="ADB12011" s="60"/>
      <c r="ADC12011" s="60"/>
      <c r="ADD12011" s="60"/>
      <c r="ADE12011" s="60"/>
    </row>
    <row r="12012" spans="760:785" x14ac:dyDescent="0.25">
      <c r="ACF12012" s="60"/>
      <c r="ACG12012" s="60"/>
      <c r="ACH12012" s="60"/>
      <c r="ACI12012" s="60"/>
      <c r="ACJ12012" s="60"/>
      <c r="ACK12012" s="60"/>
      <c r="ACL12012" s="60"/>
      <c r="ACM12012" s="60"/>
      <c r="ACN12012" s="60"/>
      <c r="ACO12012" s="60"/>
      <c r="ACP12012" s="60"/>
      <c r="ACQ12012" s="60"/>
      <c r="ACR12012" s="60"/>
      <c r="ACS12012" s="60"/>
      <c r="ACT12012" s="60"/>
      <c r="ACU12012" s="60"/>
      <c r="ACV12012" s="60"/>
      <c r="ACW12012" s="60"/>
      <c r="ACX12012" s="60"/>
      <c r="ACY12012" s="60">
        <v>0.91848578056462904</v>
      </c>
      <c r="ACZ12012" s="60"/>
      <c r="ADA12012" s="60"/>
      <c r="ADB12012" s="60"/>
      <c r="ADC12012" s="60"/>
      <c r="ADD12012" s="60"/>
      <c r="ADE12012" s="60"/>
    </row>
    <row r="12013" spans="760:785" x14ac:dyDescent="0.25">
      <c r="ACF12013" s="60"/>
      <c r="ACG12013" s="60"/>
      <c r="ACH12013" s="60"/>
      <c r="ACI12013" s="60"/>
      <c r="ACJ12013" s="60"/>
      <c r="ACK12013" s="60"/>
      <c r="ACL12013" s="60"/>
      <c r="ACM12013" s="60"/>
      <c r="ACN12013" s="60"/>
      <c r="ACO12013" s="60"/>
      <c r="ACP12013" s="60"/>
      <c r="ACQ12013" s="60"/>
      <c r="ACR12013" s="60"/>
      <c r="ACS12013" s="60"/>
      <c r="ACT12013" s="60"/>
      <c r="ACU12013" s="60"/>
      <c r="ACV12013" s="60"/>
      <c r="ACW12013" s="60"/>
      <c r="ACX12013" s="60"/>
      <c r="ACY12013" s="60">
        <v>0.91820467352937596</v>
      </c>
      <c r="ACZ12013" s="60"/>
      <c r="ADA12013" s="60"/>
      <c r="ADB12013" s="60"/>
      <c r="ADC12013" s="60"/>
      <c r="ADD12013" s="60"/>
      <c r="ADE12013" s="60"/>
    </row>
    <row r="12014" spans="760:785" x14ac:dyDescent="0.25">
      <c r="ACF12014" s="60"/>
      <c r="ACG12014" s="60"/>
      <c r="ACH12014" s="60"/>
      <c r="ACI12014" s="60"/>
      <c r="ACJ12014" s="60"/>
      <c r="ACK12014" s="60"/>
      <c r="ACL12014" s="60"/>
      <c r="ACM12014" s="60"/>
      <c r="ACN12014" s="60"/>
      <c r="ACO12014" s="60"/>
      <c r="ACP12014" s="60"/>
      <c r="ACQ12014" s="60"/>
      <c r="ACR12014" s="60"/>
      <c r="ACS12014" s="60"/>
      <c r="ACT12014" s="60"/>
      <c r="ACU12014" s="60"/>
      <c r="ACV12014" s="60"/>
      <c r="ACW12014" s="60"/>
      <c r="ACX12014" s="60"/>
      <c r="ACY12014" s="60">
        <v>0.91819611066372098</v>
      </c>
      <c r="ACZ12014" s="60"/>
      <c r="ADA12014" s="60"/>
      <c r="ADB12014" s="60"/>
      <c r="ADC12014" s="60"/>
      <c r="ADD12014" s="60"/>
      <c r="ADE12014" s="60"/>
    </row>
    <row r="12015" spans="760:785" x14ac:dyDescent="0.25">
      <c r="ACF12015" s="60"/>
      <c r="ACG12015" s="60"/>
      <c r="ACH12015" s="60"/>
      <c r="ACI12015" s="60"/>
      <c r="ACJ12015" s="60"/>
      <c r="ACK12015" s="60"/>
      <c r="ACL12015" s="60"/>
      <c r="ACM12015" s="60"/>
      <c r="ACN12015" s="60"/>
      <c r="ACO12015" s="60"/>
      <c r="ACP12015" s="60"/>
      <c r="ACQ12015" s="60"/>
      <c r="ACR12015" s="60"/>
      <c r="ACS12015" s="60"/>
      <c r="ACT12015" s="60"/>
      <c r="ACU12015" s="60"/>
      <c r="ACV12015" s="60"/>
      <c r="ACW12015" s="60"/>
      <c r="ACX12015" s="60"/>
      <c r="ACY12015" s="60">
        <v>0.91816471584272896</v>
      </c>
      <c r="ACZ12015" s="60"/>
      <c r="ADA12015" s="60"/>
      <c r="ADB12015" s="60"/>
      <c r="ADC12015" s="60"/>
      <c r="ADD12015" s="60"/>
      <c r="ADE12015" s="60"/>
    </row>
    <row r="12016" spans="760:785" x14ac:dyDescent="0.25">
      <c r="ACF12016" s="60"/>
      <c r="ACG12016" s="60"/>
      <c r="ACH12016" s="60"/>
      <c r="ACI12016" s="60"/>
      <c r="ACJ12016" s="60"/>
      <c r="ACK12016" s="60"/>
      <c r="ACL12016" s="60"/>
      <c r="ACM12016" s="60"/>
      <c r="ACN12016" s="60"/>
      <c r="ACO12016" s="60"/>
      <c r="ACP12016" s="60"/>
      <c r="ACQ12016" s="60"/>
      <c r="ACR12016" s="60"/>
      <c r="ACS12016" s="60"/>
      <c r="ACT12016" s="60"/>
      <c r="ACU12016" s="60"/>
      <c r="ACV12016" s="60"/>
      <c r="ACW12016" s="60"/>
      <c r="ACX12016" s="60"/>
      <c r="ACY12016" s="60">
        <v>0.91810710386620997</v>
      </c>
      <c r="ACZ12016" s="60"/>
      <c r="ADA12016" s="60"/>
      <c r="ADB12016" s="60"/>
      <c r="ADC12016" s="60"/>
      <c r="ADD12016" s="60"/>
      <c r="ADE12016" s="60"/>
    </row>
    <row r="12017" spans="760:785" x14ac:dyDescent="0.25">
      <c r="ACF12017" s="60"/>
      <c r="ACG12017" s="60"/>
      <c r="ACH12017" s="60"/>
      <c r="ACI12017" s="60"/>
      <c r="ACJ12017" s="60"/>
      <c r="ACK12017" s="60"/>
      <c r="ACL12017" s="60"/>
      <c r="ACM12017" s="60"/>
      <c r="ACN12017" s="60"/>
      <c r="ACO12017" s="60"/>
      <c r="ACP12017" s="60"/>
      <c r="ACQ12017" s="60"/>
      <c r="ACR12017" s="60"/>
      <c r="ACS12017" s="60"/>
      <c r="ACT12017" s="60"/>
      <c r="ACU12017" s="60"/>
      <c r="ACV12017" s="60"/>
      <c r="ACW12017" s="60"/>
      <c r="ACX12017" s="60"/>
      <c r="ACY12017" s="60">
        <v>0.91797970902332304</v>
      </c>
      <c r="ACZ12017" s="60"/>
      <c r="ADA12017" s="60"/>
      <c r="ADB12017" s="60"/>
      <c r="ADC12017" s="60"/>
      <c r="ADD12017" s="60"/>
      <c r="ADE12017" s="60"/>
    </row>
    <row r="12018" spans="760:785" x14ac:dyDescent="0.25">
      <c r="ACF12018" s="60"/>
      <c r="ACG12018" s="60"/>
      <c r="ACH12018" s="60"/>
      <c r="ACI12018" s="60"/>
      <c r="ACJ12018" s="60"/>
      <c r="ACK12018" s="60"/>
      <c r="ACL12018" s="60"/>
      <c r="ACM12018" s="60"/>
      <c r="ACN12018" s="60"/>
      <c r="ACO12018" s="60"/>
      <c r="ACP12018" s="60"/>
      <c r="ACQ12018" s="60"/>
      <c r="ACR12018" s="60"/>
      <c r="ACS12018" s="60"/>
      <c r="ACT12018" s="60"/>
      <c r="ACU12018" s="60"/>
      <c r="ACV12018" s="60"/>
      <c r="ACW12018" s="60"/>
      <c r="ACX12018" s="60"/>
      <c r="ACY12018" s="60">
        <v>0.91794765818524204</v>
      </c>
      <c r="ACZ12018" s="60"/>
      <c r="ADA12018" s="60"/>
      <c r="ADB12018" s="60"/>
      <c r="ADC12018" s="60"/>
      <c r="ADD12018" s="60"/>
      <c r="ADE12018" s="60"/>
    </row>
    <row r="12019" spans="760:785" x14ac:dyDescent="0.25">
      <c r="ACF12019" s="60"/>
      <c r="ACG12019" s="60"/>
      <c r="ACH12019" s="60"/>
      <c r="ACI12019" s="60"/>
      <c r="ACJ12019" s="60"/>
      <c r="ACK12019" s="60"/>
      <c r="ACL12019" s="60"/>
      <c r="ACM12019" s="60"/>
      <c r="ACN12019" s="60"/>
      <c r="ACO12019" s="60"/>
      <c r="ACP12019" s="60"/>
      <c r="ACQ12019" s="60"/>
      <c r="ACR12019" s="60"/>
      <c r="ACS12019" s="60"/>
      <c r="ACT12019" s="60"/>
      <c r="ACU12019" s="60"/>
      <c r="ACV12019" s="60"/>
      <c r="ACW12019" s="60"/>
      <c r="ACX12019" s="60"/>
      <c r="ACY12019" s="60">
        <v>0.91788060922899595</v>
      </c>
      <c r="ACZ12019" s="60"/>
      <c r="ADA12019" s="60"/>
      <c r="ADB12019" s="60"/>
      <c r="ADC12019" s="60"/>
      <c r="ADD12019" s="60"/>
      <c r="ADE12019" s="60"/>
    </row>
    <row r="12020" spans="760:785" x14ac:dyDescent="0.25">
      <c r="ACF12020" s="60"/>
      <c r="ACG12020" s="60"/>
      <c r="ACH12020" s="60"/>
      <c r="ACI12020" s="60"/>
      <c r="ACJ12020" s="60"/>
      <c r="ACK12020" s="60"/>
      <c r="ACL12020" s="60"/>
      <c r="ACM12020" s="60"/>
      <c r="ACN12020" s="60"/>
      <c r="ACO12020" s="60"/>
      <c r="ACP12020" s="60"/>
      <c r="ACQ12020" s="60"/>
      <c r="ACR12020" s="60"/>
      <c r="ACS12020" s="60"/>
      <c r="ACT12020" s="60"/>
      <c r="ACU12020" s="60"/>
      <c r="ACV12020" s="60"/>
      <c r="ACW12020" s="60"/>
      <c r="ACX12020" s="60"/>
      <c r="ACY12020" s="60">
        <v>0.91774387276133096</v>
      </c>
      <c r="ACZ12020" s="60"/>
      <c r="ADA12020" s="60"/>
      <c r="ADB12020" s="60"/>
      <c r="ADC12020" s="60"/>
      <c r="ADD12020" s="60"/>
      <c r="ADE12020" s="60"/>
    </row>
    <row r="12021" spans="760:785" x14ac:dyDescent="0.25">
      <c r="ACF12021" s="60"/>
      <c r="ACG12021" s="60"/>
      <c r="ACH12021" s="60"/>
      <c r="ACI12021" s="60"/>
      <c r="ACJ12021" s="60"/>
      <c r="ACK12021" s="60"/>
      <c r="ACL12021" s="60"/>
      <c r="ACM12021" s="60"/>
      <c r="ACN12021" s="60"/>
      <c r="ACO12021" s="60"/>
      <c r="ACP12021" s="60"/>
      <c r="ACQ12021" s="60"/>
      <c r="ACR12021" s="60"/>
      <c r="ACS12021" s="60"/>
      <c r="ACT12021" s="60"/>
      <c r="ACU12021" s="60"/>
      <c r="ACV12021" s="60"/>
      <c r="ACW12021" s="60"/>
      <c r="ACX12021" s="60"/>
      <c r="ACY12021" s="60">
        <v>0.917743679661291</v>
      </c>
      <c r="ACZ12021" s="60"/>
      <c r="ADA12021" s="60"/>
      <c r="ADB12021" s="60"/>
      <c r="ADC12021" s="60"/>
      <c r="ADD12021" s="60"/>
      <c r="ADE12021" s="60"/>
    </row>
    <row r="12022" spans="760:785" x14ac:dyDescent="0.25">
      <c r="ACF12022" s="60"/>
      <c r="ACG12022" s="60"/>
      <c r="ACH12022" s="60"/>
      <c r="ACI12022" s="60"/>
      <c r="ACJ12022" s="60"/>
      <c r="ACK12022" s="60"/>
      <c r="ACL12022" s="60"/>
      <c r="ACM12022" s="60"/>
      <c r="ACN12022" s="60"/>
      <c r="ACO12022" s="60"/>
      <c r="ACP12022" s="60"/>
      <c r="ACQ12022" s="60"/>
      <c r="ACR12022" s="60"/>
      <c r="ACS12022" s="60"/>
      <c r="ACT12022" s="60"/>
      <c r="ACU12022" s="60"/>
      <c r="ACV12022" s="60"/>
      <c r="ACW12022" s="60"/>
      <c r="ACX12022" s="60"/>
      <c r="ACY12022" s="60">
        <v>0.91765001870567697</v>
      </c>
      <c r="ACZ12022" s="60"/>
      <c r="ADA12022" s="60"/>
      <c r="ADB12022" s="60"/>
      <c r="ADC12022" s="60"/>
      <c r="ADD12022" s="60"/>
      <c r="ADE12022" s="60"/>
    </row>
    <row r="12023" spans="760:785" x14ac:dyDescent="0.25">
      <c r="ACF12023" s="60"/>
      <c r="ACG12023" s="60"/>
      <c r="ACH12023" s="60"/>
      <c r="ACI12023" s="60"/>
      <c r="ACJ12023" s="60"/>
      <c r="ACK12023" s="60"/>
      <c r="ACL12023" s="60"/>
      <c r="ACM12023" s="60"/>
      <c r="ACN12023" s="60"/>
      <c r="ACO12023" s="60"/>
      <c r="ACP12023" s="60"/>
      <c r="ACQ12023" s="60"/>
      <c r="ACR12023" s="60"/>
      <c r="ACS12023" s="60"/>
      <c r="ACT12023" s="60"/>
      <c r="ACU12023" s="60"/>
      <c r="ACV12023" s="60"/>
      <c r="ACW12023" s="60"/>
      <c r="ACX12023" s="60"/>
      <c r="ACY12023" s="60">
        <v>0.91764307778105403</v>
      </c>
      <c r="ACZ12023" s="60"/>
      <c r="ADA12023" s="60"/>
      <c r="ADB12023" s="60"/>
      <c r="ADC12023" s="60"/>
      <c r="ADD12023" s="60"/>
      <c r="ADE12023" s="60"/>
    </row>
    <row r="12024" spans="760:785" x14ac:dyDescent="0.25">
      <c r="ACF12024" s="60"/>
      <c r="ACG12024" s="60"/>
      <c r="ACH12024" s="60"/>
      <c r="ACI12024" s="60"/>
      <c r="ACJ12024" s="60"/>
      <c r="ACK12024" s="60"/>
      <c r="ACL12024" s="60"/>
      <c r="ACM12024" s="60"/>
      <c r="ACN12024" s="60"/>
      <c r="ACO12024" s="60"/>
      <c r="ACP12024" s="60"/>
      <c r="ACQ12024" s="60"/>
      <c r="ACR12024" s="60"/>
      <c r="ACS12024" s="60"/>
      <c r="ACT12024" s="60"/>
      <c r="ACU12024" s="60"/>
      <c r="ACV12024" s="60"/>
      <c r="ACW12024" s="60"/>
      <c r="ACX12024" s="60"/>
      <c r="ACY12024" s="60">
        <v>0.91755601783721197</v>
      </c>
      <c r="ACZ12024" s="60"/>
      <c r="ADA12024" s="60"/>
      <c r="ADB12024" s="60"/>
      <c r="ADC12024" s="60"/>
      <c r="ADD12024" s="60"/>
      <c r="ADE12024" s="60"/>
    </row>
    <row r="12025" spans="760:785" x14ac:dyDescent="0.25">
      <c r="ACF12025" s="60"/>
      <c r="ACG12025" s="60"/>
      <c r="ACH12025" s="60"/>
      <c r="ACI12025" s="60"/>
      <c r="ACJ12025" s="60"/>
      <c r="ACK12025" s="60"/>
      <c r="ACL12025" s="60"/>
      <c r="ACM12025" s="60"/>
      <c r="ACN12025" s="60"/>
      <c r="ACO12025" s="60"/>
      <c r="ACP12025" s="60"/>
      <c r="ACQ12025" s="60"/>
      <c r="ACR12025" s="60"/>
      <c r="ACS12025" s="60"/>
      <c r="ACT12025" s="60"/>
      <c r="ACU12025" s="60"/>
      <c r="ACV12025" s="60"/>
      <c r="ACW12025" s="60"/>
      <c r="ACX12025" s="60"/>
      <c r="ACY12025" s="60">
        <v>0.91754903024050405</v>
      </c>
      <c r="ACZ12025" s="60"/>
      <c r="ADA12025" s="60"/>
      <c r="ADB12025" s="60"/>
      <c r="ADC12025" s="60"/>
      <c r="ADD12025" s="60"/>
      <c r="ADE12025" s="60"/>
    </row>
    <row r="12026" spans="760:785" x14ac:dyDescent="0.25">
      <c r="ACF12026" s="60"/>
      <c r="ACG12026" s="60"/>
      <c r="ACH12026" s="60"/>
      <c r="ACI12026" s="60"/>
      <c r="ACJ12026" s="60"/>
      <c r="ACK12026" s="60"/>
      <c r="ACL12026" s="60"/>
      <c r="ACM12026" s="60"/>
      <c r="ACN12026" s="60"/>
      <c r="ACO12026" s="60"/>
      <c r="ACP12026" s="60"/>
      <c r="ACQ12026" s="60"/>
      <c r="ACR12026" s="60"/>
      <c r="ACS12026" s="60"/>
      <c r="ACT12026" s="60"/>
      <c r="ACU12026" s="60"/>
      <c r="ACV12026" s="60"/>
      <c r="ACW12026" s="60"/>
      <c r="ACX12026" s="60"/>
      <c r="ACY12026" s="60">
        <v>0.91753634158776198</v>
      </c>
      <c r="ACZ12026" s="60"/>
      <c r="ADA12026" s="60"/>
      <c r="ADB12026" s="60"/>
      <c r="ADC12026" s="60"/>
      <c r="ADD12026" s="60"/>
      <c r="ADE12026" s="60"/>
    </row>
    <row r="12027" spans="760:785" x14ac:dyDescent="0.25">
      <c r="ACF12027" s="60"/>
      <c r="ACG12027" s="60"/>
      <c r="ACH12027" s="60"/>
      <c r="ACI12027" s="60"/>
      <c r="ACJ12027" s="60"/>
      <c r="ACK12027" s="60"/>
      <c r="ACL12027" s="60"/>
      <c r="ACM12027" s="60"/>
      <c r="ACN12027" s="60"/>
      <c r="ACO12027" s="60"/>
      <c r="ACP12027" s="60"/>
      <c r="ACQ12027" s="60"/>
      <c r="ACR12027" s="60"/>
      <c r="ACS12027" s="60"/>
      <c r="ACT12027" s="60"/>
      <c r="ACU12027" s="60"/>
      <c r="ACV12027" s="60"/>
      <c r="ACW12027" s="60"/>
      <c r="ACX12027" s="60"/>
      <c r="ACY12027" s="60">
        <v>0.917534328313659</v>
      </c>
      <c r="ACZ12027" s="60"/>
      <c r="ADA12027" s="60"/>
      <c r="ADB12027" s="60"/>
      <c r="ADC12027" s="60"/>
      <c r="ADD12027" s="60"/>
      <c r="ADE12027" s="60"/>
    </row>
    <row r="12028" spans="760:785" x14ac:dyDescent="0.25">
      <c r="ACF12028" s="60"/>
      <c r="ACG12028" s="60"/>
      <c r="ACH12028" s="60"/>
      <c r="ACI12028" s="60"/>
      <c r="ACJ12028" s="60"/>
      <c r="ACK12028" s="60"/>
      <c r="ACL12028" s="60"/>
      <c r="ACM12028" s="60"/>
      <c r="ACN12028" s="60"/>
      <c r="ACO12028" s="60"/>
      <c r="ACP12028" s="60"/>
      <c r="ACQ12028" s="60"/>
      <c r="ACR12028" s="60"/>
      <c r="ACS12028" s="60"/>
      <c r="ACT12028" s="60"/>
      <c r="ACU12028" s="60"/>
      <c r="ACV12028" s="60"/>
      <c r="ACW12028" s="60"/>
      <c r="ACX12028" s="60"/>
      <c r="ACY12028" s="60">
        <v>0.91749741627849402</v>
      </c>
      <c r="ACZ12028" s="60"/>
      <c r="ADA12028" s="60"/>
      <c r="ADB12028" s="60"/>
      <c r="ADC12028" s="60"/>
      <c r="ADD12028" s="60"/>
      <c r="ADE12028" s="60"/>
    </row>
    <row r="12029" spans="760:785" x14ac:dyDescent="0.25">
      <c r="ACF12029" s="60"/>
      <c r="ACG12029" s="60"/>
      <c r="ACH12029" s="60"/>
      <c r="ACI12029" s="60"/>
      <c r="ACJ12029" s="60"/>
      <c r="ACK12029" s="60"/>
      <c r="ACL12029" s="60"/>
      <c r="ACM12029" s="60"/>
      <c r="ACN12029" s="60"/>
      <c r="ACO12029" s="60"/>
      <c r="ACP12029" s="60"/>
      <c r="ACQ12029" s="60"/>
      <c r="ACR12029" s="60"/>
      <c r="ACS12029" s="60"/>
      <c r="ACT12029" s="60"/>
      <c r="ACU12029" s="60"/>
      <c r="ACV12029" s="60"/>
      <c r="ACW12029" s="60"/>
      <c r="ACX12029" s="60"/>
      <c r="ACY12029" s="60">
        <v>0.91747544292195704</v>
      </c>
      <c r="ACZ12029" s="60"/>
      <c r="ADA12029" s="60"/>
      <c r="ADB12029" s="60"/>
      <c r="ADC12029" s="60"/>
      <c r="ADD12029" s="60"/>
      <c r="ADE12029" s="60"/>
    </row>
    <row r="12030" spans="760:785" x14ac:dyDescent="0.25">
      <c r="ACF12030" s="60"/>
      <c r="ACG12030" s="60"/>
      <c r="ACH12030" s="60"/>
      <c r="ACI12030" s="60"/>
      <c r="ACJ12030" s="60"/>
      <c r="ACK12030" s="60"/>
      <c r="ACL12030" s="60"/>
      <c r="ACM12030" s="60"/>
      <c r="ACN12030" s="60"/>
      <c r="ACO12030" s="60"/>
      <c r="ACP12030" s="60"/>
      <c r="ACQ12030" s="60"/>
      <c r="ACR12030" s="60"/>
      <c r="ACS12030" s="60"/>
      <c r="ACT12030" s="60"/>
      <c r="ACU12030" s="60"/>
      <c r="ACV12030" s="60"/>
      <c r="ACW12030" s="60"/>
      <c r="ACX12030" s="60"/>
      <c r="ACY12030" s="60">
        <v>0.91745770450576003</v>
      </c>
      <c r="ACZ12030" s="60"/>
      <c r="ADA12030" s="60"/>
      <c r="ADB12030" s="60"/>
      <c r="ADC12030" s="60"/>
      <c r="ADD12030" s="60"/>
      <c r="ADE12030" s="60"/>
    </row>
    <row r="12031" spans="760:785" x14ac:dyDescent="0.25">
      <c r="ACF12031" s="60"/>
      <c r="ACG12031" s="60"/>
      <c r="ACH12031" s="60"/>
      <c r="ACI12031" s="60"/>
      <c r="ACJ12031" s="60"/>
      <c r="ACK12031" s="60"/>
      <c r="ACL12031" s="60"/>
      <c r="ACM12031" s="60"/>
      <c r="ACN12031" s="60"/>
      <c r="ACO12031" s="60"/>
      <c r="ACP12031" s="60"/>
      <c r="ACQ12031" s="60"/>
      <c r="ACR12031" s="60"/>
      <c r="ACS12031" s="60"/>
      <c r="ACT12031" s="60"/>
      <c r="ACU12031" s="60"/>
      <c r="ACV12031" s="60"/>
      <c r="ACW12031" s="60"/>
      <c r="ACX12031" s="60"/>
      <c r="ACY12031" s="60">
        <v>0.91743717706782202</v>
      </c>
      <c r="ACZ12031" s="60"/>
      <c r="ADA12031" s="60"/>
      <c r="ADB12031" s="60"/>
      <c r="ADC12031" s="60"/>
      <c r="ADD12031" s="60"/>
      <c r="ADE12031" s="60"/>
    </row>
    <row r="12032" spans="760:785" x14ac:dyDescent="0.25">
      <c r="ACF12032" s="60"/>
      <c r="ACG12032" s="60"/>
      <c r="ACH12032" s="60"/>
      <c r="ACI12032" s="60"/>
      <c r="ACJ12032" s="60"/>
      <c r="ACK12032" s="60"/>
      <c r="ACL12032" s="60"/>
      <c r="ACM12032" s="60"/>
      <c r="ACN12032" s="60"/>
      <c r="ACO12032" s="60"/>
      <c r="ACP12032" s="60"/>
      <c r="ACQ12032" s="60"/>
      <c r="ACR12032" s="60"/>
      <c r="ACS12032" s="60"/>
      <c r="ACT12032" s="60"/>
      <c r="ACU12032" s="60"/>
      <c r="ACV12032" s="60"/>
      <c r="ACW12032" s="60"/>
      <c r="ACX12032" s="60"/>
      <c r="ACY12032" s="60">
        <v>0.917407201213021</v>
      </c>
      <c r="ACZ12032" s="60"/>
      <c r="ADA12032" s="60"/>
      <c r="ADB12032" s="60"/>
      <c r="ADC12032" s="60"/>
      <c r="ADD12032" s="60"/>
      <c r="ADE12032" s="60"/>
    </row>
    <row r="12033" spans="760:785" x14ac:dyDescent="0.25">
      <c r="ACF12033" s="60"/>
      <c r="ACG12033" s="60"/>
      <c r="ACH12033" s="60"/>
      <c r="ACI12033" s="60"/>
      <c r="ACJ12033" s="60"/>
      <c r="ACK12033" s="60"/>
      <c r="ACL12033" s="60"/>
      <c r="ACM12033" s="60"/>
      <c r="ACN12033" s="60"/>
      <c r="ACO12033" s="60"/>
      <c r="ACP12033" s="60"/>
      <c r="ACQ12033" s="60"/>
      <c r="ACR12033" s="60"/>
      <c r="ACS12033" s="60"/>
      <c r="ACT12033" s="60"/>
      <c r="ACU12033" s="60"/>
      <c r="ACV12033" s="60"/>
      <c r="ACW12033" s="60"/>
      <c r="ACX12033" s="60"/>
      <c r="ACY12033" s="60">
        <v>0.91740110061820601</v>
      </c>
      <c r="ACZ12033" s="60"/>
      <c r="ADA12033" s="60"/>
      <c r="ADB12033" s="60"/>
      <c r="ADC12033" s="60"/>
      <c r="ADD12033" s="60"/>
      <c r="ADE12033" s="60"/>
    </row>
    <row r="12034" spans="760:785" x14ac:dyDescent="0.25">
      <c r="ACF12034" s="60"/>
      <c r="ACG12034" s="60"/>
      <c r="ACH12034" s="60"/>
      <c r="ACI12034" s="60"/>
      <c r="ACJ12034" s="60"/>
      <c r="ACK12034" s="60"/>
      <c r="ACL12034" s="60"/>
      <c r="ACM12034" s="60"/>
      <c r="ACN12034" s="60"/>
      <c r="ACO12034" s="60"/>
      <c r="ACP12034" s="60"/>
      <c r="ACQ12034" s="60"/>
      <c r="ACR12034" s="60"/>
      <c r="ACS12034" s="60"/>
      <c r="ACT12034" s="60"/>
      <c r="ACU12034" s="60"/>
      <c r="ACV12034" s="60"/>
      <c r="ACW12034" s="60"/>
      <c r="ACX12034" s="60"/>
      <c r="ACY12034" s="60">
        <v>0.91738650450287595</v>
      </c>
      <c r="ACZ12034" s="60"/>
      <c r="ADA12034" s="60"/>
      <c r="ADB12034" s="60"/>
      <c r="ADC12034" s="60"/>
      <c r="ADD12034" s="60"/>
      <c r="ADE12034" s="60"/>
    </row>
    <row r="12035" spans="760:785" x14ac:dyDescent="0.25">
      <c r="ACF12035" s="60"/>
      <c r="ACG12035" s="60"/>
      <c r="ACH12035" s="60"/>
      <c r="ACI12035" s="60"/>
      <c r="ACJ12035" s="60"/>
      <c r="ACK12035" s="60"/>
      <c r="ACL12035" s="60"/>
      <c r="ACM12035" s="60"/>
      <c r="ACN12035" s="60"/>
      <c r="ACO12035" s="60"/>
      <c r="ACP12035" s="60"/>
      <c r="ACQ12035" s="60"/>
      <c r="ACR12035" s="60"/>
      <c r="ACS12035" s="60"/>
      <c r="ACT12035" s="60"/>
      <c r="ACU12035" s="60"/>
      <c r="ACV12035" s="60"/>
      <c r="ACW12035" s="60"/>
      <c r="ACX12035" s="60"/>
      <c r="ACY12035" s="60">
        <v>0.91731681339363902</v>
      </c>
      <c r="ACZ12035" s="60"/>
      <c r="ADA12035" s="60"/>
      <c r="ADB12035" s="60"/>
      <c r="ADC12035" s="60"/>
      <c r="ADD12035" s="60"/>
      <c r="ADE12035" s="60"/>
    </row>
    <row r="12036" spans="760:785" x14ac:dyDescent="0.25">
      <c r="ACF12036" s="60"/>
      <c r="ACG12036" s="60"/>
      <c r="ACH12036" s="60"/>
      <c r="ACI12036" s="60"/>
      <c r="ACJ12036" s="60"/>
      <c r="ACK12036" s="60"/>
      <c r="ACL12036" s="60"/>
      <c r="ACM12036" s="60"/>
      <c r="ACN12036" s="60"/>
      <c r="ACO12036" s="60"/>
      <c r="ACP12036" s="60"/>
      <c r="ACQ12036" s="60"/>
      <c r="ACR12036" s="60"/>
      <c r="ACS12036" s="60"/>
      <c r="ACT12036" s="60"/>
      <c r="ACU12036" s="60"/>
      <c r="ACV12036" s="60"/>
      <c r="ACW12036" s="60"/>
      <c r="ACX12036" s="60"/>
      <c r="ACY12036" s="60">
        <v>0.91728253660041303</v>
      </c>
      <c r="ACZ12036" s="60"/>
      <c r="ADA12036" s="60"/>
      <c r="ADB12036" s="60"/>
      <c r="ADC12036" s="60"/>
      <c r="ADD12036" s="60"/>
      <c r="ADE12036" s="60"/>
    </row>
    <row r="12037" spans="760:785" x14ac:dyDescent="0.25">
      <c r="ACF12037" s="60"/>
      <c r="ACG12037" s="60"/>
      <c r="ACH12037" s="60"/>
      <c r="ACI12037" s="60"/>
      <c r="ACJ12037" s="60"/>
      <c r="ACK12037" s="60"/>
      <c r="ACL12037" s="60"/>
      <c r="ACM12037" s="60"/>
      <c r="ACN12037" s="60"/>
      <c r="ACO12037" s="60"/>
      <c r="ACP12037" s="60"/>
      <c r="ACQ12037" s="60"/>
      <c r="ACR12037" s="60"/>
      <c r="ACS12037" s="60"/>
      <c r="ACT12037" s="60"/>
      <c r="ACU12037" s="60"/>
      <c r="ACV12037" s="60"/>
      <c r="ACW12037" s="60"/>
      <c r="ACX12037" s="60"/>
      <c r="ACY12037" s="60">
        <v>0.91726775756810697</v>
      </c>
      <c r="ACZ12037" s="60"/>
      <c r="ADA12037" s="60"/>
      <c r="ADB12037" s="60"/>
      <c r="ADC12037" s="60"/>
      <c r="ADD12037" s="60"/>
      <c r="ADE12037" s="60"/>
    </row>
    <row r="12038" spans="760:785" x14ac:dyDescent="0.25">
      <c r="ACF12038" s="60"/>
      <c r="ACG12038" s="60"/>
      <c r="ACH12038" s="60"/>
      <c r="ACI12038" s="60"/>
      <c r="ACJ12038" s="60"/>
      <c r="ACK12038" s="60"/>
      <c r="ACL12038" s="60"/>
      <c r="ACM12038" s="60"/>
      <c r="ACN12038" s="60"/>
      <c r="ACO12038" s="60"/>
      <c r="ACP12038" s="60"/>
      <c r="ACQ12038" s="60"/>
      <c r="ACR12038" s="60"/>
      <c r="ACS12038" s="60"/>
      <c r="ACT12038" s="60"/>
      <c r="ACU12038" s="60"/>
      <c r="ACV12038" s="60"/>
      <c r="ACW12038" s="60"/>
      <c r="ACX12038" s="60"/>
      <c r="ACY12038" s="60">
        <v>0.91723635363996603</v>
      </c>
      <c r="ACZ12038" s="60"/>
      <c r="ADA12038" s="60"/>
      <c r="ADB12038" s="60"/>
      <c r="ADC12038" s="60"/>
      <c r="ADD12038" s="60"/>
      <c r="ADE12038" s="60"/>
    </row>
    <row r="12039" spans="760:785" x14ac:dyDescent="0.25">
      <c r="ACF12039" s="60"/>
      <c r="ACG12039" s="60"/>
      <c r="ACH12039" s="60"/>
      <c r="ACI12039" s="60"/>
      <c r="ACJ12039" s="60"/>
      <c r="ACK12039" s="60"/>
      <c r="ACL12039" s="60"/>
      <c r="ACM12039" s="60"/>
      <c r="ACN12039" s="60"/>
      <c r="ACO12039" s="60"/>
      <c r="ACP12039" s="60"/>
      <c r="ACQ12039" s="60"/>
      <c r="ACR12039" s="60"/>
      <c r="ACS12039" s="60"/>
      <c r="ACT12039" s="60"/>
      <c r="ACU12039" s="60"/>
      <c r="ACV12039" s="60"/>
      <c r="ACW12039" s="60"/>
      <c r="ACX12039" s="60"/>
      <c r="ACY12039" s="60">
        <v>0.91717678975509398</v>
      </c>
      <c r="ACZ12039" s="60"/>
      <c r="ADA12039" s="60"/>
      <c r="ADB12039" s="60"/>
      <c r="ADC12039" s="60"/>
      <c r="ADD12039" s="60"/>
      <c r="ADE12039" s="60"/>
    </row>
    <row r="12040" spans="760:785" x14ac:dyDescent="0.25">
      <c r="ACF12040" s="60"/>
      <c r="ACG12040" s="60"/>
      <c r="ACH12040" s="60"/>
      <c r="ACI12040" s="60"/>
      <c r="ACJ12040" s="60"/>
      <c r="ACK12040" s="60"/>
      <c r="ACL12040" s="60"/>
      <c r="ACM12040" s="60"/>
      <c r="ACN12040" s="60"/>
      <c r="ACO12040" s="60"/>
      <c r="ACP12040" s="60"/>
      <c r="ACQ12040" s="60"/>
      <c r="ACR12040" s="60"/>
      <c r="ACS12040" s="60"/>
      <c r="ACT12040" s="60"/>
      <c r="ACU12040" s="60"/>
      <c r="ACV12040" s="60"/>
      <c r="ACW12040" s="60"/>
      <c r="ACX12040" s="60"/>
      <c r="ACY12040" s="60">
        <v>0.91717499905861799</v>
      </c>
      <c r="ACZ12040" s="60"/>
      <c r="ADA12040" s="60"/>
      <c r="ADB12040" s="60"/>
      <c r="ADC12040" s="60"/>
      <c r="ADD12040" s="60"/>
      <c r="ADE12040" s="60"/>
    </row>
    <row r="12041" spans="760:785" x14ac:dyDescent="0.25">
      <c r="ACF12041" s="60"/>
      <c r="ACG12041" s="60"/>
      <c r="ACH12041" s="60"/>
      <c r="ACI12041" s="60"/>
      <c r="ACJ12041" s="60"/>
      <c r="ACK12041" s="60"/>
      <c r="ACL12041" s="60"/>
      <c r="ACM12041" s="60"/>
      <c r="ACN12041" s="60"/>
      <c r="ACO12041" s="60"/>
      <c r="ACP12041" s="60"/>
      <c r="ACQ12041" s="60"/>
      <c r="ACR12041" s="60"/>
      <c r="ACS12041" s="60"/>
      <c r="ACT12041" s="60"/>
      <c r="ACU12041" s="60"/>
      <c r="ACV12041" s="60"/>
      <c r="ACW12041" s="60"/>
      <c r="ACX12041" s="60"/>
      <c r="ACY12041" s="60">
        <v>0.91717289797865598</v>
      </c>
      <c r="ACZ12041" s="60"/>
      <c r="ADA12041" s="60"/>
      <c r="ADB12041" s="60"/>
      <c r="ADC12041" s="60"/>
      <c r="ADD12041" s="60"/>
      <c r="ADE12041" s="60"/>
    </row>
    <row r="12042" spans="760:785" x14ac:dyDescent="0.25">
      <c r="ACF12042" s="60"/>
      <c r="ACG12042" s="60"/>
      <c r="ACH12042" s="60"/>
      <c r="ACI12042" s="60"/>
      <c r="ACJ12042" s="60"/>
      <c r="ACK12042" s="60"/>
      <c r="ACL12042" s="60"/>
      <c r="ACM12042" s="60"/>
      <c r="ACN12042" s="60"/>
      <c r="ACO12042" s="60"/>
      <c r="ACP12042" s="60"/>
      <c r="ACQ12042" s="60"/>
      <c r="ACR12042" s="60"/>
      <c r="ACS12042" s="60"/>
      <c r="ACT12042" s="60"/>
      <c r="ACU12042" s="60"/>
      <c r="ACV12042" s="60"/>
      <c r="ACW12042" s="60"/>
      <c r="ACX12042" s="60"/>
      <c r="ACY12042" s="60">
        <v>0.91716822420296396</v>
      </c>
      <c r="ACZ12042" s="60"/>
      <c r="ADA12042" s="60"/>
      <c r="ADB12042" s="60"/>
      <c r="ADC12042" s="60"/>
      <c r="ADD12042" s="60"/>
      <c r="ADE12042" s="60"/>
    </row>
    <row r="12043" spans="760:785" x14ac:dyDescent="0.25">
      <c r="ACF12043" s="60"/>
      <c r="ACG12043" s="60"/>
      <c r="ACH12043" s="60"/>
      <c r="ACI12043" s="60"/>
      <c r="ACJ12043" s="60"/>
      <c r="ACK12043" s="60"/>
      <c r="ACL12043" s="60"/>
      <c r="ACM12043" s="60"/>
      <c r="ACN12043" s="60"/>
      <c r="ACO12043" s="60"/>
      <c r="ACP12043" s="60"/>
      <c r="ACQ12043" s="60"/>
      <c r="ACR12043" s="60"/>
      <c r="ACS12043" s="60"/>
      <c r="ACT12043" s="60"/>
      <c r="ACU12043" s="60"/>
      <c r="ACV12043" s="60"/>
      <c r="ACW12043" s="60"/>
      <c r="ACX12043" s="60"/>
      <c r="ACY12043" s="60">
        <v>0.91716620828350104</v>
      </c>
      <c r="ACZ12043" s="60"/>
      <c r="ADA12043" s="60"/>
      <c r="ADB12043" s="60"/>
      <c r="ADC12043" s="60"/>
      <c r="ADD12043" s="60"/>
      <c r="ADE12043" s="60"/>
    </row>
    <row r="12044" spans="760:785" x14ac:dyDescent="0.25">
      <c r="ACF12044" s="60"/>
      <c r="ACG12044" s="60"/>
      <c r="ACH12044" s="60"/>
      <c r="ACI12044" s="60"/>
      <c r="ACJ12044" s="60"/>
      <c r="ACK12044" s="60"/>
      <c r="ACL12044" s="60"/>
      <c r="ACM12044" s="60"/>
      <c r="ACN12044" s="60"/>
      <c r="ACO12044" s="60"/>
      <c r="ACP12044" s="60"/>
      <c r="ACQ12044" s="60"/>
      <c r="ACR12044" s="60"/>
      <c r="ACS12044" s="60"/>
      <c r="ACT12044" s="60"/>
      <c r="ACU12044" s="60"/>
      <c r="ACV12044" s="60"/>
      <c r="ACW12044" s="60"/>
      <c r="ACX12044" s="60"/>
      <c r="ACY12044" s="60">
        <v>0.91714689705744601</v>
      </c>
      <c r="ACZ12044" s="60"/>
      <c r="ADA12044" s="60"/>
      <c r="ADB12044" s="60"/>
      <c r="ADC12044" s="60"/>
      <c r="ADD12044" s="60"/>
      <c r="ADE12044" s="60"/>
    </row>
    <row r="12045" spans="760:785" x14ac:dyDescent="0.25">
      <c r="ACF12045" s="60"/>
      <c r="ACG12045" s="60"/>
      <c r="ACH12045" s="60"/>
      <c r="ACI12045" s="60"/>
      <c r="ACJ12045" s="60"/>
      <c r="ACK12045" s="60"/>
      <c r="ACL12045" s="60"/>
      <c r="ACM12045" s="60"/>
      <c r="ACN12045" s="60"/>
      <c r="ACO12045" s="60"/>
      <c r="ACP12045" s="60"/>
      <c r="ACQ12045" s="60"/>
      <c r="ACR12045" s="60"/>
      <c r="ACS12045" s="60"/>
      <c r="ACT12045" s="60"/>
      <c r="ACU12045" s="60"/>
      <c r="ACV12045" s="60"/>
      <c r="ACW12045" s="60"/>
      <c r="ACX12045" s="60"/>
      <c r="ACY12045" s="60">
        <v>0.91709967461292496</v>
      </c>
      <c r="ACZ12045" s="60"/>
      <c r="ADA12045" s="60"/>
      <c r="ADB12045" s="60"/>
      <c r="ADC12045" s="60"/>
      <c r="ADD12045" s="60"/>
      <c r="ADE12045" s="60"/>
    </row>
    <row r="12046" spans="760:785" x14ac:dyDescent="0.25">
      <c r="ACF12046" s="60"/>
      <c r="ACG12046" s="60"/>
      <c r="ACH12046" s="60"/>
      <c r="ACI12046" s="60"/>
      <c r="ACJ12046" s="60"/>
      <c r="ACK12046" s="60"/>
      <c r="ACL12046" s="60"/>
      <c r="ACM12046" s="60"/>
      <c r="ACN12046" s="60"/>
      <c r="ACO12046" s="60"/>
      <c r="ACP12046" s="60"/>
      <c r="ACQ12046" s="60"/>
      <c r="ACR12046" s="60"/>
      <c r="ACS12046" s="60"/>
      <c r="ACT12046" s="60"/>
      <c r="ACU12046" s="60"/>
      <c r="ACV12046" s="60"/>
      <c r="ACW12046" s="60"/>
      <c r="ACX12046" s="60"/>
      <c r="ACY12046" s="60">
        <v>0.91706742751222903</v>
      </c>
      <c r="ACZ12046" s="60"/>
      <c r="ADA12046" s="60"/>
      <c r="ADB12046" s="60"/>
      <c r="ADC12046" s="60"/>
      <c r="ADD12046" s="60"/>
      <c r="ADE12046" s="60"/>
    </row>
    <row r="12047" spans="760:785" x14ac:dyDescent="0.25">
      <c r="ACF12047" s="60"/>
      <c r="ACG12047" s="60"/>
      <c r="ACH12047" s="60"/>
      <c r="ACI12047" s="60"/>
      <c r="ACJ12047" s="60"/>
      <c r="ACK12047" s="60"/>
      <c r="ACL12047" s="60"/>
      <c r="ACM12047" s="60"/>
      <c r="ACN12047" s="60"/>
      <c r="ACO12047" s="60"/>
      <c r="ACP12047" s="60"/>
      <c r="ACQ12047" s="60"/>
      <c r="ACR12047" s="60"/>
      <c r="ACS12047" s="60"/>
      <c r="ACT12047" s="60"/>
      <c r="ACU12047" s="60"/>
      <c r="ACV12047" s="60"/>
      <c r="ACW12047" s="60"/>
      <c r="ACX12047" s="60"/>
      <c r="ACY12047" s="60">
        <v>0.91704041631001998</v>
      </c>
      <c r="ACZ12047" s="60"/>
      <c r="ADA12047" s="60"/>
      <c r="ADB12047" s="60"/>
      <c r="ADC12047" s="60"/>
      <c r="ADD12047" s="60"/>
      <c r="ADE12047" s="60"/>
    </row>
    <row r="12048" spans="760:785" x14ac:dyDescent="0.25">
      <c r="ACF12048" s="60"/>
      <c r="ACG12048" s="60"/>
      <c r="ACH12048" s="60"/>
      <c r="ACI12048" s="60"/>
      <c r="ACJ12048" s="60"/>
      <c r="ACK12048" s="60"/>
      <c r="ACL12048" s="60"/>
      <c r="ACM12048" s="60"/>
      <c r="ACN12048" s="60"/>
      <c r="ACO12048" s="60"/>
      <c r="ACP12048" s="60"/>
      <c r="ACQ12048" s="60"/>
      <c r="ACR12048" s="60"/>
      <c r="ACS12048" s="60"/>
      <c r="ACT12048" s="60"/>
      <c r="ACU12048" s="60"/>
      <c r="ACV12048" s="60"/>
      <c r="ACW12048" s="60"/>
      <c r="ACX12048" s="60"/>
      <c r="ACY12048" s="60">
        <v>0.91702870967586203</v>
      </c>
      <c r="ACZ12048" s="60"/>
      <c r="ADA12048" s="60"/>
      <c r="ADB12048" s="60"/>
      <c r="ADC12048" s="60"/>
      <c r="ADD12048" s="60"/>
      <c r="ADE12048" s="60"/>
    </row>
    <row r="12049" spans="760:785" x14ac:dyDescent="0.25">
      <c r="ACF12049" s="60"/>
      <c r="ACG12049" s="60"/>
      <c r="ACH12049" s="60"/>
      <c r="ACI12049" s="60"/>
      <c r="ACJ12049" s="60"/>
      <c r="ACK12049" s="60"/>
      <c r="ACL12049" s="60"/>
      <c r="ACM12049" s="60"/>
      <c r="ACN12049" s="60"/>
      <c r="ACO12049" s="60"/>
      <c r="ACP12049" s="60"/>
      <c r="ACQ12049" s="60"/>
      <c r="ACR12049" s="60"/>
      <c r="ACS12049" s="60"/>
      <c r="ACT12049" s="60"/>
      <c r="ACU12049" s="60"/>
      <c r="ACV12049" s="60"/>
      <c r="ACW12049" s="60"/>
      <c r="ACX12049" s="60"/>
      <c r="ACY12049" s="60">
        <v>0.91702661135573005</v>
      </c>
      <c r="ACZ12049" s="60"/>
      <c r="ADA12049" s="60"/>
      <c r="ADB12049" s="60"/>
      <c r="ADC12049" s="60"/>
      <c r="ADD12049" s="60"/>
      <c r="ADE12049" s="60"/>
    </row>
    <row r="12050" spans="760:785" x14ac:dyDescent="0.25">
      <c r="ACF12050" s="60"/>
      <c r="ACG12050" s="60"/>
      <c r="ACH12050" s="60"/>
      <c r="ACI12050" s="60"/>
      <c r="ACJ12050" s="60"/>
      <c r="ACK12050" s="60"/>
      <c r="ACL12050" s="60"/>
      <c r="ACM12050" s="60"/>
      <c r="ACN12050" s="60"/>
      <c r="ACO12050" s="60"/>
      <c r="ACP12050" s="60"/>
      <c r="ACQ12050" s="60"/>
      <c r="ACR12050" s="60"/>
      <c r="ACS12050" s="60"/>
      <c r="ACT12050" s="60"/>
      <c r="ACU12050" s="60"/>
      <c r="ACV12050" s="60"/>
      <c r="ACW12050" s="60"/>
      <c r="ACX12050" s="60"/>
      <c r="ACY12050" s="60">
        <v>0.91699100281813894</v>
      </c>
      <c r="ACZ12050" s="60"/>
      <c r="ADA12050" s="60"/>
      <c r="ADB12050" s="60"/>
      <c r="ADC12050" s="60"/>
      <c r="ADD12050" s="60"/>
      <c r="ADE12050" s="60"/>
    </row>
    <row r="12051" spans="760:785" x14ac:dyDescent="0.25">
      <c r="ACF12051" s="60"/>
      <c r="ACG12051" s="60"/>
      <c r="ACH12051" s="60"/>
      <c r="ACI12051" s="60"/>
      <c r="ACJ12051" s="60"/>
      <c r="ACK12051" s="60"/>
      <c r="ACL12051" s="60"/>
      <c r="ACM12051" s="60"/>
      <c r="ACN12051" s="60"/>
      <c r="ACO12051" s="60"/>
      <c r="ACP12051" s="60"/>
      <c r="ACQ12051" s="60"/>
      <c r="ACR12051" s="60"/>
      <c r="ACS12051" s="60"/>
      <c r="ACT12051" s="60"/>
      <c r="ACU12051" s="60"/>
      <c r="ACV12051" s="60"/>
      <c r="ACW12051" s="60"/>
      <c r="ACX12051" s="60"/>
      <c r="ACY12051" s="60">
        <v>0.91694267368191296</v>
      </c>
      <c r="ACZ12051" s="60"/>
      <c r="ADA12051" s="60"/>
      <c r="ADB12051" s="60"/>
      <c r="ADC12051" s="60"/>
      <c r="ADD12051" s="60"/>
      <c r="ADE12051" s="60"/>
    </row>
    <row r="12052" spans="760:785" x14ac:dyDescent="0.25">
      <c r="ACF12052" s="60"/>
      <c r="ACG12052" s="60"/>
      <c r="ACH12052" s="60"/>
      <c r="ACI12052" s="60"/>
      <c r="ACJ12052" s="60"/>
      <c r="ACK12052" s="60"/>
      <c r="ACL12052" s="60"/>
      <c r="ACM12052" s="60"/>
      <c r="ACN12052" s="60"/>
      <c r="ACO12052" s="60"/>
      <c r="ACP12052" s="60"/>
      <c r="ACQ12052" s="60"/>
      <c r="ACR12052" s="60"/>
      <c r="ACS12052" s="60"/>
      <c r="ACT12052" s="60"/>
      <c r="ACU12052" s="60"/>
      <c r="ACV12052" s="60"/>
      <c r="ACW12052" s="60"/>
      <c r="ACX12052" s="60"/>
      <c r="ACY12052" s="60">
        <v>0.91694169718448104</v>
      </c>
      <c r="ACZ12052" s="60"/>
      <c r="ADA12052" s="60"/>
      <c r="ADB12052" s="60"/>
      <c r="ADC12052" s="60"/>
      <c r="ADD12052" s="60"/>
      <c r="ADE12052" s="60"/>
    </row>
    <row r="12053" spans="760:785" x14ac:dyDescent="0.25">
      <c r="ACF12053" s="60"/>
      <c r="ACG12053" s="60"/>
      <c r="ACH12053" s="60"/>
      <c r="ACI12053" s="60"/>
      <c r="ACJ12053" s="60"/>
      <c r="ACK12053" s="60"/>
      <c r="ACL12053" s="60"/>
      <c r="ACM12053" s="60"/>
      <c r="ACN12053" s="60"/>
      <c r="ACO12053" s="60"/>
      <c r="ACP12053" s="60"/>
      <c r="ACQ12053" s="60"/>
      <c r="ACR12053" s="60"/>
      <c r="ACS12053" s="60"/>
      <c r="ACT12053" s="60"/>
      <c r="ACU12053" s="60"/>
      <c r="ACV12053" s="60"/>
      <c r="ACW12053" s="60"/>
      <c r="ACX12053" s="60"/>
      <c r="ACY12053" s="60">
        <v>0.91693051760682298</v>
      </c>
      <c r="ACZ12053" s="60"/>
      <c r="ADA12053" s="60"/>
      <c r="ADB12053" s="60"/>
      <c r="ADC12053" s="60"/>
      <c r="ADD12053" s="60"/>
      <c r="ADE12053" s="60"/>
    </row>
    <row r="12054" spans="760:785" x14ac:dyDescent="0.25">
      <c r="ACF12054" s="60"/>
      <c r="ACG12054" s="60"/>
      <c r="ACH12054" s="60"/>
      <c r="ACI12054" s="60"/>
      <c r="ACJ12054" s="60"/>
      <c r="ACK12054" s="60"/>
      <c r="ACL12054" s="60"/>
      <c r="ACM12054" s="60"/>
      <c r="ACN12054" s="60"/>
      <c r="ACO12054" s="60"/>
      <c r="ACP12054" s="60"/>
      <c r="ACQ12054" s="60"/>
      <c r="ACR12054" s="60"/>
      <c r="ACS12054" s="60"/>
      <c r="ACT12054" s="60"/>
      <c r="ACU12054" s="60"/>
      <c r="ACV12054" s="60"/>
      <c r="ACW12054" s="60"/>
      <c r="ACX12054" s="60"/>
      <c r="ACY12054" s="60">
        <v>0.91691815072320404</v>
      </c>
      <c r="ACZ12054" s="60"/>
      <c r="ADA12054" s="60"/>
      <c r="ADB12054" s="60"/>
      <c r="ADC12054" s="60"/>
      <c r="ADD12054" s="60"/>
      <c r="ADE12054" s="60"/>
    </row>
    <row r="12055" spans="760:785" x14ac:dyDescent="0.25">
      <c r="ACF12055" s="60"/>
      <c r="ACG12055" s="60"/>
      <c r="ACH12055" s="60"/>
      <c r="ACI12055" s="60"/>
      <c r="ACJ12055" s="60"/>
      <c r="ACK12055" s="60"/>
      <c r="ACL12055" s="60"/>
      <c r="ACM12055" s="60"/>
      <c r="ACN12055" s="60"/>
      <c r="ACO12055" s="60"/>
      <c r="ACP12055" s="60"/>
      <c r="ACQ12055" s="60"/>
      <c r="ACR12055" s="60"/>
      <c r="ACS12055" s="60"/>
      <c r="ACT12055" s="60"/>
      <c r="ACU12055" s="60"/>
      <c r="ACV12055" s="60"/>
      <c r="ACW12055" s="60"/>
      <c r="ACX12055" s="60"/>
      <c r="ACY12055" s="60">
        <v>0.91689098055525597</v>
      </c>
      <c r="ACZ12055" s="60"/>
      <c r="ADA12055" s="60"/>
      <c r="ADB12055" s="60"/>
      <c r="ADC12055" s="60"/>
      <c r="ADD12055" s="60"/>
      <c r="ADE12055" s="60"/>
    </row>
    <row r="12056" spans="760:785" x14ac:dyDescent="0.25">
      <c r="ACF12056" s="60"/>
      <c r="ACG12056" s="60"/>
      <c r="ACH12056" s="60"/>
      <c r="ACI12056" s="60"/>
      <c r="ACJ12056" s="60"/>
      <c r="ACK12056" s="60"/>
      <c r="ACL12056" s="60"/>
      <c r="ACM12056" s="60"/>
      <c r="ACN12056" s="60"/>
      <c r="ACO12056" s="60"/>
      <c r="ACP12056" s="60"/>
      <c r="ACQ12056" s="60"/>
      <c r="ACR12056" s="60"/>
      <c r="ACS12056" s="60"/>
      <c r="ACT12056" s="60"/>
      <c r="ACU12056" s="60"/>
      <c r="ACV12056" s="60"/>
      <c r="ACW12056" s="60"/>
      <c r="ACX12056" s="60"/>
      <c r="ACY12056" s="60">
        <v>0.91686005391706604</v>
      </c>
      <c r="ACZ12056" s="60"/>
      <c r="ADA12056" s="60"/>
      <c r="ADB12056" s="60"/>
      <c r="ADC12056" s="60"/>
      <c r="ADD12056" s="60"/>
      <c r="ADE12056" s="60"/>
    </row>
    <row r="12057" spans="760:785" x14ac:dyDescent="0.25">
      <c r="ACF12057" s="60"/>
      <c r="ACG12057" s="60"/>
      <c r="ACH12057" s="60"/>
      <c r="ACI12057" s="60"/>
      <c r="ACJ12057" s="60"/>
      <c r="ACK12057" s="60"/>
      <c r="ACL12057" s="60"/>
      <c r="ACM12057" s="60"/>
      <c r="ACN12057" s="60"/>
      <c r="ACO12057" s="60"/>
      <c r="ACP12057" s="60"/>
      <c r="ACQ12057" s="60"/>
      <c r="ACR12057" s="60"/>
      <c r="ACS12057" s="60"/>
      <c r="ACT12057" s="60"/>
      <c r="ACU12057" s="60"/>
      <c r="ACV12057" s="60"/>
      <c r="ACW12057" s="60"/>
      <c r="ACX12057" s="60"/>
      <c r="ACY12057" s="60">
        <v>0.91685755845086303</v>
      </c>
      <c r="ACZ12057" s="60"/>
      <c r="ADA12057" s="60"/>
      <c r="ADB12057" s="60"/>
      <c r="ADC12057" s="60"/>
      <c r="ADD12057" s="60"/>
      <c r="ADE12057" s="60"/>
    </row>
    <row r="12058" spans="760:785" x14ac:dyDescent="0.25">
      <c r="ACF12058" s="60"/>
      <c r="ACG12058" s="60"/>
      <c r="ACH12058" s="60"/>
      <c r="ACI12058" s="60"/>
      <c r="ACJ12058" s="60"/>
      <c r="ACK12058" s="60"/>
      <c r="ACL12058" s="60"/>
      <c r="ACM12058" s="60"/>
      <c r="ACN12058" s="60"/>
      <c r="ACO12058" s="60"/>
      <c r="ACP12058" s="60"/>
      <c r="ACQ12058" s="60"/>
      <c r="ACR12058" s="60"/>
      <c r="ACS12058" s="60"/>
      <c r="ACT12058" s="60"/>
      <c r="ACU12058" s="60"/>
      <c r="ACV12058" s="60"/>
      <c r="ACW12058" s="60"/>
      <c r="ACX12058" s="60"/>
      <c r="ACY12058" s="60">
        <v>0.91682814181809902</v>
      </c>
      <c r="ACZ12058" s="60"/>
      <c r="ADA12058" s="60"/>
      <c r="ADB12058" s="60"/>
      <c r="ADC12058" s="60"/>
      <c r="ADD12058" s="60"/>
      <c r="ADE12058" s="60"/>
    </row>
    <row r="12059" spans="760:785" x14ac:dyDescent="0.25">
      <c r="ACF12059" s="60"/>
      <c r="ACG12059" s="60"/>
      <c r="ACH12059" s="60"/>
      <c r="ACI12059" s="60"/>
      <c r="ACJ12059" s="60"/>
      <c r="ACK12059" s="60"/>
      <c r="ACL12059" s="60"/>
      <c r="ACM12059" s="60"/>
      <c r="ACN12059" s="60"/>
      <c r="ACO12059" s="60"/>
      <c r="ACP12059" s="60"/>
      <c r="ACQ12059" s="60"/>
      <c r="ACR12059" s="60"/>
      <c r="ACS12059" s="60"/>
      <c r="ACT12059" s="60"/>
      <c r="ACU12059" s="60"/>
      <c r="ACV12059" s="60"/>
      <c r="ACW12059" s="60"/>
      <c r="ACX12059" s="60"/>
      <c r="ACY12059" s="60">
        <v>0.91681485323457501</v>
      </c>
      <c r="ACZ12059" s="60"/>
      <c r="ADA12059" s="60"/>
      <c r="ADB12059" s="60"/>
      <c r="ADC12059" s="60"/>
      <c r="ADD12059" s="60"/>
      <c r="ADE12059" s="60"/>
    </row>
    <row r="12060" spans="760:785" x14ac:dyDescent="0.25">
      <c r="ACF12060" s="60"/>
      <c r="ACG12060" s="60"/>
      <c r="ACH12060" s="60"/>
      <c r="ACI12060" s="60"/>
      <c r="ACJ12060" s="60"/>
      <c r="ACK12060" s="60"/>
      <c r="ACL12060" s="60"/>
      <c r="ACM12060" s="60"/>
      <c r="ACN12060" s="60"/>
      <c r="ACO12060" s="60"/>
      <c r="ACP12060" s="60"/>
      <c r="ACQ12060" s="60"/>
      <c r="ACR12060" s="60"/>
      <c r="ACS12060" s="60"/>
      <c r="ACT12060" s="60"/>
      <c r="ACU12060" s="60"/>
      <c r="ACV12060" s="60"/>
      <c r="ACW12060" s="60"/>
      <c r="ACX12060" s="60"/>
      <c r="ACY12060" s="60">
        <v>0.91681155555526594</v>
      </c>
      <c r="ACZ12060" s="60"/>
      <c r="ADA12060" s="60"/>
      <c r="ADB12060" s="60"/>
      <c r="ADC12060" s="60"/>
      <c r="ADD12060" s="60"/>
      <c r="ADE12060" s="60"/>
    </row>
    <row r="12061" spans="760:785" x14ac:dyDescent="0.25">
      <c r="ACF12061" s="60"/>
      <c r="ACG12061" s="60"/>
      <c r="ACH12061" s="60"/>
      <c r="ACI12061" s="60"/>
      <c r="ACJ12061" s="60"/>
      <c r="ACK12061" s="60"/>
      <c r="ACL12061" s="60"/>
      <c r="ACM12061" s="60"/>
      <c r="ACN12061" s="60"/>
      <c r="ACO12061" s="60"/>
      <c r="ACP12061" s="60"/>
      <c r="ACQ12061" s="60"/>
      <c r="ACR12061" s="60"/>
      <c r="ACS12061" s="60"/>
      <c r="ACT12061" s="60"/>
      <c r="ACU12061" s="60"/>
      <c r="ACV12061" s="60"/>
      <c r="ACW12061" s="60"/>
      <c r="ACX12061" s="60"/>
      <c r="ACY12061" s="60">
        <v>0.91680652999482404</v>
      </c>
      <c r="ACZ12061" s="60"/>
      <c r="ADA12061" s="60"/>
      <c r="ADB12061" s="60"/>
      <c r="ADC12061" s="60"/>
      <c r="ADD12061" s="60"/>
      <c r="ADE12061" s="60"/>
    </row>
    <row r="12062" spans="760:785" x14ac:dyDescent="0.25">
      <c r="ACF12062" s="60"/>
      <c r="ACG12062" s="60"/>
      <c r="ACH12062" s="60"/>
      <c r="ACI12062" s="60"/>
      <c r="ACJ12062" s="60"/>
      <c r="ACK12062" s="60"/>
      <c r="ACL12062" s="60"/>
      <c r="ACM12062" s="60"/>
      <c r="ACN12062" s="60"/>
      <c r="ACO12062" s="60"/>
      <c r="ACP12062" s="60"/>
      <c r="ACQ12062" s="60"/>
      <c r="ACR12062" s="60"/>
      <c r="ACS12062" s="60"/>
      <c r="ACT12062" s="60"/>
      <c r="ACU12062" s="60"/>
      <c r="ACV12062" s="60"/>
      <c r="ACW12062" s="60"/>
      <c r="ACX12062" s="60"/>
      <c r="ACY12062" s="60">
        <v>0.91678423247143703</v>
      </c>
      <c r="ACZ12062" s="60"/>
      <c r="ADA12062" s="60"/>
      <c r="ADB12062" s="60"/>
      <c r="ADC12062" s="60"/>
      <c r="ADD12062" s="60"/>
      <c r="ADE12062" s="60"/>
    </row>
    <row r="12063" spans="760:785" x14ac:dyDescent="0.25">
      <c r="ACF12063" s="60"/>
      <c r="ACG12063" s="60"/>
      <c r="ACH12063" s="60"/>
      <c r="ACI12063" s="60"/>
      <c r="ACJ12063" s="60"/>
      <c r="ACK12063" s="60"/>
      <c r="ACL12063" s="60"/>
      <c r="ACM12063" s="60"/>
      <c r="ACN12063" s="60"/>
      <c r="ACO12063" s="60"/>
      <c r="ACP12063" s="60"/>
      <c r="ACQ12063" s="60"/>
      <c r="ACR12063" s="60"/>
      <c r="ACS12063" s="60"/>
      <c r="ACT12063" s="60"/>
      <c r="ACU12063" s="60"/>
      <c r="ACV12063" s="60"/>
      <c r="ACW12063" s="60"/>
      <c r="ACX12063" s="60"/>
      <c r="ACY12063" s="60">
        <v>0.916775633963404</v>
      </c>
      <c r="ACZ12063" s="60"/>
      <c r="ADA12063" s="60"/>
      <c r="ADB12063" s="60"/>
      <c r="ADC12063" s="60"/>
      <c r="ADD12063" s="60"/>
      <c r="ADE12063" s="60"/>
    </row>
    <row r="12064" spans="760:785" x14ac:dyDescent="0.25">
      <c r="ACF12064" s="60"/>
      <c r="ACG12064" s="60"/>
      <c r="ACH12064" s="60"/>
      <c r="ACI12064" s="60"/>
      <c r="ACJ12064" s="60"/>
      <c r="ACK12064" s="60"/>
      <c r="ACL12064" s="60"/>
      <c r="ACM12064" s="60"/>
      <c r="ACN12064" s="60"/>
      <c r="ACO12064" s="60"/>
      <c r="ACP12064" s="60"/>
      <c r="ACQ12064" s="60"/>
      <c r="ACR12064" s="60"/>
      <c r="ACS12064" s="60"/>
      <c r="ACT12064" s="60"/>
      <c r="ACU12064" s="60"/>
      <c r="ACV12064" s="60"/>
      <c r="ACW12064" s="60"/>
      <c r="ACX12064" s="60"/>
      <c r="ACY12064" s="60">
        <v>0.91675543608504895</v>
      </c>
      <c r="ACZ12064" s="60"/>
      <c r="ADA12064" s="60"/>
      <c r="ADB12064" s="60"/>
      <c r="ADC12064" s="60"/>
      <c r="ADD12064" s="60"/>
      <c r="ADE12064" s="60"/>
    </row>
    <row r="12065" spans="760:785" x14ac:dyDescent="0.25">
      <c r="ACF12065" s="60"/>
      <c r="ACG12065" s="60"/>
      <c r="ACH12065" s="60"/>
      <c r="ACI12065" s="60"/>
      <c r="ACJ12065" s="60"/>
      <c r="ACK12065" s="60"/>
      <c r="ACL12065" s="60"/>
      <c r="ACM12065" s="60"/>
      <c r="ACN12065" s="60"/>
      <c r="ACO12065" s="60"/>
      <c r="ACP12065" s="60"/>
      <c r="ACQ12065" s="60"/>
      <c r="ACR12065" s="60"/>
      <c r="ACS12065" s="60"/>
      <c r="ACT12065" s="60"/>
      <c r="ACU12065" s="60"/>
      <c r="ACV12065" s="60"/>
      <c r="ACW12065" s="60"/>
      <c r="ACX12065" s="60"/>
      <c r="ACY12065" s="60">
        <v>0.91675300149962402</v>
      </c>
      <c r="ACZ12065" s="60"/>
      <c r="ADA12065" s="60"/>
      <c r="ADB12065" s="60"/>
      <c r="ADC12065" s="60"/>
      <c r="ADD12065" s="60"/>
      <c r="ADE12065" s="60"/>
    </row>
    <row r="12066" spans="760:785" x14ac:dyDescent="0.25">
      <c r="ACF12066" s="60"/>
      <c r="ACG12066" s="60"/>
      <c r="ACH12066" s="60"/>
      <c r="ACI12066" s="60"/>
      <c r="ACJ12066" s="60"/>
      <c r="ACK12066" s="60"/>
      <c r="ACL12066" s="60"/>
      <c r="ACM12066" s="60"/>
      <c r="ACN12066" s="60"/>
      <c r="ACO12066" s="60"/>
      <c r="ACP12066" s="60"/>
      <c r="ACQ12066" s="60"/>
      <c r="ACR12066" s="60"/>
      <c r="ACS12066" s="60"/>
      <c r="ACT12066" s="60"/>
      <c r="ACU12066" s="60"/>
      <c r="ACV12066" s="60"/>
      <c r="ACW12066" s="60"/>
      <c r="ACX12066" s="60"/>
      <c r="ACY12066" s="60">
        <v>0.91675223663041205</v>
      </c>
      <c r="ACZ12066" s="60"/>
      <c r="ADA12066" s="60"/>
      <c r="ADB12066" s="60"/>
      <c r="ADC12066" s="60"/>
      <c r="ADD12066" s="60"/>
      <c r="ADE12066" s="60"/>
    </row>
    <row r="12067" spans="760:785" x14ac:dyDescent="0.25">
      <c r="ACF12067" s="60"/>
      <c r="ACG12067" s="60"/>
      <c r="ACH12067" s="60"/>
      <c r="ACI12067" s="60"/>
      <c r="ACJ12067" s="60"/>
      <c r="ACK12067" s="60"/>
      <c r="ACL12067" s="60"/>
      <c r="ACM12067" s="60"/>
      <c r="ACN12067" s="60"/>
      <c r="ACO12067" s="60"/>
      <c r="ACP12067" s="60"/>
      <c r="ACQ12067" s="60"/>
      <c r="ACR12067" s="60"/>
      <c r="ACS12067" s="60"/>
      <c r="ACT12067" s="60"/>
      <c r="ACU12067" s="60"/>
      <c r="ACV12067" s="60"/>
      <c r="ACW12067" s="60"/>
      <c r="ACX12067" s="60"/>
      <c r="ACY12067" s="60">
        <v>0.91674890309961399</v>
      </c>
      <c r="ACZ12067" s="60"/>
      <c r="ADA12067" s="60"/>
      <c r="ADB12067" s="60"/>
      <c r="ADC12067" s="60"/>
      <c r="ADD12067" s="60"/>
      <c r="ADE12067" s="60"/>
    </row>
    <row r="12068" spans="760:785" x14ac:dyDescent="0.25">
      <c r="ACF12068" s="60"/>
      <c r="ACG12068" s="60"/>
      <c r="ACH12068" s="60"/>
      <c r="ACI12068" s="60"/>
      <c r="ACJ12068" s="60"/>
      <c r="ACK12068" s="60"/>
      <c r="ACL12068" s="60"/>
      <c r="ACM12068" s="60"/>
      <c r="ACN12068" s="60"/>
      <c r="ACO12068" s="60"/>
      <c r="ACP12068" s="60"/>
      <c r="ACQ12068" s="60"/>
      <c r="ACR12068" s="60"/>
      <c r="ACS12068" s="60"/>
      <c r="ACT12068" s="60"/>
      <c r="ACU12068" s="60"/>
      <c r="ACV12068" s="60"/>
      <c r="ACW12068" s="60"/>
      <c r="ACX12068" s="60"/>
      <c r="ACY12068" s="60">
        <v>0.91673083303998804</v>
      </c>
      <c r="ACZ12068" s="60"/>
      <c r="ADA12068" s="60"/>
      <c r="ADB12068" s="60"/>
      <c r="ADC12068" s="60"/>
      <c r="ADD12068" s="60"/>
      <c r="ADE12068" s="60"/>
    </row>
    <row r="12069" spans="760:785" x14ac:dyDescent="0.25">
      <c r="ACF12069" s="60"/>
      <c r="ACG12069" s="60"/>
      <c r="ACH12069" s="60"/>
      <c r="ACI12069" s="60"/>
      <c r="ACJ12069" s="60"/>
      <c r="ACK12069" s="60"/>
      <c r="ACL12069" s="60"/>
      <c r="ACM12069" s="60"/>
      <c r="ACN12069" s="60"/>
      <c r="ACO12069" s="60"/>
      <c r="ACP12069" s="60"/>
      <c r="ACQ12069" s="60"/>
      <c r="ACR12069" s="60"/>
      <c r="ACS12069" s="60"/>
      <c r="ACT12069" s="60"/>
      <c r="ACU12069" s="60"/>
      <c r="ACV12069" s="60"/>
      <c r="ACW12069" s="60"/>
      <c r="ACX12069" s="60"/>
      <c r="ACY12069" s="60">
        <v>0.91672843116464298</v>
      </c>
      <c r="ACZ12069" s="60"/>
      <c r="ADA12069" s="60"/>
      <c r="ADB12069" s="60"/>
      <c r="ADC12069" s="60"/>
      <c r="ADD12069" s="60"/>
      <c r="ADE12069" s="60"/>
    </row>
    <row r="12070" spans="760:785" x14ac:dyDescent="0.25">
      <c r="ACF12070" s="60"/>
      <c r="ACG12070" s="60"/>
      <c r="ACH12070" s="60"/>
      <c r="ACI12070" s="60"/>
      <c r="ACJ12070" s="60"/>
      <c r="ACK12070" s="60"/>
      <c r="ACL12070" s="60"/>
      <c r="ACM12070" s="60"/>
      <c r="ACN12070" s="60"/>
      <c r="ACO12070" s="60"/>
      <c r="ACP12070" s="60"/>
      <c r="ACQ12070" s="60"/>
      <c r="ACR12070" s="60"/>
      <c r="ACS12070" s="60"/>
      <c r="ACT12070" s="60"/>
      <c r="ACU12070" s="60"/>
      <c r="ACV12070" s="60"/>
      <c r="ACW12070" s="60"/>
      <c r="ACX12070" s="60"/>
      <c r="ACY12070" s="60">
        <v>0.91672668865095397</v>
      </c>
      <c r="ACZ12070" s="60"/>
      <c r="ADA12070" s="60"/>
      <c r="ADB12070" s="60"/>
      <c r="ADC12070" s="60"/>
      <c r="ADD12070" s="60"/>
      <c r="ADE12070" s="60"/>
    </row>
    <row r="12071" spans="760:785" x14ac:dyDescent="0.25">
      <c r="ACF12071" s="60"/>
      <c r="ACG12071" s="60"/>
      <c r="ACH12071" s="60"/>
      <c r="ACI12071" s="60"/>
      <c r="ACJ12071" s="60"/>
      <c r="ACK12071" s="60"/>
      <c r="ACL12071" s="60"/>
      <c r="ACM12071" s="60"/>
      <c r="ACN12071" s="60"/>
      <c r="ACO12071" s="60"/>
      <c r="ACP12071" s="60"/>
      <c r="ACQ12071" s="60"/>
      <c r="ACR12071" s="60"/>
      <c r="ACS12071" s="60"/>
      <c r="ACT12071" s="60"/>
      <c r="ACU12071" s="60"/>
      <c r="ACV12071" s="60"/>
      <c r="ACW12071" s="60"/>
      <c r="ACX12071" s="60"/>
      <c r="ACY12071" s="60">
        <v>0.91672520221607201</v>
      </c>
      <c r="ACZ12071" s="60"/>
      <c r="ADA12071" s="60"/>
      <c r="ADB12071" s="60"/>
      <c r="ADC12071" s="60"/>
      <c r="ADD12071" s="60"/>
      <c r="ADE12071" s="60"/>
    </row>
    <row r="12072" spans="760:785" x14ac:dyDescent="0.25">
      <c r="ACF12072" s="60"/>
      <c r="ACG12072" s="60"/>
      <c r="ACH12072" s="60"/>
      <c r="ACI12072" s="60"/>
      <c r="ACJ12072" s="60"/>
      <c r="ACK12072" s="60"/>
      <c r="ACL12072" s="60"/>
      <c r="ACM12072" s="60"/>
      <c r="ACN12072" s="60"/>
      <c r="ACO12072" s="60"/>
      <c r="ACP12072" s="60"/>
      <c r="ACQ12072" s="60"/>
      <c r="ACR12072" s="60"/>
      <c r="ACS12072" s="60"/>
      <c r="ACT12072" s="60"/>
      <c r="ACU12072" s="60"/>
      <c r="ACV12072" s="60"/>
      <c r="ACW12072" s="60"/>
      <c r="ACX12072" s="60"/>
      <c r="ACY12072" s="60">
        <v>0.91670218108638402</v>
      </c>
      <c r="ACZ12072" s="60"/>
      <c r="ADA12072" s="60"/>
      <c r="ADB12072" s="60"/>
      <c r="ADC12072" s="60"/>
      <c r="ADD12072" s="60"/>
      <c r="ADE12072" s="60"/>
    </row>
    <row r="12073" spans="760:785" x14ac:dyDescent="0.25">
      <c r="ACF12073" s="60"/>
      <c r="ACG12073" s="60"/>
      <c r="ACH12073" s="60"/>
      <c r="ACI12073" s="60"/>
      <c r="ACJ12073" s="60"/>
      <c r="ACK12073" s="60"/>
      <c r="ACL12073" s="60"/>
      <c r="ACM12073" s="60"/>
      <c r="ACN12073" s="60"/>
      <c r="ACO12073" s="60"/>
      <c r="ACP12073" s="60"/>
      <c r="ACQ12073" s="60"/>
      <c r="ACR12073" s="60"/>
      <c r="ACS12073" s="60"/>
      <c r="ACT12073" s="60"/>
      <c r="ACU12073" s="60"/>
      <c r="ACV12073" s="60"/>
      <c r="ACW12073" s="60"/>
      <c r="ACX12073" s="60"/>
      <c r="ACY12073" s="60">
        <v>0.91670106263982798</v>
      </c>
      <c r="ACZ12073" s="60"/>
      <c r="ADA12073" s="60"/>
      <c r="ADB12073" s="60"/>
      <c r="ADC12073" s="60"/>
      <c r="ADD12073" s="60"/>
      <c r="ADE12073" s="60"/>
    </row>
    <row r="12074" spans="760:785" x14ac:dyDescent="0.25">
      <c r="ACF12074" s="60"/>
      <c r="ACG12074" s="60"/>
      <c r="ACH12074" s="60"/>
      <c r="ACI12074" s="60"/>
      <c r="ACJ12074" s="60"/>
      <c r="ACK12074" s="60"/>
      <c r="ACL12074" s="60"/>
      <c r="ACM12074" s="60"/>
      <c r="ACN12074" s="60"/>
      <c r="ACO12074" s="60"/>
      <c r="ACP12074" s="60"/>
      <c r="ACQ12074" s="60"/>
      <c r="ACR12074" s="60"/>
      <c r="ACS12074" s="60"/>
      <c r="ACT12074" s="60"/>
      <c r="ACU12074" s="60"/>
      <c r="ACV12074" s="60"/>
      <c r="ACW12074" s="60"/>
      <c r="ACX12074" s="60"/>
      <c r="ACY12074" s="60">
        <v>0.91669308727249499</v>
      </c>
      <c r="ACZ12074" s="60"/>
      <c r="ADA12074" s="60"/>
      <c r="ADB12074" s="60"/>
      <c r="ADC12074" s="60"/>
      <c r="ADD12074" s="60"/>
      <c r="ADE12074" s="60"/>
    </row>
    <row r="12075" spans="760:785" x14ac:dyDescent="0.25">
      <c r="ACF12075" s="60"/>
      <c r="ACG12075" s="60"/>
      <c r="ACH12075" s="60"/>
      <c r="ACI12075" s="60"/>
      <c r="ACJ12075" s="60"/>
      <c r="ACK12075" s="60"/>
      <c r="ACL12075" s="60"/>
      <c r="ACM12075" s="60"/>
      <c r="ACN12075" s="60"/>
      <c r="ACO12075" s="60"/>
      <c r="ACP12075" s="60"/>
      <c r="ACQ12075" s="60"/>
      <c r="ACR12075" s="60"/>
      <c r="ACS12075" s="60"/>
      <c r="ACT12075" s="60"/>
      <c r="ACU12075" s="60"/>
      <c r="ACV12075" s="60"/>
      <c r="ACW12075" s="60"/>
      <c r="ACX12075" s="60"/>
      <c r="ACY12075" s="60">
        <v>0.91667266480656096</v>
      </c>
      <c r="ACZ12075" s="60"/>
      <c r="ADA12075" s="60"/>
      <c r="ADB12075" s="60"/>
      <c r="ADC12075" s="60"/>
      <c r="ADD12075" s="60"/>
      <c r="ADE12075" s="60"/>
    </row>
    <row r="12076" spans="760:785" x14ac:dyDescent="0.25">
      <c r="ACF12076" s="60"/>
      <c r="ACG12076" s="60"/>
      <c r="ACH12076" s="60"/>
      <c r="ACI12076" s="60"/>
      <c r="ACJ12076" s="60"/>
      <c r="ACK12076" s="60"/>
      <c r="ACL12076" s="60"/>
      <c r="ACM12076" s="60"/>
      <c r="ACN12076" s="60"/>
      <c r="ACO12076" s="60"/>
      <c r="ACP12076" s="60"/>
      <c r="ACQ12076" s="60"/>
      <c r="ACR12076" s="60"/>
      <c r="ACS12076" s="60"/>
      <c r="ACT12076" s="60"/>
      <c r="ACU12076" s="60"/>
      <c r="ACV12076" s="60"/>
      <c r="ACW12076" s="60"/>
      <c r="ACX12076" s="60"/>
      <c r="ACY12076" s="60">
        <v>0.91663264380825105</v>
      </c>
      <c r="ACZ12076" s="60"/>
      <c r="ADA12076" s="60"/>
      <c r="ADB12076" s="60"/>
      <c r="ADC12076" s="60"/>
      <c r="ADD12076" s="60"/>
      <c r="ADE12076" s="60"/>
    </row>
    <row r="12077" spans="760:785" x14ac:dyDescent="0.25">
      <c r="ACF12077" s="60"/>
      <c r="ACG12077" s="60"/>
      <c r="ACH12077" s="60"/>
      <c r="ACI12077" s="60"/>
      <c r="ACJ12077" s="60"/>
      <c r="ACK12077" s="60"/>
      <c r="ACL12077" s="60"/>
      <c r="ACM12077" s="60"/>
      <c r="ACN12077" s="60"/>
      <c r="ACO12077" s="60"/>
      <c r="ACP12077" s="60"/>
      <c r="ACQ12077" s="60"/>
      <c r="ACR12077" s="60"/>
      <c r="ACS12077" s="60"/>
      <c r="ACT12077" s="60"/>
      <c r="ACU12077" s="60"/>
      <c r="ACV12077" s="60"/>
      <c r="ACW12077" s="60"/>
      <c r="ACX12077" s="60"/>
      <c r="ACY12077" s="60">
        <v>0.91661130554419501</v>
      </c>
      <c r="ACZ12077" s="60"/>
      <c r="ADA12077" s="60"/>
      <c r="ADB12077" s="60"/>
      <c r="ADC12077" s="60"/>
      <c r="ADD12077" s="60"/>
      <c r="ADE12077" s="60"/>
    </row>
    <row r="12078" spans="760:785" x14ac:dyDescent="0.25">
      <c r="ACF12078" s="60"/>
      <c r="ACG12078" s="60"/>
      <c r="ACH12078" s="60"/>
      <c r="ACI12078" s="60"/>
      <c r="ACJ12078" s="60"/>
      <c r="ACK12078" s="60"/>
      <c r="ACL12078" s="60"/>
      <c r="ACM12078" s="60"/>
      <c r="ACN12078" s="60"/>
      <c r="ACO12078" s="60"/>
      <c r="ACP12078" s="60"/>
      <c r="ACQ12078" s="60"/>
      <c r="ACR12078" s="60"/>
      <c r="ACS12078" s="60"/>
      <c r="ACT12078" s="60"/>
      <c r="ACU12078" s="60"/>
      <c r="ACV12078" s="60"/>
      <c r="ACW12078" s="60"/>
      <c r="ACX12078" s="60"/>
      <c r="ACY12078" s="60">
        <v>0.91659086552920599</v>
      </c>
      <c r="ACZ12078" s="60"/>
      <c r="ADA12078" s="60"/>
      <c r="ADB12078" s="60"/>
      <c r="ADC12078" s="60"/>
      <c r="ADD12078" s="60"/>
      <c r="ADE12078" s="60"/>
    </row>
    <row r="12079" spans="760:785" x14ac:dyDescent="0.25">
      <c r="ACF12079" s="60"/>
      <c r="ACG12079" s="60"/>
      <c r="ACH12079" s="60"/>
      <c r="ACI12079" s="60"/>
      <c r="ACJ12079" s="60"/>
      <c r="ACK12079" s="60"/>
      <c r="ACL12079" s="60"/>
      <c r="ACM12079" s="60"/>
      <c r="ACN12079" s="60"/>
      <c r="ACO12079" s="60"/>
      <c r="ACP12079" s="60"/>
      <c r="ACQ12079" s="60"/>
      <c r="ACR12079" s="60"/>
      <c r="ACS12079" s="60"/>
      <c r="ACT12079" s="60"/>
      <c r="ACU12079" s="60"/>
      <c r="ACV12079" s="60"/>
      <c r="ACW12079" s="60"/>
      <c r="ACX12079" s="60"/>
      <c r="ACY12079" s="60">
        <v>0.91653229931674296</v>
      </c>
      <c r="ACZ12079" s="60"/>
      <c r="ADA12079" s="60"/>
      <c r="ADB12079" s="60"/>
      <c r="ADC12079" s="60"/>
      <c r="ADD12079" s="60"/>
      <c r="ADE12079" s="60"/>
    </row>
    <row r="12080" spans="760:785" x14ac:dyDescent="0.25">
      <c r="ACF12080" s="60"/>
      <c r="ACG12080" s="60"/>
      <c r="ACH12080" s="60"/>
      <c r="ACI12080" s="60"/>
      <c r="ACJ12080" s="60"/>
      <c r="ACK12080" s="60"/>
      <c r="ACL12080" s="60"/>
      <c r="ACM12080" s="60"/>
      <c r="ACN12080" s="60"/>
      <c r="ACO12080" s="60"/>
      <c r="ACP12080" s="60"/>
      <c r="ACQ12080" s="60"/>
      <c r="ACR12080" s="60"/>
      <c r="ACS12080" s="60"/>
      <c r="ACT12080" s="60"/>
      <c r="ACU12080" s="60"/>
      <c r="ACV12080" s="60"/>
      <c r="ACW12080" s="60"/>
      <c r="ACX12080" s="60"/>
      <c r="ACY12080" s="60">
        <v>0.91652328096025004</v>
      </c>
      <c r="ACZ12080" s="60"/>
      <c r="ADA12080" s="60"/>
      <c r="ADB12080" s="60"/>
      <c r="ADC12080" s="60"/>
      <c r="ADD12080" s="60"/>
      <c r="ADE12080" s="60"/>
    </row>
    <row r="12081" spans="760:785" x14ac:dyDescent="0.25">
      <c r="ACF12081" s="60"/>
      <c r="ACG12081" s="60"/>
      <c r="ACH12081" s="60"/>
      <c r="ACI12081" s="60"/>
      <c r="ACJ12081" s="60"/>
      <c r="ACK12081" s="60"/>
      <c r="ACL12081" s="60"/>
      <c r="ACM12081" s="60"/>
      <c r="ACN12081" s="60"/>
      <c r="ACO12081" s="60"/>
      <c r="ACP12081" s="60"/>
      <c r="ACQ12081" s="60"/>
      <c r="ACR12081" s="60"/>
      <c r="ACS12081" s="60"/>
      <c r="ACT12081" s="60"/>
      <c r="ACU12081" s="60"/>
      <c r="ACV12081" s="60"/>
      <c r="ACW12081" s="60"/>
      <c r="ACX12081" s="60"/>
      <c r="ACY12081" s="60">
        <v>0.91651646700274902</v>
      </c>
      <c r="ACZ12081" s="60"/>
      <c r="ADA12081" s="60"/>
      <c r="ADB12081" s="60"/>
      <c r="ADC12081" s="60"/>
      <c r="ADD12081" s="60"/>
      <c r="ADE12081" s="60"/>
    </row>
    <row r="12082" spans="760:785" x14ac:dyDescent="0.25">
      <c r="ACF12082" s="60"/>
      <c r="ACG12082" s="60"/>
      <c r="ACH12082" s="60"/>
      <c r="ACI12082" s="60"/>
      <c r="ACJ12082" s="60"/>
      <c r="ACK12082" s="60"/>
      <c r="ACL12082" s="60"/>
      <c r="ACM12082" s="60"/>
      <c r="ACN12082" s="60"/>
      <c r="ACO12082" s="60"/>
      <c r="ACP12082" s="60"/>
      <c r="ACQ12082" s="60"/>
      <c r="ACR12082" s="60"/>
      <c r="ACS12082" s="60"/>
      <c r="ACT12082" s="60"/>
      <c r="ACU12082" s="60"/>
      <c r="ACV12082" s="60"/>
      <c r="ACW12082" s="60"/>
      <c r="ACX12082" s="60"/>
      <c r="ACY12082" s="60">
        <v>0.91646733234727296</v>
      </c>
      <c r="ACZ12082" s="60"/>
      <c r="ADA12082" s="60"/>
      <c r="ADB12082" s="60"/>
      <c r="ADC12082" s="60"/>
      <c r="ADD12082" s="60"/>
      <c r="ADE12082" s="60"/>
    </row>
    <row r="12083" spans="760:785" x14ac:dyDescent="0.25">
      <c r="ACF12083" s="60"/>
      <c r="ACG12083" s="60"/>
      <c r="ACH12083" s="60"/>
      <c r="ACI12083" s="60"/>
      <c r="ACJ12083" s="60"/>
      <c r="ACK12083" s="60"/>
      <c r="ACL12083" s="60"/>
      <c r="ACM12083" s="60"/>
      <c r="ACN12083" s="60"/>
      <c r="ACO12083" s="60"/>
      <c r="ACP12083" s="60"/>
      <c r="ACQ12083" s="60"/>
      <c r="ACR12083" s="60"/>
      <c r="ACS12083" s="60"/>
      <c r="ACT12083" s="60"/>
      <c r="ACU12083" s="60"/>
      <c r="ACV12083" s="60"/>
      <c r="ACW12083" s="60"/>
      <c r="ACX12083" s="60"/>
      <c r="ACY12083" s="60">
        <v>0.91645355840568499</v>
      </c>
      <c r="ACZ12083" s="60"/>
      <c r="ADA12083" s="60"/>
      <c r="ADB12083" s="60"/>
      <c r="ADC12083" s="60"/>
      <c r="ADD12083" s="60"/>
      <c r="ADE12083" s="60"/>
    </row>
    <row r="12084" spans="760:785" x14ac:dyDescent="0.25">
      <c r="ACF12084" s="60"/>
      <c r="ACG12084" s="60"/>
      <c r="ACH12084" s="60"/>
      <c r="ACI12084" s="60"/>
      <c r="ACJ12084" s="60"/>
      <c r="ACK12084" s="60"/>
      <c r="ACL12084" s="60"/>
      <c r="ACM12084" s="60"/>
      <c r="ACN12084" s="60"/>
      <c r="ACO12084" s="60"/>
      <c r="ACP12084" s="60"/>
      <c r="ACQ12084" s="60"/>
      <c r="ACR12084" s="60"/>
      <c r="ACS12084" s="60"/>
      <c r="ACT12084" s="60"/>
      <c r="ACU12084" s="60"/>
      <c r="ACV12084" s="60"/>
      <c r="ACW12084" s="60"/>
      <c r="ACX12084" s="60"/>
      <c r="ACY12084" s="60">
        <v>0.91635207085328096</v>
      </c>
      <c r="ACZ12084" s="60"/>
      <c r="ADA12084" s="60"/>
      <c r="ADB12084" s="60"/>
      <c r="ADC12084" s="60"/>
      <c r="ADD12084" s="60"/>
      <c r="ADE12084" s="60"/>
    </row>
    <row r="12085" spans="760:785" x14ac:dyDescent="0.25">
      <c r="ACF12085" s="60"/>
      <c r="ACG12085" s="60"/>
      <c r="ACH12085" s="60"/>
      <c r="ACI12085" s="60"/>
      <c r="ACJ12085" s="60"/>
      <c r="ACK12085" s="60"/>
      <c r="ACL12085" s="60"/>
      <c r="ACM12085" s="60"/>
      <c r="ACN12085" s="60"/>
      <c r="ACO12085" s="60"/>
      <c r="ACP12085" s="60"/>
      <c r="ACQ12085" s="60"/>
      <c r="ACR12085" s="60"/>
      <c r="ACS12085" s="60"/>
      <c r="ACT12085" s="60"/>
      <c r="ACU12085" s="60"/>
      <c r="ACV12085" s="60"/>
      <c r="ACW12085" s="60"/>
      <c r="ACX12085" s="60"/>
      <c r="ACY12085" s="60">
        <v>0.91632597336710297</v>
      </c>
      <c r="ACZ12085" s="60"/>
      <c r="ADA12085" s="60"/>
      <c r="ADB12085" s="60"/>
      <c r="ADC12085" s="60"/>
      <c r="ADD12085" s="60"/>
      <c r="ADE12085" s="60"/>
    </row>
    <row r="12086" spans="760:785" x14ac:dyDescent="0.25">
      <c r="ACF12086" s="60"/>
      <c r="ACG12086" s="60"/>
      <c r="ACH12086" s="60"/>
      <c r="ACI12086" s="60"/>
      <c r="ACJ12086" s="60"/>
      <c r="ACK12086" s="60"/>
      <c r="ACL12086" s="60"/>
      <c r="ACM12086" s="60"/>
      <c r="ACN12086" s="60"/>
      <c r="ACO12086" s="60"/>
      <c r="ACP12086" s="60"/>
      <c r="ACQ12086" s="60"/>
      <c r="ACR12086" s="60"/>
      <c r="ACS12086" s="60"/>
      <c r="ACT12086" s="60"/>
      <c r="ACU12086" s="60"/>
      <c r="ACV12086" s="60"/>
      <c r="ACW12086" s="60"/>
      <c r="ACX12086" s="60"/>
      <c r="ACY12086" s="60">
        <v>0.91628866422236999</v>
      </c>
      <c r="ACZ12086" s="60"/>
      <c r="ADA12086" s="60"/>
      <c r="ADB12086" s="60"/>
      <c r="ADC12086" s="60"/>
      <c r="ADD12086" s="60"/>
      <c r="ADE12086" s="60"/>
    </row>
    <row r="12087" spans="760:785" x14ac:dyDescent="0.25">
      <c r="ACF12087" s="60"/>
      <c r="ACG12087" s="60"/>
      <c r="ACH12087" s="60"/>
      <c r="ACI12087" s="60"/>
      <c r="ACJ12087" s="60"/>
      <c r="ACK12087" s="60"/>
      <c r="ACL12087" s="60"/>
      <c r="ACM12087" s="60"/>
      <c r="ACN12087" s="60"/>
      <c r="ACO12087" s="60"/>
      <c r="ACP12087" s="60"/>
      <c r="ACQ12087" s="60"/>
      <c r="ACR12087" s="60"/>
      <c r="ACS12087" s="60"/>
      <c r="ACT12087" s="60"/>
      <c r="ACU12087" s="60"/>
      <c r="ACV12087" s="60"/>
      <c r="ACW12087" s="60"/>
      <c r="ACX12087" s="60"/>
      <c r="ACY12087" s="60">
        <v>0.91627514644825503</v>
      </c>
      <c r="ACZ12087" s="60"/>
      <c r="ADA12087" s="60"/>
      <c r="ADB12087" s="60"/>
      <c r="ADC12087" s="60"/>
      <c r="ADD12087" s="60"/>
      <c r="ADE12087" s="60"/>
    </row>
    <row r="12088" spans="760:785" x14ac:dyDescent="0.25">
      <c r="ACF12088" s="60"/>
      <c r="ACG12088" s="60"/>
      <c r="ACH12088" s="60"/>
      <c r="ACI12088" s="60"/>
      <c r="ACJ12088" s="60"/>
      <c r="ACK12088" s="60"/>
      <c r="ACL12088" s="60"/>
      <c r="ACM12088" s="60"/>
      <c r="ACN12088" s="60"/>
      <c r="ACO12088" s="60"/>
      <c r="ACP12088" s="60"/>
      <c r="ACQ12088" s="60"/>
      <c r="ACR12088" s="60"/>
      <c r="ACS12088" s="60"/>
      <c r="ACT12088" s="60"/>
      <c r="ACU12088" s="60"/>
      <c r="ACV12088" s="60"/>
      <c r="ACW12088" s="60"/>
      <c r="ACX12088" s="60"/>
      <c r="ACY12088" s="60">
        <v>0.91627367968456797</v>
      </c>
      <c r="ACZ12088" s="60"/>
      <c r="ADA12088" s="60"/>
      <c r="ADB12088" s="60"/>
      <c r="ADC12088" s="60"/>
      <c r="ADD12088" s="60"/>
      <c r="ADE12088" s="60"/>
    </row>
    <row r="12089" spans="760:785" x14ac:dyDescent="0.25">
      <c r="ACF12089" s="60"/>
      <c r="ACG12089" s="60"/>
      <c r="ACH12089" s="60"/>
      <c r="ACI12089" s="60"/>
      <c r="ACJ12089" s="60"/>
      <c r="ACK12089" s="60"/>
      <c r="ACL12089" s="60"/>
      <c r="ACM12089" s="60"/>
      <c r="ACN12089" s="60"/>
      <c r="ACO12089" s="60"/>
      <c r="ACP12089" s="60"/>
      <c r="ACQ12089" s="60"/>
      <c r="ACR12089" s="60"/>
      <c r="ACS12089" s="60"/>
      <c r="ACT12089" s="60"/>
      <c r="ACU12089" s="60"/>
      <c r="ACV12089" s="60"/>
      <c r="ACW12089" s="60"/>
      <c r="ACX12089" s="60"/>
      <c r="ACY12089" s="60">
        <v>0.91621273607198594</v>
      </c>
      <c r="ACZ12089" s="60"/>
      <c r="ADA12089" s="60"/>
      <c r="ADB12089" s="60"/>
      <c r="ADC12089" s="60"/>
      <c r="ADD12089" s="60"/>
      <c r="ADE12089" s="60"/>
    </row>
    <row r="12090" spans="760:785" x14ac:dyDescent="0.25">
      <c r="ACF12090" s="60"/>
      <c r="ACG12090" s="60"/>
      <c r="ACH12090" s="60"/>
      <c r="ACI12090" s="60"/>
      <c r="ACJ12090" s="60"/>
      <c r="ACK12090" s="60"/>
      <c r="ACL12090" s="60"/>
      <c r="ACM12090" s="60"/>
      <c r="ACN12090" s="60"/>
      <c r="ACO12090" s="60"/>
      <c r="ACP12090" s="60"/>
      <c r="ACQ12090" s="60"/>
      <c r="ACR12090" s="60"/>
      <c r="ACS12090" s="60"/>
      <c r="ACT12090" s="60"/>
      <c r="ACU12090" s="60"/>
      <c r="ACV12090" s="60"/>
      <c r="ACW12090" s="60"/>
      <c r="ACX12090" s="60"/>
      <c r="ACY12090" s="60">
        <v>0.91618226765570099</v>
      </c>
      <c r="ACZ12090" s="60"/>
      <c r="ADA12090" s="60"/>
      <c r="ADB12090" s="60"/>
      <c r="ADC12090" s="60"/>
      <c r="ADD12090" s="60"/>
      <c r="ADE12090" s="60"/>
    </row>
    <row r="12091" spans="760:785" x14ac:dyDescent="0.25">
      <c r="ACF12091" s="60"/>
      <c r="ACG12091" s="60"/>
      <c r="ACH12091" s="60"/>
      <c r="ACI12091" s="60"/>
      <c r="ACJ12091" s="60"/>
      <c r="ACK12091" s="60"/>
      <c r="ACL12091" s="60"/>
      <c r="ACM12091" s="60"/>
      <c r="ACN12091" s="60"/>
      <c r="ACO12091" s="60"/>
      <c r="ACP12091" s="60"/>
      <c r="ACQ12091" s="60"/>
      <c r="ACR12091" s="60"/>
      <c r="ACS12091" s="60"/>
      <c r="ACT12091" s="60"/>
      <c r="ACU12091" s="60"/>
      <c r="ACV12091" s="60"/>
      <c r="ACW12091" s="60"/>
      <c r="ACX12091" s="60"/>
      <c r="ACY12091" s="60">
        <v>0.91617344318069205</v>
      </c>
      <c r="ACZ12091" s="60"/>
      <c r="ADA12091" s="60"/>
      <c r="ADB12091" s="60"/>
      <c r="ADC12091" s="60"/>
      <c r="ADD12091" s="60"/>
      <c r="ADE12091" s="60"/>
    </row>
    <row r="12092" spans="760:785" x14ac:dyDescent="0.25">
      <c r="ACF12092" s="60"/>
      <c r="ACG12092" s="60"/>
      <c r="ACH12092" s="60"/>
      <c r="ACI12092" s="60"/>
      <c r="ACJ12092" s="60"/>
      <c r="ACK12092" s="60"/>
      <c r="ACL12092" s="60"/>
      <c r="ACM12092" s="60"/>
      <c r="ACN12092" s="60"/>
      <c r="ACO12092" s="60"/>
      <c r="ACP12092" s="60"/>
      <c r="ACQ12092" s="60"/>
      <c r="ACR12092" s="60"/>
      <c r="ACS12092" s="60"/>
      <c r="ACT12092" s="60"/>
      <c r="ACU12092" s="60"/>
      <c r="ACV12092" s="60"/>
      <c r="ACW12092" s="60"/>
      <c r="ACX12092" s="60"/>
      <c r="ACY12092" s="60">
        <v>0.91616470204566702</v>
      </c>
      <c r="ACZ12092" s="60"/>
      <c r="ADA12092" s="60"/>
      <c r="ADB12092" s="60"/>
      <c r="ADC12092" s="60"/>
      <c r="ADD12092" s="60"/>
      <c r="ADE12092" s="60"/>
    </row>
    <row r="12093" spans="760:785" x14ac:dyDescent="0.25">
      <c r="ACF12093" s="60"/>
      <c r="ACG12093" s="60"/>
      <c r="ACH12093" s="60"/>
      <c r="ACI12093" s="60"/>
      <c r="ACJ12093" s="60"/>
      <c r="ACK12093" s="60"/>
      <c r="ACL12093" s="60"/>
      <c r="ACM12093" s="60"/>
      <c r="ACN12093" s="60"/>
      <c r="ACO12093" s="60"/>
      <c r="ACP12093" s="60"/>
      <c r="ACQ12093" s="60"/>
      <c r="ACR12093" s="60"/>
      <c r="ACS12093" s="60"/>
      <c r="ACT12093" s="60"/>
      <c r="ACU12093" s="60"/>
      <c r="ACV12093" s="60"/>
      <c r="ACW12093" s="60"/>
      <c r="ACX12093" s="60"/>
      <c r="ACY12093" s="60">
        <v>0.91615741626570801</v>
      </c>
      <c r="ACZ12093" s="60"/>
      <c r="ADA12093" s="60"/>
      <c r="ADB12093" s="60"/>
      <c r="ADC12093" s="60"/>
      <c r="ADD12093" s="60"/>
      <c r="ADE12093" s="60"/>
    </row>
    <row r="12094" spans="760:785" x14ac:dyDescent="0.25">
      <c r="ACF12094" s="60"/>
      <c r="ACG12094" s="60"/>
      <c r="ACH12094" s="60"/>
      <c r="ACI12094" s="60"/>
      <c r="ACJ12094" s="60"/>
      <c r="ACK12094" s="60"/>
      <c r="ACL12094" s="60"/>
      <c r="ACM12094" s="60"/>
      <c r="ACN12094" s="60"/>
      <c r="ACO12094" s="60"/>
      <c r="ACP12094" s="60"/>
      <c r="ACQ12094" s="60"/>
      <c r="ACR12094" s="60"/>
      <c r="ACS12094" s="60"/>
      <c r="ACT12094" s="60"/>
      <c r="ACU12094" s="60"/>
      <c r="ACV12094" s="60"/>
      <c r="ACW12094" s="60"/>
      <c r="ACX12094" s="60"/>
      <c r="ACY12094" s="60">
        <v>0.91609819828480399</v>
      </c>
      <c r="ACZ12094" s="60"/>
      <c r="ADA12094" s="60"/>
      <c r="ADB12094" s="60"/>
      <c r="ADC12094" s="60"/>
      <c r="ADD12094" s="60"/>
      <c r="ADE12094" s="60"/>
    </row>
    <row r="12095" spans="760:785" x14ac:dyDescent="0.25">
      <c r="ACF12095" s="60"/>
      <c r="ACG12095" s="60"/>
      <c r="ACH12095" s="60"/>
      <c r="ACI12095" s="60"/>
      <c r="ACJ12095" s="60"/>
      <c r="ACK12095" s="60"/>
      <c r="ACL12095" s="60"/>
      <c r="ACM12095" s="60"/>
      <c r="ACN12095" s="60"/>
      <c r="ACO12095" s="60"/>
      <c r="ACP12095" s="60"/>
      <c r="ACQ12095" s="60"/>
      <c r="ACR12095" s="60"/>
      <c r="ACS12095" s="60"/>
      <c r="ACT12095" s="60"/>
      <c r="ACU12095" s="60"/>
      <c r="ACV12095" s="60"/>
      <c r="ACW12095" s="60"/>
      <c r="ACX12095" s="60"/>
      <c r="ACY12095" s="60">
        <v>0.91608394070995902</v>
      </c>
      <c r="ACZ12095" s="60"/>
      <c r="ADA12095" s="60"/>
      <c r="ADB12095" s="60"/>
      <c r="ADC12095" s="60"/>
      <c r="ADD12095" s="60"/>
      <c r="ADE12095" s="60"/>
    </row>
    <row r="12096" spans="760:785" x14ac:dyDescent="0.25">
      <c r="ACF12096" s="60"/>
      <c r="ACG12096" s="60"/>
      <c r="ACH12096" s="60"/>
      <c r="ACI12096" s="60"/>
      <c r="ACJ12096" s="60"/>
      <c r="ACK12096" s="60"/>
      <c r="ACL12096" s="60"/>
      <c r="ACM12096" s="60"/>
      <c r="ACN12096" s="60"/>
      <c r="ACO12096" s="60"/>
      <c r="ACP12096" s="60"/>
      <c r="ACQ12096" s="60"/>
      <c r="ACR12096" s="60"/>
      <c r="ACS12096" s="60"/>
      <c r="ACT12096" s="60"/>
      <c r="ACU12096" s="60"/>
      <c r="ACV12096" s="60"/>
      <c r="ACW12096" s="60"/>
      <c r="ACX12096" s="60"/>
      <c r="ACY12096" s="60">
        <v>0.91607621186705801</v>
      </c>
      <c r="ACZ12096" s="60"/>
      <c r="ADA12096" s="60"/>
      <c r="ADB12096" s="60"/>
      <c r="ADC12096" s="60"/>
      <c r="ADD12096" s="60"/>
      <c r="ADE12096" s="60"/>
    </row>
    <row r="12097" spans="760:785" x14ac:dyDescent="0.25">
      <c r="ACF12097" s="60"/>
      <c r="ACG12097" s="60"/>
      <c r="ACH12097" s="60"/>
      <c r="ACI12097" s="60"/>
      <c r="ACJ12097" s="60"/>
      <c r="ACK12097" s="60"/>
      <c r="ACL12097" s="60"/>
      <c r="ACM12097" s="60"/>
      <c r="ACN12097" s="60"/>
      <c r="ACO12097" s="60"/>
      <c r="ACP12097" s="60"/>
      <c r="ACQ12097" s="60"/>
      <c r="ACR12097" s="60"/>
      <c r="ACS12097" s="60"/>
      <c r="ACT12097" s="60"/>
      <c r="ACU12097" s="60"/>
      <c r="ACV12097" s="60"/>
      <c r="ACW12097" s="60"/>
      <c r="ACX12097" s="60"/>
      <c r="ACY12097" s="60">
        <v>0.91605900237288496</v>
      </c>
      <c r="ACZ12097" s="60"/>
      <c r="ADA12097" s="60"/>
      <c r="ADB12097" s="60"/>
      <c r="ADC12097" s="60"/>
      <c r="ADD12097" s="60"/>
      <c r="ADE12097" s="60"/>
    </row>
    <row r="12098" spans="760:785" x14ac:dyDescent="0.25">
      <c r="ACF12098" s="60"/>
      <c r="ACG12098" s="60"/>
      <c r="ACH12098" s="60"/>
      <c r="ACI12098" s="60"/>
      <c r="ACJ12098" s="60"/>
      <c r="ACK12098" s="60"/>
      <c r="ACL12098" s="60"/>
      <c r="ACM12098" s="60"/>
      <c r="ACN12098" s="60"/>
      <c r="ACO12098" s="60"/>
      <c r="ACP12098" s="60"/>
      <c r="ACQ12098" s="60"/>
      <c r="ACR12098" s="60"/>
      <c r="ACS12098" s="60"/>
      <c r="ACT12098" s="60"/>
      <c r="ACU12098" s="60"/>
      <c r="ACV12098" s="60"/>
      <c r="ACW12098" s="60"/>
      <c r="ACX12098" s="60"/>
      <c r="ACY12098" s="60">
        <v>0.91597635401887001</v>
      </c>
      <c r="ACZ12098" s="60"/>
      <c r="ADA12098" s="60"/>
      <c r="ADB12098" s="60"/>
      <c r="ADC12098" s="60"/>
      <c r="ADD12098" s="60"/>
      <c r="ADE12098" s="60"/>
    </row>
    <row r="12099" spans="760:785" x14ac:dyDescent="0.25">
      <c r="ACF12099" s="60"/>
      <c r="ACG12099" s="60"/>
      <c r="ACH12099" s="60"/>
      <c r="ACI12099" s="60"/>
      <c r="ACJ12099" s="60"/>
      <c r="ACK12099" s="60"/>
      <c r="ACL12099" s="60"/>
      <c r="ACM12099" s="60"/>
      <c r="ACN12099" s="60"/>
      <c r="ACO12099" s="60"/>
      <c r="ACP12099" s="60"/>
      <c r="ACQ12099" s="60"/>
      <c r="ACR12099" s="60"/>
      <c r="ACS12099" s="60"/>
      <c r="ACT12099" s="60"/>
      <c r="ACU12099" s="60"/>
      <c r="ACV12099" s="60"/>
      <c r="ACW12099" s="60"/>
      <c r="ACX12099" s="60"/>
      <c r="ACY12099" s="60">
        <v>0.91593340865378903</v>
      </c>
      <c r="ACZ12099" s="60"/>
      <c r="ADA12099" s="60"/>
      <c r="ADB12099" s="60"/>
      <c r="ADC12099" s="60"/>
      <c r="ADD12099" s="60"/>
      <c r="ADE12099" s="60"/>
    </row>
    <row r="12100" spans="760:785" x14ac:dyDescent="0.25">
      <c r="ACF12100" s="60"/>
      <c r="ACG12100" s="60"/>
      <c r="ACH12100" s="60"/>
      <c r="ACI12100" s="60"/>
      <c r="ACJ12100" s="60"/>
      <c r="ACK12100" s="60"/>
      <c r="ACL12100" s="60"/>
      <c r="ACM12100" s="60"/>
      <c r="ACN12100" s="60"/>
      <c r="ACO12100" s="60"/>
      <c r="ACP12100" s="60"/>
      <c r="ACQ12100" s="60"/>
      <c r="ACR12100" s="60"/>
      <c r="ACS12100" s="60"/>
      <c r="ACT12100" s="60"/>
      <c r="ACU12100" s="60"/>
      <c r="ACV12100" s="60"/>
      <c r="ACW12100" s="60"/>
      <c r="ACX12100" s="60"/>
      <c r="ACY12100" s="60">
        <v>0.91589632958542999</v>
      </c>
      <c r="ACZ12100" s="60"/>
      <c r="ADA12100" s="60"/>
      <c r="ADB12100" s="60"/>
      <c r="ADC12100" s="60"/>
      <c r="ADD12100" s="60"/>
      <c r="ADE12100" s="60"/>
    </row>
    <row r="12101" spans="760:785" x14ac:dyDescent="0.25">
      <c r="ACF12101" s="60"/>
      <c r="ACG12101" s="60"/>
      <c r="ACH12101" s="60"/>
      <c r="ACI12101" s="60"/>
      <c r="ACJ12101" s="60"/>
      <c r="ACK12101" s="60"/>
      <c r="ACL12101" s="60"/>
      <c r="ACM12101" s="60"/>
      <c r="ACN12101" s="60"/>
      <c r="ACO12101" s="60"/>
      <c r="ACP12101" s="60"/>
      <c r="ACQ12101" s="60"/>
      <c r="ACR12101" s="60"/>
      <c r="ACS12101" s="60"/>
      <c r="ACT12101" s="60"/>
      <c r="ACU12101" s="60"/>
      <c r="ACV12101" s="60"/>
      <c r="ACW12101" s="60"/>
      <c r="ACX12101" s="60"/>
      <c r="ACY12101" s="60">
        <v>0.91585631250801602</v>
      </c>
      <c r="ACZ12101" s="60"/>
      <c r="ADA12101" s="60"/>
      <c r="ADB12101" s="60"/>
      <c r="ADC12101" s="60"/>
      <c r="ADD12101" s="60"/>
      <c r="ADE12101" s="60"/>
    </row>
    <row r="12102" spans="760:785" x14ac:dyDescent="0.25">
      <c r="ACF12102" s="60"/>
      <c r="ACG12102" s="60"/>
      <c r="ACH12102" s="60"/>
      <c r="ACI12102" s="60"/>
      <c r="ACJ12102" s="60"/>
      <c r="ACK12102" s="60"/>
      <c r="ACL12102" s="60"/>
      <c r="ACM12102" s="60"/>
      <c r="ACN12102" s="60"/>
      <c r="ACO12102" s="60"/>
      <c r="ACP12102" s="60"/>
      <c r="ACQ12102" s="60"/>
      <c r="ACR12102" s="60"/>
      <c r="ACS12102" s="60"/>
      <c r="ACT12102" s="60"/>
      <c r="ACU12102" s="60"/>
      <c r="ACV12102" s="60"/>
      <c r="ACW12102" s="60"/>
      <c r="ACX12102" s="60"/>
      <c r="ACY12102" s="60">
        <v>0.91585209006840795</v>
      </c>
      <c r="ACZ12102" s="60"/>
      <c r="ADA12102" s="60"/>
      <c r="ADB12102" s="60"/>
      <c r="ADC12102" s="60"/>
      <c r="ADD12102" s="60"/>
      <c r="ADE12102" s="60"/>
    </row>
    <row r="12103" spans="760:785" x14ac:dyDescent="0.25">
      <c r="ACF12103" s="60"/>
      <c r="ACG12103" s="60"/>
      <c r="ACH12103" s="60"/>
      <c r="ACI12103" s="60"/>
      <c r="ACJ12103" s="60"/>
      <c r="ACK12103" s="60"/>
      <c r="ACL12103" s="60"/>
      <c r="ACM12103" s="60"/>
      <c r="ACN12103" s="60"/>
      <c r="ACO12103" s="60"/>
      <c r="ACP12103" s="60"/>
      <c r="ACQ12103" s="60"/>
      <c r="ACR12103" s="60"/>
      <c r="ACS12103" s="60"/>
      <c r="ACT12103" s="60"/>
      <c r="ACU12103" s="60"/>
      <c r="ACV12103" s="60"/>
      <c r="ACW12103" s="60"/>
      <c r="ACX12103" s="60"/>
      <c r="ACY12103" s="60">
        <v>0.91584794903048905</v>
      </c>
      <c r="ACZ12103" s="60"/>
      <c r="ADA12103" s="60"/>
      <c r="ADB12103" s="60"/>
      <c r="ADC12103" s="60"/>
      <c r="ADD12103" s="60"/>
      <c r="ADE12103" s="60"/>
    </row>
    <row r="12104" spans="760:785" x14ac:dyDescent="0.25">
      <c r="ACF12104" s="60"/>
      <c r="ACG12104" s="60"/>
      <c r="ACH12104" s="60"/>
      <c r="ACI12104" s="60"/>
      <c r="ACJ12104" s="60"/>
      <c r="ACK12104" s="60"/>
      <c r="ACL12104" s="60"/>
      <c r="ACM12104" s="60"/>
      <c r="ACN12104" s="60"/>
      <c r="ACO12104" s="60"/>
      <c r="ACP12104" s="60"/>
      <c r="ACQ12104" s="60"/>
      <c r="ACR12104" s="60"/>
      <c r="ACS12104" s="60"/>
      <c r="ACT12104" s="60"/>
      <c r="ACU12104" s="60"/>
      <c r="ACV12104" s="60"/>
      <c r="ACW12104" s="60"/>
      <c r="ACX12104" s="60"/>
      <c r="ACY12104" s="60">
        <v>0.91584004456185997</v>
      </c>
      <c r="ACZ12104" s="60"/>
      <c r="ADA12104" s="60"/>
      <c r="ADB12104" s="60"/>
      <c r="ADC12104" s="60"/>
      <c r="ADD12104" s="60"/>
      <c r="ADE12104" s="60"/>
    </row>
    <row r="12105" spans="760:785" x14ac:dyDescent="0.25">
      <c r="ACF12105" s="60"/>
      <c r="ACG12105" s="60"/>
      <c r="ACH12105" s="60"/>
      <c r="ACI12105" s="60"/>
      <c r="ACJ12105" s="60"/>
      <c r="ACK12105" s="60"/>
      <c r="ACL12105" s="60"/>
      <c r="ACM12105" s="60"/>
      <c r="ACN12105" s="60"/>
      <c r="ACO12105" s="60"/>
      <c r="ACP12105" s="60"/>
      <c r="ACQ12105" s="60"/>
      <c r="ACR12105" s="60"/>
      <c r="ACS12105" s="60"/>
      <c r="ACT12105" s="60"/>
      <c r="ACU12105" s="60"/>
      <c r="ACV12105" s="60"/>
      <c r="ACW12105" s="60"/>
      <c r="ACX12105" s="60"/>
      <c r="ACY12105" s="60">
        <v>0.91580667563364804</v>
      </c>
      <c r="ACZ12105" s="60"/>
      <c r="ADA12105" s="60"/>
      <c r="ADB12105" s="60"/>
      <c r="ADC12105" s="60"/>
      <c r="ADD12105" s="60"/>
      <c r="ADE12105" s="60"/>
    </row>
    <row r="12106" spans="760:785" x14ac:dyDescent="0.25">
      <c r="ACF12106" s="60"/>
      <c r="ACG12106" s="60"/>
      <c r="ACH12106" s="60"/>
      <c r="ACI12106" s="60"/>
      <c r="ACJ12106" s="60"/>
      <c r="ACK12106" s="60"/>
      <c r="ACL12106" s="60"/>
      <c r="ACM12106" s="60"/>
      <c r="ACN12106" s="60"/>
      <c r="ACO12106" s="60"/>
      <c r="ACP12106" s="60"/>
      <c r="ACQ12106" s="60"/>
      <c r="ACR12106" s="60"/>
      <c r="ACS12106" s="60"/>
      <c r="ACT12106" s="60"/>
      <c r="ACU12106" s="60"/>
      <c r="ACV12106" s="60"/>
      <c r="ACW12106" s="60"/>
      <c r="ACX12106" s="60"/>
      <c r="ACY12106" s="60">
        <v>0.91577935140505096</v>
      </c>
      <c r="ACZ12106" s="60"/>
      <c r="ADA12106" s="60"/>
      <c r="ADB12106" s="60"/>
      <c r="ADC12106" s="60"/>
      <c r="ADD12106" s="60"/>
      <c r="ADE12106" s="60"/>
    </row>
    <row r="12107" spans="760:785" x14ac:dyDescent="0.25">
      <c r="ACF12107" s="60"/>
      <c r="ACG12107" s="60"/>
      <c r="ACH12107" s="60"/>
      <c r="ACI12107" s="60"/>
      <c r="ACJ12107" s="60"/>
      <c r="ACK12107" s="60"/>
      <c r="ACL12107" s="60"/>
      <c r="ACM12107" s="60"/>
      <c r="ACN12107" s="60"/>
      <c r="ACO12107" s="60"/>
      <c r="ACP12107" s="60"/>
      <c r="ACQ12107" s="60"/>
      <c r="ACR12107" s="60"/>
      <c r="ACS12107" s="60"/>
      <c r="ACT12107" s="60"/>
      <c r="ACU12107" s="60"/>
      <c r="ACV12107" s="60"/>
      <c r="ACW12107" s="60"/>
      <c r="ACX12107" s="60"/>
      <c r="ACY12107" s="60">
        <v>0.91575428608272402</v>
      </c>
      <c r="ACZ12107" s="60"/>
      <c r="ADA12107" s="60"/>
      <c r="ADB12107" s="60"/>
      <c r="ADC12107" s="60"/>
      <c r="ADD12107" s="60"/>
      <c r="ADE12107" s="60"/>
    </row>
    <row r="12108" spans="760:785" x14ac:dyDescent="0.25">
      <c r="ACF12108" s="60"/>
      <c r="ACG12108" s="60"/>
      <c r="ACH12108" s="60"/>
      <c r="ACI12108" s="60"/>
      <c r="ACJ12108" s="60"/>
      <c r="ACK12108" s="60"/>
      <c r="ACL12108" s="60"/>
      <c r="ACM12108" s="60"/>
      <c r="ACN12108" s="60"/>
      <c r="ACO12108" s="60"/>
      <c r="ACP12108" s="60"/>
      <c r="ACQ12108" s="60"/>
      <c r="ACR12108" s="60"/>
      <c r="ACS12108" s="60"/>
      <c r="ACT12108" s="60"/>
      <c r="ACU12108" s="60"/>
      <c r="ACV12108" s="60"/>
      <c r="ACW12108" s="60"/>
      <c r="ACX12108" s="60"/>
      <c r="ACY12108" s="60">
        <v>0.91571228252891301</v>
      </c>
      <c r="ACZ12108" s="60"/>
      <c r="ADA12108" s="60"/>
      <c r="ADB12108" s="60"/>
      <c r="ADC12108" s="60"/>
      <c r="ADD12108" s="60"/>
      <c r="ADE12108" s="60"/>
    </row>
    <row r="12109" spans="760:785" x14ac:dyDescent="0.25">
      <c r="ACF12109" s="60"/>
      <c r="ACG12109" s="60"/>
      <c r="ACH12109" s="60"/>
      <c r="ACI12109" s="60"/>
      <c r="ACJ12109" s="60"/>
      <c r="ACK12109" s="60"/>
      <c r="ACL12109" s="60"/>
      <c r="ACM12109" s="60"/>
      <c r="ACN12109" s="60"/>
      <c r="ACO12109" s="60"/>
      <c r="ACP12109" s="60"/>
      <c r="ACQ12109" s="60"/>
      <c r="ACR12109" s="60"/>
      <c r="ACS12109" s="60"/>
      <c r="ACT12109" s="60"/>
      <c r="ACU12109" s="60"/>
      <c r="ACV12109" s="60"/>
      <c r="ACW12109" s="60"/>
      <c r="ACX12109" s="60"/>
      <c r="ACY12109" s="60">
        <v>0.91568210285476404</v>
      </c>
      <c r="ACZ12109" s="60"/>
      <c r="ADA12109" s="60"/>
      <c r="ADB12109" s="60"/>
      <c r="ADC12109" s="60"/>
      <c r="ADD12109" s="60"/>
      <c r="ADE12109" s="60"/>
    </row>
    <row r="12110" spans="760:785" x14ac:dyDescent="0.25">
      <c r="ACF12110" s="60"/>
      <c r="ACG12110" s="60"/>
      <c r="ACH12110" s="60"/>
      <c r="ACI12110" s="60"/>
      <c r="ACJ12110" s="60"/>
      <c r="ACK12110" s="60"/>
      <c r="ACL12110" s="60"/>
      <c r="ACM12110" s="60"/>
      <c r="ACN12110" s="60"/>
      <c r="ACO12110" s="60"/>
      <c r="ACP12110" s="60"/>
      <c r="ACQ12110" s="60"/>
      <c r="ACR12110" s="60"/>
      <c r="ACS12110" s="60"/>
      <c r="ACT12110" s="60"/>
      <c r="ACU12110" s="60"/>
      <c r="ACV12110" s="60"/>
      <c r="ACW12110" s="60"/>
      <c r="ACX12110" s="60"/>
      <c r="ACY12110" s="60">
        <v>0.91565640194241504</v>
      </c>
      <c r="ACZ12110" s="60"/>
      <c r="ADA12110" s="60"/>
      <c r="ADB12110" s="60"/>
      <c r="ADC12110" s="60"/>
      <c r="ADD12110" s="60"/>
      <c r="ADE12110" s="60"/>
    </row>
    <row r="12111" spans="760:785" x14ac:dyDescent="0.25">
      <c r="ACF12111" s="60"/>
      <c r="ACG12111" s="60"/>
      <c r="ACH12111" s="60"/>
      <c r="ACI12111" s="60"/>
      <c r="ACJ12111" s="60"/>
      <c r="ACK12111" s="60"/>
      <c r="ACL12111" s="60"/>
      <c r="ACM12111" s="60"/>
      <c r="ACN12111" s="60"/>
      <c r="ACO12111" s="60"/>
      <c r="ACP12111" s="60"/>
      <c r="ACQ12111" s="60"/>
      <c r="ACR12111" s="60"/>
      <c r="ACS12111" s="60"/>
      <c r="ACT12111" s="60"/>
      <c r="ACU12111" s="60"/>
      <c r="ACV12111" s="60"/>
      <c r="ACW12111" s="60"/>
      <c r="ACX12111" s="60"/>
      <c r="ACY12111" s="60">
        <v>0.91564901751389305</v>
      </c>
      <c r="ACZ12111" s="60"/>
      <c r="ADA12111" s="60"/>
      <c r="ADB12111" s="60"/>
      <c r="ADC12111" s="60"/>
      <c r="ADD12111" s="60"/>
      <c r="ADE12111" s="60"/>
    </row>
    <row r="12112" spans="760:785" x14ac:dyDescent="0.25">
      <c r="ACF12112" s="60"/>
      <c r="ACG12112" s="60"/>
      <c r="ACH12112" s="60"/>
      <c r="ACI12112" s="60"/>
      <c r="ACJ12112" s="60"/>
      <c r="ACK12112" s="60"/>
      <c r="ACL12112" s="60"/>
      <c r="ACM12112" s="60"/>
      <c r="ACN12112" s="60"/>
      <c r="ACO12112" s="60"/>
      <c r="ACP12112" s="60"/>
      <c r="ACQ12112" s="60"/>
      <c r="ACR12112" s="60"/>
      <c r="ACS12112" s="60"/>
      <c r="ACT12112" s="60"/>
      <c r="ACU12112" s="60"/>
      <c r="ACV12112" s="60"/>
      <c r="ACW12112" s="60"/>
      <c r="ACX12112" s="60"/>
      <c r="ACY12112" s="60">
        <v>0.91564639584872398</v>
      </c>
      <c r="ACZ12112" s="60"/>
      <c r="ADA12112" s="60"/>
      <c r="ADB12112" s="60"/>
      <c r="ADC12112" s="60"/>
      <c r="ADD12112" s="60"/>
      <c r="ADE12112" s="60"/>
    </row>
    <row r="12113" spans="760:785" x14ac:dyDescent="0.25">
      <c r="ACF12113" s="60"/>
      <c r="ACG12113" s="60"/>
      <c r="ACH12113" s="60"/>
      <c r="ACI12113" s="60"/>
      <c r="ACJ12113" s="60"/>
      <c r="ACK12113" s="60"/>
      <c r="ACL12113" s="60"/>
      <c r="ACM12113" s="60"/>
      <c r="ACN12113" s="60"/>
      <c r="ACO12113" s="60"/>
      <c r="ACP12113" s="60"/>
      <c r="ACQ12113" s="60"/>
      <c r="ACR12113" s="60"/>
      <c r="ACS12113" s="60"/>
      <c r="ACT12113" s="60"/>
      <c r="ACU12113" s="60"/>
      <c r="ACV12113" s="60"/>
      <c r="ACW12113" s="60"/>
      <c r="ACX12113" s="60"/>
      <c r="ACY12113" s="60">
        <v>0.915612628425435</v>
      </c>
      <c r="ACZ12113" s="60"/>
      <c r="ADA12113" s="60"/>
      <c r="ADB12113" s="60"/>
      <c r="ADC12113" s="60"/>
      <c r="ADD12113" s="60"/>
      <c r="ADE12113" s="60"/>
    </row>
    <row r="12114" spans="760:785" x14ac:dyDescent="0.25">
      <c r="ACF12114" s="60"/>
      <c r="ACG12114" s="60"/>
      <c r="ACH12114" s="60"/>
      <c r="ACI12114" s="60"/>
      <c r="ACJ12114" s="60"/>
      <c r="ACK12114" s="60"/>
      <c r="ACL12114" s="60"/>
      <c r="ACM12114" s="60"/>
      <c r="ACN12114" s="60"/>
      <c r="ACO12114" s="60"/>
      <c r="ACP12114" s="60"/>
      <c r="ACQ12114" s="60"/>
      <c r="ACR12114" s="60"/>
      <c r="ACS12114" s="60"/>
      <c r="ACT12114" s="60"/>
      <c r="ACU12114" s="60"/>
      <c r="ACV12114" s="60"/>
      <c r="ACW12114" s="60"/>
      <c r="ACX12114" s="60"/>
      <c r="ACY12114" s="60">
        <v>0.91561206675844498</v>
      </c>
      <c r="ACZ12114" s="60"/>
      <c r="ADA12114" s="60"/>
      <c r="ADB12114" s="60"/>
      <c r="ADC12114" s="60"/>
      <c r="ADD12114" s="60"/>
      <c r="ADE12114" s="60"/>
    </row>
    <row r="12115" spans="760:785" x14ac:dyDescent="0.25">
      <c r="ACF12115" s="60"/>
      <c r="ACG12115" s="60"/>
      <c r="ACH12115" s="60"/>
      <c r="ACI12115" s="60"/>
      <c r="ACJ12115" s="60"/>
      <c r="ACK12115" s="60"/>
      <c r="ACL12115" s="60"/>
      <c r="ACM12115" s="60"/>
      <c r="ACN12115" s="60"/>
      <c r="ACO12115" s="60"/>
      <c r="ACP12115" s="60"/>
      <c r="ACQ12115" s="60"/>
      <c r="ACR12115" s="60"/>
      <c r="ACS12115" s="60"/>
      <c r="ACT12115" s="60"/>
      <c r="ACU12115" s="60"/>
      <c r="ACV12115" s="60"/>
      <c r="ACW12115" s="60"/>
      <c r="ACX12115" s="60"/>
      <c r="ACY12115" s="60">
        <v>0.91558728925251698</v>
      </c>
      <c r="ACZ12115" s="60"/>
      <c r="ADA12115" s="60"/>
      <c r="ADB12115" s="60"/>
      <c r="ADC12115" s="60"/>
      <c r="ADD12115" s="60"/>
      <c r="ADE12115" s="60"/>
    </row>
    <row r="12116" spans="760:785" x14ac:dyDescent="0.25">
      <c r="ACF12116" s="60"/>
      <c r="ACG12116" s="60"/>
      <c r="ACH12116" s="60"/>
      <c r="ACI12116" s="60"/>
      <c r="ACJ12116" s="60"/>
      <c r="ACK12116" s="60"/>
      <c r="ACL12116" s="60"/>
      <c r="ACM12116" s="60"/>
      <c r="ACN12116" s="60"/>
      <c r="ACO12116" s="60"/>
      <c r="ACP12116" s="60"/>
      <c r="ACQ12116" s="60"/>
      <c r="ACR12116" s="60"/>
      <c r="ACS12116" s="60"/>
      <c r="ACT12116" s="60"/>
      <c r="ACU12116" s="60"/>
      <c r="ACV12116" s="60"/>
      <c r="ACW12116" s="60"/>
      <c r="ACX12116" s="60"/>
      <c r="ACY12116" s="60">
        <v>0.91557693090450698</v>
      </c>
      <c r="ACZ12116" s="60"/>
      <c r="ADA12116" s="60"/>
      <c r="ADB12116" s="60"/>
      <c r="ADC12116" s="60"/>
      <c r="ADD12116" s="60"/>
      <c r="ADE12116" s="60"/>
    </row>
    <row r="12117" spans="760:785" x14ac:dyDescent="0.25">
      <c r="ACF12117" s="60"/>
      <c r="ACG12117" s="60"/>
      <c r="ACH12117" s="60"/>
      <c r="ACI12117" s="60"/>
      <c r="ACJ12117" s="60"/>
      <c r="ACK12117" s="60"/>
      <c r="ACL12117" s="60"/>
      <c r="ACM12117" s="60"/>
      <c r="ACN12117" s="60"/>
      <c r="ACO12117" s="60"/>
      <c r="ACP12117" s="60"/>
      <c r="ACQ12117" s="60"/>
      <c r="ACR12117" s="60"/>
      <c r="ACS12117" s="60"/>
      <c r="ACT12117" s="60"/>
      <c r="ACU12117" s="60"/>
      <c r="ACV12117" s="60"/>
      <c r="ACW12117" s="60"/>
      <c r="ACX12117" s="60"/>
      <c r="ACY12117" s="60">
        <v>0.91551393449282503</v>
      </c>
      <c r="ACZ12117" s="60"/>
      <c r="ADA12117" s="60"/>
      <c r="ADB12117" s="60"/>
      <c r="ADC12117" s="60"/>
      <c r="ADD12117" s="60"/>
      <c r="ADE12117" s="60"/>
    </row>
    <row r="12118" spans="760:785" x14ac:dyDescent="0.25">
      <c r="ACF12118" s="60"/>
      <c r="ACG12118" s="60"/>
      <c r="ACH12118" s="60"/>
      <c r="ACI12118" s="60"/>
      <c r="ACJ12118" s="60"/>
      <c r="ACK12118" s="60"/>
      <c r="ACL12118" s="60"/>
      <c r="ACM12118" s="60"/>
      <c r="ACN12118" s="60"/>
      <c r="ACO12118" s="60"/>
      <c r="ACP12118" s="60"/>
      <c r="ACQ12118" s="60"/>
      <c r="ACR12118" s="60"/>
      <c r="ACS12118" s="60"/>
      <c r="ACT12118" s="60"/>
      <c r="ACU12118" s="60"/>
      <c r="ACV12118" s="60"/>
      <c r="ACW12118" s="60"/>
      <c r="ACX12118" s="60"/>
      <c r="ACY12118" s="60">
        <v>0.915475950246051</v>
      </c>
      <c r="ACZ12118" s="60"/>
      <c r="ADA12118" s="60"/>
      <c r="ADB12118" s="60"/>
      <c r="ADC12118" s="60"/>
      <c r="ADD12118" s="60"/>
      <c r="ADE12118" s="60"/>
    </row>
    <row r="12119" spans="760:785" x14ac:dyDescent="0.25">
      <c r="ACF12119" s="60"/>
      <c r="ACG12119" s="60"/>
      <c r="ACH12119" s="60"/>
      <c r="ACI12119" s="60"/>
      <c r="ACJ12119" s="60"/>
      <c r="ACK12119" s="60"/>
      <c r="ACL12119" s="60"/>
      <c r="ACM12119" s="60"/>
      <c r="ACN12119" s="60"/>
      <c r="ACO12119" s="60"/>
      <c r="ACP12119" s="60"/>
      <c r="ACQ12119" s="60"/>
      <c r="ACR12119" s="60"/>
      <c r="ACS12119" s="60"/>
      <c r="ACT12119" s="60"/>
      <c r="ACU12119" s="60"/>
      <c r="ACV12119" s="60"/>
      <c r="ACW12119" s="60"/>
      <c r="ACX12119" s="60"/>
      <c r="ACY12119" s="60">
        <v>0.91546869000285702</v>
      </c>
      <c r="ACZ12119" s="60"/>
      <c r="ADA12119" s="60"/>
      <c r="ADB12119" s="60"/>
      <c r="ADC12119" s="60"/>
      <c r="ADD12119" s="60"/>
      <c r="ADE12119" s="60"/>
    </row>
    <row r="12120" spans="760:785" x14ac:dyDescent="0.25">
      <c r="ACF12120" s="60"/>
      <c r="ACG12120" s="60"/>
      <c r="ACH12120" s="60"/>
      <c r="ACI12120" s="60"/>
      <c r="ACJ12120" s="60"/>
      <c r="ACK12120" s="60"/>
      <c r="ACL12120" s="60"/>
      <c r="ACM12120" s="60"/>
      <c r="ACN12120" s="60"/>
      <c r="ACO12120" s="60"/>
      <c r="ACP12120" s="60"/>
      <c r="ACQ12120" s="60"/>
      <c r="ACR12120" s="60"/>
      <c r="ACS12120" s="60"/>
      <c r="ACT12120" s="60"/>
      <c r="ACU12120" s="60"/>
      <c r="ACV12120" s="60"/>
      <c r="ACW12120" s="60"/>
      <c r="ACX12120" s="60"/>
      <c r="ACY12120" s="60">
        <v>0.91539660365721098</v>
      </c>
      <c r="ACZ12120" s="60"/>
      <c r="ADA12120" s="60"/>
      <c r="ADB12120" s="60"/>
      <c r="ADC12120" s="60"/>
      <c r="ADD12120" s="60"/>
      <c r="ADE12120" s="60"/>
    </row>
    <row r="12121" spans="760:785" x14ac:dyDescent="0.25">
      <c r="ACF12121" s="60"/>
      <c r="ACG12121" s="60"/>
      <c r="ACH12121" s="60"/>
      <c r="ACI12121" s="60"/>
      <c r="ACJ12121" s="60"/>
      <c r="ACK12121" s="60"/>
      <c r="ACL12121" s="60"/>
      <c r="ACM12121" s="60"/>
      <c r="ACN12121" s="60"/>
      <c r="ACO12121" s="60"/>
      <c r="ACP12121" s="60"/>
      <c r="ACQ12121" s="60"/>
      <c r="ACR12121" s="60"/>
      <c r="ACS12121" s="60"/>
      <c r="ACT12121" s="60"/>
      <c r="ACU12121" s="60"/>
      <c r="ACV12121" s="60"/>
      <c r="ACW12121" s="60"/>
      <c r="ACX12121" s="60"/>
      <c r="ACY12121" s="60">
        <v>0.915394429634388</v>
      </c>
      <c r="ACZ12121" s="60"/>
      <c r="ADA12121" s="60"/>
      <c r="ADB12121" s="60"/>
      <c r="ADC12121" s="60"/>
      <c r="ADD12121" s="60"/>
      <c r="ADE12121" s="60"/>
    </row>
    <row r="12122" spans="760:785" x14ac:dyDescent="0.25">
      <c r="ACF12122" s="60"/>
      <c r="ACG12122" s="60"/>
      <c r="ACH12122" s="60"/>
      <c r="ACI12122" s="60"/>
      <c r="ACJ12122" s="60"/>
      <c r="ACK12122" s="60"/>
      <c r="ACL12122" s="60"/>
      <c r="ACM12122" s="60"/>
      <c r="ACN12122" s="60"/>
      <c r="ACO12122" s="60"/>
      <c r="ACP12122" s="60"/>
      <c r="ACQ12122" s="60"/>
      <c r="ACR12122" s="60"/>
      <c r="ACS12122" s="60"/>
      <c r="ACT12122" s="60"/>
      <c r="ACU12122" s="60"/>
      <c r="ACV12122" s="60"/>
      <c r="ACW12122" s="60"/>
      <c r="ACX12122" s="60"/>
      <c r="ACY12122" s="60">
        <v>0.91539427642427595</v>
      </c>
      <c r="ACZ12122" s="60"/>
      <c r="ADA12122" s="60"/>
      <c r="ADB12122" s="60"/>
      <c r="ADC12122" s="60"/>
      <c r="ADD12122" s="60"/>
      <c r="ADE12122" s="60"/>
    </row>
    <row r="12123" spans="760:785" x14ac:dyDescent="0.25">
      <c r="ACF12123" s="60"/>
      <c r="ACG12123" s="60"/>
      <c r="ACH12123" s="60"/>
      <c r="ACI12123" s="60"/>
      <c r="ACJ12123" s="60"/>
      <c r="ACK12123" s="60"/>
      <c r="ACL12123" s="60"/>
      <c r="ACM12123" s="60"/>
      <c r="ACN12123" s="60"/>
      <c r="ACO12123" s="60"/>
      <c r="ACP12123" s="60"/>
      <c r="ACQ12123" s="60"/>
      <c r="ACR12123" s="60"/>
      <c r="ACS12123" s="60"/>
      <c r="ACT12123" s="60"/>
      <c r="ACU12123" s="60"/>
      <c r="ACV12123" s="60"/>
      <c r="ACW12123" s="60"/>
      <c r="ACX12123" s="60"/>
      <c r="ACY12123" s="60">
        <v>0.91535203926266995</v>
      </c>
      <c r="ACZ12123" s="60"/>
      <c r="ADA12123" s="60"/>
      <c r="ADB12123" s="60"/>
      <c r="ADC12123" s="60"/>
      <c r="ADD12123" s="60"/>
      <c r="ADE12123" s="60"/>
    </row>
    <row r="12124" spans="760:785" x14ac:dyDescent="0.25">
      <c r="ACF12124" s="60"/>
      <c r="ACG12124" s="60"/>
      <c r="ACH12124" s="60"/>
      <c r="ACI12124" s="60"/>
      <c r="ACJ12124" s="60"/>
      <c r="ACK12124" s="60"/>
      <c r="ACL12124" s="60"/>
      <c r="ACM12124" s="60"/>
      <c r="ACN12124" s="60"/>
      <c r="ACO12124" s="60"/>
      <c r="ACP12124" s="60"/>
      <c r="ACQ12124" s="60"/>
      <c r="ACR12124" s="60"/>
      <c r="ACS12124" s="60"/>
      <c r="ACT12124" s="60"/>
      <c r="ACU12124" s="60"/>
      <c r="ACV12124" s="60"/>
      <c r="ACW12124" s="60"/>
      <c r="ACX12124" s="60"/>
      <c r="ACY12124" s="60">
        <v>0.91534606814575803</v>
      </c>
      <c r="ACZ12124" s="60"/>
      <c r="ADA12124" s="60"/>
      <c r="ADB12124" s="60"/>
      <c r="ADC12124" s="60"/>
      <c r="ADD12124" s="60"/>
      <c r="ADE12124" s="60"/>
    </row>
    <row r="12125" spans="760:785" x14ac:dyDescent="0.25">
      <c r="ACF12125" s="60"/>
      <c r="ACG12125" s="60"/>
      <c r="ACH12125" s="60"/>
      <c r="ACI12125" s="60"/>
      <c r="ACJ12125" s="60"/>
      <c r="ACK12125" s="60"/>
      <c r="ACL12125" s="60"/>
      <c r="ACM12125" s="60"/>
      <c r="ACN12125" s="60"/>
      <c r="ACO12125" s="60"/>
      <c r="ACP12125" s="60"/>
      <c r="ACQ12125" s="60"/>
      <c r="ACR12125" s="60"/>
      <c r="ACS12125" s="60"/>
      <c r="ACT12125" s="60"/>
      <c r="ACU12125" s="60"/>
      <c r="ACV12125" s="60"/>
      <c r="ACW12125" s="60"/>
      <c r="ACX12125" s="60"/>
      <c r="ACY12125" s="60">
        <v>0.91526387256173503</v>
      </c>
      <c r="ACZ12125" s="60"/>
      <c r="ADA12125" s="60"/>
      <c r="ADB12125" s="60"/>
      <c r="ADC12125" s="60"/>
      <c r="ADD12125" s="60"/>
      <c r="ADE12125" s="60"/>
    </row>
    <row r="12126" spans="760:785" x14ac:dyDescent="0.25">
      <c r="ACF12126" s="60"/>
      <c r="ACG12126" s="60"/>
      <c r="ACH12126" s="60"/>
      <c r="ACI12126" s="60"/>
      <c r="ACJ12126" s="60"/>
      <c r="ACK12126" s="60"/>
      <c r="ACL12126" s="60"/>
      <c r="ACM12126" s="60"/>
      <c r="ACN12126" s="60"/>
      <c r="ACO12126" s="60"/>
      <c r="ACP12126" s="60"/>
      <c r="ACQ12126" s="60"/>
      <c r="ACR12126" s="60"/>
      <c r="ACS12126" s="60"/>
      <c r="ACT12126" s="60"/>
      <c r="ACU12126" s="60"/>
      <c r="ACV12126" s="60"/>
      <c r="ACW12126" s="60"/>
      <c r="ACX12126" s="60"/>
      <c r="ACY12126" s="60">
        <v>0.91526196545084104</v>
      </c>
      <c r="ACZ12126" s="60"/>
      <c r="ADA12126" s="60"/>
      <c r="ADB12126" s="60"/>
      <c r="ADC12126" s="60"/>
      <c r="ADD12126" s="60"/>
      <c r="ADE12126" s="60"/>
    </row>
    <row r="12127" spans="760:785" x14ac:dyDescent="0.25">
      <c r="ACF12127" s="60"/>
      <c r="ACG12127" s="60"/>
      <c r="ACH12127" s="60"/>
      <c r="ACI12127" s="60"/>
      <c r="ACJ12127" s="60"/>
      <c r="ACK12127" s="60"/>
      <c r="ACL12127" s="60"/>
      <c r="ACM12127" s="60"/>
      <c r="ACN12127" s="60"/>
      <c r="ACO12127" s="60"/>
      <c r="ACP12127" s="60"/>
      <c r="ACQ12127" s="60"/>
      <c r="ACR12127" s="60"/>
      <c r="ACS12127" s="60"/>
      <c r="ACT12127" s="60"/>
      <c r="ACU12127" s="60"/>
      <c r="ACV12127" s="60"/>
      <c r="ACW12127" s="60"/>
      <c r="ACX12127" s="60"/>
      <c r="ACY12127" s="60">
        <v>0.91521804480441404</v>
      </c>
      <c r="ACZ12127" s="60"/>
      <c r="ADA12127" s="60"/>
      <c r="ADB12127" s="60"/>
      <c r="ADC12127" s="60"/>
      <c r="ADD12127" s="60"/>
      <c r="ADE12127" s="60"/>
    </row>
    <row r="12128" spans="760:785" x14ac:dyDescent="0.25">
      <c r="ACF12128" s="60"/>
      <c r="ACG12128" s="60"/>
      <c r="ACH12128" s="60"/>
      <c r="ACI12128" s="60"/>
      <c r="ACJ12128" s="60"/>
      <c r="ACK12128" s="60"/>
      <c r="ACL12128" s="60"/>
      <c r="ACM12128" s="60"/>
      <c r="ACN12128" s="60"/>
      <c r="ACO12128" s="60"/>
      <c r="ACP12128" s="60"/>
      <c r="ACQ12128" s="60"/>
      <c r="ACR12128" s="60"/>
      <c r="ACS12128" s="60"/>
      <c r="ACT12128" s="60"/>
      <c r="ACU12128" s="60"/>
      <c r="ACV12128" s="60"/>
      <c r="ACW12128" s="60"/>
      <c r="ACX12128" s="60"/>
      <c r="ACY12128" s="60">
        <v>0.91519584704586499</v>
      </c>
      <c r="ACZ12128" s="60"/>
      <c r="ADA12128" s="60"/>
      <c r="ADB12128" s="60"/>
      <c r="ADC12128" s="60"/>
      <c r="ADD12128" s="60"/>
      <c r="ADE12128" s="60"/>
    </row>
    <row r="12129" spans="760:785" x14ac:dyDescent="0.25">
      <c r="ACF12129" s="60"/>
      <c r="ACG12129" s="60"/>
      <c r="ACH12129" s="60"/>
      <c r="ACI12129" s="60"/>
      <c r="ACJ12129" s="60"/>
      <c r="ACK12129" s="60"/>
      <c r="ACL12129" s="60"/>
      <c r="ACM12129" s="60"/>
      <c r="ACN12129" s="60"/>
      <c r="ACO12129" s="60"/>
      <c r="ACP12129" s="60"/>
      <c r="ACQ12129" s="60"/>
      <c r="ACR12129" s="60"/>
      <c r="ACS12129" s="60"/>
      <c r="ACT12129" s="60"/>
      <c r="ACU12129" s="60"/>
      <c r="ACV12129" s="60"/>
      <c r="ACW12129" s="60"/>
      <c r="ACX12129" s="60"/>
      <c r="ACY12129" s="60">
        <v>0.91514611169716398</v>
      </c>
      <c r="ACZ12129" s="60"/>
      <c r="ADA12129" s="60"/>
      <c r="ADB12129" s="60"/>
      <c r="ADC12129" s="60"/>
      <c r="ADD12129" s="60"/>
      <c r="ADE12129" s="60"/>
    </row>
    <row r="12130" spans="760:785" x14ac:dyDescent="0.25">
      <c r="ACF12130" s="60"/>
      <c r="ACG12130" s="60"/>
      <c r="ACH12130" s="60"/>
      <c r="ACI12130" s="60"/>
      <c r="ACJ12130" s="60"/>
      <c r="ACK12130" s="60"/>
      <c r="ACL12130" s="60"/>
      <c r="ACM12130" s="60"/>
      <c r="ACN12130" s="60"/>
      <c r="ACO12130" s="60"/>
      <c r="ACP12130" s="60"/>
      <c r="ACQ12130" s="60"/>
      <c r="ACR12130" s="60"/>
      <c r="ACS12130" s="60"/>
      <c r="ACT12130" s="60"/>
      <c r="ACU12130" s="60"/>
      <c r="ACV12130" s="60"/>
      <c r="ACW12130" s="60"/>
      <c r="ACX12130" s="60"/>
      <c r="ACY12130" s="60">
        <v>0.91513532200947501</v>
      </c>
      <c r="ACZ12130" s="60"/>
      <c r="ADA12130" s="60"/>
      <c r="ADB12130" s="60"/>
      <c r="ADC12130" s="60"/>
      <c r="ADD12130" s="60"/>
      <c r="ADE12130" s="60"/>
    </row>
    <row r="12131" spans="760:785" x14ac:dyDescent="0.25">
      <c r="ACF12131" s="60"/>
      <c r="ACG12131" s="60"/>
      <c r="ACH12131" s="60"/>
      <c r="ACI12131" s="60"/>
      <c r="ACJ12131" s="60"/>
      <c r="ACK12131" s="60"/>
      <c r="ACL12131" s="60"/>
      <c r="ACM12131" s="60"/>
      <c r="ACN12131" s="60"/>
      <c r="ACO12131" s="60"/>
      <c r="ACP12131" s="60"/>
      <c r="ACQ12131" s="60"/>
      <c r="ACR12131" s="60"/>
      <c r="ACS12131" s="60"/>
      <c r="ACT12131" s="60"/>
      <c r="ACU12131" s="60"/>
      <c r="ACV12131" s="60"/>
      <c r="ACW12131" s="60"/>
      <c r="ACX12131" s="60"/>
      <c r="ACY12131" s="60">
        <v>0.91513200619939805</v>
      </c>
      <c r="ACZ12131" s="60"/>
      <c r="ADA12131" s="60"/>
      <c r="ADB12131" s="60"/>
      <c r="ADC12131" s="60"/>
      <c r="ADD12131" s="60"/>
      <c r="ADE12131" s="60"/>
    </row>
    <row r="12132" spans="760:785" x14ac:dyDescent="0.25">
      <c r="ACF12132" s="60"/>
      <c r="ACG12132" s="60"/>
      <c r="ACH12132" s="60"/>
      <c r="ACI12132" s="60"/>
      <c r="ACJ12132" s="60"/>
      <c r="ACK12132" s="60"/>
      <c r="ACL12132" s="60"/>
      <c r="ACM12132" s="60"/>
      <c r="ACN12132" s="60"/>
      <c r="ACO12132" s="60"/>
      <c r="ACP12132" s="60"/>
      <c r="ACQ12132" s="60"/>
      <c r="ACR12132" s="60"/>
      <c r="ACS12132" s="60"/>
      <c r="ACT12132" s="60"/>
      <c r="ACU12132" s="60"/>
      <c r="ACV12132" s="60"/>
      <c r="ACW12132" s="60"/>
      <c r="ACX12132" s="60"/>
      <c r="ACY12132" s="60">
        <v>0.91512545776408205</v>
      </c>
      <c r="ACZ12132" s="60"/>
      <c r="ADA12132" s="60"/>
      <c r="ADB12132" s="60"/>
      <c r="ADC12132" s="60"/>
      <c r="ADD12132" s="60"/>
      <c r="ADE12132" s="60"/>
    </row>
    <row r="12133" spans="760:785" x14ac:dyDescent="0.25">
      <c r="ACF12133" s="60"/>
      <c r="ACG12133" s="60"/>
      <c r="ACH12133" s="60"/>
      <c r="ACI12133" s="60"/>
      <c r="ACJ12133" s="60"/>
      <c r="ACK12133" s="60"/>
      <c r="ACL12133" s="60"/>
      <c r="ACM12133" s="60"/>
      <c r="ACN12133" s="60"/>
      <c r="ACO12133" s="60"/>
      <c r="ACP12133" s="60"/>
      <c r="ACQ12133" s="60"/>
      <c r="ACR12133" s="60"/>
      <c r="ACS12133" s="60"/>
      <c r="ACT12133" s="60"/>
      <c r="ACU12133" s="60"/>
      <c r="ACV12133" s="60"/>
      <c r="ACW12133" s="60"/>
      <c r="ACX12133" s="60"/>
      <c r="ACY12133" s="60">
        <v>0.915114167557594</v>
      </c>
      <c r="ACZ12133" s="60"/>
      <c r="ADA12133" s="60"/>
      <c r="ADB12133" s="60"/>
      <c r="ADC12133" s="60"/>
      <c r="ADD12133" s="60"/>
      <c r="ADE12133" s="60"/>
    </row>
    <row r="12134" spans="760:785" x14ac:dyDescent="0.25">
      <c r="ACF12134" s="60"/>
      <c r="ACG12134" s="60"/>
      <c r="ACH12134" s="60"/>
      <c r="ACI12134" s="60"/>
      <c r="ACJ12134" s="60"/>
      <c r="ACK12134" s="60"/>
      <c r="ACL12134" s="60"/>
      <c r="ACM12134" s="60"/>
      <c r="ACN12134" s="60"/>
      <c r="ACO12134" s="60"/>
      <c r="ACP12134" s="60"/>
      <c r="ACQ12134" s="60"/>
      <c r="ACR12134" s="60"/>
      <c r="ACS12134" s="60"/>
      <c r="ACT12134" s="60"/>
      <c r="ACU12134" s="60"/>
      <c r="ACV12134" s="60"/>
      <c r="ACW12134" s="60"/>
      <c r="ACX12134" s="60"/>
      <c r="ACY12134" s="60">
        <v>0.91509907014143299</v>
      </c>
      <c r="ACZ12134" s="60"/>
      <c r="ADA12134" s="60"/>
      <c r="ADB12134" s="60"/>
      <c r="ADC12134" s="60"/>
      <c r="ADD12134" s="60"/>
      <c r="ADE12134" s="60"/>
    </row>
    <row r="12135" spans="760:785" x14ac:dyDescent="0.25">
      <c r="ACF12135" s="60"/>
      <c r="ACG12135" s="60"/>
      <c r="ACH12135" s="60"/>
      <c r="ACI12135" s="60"/>
      <c r="ACJ12135" s="60"/>
      <c r="ACK12135" s="60"/>
      <c r="ACL12135" s="60"/>
      <c r="ACM12135" s="60"/>
      <c r="ACN12135" s="60"/>
      <c r="ACO12135" s="60"/>
      <c r="ACP12135" s="60"/>
      <c r="ACQ12135" s="60"/>
      <c r="ACR12135" s="60"/>
      <c r="ACS12135" s="60"/>
      <c r="ACT12135" s="60"/>
      <c r="ACU12135" s="60"/>
      <c r="ACV12135" s="60"/>
      <c r="ACW12135" s="60"/>
      <c r="ACX12135" s="60"/>
      <c r="ACY12135" s="60">
        <v>0.91508283011764902</v>
      </c>
      <c r="ACZ12135" s="60"/>
      <c r="ADA12135" s="60"/>
      <c r="ADB12135" s="60"/>
      <c r="ADC12135" s="60"/>
      <c r="ADD12135" s="60"/>
      <c r="ADE12135" s="60"/>
    </row>
    <row r="12136" spans="760:785" x14ac:dyDescent="0.25">
      <c r="ACF12136" s="60"/>
      <c r="ACG12136" s="60"/>
      <c r="ACH12136" s="60"/>
      <c r="ACI12136" s="60"/>
      <c r="ACJ12136" s="60"/>
      <c r="ACK12136" s="60"/>
      <c r="ACL12136" s="60"/>
      <c r="ACM12136" s="60"/>
      <c r="ACN12136" s="60"/>
      <c r="ACO12136" s="60"/>
      <c r="ACP12136" s="60"/>
      <c r="ACQ12136" s="60"/>
      <c r="ACR12136" s="60"/>
      <c r="ACS12136" s="60"/>
      <c r="ACT12136" s="60"/>
      <c r="ACU12136" s="60"/>
      <c r="ACV12136" s="60"/>
      <c r="ACW12136" s="60"/>
      <c r="ACX12136" s="60"/>
      <c r="ACY12136" s="60">
        <v>0.91502678460678599</v>
      </c>
      <c r="ACZ12136" s="60"/>
      <c r="ADA12136" s="60"/>
      <c r="ADB12136" s="60"/>
      <c r="ADC12136" s="60"/>
      <c r="ADD12136" s="60"/>
      <c r="ADE12136" s="60"/>
    </row>
    <row r="12137" spans="760:785" x14ac:dyDescent="0.25">
      <c r="ACF12137" s="60"/>
      <c r="ACG12137" s="60"/>
      <c r="ACH12137" s="60"/>
      <c r="ACI12137" s="60"/>
      <c r="ACJ12137" s="60"/>
      <c r="ACK12137" s="60"/>
      <c r="ACL12137" s="60"/>
      <c r="ACM12137" s="60"/>
      <c r="ACN12137" s="60"/>
      <c r="ACO12137" s="60"/>
      <c r="ACP12137" s="60"/>
      <c r="ACQ12137" s="60"/>
      <c r="ACR12137" s="60"/>
      <c r="ACS12137" s="60"/>
      <c r="ACT12137" s="60"/>
      <c r="ACU12137" s="60"/>
      <c r="ACV12137" s="60"/>
      <c r="ACW12137" s="60"/>
      <c r="ACX12137" s="60"/>
      <c r="ACY12137" s="60">
        <v>0.91500200209455296</v>
      </c>
      <c r="ACZ12137" s="60"/>
      <c r="ADA12137" s="60"/>
      <c r="ADB12137" s="60"/>
      <c r="ADC12137" s="60"/>
      <c r="ADD12137" s="60"/>
      <c r="ADE12137" s="60"/>
    </row>
    <row r="12138" spans="760:785" x14ac:dyDescent="0.25">
      <c r="ACF12138" s="60"/>
      <c r="ACG12138" s="60"/>
      <c r="ACH12138" s="60"/>
      <c r="ACI12138" s="60"/>
      <c r="ACJ12138" s="60"/>
      <c r="ACK12138" s="60"/>
      <c r="ACL12138" s="60"/>
      <c r="ACM12138" s="60"/>
      <c r="ACN12138" s="60"/>
      <c r="ACO12138" s="60"/>
      <c r="ACP12138" s="60"/>
      <c r="ACQ12138" s="60"/>
      <c r="ACR12138" s="60"/>
      <c r="ACS12138" s="60"/>
      <c r="ACT12138" s="60"/>
      <c r="ACU12138" s="60"/>
      <c r="ACV12138" s="60"/>
      <c r="ACW12138" s="60"/>
      <c r="ACX12138" s="60"/>
      <c r="ACY12138" s="60">
        <v>0.91500120810851604</v>
      </c>
      <c r="ACZ12138" s="60"/>
      <c r="ADA12138" s="60"/>
      <c r="ADB12138" s="60"/>
      <c r="ADC12138" s="60"/>
      <c r="ADD12138" s="60"/>
      <c r="ADE12138" s="60"/>
    </row>
    <row r="12139" spans="760:785" x14ac:dyDescent="0.25">
      <c r="ACF12139" s="60"/>
      <c r="ACG12139" s="60"/>
      <c r="ACH12139" s="60"/>
      <c r="ACI12139" s="60"/>
      <c r="ACJ12139" s="60"/>
      <c r="ACK12139" s="60"/>
      <c r="ACL12139" s="60"/>
      <c r="ACM12139" s="60"/>
      <c r="ACN12139" s="60"/>
      <c r="ACO12139" s="60"/>
      <c r="ACP12139" s="60"/>
      <c r="ACQ12139" s="60"/>
      <c r="ACR12139" s="60"/>
      <c r="ACS12139" s="60"/>
      <c r="ACT12139" s="60"/>
      <c r="ACU12139" s="60"/>
      <c r="ACV12139" s="60"/>
      <c r="ACW12139" s="60"/>
      <c r="ACX12139" s="60"/>
      <c r="ACY12139" s="60">
        <v>0.91493589308589296</v>
      </c>
      <c r="ACZ12139" s="60"/>
      <c r="ADA12139" s="60"/>
      <c r="ADB12139" s="60"/>
      <c r="ADC12139" s="60"/>
      <c r="ADD12139" s="60"/>
      <c r="ADE12139" s="60"/>
    </row>
    <row r="12140" spans="760:785" x14ac:dyDescent="0.25">
      <c r="ACF12140" s="60"/>
      <c r="ACG12140" s="60"/>
      <c r="ACH12140" s="60"/>
      <c r="ACI12140" s="60"/>
      <c r="ACJ12140" s="60"/>
      <c r="ACK12140" s="60"/>
      <c r="ACL12140" s="60"/>
      <c r="ACM12140" s="60"/>
      <c r="ACN12140" s="60"/>
      <c r="ACO12140" s="60"/>
      <c r="ACP12140" s="60"/>
      <c r="ACQ12140" s="60"/>
      <c r="ACR12140" s="60"/>
      <c r="ACS12140" s="60"/>
      <c r="ACT12140" s="60"/>
      <c r="ACU12140" s="60"/>
      <c r="ACV12140" s="60"/>
      <c r="ACW12140" s="60"/>
      <c r="ACX12140" s="60"/>
      <c r="ACY12140" s="60">
        <v>0.91492070577912399</v>
      </c>
      <c r="ACZ12140" s="60"/>
      <c r="ADA12140" s="60"/>
      <c r="ADB12140" s="60"/>
      <c r="ADC12140" s="60"/>
      <c r="ADD12140" s="60"/>
      <c r="ADE12140" s="60"/>
    </row>
    <row r="12141" spans="760:785" x14ac:dyDescent="0.25">
      <c r="ACF12141" s="60"/>
      <c r="ACG12141" s="60"/>
      <c r="ACH12141" s="60"/>
      <c r="ACI12141" s="60"/>
      <c r="ACJ12141" s="60"/>
      <c r="ACK12141" s="60"/>
      <c r="ACL12141" s="60"/>
      <c r="ACM12141" s="60"/>
      <c r="ACN12141" s="60"/>
      <c r="ACO12141" s="60"/>
      <c r="ACP12141" s="60"/>
      <c r="ACQ12141" s="60"/>
      <c r="ACR12141" s="60"/>
      <c r="ACS12141" s="60"/>
      <c r="ACT12141" s="60"/>
      <c r="ACU12141" s="60"/>
      <c r="ACV12141" s="60"/>
      <c r="ACW12141" s="60"/>
      <c r="ACX12141" s="60"/>
      <c r="ACY12141" s="60">
        <v>0.91491663572051796</v>
      </c>
      <c r="ACZ12141" s="60"/>
      <c r="ADA12141" s="60"/>
      <c r="ADB12141" s="60"/>
      <c r="ADC12141" s="60"/>
      <c r="ADD12141" s="60"/>
      <c r="ADE12141" s="60"/>
    </row>
    <row r="12142" spans="760:785" x14ac:dyDescent="0.25">
      <c r="ACF12142" s="60"/>
      <c r="ACG12142" s="60"/>
      <c r="ACH12142" s="60"/>
      <c r="ACI12142" s="60"/>
      <c r="ACJ12142" s="60"/>
      <c r="ACK12142" s="60"/>
      <c r="ACL12142" s="60"/>
      <c r="ACM12142" s="60"/>
      <c r="ACN12142" s="60"/>
      <c r="ACO12142" s="60"/>
      <c r="ACP12142" s="60"/>
      <c r="ACQ12142" s="60"/>
      <c r="ACR12142" s="60"/>
      <c r="ACS12142" s="60"/>
      <c r="ACT12142" s="60"/>
      <c r="ACU12142" s="60"/>
      <c r="ACV12142" s="60"/>
      <c r="ACW12142" s="60"/>
      <c r="ACX12142" s="60"/>
      <c r="ACY12142" s="60">
        <v>0.91491321701852202</v>
      </c>
      <c r="ACZ12142" s="60"/>
      <c r="ADA12142" s="60"/>
      <c r="ADB12142" s="60"/>
      <c r="ADC12142" s="60"/>
      <c r="ADD12142" s="60"/>
      <c r="ADE12142" s="60"/>
    </row>
    <row r="12143" spans="760:785" x14ac:dyDescent="0.25">
      <c r="ACF12143" s="60"/>
      <c r="ACG12143" s="60"/>
      <c r="ACH12143" s="60"/>
      <c r="ACI12143" s="60"/>
      <c r="ACJ12143" s="60"/>
      <c r="ACK12143" s="60"/>
      <c r="ACL12143" s="60"/>
      <c r="ACM12143" s="60"/>
      <c r="ACN12143" s="60"/>
      <c r="ACO12143" s="60"/>
      <c r="ACP12143" s="60"/>
      <c r="ACQ12143" s="60"/>
      <c r="ACR12143" s="60"/>
      <c r="ACS12143" s="60"/>
      <c r="ACT12143" s="60"/>
      <c r="ACU12143" s="60"/>
      <c r="ACV12143" s="60"/>
      <c r="ACW12143" s="60"/>
      <c r="ACX12143" s="60"/>
      <c r="ACY12143" s="60">
        <v>0.914899816110886</v>
      </c>
      <c r="ACZ12143" s="60"/>
      <c r="ADA12143" s="60"/>
      <c r="ADB12143" s="60"/>
      <c r="ADC12143" s="60"/>
      <c r="ADD12143" s="60"/>
      <c r="ADE12143" s="60"/>
    </row>
    <row r="12144" spans="760:785" x14ac:dyDescent="0.25">
      <c r="ACF12144" s="60"/>
      <c r="ACG12144" s="60"/>
      <c r="ACH12144" s="60"/>
      <c r="ACI12144" s="60"/>
      <c r="ACJ12144" s="60"/>
      <c r="ACK12144" s="60"/>
      <c r="ACL12144" s="60"/>
      <c r="ACM12144" s="60"/>
      <c r="ACN12144" s="60"/>
      <c r="ACO12144" s="60"/>
      <c r="ACP12144" s="60"/>
      <c r="ACQ12144" s="60"/>
      <c r="ACR12144" s="60"/>
      <c r="ACS12144" s="60"/>
      <c r="ACT12144" s="60"/>
      <c r="ACU12144" s="60"/>
      <c r="ACV12144" s="60"/>
      <c r="ACW12144" s="60"/>
      <c r="ACX12144" s="60"/>
      <c r="ACY12144" s="60">
        <v>0.91489187250785198</v>
      </c>
      <c r="ACZ12144" s="60"/>
      <c r="ADA12144" s="60"/>
      <c r="ADB12144" s="60"/>
      <c r="ADC12144" s="60"/>
      <c r="ADD12144" s="60"/>
      <c r="ADE12144" s="60"/>
    </row>
    <row r="12145" spans="760:785" x14ac:dyDescent="0.25">
      <c r="ACF12145" s="60"/>
      <c r="ACG12145" s="60"/>
      <c r="ACH12145" s="60"/>
      <c r="ACI12145" s="60"/>
      <c r="ACJ12145" s="60"/>
      <c r="ACK12145" s="60"/>
      <c r="ACL12145" s="60"/>
      <c r="ACM12145" s="60"/>
      <c r="ACN12145" s="60"/>
      <c r="ACO12145" s="60"/>
      <c r="ACP12145" s="60"/>
      <c r="ACQ12145" s="60"/>
      <c r="ACR12145" s="60"/>
      <c r="ACS12145" s="60"/>
      <c r="ACT12145" s="60"/>
      <c r="ACU12145" s="60"/>
      <c r="ACV12145" s="60"/>
      <c r="ACW12145" s="60"/>
      <c r="ACX12145" s="60"/>
      <c r="ACY12145" s="60">
        <v>0.914872351247626</v>
      </c>
      <c r="ACZ12145" s="60"/>
      <c r="ADA12145" s="60"/>
      <c r="ADB12145" s="60"/>
      <c r="ADC12145" s="60"/>
      <c r="ADD12145" s="60"/>
      <c r="ADE12145" s="60"/>
    </row>
    <row r="12146" spans="760:785" x14ac:dyDescent="0.25">
      <c r="ACF12146" s="60"/>
      <c r="ACG12146" s="60"/>
      <c r="ACH12146" s="60"/>
      <c r="ACI12146" s="60"/>
      <c r="ACJ12146" s="60"/>
      <c r="ACK12146" s="60"/>
      <c r="ACL12146" s="60"/>
      <c r="ACM12146" s="60"/>
      <c r="ACN12146" s="60"/>
      <c r="ACO12146" s="60"/>
      <c r="ACP12146" s="60"/>
      <c r="ACQ12146" s="60"/>
      <c r="ACR12146" s="60"/>
      <c r="ACS12146" s="60"/>
      <c r="ACT12146" s="60"/>
      <c r="ACU12146" s="60"/>
      <c r="ACV12146" s="60"/>
      <c r="ACW12146" s="60"/>
      <c r="ACX12146" s="60"/>
      <c r="ACY12146" s="60">
        <v>0.91484061747821799</v>
      </c>
      <c r="ACZ12146" s="60"/>
      <c r="ADA12146" s="60"/>
      <c r="ADB12146" s="60"/>
      <c r="ADC12146" s="60"/>
      <c r="ADD12146" s="60"/>
      <c r="ADE12146" s="60"/>
    </row>
    <row r="12147" spans="760:785" x14ac:dyDescent="0.25">
      <c r="ACF12147" s="60"/>
      <c r="ACG12147" s="60"/>
      <c r="ACH12147" s="60"/>
      <c r="ACI12147" s="60"/>
      <c r="ACJ12147" s="60"/>
      <c r="ACK12147" s="60"/>
      <c r="ACL12147" s="60"/>
      <c r="ACM12147" s="60"/>
      <c r="ACN12147" s="60"/>
      <c r="ACO12147" s="60"/>
      <c r="ACP12147" s="60"/>
      <c r="ACQ12147" s="60"/>
      <c r="ACR12147" s="60"/>
      <c r="ACS12147" s="60"/>
      <c r="ACT12147" s="60"/>
      <c r="ACU12147" s="60"/>
      <c r="ACV12147" s="60"/>
      <c r="ACW12147" s="60"/>
      <c r="ACX12147" s="60"/>
      <c r="ACY12147" s="60">
        <v>0.91477979341554905</v>
      </c>
      <c r="ACZ12147" s="60"/>
      <c r="ADA12147" s="60"/>
      <c r="ADB12147" s="60"/>
      <c r="ADC12147" s="60"/>
      <c r="ADD12147" s="60"/>
      <c r="ADE12147" s="60"/>
    </row>
    <row r="12148" spans="760:785" x14ac:dyDescent="0.25">
      <c r="ACF12148" s="60"/>
      <c r="ACG12148" s="60"/>
      <c r="ACH12148" s="60"/>
      <c r="ACI12148" s="60"/>
      <c r="ACJ12148" s="60"/>
      <c r="ACK12148" s="60"/>
      <c r="ACL12148" s="60"/>
      <c r="ACM12148" s="60"/>
      <c r="ACN12148" s="60"/>
      <c r="ACO12148" s="60"/>
      <c r="ACP12148" s="60"/>
      <c r="ACQ12148" s="60"/>
      <c r="ACR12148" s="60"/>
      <c r="ACS12148" s="60"/>
      <c r="ACT12148" s="60"/>
      <c r="ACU12148" s="60"/>
      <c r="ACV12148" s="60"/>
      <c r="ACW12148" s="60"/>
      <c r="ACX12148" s="60"/>
      <c r="ACY12148" s="60">
        <v>0.91477005149653801</v>
      </c>
      <c r="ACZ12148" s="60"/>
      <c r="ADA12148" s="60"/>
      <c r="ADB12148" s="60"/>
      <c r="ADC12148" s="60"/>
      <c r="ADD12148" s="60"/>
      <c r="ADE12148" s="60"/>
    </row>
    <row r="12149" spans="760:785" x14ac:dyDescent="0.25">
      <c r="ACF12149" s="60"/>
      <c r="ACG12149" s="60"/>
      <c r="ACH12149" s="60"/>
      <c r="ACI12149" s="60"/>
      <c r="ACJ12149" s="60"/>
      <c r="ACK12149" s="60"/>
      <c r="ACL12149" s="60"/>
      <c r="ACM12149" s="60"/>
      <c r="ACN12149" s="60"/>
      <c r="ACO12149" s="60"/>
      <c r="ACP12149" s="60"/>
      <c r="ACQ12149" s="60"/>
      <c r="ACR12149" s="60"/>
      <c r="ACS12149" s="60"/>
      <c r="ACT12149" s="60"/>
      <c r="ACU12149" s="60"/>
      <c r="ACV12149" s="60"/>
      <c r="ACW12149" s="60"/>
      <c r="ACX12149" s="60"/>
      <c r="ACY12149" s="60">
        <v>0.91471860206162903</v>
      </c>
      <c r="ACZ12149" s="60"/>
      <c r="ADA12149" s="60"/>
      <c r="ADB12149" s="60"/>
      <c r="ADC12149" s="60"/>
      <c r="ADD12149" s="60"/>
      <c r="ADE12149" s="60"/>
    </row>
    <row r="12150" spans="760:785" x14ac:dyDescent="0.25">
      <c r="ACF12150" s="60"/>
      <c r="ACG12150" s="60"/>
      <c r="ACH12150" s="60"/>
      <c r="ACI12150" s="60"/>
      <c r="ACJ12150" s="60"/>
      <c r="ACK12150" s="60"/>
      <c r="ACL12150" s="60"/>
      <c r="ACM12150" s="60"/>
      <c r="ACN12150" s="60"/>
      <c r="ACO12150" s="60"/>
      <c r="ACP12150" s="60"/>
      <c r="ACQ12150" s="60"/>
      <c r="ACR12150" s="60"/>
      <c r="ACS12150" s="60"/>
      <c r="ACT12150" s="60"/>
      <c r="ACU12150" s="60"/>
      <c r="ACV12150" s="60"/>
      <c r="ACW12150" s="60"/>
      <c r="ACX12150" s="60"/>
      <c r="ACY12150" s="60">
        <v>0.91464594304519797</v>
      </c>
      <c r="ACZ12150" s="60"/>
      <c r="ADA12150" s="60"/>
      <c r="ADB12150" s="60"/>
      <c r="ADC12150" s="60"/>
      <c r="ADD12150" s="60"/>
      <c r="ADE12150" s="60"/>
    </row>
    <row r="12151" spans="760:785" x14ac:dyDescent="0.25">
      <c r="ACF12151" s="60"/>
      <c r="ACG12151" s="60"/>
      <c r="ACH12151" s="60"/>
      <c r="ACI12151" s="60"/>
      <c r="ACJ12151" s="60"/>
      <c r="ACK12151" s="60"/>
      <c r="ACL12151" s="60"/>
      <c r="ACM12151" s="60"/>
      <c r="ACN12151" s="60"/>
      <c r="ACO12151" s="60"/>
      <c r="ACP12151" s="60"/>
      <c r="ACQ12151" s="60"/>
      <c r="ACR12151" s="60"/>
      <c r="ACS12151" s="60"/>
      <c r="ACT12151" s="60"/>
      <c r="ACU12151" s="60"/>
      <c r="ACV12151" s="60"/>
      <c r="ACW12151" s="60"/>
      <c r="ACX12151" s="60"/>
      <c r="ACY12151" s="60">
        <v>0.91461865601479397</v>
      </c>
      <c r="ACZ12151" s="60"/>
      <c r="ADA12151" s="60"/>
      <c r="ADB12151" s="60"/>
      <c r="ADC12151" s="60"/>
      <c r="ADD12151" s="60"/>
      <c r="ADE12151" s="60"/>
    </row>
    <row r="12152" spans="760:785" x14ac:dyDescent="0.25">
      <c r="ACF12152" s="60"/>
      <c r="ACG12152" s="60"/>
      <c r="ACH12152" s="60"/>
      <c r="ACI12152" s="60"/>
      <c r="ACJ12152" s="60"/>
      <c r="ACK12152" s="60"/>
      <c r="ACL12152" s="60"/>
      <c r="ACM12152" s="60"/>
      <c r="ACN12152" s="60"/>
      <c r="ACO12152" s="60"/>
      <c r="ACP12152" s="60"/>
      <c r="ACQ12152" s="60"/>
      <c r="ACR12152" s="60"/>
      <c r="ACS12152" s="60"/>
      <c r="ACT12152" s="60"/>
      <c r="ACU12152" s="60"/>
      <c r="ACV12152" s="60"/>
      <c r="ACW12152" s="60"/>
      <c r="ACX12152" s="60"/>
      <c r="ACY12152" s="60">
        <v>0.91456478400266905</v>
      </c>
      <c r="ACZ12152" s="60"/>
      <c r="ADA12152" s="60"/>
      <c r="ADB12152" s="60"/>
      <c r="ADC12152" s="60"/>
      <c r="ADD12152" s="60"/>
      <c r="ADE12152" s="60"/>
    </row>
    <row r="12153" spans="760:785" x14ac:dyDescent="0.25">
      <c r="ACF12153" s="60"/>
      <c r="ACG12153" s="60"/>
      <c r="ACH12153" s="60"/>
      <c r="ACI12153" s="60"/>
      <c r="ACJ12153" s="60"/>
      <c r="ACK12153" s="60"/>
      <c r="ACL12153" s="60"/>
      <c r="ACM12153" s="60"/>
      <c r="ACN12153" s="60"/>
      <c r="ACO12153" s="60"/>
      <c r="ACP12153" s="60"/>
      <c r="ACQ12153" s="60"/>
      <c r="ACR12153" s="60"/>
      <c r="ACS12153" s="60"/>
      <c r="ACT12153" s="60"/>
      <c r="ACU12153" s="60"/>
      <c r="ACV12153" s="60"/>
      <c r="ACW12153" s="60"/>
      <c r="ACX12153" s="60"/>
      <c r="ACY12153" s="60">
        <v>0.91453955210666504</v>
      </c>
      <c r="ACZ12153" s="60"/>
      <c r="ADA12153" s="60"/>
      <c r="ADB12153" s="60"/>
      <c r="ADC12153" s="60"/>
      <c r="ADD12153" s="60"/>
      <c r="ADE12153" s="60"/>
    </row>
    <row r="12154" spans="760:785" x14ac:dyDescent="0.25">
      <c r="ACF12154" s="60"/>
      <c r="ACG12154" s="60"/>
      <c r="ACH12154" s="60"/>
      <c r="ACI12154" s="60"/>
      <c r="ACJ12154" s="60"/>
      <c r="ACK12154" s="60"/>
      <c r="ACL12154" s="60"/>
      <c r="ACM12154" s="60"/>
      <c r="ACN12154" s="60"/>
      <c r="ACO12154" s="60"/>
      <c r="ACP12154" s="60"/>
      <c r="ACQ12154" s="60"/>
      <c r="ACR12154" s="60"/>
      <c r="ACS12154" s="60"/>
      <c r="ACT12154" s="60"/>
      <c r="ACU12154" s="60"/>
      <c r="ACV12154" s="60"/>
      <c r="ACW12154" s="60"/>
      <c r="ACX12154" s="60"/>
      <c r="ACY12154" s="60">
        <v>0.91451694412467799</v>
      </c>
      <c r="ACZ12154" s="60"/>
      <c r="ADA12154" s="60"/>
      <c r="ADB12154" s="60"/>
      <c r="ADC12154" s="60"/>
      <c r="ADD12154" s="60"/>
      <c r="ADE12154" s="60"/>
    </row>
    <row r="12155" spans="760:785" x14ac:dyDescent="0.25">
      <c r="ACF12155" s="60"/>
      <c r="ACG12155" s="60"/>
      <c r="ACH12155" s="60"/>
      <c r="ACI12155" s="60"/>
      <c r="ACJ12155" s="60"/>
      <c r="ACK12155" s="60"/>
      <c r="ACL12155" s="60"/>
      <c r="ACM12155" s="60"/>
      <c r="ACN12155" s="60"/>
      <c r="ACO12155" s="60"/>
      <c r="ACP12155" s="60"/>
      <c r="ACQ12155" s="60"/>
      <c r="ACR12155" s="60"/>
      <c r="ACS12155" s="60"/>
      <c r="ACT12155" s="60"/>
      <c r="ACU12155" s="60"/>
      <c r="ACV12155" s="60"/>
      <c r="ACW12155" s="60"/>
      <c r="ACX12155" s="60"/>
      <c r="ACY12155" s="60">
        <v>0.91451431893162805</v>
      </c>
      <c r="ACZ12155" s="60"/>
      <c r="ADA12155" s="60"/>
      <c r="ADB12155" s="60"/>
      <c r="ADC12155" s="60"/>
      <c r="ADD12155" s="60"/>
      <c r="ADE12155" s="60"/>
    </row>
    <row r="12156" spans="760:785" x14ac:dyDescent="0.25">
      <c r="ACF12156" s="60"/>
      <c r="ACG12156" s="60"/>
      <c r="ACH12156" s="60"/>
      <c r="ACI12156" s="60"/>
      <c r="ACJ12156" s="60"/>
      <c r="ACK12156" s="60"/>
      <c r="ACL12156" s="60"/>
      <c r="ACM12156" s="60"/>
      <c r="ACN12156" s="60"/>
      <c r="ACO12156" s="60"/>
      <c r="ACP12156" s="60"/>
      <c r="ACQ12156" s="60"/>
      <c r="ACR12156" s="60"/>
      <c r="ACS12156" s="60"/>
      <c r="ACT12156" s="60"/>
      <c r="ACU12156" s="60"/>
      <c r="ACV12156" s="60"/>
      <c r="ACW12156" s="60"/>
      <c r="ACX12156" s="60"/>
      <c r="ACY12156" s="60">
        <v>0.91450128609167403</v>
      </c>
      <c r="ACZ12156" s="60"/>
      <c r="ADA12156" s="60"/>
      <c r="ADB12156" s="60"/>
      <c r="ADC12156" s="60"/>
      <c r="ADD12156" s="60"/>
      <c r="ADE12156" s="60"/>
    </row>
    <row r="12157" spans="760:785" x14ac:dyDescent="0.25">
      <c r="ACF12157" s="60"/>
      <c r="ACG12157" s="60"/>
      <c r="ACH12157" s="60"/>
      <c r="ACI12157" s="60"/>
      <c r="ACJ12157" s="60"/>
      <c r="ACK12157" s="60"/>
      <c r="ACL12157" s="60"/>
      <c r="ACM12157" s="60"/>
      <c r="ACN12157" s="60"/>
      <c r="ACO12157" s="60"/>
      <c r="ACP12157" s="60"/>
      <c r="ACQ12157" s="60"/>
      <c r="ACR12157" s="60"/>
      <c r="ACS12157" s="60"/>
      <c r="ACT12157" s="60"/>
      <c r="ACU12157" s="60"/>
      <c r="ACV12157" s="60"/>
      <c r="ACW12157" s="60"/>
      <c r="ACX12157" s="60"/>
      <c r="ACY12157" s="60">
        <v>0.91450076520572798</v>
      </c>
      <c r="ACZ12157" s="60"/>
      <c r="ADA12157" s="60"/>
      <c r="ADB12157" s="60"/>
      <c r="ADC12157" s="60"/>
      <c r="ADD12157" s="60"/>
      <c r="ADE12157" s="60"/>
    </row>
    <row r="12158" spans="760:785" x14ac:dyDescent="0.25">
      <c r="ACF12158" s="60"/>
      <c r="ACG12158" s="60"/>
      <c r="ACH12158" s="60"/>
      <c r="ACI12158" s="60"/>
      <c r="ACJ12158" s="60"/>
      <c r="ACK12158" s="60"/>
      <c r="ACL12158" s="60"/>
      <c r="ACM12158" s="60"/>
      <c r="ACN12158" s="60"/>
      <c r="ACO12158" s="60"/>
      <c r="ACP12158" s="60"/>
      <c r="ACQ12158" s="60"/>
      <c r="ACR12158" s="60"/>
      <c r="ACS12158" s="60"/>
      <c r="ACT12158" s="60"/>
      <c r="ACU12158" s="60"/>
      <c r="ACV12158" s="60"/>
      <c r="ACW12158" s="60"/>
      <c r="ACX12158" s="60"/>
      <c r="ACY12158" s="60">
        <v>0.91445525765956703</v>
      </c>
      <c r="ACZ12158" s="60"/>
      <c r="ADA12158" s="60"/>
      <c r="ADB12158" s="60"/>
      <c r="ADC12158" s="60"/>
      <c r="ADD12158" s="60"/>
      <c r="ADE12158" s="60"/>
    </row>
    <row r="12159" spans="760:785" x14ac:dyDescent="0.25">
      <c r="ACF12159" s="60"/>
      <c r="ACG12159" s="60"/>
      <c r="ACH12159" s="60"/>
      <c r="ACI12159" s="60"/>
      <c r="ACJ12159" s="60"/>
      <c r="ACK12159" s="60"/>
      <c r="ACL12159" s="60"/>
      <c r="ACM12159" s="60"/>
      <c r="ACN12159" s="60"/>
      <c r="ACO12159" s="60"/>
      <c r="ACP12159" s="60"/>
      <c r="ACQ12159" s="60"/>
      <c r="ACR12159" s="60"/>
      <c r="ACS12159" s="60"/>
      <c r="ACT12159" s="60"/>
      <c r="ACU12159" s="60"/>
      <c r="ACV12159" s="60"/>
      <c r="ACW12159" s="60"/>
      <c r="ACX12159" s="60"/>
      <c r="ACY12159" s="60">
        <v>0.914415855936628</v>
      </c>
      <c r="ACZ12159" s="60"/>
      <c r="ADA12159" s="60"/>
      <c r="ADB12159" s="60"/>
      <c r="ADC12159" s="60"/>
      <c r="ADD12159" s="60"/>
      <c r="ADE12159" s="60"/>
    </row>
    <row r="12160" spans="760:785" x14ac:dyDescent="0.25">
      <c r="ACF12160" s="60"/>
      <c r="ACG12160" s="60"/>
      <c r="ACH12160" s="60"/>
      <c r="ACI12160" s="60"/>
      <c r="ACJ12160" s="60"/>
      <c r="ACK12160" s="60"/>
      <c r="ACL12160" s="60"/>
      <c r="ACM12160" s="60"/>
      <c r="ACN12160" s="60"/>
      <c r="ACO12160" s="60"/>
      <c r="ACP12160" s="60"/>
      <c r="ACQ12160" s="60"/>
      <c r="ACR12160" s="60"/>
      <c r="ACS12160" s="60"/>
      <c r="ACT12160" s="60"/>
      <c r="ACU12160" s="60"/>
      <c r="ACV12160" s="60"/>
      <c r="ACW12160" s="60"/>
      <c r="ACX12160" s="60"/>
      <c r="ACY12160" s="60">
        <v>0.91440823164309504</v>
      </c>
      <c r="ACZ12160" s="60"/>
      <c r="ADA12160" s="60"/>
      <c r="ADB12160" s="60"/>
      <c r="ADC12160" s="60"/>
      <c r="ADD12160" s="60"/>
      <c r="ADE12160" s="60"/>
    </row>
    <row r="12161" spans="760:785" x14ac:dyDescent="0.25">
      <c r="ACF12161" s="60"/>
      <c r="ACG12161" s="60"/>
      <c r="ACH12161" s="60"/>
      <c r="ACI12161" s="60"/>
      <c r="ACJ12161" s="60"/>
      <c r="ACK12161" s="60"/>
      <c r="ACL12161" s="60"/>
      <c r="ACM12161" s="60"/>
      <c r="ACN12161" s="60"/>
      <c r="ACO12161" s="60"/>
      <c r="ACP12161" s="60"/>
      <c r="ACQ12161" s="60"/>
      <c r="ACR12161" s="60"/>
      <c r="ACS12161" s="60"/>
      <c r="ACT12161" s="60"/>
      <c r="ACU12161" s="60"/>
      <c r="ACV12161" s="60"/>
      <c r="ACW12161" s="60"/>
      <c r="ACX12161" s="60"/>
      <c r="ACY12161" s="60">
        <v>0.91436175872010095</v>
      </c>
      <c r="ACZ12161" s="60"/>
      <c r="ADA12161" s="60"/>
      <c r="ADB12161" s="60"/>
      <c r="ADC12161" s="60"/>
      <c r="ADD12161" s="60"/>
      <c r="ADE12161" s="60"/>
    </row>
    <row r="12162" spans="760:785" x14ac:dyDescent="0.25">
      <c r="ACF12162" s="60"/>
      <c r="ACG12162" s="60"/>
      <c r="ACH12162" s="60"/>
      <c r="ACI12162" s="60"/>
      <c r="ACJ12162" s="60"/>
      <c r="ACK12162" s="60"/>
      <c r="ACL12162" s="60"/>
      <c r="ACM12162" s="60"/>
      <c r="ACN12162" s="60"/>
      <c r="ACO12162" s="60"/>
      <c r="ACP12162" s="60"/>
      <c r="ACQ12162" s="60"/>
      <c r="ACR12162" s="60"/>
      <c r="ACS12162" s="60"/>
      <c r="ACT12162" s="60"/>
      <c r="ACU12162" s="60"/>
      <c r="ACV12162" s="60"/>
      <c r="ACW12162" s="60"/>
      <c r="ACX12162" s="60"/>
      <c r="ACY12162" s="60">
        <v>0.91429641600450495</v>
      </c>
      <c r="ACZ12162" s="60"/>
      <c r="ADA12162" s="60"/>
      <c r="ADB12162" s="60"/>
      <c r="ADC12162" s="60"/>
      <c r="ADD12162" s="60"/>
      <c r="ADE12162" s="60"/>
    </row>
    <row r="12163" spans="760:785" x14ac:dyDescent="0.25">
      <c r="ACF12163" s="60"/>
      <c r="ACG12163" s="60"/>
      <c r="ACH12163" s="60"/>
      <c r="ACI12163" s="60"/>
      <c r="ACJ12163" s="60"/>
      <c r="ACK12163" s="60"/>
      <c r="ACL12163" s="60"/>
      <c r="ACM12163" s="60"/>
      <c r="ACN12163" s="60"/>
      <c r="ACO12163" s="60"/>
      <c r="ACP12163" s="60"/>
      <c r="ACQ12163" s="60"/>
      <c r="ACR12163" s="60"/>
      <c r="ACS12163" s="60"/>
      <c r="ACT12163" s="60"/>
      <c r="ACU12163" s="60"/>
      <c r="ACV12163" s="60"/>
      <c r="ACW12163" s="60"/>
      <c r="ACX12163" s="60"/>
      <c r="ACY12163" s="60">
        <v>0.91425527229868198</v>
      </c>
      <c r="ACZ12163" s="60"/>
      <c r="ADA12163" s="60"/>
      <c r="ADB12163" s="60"/>
      <c r="ADC12163" s="60"/>
      <c r="ADD12163" s="60"/>
      <c r="ADE12163" s="60"/>
    </row>
    <row r="12164" spans="760:785" x14ac:dyDescent="0.25">
      <c r="ACF12164" s="60"/>
      <c r="ACG12164" s="60"/>
      <c r="ACH12164" s="60"/>
      <c r="ACI12164" s="60"/>
      <c r="ACJ12164" s="60"/>
      <c r="ACK12164" s="60"/>
      <c r="ACL12164" s="60"/>
      <c r="ACM12164" s="60"/>
      <c r="ACN12164" s="60"/>
      <c r="ACO12164" s="60"/>
      <c r="ACP12164" s="60"/>
      <c r="ACQ12164" s="60"/>
      <c r="ACR12164" s="60"/>
      <c r="ACS12164" s="60"/>
      <c r="ACT12164" s="60"/>
      <c r="ACU12164" s="60"/>
      <c r="ACV12164" s="60"/>
      <c r="ACW12164" s="60"/>
      <c r="ACX12164" s="60"/>
      <c r="ACY12164" s="60">
        <v>0.91425237431589002</v>
      </c>
      <c r="ACZ12164" s="60"/>
      <c r="ADA12164" s="60"/>
      <c r="ADB12164" s="60"/>
      <c r="ADC12164" s="60"/>
      <c r="ADD12164" s="60"/>
      <c r="ADE12164" s="60"/>
    </row>
    <row r="12165" spans="760:785" x14ac:dyDescent="0.25">
      <c r="ACF12165" s="60"/>
      <c r="ACG12165" s="60"/>
      <c r="ACH12165" s="60"/>
      <c r="ACI12165" s="60"/>
      <c r="ACJ12165" s="60"/>
      <c r="ACK12165" s="60"/>
      <c r="ACL12165" s="60"/>
      <c r="ACM12165" s="60"/>
      <c r="ACN12165" s="60"/>
      <c r="ACO12165" s="60"/>
      <c r="ACP12165" s="60"/>
      <c r="ACQ12165" s="60"/>
      <c r="ACR12165" s="60"/>
      <c r="ACS12165" s="60"/>
      <c r="ACT12165" s="60"/>
      <c r="ACU12165" s="60"/>
      <c r="ACV12165" s="60"/>
      <c r="ACW12165" s="60"/>
      <c r="ACX12165" s="60"/>
      <c r="ACY12165" s="60">
        <v>0.91422227936295397</v>
      </c>
      <c r="ACZ12165" s="60"/>
      <c r="ADA12165" s="60"/>
      <c r="ADB12165" s="60"/>
      <c r="ADC12165" s="60"/>
      <c r="ADD12165" s="60"/>
      <c r="ADE12165" s="60"/>
    </row>
    <row r="12166" spans="760:785" x14ac:dyDescent="0.25">
      <c r="ACF12166" s="60"/>
      <c r="ACG12166" s="60"/>
      <c r="ACH12166" s="60"/>
      <c r="ACI12166" s="60"/>
      <c r="ACJ12166" s="60"/>
      <c r="ACK12166" s="60"/>
      <c r="ACL12166" s="60"/>
      <c r="ACM12166" s="60"/>
      <c r="ACN12166" s="60"/>
      <c r="ACO12166" s="60"/>
      <c r="ACP12166" s="60"/>
      <c r="ACQ12166" s="60"/>
      <c r="ACR12166" s="60"/>
      <c r="ACS12166" s="60"/>
      <c r="ACT12166" s="60"/>
      <c r="ACU12166" s="60"/>
      <c r="ACV12166" s="60"/>
      <c r="ACW12166" s="60"/>
      <c r="ACX12166" s="60"/>
      <c r="ACY12166" s="60">
        <v>0.91421569081613296</v>
      </c>
      <c r="ACZ12166" s="60"/>
      <c r="ADA12166" s="60"/>
      <c r="ADB12166" s="60"/>
      <c r="ADC12166" s="60"/>
      <c r="ADD12166" s="60"/>
      <c r="ADE12166" s="60"/>
    </row>
    <row r="12167" spans="760:785" x14ac:dyDescent="0.25">
      <c r="ACF12167" s="60"/>
      <c r="ACG12167" s="60"/>
      <c r="ACH12167" s="60"/>
      <c r="ACI12167" s="60"/>
      <c r="ACJ12167" s="60"/>
      <c r="ACK12167" s="60"/>
      <c r="ACL12167" s="60"/>
      <c r="ACM12167" s="60"/>
      <c r="ACN12167" s="60"/>
      <c r="ACO12167" s="60"/>
      <c r="ACP12167" s="60"/>
      <c r="ACQ12167" s="60"/>
      <c r="ACR12167" s="60"/>
      <c r="ACS12167" s="60"/>
      <c r="ACT12167" s="60"/>
      <c r="ACU12167" s="60"/>
      <c r="ACV12167" s="60"/>
      <c r="ACW12167" s="60"/>
      <c r="ACX12167" s="60"/>
      <c r="ACY12167" s="60">
        <v>0.91418632892886897</v>
      </c>
      <c r="ACZ12167" s="60"/>
      <c r="ADA12167" s="60"/>
      <c r="ADB12167" s="60"/>
      <c r="ADC12167" s="60"/>
      <c r="ADD12167" s="60"/>
      <c r="ADE12167" s="60"/>
    </row>
    <row r="12168" spans="760:785" x14ac:dyDescent="0.25">
      <c r="ACF12168" s="60"/>
      <c r="ACG12168" s="60"/>
      <c r="ACH12168" s="60"/>
      <c r="ACI12168" s="60"/>
      <c r="ACJ12168" s="60"/>
      <c r="ACK12168" s="60"/>
      <c r="ACL12168" s="60"/>
      <c r="ACM12168" s="60"/>
      <c r="ACN12168" s="60"/>
      <c r="ACO12168" s="60"/>
      <c r="ACP12168" s="60"/>
      <c r="ACQ12168" s="60"/>
      <c r="ACR12168" s="60"/>
      <c r="ACS12168" s="60"/>
      <c r="ACT12168" s="60"/>
      <c r="ACU12168" s="60"/>
      <c r="ACV12168" s="60"/>
      <c r="ACW12168" s="60"/>
      <c r="ACX12168" s="60"/>
      <c r="ACY12168" s="60">
        <v>0.91415494388962404</v>
      </c>
      <c r="ACZ12168" s="60"/>
      <c r="ADA12168" s="60"/>
      <c r="ADB12168" s="60"/>
      <c r="ADC12168" s="60"/>
      <c r="ADD12168" s="60"/>
      <c r="ADE12168" s="60"/>
    </row>
    <row r="12169" spans="760:785" x14ac:dyDescent="0.25">
      <c r="ACF12169" s="60"/>
      <c r="ACG12169" s="60"/>
      <c r="ACH12169" s="60"/>
      <c r="ACI12169" s="60"/>
      <c r="ACJ12169" s="60"/>
      <c r="ACK12169" s="60"/>
      <c r="ACL12169" s="60"/>
      <c r="ACM12169" s="60"/>
      <c r="ACN12169" s="60"/>
      <c r="ACO12169" s="60"/>
      <c r="ACP12169" s="60"/>
      <c r="ACQ12169" s="60"/>
      <c r="ACR12169" s="60"/>
      <c r="ACS12169" s="60"/>
      <c r="ACT12169" s="60"/>
      <c r="ACU12169" s="60"/>
      <c r="ACV12169" s="60"/>
      <c r="ACW12169" s="60"/>
      <c r="ACX12169" s="60"/>
      <c r="ACY12169" s="60">
        <v>0.91411664444304597</v>
      </c>
      <c r="ACZ12169" s="60"/>
      <c r="ADA12169" s="60"/>
      <c r="ADB12169" s="60"/>
      <c r="ADC12169" s="60"/>
      <c r="ADD12169" s="60"/>
      <c r="ADE12169" s="60"/>
    </row>
    <row r="12170" spans="760:785" x14ac:dyDescent="0.25">
      <c r="ACF12170" s="60"/>
      <c r="ACG12170" s="60"/>
      <c r="ACH12170" s="60"/>
      <c r="ACI12170" s="60"/>
      <c r="ACJ12170" s="60"/>
      <c r="ACK12170" s="60"/>
      <c r="ACL12170" s="60"/>
      <c r="ACM12170" s="60"/>
      <c r="ACN12170" s="60"/>
      <c r="ACO12170" s="60"/>
      <c r="ACP12170" s="60"/>
      <c r="ACQ12170" s="60"/>
      <c r="ACR12170" s="60"/>
      <c r="ACS12170" s="60"/>
      <c r="ACT12170" s="60"/>
      <c r="ACU12170" s="60"/>
      <c r="ACV12170" s="60"/>
      <c r="ACW12170" s="60"/>
      <c r="ACX12170" s="60"/>
      <c r="ACY12170" s="60">
        <v>0.91396248544962899</v>
      </c>
      <c r="ACZ12170" s="60"/>
      <c r="ADA12170" s="60"/>
      <c r="ADB12170" s="60"/>
      <c r="ADC12170" s="60"/>
      <c r="ADD12170" s="60"/>
      <c r="ADE12170" s="60"/>
    </row>
    <row r="12171" spans="760:785" x14ac:dyDescent="0.25">
      <c r="ACF12171" s="60"/>
      <c r="ACG12171" s="60"/>
      <c r="ACH12171" s="60"/>
      <c r="ACI12171" s="60"/>
      <c r="ACJ12171" s="60"/>
      <c r="ACK12171" s="60"/>
      <c r="ACL12171" s="60"/>
      <c r="ACM12171" s="60"/>
      <c r="ACN12171" s="60"/>
      <c r="ACO12171" s="60"/>
      <c r="ACP12171" s="60"/>
      <c r="ACQ12171" s="60"/>
      <c r="ACR12171" s="60"/>
      <c r="ACS12171" s="60"/>
      <c r="ACT12171" s="60"/>
      <c r="ACU12171" s="60"/>
      <c r="ACV12171" s="60"/>
      <c r="ACW12171" s="60"/>
      <c r="ACX12171" s="60"/>
      <c r="ACY12171" s="60">
        <v>0.913915517033557</v>
      </c>
      <c r="ACZ12171" s="60"/>
      <c r="ADA12171" s="60"/>
      <c r="ADB12171" s="60"/>
      <c r="ADC12171" s="60"/>
      <c r="ADD12171" s="60"/>
      <c r="ADE12171" s="60"/>
    </row>
    <row r="12172" spans="760:785" x14ac:dyDescent="0.25">
      <c r="ACF12172" s="60"/>
      <c r="ACG12172" s="60"/>
      <c r="ACH12172" s="60"/>
      <c r="ACI12172" s="60"/>
      <c r="ACJ12172" s="60"/>
      <c r="ACK12172" s="60"/>
      <c r="ACL12172" s="60"/>
      <c r="ACM12172" s="60"/>
      <c r="ACN12172" s="60"/>
      <c r="ACO12172" s="60"/>
      <c r="ACP12172" s="60"/>
      <c r="ACQ12172" s="60"/>
      <c r="ACR12172" s="60"/>
      <c r="ACS12172" s="60"/>
      <c r="ACT12172" s="60"/>
      <c r="ACU12172" s="60"/>
      <c r="ACV12172" s="60"/>
      <c r="ACW12172" s="60"/>
      <c r="ACX12172" s="60"/>
      <c r="ACY12172" s="60">
        <v>0.91380783523213105</v>
      </c>
      <c r="ACZ12172" s="60"/>
      <c r="ADA12172" s="60"/>
      <c r="ADB12172" s="60"/>
      <c r="ADC12172" s="60"/>
      <c r="ADD12172" s="60"/>
      <c r="ADE12172" s="60"/>
    </row>
    <row r="12173" spans="760:785" x14ac:dyDescent="0.25">
      <c r="ACF12173" s="60"/>
      <c r="ACG12173" s="60"/>
      <c r="ACH12173" s="60"/>
      <c r="ACI12173" s="60"/>
      <c r="ACJ12173" s="60"/>
      <c r="ACK12173" s="60"/>
      <c r="ACL12173" s="60"/>
      <c r="ACM12173" s="60"/>
      <c r="ACN12173" s="60"/>
      <c r="ACO12173" s="60"/>
      <c r="ACP12173" s="60"/>
      <c r="ACQ12173" s="60"/>
      <c r="ACR12173" s="60"/>
      <c r="ACS12173" s="60"/>
      <c r="ACT12173" s="60"/>
      <c r="ACU12173" s="60"/>
      <c r="ACV12173" s="60"/>
      <c r="ACW12173" s="60"/>
      <c r="ACX12173" s="60"/>
      <c r="ACY12173" s="60">
        <v>0.91380480736985703</v>
      </c>
      <c r="ACZ12173" s="60"/>
      <c r="ADA12173" s="60"/>
      <c r="ADB12173" s="60"/>
      <c r="ADC12173" s="60"/>
      <c r="ADD12173" s="60"/>
      <c r="ADE12173" s="60"/>
    </row>
    <row r="12174" spans="760:785" x14ac:dyDescent="0.25">
      <c r="ACF12174" s="60"/>
      <c r="ACG12174" s="60"/>
      <c r="ACH12174" s="60"/>
      <c r="ACI12174" s="60"/>
      <c r="ACJ12174" s="60"/>
      <c r="ACK12174" s="60"/>
      <c r="ACL12174" s="60"/>
      <c r="ACM12174" s="60"/>
      <c r="ACN12174" s="60"/>
      <c r="ACO12174" s="60"/>
      <c r="ACP12174" s="60"/>
      <c r="ACQ12174" s="60"/>
      <c r="ACR12174" s="60"/>
      <c r="ACS12174" s="60"/>
      <c r="ACT12174" s="60"/>
      <c r="ACU12174" s="60"/>
      <c r="ACV12174" s="60"/>
      <c r="ACW12174" s="60"/>
      <c r="ACX12174" s="60"/>
      <c r="ACY12174" s="60">
        <v>0.91379144652459698</v>
      </c>
      <c r="ACZ12174" s="60"/>
      <c r="ADA12174" s="60"/>
      <c r="ADB12174" s="60"/>
      <c r="ADC12174" s="60"/>
      <c r="ADD12174" s="60"/>
      <c r="ADE12174" s="60"/>
    </row>
    <row r="12175" spans="760:785" x14ac:dyDescent="0.25">
      <c r="ACF12175" s="60"/>
      <c r="ACG12175" s="60"/>
      <c r="ACH12175" s="60"/>
      <c r="ACI12175" s="60"/>
      <c r="ACJ12175" s="60"/>
      <c r="ACK12175" s="60"/>
      <c r="ACL12175" s="60"/>
      <c r="ACM12175" s="60"/>
      <c r="ACN12175" s="60"/>
      <c r="ACO12175" s="60"/>
      <c r="ACP12175" s="60"/>
      <c r="ACQ12175" s="60"/>
      <c r="ACR12175" s="60"/>
      <c r="ACS12175" s="60"/>
      <c r="ACT12175" s="60"/>
      <c r="ACU12175" s="60"/>
      <c r="ACV12175" s="60"/>
      <c r="ACW12175" s="60"/>
      <c r="ACX12175" s="60"/>
      <c r="ACY12175" s="60">
        <v>0.91377618796041105</v>
      </c>
      <c r="ACZ12175" s="60"/>
      <c r="ADA12175" s="60"/>
      <c r="ADB12175" s="60"/>
      <c r="ADC12175" s="60"/>
      <c r="ADD12175" s="60"/>
      <c r="ADE12175" s="60"/>
    </row>
    <row r="12176" spans="760:785" x14ac:dyDescent="0.25">
      <c r="ACF12176" s="60"/>
      <c r="ACG12176" s="60"/>
      <c r="ACH12176" s="60"/>
      <c r="ACI12176" s="60"/>
      <c r="ACJ12176" s="60"/>
      <c r="ACK12176" s="60"/>
      <c r="ACL12176" s="60"/>
      <c r="ACM12176" s="60"/>
      <c r="ACN12176" s="60"/>
      <c r="ACO12176" s="60"/>
      <c r="ACP12176" s="60"/>
      <c r="ACQ12176" s="60"/>
      <c r="ACR12176" s="60"/>
      <c r="ACS12176" s="60"/>
      <c r="ACT12176" s="60"/>
      <c r="ACU12176" s="60"/>
      <c r="ACV12176" s="60"/>
      <c r="ACW12176" s="60"/>
      <c r="ACX12176" s="60"/>
      <c r="ACY12176" s="60">
        <v>0.91374616001395303</v>
      </c>
      <c r="ACZ12176" s="60"/>
      <c r="ADA12176" s="60"/>
      <c r="ADB12176" s="60"/>
      <c r="ADC12176" s="60"/>
      <c r="ADD12176" s="60"/>
      <c r="ADE12176" s="60"/>
    </row>
    <row r="12177" spans="760:785" x14ac:dyDescent="0.25">
      <c r="ACF12177" s="60"/>
      <c r="ACG12177" s="60"/>
      <c r="ACH12177" s="60"/>
      <c r="ACI12177" s="60"/>
      <c r="ACJ12177" s="60"/>
      <c r="ACK12177" s="60"/>
      <c r="ACL12177" s="60"/>
      <c r="ACM12177" s="60"/>
      <c r="ACN12177" s="60"/>
      <c r="ACO12177" s="60"/>
      <c r="ACP12177" s="60"/>
      <c r="ACQ12177" s="60"/>
      <c r="ACR12177" s="60"/>
      <c r="ACS12177" s="60"/>
      <c r="ACT12177" s="60"/>
      <c r="ACU12177" s="60"/>
      <c r="ACV12177" s="60"/>
      <c r="ACW12177" s="60"/>
      <c r="ACX12177" s="60"/>
      <c r="ACY12177" s="60">
        <v>0.91374260691735099</v>
      </c>
      <c r="ACZ12177" s="60"/>
      <c r="ADA12177" s="60"/>
      <c r="ADB12177" s="60"/>
      <c r="ADC12177" s="60"/>
      <c r="ADD12177" s="60"/>
      <c r="ADE12177" s="60"/>
    </row>
    <row r="12178" spans="760:785" x14ac:dyDescent="0.25">
      <c r="ACF12178" s="60"/>
      <c r="ACG12178" s="60"/>
      <c r="ACH12178" s="60"/>
      <c r="ACI12178" s="60"/>
      <c r="ACJ12178" s="60"/>
      <c r="ACK12178" s="60"/>
      <c r="ACL12178" s="60"/>
      <c r="ACM12178" s="60"/>
      <c r="ACN12178" s="60"/>
      <c r="ACO12178" s="60"/>
      <c r="ACP12178" s="60"/>
      <c r="ACQ12178" s="60"/>
      <c r="ACR12178" s="60"/>
      <c r="ACS12178" s="60"/>
      <c r="ACT12178" s="60"/>
      <c r="ACU12178" s="60"/>
      <c r="ACV12178" s="60"/>
      <c r="ACW12178" s="60"/>
      <c r="ACX12178" s="60"/>
      <c r="ACY12178" s="60">
        <v>0.91374061850997701</v>
      </c>
      <c r="ACZ12178" s="60"/>
      <c r="ADA12178" s="60"/>
      <c r="ADB12178" s="60"/>
      <c r="ADC12178" s="60"/>
      <c r="ADD12178" s="60"/>
      <c r="ADE12178" s="60"/>
    </row>
    <row r="12179" spans="760:785" x14ac:dyDescent="0.25">
      <c r="ACF12179" s="60"/>
      <c r="ACG12179" s="60"/>
      <c r="ACH12179" s="60"/>
      <c r="ACI12179" s="60"/>
      <c r="ACJ12179" s="60"/>
      <c r="ACK12179" s="60"/>
      <c r="ACL12179" s="60"/>
      <c r="ACM12179" s="60"/>
      <c r="ACN12179" s="60"/>
      <c r="ACO12179" s="60"/>
      <c r="ACP12179" s="60"/>
      <c r="ACQ12179" s="60"/>
      <c r="ACR12179" s="60"/>
      <c r="ACS12179" s="60"/>
      <c r="ACT12179" s="60"/>
      <c r="ACU12179" s="60"/>
      <c r="ACV12179" s="60"/>
      <c r="ACW12179" s="60"/>
      <c r="ACX12179" s="60"/>
      <c r="ACY12179" s="60">
        <v>0.91372573336746399</v>
      </c>
      <c r="ACZ12179" s="60"/>
      <c r="ADA12179" s="60"/>
      <c r="ADB12179" s="60"/>
      <c r="ADC12179" s="60"/>
      <c r="ADD12179" s="60"/>
      <c r="ADE12179" s="60"/>
    </row>
    <row r="12180" spans="760:785" x14ac:dyDescent="0.25">
      <c r="ACF12180" s="60"/>
      <c r="ACG12180" s="60"/>
      <c r="ACH12180" s="60"/>
      <c r="ACI12180" s="60"/>
      <c r="ACJ12180" s="60"/>
      <c r="ACK12180" s="60"/>
      <c r="ACL12180" s="60"/>
      <c r="ACM12180" s="60"/>
      <c r="ACN12180" s="60"/>
      <c r="ACO12180" s="60"/>
      <c r="ACP12180" s="60"/>
      <c r="ACQ12180" s="60"/>
      <c r="ACR12180" s="60"/>
      <c r="ACS12180" s="60"/>
      <c r="ACT12180" s="60"/>
      <c r="ACU12180" s="60"/>
      <c r="ACV12180" s="60"/>
      <c r="ACW12180" s="60"/>
      <c r="ACX12180" s="60"/>
      <c r="ACY12180" s="60">
        <v>0.91372317013882698</v>
      </c>
      <c r="ACZ12180" s="60"/>
      <c r="ADA12180" s="60"/>
      <c r="ADB12180" s="60"/>
      <c r="ADC12180" s="60"/>
      <c r="ADD12180" s="60"/>
      <c r="ADE12180" s="60"/>
    </row>
    <row r="12181" spans="760:785" x14ac:dyDescent="0.25">
      <c r="ACF12181" s="60"/>
      <c r="ACG12181" s="60"/>
      <c r="ACH12181" s="60"/>
      <c r="ACI12181" s="60"/>
      <c r="ACJ12181" s="60"/>
      <c r="ACK12181" s="60"/>
      <c r="ACL12181" s="60"/>
      <c r="ACM12181" s="60"/>
      <c r="ACN12181" s="60"/>
      <c r="ACO12181" s="60"/>
      <c r="ACP12181" s="60"/>
      <c r="ACQ12181" s="60"/>
      <c r="ACR12181" s="60"/>
      <c r="ACS12181" s="60"/>
      <c r="ACT12181" s="60"/>
      <c r="ACU12181" s="60"/>
      <c r="ACV12181" s="60"/>
      <c r="ACW12181" s="60"/>
      <c r="ACX12181" s="60"/>
      <c r="ACY12181" s="60">
        <v>0.91372218432408203</v>
      </c>
      <c r="ACZ12181" s="60"/>
      <c r="ADA12181" s="60"/>
      <c r="ADB12181" s="60"/>
      <c r="ADC12181" s="60"/>
      <c r="ADD12181" s="60"/>
      <c r="ADE12181" s="60"/>
    </row>
    <row r="12182" spans="760:785" x14ac:dyDescent="0.25">
      <c r="ACF12182" s="60"/>
      <c r="ACG12182" s="60"/>
      <c r="ACH12182" s="60"/>
      <c r="ACI12182" s="60"/>
      <c r="ACJ12182" s="60"/>
      <c r="ACK12182" s="60"/>
      <c r="ACL12182" s="60"/>
      <c r="ACM12182" s="60"/>
      <c r="ACN12182" s="60"/>
      <c r="ACO12182" s="60"/>
      <c r="ACP12182" s="60"/>
      <c r="ACQ12182" s="60"/>
      <c r="ACR12182" s="60"/>
      <c r="ACS12182" s="60"/>
      <c r="ACT12182" s="60"/>
      <c r="ACU12182" s="60"/>
      <c r="ACV12182" s="60"/>
      <c r="ACW12182" s="60"/>
      <c r="ACX12182" s="60"/>
      <c r="ACY12182" s="60">
        <v>0.91369622211000601</v>
      </c>
      <c r="ACZ12182" s="60"/>
      <c r="ADA12182" s="60"/>
      <c r="ADB12182" s="60"/>
      <c r="ADC12182" s="60"/>
      <c r="ADD12182" s="60"/>
      <c r="ADE12182" s="60"/>
    </row>
    <row r="12183" spans="760:785" x14ac:dyDescent="0.25">
      <c r="ACF12183" s="60"/>
      <c r="ACG12183" s="60"/>
      <c r="ACH12183" s="60"/>
      <c r="ACI12183" s="60"/>
      <c r="ACJ12183" s="60"/>
      <c r="ACK12183" s="60"/>
      <c r="ACL12183" s="60"/>
      <c r="ACM12183" s="60"/>
      <c r="ACN12183" s="60"/>
      <c r="ACO12183" s="60"/>
      <c r="ACP12183" s="60"/>
      <c r="ACQ12183" s="60"/>
      <c r="ACR12183" s="60"/>
      <c r="ACS12183" s="60"/>
      <c r="ACT12183" s="60"/>
      <c r="ACU12183" s="60"/>
      <c r="ACV12183" s="60"/>
      <c r="ACW12183" s="60"/>
      <c r="ACX12183" s="60"/>
      <c r="ACY12183" s="60">
        <v>0.91363500780838602</v>
      </c>
      <c r="ACZ12183" s="60"/>
      <c r="ADA12183" s="60"/>
      <c r="ADB12183" s="60"/>
      <c r="ADC12183" s="60"/>
      <c r="ADD12183" s="60"/>
      <c r="ADE12183" s="60"/>
    </row>
    <row r="12184" spans="760:785" x14ac:dyDescent="0.25">
      <c r="ACF12184" s="60"/>
      <c r="ACG12184" s="60"/>
      <c r="ACH12184" s="60"/>
      <c r="ACI12184" s="60"/>
      <c r="ACJ12184" s="60"/>
      <c r="ACK12184" s="60"/>
      <c r="ACL12184" s="60"/>
      <c r="ACM12184" s="60"/>
      <c r="ACN12184" s="60"/>
      <c r="ACO12184" s="60"/>
      <c r="ACP12184" s="60"/>
      <c r="ACQ12184" s="60"/>
      <c r="ACR12184" s="60"/>
      <c r="ACS12184" s="60"/>
      <c r="ACT12184" s="60"/>
      <c r="ACU12184" s="60"/>
      <c r="ACV12184" s="60"/>
      <c r="ACW12184" s="60"/>
      <c r="ACX12184" s="60"/>
      <c r="ACY12184" s="60">
        <v>0.91362643396843901</v>
      </c>
      <c r="ACZ12184" s="60"/>
      <c r="ADA12184" s="60"/>
      <c r="ADB12184" s="60"/>
      <c r="ADC12184" s="60"/>
      <c r="ADD12184" s="60"/>
      <c r="ADE12184" s="60"/>
    </row>
    <row r="12185" spans="760:785" x14ac:dyDescent="0.25">
      <c r="ACF12185" s="60"/>
      <c r="ACG12185" s="60"/>
      <c r="ACH12185" s="60"/>
      <c r="ACI12185" s="60"/>
      <c r="ACJ12185" s="60"/>
      <c r="ACK12185" s="60"/>
      <c r="ACL12185" s="60"/>
      <c r="ACM12185" s="60"/>
      <c r="ACN12185" s="60"/>
      <c r="ACO12185" s="60"/>
      <c r="ACP12185" s="60"/>
      <c r="ACQ12185" s="60"/>
      <c r="ACR12185" s="60"/>
      <c r="ACS12185" s="60"/>
      <c r="ACT12185" s="60"/>
      <c r="ACU12185" s="60"/>
      <c r="ACV12185" s="60"/>
      <c r="ACW12185" s="60"/>
      <c r="ACX12185" s="60"/>
      <c r="ACY12185" s="60">
        <v>0.91358616293211004</v>
      </c>
      <c r="ACZ12185" s="60"/>
      <c r="ADA12185" s="60"/>
      <c r="ADB12185" s="60"/>
      <c r="ADC12185" s="60"/>
      <c r="ADD12185" s="60"/>
      <c r="ADE12185" s="60"/>
    </row>
    <row r="12186" spans="760:785" x14ac:dyDescent="0.25">
      <c r="ACF12186" s="60"/>
      <c r="ACG12186" s="60"/>
      <c r="ACH12186" s="60"/>
      <c r="ACI12186" s="60"/>
      <c r="ACJ12186" s="60"/>
      <c r="ACK12186" s="60"/>
      <c r="ACL12186" s="60"/>
      <c r="ACM12186" s="60"/>
      <c r="ACN12186" s="60"/>
      <c r="ACO12186" s="60"/>
      <c r="ACP12186" s="60"/>
      <c r="ACQ12186" s="60"/>
      <c r="ACR12186" s="60"/>
      <c r="ACS12186" s="60"/>
      <c r="ACT12186" s="60"/>
      <c r="ACU12186" s="60"/>
      <c r="ACV12186" s="60"/>
      <c r="ACW12186" s="60"/>
      <c r="ACX12186" s="60"/>
      <c r="ACY12186" s="60">
        <v>0.91357339644450997</v>
      </c>
      <c r="ACZ12186" s="60"/>
      <c r="ADA12186" s="60"/>
      <c r="ADB12186" s="60"/>
      <c r="ADC12186" s="60"/>
      <c r="ADD12186" s="60"/>
      <c r="ADE12186" s="60"/>
    </row>
    <row r="12187" spans="760:785" x14ac:dyDescent="0.25">
      <c r="ACF12187" s="60"/>
      <c r="ACG12187" s="60"/>
      <c r="ACH12187" s="60"/>
      <c r="ACI12187" s="60"/>
      <c r="ACJ12187" s="60"/>
      <c r="ACK12187" s="60"/>
      <c r="ACL12187" s="60"/>
      <c r="ACM12187" s="60"/>
      <c r="ACN12187" s="60"/>
      <c r="ACO12187" s="60"/>
      <c r="ACP12187" s="60"/>
      <c r="ACQ12187" s="60"/>
      <c r="ACR12187" s="60"/>
      <c r="ACS12187" s="60"/>
      <c r="ACT12187" s="60"/>
      <c r="ACU12187" s="60"/>
      <c r="ACV12187" s="60"/>
      <c r="ACW12187" s="60"/>
      <c r="ACX12187" s="60"/>
      <c r="ACY12187" s="60">
        <v>0.91355562204793905</v>
      </c>
      <c r="ACZ12187" s="60"/>
      <c r="ADA12187" s="60"/>
      <c r="ADB12187" s="60"/>
      <c r="ADC12187" s="60"/>
      <c r="ADD12187" s="60"/>
      <c r="ADE12187" s="60"/>
    </row>
    <row r="12188" spans="760:785" x14ac:dyDescent="0.25">
      <c r="ACF12188" s="60"/>
      <c r="ACG12188" s="60"/>
      <c r="ACH12188" s="60"/>
      <c r="ACI12188" s="60"/>
      <c r="ACJ12188" s="60"/>
      <c r="ACK12188" s="60"/>
      <c r="ACL12188" s="60"/>
      <c r="ACM12188" s="60"/>
      <c r="ACN12188" s="60"/>
      <c r="ACO12188" s="60"/>
      <c r="ACP12188" s="60"/>
      <c r="ACQ12188" s="60"/>
      <c r="ACR12188" s="60"/>
      <c r="ACS12188" s="60"/>
      <c r="ACT12188" s="60"/>
      <c r="ACU12188" s="60"/>
      <c r="ACV12188" s="60"/>
      <c r="ACW12188" s="60"/>
      <c r="ACX12188" s="60"/>
      <c r="ACY12188" s="60">
        <v>0.91355231639226597</v>
      </c>
      <c r="ACZ12188" s="60"/>
      <c r="ADA12188" s="60"/>
      <c r="ADB12188" s="60"/>
      <c r="ADC12188" s="60"/>
      <c r="ADD12188" s="60"/>
      <c r="ADE12188" s="60"/>
    </row>
    <row r="12189" spans="760:785" x14ac:dyDescent="0.25">
      <c r="ACF12189" s="60"/>
      <c r="ACG12189" s="60"/>
      <c r="ACH12189" s="60"/>
      <c r="ACI12189" s="60"/>
      <c r="ACJ12189" s="60"/>
      <c r="ACK12189" s="60"/>
      <c r="ACL12189" s="60"/>
      <c r="ACM12189" s="60"/>
      <c r="ACN12189" s="60"/>
      <c r="ACO12189" s="60"/>
      <c r="ACP12189" s="60"/>
      <c r="ACQ12189" s="60"/>
      <c r="ACR12189" s="60"/>
      <c r="ACS12189" s="60"/>
      <c r="ACT12189" s="60"/>
      <c r="ACU12189" s="60"/>
      <c r="ACV12189" s="60"/>
      <c r="ACW12189" s="60"/>
      <c r="ACX12189" s="60"/>
      <c r="ACY12189" s="60">
        <v>0.91354431351401999</v>
      </c>
      <c r="ACZ12189" s="60"/>
      <c r="ADA12189" s="60"/>
      <c r="ADB12189" s="60"/>
      <c r="ADC12189" s="60"/>
      <c r="ADD12189" s="60"/>
      <c r="ADE12189" s="60"/>
    </row>
    <row r="12190" spans="760:785" x14ac:dyDescent="0.25">
      <c r="ACF12190" s="60"/>
      <c r="ACG12190" s="60"/>
      <c r="ACH12190" s="60"/>
      <c r="ACI12190" s="60"/>
      <c r="ACJ12190" s="60"/>
      <c r="ACK12190" s="60"/>
      <c r="ACL12190" s="60"/>
      <c r="ACM12190" s="60"/>
      <c r="ACN12190" s="60"/>
      <c r="ACO12190" s="60"/>
      <c r="ACP12190" s="60"/>
      <c r="ACQ12190" s="60"/>
      <c r="ACR12190" s="60"/>
      <c r="ACS12190" s="60"/>
      <c r="ACT12190" s="60"/>
      <c r="ACU12190" s="60"/>
      <c r="ACV12190" s="60"/>
      <c r="ACW12190" s="60"/>
      <c r="ACX12190" s="60"/>
      <c r="ACY12190" s="60">
        <v>0.91354367078787502</v>
      </c>
      <c r="ACZ12190" s="60"/>
      <c r="ADA12190" s="60"/>
      <c r="ADB12190" s="60"/>
      <c r="ADC12190" s="60"/>
      <c r="ADD12190" s="60"/>
      <c r="ADE12190" s="60"/>
    </row>
    <row r="12191" spans="760:785" x14ac:dyDescent="0.25">
      <c r="ACF12191" s="60"/>
      <c r="ACG12191" s="60"/>
      <c r="ACH12191" s="60"/>
      <c r="ACI12191" s="60"/>
      <c r="ACJ12191" s="60"/>
      <c r="ACK12191" s="60"/>
      <c r="ACL12191" s="60"/>
      <c r="ACM12191" s="60"/>
      <c r="ACN12191" s="60"/>
      <c r="ACO12191" s="60"/>
      <c r="ACP12191" s="60"/>
      <c r="ACQ12191" s="60"/>
      <c r="ACR12191" s="60"/>
      <c r="ACS12191" s="60"/>
      <c r="ACT12191" s="60"/>
      <c r="ACU12191" s="60"/>
      <c r="ACV12191" s="60"/>
      <c r="ACW12191" s="60"/>
      <c r="ACX12191" s="60"/>
      <c r="ACY12191" s="60">
        <v>0.91352072259147798</v>
      </c>
      <c r="ACZ12191" s="60"/>
      <c r="ADA12191" s="60"/>
      <c r="ADB12191" s="60"/>
      <c r="ADC12191" s="60"/>
      <c r="ADD12191" s="60"/>
      <c r="ADE12191" s="60"/>
    </row>
    <row r="12192" spans="760:785" x14ac:dyDescent="0.25">
      <c r="ACF12192" s="60"/>
      <c r="ACG12192" s="60"/>
      <c r="ACH12192" s="60"/>
      <c r="ACI12192" s="60"/>
      <c r="ACJ12192" s="60"/>
      <c r="ACK12192" s="60"/>
      <c r="ACL12192" s="60"/>
      <c r="ACM12192" s="60"/>
      <c r="ACN12192" s="60"/>
      <c r="ACO12192" s="60"/>
      <c r="ACP12192" s="60"/>
      <c r="ACQ12192" s="60"/>
      <c r="ACR12192" s="60"/>
      <c r="ACS12192" s="60"/>
      <c r="ACT12192" s="60"/>
      <c r="ACU12192" s="60"/>
      <c r="ACV12192" s="60"/>
      <c r="ACW12192" s="60"/>
      <c r="ACX12192" s="60"/>
      <c r="ACY12192" s="60">
        <v>0.91350026317509203</v>
      </c>
      <c r="ACZ12192" s="60"/>
      <c r="ADA12192" s="60"/>
      <c r="ADB12192" s="60"/>
      <c r="ADC12192" s="60"/>
      <c r="ADD12192" s="60"/>
      <c r="ADE12192" s="60"/>
    </row>
    <row r="12193" spans="760:785" x14ac:dyDescent="0.25">
      <c r="ACF12193" s="60"/>
      <c r="ACG12193" s="60"/>
      <c r="ACH12193" s="60"/>
      <c r="ACI12193" s="60"/>
      <c r="ACJ12193" s="60"/>
      <c r="ACK12193" s="60"/>
      <c r="ACL12193" s="60"/>
      <c r="ACM12193" s="60"/>
      <c r="ACN12193" s="60"/>
      <c r="ACO12193" s="60"/>
      <c r="ACP12193" s="60"/>
      <c r="ACQ12193" s="60"/>
      <c r="ACR12193" s="60"/>
      <c r="ACS12193" s="60"/>
      <c r="ACT12193" s="60"/>
      <c r="ACU12193" s="60"/>
      <c r="ACV12193" s="60"/>
      <c r="ACW12193" s="60"/>
      <c r="ACX12193" s="60"/>
      <c r="ACY12193" s="60">
        <v>0.913499486345142</v>
      </c>
      <c r="ACZ12193" s="60"/>
      <c r="ADA12193" s="60"/>
      <c r="ADB12193" s="60"/>
      <c r="ADC12193" s="60"/>
      <c r="ADD12193" s="60"/>
      <c r="ADE12193" s="60"/>
    </row>
    <row r="12194" spans="760:785" x14ac:dyDescent="0.25">
      <c r="ACF12194" s="60"/>
      <c r="ACG12194" s="60"/>
      <c r="ACH12194" s="60"/>
      <c r="ACI12194" s="60"/>
      <c r="ACJ12194" s="60"/>
      <c r="ACK12194" s="60"/>
      <c r="ACL12194" s="60"/>
      <c r="ACM12194" s="60"/>
      <c r="ACN12194" s="60"/>
      <c r="ACO12194" s="60"/>
      <c r="ACP12194" s="60"/>
      <c r="ACQ12194" s="60"/>
      <c r="ACR12194" s="60"/>
      <c r="ACS12194" s="60"/>
      <c r="ACT12194" s="60"/>
      <c r="ACU12194" s="60"/>
      <c r="ACV12194" s="60"/>
      <c r="ACW12194" s="60"/>
      <c r="ACX12194" s="60"/>
      <c r="ACY12194" s="60">
        <v>0.91347901110538299</v>
      </c>
      <c r="ACZ12194" s="60"/>
      <c r="ADA12194" s="60"/>
      <c r="ADB12194" s="60"/>
      <c r="ADC12194" s="60"/>
      <c r="ADD12194" s="60"/>
      <c r="ADE12194" s="60"/>
    </row>
    <row r="12195" spans="760:785" x14ac:dyDescent="0.25">
      <c r="ACF12195" s="60"/>
      <c r="ACG12195" s="60"/>
      <c r="ACH12195" s="60"/>
      <c r="ACI12195" s="60"/>
      <c r="ACJ12195" s="60"/>
      <c r="ACK12195" s="60"/>
      <c r="ACL12195" s="60"/>
      <c r="ACM12195" s="60"/>
      <c r="ACN12195" s="60"/>
      <c r="ACO12195" s="60"/>
      <c r="ACP12195" s="60"/>
      <c r="ACQ12195" s="60"/>
      <c r="ACR12195" s="60"/>
      <c r="ACS12195" s="60"/>
      <c r="ACT12195" s="60"/>
      <c r="ACU12195" s="60"/>
      <c r="ACV12195" s="60"/>
      <c r="ACW12195" s="60"/>
      <c r="ACX12195" s="60"/>
      <c r="ACY12195" s="60">
        <v>0.913473280890027</v>
      </c>
      <c r="ACZ12195" s="60"/>
      <c r="ADA12195" s="60"/>
      <c r="ADB12195" s="60"/>
      <c r="ADC12195" s="60"/>
      <c r="ADD12195" s="60"/>
      <c r="ADE12195" s="60"/>
    </row>
    <row r="12196" spans="760:785" x14ac:dyDescent="0.25">
      <c r="ACF12196" s="60"/>
      <c r="ACG12196" s="60"/>
      <c r="ACH12196" s="60"/>
      <c r="ACI12196" s="60"/>
      <c r="ACJ12196" s="60"/>
      <c r="ACK12196" s="60"/>
      <c r="ACL12196" s="60"/>
      <c r="ACM12196" s="60"/>
      <c r="ACN12196" s="60"/>
      <c r="ACO12196" s="60"/>
      <c r="ACP12196" s="60"/>
      <c r="ACQ12196" s="60"/>
      <c r="ACR12196" s="60"/>
      <c r="ACS12196" s="60"/>
      <c r="ACT12196" s="60"/>
      <c r="ACU12196" s="60"/>
      <c r="ACV12196" s="60"/>
      <c r="ACW12196" s="60"/>
      <c r="ACX12196" s="60"/>
      <c r="ACY12196" s="60">
        <v>0.91345080119698097</v>
      </c>
      <c r="ACZ12196" s="60"/>
      <c r="ADA12196" s="60"/>
      <c r="ADB12196" s="60"/>
      <c r="ADC12196" s="60"/>
      <c r="ADD12196" s="60"/>
      <c r="ADE12196" s="60"/>
    </row>
    <row r="12197" spans="760:785" x14ac:dyDescent="0.25">
      <c r="ACF12197" s="60"/>
      <c r="ACG12197" s="60"/>
      <c r="ACH12197" s="60"/>
      <c r="ACI12197" s="60"/>
      <c r="ACJ12197" s="60"/>
      <c r="ACK12197" s="60"/>
      <c r="ACL12197" s="60"/>
      <c r="ACM12197" s="60"/>
      <c r="ACN12197" s="60"/>
      <c r="ACO12197" s="60"/>
      <c r="ACP12197" s="60"/>
      <c r="ACQ12197" s="60"/>
      <c r="ACR12197" s="60"/>
      <c r="ACS12197" s="60"/>
      <c r="ACT12197" s="60"/>
      <c r="ACU12197" s="60"/>
      <c r="ACV12197" s="60"/>
      <c r="ACW12197" s="60"/>
      <c r="ACX12197" s="60"/>
      <c r="ACY12197" s="60">
        <v>0.91340813885801497</v>
      </c>
      <c r="ACZ12197" s="60"/>
      <c r="ADA12197" s="60"/>
      <c r="ADB12197" s="60"/>
      <c r="ADC12197" s="60"/>
      <c r="ADD12197" s="60"/>
      <c r="ADE12197" s="60"/>
    </row>
    <row r="12198" spans="760:785" x14ac:dyDescent="0.25">
      <c r="ACF12198" s="60"/>
      <c r="ACG12198" s="60"/>
      <c r="ACH12198" s="60"/>
      <c r="ACI12198" s="60"/>
      <c r="ACJ12198" s="60"/>
      <c r="ACK12198" s="60"/>
      <c r="ACL12198" s="60"/>
      <c r="ACM12198" s="60"/>
      <c r="ACN12198" s="60"/>
      <c r="ACO12198" s="60"/>
      <c r="ACP12198" s="60"/>
      <c r="ACQ12198" s="60"/>
      <c r="ACR12198" s="60"/>
      <c r="ACS12198" s="60"/>
      <c r="ACT12198" s="60"/>
      <c r="ACU12198" s="60"/>
      <c r="ACV12198" s="60"/>
      <c r="ACW12198" s="60"/>
      <c r="ACX12198" s="60"/>
      <c r="ACY12198" s="60">
        <v>0.91340664515118297</v>
      </c>
      <c r="ACZ12198" s="60"/>
      <c r="ADA12198" s="60"/>
      <c r="ADB12198" s="60"/>
      <c r="ADC12198" s="60"/>
      <c r="ADD12198" s="60"/>
      <c r="ADE12198" s="60"/>
    </row>
    <row r="12199" spans="760:785" x14ac:dyDescent="0.25">
      <c r="ACF12199" s="60"/>
      <c r="ACG12199" s="60"/>
      <c r="ACH12199" s="60"/>
      <c r="ACI12199" s="60"/>
      <c r="ACJ12199" s="60"/>
      <c r="ACK12199" s="60"/>
      <c r="ACL12199" s="60"/>
      <c r="ACM12199" s="60"/>
      <c r="ACN12199" s="60"/>
      <c r="ACO12199" s="60"/>
      <c r="ACP12199" s="60"/>
      <c r="ACQ12199" s="60"/>
      <c r="ACR12199" s="60"/>
      <c r="ACS12199" s="60"/>
      <c r="ACT12199" s="60"/>
      <c r="ACU12199" s="60"/>
      <c r="ACV12199" s="60"/>
      <c r="ACW12199" s="60"/>
      <c r="ACX12199" s="60"/>
      <c r="ACY12199" s="60">
        <v>0.91338751112320704</v>
      </c>
      <c r="ACZ12199" s="60"/>
      <c r="ADA12199" s="60"/>
      <c r="ADB12199" s="60"/>
      <c r="ADC12199" s="60"/>
      <c r="ADD12199" s="60"/>
      <c r="ADE12199" s="60"/>
    </row>
    <row r="12200" spans="760:785" x14ac:dyDescent="0.25">
      <c r="ACF12200" s="60"/>
      <c r="ACG12200" s="60"/>
      <c r="ACH12200" s="60"/>
      <c r="ACI12200" s="60"/>
      <c r="ACJ12200" s="60"/>
      <c r="ACK12200" s="60"/>
      <c r="ACL12200" s="60"/>
      <c r="ACM12200" s="60"/>
      <c r="ACN12200" s="60"/>
      <c r="ACO12200" s="60"/>
      <c r="ACP12200" s="60"/>
      <c r="ACQ12200" s="60"/>
      <c r="ACR12200" s="60"/>
      <c r="ACS12200" s="60"/>
      <c r="ACT12200" s="60"/>
      <c r="ACU12200" s="60"/>
      <c r="ACV12200" s="60"/>
      <c r="ACW12200" s="60"/>
      <c r="ACX12200" s="60"/>
      <c r="ACY12200" s="60">
        <v>0.91334784341851305</v>
      </c>
      <c r="ACZ12200" s="60"/>
      <c r="ADA12200" s="60"/>
      <c r="ADB12200" s="60"/>
      <c r="ADC12200" s="60"/>
      <c r="ADD12200" s="60"/>
      <c r="ADE12200" s="60"/>
    </row>
    <row r="12201" spans="760:785" x14ac:dyDescent="0.25">
      <c r="ACF12201" s="60"/>
      <c r="ACG12201" s="60"/>
      <c r="ACH12201" s="60"/>
      <c r="ACI12201" s="60"/>
      <c r="ACJ12201" s="60"/>
      <c r="ACK12201" s="60"/>
      <c r="ACL12201" s="60"/>
      <c r="ACM12201" s="60"/>
      <c r="ACN12201" s="60"/>
      <c r="ACO12201" s="60"/>
      <c r="ACP12201" s="60"/>
      <c r="ACQ12201" s="60"/>
      <c r="ACR12201" s="60"/>
      <c r="ACS12201" s="60"/>
      <c r="ACT12201" s="60"/>
      <c r="ACU12201" s="60"/>
      <c r="ACV12201" s="60"/>
      <c r="ACW12201" s="60"/>
      <c r="ACX12201" s="60"/>
      <c r="ACY12201" s="60">
        <v>0.91333064732047797</v>
      </c>
      <c r="ACZ12201" s="60"/>
      <c r="ADA12201" s="60"/>
      <c r="ADB12201" s="60"/>
      <c r="ADC12201" s="60"/>
      <c r="ADD12201" s="60"/>
      <c r="ADE12201" s="60"/>
    </row>
    <row r="12202" spans="760:785" x14ac:dyDescent="0.25">
      <c r="ACF12202" s="60"/>
      <c r="ACG12202" s="60"/>
      <c r="ACH12202" s="60"/>
      <c r="ACI12202" s="60"/>
      <c r="ACJ12202" s="60"/>
      <c r="ACK12202" s="60"/>
      <c r="ACL12202" s="60"/>
      <c r="ACM12202" s="60"/>
      <c r="ACN12202" s="60"/>
      <c r="ACO12202" s="60"/>
      <c r="ACP12202" s="60"/>
      <c r="ACQ12202" s="60"/>
      <c r="ACR12202" s="60"/>
      <c r="ACS12202" s="60"/>
      <c r="ACT12202" s="60"/>
      <c r="ACU12202" s="60"/>
      <c r="ACV12202" s="60"/>
      <c r="ACW12202" s="60"/>
      <c r="ACX12202" s="60"/>
      <c r="ACY12202" s="60">
        <v>0.91332200357703697</v>
      </c>
      <c r="ACZ12202" s="60"/>
      <c r="ADA12202" s="60"/>
      <c r="ADB12202" s="60"/>
      <c r="ADC12202" s="60"/>
      <c r="ADD12202" s="60"/>
      <c r="ADE12202" s="60"/>
    </row>
    <row r="12203" spans="760:785" x14ac:dyDescent="0.25">
      <c r="ACF12203" s="60"/>
      <c r="ACG12203" s="60"/>
      <c r="ACH12203" s="60"/>
      <c r="ACI12203" s="60"/>
      <c r="ACJ12203" s="60"/>
      <c r="ACK12203" s="60"/>
      <c r="ACL12203" s="60"/>
      <c r="ACM12203" s="60"/>
      <c r="ACN12203" s="60"/>
      <c r="ACO12203" s="60"/>
      <c r="ACP12203" s="60"/>
      <c r="ACQ12203" s="60"/>
      <c r="ACR12203" s="60"/>
      <c r="ACS12203" s="60"/>
      <c r="ACT12203" s="60"/>
      <c r="ACU12203" s="60"/>
      <c r="ACV12203" s="60"/>
      <c r="ACW12203" s="60"/>
      <c r="ACX12203" s="60"/>
      <c r="ACY12203" s="60">
        <v>0.91325619685020898</v>
      </c>
      <c r="ACZ12203" s="60"/>
      <c r="ADA12203" s="60"/>
      <c r="ADB12203" s="60"/>
      <c r="ADC12203" s="60"/>
      <c r="ADD12203" s="60"/>
      <c r="ADE12203" s="60"/>
    </row>
    <row r="12204" spans="760:785" x14ac:dyDescent="0.25">
      <c r="ACF12204" s="60"/>
      <c r="ACG12204" s="60"/>
      <c r="ACH12204" s="60"/>
      <c r="ACI12204" s="60"/>
      <c r="ACJ12204" s="60"/>
      <c r="ACK12204" s="60"/>
      <c r="ACL12204" s="60"/>
      <c r="ACM12204" s="60"/>
      <c r="ACN12204" s="60"/>
      <c r="ACO12204" s="60"/>
      <c r="ACP12204" s="60"/>
      <c r="ACQ12204" s="60"/>
      <c r="ACR12204" s="60"/>
      <c r="ACS12204" s="60"/>
      <c r="ACT12204" s="60"/>
      <c r="ACU12204" s="60"/>
      <c r="ACV12204" s="60"/>
      <c r="ACW12204" s="60"/>
      <c r="ACX12204" s="60"/>
      <c r="ACY12204" s="60">
        <v>0.91322203952702996</v>
      </c>
      <c r="ACZ12204" s="60"/>
      <c r="ADA12204" s="60"/>
      <c r="ADB12204" s="60"/>
      <c r="ADC12204" s="60"/>
      <c r="ADD12204" s="60"/>
      <c r="ADE12204" s="60"/>
    </row>
    <row r="12205" spans="760:785" x14ac:dyDescent="0.25">
      <c r="ACF12205" s="60"/>
      <c r="ACG12205" s="60"/>
      <c r="ACH12205" s="60"/>
      <c r="ACI12205" s="60"/>
      <c r="ACJ12205" s="60"/>
      <c r="ACK12205" s="60"/>
      <c r="ACL12205" s="60"/>
      <c r="ACM12205" s="60"/>
      <c r="ACN12205" s="60"/>
      <c r="ACO12205" s="60"/>
      <c r="ACP12205" s="60"/>
      <c r="ACQ12205" s="60"/>
      <c r="ACR12205" s="60"/>
      <c r="ACS12205" s="60"/>
      <c r="ACT12205" s="60"/>
      <c r="ACU12205" s="60"/>
      <c r="ACV12205" s="60"/>
      <c r="ACW12205" s="60"/>
      <c r="ACX12205" s="60"/>
      <c r="ACY12205" s="60">
        <v>0.91318202080572097</v>
      </c>
      <c r="ACZ12205" s="60"/>
      <c r="ADA12205" s="60"/>
      <c r="ADB12205" s="60"/>
      <c r="ADC12205" s="60"/>
      <c r="ADD12205" s="60"/>
      <c r="ADE12205" s="60"/>
    </row>
    <row r="12206" spans="760:785" x14ac:dyDescent="0.25">
      <c r="ACF12206" s="60"/>
      <c r="ACG12206" s="60"/>
      <c r="ACH12206" s="60"/>
      <c r="ACI12206" s="60"/>
      <c r="ACJ12206" s="60"/>
      <c r="ACK12206" s="60"/>
      <c r="ACL12206" s="60"/>
      <c r="ACM12206" s="60"/>
      <c r="ACN12206" s="60"/>
      <c r="ACO12206" s="60"/>
      <c r="ACP12206" s="60"/>
      <c r="ACQ12206" s="60"/>
      <c r="ACR12206" s="60"/>
      <c r="ACS12206" s="60"/>
      <c r="ACT12206" s="60"/>
      <c r="ACU12206" s="60"/>
      <c r="ACV12206" s="60"/>
      <c r="ACW12206" s="60"/>
      <c r="ACX12206" s="60"/>
      <c r="ACY12206" s="60">
        <v>0.91318112535746998</v>
      </c>
      <c r="ACZ12206" s="60"/>
      <c r="ADA12206" s="60"/>
      <c r="ADB12206" s="60"/>
      <c r="ADC12206" s="60"/>
      <c r="ADD12206" s="60"/>
      <c r="ADE12206" s="60"/>
    </row>
    <row r="12207" spans="760:785" x14ac:dyDescent="0.25">
      <c r="ACF12207" s="60"/>
      <c r="ACG12207" s="60"/>
      <c r="ACH12207" s="60"/>
      <c r="ACI12207" s="60"/>
      <c r="ACJ12207" s="60"/>
      <c r="ACK12207" s="60"/>
      <c r="ACL12207" s="60"/>
      <c r="ACM12207" s="60"/>
      <c r="ACN12207" s="60"/>
      <c r="ACO12207" s="60"/>
      <c r="ACP12207" s="60"/>
      <c r="ACQ12207" s="60"/>
      <c r="ACR12207" s="60"/>
      <c r="ACS12207" s="60"/>
      <c r="ACT12207" s="60"/>
      <c r="ACU12207" s="60"/>
      <c r="ACV12207" s="60"/>
      <c r="ACW12207" s="60"/>
      <c r="ACX12207" s="60"/>
      <c r="ACY12207" s="60">
        <v>0.91317960831966005</v>
      </c>
      <c r="ACZ12207" s="60"/>
      <c r="ADA12207" s="60"/>
      <c r="ADB12207" s="60"/>
      <c r="ADC12207" s="60"/>
      <c r="ADD12207" s="60"/>
      <c r="ADE12207" s="60"/>
    </row>
    <row r="12208" spans="760:785" x14ac:dyDescent="0.25">
      <c r="ACF12208" s="60"/>
      <c r="ACG12208" s="60"/>
      <c r="ACH12208" s="60"/>
      <c r="ACI12208" s="60"/>
      <c r="ACJ12208" s="60"/>
      <c r="ACK12208" s="60"/>
      <c r="ACL12208" s="60"/>
      <c r="ACM12208" s="60"/>
      <c r="ACN12208" s="60"/>
      <c r="ACO12208" s="60"/>
      <c r="ACP12208" s="60"/>
      <c r="ACQ12208" s="60"/>
      <c r="ACR12208" s="60"/>
      <c r="ACS12208" s="60"/>
      <c r="ACT12208" s="60"/>
      <c r="ACU12208" s="60"/>
      <c r="ACV12208" s="60"/>
      <c r="ACW12208" s="60"/>
      <c r="ACX12208" s="60"/>
      <c r="ACY12208" s="60">
        <v>0.91315170185706596</v>
      </c>
      <c r="ACZ12208" s="60"/>
      <c r="ADA12208" s="60"/>
      <c r="ADB12208" s="60"/>
      <c r="ADC12208" s="60"/>
      <c r="ADD12208" s="60"/>
      <c r="ADE12208" s="60"/>
    </row>
    <row r="12209" spans="760:785" x14ac:dyDescent="0.25">
      <c r="ACF12209" s="60"/>
      <c r="ACG12209" s="60"/>
      <c r="ACH12209" s="60"/>
      <c r="ACI12209" s="60"/>
      <c r="ACJ12209" s="60"/>
      <c r="ACK12209" s="60"/>
      <c r="ACL12209" s="60"/>
      <c r="ACM12209" s="60"/>
      <c r="ACN12209" s="60"/>
      <c r="ACO12209" s="60"/>
      <c r="ACP12209" s="60"/>
      <c r="ACQ12209" s="60"/>
      <c r="ACR12209" s="60"/>
      <c r="ACS12209" s="60"/>
      <c r="ACT12209" s="60"/>
      <c r="ACU12209" s="60"/>
      <c r="ACV12209" s="60"/>
      <c r="ACW12209" s="60"/>
      <c r="ACX12209" s="60"/>
      <c r="ACY12209" s="60">
        <v>0.91314798191352697</v>
      </c>
      <c r="ACZ12209" s="60"/>
      <c r="ADA12209" s="60"/>
      <c r="ADB12209" s="60"/>
      <c r="ADC12209" s="60"/>
      <c r="ADD12209" s="60"/>
      <c r="ADE12209" s="60"/>
    </row>
    <row r="12210" spans="760:785" x14ac:dyDescent="0.25">
      <c r="ACF12210" s="60"/>
      <c r="ACG12210" s="60"/>
      <c r="ACH12210" s="60"/>
      <c r="ACI12210" s="60"/>
      <c r="ACJ12210" s="60"/>
      <c r="ACK12210" s="60"/>
      <c r="ACL12210" s="60"/>
      <c r="ACM12210" s="60"/>
      <c r="ACN12210" s="60"/>
      <c r="ACO12210" s="60"/>
      <c r="ACP12210" s="60"/>
      <c r="ACQ12210" s="60"/>
      <c r="ACR12210" s="60"/>
      <c r="ACS12210" s="60"/>
      <c r="ACT12210" s="60"/>
      <c r="ACU12210" s="60"/>
      <c r="ACV12210" s="60"/>
      <c r="ACW12210" s="60"/>
      <c r="ACX12210" s="60"/>
      <c r="ACY12210" s="60">
        <v>0.91314228845232404</v>
      </c>
      <c r="ACZ12210" s="60"/>
      <c r="ADA12210" s="60"/>
      <c r="ADB12210" s="60"/>
      <c r="ADC12210" s="60"/>
      <c r="ADD12210" s="60"/>
      <c r="ADE12210" s="60"/>
    </row>
    <row r="12211" spans="760:785" x14ac:dyDescent="0.25">
      <c r="ACF12211" s="60"/>
      <c r="ACG12211" s="60"/>
      <c r="ACH12211" s="60"/>
      <c r="ACI12211" s="60"/>
      <c r="ACJ12211" s="60"/>
      <c r="ACK12211" s="60"/>
      <c r="ACL12211" s="60"/>
      <c r="ACM12211" s="60"/>
      <c r="ACN12211" s="60"/>
      <c r="ACO12211" s="60"/>
      <c r="ACP12211" s="60"/>
      <c r="ACQ12211" s="60"/>
      <c r="ACR12211" s="60"/>
      <c r="ACS12211" s="60"/>
      <c r="ACT12211" s="60"/>
      <c r="ACU12211" s="60"/>
      <c r="ACV12211" s="60"/>
      <c r="ACW12211" s="60"/>
      <c r="ACX12211" s="60"/>
      <c r="ACY12211" s="60">
        <v>0.913138615296477</v>
      </c>
      <c r="ACZ12211" s="60"/>
      <c r="ADA12211" s="60"/>
      <c r="ADB12211" s="60"/>
      <c r="ADC12211" s="60"/>
      <c r="ADD12211" s="60"/>
      <c r="ADE12211" s="60"/>
    </row>
    <row r="12212" spans="760:785" x14ac:dyDescent="0.25">
      <c r="ACF12212" s="60"/>
      <c r="ACG12212" s="60"/>
      <c r="ACH12212" s="60"/>
      <c r="ACI12212" s="60"/>
      <c r="ACJ12212" s="60"/>
      <c r="ACK12212" s="60"/>
      <c r="ACL12212" s="60"/>
      <c r="ACM12212" s="60"/>
      <c r="ACN12212" s="60"/>
      <c r="ACO12212" s="60"/>
      <c r="ACP12212" s="60"/>
      <c r="ACQ12212" s="60"/>
      <c r="ACR12212" s="60"/>
      <c r="ACS12212" s="60"/>
      <c r="ACT12212" s="60"/>
      <c r="ACU12212" s="60"/>
      <c r="ACV12212" s="60"/>
      <c r="ACW12212" s="60"/>
      <c r="ACX12212" s="60"/>
      <c r="ACY12212" s="60">
        <v>0.91310126099799405</v>
      </c>
      <c r="ACZ12212" s="60"/>
      <c r="ADA12212" s="60"/>
      <c r="ADB12212" s="60"/>
      <c r="ADC12212" s="60"/>
      <c r="ADD12212" s="60"/>
      <c r="ADE12212" s="60"/>
    </row>
    <row r="12213" spans="760:785" x14ac:dyDescent="0.25">
      <c r="ACF12213" s="60"/>
      <c r="ACG12213" s="60"/>
      <c r="ACH12213" s="60"/>
      <c r="ACI12213" s="60"/>
      <c r="ACJ12213" s="60"/>
      <c r="ACK12213" s="60"/>
      <c r="ACL12213" s="60"/>
      <c r="ACM12213" s="60"/>
      <c r="ACN12213" s="60"/>
      <c r="ACO12213" s="60"/>
      <c r="ACP12213" s="60"/>
      <c r="ACQ12213" s="60"/>
      <c r="ACR12213" s="60"/>
      <c r="ACS12213" s="60"/>
      <c r="ACT12213" s="60"/>
      <c r="ACU12213" s="60"/>
      <c r="ACV12213" s="60"/>
      <c r="ACW12213" s="60"/>
      <c r="ACX12213" s="60"/>
      <c r="ACY12213" s="60">
        <v>0.91307597772717897</v>
      </c>
      <c r="ACZ12213" s="60"/>
      <c r="ADA12213" s="60"/>
      <c r="ADB12213" s="60"/>
      <c r="ADC12213" s="60"/>
      <c r="ADD12213" s="60"/>
      <c r="ADE12213" s="60"/>
    </row>
    <row r="12214" spans="760:785" x14ac:dyDescent="0.25">
      <c r="ACF12214" s="60"/>
      <c r="ACG12214" s="60"/>
      <c r="ACH12214" s="60"/>
      <c r="ACI12214" s="60"/>
      <c r="ACJ12214" s="60"/>
      <c r="ACK12214" s="60"/>
      <c r="ACL12214" s="60"/>
      <c r="ACM12214" s="60"/>
      <c r="ACN12214" s="60"/>
      <c r="ACO12214" s="60"/>
      <c r="ACP12214" s="60"/>
      <c r="ACQ12214" s="60"/>
      <c r="ACR12214" s="60"/>
      <c r="ACS12214" s="60"/>
      <c r="ACT12214" s="60"/>
      <c r="ACU12214" s="60"/>
      <c r="ACV12214" s="60"/>
      <c r="ACW12214" s="60"/>
      <c r="ACX12214" s="60"/>
      <c r="ACY12214" s="60">
        <v>0.91305609356149997</v>
      </c>
      <c r="ACZ12214" s="60"/>
      <c r="ADA12214" s="60"/>
      <c r="ADB12214" s="60"/>
      <c r="ADC12214" s="60"/>
      <c r="ADD12214" s="60"/>
      <c r="ADE12214" s="60"/>
    </row>
    <row r="12215" spans="760:785" x14ac:dyDescent="0.25">
      <c r="ACF12215" s="60"/>
      <c r="ACG12215" s="60"/>
      <c r="ACH12215" s="60"/>
      <c r="ACI12215" s="60"/>
      <c r="ACJ12215" s="60"/>
      <c r="ACK12215" s="60"/>
      <c r="ACL12215" s="60"/>
      <c r="ACM12215" s="60"/>
      <c r="ACN12215" s="60"/>
      <c r="ACO12215" s="60"/>
      <c r="ACP12215" s="60"/>
      <c r="ACQ12215" s="60"/>
      <c r="ACR12215" s="60"/>
      <c r="ACS12215" s="60"/>
      <c r="ACT12215" s="60"/>
      <c r="ACU12215" s="60"/>
      <c r="ACV12215" s="60"/>
      <c r="ACW12215" s="60"/>
      <c r="ACX12215" s="60"/>
      <c r="ACY12215" s="60">
        <v>0.91302173141489096</v>
      </c>
      <c r="ACZ12215" s="60"/>
      <c r="ADA12215" s="60"/>
      <c r="ADB12215" s="60"/>
      <c r="ADC12215" s="60"/>
      <c r="ADD12215" s="60"/>
      <c r="ADE12215" s="60"/>
    </row>
    <row r="12216" spans="760:785" x14ac:dyDescent="0.25">
      <c r="ACF12216" s="60"/>
      <c r="ACG12216" s="60"/>
      <c r="ACH12216" s="60"/>
      <c r="ACI12216" s="60"/>
      <c r="ACJ12216" s="60"/>
      <c r="ACK12216" s="60"/>
      <c r="ACL12216" s="60"/>
      <c r="ACM12216" s="60"/>
      <c r="ACN12216" s="60"/>
      <c r="ACO12216" s="60"/>
      <c r="ACP12216" s="60"/>
      <c r="ACQ12216" s="60"/>
      <c r="ACR12216" s="60"/>
      <c r="ACS12216" s="60"/>
      <c r="ACT12216" s="60"/>
      <c r="ACU12216" s="60"/>
      <c r="ACV12216" s="60"/>
      <c r="ACW12216" s="60"/>
      <c r="ACX12216" s="60"/>
      <c r="ACY12216" s="60">
        <v>0.91300574493882003</v>
      </c>
      <c r="ACZ12216" s="60"/>
      <c r="ADA12216" s="60"/>
      <c r="ADB12216" s="60"/>
      <c r="ADC12216" s="60"/>
      <c r="ADD12216" s="60"/>
      <c r="ADE12216" s="60"/>
    </row>
    <row r="12217" spans="760:785" x14ac:dyDescent="0.25">
      <c r="ACF12217" s="60"/>
      <c r="ACG12217" s="60"/>
      <c r="ACH12217" s="60"/>
      <c r="ACI12217" s="60"/>
      <c r="ACJ12217" s="60"/>
      <c r="ACK12217" s="60"/>
      <c r="ACL12217" s="60"/>
      <c r="ACM12217" s="60"/>
      <c r="ACN12217" s="60"/>
      <c r="ACO12217" s="60"/>
      <c r="ACP12217" s="60"/>
      <c r="ACQ12217" s="60"/>
      <c r="ACR12217" s="60"/>
      <c r="ACS12217" s="60"/>
      <c r="ACT12217" s="60"/>
      <c r="ACU12217" s="60"/>
      <c r="ACV12217" s="60"/>
      <c r="ACW12217" s="60"/>
      <c r="ACX12217" s="60"/>
      <c r="ACY12217" s="60">
        <v>0.91297246569388302</v>
      </c>
      <c r="ACZ12217" s="60"/>
      <c r="ADA12217" s="60"/>
      <c r="ADB12217" s="60"/>
      <c r="ADC12217" s="60"/>
      <c r="ADD12217" s="60"/>
      <c r="ADE12217" s="60"/>
    </row>
    <row r="12218" spans="760:785" x14ac:dyDescent="0.25">
      <c r="ACF12218" s="60"/>
      <c r="ACG12218" s="60"/>
      <c r="ACH12218" s="60"/>
      <c r="ACI12218" s="60"/>
      <c r="ACJ12218" s="60"/>
      <c r="ACK12218" s="60"/>
      <c r="ACL12218" s="60"/>
      <c r="ACM12218" s="60"/>
      <c r="ACN12218" s="60"/>
      <c r="ACO12218" s="60"/>
      <c r="ACP12218" s="60"/>
      <c r="ACQ12218" s="60"/>
      <c r="ACR12218" s="60"/>
      <c r="ACS12218" s="60"/>
      <c r="ACT12218" s="60"/>
      <c r="ACU12218" s="60"/>
      <c r="ACV12218" s="60"/>
      <c r="ACW12218" s="60"/>
      <c r="ACX12218" s="60"/>
      <c r="ACY12218" s="60">
        <v>0.91293518062318302</v>
      </c>
      <c r="ACZ12218" s="60"/>
      <c r="ADA12218" s="60"/>
      <c r="ADB12218" s="60"/>
      <c r="ADC12218" s="60"/>
      <c r="ADD12218" s="60"/>
      <c r="ADE12218" s="60"/>
    </row>
    <row r="12219" spans="760:785" x14ac:dyDescent="0.25">
      <c r="ACF12219" s="60"/>
      <c r="ACG12219" s="60"/>
      <c r="ACH12219" s="60"/>
      <c r="ACI12219" s="60"/>
      <c r="ACJ12219" s="60"/>
      <c r="ACK12219" s="60"/>
      <c r="ACL12219" s="60"/>
      <c r="ACM12219" s="60"/>
      <c r="ACN12219" s="60"/>
      <c r="ACO12219" s="60"/>
      <c r="ACP12219" s="60"/>
      <c r="ACQ12219" s="60"/>
      <c r="ACR12219" s="60"/>
      <c r="ACS12219" s="60"/>
      <c r="ACT12219" s="60"/>
      <c r="ACU12219" s="60"/>
      <c r="ACV12219" s="60"/>
      <c r="ACW12219" s="60"/>
      <c r="ACX12219" s="60"/>
      <c r="ACY12219" s="60">
        <v>0.91291595772059897</v>
      </c>
      <c r="ACZ12219" s="60"/>
      <c r="ADA12219" s="60"/>
      <c r="ADB12219" s="60"/>
      <c r="ADC12219" s="60"/>
      <c r="ADD12219" s="60"/>
      <c r="ADE12219" s="60"/>
    </row>
    <row r="12220" spans="760:785" x14ac:dyDescent="0.25">
      <c r="ACF12220" s="60"/>
      <c r="ACG12220" s="60"/>
      <c r="ACH12220" s="60"/>
      <c r="ACI12220" s="60"/>
      <c r="ACJ12220" s="60"/>
      <c r="ACK12220" s="60"/>
      <c r="ACL12220" s="60"/>
      <c r="ACM12220" s="60"/>
      <c r="ACN12220" s="60"/>
      <c r="ACO12220" s="60"/>
      <c r="ACP12220" s="60"/>
      <c r="ACQ12220" s="60"/>
      <c r="ACR12220" s="60"/>
      <c r="ACS12220" s="60"/>
      <c r="ACT12220" s="60"/>
      <c r="ACU12220" s="60"/>
      <c r="ACV12220" s="60"/>
      <c r="ACW12220" s="60"/>
      <c r="ACX12220" s="60"/>
      <c r="ACY12220" s="60">
        <v>0.91290910160510796</v>
      </c>
      <c r="ACZ12220" s="60"/>
      <c r="ADA12220" s="60"/>
      <c r="ADB12220" s="60"/>
      <c r="ADC12220" s="60"/>
      <c r="ADD12220" s="60"/>
      <c r="ADE12220" s="60"/>
    </row>
    <row r="12221" spans="760:785" x14ac:dyDescent="0.25">
      <c r="ACF12221" s="60"/>
      <c r="ACG12221" s="60"/>
      <c r="ACH12221" s="60"/>
      <c r="ACI12221" s="60"/>
      <c r="ACJ12221" s="60"/>
      <c r="ACK12221" s="60"/>
      <c r="ACL12221" s="60"/>
      <c r="ACM12221" s="60"/>
      <c r="ACN12221" s="60"/>
      <c r="ACO12221" s="60"/>
      <c r="ACP12221" s="60"/>
      <c r="ACQ12221" s="60"/>
      <c r="ACR12221" s="60"/>
      <c r="ACS12221" s="60"/>
      <c r="ACT12221" s="60"/>
      <c r="ACU12221" s="60"/>
      <c r="ACV12221" s="60"/>
      <c r="ACW12221" s="60"/>
      <c r="ACX12221" s="60"/>
      <c r="ACY12221" s="60">
        <v>0.91285975396464802</v>
      </c>
      <c r="ACZ12221" s="60"/>
      <c r="ADA12221" s="60"/>
      <c r="ADB12221" s="60"/>
      <c r="ADC12221" s="60"/>
      <c r="ADD12221" s="60"/>
      <c r="ADE12221" s="60"/>
    </row>
    <row r="12222" spans="760:785" x14ac:dyDescent="0.25">
      <c r="ACF12222" s="60"/>
      <c r="ACG12222" s="60"/>
      <c r="ACH12222" s="60"/>
      <c r="ACI12222" s="60"/>
      <c r="ACJ12222" s="60"/>
      <c r="ACK12222" s="60"/>
      <c r="ACL12222" s="60"/>
      <c r="ACM12222" s="60"/>
      <c r="ACN12222" s="60"/>
      <c r="ACO12222" s="60"/>
      <c r="ACP12222" s="60"/>
      <c r="ACQ12222" s="60"/>
      <c r="ACR12222" s="60"/>
      <c r="ACS12222" s="60"/>
      <c r="ACT12222" s="60"/>
      <c r="ACU12222" s="60"/>
      <c r="ACV12222" s="60"/>
      <c r="ACW12222" s="60"/>
      <c r="ACX12222" s="60"/>
      <c r="ACY12222" s="60">
        <v>0.91280574815766102</v>
      </c>
      <c r="ACZ12222" s="60"/>
      <c r="ADA12222" s="60"/>
      <c r="ADB12222" s="60"/>
      <c r="ADC12222" s="60"/>
      <c r="ADD12222" s="60"/>
      <c r="ADE12222" s="60"/>
    </row>
    <row r="12223" spans="760:785" x14ac:dyDescent="0.25">
      <c r="ACF12223" s="60"/>
      <c r="ACG12223" s="60"/>
      <c r="ACH12223" s="60"/>
      <c r="ACI12223" s="60"/>
      <c r="ACJ12223" s="60"/>
      <c r="ACK12223" s="60"/>
      <c r="ACL12223" s="60"/>
      <c r="ACM12223" s="60"/>
      <c r="ACN12223" s="60"/>
      <c r="ACO12223" s="60"/>
      <c r="ACP12223" s="60"/>
      <c r="ACQ12223" s="60"/>
      <c r="ACR12223" s="60"/>
      <c r="ACS12223" s="60"/>
      <c r="ACT12223" s="60"/>
      <c r="ACU12223" s="60"/>
      <c r="ACV12223" s="60"/>
      <c r="ACW12223" s="60"/>
      <c r="ACX12223" s="60"/>
      <c r="ACY12223" s="60">
        <v>0.91279967866905498</v>
      </c>
      <c r="ACZ12223" s="60"/>
      <c r="ADA12223" s="60"/>
      <c r="ADB12223" s="60"/>
      <c r="ADC12223" s="60"/>
      <c r="ADD12223" s="60"/>
      <c r="ADE12223" s="60"/>
    </row>
    <row r="12224" spans="760:785" x14ac:dyDescent="0.25">
      <c r="ACF12224" s="60"/>
      <c r="ACG12224" s="60"/>
      <c r="ACH12224" s="60"/>
      <c r="ACI12224" s="60"/>
      <c r="ACJ12224" s="60"/>
      <c r="ACK12224" s="60"/>
      <c r="ACL12224" s="60"/>
      <c r="ACM12224" s="60"/>
      <c r="ACN12224" s="60"/>
      <c r="ACO12224" s="60"/>
      <c r="ACP12224" s="60"/>
      <c r="ACQ12224" s="60"/>
      <c r="ACR12224" s="60"/>
      <c r="ACS12224" s="60"/>
      <c r="ACT12224" s="60"/>
      <c r="ACU12224" s="60"/>
      <c r="ACV12224" s="60"/>
      <c r="ACW12224" s="60"/>
      <c r="ACX12224" s="60"/>
      <c r="ACY12224" s="60">
        <v>0.91278947452953396</v>
      </c>
      <c r="ACZ12224" s="60"/>
      <c r="ADA12224" s="60"/>
      <c r="ADB12224" s="60"/>
      <c r="ADC12224" s="60"/>
      <c r="ADD12224" s="60"/>
      <c r="ADE12224" s="60"/>
    </row>
    <row r="12225" spans="760:785" x14ac:dyDescent="0.25">
      <c r="ACF12225" s="60"/>
      <c r="ACG12225" s="60"/>
      <c r="ACH12225" s="60"/>
      <c r="ACI12225" s="60"/>
      <c r="ACJ12225" s="60"/>
      <c r="ACK12225" s="60"/>
      <c r="ACL12225" s="60"/>
      <c r="ACM12225" s="60"/>
      <c r="ACN12225" s="60"/>
      <c r="ACO12225" s="60"/>
      <c r="ACP12225" s="60"/>
      <c r="ACQ12225" s="60"/>
      <c r="ACR12225" s="60"/>
      <c r="ACS12225" s="60"/>
      <c r="ACT12225" s="60"/>
      <c r="ACU12225" s="60"/>
      <c r="ACV12225" s="60"/>
      <c r="ACW12225" s="60"/>
      <c r="ACX12225" s="60"/>
      <c r="ACY12225" s="60">
        <v>0.912781433472313</v>
      </c>
      <c r="ACZ12225" s="60"/>
      <c r="ADA12225" s="60"/>
      <c r="ADB12225" s="60"/>
      <c r="ADC12225" s="60"/>
      <c r="ADD12225" s="60"/>
      <c r="ADE12225" s="60"/>
    </row>
    <row r="12226" spans="760:785" x14ac:dyDescent="0.25">
      <c r="ACF12226" s="60"/>
      <c r="ACG12226" s="60"/>
      <c r="ACH12226" s="60"/>
      <c r="ACI12226" s="60"/>
      <c r="ACJ12226" s="60"/>
      <c r="ACK12226" s="60"/>
      <c r="ACL12226" s="60"/>
      <c r="ACM12226" s="60"/>
      <c r="ACN12226" s="60"/>
      <c r="ACO12226" s="60"/>
      <c r="ACP12226" s="60"/>
      <c r="ACQ12226" s="60"/>
      <c r="ACR12226" s="60"/>
      <c r="ACS12226" s="60"/>
      <c r="ACT12226" s="60"/>
      <c r="ACU12226" s="60"/>
      <c r="ACV12226" s="60"/>
      <c r="ACW12226" s="60"/>
      <c r="ACX12226" s="60"/>
      <c r="ACY12226" s="60">
        <v>0.91276562087689905</v>
      </c>
      <c r="ACZ12226" s="60"/>
      <c r="ADA12226" s="60"/>
      <c r="ADB12226" s="60"/>
      <c r="ADC12226" s="60"/>
      <c r="ADD12226" s="60"/>
      <c r="ADE12226" s="60"/>
    </row>
    <row r="12227" spans="760:785" x14ac:dyDescent="0.25">
      <c r="ACF12227" s="60"/>
      <c r="ACG12227" s="60"/>
      <c r="ACH12227" s="60"/>
      <c r="ACI12227" s="60"/>
      <c r="ACJ12227" s="60"/>
      <c r="ACK12227" s="60"/>
      <c r="ACL12227" s="60"/>
      <c r="ACM12227" s="60"/>
      <c r="ACN12227" s="60"/>
      <c r="ACO12227" s="60"/>
      <c r="ACP12227" s="60"/>
      <c r="ACQ12227" s="60"/>
      <c r="ACR12227" s="60"/>
      <c r="ACS12227" s="60"/>
      <c r="ACT12227" s="60"/>
      <c r="ACU12227" s="60"/>
      <c r="ACV12227" s="60"/>
      <c r="ACW12227" s="60"/>
      <c r="ACX12227" s="60"/>
      <c r="ACY12227" s="60">
        <v>0.91271719668826501</v>
      </c>
      <c r="ACZ12227" s="60"/>
      <c r="ADA12227" s="60"/>
      <c r="ADB12227" s="60"/>
      <c r="ADC12227" s="60"/>
      <c r="ADD12227" s="60"/>
      <c r="ADE12227" s="60"/>
    </row>
    <row r="12228" spans="760:785" x14ac:dyDescent="0.25">
      <c r="ACF12228" s="60"/>
      <c r="ACG12228" s="60"/>
      <c r="ACH12228" s="60"/>
      <c r="ACI12228" s="60"/>
      <c r="ACJ12228" s="60"/>
      <c r="ACK12228" s="60"/>
      <c r="ACL12228" s="60"/>
      <c r="ACM12228" s="60"/>
      <c r="ACN12228" s="60"/>
      <c r="ACO12228" s="60"/>
      <c r="ACP12228" s="60"/>
      <c r="ACQ12228" s="60"/>
      <c r="ACR12228" s="60"/>
      <c r="ACS12228" s="60"/>
      <c r="ACT12228" s="60"/>
      <c r="ACU12228" s="60"/>
      <c r="ACV12228" s="60"/>
      <c r="ACW12228" s="60"/>
      <c r="ACX12228" s="60"/>
      <c r="ACY12228" s="60">
        <v>0.91270135687735399</v>
      </c>
      <c r="ACZ12228" s="60"/>
      <c r="ADA12228" s="60"/>
      <c r="ADB12228" s="60"/>
      <c r="ADC12228" s="60"/>
      <c r="ADD12228" s="60"/>
      <c r="ADE12228" s="60"/>
    </row>
    <row r="12229" spans="760:785" x14ac:dyDescent="0.25">
      <c r="ACF12229" s="60"/>
      <c r="ACG12229" s="60"/>
      <c r="ACH12229" s="60"/>
      <c r="ACI12229" s="60"/>
      <c r="ACJ12229" s="60"/>
      <c r="ACK12229" s="60"/>
      <c r="ACL12229" s="60"/>
      <c r="ACM12229" s="60"/>
      <c r="ACN12229" s="60"/>
      <c r="ACO12229" s="60"/>
      <c r="ACP12229" s="60"/>
      <c r="ACQ12229" s="60"/>
      <c r="ACR12229" s="60"/>
      <c r="ACS12229" s="60"/>
      <c r="ACT12229" s="60"/>
      <c r="ACU12229" s="60"/>
      <c r="ACV12229" s="60"/>
      <c r="ACW12229" s="60"/>
      <c r="ACX12229" s="60"/>
      <c r="ACY12229" s="60">
        <v>0.91260738022285004</v>
      </c>
      <c r="ACZ12229" s="60"/>
      <c r="ADA12229" s="60"/>
      <c r="ADB12229" s="60"/>
      <c r="ADC12229" s="60"/>
      <c r="ADD12229" s="60"/>
      <c r="ADE12229" s="60"/>
    </row>
    <row r="12230" spans="760:785" x14ac:dyDescent="0.25">
      <c r="ACF12230" s="60"/>
      <c r="ACG12230" s="60"/>
      <c r="ACH12230" s="60"/>
      <c r="ACI12230" s="60"/>
      <c r="ACJ12230" s="60"/>
      <c r="ACK12230" s="60"/>
      <c r="ACL12230" s="60"/>
      <c r="ACM12230" s="60"/>
      <c r="ACN12230" s="60"/>
      <c r="ACO12230" s="60"/>
      <c r="ACP12230" s="60"/>
      <c r="ACQ12230" s="60"/>
      <c r="ACR12230" s="60"/>
      <c r="ACS12230" s="60"/>
      <c r="ACT12230" s="60"/>
      <c r="ACU12230" s="60"/>
      <c r="ACV12230" s="60"/>
      <c r="ACW12230" s="60"/>
      <c r="ACX12230" s="60"/>
      <c r="ACY12230" s="60">
        <v>0.91258899629291501</v>
      </c>
      <c r="ACZ12230" s="60"/>
      <c r="ADA12230" s="60"/>
      <c r="ADB12230" s="60"/>
      <c r="ADC12230" s="60"/>
      <c r="ADD12230" s="60"/>
      <c r="ADE12230" s="60"/>
    </row>
    <row r="12231" spans="760:785" x14ac:dyDescent="0.25">
      <c r="ACF12231" s="60"/>
      <c r="ACG12231" s="60"/>
      <c r="ACH12231" s="60"/>
      <c r="ACI12231" s="60"/>
      <c r="ACJ12231" s="60"/>
      <c r="ACK12231" s="60"/>
      <c r="ACL12231" s="60"/>
      <c r="ACM12231" s="60"/>
      <c r="ACN12231" s="60"/>
      <c r="ACO12231" s="60"/>
      <c r="ACP12231" s="60"/>
      <c r="ACQ12231" s="60"/>
      <c r="ACR12231" s="60"/>
      <c r="ACS12231" s="60"/>
      <c r="ACT12231" s="60"/>
      <c r="ACU12231" s="60"/>
      <c r="ACV12231" s="60"/>
      <c r="ACW12231" s="60"/>
      <c r="ACX12231" s="60"/>
      <c r="ACY12231" s="60">
        <v>0.91252138725437404</v>
      </c>
      <c r="ACZ12231" s="60"/>
      <c r="ADA12231" s="60"/>
      <c r="ADB12231" s="60"/>
      <c r="ADC12231" s="60"/>
      <c r="ADD12231" s="60"/>
      <c r="ADE12231" s="60"/>
    </row>
    <row r="12232" spans="760:785" x14ac:dyDescent="0.25">
      <c r="ACF12232" s="60"/>
      <c r="ACG12232" s="60"/>
      <c r="ACH12232" s="60"/>
      <c r="ACI12232" s="60"/>
      <c r="ACJ12232" s="60"/>
      <c r="ACK12232" s="60"/>
      <c r="ACL12232" s="60"/>
      <c r="ACM12232" s="60"/>
      <c r="ACN12232" s="60"/>
      <c r="ACO12232" s="60"/>
      <c r="ACP12232" s="60"/>
      <c r="ACQ12232" s="60"/>
      <c r="ACR12232" s="60"/>
      <c r="ACS12232" s="60"/>
      <c r="ACT12232" s="60"/>
      <c r="ACU12232" s="60"/>
      <c r="ACV12232" s="60"/>
      <c r="ACW12232" s="60"/>
      <c r="ACX12232" s="60"/>
      <c r="ACY12232" s="60">
        <v>0.91250710640319099</v>
      </c>
      <c r="ACZ12232" s="60"/>
      <c r="ADA12232" s="60"/>
      <c r="ADB12232" s="60"/>
      <c r="ADC12232" s="60"/>
      <c r="ADD12232" s="60"/>
      <c r="ADE12232" s="60"/>
    </row>
    <row r="12233" spans="760:785" x14ac:dyDescent="0.25">
      <c r="ACF12233" s="60"/>
      <c r="ACG12233" s="60"/>
      <c r="ACH12233" s="60"/>
      <c r="ACI12233" s="60"/>
      <c r="ACJ12233" s="60"/>
      <c r="ACK12233" s="60"/>
      <c r="ACL12233" s="60"/>
      <c r="ACM12233" s="60"/>
      <c r="ACN12233" s="60"/>
      <c r="ACO12233" s="60"/>
      <c r="ACP12233" s="60"/>
      <c r="ACQ12233" s="60"/>
      <c r="ACR12233" s="60"/>
      <c r="ACS12233" s="60"/>
      <c r="ACT12233" s="60"/>
      <c r="ACU12233" s="60"/>
      <c r="ACV12233" s="60"/>
      <c r="ACW12233" s="60"/>
      <c r="ACX12233" s="60"/>
      <c r="ACY12233" s="60">
        <v>0.91248700939996696</v>
      </c>
      <c r="ACZ12233" s="60"/>
      <c r="ADA12233" s="60"/>
      <c r="ADB12233" s="60"/>
      <c r="ADC12233" s="60"/>
      <c r="ADD12233" s="60"/>
      <c r="ADE12233" s="60"/>
    </row>
    <row r="12234" spans="760:785" x14ac:dyDescent="0.25">
      <c r="ACF12234" s="60"/>
      <c r="ACG12234" s="60"/>
      <c r="ACH12234" s="60"/>
      <c r="ACI12234" s="60"/>
      <c r="ACJ12234" s="60"/>
      <c r="ACK12234" s="60"/>
      <c r="ACL12234" s="60"/>
      <c r="ACM12234" s="60"/>
      <c r="ACN12234" s="60"/>
      <c r="ACO12234" s="60"/>
      <c r="ACP12234" s="60"/>
      <c r="ACQ12234" s="60"/>
      <c r="ACR12234" s="60"/>
      <c r="ACS12234" s="60"/>
      <c r="ACT12234" s="60"/>
      <c r="ACU12234" s="60"/>
      <c r="ACV12234" s="60"/>
      <c r="ACW12234" s="60"/>
      <c r="ACX12234" s="60"/>
      <c r="ACY12234" s="60">
        <v>0.91243916280329795</v>
      </c>
      <c r="ACZ12234" s="60"/>
      <c r="ADA12234" s="60"/>
      <c r="ADB12234" s="60"/>
      <c r="ADC12234" s="60"/>
      <c r="ADD12234" s="60"/>
      <c r="ADE12234" s="60"/>
    </row>
    <row r="12235" spans="760:785" x14ac:dyDescent="0.25">
      <c r="ACF12235" s="60"/>
      <c r="ACG12235" s="60"/>
      <c r="ACH12235" s="60"/>
      <c r="ACI12235" s="60"/>
      <c r="ACJ12235" s="60"/>
      <c r="ACK12235" s="60"/>
      <c r="ACL12235" s="60"/>
      <c r="ACM12235" s="60"/>
      <c r="ACN12235" s="60"/>
      <c r="ACO12235" s="60"/>
      <c r="ACP12235" s="60"/>
      <c r="ACQ12235" s="60"/>
      <c r="ACR12235" s="60"/>
      <c r="ACS12235" s="60"/>
      <c r="ACT12235" s="60"/>
      <c r="ACU12235" s="60"/>
      <c r="ACV12235" s="60"/>
      <c r="ACW12235" s="60"/>
      <c r="ACX12235" s="60"/>
      <c r="ACY12235" s="60">
        <v>0.912361346097876</v>
      </c>
      <c r="ACZ12235" s="60"/>
      <c r="ADA12235" s="60"/>
      <c r="ADB12235" s="60"/>
      <c r="ADC12235" s="60"/>
      <c r="ADD12235" s="60"/>
      <c r="ADE12235" s="60"/>
    </row>
    <row r="12236" spans="760:785" x14ac:dyDescent="0.25">
      <c r="ACF12236" s="60"/>
      <c r="ACG12236" s="60"/>
      <c r="ACH12236" s="60"/>
      <c r="ACI12236" s="60"/>
      <c r="ACJ12236" s="60"/>
      <c r="ACK12236" s="60"/>
      <c r="ACL12236" s="60"/>
      <c r="ACM12236" s="60"/>
      <c r="ACN12236" s="60"/>
      <c r="ACO12236" s="60"/>
      <c r="ACP12236" s="60"/>
      <c r="ACQ12236" s="60"/>
      <c r="ACR12236" s="60"/>
      <c r="ACS12236" s="60"/>
      <c r="ACT12236" s="60"/>
      <c r="ACU12236" s="60"/>
      <c r="ACV12236" s="60"/>
      <c r="ACW12236" s="60"/>
      <c r="ACX12236" s="60"/>
      <c r="ACY12236" s="60">
        <v>0.91232928918991196</v>
      </c>
      <c r="ACZ12236" s="60"/>
      <c r="ADA12236" s="60"/>
      <c r="ADB12236" s="60"/>
      <c r="ADC12236" s="60"/>
      <c r="ADD12236" s="60"/>
      <c r="ADE12236" s="60"/>
    </row>
    <row r="12237" spans="760:785" x14ac:dyDescent="0.25">
      <c r="ACF12237" s="60"/>
      <c r="ACG12237" s="60"/>
      <c r="ACH12237" s="60"/>
      <c r="ACI12237" s="60"/>
      <c r="ACJ12237" s="60"/>
      <c r="ACK12237" s="60"/>
      <c r="ACL12237" s="60"/>
      <c r="ACM12237" s="60"/>
      <c r="ACN12237" s="60"/>
      <c r="ACO12237" s="60"/>
      <c r="ACP12237" s="60"/>
      <c r="ACQ12237" s="60"/>
      <c r="ACR12237" s="60"/>
      <c r="ACS12237" s="60"/>
      <c r="ACT12237" s="60"/>
      <c r="ACU12237" s="60"/>
      <c r="ACV12237" s="60"/>
      <c r="ACW12237" s="60"/>
      <c r="ACX12237" s="60"/>
      <c r="ACY12237" s="60">
        <v>0.91229519992679098</v>
      </c>
      <c r="ACZ12237" s="60"/>
      <c r="ADA12237" s="60"/>
      <c r="ADB12237" s="60"/>
      <c r="ADC12237" s="60"/>
      <c r="ADD12237" s="60"/>
      <c r="ADE12237" s="60"/>
    </row>
    <row r="12238" spans="760:785" x14ac:dyDescent="0.25">
      <c r="ACF12238" s="60"/>
      <c r="ACG12238" s="60"/>
      <c r="ACH12238" s="60"/>
      <c r="ACI12238" s="60"/>
      <c r="ACJ12238" s="60"/>
      <c r="ACK12238" s="60"/>
      <c r="ACL12238" s="60"/>
      <c r="ACM12238" s="60"/>
      <c r="ACN12238" s="60"/>
      <c r="ACO12238" s="60"/>
      <c r="ACP12238" s="60"/>
      <c r="ACQ12238" s="60"/>
      <c r="ACR12238" s="60"/>
      <c r="ACS12238" s="60"/>
      <c r="ACT12238" s="60"/>
      <c r="ACU12238" s="60"/>
      <c r="ACV12238" s="60"/>
      <c r="ACW12238" s="60"/>
      <c r="ACX12238" s="60"/>
      <c r="ACY12238" s="60">
        <v>0.91228350040845596</v>
      </c>
      <c r="ACZ12238" s="60"/>
      <c r="ADA12238" s="60"/>
      <c r="ADB12238" s="60"/>
      <c r="ADC12238" s="60"/>
      <c r="ADD12238" s="60"/>
      <c r="ADE12238" s="60"/>
    </row>
    <row r="12239" spans="760:785" x14ac:dyDescent="0.25">
      <c r="ACF12239" s="60"/>
      <c r="ACG12239" s="60"/>
      <c r="ACH12239" s="60"/>
      <c r="ACI12239" s="60"/>
      <c r="ACJ12239" s="60"/>
      <c r="ACK12239" s="60"/>
      <c r="ACL12239" s="60"/>
      <c r="ACM12239" s="60"/>
      <c r="ACN12239" s="60"/>
      <c r="ACO12239" s="60"/>
      <c r="ACP12239" s="60"/>
      <c r="ACQ12239" s="60"/>
      <c r="ACR12239" s="60"/>
      <c r="ACS12239" s="60"/>
      <c r="ACT12239" s="60"/>
      <c r="ACU12239" s="60"/>
      <c r="ACV12239" s="60"/>
      <c r="ACW12239" s="60"/>
      <c r="ACX12239" s="60"/>
      <c r="ACY12239" s="60">
        <v>0.91224921498853595</v>
      </c>
      <c r="ACZ12239" s="60"/>
      <c r="ADA12239" s="60"/>
      <c r="ADB12239" s="60"/>
      <c r="ADC12239" s="60"/>
      <c r="ADD12239" s="60"/>
      <c r="ADE12239" s="60"/>
    </row>
    <row r="12240" spans="760:785" x14ac:dyDescent="0.25">
      <c r="ACF12240" s="60"/>
      <c r="ACG12240" s="60"/>
      <c r="ACH12240" s="60"/>
      <c r="ACI12240" s="60"/>
      <c r="ACJ12240" s="60"/>
      <c r="ACK12240" s="60"/>
      <c r="ACL12240" s="60"/>
      <c r="ACM12240" s="60"/>
      <c r="ACN12240" s="60"/>
      <c r="ACO12240" s="60"/>
      <c r="ACP12240" s="60"/>
      <c r="ACQ12240" s="60"/>
      <c r="ACR12240" s="60"/>
      <c r="ACS12240" s="60"/>
      <c r="ACT12240" s="60"/>
      <c r="ACU12240" s="60"/>
      <c r="ACV12240" s="60"/>
      <c r="ACW12240" s="60"/>
      <c r="ACX12240" s="60"/>
      <c r="ACY12240" s="60">
        <v>0.91224489104032302</v>
      </c>
      <c r="ACZ12240" s="60"/>
      <c r="ADA12240" s="60"/>
      <c r="ADB12240" s="60"/>
      <c r="ADC12240" s="60"/>
      <c r="ADD12240" s="60"/>
      <c r="ADE12240" s="60"/>
    </row>
    <row r="12241" spans="760:785" x14ac:dyDescent="0.25">
      <c r="ACF12241" s="60"/>
      <c r="ACG12241" s="60"/>
      <c r="ACH12241" s="60"/>
      <c r="ACI12241" s="60"/>
      <c r="ACJ12241" s="60"/>
      <c r="ACK12241" s="60"/>
      <c r="ACL12241" s="60"/>
      <c r="ACM12241" s="60"/>
      <c r="ACN12241" s="60"/>
      <c r="ACO12241" s="60"/>
      <c r="ACP12241" s="60"/>
      <c r="ACQ12241" s="60"/>
      <c r="ACR12241" s="60"/>
      <c r="ACS12241" s="60"/>
      <c r="ACT12241" s="60"/>
      <c r="ACU12241" s="60"/>
      <c r="ACV12241" s="60"/>
      <c r="ACW12241" s="60"/>
      <c r="ACX12241" s="60"/>
      <c r="ACY12241" s="60">
        <v>0.91221544362415197</v>
      </c>
      <c r="ACZ12241" s="60"/>
      <c r="ADA12241" s="60"/>
      <c r="ADB12241" s="60"/>
      <c r="ADC12241" s="60"/>
      <c r="ADD12241" s="60"/>
      <c r="ADE12241" s="60"/>
    </row>
    <row r="12242" spans="760:785" x14ac:dyDescent="0.25">
      <c r="ACF12242" s="60"/>
      <c r="ACG12242" s="60"/>
      <c r="ACH12242" s="60"/>
      <c r="ACI12242" s="60"/>
      <c r="ACJ12242" s="60"/>
      <c r="ACK12242" s="60"/>
      <c r="ACL12242" s="60"/>
      <c r="ACM12242" s="60"/>
      <c r="ACN12242" s="60"/>
      <c r="ACO12242" s="60"/>
      <c r="ACP12242" s="60"/>
      <c r="ACQ12242" s="60"/>
      <c r="ACR12242" s="60"/>
      <c r="ACS12242" s="60"/>
      <c r="ACT12242" s="60"/>
      <c r="ACU12242" s="60"/>
      <c r="ACV12242" s="60"/>
      <c r="ACW12242" s="60"/>
      <c r="ACX12242" s="60"/>
      <c r="ACY12242" s="60">
        <v>0.912186035000081</v>
      </c>
      <c r="ACZ12242" s="60"/>
      <c r="ADA12242" s="60"/>
      <c r="ADB12242" s="60"/>
      <c r="ADC12242" s="60"/>
      <c r="ADD12242" s="60"/>
      <c r="ADE12242" s="60"/>
    </row>
    <row r="12243" spans="760:785" x14ac:dyDescent="0.25">
      <c r="ACF12243" s="60"/>
      <c r="ACG12243" s="60"/>
      <c r="ACH12243" s="60"/>
      <c r="ACI12243" s="60"/>
      <c r="ACJ12243" s="60"/>
      <c r="ACK12243" s="60"/>
      <c r="ACL12243" s="60"/>
      <c r="ACM12243" s="60"/>
      <c r="ACN12243" s="60"/>
      <c r="ACO12243" s="60"/>
      <c r="ACP12243" s="60"/>
      <c r="ACQ12243" s="60"/>
      <c r="ACR12243" s="60"/>
      <c r="ACS12243" s="60"/>
      <c r="ACT12243" s="60"/>
      <c r="ACU12243" s="60"/>
      <c r="ACV12243" s="60"/>
      <c r="ACW12243" s="60"/>
      <c r="ACX12243" s="60"/>
      <c r="ACY12243" s="60">
        <v>0.91214517237758497</v>
      </c>
      <c r="ACZ12243" s="60"/>
      <c r="ADA12243" s="60"/>
      <c r="ADB12243" s="60"/>
      <c r="ADC12243" s="60"/>
      <c r="ADD12243" s="60"/>
      <c r="ADE12243" s="60"/>
    </row>
    <row r="12244" spans="760:785" x14ac:dyDescent="0.25">
      <c r="ACF12244" s="60"/>
      <c r="ACG12244" s="60"/>
      <c r="ACH12244" s="60"/>
      <c r="ACI12244" s="60"/>
      <c r="ACJ12244" s="60"/>
      <c r="ACK12244" s="60"/>
      <c r="ACL12244" s="60"/>
      <c r="ACM12244" s="60"/>
      <c r="ACN12244" s="60"/>
      <c r="ACO12244" s="60"/>
      <c r="ACP12244" s="60"/>
      <c r="ACQ12244" s="60"/>
      <c r="ACR12244" s="60"/>
      <c r="ACS12244" s="60"/>
      <c r="ACT12244" s="60"/>
      <c r="ACU12244" s="60"/>
      <c r="ACV12244" s="60"/>
      <c r="ACW12244" s="60"/>
      <c r="ACX12244" s="60"/>
      <c r="ACY12244" s="60">
        <v>0.91207911106149298</v>
      </c>
      <c r="ACZ12244" s="60"/>
      <c r="ADA12244" s="60"/>
      <c r="ADB12244" s="60"/>
      <c r="ADC12244" s="60"/>
      <c r="ADD12244" s="60"/>
      <c r="ADE12244" s="60"/>
    </row>
    <row r="12245" spans="760:785" x14ac:dyDescent="0.25">
      <c r="ACF12245" s="60"/>
      <c r="ACG12245" s="60"/>
      <c r="ACH12245" s="60"/>
      <c r="ACI12245" s="60"/>
      <c r="ACJ12245" s="60"/>
      <c r="ACK12245" s="60"/>
      <c r="ACL12245" s="60"/>
      <c r="ACM12245" s="60"/>
      <c r="ACN12245" s="60"/>
      <c r="ACO12245" s="60"/>
      <c r="ACP12245" s="60"/>
      <c r="ACQ12245" s="60"/>
      <c r="ACR12245" s="60"/>
      <c r="ACS12245" s="60"/>
      <c r="ACT12245" s="60"/>
      <c r="ACU12245" s="60"/>
      <c r="ACV12245" s="60"/>
      <c r="ACW12245" s="60"/>
      <c r="ACX12245" s="60"/>
      <c r="ACY12245" s="60">
        <v>0.91207625902275702</v>
      </c>
      <c r="ACZ12245" s="60"/>
      <c r="ADA12245" s="60"/>
      <c r="ADB12245" s="60"/>
      <c r="ADC12245" s="60"/>
      <c r="ADD12245" s="60"/>
      <c r="ADE12245" s="60"/>
    </row>
    <row r="12246" spans="760:785" x14ac:dyDescent="0.25">
      <c r="ACF12246" s="60"/>
      <c r="ACG12246" s="60"/>
      <c r="ACH12246" s="60"/>
      <c r="ACI12246" s="60"/>
      <c r="ACJ12246" s="60"/>
      <c r="ACK12246" s="60"/>
      <c r="ACL12246" s="60"/>
      <c r="ACM12246" s="60"/>
      <c r="ACN12246" s="60"/>
      <c r="ACO12246" s="60"/>
      <c r="ACP12246" s="60"/>
      <c r="ACQ12246" s="60"/>
      <c r="ACR12246" s="60"/>
      <c r="ACS12246" s="60"/>
      <c r="ACT12246" s="60"/>
      <c r="ACU12246" s="60"/>
      <c r="ACV12246" s="60"/>
      <c r="ACW12246" s="60"/>
      <c r="ACX12246" s="60"/>
      <c r="ACY12246" s="60">
        <v>0.91206426333528001</v>
      </c>
      <c r="ACZ12246" s="60"/>
      <c r="ADA12246" s="60"/>
      <c r="ADB12246" s="60"/>
      <c r="ADC12246" s="60"/>
      <c r="ADD12246" s="60"/>
      <c r="ADE12246" s="60"/>
    </row>
    <row r="12247" spans="760:785" x14ac:dyDescent="0.25">
      <c r="ACF12247" s="60"/>
      <c r="ACG12247" s="60"/>
      <c r="ACH12247" s="60"/>
      <c r="ACI12247" s="60"/>
      <c r="ACJ12247" s="60"/>
      <c r="ACK12247" s="60"/>
      <c r="ACL12247" s="60"/>
      <c r="ACM12247" s="60"/>
      <c r="ACN12247" s="60"/>
      <c r="ACO12247" s="60"/>
      <c r="ACP12247" s="60"/>
      <c r="ACQ12247" s="60"/>
      <c r="ACR12247" s="60"/>
      <c r="ACS12247" s="60"/>
      <c r="ACT12247" s="60"/>
      <c r="ACU12247" s="60"/>
      <c r="ACV12247" s="60"/>
      <c r="ACW12247" s="60"/>
      <c r="ACX12247" s="60"/>
      <c r="ACY12247" s="60">
        <v>0.91204730908828302</v>
      </c>
      <c r="ACZ12247" s="60"/>
      <c r="ADA12247" s="60"/>
      <c r="ADB12247" s="60"/>
      <c r="ADC12247" s="60"/>
      <c r="ADD12247" s="60"/>
      <c r="ADE12247" s="60"/>
    </row>
    <row r="12248" spans="760:785" x14ac:dyDescent="0.25">
      <c r="ACF12248" s="60"/>
      <c r="ACG12248" s="60"/>
      <c r="ACH12248" s="60"/>
      <c r="ACI12248" s="60"/>
      <c r="ACJ12248" s="60"/>
      <c r="ACK12248" s="60"/>
      <c r="ACL12248" s="60"/>
      <c r="ACM12248" s="60"/>
      <c r="ACN12248" s="60"/>
      <c r="ACO12248" s="60"/>
      <c r="ACP12248" s="60"/>
      <c r="ACQ12248" s="60"/>
      <c r="ACR12248" s="60"/>
      <c r="ACS12248" s="60"/>
      <c r="ACT12248" s="60"/>
      <c r="ACU12248" s="60"/>
      <c r="ACV12248" s="60"/>
      <c r="ACW12248" s="60"/>
      <c r="ACX12248" s="60"/>
      <c r="ACY12248" s="60">
        <v>0.91198352405526395</v>
      </c>
      <c r="ACZ12248" s="60"/>
      <c r="ADA12248" s="60"/>
      <c r="ADB12248" s="60"/>
      <c r="ADC12248" s="60"/>
      <c r="ADD12248" s="60"/>
      <c r="ADE12248" s="60"/>
    </row>
    <row r="12249" spans="760:785" x14ac:dyDescent="0.25">
      <c r="ACF12249" s="60"/>
      <c r="ACG12249" s="60"/>
      <c r="ACH12249" s="60"/>
      <c r="ACI12249" s="60"/>
      <c r="ACJ12249" s="60"/>
      <c r="ACK12249" s="60"/>
      <c r="ACL12249" s="60"/>
      <c r="ACM12249" s="60"/>
      <c r="ACN12249" s="60"/>
      <c r="ACO12249" s="60"/>
      <c r="ACP12249" s="60"/>
      <c r="ACQ12249" s="60"/>
      <c r="ACR12249" s="60"/>
      <c r="ACS12249" s="60"/>
      <c r="ACT12249" s="60"/>
      <c r="ACU12249" s="60"/>
      <c r="ACV12249" s="60"/>
      <c r="ACW12249" s="60"/>
      <c r="ACX12249" s="60"/>
      <c r="ACY12249" s="60">
        <v>0.91198133667902803</v>
      </c>
      <c r="ACZ12249" s="60"/>
      <c r="ADA12249" s="60"/>
      <c r="ADB12249" s="60"/>
      <c r="ADC12249" s="60"/>
      <c r="ADD12249" s="60"/>
      <c r="ADE12249" s="60"/>
    </row>
    <row r="12250" spans="760:785" x14ac:dyDescent="0.25">
      <c r="ACF12250" s="60"/>
      <c r="ACG12250" s="60"/>
      <c r="ACH12250" s="60"/>
      <c r="ACI12250" s="60"/>
      <c r="ACJ12250" s="60"/>
      <c r="ACK12250" s="60"/>
      <c r="ACL12250" s="60"/>
      <c r="ACM12250" s="60"/>
      <c r="ACN12250" s="60"/>
      <c r="ACO12250" s="60"/>
      <c r="ACP12250" s="60"/>
      <c r="ACQ12250" s="60"/>
      <c r="ACR12250" s="60"/>
      <c r="ACS12250" s="60"/>
      <c r="ACT12250" s="60"/>
      <c r="ACU12250" s="60"/>
      <c r="ACV12250" s="60"/>
      <c r="ACW12250" s="60"/>
      <c r="ACX12250" s="60"/>
      <c r="ACY12250" s="60">
        <v>0.911948554803655</v>
      </c>
      <c r="ACZ12250" s="60"/>
      <c r="ADA12250" s="60"/>
      <c r="ADB12250" s="60"/>
      <c r="ADC12250" s="60"/>
      <c r="ADD12250" s="60"/>
      <c r="ADE12250" s="60"/>
    </row>
    <row r="12251" spans="760:785" x14ac:dyDescent="0.25">
      <c r="ACF12251" s="60"/>
      <c r="ACG12251" s="60"/>
      <c r="ACH12251" s="60"/>
      <c r="ACI12251" s="60"/>
      <c r="ACJ12251" s="60"/>
      <c r="ACK12251" s="60"/>
      <c r="ACL12251" s="60"/>
      <c r="ACM12251" s="60"/>
      <c r="ACN12251" s="60"/>
      <c r="ACO12251" s="60"/>
      <c r="ACP12251" s="60"/>
      <c r="ACQ12251" s="60"/>
      <c r="ACR12251" s="60"/>
      <c r="ACS12251" s="60"/>
      <c r="ACT12251" s="60"/>
      <c r="ACU12251" s="60"/>
      <c r="ACV12251" s="60"/>
      <c r="ACW12251" s="60"/>
      <c r="ACX12251" s="60"/>
      <c r="ACY12251" s="60">
        <v>0.91193963137876</v>
      </c>
      <c r="ACZ12251" s="60"/>
      <c r="ADA12251" s="60"/>
      <c r="ADB12251" s="60"/>
      <c r="ADC12251" s="60"/>
      <c r="ADD12251" s="60"/>
      <c r="ADE12251" s="60"/>
    </row>
    <row r="12252" spans="760:785" x14ac:dyDescent="0.25">
      <c r="ACF12252" s="60"/>
      <c r="ACG12252" s="60"/>
      <c r="ACH12252" s="60"/>
      <c r="ACI12252" s="60"/>
      <c r="ACJ12252" s="60"/>
      <c r="ACK12252" s="60"/>
      <c r="ACL12252" s="60"/>
      <c r="ACM12252" s="60"/>
      <c r="ACN12252" s="60"/>
      <c r="ACO12252" s="60"/>
      <c r="ACP12252" s="60"/>
      <c r="ACQ12252" s="60"/>
      <c r="ACR12252" s="60"/>
      <c r="ACS12252" s="60"/>
      <c r="ACT12252" s="60"/>
      <c r="ACU12252" s="60"/>
      <c r="ACV12252" s="60"/>
      <c r="ACW12252" s="60"/>
      <c r="ACX12252" s="60"/>
      <c r="ACY12252" s="60">
        <v>0.91193739947817198</v>
      </c>
      <c r="ACZ12252" s="60"/>
      <c r="ADA12252" s="60"/>
      <c r="ADB12252" s="60"/>
      <c r="ADC12252" s="60"/>
      <c r="ADD12252" s="60"/>
      <c r="ADE12252" s="60"/>
    </row>
    <row r="12253" spans="760:785" x14ac:dyDescent="0.25">
      <c r="ACF12253" s="60"/>
      <c r="ACG12253" s="60"/>
      <c r="ACH12253" s="60"/>
      <c r="ACI12253" s="60"/>
      <c r="ACJ12253" s="60"/>
      <c r="ACK12253" s="60"/>
      <c r="ACL12253" s="60"/>
      <c r="ACM12253" s="60"/>
      <c r="ACN12253" s="60"/>
      <c r="ACO12253" s="60"/>
      <c r="ACP12253" s="60"/>
      <c r="ACQ12253" s="60"/>
      <c r="ACR12253" s="60"/>
      <c r="ACS12253" s="60"/>
      <c r="ACT12253" s="60"/>
      <c r="ACU12253" s="60"/>
      <c r="ACV12253" s="60"/>
      <c r="ACW12253" s="60"/>
      <c r="ACX12253" s="60"/>
      <c r="ACY12253" s="60">
        <v>0.91192739096644804</v>
      </c>
      <c r="ACZ12253" s="60"/>
      <c r="ADA12253" s="60"/>
      <c r="ADB12253" s="60"/>
      <c r="ADC12253" s="60"/>
      <c r="ADD12253" s="60"/>
      <c r="ADE12253" s="60"/>
    </row>
    <row r="12254" spans="760:785" x14ac:dyDescent="0.25">
      <c r="ACF12254" s="60"/>
      <c r="ACG12254" s="60"/>
      <c r="ACH12254" s="60"/>
      <c r="ACI12254" s="60"/>
      <c r="ACJ12254" s="60"/>
      <c r="ACK12254" s="60"/>
      <c r="ACL12254" s="60"/>
      <c r="ACM12254" s="60"/>
      <c r="ACN12254" s="60"/>
      <c r="ACO12254" s="60"/>
      <c r="ACP12254" s="60"/>
      <c r="ACQ12254" s="60"/>
      <c r="ACR12254" s="60"/>
      <c r="ACS12254" s="60"/>
      <c r="ACT12254" s="60"/>
      <c r="ACU12254" s="60"/>
      <c r="ACV12254" s="60"/>
      <c r="ACW12254" s="60"/>
      <c r="ACX12254" s="60"/>
      <c r="ACY12254" s="60">
        <v>0.91190122363216797</v>
      </c>
      <c r="ACZ12254" s="60"/>
      <c r="ADA12254" s="60"/>
      <c r="ADB12254" s="60"/>
      <c r="ADC12254" s="60"/>
      <c r="ADD12254" s="60"/>
      <c r="ADE12254" s="60"/>
    </row>
    <row r="12255" spans="760:785" x14ac:dyDescent="0.25">
      <c r="ACF12255" s="60"/>
      <c r="ACG12255" s="60"/>
      <c r="ACH12255" s="60"/>
      <c r="ACI12255" s="60"/>
      <c r="ACJ12255" s="60"/>
      <c r="ACK12255" s="60"/>
      <c r="ACL12255" s="60"/>
      <c r="ACM12255" s="60"/>
      <c r="ACN12255" s="60"/>
      <c r="ACO12255" s="60"/>
      <c r="ACP12255" s="60"/>
      <c r="ACQ12255" s="60"/>
      <c r="ACR12255" s="60"/>
      <c r="ACS12255" s="60"/>
      <c r="ACT12255" s="60"/>
      <c r="ACU12255" s="60"/>
      <c r="ACV12255" s="60"/>
      <c r="ACW12255" s="60"/>
      <c r="ACX12255" s="60"/>
      <c r="ACY12255" s="60">
        <v>0.91187198469654895</v>
      </c>
      <c r="ACZ12255" s="60"/>
      <c r="ADA12255" s="60"/>
      <c r="ADB12255" s="60"/>
      <c r="ADC12255" s="60"/>
      <c r="ADD12255" s="60"/>
      <c r="ADE12255" s="60"/>
    </row>
    <row r="12256" spans="760:785" x14ac:dyDescent="0.25">
      <c r="ACF12256" s="60"/>
      <c r="ACG12256" s="60"/>
      <c r="ACH12256" s="60"/>
      <c r="ACI12256" s="60"/>
      <c r="ACJ12256" s="60"/>
      <c r="ACK12256" s="60"/>
      <c r="ACL12256" s="60"/>
      <c r="ACM12256" s="60"/>
      <c r="ACN12256" s="60"/>
      <c r="ACO12256" s="60"/>
      <c r="ACP12256" s="60"/>
      <c r="ACQ12256" s="60"/>
      <c r="ACR12256" s="60"/>
      <c r="ACS12256" s="60"/>
      <c r="ACT12256" s="60"/>
      <c r="ACU12256" s="60"/>
      <c r="ACV12256" s="60"/>
      <c r="ACW12256" s="60"/>
      <c r="ACX12256" s="60"/>
      <c r="ACY12256" s="60">
        <v>0.91187140719967097</v>
      </c>
      <c r="ACZ12256" s="60"/>
      <c r="ADA12256" s="60"/>
      <c r="ADB12256" s="60"/>
      <c r="ADC12256" s="60"/>
      <c r="ADD12256" s="60"/>
      <c r="ADE12256" s="60"/>
    </row>
    <row r="12257" spans="760:785" x14ac:dyDescent="0.25">
      <c r="ACF12257" s="60"/>
      <c r="ACG12257" s="60"/>
      <c r="ACH12257" s="60"/>
      <c r="ACI12257" s="60"/>
      <c r="ACJ12257" s="60"/>
      <c r="ACK12257" s="60"/>
      <c r="ACL12257" s="60"/>
      <c r="ACM12257" s="60"/>
      <c r="ACN12257" s="60"/>
      <c r="ACO12257" s="60"/>
      <c r="ACP12257" s="60"/>
      <c r="ACQ12257" s="60"/>
      <c r="ACR12257" s="60"/>
      <c r="ACS12257" s="60"/>
      <c r="ACT12257" s="60"/>
      <c r="ACU12257" s="60"/>
      <c r="ACV12257" s="60"/>
      <c r="ACW12257" s="60"/>
      <c r="ACX12257" s="60"/>
      <c r="ACY12257" s="60">
        <v>0.91184918755914302</v>
      </c>
      <c r="ACZ12257" s="60"/>
      <c r="ADA12257" s="60"/>
      <c r="ADB12257" s="60"/>
      <c r="ADC12257" s="60"/>
      <c r="ADD12257" s="60"/>
      <c r="ADE12257" s="60"/>
    </row>
    <row r="12258" spans="760:785" x14ac:dyDescent="0.25">
      <c r="ACF12258" s="60"/>
      <c r="ACG12258" s="60"/>
      <c r="ACH12258" s="60"/>
      <c r="ACI12258" s="60"/>
      <c r="ACJ12258" s="60"/>
      <c r="ACK12258" s="60"/>
      <c r="ACL12258" s="60"/>
      <c r="ACM12258" s="60"/>
      <c r="ACN12258" s="60"/>
      <c r="ACO12258" s="60"/>
      <c r="ACP12258" s="60"/>
      <c r="ACQ12258" s="60"/>
      <c r="ACR12258" s="60"/>
      <c r="ACS12258" s="60"/>
      <c r="ACT12258" s="60"/>
      <c r="ACU12258" s="60"/>
      <c r="ACV12258" s="60"/>
      <c r="ACW12258" s="60"/>
      <c r="ACX12258" s="60"/>
      <c r="ACY12258" s="60">
        <v>0.91184760589158498</v>
      </c>
      <c r="ACZ12258" s="60"/>
      <c r="ADA12258" s="60"/>
      <c r="ADB12258" s="60"/>
      <c r="ADC12258" s="60"/>
      <c r="ADD12258" s="60"/>
      <c r="ADE12258" s="60"/>
    </row>
    <row r="12259" spans="760:785" x14ac:dyDescent="0.25">
      <c r="ACF12259" s="60"/>
      <c r="ACG12259" s="60"/>
      <c r="ACH12259" s="60"/>
      <c r="ACI12259" s="60"/>
      <c r="ACJ12259" s="60"/>
      <c r="ACK12259" s="60"/>
      <c r="ACL12259" s="60"/>
      <c r="ACM12259" s="60"/>
      <c r="ACN12259" s="60"/>
      <c r="ACO12259" s="60"/>
      <c r="ACP12259" s="60"/>
      <c r="ACQ12259" s="60"/>
      <c r="ACR12259" s="60"/>
      <c r="ACS12259" s="60"/>
      <c r="ACT12259" s="60"/>
      <c r="ACU12259" s="60"/>
      <c r="ACV12259" s="60"/>
      <c r="ACW12259" s="60"/>
      <c r="ACX12259" s="60"/>
      <c r="ACY12259" s="60">
        <v>0.91184729653852004</v>
      </c>
      <c r="ACZ12259" s="60"/>
      <c r="ADA12259" s="60"/>
      <c r="ADB12259" s="60"/>
      <c r="ADC12259" s="60"/>
      <c r="ADD12259" s="60"/>
      <c r="ADE12259" s="60"/>
    </row>
    <row r="12260" spans="760:785" x14ac:dyDescent="0.25">
      <c r="ACF12260" s="60"/>
      <c r="ACG12260" s="60"/>
      <c r="ACH12260" s="60"/>
      <c r="ACI12260" s="60"/>
      <c r="ACJ12260" s="60"/>
      <c r="ACK12260" s="60"/>
      <c r="ACL12260" s="60"/>
      <c r="ACM12260" s="60"/>
      <c r="ACN12260" s="60"/>
      <c r="ACO12260" s="60"/>
      <c r="ACP12260" s="60"/>
      <c r="ACQ12260" s="60"/>
      <c r="ACR12260" s="60"/>
      <c r="ACS12260" s="60"/>
      <c r="ACT12260" s="60"/>
      <c r="ACU12260" s="60"/>
      <c r="ACV12260" s="60"/>
      <c r="ACW12260" s="60"/>
      <c r="ACX12260" s="60"/>
      <c r="ACY12260" s="60">
        <v>0.91183529756562898</v>
      </c>
      <c r="ACZ12260" s="60"/>
      <c r="ADA12260" s="60"/>
      <c r="ADB12260" s="60"/>
      <c r="ADC12260" s="60"/>
      <c r="ADD12260" s="60"/>
      <c r="ADE12260" s="60"/>
    </row>
    <row r="12261" spans="760:785" x14ac:dyDescent="0.25">
      <c r="ACF12261" s="60"/>
      <c r="ACG12261" s="60"/>
      <c r="ACH12261" s="60"/>
      <c r="ACI12261" s="60"/>
      <c r="ACJ12261" s="60"/>
      <c r="ACK12261" s="60"/>
      <c r="ACL12261" s="60"/>
      <c r="ACM12261" s="60"/>
      <c r="ACN12261" s="60"/>
      <c r="ACO12261" s="60"/>
      <c r="ACP12261" s="60"/>
      <c r="ACQ12261" s="60"/>
      <c r="ACR12261" s="60"/>
      <c r="ACS12261" s="60"/>
      <c r="ACT12261" s="60"/>
      <c r="ACU12261" s="60"/>
      <c r="ACV12261" s="60"/>
      <c r="ACW12261" s="60"/>
      <c r="ACX12261" s="60"/>
      <c r="ACY12261" s="60">
        <v>0.91171004877783901</v>
      </c>
      <c r="ACZ12261" s="60"/>
      <c r="ADA12261" s="60"/>
      <c r="ADB12261" s="60"/>
      <c r="ADC12261" s="60"/>
      <c r="ADD12261" s="60"/>
      <c r="ADE12261" s="60"/>
    </row>
    <row r="12262" spans="760:785" x14ac:dyDescent="0.25">
      <c r="ACF12262" s="60"/>
      <c r="ACG12262" s="60"/>
      <c r="ACH12262" s="60"/>
      <c r="ACI12262" s="60"/>
      <c r="ACJ12262" s="60"/>
      <c r="ACK12262" s="60"/>
      <c r="ACL12262" s="60"/>
      <c r="ACM12262" s="60"/>
      <c r="ACN12262" s="60"/>
      <c r="ACO12262" s="60"/>
      <c r="ACP12262" s="60"/>
      <c r="ACQ12262" s="60"/>
      <c r="ACR12262" s="60"/>
      <c r="ACS12262" s="60"/>
      <c r="ACT12262" s="60"/>
      <c r="ACU12262" s="60"/>
      <c r="ACV12262" s="60"/>
      <c r="ACW12262" s="60"/>
      <c r="ACX12262" s="60"/>
      <c r="ACY12262" s="60">
        <v>0.91167249407256401</v>
      </c>
      <c r="ACZ12262" s="60"/>
      <c r="ADA12262" s="60"/>
      <c r="ADB12262" s="60"/>
      <c r="ADC12262" s="60"/>
      <c r="ADD12262" s="60"/>
      <c r="ADE12262" s="60"/>
    </row>
    <row r="12263" spans="760:785" x14ac:dyDescent="0.25">
      <c r="ACF12263" s="60"/>
      <c r="ACG12263" s="60"/>
      <c r="ACH12263" s="60"/>
      <c r="ACI12263" s="60"/>
      <c r="ACJ12263" s="60"/>
      <c r="ACK12263" s="60"/>
      <c r="ACL12263" s="60"/>
      <c r="ACM12263" s="60"/>
      <c r="ACN12263" s="60"/>
      <c r="ACO12263" s="60"/>
      <c r="ACP12263" s="60"/>
      <c r="ACQ12263" s="60"/>
      <c r="ACR12263" s="60"/>
      <c r="ACS12263" s="60"/>
      <c r="ACT12263" s="60"/>
      <c r="ACU12263" s="60"/>
      <c r="ACV12263" s="60"/>
      <c r="ACW12263" s="60"/>
      <c r="ACX12263" s="60"/>
      <c r="ACY12263" s="60">
        <v>0.91162528012042798</v>
      </c>
      <c r="ACZ12263" s="60"/>
      <c r="ADA12263" s="60"/>
      <c r="ADB12263" s="60"/>
      <c r="ADC12263" s="60"/>
      <c r="ADD12263" s="60"/>
      <c r="ADE12263" s="60"/>
    </row>
    <row r="12264" spans="760:785" x14ac:dyDescent="0.25">
      <c r="ACF12264" s="60"/>
      <c r="ACG12264" s="60"/>
      <c r="ACH12264" s="60"/>
      <c r="ACI12264" s="60"/>
      <c r="ACJ12264" s="60"/>
      <c r="ACK12264" s="60"/>
      <c r="ACL12264" s="60"/>
      <c r="ACM12264" s="60"/>
      <c r="ACN12264" s="60"/>
      <c r="ACO12264" s="60"/>
      <c r="ACP12264" s="60"/>
      <c r="ACQ12264" s="60"/>
      <c r="ACR12264" s="60"/>
      <c r="ACS12264" s="60"/>
      <c r="ACT12264" s="60"/>
      <c r="ACU12264" s="60"/>
      <c r="ACV12264" s="60"/>
      <c r="ACW12264" s="60"/>
      <c r="ACX12264" s="60"/>
      <c r="ACY12264" s="60">
        <v>0.91161821338496796</v>
      </c>
      <c r="ACZ12264" s="60"/>
      <c r="ADA12264" s="60"/>
      <c r="ADB12264" s="60"/>
      <c r="ADC12264" s="60"/>
      <c r="ADD12264" s="60"/>
      <c r="ADE12264" s="60"/>
    </row>
    <row r="12265" spans="760:785" x14ac:dyDescent="0.25">
      <c r="ACF12265" s="60"/>
      <c r="ACG12265" s="60"/>
      <c r="ACH12265" s="60"/>
      <c r="ACI12265" s="60"/>
      <c r="ACJ12265" s="60"/>
      <c r="ACK12265" s="60"/>
      <c r="ACL12265" s="60"/>
      <c r="ACM12265" s="60"/>
      <c r="ACN12265" s="60"/>
      <c r="ACO12265" s="60"/>
      <c r="ACP12265" s="60"/>
      <c r="ACQ12265" s="60"/>
      <c r="ACR12265" s="60"/>
      <c r="ACS12265" s="60"/>
      <c r="ACT12265" s="60"/>
      <c r="ACU12265" s="60"/>
      <c r="ACV12265" s="60"/>
      <c r="ACW12265" s="60"/>
      <c r="ACX12265" s="60"/>
      <c r="ACY12265" s="60">
        <v>0.91160440490816397</v>
      </c>
      <c r="ACZ12265" s="60"/>
      <c r="ADA12265" s="60"/>
      <c r="ADB12265" s="60"/>
      <c r="ADC12265" s="60"/>
      <c r="ADD12265" s="60"/>
      <c r="ADE12265" s="60"/>
    </row>
    <row r="12266" spans="760:785" x14ac:dyDescent="0.25">
      <c r="ACF12266" s="60"/>
      <c r="ACG12266" s="60"/>
      <c r="ACH12266" s="60"/>
      <c r="ACI12266" s="60"/>
      <c r="ACJ12266" s="60"/>
      <c r="ACK12266" s="60"/>
      <c r="ACL12266" s="60"/>
      <c r="ACM12266" s="60"/>
      <c r="ACN12266" s="60"/>
      <c r="ACO12266" s="60"/>
      <c r="ACP12266" s="60"/>
      <c r="ACQ12266" s="60"/>
      <c r="ACR12266" s="60"/>
      <c r="ACS12266" s="60"/>
      <c r="ACT12266" s="60"/>
      <c r="ACU12266" s="60"/>
      <c r="ACV12266" s="60"/>
      <c r="ACW12266" s="60"/>
      <c r="ACX12266" s="60"/>
      <c r="ACY12266" s="60">
        <v>0.91158462170168697</v>
      </c>
      <c r="ACZ12266" s="60"/>
      <c r="ADA12266" s="60"/>
      <c r="ADB12266" s="60"/>
      <c r="ADC12266" s="60"/>
      <c r="ADD12266" s="60"/>
      <c r="ADE12266" s="60"/>
    </row>
    <row r="12267" spans="760:785" x14ac:dyDescent="0.25">
      <c r="ACF12267" s="60"/>
      <c r="ACG12267" s="60"/>
      <c r="ACH12267" s="60"/>
      <c r="ACI12267" s="60"/>
      <c r="ACJ12267" s="60"/>
      <c r="ACK12267" s="60"/>
      <c r="ACL12267" s="60"/>
      <c r="ACM12267" s="60"/>
      <c r="ACN12267" s="60"/>
      <c r="ACO12267" s="60"/>
      <c r="ACP12267" s="60"/>
      <c r="ACQ12267" s="60"/>
      <c r="ACR12267" s="60"/>
      <c r="ACS12267" s="60"/>
      <c r="ACT12267" s="60"/>
      <c r="ACU12267" s="60"/>
      <c r="ACV12267" s="60"/>
      <c r="ACW12267" s="60"/>
      <c r="ACX12267" s="60"/>
      <c r="ACY12267" s="60">
        <v>0.91151202565705003</v>
      </c>
      <c r="ACZ12267" s="60"/>
      <c r="ADA12267" s="60"/>
      <c r="ADB12267" s="60"/>
      <c r="ADC12267" s="60"/>
      <c r="ADD12267" s="60"/>
      <c r="ADE12267" s="60"/>
    </row>
    <row r="12268" spans="760:785" x14ac:dyDescent="0.25">
      <c r="ACF12268" s="60"/>
      <c r="ACG12268" s="60"/>
      <c r="ACH12268" s="60"/>
      <c r="ACI12268" s="60"/>
      <c r="ACJ12268" s="60"/>
      <c r="ACK12268" s="60"/>
      <c r="ACL12268" s="60"/>
      <c r="ACM12268" s="60"/>
      <c r="ACN12268" s="60"/>
      <c r="ACO12268" s="60"/>
      <c r="ACP12268" s="60"/>
      <c r="ACQ12268" s="60"/>
      <c r="ACR12268" s="60"/>
      <c r="ACS12268" s="60"/>
      <c r="ACT12268" s="60"/>
      <c r="ACU12268" s="60"/>
      <c r="ACV12268" s="60"/>
      <c r="ACW12268" s="60"/>
      <c r="ACX12268" s="60"/>
      <c r="ACY12268" s="60">
        <v>0.911494763232363</v>
      </c>
      <c r="ACZ12268" s="60"/>
      <c r="ADA12268" s="60"/>
      <c r="ADB12268" s="60"/>
      <c r="ADC12268" s="60"/>
      <c r="ADD12268" s="60"/>
      <c r="ADE12268" s="60"/>
    </row>
    <row r="12269" spans="760:785" x14ac:dyDescent="0.25">
      <c r="ACF12269" s="60"/>
      <c r="ACG12269" s="60"/>
      <c r="ACH12269" s="60"/>
      <c r="ACI12269" s="60"/>
      <c r="ACJ12269" s="60"/>
      <c r="ACK12269" s="60"/>
      <c r="ACL12269" s="60"/>
      <c r="ACM12269" s="60"/>
      <c r="ACN12269" s="60"/>
      <c r="ACO12269" s="60"/>
      <c r="ACP12269" s="60"/>
      <c r="ACQ12269" s="60"/>
      <c r="ACR12269" s="60"/>
      <c r="ACS12269" s="60"/>
      <c r="ACT12269" s="60"/>
      <c r="ACU12269" s="60"/>
      <c r="ACV12269" s="60"/>
      <c r="ACW12269" s="60"/>
      <c r="ACX12269" s="60"/>
      <c r="ACY12269" s="60">
        <v>0.91145223578657597</v>
      </c>
      <c r="ACZ12269" s="60"/>
      <c r="ADA12269" s="60"/>
      <c r="ADB12269" s="60"/>
      <c r="ADC12269" s="60"/>
      <c r="ADD12269" s="60"/>
      <c r="ADE12269" s="60"/>
    </row>
    <row r="12270" spans="760:785" x14ac:dyDescent="0.25">
      <c r="ACF12270" s="60"/>
      <c r="ACG12270" s="60"/>
      <c r="ACH12270" s="60"/>
      <c r="ACI12270" s="60"/>
      <c r="ACJ12270" s="60"/>
      <c r="ACK12270" s="60"/>
      <c r="ACL12270" s="60"/>
      <c r="ACM12270" s="60"/>
      <c r="ACN12270" s="60"/>
      <c r="ACO12270" s="60"/>
      <c r="ACP12270" s="60"/>
      <c r="ACQ12270" s="60"/>
      <c r="ACR12270" s="60"/>
      <c r="ACS12270" s="60"/>
      <c r="ACT12270" s="60"/>
      <c r="ACU12270" s="60"/>
      <c r="ACV12270" s="60"/>
      <c r="ACW12270" s="60"/>
      <c r="ACX12270" s="60"/>
      <c r="ACY12270" s="60">
        <v>0.91141947796086298</v>
      </c>
      <c r="ACZ12270" s="60"/>
      <c r="ADA12270" s="60"/>
      <c r="ADB12270" s="60"/>
      <c r="ADC12270" s="60"/>
      <c r="ADD12270" s="60"/>
      <c r="ADE12270" s="60"/>
    </row>
    <row r="12271" spans="760:785" x14ac:dyDescent="0.25">
      <c r="ACF12271" s="60"/>
      <c r="ACG12271" s="60"/>
      <c r="ACH12271" s="60"/>
      <c r="ACI12271" s="60"/>
      <c r="ACJ12271" s="60"/>
      <c r="ACK12271" s="60"/>
      <c r="ACL12271" s="60"/>
      <c r="ACM12271" s="60"/>
      <c r="ACN12271" s="60"/>
      <c r="ACO12271" s="60"/>
      <c r="ACP12271" s="60"/>
      <c r="ACQ12271" s="60"/>
      <c r="ACR12271" s="60"/>
      <c r="ACS12271" s="60"/>
      <c r="ACT12271" s="60"/>
      <c r="ACU12271" s="60"/>
      <c r="ACV12271" s="60"/>
      <c r="ACW12271" s="60"/>
      <c r="ACX12271" s="60"/>
      <c r="ACY12271" s="60">
        <v>0.91141808809399905</v>
      </c>
      <c r="ACZ12271" s="60"/>
      <c r="ADA12271" s="60"/>
      <c r="ADB12271" s="60"/>
      <c r="ADC12271" s="60"/>
      <c r="ADD12271" s="60"/>
      <c r="ADE12271" s="60"/>
    </row>
    <row r="12272" spans="760:785" x14ac:dyDescent="0.25">
      <c r="ACF12272" s="60"/>
      <c r="ACG12272" s="60"/>
      <c r="ACH12272" s="60"/>
      <c r="ACI12272" s="60"/>
      <c r="ACJ12272" s="60"/>
      <c r="ACK12272" s="60"/>
      <c r="ACL12272" s="60"/>
      <c r="ACM12272" s="60"/>
      <c r="ACN12272" s="60"/>
      <c r="ACO12272" s="60"/>
      <c r="ACP12272" s="60"/>
      <c r="ACQ12272" s="60"/>
      <c r="ACR12272" s="60"/>
      <c r="ACS12272" s="60"/>
      <c r="ACT12272" s="60"/>
      <c r="ACU12272" s="60"/>
      <c r="ACV12272" s="60"/>
      <c r="ACW12272" s="60"/>
      <c r="ACX12272" s="60"/>
      <c r="ACY12272" s="60">
        <v>0.91140748028152596</v>
      </c>
      <c r="ACZ12272" s="60"/>
      <c r="ADA12272" s="60"/>
      <c r="ADB12272" s="60"/>
      <c r="ADC12272" s="60"/>
      <c r="ADD12272" s="60"/>
      <c r="ADE12272" s="60"/>
    </row>
    <row r="12273" spans="760:785" x14ac:dyDescent="0.25">
      <c r="ACF12273" s="60"/>
      <c r="ACG12273" s="60"/>
      <c r="ACH12273" s="60"/>
      <c r="ACI12273" s="60"/>
      <c r="ACJ12273" s="60"/>
      <c r="ACK12273" s="60"/>
      <c r="ACL12273" s="60"/>
      <c r="ACM12273" s="60"/>
      <c r="ACN12273" s="60"/>
      <c r="ACO12273" s="60"/>
      <c r="ACP12273" s="60"/>
      <c r="ACQ12273" s="60"/>
      <c r="ACR12273" s="60"/>
      <c r="ACS12273" s="60"/>
      <c r="ACT12273" s="60"/>
      <c r="ACU12273" s="60"/>
      <c r="ACV12273" s="60"/>
      <c r="ACW12273" s="60"/>
      <c r="ACX12273" s="60"/>
      <c r="ACY12273" s="60">
        <v>0.91138354913613295</v>
      </c>
      <c r="ACZ12273" s="60"/>
      <c r="ADA12273" s="60"/>
      <c r="ADB12273" s="60"/>
      <c r="ADC12273" s="60"/>
      <c r="ADD12273" s="60"/>
      <c r="ADE12273" s="60"/>
    </row>
    <row r="12274" spans="760:785" x14ac:dyDescent="0.25">
      <c r="ACF12274" s="60"/>
      <c r="ACG12274" s="60"/>
      <c r="ACH12274" s="60"/>
      <c r="ACI12274" s="60"/>
      <c r="ACJ12274" s="60"/>
      <c r="ACK12274" s="60"/>
      <c r="ACL12274" s="60"/>
      <c r="ACM12274" s="60"/>
      <c r="ACN12274" s="60"/>
      <c r="ACO12274" s="60"/>
      <c r="ACP12274" s="60"/>
      <c r="ACQ12274" s="60"/>
      <c r="ACR12274" s="60"/>
      <c r="ACS12274" s="60"/>
      <c r="ACT12274" s="60"/>
      <c r="ACU12274" s="60"/>
      <c r="ACV12274" s="60"/>
      <c r="ACW12274" s="60"/>
      <c r="ACX12274" s="60"/>
      <c r="ACY12274" s="60">
        <v>0.91134945680571999</v>
      </c>
      <c r="ACZ12274" s="60"/>
      <c r="ADA12274" s="60"/>
      <c r="ADB12274" s="60"/>
      <c r="ADC12274" s="60"/>
      <c r="ADD12274" s="60"/>
      <c r="ADE12274" s="60"/>
    </row>
    <row r="12275" spans="760:785" x14ac:dyDescent="0.25">
      <c r="ACF12275" s="60"/>
      <c r="ACG12275" s="60"/>
      <c r="ACH12275" s="60"/>
      <c r="ACI12275" s="60"/>
      <c r="ACJ12275" s="60"/>
      <c r="ACK12275" s="60"/>
      <c r="ACL12275" s="60"/>
      <c r="ACM12275" s="60"/>
      <c r="ACN12275" s="60"/>
      <c r="ACO12275" s="60"/>
      <c r="ACP12275" s="60"/>
      <c r="ACQ12275" s="60"/>
      <c r="ACR12275" s="60"/>
      <c r="ACS12275" s="60"/>
      <c r="ACT12275" s="60"/>
      <c r="ACU12275" s="60"/>
      <c r="ACV12275" s="60"/>
      <c r="ACW12275" s="60"/>
      <c r="ACX12275" s="60"/>
      <c r="ACY12275" s="60">
        <v>0.91130322912802697</v>
      </c>
      <c r="ACZ12275" s="60"/>
      <c r="ADA12275" s="60"/>
      <c r="ADB12275" s="60"/>
      <c r="ADC12275" s="60"/>
      <c r="ADD12275" s="60"/>
      <c r="ADE12275" s="60"/>
    </row>
    <row r="12276" spans="760:785" x14ac:dyDescent="0.25">
      <c r="ACF12276" s="60"/>
      <c r="ACG12276" s="60"/>
      <c r="ACH12276" s="60"/>
      <c r="ACI12276" s="60"/>
      <c r="ACJ12276" s="60"/>
      <c r="ACK12276" s="60"/>
      <c r="ACL12276" s="60"/>
      <c r="ACM12276" s="60"/>
      <c r="ACN12276" s="60"/>
      <c r="ACO12276" s="60"/>
      <c r="ACP12276" s="60"/>
      <c r="ACQ12276" s="60"/>
      <c r="ACR12276" s="60"/>
      <c r="ACS12276" s="60"/>
      <c r="ACT12276" s="60"/>
      <c r="ACU12276" s="60"/>
      <c r="ACV12276" s="60"/>
      <c r="ACW12276" s="60"/>
      <c r="ACX12276" s="60"/>
      <c r="ACY12276" s="60">
        <v>0.911270202609894</v>
      </c>
      <c r="ACZ12276" s="60"/>
      <c r="ADA12276" s="60"/>
      <c r="ADB12276" s="60"/>
      <c r="ADC12276" s="60"/>
      <c r="ADD12276" s="60"/>
      <c r="ADE12276" s="60"/>
    </row>
    <row r="12277" spans="760:785" x14ac:dyDescent="0.25">
      <c r="ACF12277" s="60"/>
      <c r="ACG12277" s="60"/>
      <c r="ACH12277" s="60"/>
      <c r="ACI12277" s="60"/>
      <c r="ACJ12277" s="60"/>
      <c r="ACK12277" s="60"/>
      <c r="ACL12277" s="60"/>
      <c r="ACM12277" s="60"/>
      <c r="ACN12277" s="60"/>
      <c r="ACO12277" s="60"/>
      <c r="ACP12277" s="60"/>
      <c r="ACQ12277" s="60"/>
      <c r="ACR12277" s="60"/>
      <c r="ACS12277" s="60"/>
      <c r="ACT12277" s="60"/>
      <c r="ACU12277" s="60"/>
      <c r="ACV12277" s="60"/>
      <c r="ACW12277" s="60"/>
      <c r="ACX12277" s="60"/>
      <c r="ACY12277" s="60">
        <v>0.91126607546554295</v>
      </c>
      <c r="ACZ12277" s="60"/>
      <c r="ADA12277" s="60"/>
      <c r="ADB12277" s="60"/>
      <c r="ADC12277" s="60"/>
      <c r="ADD12277" s="60"/>
      <c r="ADE12277" s="60"/>
    </row>
    <row r="12278" spans="760:785" x14ac:dyDescent="0.25">
      <c r="ACF12278" s="60"/>
      <c r="ACG12278" s="60"/>
      <c r="ACH12278" s="60"/>
      <c r="ACI12278" s="60"/>
      <c r="ACJ12278" s="60"/>
      <c r="ACK12278" s="60"/>
      <c r="ACL12278" s="60"/>
      <c r="ACM12278" s="60"/>
      <c r="ACN12278" s="60"/>
      <c r="ACO12278" s="60"/>
      <c r="ACP12278" s="60"/>
      <c r="ACQ12278" s="60"/>
      <c r="ACR12278" s="60"/>
      <c r="ACS12278" s="60"/>
      <c r="ACT12278" s="60"/>
      <c r="ACU12278" s="60"/>
      <c r="ACV12278" s="60"/>
      <c r="ACW12278" s="60"/>
      <c r="ACX12278" s="60"/>
      <c r="ACY12278" s="60">
        <v>0.91125948447428895</v>
      </c>
      <c r="ACZ12278" s="60"/>
      <c r="ADA12278" s="60"/>
      <c r="ADB12278" s="60"/>
      <c r="ADC12278" s="60"/>
      <c r="ADD12278" s="60"/>
      <c r="ADE12278" s="60"/>
    </row>
    <row r="12279" spans="760:785" x14ac:dyDescent="0.25">
      <c r="ACF12279" s="60"/>
      <c r="ACG12279" s="60"/>
      <c r="ACH12279" s="60"/>
      <c r="ACI12279" s="60"/>
      <c r="ACJ12279" s="60"/>
      <c r="ACK12279" s="60"/>
      <c r="ACL12279" s="60"/>
      <c r="ACM12279" s="60"/>
      <c r="ACN12279" s="60"/>
      <c r="ACO12279" s="60"/>
      <c r="ACP12279" s="60"/>
      <c r="ACQ12279" s="60"/>
      <c r="ACR12279" s="60"/>
      <c r="ACS12279" s="60"/>
      <c r="ACT12279" s="60"/>
      <c r="ACU12279" s="60"/>
      <c r="ACV12279" s="60"/>
      <c r="ACW12279" s="60"/>
      <c r="ACX12279" s="60"/>
      <c r="ACY12279" s="60">
        <v>0.91123992161873502</v>
      </c>
      <c r="ACZ12279" s="60"/>
      <c r="ADA12279" s="60"/>
      <c r="ADB12279" s="60"/>
      <c r="ADC12279" s="60"/>
      <c r="ADD12279" s="60"/>
      <c r="ADE12279" s="60"/>
    </row>
    <row r="12280" spans="760:785" x14ac:dyDescent="0.25">
      <c r="ACF12280" s="60"/>
      <c r="ACG12280" s="60"/>
      <c r="ACH12280" s="60"/>
      <c r="ACI12280" s="60"/>
      <c r="ACJ12280" s="60"/>
      <c r="ACK12280" s="60"/>
      <c r="ACL12280" s="60"/>
      <c r="ACM12280" s="60"/>
      <c r="ACN12280" s="60"/>
      <c r="ACO12280" s="60"/>
      <c r="ACP12280" s="60"/>
      <c r="ACQ12280" s="60"/>
      <c r="ACR12280" s="60"/>
      <c r="ACS12280" s="60"/>
      <c r="ACT12280" s="60"/>
      <c r="ACU12280" s="60"/>
      <c r="ACV12280" s="60"/>
      <c r="ACW12280" s="60"/>
      <c r="ACX12280" s="60"/>
      <c r="ACY12280" s="60">
        <v>0.91121993373362797</v>
      </c>
      <c r="ACZ12280" s="60"/>
      <c r="ADA12280" s="60"/>
      <c r="ADB12280" s="60"/>
      <c r="ADC12280" s="60"/>
      <c r="ADD12280" s="60"/>
      <c r="ADE12280" s="60"/>
    </row>
    <row r="12281" spans="760:785" x14ac:dyDescent="0.25">
      <c r="ACF12281" s="60"/>
      <c r="ACG12281" s="60"/>
      <c r="ACH12281" s="60"/>
      <c r="ACI12281" s="60"/>
      <c r="ACJ12281" s="60"/>
      <c r="ACK12281" s="60"/>
      <c r="ACL12281" s="60"/>
      <c r="ACM12281" s="60"/>
      <c r="ACN12281" s="60"/>
      <c r="ACO12281" s="60"/>
      <c r="ACP12281" s="60"/>
      <c r="ACQ12281" s="60"/>
      <c r="ACR12281" s="60"/>
      <c r="ACS12281" s="60"/>
      <c r="ACT12281" s="60"/>
      <c r="ACU12281" s="60"/>
      <c r="ACV12281" s="60"/>
      <c r="ACW12281" s="60"/>
      <c r="ACX12281" s="60"/>
      <c r="ACY12281" s="60">
        <v>0.91117841725100401</v>
      </c>
      <c r="ACZ12281" s="60"/>
      <c r="ADA12281" s="60"/>
      <c r="ADB12281" s="60"/>
      <c r="ADC12281" s="60"/>
      <c r="ADD12281" s="60"/>
      <c r="ADE12281" s="60"/>
    </row>
    <row r="12282" spans="760:785" x14ac:dyDescent="0.25">
      <c r="ACF12282" s="60"/>
      <c r="ACG12282" s="60"/>
      <c r="ACH12282" s="60"/>
      <c r="ACI12282" s="60"/>
      <c r="ACJ12282" s="60"/>
      <c r="ACK12282" s="60"/>
      <c r="ACL12282" s="60"/>
      <c r="ACM12282" s="60"/>
      <c r="ACN12282" s="60"/>
      <c r="ACO12282" s="60"/>
      <c r="ACP12282" s="60"/>
      <c r="ACQ12282" s="60"/>
      <c r="ACR12282" s="60"/>
      <c r="ACS12282" s="60"/>
      <c r="ACT12282" s="60"/>
      <c r="ACU12282" s="60"/>
      <c r="ACV12282" s="60"/>
      <c r="ACW12282" s="60"/>
      <c r="ACX12282" s="60"/>
      <c r="ACY12282" s="60">
        <v>0.91117773099198895</v>
      </c>
      <c r="ACZ12282" s="60"/>
      <c r="ADA12282" s="60"/>
      <c r="ADB12282" s="60"/>
      <c r="ADC12282" s="60"/>
      <c r="ADD12282" s="60"/>
      <c r="ADE12282" s="60"/>
    </row>
    <row r="12283" spans="760:785" x14ac:dyDescent="0.25">
      <c r="ACF12283" s="60"/>
      <c r="ACG12283" s="60"/>
      <c r="ACH12283" s="60"/>
      <c r="ACI12283" s="60"/>
      <c r="ACJ12283" s="60"/>
      <c r="ACK12283" s="60"/>
      <c r="ACL12283" s="60"/>
      <c r="ACM12283" s="60"/>
      <c r="ACN12283" s="60"/>
      <c r="ACO12283" s="60"/>
      <c r="ACP12283" s="60"/>
      <c r="ACQ12283" s="60"/>
      <c r="ACR12283" s="60"/>
      <c r="ACS12283" s="60"/>
      <c r="ACT12283" s="60"/>
      <c r="ACU12283" s="60"/>
      <c r="ACV12283" s="60"/>
      <c r="ACW12283" s="60"/>
      <c r="ACX12283" s="60"/>
      <c r="ACY12283" s="60">
        <v>0.91110985143330103</v>
      </c>
      <c r="ACZ12283" s="60"/>
      <c r="ADA12283" s="60"/>
      <c r="ADB12283" s="60"/>
      <c r="ADC12283" s="60"/>
      <c r="ADD12283" s="60"/>
      <c r="ADE12283" s="60"/>
    </row>
    <row r="12284" spans="760:785" x14ac:dyDescent="0.25">
      <c r="ACF12284" s="60"/>
      <c r="ACG12284" s="60"/>
      <c r="ACH12284" s="60"/>
      <c r="ACI12284" s="60"/>
      <c r="ACJ12284" s="60"/>
      <c r="ACK12284" s="60"/>
      <c r="ACL12284" s="60"/>
      <c r="ACM12284" s="60"/>
      <c r="ACN12284" s="60"/>
      <c r="ACO12284" s="60"/>
      <c r="ACP12284" s="60"/>
      <c r="ACQ12284" s="60"/>
      <c r="ACR12284" s="60"/>
      <c r="ACS12284" s="60"/>
      <c r="ACT12284" s="60"/>
      <c r="ACU12284" s="60"/>
      <c r="ACV12284" s="60"/>
      <c r="ACW12284" s="60"/>
      <c r="ACX12284" s="60"/>
      <c r="ACY12284" s="60">
        <v>0.91107327070318</v>
      </c>
      <c r="ACZ12284" s="60"/>
      <c r="ADA12284" s="60"/>
      <c r="ADB12284" s="60"/>
      <c r="ADC12284" s="60"/>
      <c r="ADD12284" s="60"/>
      <c r="ADE12284" s="60"/>
    </row>
    <row r="12285" spans="760:785" x14ac:dyDescent="0.25">
      <c r="ACF12285" s="60"/>
      <c r="ACG12285" s="60"/>
      <c r="ACH12285" s="60"/>
      <c r="ACI12285" s="60"/>
      <c r="ACJ12285" s="60"/>
      <c r="ACK12285" s="60"/>
      <c r="ACL12285" s="60"/>
      <c r="ACM12285" s="60"/>
      <c r="ACN12285" s="60"/>
      <c r="ACO12285" s="60"/>
      <c r="ACP12285" s="60"/>
      <c r="ACQ12285" s="60"/>
      <c r="ACR12285" s="60"/>
      <c r="ACS12285" s="60"/>
      <c r="ACT12285" s="60"/>
      <c r="ACU12285" s="60"/>
      <c r="ACV12285" s="60"/>
      <c r="ACW12285" s="60"/>
      <c r="ACX12285" s="60"/>
      <c r="ACY12285" s="60">
        <v>0.91106457790433903</v>
      </c>
      <c r="ACZ12285" s="60"/>
      <c r="ADA12285" s="60"/>
      <c r="ADB12285" s="60"/>
      <c r="ADC12285" s="60"/>
      <c r="ADD12285" s="60"/>
      <c r="ADE12285" s="60"/>
    </row>
    <row r="12286" spans="760:785" x14ac:dyDescent="0.25">
      <c r="ACF12286" s="60"/>
      <c r="ACG12286" s="60"/>
      <c r="ACH12286" s="60"/>
      <c r="ACI12286" s="60"/>
      <c r="ACJ12286" s="60"/>
      <c r="ACK12286" s="60"/>
      <c r="ACL12286" s="60"/>
      <c r="ACM12286" s="60"/>
      <c r="ACN12286" s="60"/>
      <c r="ACO12286" s="60"/>
      <c r="ACP12286" s="60"/>
      <c r="ACQ12286" s="60"/>
      <c r="ACR12286" s="60"/>
      <c r="ACS12286" s="60"/>
      <c r="ACT12286" s="60"/>
      <c r="ACU12286" s="60"/>
      <c r="ACV12286" s="60"/>
      <c r="ACW12286" s="60"/>
      <c r="ACX12286" s="60"/>
      <c r="ACY12286" s="60">
        <v>0.91105851400331395</v>
      </c>
      <c r="ACZ12286" s="60"/>
      <c r="ADA12286" s="60"/>
      <c r="ADB12286" s="60"/>
      <c r="ADC12286" s="60"/>
      <c r="ADD12286" s="60"/>
      <c r="ADE12286" s="60"/>
    </row>
    <row r="12287" spans="760:785" x14ac:dyDescent="0.25">
      <c r="ACF12287" s="60"/>
      <c r="ACG12287" s="60"/>
      <c r="ACH12287" s="60"/>
      <c r="ACI12287" s="60"/>
      <c r="ACJ12287" s="60"/>
      <c r="ACK12287" s="60"/>
      <c r="ACL12287" s="60"/>
      <c r="ACM12287" s="60"/>
      <c r="ACN12287" s="60"/>
      <c r="ACO12287" s="60"/>
      <c r="ACP12287" s="60"/>
      <c r="ACQ12287" s="60"/>
      <c r="ACR12287" s="60"/>
      <c r="ACS12287" s="60"/>
      <c r="ACT12287" s="60"/>
      <c r="ACU12287" s="60"/>
      <c r="ACV12287" s="60"/>
      <c r="ACW12287" s="60"/>
      <c r="ACX12287" s="60"/>
      <c r="ACY12287" s="60">
        <v>0.91101510996131396</v>
      </c>
      <c r="ACZ12287" s="60"/>
      <c r="ADA12287" s="60"/>
      <c r="ADB12287" s="60"/>
      <c r="ADC12287" s="60"/>
      <c r="ADD12287" s="60"/>
      <c r="ADE12287" s="60"/>
    </row>
    <row r="12288" spans="760:785" x14ac:dyDescent="0.25">
      <c r="ACF12288" s="60"/>
      <c r="ACG12288" s="60"/>
      <c r="ACH12288" s="60"/>
      <c r="ACI12288" s="60"/>
      <c r="ACJ12288" s="60"/>
      <c r="ACK12288" s="60"/>
      <c r="ACL12288" s="60"/>
      <c r="ACM12288" s="60"/>
      <c r="ACN12288" s="60"/>
      <c r="ACO12288" s="60"/>
      <c r="ACP12288" s="60"/>
      <c r="ACQ12288" s="60"/>
      <c r="ACR12288" s="60"/>
      <c r="ACS12288" s="60"/>
      <c r="ACT12288" s="60"/>
      <c r="ACU12288" s="60"/>
      <c r="ACV12288" s="60"/>
      <c r="ACW12288" s="60"/>
      <c r="ACX12288" s="60"/>
      <c r="ACY12288" s="60">
        <v>0.91099704541813997</v>
      </c>
      <c r="ACZ12288" s="60"/>
      <c r="ADA12288" s="60"/>
      <c r="ADB12288" s="60"/>
      <c r="ADC12288" s="60"/>
      <c r="ADD12288" s="60"/>
      <c r="ADE12288" s="60"/>
    </row>
    <row r="12289" spans="760:785" x14ac:dyDescent="0.25">
      <c r="ACF12289" s="60"/>
      <c r="ACG12289" s="60"/>
      <c r="ACH12289" s="60"/>
      <c r="ACI12289" s="60"/>
      <c r="ACJ12289" s="60"/>
      <c r="ACK12289" s="60"/>
      <c r="ACL12289" s="60"/>
      <c r="ACM12289" s="60"/>
      <c r="ACN12289" s="60"/>
      <c r="ACO12289" s="60"/>
      <c r="ACP12289" s="60"/>
      <c r="ACQ12289" s="60"/>
      <c r="ACR12289" s="60"/>
      <c r="ACS12289" s="60"/>
      <c r="ACT12289" s="60"/>
      <c r="ACU12289" s="60"/>
      <c r="ACV12289" s="60"/>
      <c r="ACW12289" s="60"/>
      <c r="ACX12289" s="60"/>
      <c r="ACY12289" s="60">
        <v>0.91099471096231699</v>
      </c>
      <c r="ACZ12289" s="60"/>
      <c r="ADA12289" s="60"/>
      <c r="ADB12289" s="60"/>
      <c r="ADC12289" s="60"/>
      <c r="ADD12289" s="60"/>
      <c r="ADE12289" s="60"/>
    </row>
    <row r="12290" spans="760:785" x14ac:dyDescent="0.25">
      <c r="ACF12290" s="60"/>
      <c r="ACG12290" s="60"/>
      <c r="ACH12290" s="60"/>
      <c r="ACI12290" s="60"/>
      <c r="ACJ12290" s="60"/>
      <c r="ACK12290" s="60"/>
      <c r="ACL12290" s="60"/>
      <c r="ACM12290" s="60"/>
      <c r="ACN12290" s="60"/>
      <c r="ACO12290" s="60"/>
      <c r="ACP12290" s="60"/>
      <c r="ACQ12290" s="60"/>
      <c r="ACR12290" s="60"/>
      <c r="ACS12290" s="60"/>
      <c r="ACT12290" s="60"/>
      <c r="ACU12290" s="60"/>
      <c r="ACV12290" s="60"/>
      <c r="ACW12290" s="60"/>
      <c r="ACX12290" s="60"/>
      <c r="ACY12290" s="60">
        <v>0.91098860997734199</v>
      </c>
      <c r="ACZ12290" s="60"/>
      <c r="ADA12290" s="60"/>
      <c r="ADB12290" s="60"/>
      <c r="ADC12290" s="60"/>
      <c r="ADD12290" s="60"/>
      <c r="ADE12290" s="60"/>
    </row>
    <row r="12291" spans="760:785" x14ac:dyDescent="0.25">
      <c r="ACF12291" s="60"/>
      <c r="ACG12291" s="60"/>
      <c r="ACH12291" s="60"/>
      <c r="ACI12291" s="60"/>
      <c r="ACJ12291" s="60"/>
      <c r="ACK12291" s="60"/>
      <c r="ACL12291" s="60"/>
      <c r="ACM12291" s="60"/>
      <c r="ACN12291" s="60"/>
      <c r="ACO12291" s="60"/>
      <c r="ACP12291" s="60"/>
      <c r="ACQ12291" s="60"/>
      <c r="ACR12291" s="60"/>
      <c r="ACS12291" s="60"/>
      <c r="ACT12291" s="60"/>
      <c r="ACU12291" s="60"/>
      <c r="ACV12291" s="60"/>
      <c r="ACW12291" s="60"/>
      <c r="ACX12291" s="60"/>
      <c r="ACY12291" s="60">
        <v>0.91098818872336695</v>
      </c>
      <c r="ACZ12291" s="60"/>
      <c r="ADA12291" s="60"/>
      <c r="ADB12291" s="60"/>
      <c r="ADC12291" s="60"/>
      <c r="ADD12291" s="60"/>
      <c r="ADE12291" s="60"/>
    </row>
    <row r="12292" spans="760:785" x14ac:dyDescent="0.25">
      <c r="ACF12292" s="60"/>
      <c r="ACG12292" s="60"/>
      <c r="ACH12292" s="60"/>
      <c r="ACI12292" s="60"/>
      <c r="ACJ12292" s="60"/>
      <c r="ACK12292" s="60"/>
      <c r="ACL12292" s="60"/>
      <c r="ACM12292" s="60"/>
      <c r="ACN12292" s="60"/>
      <c r="ACO12292" s="60"/>
      <c r="ACP12292" s="60"/>
      <c r="ACQ12292" s="60"/>
      <c r="ACR12292" s="60"/>
      <c r="ACS12292" s="60"/>
      <c r="ACT12292" s="60"/>
      <c r="ACU12292" s="60"/>
      <c r="ACV12292" s="60"/>
      <c r="ACW12292" s="60"/>
      <c r="ACX12292" s="60"/>
      <c r="ACY12292" s="60">
        <v>0.91096363494412202</v>
      </c>
      <c r="ACZ12292" s="60"/>
      <c r="ADA12292" s="60"/>
      <c r="ADB12292" s="60"/>
      <c r="ADC12292" s="60"/>
      <c r="ADD12292" s="60"/>
      <c r="ADE12292" s="60"/>
    </row>
    <row r="12293" spans="760:785" x14ac:dyDescent="0.25">
      <c r="ACF12293" s="60"/>
      <c r="ACG12293" s="60"/>
      <c r="ACH12293" s="60"/>
      <c r="ACI12293" s="60"/>
      <c r="ACJ12293" s="60"/>
      <c r="ACK12293" s="60"/>
      <c r="ACL12293" s="60"/>
      <c r="ACM12293" s="60"/>
      <c r="ACN12293" s="60"/>
      <c r="ACO12293" s="60"/>
      <c r="ACP12293" s="60"/>
      <c r="ACQ12293" s="60"/>
      <c r="ACR12293" s="60"/>
      <c r="ACS12293" s="60"/>
      <c r="ACT12293" s="60"/>
      <c r="ACU12293" s="60"/>
      <c r="ACV12293" s="60"/>
      <c r="ACW12293" s="60"/>
      <c r="ACX12293" s="60"/>
      <c r="ACY12293" s="60">
        <v>0.91095794134638297</v>
      </c>
      <c r="ACZ12293" s="60"/>
      <c r="ADA12293" s="60"/>
      <c r="ADB12293" s="60"/>
      <c r="ADC12293" s="60"/>
      <c r="ADD12293" s="60"/>
      <c r="ADE12293" s="60"/>
    </row>
    <row r="12294" spans="760:785" x14ac:dyDescent="0.25">
      <c r="ACF12294" s="60"/>
      <c r="ACG12294" s="60"/>
      <c r="ACH12294" s="60"/>
      <c r="ACI12294" s="60"/>
      <c r="ACJ12294" s="60"/>
      <c r="ACK12294" s="60"/>
      <c r="ACL12294" s="60"/>
      <c r="ACM12294" s="60"/>
      <c r="ACN12294" s="60"/>
      <c r="ACO12294" s="60"/>
      <c r="ACP12294" s="60"/>
      <c r="ACQ12294" s="60"/>
      <c r="ACR12294" s="60"/>
      <c r="ACS12294" s="60"/>
      <c r="ACT12294" s="60"/>
      <c r="ACU12294" s="60"/>
      <c r="ACV12294" s="60"/>
      <c r="ACW12294" s="60"/>
      <c r="ACX12294" s="60"/>
      <c r="ACY12294" s="60">
        <v>0.91095551004761599</v>
      </c>
      <c r="ACZ12294" s="60"/>
      <c r="ADA12294" s="60"/>
      <c r="ADB12294" s="60"/>
      <c r="ADC12294" s="60"/>
      <c r="ADD12294" s="60"/>
      <c r="ADE12294" s="60"/>
    </row>
    <row r="12295" spans="760:785" x14ac:dyDescent="0.25">
      <c r="ACF12295" s="60"/>
      <c r="ACG12295" s="60"/>
      <c r="ACH12295" s="60"/>
      <c r="ACI12295" s="60"/>
      <c r="ACJ12295" s="60"/>
      <c r="ACK12295" s="60"/>
      <c r="ACL12295" s="60"/>
      <c r="ACM12295" s="60"/>
      <c r="ACN12295" s="60"/>
      <c r="ACO12295" s="60"/>
      <c r="ACP12295" s="60"/>
      <c r="ACQ12295" s="60"/>
      <c r="ACR12295" s="60"/>
      <c r="ACS12295" s="60"/>
      <c r="ACT12295" s="60"/>
      <c r="ACU12295" s="60"/>
      <c r="ACV12295" s="60"/>
      <c r="ACW12295" s="60"/>
      <c r="ACX12295" s="60"/>
      <c r="ACY12295" s="60">
        <v>0.910858730837384</v>
      </c>
      <c r="ACZ12295" s="60"/>
      <c r="ADA12295" s="60"/>
      <c r="ADB12295" s="60"/>
      <c r="ADC12295" s="60"/>
      <c r="ADD12295" s="60"/>
      <c r="ADE12295" s="60"/>
    </row>
    <row r="12296" spans="760:785" x14ac:dyDescent="0.25">
      <c r="ACF12296" s="60"/>
      <c r="ACG12296" s="60"/>
      <c r="ACH12296" s="60"/>
      <c r="ACI12296" s="60"/>
      <c r="ACJ12296" s="60"/>
      <c r="ACK12296" s="60"/>
      <c r="ACL12296" s="60"/>
      <c r="ACM12296" s="60"/>
      <c r="ACN12296" s="60"/>
      <c r="ACO12296" s="60"/>
      <c r="ACP12296" s="60"/>
      <c r="ACQ12296" s="60"/>
      <c r="ACR12296" s="60"/>
      <c r="ACS12296" s="60"/>
      <c r="ACT12296" s="60"/>
      <c r="ACU12296" s="60"/>
      <c r="ACV12296" s="60"/>
      <c r="ACW12296" s="60"/>
      <c r="ACX12296" s="60"/>
      <c r="ACY12296" s="60">
        <v>0.91084913824330305</v>
      </c>
      <c r="ACZ12296" s="60"/>
      <c r="ADA12296" s="60"/>
      <c r="ADB12296" s="60"/>
      <c r="ADC12296" s="60"/>
      <c r="ADD12296" s="60"/>
      <c r="ADE12296" s="60"/>
    </row>
    <row r="12297" spans="760:785" x14ac:dyDescent="0.25">
      <c r="ACF12297" s="60"/>
      <c r="ACG12297" s="60"/>
      <c r="ACH12297" s="60"/>
      <c r="ACI12297" s="60"/>
      <c r="ACJ12297" s="60"/>
      <c r="ACK12297" s="60"/>
      <c r="ACL12297" s="60"/>
      <c r="ACM12297" s="60"/>
      <c r="ACN12297" s="60"/>
      <c r="ACO12297" s="60"/>
      <c r="ACP12297" s="60"/>
      <c r="ACQ12297" s="60"/>
      <c r="ACR12297" s="60"/>
      <c r="ACS12297" s="60"/>
      <c r="ACT12297" s="60"/>
      <c r="ACU12297" s="60"/>
      <c r="ACV12297" s="60"/>
      <c r="ACW12297" s="60"/>
      <c r="ACX12297" s="60"/>
      <c r="ACY12297" s="60">
        <v>0.91070960434898895</v>
      </c>
      <c r="ACZ12297" s="60"/>
      <c r="ADA12297" s="60"/>
      <c r="ADB12297" s="60"/>
      <c r="ADC12297" s="60"/>
      <c r="ADD12297" s="60"/>
      <c r="ADE12297" s="60"/>
    </row>
    <row r="12298" spans="760:785" x14ac:dyDescent="0.25">
      <c r="ACF12298" s="60"/>
      <c r="ACG12298" s="60"/>
      <c r="ACH12298" s="60"/>
      <c r="ACI12298" s="60"/>
      <c r="ACJ12298" s="60"/>
      <c r="ACK12298" s="60"/>
      <c r="ACL12298" s="60"/>
      <c r="ACM12298" s="60"/>
      <c r="ACN12298" s="60"/>
      <c r="ACO12298" s="60"/>
      <c r="ACP12298" s="60"/>
      <c r="ACQ12298" s="60"/>
      <c r="ACR12298" s="60"/>
      <c r="ACS12298" s="60"/>
      <c r="ACT12298" s="60"/>
      <c r="ACU12298" s="60"/>
      <c r="ACV12298" s="60"/>
      <c r="ACW12298" s="60"/>
      <c r="ACX12298" s="60"/>
      <c r="ACY12298" s="60">
        <v>0.91070504651706197</v>
      </c>
      <c r="ACZ12298" s="60"/>
      <c r="ADA12298" s="60"/>
      <c r="ADB12298" s="60"/>
      <c r="ADC12298" s="60"/>
      <c r="ADD12298" s="60"/>
      <c r="ADE12298" s="60"/>
    </row>
    <row r="12299" spans="760:785" x14ac:dyDescent="0.25">
      <c r="ACF12299" s="60"/>
      <c r="ACG12299" s="60"/>
      <c r="ACH12299" s="60"/>
      <c r="ACI12299" s="60"/>
      <c r="ACJ12299" s="60"/>
      <c r="ACK12299" s="60"/>
      <c r="ACL12299" s="60"/>
      <c r="ACM12299" s="60"/>
      <c r="ACN12299" s="60"/>
      <c r="ACO12299" s="60"/>
      <c r="ACP12299" s="60"/>
      <c r="ACQ12299" s="60"/>
      <c r="ACR12299" s="60"/>
      <c r="ACS12299" s="60"/>
      <c r="ACT12299" s="60"/>
      <c r="ACU12299" s="60"/>
      <c r="ACV12299" s="60"/>
      <c r="ACW12299" s="60"/>
      <c r="ACX12299" s="60"/>
      <c r="ACY12299" s="60">
        <v>0.91066478525313999</v>
      </c>
      <c r="ACZ12299" s="60"/>
      <c r="ADA12299" s="60"/>
      <c r="ADB12299" s="60"/>
      <c r="ADC12299" s="60"/>
      <c r="ADD12299" s="60"/>
      <c r="ADE12299" s="60"/>
    </row>
    <row r="12300" spans="760:785" x14ac:dyDescent="0.25">
      <c r="ACF12300" s="60"/>
      <c r="ACG12300" s="60"/>
      <c r="ACH12300" s="60"/>
      <c r="ACI12300" s="60"/>
      <c r="ACJ12300" s="60"/>
      <c r="ACK12300" s="60"/>
      <c r="ACL12300" s="60"/>
      <c r="ACM12300" s="60"/>
      <c r="ACN12300" s="60"/>
      <c r="ACO12300" s="60"/>
      <c r="ACP12300" s="60"/>
      <c r="ACQ12300" s="60"/>
      <c r="ACR12300" s="60"/>
      <c r="ACS12300" s="60"/>
      <c r="ACT12300" s="60"/>
      <c r="ACU12300" s="60"/>
      <c r="ACV12300" s="60"/>
      <c r="ACW12300" s="60"/>
      <c r="ACX12300" s="60"/>
      <c r="ACY12300" s="60">
        <v>0.91060751917706095</v>
      </c>
      <c r="ACZ12300" s="60"/>
      <c r="ADA12300" s="60"/>
      <c r="ADB12300" s="60"/>
      <c r="ADC12300" s="60"/>
      <c r="ADD12300" s="60"/>
      <c r="ADE12300" s="60"/>
    </row>
    <row r="12301" spans="760:785" x14ac:dyDescent="0.25">
      <c r="ACF12301" s="60"/>
      <c r="ACG12301" s="60"/>
      <c r="ACH12301" s="60"/>
      <c r="ACI12301" s="60"/>
      <c r="ACJ12301" s="60"/>
      <c r="ACK12301" s="60"/>
      <c r="ACL12301" s="60"/>
      <c r="ACM12301" s="60"/>
      <c r="ACN12301" s="60"/>
      <c r="ACO12301" s="60"/>
      <c r="ACP12301" s="60"/>
      <c r="ACQ12301" s="60"/>
      <c r="ACR12301" s="60"/>
      <c r="ACS12301" s="60"/>
      <c r="ACT12301" s="60"/>
      <c r="ACU12301" s="60"/>
      <c r="ACV12301" s="60"/>
      <c r="ACW12301" s="60"/>
      <c r="ACX12301" s="60"/>
      <c r="ACY12301" s="60">
        <v>0.91060249290733197</v>
      </c>
      <c r="ACZ12301" s="60"/>
      <c r="ADA12301" s="60"/>
      <c r="ADB12301" s="60"/>
      <c r="ADC12301" s="60"/>
      <c r="ADD12301" s="60"/>
      <c r="ADE12301" s="60"/>
    </row>
    <row r="12302" spans="760:785" x14ac:dyDescent="0.25">
      <c r="ACF12302" s="60"/>
      <c r="ACG12302" s="60"/>
      <c r="ACH12302" s="60"/>
      <c r="ACI12302" s="60"/>
      <c r="ACJ12302" s="60"/>
      <c r="ACK12302" s="60"/>
      <c r="ACL12302" s="60"/>
      <c r="ACM12302" s="60"/>
      <c r="ACN12302" s="60"/>
      <c r="ACO12302" s="60"/>
      <c r="ACP12302" s="60"/>
      <c r="ACQ12302" s="60"/>
      <c r="ACR12302" s="60"/>
      <c r="ACS12302" s="60"/>
      <c r="ACT12302" s="60"/>
      <c r="ACU12302" s="60"/>
      <c r="ACV12302" s="60"/>
      <c r="ACW12302" s="60"/>
      <c r="ACX12302" s="60"/>
      <c r="ACY12302" s="60">
        <v>0.91058088462884201</v>
      </c>
      <c r="ACZ12302" s="60"/>
      <c r="ADA12302" s="60"/>
      <c r="ADB12302" s="60"/>
      <c r="ADC12302" s="60"/>
      <c r="ADD12302" s="60"/>
      <c r="ADE12302" s="60"/>
    </row>
    <row r="12303" spans="760:785" x14ac:dyDescent="0.25">
      <c r="ACF12303" s="60"/>
      <c r="ACG12303" s="60"/>
      <c r="ACH12303" s="60"/>
      <c r="ACI12303" s="60"/>
      <c r="ACJ12303" s="60"/>
      <c r="ACK12303" s="60"/>
      <c r="ACL12303" s="60"/>
      <c r="ACM12303" s="60"/>
      <c r="ACN12303" s="60"/>
      <c r="ACO12303" s="60"/>
      <c r="ACP12303" s="60"/>
      <c r="ACQ12303" s="60"/>
      <c r="ACR12303" s="60"/>
      <c r="ACS12303" s="60"/>
      <c r="ACT12303" s="60"/>
      <c r="ACU12303" s="60"/>
      <c r="ACV12303" s="60"/>
      <c r="ACW12303" s="60"/>
      <c r="ACX12303" s="60"/>
      <c r="ACY12303" s="60">
        <v>0.91058045705191704</v>
      </c>
      <c r="ACZ12303" s="60"/>
      <c r="ADA12303" s="60"/>
      <c r="ADB12303" s="60"/>
      <c r="ADC12303" s="60"/>
      <c r="ADD12303" s="60"/>
      <c r="ADE12303" s="60"/>
    </row>
    <row r="12304" spans="760:785" x14ac:dyDescent="0.25">
      <c r="ACF12304" s="60"/>
      <c r="ACG12304" s="60"/>
      <c r="ACH12304" s="60"/>
      <c r="ACI12304" s="60"/>
      <c r="ACJ12304" s="60"/>
      <c r="ACK12304" s="60"/>
      <c r="ACL12304" s="60"/>
      <c r="ACM12304" s="60"/>
      <c r="ACN12304" s="60"/>
      <c r="ACO12304" s="60"/>
      <c r="ACP12304" s="60"/>
      <c r="ACQ12304" s="60"/>
      <c r="ACR12304" s="60"/>
      <c r="ACS12304" s="60"/>
      <c r="ACT12304" s="60"/>
      <c r="ACU12304" s="60"/>
      <c r="ACV12304" s="60"/>
      <c r="ACW12304" s="60"/>
      <c r="ACX12304" s="60"/>
      <c r="ACY12304" s="60">
        <v>0.91054305905600497</v>
      </c>
      <c r="ACZ12304" s="60"/>
      <c r="ADA12304" s="60"/>
      <c r="ADB12304" s="60"/>
      <c r="ADC12304" s="60"/>
      <c r="ADD12304" s="60"/>
      <c r="ADE12304" s="60"/>
    </row>
    <row r="12305" spans="760:785" x14ac:dyDescent="0.25">
      <c r="ACF12305" s="60"/>
      <c r="ACG12305" s="60"/>
      <c r="ACH12305" s="60"/>
      <c r="ACI12305" s="60"/>
      <c r="ACJ12305" s="60"/>
      <c r="ACK12305" s="60"/>
      <c r="ACL12305" s="60"/>
      <c r="ACM12305" s="60"/>
      <c r="ACN12305" s="60"/>
      <c r="ACO12305" s="60"/>
      <c r="ACP12305" s="60"/>
      <c r="ACQ12305" s="60"/>
      <c r="ACR12305" s="60"/>
      <c r="ACS12305" s="60"/>
      <c r="ACT12305" s="60"/>
      <c r="ACU12305" s="60"/>
      <c r="ACV12305" s="60"/>
      <c r="ACW12305" s="60"/>
      <c r="ACX12305" s="60"/>
      <c r="ACY12305" s="60">
        <v>0.91051883665312605</v>
      </c>
      <c r="ACZ12305" s="60"/>
      <c r="ADA12305" s="60"/>
      <c r="ADB12305" s="60"/>
      <c r="ADC12305" s="60"/>
      <c r="ADD12305" s="60"/>
      <c r="ADE12305" s="60"/>
    </row>
    <row r="12306" spans="760:785" x14ac:dyDescent="0.25">
      <c r="ACF12306" s="60"/>
      <c r="ACG12306" s="60"/>
      <c r="ACH12306" s="60"/>
      <c r="ACI12306" s="60"/>
      <c r="ACJ12306" s="60"/>
      <c r="ACK12306" s="60"/>
      <c r="ACL12306" s="60"/>
      <c r="ACM12306" s="60"/>
      <c r="ACN12306" s="60"/>
      <c r="ACO12306" s="60"/>
      <c r="ACP12306" s="60"/>
      <c r="ACQ12306" s="60"/>
      <c r="ACR12306" s="60"/>
      <c r="ACS12306" s="60"/>
      <c r="ACT12306" s="60"/>
      <c r="ACU12306" s="60"/>
      <c r="ACV12306" s="60"/>
      <c r="ACW12306" s="60"/>
      <c r="ACX12306" s="60"/>
      <c r="ACY12306" s="60">
        <v>0.910515612970623</v>
      </c>
      <c r="ACZ12306" s="60"/>
      <c r="ADA12306" s="60"/>
      <c r="ADB12306" s="60"/>
      <c r="ADC12306" s="60"/>
      <c r="ADD12306" s="60"/>
      <c r="ADE12306" s="60"/>
    </row>
    <row r="12307" spans="760:785" x14ac:dyDescent="0.25">
      <c r="ACF12307" s="60"/>
      <c r="ACG12307" s="60"/>
      <c r="ACH12307" s="60"/>
      <c r="ACI12307" s="60"/>
      <c r="ACJ12307" s="60"/>
      <c r="ACK12307" s="60"/>
      <c r="ACL12307" s="60"/>
      <c r="ACM12307" s="60"/>
      <c r="ACN12307" s="60"/>
      <c r="ACO12307" s="60"/>
      <c r="ACP12307" s="60"/>
      <c r="ACQ12307" s="60"/>
      <c r="ACR12307" s="60"/>
      <c r="ACS12307" s="60"/>
      <c r="ACT12307" s="60"/>
      <c r="ACU12307" s="60"/>
      <c r="ACV12307" s="60"/>
      <c r="ACW12307" s="60"/>
      <c r="ACX12307" s="60"/>
      <c r="ACY12307" s="60">
        <v>0.91047112824175702</v>
      </c>
      <c r="ACZ12307" s="60"/>
      <c r="ADA12307" s="60"/>
      <c r="ADB12307" s="60"/>
      <c r="ADC12307" s="60"/>
      <c r="ADD12307" s="60"/>
      <c r="ADE12307" s="60"/>
    </row>
    <row r="12308" spans="760:785" x14ac:dyDescent="0.25">
      <c r="ACF12308" s="60"/>
      <c r="ACG12308" s="60"/>
      <c r="ACH12308" s="60"/>
      <c r="ACI12308" s="60"/>
      <c r="ACJ12308" s="60"/>
      <c r="ACK12308" s="60"/>
      <c r="ACL12308" s="60"/>
      <c r="ACM12308" s="60"/>
      <c r="ACN12308" s="60"/>
      <c r="ACO12308" s="60"/>
      <c r="ACP12308" s="60"/>
      <c r="ACQ12308" s="60"/>
      <c r="ACR12308" s="60"/>
      <c r="ACS12308" s="60"/>
      <c r="ACT12308" s="60"/>
      <c r="ACU12308" s="60"/>
      <c r="ACV12308" s="60"/>
      <c r="ACW12308" s="60"/>
      <c r="ACX12308" s="60"/>
      <c r="ACY12308" s="60">
        <v>0.91041950009761496</v>
      </c>
      <c r="ACZ12308" s="60"/>
      <c r="ADA12308" s="60"/>
      <c r="ADB12308" s="60"/>
      <c r="ADC12308" s="60"/>
      <c r="ADD12308" s="60"/>
      <c r="ADE12308" s="60"/>
    </row>
    <row r="12309" spans="760:785" x14ac:dyDescent="0.25">
      <c r="ACF12309" s="60"/>
      <c r="ACG12309" s="60"/>
      <c r="ACH12309" s="60"/>
      <c r="ACI12309" s="60"/>
      <c r="ACJ12309" s="60"/>
      <c r="ACK12309" s="60"/>
      <c r="ACL12309" s="60"/>
      <c r="ACM12309" s="60"/>
      <c r="ACN12309" s="60"/>
      <c r="ACO12309" s="60"/>
      <c r="ACP12309" s="60"/>
      <c r="ACQ12309" s="60"/>
      <c r="ACR12309" s="60"/>
      <c r="ACS12309" s="60"/>
      <c r="ACT12309" s="60"/>
      <c r="ACU12309" s="60"/>
      <c r="ACV12309" s="60"/>
      <c r="ACW12309" s="60"/>
      <c r="ACX12309" s="60"/>
      <c r="ACY12309" s="60">
        <v>0.91039654202185905</v>
      </c>
      <c r="ACZ12309" s="60"/>
      <c r="ADA12309" s="60"/>
      <c r="ADB12309" s="60"/>
      <c r="ADC12309" s="60"/>
      <c r="ADD12309" s="60"/>
      <c r="ADE12309" s="60"/>
    </row>
    <row r="12310" spans="760:785" x14ac:dyDescent="0.25">
      <c r="ACF12310" s="60"/>
      <c r="ACG12310" s="60"/>
      <c r="ACH12310" s="60"/>
      <c r="ACI12310" s="60"/>
      <c r="ACJ12310" s="60"/>
      <c r="ACK12310" s="60"/>
      <c r="ACL12310" s="60"/>
      <c r="ACM12310" s="60"/>
      <c r="ACN12310" s="60"/>
      <c r="ACO12310" s="60"/>
      <c r="ACP12310" s="60"/>
      <c r="ACQ12310" s="60"/>
      <c r="ACR12310" s="60"/>
      <c r="ACS12310" s="60"/>
      <c r="ACT12310" s="60"/>
      <c r="ACU12310" s="60"/>
      <c r="ACV12310" s="60"/>
      <c r="ACW12310" s="60"/>
      <c r="ACX12310" s="60"/>
      <c r="ACY12310" s="60">
        <v>0.91035716977144099</v>
      </c>
      <c r="ACZ12310" s="60"/>
      <c r="ADA12310" s="60"/>
      <c r="ADB12310" s="60"/>
      <c r="ADC12310" s="60"/>
      <c r="ADD12310" s="60"/>
      <c r="ADE12310" s="60"/>
    </row>
    <row r="12311" spans="760:785" x14ac:dyDescent="0.25">
      <c r="ACF12311" s="60"/>
      <c r="ACG12311" s="60"/>
      <c r="ACH12311" s="60"/>
      <c r="ACI12311" s="60"/>
      <c r="ACJ12311" s="60"/>
      <c r="ACK12311" s="60"/>
      <c r="ACL12311" s="60"/>
      <c r="ACM12311" s="60"/>
      <c r="ACN12311" s="60"/>
      <c r="ACO12311" s="60"/>
      <c r="ACP12311" s="60"/>
      <c r="ACQ12311" s="60"/>
      <c r="ACR12311" s="60"/>
      <c r="ACS12311" s="60"/>
      <c r="ACT12311" s="60"/>
      <c r="ACU12311" s="60"/>
      <c r="ACV12311" s="60"/>
      <c r="ACW12311" s="60"/>
      <c r="ACX12311" s="60"/>
      <c r="ACY12311" s="60">
        <v>0.91029617593333201</v>
      </c>
      <c r="ACZ12311" s="60"/>
      <c r="ADA12311" s="60"/>
      <c r="ADB12311" s="60"/>
      <c r="ADC12311" s="60"/>
      <c r="ADD12311" s="60"/>
      <c r="ADE12311" s="60"/>
    </row>
    <row r="12312" spans="760:785" x14ac:dyDescent="0.25">
      <c r="ACF12312" s="60"/>
      <c r="ACG12312" s="60"/>
      <c r="ACH12312" s="60"/>
      <c r="ACI12312" s="60"/>
      <c r="ACJ12312" s="60"/>
      <c r="ACK12312" s="60"/>
      <c r="ACL12312" s="60"/>
      <c r="ACM12312" s="60"/>
      <c r="ACN12312" s="60"/>
      <c r="ACO12312" s="60"/>
      <c r="ACP12312" s="60"/>
      <c r="ACQ12312" s="60"/>
      <c r="ACR12312" s="60"/>
      <c r="ACS12312" s="60"/>
      <c r="ACT12312" s="60"/>
      <c r="ACU12312" s="60"/>
      <c r="ACV12312" s="60"/>
      <c r="ACW12312" s="60"/>
      <c r="ACX12312" s="60"/>
      <c r="ACY12312" s="60">
        <v>0.91024907972063096</v>
      </c>
      <c r="ACZ12312" s="60"/>
      <c r="ADA12312" s="60"/>
      <c r="ADB12312" s="60"/>
      <c r="ADC12312" s="60"/>
      <c r="ADD12312" s="60"/>
      <c r="ADE12312" s="60"/>
    </row>
    <row r="12313" spans="760:785" x14ac:dyDescent="0.25">
      <c r="ACF12313" s="60"/>
      <c r="ACG12313" s="60"/>
      <c r="ACH12313" s="60"/>
      <c r="ACI12313" s="60"/>
      <c r="ACJ12313" s="60"/>
      <c r="ACK12313" s="60"/>
      <c r="ACL12313" s="60"/>
      <c r="ACM12313" s="60"/>
      <c r="ACN12313" s="60"/>
      <c r="ACO12313" s="60"/>
      <c r="ACP12313" s="60"/>
      <c r="ACQ12313" s="60"/>
      <c r="ACR12313" s="60"/>
      <c r="ACS12313" s="60"/>
      <c r="ACT12313" s="60"/>
      <c r="ACU12313" s="60"/>
      <c r="ACV12313" s="60"/>
      <c r="ACW12313" s="60"/>
      <c r="ACX12313" s="60"/>
      <c r="ACY12313" s="60">
        <v>0.91024439923076605</v>
      </c>
      <c r="ACZ12313" s="60"/>
      <c r="ADA12313" s="60"/>
      <c r="ADB12313" s="60"/>
      <c r="ADC12313" s="60"/>
      <c r="ADD12313" s="60"/>
      <c r="ADE12313" s="60"/>
    </row>
    <row r="12314" spans="760:785" x14ac:dyDescent="0.25">
      <c r="ACF12314" s="60"/>
      <c r="ACG12314" s="60"/>
      <c r="ACH12314" s="60"/>
      <c r="ACI12314" s="60"/>
      <c r="ACJ12314" s="60"/>
      <c r="ACK12314" s="60"/>
      <c r="ACL12314" s="60"/>
      <c r="ACM12314" s="60"/>
      <c r="ACN12314" s="60"/>
      <c r="ACO12314" s="60"/>
      <c r="ACP12314" s="60"/>
      <c r="ACQ12314" s="60"/>
      <c r="ACR12314" s="60"/>
      <c r="ACS12314" s="60"/>
      <c r="ACT12314" s="60"/>
      <c r="ACU12314" s="60"/>
      <c r="ACV12314" s="60"/>
      <c r="ACW12314" s="60"/>
      <c r="ACX12314" s="60"/>
      <c r="ACY12314" s="60">
        <v>0.91023791667255105</v>
      </c>
      <c r="ACZ12314" s="60"/>
      <c r="ADA12314" s="60"/>
      <c r="ADB12314" s="60"/>
      <c r="ADC12314" s="60"/>
      <c r="ADD12314" s="60"/>
      <c r="ADE12314" s="60"/>
    </row>
    <row r="12315" spans="760:785" x14ac:dyDescent="0.25">
      <c r="ACF12315" s="60"/>
      <c r="ACG12315" s="60"/>
      <c r="ACH12315" s="60"/>
      <c r="ACI12315" s="60"/>
      <c r="ACJ12315" s="60"/>
      <c r="ACK12315" s="60"/>
      <c r="ACL12315" s="60"/>
      <c r="ACM12315" s="60"/>
      <c r="ACN12315" s="60"/>
      <c r="ACO12315" s="60"/>
      <c r="ACP12315" s="60"/>
      <c r="ACQ12315" s="60"/>
      <c r="ACR12315" s="60"/>
      <c r="ACS12315" s="60"/>
      <c r="ACT12315" s="60"/>
      <c r="ACU12315" s="60"/>
      <c r="ACV12315" s="60"/>
      <c r="ACW12315" s="60"/>
      <c r="ACX12315" s="60"/>
      <c r="ACY12315" s="60">
        <v>0.91021141558647001</v>
      </c>
      <c r="ACZ12315" s="60"/>
      <c r="ADA12315" s="60"/>
      <c r="ADB12315" s="60"/>
      <c r="ADC12315" s="60"/>
      <c r="ADD12315" s="60"/>
      <c r="ADE12315" s="60"/>
    </row>
    <row r="12316" spans="760:785" x14ac:dyDescent="0.25">
      <c r="ACF12316" s="60"/>
      <c r="ACG12316" s="60"/>
      <c r="ACH12316" s="60"/>
      <c r="ACI12316" s="60"/>
      <c r="ACJ12316" s="60"/>
      <c r="ACK12316" s="60"/>
      <c r="ACL12316" s="60"/>
      <c r="ACM12316" s="60"/>
      <c r="ACN12316" s="60"/>
      <c r="ACO12316" s="60"/>
      <c r="ACP12316" s="60"/>
      <c r="ACQ12316" s="60"/>
      <c r="ACR12316" s="60"/>
      <c r="ACS12316" s="60"/>
      <c r="ACT12316" s="60"/>
      <c r="ACU12316" s="60"/>
      <c r="ACV12316" s="60"/>
      <c r="ACW12316" s="60"/>
      <c r="ACX12316" s="60"/>
      <c r="ACY12316" s="60">
        <v>0.91020731100230601</v>
      </c>
      <c r="ACZ12316" s="60"/>
      <c r="ADA12316" s="60"/>
      <c r="ADB12316" s="60"/>
      <c r="ADC12316" s="60"/>
      <c r="ADD12316" s="60"/>
      <c r="ADE12316" s="60"/>
    </row>
    <row r="12317" spans="760:785" x14ac:dyDescent="0.25">
      <c r="ACF12317" s="60"/>
      <c r="ACG12317" s="60"/>
      <c r="ACH12317" s="60"/>
      <c r="ACI12317" s="60"/>
      <c r="ACJ12317" s="60"/>
      <c r="ACK12317" s="60"/>
      <c r="ACL12317" s="60"/>
      <c r="ACM12317" s="60"/>
      <c r="ACN12317" s="60"/>
      <c r="ACO12317" s="60"/>
      <c r="ACP12317" s="60"/>
      <c r="ACQ12317" s="60"/>
      <c r="ACR12317" s="60"/>
      <c r="ACS12317" s="60"/>
      <c r="ACT12317" s="60"/>
      <c r="ACU12317" s="60"/>
      <c r="ACV12317" s="60"/>
      <c r="ACW12317" s="60"/>
      <c r="ACX12317" s="60"/>
      <c r="ACY12317" s="60">
        <v>0.91019818873546199</v>
      </c>
      <c r="ACZ12317" s="60"/>
      <c r="ADA12317" s="60"/>
      <c r="ADB12317" s="60"/>
      <c r="ADC12317" s="60"/>
      <c r="ADD12317" s="60"/>
      <c r="ADE12317" s="60"/>
    </row>
    <row r="12318" spans="760:785" x14ac:dyDescent="0.25">
      <c r="ACF12318" s="60"/>
      <c r="ACG12318" s="60"/>
      <c r="ACH12318" s="60"/>
      <c r="ACI12318" s="60"/>
      <c r="ACJ12318" s="60"/>
      <c r="ACK12318" s="60"/>
      <c r="ACL12318" s="60"/>
      <c r="ACM12318" s="60"/>
      <c r="ACN12318" s="60"/>
      <c r="ACO12318" s="60"/>
      <c r="ACP12318" s="60"/>
      <c r="ACQ12318" s="60"/>
      <c r="ACR12318" s="60"/>
      <c r="ACS12318" s="60"/>
      <c r="ACT12318" s="60"/>
      <c r="ACU12318" s="60"/>
      <c r="ACV12318" s="60"/>
      <c r="ACW12318" s="60"/>
      <c r="ACX12318" s="60"/>
      <c r="ACY12318" s="60">
        <v>0.91015048280732302</v>
      </c>
      <c r="ACZ12318" s="60"/>
      <c r="ADA12318" s="60"/>
      <c r="ADB12318" s="60"/>
      <c r="ADC12318" s="60"/>
      <c r="ADD12318" s="60"/>
      <c r="ADE12318" s="60"/>
    </row>
    <row r="12319" spans="760:785" x14ac:dyDescent="0.25">
      <c r="ACF12319" s="60"/>
      <c r="ACG12319" s="60"/>
      <c r="ACH12319" s="60"/>
      <c r="ACI12319" s="60"/>
      <c r="ACJ12319" s="60"/>
      <c r="ACK12319" s="60"/>
      <c r="ACL12319" s="60"/>
      <c r="ACM12319" s="60"/>
      <c r="ACN12319" s="60"/>
      <c r="ACO12319" s="60"/>
      <c r="ACP12319" s="60"/>
      <c r="ACQ12319" s="60"/>
      <c r="ACR12319" s="60"/>
      <c r="ACS12319" s="60"/>
      <c r="ACT12319" s="60"/>
      <c r="ACU12319" s="60"/>
      <c r="ACV12319" s="60"/>
      <c r="ACW12319" s="60"/>
      <c r="ACX12319" s="60"/>
      <c r="ACY12319" s="60">
        <v>0.91010105169025601</v>
      </c>
      <c r="ACZ12319" s="60"/>
      <c r="ADA12319" s="60"/>
      <c r="ADB12319" s="60"/>
      <c r="ADC12319" s="60"/>
      <c r="ADD12319" s="60"/>
      <c r="ADE12319" s="60"/>
    </row>
    <row r="12320" spans="760:785" x14ac:dyDescent="0.25">
      <c r="ACF12320" s="60"/>
      <c r="ACG12320" s="60"/>
      <c r="ACH12320" s="60"/>
      <c r="ACI12320" s="60"/>
      <c r="ACJ12320" s="60"/>
      <c r="ACK12320" s="60"/>
      <c r="ACL12320" s="60"/>
      <c r="ACM12320" s="60"/>
      <c r="ACN12320" s="60"/>
      <c r="ACO12320" s="60"/>
      <c r="ACP12320" s="60"/>
      <c r="ACQ12320" s="60"/>
      <c r="ACR12320" s="60"/>
      <c r="ACS12320" s="60"/>
      <c r="ACT12320" s="60"/>
      <c r="ACU12320" s="60"/>
      <c r="ACV12320" s="60"/>
      <c r="ACW12320" s="60"/>
      <c r="ACX12320" s="60"/>
      <c r="ACY12320" s="60">
        <v>0.91008498978449104</v>
      </c>
      <c r="ACZ12320" s="60"/>
      <c r="ADA12320" s="60"/>
      <c r="ADB12320" s="60"/>
      <c r="ADC12320" s="60"/>
      <c r="ADD12320" s="60"/>
      <c r="ADE12320" s="60"/>
    </row>
    <row r="12321" spans="760:785" x14ac:dyDescent="0.25">
      <c r="ACF12321" s="60"/>
      <c r="ACG12321" s="60"/>
      <c r="ACH12321" s="60"/>
      <c r="ACI12321" s="60"/>
      <c r="ACJ12321" s="60"/>
      <c r="ACK12321" s="60"/>
      <c r="ACL12321" s="60"/>
      <c r="ACM12321" s="60"/>
      <c r="ACN12321" s="60"/>
      <c r="ACO12321" s="60"/>
      <c r="ACP12321" s="60"/>
      <c r="ACQ12321" s="60"/>
      <c r="ACR12321" s="60"/>
      <c r="ACS12321" s="60"/>
      <c r="ACT12321" s="60"/>
      <c r="ACU12321" s="60"/>
      <c r="ACV12321" s="60"/>
      <c r="ACW12321" s="60"/>
      <c r="ACX12321" s="60"/>
      <c r="ACY12321" s="60">
        <v>0.91000495249209801</v>
      </c>
      <c r="ACZ12321" s="60"/>
      <c r="ADA12321" s="60"/>
      <c r="ADB12321" s="60"/>
      <c r="ADC12321" s="60"/>
      <c r="ADD12321" s="60"/>
      <c r="ADE12321" s="60"/>
    </row>
    <row r="12322" spans="760:785" x14ac:dyDescent="0.25">
      <c r="ACF12322" s="60"/>
      <c r="ACG12322" s="60"/>
      <c r="ACH12322" s="60"/>
      <c r="ACI12322" s="60"/>
      <c r="ACJ12322" s="60"/>
      <c r="ACK12322" s="60"/>
      <c r="ACL12322" s="60"/>
      <c r="ACM12322" s="60"/>
      <c r="ACN12322" s="60"/>
      <c r="ACO12322" s="60"/>
      <c r="ACP12322" s="60"/>
      <c r="ACQ12322" s="60"/>
      <c r="ACR12322" s="60"/>
      <c r="ACS12322" s="60"/>
      <c r="ACT12322" s="60"/>
      <c r="ACU12322" s="60"/>
      <c r="ACV12322" s="60"/>
      <c r="ACW12322" s="60"/>
      <c r="ACX12322" s="60"/>
      <c r="ACY12322" s="60">
        <v>0.91000098524250495</v>
      </c>
      <c r="ACZ12322" s="60"/>
      <c r="ADA12322" s="60"/>
      <c r="ADB12322" s="60"/>
      <c r="ADC12322" s="60"/>
      <c r="ADD12322" s="60"/>
      <c r="ADE12322" s="60"/>
    </row>
    <row r="12323" spans="760:785" x14ac:dyDescent="0.25">
      <c r="ACF12323" s="60"/>
      <c r="ACG12323" s="60"/>
      <c r="ACH12323" s="60"/>
      <c r="ACI12323" s="60"/>
      <c r="ACJ12323" s="60"/>
      <c r="ACK12323" s="60"/>
      <c r="ACL12323" s="60"/>
      <c r="ACM12323" s="60"/>
      <c r="ACN12323" s="60"/>
      <c r="ACO12323" s="60"/>
      <c r="ACP12323" s="60"/>
      <c r="ACQ12323" s="60"/>
      <c r="ACR12323" s="60"/>
      <c r="ACS12323" s="60"/>
      <c r="ACT12323" s="60"/>
      <c r="ACU12323" s="60"/>
      <c r="ACV12323" s="60"/>
      <c r="ACW12323" s="60"/>
      <c r="ACX12323" s="60"/>
      <c r="ACY12323" s="60">
        <v>0.90999280957031803</v>
      </c>
      <c r="ACZ12323" s="60"/>
      <c r="ADA12323" s="60"/>
      <c r="ADB12323" s="60"/>
      <c r="ADC12323" s="60"/>
      <c r="ADD12323" s="60"/>
      <c r="ADE12323" s="60"/>
    </row>
    <row r="12324" spans="760:785" x14ac:dyDescent="0.25">
      <c r="ACF12324" s="60"/>
      <c r="ACG12324" s="60"/>
      <c r="ACH12324" s="60"/>
      <c r="ACI12324" s="60"/>
      <c r="ACJ12324" s="60"/>
      <c r="ACK12324" s="60"/>
      <c r="ACL12324" s="60"/>
      <c r="ACM12324" s="60"/>
      <c r="ACN12324" s="60"/>
      <c r="ACO12324" s="60"/>
      <c r="ACP12324" s="60"/>
      <c r="ACQ12324" s="60"/>
      <c r="ACR12324" s="60"/>
      <c r="ACS12324" s="60"/>
      <c r="ACT12324" s="60"/>
      <c r="ACU12324" s="60"/>
      <c r="ACV12324" s="60"/>
      <c r="ACW12324" s="60"/>
      <c r="ACX12324" s="60"/>
      <c r="ACY12324" s="60">
        <v>0.90996640336899204</v>
      </c>
      <c r="ACZ12324" s="60"/>
      <c r="ADA12324" s="60"/>
      <c r="ADB12324" s="60"/>
      <c r="ADC12324" s="60"/>
      <c r="ADD12324" s="60"/>
      <c r="ADE12324" s="60"/>
    </row>
    <row r="12325" spans="760:785" x14ac:dyDescent="0.25">
      <c r="ACF12325" s="60"/>
      <c r="ACG12325" s="60"/>
      <c r="ACH12325" s="60"/>
      <c r="ACI12325" s="60"/>
      <c r="ACJ12325" s="60"/>
      <c r="ACK12325" s="60"/>
      <c r="ACL12325" s="60"/>
      <c r="ACM12325" s="60"/>
      <c r="ACN12325" s="60"/>
      <c r="ACO12325" s="60"/>
      <c r="ACP12325" s="60"/>
      <c r="ACQ12325" s="60"/>
      <c r="ACR12325" s="60"/>
      <c r="ACS12325" s="60"/>
      <c r="ACT12325" s="60"/>
      <c r="ACU12325" s="60"/>
      <c r="ACV12325" s="60"/>
      <c r="ACW12325" s="60"/>
      <c r="ACX12325" s="60"/>
      <c r="ACY12325" s="60">
        <v>0.90992860693797495</v>
      </c>
      <c r="ACZ12325" s="60"/>
      <c r="ADA12325" s="60"/>
      <c r="ADB12325" s="60"/>
      <c r="ADC12325" s="60"/>
      <c r="ADD12325" s="60"/>
      <c r="ADE12325" s="60"/>
    </row>
    <row r="12326" spans="760:785" x14ac:dyDescent="0.25">
      <c r="ACF12326" s="60"/>
      <c r="ACG12326" s="60"/>
      <c r="ACH12326" s="60"/>
      <c r="ACI12326" s="60"/>
      <c r="ACJ12326" s="60"/>
      <c r="ACK12326" s="60"/>
      <c r="ACL12326" s="60"/>
      <c r="ACM12326" s="60"/>
      <c r="ACN12326" s="60"/>
      <c r="ACO12326" s="60"/>
      <c r="ACP12326" s="60"/>
      <c r="ACQ12326" s="60"/>
      <c r="ACR12326" s="60"/>
      <c r="ACS12326" s="60"/>
      <c r="ACT12326" s="60"/>
      <c r="ACU12326" s="60"/>
      <c r="ACV12326" s="60"/>
      <c r="ACW12326" s="60"/>
      <c r="ACX12326" s="60"/>
      <c r="ACY12326" s="60">
        <v>0.90991143158793097</v>
      </c>
      <c r="ACZ12326" s="60"/>
      <c r="ADA12326" s="60"/>
      <c r="ADB12326" s="60"/>
      <c r="ADC12326" s="60"/>
      <c r="ADD12326" s="60"/>
      <c r="ADE12326" s="60"/>
    </row>
    <row r="12327" spans="760:785" x14ac:dyDescent="0.25">
      <c r="ACF12327" s="60"/>
      <c r="ACG12327" s="60"/>
      <c r="ACH12327" s="60"/>
      <c r="ACI12327" s="60"/>
      <c r="ACJ12327" s="60"/>
      <c r="ACK12327" s="60"/>
      <c r="ACL12327" s="60"/>
      <c r="ACM12327" s="60"/>
      <c r="ACN12327" s="60"/>
      <c r="ACO12327" s="60"/>
      <c r="ACP12327" s="60"/>
      <c r="ACQ12327" s="60"/>
      <c r="ACR12327" s="60"/>
      <c r="ACS12327" s="60"/>
      <c r="ACT12327" s="60"/>
      <c r="ACU12327" s="60"/>
      <c r="ACV12327" s="60"/>
      <c r="ACW12327" s="60"/>
      <c r="ACX12327" s="60"/>
      <c r="ACY12327" s="60">
        <v>0.90990874715963799</v>
      </c>
      <c r="ACZ12327" s="60"/>
      <c r="ADA12327" s="60"/>
      <c r="ADB12327" s="60"/>
      <c r="ADC12327" s="60"/>
      <c r="ADD12327" s="60"/>
      <c r="ADE12327" s="60"/>
    </row>
    <row r="12328" spans="760:785" x14ac:dyDescent="0.25">
      <c r="ACF12328" s="60"/>
      <c r="ACG12328" s="60"/>
      <c r="ACH12328" s="60"/>
      <c r="ACI12328" s="60"/>
      <c r="ACJ12328" s="60"/>
      <c r="ACK12328" s="60"/>
      <c r="ACL12328" s="60"/>
      <c r="ACM12328" s="60"/>
      <c r="ACN12328" s="60"/>
      <c r="ACO12328" s="60"/>
      <c r="ACP12328" s="60"/>
      <c r="ACQ12328" s="60"/>
      <c r="ACR12328" s="60"/>
      <c r="ACS12328" s="60"/>
      <c r="ACT12328" s="60"/>
      <c r="ACU12328" s="60"/>
      <c r="ACV12328" s="60"/>
      <c r="ACW12328" s="60"/>
      <c r="ACX12328" s="60"/>
      <c r="ACY12328" s="60">
        <v>0.90988806434637104</v>
      </c>
      <c r="ACZ12328" s="60"/>
      <c r="ADA12328" s="60"/>
      <c r="ADB12328" s="60"/>
      <c r="ADC12328" s="60"/>
      <c r="ADD12328" s="60"/>
      <c r="ADE12328" s="60"/>
    </row>
    <row r="12329" spans="760:785" x14ac:dyDescent="0.25">
      <c r="ACF12329" s="60"/>
      <c r="ACG12329" s="60"/>
      <c r="ACH12329" s="60"/>
      <c r="ACI12329" s="60"/>
      <c r="ACJ12329" s="60"/>
      <c r="ACK12329" s="60"/>
      <c r="ACL12329" s="60"/>
      <c r="ACM12329" s="60"/>
      <c r="ACN12329" s="60"/>
      <c r="ACO12329" s="60"/>
      <c r="ACP12329" s="60"/>
      <c r="ACQ12329" s="60"/>
      <c r="ACR12329" s="60"/>
      <c r="ACS12329" s="60"/>
      <c r="ACT12329" s="60"/>
      <c r="ACU12329" s="60"/>
      <c r="ACV12329" s="60"/>
      <c r="ACW12329" s="60"/>
      <c r="ACX12329" s="60"/>
      <c r="ACY12329" s="60">
        <v>0.90984407628888397</v>
      </c>
      <c r="ACZ12329" s="60"/>
      <c r="ADA12329" s="60"/>
      <c r="ADB12329" s="60"/>
      <c r="ADC12329" s="60"/>
      <c r="ADD12329" s="60"/>
      <c r="ADE12329" s="60"/>
    </row>
    <row r="12330" spans="760:785" x14ac:dyDescent="0.25">
      <c r="ACF12330" s="60"/>
      <c r="ACG12330" s="60"/>
      <c r="ACH12330" s="60"/>
      <c r="ACI12330" s="60"/>
      <c r="ACJ12330" s="60"/>
      <c r="ACK12330" s="60"/>
      <c r="ACL12330" s="60"/>
      <c r="ACM12330" s="60"/>
      <c r="ACN12330" s="60"/>
      <c r="ACO12330" s="60"/>
      <c r="ACP12330" s="60"/>
      <c r="ACQ12330" s="60"/>
      <c r="ACR12330" s="60"/>
      <c r="ACS12330" s="60"/>
      <c r="ACT12330" s="60"/>
      <c r="ACU12330" s="60"/>
      <c r="ACV12330" s="60"/>
      <c r="ACW12330" s="60"/>
      <c r="ACX12330" s="60"/>
      <c r="ACY12330" s="60">
        <v>0.909831210296975</v>
      </c>
      <c r="ACZ12330" s="60"/>
      <c r="ADA12330" s="60"/>
      <c r="ADB12330" s="60"/>
      <c r="ADC12330" s="60"/>
      <c r="ADD12330" s="60"/>
      <c r="ADE12330" s="60"/>
    </row>
    <row r="12331" spans="760:785" x14ac:dyDescent="0.25">
      <c r="ACF12331" s="60"/>
      <c r="ACG12331" s="60"/>
      <c r="ACH12331" s="60"/>
      <c r="ACI12331" s="60"/>
      <c r="ACJ12331" s="60"/>
      <c r="ACK12331" s="60"/>
      <c r="ACL12331" s="60"/>
      <c r="ACM12331" s="60"/>
      <c r="ACN12331" s="60"/>
      <c r="ACO12331" s="60"/>
      <c r="ACP12331" s="60"/>
      <c r="ACQ12331" s="60"/>
      <c r="ACR12331" s="60"/>
      <c r="ACS12331" s="60"/>
      <c r="ACT12331" s="60"/>
      <c r="ACU12331" s="60"/>
      <c r="ACV12331" s="60"/>
      <c r="ACW12331" s="60"/>
      <c r="ACX12331" s="60"/>
      <c r="ACY12331" s="60">
        <v>0.90982660954801498</v>
      </c>
      <c r="ACZ12331" s="60"/>
      <c r="ADA12331" s="60"/>
      <c r="ADB12331" s="60"/>
      <c r="ADC12331" s="60"/>
      <c r="ADD12331" s="60"/>
      <c r="ADE12331" s="60"/>
    </row>
    <row r="12332" spans="760:785" x14ac:dyDescent="0.25">
      <c r="ACF12332" s="60"/>
      <c r="ACG12332" s="60"/>
      <c r="ACH12332" s="60"/>
      <c r="ACI12332" s="60"/>
      <c r="ACJ12332" s="60"/>
      <c r="ACK12332" s="60"/>
      <c r="ACL12332" s="60"/>
      <c r="ACM12332" s="60"/>
      <c r="ACN12332" s="60"/>
      <c r="ACO12332" s="60"/>
      <c r="ACP12332" s="60"/>
      <c r="ACQ12332" s="60"/>
      <c r="ACR12332" s="60"/>
      <c r="ACS12332" s="60"/>
      <c r="ACT12332" s="60"/>
      <c r="ACU12332" s="60"/>
      <c r="ACV12332" s="60"/>
      <c r="ACW12332" s="60"/>
      <c r="ACX12332" s="60"/>
      <c r="ACY12332" s="60">
        <v>0.90979634352156902</v>
      </c>
      <c r="ACZ12332" s="60"/>
      <c r="ADA12332" s="60"/>
      <c r="ADB12332" s="60"/>
      <c r="ADC12332" s="60"/>
      <c r="ADD12332" s="60"/>
      <c r="ADE12332" s="60"/>
    </row>
    <row r="12333" spans="760:785" x14ac:dyDescent="0.25">
      <c r="ACF12333" s="60"/>
      <c r="ACG12333" s="60"/>
      <c r="ACH12333" s="60"/>
      <c r="ACI12333" s="60"/>
      <c r="ACJ12333" s="60"/>
      <c r="ACK12333" s="60"/>
      <c r="ACL12333" s="60"/>
      <c r="ACM12333" s="60"/>
      <c r="ACN12333" s="60"/>
      <c r="ACO12333" s="60"/>
      <c r="ACP12333" s="60"/>
      <c r="ACQ12333" s="60"/>
      <c r="ACR12333" s="60"/>
      <c r="ACS12333" s="60"/>
      <c r="ACT12333" s="60"/>
      <c r="ACU12333" s="60"/>
      <c r="ACV12333" s="60"/>
      <c r="ACW12333" s="60"/>
      <c r="ACX12333" s="60"/>
      <c r="ACY12333" s="60">
        <v>0.90975770772185605</v>
      </c>
      <c r="ACZ12333" s="60"/>
      <c r="ADA12333" s="60"/>
      <c r="ADB12333" s="60"/>
      <c r="ADC12333" s="60"/>
      <c r="ADD12333" s="60"/>
      <c r="ADE12333" s="60"/>
    </row>
    <row r="12334" spans="760:785" x14ac:dyDescent="0.25">
      <c r="ACF12334" s="60"/>
      <c r="ACG12334" s="60"/>
      <c r="ACH12334" s="60"/>
      <c r="ACI12334" s="60"/>
      <c r="ACJ12334" s="60"/>
      <c r="ACK12334" s="60"/>
      <c r="ACL12334" s="60"/>
      <c r="ACM12334" s="60"/>
      <c r="ACN12334" s="60"/>
      <c r="ACO12334" s="60"/>
      <c r="ACP12334" s="60"/>
      <c r="ACQ12334" s="60"/>
      <c r="ACR12334" s="60"/>
      <c r="ACS12334" s="60"/>
      <c r="ACT12334" s="60"/>
      <c r="ACU12334" s="60"/>
      <c r="ACV12334" s="60"/>
      <c r="ACW12334" s="60"/>
      <c r="ACX12334" s="60"/>
      <c r="ACY12334" s="60">
        <v>0.909752471308517</v>
      </c>
      <c r="ACZ12334" s="60"/>
      <c r="ADA12334" s="60"/>
      <c r="ADB12334" s="60"/>
      <c r="ADC12334" s="60"/>
      <c r="ADD12334" s="60"/>
      <c r="ADE12334" s="60"/>
    </row>
    <row r="12335" spans="760:785" x14ac:dyDescent="0.25">
      <c r="ACF12335" s="60"/>
      <c r="ACG12335" s="60"/>
      <c r="ACH12335" s="60"/>
      <c r="ACI12335" s="60"/>
      <c r="ACJ12335" s="60"/>
      <c r="ACK12335" s="60"/>
      <c r="ACL12335" s="60"/>
      <c r="ACM12335" s="60"/>
      <c r="ACN12335" s="60"/>
      <c r="ACO12335" s="60"/>
      <c r="ACP12335" s="60"/>
      <c r="ACQ12335" s="60"/>
      <c r="ACR12335" s="60"/>
      <c r="ACS12335" s="60"/>
      <c r="ACT12335" s="60"/>
      <c r="ACU12335" s="60"/>
      <c r="ACV12335" s="60"/>
      <c r="ACW12335" s="60"/>
      <c r="ACX12335" s="60"/>
      <c r="ACY12335" s="60">
        <v>0.90972079221205304</v>
      </c>
      <c r="ACZ12335" s="60"/>
      <c r="ADA12335" s="60"/>
      <c r="ADB12335" s="60"/>
      <c r="ADC12335" s="60"/>
      <c r="ADD12335" s="60"/>
      <c r="ADE12335" s="60"/>
    </row>
    <row r="12336" spans="760:785" x14ac:dyDescent="0.25">
      <c r="ACF12336" s="60"/>
      <c r="ACG12336" s="60"/>
      <c r="ACH12336" s="60"/>
      <c r="ACI12336" s="60"/>
      <c r="ACJ12336" s="60"/>
      <c r="ACK12336" s="60"/>
      <c r="ACL12336" s="60"/>
      <c r="ACM12336" s="60"/>
      <c r="ACN12336" s="60"/>
      <c r="ACO12336" s="60"/>
      <c r="ACP12336" s="60"/>
      <c r="ACQ12336" s="60"/>
      <c r="ACR12336" s="60"/>
      <c r="ACS12336" s="60"/>
      <c r="ACT12336" s="60"/>
      <c r="ACU12336" s="60"/>
      <c r="ACV12336" s="60"/>
      <c r="ACW12336" s="60"/>
      <c r="ACX12336" s="60"/>
      <c r="ACY12336" s="60">
        <v>0.90969860307915495</v>
      </c>
      <c r="ACZ12336" s="60"/>
      <c r="ADA12336" s="60"/>
      <c r="ADB12336" s="60"/>
      <c r="ADC12336" s="60"/>
      <c r="ADD12336" s="60"/>
      <c r="ADE12336" s="60"/>
    </row>
    <row r="12337" spans="760:785" x14ac:dyDescent="0.25">
      <c r="ACF12337" s="60"/>
      <c r="ACG12337" s="60"/>
      <c r="ACH12337" s="60"/>
      <c r="ACI12337" s="60"/>
      <c r="ACJ12337" s="60"/>
      <c r="ACK12337" s="60"/>
      <c r="ACL12337" s="60"/>
      <c r="ACM12337" s="60"/>
      <c r="ACN12337" s="60"/>
      <c r="ACO12337" s="60"/>
      <c r="ACP12337" s="60"/>
      <c r="ACQ12337" s="60"/>
      <c r="ACR12337" s="60"/>
      <c r="ACS12337" s="60"/>
      <c r="ACT12337" s="60"/>
      <c r="ACU12337" s="60"/>
      <c r="ACV12337" s="60"/>
      <c r="ACW12337" s="60"/>
      <c r="ACX12337" s="60"/>
      <c r="ACY12337" s="60">
        <v>0.90967168592370995</v>
      </c>
      <c r="ACZ12337" s="60"/>
      <c r="ADA12337" s="60"/>
      <c r="ADB12337" s="60"/>
      <c r="ADC12337" s="60"/>
      <c r="ADD12337" s="60"/>
      <c r="ADE12337" s="60"/>
    </row>
    <row r="12338" spans="760:785" x14ac:dyDescent="0.25">
      <c r="ACF12338" s="60"/>
      <c r="ACG12338" s="60"/>
      <c r="ACH12338" s="60"/>
      <c r="ACI12338" s="60"/>
      <c r="ACJ12338" s="60"/>
      <c r="ACK12338" s="60"/>
      <c r="ACL12338" s="60"/>
      <c r="ACM12338" s="60"/>
      <c r="ACN12338" s="60"/>
      <c r="ACO12338" s="60"/>
      <c r="ACP12338" s="60"/>
      <c r="ACQ12338" s="60"/>
      <c r="ACR12338" s="60"/>
      <c r="ACS12338" s="60"/>
      <c r="ACT12338" s="60"/>
      <c r="ACU12338" s="60"/>
      <c r="ACV12338" s="60"/>
      <c r="ACW12338" s="60"/>
      <c r="ACX12338" s="60"/>
      <c r="ACY12338" s="60">
        <v>0.90960768015970095</v>
      </c>
      <c r="ACZ12338" s="60"/>
      <c r="ADA12338" s="60"/>
      <c r="ADB12338" s="60"/>
      <c r="ADC12338" s="60"/>
      <c r="ADD12338" s="60"/>
      <c r="ADE12338" s="60"/>
    </row>
    <row r="12339" spans="760:785" x14ac:dyDescent="0.25">
      <c r="ACF12339" s="60"/>
      <c r="ACG12339" s="60"/>
      <c r="ACH12339" s="60"/>
      <c r="ACI12339" s="60"/>
      <c r="ACJ12339" s="60"/>
      <c r="ACK12339" s="60"/>
      <c r="ACL12339" s="60"/>
      <c r="ACM12339" s="60"/>
      <c r="ACN12339" s="60"/>
      <c r="ACO12339" s="60"/>
      <c r="ACP12339" s="60"/>
      <c r="ACQ12339" s="60"/>
      <c r="ACR12339" s="60"/>
      <c r="ACS12339" s="60"/>
      <c r="ACT12339" s="60"/>
      <c r="ACU12339" s="60"/>
      <c r="ACV12339" s="60"/>
      <c r="ACW12339" s="60"/>
      <c r="ACX12339" s="60"/>
      <c r="ACY12339" s="60">
        <v>0.90956963915504796</v>
      </c>
      <c r="ACZ12339" s="60"/>
      <c r="ADA12339" s="60"/>
      <c r="ADB12339" s="60"/>
      <c r="ADC12339" s="60"/>
      <c r="ADD12339" s="60"/>
      <c r="ADE12339" s="60"/>
    </row>
    <row r="12340" spans="760:785" x14ac:dyDescent="0.25">
      <c r="ACF12340" s="60"/>
      <c r="ACG12340" s="60"/>
      <c r="ACH12340" s="60"/>
      <c r="ACI12340" s="60"/>
      <c r="ACJ12340" s="60"/>
      <c r="ACK12340" s="60"/>
      <c r="ACL12340" s="60"/>
      <c r="ACM12340" s="60"/>
      <c r="ACN12340" s="60"/>
      <c r="ACO12340" s="60"/>
      <c r="ACP12340" s="60"/>
      <c r="ACQ12340" s="60"/>
      <c r="ACR12340" s="60"/>
      <c r="ACS12340" s="60"/>
      <c r="ACT12340" s="60"/>
      <c r="ACU12340" s="60"/>
      <c r="ACV12340" s="60"/>
      <c r="ACW12340" s="60"/>
      <c r="ACX12340" s="60"/>
      <c r="ACY12340" s="60">
        <v>0.90953785358472505</v>
      </c>
      <c r="ACZ12340" s="60"/>
      <c r="ADA12340" s="60"/>
      <c r="ADB12340" s="60"/>
      <c r="ADC12340" s="60"/>
      <c r="ADD12340" s="60"/>
      <c r="ADE12340" s="60"/>
    </row>
    <row r="12341" spans="760:785" x14ac:dyDescent="0.25">
      <c r="ACF12341" s="60"/>
      <c r="ACG12341" s="60"/>
      <c r="ACH12341" s="60"/>
      <c r="ACI12341" s="60"/>
      <c r="ACJ12341" s="60"/>
      <c r="ACK12341" s="60"/>
      <c r="ACL12341" s="60"/>
      <c r="ACM12341" s="60"/>
      <c r="ACN12341" s="60"/>
      <c r="ACO12341" s="60"/>
      <c r="ACP12341" s="60"/>
      <c r="ACQ12341" s="60"/>
      <c r="ACR12341" s="60"/>
      <c r="ACS12341" s="60"/>
      <c r="ACT12341" s="60"/>
      <c r="ACU12341" s="60"/>
      <c r="ACV12341" s="60"/>
      <c r="ACW12341" s="60"/>
      <c r="ACX12341" s="60"/>
      <c r="ACY12341" s="60">
        <v>0.90951877114703406</v>
      </c>
      <c r="ACZ12341" s="60"/>
      <c r="ADA12341" s="60"/>
      <c r="ADB12341" s="60"/>
      <c r="ADC12341" s="60"/>
      <c r="ADD12341" s="60"/>
      <c r="ADE12341" s="60"/>
    </row>
    <row r="12342" spans="760:785" x14ac:dyDescent="0.25">
      <c r="ACF12342" s="60"/>
      <c r="ACG12342" s="60"/>
      <c r="ACH12342" s="60"/>
      <c r="ACI12342" s="60"/>
      <c r="ACJ12342" s="60"/>
      <c r="ACK12342" s="60"/>
      <c r="ACL12342" s="60"/>
      <c r="ACM12342" s="60"/>
      <c r="ACN12342" s="60"/>
      <c r="ACO12342" s="60"/>
      <c r="ACP12342" s="60"/>
      <c r="ACQ12342" s="60"/>
      <c r="ACR12342" s="60"/>
      <c r="ACS12342" s="60"/>
      <c r="ACT12342" s="60"/>
      <c r="ACU12342" s="60"/>
      <c r="ACV12342" s="60"/>
      <c r="ACW12342" s="60"/>
      <c r="ACX12342" s="60"/>
      <c r="ACY12342" s="60">
        <v>0.90950956407128603</v>
      </c>
      <c r="ACZ12342" s="60"/>
      <c r="ADA12342" s="60"/>
      <c r="ADB12342" s="60"/>
      <c r="ADC12342" s="60"/>
      <c r="ADD12342" s="60"/>
      <c r="ADE12342" s="60"/>
    </row>
    <row r="12343" spans="760:785" x14ac:dyDescent="0.25">
      <c r="ACF12343" s="60"/>
      <c r="ACG12343" s="60"/>
      <c r="ACH12343" s="60"/>
      <c r="ACI12343" s="60"/>
      <c r="ACJ12343" s="60"/>
      <c r="ACK12343" s="60"/>
      <c r="ACL12343" s="60"/>
      <c r="ACM12343" s="60"/>
      <c r="ACN12343" s="60"/>
      <c r="ACO12343" s="60"/>
      <c r="ACP12343" s="60"/>
      <c r="ACQ12343" s="60"/>
      <c r="ACR12343" s="60"/>
      <c r="ACS12343" s="60"/>
      <c r="ACT12343" s="60"/>
      <c r="ACU12343" s="60"/>
      <c r="ACV12343" s="60"/>
      <c r="ACW12343" s="60"/>
      <c r="ACX12343" s="60"/>
      <c r="ACY12343" s="60">
        <v>0.90947252075389895</v>
      </c>
      <c r="ACZ12343" s="60"/>
      <c r="ADA12343" s="60"/>
      <c r="ADB12343" s="60"/>
      <c r="ADC12343" s="60"/>
      <c r="ADD12343" s="60"/>
      <c r="ADE12343" s="60"/>
    </row>
    <row r="12344" spans="760:785" x14ac:dyDescent="0.25">
      <c r="ACF12344" s="60"/>
      <c r="ACG12344" s="60"/>
      <c r="ACH12344" s="60"/>
      <c r="ACI12344" s="60"/>
      <c r="ACJ12344" s="60"/>
      <c r="ACK12344" s="60"/>
      <c r="ACL12344" s="60"/>
      <c r="ACM12344" s="60"/>
      <c r="ACN12344" s="60"/>
      <c r="ACO12344" s="60"/>
      <c r="ACP12344" s="60"/>
      <c r="ACQ12344" s="60"/>
      <c r="ACR12344" s="60"/>
      <c r="ACS12344" s="60"/>
      <c r="ACT12344" s="60"/>
      <c r="ACU12344" s="60"/>
      <c r="ACV12344" s="60"/>
      <c r="ACW12344" s="60"/>
      <c r="ACX12344" s="60"/>
      <c r="ACY12344" s="60">
        <v>0.90946426198326602</v>
      </c>
      <c r="ACZ12344" s="60"/>
      <c r="ADA12344" s="60"/>
      <c r="ADB12344" s="60"/>
      <c r="ADC12344" s="60"/>
      <c r="ADD12344" s="60"/>
      <c r="ADE12344" s="60"/>
    </row>
    <row r="12345" spans="760:785" x14ac:dyDescent="0.25">
      <c r="ACF12345" s="60"/>
      <c r="ACG12345" s="60"/>
      <c r="ACH12345" s="60"/>
      <c r="ACI12345" s="60"/>
      <c r="ACJ12345" s="60"/>
      <c r="ACK12345" s="60"/>
      <c r="ACL12345" s="60"/>
      <c r="ACM12345" s="60"/>
      <c r="ACN12345" s="60"/>
      <c r="ACO12345" s="60"/>
      <c r="ACP12345" s="60"/>
      <c r="ACQ12345" s="60"/>
      <c r="ACR12345" s="60"/>
      <c r="ACS12345" s="60"/>
      <c r="ACT12345" s="60"/>
      <c r="ACU12345" s="60"/>
      <c r="ACV12345" s="60"/>
      <c r="ACW12345" s="60"/>
      <c r="ACX12345" s="60"/>
      <c r="ACY12345" s="60">
        <v>0.90944688200272905</v>
      </c>
      <c r="ACZ12345" s="60"/>
      <c r="ADA12345" s="60"/>
      <c r="ADB12345" s="60"/>
      <c r="ADC12345" s="60"/>
      <c r="ADD12345" s="60"/>
      <c r="ADE12345" s="60"/>
    </row>
    <row r="12346" spans="760:785" x14ac:dyDescent="0.25">
      <c r="ACF12346" s="60"/>
      <c r="ACG12346" s="60"/>
      <c r="ACH12346" s="60"/>
      <c r="ACI12346" s="60"/>
      <c r="ACJ12346" s="60"/>
      <c r="ACK12346" s="60"/>
      <c r="ACL12346" s="60"/>
      <c r="ACM12346" s="60"/>
      <c r="ACN12346" s="60"/>
      <c r="ACO12346" s="60"/>
      <c r="ACP12346" s="60"/>
      <c r="ACQ12346" s="60"/>
      <c r="ACR12346" s="60"/>
      <c r="ACS12346" s="60"/>
      <c r="ACT12346" s="60"/>
      <c r="ACU12346" s="60"/>
      <c r="ACV12346" s="60"/>
      <c r="ACW12346" s="60"/>
      <c r="ACX12346" s="60"/>
      <c r="ACY12346" s="60">
        <v>0.90939015088001596</v>
      </c>
      <c r="ACZ12346" s="60"/>
      <c r="ADA12346" s="60"/>
      <c r="ADB12346" s="60"/>
      <c r="ADC12346" s="60"/>
      <c r="ADD12346" s="60"/>
      <c r="ADE12346" s="60"/>
    </row>
    <row r="12347" spans="760:785" x14ac:dyDescent="0.25">
      <c r="ACF12347" s="60"/>
      <c r="ACG12347" s="60"/>
      <c r="ACH12347" s="60"/>
      <c r="ACI12347" s="60"/>
      <c r="ACJ12347" s="60"/>
      <c r="ACK12347" s="60"/>
      <c r="ACL12347" s="60"/>
      <c r="ACM12347" s="60"/>
      <c r="ACN12347" s="60"/>
      <c r="ACO12347" s="60"/>
      <c r="ACP12347" s="60"/>
      <c r="ACQ12347" s="60"/>
      <c r="ACR12347" s="60"/>
      <c r="ACS12347" s="60"/>
      <c r="ACT12347" s="60"/>
      <c r="ACU12347" s="60"/>
      <c r="ACV12347" s="60"/>
      <c r="ACW12347" s="60"/>
      <c r="ACX12347" s="60"/>
      <c r="ACY12347" s="60">
        <v>0.90937351104659703</v>
      </c>
      <c r="ACZ12347" s="60"/>
      <c r="ADA12347" s="60"/>
      <c r="ADB12347" s="60"/>
      <c r="ADC12347" s="60"/>
      <c r="ADD12347" s="60"/>
      <c r="ADE12347" s="60"/>
    </row>
    <row r="12348" spans="760:785" x14ac:dyDescent="0.25">
      <c r="ACF12348" s="60"/>
      <c r="ACG12348" s="60"/>
      <c r="ACH12348" s="60"/>
      <c r="ACI12348" s="60"/>
      <c r="ACJ12348" s="60"/>
      <c r="ACK12348" s="60"/>
      <c r="ACL12348" s="60"/>
      <c r="ACM12348" s="60"/>
      <c r="ACN12348" s="60"/>
      <c r="ACO12348" s="60"/>
      <c r="ACP12348" s="60"/>
      <c r="ACQ12348" s="60"/>
      <c r="ACR12348" s="60"/>
      <c r="ACS12348" s="60"/>
      <c r="ACT12348" s="60"/>
      <c r="ACU12348" s="60"/>
      <c r="ACV12348" s="60"/>
      <c r="ACW12348" s="60"/>
      <c r="ACX12348" s="60"/>
      <c r="ACY12348" s="60">
        <v>0.90935973544764304</v>
      </c>
      <c r="ACZ12348" s="60"/>
      <c r="ADA12348" s="60"/>
      <c r="ADB12348" s="60"/>
      <c r="ADC12348" s="60"/>
      <c r="ADD12348" s="60"/>
      <c r="ADE12348" s="60"/>
    </row>
    <row r="12349" spans="760:785" x14ac:dyDescent="0.25">
      <c r="ACF12349" s="60"/>
      <c r="ACG12349" s="60"/>
      <c r="ACH12349" s="60"/>
      <c r="ACI12349" s="60"/>
      <c r="ACJ12349" s="60"/>
      <c r="ACK12349" s="60"/>
      <c r="ACL12349" s="60"/>
      <c r="ACM12349" s="60"/>
      <c r="ACN12349" s="60"/>
      <c r="ACO12349" s="60"/>
      <c r="ACP12349" s="60"/>
      <c r="ACQ12349" s="60"/>
      <c r="ACR12349" s="60"/>
      <c r="ACS12349" s="60"/>
      <c r="ACT12349" s="60"/>
      <c r="ACU12349" s="60"/>
      <c r="ACV12349" s="60"/>
      <c r="ACW12349" s="60"/>
      <c r="ACX12349" s="60"/>
      <c r="ACY12349" s="60">
        <v>0.90928083038306595</v>
      </c>
      <c r="ACZ12349" s="60"/>
      <c r="ADA12349" s="60"/>
      <c r="ADB12349" s="60"/>
      <c r="ADC12349" s="60"/>
      <c r="ADD12349" s="60"/>
      <c r="ADE12349" s="60"/>
    </row>
    <row r="12350" spans="760:785" x14ac:dyDescent="0.25">
      <c r="ACF12350" s="60"/>
      <c r="ACG12350" s="60"/>
      <c r="ACH12350" s="60"/>
      <c r="ACI12350" s="60"/>
      <c r="ACJ12350" s="60"/>
      <c r="ACK12350" s="60"/>
      <c r="ACL12350" s="60"/>
      <c r="ACM12350" s="60"/>
      <c r="ACN12350" s="60"/>
      <c r="ACO12350" s="60"/>
      <c r="ACP12350" s="60"/>
      <c r="ACQ12350" s="60"/>
      <c r="ACR12350" s="60"/>
      <c r="ACS12350" s="60"/>
      <c r="ACT12350" s="60"/>
      <c r="ACU12350" s="60"/>
      <c r="ACV12350" s="60"/>
      <c r="ACW12350" s="60"/>
      <c r="ACX12350" s="60"/>
      <c r="ACY12350" s="60">
        <v>0.909277478917772</v>
      </c>
      <c r="ACZ12350" s="60"/>
      <c r="ADA12350" s="60"/>
      <c r="ADB12350" s="60"/>
      <c r="ADC12350" s="60"/>
      <c r="ADD12350" s="60"/>
      <c r="ADE12350" s="60"/>
    </row>
    <row r="12351" spans="760:785" x14ac:dyDescent="0.25">
      <c r="ACF12351" s="60"/>
      <c r="ACG12351" s="60"/>
      <c r="ACH12351" s="60"/>
      <c r="ACI12351" s="60"/>
      <c r="ACJ12351" s="60"/>
      <c r="ACK12351" s="60"/>
      <c r="ACL12351" s="60"/>
      <c r="ACM12351" s="60"/>
      <c r="ACN12351" s="60"/>
      <c r="ACO12351" s="60"/>
      <c r="ACP12351" s="60"/>
      <c r="ACQ12351" s="60"/>
      <c r="ACR12351" s="60"/>
      <c r="ACS12351" s="60"/>
      <c r="ACT12351" s="60"/>
      <c r="ACU12351" s="60"/>
      <c r="ACV12351" s="60"/>
      <c r="ACW12351" s="60"/>
      <c r="ACX12351" s="60"/>
      <c r="ACY12351" s="60">
        <v>0.90926865422481196</v>
      </c>
      <c r="ACZ12351" s="60"/>
      <c r="ADA12351" s="60"/>
      <c r="ADB12351" s="60"/>
      <c r="ADC12351" s="60"/>
      <c r="ADD12351" s="60"/>
      <c r="ADE12351" s="60"/>
    </row>
    <row r="12352" spans="760:785" x14ac:dyDescent="0.25">
      <c r="ACF12352" s="60"/>
      <c r="ACG12352" s="60"/>
      <c r="ACH12352" s="60"/>
      <c r="ACI12352" s="60"/>
      <c r="ACJ12352" s="60"/>
      <c r="ACK12352" s="60"/>
      <c r="ACL12352" s="60"/>
      <c r="ACM12352" s="60"/>
      <c r="ACN12352" s="60"/>
      <c r="ACO12352" s="60"/>
      <c r="ACP12352" s="60"/>
      <c r="ACQ12352" s="60"/>
      <c r="ACR12352" s="60"/>
      <c r="ACS12352" s="60"/>
      <c r="ACT12352" s="60"/>
      <c r="ACU12352" s="60"/>
      <c r="ACV12352" s="60"/>
      <c r="ACW12352" s="60"/>
      <c r="ACX12352" s="60"/>
      <c r="ACY12352" s="60">
        <v>0.90926665141379903</v>
      </c>
      <c r="ACZ12352" s="60"/>
      <c r="ADA12352" s="60"/>
      <c r="ADB12352" s="60"/>
      <c r="ADC12352" s="60"/>
      <c r="ADD12352" s="60"/>
      <c r="ADE12352" s="60"/>
    </row>
    <row r="12353" spans="760:785" x14ac:dyDescent="0.25">
      <c r="ACF12353" s="60"/>
      <c r="ACG12353" s="60"/>
      <c r="ACH12353" s="60"/>
      <c r="ACI12353" s="60"/>
      <c r="ACJ12353" s="60"/>
      <c r="ACK12353" s="60"/>
      <c r="ACL12353" s="60"/>
      <c r="ACM12353" s="60"/>
      <c r="ACN12353" s="60"/>
      <c r="ACO12353" s="60"/>
      <c r="ACP12353" s="60"/>
      <c r="ACQ12353" s="60"/>
      <c r="ACR12353" s="60"/>
      <c r="ACS12353" s="60"/>
      <c r="ACT12353" s="60"/>
      <c r="ACU12353" s="60"/>
      <c r="ACV12353" s="60"/>
      <c r="ACW12353" s="60"/>
      <c r="ACX12353" s="60"/>
      <c r="ACY12353" s="60">
        <v>0.90925845803625605</v>
      </c>
      <c r="ACZ12353" s="60"/>
      <c r="ADA12353" s="60"/>
      <c r="ADB12353" s="60"/>
      <c r="ADC12353" s="60"/>
      <c r="ADD12353" s="60"/>
      <c r="ADE12353" s="60"/>
    </row>
    <row r="12354" spans="760:785" x14ac:dyDescent="0.25">
      <c r="ACF12354" s="60"/>
      <c r="ACG12354" s="60"/>
      <c r="ACH12354" s="60"/>
      <c r="ACI12354" s="60"/>
      <c r="ACJ12354" s="60"/>
      <c r="ACK12354" s="60"/>
      <c r="ACL12354" s="60"/>
      <c r="ACM12354" s="60"/>
      <c r="ACN12354" s="60"/>
      <c r="ACO12354" s="60"/>
      <c r="ACP12354" s="60"/>
      <c r="ACQ12354" s="60"/>
      <c r="ACR12354" s="60"/>
      <c r="ACS12354" s="60"/>
      <c r="ACT12354" s="60"/>
      <c r="ACU12354" s="60"/>
      <c r="ACV12354" s="60"/>
      <c r="ACW12354" s="60"/>
      <c r="ACX12354" s="60"/>
      <c r="ACY12354" s="60">
        <v>0.90925467102976798</v>
      </c>
      <c r="ACZ12354" s="60"/>
      <c r="ADA12354" s="60"/>
      <c r="ADB12354" s="60"/>
      <c r="ADC12354" s="60"/>
      <c r="ADD12354" s="60"/>
      <c r="ADE12354" s="60"/>
    </row>
    <row r="12355" spans="760:785" x14ac:dyDescent="0.25">
      <c r="ACF12355" s="60"/>
      <c r="ACG12355" s="60"/>
      <c r="ACH12355" s="60"/>
      <c r="ACI12355" s="60"/>
      <c r="ACJ12355" s="60"/>
      <c r="ACK12355" s="60"/>
      <c r="ACL12355" s="60"/>
      <c r="ACM12355" s="60"/>
      <c r="ACN12355" s="60"/>
      <c r="ACO12355" s="60"/>
      <c r="ACP12355" s="60"/>
      <c r="ACQ12355" s="60"/>
      <c r="ACR12355" s="60"/>
      <c r="ACS12355" s="60"/>
      <c r="ACT12355" s="60"/>
      <c r="ACU12355" s="60"/>
      <c r="ACV12355" s="60"/>
      <c r="ACW12355" s="60"/>
      <c r="ACX12355" s="60"/>
      <c r="ACY12355" s="60">
        <v>0.909254193927442</v>
      </c>
      <c r="ACZ12355" s="60"/>
      <c r="ADA12355" s="60"/>
      <c r="ADB12355" s="60"/>
      <c r="ADC12355" s="60"/>
      <c r="ADD12355" s="60"/>
      <c r="ADE12355" s="60"/>
    </row>
    <row r="12356" spans="760:785" x14ac:dyDescent="0.25">
      <c r="ACF12356" s="60"/>
      <c r="ACG12356" s="60"/>
      <c r="ACH12356" s="60"/>
      <c r="ACI12356" s="60"/>
      <c r="ACJ12356" s="60"/>
      <c r="ACK12356" s="60"/>
      <c r="ACL12356" s="60"/>
      <c r="ACM12356" s="60"/>
      <c r="ACN12356" s="60"/>
      <c r="ACO12356" s="60"/>
      <c r="ACP12356" s="60"/>
      <c r="ACQ12356" s="60"/>
      <c r="ACR12356" s="60"/>
      <c r="ACS12356" s="60"/>
      <c r="ACT12356" s="60"/>
      <c r="ACU12356" s="60"/>
      <c r="ACV12356" s="60"/>
      <c r="ACW12356" s="60"/>
      <c r="ACX12356" s="60"/>
      <c r="ACY12356" s="60">
        <v>0.90925246682875105</v>
      </c>
      <c r="ACZ12356" s="60"/>
      <c r="ADA12356" s="60"/>
      <c r="ADB12356" s="60"/>
      <c r="ADC12356" s="60"/>
      <c r="ADD12356" s="60"/>
      <c r="ADE12356" s="60"/>
    </row>
    <row r="12357" spans="760:785" x14ac:dyDescent="0.25">
      <c r="ACF12357" s="60"/>
      <c r="ACG12357" s="60"/>
      <c r="ACH12357" s="60"/>
      <c r="ACI12357" s="60"/>
      <c r="ACJ12357" s="60"/>
      <c r="ACK12357" s="60"/>
      <c r="ACL12357" s="60"/>
      <c r="ACM12357" s="60"/>
      <c r="ACN12357" s="60"/>
      <c r="ACO12357" s="60"/>
      <c r="ACP12357" s="60"/>
      <c r="ACQ12357" s="60"/>
      <c r="ACR12357" s="60"/>
      <c r="ACS12357" s="60"/>
      <c r="ACT12357" s="60"/>
      <c r="ACU12357" s="60"/>
      <c r="ACV12357" s="60"/>
      <c r="ACW12357" s="60"/>
      <c r="ACX12357" s="60"/>
      <c r="ACY12357" s="60">
        <v>0.90924424055859199</v>
      </c>
      <c r="ACZ12357" s="60"/>
      <c r="ADA12357" s="60"/>
      <c r="ADB12357" s="60"/>
      <c r="ADC12357" s="60"/>
      <c r="ADD12357" s="60"/>
      <c r="ADE12357" s="60"/>
    </row>
    <row r="12358" spans="760:785" x14ac:dyDescent="0.25">
      <c r="ACF12358" s="60"/>
      <c r="ACG12358" s="60"/>
      <c r="ACH12358" s="60"/>
      <c r="ACI12358" s="60"/>
      <c r="ACJ12358" s="60"/>
      <c r="ACK12358" s="60"/>
      <c r="ACL12358" s="60"/>
      <c r="ACM12358" s="60"/>
      <c r="ACN12358" s="60"/>
      <c r="ACO12358" s="60"/>
      <c r="ACP12358" s="60"/>
      <c r="ACQ12358" s="60"/>
      <c r="ACR12358" s="60"/>
      <c r="ACS12358" s="60"/>
      <c r="ACT12358" s="60"/>
      <c r="ACU12358" s="60"/>
      <c r="ACV12358" s="60"/>
      <c r="ACW12358" s="60"/>
      <c r="ACX12358" s="60"/>
      <c r="ACY12358" s="60">
        <v>0.90923798456225102</v>
      </c>
      <c r="ACZ12358" s="60"/>
      <c r="ADA12358" s="60"/>
      <c r="ADB12358" s="60"/>
      <c r="ADC12358" s="60"/>
      <c r="ADD12358" s="60"/>
      <c r="ADE12358" s="60"/>
    </row>
    <row r="12359" spans="760:785" x14ac:dyDescent="0.25">
      <c r="ACF12359" s="60"/>
      <c r="ACG12359" s="60"/>
      <c r="ACH12359" s="60"/>
      <c r="ACI12359" s="60"/>
      <c r="ACJ12359" s="60"/>
      <c r="ACK12359" s="60"/>
      <c r="ACL12359" s="60"/>
      <c r="ACM12359" s="60"/>
      <c r="ACN12359" s="60"/>
      <c r="ACO12359" s="60"/>
      <c r="ACP12359" s="60"/>
      <c r="ACQ12359" s="60"/>
      <c r="ACR12359" s="60"/>
      <c r="ACS12359" s="60"/>
      <c r="ACT12359" s="60"/>
      <c r="ACU12359" s="60"/>
      <c r="ACV12359" s="60"/>
      <c r="ACW12359" s="60"/>
      <c r="ACX12359" s="60"/>
      <c r="ACY12359" s="60">
        <v>0.909234677913759</v>
      </c>
      <c r="ACZ12359" s="60"/>
      <c r="ADA12359" s="60"/>
      <c r="ADB12359" s="60"/>
      <c r="ADC12359" s="60"/>
      <c r="ADD12359" s="60"/>
      <c r="ADE12359" s="60"/>
    </row>
    <row r="12360" spans="760:785" x14ac:dyDescent="0.25">
      <c r="ACF12360" s="60"/>
      <c r="ACG12360" s="60"/>
      <c r="ACH12360" s="60"/>
      <c r="ACI12360" s="60"/>
      <c r="ACJ12360" s="60"/>
      <c r="ACK12360" s="60"/>
      <c r="ACL12360" s="60"/>
      <c r="ACM12360" s="60"/>
      <c r="ACN12360" s="60"/>
      <c r="ACO12360" s="60"/>
      <c r="ACP12360" s="60"/>
      <c r="ACQ12360" s="60"/>
      <c r="ACR12360" s="60"/>
      <c r="ACS12360" s="60"/>
      <c r="ACT12360" s="60"/>
      <c r="ACU12360" s="60"/>
      <c r="ACV12360" s="60"/>
      <c r="ACW12360" s="60"/>
      <c r="ACX12360" s="60"/>
      <c r="ACY12360" s="60">
        <v>0.909155661180996</v>
      </c>
      <c r="ACZ12360" s="60"/>
      <c r="ADA12360" s="60"/>
      <c r="ADB12360" s="60"/>
      <c r="ADC12360" s="60"/>
      <c r="ADD12360" s="60"/>
      <c r="ADE12360" s="60"/>
    </row>
    <row r="12361" spans="760:785" x14ac:dyDescent="0.25">
      <c r="ACF12361" s="60"/>
      <c r="ACG12361" s="60"/>
      <c r="ACH12361" s="60"/>
      <c r="ACI12361" s="60"/>
      <c r="ACJ12361" s="60"/>
      <c r="ACK12361" s="60"/>
      <c r="ACL12361" s="60"/>
      <c r="ACM12361" s="60"/>
      <c r="ACN12361" s="60"/>
      <c r="ACO12361" s="60"/>
      <c r="ACP12361" s="60"/>
      <c r="ACQ12361" s="60"/>
      <c r="ACR12361" s="60"/>
      <c r="ACS12361" s="60"/>
      <c r="ACT12361" s="60"/>
      <c r="ACU12361" s="60"/>
      <c r="ACV12361" s="60"/>
      <c r="ACW12361" s="60"/>
      <c r="ACX12361" s="60"/>
      <c r="ACY12361" s="60">
        <v>0.90915501883176797</v>
      </c>
      <c r="ACZ12361" s="60"/>
      <c r="ADA12361" s="60"/>
      <c r="ADB12361" s="60"/>
      <c r="ADC12361" s="60"/>
      <c r="ADD12361" s="60"/>
      <c r="ADE12361" s="60"/>
    </row>
    <row r="12362" spans="760:785" x14ac:dyDescent="0.25">
      <c r="ACF12362" s="60"/>
      <c r="ACG12362" s="60"/>
      <c r="ACH12362" s="60"/>
      <c r="ACI12362" s="60"/>
      <c r="ACJ12362" s="60"/>
      <c r="ACK12362" s="60"/>
      <c r="ACL12362" s="60"/>
      <c r="ACM12362" s="60"/>
      <c r="ACN12362" s="60"/>
      <c r="ACO12362" s="60"/>
      <c r="ACP12362" s="60"/>
      <c r="ACQ12362" s="60"/>
      <c r="ACR12362" s="60"/>
      <c r="ACS12362" s="60"/>
      <c r="ACT12362" s="60"/>
      <c r="ACU12362" s="60"/>
      <c r="ACV12362" s="60"/>
      <c r="ACW12362" s="60"/>
      <c r="ACX12362" s="60"/>
      <c r="ACY12362" s="60">
        <v>0.90915234160695801</v>
      </c>
      <c r="ACZ12362" s="60"/>
      <c r="ADA12362" s="60"/>
      <c r="ADB12362" s="60"/>
      <c r="ADC12362" s="60"/>
      <c r="ADD12362" s="60"/>
      <c r="ADE12362" s="60"/>
    </row>
    <row r="12363" spans="760:785" x14ac:dyDescent="0.25">
      <c r="ACF12363" s="60"/>
      <c r="ACG12363" s="60"/>
      <c r="ACH12363" s="60"/>
      <c r="ACI12363" s="60"/>
      <c r="ACJ12363" s="60"/>
      <c r="ACK12363" s="60"/>
      <c r="ACL12363" s="60"/>
      <c r="ACM12363" s="60"/>
      <c r="ACN12363" s="60"/>
      <c r="ACO12363" s="60"/>
      <c r="ACP12363" s="60"/>
      <c r="ACQ12363" s="60"/>
      <c r="ACR12363" s="60"/>
      <c r="ACS12363" s="60"/>
      <c r="ACT12363" s="60"/>
      <c r="ACU12363" s="60"/>
      <c r="ACV12363" s="60"/>
      <c r="ACW12363" s="60"/>
      <c r="ACX12363" s="60"/>
      <c r="ACY12363" s="60">
        <v>0.90905892012664202</v>
      </c>
      <c r="ACZ12363" s="60"/>
      <c r="ADA12363" s="60"/>
      <c r="ADB12363" s="60"/>
      <c r="ADC12363" s="60"/>
      <c r="ADD12363" s="60"/>
      <c r="ADE12363" s="60"/>
    </row>
    <row r="12364" spans="760:785" x14ac:dyDescent="0.25">
      <c r="ACF12364" s="60"/>
      <c r="ACG12364" s="60"/>
      <c r="ACH12364" s="60"/>
      <c r="ACI12364" s="60"/>
      <c r="ACJ12364" s="60"/>
      <c r="ACK12364" s="60"/>
      <c r="ACL12364" s="60"/>
      <c r="ACM12364" s="60"/>
      <c r="ACN12364" s="60"/>
      <c r="ACO12364" s="60"/>
      <c r="ACP12364" s="60"/>
      <c r="ACQ12364" s="60"/>
      <c r="ACR12364" s="60"/>
      <c r="ACS12364" s="60"/>
      <c r="ACT12364" s="60"/>
      <c r="ACU12364" s="60"/>
      <c r="ACV12364" s="60"/>
      <c r="ACW12364" s="60"/>
      <c r="ACX12364" s="60"/>
      <c r="ACY12364" s="60">
        <v>0.90904219879015102</v>
      </c>
      <c r="ACZ12364" s="60"/>
      <c r="ADA12364" s="60"/>
      <c r="ADB12364" s="60"/>
      <c r="ADC12364" s="60"/>
      <c r="ADD12364" s="60"/>
      <c r="ADE12364" s="60"/>
    </row>
    <row r="12365" spans="760:785" x14ac:dyDescent="0.25">
      <c r="ACF12365" s="60"/>
      <c r="ACG12365" s="60"/>
      <c r="ACH12365" s="60"/>
      <c r="ACI12365" s="60"/>
      <c r="ACJ12365" s="60"/>
      <c r="ACK12365" s="60"/>
      <c r="ACL12365" s="60"/>
      <c r="ACM12365" s="60"/>
      <c r="ACN12365" s="60"/>
      <c r="ACO12365" s="60"/>
      <c r="ACP12365" s="60"/>
      <c r="ACQ12365" s="60"/>
      <c r="ACR12365" s="60"/>
      <c r="ACS12365" s="60"/>
      <c r="ACT12365" s="60"/>
      <c r="ACU12365" s="60"/>
      <c r="ACV12365" s="60"/>
      <c r="ACW12365" s="60"/>
      <c r="ACX12365" s="60"/>
      <c r="ACY12365" s="60">
        <v>0.909035187505562</v>
      </c>
      <c r="ACZ12365" s="60"/>
      <c r="ADA12365" s="60"/>
      <c r="ADB12365" s="60"/>
      <c r="ADC12365" s="60"/>
      <c r="ADD12365" s="60"/>
      <c r="ADE12365" s="60"/>
    </row>
    <row r="12366" spans="760:785" x14ac:dyDescent="0.25">
      <c r="ACF12366" s="60"/>
      <c r="ACG12366" s="60"/>
      <c r="ACH12366" s="60"/>
      <c r="ACI12366" s="60"/>
      <c r="ACJ12366" s="60"/>
      <c r="ACK12366" s="60"/>
      <c r="ACL12366" s="60"/>
      <c r="ACM12366" s="60"/>
      <c r="ACN12366" s="60"/>
      <c r="ACO12366" s="60"/>
      <c r="ACP12366" s="60"/>
      <c r="ACQ12366" s="60"/>
      <c r="ACR12366" s="60"/>
      <c r="ACS12366" s="60"/>
      <c r="ACT12366" s="60"/>
      <c r="ACU12366" s="60"/>
      <c r="ACV12366" s="60"/>
      <c r="ACW12366" s="60"/>
      <c r="ACX12366" s="60"/>
      <c r="ACY12366" s="60">
        <v>0.90901788296760699</v>
      </c>
      <c r="ACZ12366" s="60"/>
      <c r="ADA12366" s="60"/>
      <c r="ADB12366" s="60"/>
      <c r="ADC12366" s="60"/>
      <c r="ADD12366" s="60"/>
      <c r="ADE12366" s="60"/>
    </row>
    <row r="12367" spans="760:785" x14ac:dyDescent="0.25">
      <c r="ACF12367" s="60"/>
      <c r="ACG12367" s="60"/>
      <c r="ACH12367" s="60"/>
      <c r="ACI12367" s="60"/>
      <c r="ACJ12367" s="60"/>
      <c r="ACK12367" s="60"/>
      <c r="ACL12367" s="60"/>
      <c r="ACM12367" s="60"/>
      <c r="ACN12367" s="60"/>
      <c r="ACO12367" s="60"/>
      <c r="ACP12367" s="60"/>
      <c r="ACQ12367" s="60"/>
      <c r="ACR12367" s="60"/>
      <c r="ACS12367" s="60"/>
      <c r="ACT12367" s="60"/>
      <c r="ACU12367" s="60"/>
      <c r="ACV12367" s="60"/>
      <c r="ACW12367" s="60"/>
      <c r="ACX12367" s="60"/>
      <c r="ACY12367" s="60">
        <v>0.90897671341553599</v>
      </c>
      <c r="ACZ12367" s="60"/>
      <c r="ADA12367" s="60"/>
      <c r="ADB12367" s="60"/>
      <c r="ADC12367" s="60"/>
      <c r="ADD12367" s="60"/>
      <c r="ADE12367" s="60"/>
    </row>
    <row r="12368" spans="760:785" x14ac:dyDescent="0.25">
      <c r="ACF12368" s="60"/>
      <c r="ACG12368" s="60"/>
      <c r="ACH12368" s="60"/>
      <c r="ACI12368" s="60"/>
      <c r="ACJ12368" s="60"/>
      <c r="ACK12368" s="60"/>
      <c r="ACL12368" s="60"/>
      <c r="ACM12368" s="60"/>
      <c r="ACN12368" s="60"/>
      <c r="ACO12368" s="60"/>
      <c r="ACP12368" s="60"/>
      <c r="ACQ12368" s="60"/>
      <c r="ACR12368" s="60"/>
      <c r="ACS12368" s="60"/>
      <c r="ACT12368" s="60"/>
      <c r="ACU12368" s="60"/>
      <c r="ACV12368" s="60"/>
      <c r="ACW12368" s="60"/>
      <c r="ACX12368" s="60"/>
      <c r="ACY12368" s="60">
        <v>0.90893023883938795</v>
      </c>
      <c r="ACZ12368" s="60"/>
      <c r="ADA12368" s="60"/>
      <c r="ADB12368" s="60"/>
      <c r="ADC12368" s="60"/>
      <c r="ADD12368" s="60"/>
      <c r="ADE12368" s="60"/>
    </row>
    <row r="12369" spans="760:785" x14ac:dyDescent="0.25">
      <c r="ACF12369" s="60"/>
      <c r="ACG12369" s="60"/>
      <c r="ACH12369" s="60"/>
      <c r="ACI12369" s="60"/>
      <c r="ACJ12369" s="60"/>
      <c r="ACK12369" s="60"/>
      <c r="ACL12369" s="60"/>
      <c r="ACM12369" s="60"/>
      <c r="ACN12369" s="60"/>
      <c r="ACO12369" s="60"/>
      <c r="ACP12369" s="60"/>
      <c r="ACQ12369" s="60"/>
      <c r="ACR12369" s="60"/>
      <c r="ACS12369" s="60"/>
      <c r="ACT12369" s="60"/>
      <c r="ACU12369" s="60"/>
      <c r="ACV12369" s="60"/>
      <c r="ACW12369" s="60"/>
      <c r="ACX12369" s="60"/>
      <c r="ACY12369" s="60">
        <v>0.90889603494888804</v>
      </c>
      <c r="ACZ12369" s="60"/>
      <c r="ADA12369" s="60"/>
      <c r="ADB12369" s="60"/>
      <c r="ADC12369" s="60"/>
      <c r="ADD12369" s="60"/>
      <c r="ADE12369" s="60"/>
    </row>
    <row r="12370" spans="760:785" x14ac:dyDescent="0.25">
      <c r="ACF12370" s="60"/>
      <c r="ACG12370" s="60"/>
      <c r="ACH12370" s="60"/>
      <c r="ACI12370" s="60"/>
      <c r="ACJ12370" s="60"/>
      <c r="ACK12370" s="60"/>
      <c r="ACL12370" s="60"/>
      <c r="ACM12370" s="60"/>
      <c r="ACN12370" s="60"/>
      <c r="ACO12370" s="60"/>
      <c r="ACP12370" s="60"/>
      <c r="ACQ12370" s="60"/>
      <c r="ACR12370" s="60"/>
      <c r="ACS12370" s="60"/>
      <c r="ACT12370" s="60"/>
      <c r="ACU12370" s="60"/>
      <c r="ACV12370" s="60"/>
      <c r="ACW12370" s="60"/>
      <c r="ACX12370" s="60"/>
      <c r="ACY12370" s="60">
        <v>0.908867328887635</v>
      </c>
      <c r="ACZ12370" s="60"/>
      <c r="ADA12370" s="60"/>
      <c r="ADB12370" s="60"/>
      <c r="ADC12370" s="60"/>
      <c r="ADD12370" s="60"/>
      <c r="ADE12370" s="60"/>
    </row>
    <row r="12371" spans="760:785" x14ac:dyDescent="0.25">
      <c r="ACF12371" s="60"/>
      <c r="ACG12371" s="60"/>
      <c r="ACH12371" s="60"/>
      <c r="ACI12371" s="60"/>
      <c r="ACJ12371" s="60"/>
      <c r="ACK12371" s="60"/>
      <c r="ACL12371" s="60"/>
      <c r="ACM12371" s="60"/>
      <c r="ACN12371" s="60"/>
      <c r="ACO12371" s="60"/>
      <c r="ACP12371" s="60"/>
      <c r="ACQ12371" s="60"/>
      <c r="ACR12371" s="60"/>
      <c r="ACS12371" s="60"/>
      <c r="ACT12371" s="60"/>
      <c r="ACU12371" s="60"/>
      <c r="ACV12371" s="60"/>
      <c r="ACW12371" s="60"/>
      <c r="ACX12371" s="60"/>
      <c r="ACY12371" s="60">
        <v>0.90885505083248697</v>
      </c>
      <c r="ACZ12371" s="60"/>
      <c r="ADA12371" s="60"/>
      <c r="ADB12371" s="60"/>
      <c r="ADC12371" s="60"/>
      <c r="ADD12371" s="60"/>
      <c r="ADE12371" s="60"/>
    </row>
    <row r="12372" spans="760:785" x14ac:dyDescent="0.25">
      <c r="ACF12372" s="60"/>
      <c r="ACG12372" s="60"/>
      <c r="ACH12372" s="60"/>
      <c r="ACI12372" s="60"/>
      <c r="ACJ12372" s="60"/>
      <c r="ACK12372" s="60"/>
      <c r="ACL12372" s="60"/>
      <c r="ACM12372" s="60"/>
      <c r="ACN12372" s="60"/>
      <c r="ACO12372" s="60"/>
      <c r="ACP12372" s="60"/>
      <c r="ACQ12372" s="60"/>
      <c r="ACR12372" s="60"/>
      <c r="ACS12372" s="60"/>
      <c r="ACT12372" s="60"/>
      <c r="ACU12372" s="60"/>
      <c r="ACV12372" s="60"/>
      <c r="ACW12372" s="60"/>
      <c r="ACX12372" s="60"/>
      <c r="ACY12372" s="60">
        <v>0.908833389653803</v>
      </c>
      <c r="ACZ12372" s="60"/>
      <c r="ADA12372" s="60"/>
      <c r="ADB12372" s="60"/>
      <c r="ADC12372" s="60"/>
      <c r="ADD12372" s="60"/>
      <c r="ADE12372" s="60"/>
    </row>
    <row r="12373" spans="760:785" x14ac:dyDescent="0.25">
      <c r="ACF12373" s="60"/>
      <c r="ACG12373" s="60"/>
      <c r="ACH12373" s="60"/>
      <c r="ACI12373" s="60"/>
      <c r="ACJ12373" s="60"/>
      <c r="ACK12373" s="60"/>
      <c r="ACL12373" s="60"/>
      <c r="ACM12373" s="60"/>
      <c r="ACN12373" s="60"/>
      <c r="ACO12373" s="60"/>
      <c r="ACP12373" s="60"/>
      <c r="ACQ12373" s="60"/>
      <c r="ACR12373" s="60"/>
      <c r="ACS12373" s="60"/>
      <c r="ACT12373" s="60"/>
      <c r="ACU12373" s="60"/>
      <c r="ACV12373" s="60"/>
      <c r="ACW12373" s="60"/>
      <c r="ACX12373" s="60"/>
      <c r="ACY12373" s="60">
        <v>0.90881367044184502</v>
      </c>
      <c r="ACZ12373" s="60"/>
      <c r="ADA12373" s="60"/>
      <c r="ADB12373" s="60"/>
      <c r="ADC12373" s="60"/>
      <c r="ADD12373" s="60"/>
      <c r="ADE12373" s="60"/>
    </row>
    <row r="12374" spans="760:785" x14ac:dyDescent="0.25">
      <c r="ACF12374" s="60"/>
      <c r="ACG12374" s="60"/>
      <c r="ACH12374" s="60"/>
      <c r="ACI12374" s="60"/>
      <c r="ACJ12374" s="60"/>
      <c r="ACK12374" s="60"/>
      <c r="ACL12374" s="60"/>
      <c r="ACM12374" s="60"/>
      <c r="ACN12374" s="60"/>
      <c r="ACO12374" s="60"/>
      <c r="ACP12374" s="60"/>
      <c r="ACQ12374" s="60"/>
      <c r="ACR12374" s="60"/>
      <c r="ACS12374" s="60"/>
      <c r="ACT12374" s="60"/>
      <c r="ACU12374" s="60"/>
      <c r="ACV12374" s="60"/>
      <c r="ACW12374" s="60"/>
      <c r="ACX12374" s="60"/>
      <c r="ACY12374" s="60">
        <v>0.90880213399947396</v>
      </c>
      <c r="ACZ12374" s="60"/>
      <c r="ADA12374" s="60"/>
      <c r="ADB12374" s="60"/>
      <c r="ADC12374" s="60"/>
      <c r="ADD12374" s="60"/>
      <c r="ADE12374" s="60"/>
    </row>
    <row r="12375" spans="760:785" x14ac:dyDescent="0.25">
      <c r="ACF12375" s="60"/>
      <c r="ACG12375" s="60"/>
      <c r="ACH12375" s="60"/>
      <c r="ACI12375" s="60"/>
      <c r="ACJ12375" s="60"/>
      <c r="ACK12375" s="60"/>
      <c r="ACL12375" s="60"/>
      <c r="ACM12375" s="60"/>
      <c r="ACN12375" s="60"/>
      <c r="ACO12375" s="60"/>
      <c r="ACP12375" s="60"/>
      <c r="ACQ12375" s="60"/>
      <c r="ACR12375" s="60"/>
      <c r="ACS12375" s="60"/>
      <c r="ACT12375" s="60"/>
      <c r="ACU12375" s="60"/>
      <c r="ACV12375" s="60"/>
      <c r="ACW12375" s="60"/>
      <c r="ACX12375" s="60"/>
      <c r="ACY12375" s="60">
        <v>0.90877475071012404</v>
      </c>
      <c r="ACZ12375" s="60"/>
      <c r="ADA12375" s="60"/>
      <c r="ADB12375" s="60"/>
      <c r="ADC12375" s="60"/>
      <c r="ADD12375" s="60"/>
      <c r="ADE12375" s="60"/>
    </row>
    <row r="12376" spans="760:785" x14ac:dyDescent="0.25">
      <c r="ACF12376" s="60"/>
      <c r="ACG12376" s="60"/>
      <c r="ACH12376" s="60"/>
      <c r="ACI12376" s="60"/>
      <c r="ACJ12376" s="60"/>
      <c r="ACK12376" s="60"/>
      <c r="ACL12376" s="60"/>
      <c r="ACM12376" s="60"/>
      <c r="ACN12376" s="60"/>
      <c r="ACO12376" s="60"/>
      <c r="ACP12376" s="60"/>
      <c r="ACQ12376" s="60"/>
      <c r="ACR12376" s="60"/>
      <c r="ACS12376" s="60"/>
      <c r="ACT12376" s="60"/>
      <c r="ACU12376" s="60"/>
      <c r="ACV12376" s="60"/>
      <c r="ACW12376" s="60"/>
      <c r="ACX12376" s="60"/>
      <c r="ACY12376" s="60">
        <v>0.90875532627391897</v>
      </c>
      <c r="ACZ12376" s="60"/>
      <c r="ADA12376" s="60"/>
      <c r="ADB12376" s="60"/>
      <c r="ADC12376" s="60"/>
      <c r="ADD12376" s="60"/>
      <c r="ADE12376" s="60"/>
    </row>
    <row r="12377" spans="760:785" x14ac:dyDescent="0.25">
      <c r="ACF12377" s="60"/>
      <c r="ACG12377" s="60"/>
      <c r="ACH12377" s="60"/>
      <c r="ACI12377" s="60"/>
      <c r="ACJ12377" s="60"/>
      <c r="ACK12377" s="60"/>
      <c r="ACL12377" s="60"/>
      <c r="ACM12377" s="60"/>
      <c r="ACN12377" s="60"/>
      <c r="ACO12377" s="60"/>
      <c r="ACP12377" s="60"/>
      <c r="ACQ12377" s="60"/>
      <c r="ACR12377" s="60"/>
      <c r="ACS12377" s="60"/>
      <c r="ACT12377" s="60"/>
      <c r="ACU12377" s="60"/>
      <c r="ACV12377" s="60"/>
      <c r="ACW12377" s="60"/>
      <c r="ACX12377" s="60"/>
      <c r="ACY12377" s="60">
        <v>0.90873943263453905</v>
      </c>
      <c r="ACZ12377" s="60"/>
      <c r="ADA12377" s="60"/>
      <c r="ADB12377" s="60"/>
      <c r="ADC12377" s="60"/>
      <c r="ADD12377" s="60"/>
      <c r="ADE12377" s="60"/>
    </row>
    <row r="12378" spans="760:785" x14ac:dyDescent="0.25">
      <c r="ACF12378" s="60"/>
      <c r="ACG12378" s="60"/>
      <c r="ACH12378" s="60"/>
      <c r="ACI12378" s="60"/>
      <c r="ACJ12378" s="60"/>
      <c r="ACK12378" s="60"/>
      <c r="ACL12378" s="60"/>
      <c r="ACM12378" s="60"/>
      <c r="ACN12378" s="60"/>
      <c r="ACO12378" s="60"/>
      <c r="ACP12378" s="60"/>
      <c r="ACQ12378" s="60"/>
      <c r="ACR12378" s="60"/>
      <c r="ACS12378" s="60"/>
      <c r="ACT12378" s="60"/>
      <c r="ACU12378" s="60"/>
      <c r="ACV12378" s="60"/>
      <c r="ACW12378" s="60"/>
      <c r="ACX12378" s="60"/>
      <c r="ACY12378" s="60">
        <v>0.90871168218146703</v>
      </c>
      <c r="ACZ12378" s="60"/>
      <c r="ADA12378" s="60"/>
      <c r="ADB12378" s="60"/>
      <c r="ADC12378" s="60"/>
      <c r="ADD12378" s="60"/>
      <c r="ADE12378" s="60"/>
    </row>
    <row r="12379" spans="760:785" x14ac:dyDescent="0.25">
      <c r="ACF12379" s="60"/>
      <c r="ACG12379" s="60"/>
      <c r="ACH12379" s="60"/>
      <c r="ACI12379" s="60"/>
      <c r="ACJ12379" s="60"/>
      <c r="ACK12379" s="60"/>
      <c r="ACL12379" s="60"/>
      <c r="ACM12379" s="60"/>
      <c r="ACN12379" s="60"/>
      <c r="ACO12379" s="60"/>
      <c r="ACP12379" s="60"/>
      <c r="ACQ12379" s="60"/>
      <c r="ACR12379" s="60"/>
      <c r="ACS12379" s="60"/>
      <c r="ACT12379" s="60"/>
      <c r="ACU12379" s="60"/>
      <c r="ACV12379" s="60"/>
      <c r="ACW12379" s="60"/>
      <c r="ACX12379" s="60"/>
      <c r="ACY12379" s="60">
        <v>0.90870701275564403</v>
      </c>
      <c r="ACZ12379" s="60"/>
      <c r="ADA12379" s="60"/>
      <c r="ADB12379" s="60"/>
      <c r="ADC12379" s="60"/>
      <c r="ADD12379" s="60"/>
      <c r="ADE12379" s="60"/>
    </row>
    <row r="12380" spans="760:785" x14ac:dyDescent="0.25">
      <c r="ACF12380" s="60"/>
      <c r="ACG12380" s="60"/>
      <c r="ACH12380" s="60"/>
      <c r="ACI12380" s="60"/>
      <c r="ACJ12380" s="60"/>
      <c r="ACK12380" s="60"/>
      <c r="ACL12380" s="60"/>
      <c r="ACM12380" s="60"/>
      <c r="ACN12380" s="60"/>
      <c r="ACO12380" s="60"/>
      <c r="ACP12380" s="60"/>
      <c r="ACQ12380" s="60"/>
      <c r="ACR12380" s="60"/>
      <c r="ACS12380" s="60"/>
      <c r="ACT12380" s="60"/>
      <c r="ACU12380" s="60"/>
      <c r="ACV12380" s="60"/>
      <c r="ACW12380" s="60"/>
      <c r="ACX12380" s="60"/>
      <c r="ACY12380" s="60">
        <v>0.90869841313047395</v>
      </c>
      <c r="ACZ12380" s="60"/>
      <c r="ADA12380" s="60"/>
      <c r="ADB12380" s="60"/>
      <c r="ADC12380" s="60"/>
      <c r="ADD12380" s="60"/>
      <c r="ADE12380" s="60"/>
    </row>
    <row r="12381" spans="760:785" x14ac:dyDescent="0.25">
      <c r="ACF12381" s="60"/>
      <c r="ACG12381" s="60"/>
      <c r="ACH12381" s="60"/>
      <c r="ACI12381" s="60"/>
      <c r="ACJ12381" s="60"/>
      <c r="ACK12381" s="60"/>
      <c r="ACL12381" s="60"/>
      <c r="ACM12381" s="60"/>
      <c r="ACN12381" s="60"/>
      <c r="ACO12381" s="60"/>
      <c r="ACP12381" s="60"/>
      <c r="ACQ12381" s="60"/>
      <c r="ACR12381" s="60"/>
      <c r="ACS12381" s="60"/>
      <c r="ACT12381" s="60"/>
      <c r="ACU12381" s="60"/>
      <c r="ACV12381" s="60"/>
      <c r="ACW12381" s="60"/>
      <c r="ACX12381" s="60"/>
      <c r="ACY12381" s="60">
        <v>0.90865665415446095</v>
      </c>
      <c r="ACZ12381" s="60"/>
      <c r="ADA12381" s="60"/>
      <c r="ADB12381" s="60"/>
      <c r="ADC12381" s="60"/>
      <c r="ADD12381" s="60"/>
      <c r="ADE12381" s="60"/>
    </row>
    <row r="12382" spans="760:785" x14ac:dyDescent="0.25">
      <c r="ACF12382" s="60"/>
      <c r="ACG12382" s="60"/>
      <c r="ACH12382" s="60"/>
      <c r="ACI12382" s="60"/>
      <c r="ACJ12382" s="60"/>
      <c r="ACK12382" s="60"/>
      <c r="ACL12382" s="60"/>
      <c r="ACM12382" s="60"/>
      <c r="ACN12382" s="60"/>
      <c r="ACO12382" s="60"/>
      <c r="ACP12382" s="60"/>
      <c r="ACQ12382" s="60"/>
      <c r="ACR12382" s="60"/>
      <c r="ACS12382" s="60"/>
      <c r="ACT12382" s="60"/>
      <c r="ACU12382" s="60"/>
      <c r="ACV12382" s="60"/>
      <c r="ACW12382" s="60"/>
      <c r="ACX12382" s="60"/>
      <c r="ACY12382" s="60">
        <v>0.90863219189679401</v>
      </c>
      <c r="ACZ12382" s="60"/>
      <c r="ADA12382" s="60"/>
      <c r="ADB12382" s="60"/>
      <c r="ADC12382" s="60"/>
      <c r="ADD12382" s="60"/>
      <c r="ADE12382" s="60"/>
    </row>
    <row r="12383" spans="760:785" x14ac:dyDescent="0.25">
      <c r="ACF12383" s="60"/>
      <c r="ACG12383" s="60"/>
      <c r="ACH12383" s="60"/>
      <c r="ACI12383" s="60"/>
      <c r="ACJ12383" s="60"/>
      <c r="ACK12383" s="60"/>
      <c r="ACL12383" s="60"/>
      <c r="ACM12383" s="60"/>
      <c r="ACN12383" s="60"/>
      <c r="ACO12383" s="60"/>
      <c r="ACP12383" s="60"/>
      <c r="ACQ12383" s="60"/>
      <c r="ACR12383" s="60"/>
      <c r="ACS12383" s="60"/>
      <c r="ACT12383" s="60"/>
      <c r="ACU12383" s="60"/>
      <c r="ACV12383" s="60"/>
      <c r="ACW12383" s="60"/>
      <c r="ACX12383" s="60"/>
      <c r="ACY12383" s="60">
        <v>0.90860131565838897</v>
      </c>
      <c r="ACZ12383" s="60"/>
      <c r="ADA12383" s="60"/>
      <c r="ADB12383" s="60"/>
      <c r="ADC12383" s="60"/>
      <c r="ADD12383" s="60"/>
      <c r="ADE12383" s="60"/>
    </row>
    <row r="12384" spans="760:785" x14ac:dyDescent="0.25">
      <c r="ACF12384" s="60"/>
      <c r="ACG12384" s="60"/>
      <c r="ACH12384" s="60"/>
      <c r="ACI12384" s="60"/>
      <c r="ACJ12384" s="60"/>
      <c r="ACK12384" s="60"/>
      <c r="ACL12384" s="60"/>
      <c r="ACM12384" s="60"/>
      <c r="ACN12384" s="60"/>
      <c r="ACO12384" s="60"/>
      <c r="ACP12384" s="60"/>
      <c r="ACQ12384" s="60"/>
      <c r="ACR12384" s="60"/>
      <c r="ACS12384" s="60"/>
      <c r="ACT12384" s="60"/>
      <c r="ACU12384" s="60"/>
      <c r="ACV12384" s="60"/>
      <c r="ACW12384" s="60"/>
      <c r="ACX12384" s="60"/>
      <c r="ACY12384" s="60">
        <v>0.90850139286433496</v>
      </c>
      <c r="ACZ12384" s="60"/>
      <c r="ADA12384" s="60"/>
      <c r="ADB12384" s="60"/>
      <c r="ADC12384" s="60"/>
      <c r="ADD12384" s="60"/>
      <c r="ADE12384" s="60"/>
    </row>
    <row r="12385" spans="760:785" x14ac:dyDescent="0.25">
      <c r="ACF12385" s="60"/>
      <c r="ACG12385" s="60"/>
      <c r="ACH12385" s="60"/>
      <c r="ACI12385" s="60"/>
      <c r="ACJ12385" s="60"/>
      <c r="ACK12385" s="60"/>
      <c r="ACL12385" s="60"/>
      <c r="ACM12385" s="60"/>
      <c r="ACN12385" s="60"/>
      <c r="ACO12385" s="60"/>
      <c r="ACP12385" s="60"/>
      <c r="ACQ12385" s="60"/>
      <c r="ACR12385" s="60"/>
      <c r="ACS12385" s="60"/>
      <c r="ACT12385" s="60"/>
      <c r="ACU12385" s="60"/>
      <c r="ACV12385" s="60"/>
      <c r="ACW12385" s="60"/>
      <c r="ACX12385" s="60"/>
      <c r="ACY12385" s="60">
        <v>0.90850136950907101</v>
      </c>
      <c r="ACZ12385" s="60"/>
      <c r="ADA12385" s="60"/>
      <c r="ADB12385" s="60"/>
      <c r="ADC12385" s="60"/>
      <c r="ADD12385" s="60"/>
      <c r="ADE12385" s="60"/>
    </row>
    <row r="12386" spans="760:785" x14ac:dyDescent="0.25">
      <c r="ACF12386" s="60"/>
      <c r="ACG12386" s="60"/>
      <c r="ACH12386" s="60"/>
      <c r="ACI12386" s="60"/>
      <c r="ACJ12386" s="60"/>
      <c r="ACK12386" s="60"/>
      <c r="ACL12386" s="60"/>
      <c r="ACM12386" s="60"/>
      <c r="ACN12386" s="60"/>
      <c r="ACO12386" s="60"/>
      <c r="ACP12386" s="60"/>
      <c r="ACQ12386" s="60"/>
      <c r="ACR12386" s="60"/>
      <c r="ACS12386" s="60"/>
      <c r="ACT12386" s="60"/>
      <c r="ACU12386" s="60"/>
      <c r="ACV12386" s="60"/>
      <c r="ACW12386" s="60"/>
      <c r="ACX12386" s="60"/>
      <c r="ACY12386" s="60">
        <v>0.90847439687394504</v>
      </c>
      <c r="ACZ12386" s="60"/>
      <c r="ADA12386" s="60"/>
      <c r="ADB12386" s="60"/>
      <c r="ADC12386" s="60"/>
      <c r="ADD12386" s="60"/>
      <c r="ADE12386" s="60"/>
    </row>
    <row r="12387" spans="760:785" x14ac:dyDescent="0.25">
      <c r="ACF12387" s="60"/>
      <c r="ACG12387" s="60"/>
      <c r="ACH12387" s="60"/>
      <c r="ACI12387" s="60"/>
      <c r="ACJ12387" s="60"/>
      <c r="ACK12387" s="60"/>
      <c r="ACL12387" s="60"/>
      <c r="ACM12387" s="60"/>
      <c r="ACN12387" s="60"/>
      <c r="ACO12387" s="60"/>
      <c r="ACP12387" s="60"/>
      <c r="ACQ12387" s="60"/>
      <c r="ACR12387" s="60"/>
      <c r="ACS12387" s="60"/>
      <c r="ACT12387" s="60"/>
      <c r="ACU12387" s="60"/>
      <c r="ACV12387" s="60"/>
      <c r="ACW12387" s="60"/>
      <c r="ACX12387" s="60"/>
      <c r="ACY12387" s="60">
        <v>0.90847071707850502</v>
      </c>
      <c r="ACZ12387" s="60"/>
      <c r="ADA12387" s="60"/>
      <c r="ADB12387" s="60"/>
      <c r="ADC12387" s="60"/>
      <c r="ADD12387" s="60"/>
      <c r="ADE12387" s="60"/>
    </row>
    <row r="12388" spans="760:785" x14ac:dyDescent="0.25">
      <c r="ACF12388" s="60"/>
      <c r="ACG12388" s="60"/>
      <c r="ACH12388" s="60"/>
      <c r="ACI12388" s="60"/>
      <c r="ACJ12388" s="60"/>
      <c r="ACK12388" s="60"/>
      <c r="ACL12388" s="60"/>
      <c r="ACM12388" s="60"/>
      <c r="ACN12388" s="60"/>
      <c r="ACO12388" s="60"/>
      <c r="ACP12388" s="60"/>
      <c r="ACQ12388" s="60"/>
      <c r="ACR12388" s="60"/>
      <c r="ACS12388" s="60"/>
      <c r="ACT12388" s="60"/>
      <c r="ACU12388" s="60"/>
      <c r="ACV12388" s="60"/>
      <c r="ACW12388" s="60"/>
      <c r="ACX12388" s="60"/>
      <c r="ACY12388" s="60">
        <v>0.90834589986304004</v>
      </c>
      <c r="ACZ12388" s="60"/>
      <c r="ADA12388" s="60"/>
      <c r="ADB12388" s="60"/>
      <c r="ADC12388" s="60"/>
      <c r="ADD12388" s="60"/>
      <c r="ADE12388" s="60"/>
    </row>
    <row r="12389" spans="760:785" x14ac:dyDescent="0.25">
      <c r="ACF12389" s="60"/>
      <c r="ACG12389" s="60"/>
      <c r="ACH12389" s="60"/>
      <c r="ACI12389" s="60"/>
      <c r="ACJ12389" s="60"/>
      <c r="ACK12389" s="60"/>
      <c r="ACL12389" s="60"/>
      <c r="ACM12389" s="60"/>
      <c r="ACN12389" s="60"/>
      <c r="ACO12389" s="60"/>
      <c r="ACP12389" s="60"/>
      <c r="ACQ12389" s="60"/>
      <c r="ACR12389" s="60"/>
      <c r="ACS12389" s="60"/>
      <c r="ACT12389" s="60"/>
      <c r="ACU12389" s="60"/>
      <c r="ACV12389" s="60"/>
      <c r="ACW12389" s="60"/>
      <c r="ACX12389" s="60"/>
      <c r="ACY12389" s="60">
        <v>0.90834520933019303</v>
      </c>
      <c r="ACZ12389" s="60"/>
      <c r="ADA12389" s="60"/>
      <c r="ADB12389" s="60"/>
      <c r="ADC12389" s="60"/>
      <c r="ADD12389" s="60"/>
      <c r="ADE12389" s="60"/>
    </row>
    <row r="12390" spans="760:785" x14ac:dyDescent="0.25">
      <c r="ACF12390" s="60"/>
      <c r="ACG12390" s="60"/>
      <c r="ACH12390" s="60"/>
      <c r="ACI12390" s="60"/>
      <c r="ACJ12390" s="60"/>
      <c r="ACK12390" s="60"/>
      <c r="ACL12390" s="60"/>
      <c r="ACM12390" s="60"/>
      <c r="ACN12390" s="60"/>
      <c r="ACO12390" s="60"/>
      <c r="ACP12390" s="60"/>
      <c r="ACQ12390" s="60"/>
      <c r="ACR12390" s="60"/>
      <c r="ACS12390" s="60"/>
      <c r="ACT12390" s="60"/>
      <c r="ACU12390" s="60"/>
      <c r="ACV12390" s="60"/>
      <c r="ACW12390" s="60"/>
      <c r="ACX12390" s="60"/>
      <c r="ACY12390" s="60">
        <v>0.908322576708533</v>
      </c>
      <c r="ACZ12390" s="60"/>
      <c r="ADA12390" s="60"/>
      <c r="ADB12390" s="60"/>
      <c r="ADC12390" s="60"/>
      <c r="ADD12390" s="60"/>
      <c r="ADE12390" s="60"/>
    </row>
    <row r="12391" spans="760:785" x14ac:dyDescent="0.25">
      <c r="ACF12391" s="60"/>
      <c r="ACG12391" s="60"/>
      <c r="ACH12391" s="60"/>
      <c r="ACI12391" s="60"/>
      <c r="ACJ12391" s="60"/>
      <c r="ACK12391" s="60"/>
      <c r="ACL12391" s="60"/>
      <c r="ACM12391" s="60"/>
      <c r="ACN12391" s="60"/>
      <c r="ACO12391" s="60"/>
      <c r="ACP12391" s="60"/>
      <c r="ACQ12391" s="60"/>
      <c r="ACR12391" s="60"/>
      <c r="ACS12391" s="60"/>
      <c r="ACT12391" s="60"/>
      <c r="ACU12391" s="60"/>
      <c r="ACV12391" s="60"/>
      <c r="ACW12391" s="60"/>
      <c r="ACX12391" s="60"/>
      <c r="ACY12391" s="60">
        <v>0.90831660285480498</v>
      </c>
      <c r="ACZ12391" s="60"/>
      <c r="ADA12391" s="60"/>
      <c r="ADB12391" s="60"/>
      <c r="ADC12391" s="60"/>
      <c r="ADD12391" s="60"/>
      <c r="ADE12391" s="60"/>
    </row>
    <row r="12392" spans="760:785" x14ac:dyDescent="0.25">
      <c r="ACF12392" s="60"/>
      <c r="ACG12392" s="60"/>
      <c r="ACH12392" s="60"/>
      <c r="ACI12392" s="60"/>
      <c r="ACJ12392" s="60"/>
      <c r="ACK12392" s="60"/>
      <c r="ACL12392" s="60"/>
      <c r="ACM12392" s="60"/>
      <c r="ACN12392" s="60"/>
      <c r="ACO12392" s="60"/>
      <c r="ACP12392" s="60"/>
      <c r="ACQ12392" s="60"/>
      <c r="ACR12392" s="60"/>
      <c r="ACS12392" s="60"/>
      <c r="ACT12392" s="60"/>
      <c r="ACU12392" s="60"/>
      <c r="ACV12392" s="60"/>
      <c r="ACW12392" s="60"/>
      <c r="ACX12392" s="60"/>
      <c r="ACY12392" s="60">
        <v>0.90830835939221</v>
      </c>
      <c r="ACZ12392" s="60"/>
      <c r="ADA12392" s="60"/>
      <c r="ADB12392" s="60"/>
      <c r="ADC12392" s="60"/>
      <c r="ADD12392" s="60"/>
      <c r="ADE12392" s="60"/>
    </row>
    <row r="12393" spans="760:785" x14ac:dyDescent="0.25">
      <c r="ACF12393" s="60"/>
      <c r="ACG12393" s="60"/>
      <c r="ACH12393" s="60"/>
      <c r="ACI12393" s="60"/>
      <c r="ACJ12393" s="60"/>
      <c r="ACK12393" s="60"/>
      <c r="ACL12393" s="60"/>
      <c r="ACM12393" s="60"/>
      <c r="ACN12393" s="60"/>
      <c r="ACO12393" s="60"/>
      <c r="ACP12393" s="60"/>
      <c r="ACQ12393" s="60"/>
      <c r="ACR12393" s="60"/>
      <c r="ACS12393" s="60"/>
      <c r="ACT12393" s="60"/>
      <c r="ACU12393" s="60"/>
      <c r="ACV12393" s="60"/>
      <c r="ACW12393" s="60"/>
      <c r="ACX12393" s="60"/>
      <c r="ACY12393" s="60">
        <v>0.90830773879068905</v>
      </c>
      <c r="ACZ12393" s="60"/>
      <c r="ADA12393" s="60"/>
      <c r="ADB12393" s="60"/>
      <c r="ADC12393" s="60"/>
      <c r="ADD12393" s="60"/>
      <c r="ADE12393" s="60"/>
    </row>
    <row r="12394" spans="760:785" x14ac:dyDescent="0.25">
      <c r="ACF12394" s="60"/>
      <c r="ACG12394" s="60"/>
      <c r="ACH12394" s="60"/>
      <c r="ACI12394" s="60"/>
      <c r="ACJ12394" s="60"/>
      <c r="ACK12394" s="60"/>
      <c r="ACL12394" s="60"/>
      <c r="ACM12394" s="60"/>
      <c r="ACN12394" s="60"/>
      <c r="ACO12394" s="60"/>
      <c r="ACP12394" s="60"/>
      <c r="ACQ12394" s="60"/>
      <c r="ACR12394" s="60"/>
      <c r="ACS12394" s="60"/>
      <c r="ACT12394" s="60"/>
      <c r="ACU12394" s="60"/>
      <c r="ACV12394" s="60"/>
      <c r="ACW12394" s="60"/>
      <c r="ACX12394" s="60"/>
      <c r="ACY12394" s="60">
        <v>0.90825985661073905</v>
      </c>
      <c r="ACZ12394" s="60"/>
      <c r="ADA12394" s="60"/>
      <c r="ADB12394" s="60"/>
      <c r="ADC12394" s="60"/>
      <c r="ADD12394" s="60"/>
      <c r="ADE12394" s="60"/>
    </row>
    <row r="12395" spans="760:785" x14ac:dyDescent="0.25">
      <c r="ACF12395" s="60"/>
      <c r="ACG12395" s="60"/>
      <c r="ACH12395" s="60"/>
      <c r="ACI12395" s="60"/>
      <c r="ACJ12395" s="60"/>
      <c r="ACK12395" s="60"/>
      <c r="ACL12395" s="60"/>
      <c r="ACM12395" s="60"/>
      <c r="ACN12395" s="60"/>
      <c r="ACO12395" s="60"/>
      <c r="ACP12395" s="60"/>
      <c r="ACQ12395" s="60"/>
      <c r="ACR12395" s="60"/>
      <c r="ACS12395" s="60"/>
      <c r="ACT12395" s="60"/>
      <c r="ACU12395" s="60"/>
      <c r="ACV12395" s="60"/>
      <c r="ACW12395" s="60"/>
      <c r="ACX12395" s="60"/>
      <c r="ACY12395" s="60">
        <v>0.908254516301923</v>
      </c>
      <c r="ACZ12395" s="60"/>
      <c r="ADA12395" s="60"/>
      <c r="ADB12395" s="60"/>
      <c r="ADC12395" s="60"/>
      <c r="ADD12395" s="60"/>
      <c r="ADE12395" s="60"/>
    </row>
    <row r="12396" spans="760:785" x14ac:dyDescent="0.25">
      <c r="ACF12396" s="60"/>
      <c r="ACG12396" s="60"/>
      <c r="ACH12396" s="60"/>
      <c r="ACI12396" s="60"/>
      <c r="ACJ12396" s="60"/>
      <c r="ACK12396" s="60"/>
      <c r="ACL12396" s="60"/>
      <c r="ACM12396" s="60"/>
      <c r="ACN12396" s="60"/>
      <c r="ACO12396" s="60"/>
      <c r="ACP12396" s="60"/>
      <c r="ACQ12396" s="60"/>
      <c r="ACR12396" s="60"/>
      <c r="ACS12396" s="60"/>
      <c r="ACT12396" s="60"/>
      <c r="ACU12396" s="60"/>
      <c r="ACV12396" s="60"/>
      <c r="ACW12396" s="60"/>
      <c r="ACX12396" s="60"/>
      <c r="ACY12396" s="60">
        <v>0.90824141617381604</v>
      </c>
      <c r="ACZ12396" s="60"/>
      <c r="ADA12396" s="60"/>
      <c r="ADB12396" s="60"/>
      <c r="ADC12396" s="60"/>
      <c r="ADD12396" s="60"/>
      <c r="ADE12396" s="60"/>
    </row>
    <row r="12397" spans="760:785" x14ac:dyDescent="0.25">
      <c r="ACF12397" s="60"/>
      <c r="ACG12397" s="60"/>
      <c r="ACH12397" s="60"/>
      <c r="ACI12397" s="60"/>
      <c r="ACJ12397" s="60"/>
      <c r="ACK12397" s="60"/>
      <c r="ACL12397" s="60"/>
      <c r="ACM12397" s="60"/>
      <c r="ACN12397" s="60"/>
      <c r="ACO12397" s="60"/>
      <c r="ACP12397" s="60"/>
      <c r="ACQ12397" s="60"/>
      <c r="ACR12397" s="60"/>
      <c r="ACS12397" s="60"/>
      <c r="ACT12397" s="60"/>
      <c r="ACU12397" s="60"/>
      <c r="ACV12397" s="60"/>
      <c r="ACW12397" s="60"/>
      <c r="ACX12397" s="60"/>
      <c r="ACY12397" s="60">
        <v>0.908227502778852</v>
      </c>
      <c r="ACZ12397" s="60"/>
      <c r="ADA12397" s="60"/>
      <c r="ADB12397" s="60"/>
      <c r="ADC12397" s="60"/>
      <c r="ADD12397" s="60"/>
      <c r="ADE12397" s="60"/>
    </row>
    <row r="12398" spans="760:785" x14ac:dyDescent="0.25">
      <c r="ACF12398" s="60"/>
      <c r="ACG12398" s="60"/>
      <c r="ACH12398" s="60"/>
      <c r="ACI12398" s="60"/>
      <c r="ACJ12398" s="60"/>
      <c r="ACK12398" s="60"/>
      <c r="ACL12398" s="60"/>
      <c r="ACM12398" s="60"/>
      <c r="ACN12398" s="60"/>
      <c r="ACO12398" s="60"/>
      <c r="ACP12398" s="60"/>
      <c r="ACQ12398" s="60"/>
      <c r="ACR12398" s="60"/>
      <c r="ACS12398" s="60"/>
      <c r="ACT12398" s="60"/>
      <c r="ACU12398" s="60"/>
      <c r="ACV12398" s="60"/>
      <c r="ACW12398" s="60"/>
      <c r="ACX12398" s="60"/>
      <c r="ACY12398" s="60">
        <v>0.90819135892867597</v>
      </c>
      <c r="ACZ12398" s="60"/>
      <c r="ADA12398" s="60"/>
      <c r="ADB12398" s="60"/>
      <c r="ADC12398" s="60"/>
      <c r="ADD12398" s="60"/>
      <c r="ADE12398" s="60"/>
    </row>
    <row r="12399" spans="760:785" x14ac:dyDescent="0.25">
      <c r="ACF12399" s="60"/>
      <c r="ACG12399" s="60"/>
      <c r="ACH12399" s="60"/>
      <c r="ACI12399" s="60"/>
      <c r="ACJ12399" s="60"/>
      <c r="ACK12399" s="60"/>
      <c r="ACL12399" s="60"/>
      <c r="ACM12399" s="60"/>
      <c r="ACN12399" s="60"/>
      <c r="ACO12399" s="60"/>
      <c r="ACP12399" s="60"/>
      <c r="ACQ12399" s="60"/>
      <c r="ACR12399" s="60"/>
      <c r="ACS12399" s="60"/>
      <c r="ACT12399" s="60"/>
      <c r="ACU12399" s="60"/>
      <c r="ACV12399" s="60"/>
      <c r="ACW12399" s="60"/>
      <c r="ACX12399" s="60"/>
      <c r="ACY12399" s="60">
        <v>0.90817992335080999</v>
      </c>
      <c r="ACZ12399" s="60"/>
      <c r="ADA12399" s="60"/>
      <c r="ADB12399" s="60"/>
      <c r="ADC12399" s="60"/>
      <c r="ADD12399" s="60"/>
      <c r="ADE12399" s="60"/>
    </row>
    <row r="12400" spans="760:785" x14ac:dyDescent="0.25">
      <c r="ACF12400" s="60"/>
      <c r="ACG12400" s="60"/>
      <c r="ACH12400" s="60"/>
      <c r="ACI12400" s="60"/>
      <c r="ACJ12400" s="60"/>
      <c r="ACK12400" s="60"/>
      <c r="ACL12400" s="60"/>
      <c r="ACM12400" s="60"/>
      <c r="ACN12400" s="60"/>
      <c r="ACO12400" s="60"/>
      <c r="ACP12400" s="60"/>
      <c r="ACQ12400" s="60"/>
      <c r="ACR12400" s="60"/>
      <c r="ACS12400" s="60"/>
      <c r="ACT12400" s="60"/>
      <c r="ACU12400" s="60"/>
      <c r="ACV12400" s="60"/>
      <c r="ACW12400" s="60"/>
      <c r="ACX12400" s="60"/>
      <c r="ACY12400" s="60">
        <v>0.90815652402733305</v>
      </c>
      <c r="ACZ12400" s="60"/>
      <c r="ADA12400" s="60"/>
      <c r="ADB12400" s="60"/>
      <c r="ADC12400" s="60"/>
      <c r="ADD12400" s="60"/>
      <c r="ADE12400" s="60"/>
    </row>
    <row r="12401" spans="760:785" x14ac:dyDescent="0.25">
      <c r="ACF12401" s="60"/>
      <c r="ACG12401" s="60"/>
      <c r="ACH12401" s="60"/>
      <c r="ACI12401" s="60"/>
      <c r="ACJ12401" s="60"/>
      <c r="ACK12401" s="60"/>
      <c r="ACL12401" s="60"/>
      <c r="ACM12401" s="60"/>
      <c r="ACN12401" s="60"/>
      <c r="ACO12401" s="60"/>
      <c r="ACP12401" s="60"/>
      <c r="ACQ12401" s="60"/>
      <c r="ACR12401" s="60"/>
      <c r="ACS12401" s="60"/>
      <c r="ACT12401" s="60"/>
      <c r="ACU12401" s="60"/>
      <c r="ACV12401" s="60"/>
      <c r="ACW12401" s="60"/>
      <c r="ACX12401" s="60"/>
      <c r="ACY12401" s="60">
        <v>0.908129664818495</v>
      </c>
      <c r="ACZ12401" s="60"/>
      <c r="ADA12401" s="60"/>
      <c r="ADB12401" s="60"/>
      <c r="ADC12401" s="60"/>
      <c r="ADD12401" s="60"/>
      <c r="ADE12401" s="60"/>
    </row>
    <row r="12402" spans="760:785" x14ac:dyDescent="0.25">
      <c r="ACF12402" s="60"/>
      <c r="ACG12402" s="60"/>
      <c r="ACH12402" s="60"/>
      <c r="ACI12402" s="60"/>
      <c r="ACJ12402" s="60"/>
      <c r="ACK12402" s="60"/>
      <c r="ACL12402" s="60"/>
      <c r="ACM12402" s="60"/>
      <c r="ACN12402" s="60"/>
      <c r="ACO12402" s="60"/>
      <c r="ACP12402" s="60"/>
      <c r="ACQ12402" s="60"/>
      <c r="ACR12402" s="60"/>
      <c r="ACS12402" s="60"/>
      <c r="ACT12402" s="60"/>
      <c r="ACU12402" s="60"/>
      <c r="ACV12402" s="60"/>
      <c r="ACW12402" s="60"/>
      <c r="ACX12402" s="60"/>
      <c r="ACY12402" s="60">
        <v>0.90812423006484499</v>
      </c>
      <c r="ACZ12402" s="60"/>
      <c r="ADA12402" s="60"/>
      <c r="ADB12402" s="60"/>
      <c r="ADC12402" s="60"/>
      <c r="ADD12402" s="60"/>
      <c r="ADE12402" s="60"/>
    </row>
    <row r="12403" spans="760:785" x14ac:dyDescent="0.25">
      <c r="ACF12403" s="60"/>
      <c r="ACG12403" s="60"/>
      <c r="ACH12403" s="60"/>
      <c r="ACI12403" s="60"/>
      <c r="ACJ12403" s="60"/>
      <c r="ACK12403" s="60"/>
      <c r="ACL12403" s="60"/>
      <c r="ACM12403" s="60"/>
      <c r="ACN12403" s="60"/>
      <c r="ACO12403" s="60"/>
      <c r="ACP12403" s="60"/>
      <c r="ACQ12403" s="60"/>
      <c r="ACR12403" s="60"/>
      <c r="ACS12403" s="60"/>
      <c r="ACT12403" s="60"/>
      <c r="ACU12403" s="60"/>
      <c r="ACV12403" s="60"/>
      <c r="ACW12403" s="60"/>
      <c r="ACX12403" s="60"/>
      <c r="ACY12403" s="60">
        <v>0.90810632971935301</v>
      </c>
      <c r="ACZ12403" s="60"/>
      <c r="ADA12403" s="60"/>
      <c r="ADB12403" s="60"/>
      <c r="ADC12403" s="60"/>
      <c r="ADD12403" s="60"/>
      <c r="ADE12403" s="60"/>
    </row>
    <row r="12404" spans="760:785" x14ac:dyDescent="0.25">
      <c r="ACF12404" s="60"/>
      <c r="ACG12404" s="60"/>
      <c r="ACH12404" s="60"/>
      <c r="ACI12404" s="60"/>
      <c r="ACJ12404" s="60"/>
      <c r="ACK12404" s="60"/>
      <c r="ACL12404" s="60"/>
      <c r="ACM12404" s="60"/>
      <c r="ACN12404" s="60"/>
      <c r="ACO12404" s="60"/>
      <c r="ACP12404" s="60"/>
      <c r="ACQ12404" s="60"/>
      <c r="ACR12404" s="60"/>
      <c r="ACS12404" s="60"/>
      <c r="ACT12404" s="60"/>
      <c r="ACU12404" s="60"/>
      <c r="ACV12404" s="60"/>
      <c r="ACW12404" s="60"/>
      <c r="ACX12404" s="60"/>
      <c r="ACY12404" s="60">
        <v>0.90808402782735098</v>
      </c>
      <c r="ACZ12404" s="60"/>
      <c r="ADA12404" s="60"/>
      <c r="ADB12404" s="60"/>
      <c r="ADC12404" s="60"/>
      <c r="ADD12404" s="60"/>
      <c r="ADE12404" s="60"/>
    </row>
    <row r="12405" spans="760:785" x14ac:dyDescent="0.25">
      <c r="ACF12405" s="60"/>
      <c r="ACG12405" s="60"/>
      <c r="ACH12405" s="60"/>
      <c r="ACI12405" s="60"/>
      <c r="ACJ12405" s="60"/>
      <c r="ACK12405" s="60"/>
      <c r="ACL12405" s="60"/>
      <c r="ACM12405" s="60"/>
      <c r="ACN12405" s="60"/>
      <c r="ACO12405" s="60"/>
      <c r="ACP12405" s="60"/>
      <c r="ACQ12405" s="60"/>
      <c r="ACR12405" s="60"/>
      <c r="ACS12405" s="60"/>
      <c r="ACT12405" s="60"/>
      <c r="ACU12405" s="60"/>
      <c r="ACV12405" s="60"/>
      <c r="ACW12405" s="60"/>
      <c r="ACX12405" s="60"/>
      <c r="ACY12405" s="60">
        <v>0.90807059324367401</v>
      </c>
      <c r="ACZ12405" s="60"/>
      <c r="ADA12405" s="60"/>
      <c r="ADB12405" s="60"/>
      <c r="ADC12405" s="60"/>
      <c r="ADD12405" s="60"/>
      <c r="ADE12405" s="60"/>
    </row>
    <row r="12406" spans="760:785" x14ac:dyDescent="0.25">
      <c r="ACF12406" s="60"/>
      <c r="ACG12406" s="60"/>
      <c r="ACH12406" s="60"/>
      <c r="ACI12406" s="60"/>
      <c r="ACJ12406" s="60"/>
      <c r="ACK12406" s="60"/>
      <c r="ACL12406" s="60"/>
      <c r="ACM12406" s="60"/>
      <c r="ACN12406" s="60"/>
      <c r="ACO12406" s="60"/>
      <c r="ACP12406" s="60"/>
      <c r="ACQ12406" s="60"/>
      <c r="ACR12406" s="60"/>
      <c r="ACS12406" s="60"/>
      <c r="ACT12406" s="60"/>
      <c r="ACU12406" s="60"/>
      <c r="ACV12406" s="60"/>
      <c r="ACW12406" s="60"/>
      <c r="ACX12406" s="60"/>
      <c r="ACY12406" s="60">
        <v>0.90806738058029002</v>
      </c>
      <c r="ACZ12406" s="60"/>
      <c r="ADA12406" s="60"/>
      <c r="ADB12406" s="60"/>
      <c r="ADC12406" s="60"/>
      <c r="ADD12406" s="60"/>
      <c r="ADE12406" s="60"/>
    </row>
    <row r="12407" spans="760:785" x14ac:dyDescent="0.25">
      <c r="ACF12407" s="60"/>
      <c r="ACG12407" s="60"/>
      <c r="ACH12407" s="60"/>
      <c r="ACI12407" s="60"/>
      <c r="ACJ12407" s="60"/>
      <c r="ACK12407" s="60"/>
      <c r="ACL12407" s="60"/>
      <c r="ACM12407" s="60"/>
      <c r="ACN12407" s="60"/>
      <c r="ACO12407" s="60"/>
      <c r="ACP12407" s="60"/>
      <c r="ACQ12407" s="60"/>
      <c r="ACR12407" s="60"/>
      <c r="ACS12407" s="60"/>
      <c r="ACT12407" s="60"/>
      <c r="ACU12407" s="60"/>
      <c r="ACV12407" s="60"/>
      <c r="ACW12407" s="60"/>
      <c r="ACX12407" s="60"/>
      <c r="ACY12407" s="60">
        <v>0.90803242903207804</v>
      </c>
      <c r="ACZ12407" s="60"/>
      <c r="ADA12407" s="60"/>
      <c r="ADB12407" s="60"/>
      <c r="ADC12407" s="60"/>
      <c r="ADD12407" s="60"/>
      <c r="ADE12407" s="60"/>
    </row>
    <row r="12408" spans="760:785" x14ac:dyDescent="0.25">
      <c r="ACF12408" s="60"/>
      <c r="ACG12408" s="60"/>
      <c r="ACH12408" s="60"/>
      <c r="ACI12408" s="60"/>
      <c r="ACJ12408" s="60"/>
      <c r="ACK12408" s="60"/>
      <c r="ACL12408" s="60"/>
      <c r="ACM12408" s="60"/>
      <c r="ACN12408" s="60"/>
      <c r="ACO12408" s="60"/>
      <c r="ACP12408" s="60"/>
      <c r="ACQ12408" s="60"/>
      <c r="ACR12408" s="60"/>
      <c r="ACS12408" s="60"/>
      <c r="ACT12408" s="60"/>
      <c r="ACU12408" s="60"/>
      <c r="ACV12408" s="60"/>
      <c r="ACW12408" s="60"/>
      <c r="ACX12408" s="60"/>
      <c r="ACY12408" s="60">
        <v>0.90802129420093802</v>
      </c>
      <c r="ACZ12408" s="60"/>
      <c r="ADA12408" s="60"/>
      <c r="ADB12408" s="60"/>
      <c r="ADC12408" s="60"/>
      <c r="ADD12408" s="60"/>
      <c r="ADE12408" s="60"/>
    </row>
    <row r="12409" spans="760:785" x14ac:dyDescent="0.25">
      <c r="ACF12409" s="60"/>
      <c r="ACG12409" s="60"/>
      <c r="ACH12409" s="60"/>
      <c r="ACI12409" s="60"/>
      <c r="ACJ12409" s="60"/>
      <c r="ACK12409" s="60"/>
      <c r="ACL12409" s="60"/>
      <c r="ACM12409" s="60"/>
      <c r="ACN12409" s="60"/>
      <c r="ACO12409" s="60"/>
      <c r="ACP12409" s="60"/>
      <c r="ACQ12409" s="60"/>
      <c r="ACR12409" s="60"/>
      <c r="ACS12409" s="60"/>
      <c r="ACT12409" s="60"/>
      <c r="ACU12409" s="60"/>
      <c r="ACV12409" s="60"/>
      <c r="ACW12409" s="60"/>
      <c r="ACX12409" s="60"/>
      <c r="ACY12409" s="60">
        <v>0.90800579732418096</v>
      </c>
      <c r="ACZ12409" s="60"/>
      <c r="ADA12409" s="60"/>
      <c r="ADB12409" s="60"/>
      <c r="ADC12409" s="60"/>
      <c r="ADD12409" s="60"/>
      <c r="ADE12409" s="60"/>
    </row>
    <row r="12410" spans="760:785" x14ac:dyDescent="0.25">
      <c r="ACF12410" s="60"/>
      <c r="ACG12410" s="60"/>
      <c r="ACH12410" s="60"/>
      <c r="ACI12410" s="60"/>
      <c r="ACJ12410" s="60"/>
      <c r="ACK12410" s="60"/>
      <c r="ACL12410" s="60"/>
      <c r="ACM12410" s="60"/>
      <c r="ACN12410" s="60"/>
      <c r="ACO12410" s="60"/>
      <c r="ACP12410" s="60"/>
      <c r="ACQ12410" s="60"/>
      <c r="ACR12410" s="60"/>
      <c r="ACS12410" s="60"/>
      <c r="ACT12410" s="60"/>
      <c r="ACU12410" s="60"/>
      <c r="ACV12410" s="60"/>
      <c r="ACW12410" s="60"/>
      <c r="ACX12410" s="60"/>
      <c r="ACY12410" s="60">
        <v>0.90800071937466098</v>
      </c>
      <c r="ACZ12410" s="60"/>
      <c r="ADA12410" s="60"/>
      <c r="ADB12410" s="60"/>
      <c r="ADC12410" s="60"/>
      <c r="ADD12410" s="60"/>
      <c r="ADE12410" s="60"/>
    </row>
    <row r="12411" spans="760:785" x14ac:dyDescent="0.25">
      <c r="ACF12411" s="60"/>
      <c r="ACG12411" s="60"/>
      <c r="ACH12411" s="60"/>
      <c r="ACI12411" s="60"/>
      <c r="ACJ12411" s="60"/>
      <c r="ACK12411" s="60"/>
      <c r="ACL12411" s="60"/>
      <c r="ACM12411" s="60"/>
      <c r="ACN12411" s="60"/>
      <c r="ACO12411" s="60"/>
      <c r="ACP12411" s="60"/>
      <c r="ACQ12411" s="60"/>
      <c r="ACR12411" s="60"/>
      <c r="ACS12411" s="60"/>
      <c r="ACT12411" s="60"/>
      <c r="ACU12411" s="60"/>
      <c r="ACV12411" s="60"/>
      <c r="ACW12411" s="60"/>
      <c r="ACX12411" s="60"/>
      <c r="ACY12411" s="60">
        <v>0.907941570185404</v>
      </c>
      <c r="ACZ12411" s="60"/>
      <c r="ADA12411" s="60"/>
      <c r="ADB12411" s="60"/>
      <c r="ADC12411" s="60"/>
      <c r="ADD12411" s="60"/>
      <c r="ADE12411" s="60"/>
    </row>
    <row r="12412" spans="760:785" x14ac:dyDescent="0.25">
      <c r="ACF12412" s="60"/>
      <c r="ACG12412" s="60"/>
      <c r="ACH12412" s="60"/>
      <c r="ACI12412" s="60"/>
      <c r="ACJ12412" s="60"/>
      <c r="ACK12412" s="60"/>
      <c r="ACL12412" s="60"/>
      <c r="ACM12412" s="60"/>
      <c r="ACN12412" s="60"/>
      <c r="ACO12412" s="60"/>
      <c r="ACP12412" s="60"/>
      <c r="ACQ12412" s="60"/>
      <c r="ACR12412" s="60"/>
      <c r="ACS12412" s="60"/>
      <c r="ACT12412" s="60"/>
      <c r="ACU12412" s="60"/>
      <c r="ACV12412" s="60"/>
      <c r="ACW12412" s="60"/>
      <c r="ACX12412" s="60"/>
      <c r="ACY12412" s="60">
        <v>0.90793284790193396</v>
      </c>
      <c r="ACZ12412" s="60"/>
      <c r="ADA12412" s="60"/>
      <c r="ADB12412" s="60"/>
      <c r="ADC12412" s="60"/>
      <c r="ADD12412" s="60"/>
      <c r="ADE12412" s="60"/>
    </row>
    <row r="12413" spans="760:785" x14ac:dyDescent="0.25">
      <c r="ACF12413" s="60"/>
      <c r="ACG12413" s="60"/>
      <c r="ACH12413" s="60"/>
      <c r="ACI12413" s="60"/>
      <c r="ACJ12413" s="60"/>
      <c r="ACK12413" s="60"/>
      <c r="ACL12413" s="60"/>
      <c r="ACM12413" s="60"/>
      <c r="ACN12413" s="60"/>
      <c r="ACO12413" s="60"/>
      <c r="ACP12413" s="60"/>
      <c r="ACQ12413" s="60"/>
      <c r="ACR12413" s="60"/>
      <c r="ACS12413" s="60"/>
      <c r="ACT12413" s="60"/>
      <c r="ACU12413" s="60"/>
      <c r="ACV12413" s="60"/>
      <c r="ACW12413" s="60"/>
      <c r="ACX12413" s="60"/>
      <c r="ACY12413" s="60">
        <v>0.90790366426562996</v>
      </c>
      <c r="ACZ12413" s="60"/>
      <c r="ADA12413" s="60"/>
      <c r="ADB12413" s="60"/>
      <c r="ADC12413" s="60"/>
      <c r="ADD12413" s="60"/>
      <c r="ADE12413" s="60"/>
    </row>
    <row r="12414" spans="760:785" x14ac:dyDescent="0.25">
      <c r="ACF12414" s="60"/>
      <c r="ACG12414" s="60"/>
      <c r="ACH12414" s="60"/>
      <c r="ACI12414" s="60"/>
      <c r="ACJ12414" s="60"/>
      <c r="ACK12414" s="60"/>
      <c r="ACL12414" s="60"/>
      <c r="ACM12414" s="60"/>
      <c r="ACN12414" s="60"/>
      <c r="ACO12414" s="60"/>
      <c r="ACP12414" s="60"/>
      <c r="ACQ12414" s="60"/>
      <c r="ACR12414" s="60"/>
      <c r="ACS12414" s="60"/>
      <c r="ACT12414" s="60"/>
      <c r="ACU12414" s="60"/>
      <c r="ACV12414" s="60"/>
      <c r="ACW12414" s="60"/>
      <c r="ACX12414" s="60"/>
      <c r="ACY12414" s="60">
        <v>0.907866425601216</v>
      </c>
      <c r="ACZ12414" s="60"/>
      <c r="ADA12414" s="60"/>
      <c r="ADB12414" s="60"/>
      <c r="ADC12414" s="60"/>
      <c r="ADD12414" s="60"/>
      <c r="ADE12414" s="60"/>
    </row>
    <row r="12415" spans="760:785" x14ac:dyDescent="0.25">
      <c r="ACF12415" s="60"/>
      <c r="ACG12415" s="60"/>
      <c r="ACH12415" s="60"/>
      <c r="ACI12415" s="60"/>
      <c r="ACJ12415" s="60"/>
      <c r="ACK12415" s="60"/>
      <c r="ACL12415" s="60"/>
      <c r="ACM12415" s="60"/>
      <c r="ACN12415" s="60"/>
      <c r="ACO12415" s="60"/>
      <c r="ACP12415" s="60"/>
      <c r="ACQ12415" s="60"/>
      <c r="ACR12415" s="60"/>
      <c r="ACS12415" s="60"/>
      <c r="ACT12415" s="60"/>
      <c r="ACU12415" s="60"/>
      <c r="ACV12415" s="60"/>
      <c r="ACW12415" s="60"/>
      <c r="ACX12415" s="60"/>
      <c r="ACY12415" s="60">
        <v>0.90785545825511704</v>
      </c>
      <c r="ACZ12415" s="60"/>
      <c r="ADA12415" s="60"/>
      <c r="ADB12415" s="60"/>
      <c r="ADC12415" s="60"/>
      <c r="ADD12415" s="60"/>
      <c r="ADE12415" s="60"/>
    </row>
    <row r="12416" spans="760:785" x14ac:dyDescent="0.25">
      <c r="ACF12416" s="60"/>
      <c r="ACG12416" s="60"/>
      <c r="ACH12416" s="60"/>
      <c r="ACI12416" s="60"/>
      <c r="ACJ12416" s="60"/>
      <c r="ACK12416" s="60"/>
      <c r="ACL12416" s="60"/>
      <c r="ACM12416" s="60"/>
      <c r="ACN12416" s="60"/>
      <c r="ACO12416" s="60"/>
      <c r="ACP12416" s="60"/>
      <c r="ACQ12416" s="60"/>
      <c r="ACR12416" s="60"/>
      <c r="ACS12416" s="60"/>
      <c r="ACT12416" s="60"/>
      <c r="ACU12416" s="60"/>
      <c r="ACV12416" s="60"/>
      <c r="ACW12416" s="60"/>
      <c r="ACX12416" s="60"/>
      <c r="ACY12416" s="60">
        <v>0.90782343217588102</v>
      </c>
      <c r="ACZ12416" s="60"/>
      <c r="ADA12416" s="60"/>
      <c r="ADB12416" s="60"/>
      <c r="ADC12416" s="60"/>
      <c r="ADD12416" s="60"/>
      <c r="ADE12416" s="60"/>
    </row>
    <row r="12417" spans="760:785" x14ac:dyDescent="0.25">
      <c r="ACF12417" s="60"/>
      <c r="ACG12417" s="60"/>
      <c r="ACH12417" s="60"/>
      <c r="ACI12417" s="60"/>
      <c r="ACJ12417" s="60"/>
      <c r="ACK12417" s="60"/>
      <c r="ACL12417" s="60"/>
      <c r="ACM12417" s="60"/>
      <c r="ACN12417" s="60"/>
      <c r="ACO12417" s="60"/>
      <c r="ACP12417" s="60"/>
      <c r="ACQ12417" s="60"/>
      <c r="ACR12417" s="60"/>
      <c r="ACS12417" s="60"/>
      <c r="ACT12417" s="60"/>
      <c r="ACU12417" s="60"/>
      <c r="ACV12417" s="60"/>
      <c r="ACW12417" s="60"/>
      <c r="ACX12417" s="60"/>
      <c r="ACY12417" s="60">
        <v>0.90777680808006</v>
      </c>
      <c r="ACZ12417" s="60"/>
      <c r="ADA12417" s="60"/>
      <c r="ADB12417" s="60"/>
      <c r="ADC12417" s="60"/>
      <c r="ADD12417" s="60"/>
      <c r="ADE12417" s="60"/>
    </row>
    <row r="12418" spans="760:785" x14ac:dyDescent="0.25">
      <c r="ACF12418" s="60"/>
      <c r="ACG12418" s="60"/>
      <c r="ACH12418" s="60"/>
      <c r="ACI12418" s="60"/>
      <c r="ACJ12418" s="60"/>
      <c r="ACK12418" s="60"/>
      <c r="ACL12418" s="60"/>
      <c r="ACM12418" s="60"/>
      <c r="ACN12418" s="60"/>
      <c r="ACO12418" s="60"/>
      <c r="ACP12418" s="60"/>
      <c r="ACQ12418" s="60"/>
      <c r="ACR12418" s="60"/>
      <c r="ACS12418" s="60"/>
      <c r="ACT12418" s="60"/>
      <c r="ACU12418" s="60"/>
      <c r="ACV12418" s="60"/>
      <c r="ACW12418" s="60"/>
      <c r="ACX12418" s="60"/>
      <c r="ACY12418" s="60">
        <v>0.90776947664154195</v>
      </c>
      <c r="ACZ12418" s="60"/>
      <c r="ADA12418" s="60"/>
      <c r="ADB12418" s="60"/>
      <c r="ADC12418" s="60"/>
      <c r="ADD12418" s="60"/>
      <c r="ADE12418" s="60"/>
    </row>
    <row r="12419" spans="760:785" x14ac:dyDescent="0.25">
      <c r="ACF12419" s="60"/>
      <c r="ACG12419" s="60"/>
      <c r="ACH12419" s="60"/>
      <c r="ACI12419" s="60"/>
      <c r="ACJ12419" s="60"/>
      <c r="ACK12419" s="60"/>
      <c r="ACL12419" s="60"/>
      <c r="ACM12419" s="60"/>
      <c r="ACN12419" s="60"/>
      <c r="ACO12419" s="60"/>
      <c r="ACP12419" s="60"/>
      <c r="ACQ12419" s="60"/>
      <c r="ACR12419" s="60"/>
      <c r="ACS12419" s="60"/>
      <c r="ACT12419" s="60"/>
      <c r="ACU12419" s="60"/>
      <c r="ACV12419" s="60"/>
      <c r="ACW12419" s="60"/>
      <c r="ACX12419" s="60"/>
      <c r="ACY12419" s="60">
        <v>0.90776642263682605</v>
      </c>
      <c r="ACZ12419" s="60"/>
      <c r="ADA12419" s="60"/>
      <c r="ADB12419" s="60"/>
      <c r="ADC12419" s="60"/>
      <c r="ADD12419" s="60"/>
      <c r="ADE12419" s="60"/>
    </row>
    <row r="12420" spans="760:785" x14ac:dyDescent="0.25">
      <c r="ACF12420" s="60"/>
      <c r="ACG12420" s="60"/>
      <c r="ACH12420" s="60"/>
      <c r="ACI12420" s="60"/>
      <c r="ACJ12420" s="60"/>
      <c r="ACK12420" s="60"/>
      <c r="ACL12420" s="60"/>
      <c r="ACM12420" s="60"/>
      <c r="ACN12420" s="60"/>
      <c r="ACO12420" s="60"/>
      <c r="ACP12420" s="60"/>
      <c r="ACQ12420" s="60"/>
      <c r="ACR12420" s="60"/>
      <c r="ACS12420" s="60"/>
      <c r="ACT12420" s="60"/>
      <c r="ACU12420" s="60"/>
      <c r="ACV12420" s="60"/>
      <c r="ACW12420" s="60"/>
      <c r="ACX12420" s="60"/>
      <c r="ACY12420" s="60">
        <v>0.907758852835854</v>
      </c>
      <c r="ACZ12420" s="60"/>
      <c r="ADA12420" s="60"/>
      <c r="ADB12420" s="60"/>
      <c r="ADC12420" s="60"/>
      <c r="ADD12420" s="60"/>
      <c r="ADE12420" s="60"/>
    </row>
    <row r="12421" spans="760:785" x14ac:dyDescent="0.25">
      <c r="ACF12421" s="60"/>
      <c r="ACG12421" s="60"/>
      <c r="ACH12421" s="60"/>
      <c r="ACI12421" s="60"/>
      <c r="ACJ12421" s="60"/>
      <c r="ACK12421" s="60"/>
      <c r="ACL12421" s="60"/>
      <c r="ACM12421" s="60"/>
      <c r="ACN12421" s="60"/>
      <c r="ACO12421" s="60"/>
      <c r="ACP12421" s="60"/>
      <c r="ACQ12421" s="60"/>
      <c r="ACR12421" s="60"/>
      <c r="ACS12421" s="60"/>
      <c r="ACT12421" s="60"/>
      <c r="ACU12421" s="60"/>
      <c r="ACV12421" s="60"/>
      <c r="ACW12421" s="60"/>
      <c r="ACX12421" s="60"/>
      <c r="ACY12421" s="60">
        <v>0.90769306242709702</v>
      </c>
      <c r="ACZ12421" s="60"/>
      <c r="ADA12421" s="60"/>
      <c r="ADB12421" s="60"/>
      <c r="ADC12421" s="60"/>
      <c r="ADD12421" s="60"/>
      <c r="ADE12421" s="60"/>
    </row>
    <row r="12422" spans="760:785" x14ac:dyDescent="0.25">
      <c r="ACF12422" s="60"/>
      <c r="ACG12422" s="60"/>
      <c r="ACH12422" s="60"/>
      <c r="ACI12422" s="60"/>
      <c r="ACJ12422" s="60"/>
      <c r="ACK12422" s="60"/>
      <c r="ACL12422" s="60"/>
      <c r="ACM12422" s="60"/>
      <c r="ACN12422" s="60"/>
      <c r="ACO12422" s="60"/>
      <c r="ACP12422" s="60"/>
      <c r="ACQ12422" s="60"/>
      <c r="ACR12422" s="60"/>
      <c r="ACS12422" s="60"/>
      <c r="ACT12422" s="60"/>
      <c r="ACU12422" s="60"/>
      <c r="ACV12422" s="60"/>
      <c r="ACW12422" s="60"/>
      <c r="ACX12422" s="60"/>
      <c r="ACY12422" s="60">
        <v>0.90767218529555505</v>
      </c>
      <c r="ACZ12422" s="60"/>
      <c r="ADA12422" s="60"/>
      <c r="ADB12422" s="60"/>
      <c r="ADC12422" s="60"/>
      <c r="ADD12422" s="60"/>
      <c r="ADE12422" s="60"/>
    </row>
    <row r="12423" spans="760:785" x14ac:dyDescent="0.25">
      <c r="ACF12423" s="60"/>
      <c r="ACG12423" s="60"/>
      <c r="ACH12423" s="60"/>
      <c r="ACI12423" s="60"/>
      <c r="ACJ12423" s="60"/>
      <c r="ACK12423" s="60"/>
      <c r="ACL12423" s="60"/>
      <c r="ACM12423" s="60"/>
      <c r="ACN12423" s="60"/>
      <c r="ACO12423" s="60"/>
      <c r="ACP12423" s="60"/>
      <c r="ACQ12423" s="60"/>
      <c r="ACR12423" s="60"/>
      <c r="ACS12423" s="60"/>
      <c r="ACT12423" s="60"/>
      <c r="ACU12423" s="60"/>
      <c r="ACV12423" s="60"/>
      <c r="ACW12423" s="60"/>
      <c r="ACX12423" s="60"/>
      <c r="ACY12423" s="60">
        <v>0.90766778169762996</v>
      </c>
      <c r="ACZ12423" s="60"/>
      <c r="ADA12423" s="60"/>
      <c r="ADB12423" s="60"/>
      <c r="ADC12423" s="60"/>
      <c r="ADD12423" s="60"/>
      <c r="ADE12423" s="60"/>
    </row>
    <row r="12424" spans="760:785" x14ac:dyDescent="0.25">
      <c r="ACF12424" s="60"/>
      <c r="ACG12424" s="60"/>
      <c r="ACH12424" s="60"/>
      <c r="ACI12424" s="60"/>
      <c r="ACJ12424" s="60"/>
      <c r="ACK12424" s="60"/>
      <c r="ACL12424" s="60"/>
      <c r="ACM12424" s="60"/>
      <c r="ACN12424" s="60"/>
      <c r="ACO12424" s="60"/>
      <c r="ACP12424" s="60"/>
      <c r="ACQ12424" s="60"/>
      <c r="ACR12424" s="60"/>
      <c r="ACS12424" s="60"/>
      <c r="ACT12424" s="60"/>
      <c r="ACU12424" s="60"/>
      <c r="ACV12424" s="60"/>
      <c r="ACW12424" s="60"/>
      <c r="ACX12424" s="60"/>
      <c r="ACY12424" s="60">
        <v>0.90765100909604901</v>
      </c>
      <c r="ACZ12424" s="60"/>
      <c r="ADA12424" s="60"/>
      <c r="ADB12424" s="60"/>
      <c r="ADC12424" s="60"/>
      <c r="ADD12424" s="60"/>
      <c r="ADE12424" s="60"/>
    </row>
    <row r="12425" spans="760:785" x14ac:dyDescent="0.25">
      <c r="ACF12425" s="60"/>
      <c r="ACG12425" s="60"/>
      <c r="ACH12425" s="60"/>
      <c r="ACI12425" s="60"/>
      <c r="ACJ12425" s="60"/>
      <c r="ACK12425" s="60"/>
      <c r="ACL12425" s="60"/>
      <c r="ACM12425" s="60"/>
      <c r="ACN12425" s="60"/>
      <c r="ACO12425" s="60"/>
      <c r="ACP12425" s="60"/>
      <c r="ACQ12425" s="60"/>
      <c r="ACR12425" s="60"/>
      <c r="ACS12425" s="60"/>
      <c r="ACT12425" s="60"/>
      <c r="ACU12425" s="60"/>
      <c r="ACV12425" s="60"/>
      <c r="ACW12425" s="60"/>
      <c r="ACX12425" s="60"/>
      <c r="ACY12425" s="60">
        <v>0.90761328238323702</v>
      </c>
      <c r="ACZ12425" s="60"/>
      <c r="ADA12425" s="60"/>
      <c r="ADB12425" s="60"/>
      <c r="ADC12425" s="60"/>
      <c r="ADD12425" s="60"/>
      <c r="ADE12425" s="60"/>
    </row>
    <row r="12426" spans="760:785" x14ac:dyDescent="0.25">
      <c r="ACF12426" s="60"/>
      <c r="ACG12426" s="60"/>
      <c r="ACH12426" s="60"/>
      <c r="ACI12426" s="60"/>
      <c r="ACJ12426" s="60"/>
      <c r="ACK12426" s="60"/>
      <c r="ACL12426" s="60"/>
      <c r="ACM12426" s="60"/>
      <c r="ACN12426" s="60"/>
      <c r="ACO12426" s="60"/>
      <c r="ACP12426" s="60"/>
      <c r="ACQ12426" s="60"/>
      <c r="ACR12426" s="60"/>
      <c r="ACS12426" s="60"/>
      <c r="ACT12426" s="60"/>
      <c r="ACU12426" s="60"/>
      <c r="ACV12426" s="60"/>
      <c r="ACW12426" s="60"/>
      <c r="ACX12426" s="60"/>
      <c r="ACY12426" s="60">
        <v>0.90760421515474698</v>
      </c>
      <c r="ACZ12426" s="60"/>
      <c r="ADA12426" s="60"/>
      <c r="ADB12426" s="60"/>
      <c r="ADC12426" s="60"/>
      <c r="ADD12426" s="60"/>
      <c r="ADE12426" s="60"/>
    </row>
    <row r="12427" spans="760:785" x14ac:dyDescent="0.25">
      <c r="ACF12427" s="60"/>
      <c r="ACG12427" s="60"/>
      <c r="ACH12427" s="60"/>
      <c r="ACI12427" s="60"/>
      <c r="ACJ12427" s="60"/>
      <c r="ACK12427" s="60"/>
      <c r="ACL12427" s="60"/>
      <c r="ACM12427" s="60"/>
      <c r="ACN12427" s="60"/>
      <c r="ACO12427" s="60"/>
      <c r="ACP12427" s="60"/>
      <c r="ACQ12427" s="60"/>
      <c r="ACR12427" s="60"/>
      <c r="ACS12427" s="60"/>
      <c r="ACT12427" s="60"/>
      <c r="ACU12427" s="60"/>
      <c r="ACV12427" s="60"/>
      <c r="ACW12427" s="60"/>
      <c r="ACX12427" s="60"/>
      <c r="ACY12427" s="60">
        <v>0.90759477279451695</v>
      </c>
      <c r="ACZ12427" s="60"/>
      <c r="ADA12427" s="60"/>
      <c r="ADB12427" s="60"/>
      <c r="ADC12427" s="60"/>
      <c r="ADD12427" s="60"/>
      <c r="ADE12427" s="60"/>
    </row>
    <row r="12428" spans="760:785" x14ac:dyDescent="0.25">
      <c r="ACF12428" s="60"/>
      <c r="ACG12428" s="60"/>
      <c r="ACH12428" s="60"/>
      <c r="ACI12428" s="60"/>
      <c r="ACJ12428" s="60"/>
      <c r="ACK12428" s="60"/>
      <c r="ACL12428" s="60"/>
      <c r="ACM12428" s="60"/>
      <c r="ACN12428" s="60"/>
      <c r="ACO12428" s="60"/>
      <c r="ACP12428" s="60"/>
      <c r="ACQ12428" s="60"/>
      <c r="ACR12428" s="60"/>
      <c r="ACS12428" s="60"/>
      <c r="ACT12428" s="60"/>
      <c r="ACU12428" s="60"/>
      <c r="ACV12428" s="60"/>
      <c r="ACW12428" s="60"/>
      <c r="ACX12428" s="60"/>
      <c r="ACY12428" s="60">
        <v>0.90759424319005499</v>
      </c>
      <c r="ACZ12428" s="60"/>
      <c r="ADA12428" s="60"/>
      <c r="ADB12428" s="60"/>
      <c r="ADC12428" s="60"/>
      <c r="ADD12428" s="60"/>
      <c r="ADE12428" s="60"/>
    </row>
    <row r="12429" spans="760:785" x14ac:dyDescent="0.25">
      <c r="ACF12429" s="60"/>
      <c r="ACG12429" s="60"/>
      <c r="ACH12429" s="60"/>
      <c r="ACI12429" s="60"/>
      <c r="ACJ12429" s="60"/>
      <c r="ACK12429" s="60"/>
      <c r="ACL12429" s="60"/>
      <c r="ACM12429" s="60"/>
      <c r="ACN12429" s="60"/>
      <c r="ACO12429" s="60"/>
      <c r="ACP12429" s="60"/>
      <c r="ACQ12429" s="60"/>
      <c r="ACR12429" s="60"/>
      <c r="ACS12429" s="60"/>
      <c r="ACT12429" s="60"/>
      <c r="ACU12429" s="60"/>
      <c r="ACV12429" s="60"/>
      <c r="ACW12429" s="60"/>
      <c r="ACX12429" s="60"/>
      <c r="ACY12429" s="60">
        <v>0.90754132872409099</v>
      </c>
      <c r="ACZ12429" s="60"/>
      <c r="ADA12429" s="60"/>
      <c r="ADB12429" s="60"/>
      <c r="ADC12429" s="60"/>
      <c r="ADD12429" s="60"/>
      <c r="ADE12429" s="60"/>
    </row>
    <row r="12430" spans="760:785" x14ac:dyDescent="0.25">
      <c r="ACF12430" s="60"/>
      <c r="ACG12430" s="60"/>
      <c r="ACH12430" s="60"/>
      <c r="ACI12430" s="60"/>
      <c r="ACJ12430" s="60"/>
      <c r="ACK12430" s="60"/>
      <c r="ACL12430" s="60"/>
      <c r="ACM12430" s="60"/>
      <c r="ACN12430" s="60"/>
      <c r="ACO12430" s="60"/>
      <c r="ACP12430" s="60"/>
      <c r="ACQ12430" s="60"/>
      <c r="ACR12430" s="60"/>
      <c r="ACS12430" s="60"/>
      <c r="ACT12430" s="60"/>
      <c r="ACU12430" s="60"/>
      <c r="ACV12430" s="60"/>
      <c r="ACW12430" s="60"/>
      <c r="ACX12430" s="60"/>
      <c r="ACY12430" s="60">
        <v>0.907519751124647</v>
      </c>
      <c r="ACZ12430" s="60"/>
      <c r="ADA12430" s="60"/>
      <c r="ADB12430" s="60"/>
      <c r="ADC12430" s="60"/>
      <c r="ADD12430" s="60"/>
      <c r="ADE12430" s="60"/>
    </row>
    <row r="12431" spans="760:785" x14ac:dyDescent="0.25">
      <c r="ACF12431" s="60"/>
      <c r="ACG12431" s="60"/>
      <c r="ACH12431" s="60"/>
      <c r="ACI12431" s="60"/>
      <c r="ACJ12431" s="60"/>
      <c r="ACK12431" s="60"/>
      <c r="ACL12431" s="60"/>
      <c r="ACM12431" s="60"/>
      <c r="ACN12431" s="60"/>
      <c r="ACO12431" s="60"/>
      <c r="ACP12431" s="60"/>
      <c r="ACQ12431" s="60"/>
      <c r="ACR12431" s="60"/>
      <c r="ACS12431" s="60"/>
      <c r="ACT12431" s="60"/>
      <c r="ACU12431" s="60"/>
      <c r="ACV12431" s="60"/>
      <c r="ACW12431" s="60"/>
      <c r="ACX12431" s="60"/>
      <c r="ACY12431" s="60">
        <v>0.90748513977034895</v>
      </c>
      <c r="ACZ12431" s="60"/>
      <c r="ADA12431" s="60"/>
      <c r="ADB12431" s="60"/>
      <c r="ADC12431" s="60"/>
      <c r="ADD12431" s="60"/>
      <c r="ADE12431" s="60"/>
    </row>
    <row r="12432" spans="760:785" x14ac:dyDescent="0.25">
      <c r="ACF12432" s="60"/>
      <c r="ACG12432" s="60"/>
      <c r="ACH12432" s="60"/>
      <c r="ACI12432" s="60"/>
      <c r="ACJ12432" s="60"/>
      <c r="ACK12432" s="60"/>
      <c r="ACL12432" s="60"/>
      <c r="ACM12432" s="60"/>
      <c r="ACN12432" s="60"/>
      <c r="ACO12432" s="60"/>
      <c r="ACP12432" s="60"/>
      <c r="ACQ12432" s="60"/>
      <c r="ACR12432" s="60"/>
      <c r="ACS12432" s="60"/>
      <c r="ACT12432" s="60"/>
      <c r="ACU12432" s="60"/>
      <c r="ACV12432" s="60"/>
      <c r="ACW12432" s="60"/>
      <c r="ACX12432" s="60"/>
      <c r="ACY12432" s="60">
        <v>0.90745722818475605</v>
      </c>
      <c r="ACZ12432" s="60"/>
      <c r="ADA12432" s="60"/>
      <c r="ADB12432" s="60"/>
      <c r="ADC12432" s="60"/>
      <c r="ADD12432" s="60"/>
      <c r="ADE12432" s="60"/>
    </row>
    <row r="12433" spans="760:785" x14ac:dyDescent="0.25">
      <c r="ACF12433" s="60"/>
      <c r="ACG12433" s="60"/>
      <c r="ACH12433" s="60"/>
      <c r="ACI12433" s="60"/>
      <c r="ACJ12433" s="60"/>
      <c r="ACK12433" s="60"/>
      <c r="ACL12433" s="60"/>
      <c r="ACM12433" s="60"/>
      <c r="ACN12433" s="60"/>
      <c r="ACO12433" s="60"/>
      <c r="ACP12433" s="60"/>
      <c r="ACQ12433" s="60"/>
      <c r="ACR12433" s="60"/>
      <c r="ACS12433" s="60"/>
      <c r="ACT12433" s="60"/>
      <c r="ACU12433" s="60"/>
      <c r="ACV12433" s="60"/>
      <c r="ACW12433" s="60"/>
      <c r="ACX12433" s="60"/>
      <c r="ACY12433" s="60">
        <v>0.90744547192472202</v>
      </c>
      <c r="ACZ12433" s="60"/>
      <c r="ADA12433" s="60"/>
      <c r="ADB12433" s="60"/>
      <c r="ADC12433" s="60"/>
      <c r="ADD12433" s="60"/>
      <c r="ADE12433" s="60"/>
    </row>
    <row r="12434" spans="760:785" x14ac:dyDescent="0.25">
      <c r="ACF12434" s="60"/>
      <c r="ACG12434" s="60"/>
      <c r="ACH12434" s="60"/>
      <c r="ACI12434" s="60"/>
      <c r="ACJ12434" s="60"/>
      <c r="ACK12434" s="60"/>
      <c r="ACL12434" s="60"/>
      <c r="ACM12434" s="60"/>
      <c r="ACN12434" s="60"/>
      <c r="ACO12434" s="60"/>
      <c r="ACP12434" s="60"/>
      <c r="ACQ12434" s="60"/>
      <c r="ACR12434" s="60"/>
      <c r="ACS12434" s="60"/>
      <c r="ACT12434" s="60"/>
      <c r="ACU12434" s="60"/>
      <c r="ACV12434" s="60"/>
      <c r="ACW12434" s="60"/>
      <c r="ACX12434" s="60"/>
      <c r="ACY12434" s="60">
        <v>0.90744434074680902</v>
      </c>
      <c r="ACZ12434" s="60"/>
      <c r="ADA12434" s="60"/>
      <c r="ADB12434" s="60"/>
      <c r="ADC12434" s="60"/>
      <c r="ADD12434" s="60"/>
      <c r="ADE12434" s="60"/>
    </row>
    <row r="12435" spans="760:785" x14ac:dyDescent="0.25">
      <c r="ACF12435" s="60"/>
      <c r="ACG12435" s="60"/>
      <c r="ACH12435" s="60"/>
      <c r="ACI12435" s="60"/>
      <c r="ACJ12435" s="60"/>
      <c r="ACK12435" s="60"/>
      <c r="ACL12435" s="60"/>
      <c r="ACM12435" s="60"/>
      <c r="ACN12435" s="60"/>
      <c r="ACO12435" s="60"/>
      <c r="ACP12435" s="60"/>
      <c r="ACQ12435" s="60"/>
      <c r="ACR12435" s="60"/>
      <c r="ACS12435" s="60"/>
      <c r="ACT12435" s="60"/>
      <c r="ACU12435" s="60"/>
      <c r="ACV12435" s="60"/>
      <c r="ACW12435" s="60"/>
      <c r="ACX12435" s="60"/>
      <c r="ACY12435" s="60">
        <v>0.90741566097786297</v>
      </c>
      <c r="ACZ12435" s="60"/>
      <c r="ADA12435" s="60"/>
      <c r="ADB12435" s="60"/>
      <c r="ADC12435" s="60"/>
      <c r="ADD12435" s="60"/>
      <c r="ADE12435" s="60"/>
    </row>
    <row r="12436" spans="760:785" x14ac:dyDescent="0.25">
      <c r="ACF12436" s="60"/>
      <c r="ACG12436" s="60"/>
      <c r="ACH12436" s="60"/>
      <c r="ACI12436" s="60"/>
      <c r="ACJ12436" s="60"/>
      <c r="ACK12436" s="60"/>
      <c r="ACL12436" s="60"/>
      <c r="ACM12436" s="60"/>
      <c r="ACN12436" s="60"/>
      <c r="ACO12436" s="60"/>
      <c r="ACP12436" s="60"/>
      <c r="ACQ12436" s="60"/>
      <c r="ACR12436" s="60"/>
      <c r="ACS12436" s="60"/>
      <c r="ACT12436" s="60"/>
      <c r="ACU12436" s="60"/>
      <c r="ACV12436" s="60"/>
      <c r="ACW12436" s="60"/>
      <c r="ACX12436" s="60"/>
      <c r="ACY12436" s="60">
        <v>0.907402238118865</v>
      </c>
      <c r="ACZ12436" s="60"/>
      <c r="ADA12436" s="60"/>
      <c r="ADB12436" s="60"/>
      <c r="ADC12436" s="60"/>
      <c r="ADD12436" s="60"/>
      <c r="ADE12436" s="60"/>
    </row>
    <row r="12437" spans="760:785" x14ac:dyDescent="0.25">
      <c r="ACF12437" s="60"/>
      <c r="ACG12437" s="60"/>
      <c r="ACH12437" s="60"/>
      <c r="ACI12437" s="60"/>
      <c r="ACJ12437" s="60"/>
      <c r="ACK12437" s="60"/>
      <c r="ACL12437" s="60"/>
      <c r="ACM12437" s="60"/>
      <c r="ACN12437" s="60"/>
      <c r="ACO12437" s="60"/>
      <c r="ACP12437" s="60"/>
      <c r="ACQ12437" s="60"/>
      <c r="ACR12437" s="60"/>
      <c r="ACS12437" s="60"/>
      <c r="ACT12437" s="60"/>
      <c r="ACU12437" s="60"/>
      <c r="ACV12437" s="60"/>
      <c r="ACW12437" s="60"/>
      <c r="ACX12437" s="60"/>
      <c r="ACY12437" s="60">
        <v>0.90737723425115901</v>
      </c>
      <c r="ACZ12437" s="60"/>
      <c r="ADA12437" s="60"/>
      <c r="ADB12437" s="60"/>
      <c r="ADC12437" s="60"/>
      <c r="ADD12437" s="60"/>
      <c r="ADE12437" s="60"/>
    </row>
    <row r="12438" spans="760:785" x14ac:dyDescent="0.25">
      <c r="ACF12438" s="60"/>
      <c r="ACG12438" s="60"/>
      <c r="ACH12438" s="60"/>
      <c r="ACI12438" s="60"/>
      <c r="ACJ12438" s="60"/>
      <c r="ACK12438" s="60"/>
      <c r="ACL12438" s="60"/>
      <c r="ACM12438" s="60"/>
      <c r="ACN12438" s="60"/>
      <c r="ACO12438" s="60"/>
      <c r="ACP12438" s="60"/>
      <c r="ACQ12438" s="60"/>
      <c r="ACR12438" s="60"/>
      <c r="ACS12438" s="60"/>
      <c r="ACT12438" s="60"/>
      <c r="ACU12438" s="60"/>
      <c r="ACV12438" s="60"/>
      <c r="ACW12438" s="60"/>
      <c r="ACX12438" s="60"/>
      <c r="ACY12438" s="60">
        <v>0.90736775547994797</v>
      </c>
      <c r="ACZ12438" s="60"/>
      <c r="ADA12438" s="60"/>
      <c r="ADB12438" s="60"/>
      <c r="ADC12438" s="60"/>
      <c r="ADD12438" s="60"/>
      <c r="ADE12438" s="60"/>
    </row>
    <row r="12439" spans="760:785" x14ac:dyDescent="0.25">
      <c r="ACF12439" s="60"/>
      <c r="ACG12439" s="60"/>
      <c r="ACH12439" s="60"/>
      <c r="ACI12439" s="60"/>
      <c r="ACJ12439" s="60"/>
      <c r="ACK12439" s="60"/>
      <c r="ACL12439" s="60"/>
      <c r="ACM12439" s="60"/>
      <c r="ACN12439" s="60"/>
      <c r="ACO12439" s="60"/>
      <c r="ACP12439" s="60"/>
      <c r="ACQ12439" s="60"/>
      <c r="ACR12439" s="60"/>
      <c r="ACS12439" s="60"/>
      <c r="ACT12439" s="60"/>
      <c r="ACU12439" s="60"/>
      <c r="ACV12439" s="60"/>
      <c r="ACW12439" s="60"/>
      <c r="ACX12439" s="60"/>
      <c r="ACY12439" s="60">
        <v>0.90736382474845401</v>
      </c>
      <c r="ACZ12439" s="60"/>
      <c r="ADA12439" s="60"/>
      <c r="ADB12439" s="60"/>
      <c r="ADC12439" s="60"/>
      <c r="ADD12439" s="60"/>
      <c r="ADE12439" s="60"/>
    </row>
    <row r="12440" spans="760:785" x14ac:dyDescent="0.25">
      <c r="ACF12440" s="60"/>
      <c r="ACG12440" s="60"/>
      <c r="ACH12440" s="60"/>
      <c r="ACI12440" s="60"/>
      <c r="ACJ12440" s="60"/>
      <c r="ACK12440" s="60"/>
      <c r="ACL12440" s="60"/>
      <c r="ACM12440" s="60"/>
      <c r="ACN12440" s="60"/>
      <c r="ACO12440" s="60"/>
      <c r="ACP12440" s="60"/>
      <c r="ACQ12440" s="60"/>
      <c r="ACR12440" s="60"/>
      <c r="ACS12440" s="60"/>
      <c r="ACT12440" s="60"/>
      <c r="ACU12440" s="60"/>
      <c r="ACV12440" s="60"/>
      <c r="ACW12440" s="60"/>
      <c r="ACX12440" s="60"/>
      <c r="ACY12440" s="60">
        <v>0.90736340926834702</v>
      </c>
      <c r="ACZ12440" s="60"/>
      <c r="ADA12440" s="60"/>
      <c r="ADB12440" s="60"/>
      <c r="ADC12440" s="60"/>
      <c r="ADD12440" s="60"/>
      <c r="ADE12440" s="60"/>
    </row>
    <row r="12441" spans="760:785" x14ac:dyDescent="0.25">
      <c r="ACF12441" s="60"/>
      <c r="ACG12441" s="60"/>
      <c r="ACH12441" s="60"/>
      <c r="ACI12441" s="60"/>
      <c r="ACJ12441" s="60"/>
      <c r="ACK12441" s="60"/>
      <c r="ACL12441" s="60"/>
      <c r="ACM12441" s="60"/>
      <c r="ACN12441" s="60"/>
      <c r="ACO12441" s="60"/>
      <c r="ACP12441" s="60"/>
      <c r="ACQ12441" s="60"/>
      <c r="ACR12441" s="60"/>
      <c r="ACS12441" s="60"/>
      <c r="ACT12441" s="60"/>
      <c r="ACU12441" s="60"/>
      <c r="ACV12441" s="60"/>
      <c r="ACW12441" s="60"/>
      <c r="ACX12441" s="60"/>
      <c r="ACY12441" s="60">
        <v>0.90734348968075595</v>
      </c>
      <c r="ACZ12441" s="60"/>
      <c r="ADA12441" s="60"/>
      <c r="ADB12441" s="60"/>
      <c r="ADC12441" s="60"/>
      <c r="ADD12441" s="60"/>
      <c r="ADE12441" s="60"/>
    </row>
    <row r="12442" spans="760:785" x14ac:dyDescent="0.25">
      <c r="ACF12442" s="60"/>
      <c r="ACG12442" s="60"/>
      <c r="ACH12442" s="60"/>
      <c r="ACI12442" s="60"/>
      <c r="ACJ12442" s="60"/>
      <c r="ACK12442" s="60"/>
      <c r="ACL12442" s="60"/>
      <c r="ACM12442" s="60"/>
      <c r="ACN12442" s="60"/>
      <c r="ACO12442" s="60"/>
      <c r="ACP12442" s="60"/>
      <c r="ACQ12442" s="60"/>
      <c r="ACR12442" s="60"/>
      <c r="ACS12442" s="60"/>
      <c r="ACT12442" s="60"/>
      <c r="ACU12442" s="60"/>
      <c r="ACV12442" s="60"/>
      <c r="ACW12442" s="60"/>
      <c r="ACX12442" s="60"/>
      <c r="ACY12442" s="60">
        <v>0.907300143024388</v>
      </c>
      <c r="ACZ12442" s="60"/>
      <c r="ADA12442" s="60"/>
      <c r="ADB12442" s="60"/>
      <c r="ADC12442" s="60"/>
      <c r="ADD12442" s="60"/>
      <c r="ADE12442" s="60"/>
    </row>
    <row r="12443" spans="760:785" x14ac:dyDescent="0.25">
      <c r="ACF12443" s="60"/>
      <c r="ACG12443" s="60"/>
      <c r="ACH12443" s="60"/>
      <c r="ACI12443" s="60"/>
      <c r="ACJ12443" s="60"/>
      <c r="ACK12443" s="60"/>
      <c r="ACL12443" s="60"/>
      <c r="ACM12443" s="60"/>
      <c r="ACN12443" s="60"/>
      <c r="ACO12443" s="60"/>
      <c r="ACP12443" s="60"/>
      <c r="ACQ12443" s="60"/>
      <c r="ACR12443" s="60"/>
      <c r="ACS12443" s="60"/>
      <c r="ACT12443" s="60"/>
      <c r="ACU12443" s="60"/>
      <c r="ACV12443" s="60"/>
      <c r="ACW12443" s="60"/>
      <c r="ACX12443" s="60"/>
      <c r="ACY12443" s="60">
        <v>0.90720995283484096</v>
      </c>
      <c r="ACZ12443" s="60"/>
      <c r="ADA12443" s="60"/>
      <c r="ADB12443" s="60"/>
      <c r="ADC12443" s="60"/>
      <c r="ADD12443" s="60"/>
      <c r="ADE12443" s="60"/>
    </row>
    <row r="12444" spans="760:785" x14ac:dyDescent="0.25">
      <c r="ACF12444" s="60"/>
      <c r="ACG12444" s="60"/>
      <c r="ACH12444" s="60"/>
      <c r="ACI12444" s="60"/>
      <c r="ACJ12444" s="60"/>
      <c r="ACK12444" s="60"/>
      <c r="ACL12444" s="60"/>
      <c r="ACM12444" s="60"/>
      <c r="ACN12444" s="60"/>
      <c r="ACO12444" s="60"/>
      <c r="ACP12444" s="60"/>
      <c r="ACQ12444" s="60"/>
      <c r="ACR12444" s="60"/>
      <c r="ACS12444" s="60"/>
      <c r="ACT12444" s="60"/>
      <c r="ACU12444" s="60"/>
      <c r="ACV12444" s="60"/>
      <c r="ACW12444" s="60"/>
      <c r="ACX12444" s="60"/>
      <c r="ACY12444" s="60">
        <v>0.90719747512657101</v>
      </c>
      <c r="ACZ12444" s="60"/>
      <c r="ADA12444" s="60"/>
      <c r="ADB12444" s="60"/>
      <c r="ADC12444" s="60"/>
      <c r="ADD12444" s="60"/>
      <c r="ADE12444" s="60"/>
    </row>
    <row r="12445" spans="760:785" x14ac:dyDescent="0.25">
      <c r="ACF12445" s="60"/>
      <c r="ACG12445" s="60"/>
      <c r="ACH12445" s="60"/>
      <c r="ACI12445" s="60"/>
      <c r="ACJ12445" s="60"/>
      <c r="ACK12445" s="60"/>
      <c r="ACL12445" s="60"/>
      <c r="ACM12445" s="60"/>
      <c r="ACN12445" s="60"/>
      <c r="ACO12445" s="60"/>
      <c r="ACP12445" s="60"/>
      <c r="ACQ12445" s="60"/>
      <c r="ACR12445" s="60"/>
      <c r="ACS12445" s="60"/>
      <c r="ACT12445" s="60"/>
      <c r="ACU12445" s="60"/>
      <c r="ACV12445" s="60"/>
      <c r="ACW12445" s="60"/>
      <c r="ACX12445" s="60"/>
      <c r="ACY12445" s="60">
        <v>0.90719106846229003</v>
      </c>
      <c r="ACZ12445" s="60"/>
      <c r="ADA12445" s="60"/>
      <c r="ADB12445" s="60"/>
      <c r="ADC12445" s="60"/>
      <c r="ADD12445" s="60"/>
      <c r="ADE12445" s="60"/>
    </row>
    <row r="12446" spans="760:785" x14ac:dyDescent="0.25">
      <c r="ACF12446" s="60"/>
      <c r="ACG12446" s="60"/>
      <c r="ACH12446" s="60"/>
      <c r="ACI12446" s="60"/>
      <c r="ACJ12446" s="60"/>
      <c r="ACK12446" s="60"/>
      <c r="ACL12446" s="60"/>
      <c r="ACM12446" s="60"/>
      <c r="ACN12446" s="60"/>
      <c r="ACO12446" s="60"/>
      <c r="ACP12446" s="60"/>
      <c r="ACQ12446" s="60"/>
      <c r="ACR12446" s="60"/>
      <c r="ACS12446" s="60"/>
      <c r="ACT12446" s="60"/>
      <c r="ACU12446" s="60"/>
      <c r="ACV12446" s="60"/>
      <c r="ACW12446" s="60"/>
      <c r="ACX12446" s="60"/>
      <c r="ACY12446" s="60">
        <v>0.90717726203126403</v>
      </c>
      <c r="ACZ12446" s="60"/>
      <c r="ADA12446" s="60"/>
      <c r="ADB12446" s="60"/>
      <c r="ADC12446" s="60"/>
      <c r="ADD12446" s="60"/>
      <c r="ADE12446" s="60"/>
    </row>
    <row r="12447" spans="760:785" x14ac:dyDescent="0.25">
      <c r="ACF12447" s="60"/>
      <c r="ACG12447" s="60"/>
      <c r="ACH12447" s="60"/>
      <c r="ACI12447" s="60"/>
      <c r="ACJ12447" s="60"/>
      <c r="ACK12447" s="60"/>
      <c r="ACL12447" s="60"/>
      <c r="ACM12447" s="60"/>
      <c r="ACN12447" s="60"/>
      <c r="ACO12447" s="60"/>
      <c r="ACP12447" s="60"/>
      <c r="ACQ12447" s="60"/>
      <c r="ACR12447" s="60"/>
      <c r="ACS12447" s="60"/>
      <c r="ACT12447" s="60"/>
      <c r="ACU12447" s="60"/>
      <c r="ACV12447" s="60"/>
      <c r="ACW12447" s="60"/>
      <c r="ACX12447" s="60"/>
      <c r="ACY12447" s="60">
        <v>0.90717351951624803</v>
      </c>
      <c r="ACZ12447" s="60"/>
      <c r="ADA12447" s="60"/>
      <c r="ADB12447" s="60"/>
      <c r="ADC12447" s="60"/>
      <c r="ADD12447" s="60"/>
      <c r="ADE12447" s="60"/>
    </row>
    <row r="12448" spans="760:785" x14ac:dyDescent="0.25">
      <c r="ACF12448" s="60"/>
      <c r="ACG12448" s="60"/>
      <c r="ACH12448" s="60"/>
      <c r="ACI12448" s="60"/>
      <c r="ACJ12448" s="60"/>
      <c r="ACK12448" s="60"/>
      <c r="ACL12448" s="60"/>
      <c r="ACM12448" s="60"/>
      <c r="ACN12448" s="60"/>
      <c r="ACO12448" s="60"/>
      <c r="ACP12448" s="60"/>
      <c r="ACQ12448" s="60"/>
      <c r="ACR12448" s="60"/>
      <c r="ACS12448" s="60"/>
      <c r="ACT12448" s="60"/>
      <c r="ACU12448" s="60"/>
      <c r="ACV12448" s="60"/>
      <c r="ACW12448" s="60"/>
      <c r="ACX12448" s="60"/>
      <c r="ACY12448" s="60">
        <v>0.90715642247823502</v>
      </c>
      <c r="ACZ12448" s="60"/>
      <c r="ADA12448" s="60"/>
      <c r="ADB12448" s="60"/>
      <c r="ADC12448" s="60"/>
      <c r="ADD12448" s="60"/>
      <c r="ADE12448" s="60"/>
    </row>
    <row r="12449" spans="760:785" x14ac:dyDescent="0.25">
      <c r="ACF12449" s="60"/>
      <c r="ACG12449" s="60"/>
      <c r="ACH12449" s="60"/>
      <c r="ACI12449" s="60"/>
      <c r="ACJ12449" s="60"/>
      <c r="ACK12449" s="60"/>
      <c r="ACL12449" s="60"/>
      <c r="ACM12449" s="60"/>
      <c r="ACN12449" s="60"/>
      <c r="ACO12449" s="60"/>
      <c r="ACP12449" s="60"/>
      <c r="ACQ12449" s="60"/>
      <c r="ACR12449" s="60"/>
      <c r="ACS12449" s="60"/>
      <c r="ACT12449" s="60"/>
      <c r="ACU12449" s="60"/>
      <c r="ACV12449" s="60"/>
      <c r="ACW12449" s="60"/>
      <c r="ACX12449" s="60"/>
      <c r="ACY12449" s="60">
        <v>0.90708217335728702</v>
      </c>
      <c r="ACZ12449" s="60"/>
      <c r="ADA12449" s="60"/>
      <c r="ADB12449" s="60"/>
      <c r="ADC12449" s="60"/>
      <c r="ADD12449" s="60"/>
      <c r="ADE12449" s="60"/>
    </row>
    <row r="12450" spans="760:785" x14ac:dyDescent="0.25">
      <c r="ACF12450" s="60"/>
      <c r="ACG12450" s="60"/>
      <c r="ACH12450" s="60"/>
      <c r="ACI12450" s="60"/>
      <c r="ACJ12450" s="60"/>
      <c r="ACK12450" s="60"/>
      <c r="ACL12450" s="60"/>
      <c r="ACM12450" s="60"/>
      <c r="ACN12450" s="60"/>
      <c r="ACO12450" s="60"/>
      <c r="ACP12450" s="60"/>
      <c r="ACQ12450" s="60"/>
      <c r="ACR12450" s="60"/>
      <c r="ACS12450" s="60"/>
      <c r="ACT12450" s="60"/>
      <c r="ACU12450" s="60"/>
      <c r="ACV12450" s="60"/>
      <c r="ACW12450" s="60"/>
      <c r="ACX12450" s="60"/>
      <c r="ACY12450" s="60">
        <v>0.90707613289309097</v>
      </c>
      <c r="ACZ12450" s="60"/>
      <c r="ADA12450" s="60"/>
      <c r="ADB12450" s="60"/>
      <c r="ADC12450" s="60"/>
      <c r="ADD12450" s="60"/>
      <c r="ADE12450" s="60"/>
    </row>
    <row r="12451" spans="760:785" x14ac:dyDescent="0.25">
      <c r="ACF12451" s="60"/>
      <c r="ACG12451" s="60"/>
      <c r="ACH12451" s="60"/>
      <c r="ACI12451" s="60"/>
      <c r="ACJ12451" s="60"/>
      <c r="ACK12451" s="60"/>
      <c r="ACL12451" s="60"/>
      <c r="ACM12451" s="60"/>
      <c r="ACN12451" s="60"/>
      <c r="ACO12451" s="60"/>
      <c r="ACP12451" s="60"/>
      <c r="ACQ12451" s="60"/>
      <c r="ACR12451" s="60"/>
      <c r="ACS12451" s="60"/>
      <c r="ACT12451" s="60"/>
      <c r="ACU12451" s="60"/>
      <c r="ACV12451" s="60"/>
      <c r="ACW12451" s="60"/>
      <c r="ACX12451" s="60"/>
      <c r="ACY12451" s="60">
        <v>0.90704097739499001</v>
      </c>
      <c r="ACZ12451" s="60"/>
      <c r="ADA12451" s="60"/>
      <c r="ADB12451" s="60"/>
      <c r="ADC12451" s="60"/>
      <c r="ADD12451" s="60"/>
      <c r="ADE12451" s="60"/>
    </row>
    <row r="12452" spans="760:785" x14ac:dyDescent="0.25">
      <c r="ACF12452" s="60"/>
      <c r="ACG12452" s="60"/>
      <c r="ACH12452" s="60"/>
      <c r="ACI12452" s="60"/>
      <c r="ACJ12452" s="60"/>
      <c r="ACK12452" s="60"/>
      <c r="ACL12452" s="60"/>
      <c r="ACM12452" s="60"/>
      <c r="ACN12452" s="60"/>
      <c r="ACO12452" s="60"/>
      <c r="ACP12452" s="60"/>
      <c r="ACQ12452" s="60"/>
      <c r="ACR12452" s="60"/>
      <c r="ACS12452" s="60"/>
      <c r="ACT12452" s="60"/>
      <c r="ACU12452" s="60"/>
      <c r="ACV12452" s="60"/>
      <c r="ACW12452" s="60"/>
      <c r="ACX12452" s="60"/>
      <c r="ACY12452" s="60">
        <v>0.90702389623465096</v>
      </c>
      <c r="ACZ12452" s="60"/>
      <c r="ADA12452" s="60"/>
      <c r="ADB12452" s="60"/>
      <c r="ADC12452" s="60"/>
      <c r="ADD12452" s="60"/>
      <c r="ADE12452" s="60"/>
    </row>
    <row r="12453" spans="760:785" x14ac:dyDescent="0.25">
      <c r="ACF12453" s="60"/>
      <c r="ACG12453" s="60"/>
      <c r="ACH12453" s="60"/>
      <c r="ACI12453" s="60"/>
      <c r="ACJ12453" s="60"/>
      <c r="ACK12453" s="60"/>
      <c r="ACL12453" s="60"/>
      <c r="ACM12453" s="60"/>
      <c r="ACN12453" s="60"/>
      <c r="ACO12453" s="60"/>
      <c r="ACP12453" s="60"/>
      <c r="ACQ12453" s="60"/>
      <c r="ACR12453" s="60"/>
      <c r="ACS12453" s="60"/>
      <c r="ACT12453" s="60"/>
      <c r="ACU12453" s="60"/>
      <c r="ACV12453" s="60"/>
      <c r="ACW12453" s="60"/>
      <c r="ACX12453" s="60"/>
      <c r="ACY12453" s="60">
        <v>0.90699300377835401</v>
      </c>
      <c r="ACZ12453" s="60"/>
      <c r="ADA12453" s="60"/>
      <c r="ADB12453" s="60"/>
      <c r="ADC12453" s="60"/>
      <c r="ADD12453" s="60"/>
      <c r="ADE12453" s="60"/>
    </row>
    <row r="12454" spans="760:785" x14ac:dyDescent="0.25">
      <c r="ACF12454" s="60"/>
      <c r="ACG12454" s="60"/>
      <c r="ACH12454" s="60"/>
      <c r="ACI12454" s="60"/>
      <c r="ACJ12454" s="60"/>
      <c r="ACK12454" s="60"/>
      <c r="ACL12454" s="60"/>
      <c r="ACM12454" s="60"/>
      <c r="ACN12454" s="60"/>
      <c r="ACO12454" s="60"/>
      <c r="ACP12454" s="60"/>
      <c r="ACQ12454" s="60"/>
      <c r="ACR12454" s="60"/>
      <c r="ACS12454" s="60"/>
      <c r="ACT12454" s="60"/>
      <c r="ACU12454" s="60"/>
      <c r="ACV12454" s="60"/>
      <c r="ACW12454" s="60"/>
      <c r="ACX12454" s="60"/>
      <c r="ACY12454" s="60">
        <v>0.90696901890341997</v>
      </c>
      <c r="ACZ12454" s="60"/>
      <c r="ADA12454" s="60"/>
      <c r="ADB12454" s="60"/>
      <c r="ADC12454" s="60"/>
      <c r="ADD12454" s="60"/>
      <c r="ADE12454" s="60"/>
    </row>
    <row r="12455" spans="760:785" x14ac:dyDescent="0.25">
      <c r="ACF12455" s="60"/>
      <c r="ACG12455" s="60"/>
      <c r="ACH12455" s="60"/>
      <c r="ACI12455" s="60"/>
      <c r="ACJ12455" s="60"/>
      <c r="ACK12455" s="60"/>
      <c r="ACL12455" s="60"/>
      <c r="ACM12455" s="60"/>
      <c r="ACN12455" s="60"/>
      <c r="ACO12455" s="60"/>
      <c r="ACP12455" s="60"/>
      <c r="ACQ12455" s="60"/>
      <c r="ACR12455" s="60"/>
      <c r="ACS12455" s="60"/>
      <c r="ACT12455" s="60"/>
      <c r="ACU12455" s="60"/>
      <c r="ACV12455" s="60"/>
      <c r="ACW12455" s="60"/>
      <c r="ACX12455" s="60"/>
      <c r="ACY12455" s="60">
        <v>0.90696000871998705</v>
      </c>
      <c r="ACZ12455" s="60"/>
      <c r="ADA12455" s="60"/>
      <c r="ADB12455" s="60"/>
      <c r="ADC12455" s="60"/>
      <c r="ADD12455" s="60"/>
      <c r="ADE12455" s="60"/>
    </row>
    <row r="12456" spans="760:785" x14ac:dyDescent="0.25">
      <c r="ACF12456" s="60"/>
      <c r="ACG12456" s="60"/>
      <c r="ACH12456" s="60"/>
      <c r="ACI12456" s="60"/>
      <c r="ACJ12456" s="60"/>
      <c r="ACK12456" s="60"/>
      <c r="ACL12456" s="60"/>
      <c r="ACM12456" s="60"/>
      <c r="ACN12456" s="60"/>
      <c r="ACO12456" s="60"/>
      <c r="ACP12456" s="60"/>
      <c r="ACQ12456" s="60"/>
      <c r="ACR12456" s="60"/>
      <c r="ACS12456" s="60"/>
      <c r="ACT12456" s="60"/>
      <c r="ACU12456" s="60"/>
      <c r="ACV12456" s="60"/>
      <c r="ACW12456" s="60"/>
      <c r="ACX12456" s="60"/>
      <c r="ACY12456" s="60">
        <v>0.90695549835974798</v>
      </c>
      <c r="ACZ12456" s="60"/>
      <c r="ADA12456" s="60"/>
      <c r="ADB12456" s="60"/>
      <c r="ADC12456" s="60"/>
      <c r="ADD12456" s="60"/>
      <c r="ADE12456" s="60"/>
    </row>
    <row r="12457" spans="760:785" x14ac:dyDescent="0.25">
      <c r="ACF12457" s="60"/>
      <c r="ACG12457" s="60"/>
      <c r="ACH12457" s="60"/>
      <c r="ACI12457" s="60"/>
      <c r="ACJ12457" s="60"/>
      <c r="ACK12457" s="60"/>
      <c r="ACL12457" s="60"/>
      <c r="ACM12457" s="60"/>
      <c r="ACN12457" s="60"/>
      <c r="ACO12457" s="60"/>
      <c r="ACP12457" s="60"/>
      <c r="ACQ12457" s="60"/>
      <c r="ACR12457" s="60"/>
      <c r="ACS12457" s="60"/>
      <c r="ACT12457" s="60"/>
      <c r="ACU12457" s="60"/>
      <c r="ACV12457" s="60"/>
      <c r="ACW12457" s="60"/>
      <c r="ACX12457" s="60"/>
      <c r="ACY12457" s="60">
        <v>0.90687675566015402</v>
      </c>
      <c r="ACZ12457" s="60"/>
      <c r="ADA12457" s="60"/>
      <c r="ADB12457" s="60"/>
      <c r="ADC12457" s="60"/>
      <c r="ADD12457" s="60"/>
      <c r="ADE12457" s="60"/>
    </row>
    <row r="12458" spans="760:785" x14ac:dyDescent="0.25">
      <c r="ACF12458" s="60"/>
      <c r="ACG12458" s="60"/>
      <c r="ACH12458" s="60"/>
      <c r="ACI12458" s="60"/>
      <c r="ACJ12458" s="60"/>
      <c r="ACK12458" s="60"/>
      <c r="ACL12458" s="60"/>
      <c r="ACM12458" s="60"/>
      <c r="ACN12458" s="60"/>
      <c r="ACO12458" s="60"/>
      <c r="ACP12458" s="60"/>
      <c r="ACQ12458" s="60"/>
      <c r="ACR12458" s="60"/>
      <c r="ACS12458" s="60"/>
      <c r="ACT12458" s="60"/>
      <c r="ACU12458" s="60"/>
      <c r="ACV12458" s="60"/>
      <c r="ACW12458" s="60"/>
      <c r="ACX12458" s="60"/>
      <c r="ACY12458" s="60">
        <v>0.90686050799288198</v>
      </c>
      <c r="ACZ12458" s="60"/>
      <c r="ADA12458" s="60"/>
      <c r="ADB12458" s="60"/>
      <c r="ADC12458" s="60"/>
      <c r="ADD12458" s="60"/>
      <c r="ADE12458" s="60"/>
    </row>
    <row r="12459" spans="760:785" x14ac:dyDescent="0.25">
      <c r="ACF12459" s="60"/>
      <c r="ACG12459" s="60"/>
      <c r="ACH12459" s="60"/>
      <c r="ACI12459" s="60"/>
      <c r="ACJ12459" s="60"/>
      <c r="ACK12459" s="60"/>
      <c r="ACL12459" s="60"/>
      <c r="ACM12459" s="60"/>
      <c r="ACN12459" s="60"/>
      <c r="ACO12459" s="60"/>
      <c r="ACP12459" s="60"/>
      <c r="ACQ12459" s="60"/>
      <c r="ACR12459" s="60"/>
      <c r="ACS12459" s="60"/>
      <c r="ACT12459" s="60"/>
      <c r="ACU12459" s="60"/>
      <c r="ACV12459" s="60"/>
      <c r="ACW12459" s="60"/>
      <c r="ACX12459" s="60"/>
      <c r="ACY12459" s="60">
        <v>0.90685978121755595</v>
      </c>
      <c r="ACZ12459" s="60"/>
      <c r="ADA12459" s="60"/>
      <c r="ADB12459" s="60"/>
      <c r="ADC12459" s="60"/>
      <c r="ADD12459" s="60"/>
      <c r="ADE12459" s="60"/>
    </row>
    <row r="12460" spans="760:785" x14ac:dyDescent="0.25">
      <c r="ACF12460" s="60"/>
      <c r="ACG12460" s="60"/>
      <c r="ACH12460" s="60"/>
      <c r="ACI12460" s="60"/>
      <c r="ACJ12460" s="60"/>
      <c r="ACK12460" s="60"/>
      <c r="ACL12460" s="60"/>
      <c r="ACM12460" s="60"/>
      <c r="ACN12460" s="60"/>
      <c r="ACO12460" s="60"/>
      <c r="ACP12460" s="60"/>
      <c r="ACQ12460" s="60"/>
      <c r="ACR12460" s="60"/>
      <c r="ACS12460" s="60"/>
      <c r="ACT12460" s="60"/>
      <c r="ACU12460" s="60"/>
      <c r="ACV12460" s="60"/>
      <c r="ACW12460" s="60"/>
      <c r="ACX12460" s="60"/>
      <c r="ACY12460" s="60">
        <v>0.90680906003833694</v>
      </c>
      <c r="ACZ12460" s="60"/>
      <c r="ADA12460" s="60"/>
      <c r="ADB12460" s="60"/>
      <c r="ADC12460" s="60"/>
      <c r="ADD12460" s="60"/>
      <c r="ADE12460" s="60"/>
    </row>
    <row r="12461" spans="760:785" x14ac:dyDescent="0.25">
      <c r="ACF12461" s="60"/>
      <c r="ACG12461" s="60"/>
      <c r="ACH12461" s="60"/>
      <c r="ACI12461" s="60"/>
      <c r="ACJ12461" s="60"/>
      <c r="ACK12461" s="60"/>
      <c r="ACL12461" s="60"/>
      <c r="ACM12461" s="60"/>
      <c r="ACN12461" s="60"/>
      <c r="ACO12461" s="60"/>
      <c r="ACP12461" s="60"/>
      <c r="ACQ12461" s="60"/>
      <c r="ACR12461" s="60"/>
      <c r="ACS12461" s="60"/>
      <c r="ACT12461" s="60"/>
      <c r="ACU12461" s="60"/>
      <c r="ACV12461" s="60"/>
      <c r="ACW12461" s="60"/>
      <c r="ACX12461" s="60"/>
      <c r="ACY12461" s="60">
        <v>0.90675994681779204</v>
      </c>
      <c r="ACZ12461" s="60"/>
      <c r="ADA12461" s="60"/>
      <c r="ADB12461" s="60"/>
      <c r="ADC12461" s="60"/>
      <c r="ADD12461" s="60"/>
      <c r="ADE12461" s="60"/>
    </row>
    <row r="12462" spans="760:785" x14ac:dyDescent="0.25">
      <c r="ACF12462" s="60"/>
      <c r="ACG12462" s="60"/>
      <c r="ACH12462" s="60"/>
      <c r="ACI12462" s="60"/>
      <c r="ACJ12462" s="60"/>
      <c r="ACK12462" s="60"/>
      <c r="ACL12462" s="60"/>
      <c r="ACM12462" s="60"/>
      <c r="ACN12462" s="60"/>
      <c r="ACO12462" s="60"/>
      <c r="ACP12462" s="60"/>
      <c r="ACQ12462" s="60"/>
      <c r="ACR12462" s="60"/>
      <c r="ACS12462" s="60"/>
      <c r="ACT12462" s="60"/>
      <c r="ACU12462" s="60"/>
      <c r="ACV12462" s="60"/>
      <c r="ACW12462" s="60"/>
      <c r="ACX12462" s="60"/>
      <c r="ACY12462" s="60">
        <v>0.90673202601859704</v>
      </c>
      <c r="ACZ12462" s="60"/>
      <c r="ADA12462" s="60"/>
      <c r="ADB12462" s="60"/>
      <c r="ADC12462" s="60"/>
      <c r="ADD12462" s="60"/>
      <c r="ADE12462" s="60"/>
    </row>
    <row r="12463" spans="760:785" x14ac:dyDescent="0.25">
      <c r="ACF12463" s="60"/>
      <c r="ACG12463" s="60"/>
      <c r="ACH12463" s="60"/>
      <c r="ACI12463" s="60"/>
      <c r="ACJ12463" s="60"/>
      <c r="ACK12463" s="60"/>
      <c r="ACL12463" s="60"/>
      <c r="ACM12463" s="60"/>
      <c r="ACN12463" s="60"/>
      <c r="ACO12463" s="60"/>
      <c r="ACP12463" s="60"/>
      <c r="ACQ12463" s="60"/>
      <c r="ACR12463" s="60"/>
      <c r="ACS12463" s="60"/>
      <c r="ACT12463" s="60"/>
      <c r="ACU12463" s="60"/>
      <c r="ACV12463" s="60"/>
      <c r="ACW12463" s="60"/>
      <c r="ACX12463" s="60"/>
      <c r="ACY12463" s="60">
        <v>0.90656304721151804</v>
      </c>
      <c r="ACZ12463" s="60"/>
      <c r="ADA12463" s="60"/>
      <c r="ADB12463" s="60"/>
      <c r="ADC12463" s="60"/>
      <c r="ADD12463" s="60"/>
      <c r="ADE12463" s="60"/>
    </row>
    <row r="12464" spans="760:785" x14ac:dyDescent="0.25">
      <c r="ACF12464" s="60"/>
      <c r="ACG12464" s="60"/>
      <c r="ACH12464" s="60"/>
      <c r="ACI12464" s="60"/>
      <c r="ACJ12464" s="60"/>
      <c r="ACK12464" s="60"/>
      <c r="ACL12464" s="60"/>
      <c r="ACM12464" s="60"/>
      <c r="ACN12464" s="60"/>
      <c r="ACO12464" s="60"/>
      <c r="ACP12464" s="60"/>
      <c r="ACQ12464" s="60"/>
      <c r="ACR12464" s="60"/>
      <c r="ACS12464" s="60"/>
      <c r="ACT12464" s="60"/>
      <c r="ACU12464" s="60"/>
      <c r="ACV12464" s="60"/>
      <c r="ACW12464" s="60"/>
      <c r="ACX12464" s="60"/>
      <c r="ACY12464" s="60">
        <v>0.906528906605792</v>
      </c>
      <c r="ACZ12464" s="60"/>
      <c r="ADA12464" s="60"/>
      <c r="ADB12464" s="60"/>
      <c r="ADC12464" s="60"/>
      <c r="ADD12464" s="60"/>
      <c r="ADE12464" s="60"/>
    </row>
    <row r="12465" spans="760:785" x14ac:dyDescent="0.25">
      <c r="ACF12465" s="60"/>
      <c r="ACG12465" s="60"/>
      <c r="ACH12465" s="60"/>
      <c r="ACI12465" s="60"/>
      <c r="ACJ12465" s="60"/>
      <c r="ACK12465" s="60"/>
      <c r="ACL12465" s="60"/>
      <c r="ACM12465" s="60"/>
      <c r="ACN12465" s="60"/>
      <c r="ACO12465" s="60"/>
      <c r="ACP12465" s="60"/>
      <c r="ACQ12465" s="60"/>
      <c r="ACR12465" s="60"/>
      <c r="ACS12465" s="60"/>
      <c r="ACT12465" s="60"/>
      <c r="ACU12465" s="60"/>
      <c r="ACV12465" s="60"/>
      <c r="ACW12465" s="60"/>
      <c r="ACX12465" s="60"/>
      <c r="ACY12465" s="60">
        <v>0.90650235239966104</v>
      </c>
      <c r="ACZ12465" s="60"/>
      <c r="ADA12465" s="60"/>
      <c r="ADB12465" s="60"/>
      <c r="ADC12465" s="60"/>
      <c r="ADD12465" s="60"/>
      <c r="ADE12465" s="60"/>
    </row>
    <row r="12466" spans="760:785" x14ac:dyDescent="0.25">
      <c r="ACF12466" s="60"/>
      <c r="ACG12466" s="60"/>
      <c r="ACH12466" s="60"/>
      <c r="ACI12466" s="60"/>
      <c r="ACJ12466" s="60"/>
      <c r="ACK12466" s="60"/>
      <c r="ACL12466" s="60"/>
      <c r="ACM12466" s="60"/>
      <c r="ACN12466" s="60"/>
      <c r="ACO12466" s="60"/>
      <c r="ACP12466" s="60"/>
      <c r="ACQ12466" s="60"/>
      <c r="ACR12466" s="60"/>
      <c r="ACS12466" s="60"/>
      <c r="ACT12466" s="60"/>
      <c r="ACU12466" s="60"/>
      <c r="ACV12466" s="60"/>
      <c r="ACW12466" s="60"/>
      <c r="ACX12466" s="60"/>
      <c r="ACY12466" s="60">
        <v>0.90645625761208504</v>
      </c>
      <c r="ACZ12466" s="60"/>
      <c r="ADA12466" s="60"/>
      <c r="ADB12466" s="60"/>
      <c r="ADC12466" s="60"/>
      <c r="ADD12466" s="60"/>
      <c r="ADE12466" s="60"/>
    </row>
    <row r="12467" spans="760:785" x14ac:dyDescent="0.25">
      <c r="ACF12467" s="60"/>
      <c r="ACG12467" s="60"/>
      <c r="ACH12467" s="60"/>
      <c r="ACI12467" s="60"/>
      <c r="ACJ12467" s="60"/>
      <c r="ACK12467" s="60"/>
      <c r="ACL12467" s="60"/>
      <c r="ACM12467" s="60"/>
      <c r="ACN12467" s="60"/>
      <c r="ACO12467" s="60"/>
      <c r="ACP12467" s="60"/>
      <c r="ACQ12467" s="60"/>
      <c r="ACR12467" s="60"/>
      <c r="ACS12467" s="60"/>
      <c r="ACT12467" s="60"/>
      <c r="ACU12467" s="60"/>
      <c r="ACV12467" s="60"/>
      <c r="ACW12467" s="60"/>
      <c r="ACX12467" s="60"/>
      <c r="ACY12467" s="60">
        <v>0.906420976893756</v>
      </c>
      <c r="ACZ12467" s="60"/>
      <c r="ADA12467" s="60"/>
      <c r="ADB12467" s="60"/>
      <c r="ADC12467" s="60"/>
      <c r="ADD12467" s="60"/>
      <c r="ADE12467" s="60"/>
    </row>
    <row r="12468" spans="760:785" x14ac:dyDescent="0.25">
      <c r="ACF12468" s="60"/>
      <c r="ACG12468" s="60"/>
      <c r="ACH12468" s="60"/>
      <c r="ACI12468" s="60"/>
      <c r="ACJ12468" s="60"/>
      <c r="ACK12468" s="60"/>
      <c r="ACL12468" s="60"/>
      <c r="ACM12468" s="60"/>
      <c r="ACN12468" s="60"/>
      <c r="ACO12468" s="60"/>
      <c r="ACP12468" s="60"/>
      <c r="ACQ12468" s="60"/>
      <c r="ACR12468" s="60"/>
      <c r="ACS12468" s="60"/>
      <c r="ACT12468" s="60"/>
      <c r="ACU12468" s="60"/>
      <c r="ACV12468" s="60"/>
      <c r="ACW12468" s="60"/>
      <c r="ACX12468" s="60"/>
      <c r="ACY12468" s="60">
        <v>0.90640624446611895</v>
      </c>
      <c r="ACZ12468" s="60"/>
      <c r="ADA12468" s="60"/>
      <c r="ADB12468" s="60"/>
      <c r="ADC12468" s="60"/>
      <c r="ADD12468" s="60"/>
      <c r="ADE12468" s="60"/>
    </row>
    <row r="12469" spans="760:785" x14ac:dyDescent="0.25">
      <c r="ACF12469" s="60"/>
      <c r="ACG12469" s="60"/>
      <c r="ACH12469" s="60"/>
      <c r="ACI12469" s="60"/>
      <c r="ACJ12469" s="60"/>
      <c r="ACK12469" s="60"/>
      <c r="ACL12469" s="60"/>
      <c r="ACM12469" s="60"/>
      <c r="ACN12469" s="60"/>
      <c r="ACO12469" s="60"/>
      <c r="ACP12469" s="60"/>
      <c r="ACQ12469" s="60"/>
      <c r="ACR12469" s="60"/>
      <c r="ACS12469" s="60"/>
      <c r="ACT12469" s="60"/>
      <c r="ACU12469" s="60"/>
      <c r="ACV12469" s="60"/>
      <c r="ACW12469" s="60"/>
      <c r="ACX12469" s="60"/>
      <c r="ACY12469" s="60">
        <v>0.90633652444058999</v>
      </c>
      <c r="ACZ12469" s="60"/>
      <c r="ADA12469" s="60"/>
      <c r="ADB12469" s="60"/>
      <c r="ADC12469" s="60"/>
      <c r="ADD12469" s="60"/>
      <c r="ADE12469" s="60"/>
    </row>
    <row r="12470" spans="760:785" x14ac:dyDescent="0.25">
      <c r="ACF12470" s="60"/>
      <c r="ACG12470" s="60"/>
      <c r="ACH12470" s="60"/>
      <c r="ACI12470" s="60"/>
      <c r="ACJ12470" s="60"/>
      <c r="ACK12470" s="60"/>
      <c r="ACL12470" s="60"/>
      <c r="ACM12470" s="60"/>
      <c r="ACN12470" s="60"/>
      <c r="ACO12470" s="60"/>
      <c r="ACP12470" s="60"/>
      <c r="ACQ12470" s="60"/>
      <c r="ACR12470" s="60"/>
      <c r="ACS12470" s="60"/>
      <c r="ACT12470" s="60"/>
      <c r="ACU12470" s="60"/>
      <c r="ACV12470" s="60"/>
      <c r="ACW12470" s="60"/>
      <c r="ACX12470" s="60"/>
      <c r="ACY12470" s="60">
        <v>0.90615498522117799</v>
      </c>
      <c r="ACZ12470" s="60"/>
      <c r="ADA12470" s="60"/>
      <c r="ADB12470" s="60"/>
      <c r="ADC12470" s="60"/>
      <c r="ADD12470" s="60"/>
      <c r="ADE12470" s="60"/>
    </row>
    <row r="12471" spans="760:785" x14ac:dyDescent="0.25">
      <c r="ACF12471" s="60"/>
      <c r="ACG12471" s="60"/>
      <c r="ACH12471" s="60"/>
      <c r="ACI12471" s="60"/>
      <c r="ACJ12471" s="60"/>
      <c r="ACK12471" s="60"/>
      <c r="ACL12471" s="60"/>
      <c r="ACM12471" s="60"/>
      <c r="ACN12471" s="60"/>
      <c r="ACO12471" s="60"/>
      <c r="ACP12471" s="60"/>
      <c r="ACQ12471" s="60"/>
      <c r="ACR12471" s="60"/>
      <c r="ACS12471" s="60"/>
      <c r="ACT12471" s="60"/>
      <c r="ACU12471" s="60"/>
      <c r="ACV12471" s="60"/>
      <c r="ACW12471" s="60"/>
      <c r="ACX12471" s="60"/>
      <c r="ACY12471" s="60">
        <v>0.90615277876029299</v>
      </c>
      <c r="ACZ12471" s="60"/>
      <c r="ADA12471" s="60"/>
      <c r="ADB12471" s="60"/>
      <c r="ADC12471" s="60"/>
      <c r="ADD12471" s="60"/>
      <c r="ADE12471" s="60"/>
    </row>
    <row r="12472" spans="760:785" x14ac:dyDescent="0.25">
      <c r="ACF12472" s="60"/>
      <c r="ACG12472" s="60"/>
      <c r="ACH12472" s="60"/>
      <c r="ACI12472" s="60"/>
      <c r="ACJ12472" s="60"/>
      <c r="ACK12472" s="60"/>
      <c r="ACL12472" s="60"/>
      <c r="ACM12472" s="60"/>
      <c r="ACN12472" s="60"/>
      <c r="ACO12472" s="60"/>
      <c r="ACP12472" s="60"/>
      <c r="ACQ12472" s="60"/>
      <c r="ACR12472" s="60"/>
      <c r="ACS12472" s="60"/>
      <c r="ACT12472" s="60"/>
      <c r="ACU12472" s="60"/>
      <c r="ACV12472" s="60"/>
      <c r="ACW12472" s="60"/>
      <c r="ACX12472" s="60"/>
      <c r="ACY12472" s="60">
        <v>0.90612151670874397</v>
      </c>
      <c r="ACZ12472" s="60"/>
      <c r="ADA12472" s="60"/>
      <c r="ADB12472" s="60"/>
      <c r="ADC12472" s="60"/>
      <c r="ADD12472" s="60"/>
      <c r="ADE12472" s="60"/>
    </row>
    <row r="12473" spans="760:785" x14ac:dyDescent="0.25">
      <c r="ACF12473" s="60"/>
      <c r="ACG12473" s="60"/>
      <c r="ACH12473" s="60"/>
      <c r="ACI12473" s="60"/>
      <c r="ACJ12473" s="60"/>
      <c r="ACK12473" s="60"/>
      <c r="ACL12473" s="60"/>
      <c r="ACM12473" s="60"/>
      <c r="ACN12473" s="60"/>
      <c r="ACO12473" s="60"/>
      <c r="ACP12473" s="60"/>
      <c r="ACQ12473" s="60"/>
      <c r="ACR12473" s="60"/>
      <c r="ACS12473" s="60"/>
      <c r="ACT12473" s="60"/>
      <c r="ACU12473" s="60"/>
      <c r="ACV12473" s="60"/>
      <c r="ACW12473" s="60"/>
      <c r="ACX12473" s="60"/>
      <c r="ACY12473" s="60">
        <v>0.90608146213566698</v>
      </c>
      <c r="ACZ12473" s="60"/>
      <c r="ADA12473" s="60"/>
      <c r="ADB12473" s="60"/>
      <c r="ADC12473" s="60"/>
      <c r="ADD12473" s="60"/>
      <c r="ADE12473" s="60"/>
    </row>
    <row r="12474" spans="760:785" x14ac:dyDescent="0.25">
      <c r="ACF12474" s="60"/>
      <c r="ACG12474" s="60"/>
      <c r="ACH12474" s="60"/>
      <c r="ACI12474" s="60"/>
      <c r="ACJ12474" s="60"/>
      <c r="ACK12474" s="60"/>
      <c r="ACL12474" s="60"/>
      <c r="ACM12474" s="60"/>
      <c r="ACN12474" s="60"/>
      <c r="ACO12474" s="60"/>
      <c r="ACP12474" s="60"/>
      <c r="ACQ12474" s="60"/>
      <c r="ACR12474" s="60"/>
      <c r="ACS12474" s="60"/>
      <c r="ACT12474" s="60"/>
      <c r="ACU12474" s="60"/>
      <c r="ACV12474" s="60"/>
      <c r="ACW12474" s="60"/>
      <c r="ACX12474" s="60"/>
      <c r="ACY12474" s="60">
        <v>0.90595476075374703</v>
      </c>
      <c r="ACZ12474" s="60"/>
      <c r="ADA12474" s="60"/>
      <c r="ADB12474" s="60"/>
      <c r="ADC12474" s="60"/>
      <c r="ADD12474" s="60"/>
      <c r="ADE12474" s="60"/>
    </row>
    <row r="12475" spans="760:785" x14ac:dyDescent="0.25">
      <c r="ACF12475" s="60"/>
      <c r="ACG12475" s="60"/>
      <c r="ACH12475" s="60"/>
      <c r="ACI12475" s="60"/>
      <c r="ACJ12475" s="60"/>
      <c r="ACK12475" s="60"/>
      <c r="ACL12475" s="60"/>
      <c r="ACM12475" s="60"/>
      <c r="ACN12475" s="60"/>
      <c r="ACO12475" s="60"/>
      <c r="ACP12475" s="60"/>
      <c r="ACQ12475" s="60"/>
      <c r="ACR12475" s="60"/>
      <c r="ACS12475" s="60"/>
      <c r="ACT12475" s="60"/>
      <c r="ACU12475" s="60"/>
      <c r="ACV12475" s="60"/>
      <c r="ACW12475" s="60"/>
      <c r="ACX12475" s="60"/>
      <c r="ACY12475" s="60">
        <v>0.90591601868788096</v>
      </c>
      <c r="ACZ12475" s="60"/>
      <c r="ADA12475" s="60"/>
      <c r="ADB12475" s="60"/>
      <c r="ADC12475" s="60"/>
      <c r="ADD12475" s="60"/>
      <c r="ADE12475" s="60"/>
    </row>
    <row r="12476" spans="760:785" x14ac:dyDescent="0.25">
      <c r="ACF12476" s="60"/>
      <c r="ACG12476" s="60"/>
      <c r="ACH12476" s="60"/>
      <c r="ACI12476" s="60"/>
      <c r="ACJ12476" s="60"/>
      <c r="ACK12476" s="60"/>
      <c r="ACL12476" s="60"/>
      <c r="ACM12476" s="60"/>
      <c r="ACN12476" s="60"/>
      <c r="ACO12476" s="60"/>
      <c r="ACP12476" s="60"/>
      <c r="ACQ12476" s="60"/>
      <c r="ACR12476" s="60"/>
      <c r="ACS12476" s="60"/>
      <c r="ACT12476" s="60"/>
      <c r="ACU12476" s="60"/>
      <c r="ACV12476" s="60"/>
      <c r="ACW12476" s="60"/>
      <c r="ACX12476" s="60"/>
      <c r="ACY12476" s="60">
        <v>0.90590299211740699</v>
      </c>
      <c r="ACZ12476" s="60"/>
      <c r="ADA12476" s="60"/>
      <c r="ADB12476" s="60"/>
      <c r="ADC12476" s="60"/>
      <c r="ADD12476" s="60"/>
      <c r="ADE12476" s="60"/>
    </row>
    <row r="12477" spans="760:785" x14ac:dyDescent="0.25">
      <c r="ACF12477" s="60"/>
      <c r="ACG12477" s="60"/>
      <c r="ACH12477" s="60"/>
      <c r="ACI12477" s="60"/>
      <c r="ACJ12477" s="60"/>
      <c r="ACK12477" s="60"/>
      <c r="ACL12477" s="60"/>
      <c r="ACM12477" s="60"/>
      <c r="ACN12477" s="60"/>
      <c r="ACO12477" s="60"/>
      <c r="ACP12477" s="60"/>
      <c r="ACQ12477" s="60"/>
      <c r="ACR12477" s="60"/>
      <c r="ACS12477" s="60"/>
      <c r="ACT12477" s="60"/>
      <c r="ACU12477" s="60"/>
      <c r="ACV12477" s="60"/>
      <c r="ACW12477" s="60"/>
      <c r="ACX12477" s="60"/>
      <c r="ACY12477" s="60">
        <v>0.90588921532026201</v>
      </c>
      <c r="ACZ12477" s="60"/>
      <c r="ADA12477" s="60"/>
      <c r="ADB12477" s="60"/>
      <c r="ADC12477" s="60"/>
      <c r="ADD12477" s="60"/>
      <c r="ADE12477" s="60"/>
    </row>
    <row r="12478" spans="760:785" x14ac:dyDescent="0.25">
      <c r="ACF12478" s="60"/>
      <c r="ACG12478" s="60"/>
      <c r="ACH12478" s="60"/>
      <c r="ACI12478" s="60"/>
      <c r="ACJ12478" s="60"/>
      <c r="ACK12478" s="60"/>
      <c r="ACL12478" s="60"/>
      <c r="ACM12478" s="60"/>
      <c r="ACN12478" s="60"/>
      <c r="ACO12478" s="60"/>
      <c r="ACP12478" s="60"/>
      <c r="ACQ12478" s="60"/>
      <c r="ACR12478" s="60"/>
      <c r="ACS12478" s="60"/>
      <c r="ACT12478" s="60"/>
      <c r="ACU12478" s="60"/>
      <c r="ACV12478" s="60"/>
      <c r="ACW12478" s="60"/>
      <c r="ACX12478" s="60"/>
      <c r="ACY12478" s="60">
        <v>0.90588616912947695</v>
      </c>
      <c r="ACZ12478" s="60"/>
      <c r="ADA12478" s="60"/>
      <c r="ADB12478" s="60"/>
      <c r="ADC12478" s="60"/>
      <c r="ADD12478" s="60"/>
      <c r="ADE12478" s="60"/>
    </row>
    <row r="12479" spans="760:785" x14ac:dyDescent="0.25">
      <c r="ACF12479" s="60"/>
      <c r="ACG12479" s="60"/>
      <c r="ACH12479" s="60"/>
      <c r="ACI12479" s="60"/>
      <c r="ACJ12479" s="60"/>
      <c r="ACK12479" s="60"/>
      <c r="ACL12479" s="60"/>
      <c r="ACM12479" s="60"/>
      <c r="ACN12479" s="60"/>
      <c r="ACO12479" s="60"/>
      <c r="ACP12479" s="60"/>
      <c r="ACQ12479" s="60"/>
      <c r="ACR12479" s="60"/>
      <c r="ACS12479" s="60"/>
      <c r="ACT12479" s="60"/>
      <c r="ACU12479" s="60"/>
      <c r="ACV12479" s="60"/>
      <c r="ACW12479" s="60"/>
      <c r="ACX12479" s="60"/>
      <c r="ACY12479" s="60">
        <v>0.90580979185189303</v>
      </c>
      <c r="ACZ12479" s="60"/>
      <c r="ADA12479" s="60"/>
      <c r="ADB12479" s="60"/>
      <c r="ADC12479" s="60"/>
      <c r="ADD12479" s="60"/>
      <c r="ADE12479" s="60"/>
    </row>
    <row r="12480" spans="760:785" x14ac:dyDescent="0.25">
      <c r="ACF12480" s="60"/>
      <c r="ACG12480" s="60"/>
      <c r="ACH12480" s="60"/>
      <c r="ACI12480" s="60"/>
      <c r="ACJ12480" s="60"/>
      <c r="ACK12480" s="60"/>
      <c r="ACL12480" s="60"/>
      <c r="ACM12480" s="60"/>
      <c r="ACN12480" s="60"/>
      <c r="ACO12480" s="60"/>
      <c r="ACP12480" s="60"/>
      <c r="ACQ12480" s="60"/>
      <c r="ACR12480" s="60"/>
      <c r="ACS12480" s="60"/>
      <c r="ACT12480" s="60"/>
      <c r="ACU12480" s="60"/>
      <c r="ACV12480" s="60"/>
      <c r="ACW12480" s="60"/>
      <c r="ACX12480" s="60"/>
      <c r="ACY12480" s="60">
        <v>0.90577983088156999</v>
      </c>
      <c r="ACZ12480" s="60"/>
      <c r="ADA12480" s="60"/>
      <c r="ADB12480" s="60"/>
      <c r="ADC12480" s="60"/>
      <c r="ADD12480" s="60"/>
      <c r="ADE12480" s="60"/>
    </row>
    <row r="12481" spans="760:785" x14ac:dyDescent="0.25">
      <c r="ACF12481" s="60"/>
      <c r="ACG12481" s="60"/>
      <c r="ACH12481" s="60"/>
      <c r="ACI12481" s="60"/>
      <c r="ACJ12481" s="60"/>
      <c r="ACK12481" s="60"/>
      <c r="ACL12481" s="60"/>
      <c r="ACM12481" s="60"/>
      <c r="ACN12481" s="60"/>
      <c r="ACO12481" s="60"/>
      <c r="ACP12481" s="60"/>
      <c r="ACQ12481" s="60"/>
      <c r="ACR12481" s="60"/>
      <c r="ACS12481" s="60"/>
      <c r="ACT12481" s="60"/>
      <c r="ACU12481" s="60"/>
      <c r="ACV12481" s="60"/>
      <c r="ACW12481" s="60"/>
      <c r="ACX12481" s="60"/>
      <c r="ACY12481" s="60">
        <v>0.90571947012685095</v>
      </c>
      <c r="ACZ12481" s="60"/>
      <c r="ADA12481" s="60"/>
      <c r="ADB12481" s="60"/>
      <c r="ADC12481" s="60"/>
      <c r="ADD12481" s="60"/>
      <c r="ADE12481" s="60"/>
    </row>
    <row r="12482" spans="760:785" x14ac:dyDescent="0.25">
      <c r="ACF12482" s="60"/>
      <c r="ACG12482" s="60"/>
      <c r="ACH12482" s="60"/>
      <c r="ACI12482" s="60"/>
      <c r="ACJ12482" s="60"/>
      <c r="ACK12482" s="60"/>
      <c r="ACL12482" s="60"/>
      <c r="ACM12482" s="60"/>
      <c r="ACN12482" s="60"/>
      <c r="ACO12482" s="60"/>
      <c r="ACP12482" s="60"/>
      <c r="ACQ12482" s="60"/>
      <c r="ACR12482" s="60"/>
      <c r="ACS12482" s="60"/>
      <c r="ACT12482" s="60"/>
      <c r="ACU12482" s="60"/>
      <c r="ACV12482" s="60"/>
      <c r="ACW12482" s="60"/>
      <c r="ACX12482" s="60"/>
      <c r="ACY12482" s="60">
        <v>0.90557541478139802</v>
      </c>
      <c r="ACZ12482" s="60"/>
      <c r="ADA12482" s="60"/>
      <c r="ADB12482" s="60"/>
      <c r="ADC12482" s="60"/>
      <c r="ADD12482" s="60"/>
      <c r="ADE12482" s="60"/>
    </row>
    <row r="12483" spans="760:785" x14ac:dyDescent="0.25">
      <c r="ACF12483" s="60"/>
      <c r="ACG12483" s="60"/>
      <c r="ACH12483" s="60"/>
      <c r="ACI12483" s="60"/>
      <c r="ACJ12483" s="60"/>
      <c r="ACK12483" s="60"/>
      <c r="ACL12483" s="60"/>
      <c r="ACM12483" s="60"/>
      <c r="ACN12483" s="60"/>
      <c r="ACO12483" s="60"/>
      <c r="ACP12483" s="60"/>
      <c r="ACQ12483" s="60"/>
      <c r="ACR12483" s="60"/>
      <c r="ACS12483" s="60"/>
      <c r="ACT12483" s="60"/>
      <c r="ACU12483" s="60"/>
      <c r="ACV12483" s="60"/>
      <c r="ACW12483" s="60"/>
      <c r="ACX12483" s="60"/>
      <c r="ACY12483" s="60">
        <v>0.90557018525838395</v>
      </c>
      <c r="ACZ12483" s="60"/>
      <c r="ADA12483" s="60"/>
      <c r="ADB12483" s="60"/>
      <c r="ADC12483" s="60"/>
      <c r="ADD12483" s="60"/>
      <c r="ADE12483" s="60"/>
    </row>
    <row r="12484" spans="760:785" x14ac:dyDescent="0.25">
      <c r="ACF12484" s="60"/>
      <c r="ACG12484" s="60"/>
      <c r="ACH12484" s="60"/>
      <c r="ACI12484" s="60"/>
      <c r="ACJ12484" s="60"/>
      <c r="ACK12484" s="60"/>
      <c r="ACL12484" s="60"/>
      <c r="ACM12484" s="60"/>
      <c r="ACN12484" s="60"/>
      <c r="ACO12484" s="60"/>
      <c r="ACP12484" s="60"/>
      <c r="ACQ12484" s="60"/>
      <c r="ACR12484" s="60"/>
      <c r="ACS12484" s="60"/>
      <c r="ACT12484" s="60"/>
      <c r="ACU12484" s="60"/>
      <c r="ACV12484" s="60"/>
      <c r="ACW12484" s="60"/>
      <c r="ACX12484" s="60"/>
      <c r="ACY12484" s="60">
        <v>0.90556620557205203</v>
      </c>
      <c r="ACZ12484" s="60"/>
      <c r="ADA12484" s="60"/>
      <c r="ADB12484" s="60"/>
      <c r="ADC12484" s="60"/>
      <c r="ADD12484" s="60"/>
      <c r="ADE12484" s="60"/>
    </row>
    <row r="12485" spans="760:785" x14ac:dyDescent="0.25">
      <c r="ACF12485" s="60"/>
      <c r="ACG12485" s="60"/>
      <c r="ACH12485" s="60"/>
      <c r="ACI12485" s="60"/>
      <c r="ACJ12485" s="60"/>
      <c r="ACK12485" s="60"/>
      <c r="ACL12485" s="60"/>
      <c r="ACM12485" s="60"/>
      <c r="ACN12485" s="60"/>
      <c r="ACO12485" s="60"/>
      <c r="ACP12485" s="60"/>
      <c r="ACQ12485" s="60"/>
      <c r="ACR12485" s="60"/>
      <c r="ACS12485" s="60"/>
      <c r="ACT12485" s="60"/>
      <c r="ACU12485" s="60"/>
      <c r="ACV12485" s="60"/>
      <c r="ACW12485" s="60"/>
      <c r="ACX12485" s="60"/>
      <c r="ACY12485" s="60">
        <v>0.90555751799542705</v>
      </c>
      <c r="ACZ12485" s="60"/>
      <c r="ADA12485" s="60"/>
      <c r="ADB12485" s="60"/>
      <c r="ADC12485" s="60"/>
      <c r="ADD12485" s="60"/>
      <c r="ADE12485" s="60"/>
    </row>
    <row r="12486" spans="760:785" x14ac:dyDescent="0.25">
      <c r="ACF12486" s="60"/>
      <c r="ACG12486" s="60"/>
      <c r="ACH12486" s="60"/>
      <c r="ACI12486" s="60"/>
      <c r="ACJ12486" s="60"/>
      <c r="ACK12486" s="60"/>
      <c r="ACL12486" s="60"/>
      <c r="ACM12486" s="60"/>
      <c r="ACN12486" s="60"/>
      <c r="ACO12486" s="60"/>
      <c r="ACP12486" s="60"/>
      <c r="ACQ12486" s="60"/>
      <c r="ACR12486" s="60"/>
      <c r="ACS12486" s="60"/>
      <c r="ACT12486" s="60"/>
      <c r="ACU12486" s="60"/>
      <c r="ACV12486" s="60"/>
      <c r="ACW12486" s="60"/>
      <c r="ACX12486" s="60"/>
      <c r="ACY12486" s="60">
        <v>0.90555293019362504</v>
      </c>
      <c r="ACZ12486" s="60"/>
      <c r="ADA12486" s="60"/>
      <c r="ADB12486" s="60"/>
      <c r="ADC12486" s="60"/>
      <c r="ADD12486" s="60"/>
      <c r="ADE12486" s="60"/>
    </row>
    <row r="12487" spans="760:785" x14ac:dyDescent="0.25">
      <c r="ACF12487" s="60"/>
      <c r="ACG12487" s="60"/>
      <c r="ACH12487" s="60"/>
      <c r="ACI12487" s="60"/>
      <c r="ACJ12487" s="60"/>
      <c r="ACK12487" s="60"/>
      <c r="ACL12487" s="60"/>
      <c r="ACM12487" s="60"/>
      <c r="ACN12487" s="60"/>
      <c r="ACO12487" s="60"/>
      <c r="ACP12487" s="60"/>
      <c r="ACQ12487" s="60"/>
      <c r="ACR12487" s="60"/>
      <c r="ACS12487" s="60"/>
      <c r="ACT12487" s="60"/>
      <c r="ACU12487" s="60"/>
      <c r="ACV12487" s="60"/>
      <c r="ACW12487" s="60"/>
      <c r="ACX12487" s="60"/>
      <c r="ACY12487" s="60">
        <v>0.90551630521263005</v>
      </c>
      <c r="ACZ12487" s="60"/>
      <c r="ADA12487" s="60"/>
      <c r="ADB12487" s="60"/>
      <c r="ADC12487" s="60"/>
      <c r="ADD12487" s="60"/>
      <c r="ADE12487" s="60"/>
    </row>
    <row r="12488" spans="760:785" x14ac:dyDescent="0.25">
      <c r="ACF12488" s="60"/>
      <c r="ACG12488" s="60"/>
      <c r="ACH12488" s="60"/>
      <c r="ACI12488" s="60"/>
      <c r="ACJ12488" s="60"/>
      <c r="ACK12488" s="60"/>
      <c r="ACL12488" s="60"/>
      <c r="ACM12488" s="60"/>
      <c r="ACN12488" s="60"/>
      <c r="ACO12488" s="60"/>
      <c r="ACP12488" s="60"/>
      <c r="ACQ12488" s="60"/>
      <c r="ACR12488" s="60"/>
      <c r="ACS12488" s="60"/>
      <c r="ACT12488" s="60"/>
      <c r="ACU12488" s="60"/>
      <c r="ACV12488" s="60"/>
      <c r="ACW12488" s="60"/>
      <c r="ACX12488" s="60"/>
      <c r="ACY12488" s="60">
        <v>0.905471935290042</v>
      </c>
      <c r="ACZ12488" s="60"/>
      <c r="ADA12488" s="60"/>
      <c r="ADB12488" s="60"/>
      <c r="ADC12488" s="60"/>
      <c r="ADD12488" s="60"/>
      <c r="ADE12488" s="60"/>
    </row>
    <row r="12489" spans="760:785" x14ac:dyDescent="0.25">
      <c r="ACF12489" s="60"/>
      <c r="ACG12489" s="60"/>
      <c r="ACH12489" s="60"/>
      <c r="ACI12489" s="60"/>
      <c r="ACJ12489" s="60"/>
      <c r="ACK12489" s="60"/>
      <c r="ACL12489" s="60"/>
      <c r="ACM12489" s="60"/>
      <c r="ACN12489" s="60"/>
      <c r="ACO12489" s="60"/>
      <c r="ACP12489" s="60"/>
      <c r="ACQ12489" s="60"/>
      <c r="ACR12489" s="60"/>
      <c r="ACS12489" s="60"/>
      <c r="ACT12489" s="60"/>
      <c r="ACU12489" s="60"/>
      <c r="ACV12489" s="60"/>
      <c r="ACW12489" s="60"/>
      <c r="ACX12489" s="60"/>
      <c r="ACY12489" s="60">
        <v>0.90545917101926199</v>
      </c>
      <c r="ACZ12489" s="60"/>
      <c r="ADA12489" s="60"/>
      <c r="ADB12489" s="60"/>
      <c r="ADC12489" s="60"/>
      <c r="ADD12489" s="60"/>
      <c r="ADE12489" s="60"/>
    </row>
    <row r="12490" spans="760:785" x14ac:dyDescent="0.25">
      <c r="ACF12490" s="60"/>
      <c r="ACG12490" s="60"/>
      <c r="ACH12490" s="60"/>
      <c r="ACI12490" s="60"/>
      <c r="ACJ12490" s="60"/>
      <c r="ACK12490" s="60"/>
      <c r="ACL12490" s="60"/>
      <c r="ACM12490" s="60"/>
      <c r="ACN12490" s="60"/>
      <c r="ACO12490" s="60"/>
      <c r="ACP12490" s="60"/>
      <c r="ACQ12490" s="60"/>
      <c r="ACR12490" s="60"/>
      <c r="ACS12490" s="60"/>
      <c r="ACT12490" s="60"/>
      <c r="ACU12490" s="60"/>
      <c r="ACV12490" s="60"/>
      <c r="ACW12490" s="60"/>
      <c r="ACX12490" s="60"/>
      <c r="ACY12490" s="60">
        <v>0.90544697002164898</v>
      </c>
      <c r="ACZ12490" s="60"/>
      <c r="ADA12490" s="60"/>
      <c r="ADB12490" s="60"/>
      <c r="ADC12490" s="60"/>
      <c r="ADD12490" s="60"/>
      <c r="ADE12490" s="60"/>
    </row>
    <row r="12491" spans="760:785" x14ac:dyDescent="0.25">
      <c r="ACF12491" s="60"/>
      <c r="ACG12491" s="60"/>
      <c r="ACH12491" s="60"/>
      <c r="ACI12491" s="60"/>
      <c r="ACJ12491" s="60"/>
      <c r="ACK12491" s="60"/>
      <c r="ACL12491" s="60"/>
      <c r="ACM12491" s="60"/>
      <c r="ACN12491" s="60"/>
      <c r="ACO12491" s="60"/>
      <c r="ACP12491" s="60"/>
      <c r="ACQ12491" s="60"/>
      <c r="ACR12491" s="60"/>
      <c r="ACS12491" s="60"/>
      <c r="ACT12491" s="60"/>
      <c r="ACU12491" s="60"/>
      <c r="ACV12491" s="60"/>
      <c r="ACW12491" s="60"/>
      <c r="ACX12491" s="60"/>
      <c r="ACY12491" s="60">
        <v>0.90544538284360898</v>
      </c>
      <c r="ACZ12491" s="60"/>
      <c r="ADA12491" s="60"/>
      <c r="ADB12491" s="60"/>
      <c r="ADC12491" s="60"/>
      <c r="ADD12491" s="60"/>
      <c r="ADE12491" s="60"/>
    </row>
    <row r="12492" spans="760:785" x14ac:dyDescent="0.25">
      <c r="ACF12492" s="60"/>
      <c r="ACG12492" s="60"/>
      <c r="ACH12492" s="60"/>
      <c r="ACI12492" s="60"/>
      <c r="ACJ12492" s="60"/>
      <c r="ACK12492" s="60"/>
      <c r="ACL12492" s="60"/>
      <c r="ACM12492" s="60"/>
      <c r="ACN12492" s="60"/>
      <c r="ACO12492" s="60"/>
      <c r="ACP12492" s="60"/>
      <c r="ACQ12492" s="60"/>
      <c r="ACR12492" s="60"/>
      <c r="ACS12492" s="60"/>
      <c r="ACT12492" s="60"/>
      <c r="ACU12492" s="60"/>
      <c r="ACV12492" s="60"/>
      <c r="ACW12492" s="60"/>
      <c r="ACX12492" s="60"/>
      <c r="ACY12492" s="60">
        <v>0.905345928613429</v>
      </c>
      <c r="ACZ12492" s="60"/>
      <c r="ADA12492" s="60"/>
      <c r="ADB12492" s="60"/>
      <c r="ADC12492" s="60"/>
      <c r="ADD12492" s="60"/>
      <c r="ADE12492" s="60"/>
    </row>
    <row r="12493" spans="760:785" x14ac:dyDescent="0.25">
      <c r="ACF12493" s="60"/>
      <c r="ACG12493" s="60"/>
      <c r="ACH12493" s="60"/>
      <c r="ACI12493" s="60"/>
      <c r="ACJ12493" s="60"/>
      <c r="ACK12493" s="60"/>
      <c r="ACL12493" s="60"/>
      <c r="ACM12493" s="60"/>
      <c r="ACN12493" s="60"/>
      <c r="ACO12493" s="60"/>
      <c r="ACP12493" s="60"/>
      <c r="ACQ12493" s="60"/>
      <c r="ACR12493" s="60"/>
      <c r="ACS12493" s="60"/>
      <c r="ACT12493" s="60"/>
      <c r="ACU12493" s="60"/>
      <c r="ACV12493" s="60"/>
      <c r="ACW12493" s="60"/>
      <c r="ACX12493" s="60"/>
      <c r="ACY12493" s="60">
        <v>0.90526384313987396</v>
      </c>
      <c r="ACZ12493" s="60"/>
      <c r="ADA12493" s="60"/>
      <c r="ADB12493" s="60"/>
      <c r="ADC12493" s="60"/>
      <c r="ADD12493" s="60"/>
      <c r="ADE12493" s="60"/>
    </row>
    <row r="12494" spans="760:785" x14ac:dyDescent="0.25">
      <c r="ACF12494" s="60"/>
      <c r="ACG12494" s="60"/>
      <c r="ACH12494" s="60"/>
      <c r="ACI12494" s="60"/>
      <c r="ACJ12494" s="60"/>
      <c r="ACK12494" s="60"/>
      <c r="ACL12494" s="60"/>
      <c r="ACM12494" s="60"/>
      <c r="ACN12494" s="60"/>
      <c r="ACO12494" s="60"/>
      <c r="ACP12494" s="60"/>
      <c r="ACQ12494" s="60"/>
      <c r="ACR12494" s="60"/>
      <c r="ACS12494" s="60"/>
      <c r="ACT12494" s="60"/>
      <c r="ACU12494" s="60"/>
      <c r="ACV12494" s="60"/>
      <c r="ACW12494" s="60"/>
      <c r="ACX12494" s="60"/>
      <c r="ACY12494" s="60">
        <v>0.90524729883535004</v>
      </c>
      <c r="ACZ12494" s="60"/>
      <c r="ADA12494" s="60"/>
      <c r="ADB12494" s="60"/>
      <c r="ADC12494" s="60"/>
      <c r="ADD12494" s="60"/>
      <c r="ADE12494" s="60"/>
    </row>
    <row r="12495" spans="760:785" x14ac:dyDescent="0.25">
      <c r="ACF12495" s="60"/>
      <c r="ACG12495" s="60"/>
      <c r="ACH12495" s="60"/>
      <c r="ACI12495" s="60"/>
      <c r="ACJ12495" s="60"/>
      <c r="ACK12495" s="60"/>
      <c r="ACL12495" s="60"/>
      <c r="ACM12495" s="60"/>
      <c r="ACN12495" s="60"/>
      <c r="ACO12495" s="60"/>
      <c r="ACP12495" s="60"/>
      <c r="ACQ12495" s="60"/>
      <c r="ACR12495" s="60"/>
      <c r="ACS12495" s="60"/>
      <c r="ACT12495" s="60"/>
      <c r="ACU12495" s="60"/>
      <c r="ACV12495" s="60"/>
      <c r="ACW12495" s="60"/>
      <c r="ACX12495" s="60"/>
      <c r="ACY12495" s="60">
        <v>0.90523223229909699</v>
      </c>
      <c r="ACZ12495" s="60"/>
      <c r="ADA12495" s="60"/>
      <c r="ADB12495" s="60"/>
      <c r="ADC12495" s="60"/>
      <c r="ADD12495" s="60"/>
      <c r="ADE12495" s="60"/>
    </row>
    <row r="12496" spans="760:785" x14ac:dyDescent="0.25">
      <c r="ACF12496" s="60"/>
      <c r="ACG12496" s="60"/>
      <c r="ACH12496" s="60"/>
      <c r="ACI12496" s="60"/>
      <c r="ACJ12496" s="60"/>
      <c r="ACK12496" s="60"/>
      <c r="ACL12496" s="60"/>
      <c r="ACM12496" s="60"/>
      <c r="ACN12496" s="60"/>
      <c r="ACO12496" s="60"/>
      <c r="ACP12496" s="60"/>
      <c r="ACQ12496" s="60"/>
      <c r="ACR12496" s="60"/>
      <c r="ACS12496" s="60"/>
      <c r="ACT12496" s="60"/>
      <c r="ACU12496" s="60"/>
      <c r="ACV12496" s="60"/>
      <c r="ACW12496" s="60"/>
      <c r="ACX12496" s="60"/>
      <c r="ACY12496" s="60">
        <v>0.90522653775244899</v>
      </c>
      <c r="ACZ12496" s="60"/>
      <c r="ADA12496" s="60"/>
      <c r="ADB12496" s="60"/>
      <c r="ADC12496" s="60"/>
      <c r="ADD12496" s="60"/>
      <c r="ADE12496" s="60"/>
    </row>
    <row r="12497" spans="760:785" x14ac:dyDescent="0.25">
      <c r="ACF12497" s="60"/>
      <c r="ACG12497" s="60"/>
      <c r="ACH12497" s="60"/>
      <c r="ACI12497" s="60"/>
      <c r="ACJ12497" s="60"/>
      <c r="ACK12497" s="60"/>
      <c r="ACL12497" s="60"/>
      <c r="ACM12497" s="60"/>
      <c r="ACN12497" s="60"/>
      <c r="ACO12497" s="60"/>
      <c r="ACP12497" s="60"/>
      <c r="ACQ12497" s="60"/>
      <c r="ACR12497" s="60"/>
      <c r="ACS12497" s="60"/>
      <c r="ACT12497" s="60"/>
      <c r="ACU12497" s="60"/>
      <c r="ACV12497" s="60"/>
      <c r="ACW12497" s="60"/>
      <c r="ACX12497" s="60"/>
      <c r="ACY12497" s="60">
        <v>0.90521436323148297</v>
      </c>
      <c r="ACZ12497" s="60"/>
      <c r="ADA12497" s="60"/>
      <c r="ADB12497" s="60"/>
      <c r="ADC12497" s="60"/>
      <c r="ADD12497" s="60"/>
      <c r="ADE12497" s="60"/>
    </row>
    <row r="12498" spans="760:785" x14ac:dyDescent="0.25">
      <c r="ACF12498" s="60"/>
      <c r="ACG12498" s="60"/>
      <c r="ACH12498" s="60"/>
      <c r="ACI12498" s="60"/>
      <c r="ACJ12498" s="60"/>
      <c r="ACK12498" s="60"/>
      <c r="ACL12498" s="60"/>
      <c r="ACM12498" s="60"/>
      <c r="ACN12498" s="60"/>
      <c r="ACO12498" s="60"/>
      <c r="ACP12498" s="60"/>
      <c r="ACQ12498" s="60"/>
      <c r="ACR12498" s="60"/>
      <c r="ACS12498" s="60"/>
      <c r="ACT12498" s="60"/>
      <c r="ACU12498" s="60"/>
      <c r="ACV12498" s="60"/>
      <c r="ACW12498" s="60"/>
      <c r="ACX12498" s="60"/>
      <c r="ACY12498" s="60">
        <v>0.90516854239690603</v>
      </c>
      <c r="ACZ12498" s="60"/>
      <c r="ADA12498" s="60"/>
      <c r="ADB12498" s="60"/>
      <c r="ADC12498" s="60"/>
      <c r="ADD12498" s="60"/>
      <c r="ADE12498" s="60"/>
    </row>
    <row r="12499" spans="760:785" x14ac:dyDescent="0.25">
      <c r="ACF12499" s="60"/>
      <c r="ACG12499" s="60"/>
      <c r="ACH12499" s="60"/>
      <c r="ACI12499" s="60"/>
      <c r="ACJ12499" s="60"/>
      <c r="ACK12499" s="60"/>
      <c r="ACL12499" s="60"/>
      <c r="ACM12499" s="60"/>
      <c r="ACN12499" s="60"/>
      <c r="ACO12499" s="60"/>
      <c r="ACP12499" s="60"/>
      <c r="ACQ12499" s="60"/>
      <c r="ACR12499" s="60"/>
      <c r="ACS12499" s="60"/>
      <c r="ACT12499" s="60"/>
      <c r="ACU12499" s="60"/>
      <c r="ACV12499" s="60"/>
      <c r="ACW12499" s="60"/>
      <c r="ACX12499" s="60"/>
      <c r="ACY12499" s="60">
        <v>0.90512039971900404</v>
      </c>
      <c r="ACZ12499" s="60"/>
      <c r="ADA12499" s="60"/>
      <c r="ADB12499" s="60"/>
      <c r="ADC12499" s="60"/>
      <c r="ADD12499" s="60"/>
      <c r="ADE12499" s="60"/>
    </row>
    <row r="12500" spans="760:785" x14ac:dyDescent="0.25">
      <c r="ACF12500" s="60"/>
      <c r="ACG12500" s="60"/>
      <c r="ACH12500" s="60"/>
      <c r="ACI12500" s="60"/>
      <c r="ACJ12500" s="60"/>
      <c r="ACK12500" s="60"/>
      <c r="ACL12500" s="60"/>
      <c r="ACM12500" s="60"/>
      <c r="ACN12500" s="60"/>
      <c r="ACO12500" s="60"/>
      <c r="ACP12500" s="60"/>
      <c r="ACQ12500" s="60"/>
      <c r="ACR12500" s="60"/>
      <c r="ACS12500" s="60"/>
      <c r="ACT12500" s="60"/>
      <c r="ACU12500" s="60"/>
      <c r="ACV12500" s="60"/>
      <c r="ACW12500" s="60"/>
      <c r="ACX12500" s="60"/>
      <c r="ACY12500" s="60">
        <v>0.904977540306381</v>
      </c>
      <c r="ACZ12500" s="60"/>
      <c r="ADA12500" s="60"/>
      <c r="ADB12500" s="60"/>
      <c r="ADC12500" s="60"/>
      <c r="ADD12500" s="60"/>
      <c r="ADE12500" s="60"/>
    </row>
    <row r="12501" spans="760:785" x14ac:dyDescent="0.25">
      <c r="ACF12501" s="60"/>
      <c r="ACG12501" s="60"/>
      <c r="ACH12501" s="60"/>
      <c r="ACI12501" s="60"/>
      <c r="ACJ12501" s="60"/>
      <c r="ACK12501" s="60"/>
      <c r="ACL12501" s="60"/>
      <c r="ACM12501" s="60"/>
      <c r="ACN12501" s="60"/>
      <c r="ACO12501" s="60"/>
      <c r="ACP12501" s="60"/>
      <c r="ACQ12501" s="60"/>
      <c r="ACR12501" s="60"/>
      <c r="ACS12501" s="60"/>
      <c r="ACT12501" s="60"/>
      <c r="ACU12501" s="60"/>
      <c r="ACV12501" s="60"/>
      <c r="ACW12501" s="60"/>
      <c r="ACX12501" s="60"/>
      <c r="ACY12501" s="60">
        <v>0.90497581408144601</v>
      </c>
      <c r="ACZ12501" s="60"/>
      <c r="ADA12501" s="60"/>
      <c r="ADB12501" s="60"/>
      <c r="ADC12501" s="60"/>
      <c r="ADD12501" s="60"/>
      <c r="ADE12501" s="60"/>
    </row>
    <row r="12502" spans="760:785" x14ac:dyDescent="0.25">
      <c r="ACF12502" s="60"/>
      <c r="ACG12502" s="60"/>
      <c r="ACH12502" s="60"/>
      <c r="ACI12502" s="60"/>
      <c r="ACJ12502" s="60"/>
      <c r="ACK12502" s="60"/>
      <c r="ACL12502" s="60"/>
      <c r="ACM12502" s="60"/>
      <c r="ACN12502" s="60"/>
      <c r="ACO12502" s="60"/>
      <c r="ACP12502" s="60"/>
      <c r="ACQ12502" s="60"/>
      <c r="ACR12502" s="60"/>
      <c r="ACS12502" s="60"/>
      <c r="ACT12502" s="60"/>
      <c r="ACU12502" s="60"/>
      <c r="ACV12502" s="60"/>
      <c r="ACW12502" s="60"/>
      <c r="ACX12502" s="60"/>
      <c r="ACY12502" s="60">
        <v>0.90490312167502496</v>
      </c>
      <c r="ACZ12502" s="60"/>
      <c r="ADA12502" s="60"/>
      <c r="ADB12502" s="60"/>
      <c r="ADC12502" s="60"/>
      <c r="ADD12502" s="60"/>
      <c r="ADE12502" s="60"/>
    </row>
    <row r="12503" spans="760:785" x14ac:dyDescent="0.25">
      <c r="ACF12503" s="60"/>
      <c r="ACG12503" s="60"/>
      <c r="ACH12503" s="60"/>
      <c r="ACI12503" s="60"/>
      <c r="ACJ12503" s="60"/>
      <c r="ACK12503" s="60"/>
      <c r="ACL12503" s="60"/>
      <c r="ACM12503" s="60"/>
      <c r="ACN12503" s="60"/>
      <c r="ACO12503" s="60"/>
      <c r="ACP12503" s="60"/>
      <c r="ACQ12503" s="60"/>
      <c r="ACR12503" s="60"/>
      <c r="ACS12503" s="60"/>
      <c r="ACT12503" s="60"/>
      <c r="ACU12503" s="60"/>
      <c r="ACV12503" s="60"/>
      <c r="ACW12503" s="60"/>
      <c r="ACX12503" s="60"/>
      <c r="ACY12503" s="60">
        <v>0.90489461622781298</v>
      </c>
      <c r="ACZ12503" s="60"/>
      <c r="ADA12503" s="60"/>
      <c r="ADB12503" s="60"/>
      <c r="ADC12503" s="60"/>
      <c r="ADD12503" s="60"/>
      <c r="ADE12503" s="60"/>
    </row>
    <row r="12504" spans="760:785" x14ac:dyDescent="0.25">
      <c r="ACF12504" s="60"/>
      <c r="ACG12504" s="60"/>
      <c r="ACH12504" s="60"/>
      <c r="ACI12504" s="60"/>
      <c r="ACJ12504" s="60"/>
      <c r="ACK12504" s="60"/>
      <c r="ACL12504" s="60"/>
      <c r="ACM12504" s="60"/>
      <c r="ACN12504" s="60"/>
      <c r="ACO12504" s="60"/>
      <c r="ACP12504" s="60"/>
      <c r="ACQ12504" s="60"/>
      <c r="ACR12504" s="60"/>
      <c r="ACS12504" s="60"/>
      <c r="ACT12504" s="60"/>
      <c r="ACU12504" s="60"/>
      <c r="ACV12504" s="60"/>
      <c r="ACW12504" s="60"/>
      <c r="ACX12504" s="60"/>
      <c r="ACY12504" s="60">
        <v>0.90488748976958899</v>
      </c>
      <c r="ACZ12504" s="60"/>
      <c r="ADA12504" s="60"/>
      <c r="ADB12504" s="60"/>
      <c r="ADC12504" s="60"/>
      <c r="ADD12504" s="60"/>
      <c r="ADE12504" s="60"/>
    </row>
    <row r="12505" spans="760:785" x14ac:dyDescent="0.25">
      <c r="ACF12505" s="60"/>
      <c r="ACG12505" s="60"/>
      <c r="ACH12505" s="60"/>
      <c r="ACI12505" s="60"/>
      <c r="ACJ12505" s="60"/>
      <c r="ACK12505" s="60"/>
      <c r="ACL12505" s="60"/>
      <c r="ACM12505" s="60"/>
      <c r="ACN12505" s="60"/>
      <c r="ACO12505" s="60"/>
      <c r="ACP12505" s="60"/>
      <c r="ACQ12505" s="60"/>
      <c r="ACR12505" s="60"/>
      <c r="ACS12505" s="60"/>
      <c r="ACT12505" s="60"/>
      <c r="ACU12505" s="60"/>
      <c r="ACV12505" s="60"/>
      <c r="ACW12505" s="60"/>
      <c r="ACX12505" s="60"/>
      <c r="ACY12505" s="60">
        <v>0.90482494639980604</v>
      </c>
      <c r="ACZ12505" s="60"/>
      <c r="ADA12505" s="60"/>
      <c r="ADB12505" s="60"/>
      <c r="ADC12505" s="60"/>
      <c r="ADD12505" s="60"/>
      <c r="ADE12505" s="60"/>
    </row>
    <row r="12506" spans="760:785" x14ac:dyDescent="0.25">
      <c r="ACF12506" s="60"/>
      <c r="ACG12506" s="60"/>
      <c r="ACH12506" s="60"/>
      <c r="ACI12506" s="60"/>
      <c r="ACJ12506" s="60"/>
      <c r="ACK12506" s="60"/>
      <c r="ACL12506" s="60"/>
      <c r="ACM12506" s="60"/>
      <c r="ACN12506" s="60"/>
      <c r="ACO12506" s="60"/>
      <c r="ACP12506" s="60"/>
      <c r="ACQ12506" s="60"/>
      <c r="ACR12506" s="60"/>
      <c r="ACS12506" s="60"/>
      <c r="ACT12506" s="60"/>
      <c r="ACU12506" s="60"/>
      <c r="ACV12506" s="60"/>
      <c r="ACW12506" s="60"/>
      <c r="ACX12506" s="60"/>
      <c r="ACY12506" s="60">
        <v>0.90479471817881496</v>
      </c>
      <c r="ACZ12506" s="60"/>
      <c r="ADA12506" s="60"/>
      <c r="ADB12506" s="60"/>
      <c r="ADC12506" s="60"/>
      <c r="ADD12506" s="60"/>
      <c r="ADE12506" s="60"/>
    </row>
    <row r="12507" spans="760:785" x14ac:dyDescent="0.25">
      <c r="ACF12507" s="60"/>
      <c r="ACG12507" s="60"/>
      <c r="ACH12507" s="60"/>
      <c r="ACI12507" s="60"/>
      <c r="ACJ12507" s="60"/>
      <c r="ACK12507" s="60"/>
      <c r="ACL12507" s="60"/>
      <c r="ACM12507" s="60"/>
      <c r="ACN12507" s="60"/>
      <c r="ACO12507" s="60"/>
      <c r="ACP12507" s="60"/>
      <c r="ACQ12507" s="60"/>
      <c r="ACR12507" s="60"/>
      <c r="ACS12507" s="60"/>
      <c r="ACT12507" s="60"/>
      <c r="ACU12507" s="60"/>
      <c r="ACV12507" s="60"/>
      <c r="ACW12507" s="60"/>
      <c r="ACX12507" s="60"/>
      <c r="ACY12507" s="60">
        <v>0.90478758194009001</v>
      </c>
      <c r="ACZ12507" s="60"/>
      <c r="ADA12507" s="60"/>
      <c r="ADB12507" s="60"/>
      <c r="ADC12507" s="60"/>
      <c r="ADD12507" s="60"/>
      <c r="ADE12507" s="60"/>
    </row>
    <row r="12508" spans="760:785" x14ac:dyDescent="0.25">
      <c r="ACF12508" s="60"/>
      <c r="ACG12508" s="60"/>
      <c r="ACH12508" s="60"/>
      <c r="ACI12508" s="60"/>
      <c r="ACJ12508" s="60"/>
      <c r="ACK12508" s="60"/>
      <c r="ACL12508" s="60"/>
      <c r="ACM12508" s="60"/>
      <c r="ACN12508" s="60"/>
      <c r="ACO12508" s="60"/>
      <c r="ACP12508" s="60"/>
      <c r="ACQ12508" s="60"/>
      <c r="ACR12508" s="60"/>
      <c r="ACS12508" s="60"/>
      <c r="ACT12508" s="60"/>
      <c r="ACU12508" s="60"/>
      <c r="ACV12508" s="60"/>
      <c r="ACW12508" s="60"/>
      <c r="ACX12508" s="60"/>
      <c r="ACY12508" s="60">
        <v>0.90476426374167196</v>
      </c>
      <c r="ACZ12508" s="60"/>
      <c r="ADA12508" s="60"/>
      <c r="ADB12508" s="60"/>
      <c r="ADC12508" s="60"/>
      <c r="ADD12508" s="60"/>
      <c r="ADE12508" s="60"/>
    </row>
    <row r="12509" spans="760:785" x14ac:dyDescent="0.25">
      <c r="ACF12509" s="60"/>
      <c r="ACG12509" s="60"/>
      <c r="ACH12509" s="60"/>
      <c r="ACI12509" s="60"/>
      <c r="ACJ12509" s="60"/>
      <c r="ACK12509" s="60"/>
      <c r="ACL12509" s="60"/>
      <c r="ACM12509" s="60"/>
      <c r="ACN12509" s="60"/>
      <c r="ACO12509" s="60"/>
      <c r="ACP12509" s="60"/>
      <c r="ACQ12509" s="60"/>
      <c r="ACR12509" s="60"/>
      <c r="ACS12509" s="60"/>
      <c r="ACT12509" s="60"/>
      <c r="ACU12509" s="60"/>
      <c r="ACV12509" s="60"/>
      <c r="ACW12509" s="60"/>
      <c r="ACX12509" s="60"/>
      <c r="ACY12509" s="60">
        <v>0.90471234126631395</v>
      </c>
      <c r="ACZ12509" s="60"/>
      <c r="ADA12509" s="60"/>
      <c r="ADB12509" s="60"/>
      <c r="ADC12509" s="60"/>
      <c r="ADD12509" s="60"/>
      <c r="ADE12509" s="60"/>
    </row>
    <row r="12510" spans="760:785" x14ac:dyDescent="0.25">
      <c r="ACF12510" s="60"/>
      <c r="ACG12510" s="60"/>
      <c r="ACH12510" s="60"/>
      <c r="ACI12510" s="60"/>
      <c r="ACJ12510" s="60"/>
      <c r="ACK12510" s="60"/>
      <c r="ACL12510" s="60"/>
      <c r="ACM12510" s="60"/>
      <c r="ACN12510" s="60"/>
      <c r="ACO12510" s="60"/>
      <c r="ACP12510" s="60"/>
      <c r="ACQ12510" s="60"/>
      <c r="ACR12510" s="60"/>
      <c r="ACS12510" s="60"/>
      <c r="ACT12510" s="60"/>
      <c r="ACU12510" s="60"/>
      <c r="ACV12510" s="60"/>
      <c r="ACW12510" s="60"/>
      <c r="ACX12510" s="60"/>
      <c r="ACY12510" s="60">
        <v>0.90461660656333598</v>
      </c>
      <c r="ACZ12510" s="60"/>
      <c r="ADA12510" s="60"/>
      <c r="ADB12510" s="60"/>
      <c r="ADC12510" s="60"/>
      <c r="ADD12510" s="60"/>
      <c r="ADE12510" s="60"/>
    </row>
    <row r="12511" spans="760:785" x14ac:dyDescent="0.25">
      <c r="ACF12511" s="60"/>
      <c r="ACG12511" s="60"/>
      <c r="ACH12511" s="60"/>
      <c r="ACI12511" s="60"/>
      <c r="ACJ12511" s="60"/>
      <c r="ACK12511" s="60"/>
      <c r="ACL12511" s="60"/>
      <c r="ACM12511" s="60"/>
      <c r="ACN12511" s="60"/>
      <c r="ACO12511" s="60"/>
      <c r="ACP12511" s="60"/>
      <c r="ACQ12511" s="60"/>
      <c r="ACR12511" s="60"/>
      <c r="ACS12511" s="60"/>
      <c r="ACT12511" s="60"/>
      <c r="ACU12511" s="60"/>
      <c r="ACV12511" s="60"/>
      <c r="ACW12511" s="60"/>
      <c r="ACX12511" s="60"/>
      <c r="ACY12511" s="60">
        <v>0.90459666218757695</v>
      </c>
      <c r="ACZ12511" s="60"/>
      <c r="ADA12511" s="60"/>
      <c r="ADB12511" s="60"/>
      <c r="ADC12511" s="60"/>
      <c r="ADD12511" s="60"/>
      <c r="ADE12511" s="60"/>
    </row>
    <row r="12512" spans="760:785" x14ac:dyDescent="0.25">
      <c r="ACF12512" s="60"/>
      <c r="ACG12512" s="60"/>
      <c r="ACH12512" s="60"/>
      <c r="ACI12512" s="60"/>
      <c r="ACJ12512" s="60"/>
      <c r="ACK12512" s="60"/>
      <c r="ACL12512" s="60"/>
      <c r="ACM12512" s="60"/>
      <c r="ACN12512" s="60"/>
      <c r="ACO12512" s="60"/>
      <c r="ACP12512" s="60"/>
      <c r="ACQ12512" s="60"/>
      <c r="ACR12512" s="60"/>
      <c r="ACS12512" s="60"/>
      <c r="ACT12512" s="60"/>
      <c r="ACU12512" s="60"/>
      <c r="ACV12512" s="60"/>
      <c r="ACW12512" s="60"/>
      <c r="ACX12512" s="60"/>
      <c r="ACY12512" s="60">
        <v>0.90458674255661198</v>
      </c>
      <c r="ACZ12512" s="60"/>
      <c r="ADA12512" s="60"/>
      <c r="ADB12512" s="60"/>
      <c r="ADC12512" s="60"/>
      <c r="ADD12512" s="60"/>
      <c r="ADE12512" s="60"/>
    </row>
    <row r="12513" spans="760:785" x14ac:dyDescent="0.25">
      <c r="ACF12513" s="60"/>
      <c r="ACG12513" s="60"/>
      <c r="ACH12513" s="60"/>
      <c r="ACI12513" s="60"/>
      <c r="ACJ12513" s="60"/>
      <c r="ACK12513" s="60"/>
      <c r="ACL12513" s="60"/>
      <c r="ACM12513" s="60"/>
      <c r="ACN12513" s="60"/>
      <c r="ACO12513" s="60"/>
      <c r="ACP12513" s="60"/>
      <c r="ACQ12513" s="60"/>
      <c r="ACR12513" s="60"/>
      <c r="ACS12513" s="60"/>
      <c r="ACT12513" s="60"/>
      <c r="ACU12513" s="60"/>
      <c r="ACV12513" s="60"/>
      <c r="ACW12513" s="60"/>
      <c r="ACX12513" s="60"/>
      <c r="ACY12513" s="60">
        <v>0.90457708118996205</v>
      </c>
      <c r="ACZ12513" s="60"/>
      <c r="ADA12513" s="60"/>
      <c r="ADB12513" s="60"/>
      <c r="ADC12513" s="60"/>
      <c r="ADD12513" s="60"/>
      <c r="ADE12513" s="60"/>
    </row>
    <row r="12514" spans="760:785" x14ac:dyDescent="0.25">
      <c r="ACF12514" s="60"/>
      <c r="ACG12514" s="60"/>
      <c r="ACH12514" s="60"/>
      <c r="ACI12514" s="60"/>
      <c r="ACJ12514" s="60"/>
      <c r="ACK12514" s="60"/>
      <c r="ACL12514" s="60"/>
      <c r="ACM12514" s="60"/>
      <c r="ACN12514" s="60"/>
      <c r="ACO12514" s="60"/>
      <c r="ACP12514" s="60"/>
      <c r="ACQ12514" s="60"/>
      <c r="ACR12514" s="60"/>
      <c r="ACS12514" s="60"/>
      <c r="ACT12514" s="60"/>
      <c r="ACU12514" s="60"/>
      <c r="ACV12514" s="60"/>
      <c r="ACW12514" s="60"/>
      <c r="ACX12514" s="60"/>
      <c r="ACY12514" s="60">
        <v>0.90456727274510096</v>
      </c>
      <c r="ACZ12514" s="60"/>
      <c r="ADA12514" s="60"/>
      <c r="ADB12514" s="60"/>
      <c r="ADC12514" s="60"/>
      <c r="ADD12514" s="60"/>
      <c r="ADE12514" s="60"/>
    </row>
    <row r="12515" spans="760:785" x14ac:dyDescent="0.25">
      <c r="ACF12515" s="60"/>
      <c r="ACG12515" s="60"/>
      <c r="ACH12515" s="60"/>
      <c r="ACI12515" s="60"/>
      <c r="ACJ12515" s="60"/>
      <c r="ACK12515" s="60"/>
      <c r="ACL12515" s="60"/>
      <c r="ACM12515" s="60"/>
      <c r="ACN12515" s="60"/>
      <c r="ACO12515" s="60"/>
      <c r="ACP12515" s="60"/>
      <c r="ACQ12515" s="60"/>
      <c r="ACR12515" s="60"/>
      <c r="ACS12515" s="60"/>
      <c r="ACT12515" s="60"/>
      <c r="ACU12515" s="60"/>
      <c r="ACV12515" s="60"/>
      <c r="ACW12515" s="60"/>
      <c r="ACX12515" s="60"/>
      <c r="ACY12515" s="60">
        <v>0.90452467620446098</v>
      </c>
      <c r="ACZ12515" s="60"/>
      <c r="ADA12515" s="60"/>
      <c r="ADB12515" s="60"/>
      <c r="ADC12515" s="60"/>
      <c r="ADD12515" s="60"/>
      <c r="ADE12515" s="60"/>
    </row>
    <row r="12516" spans="760:785" x14ac:dyDescent="0.25">
      <c r="ACF12516" s="60"/>
      <c r="ACG12516" s="60"/>
      <c r="ACH12516" s="60"/>
      <c r="ACI12516" s="60"/>
      <c r="ACJ12516" s="60"/>
      <c r="ACK12516" s="60"/>
      <c r="ACL12516" s="60"/>
      <c r="ACM12516" s="60"/>
      <c r="ACN12516" s="60"/>
      <c r="ACO12516" s="60"/>
      <c r="ACP12516" s="60"/>
      <c r="ACQ12516" s="60"/>
      <c r="ACR12516" s="60"/>
      <c r="ACS12516" s="60"/>
      <c r="ACT12516" s="60"/>
      <c r="ACU12516" s="60"/>
      <c r="ACV12516" s="60"/>
      <c r="ACW12516" s="60"/>
      <c r="ACX12516" s="60"/>
      <c r="ACY12516" s="60">
        <v>0.90451048832445502</v>
      </c>
      <c r="ACZ12516" s="60"/>
      <c r="ADA12516" s="60"/>
      <c r="ADB12516" s="60"/>
      <c r="ADC12516" s="60"/>
      <c r="ADD12516" s="60"/>
      <c r="ADE12516" s="60"/>
    </row>
    <row r="12517" spans="760:785" x14ac:dyDescent="0.25">
      <c r="ACF12517" s="60"/>
      <c r="ACG12517" s="60"/>
      <c r="ACH12517" s="60"/>
      <c r="ACI12517" s="60"/>
      <c r="ACJ12517" s="60"/>
      <c r="ACK12517" s="60"/>
      <c r="ACL12517" s="60"/>
      <c r="ACM12517" s="60"/>
      <c r="ACN12517" s="60"/>
      <c r="ACO12517" s="60"/>
      <c r="ACP12517" s="60"/>
      <c r="ACQ12517" s="60"/>
      <c r="ACR12517" s="60"/>
      <c r="ACS12517" s="60"/>
      <c r="ACT12517" s="60"/>
      <c r="ACU12517" s="60"/>
      <c r="ACV12517" s="60"/>
      <c r="ACW12517" s="60"/>
      <c r="ACX12517" s="60"/>
      <c r="ACY12517" s="60">
        <v>0.90448526701923904</v>
      </c>
      <c r="ACZ12517" s="60"/>
      <c r="ADA12517" s="60"/>
      <c r="ADB12517" s="60"/>
      <c r="ADC12517" s="60"/>
      <c r="ADD12517" s="60"/>
      <c r="ADE12517" s="60"/>
    </row>
    <row r="12518" spans="760:785" x14ac:dyDescent="0.25">
      <c r="ACF12518" s="60"/>
      <c r="ACG12518" s="60"/>
      <c r="ACH12518" s="60"/>
      <c r="ACI12518" s="60"/>
      <c r="ACJ12518" s="60"/>
      <c r="ACK12518" s="60"/>
      <c r="ACL12518" s="60"/>
      <c r="ACM12518" s="60"/>
      <c r="ACN12518" s="60"/>
      <c r="ACO12518" s="60"/>
      <c r="ACP12518" s="60"/>
      <c r="ACQ12518" s="60"/>
      <c r="ACR12518" s="60"/>
      <c r="ACS12518" s="60"/>
      <c r="ACT12518" s="60"/>
      <c r="ACU12518" s="60"/>
      <c r="ACV12518" s="60"/>
      <c r="ACW12518" s="60"/>
      <c r="ACX12518" s="60"/>
      <c r="ACY12518" s="60">
        <v>0.90448080245795504</v>
      </c>
      <c r="ACZ12518" s="60"/>
      <c r="ADA12518" s="60"/>
      <c r="ADB12518" s="60"/>
      <c r="ADC12518" s="60"/>
      <c r="ADD12518" s="60"/>
      <c r="ADE12518" s="60"/>
    </row>
    <row r="12519" spans="760:785" x14ac:dyDescent="0.25">
      <c r="ACF12519" s="60"/>
      <c r="ACG12519" s="60"/>
      <c r="ACH12519" s="60"/>
      <c r="ACI12519" s="60"/>
      <c r="ACJ12519" s="60"/>
      <c r="ACK12519" s="60"/>
      <c r="ACL12519" s="60"/>
      <c r="ACM12519" s="60"/>
      <c r="ACN12519" s="60"/>
      <c r="ACO12519" s="60"/>
      <c r="ACP12519" s="60"/>
      <c r="ACQ12519" s="60"/>
      <c r="ACR12519" s="60"/>
      <c r="ACS12519" s="60"/>
      <c r="ACT12519" s="60"/>
      <c r="ACU12519" s="60"/>
      <c r="ACV12519" s="60"/>
      <c r="ACW12519" s="60"/>
      <c r="ACX12519" s="60"/>
      <c r="ACY12519" s="60">
        <v>0.90447427492335797</v>
      </c>
      <c r="ACZ12519" s="60"/>
      <c r="ADA12519" s="60"/>
      <c r="ADB12519" s="60"/>
      <c r="ADC12519" s="60"/>
      <c r="ADD12519" s="60"/>
      <c r="ADE12519" s="60"/>
    </row>
    <row r="12520" spans="760:785" x14ac:dyDescent="0.25">
      <c r="ACF12520" s="60"/>
      <c r="ACG12520" s="60"/>
      <c r="ACH12520" s="60"/>
      <c r="ACI12520" s="60"/>
      <c r="ACJ12520" s="60"/>
      <c r="ACK12520" s="60"/>
      <c r="ACL12520" s="60"/>
      <c r="ACM12520" s="60"/>
      <c r="ACN12520" s="60"/>
      <c r="ACO12520" s="60"/>
      <c r="ACP12520" s="60"/>
      <c r="ACQ12520" s="60"/>
      <c r="ACR12520" s="60"/>
      <c r="ACS12520" s="60"/>
      <c r="ACT12520" s="60"/>
      <c r="ACU12520" s="60"/>
      <c r="ACV12520" s="60"/>
      <c r="ACW12520" s="60"/>
      <c r="ACX12520" s="60"/>
      <c r="ACY12520" s="60">
        <v>0.90446260432458303</v>
      </c>
      <c r="ACZ12520" s="60"/>
      <c r="ADA12520" s="60"/>
      <c r="ADB12520" s="60"/>
      <c r="ADC12520" s="60"/>
      <c r="ADD12520" s="60"/>
      <c r="ADE12520" s="60"/>
    </row>
    <row r="12521" spans="760:785" x14ac:dyDescent="0.25">
      <c r="ACF12521" s="60"/>
      <c r="ACG12521" s="60"/>
      <c r="ACH12521" s="60"/>
      <c r="ACI12521" s="60"/>
      <c r="ACJ12521" s="60"/>
      <c r="ACK12521" s="60"/>
      <c r="ACL12521" s="60"/>
      <c r="ACM12521" s="60"/>
      <c r="ACN12521" s="60"/>
      <c r="ACO12521" s="60"/>
      <c r="ACP12521" s="60"/>
      <c r="ACQ12521" s="60"/>
      <c r="ACR12521" s="60"/>
      <c r="ACS12521" s="60"/>
      <c r="ACT12521" s="60"/>
      <c r="ACU12521" s="60"/>
      <c r="ACV12521" s="60"/>
      <c r="ACW12521" s="60"/>
      <c r="ACX12521" s="60"/>
      <c r="ACY12521" s="60">
        <v>0.90440011250516805</v>
      </c>
      <c r="ACZ12521" s="60"/>
      <c r="ADA12521" s="60"/>
      <c r="ADB12521" s="60"/>
      <c r="ADC12521" s="60"/>
      <c r="ADD12521" s="60"/>
      <c r="ADE12521" s="60"/>
    </row>
    <row r="12522" spans="760:785" x14ac:dyDescent="0.25">
      <c r="ACF12522" s="60"/>
      <c r="ACG12522" s="60"/>
      <c r="ACH12522" s="60"/>
      <c r="ACI12522" s="60"/>
      <c r="ACJ12522" s="60"/>
      <c r="ACK12522" s="60"/>
      <c r="ACL12522" s="60"/>
      <c r="ACM12522" s="60"/>
      <c r="ACN12522" s="60"/>
      <c r="ACO12522" s="60"/>
      <c r="ACP12522" s="60"/>
      <c r="ACQ12522" s="60"/>
      <c r="ACR12522" s="60"/>
      <c r="ACS12522" s="60"/>
      <c r="ACT12522" s="60"/>
      <c r="ACU12522" s="60"/>
      <c r="ACV12522" s="60"/>
      <c r="ACW12522" s="60"/>
      <c r="ACX12522" s="60"/>
      <c r="ACY12522" s="60">
        <v>0.90438913762322903</v>
      </c>
      <c r="ACZ12522" s="60"/>
      <c r="ADA12522" s="60"/>
      <c r="ADB12522" s="60"/>
      <c r="ADC12522" s="60"/>
      <c r="ADD12522" s="60"/>
      <c r="ADE12522" s="60"/>
    </row>
    <row r="12523" spans="760:785" x14ac:dyDescent="0.25">
      <c r="ACF12523" s="60"/>
      <c r="ACG12523" s="60"/>
      <c r="ACH12523" s="60"/>
      <c r="ACI12523" s="60"/>
      <c r="ACJ12523" s="60"/>
      <c r="ACK12523" s="60"/>
      <c r="ACL12523" s="60"/>
      <c r="ACM12523" s="60"/>
      <c r="ACN12523" s="60"/>
      <c r="ACO12523" s="60"/>
      <c r="ACP12523" s="60"/>
      <c r="ACQ12523" s="60"/>
      <c r="ACR12523" s="60"/>
      <c r="ACS12523" s="60"/>
      <c r="ACT12523" s="60"/>
      <c r="ACU12523" s="60"/>
      <c r="ACV12523" s="60"/>
      <c r="ACW12523" s="60"/>
      <c r="ACX12523" s="60"/>
      <c r="ACY12523" s="60">
        <v>0.90438006285031203</v>
      </c>
      <c r="ACZ12523" s="60"/>
      <c r="ADA12523" s="60"/>
      <c r="ADB12523" s="60"/>
      <c r="ADC12523" s="60"/>
      <c r="ADD12523" s="60"/>
      <c r="ADE12523" s="60"/>
    </row>
    <row r="12524" spans="760:785" x14ac:dyDescent="0.25">
      <c r="ACF12524" s="60"/>
      <c r="ACG12524" s="60"/>
      <c r="ACH12524" s="60"/>
      <c r="ACI12524" s="60"/>
      <c r="ACJ12524" s="60"/>
      <c r="ACK12524" s="60"/>
      <c r="ACL12524" s="60"/>
      <c r="ACM12524" s="60"/>
      <c r="ACN12524" s="60"/>
      <c r="ACO12524" s="60"/>
      <c r="ACP12524" s="60"/>
      <c r="ACQ12524" s="60"/>
      <c r="ACR12524" s="60"/>
      <c r="ACS12524" s="60"/>
      <c r="ACT12524" s="60"/>
      <c r="ACU12524" s="60"/>
      <c r="ACV12524" s="60"/>
      <c r="ACW12524" s="60"/>
      <c r="ACX12524" s="60"/>
      <c r="ACY12524" s="60">
        <v>0.90433045873632201</v>
      </c>
      <c r="ACZ12524" s="60"/>
      <c r="ADA12524" s="60"/>
      <c r="ADB12524" s="60"/>
      <c r="ADC12524" s="60"/>
      <c r="ADD12524" s="60"/>
      <c r="ADE12524" s="60"/>
    </row>
    <row r="12525" spans="760:785" x14ac:dyDescent="0.25">
      <c r="ACF12525" s="60"/>
      <c r="ACG12525" s="60"/>
      <c r="ACH12525" s="60"/>
      <c r="ACI12525" s="60"/>
      <c r="ACJ12525" s="60"/>
      <c r="ACK12525" s="60"/>
      <c r="ACL12525" s="60"/>
      <c r="ACM12525" s="60"/>
      <c r="ACN12525" s="60"/>
      <c r="ACO12525" s="60"/>
      <c r="ACP12525" s="60"/>
      <c r="ACQ12525" s="60"/>
      <c r="ACR12525" s="60"/>
      <c r="ACS12525" s="60"/>
      <c r="ACT12525" s="60"/>
      <c r="ACU12525" s="60"/>
      <c r="ACV12525" s="60"/>
      <c r="ACW12525" s="60"/>
      <c r="ACX12525" s="60"/>
      <c r="ACY12525" s="60">
        <v>0.90433041585787199</v>
      </c>
      <c r="ACZ12525" s="60"/>
      <c r="ADA12525" s="60"/>
      <c r="ADB12525" s="60"/>
      <c r="ADC12525" s="60"/>
      <c r="ADD12525" s="60"/>
      <c r="ADE12525" s="60"/>
    </row>
    <row r="12526" spans="760:785" x14ac:dyDescent="0.25">
      <c r="ACF12526" s="60"/>
      <c r="ACG12526" s="60"/>
      <c r="ACH12526" s="60"/>
      <c r="ACI12526" s="60"/>
      <c r="ACJ12526" s="60"/>
      <c r="ACK12526" s="60"/>
      <c r="ACL12526" s="60"/>
      <c r="ACM12526" s="60"/>
      <c r="ACN12526" s="60"/>
      <c r="ACO12526" s="60"/>
      <c r="ACP12526" s="60"/>
      <c r="ACQ12526" s="60"/>
      <c r="ACR12526" s="60"/>
      <c r="ACS12526" s="60"/>
      <c r="ACT12526" s="60"/>
      <c r="ACU12526" s="60"/>
      <c r="ACV12526" s="60"/>
      <c r="ACW12526" s="60"/>
      <c r="ACX12526" s="60"/>
      <c r="ACY12526" s="60">
        <v>0.90431417700262795</v>
      </c>
      <c r="ACZ12526" s="60"/>
      <c r="ADA12526" s="60"/>
      <c r="ADB12526" s="60"/>
      <c r="ADC12526" s="60"/>
      <c r="ADD12526" s="60"/>
      <c r="ADE12526" s="60"/>
    </row>
    <row r="12527" spans="760:785" x14ac:dyDescent="0.25">
      <c r="ACF12527" s="60"/>
      <c r="ACG12527" s="60"/>
      <c r="ACH12527" s="60"/>
      <c r="ACI12527" s="60"/>
      <c r="ACJ12527" s="60"/>
      <c r="ACK12527" s="60"/>
      <c r="ACL12527" s="60"/>
      <c r="ACM12527" s="60"/>
      <c r="ACN12527" s="60"/>
      <c r="ACO12527" s="60"/>
      <c r="ACP12527" s="60"/>
      <c r="ACQ12527" s="60"/>
      <c r="ACR12527" s="60"/>
      <c r="ACS12527" s="60"/>
      <c r="ACT12527" s="60"/>
      <c r="ACU12527" s="60"/>
      <c r="ACV12527" s="60"/>
      <c r="ACW12527" s="60"/>
      <c r="ACX12527" s="60"/>
      <c r="ACY12527" s="60">
        <v>0.90429094988742498</v>
      </c>
      <c r="ACZ12527" s="60"/>
      <c r="ADA12527" s="60"/>
      <c r="ADB12527" s="60"/>
      <c r="ADC12527" s="60"/>
      <c r="ADD12527" s="60"/>
      <c r="ADE12527" s="60"/>
    </row>
    <row r="12528" spans="760:785" x14ac:dyDescent="0.25">
      <c r="ACF12528" s="60"/>
      <c r="ACG12528" s="60"/>
      <c r="ACH12528" s="60"/>
      <c r="ACI12528" s="60"/>
      <c r="ACJ12528" s="60"/>
      <c r="ACK12528" s="60"/>
      <c r="ACL12528" s="60"/>
      <c r="ACM12528" s="60"/>
      <c r="ACN12528" s="60"/>
      <c r="ACO12528" s="60"/>
      <c r="ACP12528" s="60"/>
      <c r="ACQ12528" s="60"/>
      <c r="ACR12528" s="60"/>
      <c r="ACS12528" s="60"/>
      <c r="ACT12528" s="60"/>
      <c r="ACU12528" s="60"/>
      <c r="ACV12528" s="60"/>
      <c r="ACW12528" s="60"/>
      <c r="ACX12528" s="60"/>
      <c r="ACY12528" s="60">
        <v>0.90424856980031099</v>
      </c>
      <c r="ACZ12528" s="60"/>
      <c r="ADA12528" s="60"/>
      <c r="ADB12528" s="60"/>
      <c r="ADC12528" s="60"/>
      <c r="ADD12528" s="60"/>
      <c r="ADE12528" s="60"/>
    </row>
    <row r="12529" spans="760:785" x14ac:dyDescent="0.25">
      <c r="ACF12529" s="60"/>
      <c r="ACG12529" s="60"/>
      <c r="ACH12529" s="60"/>
      <c r="ACI12529" s="60"/>
      <c r="ACJ12529" s="60"/>
      <c r="ACK12529" s="60"/>
      <c r="ACL12529" s="60"/>
      <c r="ACM12529" s="60"/>
      <c r="ACN12529" s="60"/>
      <c r="ACO12529" s="60"/>
      <c r="ACP12529" s="60"/>
      <c r="ACQ12529" s="60"/>
      <c r="ACR12529" s="60"/>
      <c r="ACS12529" s="60"/>
      <c r="ACT12529" s="60"/>
      <c r="ACU12529" s="60"/>
      <c r="ACV12529" s="60"/>
      <c r="ACW12529" s="60"/>
      <c r="ACX12529" s="60"/>
      <c r="ACY12529" s="60">
        <v>0.90424763370621997</v>
      </c>
      <c r="ACZ12529" s="60"/>
      <c r="ADA12529" s="60"/>
      <c r="ADB12529" s="60"/>
      <c r="ADC12529" s="60"/>
      <c r="ADD12529" s="60"/>
      <c r="ADE12529" s="60"/>
    </row>
    <row r="12530" spans="760:785" x14ac:dyDescent="0.25">
      <c r="ACF12530" s="60"/>
      <c r="ACG12530" s="60"/>
      <c r="ACH12530" s="60"/>
      <c r="ACI12530" s="60"/>
      <c r="ACJ12530" s="60"/>
      <c r="ACK12530" s="60"/>
      <c r="ACL12530" s="60"/>
      <c r="ACM12530" s="60"/>
      <c r="ACN12530" s="60"/>
      <c r="ACO12530" s="60"/>
      <c r="ACP12530" s="60"/>
      <c r="ACQ12530" s="60"/>
      <c r="ACR12530" s="60"/>
      <c r="ACS12530" s="60"/>
      <c r="ACT12530" s="60"/>
      <c r="ACU12530" s="60"/>
      <c r="ACV12530" s="60"/>
      <c r="ACW12530" s="60"/>
      <c r="ACX12530" s="60"/>
      <c r="ACY12530" s="60">
        <v>0.90420398129843904</v>
      </c>
      <c r="ACZ12530" s="60"/>
      <c r="ADA12530" s="60"/>
      <c r="ADB12530" s="60"/>
      <c r="ADC12530" s="60"/>
      <c r="ADD12530" s="60"/>
      <c r="ADE12530" s="60"/>
    </row>
    <row r="12531" spans="760:785" x14ac:dyDescent="0.25">
      <c r="ACF12531" s="60"/>
      <c r="ACG12531" s="60"/>
      <c r="ACH12531" s="60"/>
      <c r="ACI12531" s="60"/>
      <c r="ACJ12531" s="60"/>
      <c r="ACK12531" s="60"/>
      <c r="ACL12531" s="60"/>
      <c r="ACM12531" s="60"/>
      <c r="ACN12531" s="60"/>
      <c r="ACO12531" s="60"/>
      <c r="ACP12531" s="60"/>
      <c r="ACQ12531" s="60"/>
      <c r="ACR12531" s="60"/>
      <c r="ACS12531" s="60"/>
      <c r="ACT12531" s="60"/>
      <c r="ACU12531" s="60"/>
      <c r="ACV12531" s="60"/>
      <c r="ACW12531" s="60"/>
      <c r="ACX12531" s="60"/>
      <c r="ACY12531" s="60">
        <v>0.90417954620530805</v>
      </c>
      <c r="ACZ12531" s="60"/>
      <c r="ADA12531" s="60"/>
      <c r="ADB12531" s="60"/>
      <c r="ADC12531" s="60"/>
      <c r="ADD12531" s="60"/>
      <c r="ADE12531" s="60"/>
    </row>
    <row r="12532" spans="760:785" x14ac:dyDescent="0.25">
      <c r="ACF12532" s="60"/>
      <c r="ACG12532" s="60"/>
      <c r="ACH12532" s="60"/>
      <c r="ACI12532" s="60"/>
      <c r="ACJ12532" s="60"/>
      <c r="ACK12532" s="60"/>
      <c r="ACL12532" s="60"/>
      <c r="ACM12532" s="60"/>
      <c r="ACN12532" s="60"/>
      <c r="ACO12532" s="60"/>
      <c r="ACP12532" s="60"/>
      <c r="ACQ12532" s="60"/>
      <c r="ACR12532" s="60"/>
      <c r="ACS12532" s="60"/>
      <c r="ACT12532" s="60"/>
      <c r="ACU12532" s="60"/>
      <c r="ACV12532" s="60"/>
      <c r="ACW12532" s="60"/>
      <c r="ACX12532" s="60"/>
      <c r="ACY12532" s="60">
        <v>0.90416797533388404</v>
      </c>
      <c r="ACZ12532" s="60"/>
      <c r="ADA12532" s="60"/>
      <c r="ADB12532" s="60"/>
      <c r="ADC12532" s="60"/>
      <c r="ADD12532" s="60"/>
      <c r="ADE12532" s="60"/>
    </row>
    <row r="12533" spans="760:785" x14ac:dyDescent="0.25">
      <c r="ACF12533" s="60"/>
      <c r="ACG12533" s="60"/>
      <c r="ACH12533" s="60"/>
      <c r="ACI12533" s="60"/>
      <c r="ACJ12533" s="60"/>
      <c r="ACK12533" s="60"/>
      <c r="ACL12533" s="60"/>
      <c r="ACM12533" s="60"/>
      <c r="ACN12533" s="60"/>
      <c r="ACO12533" s="60"/>
      <c r="ACP12533" s="60"/>
      <c r="ACQ12533" s="60"/>
      <c r="ACR12533" s="60"/>
      <c r="ACS12533" s="60"/>
      <c r="ACT12533" s="60"/>
      <c r="ACU12533" s="60"/>
      <c r="ACV12533" s="60"/>
      <c r="ACW12533" s="60"/>
      <c r="ACX12533" s="60"/>
      <c r="ACY12533" s="60">
        <v>0.904134144577317</v>
      </c>
      <c r="ACZ12533" s="60"/>
      <c r="ADA12533" s="60"/>
      <c r="ADB12533" s="60"/>
      <c r="ADC12533" s="60"/>
      <c r="ADD12533" s="60"/>
      <c r="ADE12533" s="60"/>
    </row>
    <row r="12534" spans="760:785" x14ac:dyDescent="0.25">
      <c r="ACF12534" s="60"/>
      <c r="ACG12534" s="60"/>
      <c r="ACH12534" s="60"/>
      <c r="ACI12534" s="60"/>
      <c r="ACJ12534" s="60"/>
      <c r="ACK12534" s="60"/>
      <c r="ACL12534" s="60"/>
      <c r="ACM12534" s="60"/>
      <c r="ACN12534" s="60"/>
      <c r="ACO12534" s="60"/>
      <c r="ACP12534" s="60"/>
      <c r="ACQ12534" s="60"/>
      <c r="ACR12534" s="60"/>
      <c r="ACS12534" s="60"/>
      <c r="ACT12534" s="60"/>
      <c r="ACU12534" s="60"/>
      <c r="ACV12534" s="60"/>
      <c r="ACW12534" s="60"/>
      <c r="ACX12534" s="60"/>
      <c r="ACY12534" s="60">
        <v>0.90407510586389705</v>
      </c>
      <c r="ACZ12534" s="60"/>
      <c r="ADA12534" s="60"/>
      <c r="ADB12534" s="60"/>
      <c r="ADC12534" s="60"/>
      <c r="ADD12534" s="60"/>
      <c r="ADE12534" s="60"/>
    </row>
    <row r="12535" spans="760:785" x14ac:dyDescent="0.25">
      <c r="ACF12535" s="60"/>
      <c r="ACG12535" s="60"/>
      <c r="ACH12535" s="60"/>
      <c r="ACI12535" s="60"/>
      <c r="ACJ12535" s="60"/>
      <c r="ACK12535" s="60"/>
      <c r="ACL12535" s="60"/>
      <c r="ACM12535" s="60"/>
      <c r="ACN12535" s="60"/>
      <c r="ACO12535" s="60"/>
      <c r="ACP12535" s="60"/>
      <c r="ACQ12535" s="60"/>
      <c r="ACR12535" s="60"/>
      <c r="ACS12535" s="60"/>
      <c r="ACT12535" s="60"/>
      <c r="ACU12535" s="60"/>
      <c r="ACV12535" s="60"/>
      <c r="ACW12535" s="60"/>
      <c r="ACX12535" s="60"/>
      <c r="ACY12535" s="60">
        <v>0.90403228765871901</v>
      </c>
      <c r="ACZ12535" s="60"/>
      <c r="ADA12535" s="60"/>
      <c r="ADB12535" s="60"/>
      <c r="ADC12535" s="60"/>
      <c r="ADD12535" s="60"/>
      <c r="ADE12535" s="60"/>
    </row>
    <row r="12536" spans="760:785" x14ac:dyDescent="0.25">
      <c r="ACF12536" s="60"/>
      <c r="ACG12536" s="60"/>
      <c r="ACH12536" s="60"/>
      <c r="ACI12536" s="60"/>
      <c r="ACJ12536" s="60"/>
      <c r="ACK12536" s="60"/>
      <c r="ACL12536" s="60"/>
      <c r="ACM12536" s="60"/>
      <c r="ACN12536" s="60"/>
      <c r="ACO12536" s="60"/>
      <c r="ACP12536" s="60"/>
      <c r="ACQ12536" s="60"/>
      <c r="ACR12536" s="60"/>
      <c r="ACS12536" s="60"/>
      <c r="ACT12536" s="60"/>
      <c r="ACU12536" s="60"/>
      <c r="ACV12536" s="60"/>
      <c r="ACW12536" s="60"/>
      <c r="ACX12536" s="60"/>
      <c r="ACY12536" s="60">
        <v>0.90402508546701099</v>
      </c>
      <c r="ACZ12536" s="60"/>
      <c r="ADA12536" s="60"/>
      <c r="ADB12536" s="60"/>
      <c r="ADC12536" s="60"/>
      <c r="ADD12536" s="60"/>
      <c r="ADE12536" s="60"/>
    </row>
    <row r="12537" spans="760:785" x14ac:dyDescent="0.25">
      <c r="ACF12537" s="60"/>
      <c r="ACG12537" s="60"/>
      <c r="ACH12537" s="60"/>
      <c r="ACI12537" s="60"/>
      <c r="ACJ12537" s="60"/>
      <c r="ACK12537" s="60"/>
      <c r="ACL12537" s="60"/>
      <c r="ACM12537" s="60"/>
      <c r="ACN12537" s="60"/>
      <c r="ACO12537" s="60"/>
      <c r="ACP12537" s="60"/>
      <c r="ACQ12537" s="60"/>
      <c r="ACR12537" s="60"/>
      <c r="ACS12537" s="60"/>
      <c r="ACT12537" s="60"/>
      <c r="ACU12537" s="60"/>
      <c r="ACV12537" s="60"/>
      <c r="ACW12537" s="60"/>
      <c r="ACX12537" s="60"/>
      <c r="ACY12537" s="60">
        <v>0.90399349864277101</v>
      </c>
      <c r="ACZ12537" s="60"/>
      <c r="ADA12537" s="60"/>
      <c r="ADB12537" s="60"/>
      <c r="ADC12537" s="60"/>
      <c r="ADD12537" s="60"/>
      <c r="ADE12537" s="60"/>
    </row>
    <row r="12538" spans="760:785" x14ac:dyDescent="0.25">
      <c r="ACF12538" s="60"/>
      <c r="ACG12538" s="60"/>
      <c r="ACH12538" s="60"/>
      <c r="ACI12538" s="60"/>
      <c r="ACJ12538" s="60"/>
      <c r="ACK12538" s="60"/>
      <c r="ACL12538" s="60"/>
      <c r="ACM12538" s="60"/>
      <c r="ACN12538" s="60"/>
      <c r="ACO12538" s="60"/>
      <c r="ACP12538" s="60"/>
      <c r="ACQ12538" s="60"/>
      <c r="ACR12538" s="60"/>
      <c r="ACS12538" s="60"/>
      <c r="ACT12538" s="60"/>
      <c r="ACU12538" s="60"/>
      <c r="ACV12538" s="60"/>
      <c r="ACW12538" s="60"/>
      <c r="ACX12538" s="60"/>
      <c r="ACY12538" s="60">
        <v>0.90396660903647796</v>
      </c>
      <c r="ACZ12538" s="60"/>
      <c r="ADA12538" s="60"/>
      <c r="ADB12538" s="60"/>
      <c r="ADC12538" s="60"/>
      <c r="ADD12538" s="60"/>
      <c r="ADE12538" s="60"/>
    </row>
    <row r="12539" spans="760:785" x14ac:dyDescent="0.25">
      <c r="ACF12539" s="60"/>
      <c r="ACG12539" s="60"/>
      <c r="ACH12539" s="60"/>
      <c r="ACI12539" s="60"/>
      <c r="ACJ12539" s="60"/>
      <c r="ACK12539" s="60"/>
      <c r="ACL12539" s="60"/>
      <c r="ACM12539" s="60"/>
      <c r="ACN12539" s="60"/>
      <c r="ACO12539" s="60"/>
      <c r="ACP12539" s="60"/>
      <c r="ACQ12539" s="60"/>
      <c r="ACR12539" s="60"/>
      <c r="ACS12539" s="60"/>
      <c r="ACT12539" s="60"/>
      <c r="ACU12539" s="60"/>
      <c r="ACV12539" s="60"/>
      <c r="ACW12539" s="60"/>
      <c r="ACX12539" s="60"/>
      <c r="ACY12539" s="60">
        <v>0.90395003818796904</v>
      </c>
      <c r="ACZ12539" s="60"/>
      <c r="ADA12539" s="60"/>
      <c r="ADB12539" s="60"/>
      <c r="ADC12539" s="60"/>
      <c r="ADD12539" s="60"/>
      <c r="ADE12539" s="60"/>
    </row>
    <row r="12540" spans="760:785" x14ac:dyDescent="0.25">
      <c r="ACF12540" s="60"/>
      <c r="ACG12540" s="60"/>
      <c r="ACH12540" s="60"/>
      <c r="ACI12540" s="60"/>
      <c r="ACJ12540" s="60"/>
      <c r="ACK12540" s="60"/>
      <c r="ACL12540" s="60"/>
      <c r="ACM12540" s="60"/>
      <c r="ACN12540" s="60"/>
      <c r="ACO12540" s="60"/>
      <c r="ACP12540" s="60"/>
      <c r="ACQ12540" s="60"/>
      <c r="ACR12540" s="60"/>
      <c r="ACS12540" s="60"/>
      <c r="ACT12540" s="60"/>
      <c r="ACU12540" s="60"/>
      <c r="ACV12540" s="60"/>
      <c r="ACW12540" s="60"/>
      <c r="ACX12540" s="60"/>
      <c r="ACY12540" s="60">
        <v>0.90395003092096005</v>
      </c>
      <c r="ACZ12540" s="60"/>
      <c r="ADA12540" s="60"/>
      <c r="ADB12540" s="60"/>
      <c r="ADC12540" s="60"/>
      <c r="ADD12540" s="60"/>
      <c r="ADE12540" s="60"/>
    </row>
    <row r="12541" spans="760:785" x14ac:dyDescent="0.25">
      <c r="ACF12541" s="60"/>
      <c r="ACG12541" s="60"/>
      <c r="ACH12541" s="60"/>
      <c r="ACI12541" s="60"/>
      <c r="ACJ12541" s="60"/>
      <c r="ACK12541" s="60"/>
      <c r="ACL12541" s="60"/>
      <c r="ACM12541" s="60"/>
      <c r="ACN12541" s="60"/>
      <c r="ACO12541" s="60"/>
      <c r="ACP12541" s="60"/>
      <c r="ACQ12541" s="60"/>
      <c r="ACR12541" s="60"/>
      <c r="ACS12541" s="60"/>
      <c r="ACT12541" s="60"/>
      <c r="ACU12541" s="60"/>
      <c r="ACV12541" s="60"/>
      <c r="ACW12541" s="60"/>
      <c r="ACX12541" s="60"/>
      <c r="ACY12541" s="60">
        <v>0.90394665966008902</v>
      </c>
      <c r="ACZ12541" s="60"/>
      <c r="ADA12541" s="60"/>
      <c r="ADB12541" s="60"/>
      <c r="ADC12541" s="60"/>
      <c r="ADD12541" s="60"/>
      <c r="ADE12541" s="60"/>
    </row>
    <row r="12542" spans="760:785" x14ac:dyDescent="0.25">
      <c r="ACF12542" s="60"/>
      <c r="ACG12542" s="60"/>
      <c r="ACH12542" s="60"/>
      <c r="ACI12542" s="60"/>
      <c r="ACJ12542" s="60"/>
      <c r="ACK12542" s="60"/>
      <c r="ACL12542" s="60"/>
      <c r="ACM12542" s="60"/>
      <c r="ACN12542" s="60"/>
      <c r="ACO12542" s="60"/>
      <c r="ACP12542" s="60"/>
      <c r="ACQ12542" s="60"/>
      <c r="ACR12542" s="60"/>
      <c r="ACS12542" s="60"/>
      <c r="ACT12542" s="60"/>
      <c r="ACU12542" s="60"/>
      <c r="ACV12542" s="60"/>
      <c r="ACW12542" s="60"/>
      <c r="ACX12542" s="60"/>
      <c r="ACY12542" s="60">
        <v>0.90390773788654599</v>
      </c>
      <c r="ACZ12542" s="60"/>
      <c r="ADA12542" s="60"/>
      <c r="ADB12542" s="60"/>
      <c r="ADC12542" s="60"/>
      <c r="ADD12542" s="60"/>
      <c r="ADE12542" s="60"/>
    </row>
    <row r="12543" spans="760:785" x14ac:dyDescent="0.25">
      <c r="ACF12543" s="60"/>
      <c r="ACG12543" s="60"/>
      <c r="ACH12543" s="60"/>
      <c r="ACI12543" s="60"/>
      <c r="ACJ12543" s="60"/>
      <c r="ACK12543" s="60"/>
      <c r="ACL12543" s="60"/>
      <c r="ACM12543" s="60"/>
      <c r="ACN12543" s="60"/>
      <c r="ACO12543" s="60"/>
      <c r="ACP12543" s="60"/>
      <c r="ACQ12543" s="60"/>
      <c r="ACR12543" s="60"/>
      <c r="ACS12543" s="60"/>
      <c r="ACT12543" s="60"/>
      <c r="ACU12543" s="60"/>
      <c r="ACV12543" s="60"/>
      <c r="ACW12543" s="60"/>
      <c r="ACX12543" s="60"/>
      <c r="ACY12543" s="60">
        <v>0.90383446029729497</v>
      </c>
      <c r="ACZ12543" s="60"/>
      <c r="ADA12543" s="60"/>
      <c r="ADB12543" s="60"/>
      <c r="ADC12543" s="60"/>
      <c r="ADD12543" s="60"/>
      <c r="ADE12543" s="60"/>
    </row>
    <row r="12544" spans="760:785" x14ac:dyDescent="0.25">
      <c r="ACF12544" s="60"/>
      <c r="ACG12544" s="60"/>
      <c r="ACH12544" s="60"/>
      <c r="ACI12544" s="60"/>
      <c r="ACJ12544" s="60"/>
      <c r="ACK12544" s="60"/>
      <c r="ACL12544" s="60"/>
      <c r="ACM12544" s="60"/>
      <c r="ACN12544" s="60"/>
      <c r="ACO12544" s="60"/>
      <c r="ACP12544" s="60"/>
      <c r="ACQ12544" s="60"/>
      <c r="ACR12544" s="60"/>
      <c r="ACS12544" s="60"/>
      <c r="ACT12544" s="60"/>
      <c r="ACU12544" s="60"/>
      <c r="ACV12544" s="60"/>
      <c r="ACW12544" s="60"/>
      <c r="ACX12544" s="60"/>
      <c r="ACY12544" s="60">
        <v>0.90367460003604505</v>
      </c>
      <c r="ACZ12544" s="60"/>
      <c r="ADA12544" s="60"/>
      <c r="ADB12544" s="60"/>
      <c r="ADC12544" s="60"/>
      <c r="ADD12544" s="60"/>
      <c r="ADE12544" s="60"/>
    </row>
    <row r="12545" spans="760:785" x14ac:dyDescent="0.25">
      <c r="ACF12545" s="60"/>
      <c r="ACG12545" s="60"/>
      <c r="ACH12545" s="60"/>
      <c r="ACI12545" s="60"/>
      <c r="ACJ12545" s="60"/>
      <c r="ACK12545" s="60"/>
      <c r="ACL12545" s="60"/>
      <c r="ACM12545" s="60"/>
      <c r="ACN12545" s="60"/>
      <c r="ACO12545" s="60"/>
      <c r="ACP12545" s="60"/>
      <c r="ACQ12545" s="60"/>
      <c r="ACR12545" s="60"/>
      <c r="ACS12545" s="60"/>
      <c r="ACT12545" s="60"/>
      <c r="ACU12545" s="60"/>
      <c r="ACV12545" s="60"/>
      <c r="ACW12545" s="60"/>
      <c r="ACX12545" s="60"/>
      <c r="ACY12545" s="60">
        <v>0.90365721687001099</v>
      </c>
      <c r="ACZ12545" s="60"/>
      <c r="ADA12545" s="60"/>
      <c r="ADB12545" s="60"/>
      <c r="ADC12545" s="60"/>
      <c r="ADD12545" s="60"/>
      <c r="ADE12545" s="60"/>
    </row>
    <row r="12546" spans="760:785" x14ac:dyDescent="0.25">
      <c r="ACF12546" s="60"/>
      <c r="ACG12546" s="60"/>
      <c r="ACH12546" s="60"/>
      <c r="ACI12546" s="60"/>
      <c r="ACJ12546" s="60"/>
      <c r="ACK12546" s="60"/>
      <c r="ACL12546" s="60"/>
      <c r="ACM12546" s="60"/>
      <c r="ACN12546" s="60"/>
      <c r="ACO12546" s="60"/>
      <c r="ACP12546" s="60"/>
      <c r="ACQ12546" s="60"/>
      <c r="ACR12546" s="60"/>
      <c r="ACS12546" s="60"/>
      <c r="ACT12546" s="60"/>
      <c r="ACU12546" s="60"/>
      <c r="ACV12546" s="60"/>
      <c r="ACW12546" s="60"/>
      <c r="ACX12546" s="60"/>
      <c r="ACY12546" s="60">
        <v>0.90361529401640095</v>
      </c>
      <c r="ACZ12546" s="60"/>
      <c r="ADA12546" s="60"/>
      <c r="ADB12546" s="60"/>
      <c r="ADC12546" s="60"/>
      <c r="ADD12546" s="60"/>
      <c r="ADE12546" s="60"/>
    </row>
    <row r="12547" spans="760:785" x14ac:dyDescent="0.25">
      <c r="ACF12547" s="60"/>
      <c r="ACG12547" s="60"/>
      <c r="ACH12547" s="60"/>
      <c r="ACI12547" s="60"/>
      <c r="ACJ12547" s="60"/>
      <c r="ACK12547" s="60"/>
      <c r="ACL12547" s="60"/>
      <c r="ACM12547" s="60"/>
      <c r="ACN12547" s="60"/>
      <c r="ACO12547" s="60"/>
      <c r="ACP12547" s="60"/>
      <c r="ACQ12547" s="60"/>
      <c r="ACR12547" s="60"/>
      <c r="ACS12547" s="60"/>
      <c r="ACT12547" s="60"/>
      <c r="ACU12547" s="60"/>
      <c r="ACV12547" s="60"/>
      <c r="ACW12547" s="60"/>
      <c r="ACX12547" s="60"/>
      <c r="ACY12547" s="60">
        <v>0.90360304662231905</v>
      </c>
      <c r="ACZ12547" s="60"/>
      <c r="ADA12547" s="60"/>
      <c r="ADB12547" s="60"/>
      <c r="ADC12547" s="60"/>
      <c r="ADD12547" s="60"/>
      <c r="ADE12547" s="60"/>
    </row>
    <row r="12548" spans="760:785" x14ac:dyDescent="0.25">
      <c r="ACF12548" s="60"/>
      <c r="ACG12548" s="60"/>
      <c r="ACH12548" s="60"/>
      <c r="ACI12548" s="60"/>
      <c r="ACJ12548" s="60"/>
      <c r="ACK12548" s="60"/>
      <c r="ACL12548" s="60"/>
      <c r="ACM12548" s="60"/>
      <c r="ACN12548" s="60"/>
      <c r="ACO12548" s="60"/>
      <c r="ACP12548" s="60"/>
      <c r="ACQ12548" s="60"/>
      <c r="ACR12548" s="60"/>
      <c r="ACS12548" s="60"/>
      <c r="ACT12548" s="60"/>
      <c r="ACU12548" s="60"/>
      <c r="ACV12548" s="60"/>
      <c r="ACW12548" s="60"/>
      <c r="ACX12548" s="60"/>
      <c r="ACY12548" s="60">
        <v>0.90353779524988598</v>
      </c>
      <c r="ACZ12548" s="60"/>
      <c r="ADA12548" s="60"/>
      <c r="ADB12548" s="60"/>
      <c r="ADC12548" s="60"/>
      <c r="ADD12548" s="60"/>
      <c r="ADE12548" s="60"/>
    </row>
    <row r="12549" spans="760:785" x14ac:dyDescent="0.25">
      <c r="ACF12549" s="60"/>
      <c r="ACG12549" s="60"/>
      <c r="ACH12549" s="60"/>
      <c r="ACI12549" s="60"/>
      <c r="ACJ12549" s="60"/>
      <c r="ACK12549" s="60"/>
      <c r="ACL12549" s="60"/>
      <c r="ACM12549" s="60"/>
      <c r="ACN12549" s="60"/>
      <c r="ACO12549" s="60"/>
      <c r="ACP12549" s="60"/>
      <c r="ACQ12549" s="60"/>
      <c r="ACR12549" s="60"/>
      <c r="ACS12549" s="60"/>
      <c r="ACT12549" s="60"/>
      <c r="ACU12549" s="60"/>
      <c r="ACV12549" s="60"/>
      <c r="ACW12549" s="60"/>
      <c r="ACX12549" s="60"/>
      <c r="ACY12549" s="60">
        <v>0.90350365662155796</v>
      </c>
      <c r="ACZ12549" s="60"/>
      <c r="ADA12549" s="60"/>
      <c r="ADB12549" s="60"/>
      <c r="ADC12549" s="60"/>
      <c r="ADD12549" s="60"/>
      <c r="ADE12549" s="60"/>
    </row>
    <row r="12550" spans="760:785" x14ac:dyDescent="0.25">
      <c r="ACF12550" s="60"/>
      <c r="ACG12550" s="60"/>
      <c r="ACH12550" s="60"/>
      <c r="ACI12550" s="60"/>
      <c r="ACJ12550" s="60"/>
      <c r="ACK12550" s="60"/>
      <c r="ACL12550" s="60"/>
      <c r="ACM12550" s="60"/>
      <c r="ACN12550" s="60"/>
      <c r="ACO12550" s="60"/>
      <c r="ACP12550" s="60"/>
      <c r="ACQ12550" s="60"/>
      <c r="ACR12550" s="60"/>
      <c r="ACS12550" s="60"/>
      <c r="ACT12550" s="60"/>
      <c r="ACU12550" s="60"/>
      <c r="ACV12550" s="60"/>
      <c r="ACW12550" s="60"/>
      <c r="ACX12550" s="60"/>
      <c r="ACY12550" s="60">
        <v>0.90349638211908001</v>
      </c>
      <c r="ACZ12550" s="60"/>
      <c r="ADA12550" s="60"/>
      <c r="ADB12550" s="60"/>
      <c r="ADC12550" s="60"/>
      <c r="ADD12550" s="60"/>
      <c r="ADE12550" s="60"/>
    </row>
    <row r="12551" spans="760:785" x14ac:dyDescent="0.25">
      <c r="ACF12551" s="60"/>
      <c r="ACG12551" s="60"/>
      <c r="ACH12551" s="60"/>
      <c r="ACI12551" s="60"/>
      <c r="ACJ12551" s="60"/>
      <c r="ACK12551" s="60"/>
      <c r="ACL12551" s="60"/>
      <c r="ACM12551" s="60"/>
      <c r="ACN12551" s="60"/>
      <c r="ACO12551" s="60"/>
      <c r="ACP12551" s="60"/>
      <c r="ACQ12551" s="60"/>
      <c r="ACR12551" s="60"/>
      <c r="ACS12551" s="60"/>
      <c r="ACT12551" s="60"/>
      <c r="ACU12551" s="60"/>
      <c r="ACV12551" s="60"/>
      <c r="ACW12551" s="60"/>
      <c r="ACX12551" s="60"/>
      <c r="ACY12551" s="60">
        <v>0.90344746443216895</v>
      </c>
      <c r="ACZ12551" s="60"/>
      <c r="ADA12551" s="60"/>
      <c r="ADB12551" s="60"/>
      <c r="ADC12551" s="60"/>
      <c r="ADD12551" s="60"/>
      <c r="ADE12551" s="60"/>
    </row>
    <row r="12552" spans="760:785" x14ac:dyDescent="0.25">
      <c r="ACF12552" s="60"/>
      <c r="ACG12552" s="60"/>
      <c r="ACH12552" s="60"/>
      <c r="ACI12552" s="60"/>
      <c r="ACJ12552" s="60"/>
      <c r="ACK12552" s="60"/>
      <c r="ACL12552" s="60"/>
      <c r="ACM12552" s="60"/>
      <c r="ACN12552" s="60"/>
      <c r="ACO12552" s="60"/>
      <c r="ACP12552" s="60"/>
      <c r="ACQ12552" s="60"/>
      <c r="ACR12552" s="60"/>
      <c r="ACS12552" s="60"/>
      <c r="ACT12552" s="60"/>
      <c r="ACU12552" s="60"/>
      <c r="ACV12552" s="60"/>
      <c r="ACW12552" s="60"/>
      <c r="ACX12552" s="60"/>
      <c r="ACY12552" s="60">
        <v>0.90340870824764896</v>
      </c>
      <c r="ACZ12552" s="60"/>
      <c r="ADA12552" s="60"/>
      <c r="ADB12552" s="60"/>
      <c r="ADC12552" s="60"/>
      <c r="ADD12552" s="60"/>
      <c r="ADE12552" s="60"/>
    </row>
    <row r="12553" spans="760:785" x14ac:dyDescent="0.25">
      <c r="ACF12553" s="60"/>
      <c r="ACG12553" s="60"/>
      <c r="ACH12553" s="60"/>
      <c r="ACI12553" s="60"/>
      <c r="ACJ12553" s="60"/>
      <c r="ACK12553" s="60"/>
      <c r="ACL12553" s="60"/>
      <c r="ACM12553" s="60"/>
      <c r="ACN12553" s="60"/>
      <c r="ACO12553" s="60"/>
      <c r="ACP12553" s="60"/>
      <c r="ACQ12553" s="60"/>
      <c r="ACR12553" s="60"/>
      <c r="ACS12553" s="60"/>
      <c r="ACT12553" s="60"/>
      <c r="ACU12553" s="60"/>
      <c r="ACV12553" s="60"/>
      <c r="ACW12553" s="60"/>
      <c r="ACX12553" s="60"/>
      <c r="ACY12553" s="60">
        <v>0.90340791784028995</v>
      </c>
      <c r="ACZ12553" s="60"/>
      <c r="ADA12553" s="60"/>
      <c r="ADB12553" s="60"/>
      <c r="ADC12553" s="60"/>
      <c r="ADD12553" s="60"/>
      <c r="ADE12553" s="60"/>
    </row>
    <row r="12554" spans="760:785" x14ac:dyDescent="0.25">
      <c r="ACF12554" s="60"/>
      <c r="ACG12554" s="60"/>
      <c r="ACH12554" s="60"/>
      <c r="ACI12554" s="60"/>
      <c r="ACJ12554" s="60"/>
      <c r="ACK12554" s="60"/>
      <c r="ACL12554" s="60"/>
      <c r="ACM12554" s="60"/>
      <c r="ACN12554" s="60"/>
      <c r="ACO12554" s="60"/>
      <c r="ACP12554" s="60"/>
      <c r="ACQ12554" s="60"/>
      <c r="ACR12554" s="60"/>
      <c r="ACS12554" s="60"/>
      <c r="ACT12554" s="60"/>
      <c r="ACU12554" s="60"/>
      <c r="ACV12554" s="60"/>
      <c r="ACW12554" s="60"/>
      <c r="ACX12554" s="60"/>
      <c r="ACY12554" s="60">
        <v>0.90340084390420905</v>
      </c>
      <c r="ACZ12554" s="60"/>
      <c r="ADA12554" s="60"/>
      <c r="ADB12554" s="60"/>
      <c r="ADC12554" s="60"/>
      <c r="ADD12554" s="60"/>
      <c r="ADE12554" s="60"/>
    </row>
    <row r="12555" spans="760:785" x14ac:dyDescent="0.25">
      <c r="ACF12555" s="60"/>
      <c r="ACG12555" s="60"/>
      <c r="ACH12555" s="60"/>
      <c r="ACI12555" s="60"/>
      <c r="ACJ12555" s="60"/>
      <c r="ACK12555" s="60"/>
      <c r="ACL12555" s="60"/>
      <c r="ACM12555" s="60"/>
      <c r="ACN12555" s="60"/>
      <c r="ACO12555" s="60"/>
      <c r="ACP12555" s="60"/>
      <c r="ACQ12555" s="60"/>
      <c r="ACR12555" s="60"/>
      <c r="ACS12555" s="60"/>
      <c r="ACT12555" s="60"/>
      <c r="ACU12555" s="60"/>
      <c r="ACV12555" s="60"/>
      <c r="ACW12555" s="60"/>
      <c r="ACX12555" s="60"/>
      <c r="ACY12555" s="60">
        <v>0.90337201188132199</v>
      </c>
      <c r="ACZ12555" s="60"/>
      <c r="ADA12555" s="60"/>
      <c r="ADB12555" s="60"/>
      <c r="ADC12555" s="60"/>
      <c r="ADD12555" s="60"/>
      <c r="ADE12555" s="60"/>
    </row>
    <row r="12556" spans="760:785" x14ac:dyDescent="0.25">
      <c r="ACF12556" s="60"/>
      <c r="ACG12556" s="60"/>
      <c r="ACH12556" s="60"/>
      <c r="ACI12556" s="60"/>
      <c r="ACJ12556" s="60"/>
      <c r="ACK12556" s="60"/>
      <c r="ACL12556" s="60"/>
      <c r="ACM12556" s="60"/>
      <c r="ACN12556" s="60"/>
      <c r="ACO12556" s="60"/>
      <c r="ACP12556" s="60"/>
      <c r="ACQ12556" s="60"/>
      <c r="ACR12556" s="60"/>
      <c r="ACS12556" s="60"/>
      <c r="ACT12556" s="60"/>
      <c r="ACU12556" s="60"/>
      <c r="ACV12556" s="60"/>
      <c r="ACW12556" s="60"/>
      <c r="ACX12556" s="60"/>
      <c r="ACY12556" s="60">
        <v>0.903260665399791</v>
      </c>
      <c r="ACZ12556" s="60"/>
      <c r="ADA12556" s="60"/>
      <c r="ADB12556" s="60"/>
      <c r="ADC12556" s="60"/>
      <c r="ADD12556" s="60"/>
      <c r="ADE12556" s="60"/>
    </row>
    <row r="12557" spans="760:785" x14ac:dyDescent="0.25">
      <c r="ACF12557" s="60"/>
      <c r="ACG12557" s="60"/>
      <c r="ACH12557" s="60"/>
      <c r="ACI12557" s="60"/>
      <c r="ACJ12557" s="60"/>
      <c r="ACK12557" s="60"/>
      <c r="ACL12557" s="60"/>
      <c r="ACM12557" s="60"/>
      <c r="ACN12557" s="60"/>
      <c r="ACO12557" s="60"/>
      <c r="ACP12557" s="60"/>
      <c r="ACQ12557" s="60"/>
      <c r="ACR12557" s="60"/>
      <c r="ACS12557" s="60"/>
      <c r="ACT12557" s="60"/>
      <c r="ACU12557" s="60"/>
      <c r="ACV12557" s="60"/>
      <c r="ACW12557" s="60"/>
      <c r="ACX12557" s="60"/>
      <c r="ACY12557" s="60">
        <v>0.90320114724881395</v>
      </c>
      <c r="ACZ12557" s="60"/>
      <c r="ADA12557" s="60"/>
      <c r="ADB12557" s="60"/>
      <c r="ADC12557" s="60"/>
      <c r="ADD12557" s="60"/>
      <c r="ADE12557" s="60"/>
    </row>
    <row r="12558" spans="760:785" x14ac:dyDescent="0.25">
      <c r="ACF12558" s="60"/>
      <c r="ACG12558" s="60"/>
      <c r="ACH12558" s="60"/>
      <c r="ACI12558" s="60"/>
      <c r="ACJ12558" s="60"/>
      <c r="ACK12558" s="60"/>
      <c r="ACL12558" s="60"/>
      <c r="ACM12558" s="60"/>
      <c r="ACN12558" s="60"/>
      <c r="ACO12558" s="60"/>
      <c r="ACP12558" s="60"/>
      <c r="ACQ12558" s="60"/>
      <c r="ACR12558" s="60"/>
      <c r="ACS12558" s="60"/>
      <c r="ACT12558" s="60"/>
      <c r="ACU12558" s="60"/>
      <c r="ACV12558" s="60"/>
      <c r="ACW12558" s="60"/>
      <c r="ACX12558" s="60"/>
      <c r="ACY12558" s="60">
        <v>0.90317875425960104</v>
      </c>
      <c r="ACZ12558" s="60"/>
      <c r="ADA12558" s="60"/>
      <c r="ADB12558" s="60"/>
      <c r="ADC12558" s="60"/>
      <c r="ADD12558" s="60"/>
      <c r="ADE12558" s="60"/>
    </row>
    <row r="12559" spans="760:785" x14ac:dyDescent="0.25">
      <c r="ACF12559" s="60"/>
      <c r="ACG12559" s="60"/>
      <c r="ACH12559" s="60"/>
      <c r="ACI12559" s="60"/>
      <c r="ACJ12559" s="60"/>
      <c r="ACK12559" s="60"/>
      <c r="ACL12559" s="60"/>
      <c r="ACM12559" s="60"/>
      <c r="ACN12559" s="60"/>
      <c r="ACO12559" s="60"/>
      <c r="ACP12559" s="60"/>
      <c r="ACQ12559" s="60"/>
      <c r="ACR12559" s="60"/>
      <c r="ACS12559" s="60"/>
      <c r="ACT12559" s="60"/>
      <c r="ACU12559" s="60"/>
      <c r="ACV12559" s="60"/>
      <c r="ACW12559" s="60"/>
      <c r="ACX12559" s="60"/>
      <c r="ACY12559" s="60">
        <v>0.90314444651558601</v>
      </c>
      <c r="ACZ12559" s="60"/>
      <c r="ADA12559" s="60"/>
      <c r="ADB12559" s="60"/>
      <c r="ADC12559" s="60"/>
      <c r="ADD12559" s="60"/>
      <c r="ADE12559" s="60"/>
    </row>
    <row r="12560" spans="760:785" x14ac:dyDescent="0.25">
      <c r="ACF12560" s="60"/>
      <c r="ACG12560" s="60"/>
      <c r="ACH12560" s="60"/>
      <c r="ACI12560" s="60"/>
      <c r="ACJ12560" s="60"/>
      <c r="ACK12560" s="60"/>
      <c r="ACL12560" s="60"/>
      <c r="ACM12560" s="60"/>
      <c r="ACN12560" s="60"/>
      <c r="ACO12560" s="60"/>
      <c r="ACP12560" s="60"/>
      <c r="ACQ12560" s="60"/>
      <c r="ACR12560" s="60"/>
      <c r="ACS12560" s="60"/>
      <c r="ACT12560" s="60"/>
      <c r="ACU12560" s="60"/>
      <c r="ACV12560" s="60"/>
      <c r="ACW12560" s="60"/>
      <c r="ACX12560" s="60"/>
      <c r="ACY12560" s="60">
        <v>0.90314194101673295</v>
      </c>
      <c r="ACZ12560" s="60"/>
      <c r="ADA12560" s="60"/>
      <c r="ADB12560" s="60"/>
      <c r="ADC12560" s="60"/>
      <c r="ADD12560" s="60"/>
      <c r="ADE12560" s="60"/>
    </row>
    <row r="12561" spans="760:785" x14ac:dyDescent="0.25">
      <c r="ACF12561" s="60"/>
      <c r="ACG12561" s="60"/>
      <c r="ACH12561" s="60"/>
      <c r="ACI12561" s="60"/>
      <c r="ACJ12561" s="60"/>
      <c r="ACK12561" s="60"/>
      <c r="ACL12561" s="60"/>
      <c r="ACM12561" s="60"/>
      <c r="ACN12561" s="60"/>
      <c r="ACO12561" s="60"/>
      <c r="ACP12561" s="60"/>
      <c r="ACQ12561" s="60"/>
      <c r="ACR12561" s="60"/>
      <c r="ACS12561" s="60"/>
      <c r="ACT12561" s="60"/>
      <c r="ACU12561" s="60"/>
      <c r="ACV12561" s="60"/>
      <c r="ACW12561" s="60"/>
      <c r="ACX12561" s="60"/>
      <c r="ACY12561" s="60">
        <v>0.90312207254169696</v>
      </c>
      <c r="ACZ12561" s="60"/>
      <c r="ADA12561" s="60"/>
      <c r="ADB12561" s="60"/>
      <c r="ADC12561" s="60"/>
      <c r="ADD12561" s="60"/>
      <c r="ADE12561" s="60"/>
    </row>
    <row r="12562" spans="760:785" x14ac:dyDescent="0.25">
      <c r="ACF12562" s="60"/>
      <c r="ACG12562" s="60"/>
      <c r="ACH12562" s="60"/>
      <c r="ACI12562" s="60"/>
      <c r="ACJ12562" s="60"/>
      <c r="ACK12562" s="60"/>
      <c r="ACL12562" s="60"/>
      <c r="ACM12562" s="60"/>
      <c r="ACN12562" s="60"/>
      <c r="ACO12562" s="60"/>
      <c r="ACP12562" s="60"/>
      <c r="ACQ12562" s="60"/>
      <c r="ACR12562" s="60"/>
      <c r="ACS12562" s="60"/>
      <c r="ACT12562" s="60"/>
      <c r="ACU12562" s="60"/>
      <c r="ACV12562" s="60"/>
      <c r="ACW12562" s="60"/>
      <c r="ACX12562" s="60"/>
      <c r="ACY12562" s="60">
        <v>0.90309640070321595</v>
      </c>
      <c r="ACZ12562" s="60"/>
      <c r="ADA12562" s="60"/>
      <c r="ADB12562" s="60"/>
      <c r="ADC12562" s="60"/>
      <c r="ADD12562" s="60"/>
      <c r="ADE12562" s="60"/>
    </row>
    <row r="12563" spans="760:785" x14ac:dyDescent="0.25">
      <c r="ACF12563" s="60"/>
      <c r="ACG12563" s="60"/>
      <c r="ACH12563" s="60"/>
      <c r="ACI12563" s="60"/>
      <c r="ACJ12563" s="60"/>
      <c r="ACK12563" s="60"/>
      <c r="ACL12563" s="60"/>
      <c r="ACM12563" s="60"/>
      <c r="ACN12563" s="60"/>
      <c r="ACO12563" s="60"/>
      <c r="ACP12563" s="60"/>
      <c r="ACQ12563" s="60"/>
      <c r="ACR12563" s="60"/>
      <c r="ACS12563" s="60"/>
      <c r="ACT12563" s="60"/>
      <c r="ACU12563" s="60"/>
      <c r="ACV12563" s="60"/>
      <c r="ACW12563" s="60"/>
      <c r="ACX12563" s="60"/>
      <c r="ACY12563" s="60">
        <v>0.90307466803847103</v>
      </c>
      <c r="ACZ12563" s="60"/>
      <c r="ADA12563" s="60"/>
      <c r="ADB12563" s="60"/>
      <c r="ADC12563" s="60"/>
      <c r="ADD12563" s="60"/>
      <c r="ADE12563" s="60"/>
    </row>
    <row r="12564" spans="760:785" x14ac:dyDescent="0.25">
      <c r="ACF12564" s="60"/>
      <c r="ACG12564" s="60"/>
      <c r="ACH12564" s="60"/>
      <c r="ACI12564" s="60"/>
      <c r="ACJ12564" s="60"/>
      <c r="ACK12564" s="60"/>
      <c r="ACL12564" s="60"/>
      <c r="ACM12564" s="60"/>
      <c r="ACN12564" s="60"/>
      <c r="ACO12564" s="60"/>
      <c r="ACP12564" s="60"/>
      <c r="ACQ12564" s="60"/>
      <c r="ACR12564" s="60"/>
      <c r="ACS12564" s="60"/>
      <c r="ACT12564" s="60"/>
      <c r="ACU12564" s="60"/>
      <c r="ACV12564" s="60"/>
      <c r="ACW12564" s="60"/>
      <c r="ACX12564" s="60"/>
      <c r="ACY12564" s="60">
        <v>0.903050360913213</v>
      </c>
      <c r="ACZ12564" s="60"/>
      <c r="ADA12564" s="60"/>
      <c r="ADB12564" s="60"/>
      <c r="ADC12564" s="60"/>
      <c r="ADD12564" s="60"/>
      <c r="ADE12564" s="60"/>
    </row>
    <row r="12565" spans="760:785" x14ac:dyDescent="0.25">
      <c r="ACF12565" s="60"/>
      <c r="ACG12565" s="60"/>
      <c r="ACH12565" s="60"/>
      <c r="ACI12565" s="60"/>
      <c r="ACJ12565" s="60"/>
      <c r="ACK12565" s="60"/>
      <c r="ACL12565" s="60"/>
      <c r="ACM12565" s="60"/>
      <c r="ACN12565" s="60"/>
      <c r="ACO12565" s="60"/>
      <c r="ACP12565" s="60"/>
      <c r="ACQ12565" s="60"/>
      <c r="ACR12565" s="60"/>
      <c r="ACS12565" s="60"/>
      <c r="ACT12565" s="60"/>
      <c r="ACU12565" s="60"/>
      <c r="ACV12565" s="60"/>
      <c r="ACW12565" s="60"/>
      <c r="ACX12565" s="60"/>
      <c r="ACY12565" s="60">
        <v>0.90302966453509104</v>
      </c>
      <c r="ACZ12565" s="60"/>
      <c r="ADA12565" s="60"/>
      <c r="ADB12565" s="60"/>
      <c r="ADC12565" s="60"/>
      <c r="ADD12565" s="60"/>
      <c r="ADE12565" s="60"/>
    </row>
    <row r="12566" spans="760:785" x14ac:dyDescent="0.25">
      <c r="ACF12566" s="60"/>
      <c r="ACG12566" s="60"/>
      <c r="ACH12566" s="60"/>
      <c r="ACI12566" s="60"/>
      <c r="ACJ12566" s="60"/>
      <c r="ACK12566" s="60"/>
      <c r="ACL12566" s="60"/>
      <c r="ACM12566" s="60"/>
      <c r="ACN12566" s="60"/>
      <c r="ACO12566" s="60"/>
      <c r="ACP12566" s="60"/>
      <c r="ACQ12566" s="60"/>
      <c r="ACR12566" s="60"/>
      <c r="ACS12566" s="60"/>
      <c r="ACT12566" s="60"/>
      <c r="ACU12566" s="60"/>
      <c r="ACV12566" s="60"/>
      <c r="ACW12566" s="60"/>
      <c r="ACX12566" s="60"/>
      <c r="ACY12566" s="60">
        <v>0.90302830695515002</v>
      </c>
      <c r="ACZ12566" s="60"/>
      <c r="ADA12566" s="60"/>
      <c r="ADB12566" s="60"/>
      <c r="ADC12566" s="60"/>
      <c r="ADD12566" s="60"/>
      <c r="ADE12566" s="60"/>
    </row>
    <row r="12567" spans="760:785" x14ac:dyDescent="0.25">
      <c r="ACF12567" s="60"/>
      <c r="ACG12567" s="60"/>
      <c r="ACH12567" s="60"/>
      <c r="ACI12567" s="60"/>
      <c r="ACJ12567" s="60"/>
      <c r="ACK12567" s="60"/>
      <c r="ACL12567" s="60"/>
      <c r="ACM12567" s="60"/>
      <c r="ACN12567" s="60"/>
      <c r="ACO12567" s="60"/>
      <c r="ACP12567" s="60"/>
      <c r="ACQ12567" s="60"/>
      <c r="ACR12567" s="60"/>
      <c r="ACS12567" s="60"/>
      <c r="ACT12567" s="60"/>
      <c r="ACU12567" s="60"/>
      <c r="ACV12567" s="60"/>
      <c r="ACW12567" s="60"/>
      <c r="ACX12567" s="60"/>
      <c r="ACY12567" s="60">
        <v>0.902969099045979</v>
      </c>
      <c r="ACZ12567" s="60"/>
      <c r="ADA12567" s="60"/>
      <c r="ADB12567" s="60"/>
      <c r="ADC12567" s="60"/>
      <c r="ADD12567" s="60"/>
      <c r="ADE12567" s="60"/>
    </row>
    <row r="12568" spans="760:785" x14ac:dyDescent="0.25">
      <c r="ACF12568" s="60"/>
      <c r="ACG12568" s="60"/>
      <c r="ACH12568" s="60"/>
      <c r="ACI12568" s="60"/>
      <c r="ACJ12568" s="60"/>
      <c r="ACK12568" s="60"/>
      <c r="ACL12568" s="60"/>
      <c r="ACM12568" s="60"/>
      <c r="ACN12568" s="60"/>
      <c r="ACO12568" s="60"/>
      <c r="ACP12568" s="60"/>
      <c r="ACQ12568" s="60"/>
      <c r="ACR12568" s="60"/>
      <c r="ACS12568" s="60"/>
      <c r="ACT12568" s="60"/>
      <c r="ACU12568" s="60"/>
      <c r="ACV12568" s="60"/>
      <c r="ACW12568" s="60"/>
      <c r="ACX12568" s="60"/>
      <c r="ACY12568" s="60">
        <v>0.90295216729130201</v>
      </c>
      <c r="ACZ12568" s="60"/>
      <c r="ADA12568" s="60"/>
      <c r="ADB12568" s="60"/>
      <c r="ADC12568" s="60"/>
      <c r="ADD12568" s="60"/>
      <c r="ADE12568" s="60"/>
    </row>
    <row r="12569" spans="760:785" x14ac:dyDescent="0.25">
      <c r="ACF12569" s="60"/>
      <c r="ACG12569" s="60"/>
      <c r="ACH12569" s="60"/>
      <c r="ACI12569" s="60"/>
      <c r="ACJ12569" s="60"/>
      <c r="ACK12569" s="60"/>
      <c r="ACL12569" s="60"/>
      <c r="ACM12569" s="60"/>
      <c r="ACN12569" s="60"/>
      <c r="ACO12569" s="60"/>
      <c r="ACP12569" s="60"/>
      <c r="ACQ12569" s="60"/>
      <c r="ACR12569" s="60"/>
      <c r="ACS12569" s="60"/>
      <c r="ACT12569" s="60"/>
      <c r="ACU12569" s="60"/>
      <c r="ACV12569" s="60"/>
      <c r="ACW12569" s="60"/>
      <c r="ACX12569" s="60"/>
      <c r="ACY12569" s="60">
        <v>0.90294988184752001</v>
      </c>
      <c r="ACZ12569" s="60"/>
      <c r="ADA12569" s="60"/>
      <c r="ADB12569" s="60"/>
      <c r="ADC12569" s="60"/>
      <c r="ADD12569" s="60"/>
      <c r="ADE12569" s="60"/>
    </row>
    <row r="12570" spans="760:785" x14ac:dyDescent="0.25">
      <c r="ACF12570" s="60"/>
      <c r="ACG12570" s="60"/>
      <c r="ACH12570" s="60"/>
      <c r="ACI12570" s="60"/>
      <c r="ACJ12570" s="60"/>
      <c r="ACK12570" s="60"/>
      <c r="ACL12570" s="60"/>
      <c r="ACM12570" s="60"/>
      <c r="ACN12570" s="60"/>
      <c r="ACO12570" s="60"/>
      <c r="ACP12570" s="60"/>
      <c r="ACQ12570" s="60"/>
      <c r="ACR12570" s="60"/>
      <c r="ACS12570" s="60"/>
      <c r="ACT12570" s="60"/>
      <c r="ACU12570" s="60"/>
      <c r="ACV12570" s="60"/>
      <c r="ACW12570" s="60"/>
      <c r="ACX12570" s="60"/>
      <c r="ACY12570" s="60">
        <v>0.90293726396313601</v>
      </c>
      <c r="ACZ12570" s="60"/>
      <c r="ADA12570" s="60"/>
      <c r="ADB12570" s="60"/>
      <c r="ADC12570" s="60"/>
      <c r="ADD12570" s="60"/>
      <c r="ADE12570" s="60"/>
    </row>
    <row r="12571" spans="760:785" x14ac:dyDescent="0.25">
      <c r="ACF12571" s="60"/>
      <c r="ACG12571" s="60"/>
      <c r="ACH12571" s="60"/>
      <c r="ACI12571" s="60"/>
      <c r="ACJ12571" s="60"/>
      <c r="ACK12571" s="60"/>
      <c r="ACL12571" s="60"/>
      <c r="ACM12571" s="60"/>
      <c r="ACN12571" s="60"/>
      <c r="ACO12571" s="60"/>
      <c r="ACP12571" s="60"/>
      <c r="ACQ12571" s="60"/>
      <c r="ACR12571" s="60"/>
      <c r="ACS12571" s="60"/>
      <c r="ACT12571" s="60"/>
      <c r="ACU12571" s="60"/>
      <c r="ACV12571" s="60"/>
      <c r="ACW12571" s="60"/>
      <c r="ACX12571" s="60"/>
      <c r="ACY12571" s="60">
        <v>0.90293187843424505</v>
      </c>
      <c r="ACZ12571" s="60"/>
      <c r="ADA12571" s="60"/>
      <c r="ADB12571" s="60"/>
      <c r="ADC12571" s="60"/>
      <c r="ADD12571" s="60"/>
      <c r="ADE12571" s="60"/>
    </row>
    <row r="12572" spans="760:785" x14ac:dyDescent="0.25">
      <c r="ACF12572" s="60"/>
      <c r="ACG12572" s="60"/>
      <c r="ACH12572" s="60"/>
      <c r="ACI12572" s="60"/>
      <c r="ACJ12572" s="60"/>
      <c r="ACK12572" s="60"/>
      <c r="ACL12572" s="60"/>
      <c r="ACM12572" s="60"/>
      <c r="ACN12572" s="60"/>
      <c r="ACO12572" s="60"/>
      <c r="ACP12572" s="60"/>
      <c r="ACQ12572" s="60"/>
      <c r="ACR12572" s="60"/>
      <c r="ACS12572" s="60"/>
      <c r="ACT12572" s="60"/>
      <c r="ACU12572" s="60"/>
      <c r="ACV12572" s="60"/>
      <c r="ACW12572" s="60"/>
      <c r="ACX12572" s="60"/>
      <c r="ACY12572" s="60">
        <v>0.90290819362961605</v>
      </c>
      <c r="ACZ12572" s="60"/>
      <c r="ADA12572" s="60"/>
      <c r="ADB12572" s="60"/>
      <c r="ADC12572" s="60"/>
      <c r="ADD12572" s="60"/>
      <c r="ADE12572" s="60"/>
    </row>
    <row r="12573" spans="760:785" x14ac:dyDescent="0.25">
      <c r="ACF12573" s="60"/>
      <c r="ACG12573" s="60"/>
      <c r="ACH12573" s="60"/>
      <c r="ACI12573" s="60"/>
      <c r="ACJ12573" s="60"/>
      <c r="ACK12573" s="60"/>
      <c r="ACL12573" s="60"/>
      <c r="ACM12573" s="60"/>
      <c r="ACN12573" s="60"/>
      <c r="ACO12573" s="60"/>
      <c r="ACP12573" s="60"/>
      <c r="ACQ12573" s="60"/>
      <c r="ACR12573" s="60"/>
      <c r="ACS12573" s="60"/>
      <c r="ACT12573" s="60"/>
      <c r="ACU12573" s="60"/>
      <c r="ACV12573" s="60"/>
      <c r="ACW12573" s="60"/>
      <c r="ACX12573" s="60"/>
      <c r="ACY12573" s="60">
        <v>0.90288501012836797</v>
      </c>
      <c r="ACZ12573" s="60"/>
      <c r="ADA12573" s="60"/>
      <c r="ADB12573" s="60"/>
      <c r="ADC12573" s="60"/>
      <c r="ADD12573" s="60"/>
      <c r="ADE12573" s="60"/>
    </row>
    <row r="12574" spans="760:785" x14ac:dyDescent="0.25">
      <c r="ACF12574" s="60"/>
      <c r="ACG12574" s="60"/>
      <c r="ACH12574" s="60"/>
      <c r="ACI12574" s="60"/>
      <c r="ACJ12574" s="60"/>
      <c r="ACK12574" s="60"/>
      <c r="ACL12574" s="60"/>
      <c r="ACM12574" s="60"/>
      <c r="ACN12574" s="60"/>
      <c r="ACO12574" s="60"/>
      <c r="ACP12574" s="60"/>
      <c r="ACQ12574" s="60"/>
      <c r="ACR12574" s="60"/>
      <c r="ACS12574" s="60"/>
      <c r="ACT12574" s="60"/>
      <c r="ACU12574" s="60"/>
      <c r="ACV12574" s="60"/>
      <c r="ACW12574" s="60"/>
      <c r="ACX12574" s="60"/>
      <c r="ACY12574" s="60">
        <v>0.90288065426466302</v>
      </c>
      <c r="ACZ12574" s="60"/>
      <c r="ADA12574" s="60"/>
      <c r="ADB12574" s="60"/>
      <c r="ADC12574" s="60"/>
      <c r="ADD12574" s="60"/>
      <c r="ADE12574" s="60"/>
    </row>
    <row r="12575" spans="760:785" x14ac:dyDescent="0.25">
      <c r="ACF12575" s="60"/>
      <c r="ACG12575" s="60"/>
      <c r="ACH12575" s="60"/>
      <c r="ACI12575" s="60"/>
      <c r="ACJ12575" s="60"/>
      <c r="ACK12575" s="60"/>
      <c r="ACL12575" s="60"/>
      <c r="ACM12575" s="60"/>
      <c r="ACN12575" s="60"/>
      <c r="ACO12575" s="60"/>
      <c r="ACP12575" s="60"/>
      <c r="ACQ12575" s="60"/>
      <c r="ACR12575" s="60"/>
      <c r="ACS12575" s="60"/>
      <c r="ACT12575" s="60"/>
      <c r="ACU12575" s="60"/>
      <c r="ACV12575" s="60"/>
      <c r="ACW12575" s="60"/>
      <c r="ACX12575" s="60"/>
      <c r="ACY12575" s="60">
        <v>0.90285844609273602</v>
      </c>
      <c r="ACZ12575" s="60"/>
      <c r="ADA12575" s="60"/>
      <c r="ADB12575" s="60"/>
      <c r="ADC12575" s="60"/>
      <c r="ADD12575" s="60"/>
      <c r="ADE12575" s="60"/>
    </row>
    <row r="12576" spans="760:785" x14ac:dyDescent="0.25">
      <c r="ACF12576" s="60"/>
      <c r="ACG12576" s="60"/>
      <c r="ACH12576" s="60"/>
      <c r="ACI12576" s="60"/>
      <c r="ACJ12576" s="60"/>
      <c r="ACK12576" s="60"/>
      <c r="ACL12576" s="60"/>
      <c r="ACM12576" s="60"/>
      <c r="ACN12576" s="60"/>
      <c r="ACO12576" s="60"/>
      <c r="ACP12576" s="60"/>
      <c r="ACQ12576" s="60"/>
      <c r="ACR12576" s="60"/>
      <c r="ACS12576" s="60"/>
      <c r="ACT12576" s="60"/>
      <c r="ACU12576" s="60"/>
      <c r="ACV12576" s="60"/>
      <c r="ACW12576" s="60"/>
      <c r="ACX12576" s="60"/>
      <c r="ACY12576" s="60">
        <v>0.902838820423567</v>
      </c>
      <c r="ACZ12576" s="60"/>
      <c r="ADA12576" s="60"/>
      <c r="ADB12576" s="60"/>
      <c r="ADC12576" s="60"/>
      <c r="ADD12576" s="60"/>
      <c r="ADE12576" s="60"/>
    </row>
    <row r="12577" spans="760:785" x14ac:dyDescent="0.25">
      <c r="ACF12577" s="60"/>
      <c r="ACG12577" s="60"/>
      <c r="ACH12577" s="60"/>
      <c r="ACI12577" s="60"/>
      <c r="ACJ12577" s="60"/>
      <c r="ACK12577" s="60"/>
      <c r="ACL12577" s="60"/>
      <c r="ACM12577" s="60"/>
      <c r="ACN12577" s="60"/>
      <c r="ACO12577" s="60"/>
      <c r="ACP12577" s="60"/>
      <c r="ACQ12577" s="60"/>
      <c r="ACR12577" s="60"/>
      <c r="ACS12577" s="60"/>
      <c r="ACT12577" s="60"/>
      <c r="ACU12577" s="60"/>
      <c r="ACV12577" s="60"/>
      <c r="ACW12577" s="60"/>
      <c r="ACX12577" s="60"/>
      <c r="ACY12577" s="60">
        <v>0.90281500408028004</v>
      </c>
      <c r="ACZ12577" s="60"/>
      <c r="ADA12577" s="60"/>
      <c r="ADB12577" s="60"/>
      <c r="ADC12577" s="60"/>
      <c r="ADD12577" s="60"/>
      <c r="ADE12577" s="60"/>
    </row>
    <row r="12578" spans="760:785" x14ac:dyDescent="0.25">
      <c r="ACF12578" s="60"/>
      <c r="ACG12578" s="60"/>
      <c r="ACH12578" s="60"/>
      <c r="ACI12578" s="60"/>
      <c r="ACJ12578" s="60"/>
      <c r="ACK12578" s="60"/>
      <c r="ACL12578" s="60"/>
      <c r="ACM12578" s="60"/>
      <c r="ACN12578" s="60"/>
      <c r="ACO12578" s="60"/>
      <c r="ACP12578" s="60"/>
      <c r="ACQ12578" s="60"/>
      <c r="ACR12578" s="60"/>
      <c r="ACS12578" s="60"/>
      <c r="ACT12578" s="60"/>
      <c r="ACU12578" s="60"/>
      <c r="ACV12578" s="60"/>
      <c r="ACW12578" s="60"/>
      <c r="ACX12578" s="60"/>
      <c r="ACY12578" s="60">
        <v>0.90280018388723504</v>
      </c>
      <c r="ACZ12578" s="60"/>
      <c r="ADA12578" s="60"/>
      <c r="ADB12578" s="60"/>
      <c r="ADC12578" s="60"/>
      <c r="ADD12578" s="60"/>
      <c r="ADE12578" s="60"/>
    </row>
    <row r="12579" spans="760:785" x14ac:dyDescent="0.25">
      <c r="ACF12579" s="60"/>
      <c r="ACG12579" s="60"/>
      <c r="ACH12579" s="60"/>
      <c r="ACI12579" s="60"/>
      <c r="ACJ12579" s="60"/>
      <c r="ACK12579" s="60"/>
      <c r="ACL12579" s="60"/>
      <c r="ACM12579" s="60"/>
      <c r="ACN12579" s="60"/>
      <c r="ACO12579" s="60"/>
      <c r="ACP12579" s="60"/>
      <c r="ACQ12579" s="60"/>
      <c r="ACR12579" s="60"/>
      <c r="ACS12579" s="60"/>
      <c r="ACT12579" s="60"/>
      <c r="ACU12579" s="60"/>
      <c r="ACV12579" s="60"/>
      <c r="ACW12579" s="60"/>
      <c r="ACX12579" s="60"/>
      <c r="ACY12579" s="60">
        <v>0.90279385456805705</v>
      </c>
      <c r="ACZ12579" s="60"/>
      <c r="ADA12579" s="60"/>
      <c r="ADB12579" s="60"/>
      <c r="ADC12579" s="60"/>
      <c r="ADD12579" s="60"/>
      <c r="ADE12579" s="60"/>
    </row>
    <row r="12580" spans="760:785" x14ac:dyDescent="0.25">
      <c r="ACF12580" s="60"/>
      <c r="ACG12580" s="60"/>
      <c r="ACH12580" s="60"/>
      <c r="ACI12580" s="60"/>
      <c r="ACJ12580" s="60"/>
      <c r="ACK12580" s="60"/>
      <c r="ACL12580" s="60"/>
      <c r="ACM12580" s="60"/>
      <c r="ACN12580" s="60"/>
      <c r="ACO12580" s="60"/>
      <c r="ACP12580" s="60"/>
      <c r="ACQ12580" s="60"/>
      <c r="ACR12580" s="60"/>
      <c r="ACS12580" s="60"/>
      <c r="ACT12580" s="60"/>
      <c r="ACU12580" s="60"/>
      <c r="ACV12580" s="60"/>
      <c r="ACW12580" s="60"/>
      <c r="ACX12580" s="60"/>
      <c r="ACY12580" s="60">
        <v>0.90265048998208397</v>
      </c>
      <c r="ACZ12580" s="60"/>
      <c r="ADA12580" s="60"/>
      <c r="ADB12580" s="60"/>
      <c r="ADC12580" s="60"/>
      <c r="ADD12580" s="60"/>
      <c r="ADE12580" s="60"/>
    </row>
    <row r="12581" spans="760:785" x14ac:dyDescent="0.25">
      <c r="ACF12581" s="60"/>
      <c r="ACG12581" s="60"/>
      <c r="ACH12581" s="60"/>
      <c r="ACI12581" s="60"/>
      <c r="ACJ12581" s="60"/>
      <c r="ACK12581" s="60"/>
      <c r="ACL12581" s="60"/>
      <c r="ACM12581" s="60"/>
      <c r="ACN12581" s="60"/>
      <c r="ACO12581" s="60"/>
      <c r="ACP12581" s="60"/>
      <c r="ACQ12581" s="60"/>
      <c r="ACR12581" s="60"/>
      <c r="ACS12581" s="60"/>
      <c r="ACT12581" s="60"/>
      <c r="ACU12581" s="60"/>
      <c r="ACV12581" s="60"/>
      <c r="ACW12581" s="60"/>
      <c r="ACX12581" s="60"/>
      <c r="ACY12581" s="60">
        <v>0.90260454074156604</v>
      </c>
      <c r="ACZ12581" s="60"/>
      <c r="ADA12581" s="60"/>
      <c r="ADB12581" s="60"/>
      <c r="ADC12581" s="60"/>
      <c r="ADD12581" s="60"/>
      <c r="ADE12581" s="60"/>
    </row>
    <row r="12582" spans="760:785" x14ac:dyDescent="0.25">
      <c r="ACF12582" s="60"/>
      <c r="ACG12582" s="60"/>
      <c r="ACH12582" s="60"/>
      <c r="ACI12582" s="60"/>
      <c r="ACJ12582" s="60"/>
      <c r="ACK12582" s="60"/>
      <c r="ACL12582" s="60"/>
      <c r="ACM12582" s="60"/>
      <c r="ACN12582" s="60"/>
      <c r="ACO12582" s="60"/>
      <c r="ACP12582" s="60"/>
      <c r="ACQ12582" s="60"/>
      <c r="ACR12582" s="60"/>
      <c r="ACS12582" s="60"/>
      <c r="ACT12582" s="60"/>
      <c r="ACU12582" s="60"/>
      <c r="ACV12582" s="60"/>
      <c r="ACW12582" s="60"/>
      <c r="ACX12582" s="60"/>
      <c r="ACY12582" s="60">
        <v>0.90258420074773205</v>
      </c>
      <c r="ACZ12582" s="60"/>
      <c r="ADA12582" s="60"/>
      <c r="ADB12582" s="60"/>
      <c r="ADC12582" s="60"/>
      <c r="ADD12582" s="60"/>
      <c r="ADE12582" s="60"/>
    </row>
    <row r="12583" spans="760:785" x14ac:dyDescent="0.25">
      <c r="ACF12583" s="60"/>
      <c r="ACG12583" s="60"/>
      <c r="ACH12583" s="60"/>
      <c r="ACI12583" s="60"/>
      <c r="ACJ12583" s="60"/>
      <c r="ACK12583" s="60"/>
      <c r="ACL12583" s="60"/>
      <c r="ACM12583" s="60"/>
      <c r="ACN12583" s="60"/>
      <c r="ACO12583" s="60"/>
      <c r="ACP12583" s="60"/>
      <c r="ACQ12583" s="60"/>
      <c r="ACR12583" s="60"/>
      <c r="ACS12583" s="60"/>
      <c r="ACT12583" s="60"/>
      <c r="ACU12583" s="60"/>
      <c r="ACV12583" s="60"/>
      <c r="ACW12583" s="60"/>
      <c r="ACX12583" s="60"/>
      <c r="ACY12583" s="60">
        <v>0.90257834409232596</v>
      </c>
      <c r="ACZ12583" s="60"/>
      <c r="ADA12583" s="60"/>
      <c r="ADB12583" s="60"/>
      <c r="ADC12583" s="60"/>
      <c r="ADD12583" s="60"/>
      <c r="ADE12583" s="60"/>
    </row>
    <row r="12584" spans="760:785" x14ac:dyDescent="0.25">
      <c r="ACF12584" s="60"/>
      <c r="ACG12584" s="60"/>
      <c r="ACH12584" s="60"/>
      <c r="ACI12584" s="60"/>
      <c r="ACJ12584" s="60"/>
      <c r="ACK12584" s="60"/>
      <c r="ACL12584" s="60"/>
      <c r="ACM12584" s="60"/>
      <c r="ACN12584" s="60"/>
      <c r="ACO12584" s="60"/>
      <c r="ACP12584" s="60"/>
      <c r="ACQ12584" s="60"/>
      <c r="ACR12584" s="60"/>
      <c r="ACS12584" s="60"/>
      <c r="ACT12584" s="60"/>
      <c r="ACU12584" s="60"/>
      <c r="ACV12584" s="60"/>
      <c r="ACW12584" s="60"/>
      <c r="ACX12584" s="60"/>
      <c r="ACY12584" s="60">
        <v>0.90254571882391799</v>
      </c>
      <c r="ACZ12584" s="60"/>
      <c r="ADA12584" s="60"/>
      <c r="ADB12584" s="60"/>
      <c r="ADC12584" s="60"/>
      <c r="ADD12584" s="60"/>
      <c r="ADE12584" s="60"/>
    </row>
    <row r="12585" spans="760:785" x14ac:dyDescent="0.25">
      <c r="ACF12585" s="60"/>
      <c r="ACG12585" s="60"/>
      <c r="ACH12585" s="60"/>
      <c r="ACI12585" s="60"/>
      <c r="ACJ12585" s="60"/>
      <c r="ACK12585" s="60"/>
      <c r="ACL12585" s="60"/>
      <c r="ACM12585" s="60"/>
      <c r="ACN12585" s="60"/>
      <c r="ACO12585" s="60"/>
      <c r="ACP12585" s="60"/>
      <c r="ACQ12585" s="60"/>
      <c r="ACR12585" s="60"/>
      <c r="ACS12585" s="60"/>
      <c r="ACT12585" s="60"/>
      <c r="ACU12585" s="60"/>
      <c r="ACV12585" s="60"/>
      <c r="ACW12585" s="60"/>
      <c r="ACX12585" s="60"/>
      <c r="ACY12585" s="60">
        <v>0.90251858551725805</v>
      </c>
      <c r="ACZ12585" s="60"/>
      <c r="ADA12585" s="60"/>
      <c r="ADB12585" s="60"/>
      <c r="ADC12585" s="60"/>
      <c r="ADD12585" s="60"/>
      <c r="ADE12585" s="60"/>
    </row>
    <row r="12586" spans="760:785" x14ac:dyDescent="0.25">
      <c r="ACF12586" s="60"/>
      <c r="ACG12586" s="60"/>
      <c r="ACH12586" s="60"/>
      <c r="ACI12586" s="60"/>
      <c r="ACJ12586" s="60"/>
      <c r="ACK12586" s="60"/>
      <c r="ACL12586" s="60"/>
      <c r="ACM12586" s="60"/>
      <c r="ACN12586" s="60"/>
      <c r="ACO12586" s="60"/>
      <c r="ACP12586" s="60"/>
      <c r="ACQ12586" s="60"/>
      <c r="ACR12586" s="60"/>
      <c r="ACS12586" s="60"/>
      <c r="ACT12586" s="60"/>
      <c r="ACU12586" s="60"/>
      <c r="ACV12586" s="60"/>
      <c r="ACW12586" s="60"/>
      <c r="ACX12586" s="60"/>
      <c r="ACY12586" s="60">
        <v>0.90244090579091996</v>
      </c>
      <c r="ACZ12586" s="60"/>
      <c r="ADA12586" s="60"/>
      <c r="ADB12586" s="60"/>
      <c r="ADC12586" s="60"/>
      <c r="ADD12586" s="60"/>
      <c r="ADE12586" s="60"/>
    </row>
    <row r="12587" spans="760:785" x14ac:dyDescent="0.25">
      <c r="ACF12587" s="60"/>
      <c r="ACG12587" s="60"/>
      <c r="ACH12587" s="60"/>
      <c r="ACI12587" s="60"/>
      <c r="ACJ12587" s="60"/>
      <c r="ACK12587" s="60"/>
      <c r="ACL12587" s="60"/>
      <c r="ACM12587" s="60"/>
      <c r="ACN12587" s="60"/>
      <c r="ACO12587" s="60"/>
      <c r="ACP12587" s="60"/>
      <c r="ACQ12587" s="60"/>
      <c r="ACR12587" s="60"/>
      <c r="ACS12587" s="60"/>
      <c r="ACT12587" s="60"/>
      <c r="ACU12587" s="60"/>
      <c r="ACV12587" s="60"/>
      <c r="ACW12587" s="60"/>
      <c r="ACX12587" s="60"/>
      <c r="ACY12587" s="60">
        <v>0.902361905583975</v>
      </c>
      <c r="ACZ12587" s="60"/>
      <c r="ADA12587" s="60"/>
      <c r="ADB12587" s="60"/>
      <c r="ADC12587" s="60"/>
      <c r="ADD12587" s="60"/>
      <c r="ADE12587" s="60"/>
    </row>
    <row r="12588" spans="760:785" x14ac:dyDescent="0.25">
      <c r="ACF12588" s="60"/>
      <c r="ACG12588" s="60"/>
      <c r="ACH12588" s="60"/>
      <c r="ACI12588" s="60"/>
      <c r="ACJ12588" s="60"/>
      <c r="ACK12588" s="60"/>
      <c r="ACL12588" s="60"/>
      <c r="ACM12588" s="60"/>
      <c r="ACN12588" s="60"/>
      <c r="ACO12588" s="60"/>
      <c r="ACP12588" s="60"/>
      <c r="ACQ12588" s="60"/>
      <c r="ACR12588" s="60"/>
      <c r="ACS12588" s="60"/>
      <c r="ACT12588" s="60"/>
      <c r="ACU12588" s="60"/>
      <c r="ACV12588" s="60"/>
      <c r="ACW12588" s="60"/>
      <c r="ACX12588" s="60"/>
      <c r="ACY12588" s="60">
        <v>0.90231911109928897</v>
      </c>
      <c r="ACZ12588" s="60"/>
      <c r="ADA12588" s="60"/>
      <c r="ADB12588" s="60"/>
      <c r="ADC12588" s="60"/>
      <c r="ADD12588" s="60"/>
      <c r="ADE12588" s="60"/>
    </row>
    <row r="12589" spans="760:785" x14ac:dyDescent="0.25">
      <c r="ACF12589" s="60"/>
      <c r="ACG12589" s="60"/>
      <c r="ACH12589" s="60"/>
      <c r="ACI12589" s="60"/>
      <c r="ACJ12589" s="60"/>
      <c r="ACK12589" s="60"/>
      <c r="ACL12589" s="60"/>
      <c r="ACM12589" s="60"/>
      <c r="ACN12589" s="60"/>
      <c r="ACO12589" s="60"/>
      <c r="ACP12589" s="60"/>
      <c r="ACQ12589" s="60"/>
      <c r="ACR12589" s="60"/>
      <c r="ACS12589" s="60"/>
      <c r="ACT12589" s="60"/>
      <c r="ACU12589" s="60"/>
      <c r="ACV12589" s="60"/>
      <c r="ACW12589" s="60"/>
      <c r="ACX12589" s="60"/>
      <c r="ACY12589" s="60">
        <v>0.90230041965278096</v>
      </c>
      <c r="ACZ12589" s="60"/>
      <c r="ADA12589" s="60"/>
      <c r="ADB12589" s="60"/>
      <c r="ADC12589" s="60"/>
      <c r="ADD12589" s="60"/>
      <c r="ADE12589" s="60"/>
    </row>
    <row r="12590" spans="760:785" x14ac:dyDescent="0.25">
      <c r="ACF12590" s="60"/>
      <c r="ACG12590" s="60"/>
      <c r="ACH12590" s="60"/>
      <c r="ACI12590" s="60"/>
      <c r="ACJ12590" s="60"/>
      <c r="ACK12590" s="60"/>
      <c r="ACL12590" s="60"/>
      <c r="ACM12590" s="60"/>
      <c r="ACN12590" s="60"/>
      <c r="ACO12590" s="60"/>
      <c r="ACP12590" s="60"/>
      <c r="ACQ12590" s="60"/>
      <c r="ACR12590" s="60"/>
      <c r="ACS12590" s="60"/>
      <c r="ACT12590" s="60"/>
      <c r="ACU12590" s="60"/>
      <c r="ACV12590" s="60"/>
      <c r="ACW12590" s="60"/>
      <c r="ACX12590" s="60"/>
      <c r="ACY12590" s="60">
        <v>0.902296103216089</v>
      </c>
      <c r="ACZ12590" s="60"/>
      <c r="ADA12590" s="60"/>
      <c r="ADB12590" s="60"/>
      <c r="ADC12590" s="60"/>
      <c r="ADD12590" s="60"/>
      <c r="ADE12590" s="60"/>
    </row>
    <row r="12591" spans="760:785" x14ac:dyDescent="0.25">
      <c r="ACF12591" s="60"/>
      <c r="ACG12591" s="60"/>
      <c r="ACH12591" s="60"/>
      <c r="ACI12591" s="60"/>
      <c r="ACJ12591" s="60"/>
      <c r="ACK12591" s="60"/>
      <c r="ACL12591" s="60"/>
      <c r="ACM12591" s="60"/>
      <c r="ACN12591" s="60"/>
      <c r="ACO12591" s="60"/>
      <c r="ACP12591" s="60"/>
      <c r="ACQ12591" s="60"/>
      <c r="ACR12591" s="60"/>
      <c r="ACS12591" s="60"/>
      <c r="ACT12591" s="60"/>
      <c r="ACU12591" s="60"/>
      <c r="ACV12591" s="60"/>
      <c r="ACW12591" s="60"/>
      <c r="ACX12591" s="60"/>
      <c r="ACY12591" s="60">
        <v>0.90220318920387399</v>
      </c>
      <c r="ACZ12591" s="60"/>
      <c r="ADA12591" s="60"/>
      <c r="ADB12591" s="60"/>
      <c r="ADC12591" s="60"/>
      <c r="ADD12591" s="60"/>
      <c r="ADE12591" s="60"/>
    </row>
    <row r="12592" spans="760:785" x14ac:dyDescent="0.25">
      <c r="ACF12592" s="60"/>
      <c r="ACG12592" s="60"/>
      <c r="ACH12592" s="60"/>
      <c r="ACI12592" s="60"/>
      <c r="ACJ12592" s="60"/>
      <c r="ACK12592" s="60"/>
      <c r="ACL12592" s="60"/>
      <c r="ACM12592" s="60"/>
      <c r="ACN12592" s="60"/>
      <c r="ACO12592" s="60"/>
      <c r="ACP12592" s="60"/>
      <c r="ACQ12592" s="60"/>
      <c r="ACR12592" s="60"/>
      <c r="ACS12592" s="60"/>
      <c r="ACT12592" s="60"/>
      <c r="ACU12592" s="60"/>
      <c r="ACV12592" s="60"/>
      <c r="ACW12592" s="60"/>
      <c r="ACX12592" s="60"/>
      <c r="ACY12592" s="60">
        <v>0.90220251693346398</v>
      </c>
      <c r="ACZ12592" s="60"/>
      <c r="ADA12592" s="60"/>
      <c r="ADB12592" s="60"/>
      <c r="ADC12592" s="60"/>
      <c r="ADD12592" s="60"/>
      <c r="ADE12592" s="60"/>
    </row>
    <row r="12593" spans="760:785" x14ac:dyDescent="0.25">
      <c r="ACF12593" s="60"/>
      <c r="ACG12593" s="60"/>
      <c r="ACH12593" s="60"/>
      <c r="ACI12593" s="60"/>
      <c r="ACJ12593" s="60"/>
      <c r="ACK12593" s="60"/>
      <c r="ACL12593" s="60"/>
      <c r="ACM12593" s="60"/>
      <c r="ACN12593" s="60"/>
      <c r="ACO12593" s="60"/>
      <c r="ACP12593" s="60"/>
      <c r="ACQ12593" s="60"/>
      <c r="ACR12593" s="60"/>
      <c r="ACS12593" s="60"/>
      <c r="ACT12593" s="60"/>
      <c r="ACU12593" s="60"/>
      <c r="ACV12593" s="60"/>
      <c r="ACW12593" s="60"/>
      <c r="ACX12593" s="60"/>
      <c r="ACY12593" s="60">
        <v>0.90219468341444697</v>
      </c>
      <c r="ACZ12593" s="60"/>
      <c r="ADA12593" s="60"/>
      <c r="ADB12593" s="60"/>
      <c r="ADC12593" s="60"/>
      <c r="ADD12593" s="60"/>
      <c r="ADE12593" s="60"/>
    </row>
    <row r="12594" spans="760:785" x14ac:dyDescent="0.25">
      <c r="ACF12594" s="60"/>
      <c r="ACG12594" s="60"/>
      <c r="ACH12594" s="60"/>
      <c r="ACI12594" s="60"/>
      <c r="ACJ12594" s="60"/>
      <c r="ACK12594" s="60"/>
      <c r="ACL12594" s="60"/>
      <c r="ACM12594" s="60"/>
      <c r="ACN12594" s="60"/>
      <c r="ACO12594" s="60"/>
      <c r="ACP12594" s="60"/>
      <c r="ACQ12594" s="60"/>
      <c r="ACR12594" s="60"/>
      <c r="ACS12594" s="60"/>
      <c r="ACT12594" s="60"/>
      <c r="ACU12594" s="60"/>
      <c r="ACV12594" s="60"/>
      <c r="ACW12594" s="60"/>
      <c r="ACX12594" s="60"/>
      <c r="ACY12594" s="60">
        <v>0.90217618919992404</v>
      </c>
      <c r="ACZ12594" s="60"/>
      <c r="ADA12594" s="60"/>
      <c r="ADB12594" s="60"/>
      <c r="ADC12594" s="60"/>
      <c r="ADD12594" s="60"/>
      <c r="ADE12594" s="60"/>
    </row>
    <row r="12595" spans="760:785" x14ac:dyDescent="0.25">
      <c r="ACF12595" s="60"/>
      <c r="ACG12595" s="60"/>
      <c r="ACH12595" s="60"/>
      <c r="ACI12595" s="60"/>
      <c r="ACJ12595" s="60"/>
      <c r="ACK12595" s="60"/>
      <c r="ACL12595" s="60"/>
      <c r="ACM12595" s="60"/>
      <c r="ACN12595" s="60"/>
      <c r="ACO12595" s="60"/>
      <c r="ACP12595" s="60"/>
      <c r="ACQ12595" s="60"/>
      <c r="ACR12595" s="60"/>
      <c r="ACS12595" s="60"/>
      <c r="ACT12595" s="60"/>
      <c r="ACU12595" s="60"/>
      <c r="ACV12595" s="60"/>
      <c r="ACW12595" s="60"/>
      <c r="ACX12595" s="60"/>
      <c r="ACY12595" s="60">
        <v>0.90217437593989802</v>
      </c>
      <c r="ACZ12595" s="60"/>
      <c r="ADA12595" s="60"/>
      <c r="ADB12595" s="60"/>
      <c r="ADC12595" s="60"/>
      <c r="ADD12595" s="60"/>
      <c r="ADE12595" s="60"/>
    </row>
    <row r="12596" spans="760:785" x14ac:dyDescent="0.25">
      <c r="ACF12596" s="60"/>
      <c r="ACG12596" s="60"/>
      <c r="ACH12596" s="60"/>
      <c r="ACI12596" s="60"/>
      <c r="ACJ12596" s="60"/>
      <c r="ACK12596" s="60"/>
      <c r="ACL12596" s="60"/>
      <c r="ACM12596" s="60"/>
      <c r="ACN12596" s="60"/>
      <c r="ACO12596" s="60"/>
      <c r="ACP12596" s="60"/>
      <c r="ACQ12596" s="60"/>
      <c r="ACR12596" s="60"/>
      <c r="ACS12596" s="60"/>
      <c r="ACT12596" s="60"/>
      <c r="ACU12596" s="60"/>
      <c r="ACV12596" s="60"/>
      <c r="ACW12596" s="60"/>
      <c r="ACX12596" s="60"/>
      <c r="ACY12596" s="60">
        <v>0.90217128804290903</v>
      </c>
      <c r="ACZ12596" s="60"/>
      <c r="ADA12596" s="60"/>
      <c r="ADB12596" s="60"/>
      <c r="ADC12596" s="60"/>
      <c r="ADD12596" s="60"/>
      <c r="ADE12596" s="60"/>
    </row>
    <row r="12597" spans="760:785" x14ac:dyDescent="0.25">
      <c r="ACF12597" s="60"/>
      <c r="ACG12597" s="60"/>
      <c r="ACH12597" s="60"/>
      <c r="ACI12597" s="60"/>
      <c r="ACJ12597" s="60"/>
      <c r="ACK12597" s="60"/>
      <c r="ACL12597" s="60"/>
      <c r="ACM12597" s="60"/>
      <c r="ACN12597" s="60"/>
      <c r="ACO12597" s="60"/>
      <c r="ACP12597" s="60"/>
      <c r="ACQ12597" s="60"/>
      <c r="ACR12597" s="60"/>
      <c r="ACS12597" s="60"/>
      <c r="ACT12597" s="60"/>
      <c r="ACU12597" s="60"/>
      <c r="ACV12597" s="60"/>
      <c r="ACW12597" s="60"/>
      <c r="ACX12597" s="60"/>
      <c r="ACY12597" s="60">
        <v>0.90214774705254996</v>
      </c>
      <c r="ACZ12597" s="60"/>
      <c r="ADA12597" s="60"/>
      <c r="ADB12597" s="60"/>
      <c r="ADC12597" s="60"/>
      <c r="ADD12597" s="60"/>
      <c r="ADE12597" s="60"/>
    </row>
    <row r="12598" spans="760:785" x14ac:dyDescent="0.25">
      <c r="ACF12598" s="60"/>
      <c r="ACG12598" s="60"/>
      <c r="ACH12598" s="60"/>
      <c r="ACI12598" s="60"/>
      <c r="ACJ12598" s="60"/>
      <c r="ACK12598" s="60"/>
      <c r="ACL12598" s="60"/>
      <c r="ACM12598" s="60"/>
      <c r="ACN12598" s="60"/>
      <c r="ACO12598" s="60"/>
      <c r="ACP12598" s="60"/>
      <c r="ACQ12598" s="60"/>
      <c r="ACR12598" s="60"/>
      <c r="ACS12598" s="60"/>
      <c r="ACT12598" s="60"/>
      <c r="ACU12598" s="60"/>
      <c r="ACV12598" s="60"/>
      <c r="ACW12598" s="60"/>
      <c r="ACX12598" s="60"/>
      <c r="ACY12598" s="60">
        <v>0.90206921294391396</v>
      </c>
      <c r="ACZ12598" s="60"/>
      <c r="ADA12598" s="60"/>
      <c r="ADB12598" s="60"/>
      <c r="ADC12598" s="60"/>
      <c r="ADD12598" s="60"/>
      <c r="ADE12598" s="60"/>
    </row>
    <row r="12599" spans="760:785" x14ac:dyDescent="0.25">
      <c r="ACF12599" s="60"/>
      <c r="ACG12599" s="60"/>
      <c r="ACH12599" s="60"/>
      <c r="ACI12599" s="60"/>
      <c r="ACJ12599" s="60"/>
      <c r="ACK12599" s="60"/>
      <c r="ACL12599" s="60"/>
      <c r="ACM12599" s="60"/>
      <c r="ACN12599" s="60"/>
      <c r="ACO12599" s="60"/>
      <c r="ACP12599" s="60"/>
      <c r="ACQ12599" s="60"/>
      <c r="ACR12599" s="60"/>
      <c r="ACS12599" s="60"/>
      <c r="ACT12599" s="60"/>
      <c r="ACU12599" s="60"/>
      <c r="ACV12599" s="60"/>
      <c r="ACW12599" s="60"/>
      <c r="ACX12599" s="60"/>
      <c r="ACY12599" s="60">
        <v>0.90202440722108101</v>
      </c>
      <c r="ACZ12599" s="60"/>
      <c r="ADA12599" s="60"/>
      <c r="ADB12599" s="60"/>
      <c r="ADC12599" s="60"/>
      <c r="ADD12599" s="60"/>
      <c r="ADE12599" s="60"/>
    </row>
    <row r="12600" spans="760:785" x14ac:dyDescent="0.25">
      <c r="ACF12600" s="60"/>
      <c r="ACG12600" s="60"/>
      <c r="ACH12600" s="60"/>
      <c r="ACI12600" s="60"/>
      <c r="ACJ12600" s="60"/>
      <c r="ACK12600" s="60"/>
      <c r="ACL12600" s="60"/>
      <c r="ACM12600" s="60"/>
      <c r="ACN12600" s="60"/>
      <c r="ACO12600" s="60"/>
      <c r="ACP12600" s="60"/>
      <c r="ACQ12600" s="60"/>
      <c r="ACR12600" s="60"/>
      <c r="ACS12600" s="60"/>
      <c r="ACT12600" s="60"/>
      <c r="ACU12600" s="60"/>
      <c r="ACV12600" s="60"/>
      <c r="ACW12600" s="60"/>
      <c r="ACX12600" s="60"/>
      <c r="ACY12600" s="60">
        <v>0.90202303477236401</v>
      </c>
      <c r="ACZ12600" s="60"/>
      <c r="ADA12600" s="60"/>
      <c r="ADB12600" s="60"/>
      <c r="ADC12600" s="60"/>
      <c r="ADD12600" s="60"/>
      <c r="ADE12600" s="60"/>
    </row>
    <row r="12601" spans="760:785" x14ac:dyDescent="0.25">
      <c r="ACF12601" s="60"/>
      <c r="ACG12601" s="60"/>
      <c r="ACH12601" s="60"/>
      <c r="ACI12601" s="60"/>
      <c r="ACJ12601" s="60"/>
      <c r="ACK12601" s="60"/>
      <c r="ACL12601" s="60"/>
      <c r="ACM12601" s="60"/>
      <c r="ACN12601" s="60"/>
      <c r="ACO12601" s="60"/>
      <c r="ACP12601" s="60"/>
      <c r="ACQ12601" s="60"/>
      <c r="ACR12601" s="60"/>
      <c r="ACS12601" s="60"/>
      <c r="ACT12601" s="60"/>
      <c r="ACU12601" s="60"/>
      <c r="ACV12601" s="60"/>
      <c r="ACW12601" s="60"/>
      <c r="ACX12601" s="60"/>
      <c r="ACY12601" s="60">
        <v>0.90199590961093801</v>
      </c>
      <c r="ACZ12601" s="60"/>
      <c r="ADA12601" s="60"/>
      <c r="ADB12601" s="60"/>
      <c r="ADC12601" s="60"/>
      <c r="ADD12601" s="60"/>
      <c r="ADE12601" s="60"/>
    </row>
    <row r="12602" spans="760:785" x14ac:dyDescent="0.25">
      <c r="ACF12602" s="60"/>
      <c r="ACG12602" s="60"/>
      <c r="ACH12602" s="60"/>
      <c r="ACI12602" s="60"/>
      <c r="ACJ12602" s="60"/>
      <c r="ACK12602" s="60"/>
      <c r="ACL12602" s="60"/>
      <c r="ACM12602" s="60"/>
      <c r="ACN12602" s="60"/>
      <c r="ACO12602" s="60"/>
      <c r="ACP12602" s="60"/>
      <c r="ACQ12602" s="60"/>
      <c r="ACR12602" s="60"/>
      <c r="ACS12602" s="60"/>
      <c r="ACT12602" s="60"/>
      <c r="ACU12602" s="60"/>
      <c r="ACV12602" s="60"/>
      <c r="ACW12602" s="60"/>
      <c r="ACX12602" s="60"/>
      <c r="ACY12602" s="60">
        <v>0.90199233475141505</v>
      </c>
      <c r="ACZ12602" s="60"/>
      <c r="ADA12602" s="60"/>
      <c r="ADB12602" s="60"/>
      <c r="ADC12602" s="60"/>
      <c r="ADD12602" s="60"/>
      <c r="ADE12602" s="60"/>
    </row>
    <row r="12603" spans="760:785" x14ac:dyDescent="0.25">
      <c r="ACF12603" s="60"/>
      <c r="ACG12603" s="60"/>
      <c r="ACH12603" s="60"/>
      <c r="ACI12603" s="60"/>
      <c r="ACJ12603" s="60"/>
      <c r="ACK12603" s="60"/>
      <c r="ACL12603" s="60"/>
      <c r="ACM12603" s="60"/>
      <c r="ACN12603" s="60"/>
      <c r="ACO12603" s="60"/>
      <c r="ACP12603" s="60"/>
      <c r="ACQ12603" s="60"/>
      <c r="ACR12603" s="60"/>
      <c r="ACS12603" s="60"/>
      <c r="ACT12603" s="60"/>
      <c r="ACU12603" s="60"/>
      <c r="ACV12603" s="60"/>
      <c r="ACW12603" s="60"/>
      <c r="ACX12603" s="60"/>
      <c r="ACY12603" s="60">
        <v>0.90198309011546995</v>
      </c>
      <c r="ACZ12603" s="60"/>
      <c r="ADA12603" s="60"/>
      <c r="ADB12603" s="60"/>
      <c r="ADC12603" s="60"/>
      <c r="ADD12603" s="60"/>
      <c r="ADE12603" s="60"/>
    </row>
    <row r="12604" spans="760:785" x14ac:dyDescent="0.25">
      <c r="ACF12604" s="60"/>
      <c r="ACG12604" s="60"/>
      <c r="ACH12604" s="60"/>
      <c r="ACI12604" s="60"/>
      <c r="ACJ12604" s="60"/>
      <c r="ACK12604" s="60"/>
      <c r="ACL12604" s="60"/>
      <c r="ACM12604" s="60"/>
      <c r="ACN12604" s="60"/>
      <c r="ACO12604" s="60"/>
      <c r="ACP12604" s="60"/>
      <c r="ACQ12604" s="60"/>
      <c r="ACR12604" s="60"/>
      <c r="ACS12604" s="60"/>
      <c r="ACT12604" s="60"/>
      <c r="ACU12604" s="60"/>
      <c r="ACV12604" s="60"/>
      <c r="ACW12604" s="60"/>
      <c r="ACX12604" s="60"/>
      <c r="ACY12604" s="60">
        <v>0.90197149211254701</v>
      </c>
      <c r="ACZ12604" s="60"/>
      <c r="ADA12604" s="60"/>
      <c r="ADB12604" s="60"/>
      <c r="ADC12604" s="60"/>
      <c r="ADD12604" s="60"/>
      <c r="ADE12604" s="60"/>
    </row>
    <row r="12605" spans="760:785" x14ac:dyDescent="0.25">
      <c r="ACF12605" s="60"/>
      <c r="ACG12605" s="60"/>
      <c r="ACH12605" s="60"/>
      <c r="ACI12605" s="60"/>
      <c r="ACJ12605" s="60"/>
      <c r="ACK12605" s="60"/>
      <c r="ACL12605" s="60"/>
      <c r="ACM12605" s="60"/>
      <c r="ACN12605" s="60"/>
      <c r="ACO12605" s="60"/>
      <c r="ACP12605" s="60"/>
      <c r="ACQ12605" s="60"/>
      <c r="ACR12605" s="60"/>
      <c r="ACS12605" s="60"/>
      <c r="ACT12605" s="60"/>
      <c r="ACU12605" s="60"/>
      <c r="ACV12605" s="60"/>
      <c r="ACW12605" s="60"/>
      <c r="ACX12605" s="60"/>
      <c r="ACY12605" s="60">
        <v>0.901860774603787</v>
      </c>
      <c r="ACZ12605" s="60"/>
      <c r="ADA12605" s="60"/>
      <c r="ADB12605" s="60"/>
      <c r="ADC12605" s="60"/>
      <c r="ADD12605" s="60"/>
      <c r="ADE12605" s="60"/>
    </row>
    <row r="12606" spans="760:785" x14ac:dyDescent="0.25">
      <c r="ACF12606" s="60"/>
      <c r="ACG12606" s="60"/>
      <c r="ACH12606" s="60"/>
      <c r="ACI12606" s="60"/>
      <c r="ACJ12606" s="60"/>
      <c r="ACK12606" s="60"/>
      <c r="ACL12606" s="60"/>
      <c r="ACM12606" s="60"/>
      <c r="ACN12606" s="60"/>
      <c r="ACO12606" s="60"/>
      <c r="ACP12606" s="60"/>
      <c r="ACQ12606" s="60"/>
      <c r="ACR12606" s="60"/>
      <c r="ACS12606" s="60"/>
      <c r="ACT12606" s="60"/>
      <c r="ACU12606" s="60"/>
      <c r="ACV12606" s="60"/>
      <c r="ACW12606" s="60"/>
      <c r="ACX12606" s="60"/>
      <c r="ACY12606" s="60">
        <v>0.90186018438343596</v>
      </c>
      <c r="ACZ12606" s="60"/>
      <c r="ADA12606" s="60"/>
      <c r="ADB12606" s="60"/>
      <c r="ADC12606" s="60"/>
      <c r="ADD12606" s="60"/>
      <c r="ADE12606" s="60"/>
    </row>
    <row r="12607" spans="760:785" x14ac:dyDescent="0.25">
      <c r="ACF12607" s="60"/>
      <c r="ACG12607" s="60"/>
      <c r="ACH12607" s="60"/>
      <c r="ACI12607" s="60"/>
      <c r="ACJ12607" s="60"/>
      <c r="ACK12607" s="60"/>
      <c r="ACL12607" s="60"/>
      <c r="ACM12607" s="60"/>
      <c r="ACN12607" s="60"/>
      <c r="ACO12607" s="60"/>
      <c r="ACP12607" s="60"/>
      <c r="ACQ12607" s="60"/>
      <c r="ACR12607" s="60"/>
      <c r="ACS12607" s="60"/>
      <c r="ACT12607" s="60"/>
      <c r="ACU12607" s="60"/>
      <c r="ACV12607" s="60"/>
      <c r="ACW12607" s="60"/>
      <c r="ACX12607" s="60"/>
      <c r="ACY12607" s="60">
        <v>0.90183901707500602</v>
      </c>
      <c r="ACZ12607" s="60"/>
      <c r="ADA12607" s="60"/>
      <c r="ADB12607" s="60"/>
      <c r="ADC12607" s="60"/>
      <c r="ADD12607" s="60"/>
      <c r="ADE12607" s="60"/>
    </row>
    <row r="12608" spans="760:785" x14ac:dyDescent="0.25">
      <c r="ACF12608" s="60"/>
      <c r="ACG12608" s="60"/>
      <c r="ACH12608" s="60"/>
      <c r="ACI12608" s="60"/>
      <c r="ACJ12608" s="60"/>
      <c r="ACK12608" s="60"/>
      <c r="ACL12608" s="60"/>
      <c r="ACM12608" s="60"/>
      <c r="ACN12608" s="60"/>
      <c r="ACO12608" s="60"/>
      <c r="ACP12608" s="60"/>
      <c r="ACQ12608" s="60"/>
      <c r="ACR12608" s="60"/>
      <c r="ACS12608" s="60"/>
      <c r="ACT12608" s="60"/>
      <c r="ACU12608" s="60"/>
      <c r="ACV12608" s="60"/>
      <c r="ACW12608" s="60"/>
      <c r="ACX12608" s="60"/>
      <c r="ACY12608" s="60">
        <v>0.90183007391930603</v>
      </c>
      <c r="ACZ12608" s="60"/>
      <c r="ADA12608" s="60"/>
      <c r="ADB12608" s="60"/>
      <c r="ADC12608" s="60"/>
      <c r="ADD12608" s="60"/>
      <c r="ADE12608" s="60"/>
    </row>
    <row r="12609" spans="760:785" x14ac:dyDescent="0.25">
      <c r="ACF12609" s="60"/>
      <c r="ACG12609" s="60"/>
      <c r="ACH12609" s="60"/>
      <c r="ACI12609" s="60"/>
      <c r="ACJ12609" s="60"/>
      <c r="ACK12609" s="60"/>
      <c r="ACL12609" s="60"/>
      <c r="ACM12609" s="60"/>
      <c r="ACN12609" s="60"/>
      <c r="ACO12609" s="60"/>
      <c r="ACP12609" s="60"/>
      <c r="ACQ12609" s="60"/>
      <c r="ACR12609" s="60"/>
      <c r="ACS12609" s="60"/>
      <c r="ACT12609" s="60"/>
      <c r="ACU12609" s="60"/>
      <c r="ACV12609" s="60"/>
      <c r="ACW12609" s="60"/>
      <c r="ACX12609" s="60"/>
      <c r="ACY12609" s="60">
        <v>0.90179635871388997</v>
      </c>
      <c r="ACZ12609" s="60"/>
      <c r="ADA12609" s="60"/>
      <c r="ADB12609" s="60"/>
      <c r="ADC12609" s="60"/>
      <c r="ADD12609" s="60"/>
      <c r="ADE12609" s="60"/>
    </row>
    <row r="12610" spans="760:785" x14ac:dyDescent="0.25">
      <c r="ACF12610" s="60"/>
      <c r="ACG12610" s="60"/>
      <c r="ACH12610" s="60"/>
      <c r="ACI12610" s="60"/>
      <c r="ACJ12610" s="60"/>
      <c r="ACK12610" s="60"/>
      <c r="ACL12610" s="60"/>
      <c r="ACM12610" s="60"/>
      <c r="ACN12610" s="60"/>
      <c r="ACO12610" s="60"/>
      <c r="ACP12610" s="60"/>
      <c r="ACQ12610" s="60"/>
      <c r="ACR12610" s="60"/>
      <c r="ACS12610" s="60"/>
      <c r="ACT12610" s="60"/>
      <c r="ACU12610" s="60"/>
      <c r="ACV12610" s="60"/>
      <c r="ACW12610" s="60"/>
      <c r="ACX12610" s="60"/>
      <c r="ACY12610" s="60">
        <v>0.90167025920342903</v>
      </c>
      <c r="ACZ12610" s="60"/>
      <c r="ADA12610" s="60"/>
      <c r="ADB12610" s="60"/>
      <c r="ADC12610" s="60"/>
      <c r="ADD12610" s="60"/>
      <c r="ADE12610" s="60"/>
    </row>
    <row r="12611" spans="760:785" x14ac:dyDescent="0.25">
      <c r="ACF12611" s="60"/>
      <c r="ACG12611" s="60"/>
      <c r="ACH12611" s="60"/>
      <c r="ACI12611" s="60"/>
      <c r="ACJ12611" s="60"/>
      <c r="ACK12611" s="60"/>
      <c r="ACL12611" s="60"/>
      <c r="ACM12611" s="60"/>
      <c r="ACN12611" s="60"/>
      <c r="ACO12611" s="60"/>
      <c r="ACP12611" s="60"/>
      <c r="ACQ12611" s="60"/>
      <c r="ACR12611" s="60"/>
      <c r="ACS12611" s="60"/>
      <c r="ACT12611" s="60"/>
      <c r="ACU12611" s="60"/>
      <c r="ACV12611" s="60"/>
      <c r="ACW12611" s="60"/>
      <c r="ACX12611" s="60"/>
      <c r="ACY12611" s="60">
        <v>0.90155545897460398</v>
      </c>
      <c r="ACZ12611" s="60"/>
      <c r="ADA12611" s="60"/>
      <c r="ADB12611" s="60"/>
      <c r="ADC12611" s="60"/>
      <c r="ADD12611" s="60"/>
      <c r="ADE12611" s="60"/>
    </row>
    <row r="12612" spans="760:785" x14ac:dyDescent="0.25">
      <c r="ACF12612" s="60"/>
      <c r="ACG12612" s="60"/>
      <c r="ACH12612" s="60"/>
      <c r="ACI12612" s="60"/>
      <c r="ACJ12612" s="60"/>
      <c r="ACK12612" s="60"/>
      <c r="ACL12612" s="60"/>
      <c r="ACM12612" s="60"/>
      <c r="ACN12612" s="60"/>
      <c r="ACO12612" s="60"/>
      <c r="ACP12612" s="60"/>
      <c r="ACQ12612" s="60"/>
      <c r="ACR12612" s="60"/>
      <c r="ACS12612" s="60"/>
      <c r="ACT12612" s="60"/>
      <c r="ACU12612" s="60"/>
      <c r="ACV12612" s="60"/>
      <c r="ACW12612" s="60"/>
      <c r="ACX12612" s="60"/>
      <c r="ACY12612" s="60">
        <v>0.90154390107543003</v>
      </c>
      <c r="ACZ12612" s="60"/>
      <c r="ADA12612" s="60"/>
      <c r="ADB12612" s="60"/>
      <c r="ADC12612" s="60"/>
      <c r="ADD12612" s="60"/>
      <c r="ADE12612" s="60"/>
    </row>
    <row r="12613" spans="760:785" x14ac:dyDescent="0.25">
      <c r="ACF12613" s="60"/>
      <c r="ACG12613" s="60"/>
      <c r="ACH12613" s="60"/>
      <c r="ACI12613" s="60"/>
      <c r="ACJ12613" s="60"/>
      <c r="ACK12613" s="60"/>
      <c r="ACL12613" s="60"/>
      <c r="ACM12613" s="60"/>
      <c r="ACN12613" s="60"/>
      <c r="ACO12613" s="60"/>
      <c r="ACP12613" s="60"/>
      <c r="ACQ12613" s="60"/>
      <c r="ACR12613" s="60"/>
      <c r="ACS12613" s="60"/>
      <c r="ACT12613" s="60"/>
      <c r="ACU12613" s="60"/>
      <c r="ACV12613" s="60"/>
      <c r="ACW12613" s="60"/>
      <c r="ACX12613" s="60"/>
      <c r="ACY12613" s="60">
        <v>0.90153925608809704</v>
      </c>
      <c r="ACZ12613" s="60"/>
      <c r="ADA12613" s="60"/>
      <c r="ADB12613" s="60"/>
      <c r="ADC12613" s="60"/>
      <c r="ADD12613" s="60"/>
      <c r="ADE12613" s="60"/>
    </row>
    <row r="12614" spans="760:785" x14ac:dyDescent="0.25">
      <c r="ACF12614" s="60"/>
      <c r="ACG12614" s="60"/>
      <c r="ACH12614" s="60"/>
      <c r="ACI12614" s="60"/>
      <c r="ACJ12614" s="60"/>
      <c r="ACK12614" s="60"/>
      <c r="ACL12614" s="60"/>
      <c r="ACM12614" s="60"/>
      <c r="ACN12614" s="60"/>
      <c r="ACO12614" s="60"/>
      <c r="ACP12614" s="60"/>
      <c r="ACQ12614" s="60"/>
      <c r="ACR12614" s="60"/>
      <c r="ACS12614" s="60"/>
      <c r="ACT12614" s="60"/>
      <c r="ACU12614" s="60"/>
      <c r="ACV12614" s="60"/>
      <c r="ACW12614" s="60"/>
      <c r="ACX12614" s="60"/>
      <c r="ACY12614" s="60">
        <v>0.90150617092437602</v>
      </c>
      <c r="ACZ12614" s="60"/>
      <c r="ADA12614" s="60"/>
      <c r="ADB12614" s="60"/>
      <c r="ADC12614" s="60"/>
      <c r="ADD12614" s="60"/>
      <c r="ADE12614" s="60"/>
    </row>
    <row r="12615" spans="760:785" x14ac:dyDescent="0.25">
      <c r="ACF12615" s="60"/>
      <c r="ACG12615" s="60"/>
      <c r="ACH12615" s="60"/>
      <c r="ACI12615" s="60"/>
      <c r="ACJ12615" s="60"/>
      <c r="ACK12615" s="60"/>
      <c r="ACL12615" s="60"/>
      <c r="ACM12615" s="60"/>
      <c r="ACN12615" s="60"/>
      <c r="ACO12615" s="60"/>
      <c r="ACP12615" s="60"/>
      <c r="ACQ12615" s="60"/>
      <c r="ACR12615" s="60"/>
      <c r="ACS12615" s="60"/>
      <c r="ACT12615" s="60"/>
      <c r="ACU12615" s="60"/>
      <c r="ACV12615" s="60"/>
      <c r="ACW12615" s="60"/>
      <c r="ACX12615" s="60"/>
      <c r="ACY12615" s="60">
        <v>0.90147676002566501</v>
      </c>
      <c r="ACZ12615" s="60"/>
      <c r="ADA12615" s="60"/>
      <c r="ADB12615" s="60"/>
      <c r="ADC12615" s="60"/>
      <c r="ADD12615" s="60"/>
      <c r="ADE12615" s="60"/>
    </row>
    <row r="12616" spans="760:785" x14ac:dyDescent="0.25">
      <c r="ACF12616" s="60"/>
      <c r="ACG12616" s="60"/>
      <c r="ACH12616" s="60"/>
      <c r="ACI12616" s="60"/>
      <c r="ACJ12616" s="60"/>
      <c r="ACK12616" s="60"/>
      <c r="ACL12616" s="60"/>
      <c r="ACM12616" s="60"/>
      <c r="ACN12616" s="60"/>
      <c r="ACO12616" s="60"/>
      <c r="ACP12616" s="60"/>
      <c r="ACQ12616" s="60"/>
      <c r="ACR12616" s="60"/>
      <c r="ACS12616" s="60"/>
      <c r="ACT12616" s="60"/>
      <c r="ACU12616" s="60"/>
      <c r="ACV12616" s="60"/>
      <c r="ACW12616" s="60"/>
      <c r="ACX12616" s="60"/>
      <c r="ACY12616" s="60">
        <v>0.90143105479264396</v>
      </c>
      <c r="ACZ12616" s="60"/>
      <c r="ADA12616" s="60"/>
      <c r="ADB12616" s="60"/>
      <c r="ADC12616" s="60"/>
      <c r="ADD12616" s="60"/>
      <c r="ADE12616" s="60"/>
    </row>
    <row r="12617" spans="760:785" x14ac:dyDescent="0.25">
      <c r="ACF12617" s="60"/>
      <c r="ACG12617" s="60"/>
      <c r="ACH12617" s="60"/>
      <c r="ACI12617" s="60"/>
      <c r="ACJ12617" s="60"/>
      <c r="ACK12617" s="60"/>
      <c r="ACL12617" s="60"/>
      <c r="ACM12617" s="60"/>
      <c r="ACN12617" s="60"/>
      <c r="ACO12617" s="60"/>
      <c r="ACP12617" s="60"/>
      <c r="ACQ12617" s="60"/>
      <c r="ACR12617" s="60"/>
      <c r="ACS12617" s="60"/>
      <c r="ACT12617" s="60"/>
      <c r="ACU12617" s="60"/>
      <c r="ACV12617" s="60"/>
      <c r="ACW12617" s="60"/>
      <c r="ACX12617" s="60"/>
      <c r="ACY12617" s="60">
        <v>0.90138947841085004</v>
      </c>
      <c r="ACZ12617" s="60"/>
      <c r="ADA12617" s="60"/>
      <c r="ADB12617" s="60"/>
      <c r="ADC12617" s="60"/>
      <c r="ADD12617" s="60"/>
      <c r="ADE12617" s="60"/>
    </row>
    <row r="12618" spans="760:785" x14ac:dyDescent="0.25">
      <c r="ACF12618" s="60"/>
      <c r="ACG12618" s="60"/>
      <c r="ACH12618" s="60"/>
      <c r="ACI12618" s="60"/>
      <c r="ACJ12618" s="60"/>
      <c r="ACK12618" s="60"/>
      <c r="ACL12618" s="60"/>
      <c r="ACM12618" s="60"/>
      <c r="ACN12618" s="60"/>
      <c r="ACO12618" s="60"/>
      <c r="ACP12618" s="60"/>
      <c r="ACQ12618" s="60"/>
      <c r="ACR12618" s="60"/>
      <c r="ACS12618" s="60"/>
      <c r="ACT12618" s="60"/>
      <c r="ACU12618" s="60"/>
      <c r="ACV12618" s="60"/>
      <c r="ACW12618" s="60"/>
      <c r="ACX12618" s="60"/>
      <c r="ACY12618" s="60">
        <v>0.90133794807572598</v>
      </c>
      <c r="ACZ12618" s="60"/>
      <c r="ADA12618" s="60"/>
      <c r="ADB12618" s="60"/>
      <c r="ADC12618" s="60"/>
      <c r="ADD12618" s="60"/>
      <c r="ADE12618" s="60"/>
    </row>
    <row r="12619" spans="760:785" x14ac:dyDescent="0.25">
      <c r="ACF12619" s="60"/>
      <c r="ACG12619" s="60"/>
      <c r="ACH12619" s="60"/>
      <c r="ACI12619" s="60"/>
      <c r="ACJ12619" s="60"/>
      <c r="ACK12619" s="60"/>
      <c r="ACL12619" s="60"/>
      <c r="ACM12619" s="60"/>
      <c r="ACN12619" s="60"/>
      <c r="ACO12619" s="60"/>
      <c r="ACP12619" s="60"/>
      <c r="ACQ12619" s="60"/>
      <c r="ACR12619" s="60"/>
      <c r="ACS12619" s="60"/>
      <c r="ACT12619" s="60"/>
      <c r="ACU12619" s="60"/>
      <c r="ACV12619" s="60"/>
      <c r="ACW12619" s="60"/>
      <c r="ACX12619" s="60"/>
      <c r="ACY12619" s="60">
        <v>0.90130419445273302</v>
      </c>
      <c r="ACZ12619" s="60"/>
      <c r="ADA12619" s="60"/>
      <c r="ADB12619" s="60"/>
      <c r="ADC12619" s="60"/>
      <c r="ADD12619" s="60"/>
      <c r="ADE12619" s="60"/>
    </row>
    <row r="12620" spans="760:785" x14ac:dyDescent="0.25">
      <c r="ACF12620" s="60"/>
      <c r="ACG12620" s="60"/>
      <c r="ACH12620" s="60"/>
      <c r="ACI12620" s="60"/>
      <c r="ACJ12620" s="60"/>
      <c r="ACK12620" s="60"/>
      <c r="ACL12620" s="60"/>
      <c r="ACM12620" s="60"/>
      <c r="ACN12620" s="60"/>
      <c r="ACO12620" s="60"/>
      <c r="ACP12620" s="60"/>
      <c r="ACQ12620" s="60"/>
      <c r="ACR12620" s="60"/>
      <c r="ACS12620" s="60"/>
      <c r="ACT12620" s="60"/>
      <c r="ACU12620" s="60"/>
      <c r="ACV12620" s="60"/>
      <c r="ACW12620" s="60"/>
      <c r="ACX12620" s="60"/>
      <c r="ACY12620" s="60">
        <v>0.90119985313330597</v>
      </c>
      <c r="ACZ12620" s="60"/>
      <c r="ADA12620" s="60"/>
      <c r="ADB12620" s="60"/>
      <c r="ADC12620" s="60"/>
      <c r="ADD12620" s="60"/>
      <c r="ADE12620" s="60"/>
    </row>
    <row r="12621" spans="760:785" x14ac:dyDescent="0.25">
      <c r="ACF12621" s="60"/>
      <c r="ACG12621" s="60"/>
      <c r="ACH12621" s="60"/>
      <c r="ACI12621" s="60"/>
      <c r="ACJ12621" s="60"/>
      <c r="ACK12621" s="60"/>
      <c r="ACL12621" s="60"/>
      <c r="ACM12621" s="60"/>
      <c r="ACN12621" s="60"/>
      <c r="ACO12621" s="60"/>
      <c r="ACP12621" s="60"/>
      <c r="ACQ12621" s="60"/>
      <c r="ACR12621" s="60"/>
      <c r="ACS12621" s="60"/>
      <c r="ACT12621" s="60"/>
      <c r="ACU12621" s="60"/>
      <c r="ACV12621" s="60"/>
      <c r="ACW12621" s="60"/>
      <c r="ACX12621" s="60"/>
      <c r="ACY12621" s="60">
        <v>0.90117840605089505</v>
      </c>
      <c r="ACZ12621" s="60"/>
      <c r="ADA12621" s="60"/>
      <c r="ADB12621" s="60"/>
      <c r="ADC12621" s="60"/>
      <c r="ADD12621" s="60"/>
      <c r="ADE12621" s="60"/>
    </row>
    <row r="12622" spans="760:785" x14ac:dyDescent="0.25">
      <c r="ACF12622" s="60"/>
      <c r="ACG12622" s="60"/>
      <c r="ACH12622" s="60"/>
      <c r="ACI12622" s="60"/>
      <c r="ACJ12622" s="60"/>
      <c r="ACK12622" s="60"/>
      <c r="ACL12622" s="60"/>
      <c r="ACM12622" s="60"/>
      <c r="ACN12622" s="60"/>
      <c r="ACO12622" s="60"/>
      <c r="ACP12622" s="60"/>
      <c r="ACQ12622" s="60"/>
      <c r="ACR12622" s="60"/>
      <c r="ACS12622" s="60"/>
      <c r="ACT12622" s="60"/>
      <c r="ACU12622" s="60"/>
      <c r="ACV12622" s="60"/>
      <c r="ACW12622" s="60"/>
      <c r="ACX12622" s="60"/>
      <c r="ACY12622" s="60">
        <v>0.90114679556728305</v>
      </c>
      <c r="ACZ12622" s="60"/>
      <c r="ADA12622" s="60"/>
      <c r="ADB12622" s="60"/>
      <c r="ADC12622" s="60"/>
      <c r="ADD12622" s="60"/>
      <c r="ADE12622" s="60"/>
    </row>
    <row r="12623" spans="760:785" x14ac:dyDescent="0.25">
      <c r="ACF12623" s="60"/>
      <c r="ACG12623" s="60"/>
      <c r="ACH12623" s="60"/>
      <c r="ACI12623" s="60"/>
      <c r="ACJ12623" s="60"/>
      <c r="ACK12623" s="60"/>
      <c r="ACL12623" s="60"/>
      <c r="ACM12623" s="60"/>
      <c r="ACN12623" s="60"/>
      <c r="ACO12623" s="60"/>
      <c r="ACP12623" s="60"/>
      <c r="ACQ12623" s="60"/>
      <c r="ACR12623" s="60"/>
      <c r="ACS12623" s="60"/>
      <c r="ACT12623" s="60"/>
      <c r="ACU12623" s="60"/>
      <c r="ACV12623" s="60"/>
      <c r="ACW12623" s="60"/>
      <c r="ACX12623" s="60"/>
      <c r="ACY12623" s="60">
        <v>0.90108713657911099</v>
      </c>
      <c r="ACZ12623" s="60"/>
      <c r="ADA12623" s="60"/>
      <c r="ADB12623" s="60"/>
      <c r="ADC12623" s="60"/>
      <c r="ADD12623" s="60"/>
      <c r="ADE12623" s="60"/>
    </row>
    <row r="12624" spans="760:785" x14ac:dyDescent="0.25">
      <c r="ACF12624" s="60"/>
      <c r="ACG12624" s="60"/>
      <c r="ACH12624" s="60"/>
      <c r="ACI12624" s="60"/>
      <c r="ACJ12624" s="60"/>
      <c r="ACK12624" s="60"/>
      <c r="ACL12624" s="60"/>
      <c r="ACM12624" s="60"/>
      <c r="ACN12624" s="60"/>
      <c r="ACO12624" s="60"/>
      <c r="ACP12624" s="60"/>
      <c r="ACQ12624" s="60"/>
      <c r="ACR12624" s="60"/>
      <c r="ACS12624" s="60"/>
      <c r="ACT12624" s="60"/>
      <c r="ACU12624" s="60"/>
      <c r="ACV12624" s="60"/>
      <c r="ACW12624" s="60"/>
      <c r="ACX12624" s="60"/>
      <c r="ACY12624" s="60">
        <v>0.901065288519179</v>
      </c>
      <c r="ACZ12624" s="60"/>
      <c r="ADA12624" s="60"/>
      <c r="ADB12624" s="60"/>
      <c r="ADC12624" s="60"/>
      <c r="ADD12624" s="60"/>
      <c r="ADE12624" s="60"/>
    </row>
    <row r="12625" spans="760:785" x14ac:dyDescent="0.25">
      <c r="ACF12625" s="60"/>
      <c r="ACG12625" s="60"/>
      <c r="ACH12625" s="60"/>
      <c r="ACI12625" s="60"/>
      <c r="ACJ12625" s="60"/>
      <c r="ACK12625" s="60"/>
      <c r="ACL12625" s="60"/>
      <c r="ACM12625" s="60"/>
      <c r="ACN12625" s="60"/>
      <c r="ACO12625" s="60"/>
      <c r="ACP12625" s="60"/>
      <c r="ACQ12625" s="60"/>
      <c r="ACR12625" s="60"/>
      <c r="ACS12625" s="60"/>
      <c r="ACT12625" s="60"/>
      <c r="ACU12625" s="60"/>
      <c r="ACV12625" s="60"/>
      <c r="ACW12625" s="60"/>
      <c r="ACX12625" s="60"/>
      <c r="ACY12625" s="60">
        <v>0.90104470936826098</v>
      </c>
      <c r="ACZ12625" s="60"/>
      <c r="ADA12625" s="60"/>
      <c r="ADB12625" s="60"/>
      <c r="ADC12625" s="60"/>
      <c r="ADD12625" s="60"/>
      <c r="ADE12625" s="60"/>
    </row>
    <row r="12626" spans="760:785" x14ac:dyDescent="0.25">
      <c r="ACF12626" s="60"/>
      <c r="ACG12626" s="60"/>
      <c r="ACH12626" s="60"/>
      <c r="ACI12626" s="60"/>
      <c r="ACJ12626" s="60"/>
      <c r="ACK12626" s="60"/>
      <c r="ACL12626" s="60"/>
      <c r="ACM12626" s="60"/>
      <c r="ACN12626" s="60"/>
      <c r="ACO12626" s="60"/>
      <c r="ACP12626" s="60"/>
      <c r="ACQ12626" s="60"/>
      <c r="ACR12626" s="60"/>
      <c r="ACS12626" s="60"/>
      <c r="ACT12626" s="60"/>
      <c r="ACU12626" s="60"/>
      <c r="ACV12626" s="60"/>
      <c r="ACW12626" s="60"/>
      <c r="ACX12626" s="60"/>
      <c r="ACY12626" s="60">
        <v>0.901032448745262</v>
      </c>
      <c r="ACZ12626" s="60"/>
      <c r="ADA12626" s="60"/>
      <c r="ADB12626" s="60"/>
      <c r="ADC12626" s="60"/>
      <c r="ADD12626" s="60"/>
      <c r="ADE12626" s="60"/>
    </row>
    <row r="12627" spans="760:785" x14ac:dyDescent="0.25">
      <c r="ACF12627" s="60"/>
      <c r="ACG12627" s="60"/>
      <c r="ACH12627" s="60"/>
      <c r="ACI12627" s="60"/>
      <c r="ACJ12627" s="60"/>
      <c r="ACK12627" s="60"/>
      <c r="ACL12627" s="60"/>
      <c r="ACM12627" s="60"/>
      <c r="ACN12627" s="60"/>
      <c r="ACO12627" s="60"/>
      <c r="ACP12627" s="60"/>
      <c r="ACQ12627" s="60"/>
      <c r="ACR12627" s="60"/>
      <c r="ACS12627" s="60"/>
      <c r="ACT12627" s="60"/>
      <c r="ACU12627" s="60"/>
      <c r="ACV12627" s="60"/>
      <c r="ACW12627" s="60"/>
      <c r="ACX12627" s="60"/>
      <c r="ACY12627" s="60">
        <v>0.90092361066954396</v>
      </c>
      <c r="ACZ12627" s="60"/>
      <c r="ADA12627" s="60"/>
      <c r="ADB12627" s="60"/>
      <c r="ADC12627" s="60"/>
      <c r="ADD12627" s="60"/>
      <c r="ADE12627" s="60"/>
    </row>
    <row r="12628" spans="760:785" x14ac:dyDescent="0.25">
      <c r="ACF12628" s="60"/>
      <c r="ACG12628" s="60"/>
      <c r="ACH12628" s="60"/>
      <c r="ACI12628" s="60"/>
      <c r="ACJ12628" s="60"/>
      <c r="ACK12628" s="60"/>
      <c r="ACL12628" s="60"/>
      <c r="ACM12628" s="60"/>
      <c r="ACN12628" s="60"/>
      <c r="ACO12628" s="60"/>
      <c r="ACP12628" s="60"/>
      <c r="ACQ12628" s="60"/>
      <c r="ACR12628" s="60"/>
      <c r="ACS12628" s="60"/>
      <c r="ACT12628" s="60"/>
      <c r="ACU12628" s="60"/>
      <c r="ACV12628" s="60"/>
      <c r="ACW12628" s="60"/>
      <c r="ACX12628" s="60"/>
      <c r="ACY12628" s="60">
        <v>0.900818256707693</v>
      </c>
      <c r="ACZ12628" s="60"/>
      <c r="ADA12628" s="60"/>
      <c r="ADB12628" s="60"/>
      <c r="ADC12628" s="60"/>
      <c r="ADD12628" s="60"/>
      <c r="ADE12628" s="60"/>
    </row>
    <row r="12629" spans="760:785" x14ac:dyDescent="0.25">
      <c r="ACF12629" s="60"/>
      <c r="ACG12629" s="60"/>
      <c r="ACH12629" s="60"/>
      <c r="ACI12629" s="60"/>
      <c r="ACJ12629" s="60"/>
      <c r="ACK12629" s="60"/>
      <c r="ACL12629" s="60"/>
      <c r="ACM12629" s="60"/>
      <c r="ACN12629" s="60"/>
      <c r="ACO12629" s="60"/>
      <c r="ACP12629" s="60"/>
      <c r="ACQ12629" s="60"/>
      <c r="ACR12629" s="60"/>
      <c r="ACS12629" s="60"/>
      <c r="ACT12629" s="60"/>
      <c r="ACU12629" s="60"/>
      <c r="ACV12629" s="60"/>
      <c r="ACW12629" s="60"/>
      <c r="ACX12629" s="60"/>
      <c r="ACY12629" s="60">
        <v>0.90079349336535097</v>
      </c>
      <c r="ACZ12629" s="60"/>
      <c r="ADA12629" s="60"/>
      <c r="ADB12629" s="60"/>
      <c r="ADC12629" s="60"/>
      <c r="ADD12629" s="60"/>
      <c r="ADE12629" s="60"/>
    </row>
    <row r="12630" spans="760:785" x14ac:dyDescent="0.25">
      <c r="ACF12630" s="60"/>
      <c r="ACG12630" s="60"/>
      <c r="ACH12630" s="60"/>
      <c r="ACI12630" s="60"/>
      <c r="ACJ12630" s="60"/>
      <c r="ACK12630" s="60"/>
      <c r="ACL12630" s="60"/>
      <c r="ACM12630" s="60"/>
      <c r="ACN12630" s="60"/>
      <c r="ACO12630" s="60"/>
      <c r="ACP12630" s="60"/>
      <c r="ACQ12630" s="60"/>
      <c r="ACR12630" s="60"/>
      <c r="ACS12630" s="60"/>
      <c r="ACT12630" s="60"/>
      <c r="ACU12630" s="60"/>
      <c r="ACV12630" s="60"/>
      <c r="ACW12630" s="60"/>
      <c r="ACX12630" s="60"/>
      <c r="ACY12630" s="60">
        <v>0.90074845017779603</v>
      </c>
      <c r="ACZ12630" s="60"/>
      <c r="ADA12630" s="60"/>
      <c r="ADB12630" s="60"/>
      <c r="ADC12630" s="60"/>
      <c r="ADD12630" s="60"/>
      <c r="ADE12630" s="60"/>
    </row>
    <row r="12631" spans="760:785" x14ac:dyDescent="0.25">
      <c r="ACF12631" s="60"/>
      <c r="ACG12631" s="60"/>
      <c r="ACH12631" s="60"/>
      <c r="ACI12631" s="60"/>
      <c r="ACJ12631" s="60"/>
      <c r="ACK12631" s="60"/>
      <c r="ACL12631" s="60"/>
      <c r="ACM12631" s="60"/>
      <c r="ACN12631" s="60"/>
      <c r="ACO12631" s="60"/>
      <c r="ACP12631" s="60"/>
      <c r="ACQ12631" s="60"/>
      <c r="ACR12631" s="60"/>
      <c r="ACS12631" s="60"/>
      <c r="ACT12631" s="60"/>
      <c r="ACU12631" s="60"/>
      <c r="ACV12631" s="60"/>
      <c r="ACW12631" s="60"/>
      <c r="ACX12631" s="60"/>
      <c r="ACY12631" s="60">
        <v>0.90073758040923002</v>
      </c>
      <c r="ACZ12631" s="60"/>
      <c r="ADA12631" s="60"/>
      <c r="ADB12631" s="60"/>
      <c r="ADC12631" s="60"/>
      <c r="ADD12631" s="60"/>
      <c r="ADE12631" s="60"/>
    </row>
    <row r="12632" spans="760:785" x14ac:dyDescent="0.25">
      <c r="ACF12632" s="60"/>
      <c r="ACG12632" s="60"/>
      <c r="ACH12632" s="60"/>
      <c r="ACI12632" s="60"/>
      <c r="ACJ12632" s="60"/>
      <c r="ACK12632" s="60"/>
      <c r="ACL12632" s="60"/>
      <c r="ACM12632" s="60"/>
      <c r="ACN12632" s="60"/>
      <c r="ACO12632" s="60"/>
      <c r="ACP12632" s="60"/>
      <c r="ACQ12632" s="60"/>
      <c r="ACR12632" s="60"/>
      <c r="ACS12632" s="60"/>
      <c r="ACT12632" s="60"/>
      <c r="ACU12632" s="60"/>
      <c r="ACV12632" s="60"/>
      <c r="ACW12632" s="60"/>
      <c r="ACX12632" s="60"/>
      <c r="ACY12632" s="60">
        <v>0.90073396171333697</v>
      </c>
      <c r="ACZ12632" s="60"/>
      <c r="ADA12632" s="60"/>
      <c r="ADB12632" s="60"/>
      <c r="ADC12632" s="60"/>
      <c r="ADD12632" s="60"/>
      <c r="ADE12632" s="60"/>
    </row>
    <row r="12633" spans="760:785" x14ac:dyDescent="0.25">
      <c r="ACF12633" s="60"/>
      <c r="ACG12633" s="60"/>
      <c r="ACH12633" s="60"/>
      <c r="ACI12633" s="60"/>
      <c r="ACJ12633" s="60"/>
      <c r="ACK12633" s="60"/>
      <c r="ACL12633" s="60"/>
      <c r="ACM12633" s="60"/>
      <c r="ACN12633" s="60"/>
      <c r="ACO12633" s="60"/>
      <c r="ACP12633" s="60"/>
      <c r="ACQ12633" s="60"/>
      <c r="ACR12633" s="60"/>
      <c r="ACS12633" s="60"/>
      <c r="ACT12633" s="60"/>
      <c r="ACU12633" s="60"/>
      <c r="ACV12633" s="60"/>
      <c r="ACW12633" s="60"/>
      <c r="ACX12633" s="60"/>
      <c r="ACY12633" s="60">
        <v>0.90069418904663001</v>
      </c>
      <c r="ACZ12633" s="60"/>
      <c r="ADA12633" s="60"/>
      <c r="ADB12633" s="60"/>
      <c r="ADC12633" s="60"/>
      <c r="ADD12633" s="60"/>
      <c r="ADE12633" s="60"/>
    </row>
    <row r="12634" spans="760:785" x14ac:dyDescent="0.25">
      <c r="ACF12634" s="60"/>
      <c r="ACG12634" s="60"/>
      <c r="ACH12634" s="60"/>
      <c r="ACI12634" s="60"/>
      <c r="ACJ12634" s="60"/>
      <c r="ACK12634" s="60"/>
      <c r="ACL12634" s="60"/>
      <c r="ACM12634" s="60"/>
      <c r="ACN12634" s="60"/>
      <c r="ACO12634" s="60"/>
      <c r="ACP12634" s="60"/>
      <c r="ACQ12634" s="60"/>
      <c r="ACR12634" s="60"/>
      <c r="ACS12634" s="60"/>
      <c r="ACT12634" s="60"/>
      <c r="ACU12634" s="60"/>
      <c r="ACV12634" s="60"/>
      <c r="ACW12634" s="60"/>
      <c r="ACX12634" s="60"/>
      <c r="ACY12634" s="60">
        <v>0.90062574959323105</v>
      </c>
      <c r="ACZ12634" s="60"/>
      <c r="ADA12634" s="60"/>
      <c r="ADB12634" s="60"/>
      <c r="ADC12634" s="60"/>
      <c r="ADD12634" s="60"/>
      <c r="ADE12634" s="60"/>
    </row>
    <row r="12635" spans="760:785" x14ac:dyDescent="0.25">
      <c r="ACF12635" s="60"/>
      <c r="ACG12635" s="60"/>
      <c r="ACH12635" s="60"/>
      <c r="ACI12635" s="60"/>
      <c r="ACJ12635" s="60"/>
      <c r="ACK12635" s="60"/>
      <c r="ACL12635" s="60"/>
      <c r="ACM12635" s="60"/>
      <c r="ACN12635" s="60"/>
      <c r="ACO12635" s="60"/>
      <c r="ACP12635" s="60"/>
      <c r="ACQ12635" s="60"/>
      <c r="ACR12635" s="60"/>
      <c r="ACS12635" s="60"/>
      <c r="ACT12635" s="60"/>
      <c r="ACU12635" s="60"/>
      <c r="ACV12635" s="60"/>
      <c r="ACW12635" s="60"/>
      <c r="ACX12635" s="60"/>
      <c r="ACY12635" s="60">
        <v>0.90062110187076405</v>
      </c>
      <c r="ACZ12635" s="60"/>
      <c r="ADA12635" s="60"/>
      <c r="ADB12635" s="60"/>
      <c r="ADC12635" s="60"/>
      <c r="ADD12635" s="60"/>
      <c r="ADE12635" s="60"/>
    </row>
    <row r="12636" spans="760:785" x14ac:dyDescent="0.25">
      <c r="ACF12636" s="60"/>
      <c r="ACG12636" s="60"/>
      <c r="ACH12636" s="60"/>
      <c r="ACI12636" s="60"/>
      <c r="ACJ12636" s="60"/>
      <c r="ACK12636" s="60"/>
      <c r="ACL12636" s="60"/>
      <c r="ACM12636" s="60"/>
      <c r="ACN12636" s="60"/>
      <c r="ACO12636" s="60"/>
      <c r="ACP12636" s="60"/>
      <c r="ACQ12636" s="60"/>
      <c r="ACR12636" s="60"/>
      <c r="ACS12636" s="60"/>
      <c r="ACT12636" s="60"/>
      <c r="ACU12636" s="60"/>
      <c r="ACV12636" s="60"/>
      <c r="ACW12636" s="60"/>
      <c r="ACX12636" s="60"/>
      <c r="ACY12636" s="60">
        <v>0.90061748085705595</v>
      </c>
      <c r="ACZ12636" s="60"/>
      <c r="ADA12636" s="60"/>
      <c r="ADB12636" s="60"/>
      <c r="ADC12636" s="60"/>
      <c r="ADD12636" s="60"/>
      <c r="ADE12636" s="60"/>
    </row>
    <row r="12637" spans="760:785" x14ac:dyDescent="0.25">
      <c r="ACF12637" s="60"/>
      <c r="ACG12637" s="60"/>
      <c r="ACH12637" s="60"/>
      <c r="ACI12637" s="60"/>
      <c r="ACJ12637" s="60"/>
      <c r="ACK12637" s="60"/>
      <c r="ACL12637" s="60"/>
      <c r="ACM12637" s="60"/>
      <c r="ACN12637" s="60"/>
      <c r="ACO12637" s="60"/>
      <c r="ACP12637" s="60"/>
      <c r="ACQ12637" s="60"/>
      <c r="ACR12637" s="60"/>
      <c r="ACS12637" s="60"/>
      <c r="ACT12637" s="60"/>
      <c r="ACU12637" s="60"/>
      <c r="ACV12637" s="60"/>
      <c r="ACW12637" s="60"/>
      <c r="ACX12637" s="60"/>
      <c r="ACY12637" s="60">
        <v>0.900601212251538</v>
      </c>
      <c r="ACZ12637" s="60"/>
      <c r="ADA12637" s="60"/>
      <c r="ADB12637" s="60"/>
      <c r="ADC12637" s="60"/>
      <c r="ADD12637" s="60"/>
      <c r="ADE12637" s="60"/>
    </row>
    <row r="12638" spans="760:785" x14ac:dyDescent="0.25">
      <c r="ACF12638" s="60"/>
      <c r="ACG12638" s="60"/>
      <c r="ACH12638" s="60"/>
      <c r="ACI12638" s="60"/>
      <c r="ACJ12638" s="60"/>
      <c r="ACK12638" s="60"/>
      <c r="ACL12638" s="60"/>
      <c r="ACM12638" s="60"/>
      <c r="ACN12638" s="60"/>
      <c r="ACO12638" s="60"/>
      <c r="ACP12638" s="60"/>
      <c r="ACQ12638" s="60"/>
      <c r="ACR12638" s="60"/>
      <c r="ACS12638" s="60"/>
      <c r="ACT12638" s="60"/>
      <c r="ACU12638" s="60"/>
      <c r="ACV12638" s="60"/>
      <c r="ACW12638" s="60"/>
      <c r="ACX12638" s="60"/>
      <c r="ACY12638" s="60">
        <v>0.90058672978445597</v>
      </c>
      <c r="ACZ12638" s="60"/>
      <c r="ADA12638" s="60"/>
      <c r="ADB12638" s="60"/>
      <c r="ADC12638" s="60"/>
      <c r="ADD12638" s="60"/>
      <c r="ADE12638" s="60"/>
    </row>
    <row r="12639" spans="760:785" x14ac:dyDescent="0.25">
      <c r="ACF12639" s="60"/>
      <c r="ACG12639" s="60"/>
      <c r="ACH12639" s="60"/>
      <c r="ACI12639" s="60"/>
      <c r="ACJ12639" s="60"/>
      <c r="ACK12639" s="60"/>
      <c r="ACL12639" s="60"/>
      <c r="ACM12639" s="60"/>
      <c r="ACN12639" s="60"/>
      <c r="ACO12639" s="60"/>
      <c r="ACP12639" s="60"/>
      <c r="ACQ12639" s="60"/>
      <c r="ACR12639" s="60"/>
      <c r="ACS12639" s="60"/>
      <c r="ACT12639" s="60"/>
      <c r="ACU12639" s="60"/>
      <c r="ACV12639" s="60"/>
      <c r="ACW12639" s="60"/>
      <c r="ACX12639" s="60"/>
      <c r="ACY12639" s="60">
        <v>0.90054037829978695</v>
      </c>
      <c r="ACZ12639" s="60"/>
      <c r="ADA12639" s="60"/>
      <c r="ADB12639" s="60"/>
      <c r="ADC12639" s="60"/>
      <c r="ADD12639" s="60"/>
      <c r="ADE12639" s="60"/>
    </row>
    <row r="12640" spans="760:785" x14ac:dyDescent="0.25">
      <c r="ACF12640" s="60"/>
      <c r="ACG12640" s="60"/>
      <c r="ACH12640" s="60"/>
      <c r="ACI12640" s="60"/>
      <c r="ACJ12640" s="60"/>
      <c r="ACK12640" s="60"/>
      <c r="ACL12640" s="60"/>
      <c r="ACM12640" s="60"/>
      <c r="ACN12640" s="60"/>
      <c r="ACO12640" s="60"/>
      <c r="ACP12640" s="60"/>
      <c r="ACQ12640" s="60"/>
      <c r="ACR12640" s="60"/>
      <c r="ACS12640" s="60"/>
      <c r="ACT12640" s="60"/>
      <c r="ACU12640" s="60"/>
      <c r="ACV12640" s="60"/>
      <c r="ACW12640" s="60"/>
      <c r="ACX12640" s="60"/>
      <c r="ACY12640" s="60">
        <v>0.90051998947099698</v>
      </c>
      <c r="ACZ12640" s="60"/>
      <c r="ADA12640" s="60"/>
      <c r="ADB12640" s="60"/>
      <c r="ADC12640" s="60"/>
      <c r="ADD12640" s="60"/>
      <c r="ADE12640" s="60"/>
    </row>
    <row r="12641" spans="760:785" x14ac:dyDescent="0.25">
      <c r="ACF12641" s="60"/>
      <c r="ACG12641" s="60"/>
      <c r="ACH12641" s="60"/>
      <c r="ACI12641" s="60"/>
      <c r="ACJ12641" s="60"/>
      <c r="ACK12641" s="60"/>
      <c r="ACL12641" s="60"/>
      <c r="ACM12641" s="60"/>
      <c r="ACN12641" s="60"/>
      <c r="ACO12641" s="60"/>
      <c r="ACP12641" s="60"/>
      <c r="ACQ12641" s="60"/>
      <c r="ACR12641" s="60"/>
      <c r="ACS12641" s="60"/>
      <c r="ACT12641" s="60"/>
      <c r="ACU12641" s="60"/>
      <c r="ACV12641" s="60"/>
      <c r="ACW12641" s="60"/>
      <c r="ACX12641" s="60"/>
      <c r="ACY12641" s="60">
        <v>0.90050258383409698</v>
      </c>
      <c r="ACZ12641" s="60"/>
      <c r="ADA12641" s="60"/>
      <c r="ADB12641" s="60"/>
      <c r="ADC12641" s="60"/>
      <c r="ADD12641" s="60"/>
      <c r="ADE12641" s="60"/>
    </row>
    <row r="12642" spans="760:785" x14ac:dyDescent="0.25">
      <c r="ACF12642" s="60"/>
      <c r="ACG12642" s="60"/>
      <c r="ACH12642" s="60"/>
      <c r="ACI12642" s="60"/>
      <c r="ACJ12642" s="60"/>
      <c r="ACK12642" s="60"/>
      <c r="ACL12642" s="60"/>
      <c r="ACM12642" s="60"/>
      <c r="ACN12642" s="60"/>
      <c r="ACO12642" s="60"/>
      <c r="ACP12642" s="60"/>
      <c r="ACQ12642" s="60"/>
      <c r="ACR12642" s="60"/>
      <c r="ACS12642" s="60"/>
      <c r="ACT12642" s="60"/>
      <c r="ACU12642" s="60"/>
      <c r="ACV12642" s="60"/>
      <c r="ACW12642" s="60"/>
      <c r="ACX12642" s="60"/>
      <c r="ACY12642" s="60">
        <v>0.90048048969526895</v>
      </c>
      <c r="ACZ12642" s="60"/>
      <c r="ADA12642" s="60"/>
      <c r="ADB12642" s="60"/>
      <c r="ADC12642" s="60"/>
      <c r="ADD12642" s="60"/>
      <c r="ADE12642" s="60"/>
    </row>
    <row r="12643" spans="760:785" x14ac:dyDescent="0.25">
      <c r="ACF12643" s="60"/>
      <c r="ACG12643" s="60"/>
      <c r="ACH12643" s="60"/>
      <c r="ACI12643" s="60"/>
      <c r="ACJ12643" s="60"/>
      <c r="ACK12643" s="60"/>
      <c r="ACL12643" s="60"/>
      <c r="ACM12643" s="60"/>
      <c r="ACN12643" s="60"/>
      <c r="ACO12643" s="60"/>
      <c r="ACP12643" s="60"/>
      <c r="ACQ12643" s="60"/>
      <c r="ACR12643" s="60"/>
      <c r="ACS12643" s="60"/>
      <c r="ACT12643" s="60"/>
      <c r="ACU12643" s="60"/>
      <c r="ACV12643" s="60"/>
      <c r="ACW12643" s="60"/>
      <c r="ACX12643" s="60"/>
      <c r="ACY12643" s="60">
        <v>0.90039294035182904</v>
      </c>
      <c r="ACZ12643" s="60"/>
      <c r="ADA12643" s="60"/>
      <c r="ADB12643" s="60"/>
      <c r="ADC12643" s="60"/>
      <c r="ADD12643" s="60"/>
      <c r="ADE12643" s="60"/>
    </row>
    <row r="12644" spans="760:785" x14ac:dyDescent="0.25">
      <c r="ACF12644" s="60"/>
      <c r="ACG12644" s="60"/>
      <c r="ACH12644" s="60"/>
      <c r="ACI12644" s="60"/>
      <c r="ACJ12644" s="60"/>
      <c r="ACK12644" s="60"/>
      <c r="ACL12644" s="60"/>
      <c r="ACM12644" s="60"/>
      <c r="ACN12644" s="60"/>
      <c r="ACO12644" s="60"/>
      <c r="ACP12644" s="60"/>
      <c r="ACQ12644" s="60"/>
      <c r="ACR12644" s="60"/>
      <c r="ACS12644" s="60"/>
      <c r="ACT12644" s="60"/>
      <c r="ACU12644" s="60"/>
      <c r="ACV12644" s="60"/>
      <c r="ACW12644" s="60"/>
      <c r="ACX12644" s="60"/>
      <c r="ACY12644" s="60">
        <v>0.90037773461963</v>
      </c>
      <c r="ACZ12644" s="60"/>
      <c r="ADA12644" s="60"/>
      <c r="ADB12644" s="60"/>
      <c r="ADC12644" s="60"/>
      <c r="ADD12644" s="60"/>
      <c r="ADE12644" s="60"/>
    </row>
    <row r="12645" spans="760:785" x14ac:dyDescent="0.25">
      <c r="ACF12645" s="60"/>
      <c r="ACG12645" s="60"/>
      <c r="ACH12645" s="60"/>
      <c r="ACI12645" s="60"/>
      <c r="ACJ12645" s="60"/>
      <c r="ACK12645" s="60"/>
      <c r="ACL12645" s="60"/>
      <c r="ACM12645" s="60"/>
      <c r="ACN12645" s="60"/>
      <c r="ACO12645" s="60"/>
      <c r="ACP12645" s="60"/>
      <c r="ACQ12645" s="60"/>
      <c r="ACR12645" s="60"/>
      <c r="ACS12645" s="60"/>
      <c r="ACT12645" s="60"/>
      <c r="ACU12645" s="60"/>
      <c r="ACV12645" s="60"/>
      <c r="ACW12645" s="60"/>
      <c r="ACX12645" s="60"/>
      <c r="ACY12645" s="60">
        <v>0.90037575802937198</v>
      </c>
      <c r="ACZ12645" s="60"/>
      <c r="ADA12645" s="60"/>
      <c r="ADB12645" s="60"/>
      <c r="ADC12645" s="60"/>
      <c r="ADD12645" s="60"/>
      <c r="ADE12645" s="60"/>
    </row>
    <row r="12646" spans="760:785" x14ac:dyDescent="0.25">
      <c r="ACF12646" s="60"/>
      <c r="ACG12646" s="60"/>
      <c r="ACH12646" s="60"/>
      <c r="ACI12646" s="60"/>
      <c r="ACJ12646" s="60"/>
      <c r="ACK12646" s="60"/>
      <c r="ACL12646" s="60"/>
      <c r="ACM12646" s="60"/>
      <c r="ACN12646" s="60"/>
      <c r="ACO12646" s="60"/>
      <c r="ACP12646" s="60"/>
      <c r="ACQ12646" s="60"/>
      <c r="ACR12646" s="60"/>
      <c r="ACS12646" s="60"/>
      <c r="ACT12646" s="60"/>
      <c r="ACU12646" s="60"/>
      <c r="ACV12646" s="60"/>
      <c r="ACW12646" s="60"/>
      <c r="ACX12646" s="60"/>
      <c r="ACY12646" s="60">
        <v>0.90035236452125</v>
      </c>
      <c r="ACZ12646" s="60"/>
      <c r="ADA12646" s="60"/>
      <c r="ADB12646" s="60"/>
      <c r="ADC12646" s="60"/>
      <c r="ADD12646" s="60"/>
      <c r="ADE12646" s="60"/>
    </row>
    <row r="12647" spans="760:785" x14ac:dyDescent="0.25">
      <c r="ACF12647" s="60"/>
      <c r="ACG12647" s="60"/>
      <c r="ACH12647" s="60"/>
      <c r="ACI12647" s="60"/>
      <c r="ACJ12647" s="60"/>
      <c r="ACK12647" s="60"/>
      <c r="ACL12647" s="60"/>
      <c r="ACM12647" s="60"/>
      <c r="ACN12647" s="60"/>
      <c r="ACO12647" s="60"/>
      <c r="ACP12647" s="60"/>
      <c r="ACQ12647" s="60"/>
      <c r="ACR12647" s="60"/>
      <c r="ACS12647" s="60"/>
      <c r="ACT12647" s="60"/>
      <c r="ACU12647" s="60"/>
      <c r="ACV12647" s="60"/>
      <c r="ACW12647" s="60"/>
      <c r="ACX12647" s="60"/>
      <c r="ACY12647" s="60">
        <v>0.90035230805383704</v>
      </c>
      <c r="ACZ12647" s="60"/>
      <c r="ADA12647" s="60"/>
      <c r="ADB12647" s="60"/>
      <c r="ADC12647" s="60"/>
      <c r="ADD12647" s="60"/>
      <c r="ADE12647" s="60"/>
    </row>
    <row r="12648" spans="760:785" x14ac:dyDescent="0.25">
      <c r="ACF12648" s="60"/>
      <c r="ACG12648" s="60"/>
      <c r="ACH12648" s="60"/>
      <c r="ACI12648" s="60"/>
      <c r="ACJ12648" s="60"/>
      <c r="ACK12648" s="60"/>
      <c r="ACL12648" s="60"/>
      <c r="ACM12648" s="60"/>
      <c r="ACN12648" s="60"/>
      <c r="ACO12648" s="60"/>
      <c r="ACP12648" s="60"/>
      <c r="ACQ12648" s="60"/>
      <c r="ACR12648" s="60"/>
      <c r="ACS12648" s="60"/>
      <c r="ACT12648" s="60"/>
      <c r="ACU12648" s="60"/>
      <c r="ACV12648" s="60"/>
      <c r="ACW12648" s="60"/>
      <c r="ACX12648" s="60"/>
      <c r="ACY12648" s="60">
        <v>0.900304495724495</v>
      </c>
      <c r="ACZ12648" s="60"/>
      <c r="ADA12648" s="60"/>
      <c r="ADB12648" s="60"/>
      <c r="ADC12648" s="60"/>
      <c r="ADD12648" s="60"/>
      <c r="ADE12648" s="60"/>
    </row>
    <row r="12649" spans="760:785" x14ac:dyDescent="0.25">
      <c r="ACF12649" s="60"/>
      <c r="ACG12649" s="60"/>
      <c r="ACH12649" s="60"/>
      <c r="ACI12649" s="60"/>
      <c r="ACJ12649" s="60"/>
      <c r="ACK12649" s="60"/>
      <c r="ACL12649" s="60"/>
      <c r="ACM12649" s="60"/>
      <c r="ACN12649" s="60"/>
      <c r="ACO12649" s="60"/>
      <c r="ACP12649" s="60"/>
      <c r="ACQ12649" s="60"/>
      <c r="ACR12649" s="60"/>
      <c r="ACS12649" s="60"/>
      <c r="ACT12649" s="60"/>
      <c r="ACU12649" s="60"/>
      <c r="ACV12649" s="60"/>
      <c r="ACW12649" s="60"/>
      <c r="ACX12649" s="60"/>
      <c r="ACY12649" s="60">
        <v>0.90029452493248396</v>
      </c>
      <c r="ACZ12649" s="60"/>
      <c r="ADA12649" s="60"/>
      <c r="ADB12649" s="60"/>
      <c r="ADC12649" s="60"/>
      <c r="ADD12649" s="60"/>
      <c r="ADE12649" s="60"/>
    </row>
    <row r="12650" spans="760:785" x14ac:dyDescent="0.25">
      <c r="ACF12650" s="60"/>
      <c r="ACG12650" s="60"/>
      <c r="ACH12650" s="60"/>
      <c r="ACI12650" s="60"/>
      <c r="ACJ12650" s="60"/>
      <c r="ACK12650" s="60"/>
      <c r="ACL12650" s="60"/>
      <c r="ACM12650" s="60"/>
      <c r="ACN12650" s="60"/>
      <c r="ACO12650" s="60"/>
      <c r="ACP12650" s="60"/>
      <c r="ACQ12650" s="60"/>
      <c r="ACR12650" s="60"/>
      <c r="ACS12650" s="60"/>
      <c r="ACT12650" s="60"/>
      <c r="ACU12650" s="60"/>
      <c r="ACV12650" s="60"/>
      <c r="ACW12650" s="60"/>
      <c r="ACX12650" s="60"/>
      <c r="ACY12650" s="60">
        <v>0.90025454339684197</v>
      </c>
      <c r="ACZ12650" s="60"/>
      <c r="ADA12650" s="60"/>
      <c r="ADB12650" s="60"/>
      <c r="ADC12650" s="60"/>
      <c r="ADD12650" s="60"/>
      <c r="ADE12650" s="60"/>
    </row>
    <row r="12651" spans="760:785" x14ac:dyDescent="0.25">
      <c r="ACF12651" s="60"/>
      <c r="ACG12651" s="60"/>
      <c r="ACH12651" s="60"/>
      <c r="ACI12651" s="60"/>
      <c r="ACJ12651" s="60"/>
      <c r="ACK12651" s="60"/>
      <c r="ACL12651" s="60"/>
      <c r="ACM12651" s="60"/>
      <c r="ACN12651" s="60"/>
      <c r="ACO12651" s="60"/>
      <c r="ACP12651" s="60"/>
      <c r="ACQ12651" s="60"/>
      <c r="ACR12651" s="60"/>
      <c r="ACS12651" s="60"/>
      <c r="ACT12651" s="60"/>
      <c r="ACU12651" s="60"/>
      <c r="ACV12651" s="60"/>
      <c r="ACW12651" s="60"/>
      <c r="ACX12651" s="60"/>
      <c r="ACY12651" s="60">
        <v>0.90020290958692994</v>
      </c>
      <c r="ACZ12651" s="60"/>
      <c r="ADA12651" s="60"/>
      <c r="ADB12651" s="60"/>
      <c r="ADC12651" s="60"/>
      <c r="ADD12651" s="60"/>
      <c r="ADE12651" s="60"/>
    </row>
    <row r="12652" spans="760:785" x14ac:dyDescent="0.25">
      <c r="ACF12652" s="60"/>
      <c r="ACG12652" s="60"/>
      <c r="ACH12652" s="60"/>
      <c r="ACI12652" s="60"/>
      <c r="ACJ12652" s="60"/>
      <c r="ACK12652" s="60"/>
      <c r="ACL12652" s="60"/>
      <c r="ACM12652" s="60"/>
      <c r="ACN12652" s="60"/>
      <c r="ACO12652" s="60"/>
      <c r="ACP12652" s="60"/>
      <c r="ACQ12652" s="60"/>
      <c r="ACR12652" s="60"/>
      <c r="ACS12652" s="60"/>
      <c r="ACT12652" s="60"/>
      <c r="ACU12652" s="60"/>
      <c r="ACV12652" s="60"/>
      <c r="ACW12652" s="60"/>
      <c r="ACX12652" s="60"/>
      <c r="ACY12652" s="60">
        <v>0.90020209051829603</v>
      </c>
      <c r="ACZ12652" s="60"/>
      <c r="ADA12652" s="60"/>
      <c r="ADB12652" s="60"/>
      <c r="ADC12652" s="60"/>
      <c r="ADD12652" s="60"/>
      <c r="ADE12652" s="60"/>
    </row>
    <row r="12653" spans="760:785" x14ac:dyDescent="0.25">
      <c r="ACF12653" s="60"/>
      <c r="ACG12653" s="60"/>
      <c r="ACH12653" s="60"/>
      <c r="ACI12653" s="60"/>
      <c r="ACJ12653" s="60"/>
      <c r="ACK12653" s="60"/>
      <c r="ACL12653" s="60"/>
      <c r="ACM12653" s="60"/>
      <c r="ACN12653" s="60"/>
      <c r="ACO12653" s="60"/>
      <c r="ACP12653" s="60"/>
      <c r="ACQ12653" s="60"/>
      <c r="ACR12653" s="60"/>
      <c r="ACS12653" s="60"/>
      <c r="ACT12653" s="60"/>
      <c r="ACU12653" s="60"/>
      <c r="ACV12653" s="60"/>
      <c r="ACW12653" s="60"/>
      <c r="ACX12653" s="60"/>
      <c r="ACY12653" s="60">
        <v>0.90019823383693398</v>
      </c>
      <c r="ACZ12653" s="60"/>
      <c r="ADA12653" s="60"/>
      <c r="ADB12653" s="60"/>
      <c r="ADC12653" s="60"/>
      <c r="ADD12653" s="60"/>
      <c r="ADE12653" s="60"/>
    </row>
    <row r="12654" spans="760:785" x14ac:dyDescent="0.25">
      <c r="ACF12654" s="60"/>
      <c r="ACG12654" s="60"/>
      <c r="ACH12654" s="60"/>
      <c r="ACI12654" s="60"/>
      <c r="ACJ12654" s="60"/>
      <c r="ACK12654" s="60"/>
      <c r="ACL12654" s="60"/>
      <c r="ACM12654" s="60"/>
      <c r="ACN12654" s="60"/>
      <c r="ACO12654" s="60"/>
      <c r="ACP12654" s="60"/>
      <c r="ACQ12654" s="60"/>
      <c r="ACR12654" s="60"/>
      <c r="ACS12654" s="60"/>
      <c r="ACT12654" s="60"/>
      <c r="ACU12654" s="60"/>
      <c r="ACV12654" s="60"/>
      <c r="ACW12654" s="60"/>
      <c r="ACX12654" s="60"/>
      <c r="ACY12654" s="60">
        <v>0.90013840274138202</v>
      </c>
      <c r="ACZ12654" s="60"/>
      <c r="ADA12654" s="60"/>
      <c r="ADB12654" s="60"/>
      <c r="ADC12654" s="60"/>
      <c r="ADD12654" s="60"/>
      <c r="ADE12654" s="60"/>
    </row>
    <row r="12655" spans="760:785" x14ac:dyDescent="0.25">
      <c r="ACF12655" s="60"/>
      <c r="ACG12655" s="60"/>
      <c r="ACH12655" s="60"/>
      <c r="ACI12655" s="60"/>
      <c r="ACJ12655" s="60"/>
      <c r="ACK12655" s="60"/>
      <c r="ACL12655" s="60"/>
      <c r="ACM12655" s="60"/>
      <c r="ACN12655" s="60"/>
      <c r="ACO12655" s="60"/>
      <c r="ACP12655" s="60"/>
      <c r="ACQ12655" s="60"/>
      <c r="ACR12655" s="60"/>
      <c r="ACS12655" s="60"/>
      <c r="ACT12655" s="60"/>
      <c r="ACU12655" s="60"/>
      <c r="ACV12655" s="60"/>
      <c r="ACW12655" s="60"/>
      <c r="ACX12655" s="60"/>
      <c r="ACY12655" s="60">
        <v>0.90011543767276403</v>
      </c>
      <c r="ACZ12655" s="60"/>
      <c r="ADA12655" s="60"/>
      <c r="ADB12655" s="60"/>
      <c r="ADC12655" s="60"/>
      <c r="ADD12655" s="60"/>
      <c r="ADE12655" s="60"/>
    </row>
    <row r="12656" spans="760:785" x14ac:dyDescent="0.25">
      <c r="ACF12656" s="60"/>
      <c r="ACG12656" s="60"/>
      <c r="ACH12656" s="60"/>
      <c r="ACI12656" s="60"/>
      <c r="ACJ12656" s="60"/>
      <c r="ACK12656" s="60"/>
      <c r="ACL12656" s="60"/>
      <c r="ACM12656" s="60"/>
      <c r="ACN12656" s="60"/>
      <c r="ACO12656" s="60"/>
      <c r="ACP12656" s="60"/>
      <c r="ACQ12656" s="60"/>
      <c r="ACR12656" s="60"/>
      <c r="ACS12656" s="60"/>
      <c r="ACT12656" s="60"/>
      <c r="ACU12656" s="60"/>
      <c r="ACV12656" s="60"/>
      <c r="ACW12656" s="60"/>
      <c r="ACX12656" s="60"/>
      <c r="ACY12656" s="60">
        <v>0.90010844160834003</v>
      </c>
      <c r="ACZ12656" s="60"/>
      <c r="ADA12656" s="60"/>
      <c r="ADB12656" s="60"/>
      <c r="ADC12656" s="60"/>
      <c r="ADD12656" s="60"/>
      <c r="ADE12656" s="60"/>
    </row>
    <row r="12657" spans="760:785" x14ac:dyDescent="0.25">
      <c r="ACF12657" s="60"/>
      <c r="ACG12657" s="60"/>
      <c r="ACH12657" s="60"/>
      <c r="ACI12657" s="60"/>
      <c r="ACJ12657" s="60"/>
      <c r="ACK12657" s="60"/>
      <c r="ACL12657" s="60"/>
      <c r="ACM12657" s="60"/>
      <c r="ACN12657" s="60"/>
      <c r="ACO12657" s="60"/>
      <c r="ACP12657" s="60"/>
      <c r="ACQ12657" s="60"/>
      <c r="ACR12657" s="60"/>
      <c r="ACS12657" s="60"/>
      <c r="ACT12657" s="60"/>
      <c r="ACU12657" s="60"/>
      <c r="ACV12657" s="60"/>
      <c r="ACW12657" s="60"/>
      <c r="ACX12657" s="60"/>
      <c r="ACY12657" s="60">
        <v>0.90010234789714405</v>
      </c>
      <c r="ACZ12657" s="60"/>
      <c r="ADA12657" s="60"/>
      <c r="ADB12657" s="60"/>
      <c r="ADC12657" s="60"/>
      <c r="ADD12657" s="60"/>
      <c r="ADE12657" s="60"/>
    </row>
    <row r="12658" spans="760:785" x14ac:dyDescent="0.25">
      <c r="ACF12658" s="60"/>
      <c r="ACG12658" s="60"/>
      <c r="ACH12658" s="60"/>
      <c r="ACI12658" s="60"/>
      <c r="ACJ12658" s="60"/>
      <c r="ACK12658" s="60"/>
      <c r="ACL12658" s="60"/>
      <c r="ACM12658" s="60"/>
      <c r="ACN12658" s="60"/>
      <c r="ACO12658" s="60"/>
      <c r="ACP12658" s="60"/>
      <c r="ACQ12658" s="60"/>
      <c r="ACR12658" s="60"/>
      <c r="ACS12658" s="60"/>
      <c r="ACT12658" s="60"/>
      <c r="ACU12658" s="60"/>
      <c r="ACV12658" s="60"/>
      <c r="ACW12658" s="60"/>
      <c r="ACX12658" s="60"/>
      <c r="ACY12658" s="60">
        <v>0.90004056537564303</v>
      </c>
      <c r="ACZ12658" s="60"/>
      <c r="ADA12658" s="60"/>
      <c r="ADB12658" s="60"/>
      <c r="ADC12658" s="60"/>
      <c r="ADD12658" s="60"/>
      <c r="ADE12658" s="60"/>
    </row>
    <row r="12659" spans="760:785" x14ac:dyDescent="0.25">
      <c r="ACF12659" s="60"/>
      <c r="ACG12659" s="60"/>
      <c r="ACH12659" s="60"/>
      <c r="ACI12659" s="60"/>
      <c r="ACJ12659" s="60"/>
      <c r="ACK12659" s="60"/>
      <c r="ACL12659" s="60"/>
      <c r="ACM12659" s="60"/>
      <c r="ACN12659" s="60"/>
      <c r="ACO12659" s="60"/>
      <c r="ACP12659" s="60"/>
      <c r="ACQ12659" s="60"/>
      <c r="ACR12659" s="60"/>
      <c r="ACS12659" s="60"/>
      <c r="ACT12659" s="60"/>
      <c r="ACU12659" s="60"/>
      <c r="ACV12659" s="60"/>
      <c r="ACW12659" s="60"/>
      <c r="ACX12659" s="60"/>
      <c r="ACY12659" s="60">
        <v>0.90001600668270498</v>
      </c>
      <c r="ACZ12659" s="60"/>
      <c r="ADA12659" s="60"/>
      <c r="ADB12659" s="60"/>
      <c r="ADC12659" s="60"/>
      <c r="ADD12659" s="60"/>
      <c r="ADE12659" s="60"/>
    </row>
    <row r="12660" spans="760:785" x14ac:dyDescent="0.25">
      <c r="ACF12660" s="60"/>
      <c r="ACG12660" s="60"/>
      <c r="ACH12660" s="60"/>
      <c r="ACI12660" s="60"/>
      <c r="ACJ12660" s="60"/>
      <c r="ACK12660" s="60"/>
      <c r="ACL12660" s="60"/>
      <c r="ACM12660" s="60"/>
      <c r="ACN12660" s="60"/>
      <c r="ACO12660" s="60"/>
      <c r="ACP12660" s="60"/>
      <c r="ACQ12660" s="60"/>
      <c r="ACR12660" s="60"/>
      <c r="ACS12660" s="60"/>
      <c r="ACT12660" s="60"/>
      <c r="ACU12660" s="60"/>
      <c r="ACV12660" s="60"/>
      <c r="ACW12660" s="60"/>
      <c r="ACX12660" s="60"/>
      <c r="ACY12660" s="60">
        <v>0.90000922079104495</v>
      </c>
      <c r="ACZ12660" s="60"/>
      <c r="ADA12660" s="60"/>
      <c r="ADB12660" s="60"/>
      <c r="ADC12660" s="60"/>
      <c r="ADD12660" s="60"/>
      <c r="ADE12660" s="60"/>
    </row>
    <row r="12661" spans="760:785" x14ac:dyDescent="0.25">
      <c r="ACF12661" s="60"/>
      <c r="ACG12661" s="60"/>
      <c r="ACH12661" s="60"/>
      <c r="ACI12661" s="60"/>
      <c r="ACJ12661" s="60"/>
      <c r="ACK12661" s="60"/>
      <c r="ACL12661" s="60"/>
      <c r="ACM12661" s="60"/>
      <c r="ACN12661" s="60"/>
      <c r="ACO12661" s="60"/>
      <c r="ACP12661" s="60"/>
      <c r="ACQ12661" s="60"/>
      <c r="ACR12661" s="60"/>
      <c r="ACS12661" s="60"/>
      <c r="ACT12661" s="60"/>
      <c r="ACU12661" s="60"/>
      <c r="ACV12661" s="60"/>
      <c r="ACW12661" s="60"/>
      <c r="ACX12661" s="60"/>
      <c r="ACY12661" s="60">
        <v>0.89999495324185197</v>
      </c>
      <c r="ACZ12661" s="60"/>
      <c r="ADA12661" s="60"/>
      <c r="ADB12661" s="60"/>
      <c r="ADC12661" s="60"/>
      <c r="ADD12661" s="60"/>
      <c r="ADE12661" s="60"/>
    </row>
    <row r="12662" spans="760:785" x14ac:dyDescent="0.25">
      <c r="ACF12662" s="60"/>
      <c r="ACG12662" s="60"/>
      <c r="ACH12662" s="60"/>
      <c r="ACI12662" s="60"/>
      <c r="ACJ12662" s="60"/>
      <c r="ACK12662" s="60"/>
      <c r="ACL12662" s="60"/>
      <c r="ACM12662" s="60"/>
      <c r="ACN12662" s="60"/>
      <c r="ACO12662" s="60"/>
      <c r="ACP12662" s="60"/>
      <c r="ACQ12662" s="60"/>
      <c r="ACR12662" s="60"/>
      <c r="ACS12662" s="60"/>
      <c r="ACT12662" s="60"/>
      <c r="ACU12662" s="60"/>
      <c r="ACV12662" s="60"/>
      <c r="ACW12662" s="60"/>
      <c r="ACX12662" s="60"/>
      <c r="ACY12662" s="60">
        <v>0.89998700318567304</v>
      </c>
      <c r="ACZ12662" s="60"/>
      <c r="ADA12662" s="60"/>
      <c r="ADB12662" s="60"/>
      <c r="ADC12662" s="60"/>
      <c r="ADD12662" s="60"/>
      <c r="ADE12662" s="60"/>
    </row>
    <row r="12663" spans="760:785" x14ac:dyDescent="0.25">
      <c r="ACF12663" s="60"/>
      <c r="ACG12663" s="60"/>
      <c r="ACH12663" s="60"/>
      <c r="ACI12663" s="60"/>
      <c r="ACJ12663" s="60"/>
      <c r="ACK12663" s="60"/>
      <c r="ACL12663" s="60"/>
      <c r="ACM12663" s="60"/>
      <c r="ACN12663" s="60"/>
      <c r="ACO12663" s="60"/>
      <c r="ACP12663" s="60"/>
      <c r="ACQ12663" s="60"/>
      <c r="ACR12663" s="60"/>
      <c r="ACS12663" s="60"/>
      <c r="ACT12663" s="60"/>
      <c r="ACU12663" s="60"/>
      <c r="ACV12663" s="60"/>
      <c r="ACW12663" s="60"/>
      <c r="ACX12663" s="60"/>
      <c r="ACY12663" s="60">
        <v>0.89993675628337</v>
      </c>
      <c r="ACZ12663" s="60"/>
      <c r="ADA12663" s="60"/>
      <c r="ADB12663" s="60"/>
      <c r="ADC12663" s="60"/>
      <c r="ADD12663" s="60"/>
      <c r="ADE12663" s="60"/>
    </row>
    <row r="12664" spans="760:785" x14ac:dyDescent="0.25">
      <c r="ACF12664" s="60"/>
      <c r="ACG12664" s="60"/>
      <c r="ACH12664" s="60"/>
      <c r="ACI12664" s="60"/>
      <c r="ACJ12664" s="60"/>
      <c r="ACK12664" s="60"/>
      <c r="ACL12664" s="60"/>
      <c r="ACM12664" s="60"/>
      <c r="ACN12664" s="60"/>
      <c r="ACO12664" s="60"/>
      <c r="ACP12664" s="60"/>
      <c r="ACQ12664" s="60"/>
      <c r="ACR12664" s="60"/>
      <c r="ACS12664" s="60"/>
      <c r="ACT12664" s="60"/>
      <c r="ACU12664" s="60"/>
      <c r="ACV12664" s="60"/>
      <c r="ACW12664" s="60"/>
      <c r="ACX12664" s="60"/>
      <c r="ACY12664" s="60">
        <v>0.89989190538163499</v>
      </c>
      <c r="ACZ12664" s="60"/>
      <c r="ADA12664" s="60"/>
      <c r="ADB12664" s="60"/>
      <c r="ADC12664" s="60"/>
      <c r="ADD12664" s="60"/>
      <c r="ADE12664" s="60"/>
    </row>
    <row r="12665" spans="760:785" x14ac:dyDescent="0.25">
      <c r="ACF12665" s="60"/>
      <c r="ACG12665" s="60"/>
      <c r="ACH12665" s="60"/>
      <c r="ACI12665" s="60"/>
      <c r="ACJ12665" s="60"/>
      <c r="ACK12665" s="60"/>
      <c r="ACL12665" s="60"/>
      <c r="ACM12665" s="60"/>
      <c r="ACN12665" s="60"/>
      <c r="ACO12665" s="60"/>
      <c r="ACP12665" s="60"/>
      <c r="ACQ12665" s="60"/>
      <c r="ACR12665" s="60"/>
      <c r="ACS12665" s="60"/>
      <c r="ACT12665" s="60"/>
      <c r="ACU12665" s="60"/>
      <c r="ACV12665" s="60"/>
      <c r="ACW12665" s="60"/>
      <c r="ACX12665" s="60"/>
      <c r="ACY12665" s="60">
        <v>0.89989103304129103</v>
      </c>
      <c r="ACZ12665" s="60"/>
      <c r="ADA12665" s="60"/>
      <c r="ADB12665" s="60"/>
      <c r="ADC12665" s="60"/>
      <c r="ADD12665" s="60"/>
      <c r="ADE12665" s="60"/>
    </row>
    <row r="12666" spans="760:785" x14ac:dyDescent="0.25">
      <c r="ACF12666" s="60"/>
      <c r="ACG12666" s="60"/>
      <c r="ACH12666" s="60"/>
      <c r="ACI12666" s="60"/>
      <c r="ACJ12666" s="60"/>
      <c r="ACK12666" s="60"/>
      <c r="ACL12666" s="60"/>
      <c r="ACM12666" s="60"/>
      <c r="ACN12666" s="60"/>
      <c r="ACO12666" s="60"/>
      <c r="ACP12666" s="60"/>
      <c r="ACQ12666" s="60"/>
      <c r="ACR12666" s="60"/>
      <c r="ACS12666" s="60"/>
      <c r="ACT12666" s="60"/>
      <c r="ACU12666" s="60"/>
      <c r="ACV12666" s="60"/>
      <c r="ACW12666" s="60"/>
      <c r="ACX12666" s="60"/>
      <c r="ACY12666" s="60">
        <v>0.89987760049901</v>
      </c>
      <c r="ACZ12666" s="60"/>
      <c r="ADA12666" s="60"/>
      <c r="ADB12666" s="60"/>
      <c r="ADC12666" s="60"/>
      <c r="ADD12666" s="60"/>
      <c r="ADE12666" s="60"/>
    </row>
    <row r="12667" spans="760:785" x14ac:dyDescent="0.25">
      <c r="ACF12667" s="60"/>
      <c r="ACG12667" s="60"/>
      <c r="ACH12667" s="60"/>
      <c r="ACI12667" s="60"/>
      <c r="ACJ12667" s="60"/>
      <c r="ACK12667" s="60"/>
      <c r="ACL12667" s="60"/>
      <c r="ACM12667" s="60"/>
      <c r="ACN12667" s="60"/>
      <c r="ACO12667" s="60"/>
      <c r="ACP12667" s="60"/>
      <c r="ACQ12667" s="60"/>
      <c r="ACR12667" s="60"/>
      <c r="ACS12667" s="60"/>
      <c r="ACT12667" s="60"/>
      <c r="ACU12667" s="60"/>
      <c r="ACV12667" s="60"/>
      <c r="ACW12667" s="60"/>
      <c r="ACX12667" s="60"/>
      <c r="ACY12667" s="60">
        <v>0.89984302611867895</v>
      </c>
      <c r="ACZ12667" s="60"/>
      <c r="ADA12667" s="60"/>
      <c r="ADB12667" s="60"/>
      <c r="ADC12667" s="60"/>
      <c r="ADD12667" s="60"/>
      <c r="ADE12667" s="60"/>
    </row>
    <row r="12668" spans="760:785" x14ac:dyDescent="0.25">
      <c r="ACF12668" s="60"/>
      <c r="ACG12668" s="60"/>
      <c r="ACH12668" s="60"/>
      <c r="ACI12668" s="60"/>
      <c r="ACJ12668" s="60"/>
      <c r="ACK12668" s="60"/>
      <c r="ACL12668" s="60"/>
      <c r="ACM12668" s="60"/>
      <c r="ACN12668" s="60"/>
      <c r="ACO12668" s="60"/>
      <c r="ACP12668" s="60"/>
      <c r="ACQ12668" s="60"/>
      <c r="ACR12668" s="60"/>
      <c r="ACS12668" s="60"/>
      <c r="ACT12668" s="60"/>
      <c r="ACU12668" s="60"/>
      <c r="ACV12668" s="60"/>
      <c r="ACW12668" s="60"/>
      <c r="ACX12668" s="60"/>
      <c r="ACY12668" s="60">
        <v>0.89982068967113704</v>
      </c>
      <c r="ACZ12668" s="60"/>
      <c r="ADA12668" s="60"/>
      <c r="ADB12668" s="60"/>
      <c r="ADC12668" s="60"/>
      <c r="ADD12668" s="60"/>
      <c r="ADE12668" s="60"/>
    </row>
    <row r="12669" spans="760:785" x14ac:dyDescent="0.25">
      <c r="ACF12669" s="60"/>
      <c r="ACG12669" s="60"/>
      <c r="ACH12669" s="60"/>
      <c r="ACI12669" s="60"/>
      <c r="ACJ12669" s="60"/>
      <c r="ACK12669" s="60"/>
      <c r="ACL12669" s="60"/>
      <c r="ACM12669" s="60"/>
      <c r="ACN12669" s="60"/>
      <c r="ACO12669" s="60"/>
      <c r="ACP12669" s="60"/>
      <c r="ACQ12669" s="60"/>
      <c r="ACR12669" s="60"/>
      <c r="ACS12669" s="60"/>
      <c r="ACT12669" s="60"/>
      <c r="ACU12669" s="60"/>
      <c r="ACV12669" s="60"/>
      <c r="ACW12669" s="60"/>
      <c r="ACX12669" s="60"/>
      <c r="ACY12669" s="60">
        <v>0.89979168586651304</v>
      </c>
      <c r="ACZ12669" s="60"/>
      <c r="ADA12669" s="60"/>
      <c r="ADB12669" s="60"/>
      <c r="ADC12669" s="60"/>
      <c r="ADD12669" s="60"/>
      <c r="ADE12669" s="60"/>
    </row>
    <row r="12670" spans="760:785" x14ac:dyDescent="0.25">
      <c r="ACF12670" s="60"/>
      <c r="ACG12670" s="60"/>
      <c r="ACH12670" s="60"/>
      <c r="ACI12670" s="60"/>
      <c r="ACJ12670" s="60"/>
      <c r="ACK12670" s="60"/>
      <c r="ACL12670" s="60"/>
      <c r="ACM12670" s="60"/>
      <c r="ACN12670" s="60"/>
      <c r="ACO12670" s="60"/>
      <c r="ACP12670" s="60"/>
      <c r="ACQ12670" s="60"/>
      <c r="ACR12670" s="60"/>
      <c r="ACS12670" s="60"/>
      <c r="ACT12670" s="60"/>
      <c r="ACU12670" s="60"/>
      <c r="ACV12670" s="60"/>
      <c r="ACW12670" s="60"/>
      <c r="ACX12670" s="60"/>
      <c r="ACY12670" s="60">
        <v>0.89978922342914502</v>
      </c>
      <c r="ACZ12670" s="60"/>
      <c r="ADA12670" s="60"/>
      <c r="ADB12670" s="60"/>
      <c r="ADC12670" s="60"/>
      <c r="ADD12670" s="60"/>
      <c r="ADE12670" s="60"/>
    </row>
    <row r="12671" spans="760:785" x14ac:dyDescent="0.25">
      <c r="ACF12671" s="60"/>
      <c r="ACG12671" s="60"/>
      <c r="ACH12671" s="60"/>
      <c r="ACI12671" s="60"/>
      <c r="ACJ12671" s="60"/>
      <c r="ACK12671" s="60"/>
      <c r="ACL12671" s="60"/>
      <c r="ACM12671" s="60"/>
      <c r="ACN12671" s="60"/>
      <c r="ACO12671" s="60"/>
      <c r="ACP12671" s="60"/>
      <c r="ACQ12671" s="60"/>
      <c r="ACR12671" s="60"/>
      <c r="ACS12671" s="60"/>
      <c r="ACT12671" s="60"/>
      <c r="ACU12671" s="60"/>
      <c r="ACV12671" s="60"/>
      <c r="ACW12671" s="60"/>
      <c r="ACX12671" s="60"/>
      <c r="ACY12671" s="60">
        <v>0.89970533788076301</v>
      </c>
      <c r="ACZ12671" s="60"/>
      <c r="ADA12671" s="60"/>
      <c r="ADB12671" s="60"/>
      <c r="ADC12671" s="60"/>
      <c r="ADD12671" s="60"/>
      <c r="ADE12671" s="60"/>
    </row>
    <row r="12672" spans="760:785" x14ac:dyDescent="0.25">
      <c r="ACF12672" s="60"/>
      <c r="ACG12672" s="60"/>
      <c r="ACH12672" s="60"/>
      <c r="ACI12672" s="60"/>
      <c r="ACJ12672" s="60"/>
      <c r="ACK12672" s="60"/>
      <c r="ACL12672" s="60"/>
      <c r="ACM12672" s="60"/>
      <c r="ACN12672" s="60"/>
      <c r="ACO12672" s="60"/>
      <c r="ACP12672" s="60"/>
      <c r="ACQ12672" s="60"/>
      <c r="ACR12672" s="60"/>
      <c r="ACS12672" s="60"/>
      <c r="ACT12672" s="60"/>
      <c r="ACU12672" s="60"/>
      <c r="ACV12672" s="60"/>
      <c r="ACW12672" s="60"/>
      <c r="ACX12672" s="60"/>
      <c r="ACY12672" s="60">
        <v>0.89966012059229905</v>
      </c>
      <c r="ACZ12672" s="60"/>
      <c r="ADA12672" s="60"/>
      <c r="ADB12672" s="60"/>
      <c r="ADC12672" s="60"/>
      <c r="ADD12672" s="60"/>
      <c r="ADE12672" s="60"/>
    </row>
    <row r="12673" spans="760:785" x14ac:dyDescent="0.25">
      <c r="ACF12673" s="60"/>
      <c r="ACG12673" s="60"/>
      <c r="ACH12673" s="60"/>
      <c r="ACI12673" s="60"/>
      <c r="ACJ12673" s="60"/>
      <c r="ACK12673" s="60"/>
      <c r="ACL12673" s="60"/>
      <c r="ACM12673" s="60"/>
      <c r="ACN12673" s="60"/>
      <c r="ACO12673" s="60"/>
      <c r="ACP12673" s="60"/>
      <c r="ACQ12673" s="60"/>
      <c r="ACR12673" s="60"/>
      <c r="ACS12673" s="60"/>
      <c r="ACT12673" s="60"/>
      <c r="ACU12673" s="60"/>
      <c r="ACV12673" s="60"/>
      <c r="ACW12673" s="60"/>
      <c r="ACX12673" s="60"/>
      <c r="ACY12673" s="60">
        <v>0.89961310178181397</v>
      </c>
      <c r="ACZ12673" s="60"/>
      <c r="ADA12673" s="60"/>
      <c r="ADB12673" s="60"/>
      <c r="ADC12673" s="60"/>
      <c r="ADD12673" s="60"/>
      <c r="ADE12673" s="60"/>
    </row>
    <row r="12674" spans="760:785" x14ac:dyDescent="0.25">
      <c r="ACF12674" s="60"/>
      <c r="ACG12674" s="60"/>
      <c r="ACH12674" s="60"/>
      <c r="ACI12674" s="60"/>
      <c r="ACJ12674" s="60"/>
      <c r="ACK12674" s="60"/>
      <c r="ACL12674" s="60"/>
      <c r="ACM12674" s="60"/>
      <c r="ACN12674" s="60"/>
      <c r="ACO12674" s="60"/>
      <c r="ACP12674" s="60"/>
      <c r="ACQ12674" s="60"/>
      <c r="ACR12674" s="60"/>
      <c r="ACS12674" s="60"/>
      <c r="ACT12674" s="60"/>
      <c r="ACU12674" s="60"/>
      <c r="ACV12674" s="60"/>
      <c r="ACW12674" s="60"/>
      <c r="ACX12674" s="60"/>
      <c r="ACY12674" s="60">
        <v>0.899612953442949</v>
      </c>
      <c r="ACZ12674" s="60"/>
      <c r="ADA12674" s="60"/>
      <c r="ADB12674" s="60"/>
      <c r="ADC12674" s="60"/>
      <c r="ADD12674" s="60"/>
      <c r="ADE12674" s="60"/>
    </row>
    <row r="12675" spans="760:785" x14ac:dyDescent="0.25">
      <c r="ACF12675" s="60"/>
      <c r="ACG12675" s="60"/>
      <c r="ACH12675" s="60"/>
      <c r="ACI12675" s="60"/>
      <c r="ACJ12675" s="60"/>
      <c r="ACK12675" s="60"/>
      <c r="ACL12675" s="60"/>
      <c r="ACM12675" s="60"/>
      <c r="ACN12675" s="60"/>
      <c r="ACO12675" s="60"/>
      <c r="ACP12675" s="60"/>
      <c r="ACQ12675" s="60"/>
      <c r="ACR12675" s="60"/>
      <c r="ACS12675" s="60"/>
      <c r="ACT12675" s="60"/>
      <c r="ACU12675" s="60"/>
      <c r="ACV12675" s="60"/>
      <c r="ACW12675" s="60"/>
      <c r="ACX12675" s="60"/>
      <c r="ACY12675" s="60">
        <v>0.89952167170325203</v>
      </c>
      <c r="ACZ12675" s="60"/>
      <c r="ADA12675" s="60"/>
      <c r="ADB12675" s="60"/>
      <c r="ADC12675" s="60"/>
      <c r="ADD12675" s="60"/>
      <c r="ADE12675" s="60"/>
    </row>
    <row r="12676" spans="760:785" x14ac:dyDescent="0.25">
      <c r="ACF12676" s="60"/>
      <c r="ACG12676" s="60"/>
      <c r="ACH12676" s="60"/>
      <c r="ACI12676" s="60"/>
      <c r="ACJ12676" s="60"/>
      <c r="ACK12676" s="60"/>
      <c r="ACL12676" s="60"/>
      <c r="ACM12676" s="60"/>
      <c r="ACN12676" s="60"/>
      <c r="ACO12676" s="60"/>
      <c r="ACP12676" s="60"/>
      <c r="ACQ12676" s="60"/>
      <c r="ACR12676" s="60"/>
      <c r="ACS12676" s="60"/>
      <c r="ACT12676" s="60"/>
      <c r="ACU12676" s="60"/>
      <c r="ACV12676" s="60"/>
      <c r="ACW12676" s="60"/>
      <c r="ACX12676" s="60"/>
      <c r="ACY12676" s="60">
        <v>0.89947771189760595</v>
      </c>
      <c r="ACZ12676" s="60"/>
      <c r="ADA12676" s="60"/>
      <c r="ADB12676" s="60"/>
      <c r="ADC12676" s="60"/>
      <c r="ADD12676" s="60"/>
      <c r="ADE12676" s="60"/>
    </row>
    <row r="12677" spans="760:785" x14ac:dyDescent="0.25">
      <c r="ACF12677" s="60"/>
      <c r="ACG12677" s="60"/>
      <c r="ACH12677" s="60"/>
      <c r="ACI12677" s="60"/>
      <c r="ACJ12677" s="60"/>
      <c r="ACK12677" s="60"/>
      <c r="ACL12677" s="60"/>
      <c r="ACM12677" s="60"/>
      <c r="ACN12677" s="60"/>
      <c r="ACO12677" s="60"/>
      <c r="ACP12677" s="60"/>
      <c r="ACQ12677" s="60"/>
      <c r="ACR12677" s="60"/>
      <c r="ACS12677" s="60"/>
      <c r="ACT12677" s="60"/>
      <c r="ACU12677" s="60"/>
      <c r="ACV12677" s="60"/>
      <c r="ACW12677" s="60"/>
      <c r="ACX12677" s="60"/>
      <c r="ACY12677" s="60">
        <v>0.89942676664265098</v>
      </c>
      <c r="ACZ12677" s="60"/>
      <c r="ADA12677" s="60"/>
      <c r="ADB12677" s="60"/>
      <c r="ADC12677" s="60"/>
      <c r="ADD12677" s="60"/>
      <c r="ADE12677" s="60"/>
    </row>
    <row r="12678" spans="760:785" x14ac:dyDescent="0.25">
      <c r="ACF12678" s="60"/>
      <c r="ACG12678" s="60"/>
      <c r="ACH12678" s="60"/>
      <c r="ACI12678" s="60"/>
      <c r="ACJ12678" s="60"/>
      <c r="ACK12678" s="60"/>
      <c r="ACL12678" s="60"/>
      <c r="ACM12678" s="60"/>
      <c r="ACN12678" s="60"/>
      <c r="ACO12678" s="60"/>
      <c r="ACP12678" s="60"/>
      <c r="ACQ12678" s="60"/>
      <c r="ACR12678" s="60"/>
      <c r="ACS12678" s="60"/>
      <c r="ACT12678" s="60"/>
      <c r="ACU12678" s="60"/>
      <c r="ACV12678" s="60"/>
      <c r="ACW12678" s="60"/>
      <c r="ACX12678" s="60"/>
      <c r="ACY12678" s="60">
        <v>0.89940083587743702</v>
      </c>
      <c r="ACZ12678" s="60"/>
      <c r="ADA12678" s="60"/>
      <c r="ADB12678" s="60"/>
      <c r="ADC12678" s="60"/>
      <c r="ADD12678" s="60"/>
      <c r="ADE12678" s="60"/>
    </row>
    <row r="12679" spans="760:785" x14ac:dyDescent="0.25">
      <c r="ACF12679" s="60"/>
      <c r="ACG12679" s="60"/>
      <c r="ACH12679" s="60"/>
      <c r="ACI12679" s="60"/>
      <c r="ACJ12679" s="60"/>
      <c r="ACK12679" s="60"/>
      <c r="ACL12679" s="60"/>
      <c r="ACM12679" s="60"/>
      <c r="ACN12679" s="60"/>
      <c r="ACO12679" s="60"/>
      <c r="ACP12679" s="60"/>
      <c r="ACQ12679" s="60"/>
      <c r="ACR12679" s="60"/>
      <c r="ACS12679" s="60"/>
      <c r="ACT12679" s="60"/>
      <c r="ACU12679" s="60"/>
      <c r="ACV12679" s="60"/>
      <c r="ACW12679" s="60"/>
      <c r="ACX12679" s="60"/>
      <c r="ACY12679" s="60">
        <v>0.89937316272811596</v>
      </c>
      <c r="ACZ12679" s="60"/>
      <c r="ADA12679" s="60"/>
      <c r="ADB12679" s="60"/>
      <c r="ADC12679" s="60"/>
      <c r="ADD12679" s="60"/>
      <c r="ADE12679" s="60"/>
    </row>
    <row r="12680" spans="760:785" x14ac:dyDescent="0.25">
      <c r="ACF12680" s="60"/>
      <c r="ACG12680" s="60"/>
      <c r="ACH12680" s="60"/>
      <c r="ACI12680" s="60"/>
      <c r="ACJ12680" s="60"/>
      <c r="ACK12680" s="60"/>
      <c r="ACL12680" s="60"/>
      <c r="ACM12680" s="60"/>
      <c r="ACN12680" s="60"/>
      <c r="ACO12680" s="60"/>
      <c r="ACP12680" s="60"/>
      <c r="ACQ12680" s="60"/>
      <c r="ACR12680" s="60"/>
      <c r="ACS12680" s="60"/>
      <c r="ACT12680" s="60"/>
      <c r="ACU12680" s="60"/>
      <c r="ACV12680" s="60"/>
      <c r="ACW12680" s="60"/>
      <c r="ACX12680" s="60"/>
      <c r="ACY12680" s="60">
        <v>0.89936782349821798</v>
      </c>
      <c r="ACZ12680" s="60"/>
      <c r="ADA12680" s="60"/>
      <c r="ADB12680" s="60"/>
      <c r="ADC12680" s="60"/>
      <c r="ADD12680" s="60"/>
      <c r="ADE12680" s="60"/>
    </row>
    <row r="12681" spans="760:785" x14ac:dyDescent="0.25">
      <c r="ACF12681" s="60"/>
      <c r="ACG12681" s="60"/>
      <c r="ACH12681" s="60"/>
      <c r="ACI12681" s="60"/>
      <c r="ACJ12681" s="60"/>
      <c r="ACK12681" s="60"/>
      <c r="ACL12681" s="60"/>
      <c r="ACM12681" s="60"/>
      <c r="ACN12681" s="60"/>
      <c r="ACO12681" s="60"/>
      <c r="ACP12681" s="60"/>
      <c r="ACQ12681" s="60"/>
      <c r="ACR12681" s="60"/>
      <c r="ACS12681" s="60"/>
      <c r="ACT12681" s="60"/>
      <c r="ACU12681" s="60"/>
      <c r="ACV12681" s="60"/>
      <c r="ACW12681" s="60"/>
      <c r="ACX12681" s="60"/>
      <c r="ACY12681" s="60">
        <v>0.89935718438484002</v>
      </c>
      <c r="ACZ12681" s="60"/>
      <c r="ADA12681" s="60"/>
      <c r="ADB12681" s="60"/>
      <c r="ADC12681" s="60"/>
      <c r="ADD12681" s="60"/>
      <c r="ADE12681" s="60"/>
    </row>
    <row r="12682" spans="760:785" x14ac:dyDescent="0.25">
      <c r="ACF12682" s="60"/>
      <c r="ACG12682" s="60"/>
      <c r="ACH12682" s="60"/>
      <c r="ACI12682" s="60"/>
      <c r="ACJ12682" s="60"/>
      <c r="ACK12682" s="60"/>
      <c r="ACL12682" s="60"/>
      <c r="ACM12682" s="60"/>
      <c r="ACN12682" s="60"/>
      <c r="ACO12682" s="60"/>
      <c r="ACP12682" s="60"/>
      <c r="ACQ12682" s="60"/>
      <c r="ACR12682" s="60"/>
      <c r="ACS12682" s="60"/>
      <c r="ACT12682" s="60"/>
      <c r="ACU12682" s="60"/>
      <c r="ACV12682" s="60"/>
      <c r="ACW12682" s="60"/>
      <c r="ACX12682" s="60"/>
      <c r="ACY12682" s="60">
        <v>0.89934603269077595</v>
      </c>
      <c r="ACZ12682" s="60"/>
      <c r="ADA12682" s="60"/>
      <c r="ADB12682" s="60"/>
      <c r="ADC12682" s="60"/>
      <c r="ADD12682" s="60"/>
      <c r="ADE12682" s="60"/>
    </row>
    <row r="12683" spans="760:785" x14ac:dyDescent="0.25">
      <c r="ACF12683" s="60"/>
      <c r="ACG12683" s="60"/>
      <c r="ACH12683" s="60"/>
      <c r="ACI12683" s="60"/>
      <c r="ACJ12683" s="60"/>
      <c r="ACK12683" s="60"/>
      <c r="ACL12683" s="60"/>
      <c r="ACM12683" s="60"/>
      <c r="ACN12683" s="60"/>
      <c r="ACO12683" s="60"/>
      <c r="ACP12683" s="60"/>
      <c r="ACQ12683" s="60"/>
      <c r="ACR12683" s="60"/>
      <c r="ACS12683" s="60"/>
      <c r="ACT12683" s="60"/>
      <c r="ACU12683" s="60"/>
      <c r="ACV12683" s="60"/>
      <c r="ACW12683" s="60"/>
      <c r="ACX12683" s="60"/>
      <c r="ACY12683" s="60">
        <v>0.89930682519372895</v>
      </c>
      <c r="ACZ12683" s="60"/>
      <c r="ADA12683" s="60"/>
      <c r="ADB12683" s="60"/>
      <c r="ADC12683" s="60"/>
      <c r="ADD12683" s="60"/>
      <c r="ADE12683" s="60"/>
    </row>
    <row r="12684" spans="760:785" x14ac:dyDescent="0.25">
      <c r="ACF12684" s="60"/>
      <c r="ACG12684" s="60"/>
      <c r="ACH12684" s="60"/>
      <c r="ACI12684" s="60"/>
      <c r="ACJ12684" s="60"/>
      <c r="ACK12684" s="60"/>
      <c r="ACL12684" s="60"/>
      <c r="ACM12684" s="60"/>
      <c r="ACN12684" s="60"/>
      <c r="ACO12684" s="60"/>
      <c r="ACP12684" s="60"/>
      <c r="ACQ12684" s="60"/>
      <c r="ACR12684" s="60"/>
      <c r="ACS12684" s="60"/>
      <c r="ACT12684" s="60"/>
      <c r="ACU12684" s="60"/>
      <c r="ACV12684" s="60"/>
      <c r="ACW12684" s="60"/>
      <c r="ACX12684" s="60"/>
      <c r="ACY12684" s="60">
        <v>0.89929966134979999</v>
      </c>
      <c r="ACZ12684" s="60"/>
      <c r="ADA12684" s="60"/>
      <c r="ADB12684" s="60"/>
      <c r="ADC12684" s="60"/>
      <c r="ADD12684" s="60"/>
      <c r="ADE12684" s="60"/>
    </row>
    <row r="12685" spans="760:785" x14ac:dyDescent="0.25">
      <c r="ACF12685" s="60"/>
      <c r="ACG12685" s="60"/>
      <c r="ACH12685" s="60"/>
      <c r="ACI12685" s="60"/>
      <c r="ACJ12685" s="60"/>
      <c r="ACK12685" s="60"/>
      <c r="ACL12685" s="60"/>
      <c r="ACM12685" s="60"/>
      <c r="ACN12685" s="60"/>
      <c r="ACO12685" s="60"/>
      <c r="ACP12685" s="60"/>
      <c r="ACQ12685" s="60"/>
      <c r="ACR12685" s="60"/>
      <c r="ACS12685" s="60"/>
      <c r="ACT12685" s="60"/>
      <c r="ACU12685" s="60"/>
      <c r="ACV12685" s="60"/>
      <c r="ACW12685" s="60"/>
      <c r="ACX12685" s="60"/>
      <c r="ACY12685" s="60">
        <v>0.89927372810713202</v>
      </c>
      <c r="ACZ12685" s="60"/>
      <c r="ADA12685" s="60"/>
      <c r="ADB12685" s="60"/>
      <c r="ADC12685" s="60"/>
      <c r="ADD12685" s="60"/>
      <c r="ADE12685" s="60"/>
    </row>
    <row r="12686" spans="760:785" x14ac:dyDescent="0.25">
      <c r="ACF12686" s="60"/>
      <c r="ACG12686" s="60"/>
      <c r="ACH12686" s="60"/>
      <c r="ACI12686" s="60"/>
      <c r="ACJ12686" s="60"/>
      <c r="ACK12686" s="60"/>
      <c r="ACL12686" s="60"/>
      <c r="ACM12686" s="60"/>
      <c r="ACN12686" s="60"/>
      <c r="ACO12686" s="60"/>
      <c r="ACP12686" s="60"/>
      <c r="ACQ12686" s="60"/>
      <c r="ACR12686" s="60"/>
      <c r="ACS12686" s="60"/>
      <c r="ACT12686" s="60"/>
      <c r="ACU12686" s="60"/>
      <c r="ACV12686" s="60"/>
      <c r="ACW12686" s="60"/>
      <c r="ACX12686" s="60"/>
      <c r="ACY12686" s="60">
        <v>0.899240211998939</v>
      </c>
      <c r="ACZ12686" s="60"/>
      <c r="ADA12686" s="60"/>
      <c r="ADB12686" s="60"/>
      <c r="ADC12686" s="60"/>
      <c r="ADD12686" s="60"/>
      <c r="ADE12686" s="60"/>
    </row>
    <row r="12687" spans="760:785" x14ac:dyDescent="0.25">
      <c r="ACF12687" s="60"/>
      <c r="ACG12687" s="60"/>
      <c r="ACH12687" s="60"/>
      <c r="ACI12687" s="60"/>
      <c r="ACJ12687" s="60"/>
      <c r="ACK12687" s="60"/>
      <c r="ACL12687" s="60"/>
      <c r="ACM12687" s="60"/>
      <c r="ACN12687" s="60"/>
      <c r="ACO12687" s="60"/>
      <c r="ACP12687" s="60"/>
      <c r="ACQ12687" s="60"/>
      <c r="ACR12687" s="60"/>
      <c r="ACS12687" s="60"/>
      <c r="ACT12687" s="60"/>
      <c r="ACU12687" s="60"/>
      <c r="ACV12687" s="60"/>
      <c r="ACW12687" s="60"/>
      <c r="ACX12687" s="60"/>
      <c r="ACY12687" s="60">
        <v>0.89921272580570599</v>
      </c>
      <c r="ACZ12687" s="60"/>
      <c r="ADA12687" s="60"/>
      <c r="ADB12687" s="60"/>
      <c r="ADC12687" s="60"/>
      <c r="ADD12687" s="60"/>
      <c r="ADE12687" s="60"/>
    </row>
    <row r="12688" spans="760:785" x14ac:dyDescent="0.25">
      <c r="ACF12688" s="60"/>
      <c r="ACG12688" s="60"/>
      <c r="ACH12688" s="60"/>
      <c r="ACI12688" s="60"/>
      <c r="ACJ12688" s="60"/>
      <c r="ACK12688" s="60"/>
      <c r="ACL12688" s="60"/>
      <c r="ACM12688" s="60"/>
      <c r="ACN12688" s="60"/>
      <c r="ACO12688" s="60"/>
      <c r="ACP12688" s="60"/>
      <c r="ACQ12688" s="60"/>
      <c r="ACR12688" s="60"/>
      <c r="ACS12688" s="60"/>
      <c r="ACT12688" s="60"/>
      <c r="ACU12688" s="60"/>
      <c r="ACV12688" s="60"/>
      <c r="ACW12688" s="60"/>
      <c r="ACX12688" s="60"/>
      <c r="ACY12688" s="60">
        <v>0.89918346801528304</v>
      </c>
      <c r="ACZ12688" s="60"/>
      <c r="ADA12688" s="60"/>
      <c r="ADB12688" s="60"/>
      <c r="ADC12688" s="60"/>
      <c r="ADD12688" s="60"/>
      <c r="ADE12688" s="60"/>
    </row>
    <row r="12689" spans="760:785" x14ac:dyDescent="0.25">
      <c r="ACF12689" s="60"/>
      <c r="ACG12689" s="60"/>
      <c r="ACH12689" s="60"/>
      <c r="ACI12689" s="60"/>
      <c r="ACJ12689" s="60"/>
      <c r="ACK12689" s="60"/>
      <c r="ACL12689" s="60"/>
      <c r="ACM12689" s="60"/>
      <c r="ACN12689" s="60"/>
      <c r="ACO12689" s="60"/>
      <c r="ACP12689" s="60"/>
      <c r="ACQ12689" s="60"/>
      <c r="ACR12689" s="60"/>
      <c r="ACS12689" s="60"/>
      <c r="ACT12689" s="60"/>
      <c r="ACU12689" s="60"/>
      <c r="ACV12689" s="60"/>
      <c r="ACW12689" s="60"/>
      <c r="ACX12689" s="60"/>
      <c r="ACY12689" s="60">
        <v>0.89918199350398498</v>
      </c>
      <c r="ACZ12689" s="60"/>
      <c r="ADA12689" s="60"/>
      <c r="ADB12689" s="60"/>
      <c r="ADC12689" s="60"/>
      <c r="ADD12689" s="60"/>
      <c r="ADE12689" s="60"/>
    </row>
    <row r="12690" spans="760:785" x14ac:dyDescent="0.25">
      <c r="ACF12690" s="60"/>
      <c r="ACG12690" s="60"/>
      <c r="ACH12690" s="60"/>
      <c r="ACI12690" s="60"/>
      <c r="ACJ12690" s="60"/>
      <c r="ACK12690" s="60"/>
      <c r="ACL12690" s="60"/>
      <c r="ACM12690" s="60"/>
      <c r="ACN12690" s="60"/>
      <c r="ACO12690" s="60"/>
      <c r="ACP12690" s="60"/>
      <c r="ACQ12690" s="60"/>
      <c r="ACR12690" s="60"/>
      <c r="ACS12690" s="60"/>
      <c r="ACT12690" s="60"/>
      <c r="ACU12690" s="60"/>
      <c r="ACV12690" s="60"/>
      <c r="ACW12690" s="60"/>
      <c r="ACX12690" s="60"/>
      <c r="ACY12690" s="60">
        <v>0.899179159353097</v>
      </c>
      <c r="ACZ12690" s="60"/>
      <c r="ADA12690" s="60"/>
      <c r="ADB12690" s="60"/>
      <c r="ADC12690" s="60"/>
      <c r="ADD12690" s="60"/>
      <c r="ADE12690" s="60"/>
    </row>
    <row r="12691" spans="760:785" x14ac:dyDescent="0.25">
      <c r="ACF12691" s="60"/>
      <c r="ACG12691" s="60"/>
      <c r="ACH12691" s="60"/>
      <c r="ACI12691" s="60"/>
      <c r="ACJ12691" s="60"/>
      <c r="ACK12691" s="60"/>
      <c r="ACL12691" s="60"/>
      <c r="ACM12691" s="60"/>
      <c r="ACN12691" s="60"/>
      <c r="ACO12691" s="60"/>
      <c r="ACP12691" s="60"/>
      <c r="ACQ12691" s="60"/>
      <c r="ACR12691" s="60"/>
      <c r="ACS12691" s="60"/>
      <c r="ACT12691" s="60"/>
      <c r="ACU12691" s="60"/>
      <c r="ACV12691" s="60"/>
      <c r="ACW12691" s="60"/>
      <c r="ACX12691" s="60"/>
      <c r="ACY12691" s="60">
        <v>0.89914722138402103</v>
      </c>
      <c r="ACZ12691" s="60"/>
      <c r="ADA12691" s="60"/>
      <c r="ADB12691" s="60"/>
      <c r="ADC12691" s="60"/>
      <c r="ADD12691" s="60"/>
      <c r="ADE12691" s="60"/>
    </row>
    <row r="12692" spans="760:785" x14ac:dyDescent="0.25">
      <c r="ACF12692" s="60"/>
      <c r="ACG12692" s="60"/>
      <c r="ACH12692" s="60"/>
      <c r="ACI12692" s="60"/>
      <c r="ACJ12692" s="60"/>
      <c r="ACK12692" s="60"/>
      <c r="ACL12692" s="60"/>
      <c r="ACM12692" s="60"/>
      <c r="ACN12692" s="60"/>
      <c r="ACO12692" s="60"/>
      <c r="ACP12692" s="60"/>
      <c r="ACQ12692" s="60"/>
      <c r="ACR12692" s="60"/>
      <c r="ACS12692" s="60"/>
      <c r="ACT12692" s="60"/>
      <c r="ACU12692" s="60"/>
      <c r="ACV12692" s="60"/>
      <c r="ACW12692" s="60"/>
      <c r="ACX12692" s="60"/>
      <c r="ACY12692" s="60">
        <v>0.89914605232142497</v>
      </c>
      <c r="ACZ12692" s="60"/>
      <c r="ADA12692" s="60"/>
      <c r="ADB12692" s="60"/>
      <c r="ADC12692" s="60"/>
      <c r="ADD12692" s="60"/>
      <c r="ADE12692" s="60"/>
    </row>
    <row r="12693" spans="760:785" x14ac:dyDescent="0.25">
      <c r="ACF12693" s="60"/>
      <c r="ACG12693" s="60"/>
      <c r="ACH12693" s="60"/>
      <c r="ACI12693" s="60"/>
      <c r="ACJ12693" s="60"/>
      <c r="ACK12693" s="60"/>
      <c r="ACL12693" s="60"/>
      <c r="ACM12693" s="60"/>
      <c r="ACN12693" s="60"/>
      <c r="ACO12693" s="60"/>
      <c r="ACP12693" s="60"/>
      <c r="ACQ12693" s="60"/>
      <c r="ACR12693" s="60"/>
      <c r="ACS12693" s="60"/>
      <c r="ACT12693" s="60"/>
      <c r="ACU12693" s="60"/>
      <c r="ACV12693" s="60"/>
      <c r="ACW12693" s="60"/>
      <c r="ACX12693" s="60"/>
      <c r="ACY12693" s="60">
        <v>0.89912964832057596</v>
      </c>
      <c r="ACZ12693" s="60"/>
      <c r="ADA12693" s="60"/>
      <c r="ADB12693" s="60"/>
      <c r="ADC12693" s="60"/>
      <c r="ADD12693" s="60"/>
      <c r="ADE12693" s="60"/>
    </row>
    <row r="12694" spans="760:785" x14ac:dyDescent="0.25">
      <c r="ACF12694" s="60"/>
      <c r="ACG12694" s="60"/>
      <c r="ACH12694" s="60"/>
      <c r="ACI12694" s="60"/>
      <c r="ACJ12694" s="60"/>
      <c r="ACK12694" s="60"/>
      <c r="ACL12694" s="60"/>
      <c r="ACM12694" s="60"/>
      <c r="ACN12694" s="60"/>
      <c r="ACO12694" s="60"/>
      <c r="ACP12694" s="60"/>
      <c r="ACQ12694" s="60"/>
      <c r="ACR12694" s="60"/>
      <c r="ACS12694" s="60"/>
      <c r="ACT12694" s="60"/>
      <c r="ACU12694" s="60"/>
      <c r="ACV12694" s="60"/>
      <c r="ACW12694" s="60"/>
      <c r="ACX12694" s="60"/>
      <c r="ACY12694" s="60">
        <v>0.899085707692171</v>
      </c>
      <c r="ACZ12694" s="60"/>
      <c r="ADA12694" s="60"/>
      <c r="ADB12694" s="60"/>
      <c r="ADC12694" s="60"/>
      <c r="ADD12694" s="60"/>
      <c r="ADE12694" s="60"/>
    </row>
    <row r="12695" spans="760:785" x14ac:dyDescent="0.25">
      <c r="ACF12695" s="60"/>
      <c r="ACG12695" s="60"/>
      <c r="ACH12695" s="60"/>
      <c r="ACI12695" s="60"/>
      <c r="ACJ12695" s="60"/>
      <c r="ACK12695" s="60"/>
      <c r="ACL12695" s="60"/>
      <c r="ACM12695" s="60"/>
      <c r="ACN12695" s="60"/>
      <c r="ACO12695" s="60"/>
      <c r="ACP12695" s="60"/>
      <c r="ACQ12695" s="60"/>
      <c r="ACR12695" s="60"/>
      <c r="ACS12695" s="60"/>
      <c r="ACT12695" s="60"/>
      <c r="ACU12695" s="60"/>
      <c r="ACV12695" s="60"/>
      <c r="ACW12695" s="60"/>
      <c r="ACX12695" s="60"/>
      <c r="ACY12695" s="60">
        <v>0.89906326322496799</v>
      </c>
      <c r="ACZ12695" s="60"/>
      <c r="ADA12695" s="60"/>
      <c r="ADB12695" s="60"/>
      <c r="ADC12695" s="60"/>
      <c r="ADD12695" s="60"/>
      <c r="ADE12695" s="60"/>
    </row>
    <row r="12696" spans="760:785" x14ac:dyDescent="0.25">
      <c r="ACF12696" s="60"/>
      <c r="ACG12696" s="60"/>
      <c r="ACH12696" s="60"/>
      <c r="ACI12696" s="60"/>
      <c r="ACJ12696" s="60"/>
      <c r="ACK12696" s="60"/>
      <c r="ACL12696" s="60"/>
      <c r="ACM12696" s="60"/>
      <c r="ACN12696" s="60"/>
      <c r="ACO12696" s="60"/>
      <c r="ACP12696" s="60"/>
      <c r="ACQ12696" s="60"/>
      <c r="ACR12696" s="60"/>
      <c r="ACS12696" s="60"/>
      <c r="ACT12696" s="60"/>
      <c r="ACU12696" s="60"/>
      <c r="ACV12696" s="60"/>
      <c r="ACW12696" s="60"/>
      <c r="ACX12696" s="60"/>
      <c r="ACY12696" s="60">
        <v>0.899048334668478</v>
      </c>
      <c r="ACZ12696" s="60"/>
      <c r="ADA12696" s="60"/>
      <c r="ADB12696" s="60"/>
      <c r="ADC12696" s="60"/>
      <c r="ADD12696" s="60"/>
      <c r="ADE12696" s="60"/>
    </row>
    <row r="12697" spans="760:785" x14ac:dyDescent="0.25">
      <c r="ACF12697" s="60"/>
      <c r="ACG12697" s="60"/>
      <c r="ACH12697" s="60"/>
      <c r="ACI12697" s="60"/>
      <c r="ACJ12697" s="60"/>
      <c r="ACK12697" s="60"/>
      <c r="ACL12697" s="60"/>
      <c r="ACM12697" s="60"/>
      <c r="ACN12697" s="60"/>
      <c r="ACO12697" s="60"/>
      <c r="ACP12697" s="60"/>
      <c r="ACQ12697" s="60"/>
      <c r="ACR12697" s="60"/>
      <c r="ACS12697" s="60"/>
      <c r="ACT12697" s="60"/>
      <c r="ACU12697" s="60"/>
      <c r="ACV12697" s="60"/>
      <c r="ACW12697" s="60"/>
      <c r="ACX12697" s="60"/>
      <c r="ACY12697" s="60">
        <v>0.89903789267249101</v>
      </c>
      <c r="ACZ12697" s="60"/>
      <c r="ADA12697" s="60"/>
      <c r="ADB12697" s="60"/>
      <c r="ADC12697" s="60"/>
      <c r="ADD12697" s="60"/>
      <c r="ADE12697" s="60"/>
    </row>
    <row r="12698" spans="760:785" x14ac:dyDescent="0.25">
      <c r="ACF12698" s="60"/>
      <c r="ACG12698" s="60"/>
      <c r="ACH12698" s="60"/>
      <c r="ACI12698" s="60"/>
      <c r="ACJ12698" s="60"/>
      <c r="ACK12698" s="60"/>
      <c r="ACL12698" s="60"/>
      <c r="ACM12698" s="60"/>
      <c r="ACN12698" s="60"/>
      <c r="ACO12698" s="60"/>
      <c r="ACP12698" s="60"/>
      <c r="ACQ12698" s="60"/>
      <c r="ACR12698" s="60"/>
      <c r="ACS12698" s="60"/>
      <c r="ACT12698" s="60"/>
      <c r="ACU12698" s="60"/>
      <c r="ACV12698" s="60"/>
      <c r="ACW12698" s="60"/>
      <c r="ACX12698" s="60"/>
      <c r="ACY12698" s="60">
        <v>0.89902939991317998</v>
      </c>
      <c r="ACZ12698" s="60"/>
      <c r="ADA12698" s="60"/>
      <c r="ADB12698" s="60"/>
      <c r="ADC12698" s="60"/>
      <c r="ADD12698" s="60"/>
      <c r="ADE12698" s="60"/>
    </row>
    <row r="12699" spans="760:785" x14ac:dyDescent="0.25">
      <c r="ACF12699" s="60"/>
      <c r="ACG12699" s="60"/>
      <c r="ACH12699" s="60"/>
      <c r="ACI12699" s="60"/>
      <c r="ACJ12699" s="60"/>
      <c r="ACK12699" s="60"/>
      <c r="ACL12699" s="60"/>
      <c r="ACM12699" s="60"/>
      <c r="ACN12699" s="60"/>
      <c r="ACO12699" s="60"/>
      <c r="ACP12699" s="60"/>
      <c r="ACQ12699" s="60"/>
      <c r="ACR12699" s="60"/>
      <c r="ACS12699" s="60"/>
      <c r="ACT12699" s="60"/>
      <c r="ACU12699" s="60"/>
      <c r="ACV12699" s="60"/>
      <c r="ACW12699" s="60"/>
      <c r="ACX12699" s="60"/>
      <c r="ACY12699" s="60">
        <v>0.89899365967509703</v>
      </c>
      <c r="ACZ12699" s="60"/>
      <c r="ADA12699" s="60"/>
      <c r="ADB12699" s="60"/>
      <c r="ADC12699" s="60"/>
      <c r="ADD12699" s="60"/>
      <c r="ADE12699" s="60"/>
    </row>
    <row r="12700" spans="760:785" x14ac:dyDescent="0.25">
      <c r="ACF12700" s="60"/>
      <c r="ACG12700" s="60"/>
      <c r="ACH12700" s="60"/>
      <c r="ACI12700" s="60"/>
      <c r="ACJ12700" s="60"/>
      <c r="ACK12700" s="60"/>
      <c r="ACL12700" s="60"/>
      <c r="ACM12700" s="60"/>
      <c r="ACN12700" s="60"/>
      <c r="ACO12700" s="60"/>
      <c r="ACP12700" s="60"/>
      <c r="ACQ12700" s="60"/>
      <c r="ACR12700" s="60"/>
      <c r="ACS12700" s="60"/>
      <c r="ACT12700" s="60"/>
      <c r="ACU12700" s="60"/>
      <c r="ACV12700" s="60"/>
      <c r="ACW12700" s="60"/>
      <c r="ACX12700" s="60"/>
      <c r="ACY12700" s="60">
        <v>0.89898112139966402</v>
      </c>
      <c r="ACZ12700" s="60"/>
      <c r="ADA12700" s="60"/>
      <c r="ADB12700" s="60"/>
      <c r="ADC12700" s="60"/>
      <c r="ADD12700" s="60"/>
      <c r="ADE12700" s="60"/>
    </row>
    <row r="12701" spans="760:785" x14ac:dyDescent="0.25">
      <c r="ACF12701" s="60"/>
      <c r="ACG12701" s="60"/>
      <c r="ACH12701" s="60"/>
      <c r="ACI12701" s="60"/>
      <c r="ACJ12701" s="60"/>
      <c r="ACK12701" s="60"/>
      <c r="ACL12701" s="60"/>
      <c r="ACM12701" s="60"/>
      <c r="ACN12701" s="60"/>
      <c r="ACO12701" s="60"/>
      <c r="ACP12701" s="60"/>
      <c r="ACQ12701" s="60"/>
      <c r="ACR12701" s="60"/>
      <c r="ACS12701" s="60"/>
      <c r="ACT12701" s="60"/>
      <c r="ACU12701" s="60"/>
      <c r="ACV12701" s="60"/>
      <c r="ACW12701" s="60"/>
      <c r="ACX12701" s="60"/>
      <c r="ACY12701" s="60">
        <v>0.89895887920734197</v>
      </c>
      <c r="ACZ12701" s="60"/>
      <c r="ADA12701" s="60"/>
      <c r="ADB12701" s="60"/>
      <c r="ADC12701" s="60"/>
      <c r="ADD12701" s="60"/>
      <c r="ADE12701" s="60"/>
    </row>
    <row r="12702" spans="760:785" x14ac:dyDescent="0.25">
      <c r="ACF12702" s="60"/>
      <c r="ACG12702" s="60"/>
      <c r="ACH12702" s="60"/>
      <c r="ACI12702" s="60"/>
      <c r="ACJ12702" s="60"/>
      <c r="ACK12702" s="60"/>
      <c r="ACL12702" s="60"/>
      <c r="ACM12702" s="60"/>
      <c r="ACN12702" s="60"/>
      <c r="ACO12702" s="60"/>
      <c r="ACP12702" s="60"/>
      <c r="ACQ12702" s="60"/>
      <c r="ACR12702" s="60"/>
      <c r="ACS12702" s="60"/>
      <c r="ACT12702" s="60"/>
      <c r="ACU12702" s="60"/>
      <c r="ACV12702" s="60"/>
      <c r="ACW12702" s="60"/>
      <c r="ACX12702" s="60"/>
      <c r="ACY12702" s="60">
        <v>0.89895633950422205</v>
      </c>
      <c r="ACZ12702" s="60"/>
      <c r="ADA12702" s="60"/>
      <c r="ADB12702" s="60"/>
      <c r="ADC12702" s="60"/>
      <c r="ADD12702" s="60"/>
      <c r="ADE12702" s="60"/>
    </row>
    <row r="12703" spans="760:785" x14ac:dyDescent="0.25">
      <c r="ACF12703" s="60"/>
      <c r="ACG12703" s="60"/>
      <c r="ACH12703" s="60"/>
      <c r="ACI12703" s="60"/>
      <c r="ACJ12703" s="60"/>
      <c r="ACK12703" s="60"/>
      <c r="ACL12703" s="60"/>
      <c r="ACM12703" s="60"/>
      <c r="ACN12703" s="60"/>
      <c r="ACO12703" s="60"/>
      <c r="ACP12703" s="60"/>
      <c r="ACQ12703" s="60"/>
      <c r="ACR12703" s="60"/>
      <c r="ACS12703" s="60"/>
      <c r="ACT12703" s="60"/>
      <c r="ACU12703" s="60"/>
      <c r="ACV12703" s="60"/>
      <c r="ACW12703" s="60"/>
      <c r="ACX12703" s="60"/>
      <c r="ACY12703" s="60">
        <v>0.89893413372804898</v>
      </c>
      <c r="ACZ12703" s="60"/>
      <c r="ADA12703" s="60"/>
      <c r="ADB12703" s="60"/>
      <c r="ADC12703" s="60"/>
      <c r="ADD12703" s="60"/>
      <c r="ADE12703" s="60"/>
    </row>
    <row r="12704" spans="760:785" x14ac:dyDescent="0.25">
      <c r="ACF12704" s="60"/>
      <c r="ACG12704" s="60"/>
      <c r="ACH12704" s="60"/>
      <c r="ACI12704" s="60"/>
      <c r="ACJ12704" s="60"/>
      <c r="ACK12704" s="60"/>
      <c r="ACL12704" s="60"/>
      <c r="ACM12704" s="60"/>
      <c r="ACN12704" s="60"/>
      <c r="ACO12704" s="60"/>
      <c r="ACP12704" s="60"/>
      <c r="ACQ12704" s="60"/>
      <c r="ACR12704" s="60"/>
      <c r="ACS12704" s="60"/>
      <c r="ACT12704" s="60"/>
      <c r="ACU12704" s="60"/>
      <c r="ACV12704" s="60"/>
      <c r="ACW12704" s="60"/>
      <c r="ACX12704" s="60"/>
      <c r="ACY12704" s="60">
        <v>0.898920243097029</v>
      </c>
      <c r="ACZ12704" s="60"/>
      <c r="ADA12704" s="60"/>
      <c r="ADB12704" s="60"/>
      <c r="ADC12704" s="60"/>
      <c r="ADD12704" s="60"/>
      <c r="ADE12704" s="60"/>
    </row>
    <row r="12705" spans="760:785" x14ac:dyDescent="0.25">
      <c r="ACF12705" s="60"/>
      <c r="ACG12705" s="60"/>
      <c r="ACH12705" s="60"/>
      <c r="ACI12705" s="60"/>
      <c r="ACJ12705" s="60"/>
      <c r="ACK12705" s="60"/>
      <c r="ACL12705" s="60"/>
      <c r="ACM12705" s="60"/>
      <c r="ACN12705" s="60"/>
      <c r="ACO12705" s="60"/>
      <c r="ACP12705" s="60"/>
      <c r="ACQ12705" s="60"/>
      <c r="ACR12705" s="60"/>
      <c r="ACS12705" s="60"/>
      <c r="ACT12705" s="60"/>
      <c r="ACU12705" s="60"/>
      <c r="ACV12705" s="60"/>
      <c r="ACW12705" s="60"/>
      <c r="ACX12705" s="60"/>
      <c r="ACY12705" s="60">
        <v>0.89891063856381004</v>
      </c>
      <c r="ACZ12705" s="60"/>
      <c r="ADA12705" s="60"/>
      <c r="ADB12705" s="60"/>
      <c r="ADC12705" s="60"/>
      <c r="ADD12705" s="60"/>
      <c r="ADE12705" s="60"/>
    </row>
    <row r="12706" spans="760:785" x14ac:dyDescent="0.25">
      <c r="ACF12706" s="60"/>
      <c r="ACG12706" s="60"/>
      <c r="ACH12706" s="60"/>
      <c r="ACI12706" s="60"/>
      <c r="ACJ12706" s="60"/>
      <c r="ACK12706" s="60"/>
      <c r="ACL12706" s="60"/>
      <c r="ACM12706" s="60"/>
      <c r="ACN12706" s="60"/>
      <c r="ACO12706" s="60"/>
      <c r="ACP12706" s="60"/>
      <c r="ACQ12706" s="60"/>
      <c r="ACR12706" s="60"/>
      <c r="ACS12706" s="60"/>
      <c r="ACT12706" s="60"/>
      <c r="ACU12706" s="60"/>
      <c r="ACV12706" s="60"/>
      <c r="ACW12706" s="60"/>
      <c r="ACX12706" s="60"/>
      <c r="ACY12706" s="60">
        <v>0.898844376031391</v>
      </c>
      <c r="ACZ12706" s="60"/>
      <c r="ADA12706" s="60"/>
      <c r="ADB12706" s="60"/>
      <c r="ADC12706" s="60"/>
      <c r="ADD12706" s="60"/>
      <c r="ADE12706" s="60"/>
    </row>
    <row r="12707" spans="760:785" x14ac:dyDescent="0.25">
      <c r="ACF12707" s="60"/>
      <c r="ACG12707" s="60"/>
      <c r="ACH12707" s="60"/>
      <c r="ACI12707" s="60"/>
      <c r="ACJ12707" s="60"/>
      <c r="ACK12707" s="60"/>
      <c r="ACL12707" s="60"/>
      <c r="ACM12707" s="60"/>
      <c r="ACN12707" s="60"/>
      <c r="ACO12707" s="60"/>
      <c r="ACP12707" s="60"/>
      <c r="ACQ12707" s="60"/>
      <c r="ACR12707" s="60"/>
      <c r="ACS12707" s="60"/>
      <c r="ACT12707" s="60"/>
      <c r="ACU12707" s="60"/>
      <c r="ACV12707" s="60"/>
      <c r="ACW12707" s="60"/>
      <c r="ACX12707" s="60"/>
      <c r="ACY12707" s="60">
        <v>0.89882491807439002</v>
      </c>
      <c r="ACZ12707" s="60"/>
      <c r="ADA12707" s="60"/>
      <c r="ADB12707" s="60"/>
      <c r="ADC12707" s="60"/>
      <c r="ADD12707" s="60"/>
      <c r="ADE12707" s="60"/>
    </row>
    <row r="12708" spans="760:785" x14ac:dyDescent="0.25">
      <c r="ACF12708" s="60"/>
      <c r="ACG12708" s="60"/>
      <c r="ACH12708" s="60"/>
      <c r="ACI12708" s="60"/>
      <c r="ACJ12708" s="60"/>
      <c r="ACK12708" s="60"/>
      <c r="ACL12708" s="60"/>
      <c r="ACM12708" s="60"/>
      <c r="ACN12708" s="60"/>
      <c r="ACO12708" s="60"/>
      <c r="ACP12708" s="60"/>
      <c r="ACQ12708" s="60"/>
      <c r="ACR12708" s="60"/>
      <c r="ACS12708" s="60"/>
      <c r="ACT12708" s="60"/>
      <c r="ACU12708" s="60"/>
      <c r="ACV12708" s="60"/>
      <c r="ACW12708" s="60"/>
      <c r="ACX12708" s="60"/>
      <c r="ACY12708" s="60">
        <v>0.89882457831165996</v>
      </c>
      <c r="ACZ12708" s="60"/>
      <c r="ADA12708" s="60"/>
      <c r="ADB12708" s="60"/>
      <c r="ADC12708" s="60"/>
      <c r="ADD12708" s="60"/>
      <c r="ADE12708" s="60"/>
    </row>
    <row r="12709" spans="760:785" x14ac:dyDescent="0.25">
      <c r="ACF12709" s="60"/>
      <c r="ACG12709" s="60"/>
      <c r="ACH12709" s="60"/>
      <c r="ACI12709" s="60"/>
      <c r="ACJ12709" s="60"/>
      <c r="ACK12709" s="60"/>
      <c r="ACL12709" s="60"/>
      <c r="ACM12709" s="60"/>
      <c r="ACN12709" s="60"/>
      <c r="ACO12709" s="60"/>
      <c r="ACP12709" s="60"/>
      <c r="ACQ12709" s="60"/>
      <c r="ACR12709" s="60"/>
      <c r="ACS12709" s="60"/>
      <c r="ACT12709" s="60"/>
      <c r="ACU12709" s="60"/>
      <c r="ACV12709" s="60"/>
      <c r="ACW12709" s="60"/>
      <c r="ACX12709" s="60"/>
      <c r="ACY12709" s="60">
        <v>0.89875397653470601</v>
      </c>
      <c r="ACZ12709" s="60"/>
      <c r="ADA12709" s="60"/>
      <c r="ADB12709" s="60"/>
      <c r="ADC12709" s="60"/>
      <c r="ADD12709" s="60"/>
      <c r="ADE12709" s="60"/>
    </row>
    <row r="12710" spans="760:785" x14ac:dyDescent="0.25">
      <c r="ACF12710" s="60"/>
      <c r="ACG12710" s="60"/>
      <c r="ACH12710" s="60"/>
      <c r="ACI12710" s="60"/>
      <c r="ACJ12710" s="60"/>
      <c r="ACK12710" s="60"/>
      <c r="ACL12710" s="60"/>
      <c r="ACM12710" s="60"/>
      <c r="ACN12710" s="60"/>
      <c r="ACO12710" s="60"/>
      <c r="ACP12710" s="60"/>
      <c r="ACQ12710" s="60"/>
      <c r="ACR12710" s="60"/>
      <c r="ACS12710" s="60"/>
      <c r="ACT12710" s="60"/>
      <c r="ACU12710" s="60"/>
      <c r="ACV12710" s="60"/>
      <c r="ACW12710" s="60"/>
      <c r="ACX12710" s="60"/>
      <c r="ACY12710" s="60">
        <v>0.89874303483617601</v>
      </c>
      <c r="ACZ12710" s="60"/>
      <c r="ADA12710" s="60"/>
      <c r="ADB12710" s="60"/>
      <c r="ADC12710" s="60"/>
      <c r="ADD12710" s="60"/>
      <c r="ADE12710" s="60"/>
    </row>
    <row r="12711" spans="760:785" x14ac:dyDescent="0.25">
      <c r="ACF12711" s="60"/>
      <c r="ACG12711" s="60"/>
      <c r="ACH12711" s="60"/>
      <c r="ACI12711" s="60"/>
      <c r="ACJ12711" s="60"/>
      <c r="ACK12711" s="60"/>
      <c r="ACL12711" s="60"/>
      <c r="ACM12711" s="60"/>
      <c r="ACN12711" s="60"/>
      <c r="ACO12711" s="60"/>
      <c r="ACP12711" s="60"/>
      <c r="ACQ12711" s="60"/>
      <c r="ACR12711" s="60"/>
      <c r="ACS12711" s="60"/>
      <c r="ACT12711" s="60"/>
      <c r="ACU12711" s="60"/>
      <c r="ACV12711" s="60"/>
      <c r="ACW12711" s="60"/>
      <c r="ACX12711" s="60"/>
      <c r="ACY12711" s="60">
        <v>0.89874292156011903</v>
      </c>
      <c r="ACZ12711" s="60"/>
      <c r="ADA12711" s="60"/>
      <c r="ADB12711" s="60"/>
      <c r="ADC12711" s="60"/>
      <c r="ADD12711" s="60"/>
      <c r="ADE12711" s="60"/>
    </row>
    <row r="12712" spans="760:785" x14ac:dyDescent="0.25">
      <c r="ACF12712" s="60"/>
      <c r="ACG12712" s="60"/>
      <c r="ACH12712" s="60"/>
      <c r="ACI12712" s="60"/>
      <c r="ACJ12712" s="60"/>
      <c r="ACK12712" s="60"/>
      <c r="ACL12712" s="60"/>
      <c r="ACM12712" s="60"/>
      <c r="ACN12712" s="60"/>
      <c r="ACO12712" s="60"/>
      <c r="ACP12712" s="60"/>
      <c r="ACQ12712" s="60"/>
      <c r="ACR12712" s="60"/>
      <c r="ACS12712" s="60"/>
      <c r="ACT12712" s="60"/>
      <c r="ACU12712" s="60"/>
      <c r="ACV12712" s="60"/>
      <c r="ACW12712" s="60"/>
      <c r="ACX12712" s="60"/>
      <c r="ACY12712" s="60">
        <v>0.89874034351893595</v>
      </c>
      <c r="ACZ12712" s="60"/>
      <c r="ADA12712" s="60"/>
      <c r="ADB12712" s="60"/>
      <c r="ADC12712" s="60"/>
      <c r="ADD12712" s="60"/>
      <c r="ADE12712" s="60"/>
    </row>
    <row r="12713" spans="760:785" x14ac:dyDescent="0.25">
      <c r="ACF12713" s="60"/>
      <c r="ACG12713" s="60"/>
      <c r="ACH12713" s="60"/>
      <c r="ACI12713" s="60"/>
      <c r="ACJ12713" s="60"/>
      <c r="ACK12713" s="60"/>
      <c r="ACL12713" s="60"/>
      <c r="ACM12713" s="60"/>
      <c r="ACN12713" s="60"/>
      <c r="ACO12713" s="60"/>
      <c r="ACP12713" s="60"/>
      <c r="ACQ12713" s="60"/>
      <c r="ACR12713" s="60"/>
      <c r="ACS12713" s="60"/>
      <c r="ACT12713" s="60"/>
      <c r="ACU12713" s="60"/>
      <c r="ACV12713" s="60"/>
      <c r="ACW12713" s="60"/>
      <c r="ACX12713" s="60"/>
      <c r="ACY12713" s="60">
        <v>0.89871186486459698</v>
      </c>
      <c r="ACZ12713" s="60"/>
      <c r="ADA12713" s="60"/>
      <c r="ADB12713" s="60"/>
      <c r="ADC12713" s="60"/>
      <c r="ADD12713" s="60"/>
      <c r="ADE12713" s="60"/>
    </row>
    <row r="12714" spans="760:785" x14ac:dyDescent="0.25">
      <c r="ACF12714" s="60"/>
      <c r="ACG12714" s="60"/>
      <c r="ACH12714" s="60"/>
      <c r="ACI12714" s="60"/>
      <c r="ACJ12714" s="60"/>
      <c r="ACK12714" s="60"/>
      <c r="ACL12714" s="60"/>
      <c r="ACM12714" s="60"/>
      <c r="ACN12714" s="60"/>
      <c r="ACO12714" s="60"/>
      <c r="ACP12714" s="60"/>
      <c r="ACQ12714" s="60"/>
      <c r="ACR12714" s="60"/>
      <c r="ACS12714" s="60"/>
      <c r="ACT12714" s="60"/>
      <c r="ACU12714" s="60"/>
      <c r="ACV12714" s="60"/>
      <c r="ACW12714" s="60"/>
      <c r="ACX12714" s="60"/>
      <c r="ACY12714" s="60">
        <v>0.89868956594100202</v>
      </c>
      <c r="ACZ12714" s="60"/>
      <c r="ADA12714" s="60"/>
      <c r="ADB12714" s="60"/>
      <c r="ADC12714" s="60"/>
      <c r="ADD12714" s="60"/>
      <c r="ADE12714" s="60"/>
    </row>
    <row r="12715" spans="760:785" x14ac:dyDescent="0.25">
      <c r="ACF12715" s="60"/>
      <c r="ACG12715" s="60"/>
      <c r="ACH12715" s="60"/>
      <c r="ACI12715" s="60"/>
      <c r="ACJ12715" s="60"/>
      <c r="ACK12715" s="60"/>
      <c r="ACL12715" s="60"/>
      <c r="ACM12715" s="60"/>
      <c r="ACN12715" s="60"/>
      <c r="ACO12715" s="60"/>
      <c r="ACP12715" s="60"/>
      <c r="ACQ12715" s="60"/>
      <c r="ACR12715" s="60"/>
      <c r="ACS12715" s="60"/>
      <c r="ACT12715" s="60"/>
      <c r="ACU12715" s="60"/>
      <c r="ACV12715" s="60"/>
      <c r="ACW12715" s="60"/>
      <c r="ACX12715" s="60"/>
      <c r="ACY12715" s="60">
        <v>0.89864726555284202</v>
      </c>
      <c r="ACZ12715" s="60"/>
      <c r="ADA12715" s="60"/>
      <c r="ADB12715" s="60"/>
      <c r="ADC12715" s="60"/>
      <c r="ADD12715" s="60"/>
      <c r="ADE12715" s="60"/>
    </row>
    <row r="12716" spans="760:785" x14ac:dyDescent="0.25">
      <c r="ACF12716" s="60"/>
      <c r="ACG12716" s="60"/>
      <c r="ACH12716" s="60"/>
      <c r="ACI12716" s="60"/>
      <c r="ACJ12716" s="60"/>
      <c r="ACK12716" s="60"/>
      <c r="ACL12716" s="60"/>
      <c r="ACM12716" s="60"/>
      <c r="ACN12716" s="60"/>
      <c r="ACO12716" s="60"/>
      <c r="ACP12716" s="60"/>
      <c r="ACQ12716" s="60"/>
      <c r="ACR12716" s="60"/>
      <c r="ACS12716" s="60"/>
      <c r="ACT12716" s="60"/>
      <c r="ACU12716" s="60"/>
      <c r="ACV12716" s="60"/>
      <c r="ACW12716" s="60"/>
      <c r="ACX12716" s="60"/>
      <c r="ACY12716" s="60">
        <v>0.89859104313542104</v>
      </c>
      <c r="ACZ12716" s="60"/>
      <c r="ADA12716" s="60"/>
      <c r="ADB12716" s="60"/>
      <c r="ADC12716" s="60"/>
      <c r="ADD12716" s="60"/>
      <c r="ADE12716" s="60"/>
    </row>
    <row r="12717" spans="760:785" x14ac:dyDescent="0.25">
      <c r="ACF12717" s="60"/>
      <c r="ACG12717" s="60"/>
      <c r="ACH12717" s="60"/>
      <c r="ACI12717" s="60"/>
      <c r="ACJ12717" s="60"/>
      <c r="ACK12717" s="60"/>
      <c r="ACL12717" s="60"/>
      <c r="ACM12717" s="60"/>
      <c r="ACN12717" s="60"/>
      <c r="ACO12717" s="60"/>
      <c r="ACP12717" s="60"/>
      <c r="ACQ12717" s="60"/>
      <c r="ACR12717" s="60"/>
      <c r="ACS12717" s="60"/>
      <c r="ACT12717" s="60"/>
      <c r="ACU12717" s="60"/>
      <c r="ACV12717" s="60"/>
      <c r="ACW12717" s="60"/>
      <c r="ACX12717" s="60"/>
      <c r="ACY12717" s="60">
        <v>0.89858027234729798</v>
      </c>
      <c r="ACZ12717" s="60"/>
      <c r="ADA12717" s="60"/>
      <c r="ADB12717" s="60"/>
      <c r="ADC12717" s="60"/>
      <c r="ADD12717" s="60"/>
      <c r="ADE12717" s="60"/>
    </row>
    <row r="12718" spans="760:785" x14ac:dyDescent="0.25">
      <c r="ACF12718" s="60"/>
      <c r="ACG12718" s="60"/>
      <c r="ACH12718" s="60"/>
      <c r="ACI12718" s="60"/>
      <c r="ACJ12718" s="60"/>
      <c r="ACK12718" s="60"/>
      <c r="ACL12718" s="60"/>
      <c r="ACM12718" s="60"/>
      <c r="ACN12718" s="60"/>
      <c r="ACO12718" s="60"/>
      <c r="ACP12718" s="60"/>
      <c r="ACQ12718" s="60"/>
      <c r="ACR12718" s="60"/>
      <c r="ACS12718" s="60"/>
      <c r="ACT12718" s="60"/>
      <c r="ACU12718" s="60"/>
      <c r="ACV12718" s="60"/>
      <c r="ACW12718" s="60"/>
      <c r="ACX12718" s="60"/>
      <c r="ACY12718" s="60">
        <v>0.89850764992890098</v>
      </c>
      <c r="ACZ12718" s="60"/>
      <c r="ADA12718" s="60"/>
      <c r="ADB12718" s="60"/>
      <c r="ADC12718" s="60"/>
      <c r="ADD12718" s="60"/>
      <c r="ADE12718" s="60"/>
    </row>
    <row r="12719" spans="760:785" x14ac:dyDescent="0.25">
      <c r="ACF12719" s="60"/>
      <c r="ACG12719" s="60"/>
      <c r="ACH12719" s="60"/>
      <c r="ACI12719" s="60"/>
      <c r="ACJ12719" s="60"/>
      <c r="ACK12719" s="60"/>
      <c r="ACL12719" s="60"/>
      <c r="ACM12719" s="60"/>
      <c r="ACN12719" s="60"/>
      <c r="ACO12719" s="60"/>
      <c r="ACP12719" s="60"/>
      <c r="ACQ12719" s="60"/>
      <c r="ACR12719" s="60"/>
      <c r="ACS12719" s="60"/>
      <c r="ACT12719" s="60"/>
      <c r="ACU12719" s="60"/>
      <c r="ACV12719" s="60"/>
      <c r="ACW12719" s="60"/>
      <c r="ACX12719" s="60"/>
      <c r="ACY12719" s="60">
        <v>0.898484155329625</v>
      </c>
      <c r="ACZ12719" s="60"/>
      <c r="ADA12719" s="60"/>
      <c r="ADB12719" s="60"/>
      <c r="ADC12719" s="60"/>
      <c r="ADD12719" s="60"/>
      <c r="ADE12719" s="60"/>
    </row>
    <row r="12720" spans="760:785" x14ac:dyDescent="0.25">
      <c r="ACF12720" s="60"/>
      <c r="ACG12720" s="60"/>
      <c r="ACH12720" s="60"/>
      <c r="ACI12720" s="60"/>
      <c r="ACJ12720" s="60"/>
      <c r="ACK12720" s="60"/>
      <c r="ACL12720" s="60"/>
      <c r="ACM12720" s="60"/>
      <c r="ACN12720" s="60"/>
      <c r="ACO12720" s="60"/>
      <c r="ACP12720" s="60"/>
      <c r="ACQ12720" s="60"/>
      <c r="ACR12720" s="60"/>
      <c r="ACS12720" s="60"/>
      <c r="ACT12720" s="60"/>
      <c r="ACU12720" s="60"/>
      <c r="ACV12720" s="60"/>
      <c r="ACW12720" s="60"/>
      <c r="ACX12720" s="60"/>
      <c r="ACY12720" s="60">
        <v>0.89848068698486105</v>
      </c>
      <c r="ACZ12720" s="60"/>
      <c r="ADA12720" s="60"/>
      <c r="ADB12720" s="60"/>
      <c r="ADC12720" s="60"/>
      <c r="ADD12720" s="60"/>
      <c r="ADE12720" s="60"/>
    </row>
    <row r="12721" spans="760:785" x14ac:dyDescent="0.25">
      <c r="ACF12721" s="60"/>
      <c r="ACG12721" s="60"/>
      <c r="ACH12721" s="60"/>
      <c r="ACI12721" s="60"/>
      <c r="ACJ12721" s="60"/>
      <c r="ACK12721" s="60"/>
      <c r="ACL12721" s="60"/>
      <c r="ACM12721" s="60"/>
      <c r="ACN12721" s="60"/>
      <c r="ACO12721" s="60"/>
      <c r="ACP12721" s="60"/>
      <c r="ACQ12721" s="60"/>
      <c r="ACR12721" s="60"/>
      <c r="ACS12721" s="60"/>
      <c r="ACT12721" s="60"/>
      <c r="ACU12721" s="60"/>
      <c r="ACV12721" s="60"/>
      <c r="ACW12721" s="60"/>
      <c r="ACX12721" s="60"/>
      <c r="ACY12721" s="60">
        <v>0.89846224290485599</v>
      </c>
      <c r="ACZ12721" s="60"/>
      <c r="ADA12721" s="60"/>
      <c r="ADB12721" s="60"/>
      <c r="ADC12721" s="60"/>
      <c r="ADD12721" s="60"/>
      <c r="ADE12721" s="60"/>
    </row>
    <row r="12722" spans="760:785" x14ac:dyDescent="0.25">
      <c r="ACF12722" s="60"/>
      <c r="ACG12722" s="60"/>
      <c r="ACH12722" s="60"/>
      <c r="ACI12722" s="60"/>
      <c r="ACJ12722" s="60"/>
      <c r="ACK12722" s="60"/>
      <c r="ACL12722" s="60"/>
      <c r="ACM12722" s="60"/>
      <c r="ACN12722" s="60"/>
      <c r="ACO12722" s="60"/>
      <c r="ACP12722" s="60"/>
      <c r="ACQ12722" s="60"/>
      <c r="ACR12722" s="60"/>
      <c r="ACS12722" s="60"/>
      <c r="ACT12722" s="60"/>
      <c r="ACU12722" s="60"/>
      <c r="ACV12722" s="60"/>
      <c r="ACW12722" s="60"/>
      <c r="ACX12722" s="60"/>
      <c r="ACY12722" s="60">
        <v>0.89845961840210598</v>
      </c>
      <c r="ACZ12722" s="60"/>
      <c r="ADA12722" s="60"/>
      <c r="ADB12722" s="60"/>
      <c r="ADC12722" s="60"/>
      <c r="ADD12722" s="60"/>
      <c r="ADE12722" s="60"/>
    </row>
    <row r="12723" spans="760:785" x14ac:dyDescent="0.25">
      <c r="ACF12723" s="60"/>
      <c r="ACG12723" s="60"/>
      <c r="ACH12723" s="60"/>
      <c r="ACI12723" s="60"/>
      <c r="ACJ12723" s="60"/>
      <c r="ACK12723" s="60"/>
      <c r="ACL12723" s="60"/>
      <c r="ACM12723" s="60"/>
      <c r="ACN12723" s="60"/>
      <c r="ACO12723" s="60"/>
      <c r="ACP12723" s="60"/>
      <c r="ACQ12723" s="60"/>
      <c r="ACR12723" s="60"/>
      <c r="ACS12723" s="60"/>
      <c r="ACT12723" s="60"/>
      <c r="ACU12723" s="60"/>
      <c r="ACV12723" s="60"/>
      <c r="ACW12723" s="60"/>
      <c r="ACX12723" s="60"/>
      <c r="ACY12723" s="60">
        <v>0.89841388236743303</v>
      </c>
      <c r="ACZ12723" s="60"/>
      <c r="ADA12723" s="60"/>
      <c r="ADB12723" s="60"/>
      <c r="ADC12723" s="60"/>
      <c r="ADD12723" s="60"/>
      <c r="ADE12723" s="60"/>
    </row>
    <row r="12724" spans="760:785" x14ac:dyDescent="0.25">
      <c r="ACF12724" s="60"/>
      <c r="ACG12724" s="60"/>
      <c r="ACH12724" s="60"/>
      <c r="ACI12724" s="60"/>
      <c r="ACJ12724" s="60"/>
      <c r="ACK12724" s="60"/>
      <c r="ACL12724" s="60"/>
      <c r="ACM12724" s="60"/>
      <c r="ACN12724" s="60"/>
      <c r="ACO12724" s="60"/>
      <c r="ACP12724" s="60"/>
      <c r="ACQ12724" s="60"/>
      <c r="ACR12724" s="60"/>
      <c r="ACS12724" s="60"/>
      <c r="ACT12724" s="60"/>
      <c r="ACU12724" s="60"/>
      <c r="ACV12724" s="60"/>
      <c r="ACW12724" s="60"/>
      <c r="ACX12724" s="60"/>
      <c r="ACY12724" s="60">
        <v>0.89841172101226296</v>
      </c>
      <c r="ACZ12724" s="60"/>
      <c r="ADA12724" s="60"/>
      <c r="ADB12724" s="60"/>
      <c r="ADC12724" s="60"/>
      <c r="ADD12724" s="60"/>
      <c r="ADE12724" s="60"/>
    </row>
    <row r="12725" spans="760:785" x14ac:dyDescent="0.25">
      <c r="ACF12725" s="60"/>
      <c r="ACG12725" s="60"/>
      <c r="ACH12725" s="60"/>
      <c r="ACI12725" s="60"/>
      <c r="ACJ12725" s="60"/>
      <c r="ACK12725" s="60"/>
      <c r="ACL12725" s="60"/>
      <c r="ACM12725" s="60"/>
      <c r="ACN12725" s="60"/>
      <c r="ACO12725" s="60"/>
      <c r="ACP12725" s="60"/>
      <c r="ACQ12725" s="60"/>
      <c r="ACR12725" s="60"/>
      <c r="ACS12725" s="60"/>
      <c r="ACT12725" s="60"/>
      <c r="ACU12725" s="60"/>
      <c r="ACV12725" s="60"/>
      <c r="ACW12725" s="60"/>
      <c r="ACX12725" s="60"/>
      <c r="ACY12725" s="60">
        <v>0.89838987579862595</v>
      </c>
      <c r="ACZ12725" s="60"/>
      <c r="ADA12725" s="60"/>
      <c r="ADB12725" s="60"/>
      <c r="ADC12725" s="60"/>
      <c r="ADD12725" s="60"/>
      <c r="ADE12725" s="60"/>
    </row>
    <row r="12726" spans="760:785" x14ac:dyDescent="0.25">
      <c r="ACF12726" s="60"/>
      <c r="ACG12726" s="60"/>
      <c r="ACH12726" s="60"/>
      <c r="ACI12726" s="60"/>
      <c r="ACJ12726" s="60"/>
      <c r="ACK12726" s="60"/>
      <c r="ACL12726" s="60"/>
      <c r="ACM12726" s="60"/>
      <c r="ACN12726" s="60"/>
      <c r="ACO12726" s="60"/>
      <c r="ACP12726" s="60"/>
      <c r="ACQ12726" s="60"/>
      <c r="ACR12726" s="60"/>
      <c r="ACS12726" s="60"/>
      <c r="ACT12726" s="60"/>
      <c r="ACU12726" s="60"/>
      <c r="ACV12726" s="60"/>
      <c r="ACW12726" s="60"/>
      <c r="ACX12726" s="60"/>
      <c r="ACY12726" s="60">
        <v>0.89838109310945502</v>
      </c>
      <c r="ACZ12726" s="60"/>
      <c r="ADA12726" s="60"/>
      <c r="ADB12726" s="60"/>
      <c r="ADC12726" s="60"/>
      <c r="ADD12726" s="60"/>
      <c r="ADE12726" s="60"/>
    </row>
    <row r="12727" spans="760:785" x14ac:dyDescent="0.25">
      <c r="ACF12727" s="60"/>
      <c r="ACG12727" s="60"/>
      <c r="ACH12727" s="60"/>
      <c r="ACI12727" s="60"/>
      <c r="ACJ12727" s="60"/>
      <c r="ACK12727" s="60"/>
      <c r="ACL12727" s="60"/>
      <c r="ACM12727" s="60"/>
      <c r="ACN12727" s="60"/>
      <c r="ACO12727" s="60"/>
      <c r="ACP12727" s="60"/>
      <c r="ACQ12727" s="60"/>
      <c r="ACR12727" s="60"/>
      <c r="ACS12727" s="60"/>
      <c r="ACT12727" s="60"/>
      <c r="ACU12727" s="60"/>
      <c r="ACV12727" s="60"/>
      <c r="ACW12727" s="60"/>
      <c r="ACX12727" s="60"/>
      <c r="ACY12727" s="60">
        <v>0.89836825498875394</v>
      </c>
      <c r="ACZ12727" s="60"/>
      <c r="ADA12727" s="60"/>
      <c r="ADB12727" s="60"/>
      <c r="ADC12727" s="60"/>
      <c r="ADD12727" s="60"/>
      <c r="ADE12727" s="60"/>
    </row>
    <row r="12728" spans="760:785" x14ac:dyDescent="0.25">
      <c r="ACF12728" s="60"/>
      <c r="ACG12728" s="60"/>
      <c r="ACH12728" s="60"/>
      <c r="ACI12728" s="60"/>
      <c r="ACJ12728" s="60"/>
      <c r="ACK12728" s="60"/>
      <c r="ACL12728" s="60"/>
      <c r="ACM12728" s="60"/>
      <c r="ACN12728" s="60"/>
      <c r="ACO12728" s="60"/>
      <c r="ACP12728" s="60"/>
      <c r="ACQ12728" s="60"/>
      <c r="ACR12728" s="60"/>
      <c r="ACS12728" s="60"/>
      <c r="ACT12728" s="60"/>
      <c r="ACU12728" s="60"/>
      <c r="ACV12728" s="60"/>
      <c r="ACW12728" s="60"/>
      <c r="ACX12728" s="60"/>
      <c r="ACY12728" s="60">
        <v>0.89834572942026003</v>
      </c>
      <c r="ACZ12728" s="60"/>
      <c r="ADA12728" s="60"/>
      <c r="ADB12728" s="60"/>
      <c r="ADC12728" s="60"/>
      <c r="ADD12728" s="60"/>
      <c r="ADE12728" s="60"/>
    </row>
    <row r="12729" spans="760:785" x14ac:dyDescent="0.25">
      <c r="ACF12729" s="60"/>
      <c r="ACG12729" s="60"/>
      <c r="ACH12729" s="60"/>
      <c r="ACI12729" s="60"/>
      <c r="ACJ12729" s="60"/>
      <c r="ACK12729" s="60"/>
      <c r="ACL12729" s="60"/>
      <c r="ACM12729" s="60"/>
      <c r="ACN12729" s="60"/>
      <c r="ACO12729" s="60"/>
      <c r="ACP12729" s="60"/>
      <c r="ACQ12729" s="60"/>
      <c r="ACR12729" s="60"/>
      <c r="ACS12729" s="60"/>
      <c r="ACT12729" s="60"/>
      <c r="ACU12729" s="60"/>
      <c r="ACV12729" s="60"/>
      <c r="ACW12729" s="60"/>
      <c r="ACX12729" s="60"/>
      <c r="ACY12729" s="60">
        <v>0.89827115383621903</v>
      </c>
      <c r="ACZ12729" s="60"/>
      <c r="ADA12729" s="60"/>
      <c r="ADB12729" s="60"/>
      <c r="ADC12729" s="60"/>
      <c r="ADD12729" s="60"/>
      <c r="ADE12729" s="60"/>
    </row>
    <row r="12730" spans="760:785" x14ac:dyDescent="0.25">
      <c r="ACF12730" s="60"/>
      <c r="ACG12730" s="60"/>
      <c r="ACH12730" s="60"/>
      <c r="ACI12730" s="60"/>
      <c r="ACJ12730" s="60"/>
      <c r="ACK12730" s="60"/>
      <c r="ACL12730" s="60"/>
      <c r="ACM12730" s="60"/>
      <c r="ACN12730" s="60"/>
      <c r="ACO12730" s="60"/>
      <c r="ACP12730" s="60"/>
      <c r="ACQ12730" s="60"/>
      <c r="ACR12730" s="60"/>
      <c r="ACS12730" s="60"/>
      <c r="ACT12730" s="60"/>
      <c r="ACU12730" s="60"/>
      <c r="ACV12730" s="60"/>
      <c r="ACW12730" s="60"/>
      <c r="ACX12730" s="60"/>
      <c r="ACY12730" s="60">
        <v>0.898235714403948</v>
      </c>
      <c r="ACZ12730" s="60"/>
      <c r="ADA12730" s="60"/>
      <c r="ADB12730" s="60"/>
      <c r="ADC12730" s="60"/>
      <c r="ADD12730" s="60"/>
      <c r="ADE12730" s="60"/>
    </row>
    <row r="12731" spans="760:785" x14ac:dyDescent="0.25">
      <c r="ACF12731" s="60"/>
      <c r="ACG12731" s="60"/>
      <c r="ACH12731" s="60"/>
      <c r="ACI12731" s="60"/>
      <c r="ACJ12731" s="60"/>
      <c r="ACK12731" s="60"/>
      <c r="ACL12731" s="60"/>
      <c r="ACM12731" s="60"/>
      <c r="ACN12731" s="60"/>
      <c r="ACO12731" s="60"/>
      <c r="ACP12731" s="60"/>
      <c r="ACQ12731" s="60"/>
      <c r="ACR12731" s="60"/>
      <c r="ACS12731" s="60"/>
      <c r="ACT12731" s="60"/>
      <c r="ACU12731" s="60"/>
      <c r="ACV12731" s="60"/>
      <c r="ACW12731" s="60"/>
      <c r="ACX12731" s="60"/>
      <c r="ACY12731" s="60">
        <v>0.898141871675743</v>
      </c>
      <c r="ACZ12731" s="60"/>
      <c r="ADA12731" s="60"/>
      <c r="ADB12731" s="60"/>
      <c r="ADC12731" s="60"/>
      <c r="ADD12731" s="60"/>
      <c r="ADE12731" s="60"/>
    </row>
    <row r="12732" spans="760:785" x14ac:dyDescent="0.25">
      <c r="ACF12732" s="60"/>
      <c r="ACG12732" s="60"/>
      <c r="ACH12732" s="60"/>
      <c r="ACI12732" s="60"/>
      <c r="ACJ12732" s="60"/>
      <c r="ACK12732" s="60"/>
      <c r="ACL12732" s="60"/>
      <c r="ACM12732" s="60"/>
      <c r="ACN12732" s="60"/>
      <c r="ACO12732" s="60"/>
      <c r="ACP12732" s="60"/>
      <c r="ACQ12732" s="60"/>
      <c r="ACR12732" s="60"/>
      <c r="ACS12732" s="60"/>
      <c r="ACT12732" s="60"/>
      <c r="ACU12732" s="60"/>
      <c r="ACV12732" s="60"/>
      <c r="ACW12732" s="60"/>
      <c r="ACX12732" s="60"/>
      <c r="ACY12732" s="60">
        <v>0.89811871696793399</v>
      </c>
      <c r="ACZ12732" s="60"/>
      <c r="ADA12732" s="60"/>
      <c r="ADB12732" s="60"/>
      <c r="ADC12732" s="60"/>
      <c r="ADD12732" s="60"/>
      <c r="ADE12732" s="60"/>
    </row>
    <row r="12733" spans="760:785" x14ac:dyDescent="0.25">
      <c r="ACF12733" s="60"/>
      <c r="ACG12733" s="60"/>
      <c r="ACH12733" s="60"/>
      <c r="ACI12733" s="60"/>
      <c r="ACJ12733" s="60"/>
      <c r="ACK12733" s="60"/>
      <c r="ACL12733" s="60"/>
      <c r="ACM12733" s="60"/>
      <c r="ACN12733" s="60"/>
      <c r="ACO12733" s="60"/>
      <c r="ACP12733" s="60"/>
      <c r="ACQ12733" s="60"/>
      <c r="ACR12733" s="60"/>
      <c r="ACS12733" s="60"/>
      <c r="ACT12733" s="60"/>
      <c r="ACU12733" s="60"/>
      <c r="ACV12733" s="60"/>
      <c r="ACW12733" s="60"/>
      <c r="ACX12733" s="60"/>
      <c r="ACY12733" s="60">
        <v>0.89808914167493403</v>
      </c>
      <c r="ACZ12733" s="60"/>
      <c r="ADA12733" s="60"/>
      <c r="ADB12733" s="60"/>
      <c r="ADC12733" s="60"/>
      <c r="ADD12733" s="60"/>
      <c r="ADE12733" s="60"/>
    </row>
    <row r="12734" spans="760:785" x14ac:dyDescent="0.25">
      <c r="ACF12734" s="60"/>
      <c r="ACG12734" s="60"/>
      <c r="ACH12734" s="60"/>
      <c r="ACI12734" s="60"/>
      <c r="ACJ12734" s="60"/>
      <c r="ACK12734" s="60"/>
      <c r="ACL12734" s="60"/>
      <c r="ACM12734" s="60"/>
      <c r="ACN12734" s="60"/>
      <c r="ACO12734" s="60"/>
      <c r="ACP12734" s="60"/>
      <c r="ACQ12734" s="60"/>
      <c r="ACR12734" s="60"/>
      <c r="ACS12734" s="60"/>
      <c r="ACT12734" s="60"/>
      <c r="ACU12734" s="60"/>
      <c r="ACV12734" s="60"/>
      <c r="ACW12734" s="60"/>
      <c r="ACX12734" s="60"/>
      <c r="ACY12734" s="60">
        <v>0.89808898024245198</v>
      </c>
      <c r="ACZ12734" s="60"/>
      <c r="ADA12734" s="60"/>
      <c r="ADB12734" s="60"/>
      <c r="ADC12734" s="60"/>
      <c r="ADD12734" s="60"/>
      <c r="ADE12734" s="60"/>
    </row>
    <row r="12735" spans="760:785" x14ac:dyDescent="0.25">
      <c r="ACF12735" s="60"/>
      <c r="ACG12735" s="60"/>
      <c r="ACH12735" s="60"/>
      <c r="ACI12735" s="60"/>
      <c r="ACJ12735" s="60"/>
      <c r="ACK12735" s="60"/>
      <c r="ACL12735" s="60"/>
      <c r="ACM12735" s="60"/>
      <c r="ACN12735" s="60"/>
      <c r="ACO12735" s="60"/>
      <c r="ACP12735" s="60"/>
      <c r="ACQ12735" s="60"/>
      <c r="ACR12735" s="60"/>
      <c r="ACS12735" s="60"/>
      <c r="ACT12735" s="60"/>
      <c r="ACU12735" s="60"/>
      <c r="ACV12735" s="60"/>
      <c r="ACW12735" s="60"/>
      <c r="ACX12735" s="60"/>
      <c r="ACY12735" s="60">
        <v>0.89807625089767396</v>
      </c>
      <c r="ACZ12735" s="60"/>
      <c r="ADA12735" s="60"/>
      <c r="ADB12735" s="60"/>
      <c r="ADC12735" s="60"/>
      <c r="ADD12735" s="60"/>
      <c r="ADE12735" s="60"/>
    </row>
    <row r="12736" spans="760:785" x14ac:dyDescent="0.25">
      <c r="ACF12736" s="60"/>
      <c r="ACG12736" s="60"/>
      <c r="ACH12736" s="60"/>
      <c r="ACI12736" s="60"/>
      <c r="ACJ12736" s="60"/>
      <c r="ACK12736" s="60"/>
      <c r="ACL12736" s="60"/>
      <c r="ACM12736" s="60"/>
      <c r="ACN12736" s="60"/>
      <c r="ACO12736" s="60"/>
      <c r="ACP12736" s="60"/>
      <c r="ACQ12736" s="60"/>
      <c r="ACR12736" s="60"/>
      <c r="ACS12736" s="60"/>
      <c r="ACT12736" s="60"/>
      <c r="ACU12736" s="60"/>
      <c r="ACV12736" s="60"/>
      <c r="ACW12736" s="60"/>
      <c r="ACX12736" s="60"/>
      <c r="ACY12736" s="60">
        <v>0.89806660223585499</v>
      </c>
      <c r="ACZ12736" s="60"/>
      <c r="ADA12736" s="60"/>
      <c r="ADB12736" s="60"/>
      <c r="ADC12736" s="60"/>
      <c r="ADD12736" s="60"/>
      <c r="ADE12736" s="60"/>
    </row>
    <row r="12737" spans="760:785" x14ac:dyDescent="0.25">
      <c r="ACF12737" s="60"/>
      <c r="ACG12737" s="60"/>
      <c r="ACH12737" s="60"/>
      <c r="ACI12737" s="60"/>
      <c r="ACJ12737" s="60"/>
      <c r="ACK12737" s="60"/>
      <c r="ACL12737" s="60"/>
      <c r="ACM12737" s="60"/>
      <c r="ACN12737" s="60"/>
      <c r="ACO12737" s="60"/>
      <c r="ACP12737" s="60"/>
      <c r="ACQ12737" s="60"/>
      <c r="ACR12737" s="60"/>
      <c r="ACS12737" s="60"/>
      <c r="ACT12737" s="60"/>
      <c r="ACU12737" s="60"/>
      <c r="ACV12737" s="60"/>
      <c r="ACW12737" s="60"/>
      <c r="ACX12737" s="60"/>
      <c r="ACY12737" s="60">
        <v>0.89791835282071997</v>
      </c>
      <c r="ACZ12737" s="60"/>
      <c r="ADA12737" s="60"/>
      <c r="ADB12737" s="60"/>
      <c r="ADC12737" s="60"/>
      <c r="ADD12737" s="60"/>
      <c r="ADE12737" s="60"/>
    </row>
    <row r="12738" spans="760:785" x14ac:dyDescent="0.25">
      <c r="ACF12738" s="60"/>
      <c r="ACG12738" s="60"/>
      <c r="ACH12738" s="60"/>
      <c r="ACI12738" s="60"/>
      <c r="ACJ12738" s="60"/>
      <c r="ACK12738" s="60"/>
      <c r="ACL12738" s="60"/>
      <c r="ACM12738" s="60"/>
      <c r="ACN12738" s="60"/>
      <c r="ACO12738" s="60"/>
      <c r="ACP12738" s="60"/>
      <c r="ACQ12738" s="60"/>
      <c r="ACR12738" s="60"/>
      <c r="ACS12738" s="60"/>
      <c r="ACT12738" s="60"/>
      <c r="ACU12738" s="60"/>
      <c r="ACV12738" s="60"/>
      <c r="ACW12738" s="60"/>
      <c r="ACX12738" s="60"/>
      <c r="ACY12738" s="60">
        <v>0.89788419587432999</v>
      </c>
      <c r="ACZ12738" s="60"/>
      <c r="ADA12738" s="60"/>
      <c r="ADB12738" s="60"/>
      <c r="ADC12738" s="60"/>
      <c r="ADD12738" s="60"/>
      <c r="ADE12738" s="60"/>
    </row>
    <row r="12739" spans="760:785" x14ac:dyDescent="0.25">
      <c r="ACF12739" s="60"/>
      <c r="ACG12739" s="60"/>
      <c r="ACH12739" s="60"/>
      <c r="ACI12739" s="60"/>
      <c r="ACJ12739" s="60"/>
      <c r="ACK12739" s="60"/>
      <c r="ACL12739" s="60"/>
      <c r="ACM12739" s="60"/>
      <c r="ACN12739" s="60"/>
      <c r="ACO12739" s="60"/>
      <c r="ACP12739" s="60"/>
      <c r="ACQ12739" s="60"/>
      <c r="ACR12739" s="60"/>
      <c r="ACS12739" s="60"/>
      <c r="ACT12739" s="60"/>
      <c r="ACU12739" s="60"/>
      <c r="ACV12739" s="60"/>
      <c r="ACW12739" s="60"/>
      <c r="ACX12739" s="60"/>
      <c r="ACY12739" s="60">
        <v>0.89778177685125604</v>
      </c>
      <c r="ACZ12739" s="60"/>
      <c r="ADA12739" s="60"/>
      <c r="ADB12739" s="60"/>
      <c r="ADC12739" s="60"/>
      <c r="ADD12739" s="60"/>
      <c r="ADE12739" s="60"/>
    </row>
    <row r="12740" spans="760:785" x14ac:dyDescent="0.25">
      <c r="ACF12740" s="60"/>
      <c r="ACG12740" s="60"/>
      <c r="ACH12740" s="60"/>
      <c r="ACI12740" s="60"/>
      <c r="ACJ12740" s="60"/>
      <c r="ACK12740" s="60"/>
      <c r="ACL12740" s="60"/>
      <c r="ACM12740" s="60"/>
      <c r="ACN12740" s="60"/>
      <c r="ACO12740" s="60"/>
      <c r="ACP12740" s="60"/>
      <c r="ACQ12740" s="60"/>
      <c r="ACR12740" s="60"/>
      <c r="ACS12740" s="60"/>
      <c r="ACT12740" s="60"/>
      <c r="ACU12740" s="60"/>
      <c r="ACV12740" s="60"/>
      <c r="ACW12740" s="60"/>
      <c r="ACX12740" s="60"/>
      <c r="ACY12740" s="60">
        <v>0.89775772445910795</v>
      </c>
      <c r="ACZ12740" s="60"/>
      <c r="ADA12740" s="60"/>
      <c r="ADB12740" s="60"/>
      <c r="ADC12740" s="60"/>
      <c r="ADD12740" s="60"/>
      <c r="ADE12740" s="60"/>
    </row>
    <row r="12741" spans="760:785" x14ac:dyDescent="0.25">
      <c r="ACF12741" s="60"/>
      <c r="ACG12741" s="60"/>
      <c r="ACH12741" s="60"/>
      <c r="ACI12741" s="60"/>
      <c r="ACJ12741" s="60"/>
      <c r="ACK12741" s="60"/>
      <c r="ACL12741" s="60"/>
      <c r="ACM12741" s="60"/>
      <c r="ACN12741" s="60"/>
      <c r="ACO12741" s="60"/>
      <c r="ACP12741" s="60"/>
      <c r="ACQ12741" s="60"/>
      <c r="ACR12741" s="60"/>
      <c r="ACS12741" s="60"/>
      <c r="ACT12741" s="60"/>
      <c r="ACU12741" s="60"/>
      <c r="ACV12741" s="60"/>
      <c r="ACW12741" s="60"/>
      <c r="ACX12741" s="60"/>
      <c r="ACY12741" s="60">
        <v>0.89772797260994097</v>
      </c>
      <c r="ACZ12741" s="60"/>
      <c r="ADA12741" s="60"/>
      <c r="ADB12741" s="60"/>
      <c r="ADC12741" s="60"/>
      <c r="ADD12741" s="60"/>
      <c r="ADE12741" s="60"/>
    </row>
    <row r="12742" spans="760:785" x14ac:dyDescent="0.25">
      <c r="ACF12742" s="60"/>
      <c r="ACG12742" s="60"/>
      <c r="ACH12742" s="60"/>
      <c r="ACI12742" s="60"/>
      <c r="ACJ12742" s="60"/>
      <c r="ACK12742" s="60"/>
      <c r="ACL12742" s="60"/>
      <c r="ACM12742" s="60"/>
      <c r="ACN12742" s="60"/>
      <c r="ACO12742" s="60"/>
      <c r="ACP12742" s="60"/>
      <c r="ACQ12742" s="60"/>
      <c r="ACR12742" s="60"/>
      <c r="ACS12742" s="60"/>
      <c r="ACT12742" s="60"/>
      <c r="ACU12742" s="60"/>
      <c r="ACV12742" s="60"/>
      <c r="ACW12742" s="60"/>
      <c r="ACX12742" s="60"/>
      <c r="ACY12742" s="60">
        <v>0.89771476535844696</v>
      </c>
      <c r="ACZ12742" s="60"/>
      <c r="ADA12742" s="60"/>
      <c r="ADB12742" s="60"/>
      <c r="ADC12742" s="60"/>
      <c r="ADD12742" s="60"/>
      <c r="ADE12742" s="60"/>
    </row>
    <row r="12743" spans="760:785" x14ac:dyDescent="0.25">
      <c r="ACF12743" s="60"/>
      <c r="ACG12743" s="60"/>
      <c r="ACH12743" s="60"/>
      <c r="ACI12743" s="60"/>
      <c r="ACJ12743" s="60"/>
      <c r="ACK12743" s="60"/>
      <c r="ACL12743" s="60"/>
      <c r="ACM12743" s="60"/>
      <c r="ACN12743" s="60"/>
      <c r="ACO12743" s="60"/>
      <c r="ACP12743" s="60"/>
      <c r="ACQ12743" s="60"/>
      <c r="ACR12743" s="60"/>
      <c r="ACS12743" s="60"/>
      <c r="ACT12743" s="60"/>
      <c r="ACU12743" s="60"/>
      <c r="ACV12743" s="60"/>
      <c r="ACW12743" s="60"/>
      <c r="ACX12743" s="60"/>
      <c r="ACY12743" s="60">
        <v>0.89769789901504204</v>
      </c>
      <c r="ACZ12743" s="60"/>
      <c r="ADA12743" s="60"/>
      <c r="ADB12743" s="60"/>
      <c r="ADC12743" s="60"/>
      <c r="ADD12743" s="60"/>
      <c r="ADE12743" s="60"/>
    </row>
    <row r="12744" spans="760:785" x14ac:dyDescent="0.25">
      <c r="ACF12744" s="60"/>
      <c r="ACG12744" s="60"/>
      <c r="ACH12744" s="60"/>
      <c r="ACI12744" s="60"/>
      <c r="ACJ12744" s="60"/>
      <c r="ACK12744" s="60"/>
      <c r="ACL12744" s="60"/>
      <c r="ACM12744" s="60"/>
      <c r="ACN12744" s="60"/>
      <c r="ACO12744" s="60"/>
      <c r="ACP12744" s="60"/>
      <c r="ACQ12744" s="60"/>
      <c r="ACR12744" s="60"/>
      <c r="ACS12744" s="60"/>
      <c r="ACT12744" s="60"/>
      <c r="ACU12744" s="60"/>
      <c r="ACV12744" s="60"/>
      <c r="ACW12744" s="60"/>
      <c r="ACX12744" s="60"/>
      <c r="ACY12744" s="60">
        <v>0.89764861844252897</v>
      </c>
      <c r="ACZ12744" s="60"/>
      <c r="ADA12744" s="60"/>
      <c r="ADB12744" s="60"/>
      <c r="ADC12744" s="60"/>
      <c r="ADD12744" s="60"/>
      <c r="ADE12744" s="60"/>
    </row>
    <row r="12745" spans="760:785" x14ac:dyDescent="0.25">
      <c r="ACF12745" s="60"/>
      <c r="ACG12745" s="60"/>
      <c r="ACH12745" s="60"/>
      <c r="ACI12745" s="60"/>
      <c r="ACJ12745" s="60"/>
      <c r="ACK12745" s="60"/>
      <c r="ACL12745" s="60"/>
      <c r="ACM12745" s="60"/>
      <c r="ACN12745" s="60"/>
      <c r="ACO12745" s="60"/>
      <c r="ACP12745" s="60"/>
      <c r="ACQ12745" s="60"/>
      <c r="ACR12745" s="60"/>
      <c r="ACS12745" s="60"/>
      <c r="ACT12745" s="60"/>
      <c r="ACU12745" s="60"/>
      <c r="ACV12745" s="60"/>
      <c r="ACW12745" s="60"/>
      <c r="ACX12745" s="60"/>
      <c r="ACY12745" s="60">
        <v>0.89754549038379206</v>
      </c>
      <c r="ACZ12745" s="60"/>
      <c r="ADA12745" s="60"/>
      <c r="ADB12745" s="60"/>
      <c r="ADC12745" s="60"/>
      <c r="ADD12745" s="60"/>
      <c r="ADE12745" s="60"/>
    </row>
    <row r="12746" spans="760:785" x14ac:dyDescent="0.25">
      <c r="ACF12746" s="60"/>
      <c r="ACG12746" s="60"/>
      <c r="ACH12746" s="60"/>
      <c r="ACI12746" s="60"/>
      <c r="ACJ12746" s="60"/>
      <c r="ACK12746" s="60"/>
      <c r="ACL12746" s="60"/>
      <c r="ACM12746" s="60"/>
      <c r="ACN12746" s="60"/>
      <c r="ACO12746" s="60"/>
      <c r="ACP12746" s="60"/>
      <c r="ACQ12746" s="60"/>
      <c r="ACR12746" s="60"/>
      <c r="ACS12746" s="60"/>
      <c r="ACT12746" s="60"/>
      <c r="ACU12746" s="60"/>
      <c r="ACV12746" s="60"/>
      <c r="ACW12746" s="60"/>
      <c r="ACX12746" s="60"/>
      <c r="ACY12746" s="60">
        <v>0.897531429383152</v>
      </c>
      <c r="ACZ12746" s="60"/>
      <c r="ADA12746" s="60"/>
      <c r="ADB12746" s="60"/>
      <c r="ADC12746" s="60"/>
      <c r="ADD12746" s="60"/>
      <c r="ADE12746" s="60"/>
    </row>
    <row r="12747" spans="760:785" x14ac:dyDescent="0.25">
      <c r="ACF12747" s="60"/>
      <c r="ACG12747" s="60"/>
      <c r="ACH12747" s="60"/>
      <c r="ACI12747" s="60"/>
      <c r="ACJ12747" s="60"/>
      <c r="ACK12747" s="60"/>
      <c r="ACL12747" s="60"/>
      <c r="ACM12747" s="60"/>
      <c r="ACN12747" s="60"/>
      <c r="ACO12747" s="60"/>
      <c r="ACP12747" s="60"/>
      <c r="ACQ12747" s="60"/>
      <c r="ACR12747" s="60"/>
      <c r="ACS12747" s="60"/>
      <c r="ACT12747" s="60"/>
      <c r="ACU12747" s="60"/>
      <c r="ACV12747" s="60"/>
      <c r="ACW12747" s="60"/>
      <c r="ACX12747" s="60"/>
      <c r="ACY12747" s="60">
        <v>0.89751318096069699</v>
      </c>
      <c r="ACZ12747" s="60"/>
      <c r="ADA12747" s="60"/>
      <c r="ADB12747" s="60"/>
      <c r="ADC12747" s="60"/>
      <c r="ADD12747" s="60"/>
      <c r="ADE12747" s="60"/>
    </row>
    <row r="12748" spans="760:785" x14ac:dyDescent="0.25">
      <c r="ACF12748" s="60"/>
      <c r="ACG12748" s="60"/>
      <c r="ACH12748" s="60"/>
      <c r="ACI12748" s="60"/>
      <c r="ACJ12748" s="60"/>
      <c r="ACK12748" s="60"/>
      <c r="ACL12748" s="60"/>
      <c r="ACM12748" s="60"/>
      <c r="ACN12748" s="60"/>
      <c r="ACO12748" s="60"/>
      <c r="ACP12748" s="60"/>
      <c r="ACQ12748" s="60"/>
      <c r="ACR12748" s="60"/>
      <c r="ACS12748" s="60"/>
      <c r="ACT12748" s="60"/>
      <c r="ACU12748" s="60"/>
      <c r="ACV12748" s="60"/>
      <c r="ACW12748" s="60"/>
      <c r="ACX12748" s="60"/>
      <c r="ACY12748" s="60">
        <v>0.89750526515970097</v>
      </c>
      <c r="ACZ12748" s="60"/>
      <c r="ADA12748" s="60"/>
      <c r="ADB12748" s="60"/>
      <c r="ADC12748" s="60"/>
      <c r="ADD12748" s="60"/>
      <c r="ADE12748" s="60"/>
    </row>
    <row r="12749" spans="760:785" x14ac:dyDescent="0.25">
      <c r="ACF12749" s="60"/>
      <c r="ACG12749" s="60"/>
      <c r="ACH12749" s="60"/>
      <c r="ACI12749" s="60"/>
      <c r="ACJ12749" s="60"/>
      <c r="ACK12749" s="60"/>
      <c r="ACL12749" s="60"/>
      <c r="ACM12749" s="60"/>
      <c r="ACN12749" s="60"/>
      <c r="ACO12749" s="60"/>
      <c r="ACP12749" s="60"/>
      <c r="ACQ12749" s="60"/>
      <c r="ACR12749" s="60"/>
      <c r="ACS12749" s="60"/>
      <c r="ACT12749" s="60"/>
      <c r="ACU12749" s="60"/>
      <c r="ACV12749" s="60"/>
      <c r="ACW12749" s="60"/>
      <c r="ACX12749" s="60"/>
      <c r="ACY12749" s="60">
        <v>0.89747600737438504</v>
      </c>
      <c r="ACZ12749" s="60"/>
      <c r="ADA12749" s="60"/>
      <c r="ADB12749" s="60"/>
      <c r="ADC12749" s="60"/>
      <c r="ADD12749" s="60"/>
      <c r="ADE12749" s="60"/>
    </row>
    <row r="12750" spans="760:785" x14ac:dyDescent="0.25">
      <c r="ACF12750" s="60"/>
      <c r="ACG12750" s="60"/>
      <c r="ACH12750" s="60"/>
      <c r="ACI12750" s="60"/>
      <c r="ACJ12750" s="60"/>
      <c r="ACK12750" s="60"/>
      <c r="ACL12750" s="60"/>
      <c r="ACM12750" s="60"/>
      <c r="ACN12750" s="60"/>
      <c r="ACO12750" s="60"/>
      <c r="ACP12750" s="60"/>
      <c r="ACQ12750" s="60"/>
      <c r="ACR12750" s="60"/>
      <c r="ACS12750" s="60"/>
      <c r="ACT12750" s="60"/>
      <c r="ACU12750" s="60"/>
      <c r="ACV12750" s="60"/>
      <c r="ACW12750" s="60"/>
      <c r="ACX12750" s="60"/>
      <c r="ACY12750" s="60">
        <v>0.89746856797723495</v>
      </c>
      <c r="ACZ12750" s="60"/>
      <c r="ADA12750" s="60"/>
      <c r="ADB12750" s="60"/>
      <c r="ADC12750" s="60"/>
      <c r="ADD12750" s="60"/>
      <c r="ADE12750" s="60"/>
    </row>
    <row r="12751" spans="760:785" x14ac:dyDescent="0.25">
      <c r="ACF12751" s="60"/>
      <c r="ACG12751" s="60"/>
      <c r="ACH12751" s="60"/>
      <c r="ACI12751" s="60"/>
      <c r="ACJ12751" s="60"/>
      <c r="ACK12751" s="60"/>
      <c r="ACL12751" s="60"/>
      <c r="ACM12751" s="60"/>
      <c r="ACN12751" s="60"/>
      <c r="ACO12751" s="60"/>
      <c r="ACP12751" s="60"/>
      <c r="ACQ12751" s="60"/>
      <c r="ACR12751" s="60"/>
      <c r="ACS12751" s="60"/>
      <c r="ACT12751" s="60"/>
      <c r="ACU12751" s="60"/>
      <c r="ACV12751" s="60"/>
      <c r="ACW12751" s="60"/>
      <c r="ACX12751" s="60"/>
      <c r="ACY12751" s="60">
        <v>0.89746418266908601</v>
      </c>
      <c r="ACZ12751" s="60"/>
      <c r="ADA12751" s="60"/>
      <c r="ADB12751" s="60"/>
      <c r="ADC12751" s="60"/>
      <c r="ADD12751" s="60"/>
      <c r="ADE12751" s="60"/>
    </row>
    <row r="12752" spans="760:785" x14ac:dyDescent="0.25">
      <c r="ACF12752" s="60"/>
      <c r="ACG12752" s="60"/>
      <c r="ACH12752" s="60"/>
      <c r="ACI12752" s="60"/>
      <c r="ACJ12752" s="60"/>
      <c r="ACK12752" s="60"/>
      <c r="ACL12752" s="60"/>
      <c r="ACM12752" s="60"/>
      <c r="ACN12752" s="60"/>
      <c r="ACO12752" s="60"/>
      <c r="ACP12752" s="60"/>
      <c r="ACQ12752" s="60"/>
      <c r="ACR12752" s="60"/>
      <c r="ACS12752" s="60"/>
      <c r="ACT12752" s="60"/>
      <c r="ACU12752" s="60"/>
      <c r="ACV12752" s="60"/>
      <c r="ACW12752" s="60"/>
      <c r="ACX12752" s="60"/>
      <c r="ACY12752" s="60">
        <v>0.89744335850208101</v>
      </c>
      <c r="ACZ12752" s="60"/>
      <c r="ADA12752" s="60"/>
      <c r="ADB12752" s="60"/>
      <c r="ADC12752" s="60"/>
      <c r="ADD12752" s="60"/>
      <c r="ADE12752" s="60"/>
    </row>
    <row r="12753" spans="760:785" x14ac:dyDescent="0.25">
      <c r="ACF12753" s="60"/>
      <c r="ACG12753" s="60"/>
      <c r="ACH12753" s="60"/>
      <c r="ACI12753" s="60"/>
      <c r="ACJ12753" s="60"/>
      <c r="ACK12753" s="60"/>
      <c r="ACL12753" s="60"/>
      <c r="ACM12753" s="60"/>
      <c r="ACN12753" s="60"/>
      <c r="ACO12753" s="60"/>
      <c r="ACP12753" s="60"/>
      <c r="ACQ12753" s="60"/>
      <c r="ACR12753" s="60"/>
      <c r="ACS12753" s="60"/>
      <c r="ACT12753" s="60"/>
      <c r="ACU12753" s="60"/>
      <c r="ACV12753" s="60"/>
      <c r="ACW12753" s="60"/>
      <c r="ACX12753" s="60"/>
      <c r="ACY12753" s="60">
        <v>0.89744076436018205</v>
      </c>
      <c r="ACZ12753" s="60"/>
      <c r="ADA12753" s="60"/>
      <c r="ADB12753" s="60"/>
      <c r="ADC12753" s="60"/>
      <c r="ADD12753" s="60"/>
      <c r="ADE12753" s="60"/>
    </row>
    <row r="12754" spans="760:785" x14ac:dyDescent="0.25">
      <c r="ACF12754" s="60"/>
      <c r="ACG12754" s="60"/>
      <c r="ACH12754" s="60"/>
      <c r="ACI12754" s="60"/>
      <c r="ACJ12754" s="60"/>
      <c r="ACK12754" s="60"/>
      <c r="ACL12754" s="60"/>
      <c r="ACM12754" s="60"/>
      <c r="ACN12754" s="60"/>
      <c r="ACO12754" s="60"/>
      <c r="ACP12754" s="60"/>
      <c r="ACQ12754" s="60"/>
      <c r="ACR12754" s="60"/>
      <c r="ACS12754" s="60"/>
      <c r="ACT12754" s="60"/>
      <c r="ACU12754" s="60"/>
      <c r="ACV12754" s="60"/>
      <c r="ACW12754" s="60"/>
      <c r="ACX12754" s="60"/>
      <c r="ACY12754" s="60">
        <v>0.89743086155966501</v>
      </c>
      <c r="ACZ12754" s="60"/>
      <c r="ADA12754" s="60"/>
      <c r="ADB12754" s="60"/>
      <c r="ADC12754" s="60"/>
      <c r="ADD12754" s="60"/>
      <c r="ADE12754" s="60"/>
    </row>
    <row r="12755" spans="760:785" x14ac:dyDescent="0.25">
      <c r="ACF12755" s="60"/>
      <c r="ACG12755" s="60"/>
      <c r="ACH12755" s="60"/>
      <c r="ACI12755" s="60"/>
      <c r="ACJ12755" s="60"/>
      <c r="ACK12755" s="60"/>
      <c r="ACL12755" s="60"/>
      <c r="ACM12755" s="60"/>
      <c r="ACN12755" s="60"/>
      <c r="ACO12755" s="60"/>
      <c r="ACP12755" s="60"/>
      <c r="ACQ12755" s="60"/>
      <c r="ACR12755" s="60"/>
      <c r="ACS12755" s="60"/>
      <c r="ACT12755" s="60"/>
      <c r="ACU12755" s="60"/>
      <c r="ACV12755" s="60"/>
      <c r="ACW12755" s="60"/>
      <c r="ACX12755" s="60"/>
      <c r="ACY12755" s="60">
        <v>0.89742831508668996</v>
      </c>
      <c r="ACZ12755" s="60"/>
      <c r="ADA12755" s="60"/>
      <c r="ADB12755" s="60"/>
      <c r="ADC12755" s="60"/>
      <c r="ADD12755" s="60"/>
      <c r="ADE12755" s="60"/>
    </row>
    <row r="12756" spans="760:785" x14ac:dyDescent="0.25">
      <c r="ACF12756" s="60"/>
      <c r="ACG12756" s="60"/>
      <c r="ACH12756" s="60"/>
      <c r="ACI12756" s="60"/>
      <c r="ACJ12756" s="60"/>
      <c r="ACK12756" s="60"/>
      <c r="ACL12756" s="60"/>
      <c r="ACM12756" s="60"/>
      <c r="ACN12756" s="60"/>
      <c r="ACO12756" s="60"/>
      <c r="ACP12756" s="60"/>
      <c r="ACQ12756" s="60"/>
      <c r="ACR12756" s="60"/>
      <c r="ACS12756" s="60"/>
      <c r="ACT12756" s="60"/>
      <c r="ACU12756" s="60"/>
      <c r="ACV12756" s="60"/>
      <c r="ACW12756" s="60"/>
      <c r="ACX12756" s="60"/>
      <c r="ACY12756" s="60">
        <v>0.89740829834119196</v>
      </c>
      <c r="ACZ12756" s="60"/>
      <c r="ADA12756" s="60"/>
      <c r="ADB12756" s="60"/>
      <c r="ADC12756" s="60"/>
      <c r="ADD12756" s="60"/>
      <c r="ADE12756" s="60"/>
    </row>
    <row r="12757" spans="760:785" x14ac:dyDescent="0.25">
      <c r="ACF12757" s="60"/>
      <c r="ACG12757" s="60"/>
      <c r="ACH12757" s="60"/>
      <c r="ACI12757" s="60"/>
      <c r="ACJ12757" s="60"/>
      <c r="ACK12757" s="60"/>
      <c r="ACL12757" s="60"/>
      <c r="ACM12757" s="60"/>
      <c r="ACN12757" s="60"/>
      <c r="ACO12757" s="60"/>
      <c r="ACP12757" s="60"/>
      <c r="ACQ12757" s="60"/>
      <c r="ACR12757" s="60"/>
      <c r="ACS12757" s="60"/>
      <c r="ACT12757" s="60"/>
      <c r="ACU12757" s="60"/>
      <c r="ACV12757" s="60"/>
      <c r="ACW12757" s="60"/>
      <c r="ACX12757" s="60"/>
      <c r="ACY12757" s="60">
        <v>0.89740000873293202</v>
      </c>
      <c r="ACZ12757" s="60"/>
      <c r="ADA12757" s="60"/>
      <c r="ADB12757" s="60"/>
      <c r="ADC12757" s="60"/>
      <c r="ADD12757" s="60"/>
      <c r="ADE12757" s="60"/>
    </row>
    <row r="12758" spans="760:785" x14ac:dyDescent="0.25">
      <c r="ACF12758" s="60"/>
      <c r="ACG12758" s="60"/>
      <c r="ACH12758" s="60"/>
      <c r="ACI12758" s="60"/>
      <c r="ACJ12758" s="60"/>
      <c r="ACK12758" s="60"/>
      <c r="ACL12758" s="60"/>
      <c r="ACM12758" s="60"/>
      <c r="ACN12758" s="60"/>
      <c r="ACO12758" s="60"/>
      <c r="ACP12758" s="60"/>
      <c r="ACQ12758" s="60"/>
      <c r="ACR12758" s="60"/>
      <c r="ACS12758" s="60"/>
      <c r="ACT12758" s="60"/>
      <c r="ACU12758" s="60"/>
      <c r="ACV12758" s="60"/>
      <c r="ACW12758" s="60"/>
      <c r="ACX12758" s="60"/>
      <c r="ACY12758" s="60">
        <v>0.89739521258774302</v>
      </c>
      <c r="ACZ12758" s="60"/>
      <c r="ADA12758" s="60"/>
      <c r="ADB12758" s="60"/>
      <c r="ADC12758" s="60"/>
      <c r="ADD12758" s="60"/>
      <c r="ADE12758" s="60"/>
    </row>
    <row r="12759" spans="760:785" x14ac:dyDescent="0.25">
      <c r="ACF12759" s="60"/>
      <c r="ACG12759" s="60"/>
      <c r="ACH12759" s="60"/>
      <c r="ACI12759" s="60"/>
      <c r="ACJ12759" s="60"/>
      <c r="ACK12759" s="60"/>
      <c r="ACL12759" s="60"/>
      <c r="ACM12759" s="60"/>
      <c r="ACN12759" s="60"/>
      <c r="ACO12759" s="60"/>
      <c r="ACP12759" s="60"/>
      <c r="ACQ12759" s="60"/>
      <c r="ACR12759" s="60"/>
      <c r="ACS12759" s="60"/>
      <c r="ACT12759" s="60"/>
      <c r="ACU12759" s="60"/>
      <c r="ACV12759" s="60"/>
      <c r="ACW12759" s="60"/>
      <c r="ACX12759" s="60"/>
      <c r="ACY12759" s="60">
        <v>0.89737607960126398</v>
      </c>
      <c r="ACZ12759" s="60"/>
      <c r="ADA12759" s="60"/>
      <c r="ADB12759" s="60"/>
      <c r="ADC12759" s="60"/>
      <c r="ADD12759" s="60"/>
      <c r="ADE12759" s="60"/>
    </row>
    <row r="12760" spans="760:785" x14ac:dyDescent="0.25">
      <c r="ACF12760" s="60"/>
      <c r="ACG12760" s="60"/>
      <c r="ACH12760" s="60"/>
      <c r="ACI12760" s="60"/>
      <c r="ACJ12760" s="60"/>
      <c r="ACK12760" s="60"/>
      <c r="ACL12760" s="60"/>
      <c r="ACM12760" s="60"/>
      <c r="ACN12760" s="60"/>
      <c r="ACO12760" s="60"/>
      <c r="ACP12760" s="60"/>
      <c r="ACQ12760" s="60"/>
      <c r="ACR12760" s="60"/>
      <c r="ACS12760" s="60"/>
      <c r="ACT12760" s="60"/>
      <c r="ACU12760" s="60"/>
      <c r="ACV12760" s="60"/>
      <c r="ACW12760" s="60"/>
      <c r="ACX12760" s="60"/>
      <c r="ACY12760" s="60">
        <v>0.89737134302239296</v>
      </c>
      <c r="ACZ12760" s="60"/>
      <c r="ADA12760" s="60"/>
      <c r="ADB12760" s="60"/>
      <c r="ADC12760" s="60"/>
      <c r="ADD12760" s="60"/>
      <c r="ADE12760" s="60"/>
    </row>
    <row r="12761" spans="760:785" x14ac:dyDescent="0.25">
      <c r="ACF12761" s="60"/>
      <c r="ACG12761" s="60"/>
      <c r="ACH12761" s="60"/>
      <c r="ACI12761" s="60"/>
      <c r="ACJ12761" s="60"/>
      <c r="ACK12761" s="60"/>
      <c r="ACL12761" s="60"/>
      <c r="ACM12761" s="60"/>
      <c r="ACN12761" s="60"/>
      <c r="ACO12761" s="60"/>
      <c r="ACP12761" s="60"/>
      <c r="ACQ12761" s="60"/>
      <c r="ACR12761" s="60"/>
      <c r="ACS12761" s="60"/>
      <c r="ACT12761" s="60"/>
      <c r="ACU12761" s="60"/>
      <c r="ACV12761" s="60"/>
      <c r="ACW12761" s="60"/>
      <c r="ACX12761" s="60"/>
      <c r="ACY12761" s="60">
        <v>0.89733169713159</v>
      </c>
      <c r="ACZ12761" s="60"/>
      <c r="ADA12761" s="60"/>
      <c r="ADB12761" s="60"/>
      <c r="ADC12761" s="60"/>
      <c r="ADD12761" s="60"/>
      <c r="ADE12761" s="60"/>
    </row>
    <row r="12762" spans="760:785" x14ac:dyDescent="0.25">
      <c r="ACF12762" s="60"/>
      <c r="ACG12762" s="60"/>
      <c r="ACH12762" s="60"/>
      <c r="ACI12762" s="60"/>
      <c r="ACJ12762" s="60"/>
      <c r="ACK12762" s="60"/>
      <c r="ACL12762" s="60"/>
      <c r="ACM12762" s="60"/>
      <c r="ACN12762" s="60"/>
      <c r="ACO12762" s="60"/>
      <c r="ACP12762" s="60"/>
      <c r="ACQ12762" s="60"/>
      <c r="ACR12762" s="60"/>
      <c r="ACS12762" s="60"/>
      <c r="ACT12762" s="60"/>
      <c r="ACU12762" s="60"/>
      <c r="ACV12762" s="60"/>
      <c r="ACW12762" s="60"/>
      <c r="ACX12762" s="60"/>
      <c r="ACY12762" s="60">
        <v>0.89732634924022303</v>
      </c>
      <c r="ACZ12762" s="60"/>
      <c r="ADA12762" s="60"/>
      <c r="ADB12762" s="60"/>
      <c r="ADC12762" s="60"/>
      <c r="ADD12762" s="60"/>
      <c r="ADE12762" s="60"/>
    </row>
    <row r="12763" spans="760:785" x14ac:dyDescent="0.25">
      <c r="ACF12763" s="60"/>
      <c r="ACG12763" s="60"/>
      <c r="ACH12763" s="60"/>
      <c r="ACI12763" s="60"/>
      <c r="ACJ12763" s="60"/>
      <c r="ACK12763" s="60"/>
      <c r="ACL12763" s="60"/>
      <c r="ACM12763" s="60"/>
      <c r="ACN12763" s="60"/>
      <c r="ACO12763" s="60"/>
      <c r="ACP12763" s="60"/>
      <c r="ACQ12763" s="60"/>
      <c r="ACR12763" s="60"/>
      <c r="ACS12763" s="60"/>
      <c r="ACT12763" s="60"/>
      <c r="ACU12763" s="60"/>
      <c r="ACV12763" s="60"/>
      <c r="ACW12763" s="60"/>
      <c r="ACX12763" s="60"/>
      <c r="ACY12763" s="60">
        <v>0.89728283111533902</v>
      </c>
      <c r="ACZ12763" s="60"/>
      <c r="ADA12763" s="60"/>
      <c r="ADB12763" s="60"/>
      <c r="ADC12763" s="60"/>
      <c r="ADD12763" s="60"/>
      <c r="ADE12763" s="60"/>
    </row>
    <row r="12764" spans="760:785" x14ac:dyDescent="0.25">
      <c r="ACF12764" s="60"/>
      <c r="ACG12764" s="60"/>
      <c r="ACH12764" s="60"/>
      <c r="ACI12764" s="60"/>
      <c r="ACJ12764" s="60"/>
      <c r="ACK12764" s="60"/>
      <c r="ACL12764" s="60"/>
      <c r="ACM12764" s="60"/>
      <c r="ACN12764" s="60"/>
      <c r="ACO12764" s="60"/>
      <c r="ACP12764" s="60"/>
      <c r="ACQ12764" s="60"/>
      <c r="ACR12764" s="60"/>
      <c r="ACS12764" s="60"/>
      <c r="ACT12764" s="60"/>
      <c r="ACU12764" s="60"/>
      <c r="ACV12764" s="60"/>
      <c r="ACW12764" s="60"/>
      <c r="ACX12764" s="60"/>
      <c r="ACY12764" s="60">
        <v>0.89722733347460804</v>
      </c>
      <c r="ACZ12764" s="60"/>
      <c r="ADA12764" s="60"/>
      <c r="ADB12764" s="60"/>
      <c r="ADC12764" s="60"/>
      <c r="ADD12764" s="60"/>
      <c r="ADE12764" s="60"/>
    </row>
    <row r="12765" spans="760:785" x14ac:dyDescent="0.25">
      <c r="ACF12765" s="60"/>
      <c r="ACG12765" s="60"/>
      <c r="ACH12765" s="60"/>
      <c r="ACI12765" s="60"/>
      <c r="ACJ12765" s="60"/>
      <c r="ACK12765" s="60"/>
      <c r="ACL12765" s="60"/>
      <c r="ACM12765" s="60"/>
      <c r="ACN12765" s="60"/>
      <c r="ACO12765" s="60"/>
      <c r="ACP12765" s="60"/>
      <c r="ACQ12765" s="60"/>
      <c r="ACR12765" s="60"/>
      <c r="ACS12765" s="60"/>
      <c r="ACT12765" s="60"/>
      <c r="ACU12765" s="60"/>
      <c r="ACV12765" s="60"/>
      <c r="ACW12765" s="60"/>
      <c r="ACX12765" s="60"/>
      <c r="ACY12765" s="60">
        <v>0.89720618223601201</v>
      </c>
      <c r="ACZ12765" s="60"/>
      <c r="ADA12765" s="60"/>
      <c r="ADB12765" s="60"/>
      <c r="ADC12765" s="60"/>
      <c r="ADD12765" s="60"/>
      <c r="ADE12765" s="60"/>
    </row>
    <row r="12766" spans="760:785" x14ac:dyDescent="0.25">
      <c r="ACF12766" s="60"/>
      <c r="ACG12766" s="60"/>
      <c r="ACH12766" s="60"/>
      <c r="ACI12766" s="60"/>
      <c r="ACJ12766" s="60"/>
      <c r="ACK12766" s="60"/>
      <c r="ACL12766" s="60"/>
      <c r="ACM12766" s="60"/>
      <c r="ACN12766" s="60"/>
      <c r="ACO12766" s="60"/>
      <c r="ACP12766" s="60"/>
      <c r="ACQ12766" s="60"/>
      <c r="ACR12766" s="60"/>
      <c r="ACS12766" s="60"/>
      <c r="ACT12766" s="60"/>
      <c r="ACU12766" s="60"/>
      <c r="ACV12766" s="60"/>
      <c r="ACW12766" s="60"/>
      <c r="ACX12766" s="60"/>
      <c r="ACY12766" s="60">
        <v>0.89719103655495303</v>
      </c>
      <c r="ACZ12766" s="60"/>
      <c r="ADA12766" s="60"/>
      <c r="ADB12766" s="60"/>
      <c r="ADC12766" s="60"/>
      <c r="ADD12766" s="60"/>
      <c r="ADE12766" s="60"/>
    </row>
    <row r="12767" spans="760:785" x14ac:dyDescent="0.25">
      <c r="ACF12767" s="60"/>
      <c r="ACG12767" s="60"/>
      <c r="ACH12767" s="60"/>
      <c r="ACI12767" s="60"/>
      <c r="ACJ12767" s="60"/>
      <c r="ACK12767" s="60"/>
      <c r="ACL12767" s="60"/>
      <c r="ACM12767" s="60"/>
      <c r="ACN12767" s="60"/>
      <c r="ACO12767" s="60"/>
      <c r="ACP12767" s="60"/>
      <c r="ACQ12767" s="60"/>
      <c r="ACR12767" s="60"/>
      <c r="ACS12767" s="60"/>
      <c r="ACT12767" s="60"/>
      <c r="ACU12767" s="60"/>
      <c r="ACV12767" s="60"/>
      <c r="ACW12767" s="60"/>
      <c r="ACX12767" s="60"/>
      <c r="ACY12767" s="60">
        <v>0.89711483390587299</v>
      </c>
      <c r="ACZ12767" s="60"/>
      <c r="ADA12767" s="60"/>
      <c r="ADB12767" s="60"/>
      <c r="ADC12767" s="60"/>
      <c r="ADD12767" s="60"/>
      <c r="ADE12767" s="60"/>
    </row>
    <row r="12768" spans="760:785" x14ac:dyDescent="0.25">
      <c r="ACF12768" s="60"/>
      <c r="ACG12768" s="60"/>
      <c r="ACH12768" s="60"/>
      <c r="ACI12768" s="60"/>
      <c r="ACJ12768" s="60"/>
      <c r="ACK12768" s="60"/>
      <c r="ACL12768" s="60"/>
      <c r="ACM12768" s="60"/>
      <c r="ACN12768" s="60"/>
      <c r="ACO12768" s="60"/>
      <c r="ACP12768" s="60"/>
      <c r="ACQ12768" s="60"/>
      <c r="ACR12768" s="60"/>
      <c r="ACS12768" s="60"/>
      <c r="ACT12768" s="60"/>
      <c r="ACU12768" s="60"/>
      <c r="ACV12768" s="60"/>
      <c r="ACW12768" s="60"/>
      <c r="ACX12768" s="60"/>
      <c r="ACY12768" s="60">
        <v>0.89706042617080695</v>
      </c>
      <c r="ACZ12768" s="60"/>
      <c r="ADA12768" s="60"/>
      <c r="ADB12768" s="60"/>
      <c r="ADC12768" s="60"/>
      <c r="ADD12768" s="60"/>
      <c r="ADE12768" s="60"/>
    </row>
    <row r="12769" spans="760:785" x14ac:dyDescent="0.25">
      <c r="ACF12769" s="60"/>
      <c r="ACG12769" s="60"/>
      <c r="ACH12769" s="60"/>
      <c r="ACI12769" s="60"/>
      <c r="ACJ12769" s="60"/>
      <c r="ACK12769" s="60"/>
      <c r="ACL12769" s="60"/>
      <c r="ACM12769" s="60"/>
      <c r="ACN12769" s="60"/>
      <c r="ACO12769" s="60"/>
      <c r="ACP12769" s="60"/>
      <c r="ACQ12769" s="60"/>
      <c r="ACR12769" s="60"/>
      <c r="ACS12769" s="60"/>
      <c r="ACT12769" s="60"/>
      <c r="ACU12769" s="60"/>
      <c r="ACV12769" s="60"/>
      <c r="ACW12769" s="60"/>
      <c r="ACX12769" s="60"/>
      <c r="ACY12769" s="60">
        <v>0.89706020874358805</v>
      </c>
      <c r="ACZ12769" s="60"/>
      <c r="ADA12769" s="60"/>
      <c r="ADB12769" s="60"/>
      <c r="ADC12769" s="60"/>
      <c r="ADD12769" s="60"/>
      <c r="ADE12769" s="60"/>
    </row>
    <row r="12770" spans="760:785" x14ac:dyDescent="0.25">
      <c r="ACF12770" s="60"/>
      <c r="ACG12770" s="60"/>
      <c r="ACH12770" s="60"/>
      <c r="ACI12770" s="60"/>
      <c r="ACJ12770" s="60"/>
      <c r="ACK12770" s="60"/>
      <c r="ACL12770" s="60"/>
      <c r="ACM12770" s="60"/>
      <c r="ACN12770" s="60"/>
      <c r="ACO12770" s="60"/>
      <c r="ACP12770" s="60"/>
      <c r="ACQ12770" s="60"/>
      <c r="ACR12770" s="60"/>
      <c r="ACS12770" s="60"/>
      <c r="ACT12770" s="60"/>
      <c r="ACU12770" s="60"/>
      <c r="ACV12770" s="60"/>
      <c r="ACW12770" s="60"/>
      <c r="ACX12770" s="60"/>
      <c r="ACY12770" s="60">
        <v>0.89697654069677202</v>
      </c>
      <c r="ACZ12770" s="60"/>
      <c r="ADA12770" s="60"/>
      <c r="ADB12770" s="60"/>
      <c r="ADC12770" s="60"/>
      <c r="ADD12770" s="60"/>
      <c r="ADE12770" s="60"/>
    </row>
    <row r="12771" spans="760:785" x14ac:dyDescent="0.25">
      <c r="ACF12771" s="60"/>
      <c r="ACG12771" s="60"/>
      <c r="ACH12771" s="60"/>
      <c r="ACI12771" s="60"/>
      <c r="ACJ12771" s="60"/>
      <c r="ACK12771" s="60"/>
      <c r="ACL12771" s="60"/>
      <c r="ACM12771" s="60"/>
      <c r="ACN12771" s="60"/>
      <c r="ACO12771" s="60"/>
      <c r="ACP12771" s="60"/>
      <c r="ACQ12771" s="60"/>
      <c r="ACR12771" s="60"/>
      <c r="ACS12771" s="60"/>
      <c r="ACT12771" s="60"/>
      <c r="ACU12771" s="60"/>
      <c r="ACV12771" s="60"/>
      <c r="ACW12771" s="60"/>
      <c r="ACX12771" s="60"/>
      <c r="ACY12771" s="60">
        <v>0.89694494125475399</v>
      </c>
      <c r="ACZ12771" s="60"/>
      <c r="ADA12771" s="60"/>
      <c r="ADB12771" s="60"/>
      <c r="ADC12771" s="60"/>
      <c r="ADD12771" s="60"/>
      <c r="ADE12771" s="60"/>
    </row>
    <row r="12772" spans="760:785" x14ac:dyDescent="0.25">
      <c r="ACF12772" s="60"/>
      <c r="ACG12772" s="60"/>
      <c r="ACH12772" s="60"/>
      <c r="ACI12772" s="60"/>
      <c r="ACJ12772" s="60"/>
      <c r="ACK12772" s="60"/>
      <c r="ACL12772" s="60"/>
      <c r="ACM12772" s="60"/>
      <c r="ACN12772" s="60"/>
      <c r="ACO12772" s="60"/>
      <c r="ACP12772" s="60"/>
      <c r="ACQ12772" s="60"/>
      <c r="ACR12772" s="60"/>
      <c r="ACS12772" s="60"/>
      <c r="ACT12772" s="60"/>
      <c r="ACU12772" s="60"/>
      <c r="ACV12772" s="60"/>
      <c r="ACW12772" s="60"/>
      <c r="ACX12772" s="60"/>
      <c r="ACY12772" s="60">
        <v>0.89693218624277904</v>
      </c>
      <c r="ACZ12772" s="60"/>
      <c r="ADA12772" s="60"/>
      <c r="ADB12772" s="60"/>
      <c r="ADC12772" s="60"/>
      <c r="ADD12772" s="60"/>
      <c r="ADE12772" s="60"/>
    </row>
    <row r="12773" spans="760:785" x14ac:dyDescent="0.25">
      <c r="ACF12773" s="60"/>
      <c r="ACG12773" s="60"/>
      <c r="ACH12773" s="60"/>
      <c r="ACI12773" s="60"/>
      <c r="ACJ12773" s="60"/>
      <c r="ACK12773" s="60"/>
      <c r="ACL12773" s="60"/>
      <c r="ACM12773" s="60"/>
      <c r="ACN12773" s="60"/>
      <c r="ACO12773" s="60"/>
      <c r="ACP12773" s="60"/>
      <c r="ACQ12773" s="60"/>
      <c r="ACR12773" s="60"/>
      <c r="ACS12773" s="60"/>
      <c r="ACT12773" s="60"/>
      <c r="ACU12773" s="60"/>
      <c r="ACV12773" s="60"/>
      <c r="ACW12773" s="60"/>
      <c r="ACX12773" s="60"/>
      <c r="ACY12773" s="60">
        <v>0.89692447265054298</v>
      </c>
      <c r="ACZ12773" s="60"/>
      <c r="ADA12773" s="60"/>
      <c r="ADB12773" s="60"/>
      <c r="ADC12773" s="60"/>
      <c r="ADD12773" s="60"/>
      <c r="ADE12773" s="60"/>
    </row>
    <row r="12774" spans="760:785" x14ac:dyDescent="0.25">
      <c r="ACF12774" s="60"/>
      <c r="ACG12774" s="60"/>
      <c r="ACH12774" s="60"/>
      <c r="ACI12774" s="60"/>
      <c r="ACJ12774" s="60"/>
      <c r="ACK12774" s="60"/>
      <c r="ACL12774" s="60"/>
      <c r="ACM12774" s="60"/>
      <c r="ACN12774" s="60"/>
      <c r="ACO12774" s="60"/>
      <c r="ACP12774" s="60"/>
      <c r="ACQ12774" s="60"/>
      <c r="ACR12774" s="60"/>
      <c r="ACS12774" s="60"/>
      <c r="ACT12774" s="60"/>
      <c r="ACU12774" s="60"/>
      <c r="ACV12774" s="60"/>
      <c r="ACW12774" s="60"/>
      <c r="ACX12774" s="60"/>
      <c r="ACY12774" s="60">
        <v>0.89690869499353698</v>
      </c>
      <c r="ACZ12774" s="60"/>
      <c r="ADA12774" s="60"/>
      <c r="ADB12774" s="60"/>
      <c r="ADC12774" s="60"/>
      <c r="ADD12774" s="60"/>
      <c r="ADE12774" s="60"/>
    </row>
    <row r="12775" spans="760:785" x14ac:dyDescent="0.25">
      <c r="ACF12775" s="60"/>
      <c r="ACG12775" s="60"/>
      <c r="ACH12775" s="60"/>
      <c r="ACI12775" s="60"/>
      <c r="ACJ12775" s="60"/>
      <c r="ACK12775" s="60"/>
      <c r="ACL12775" s="60"/>
      <c r="ACM12775" s="60"/>
      <c r="ACN12775" s="60"/>
      <c r="ACO12775" s="60"/>
      <c r="ACP12775" s="60"/>
      <c r="ACQ12775" s="60"/>
      <c r="ACR12775" s="60"/>
      <c r="ACS12775" s="60"/>
      <c r="ACT12775" s="60"/>
      <c r="ACU12775" s="60"/>
      <c r="ACV12775" s="60"/>
      <c r="ACW12775" s="60"/>
      <c r="ACX12775" s="60"/>
      <c r="ACY12775" s="60">
        <v>0.89690682344641803</v>
      </c>
      <c r="ACZ12775" s="60"/>
      <c r="ADA12775" s="60"/>
      <c r="ADB12775" s="60"/>
      <c r="ADC12775" s="60"/>
      <c r="ADD12775" s="60"/>
      <c r="ADE12775" s="60"/>
    </row>
    <row r="12776" spans="760:785" x14ac:dyDescent="0.25">
      <c r="ACF12776" s="60"/>
      <c r="ACG12776" s="60"/>
      <c r="ACH12776" s="60"/>
      <c r="ACI12776" s="60"/>
      <c r="ACJ12776" s="60"/>
      <c r="ACK12776" s="60"/>
      <c r="ACL12776" s="60"/>
      <c r="ACM12776" s="60"/>
      <c r="ACN12776" s="60"/>
      <c r="ACO12776" s="60"/>
      <c r="ACP12776" s="60"/>
      <c r="ACQ12776" s="60"/>
      <c r="ACR12776" s="60"/>
      <c r="ACS12776" s="60"/>
      <c r="ACT12776" s="60"/>
      <c r="ACU12776" s="60"/>
      <c r="ACV12776" s="60"/>
      <c r="ACW12776" s="60"/>
      <c r="ACX12776" s="60"/>
      <c r="ACY12776" s="60">
        <v>0.89690337051901903</v>
      </c>
      <c r="ACZ12776" s="60"/>
      <c r="ADA12776" s="60"/>
      <c r="ADB12776" s="60"/>
      <c r="ADC12776" s="60"/>
      <c r="ADD12776" s="60"/>
      <c r="ADE12776" s="60"/>
    </row>
    <row r="12777" spans="760:785" x14ac:dyDescent="0.25">
      <c r="ACF12777" s="60"/>
      <c r="ACG12777" s="60"/>
      <c r="ACH12777" s="60"/>
      <c r="ACI12777" s="60"/>
      <c r="ACJ12777" s="60"/>
      <c r="ACK12777" s="60"/>
      <c r="ACL12777" s="60"/>
      <c r="ACM12777" s="60"/>
      <c r="ACN12777" s="60"/>
      <c r="ACO12777" s="60"/>
      <c r="ACP12777" s="60"/>
      <c r="ACQ12777" s="60"/>
      <c r="ACR12777" s="60"/>
      <c r="ACS12777" s="60"/>
      <c r="ACT12777" s="60"/>
      <c r="ACU12777" s="60"/>
      <c r="ACV12777" s="60"/>
      <c r="ACW12777" s="60"/>
      <c r="ACX12777" s="60"/>
      <c r="ACY12777" s="60">
        <v>0.89688218215967697</v>
      </c>
      <c r="ACZ12777" s="60"/>
      <c r="ADA12777" s="60"/>
      <c r="ADB12777" s="60"/>
      <c r="ADC12777" s="60"/>
      <c r="ADD12777" s="60"/>
      <c r="ADE12777" s="60"/>
    </row>
    <row r="12778" spans="760:785" x14ac:dyDescent="0.25">
      <c r="ACF12778" s="60"/>
      <c r="ACG12778" s="60"/>
      <c r="ACH12778" s="60"/>
      <c r="ACI12778" s="60"/>
      <c r="ACJ12778" s="60"/>
      <c r="ACK12778" s="60"/>
      <c r="ACL12778" s="60"/>
      <c r="ACM12778" s="60"/>
      <c r="ACN12778" s="60"/>
      <c r="ACO12778" s="60"/>
      <c r="ACP12778" s="60"/>
      <c r="ACQ12778" s="60"/>
      <c r="ACR12778" s="60"/>
      <c r="ACS12778" s="60"/>
      <c r="ACT12778" s="60"/>
      <c r="ACU12778" s="60"/>
      <c r="ACV12778" s="60"/>
      <c r="ACW12778" s="60"/>
      <c r="ACX12778" s="60"/>
      <c r="ACY12778" s="60">
        <v>0.89687749091128699</v>
      </c>
      <c r="ACZ12778" s="60"/>
      <c r="ADA12778" s="60"/>
      <c r="ADB12778" s="60"/>
      <c r="ADC12778" s="60"/>
      <c r="ADD12778" s="60"/>
      <c r="ADE12778" s="60"/>
    </row>
    <row r="12779" spans="760:785" x14ac:dyDescent="0.25">
      <c r="ACF12779" s="60"/>
      <c r="ACG12779" s="60"/>
      <c r="ACH12779" s="60"/>
      <c r="ACI12779" s="60"/>
      <c r="ACJ12779" s="60"/>
      <c r="ACK12779" s="60"/>
      <c r="ACL12779" s="60"/>
      <c r="ACM12779" s="60"/>
      <c r="ACN12779" s="60"/>
      <c r="ACO12779" s="60"/>
      <c r="ACP12779" s="60"/>
      <c r="ACQ12779" s="60"/>
      <c r="ACR12779" s="60"/>
      <c r="ACS12779" s="60"/>
      <c r="ACT12779" s="60"/>
      <c r="ACU12779" s="60"/>
      <c r="ACV12779" s="60"/>
      <c r="ACW12779" s="60"/>
      <c r="ACX12779" s="60"/>
      <c r="ACY12779" s="60">
        <v>0.896830118292265</v>
      </c>
      <c r="ACZ12779" s="60"/>
      <c r="ADA12779" s="60"/>
      <c r="ADB12779" s="60"/>
      <c r="ADC12779" s="60"/>
      <c r="ADD12779" s="60"/>
      <c r="ADE12779" s="60"/>
    </row>
    <row r="12780" spans="760:785" x14ac:dyDescent="0.25">
      <c r="ACF12780" s="60"/>
      <c r="ACG12780" s="60"/>
      <c r="ACH12780" s="60"/>
      <c r="ACI12780" s="60"/>
      <c r="ACJ12780" s="60"/>
      <c r="ACK12780" s="60"/>
      <c r="ACL12780" s="60"/>
      <c r="ACM12780" s="60"/>
      <c r="ACN12780" s="60"/>
      <c r="ACO12780" s="60"/>
      <c r="ACP12780" s="60"/>
      <c r="ACQ12780" s="60"/>
      <c r="ACR12780" s="60"/>
      <c r="ACS12780" s="60"/>
      <c r="ACT12780" s="60"/>
      <c r="ACU12780" s="60"/>
      <c r="ACV12780" s="60"/>
      <c r="ACW12780" s="60"/>
      <c r="ACX12780" s="60"/>
      <c r="ACY12780" s="60">
        <v>0.89682589166439497</v>
      </c>
      <c r="ACZ12780" s="60"/>
      <c r="ADA12780" s="60"/>
      <c r="ADB12780" s="60"/>
      <c r="ADC12780" s="60"/>
      <c r="ADD12780" s="60"/>
      <c r="ADE12780" s="60"/>
    </row>
    <row r="12781" spans="760:785" x14ac:dyDescent="0.25">
      <c r="ACF12781" s="60"/>
      <c r="ACG12781" s="60"/>
      <c r="ACH12781" s="60"/>
      <c r="ACI12781" s="60"/>
      <c r="ACJ12781" s="60"/>
      <c r="ACK12781" s="60"/>
      <c r="ACL12781" s="60"/>
      <c r="ACM12781" s="60"/>
      <c r="ACN12781" s="60"/>
      <c r="ACO12781" s="60"/>
      <c r="ACP12781" s="60"/>
      <c r="ACQ12781" s="60"/>
      <c r="ACR12781" s="60"/>
      <c r="ACS12781" s="60"/>
      <c r="ACT12781" s="60"/>
      <c r="ACU12781" s="60"/>
      <c r="ACV12781" s="60"/>
      <c r="ACW12781" s="60"/>
      <c r="ACX12781" s="60"/>
      <c r="ACY12781" s="60">
        <v>0.89681884250618604</v>
      </c>
      <c r="ACZ12781" s="60"/>
      <c r="ADA12781" s="60"/>
      <c r="ADB12781" s="60"/>
      <c r="ADC12781" s="60"/>
      <c r="ADD12781" s="60"/>
      <c r="ADE12781" s="60"/>
    </row>
    <row r="12782" spans="760:785" x14ac:dyDescent="0.25">
      <c r="ACF12782" s="60"/>
      <c r="ACG12782" s="60"/>
      <c r="ACH12782" s="60"/>
      <c r="ACI12782" s="60"/>
      <c r="ACJ12782" s="60"/>
      <c r="ACK12782" s="60"/>
      <c r="ACL12782" s="60"/>
      <c r="ACM12782" s="60"/>
      <c r="ACN12782" s="60"/>
      <c r="ACO12782" s="60"/>
      <c r="ACP12782" s="60"/>
      <c r="ACQ12782" s="60"/>
      <c r="ACR12782" s="60"/>
      <c r="ACS12782" s="60"/>
      <c r="ACT12782" s="60"/>
      <c r="ACU12782" s="60"/>
      <c r="ACV12782" s="60"/>
      <c r="ACW12782" s="60"/>
      <c r="ACX12782" s="60"/>
      <c r="ACY12782" s="60">
        <v>0.89678698050771299</v>
      </c>
      <c r="ACZ12782" s="60"/>
      <c r="ADA12782" s="60"/>
      <c r="ADB12782" s="60"/>
      <c r="ADC12782" s="60"/>
      <c r="ADD12782" s="60"/>
      <c r="ADE12782" s="60"/>
    </row>
    <row r="12783" spans="760:785" x14ac:dyDescent="0.25">
      <c r="ACF12783" s="60"/>
      <c r="ACG12783" s="60"/>
      <c r="ACH12783" s="60"/>
      <c r="ACI12783" s="60"/>
      <c r="ACJ12783" s="60"/>
      <c r="ACK12783" s="60"/>
      <c r="ACL12783" s="60"/>
      <c r="ACM12783" s="60"/>
      <c r="ACN12783" s="60"/>
      <c r="ACO12783" s="60"/>
      <c r="ACP12783" s="60"/>
      <c r="ACQ12783" s="60"/>
      <c r="ACR12783" s="60"/>
      <c r="ACS12783" s="60"/>
      <c r="ACT12783" s="60"/>
      <c r="ACU12783" s="60"/>
      <c r="ACV12783" s="60"/>
      <c r="ACW12783" s="60"/>
      <c r="ACX12783" s="60"/>
      <c r="ACY12783" s="60">
        <v>0.89670504151581398</v>
      </c>
      <c r="ACZ12783" s="60"/>
      <c r="ADA12783" s="60"/>
      <c r="ADB12783" s="60"/>
      <c r="ADC12783" s="60"/>
      <c r="ADD12783" s="60"/>
      <c r="ADE12783" s="60"/>
    </row>
    <row r="12784" spans="760:785" x14ac:dyDescent="0.25">
      <c r="ACF12784" s="60"/>
      <c r="ACG12784" s="60"/>
      <c r="ACH12784" s="60"/>
      <c r="ACI12784" s="60"/>
      <c r="ACJ12784" s="60"/>
      <c r="ACK12784" s="60"/>
      <c r="ACL12784" s="60"/>
      <c r="ACM12784" s="60"/>
      <c r="ACN12784" s="60"/>
      <c r="ACO12784" s="60"/>
      <c r="ACP12784" s="60"/>
      <c r="ACQ12784" s="60"/>
      <c r="ACR12784" s="60"/>
      <c r="ACS12784" s="60"/>
      <c r="ACT12784" s="60"/>
      <c r="ACU12784" s="60"/>
      <c r="ACV12784" s="60"/>
      <c r="ACW12784" s="60"/>
      <c r="ACX12784" s="60"/>
      <c r="ACY12784" s="60">
        <v>0.896661992186639</v>
      </c>
      <c r="ACZ12784" s="60"/>
      <c r="ADA12784" s="60"/>
      <c r="ADB12784" s="60"/>
      <c r="ADC12784" s="60"/>
      <c r="ADD12784" s="60"/>
      <c r="ADE12784" s="60"/>
    </row>
    <row r="12785" spans="760:785" x14ac:dyDescent="0.25">
      <c r="ACF12785" s="60"/>
      <c r="ACG12785" s="60"/>
      <c r="ACH12785" s="60"/>
      <c r="ACI12785" s="60"/>
      <c r="ACJ12785" s="60"/>
      <c r="ACK12785" s="60"/>
      <c r="ACL12785" s="60"/>
      <c r="ACM12785" s="60"/>
      <c r="ACN12785" s="60"/>
      <c r="ACO12785" s="60"/>
      <c r="ACP12785" s="60"/>
      <c r="ACQ12785" s="60"/>
      <c r="ACR12785" s="60"/>
      <c r="ACS12785" s="60"/>
      <c r="ACT12785" s="60"/>
      <c r="ACU12785" s="60"/>
      <c r="ACV12785" s="60"/>
      <c r="ACW12785" s="60"/>
      <c r="ACX12785" s="60"/>
      <c r="ACY12785" s="60">
        <v>0.89661979734201402</v>
      </c>
      <c r="ACZ12785" s="60"/>
      <c r="ADA12785" s="60"/>
      <c r="ADB12785" s="60"/>
      <c r="ADC12785" s="60"/>
      <c r="ADD12785" s="60"/>
      <c r="ADE12785" s="60"/>
    </row>
    <row r="12786" spans="760:785" x14ac:dyDescent="0.25">
      <c r="ACF12786" s="60"/>
      <c r="ACG12786" s="60"/>
      <c r="ACH12786" s="60"/>
      <c r="ACI12786" s="60"/>
      <c r="ACJ12786" s="60"/>
      <c r="ACK12786" s="60"/>
      <c r="ACL12786" s="60"/>
      <c r="ACM12786" s="60"/>
      <c r="ACN12786" s="60"/>
      <c r="ACO12786" s="60"/>
      <c r="ACP12786" s="60"/>
      <c r="ACQ12786" s="60"/>
      <c r="ACR12786" s="60"/>
      <c r="ACS12786" s="60"/>
      <c r="ACT12786" s="60"/>
      <c r="ACU12786" s="60"/>
      <c r="ACV12786" s="60"/>
      <c r="ACW12786" s="60"/>
      <c r="ACX12786" s="60"/>
      <c r="ACY12786" s="60">
        <v>0.89657836776168798</v>
      </c>
      <c r="ACZ12786" s="60"/>
      <c r="ADA12786" s="60"/>
      <c r="ADB12786" s="60"/>
      <c r="ADC12786" s="60"/>
      <c r="ADD12786" s="60"/>
      <c r="ADE12786" s="60"/>
    </row>
    <row r="12787" spans="760:785" x14ac:dyDescent="0.25">
      <c r="ACF12787" s="60"/>
      <c r="ACG12787" s="60"/>
      <c r="ACH12787" s="60"/>
      <c r="ACI12787" s="60"/>
      <c r="ACJ12787" s="60"/>
      <c r="ACK12787" s="60"/>
      <c r="ACL12787" s="60"/>
      <c r="ACM12787" s="60"/>
      <c r="ACN12787" s="60"/>
      <c r="ACO12787" s="60"/>
      <c r="ACP12787" s="60"/>
      <c r="ACQ12787" s="60"/>
      <c r="ACR12787" s="60"/>
      <c r="ACS12787" s="60"/>
      <c r="ACT12787" s="60"/>
      <c r="ACU12787" s="60"/>
      <c r="ACV12787" s="60"/>
      <c r="ACW12787" s="60"/>
      <c r="ACX12787" s="60"/>
      <c r="ACY12787" s="60">
        <v>0.89657806290543196</v>
      </c>
      <c r="ACZ12787" s="60"/>
      <c r="ADA12787" s="60"/>
      <c r="ADB12787" s="60"/>
      <c r="ADC12787" s="60"/>
      <c r="ADD12787" s="60"/>
      <c r="ADE12787" s="60"/>
    </row>
    <row r="12788" spans="760:785" x14ac:dyDescent="0.25">
      <c r="ACF12788" s="60"/>
      <c r="ACG12788" s="60"/>
      <c r="ACH12788" s="60"/>
      <c r="ACI12788" s="60"/>
      <c r="ACJ12788" s="60"/>
      <c r="ACK12788" s="60"/>
      <c r="ACL12788" s="60"/>
      <c r="ACM12788" s="60"/>
      <c r="ACN12788" s="60"/>
      <c r="ACO12788" s="60"/>
      <c r="ACP12788" s="60"/>
      <c r="ACQ12788" s="60"/>
      <c r="ACR12788" s="60"/>
      <c r="ACS12788" s="60"/>
      <c r="ACT12788" s="60"/>
      <c r="ACU12788" s="60"/>
      <c r="ACV12788" s="60"/>
      <c r="ACW12788" s="60"/>
      <c r="ACX12788" s="60"/>
      <c r="ACY12788" s="60">
        <v>0.89655908169695697</v>
      </c>
      <c r="ACZ12788" s="60"/>
      <c r="ADA12788" s="60"/>
      <c r="ADB12788" s="60"/>
      <c r="ADC12788" s="60"/>
      <c r="ADD12788" s="60"/>
      <c r="ADE12788" s="60"/>
    </row>
    <row r="12789" spans="760:785" x14ac:dyDescent="0.25">
      <c r="ACF12789" s="60"/>
      <c r="ACG12789" s="60"/>
      <c r="ACH12789" s="60"/>
      <c r="ACI12789" s="60"/>
      <c r="ACJ12789" s="60"/>
      <c r="ACK12789" s="60"/>
      <c r="ACL12789" s="60"/>
      <c r="ACM12789" s="60"/>
      <c r="ACN12789" s="60"/>
      <c r="ACO12789" s="60"/>
      <c r="ACP12789" s="60"/>
      <c r="ACQ12789" s="60"/>
      <c r="ACR12789" s="60"/>
      <c r="ACS12789" s="60"/>
      <c r="ACT12789" s="60"/>
      <c r="ACU12789" s="60"/>
      <c r="ACV12789" s="60"/>
      <c r="ACW12789" s="60"/>
      <c r="ACX12789" s="60"/>
      <c r="ACY12789" s="60">
        <v>0.89651726984866598</v>
      </c>
      <c r="ACZ12789" s="60"/>
      <c r="ADA12789" s="60"/>
      <c r="ADB12789" s="60"/>
      <c r="ADC12789" s="60"/>
      <c r="ADD12789" s="60"/>
      <c r="ADE12789" s="60"/>
    </row>
    <row r="12790" spans="760:785" x14ac:dyDescent="0.25">
      <c r="ACF12790" s="60"/>
      <c r="ACG12790" s="60"/>
      <c r="ACH12790" s="60"/>
      <c r="ACI12790" s="60"/>
      <c r="ACJ12790" s="60"/>
      <c r="ACK12790" s="60"/>
      <c r="ACL12790" s="60"/>
      <c r="ACM12790" s="60"/>
      <c r="ACN12790" s="60"/>
      <c r="ACO12790" s="60"/>
      <c r="ACP12790" s="60"/>
      <c r="ACQ12790" s="60"/>
      <c r="ACR12790" s="60"/>
      <c r="ACS12790" s="60"/>
      <c r="ACT12790" s="60"/>
      <c r="ACU12790" s="60"/>
      <c r="ACV12790" s="60"/>
      <c r="ACW12790" s="60"/>
      <c r="ACX12790" s="60"/>
      <c r="ACY12790" s="60">
        <v>0.89650357626687105</v>
      </c>
      <c r="ACZ12790" s="60"/>
      <c r="ADA12790" s="60"/>
      <c r="ADB12790" s="60"/>
      <c r="ADC12790" s="60"/>
      <c r="ADD12790" s="60"/>
      <c r="ADE12790" s="60"/>
    </row>
    <row r="12791" spans="760:785" x14ac:dyDescent="0.25">
      <c r="ACF12791" s="60"/>
      <c r="ACG12791" s="60"/>
      <c r="ACH12791" s="60"/>
      <c r="ACI12791" s="60"/>
      <c r="ACJ12791" s="60"/>
      <c r="ACK12791" s="60"/>
      <c r="ACL12791" s="60"/>
      <c r="ACM12791" s="60"/>
      <c r="ACN12791" s="60"/>
      <c r="ACO12791" s="60"/>
      <c r="ACP12791" s="60"/>
      <c r="ACQ12791" s="60"/>
      <c r="ACR12791" s="60"/>
      <c r="ACS12791" s="60"/>
      <c r="ACT12791" s="60"/>
      <c r="ACU12791" s="60"/>
      <c r="ACV12791" s="60"/>
      <c r="ACW12791" s="60"/>
      <c r="ACX12791" s="60"/>
      <c r="ACY12791" s="60">
        <v>0.89649804804981104</v>
      </c>
      <c r="ACZ12791" s="60"/>
      <c r="ADA12791" s="60"/>
      <c r="ADB12791" s="60"/>
      <c r="ADC12791" s="60"/>
      <c r="ADD12791" s="60"/>
      <c r="ADE12791" s="60"/>
    </row>
    <row r="12792" spans="760:785" x14ac:dyDescent="0.25">
      <c r="ACF12792" s="60"/>
      <c r="ACG12792" s="60"/>
      <c r="ACH12792" s="60"/>
      <c r="ACI12792" s="60"/>
      <c r="ACJ12792" s="60"/>
      <c r="ACK12792" s="60"/>
      <c r="ACL12792" s="60"/>
      <c r="ACM12792" s="60"/>
      <c r="ACN12792" s="60"/>
      <c r="ACO12792" s="60"/>
      <c r="ACP12792" s="60"/>
      <c r="ACQ12792" s="60"/>
      <c r="ACR12792" s="60"/>
      <c r="ACS12792" s="60"/>
      <c r="ACT12792" s="60"/>
      <c r="ACU12792" s="60"/>
      <c r="ACV12792" s="60"/>
      <c r="ACW12792" s="60"/>
      <c r="ACX12792" s="60"/>
      <c r="ACY12792" s="60">
        <v>0.89642306532019</v>
      </c>
      <c r="ACZ12792" s="60"/>
      <c r="ADA12792" s="60"/>
      <c r="ADB12792" s="60"/>
      <c r="ADC12792" s="60"/>
      <c r="ADD12792" s="60"/>
      <c r="ADE12792" s="60"/>
    </row>
    <row r="12793" spans="760:785" x14ac:dyDescent="0.25">
      <c r="ACF12793" s="60"/>
      <c r="ACG12793" s="60"/>
      <c r="ACH12793" s="60"/>
      <c r="ACI12793" s="60"/>
      <c r="ACJ12793" s="60"/>
      <c r="ACK12793" s="60"/>
      <c r="ACL12793" s="60"/>
      <c r="ACM12793" s="60"/>
      <c r="ACN12793" s="60"/>
      <c r="ACO12793" s="60"/>
      <c r="ACP12793" s="60"/>
      <c r="ACQ12793" s="60"/>
      <c r="ACR12793" s="60"/>
      <c r="ACS12793" s="60"/>
      <c r="ACT12793" s="60"/>
      <c r="ACU12793" s="60"/>
      <c r="ACV12793" s="60"/>
      <c r="ACW12793" s="60"/>
      <c r="ACX12793" s="60"/>
      <c r="ACY12793" s="60">
        <v>0.89630231915840797</v>
      </c>
      <c r="ACZ12793" s="60"/>
      <c r="ADA12793" s="60"/>
      <c r="ADB12793" s="60"/>
      <c r="ADC12793" s="60"/>
      <c r="ADD12793" s="60"/>
      <c r="ADE12793" s="60"/>
    </row>
    <row r="12794" spans="760:785" x14ac:dyDescent="0.25">
      <c r="ACF12794" s="60"/>
      <c r="ACG12794" s="60"/>
      <c r="ACH12794" s="60"/>
      <c r="ACI12794" s="60"/>
      <c r="ACJ12794" s="60"/>
      <c r="ACK12794" s="60"/>
      <c r="ACL12794" s="60"/>
      <c r="ACM12794" s="60"/>
      <c r="ACN12794" s="60"/>
      <c r="ACO12794" s="60"/>
      <c r="ACP12794" s="60"/>
      <c r="ACQ12794" s="60"/>
      <c r="ACR12794" s="60"/>
      <c r="ACS12794" s="60"/>
      <c r="ACT12794" s="60"/>
      <c r="ACU12794" s="60"/>
      <c r="ACV12794" s="60"/>
      <c r="ACW12794" s="60"/>
      <c r="ACX12794" s="60"/>
      <c r="ACY12794" s="60">
        <v>0.89628889273818901</v>
      </c>
      <c r="ACZ12794" s="60"/>
      <c r="ADA12794" s="60"/>
      <c r="ADB12794" s="60"/>
      <c r="ADC12794" s="60"/>
      <c r="ADD12794" s="60"/>
      <c r="ADE12794" s="60"/>
    </row>
    <row r="12795" spans="760:785" x14ac:dyDescent="0.25">
      <c r="ACF12795" s="60"/>
      <c r="ACG12795" s="60"/>
      <c r="ACH12795" s="60"/>
      <c r="ACI12795" s="60"/>
      <c r="ACJ12795" s="60"/>
      <c r="ACK12795" s="60"/>
      <c r="ACL12795" s="60"/>
      <c r="ACM12795" s="60"/>
      <c r="ACN12795" s="60"/>
      <c r="ACO12795" s="60"/>
      <c r="ACP12795" s="60"/>
      <c r="ACQ12795" s="60"/>
      <c r="ACR12795" s="60"/>
      <c r="ACS12795" s="60"/>
      <c r="ACT12795" s="60"/>
      <c r="ACU12795" s="60"/>
      <c r="ACV12795" s="60"/>
      <c r="ACW12795" s="60"/>
      <c r="ACX12795" s="60"/>
      <c r="ACY12795" s="60">
        <v>0.89628729071850999</v>
      </c>
      <c r="ACZ12795" s="60"/>
      <c r="ADA12795" s="60"/>
      <c r="ADB12795" s="60"/>
      <c r="ADC12795" s="60"/>
      <c r="ADD12795" s="60"/>
      <c r="ADE12795" s="60"/>
    </row>
    <row r="12796" spans="760:785" x14ac:dyDescent="0.25">
      <c r="ACF12796" s="60"/>
      <c r="ACG12796" s="60"/>
      <c r="ACH12796" s="60"/>
      <c r="ACI12796" s="60"/>
      <c r="ACJ12796" s="60"/>
      <c r="ACK12796" s="60"/>
      <c r="ACL12796" s="60"/>
      <c r="ACM12796" s="60"/>
      <c r="ACN12796" s="60"/>
      <c r="ACO12796" s="60"/>
      <c r="ACP12796" s="60"/>
      <c r="ACQ12796" s="60"/>
      <c r="ACR12796" s="60"/>
      <c r="ACS12796" s="60"/>
      <c r="ACT12796" s="60"/>
      <c r="ACU12796" s="60"/>
      <c r="ACV12796" s="60"/>
      <c r="ACW12796" s="60"/>
      <c r="ACX12796" s="60"/>
      <c r="ACY12796" s="60">
        <v>0.89626082004402297</v>
      </c>
      <c r="ACZ12796" s="60"/>
      <c r="ADA12796" s="60"/>
      <c r="ADB12796" s="60"/>
      <c r="ADC12796" s="60"/>
      <c r="ADD12796" s="60"/>
      <c r="ADE12796" s="60"/>
    </row>
    <row r="12797" spans="760:785" x14ac:dyDescent="0.25">
      <c r="ACF12797" s="60"/>
      <c r="ACG12797" s="60"/>
      <c r="ACH12797" s="60"/>
      <c r="ACI12797" s="60"/>
      <c r="ACJ12797" s="60"/>
      <c r="ACK12797" s="60"/>
      <c r="ACL12797" s="60"/>
      <c r="ACM12797" s="60"/>
      <c r="ACN12797" s="60"/>
      <c r="ACO12797" s="60"/>
      <c r="ACP12797" s="60"/>
      <c r="ACQ12797" s="60"/>
      <c r="ACR12797" s="60"/>
      <c r="ACS12797" s="60"/>
      <c r="ACT12797" s="60"/>
      <c r="ACU12797" s="60"/>
      <c r="ACV12797" s="60"/>
      <c r="ACW12797" s="60"/>
      <c r="ACX12797" s="60"/>
      <c r="ACY12797" s="60">
        <v>0.89624600061403503</v>
      </c>
      <c r="ACZ12797" s="60"/>
      <c r="ADA12797" s="60"/>
      <c r="ADB12797" s="60"/>
      <c r="ADC12797" s="60"/>
      <c r="ADD12797" s="60"/>
      <c r="ADE12797" s="60"/>
    </row>
    <row r="12798" spans="760:785" x14ac:dyDescent="0.25">
      <c r="ACF12798" s="60"/>
      <c r="ACG12798" s="60"/>
      <c r="ACH12798" s="60"/>
      <c r="ACI12798" s="60"/>
      <c r="ACJ12798" s="60"/>
      <c r="ACK12798" s="60"/>
      <c r="ACL12798" s="60"/>
      <c r="ACM12798" s="60"/>
      <c r="ACN12798" s="60"/>
      <c r="ACO12798" s="60"/>
      <c r="ACP12798" s="60"/>
      <c r="ACQ12798" s="60"/>
      <c r="ACR12798" s="60"/>
      <c r="ACS12798" s="60"/>
      <c r="ACT12798" s="60"/>
      <c r="ACU12798" s="60"/>
      <c r="ACV12798" s="60"/>
      <c r="ACW12798" s="60"/>
      <c r="ACX12798" s="60"/>
      <c r="ACY12798" s="60">
        <v>0.89622694499664701</v>
      </c>
      <c r="ACZ12798" s="60"/>
      <c r="ADA12798" s="60"/>
      <c r="ADB12798" s="60"/>
      <c r="ADC12798" s="60"/>
      <c r="ADD12798" s="60"/>
      <c r="ADE12798" s="60"/>
    </row>
    <row r="12799" spans="760:785" x14ac:dyDescent="0.25">
      <c r="ACF12799" s="60"/>
      <c r="ACG12799" s="60"/>
      <c r="ACH12799" s="60"/>
      <c r="ACI12799" s="60"/>
      <c r="ACJ12799" s="60"/>
      <c r="ACK12799" s="60"/>
      <c r="ACL12799" s="60"/>
      <c r="ACM12799" s="60"/>
      <c r="ACN12799" s="60"/>
      <c r="ACO12799" s="60"/>
      <c r="ACP12799" s="60"/>
      <c r="ACQ12799" s="60"/>
      <c r="ACR12799" s="60"/>
      <c r="ACS12799" s="60"/>
      <c r="ACT12799" s="60"/>
      <c r="ACU12799" s="60"/>
      <c r="ACV12799" s="60"/>
      <c r="ACW12799" s="60"/>
      <c r="ACX12799" s="60"/>
      <c r="ACY12799" s="60">
        <v>0.89620338907220098</v>
      </c>
      <c r="ACZ12799" s="60"/>
      <c r="ADA12799" s="60"/>
      <c r="ADB12799" s="60"/>
      <c r="ADC12799" s="60"/>
      <c r="ADD12799" s="60"/>
      <c r="ADE12799" s="60"/>
    </row>
    <row r="12800" spans="760:785" x14ac:dyDescent="0.25">
      <c r="ACF12800" s="60"/>
      <c r="ACG12800" s="60"/>
      <c r="ACH12800" s="60"/>
      <c r="ACI12800" s="60"/>
      <c r="ACJ12800" s="60"/>
      <c r="ACK12800" s="60"/>
      <c r="ACL12800" s="60"/>
      <c r="ACM12800" s="60"/>
      <c r="ACN12800" s="60"/>
      <c r="ACO12800" s="60"/>
      <c r="ACP12800" s="60"/>
      <c r="ACQ12800" s="60"/>
      <c r="ACR12800" s="60"/>
      <c r="ACS12800" s="60"/>
      <c r="ACT12800" s="60"/>
      <c r="ACU12800" s="60"/>
      <c r="ACV12800" s="60"/>
      <c r="ACW12800" s="60"/>
      <c r="ACX12800" s="60"/>
      <c r="ACY12800" s="60">
        <v>0.89615296791624699</v>
      </c>
      <c r="ACZ12800" s="60"/>
      <c r="ADA12800" s="60"/>
      <c r="ADB12800" s="60"/>
      <c r="ADC12800" s="60"/>
      <c r="ADD12800" s="60"/>
      <c r="ADE12800" s="60"/>
    </row>
    <row r="12801" spans="760:785" x14ac:dyDescent="0.25">
      <c r="ACF12801" s="60"/>
      <c r="ACG12801" s="60"/>
      <c r="ACH12801" s="60"/>
      <c r="ACI12801" s="60"/>
      <c r="ACJ12801" s="60"/>
      <c r="ACK12801" s="60"/>
      <c r="ACL12801" s="60"/>
      <c r="ACM12801" s="60"/>
      <c r="ACN12801" s="60"/>
      <c r="ACO12801" s="60"/>
      <c r="ACP12801" s="60"/>
      <c r="ACQ12801" s="60"/>
      <c r="ACR12801" s="60"/>
      <c r="ACS12801" s="60"/>
      <c r="ACT12801" s="60"/>
      <c r="ACU12801" s="60"/>
      <c r="ACV12801" s="60"/>
      <c r="ACW12801" s="60"/>
      <c r="ACX12801" s="60"/>
      <c r="ACY12801" s="60">
        <v>0.89607817555580604</v>
      </c>
      <c r="ACZ12801" s="60"/>
      <c r="ADA12801" s="60"/>
      <c r="ADB12801" s="60"/>
      <c r="ADC12801" s="60"/>
      <c r="ADD12801" s="60"/>
      <c r="ADE12801" s="60"/>
    </row>
    <row r="12802" spans="760:785" x14ac:dyDescent="0.25">
      <c r="ACF12802" s="60"/>
      <c r="ACG12802" s="60"/>
      <c r="ACH12802" s="60"/>
      <c r="ACI12802" s="60"/>
      <c r="ACJ12802" s="60"/>
      <c r="ACK12802" s="60"/>
      <c r="ACL12802" s="60"/>
      <c r="ACM12802" s="60"/>
      <c r="ACN12802" s="60"/>
      <c r="ACO12802" s="60"/>
      <c r="ACP12802" s="60"/>
      <c r="ACQ12802" s="60"/>
      <c r="ACR12802" s="60"/>
      <c r="ACS12802" s="60"/>
      <c r="ACT12802" s="60"/>
      <c r="ACU12802" s="60"/>
      <c r="ACV12802" s="60"/>
      <c r="ACW12802" s="60"/>
      <c r="ACX12802" s="60"/>
      <c r="ACY12802" s="60">
        <v>0.89605823258685502</v>
      </c>
      <c r="ACZ12802" s="60"/>
      <c r="ADA12802" s="60"/>
      <c r="ADB12802" s="60"/>
      <c r="ADC12802" s="60"/>
      <c r="ADD12802" s="60"/>
      <c r="ADE12802" s="60"/>
    </row>
    <row r="12803" spans="760:785" x14ac:dyDescent="0.25">
      <c r="ACF12803" s="60"/>
      <c r="ACG12803" s="60"/>
      <c r="ACH12803" s="60"/>
      <c r="ACI12803" s="60"/>
      <c r="ACJ12803" s="60"/>
      <c r="ACK12803" s="60"/>
      <c r="ACL12803" s="60"/>
      <c r="ACM12803" s="60"/>
      <c r="ACN12803" s="60"/>
      <c r="ACO12803" s="60"/>
      <c r="ACP12803" s="60"/>
      <c r="ACQ12803" s="60"/>
      <c r="ACR12803" s="60"/>
      <c r="ACS12803" s="60"/>
      <c r="ACT12803" s="60"/>
      <c r="ACU12803" s="60"/>
      <c r="ACV12803" s="60"/>
      <c r="ACW12803" s="60"/>
      <c r="ACX12803" s="60"/>
      <c r="ACY12803" s="60">
        <v>0.89603109813468096</v>
      </c>
      <c r="ACZ12803" s="60"/>
      <c r="ADA12803" s="60"/>
      <c r="ADB12803" s="60"/>
      <c r="ADC12803" s="60"/>
      <c r="ADD12803" s="60"/>
      <c r="ADE12803" s="60"/>
    </row>
    <row r="12804" spans="760:785" x14ac:dyDescent="0.25">
      <c r="ACF12804" s="60"/>
      <c r="ACG12804" s="60"/>
      <c r="ACH12804" s="60"/>
      <c r="ACI12804" s="60"/>
      <c r="ACJ12804" s="60"/>
      <c r="ACK12804" s="60"/>
      <c r="ACL12804" s="60"/>
      <c r="ACM12804" s="60"/>
      <c r="ACN12804" s="60"/>
      <c r="ACO12804" s="60"/>
      <c r="ACP12804" s="60"/>
      <c r="ACQ12804" s="60"/>
      <c r="ACR12804" s="60"/>
      <c r="ACS12804" s="60"/>
      <c r="ACT12804" s="60"/>
      <c r="ACU12804" s="60"/>
      <c r="ACV12804" s="60"/>
      <c r="ACW12804" s="60"/>
      <c r="ACX12804" s="60"/>
      <c r="ACY12804" s="60">
        <v>0.89601617633832897</v>
      </c>
      <c r="ACZ12804" s="60"/>
      <c r="ADA12804" s="60"/>
      <c r="ADB12804" s="60"/>
      <c r="ADC12804" s="60"/>
      <c r="ADD12804" s="60"/>
      <c r="ADE12804" s="60"/>
    </row>
    <row r="12805" spans="760:785" x14ac:dyDescent="0.25">
      <c r="ACF12805" s="60"/>
      <c r="ACG12805" s="60"/>
      <c r="ACH12805" s="60"/>
      <c r="ACI12805" s="60"/>
      <c r="ACJ12805" s="60"/>
      <c r="ACK12805" s="60"/>
      <c r="ACL12805" s="60"/>
      <c r="ACM12805" s="60"/>
      <c r="ACN12805" s="60"/>
      <c r="ACO12805" s="60"/>
      <c r="ACP12805" s="60"/>
      <c r="ACQ12805" s="60"/>
      <c r="ACR12805" s="60"/>
      <c r="ACS12805" s="60"/>
      <c r="ACT12805" s="60"/>
      <c r="ACU12805" s="60"/>
      <c r="ACV12805" s="60"/>
      <c r="ACW12805" s="60"/>
      <c r="ACX12805" s="60"/>
      <c r="ACY12805" s="60">
        <v>0.89598226318712004</v>
      </c>
      <c r="ACZ12805" s="60"/>
      <c r="ADA12805" s="60"/>
      <c r="ADB12805" s="60"/>
      <c r="ADC12805" s="60"/>
      <c r="ADD12805" s="60"/>
      <c r="ADE12805" s="60"/>
    </row>
    <row r="12806" spans="760:785" x14ac:dyDescent="0.25">
      <c r="ACF12806" s="60"/>
      <c r="ACG12806" s="60"/>
      <c r="ACH12806" s="60"/>
      <c r="ACI12806" s="60"/>
      <c r="ACJ12806" s="60"/>
      <c r="ACK12806" s="60"/>
      <c r="ACL12806" s="60"/>
      <c r="ACM12806" s="60"/>
      <c r="ACN12806" s="60"/>
      <c r="ACO12806" s="60"/>
      <c r="ACP12806" s="60"/>
      <c r="ACQ12806" s="60"/>
      <c r="ACR12806" s="60"/>
      <c r="ACS12806" s="60"/>
      <c r="ACT12806" s="60"/>
      <c r="ACU12806" s="60"/>
      <c r="ACV12806" s="60"/>
      <c r="ACW12806" s="60"/>
      <c r="ACX12806" s="60"/>
      <c r="ACY12806" s="60">
        <v>0.89597156956759705</v>
      </c>
      <c r="ACZ12806" s="60"/>
      <c r="ADA12806" s="60"/>
      <c r="ADB12806" s="60"/>
      <c r="ADC12806" s="60"/>
      <c r="ADD12806" s="60"/>
      <c r="ADE12806" s="60"/>
    </row>
    <row r="12807" spans="760:785" x14ac:dyDescent="0.25">
      <c r="ACF12807" s="60"/>
      <c r="ACG12807" s="60"/>
      <c r="ACH12807" s="60"/>
      <c r="ACI12807" s="60"/>
      <c r="ACJ12807" s="60"/>
      <c r="ACK12807" s="60"/>
      <c r="ACL12807" s="60"/>
      <c r="ACM12807" s="60"/>
      <c r="ACN12807" s="60"/>
      <c r="ACO12807" s="60"/>
      <c r="ACP12807" s="60"/>
      <c r="ACQ12807" s="60"/>
      <c r="ACR12807" s="60"/>
      <c r="ACS12807" s="60"/>
      <c r="ACT12807" s="60"/>
      <c r="ACU12807" s="60"/>
      <c r="ACV12807" s="60"/>
      <c r="ACW12807" s="60"/>
      <c r="ACX12807" s="60"/>
      <c r="ACY12807" s="60">
        <v>0.89596853654503195</v>
      </c>
      <c r="ACZ12807" s="60"/>
      <c r="ADA12807" s="60"/>
      <c r="ADB12807" s="60"/>
      <c r="ADC12807" s="60"/>
      <c r="ADD12807" s="60"/>
      <c r="ADE12807" s="60"/>
    </row>
    <row r="12808" spans="760:785" x14ac:dyDescent="0.25">
      <c r="ACF12808" s="60"/>
      <c r="ACG12808" s="60"/>
      <c r="ACH12808" s="60"/>
      <c r="ACI12808" s="60"/>
      <c r="ACJ12808" s="60"/>
      <c r="ACK12808" s="60"/>
      <c r="ACL12808" s="60"/>
      <c r="ACM12808" s="60"/>
      <c r="ACN12808" s="60"/>
      <c r="ACO12808" s="60"/>
      <c r="ACP12808" s="60"/>
      <c r="ACQ12808" s="60"/>
      <c r="ACR12808" s="60"/>
      <c r="ACS12808" s="60"/>
      <c r="ACT12808" s="60"/>
      <c r="ACU12808" s="60"/>
      <c r="ACV12808" s="60"/>
      <c r="ACW12808" s="60"/>
      <c r="ACX12808" s="60"/>
      <c r="ACY12808" s="60">
        <v>0.89595089417905904</v>
      </c>
      <c r="ACZ12808" s="60"/>
      <c r="ADA12808" s="60"/>
      <c r="ADB12808" s="60"/>
      <c r="ADC12808" s="60"/>
      <c r="ADD12808" s="60"/>
      <c r="ADE12808" s="60"/>
    </row>
    <row r="12809" spans="760:785" x14ac:dyDescent="0.25">
      <c r="ACF12809" s="60"/>
      <c r="ACG12809" s="60"/>
      <c r="ACH12809" s="60"/>
      <c r="ACI12809" s="60"/>
      <c r="ACJ12809" s="60"/>
      <c r="ACK12809" s="60"/>
      <c r="ACL12809" s="60"/>
      <c r="ACM12809" s="60"/>
      <c r="ACN12809" s="60"/>
      <c r="ACO12809" s="60"/>
      <c r="ACP12809" s="60"/>
      <c r="ACQ12809" s="60"/>
      <c r="ACR12809" s="60"/>
      <c r="ACS12809" s="60"/>
      <c r="ACT12809" s="60"/>
      <c r="ACU12809" s="60"/>
      <c r="ACV12809" s="60"/>
      <c r="ACW12809" s="60"/>
      <c r="ACX12809" s="60"/>
      <c r="ACY12809" s="60">
        <v>0.89591621899514196</v>
      </c>
      <c r="ACZ12809" s="60"/>
      <c r="ADA12809" s="60"/>
      <c r="ADB12809" s="60"/>
      <c r="ADC12809" s="60"/>
      <c r="ADD12809" s="60"/>
      <c r="ADE12809" s="60"/>
    </row>
    <row r="12810" spans="760:785" x14ac:dyDescent="0.25">
      <c r="ACF12810" s="60"/>
      <c r="ACG12810" s="60"/>
      <c r="ACH12810" s="60"/>
      <c r="ACI12810" s="60"/>
      <c r="ACJ12810" s="60"/>
      <c r="ACK12810" s="60"/>
      <c r="ACL12810" s="60"/>
      <c r="ACM12810" s="60"/>
      <c r="ACN12810" s="60"/>
      <c r="ACO12810" s="60"/>
      <c r="ACP12810" s="60"/>
      <c r="ACQ12810" s="60"/>
      <c r="ACR12810" s="60"/>
      <c r="ACS12810" s="60"/>
      <c r="ACT12810" s="60"/>
      <c r="ACU12810" s="60"/>
      <c r="ACV12810" s="60"/>
      <c r="ACW12810" s="60"/>
      <c r="ACX12810" s="60"/>
      <c r="ACY12810" s="60">
        <v>0.89590797449497706</v>
      </c>
      <c r="ACZ12810" s="60"/>
      <c r="ADA12810" s="60"/>
      <c r="ADB12810" s="60"/>
      <c r="ADC12810" s="60"/>
      <c r="ADD12810" s="60"/>
      <c r="ADE12810" s="60"/>
    </row>
    <row r="12811" spans="760:785" x14ac:dyDescent="0.25">
      <c r="ACF12811" s="60"/>
      <c r="ACG12811" s="60"/>
      <c r="ACH12811" s="60"/>
      <c r="ACI12811" s="60"/>
      <c r="ACJ12811" s="60"/>
      <c r="ACK12811" s="60"/>
      <c r="ACL12811" s="60"/>
      <c r="ACM12811" s="60"/>
      <c r="ACN12811" s="60"/>
      <c r="ACO12811" s="60"/>
      <c r="ACP12811" s="60"/>
      <c r="ACQ12811" s="60"/>
      <c r="ACR12811" s="60"/>
      <c r="ACS12811" s="60"/>
      <c r="ACT12811" s="60"/>
      <c r="ACU12811" s="60"/>
      <c r="ACV12811" s="60"/>
      <c r="ACW12811" s="60"/>
      <c r="ACX12811" s="60"/>
      <c r="ACY12811" s="60">
        <v>0.89590087121491802</v>
      </c>
      <c r="ACZ12811" s="60"/>
      <c r="ADA12811" s="60"/>
      <c r="ADB12811" s="60"/>
      <c r="ADC12811" s="60"/>
      <c r="ADD12811" s="60"/>
      <c r="ADE12811" s="60"/>
    </row>
    <row r="12812" spans="760:785" x14ac:dyDescent="0.25">
      <c r="ACF12812" s="60"/>
      <c r="ACG12812" s="60"/>
      <c r="ACH12812" s="60"/>
      <c r="ACI12812" s="60"/>
      <c r="ACJ12812" s="60"/>
      <c r="ACK12812" s="60"/>
      <c r="ACL12812" s="60"/>
      <c r="ACM12812" s="60"/>
      <c r="ACN12812" s="60"/>
      <c r="ACO12812" s="60"/>
      <c r="ACP12812" s="60"/>
      <c r="ACQ12812" s="60"/>
      <c r="ACR12812" s="60"/>
      <c r="ACS12812" s="60"/>
      <c r="ACT12812" s="60"/>
      <c r="ACU12812" s="60"/>
      <c r="ACV12812" s="60"/>
      <c r="ACW12812" s="60"/>
      <c r="ACX12812" s="60"/>
      <c r="ACY12812" s="60">
        <v>0.89588384207656802</v>
      </c>
      <c r="ACZ12812" s="60"/>
      <c r="ADA12812" s="60"/>
      <c r="ADB12812" s="60"/>
      <c r="ADC12812" s="60"/>
      <c r="ADD12812" s="60"/>
      <c r="ADE12812" s="60"/>
    </row>
    <row r="12813" spans="760:785" x14ac:dyDescent="0.25">
      <c r="ACF12813" s="60"/>
      <c r="ACG12813" s="60"/>
      <c r="ACH12813" s="60"/>
      <c r="ACI12813" s="60"/>
      <c r="ACJ12813" s="60"/>
      <c r="ACK12813" s="60"/>
      <c r="ACL12813" s="60"/>
      <c r="ACM12813" s="60"/>
      <c r="ACN12813" s="60"/>
      <c r="ACO12813" s="60"/>
      <c r="ACP12813" s="60"/>
      <c r="ACQ12813" s="60"/>
      <c r="ACR12813" s="60"/>
      <c r="ACS12813" s="60"/>
      <c r="ACT12813" s="60"/>
      <c r="ACU12813" s="60"/>
      <c r="ACV12813" s="60"/>
      <c r="ACW12813" s="60"/>
      <c r="ACX12813" s="60"/>
      <c r="ACY12813" s="60">
        <v>0.89588296116979704</v>
      </c>
      <c r="ACZ12813" s="60"/>
      <c r="ADA12813" s="60"/>
      <c r="ADB12813" s="60"/>
      <c r="ADC12813" s="60"/>
      <c r="ADD12813" s="60"/>
      <c r="ADE12813" s="60"/>
    </row>
    <row r="12814" spans="760:785" x14ac:dyDescent="0.25">
      <c r="ACF12814" s="60"/>
      <c r="ACG12814" s="60"/>
      <c r="ACH12814" s="60"/>
      <c r="ACI12814" s="60"/>
      <c r="ACJ12814" s="60"/>
      <c r="ACK12814" s="60"/>
      <c r="ACL12814" s="60"/>
      <c r="ACM12814" s="60"/>
      <c r="ACN12814" s="60"/>
      <c r="ACO12814" s="60"/>
      <c r="ACP12814" s="60"/>
      <c r="ACQ12814" s="60"/>
      <c r="ACR12814" s="60"/>
      <c r="ACS12814" s="60"/>
      <c r="ACT12814" s="60"/>
      <c r="ACU12814" s="60"/>
      <c r="ACV12814" s="60"/>
      <c r="ACW12814" s="60"/>
      <c r="ACX12814" s="60"/>
      <c r="ACY12814" s="60">
        <v>0.89586209359677005</v>
      </c>
      <c r="ACZ12814" s="60"/>
      <c r="ADA12814" s="60"/>
      <c r="ADB12814" s="60"/>
      <c r="ADC12814" s="60"/>
      <c r="ADD12814" s="60"/>
      <c r="ADE12814" s="60"/>
    </row>
    <row r="12815" spans="760:785" x14ac:dyDescent="0.25">
      <c r="ACF12815" s="60"/>
      <c r="ACG12815" s="60"/>
      <c r="ACH12815" s="60"/>
      <c r="ACI12815" s="60"/>
      <c r="ACJ12815" s="60"/>
      <c r="ACK12815" s="60"/>
      <c r="ACL12815" s="60"/>
      <c r="ACM12815" s="60"/>
      <c r="ACN12815" s="60"/>
      <c r="ACO12815" s="60"/>
      <c r="ACP12815" s="60"/>
      <c r="ACQ12815" s="60"/>
      <c r="ACR12815" s="60"/>
      <c r="ACS12815" s="60"/>
      <c r="ACT12815" s="60"/>
      <c r="ACU12815" s="60"/>
      <c r="ACV12815" s="60"/>
      <c r="ACW12815" s="60"/>
      <c r="ACX12815" s="60"/>
      <c r="ACY12815" s="60">
        <v>0.89581559612838702</v>
      </c>
      <c r="ACZ12815" s="60"/>
      <c r="ADA12815" s="60"/>
      <c r="ADB12815" s="60"/>
      <c r="ADC12815" s="60"/>
      <c r="ADD12815" s="60"/>
      <c r="ADE12815" s="60"/>
    </row>
    <row r="12816" spans="760:785" x14ac:dyDescent="0.25">
      <c r="ACF12816" s="60"/>
      <c r="ACG12816" s="60"/>
      <c r="ACH12816" s="60"/>
      <c r="ACI12816" s="60"/>
      <c r="ACJ12816" s="60"/>
      <c r="ACK12816" s="60"/>
      <c r="ACL12816" s="60"/>
      <c r="ACM12816" s="60"/>
      <c r="ACN12816" s="60"/>
      <c r="ACO12816" s="60"/>
      <c r="ACP12816" s="60"/>
      <c r="ACQ12816" s="60"/>
      <c r="ACR12816" s="60"/>
      <c r="ACS12816" s="60"/>
      <c r="ACT12816" s="60"/>
      <c r="ACU12816" s="60"/>
      <c r="ACV12816" s="60"/>
      <c r="ACW12816" s="60"/>
      <c r="ACX12816" s="60"/>
      <c r="ACY12816" s="60">
        <v>0.89578274595637997</v>
      </c>
      <c r="ACZ12816" s="60"/>
      <c r="ADA12816" s="60"/>
      <c r="ADB12816" s="60"/>
      <c r="ADC12816" s="60"/>
      <c r="ADD12816" s="60"/>
      <c r="ADE12816" s="60"/>
    </row>
    <row r="12817" spans="760:785" x14ac:dyDescent="0.25">
      <c r="ACF12817" s="60"/>
      <c r="ACG12817" s="60"/>
      <c r="ACH12817" s="60"/>
      <c r="ACI12817" s="60"/>
      <c r="ACJ12817" s="60"/>
      <c r="ACK12817" s="60"/>
      <c r="ACL12817" s="60"/>
      <c r="ACM12817" s="60"/>
      <c r="ACN12817" s="60"/>
      <c r="ACO12817" s="60"/>
      <c r="ACP12817" s="60"/>
      <c r="ACQ12817" s="60"/>
      <c r="ACR12817" s="60"/>
      <c r="ACS12817" s="60"/>
      <c r="ACT12817" s="60"/>
      <c r="ACU12817" s="60"/>
      <c r="ACV12817" s="60"/>
      <c r="ACW12817" s="60"/>
      <c r="ACX12817" s="60"/>
      <c r="ACY12817" s="60">
        <v>0.895728859027494</v>
      </c>
      <c r="ACZ12817" s="60"/>
      <c r="ADA12817" s="60"/>
      <c r="ADB12817" s="60"/>
      <c r="ADC12817" s="60"/>
      <c r="ADD12817" s="60"/>
      <c r="ADE12817" s="60"/>
    </row>
    <row r="12818" spans="760:785" x14ac:dyDescent="0.25">
      <c r="ACF12818" s="60"/>
      <c r="ACG12818" s="60"/>
      <c r="ACH12818" s="60"/>
      <c r="ACI12818" s="60"/>
      <c r="ACJ12818" s="60"/>
      <c r="ACK12818" s="60"/>
      <c r="ACL12818" s="60"/>
      <c r="ACM12818" s="60"/>
      <c r="ACN12818" s="60"/>
      <c r="ACO12818" s="60"/>
      <c r="ACP12818" s="60"/>
      <c r="ACQ12818" s="60"/>
      <c r="ACR12818" s="60"/>
      <c r="ACS12818" s="60"/>
      <c r="ACT12818" s="60"/>
      <c r="ACU12818" s="60"/>
      <c r="ACV12818" s="60"/>
      <c r="ACW12818" s="60"/>
      <c r="ACX12818" s="60"/>
      <c r="ACY12818" s="60">
        <v>0.89570197865727696</v>
      </c>
      <c r="ACZ12818" s="60"/>
      <c r="ADA12818" s="60"/>
      <c r="ADB12818" s="60"/>
      <c r="ADC12818" s="60"/>
      <c r="ADD12818" s="60"/>
      <c r="ADE12818" s="60"/>
    </row>
    <row r="12819" spans="760:785" x14ac:dyDescent="0.25">
      <c r="ACF12819" s="60"/>
      <c r="ACG12819" s="60"/>
      <c r="ACH12819" s="60"/>
      <c r="ACI12819" s="60"/>
      <c r="ACJ12819" s="60"/>
      <c r="ACK12819" s="60"/>
      <c r="ACL12819" s="60"/>
      <c r="ACM12819" s="60"/>
      <c r="ACN12819" s="60"/>
      <c r="ACO12819" s="60"/>
      <c r="ACP12819" s="60"/>
      <c r="ACQ12819" s="60"/>
      <c r="ACR12819" s="60"/>
      <c r="ACS12819" s="60"/>
      <c r="ACT12819" s="60"/>
      <c r="ACU12819" s="60"/>
      <c r="ACV12819" s="60"/>
      <c r="ACW12819" s="60"/>
      <c r="ACX12819" s="60"/>
      <c r="ACY12819" s="60">
        <v>0.895681131656064</v>
      </c>
      <c r="ACZ12819" s="60"/>
      <c r="ADA12819" s="60"/>
      <c r="ADB12819" s="60"/>
      <c r="ADC12819" s="60"/>
      <c r="ADD12819" s="60"/>
      <c r="ADE12819" s="60"/>
    </row>
    <row r="12820" spans="760:785" x14ac:dyDescent="0.25">
      <c r="ACF12820" s="60"/>
      <c r="ACG12820" s="60"/>
      <c r="ACH12820" s="60"/>
      <c r="ACI12820" s="60"/>
      <c r="ACJ12820" s="60"/>
      <c r="ACK12820" s="60"/>
      <c r="ACL12820" s="60"/>
      <c r="ACM12820" s="60"/>
      <c r="ACN12820" s="60"/>
      <c r="ACO12820" s="60"/>
      <c r="ACP12820" s="60"/>
      <c r="ACQ12820" s="60"/>
      <c r="ACR12820" s="60"/>
      <c r="ACS12820" s="60"/>
      <c r="ACT12820" s="60"/>
      <c r="ACU12820" s="60"/>
      <c r="ACV12820" s="60"/>
      <c r="ACW12820" s="60"/>
      <c r="ACX12820" s="60"/>
      <c r="ACY12820" s="60">
        <v>0.89567610801228004</v>
      </c>
      <c r="ACZ12820" s="60"/>
      <c r="ADA12820" s="60"/>
      <c r="ADB12820" s="60"/>
      <c r="ADC12820" s="60"/>
      <c r="ADD12820" s="60"/>
      <c r="ADE12820" s="60"/>
    </row>
    <row r="12821" spans="760:785" x14ac:dyDescent="0.25">
      <c r="ACF12821" s="60"/>
      <c r="ACG12821" s="60"/>
      <c r="ACH12821" s="60"/>
      <c r="ACI12821" s="60"/>
      <c r="ACJ12821" s="60"/>
      <c r="ACK12821" s="60"/>
      <c r="ACL12821" s="60"/>
      <c r="ACM12821" s="60"/>
      <c r="ACN12821" s="60"/>
      <c r="ACO12821" s="60"/>
      <c r="ACP12821" s="60"/>
      <c r="ACQ12821" s="60"/>
      <c r="ACR12821" s="60"/>
      <c r="ACS12821" s="60"/>
      <c r="ACT12821" s="60"/>
      <c r="ACU12821" s="60"/>
      <c r="ACV12821" s="60"/>
      <c r="ACW12821" s="60"/>
      <c r="ACX12821" s="60"/>
      <c r="ACY12821" s="60">
        <v>0.895658965038717</v>
      </c>
      <c r="ACZ12821" s="60"/>
      <c r="ADA12821" s="60"/>
      <c r="ADB12821" s="60"/>
      <c r="ADC12821" s="60"/>
      <c r="ADD12821" s="60"/>
      <c r="ADE12821" s="60"/>
    </row>
    <row r="12822" spans="760:785" x14ac:dyDescent="0.25">
      <c r="ACF12822" s="60"/>
      <c r="ACG12822" s="60"/>
      <c r="ACH12822" s="60"/>
      <c r="ACI12822" s="60"/>
      <c r="ACJ12822" s="60"/>
      <c r="ACK12822" s="60"/>
      <c r="ACL12822" s="60"/>
      <c r="ACM12822" s="60"/>
      <c r="ACN12822" s="60"/>
      <c r="ACO12822" s="60"/>
      <c r="ACP12822" s="60"/>
      <c r="ACQ12822" s="60"/>
      <c r="ACR12822" s="60"/>
      <c r="ACS12822" s="60"/>
      <c r="ACT12822" s="60"/>
      <c r="ACU12822" s="60"/>
      <c r="ACV12822" s="60"/>
      <c r="ACW12822" s="60"/>
      <c r="ACX12822" s="60"/>
      <c r="ACY12822" s="60">
        <v>0.89565762509019797</v>
      </c>
      <c r="ACZ12822" s="60"/>
      <c r="ADA12822" s="60"/>
      <c r="ADB12822" s="60"/>
      <c r="ADC12822" s="60"/>
      <c r="ADD12822" s="60"/>
      <c r="ADE12822" s="60"/>
    </row>
    <row r="12823" spans="760:785" x14ac:dyDescent="0.25">
      <c r="ACF12823" s="60"/>
      <c r="ACG12823" s="60"/>
      <c r="ACH12823" s="60"/>
      <c r="ACI12823" s="60"/>
      <c r="ACJ12823" s="60"/>
      <c r="ACK12823" s="60"/>
      <c r="ACL12823" s="60"/>
      <c r="ACM12823" s="60"/>
      <c r="ACN12823" s="60"/>
      <c r="ACO12823" s="60"/>
      <c r="ACP12823" s="60"/>
      <c r="ACQ12823" s="60"/>
      <c r="ACR12823" s="60"/>
      <c r="ACS12823" s="60"/>
      <c r="ACT12823" s="60"/>
      <c r="ACU12823" s="60"/>
      <c r="ACV12823" s="60"/>
      <c r="ACW12823" s="60"/>
      <c r="ACX12823" s="60"/>
      <c r="ACY12823" s="60">
        <v>0.89565445960749002</v>
      </c>
      <c r="ACZ12823" s="60"/>
      <c r="ADA12823" s="60"/>
      <c r="ADB12823" s="60"/>
      <c r="ADC12823" s="60"/>
      <c r="ADD12823" s="60"/>
      <c r="ADE12823" s="60"/>
    </row>
    <row r="12824" spans="760:785" x14ac:dyDescent="0.25">
      <c r="ACF12824" s="60"/>
      <c r="ACG12824" s="60"/>
      <c r="ACH12824" s="60"/>
      <c r="ACI12824" s="60"/>
      <c r="ACJ12824" s="60"/>
      <c r="ACK12824" s="60"/>
      <c r="ACL12824" s="60"/>
      <c r="ACM12824" s="60"/>
      <c r="ACN12824" s="60"/>
      <c r="ACO12824" s="60"/>
      <c r="ACP12824" s="60"/>
      <c r="ACQ12824" s="60"/>
      <c r="ACR12824" s="60"/>
      <c r="ACS12824" s="60"/>
      <c r="ACT12824" s="60"/>
      <c r="ACU12824" s="60"/>
      <c r="ACV12824" s="60"/>
      <c r="ACW12824" s="60"/>
      <c r="ACX12824" s="60"/>
      <c r="ACY12824" s="60">
        <v>0.89563429165893105</v>
      </c>
      <c r="ACZ12824" s="60"/>
      <c r="ADA12824" s="60"/>
      <c r="ADB12824" s="60"/>
      <c r="ADC12824" s="60"/>
      <c r="ADD12824" s="60"/>
      <c r="ADE12824" s="60"/>
    </row>
    <row r="12825" spans="760:785" x14ac:dyDescent="0.25">
      <c r="ACF12825" s="60"/>
      <c r="ACG12825" s="60"/>
      <c r="ACH12825" s="60"/>
      <c r="ACI12825" s="60"/>
      <c r="ACJ12825" s="60"/>
      <c r="ACK12825" s="60"/>
      <c r="ACL12825" s="60"/>
      <c r="ACM12825" s="60"/>
      <c r="ACN12825" s="60"/>
      <c r="ACO12825" s="60"/>
      <c r="ACP12825" s="60"/>
      <c r="ACQ12825" s="60"/>
      <c r="ACR12825" s="60"/>
      <c r="ACS12825" s="60"/>
      <c r="ACT12825" s="60"/>
      <c r="ACU12825" s="60"/>
      <c r="ACV12825" s="60"/>
      <c r="ACW12825" s="60"/>
      <c r="ACX12825" s="60"/>
      <c r="ACY12825" s="60">
        <v>0.89560348622111896</v>
      </c>
      <c r="ACZ12825" s="60"/>
      <c r="ADA12825" s="60"/>
      <c r="ADB12825" s="60"/>
      <c r="ADC12825" s="60"/>
      <c r="ADD12825" s="60"/>
      <c r="ADE12825" s="60"/>
    </row>
    <row r="12826" spans="760:785" x14ac:dyDescent="0.25">
      <c r="ACF12826" s="60"/>
      <c r="ACG12826" s="60"/>
      <c r="ACH12826" s="60"/>
      <c r="ACI12826" s="60"/>
      <c r="ACJ12826" s="60"/>
      <c r="ACK12826" s="60"/>
      <c r="ACL12826" s="60"/>
      <c r="ACM12826" s="60"/>
      <c r="ACN12826" s="60"/>
      <c r="ACO12826" s="60"/>
      <c r="ACP12826" s="60"/>
      <c r="ACQ12826" s="60"/>
      <c r="ACR12826" s="60"/>
      <c r="ACS12826" s="60"/>
      <c r="ACT12826" s="60"/>
      <c r="ACU12826" s="60"/>
      <c r="ACV12826" s="60"/>
      <c r="ACW12826" s="60"/>
      <c r="ACX12826" s="60"/>
      <c r="ACY12826" s="60">
        <v>0.89558352719802903</v>
      </c>
      <c r="ACZ12826" s="60"/>
      <c r="ADA12826" s="60"/>
      <c r="ADB12826" s="60"/>
      <c r="ADC12826" s="60"/>
      <c r="ADD12826" s="60"/>
      <c r="ADE12826" s="60"/>
    </row>
    <row r="12827" spans="760:785" x14ac:dyDescent="0.25">
      <c r="ACF12827" s="60"/>
      <c r="ACG12827" s="60"/>
      <c r="ACH12827" s="60"/>
      <c r="ACI12827" s="60"/>
      <c r="ACJ12827" s="60"/>
      <c r="ACK12827" s="60"/>
      <c r="ACL12827" s="60"/>
      <c r="ACM12827" s="60"/>
      <c r="ACN12827" s="60"/>
      <c r="ACO12827" s="60"/>
      <c r="ACP12827" s="60"/>
      <c r="ACQ12827" s="60"/>
      <c r="ACR12827" s="60"/>
      <c r="ACS12827" s="60"/>
      <c r="ACT12827" s="60"/>
      <c r="ACU12827" s="60"/>
      <c r="ACV12827" s="60"/>
      <c r="ACW12827" s="60"/>
      <c r="ACX12827" s="60"/>
      <c r="ACY12827" s="60">
        <v>0.89558238779185995</v>
      </c>
      <c r="ACZ12827" s="60"/>
      <c r="ADA12827" s="60"/>
      <c r="ADB12827" s="60"/>
      <c r="ADC12827" s="60"/>
      <c r="ADD12827" s="60"/>
      <c r="ADE12827" s="60"/>
    </row>
    <row r="12828" spans="760:785" x14ac:dyDescent="0.25">
      <c r="ACF12828" s="60"/>
      <c r="ACG12828" s="60"/>
      <c r="ACH12828" s="60"/>
      <c r="ACI12828" s="60"/>
      <c r="ACJ12828" s="60"/>
      <c r="ACK12828" s="60"/>
      <c r="ACL12828" s="60"/>
      <c r="ACM12828" s="60"/>
      <c r="ACN12828" s="60"/>
      <c r="ACO12828" s="60"/>
      <c r="ACP12828" s="60"/>
      <c r="ACQ12828" s="60"/>
      <c r="ACR12828" s="60"/>
      <c r="ACS12828" s="60"/>
      <c r="ACT12828" s="60"/>
      <c r="ACU12828" s="60"/>
      <c r="ACV12828" s="60"/>
      <c r="ACW12828" s="60"/>
      <c r="ACX12828" s="60"/>
      <c r="ACY12828" s="60">
        <v>0.89555843138080304</v>
      </c>
      <c r="ACZ12828" s="60"/>
      <c r="ADA12828" s="60"/>
      <c r="ADB12828" s="60"/>
      <c r="ADC12828" s="60"/>
      <c r="ADD12828" s="60"/>
      <c r="ADE12828" s="60"/>
    </row>
    <row r="12829" spans="760:785" x14ac:dyDescent="0.25">
      <c r="ACF12829" s="60"/>
      <c r="ACG12829" s="60"/>
      <c r="ACH12829" s="60"/>
      <c r="ACI12829" s="60"/>
      <c r="ACJ12829" s="60"/>
      <c r="ACK12829" s="60"/>
      <c r="ACL12829" s="60"/>
      <c r="ACM12829" s="60"/>
      <c r="ACN12829" s="60"/>
      <c r="ACO12829" s="60"/>
      <c r="ACP12829" s="60"/>
      <c r="ACQ12829" s="60"/>
      <c r="ACR12829" s="60"/>
      <c r="ACS12829" s="60"/>
      <c r="ACT12829" s="60"/>
      <c r="ACU12829" s="60"/>
      <c r="ACV12829" s="60"/>
      <c r="ACW12829" s="60"/>
      <c r="ACX12829" s="60"/>
      <c r="ACY12829" s="60">
        <v>0.89551751243336997</v>
      </c>
      <c r="ACZ12829" s="60"/>
      <c r="ADA12829" s="60"/>
      <c r="ADB12829" s="60"/>
      <c r="ADC12829" s="60"/>
      <c r="ADD12829" s="60"/>
      <c r="ADE12829" s="60"/>
    </row>
    <row r="12830" spans="760:785" x14ac:dyDescent="0.25">
      <c r="ACF12830" s="60"/>
      <c r="ACG12830" s="60"/>
      <c r="ACH12830" s="60"/>
      <c r="ACI12830" s="60"/>
      <c r="ACJ12830" s="60"/>
      <c r="ACK12830" s="60"/>
      <c r="ACL12830" s="60"/>
      <c r="ACM12830" s="60"/>
      <c r="ACN12830" s="60"/>
      <c r="ACO12830" s="60"/>
      <c r="ACP12830" s="60"/>
      <c r="ACQ12830" s="60"/>
      <c r="ACR12830" s="60"/>
      <c r="ACS12830" s="60"/>
      <c r="ACT12830" s="60"/>
      <c r="ACU12830" s="60"/>
      <c r="ACV12830" s="60"/>
      <c r="ACW12830" s="60"/>
      <c r="ACX12830" s="60"/>
      <c r="ACY12830" s="60">
        <v>0.89548922597399505</v>
      </c>
      <c r="ACZ12830" s="60"/>
      <c r="ADA12830" s="60"/>
      <c r="ADB12830" s="60"/>
      <c r="ADC12830" s="60"/>
      <c r="ADD12830" s="60"/>
      <c r="ADE12830" s="60"/>
    </row>
    <row r="12831" spans="760:785" x14ac:dyDescent="0.25">
      <c r="ACF12831" s="60"/>
      <c r="ACG12831" s="60"/>
      <c r="ACH12831" s="60"/>
      <c r="ACI12831" s="60"/>
      <c r="ACJ12831" s="60"/>
      <c r="ACK12831" s="60"/>
      <c r="ACL12831" s="60"/>
      <c r="ACM12831" s="60"/>
      <c r="ACN12831" s="60"/>
      <c r="ACO12831" s="60"/>
      <c r="ACP12831" s="60"/>
      <c r="ACQ12831" s="60"/>
      <c r="ACR12831" s="60"/>
      <c r="ACS12831" s="60"/>
      <c r="ACT12831" s="60"/>
      <c r="ACU12831" s="60"/>
      <c r="ACV12831" s="60"/>
      <c r="ACW12831" s="60"/>
      <c r="ACX12831" s="60"/>
      <c r="ACY12831" s="60">
        <v>0.89548311169987005</v>
      </c>
      <c r="ACZ12831" s="60"/>
      <c r="ADA12831" s="60"/>
      <c r="ADB12831" s="60"/>
      <c r="ADC12831" s="60"/>
      <c r="ADD12831" s="60"/>
      <c r="ADE12831" s="60"/>
    </row>
    <row r="12832" spans="760:785" x14ac:dyDescent="0.25">
      <c r="ACF12832" s="60"/>
      <c r="ACG12832" s="60"/>
      <c r="ACH12832" s="60"/>
      <c r="ACI12832" s="60"/>
      <c r="ACJ12832" s="60"/>
      <c r="ACK12832" s="60"/>
      <c r="ACL12832" s="60"/>
      <c r="ACM12832" s="60"/>
      <c r="ACN12832" s="60"/>
      <c r="ACO12832" s="60"/>
      <c r="ACP12832" s="60"/>
      <c r="ACQ12832" s="60"/>
      <c r="ACR12832" s="60"/>
      <c r="ACS12832" s="60"/>
      <c r="ACT12832" s="60"/>
      <c r="ACU12832" s="60"/>
      <c r="ACV12832" s="60"/>
      <c r="ACW12832" s="60"/>
      <c r="ACX12832" s="60"/>
      <c r="ACY12832" s="60">
        <v>0.89548026200553699</v>
      </c>
      <c r="ACZ12832" s="60"/>
      <c r="ADA12832" s="60"/>
      <c r="ADB12832" s="60"/>
      <c r="ADC12832" s="60"/>
      <c r="ADD12832" s="60"/>
      <c r="ADE12832" s="60"/>
    </row>
    <row r="12833" spans="760:785" x14ac:dyDescent="0.25">
      <c r="ACF12833" s="60"/>
      <c r="ACG12833" s="60"/>
      <c r="ACH12833" s="60"/>
      <c r="ACI12833" s="60"/>
      <c r="ACJ12833" s="60"/>
      <c r="ACK12833" s="60"/>
      <c r="ACL12833" s="60"/>
      <c r="ACM12833" s="60"/>
      <c r="ACN12833" s="60"/>
      <c r="ACO12833" s="60"/>
      <c r="ACP12833" s="60"/>
      <c r="ACQ12833" s="60"/>
      <c r="ACR12833" s="60"/>
      <c r="ACS12833" s="60"/>
      <c r="ACT12833" s="60"/>
      <c r="ACU12833" s="60"/>
      <c r="ACV12833" s="60"/>
      <c r="ACW12833" s="60"/>
      <c r="ACX12833" s="60"/>
      <c r="ACY12833" s="60">
        <v>0.89546318195390995</v>
      </c>
      <c r="ACZ12833" s="60"/>
      <c r="ADA12833" s="60"/>
      <c r="ADB12833" s="60"/>
      <c r="ADC12833" s="60"/>
      <c r="ADD12833" s="60"/>
      <c r="ADE12833" s="60"/>
    </row>
    <row r="12834" spans="760:785" x14ac:dyDescent="0.25">
      <c r="ACF12834" s="60"/>
      <c r="ACG12834" s="60"/>
      <c r="ACH12834" s="60"/>
      <c r="ACI12834" s="60"/>
      <c r="ACJ12834" s="60"/>
      <c r="ACK12834" s="60"/>
      <c r="ACL12834" s="60"/>
      <c r="ACM12834" s="60"/>
      <c r="ACN12834" s="60"/>
      <c r="ACO12834" s="60"/>
      <c r="ACP12834" s="60"/>
      <c r="ACQ12834" s="60"/>
      <c r="ACR12834" s="60"/>
      <c r="ACS12834" s="60"/>
      <c r="ACT12834" s="60"/>
      <c r="ACU12834" s="60"/>
      <c r="ACV12834" s="60"/>
      <c r="ACW12834" s="60"/>
      <c r="ACX12834" s="60"/>
      <c r="ACY12834" s="60">
        <v>0.89539113225433298</v>
      </c>
      <c r="ACZ12834" s="60"/>
      <c r="ADA12834" s="60"/>
      <c r="ADB12834" s="60"/>
      <c r="ADC12834" s="60"/>
      <c r="ADD12834" s="60"/>
      <c r="ADE12834" s="60"/>
    </row>
    <row r="12835" spans="760:785" x14ac:dyDescent="0.25">
      <c r="ACF12835" s="60"/>
      <c r="ACG12835" s="60"/>
      <c r="ACH12835" s="60"/>
      <c r="ACI12835" s="60"/>
      <c r="ACJ12835" s="60"/>
      <c r="ACK12835" s="60"/>
      <c r="ACL12835" s="60"/>
      <c r="ACM12835" s="60"/>
      <c r="ACN12835" s="60"/>
      <c r="ACO12835" s="60"/>
      <c r="ACP12835" s="60"/>
      <c r="ACQ12835" s="60"/>
      <c r="ACR12835" s="60"/>
      <c r="ACS12835" s="60"/>
      <c r="ACT12835" s="60"/>
      <c r="ACU12835" s="60"/>
      <c r="ACV12835" s="60"/>
      <c r="ACW12835" s="60"/>
      <c r="ACX12835" s="60"/>
      <c r="ACY12835" s="60">
        <v>0.89538906232987003</v>
      </c>
      <c r="ACZ12835" s="60"/>
      <c r="ADA12835" s="60"/>
      <c r="ADB12835" s="60"/>
      <c r="ADC12835" s="60"/>
      <c r="ADD12835" s="60"/>
      <c r="ADE12835" s="60"/>
    </row>
    <row r="12836" spans="760:785" x14ac:dyDescent="0.25">
      <c r="ACF12836" s="60"/>
      <c r="ACG12836" s="60"/>
      <c r="ACH12836" s="60"/>
      <c r="ACI12836" s="60"/>
      <c r="ACJ12836" s="60"/>
      <c r="ACK12836" s="60"/>
      <c r="ACL12836" s="60"/>
      <c r="ACM12836" s="60"/>
      <c r="ACN12836" s="60"/>
      <c r="ACO12836" s="60"/>
      <c r="ACP12836" s="60"/>
      <c r="ACQ12836" s="60"/>
      <c r="ACR12836" s="60"/>
      <c r="ACS12836" s="60"/>
      <c r="ACT12836" s="60"/>
      <c r="ACU12836" s="60"/>
      <c r="ACV12836" s="60"/>
      <c r="ACW12836" s="60"/>
      <c r="ACX12836" s="60"/>
      <c r="ACY12836" s="60">
        <v>0.89534155497216805</v>
      </c>
      <c r="ACZ12836" s="60"/>
      <c r="ADA12836" s="60"/>
      <c r="ADB12836" s="60"/>
      <c r="ADC12836" s="60"/>
      <c r="ADD12836" s="60"/>
      <c r="ADE12836" s="60"/>
    </row>
    <row r="12837" spans="760:785" x14ac:dyDescent="0.25">
      <c r="ACF12837" s="60"/>
      <c r="ACG12837" s="60"/>
      <c r="ACH12837" s="60"/>
      <c r="ACI12837" s="60"/>
      <c r="ACJ12837" s="60"/>
      <c r="ACK12837" s="60"/>
      <c r="ACL12837" s="60"/>
      <c r="ACM12837" s="60"/>
      <c r="ACN12837" s="60"/>
      <c r="ACO12837" s="60"/>
      <c r="ACP12837" s="60"/>
      <c r="ACQ12837" s="60"/>
      <c r="ACR12837" s="60"/>
      <c r="ACS12837" s="60"/>
      <c r="ACT12837" s="60"/>
      <c r="ACU12837" s="60"/>
      <c r="ACV12837" s="60"/>
      <c r="ACW12837" s="60"/>
      <c r="ACX12837" s="60"/>
      <c r="ACY12837" s="60">
        <v>0.89530835723120095</v>
      </c>
      <c r="ACZ12837" s="60"/>
      <c r="ADA12837" s="60"/>
      <c r="ADB12837" s="60"/>
      <c r="ADC12837" s="60"/>
      <c r="ADD12837" s="60"/>
      <c r="ADE12837" s="60"/>
    </row>
    <row r="12838" spans="760:785" x14ac:dyDescent="0.25">
      <c r="ACF12838" s="60"/>
      <c r="ACG12838" s="60"/>
      <c r="ACH12838" s="60"/>
      <c r="ACI12838" s="60"/>
      <c r="ACJ12838" s="60"/>
      <c r="ACK12838" s="60"/>
      <c r="ACL12838" s="60"/>
      <c r="ACM12838" s="60"/>
      <c r="ACN12838" s="60"/>
      <c r="ACO12838" s="60"/>
      <c r="ACP12838" s="60"/>
      <c r="ACQ12838" s="60"/>
      <c r="ACR12838" s="60"/>
      <c r="ACS12838" s="60"/>
      <c r="ACT12838" s="60"/>
      <c r="ACU12838" s="60"/>
      <c r="ACV12838" s="60"/>
      <c r="ACW12838" s="60"/>
      <c r="ACX12838" s="60"/>
      <c r="ACY12838" s="60">
        <v>0.89530730985219797</v>
      </c>
      <c r="ACZ12838" s="60"/>
      <c r="ADA12838" s="60"/>
      <c r="ADB12838" s="60"/>
      <c r="ADC12838" s="60"/>
      <c r="ADD12838" s="60"/>
      <c r="ADE12838" s="60"/>
    </row>
    <row r="12839" spans="760:785" x14ac:dyDescent="0.25">
      <c r="ACF12839" s="60"/>
      <c r="ACG12839" s="60"/>
      <c r="ACH12839" s="60"/>
      <c r="ACI12839" s="60"/>
      <c r="ACJ12839" s="60"/>
      <c r="ACK12839" s="60"/>
      <c r="ACL12839" s="60"/>
      <c r="ACM12839" s="60"/>
      <c r="ACN12839" s="60"/>
      <c r="ACO12839" s="60"/>
      <c r="ACP12839" s="60"/>
      <c r="ACQ12839" s="60"/>
      <c r="ACR12839" s="60"/>
      <c r="ACS12839" s="60"/>
      <c r="ACT12839" s="60"/>
      <c r="ACU12839" s="60"/>
      <c r="ACV12839" s="60"/>
      <c r="ACW12839" s="60"/>
      <c r="ACX12839" s="60"/>
      <c r="ACY12839" s="60">
        <v>0.89529434688545295</v>
      </c>
      <c r="ACZ12839" s="60"/>
      <c r="ADA12839" s="60"/>
      <c r="ADB12839" s="60"/>
      <c r="ADC12839" s="60"/>
      <c r="ADD12839" s="60"/>
      <c r="ADE12839" s="60"/>
    </row>
    <row r="12840" spans="760:785" x14ac:dyDescent="0.25">
      <c r="ACF12840" s="60"/>
      <c r="ACG12840" s="60"/>
      <c r="ACH12840" s="60"/>
      <c r="ACI12840" s="60"/>
      <c r="ACJ12840" s="60"/>
      <c r="ACK12840" s="60"/>
      <c r="ACL12840" s="60"/>
      <c r="ACM12840" s="60"/>
      <c r="ACN12840" s="60"/>
      <c r="ACO12840" s="60"/>
      <c r="ACP12840" s="60"/>
      <c r="ACQ12840" s="60"/>
      <c r="ACR12840" s="60"/>
      <c r="ACS12840" s="60"/>
      <c r="ACT12840" s="60"/>
      <c r="ACU12840" s="60"/>
      <c r="ACV12840" s="60"/>
      <c r="ACW12840" s="60"/>
      <c r="ACX12840" s="60"/>
      <c r="ACY12840" s="60">
        <v>0.89528726741651099</v>
      </c>
      <c r="ACZ12840" s="60"/>
      <c r="ADA12840" s="60"/>
      <c r="ADB12840" s="60"/>
      <c r="ADC12840" s="60"/>
      <c r="ADD12840" s="60"/>
      <c r="ADE12840" s="60"/>
    </row>
    <row r="12841" spans="760:785" x14ac:dyDescent="0.25">
      <c r="ACF12841" s="60"/>
      <c r="ACG12841" s="60"/>
      <c r="ACH12841" s="60"/>
      <c r="ACI12841" s="60"/>
      <c r="ACJ12841" s="60"/>
      <c r="ACK12841" s="60"/>
      <c r="ACL12841" s="60"/>
      <c r="ACM12841" s="60"/>
      <c r="ACN12841" s="60"/>
      <c r="ACO12841" s="60"/>
      <c r="ACP12841" s="60"/>
      <c r="ACQ12841" s="60"/>
      <c r="ACR12841" s="60"/>
      <c r="ACS12841" s="60"/>
      <c r="ACT12841" s="60"/>
      <c r="ACU12841" s="60"/>
      <c r="ACV12841" s="60"/>
      <c r="ACW12841" s="60"/>
      <c r="ACX12841" s="60"/>
      <c r="ACY12841" s="60">
        <v>0.895281057372869</v>
      </c>
      <c r="ACZ12841" s="60"/>
      <c r="ADA12841" s="60"/>
      <c r="ADB12841" s="60"/>
      <c r="ADC12841" s="60"/>
      <c r="ADD12841" s="60"/>
      <c r="ADE12841" s="60"/>
    </row>
    <row r="12842" spans="760:785" x14ac:dyDescent="0.25">
      <c r="ACF12842" s="60"/>
      <c r="ACG12842" s="60"/>
      <c r="ACH12842" s="60"/>
      <c r="ACI12842" s="60"/>
      <c r="ACJ12842" s="60"/>
      <c r="ACK12842" s="60"/>
      <c r="ACL12842" s="60"/>
      <c r="ACM12842" s="60"/>
      <c r="ACN12842" s="60"/>
      <c r="ACO12842" s="60"/>
      <c r="ACP12842" s="60"/>
      <c r="ACQ12842" s="60"/>
      <c r="ACR12842" s="60"/>
      <c r="ACS12842" s="60"/>
      <c r="ACT12842" s="60"/>
      <c r="ACU12842" s="60"/>
      <c r="ACV12842" s="60"/>
      <c r="ACW12842" s="60"/>
      <c r="ACX12842" s="60"/>
      <c r="ACY12842" s="60">
        <v>0.89527161550753598</v>
      </c>
      <c r="ACZ12842" s="60"/>
      <c r="ADA12842" s="60"/>
      <c r="ADB12842" s="60"/>
      <c r="ADC12842" s="60"/>
      <c r="ADD12842" s="60"/>
      <c r="ADE12842" s="60"/>
    </row>
    <row r="12843" spans="760:785" x14ac:dyDescent="0.25">
      <c r="ACF12843" s="60"/>
      <c r="ACG12843" s="60"/>
      <c r="ACH12843" s="60"/>
      <c r="ACI12843" s="60"/>
      <c r="ACJ12843" s="60"/>
      <c r="ACK12843" s="60"/>
      <c r="ACL12843" s="60"/>
      <c r="ACM12843" s="60"/>
      <c r="ACN12843" s="60"/>
      <c r="ACO12843" s="60"/>
      <c r="ACP12843" s="60"/>
      <c r="ACQ12843" s="60"/>
      <c r="ACR12843" s="60"/>
      <c r="ACS12843" s="60"/>
      <c r="ACT12843" s="60"/>
      <c r="ACU12843" s="60"/>
      <c r="ACV12843" s="60"/>
      <c r="ACW12843" s="60"/>
      <c r="ACX12843" s="60"/>
      <c r="ACY12843" s="60">
        <v>0.89525338071878502</v>
      </c>
      <c r="ACZ12843" s="60"/>
      <c r="ADA12843" s="60"/>
      <c r="ADB12843" s="60"/>
      <c r="ADC12843" s="60"/>
      <c r="ADD12843" s="60"/>
      <c r="ADE12843" s="60"/>
    </row>
    <row r="12844" spans="760:785" x14ac:dyDescent="0.25">
      <c r="ACF12844" s="60"/>
      <c r="ACG12844" s="60"/>
      <c r="ACH12844" s="60"/>
      <c r="ACI12844" s="60"/>
      <c r="ACJ12844" s="60"/>
      <c r="ACK12844" s="60"/>
      <c r="ACL12844" s="60"/>
      <c r="ACM12844" s="60"/>
      <c r="ACN12844" s="60"/>
      <c r="ACO12844" s="60"/>
      <c r="ACP12844" s="60"/>
      <c r="ACQ12844" s="60"/>
      <c r="ACR12844" s="60"/>
      <c r="ACS12844" s="60"/>
      <c r="ACT12844" s="60"/>
      <c r="ACU12844" s="60"/>
      <c r="ACV12844" s="60"/>
      <c r="ACW12844" s="60"/>
      <c r="ACX12844" s="60"/>
      <c r="ACY12844" s="60">
        <v>0.89523733801262595</v>
      </c>
      <c r="ACZ12844" s="60"/>
      <c r="ADA12844" s="60"/>
      <c r="ADB12844" s="60"/>
      <c r="ADC12844" s="60"/>
      <c r="ADD12844" s="60"/>
      <c r="ADE12844" s="60"/>
    </row>
    <row r="12845" spans="760:785" x14ac:dyDescent="0.25">
      <c r="ACF12845" s="60"/>
      <c r="ACG12845" s="60"/>
      <c r="ACH12845" s="60"/>
      <c r="ACI12845" s="60"/>
      <c r="ACJ12845" s="60"/>
      <c r="ACK12845" s="60"/>
      <c r="ACL12845" s="60"/>
      <c r="ACM12845" s="60"/>
      <c r="ACN12845" s="60"/>
      <c r="ACO12845" s="60"/>
      <c r="ACP12845" s="60"/>
      <c r="ACQ12845" s="60"/>
      <c r="ACR12845" s="60"/>
      <c r="ACS12845" s="60"/>
      <c r="ACT12845" s="60"/>
      <c r="ACU12845" s="60"/>
      <c r="ACV12845" s="60"/>
      <c r="ACW12845" s="60"/>
      <c r="ACX12845" s="60"/>
      <c r="ACY12845" s="60">
        <v>0.89523198669936599</v>
      </c>
      <c r="ACZ12845" s="60"/>
      <c r="ADA12845" s="60"/>
      <c r="ADB12845" s="60"/>
      <c r="ADC12845" s="60"/>
      <c r="ADD12845" s="60"/>
      <c r="ADE12845" s="60"/>
    </row>
    <row r="12846" spans="760:785" x14ac:dyDescent="0.25">
      <c r="ACF12846" s="60"/>
      <c r="ACG12846" s="60"/>
      <c r="ACH12846" s="60"/>
      <c r="ACI12846" s="60"/>
      <c r="ACJ12846" s="60"/>
      <c r="ACK12846" s="60"/>
      <c r="ACL12846" s="60"/>
      <c r="ACM12846" s="60"/>
      <c r="ACN12846" s="60"/>
      <c r="ACO12846" s="60"/>
      <c r="ACP12846" s="60"/>
      <c r="ACQ12846" s="60"/>
      <c r="ACR12846" s="60"/>
      <c r="ACS12846" s="60"/>
      <c r="ACT12846" s="60"/>
      <c r="ACU12846" s="60"/>
      <c r="ACV12846" s="60"/>
      <c r="ACW12846" s="60"/>
      <c r="ACX12846" s="60"/>
      <c r="ACY12846" s="60">
        <v>0.89522054617035796</v>
      </c>
      <c r="ACZ12846" s="60"/>
      <c r="ADA12846" s="60"/>
      <c r="ADB12846" s="60"/>
      <c r="ADC12846" s="60"/>
      <c r="ADD12846" s="60"/>
      <c r="ADE12846" s="60"/>
    </row>
    <row r="12847" spans="760:785" x14ac:dyDescent="0.25">
      <c r="ACF12847" s="60"/>
      <c r="ACG12847" s="60"/>
      <c r="ACH12847" s="60"/>
      <c r="ACI12847" s="60"/>
      <c r="ACJ12847" s="60"/>
      <c r="ACK12847" s="60"/>
      <c r="ACL12847" s="60"/>
      <c r="ACM12847" s="60"/>
      <c r="ACN12847" s="60"/>
      <c r="ACO12847" s="60"/>
      <c r="ACP12847" s="60"/>
      <c r="ACQ12847" s="60"/>
      <c r="ACR12847" s="60"/>
      <c r="ACS12847" s="60"/>
      <c r="ACT12847" s="60"/>
      <c r="ACU12847" s="60"/>
      <c r="ACV12847" s="60"/>
      <c r="ACW12847" s="60"/>
      <c r="ACX12847" s="60"/>
      <c r="ACY12847" s="60">
        <v>0.89521243967280395</v>
      </c>
      <c r="ACZ12847" s="60"/>
      <c r="ADA12847" s="60"/>
      <c r="ADB12847" s="60"/>
      <c r="ADC12847" s="60"/>
      <c r="ADD12847" s="60"/>
      <c r="ADE12847" s="60"/>
    </row>
    <row r="12848" spans="760:785" x14ac:dyDescent="0.25">
      <c r="ACF12848" s="60"/>
      <c r="ACG12848" s="60"/>
      <c r="ACH12848" s="60"/>
      <c r="ACI12848" s="60"/>
      <c r="ACJ12848" s="60"/>
      <c r="ACK12848" s="60"/>
      <c r="ACL12848" s="60"/>
      <c r="ACM12848" s="60"/>
      <c r="ACN12848" s="60"/>
      <c r="ACO12848" s="60"/>
      <c r="ACP12848" s="60"/>
      <c r="ACQ12848" s="60"/>
      <c r="ACR12848" s="60"/>
      <c r="ACS12848" s="60"/>
      <c r="ACT12848" s="60"/>
      <c r="ACU12848" s="60"/>
      <c r="ACV12848" s="60"/>
      <c r="ACW12848" s="60"/>
      <c r="ACX12848" s="60"/>
      <c r="ACY12848" s="60">
        <v>0.89507899333167296</v>
      </c>
      <c r="ACZ12848" s="60"/>
      <c r="ADA12848" s="60"/>
      <c r="ADB12848" s="60"/>
      <c r="ADC12848" s="60"/>
      <c r="ADD12848" s="60"/>
      <c r="ADE12848" s="60"/>
    </row>
    <row r="12849" spans="760:785" x14ac:dyDescent="0.25">
      <c r="ACF12849" s="60"/>
      <c r="ACG12849" s="60"/>
      <c r="ACH12849" s="60"/>
      <c r="ACI12849" s="60"/>
      <c r="ACJ12849" s="60"/>
      <c r="ACK12849" s="60"/>
      <c r="ACL12849" s="60"/>
      <c r="ACM12849" s="60"/>
      <c r="ACN12849" s="60"/>
      <c r="ACO12849" s="60"/>
      <c r="ACP12849" s="60"/>
      <c r="ACQ12849" s="60"/>
      <c r="ACR12849" s="60"/>
      <c r="ACS12849" s="60"/>
      <c r="ACT12849" s="60"/>
      <c r="ACU12849" s="60"/>
      <c r="ACV12849" s="60"/>
      <c r="ACW12849" s="60"/>
      <c r="ACX12849" s="60"/>
      <c r="ACY12849" s="60">
        <v>0.89505789139882397</v>
      </c>
      <c r="ACZ12849" s="60"/>
      <c r="ADA12849" s="60"/>
      <c r="ADB12849" s="60"/>
      <c r="ADC12849" s="60"/>
      <c r="ADD12849" s="60"/>
      <c r="ADE12849" s="60"/>
    </row>
    <row r="12850" spans="760:785" x14ac:dyDescent="0.25">
      <c r="ACF12850" s="60"/>
      <c r="ACG12850" s="60"/>
      <c r="ACH12850" s="60"/>
      <c r="ACI12850" s="60"/>
      <c r="ACJ12850" s="60"/>
      <c r="ACK12850" s="60"/>
      <c r="ACL12850" s="60"/>
      <c r="ACM12850" s="60"/>
      <c r="ACN12850" s="60"/>
      <c r="ACO12850" s="60"/>
      <c r="ACP12850" s="60"/>
      <c r="ACQ12850" s="60"/>
      <c r="ACR12850" s="60"/>
      <c r="ACS12850" s="60"/>
      <c r="ACT12850" s="60"/>
      <c r="ACU12850" s="60"/>
      <c r="ACV12850" s="60"/>
      <c r="ACW12850" s="60"/>
      <c r="ACX12850" s="60"/>
      <c r="ACY12850" s="60">
        <v>0.89504633905132602</v>
      </c>
      <c r="ACZ12850" s="60"/>
      <c r="ADA12850" s="60"/>
      <c r="ADB12850" s="60"/>
      <c r="ADC12850" s="60"/>
      <c r="ADD12850" s="60"/>
      <c r="ADE12850" s="60"/>
    </row>
    <row r="12851" spans="760:785" x14ac:dyDescent="0.25">
      <c r="ACF12851" s="60"/>
      <c r="ACG12851" s="60"/>
      <c r="ACH12851" s="60"/>
      <c r="ACI12851" s="60"/>
      <c r="ACJ12851" s="60"/>
      <c r="ACK12851" s="60"/>
      <c r="ACL12851" s="60"/>
      <c r="ACM12851" s="60"/>
      <c r="ACN12851" s="60"/>
      <c r="ACO12851" s="60"/>
      <c r="ACP12851" s="60"/>
      <c r="ACQ12851" s="60"/>
      <c r="ACR12851" s="60"/>
      <c r="ACS12851" s="60"/>
      <c r="ACT12851" s="60"/>
      <c r="ACU12851" s="60"/>
      <c r="ACV12851" s="60"/>
      <c r="ACW12851" s="60"/>
      <c r="ACX12851" s="60"/>
      <c r="ACY12851" s="60">
        <v>0.89504086460376997</v>
      </c>
      <c r="ACZ12851" s="60"/>
      <c r="ADA12851" s="60"/>
      <c r="ADB12851" s="60"/>
      <c r="ADC12851" s="60"/>
      <c r="ADD12851" s="60"/>
      <c r="ADE12851" s="60"/>
    </row>
    <row r="12852" spans="760:785" x14ac:dyDescent="0.25">
      <c r="ACF12852" s="60"/>
      <c r="ACG12852" s="60"/>
      <c r="ACH12852" s="60"/>
      <c r="ACI12852" s="60"/>
      <c r="ACJ12852" s="60"/>
      <c r="ACK12852" s="60"/>
      <c r="ACL12852" s="60"/>
      <c r="ACM12852" s="60"/>
      <c r="ACN12852" s="60"/>
      <c r="ACO12852" s="60"/>
      <c r="ACP12852" s="60"/>
      <c r="ACQ12852" s="60"/>
      <c r="ACR12852" s="60"/>
      <c r="ACS12852" s="60"/>
      <c r="ACT12852" s="60"/>
      <c r="ACU12852" s="60"/>
      <c r="ACV12852" s="60"/>
      <c r="ACW12852" s="60"/>
      <c r="ACX12852" s="60"/>
      <c r="ACY12852" s="60">
        <v>0.89501780327050395</v>
      </c>
      <c r="ACZ12852" s="60"/>
      <c r="ADA12852" s="60"/>
      <c r="ADB12852" s="60"/>
      <c r="ADC12852" s="60"/>
      <c r="ADD12852" s="60"/>
      <c r="ADE12852" s="60"/>
    </row>
    <row r="12853" spans="760:785" x14ac:dyDescent="0.25">
      <c r="ACF12853" s="60"/>
      <c r="ACG12853" s="60"/>
      <c r="ACH12853" s="60"/>
      <c r="ACI12853" s="60"/>
      <c r="ACJ12853" s="60"/>
      <c r="ACK12853" s="60"/>
      <c r="ACL12853" s="60"/>
      <c r="ACM12853" s="60"/>
      <c r="ACN12853" s="60"/>
      <c r="ACO12853" s="60"/>
      <c r="ACP12853" s="60"/>
      <c r="ACQ12853" s="60"/>
      <c r="ACR12853" s="60"/>
      <c r="ACS12853" s="60"/>
      <c r="ACT12853" s="60"/>
      <c r="ACU12853" s="60"/>
      <c r="ACV12853" s="60"/>
      <c r="ACW12853" s="60"/>
      <c r="ACX12853" s="60"/>
      <c r="ACY12853" s="60">
        <v>0.89498150041104196</v>
      </c>
      <c r="ACZ12853" s="60"/>
      <c r="ADA12853" s="60"/>
      <c r="ADB12853" s="60"/>
      <c r="ADC12853" s="60"/>
      <c r="ADD12853" s="60"/>
      <c r="ADE12853" s="60"/>
    </row>
    <row r="12854" spans="760:785" x14ac:dyDescent="0.25">
      <c r="ACF12854" s="60"/>
      <c r="ACG12854" s="60"/>
      <c r="ACH12854" s="60"/>
      <c r="ACI12854" s="60"/>
      <c r="ACJ12854" s="60"/>
      <c r="ACK12854" s="60"/>
      <c r="ACL12854" s="60"/>
      <c r="ACM12854" s="60"/>
      <c r="ACN12854" s="60"/>
      <c r="ACO12854" s="60"/>
      <c r="ACP12854" s="60"/>
      <c r="ACQ12854" s="60"/>
      <c r="ACR12854" s="60"/>
      <c r="ACS12854" s="60"/>
      <c r="ACT12854" s="60"/>
      <c r="ACU12854" s="60"/>
      <c r="ACV12854" s="60"/>
      <c r="ACW12854" s="60"/>
      <c r="ACX12854" s="60"/>
      <c r="ACY12854" s="60">
        <v>0.89498006606198599</v>
      </c>
      <c r="ACZ12854" s="60"/>
      <c r="ADA12854" s="60"/>
      <c r="ADB12854" s="60"/>
      <c r="ADC12854" s="60"/>
      <c r="ADD12854" s="60"/>
      <c r="ADE12854" s="60"/>
    </row>
    <row r="12855" spans="760:785" x14ac:dyDescent="0.25">
      <c r="ACF12855" s="60"/>
      <c r="ACG12855" s="60"/>
      <c r="ACH12855" s="60"/>
      <c r="ACI12855" s="60"/>
      <c r="ACJ12855" s="60"/>
      <c r="ACK12855" s="60"/>
      <c r="ACL12855" s="60"/>
      <c r="ACM12855" s="60"/>
      <c r="ACN12855" s="60"/>
      <c r="ACO12855" s="60"/>
      <c r="ACP12855" s="60"/>
      <c r="ACQ12855" s="60"/>
      <c r="ACR12855" s="60"/>
      <c r="ACS12855" s="60"/>
      <c r="ACT12855" s="60"/>
      <c r="ACU12855" s="60"/>
      <c r="ACV12855" s="60"/>
      <c r="ACW12855" s="60"/>
      <c r="ACX12855" s="60"/>
      <c r="ACY12855" s="60">
        <v>0.89496567618365797</v>
      </c>
      <c r="ACZ12855" s="60"/>
      <c r="ADA12855" s="60"/>
      <c r="ADB12855" s="60"/>
      <c r="ADC12855" s="60"/>
      <c r="ADD12855" s="60"/>
      <c r="ADE12855" s="60"/>
    </row>
    <row r="12856" spans="760:785" x14ac:dyDescent="0.25">
      <c r="ACF12856" s="60"/>
      <c r="ACG12856" s="60"/>
      <c r="ACH12856" s="60"/>
      <c r="ACI12856" s="60"/>
      <c r="ACJ12856" s="60"/>
      <c r="ACK12856" s="60"/>
      <c r="ACL12856" s="60"/>
      <c r="ACM12856" s="60"/>
      <c r="ACN12856" s="60"/>
      <c r="ACO12856" s="60"/>
      <c r="ACP12856" s="60"/>
      <c r="ACQ12856" s="60"/>
      <c r="ACR12856" s="60"/>
      <c r="ACS12856" s="60"/>
      <c r="ACT12856" s="60"/>
      <c r="ACU12856" s="60"/>
      <c r="ACV12856" s="60"/>
      <c r="ACW12856" s="60"/>
      <c r="ACX12856" s="60"/>
      <c r="ACY12856" s="60">
        <v>0.89490274624606903</v>
      </c>
      <c r="ACZ12856" s="60"/>
      <c r="ADA12856" s="60"/>
      <c r="ADB12856" s="60"/>
      <c r="ADC12856" s="60"/>
      <c r="ADD12856" s="60"/>
      <c r="ADE12856" s="60"/>
    </row>
    <row r="12857" spans="760:785" x14ac:dyDescent="0.25">
      <c r="ACF12857" s="60"/>
      <c r="ACG12857" s="60"/>
      <c r="ACH12857" s="60"/>
      <c r="ACI12857" s="60"/>
      <c r="ACJ12857" s="60"/>
      <c r="ACK12857" s="60"/>
      <c r="ACL12857" s="60"/>
      <c r="ACM12857" s="60"/>
      <c r="ACN12857" s="60"/>
      <c r="ACO12857" s="60"/>
      <c r="ACP12857" s="60"/>
      <c r="ACQ12857" s="60"/>
      <c r="ACR12857" s="60"/>
      <c r="ACS12857" s="60"/>
      <c r="ACT12857" s="60"/>
      <c r="ACU12857" s="60"/>
      <c r="ACV12857" s="60"/>
      <c r="ACW12857" s="60"/>
      <c r="ACX12857" s="60"/>
      <c r="ACY12857" s="60">
        <v>0.894901057486167</v>
      </c>
      <c r="ACZ12857" s="60"/>
      <c r="ADA12857" s="60"/>
      <c r="ADB12857" s="60"/>
      <c r="ADC12857" s="60"/>
      <c r="ADD12857" s="60"/>
      <c r="ADE12857" s="60"/>
    </row>
    <row r="12858" spans="760:785" x14ac:dyDescent="0.25">
      <c r="ACF12858" s="60"/>
      <c r="ACG12858" s="60"/>
      <c r="ACH12858" s="60"/>
      <c r="ACI12858" s="60"/>
      <c r="ACJ12858" s="60"/>
      <c r="ACK12858" s="60"/>
      <c r="ACL12858" s="60"/>
      <c r="ACM12858" s="60"/>
      <c r="ACN12858" s="60"/>
      <c r="ACO12858" s="60"/>
      <c r="ACP12858" s="60"/>
      <c r="ACQ12858" s="60"/>
      <c r="ACR12858" s="60"/>
      <c r="ACS12858" s="60"/>
      <c r="ACT12858" s="60"/>
      <c r="ACU12858" s="60"/>
      <c r="ACV12858" s="60"/>
      <c r="ACW12858" s="60"/>
      <c r="ACX12858" s="60"/>
      <c r="ACY12858" s="60">
        <v>0.89489837681750195</v>
      </c>
      <c r="ACZ12858" s="60"/>
      <c r="ADA12858" s="60"/>
      <c r="ADB12858" s="60"/>
      <c r="ADC12858" s="60"/>
      <c r="ADD12858" s="60"/>
      <c r="ADE12858" s="60"/>
    </row>
    <row r="12859" spans="760:785" x14ac:dyDescent="0.25">
      <c r="ACF12859" s="60"/>
      <c r="ACG12859" s="60"/>
      <c r="ACH12859" s="60"/>
      <c r="ACI12859" s="60"/>
      <c r="ACJ12859" s="60"/>
      <c r="ACK12859" s="60"/>
      <c r="ACL12859" s="60"/>
      <c r="ACM12859" s="60"/>
      <c r="ACN12859" s="60"/>
      <c r="ACO12859" s="60"/>
      <c r="ACP12859" s="60"/>
      <c r="ACQ12859" s="60"/>
      <c r="ACR12859" s="60"/>
      <c r="ACS12859" s="60"/>
      <c r="ACT12859" s="60"/>
      <c r="ACU12859" s="60"/>
      <c r="ACV12859" s="60"/>
      <c r="ACW12859" s="60"/>
      <c r="ACX12859" s="60"/>
      <c r="ACY12859" s="60">
        <v>0.89489073892483395</v>
      </c>
      <c r="ACZ12859" s="60"/>
      <c r="ADA12859" s="60"/>
      <c r="ADB12859" s="60"/>
      <c r="ADC12859" s="60"/>
      <c r="ADD12859" s="60"/>
      <c r="ADE12859" s="60"/>
    </row>
    <row r="12860" spans="760:785" x14ac:dyDescent="0.25">
      <c r="ACF12860" s="60"/>
      <c r="ACG12860" s="60"/>
      <c r="ACH12860" s="60"/>
      <c r="ACI12860" s="60"/>
      <c r="ACJ12860" s="60"/>
      <c r="ACK12860" s="60"/>
      <c r="ACL12860" s="60"/>
      <c r="ACM12860" s="60"/>
      <c r="ACN12860" s="60"/>
      <c r="ACO12860" s="60"/>
      <c r="ACP12860" s="60"/>
      <c r="ACQ12860" s="60"/>
      <c r="ACR12860" s="60"/>
      <c r="ACS12860" s="60"/>
      <c r="ACT12860" s="60"/>
      <c r="ACU12860" s="60"/>
      <c r="ACV12860" s="60"/>
      <c r="ACW12860" s="60"/>
      <c r="ACX12860" s="60"/>
      <c r="ACY12860" s="60">
        <v>0.89486739113038805</v>
      </c>
      <c r="ACZ12860" s="60"/>
      <c r="ADA12860" s="60"/>
      <c r="ADB12860" s="60"/>
      <c r="ADC12860" s="60"/>
      <c r="ADD12860" s="60"/>
      <c r="ADE12860" s="60"/>
    </row>
    <row r="12861" spans="760:785" x14ac:dyDescent="0.25">
      <c r="ACF12861" s="60"/>
      <c r="ACG12861" s="60"/>
      <c r="ACH12861" s="60"/>
      <c r="ACI12861" s="60"/>
      <c r="ACJ12861" s="60"/>
      <c r="ACK12861" s="60"/>
      <c r="ACL12861" s="60"/>
      <c r="ACM12861" s="60"/>
      <c r="ACN12861" s="60"/>
      <c r="ACO12861" s="60"/>
      <c r="ACP12861" s="60"/>
      <c r="ACQ12861" s="60"/>
      <c r="ACR12861" s="60"/>
      <c r="ACS12861" s="60"/>
      <c r="ACT12861" s="60"/>
      <c r="ACU12861" s="60"/>
      <c r="ACV12861" s="60"/>
      <c r="ACW12861" s="60"/>
      <c r="ACX12861" s="60"/>
      <c r="ACY12861" s="60">
        <v>0.89485261228802104</v>
      </c>
      <c r="ACZ12861" s="60"/>
      <c r="ADA12861" s="60"/>
      <c r="ADB12861" s="60"/>
      <c r="ADC12861" s="60"/>
      <c r="ADD12861" s="60"/>
      <c r="ADE12861" s="60"/>
    </row>
    <row r="12862" spans="760:785" x14ac:dyDescent="0.25">
      <c r="ACF12862" s="60"/>
      <c r="ACG12862" s="60"/>
      <c r="ACH12862" s="60"/>
      <c r="ACI12862" s="60"/>
      <c r="ACJ12862" s="60"/>
      <c r="ACK12862" s="60"/>
      <c r="ACL12862" s="60"/>
      <c r="ACM12862" s="60"/>
      <c r="ACN12862" s="60"/>
      <c r="ACO12862" s="60"/>
      <c r="ACP12862" s="60"/>
      <c r="ACQ12862" s="60"/>
      <c r="ACR12862" s="60"/>
      <c r="ACS12862" s="60"/>
      <c r="ACT12862" s="60"/>
      <c r="ACU12862" s="60"/>
      <c r="ACV12862" s="60"/>
      <c r="ACW12862" s="60"/>
      <c r="ACX12862" s="60"/>
      <c r="ACY12862" s="60">
        <v>0.89484719705329596</v>
      </c>
      <c r="ACZ12862" s="60"/>
      <c r="ADA12862" s="60"/>
      <c r="ADB12862" s="60"/>
      <c r="ADC12862" s="60"/>
      <c r="ADD12862" s="60"/>
      <c r="ADE12862" s="60"/>
    </row>
    <row r="12863" spans="760:785" x14ac:dyDescent="0.25">
      <c r="ACF12863" s="60"/>
      <c r="ACG12863" s="60"/>
      <c r="ACH12863" s="60"/>
      <c r="ACI12863" s="60"/>
      <c r="ACJ12863" s="60"/>
      <c r="ACK12863" s="60"/>
      <c r="ACL12863" s="60"/>
      <c r="ACM12863" s="60"/>
      <c r="ACN12863" s="60"/>
      <c r="ACO12863" s="60"/>
      <c r="ACP12863" s="60"/>
      <c r="ACQ12863" s="60"/>
      <c r="ACR12863" s="60"/>
      <c r="ACS12863" s="60"/>
      <c r="ACT12863" s="60"/>
      <c r="ACU12863" s="60"/>
      <c r="ACV12863" s="60"/>
      <c r="ACW12863" s="60"/>
      <c r="ACX12863" s="60"/>
      <c r="ACY12863" s="60">
        <v>0.89481871803923596</v>
      </c>
      <c r="ACZ12863" s="60"/>
      <c r="ADA12863" s="60"/>
      <c r="ADB12863" s="60"/>
      <c r="ADC12863" s="60"/>
      <c r="ADD12863" s="60"/>
      <c r="ADE12863" s="60"/>
    </row>
    <row r="12864" spans="760:785" x14ac:dyDescent="0.25">
      <c r="ACF12864" s="60"/>
      <c r="ACG12864" s="60"/>
      <c r="ACH12864" s="60"/>
      <c r="ACI12864" s="60"/>
      <c r="ACJ12864" s="60"/>
      <c r="ACK12864" s="60"/>
      <c r="ACL12864" s="60"/>
      <c r="ACM12864" s="60"/>
      <c r="ACN12864" s="60"/>
      <c r="ACO12864" s="60"/>
      <c r="ACP12864" s="60"/>
      <c r="ACQ12864" s="60"/>
      <c r="ACR12864" s="60"/>
      <c r="ACS12864" s="60"/>
      <c r="ACT12864" s="60"/>
      <c r="ACU12864" s="60"/>
      <c r="ACV12864" s="60"/>
      <c r="ACW12864" s="60"/>
      <c r="ACX12864" s="60"/>
      <c r="ACY12864" s="60">
        <v>0.89481042352890605</v>
      </c>
      <c r="ACZ12864" s="60"/>
      <c r="ADA12864" s="60"/>
      <c r="ADB12864" s="60"/>
      <c r="ADC12864" s="60"/>
      <c r="ADD12864" s="60"/>
      <c r="ADE12864" s="60"/>
    </row>
    <row r="12865" spans="760:785" x14ac:dyDescent="0.25">
      <c r="ACF12865" s="60"/>
      <c r="ACG12865" s="60"/>
      <c r="ACH12865" s="60"/>
      <c r="ACI12865" s="60"/>
      <c r="ACJ12865" s="60"/>
      <c r="ACK12865" s="60"/>
      <c r="ACL12865" s="60"/>
      <c r="ACM12865" s="60"/>
      <c r="ACN12865" s="60"/>
      <c r="ACO12865" s="60"/>
      <c r="ACP12865" s="60"/>
      <c r="ACQ12865" s="60"/>
      <c r="ACR12865" s="60"/>
      <c r="ACS12865" s="60"/>
      <c r="ACT12865" s="60"/>
      <c r="ACU12865" s="60"/>
      <c r="ACV12865" s="60"/>
      <c r="ACW12865" s="60"/>
      <c r="ACX12865" s="60"/>
      <c r="ACY12865" s="60">
        <v>0.89477756781645601</v>
      </c>
      <c r="ACZ12865" s="60"/>
      <c r="ADA12865" s="60"/>
      <c r="ADB12865" s="60"/>
      <c r="ADC12865" s="60"/>
      <c r="ADD12865" s="60"/>
      <c r="ADE12865" s="60"/>
    </row>
    <row r="12866" spans="760:785" x14ac:dyDescent="0.25">
      <c r="ACF12866" s="60"/>
      <c r="ACG12866" s="60"/>
      <c r="ACH12866" s="60"/>
      <c r="ACI12866" s="60"/>
      <c r="ACJ12866" s="60"/>
      <c r="ACK12866" s="60"/>
      <c r="ACL12866" s="60"/>
      <c r="ACM12866" s="60"/>
      <c r="ACN12866" s="60"/>
      <c r="ACO12866" s="60"/>
      <c r="ACP12866" s="60"/>
      <c r="ACQ12866" s="60"/>
      <c r="ACR12866" s="60"/>
      <c r="ACS12866" s="60"/>
      <c r="ACT12866" s="60"/>
      <c r="ACU12866" s="60"/>
      <c r="ACV12866" s="60"/>
      <c r="ACW12866" s="60"/>
      <c r="ACX12866" s="60"/>
      <c r="ACY12866" s="60">
        <v>0.89477521177292296</v>
      </c>
      <c r="ACZ12866" s="60"/>
      <c r="ADA12866" s="60"/>
      <c r="ADB12866" s="60"/>
      <c r="ADC12866" s="60"/>
      <c r="ADD12866" s="60"/>
      <c r="ADE12866" s="60"/>
    </row>
    <row r="12867" spans="760:785" x14ac:dyDescent="0.25">
      <c r="ACF12867" s="60"/>
      <c r="ACG12867" s="60"/>
      <c r="ACH12867" s="60"/>
      <c r="ACI12867" s="60"/>
      <c r="ACJ12867" s="60"/>
      <c r="ACK12867" s="60"/>
      <c r="ACL12867" s="60"/>
      <c r="ACM12867" s="60"/>
      <c r="ACN12867" s="60"/>
      <c r="ACO12867" s="60"/>
      <c r="ACP12867" s="60"/>
      <c r="ACQ12867" s="60"/>
      <c r="ACR12867" s="60"/>
      <c r="ACS12867" s="60"/>
      <c r="ACT12867" s="60"/>
      <c r="ACU12867" s="60"/>
      <c r="ACV12867" s="60"/>
      <c r="ACW12867" s="60"/>
      <c r="ACX12867" s="60"/>
      <c r="ACY12867" s="60">
        <v>0.89476443184058796</v>
      </c>
      <c r="ACZ12867" s="60"/>
      <c r="ADA12867" s="60"/>
      <c r="ADB12867" s="60"/>
      <c r="ADC12867" s="60"/>
      <c r="ADD12867" s="60"/>
      <c r="ADE12867" s="60"/>
    </row>
    <row r="12868" spans="760:785" x14ac:dyDescent="0.25">
      <c r="ACF12868" s="60"/>
      <c r="ACG12868" s="60"/>
      <c r="ACH12868" s="60"/>
      <c r="ACI12868" s="60"/>
      <c r="ACJ12868" s="60"/>
      <c r="ACK12868" s="60"/>
      <c r="ACL12868" s="60"/>
      <c r="ACM12868" s="60"/>
      <c r="ACN12868" s="60"/>
      <c r="ACO12868" s="60"/>
      <c r="ACP12868" s="60"/>
      <c r="ACQ12868" s="60"/>
      <c r="ACR12868" s="60"/>
      <c r="ACS12868" s="60"/>
      <c r="ACT12868" s="60"/>
      <c r="ACU12868" s="60"/>
      <c r="ACV12868" s="60"/>
      <c r="ACW12868" s="60"/>
      <c r="ACX12868" s="60"/>
      <c r="ACY12868" s="60">
        <v>0.89476359765654301</v>
      </c>
      <c r="ACZ12868" s="60"/>
      <c r="ADA12868" s="60"/>
      <c r="ADB12868" s="60"/>
      <c r="ADC12868" s="60"/>
      <c r="ADD12868" s="60"/>
      <c r="ADE12868" s="60"/>
    </row>
    <row r="12869" spans="760:785" x14ac:dyDescent="0.25">
      <c r="ACF12869" s="60"/>
      <c r="ACG12869" s="60"/>
      <c r="ACH12869" s="60"/>
      <c r="ACI12869" s="60"/>
      <c r="ACJ12869" s="60"/>
      <c r="ACK12869" s="60"/>
      <c r="ACL12869" s="60"/>
      <c r="ACM12869" s="60"/>
      <c r="ACN12869" s="60"/>
      <c r="ACO12869" s="60"/>
      <c r="ACP12869" s="60"/>
      <c r="ACQ12869" s="60"/>
      <c r="ACR12869" s="60"/>
      <c r="ACS12869" s="60"/>
      <c r="ACT12869" s="60"/>
      <c r="ACU12869" s="60"/>
      <c r="ACV12869" s="60"/>
      <c r="ACW12869" s="60"/>
      <c r="ACX12869" s="60"/>
      <c r="ACY12869" s="60">
        <v>0.89468184685059404</v>
      </c>
      <c r="ACZ12869" s="60"/>
      <c r="ADA12869" s="60"/>
      <c r="ADB12869" s="60"/>
      <c r="ADC12869" s="60"/>
      <c r="ADD12869" s="60"/>
      <c r="ADE12869" s="60"/>
    </row>
    <row r="12870" spans="760:785" x14ac:dyDescent="0.25">
      <c r="ACF12870" s="60"/>
      <c r="ACG12870" s="60"/>
      <c r="ACH12870" s="60"/>
      <c r="ACI12870" s="60"/>
      <c r="ACJ12870" s="60"/>
      <c r="ACK12870" s="60"/>
      <c r="ACL12870" s="60"/>
      <c r="ACM12870" s="60"/>
      <c r="ACN12870" s="60"/>
      <c r="ACO12870" s="60"/>
      <c r="ACP12870" s="60"/>
      <c r="ACQ12870" s="60"/>
      <c r="ACR12870" s="60"/>
      <c r="ACS12870" s="60"/>
      <c r="ACT12870" s="60"/>
      <c r="ACU12870" s="60"/>
      <c r="ACV12870" s="60"/>
      <c r="ACW12870" s="60"/>
      <c r="ACX12870" s="60"/>
      <c r="ACY12870" s="60">
        <v>0.894654984220421</v>
      </c>
      <c r="ACZ12870" s="60"/>
      <c r="ADA12870" s="60"/>
      <c r="ADB12870" s="60"/>
      <c r="ADC12870" s="60"/>
      <c r="ADD12870" s="60"/>
      <c r="ADE12870" s="60"/>
    </row>
    <row r="12871" spans="760:785" x14ac:dyDescent="0.25">
      <c r="ACF12871" s="60"/>
      <c r="ACG12871" s="60"/>
      <c r="ACH12871" s="60"/>
      <c r="ACI12871" s="60"/>
      <c r="ACJ12871" s="60"/>
      <c r="ACK12871" s="60"/>
      <c r="ACL12871" s="60"/>
      <c r="ACM12871" s="60"/>
      <c r="ACN12871" s="60"/>
      <c r="ACO12871" s="60"/>
      <c r="ACP12871" s="60"/>
      <c r="ACQ12871" s="60"/>
      <c r="ACR12871" s="60"/>
      <c r="ACS12871" s="60"/>
      <c r="ACT12871" s="60"/>
      <c r="ACU12871" s="60"/>
      <c r="ACV12871" s="60"/>
      <c r="ACW12871" s="60"/>
      <c r="ACX12871" s="60"/>
      <c r="ACY12871" s="60">
        <v>0.89463009073350197</v>
      </c>
      <c r="ACZ12871" s="60"/>
      <c r="ADA12871" s="60"/>
      <c r="ADB12871" s="60"/>
      <c r="ADC12871" s="60"/>
      <c r="ADD12871" s="60"/>
      <c r="ADE12871" s="60"/>
    </row>
    <row r="12872" spans="760:785" x14ac:dyDescent="0.25">
      <c r="ACF12872" s="60"/>
      <c r="ACG12872" s="60"/>
      <c r="ACH12872" s="60"/>
      <c r="ACI12872" s="60"/>
      <c r="ACJ12872" s="60"/>
      <c r="ACK12872" s="60"/>
      <c r="ACL12872" s="60"/>
      <c r="ACM12872" s="60"/>
      <c r="ACN12872" s="60"/>
      <c r="ACO12872" s="60"/>
      <c r="ACP12872" s="60"/>
      <c r="ACQ12872" s="60"/>
      <c r="ACR12872" s="60"/>
      <c r="ACS12872" s="60"/>
      <c r="ACT12872" s="60"/>
      <c r="ACU12872" s="60"/>
      <c r="ACV12872" s="60"/>
      <c r="ACW12872" s="60"/>
      <c r="ACX12872" s="60"/>
      <c r="ACY12872" s="60">
        <v>0.89460300082862498</v>
      </c>
      <c r="ACZ12872" s="60"/>
      <c r="ADA12872" s="60"/>
      <c r="ADB12872" s="60"/>
      <c r="ADC12872" s="60"/>
      <c r="ADD12872" s="60"/>
      <c r="ADE12872" s="60"/>
    </row>
    <row r="12873" spans="760:785" x14ac:dyDescent="0.25">
      <c r="ACF12873" s="60"/>
      <c r="ACG12873" s="60"/>
      <c r="ACH12873" s="60"/>
      <c r="ACI12873" s="60"/>
      <c r="ACJ12873" s="60"/>
      <c r="ACK12873" s="60"/>
      <c r="ACL12873" s="60"/>
      <c r="ACM12873" s="60"/>
      <c r="ACN12873" s="60"/>
      <c r="ACO12873" s="60"/>
      <c r="ACP12873" s="60"/>
      <c r="ACQ12873" s="60"/>
      <c r="ACR12873" s="60"/>
      <c r="ACS12873" s="60"/>
      <c r="ACT12873" s="60"/>
      <c r="ACU12873" s="60"/>
      <c r="ACV12873" s="60"/>
      <c r="ACW12873" s="60"/>
      <c r="ACX12873" s="60"/>
      <c r="ACY12873" s="60">
        <v>0.89458336946433104</v>
      </c>
      <c r="ACZ12873" s="60"/>
      <c r="ADA12873" s="60"/>
      <c r="ADB12873" s="60"/>
      <c r="ADC12873" s="60"/>
      <c r="ADD12873" s="60"/>
      <c r="ADE12873" s="60"/>
    </row>
    <row r="12874" spans="760:785" x14ac:dyDescent="0.25">
      <c r="ACF12874" s="60"/>
      <c r="ACG12874" s="60"/>
      <c r="ACH12874" s="60"/>
      <c r="ACI12874" s="60"/>
      <c r="ACJ12874" s="60"/>
      <c r="ACK12874" s="60"/>
      <c r="ACL12874" s="60"/>
      <c r="ACM12874" s="60"/>
      <c r="ACN12874" s="60"/>
      <c r="ACO12874" s="60"/>
      <c r="ACP12874" s="60"/>
      <c r="ACQ12874" s="60"/>
      <c r="ACR12874" s="60"/>
      <c r="ACS12874" s="60"/>
      <c r="ACT12874" s="60"/>
      <c r="ACU12874" s="60"/>
      <c r="ACV12874" s="60"/>
      <c r="ACW12874" s="60"/>
      <c r="ACX12874" s="60"/>
      <c r="ACY12874" s="60">
        <v>0.89449156034664301</v>
      </c>
      <c r="ACZ12874" s="60"/>
      <c r="ADA12874" s="60"/>
      <c r="ADB12874" s="60"/>
      <c r="ADC12874" s="60"/>
      <c r="ADD12874" s="60"/>
      <c r="ADE12874" s="60"/>
    </row>
    <row r="12875" spans="760:785" x14ac:dyDescent="0.25">
      <c r="ACF12875" s="60"/>
      <c r="ACG12875" s="60"/>
      <c r="ACH12875" s="60"/>
      <c r="ACI12875" s="60"/>
      <c r="ACJ12875" s="60"/>
      <c r="ACK12875" s="60"/>
      <c r="ACL12875" s="60"/>
      <c r="ACM12875" s="60"/>
      <c r="ACN12875" s="60"/>
      <c r="ACO12875" s="60"/>
      <c r="ACP12875" s="60"/>
      <c r="ACQ12875" s="60"/>
      <c r="ACR12875" s="60"/>
      <c r="ACS12875" s="60"/>
      <c r="ACT12875" s="60"/>
      <c r="ACU12875" s="60"/>
      <c r="ACV12875" s="60"/>
      <c r="ACW12875" s="60"/>
      <c r="ACX12875" s="60"/>
      <c r="ACY12875" s="60">
        <v>0.89449080100677203</v>
      </c>
      <c r="ACZ12875" s="60"/>
      <c r="ADA12875" s="60"/>
      <c r="ADB12875" s="60"/>
      <c r="ADC12875" s="60"/>
      <c r="ADD12875" s="60"/>
      <c r="ADE12875" s="60"/>
    </row>
    <row r="12876" spans="760:785" x14ac:dyDescent="0.25">
      <c r="ACF12876" s="60"/>
      <c r="ACG12876" s="60"/>
      <c r="ACH12876" s="60"/>
      <c r="ACI12876" s="60"/>
      <c r="ACJ12876" s="60"/>
      <c r="ACK12876" s="60"/>
      <c r="ACL12876" s="60"/>
      <c r="ACM12876" s="60"/>
      <c r="ACN12876" s="60"/>
      <c r="ACO12876" s="60"/>
      <c r="ACP12876" s="60"/>
      <c r="ACQ12876" s="60"/>
      <c r="ACR12876" s="60"/>
      <c r="ACS12876" s="60"/>
      <c r="ACT12876" s="60"/>
      <c r="ACU12876" s="60"/>
      <c r="ACV12876" s="60"/>
      <c r="ACW12876" s="60"/>
      <c r="ACX12876" s="60"/>
      <c r="ACY12876" s="60">
        <v>0.894490260140831</v>
      </c>
      <c r="ACZ12876" s="60"/>
      <c r="ADA12876" s="60"/>
      <c r="ADB12876" s="60"/>
      <c r="ADC12876" s="60"/>
      <c r="ADD12876" s="60"/>
      <c r="ADE12876" s="60"/>
    </row>
    <row r="12877" spans="760:785" x14ac:dyDescent="0.25">
      <c r="ACF12877" s="60"/>
      <c r="ACG12877" s="60"/>
      <c r="ACH12877" s="60"/>
      <c r="ACI12877" s="60"/>
      <c r="ACJ12877" s="60"/>
      <c r="ACK12877" s="60"/>
      <c r="ACL12877" s="60"/>
      <c r="ACM12877" s="60"/>
      <c r="ACN12877" s="60"/>
      <c r="ACO12877" s="60"/>
      <c r="ACP12877" s="60"/>
      <c r="ACQ12877" s="60"/>
      <c r="ACR12877" s="60"/>
      <c r="ACS12877" s="60"/>
      <c r="ACT12877" s="60"/>
      <c r="ACU12877" s="60"/>
      <c r="ACV12877" s="60"/>
      <c r="ACW12877" s="60"/>
      <c r="ACX12877" s="60"/>
      <c r="ACY12877" s="60">
        <v>0.89448204558557798</v>
      </c>
      <c r="ACZ12877" s="60"/>
      <c r="ADA12877" s="60"/>
      <c r="ADB12877" s="60"/>
      <c r="ADC12877" s="60"/>
      <c r="ADD12877" s="60"/>
      <c r="ADE12877" s="60"/>
    </row>
    <row r="12878" spans="760:785" x14ac:dyDescent="0.25">
      <c r="ACF12878" s="60"/>
      <c r="ACG12878" s="60"/>
      <c r="ACH12878" s="60"/>
      <c r="ACI12878" s="60"/>
      <c r="ACJ12878" s="60"/>
      <c r="ACK12878" s="60"/>
      <c r="ACL12878" s="60"/>
      <c r="ACM12878" s="60"/>
      <c r="ACN12878" s="60"/>
      <c r="ACO12878" s="60"/>
      <c r="ACP12878" s="60"/>
      <c r="ACQ12878" s="60"/>
      <c r="ACR12878" s="60"/>
      <c r="ACS12878" s="60"/>
      <c r="ACT12878" s="60"/>
      <c r="ACU12878" s="60"/>
      <c r="ACV12878" s="60"/>
      <c r="ACW12878" s="60"/>
      <c r="ACX12878" s="60"/>
      <c r="ACY12878" s="60">
        <v>0.89440369537866204</v>
      </c>
      <c r="ACZ12878" s="60"/>
      <c r="ADA12878" s="60"/>
      <c r="ADB12878" s="60"/>
      <c r="ADC12878" s="60"/>
      <c r="ADD12878" s="60"/>
      <c r="ADE12878" s="60"/>
    </row>
    <row r="12879" spans="760:785" x14ac:dyDescent="0.25">
      <c r="ACF12879" s="60"/>
      <c r="ACG12879" s="60"/>
      <c r="ACH12879" s="60"/>
      <c r="ACI12879" s="60"/>
      <c r="ACJ12879" s="60"/>
      <c r="ACK12879" s="60"/>
      <c r="ACL12879" s="60"/>
      <c r="ACM12879" s="60"/>
      <c r="ACN12879" s="60"/>
      <c r="ACO12879" s="60"/>
      <c r="ACP12879" s="60"/>
      <c r="ACQ12879" s="60"/>
      <c r="ACR12879" s="60"/>
      <c r="ACS12879" s="60"/>
      <c r="ACT12879" s="60"/>
      <c r="ACU12879" s="60"/>
      <c r="ACV12879" s="60"/>
      <c r="ACW12879" s="60"/>
      <c r="ACX12879" s="60"/>
      <c r="ACY12879" s="60">
        <v>0.89439088979631398</v>
      </c>
      <c r="ACZ12879" s="60"/>
      <c r="ADA12879" s="60"/>
      <c r="ADB12879" s="60"/>
      <c r="ADC12879" s="60"/>
      <c r="ADD12879" s="60"/>
      <c r="ADE12879" s="60"/>
    </row>
    <row r="12880" spans="760:785" x14ac:dyDescent="0.25">
      <c r="ACF12880" s="60"/>
      <c r="ACG12880" s="60"/>
      <c r="ACH12880" s="60"/>
      <c r="ACI12880" s="60"/>
      <c r="ACJ12880" s="60"/>
      <c r="ACK12880" s="60"/>
      <c r="ACL12880" s="60"/>
      <c r="ACM12880" s="60"/>
      <c r="ACN12880" s="60"/>
      <c r="ACO12880" s="60"/>
      <c r="ACP12880" s="60"/>
      <c r="ACQ12880" s="60"/>
      <c r="ACR12880" s="60"/>
      <c r="ACS12880" s="60"/>
      <c r="ACT12880" s="60"/>
      <c r="ACU12880" s="60"/>
      <c r="ACV12880" s="60"/>
      <c r="ACW12880" s="60"/>
      <c r="ACX12880" s="60"/>
      <c r="ACY12880" s="60">
        <v>0.89438860796358399</v>
      </c>
      <c r="ACZ12880" s="60"/>
      <c r="ADA12880" s="60"/>
      <c r="ADB12880" s="60"/>
      <c r="ADC12880" s="60"/>
      <c r="ADD12880" s="60"/>
      <c r="ADE12880" s="60"/>
    </row>
    <row r="12881" spans="760:785" x14ac:dyDescent="0.25">
      <c r="ACF12881" s="60"/>
      <c r="ACG12881" s="60"/>
      <c r="ACH12881" s="60"/>
      <c r="ACI12881" s="60"/>
      <c r="ACJ12881" s="60"/>
      <c r="ACK12881" s="60"/>
      <c r="ACL12881" s="60"/>
      <c r="ACM12881" s="60"/>
      <c r="ACN12881" s="60"/>
      <c r="ACO12881" s="60"/>
      <c r="ACP12881" s="60"/>
      <c r="ACQ12881" s="60"/>
      <c r="ACR12881" s="60"/>
      <c r="ACS12881" s="60"/>
      <c r="ACT12881" s="60"/>
      <c r="ACU12881" s="60"/>
      <c r="ACV12881" s="60"/>
      <c r="ACW12881" s="60"/>
      <c r="ACX12881" s="60"/>
      <c r="ACY12881" s="60">
        <v>0.89431290168736899</v>
      </c>
      <c r="ACZ12881" s="60"/>
      <c r="ADA12881" s="60"/>
      <c r="ADB12881" s="60"/>
      <c r="ADC12881" s="60"/>
      <c r="ADD12881" s="60"/>
      <c r="ADE12881" s="60"/>
    </row>
    <row r="12882" spans="760:785" x14ac:dyDescent="0.25">
      <c r="ACF12882" s="60"/>
      <c r="ACG12882" s="60"/>
      <c r="ACH12882" s="60"/>
      <c r="ACI12882" s="60"/>
      <c r="ACJ12882" s="60"/>
      <c r="ACK12882" s="60"/>
      <c r="ACL12882" s="60"/>
      <c r="ACM12882" s="60"/>
      <c r="ACN12882" s="60"/>
      <c r="ACO12882" s="60"/>
      <c r="ACP12882" s="60"/>
      <c r="ACQ12882" s="60"/>
      <c r="ACR12882" s="60"/>
      <c r="ACS12882" s="60"/>
      <c r="ACT12882" s="60"/>
      <c r="ACU12882" s="60"/>
      <c r="ACV12882" s="60"/>
      <c r="ACW12882" s="60"/>
      <c r="ACX12882" s="60"/>
      <c r="ACY12882" s="60">
        <v>0.89430213176672502</v>
      </c>
      <c r="ACZ12882" s="60"/>
      <c r="ADA12882" s="60"/>
      <c r="ADB12882" s="60"/>
      <c r="ADC12882" s="60"/>
      <c r="ADD12882" s="60"/>
      <c r="ADE12882" s="60"/>
    </row>
    <row r="12883" spans="760:785" x14ac:dyDescent="0.25">
      <c r="ACF12883" s="60"/>
      <c r="ACG12883" s="60"/>
      <c r="ACH12883" s="60"/>
      <c r="ACI12883" s="60"/>
      <c r="ACJ12883" s="60"/>
      <c r="ACK12883" s="60"/>
      <c r="ACL12883" s="60"/>
      <c r="ACM12883" s="60"/>
      <c r="ACN12883" s="60"/>
      <c r="ACO12883" s="60"/>
      <c r="ACP12883" s="60"/>
      <c r="ACQ12883" s="60"/>
      <c r="ACR12883" s="60"/>
      <c r="ACS12883" s="60"/>
      <c r="ACT12883" s="60"/>
      <c r="ACU12883" s="60"/>
      <c r="ACV12883" s="60"/>
      <c r="ACW12883" s="60"/>
      <c r="ACX12883" s="60"/>
      <c r="ACY12883" s="60">
        <v>0.89430177793226096</v>
      </c>
      <c r="ACZ12883" s="60"/>
      <c r="ADA12883" s="60"/>
      <c r="ADB12883" s="60"/>
      <c r="ADC12883" s="60"/>
      <c r="ADD12883" s="60"/>
      <c r="ADE12883" s="60"/>
    </row>
    <row r="12884" spans="760:785" x14ac:dyDescent="0.25">
      <c r="ACF12884" s="60"/>
      <c r="ACG12884" s="60"/>
      <c r="ACH12884" s="60"/>
      <c r="ACI12884" s="60"/>
      <c r="ACJ12884" s="60"/>
      <c r="ACK12884" s="60"/>
      <c r="ACL12884" s="60"/>
      <c r="ACM12884" s="60"/>
      <c r="ACN12884" s="60"/>
      <c r="ACO12884" s="60"/>
      <c r="ACP12884" s="60"/>
      <c r="ACQ12884" s="60"/>
      <c r="ACR12884" s="60"/>
      <c r="ACS12884" s="60"/>
      <c r="ACT12884" s="60"/>
      <c r="ACU12884" s="60"/>
      <c r="ACV12884" s="60"/>
      <c r="ACW12884" s="60"/>
      <c r="ACX12884" s="60"/>
      <c r="ACY12884" s="60">
        <v>0.89428048885601696</v>
      </c>
      <c r="ACZ12884" s="60"/>
      <c r="ADA12884" s="60"/>
      <c r="ADB12884" s="60"/>
      <c r="ADC12884" s="60"/>
      <c r="ADD12884" s="60"/>
      <c r="ADE12884" s="60"/>
    </row>
    <row r="12885" spans="760:785" x14ac:dyDescent="0.25">
      <c r="ACF12885" s="60"/>
      <c r="ACG12885" s="60"/>
      <c r="ACH12885" s="60"/>
      <c r="ACI12885" s="60"/>
      <c r="ACJ12885" s="60"/>
      <c r="ACK12885" s="60"/>
      <c r="ACL12885" s="60"/>
      <c r="ACM12885" s="60"/>
      <c r="ACN12885" s="60"/>
      <c r="ACO12885" s="60"/>
      <c r="ACP12885" s="60"/>
      <c r="ACQ12885" s="60"/>
      <c r="ACR12885" s="60"/>
      <c r="ACS12885" s="60"/>
      <c r="ACT12885" s="60"/>
      <c r="ACU12885" s="60"/>
      <c r="ACV12885" s="60"/>
      <c r="ACW12885" s="60"/>
      <c r="ACX12885" s="60"/>
      <c r="ACY12885" s="60">
        <v>0.89427669362704498</v>
      </c>
      <c r="ACZ12885" s="60"/>
      <c r="ADA12885" s="60"/>
      <c r="ADB12885" s="60"/>
      <c r="ADC12885" s="60"/>
      <c r="ADD12885" s="60"/>
      <c r="ADE12885" s="60"/>
    </row>
    <row r="12886" spans="760:785" x14ac:dyDescent="0.25">
      <c r="ACF12886" s="60"/>
      <c r="ACG12886" s="60"/>
      <c r="ACH12886" s="60"/>
      <c r="ACI12886" s="60"/>
      <c r="ACJ12886" s="60"/>
      <c r="ACK12886" s="60"/>
      <c r="ACL12886" s="60"/>
      <c r="ACM12886" s="60"/>
      <c r="ACN12886" s="60"/>
      <c r="ACO12886" s="60"/>
      <c r="ACP12886" s="60"/>
      <c r="ACQ12886" s="60"/>
      <c r="ACR12886" s="60"/>
      <c r="ACS12886" s="60"/>
      <c r="ACT12886" s="60"/>
      <c r="ACU12886" s="60"/>
      <c r="ACV12886" s="60"/>
      <c r="ACW12886" s="60"/>
      <c r="ACX12886" s="60"/>
      <c r="ACY12886" s="60">
        <v>0.894233407327236</v>
      </c>
      <c r="ACZ12886" s="60"/>
      <c r="ADA12886" s="60"/>
      <c r="ADB12886" s="60"/>
      <c r="ADC12886" s="60"/>
      <c r="ADD12886" s="60"/>
      <c r="ADE12886" s="60"/>
    </row>
    <row r="12887" spans="760:785" x14ac:dyDescent="0.25">
      <c r="ACF12887" s="60"/>
      <c r="ACG12887" s="60"/>
      <c r="ACH12887" s="60"/>
      <c r="ACI12887" s="60"/>
      <c r="ACJ12887" s="60"/>
      <c r="ACK12887" s="60"/>
      <c r="ACL12887" s="60"/>
      <c r="ACM12887" s="60"/>
      <c r="ACN12887" s="60"/>
      <c r="ACO12887" s="60"/>
      <c r="ACP12887" s="60"/>
      <c r="ACQ12887" s="60"/>
      <c r="ACR12887" s="60"/>
      <c r="ACS12887" s="60"/>
      <c r="ACT12887" s="60"/>
      <c r="ACU12887" s="60"/>
      <c r="ACV12887" s="60"/>
      <c r="ACW12887" s="60"/>
      <c r="ACX12887" s="60"/>
      <c r="ACY12887" s="60">
        <v>0.894217975297943</v>
      </c>
      <c r="ACZ12887" s="60"/>
      <c r="ADA12887" s="60"/>
      <c r="ADB12887" s="60"/>
      <c r="ADC12887" s="60"/>
      <c r="ADD12887" s="60"/>
      <c r="ADE12887" s="60"/>
    </row>
    <row r="12888" spans="760:785" x14ac:dyDescent="0.25">
      <c r="ACF12888" s="60"/>
      <c r="ACG12888" s="60"/>
      <c r="ACH12888" s="60"/>
      <c r="ACI12888" s="60"/>
      <c r="ACJ12888" s="60"/>
      <c r="ACK12888" s="60"/>
      <c r="ACL12888" s="60"/>
      <c r="ACM12888" s="60"/>
      <c r="ACN12888" s="60"/>
      <c r="ACO12888" s="60"/>
      <c r="ACP12888" s="60"/>
      <c r="ACQ12888" s="60"/>
      <c r="ACR12888" s="60"/>
      <c r="ACS12888" s="60"/>
      <c r="ACT12888" s="60"/>
      <c r="ACU12888" s="60"/>
      <c r="ACV12888" s="60"/>
      <c r="ACW12888" s="60"/>
      <c r="ACX12888" s="60"/>
      <c r="ACY12888" s="60">
        <v>0.89417159505335897</v>
      </c>
      <c r="ACZ12888" s="60"/>
      <c r="ADA12888" s="60"/>
      <c r="ADB12888" s="60"/>
      <c r="ADC12888" s="60"/>
      <c r="ADD12888" s="60"/>
      <c r="ADE12888" s="60"/>
    </row>
    <row r="12889" spans="760:785" x14ac:dyDescent="0.25">
      <c r="ACF12889" s="60"/>
      <c r="ACG12889" s="60"/>
      <c r="ACH12889" s="60"/>
      <c r="ACI12889" s="60"/>
      <c r="ACJ12889" s="60"/>
      <c r="ACK12889" s="60"/>
      <c r="ACL12889" s="60"/>
      <c r="ACM12889" s="60"/>
      <c r="ACN12889" s="60"/>
      <c r="ACO12889" s="60"/>
      <c r="ACP12889" s="60"/>
      <c r="ACQ12889" s="60"/>
      <c r="ACR12889" s="60"/>
      <c r="ACS12889" s="60"/>
      <c r="ACT12889" s="60"/>
      <c r="ACU12889" s="60"/>
      <c r="ACV12889" s="60"/>
      <c r="ACW12889" s="60"/>
      <c r="ACX12889" s="60"/>
      <c r="ACY12889" s="60">
        <v>0.89415264357219904</v>
      </c>
      <c r="ACZ12889" s="60"/>
      <c r="ADA12889" s="60"/>
      <c r="ADB12889" s="60"/>
      <c r="ADC12889" s="60"/>
      <c r="ADD12889" s="60"/>
      <c r="ADE12889" s="60"/>
    </row>
    <row r="12890" spans="760:785" x14ac:dyDescent="0.25">
      <c r="ACF12890" s="60"/>
      <c r="ACG12890" s="60"/>
      <c r="ACH12890" s="60"/>
      <c r="ACI12890" s="60"/>
      <c r="ACJ12890" s="60"/>
      <c r="ACK12890" s="60"/>
      <c r="ACL12890" s="60"/>
      <c r="ACM12890" s="60"/>
      <c r="ACN12890" s="60"/>
      <c r="ACO12890" s="60"/>
      <c r="ACP12890" s="60"/>
      <c r="ACQ12890" s="60"/>
      <c r="ACR12890" s="60"/>
      <c r="ACS12890" s="60"/>
      <c r="ACT12890" s="60"/>
      <c r="ACU12890" s="60"/>
      <c r="ACV12890" s="60"/>
      <c r="ACW12890" s="60"/>
      <c r="ACX12890" s="60"/>
      <c r="ACY12890" s="60">
        <v>0.89408982878806498</v>
      </c>
      <c r="ACZ12890" s="60"/>
      <c r="ADA12890" s="60"/>
      <c r="ADB12890" s="60"/>
      <c r="ADC12890" s="60"/>
      <c r="ADD12890" s="60"/>
      <c r="ADE12890" s="60"/>
    </row>
    <row r="12891" spans="760:785" x14ac:dyDescent="0.25">
      <c r="ACF12891" s="60"/>
      <c r="ACG12891" s="60"/>
      <c r="ACH12891" s="60"/>
      <c r="ACI12891" s="60"/>
      <c r="ACJ12891" s="60"/>
      <c r="ACK12891" s="60"/>
      <c r="ACL12891" s="60"/>
      <c r="ACM12891" s="60"/>
      <c r="ACN12891" s="60"/>
      <c r="ACO12891" s="60"/>
      <c r="ACP12891" s="60"/>
      <c r="ACQ12891" s="60"/>
      <c r="ACR12891" s="60"/>
      <c r="ACS12891" s="60"/>
      <c r="ACT12891" s="60"/>
      <c r="ACU12891" s="60"/>
      <c r="ACV12891" s="60"/>
      <c r="ACW12891" s="60"/>
      <c r="ACX12891" s="60"/>
      <c r="ACY12891" s="60">
        <v>0.894063005600222</v>
      </c>
      <c r="ACZ12891" s="60"/>
      <c r="ADA12891" s="60"/>
      <c r="ADB12891" s="60"/>
      <c r="ADC12891" s="60"/>
      <c r="ADD12891" s="60"/>
      <c r="ADE12891" s="60"/>
    </row>
    <row r="12892" spans="760:785" x14ac:dyDescent="0.25">
      <c r="ACF12892" s="60"/>
      <c r="ACG12892" s="60"/>
      <c r="ACH12892" s="60"/>
      <c r="ACI12892" s="60"/>
      <c r="ACJ12892" s="60"/>
      <c r="ACK12892" s="60"/>
      <c r="ACL12892" s="60"/>
      <c r="ACM12892" s="60"/>
      <c r="ACN12892" s="60"/>
      <c r="ACO12892" s="60"/>
      <c r="ACP12892" s="60"/>
      <c r="ACQ12892" s="60"/>
      <c r="ACR12892" s="60"/>
      <c r="ACS12892" s="60"/>
      <c r="ACT12892" s="60"/>
      <c r="ACU12892" s="60"/>
      <c r="ACV12892" s="60"/>
      <c r="ACW12892" s="60"/>
      <c r="ACX12892" s="60"/>
      <c r="ACY12892" s="60">
        <v>0.89406064884014502</v>
      </c>
      <c r="ACZ12892" s="60"/>
      <c r="ADA12892" s="60"/>
      <c r="ADB12892" s="60"/>
      <c r="ADC12892" s="60"/>
      <c r="ADD12892" s="60"/>
      <c r="ADE12892" s="60"/>
    </row>
    <row r="12893" spans="760:785" x14ac:dyDescent="0.25">
      <c r="ACF12893" s="60"/>
      <c r="ACG12893" s="60"/>
      <c r="ACH12893" s="60"/>
      <c r="ACI12893" s="60"/>
      <c r="ACJ12893" s="60"/>
      <c r="ACK12893" s="60"/>
      <c r="ACL12893" s="60"/>
      <c r="ACM12893" s="60"/>
      <c r="ACN12893" s="60"/>
      <c r="ACO12893" s="60"/>
      <c r="ACP12893" s="60"/>
      <c r="ACQ12893" s="60"/>
      <c r="ACR12893" s="60"/>
      <c r="ACS12893" s="60"/>
      <c r="ACT12893" s="60"/>
      <c r="ACU12893" s="60"/>
      <c r="ACV12893" s="60"/>
      <c r="ACW12893" s="60"/>
      <c r="ACX12893" s="60"/>
      <c r="ACY12893" s="60">
        <v>0.89405924702829798</v>
      </c>
      <c r="ACZ12893" s="60"/>
      <c r="ADA12893" s="60"/>
      <c r="ADB12893" s="60"/>
      <c r="ADC12893" s="60"/>
      <c r="ADD12893" s="60"/>
      <c r="ADE12893" s="60"/>
    </row>
    <row r="12894" spans="760:785" x14ac:dyDescent="0.25">
      <c r="ACF12894" s="60"/>
      <c r="ACG12894" s="60"/>
      <c r="ACH12894" s="60"/>
      <c r="ACI12894" s="60"/>
      <c r="ACJ12894" s="60"/>
      <c r="ACK12894" s="60"/>
      <c r="ACL12894" s="60"/>
      <c r="ACM12894" s="60"/>
      <c r="ACN12894" s="60"/>
      <c r="ACO12894" s="60"/>
      <c r="ACP12894" s="60"/>
      <c r="ACQ12894" s="60"/>
      <c r="ACR12894" s="60"/>
      <c r="ACS12894" s="60"/>
      <c r="ACT12894" s="60"/>
      <c r="ACU12894" s="60"/>
      <c r="ACV12894" s="60"/>
      <c r="ACW12894" s="60"/>
      <c r="ACX12894" s="60"/>
      <c r="ACY12894" s="60">
        <v>0.89404322764011201</v>
      </c>
      <c r="ACZ12894" s="60"/>
      <c r="ADA12894" s="60"/>
      <c r="ADB12894" s="60"/>
      <c r="ADC12894" s="60"/>
      <c r="ADD12894" s="60"/>
      <c r="ADE12894" s="60"/>
    </row>
    <row r="12895" spans="760:785" x14ac:dyDescent="0.25">
      <c r="ACF12895" s="60"/>
      <c r="ACG12895" s="60"/>
      <c r="ACH12895" s="60"/>
      <c r="ACI12895" s="60"/>
      <c r="ACJ12895" s="60"/>
      <c r="ACK12895" s="60"/>
      <c r="ACL12895" s="60"/>
      <c r="ACM12895" s="60"/>
      <c r="ACN12895" s="60"/>
      <c r="ACO12895" s="60"/>
      <c r="ACP12895" s="60"/>
      <c r="ACQ12895" s="60"/>
      <c r="ACR12895" s="60"/>
      <c r="ACS12895" s="60"/>
      <c r="ACT12895" s="60"/>
      <c r="ACU12895" s="60"/>
      <c r="ACV12895" s="60"/>
      <c r="ACW12895" s="60"/>
      <c r="ACX12895" s="60"/>
      <c r="ACY12895" s="60">
        <v>0.89400605832105695</v>
      </c>
      <c r="ACZ12895" s="60"/>
      <c r="ADA12895" s="60"/>
      <c r="ADB12895" s="60"/>
      <c r="ADC12895" s="60"/>
      <c r="ADD12895" s="60"/>
      <c r="ADE12895" s="60"/>
    </row>
    <row r="12896" spans="760:785" x14ac:dyDescent="0.25">
      <c r="ACF12896" s="60"/>
      <c r="ACG12896" s="60"/>
      <c r="ACH12896" s="60"/>
      <c r="ACI12896" s="60"/>
      <c r="ACJ12896" s="60"/>
      <c r="ACK12896" s="60"/>
      <c r="ACL12896" s="60"/>
      <c r="ACM12896" s="60"/>
      <c r="ACN12896" s="60"/>
      <c r="ACO12896" s="60"/>
      <c r="ACP12896" s="60"/>
      <c r="ACQ12896" s="60"/>
      <c r="ACR12896" s="60"/>
      <c r="ACS12896" s="60"/>
      <c r="ACT12896" s="60"/>
      <c r="ACU12896" s="60"/>
      <c r="ACV12896" s="60"/>
      <c r="ACW12896" s="60"/>
      <c r="ACX12896" s="60"/>
      <c r="ACY12896" s="60">
        <v>0.89398947571356202</v>
      </c>
      <c r="ACZ12896" s="60"/>
      <c r="ADA12896" s="60"/>
      <c r="ADB12896" s="60"/>
      <c r="ADC12896" s="60"/>
      <c r="ADD12896" s="60"/>
      <c r="ADE12896" s="60"/>
    </row>
    <row r="12897" spans="760:785" x14ac:dyDescent="0.25">
      <c r="ACF12897" s="60"/>
      <c r="ACG12897" s="60"/>
      <c r="ACH12897" s="60"/>
      <c r="ACI12897" s="60"/>
      <c r="ACJ12897" s="60"/>
      <c r="ACK12897" s="60"/>
      <c r="ACL12897" s="60"/>
      <c r="ACM12897" s="60"/>
      <c r="ACN12897" s="60"/>
      <c r="ACO12897" s="60"/>
      <c r="ACP12897" s="60"/>
      <c r="ACQ12897" s="60"/>
      <c r="ACR12897" s="60"/>
      <c r="ACS12897" s="60"/>
      <c r="ACT12897" s="60"/>
      <c r="ACU12897" s="60"/>
      <c r="ACV12897" s="60"/>
      <c r="ACW12897" s="60"/>
      <c r="ACX12897" s="60"/>
      <c r="ACY12897" s="60">
        <v>0.89395567772737305</v>
      </c>
      <c r="ACZ12897" s="60"/>
      <c r="ADA12897" s="60"/>
      <c r="ADB12897" s="60"/>
      <c r="ADC12897" s="60"/>
      <c r="ADD12897" s="60"/>
      <c r="ADE12897" s="60"/>
    </row>
    <row r="12898" spans="760:785" x14ac:dyDescent="0.25">
      <c r="ACF12898" s="60"/>
      <c r="ACG12898" s="60"/>
      <c r="ACH12898" s="60"/>
      <c r="ACI12898" s="60"/>
      <c r="ACJ12898" s="60"/>
      <c r="ACK12898" s="60"/>
      <c r="ACL12898" s="60"/>
      <c r="ACM12898" s="60"/>
      <c r="ACN12898" s="60"/>
      <c r="ACO12898" s="60"/>
      <c r="ACP12898" s="60"/>
      <c r="ACQ12898" s="60"/>
      <c r="ACR12898" s="60"/>
      <c r="ACS12898" s="60"/>
      <c r="ACT12898" s="60"/>
      <c r="ACU12898" s="60"/>
      <c r="ACV12898" s="60"/>
      <c r="ACW12898" s="60"/>
      <c r="ACX12898" s="60"/>
      <c r="ACY12898" s="60">
        <v>0.89394661732741998</v>
      </c>
      <c r="ACZ12898" s="60"/>
      <c r="ADA12898" s="60"/>
      <c r="ADB12898" s="60"/>
      <c r="ADC12898" s="60"/>
      <c r="ADD12898" s="60"/>
      <c r="ADE12898" s="60"/>
    </row>
    <row r="12899" spans="760:785" x14ac:dyDescent="0.25">
      <c r="ACF12899" s="60"/>
      <c r="ACG12899" s="60"/>
      <c r="ACH12899" s="60"/>
      <c r="ACI12899" s="60"/>
      <c r="ACJ12899" s="60"/>
      <c r="ACK12899" s="60"/>
      <c r="ACL12899" s="60"/>
      <c r="ACM12899" s="60"/>
      <c r="ACN12899" s="60"/>
      <c r="ACO12899" s="60"/>
      <c r="ACP12899" s="60"/>
      <c r="ACQ12899" s="60"/>
      <c r="ACR12899" s="60"/>
      <c r="ACS12899" s="60"/>
      <c r="ACT12899" s="60"/>
      <c r="ACU12899" s="60"/>
      <c r="ACV12899" s="60"/>
      <c r="ACW12899" s="60"/>
      <c r="ACX12899" s="60"/>
      <c r="ACY12899" s="60">
        <v>0.89392634992311903</v>
      </c>
      <c r="ACZ12899" s="60"/>
      <c r="ADA12899" s="60"/>
      <c r="ADB12899" s="60"/>
      <c r="ADC12899" s="60"/>
      <c r="ADD12899" s="60"/>
      <c r="ADE12899" s="60"/>
    </row>
    <row r="12900" spans="760:785" x14ac:dyDescent="0.25">
      <c r="ACF12900" s="60"/>
      <c r="ACG12900" s="60"/>
      <c r="ACH12900" s="60"/>
      <c r="ACI12900" s="60"/>
      <c r="ACJ12900" s="60"/>
      <c r="ACK12900" s="60"/>
      <c r="ACL12900" s="60"/>
      <c r="ACM12900" s="60"/>
      <c r="ACN12900" s="60"/>
      <c r="ACO12900" s="60"/>
      <c r="ACP12900" s="60"/>
      <c r="ACQ12900" s="60"/>
      <c r="ACR12900" s="60"/>
      <c r="ACS12900" s="60"/>
      <c r="ACT12900" s="60"/>
      <c r="ACU12900" s="60"/>
      <c r="ACV12900" s="60"/>
      <c r="ACW12900" s="60"/>
      <c r="ACX12900" s="60"/>
      <c r="ACY12900" s="60">
        <v>0.89392160940082999</v>
      </c>
      <c r="ACZ12900" s="60"/>
      <c r="ADA12900" s="60"/>
      <c r="ADB12900" s="60"/>
      <c r="ADC12900" s="60"/>
      <c r="ADD12900" s="60"/>
      <c r="ADE12900" s="60"/>
    </row>
    <row r="12901" spans="760:785" x14ac:dyDescent="0.25">
      <c r="ACF12901" s="60"/>
      <c r="ACG12901" s="60"/>
      <c r="ACH12901" s="60"/>
      <c r="ACI12901" s="60"/>
      <c r="ACJ12901" s="60"/>
      <c r="ACK12901" s="60"/>
      <c r="ACL12901" s="60"/>
      <c r="ACM12901" s="60"/>
      <c r="ACN12901" s="60"/>
      <c r="ACO12901" s="60"/>
      <c r="ACP12901" s="60"/>
      <c r="ACQ12901" s="60"/>
      <c r="ACR12901" s="60"/>
      <c r="ACS12901" s="60"/>
      <c r="ACT12901" s="60"/>
      <c r="ACU12901" s="60"/>
      <c r="ACV12901" s="60"/>
      <c r="ACW12901" s="60"/>
      <c r="ACX12901" s="60"/>
      <c r="ACY12901" s="60">
        <v>0.89391832576383401</v>
      </c>
      <c r="ACZ12901" s="60"/>
      <c r="ADA12901" s="60"/>
      <c r="ADB12901" s="60"/>
      <c r="ADC12901" s="60"/>
      <c r="ADD12901" s="60"/>
      <c r="ADE12901" s="60"/>
    </row>
    <row r="12902" spans="760:785" x14ac:dyDescent="0.25">
      <c r="ACF12902" s="60"/>
      <c r="ACG12902" s="60"/>
      <c r="ACH12902" s="60"/>
      <c r="ACI12902" s="60"/>
      <c r="ACJ12902" s="60"/>
      <c r="ACK12902" s="60"/>
      <c r="ACL12902" s="60"/>
      <c r="ACM12902" s="60"/>
      <c r="ACN12902" s="60"/>
      <c r="ACO12902" s="60"/>
      <c r="ACP12902" s="60"/>
      <c r="ACQ12902" s="60"/>
      <c r="ACR12902" s="60"/>
      <c r="ACS12902" s="60"/>
      <c r="ACT12902" s="60"/>
      <c r="ACU12902" s="60"/>
      <c r="ACV12902" s="60"/>
      <c r="ACW12902" s="60"/>
      <c r="ACX12902" s="60"/>
      <c r="ACY12902" s="60">
        <v>0.89382218946431402</v>
      </c>
      <c r="ACZ12902" s="60"/>
      <c r="ADA12902" s="60"/>
      <c r="ADB12902" s="60"/>
      <c r="ADC12902" s="60"/>
      <c r="ADD12902" s="60"/>
      <c r="ADE12902" s="60"/>
    </row>
    <row r="12903" spans="760:785" x14ac:dyDescent="0.25">
      <c r="ACF12903" s="60"/>
      <c r="ACG12903" s="60"/>
      <c r="ACH12903" s="60"/>
      <c r="ACI12903" s="60"/>
      <c r="ACJ12903" s="60"/>
      <c r="ACK12903" s="60"/>
      <c r="ACL12903" s="60"/>
      <c r="ACM12903" s="60"/>
      <c r="ACN12903" s="60"/>
      <c r="ACO12903" s="60"/>
      <c r="ACP12903" s="60"/>
      <c r="ACQ12903" s="60"/>
      <c r="ACR12903" s="60"/>
      <c r="ACS12903" s="60"/>
      <c r="ACT12903" s="60"/>
      <c r="ACU12903" s="60"/>
      <c r="ACV12903" s="60"/>
      <c r="ACW12903" s="60"/>
      <c r="ACX12903" s="60"/>
      <c r="ACY12903" s="60">
        <v>0.89381261275416002</v>
      </c>
      <c r="ACZ12903" s="60"/>
      <c r="ADA12903" s="60"/>
      <c r="ADB12903" s="60"/>
      <c r="ADC12903" s="60"/>
      <c r="ADD12903" s="60"/>
      <c r="ADE12903" s="60"/>
    </row>
    <row r="12904" spans="760:785" x14ac:dyDescent="0.25">
      <c r="ACF12904" s="60"/>
      <c r="ACG12904" s="60"/>
      <c r="ACH12904" s="60"/>
      <c r="ACI12904" s="60"/>
      <c r="ACJ12904" s="60"/>
      <c r="ACK12904" s="60"/>
      <c r="ACL12904" s="60"/>
      <c r="ACM12904" s="60"/>
      <c r="ACN12904" s="60"/>
      <c r="ACO12904" s="60"/>
      <c r="ACP12904" s="60"/>
      <c r="ACQ12904" s="60"/>
      <c r="ACR12904" s="60"/>
      <c r="ACS12904" s="60"/>
      <c r="ACT12904" s="60"/>
      <c r="ACU12904" s="60"/>
      <c r="ACV12904" s="60"/>
      <c r="ACW12904" s="60"/>
      <c r="ACX12904" s="60"/>
      <c r="ACY12904" s="60">
        <v>0.89379033554673104</v>
      </c>
      <c r="ACZ12904" s="60"/>
      <c r="ADA12904" s="60"/>
      <c r="ADB12904" s="60"/>
      <c r="ADC12904" s="60"/>
      <c r="ADD12904" s="60"/>
      <c r="ADE12904" s="60"/>
    </row>
    <row r="12905" spans="760:785" x14ac:dyDescent="0.25">
      <c r="ACF12905" s="60"/>
      <c r="ACG12905" s="60"/>
      <c r="ACH12905" s="60"/>
      <c r="ACI12905" s="60"/>
      <c r="ACJ12905" s="60"/>
      <c r="ACK12905" s="60"/>
      <c r="ACL12905" s="60"/>
      <c r="ACM12905" s="60"/>
      <c r="ACN12905" s="60"/>
      <c r="ACO12905" s="60"/>
      <c r="ACP12905" s="60"/>
      <c r="ACQ12905" s="60"/>
      <c r="ACR12905" s="60"/>
      <c r="ACS12905" s="60"/>
      <c r="ACT12905" s="60"/>
      <c r="ACU12905" s="60"/>
      <c r="ACV12905" s="60"/>
      <c r="ACW12905" s="60"/>
      <c r="ACX12905" s="60"/>
      <c r="ACY12905" s="60">
        <v>0.89378684924268603</v>
      </c>
      <c r="ACZ12905" s="60"/>
      <c r="ADA12905" s="60"/>
      <c r="ADB12905" s="60"/>
      <c r="ADC12905" s="60"/>
      <c r="ADD12905" s="60"/>
      <c r="ADE12905" s="60"/>
    </row>
    <row r="12906" spans="760:785" x14ac:dyDescent="0.25">
      <c r="ACF12906" s="60"/>
      <c r="ACG12906" s="60"/>
      <c r="ACH12906" s="60"/>
      <c r="ACI12906" s="60"/>
      <c r="ACJ12906" s="60"/>
      <c r="ACK12906" s="60"/>
      <c r="ACL12906" s="60"/>
      <c r="ACM12906" s="60"/>
      <c r="ACN12906" s="60"/>
      <c r="ACO12906" s="60"/>
      <c r="ACP12906" s="60"/>
      <c r="ACQ12906" s="60"/>
      <c r="ACR12906" s="60"/>
      <c r="ACS12906" s="60"/>
      <c r="ACT12906" s="60"/>
      <c r="ACU12906" s="60"/>
      <c r="ACV12906" s="60"/>
      <c r="ACW12906" s="60"/>
      <c r="ACX12906" s="60"/>
      <c r="ACY12906" s="60">
        <v>0.89377751168654296</v>
      </c>
      <c r="ACZ12906" s="60"/>
      <c r="ADA12906" s="60"/>
      <c r="ADB12906" s="60"/>
      <c r="ADC12906" s="60"/>
      <c r="ADD12906" s="60"/>
      <c r="ADE12906" s="60"/>
    </row>
    <row r="12907" spans="760:785" x14ac:dyDescent="0.25">
      <c r="ACF12907" s="60"/>
      <c r="ACG12907" s="60"/>
      <c r="ACH12907" s="60"/>
      <c r="ACI12907" s="60"/>
      <c r="ACJ12907" s="60"/>
      <c r="ACK12907" s="60"/>
      <c r="ACL12907" s="60"/>
      <c r="ACM12907" s="60"/>
      <c r="ACN12907" s="60"/>
      <c r="ACO12907" s="60"/>
      <c r="ACP12907" s="60"/>
      <c r="ACQ12907" s="60"/>
      <c r="ACR12907" s="60"/>
      <c r="ACS12907" s="60"/>
      <c r="ACT12907" s="60"/>
      <c r="ACU12907" s="60"/>
      <c r="ACV12907" s="60"/>
      <c r="ACW12907" s="60"/>
      <c r="ACX12907" s="60"/>
      <c r="ACY12907" s="60">
        <v>0.89374781875938003</v>
      </c>
      <c r="ACZ12907" s="60"/>
      <c r="ADA12907" s="60"/>
      <c r="ADB12907" s="60"/>
      <c r="ADC12907" s="60"/>
      <c r="ADD12907" s="60"/>
      <c r="ADE12907" s="60"/>
    </row>
    <row r="12908" spans="760:785" x14ac:dyDescent="0.25">
      <c r="ACF12908" s="60"/>
      <c r="ACG12908" s="60"/>
      <c r="ACH12908" s="60"/>
      <c r="ACI12908" s="60"/>
      <c r="ACJ12908" s="60"/>
      <c r="ACK12908" s="60"/>
      <c r="ACL12908" s="60"/>
      <c r="ACM12908" s="60"/>
      <c r="ACN12908" s="60"/>
      <c r="ACO12908" s="60"/>
      <c r="ACP12908" s="60"/>
      <c r="ACQ12908" s="60"/>
      <c r="ACR12908" s="60"/>
      <c r="ACS12908" s="60"/>
      <c r="ACT12908" s="60"/>
      <c r="ACU12908" s="60"/>
      <c r="ACV12908" s="60"/>
      <c r="ACW12908" s="60"/>
      <c r="ACX12908" s="60"/>
      <c r="ACY12908" s="60">
        <v>0.89366154177984902</v>
      </c>
      <c r="ACZ12908" s="60"/>
      <c r="ADA12908" s="60"/>
      <c r="ADB12908" s="60"/>
      <c r="ADC12908" s="60"/>
      <c r="ADD12908" s="60"/>
      <c r="ADE12908" s="60"/>
    </row>
    <row r="12909" spans="760:785" x14ac:dyDescent="0.25">
      <c r="ACF12909" s="60"/>
      <c r="ACG12909" s="60"/>
      <c r="ACH12909" s="60"/>
      <c r="ACI12909" s="60"/>
      <c r="ACJ12909" s="60"/>
      <c r="ACK12909" s="60"/>
      <c r="ACL12909" s="60"/>
      <c r="ACM12909" s="60"/>
      <c r="ACN12909" s="60"/>
      <c r="ACO12909" s="60"/>
      <c r="ACP12909" s="60"/>
      <c r="ACQ12909" s="60"/>
      <c r="ACR12909" s="60"/>
      <c r="ACS12909" s="60"/>
      <c r="ACT12909" s="60"/>
      <c r="ACU12909" s="60"/>
      <c r="ACV12909" s="60"/>
      <c r="ACW12909" s="60"/>
      <c r="ACX12909" s="60"/>
      <c r="ACY12909" s="60">
        <v>0.89363693453500104</v>
      </c>
      <c r="ACZ12909" s="60"/>
      <c r="ADA12909" s="60"/>
      <c r="ADB12909" s="60"/>
      <c r="ADC12909" s="60"/>
      <c r="ADD12909" s="60"/>
      <c r="ADE12909" s="60"/>
    </row>
    <row r="12910" spans="760:785" x14ac:dyDescent="0.25">
      <c r="ACF12910" s="60"/>
      <c r="ACG12910" s="60"/>
      <c r="ACH12910" s="60"/>
      <c r="ACI12910" s="60"/>
      <c r="ACJ12910" s="60"/>
      <c r="ACK12910" s="60"/>
      <c r="ACL12910" s="60"/>
      <c r="ACM12910" s="60"/>
      <c r="ACN12910" s="60"/>
      <c r="ACO12910" s="60"/>
      <c r="ACP12910" s="60"/>
      <c r="ACQ12910" s="60"/>
      <c r="ACR12910" s="60"/>
      <c r="ACS12910" s="60"/>
      <c r="ACT12910" s="60"/>
      <c r="ACU12910" s="60"/>
      <c r="ACV12910" s="60"/>
      <c r="ACW12910" s="60"/>
      <c r="ACX12910" s="60"/>
      <c r="ACY12910" s="60">
        <v>0.893559126811728</v>
      </c>
      <c r="ACZ12910" s="60"/>
      <c r="ADA12910" s="60"/>
      <c r="ADB12910" s="60"/>
      <c r="ADC12910" s="60"/>
      <c r="ADD12910" s="60"/>
      <c r="ADE12910" s="60"/>
    </row>
    <row r="12911" spans="760:785" x14ac:dyDescent="0.25">
      <c r="ACF12911" s="60"/>
      <c r="ACG12911" s="60"/>
      <c r="ACH12911" s="60"/>
      <c r="ACI12911" s="60"/>
      <c r="ACJ12911" s="60"/>
      <c r="ACK12911" s="60"/>
      <c r="ACL12911" s="60"/>
      <c r="ACM12911" s="60"/>
      <c r="ACN12911" s="60"/>
      <c r="ACO12911" s="60"/>
      <c r="ACP12911" s="60"/>
      <c r="ACQ12911" s="60"/>
      <c r="ACR12911" s="60"/>
      <c r="ACS12911" s="60"/>
      <c r="ACT12911" s="60"/>
      <c r="ACU12911" s="60"/>
      <c r="ACV12911" s="60"/>
      <c r="ACW12911" s="60"/>
      <c r="ACX12911" s="60"/>
      <c r="ACY12911" s="60">
        <v>0.89355624056001304</v>
      </c>
      <c r="ACZ12911" s="60"/>
      <c r="ADA12911" s="60"/>
      <c r="ADB12911" s="60"/>
      <c r="ADC12911" s="60"/>
      <c r="ADD12911" s="60"/>
      <c r="ADE12911" s="60"/>
    </row>
    <row r="12912" spans="760:785" x14ac:dyDescent="0.25">
      <c r="ACF12912" s="60"/>
      <c r="ACG12912" s="60"/>
      <c r="ACH12912" s="60"/>
      <c r="ACI12912" s="60"/>
      <c r="ACJ12912" s="60"/>
      <c r="ACK12912" s="60"/>
      <c r="ACL12912" s="60"/>
      <c r="ACM12912" s="60"/>
      <c r="ACN12912" s="60"/>
      <c r="ACO12912" s="60"/>
      <c r="ACP12912" s="60"/>
      <c r="ACQ12912" s="60"/>
      <c r="ACR12912" s="60"/>
      <c r="ACS12912" s="60"/>
      <c r="ACT12912" s="60"/>
      <c r="ACU12912" s="60"/>
      <c r="ACV12912" s="60"/>
      <c r="ACW12912" s="60"/>
      <c r="ACX12912" s="60"/>
      <c r="ACY12912" s="60">
        <v>0.89351383472178203</v>
      </c>
      <c r="ACZ12912" s="60"/>
      <c r="ADA12912" s="60"/>
      <c r="ADB12912" s="60"/>
      <c r="ADC12912" s="60"/>
      <c r="ADD12912" s="60"/>
      <c r="ADE12912" s="60"/>
    </row>
    <row r="12913" spans="760:785" x14ac:dyDescent="0.25">
      <c r="ACF12913" s="60"/>
      <c r="ACG12913" s="60"/>
      <c r="ACH12913" s="60"/>
      <c r="ACI12913" s="60"/>
      <c r="ACJ12913" s="60"/>
      <c r="ACK12913" s="60"/>
      <c r="ACL12913" s="60"/>
      <c r="ACM12913" s="60"/>
      <c r="ACN12913" s="60"/>
      <c r="ACO12913" s="60"/>
      <c r="ACP12913" s="60"/>
      <c r="ACQ12913" s="60"/>
      <c r="ACR12913" s="60"/>
      <c r="ACS12913" s="60"/>
      <c r="ACT12913" s="60"/>
      <c r="ACU12913" s="60"/>
      <c r="ACV12913" s="60"/>
      <c r="ACW12913" s="60"/>
      <c r="ACX12913" s="60"/>
      <c r="ACY12913" s="60">
        <v>0.89347597794614697</v>
      </c>
      <c r="ACZ12913" s="60"/>
      <c r="ADA12913" s="60"/>
      <c r="ADB12913" s="60"/>
      <c r="ADC12913" s="60"/>
      <c r="ADD12913" s="60"/>
      <c r="ADE12913" s="60"/>
    </row>
    <row r="12914" spans="760:785" x14ac:dyDescent="0.25">
      <c r="ACF12914" s="60"/>
      <c r="ACG12914" s="60"/>
      <c r="ACH12914" s="60"/>
      <c r="ACI12914" s="60"/>
      <c r="ACJ12914" s="60"/>
      <c r="ACK12914" s="60"/>
      <c r="ACL12914" s="60"/>
      <c r="ACM12914" s="60"/>
      <c r="ACN12914" s="60"/>
      <c r="ACO12914" s="60"/>
      <c r="ACP12914" s="60"/>
      <c r="ACQ12914" s="60"/>
      <c r="ACR12914" s="60"/>
      <c r="ACS12914" s="60"/>
      <c r="ACT12914" s="60"/>
      <c r="ACU12914" s="60"/>
      <c r="ACV12914" s="60"/>
      <c r="ACW12914" s="60"/>
      <c r="ACX12914" s="60"/>
      <c r="ACY12914" s="60">
        <v>0.89342981808843402</v>
      </c>
      <c r="ACZ12914" s="60"/>
      <c r="ADA12914" s="60"/>
      <c r="ADB12914" s="60"/>
      <c r="ADC12914" s="60"/>
      <c r="ADD12914" s="60"/>
      <c r="ADE12914" s="60"/>
    </row>
    <row r="12915" spans="760:785" x14ac:dyDescent="0.25">
      <c r="ACF12915" s="60"/>
      <c r="ACG12915" s="60"/>
      <c r="ACH12915" s="60"/>
      <c r="ACI12915" s="60"/>
      <c r="ACJ12915" s="60"/>
      <c r="ACK12915" s="60"/>
      <c r="ACL12915" s="60"/>
      <c r="ACM12915" s="60"/>
      <c r="ACN12915" s="60"/>
      <c r="ACO12915" s="60"/>
      <c r="ACP12915" s="60"/>
      <c r="ACQ12915" s="60"/>
      <c r="ACR12915" s="60"/>
      <c r="ACS12915" s="60"/>
      <c r="ACT12915" s="60"/>
      <c r="ACU12915" s="60"/>
      <c r="ACV12915" s="60"/>
      <c r="ACW12915" s="60"/>
      <c r="ACX12915" s="60"/>
      <c r="ACY12915" s="60">
        <v>0.89342958101943004</v>
      </c>
      <c r="ACZ12915" s="60"/>
      <c r="ADA12915" s="60"/>
      <c r="ADB12915" s="60"/>
      <c r="ADC12915" s="60"/>
      <c r="ADD12915" s="60"/>
      <c r="ADE12915" s="60"/>
    </row>
    <row r="12916" spans="760:785" x14ac:dyDescent="0.25">
      <c r="ACF12916" s="60"/>
      <c r="ACG12916" s="60"/>
      <c r="ACH12916" s="60"/>
      <c r="ACI12916" s="60"/>
      <c r="ACJ12916" s="60"/>
      <c r="ACK12916" s="60"/>
      <c r="ACL12916" s="60"/>
      <c r="ACM12916" s="60"/>
      <c r="ACN12916" s="60"/>
      <c r="ACO12916" s="60"/>
      <c r="ACP12916" s="60"/>
      <c r="ACQ12916" s="60"/>
      <c r="ACR12916" s="60"/>
      <c r="ACS12916" s="60"/>
      <c r="ACT12916" s="60"/>
      <c r="ACU12916" s="60"/>
      <c r="ACV12916" s="60"/>
      <c r="ACW12916" s="60"/>
      <c r="ACX12916" s="60"/>
      <c r="ACY12916" s="60">
        <v>0.89340305293440503</v>
      </c>
      <c r="ACZ12916" s="60"/>
      <c r="ADA12916" s="60"/>
      <c r="ADB12916" s="60"/>
      <c r="ADC12916" s="60"/>
      <c r="ADD12916" s="60"/>
      <c r="ADE12916" s="60"/>
    </row>
    <row r="12917" spans="760:785" x14ac:dyDescent="0.25">
      <c r="ACF12917" s="60"/>
      <c r="ACG12917" s="60"/>
      <c r="ACH12917" s="60"/>
      <c r="ACI12917" s="60"/>
      <c r="ACJ12917" s="60"/>
      <c r="ACK12917" s="60"/>
      <c r="ACL12917" s="60"/>
      <c r="ACM12917" s="60"/>
      <c r="ACN12917" s="60"/>
      <c r="ACO12917" s="60"/>
      <c r="ACP12917" s="60"/>
      <c r="ACQ12917" s="60"/>
      <c r="ACR12917" s="60"/>
      <c r="ACS12917" s="60"/>
      <c r="ACT12917" s="60"/>
      <c r="ACU12917" s="60"/>
      <c r="ACV12917" s="60"/>
      <c r="ACW12917" s="60"/>
      <c r="ACX12917" s="60"/>
      <c r="ACY12917" s="60">
        <v>0.89339358516281897</v>
      </c>
      <c r="ACZ12917" s="60"/>
      <c r="ADA12917" s="60"/>
      <c r="ADB12917" s="60"/>
      <c r="ADC12917" s="60"/>
      <c r="ADD12917" s="60"/>
      <c r="ADE12917" s="60"/>
    </row>
    <row r="12918" spans="760:785" x14ac:dyDescent="0.25">
      <c r="ACF12918" s="60"/>
      <c r="ACG12918" s="60"/>
      <c r="ACH12918" s="60"/>
      <c r="ACI12918" s="60"/>
      <c r="ACJ12918" s="60"/>
      <c r="ACK12918" s="60"/>
      <c r="ACL12918" s="60"/>
      <c r="ACM12918" s="60"/>
      <c r="ACN12918" s="60"/>
      <c r="ACO12918" s="60"/>
      <c r="ACP12918" s="60"/>
      <c r="ACQ12918" s="60"/>
      <c r="ACR12918" s="60"/>
      <c r="ACS12918" s="60"/>
      <c r="ACT12918" s="60"/>
      <c r="ACU12918" s="60"/>
      <c r="ACV12918" s="60"/>
      <c r="ACW12918" s="60"/>
      <c r="ACX12918" s="60"/>
      <c r="ACY12918" s="60">
        <v>0.89339355070380599</v>
      </c>
      <c r="ACZ12918" s="60"/>
      <c r="ADA12918" s="60"/>
      <c r="ADB12918" s="60"/>
      <c r="ADC12918" s="60"/>
      <c r="ADD12918" s="60"/>
      <c r="ADE12918" s="60"/>
    </row>
    <row r="12919" spans="760:785" x14ac:dyDescent="0.25">
      <c r="ACF12919" s="60"/>
      <c r="ACG12919" s="60"/>
      <c r="ACH12919" s="60"/>
      <c r="ACI12919" s="60"/>
      <c r="ACJ12919" s="60"/>
      <c r="ACK12919" s="60"/>
      <c r="ACL12919" s="60"/>
      <c r="ACM12919" s="60"/>
      <c r="ACN12919" s="60"/>
      <c r="ACO12919" s="60"/>
      <c r="ACP12919" s="60"/>
      <c r="ACQ12919" s="60"/>
      <c r="ACR12919" s="60"/>
      <c r="ACS12919" s="60"/>
      <c r="ACT12919" s="60"/>
      <c r="ACU12919" s="60"/>
      <c r="ACV12919" s="60"/>
      <c r="ACW12919" s="60"/>
      <c r="ACX12919" s="60"/>
      <c r="ACY12919" s="60">
        <v>0.89331642183485405</v>
      </c>
      <c r="ACZ12919" s="60"/>
      <c r="ADA12919" s="60"/>
      <c r="ADB12919" s="60"/>
      <c r="ADC12919" s="60"/>
      <c r="ADD12919" s="60"/>
      <c r="ADE12919" s="60"/>
    </row>
    <row r="12920" spans="760:785" x14ac:dyDescent="0.25">
      <c r="ACF12920" s="60"/>
      <c r="ACG12920" s="60"/>
      <c r="ACH12920" s="60"/>
      <c r="ACI12920" s="60"/>
      <c r="ACJ12920" s="60"/>
      <c r="ACK12920" s="60"/>
      <c r="ACL12920" s="60"/>
      <c r="ACM12920" s="60"/>
      <c r="ACN12920" s="60"/>
      <c r="ACO12920" s="60"/>
      <c r="ACP12920" s="60"/>
      <c r="ACQ12920" s="60"/>
      <c r="ACR12920" s="60"/>
      <c r="ACS12920" s="60"/>
      <c r="ACT12920" s="60"/>
      <c r="ACU12920" s="60"/>
      <c r="ACV12920" s="60"/>
      <c r="ACW12920" s="60"/>
      <c r="ACX12920" s="60"/>
      <c r="ACY12920" s="60">
        <v>0.89327358633531295</v>
      </c>
      <c r="ACZ12920" s="60"/>
      <c r="ADA12920" s="60"/>
      <c r="ADB12920" s="60"/>
      <c r="ADC12920" s="60"/>
      <c r="ADD12920" s="60"/>
      <c r="ADE12920" s="60"/>
    </row>
    <row r="12921" spans="760:785" x14ac:dyDescent="0.25">
      <c r="ACF12921" s="60"/>
      <c r="ACG12921" s="60"/>
      <c r="ACH12921" s="60"/>
      <c r="ACI12921" s="60"/>
      <c r="ACJ12921" s="60"/>
      <c r="ACK12921" s="60"/>
      <c r="ACL12921" s="60"/>
      <c r="ACM12921" s="60"/>
      <c r="ACN12921" s="60"/>
      <c r="ACO12921" s="60"/>
      <c r="ACP12921" s="60"/>
      <c r="ACQ12921" s="60"/>
      <c r="ACR12921" s="60"/>
      <c r="ACS12921" s="60"/>
      <c r="ACT12921" s="60"/>
      <c r="ACU12921" s="60"/>
      <c r="ACV12921" s="60"/>
      <c r="ACW12921" s="60"/>
      <c r="ACX12921" s="60"/>
      <c r="ACY12921" s="60">
        <v>0.893249650937608</v>
      </c>
      <c r="ACZ12921" s="60"/>
      <c r="ADA12921" s="60"/>
      <c r="ADB12921" s="60"/>
      <c r="ADC12921" s="60"/>
      <c r="ADD12921" s="60"/>
      <c r="ADE12921" s="60"/>
    </row>
    <row r="12922" spans="760:785" x14ac:dyDescent="0.25">
      <c r="ACF12922" s="60"/>
      <c r="ACG12922" s="60"/>
      <c r="ACH12922" s="60"/>
      <c r="ACI12922" s="60"/>
      <c r="ACJ12922" s="60"/>
      <c r="ACK12922" s="60"/>
      <c r="ACL12922" s="60"/>
      <c r="ACM12922" s="60"/>
      <c r="ACN12922" s="60"/>
      <c r="ACO12922" s="60"/>
      <c r="ACP12922" s="60"/>
      <c r="ACQ12922" s="60"/>
      <c r="ACR12922" s="60"/>
      <c r="ACS12922" s="60"/>
      <c r="ACT12922" s="60"/>
      <c r="ACU12922" s="60"/>
      <c r="ACV12922" s="60"/>
      <c r="ACW12922" s="60"/>
      <c r="ACX12922" s="60"/>
      <c r="ACY12922" s="60">
        <v>0.89321508214595202</v>
      </c>
      <c r="ACZ12922" s="60"/>
      <c r="ADA12922" s="60"/>
      <c r="ADB12922" s="60"/>
      <c r="ADC12922" s="60"/>
      <c r="ADD12922" s="60"/>
      <c r="ADE12922" s="60"/>
    </row>
    <row r="12923" spans="760:785" x14ac:dyDescent="0.25">
      <c r="ACF12923" s="60"/>
      <c r="ACG12923" s="60"/>
      <c r="ACH12923" s="60"/>
      <c r="ACI12923" s="60"/>
      <c r="ACJ12923" s="60"/>
      <c r="ACK12923" s="60"/>
      <c r="ACL12923" s="60"/>
      <c r="ACM12923" s="60"/>
      <c r="ACN12923" s="60"/>
      <c r="ACO12923" s="60"/>
      <c r="ACP12923" s="60"/>
      <c r="ACQ12923" s="60"/>
      <c r="ACR12923" s="60"/>
      <c r="ACS12923" s="60"/>
      <c r="ACT12923" s="60"/>
      <c r="ACU12923" s="60"/>
      <c r="ACV12923" s="60"/>
      <c r="ACW12923" s="60"/>
      <c r="ACX12923" s="60"/>
      <c r="ACY12923" s="60">
        <v>0.89314071954246799</v>
      </c>
      <c r="ACZ12923" s="60"/>
      <c r="ADA12923" s="60"/>
      <c r="ADB12923" s="60"/>
      <c r="ADC12923" s="60"/>
      <c r="ADD12923" s="60"/>
      <c r="ADE12923" s="60"/>
    </row>
    <row r="12924" spans="760:785" x14ac:dyDescent="0.25">
      <c r="ACF12924" s="60"/>
      <c r="ACG12924" s="60"/>
      <c r="ACH12924" s="60"/>
      <c r="ACI12924" s="60"/>
      <c r="ACJ12924" s="60"/>
      <c r="ACK12924" s="60"/>
      <c r="ACL12924" s="60"/>
      <c r="ACM12924" s="60"/>
      <c r="ACN12924" s="60"/>
      <c r="ACO12924" s="60"/>
      <c r="ACP12924" s="60"/>
      <c r="ACQ12924" s="60"/>
      <c r="ACR12924" s="60"/>
      <c r="ACS12924" s="60"/>
      <c r="ACT12924" s="60"/>
      <c r="ACU12924" s="60"/>
      <c r="ACV12924" s="60"/>
      <c r="ACW12924" s="60"/>
      <c r="ACX12924" s="60"/>
      <c r="ACY12924" s="60">
        <v>0.893135177605066</v>
      </c>
      <c r="ACZ12924" s="60"/>
      <c r="ADA12924" s="60"/>
      <c r="ADB12924" s="60"/>
      <c r="ADC12924" s="60"/>
      <c r="ADD12924" s="60"/>
      <c r="ADE12924" s="60"/>
    </row>
    <row r="12925" spans="760:785" x14ac:dyDescent="0.25">
      <c r="ACF12925" s="60"/>
      <c r="ACG12925" s="60"/>
      <c r="ACH12925" s="60"/>
      <c r="ACI12925" s="60"/>
      <c r="ACJ12925" s="60"/>
      <c r="ACK12925" s="60"/>
      <c r="ACL12925" s="60"/>
      <c r="ACM12925" s="60"/>
      <c r="ACN12925" s="60"/>
      <c r="ACO12925" s="60"/>
      <c r="ACP12925" s="60"/>
      <c r="ACQ12925" s="60"/>
      <c r="ACR12925" s="60"/>
      <c r="ACS12925" s="60"/>
      <c r="ACT12925" s="60"/>
      <c r="ACU12925" s="60"/>
      <c r="ACV12925" s="60"/>
      <c r="ACW12925" s="60"/>
      <c r="ACX12925" s="60"/>
      <c r="ACY12925" s="60">
        <v>0.89308998875896894</v>
      </c>
      <c r="ACZ12925" s="60"/>
      <c r="ADA12925" s="60"/>
      <c r="ADB12925" s="60"/>
      <c r="ADC12925" s="60"/>
      <c r="ADD12925" s="60"/>
      <c r="ADE12925" s="60"/>
    </row>
    <row r="12926" spans="760:785" x14ac:dyDescent="0.25">
      <c r="ACF12926" s="60"/>
      <c r="ACG12926" s="60"/>
      <c r="ACH12926" s="60"/>
      <c r="ACI12926" s="60"/>
      <c r="ACJ12926" s="60"/>
      <c r="ACK12926" s="60"/>
      <c r="ACL12926" s="60"/>
      <c r="ACM12926" s="60"/>
      <c r="ACN12926" s="60"/>
      <c r="ACO12926" s="60"/>
      <c r="ACP12926" s="60"/>
      <c r="ACQ12926" s="60"/>
      <c r="ACR12926" s="60"/>
      <c r="ACS12926" s="60"/>
      <c r="ACT12926" s="60"/>
      <c r="ACU12926" s="60"/>
      <c r="ACV12926" s="60"/>
      <c r="ACW12926" s="60"/>
      <c r="ACX12926" s="60"/>
      <c r="ACY12926" s="60">
        <v>0.89303798884942398</v>
      </c>
      <c r="ACZ12926" s="60"/>
      <c r="ADA12926" s="60"/>
      <c r="ADB12926" s="60"/>
      <c r="ADC12926" s="60"/>
      <c r="ADD12926" s="60"/>
      <c r="ADE12926" s="60"/>
    </row>
    <row r="12927" spans="760:785" x14ac:dyDescent="0.25">
      <c r="ACF12927" s="60"/>
      <c r="ACG12927" s="60"/>
      <c r="ACH12927" s="60"/>
      <c r="ACI12927" s="60"/>
      <c r="ACJ12927" s="60"/>
      <c r="ACK12927" s="60"/>
      <c r="ACL12927" s="60"/>
      <c r="ACM12927" s="60"/>
      <c r="ACN12927" s="60"/>
      <c r="ACO12927" s="60"/>
      <c r="ACP12927" s="60"/>
      <c r="ACQ12927" s="60"/>
      <c r="ACR12927" s="60"/>
      <c r="ACS12927" s="60"/>
      <c r="ACT12927" s="60"/>
      <c r="ACU12927" s="60"/>
      <c r="ACV12927" s="60"/>
      <c r="ACW12927" s="60"/>
      <c r="ACX12927" s="60"/>
      <c r="ACY12927" s="60">
        <v>0.89303297918694402</v>
      </c>
      <c r="ACZ12927" s="60"/>
      <c r="ADA12927" s="60"/>
      <c r="ADB12927" s="60"/>
      <c r="ADC12927" s="60"/>
      <c r="ADD12927" s="60"/>
      <c r="ADE12927" s="60"/>
    </row>
    <row r="12928" spans="760:785" x14ac:dyDescent="0.25">
      <c r="ACF12928" s="60"/>
      <c r="ACG12928" s="60"/>
      <c r="ACH12928" s="60"/>
      <c r="ACI12928" s="60"/>
      <c r="ACJ12928" s="60"/>
      <c r="ACK12928" s="60"/>
      <c r="ACL12928" s="60"/>
      <c r="ACM12928" s="60"/>
      <c r="ACN12928" s="60"/>
      <c r="ACO12928" s="60"/>
      <c r="ACP12928" s="60"/>
      <c r="ACQ12928" s="60"/>
      <c r="ACR12928" s="60"/>
      <c r="ACS12928" s="60"/>
      <c r="ACT12928" s="60"/>
      <c r="ACU12928" s="60"/>
      <c r="ACV12928" s="60"/>
      <c r="ACW12928" s="60"/>
      <c r="ACX12928" s="60"/>
      <c r="ACY12928" s="60">
        <v>0.89301755203010003</v>
      </c>
      <c r="ACZ12928" s="60"/>
      <c r="ADA12928" s="60"/>
      <c r="ADB12928" s="60"/>
      <c r="ADC12928" s="60"/>
      <c r="ADD12928" s="60"/>
      <c r="ADE12928" s="60"/>
    </row>
    <row r="12929" spans="760:785" x14ac:dyDescent="0.25">
      <c r="ACF12929" s="60"/>
      <c r="ACG12929" s="60"/>
      <c r="ACH12929" s="60"/>
      <c r="ACI12929" s="60"/>
      <c r="ACJ12929" s="60"/>
      <c r="ACK12929" s="60"/>
      <c r="ACL12929" s="60"/>
      <c r="ACM12929" s="60"/>
      <c r="ACN12929" s="60"/>
      <c r="ACO12929" s="60"/>
      <c r="ACP12929" s="60"/>
      <c r="ACQ12929" s="60"/>
      <c r="ACR12929" s="60"/>
      <c r="ACS12929" s="60"/>
      <c r="ACT12929" s="60"/>
      <c r="ACU12929" s="60"/>
      <c r="ACV12929" s="60"/>
      <c r="ACW12929" s="60"/>
      <c r="ACX12929" s="60"/>
      <c r="ACY12929" s="60">
        <v>0.89301555844300795</v>
      </c>
      <c r="ACZ12929" s="60"/>
      <c r="ADA12929" s="60"/>
      <c r="ADB12929" s="60"/>
      <c r="ADC12929" s="60"/>
      <c r="ADD12929" s="60"/>
      <c r="ADE12929" s="60"/>
    </row>
    <row r="12930" spans="760:785" x14ac:dyDescent="0.25">
      <c r="ACF12930" s="60"/>
      <c r="ACG12930" s="60"/>
      <c r="ACH12930" s="60"/>
      <c r="ACI12930" s="60"/>
      <c r="ACJ12930" s="60"/>
      <c r="ACK12930" s="60"/>
      <c r="ACL12930" s="60"/>
      <c r="ACM12930" s="60"/>
      <c r="ACN12930" s="60"/>
      <c r="ACO12930" s="60"/>
      <c r="ACP12930" s="60"/>
      <c r="ACQ12930" s="60"/>
      <c r="ACR12930" s="60"/>
      <c r="ACS12930" s="60"/>
      <c r="ACT12930" s="60"/>
      <c r="ACU12930" s="60"/>
      <c r="ACV12930" s="60"/>
      <c r="ACW12930" s="60"/>
      <c r="ACX12930" s="60"/>
      <c r="ACY12930" s="60">
        <v>0.89295764566428204</v>
      </c>
      <c r="ACZ12930" s="60"/>
      <c r="ADA12930" s="60"/>
      <c r="ADB12930" s="60"/>
      <c r="ADC12930" s="60"/>
      <c r="ADD12930" s="60"/>
      <c r="ADE12930" s="60"/>
    </row>
    <row r="12931" spans="760:785" x14ac:dyDescent="0.25">
      <c r="ACF12931" s="60"/>
      <c r="ACG12931" s="60"/>
      <c r="ACH12931" s="60"/>
      <c r="ACI12931" s="60"/>
      <c r="ACJ12931" s="60"/>
      <c r="ACK12931" s="60"/>
      <c r="ACL12931" s="60"/>
      <c r="ACM12931" s="60"/>
      <c r="ACN12931" s="60"/>
      <c r="ACO12931" s="60"/>
      <c r="ACP12931" s="60"/>
      <c r="ACQ12931" s="60"/>
      <c r="ACR12931" s="60"/>
      <c r="ACS12931" s="60"/>
      <c r="ACT12931" s="60"/>
      <c r="ACU12931" s="60"/>
      <c r="ACV12931" s="60"/>
      <c r="ACW12931" s="60"/>
      <c r="ACX12931" s="60"/>
      <c r="ACY12931" s="60">
        <v>0.89295322692887202</v>
      </c>
      <c r="ACZ12931" s="60"/>
      <c r="ADA12931" s="60"/>
      <c r="ADB12931" s="60"/>
      <c r="ADC12931" s="60"/>
      <c r="ADD12931" s="60"/>
      <c r="ADE12931" s="60"/>
    </row>
    <row r="12932" spans="760:785" x14ac:dyDescent="0.25">
      <c r="ACF12932" s="60"/>
      <c r="ACG12932" s="60"/>
      <c r="ACH12932" s="60"/>
      <c r="ACI12932" s="60"/>
      <c r="ACJ12932" s="60"/>
      <c r="ACK12932" s="60"/>
      <c r="ACL12932" s="60"/>
      <c r="ACM12932" s="60"/>
      <c r="ACN12932" s="60"/>
      <c r="ACO12932" s="60"/>
      <c r="ACP12932" s="60"/>
      <c r="ACQ12932" s="60"/>
      <c r="ACR12932" s="60"/>
      <c r="ACS12932" s="60"/>
      <c r="ACT12932" s="60"/>
      <c r="ACU12932" s="60"/>
      <c r="ACV12932" s="60"/>
      <c r="ACW12932" s="60"/>
      <c r="ACX12932" s="60"/>
      <c r="ACY12932" s="60">
        <v>0.89293355793285201</v>
      </c>
      <c r="ACZ12932" s="60"/>
      <c r="ADA12932" s="60"/>
      <c r="ADB12932" s="60"/>
      <c r="ADC12932" s="60"/>
      <c r="ADD12932" s="60"/>
      <c r="ADE12932" s="60"/>
    </row>
    <row r="12933" spans="760:785" x14ac:dyDescent="0.25">
      <c r="ACF12933" s="60"/>
      <c r="ACG12933" s="60"/>
      <c r="ACH12933" s="60"/>
      <c r="ACI12933" s="60"/>
      <c r="ACJ12933" s="60"/>
      <c r="ACK12933" s="60"/>
      <c r="ACL12933" s="60"/>
      <c r="ACM12933" s="60"/>
      <c r="ACN12933" s="60"/>
      <c r="ACO12933" s="60"/>
      <c r="ACP12933" s="60"/>
      <c r="ACQ12933" s="60"/>
      <c r="ACR12933" s="60"/>
      <c r="ACS12933" s="60"/>
      <c r="ACT12933" s="60"/>
      <c r="ACU12933" s="60"/>
      <c r="ACV12933" s="60"/>
      <c r="ACW12933" s="60"/>
      <c r="ACX12933" s="60"/>
      <c r="ACY12933" s="60">
        <v>0.89287519185185704</v>
      </c>
      <c r="ACZ12933" s="60"/>
      <c r="ADA12933" s="60"/>
      <c r="ADB12933" s="60"/>
      <c r="ADC12933" s="60"/>
      <c r="ADD12933" s="60"/>
      <c r="ADE12933" s="60"/>
    </row>
    <row r="12934" spans="760:785" x14ac:dyDescent="0.25">
      <c r="ACF12934" s="60"/>
      <c r="ACG12934" s="60"/>
      <c r="ACH12934" s="60"/>
      <c r="ACI12934" s="60"/>
      <c r="ACJ12934" s="60"/>
      <c r="ACK12934" s="60"/>
      <c r="ACL12934" s="60"/>
      <c r="ACM12934" s="60"/>
      <c r="ACN12934" s="60"/>
      <c r="ACO12934" s="60"/>
      <c r="ACP12934" s="60"/>
      <c r="ACQ12934" s="60"/>
      <c r="ACR12934" s="60"/>
      <c r="ACS12934" s="60"/>
      <c r="ACT12934" s="60"/>
      <c r="ACU12934" s="60"/>
      <c r="ACV12934" s="60"/>
      <c r="ACW12934" s="60"/>
      <c r="ACX12934" s="60"/>
      <c r="ACY12934" s="60">
        <v>0.89286939654870301</v>
      </c>
      <c r="ACZ12934" s="60"/>
      <c r="ADA12934" s="60"/>
      <c r="ADB12934" s="60"/>
      <c r="ADC12934" s="60"/>
      <c r="ADD12934" s="60"/>
      <c r="ADE12934" s="60"/>
    </row>
    <row r="12935" spans="760:785" x14ac:dyDescent="0.25">
      <c r="ACF12935" s="60"/>
      <c r="ACG12935" s="60"/>
      <c r="ACH12935" s="60"/>
      <c r="ACI12935" s="60"/>
      <c r="ACJ12935" s="60"/>
      <c r="ACK12935" s="60"/>
      <c r="ACL12935" s="60"/>
      <c r="ACM12935" s="60"/>
      <c r="ACN12935" s="60"/>
      <c r="ACO12935" s="60"/>
      <c r="ACP12935" s="60"/>
      <c r="ACQ12935" s="60"/>
      <c r="ACR12935" s="60"/>
      <c r="ACS12935" s="60"/>
      <c r="ACT12935" s="60"/>
      <c r="ACU12935" s="60"/>
      <c r="ACV12935" s="60"/>
      <c r="ACW12935" s="60"/>
      <c r="ACX12935" s="60"/>
      <c r="ACY12935" s="60">
        <v>0.892835750649977</v>
      </c>
      <c r="ACZ12935" s="60"/>
      <c r="ADA12935" s="60"/>
      <c r="ADB12935" s="60"/>
      <c r="ADC12935" s="60"/>
      <c r="ADD12935" s="60"/>
      <c r="ADE12935" s="60"/>
    </row>
    <row r="12936" spans="760:785" x14ac:dyDescent="0.25">
      <c r="ACF12936" s="60"/>
      <c r="ACG12936" s="60"/>
      <c r="ACH12936" s="60"/>
      <c r="ACI12936" s="60"/>
      <c r="ACJ12936" s="60"/>
      <c r="ACK12936" s="60"/>
      <c r="ACL12936" s="60"/>
      <c r="ACM12936" s="60"/>
      <c r="ACN12936" s="60"/>
      <c r="ACO12936" s="60"/>
      <c r="ACP12936" s="60"/>
      <c r="ACQ12936" s="60"/>
      <c r="ACR12936" s="60"/>
      <c r="ACS12936" s="60"/>
      <c r="ACT12936" s="60"/>
      <c r="ACU12936" s="60"/>
      <c r="ACV12936" s="60"/>
      <c r="ACW12936" s="60"/>
      <c r="ACX12936" s="60"/>
      <c r="ACY12936" s="60">
        <v>0.89280934030441494</v>
      </c>
      <c r="ACZ12936" s="60"/>
      <c r="ADA12936" s="60"/>
      <c r="ADB12936" s="60"/>
      <c r="ADC12936" s="60"/>
      <c r="ADD12936" s="60"/>
      <c r="ADE12936" s="60"/>
    </row>
    <row r="12937" spans="760:785" x14ac:dyDescent="0.25">
      <c r="ACF12937" s="60"/>
      <c r="ACG12937" s="60"/>
      <c r="ACH12937" s="60"/>
      <c r="ACI12937" s="60"/>
      <c r="ACJ12937" s="60"/>
      <c r="ACK12937" s="60"/>
      <c r="ACL12937" s="60"/>
      <c r="ACM12937" s="60"/>
      <c r="ACN12937" s="60"/>
      <c r="ACO12937" s="60"/>
      <c r="ACP12937" s="60"/>
      <c r="ACQ12937" s="60"/>
      <c r="ACR12937" s="60"/>
      <c r="ACS12937" s="60"/>
      <c r="ACT12937" s="60"/>
      <c r="ACU12937" s="60"/>
      <c r="ACV12937" s="60"/>
      <c r="ACW12937" s="60"/>
      <c r="ACX12937" s="60"/>
      <c r="ACY12937" s="60">
        <v>0.89278084889057396</v>
      </c>
      <c r="ACZ12937" s="60"/>
      <c r="ADA12937" s="60"/>
      <c r="ADB12937" s="60"/>
      <c r="ADC12937" s="60"/>
      <c r="ADD12937" s="60"/>
      <c r="ADE12937" s="60"/>
    </row>
    <row r="12938" spans="760:785" x14ac:dyDescent="0.25">
      <c r="ACF12938" s="60"/>
      <c r="ACG12938" s="60"/>
      <c r="ACH12938" s="60"/>
      <c r="ACI12938" s="60"/>
      <c r="ACJ12938" s="60"/>
      <c r="ACK12938" s="60"/>
      <c r="ACL12938" s="60"/>
      <c r="ACM12938" s="60"/>
      <c r="ACN12938" s="60"/>
      <c r="ACO12938" s="60"/>
      <c r="ACP12938" s="60"/>
      <c r="ACQ12938" s="60"/>
      <c r="ACR12938" s="60"/>
      <c r="ACS12938" s="60"/>
      <c r="ACT12938" s="60"/>
      <c r="ACU12938" s="60"/>
      <c r="ACV12938" s="60"/>
      <c r="ACW12938" s="60"/>
      <c r="ACX12938" s="60"/>
      <c r="ACY12938" s="60">
        <v>0.89275335877402695</v>
      </c>
      <c r="ACZ12938" s="60"/>
      <c r="ADA12938" s="60"/>
      <c r="ADB12938" s="60"/>
      <c r="ADC12938" s="60"/>
      <c r="ADD12938" s="60"/>
      <c r="ADE12938" s="60"/>
    </row>
    <row r="12939" spans="760:785" x14ac:dyDescent="0.25">
      <c r="ACF12939" s="60"/>
      <c r="ACG12939" s="60"/>
      <c r="ACH12939" s="60"/>
      <c r="ACI12939" s="60"/>
      <c r="ACJ12939" s="60"/>
      <c r="ACK12939" s="60"/>
      <c r="ACL12939" s="60"/>
      <c r="ACM12939" s="60"/>
      <c r="ACN12939" s="60"/>
      <c r="ACO12939" s="60"/>
      <c r="ACP12939" s="60"/>
      <c r="ACQ12939" s="60"/>
      <c r="ACR12939" s="60"/>
      <c r="ACS12939" s="60"/>
      <c r="ACT12939" s="60"/>
      <c r="ACU12939" s="60"/>
      <c r="ACV12939" s="60"/>
      <c r="ACW12939" s="60"/>
      <c r="ACX12939" s="60"/>
      <c r="ACY12939" s="60">
        <v>0.89274386596078303</v>
      </c>
      <c r="ACZ12939" s="60"/>
      <c r="ADA12939" s="60"/>
      <c r="ADB12939" s="60"/>
      <c r="ADC12939" s="60"/>
      <c r="ADD12939" s="60"/>
      <c r="ADE12939" s="60"/>
    </row>
    <row r="12940" spans="760:785" x14ac:dyDescent="0.25">
      <c r="ACF12940" s="60"/>
      <c r="ACG12940" s="60"/>
      <c r="ACH12940" s="60"/>
      <c r="ACI12940" s="60"/>
      <c r="ACJ12940" s="60"/>
      <c r="ACK12940" s="60"/>
      <c r="ACL12940" s="60"/>
      <c r="ACM12940" s="60"/>
      <c r="ACN12940" s="60"/>
      <c r="ACO12940" s="60"/>
      <c r="ACP12940" s="60"/>
      <c r="ACQ12940" s="60"/>
      <c r="ACR12940" s="60"/>
      <c r="ACS12940" s="60"/>
      <c r="ACT12940" s="60"/>
      <c r="ACU12940" s="60"/>
      <c r="ACV12940" s="60"/>
      <c r="ACW12940" s="60"/>
      <c r="ACX12940" s="60"/>
      <c r="ACY12940" s="60">
        <v>0.89274288885289399</v>
      </c>
      <c r="ACZ12940" s="60"/>
      <c r="ADA12940" s="60"/>
      <c r="ADB12940" s="60"/>
      <c r="ADC12940" s="60"/>
      <c r="ADD12940" s="60"/>
      <c r="ADE12940" s="60"/>
    </row>
    <row r="12941" spans="760:785" x14ac:dyDescent="0.25">
      <c r="ACF12941" s="60"/>
      <c r="ACG12941" s="60"/>
      <c r="ACH12941" s="60"/>
      <c r="ACI12941" s="60"/>
      <c r="ACJ12941" s="60"/>
      <c r="ACK12941" s="60"/>
      <c r="ACL12941" s="60"/>
      <c r="ACM12941" s="60"/>
      <c r="ACN12941" s="60"/>
      <c r="ACO12941" s="60"/>
      <c r="ACP12941" s="60"/>
      <c r="ACQ12941" s="60"/>
      <c r="ACR12941" s="60"/>
      <c r="ACS12941" s="60"/>
      <c r="ACT12941" s="60"/>
      <c r="ACU12941" s="60"/>
      <c r="ACV12941" s="60"/>
      <c r="ACW12941" s="60"/>
      <c r="ACX12941" s="60"/>
      <c r="ACY12941" s="60">
        <v>0.89274115614760896</v>
      </c>
      <c r="ACZ12941" s="60"/>
      <c r="ADA12941" s="60"/>
      <c r="ADB12941" s="60"/>
      <c r="ADC12941" s="60"/>
      <c r="ADD12941" s="60"/>
      <c r="ADE12941" s="60"/>
    </row>
    <row r="12942" spans="760:785" x14ac:dyDescent="0.25">
      <c r="ACF12942" s="60"/>
      <c r="ACG12942" s="60"/>
      <c r="ACH12942" s="60"/>
      <c r="ACI12942" s="60"/>
      <c r="ACJ12942" s="60"/>
      <c r="ACK12942" s="60"/>
      <c r="ACL12942" s="60"/>
      <c r="ACM12942" s="60"/>
      <c r="ACN12942" s="60"/>
      <c r="ACO12942" s="60"/>
      <c r="ACP12942" s="60"/>
      <c r="ACQ12942" s="60"/>
      <c r="ACR12942" s="60"/>
      <c r="ACS12942" s="60"/>
      <c r="ACT12942" s="60"/>
      <c r="ACU12942" s="60"/>
      <c r="ACV12942" s="60"/>
      <c r="ACW12942" s="60"/>
      <c r="ACX12942" s="60"/>
      <c r="ACY12942" s="60">
        <v>0.89269398151193102</v>
      </c>
      <c r="ACZ12942" s="60"/>
      <c r="ADA12942" s="60"/>
      <c r="ADB12942" s="60"/>
      <c r="ADC12942" s="60"/>
      <c r="ADD12942" s="60"/>
      <c r="ADE12942" s="60"/>
    </row>
    <row r="12943" spans="760:785" x14ac:dyDescent="0.25">
      <c r="ACF12943" s="60"/>
      <c r="ACG12943" s="60"/>
      <c r="ACH12943" s="60"/>
      <c r="ACI12943" s="60"/>
      <c r="ACJ12943" s="60"/>
      <c r="ACK12943" s="60"/>
      <c r="ACL12943" s="60"/>
      <c r="ACM12943" s="60"/>
      <c r="ACN12943" s="60"/>
      <c r="ACO12943" s="60"/>
      <c r="ACP12943" s="60"/>
      <c r="ACQ12943" s="60"/>
      <c r="ACR12943" s="60"/>
      <c r="ACS12943" s="60"/>
      <c r="ACT12943" s="60"/>
      <c r="ACU12943" s="60"/>
      <c r="ACV12943" s="60"/>
      <c r="ACW12943" s="60"/>
      <c r="ACX12943" s="60"/>
      <c r="ACY12943" s="60">
        <v>0.89264828726828904</v>
      </c>
      <c r="ACZ12943" s="60"/>
      <c r="ADA12943" s="60"/>
      <c r="ADB12943" s="60"/>
      <c r="ADC12943" s="60"/>
      <c r="ADD12943" s="60"/>
      <c r="ADE12943" s="60"/>
    </row>
    <row r="12944" spans="760:785" x14ac:dyDescent="0.25">
      <c r="ACF12944" s="60"/>
      <c r="ACG12944" s="60"/>
      <c r="ACH12944" s="60"/>
      <c r="ACI12944" s="60"/>
      <c r="ACJ12944" s="60"/>
      <c r="ACK12944" s="60"/>
      <c r="ACL12944" s="60"/>
      <c r="ACM12944" s="60"/>
      <c r="ACN12944" s="60"/>
      <c r="ACO12944" s="60"/>
      <c r="ACP12944" s="60"/>
      <c r="ACQ12944" s="60"/>
      <c r="ACR12944" s="60"/>
      <c r="ACS12944" s="60"/>
      <c r="ACT12944" s="60"/>
      <c r="ACU12944" s="60"/>
      <c r="ACV12944" s="60"/>
      <c r="ACW12944" s="60"/>
      <c r="ACX12944" s="60"/>
      <c r="ACY12944" s="60">
        <v>0.89260820295260901</v>
      </c>
      <c r="ACZ12944" s="60"/>
      <c r="ADA12944" s="60"/>
      <c r="ADB12944" s="60"/>
      <c r="ADC12944" s="60"/>
      <c r="ADD12944" s="60"/>
      <c r="ADE12944" s="60"/>
    </row>
    <row r="12945" spans="760:785" x14ac:dyDescent="0.25">
      <c r="ACF12945" s="60"/>
      <c r="ACG12945" s="60"/>
      <c r="ACH12945" s="60"/>
      <c r="ACI12945" s="60"/>
      <c r="ACJ12945" s="60"/>
      <c r="ACK12945" s="60"/>
      <c r="ACL12945" s="60"/>
      <c r="ACM12945" s="60"/>
      <c r="ACN12945" s="60"/>
      <c r="ACO12945" s="60"/>
      <c r="ACP12945" s="60"/>
      <c r="ACQ12945" s="60"/>
      <c r="ACR12945" s="60"/>
      <c r="ACS12945" s="60"/>
      <c r="ACT12945" s="60"/>
      <c r="ACU12945" s="60"/>
      <c r="ACV12945" s="60"/>
      <c r="ACW12945" s="60"/>
      <c r="ACX12945" s="60"/>
      <c r="ACY12945" s="60">
        <v>0.89260735645860501</v>
      </c>
      <c r="ACZ12945" s="60"/>
      <c r="ADA12945" s="60"/>
      <c r="ADB12945" s="60"/>
      <c r="ADC12945" s="60"/>
      <c r="ADD12945" s="60"/>
      <c r="ADE12945" s="60"/>
    </row>
    <row r="12946" spans="760:785" x14ac:dyDescent="0.25">
      <c r="ACF12946" s="60"/>
      <c r="ACG12946" s="60"/>
      <c r="ACH12946" s="60"/>
      <c r="ACI12946" s="60"/>
      <c r="ACJ12946" s="60"/>
      <c r="ACK12946" s="60"/>
      <c r="ACL12946" s="60"/>
      <c r="ACM12946" s="60"/>
      <c r="ACN12946" s="60"/>
      <c r="ACO12946" s="60"/>
      <c r="ACP12946" s="60"/>
      <c r="ACQ12946" s="60"/>
      <c r="ACR12946" s="60"/>
      <c r="ACS12946" s="60"/>
      <c r="ACT12946" s="60"/>
      <c r="ACU12946" s="60"/>
      <c r="ACV12946" s="60"/>
      <c r="ACW12946" s="60"/>
      <c r="ACX12946" s="60"/>
      <c r="ACY12946" s="60">
        <v>0.89257788012727601</v>
      </c>
      <c r="ACZ12946" s="60"/>
      <c r="ADA12946" s="60"/>
      <c r="ADB12946" s="60"/>
      <c r="ADC12946" s="60"/>
      <c r="ADD12946" s="60"/>
      <c r="ADE12946" s="60"/>
    </row>
    <row r="12947" spans="760:785" x14ac:dyDescent="0.25">
      <c r="ACF12947" s="60"/>
      <c r="ACG12947" s="60"/>
      <c r="ACH12947" s="60"/>
      <c r="ACI12947" s="60"/>
      <c r="ACJ12947" s="60"/>
      <c r="ACK12947" s="60"/>
      <c r="ACL12947" s="60"/>
      <c r="ACM12947" s="60"/>
      <c r="ACN12947" s="60"/>
      <c r="ACO12947" s="60"/>
      <c r="ACP12947" s="60"/>
      <c r="ACQ12947" s="60"/>
      <c r="ACR12947" s="60"/>
      <c r="ACS12947" s="60"/>
      <c r="ACT12947" s="60"/>
      <c r="ACU12947" s="60"/>
      <c r="ACV12947" s="60"/>
      <c r="ACW12947" s="60"/>
      <c r="ACX12947" s="60"/>
      <c r="ACY12947" s="60">
        <v>0.89253786115051403</v>
      </c>
      <c r="ACZ12947" s="60"/>
      <c r="ADA12947" s="60"/>
      <c r="ADB12947" s="60"/>
      <c r="ADC12947" s="60"/>
      <c r="ADD12947" s="60"/>
      <c r="ADE12947" s="60"/>
    </row>
    <row r="12948" spans="760:785" x14ac:dyDescent="0.25">
      <c r="ACF12948" s="60"/>
      <c r="ACG12948" s="60"/>
      <c r="ACH12948" s="60"/>
      <c r="ACI12948" s="60"/>
      <c r="ACJ12948" s="60"/>
      <c r="ACK12948" s="60"/>
      <c r="ACL12948" s="60"/>
      <c r="ACM12948" s="60"/>
      <c r="ACN12948" s="60"/>
      <c r="ACO12948" s="60"/>
      <c r="ACP12948" s="60"/>
      <c r="ACQ12948" s="60"/>
      <c r="ACR12948" s="60"/>
      <c r="ACS12948" s="60"/>
      <c r="ACT12948" s="60"/>
      <c r="ACU12948" s="60"/>
      <c r="ACV12948" s="60"/>
      <c r="ACW12948" s="60"/>
      <c r="ACX12948" s="60"/>
      <c r="ACY12948" s="60">
        <v>0.89253316429394003</v>
      </c>
      <c r="ACZ12948" s="60"/>
      <c r="ADA12948" s="60"/>
      <c r="ADB12948" s="60"/>
      <c r="ADC12948" s="60"/>
      <c r="ADD12948" s="60"/>
      <c r="ADE12948" s="60"/>
    </row>
    <row r="12949" spans="760:785" x14ac:dyDescent="0.25">
      <c r="ACF12949" s="60"/>
      <c r="ACG12949" s="60"/>
      <c r="ACH12949" s="60"/>
      <c r="ACI12949" s="60"/>
      <c r="ACJ12949" s="60"/>
      <c r="ACK12949" s="60"/>
      <c r="ACL12949" s="60"/>
      <c r="ACM12949" s="60"/>
      <c r="ACN12949" s="60"/>
      <c r="ACO12949" s="60"/>
      <c r="ACP12949" s="60"/>
      <c r="ACQ12949" s="60"/>
      <c r="ACR12949" s="60"/>
      <c r="ACS12949" s="60"/>
      <c r="ACT12949" s="60"/>
      <c r="ACU12949" s="60"/>
      <c r="ACV12949" s="60"/>
      <c r="ACW12949" s="60"/>
      <c r="ACX12949" s="60"/>
      <c r="ACY12949" s="60">
        <v>0.89252052726966402</v>
      </c>
      <c r="ACZ12949" s="60"/>
      <c r="ADA12949" s="60"/>
      <c r="ADB12949" s="60"/>
      <c r="ADC12949" s="60"/>
      <c r="ADD12949" s="60"/>
      <c r="ADE12949" s="60"/>
    </row>
    <row r="12950" spans="760:785" x14ac:dyDescent="0.25">
      <c r="ACF12950" s="60"/>
      <c r="ACG12950" s="60"/>
      <c r="ACH12950" s="60"/>
      <c r="ACI12950" s="60"/>
      <c r="ACJ12950" s="60"/>
      <c r="ACK12950" s="60"/>
      <c r="ACL12950" s="60"/>
      <c r="ACM12950" s="60"/>
      <c r="ACN12950" s="60"/>
      <c r="ACO12950" s="60"/>
      <c r="ACP12950" s="60"/>
      <c r="ACQ12950" s="60"/>
      <c r="ACR12950" s="60"/>
      <c r="ACS12950" s="60"/>
      <c r="ACT12950" s="60"/>
      <c r="ACU12950" s="60"/>
      <c r="ACV12950" s="60"/>
      <c r="ACW12950" s="60"/>
      <c r="ACX12950" s="60"/>
      <c r="ACY12950" s="60">
        <v>0.89251886532031499</v>
      </c>
      <c r="ACZ12950" s="60"/>
      <c r="ADA12950" s="60"/>
      <c r="ADB12950" s="60"/>
      <c r="ADC12950" s="60"/>
      <c r="ADD12950" s="60"/>
      <c r="ADE12950" s="60"/>
    </row>
    <row r="12951" spans="760:785" x14ac:dyDescent="0.25">
      <c r="ACF12951" s="60"/>
      <c r="ACG12951" s="60"/>
      <c r="ACH12951" s="60"/>
      <c r="ACI12951" s="60"/>
      <c r="ACJ12951" s="60"/>
      <c r="ACK12951" s="60"/>
      <c r="ACL12951" s="60"/>
      <c r="ACM12951" s="60"/>
      <c r="ACN12951" s="60"/>
      <c r="ACO12951" s="60"/>
      <c r="ACP12951" s="60"/>
      <c r="ACQ12951" s="60"/>
      <c r="ACR12951" s="60"/>
      <c r="ACS12951" s="60"/>
      <c r="ACT12951" s="60"/>
      <c r="ACU12951" s="60"/>
      <c r="ACV12951" s="60"/>
      <c r="ACW12951" s="60"/>
      <c r="ACX12951" s="60"/>
      <c r="ACY12951" s="60">
        <v>0.89248102713992705</v>
      </c>
      <c r="ACZ12951" s="60"/>
      <c r="ADA12951" s="60"/>
      <c r="ADB12951" s="60"/>
      <c r="ADC12951" s="60"/>
      <c r="ADD12951" s="60"/>
      <c r="ADE12951" s="60"/>
    </row>
    <row r="12952" spans="760:785" x14ac:dyDescent="0.25">
      <c r="ACF12952" s="60"/>
      <c r="ACG12952" s="60"/>
      <c r="ACH12952" s="60"/>
      <c r="ACI12952" s="60"/>
      <c r="ACJ12952" s="60"/>
      <c r="ACK12952" s="60"/>
      <c r="ACL12952" s="60"/>
      <c r="ACM12952" s="60"/>
      <c r="ACN12952" s="60"/>
      <c r="ACO12952" s="60"/>
      <c r="ACP12952" s="60"/>
      <c r="ACQ12952" s="60"/>
      <c r="ACR12952" s="60"/>
      <c r="ACS12952" s="60"/>
      <c r="ACT12952" s="60"/>
      <c r="ACU12952" s="60"/>
      <c r="ACV12952" s="60"/>
      <c r="ACW12952" s="60"/>
      <c r="ACX12952" s="60"/>
      <c r="ACY12952" s="60">
        <v>0.89247585018249298</v>
      </c>
      <c r="ACZ12952" s="60"/>
      <c r="ADA12952" s="60"/>
      <c r="ADB12952" s="60"/>
      <c r="ADC12952" s="60"/>
      <c r="ADD12952" s="60"/>
      <c r="ADE12952" s="60"/>
    </row>
    <row r="12953" spans="760:785" x14ac:dyDescent="0.25">
      <c r="ACF12953" s="60"/>
      <c r="ACG12953" s="60"/>
      <c r="ACH12953" s="60"/>
      <c r="ACI12953" s="60"/>
      <c r="ACJ12953" s="60"/>
      <c r="ACK12953" s="60"/>
      <c r="ACL12953" s="60"/>
      <c r="ACM12953" s="60"/>
      <c r="ACN12953" s="60"/>
      <c r="ACO12953" s="60"/>
      <c r="ACP12953" s="60"/>
      <c r="ACQ12953" s="60"/>
      <c r="ACR12953" s="60"/>
      <c r="ACS12953" s="60"/>
      <c r="ACT12953" s="60"/>
      <c r="ACU12953" s="60"/>
      <c r="ACV12953" s="60"/>
      <c r="ACW12953" s="60"/>
      <c r="ACX12953" s="60"/>
      <c r="ACY12953" s="60">
        <v>0.89243799589625805</v>
      </c>
      <c r="ACZ12953" s="60"/>
      <c r="ADA12953" s="60"/>
      <c r="ADB12953" s="60"/>
      <c r="ADC12953" s="60"/>
      <c r="ADD12953" s="60"/>
      <c r="ADE12953" s="60"/>
    </row>
    <row r="12954" spans="760:785" x14ac:dyDescent="0.25">
      <c r="ACF12954" s="60"/>
      <c r="ACG12954" s="60"/>
      <c r="ACH12954" s="60"/>
      <c r="ACI12954" s="60"/>
      <c r="ACJ12954" s="60"/>
      <c r="ACK12954" s="60"/>
      <c r="ACL12954" s="60"/>
      <c r="ACM12954" s="60"/>
      <c r="ACN12954" s="60"/>
      <c r="ACO12954" s="60"/>
      <c r="ACP12954" s="60"/>
      <c r="ACQ12954" s="60"/>
      <c r="ACR12954" s="60"/>
      <c r="ACS12954" s="60"/>
      <c r="ACT12954" s="60"/>
      <c r="ACU12954" s="60"/>
      <c r="ACV12954" s="60"/>
      <c r="ACW12954" s="60"/>
      <c r="ACX12954" s="60"/>
      <c r="ACY12954" s="60">
        <v>0.89243670792918495</v>
      </c>
      <c r="ACZ12954" s="60"/>
      <c r="ADA12954" s="60"/>
      <c r="ADB12954" s="60"/>
      <c r="ADC12954" s="60"/>
      <c r="ADD12954" s="60"/>
      <c r="ADE12954" s="60"/>
    </row>
    <row r="12955" spans="760:785" x14ac:dyDescent="0.25">
      <c r="ACF12955" s="60"/>
      <c r="ACG12955" s="60"/>
      <c r="ACH12955" s="60"/>
      <c r="ACI12955" s="60"/>
      <c r="ACJ12955" s="60"/>
      <c r="ACK12955" s="60"/>
      <c r="ACL12955" s="60"/>
      <c r="ACM12955" s="60"/>
      <c r="ACN12955" s="60"/>
      <c r="ACO12955" s="60"/>
      <c r="ACP12955" s="60"/>
      <c r="ACQ12955" s="60"/>
      <c r="ACR12955" s="60"/>
      <c r="ACS12955" s="60"/>
      <c r="ACT12955" s="60"/>
      <c r="ACU12955" s="60"/>
      <c r="ACV12955" s="60"/>
      <c r="ACW12955" s="60"/>
      <c r="ACX12955" s="60"/>
      <c r="ACY12955" s="60">
        <v>0.89242602541525495</v>
      </c>
      <c r="ACZ12955" s="60"/>
      <c r="ADA12955" s="60"/>
      <c r="ADB12955" s="60"/>
      <c r="ADC12955" s="60"/>
      <c r="ADD12955" s="60"/>
      <c r="ADE12955" s="60"/>
    </row>
    <row r="12956" spans="760:785" x14ac:dyDescent="0.25">
      <c r="ACF12956" s="60"/>
      <c r="ACG12956" s="60"/>
      <c r="ACH12956" s="60"/>
      <c r="ACI12956" s="60"/>
      <c r="ACJ12956" s="60"/>
      <c r="ACK12956" s="60"/>
      <c r="ACL12956" s="60"/>
      <c r="ACM12956" s="60"/>
      <c r="ACN12956" s="60"/>
      <c r="ACO12956" s="60"/>
      <c r="ACP12956" s="60"/>
      <c r="ACQ12956" s="60"/>
      <c r="ACR12956" s="60"/>
      <c r="ACS12956" s="60"/>
      <c r="ACT12956" s="60"/>
      <c r="ACU12956" s="60"/>
      <c r="ACV12956" s="60"/>
      <c r="ACW12956" s="60"/>
      <c r="ACX12956" s="60"/>
      <c r="ACY12956" s="60">
        <v>0.892396854027111</v>
      </c>
      <c r="ACZ12956" s="60"/>
      <c r="ADA12956" s="60"/>
      <c r="ADB12956" s="60"/>
      <c r="ADC12956" s="60"/>
      <c r="ADD12956" s="60"/>
      <c r="ADE12956" s="60"/>
    </row>
    <row r="12957" spans="760:785" x14ac:dyDescent="0.25">
      <c r="ACF12957" s="60"/>
      <c r="ACG12957" s="60"/>
      <c r="ACH12957" s="60"/>
      <c r="ACI12957" s="60"/>
      <c r="ACJ12957" s="60"/>
      <c r="ACK12957" s="60"/>
      <c r="ACL12957" s="60"/>
      <c r="ACM12957" s="60"/>
      <c r="ACN12957" s="60"/>
      <c r="ACO12957" s="60"/>
      <c r="ACP12957" s="60"/>
      <c r="ACQ12957" s="60"/>
      <c r="ACR12957" s="60"/>
      <c r="ACS12957" s="60"/>
      <c r="ACT12957" s="60"/>
      <c r="ACU12957" s="60"/>
      <c r="ACV12957" s="60"/>
      <c r="ACW12957" s="60"/>
      <c r="ACX12957" s="60"/>
      <c r="ACY12957" s="60">
        <v>0.89235835790430196</v>
      </c>
      <c r="ACZ12957" s="60"/>
      <c r="ADA12957" s="60"/>
      <c r="ADB12957" s="60"/>
      <c r="ADC12957" s="60"/>
      <c r="ADD12957" s="60"/>
      <c r="ADE12957" s="60"/>
    </row>
    <row r="12958" spans="760:785" x14ac:dyDescent="0.25">
      <c r="ACF12958" s="60"/>
      <c r="ACG12958" s="60"/>
      <c r="ACH12958" s="60"/>
      <c r="ACI12958" s="60"/>
      <c r="ACJ12958" s="60"/>
      <c r="ACK12958" s="60"/>
      <c r="ACL12958" s="60"/>
      <c r="ACM12958" s="60"/>
      <c r="ACN12958" s="60"/>
      <c r="ACO12958" s="60"/>
      <c r="ACP12958" s="60"/>
      <c r="ACQ12958" s="60"/>
      <c r="ACR12958" s="60"/>
      <c r="ACS12958" s="60"/>
      <c r="ACT12958" s="60"/>
      <c r="ACU12958" s="60"/>
      <c r="ACV12958" s="60"/>
      <c r="ACW12958" s="60"/>
      <c r="ACX12958" s="60"/>
      <c r="ACY12958" s="60">
        <v>0.89232151482838795</v>
      </c>
      <c r="ACZ12958" s="60"/>
      <c r="ADA12958" s="60"/>
      <c r="ADB12958" s="60"/>
      <c r="ADC12958" s="60"/>
      <c r="ADD12958" s="60"/>
      <c r="ADE12958" s="60"/>
    </row>
    <row r="12959" spans="760:785" x14ac:dyDescent="0.25">
      <c r="ACF12959" s="60"/>
      <c r="ACG12959" s="60"/>
      <c r="ACH12959" s="60"/>
      <c r="ACI12959" s="60"/>
      <c r="ACJ12959" s="60"/>
      <c r="ACK12959" s="60"/>
      <c r="ACL12959" s="60"/>
      <c r="ACM12959" s="60"/>
      <c r="ACN12959" s="60"/>
      <c r="ACO12959" s="60"/>
      <c r="ACP12959" s="60"/>
      <c r="ACQ12959" s="60"/>
      <c r="ACR12959" s="60"/>
      <c r="ACS12959" s="60"/>
      <c r="ACT12959" s="60"/>
      <c r="ACU12959" s="60"/>
      <c r="ACV12959" s="60"/>
      <c r="ACW12959" s="60"/>
      <c r="ACX12959" s="60"/>
      <c r="ACY12959" s="60">
        <v>0.89226948616179003</v>
      </c>
      <c r="ACZ12959" s="60"/>
      <c r="ADA12959" s="60"/>
      <c r="ADB12959" s="60"/>
      <c r="ADC12959" s="60"/>
      <c r="ADD12959" s="60"/>
      <c r="ADE12959" s="60"/>
    </row>
    <row r="12960" spans="760:785" x14ac:dyDescent="0.25">
      <c r="ACF12960" s="60"/>
      <c r="ACG12960" s="60"/>
      <c r="ACH12960" s="60"/>
      <c r="ACI12960" s="60"/>
      <c r="ACJ12960" s="60"/>
      <c r="ACK12960" s="60"/>
      <c r="ACL12960" s="60"/>
      <c r="ACM12960" s="60"/>
      <c r="ACN12960" s="60"/>
      <c r="ACO12960" s="60"/>
      <c r="ACP12960" s="60"/>
      <c r="ACQ12960" s="60"/>
      <c r="ACR12960" s="60"/>
      <c r="ACS12960" s="60"/>
      <c r="ACT12960" s="60"/>
      <c r="ACU12960" s="60"/>
      <c r="ACV12960" s="60"/>
      <c r="ACW12960" s="60"/>
      <c r="ACX12960" s="60"/>
      <c r="ACY12960" s="60">
        <v>0.89226349955170903</v>
      </c>
      <c r="ACZ12960" s="60"/>
      <c r="ADA12960" s="60"/>
      <c r="ADB12960" s="60"/>
      <c r="ADC12960" s="60"/>
      <c r="ADD12960" s="60"/>
      <c r="ADE12960" s="60"/>
    </row>
    <row r="12961" spans="760:785" x14ac:dyDescent="0.25">
      <c r="ACF12961" s="60"/>
      <c r="ACG12961" s="60"/>
      <c r="ACH12961" s="60"/>
      <c r="ACI12961" s="60"/>
      <c r="ACJ12961" s="60"/>
      <c r="ACK12961" s="60"/>
      <c r="ACL12961" s="60"/>
      <c r="ACM12961" s="60"/>
      <c r="ACN12961" s="60"/>
      <c r="ACO12961" s="60"/>
      <c r="ACP12961" s="60"/>
      <c r="ACQ12961" s="60"/>
      <c r="ACR12961" s="60"/>
      <c r="ACS12961" s="60"/>
      <c r="ACT12961" s="60"/>
      <c r="ACU12961" s="60"/>
      <c r="ACV12961" s="60"/>
      <c r="ACW12961" s="60"/>
      <c r="ACX12961" s="60"/>
      <c r="ACY12961" s="60">
        <v>0.89218700318851096</v>
      </c>
      <c r="ACZ12961" s="60"/>
      <c r="ADA12961" s="60"/>
      <c r="ADB12961" s="60"/>
      <c r="ADC12961" s="60"/>
      <c r="ADD12961" s="60"/>
      <c r="ADE12961" s="60"/>
    </row>
    <row r="12962" spans="760:785" x14ac:dyDescent="0.25">
      <c r="ACF12962" s="60"/>
      <c r="ACG12962" s="60"/>
      <c r="ACH12962" s="60"/>
      <c r="ACI12962" s="60"/>
      <c r="ACJ12962" s="60"/>
      <c r="ACK12962" s="60"/>
      <c r="ACL12962" s="60"/>
      <c r="ACM12962" s="60"/>
      <c r="ACN12962" s="60"/>
      <c r="ACO12962" s="60"/>
      <c r="ACP12962" s="60"/>
      <c r="ACQ12962" s="60"/>
      <c r="ACR12962" s="60"/>
      <c r="ACS12962" s="60"/>
      <c r="ACT12962" s="60"/>
      <c r="ACU12962" s="60"/>
      <c r="ACV12962" s="60"/>
      <c r="ACW12962" s="60"/>
      <c r="ACX12962" s="60"/>
      <c r="ACY12962" s="60">
        <v>0.89217593926724703</v>
      </c>
      <c r="ACZ12962" s="60"/>
      <c r="ADA12962" s="60"/>
      <c r="ADB12962" s="60"/>
      <c r="ADC12962" s="60"/>
      <c r="ADD12962" s="60"/>
      <c r="ADE12962" s="60"/>
    </row>
    <row r="12963" spans="760:785" x14ac:dyDescent="0.25">
      <c r="ACF12963" s="60"/>
      <c r="ACG12963" s="60"/>
      <c r="ACH12963" s="60"/>
      <c r="ACI12963" s="60"/>
      <c r="ACJ12963" s="60"/>
      <c r="ACK12963" s="60"/>
      <c r="ACL12963" s="60"/>
      <c r="ACM12963" s="60"/>
      <c r="ACN12963" s="60"/>
      <c r="ACO12963" s="60"/>
      <c r="ACP12963" s="60"/>
      <c r="ACQ12963" s="60"/>
      <c r="ACR12963" s="60"/>
      <c r="ACS12963" s="60"/>
      <c r="ACT12963" s="60"/>
      <c r="ACU12963" s="60"/>
      <c r="ACV12963" s="60"/>
      <c r="ACW12963" s="60"/>
      <c r="ACX12963" s="60"/>
      <c r="ACY12963" s="60">
        <v>0.89215292502340704</v>
      </c>
      <c r="ACZ12963" s="60"/>
      <c r="ADA12963" s="60"/>
      <c r="ADB12963" s="60"/>
      <c r="ADC12963" s="60"/>
      <c r="ADD12963" s="60"/>
      <c r="ADE12963" s="60"/>
    </row>
    <row r="12964" spans="760:785" x14ac:dyDescent="0.25">
      <c r="ACF12964" s="60"/>
      <c r="ACG12964" s="60"/>
      <c r="ACH12964" s="60"/>
      <c r="ACI12964" s="60"/>
      <c r="ACJ12964" s="60"/>
      <c r="ACK12964" s="60"/>
      <c r="ACL12964" s="60"/>
      <c r="ACM12964" s="60"/>
      <c r="ACN12964" s="60"/>
      <c r="ACO12964" s="60"/>
      <c r="ACP12964" s="60"/>
      <c r="ACQ12964" s="60"/>
      <c r="ACR12964" s="60"/>
      <c r="ACS12964" s="60"/>
      <c r="ACT12964" s="60"/>
      <c r="ACU12964" s="60"/>
      <c r="ACV12964" s="60"/>
      <c r="ACW12964" s="60"/>
      <c r="ACX12964" s="60"/>
      <c r="ACY12964" s="60">
        <v>0.89214104874752698</v>
      </c>
      <c r="ACZ12964" s="60"/>
      <c r="ADA12964" s="60"/>
      <c r="ADB12964" s="60"/>
      <c r="ADC12964" s="60"/>
      <c r="ADD12964" s="60"/>
      <c r="ADE12964" s="60"/>
    </row>
    <row r="12965" spans="760:785" x14ac:dyDescent="0.25">
      <c r="ACF12965" s="60"/>
      <c r="ACG12965" s="60"/>
      <c r="ACH12965" s="60"/>
      <c r="ACI12965" s="60"/>
      <c r="ACJ12965" s="60"/>
      <c r="ACK12965" s="60"/>
      <c r="ACL12965" s="60"/>
      <c r="ACM12965" s="60"/>
      <c r="ACN12965" s="60"/>
      <c r="ACO12965" s="60"/>
      <c r="ACP12965" s="60"/>
      <c r="ACQ12965" s="60"/>
      <c r="ACR12965" s="60"/>
      <c r="ACS12965" s="60"/>
      <c r="ACT12965" s="60"/>
      <c r="ACU12965" s="60"/>
      <c r="ACV12965" s="60"/>
      <c r="ACW12965" s="60"/>
      <c r="ACX12965" s="60"/>
      <c r="ACY12965" s="60">
        <v>0.89211399729109597</v>
      </c>
      <c r="ACZ12965" s="60"/>
      <c r="ADA12965" s="60"/>
      <c r="ADB12965" s="60"/>
      <c r="ADC12965" s="60"/>
      <c r="ADD12965" s="60"/>
      <c r="ADE12965" s="60"/>
    </row>
    <row r="12966" spans="760:785" x14ac:dyDescent="0.25">
      <c r="ACF12966" s="60"/>
      <c r="ACG12966" s="60"/>
      <c r="ACH12966" s="60"/>
      <c r="ACI12966" s="60"/>
      <c r="ACJ12966" s="60"/>
      <c r="ACK12966" s="60"/>
      <c r="ACL12966" s="60"/>
      <c r="ACM12966" s="60"/>
      <c r="ACN12966" s="60"/>
      <c r="ACO12966" s="60"/>
      <c r="ACP12966" s="60"/>
      <c r="ACQ12966" s="60"/>
      <c r="ACR12966" s="60"/>
      <c r="ACS12966" s="60"/>
      <c r="ACT12966" s="60"/>
      <c r="ACU12966" s="60"/>
      <c r="ACV12966" s="60"/>
      <c r="ACW12966" s="60"/>
      <c r="ACX12966" s="60"/>
      <c r="ACY12966" s="60">
        <v>0.89210229642808903</v>
      </c>
      <c r="ACZ12966" s="60"/>
      <c r="ADA12966" s="60"/>
      <c r="ADB12966" s="60"/>
      <c r="ADC12966" s="60"/>
      <c r="ADD12966" s="60"/>
      <c r="ADE12966" s="60"/>
    </row>
    <row r="12967" spans="760:785" x14ac:dyDescent="0.25">
      <c r="ACF12967" s="60"/>
      <c r="ACG12967" s="60"/>
      <c r="ACH12967" s="60"/>
      <c r="ACI12967" s="60"/>
      <c r="ACJ12967" s="60"/>
      <c r="ACK12967" s="60"/>
      <c r="ACL12967" s="60"/>
      <c r="ACM12967" s="60"/>
      <c r="ACN12967" s="60"/>
      <c r="ACO12967" s="60"/>
      <c r="ACP12967" s="60"/>
      <c r="ACQ12967" s="60"/>
      <c r="ACR12967" s="60"/>
      <c r="ACS12967" s="60"/>
      <c r="ACT12967" s="60"/>
      <c r="ACU12967" s="60"/>
      <c r="ACV12967" s="60"/>
      <c r="ACW12967" s="60"/>
      <c r="ACX12967" s="60"/>
      <c r="ACY12967" s="60">
        <v>0.89209501396464097</v>
      </c>
      <c r="ACZ12967" s="60"/>
      <c r="ADA12967" s="60"/>
      <c r="ADB12967" s="60"/>
      <c r="ADC12967" s="60"/>
      <c r="ADD12967" s="60"/>
      <c r="ADE12967" s="60"/>
    </row>
    <row r="12968" spans="760:785" x14ac:dyDescent="0.25">
      <c r="ACF12968" s="60"/>
      <c r="ACG12968" s="60"/>
      <c r="ACH12968" s="60"/>
      <c r="ACI12968" s="60"/>
      <c r="ACJ12968" s="60"/>
      <c r="ACK12968" s="60"/>
      <c r="ACL12968" s="60"/>
      <c r="ACM12968" s="60"/>
      <c r="ACN12968" s="60"/>
      <c r="ACO12968" s="60"/>
      <c r="ACP12968" s="60"/>
      <c r="ACQ12968" s="60"/>
      <c r="ACR12968" s="60"/>
      <c r="ACS12968" s="60"/>
      <c r="ACT12968" s="60"/>
      <c r="ACU12968" s="60"/>
      <c r="ACV12968" s="60"/>
      <c r="ACW12968" s="60"/>
      <c r="ACX12968" s="60"/>
      <c r="ACY12968" s="60">
        <v>0.89208394796735702</v>
      </c>
      <c r="ACZ12968" s="60"/>
      <c r="ADA12968" s="60"/>
      <c r="ADB12968" s="60"/>
      <c r="ADC12968" s="60"/>
      <c r="ADD12968" s="60"/>
      <c r="ADE12968" s="60"/>
    </row>
    <row r="12969" spans="760:785" x14ac:dyDescent="0.25">
      <c r="ACF12969" s="60"/>
      <c r="ACG12969" s="60"/>
      <c r="ACH12969" s="60"/>
      <c r="ACI12969" s="60"/>
      <c r="ACJ12969" s="60"/>
      <c r="ACK12969" s="60"/>
      <c r="ACL12969" s="60"/>
      <c r="ACM12969" s="60"/>
      <c r="ACN12969" s="60"/>
      <c r="ACO12969" s="60"/>
      <c r="ACP12969" s="60"/>
      <c r="ACQ12969" s="60"/>
      <c r="ACR12969" s="60"/>
      <c r="ACS12969" s="60"/>
      <c r="ACT12969" s="60"/>
      <c r="ACU12969" s="60"/>
      <c r="ACV12969" s="60"/>
      <c r="ACW12969" s="60"/>
      <c r="ACX12969" s="60"/>
      <c r="ACY12969" s="60">
        <v>0.89208183475891201</v>
      </c>
      <c r="ACZ12969" s="60"/>
      <c r="ADA12969" s="60"/>
      <c r="ADB12969" s="60"/>
      <c r="ADC12969" s="60"/>
      <c r="ADD12969" s="60"/>
      <c r="ADE12969" s="60"/>
    </row>
    <row r="12970" spans="760:785" x14ac:dyDescent="0.25">
      <c r="ACF12970" s="60"/>
      <c r="ACG12970" s="60"/>
      <c r="ACH12970" s="60"/>
      <c r="ACI12970" s="60"/>
      <c r="ACJ12970" s="60"/>
      <c r="ACK12970" s="60"/>
      <c r="ACL12970" s="60"/>
      <c r="ACM12970" s="60"/>
      <c r="ACN12970" s="60"/>
      <c r="ACO12970" s="60"/>
      <c r="ACP12970" s="60"/>
      <c r="ACQ12970" s="60"/>
      <c r="ACR12970" s="60"/>
      <c r="ACS12970" s="60"/>
      <c r="ACT12970" s="60"/>
      <c r="ACU12970" s="60"/>
      <c r="ACV12970" s="60"/>
      <c r="ACW12970" s="60"/>
      <c r="ACX12970" s="60"/>
      <c r="ACY12970" s="60">
        <v>0.892059942220639</v>
      </c>
      <c r="ACZ12970" s="60"/>
      <c r="ADA12970" s="60"/>
      <c r="ADB12970" s="60"/>
      <c r="ADC12970" s="60"/>
      <c r="ADD12970" s="60"/>
      <c r="ADE12970" s="60"/>
    </row>
    <row r="12971" spans="760:785" x14ac:dyDescent="0.25">
      <c r="ACF12971" s="60"/>
      <c r="ACG12971" s="60"/>
      <c r="ACH12971" s="60"/>
      <c r="ACI12971" s="60"/>
      <c r="ACJ12971" s="60"/>
      <c r="ACK12971" s="60"/>
      <c r="ACL12971" s="60"/>
      <c r="ACM12971" s="60"/>
      <c r="ACN12971" s="60"/>
      <c r="ACO12971" s="60"/>
      <c r="ACP12971" s="60"/>
      <c r="ACQ12971" s="60"/>
      <c r="ACR12971" s="60"/>
      <c r="ACS12971" s="60"/>
      <c r="ACT12971" s="60"/>
      <c r="ACU12971" s="60"/>
      <c r="ACV12971" s="60"/>
      <c r="ACW12971" s="60"/>
      <c r="ACX12971" s="60"/>
      <c r="ACY12971" s="60">
        <v>0.892015167137725</v>
      </c>
      <c r="ACZ12971" s="60"/>
      <c r="ADA12971" s="60"/>
      <c r="ADB12971" s="60"/>
      <c r="ADC12971" s="60"/>
      <c r="ADD12971" s="60"/>
      <c r="ADE12971" s="60"/>
    </row>
    <row r="12972" spans="760:785" x14ac:dyDescent="0.25">
      <c r="ACF12972" s="60"/>
      <c r="ACG12972" s="60"/>
      <c r="ACH12972" s="60"/>
      <c r="ACI12972" s="60"/>
      <c r="ACJ12972" s="60"/>
      <c r="ACK12972" s="60"/>
      <c r="ACL12972" s="60"/>
      <c r="ACM12972" s="60"/>
      <c r="ACN12972" s="60"/>
      <c r="ACO12972" s="60"/>
      <c r="ACP12972" s="60"/>
      <c r="ACQ12972" s="60"/>
      <c r="ACR12972" s="60"/>
      <c r="ACS12972" s="60"/>
      <c r="ACT12972" s="60"/>
      <c r="ACU12972" s="60"/>
      <c r="ACV12972" s="60"/>
      <c r="ACW12972" s="60"/>
      <c r="ACX12972" s="60"/>
      <c r="ACY12972" s="60">
        <v>0.89199873765829896</v>
      </c>
      <c r="ACZ12972" s="60"/>
      <c r="ADA12972" s="60"/>
      <c r="ADB12972" s="60"/>
      <c r="ADC12972" s="60"/>
      <c r="ADD12972" s="60"/>
      <c r="ADE12972" s="60"/>
    </row>
    <row r="12973" spans="760:785" x14ac:dyDescent="0.25">
      <c r="ACF12973" s="60"/>
      <c r="ACG12973" s="60"/>
      <c r="ACH12973" s="60"/>
      <c r="ACI12973" s="60"/>
      <c r="ACJ12973" s="60"/>
      <c r="ACK12973" s="60"/>
      <c r="ACL12973" s="60"/>
      <c r="ACM12973" s="60"/>
      <c r="ACN12973" s="60"/>
      <c r="ACO12973" s="60"/>
      <c r="ACP12973" s="60"/>
      <c r="ACQ12973" s="60"/>
      <c r="ACR12973" s="60"/>
      <c r="ACS12973" s="60"/>
      <c r="ACT12973" s="60"/>
      <c r="ACU12973" s="60"/>
      <c r="ACV12973" s="60"/>
      <c r="ACW12973" s="60"/>
      <c r="ACX12973" s="60"/>
      <c r="ACY12973" s="60">
        <v>0.89199519031673602</v>
      </c>
      <c r="ACZ12973" s="60"/>
      <c r="ADA12973" s="60"/>
      <c r="ADB12973" s="60"/>
      <c r="ADC12973" s="60"/>
      <c r="ADD12973" s="60"/>
      <c r="ADE12973" s="60"/>
    </row>
    <row r="12974" spans="760:785" x14ac:dyDescent="0.25">
      <c r="ACF12974" s="60"/>
      <c r="ACG12974" s="60"/>
      <c r="ACH12974" s="60"/>
      <c r="ACI12974" s="60"/>
      <c r="ACJ12974" s="60"/>
      <c r="ACK12974" s="60"/>
      <c r="ACL12974" s="60"/>
      <c r="ACM12974" s="60"/>
      <c r="ACN12974" s="60"/>
      <c r="ACO12974" s="60"/>
      <c r="ACP12974" s="60"/>
      <c r="ACQ12974" s="60"/>
      <c r="ACR12974" s="60"/>
      <c r="ACS12974" s="60"/>
      <c r="ACT12974" s="60"/>
      <c r="ACU12974" s="60"/>
      <c r="ACV12974" s="60"/>
      <c r="ACW12974" s="60"/>
      <c r="ACX12974" s="60"/>
      <c r="ACY12974" s="60">
        <v>0.89194535890222304</v>
      </c>
      <c r="ACZ12974" s="60"/>
      <c r="ADA12974" s="60"/>
      <c r="ADB12974" s="60"/>
      <c r="ADC12974" s="60"/>
      <c r="ADD12974" s="60"/>
      <c r="ADE12974" s="60"/>
    </row>
    <row r="12975" spans="760:785" x14ac:dyDescent="0.25">
      <c r="ACF12975" s="60"/>
      <c r="ACG12975" s="60"/>
      <c r="ACH12975" s="60"/>
      <c r="ACI12975" s="60"/>
      <c r="ACJ12975" s="60"/>
      <c r="ACK12975" s="60"/>
      <c r="ACL12975" s="60"/>
      <c r="ACM12975" s="60"/>
      <c r="ACN12975" s="60"/>
      <c r="ACO12975" s="60"/>
      <c r="ACP12975" s="60"/>
      <c r="ACQ12975" s="60"/>
      <c r="ACR12975" s="60"/>
      <c r="ACS12975" s="60"/>
      <c r="ACT12975" s="60"/>
      <c r="ACU12975" s="60"/>
      <c r="ACV12975" s="60"/>
      <c r="ACW12975" s="60"/>
      <c r="ACX12975" s="60"/>
      <c r="ACY12975" s="60">
        <v>0.89187317999946603</v>
      </c>
      <c r="ACZ12975" s="60"/>
      <c r="ADA12975" s="60"/>
      <c r="ADB12975" s="60"/>
      <c r="ADC12975" s="60"/>
      <c r="ADD12975" s="60"/>
      <c r="ADE12975" s="60"/>
    </row>
    <row r="12976" spans="760:785" x14ac:dyDescent="0.25">
      <c r="ACF12976" s="60"/>
      <c r="ACG12976" s="60"/>
      <c r="ACH12976" s="60"/>
      <c r="ACI12976" s="60"/>
      <c r="ACJ12976" s="60"/>
      <c r="ACK12976" s="60"/>
      <c r="ACL12976" s="60"/>
      <c r="ACM12976" s="60"/>
      <c r="ACN12976" s="60"/>
      <c r="ACO12976" s="60"/>
      <c r="ACP12976" s="60"/>
      <c r="ACQ12976" s="60"/>
      <c r="ACR12976" s="60"/>
      <c r="ACS12976" s="60"/>
      <c r="ACT12976" s="60"/>
      <c r="ACU12976" s="60"/>
      <c r="ACV12976" s="60"/>
      <c r="ACW12976" s="60"/>
      <c r="ACX12976" s="60"/>
      <c r="ACY12976" s="60">
        <v>0.89186592495392103</v>
      </c>
      <c r="ACZ12976" s="60"/>
      <c r="ADA12976" s="60"/>
      <c r="ADB12976" s="60"/>
      <c r="ADC12976" s="60"/>
      <c r="ADD12976" s="60"/>
      <c r="ADE12976" s="60"/>
    </row>
    <row r="12977" spans="760:785" x14ac:dyDescent="0.25">
      <c r="ACF12977" s="60"/>
      <c r="ACG12977" s="60"/>
      <c r="ACH12977" s="60"/>
      <c r="ACI12977" s="60"/>
      <c r="ACJ12977" s="60"/>
      <c r="ACK12977" s="60"/>
      <c r="ACL12977" s="60"/>
      <c r="ACM12977" s="60"/>
      <c r="ACN12977" s="60"/>
      <c r="ACO12977" s="60"/>
      <c r="ACP12977" s="60"/>
      <c r="ACQ12977" s="60"/>
      <c r="ACR12977" s="60"/>
      <c r="ACS12977" s="60"/>
      <c r="ACT12977" s="60"/>
      <c r="ACU12977" s="60"/>
      <c r="ACV12977" s="60"/>
      <c r="ACW12977" s="60"/>
      <c r="ACX12977" s="60"/>
      <c r="ACY12977" s="60">
        <v>0.89182289319912</v>
      </c>
      <c r="ACZ12977" s="60"/>
      <c r="ADA12977" s="60"/>
      <c r="ADB12977" s="60"/>
      <c r="ADC12977" s="60"/>
      <c r="ADD12977" s="60"/>
      <c r="ADE12977" s="60"/>
    </row>
    <row r="12978" spans="760:785" x14ac:dyDescent="0.25">
      <c r="ACF12978" s="60"/>
      <c r="ACG12978" s="60"/>
      <c r="ACH12978" s="60"/>
      <c r="ACI12978" s="60"/>
      <c r="ACJ12978" s="60"/>
      <c r="ACK12978" s="60"/>
      <c r="ACL12978" s="60"/>
      <c r="ACM12978" s="60"/>
      <c r="ACN12978" s="60"/>
      <c r="ACO12978" s="60"/>
      <c r="ACP12978" s="60"/>
      <c r="ACQ12978" s="60"/>
      <c r="ACR12978" s="60"/>
      <c r="ACS12978" s="60"/>
      <c r="ACT12978" s="60"/>
      <c r="ACU12978" s="60"/>
      <c r="ACV12978" s="60"/>
      <c r="ACW12978" s="60"/>
      <c r="ACX12978" s="60"/>
      <c r="ACY12978" s="60">
        <v>0.89178469641624003</v>
      </c>
      <c r="ACZ12978" s="60"/>
      <c r="ADA12978" s="60"/>
      <c r="ADB12978" s="60"/>
      <c r="ADC12978" s="60"/>
      <c r="ADD12978" s="60"/>
      <c r="ADE12978" s="60"/>
    </row>
    <row r="12979" spans="760:785" x14ac:dyDescent="0.25">
      <c r="ACF12979" s="60"/>
      <c r="ACG12979" s="60"/>
      <c r="ACH12979" s="60"/>
      <c r="ACI12979" s="60"/>
      <c r="ACJ12979" s="60"/>
      <c r="ACK12979" s="60"/>
      <c r="ACL12979" s="60"/>
      <c r="ACM12979" s="60"/>
      <c r="ACN12979" s="60"/>
      <c r="ACO12979" s="60"/>
      <c r="ACP12979" s="60"/>
      <c r="ACQ12979" s="60"/>
      <c r="ACR12979" s="60"/>
      <c r="ACS12979" s="60"/>
      <c r="ACT12979" s="60"/>
      <c r="ACU12979" s="60"/>
      <c r="ACV12979" s="60"/>
      <c r="ACW12979" s="60"/>
      <c r="ACX12979" s="60"/>
      <c r="ACY12979" s="60">
        <v>0.89177212580060505</v>
      </c>
      <c r="ACZ12979" s="60"/>
      <c r="ADA12979" s="60"/>
      <c r="ADB12979" s="60"/>
      <c r="ADC12979" s="60"/>
      <c r="ADD12979" s="60"/>
      <c r="ADE12979" s="60"/>
    </row>
    <row r="12980" spans="760:785" x14ac:dyDescent="0.25">
      <c r="ACF12980" s="60"/>
      <c r="ACG12980" s="60"/>
      <c r="ACH12980" s="60"/>
      <c r="ACI12980" s="60"/>
      <c r="ACJ12980" s="60"/>
      <c r="ACK12980" s="60"/>
      <c r="ACL12980" s="60"/>
      <c r="ACM12980" s="60"/>
      <c r="ACN12980" s="60"/>
      <c r="ACO12980" s="60"/>
      <c r="ACP12980" s="60"/>
      <c r="ACQ12980" s="60"/>
      <c r="ACR12980" s="60"/>
      <c r="ACS12980" s="60"/>
      <c r="ACT12980" s="60"/>
      <c r="ACU12980" s="60"/>
      <c r="ACV12980" s="60"/>
      <c r="ACW12980" s="60"/>
      <c r="ACX12980" s="60"/>
      <c r="ACY12980" s="60">
        <v>0.89176913907645206</v>
      </c>
      <c r="ACZ12980" s="60"/>
      <c r="ADA12980" s="60"/>
      <c r="ADB12980" s="60"/>
      <c r="ADC12980" s="60"/>
      <c r="ADD12980" s="60"/>
      <c r="ADE12980" s="60"/>
    </row>
    <row r="12981" spans="760:785" x14ac:dyDescent="0.25">
      <c r="ACF12981" s="60"/>
      <c r="ACG12981" s="60"/>
      <c r="ACH12981" s="60"/>
      <c r="ACI12981" s="60"/>
      <c r="ACJ12981" s="60"/>
      <c r="ACK12981" s="60"/>
      <c r="ACL12981" s="60"/>
      <c r="ACM12981" s="60"/>
      <c r="ACN12981" s="60"/>
      <c r="ACO12981" s="60"/>
      <c r="ACP12981" s="60"/>
      <c r="ACQ12981" s="60"/>
      <c r="ACR12981" s="60"/>
      <c r="ACS12981" s="60"/>
      <c r="ACT12981" s="60"/>
      <c r="ACU12981" s="60"/>
      <c r="ACV12981" s="60"/>
      <c r="ACW12981" s="60"/>
      <c r="ACX12981" s="60"/>
      <c r="ACY12981" s="60">
        <v>0.89176732958610405</v>
      </c>
      <c r="ACZ12981" s="60"/>
      <c r="ADA12981" s="60"/>
      <c r="ADB12981" s="60"/>
      <c r="ADC12981" s="60"/>
      <c r="ADD12981" s="60"/>
      <c r="ADE12981" s="60"/>
    </row>
    <row r="12982" spans="760:785" x14ac:dyDescent="0.25">
      <c r="ACF12982" s="60"/>
      <c r="ACG12982" s="60"/>
      <c r="ACH12982" s="60"/>
      <c r="ACI12982" s="60"/>
      <c r="ACJ12982" s="60"/>
      <c r="ACK12982" s="60"/>
      <c r="ACL12982" s="60"/>
      <c r="ACM12982" s="60"/>
      <c r="ACN12982" s="60"/>
      <c r="ACO12982" s="60"/>
      <c r="ACP12982" s="60"/>
      <c r="ACQ12982" s="60"/>
      <c r="ACR12982" s="60"/>
      <c r="ACS12982" s="60"/>
      <c r="ACT12982" s="60"/>
      <c r="ACU12982" s="60"/>
      <c r="ACV12982" s="60"/>
      <c r="ACW12982" s="60"/>
      <c r="ACX12982" s="60"/>
      <c r="ACY12982" s="60">
        <v>0.891749859139226</v>
      </c>
      <c r="ACZ12982" s="60"/>
      <c r="ADA12982" s="60"/>
      <c r="ADB12982" s="60"/>
      <c r="ADC12982" s="60"/>
      <c r="ADD12982" s="60"/>
      <c r="ADE12982" s="60"/>
    </row>
    <row r="12983" spans="760:785" x14ac:dyDescent="0.25">
      <c r="ACF12983" s="60"/>
      <c r="ACG12983" s="60"/>
      <c r="ACH12983" s="60"/>
      <c r="ACI12983" s="60"/>
      <c r="ACJ12983" s="60"/>
      <c r="ACK12983" s="60"/>
      <c r="ACL12983" s="60"/>
      <c r="ACM12983" s="60"/>
      <c r="ACN12983" s="60"/>
      <c r="ACO12983" s="60"/>
      <c r="ACP12983" s="60"/>
      <c r="ACQ12983" s="60"/>
      <c r="ACR12983" s="60"/>
      <c r="ACS12983" s="60"/>
      <c r="ACT12983" s="60"/>
      <c r="ACU12983" s="60"/>
      <c r="ACV12983" s="60"/>
      <c r="ACW12983" s="60"/>
      <c r="ACX12983" s="60"/>
      <c r="ACY12983" s="60">
        <v>0.89172001715777405</v>
      </c>
      <c r="ACZ12983" s="60"/>
      <c r="ADA12983" s="60"/>
      <c r="ADB12983" s="60"/>
      <c r="ADC12983" s="60"/>
      <c r="ADD12983" s="60"/>
      <c r="ADE12983" s="60"/>
    </row>
    <row r="12984" spans="760:785" x14ac:dyDescent="0.25">
      <c r="ACF12984" s="60"/>
      <c r="ACG12984" s="60"/>
      <c r="ACH12984" s="60"/>
      <c r="ACI12984" s="60"/>
      <c r="ACJ12984" s="60"/>
      <c r="ACK12984" s="60"/>
      <c r="ACL12984" s="60"/>
      <c r="ACM12984" s="60"/>
      <c r="ACN12984" s="60"/>
      <c r="ACO12984" s="60"/>
      <c r="ACP12984" s="60"/>
      <c r="ACQ12984" s="60"/>
      <c r="ACR12984" s="60"/>
      <c r="ACS12984" s="60"/>
      <c r="ACT12984" s="60"/>
      <c r="ACU12984" s="60"/>
      <c r="ACV12984" s="60"/>
      <c r="ACW12984" s="60"/>
      <c r="ACX12984" s="60"/>
      <c r="ACY12984" s="60">
        <v>0.89171308521665205</v>
      </c>
      <c r="ACZ12984" s="60"/>
      <c r="ADA12984" s="60"/>
      <c r="ADB12984" s="60"/>
      <c r="ADC12984" s="60"/>
      <c r="ADD12984" s="60"/>
      <c r="ADE12984" s="60"/>
    </row>
    <row r="12985" spans="760:785" x14ac:dyDescent="0.25">
      <c r="ACF12985" s="60"/>
      <c r="ACG12985" s="60"/>
      <c r="ACH12985" s="60"/>
      <c r="ACI12985" s="60"/>
      <c r="ACJ12985" s="60"/>
      <c r="ACK12985" s="60"/>
      <c r="ACL12985" s="60"/>
      <c r="ACM12985" s="60"/>
      <c r="ACN12985" s="60"/>
      <c r="ACO12985" s="60"/>
      <c r="ACP12985" s="60"/>
      <c r="ACQ12985" s="60"/>
      <c r="ACR12985" s="60"/>
      <c r="ACS12985" s="60"/>
      <c r="ACT12985" s="60"/>
      <c r="ACU12985" s="60"/>
      <c r="ACV12985" s="60"/>
      <c r="ACW12985" s="60"/>
      <c r="ACX12985" s="60"/>
      <c r="ACY12985" s="60">
        <v>0.89168140430099097</v>
      </c>
      <c r="ACZ12985" s="60"/>
      <c r="ADA12985" s="60"/>
      <c r="ADB12985" s="60"/>
      <c r="ADC12985" s="60"/>
      <c r="ADD12985" s="60"/>
      <c r="ADE12985" s="60"/>
    </row>
    <row r="12986" spans="760:785" x14ac:dyDescent="0.25">
      <c r="ACF12986" s="60"/>
      <c r="ACG12986" s="60"/>
      <c r="ACH12986" s="60"/>
      <c r="ACI12986" s="60"/>
      <c r="ACJ12986" s="60"/>
      <c r="ACK12986" s="60"/>
      <c r="ACL12986" s="60"/>
      <c r="ACM12986" s="60"/>
      <c r="ACN12986" s="60"/>
      <c r="ACO12986" s="60"/>
      <c r="ACP12986" s="60"/>
      <c r="ACQ12986" s="60"/>
      <c r="ACR12986" s="60"/>
      <c r="ACS12986" s="60"/>
      <c r="ACT12986" s="60"/>
      <c r="ACU12986" s="60"/>
      <c r="ACV12986" s="60"/>
      <c r="ACW12986" s="60"/>
      <c r="ACX12986" s="60"/>
      <c r="ACY12986" s="60">
        <v>0.89165569062387995</v>
      </c>
      <c r="ACZ12986" s="60"/>
      <c r="ADA12986" s="60"/>
      <c r="ADB12986" s="60"/>
      <c r="ADC12986" s="60"/>
      <c r="ADD12986" s="60"/>
      <c r="ADE12986" s="60"/>
    </row>
    <row r="12987" spans="760:785" x14ac:dyDescent="0.25">
      <c r="ACF12987" s="60"/>
      <c r="ACG12987" s="60"/>
      <c r="ACH12987" s="60"/>
      <c r="ACI12987" s="60"/>
      <c r="ACJ12987" s="60"/>
      <c r="ACK12987" s="60"/>
      <c r="ACL12987" s="60"/>
      <c r="ACM12987" s="60"/>
      <c r="ACN12987" s="60"/>
      <c r="ACO12987" s="60"/>
      <c r="ACP12987" s="60"/>
      <c r="ACQ12987" s="60"/>
      <c r="ACR12987" s="60"/>
      <c r="ACS12987" s="60"/>
      <c r="ACT12987" s="60"/>
      <c r="ACU12987" s="60"/>
      <c r="ACV12987" s="60"/>
      <c r="ACW12987" s="60"/>
      <c r="ACX12987" s="60"/>
      <c r="ACY12987" s="60">
        <v>0.89163294353036704</v>
      </c>
      <c r="ACZ12987" s="60"/>
      <c r="ADA12987" s="60"/>
      <c r="ADB12987" s="60"/>
      <c r="ADC12987" s="60"/>
      <c r="ADD12987" s="60"/>
      <c r="ADE12987" s="60"/>
    </row>
    <row r="12988" spans="760:785" x14ac:dyDescent="0.25">
      <c r="ACF12988" s="60"/>
      <c r="ACG12988" s="60"/>
      <c r="ACH12988" s="60"/>
      <c r="ACI12988" s="60"/>
      <c r="ACJ12988" s="60"/>
      <c r="ACK12988" s="60"/>
      <c r="ACL12988" s="60"/>
      <c r="ACM12988" s="60"/>
      <c r="ACN12988" s="60"/>
      <c r="ACO12988" s="60"/>
      <c r="ACP12988" s="60"/>
      <c r="ACQ12988" s="60"/>
      <c r="ACR12988" s="60"/>
      <c r="ACS12988" s="60"/>
      <c r="ACT12988" s="60"/>
      <c r="ACU12988" s="60"/>
      <c r="ACV12988" s="60"/>
      <c r="ACW12988" s="60"/>
      <c r="ACX12988" s="60"/>
      <c r="ACY12988" s="60">
        <v>0.89162936801654702</v>
      </c>
      <c r="ACZ12988" s="60"/>
      <c r="ADA12988" s="60"/>
      <c r="ADB12988" s="60"/>
      <c r="ADC12988" s="60"/>
      <c r="ADD12988" s="60"/>
      <c r="ADE12988" s="60"/>
    </row>
    <row r="12989" spans="760:785" x14ac:dyDescent="0.25">
      <c r="ACF12989" s="60"/>
      <c r="ACG12989" s="60"/>
      <c r="ACH12989" s="60"/>
      <c r="ACI12989" s="60"/>
      <c r="ACJ12989" s="60"/>
      <c r="ACK12989" s="60"/>
      <c r="ACL12989" s="60"/>
      <c r="ACM12989" s="60"/>
      <c r="ACN12989" s="60"/>
      <c r="ACO12989" s="60"/>
      <c r="ACP12989" s="60"/>
      <c r="ACQ12989" s="60"/>
      <c r="ACR12989" s="60"/>
      <c r="ACS12989" s="60"/>
      <c r="ACT12989" s="60"/>
      <c r="ACU12989" s="60"/>
      <c r="ACV12989" s="60"/>
      <c r="ACW12989" s="60"/>
      <c r="ACX12989" s="60"/>
      <c r="ACY12989" s="60">
        <v>0.89156346798077701</v>
      </c>
      <c r="ACZ12989" s="60"/>
      <c r="ADA12989" s="60"/>
      <c r="ADB12989" s="60"/>
      <c r="ADC12989" s="60"/>
      <c r="ADD12989" s="60"/>
      <c r="ADE12989" s="60"/>
    </row>
    <row r="12990" spans="760:785" x14ac:dyDescent="0.25">
      <c r="ACF12990" s="60"/>
      <c r="ACG12990" s="60"/>
      <c r="ACH12990" s="60"/>
      <c r="ACI12990" s="60"/>
      <c r="ACJ12990" s="60"/>
      <c r="ACK12990" s="60"/>
      <c r="ACL12990" s="60"/>
      <c r="ACM12990" s="60"/>
      <c r="ACN12990" s="60"/>
      <c r="ACO12990" s="60"/>
      <c r="ACP12990" s="60"/>
      <c r="ACQ12990" s="60"/>
      <c r="ACR12990" s="60"/>
      <c r="ACS12990" s="60"/>
      <c r="ACT12990" s="60"/>
      <c r="ACU12990" s="60"/>
      <c r="ACV12990" s="60"/>
      <c r="ACW12990" s="60"/>
      <c r="ACX12990" s="60"/>
      <c r="ACY12990" s="60">
        <v>0.89155545619324705</v>
      </c>
      <c r="ACZ12990" s="60"/>
      <c r="ADA12990" s="60"/>
      <c r="ADB12990" s="60"/>
      <c r="ADC12990" s="60"/>
      <c r="ADD12990" s="60"/>
      <c r="ADE12990" s="60"/>
    </row>
    <row r="12991" spans="760:785" x14ac:dyDescent="0.25">
      <c r="ACF12991" s="60"/>
      <c r="ACG12991" s="60"/>
      <c r="ACH12991" s="60"/>
      <c r="ACI12991" s="60"/>
      <c r="ACJ12991" s="60"/>
      <c r="ACK12991" s="60"/>
      <c r="ACL12991" s="60"/>
      <c r="ACM12991" s="60"/>
      <c r="ACN12991" s="60"/>
      <c r="ACO12991" s="60"/>
      <c r="ACP12991" s="60"/>
      <c r="ACQ12991" s="60"/>
      <c r="ACR12991" s="60"/>
      <c r="ACS12991" s="60"/>
      <c r="ACT12991" s="60"/>
      <c r="ACU12991" s="60"/>
      <c r="ACV12991" s="60"/>
      <c r="ACW12991" s="60"/>
      <c r="ACX12991" s="60"/>
      <c r="ACY12991" s="60">
        <v>0.89151708306208799</v>
      </c>
      <c r="ACZ12991" s="60"/>
      <c r="ADA12991" s="60"/>
      <c r="ADB12991" s="60"/>
      <c r="ADC12991" s="60"/>
      <c r="ADD12991" s="60"/>
      <c r="ADE12991" s="60"/>
    </row>
    <row r="12992" spans="760:785" x14ac:dyDescent="0.25">
      <c r="ACF12992" s="60"/>
      <c r="ACG12992" s="60"/>
      <c r="ACH12992" s="60"/>
      <c r="ACI12992" s="60"/>
      <c r="ACJ12992" s="60"/>
      <c r="ACK12992" s="60"/>
      <c r="ACL12992" s="60"/>
      <c r="ACM12992" s="60"/>
      <c r="ACN12992" s="60"/>
      <c r="ACO12992" s="60"/>
      <c r="ACP12992" s="60"/>
      <c r="ACQ12992" s="60"/>
      <c r="ACR12992" s="60"/>
      <c r="ACS12992" s="60"/>
      <c r="ACT12992" s="60"/>
      <c r="ACU12992" s="60"/>
      <c r="ACV12992" s="60"/>
      <c r="ACW12992" s="60"/>
      <c r="ACX12992" s="60"/>
      <c r="ACY12992" s="60">
        <v>0.89149166189560003</v>
      </c>
      <c r="ACZ12992" s="60"/>
      <c r="ADA12992" s="60"/>
      <c r="ADB12992" s="60"/>
      <c r="ADC12992" s="60"/>
      <c r="ADD12992" s="60"/>
      <c r="ADE12992" s="60"/>
    </row>
    <row r="12993" spans="760:785" x14ac:dyDescent="0.25">
      <c r="ACF12993" s="60"/>
      <c r="ACG12993" s="60"/>
      <c r="ACH12993" s="60"/>
      <c r="ACI12993" s="60"/>
      <c r="ACJ12993" s="60"/>
      <c r="ACK12993" s="60"/>
      <c r="ACL12993" s="60"/>
      <c r="ACM12993" s="60"/>
      <c r="ACN12993" s="60"/>
      <c r="ACO12993" s="60"/>
      <c r="ACP12993" s="60"/>
      <c r="ACQ12993" s="60"/>
      <c r="ACR12993" s="60"/>
      <c r="ACS12993" s="60"/>
      <c r="ACT12993" s="60"/>
      <c r="ACU12993" s="60"/>
      <c r="ACV12993" s="60"/>
      <c r="ACW12993" s="60"/>
      <c r="ACX12993" s="60"/>
      <c r="ACY12993" s="60">
        <v>0.89140085500976196</v>
      </c>
      <c r="ACZ12993" s="60"/>
      <c r="ADA12993" s="60"/>
      <c r="ADB12993" s="60"/>
      <c r="ADC12993" s="60"/>
      <c r="ADD12993" s="60"/>
      <c r="ADE12993" s="60"/>
    </row>
    <row r="12994" spans="760:785" x14ac:dyDescent="0.25">
      <c r="ACF12994" s="60"/>
      <c r="ACG12994" s="60"/>
      <c r="ACH12994" s="60"/>
      <c r="ACI12994" s="60"/>
      <c r="ACJ12994" s="60"/>
      <c r="ACK12994" s="60"/>
      <c r="ACL12994" s="60"/>
      <c r="ACM12994" s="60"/>
      <c r="ACN12994" s="60"/>
      <c r="ACO12994" s="60"/>
      <c r="ACP12994" s="60"/>
      <c r="ACQ12994" s="60"/>
      <c r="ACR12994" s="60"/>
      <c r="ACS12994" s="60"/>
      <c r="ACT12994" s="60"/>
      <c r="ACU12994" s="60"/>
      <c r="ACV12994" s="60"/>
      <c r="ACW12994" s="60"/>
      <c r="ACX12994" s="60"/>
      <c r="ACY12994" s="60">
        <v>0.89139509350333102</v>
      </c>
      <c r="ACZ12994" s="60"/>
      <c r="ADA12994" s="60"/>
      <c r="ADB12994" s="60"/>
      <c r="ADC12994" s="60"/>
      <c r="ADD12994" s="60"/>
      <c r="ADE12994" s="60"/>
    </row>
    <row r="12995" spans="760:785" x14ac:dyDescent="0.25">
      <c r="ACF12995" s="60"/>
      <c r="ACG12995" s="60"/>
      <c r="ACH12995" s="60"/>
      <c r="ACI12995" s="60"/>
      <c r="ACJ12995" s="60"/>
      <c r="ACK12995" s="60"/>
      <c r="ACL12995" s="60"/>
      <c r="ACM12995" s="60"/>
      <c r="ACN12995" s="60"/>
      <c r="ACO12995" s="60"/>
      <c r="ACP12995" s="60"/>
      <c r="ACQ12995" s="60"/>
      <c r="ACR12995" s="60"/>
      <c r="ACS12995" s="60"/>
      <c r="ACT12995" s="60"/>
      <c r="ACU12995" s="60"/>
      <c r="ACV12995" s="60"/>
      <c r="ACW12995" s="60"/>
      <c r="ACX12995" s="60"/>
      <c r="ACY12995" s="60">
        <v>0.89138879883029598</v>
      </c>
      <c r="ACZ12995" s="60"/>
      <c r="ADA12995" s="60"/>
      <c r="ADB12995" s="60"/>
      <c r="ADC12995" s="60"/>
      <c r="ADD12995" s="60"/>
      <c r="ADE12995" s="60"/>
    </row>
    <row r="12996" spans="760:785" x14ac:dyDescent="0.25">
      <c r="ACF12996" s="60"/>
      <c r="ACG12996" s="60"/>
      <c r="ACH12996" s="60"/>
      <c r="ACI12996" s="60"/>
      <c r="ACJ12996" s="60"/>
      <c r="ACK12996" s="60"/>
      <c r="ACL12996" s="60"/>
      <c r="ACM12996" s="60"/>
      <c r="ACN12996" s="60"/>
      <c r="ACO12996" s="60"/>
      <c r="ACP12996" s="60"/>
      <c r="ACQ12996" s="60"/>
      <c r="ACR12996" s="60"/>
      <c r="ACS12996" s="60"/>
      <c r="ACT12996" s="60"/>
      <c r="ACU12996" s="60"/>
      <c r="ACV12996" s="60"/>
      <c r="ACW12996" s="60"/>
      <c r="ACX12996" s="60"/>
      <c r="ACY12996" s="60">
        <v>0.89136217970551102</v>
      </c>
      <c r="ACZ12996" s="60"/>
      <c r="ADA12996" s="60"/>
      <c r="ADB12996" s="60"/>
      <c r="ADC12996" s="60"/>
      <c r="ADD12996" s="60"/>
      <c r="ADE12996" s="60"/>
    </row>
    <row r="12997" spans="760:785" x14ac:dyDescent="0.25">
      <c r="ACF12997" s="60"/>
      <c r="ACG12997" s="60"/>
      <c r="ACH12997" s="60"/>
      <c r="ACI12997" s="60"/>
      <c r="ACJ12997" s="60"/>
      <c r="ACK12997" s="60"/>
      <c r="ACL12997" s="60"/>
      <c r="ACM12997" s="60"/>
      <c r="ACN12997" s="60"/>
      <c r="ACO12997" s="60"/>
      <c r="ACP12997" s="60"/>
      <c r="ACQ12997" s="60"/>
      <c r="ACR12997" s="60"/>
      <c r="ACS12997" s="60"/>
      <c r="ACT12997" s="60"/>
      <c r="ACU12997" s="60"/>
      <c r="ACV12997" s="60"/>
      <c r="ACW12997" s="60"/>
      <c r="ACX12997" s="60"/>
      <c r="ACY12997" s="60">
        <v>0.89135964604247198</v>
      </c>
      <c r="ACZ12997" s="60"/>
      <c r="ADA12997" s="60"/>
      <c r="ADB12997" s="60"/>
      <c r="ADC12997" s="60"/>
      <c r="ADD12997" s="60"/>
      <c r="ADE12997" s="60"/>
    </row>
    <row r="12998" spans="760:785" x14ac:dyDescent="0.25">
      <c r="ACF12998" s="60"/>
      <c r="ACG12998" s="60"/>
      <c r="ACH12998" s="60"/>
      <c r="ACI12998" s="60"/>
      <c r="ACJ12998" s="60"/>
      <c r="ACK12998" s="60"/>
      <c r="ACL12998" s="60"/>
      <c r="ACM12998" s="60"/>
      <c r="ACN12998" s="60"/>
      <c r="ACO12998" s="60"/>
      <c r="ACP12998" s="60"/>
      <c r="ACQ12998" s="60"/>
      <c r="ACR12998" s="60"/>
      <c r="ACS12998" s="60"/>
      <c r="ACT12998" s="60"/>
      <c r="ACU12998" s="60"/>
      <c r="ACV12998" s="60"/>
      <c r="ACW12998" s="60"/>
      <c r="ACX12998" s="60"/>
      <c r="ACY12998" s="60">
        <v>0.89134287509096899</v>
      </c>
      <c r="ACZ12998" s="60"/>
      <c r="ADA12998" s="60"/>
      <c r="ADB12998" s="60"/>
      <c r="ADC12998" s="60"/>
      <c r="ADD12998" s="60"/>
      <c r="ADE12998" s="60"/>
    </row>
    <row r="12999" spans="760:785" x14ac:dyDescent="0.25">
      <c r="ACF12999" s="60"/>
      <c r="ACG12999" s="60"/>
      <c r="ACH12999" s="60"/>
      <c r="ACI12999" s="60"/>
      <c r="ACJ12999" s="60"/>
      <c r="ACK12999" s="60"/>
      <c r="ACL12999" s="60"/>
      <c r="ACM12999" s="60"/>
      <c r="ACN12999" s="60"/>
      <c r="ACO12999" s="60"/>
      <c r="ACP12999" s="60"/>
      <c r="ACQ12999" s="60"/>
      <c r="ACR12999" s="60"/>
      <c r="ACS12999" s="60"/>
      <c r="ACT12999" s="60"/>
      <c r="ACU12999" s="60"/>
      <c r="ACV12999" s="60"/>
      <c r="ACW12999" s="60"/>
      <c r="ACX12999" s="60"/>
      <c r="ACY12999" s="60">
        <v>0.891338283329977</v>
      </c>
      <c r="ACZ12999" s="60"/>
      <c r="ADA12999" s="60"/>
      <c r="ADB12999" s="60"/>
      <c r="ADC12999" s="60"/>
      <c r="ADD12999" s="60"/>
      <c r="ADE12999" s="60"/>
    </row>
    <row r="13000" spans="760:785" x14ac:dyDescent="0.25">
      <c r="ACF13000" s="60"/>
      <c r="ACG13000" s="60"/>
      <c r="ACH13000" s="60"/>
      <c r="ACI13000" s="60"/>
      <c r="ACJ13000" s="60"/>
      <c r="ACK13000" s="60"/>
      <c r="ACL13000" s="60"/>
      <c r="ACM13000" s="60"/>
      <c r="ACN13000" s="60"/>
      <c r="ACO13000" s="60"/>
      <c r="ACP13000" s="60"/>
      <c r="ACQ13000" s="60"/>
      <c r="ACR13000" s="60"/>
      <c r="ACS13000" s="60"/>
      <c r="ACT13000" s="60"/>
      <c r="ACU13000" s="60"/>
      <c r="ACV13000" s="60"/>
      <c r="ACW13000" s="60"/>
      <c r="ACX13000" s="60"/>
      <c r="ACY13000" s="60">
        <v>0.89133155015122201</v>
      </c>
      <c r="ACZ13000" s="60"/>
      <c r="ADA13000" s="60"/>
      <c r="ADB13000" s="60"/>
      <c r="ADC13000" s="60"/>
      <c r="ADD13000" s="60"/>
      <c r="ADE13000" s="60"/>
    </row>
    <row r="13001" spans="760:785" x14ac:dyDescent="0.25">
      <c r="ACF13001" s="60"/>
      <c r="ACG13001" s="60"/>
      <c r="ACH13001" s="60"/>
      <c r="ACI13001" s="60"/>
      <c r="ACJ13001" s="60"/>
      <c r="ACK13001" s="60"/>
      <c r="ACL13001" s="60"/>
      <c r="ACM13001" s="60"/>
      <c r="ACN13001" s="60"/>
      <c r="ACO13001" s="60"/>
      <c r="ACP13001" s="60"/>
      <c r="ACQ13001" s="60"/>
      <c r="ACR13001" s="60"/>
      <c r="ACS13001" s="60"/>
      <c r="ACT13001" s="60"/>
      <c r="ACU13001" s="60"/>
      <c r="ACV13001" s="60"/>
      <c r="ACW13001" s="60"/>
      <c r="ACX13001" s="60"/>
      <c r="ACY13001" s="60">
        <v>0.89132672401295698</v>
      </c>
      <c r="ACZ13001" s="60"/>
      <c r="ADA13001" s="60"/>
      <c r="ADB13001" s="60"/>
      <c r="ADC13001" s="60"/>
      <c r="ADD13001" s="60"/>
      <c r="ADE13001" s="60"/>
    </row>
    <row r="13002" spans="760:785" x14ac:dyDescent="0.25">
      <c r="ACF13002" s="60"/>
      <c r="ACG13002" s="60"/>
      <c r="ACH13002" s="60"/>
      <c r="ACI13002" s="60"/>
      <c r="ACJ13002" s="60"/>
      <c r="ACK13002" s="60"/>
      <c r="ACL13002" s="60"/>
      <c r="ACM13002" s="60"/>
      <c r="ACN13002" s="60"/>
      <c r="ACO13002" s="60"/>
      <c r="ACP13002" s="60"/>
      <c r="ACQ13002" s="60"/>
      <c r="ACR13002" s="60"/>
      <c r="ACS13002" s="60"/>
      <c r="ACT13002" s="60"/>
      <c r="ACU13002" s="60"/>
      <c r="ACV13002" s="60"/>
      <c r="ACW13002" s="60"/>
      <c r="ACX13002" s="60"/>
      <c r="ACY13002" s="60">
        <v>0.89131430346699303</v>
      </c>
      <c r="ACZ13002" s="60"/>
      <c r="ADA13002" s="60"/>
      <c r="ADB13002" s="60"/>
      <c r="ADC13002" s="60"/>
      <c r="ADD13002" s="60"/>
      <c r="ADE13002" s="60"/>
    </row>
    <row r="13003" spans="760:785" x14ac:dyDescent="0.25">
      <c r="ACF13003" s="60"/>
      <c r="ACG13003" s="60"/>
      <c r="ACH13003" s="60"/>
      <c r="ACI13003" s="60"/>
      <c r="ACJ13003" s="60"/>
      <c r="ACK13003" s="60"/>
      <c r="ACL13003" s="60"/>
      <c r="ACM13003" s="60"/>
      <c r="ACN13003" s="60"/>
      <c r="ACO13003" s="60"/>
      <c r="ACP13003" s="60"/>
      <c r="ACQ13003" s="60"/>
      <c r="ACR13003" s="60"/>
      <c r="ACS13003" s="60"/>
      <c r="ACT13003" s="60"/>
      <c r="ACU13003" s="60"/>
      <c r="ACV13003" s="60"/>
      <c r="ACW13003" s="60"/>
      <c r="ACX13003" s="60"/>
      <c r="ACY13003" s="60">
        <v>0.891232285392759</v>
      </c>
      <c r="ACZ13003" s="60"/>
      <c r="ADA13003" s="60"/>
      <c r="ADB13003" s="60"/>
      <c r="ADC13003" s="60"/>
      <c r="ADD13003" s="60"/>
      <c r="ADE13003" s="60"/>
    </row>
    <row r="13004" spans="760:785" x14ac:dyDescent="0.25">
      <c r="ACF13004" s="60"/>
      <c r="ACG13004" s="60"/>
      <c r="ACH13004" s="60"/>
      <c r="ACI13004" s="60"/>
      <c r="ACJ13004" s="60"/>
      <c r="ACK13004" s="60"/>
      <c r="ACL13004" s="60"/>
      <c r="ACM13004" s="60"/>
      <c r="ACN13004" s="60"/>
      <c r="ACO13004" s="60"/>
      <c r="ACP13004" s="60"/>
      <c r="ACQ13004" s="60"/>
      <c r="ACR13004" s="60"/>
      <c r="ACS13004" s="60"/>
      <c r="ACT13004" s="60"/>
      <c r="ACU13004" s="60"/>
      <c r="ACV13004" s="60"/>
      <c r="ACW13004" s="60"/>
      <c r="ACX13004" s="60"/>
      <c r="ACY13004" s="60">
        <v>0.89122042385834199</v>
      </c>
      <c r="ACZ13004" s="60"/>
      <c r="ADA13004" s="60"/>
      <c r="ADB13004" s="60"/>
      <c r="ADC13004" s="60"/>
      <c r="ADD13004" s="60"/>
      <c r="ADE13004" s="60"/>
    </row>
    <row r="13005" spans="760:785" x14ac:dyDescent="0.25">
      <c r="ACF13005" s="60"/>
      <c r="ACG13005" s="60"/>
      <c r="ACH13005" s="60"/>
      <c r="ACI13005" s="60"/>
      <c r="ACJ13005" s="60"/>
      <c r="ACK13005" s="60"/>
      <c r="ACL13005" s="60"/>
      <c r="ACM13005" s="60"/>
      <c r="ACN13005" s="60"/>
      <c r="ACO13005" s="60"/>
      <c r="ACP13005" s="60"/>
      <c r="ACQ13005" s="60"/>
      <c r="ACR13005" s="60"/>
      <c r="ACS13005" s="60"/>
      <c r="ACT13005" s="60"/>
      <c r="ACU13005" s="60"/>
      <c r="ACV13005" s="60"/>
      <c r="ACW13005" s="60"/>
      <c r="ACX13005" s="60"/>
      <c r="ACY13005" s="60">
        <v>0.89118341391727696</v>
      </c>
      <c r="ACZ13005" s="60"/>
      <c r="ADA13005" s="60"/>
      <c r="ADB13005" s="60"/>
      <c r="ADC13005" s="60"/>
      <c r="ADD13005" s="60"/>
      <c r="ADE13005" s="60"/>
    </row>
    <row r="13006" spans="760:785" x14ac:dyDescent="0.25">
      <c r="ACF13006" s="60"/>
      <c r="ACG13006" s="60"/>
      <c r="ACH13006" s="60"/>
      <c r="ACI13006" s="60"/>
      <c r="ACJ13006" s="60"/>
      <c r="ACK13006" s="60"/>
      <c r="ACL13006" s="60"/>
      <c r="ACM13006" s="60"/>
      <c r="ACN13006" s="60"/>
      <c r="ACO13006" s="60"/>
      <c r="ACP13006" s="60"/>
      <c r="ACQ13006" s="60"/>
      <c r="ACR13006" s="60"/>
      <c r="ACS13006" s="60"/>
      <c r="ACT13006" s="60"/>
      <c r="ACU13006" s="60"/>
      <c r="ACV13006" s="60"/>
      <c r="ACW13006" s="60"/>
      <c r="ACX13006" s="60"/>
      <c r="ACY13006" s="60">
        <v>0.89115523706282096</v>
      </c>
      <c r="ACZ13006" s="60"/>
      <c r="ADA13006" s="60"/>
      <c r="ADB13006" s="60"/>
      <c r="ADC13006" s="60"/>
      <c r="ADD13006" s="60"/>
      <c r="ADE13006" s="60"/>
    </row>
    <row r="13007" spans="760:785" x14ac:dyDescent="0.25">
      <c r="ACF13007" s="60"/>
      <c r="ACG13007" s="60"/>
      <c r="ACH13007" s="60"/>
      <c r="ACI13007" s="60"/>
      <c r="ACJ13007" s="60"/>
      <c r="ACK13007" s="60"/>
      <c r="ACL13007" s="60"/>
      <c r="ACM13007" s="60"/>
      <c r="ACN13007" s="60"/>
      <c r="ACO13007" s="60"/>
      <c r="ACP13007" s="60"/>
      <c r="ACQ13007" s="60"/>
      <c r="ACR13007" s="60"/>
      <c r="ACS13007" s="60"/>
      <c r="ACT13007" s="60"/>
      <c r="ACU13007" s="60"/>
      <c r="ACV13007" s="60"/>
      <c r="ACW13007" s="60"/>
      <c r="ACX13007" s="60"/>
      <c r="ACY13007" s="60">
        <v>0.89114418954893304</v>
      </c>
      <c r="ACZ13007" s="60"/>
      <c r="ADA13007" s="60"/>
      <c r="ADB13007" s="60"/>
      <c r="ADC13007" s="60"/>
      <c r="ADD13007" s="60"/>
      <c r="ADE13007" s="60"/>
    </row>
    <row r="13008" spans="760:785" x14ac:dyDescent="0.25">
      <c r="ACF13008" s="60"/>
      <c r="ACG13008" s="60"/>
      <c r="ACH13008" s="60"/>
      <c r="ACI13008" s="60"/>
      <c r="ACJ13008" s="60"/>
      <c r="ACK13008" s="60"/>
      <c r="ACL13008" s="60"/>
      <c r="ACM13008" s="60"/>
      <c r="ACN13008" s="60"/>
      <c r="ACO13008" s="60"/>
      <c r="ACP13008" s="60"/>
      <c r="ACQ13008" s="60"/>
      <c r="ACR13008" s="60"/>
      <c r="ACS13008" s="60"/>
      <c r="ACT13008" s="60"/>
      <c r="ACU13008" s="60"/>
      <c r="ACV13008" s="60"/>
      <c r="ACW13008" s="60"/>
      <c r="ACX13008" s="60"/>
      <c r="ACY13008" s="60">
        <v>0.89112344091215601</v>
      </c>
      <c r="ACZ13008" s="60"/>
      <c r="ADA13008" s="60"/>
      <c r="ADB13008" s="60"/>
      <c r="ADC13008" s="60"/>
      <c r="ADD13008" s="60"/>
      <c r="ADE13008" s="60"/>
    </row>
    <row r="13009" spans="760:785" x14ac:dyDescent="0.25">
      <c r="ACF13009" s="60"/>
      <c r="ACG13009" s="60"/>
      <c r="ACH13009" s="60"/>
      <c r="ACI13009" s="60"/>
      <c r="ACJ13009" s="60"/>
      <c r="ACK13009" s="60"/>
      <c r="ACL13009" s="60"/>
      <c r="ACM13009" s="60"/>
      <c r="ACN13009" s="60"/>
      <c r="ACO13009" s="60"/>
      <c r="ACP13009" s="60"/>
      <c r="ACQ13009" s="60"/>
      <c r="ACR13009" s="60"/>
      <c r="ACS13009" s="60"/>
      <c r="ACT13009" s="60"/>
      <c r="ACU13009" s="60"/>
      <c r="ACV13009" s="60"/>
      <c r="ACW13009" s="60"/>
      <c r="ACX13009" s="60"/>
      <c r="ACY13009" s="60">
        <v>0.89107905252629105</v>
      </c>
      <c r="ACZ13009" s="60"/>
      <c r="ADA13009" s="60"/>
      <c r="ADB13009" s="60"/>
      <c r="ADC13009" s="60"/>
      <c r="ADD13009" s="60"/>
      <c r="ADE13009" s="60"/>
    </row>
    <row r="13010" spans="760:785" x14ac:dyDescent="0.25">
      <c r="ACF13010" s="60"/>
      <c r="ACG13010" s="60"/>
      <c r="ACH13010" s="60"/>
      <c r="ACI13010" s="60"/>
      <c r="ACJ13010" s="60"/>
      <c r="ACK13010" s="60"/>
      <c r="ACL13010" s="60"/>
      <c r="ACM13010" s="60"/>
      <c r="ACN13010" s="60"/>
      <c r="ACO13010" s="60"/>
      <c r="ACP13010" s="60"/>
      <c r="ACQ13010" s="60"/>
      <c r="ACR13010" s="60"/>
      <c r="ACS13010" s="60"/>
      <c r="ACT13010" s="60"/>
      <c r="ACU13010" s="60"/>
      <c r="ACV13010" s="60"/>
      <c r="ACW13010" s="60"/>
      <c r="ACX13010" s="60"/>
      <c r="ACY13010" s="60">
        <v>0.89106993482486696</v>
      </c>
      <c r="ACZ13010" s="60"/>
      <c r="ADA13010" s="60"/>
      <c r="ADB13010" s="60"/>
      <c r="ADC13010" s="60"/>
      <c r="ADD13010" s="60"/>
      <c r="ADE13010" s="60"/>
    </row>
    <row r="13011" spans="760:785" x14ac:dyDescent="0.25">
      <c r="ACF13011" s="60"/>
      <c r="ACG13011" s="60"/>
      <c r="ACH13011" s="60"/>
      <c r="ACI13011" s="60"/>
      <c r="ACJ13011" s="60"/>
      <c r="ACK13011" s="60"/>
      <c r="ACL13011" s="60"/>
      <c r="ACM13011" s="60"/>
      <c r="ACN13011" s="60"/>
      <c r="ACO13011" s="60"/>
      <c r="ACP13011" s="60"/>
      <c r="ACQ13011" s="60"/>
      <c r="ACR13011" s="60"/>
      <c r="ACS13011" s="60"/>
      <c r="ACT13011" s="60"/>
      <c r="ACU13011" s="60"/>
      <c r="ACV13011" s="60"/>
      <c r="ACW13011" s="60"/>
      <c r="ACX13011" s="60"/>
      <c r="ACY13011" s="60">
        <v>0.89106980476186703</v>
      </c>
      <c r="ACZ13011" s="60"/>
      <c r="ADA13011" s="60"/>
      <c r="ADB13011" s="60"/>
      <c r="ADC13011" s="60"/>
      <c r="ADD13011" s="60"/>
      <c r="ADE13011" s="60"/>
    </row>
    <row r="13012" spans="760:785" x14ac:dyDescent="0.25">
      <c r="ACF13012" s="60"/>
      <c r="ACG13012" s="60"/>
      <c r="ACH13012" s="60"/>
      <c r="ACI13012" s="60"/>
      <c r="ACJ13012" s="60"/>
      <c r="ACK13012" s="60"/>
      <c r="ACL13012" s="60"/>
      <c r="ACM13012" s="60"/>
      <c r="ACN13012" s="60"/>
      <c r="ACO13012" s="60"/>
      <c r="ACP13012" s="60"/>
      <c r="ACQ13012" s="60"/>
      <c r="ACR13012" s="60"/>
      <c r="ACS13012" s="60"/>
      <c r="ACT13012" s="60"/>
      <c r="ACU13012" s="60"/>
      <c r="ACV13012" s="60"/>
      <c r="ACW13012" s="60"/>
      <c r="ACX13012" s="60"/>
      <c r="ACY13012" s="60">
        <v>0.89105869934388304</v>
      </c>
      <c r="ACZ13012" s="60"/>
      <c r="ADA13012" s="60"/>
      <c r="ADB13012" s="60"/>
      <c r="ADC13012" s="60"/>
      <c r="ADD13012" s="60"/>
      <c r="ADE13012" s="60"/>
    </row>
    <row r="13013" spans="760:785" x14ac:dyDescent="0.25">
      <c r="ACF13013" s="60"/>
      <c r="ACG13013" s="60"/>
      <c r="ACH13013" s="60"/>
      <c r="ACI13013" s="60"/>
      <c r="ACJ13013" s="60"/>
      <c r="ACK13013" s="60"/>
      <c r="ACL13013" s="60"/>
      <c r="ACM13013" s="60"/>
      <c r="ACN13013" s="60"/>
      <c r="ACO13013" s="60"/>
      <c r="ACP13013" s="60"/>
      <c r="ACQ13013" s="60"/>
      <c r="ACR13013" s="60"/>
      <c r="ACS13013" s="60"/>
      <c r="ACT13013" s="60"/>
      <c r="ACU13013" s="60"/>
      <c r="ACV13013" s="60"/>
      <c r="ACW13013" s="60"/>
      <c r="ACX13013" s="60"/>
      <c r="ACY13013" s="60">
        <v>0.89096886824049304</v>
      </c>
      <c r="ACZ13013" s="60"/>
      <c r="ADA13013" s="60"/>
      <c r="ADB13013" s="60"/>
      <c r="ADC13013" s="60"/>
      <c r="ADD13013" s="60"/>
      <c r="ADE13013" s="60"/>
    </row>
    <row r="13014" spans="760:785" x14ac:dyDescent="0.25">
      <c r="ACF13014" s="60"/>
      <c r="ACG13014" s="60"/>
      <c r="ACH13014" s="60"/>
      <c r="ACI13014" s="60"/>
      <c r="ACJ13014" s="60"/>
      <c r="ACK13014" s="60"/>
      <c r="ACL13014" s="60"/>
      <c r="ACM13014" s="60"/>
      <c r="ACN13014" s="60"/>
      <c r="ACO13014" s="60"/>
      <c r="ACP13014" s="60"/>
      <c r="ACQ13014" s="60"/>
      <c r="ACR13014" s="60"/>
      <c r="ACS13014" s="60"/>
      <c r="ACT13014" s="60"/>
      <c r="ACU13014" s="60"/>
      <c r="ACV13014" s="60"/>
      <c r="ACW13014" s="60"/>
      <c r="ACX13014" s="60"/>
      <c r="ACY13014" s="60">
        <v>0.890968738457105</v>
      </c>
      <c r="ACZ13014" s="60"/>
      <c r="ADA13014" s="60"/>
      <c r="ADB13014" s="60"/>
      <c r="ADC13014" s="60"/>
      <c r="ADD13014" s="60"/>
      <c r="ADE13014" s="60"/>
    </row>
    <row r="13015" spans="760:785" x14ac:dyDescent="0.25">
      <c r="ACF13015" s="60"/>
      <c r="ACG13015" s="60"/>
      <c r="ACH13015" s="60"/>
      <c r="ACI13015" s="60"/>
      <c r="ACJ13015" s="60"/>
      <c r="ACK13015" s="60"/>
      <c r="ACL13015" s="60"/>
      <c r="ACM13015" s="60"/>
      <c r="ACN13015" s="60"/>
      <c r="ACO13015" s="60"/>
      <c r="ACP13015" s="60"/>
      <c r="ACQ13015" s="60"/>
      <c r="ACR13015" s="60"/>
      <c r="ACS13015" s="60"/>
      <c r="ACT13015" s="60"/>
      <c r="ACU13015" s="60"/>
      <c r="ACV13015" s="60"/>
      <c r="ACW13015" s="60"/>
      <c r="ACX13015" s="60"/>
      <c r="ACY13015" s="60">
        <v>0.89091634576963996</v>
      </c>
      <c r="ACZ13015" s="60"/>
      <c r="ADA13015" s="60"/>
      <c r="ADB13015" s="60"/>
      <c r="ADC13015" s="60"/>
      <c r="ADD13015" s="60"/>
      <c r="ADE13015" s="60"/>
    </row>
    <row r="13016" spans="760:785" x14ac:dyDescent="0.25">
      <c r="ACF13016" s="60"/>
      <c r="ACG13016" s="60"/>
      <c r="ACH13016" s="60"/>
      <c r="ACI13016" s="60"/>
      <c r="ACJ13016" s="60"/>
      <c r="ACK13016" s="60"/>
      <c r="ACL13016" s="60"/>
      <c r="ACM13016" s="60"/>
      <c r="ACN13016" s="60"/>
      <c r="ACO13016" s="60"/>
      <c r="ACP13016" s="60"/>
      <c r="ACQ13016" s="60"/>
      <c r="ACR13016" s="60"/>
      <c r="ACS13016" s="60"/>
      <c r="ACT13016" s="60"/>
      <c r="ACU13016" s="60"/>
      <c r="ACV13016" s="60"/>
      <c r="ACW13016" s="60"/>
      <c r="ACX13016" s="60"/>
      <c r="ACY13016" s="60">
        <v>0.89088555130023095</v>
      </c>
      <c r="ACZ13016" s="60"/>
      <c r="ADA13016" s="60"/>
      <c r="ADB13016" s="60"/>
      <c r="ADC13016" s="60"/>
      <c r="ADD13016" s="60"/>
      <c r="ADE13016" s="60"/>
    </row>
    <row r="13017" spans="760:785" x14ac:dyDescent="0.25">
      <c r="ACF13017" s="60"/>
      <c r="ACG13017" s="60"/>
      <c r="ACH13017" s="60"/>
      <c r="ACI13017" s="60"/>
      <c r="ACJ13017" s="60"/>
      <c r="ACK13017" s="60"/>
      <c r="ACL13017" s="60"/>
      <c r="ACM13017" s="60"/>
      <c r="ACN13017" s="60"/>
      <c r="ACO13017" s="60"/>
      <c r="ACP13017" s="60"/>
      <c r="ACQ13017" s="60"/>
      <c r="ACR13017" s="60"/>
      <c r="ACS13017" s="60"/>
      <c r="ACT13017" s="60"/>
      <c r="ACU13017" s="60"/>
      <c r="ACV13017" s="60"/>
      <c r="ACW13017" s="60"/>
      <c r="ACX13017" s="60"/>
      <c r="ACY13017" s="60">
        <v>0.89085275529701502</v>
      </c>
      <c r="ACZ13017" s="60"/>
      <c r="ADA13017" s="60"/>
      <c r="ADB13017" s="60"/>
      <c r="ADC13017" s="60"/>
      <c r="ADD13017" s="60"/>
      <c r="ADE13017" s="60"/>
    </row>
    <row r="13018" spans="760:785" x14ac:dyDescent="0.25">
      <c r="ACF13018" s="60"/>
      <c r="ACG13018" s="60"/>
      <c r="ACH13018" s="60"/>
      <c r="ACI13018" s="60"/>
      <c r="ACJ13018" s="60"/>
      <c r="ACK13018" s="60"/>
      <c r="ACL13018" s="60"/>
      <c r="ACM13018" s="60"/>
      <c r="ACN13018" s="60"/>
      <c r="ACO13018" s="60"/>
      <c r="ACP13018" s="60"/>
      <c r="ACQ13018" s="60"/>
      <c r="ACR13018" s="60"/>
      <c r="ACS13018" s="60"/>
      <c r="ACT13018" s="60"/>
      <c r="ACU13018" s="60"/>
      <c r="ACV13018" s="60"/>
      <c r="ACW13018" s="60"/>
      <c r="ACX13018" s="60"/>
      <c r="ACY13018" s="60">
        <v>0.89084679920864096</v>
      </c>
      <c r="ACZ13018" s="60"/>
      <c r="ADA13018" s="60"/>
      <c r="ADB13018" s="60"/>
      <c r="ADC13018" s="60"/>
      <c r="ADD13018" s="60"/>
      <c r="ADE13018" s="60"/>
    </row>
    <row r="13019" spans="760:785" x14ac:dyDescent="0.25">
      <c r="ACF13019" s="60"/>
      <c r="ACG13019" s="60"/>
      <c r="ACH13019" s="60"/>
      <c r="ACI13019" s="60"/>
      <c r="ACJ13019" s="60"/>
      <c r="ACK13019" s="60"/>
      <c r="ACL13019" s="60"/>
      <c r="ACM13019" s="60"/>
      <c r="ACN13019" s="60"/>
      <c r="ACO13019" s="60"/>
      <c r="ACP13019" s="60"/>
      <c r="ACQ13019" s="60"/>
      <c r="ACR13019" s="60"/>
      <c r="ACS13019" s="60"/>
      <c r="ACT13019" s="60"/>
      <c r="ACU13019" s="60"/>
      <c r="ACV13019" s="60"/>
      <c r="ACW13019" s="60"/>
      <c r="ACX13019" s="60"/>
      <c r="ACY13019" s="60">
        <v>0.89084356375709095</v>
      </c>
      <c r="ACZ13019" s="60"/>
      <c r="ADA13019" s="60"/>
      <c r="ADB13019" s="60"/>
      <c r="ADC13019" s="60"/>
      <c r="ADD13019" s="60"/>
      <c r="ADE13019" s="60"/>
    </row>
    <row r="13020" spans="760:785" x14ac:dyDescent="0.25">
      <c r="ACF13020" s="60"/>
      <c r="ACG13020" s="60"/>
      <c r="ACH13020" s="60"/>
      <c r="ACI13020" s="60"/>
      <c r="ACJ13020" s="60"/>
      <c r="ACK13020" s="60"/>
      <c r="ACL13020" s="60"/>
      <c r="ACM13020" s="60"/>
      <c r="ACN13020" s="60"/>
      <c r="ACO13020" s="60"/>
      <c r="ACP13020" s="60"/>
      <c r="ACQ13020" s="60"/>
      <c r="ACR13020" s="60"/>
      <c r="ACS13020" s="60"/>
      <c r="ACT13020" s="60"/>
      <c r="ACU13020" s="60"/>
      <c r="ACV13020" s="60"/>
      <c r="ACW13020" s="60"/>
      <c r="ACX13020" s="60"/>
      <c r="ACY13020" s="60">
        <v>0.89084227484497902</v>
      </c>
      <c r="ACZ13020" s="60"/>
      <c r="ADA13020" s="60"/>
      <c r="ADB13020" s="60"/>
      <c r="ADC13020" s="60"/>
      <c r="ADD13020" s="60"/>
      <c r="ADE13020" s="60"/>
    </row>
    <row r="13021" spans="760:785" x14ac:dyDescent="0.25">
      <c r="ACF13021" s="60"/>
      <c r="ACG13021" s="60"/>
      <c r="ACH13021" s="60"/>
      <c r="ACI13021" s="60"/>
      <c r="ACJ13021" s="60"/>
      <c r="ACK13021" s="60"/>
      <c r="ACL13021" s="60"/>
      <c r="ACM13021" s="60"/>
      <c r="ACN13021" s="60"/>
      <c r="ACO13021" s="60"/>
      <c r="ACP13021" s="60"/>
      <c r="ACQ13021" s="60"/>
      <c r="ACR13021" s="60"/>
      <c r="ACS13021" s="60"/>
      <c r="ACT13021" s="60"/>
      <c r="ACU13021" s="60"/>
      <c r="ACV13021" s="60"/>
      <c r="ACW13021" s="60"/>
      <c r="ACX13021" s="60"/>
      <c r="ACY13021" s="60">
        <v>0.89081125502018899</v>
      </c>
      <c r="ACZ13021" s="60"/>
      <c r="ADA13021" s="60"/>
      <c r="ADB13021" s="60"/>
      <c r="ADC13021" s="60"/>
      <c r="ADD13021" s="60"/>
      <c r="ADE13021" s="60"/>
    </row>
    <row r="13022" spans="760:785" x14ac:dyDescent="0.25">
      <c r="ACF13022" s="60"/>
      <c r="ACG13022" s="60"/>
      <c r="ACH13022" s="60"/>
      <c r="ACI13022" s="60"/>
      <c r="ACJ13022" s="60"/>
      <c r="ACK13022" s="60"/>
      <c r="ACL13022" s="60"/>
      <c r="ACM13022" s="60"/>
      <c r="ACN13022" s="60"/>
      <c r="ACO13022" s="60"/>
      <c r="ACP13022" s="60"/>
      <c r="ACQ13022" s="60"/>
      <c r="ACR13022" s="60"/>
      <c r="ACS13022" s="60"/>
      <c r="ACT13022" s="60"/>
      <c r="ACU13022" s="60"/>
      <c r="ACV13022" s="60"/>
      <c r="ACW13022" s="60"/>
      <c r="ACX13022" s="60"/>
      <c r="ACY13022" s="60">
        <v>0.89080362658891998</v>
      </c>
      <c r="ACZ13022" s="60"/>
      <c r="ADA13022" s="60"/>
      <c r="ADB13022" s="60"/>
      <c r="ADC13022" s="60"/>
      <c r="ADD13022" s="60"/>
      <c r="ADE13022" s="60"/>
    </row>
    <row r="13023" spans="760:785" x14ac:dyDescent="0.25">
      <c r="ACF13023" s="60"/>
      <c r="ACG13023" s="60"/>
      <c r="ACH13023" s="60"/>
      <c r="ACI13023" s="60"/>
      <c r="ACJ13023" s="60"/>
      <c r="ACK13023" s="60"/>
      <c r="ACL13023" s="60"/>
      <c r="ACM13023" s="60"/>
      <c r="ACN13023" s="60"/>
      <c r="ACO13023" s="60"/>
      <c r="ACP13023" s="60"/>
      <c r="ACQ13023" s="60"/>
      <c r="ACR13023" s="60"/>
      <c r="ACS13023" s="60"/>
      <c r="ACT13023" s="60"/>
      <c r="ACU13023" s="60"/>
      <c r="ACV13023" s="60"/>
      <c r="ACW13023" s="60"/>
      <c r="ACX13023" s="60"/>
      <c r="ACY13023" s="60">
        <v>0.89075921399742497</v>
      </c>
      <c r="ACZ13023" s="60"/>
      <c r="ADA13023" s="60"/>
      <c r="ADB13023" s="60"/>
      <c r="ADC13023" s="60"/>
      <c r="ADD13023" s="60"/>
      <c r="ADE13023" s="60"/>
    </row>
    <row r="13024" spans="760:785" x14ac:dyDescent="0.25">
      <c r="ACF13024" s="60"/>
      <c r="ACG13024" s="60"/>
      <c r="ACH13024" s="60"/>
      <c r="ACI13024" s="60"/>
      <c r="ACJ13024" s="60"/>
      <c r="ACK13024" s="60"/>
      <c r="ACL13024" s="60"/>
      <c r="ACM13024" s="60"/>
      <c r="ACN13024" s="60"/>
      <c r="ACO13024" s="60"/>
      <c r="ACP13024" s="60"/>
      <c r="ACQ13024" s="60"/>
      <c r="ACR13024" s="60"/>
      <c r="ACS13024" s="60"/>
      <c r="ACT13024" s="60"/>
      <c r="ACU13024" s="60"/>
      <c r="ACV13024" s="60"/>
      <c r="ACW13024" s="60"/>
      <c r="ACX13024" s="60"/>
      <c r="ACY13024" s="60">
        <v>0.89073672101972601</v>
      </c>
      <c r="ACZ13024" s="60"/>
      <c r="ADA13024" s="60"/>
      <c r="ADB13024" s="60"/>
      <c r="ADC13024" s="60"/>
      <c r="ADD13024" s="60"/>
      <c r="ADE13024" s="60"/>
    </row>
    <row r="13025" spans="760:785" x14ac:dyDescent="0.25">
      <c r="ACF13025" s="60"/>
      <c r="ACG13025" s="60"/>
      <c r="ACH13025" s="60"/>
      <c r="ACI13025" s="60"/>
      <c r="ACJ13025" s="60"/>
      <c r="ACK13025" s="60"/>
      <c r="ACL13025" s="60"/>
      <c r="ACM13025" s="60"/>
      <c r="ACN13025" s="60"/>
      <c r="ACO13025" s="60"/>
      <c r="ACP13025" s="60"/>
      <c r="ACQ13025" s="60"/>
      <c r="ACR13025" s="60"/>
      <c r="ACS13025" s="60"/>
      <c r="ACT13025" s="60"/>
      <c r="ACU13025" s="60"/>
      <c r="ACV13025" s="60"/>
      <c r="ACW13025" s="60"/>
      <c r="ACX13025" s="60"/>
      <c r="ACY13025" s="60">
        <v>0.890717263058877</v>
      </c>
      <c r="ACZ13025" s="60"/>
      <c r="ADA13025" s="60"/>
      <c r="ADB13025" s="60"/>
      <c r="ADC13025" s="60"/>
      <c r="ADD13025" s="60"/>
      <c r="ADE13025" s="60"/>
    </row>
    <row r="13026" spans="760:785" x14ac:dyDescent="0.25">
      <c r="ACF13026" s="60"/>
      <c r="ACG13026" s="60"/>
      <c r="ACH13026" s="60"/>
      <c r="ACI13026" s="60"/>
      <c r="ACJ13026" s="60"/>
      <c r="ACK13026" s="60"/>
      <c r="ACL13026" s="60"/>
      <c r="ACM13026" s="60"/>
      <c r="ACN13026" s="60"/>
      <c r="ACO13026" s="60"/>
      <c r="ACP13026" s="60"/>
      <c r="ACQ13026" s="60"/>
      <c r="ACR13026" s="60"/>
      <c r="ACS13026" s="60"/>
      <c r="ACT13026" s="60"/>
      <c r="ACU13026" s="60"/>
      <c r="ACV13026" s="60"/>
      <c r="ACW13026" s="60"/>
      <c r="ACX13026" s="60"/>
      <c r="ACY13026" s="60">
        <v>0.89069703267503098</v>
      </c>
      <c r="ACZ13026" s="60"/>
      <c r="ADA13026" s="60"/>
      <c r="ADB13026" s="60"/>
      <c r="ADC13026" s="60"/>
      <c r="ADD13026" s="60"/>
      <c r="ADE13026" s="60"/>
    </row>
    <row r="13027" spans="760:785" x14ac:dyDescent="0.25">
      <c r="ACF13027" s="60"/>
      <c r="ACG13027" s="60"/>
      <c r="ACH13027" s="60"/>
      <c r="ACI13027" s="60"/>
      <c r="ACJ13027" s="60"/>
      <c r="ACK13027" s="60"/>
      <c r="ACL13027" s="60"/>
      <c r="ACM13027" s="60"/>
      <c r="ACN13027" s="60"/>
      <c r="ACO13027" s="60"/>
      <c r="ACP13027" s="60"/>
      <c r="ACQ13027" s="60"/>
      <c r="ACR13027" s="60"/>
      <c r="ACS13027" s="60"/>
      <c r="ACT13027" s="60"/>
      <c r="ACU13027" s="60"/>
      <c r="ACV13027" s="60"/>
      <c r="ACW13027" s="60"/>
      <c r="ACX13027" s="60"/>
      <c r="ACY13027" s="60">
        <v>0.89062076422356395</v>
      </c>
      <c r="ACZ13027" s="60"/>
      <c r="ADA13027" s="60"/>
      <c r="ADB13027" s="60"/>
      <c r="ADC13027" s="60"/>
      <c r="ADD13027" s="60"/>
      <c r="ADE13027" s="60"/>
    </row>
    <row r="13028" spans="760:785" x14ac:dyDescent="0.25">
      <c r="ACF13028" s="60"/>
      <c r="ACG13028" s="60"/>
      <c r="ACH13028" s="60"/>
      <c r="ACI13028" s="60"/>
      <c r="ACJ13028" s="60"/>
      <c r="ACK13028" s="60"/>
      <c r="ACL13028" s="60"/>
      <c r="ACM13028" s="60"/>
      <c r="ACN13028" s="60"/>
      <c r="ACO13028" s="60"/>
      <c r="ACP13028" s="60"/>
      <c r="ACQ13028" s="60"/>
      <c r="ACR13028" s="60"/>
      <c r="ACS13028" s="60"/>
      <c r="ACT13028" s="60"/>
      <c r="ACU13028" s="60"/>
      <c r="ACV13028" s="60"/>
      <c r="ACW13028" s="60"/>
      <c r="ACX13028" s="60"/>
      <c r="ACY13028" s="60">
        <v>0.89054787697515403</v>
      </c>
      <c r="ACZ13028" s="60"/>
      <c r="ADA13028" s="60"/>
      <c r="ADB13028" s="60"/>
      <c r="ADC13028" s="60"/>
      <c r="ADD13028" s="60"/>
      <c r="ADE13028" s="60"/>
    </row>
    <row r="13029" spans="760:785" x14ac:dyDescent="0.25">
      <c r="ACF13029" s="60"/>
      <c r="ACG13029" s="60"/>
      <c r="ACH13029" s="60"/>
      <c r="ACI13029" s="60"/>
      <c r="ACJ13029" s="60"/>
      <c r="ACK13029" s="60"/>
      <c r="ACL13029" s="60"/>
      <c r="ACM13029" s="60"/>
      <c r="ACN13029" s="60"/>
      <c r="ACO13029" s="60"/>
      <c r="ACP13029" s="60"/>
      <c r="ACQ13029" s="60"/>
      <c r="ACR13029" s="60"/>
      <c r="ACS13029" s="60"/>
      <c r="ACT13029" s="60"/>
      <c r="ACU13029" s="60"/>
      <c r="ACV13029" s="60"/>
      <c r="ACW13029" s="60"/>
      <c r="ACX13029" s="60"/>
      <c r="ACY13029" s="60">
        <v>0.890536627156436</v>
      </c>
      <c r="ACZ13029" s="60"/>
      <c r="ADA13029" s="60"/>
      <c r="ADB13029" s="60"/>
      <c r="ADC13029" s="60"/>
      <c r="ADD13029" s="60"/>
      <c r="ADE13029" s="60"/>
    </row>
    <row r="13030" spans="760:785" x14ac:dyDescent="0.25">
      <c r="ACF13030" s="60"/>
      <c r="ACG13030" s="60"/>
      <c r="ACH13030" s="60"/>
      <c r="ACI13030" s="60"/>
      <c r="ACJ13030" s="60"/>
      <c r="ACK13030" s="60"/>
      <c r="ACL13030" s="60"/>
      <c r="ACM13030" s="60"/>
      <c r="ACN13030" s="60"/>
      <c r="ACO13030" s="60"/>
      <c r="ACP13030" s="60"/>
      <c r="ACQ13030" s="60"/>
      <c r="ACR13030" s="60"/>
      <c r="ACS13030" s="60"/>
      <c r="ACT13030" s="60"/>
      <c r="ACU13030" s="60"/>
      <c r="ACV13030" s="60"/>
      <c r="ACW13030" s="60"/>
      <c r="ACX13030" s="60"/>
      <c r="ACY13030" s="60">
        <v>0.89050639039341595</v>
      </c>
      <c r="ACZ13030" s="60"/>
      <c r="ADA13030" s="60"/>
      <c r="ADB13030" s="60"/>
      <c r="ADC13030" s="60"/>
      <c r="ADD13030" s="60"/>
      <c r="ADE13030" s="60"/>
    </row>
    <row r="13031" spans="760:785" x14ac:dyDescent="0.25">
      <c r="ACF13031" s="60"/>
      <c r="ACG13031" s="60"/>
      <c r="ACH13031" s="60"/>
      <c r="ACI13031" s="60"/>
      <c r="ACJ13031" s="60"/>
      <c r="ACK13031" s="60"/>
      <c r="ACL13031" s="60"/>
      <c r="ACM13031" s="60"/>
      <c r="ACN13031" s="60"/>
      <c r="ACO13031" s="60"/>
      <c r="ACP13031" s="60"/>
      <c r="ACQ13031" s="60"/>
      <c r="ACR13031" s="60"/>
      <c r="ACS13031" s="60"/>
      <c r="ACT13031" s="60"/>
      <c r="ACU13031" s="60"/>
      <c r="ACV13031" s="60"/>
      <c r="ACW13031" s="60"/>
      <c r="ACX13031" s="60"/>
      <c r="ACY13031" s="60">
        <v>0.89044782499627095</v>
      </c>
      <c r="ACZ13031" s="60"/>
      <c r="ADA13031" s="60"/>
      <c r="ADB13031" s="60"/>
      <c r="ADC13031" s="60"/>
      <c r="ADD13031" s="60"/>
      <c r="ADE13031" s="60"/>
    </row>
    <row r="13032" spans="760:785" x14ac:dyDescent="0.25">
      <c r="ACF13032" s="60"/>
      <c r="ACG13032" s="60"/>
      <c r="ACH13032" s="60"/>
      <c r="ACI13032" s="60"/>
      <c r="ACJ13032" s="60"/>
      <c r="ACK13032" s="60"/>
      <c r="ACL13032" s="60"/>
      <c r="ACM13032" s="60"/>
      <c r="ACN13032" s="60"/>
      <c r="ACO13032" s="60"/>
      <c r="ACP13032" s="60"/>
      <c r="ACQ13032" s="60"/>
      <c r="ACR13032" s="60"/>
      <c r="ACS13032" s="60"/>
      <c r="ACT13032" s="60"/>
      <c r="ACU13032" s="60"/>
      <c r="ACV13032" s="60"/>
      <c r="ACW13032" s="60"/>
      <c r="ACX13032" s="60"/>
      <c r="ACY13032" s="60">
        <v>0.89036837831228199</v>
      </c>
      <c r="ACZ13032" s="60"/>
      <c r="ADA13032" s="60"/>
      <c r="ADB13032" s="60"/>
      <c r="ADC13032" s="60"/>
      <c r="ADD13032" s="60"/>
      <c r="ADE13032" s="60"/>
    </row>
    <row r="13033" spans="760:785" x14ac:dyDescent="0.25">
      <c r="ACF13033" s="60"/>
      <c r="ACG13033" s="60"/>
      <c r="ACH13033" s="60"/>
      <c r="ACI13033" s="60"/>
      <c r="ACJ13033" s="60"/>
      <c r="ACK13033" s="60"/>
      <c r="ACL13033" s="60"/>
      <c r="ACM13033" s="60"/>
      <c r="ACN13033" s="60"/>
      <c r="ACO13033" s="60"/>
      <c r="ACP13033" s="60"/>
      <c r="ACQ13033" s="60"/>
      <c r="ACR13033" s="60"/>
      <c r="ACS13033" s="60"/>
      <c r="ACT13033" s="60"/>
      <c r="ACU13033" s="60"/>
      <c r="ACV13033" s="60"/>
      <c r="ACW13033" s="60"/>
      <c r="ACX13033" s="60"/>
      <c r="ACY13033" s="60">
        <v>0.89033561696646601</v>
      </c>
      <c r="ACZ13033" s="60"/>
      <c r="ADA13033" s="60"/>
      <c r="ADB13033" s="60"/>
      <c r="ADC13033" s="60"/>
      <c r="ADD13033" s="60"/>
      <c r="ADE13033" s="60"/>
    </row>
    <row r="13034" spans="760:785" x14ac:dyDescent="0.25">
      <c r="ACF13034" s="60"/>
      <c r="ACG13034" s="60"/>
      <c r="ACH13034" s="60"/>
      <c r="ACI13034" s="60"/>
      <c r="ACJ13034" s="60"/>
      <c r="ACK13034" s="60"/>
      <c r="ACL13034" s="60"/>
      <c r="ACM13034" s="60"/>
      <c r="ACN13034" s="60"/>
      <c r="ACO13034" s="60"/>
      <c r="ACP13034" s="60"/>
      <c r="ACQ13034" s="60"/>
      <c r="ACR13034" s="60"/>
      <c r="ACS13034" s="60"/>
      <c r="ACT13034" s="60"/>
      <c r="ACU13034" s="60"/>
      <c r="ACV13034" s="60"/>
      <c r="ACW13034" s="60"/>
      <c r="ACX13034" s="60"/>
      <c r="ACY13034" s="60">
        <v>0.89030390000172799</v>
      </c>
      <c r="ACZ13034" s="60"/>
      <c r="ADA13034" s="60"/>
      <c r="ADB13034" s="60"/>
      <c r="ADC13034" s="60"/>
      <c r="ADD13034" s="60"/>
      <c r="ADE13034" s="60"/>
    </row>
    <row r="13035" spans="760:785" x14ac:dyDescent="0.25">
      <c r="ACF13035" s="60"/>
      <c r="ACG13035" s="60"/>
      <c r="ACH13035" s="60"/>
      <c r="ACI13035" s="60"/>
      <c r="ACJ13035" s="60"/>
      <c r="ACK13035" s="60"/>
      <c r="ACL13035" s="60"/>
      <c r="ACM13035" s="60"/>
      <c r="ACN13035" s="60"/>
      <c r="ACO13035" s="60"/>
      <c r="ACP13035" s="60"/>
      <c r="ACQ13035" s="60"/>
      <c r="ACR13035" s="60"/>
      <c r="ACS13035" s="60"/>
      <c r="ACT13035" s="60"/>
      <c r="ACU13035" s="60"/>
      <c r="ACV13035" s="60"/>
      <c r="ACW13035" s="60"/>
      <c r="ACX13035" s="60"/>
      <c r="ACY13035" s="60">
        <v>0.89028778094917504</v>
      </c>
      <c r="ACZ13035" s="60"/>
      <c r="ADA13035" s="60"/>
      <c r="ADB13035" s="60"/>
      <c r="ADC13035" s="60"/>
      <c r="ADD13035" s="60"/>
      <c r="ADE13035" s="60"/>
    </row>
    <row r="13036" spans="760:785" x14ac:dyDescent="0.25">
      <c r="ACF13036" s="60"/>
      <c r="ACG13036" s="60"/>
      <c r="ACH13036" s="60"/>
      <c r="ACI13036" s="60"/>
      <c r="ACJ13036" s="60"/>
      <c r="ACK13036" s="60"/>
      <c r="ACL13036" s="60"/>
      <c r="ACM13036" s="60"/>
      <c r="ACN13036" s="60"/>
      <c r="ACO13036" s="60"/>
      <c r="ACP13036" s="60"/>
      <c r="ACQ13036" s="60"/>
      <c r="ACR13036" s="60"/>
      <c r="ACS13036" s="60"/>
      <c r="ACT13036" s="60"/>
      <c r="ACU13036" s="60"/>
      <c r="ACV13036" s="60"/>
      <c r="ACW13036" s="60"/>
      <c r="ACX13036" s="60"/>
      <c r="ACY13036" s="60">
        <v>0.89027160642894199</v>
      </c>
      <c r="ACZ13036" s="60"/>
      <c r="ADA13036" s="60"/>
      <c r="ADB13036" s="60"/>
      <c r="ADC13036" s="60"/>
      <c r="ADD13036" s="60"/>
      <c r="ADE13036" s="60"/>
    </row>
    <row r="13037" spans="760:785" x14ac:dyDescent="0.25">
      <c r="ACF13037" s="60"/>
      <c r="ACG13037" s="60"/>
      <c r="ACH13037" s="60"/>
      <c r="ACI13037" s="60"/>
      <c r="ACJ13037" s="60"/>
      <c r="ACK13037" s="60"/>
      <c r="ACL13037" s="60"/>
      <c r="ACM13037" s="60"/>
      <c r="ACN13037" s="60"/>
      <c r="ACO13037" s="60"/>
      <c r="ACP13037" s="60"/>
      <c r="ACQ13037" s="60"/>
      <c r="ACR13037" s="60"/>
      <c r="ACS13037" s="60"/>
      <c r="ACT13037" s="60"/>
      <c r="ACU13037" s="60"/>
      <c r="ACV13037" s="60"/>
      <c r="ACW13037" s="60"/>
      <c r="ACX13037" s="60"/>
      <c r="ACY13037" s="60">
        <v>0.890257253262001</v>
      </c>
      <c r="ACZ13037" s="60"/>
      <c r="ADA13037" s="60"/>
      <c r="ADB13037" s="60"/>
      <c r="ADC13037" s="60"/>
      <c r="ADD13037" s="60"/>
      <c r="ADE13037" s="60"/>
    </row>
    <row r="13038" spans="760:785" x14ac:dyDescent="0.25">
      <c r="ACF13038" s="60"/>
      <c r="ACG13038" s="60"/>
      <c r="ACH13038" s="60"/>
      <c r="ACI13038" s="60"/>
      <c r="ACJ13038" s="60"/>
      <c r="ACK13038" s="60"/>
      <c r="ACL13038" s="60"/>
      <c r="ACM13038" s="60"/>
      <c r="ACN13038" s="60"/>
      <c r="ACO13038" s="60"/>
      <c r="ACP13038" s="60"/>
      <c r="ACQ13038" s="60"/>
      <c r="ACR13038" s="60"/>
      <c r="ACS13038" s="60"/>
      <c r="ACT13038" s="60"/>
      <c r="ACU13038" s="60"/>
      <c r="ACV13038" s="60"/>
      <c r="ACW13038" s="60"/>
      <c r="ACX13038" s="60"/>
      <c r="ACY13038" s="60">
        <v>0.89016702992389596</v>
      </c>
      <c r="ACZ13038" s="60"/>
      <c r="ADA13038" s="60"/>
      <c r="ADB13038" s="60"/>
      <c r="ADC13038" s="60"/>
      <c r="ADD13038" s="60"/>
      <c r="ADE13038" s="60"/>
    </row>
    <row r="13039" spans="760:785" x14ac:dyDescent="0.25">
      <c r="ACF13039" s="60"/>
      <c r="ACG13039" s="60"/>
      <c r="ACH13039" s="60"/>
      <c r="ACI13039" s="60"/>
      <c r="ACJ13039" s="60"/>
      <c r="ACK13039" s="60"/>
      <c r="ACL13039" s="60"/>
      <c r="ACM13039" s="60"/>
      <c r="ACN13039" s="60"/>
      <c r="ACO13039" s="60"/>
      <c r="ACP13039" s="60"/>
      <c r="ACQ13039" s="60"/>
      <c r="ACR13039" s="60"/>
      <c r="ACS13039" s="60"/>
      <c r="ACT13039" s="60"/>
      <c r="ACU13039" s="60"/>
      <c r="ACV13039" s="60"/>
      <c r="ACW13039" s="60"/>
      <c r="ACX13039" s="60"/>
      <c r="ACY13039" s="60">
        <v>0.89014616432312099</v>
      </c>
      <c r="ACZ13039" s="60"/>
      <c r="ADA13039" s="60"/>
      <c r="ADB13039" s="60"/>
      <c r="ADC13039" s="60"/>
      <c r="ADD13039" s="60"/>
      <c r="ADE13039" s="60"/>
    </row>
    <row r="13040" spans="760:785" x14ac:dyDescent="0.25">
      <c r="ACF13040" s="60"/>
      <c r="ACG13040" s="60"/>
      <c r="ACH13040" s="60"/>
      <c r="ACI13040" s="60"/>
      <c r="ACJ13040" s="60"/>
      <c r="ACK13040" s="60"/>
      <c r="ACL13040" s="60"/>
      <c r="ACM13040" s="60"/>
      <c r="ACN13040" s="60"/>
      <c r="ACO13040" s="60"/>
      <c r="ACP13040" s="60"/>
      <c r="ACQ13040" s="60"/>
      <c r="ACR13040" s="60"/>
      <c r="ACS13040" s="60"/>
      <c r="ACT13040" s="60"/>
      <c r="ACU13040" s="60"/>
      <c r="ACV13040" s="60"/>
      <c r="ACW13040" s="60"/>
      <c r="ACX13040" s="60"/>
      <c r="ACY13040" s="60">
        <v>0.89013119251997597</v>
      </c>
      <c r="ACZ13040" s="60"/>
      <c r="ADA13040" s="60"/>
      <c r="ADB13040" s="60"/>
      <c r="ADC13040" s="60"/>
      <c r="ADD13040" s="60"/>
      <c r="ADE13040" s="60"/>
    </row>
    <row r="13041" spans="760:785" x14ac:dyDescent="0.25">
      <c r="ACF13041" s="60"/>
      <c r="ACG13041" s="60"/>
      <c r="ACH13041" s="60"/>
      <c r="ACI13041" s="60"/>
      <c r="ACJ13041" s="60"/>
      <c r="ACK13041" s="60"/>
      <c r="ACL13041" s="60"/>
      <c r="ACM13041" s="60"/>
      <c r="ACN13041" s="60"/>
      <c r="ACO13041" s="60"/>
      <c r="ACP13041" s="60"/>
      <c r="ACQ13041" s="60"/>
      <c r="ACR13041" s="60"/>
      <c r="ACS13041" s="60"/>
      <c r="ACT13041" s="60"/>
      <c r="ACU13041" s="60"/>
      <c r="ACV13041" s="60"/>
      <c r="ACW13041" s="60"/>
      <c r="ACX13041" s="60"/>
      <c r="ACY13041" s="60">
        <v>0.89011955634662299</v>
      </c>
      <c r="ACZ13041" s="60"/>
      <c r="ADA13041" s="60"/>
      <c r="ADB13041" s="60"/>
      <c r="ADC13041" s="60"/>
      <c r="ADD13041" s="60"/>
      <c r="ADE13041" s="60"/>
    </row>
    <row r="13042" spans="760:785" x14ac:dyDescent="0.25">
      <c r="ACF13042" s="60"/>
      <c r="ACG13042" s="60"/>
      <c r="ACH13042" s="60"/>
      <c r="ACI13042" s="60"/>
      <c r="ACJ13042" s="60"/>
      <c r="ACK13042" s="60"/>
      <c r="ACL13042" s="60"/>
      <c r="ACM13042" s="60"/>
      <c r="ACN13042" s="60"/>
      <c r="ACO13042" s="60"/>
      <c r="ACP13042" s="60"/>
      <c r="ACQ13042" s="60"/>
      <c r="ACR13042" s="60"/>
      <c r="ACS13042" s="60"/>
      <c r="ACT13042" s="60"/>
      <c r="ACU13042" s="60"/>
      <c r="ACV13042" s="60"/>
      <c r="ACW13042" s="60"/>
      <c r="ACX13042" s="60"/>
      <c r="ACY13042" s="60">
        <v>0.89005639198542796</v>
      </c>
      <c r="ACZ13042" s="60"/>
      <c r="ADA13042" s="60"/>
      <c r="ADB13042" s="60"/>
      <c r="ADC13042" s="60"/>
      <c r="ADD13042" s="60"/>
      <c r="ADE13042" s="60"/>
    </row>
    <row r="13043" spans="760:785" x14ac:dyDescent="0.25">
      <c r="ACF13043" s="60"/>
      <c r="ACG13043" s="60"/>
      <c r="ACH13043" s="60"/>
      <c r="ACI13043" s="60"/>
      <c r="ACJ13043" s="60"/>
      <c r="ACK13043" s="60"/>
      <c r="ACL13043" s="60"/>
      <c r="ACM13043" s="60"/>
      <c r="ACN13043" s="60"/>
      <c r="ACO13043" s="60"/>
      <c r="ACP13043" s="60"/>
      <c r="ACQ13043" s="60"/>
      <c r="ACR13043" s="60"/>
      <c r="ACS13043" s="60"/>
      <c r="ACT13043" s="60"/>
      <c r="ACU13043" s="60"/>
      <c r="ACV13043" s="60"/>
      <c r="ACW13043" s="60"/>
      <c r="ACX13043" s="60"/>
      <c r="ACY13043" s="60">
        <v>0.89001289410289797</v>
      </c>
      <c r="ACZ13043" s="60"/>
      <c r="ADA13043" s="60"/>
      <c r="ADB13043" s="60"/>
      <c r="ADC13043" s="60"/>
      <c r="ADD13043" s="60"/>
      <c r="ADE13043" s="60"/>
    </row>
    <row r="13044" spans="760:785" x14ac:dyDescent="0.25">
      <c r="ACF13044" s="60"/>
      <c r="ACG13044" s="60"/>
      <c r="ACH13044" s="60"/>
      <c r="ACI13044" s="60"/>
      <c r="ACJ13044" s="60"/>
      <c r="ACK13044" s="60"/>
      <c r="ACL13044" s="60"/>
      <c r="ACM13044" s="60"/>
      <c r="ACN13044" s="60"/>
      <c r="ACO13044" s="60"/>
      <c r="ACP13044" s="60"/>
      <c r="ACQ13044" s="60"/>
      <c r="ACR13044" s="60"/>
      <c r="ACS13044" s="60"/>
      <c r="ACT13044" s="60"/>
      <c r="ACU13044" s="60"/>
      <c r="ACV13044" s="60"/>
      <c r="ACW13044" s="60"/>
      <c r="ACX13044" s="60"/>
      <c r="ACY13044" s="60">
        <v>0.88998815017973598</v>
      </c>
      <c r="ACZ13044" s="60"/>
      <c r="ADA13044" s="60"/>
      <c r="ADB13044" s="60"/>
      <c r="ADC13044" s="60"/>
      <c r="ADD13044" s="60"/>
      <c r="ADE13044" s="60"/>
    </row>
    <row r="13045" spans="760:785" x14ac:dyDescent="0.25">
      <c r="ACF13045" s="60"/>
      <c r="ACG13045" s="60"/>
      <c r="ACH13045" s="60"/>
      <c r="ACI13045" s="60"/>
      <c r="ACJ13045" s="60"/>
      <c r="ACK13045" s="60"/>
      <c r="ACL13045" s="60"/>
      <c r="ACM13045" s="60"/>
      <c r="ACN13045" s="60"/>
      <c r="ACO13045" s="60"/>
      <c r="ACP13045" s="60"/>
      <c r="ACQ13045" s="60"/>
      <c r="ACR13045" s="60"/>
      <c r="ACS13045" s="60"/>
      <c r="ACT13045" s="60"/>
      <c r="ACU13045" s="60"/>
      <c r="ACV13045" s="60"/>
      <c r="ACW13045" s="60"/>
      <c r="ACX13045" s="60"/>
      <c r="ACY13045" s="60">
        <v>0.88995103687004995</v>
      </c>
      <c r="ACZ13045" s="60"/>
      <c r="ADA13045" s="60"/>
      <c r="ADB13045" s="60"/>
      <c r="ADC13045" s="60"/>
      <c r="ADD13045" s="60"/>
      <c r="ADE13045" s="60"/>
    </row>
    <row r="13046" spans="760:785" x14ac:dyDescent="0.25">
      <c r="ACF13046" s="60"/>
      <c r="ACG13046" s="60"/>
      <c r="ACH13046" s="60"/>
      <c r="ACI13046" s="60"/>
      <c r="ACJ13046" s="60"/>
      <c r="ACK13046" s="60"/>
      <c r="ACL13046" s="60"/>
      <c r="ACM13046" s="60"/>
      <c r="ACN13046" s="60"/>
      <c r="ACO13046" s="60"/>
      <c r="ACP13046" s="60"/>
      <c r="ACQ13046" s="60"/>
      <c r="ACR13046" s="60"/>
      <c r="ACS13046" s="60"/>
      <c r="ACT13046" s="60"/>
      <c r="ACU13046" s="60"/>
      <c r="ACV13046" s="60"/>
      <c r="ACW13046" s="60"/>
      <c r="ACX13046" s="60"/>
      <c r="ACY13046" s="60">
        <v>0.88982606715351098</v>
      </c>
      <c r="ACZ13046" s="60"/>
      <c r="ADA13046" s="60"/>
      <c r="ADB13046" s="60"/>
      <c r="ADC13046" s="60"/>
      <c r="ADD13046" s="60"/>
      <c r="ADE13046" s="60"/>
    </row>
    <row r="13047" spans="760:785" x14ac:dyDescent="0.25">
      <c r="ACF13047" s="60"/>
      <c r="ACG13047" s="60"/>
      <c r="ACH13047" s="60"/>
      <c r="ACI13047" s="60"/>
      <c r="ACJ13047" s="60"/>
      <c r="ACK13047" s="60"/>
      <c r="ACL13047" s="60"/>
      <c r="ACM13047" s="60"/>
      <c r="ACN13047" s="60"/>
      <c r="ACO13047" s="60"/>
      <c r="ACP13047" s="60"/>
      <c r="ACQ13047" s="60"/>
      <c r="ACR13047" s="60"/>
      <c r="ACS13047" s="60"/>
      <c r="ACT13047" s="60"/>
      <c r="ACU13047" s="60"/>
      <c r="ACV13047" s="60"/>
      <c r="ACW13047" s="60"/>
      <c r="ACX13047" s="60"/>
      <c r="ACY13047" s="60">
        <v>0.88972858916384301</v>
      </c>
      <c r="ACZ13047" s="60"/>
      <c r="ADA13047" s="60"/>
      <c r="ADB13047" s="60"/>
      <c r="ADC13047" s="60"/>
      <c r="ADD13047" s="60"/>
      <c r="ADE13047" s="60"/>
    </row>
    <row r="13048" spans="760:785" x14ac:dyDescent="0.25">
      <c r="ACF13048" s="60"/>
      <c r="ACG13048" s="60"/>
      <c r="ACH13048" s="60"/>
      <c r="ACI13048" s="60"/>
      <c r="ACJ13048" s="60"/>
      <c r="ACK13048" s="60"/>
      <c r="ACL13048" s="60"/>
      <c r="ACM13048" s="60"/>
      <c r="ACN13048" s="60"/>
      <c r="ACO13048" s="60"/>
      <c r="ACP13048" s="60"/>
      <c r="ACQ13048" s="60"/>
      <c r="ACR13048" s="60"/>
      <c r="ACS13048" s="60"/>
      <c r="ACT13048" s="60"/>
      <c r="ACU13048" s="60"/>
      <c r="ACV13048" s="60"/>
      <c r="ACW13048" s="60"/>
      <c r="ACX13048" s="60"/>
      <c r="ACY13048" s="60">
        <v>0.88972607024662698</v>
      </c>
      <c r="ACZ13048" s="60"/>
      <c r="ADA13048" s="60"/>
      <c r="ADB13048" s="60"/>
      <c r="ADC13048" s="60"/>
      <c r="ADD13048" s="60"/>
      <c r="ADE13048" s="60"/>
    </row>
    <row r="13049" spans="760:785" x14ac:dyDescent="0.25">
      <c r="ACF13049" s="60"/>
      <c r="ACG13049" s="60"/>
      <c r="ACH13049" s="60"/>
      <c r="ACI13049" s="60"/>
      <c r="ACJ13049" s="60"/>
      <c r="ACK13049" s="60"/>
      <c r="ACL13049" s="60"/>
      <c r="ACM13049" s="60"/>
      <c r="ACN13049" s="60"/>
      <c r="ACO13049" s="60"/>
      <c r="ACP13049" s="60"/>
      <c r="ACQ13049" s="60"/>
      <c r="ACR13049" s="60"/>
      <c r="ACS13049" s="60"/>
      <c r="ACT13049" s="60"/>
      <c r="ACU13049" s="60"/>
      <c r="ACV13049" s="60"/>
      <c r="ACW13049" s="60"/>
      <c r="ACX13049" s="60"/>
      <c r="ACY13049" s="60">
        <v>0.88971707756028495</v>
      </c>
      <c r="ACZ13049" s="60"/>
      <c r="ADA13049" s="60"/>
      <c r="ADB13049" s="60"/>
      <c r="ADC13049" s="60"/>
      <c r="ADD13049" s="60"/>
      <c r="ADE13049" s="60"/>
    </row>
    <row r="13050" spans="760:785" x14ac:dyDescent="0.25">
      <c r="ACF13050" s="60"/>
      <c r="ACG13050" s="60"/>
      <c r="ACH13050" s="60"/>
      <c r="ACI13050" s="60"/>
      <c r="ACJ13050" s="60"/>
      <c r="ACK13050" s="60"/>
      <c r="ACL13050" s="60"/>
      <c r="ACM13050" s="60"/>
      <c r="ACN13050" s="60"/>
      <c r="ACO13050" s="60"/>
      <c r="ACP13050" s="60"/>
      <c r="ACQ13050" s="60"/>
      <c r="ACR13050" s="60"/>
      <c r="ACS13050" s="60"/>
      <c r="ACT13050" s="60"/>
      <c r="ACU13050" s="60"/>
      <c r="ACV13050" s="60"/>
      <c r="ACW13050" s="60"/>
      <c r="ACX13050" s="60"/>
      <c r="ACY13050" s="60">
        <v>0.88971640947353603</v>
      </c>
      <c r="ACZ13050" s="60"/>
      <c r="ADA13050" s="60"/>
      <c r="ADB13050" s="60"/>
      <c r="ADC13050" s="60"/>
      <c r="ADD13050" s="60"/>
      <c r="ADE13050" s="60"/>
    </row>
    <row r="13051" spans="760:785" x14ac:dyDescent="0.25">
      <c r="ACF13051" s="60"/>
      <c r="ACG13051" s="60"/>
      <c r="ACH13051" s="60"/>
      <c r="ACI13051" s="60"/>
      <c r="ACJ13051" s="60"/>
      <c r="ACK13051" s="60"/>
      <c r="ACL13051" s="60"/>
      <c r="ACM13051" s="60"/>
      <c r="ACN13051" s="60"/>
      <c r="ACO13051" s="60"/>
      <c r="ACP13051" s="60"/>
      <c r="ACQ13051" s="60"/>
      <c r="ACR13051" s="60"/>
      <c r="ACS13051" s="60"/>
      <c r="ACT13051" s="60"/>
      <c r="ACU13051" s="60"/>
      <c r="ACV13051" s="60"/>
      <c r="ACW13051" s="60"/>
      <c r="ACX13051" s="60"/>
      <c r="ACY13051" s="60">
        <v>0.88966757255177498</v>
      </c>
      <c r="ACZ13051" s="60"/>
      <c r="ADA13051" s="60"/>
      <c r="ADB13051" s="60"/>
      <c r="ADC13051" s="60"/>
      <c r="ADD13051" s="60"/>
      <c r="ADE13051" s="60"/>
    </row>
    <row r="13052" spans="760:785" x14ac:dyDescent="0.25">
      <c r="ACF13052" s="60"/>
      <c r="ACG13052" s="60"/>
      <c r="ACH13052" s="60"/>
      <c r="ACI13052" s="60"/>
      <c r="ACJ13052" s="60"/>
      <c r="ACK13052" s="60"/>
      <c r="ACL13052" s="60"/>
      <c r="ACM13052" s="60"/>
      <c r="ACN13052" s="60"/>
      <c r="ACO13052" s="60"/>
      <c r="ACP13052" s="60"/>
      <c r="ACQ13052" s="60"/>
      <c r="ACR13052" s="60"/>
      <c r="ACS13052" s="60"/>
      <c r="ACT13052" s="60"/>
      <c r="ACU13052" s="60"/>
      <c r="ACV13052" s="60"/>
      <c r="ACW13052" s="60"/>
      <c r="ACX13052" s="60"/>
      <c r="ACY13052" s="60">
        <v>0.88959075423859002</v>
      </c>
      <c r="ACZ13052" s="60"/>
      <c r="ADA13052" s="60"/>
      <c r="ADB13052" s="60"/>
      <c r="ADC13052" s="60"/>
      <c r="ADD13052" s="60"/>
      <c r="ADE13052" s="60"/>
    </row>
    <row r="13053" spans="760:785" x14ac:dyDescent="0.25">
      <c r="ACF13053" s="60"/>
      <c r="ACG13053" s="60"/>
      <c r="ACH13053" s="60"/>
      <c r="ACI13053" s="60"/>
      <c r="ACJ13053" s="60"/>
      <c r="ACK13053" s="60"/>
      <c r="ACL13053" s="60"/>
      <c r="ACM13053" s="60"/>
      <c r="ACN13053" s="60"/>
      <c r="ACO13053" s="60"/>
      <c r="ACP13053" s="60"/>
      <c r="ACQ13053" s="60"/>
      <c r="ACR13053" s="60"/>
      <c r="ACS13053" s="60"/>
      <c r="ACT13053" s="60"/>
      <c r="ACU13053" s="60"/>
      <c r="ACV13053" s="60"/>
      <c r="ACW13053" s="60"/>
      <c r="ACX13053" s="60"/>
      <c r="ACY13053" s="60">
        <v>0.88958021880984794</v>
      </c>
      <c r="ACZ13053" s="60"/>
      <c r="ADA13053" s="60"/>
      <c r="ADB13053" s="60"/>
      <c r="ADC13053" s="60"/>
      <c r="ADD13053" s="60"/>
      <c r="ADE13053" s="60"/>
    </row>
    <row r="13054" spans="760:785" x14ac:dyDescent="0.25">
      <c r="ACF13054" s="60"/>
      <c r="ACG13054" s="60"/>
      <c r="ACH13054" s="60"/>
      <c r="ACI13054" s="60"/>
      <c r="ACJ13054" s="60"/>
      <c r="ACK13054" s="60"/>
      <c r="ACL13054" s="60"/>
      <c r="ACM13054" s="60"/>
      <c r="ACN13054" s="60"/>
      <c r="ACO13054" s="60"/>
      <c r="ACP13054" s="60"/>
      <c r="ACQ13054" s="60"/>
      <c r="ACR13054" s="60"/>
      <c r="ACS13054" s="60"/>
      <c r="ACT13054" s="60"/>
      <c r="ACU13054" s="60"/>
      <c r="ACV13054" s="60"/>
      <c r="ACW13054" s="60"/>
      <c r="ACX13054" s="60"/>
      <c r="ACY13054" s="60">
        <v>0.88957385035242897</v>
      </c>
      <c r="ACZ13054" s="60"/>
      <c r="ADA13054" s="60"/>
      <c r="ADB13054" s="60"/>
      <c r="ADC13054" s="60"/>
      <c r="ADD13054" s="60"/>
      <c r="ADE13054" s="60"/>
    </row>
    <row r="13055" spans="760:785" x14ac:dyDescent="0.25">
      <c r="ACF13055" s="60"/>
      <c r="ACG13055" s="60"/>
      <c r="ACH13055" s="60"/>
      <c r="ACI13055" s="60"/>
      <c r="ACJ13055" s="60"/>
      <c r="ACK13055" s="60"/>
      <c r="ACL13055" s="60"/>
      <c r="ACM13055" s="60"/>
      <c r="ACN13055" s="60"/>
      <c r="ACO13055" s="60"/>
      <c r="ACP13055" s="60"/>
      <c r="ACQ13055" s="60"/>
      <c r="ACR13055" s="60"/>
      <c r="ACS13055" s="60"/>
      <c r="ACT13055" s="60"/>
      <c r="ACU13055" s="60"/>
      <c r="ACV13055" s="60"/>
      <c r="ACW13055" s="60"/>
      <c r="ACX13055" s="60"/>
      <c r="ACY13055" s="60">
        <v>0.88953452196835503</v>
      </c>
      <c r="ACZ13055" s="60"/>
      <c r="ADA13055" s="60"/>
      <c r="ADB13055" s="60"/>
      <c r="ADC13055" s="60"/>
      <c r="ADD13055" s="60"/>
      <c r="ADE13055" s="60"/>
    </row>
    <row r="13056" spans="760:785" x14ac:dyDescent="0.25">
      <c r="ACF13056" s="60"/>
      <c r="ACG13056" s="60"/>
      <c r="ACH13056" s="60"/>
      <c r="ACI13056" s="60"/>
      <c r="ACJ13056" s="60"/>
      <c r="ACK13056" s="60"/>
      <c r="ACL13056" s="60"/>
      <c r="ACM13056" s="60"/>
      <c r="ACN13056" s="60"/>
      <c r="ACO13056" s="60"/>
      <c r="ACP13056" s="60"/>
      <c r="ACQ13056" s="60"/>
      <c r="ACR13056" s="60"/>
      <c r="ACS13056" s="60"/>
      <c r="ACT13056" s="60"/>
      <c r="ACU13056" s="60"/>
      <c r="ACV13056" s="60"/>
      <c r="ACW13056" s="60"/>
      <c r="ACX13056" s="60"/>
      <c r="ACY13056" s="60">
        <v>0.88952262998694598</v>
      </c>
      <c r="ACZ13056" s="60"/>
      <c r="ADA13056" s="60"/>
      <c r="ADB13056" s="60"/>
      <c r="ADC13056" s="60"/>
      <c r="ADD13056" s="60"/>
      <c r="ADE13056" s="60"/>
    </row>
    <row r="13057" spans="760:785" x14ac:dyDescent="0.25">
      <c r="ACF13057" s="60"/>
      <c r="ACG13057" s="60"/>
      <c r="ACH13057" s="60"/>
      <c r="ACI13057" s="60"/>
      <c r="ACJ13057" s="60"/>
      <c r="ACK13057" s="60"/>
      <c r="ACL13057" s="60"/>
      <c r="ACM13057" s="60"/>
      <c r="ACN13057" s="60"/>
      <c r="ACO13057" s="60"/>
      <c r="ACP13057" s="60"/>
      <c r="ACQ13057" s="60"/>
      <c r="ACR13057" s="60"/>
      <c r="ACS13057" s="60"/>
      <c r="ACT13057" s="60"/>
      <c r="ACU13057" s="60"/>
      <c r="ACV13057" s="60"/>
      <c r="ACW13057" s="60"/>
      <c r="ACX13057" s="60"/>
      <c r="ACY13057" s="60">
        <v>0.88949586543413695</v>
      </c>
      <c r="ACZ13057" s="60"/>
      <c r="ADA13057" s="60"/>
      <c r="ADB13057" s="60"/>
      <c r="ADC13057" s="60"/>
      <c r="ADD13057" s="60"/>
      <c r="ADE13057" s="60"/>
    </row>
    <row r="13058" spans="760:785" x14ac:dyDescent="0.25">
      <c r="ACF13058" s="60"/>
      <c r="ACG13058" s="60"/>
      <c r="ACH13058" s="60"/>
      <c r="ACI13058" s="60"/>
      <c r="ACJ13058" s="60"/>
      <c r="ACK13058" s="60"/>
      <c r="ACL13058" s="60"/>
      <c r="ACM13058" s="60"/>
      <c r="ACN13058" s="60"/>
      <c r="ACO13058" s="60"/>
      <c r="ACP13058" s="60"/>
      <c r="ACQ13058" s="60"/>
      <c r="ACR13058" s="60"/>
      <c r="ACS13058" s="60"/>
      <c r="ACT13058" s="60"/>
      <c r="ACU13058" s="60"/>
      <c r="ACV13058" s="60"/>
      <c r="ACW13058" s="60"/>
      <c r="ACX13058" s="60"/>
      <c r="ACY13058" s="60">
        <v>0.88948762645440704</v>
      </c>
      <c r="ACZ13058" s="60"/>
      <c r="ADA13058" s="60"/>
      <c r="ADB13058" s="60"/>
      <c r="ADC13058" s="60"/>
      <c r="ADD13058" s="60"/>
      <c r="ADE13058" s="60"/>
    </row>
    <row r="13059" spans="760:785" x14ac:dyDescent="0.25">
      <c r="ACF13059" s="60"/>
      <c r="ACG13059" s="60"/>
      <c r="ACH13059" s="60"/>
      <c r="ACI13059" s="60"/>
      <c r="ACJ13059" s="60"/>
      <c r="ACK13059" s="60"/>
      <c r="ACL13059" s="60"/>
      <c r="ACM13059" s="60"/>
      <c r="ACN13059" s="60"/>
      <c r="ACO13059" s="60"/>
      <c r="ACP13059" s="60"/>
      <c r="ACQ13059" s="60"/>
      <c r="ACR13059" s="60"/>
      <c r="ACS13059" s="60"/>
      <c r="ACT13059" s="60"/>
      <c r="ACU13059" s="60"/>
      <c r="ACV13059" s="60"/>
      <c r="ACW13059" s="60"/>
      <c r="ACX13059" s="60"/>
      <c r="ACY13059" s="60">
        <v>0.88946956210717099</v>
      </c>
      <c r="ACZ13059" s="60"/>
      <c r="ADA13059" s="60"/>
      <c r="ADB13059" s="60"/>
      <c r="ADC13059" s="60"/>
      <c r="ADD13059" s="60"/>
      <c r="ADE13059" s="60"/>
    </row>
    <row r="13060" spans="760:785" x14ac:dyDescent="0.25">
      <c r="ACF13060" s="60"/>
      <c r="ACG13060" s="60"/>
      <c r="ACH13060" s="60"/>
      <c r="ACI13060" s="60"/>
      <c r="ACJ13060" s="60"/>
      <c r="ACK13060" s="60"/>
      <c r="ACL13060" s="60"/>
      <c r="ACM13060" s="60"/>
      <c r="ACN13060" s="60"/>
      <c r="ACO13060" s="60"/>
      <c r="ACP13060" s="60"/>
      <c r="ACQ13060" s="60"/>
      <c r="ACR13060" s="60"/>
      <c r="ACS13060" s="60"/>
      <c r="ACT13060" s="60"/>
      <c r="ACU13060" s="60"/>
      <c r="ACV13060" s="60"/>
      <c r="ACW13060" s="60"/>
      <c r="ACX13060" s="60"/>
      <c r="ACY13060" s="60">
        <v>0.88945123799372094</v>
      </c>
      <c r="ACZ13060" s="60"/>
      <c r="ADA13060" s="60"/>
      <c r="ADB13060" s="60"/>
      <c r="ADC13060" s="60"/>
      <c r="ADD13060" s="60"/>
      <c r="ADE13060" s="60"/>
    </row>
    <row r="13061" spans="760:785" x14ac:dyDescent="0.25">
      <c r="ACF13061" s="60"/>
      <c r="ACG13061" s="60"/>
      <c r="ACH13061" s="60"/>
      <c r="ACI13061" s="60"/>
      <c r="ACJ13061" s="60"/>
      <c r="ACK13061" s="60"/>
      <c r="ACL13061" s="60"/>
      <c r="ACM13061" s="60"/>
      <c r="ACN13061" s="60"/>
      <c r="ACO13061" s="60"/>
      <c r="ACP13061" s="60"/>
      <c r="ACQ13061" s="60"/>
      <c r="ACR13061" s="60"/>
      <c r="ACS13061" s="60"/>
      <c r="ACT13061" s="60"/>
      <c r="ACU13061" s="60"/>
      <c r="ACV13061" s="60"/>
      <c r="ACW13061" s="60"/>
      <c r="ACX13061" s="60"/>
      <c r="ACY13061" s="60">
        <v>0.88944781920444205</v>
      </c>
      <c r="ACZ13061" s="60"/>
      <c r="ADA13061" s="60"/>
      <c r="ADB13061" s="60"/>
      <c r="ADC13061" s="60"/>
      <c r="ADD13061" s="60"/>
      <c r="ADE13061" s="60"/>
    </row>
    <row r="13062" spans="760:785" x14ac:dyDescent="0.25">
      <c r="ACF13062" s="60"/>
      <c r="ACG13062" s="60"/>
      <c r="ACH13062" s="60"/>
      <c r="ACI13062" s="60"/>
      <c r="ACJ13062" s="60"/>
      <c r="ACK13062" s="60"/>
      <c r="ACL13062" s="60"/>
      <c r="ACM13062" s="60"/>
      <c r="ACN13062" s="60"/>
      <c r="ACO13062" s="60"/>
      <c r="ACP13062" s="60"/>
      <c r="ACQ13062" s="60"/>
      <c r="ACR13062" s="60"/>
      <c r="ACS13062" s="60"/>
      <c r="ACT13062" s="60"/>
      <c r="ACU13062" s="60"/>
      <c r="ACV13062" s="60"/>
      <c r="ACW13062" s="60"/>
      <c r="ACX13062" s="60"/>
      <c r="ACY13062" s="60">
        <v>0.88938726995704998</v>
      </c>
      <c r="ACZ13062" s="60"/>
      <c r="ADA13062" s="60"/>
      <c r="ADB13062" s="60"/>
      <c r="ADC13062" s="60"/>
      <c r="ADD13062" s="60"/>
      <c r="ADE13062" s="60"/>
    </row>
    <row r="13063" spans="760:785" x14ac:dyDescent="0.25">
      <c r="ACF13063" s="60"/>
      <c r="ACG13063" s="60"/>
      <c r="ACH13063" s="60"/>
      <c r="ACI13063" s="60"/>
      <c r="ACJ13063" s="60"/>
      <c r="ACK13063" s="60"/>
      <c r="ACL13063" s="60"/>
      <c r="ACM13063" s="60"/>
      <c r="ACN13063" s="60"/>
      <c r="ACO13063" s="60"/>
      <c r="ACP13063" s="60"/>
      <c r="ACQ13063" s="60"/>
      <c r="ACR13063" s="60"/>
      <c r="ACS13063" s="60"/>
      <c r="ACT13063" s="60"/>
      <c r="ACU13063" s="60"/>
      <c r="ACV13063" s="60"/>
      <c r="ACW13063" s="60"/>
      <c r="ACX13063" s="60"/>
      <c r="ACY13063" s="60">
        <v>0.88938593662663901</v>
      </c>
      <c r="ACZ13063" s="60"/>
      <c r="ADA13063" s="60"/>
      <c r="ADB13063" s="60"/>
      <c r="ADC13063" s="60"/>
      <c r="ADD13063" s="60"/>
      <c r="ADE13063" s="60"/>
    </row>
    <row r="13064" spans="760:785" x14ac:dyDescent="0.25">
      <c r="ACF13064" s="60"/>
      <c r="ACG13064" s="60"/>
      <c r="ACH13064" s="60"/>
      <c r="ACI13064" s="60"/>
      <c r="ACJ13064" s="60"/>
      <c r="ACK13064" s="60"/>
      <c r="ACL13064" s="60"/>
      <c r="ACM13064" s="60"/>
      <c r="ACN13064" s="60"/>
      <c r="ACO13064" s="60"/>
      <c r="ACP13064" s="60"/>
      <c r="ACQ13064" s="60"/>
      <c r="ACR13064" s="60"/>
      <c r="ACS13064" s="60"/>
      <c r="ACT13064" s="60"/>
      <c r="ACU13064" s="60"/>
      <c r="ACV13064" s="60"/>
      <c r="ACW13064" s="60"/>
      <c r="ACX13064" s="60"/>
      <c r="ACY13064" s="60">
        <v>0.88937023405155802</v>
      </c>
      <c r="ACZ13064" s="60"/>
      <c r="ADA13064" s="60"/>
      <c r="ADB13064" s="60"/>
      <c r="ADC13064" s="60"/>
      <c r="ADD13064" s="60"/>
      <c r="ADE13064" s="60"/>
    </row>
    <row r="13065" spans="760:785" x14ac:dyDescent="0.25">
      <c r="ACF13065" s="60"/>
      <c r="ACG13065" s="60"/>
      <c r="ACH13065" s="60"/>
      <c r="ACI13065" s="60"/>
      <c r="ACJ13065" s="60"/>
      <c r="ACK13065" s="60"/>
      <c r="ACL13065" s="60"/>
      <c r="ACM13065" s="60"/>
      <c r="ACN13065" s="60"/>
      <c r="ACO13065" s="60"/>
      <c r="ACP13065" s="60"/>
      <c r="ACQ13065" s="60"/>
      <c r="ACR13065" s="60"/>
      <c r="ACS13065" s="60"/>
      <c r="ACT13065" s="60"/>
      <c r="ACU13065" s="60"/>
      <c r="ACV13065" s="60"/>
      <c r="ACW13065" s="60"/>
      <c r="ACX13065" s="60"/>
      <c r="ACY13065" s="60">
        <v>0.88937012051992803</v>
      </c>
      <c r="ACZ13065" s="60"/>
      <c r="ADA13065" s="60"/>
      <c r="ADB13065" s="60"/>
      <c r="ADC13065" s="60"/>
      <c r="ADD13065" s="60"/>
      <c r="ADE13065" s="60"/>
    </row>
    <row r="13066" spans="760:785" x14ac:dyDescent="0.25">
      <c r="ACF13066" s="60"/>
      <c r="ACG13066" s="60"/>
      <c r="ACH13066" s="60"/>
      <c r="ACI13066" s="60"/>
      <c r="ACJ13066" s="60"/>
      <c r="ACK13066" s="60"/>
      <c r="ACL13066" s="60"/>
      <c r="ACM13066" s="60"/>
      <c r="ACN13066" s="60"/>
      <c r="ACO13066" s="60"/>
      <c r="ACP13066" s="60"/>
      <c r="ACQ13066" s="60"/>
      <c r="ACR13066" s="60"/>
      <c r="ACS13066" s="60"/>
      <c r="ACT13066" s="60"/>
      <c r="ACU13066" s="60"/>
      <c r="ACV13066" s="60"/>
      <c r="ACW13066" s="60"/>
      <c r="ACX13066" s="60"/>
      <c r="ACY13066" s="60">
        <v>0.88935576354728496</v>
      </c>
      <c r="ACZ13066" s="60"/>
      <c r="ADA13066" s="60"/>
      <c r="ADB13066" s="60"/>
      <c r="ADC13066" s="60"/>
      <c r="ADD13066" s="60"/>
      <c r="ADE13066" s="60"/>
    </row>
    <row r="13067" spans="760:785" x14ac:dyDescent="0.25">
      <c r="ACF13067" s="60"/>
      <c r="ACG13067" s="60"/>
      <c r="ACH13067" s="60"/>
      <c r="ACI13067" s="60"/>
      <c r="ACJ13067" s="60"/>
      <c r="ACK13067" s="60"/>
      <c r="ACL13067" s="60"/>
      <c r="ACM13067" s="60"/>
      <c r="ACN13067" s="60"/>
      <c r="ACO13067" s="60"/>
      <c r="ACP13067" s="60"/>
      <c r="ACQ13067" s="60"/>
      <c r="ACR13067" s="60"/>
      <c r="ACS13067" s="60"/>
      <c r="ACT13067" s="60"/>
      <c r="ACU13067" s="60"/>
      <c r="ACV13067" s="60"/>
      <c r="ACW13067" s="60"/>
      <c r="ACX13067" s="60"/>
      <c r="ACY13067" s="60">
        <v>0.88933951946527301</v>
      </c>
      <c r="ACZ13067" s="60"/>
      <c r="ADA13067" s="60"/>
      <c r="ADB13067" s="60"/>
      <c r="ADC13067" s="60"/>
      <c r="ADD13067" s="60"/>
      <c r="ADE13067" s="60"/>
    </row>
    <row r="13068" spans="760:785" x14ac:dyDescent="0.25">
      <c r="ACF13068" s="60"/>
      <c r="ACG13068" s="60"/>
      <c r="ACH13068" s="60"/>
      <c r="ACI13068" s="60"/>
      <c r="ACJ13068" s="60"/>
      <c r="ACK13068" s="60"/>
      <c r="ACL13068" s="60"/>
      <c r="ACM13068" s="60"/>
      <c r="ACN13068" s="60"/>
      <c r="ACO13068" s="60"/>
      <c r="ACP13068" s="60"/>
      <c r="ACQ13068" s="60"/>
      <c r="ACR13068" s="60"/>
      <c r="ACS13068" s="60"/>
      <c r="ACT13068" s="60"/>
      <c r="ACU13068" s="60"/>
      <c r="ACV13068" s="60"/>
      <c r="ACW13068" s="60"/>
      <c r="ACX13068" s="60"/>
      <c r="ACY13068" s="60">
        <v>0.88932811907685905</v>
      </c>
      <c r="ACZ13068" s="60"/>
      <c r="ADA13068" s="60"/>
      <c r="ADB13068" s="60"/>
      <c r="ADC13068" s="60"/>
      <c r="ADD13068" s="60"/>
      <c r="ADE13068" s="60"/>
    </row>
    <row r="13069" spans="760:785" x14ac:dyDescent="0.25">
      <c r="ACF13069" s="60"/>
      <c r="ACG13069" s="60"/>
      <c r="ACH13069" s="60"/>
      <c r="ACI13069" s="60"/>
      <c r="ACJ13069" s="60"/>
      <c r="ACK13069" s="60"/>
      <c r="ACL13069" s="60"/>
      <c r="ACM13069" s="60"/>
      <c r="ACN13069" s="60"/>
      <c r="ACO13069" s="60"/>
      <c r="ACP13069" s="60"/>
      <c r="ACQ13069" s="60"/>
      <c r="ACR13069" s="60"/>
      <c r="ACS13069" s="60"/>
      <c r="ACT13069" s="60"/>
      <c r="ACU13069" s="60"/>
      <c r="ACV13069" s="60"/>
      <c r="ACW13069" s="60"/>
      <c r="ACX13069" s="60"/>
      <c r="ACY13069" s="60">
        <v>0.88926427116373397</v>
      </c>
      <c r="ACZ13069" s="60"/>
      <c r="ADA13069" s="60"/>
      <c r="ADB13069" s="60"/>
      <c r="ADC13069" s="60"/>
      <c r="ADD13069" s="60"/>
      <c r="ADE13069" s="60"/>
    </row>
    <row r="13070" spans="760:785" x14ac:dyDescent="0.25">
      <c r="ACF13070" s="60"/>
      <c r="ACG13070" s="60"/>
      <c r="ACH13070" s="60"/>
      <c r="ACI13070" s="60"/>
      <c r="ACJ13070" s="60"/>
      <c r="ACK13070" s="60"/>
      <c r="ACL13070" s="60"/>
      <c r="ACM13070" s="60"/>
      <c r="ACN13070" s="60"/>
      <c r="ACO13070" s="60"/>
      <c r="ACP13070" s="60"/>
      <c r="ACQ13070" s="60"/>
      <c r="ACR13070" s="60"/>
      <c r="ACS13070" s="60"/>
      <c r="ACT13070" s="60"/>
      <c r="ACU13070" s="60"/>
      <c r="ACV13070" s="60"/>
      <c r="ACW13070" s="60"/>
      <c r="ACX13070" s="60"/>
      <c r="ACY13070" s="60">
        <v>0.889258558418624</v>
      </c>
      <c r="ACZ13070" s="60"/>
      <c r="ADA13070" s="60"/>
      <c r="ADB13070" s="60"/>
      <c r="ADC13070" s="60"/>
      <c r="ADD13070" s="60"/>
      <c r="ADE13070" s="60"/>
    </row>
    <row r="13071" spans="760:785" x14ac:dyDescent="0.25">
      <c r="ACF13071" s="60"/>
      <c r="ACG13071" s="60"/>
      <c r="ACH13071" s="60"/>
      <c r="ACI13071" s="60"/>
      <c r="ACJ13071" s="60"/>
      <c r="ACK13071" s="60"/>
      <c r="ACL13071" s="60"/>
      <c r="ACM13071" s="60"/>
      <c r="ACN13071" s="60"/>
      <c r="ACO13071" s="60"/>
      <c r="ACP13071" s="60"/>
      <c r="ACQ13071" s="60"/>
      <c r="ACR13071" s="60"/>
      <c r="ACS13071" s="60"/>
      <c r="ACT13071" s="60"/>
      <c r="ACU13071" s="60"/>
      <c r="ACV13071" s="60"/>
      <c r="ACW13071" s="60"/>
      <c r="ACX13071" s="60"/>
      <c r="ACY13071" s="60">
        <v>0.88924255912212002</v>
      </c>
      <c r="ACZ13071" s="60"/>
      <c r="ADA13071" s="60"/>
      <c r="ADB13071" s="60"/>
      <c r="ADC13071" s="60"/>
      <c r="ADD13071" s="60"/>
      <c r="ADE13071" s="60"/>
    </row>
    <row r="13072" spans="760:785" x14ac:dyDescent="0.25">
      <c r="ACF13072" s="60"/>
      <c r="ACG13072" s="60"/>
      <c r="ACH13072" s="60"/>
      <c r="ACI13072" s="60"/>
      <c r="ACJ13072" s="60"/>
      <c r="ACK13072" s="60"/>
      <c r="ACL13072" s="60"/>
      <c r="ACM13072" s="60"/>
      <c r="ACN13072" s="60"/>
      <c r="ACO13072" s="60"/>
      <c r="ACP13072" s="60"/>
      <c r="ACQ13072" s="60"/>
      <c r="ACR13072" s="60"/>
      <c r="ACS13072" s="60"/>
      <c r="ACT13072" s="60"/>
      <c r="ACU13072" s="60"/>
      <c r="ACV13072" s="60"/>
      <c r="ACW13072" s="60"/>
      <c r="ACX13072" s="60"/>
      <c r="ACY13072" s="60">
        <v>0.889149588517955</v>
      </c>
      <c r="ACZ13072" s="60"/>
      <c r="ADA13072" s="60"/>
      <c r="ADB13072" s="60"/>
      <c r="ADC13072" s="60"/>
      <c r="ADD13072" s="60"/>
      <c r="ADE13072" s="60"/>
    </row>
    <row r="13073" spans="760:785" x14ac:dyDescent="0.25">
      <c r="ACF13073" s="60"/>
      <c r="ACG13073" s="60"/>
      <c r="ACH13073" s="60"/>
      <c r="ACI13073" s="60"/>
      <c r="ACJ13073" s="60"/>
      <c r="ACK13073" s="60"/>
      <c r="ACL13073" s="60"/>
      <c r="ACM13073" s="60"/>
      <c r="ACN13073" s="60"/>
      <c r="ACO13073" s="60"/>
      <c r="ACP13073" s="60"/>
      <c r="ACQ13073" s="60"/>
      <c r="ACR13073" s="60"/>
      <c r="ACS13073" s="60"/>
      <c r="ACT13073" s="60"/>
      <c r="ACU13073" s="60"/>
      <c r="ACV13073" s="60"/>
      <c r="ACW13073" s="60"/>
      <c r="ACX13073" s="60"/>
      <c r="ACY13073" s="60">
        <v>0.88909559158139895</v>
      </c>
      <c r="ACZ13073" s="60"/>
      <c r="ADA13073" s="60"/>
      <c r="ADB13073" s="60"/>
      <c r="ADC13073" s="60"/>
      <c r="ADD13073" s="60"/>
      <c r="ADE13073" s="60"/>
    </row>
    <row r="13074" spans="760:785" x14ac:dyDescent="0.25">
      <c r="ACF13074" s="60"/>
      <c r="ACG13074" s="60"/>
      <c r="ACH13074" s="60"/>
      <c r="ACI13074" s="60"/>
      <c r="ACJ13074" s="60"/>
      <c r="ACK13074" s="60"/>
      <c r="ACL13074" s="60"/>
      <c r="ACM13074" s="60"/>
      <c r="ACN13074" s="60"/>
      <c r="ACO13074" s="60"/>
      <c r="ACP13074" s="60"/>
      <c r="ACQ13074" s="60"/>
      <c r="ACR13074" s="60"/>
      <c r="ACS13074" s="60"/>
      <c r="ACT13074" s="60"/>
      <c r="ACU13074" s="60"/>
      <c r="ACV13074" s="60"/>
      <c r="ACW13074" s="60"/>
      <c r="ACX13074" s="60"/>
      <c r="ACY13074" s="60">
        <v>0.88898761440275997</v>
      </c>
      <c r="ACZ13074" s="60"/>
      <c r="ADA13074" s="60"/>
      <c r="ADB13074" s="60"/>
      <c r="ADC13074" s="60"/>
      <c r="ADD13074" s="60"/>
      <c r="ADE13074" s="60"/>
    </row>
    <row r="13075" spans="760:785" x14ac:dyDescent="0.25">
      <c r="ACF13075" s="60"/>
      <c r="ACG13075" s="60"/>
      <c r="ACH13075" s="60"/>
      <c r="ACI13075" s="60"/>
      <c r="ACJ13075" s="60"/>
      <c r="ACK13075" s="60"/>
      <c r="ACL13075" s="60"/>
      <c r="ACM13075" s="60"/>
      <c r="ACN13075" s="60"/>
      <c r="ACO13075" s="60"/>
      <c r="ACP13075" s="60"/>
      <c r="ACQ13075" s="60"/>
      <c r="ACR13075" s="60"/>
      <c r="ACS13075" s="60"/>
      <c r="ACT13075" s="60"/>
      <c r="ACU13075" s="60"/>
      <c r="ACV13075" s="60"/>
      <c r="ACW13075" s="60"/>
      <c r="ACX13075" s="60"/>
      <c r="ACY13075" s="60">
        <v>0.88884510664121796</v>
      </c>
      <c r="ACZ13075" s="60"/>
      <c r="ADA13075" s="60"/>
      <c r="ADB13075" s="60"/>
      <c r="ADC13075" s="60"/>
      <c r="ADD13075" s="60"/>
      <c r="ADE13075" s="60"/>
    </row>
    <row r="13076" spans="760:785" x14ac:dyDescent="0.25">
      <c r="ACF13076" s="60"/>
      <c r="ACG13076" s="60"/>
      <c r="ACH13076" s="60"/>
      <c r="ACI13076" s="60"/>
      <c r="ACJ13076" s="60"/>
      <c r="ACK13076" s="60"/>
      <c r="ACL13076" s="60"/>
      <c r="ACM13076" s="60"/>
      <c r="ACN13076" s="60"/>
      <c r="ACO13076" s="60"/>
      <c r="ACP13076" s="60"/>
      <c r="ACQ13076" s="60"/>
      <c r="ACR13076" s="60"/>
      <c r="ACS13076" s="60"/>
      <c r="ACT13076" s="60"/>
      <c r="ACU13076" s="60"/>
      <c r="ACV13076" s="60"/>
      <c r="ACW13076" s="60"/>
      <c r="ACX13076" s="60"/>
      <c r="ACY13076" s="60">
        <v>0.88878677266928896</v>
      </c>
      <c r="ACZ13076" s="60"/>
      <c r="ADA13076" s="60"/>
      <c r="ADB13076" s="60"/>
      <c r="ADC13076" s="60"/>
      <c r="ADD13076" s="60"/>
      <c r="ADE13076" s="60"/>
    </row>
    <row r="13077" spans="760:785" x14ac:dyDescent="0.25">
      <c r="ACF13077" s="60"/>
      <c r="ACG13077" s="60"/>
      <c r="ACH13077" s="60"/>
      <c r="ACI13077" s="60"/>
      <c r="ACJ13077" s="60"/>
      <c r="ACK13077" s="60"/>
      <c r="ACL13077" s="60"/>
      <c r="ACM13077" s="60"/>
      <c r="ACN13077" s="60"/>
      <c r="ACO13077" s="60"/>
      <c r="ACP13077" s="60"/>
      <c r="ACQ13077" s="60"/>
      <c r="ACR13077" s="60"/>
      <c r="ACS13077" s="60"/>
      <c r="ACT13077" s="60"/>
      <c r="ACU13077" s="60"/>
      <c r="ACV13077" s="60"/>
      <c r="ACW13077" s="60"/>
      <c r="ACX13077" s="60"/>
      <c r="ACY13077" s="60">
        <v>0.88875776914344895</v>
      </c>
      <c r="ACZ13077" s="60"/>
      <c r="ADA13077" s="60"/>
      <c r="ADB13077" s="60"/>
      <c r="ADC13077" s="60"/>
      <c r="ADD13077" s="60"/>
      <c r="ADE13077" s="60"/>
    </row>
    <row r="13078" spans="760:785" x14ac:dyDescent="0.25">
      <c r="ACF13078" s="60"/>
      <c r="ACG13078" s="60"/>
      <c r="ACH13078" s="60"/>
      <c r="ACI13078" s="60"/>
      <c r="ACJ13078" s="60"/>
      <c r="ACK13078" s="60"/>
      <c r="ACL13078" s="60"/>
      <c r="ACM13078" s="60"/>
      <c r="ACN13078" s="60"/>
      <c r="ACO13078" s="60"/>
      <c r="ACP13078" s="60"/>
      <c r="ACQ13078" s="60"/>
      <c r="ACR13078" s="60"/>
      <c r="ACS13078" s="60"/>
      <c r="ACT13078" s="60"/>
      <c r="ACU13078" s="60"/>
      <c r="ACV13078" s="60"/>
      <c r="ACW13078" s="60"/>
      <c r="ACX13078" s="60"/>
      <c r="ACY13078" s="60">
        <v>0.88870636704467099</v>
      </c>
      <c r="ACZ13078" s="60"/>
      <c r="ADA13078" s="60"/>
      <c r="ADB13078" s="60"/>
      <c r="ADC13078" s="60"/>
      <c r="ADD13078" s="60"/>
      <c r="ADE13078" s="60"/>
    </row>
    <row r="13079" spans="760:785" x14ac:dyDescent="0.25">
      <c r="ACF13079" s="60"/>
      <c r="ACG13079" s="60"/>
      <c r="ACH13079" s="60"/>
      <c r="ACI13079" s="60"/>
      <c r="ACJ13079" s="60"/>
      <c r="ACK13079" s="60"/>
      <c r="ACL13079" s="60"/>
      <c r="ACM13079" s="60"/>
      <c r="ACN13079" s="60"/>
      <c r="ACO13079" s="60"/>
      <c r="ACP13079" s="60"/>
      <c r="ACQ13079" s="60"/>
      <c r="ACR13079" s="60"/>
      <c r="ACS13079" s="60"/>
      <c r="ACT13079" s="60"/>
      <c r="ACU13079" s="60"/>
      <c r="ACV13079" s="60"/>
      <c r="ACW13079" s="60"/>
      <c r="ACX13079" s="60"/>
      <c r="ACY13079" s="60">
        <v>0.88865988420892705</v>
      </c>
      <c r="ACZ13079" s="60"/>
      <c r="ADA13079" s="60"/>
      <c r="ADB13079" s="60"/>
      <c r="ADC13079" s="60"/>
      <c r="ADD13079" s="60"/>
      <c r="ADE13079" s="60"/>
    </row>
    <row r="13080" spans="760:785" x14ac:dyDescent="0.25">
      <c r="ACF13080" s="60"/>
      <c r="ACG13080" s="60"/>
      <c r="ACH13080" s="60"/>
      <c r="ACI13080" s="60"/>
      <c r="ACJ13080" s="60"/>
      <c r="ACK13080" s="60"/>
      <c r="ACL13080" s="60"/>
      <c r="ACM13080" s="60"/>
      <c r="ACN13080" s="60"/>
      <c r="ACO13080" s="60"/>
      <c r="ACP13080" s="60"/>
      <c r="ACQ13080" s="60"/>
      <c r="ACR13080" s="60"/>
      <c r="ACS13080" s="60"/>
      <c r="ACT13080" s="60"/>
      <c r="ACU13080" s="60"/>
      <c r="ACV13080" s="60"/>
      <c r="ACW13080" s="60"/>
      <c r="ACX13080" s="60"/>
      <c r="ACY13080" s="60">
        <v>0.88864925715871501</v>
      </c>
      <c r="ACZ13080" s="60"/>
      <c r="ADA13080" s="60"/>
      <c r="ADB13080" s="60"/>
      <c r="ADC13080" s="60"/>
      <c r="ADD13080" s="60"/>
      <c r="ADE13080" s="60"/>
    </row>
    <row r="13081" spans="760:785" x14ac:dyDescent="0.25">
      <c r="ACF13081" s="60"/>
      <c r="ACG13081" s="60"/>
      <c r="ACH13081" s="60"/>
      <c r="ACI13081" s="60"/>
      <c r="ACJ13081" s="60"/>
      <c r="ACK13081" s="60"/>
      <c r="ACL13081" s="60"/>
      <c r="ACM13081" s="60"/>
      <c r="ACN13081" s="60"/>
      <c r="ACO13081" s="60"/>
      <c r="ACP13081" s="60"/>
      <c r="ACQ13081" s="60"/>
      <c r="ACR13081" s="60"/>
      <c r="ACS13081" s="60"/>
      <c r="ACT13081" s="60"/>
      <c r="ACU13081" s="60"/>
      <c r="ACV13081" s="60"/>
      <c r="ACW13081" s="60"/>
      <c r="ACX13081" s="60"/>
      <c r="ACY13081" s="60">
        <v>0.88855651064765795</v>
      </c>
      <c r="ACZ13081" s="60"/>
      <c r="ADA13081" s="60"/>
      <c r="ADB13081" s="60"/>
      <c r="ADC13081" s="60"/>
      <c r="ADD13081" s="60"/>
      <c r="ADE13081" s="60"/>
    </row>
    <row r="13082" spans="760:785" x14ac:dyDescent="0.25">
      <c r="ACF13082" s="60"/>
      <c r="ACG13082" s="60"/>
      <c r="ACH13082" s="60"/>
      <c r="ACI13082" s="60"/>
      <c r="ACJ13082" s="60"/>
      <c r="ACK13082" s="60"/>
      <c r="ACL13082" s="60"/>
      <c r="ACM13082" s="60"/>
      <c r="ACN13082" s="60"/>
      <c r="ACO13082" s="60"/>
      <c r="ACP13082" s="60"/>
      <c r="ACQ13082" s="60"/>
      <c r="ACR13082" s="60"/>
      <c r="ACS13082" s="60"/>
      <c r="ACT13082" s="60"/>
      <c r="ACU13082" s="60"/>
      <c r="ACV13082" s="60"/>
      <c r="ACW13082" s="60"/>
      <c r="ACX13082" s="60"/>
      <c r="ACY13082" s="60">
        <v>0.88853535932074201</v>
      </c>
      <c r="ACZ13082" s="60"/>
      <c r="ADA13082" s="60"/>
      <c r="ADB13082" s="60"/>
      <c r="ADC13082" s="60"/>
      <c r="ADD13082" s="60"/>
      <c r="ADE13082" s="60"/>
    </row>
    <row r="13083" spans="760:785" x14ac:dyDescent="0.25">
      <c r="ACF13083" s="60"/>
      <c r="ACG13083" s="60"/>
      <c r="ACH13083" s="60"/>
      <c r="ACI13083" s="60"/>
      <c r="ACJ13083" s="60"/>
      <c r="ACK13083" s="60"/>
      <c r="ACL13083" s="60"/>
      <c r="ACM13083" s="60"/>
      <c r="ACN13083" s="60"/>
      <c r="ACO13083" s="60"/>
      <c r="ACP13083" s="60"/>
      <c r="ACQ13083" s="60"/>
      <c r="ACR13083" s="60"/>
      <c r="ACS13083" s="60"/>
      <c r="ACT13083" s="60"/>
      <c r="ACU13083" s="60"/>
      <c r="ACV13083" s="60"/>
      <c r="ACW13083" s="60"/>
      <c r="ACX13083" s="60"/>
      <c r="ACY13083" s="60">
        <v>0.88849221806632195</v>
      </c>
      <c r="ACZ13083" s="60"/>
      <c r="ADA13083" s="60"/>
      <c r="ADB13083" s="60"/>
      <c r="ADC13083" s="60"/>
      <c r="ADD13083" s="60"/>
      <c r="ADE13083" s="60"/>
    </row>
    <row r="13084" spans="760:785" x14ac:dyDescent="0.25">
      <c r="ACF13084" s="60"/>
      <c r="ACG13084" s="60"/>
      <c r="ACH13084" s="60"/>
      <c r="ACI13084" s="60"/>
      <c r="ACJ13084" s="60"/>
      <c r="ACK13084" s="60"/>
      <c r="ACL13084" s="60"/>
      <c r="ACM13084" s="60"/>
      <c r="ACN13084" s="60"/>
      <c r="ACO13084" s="60"/>
      <c r="ACP13084" s="60"/>
      <c r="ACQ13084" s="60"/>
      <c r="ACR13084" s="60"/>
      <c r="ACS13084" s="60"/>
      <c r="ACT13084" s="60"/>
      <c r="ACU13084" s="60"/>
      <c r="ACV13084" s="60"/>
      <c r="ACW13084" s="60"/>
      <c r="ACX13084" s="60"/>
      <c r="ACY13084" s="60">
        <v>0.88847388918220005</v>
      </c>
      <c r="ACZ13084" s="60"/>
      <c r="ADA13084" s="60"/>
      <c r="ADB13084" s="60"/>
      <c r="ADC13084" s="60"/>
      <c r="ADD13084" s="60"/>
      <c r="ADE13084" s="60"/>
    </row>
    <row r="13085" spans="760:785" x14ac:dyDescent="0.25">
      <c r="ACF13085" s="60"/>
      <c r="ACG13085" s="60"/>
      <c r="ACH13085" s="60"/>
      <c r="ACI13085" s="60"/>
      <c r="ACJ13085" s="60"/>
      <c r="ACK13085" s="60"/>
      <c r="ACL13085" s="60"/>
      <c r="ACM13085" s="60"/>
      <c r="ACN13085" s="60"/>
      <c r="ACO13085" s="60"/>
      <c r="ACP13085" s="60"/>
      <c r="ACQ13085" s="60"/>
      <c r="ACR13085" s="60"/>
      <c r="ACS13085" s="60"/>
      <c r="ACT13085" s="60"/>
      <c r="ACU13085" s="60"/>
      <c r="ACV13085" s="60"/>
      <c r="ACW13085" s="60"/>
      <c r="ACX13085" s="60"/>
      <c r="ACY13085" s="60">
        <v>0.88836800859126597</v>
      </c>
      <c r="ACZ13085" s="60"/>
      <c r="ADA13085" s="60"/>
      <c r="ADB13085" s="60"/>
      <c r="ADC13085" s="60"/>
      <c r="ADD13085" s="60"/>
      <c r="ADE13085" s="60"/>
    </row>
    <row r="13086" spans="760:785" x14ac:dyDescent="0.25">
      <c r="ACF13086" s="60"/>
      <c r="ACG13086" s="60"/>
      <c r="ACH13086" s="60"/>
      <c r="ACI13086" s="60"/>
      <c r="ACJ13086" s="60"/>
      <c r="ACK13086" s="60"/>
      <c r="ACL13086" s="60"/>
      <c r="ACM13086" s="60"/>
      <c r="ACN13086" s="60"/>
      <c r="ACO13086" s="60"/>
      <c r="ACP13086" s="60"/>
      <c r="ACQ13086" s="60"/>
      <c r="ACR13086" s="60"/>
      <c r="ACS13086" s="60"/>
      <c r="ACT13086" s="60"/>
      <c r="ACU13086" s="60"/>
      <c r="ACV13086" s="60"/>
      <c r="ACW13086" s="60"/>
      <c r="ACX13086" s="60"/>
      <c r="ACY13086" s="60">
        <v>0.888339739116358</v>
      </c>
      <c r="ACZ13086" s="60"/>
      <c r="ADA13086" s="60"/>
      <c r="ADB13086" s="60"/>
      <c r="ADC13086" s="60"/>
      <c r="ADD13086" s="60"/>
      <c r="ADE13086" s="60"/>
    </row>
    <row r="13087" spans="760:785" x14ac:dyDescent="0.25">
      <c r="ACF13087" s="60"/>
      <c r="ACG13087" s="60"/>
      <c r="ACH13087" s="60"/>
      <c r="ACI13087" s="60"/>
      <c r="ACJ13087" s="60"/>
      <c r="ACK13087" s="60"/>
      <c r="ACL13087" s="60"/>
      <c r="ACM13087" s="60"/>
      <c r="ACN13087" s="60"/>
      <c r="ACO13087" s="60"/>
      <c r="ACP13087" s="60"/>
      <c r="ACQ13087" s="60"/>
      <c r="ACR13087" s="60"/>
      <c r="ACS13087" s="60"/>
      <c r="ACT13087" s="60"/>
      <c r="ACU13087" s="60"/>
      <c r="ACV13087" s="60"/>
      <c r="ACW13087" s="60"/>
      <c r="ACX13087" s="60"/>
      <c r="ACY13087" s="60">
        <v>0.888275906445681</v>
      </c>
      <c r="ACZ13087" s="60"/>
      <c r="ADA13087" s="60"/>
      <c r="ADB13087" s="60"/>
      <c r="ADC13087" s="60"/>
      <c r="ADD13087" s="60"/>
      <c r="ADE13087" s="60"/>
    </row>
    <row r="13088" spans="760:785" x14ac:dyDescent="0.25">
      <c r="ACF13088" s="60"/>
      <c r="ACG13088" s="60"/>
      <c r="ACH13088" s="60"/>
      <c r="ACI13088" s="60"/>
      <c r="ACJ13088" s="60"/>
      <c r="ACK13088" s="60"/>
      <c r="ACL13088" s="60"/>
      <c r="ACM13088" s="60"/>
      <c r="ACN13088" s="60"/>
      <c r="ACO13088" s="60"/>
      <c r="ACP13088" s="60"/>
      <c r="ACQ13088" s="60"/>
      <c r="ACR13088" s="60"/>
      <c r="ACS13088" s="60"/>
      <c r="ACT13088" s="60"/>
      <c r="ACU13088" s="60"/>
      <c r="ACV13088" s="60"/>
      <c r="ACW13088" s="60"/>
      <c r="ACX13088" s="60"/>
      <c r="ACY13088" s="60">
        <v>0.88823153516262499</v>
      </c>
      <c r="ACZ13088" s="60"/>
      <c r="ADA13088" s="60"/>
      <c r="ADB13088" s="60"/>
      <c r="ADC13088" s="60"/>
      <c r="ADD13088" s="60"/>
      <c r="ADE13088" s="60"/>
    </row>
    <row r="13089" spans="760:785" x14ac:dyDescent="0.25">
      <c r="ACF13089" s="60"/>
      <c r="ACG13089" s="60"/>
      <c r="ACH13089" s="60"/>
      <c r="ACI13089" s="60"/>
      <c r="ACJ13089" s="60"/>
      <c r="ACK13089" s="60"/>
      <c r="ACL13089" s="60"/>
      <c r="ACM13089" s="60"/>
      <c r="ACN13089" s="60"/>
      <c r="ACO13089" s="60"/>
      <c r="ACP13089" s="60"/>
      <c r="ACQ13089" s="60"/>
      <c r="ACR13089" s="60"/>
      <c r="ACS13089" s="60"/>
      <c r="ACT13089" s="60"/>
      <c r="ACU13089" s="60"/>
      <c r="ACV13089" s="60"/>
      <c r="ACW13089" s="60"/>
      <c r="ACX13089" s="60"/>
      <c r="ACY13089" s="60">
        <v>0.88815323164332804</v>
      </c>
      <c r="ACZ13089" s="60"/>
      <c r="ADA13089" s="60"/>
      <c r="ADB13089" s="60"/>
      <c r="ADC13089" s="60"/>
      <c r="ADD13089" s="60"/>
      <c r="ADE13089" s="60"/>
    </row>
    <row r="13090" spans="760:785" x14ac:dyDescent="0.25">
      <c r="ACF13090" s="60"/>
      <c r="ACG13090" s="60"/>
      <c r="ACH13090" s="60"/>
      <c r="ACI13090" s="60"/>
      <c r="ACJ13090" s="60"/>
      <c r="ACK13090" s="60"/>
      <c r="ACL13090" s="60"/>
      <c r="ACM13090" s="60"/>
      <c r="ACN13090" s="60"/>
      <c r="ACO13090" s="60"/>
      <c r="ACP13090" s="60"/>
      <c r="ACQ13090" s="60"/>
      <c r="ACR13090" s="60"/>
      <c r="ACS13090" s="60"/>
      <c r="ACT13090" s="60"/>
      <c r="ACU13090" s="60"/>
      <c r="ACV13090" s="60"/>
      <c r="ACW13090" s="60"/>
      <c r="ACX13090" s="60"/>
      <c r="ACY13090" s="60">
        <v>0.887952826817337</v>
      </c>
      <c r="ACZ13090" s="60"/>
      <c r="ADA13090" s="60"/>
      <c r="ADB13090" s="60"/>
      <c r="ADC13090" s="60"/>
      <c r="ADD13090" s="60"/>
      <c r="ADE13090" s="60"/>
    </row>
    <row r="13091" spans="760:785" x14ac:dyDescent="0.25">
      <c r="ACF13091" s="60"/>
      <c r="ACG13091" s="60"/>
      <c r="ACH13091" s="60"/>
      <c r="ACI13091" s="60"/>
      <c r="ACJ13091" s="60"/>
      <c r="ACK13091" s="60"/>
      <c r="ACL13091" s="60"/>
      <c r="ACM13091" s="60"/>
      <c r="ACN13091" s="60"/>
      <c r="ACO13091" s="60"/>
      <c r="ACP13091" s="60"/>
      <c r="ACQ13091" s="60"/>
      <c r="ACR13091" s="60"/>
      <c r="ACS13091" s="60"/>
      <c r="ACT13091" s="60"/>
      <c r="ACU13091" s="60"/>
      <c r="ACV13091" s="60"/>
      <c r="ACW13091" s="60"/>
      <c r="ACX13091" s="60"/>
      <c r="ACY13091" s="60">
        <v>0.88791690407495105</v>
      </c>
      <c r="ACZ13091" s="60"/>
      <c r="ADA13091" s="60"/>
      <c r="ADB13091" s="60"/>
      <c r="ADC13091" s="60"/>
      <c r="ADD13091" s="60"/>
      <c r="ADE13091" s="60"/>
    </row>
    <row r="13092" spans="760:785" x14ac:dyDescent="0.25">
      <c r="ACF13092" s="60"/>
      <c r="ACG13092" s="60"/>
      <c r="ACH13092" s="60"/>
      <c r="ACI13092" s="60"/>
      <c r="ACJ13092" s="60"/>
      <c r="ACK13092" s="60"/>
      <c r="ACL13092" s="60"/>
      <c r="ACM13092" s="60"/>
      <c r="ACN13092" s="60"/>
      <c r="ACO13092" s="60"/>
      <c r="ACP13092" s="60"/>
      <c r="ACQ13092" s="60"/>
      <c r="ACR13092" s="60"/>
      <c r="ACS13092" s="60"/>
      <c r="ACT13092" s="60"/>
      <c r="ACU13092" s="60"/>
      <c r="ACV13092" s="60"/>
      <c r="ACW13092" s="60"/>
      <c r="ACX13092" s="60"/>
      <c r="ACY13092" s="60">
        <v>0.88784719861922001</v>
      </c>
      <c r="ACZ13092" s="60"/>
      <c r="ADA13092" s="60"/>
      <c r="ADB13092" s="60"/>
      <c r="ADC13092" s="60"/>
      <c r="ADD13092" s="60"/>
      <c r="ADE13092" s="60"/>
    </row>
    <row r="13093" spans="760:785" x14ac:dyDescent="0.25">
      <c r="ACF13093" s="60"/>
      <c r="ACG13093" s="60"/>
      <c r="ACH13093" s="60"/>
      <c r="ACI13093" s="60"/>
      <c r="ACJ13093" s="60"/>
      <c r="ACK13093" s="60"/>
      <c r="ACL13093" s="60"/>
      <c r="ACM13093" s="60"/>
      <c r="ACN13093" s="60"/>
      <c r="ACO13093" s="60"/>
      <c r="ACP13093" s="60"/>
      <c r="ACQ13093" s="60"/>
      <c r="ACR13093" s="60"/>
      <c r="ACS13093" s="60"/>
      <c r="ACT13093" s="60"/>
      <c r="ACU13093" s="60"/>
      <c r="ACV13093" s="60"/>
      <c r="ACW13093" s="60"/>
      <c r="ACX13093" s="60"/>
      <c r="ACY13093" s="60">
        <v>0.88783250507883105</v>
      </c>
      <c r="ACZ13093" s="60"/>
      <c r="ADA13093" s="60"/>
      <c r="ADB13093" s="60"/>
      <c r="ADC13093" s="60"/>
      <c r="ADD13093" s="60"/>
      <c r="ADE13093" s="60"/>
    </row>
    <row r="13094" spans="760:785" x14ac:dyDescent="0.25">
      <c r="ACF13094" s="60"/>
      <c r="ACG13094" s="60"/>
      <c r="ACH13094" s="60"/>
      <c r="ACI13094" s="60"/>
      <c r="ACJ13094" s="60"/>
      <c r="ACK13094" s="60"/>
      <c r="ACL13094" s="60"/>
      <c r="ACM13094" s="60"/>
      <c r="ACN13094" s="60"/>
      <c r="ACO13094" s="60"/>
      <c r="ACP13094" s="60"/>
      <c r="ACQ13094" s="60"/>
      <c r="ACR13094" s="60"/>
      <c r="ACS13094" s="60"/>
      <c r="ACT13094" s="60"/>
      <c r="ACU13094" s="60"/>
      <c r="ACV13094" s="60"/>
      <c r="ACW13094" s="60"/>
      <c r="ACX13094" s="60"/>
      <c r="ACY13094" s="60">
        <v>0.88781330040030004</v>
      </c>
      <c r="ACZ13094" s="60"/>
      <c r="ADA13094" s="60"/>
      <c r="ADB13094" s="60"/>
      <c r="ADC13094" s="60"/>
      <c r="ADD13094" s="60"/>
      <c r="ADE13094" s="60"/>
    </row>
    <row r="13095" spans="760:785" x14ac:dyDescent="0.25">
      <c r="ACF13095" s="60"/>
      <c r="ACG13095" s="60"/>
      <c r="ACH13095" s="60"/>
      <c r="ACI13095" s="60"/>
      <c r="ACJ13095" s="60"/>
      <c r="ACK13095" s="60"/>
      <c r="ACL13095" s="60"/>
      <c r="ACM13095" s="60"/>
      <c r="ACN13095" s="60"/>
      <c r="ACO13095" s="60"/>
      <c r="ACP13095" s="60"/>
      <c r="ACQ13095" s="60"/>
      <c r="ACR13095" s="60"/>
      <c r="ACS13095" s="60"/>
      <c r="ACT13095" s="60"/>
      <c r="ACU13095" s="60"/>
      <c r="ACV13095" s="60"/>
      <c r="ACW13095" s="60"/>
      <c r="ACX13095" s="60"/>
      <c r="ACY13095" s="60">
        <v>0.88780242618244898</v>
      </c>
      <c r="ACZ13095" s="60"/>
      <c r="ADA13095" s="60"/>
      <c r="ADB13095" s="60"/>
      <c r="ADC13095" s="60"/>
      <c r="ADD13095" s="60"/>
      <c r="ADE13095" s="60"/>
    </row>
    <row r="13096" spans="760:785" x14ac:dyDescent="0.25">
      <c r="ACF13096" s="60"/>
      <c r="ACG13096" s="60"/>
      <c r="ACH13096" s="60"/>
      <c r="ACI13096" s="60"/>
      <c r="ACJ13096" s="60"/>
      <c r="ACK13096" s="60"/>
      <c r="ACL13096" s="60"/>
      <c r="ACM13096" s="60"/>
      <c r="ACN13096" s="60"/>
      <c r="ACO13096" s="60"/>
      <c r="ACP13096" s="60"/>
      <c r="ACQ13096" s="60"/>
      <c r="ACR13096" s="60"/>
      <c r="ACS13096" s="60"/>
      <c r="ACT13096" s="60"/>
      <c r="ACU13096" s="60"/>
      <c r="ACV13096" s="60"/>
      <c r="ACW13096" s="60"/>
      <c r="ACX13096" s="60"/>
      <c r="ACY13096" s="60">
        <v>0.88777887800182198</v>
      </c>
      <c r="ACZ13096" s="60"/>
      <c r="ADA13096" s="60"/>
      <c r="ADB13096" s="60"/>
      <c r="ADC13096" s="60"/>
      <c r="ADD13096" s="60"/>
      <c r="ADE13096" s="60"/>
    </row>
    <row r="13097" spans="760:785" x14ac:dyDescent="0.25">
      <c r="ACF13097" s="60"/>
      <c r="ACG13097" s="60"/>
      <c r="ACH13097" s="60"/>
      <c r="ACI13097" s="60"/>
      <c r="ACJ13097" s="60"/>
      <c r="ACK13097" s="60"/>
      <c r="ACL13097" s="60"/>
      <c r="ACM13097" s="60"/>
      <c r="ACN13097" s="60"/>
      <c r="ACO13097" s="60"/>
      <c r="ACP13097" s="60"/>
      <c r="ACQ13097" s="60"/>
      <c r="ACR13097" s="60"/>
      <c r="ACS13097" s="60"/>
      <c r="ACT13097" s="60"/>
      <c r="ACU13097" s="60"/>
      <c r="ACV13097" s="60"/>
      <c r="ACW13097" s="60"/>
      <c r="ACX13097" s="60"/>
      <c r="ACY13097" s="60">
        <v>0.88775081850811299</v>
      </c>
      <c r="ACZ13097" s="60"/>
      <c r="ADA13097" s="60"/>
      <c r="ADB13097" s="60"/>
      <c r="ADC13097" s="60"/>
      <c r="ADD13097" s="60"/>
      <c r="ADE13097" s="60"/>
    </row>
    <row r="13098" spans="760:785" x14ac:dyDescent="0.25">
      <c r="ACF13098" s="60"/>
      <c r="ACG13098" s="60"/>
      <c r="ACH13098" s="60"/>
      <c r="ACI13098" s="60"/>
      <c r="ACJ13098" s="60"/>
      <c r="ACK13098" s="60"/>
      <c r="ACL13098" s="60"/>
      <c r="ACM13098" s="60"/>
      <c r="ACN13098" s="60"/>
      <c r="ACO13098" s="60"/>
      <c r="ACP13098" s="60"/>
      <c r="ACQ13098" s="60"/>
      <c r="ACR13098" s="60"/>
      <c r="ACS13098" s="60"/>
      <c r="ACT13098" s="60"/>
      <c r="ACU13098" s="60"/>
      <c r="ACV13098" s="60"/>
      <c r="ACW13098" s="60"/>
      <c r="ACX13098" s="60"/>
      <c r="ACY13098" s="60">
        <v>0.88774965414278395</v>
      </c>
      <c r="ACZ13098" s="60"/>
      <c r="ADA13098" s="60"/>
      <c r="ADB13098" s="60"/>
      <c r="ADC13098" s="60"/>
      <c r="ADD13098" s="60"/>
      <c r="ADE13098" s="60"/>
    </row>
    <row r="13099" spans="760:785" x14ac:dyDescent="0.25">
      <c r="ACF13099" s="60"/>
      <c r="ACG13099" s="60"/>
      <c r="ACH13099" s="60"/>
      <c r="ACI13099" s="60"/>
      <c r="ACJ13099" s="60"/>
      <c r="ACK13099" s="60"/>
      <c r="ACL13099" s="60"/>
      <c r="ACM13099" s="60"/>
      <c r="ACN13099" s="60"/>
      <c r="ACO13099" s="60"/>
      <c r="ACP13099" s="60"/>
      <c r="ACQ13099" s="60"/>
      <c r="ACR13099" s="60"/>
      <c r="ACS13099" s="60"/>
      <c r="ACT13099" s="60"/>
      <c r="ACU13099" s="60"/>
      <c r="ACV13099" s="60"/>
      <c r="ACW13099" s="60"/>
      <c r="ACX13099" s="60"/>
      <c r="ACY13099" s="60">
        <v>0.88762984785471799</v>
      </c>
      <c r="ACZ13099" s="60"/>
      <c r="ADA13099" s="60"/>
      <c r="ADB13099" s="60"/>
      <c r="ADC13099" s="60"/>
      <c r="ADD13099" s="60"/>
      <c r="ADE13099" s="60"/>
    </row>
    <row r="13100" spans="760:785" x14ac:dyDescent="0.25">
      <c r="ACF13100" s="60"/>
      <c r="ACG13100" s="60"/>
      <c r="ACH13100" s="60"/>
      <c r="ACI13100" s="60"/>
      <c r="ACJ13100" s="60"/>
      <c r="ACK13100" s="60"/>
      <c r="ACL13100" s="60"/>
      <c r="ACM13100" s="60"/>
      <c r="ACN13100" s="60"/>
      <c r="ACO13100" s="60"/>
      <c r="ACP13100" s="60"/>
      <c r="ACQ13100" s="60"/>
      <c r="ACR13100" s="60"/>
      <c r="ACS13100" s="60"/>
      <c r="ACT13100" s="60"/>
      <c r="ACU13100" s="60"/>
      <c r="ACV13100" s="60"/>
      <c r="ACW13100" s="60"/>
      <c r="ACX13100" s="60"/>
      <c r="ACY13100" s="60">
        <v>0.88758778938557303</v>
      </c>
      <c r="ACZ13100" s="60"/>
      <c r="ADA13100" s="60"/>
      <c r="ADB13100" s="60"/>
      <c r="ADC13100" s="60"/>
      <c r="ADD13100" s="60"/>
      <c r="ADE13100" s="60"/>
    </row>
    <row r="13101" spans="760:785" x14ac:dyDescent="0.25">
      <c r="ACF13101" s="60"/>
      <c r="ACG13101" s="60"/>
      <c r="ACH13101" s="60"/>
      <c r="ACI13101" s="60"/>
      <c r="ACJ13101" s="60"/>
      <c r="ACK13101" s="60"/>
      <c r="ACL13101" s="60"/>
      <c r="ACM13101" s="60"/>
      <c r="ACN13101" s="60"/>
      <c r="ACO13101" s="60"/>
      <c r="ACP13101" s="60"/>
      <c r="ACQ13101" s="60"/>
      <c r="ACR13101" s="60"/>
      <c r="ACS13101" s="60"/>
      <c r="ACT13101" s="60"/>
      <c r="ACU13101" s="60"/>
      <c r="ACV13101" s="60"/>
      <c r="ACW13101" s="60"/>
      <c r="ACX13101" s="60"/>
      <c r="ACY13101" s="60">
        <v>0.88756085401625195</v>
      </c>
      <c r="ACZ13101" s="60"/>
      <c r="ADA13101" s="60"/>
      <c r="ADB13101" s="60"/>
      <c r="ADC13101" s="60"/>
      <c r="ADD13101" s="60"/>
      <c r="ADE13101" s="60"/>
    </row>
    <row r="13102" spans="760:785" x14ac:dyDescent="0.25">
      <c r="ACF13102" s="60"/>
      <c r="ACG13102" s="60"/>
      <c r="ACH13102" s="60"/>
      <c r="ACI13102" s="60"/>
      <c r="ACJ13102" s="60"/>
      <c r="ACK13102" s="60"/>
      <c r="ACL13102" s="60"/>
      <c r="ACM13102" s="60"/>
      <c r="ACN13102" s="60"/>
      <c r="ACO13102" s="60"/>
      <c r="ACP13102" s="60"/>
      <c r="ACQ13102" s="60"/>
      <c r="ACR13102" s="60"/>
      <c r="ACS13102" s="60"/>
      <c r="ACT13102" s="60"/>
      <c r="ACU13102" s="60"/>
      <c r="ACV13102" s="60"/>
      <c r="ACW13102" s="60"/>
      <c r="ACX13102" s="60"/>
      <c r="ACY13102" s="60">
        <v>0.88753901298956706</v>
      </c>
      <c r="ACZ13102" s="60"/>
      <c r="ADA13102" s="60"/>
      <c r="ADB13102" s="60"/>
      <c r="ADC13102" s="60"/>
      <c r="ADD13102" s="60"/>
      <c r="ADE13102" s="60"/>
    </row>
    <row r="13103" spans="760:785" x14ac:dyDescent="0.25">
      <c r="ACF13103" s="60"/>
      <c r="ACG13103" s="60"/>
      <c r="ACH13103" s="60"/>
      <c r="ACI13103" s="60"/>
      <c r="ACJ13103" s="60"/>
      <c r="ACK13103" s="60"/>
      <c r="ACL13103" s="60"/>
      <c r="ACM13103" s="60"/>
      <c r="ACN13103" s="60"/>
      <c r="ACO13103" s="60"/>
      <c r="ACP13103" s="60"/>
      <c r="ACQ13103" s="60"/>
      <c r="ACR13103" s="60"/>
      <c r="ACS13103" s="60"/>
      <c r="ACT13103" s="60"/>
      <c r="ACU13103" s="60"/>
      <c r="ACV13103" s="60"/>
      <c r="ACW13103" s="60"/>
      <c r="ACX13103" s="60"/>
      <c r="ACY13103" s="60">
        <v>0.88753429763668101</v>
      </c>
      <c r="ACZ13103" s="60"/>
      <c r="ADA13103" s="60"/>
      <c r="ADB13103" s="60"/>
      <c r="ADC13103" s="60"/>
      <c r="ADD13103" s="60"/>
      <c r="ADE13103" s="60"/>
    </row>
    <row r="13104" spans="760:785" x14ac:dyDescent="0.25">
      <c r="ACF13104" s="60"/>
      <c r="ACG13104" s="60"/>
      <c r="ACH13104" s="60"/>
      <c r="ACI13104" s="60"/>
      <c r="ACJ13104" s="60"/>
      <c r="ACK13104" s="60"/>
      <c r="ACL13104" s="60"/>
      <c r="ACM13104" s="60"/>
      <c r="ACN13104" s="60"/>
      <c r="ACO13104" s="60"/>
      <c r="ACP13104" s="60"/>
      <c r="ACQ13104" s="60"/>
      <c r="ACR13104" s="60"/>
      <c r="ACS13104" s="60"/>
      <c r="ACT13104" s="60"/>
      <c r="ACU13104" s="60"/>
      <c r="ACV13104" s="60"/>
      <c r="ACW13104" s="60"/>
      <c r="ACX13104" s="60"/>
      <c r="ACY13104" s="60">
        <v>0.88747600095463797</v>
      </c>
      <c r="ACZ13104" s="60"/>
      <c r="ADA13104" s="60"/>
      <c r="ADB13104" s="60"/>
      <c r="ADC13104" s="60"/>
      <c r="ADD13104" s="60"/>
      <c r="ADE13104" s="60"/>
    </row>
    <row r="13105" spans="760:785" x14ac:dyDescent="0.25">
      <c r="ACF13105" s="60"/>
      <c r="ACG13105" s="60"/>
      <c r="ACH13105" s="60"/>
      <c r="ACI13105" s="60"/>
      <c r="ACJ13105" s="60"/>
      <c r="ACK13105" s="60"/>
      <c r="ACL13105" s="60"/>
      <c r="ACM13105" s="60"/>
      <c r="ACN13105" s="60"/>
      <c r="ACO13105" s="60"/>
      <c r="ACP13105" s="60"/>
      <c r="ACQ13105" s="60"/>
      <c r="ACR13105" s="60"/>
      <c r="ACS13105" s="60"/>
      <c r="ACT13105" s="60"/>
      <c r="ACU13105" s="60"/>
      <c r="ACV13105" s="60"/>
      <c r="ACW13105" s="60"/>
      <c r="ACX13105" s="60"/>
      <c r="ACY13105" s="60">
        <v>0.887353576074287</v>
      </c>
      <c r="ACZ13105" s="60"/>
      <c r="ADA13105" s="60"/>
      <c r="ADB13105" s="60"/>
      <c r="ADC13105" s="60"/>
      <c r="ADD13105" s="60"/>
      <c r="ADE13105" s="60"/>
    </row>
    <row r="13106" spans="760:785" x14ac:dyDescent="0.25">
      <c r="ACF13106" s="60"/>
      <c r="ACG13106" s="60"/>
      <c r="ACH13106" s="60"/>
      <c r="ACI13106" s="60"/>
      <c r="ACJ13106" s="60"/>
      <c r="ACK13106" s="60"/>
      <c r="ACL13106" s="60"/>
      <c r="ACM13106" s="60"/>
      <c r="ACN13106" s="60"/>
      <c r="ACO13106" s="60"/>
      <c r="ACP13106" s="60"/>
      <c r="ACQ13106" s="60"/>
      <c r="ACR13106" s="60"/>
      <c r="ACS13106" s="60"/>
      <c r="ACT13106" s="60"/>
      <c r="ACU13106" s="60"/>
      <c r="ACV13106" s="60"/>
      <c r="ACW13106" s="60"/>
      <c r="ACX13106" s="60"/>
      <c r="ACY13106" s="60">
        <v>0.88729068002886602</v>
      </c>
      <c r="ACZ13106" s="60"/>
      <c r="ADA13106" s="60"/>
      <c r="ADB13106" s="60"/>
      <c r="ADC13106" s="60"/>
      <c r="ADD13106" s="60"/>
      <c r="ADE13106" s="60"/>
    </row>
    <row r="13107" spans="760:785" x14ac:dyDescent="0.25">
      <c r="ACF13107" s="60"/>
      <c r="ACG13107" s="60"/>
      <c r="ACH13107" s="60"/>
      <c r="ACI13107" s="60"/>
      <c r="ACJ13107" s="60"/>
      <c r="ACK13107" s="60"/>
      <c r="ACL13107" s="60"/>
      <c r="ACM13107" s="60"/>
      <c r="ACN13107" s="60"/>
      <c r="ACO13107" s="60"/>
      <c r="ACP13107" s="60"/>
      <c r="ACQ13107" s="60"/>
      <c r="ACR13107" s="60"/>
      <c r="ACS13107" s="60"/>
      <c r="ACT13107" s="60"/>
      <c r="ACU13107" s="60"/>
      <c r="ACV13107" s="60"/>
      <c r="ACW13107" s="60"/>
      <c r="ACX13107" s="60"/>
      <c r="ACY13107" s="60">
        <v>0.88721037358119603</v>
      </c>
      <c r="ACZ13107" s="60"/>
      <c r="ADA13107" s="60"/>
      <c r="ADB13107" s="60"/>
      <c r="ADC13107" s="60"/>
      <c r="ADD13107" s="60"/>
      <c r="ADE13107" s="60"/>
    </row>
    <row r="13108" spans="760:785" x14ac:dyDescent="0.25">
      <c r="ACF13108" s="60"/>
      <c r="ACG13108" s="60"/>
      <c r="ACH13108" s="60"/>
      <c r="ACI13108" s="60"/>
      <c r="ACJ13108" s="60"/>
      <c r="ACK13108" s="60"/>
      <c r="ACL13108" s="60"/>
      <c r="ACM13108" s="60"/>
      <c r="ACN13108" s="60"/>
      <c r="ACO13108" s="60"/>
      <c r="ACP13108" s="60"/>
      <c r="ACQ13108" s="60"/>
      <c r="ACR13108" s="60"/>
      <c r="ACS13108" s="60"/>
      <c r="ACT13108" s="60"/>
      <c r="ACU13108" s="60"/>
      <c r="ACV13108" s="60"/>
      <c r="ACW13108" s="60"/>
      <c r="ACX13108" s="60"/>
      <c r="ACY13108" s="60">
        <v>0.88718686960917903</v>
      </c>
      <c r="ACZ13108" s="60"/>
      <c r="ADA13108" s="60"/>
      <c r="ADB13108" s="60"/>
      <c r="ADC13108" s="60"/>
      <c r="ADD13108" s="60"/>
      <c r="ADE13108" s="60"/>
    </row>
    <row r="13109" spans="760:785" x14ac:dyDescent="0.25">
      <c r="ACF13109" s="60"/>
      <c r="ACG13109" s="60"/>
      <c r="ACH13109" s="60"/>
      <c r="ACI13109" s="60"/>
      <c r="ACJ13109" s="60"/>
      <c r="ACK13109" s="60"/>
      <c r="ACL13109" s="60"/>
      <c r="ACM13109" s="60"/>
      <c r="ACN13109" s="60"/>
      <c r="ACO13109" s="60"/>
      <c r="ACP13109" s="60"/>
      <c r="ACQ13109" s="60"/>
      <c r="ACR13109" s="60"/>
      <c r="ACS13109" s="60"/>
      <c r="ACT13109" s="60"/>
      <c r="ACU13109" s="60"/>
      <c r="ACV13109" s="60"/>
      <c r="ACW13109" s="60"/>
      <c r="ACX13109" s="60"/>
      <c r="ACY13109" s="60">
        <v>0.88712277012628504</v>
      </c>
      <c r="ACZ13109" s="60"/>
      <c r="ADA13109" s="60"/>
      <c r="ADB13109" s="60"/>
      <c r="ADC13109" s="60"/>
      <c r="ADD13109" s="60"/>
      <c r="ADE13109" s="60"/>
    </row>
    <row r="13110" spans="760:785" x14ac:dyDescent="0.25">
      <c r="ACF13110" s="60"/>
      <c r="ACG13110" s="60"/>
      <c r="ACH13110" s="60"/>
      <c r="ACI13110" s="60"/>
      <c r="ACJ13110" s="60"/>
      <c r="ACK13110" s="60"/>
      <c r="ACL13110" s="60"/>
      <c r="ACM13110" s="60"/>
      <c r="ACN13110" s="60"/>
      <c r="ACO13110" s="60"/>
      <c r="ACP13110" s="60"/>
      <c r="ACQ13110" s="60"/>
      <c r="ACR13110" s="60"/>
      <c r="ACS13110" s="60"/>
      <c r="ACT13110" s="60"/>
      <c r="ACU13110" s="60"/>
      <c r="ACV13110" s="60"/>
      <c r="ACW13110" s="60"/>
      <c r="ACX13110" s="60"/>
      <c r="ACY13110" s="60">
        <v>0.88706706404841995</v>
      </c>
      <c r="ACZ13110" s="60"/>
      <c r="ADA13110" s="60"/>
      <c r="ADB13110" s="60"/>
      <c r="ADC13110" s="60"/>
      <c r="ADD13110" s="60"/>
      <c r="ADE13110" s="60"/>
    </row>
    <row r="13111" spans="760:785" x14ac:dyDescent="0.25">
      <c r="ACF13111" s="60"/>
      <c r="ACG13111" s="60"/>
      <c r="ACH13111" s="60"/>
      <c r="ACI13111" s="60"/>
      <c r="ACJ13111" s="60"/>
      <c r="ACK13111" s="60"/>
      <c r="ACL13111" s="60"/>
      <c r="ACM13111" s="60"/>
      <c r="ACN13111" s="60"/>
      <c r="ACO13111" s="60"/>
      <c r="ACP13111" s="60"/>
      <c r="ACQ13111" s="60"/>
      <c r="ACR13111" s="60"/>
      <c r="ACS13111" s="60"/>
      <c r="ACT13111" s="60"/>
      <c r="ACU13111" s="60"/>
      <c r="ACV13111" s="60"/>
      <c r="ACW13111" s="60"/>
      <c r="ACX13111" s="60"/>
      <c r="ACY13111" s="60">
        <v>0.88705801331952805</v>
      </c>
      <c r="ACZ13111" s="60"/>
      <c r="ADA13111" s="60"/>
      <c r="ADB13111" s="60"/>
      <c r="ADC13111" s="60"/>
      <c r="ADD13111" s="60"/>
      <c r="ADE13111" s="60"/>
    </row>
    <row r="13112" spans="760:785" x14ac:dyDescent="0.25">
      <c r="ACF13112" s="60"/>
      <c r="ACG13112" s="60"/>
      <c r="ACH13112" s="60"/>
      <c r="ACI13112" s="60"/>
      <c r="ACJ13112" s="60"/>
      <c r="ACK13112" s="60"/>
      <c r="ACL13112" s="60"/>
      <c r="ACM13112" s="60"/>
      <c r="ACN13112" s="60"/>
      <c r="ACO13112" s="60"/>
      <c r="ACP13112" s="60"/>
      <c r="ACQ13112" s="60"/>
      <c r="ACR13112" s="60"/>
      <c r="ACS13112" s="60"/>
      <c r="ACT13112" s="60"/>
      <c r="ACU13112" s="60"/>
      <c r="ACV13112" s="60"/>
      <c r="ACW13112" s="60"/>
      <c r="ACX13112" s="60"/>
      <c r="ACY13112" s="60">
        <v>0.88698623795027598</v>
      </c>
      <c r="ACZ13112" s="60"/>
      <c r="ADA13112" s="60"/>
      <c r="ADB13112" s="60"/>
      <c r="ADC13112" s="60"/>
      <c r="ADD13112" s="60"/>
      <c r="ADE13112" s="60"/>
    </row>
    <row r="13113" spans="760:785" x14ac:dyDescent="0.25">
      <c r="ACF13113" s="60"/>
      <c r="ACG13113" s="60"/>
      <c r="ACH13113" s="60"/>
      <c r="ACI13113" s="60"/>
      <c r="ACJ13113" s="60"/>
      <c r="ACK13113" s="60"/>
      <c r="ACL13113" s="60"/>
      <c r="ACM13113" s="60"/>
      <c r="ACN13113" s="60"/>
      <c r="ACO13113" s="60"/>
      <c r="ACP13113" s="60"/>
      <c r="ACQ13113" s="60"/>
      <c r="ACR13113" s="60"/>
      <c r="ACS13113" s="60"/>
      <c r="ACT13113" s="60"/>
      <c r="ACU13113" s="60"/>
      <c r="ACV13113" s="60"/>
      <c r="ACW13113" s="60"/>
      <c r="ACX13113" s="60"/>
      <c r="ACY13113" s="60">
        <v>0.88698057136651798</v>
      </c>
      <c r="ACZ13113" s="60"/>
      <c r="ADA13113" s="60"/>
      <c r="ADB13113" s="60"/>
      <c r="ADC13113" s="60"/>
      <c r="ADD13113" s="60"/>
      <c r="ADE13113" s="60"/>
    </row>
    <row r="13114" spans="760:785" x14ac:dyDescent="0.25">
      <c r="ACF13114" s="60"/>
      <c r="ACG13114" s="60"/>
      <c r="ACH13114" s="60"/>
      <c r="ACI13114" s="60"/>
      <c r="ACJ13114" s="60"/>
      <c r="ACK13114" s="60"/>
      <c r="ACL13114" s="60"/>
      <c r="ACM13114" s="60"/>
      <c r="ACN13114" s="60"/>
      <c r="ACO13114" s="60"/>
      <c r="ACP13114" s="60"/>
      <c r="ACQ13114" s="60"/>
      <c r="ACR13114" s="60"/>
      <c r="ACS13114" s="60"/>
      <c r="ACT13114" s="60"/>
      <c r="ACU13114" s="60"/>
      <c r="ACV13114" s="60"/>
      <c r="ACW13114" s="60"/>
      <c r="ACX13114" s="60"/>
      <c r="ACY13114" s="60">
        <v>0.88695839366358997</v>
      </c>
      <c r="ACZ13114" s="60"/>
      <c r="ADA13114" s="60"/>
      <c r="ADB13114" s="60"/>
      <c r="ADC13114" s="60"/>
      <c r="ADD13114" s="60"/>
      <c r="ADE13114" s="60"/>
    </row>
    <row r="13115" spans="760:785" x14ac:dyDescent="0.25">
      <c r="ACF13115" s="60"/>
      <c r="ACG13115" s="60"/>
      <c r="ACH13115" s="60"/>
      <c r="ACI13115" s="60"/>
      <c r="ACJ13115" s="60"/>
      <c r="ACK13115" s="60"/>
      <c r="ACL13115" s="60"/>
      <c r="ACM13115" s="60"/>
      <c r="ACN13115" s="60"/>
      <c r="ACO13115" s="60"/>
      <c r="ACP13115" s="60"/>
      <c r="ACQ13115" s="60"/>
      <c r="ACR13115" s="60"/>
      <c r="ACS13115" s="60"/>
      <c r="ACT13115" s="60"/>
      <c r="ACU13115" s="60"/>
      <c r="ACV13115" s="60"/>
      <c r="ACW13115" s="60"/>
      <c r="ACX13115" s="60"/>
      <c r="ACY13115" s="60">
        <v>0.88694693978345795</v>
      </c>
      <c r="ACZ13115" s="60"/>
      <c r="ADA13115" s="60"/>
      <c r="ADB13115" s="60"/>
      <c r="ADC13115" s="60"/>
      <c r="ADD13115" s="60"/>
      <c r="ADE13115" s="60"/>
    </row>
    <row r="13116" spans="760:785" x14ac:dyDescent="0.25">
      <c r="ACF13116" s="60"/>
      <c r="ACG13116" s="60"/>
      <c r="ACH13116" s="60"/>
      <c r="ACI13116" s="60"/>
      <c r="ACJ13116" s="60"/>
      <c r="ACK13116" s="60"/>
      <c r="ACL13116" s="60"/>
      <c r="ACM13116" s="60"/>
      <c r="ACN13116" s="60"/>
      <c r="ACO13116" s="60"/>
      <c r="ACP13116" s="60"/>
      <c r="ACQ13116" s="60"/>
      <c r="ACR13116" s="60"/>
      <c r="ACS13116" s="60"/>
      <c r="ACT13116" s="60"/>
      <c r="ACU13116" s="60"/>
      <c r="ACV13116" s="60"/>
      <c r="ACW13116" s="60"/>
      <c r="ACX13116" s="60"/>
      <c r="ACY13116" s="60">
        <v>0.88692504536418804</v>
      </c>
      <c r="ACZ13116" s="60"/>
      <c r="ADA13116" s="60"/>
      <c r="ADB13116" s="60"/>
      <c r="ADC13116" s="60"/>
      <c r="ADD13116" s="60"/>
      <c r="ADE13116" s="60"/>
    </row>
    <row r="13117" spans="760:785" x14ac:dyDescent="0.25">
      <c r="ACF13117" s="60"/>
      <c r="ACG13117" s="60"/>
      <c r="ACH13117" s="60"/>
      <c r="ACI13117" s="60"/>
      <c r="ACJ13117" s="60"/>
      <c r="ACK13117" s="60"/>
      <c r="ACL13117" s="60"/>
      <c r="ACM13117" s="60"/>
      <c r="ACN13117" s="60"/>
      <c r="ACO13117" s="60"/>
      <c r="ACP13117" s="60"/>
      <c r="ACQ13117" s="60"/>
      <c r="ACR13117" s="60"/>
      <c r="ACS13117" s="60"/>
      <c r="ACT13117" s="60"/>
      <c r="ACU13117" s="60"/>
      <c r="ACV13117" s="60"/>
      <c r="ACW13117" s="60"/>
      <c r="ACX13117" s="60"/>
      <c r="ACY13117" s="60">
        <v>0.88685514117268704</v>
      </c>
      <c r="ACZ13117" s="60"/>
      <c r="ADA13117" s="60"/>
      <c r="ADB13117" s="60"/>
      <c r="ADC13117" s="60"/>
      <c r="ADD13117" s="60"/>
      <c r="ADE13117" s="60"/>
    </row>
    <row r="13118" spans="760:785" x14ac:dyDescent="0.25">
      <c r="ACF13118" s="60"/>
      <c r="ACG13118" s="60"/>
      <c r="ACH13118" s="60"/>
      <c r="ACI13118" s="60"/>
      <c r="ACJ13118" s="60"/>
      <c r="ACK13118" s="60"/>
      <c r="ACL13118" s="60"/>
      <c r="ACM13118" s="60"/>
      <c r="ACN13118" s="60"/>
      <c r="ACO13118" s="60"/>
      <c r="ACP13118" s="60"/>
      <c r="ACQ13118" s="60"/>
      <c r="ACR13118" s="60"/>
      <c r="ACS13118" s="60"/>
      <c r="ACT13118" s="60"/>
      <c r="ACU13118" s="60"/>
      <c r="ACV13118" s="60"/>
      <c r="ACW13118" s="60"/>
      <c r="ACX13118" s="60"/>
      <c r="ACY13118" s="60">
        <v>0.88683090439208101</v>
      </c>
      <c r="ACZ13118" s="60"/>
      <c r="ADA13118" s="60"/>
      <c r="ADB13118" s="60"/>
      <c r="ADC13118" s="60"/>
      <c r="ADD13118" s="60"/>
      <c r="ADE13118" s="60"/>
    </row>
    <row r="13119" spans="760:785" x14ac:dyDescent="0.25">
      <c r="ACF13119" s="60"/>
      <c r="ACG13119" s="60"/>
      <c r="ACH13119" s="60"/>
      <c r="ACI13119" s="60"/>
      <c r="ACJ13119" s="60"/>
      <c r="ACK13119" s="60"/>
      <c r="ACL13119" s="60"/>
      <c r="ACM13119" s="60"/>
      <c r="ACN13119" s="60"/>
      <c r="ACO13119" s="60"/>
      <c r="ACP13119" s="60"/>
      <c r="ACQ13119" s="60"/>
      <c r="ACR13119" s="60"/>
      <c r="ACS13119" s="60"/>
      <c r="ACT13119" s="60"/>
      <c r="ACU13119" s="60"/>
      <c r="ACV13119" s="60"/>
      <c r="ACW13119" s="60"/>
      <c r="ACX13119" s="60"/>
      <c r="ACY13119" s="60">
        <v>0.88672984245086495</v>
      </c>
      <c r="ACZ13119" s="60"/>
      <c r="ADA13119" s="60"/>
      <c r="ADB13119" s="60"/>
      <c r="ADC13119" s="60"/>
      <c r="ADD13119" s="60"/>
      <c r="ADE13119" s="60"/>
    </row>
    <row r="13120" spans="760:785" x14ac:dyDescent="0.25">
      <c r="ACF13120" s="60"/>
      <c r="ACG13120" s="60"/>
      <c r="ACH13120" s="60"/>
      <c r="ACI13120" s="60"/>
      <c r="ACJ13120" s="60"/>
      <c r="ACK13120" s="60"/>
      <c r="ACL13120" s="60"/>
      <c r="ACM13120" s="60"/>
      <c r="ACN13120" s="60"/>
      <c r="ACO13120" s="60"/>
      <c r="ACP13120" s="60"/>
      <c r="ACQ13120" s="60"/>
      <c r="ACR13120" s="60"/>
      <c r="ACS13120" s="60"/>
      <c r="ACT13120" s="60"/>
      <c r="ACU13120" s="60"/>
      <c r="ACV13120" s="60"/>
      <c r="ACW13120" s="60"/>
      <c r="ACX13120" s="60"/>
      <c r="ACY13120" s="60">
        <v>0.88671634732131999</v>
      </c>
      <c r="ACZ13120" s="60"/>
      <c r="ADA13120" s="60"/>
      <c r="ADB13120" s="60"/>
      <c r="ADC13120" s="60"/>
      <c r="ADD13120" s="60"/>
      <c r="ADE13120" s="60"/>
    </row>
    <row r="13121" spans="760:785" x14ac:dyDescent="0.25">
      <c r="ACF13121" s="60"/>
      <c r="ACG13121" s="60"/>
      <c r="ACH13121" s="60"/>
      <c r="ACI13121" s="60"/>
      <c r="ACJ13121" s="60"/>
      <c r="ACK13121" s="60"/>
      <c r="ACL13121" s="60"/>
      <c r="ACM13121" s="60"/>
      <c r="ACN13121" s="60"/>
      <c r="ACO13121" s="60"/>
      <c r="ACP13121" s="60"/>
      <c r="ACQ13121" s="60"/>
      <c r="ACR13121" s="60"/>
      <c r="ACS13121" s="60"/>
      <c r="ACT13121" s="60"/>
      <c r="ACU13121" s="60"/>
      <c r="ACV13121" s="60"/>
      <c r="ACW13121" s="60"/>
      <c r="ACX13121" s="60"/>
      <c r="ACY13121" s="60">
        <v>0.88660870023088501</v>
      </c>
      <c r="ACZ13121" s="60"/>
      <c r="ADA13121" s="60"/>
      <c r="ADB13121" s="60"/>
      <c r="ADC13121" s="60"/>
      <c r="ADD13121" s="60"/>
      <c r="ADE13121" s="60"/>
    </row>
    <row r="13122" spans="760:785" x14ac:dyDescent="0.25">
      <c r="ACF13122" s="60"/>
      <c r="ACG13122" s="60"/>
      <c r="ACH13122" s="60"/>
      <c r="ACI13122" s="60"/>
      <c r="ACJ13122" s="60"/>
      <c r="ACK13122" s="60"/>
      <c r="ACL13122" s="60"/>
      <c r="ACM13122" s="60"/>
      <c r="ACN13122" s="60"/>
      <c r="ACO13122" s="60"/>
      <c r="ACP13122" s="60"/>
      <c r="ACQ13122" s="60"/>
      <c r="ACR13122" s="60"/>
      <c r="ACS13122" s="60"/>
      <c r="ACT13122" s="60"/>
      <c r="ACU13122" s="60"/>
      <c r="ACV13122" s="60"/>
      <c r="ACW13122" s="60"/>
      <c r="ACX13122" s="60"/>
      <c r="ACY13122" s="60">
        <v>0.88656861194512404</v>
      </c>
      <c r="ACZ13122" s="60"/>
      <c r="ADA13122" s="60"/>
      <c r="ADB13122" s="60"/>
      <c r="ADC13122" s="60"/>
      <c r="ADD13122" s="60"/>
      <c r="ADE13122" s="60"/>
    </row>
    <row r="13123" spans="760:785" x14ac:dyDescent="0.25">
      <c r="ACF13123" s="60"/>
      <c r="ACG13123" s="60"/>
      <c r="ACH13123" s="60"/>
      <c r="ACI13123" s="60"/>
      <c r="ACJ13123" s="60"/>
      <c r="ACK13123" s="60"/>
      <c r="ACL13123" s="60"/>
      <c r="ACM13123" s="60"/>
      <c r="ACN13123" s="60"/>
      <c r="ACO13123" s="60"/>
      <c r="ACP13123" s="60"/>
      <c r="ACQ13123" s="60"/>
      <c r="ACR13123" s="60"/>
      <c r="ACS13123" s="60"/>
      <c r="ACT13123" s="60"/>
      <c r="ACU13123" s="60"/>
      <c r="ACV13123" s="60"/>
      <c r="ACW13123" s="60"/>
      <c r="ACX13123" s="60"/>
      <c r="ACY13123" s="60">
        <v>0.88655681187517099</v>
      </c>
      <c r="ACZ13123" s="60"/>
      <c r="ADA13123" s="60"/>
      <c r="ADB13123" s="60"/>
      <c r="ADC13123" s="60"/>
      <c r="ADD13123" s="60"/>
      <c r="ADE13123" s="60"/>
    </row>
    <row r="13124" spans="760:785" x14ac:dyDescent="0.25">
      <c r="ACF13124" s="60"/>
      <c r="ACG13124" s="60"/>
      <c r="ACH13124" s="60"/>
      <c r="ACI13124" s="60"/>
      <c r="ACJ13124" s="60"/>
      <c r="ACK13124" s="60"/>
      <c r="ACL13124" s="60"/>
      <c r="ACM13124" s="60"/>
      <c r="ACN13124" s="60"/>
      <c r="ACO13124" s="60"/>
      <c r="ACP13124" s="60"/>
      <c r="ACQ13124" s="60"/>
      <c r="ACR13124" s="60"/>
      <c r="ACS13124" s="60"/>
      <c r="ACT13124" s="60"/>
      <c r="ACU13124" s="60"/>
      <c r="ACV13124" s="60"/>
      <c r="ACW13124" s="60"/>
      <c r="ACX13124" s="60"/>
      <c r="ACY13124" s="60">
        <v>0.88652447938400503</v>
      </c>
      <c r="ACZ13124" s="60"/>
      <c r="ADA13124" s="60"/>
      <c r="ADB13124" s="60"/>
      <c r="ADC13124" s="60"/>
      <c r="ADD13124" s="60"/>
      <c r="ADE13124" s="60"/>
    </row>
    <row r="13125" spans="760:785" x14ac:dyDescent="0.25">
      <c r="ACF13125" s="60"/>
      <c r="ACG13125" s="60"/>
      <c r="ACH13125" s="60"/>
      <c r="ACI13125" s="60"/>
      <c r="ACJ13125" s="60"/>
      <c r="ACK13125" s="60"/>
      <c r="ACL13125" s="60"/>
      <c r="ACM13125" s="60"/>
      <c r="ACN13125" s="60"/>
      <c r="ACO13125" s="60"/>
      <c r="ACP13125" s="60"/>
      <c r="ACQ13125" s="60"/>
      <c r="ACR13125" s="60"/>
      <c r="ACS13125" s="60"/>
      <c r="ACT13125" s="60"/>
      <c r="ACU13125" s="60"/>
      <c r="ACV13125" s="60"/>
      <c r="ACW13125" s="60"/>
      <c r="ACX13125" s="60"/>
      <c r="ACY13125" s="60">
        <v>0.886513330022906</v>
      </c>
      <c r="ACZ13125" s="60"/>
      <c r="ADA13125" s="60"/>
      <c r="ADB13125" s="60"/>
      <c r="ADC13125" s="60"/>
      <c r="ADD13125" s="60"/>
      <c r="ADE13125" s="60"/>
    </row>
    <row r="13126" spans="760:785" x14ac:dyDescent="0.25">
      <c r="ACF13126" s="60"/>
      <c r="ACG13126" s="60"/>
      <c r="ACH13126" s="60"/>
      <c r="ACI13126" s="60"/>
      <c r="ACJ13126" s="60"/>
      <c r="ACK13126" s="60"/>
      <c r="ACL13126" s="60"/>
      <c r="ACM13126" s="60"/>
      <c r="ACN13126" s="60"/>
      <c r="ACO13126" s="60"/>
      <c r="ACP13126" s="60"/>
      <c r="ACQ13126" s="60"/>
      <c r="ACR13126" s="60"/>
      <c r="ACS13126" s="60"/>
      <c r="ACT13126" s="60"/>
      <c r="ACU13126" s="60"/>
      <c r="ACV13126" s="60"/>
      <c r="ACW13126" s="60"/>
      <c r="ACX13126" s="60"/>
      <c r="ACY13126" s="60">
        <v>0.88644596492227501</v>
      </c>
      <c r="ACZ13126" s="60"/>
      <c r="ADA13126" s="60"/>
      <c r="ADB13126" s="60"/>
      <c r="ADC13126" s="60"/>
      <c r="ADD13126" s="60"/>
      <c r="ADE13126" s="60"/>
    </row>
    <row r="13127" spans="760:785" x14ac:dyDescent="0.25">
      <c r="ACF13127" s="60"/>
      <c r="ACG13127" s="60"/>
      <c r="ACH13127" s="60"/>
      <c r="ACI13127" s="60"/>
      <c r="ACJ13127" s="60"/>
      <c r="ACK13127" s="60"/>
      <c r="ACL13127" s="60"/>
      <c r="ACM13127" s="60"/>
      <c r="ACN13127" s="60"/>
      <c r="ACO13127" s="60"/>
      <c r="ACP13127" s="60"/>
      <c r="ACQ13127" s="60"/>
      <c r="ACR13127" s="60"/>
      <c r="ACS13127" s="60"/>
      <c r="ACT13127" s="60"/>
      <c r="ACU13127" s="60"/>
      <c r="ACV13127" s="60"/>
      <c r="ACW13127" s="60"/>
      <c r="ACX13127" s="60"/>
      <c r="ACY13127" s="60">
        <v>0.88633005351648797</v>
      </c>
      <c r="ACZ13127" s="60"/>
      <c r="ADA13127" s="60"/>
      <c r="ADB13127" s="60"/>
      <c r="ADC13127" s="60"/>
      <c r="ADD13127" s="60"/>
      <c r="ADE13127" s="60"/>
    </row>
    <row r="13128" spans="760:785" x14ac:dyDescent="0.25">
      <c r="ACF13128" s="60"/>
      <c r="ACG13128" s="60"/>
      <c r="ACH13128" s="60"/>
      <c r="ACI13128" s="60"/>
      <c r="ACJ13128" s="60"/>
      <c r="ACK13128" s="60"/>
      <c r="ACL13128" s="60"/>
      <c r="ACM13128" s="60"/>
      <c r="ACN13128" s="60"/>
      <c r="ACO13128" s="60"/>
      <c r="ACP13128" s="60"/>
      <c r="ACQ13128" s="60"/>
      <c r="ACR13128" s="60"/>
      <c r="ACS13128" s="60"/>
      <c r="ACT13128" s="60"/>
      <c r="ACU13128" s="60"/>
      <c r="ACV13128" s="60"/>
      <c r="ACW13128" s="60"/>
      <c r="ACX13128" s="60"/>
      <c r="ACY13128" s="60">
        <v>0.88627793120926701</v>
      </c>
      <c r="ACZ13128" s="60"/>
      <c r="ADA13128" s="60"/>
      <c r="ADB13128" s="60"/>
      <c r="ADC13128" s="60"/>
      <c r="ADD13128" s="60"/>
      <c r="ADE13128" s="60"/>
    </row>
    <row r="13129" spans="760:785" x14ac:dyDescent="0.25">
      <c r="ACF13129" s="60"/>
      <c r="ACG13129" s="60"/>
      <c r="ACH13129" s="60"/>
      <c r="ACI13129" s="60"/>
      <c r="ACJ13129" s="60"/>
      <c r="ACK13129" s="60"/>
      <c r="ACL13129" s="60"/>
      <c r="ACM13129" s="60"/>
      <c r="ACN13129" s="60"/>
      <c r="ACO13129" s="60"/>
      <c r="ACP13129" s="60"/>
      <c r="ACQ13129" s="60"/>
      <c r="ACR13129" s="60"/>
      <c r="ACS13129" s="60"/>
      <c r="ACT13129" s="60"/>
      <c r="ACU13129" s="60"/>
      <c r="ACV13129" s="60"/>
      <c r="ACW13129" s="60"/>
      <c r="ACX13129" s="60"/>
      <c r="ACY13129" s="60">
        <v>0.88624856169995103</v>
      </c>
      <c r="ACZ13129" s="60"/>
      <c r="ADA13129" s="60"/>
      <c r="ADB13129" s="60"/>
      <c r="ADC13129" s="60"/>
      <c r="ADD13129" s="60"/>
      <c r="ADE13129" s="60"/>
    </row>
    <row r="13130" spans="760:785" x14ac:dyDescent="0.25">
      <c r="ACF13130" s="60"/>
      <c r="ACG13130" s="60"/>
      <c r="ACH13130" s="60"/>
      <c r="ACI13130" s="60"/>
      <c r="ACJ13130" s="60"/>
      <c r="ACK13130" s="60"/>
      <c r="ACL13130" s="60"/>
      <c r="ACM13130" s="60"/>
      <c r="ACN13130" s="60"/>
      <c r="ACO13130" s="60"/>
      <c r="ACP13130" s="60"/>
      <c r="ACQ13130" s="60"/>
      <c r="ACR13130" s="60"/>
      <c r="ACS13130" s="60"/>
      <c r="ACT13130" s="60"/>
      <c r="ACU13130" s="60"/>
      <c r="ACV13130" s="60"/>
      <c r="ACW13130" s="60"/>
      <c r="ACX13130" s="60"/>
      <c r="ACY13130" s="60">
        <v>0.88624788065467297</v>
      </c>
      <c r="ACZ13130" s="60"/>
      <c r="ADA13130" s="60"/>
      <c r="ADB13130" s="60"/>
      <c r="ADC13130" s="60"/>
      <c r="ADD13130" s="60"/>
      <c r="ADE13130" s="60"/>
    </row>
    <row r="13131" spans="760:785" x14ac:dyDescent="0.25">
      <c r="ACF13131" s="60"/>
      <c r="ACG13131" s="60"/>
      <c r="ACH13131" s="60"/>
      <c r="ACI13131" s="60"/>
      <c r="ACJ13131" s="60"/>
      <c r="ACK13131" s="60"/>
      <c r="ACL13131" s="60"/>
      <c r="ACM13131" s="60"/>
      <c r="ACN13131" s="60"/>
      <c r="ACO13131" s="60"/>
      <c r="ACP13131" s="60"/>
      <c r="ACQ13131" s="60"/>
      <c r="ACR13131" s="60"/>
      <c r="ACS13131" s="60"/>
      <c r="ACT13131" s="60"/>
      <c r="ACU13131" s="60"/>
      <c r="ACV13131" s="60"/>
      <c r="ACW13131" s="60"/>
      <c r="ACX13131" s="60"/>
      <c r="ACY13131" s="60">
        <v>0.88619683713775499</v>
      </c>
      <c r="ACZ13131" s="60"/>
      <c r="ADA13131" s="60"/>
      <c r="ADB13131" s="60"/>
      <c r="ADC13131" s="60"/>
      <c r="ADD13131" s="60"/>
      <c r="ADE13131" s="60"/>
    </row>
    <row r="13132" spans="760:785" x14ac:dyDescent="0.25">
      <c r="ACF13132" s="60"/>
      <c r="ACG13132" s="60"/>
      <c r="ACH13132" s="60"/>
      <c r="ACI13132" s="60"/>
      <c r="ACJ13132" s="60"/>
      <c r="ACK13132" s="60"/>
      <c r="ACL13132" s="60"/>
      <c r="ACM13132" s="60"/>
      <c r="ACN13132" s="60"/>
      <c r="ACO13132" s="60"/>
      <c r="ACP13132" s="60"/>
      <c r="ACQ13132" s="60"/>
      <c r="ACR13132" s="60"/>
      <c r="ACS13132" s="60"/>
      <c r="ACT13132" s="60"/>
      <c r="ACU13132" s="60"/>
      <c r="ACV13132" s="60"/>
      <c r="ACW13132" s="60"/>
      <c r="ACX13132" s="60"/>
      <c r="ACY13132" s="60">
        <v>0.88619648477572699</v>
      </c>
      <c r="ACZ13132" s="60"/>
      <c r="ADA13132" s="60"/>
      <c r="ADB13132" s="60"/>
      <c r="ADC13132" s="60"/>
      <c r="ADD13132" s="60"/>
      <c r="ADE13132" s="60"/>
    </row>
    <row r="13133" spans="760:785" x14ac:dyDescent="0.25">
      <c r="ACF13133" s="60"/>
      <c r="ACG13133" s="60"/>
      <c r="ACH13133" s="60"/>
      <c r="ACI13133" s="60"/>
      <c r="ACJ13133" s="60"/>
      <c r="ACK13133" s="60"/>
      <c r="ACL13133" s="60"/>
      <c r="ACM13133" s="60"/>
      <c r="ACN13133" s="60"/>
      <c r="ACO13133" s="60"/>
      <c r="ACP13133" s="60"/>
      <c r="ACQ13133" s="60"/>
      <c r="ACR13133" s="60"/>
      <c r="ACS13133" s="60"/>
      <c r="ACT13133" s="60"/>
      <c r="ACU13133" s="60"/>
      <c r="ACV13133" s="60"/>
      <c r="ACW13133" s="60"/>
      <c r="ACX13133" s="60"/>
      <c r="ACY13133" s="60">
        <v>0.88619207521170196</v>
      </c>
      <c r="ACZ13133" s="60"/>
      <c r="ADA13133" s="60"/>
      <c r="ADB13133" s="60"/>
      <c r="ADC13133" s="60"/>
      <c r="ADD13133" s="60"/>
      <c r="ADE13133" s="60"/>
    </row>
    <row r="13134" spans="760:785" x14ac:dyDescent="0.25">
      <c r="ACF13134" s="60"/>
      <c r="ACG13134" s="60"/>
      <c r="ACH13134" s="60"/>
      <c r="ACI13134" s="60"/>
      <c r="ACJ13134" s="60"/>
      <c r="ACK13134" s="60"/>
      <c r="ACL13134" s="60"/>
      <c r="ACM13134" s="60"/>
      <c r="ACN13134" s="60"/>
      <c r="ACO13134" s="60"/>
      <c r="ACP13134" s="60"/>
      <c r="ACQ13134" s="60"/>
      <c r="ACR13134" s="60"/>
      <c r="ACS13134" s="60"/>
      <c r="ACT13134" s="60"/>
      <c r="ACU13134" s="60"/>
      <c r="ACV13134" s="60"/>
      <c r="ACW13134" s="60"/>
      <c r="ACX13134" s="60"/>
      <c r="ACY13134" s="60">
        <v>0.88618480849802195</v>
      </c>
      <c r="ACZ13134" s="60"/>
      <c r="ADA13134" s="60"/>
      <c r="ADB13134" s="60"/>
      <c r="ADC13134" s="60"/>
      <c r="ADD13134" s="60"/>
      <c r="ADE13134" s="60"/>
    </row>
    <row r="13135" spans="760:785" x14ac:dyDescent="0.25">
      <c r="ACF13135" s="60"/>
      <c r="ACG13135" s="60"/>
      <c r="ACH13135" s="60"/>
      <c r="ACI13135" s="60"/>
      <c r="ACJ13135" s="60"/>
      <c r="ACK13135" s="60"/>
      <c r="ACL13135" s="60"/>
      <c r="ACM13135" s="60"/>
      <c r="ACN13135" s="60"/>
      <c r="ACO13135" s="60"/>
      <c r="ACP13135" s="60"/>
      <c r="ACQ13135" s="60"/>
      <c r="ACR13135" s="60"/>
      <c r="ACS13135" s="60"/>
      <c r="ACT13135" s="60"/>
      <c r="ACU13135" s="60"/>
      <c r="ACV13135" s="60"/>
      <c r="ACW13135" s="60"/>
      <c r="ACX13135" s="60"/>
      <c r="ACY13135" s="60">
        <v>0.88615986046035899</v>
      </c>
      <c r="ACZ13135" s="60"/>
      <c r="ADA13135" s="60"/>
      <c r="ADB13135" s="60"/>
      <c r="ADC13135" s="60"/>
      <c r="ADD13135" s="60"/>
      <c r="ADE13135" s="60"/>
    </row>
    <row r="13136" spans="760:785" x14ac:dyDescent="0.25">
      <c r="ACF13136" s="60"/>
      <c r="ACG13136" s="60"/>
      <c r="ACH13136" s="60"/>
      <c r="ACI13136" s="60"/>
      <c r="ACJ13136" s="60"/>
      <c r="ACK13136" s="60"/>
      <c r="ACL13136" s="60"/>
      <c r="ACM13136" s="60"/>
      <c r="ACN13136" s="60"/>
      <c r="ACO13136" s="60"/>
      <c r="ACP13136" s="60"/>
      <c r="ACQ13136" s="60"/>
      <c r="ACR13136" s="60"/>
      <c r="ACS13136" s="60"/>
      <c r="ACT13136" s="60"/>
      <c r="ACU13136" s="60"/>
      <c r="ACV13136" s="60"/>
      <c r="ACW13136" s="60"/>
      <c r="ACX13136" s="60"/>
      <c r="ACY13136" s="60">
        <v>0.88612568939560798</v>
      </c>
      <c r="ACZ13136" s="60"/>
      <c r="ADA13136" s="60"/>
      <c r="ADB13136" s="60"/>
      <c r="ADC13136" s="60"/>
      <c r="ADD13136" s="60"/>
      <c r="ADE13136" s="60"/>
    </row>
    <row r="13137" spans="760:785" x14ac:dyDescent="0.25">
      <c r="ACF13137" s="60"/>
      <c r="ACG13137" s="60"/>
      <c r="ACH13137" s="60"/>
      <c r="ACI13137" s="60"/>
      <c r="ACJ13137" s="60"/>
      <c r="ACK13137" s="60"/>
      <c r="ACL13137" s="60"/>
      <c r="ACM13137" s="60"/>
      <c r="ACN13137" s="60"/>
      <c r="ACO13137" s="60"/>
      <c r="ACP13137" s="60"/>
      <c r="ACQ13137" s="60"/>
      <c r="ACR13137" s="60"/>
      <c r="ACS13137" s="60"/>
      <c r="ACT13137" s="60"/>
      <c r="ACU13137" s="60"/>
      <c r="ACV13137" s="60"/>
      <c r="ACW13137" s="60"/>
      <c r="ACX13137" s="60"/>
      <c r="ACY13137" s="60">
        <v>0.88611455219606206</v>
      </c>
      <c r="ACZ13137" s="60"/>
      <c r="ADA13137" s="60"/>
      <c r="ADB13137" s="60"/>
      <c r="ADC13137" s="60"/>
      <c r="ADD13137" s="60"/>
      <c r="ADE13137" s="60"/>
    </row>
    <row r="13138" spans="760:785" x14ac:dyDescent="0.25">
      <c r="ACF13138" s="60"/>
      <c r="ACG13138" s="60"/>
      <c r="ACH13138" s="60"/>
      <c r="ACI13138" s="60"/>
      <c r="ACJ13138" s="60"/>
      <c r="ACK13138" s="60"/>
      <c r="ACL13138" s="60"/>
      <c r="ACM13138" s="60"/>
      <c r="ACN13138" s="60"/>
      <c r="ACO13138" s="60"/>
      <c r="ACP13138" s="60"/>
      <c r="ACQ13138" s="60"/>
      <c r="ACR13138" s="60"/>
      <c r="ACS13138" s="60"/>
      <c r="ACT13138" s="60"/>
      <c r="ACU13138" s="60"/>
      <c r="ACV13138" s="60"/>
      <c r="ACW13138" s="60"/>
      <c r="ACX13138" s="60"/>
      <c r="ACY13138" s="60">
        <v>0.88606416781421005</v>
      </c>
      <c r="ACZ13138" s="60"/>
      <c r="ADA13138" s="60"/>
      <c r="ADB13138" s="60"/>
      <c r="ADC13138" s="60"/>
      <c r="ADD13138" s="60"/>
      <c r="ADE13138" s="60"/>
    </row>
    <row r="13139" spans="760:785" x14ac:dyDescent="0.25">
      <c r="ACF13139" s="60"/>
      <c r="ACG13139" s="60"/>
      <c r="ACH13139" s="60"/>
      <c r="ACI13139" s="60"/>
      <c r="ACJ13139" s="60"/>
      <c r="ACK13139" s="60"/>
      <c r="ACL13139" s="60"/>
      <c r="ACM13139" s="60"/>
      <c r="ACN13139" s="60"/>
      <c r="ACO13139" s="60"/>
      <c r="ACP13139" s="60"/>
      <c r="ACQ13139" s="60"/>
      <c r="ACR13139" s="60"/>
      <c r="ACS13139" s="60"/>
      <c r="ACT13139" s="60"/>
      <c r="ACU13139" s="60"/>
      <c r="ACV13139" s="60"/>
      <c r="ACW13139" s="60"/>
      <c r="ACX13139" s="60"/>
      <c r="ACY13139" s="60">
        <v>0.88599336317585997</v>
      </c>
      <c r="ACZ13139" s="60"/>
      <c r="ADA13139" s="60"/>
      <c r="ADB13139" s="60"/>
      <c r="ADC13139" s="60"/>
      <c r="ADD13139" s="60"/>
      <c r="ADE13139" s="60"/>
    </row>
    <row r="13140" spans="760:785" x14ac:dyDescent="0.25">
      <c r="ACF13140" s="60"/>
      <c r="ACG13140" s="60"/>
      <c r="ACH13140" s="60"/>
      <c r="ACI13140" s="60"/>
      <c r="ACJ13140" s="60"/>
      <c r="ACK13140" s="60"/>
      <c r="ACL13140" s="60"/>
      <c r="ACM13140" s="60"/>
      <c r="ACN13140" s="60"/>
      <c r="ACO13140" s="60"/>
      <c r="ACP13140" s="60"/>
      <c r="ACQ13140" s="60"/>
      <c r="ACR13140" s="60"/>
      <c r="ACS13140" s="60"/>
      <c r="ACT13140" s="60"/>
      <c r="ACU13140" s="60"/>
      <c r="ACV13140" s="60"/>
      <c r="ACW13140" s="60"/>
      <c r="ACX13140" s="60"/>
      <c r="ACY13140" s="60">
        <v>0.88592994175518003</v>
      </c>
      <c r="ACZ13140" s="60"/>
      <c r="ADA13140" s="60"/>
      <c r="ADB13140" s="60"/>
      <c r="ADC13140" s="60"/>
      <c r="ADD13140" s="60"/>
      <c r="ADE13140" s="60"/>
    </row>
    <row r="13141" spans="760:785" x14ac:dyDescent="0.25">
      <c r="ACF13141" s="60"/>
      <c r="ACG13141" s="60"/>
      <c r="ACH13141" s="60"/>
      <c r="ACI13141" s="60"/>
      <c r="ACJ13141" s="60"/>
      <c r="ACK13141" s="60"/>
      <c r="ACL13141" s="60"/>
      <c r="ACM13141" s="60"/>
      <c r="ACN13141" s="60"/>
      <c r="ACO13141" s="60"/>
      <c r="ACP13141" s="60"/>
      <c r="ACQ13141" s="60"/>
      <c r="ACR13141" s="60"/>
      <c r="ACS13141" s="60"/>
      <c r="ACT13141" s="60"/>
      <c r="ACU13141" s="60"/>
      <c r="ACV13141" s="60"/>
      <c r="ACW13141" s="60"/>
      <c r="ACX13141" s="60"/>
      <c r="ACY13141" s="60">
        <v>0.88591941454885603</v>
      </c>
      <c r="ACZ13141" s="60"/>
      <c r="ADA13141" s="60"/>
      <c r="ADB13141" s="60"/>
      <c r="ADC13141" s="60"/>
      <c r="ADD13141" s="60"/>
      <c r="ADE13141" s="60"/>
    </row>
    <row r="13142" spans="760:785" x14ac:dyDescent="0.25">
      <c r="ACF13142" s="60"/>
      <c r="ACG13142" s="60"/>
      <c r="ACH13142" s="60"/>
      <c r="ACI13142" s="60"/>
      <c r="ACJ13142" s="60"/>
      <c r="ACK13142" s="60"/>
      <c r="ACL13142" s="60"/>
      <c r="ACM13142" s="60"/>
      <c r="ACN13142" s="60"/>
      <c r="ACO13142" s="60"/>
      <c r="ACP13142" s="60"/>
      <c r="ACQ13142" s="60"/>
      <c r="ACR13142" s="60"/>
      <c r="ACS13142" s="60"/>
      <c r="ACT13142" s="60"/>
      <c r="ACU13142" s="60"/>
      <c r="ACV13142" s="60"/>
      <c r="ACW13142" s="60"/>
      <c r="ACX13142" s="60"/>
      <c r="ACY13142" s="60">
        <v>0.88590615761254998</v>
      </c>
      <c r="ACZ13142" s="60"/>
      <c r="ADA13142" s="60"/>
      <c r="ADB13142" s="60"/>
      <c r="ADC13142" s="60"/>
      <c r="ADD13142" s="60"/>
      <c r="ADE13142" s="60"/>
    </row>
    <row r="13143" spans="760:785" x14ac:dyDescent="0.25">
      <c r="ACF13143" s="60"/>
      <c r="ACG13143" s="60"/>
      <c r="ACH13143" s="60"/>
      <c r="ACI13143" s="60"/>
      <c r="ACJ13143" s="60"/>
      <c r="ACK13143" s="60"/>
      <c r="ACL13143" s="60"/>
      <c r="ACM13143" s="60"/>
      <c r="ACN13143" s="60"/>
      <c r="ACO13143" s="60"/>
      <c r="ACP13143" s="60"/>
      <c r="ACQ13143" s="60"/>
      <c r="ACR13143" s="60"/>
      <c r="ACS13143" s="60"/>
      <c r="ACT13143" s="60"/>
      <c r="ACU13143" s="60"/>
      <c r="ACV13143" s="60"/>
      <c r="ACW13143" s="60"/>
      <c r="ACX13143" s="60"/>
      <c r="ACY13143" s="60">
        <v>0.88586030735608501</v>
      </c>
      <c r="ACZ13143" s="60"/>
      <c r="ADA13143" s="60"/>
      <c r="ADB13143" s="60"/>
      <c r="ADC13143" s="60"/>
      <c r="ADD13143" s="60"/>
      <c r="ADE13143" s="60"/>
    </row>
    <row r="13144" spans="760:785" x14ac:dyDescent="0.25">
      <c r="ACF13144" s="60"/>
      <c r="ACG13144" s="60"/>
      <c r="ACH13144" s="60"/>
      <c r="ACI13144" s="60"/>
      <c r="ACJ13144" s="60"/>
      <c r="ACK13144" s="60"/>
      <c r="ACL13144" s="60"/>
      <c r="ACM13144" s="60"/>
      <c r="ACN13144" s="60"/>
      <c r="ACO13144" s="60"/>
      <c r="ACP13144" s="60"/>
      <c r="ACQ13144" s="60"/>
      <c r="ACR13144" s="60"/>
      <c r="ACS13144" s="60"/>
      <c r="ACT13144" s="60"/>
      <c r="ACU13144" s="60"/>
      <c r="ACV13144" s="60"/>
      <c r="ACW13144" s="60"/>
      <c r="ACX13144" s="60"/>
      <c r="ACY13144" s="60">
        <v>0.88579522277806</v>
      </c>
      <c r="ACZ13144" s="60"/>
      <c r="ADA13144" s="60"/>
      <c r="ADB13144" s="60"/>
      <c r="ADC13144" s="60"/>
      <c r="ADD13144" s="60"/>
      <c r="ADE13144" s="60"/>
    </row>
    <row r="13145" spans="760:785" x14ac:dyDescent="0.25">
      <c r="ACF13145" s="60"/>
      <c r="ACG13145" s="60"/>
      <c r="ACH13145" s="60"/>
      <c r="ACI13145" s="60"/>
      <c r="ACJ13145" s="60"/>
      <c r="ACK13145" s="60"/>
      <c r="ACL13145" s="60"/>
      <c r="ACM13145" s="60"/>
      <c r="ACN13145" s="60"/>
      <c r="ACO13145" s="60"/>
      <c r="ACP13145" s="60"/>
      <c r="ACQ13145" s="60"/>
      <c r="ACR13145" s="60"/>
      <c r="ACS13145" s="60"/>
      <c r="ACT13145" s="60"/>
      <c r="ACU13145" s="60"/>
      <c r="ACV13145" s="60"/>
      <c r="ACW13145" s="60"/>
      <c r="ACX13145" s="60"/>
      <c r="ACY13145" s="60">
        <v>0.88578833346680896</v>
      </c>
      <c r="ACZ13145" s="60"/>
      <c r="ADA13145" s="60"/>
      <c r="ADB13145" s="60"/>
      <c r="ADC13145" s="60"/>
      <c r="ADD13145" s="60"/>
      <c r="ADE13145" s="60"/>
    </row>
    <row r="13146" spans="760:785" x14ac:dyDescent="0.25">
      <c r="ACF13146" s="60"/>
      <c r="ACG13146" s="60"/>
      <c r="ACH13146" s="60"/>
      <c r="ACI13146" s="60"/>
      <c r="ACJ13146" s="60"/>
      <c r="ACK13146" s="60"/>
      <c r="ACL13146" s="60"/>
      <c r="ACM13146" s="60"/>
      <c r="ACN13146" s="60"/>
      <c r="ACO13146" s="60"/>
      <c r="ACP13146" s="60"/>
      <c r="ACQ13146" s="60"/>
      <c r="ACR13146" s="60"/>
      <c r="ACS13146" s="60"/>
      <c r="ACT13146" s="60"/>
      <c r="ACU13146" s="60"/>
      <c r="ACV13146" s="60"/>
      <c r="ACW13146" s="60"/>
      <c r="ACX13146" s="60"/>
      <c r="ACY13146" s="60">
        <v>0.88578312559042705</v>
      </c>
      <c r="ACZ13146" s="60"/>
      <c r="ADA13146" s="60"/>
      <c r="ADB13146" s="60"/>
      <c r="ADC13146" s="60"/>
      <c r="ADD13146" s="60"/>
      <c r="ADE13146" s="60"/>
    </row>
    <row r="13147" spans="760:785" x14ac:dyDescent="0.25">
      <c r="ACF13147" s="60"/>
      <c r="ACG13147" s="60"/>
      <c r="ACH13147" s="60"/>
      <c r="ACI13147" s="60"/>
      <c r="ACJ13147" s="60"/>
      <c r="ACK13147" s="60"/>
      <c r="ACL13147" s="60"/>
      <c r="ACM13147" s="60"/>
      <c r="ACN13147" s="60"/>
      <c r="ACO13147" s="60"/>
      <c r="ACP13147" s="60"/>
      <c r="ACQ13147" s="60"/>
      <c r="ACR13147" s="60"/>
      <c r="ACS13147" s="60"/>
      <c r="ACT13147" s="60"/>
      <c r="ACU13147" s="60"/>
      <c r="ACV13147" s="60"/>
      <c r="ACW13147" s="60"/>
      <c r="ACX13147" s="60"/>
      <c r="ACY13147" s="60">
        <v>0.88577482798125295</v>
      </c>
      <c r="ACZ13147" s="60"/>
      <c r="ADA13147" s="60"/>
      <c r="ADB13147" s="60"/>
      <c r="ADC13147" s="60"/>
      <c r="ADD13147" s="60"/>
      <c r="ADE13147" s="60"/>
    </row>
    <row r="13148" spans="760:785" x14ac:dyDescent="0.25">
      <c r="ACF13148" s="60"/>
      <c r="ACG13148" s="60"/>
      <c r="ACH13148" s="60"/>
      <c r="ACI13148" s="60"/>
      <c r="ACJ13148" s="60"/>
      <c r="ACK13148" s="60"/>
      <c r="ACL13148" s="60"/>
      <c r="ACM13148" s="60"/>
      <c r="ACN13148" s="60"/>
      <c r="ACO13148" s="60"/>
      <c r="ACP13148" s="60"/>
      <c r="ACQ13148" s="60"/>
      <c r="ACR13148" s="60"/>
      <c r="ACS13148" s="60"/>
      <c r="ACT13148" s="60"/>
      <c r="ACU13148" s="60"/>
      <c r="ACV13148" s="60"/>
      <c r="ACW13148" s="60"/>
      <c r="ACX13148" s="60"/>
      <c r="ACY13148" s="60">
        <v>0.88575155320701404</v>
      </c>
      <c r="ACZ13148" s="60"/>
      <c r="ADA13148" s="60"/>
      <c r="ADB13148" s="60"/>
      <c r="ADC13148" s="60"/>
      <c r="ADD13148" s="60"/>
      <c r="ADE13148" s="60"/>
    </row>
    <row r="13149" spans="760:785" x14ac:dyDescent="0.25">
      <c r="ACF13149" s="60"/>
      <c r="ACG13149" s="60"/>
      <c r="ACH13149" s="60"/>
      <c r="ACI13149" s="60"/>
      <c r="ACJ13149" s="60"/>
      <c r="ACK13149" s="60"/>
      <c r="ACL13149" s="60"/>
      <c r="ACM13149" s="60"/>
      <c r="ACN13149" s="60"/>
      <c r="ACO13149" s="60"/>
      <c r="ACP13149" s="60"/>
      <c r="ACQ13149" s="60"/>
      <c r="ACR13149" s="60"/>
      <c r="ACS13149" s="60"/>
      <c r="ACT13149" s="60"/>
      <c r="ACU13149" s="60"/>
      <c r="ACV13149" s="60"/>
      <c r="ACW13149" s="60"/>
      <c r="ACX13149" s="60"/>
      <c r="ACY13149" s="60">
        <v>0.88574602717363105</v>
      </c>
      <c r="ACZ13149" s="60"/>
      <c r="ADA13149" s="60"/>
      <c r="ADB13149" s="60"/>
      <c r="ADC13149" s="60"/>
      <c r="ADD13149" s="60"/>
      <c r="ADE13149" s="60"/>
    </row>
    <row r="13150" spans="760:785" x14ac:dyDescent="0.25">
      <c r="ACF13150" s="60"/>
      <c r="ACG13150" s="60"/>
      <c r="ACH13150" s="60"/>
      <c r="ACI13150" s="60"/>
      <c r="ACJ13150" s="60"/>
      <c r="ACK13150" s="60"/>
      <c r="ACL13150" s="60"/>
      <c r="ACM13150" s="60"/>
      <c r="ACN13150" s="60"/>
      <c r="ACO13150" s="60"/>
      <c r="ACP13150" s="60"/>
      <c r="ACQ13150" s="60"/>
      <c r="ACR13150" s="60"/>
      <c r="ACS13150" s="60"/>
      <c r="ACT13150" s="60"/>
      <c r="ACU13150" s="60"/>
      <c r="ACV13150" s="60"/>
      <c r="ACW13150" s="60"/>
      <c r="ACX13150" s="60"/>
      <c r="ACY13150" s="60">
        <v>0.88572612736652101</v>
      </c>
      <c r="ACZ13150" s="60"/>
      <c r="ADA13150" s="60"/>
      <c r="ADB13150" s="60"/>
      <c r="ADC13150" s="60"/>
      <c r="ADD13150" s="60"/>
      <c r="ADE13150" s="60"/>
    </row>
    <row r="13151" spans="760:785" x14ac:dyDescent="0.25">
      <c r="ACF13151" s="60"/>
      <c r="ACG13151" s="60"/>
      <c r="ACH13151" s="60"/>
      <c r="ACI13151" s="60"/>
      <c r="ACJ13151" s="60"/>
      <c r="ACK13151" s="60"/>
      <c r="ACL13151" s="60"/>
      <c r="ACM13151" s="60"/>
      <c r="ACN13151" s="60"/>
      <c r="ACO13151" s="60"/>
      <c r="ACP13151" s="60"/>
      <c r="ACQ13151" s="60"/>
      <c r="ACR13151" s="60"/>
      <c r="ACS13151" s="60"/>
      <c r="ACT13151" s="60"/>
      <c r="ACU13151" s="60"/>
      <c r="ACV13151" s="60"/>
      <c r="ACW13151" s="60"/>
      <c r="ACX13151" s="60"/>
      <c r="ACY13151" s="60">
        <v>0.88572518524588495</v>
      </c>
      <c r="ACZ13151" s="60"/>
      <c r="ADA13151" s="60"/>
      <c r="ADB13151" s="60"/>
      <c r="ADC13151" s="60"/>
      <c r="ADD13151" s="60"/>
      <c r="ADE13151" s="60"/>
    </row>
    <row r="13152" spans="760:785" x14ac:dyDescent="0.25">
      <c r="ACF13152" s="60"/>
      <c r="ACG13152" s="60"/>
      <c r="ACH13152" s="60"/>
      <c r="ACI13152" s="60"/>
      <c r="ACJ13152" s="60"/>
      <c r="ACK13152" s="60"/>
      <c r="ACL13152" s="60"/>
      <c r="ACM13152" s="60"/>
      <c r="ACN13152" s="60"/>
      <c r="ACO13152" s="60"/>
      <c r="ACP13152" s="60"/>
      <c r="ACQ13152" s="60"/>
      <c r="ACR13152" s="60"/>
      <c r="ACS13152" s="60"/>
      <c r="ACT13152" s="60"/>
      <c r="ACU13152" s="60"/>
      <c r="ACV13152" s="60"/>
      <c r="ACW13152" s="60"/>
      <c r="ACX13152" s="60"/>
      <c r="ACY13152" s="60">
        <v>0.885677104116951</v>
      </c>
      <c r="ACZ13152" s="60"/>
      <c r="ADA13152" s="60"/>
      <c r="ADB13152" s="60"/>
      <c r="ADC13152" s="60"/>
      <c r="ADD13152" s="60"/>
      <c r="ADE13152" s="60"/>
    </row>
    <row r="13153" spans="760:785" x14ac:dyDescent="0.25">
      <c r="ACF13153" s="60"/>
      <c r="ACG13153" s="60"/>
      <c r="ACH13153" s="60"/>
      <c r="ACI13153" s="60"/>
      <c r="ACJ13153" s="60"/>
      <c r="ACK13153" s="60"/>
      <c r="ACL13153" s="60"/>
      <c r="ACM13153" s="60"/>
      <c r="ACN13153" s="60"/>
      <c r="ACO13153" s="60"/>
      <c r="ACP13153" s="60"/>
      <c r="ACQ13153" s="60"/>
      <c r="ACR13153" s="60"/>
      <c r="ACS13153" s="60"/>
      <c r="ACT13153" s="60"/>
      <c r="ACU13153" s="60"/>
      <c r="ACV13153" s="60"/>
      <c r="ACW13153" s="60"/>
      <c r="ACX13153" s="60"/>
      <c r="ACY13153" s="60">
        <v>0.88567636851464604</v>
      </c>
      <c r="ACZ13153" s="60"/>
      <c r="ADA13153" s="60"/>
      <c r="ADB13153" s="60"/>
      <c r="ADC13153" s="60"/>
      <c r="ADD13153" s="60"/>
      <c r="ADE13153" s="60"/>
    </row>
    <row r="13154" spans="760:785" x14ac:dyDescent="0.25">
      <c r="ACF13154" s="60"/>
      <c r="ACG13154" s="60"/>
      <c r="ACH13154" s="60"/>
      <c r="ACI13154" s="60"/>
      <c r="ACJ13154" s="60"/>
      <c r="ACK13154" s="60"/>
      <c r="ACL13154" s="60"/>
      <c r="ACM13154" s="60"/>
      <c r="ACN13154" s="60"/>
      <c r="ACO13154" s="60"/>
      <c r="ACP13154" s="60"/>
      <c r="ACQ13154" s="60"/>
      <c r="ACR13154" s="60"/>
      <c r="ACS13154" s="60"/>
      <c r="ACT13154" s="60"/>
      <c r="ACU13154" s="60"/>
      <c r="ACV13154" s="60"/>
      <c r="ACW13154" s="60"/>
      <c r="ACX13154" s="60"/>
      <c r="ACY13154" s="60">
        <v>0.88567394760548002</v>
      </c>
      <c r="ACZ13154" s="60"/>
      <c r="ADA13154" s="60"/>
      <c r="ADB13154" s="60"/>
      <c r="ADC13154" s="60"/>
      <c r="ADD13154" s="60"/>
      <c r="ADE13154" s="60"/>
    </row>
    <row r="13155" spans="760:785" x14ac:dyDescent="0.25">
      <c r="ACF13155" s="60"/>
      <c r="ACG13155" s="60"/>
      <c r="ACH13155" s="60"/>
      <c r="ACI13155" s="60"/>
      <c r="ACJ13155" s="60"/>
      <c r="ACK13155" s="60"/>
      <c r="ACL13155" s="60"/>
      <c r="ACM13155" s="60"/>
      <c r="ACN13155" s="60"/>
      <c r="ACO13155" s="60"/>
      <c r="ACP13155" s="60"/>
      <c r="ACQ13155" s="60"/>
      <c r="ACR13155" s="60"/>
      <c r="ACS13155" s="60"/>
      <c r="ACT13155" s="60"/>
      <c r="ACU13155" s="60"/>
      <c r="ACV13155" s="60"/>
      <c r="ACW13155" s="60"/>
      <c r="ACX13155" s="60"/>
      <c r="ACY13155" s="60">
        <v>0.88566828472785197</v>
      </c>
      <c r="ACZ13155" s="60"/>
      <c r="ADA13155" s="60"/>
      <c r="ADB13155" s="60"/>
      <c r="ADC13155" s="60"/>
      <c r="ADD13155" s="60"/>
      <c r="ADE13155" s="60"/>
    </row>
    <row r="13156" spans="760:785" x14ac:dyDescent="0.25">
      <c r="ACF13156" s="60"/>
      <c r="ACG13156" s="60"/>
      <c r="ACH13156" s="60"/>
      <c r="ACI13156" s="60"/>
      <c r="ACJ13156" s="60"/>
      <c r="ACK13156" s="60"/>
      <c r="ACL13156" s="60"/>
      <c r="ACM13156" s="60"/>
      <c r="ACN13156" s="60"/>
      <c r="ACO13156" s="60"/>
      <c r="ACP13156" s="60"/>
      <c r="ACQ13156" s="60"/>
      <c r="ACR13156" s="60"/>
      <c r="ACS13156" s="60"/>
      <c r="ACT13156" s="60"/>
      <c r="ACU13156" s="60"/>
      <c r="ACV13156" s="60"/>
      <c r="ACW13156" s="60"/>
      <c r="ACX13156" s="60"/>
      <c r="ACY13156" s="60">
        <v>0.88563276143050595</v>
      </c>
      <c r="ACZ13156" s="60"/>
      <c r="ADA13156" s="60"/>
      <c r="ADB13156" s="60"/>
      <c r="ADC13156" s="60"/>
      <c r="ADD13156" s="60"/>
      <c r="ADE13156" s="60"/>
    </row>
    <row r="13157" spans="760:785" x14ac:dyDescent="0.25">
      <c r="ACF13157" s="60"/>
      <c r="ACG13157" s="60"/>
      <c r="ACH13157" s="60"/>
      <c r="ACI13157" s="60"/>
      <c r="ACJ13157" s="60"/>
      <c r="ACK13157" s="60"/>
      <c r="ACL13157" s="60"/>
      <c r="ACM13157" s="60"/>
      <c r="ACN13157" s="60"/>
      <c r="ACO13157" s="60"/>
      <c r="ACP13157" s="60"/>
      <c r="ACQ13157" s="60"/>
      <c r="ACR13157" s="60"/>
      <c r="ACS13157" s="60"/>
      <c r="ACT13157" s="60"/>
      <c r="ACU13157" s="60"/>
      <c r="ACV13157" s="60"/>
      <c r="ACW13157" s="60"/>
      <c r="ACX13157" s="60"/>
      <c r="ACY13157" s="60">
        <v>0.88558317478731996</v>
      </c>
      <c r="ACZ13157" s="60"/>
      <c r="ADA13157" s="60"/>
      <c r="ADB13157" s="60"/>
      <c r="ADC13157" s="60"/>
      <c r="ADD13157" s="60"/>
      <c r="ADE13157" s="60"/>
    </row>
    <row r="13158" spans="760:785" x14ac:dyDescent="0.25">
      <c r="ACF13158" s="60"/>
      <c r="ACG13158" s="60"/>
      <c r="ACH13158" s="60"/>
      <c r="ACI13158" s="60"/>
      <c r="ACJ13158" s="60"/>
      <c r="ACK13158" s="60"/>
      <c r="ACL13158" s="60"/>
      <c r="ACM13158" s="60"/>
      <c r="ACN13158" s="60"/>
      <c r="ACO13158" s="60"/>
      <c r="ACP13158" s="60"/>
      <c r="ACQ13158" s="60"/>
      <c r="ACR13158" s="60"/>
      <c r="ACS13158" s="60"/>
      <c r="ACT13158" s="60"/>
      <c r="ACU13158" s="60"/>
      <c r="ACV13158" s="60"/>
      <c r="ACW13158" s="60"/>
      <c r="ACX13158" s="60"/>
      <c r="ACY13158" s="60">
        <v>0.88557223553202202</v>
      </c>
      <c r="ACZ13158" s="60"/>
      <c r="ADA13158" s="60"/>
      <c r="ADB13158" s="60"/>
      <c r="ADC13158" s="60"/>
      <c r="ADD13158" s="60"/>
      <c r="ADE13158" s="60"/>
    </row>
    <row r="13159" spans="760:785" x14ac:dyDescent="0.25">
      <c r="ACF13159" s="60"/>
      <c r="ACG13159" s="60"/>
      <c r="ACH13159" s="60"/>
      <c r="ACI13159" s="60"/>
      <c r="ACJ13159" s="60"/>
      <c r="ACK13159" s="60"/>
      <c r="ACL13159" s="60"/>
      <c r="ACM13159" s="60"/>
      <c r="ACN13159" s="60"/>
      <c r="ACO13159" s="60"/>
      <c r="ACP13159" s="60"/>
      <c r="ACQ13159" s="60"/>
      <c r="ACR13159" s="60"/>
      <c r="ACS13159" s="60"/>
      <c r="ACT13159" s="60"/>
      <c r="ACU13159" s="60"/>
      <c r="ACV13159" s="60"/>
      <c r="ACW13159" s="60"/>
      <c r="ACX13159" s="60"/>
      <c r="ACY13159" s="60">
        <v>0.88553229284403001</v>
      </c>
      <c r="ACZ13159" s="60"/>
      <c r="ADA13159" s="60"/>
      <c r="ADB13159" s="60"/>
      <c r="ADC13159" s="60"/>
      <c r="ADD13159" s="60"/>
      <c r="ADE13159" s="60"/>
    </row>
    <row r="13160" spans="760:785" x14ac:dyDescent="0.25">
      <c r="ACF13160" s="60"/>
      <c r="ACG13160" s="60"/>
      <c r="ACH13160" s="60"/>
      <c r="ACI13160" s="60"/>
      <c r="ACJ13160" s="60"/>
      <c r="ACK13160" s="60"/>
      <c r="ACL13160" s="60"/>
      <c r="ACM13160" s="60"/>
      <c r="ACN13160" s="60"/>
      <c r="ACO13160" s="60"/>
      <c r="ACP13160" s="60"/>
      <c r="ACQ13160" s="60"/>
      <c r="ACR13160" s="60"/>
      <c r="ACS13160" s="60"/>
      <c r="ACT13160" s="60"/>
      <c r="ACU13160" s="60"/>
      <c r="ACV13160" s="60"/>
      <c r="ACW13160" s="60"/>
      <c r="ACX13160" s="60"/>
      <c r="ACY13160" s="60">
        <v>0.88552270660913002</v>
      </c>
      <c r="ACZ13160" s="60"/>
      <c r="ADA13160" s="60"/>
      <c r="ADB13160" s="60"/>
      <c r="ADC13160" s="60"/>
      <c r="ADD13160" s="60"/>
      <c r="ADE13160" s="60"/>
    </row>
    <row r="13161" spans="760:785" x14ac:dyDescent="0.25">
      <c r="ACF13161" s="60"/>
      <c r="ACG13161" s="60"/>
      <c r="ACH13161" s="60"/>
      <c r="ACI13161" s="60"/>
      <c r="ACJ13161" s="60"/>
      <c r="ACK13161" s="60"/>
      <c r="ACL13161" s="60"/>
      <c r="ACM13161" s="60"/>
      <c r="ACN13161" s="60"/>
      <c r="ACO13161" s="60"/>
      <c r="ACP13161" s="60"/>
      <c r="ACQ13161" s="60"/>
      <c r="ACR13161" s="60"/>
      <c r="ACS13161" s="60"/>
      <c r="ACT13161" s="60"/>
      <c r="ACU13161" s="60"/>
      <c r="ACV13161" s="60"/>
      <c r="ACW13161" s="60"/>
      <c r="ACX13161" s="60"/>
      <c r="ACY13161" s="60">
        <v>0.88551414503849601</v>
      </c>
      <c r="ACZ13161" s="60"/>
      <c r="ADA13161" s="60"/>
      <c r="ADB13161" s="60"/>
      <c r="ADC13161" s="60"/>
      <c r="ADD13161" s="60"/>
      <c r="ADE13161" s="60"/>
    </row>
    <row r="13162" spans="760:785" x14ac:dyDescent="0.25">
      <c r="ACF13162" s="60"/>
      <c r="ACG13162" s="60"/>
      <c r="ACH13162" s="60"/>
      <c r="ACI13162" s="60"/>
      <c r="ACJ13162" s="60"/>
      <c r="ACK13162" s="60"/>
      <c r="ACL13162" s="60"/>
      <c r="ACM13162" s="60"/>
      <c r="ACN13162" s="60"/>
      <c r="ACO13162" s="60"/>
      <c r="ACP13162" s="60"/>
      <c r="ACQ13162" s="60"/>
      <c r="ACR13162" s="60"/>
      <c r="ACS13162" s="60"/>
      <c r="ACT13162" s="60"/>
      <c r="ACU13162" s="60"/>
      <c r="ACV13162" s="60"/>
      <c r="ACW13162" s="60"/>
      <c r="ACX13162" s="60"/>
      <c r="ACY13162" s="60">
        <v>0.88545454530058898</v>
      </c>
      <c r="ACZ13162" s="60"/>
      <c r="ADA13162" s="60"/>
      <c r="ADB13162" s="60"/>
      <c r="ADC13162" s="60"/>
      <c r="ADD13162" s="60"/>
      <c r="ADE13162" s="60"/>
    </row>
    <row r="13163" spans="760:785" x14ac:dyDescent="0.25">
      <c r="ACF13163" s="60"/>
      <c r="ACG13163" s="60"/>
      <c r="ACH13163" s="60"/>
      <c r="ACI13163" s="60"/>
      <c r="ACJ13163" s="60"/>
      <c r="ACK13163" s="60"/>
      <c r="ACL13163" s="60"/>
      <c r="ACM13163" s="60"/>
      <c r="ACN13163" s="60"/>
      <c r="ACO13163" s="60"/>
      <c r="ACP13163" s="60"/>
      <c r="ACQ13163" s="60"/>
      <c r="ACR13163" s="60"/>
      <c r="ACS13163" s="60"/>
      <c r="ACT13163" s="60"/>
      <c r="ACU13163" s="60"/>
      <c r="ACV13163" s="60"/>
      <c r="ACW13163" s="60"/>
      <c r="ACX13163" s="60"/>
      <c r="ACY13163" s="60">
        <v>0.88530715652384495</v>
      </c>
      <c r="ACZ13163" s="60"/>
      <c r="ADA13163" s="60"/>
      <c r="ADB13163" s="60"/>
      <c r="ADC13163" s="60"/>
      <c r="ADD13163" s="60"/>
      <c r="ADE13163" s="60"/>
    </row>
    <row r="13164" spans="760:785" x14ac:dyDescent="0.25">
      <c r="ACF13164" s="60"/>
      <c r="ACG13164" s="60"/>
      <c r="ACH13164" s="60"/>
      <c r="ACI13164" s="60"/>
      <c r="ACJ13164" s="60"/>
      <c r="ACK13164" s="60"/>
      <c r="ACL13164" s="60"/>
      <c r="ACM13164" s="60"/>
      <c r="ACN13164" s="60"/>
      <c r="ACO13164" s="60"/>
      <c r="ACP13164" s="60"/>
      <c r="ACQ13164" s="60"/>
      <c r="ACR13164" s="60"/>
      <c r="ACS13164" s="60"/>
      <c r="ACT13164" s="60"/>
      <c r="ACU13164" s="60"/>
      <c r="ACV13164" s="60"/>
      <c r="ACW13164" s="60"/>
      <c r="ACX13164" s="60"/>
      <c r="ACY13164" s="60">
        <v>0.88529095374177302</v>
      </c>
      <c r="ACZ13164" s="60"/>
      <c r="ADA13164" s="60"/>
      <c r="ADB13164" s="60"/>
      <c r="ADC13164" s="60"/>
      <c r="ADD13164" s="60"/>
      <c r="ADE13164" s="60"/>
    </row>
    <row r="13165" spans="760:785" x14ac:dyDescent="0.25">
      <c r="ACF13165" s="60"/>
      <c r="ACG13165" s="60"/>
      <c r="ACH13165" s="60"/>
      <c r="ACI13165" s="60"/>
      <c r="ACJ13165" s="60"/>
      <c r="ACK13165" s="60"/>
      <c r="ACL13165" s="60"/>
      <c r="ACM13165" s="60"/>
      <c r="ACN13165" s="60"/>
      <c r="ACO13165" s="60"/>
      <c r="ACP13165" s="60"/>
      <c r="ACQ13165" s="60"/>
      <c r="ACR13165" s="60"/>
      <c r="ACS13165" s="60"/>
      <c r="ACT13165" s="60"/>
      <c r="ACU13165" s="60"/>
      <c r="ACV13165" s="60"/>
      <c r="ACW13165" s="60"/>
      <c r="ACX13165" s="60"/>
      <c r="ACY13165" s="60">
        <v>0.885268410522703</v>
      </c>
      <c r="ACZ13165" s="60"/>
      <c r="ADA13165" s="60"/>
      <c r="ADB13165" s="60"/>
      <c r="ADC13165" s="60"/>
      <c r="ADD13165" s="60"/>
      <c r="ADE13165" s="60"/>
    </row>
    <row r="13166" spans="760:785" x14ac:dyDescent="0.25">
      <c r="ACF13166" s="60"/>
      <c r="ACG13166" s="60"/>
      <c r="ACH13166" s="60"/>
      <c r="ACI13166" s="60"/>
      <c r="ACJ13166" s="60"/>
      <c r="ACK13166" s="60"/>
      <c r="ACL13166" s="60"/>
      <c r="ACM13166" s="60"/>
      <c r="ACN13166" s="60"/>
      <c r="ACO13166" s="60"/>
      <c r="ACP13166" s="60"/>
      <c r="ACQ13166" s="60"/>
      <c r="ACR13166" s="60"/>
      <c r="ACS13166" s="60"/>
      <c r="ACT13166" s="60"/>
      <c r="ACU13166" s="60"/>
      <c r="ACV13166" s="60"/>
      <c r="ACW13166" s="60"/>
      <c r="ACX13166" s="60"/>
      <c r="ACY13166" s="60">
        <v>0.885246101602569</v>
      </c>
      <c r="ACZ13166" s="60"/>
      <c r="ADA13166" s="60"/>
      <c r="ADB13166" s="60"/>
      <c r="ADC13166" s="60"/>
      <c r="ADD13166" s="60"/>
      <c r="ADE13166" s="60"/>
    </row>
    <row r="13167" spans="760:785" x14ac:dyDescent="0.25">
      <c r="ACF13167" s="60"/>
      <c r="ACG13167" s="60"/>
      <c r="ACH13167" s="60"/>
      <c r="ACI13167" s="60"/>
      <c r="ACJ13167" s="60"/>
      <c r="ACK13167" s="60"/>
      <c r="ACL13167" s="60"/>
      <c r="ACM13167" s="60"/>
      <c r="ACN13167" s="60"/>
      <c r="ACO13167" s="60"/>
      <c r="ACP13167" s="60"/>
      <c r="ACQ13167" s="60"/>
      <c r="ACR13167" s="60"/>
      <c r="ACS13167" s="60"/>
      <c r="ACT13167" s="60"/>
      <c r="ACU13167" s="60"/>
      <c r="ACV13167" s="60"/>
      <c r="ACW13167" s="60"/>
      <c r="ACX13167" s="60"/>
      <c r="ACY13167" s="60">
        <v>0.88512907418673004</v>
      </c>
      <c r="ACZ13167" s="60"/>
      <c r="ADA13167" s="60"/>
      <c r="ADB13167" s="60"/>
      <c r="ADC13167" s="60"/>
      <c r="ADD13167" s="60"/>
      <c r="ADE13167" s="60"/>
    </row>
    <row r="13168" spans="760:785" x14ac:dyDescent="0.25">
      <c r="ACF13168" s="60"/>
      <c r="ACG13168" s="60"/>
      <c r="ACH13168" s="60"/>
      <c r="ACI13168" s="60"/>
      <c r="ACJ13168" s="60"/>
      <c r="ACK13168" s="60"/>
      <c r="ACL13168" s="60"/>
      <c r="ACM13168" s="60"/>
      <c r="ACN13168" s="60"/>
      <c r="ACO13168" s="60"/>
      <c r="ACP13168" s="60"/>
      <c r="ACQ13168" s="60"/>
      <c r="ACR13168" s="60"/>
      <c r="ACS13168" s="60"/>
      <c r="ACT13168" s="60"/>
      <c r="ACU13168" s="60"/>
      <c r="ACV13168" s="60"/>
      <c r="ACW13168" s="60"/>
      <c r="ACX13168" s="60"/>
      <c r="ACY13168" s="60">
        <v>0.88508801834951401</v>
      </c>
      <c r="ACZ13168" s="60"/>
      <c r="ADA13168" s="60"/>
      <c r="ADB13168" s="60"/>
      <c r="ADC13168" s="60"/>
      <c r="ADD13168" s="60"/>
      <c r="ADE13168" s="60"/>
    </row>
    <row r="13169" spans="760:785" x14ac:dyDescent="0.25">
      <c r="ACF13169" s="60"/>
      <c r="ACG13169" s="60"/>
      <c r="ACH13169" s="60"/>
      <c r="ACI13169" s="60"/>
      <c r="ACJ13169" s="60"/>
      <c r="ACK13169" s="60"/>
      <c r="ACL13169" s="60"/>
      <c r="ACM13169" s="60"/>
      <c r="ACN13169" s="60"/>
      <c r="ACO13169" s="60"/>
      <c r="ACP13169" s="60"/>
      <c r="ACQ13169" s="60"/>
      <c r="ACR13169" s="60"/>
      <c r="ACS13169" s="60"/>
      <c r="ACT13169" s="60"/>
      <c r="ACU13169" s="60"/>
      <c r="ACV13169" s="60"/>
      <c r="ACW13169" s="60"/>
      <c r="ACX13169" s="60"/>
      <c r="ACY13169" s="60">
        <v>0.88505192747683903</v>
      </c>
      <c r="ACZ13169" s="60"/>
      <c r="ADA13169" s="60"/>
      <c r="ADB13169" s="60"/>
      <c r="ADC13169" s="60"/>
      <c r="ADD13169" s="60"/>
      <c r="ADE13169" s="60"/>
    </row>
    <row r="13170" spans="760:785" x14ac:dyDescent="0.25">
      <c r="ACF13170" s="60"/>
      <c r="ACG13170" s="60"/>
      <c r="ACH13170" s="60"/>
      <c r="ACI13170" s="60"/>
      <c r="ACJ13170" s="60"/>
      <c r="ACK13170" s="60"/>
      <c r="ACL13170" s="60"/>
      <c r="ACM13170" s="60"/>
      <c r="ACN13170" s="60"/>
      <c r="ACO13170" s="60"/>
      <c r="ACP13170" s="60"/>
      <c r="ACQ13170" s="60"/>
      <c r="ACR13170" s="60"/>
      <c r="ACS13170" s="60"/>
      <c r="ACT13170" s="60"/>
      <c r="ACU13170" s="60"/>
      <c r="ACV13170" s="60"/>
      <c r="ACW13170" s="60"/>
      <c r="ACX13170" s="60"/>
      <c r="ACY13170" s="60">
        <v>0.88500358368411403</v>
      </c>
      <c r="ACZ13170" s="60"/>
      <c r="ADA13170" s="60"/>
      <c r="ADB13170" s="60"/>
      <c r="ADC13170" s="60"/>
      <c r="ADD13170" s="60"/>
      <c r="ADE13170" s="60"/>
    </row>
    <row r="13171" spans="760:785" x14ac:dyDescent="0.25">
      <c r="ACF13171" s="60"/>
      <c r="ACG13171" s="60"/>
      <c r="ACH13171" s="60"/>
      <c r="ACI13171" s="60"/>
      <c r="ACJ13171" s="60"/>
      <c r="ACK13171" s="60"/>
      <c r="ACL13171" s="60"/>
      <c r="ACM13171" s="60"/>
      <c r="ACN13171" s="60"/>
      <c r="ACO13171" s="60"/>
      <c r="ACP13171" s="60"/>
      <c r="ACQ13171" s="60"/>
      <c r="ACR13171" s="60"/>
      <c r="ACS13171" s="60"/>
      <c r="ACT13171" s="60"/>
      <c r="ACU13171" s="60"/>
      <c r="ACV13171" s="60"/>
      <c r="ACW13171" s="60"/>
      <c r="ACX13171" s="60"/>
      <c r="ACY13171" s="60">
        <v>0.88495720193453997</v>
      </c>
      <c r="ACZ13171" s="60"/>
      <c r="ADA13171" s="60"/>
      <c r="ADB13171" s="60"/>
      <c r="ADC13171" s="60"/>
      <c r="ADD13171" s="60"/>
      <c r="ADE13171" s="60"/>
    </row>
    <row r="13172" spans="760:785" x14ac:dyDescent="0.25">
      <c r="ACF13172" s="60"/>
      <c r="ACG13172" s="60"/>
      <c r="ACH13172" s="60"/>
      <c r="ACI13172" s="60"/>
      <c r="ACJ13172" s="60"/>
      <c r="ACK13172" s="60"/>
      <c r="ACL13172" s="60"/>
      <c r="ACM13172" s="60"/>
      <c r="ACN13172" s="60"/>
      <c r="ACO13172" s="60"/>
      <c r="ACP13172" s="60"/>
      <c r="ACQ13172" s="60"/>
      <c r="ACR13172" s="60"/>
      <c r="ACS13172" s="60"/>
      <c r="ACT13172" s="60"/>
      <c r="ACU13172" s="60"/>
      <c r="ACV13172" s="60"/>
      <c r="ACW13172" s="60"/>
      <c r="ACX13172" s="60"/>
      <c r="ACY13172" s="60">
        <v>0.88489495972275301</v>
      </c>
      <c r="ACZ13172" s="60"/>
      <c r="ADA13172" s="60"/>
      <c r="ADB13172" s="60"/>
      <c r="ADC13172" s="60"/>
      <c r="ADD13172" s="60"/>
      <c r="ADE13172" s="60"/>
    </row>
    <row r="13173" spans="760:785" x14ac:dyDescent="0.25">
      <c r="ACF13173" s="60"/>
      <c r="ACG13173" s="60"/>
      <c r="ACH13173" s="60"/>
      <c r="ACI13173" s="60"/>
      <c r="ACJ13173" s="60"/>
      <c r="ACK13173" s="60"/>
      <c r="ACL13173" s="60"/>
      <c r="ACM13173" s="60"/>
      <c r="ACN13173" s="60"/>
      <c r="ACO13173" s="60"/>
      <c r="ACP13173" s="60"/>
      <c r="ACQ13173" s="60"/>
      <c r="ACR13173" s="60"/>
      <c r="ACS13173" s="60"/>
      <c r="ACT13173" s="60"/>
      <c r="ACU13173" s="60"/>
      <c r="ACV13173" s="60"/>
      <c r="ACW13173" s="60"/>
      <c r="ACX13173" s="60"/>
      <c r="ACY13173" s="60">
        <v>0.88487018864371503</v>
      </c>
      <c r="ACZ13173" s="60"/>
      <c r="ADA13173" s="60"/>
      <c r="ADB13173" s="60"/>
      <c r="ADC13173" s="60"/>
      <c r="ADD13173" s="60"/>
      <c r="ADE13173" s="60"/>
    </row>
    <row r="13174" spans="760:785" x14ac:dyDescent="0.25">
      <c r="ACF13174" s="60"/>
      <c r="ACG13174" s="60"/>
      <c r="ACH13174" s="60"/>
      <c r="ACI13174" s="60"/>
      <c r="ACJ13174" s="60"/>
      <c r="ACK13174" s="60"/>
      <c r="ACL13174" s="60"/>
      <c r="ACM13174" s="60"/>
      <c r="ACN13174" s="60"/>
      <c r="ACO13174" s="60"/>
      <c r="ACP13174" s="60"/>
      <c r="ACQ13174" s="60"/>
      <c r="ACR13174" s="60"/>
      <c r="ACS13174" s="60"/>
      <c r="ACT13174" s="60"/>
      <c r="ACU13174" s="60"/>
      <c r="ACV13174" s="60"/>
      <c r="ACW13174" s="60"/>
      <c r="ACX13174" s="60"/>
      <c r="ACY13174" s="60">
        <v>0.88481834459303199</v>
      </c>
      <c r="ACZ13174" s="60"/>
      <c r="ADA13174" s="60"/>
      <c r="ADB13174" s="60"/>
      <c r="ADC13174" s="60"/>
      <c r="ADD13174" s="60"/>
      <c r="ADE13174" s="60"/>
    </row>
    <row r="13175" spans="760:785" x14ac:dyDescent="0.25">
      <c r="ACF13175" s="60"/>
      <c r="ACG13175" s="60"/>
      <c r="ACH13175" s="60"/>
      <c r="ACI13175" s="60"/>
      <c r="ACJ13175" s="60"/>
      <c r="ACK13175" s="60"/>
      <c r="ACL13175" s="60"/>
      <c r="ACM13175" s="60"/>
      <c r="ACN13175" s="60"/>
      <c r="ACO13175" s="60"/>
      <c r="ACP13175" s="60"/>
      <c r="ACQ13175" s="60"/>
      <c r="ACR13175" s="60"/>
      <c r="ACS13175" s="60"/>
      <c r="ACT13175" s="60"/>
      <c r="ACU13175" s="60"/>
      <c r="ACV13175" s="60"/>
      <c r="ACW13175" s="60"/>
      <c r="ACX13175" s="60"/>
      <c r="ACY13175" s="60">
        <v>0.88481811626652696</v>
      </c>
      <c r="ACZ13175" s="60"/>
      <c r="ADA13175" s="60"/>
      <c r="ADB13175" s="60"/>
      <c r="ADC13175" s="60"/>
      <c r="ADD13175" s="60"/>
      <c r="ADE13175" s="60"/>
    </row>
    <row r="13176" spans="760:785" x14ac:dyDescent="0.25">
      <c r="ACF13176" s="60"/>
      <c r="ACG13176" s="60"/>
      <c r="ACH13176" s="60"/>
      <c r="ACI13176" s="60"/>
      <c r="ACJ13176" s="60"/>
      <c r="ACK13176" s="60"/>
      <c r="ACL13176" s="60"/>
      <c r="ACM13176" s="60"/>
      <c r="ACN13176" s="60"/>
      <c r="ACO13176" s="60"/>
      <c r="ACP13176" s="60"/>
      <c r="ACQ13176" s="60"/>
      <c r="ACR13176" s="60"/>
      <c r="ACS13176" s="60"/>
      <c r="ACT13176" s="60"/>
      <c r="ACU13176" s="60"/>
      <c r="ACV13176" s="60"/>
      <c r="ACW13176" s="60"/>
      <c r="ACX13176" s="60"/>
      <c r="ACY13176" s="60">
        <v>0.88478300127048404</v>
      </c>
      <c r="ACZ13176" s="60"/>
      <c r="ADA13176" s="60"/>
      <c r="ADB13176" s="60"/>
      <c r="ADC13176" s="60"/>
      <c r="ADD13176" s="60"/>
      <c r="ADE13176" s="60"/>
    </row>
    <row r="13177" spans="760:785" x14ac:dyDescent="0.25">
      <c r="ACF13177" s="60"/>
      <c r="ACG13177" s="60"/>
      <c r="ACH13177" s="60"/>
      <c r="ACI13177" s="60"/>
      <c r="ACJ13177" s="60"/>
      <c r="ACK13177" s="60"/>
      <c r="ACL13177" s="60"/>
      <c r="ACM13177" s="60"/>
      <c r="ACN13177" s="60"/>
      <c r="ACO13177" s="60"/>
      <c r="ACP13177" s="60"/>
      <c r="ACQ13177" s="60"/>
      <c r="ACR13177" s="60"/>
      <c r="ACS13177" s="60"/>
      <c r="ACT13177" s="60"/>
      <c r="ACU13177" s="60"/>
      <c r="ACV13177" s="60"/>
      <c r="ACW13177" s="60"/>
      <c r="ACX13177" s="60"/>
      <c r="ACY13177" s="60">
        <v>0.88471627357459404</v>
      </c>
      <c r="ACZ13177" s="60"/>
      <c r="ADA13177" s="60"/>
      <c r="ADB13177" s="60"/>
      <c r="ADC13177" s="60"/>
      <c r="ADD13177" s="60"/>
      <c r="ADE13177" s="60"/>
    </row>
    <row r="13178" spans="760:785" x14ac:dyDescent="0.25">
      <c r="ACF13178" s="60"/>
      <c r="ACG13178" s="60"/>
      <c r="ACH13178" s="60"/>
      <c r="ACI13178" s="60"/>
      <c r="ACJ13178" s="60"/>
      <c r="ACK13178" s="60"/>
      <c r="ACL13178" s="60"/>
      <c r="ACM13178" s="60"/>
      <c r="ACN13178" s="60"/>
      <c r="ACO13178" s="60"/>
      <c r="ACP13178" s="60"/>
      <c r="ACQ13178" s="60"/>
      <c r="ACR13178" s="60"/>
      <c r="ACS13178" s="60"/>
      <c r="ACT13178" s="60"/>
      <c r="ACU13178" s="60"/>
      <c r="ACV13178" s="60"/>
      <c r="ACW13178" s="60"/>
      <c r="ACX13178" s="60"/>
      <c r="ACY13178" s="60">
        <v>0.884636404370304</v>
      </c>
      <c r="ACZ13178" s="60"/>
      <c r="ADA13178" s="60"/>
      <c r="ADB13178" s="60"/>
      <c r="ADC13178" s="60"/>
      <c r="ADD13178" s="60"/>
      <c r="ADE13178" s="60"/>
    </row>
    <row r="13179" spans="760:785" x14ac:dyDescent="0.25">
      <c r="ACF13179" s="60"/>
      <c r="ACG13179" s="60"/>
      <c r="ACH13179" s="60"/>
      <c r="ACI13179" s="60"/>
      <c r="ACJ13179" s="60"/>
      <c r="ACK13179" s="60"/>
      <c r="ACL13179" s="60"/>
      <c r="ACM13179" s="60"/>
      <c r="ACN13179" s="60"/>
      <c r="ACO13179" s="60"/>
      <c r="ACP13179" s="60"/>
      <c r="ACQ13179" s="60"/>
      <c r="ACR13179" s="60"/>
      <c r="ACS13179" s="60"/>
      <c r="ACT13179" s="60"/>
      <c r="ACU13179" s="60"/>
      <c r="ACV13179" s="60"/>
      <c r="ACW13179" s="60"/>
      <c r="ACX13179" s="60"/>
      <c r="ACY13179" s="60">
        <v>0.88461117475497697</v>
      </c>
      <c r="ACZ13179" s="60"/>
      <c r="ADA13179" s="60"/>
      <c r="ADB13179" s="60"/>
      <c r="ADC13179" s="60"/>
      <c r="ADD13179" s="60"/>
      <c r="ADE13179" s="60"/>
    </row>
    <row r="13180" spans="760:785" x14ac:dyDescent="0.25">
      <c r="ACF13180" s="60"/>
      <c r="ACG13180" s="60"/>
      <c r="ACH13180" s="60"/>
      <c r="ACI13180" s="60"/>
      <c r="ACJ13180" s="60"/>
      <c r="ACK13180" s="60"/>
      <c r="ACL13180" s="60"/>
      <c r="ACM13180" s="60"/>
      <c r="ACN13180" s="60"/>
      <c r="ACO13180" s="60"/>
      <c r="ACP13180" s="60"/>
      <c r="ACQ13180" s="60"/>
      <c r="ACR13180" s="60"/>
      <c r="ACS13180" s="60"/>
      <c r="ACT13180" s="60"/>
      <c r="ACU13180" s="60"/>
      <c r="ACV13180" s="60"/>
      <c r="ACW13180" s="60"/>
      <c r="ACX13180" s="60"/>
      <c r="ACY13180" s="60">
        <v>0.88450336871496404</v>
      </c>
      <c r="ACZ13180" s="60"/>
      <c r="ADA13180" s="60"/>
      <c r="ADB13180" s="60"/>
      <c r="ADC13180" s="60"/>
      <c r="ADD13180" s="60"/>
      <c r="ADE13180" s="60"/>
    </row>
    <row r="13181" spans="760:785" x14ac:dyDescent="0.25">
      <c r="ACF13181" s="60"/>
      <c r="ACG13181" s="60"/>
      <c r="ACH13181" s="60"/>
      <c r="ACI13181" s="60"/>
      <c r="ACJ13181" s="60"/>
      <c r="ACK13181" s="60"/>
      <c r="ACL13181" s="60"/>
      <c r="ACM13181" s="60"/>
      <c r="ACN13181" s="60"/>
      <c r="ACO13181" s="60"/>
      <c r="ACP13181" s="60"/>
      <c r="ACQ13181" s="60"/>
      <c r="ACR13181" s="60"/>
      <c r="ACS13181" s="60"/>
      <c r="ACT13181" s="60"/>
      <c r="ACU13181" s="60"/>
      <c r="ACV13181" s="60"/>
      <c r="ACW13181" s="60"/>
      <c r="ACX13181" s="60"/>
      <c r="ACY13181" s="60">
        <v>0.88449926213658103</v>
      </c>
      <c r="ACZ13181" s="60"/>
      <c r="ADA13181" s="60"/>
      <c r="ADB13181" s="60"/>
      <c r="ADC13181" s="60"/>
      <c r="ADD13181" s="60"/>
      <c r="ADE13181" s="60"/>
    </row>
    <row r="13182" spans="760:785" x14ac:dyDescent="0.25">
      <c r="ACF13182" s="60"/>
      <c r="ACG13182" s="60"/>
      <c r="ACH13182" s="60"/>
      <c r="ACI13182" s="60"/>
      <c r="ACJ13182" s="60"/>
      <c r="ACK13182" s="60"/>
      <c r="ACL13182" s="60"/>
      <c r="ACM13182" s="60"/>
      <c r="ACN13182" s="60"/>
      <c r="ACO13182" s="60"/>
      <c r="ACP13182" s="60"/>
      <c r="ACQ13182" s="60"/>
      <c r="ACR13182" s="60"/>
      <c r="ACS13182" s="60"/>
      <c r="ACT13182" s="60"/>
      <c r="ACU13182" s="60"/>
      <c r="ACV13182" s="60"/>
      <c r="ACW13182" s="60"/>
      <c r="ACX13182" s="60"/>
      <c r="ACY13182" s="60">
        <v>0.88445792925122702</v>
      </c>
      <c r="ACZ13182" s="60"/>
      <c r="ADA13182" s="60"/>
      <c r="ADB13182" s="60"/>
      <c r="ADC13182" s="60"/>
      <c r="ADD13182" s="60"/>
      <c r="ADE13182" s="60"/>
    </row>
    <row r="13183" spans="760:785" x14ac:dyDescent="0.25">
      <c r="ACF13183" s="60"/>
      <c r="ACG13183" s="60"/>
      <c r="ACH13183" s="60"/>
      <c r="ACI13183" s="60"/>
      <c r="ACJ13183" s="60"/>
      <c r="ACK13183" s="60"/>
      <c r="ACL13183" s="60"/>
      <c r="ACM13183" s="60"/>
      <c r="ACN13183" s="60"/>
      <c r="ACO13183" s="60"/>
      <c r="ACP13183" s="60"/>
      <c r="ACQ13183" s="60"/>
      <c r="ACR13183" s="60"/>
      <c r="ACS13183" s="60"/>
      <c r="ACT13183" s="60"/>
      <c r="ACU13183" s="60"/>
      <c r="ACV13183" s="60"/>
      <c r="ACW13183" s="60"/>
      <c r="ACX13183" s="60"/>
      <c r="ACY13183" s="60">
        <v>0.88438861490510901</v>
      </c>
      <c r="ACZ13183" s="60"/>
      <c r="ADA13183" s="60"/>
      <c r="ADB13183" s="60"/>
      <c r="ADC13183" s="60"/>
      <c r="ADD13183" s="60"/>
      <c r="ADE13183" s="60"/>
    </row>
    <row r="13184" spans="760:785" x14ac:dyDescent="0.25">
      <c r="ACF13184" s="60"/>
      <c r="ACG13184" s="60"/>
      <c r="ACH13184" s="60"/>
      <c r="ACI13184" s="60"/>
      <c r="ACJ13184" s="60"/>
      <c r="ACK13184" s="60"/>
      <c r="ACL13184" s="60"/>
      <c r="ACM13184" s="60"/>
      <c r="ACN13184" s="60"/>
      <c r="ACO13184" s="60"/>
      <c r="ACP13184" s="60"/>
      <c r="ACQ13184" s="60"/>
      <c r="ACR13184" s="60"/>
      <c r="ACS13184" s="60"/>
      <c r="ACT13184" s="60"/>
      <c r="ACU13184" s="60"/>
      <c r="ACV13184" s="60"/>
      <c r="ACW13184" s="60"/>
      <c r="ACX13184" s="60"/>
      <c r="ACY13184" s="60">
        <v>0.88433568330100298</v>
      </c>
      <c r="ACZ13184" s="60"/>
      <c r="ADA13184" s="60"/>
      <c r="ADB13184" s="60"/>
      <c r="ADC13184" s="60"/>
      <c r="ADD13184" s="60"/>
      <c r="ADE13184" s="60"/>
    </row>
    <row r="13185" spans="760:785" x14ac:dyDescent="0.25">
      <c r="ACF13185" s="60"/>
      <c r="ACG13185" s="60"/>
      <c r="ACH13185" s="60"/>
      <c r="ACI13185" s="60"/>
      <c r="ACJ13185" s="60"/>
      <c r="ACK13185" s="60"/>
      <c r="ACL13185" s="60"/>
      <c r="ACM13185" s="60"/>
      <c r="ACN13185" s="60"/>
      <c r="ACO13185" s="60"/>
      <c r="ACP13185" s="60"/>
      <c r="ACQ13185" s="60"/>
      <c r="ACR13185" s="60"/>
      <c r="ACS13185" s="60"/>
      <c r="ACT13185" s="60"/>
      <c r="ACU13185" s="60"/>
      <c r="ACV13185" s="60"/>
      <c r="ACW13185" s="60"/>
      <c r="ACX13185" s="60"/>
      <c r="ACY13185" s="60">
        <v>0.88432709259474995</v>
      </c>
      <c r="ACZ13185" s="60"/>
      <c r="ADA13185" s="60"/>
      <c r="ADB13185" s="60"/>
      <c r="ADC13185" s="60"/>
      <c r="ADD13185" s="60"/>
      <c r="ADE13185" s="60"/>
    </row>
    <row r="13186" spans="760:785" x14ac:dyDescent="0.25">
      <c r="ACF13186" s="60"/>
      <c r="ACG13186" s="60"/>
      <c r="ACH13186" s="60"/>
      <c r="ACI13186" s="60"/>
      <c r="ACJ13186" s="60"/>
      <c r="ACK13186" s="60"/>
      <c r="ACL13186" s="60"/>
      <c r="ACM13186" s="60"/>
      <c r="ACN13186" s="60"/>
      <c r="ACO13186" s="60"/>
      <c r="ACP13186" s="60"/>
      <c r="ACQ13186" s="60"/>
      <c r="ACR13186" s="60"/>
      <c r="ACS13186" s="60"/>
      <c r="ACT13186" s="60"/>
      <c r="ACU13186" s="60"/>
      <c r="ACV13186" s="60"/>
      <c r="ACW13186" s="60"/>
      <c r="ACX13186" s="60"/>
      <c r="ACY13186" s="60">
        <v>0.88422156781190198</v>
      </c>
      <c r="ACZ13186" s="60"/>
      <c r="ADA13186" s="60"/>
      <c r="ADB13186" s="60"/>
      <c r="ADC13186" s="60"/>
      <c r="ADD13186" s="60"/>
      <c r="ADE13186" s="60"/>
    </row>
    <row r="13187" spans="760:785" x14ac:dyDescent="0.25">
      <c r="ACF13187" s="60"/>
      <c r="ACG13187" s="60"/>
      <c r="ACH13187" s="60"/>
      <c r="ACI13187" s="60"/>
      <c r="ACJ13187" s="60"/>
      <c r="ACK13187" s="60"/>
      <c r="ACL13187" s="60"/>
      <c r="ACM13187" s="60"/>
      <c r="ACN13187" s="60"/>
      <c r="ACO13187" s="60"/>
      <c r="ACP13187" s="60"/>
      <c r="ACQ13187" s="60"/>
      <c r="ACR13187" s="60"/>
      <c r="ACS13187" s="60"/>
      <c r="ACT13187" s="60"/>
      <c r="ACU13187" s="60"/>
      <c r="ACV13187" s="60"/>
      <c r="ACW13187" s="60"/>
      <c r="ACX13187" s="60"/>
      <c r="ACY13187" s="60">
        <v>0.88414107507682205</v>
      </c>
      <c r="ACZ13187" s="60"/>
      <c r="ADA13187" s="60"/>
      <c r="ADB13187" s="60"/>
      <c r="ADC13187" s="60"/>
      <c r="ADD13187" s="60"/>
      <c r="ADE13187" s="60"/>
    </row>
    <row r="13188" spans="760:785" x14ac:dyDescent="0.25">
      <c r="ACF13188" s="60"/>
      <c r="ACG13188" s="60"/>
      <c r="ACH13188" s="60"/>
      <c r="ACI13188" s="60"/>
      <c r="ACJ13188" s="60"/>
      <c r="ACK13188" s="60"/>
      <c r="ACL13188" s="60"/>
      <c r="ACM13188" s="60"/>
      <c r="ACN13188" s="60"/>
      <c r="ACO13188" s="60"/>
      <c r="ACP13188" s="60"/>
      <c r="ACQ13188" s="60"/>
      <c r="ACR13188" s="60"/>
      <c r="ACS13188" s="60"/>
      <c r="ACT13188" s="60"/>
      <c r="ACU13188" s="60"/>
      <c r="ACV13188" s="60"/>
      <c r="ACW13188" s="60"/>
      <c r="ACX13188" s="60"/>
      <c r="ACY13188" s="60">
        <v>0.88413858983745897</v>
      </c>
      <c r="ACZ13188" s="60"/>
      <c r="ADA13188" s="60"/>
      <c r="ADB13188" s="60"/>
      <c r="ADC13188" s="60"/>
      <c r="ADD13188" s="60"/>
      <c r="ADE13188" s="60"/>
    </row>
    <row r="13189" spans="760:785" x14ac:dyDescent="0.25">
      <c r="ACF13189" s="60"/>
      <c r="ACG13189" s="60"/>
      <c r="ACH13189" s="60"/>
      <c r="ACI13189" s="60"/>
      <c r="ACJ13189" s="60"/>
      <c r="ACK13189" s="60"/>
      <c r="ACL13189" s="60"/>
      <c r="ACM13189" s="60"/>
      <c r="ACN13189" s="60"/>
      <c r="ACO13189" s="60"/>
      <c r="ACP13189" s="60"/>
      <c r="ACQ13189" s="60"/>
      <c r="ACR13189" s="60"/>
      <c r="ACS13189" s="60"/>
      <c r="ACT13189" s="60"/>
      <c r="ACU13189" s="60"/>
      <c r="ACV13189" s="60"/>
      <c r="ACW13189" s="60"/>
      <c r="ACX13189" s="60"/>
      <c r="ACY13189" s="60">
        <v>0.88412507837265297</v>
      </c>
      <c r="ACZ13189" s="60"/>
      <c r="ADA13189" s="60"/>
      <c r="ADB13189" s="60"/>
      <c r="ADC13189" s="60"/>
      <c r="ADD13189" s="60"/>
      <c r="ADE13189" s="60"/>
    </row>
    <row r="13190" spans="760:785" x14ac:dyDescent="0.25">
      <c r="ACF13190" s="60"/>
      <c r="ACG13190" s="60"/>
      <c r="ACH13190" s="60"/>
      <c r="ACI13190" s="60"/>
      <c r="ACJ13190" s="60"/>
      <c r="ACK13190" s="60"/>
      <c r="ACL13190" s="60"/>
      <c r="ACM13190" s="60"/>
      <c r="ACN13190" s="60"/>
      <c r="ACO13190" s="60"/>
      <c r="ACP13190" s="60"/>
      <c r="ACQ13190" s="60"/>
      <c r="ACR13190" s="60"/>
      <c r="ACS13190" s="60"/>
      <c r="ACT13190" s="60"/>
      <c r="ACU13190" s="60"/>
      <c r="ACV13190" s="60"/>
      <c r="ACW13190" s="60"/>
      <c r="ACX13190" s="60"/>
      <c r="ACY13190" s="60">
        <v>0.88403846474006897</v>
      </c>
      <c r="ACZ13190" s="60"/>
      <c r="ADA13190" s="60"/>
      <c r="ADB13190" s="60"/>
      <c r="ADC13190" s="60"/>
      <c r="ADD13190" s="60"/>
      <c r="ADE13190" s="60"/>
    </row>
    <row r="13191" spans="760:785" x14ac:dyDescent="0.25">
      <c r="ACF13191" s="60"/>
      <c r="ACG13191" s="60"/>
      <c r="ACH13191" s="60"/>
      <c r="ACI13191" s="60"/>
      <c r="ACJ13191" s="60"/>
      <c r="ACK13191" s="60"/>
      <c r="ACL13191" s="60"/>
      <c r="ACM13191" s="60"/>
      <c r="ACN13191" s="60"/>
      <c r="ACO13191" s="60"/>
      <c r="ACP13191" s="60"/>
      <c r="ACQ13191" s="60"/>
      <c r="ACR13191" s="60"/>
      <c r="ACS13191" s="60"/>
      <c r="ACT13191" s="60"/>
      <c r="ACU13191" s="60"/>
      <c r="ACV13191" s="60"/>
      <c r="ACW13191" s="60"/>
      <c r="ACX13191" s="60"/>
      <c r="ACY13191" s="60">
        <v>0.88402918241405204</v>
      </c>
      <c r="ACZ13191" s="60"/>
      <c r="ADA13191" s="60"/>
      <c r="ADB13191" s="60"/>
      <c r="ADC13191" s="60"/>
      <c r="ADD13191" s="60"/>
      <c r="ADE13191" s="60"/>
    </row>
    <row r="13192" spans="760:785" x14ac:dyDescent="0.25">
      <c r="ACF13192" s="60"/>
      <c r="ACG13192" s="60"/>
      <c r="ACH13192" s="60"/>
      <c r="ACI13192" s="60"/>
      <c r="ACJ13192" s="60"/>
      <c r="ACK13192" s="60"/>
      <c r="ACL13192" s="60"/>
      <c r="ACM13192" s="60"/>
      <c r="ACN13192" s="60"/>
      <c r="ACO13192" s="60"/>
      <c r="ACP13192" s="60"/>
      <c r="ACQ13192" s="60"/>
      <c r="ACR13192" s="60"/>
      <c r="ACS13192" s="60"/>
      <c r="ACT13192" s="60"/>
      <c r="ACU13192" s="60"/>
      <c r="ACV13192" s="60"/>
      <c r="ACW13192" s="60"/>
      <c r="ACX13192" s="60"/>
      <c r="ACY13192" s="60">
        <v>0.88400609764084204</v>
      </c>
      <c r="ACZ13192" s="60"/>
      <c r="ADA13192" s="60"/>
      <c r="ADB13192" s="60"/>
      <c r="ADC13192" s="60"/>
      <c r="ADD13192" s="60"/>
      <c r="ADE13192" s="60"/>
    </row>
    <row r="13193" spans="760:785" x14ac:dyDescent="0.25">
      <c r="ACF13193" s="60"/>
      <c r="ACG13193" s="60"/>
      <c r="ACH13193" s="60"/>
      <c r="ACI13193" s="60"/>
      <c r="ACJ13193" s="60"/>
      <c r="ACK13193" s="60"/>
      <c r="ACL13193" s="60"/>
      <c r="ACM13193" s="60"/>
      <c r="ACN13193" s="60"/>
      <c r="ACO13193" s="60"/>
      <c r="ACP13193" s="60"/>
      <c r="ACQ13193" s="60"/>
      <c r="ACR13193" s="60"/>
      <c r="ACS13193" s="60"/>
      <c r="ACT13193" s="60"/>
      <c r="ACU13193" s="60"/>
      <c r="ACV13193" s="60"/>
      <c r="ACW13193" s="60"/>
      <c r="ACX13193" s="60"/>
      <c r="ACY13193" s="60">
        <v>0.88388917607708595</v>
      </c>
      <c r="ACZ13193" s="60"/>
      <c r="ADA13193" s="60"/>
      <c r="ADB13193" s="60"/>
      <c r="ADC13193" s="60"/>
      <c r="ADD13193" s="60"/>
      <c r="ADE13193" s="60"/>
    </row>
    <row r="13194" spans="760:785" x14ac:dyDescent="0.25">
      <c r="ACF13194" s="60"/>
      <c r="ACG13194" s="60"/>
      <c r="ACH13194" s="60"/>
      <c r="ACI13194" s="60"/>
      <c r="ACJ13194" s="60"/>
      <c r="ACK13194" s="60"/>
      <c r="ACL13194" s="60"/>
      <c r="ACM13194" s="60"/>
      <c r="ACN13194" s="60"/>
      <c r="ACO13194" s="60"/>
      <c r="ACP13194" s="60"/>
      <c r="ACQ13194" s="60"/>
      <c r="ACR13194" s="60"/>
      <c r="ACS13194" s="60"/>
      <c r="ACT13194" s="60"/>
      <c r="ACU13194" s="60"/>
      <c r="ACV13194" s="60"/>
      <c r="ACW13194" s="60"/>
      <c r="ACX13194" s="60"/>
      <c r="ACY13194" s="60">
        <v>0.88388476036415597</v>
      </c>
      <c r="ACZ13194" s="60"/>
      <c r="ADA13194" s="60"/>
      <c r="ADB13194" s="60"/>
      <c r="ADC13194" s="60"/>
      <c r="ADD13194" s="60"/>
      <c r="ADE13194" s="60"/>
    </row>
    <row r="13195" spans="760:785" x14ac:dyDescent="0.25">
      <c r="ACF13195" s="60"/>
      <c r="ACG13195" s="60"/>
      <c r="ACH13195" s="60"/>
      <c r="ACI13195" s="60"/>
      <c r="ACJ13195" s="60"/>
      <c r="ACK13195" s="60"/>
      <c r="ACL13195" s="60"/>
      <c r="ACM13195" s="60"/>
      <c r="ACN13195" s="60"/>
      <c r="ACO13195" s="60"/>
      <c r="ACP13195" s="60"/>
      <c r="ACQ13195" s="60"/>
      <c r="ACR13195" s="60"/>
      <c r="ACS13195" s="60"/>
      <c r="ACT13195" s="60"/>
      <c r="ACU13195" s="60"/>
      <c r="ACV13195" s="60"/>
      <c r="ACW13195" s="60"/>
      <c r="ACX13195" s="60"/>
      <c r="ACY13195" s="60">
        <v>0.88374391715838296</v>
      </c>
      <c r="ACZ13195" s="60"/>
      <c r="ADA13195" s="60"/>
      <c r="ADB13195" s="60"/>
      <c r="ADC13195" s="60"/>
      <c r="ADD13195" s="60"/>
      <c r="ADE13195" s="60"/>
    </row>
    <row r="13196" spans="760:785" x14ac:dyDescent="0.25">
      <c r="ACF13196" s="60"/>
      <c r="ACG13196" s="60"/>
      <c r="ACH13196" s="60"/>
      <c r="ACI13196" s="60"/>
      <c r="ACJ13196" s="60"/>
      <c r="ACK13196" s="60"/>
      <c r="ACL13196" s="60"/>
      <c r="ACM13196" s="60"/>
      <c r="ACN13196" s="60"/>
      <c r="ACO13196" s="60"/>
      <c r="ACP13196" s="60"/>
      <c r="ACQ13196" s="60"/>
      <c r="ACR13196" s="60"/>
      <c r="ACS13196" s="60"/>
      <c r="ACT13196" s="60"/>
      <c r="ACU13196" s="60"/>
      <c r="ACV13196" s="60"/>
      <c r="ACW13196" s="60"/>
      <c r="ACX13196" s="60"/>
      <c r="ACY13196" s="60">
        <v>0.88353222829113398</v>
      </c>
      <c r="ACZ13196" s="60"/>
      <c r="ADA13196" s="60"/>
      <c r="ADB13196" s="60"/>
      <c r="ADC13196" s="60"/>
      <c r="ADD13196" s="60"/>
      <c r="ADE13196" s="60"/>
    </row>
    <row r="13197" spans="760:785" x14ac:dyDescent="0.25">
      <c r="ACF13197" s="60"/>
      <c r="ACG13197" s="60"/>
      <c r="ACH13197" s="60"/>
      <c r="ACI13197" s="60"/>
      <c r="ACJ13197" s="60"/>
      <c r="ACK13197" s="60"/>
      <c r="ACL13197" s="60"/>
      <c r="ACM13197" s="60"/>
      <c r="ACN13197" s="60"/>
      <c r="ACO13197" s="60"/>
      <c r="ACP13197" s="60"/>
      <c r="ACQ13197" s="60"/>
      <c r="ACR13197" s="60"/>
      <c r="ACS13197" s="60"/>
      <c r="ACT13197" s="60"/>
      <c r="ACU13197" s="60"/>
      <c r="ACV13197" s="60"/>
      <c r="ACW13197" s="60"/>
      <c r="ACX13197" s="60"/>
      <c r="ACY13197" s="60">
        <v>0.88350774031022805</v>
      </c>
      <c r="ACZ13197" s="60"/>
      <c r="ADA13197" s="60"/>
      <c r="ADB13197" s="60"/>
      <c r="ADC13197" s="60"/>
      <c r="ADD13197" s="60"/>
      <c r="ADE13197" s="60"/>
    </row>
    <row r="13198" spans="760:785" x14ac:dyDescent="0.25">
      <c r="ACF13198" s="60"/>
      <c r="ACG13198" s="60"/>
      <c r="ACH13198" s="60"/>
      <c r="ACI13198" s="60"/>
      <c r="ACJ13198" s="60"/>
      <c r="ACK13198" s="60"/>
      <c r="ACL13198" s="60"/>
      <c r="ACM13198" s="60"/>
      <c r="ACN13198" s="60"/>
      <c r="ACO13198" s="60"/>
      <c r="ACP13198" s="60"/>
      <c r="ACQ13198" s="60"/>
      <c r="ACR13198" s="60"/>
      <c r="ACS13198" s="60"/>
      <c r="ACT13198" s="60"/>
      <c r="ACU13198" s="60"/>
      <c r="ACV13198" s="60"/>
      <c r="ACW13198" s="60"/>
      <c r="ACX13198" s="60"/>
      <c r="ACY13198" s="60">
        <v>0.88349181629278495</v>
      </c>
      <c r="ACZ13198" s="60"/>
      <c r="ADA13198" s="60"/>
      <c r="ADB13198" s="60"/>
      <c r="ADC13198" s="60"/>
      <c r="ADD13198" s="60"/>
      <c r="ADE13198" s="60"/>
    </row>
    <row r="13199" spans="760:785" x14ac:dyDescent="0.25">
      <c r="ACF13199" s="60"/>
      <c r="ACG13199" s="60"/>
      <c r="ACH13199" s="60"/>
      <c r="ACI13199" s="60"/>
      <c r="ACJ13199" s="60"/>
      <c r="ACK13199" s="60"/>
      <c r="ACL13199" s="60"/>
      <c r="ACM13199" s="60"/>
      <c r="ACN13199" s="60"/>
      <c r="ACO13199" s="60"/>
      <c r="ACP13199" s="60"/>
      <c r="ACQ13199" s="60"/>
      <c r="ACR13199" s="60"/>
      <c r="ACS13199" s="60"/>
      <c r="ACT13199" s="60"/>
      <c r="ACU13199" s="60"/>
      <c r="ACV13199" s="60"/>
      <c r="ACW13199" s="60"/>
      <c r="ACX13199" s="60"/>
      <c r="ACY13199" s="60">
        <v>0.88341513778393199</v>
      </c>
      <c r="ACZ13199" s="60"/>
      <c r="ADA13199" s="60"/>
      <c r="ADB13199" s="60"/>
      <c r="ADC13199" s="60"/>
      <c r="ADD13199" s="60"/>
      <c r="ADE13199" s="60"/>
    </row>
    <row r="13200" spans="760:785" x14ac:dyDescent="0.25">
      <c r="ACF13200" s="60"/>
      <c r="ACG13200" s="60"/>
      <c r="ACH13200" s="60"/>
      <c r="ACI13200" s="60"/>
      <c r="ACJ13200" s="60"/>
      <c r="ACK13200" s="60"/>
      <c r="ACL13200" s="60"/>
      <c r="ACM13200" s="60"/>
      <c r="ACN13200" s="60"/>
      <c r="ACO13200" s="60"/>
      <c r="ACP13200" s="60"/>
      <c r="ACQ13200" s="60"/>
      <c r="ACR13200" s="60"/>
      <c r="ACS13200" s="60"/>
      <c r="ACT13200" s="60"/>
      <c r="ACU13200" s="60"/>
      <c r="ACV13200" s="60"/>
      <c r="ACW13200" s="60"/>
      <c r="ACX13200" s="60"/>
      <c r="ACY13200" s="60">
        <v>0.88333253345329399</v>
      </c>
      <c r="ACZ13200" s="60"/>
      <c r="ADA13200" s="60"/>
      <c r="ADB13200" s="60"/>
      <c r="ADC13200" s="60"/>
      <c r="ADD13200" s="60"/>
      <c r="ADE13200" s="60"/>
    </row>
    <row r="13201" spans="760:785" x14ac:dyDescent="0.25">
      <c r="ACF13201" s="60"/>
      <c r="ACG13201" s="60"/>
      <c r="ACH13201" s="60"/>
      <c r="ACI13201" s="60"/>
      <c r="ACJ13201" s="60"/>
      <c r="ACK13201" s="60"/>
      <c r="ACL13201" s="60"/>
      <c r="ACM13201" s="60"/>
      <c r="ACN13201" s="60"/>
      <c r="ACO13201" s="60"/>
      <c r="ACP13201" s="60"/>
      <c r="ACQ13201" s="60"/>
      <c r="ACR13201" s="60"/>
      <c r="ACS13201" s="60"/>
      <c r="ACT13201" s="60"/>
      <c r="ACU13201" s="60"/>
      <c r="ACV13201" s="60"/>
      <c r="ACW13201" s="60"/>
      <c r="ACX13201" s="60"/>
      <c r="ACY13201" s="60">
        <v>0.88326485302902602</v>
      </c>
      <c r="ACZ13201" s="60"/>
      <c r="ADA13201" s="60"/>
      <c r="ADB13201" s="60"/>
      <c r="ADC13201" s="60"/>
      <c r="ADD13201" s="60"/>
      <c r="ADE13201" s="60"/>
    </row>
    <row r="13202" spans="760:785" x14ac:dyDescent="0.25">
      <c r="ACF13202" s="60"/>
      <c r="ACG13202" s="60"/>
      <c r="ACH13202" s="60"/>
      <c r="ACI13202" s="60"/>
      <c r="ACJ13202" s="60"/>
      <c r="ACK13202" s="60"/>
      <c r="ACL13202" s="60"/>
      <c r="ACM13202" s="60"/>
      <c r="ACN13202" s="60"/>
      <c r="ACO13202" s="60"/>
      <c r="ACP13202" s="60"/>
      <c r="ACQ13202" s="60"/>
      <c r="ACR13202" s="60"/>
      <c r="ACS13202" s="60"/>
      <c r="ACT13202" s="60"/>
      <c r="ACU13202" s="60"/>
      <c r="ACV13202" s="60"/>
      <c r="ACW13202" s="60"/>
      <c r="ACX13202" s="60"/>
      <c r="ACY13202" s="60">
        <v>0.88325132404023998</v>
      </c>
      <c r="ACZ13202" s="60"/>
      <c r="ADA13202" s="60"/>
      <c r="ADB13202" s="60"/>
      <c r="ADC13202" s="60"/>
      <c r="ADD13202" s="60"/>
      <c r="ADE13202" s="60"/>
    </row>
    <row r="13203" spans="760:785" x14ac:dyDescent="0.25">
      <c r="ACF13203" s="60"/>
      <c r="ACG13203" s="60"/>
      <c r="ACH13203" s="60"/>
      <c r="ACI13203" s="60"/>
      <c r="ACJ13203" s="60"/>
      <c r="ACK13203" s="60"/>
      <c r="ACL13203" s="60"/>
      <c r="ACM13203" s="60"/>
      <c r="ACN13203" s="60"/>
      <c r="ACO13203" s="60"/>
      <c r="ACP13203" s="60"/>
      <c r="ACQ13203" s="60"/>
      <c r="ACR13203" s="60"/>
      <c r="ACS13203" s="60"/>
      <c r="ACT13203" s="60"/>
      <c r="ACU13203" s="60"/>
      <c r="ACV13203" s="60"/>
      <c r="ACW13203" s="60"/>
      <c r="ACX13203" s="60"/>
      <c r="ACY13203" s="60">
        <v>0.88319117243090906</v>
      </c>
      <c r="ACZ13203" s="60"/>
      <c r="ADA13203" s="60"/>
      <c r="ADB13203" s="60"/>
      <c r="ADC13203" s="60"/>
      <c r="ADD13203" s="60"/>
      <c r="ADE13203" s="60"/>
    </row>
    <row r="13204" spans="760:785" x14ac:dyDescent="0.25">
      <c r="ACF13204" s="60"/>
      <c r="ACG13204" s="60"/>
      <c r="ACH13204" s="60"/>
      <c r="ACI13204" s="60"/>
      <c r="ACJ13204" s="60"/>
      <c r="ACK13204" s="60"/>
      <c r="ACL13204" s="60"/>
      <c r="ACM13204" s="60"/>
      <c r="ACN13204" s="60"/>
      <c r="ACO13204" s="60"/>
      <c r="ACP13204" s="60"/>
      <c r="ACQ13204" s="60"/>
      <c r="ACR13204" s="60"/>
      <c r="ACS13204" s="60"/>
      <c r="ACT13204" s="60"/>
      <c r="ACU13204" s="60"/>
      <c r="ACV13204" s="60"/>
      <c r="ACW13204" s="60"/>
      <c r="ACX13204" s="60"/>
      <c r="ACY13204" s="60">
        <v>0.88318575962617996</v>
      </c>
      <c r="ACZ13204" s="60"/>
      <c r="ADA13204" s="60"/>
      <c r="ADB13204" s="60"/>
      <c r="ADC13204" s="60"/>
      <c r="ADD13204" s="60"/>
      <c r="ADE13204" s="60"/>
    </row>
    <row r="13205" spans="760:785" x14ac:dyDescent="0.25">
      <c r="ACF13205" s="60"/>
      <c r="ACG13205" s="60"/>
      <c r="ACH13205" s="60"/>
      <c r="ACI13205" s="60"/>
      <c r="ACJ13205" s="60"/>
      <c r="ACK13205" s="60"/>
      <c r="ACL13205" s="60"/>
      <c r="ACM13205" s="60"/>
      <c r="ACN13205" s="60"/>
      <c r="ACO13205" s="60"/>
      <c r="ACP13205" s="60"/>
      <c r="ACQ13205" s="60"/>
      <c r="ACR13205" s="60"/>
      <c r="ACS13205" s="60"/>
      <c r="ACT13205" s="60"/>
      <c r="ACU13205" s="60"/>
      <c r="ACV13205" s="60"/>
      <c r="ACW13205" s="60"/>
      <c r="ACX13205" s="60"/>
      <c r="ACY13205" s="60">
        <v>0.88305752044598995</v>
      </c>
      <c r="ACZ13205" s="60"/>
      <c r="ADA13205" s="60"/>
      <c r="ADB13205" s="60"/>
      <c r="ADC13205" s="60"/>
      <c r="ADD13205" s="60"/>
      <c r="ADE13205" s="60"/>
    </row>
    <row r="13206" spans="760:785" x14ac:dyDescent="0.25">
      <c r="ACF13206" s="60"/>
      <c r="ACG13206" s="60"/>
      <c r="ACH13206" s="60"/>
      <c r="ACI13206" s="60"/>
      <c r="ACJ13206" s="60"/>
      <c r="ACK13206" s="60"/>
      <c r="ACL13206" s="60"/>
      <c r="ACM13206" s="60"/>
      <c r="ACN13206" s="60"/>
      <c r="ACO13206" s="60"/>
      <c r="ACP13206" s="60"/>
      <c r="ACQ13206" s="60"/>
      <c r="ACR13206" s="60"/>
      <c r="ACS13206" s="60"/>
      <c r="ACT13206" s="60"/>
      <c r="ACU13206" s="60"/>
      <c r="ACV13206" s="60"/>
      <c r="ACW13206" s="60"/>
      <c r="ACX13206" s="60"/>
      <c r="ACY13206" s="60">
        <v>0.88305096266163996</v>
      </c>
      <c r="ACZ13206" s="60"/>
      <c r="ADA13206" s="60"/>
      <c r="ADB13206" s="60"/>
      <c r="ADC13206" s="60"/>
      <c r="ADD13206" s="60"/>
      <c r="ADE13206" s="60"/>
    </row>
    <row r="13207" spans="760:785" x14ac:dyDescent="0.25">
      <c r="ACF13207" s="60"/>
      <c r="ACG13207" s="60"/>
      <c r="ACH13207" s="60"/>
      <c r="ACI13207" s="60"/>
      <c r="ACJ13207" s="60"/>
      <c r="ACK13207" s="60"/>
      <c r="ACL13207" s="60"/>
      <c r="ACM13207" s="60"/>
      <c r="ACN13207" s="60"/>
      <c r="ACO13207" s="60"/>
      <c r="ACP13207" s="60"/>
      <c r="ACQ13207" s="60"/>
      <c r="ACR13207" s="60"/>
      <c r="ACS13207" s="60"/>
      <c r="ACT13207" s="60"/>
      <c r="ACU13207" s="60"/>
      <c r="ACV13207" s="60"/>
      <c r="ACW13207" s="60"/>
      <c r="ACX13207" s="60"/>
      <c r="ACY13207" s="60">
        <v>0.88300368357193604</v>
      </c>
      <c r="ACZ13207" s="60"/>
      <c r="ADA13207" s="60"/>
      <c r="ADB13207" s="60"/>
      <c r="ADC13207" s="60"/>
      <c r="ADD13207" s="60"/>
      <c r="ADE13207" s="60"/>
    </row>
    <row r="13208" spans="760:785" x14ac:dyDescent="0.25">
      <c r="ACF13208" s="60"/>
      <c r="ACG13208" s="60"/>
      <c r="ACH13208" s="60"/>
      <c r="ACI13208" s="60"/>
      <c r="ACJ13208" s="60"/>
      <c r="ACK13208" s="60"/>
      <c r="ACL13208" s="60"/>
      <c r="ACM13208" s="60"/>
      <c r="ACN13208" s="60"/>
      <c r="ACO13208" s="60"/>
      <c r="ACP13208" s="60"/>
      <c r="ACQ13208" s="60"/>
      <c r="ACR13208" s="60"/>
      <c r="ACS13208" s="60"/>
      <c r="ACT13208" s="60"/>
      <c r="ACU13208" s="60"/>
      <c r="ACV13208" s="60"/>
      <c r="ACW13208" s="60"/>
      <c r="ACX13208" s="60"/>
      <c r="ACY13208" s="60">
        <v>0.88298901682684605</v>
      </c>
      <c r="ACZ13208" s="60"/>
      <c r="ADA13208" s="60"/>
      <c r="ADB13208" s="60"/>
      <c r="ADC13208" s="60"/>
      <c r="ADD13208" s="60"/>
      <c r="ADE13208" s="60"/>
    </row>
    <row r="13209" spans="760:785" x14ac:dyDescent="0.25">
      <c r="ACF13209" s="60"/>
      <c r="ACG13209" s="60"/>
      <c r="ACH13209" s="60"/>
      <c r="ACI13209" s="60"/>
      <c r="ACJ13209" s="60"/>
      <c r="ACK13209" s="60"/>
      <c r="ACL13209" s="60"/>
      <c r="ACM13209" s="60"/>
      <c r="ACN13209" s="60"/>
      <c r="ACO13209" s="60"/>
      <c r="ACP13209" s="60"/>
      <c r="ACQ13209" s="60"/>
      <c r="ACR13209" s="60"/>
      <c r="ACS13209" s="60"/>
      <c r="ACT13209" s="60"/>
      <c r="ACU13209" s="60"/>
      <c r="ACV13209" s="60"/>
      <c r="ACW13209" s="60"/>
      <c r="ACX13209" s="60"/>
      <c r="ACY13209" s="60">
        <v>0.88284711689705697</v>
      </c>
      <c r="ACZ13209" s="60"/>
      <c r="ADA13209" s="60"/>
      <c r="ADB13209" s="60"/>
      <c r="ADC13209" s="60"/>
      <c r="ADD13209" s="60"/>
      <c r="ADE13209" s="60"/>
    </row>
    <row r="13210" spans="760:785" x14ac:dyDescent="0.25">
      <c r="ACF13210" s="60"/>
      <c r="ACG13210" s="60"/>
      <c r="ACH13210" s="60"/>
      <c r="ACI13210" s="60"/>
      <c r="ACJ13210" s="60"/>
      <c r="ACK13210" s="60"/>
      <c r="ACL13210" s="60"/>
      <c r="ACM13210" s="60"/>
      <c r="ACN13210" s="60"/>
      <c r="ACO13210" s="60"/>
      <c r="ACP13210" s="60"/>
      <c r="ACQ13210" s="60"/>
      <c r="ACR13210" s="60"/>
      <c r="ACS13210" s="60"/>
      <c r="ACT13210" s="60"/>
      <c r="ACU13210" s="60"/>
      <c r="ACV13210" s="60"/>
      <c r="ACW13210" s="60"/>
      <c r="ACX13210" s="60"/>
      <c r="ACY13210" s="60">
        <v>0.88270368294124302</v>
      </c>
      <c r="ACZ13210" s="60"/>
      <c r="ADA13210" s="60"/>
      <c r="ADB13210" s="60"/>
      <c r="ADC13210" s="60"/>
      <c r="ADD13210" s="60"/>
      <c r="ADE13210" s="60"/>
    </row>
    <row r="13211" spans="760:785" x14ac:dyDescent="0.25">
      <c r="ACF13211" s="60"/>
      <c r="ACG13211" s="60"/>
      <c r="ACH13211" s="60"/>
      <c r="ACI13211" s="60"/>
      <c r="ACJ13211" s="60"/>
      <c r="ACK13211" s="60"/>
      <c r="ACL13211" s="60"/>
      <c r="ACM13211" s="60"/>
      <c r="ACN13211" s="60"/>
      <c r="ACO13211" s="60"/>
      <c r="ACP13211" s="60"/>
      <c r="ACQ13211" s="60"/>
      <c r="ACR13211" s="60"/>
      <c r="ACS13211" s="60"/>
      <c r="ACT13211" s="60"/>
      <c r="ACU13211" s="60"/>
      <c r="ACV13211" s="60"/>
      <c r="ACW13211" s="60"/>
      <c r="ACX13211" s="60"/>
      <c r="ACY13211" s="60">
        <v>0.88269461022916795</v>
      </c>
      <c r="ACZ13211" s="60"/>
      <c r="ADA13211" s="60"/>
      <c r="ADB13211" s="60"/>
      <c r="ADC13211" s="60"/>
      <c r="ADD13211" s="60"/>
      <c r="ADE13211" s="60"/>
    </row>
    <row r="13212" spans="760:785" x14ac:dyDescent="0.25">
      <c r="ACF13212" s="60"/>
      <c r="ACG13212" s="60"/>
      <c r="ACH13212" s="60"/>
      <c r="ACI13212" s="60"/>
      <c r="ACJ13212" s="60"/>
      <c r="ACK13212" s="60"/>
      <c r="ACL13212" s="60"/>
      <c r="ACM13212" s="60"/>
      <c r="ACN13212" s="60"/>
      <c r="ACO13212" s="60"/>
      <c r="ACP13212" s="60"/>
      <c r="ACQ13212" s="60"/>
      <c r="ACR13212" s="60"/>
      <c r="ACS13212" s="60"/>
      <c r="ACT13212" s="60"/>
      <c r="ACU13212" s="60"/>
      <c r="ACV13212" s="60"/>
      <c r="ACW13212" s="60"/>
      <c r="ACX13212" s="60"/>
      <c r="ACY13212" s="60">
        <v>0.88255253379967602</v>
      </c>
      <c r="ACZ13212" s="60"/>
      <c r="ADA13212" s="60"/>
      <c r="ADB13212" s="60"/>
      <c r="ADC13212" s="60"/>
      <c r="ADD13212" s="60"/>
      <c r="ADE13212" s="60"/>
    </row>
    <row r="13213" spans="760:785" x14ac:dyDescent="0.25">
      <c r="ACF13213" s="60"/>
      <c r="ACG13213" s="60"/>
      <c r="ACH13213" s="60"/>
      <c r="ACI13213" s="60"/>
      <c r="ACJ13213" s="60"/>
      <c r="ACK13213" s="60"/>
      <c r="ACL13213" s="60"/>
      <c r="ACM13213" s="60"/>
      <c r="ACN13213" s="60"/>
      <c r="ACO13213" s="60"/>
      <c r="ACP13213" s="60"/>
      <c r="ACQ13213" s="60"/>
      <c r="ACR13213" s="60"/>
      <c r="ACS13213" s="60"/>
      <c r="ACT13213" s="60"/>
      <c r="ACU13213" s="60"/>
      <c r="ACV13213" s="60"/>
      <c r="ACW13213" s="60"/>
      <c r="ACX13213" s="60"/>
      <c r="ACY13213" s="60">
        <v>0.88254647650373497</v>
      </c>
      <c r="ACZ13213" s="60"/>
      <c r="ADA13213" s="60"/>
      <c r="ADB13213" s="60"/>
      <c r="ADC13213" s="60"/>
      <c r="ADD13213" s="60"/>
      <c r="ADE13213" s="60"/>
    </row>
    <row r="13214" spans="760:785" x14ac:dyDescent="0.25">
      <c r="ACF13214" s="60"/>
      <c r="ACG13214" s="60"/>
      <c r="ACH13214" s="60"/>
      <c r="ACI13214" s="60"/>
      <c r="ACJ13214" s="60"/>
      <c r="ACK13214" s="60"/>
      <c r="ACL13214" s="60"/>
      <c r="ACM13214" s="60"/>
      <c r="ACN13214" s="60"/>
      <c r="ACO13214" s="60"/>
      <c r="ACP13214" s="60"/>
      <c r="ACQ13214" s="60"/>
      <c r="ACR13214" s="60"/>
      <c r="ACS13214" s="60"/>
      <c r="ACT13214" s="60"/>
      <c r="ACU13214" s="60"/>
      <c r="ACV13214" s="60"/>
      <c r="ACW13214" s="60"/>
      <c r="ACX13214" s="60"/>
      <c r="ACY13214" s="60">
        <v>0.88252596203589795</v>
      </c>
      <c r="ACZ13214" s="60"/>
      <c r="ADA13214" s="60"/>
      <c r="ADB13214" s="60"/>
      <c r="ADC13214" s="60"/>
      <c r="ADD13214" s="60"/>
      <c r="ADE13214" s="60"/>
    </row>
    <row r="13215" spans="760:785" x14ac:dyDescent="0.25">
      <c r="ACF13215" s="60"/>
      <c r="ACG13215" s="60"/>
      <c r="ACH13215" s="60"/>
      <c r="ACI13215" s="60"/>
      <c r="ACJ13215" s="60"/>
      <c r="ACK13215" s="60"/>
      <c r="ACL13215" s="60"/>
      <c r="ACM13215" s="60"/>
      <c r="ACN13215" s="60"/>
      <c r="ACO13215" s="60"/>
      <c r="ACP13215" s="60"/>
      <c r="ACQ13215" s="60"/>
      <c r="ACR13215" s="60"/>
      <c r="ACS13215" s="60"/>
      <c r="ACT13215" s="60"/>
      <c r="ACU13215" s="60"/>
      <c r="ACV13215" s="60"/>
      <c r="ACW13215" s="60"/>
      <c r="ACX13215" s="60"/>
      <c r="ACY13215" s="60">
        <v>0.88232550309510505</v>
      </c>
      <c r="ACZ13215" s="60"/>
      <c r="ADA13215" s="60"/>
      <c r="ADB13215" s="60"/>
      <c r="ADC13215" s="60"/>
      <c r="ADD13215" s="60"/>
      <c r="ADE13215" s="60"/>
    </row>
    <row r="13216" spans="760:785" x14ac:dyDescent="0.25">
      <c r="ACF13216" s="60"/>
      <c r="ACG13216" s="60"/>
      <c r="ACH13216" s="60"/>
      <c r="ACI13216" s="60"/>
      <c r="ACJ13216" s="60"/>
      <c r="ACK13216" s="60"/>
      <c r="ACL13216" s="60"/>
      <c r="ACM13216" s="60"/>
      <c r="ACN13216" s="60"/>
      <c r="ACO13216" s="60"/>
      <c r="ACP13216" s="60"/>
      <c r="ACQ13216" s="60"/>
      <c r="ACR13216" s="60"/>
      <c r="ACS13216" s="60"/>
      <c r="ACT13216" s="60"/>
      <c r="ACU13216" s="60"/>
      <c r="ACV13216" s="60"/>
      <c r="ACW13216" s="60"/>
      <c r="ACX13216" s="60"/>
      <c r="ACY13216" s="60">
        <v>0.882280170434938</v>
      </c>
      <c r="ACZ13216" s="60"/>
      <c r="ADA13216" s="60"/>
      <c r="ADB13216" s="60"/>
      <c r="ADC13216" s="60"/>
      <c r="ADD13216" s="60"/>
      <c r="ADE13216" s="60"/>
    </row>
    <row r="13217" spans="760:785" x14ac:dyDescent="0.25">
      <c r="ACF13217" s="60"/>
      <c r="ACG13217" s="60"/>
      <c r="ACH13217" s="60"/>
      <c r="ACI13217" s="60"/>
      <c r="ACJ13217" s="60"/>
      <c r="ACK13217" s="60"/>
      <c r="ACL13217" s="60"/>
      <c r="ACM13217" s="60"/>
      <c r="ACN13217" s="60"/>
      <c r="ACO13217" s="60"/>
      <c r="ACP13217" s="60"/>
      <c r="ACQ13217" s="60"/>
      <c r="ACR13217" s="60"/>
      <c r="ACS13217" s="60"/>
      <c r="ACT13217" s="60"/>
      <c r="ACU13217" s="60"/>
      <c r="ACV13217" s="60"/>
      <c r="ACW13217" s="60"/>
      <c r="ACX13217" s="60"/>
      <c r="ACY13217" s="60">
        <v>0.882162295780756</v>
      </c>
      <c r="ACZ13217" s="60"/>
      <c r="ADA13217" s="60"/>
      <c r="ADB13217" s="60"/>
      <c r="ADC13217" s="60"/>
      <c r="ADD13217" s="60"/>
      <c r="ADE13217" s="60"/>
    </row>
    <row r="13218" spans="760:785" x14ac:dyDescent="0.25">
      <c r="ACF13218" s="60"/>
      <c r="ACG13218" s="60"/>
      <c r="ACH13218" s="60"/>
      <c r="ACI13218" s="60"/>
      <c r="ACJ13218" s="60"/>
      <c r="ACK13218" s="60"/>
      <c r="ACL13218" s="60"/>
      <c r="ACM13218" s="60"/>
      <c r="ACN13218" s="60"/>
      <c r="ACO13218" s="60"/>
      <c r="ACP13218" s="60"/>
      <c r="ACQ13218" s="60"/>
      <c r="ACR13218" s="60"/>
      <c r="ACS13218" s="60"/>
      <c r="ACT13218" s="60"/>
      <c r="ACU13218" s="60"/>
      <c r="ACV13218" s="60"/>
      <c r="ACW13218" s="60"/>
      <c r="ACX13218" s="60"/>
      <c r="ACY13218" s="60">
        <v>0.88214786489488795</v>
      </c>
      <c r="ACZ13218" s="60"/>
      <c r="ADA13218" s="60"/>
      <c r="ADB13218" s="60"/>
      <c r="ADC13218" s="60"/>
      <c r="ADD13218" s="60"/>
      <c r="ADE13218" s="60"/>
    </row>
    <row r="13219" spans="760:785" x14ac:dyDescent="0.25">
      <c r="ACF13219" s="60"/>
      <c r="ACG13219" s="60"/>
      <c r="ACH13219" s="60"/>
      <c r="ACI13219" s="60"/>
      <c r="ACJ13219" s="60"/>
      <c r="ACK13219" s="60"/>
      <c r="ACL13219" s="60"/>
      <c r="ACM13219" s="60"/>
      <c r="ACN13219" s="60"/>
      <c r="ACO13219" s="60"/>
      <c r="ACP13219" s="60"/>
      <c r="ACQ13219" s="60"/>
      <c r="ACR13219" s="60"/>
      <c r="ACS13219" s="60"/>
      <c r="ACT13219" s="60"/>
      <c r="ACU13219" s="60"/>
      <c r="ACV13219" s="60"/>
      <c r="ACW13219" s="60"/>
      <c r="ACX13219" s="60"/>
      <c r="ACY13219" s="60">
        <v>0.88210208017055702</v>
      </c>
      <c r="ACZ13219" s="60"/>
      <c r="ADA13219" s="60"/>
      <c r="ADB13219" s="60"/>
      <c r="ADC13219" s="60"/>
      <c r="ADD13219" s="60"/>
      <c r="ADE13219" s="60"/>
    </row>
    <row r="13220" spans="760:785" x14ac:dyDescent="0.25">
      <c r="ACF13220" s="60"/>
      <c r="ACG13220" s="60"/>
      <c r="ACH13220" s="60"/>
      <c r="ACI13220" s="60"/>
      <c r="ACJ13220" s="60"/>
      <c r="ACK13220" s="60"/>
      <c r="ACL13220" s="60"/>
      <c r="ACM13220" s="60"/>
      <c r="ACN13220" s="60"/>
      <c r="ACO13220" s="60"/>
      <c r="ACP13220" s="60"/>
      <c r="ACQ13220" s="60"/>
      <c r="ACR13220" s="60"/>
      <c r="ACS13220" s="60"/>
      <c r="ACT13220" s="60"/>
      <c r="ACU13220" s="60"/>
      <c r="ACV13220" s="60"/>
      <c r="ACW13220" s="60"/>
      <c r="ACX13220" s="60"/>
      <c r="ACY13220" s="60">
        <v>0.88205829643208</v>
      </c>
      <c r="ACZ13220" s="60"/>
      <c r="ADA13220" s="60"/>
      <c r="ADB13220" s="60"/>
      <c r="ADC13220" s="60"/>
      <c r="ADD13220" s="60"/>
      <c r="ADE13220" s="60"/>
    </row>
    <row r="13221" spans="760:785" x14ac:dyDescent="0.25">
      <c r="ACF13221" s="60"/>
      <c r="ACG13221" s="60"/>
      <c r="ACH13221" s="60"/>
      <c r="ACI13221" s="60"/>
      <c r="ACJ13221" s="60"/>
      <c r="ACK13221" s="60"/>
      <c r="ACL13221" s="60"/>
      <c r="ACM13221" s="60"/>
      <c r="ACN13221" s="60"/>
      <c r="ACO13221" s="60"/>
      <c r="ACP13221" s="60"/>
      <c r="ACQ13221" s="60"/>
      <c r="ACR13221" s="60"/>
      <c r="ACS13221" s="60"/>
      <c r="ACT13221" s="60"/>
      <c r="ACU13221" s="60"/>
      <c r="ACV13221" s="60"/>
      <c r="ACW13221" s="60"/>
      <c r="ACX13221" s="60"/>
      <c r="ACY13221" s="60">
        <v>0.88191095533017305</v>
      </c>
      <c r="ACZ13221" s="60"/>
      <c r="ADA13221" s="60"/>
      <c r="ADB13221" s="60"/>
      <c r="ADC13221" s="60"/>
      <c r="ADD13221" s="60"/>
      <c r="ADE13221" s="60"/>
    </row>
    <row r="13222" spans="760:785" x14ac:dyDescent="0.25">
      <c r="ACF13222" s="60"/>
      <c r="ACG13222" s="60"/>
      <c r="ACH13222" s="60"/>
      <c r="ACI13222" s="60"/>
      <c r="ACJ13222" s="60"/>
      <c r="ACK13222" s="60"/>
      <c r="ACL13222" s="60"/>
      <c r="ACM13222" s="60"/>
      <c r="ACN13222" s="60"/>
      <c r="ACO13222" s="60"/>
      <c r="ACP13222" s="60"/>
      <c r="ACQ13222" s="60"/>
      <c r="ACR13222" s="60"/>
      <c r="ACS13222" s="60"/>
      <c r="ACT13222" s="60"/>
      <c r="ACU13222" s="60"/>
      <c r="ACV13222" s="60"/>
      <c r="ACW13222" s="60"/>
      <c r="ACX13222" s="60"/>
      <c r="ACY13222" s="60">
        <v>0.88187934551020497</v>
      </c>
      <c r="ACZ13222" s="60"/>
      <c r="ADA13222" s="60"/>
      <c r="ADB13222" s="60"/>
      <c r="ADC13222" s="60"/>
      <c r="ADD13222" s="60"/>
      <c r="ADE13222" s="60"/>
    </row>
    <row r="13223" spans="760:785" x14ac:dyDescent="0.25">
      <c r="ACF13223" s="60"/>
      <c r="ACG13223" s="60"/>
      <c r="ACH13223" s="60"/>
      <c r="ACI13223" s="60"/>
      <c r="ACJ13223" s="60"/>
      <c r="ACK13223" s="60"/>
      <c r="ACL13223" s="60"/>
      <c r="ACM13223" s="60"/>
      <c r="ACN13223" s="60"/>
      <c r="ACO13223" s="60"/>
      <c r="ACP13223" s="60"/>
      <c r="ACQ13223" s="60"/>
      <c r="ACR13223" s="60"/>
      <c r="ACS13223" s="60"/>
      <c r="ACT13223" s="60"/>
      <c r="ACU13223" s="60"/>
      <c r="ACV13223" s="60"/>
      <c r="ACW13223" s="60"/>
      <c r="ACX13223" s="60"/>
      <c r="ACY13223" s="60">
        <v>0.88186267766261395</v>
      </c>
      <c r="ACZ13223" s="60"/>
      <c r="ADA13223" s="60"/>
      <c r="ADB13223" s="60"/>
      <c r="ADC13223" s="60"/>
      <c r="ADD13223" s="60"/>
      <c r="ADE13223" s="60"/>
    </row>
    <row r="13224" spans="760:785" x14ac:dyDescent="0.25">
      <c r="ACF13224" s="60"/>
      <c r="ACG13224" s="60"/>
      <c r="ACH13224" s="60"/>
      <c r="ACI13224" s="60"/>
      <c r="ACJ13224" s="60"/>
      <c r="ACK13224" s="60"/>
      <c r="ACL13224" s="60"/>
      <c r="ACM13224" s="60"/>
      <c r="ACN13224" s="60"/>
      <c r="ACO13224" s="60"/>
      <c r="ACP13224" s="60"/>
      <c r="ACQ13224" s="60"/>
      <c r="ACR13224" s="60"/>
      <c r="ACS13224" s="60"/>
      <c r="ACT13224" s="60"/>
      <c r="ACU13224" s="60"/>
      <c r="ACV13224" s="60"/>
      <c r="ACW13224" s="60"/>
      <c r="ACX13224" s="60"/>
      <c r="ACY13224" s="60">
        <v>0.88177426948455595</v>
      </c>
      <c r="ACZ13224" s="60"/>
      <c r="ADA13224" s="60"/>
      <c r="ADB13224" s="60"/>
      <c r="ADC13224" s="60"/>
      <c r="ADD13224" s="60"/>
      <c r="ADE13224" s="60"/>
    </row>
    <row r="13225" spans="760:785" x14ac:dyDescent="0.25">
      <c r="ACF13225" s="60"/>
      <c r="ACG13225" s="60"/>
      <c r="ACH13225" s="60"/>
      <c r="ACI13225" s="60"/>
      <c r="ACJ13225" s="60"/>
      <c r="ACK13225" s="60"/>
      <c r="ACL13225" s="60"/>
      <c r="ACM13225" s="60"/>
      <c r="ACN13225" s="60"/>
      <c r="ACO13225" s="60"/>
      <c r="ACP13225" s="60"/>
      <c r="ACQ13225" s="60"/>
      <c r="ACR13225" s="60"/>
      <c r="ACS13225" s="60"/>
      <c r="ACT13225" s="60"/>
      <c r="ACU13225" s="60"/>
      <c r="ACV13225" s="60"/>
      <c r="ACW13225" s="60"/>
      <c r="ACX13225" s="60"/>
      <c r="ACY13225" s="60">
        <v>0.88175185130573497</v>
      </c>
      <c r="ACZ13225" s="60"/>
      <c r="ADA13225" s="60"/>
      <c r="ADB13225" s="60"/>
      <c r="ADC13225" s="60"/>
      <c r="ADD13225" s="60"/>
      <c r="ADE13225" s="60"/>
    </row>
    <row r="13226" spans="760:785" x14ac:dyDescent="0.25">
      <c r="ACF13226" s="60"/>
      <c r="ACG13226" s="60"/>
      <c r="ACH13226" s="60"/>
      <c r="ACI13226" s="60"/>
      <c r="ACJ13226" s="60"/>
      <c r="ACK13226" s="60"/>
      <c r="ACL13226" s="60"/>
      <c r="ACM13226" s="60"/>
      <c r="ACN13226" s="60"/>
      <c r="ACO13226" s="60"/>
      <c r="ACP13226" s="60"/>
      <c r="ACQ13226" s="60"/>
      <c r="ACR13226" s="60"/>
      <c r="ACS13226" s="60"/>
      <c r="ACT13226" s="60"/>
      <c r="ACU13226" s="60"/>
      <c r="ACV13226" s="60"/>
      <c r="ACW13226" s="60"/>
      <c r="ACX13226" s="60"/>
      <c r="ACY13226" s="60">
        <v>0.88162542203545602</v>
      </c>
      <c r="ACZ13226" s="60"/>
      <c r="ADA13226" s="60"/>
      <c r="ADB13226" s="60"/>
      <c r="ADC13226" s="60"/>
      <c r="ADD13226" s="60"/>
      <c r="ADE13226" s="60"/>
    </row>
    <row r="13227" spans="760:785" x14ac:dyDescent="0.25">
      <c r="ACF13227" s="60"/>
      <c r="ACG13227" s="60"/>
      <c r="ACH13227" s="60"/>
      <c r="ACI13227" s="60"/>
      <c r="ACJ13227" s="60"/>
      <c r="ACK13227" s="60"/>
      <c r="ACL13227" s="60"/>
      <c r="ACM13227" s="60"/>
      <c r="ACN13227" s="60"/>
      <c r="ACO13227" s="60"/>
      <c r="ACP13227" s="60"/>
      <c r="ACQ13227" s="60"/>
      <c r="ACR13227" s="60"/>
      <c r="ACS13227" s="60"/>
      <c r="ACT13227" s="60"/>
      <c r="ACU13227" s="60"/>
      <c r="ACV13227" s="60"/>
      <c r="ACW13227" s="60"/>
      <c r="ACX13227" s="60"/>
      <c r="ACY13227" s="60">
        <v>0.88153678156359405</v>
      </c>
      <c r="ACZ13227" s="60"/>
      <c r="ADA13227" s="60"/>
      <c r="ADB13227" s="60"/>
      <c r="ADC13227" s="60"/>
      <c r="ADD13227" s="60"/>
      <c r="ADE13227" s="60"/>
    </row>
    <row r="13228" spans="760:785" x14ac:dyDescent="0.25">
      <c r="ACF13228" s="60"/>
      <c r="ACG13228" s="60"/>
      <c r="ACH13228" s="60"/>
      <c r="ACI13228" s="60"/>
      <c r="ACJ13228" s="60"/>
      <c r="ACK13228" s="60"/>
      <c r="ACL13228" s="60"/>
      <c r="ACM13228" s="60"/>
      <c r="ACN13228" s="60"/>
      <c r="ACO13228" s="60"/>
      <c r="ACP13228" s="60"/>
      <c r="ACQ13228" s="60"/>
      <c r="ACR13228" s="60"/>
      <c r="ACS13228" s="60"/>
      <c r="ACT13228" s="60"/>
      <c r="ACU13228" s="60"/>
      <c r="ACV13228" s="60"/>
      <c r="ACW13228" s="60"/>
      <c r="ACX13228" s="60"/>
      <c r="ACY13228" s="60">
        <v>0.88134733698035805</v>
      </c>
      <c r="ACZ13228" s="60"/>
      <c r="ADA13228" s="60"/>
      <c r="ADB13228" s="60"/>
      <c r="ADC13228" s="60"/>
      <c r="ADD13228" s="60"/>
      <c r="ADE13228" s="60"/>
    </row>
    <row r="13229" spans="760:785" x14ac:dyDescent="0.25">
      <c r="ACF13229" s="60"/>
      <c r="ACG13229" s="60"/>
      <c r="ACH13229" s="60"/>
      <c r="ACI13229" s="60"/>
      <c r="ACJ13229" s="60"/>
      <c r="ACK13229" s="60"/>
      <c r="ACL13229" s="60"/>
      <c r="ACM13229" s="60"/>
      <c r="ACN13229" s="60"/>
      <c r="ACO13229" s="60"/>
      <c r="ACP13229" s="60"/>
      <c r="ACQ13229" s="60"/>
      <c r="ACR13229" s="60"/>
      <c r="ACS13229" s="60"/>
      <c r="ACT13229" s="60"/>
      <c r="ACU13229" s="60"/>
      <c r="ACV13229" s="60"/>
      <c r="ACW13229" s="60"/>
      <c r="ACX13229" s="60"/>
      <c r="ACY13229" s="60">
        <v>0.88134458155581696</v>
      </c>
      <c r="ACZ13229" s="60"/>
      <c r="ADA13229" s="60"/>
      <c r="ADB13229" s="60"/>
      <c r="ADC13229" s="60"/>
      <c r="ADD13229" s="60"/>
      <c r="ADE13229" s="60"/>
    </row>
    <row r="13230" spans="760:785" x14ac:dyDescent="0.25">
      <c r="ACF13230" s="60"/>
      <c r="ACG13230" s="60"/>
      <c r="ACH13230" s="60"/>
      <c r="ACI13230" s="60"/>
      <c r="ACJ13230" s="60"/>
      <c r="ACK13230" s="60"/>
      <c r="ACL13230" s="60"/>
      <c r="ACM13230" s="60"/>
      <c r="ACN13230" s="60"/>
      <c r="ACO13230" s="60"/>
      <c r="ACP13230" s="60"/>
      <c r="ACQ13230" s="60"/>
      <c r="ACR13230" s="60"/>
      <c r="ACS13230" s="60"/>
      <c r="ACT13230" s="60"/>
      <c r="ACU13230" s="60"/>
      <c r="ACV13230" s="60"/>
      <c r="ACW13230" s="60"/>
      <c r="ACX13230" s="60"/>
      <c r="ACY13230" s="60">
        <v>0.88134065058465505</v>
      </c>
      <c r="ACZ13230" s="60"/>
      <c r="ADA13230" s="60"/>
      <c r="ADB13230" s="60"/>
      <c r="ADC13230" s="60"/>
      <c r="ADD13230" s="60"/>
      <c r="ADE13230" s="60"/>
    </row>
    <row r="13231" spans="760:785" x14ac:dyDescent="0.25">
      <c r="ACF13231" s="60"/>
      <c r="ACG13231" s="60"/>
      <c r="ACH13231" s="60"/>
      <c r="ACI13231" s="60"/>
      <c r="ACJ13231" s="60"/>
      <c r="ACK13231" s="60"/>
      <c r="ACL13231" s="60"/>
      <c r="ACM13231" s="60"/>
      <c r="ACN13231" s="60"/>
      <c r="ACO13231" s="60"/>
      <c r="ACP13231" s="60"/>
      <c r="ACQ13231" s="60"/>
      <c r="ACR13231" s="60"/>
      <c r="ACS13231" s="60"/>
      <c r="ACT13231" s="60"/>
      <c r="ACU13231" s="60"/>
      <c r="ACV13231" s="60"/>
      <c r="ACW13231" s="60"/>
      <c r="ACX13231" s="60"/>
      <c r="ACY13231" s="60">
        <v>0.88123273784324396</v>
      </c>
      <c r="ACZ13231" s="60"/>
      <c r="ADA13231" s="60"/>
      <c r="ADB13231" s="60"/>
      <c r="ADC13231" s="60"/>
      <c r="ADD13231" s="60"/>
      <c r="ADE13231" s="60"/>
    </row>
    <row r="13232" spans="760:785" x14ac:dyDescent="0.25">
      <c r="ACF13232" s="60"/>
      <c r="ACG13232" s="60"/>
      <c r="ACH13232" s="60"/>
      <c r="ACI13232" s="60"/>
      <c r="ACJ13232" s="60"/>
      <c r="ACK13232" s="60"/>
      <c r="ACL13232" s="60"/>
      <c r="ACM13232" s="60"/>
      <c r="ACN13232" s="60"/>
      <c r="ACO13232" s="60"/>
      <c r="ACP13232" s="60"/>
      <c r="ACQ13232" s="60"/>
      <c r="ACR13232" s="60"/>
      <c r="ACS13232" s="60"/>
      <c r="ACT13232" s="60"/>
      <c r="ACU13232" s="60"/>
      <c r="ACV13232" s="60"/>
      <c r="ACW13232" s="60"/>
      <c r="ACX13232" s="60"/>
      <c r="ACY13232" s="60">
        <v>0.88117668397416304</v>
      </c>
      <c r="ACZ13232" s="60"/>
      <c r="ADA13232" s="60"/>
      <c r="ADB13232" s="60"/>
      <c r="ADC13232" s="60"/>
      <c r="ADD13232" s="60"/>
      <c r="ADE13232" s="60"/>
    </row>
    <row r="13233" spans="760:785" x14ac:dyDescent="0.25">
      <c r="ACF13233" s="60"/>
      <c r="ACG13233" s="60"/>
      <c r="ACH13233" s="60"/>
      <c r="ACI13233" s="60"/>
      <c r="ACJ13233" s="60"/>
      <c r="ACK13233" s="60"/>
      <c r="ACL13233" s="60"/>
      <c r="ACM13233" s="60"/>
      <c r="ACN13233" s="60"/>
      <c r="ACO13233" s="60"/>
      <c r="ACP13233" s="60"/>
      <c r="ACQ13233" s="60"/>
      <c r="ACR13233" s="60"/>
      <c r="ACS13233" s="60"/>
      <c r="ACT13233" s="60"/>
      <c r="ACU13233" s="60"/>
      <c r="ACV13233" s="60"/>
      <c r="ACW13233" s="60"/>
      <c r="ACX13233" s="60"/>
      <c r="ACY13233" s="60">
        <v>0.88112598891749805</v>
      </c>
      <c r="ACZ13233" s="60"/>
      <c r="ADA13233" s="60"/>
      <c r="ADB13233" s="60"/>
      <c r="ADC13233" s="60"/>
      <c r="ADD13233" s="60"/>
      <c r="ADE13233" s="60"/>
    </row>
    <row r="13234" spans="760:785" x14ac:dyDescent="0.25">
      <c r="ACF13234" s="60"/>
      <c r="ACG13234" s="60"/>
      <c r="ACH13234" s="60"/>
      <c r="ACI13234" s="60"/>
      <c r="ACJ13234" s="60"/>
      <c r="ACK13234" s="60"/>
      <c r="ACL13234" s="60"/>
      <c r="ACM13234" s="60"/>
      <c r="ACN13234" s="60"/>
      <c r="ACO13234" s="60"/>
      <c r="ACP13234" s="60"/>
      <c r="ACQ13234" s="60"/>
      <c r="ACR13234" s="60"/>
      <c r="ACS13234" s="60"/>
      <c r="ACT13234" s="60"/>
      <c r="ACU13234" s="60"/>
      <c r="ACV13234" s="60"/>
      <c r="ACW13234" s="60"/>
      <c r="ACX13234" s="60"/>
      <c r="ACY13234" s="60">
        <v>0.88110122976518201</v>
      </c>
      <c r="ACZ13234" s="60"/>
      <c r="ADA13234" s="60"/>
      <c r="ADB13234" s="60"/>
      <c r="ADC13234" s="60"/>
      <c r="ADD13234" s="60"/>
      <c r="ADE13234" s="60"/>
    </row>
    <row r="13235" spans="760:785" x14ac:dyDescent="0.25">
      <c r="ACF13235" s="60"/>
      <c r="ACG13235" s="60"/>
      <c r="ACH13235" s="60"/>
      <c r="ACI13235" s="60"/>
      <c r="ACJ13235" s="60"/>
      <c r="ACK13235" s="60"/>
      <c r="ACL13235" s="60"/>
      <c r="ACM13235" s="60"/>
      <c r="ACN13235" s="60"/>
      <c r="ACO13235" s="60"/>
      <c r="ACP13235" s="60"/>
      <c r="ACQ13235" s="60"/>
      <c r="ACR13235" s="60"/>
      <c r="ACS13235" s="60"/>
      <c r="ACT13235" s="60"/>
      <c r="ACU13235" s="60"/>
      <c r="ACV13235" s="60"/>
      <c r="ACW13235" s="60"/>
      <c r="ACX13235" s="60"/>
      <c r="ACY13235" s="60">
        <v>0.88105285757972596</v>
      </c>
      <c r="ACZ13235" s="60"/>
      <c r="ADA13235" s="60"/>
      <c r="ADB13235" s="60"/>
      <c r="ADC13235" s="60"/>
      <c r="ADD13235" s="60"/>
      <c r="ADE13235" s="60"/>
    </row>
    <row r="13236" spans="760:785" x14ac:dyDescent="0.25">
      <c r="ACF13236" s="60"/>
      <c r="ACG13236" s="60"/>
      <c r="ACH13236" s="60"/>
      <c r="ACI13236" s="60"/>
      <c r="ACJ13236" s="60"/>
      <c r="ACK13236" s="60"/>
      <c r="ACL13236" s="60"/>
      <c r="ACM13236" s="60"/>
      <c r="ACN13236" s="60"/>
      <c r="ACO13236" s="60"/>
      <c r="ACP13236" s="60"/>
      <c r="ACQ13236" s="60"/>
      <c r="ACR13236" s="60"/>
      <c r="ACS13236" s="60"/>
      <c r="ACT13236" s="60"/>
      <c r="ACU13236" s="60"/>
      <c r="ACV13236" s="60"/>
      <c r="ACW13236" s="60"/>
      <c r="ACX13236" s="60"/>
      <c r="ACY13236" s="60">
        <v>0.88102550764519105</v>
      </c>
      <c r="ACZ13236" s="60"/>
      <c r="ADA13236" s="60"/>
      <c r="ADB13236" s="60"/>
      <c r="ADC13236" s="60"/>
      <c r="ADD13236" s="60"/>
      <c r="ADE13236" s="60"/>
    </row>
    <row r="13237" spans="760:785" x14ac:dyDescent="0.25">
      <c r="ACF13237" s="60"/>
      <c r="ACG13237" s="60"/>
      <c r="ACH13237" s="60"/>
      <c r="ACI13237" s="60"/>
      <c r="ACJ13237" s="60"/>
      <c r="ACK13237" s="60"/>
      <c r="ACL13237" s="60"/>
      <c r="ACM13237" s="60"/>
      <c r="ACN13237" s="60"/>
      <c r="ACO13237" s="60"/>
      <c r="ACP13237" s="60"/>
      <c r="ACQ13237" s="60"/>
      <c r="ACR13237" s="60"/>
      <c r="ACS13237" s="60"/>
      <c r="ACT13237" s="60"/>
      <c r="ACU13237" s="60"/>
      <c r="ACV13237" s="60"/>
      <c r="ACW13237" s="60"/>
      <c r="ACX13237" s="60"/>
      <c r="ACY13237" s="60">
        <v>0.880942012014303</v>
      </c>
      <c r="ACZ13237" s="60"/>
      <c r="ADA13237" s="60"/>
      <c r="ADB13237" s="60"/>
      <c r="ADC13237" s="60"/>
      <c r="ADD13237" s="60"/>
      <c r="ADE13237" s="60"/>
    </row>
    <row r="13238" spans="760:785" x14ac:dyDescent="0.25">
      <c r="ACF13238" s="60"/>
      <c r="ACG13238" s="60"/>
      <c r="ACH13238" s="60"/>
      <c r="ACI13238" s="60"/>
      <c r="ACJ13238" s="60"/>
      <c r="ACK13238" s="60"/>
      <c r="ACL13238" s="60"/>
      <c r="ACM13238" s="60"/>
      <c r="ACN13238" s="60"/>
      <c r="ACO13238" s="60"/>
      <c r="ACP13238" s="60"/>
      <c r="ACQ13238" s="60"/>
      <c r="ACR13238" s="60"/>
      <c r="ACS13238" s="60"/>
      <c r="ACT13238" s="60"/>
      <c r="ACU13238" s="60"/>
      <c r="ACV13238" s="60"/>
      <c r="ACW13238" s="60"/>
      <c r="ACX13238" s="60"/>
      <c r="ACY13238" s="60">
        <v>0.88090092634513295</v>
      </c>
      <c r="ACZ13238" s="60"/>
      <c r="ADA13238" s="60"/>
      <c r="ADB13238" s="60"/>
      <c r="ADC13238" s="60"/>
      <c r="ADD13238" s="60"/>
      <c r="ADE13238" s="60"/>
    </row>
    <row r="13239" spans="760:785" x14ac:dyDescent="0.25">
      <c r="ACF13239" s="60"/>
      <c r="ACG13239" s="60"/>
      <c r="ACH13239" s="60"/>
      <c r="ACI13239" s="60"/>
      <c r="ACJ13239" s="60"/>
      <c r="ACK13239" s="60"/>
      <c r="ACL13239" s="60"/>
      <c r="ACM13239" s="60"/>
      <c r="ACN13239" s="60"/>
      <c r="ACO13239" s="60"/>
      <c r="ACP13239" s="60"/>
      <c r="ACQ13239" s="60"/>
      <c r="ACR13239" s="60"/>
      <c r="ACS13239" s="60"/>
      <c r="ACT13239" s="60"/>
      <c r="ACU13239" s="60"/>
      <c r="ACV13239" s="60"/>
      <c r="ACW13239" s="60"/>
      <c r="ACX13239" s="60"/>
      <c r="ACY13239" s="60">
        <v>0.88082195023858401</v>
      </c>
      <c r="ACZ13239" s="60"/>
      <c r="ADA13239" s="60"/>
      <c r="ADB13239" s="60"/>
      <c r="ADC13239" s="60"/>
      <c r="ADD13239" s="60"/>
      <c r="ADE13239" s="60"/>
    </row>
    <row r="13240" spans="760:785" x14ac:dyDescent="0.25">
      <c r="ACF13240" s="60"/>
      <c r="ACG13240" s="60"/>
      <c r="ACH13240" s="60"/>
      <c r="ACI13240" s="60"/>
      <c r="ACJ13240" s="60"/>
      <c r="ACK13240" s="60"/>
      <c r="ACL13240" s="60"/>
      <c r="ACM13240" s="60"/>
      <c r="ACN13240" s="60"/>
      <c r="ACO13240" s="60"/>
      <c r="ACP13240" s="60"/>
      <c r="ACQ13240" s="60"/>
      <c r="ACR13240" s="60"/>
      <c r="ACS13240" s="60"/>
      <c r="ACT13240" s="60"/>
      <c r="ACU13240" s="60"/>
      <c r="ACV13240" s="60"/>
      <c r="ACW13240" s="60"/>
      <c r="ACX13240" s="60"/>
      <c r="ACY13240" s="60">
        <v>0.88080270451769704</v>
      </c>
      <c r="ACZ13240" s="60"/>
      <c r="ADA13240" s="60"/>
      <c r="ADB13240" s="60"/>
      <c r="ADC13240" s="60"/>
      <c r="ADD13240" s="60"/>
      <c r="ADE13240" s="60"/>
    </row>
    <row r="13241" spans="760:785" x14ac:dyDescent="0.25">
      <c r="ACF13241" s="60"/>
      <c r="ACG13241" s="60"/>
      <c r="ACH13241" s="60"/>
      <c r="ACI13241" s="60"/>
      <c r="ACJ13241" s="60"/>
      <c r="ACK13241" s="60"/>
      <c r="ACL13241" s="60"/>
      <c r="ACM13241" s="60"/>
      <c r="ACN13241" s="60"/>
      <c r="ACO13241" s="60"/>
      <c r="ACP13241" s="60"/>
      <c r="ACQ13241" s="60"/>
      <c r="ACR13241" s="60"/>
      <c r="ACS13241" s="60"/>
      <c r="ACT13241" s="60"/>
      <c r="ACU13241" s="60"/>
      <c r="ACV13241" s="60"/>
      <c r="ACW13241" s="60"/>
      <c r="ACX13241" s="60"/>
      <c r="ACY13241" s="60">
        <v>0.88074836074582397</v>
      </c>
      <c r="ACZ13241" s="60"/>
      <c r="ADA13241" s="60"/>
      <c r="ADB13241" s="60"/>
      <c r="ADC13241" s="60"/>
      <c r="ADD13241" s="60"/>
      <c r="ADE13241" s="60"/>
    </row>
    <row r="13242" spans="760:785" x14ac:dyDescent="0.25">
      <c r="ACF13242" s="60"/>
      <c r="ACG13242" s="60"/>
      <c r="ACH13242" s="60"/>
      <c r="ACI13242" s="60"/>
      <c r="ACJ13242" s="60"/>
      <c r="ACK13242" s="60"/>
      <c r="ACL13242" s="60"/>
      <c r="ACM13242" s="60"/>
      <c r="ACN13242" s="60"/>
      <c r="ACO13242" s="60"/>
      <c r="ACP13242" s="60"/>
      <c r="ACQ13242" s="60"/>
      <c r="ACR13242" s="60"/>
      <c r="ACS13242" s="60"/>
      <c r="ACT13242" s="60"/>
      <c r="ACU13242" s="60"/>
      <c r="ACV13242" s="60"/>
      <c r="ACW13242" s="60"/>
      <c r="ACX13242" s="60"/>
      <c r="ACY13242" s="60">
        <v>0.88068795744517603</v>
      </c>
      <c r="ACZ13242" s="60"/>
      <c r="ADA13242" s="60"/>
      <c r="ADB13242" s="60"/>
      <c r="ADC13242" s="60"/>
      <c r="ADD13242" s="60"/>
      <c r="ADE13242" s="60"/>
    </row>
    <row r="13243" spans="760:785" x14ac:dyDescent="0.25">
      <c r="ACF13243" s="60"/>
      <c r="ACG13243" s="60"/>
      <c r="ACH13243" s="60"/>
      <c r="ACI13243" s="60"/>
      <c r="ACJ13243" s="60"/>
      <c r="ACK13243" s="60"/>
      <c r="ACL13243" s="60"/>
      <c r="ACM13243" s="60"/>
      <c r="ACN13243" s="60"/>
      <c r="ACO13243" s="60"/>
      <c r="ACP13243" s="60"/>
      <c r="ACQ13243" s="60"/>
      <c r="ACR13243" s="60"/>
      <c r="ACS13243" s="60"/>
      <c r="ACT13243" s="60"/>
      <c r="ACU13243" s="60"/>
      <c r="ACV13243" s="60"/>
      <c r="ACW13243" s="60"/>
      <c r="ACX13243" s="60"/>
      <c r="ACY13243" s="60">
        <v>0.88066718990086001</v>
      </c>
      <c r="ACZ13243" s="60"/>
      <c r="ADA13243" s="60"/>
      <c r="ADB13243" s="60"/>
      <c r="ADC13243" s="60"/>
      <c r="ADD13243" s="60"/>
      <c r="ADE13243" s="60"/>
    </row>
    <row r="13244" spans="760:785" x14ac:dyDescent="0.25">
      <c r="ACF13244" s="60"/>
      <c r="ACG13244" s="60"/>
      <c r="ACH13244" s="60"/>
      <c r="ACI13244" s="60"/>
      <c r="ACJ13244" s="60"/>
      <c r="ACK13244" s="60"/>
      <c r="ACL13244" s="60"/>
      <c r="ACM13244" s="60"/>
      <c r="ACN13244" s="60"/>
      <c r="ACO13244" s="60"/>
      <c r="ACP13244" s="60"/>
      <c r="ACQ13244" s="60"/>
      <c r="ACR13244" s="60"/>
      <c r="ACS13244" s="60"/>
      <c r="ACT13244" s="60"/>
      <c r="ACU13244" s="60"/>
      <c r="ACV13244" s="60"/>
      <c r="ACW13244" s="60"/>
      <c r="ACX13244" s="60"/>
      <c r="ACY13244" s="60">
        <v>0.88061097592937998</v>
      </c>
      <c r="ACZ13244" s="60"/>
      <c r="ADA13244" s="60"/>
      <c r="ADB13244" s="60"/>
      <c r="ADC13244" s="60"/>
      <c r="ADD13244" s="60"/>
      <c r="ADE13244" s="60"/>
    </row>
    <row r="13245" spans="760:785" x14ac:dyDescent="0.25">
      <c r="ACF13245" s="60"/>
      <c r="ACG13245" s="60"/>
      <c r="ACH13245" s="60"/>
      <c r="ACI13245" s="60"/>
      <c r="ACJ13245" s="60"/>
      <c r="ACK13245" s="60"/>
      <c r="ACL13245" s="60"/>
      <c r="ACM13245" s="60"/>
      <c r="ACN13245" s="60"/>
      <c r="ACO13245" s="60"/>
      <c r="ACP13245" s="60"/>
      <c r="ACQ13245" s="60"/>
      <c r="ACR13245" s="60"/>
      <c r="ACS13245" s="60"/>
      <c r="ACT13245" s="60"/>
      <c r="ACU13245" s="60"/>
      <c r="ACV13245" s="60"/>
      <c r="ACW13245" s="60"/>
      <c r="ACX13245" s="60"/>
      <c r="ACY13245" s="60">
        <v>0.88060959175605502</v>
      </c>
      <c r="ACZ13245" s="60"/>
      <c r="ADA13245" s="60"/>
      <c r="ADB13245" s="60"/>
      <c r="ADC13245" s="60"/>
      <c r="ADD13245" s="60"/>
      <c r="ADE13245" s="60"/>
    </row>
    <row r="13246" spans="760:785" x14ac:dyDescent="0.25">
      <c r="ACF13246" s="60"/>
      <c r="ACG13246" s="60"/>
      <c r="ACH13246" s="60"/>
      <c r="ACI13246" s="60"/>
      <c r="ACJ13246" s="60"/>
      <c r="ACK13246" s="60"/>
      <c r="ACL13246" s="60"/>
      <c r="ACM13246" s="60"/>
      <c r="ACN13246" s="60"/>
      <c r="ACO13246" s="60"/>
      <c r="ACP13246" s="60"/>
      <c r="ACQ13246" s="60"/>
      <c r="ACR13246" s="60"/>
      <c r="ACS13246" s="60"/>
      <c r="ACT13246" s="60"/>
      <c r="ACU13246" s="60"/>
      <c r="ACV13246" s="60"/>
      <c r="ACW13246" s="60"/>
      <c r="ACX13246" s="60"/>
      <c r="ACY13246" s="60">
        <v>0.88059482150882096</v>
      </c>
      <c r="ACZ13246" s="60"/>
      <c r="ADA13246" s="60"/>
      <c r="ADB13246" s="60"/>
      <c r="ADC13246" s="60"/>
      <c r="ADD13246" s="60"/>
      <c r="ADE13246" s="60"/>
    </row>
    <row r="13247" spans="760:785" x14ac:dyDescent="0.25">
      <c r="ACF13247" s="60"/>
      <c r="ACG13247" s="60"/>
      <c r="ACH13247" s="60"/>
      <c r="ACI13247" s="60"/>
      <c r="ACJ13247" s="60"/>
      <c r="ACK13247" s="60"/>
      <c r="ACL13247" s="60"/>
      <c r="ACM13247" s="60"/>
      <c r="ACN13247" s="60"/>
      <c r="ACO13247" s="60"/>
      <c r="ACP13247" s="60"/>
      <c r="ACQ13247" s="60"/>
      <c r="ACR13247" s="60"/>
      <c r="ACS13247" s="60"/>
      <c r="ACT13247" s="60"/>
      <c r="ACU13247" s="60"/>
      <c r="ACV13247" s="60"/>
      <c r="ACW13247" s="60"/>
      <c r="ACX13247" s="60"/>
      <c r="ACY13247" s="60">
        <v>0.88047901179310295</v>
      </c>
      <c r="ACZ13247" s="60"/>
      <c r="ADA13247" s="60"/>
      <c r="ADB13247" s="60"/>
      <c r="ADC13247" s="60"/>
      <c r="ADD13247" s="60"/>
      <c r="ADE13247" s="60"/>
    </row>
    <row r="13248" spans="760:785" x14ac:dyDescent="0.25">
      <c r="ACF13248" s="60"/>
      <c r="ACG13248" s="60"/>
      <c r="ACH13248" s="60"/>
      <c r="ACI13248" s="60"/>
      <c r="ACJ13248" s="60"/>
      <c r="ACK13248" s="60"/>
      <c r="ACL13248" s="60"/>
      <c r="ACM13248" s="60"/>
      <c r="ACN13248" s="60"/>
      <c r="ACO13248" s="60"/>
      <c r="ACP13248" s="60"/>
      <c r="ACQ13248" s="60"/>
      <c r="ACR13248" s="60"/>
      <c r="ACS13248" s="60"/>
      <c r="ACT13248" s="60"/>
      <c r="ACU13248" s="60"/>
      <c r="ACV13248" s="60"/>
      <c r="ACW13248" s="60"/>
      <c r="ACX13248" s="60"/>
      <c r="ACY13248" s="60">
        <v>0.88044539587277804</v>
      </c>
      <c r="ACZ13248" s="60"/>
      <c r="ADA13248" s="60"/>
      <c r="ADB13248" s="60"/>
      <c r="ADC13248" s="60"/>
      <c r="ADD13248" s="60"/>
      <c r="ADE13248" s="60"/>
    </row>
    <row r="13249" spans="760:785" x14ac:dyDescent="0.25">
      <c r="ACF13249" s="60"/>
      <c r="ACG13249" s="60"/>
      <c r="ACH13249" s="60"/>
      <c r="ACI13249" s="60"/>
      <c r="ACJ13249" s="60"/>
      <c r="ACK13249" s="60"/>
      <c r="ACL13249" s="60"/>
      <c r="ACM13249" s="60"/>
      <c r="ACN13249" s="60"/>
      <c r="ACO13249" s="60"/>
      <c r="ACP13249" s="60"/>
      <c r="ACQ13249" s="60"/>
      <c r="ACR13249" s="60"/>
      <c r="ACS13249" s="60"/>
      <c r="ACT13249" s="60"/>
      <c r="ACU13249" s="60"/>
      <c r="ACV13249" s="60"/>
      <c r="ACW13249" s="60"/>
      <c r="ACX13249" s="60"/>
      <c r="ACY13249" s="60">
        <v>0.88042260059798305</v>
      </c>
      <c r="ACZ13249" s="60"/>
      <c r="ADA13249" s="60"/>
      <c r="ADB13249" s="60"/>
      <c r="ADC13249" s="60"/>
      <c r="ADD13249" s="60"/>
      <c r="ADE13249" s="60"/>
    </row>
    <row r="13250" spans="760:785" x14ac:dyDescent="0.25">
      <c r="ACF13250" s="60"/>
      <c r="ACG13250" s="60"/>
      <c r="ACH13250" s="60"/>
      <c r="ACI13250" s="60"/>
      <c r="ACJ13250" s="60"/>
      <c r="ACK13250" s="60"/>
      <c r="ACL13250" s="60"/>
      <c r="ACM13250" s="60"/>
      <c r="ACN13250" s="60"/>
      <c r="ACO13250" s="60"/>
      <c r="ACP13250" s="60"/>
      <c r="ACQ13250" s="60"/>
      <c r="ACR13250" s="60"/>
      <c r="ACS13250" s="60"/>
      <c r="ACT13250" s="60"/>
      <c r="ACU13250" s="60"/>
      <c r="ACV13250" s="60"/>
      <c r="ACW13250" s="60"/>
      <c r="ACX13250" s="60"/>
      <c r="ACY13250" s="60">
        <v>0.88028713469006303</v>
      </c>
      <c r="ACZ13250" s="60"/>
      <c r="ADA13250" s="60"/>
      <c r="ADB13250" s="60"/>
      <c r="ADC13250" s="60"/>
      <c r="ADD13250" s="60"/>
      <c r="ADE13250" s="60"/>
    </row>
    <row r="13251" spans="760:785" x14ac:dyDescent="0.25">
      <c r="ACF13251" s="60"/>
      <c r="ACG13251" s="60"/>
      <c r="ACH13251" s="60"/>
      <c r="ACI13251" s="60"/>
      <c r="ACJ13251" s="60"/>
      <c r="ACK13251" s="60"/>
      <c r="ACL13251" s="60"/>
      <c r="ACM13251" s="60"/>
      <c r="ACN13251" s="60"/>
      <c r="ACO13251" s="60"/>
      <c r="ACP13251" s="60"/>
      <c r="ACQ13251" s="60"/>
      <c r="ACR13251" s="60"/>
      <c r="ACS13251" s="60"/>
      <c r="ACT13251" s="60"/>
      <c r="ACU13251" s="60"/>
      <c r="ACV13251" s="60"/>
      <c r="ACW13251" s="60"/>
      <c r="ACX13251" s="60"/>
      <c r="ACY13251" s="60">
        <v>0.88009242280257005</v>
      </c>
      <c r="ACZ13251" s="60"/>
      <c r="ADA13251" s="60"/>
      <c r="ADB13251" s="60"/>
      <c r="ADC13251" s="60"/>
      <c r="ADD13251" s="60"/>
      <c r="ADE13251" s="60"/>
    </row>
    <row r="13252" spans="760:785" x14ac:dyDescent="0.25">
      <c r="ACF13252" s="60"/>
      <c r="ACG13252" s="60"/>
      <c r="ACH13252" s="60"/>
      <c r="ACI13252" s="60"/>
      <c r="ACJ13252" s="60"/>
      <c r="ACK13252" s="60"/>
      <c r="ACL13252" s="60"/>
      <c r="ACM13252" s="60"/>
      <c r="ACN13252" s="60"/>
      <c r="ACO13252" s="60"/>
      <c r="ACP13252" s="60"/>
      <c r="ACQ13252" s="60"/>
      <c r="ACR13252" s="60"/>
      <c r="ACS13252" s="60"/>
      <c r="ACT13252" s="60"/>
      <c r="ACU13252" s="60"/>
      <c r="ACV13252" s="60"/>
      <c r="ACW13252" s="60"/>
      <c r="ACX13252" s="60"/>
      <c r="ACY13252" s="60">
        <v>0.87999175304781996</v>
      </c>
      <c r="ACZ13252" s="60"/>
      <c r="ADA13252" s="60"/>
      <c r="ADB13252" s="60"/>
      <c r="ADC13252" s="60"/>
      <c r="ADD13252" s="60"/>
      <c r="ADE13252" s="60"/>
    </row>
    <row r="13253" spans="760:785" x14ac:dyDescent="0.25">
      <c r="ACF13253" s="60"/>
      <c r="ACG13253" s="60"/>
      <c r="ACH13253" s="60"/>
      <c r="ACI13253" s="60"/>
      <c r="ACJ13253" s="60"/>
      <c r="ACK13253" s="60"/>
      <c r="ACL13253" s="60"/>
      <c r="ACM13253" s="60"/>
      <c r="ACN13253" s="60"/>
      <c r="ACO13253" s="60"/>
      <c r="ACP13253" s="60"/>
      <c r="ACQ13253" s="60"/>
      <c r="ACR13253" s="60"/>
      <c r="ACS13253" s="60"/>
      <c r="ACT13253" s="60"/>
      <c r="ACU13253" s="60"/>
      <c r="ACV13253" s="60"/>
      <c r="ACW13253" s="60"/>
      <c r="ACX13253" s="60"/>
      <c r="ACY13253" s="60">
        <v>0.87996465548737601</v>
      </c>
      <c r="ACZ13253" s="60"/>
      <c r="ADA13253" s="60"/>
      <c r="ADB13253" s="60"/>
      <c r="ADC13253" s="60"/>
      <c r="ADD13253" s="60"/>
      <c r="ADE13253" s="60"/>
    </row>
    <row r="13254" spans="760:785" x14ac:dyDescent="0.25">
      <c r="ACF13254" s="60"/>
      <c r="ACG13254" s="60"/>
      <c r="ACH13254" s="60"/>
      <c r="ACI13254" s="60"/>
      <c r="ACJ13254" s="60"/>
      <c r="ACK13254" s="60"/>
      <c r="ACL13254" s="60"/>
      <c r="ACM13254" s="60"/>
      <c r="ACN13254" s="60"/>
      <c r="ACO13254" s="60"/>
      <c r="ACP13254" s="60"/>
      <c r="ACQ13254" s="60"/>
      <c r="ACR13254" s="60"/>
      <c r="ACS13254" s="60"/>
      <c r="ACT13254" s="60"/>
      <c r="ACU13254" s="60"/>
      <c r="ACV13254" s="60"/>
      <c r="ACW13254" s="60"/>
      <c r="ACX13254" s="60"/>
      <c r="ACY13254" s="60">
        <v>0.87991117122295304</v>
      </c>
      <c r="ACZ13254" s="60"/>
      <c r="ADA13254" s="60"/>
      <c r="ADB13254" s="60"/>
      <c r="ADC13254" s="60"/>
      <c r="ADD13254" s="60"/>
      <c r="ADE13254" s="60"/>
    </row>
    <row r="13255" spans="760:785" x14ac:dyDescent="0.25">
      <c r="ACF13255" s="60"/>
      <c r="ACG13255" s="60"/>
      <c r="ACH13255" s="60"/>
      <c r="ACI13255" s="60"/>
      <c r="ACJ13255" s="60"/>
      <c r="ACK13255" s="60"/>
      <c r="ACL13255" s="60"/>
      <c r="ACM13255" s="60"/>
      <c r="ACN13255" s="60"/>
      <c r="ACO13255" s="60"/>
      <c r="ACP13255" s="60"/>
      <c r="ACQ13255" s="60"/>
      <c r="ACR13255" s="60"/>
      <c r="ACS13255" s="60"/>
      <c r="ACT13255" s="60"/>
      <c r="ACU13255" s="60"/>
      <c r="ACV13255" s="60"/>
      <c r="ACW13255" s="60"/>
      <c r="ACX13255" s="60"/>
      <c r="ACY13255" s="60">
        <v>0.879838962173354</v>
      </c>
      <c r="ACZ13255" s="60"/>
      <c r="ADA13255" s="60"/>
      <c r="ADB13255" s="60"/>
      <c r="ADC13255" s="60"/>
      <c r="ADD13255" s="60"/>
      <c r="ADE13255" s="60"/>
    </row>
    <row r="13256" spans="760:785" x14ac:dyDescent="0.25">
      <c r="ACF13256" s="60"/>
      <c r="ACG13256" s="60"/>
      <c r="ACH13256" s="60"/>
      <c r="ACI13256" s="60"/>
      <c r="ACJ13256" s="60"/>
      <c r="ACK13256" s="60"/>
      <c r="ACL13256" s="60"/>
      <c r="ACM13256" s="60"/>
      <c r="ACN13256" s="60"/>
      <c r="ACO13256" s="60"/>
      <c r="ACP13256" s="60"/>
      <c r="ACQ13256" s="60"/>
      <c r="ACR13256" s="60"/>
      <c r="ACS13256" s="60"/>
      <c r="ACT13256" s="60"/>
      <c r="ACU13256" s="60"/>
      <c r="ACV13256" s="60"/>
      <c r="ACW13256" s="60"/>
      <c r="ACX13256" s="60"/>
      <c r="ACY13256" s="60">
        <v>0.87978528684396395</v>
      </c>
      <c r="ACZ13256" s="60"/>
      <c r="ADA13256" s="60"/>
      <c r="ADB13256" s="60"/>
      <c r="ADC13256" s="60"/>
      <c r="ADD13256" s="60"/>
      <c r="ADE13256" s="60"/>
    </row>
    <row r="13257" spans="760:785" x14ac:dyDescent="0.25">
      <c r="ACF13257" s="60"/>
      <c r="ACG13257" s="60"/>
      <c r="ACH13257" s="60"/>
      <c r="ACI13257" s="60"/>
      <c r="ACJ13257" s="60"/>
      <c r="ACK13257" s="60"/>
      <c r="ACL13257" s="60"/>
      <c r="ACM13257" s="60"/>
      <c r="ACN13257" s="60"/>
      <c r="ACO13257" s="60"/>
      <c r="ACP13257" s="60"/>
      <c r="ACQ13257" s="60"/>
      <c r="ACR13257" s="60"/>
      <c r="ACS13257" s="60"/>
      <c r="ACT13257" s="60"/>
      <c r="ACU13257" s="60"/>
      <c r="ACV13257" s="60"/>
      <c r="ACW13257" s="60"/>
      <c r="ACX13257" s="60"/>
      <c r="ACY13257" s="60">
        <v>0.87970515649338499</v>
      </c>
      <c r="ACZ13257" s="60"/>
      <c r="ADA13257" s="60"/>
      <c r="ADB13257" s="60"/>
      <c r="ADC13257" s="60"/>
      <c r="ADD13257" s="60"/>
      <c r="ADE13257" s="60"/>
    </row>
    <row r="13258" spans="760:785" x14ac:dyDescent="0.25">
      <c r="ACF13258" s="60"/>
      <c r="ACG13258" s="60"/>
      <c r="ACH13258" s="60"/>
      <c r="ACI13258" s="60"/>
      <c r="ACJ13258" s="60"/>
      <c r="ACK13258" s="60"/>
      <c r="ACL13258" s="60"/>
      <c r="ACM13258" s="60"/>
      <c r="ACN13258" s="60"/>
      <c r="ACO13258" s="60"/>
      <c r="ACP13258" s="60"/>
      <c r="ACQ13258" s="60"/>
      <c r="ACR13258" s="60"/>
      <c r="ACS13258" s="60"/>
      <c r="ACT13258" s="60"/>
      <c r="ACU13258" s="60"/>
      <c r="ACV13258" s="60"/>
      <c r="ACW13258" s="60"/>
      <c r="ACX13258" s="60"/>
      <c r="ACY13258" s="60">
        <v>0.87965537354744305</v>
      </c>
      <c r="ACZ13258" s="60"/>
      <c r="ADA13258" s="60"/>
      <c r="ADB13258" s="60"/>
      <c r="ADC13258" s="60"/>
      <c r="ADD13258" s="60"/>
      <c r="ADE13258" s="60"/>
    </row>
    <row r="13259" spans="760:785" x14ac:dyDescent="0.25">
      <c r="ACF13259" s="60"/>
      <c r="ACG13259" s="60"/>
      <c r="ACH13259" s="60"/>
      <c r="ACI13259" s="60"/>
      <c r="ACJ13259" s="60"/>
      <c r="ACK13259" s="60"/>
      <c r="ACL13259" s="60"/>
      <c r="ACM13259" s="60"/>
      <c r="ACN13259" s="60"/>
      <c r="ACO13259" s="60"/>
      <c r="ACP13259" s="60"/>
      <c r="ACQ13259" s="60"/>
      <c r="ACR13259" s="60"/>
      <c r="ACS13259" s="60"/>
      <c r="ACT13259" s="60"/>
      <c r="ACU13259" s="60"/>
      <c r="ACV13259" s="60"/>
      <c r="ACW13259" s="60"/>
      <c r="ACX13259" s="60"/>
      <c r="ACY13259" s="60">
        <v>0.87965358622272505</v>
      </c>
      <c r="ACZ13259" s="60"/>
      <c r="ADA13259" s="60"/>
      <c r="ADB13259" s="60"/>
      <c r="ADC13259" s="60"/>
      <c r="ADD13259" s="60"/>
      <c r="ADE13259" s="60"/>
    </row>
    <row r="13260" spans="760:785" x14ac:dyDescent="0.25">
      <c r="ACF13260" s="60"/>
      <c r="ACG13260" s="60"/>
      <c r="ACH13260" s="60"/>
      <c r="ACI13260" s="60"/>
      <c r="ACJ13260" s="60"/>
      <c r="ACK13260" s="60"/>
      <c r="ACL13260" s="60"/>
      <c r="ACM13260" s="60"/>
      <c r="ACN13260" s="60"/>
      <c r="ACO13260" s="60"/>
      <c r="ACP13260" s="60"/>
      <c r="ACQ13260" s="60"/>
      <c r="ACR13260" s="60"/>
      <c r="ACS13260" s="60"/>
      <c r="ACT13260" s="60"/>
      <c r="ACU13260" s="60"/>
      <c r="ACV13260" s="60"/>
      <c r="ACW13260" s="60"/>
      <c r="ACX13260" s="60"/>
      <c r="ACY13260" s="60">
        <v>0.87964130963009302</v>
      </c>
      <c r="ACZ13260" s="60"/>
      <c r="ADA13260" s="60"/>
      <c r="ADB13260" s="60"/>
      <c r="ADC13260" s="60"/>
      <c r="ADD13260" s="60"/>
      <c r="ADE13260" s="60"/>
    </row>
    <row r="13261" spans="760:785" x14ac:dyDescent="0.25">
      <c r="ACF13261" s="60"/>
      <c r="ACG13261" s="60"/>
      <c r="ACH13261" s="60"/>
      <c r="ACI13261" s="60"/>
      <c r="ACJ13261" s="60"/>
      <c r="ACK13261" s="60"/>
      <c r="ACL13261" s="60"/>
      <c r="ACM13261" s="60"/>
      <c r="ACN13261" s="60"/>
      <c r="ACO13261" s="60"/>
      <c r="ACP13261" s="60"/>
      <c r="ACQ13261" s="60"/>
      <c r="ACR13261" s="60"/>
      <c r="ACS13261" s="60"/>
      <c r="ACT13261" s="60"/>
      <c r="ACU13261" s="60"/>
      <c r="ACV13261" s="60"/>
      <c r="ACW13261" s="60"/>
      <c r="ACX13261" s="60"/>
      <c r="ACY13261" s="60">
        <v>0.879522288072762</v>
      </c>
      <c r="ACZ13261" s="60"/>
      <c r="ADA13261" s="60"/>
      <c r="ADB13261" s="60"/>
      <c r="ADC13261" s="60"/>
      <c r="ADD13261" s="60"/>
      <c r="ADE13261" s="60"/>
    </row>
    <row r="13262" spans="760:785" x14ac:dyDescent="0.25">
      <c r="ACF13262" s="60"/>
      <c r="ACG13262" s="60"/>
      <c r="ACH13262" s="60"/>
      <c r="ACI13262" s="60"/>
      <c r="ACJ13262" s="60"/>
      <c r="ACK13262" s="60"/>
      <c r="ACL13262" s="60"/>
      <c r="ACM13262" s="60"/>
      <c r="ACN13262" s="60"/>
      <c r="ACO13262" s="60"/>
      <c r="ACP13262" s="60"/>
      <c r="ACQ13262" s="60"/>
      <c r="ACR13262" s="60"/>
      <c r="ACS13262" s="60"/>
      <c r="ACT13262" s="60"/>
      <c r="ACU13262" s="60"/>
      <c r="ACV13262" s="60"/>
      <c r="ACW13262" s="60"/>
      <c r="ACX13262" s="60"/>
      <c r="ACY13262" s="60">
        <v>0.87945354637092499</v>
      </c>
      <c r="ACZ13262" s="60"/>
      <c r="ADA13262" s="60"/>
      <c r="ADB13262" s="60"/>
      <c r="ADC13262" s="60"/>
      <c r="ADD13262" s="60"/>
      <c r="ADE13262" s="60"/>
    </row>
    <row r="13263" spans="760:785" x14ac:dyDescent="0.25">
      <c r="ACF13263" s="60"/>
      <c r="ACG13263" s="60"/>
      <c r="ACH13263" s="60"/>
      <c r="ACI13263" s="60"/>
      <c r="ACJ13263" s="60"/>
      <c r="ACK13263" s="60"/>
      <c r="ACL13263" s="60"/>
      <c r="ACM13263" s="60"/>
      <c r="ACN13263" s="60"/>
      <c r="ACO13263" s="60"/>
      <c r="ACP13263" s="60"/>
      <c r="ACQ13263" s="60"/>
      <c r="ACR13263" s="60"/>
      <c r="ACS13263" s="60"/>
      <c r="ACT13263" s="60"/>
      <c r="ACU13263" s="60"/>
      <c r="ACV13263" s="60"/>
      <c r="ACW13263" s="60"/>
      <c r="ACX13263" s="60"/>
      <c r="ACY13263" s="60">
        <v>0.87941594957430802</v>
      </c>
      <c r="ACZ13263" s="60"/>
      <c r="ADA13263" s="60"/>
      <c r="ADB13263" s="60"/>
      <c r="ADC13263" s="60"/>
      <c r="ADD13263" s="60"/>
      <c r="ADE13263" s="60"/>
    </row>
    <row r="13264" spans="760:785" x14ac:dyDescent="0.25">
      <c r="ACF13264" s="60"/>
      <c r="ACG13264" s="60"/>
      <c r="ACH13264" s="60"/>
      <c r="ACI13264" s="60"/>
      <c r="ACJ13264" s="60"/>
      <c r="ACK13264" s="60"/>
      <c r="ACL13264" s="60"/>
      <c r="ACM13264" s="60"/>
      <c r="ACN13264" s="60"/>
      <c r="ACO13264" s="60"/>
      <c r="ACP13264" s="60"/>
      <c r="ACQ13264" s="60"/>
      <c r="ACR13264" s="60"/>
      <c r="ACS13264" s="60"/>
      <c r="ACT13264" s="60"/>
      <c r="ACU13264" s="60"/>
      <c r="ACV13264" s="60"/>
      <c r="ACW13264" s="60"/>
      <c r="ACX13264" s="60"/>
      <c r="ACY13264" s="60">
        <v>0.87936476466822999</v>
      </c>
      <c r="ACZ13264" s="60"/>
      <c r="ADA13264" s="60"/>
      <c r="ADB13264" s="60"/>
      <c r="ADC13264" s="60"/>
      <c r="ADD13264" s="60"/>
      <c r="ADE13264" s="60"/>
    </row>
    <row r="13265" spans="760:785" x14ac:dyDescent="0.25">
      <c r="ACF13265" s="60"/>
      <c r="ACG13265" s="60"/>
      <c r="ACH13265" s="60"/>
      <c r="ACI13265" s="60"/>
      <c r="ACJ13265" s="60"/>
      <c r="ACK13265" s="60"/>
      <c r="ACL13265" s="60"/>
      <c r="ACM13265" s="60"/>
      <c r="ACN13265" s="60"/>
      <c r="ACO13265" s="60"/>
      <c r="ACP13265" s="60"/>
      <c r="ACQ13265" s="60"/>
      <c r="ACR13265" s="60"/>
      <c r="ACS13265" s="60"/>
      <c r="ACT13265" s="60"/>
      <c r="ACU13265" s="60"/>
      <c r="ACV13265" s="60"/>
      <c r="ACW13265" s="60"/>
      <c r="ACX13265" s="60"/>
      <c r="ACY13265" s="60">
        <v>0.87935444136987795</v>
      </c>
      <c r="ACZ13265" s="60"/>
      <c r="ADA13265" s="60"/>
      <c r="ADB13265" s="60"/>
      <c r="ADC13265" s="60"/>
      <c r="ADD13265" s="60"/>
      <c r="ADE13265" s="60"/>
    </row>
    <row r="13266" spans="760:785" x14ac:dyDescent="0.25">
      <c r="ACF13266" s="60"/>
      <c r="ACG13266" s="60"/>
      <c r="ACH13266" s="60"/>
      <c r="ACI13266" s="60"/>
      <c r="ACJ13266" s="60"/>
      <c r="ACK13266" s="60"/>
      <c r="ACL13266" s="60"/>
      <c r="ACM13266" s="60"/>
      <c r="ACN13266" s="60"/>
      <c r="ACO13266" s="60"/>
      <c r="ACP13266" s="60"/>
      <c r="ACQ13266" s="60"/>
      <c r="ACR13266" s="60"/>
      <c r="ACS13266" s="60"/>
      <c r="ACT13266" s="60"/>
      <c r="ACU13266" s="60"/>
      <c r="ACV13266" s="60"/>
      <c r="ACW13266" s="60"/>
      <c r="ACX13266" s="60"/>
      <c r="ACY13266" s="60">
        <v>0.87934454415291197</v>
      </c>
      <c r="ACZ13266" s="60"/>
      <c r="ADA13266" s="60"/>
      <c r="ADB13266" s="60"/>
      <c r="ADC13266" s="60"/>
      <c r="ADD13266" s="60"/>
      <c r="ADE13266" s="60"/>
    </row>
    <row r="13267" spans="760:785" x14ac:dyDescent="0.25">
      <c r="ACF13267" s="60"/>
      <c r="ACG13267" s="60"/>
      <c r="ACH13267" s="60"/>
      <c r="ACI13267" s="60"/>
      <c r="ACJ13267" s="60"/>
      <c r="ACK13267" s="60"/>
      <c r="ACL13267" s="60"/>
      <c r="ACM13267" s="60"/>
      <c r="ACN13267" s="60"/>
      <c r="ACO13267" s="60"/>
      <c r="ACP13267" s="60"/>
      <c r="ACQ13267" s="60"/>
      <c r="ACR13267" s="60"/>
      <c r="ACS13267" s="60"/>
      <c r="ACT13267" s="60"/>
      <c r="ACU13267" s="60"/>
      <c r="ACV13267" s="60"/>
      <c r="ACW13267" s="60"/>
      <c r="ACX13267" s="60"/>
      <c r="ACY13267" s="60">
        <v>0.87933490621501498</v>
      </c>
      <c r="ACZ13267" s="60"/>
      <c r="ADA13267" s="60"/>
      <c r="ADB13267" s="60"/>
      <c r="ADC13267" s="60"/>
      <c r="ADD13267" s="60"/>
      <c r="ADE13267" s="60"/>
    </row>
    <row r="13268" spans="760:785" x14ac:dyDescent="0.25">
      <c r="ACF13268" s="60"/>
      <c r="ACG13268" s="60"/>
      <c r="ACH13268" s="60"/>
      <c r="ACI13268" s="60"/>
      <c r="ACJ13268" s="60"/>
      <c r="ACK13268" s="60"/>
      <c r="ACL13268" s="60"/>
      <c r="ACM13268" s="60"/>
      <c r="ACN13268" s="60"/>
      <c r="ACO13268" s="60"/>
      <c r="ACP13268" s="60"/>
      <c r="ACQ13268" s="60"/>
      <c r="ACR13268" s="60"/>
      <c r="ACS13268" s="60"/>
      <c r="ACT13268" s="60"/>
      <c r="ACU13268" s="60"/>
      <c r="ACV13268" s="60"/>
      <c r="ACW13268" s="60"/>
      <c r="ACX13268" s="60"/>
      <c r="ACY13268" s="60">
        <v>0.87923351275404205</v>
      </c>
      <c r="ACZ13268" s="60"/>
      <c r="ADA13268" s="60"/>
      <c r="ADB13268" s="60"/>
      <c r="ADC13268" s="60"/>
      <c r="ADD13268" s="60"/>
      <c r="ADE13268" s="60"/>
    </row>
    <row r="13269" spans="760:785" x14ac:dyDescent="0.25">
      <c r="ACF13269" s="60"/>
      <c r="ACG13269" s="60"/>
      <c r="ACH13269" s="60"/>
      <c r="ACI13269" s="60"/>
      <c r="ACJ13269" s="60"/>
      <c r="ACK13269" s="60"/>
      <c r="ACL13269" s="60"/>
      <c r="ACM13269" s="60"/>
      <c r="ACN13269" s="60"/>
      <c r="ACO13269" s="60"/>
      <c r="ACP13269" s="60"/>
      <c r="ACQ13269" s="60"/>
      <c r="ACR13269" s="60"/>
      <c r="ACS13269" s="60"/>
      <c r="ACT13269" s="60"/>
      <c r="ACU13269" s="60"/>
      <c r="ACV13269" s="60"/>
      <c r="ACW13269" s="60"/>
      <c r="ACX13269" s="60"/>
      <c r="ACY13269" s="60">
        <v>0.87920133437877201</v>
      </c>
      <c r="ACZ13269" s="60"/>
      <c r="ADA13269" s="60"/>
      <c r="ADB13269" s="60"/>
      <c r="ADC13269" s="60"/>
      <c r="ADD13269" s="60"/>
      <c r="ADE13269" s="60"/>
    </row>
    <row r="13270" spans="760:785" x14ac:dyDescent="0.25">
      <c r="ACF13270" s="60"/>
      <c r="ACG13270" s="60"/>
      <c r="ACH13270" s="60"/>
      <c r="ACI13270" s="60"/>
      <c r="ACJ13270" s="60"/>
      <c r="ACK13270" s="60"/>
      <c r="ACL13270" s="60"/>
      <c r="ACM13270" s="60"/>
      <c r="ACN13270" s="60"/>
      <c r="ACO13270" s="60"/>
      <c r="ACP13270" s="60"/>
      <c r="ACQ13270" s="60"/>
      <c r="ACR13270" s="60"/>
      <c r="ACS13270" s="60"/>
      <c r="ACT13270" s="60"/>
      <c r="ACU13270" s="60"/>
      <c r="ACV13270" s="60"/>
      <c r="ACW13270" s="60"/>
      <c r="ACX13270" s="60"/>
      <c r="ACY13270" s="60">
        <v>0.87914151314603695</v>
      </c>
      <c r="ACZ13270" s="60"/>
      <c r="ADA13270" s="60"/>
      <c r="ADB13270" s="60"/>
      <c r="ADC13270" s="60"/>
      <c r="ADD13270" s="60"/>
      <c r="ADE13270" s="60"/>
    </row>
    <row r="13271" spans="760:785" x14ac:dyDescent="0.25">
      <c r="ACF13271" s="60"/>
      <c r="ACG13271" s="60"/>
      <c r="ACH13271" s="60"/>
      <c r="ACI13271" s="60"/>
      <c r="ACJ13271" s="60"/>
      <c r="ACK13271" s="60"/>
      <c r="ACL13271" s="60"/>
      <c r="ACM13271" s="60"/>
      <c r="ACN13271" s="60"/>
      <c r="ACO13271" s="60"/>
      <c r="ACP13271" s="60"/>
      <c r="ACQ13271" s="60"/>
      <c r="ACR13271" s="60"/>
      <c r="ACS13271" s="60"/>
      <c r="ACT13271" s="60"/>
      <c r="ACU13271" s="60"/>
      <c r="ACV13271" s="60"/>
      <c r="ACW13271" s="60"/>
      <c r="ACX13271" s="60"/>
      <c r="ACY13271" s="60">
        <v>0.87914073013819105</v>
      </c>
      <c r="ACZ13271" s="60"/>
      <c r="ADA13271" s="60"/>
      <c r="ADB13271" s="60"/>
      <c r="ADC13271" s="60"/>
      <c r="ADD13271" s="60"/>
      <c r="ADE13271" s="60"/>
    </row>
    <row r="13272" spans="760:785" x14ac:dyDescent="0.25">
      <c r="ACF13272" s="60"/>
      <c r="ACG13272" s="60"/>
      <c r="ACH13272" s="60"/>
      <c r="ACI13272" s="60"/>
      <c r="ACJ13272" s="60"/>
      <c r="ACK13272" s="60"/>
      <c r="ACL13272" s="60"/>
      <c r="ACM13272" s="60"/>
      <c r="ACN13272" s="60"/>
      <c r="ACO13272" s="60"/>
      <c r="ACP13272" s="60"/>
      <c r="ACQ13272" s="60"/>
      <c r="ACR13272" s="60"/>
      <c r="ACS13272" s="60"/>
      <c r="ACT13272" s="60"/>
      <c r="ACU13272" s="60"/>
      <c r="ACV13272" s="60"/>
      <c r="ACW13272" s="60"/>
      <c r="ACX13272" s="60"/>
      <c r="ACY13272" s="60">
        <v>0.87912331151809897</v>
      </c>
      <c r="ACZ13272" s="60"/>
      <c r="ADA13272" s="60"/>
      <c r="ADB13272" s="60"/>
      <c r="ADC13272" s="60"/>
      <c r="ADD13272" s="60"/>
      <c r="ADE13272" s="60"/>
    </row>
    <row r="13273" spans="760:785" x14ac:dyDescent="0.25">
      <c r="ACF13273" s="60"/>
      <c r="ACG13273" s="60"/>
      <c r="ACH13273" s="60"/>
      <c r="ACI13273" s="60"/>
      <c r="ACJ13273" s="60"/>
      <c r="ACK13273" s="60"/>
      <c r="ACL13273" s="60"/>
      <c r="ACM13273" s="60"/>
      <c r="ACN13273" s="60"/>
      <c r="ACO13273" s="60"/>
      <c r="ACP13273" s="60"/>
      <c r="ACQ13273" s="60"/>
      <c r="ACR13273" s="60"/>
      <c r="ACS13273" s="60"/>
      <c r="ACT13273" s="60"/>
      <c r="ACU13273" s="60"/>
      <c r="ACV13273" s="60"/>
      <c r="ACW13273" s="60"/>
      <c r="ACX13273" s="60"/>
      <c r="ACY13273" s="60">
        <v>0.879012324607367</v>
      </c>
      <c r="ACZ13273" s="60"/>
      <c r="ADA13273" s="60"/>
      <c r="ADB13273" s="60"/>
      <c r="ADC13273" s="60"/>
      <c r="ADD13273" s="60"/>
      <c r="ADE13273" s="60"/>
    </row>
    <row r="13274" spans="760:785" x14ac:dyDescent="0.25">
      <c r="ACF13274" s="60"/>
      <c r="ACG13274" s="60"/>
      <c r="ACH13274" s="60"/>
      <c r="ACI13274" s="60"/>
      <c r="ACJ13274" s="60"/>
      <c r="ACK13274" s="60"/>
      <c r="ACL13274" s="60"/>
      <c r="ACM13274" s="60"/>
      <c r="ACN13274" s="60"/>
      <c r="ACO13274" s="60"/>
      <c r="ACP13274" s="60"/>
      <c r="ACQ13274" s="60"/>
      <c r="ACR13274" s="60"/>
      <c r="ACS13274" s="60"/>
      <c r="ACT13274" s="60"/>
      <c r="ACU13274" s="60"/>
      <c r="ACV13274" s="60"/>
      <c r="ACW13274" s="60"/>
      <c r="ACX13274" s="60"/>
      <c r="ACY13274" s="60">
        <v>0.87897755606126005</v>
      </c>
      <c r="ACZ13274" s="60"/>
      <c r="ADA13274" s="60"/>
      <c r="ADB13274" s="60"/>
      <c r="ADC13274" s="60"/>
      <c r="ADD13274" s="60"/>
      <c r="ADE13274" s="60"/>
    </row>
    <row r="13275" spans="760:785" x14ac:dyDescent="0.25">
      <c r="ACF13275" s="60"/>
      <c r="ACG13275" s="60"/>
      <c r="ACH13275" s="60"/>
      <c r="ACI13275" s="60"/>
      <c r="ACJ13275" s="60"/>
      <c r="ACK13275" s="60"/>
      <c r="ACL13275" s="60"/>
      <c r="ACM13275" s="60"/>
      <c r="ACN13275" s="60"/>
      <c r="ACO13275" s="60"/>
      <c r="ACP13275" s="60"/>
      <c r="ACQ13275" s="60"/>
      <c r="ACR13275" s="60"/>
      <c r="ACS13275" s="60"/>
      <c r="ACT13275" s="60"/>
      <c r="ACU13275" s="60"/>
      <c r="ACV13275" s="60"/>
      <c r="ACW13275" s="60"/>
      <c r="ACX13275" s="60"/>
      <c r="ACY13275" s="60">
        <v>0.87895114492487103</v>
      </c>
      <c r="ACZ13275" s="60"/>
      <c r="ADA13275" s="60"/>
      <c r="ADB13275" s="60"/>
      <c r="ADC13275" s="60"/>
      <c r="ADD13275" s="60"/>
      <c r="ADE13275" s="60"/>
    </row>
    <row r="13276" spans="760:785" x14ac:dyDescent="0.25">
      <c r="ACF13276" s="60"/>
      <c r="ACG13276" s="60"/>
      <c r="ACH13276" s="60"/>
      <c r="ACI13276" s="60"/>
      <c r="ACJ13276" s="60"/>
      <c r="ACK13276" s="60"/>
      <c r="ACL13276" s="60"/>
      <c r="ACM13276" s="60"/>
      <c r="ACN13276" s="60"/>
      <c r="ACO13276" s="60"/>
      <c r="ACP13276" s="60"/>
      <c r="ACQ13276" s="60"/>
      <c r="ACR13276" s="60"/>
      <c r="ACS13276" s="60"/>
      <c r="ACT13276" s="60"/>
      <c r="ACU13276" s="60"/>
      <c r="ACV13276" s="60"/>
      <c r="ACW13276" s="60"/>
      <c r="ACX13276" s="60"/>
      <c r="ACY13276" s="60">
        <v>0.878946676807699</v>
      </c>
      <c r="ACZ13276" s="60"/>
      <c r="ADA13276" s="60"/>
      <c r="ADB13276" s="60"/>
      <c r="ADC13276" s="60"/>
      <c r="ADD13276" s="60"/>
      <c r="ADE13276" s="60"/>
    </row>
    <row r="13277" spans="760:785" x14ac:dyDescent="0.25">
      <c r="ACF13277" s="60"/>
      <c r="ACG13277" s="60"/>
      <c r="ACH13277" s="60"/>
      <c r="ACI13277" s="60"/>
      <c r="ACJ13277" s="60"/>
      <c r="ACK13277" s="60"/>
      <c r="ACL13277" s="60"/>
      <c r="ACM13277" s="60"/>
      <c r="ACN13277" s="60"/>
      <c r="ACO13277" s="60"/>
      <c r="ACP13277" s="60"/>
      <c r="ACQ13277" s="60"/>
      <c r="ACR13277" s="60"/>
      <c r="ACS13277" s="60"/>
      <c r="ACT13277" s="60"/>
      <c r="ACU13277" s="60"/>
      <c r="ACV13277" s="60"/>
      <c r="ACW13277" s="60"/>
      <c r="ACX13277" s="60"/>
      <c r="ACY13277" s="60">
        <v>0.87882245049293894</v>
      </c>
      <c r="ACZ13277" s="60"/>
      <c r="ADA13277" s="60"/>
      <c r="ADB13277" s="60"/>
      <c r="ADC13277" s="60"/>
      <c r="ADD13277" s="60"/>
      <c r="ADE13277" s="60"/>
    </row>
    <row r="13278" spans="760:785" x14ac:dyDescent="0.25">
      <c r="ACF13278" s="60"/>
      <c r="ACG13278" s="60"/>
      <c r="ACH13278" s="60"/>
      <c r="ACI13278" s="60"/>
      <c r="ACJ13278" s="60"/>
      <c r="ACK13278" s="60"/>
      <c r="ACL13278" s="60"/>
      <c r="ACM13278" s="60"/>
      <c r="ACN13278" s="60"/>
      <c r="ACO13278" s="60"/>
      <c r="ACP13278" s="60"/>
      <c r="ACQ13278" s="60"/>
      <c r="ACR13278" s="60"/>
      <c r="ACS13278" s="60"/>
      <c r="ACT13278" s="60"/>
      <c r="ACU13278" s="60"/>
      <c r="ACV13278" s="60"/>
      <c r="ACW13278" s="60"/>
      <c r="ACX13278" s="60"/>
      <c r="ACY13278" s="60">
        <v>0.87872779902797904</v>
      </c>
      <c r="ACZ13278" s="60"/>
      <c r="ADA13278" s="60"/>
      <c r="ADB13278" s="60"/>
      <c r="ADC13278" s="60"/>
      <c r="ADD13278" s="60"/>
      <c r="ADE13278" s="60"/>
    </row>
    <row r="13279" spans="760:785" x14ac:dyDescent="0.25">
      <c r="ACF13279" s="60"/>
      <c r="ACG13279" s="60"/>
      <c r="ACH13279" s="60"/>
      <c r="ACI13279" s="60"/>
      <c r="ACJ13279" s="60"/>
      <c r="ACK13279" s="60"/>
      <c r="ACL13279" s="60"/>
      <c r="ACM13279" s="60"/>
      <c r="ACN13279" s="60"/>
      <c r="ACO13279" s="60"/>
      <c r="ACP13279" s="60"/>
      <c r="ACQ13279" s="60"/>
      <c r="ACR13279" s="60"/>
      <c r="ACS13279" s="60"/>
      <c r="ACT13279" s="60"/>
      <c r="ACU13279" s="60"/>
      <c r="ACV13279" s="60"/>
      <c r="ACW13279" s="60"/>
      <c r="ACX13279" s="60"/>
      <c r="ACY13279" s="60">
        <v>0.87872015894299105</v>
      </c>
      <c r="ACZ13279" s="60"/>
      <c r="ADA13279" s="60"/>
      <c r="ADB13279" s="60"/>
      <c r="ADC13279" s="60"/>
      <c r="ADD13279" s="60"/>
      <c r="ADE13279" s="60"/>
    </row>
    <row r="13280" spans="760:785" x14ac:dyDescent="0.25">
      <c r="ACF13280" s="60"/>
      <c r="ACG13280" s="60"/>
      <c r="ACH13280" s="60"/>
      <c r="ACI13280" s="60"/>
      <c r="ACJ13280" s="60"/>
      <c r="ACK13280" s="60"/>
      <c r="ACL13280" s="60"/>
      <c r="ACM13280" s="60"/>
      <c r="ACN13280" s="60"/>
      <c r="ACO13280" s="60"/>
      <c r="ACP13280" s="60"/>
      <c r="ACQ13280" s="60"/>
      <c r="ACR13280" s="60"/>
      <c r="ACS13280" s="60"/>
      <c r="ACT13280" s="60"/>
      <c r="ACU13280" s="60"/>
      <c r="ACV13280" s="60"/>
      <c r="ACW13280" s="60"/>
      <c r="ACX13280" s="60"/>
      <c r="ACY13280" s="60">
        <v>0.87864600184025698</v>
      </c>
      <c r="ACZ13280" s="60"/>
      <c r="ADA13280" s="60"/>
      <c r="ADB13280" s="60"/>
      <c r="ADC13280" s="60"/>
      <c r="ADD13280" s="60"/>
      <c r="ADE13280" s="60"/>
    </row>
    <row r="13281" spans="760:785" x14ac:dyDescent="0.25">
      <c r="ACF13281" s="60"/>
      <c r="ACG13281" s="60"/>
      <c r="ACH13281" s="60"/>
      <c r="ACI13281" s="60"/>
      <c r="ACJ13281" s="60"/>
      <c r="ACK13281" s="60"/>
      <c r="ACL13281" s="60"/>
      <c r="ACM13281" s="60"/>
      <c r="ACN13281" s="60"/>
      <c r="ACO13281" s="60"/>
      <c r="ACP13281" s="60"/>
      <c r="ACQ13281" s="60"/>
      <c r="ACR13281" s="60"/>
      <c r="ACS13281" s="60"/>
      <c r="ACT13281" s="60"/>
      <c r="ACU13281" s="60"/>
      <c r="ACV13281" s="60"/>
      <c r="ACW13281" s="60"/>
      <c r="ACX13281" s="60"/>
      <c r="ACY13281" s="60">
        <v>0.87864490821197405</v>
      </c>
      <c r="ACZ13281" s="60"/>
      <c r="ADA13281" s="60"/>
      <c r="ADB13281" s="60"/>
      <c r="ADC13281" s="60"/>
      <c r="ADD13281" s="60"/>
      <c r="ADE13281" s="60"/>
    </row>
    <row r="13282" spans="760:785" x14ac:dyDescent="0.25">
      <c r="ACF13282" s="60"/>
      <c r="ACG13282" s="60"/>
      <c r="ACH13282" s="60"/>
      <c r="ACI13282" s="60"/>
      <c r="ACJ13282" s="60"/>
      <c r="ACK13282" s="60"/>
      <c r="ACL13282" s="60"/>
      <c r="ACM13282" s="60"/>
      <c r="ACN13282" s="60"/>
      <c r="ACO13282" s="60"/>
      <c r="ACP13282" s="60"/>
      <c r="ACQ13282" s="60"/>
      <c r="ACR13282" s="60"/>
      <c r="ACS13282" s="60"/>
      <c r="ACT13282" s="60"/>
      <c r="ACU13282" s="60"/>
      <c r="ACV13282" s="60"/>
      <c r="ACW13282" s="60"/>
      <c r="ACX13282" s="60"/>
      <c r="ACY13282" s="60">
        <v>0.87849864577971704</v>
      </c>
      <c r="ACZ13282" s="60"/>
      <c r="ADA13282" s="60"/>
      <c r="ADB13282" s="60"/>
      <c r="ADC13282" s="60"/>
      <c r="ADD13282" s="60"/>
      <c r="ADE13282" s="60"/>
    </row>
    <row r="13283" spans="760:785" x14ac:dyDescent="0.25">
      <c r="ACF13283" s="60"/>
      <c r="ACG13283" s="60"/>
      <c r="ACH13283" s="60"/>
      <c r="ACI13283" s="60"/>
      <c r="ACJ13283" s="60"/>
      <c r="ACK13283" s="60"/>
      <c r="ACL13283" s="60"/>
      <c r="ACM13283" s="60"/>
      <c r="ACN13283" s="60"/>
      <c r="ACO13283" s="60"/>
      <c r="ACP13283" s="60"/>
      <c r="ACQ13283" s="60"/>
      <c r="ACR13283" s="60"/>
      <c r="ACS13283" s="60"/>
      <c r="ACT13283" s="60"/>
      <c r="ACU13283" s="60"/>
      <c r="ACV13283" s="60"/>
      <c r="ACW13283" s="60"/>
      <c r="ACX13283" s="60"/>
      <c r="ACY13283" s="60">
        <v>0.87847303117279496</v>
      </c>
      <c r="ACZ13283" s="60"/>
      <c r="ADA13283" s="60"/>
      <c r="ADB13283" s="60"/>
      <c r="ADC13283" s="60"/>
      <c r="ADD13283" s="60"/>
      <c r="ADE13283" s="60"/>
    </row>
    <row r="13284" spans="760:785" x14ac:dyDescent="0.25">
      <c r="ACF13284" s="60"/>
      <c r="ACG13284" s="60"/>
      <c r="ACH13284" s="60"/>
      <c r="ACI13284" s="60"/>
      <c r="ACJ13284" s="60"/>
      <c r="ACK13284" s="60"/>
      <c r="ACL13284" s="60"/>
      <c r="ACM13284" s="60"/>
      <c r="ACN13284" s="60"/>
      <c r="ACO13284" s="60"/>
      <c r="ACP13284" s="60"/>
      <c r="ACQ13284" s="60"/>
      <c r="ACR13284" s="60"/>
      <c r="ACS13284" s="60"/>
      <c r="ACT13284" s="60"/>
      <c r="ACU13284" s="60"/>
      <c r="ACV13284" s="60"/>
      <c r="ACW13284" s="60"/>
      <c r="ACX13284" s="60"/>
      <c r="ACY13284" s="60">
        <v>0.878111833988382</v>
      </c>
      <c r="ACZ13284" s="60"/>
      <c r="ADA13284" s="60"/>
      <c r="ADB13284" s="60"/>
      <c r="ADC13284" s="60"/>
      <c r="ADD13284" s="60"/>
      <c r="ADE13284" s="60"/>
    </row>
    <row r="13285" spans="760:785" x14ac:dyDescent="0.25">
      <c r="ACF13285" s="60"/>
      <c r="ACG13285" s="60"/>
      <c r="ACH13285" s="60"/>
      <c r="ACI13285" s="60"/>
      <c r="ACJ13285" s="60"/>
      <c r="ACK13285" s="60"/>
      <c r="ACL13285" s="60"/>
      <c r="ACM13285" s="60"/>
      <c r="ACN13285" s="60"/>
      <c r="ACO13285" s="60"/>
      <c r="ACP13285" s="60"/>
      <c r="ACQ13285" s="60"/>
      <c r="ACR13285" s="60"/>
      <c r="ACS13285" s="60"/>
      <c r="ACT13285" s="60"/>
      <c r="ACU13285" s="60"/>
      <c r="ACV13285" s="60"/>
      <c r="ACW13285" s="60"/>
      <c r="ACX13285" s="60"/>
      <c r="ACY13285" s="60">
        <v>0.87810070309941002</v>
      </c>
      <c r="ACZ13285" s="60"/>
      <c r="ADA13285" s="60"/>
      <c r="ADB13285" s="60"/>
      <c r="ADC13285" s="60"/>
      <c r="ADD13285" s="60"/>
      <c r="ADE13285" s="60"/>
    </row>
    <row r="13286" spans="760:785" x14ac:dyDescent="0.25">
      <c r="ACF13286" s="60"/>
      <c r="ACG13286" s="60"/>
      <c r="ACH13286" s="60"/>
      <c r="ACI13286" s="60"/>
      <c r="ACJ13286" s="60"/>
      <c r="ACK13286" s="60"/>
      <c r="ACL13286" s="60"/>
      <c r="ACM13286" s="60"/>
      <c r="ACN13286" s="60"/>
      <c r="ACO13286" s="60"/>
      <c r="ACP13286" s="60"/>
      <c r="ACQ13286" s="60"/>
      <c r="ACR13286" s="60"/>
      <c r="ACS13286" s="60"/>
      <c r="ACT13286" s="60"/>
      <c r="ACU13286" s="60"/>
      <c r="ACV13286" s="60"/>
      <c r="ACW13286" s="60"/>
      <c r="ACX13286" s="60"/>
      <c r="ACY13286" s="60">
        <v>0.87805719990722897</v>
      </c>
      <c r="ACZ13286" s="60"/>
      <c r="ADA13286" s="60"/>
      <c r="ADB13286" s="60"/>
      <c r="ADC13286" s="60"/>
      <c r="ADD13286" s="60"/>
      <c r="ADE13286" s="60"/>
    </row>
    <row r="13287" spans="760:785" x14ac:dyDescent="0.25">
      <c r="ACF13287" s="60"/>
      <c r="ACG13287" s="60"/>
      <c r="ACH13287" s="60"/>
      <c r="ACI13287" s="60"/>
      <c r="ACJ13287" s="60"/>
      <c r="ACK13287" s="60"/>
      <c r="ACL13287" s="60"/>
      <c r="ACM13287" s="60"/>
      <c r="ACN13287" s="60"/>
      <c r="ACO13287" s="60"/>
      <c r="ACP13287" s="60"/>
      <c r="ACQ13287" s="60"/>
      <c r="ACR13287" s="60"/>
      <c r="ACS13287" s="60"/>
      <c r="ACT13287" s="60"/>
      <c r="ACU13287" s="60"/>
      <c r="ACV13287" s="60"/>
      <c r="ACW13287" s="60"/>
      <c r="ACX13287" s="60"/>
      <c r="ACY13287" s="60">
        <v>0.87794076636090201</v>
      </c>
      <c r="ACZ13287" s="60"/>
      <c r="ADA13287" s="60"/>
      <c r="ADB13287" s="60"/>
      <c r="ADC13287" s="60"/>
      <c r="ADD13287" s="60"/>
      <c r="ADE13287" s="60"/>
    </row>
    <row r="13288" spans="760:785" x14ac:dyDescent="0.25">
      <c r="ACF13288" s="60"/>
      <c r="ACG13288" s="60"/>
      <c r="ACH13288" s="60"/>
      <c r="ACI13288" s="60"/>
      <c r="ACJ13288" s="60"/>
      <c r="ACK13288" s="60"/>
      <c r="ACL13288" s="60"/>
      <c r="ACM13288" s="60"/>
      <c r="ACN13288" s="60"/>
      <c r="ACO13288" s="60"/>
      <c r="ACP13288" s="60"/>
      <c r="ACQ13288" s="60"/>
      <c r="ACR13288" s="60"/>
      <c r="ACS13288" s="60"/>
      <c r="ACT13288" s="60"/>
      <c r="ACU13288" s="60"/>
      <c r="ACV13288" s="60"/>
      <c r="ACW13288" s="60"/>
      <c r="ACX13288" s="60"/>
      <c r="ACY13288" s="60">
        <v>0.87762727156095499</v>
      </c>
      <c r="ACZ13288" s="60"/>
      <c r="ADA13288" s="60"/>
      <c r="ADB13288" s="60"/>
      <c r="ADC13288" s="60"/>
      <c r="ADD13288" s="60"/>
      <c r="ADE13288" s="60"/>
    </row>
    <row r="13289" spans="760:785" x14ac:dyDescent="0.25">
      <c r="ACF13289" s="60"/>
      <c r="ACG13289" s="60"/>
      <c r="ACH13289" s="60"/>
      <c r="ACI13289" s="60"/>
      <c r="ACJ13289" s="60"/>
      <c r="ACK13289" s="60"/>
      <c r="ACL13289" s="60"/>
      <c r="ACM13289" s="60"/>
      <c r="ACN13289" s="60"/>
      <c r="ACO13289" s="60"/>
      <c r="ACP13289" s="60"/>
      <c r="ACQ13289" s="60"/>
      <c r="ACR13289" s="60"/>
      <c r="ACS13289" s="60"/>
      <c r="ACT13289" s="60"/>
      <c r="ACU13289" s="60"/>
      <c r="ACV13289" s="60"/>
      <c r="ACW13289" s="60"/>
      <c r="ACX13289" s="60"/>
      <c r="ACY13289" s="60">
        <v>0.87750569055363403</v>
      </c>
      <c r="ACZ13289" s="60"/>
      <c r="ADA13289" s="60"/>
      <c r="ADB13289" s="60"/>
      <c r="ADC13289" s="60"/>
      <c r="ADD13289" s="60"/>
      <c r="ADE13289" s="60"/>
    </row>
    <row r="13290" spans="760:785" x14ac:dyDescent="0.25">
      <c r="ACF13290" s="60"/>
      <c r="ACG13290" s="60"/>
      <c r="ACH13290" s="60"/>
      <c r="ACI13290" s="60"/>
      <c r="ACJ13290" s="60"/>
      <c r="ACK13290" s="60"/>
      <c r="ACL13290" s="60"/>
      <c r="ACM13290" s="60"/>
      <c r="ACN13290" s="60"/>
      <c r="ACO13290" s="60"/>
      <c r="ACP13290" s="60"/>
      <c r="ACQ13290" s="60"/>
      <c r="ACR13290" s="60"/>
      <c r="ACS13290" s="60"/>
      <c r="ACT13290" s="60"/>
      <c r="ACU13290" s="60"/>
      <c r="ACV13290" s="60"/>
      <c r="ACW13290" s="60"/>
      <c r="ACX13290" s="60"/>
      <c r="ACY13290" s="60">
        <v>0.877378367029372</v>
      </c>
      <c r="ACZ13290" s="60"/>
      <c r="ADA13290" s="60"/>
      <c r="ADB13290" s="60"/>
      <c r="ADC13290" s="60"/>
      <c r="ADD13290" s="60"/>
      <c r="ADE13290" s="60"/>
    </row>
    <row r="13291" spans="760:785" x14ac:dyDescent="0.25">
      <c r="ACF13291" s="60"/>
      <c r="ACG13291" s="60"/>
      <c r="ACH13291" s="60"/>
      <c r="ACI13291" s="60"/>
      <c r="ACJ13291" s="60"/>
      <c r="ACK13291" s="60"/>
      <c r="ACL13291" s="60"/>
      <c r="ACM13291" s="60"/>
      <c r="ACN13291" s="60"/>
      <c r="ACO13291" s="60"/>
      <c r="ACP13291" s="60"/>
      <c r="ACQ13291" s="60"/>
      <c r="ACR13291" s="60"/>
      <c r="ACS13291" s="60"/>
      <c r="ACT13291" s="60"/>
      <c r="ACU13291" s="60"/>
      <c r="ACV13291" s="60"/>
      <c r="ACW13291" s="60"/>
      <c r="ACX13291" s="60"/>
      <c r="ACY13291" s="60">
        <v>0.87734035833310497</v>
      </c>
      <c r="ACZ13291" s="60"/>
      <c r="ADA13291" s="60"/>
      <c r="ADB13291" s="60"/>
      <c r="ADC13291" s="60"/>
      <c r="ADD13291" s="60"/>
      <c r="ADE13291" s="60"/>
    </row>
    <row r="13292" spans="760:785" x14ac:dyDescent="0.25">
      <c r="ACF13292" s="60"/>
      <c r="ACG13292" s="60"/>
      <c r="ACH13292" s="60"/>
      <c r="ACI13292" s="60"/>
      <c r="ACJ13292" s="60"/>
      <c r="ACK13292" s="60"/>
      <c r="ACL13292" s="60"/>
      <c r="ACM13292" s="60"/>
      <c r="ACN13292" s="60"/>
      <c r="ACO13292" s="60"/>
      <c r="ACP13292" s="60"/>
      <c r="ACQ13292" s="60"/>
      <c r="ACR13292" s="60"/>
      <c r="ACS13292" s="60"/>
      <c r="ACT13292" s="60"/>
      <c r="ACU13292" s="60"/>
      <c r="ACV13292" s="60"/>
      <c r="ACW13292" s="60"/>
      <c r="ACX13292" s="60"/>
      <c r="ACY13292" s="60">
        <v>0.87718692505303297</v>
      </c>
      <c r="ACZ13292" s="60"/>
      <c r="ADA13292" s="60"/>
      <c r="ADB13292" s="60"/>
      <c r="ADC13292" s="60"/>
      <c r="ADD13292" s="60"/>
      <c r="ADE13292" s="60"/>
    </row>
    <row r="13293" spans="760:785" x14ac:dyDescent="0.25">
      <c r="ACF13293" s="60"/>
      <c r="ACG13293" s="60"/>
      <c r="ACH13293" s="60"/>
      <c r="ACI13293" s="60"/>
      <c r="ACJ13293" s="60"/>
      <c r="ACK13293" s="60"/>
      <c r="ACL13293" s="60"/>
      <c r="ACM13293" s="60"/>
      <c r="ACN13293" s="60"/>
      <c r="ACO13293" s="60"/>
      <c r="ACP13293" s="60"/>
      <c r="ACQ13293" s="60"/>
      <c r="ACR13293" s="60"/>
      <c r="ACS13293" s="60"/>
      <c r="ACT13293" s="60"/>
      <c r="ACU13293" s="60"/>
      <c r="ACV13293" s="60"/>
      <c r="ACW13293" s="60"/>
      <c r="ACX13293" s="60"/>
      <c r="ACY13293" s="60">
        <v>0.87716552656194802</v>
      </c>
      <c r="ACZ13293" s="60"/>
      <c r="ADA13293" s="60"/>
      <c r="ADB13293" s="60"/>
      <c r="ADC13293" s="60"/>
      <c r="ADD13293" s="60"/>
      <c r="ADE13293" s="60"/>
    </row>
    <row r="13294" spans="760:785" x14ac:dyDescent="0.25">
      <c r="ACF13294" s="60"/>
      <c r="ACG13294" s="60"/>
      <c r="ACH13294" s="60"/>
      <c r="ACI13294" s="60"/>
      <c r="ACJ13294" s="60"/>
      <c r="ACK13294" s="60"/>
      <c r="ACL13294" s="60"/>
      <c r="ACM13294" s="60"/>
      <c r="ACN13294" s="60"/>
      <c r="ACO13294" s="60"/>
      <c r="ACP13294" s="60"/>
      <c r="ACQ13294" s="60"/>
      <c r="ACR13294" s="60"/>
      <c r="ACS13294" s="60"/>
      <c r="ACT13294" s="60"/>
      <c r="ACU13294" s="60"/>
      <c r="ACV13294" s="60"/>
      <c r="ACW13294" s="60"/>
      <c r="ACX13294" s="60"/>
      <c r="ACY13294" s="60">
        <v>0.87715523433773901</v>
      </c>
      <c r="ACZ13294" s="60"/>
      <c r="ADA13294" s="60"/>
      <c r="ADB13294" s="60"/>
      <c r="ADC13294" s="60"/>
      <c r="ADD13294" s="60"/>
      <c r="ADE13294" s="60"/>
    </row>
    <row r="13295" spans="760:785" x14ac:dyDescent="0.25">
      <c r="ACF13295" s="60"/>
      <c r="ACG13295" s="60"/>
      <c r="ACH13295" s="60"/>
      <c r="ACI13295" s="60"/>
      <c r="ACJ13295" s="60"/>
      <c r="ACK13295" s="60"/>
      <c r="ACL13295" s="60"/>
      <c r="ACM13295" s="60"/>
      <c r="ACN13295" s="60"/>
      <c r="ACO13295" s="60"/>
      <c r="ACP13295" s="60"/>
      <c r="ACQ13295" s="60"/>
      <c r="ACR13295" s="60"/>
      <c r="ACS13295" s="60"/>
      <c r="ACT13295" s="60"/>
      <c r="ACU13295" s="60"/>
      <c r="ACV13295" s="60"/>
      <c r="ACW13295" s="60"/>
      <c r="ACX13295" s="60"/>
      <c r="ACY13295" s="60">
        <v>0.877073791423576</v>
      </c>
      <c r="ACZ13295" s="60"/>
      <c r="ADA13295" s="60"/>
      <c r="ADB13295" s="60"/>
      <c r="ADC13295" s="60"/>
      <c r="ADD13295" s="60"/>
      <c r="ADE13295" s="60"/>
    </row>
    <row r="13296" spans="760:785" x14ac:dyDescent="0.25">
      <c r="ACF13296" s="60"/>
      <c r="ACG13296" s="60"/>
      <c r="ACH13296" s="60"/>
      <c r="ACI13296" s="60"/>
      <c r="ACJ13296" s="60"/>
      <c r="ACK13296" s="60"/>
      <c r="ACL13296" s="60"/>
      <c r="ACM13296" s="60"/>
      <c r="ACN13296" s="60"/>
      <c r="ACO13296" s="60"/>
      <c r="ACP13296" s="60"/>
      <c r="ACQ13296" s="60"/>
      <c r="ACR13296" s="60"/>
      <c r="ACS13296" s="60"/>
      <c r="ACT13296" s="60"/>
      <c r="ACU13296" s="60"/>
      <c r="ACV13296" s="60"/>
      <c r="ACW13296" s="60"/>
      <c r="ACX13296" s="60"/>
      <c r="ACY13296" s="60">
        <v>0.87698545735331801</v>
      </c>
      <c r="ACZ13296" s="60"/>
      <c r="ADA13296" s="60"/>
      <c r="ADB13296" s="60"/>
      <c r="ADC13296" s="60"/>
      <c r="ADD13296" s="60"/>
      <c r="ADE13296" s="60"/>
    </row>
    <row r="13297" spans="760:785" x14ac:dyDescent="0.25">
      <c r="ACF13297" s="60"/>
      <c r="ACG13297" s="60"/>
      <c r="ACH13297" s="60"/>
      <c r="ACI13297" s="60"/>
      <c r="ACJ13297" s="60"/>
      <c r="ACK13297" s="60"/>
      <c r="ACL13297" s="60"/>
      <c r="ACM13297" s="60"/>
      <c r="ACN13297" s="60"/>
      <c r="ACO13297" s="60"/>
      <c r="ACP13297" s="60"/>
      <c r="ACQ13297" s="60"/>
      <c r="ACR13297" s="60"/>
      <c r="ACS13297" s="60"/>
      <c r="ACT13297" s="60"/>
      <c r="ACU13297" s="60"/>
      <c r="ACV13297" s="60"/>
      <c r="ACW13297" s="60"/>
      <c r="ACX13297" s="60"/>
      <c r="ACY13297" s="60">
        <v>0.87693649902302195</v>
      </c>
      <c r="ACZ13297" s="60"/>
      <c r="ADA13297" s="60"/>
      <c r="ADB13297" s="60"/>
      <c r="ADC13297" s="60"/>
      <c r="ADD13297" s="60"/>
      <c r="ADE13297" s="60"/>
    </row>
    <row r="13298" spans="760:785" x14ac:dyDescent="0.25">
      <c r="ACF13298" s="60"/>
      <c r="ACG13298" s="60"/>
      <c r="ACH13298" s="60"/>
      <c r="ACI13298" s="60"/>
      <c r="ACJ13298" s="60"/>
      <c r="ACK13298" s="60"/>
      <c r="ACL13298" s="60"/>
      <c r="ACM13298" s="60"/>
      <c r="ACN13298" s="60"/>
      <c r="ACO13298" s="60"/>
      <c r="ACP13298" s="60"/>
      <c r="ACQ13298" s="60"/>
      <c r="ACR13298" s="60"/>
      <c r="ACS13298" s="60"/>
      <c r="ACT13298" s="60"/>
      <c r="ACU13298" s="60"/>
      <c r="ACV13298" s="60"/>
      <c r="ACW13298" s="60"/>
      <c r="ACX13298" s="60"/>
      <c r="ACY13298" s="60">
        <v>0.87677231274112699</v>
      </c>
      <c r="ACZ13298" s="60"/>
      <c r="ADA13298" s="60"/>
      <c r="ADB13298" s="60"/>
      <c r="ADC13298" s="60"/>
      <c r="ADD13298" s="60"/>
      <c r="ADE13298" s="60"/>
    </row>
    <row r="13299" spans="760:785" x14ac:dyDescent="0.25">
      <c r="ACF13299" s="60"/>
      <c r="ACG13299" s="60"/>
      <c r="ACH13299" s="60"/>
      <c r="ACI13299" s="60"/>
      <c r="ACJ13299" s="60"/>
      <c r="ACK13299" s="60"/>
      <c r="ACL13299" s="60"/>
      <c r="ACM13299" s="60"/>
      <c r="ACN13299" s="60"/>
      <c r="ACO13299" s="60"/>
      <c r="ACP13299" s="60"/>
      <c r="ACQ13299" s="60"/>
      <c r="ACR13299" s="60"/>
      <c r="ACS13299" s="60"/>
      <c r="ACT13299" s="60"/>
      <c r="ACU13299" s="60"/>
      <c r="ACV13299" s="60"/>
      <c r="ACW13299" s="60"/>
      <c r="ACX13299" s="60"/>
      <c r="ACY13299" s="60">
        <v>0.87664011344038395</v>
      </c>
      <c r="ACZ13299" s="60"/>
      <c r="ADA13299" s="60"/>
      <c r="ADB13299" s="60"/>
      <c r="ADC13299" s="60"/>
      <c r="ADD13299" s="60"/>
      <c r="ADE13299" s="60"/>
    </row>
    <row r="13300" spans="760:785" x14ac:dyDescent="0.25">
      <c r="ACF13300" s="60"/>
      <c r="ACG13300" s="60"/>
      <c r="ACH13300" s="60"/>
      <c r="ACI13300" s="60"/>
      <c r="ACJ13300" s="60"/>
      <c r="ACK13300" s="60"/>
      <c r="ACL13300" s="60"/>
      <c r="ACM13300" s="60"/>
      <c r="ACN13300" s="60"/>
      <c r="ACO13300" s="60"/>
      <c r="ACP13300" s="60"/>
      <c r="ACQ13300" s="60"/>
      <c r="ACR13300" s="60"/>
      <c r="ACS13300" s="60"/>
      <c r="ACT13300" s="60"/>
      <c r="ACU13300" s="60"/>
      <c r="ACV13300" s="60"/>
      <c r="ACW13300" s="60"/>
      <c r="ACX13300" s="60"/>
      <c r="ACY13300" s="60">
        <v>0.87662152311093899</v>
      </c>
      <c r="ACZ13300" s="60"/>
      <c r="ADA13300" s="60"/>
      <c r="ADB13300" s="60"/>
      <c r="ADC13300" s="60"/>
      <c r="ADD13300" s="60"/>
      <c r="ADE13300" s="60"/>
    </row>
    <row r="13301" spans="760:785" x14ac:dyDescent="0.25">
      <c r="ACF13301" s="60"/>
      <c r="ACG13301" s="60"/>
      <c r="ACH13301" s="60"/>
      <c r="ACI13301" s="60"/>
      <c r="ACJ13301" s="60"/>
      <c r="ACK13301" s="60"/>
      <c r="ACL13301" s="60"/>
      <c r="ACM13301" s="60"/>
      <c r="ACN13301" s="60"/>
      <c r="ACO13301" s="60"/>
      <c r="ACP13301" s="60"/>
      <c r="ACQ13301" s="60"/>
      <c r="ACR13301" s="60"/>
      <c r="ACS13301" s="60"/>
      <c r="ACT13301" s="60"/>
      <c r="ACU13301" s="60"/>
      <c r="ACV13301" s="60"/>
      <c r="ACW13301" s="60"/>
      <c r="ACX13301" s="60"/>
      <c r="ACY13301" s="60">
        <v>0.87655389084167601</v>
      </c>
      <c r="ACZ13301" s="60"/>
      <c r="ADA13301" s="60"/>
      <c r="ADB13301" s="60"/>
      <c r="ADC13301" s="60"/>
      <c r="ADD13301" s="60"/>
      <c r="ADE13301" s="60"/>
    </row>
    <row r="13302" spans="760:785" x14ac:dyDescent="0.25">
      <c r="ACF13302" s="60"/>
      <c r="ACG13302" s="60"/>
      <c r="ACH13302" s="60"/>
      <c r="ACI13302" s="60"/>
      <c r="ACJ13302" s="60"/>
      <c r="ACK13302" s="60"/>
      <c r="ACL13302" s="60"/>
      <c r="ACM13302" s="60"/>
      <c r="ACN13302" s="60"/>
      <c r="ACO13302" s="60"/>
      <c r="ACP13302" s="60"/>
      <c r="ACQ13302" s="60"/>
      <c r="ACR13302" s="60"/>
      <c r="ACS13302" s="60"/>
      <c r="ACT13302" s="60"/>
      <c r="ACU13302" s="60"/>
      <c r="ACV13302" s="60"/>
      <c r="ACW13302" s="60"/>
      <c r="ACX13302" s="60"/>
      <c r="ACY13302" s="60">
        <v>0.87652895699123401</v>
      </c>
      <c r="ACZ13302" s="60"/>
      <c r="ADA13302" s="60"/>
      <c r="ADB13302" s="60"/>
      <c r="ADC13302" s="60"/>
      <c r="ADD13302" s="60"/>
      <c r="ADE13302" s="60"/>
    </row>
    <row r="13303" spans="760:785" x14ac:dyDescent="0.25">
      <c r="ACF13303" s="60"/>
      <c r="ACG13303" s="60"/>
      <c r="ACH13303" s="60"/>
      <c r="ACI13303" s="60"/>
      <c r="ACJ13303" s="60"/>
      <c r="ACK13303" s="60"/>
      <c r="ACL13303" s="60"/>
      <c r="ACM13303" s="60"/>
      <c r="ACN13303" s="60"/>
      <c r="ACO13303" s="60"/>
      <c r="ACP13303" s="60"/>
      <c r="ACQ13303" s="60"/>
      <c r="ACR13303" s="60"/>
      <c r="ACS13303" s="60"/>
      <c r="ACT13303" s="60"/>
      <c r="ACU13303" s="60"/>
      <c r="ACV13303" s="60"/>
      <c r="ACW13303" s="60"/>
      <c r="ACX13303" s="60"/>
      <c r="ACY13303" s="60">
        <v>0.87648852238855002</v>
      </c>
      <c r="ACZ13303" s="60"/>
      <c r="ADA13303" s="60"/>
      <c r="ADB13303" s="60"/>
      <c r="ADC13303" s="60"/>
      <c r="ADD13303" s="60"/>
      <c r="ADE13303" s="60"/>
    </row>
    <row r="13304" spans="760:785" x14ac:dyDescent="0.25">
      <c r="ACF13304" s="60"/>
      <c r="ACG13304" s="60"/>
      <c r="ACH13304" s="60"/>
      <c r="ACI13304" s="60"/>
      <c r="ACJ13304" s="60"/>
      <c r="ACK13304" s="60"/>
      <c r="ACL13304" s="60"/>
      <c r="ACM13304" s="60"/>
      <c r="ACN13304" s="60"/>
      <c r="ACO13304" s="60"/>
      <c r="ACP13304" s="60"/>
      <c r="ACQ13304" s="60"/>
      <c r="ACR13304" s="60"/>
      <c r="ACS13304" s="60"/>
      <c r="ACT13304" s="60"/>
      <c r="ACU13304" s="60"/>
      <c r="ACV13304" s="60"/>
      <c r="ACW13304" s="60"/>
      <c r="ACX13304" s="60"/>
      <c r="ACY13304" s="60">
        <v>0.87647314783867603</v>
      </c>
      <c r="ACZ13304" s="60"/>
      <c r="ADA13304" s="60"/>
      <c r="ADB13304" s="60"/>
      <c r="ADC13304" s="60"/>
      <c r="ADD13304" s="60"/>
      <c r="ADE13304" s="60"/>
    </row>
    <row r="13305" spans="760:785" x14ac:dyDescent="0.25">
      <c r="ACF13305" s="60"/>
      <c r="ACG13305" s="60"/>
      <c r="ACH13305" s="60"/>
      <c r="ACI13305" s="60"/>
      <c r="ACJ13305" s="60"/>
      <c r="ACK13305" s="60"/>
      <c r="ACL13305" s="60"/>
      <c r="ACM13305" s="60"/>
      <c r="ACN13305" s="60"/>
      <c r="ACO13305" s="60"/>
      <c r="ACP13305" s="60"/>
      <c r="ACQ13305" s="60"/>
      <c r="ACR13305" s="60"/>
      <c r="ACS13305" s="60"/>
      <c r="ACT13305" s="60"/>
      <c r="ACU13305" s="60"/>
      <c r="ACV13305" s="60"/>
      <c r="ACW13305" s="60"/>
      <c r="ACX13305" s="60"/>
      <c r="ACY13305" s="60">
        <v>0.87642653779255797</v>
      </c>
      <c r="ACZ13305" s="60"/>
      <c r="ADA13305" s="60"/>
      <c r="ADB13305" s="60"/>
      <c r="ADC13305" s="60"/>
      <c r="ADD13305" s="60"/>
      <c r="ADE13305" s="60"/>
    </row>
    <row r="13306" spans="760:785" x14ac:dyDescent="0.25">
      <c r="ACF13306" s="60"/>
      <c r="ACG13306" s="60"/>
      <c r="ACH13306" s="60"/>
      <c r="ACI13306" s="60"/>
      <c r="ACJ13306" s="60"/>
      <c r="ACK13306" s="60"/>
      <c r="ACL13306" s="60"/>
      <c r="ACM13306" s="60"/>
      <c r="ACN13306" s="60"/>
      <c r="ACO13306" s="60"/>
      <c r="ACP13306" s="60"/>
      <c r="ACQ13306" s="60"/>
      <c r="ACR13306" s="60"/>
      <c r="ACS13306" s="60"/>
      <c r="ACT13306" s="60"/>
      <c r="ACU13306" s="60"/>
      <c r="ACV13306" s="60"/>
      <c r="ACW13306" s="60"/>
      <c r="ACX13306" s="60"/>
      <c r="ACY13306" s="60">
        <v>0.87640486977179399</v>
      </c>
      <c r="ACZ13306" s="60"/>
      <c r="ADA13306" s="60"/>
      <c r="ADB13306" s="60"/>
      <c r="ADC13306" s="60"/>
      <c r="ADD13306" s="60"/>
      <c r="ADE13306" s="60"/>
    </row>
    <row r="13307" spans="760:785" x14ac:dyDescent="0.25">
      <c r="ACF13307" s="60"/>
      <c r="ACG13307" s="60"/>
      <c r="ACH13307" s="60"/>
      <c r="ACI13307" s="60"/>
      <c r="ACJ13307" s="60"/>
      <c r="ACK13307" s="60"/>
      <c r="ACL13307" s="60"/>
      <c r="ACM13307" s="60"/>
      <c r="ACN13307" s="60"/>
      <c r="ACO13307" s="60"/>
      <c r="ACP13307" s="60"/>
      <c r="ACQ13307" s="60"/>
      <c r="ACR13307" s="60"/>
      <c r="ACS13307" s="60"/>
      <c r="ACT13307" s="60"/>
      <c r="ACU13307" s="60"/>
      <c r="ACV13307" s="60"/>
      <c r="ACW13307" s="60"/>
      <c r="ACX13307" s="60"/>
      <c r="ACY13307" s="60">
        <v>0.87637852713025099</v>
      </c>
      <c r="ACZ13307" s="60"/>
      <c r="ADA13307" s="60"/>
      <c r="ADB13307" s="60"/>
      <c r="ADC13307" s="60"/>
      <c r="ADD13307" s="60"/>
      <c r="ADE13307" s="60"/>
    </row>
    <row r="13308" spans="760:785" x14ac:dyDescent="0.25">
      <c r="ACF13308" s="60"/>
      <c r="ACG13308" s="60"/>
      <c r="ACH13308" s="60"/>
      <c r="ACI13308" s="60"/>
      <c r="ACJ13308" s="60"/>
      <c r="ACK13308" s="60"/>
      <c r="ACL13308" s="60"/>
      <c r="ACM13308" s="60"/>
      <c r="ACN13308" s="60"/>
      <c r="ACO13308" s="60"/>
      <c r="ACP13308" s="60"/>
      <c r="ACQ13308" s="60"/>
      <c r="ACR13308" s="60"/>
      <c r="ACS13308" s="60"/>
      <c r="ACT13308" s="60"/>
      <c r="ACU13308" s="60"/>
      <c r="ACV13308" s="60"/>
      <c r="ACW13308" s="60"/>
      <c r="ACX13308" s="60"/>
      <c r="ACY13308" s="60">
        <v>0.87624371314552896</v>
      </c>
      <c r="ACZ13308" s="60"/>
      <c r="ADA13308" s="60"/>
      <c r="ADB13308" s="60"/>
      <c r="ADC13308" s="60"/>
      <c r="ADD13308" s="60"/>
      <c r="ADE13308" s="60"/>
    </row>
    <row r="13309" spans="760:785" x14ac:dyDescent="0.25">
      <c r="ACF13309" s="60"/>
      <c r="ACG13309" s="60"/>
      <c r="ACH13309" s="60"/>
      <c r="ACI13309" s="60"/>
      <c r="ACJ13309" s="60"/>
      <c r="ACK13309" s="60"/>
      <c r="ACL13309" s="60"/>
      <c r="ACM13309" s="60"/>
      <c r="ACN13309" s="60"/>
      <c r="ACO13309" s="60"/>
      <c r="ACP13309" s="60"/>
      <c r="ACQ13309" s="60"/>
      <c r="ACR13309" s="60"/>
      <c r="ACS13309" s="60"/>
      <c r="ACT13309" s="60"/>
      <c r="ACU13309" s="60"/>
      <c r="ACV13309" s="60"/>
      <c r="ACW13309" s="60"/>
      <c r="ACX13309" s="60"/>
      <c r="ACY13309" s="60">
        <v>0.87610817565453303</v>
      </c>
      <c r="ACZ13309" s="60"/>
      <c r="ADA13309" s="60"/>
      <c r="ADB13309" s="60"/>
      <c r="ADC13309" s="60"/>
      <c r="ADD13309" s="60"/>
      <c r="ADE13309" s="60"/>
    </row>
    <row r="13310" spans="760:785" x14ac:dyDescent="0.25">
      <c r="ACF13310" s="60"/>
      <c r="ACG13310" s="60"/>
      <c r="ACH13310" s="60"/>
      <c r="ACI13310" s="60"/>
      <c r="ACJ13310" s="60"/>
      <c r="ACK13310" s="60"/>
      <c r="ACL13310" s="60"/>
      <c r="ACM13310" s="60"/>
      <c r="ACN13310" s="60"/>
      <c r="ACO13310" s="60"/>
      <c r="ACP13310" s="60"/>
      <c r="ACQ13310" s="60"/>
      <c r="ACR13310" s="60"/>
      <c r="ACS13310" s="60"/>
      <c r="ACT13310" s="60"/>
      <c r="ACU13310" s="60"/>
      <c r="ACV13310" s="60"/>
      <c r="ACW13310" s="60"/>
      <c r="ACX13310" s="60"/>
      <c r="ACY13310" s="60">
        <v>0.87609393134383096</v>
      </c>
      <c r="ACZ13310" s="60"/>
      <c r="ADA13310" s="60"/>
      <c r="ADB13310" s="60"/>
      <c r="ADC13310" s="60"/>
      <c r="ADD13310" s="60"/>
      <c r="ADE13310" s="60"/>
    </row>
    <row r="13311" spans="760:785" x14ac:dyDescent="0.25">
      <c r="ACF13311" s="60"/>
      <c r="ACG13311" s="60"/>
      <c r="ACH13311" s="60"/>
      <c r="ACI13311" s="60"/>
      <c r="ACJ13311" s="60"/>
      <c r="ACK13311" s="60"/>
      <c r="ACL13311" s="60"/>
      <c r="ACM13311" s="60"/>
      <c r="ACN13311" s="60"/>
      <c r="ACO13311" s="60"/>
      <c r="ACP13311" s="60"/>
      <c r="ACQ13311" s="60"/>
      <c r="ACR13311" s="60"/>
      <c r="ACS13311" s="60"/>
      <c r="ACT13311" s="60"/>
      <c r="ACU13311" s="60"/>
      <c r="ACV13311" s="60"/>
      <c r="ACW13311" s="60"/>
      <c r="ACX13311" s="60"/>
      <c r="ACY13311" s="60">
        <v>0.87606619797503305</v>
      </c>
      <c r="ACZ13311" s="60"/>
      <c r="ADA13311" s="60"/>
      <c r="ADB13311" s="60"/>
      <c r="ADC13311" s="60"/>
      <c r="ADD13311" s="60"/>
      <c r="ADE13311" s="60"/>
    </row>
    <row r="13312" spans="760:785" x14ac:dyDescent="0.25">
      <c r="ACF13312" s="60"/>
      <c r="ACG13312" s="60"/>
      <c r="ACH13312" s="60"/>
      <c r="ACI13312" s="60"/>
      <c r="ACJ13312" s="60"/>
      <c r="ACK13312" s="60"/>
      <c r="ACL13312" s="60"/>
      <c r="ACM13312" s="60"/>
      <c r="ACN13312" s="60"/>
      <c r="ACO13312" s="60"/>
      <c r="ACP13312" s="60"/>
      <c r="ACQ13312" s="60"/>
      <c r="ACR13312" s="60"/>
      <c r="ACS13312" s="60"/>
      <c r="ACT13312" s="60"/>
      <c r="ACU13312" s="60"/>
      <c r="ACV13312" s="60"/>
      <c r="ACW13312" s="60"/>
      <c r="ACX13312" s="60"/>
      <c r="ACY13312" s="60">
        <v>0.87602168089491295</v>
      </c>
      <c r="ACZ13312" s="60"/>
      <c r="ADA13312" s="60"/>
      <c r="ADB13312" s="60"/>
      <c r="ADC13312" s="60"/>
      <c r="ADD13312" s="60"/>
      <c r="ADE13312" s="60"/>
    </row>
    <row r="13313" spans="760:785" x14ac:dyDescent="0.25">
      <c r="ACF13313" s="60"/>
      <c r="ACG13313" s="60"/>
      <c r="ACH13313" s="60"/>
      <c r="ACI13313" s="60"/>
      <c r="ACJ13313" s="60"/>
      <c r="ACK13313" s="60"/>
      <c r="ACL13313" s="60"/>
      <c r="ACM13313" s="60"/>
      <c r="ACN13313" s="60"/>
      <c r="ACO13313" s="60"/>
      <c r="ACP13313" s="60"/>
      <c r="ACQ13313" s="60"/>
      <c r="ACR13313" s="60"/>
      <c r="ACS13313" s="60"/>
      <c r="ACT13313" s="60"/>
      <c r="ACU13313" s="60"/>
      <c r="ACV13313" s="60"/>
      <c r="ACW13313" s="60"/>
      <c r="ACX13313" s="60"/>
      <c r="ACY13313" s="60">
        <v>0.87592864052369701</v>
      </c>
      <c r="ACZ13313" s="60"/>
      <c r="ADA13313" s="60"/>
      <c r="ADB13313" s="60"/>
      <c r="ADC13313" s="60"/>
      <c r="ADD13313" s="60"/>
      <c r="ADE13313" s="60"/>
    </row>
    <row r="13314" spans="760:785" x14ac:dyDescent="0.25">
      <c r="ACF13314" s="60"/>
      <c r="ACG13314" s="60"/>
      <c r="ACH13314" s="60"/>
      <c r="ACI13314" s="60"/>
      <c r="ACJ13314" s="60"/>
      <c r="ACK13314" s="60"/>
      <c r="ACL13314" s="60"/>
      <c r="ACM13314" s="60"/>
      <c r="ACN13314" s="60"/>
      <c r="ACO13314" s="60"/>
      <c r="ACP13314" s="60"/>
      <c r="ACQ13314" s="60"/>
      <c r="ACR13314" s="60"/>
      <c r="ACS13314" s="60"/>
      <c r="ACT13314" s="60"/>
      <c r="ACU13314" s="60"/>
      <c r="ACV13314" s="60"/>
      <c r="ACW13314" s="60"/>
      <c r="ACX13314" s="60"/>
      <c r="ACY13314" s="60">
        <v>0.87583181668222698</v>
      </c>
      <c r="ACZ13314" s="60"/>
      <c r="ADA13314" s="60"/>
      <c r="ADB13314" s="60"/>
      <c r="ADC13314" s="60"/>
      <c r="ADD13314" s="60"/>
      <c r="ADE13314" s="60"/>
    </row>
    <row r="13315" spans="760:785" x14ac:dyDescent="0.25">
      <c r="ACF13315" s="60"/>
      <c r="ACG13315" s="60"/>
      <c r="ACH13315" s="60"/>
      <c r="ACI13315" s="60"/>
      <c r="ACJ13315" s="60"/>
      <c r="ACK13315" s="60"/>
      <c r="ACL13315" s="60"/>
      <c r="ACM13315" s="60"/>
      <c r="ACN13315" s="60"/>
      <c r="ACO13315" s="60"/>
      <c r="ACP13315" s="60"/>
      <c r="ACQ13315" s="60"/>
      <c r="ACR13315" s="60"/>
      <c r="ACS13315" s="60"/>
      <c r="ACT13315" s="60"/>
      <c r="ACU13315" s="60"/>
      <c r="ACV13315" s="60"/>
      <c r="ACW13315" s="60"/>
      <c r="ACX13315" s="60"/>
      <c r="ACY13315" s="60">
        <v>0.87575728627103899</v>
      </c>
      <c r="ACZ13315" s="60"/>
      <c r="ADA13315" s="60"/>
      <c r="ADB13315" s="60"/>
      <c r="ADC13315" s="60"/>
      <c r="ADD13315" s="60"/>
      <c r="ADE13315" s="60"/>
    </row>
    <row r="13316" spans="760:785" x14ac:dyDescent="0.25">
      <c r="ACF13316" s="60"/>
      <c r="ACG13316" s="60"/>
      <c r="ACH13316" s="60"/>
      <c r="ACI13316" s="60"/>
      <c r="ACJ13316" s="60"/>
      <c r="ACK13316" s="60"/>
      <c r="ACL13316" s="60"/>
      <c r="ACM13316" s="60"/>
      <c r="ACN13316" s="60"/>
      <c r="ACO13316" s="60"/>
      <c r="ACP13316" s="60"/>
      <c r="ACQ13316" s="60"/>
      <c r="ACR13316" s="60"/>
      <c r="ACS13316" s="60"/>
      <c r="ACT13316" s="60"/>
      <c r="ACU13316" s="60"/>
      <c r="ACV13316" s="60"/>
      <c r="ACW13316" s="60"/>
      <c r="ACX13316" s="60"/>
      <c r="ACY13316" s="60">
        <v>0.875723476894257</v>
      </c>
      <c r="ACZ13316" s="60"/>
      <c r="ADA13316" s="60"/>
      <c r="ADB13316" s="60"/>
      <c r="ADC13316" s="60"/>
      <c r="ADD13316" s="60"/>
      <c r="ADE13316" s="60"/>
    </row>
    <row r="13317" spans="760:785" x14ac:dyDescent="0.25">
      <c r="ACF13317" s="60"/>
      <c r="ACG13317" s="60"/>
      <c r="ACH13317" s="60"/>
      <c r="ACI13317" s="60"/>
      <c r="ACJ13317" s="60"/>
      <c r="ACK13317" s="60"/>
      <c r="ACL13317" s="60"/>
      <c r="ACM13317" s="60"/>
      <c r="ACN13317" s="60"/>
      <c r="ACO13317" s="60"/>
      <c r="ACP13317" s="60"/>
      <c r="ACQ13317" s="60"/>
      <c r="ACR13317" s="60"/>
      <c r="ACS13317" s="60"/>
      <c r="ACT13317" s="60"/>
      <c r="ACU13317" s="60"/>
      <c r="ACV13317" s="60"/>
      <c r="ACW13317" s="60"/>
      <c r="ACX13317" s="60"/>
      <c r="ACY13317" s="60">
        <v>0.87561735317448497</v>
      </c>
      <c r="ACZ13317" s="60"/>
      <c r="ADA13317" s="60"/>
      <c r="ADB13317" s="60"/>
      <c r="ADC13317" s="60"/>
      <c r="ADD13317" s="60"/>
      <c r="ADE13317" s="60"/>
    </row>
    <row r="13318" spans="760:785" x14ac:dyDescent="0.25">
      <c r="ACF13318" s="60"/>
      <c r="ACG13318" s="60"/>
      <c r="ACH13318" s="60"/>
      <c r="ACI13318" s="60"/>
      <c r="ACJ13318" s="60"/>
      <c r="ACK13318" s="60"/>
      <c r="ACL13318" s="60"/>
      <c r="ACM13318" s="60"/>
      <c r="ACN13318" s="60"/>
      <c r="ACO13318" s="60"/>
      <c r="ACP13318" s="60"/>
      <c r="ACQ13318" s="60"/>
      <c r="ACR13318" s="60"/>
      <c r="ACS13318" s="60"/>
      <c r="ACT13318" s="60"/>
      <c r="ACU13318" s="60"/>
      <c r="ACV13318" s="60"/>
      <c r="ACW13318" s="60"/>
      <c r="ACX13318" s="60"/>
      <c r="ACY13318" s="60">
        <v>0.87557314838524902</v>
      </c>
      <c r="ACZ13318" s="60"/>
      <c r="ADA13318" s="60"/>
      <c r="ADB13318" s="60"/>
      <c r="ADC13318" s="60"/>
      <c r="ADD13318" s="60"/>
      <c r="ADE13318" s="60"/>
    </row>
    <row r="13319" spans="760:785" x14ac:dyDescent="0.25">
      <c r="ACF13319" s="60"/>
      <c r="ACG13319" s="60"/>
      <c r="ACH13319" s="60"/>
      <c r="ACI13319" s="60"/>
      <c r="ACJ13319" s="60"/>
      <c r="ACK13319" s="60"/>
      <c r="ACL13319" s="60"/>
      <c r="ACM13319" s="60"/>
      <c r="ACN13319" s="60"/>
      <c r="ACO13319" s="60"/>
      <c r="ACP13319" s="60"/>
      <c r="ACQ13319" s="60"/>
      <c r="ACR13319" s="60"/>
      <c r="ACS13319" s="60"/>
      <c r="ACT13319" s="60"/>
      <c r="ACU13319" s="60"/>
      <c r="ACV13319" s="60"/>
      <c r="ACW13319" s="60"/>
      <c r="ACX13319" s="60"/>
      <c r="ACY13319" s="60">
        <v>0.87553741728409995</v>
      </c>
      <c r="ACZ13319" s="60"/>
      <c r="ADA13319" s="60"/>
      <c r="ADB13319" s="60"/>
      <c r="ADC13319" s="60"/>
      <c r="ADD13319" s="60"/>
      <c r="ADE13319" s="60"/>
    </row>
    <row r="13320" spans="760:785" x14ac:dyDescent="0.25">
      <c r="ACF13320" s="60"/>
      <c r="ACG13320" s="60"/>
      <c r="ACH13320" s="60"/>
      <c r="ACI13320" s="60"/>
      <c r="ACJ13320" s="60"/>
      <c r="ACK13320" s="60"/>
      <c r="ACL13320" s="60"/>
      <c r="ACM13320" s="60"/>
      <c r="ACN13320" s="60"/>
      <c r="ACO13320" s="60"/>
      <c r="ACP13320" s="60"/>
      <c r="ACQ13320" s="60"/>
      <c r="ACR13320" s="60"/>
      <c r="ACS13320" s="60"/>
      <c r="ACT13320" s="60"/>
      <c r="ACU13320" s="60"/>
      <c r="ACV13320" s="60"/>
      <c r="ACW13320" s="60"/>
      <c r="ACX13320" s="60"/>
      <c r="ACY13320" s="60">
        <v>0.87553285884435506</v>
      </c>
      <c r="ACZ13320" s="60"/>
      <c r="ADA13320" s="60"/>
      <c r="ADB13320" s="60"/>
      <c r="ADC13320" s="60"/>
      <c r="ADD13320" s="60"/>
      <c r="ADE13320" s="60"/>
    </row>
    <row r="13321" spans="760:785" x14ac:dyDescent="0.25">
      <c r="ACF13321" s="60"/>
      <c r="ACG13321" s="60"/>
      <c r="ACH13321" s="60"/>
      <c r="ACI13321" s="60"/>
      <c r="ACJ13321" s="60"/>
      <c r="ACK13321" s="60"/>
      <c r="ACL13321" s="60"/>
      <c r="ACM13321" s="60"/>
      <c r="ACN13321" s="60"/>
      <c r="ACO13321" s="60"/>
      <c r="ACP13321" s="60"/>
      <c r="ACQ13321" s="60"/>
      <c r="ACR13321" s="60"/>
      <c r="ACS13321" s="60"/>
      <c r="ACT13321" s="60"/>
      <c r="ACU13321" s="60"/>
      <c r="ACV13321" s="60"/>
      <c r="ACW13321" s="60"/>
      <c r="ACX13321" s="60"/>
      <c r="ACY13321" s="60">
        <v>0.87542331333039702</v>
      </c>
      <c r="ACZ13321" s="60"/>
      <c r="ADA13321" s="60"/>
      <c r="ADB13321" s="60"/>
      <c r="ADC13321" s="60"/>
      <c r="ADD13321" s="60"/>
      <c r="ADE13321" s="60"/>
    </row>
    <row r="13322" spans="760:785" x14ac:dyDescent="0.25">
      <c r="ACF13322" s="60"/>
      <c r="ACG13322" s="60"/>
      <c r="ACH13322" s="60"/>
      <c r="ACI13322" s="60"/>
      <c r="ACJ13322" s="60"/>
      <c r="ACK13322" s="60"/>
      <c r="ACL13322" s="60"/>
      <c r="ACM13322" s="60"/>
      <c r="ACN13322" s="60"/>
      <c r="ACO13322" s="60"/>
      <c r="ACP13322" s="60"/>
      <c r="ACQ13322" s="60"/>
      <c r="ACR13322" s="60"/>
      <c r="ACS13322" s="60"/>
      <c r="ACT13322" s="60"/>
      <c r="ACU13322" s="60"/>
      <c r="ACV13322" s="60"/>
      <c r="ACW13322" s="60"/>
      <c r="ACX13322" s="60"/>
      <c r="ACY13322" s="60">
        <v>0.87527159347885297</v>
      </c>
      <c r="ACZ13322" s="60"/>
      <c r="ADA13322" s="60"/>
      <c r="ADB13322" s="60"/>
      <c r="ADC13322" s="60"/>
      <c r="ADD13322" s="60"/>
      <c r="ADE13322" s="60"/>
    </row>
    <row r="13323" spans="760:785" x14ac:dyDescent="0.25">
      <c r="ACF13323" s="60"/>
      <c r="ACG13323" s="60"/>
      <c r="ACH13323" s="60"/>
      <c r="ACI13323" s="60"/>
      <c r="ACJ13323" s="60"/>
      <c r="ACK13323" s="60"/>
      <c r="ACL13323" s="60"/>
      <c r="ACM13323" s="60"/>
      <c r="ACN13323" s="60"/>
      <c r="ACO13323" s="60"/>
      <c r="ACP13323" s="60"/>
      <c r="ACQ13323" s="60"/>
      <c r="ACR13323" s="60"/>
      <c r="ACS13323" s="60"/>
      <c r="ACT13323" s="60"/>
      <c r="ACU13323" s="60"/>
      <c r="ACV13323" s="60"/>
      <c r="ACW13323" s="60"/>
      <c r="ACX13323" s="60"/>
      <c r="ACY13323" s="60">
        <v>0.87507179473830099</v>
      </c>
      <c r="ACZ13323" s="60"/>
      <c r="ADA13323" s="60"/>
      <c r="ADB13323" s="60"/>
      <c r="ADC13323" s="60"/>
      <c r="ADD13323" s="60"/>
      <c r="ADE13323" s="60"/>
    </row>
    <row r="13324" spans="760:785" x14ac:dyDescent="0.25">
      <c r="ACF13324" s="60"/>
      <c r="ACG13324" s="60"/>
      <c r="ACH13324" s="60"/>
      <c r="ACI13324" s="60"/>
      <c r="ACJ13324" s="60"/>
      <c r="ACK13324" s="60"/>
      <c r="ACL13324" s="60"/>
      <c r="ACM13324" s="60"/>
      <c r="ACN13324" s="60"/>
      <c r="ACO13324" s="60"/>
      <c r="ACP13324" s="60"/>
      <c r="ACQ13324" s="60"/>
      <c r="ACR13324" s="60"/>
      <c r="ACS13324" s="60"/>
      <c r="ACT13324" s="60"/>
      <c r="ACU13324" s="60"/>
      <c r="ACV13324" s="60"/>
      <c r="ACW13324" s="60"/>
      <c r="ACX13324" s="60"/>
      <c r="ACY13324" s="60">
        <v>0.875068158147427</v>
      </c>
      <c r="ACZ13324" s="60"/>
      <c r="ADA13324" s="60"/>
      <c r="ADB13324" s="60"/>
      <c r="ADC13324" s="60"/>
      <c r="ADD13324" s="60"/>
      <c r="ADE13324" s="60"/>
    </row>
    <row r="13325" spans="760:785" x14ac:dyDescent="0.25">
      <c r="ACF13325" s="60"/>
      <c r="ACG13325" s="60"/>
      <c r="ACH13325" s="60"/>
      <c r="ACI13325" s="60"/>
      <c r="ACJ13325" s="60"/>
      <c r="ACK13325" s="60"/>
      <c r="ACL13325" s="60"/>
      <c r="ACM13325" s="60"/>
      <c r="ACN13325" s="60"/>
      <c r="ACO13325" s="60"/>
      <c r="ACP13325" s="60"/>
      <c r="ACQ13325" s="60"/>
      <c r="ACR13325" s="60"/>
      <c r="ACS13325" s="60"/>
      <c r="ACT13325" s="60"/>
      <c r="ACU13325" s="60"/>
      <c r="ACV13325" s="60"/>
      <c r="ACW13325" s="60"/>
      <c r="ACX13325" s="60"/>
      <c r="ACY13325" s="60">
        <v>0.87506443152958202</v>
      </c>
      <c r="ACZ13325" s="60"/>
      <c r="ADA13325" s="60"/>
      <c r="ADB13325" s="60"/>
      <c r="ADC13325" s="60"/>
      <c r="ADD13325" s="60"/>
      <c r="ADE13325" s="60"/>
    </row>
    <row r="13326" spans="760:785" x14ac:dyDescent="0.25">
      <c r="ACF13326" s="60"/>
      <c r="ACG13326" s="60"/>
      <c r="ACH13326" s="60"/>
      <c r="ACI13326" s="60"/>
      <c r="ACJ13326" s="60"/>
      <c r="ACK13326" s="60"/>
      <c r="ACL13326" s="60"/>
      <c r="ACM13326" s="60"/>
      <c r="ACN13326" s="60"/>
      <c r="ACO13326" s="60"/>
      <c r="ACP13326" s="60"/>
      <c r="ACQ13326" s="60"/>
      <c r="ACR13326" s="60"/>
      <c r="ACS13326" s="60"/>
      <c r="ACT13326" s="60"/>
      <c r="ACU13326" s="60"/>
      <c r="ACV13326" s="60"/>
      <c r="ACW13326" s="60"/>
      <c r="ACX13326" s="60"/>
      <c r="ACY13326" s="60">
        <v>0.87502129363388703</v>
      </c>
      <c r="ACZ13326" s="60"/>
      <c r="ADA13326" s="60"/>
      <c r="ADB13326" s="60"/>
      <c r="ADC13326" s="60"/>
      <c r="ADD13326" s="60"/>
      <c r="ADE13326" s="60"/>
    </row>
    <row r="13327" spans="760:785" x14ac:dyDescent="0.25">
      <c r="ACF13327" s="60"/>
      <c r="ACG13327" s="60"/>
      <c r="ACH13327" s="60"/>
      <c r="ACI13327" s="60"/>
      <c r="ACJ13327" s="60"/>
      <c r="ACK13327" s="60"/>
      <c r="ACL13327" s="60"/>
      <c r="ACM13327" s="60"/>
      <c r="ACN13327" s="60"/>
      <c r="ACO13327" s="60"/>
      <c r="ACP13327" s="60"/>
      <c r="ACQ13327" s="60"/>
      <c r="ACR13327" s="60"/>
      <c r="ACS13327" s="60"/>
      <c r="ACT13327" s="60"/>
      <c r="ACU13327" s="60"/>
      <c r="ACV13327" s="60"/>
      <c r="ACW13327" s="60"/>
      <c r="ACX13327" s="60"/>
      <c r="ACY13327" s="60">
        <v>0.874993291298094</v>
      </c>
      <c r="ACZ13327" s="60"/>
      <c r="ADA13327" s="60"/>
      <c r="ADB13327" s="60"/>
      <c r="ADC13327" s="60"/>
      <c r="ADD13327" s="60"/>
      <c r="ADE13327" s="60"/>
    </row>
    <row r="13328" spans="760:785" x14ac:dyDescent="0.25">
      <c r="ACF13328" s="60"/>
      <c r="ACG13328" s="60"/>
      <c r="ACH13328" s="60"/>
      <c r="ACI13328" s="60"/>
      <c r="ACJ13328" s="60"/>
      <c r="ACK13328" s="60"/>
      <c r="ACL13328" s="60"/>
      <c r="ACM13328" s="60"/>
      <c r="ACN13328" s="60"/>
      <c r="ACO13328" s="60"/>
      <c r="ACP13328" s="60"/>
      <c r="ACQ13328" s="60"/>
      <c r="ACR13328" s="60"/>
      <c r="ACS13328" s="60"/>
      <c r="ACT13328" s="60"/>
      <c r="ACU13328" s="60"/>
      <c r="ACV13328" s="60"/>
      <c r="ACW13328" s="60"/>
      <c r="ACX13328" s="60"/>
      <c r="ACY13328" s="60">
        <v>0.87492912144659996</v>
      </c>
      <c r="ACZ13328" s="60"/>
      <c r="ADA13328" s="60"/>
      <c r="ADB13328" s="60"/>
      <c r="ADC13328" s="60"/>
      <c r="ADD13328" s="60"/>
      <c r="ADE13328" s="60"/>
    </row>
    <row r="13329" spans="760:785" x14ac:dyDescent="0.25">
      <c r="ACF13329" s="60"/>
      <c r="ACG13329" s="60"/>
      <c r="ACH13329" s="60"/>
      <c r="ACI13329" s="60"/>
      <c r="ACJ13329" s="60"/>
      <c r="ACK13329" s="60"/>
      <c r="ACL13329" s="60"/>
      <c r="ACM13329" s="60"/>
      <c r="ACN13329" s="60"/>
      <c r="ACO13329" s="60"/>
      <c r="ACP13329" s="60"/>
      <c r="ACQ13329" s="60"/>
      <c r="ACR13329" s="60"/>
      <c r="ACS13329" s="60"/>
      <c r="ACT13329" s="60"/>
      <c r="ACU13329" s="60"/>
      <c r="ACV13329" s="60"/>
      <c r="ACW13329" s="60"/>
      <c r="ACX13329" s="60"/>
      <c r="ACY13329" s="60">
        <v>0.87492392066546798</v>
      </c>
      <c r="ACZ13329" s="60"/>
      <c r="ADA13329" s="60"/>
      <c r="ADB13329" s="60"/>
      <c r="ADC13329" s="60"/>
      <c r="ADD13329" s="60"/>
      <c r="ADE13329" s="60"/>
    </row>
    <row r="13330" spans="760:785" x14ac:dyDescent="0.25">
      <c r="ACF13330" s="60"/>
      <c r="ACG13330" s="60"/>
      <c r="ACH13330" s="60"/>
      <c r="ACI13330" s="60"/>
      <c r="ACJ13330" s="60"/>
      <c r="ACK13330" s="60"/>
      <c r="ACL13330" s="60"/>
      <c r="ACM13330" s="60"/>
      <c r="ACN13330" s="60"/>
      <c r="ACO13330" s="60"/>
      <c r="ACP13330" s="60"/>
      <c r="ACQ13330" s="60"/>
      <c r="ACR13330" s="60"/>
      <c r="ACS13330" s="60"/>
      <c r="ACT13330" s="60"/>
      <c r="ACU13330" s="60"/>
      <c r="ACV13330" s="60"/>
      <c r="ACW13330" s="60"/>
      <c r="ACX13330" s="60"/>
      <c r="ACY13330" s="60">
        <v>0.87485729789428501</v>
      </c>
      <c r="ACZ13330" s="60"/>
      <c r="ADA13330" s="60"/>
      <c r="ADB13330" s="60"/>
      <c r="ADC13330" s="60"/>
      <c r="ADD13330" s="60"/>
      <c r="ADE13330" s="60"/>
    </row>
    <row r="13331" spans="760:785" x14ac:dyDescent="0.25">
      <c r="ACF13331" s="60"/>
      <c r="ACG13331" s="60"/>
      <c r="ACH13331" s="60"/>
      <c r="ACI13331" s="60"/>
      <c r="ACJ13331" s="60"/>
      <c r="ACK13331" s="60"/>
      <c r="ACL13331" s="60"/>
      <c r="ACM13331" s="60"/>
      <c r="ACN13331" s="60"/>
      <c r="ACO13331" s="60"/>
      <c r="ACP13331" s="60"/>
      <c r="ACQ13331" s="60"/>
      <c r="ACR13331" s="60"/>
      <c r="ACS13331" s="60"/>
      <c r="ACT13331" s="60"/>
      <c r="ACU13331" s="60"/>
      <c r="ACV13331" s="60"/>
      <c r="ACW13331" s="60"/>
      <c r="ACX13331" s="60"/>
      <c r="ACY13331" s="60">
        <v>0.87478662284352304</v>
      </c>
      <c r="ACZ13331" s="60"/>
      <c r="ADA13331" s="60"/>
      <c r="ADB13331" s="60"/>
      <c r="ADC13331" s="60"/>
      <c r="ADD13331" s="60"/>
      <c r="ADE13331" s="60"/>
    </row>
    <row r="13332" spans="760:785" x14ac:dyDescent="0.25">
      <c r="ACF13332" s="60"/>
      <c r="ACG13332" s="60"/>
      <c r="ACH13332" s="60"/>
      <c r="ACI13332" s="60"/>
      <c r="ACJ13332" s="60"/>
      <c r="ACK13332" s="60"/>
      <c r="ACL13332" s="60"/>
      <c r="ACM13332" s="60"/>
      <c r="ACN13332" s="60"/>
      <c r="ACO13332" s="60"/>
      <c r="ACP13332" s="60"/>
      <c r="ACQ13332" s="60"/>
      <c r="ACR13332" s="60"/>
      <c r="ACS13332" s="60"/>
      <c r="ACT13332" s="60"/>
      <c r="ACU13332" s="60"/>
      <c r="ACV13332" s="60"/>
      <c r="ACW13332" s="60"/>
      <c r="ACX13332" s="60"/>
      <c r="ACY13332" s="60">
        <v>0.87476628178384297</v>
      </c>
      <c r="ACZ13332" s="60"/>
      <c r="ADA13332" s="60"/>
      <c r="ADB13332" s="60"/>
      <c r="ADC13332" s="60"/>
      <c r="ADD13332" s="60"/>
      <c r="ADE13332" s="60"/>
    </row>
    <row r="13333" spans="760:785" x14ac:dyDescent="0.25">
      <c r="ACF13333" s="60"/>
      <c r="ACG13333" s="60"/>
      <c r="ACH13333" s="60"/>
      <c r="ACI13333" s="60"/>
      <c r="ACJ13333" s="60"/>
      <c r="ACK13333" s="60"/>
      <c r="ACL13333" s="60"/>
      <c r="ACM13333" s="60"/>
      <c r="ACN13333" s="60"/>
      <c r="ACO13333" s="60"/>
      <c r="ACP13333" s="60"/>
      <c r="ACQ13333" s="60"/>
      <c r="ACR13333" s="60"/>
      <c r="ACS13333" s="60"/>
      <c r="ACT13333" s="60"/>
      <c r="ACU13333" s="60"/>
      <c r="ACV13333" s="60"/>
      <c r="ACW13333" s="60"/>
      <c r="ACX13333" s="60"/>
      <c r="ACY13333" s="60">
        <v>0.87473075491838403</v>
      </c>
      <c r="ACZ13333" s="60"/>
      <c r="ADA13333" s="60"/>
      <c r="ADB13333" s="60"/>
      <c r="ADC13333" s="60"/>
      <c r="ADD13333" s="60"/>
      <c r="ADE13333" s="60"/>
    </row>
    <row r="13334" spans="760:785" x14ac:dyDescent="0.25">
      <c r="ACF13334" s="60"/>
      <c r="ACG13334" s="60"/>
      <c r="ACH13334" s="60"/>
      <c r="ACI13334" s="60"/>
      <c r="ACJ13334" s="60"/>
      <c r="ACK13334" s="60"/>
      <c r="ACL13334" s="60"/>
      <c r="ACM13334" s="60"/>
      <c r="ACN13334" s="60"/>
      <c r="ACO13334" s="60"/>
      <c r="ACP13334" s="60"/>
      <c r="ACQ13334" s="60"/>
      <c r="ACR13334" s="60"/>
      <c r="ACS13334" s="60"/>
      <c r="ACT13334" s="60"/>
      <c r="ACU13334" s="60"/>
      <c r="ACV13334" s="60"/>
      <c r="ACW13334" s="60"/>
      <c r="ACX13334" s="60"/>
      <c r="ACY13334" s="60">
        <v>0.87461408998103995</v>
      </c>
      <c r="ACZ13334" s="60"/>
      <c r="ADA13334" s="60"/>
      <c r="ADB13334" s="60"/>
      <c r="ADC13334" s="60"/>
      <c r="ADD13334" s="60"/>
      <c r="ADE13334" s="60"/>
    </row>
    <row r="13335" spans="760:785" x14ac:dyDescent="0.25">
      <c r="ACF13335" s="60"/>
      <c r="ACG13335" s="60"/>
      <c r="ACH13335" s="60"/>
      <c r="ACI13335" s="60"/>
      <c r="ACJ13335" s="60"/>
      <c r="ACK13335" s="60"/>
      <c r="ACL13335" s="60"/>
      <c r="ACM13335" s="60"/>
      <c r="ACN13335" s="60"/>
      <c r="ACO13335" s="60"/>
      <c r="ACP13335" s="60"/>
      <c r="ACQ13335" s="60"/>
      <c r="ACR13335" s="60"/>
      <c r="ACS13335" s="60"/>
      <c r="ACT13335" s="60"/>
      <c r="ACU13335" s="60"/>
      <c r="ACV13335" s="60"/>
      <c r="ACW13335" s="60"/>
      <c r="ACX13335" s="60"/>
      <c r="ACY13335" s="60">
        <v>0.87450234863391396</v>
      </c>
      <c r="ACZ13335" s="60"/>
      <c r="ADA13335" s="60"/>
      <c r="ADB13335" s="60"/>
      <c r="ADC13335" s="60"/>
      <c r="ADD13335" s="60"/>
      <c r="ADE13335" s="60"/>
    </row>
    <row r="13336" spans="760:785" x14ac:dyDescent="0.25">
      <c r="ACF13336" s="60"/>
      <c r="ACG13336" s="60"/>
      <c r="ACH13336" s="60"/>
      <c r="ACI13336" s="60"/>
      <c r="ACJ13336" s="60"/>
      <c r="ACK13336" s="60"/>
      <c r="ACL13336" s="60"/>
      <c r="ACM13336" s="60"/>
      <c r="ACN13336" s="60"/>
      <c r="ACO13336" s="60"/>
      <c r="ACP13336" s="60"/>
      <c r="ACQ13336" s="60"/>
      <c r="ACR13336" s="60"/>
      <c r="ACS13336" s="60"/>
      <c r="ACT13336" s="60"/>
      <c r="ACU13336" s="60"/>
      <c r="ACV13336" s="60"/>
      <c r="ACW13336" s="60"/>
      <c r="ACX13336" s="60"/>
      <c r="ACY13336" s="60">
        <v>0.87429567265102404</v>
      </c>
      <c r="ACZ13336" s="60"/>
      <c r="ADA13336" s="60"/>
      <c r="ADB13336" s="60"/>
      <c r="ADC13336" s="60"/>
      <c r="ADD13336" s="60"/>
      <c r="ADE13336" s="60"/>
    </row>
    <row r="13337" spans="760:785" x14ac:dyDescent="0.25">
      <c r="ACF13337" s="60"/>
      <c r="ACG13337" s="60"/>
      <c r="ACH13337" s="60"/>
      <c r="ACI13337" s="60"/>
      <c r="ACJ13337" s="60"/>
      <c r="ACK13337" s="60"/>
      <c r="ACL13337" s="60"/>
      <c r="ACM13337" s="60"/>
      <c r="ACN13337" s="60"/>
      <c r="ACO13337" s="60"/>
      <c r="ACP13337" s="60"/>
      <c r="ACQ13337" s="60"/>
      <c r="ACR13337" s="60"/>
      <c r="ACS13337" s="60"/>
      <c r="ACT13337" s="60"/>
      <c r="ACU13337" s="60"/>
      <c r="ACV13337" s="60"/>
      <c r="ACW13337" s="60"/>
      <c r="ACX13337" s="60"/>
      <c r="ACY13337" s="60">
        <v>0.87422219009699298</v>
      </c>
      <c r="ACZ13337" s="60"/>
      <c r="ADA13337" s="60"/>
      <c r="ADB13337" s="60"/>
      <c r="ADC13337" s="60"/>
      <c r="ADD13337" s="60"/>
      <c r="ADE13337" s="60"/>
    </row>
    <row r="13338" spans="760:785" x14ac:dyDescent="0.25">
      <c r="ACF13338" s="60"/>
      <c r="ACG13338" s="60"/>
      <c r="ACH13338" s="60"/>
      <c r="ACI13338" s="60"/>
      <c r="ACJ13338" s="60"/>
      <c r="ACK13338" s="60"/>
      <c r="ACL13338" s="60"/>
      <c r="ACM13338" s="60"/>
      <c r="ACN13338" s="60"/>
      <c r="ACO13338" s="60"/>
      <c r="ACP13338" s="60"/>
      <c r="ACQ13338" s="60"/>
      <c r="ACR13338" s="60"/>
      <c r="ACS13338" s="60"/>
      <c r="ACT13338" s="60"/>
      <c r="ACU13338" s="60"/>
      <c r="ACV13338" s="60"/>
      <c r="ACW13338" s="60"/>
      <c r="ACX13338" s="60"/>
      <c r="ACY13338" s="60">
        <v>0.874160374132671</v>
      </c>
      <c r="ACZ13338" s="60"/>
      <c r="ADA13338" s="60"/>
      <c r="ADB13338" s="60"/>
      <c r="ADC13338" s="60"/>
      <c r="ADD13338" s="60"/>
      <c r="ADE13338" s="60"/>
    </row>
    <row r="13339" spans="760:785" x14ac:dyDescent="0.25">
      <c r="ACF13339" s="60"/>
      <c r="ACG13339" s="60"/>
      <c r="ACH13339" s="60"/>
      <c r="ACI13339" s="60"/>
      <c r="ACJ13339" s="60"/>
      <c r="ACK13339" s="60"/>
      <c r="ACL13339" s="60"/>
      <c r="ACM13339" s="60"/>
      <c r="ACN13339" s="60"/>
      <c r="ACO13339" s="60"/>
      <c r="ACP13339" s="60"/>
      <c r="ACQ13339" s="60"/>
      <c r="ACR13339" s="60"/>
      <c r="ACS13339" s="60"/>
      <c r="ACT13339" s="60"/>
      <c r="ACU13339" s="60"/>
      <c r="ACV13339" s="60"/>
      <c r="ACW13339" s="60"/>
      <c r="ACX13339" s="60"/>
      <c r="ACY13339" s="60">
        <v>0.87408682525457204</v>
      </c>
      <c r="ACZ13339" s="60"/>
      <c r="ADA13339" s="60"/>
      <c r="ADB13339" s="60"/>
      <c r="ADC13339" s="60"/>
      <c r="ADD13339" s="60"/>
      <c r="ADE13339" s="60"/>
    </row>
    <row r="13340" spans="760:785" x14ac:dyDescent="0.25">
      <c r="ACF13340" s="60"/>
      <c r="ACG13340" s="60"/>
      <c r="ACH13340" s="60"/>
      <c r="ACI13340" s="60"/>
      <c r="ACJ13340" s="60"/>
      <c r="ACK13340" s="60"/>
      <c r="ACL13340" s="60"/>
      <c r="ACM13340" s="60"/>
      <c r="ACN13340" s="60"/>
      <c r="ACO13340" s="60"/>
      <c r="ACP13340" s="60"/>
      <c r="ACQ13340" s="60"/>
      <c r="ACR13340" s="60"/>
      <c r="ACS13340" s="60"/>
      <c r="ACT13340" s="60"/>
      <c r="ACU13340" s="60"/>
      <c r="ACV13340" s="60"/>
      <c r="ACW13340" s="60"/>
      <c r="ACX13340" s="60"/>
      <c r="ACY13340" s="60">
        <v>0.874069142205538</v>
      </c>
      <c r="ACZ13340" s="60"/>
      <c r="ADA13340" s="60"/>
      <c r="ADB13340" s="60"/>
      <c r="ADC13340" s="60"/>
      <c r="ADD13340" s="60"/>
      <c r="ADE13340" s="60"/>
    </row>
    <row r="13341" spans="760:785" x14ac:dyDescent="0.25">
      <c r="ACF13341" s="60"/>
      <c r="ACG13341" s="60"/>
      <c r="ACH13341" s="60"/>
      <c r="ACI13341" s="60"/>
      <c r="ACJ13341" s="60"/>
      <c r="ACK13341" s="60"/>
      <c r="ACL13341" s="60"/>
      <c r="ACM13341" s="60"/>
      <c r="ACN13341" s="60"/>
      <c r="ACO13341" s="60"/>
      <c r="ACP13341" s="60"/>
      <c r="ACQ13341" s="60"/>
      <c r="ACR13341" s="60"/>
      <c r="ACS13341" s="60"/>
      <c r="ACT13341" s="60"/>
      <c r="ACU13341" s="60"/>
      <c r="ACV13341" s="60"/>
      <c r="ACW13341" s="60"/>
      <c r="ACX13341" s="60"/>
      <c r="ACY13341" s="60">
        <v>0.87401769381274996</v>
      </c>
      <c r="ACZ13341" s="60"/>
      <c r="ADA13341" s="60"/>
      <c r="ADB13341" s="60"/>
      <c r="ADC13341" s="60"/>
      <c r="ADD13341" s="60"/>
      <c r="ADE13341" s="60"/>
    </row>
    <row r="13342" spans="760:785" x14ac:dyDescent="0.25">
      <c r="ACF13342" s="60"/>
      <c r="ACG13342" s="60"/>
      <c r="ACH13342" s="60"/>
      <c r="ACI13342" s="60"/>
      <c r="ACJ13342" s="60"/>
      <c r="ACK13342" s="60"/>
      <c r="ACL13342" s="60"/>
      <c r="ACM13342" s="60"/>
      <c r="ACN13342" s="60"/>
      <c r="ACO13342" s="60"/>
      <c r="ACP13342" s="60"/>
      <c r="ACQ13342" s="60"/>
      <c r="ACR13342" s="60"/>
      <c r="ACS13342" s="60"/>
      <c r="ACT13342" s="60"/>
      <c r="ACU13342" s="60"/>
      <c r="ACV13342" s="60"/>
      <c r="ACW13342" s="60"/>
      <c r="ACX13342" s="60"/>
      <c r="ACY13342" s="60">
        <v>0.87395592696722502</v>
      </c>
      <c r="ACZ13342" s="60"/>
      <c r="ADA13342" s="60"/>
      <c r="ADB13342" s="60"/>
      <c r="ADC13342" s="60"/>
      <c r="ADD13342" s="60"/>
      <c r="ADE13342" s="60"/>
    </row>
    <row r="13343" spans="760:785" x14ac:dyDescent="0.25">
      <c r="ACF13343" s="60"/>
      <c r="ACG13343" s="60"/>
      <c r="ACH13343" s="60"/>
      <c r="ACI13343" s="60"/>
      <c r="ACJ13343" s="60"/>
      <c r="ACK13343" s="60"/>
      <c r="ACL13343" s="60"/>
      <c r="ACM13343" s="60"/>
      <c r="ACN13343" s="60"/>
      <c r="ACO13343" s="60"/>
      <c r="ACP13343" s="60"/>
      <c r="ACQ13343" s="60"/>
      <c r="ACR13343" s="60"/>
      <c r="ACS13343" s="60"/>
      <c r="ACT13343" s="60"/>
      <c r="ACU13343" s="60"/>
      <c r="ACV13343" s="60"/>
      <c r="ACW13343" s="60"/>
      <c r="ACX13343" s="60"/>
      <c r="ACY13343" s="60">
        <v>0.87392657177772803</v>
      </c>
      <c r="ACZ13343" s="60"/>
      <c r="ADA13343" s="60"/>
      <c r="ADB13343" s="60"/>
      <c r="ADC13343" s="60"/>
      <c r="ADD13343" s="60"/>
      <c r="ADE13343" s="60"/>
    </row>
    <row r="13344" spans="760:785" x14ac:dyDescent="0.25">
      <c r="ACF13344" s="60"/>
      <c r="ACG13344" s="60"/>
      <c r="ACH13344" s="60"/>
      <c r="ACI13344" s="60"/>
      <c r="ACJ13344" s="60"/>
      <c r="ACK13344" s="60"/>
      <c r="ACL13344" s="60"/>
      <c r="ACM13344" s="60"/>
      <c r="ACN13344" s="60"/>
      <c r="ACO13344" s="60"/>
      <c r="ACP13344" s="60"/>
      <c r="ACQ13344" s="60"/>
      <c r="ACR13344" s="60"/>
      <c r="ACS13344" s="60"/>
      <c r="ACT13344" s="60"/>
      <c r="ACU13344" s="60"/>
      <c r="ACV13344" s="60"/>
      <c r="ACW13344" s="60"/>
      <c r="ACX13344" s="60"/>
      <c r="ACY13344" s="60">
        <v>0.87386302486842204</v>
      </c>
      <c r="ACZ13344" s="60"/>
      <c r="ADA13344" s="60"/>
      <c r="ADB13344" s="60"/>
      <c r="ADC13344" s="60"/>
      <c r="ADD13344" s="60"/>
      <c r="ADE13344" s="60"/>
    </row>
    <row r="13345" spans="760:785" x14ac:dyDescent="0.25">
      <c r="ACF13345" s="60"/>
      <c r="ACG13345" s="60"/>
      <c r="ACH13345" s="60"/>
      <c r="ACI13345" s="60"/>
      <c r="ACJ13345" s="60"/>
      <c r="ACK13345" s="60"/>
      <c r="ACL13345" s="60"/>
      <c r="ACM13345" s="60"/>
      <c r="ACN13345" s="60"/>
      <c r="ACO13345" s="60"/>
      <c r="ACP13345" s="60"/>
      <c r="ACQ13345" s="60"/>
      <c r="ACR13345" s="60"/>
      <c r="ACS13345" s="60"/>
      <c r="ACT13345" s="60"/>
      <c r="ACU13345" s="60"/>
      <c r="ACV13345" s="60"/>
      <c r="ACW13345" s="60"/>
      <c r="ACX13345" s="60"/>
      <c r="ACY13345" s="60">
        <v>0.87372707469889199</v>
      </c>
      <c r="ACZ13345" s="60"/>
      <c r="ADA13345" s="60"/>
      <c r="ADB13345" s="60"/>
      <c r="ADC13345" s="60"/>
      <c r="ADD13345" s="60"/>
      <c r="ADE13345" s="60"/>
    </row>
    <row r="13346" spans="760:785" x14ac:dyDescent="0.25">
      <c r="ACF13346" s="60"/>
      <c r="ACG13346" s="60"/>
      <c r="ACH13346" s="60"/>
      <c r="ACI13346" s="60"/>
      <c r="ACJ13346" s="60"/>
      <c r="ACK13346" s="60"/>
      <c r="ACL13346" s="60"/>
      <c r="ACM13346" s="60"/>
      <c r="ACN13346" s="60"/>
      <c r="ACO13346" s="60"/>
      <c r="ACP13346" s="60"/>
      <c r="ACQ13346" s="60"/>
      <c r="ACR13346" s="60"/>
      <c r="ACS13346" s="60"/>
      <c r="ACT13346" s="60"/>
      <c r="ACU13346" s="60"/>
      <c r="ACV13346" s="60"/>
      <c r="ACW13346" s="60"/>
      <c r="ACX13346" s="60"/>
      <c r="ACY13346" s="60">
        <v>0.87368488380213205</v>
      </c>
      <c r="ACZ13346" s="60"/>
      <c r="ADA13346" s="60"/>
      <c r="ADB13346" s="60"/>
      <c r="ADC13346" s="60"/>
      <c r="ADD13346" s="60"/>
      <c r="ADE13346" s="60"/>
    </row>
    <row r="13347" spans="760:785" x14ac:dyDescent="0.25">
      <c r="ACF13347" s="60"/>
      <c r="ACG13347" s="60"/>
      <c r="ACH13347" s="60"/>
      <c r="ACI13347" s="60"/>
      <c r="ACJ13347" s="60"/>
      <c r="ACK13347" s="60"/>
      <c r="ACL13347" s="60"/>
      <c r="ACM13347" s="60"/>
      <c r="ACN13347" s="60"/>
      <c r="ACO13347" s="60"/>
      <c r="ACP13347" s="60"/>
      <c r="ACQ13347" s="60"/>
      <c r="ACR13347" s="60"/>
      <c r="ACS13347" s="60"/>
      <c r="ACT13347" s="60"/>
      <c r="ACU13347" s="60"/>
      <c r="ACV13347" s="60"/>
      <c r="ACW13347" s="60"/>
      <c r="ACX13347" s="60"/>
      <c r="ACY13347" s="60">
        <v>0.87362990823087605</v>
      </c>
      <c r="ACZ13347" s="60"/>
      <c r="ADA13347" s="60"/>
      <c r="ADB13347" s="60"/>
      <c r="ADC13347" s="60"/>
      <c r="ADD13347" s="60"/>
      <c r="ADE13347" s="60"/>
    </row>
    <row r="13348" spans="760:785" x14ac:dyDescent="0.25">
      <c r="ACF13348" s="60"/>
      <c r="ACG13348" s="60"/>
      <c r="ACH13348" s="60"/>
      <c r="ACI13348" s="60"/>
      <c r="ACJ13348" s="60"/>
      <c r="ACK13348" s="60"/>
      <c r="ACL13348" s="60"/>
      <c r="ACM13348" s="60"/>
      <c r="ACN13348" s="60"/>
      <c r="ACO13348" s="60"/>
      <c r="ACP13348" s="60"/>
      <c r="ACQ13348" s="60"/>
      <c r="ACR13348" s="60"/>
      <c r="ACS13348" s="60"/>
      <c r="ACT13348" s="60"/>
      <c r="ACU13348" s="60"/>
      <c r="ACV13348" s="60"/>
      <c r="ACW13348" s="60"/>
      <c r="ACX13348" s="60"/>
      <c r="ACY13348" s="60">
        <v>0.87360632812154504</v>
      </c>
      <c r="ACZ13348" s="60"/>
      <c r="ADA13348" s="60"/>
      <c r="ADB13348" s="60"/>
      <c r="ADC13348" s="60"/>
      <c r="ADD13348" s="60"/>
      <c r="ADE13348" s="60"/>
    </row>
    <row r="13349" spans="760:785" x14ac:dyDescent="0.25">
      <c r="ACF13349" s="60"/>
      <c r="ACG13349" s="60"/>
      <c r="ACH13349" s="60"/>
      <c r="ACI13349" s="60"/>
      <c r="ACJ13349" s="60"/>
      <c r="ACK13349" s="60"/>
      <c r="ACL13349" s="60"/>
      <c r="ACM13349" s="60"/>
      <c r="ACN13349" s="60"/>
      <c r="ACO13349" s="60"/>
      <c r="ACP13349" s="60"/>
      <c r="ACQ13349" s="60"/>
      <c r="ACR13349" s="60"/>
      <c r="ACS13349" s="60"/>
      <c r="ACT13349" s="60"/>
      <c r="ACU13349" s="60"/>
      <c r="ACV13349" s="60"/>
      <c r="ACW13349" s="60"/>
      <c r="ACX13349" s="60"/>
      <c r="ACY13349" s="60">
        <v>0.87356386488330495</v>
      </c>
      <c r="ACZ13349" s="60"/>
      <c r="ADA13349" s="60"/>
      <c r="ADB13349" s="60"/>
      <c r="ADC13349" s="60"/>
      <c r="ADD13349" s="60"/>
      <c r="ADE13349" s="60"/>
    </row>
    <row r="13350" spans="760:785" x14ac:dyDescent="0.25">
      <c r="ACF13350" s="60"/>
      <c r="ACG13350" s="60"/>
      <c r="ACH13350" s="60"/>
      <c r="ACI13350" s="60"/>
      <c r="ACJ13350" s="60"/>
      <c r="ACK13350" s="60"/>
      <c r="ACL13350" s="60"/>
      <c r="ACM13350" s="60"/>
      <c r="ACN13350" s="60"/>
      <c r="ACO13350" s="60"/>
      <c r="ACP13350" s="60"/>
      <c r="ACQ13350" s="60"/>
      <c r="ACR13350" s="60"/>
      <c r="ACS13350" s="60"/>
      <c r="ACT13350" s="60"/>
      <c r="ACU13350" s="60"/>
      <c r="ACV13350" s="60"/>
      <c r="ACW13350" s="60"/>
      <c r="ACX13350" s="60"/>
      <c r="ACY13350" s="60">
        <v>0.87349021739149901</v>
      </c>
      <c r="ACZ13350" s="60"/>
      <c r="ADA13350" s="60"/>
      <c r="ADB13350" s="60"/>
      <c r="ADC13350" s="60"/>
      <c r="ADD13350" s="60"/>
      <c r="ADE13350" s="60"/>
    </row>
    <row r="13351" spans="760:785" x14ac:dyDescent="0.25">
      <c r="ACF13351" s="60"/>
      <c r="ACG13351" s="60"/>
      <c r="ACH13351" s="60"/>
      <c r="ACI13351" s="60"/>
      <c r="ACJ13351" s="60"/>
      <c r="ACK13351" s="60"/>
      <c r="ACL13351" s="60"/>
      <c r="ACM13351" s="60"/>
      <c r="ACN13351" s="60"/>
      <c r="ACO13351" s="60"/>
      <c r="ACP13351" s="60"/>
      <c r="ACQ13351" s="60"/>
      <c r="ACR13351" s="60"/>
      <c r="ACS13351" s="60"/>
      <c r="ACT13351" s="60"/>
      <c r="ACU13351" s="60"/>
      <c r="ACV13351" s="60"/>
      <c r="ACW13351" s="60"/>
      <c r="ACX13351" s="60"/>
      <c r="ACY13351" s="60">
        <v>0.87345903397556701</v>
      </c>
      <c r="ACZ13351" s="60"/>
      <c r="ADA13351" s="60"/>
      <c r="ADB13351" s="60"/>
      <c r="ADC13351" s="60"/>
      <c r="ADD13351" s="60"/>
      <c r="ADE13351" s="60"/>
    </row>
    <row r="13352" spans="760:785" x14ac:dyDescent="0.25">
      <c r="ACF13352" s="60"/>
      <c r="ACG13352" s="60"/>
      <c r="ACH13352" s="60"/>
      <c r="ACI13352" s="60"/>
      <c r="ACJ13352" s="60"/>
      <c r="ACK13352" s="60"/>
      <c r="ACL13352" s="60"/>
      <c r="ACM13352" s="60"/>
      <c r="ACN13352" s="60"/>
      <c r="ACO13352" s="60"/>
      <c r="ACP13352" s="60"/>
      <c r="ACQ13352" s="60"/>
      <c r="ACR13352" s="60"/>
      <c r="ACS13352" s="60"/>
      <c r="ACT13352" s="60"/>
      <c r="ACU13352" s="60"/>
      <c r="ACV13352" s="60"/>
      <c r="ACW13352" s="60"/>
      <c r="ACX13352" s="60"/>
      <c r="ACY13352" s="60">
        <v>0.87335577009794896</v>
      </c>
      <c r="ACZ13352" s="60"/>
      <c r="ADA13352" s="60"/>
      <c r="ADB13352" s="60"/>
      <c r="ADC13352" s="60"/>
      <c r="ADD13352" s="60"/>
      <c r="ADE13352" s="60"/>
    </row>
    <row r="13353" spans="760:785" x14ac:dyDescent="0.25">
      <c r="ACF13353" s="60"/>
      <c r="ACG13353" s="60"/>
      <c r="ACH13353" s="60"/>
      <c r="ACI13353" s="60"/>
      <c r="ACJ13353" s="60"/>
      <c r="ACK13353" s="60"/>
      <c r="ACL13353" s="60"/>
      <c r="ACM13353" s="60"/>
      <c r="ACN13353" s="60"/>
      <c r="ACO13353" s="60"/>
      <c r="ACP13353" s="60"/>
      <c r="ACQ13353" s="60"/>
      <c r="ACR13353" s="60"/>
      <c r="ACS13353" s="60"/>
      <c r="ACT13353" s="60"/>
      <c r="ACU13353" s="60"/>
      <c r="ACV13353" s="60"/>
      <c r="ACW13353" s="60"/>
      <c r="ACX13353" s="60"/>
      <c r="ACY13353" s="60">
        <v>0.87328379690888103</v>
      </c>
      <c r="ACZ13353" s="60"/>
      <c r="ADA13353" s="60"/>
      <c r="ADB13353" s="60"/>
      <c r="ADC13353" s="60"/>
      <c r="ADD13353" s="60"/>
      <c r="ADE13353" s="60"/>
    </row>
    <row r="13354" spans="760:785" x14ac:dyDescent="0.25">
      <c r="ACF13354" s="60"/>
      <c r="ACG13354" s="60"/>
      <c r="ACH13354" s="60"/>
      <c r="ACI13354" s="60"/>
      <c r="ACJ13354" s="60"/>
      <c r="ACK13354" s="60"/>
      <c r="ACL13354" s="60"/>
      <c r="ACM13354" s="60"/>
      <c r="ACN13354" s="60"/>
      <c r="ACO13354" s="60"/>
      <c r="ACP13354" s="60"/>
      <c r="ACQ13354" s="60"/>
      <c r="ACR13354" s="60"/>
      <c r="ACS13354" s="60"/>
      <c r="ACT13354" s="60"/>
      <c r="ACU13354" s="60"/>
      <c r="ACV13354" s="60"/>
      <c r="ACW13354" s="60"/>
      <c r="ACX13354" s="60"/>
      <c r="ACY13354" s="60">
        <v>0.87317457366999696</v>
      </c>
      <c r="ACZ13354" s="60"/>
      <c r="ADA13354" s="60"/>
      <c r="ADB13354" s="60"/>
      <c r="ADC13354" s="60"/>
      <c r="ADD13354" s="60"/>
      <c r="ADE13354" s="60"/>
    </row>
    <row r="13355" spans="760:785" x14ac:dyDescent="0.25">
      <c r="ACF13355" s="60"/>
      <c r="ACG13355" s="60"/>
      <c r="ACH13355" s="60"/>
      <c r="ACI13355" s="60"/>
      <c r="ACJ13355" s="60"/>
      <c r="ACK13355" s="60"/>
      <c r="ACL13355" s="60"/>
      <c r="ACM13355" s="60"/>
      <c r="ACN13355" s="60"/>
      <c r="ACO13355" s="60"/>
      <c r="ACP13355" s="60"/>
      <c r="ACQ13355" s="60"/>
      <c r="ACR13355" s="60"/>
      <c r="ACS13355" s="60"/>
      <c r="ACT13355" s="60"/>
      <c r="ACU13355" s="60"/>
      <c r="ACV13355" s="60"/>
      <c r="ACW13355" s="60"/>
      <c r="ACX13355" s="60"/>
      <c r="ACY13355" s="60">
        <v>0.87302222432076904</v>
      </c>
      <c r="ACZ13355" s="60"/>
      <c r="ADA13355" s="60"/>
      <c r="ADB13355" s="60"/>
      <c r="ADC13355" s="60"/>
      <c r="ADD13355" s="60"/>
      <c r="ADE13355" s="60"/>
    </row>
    <row r="13356" spans="760:785" x14ac:dyDescent="0.25">
      <c r="ACF13356" s="60"/>
      <c r="ACG13356" s="60"/>
      <c r="ACH13356" s="60"/>
      <c r="ACI13356" s="60"/>
      <c r="ACJ13356" s="60"/>
      <c r="ACK13356" s="60"/>
      <c r="ACL13356" s="60"/>
      <c r="ACM13356" s="60"/>
      <c r="ACN13356" s="60"/>
      <c r="ACO13356" s="60"/>
      <c r="ACP13356" s="60"/>
      <c r="ACQ13356" s="60"/>
      <c r="ACR13356" s="60"/>
      <c r="ACS13356" s="60"/>
      <c r="ACT13356" s="60"/>
      <c r="ACU13356" s="60"/>
      <c r="ACV13356" s="60"/>
      <c r="ACW13356" s="60"/>
      <c r="ACX13356" s="60"/>
      <c r="ACY13356" s="60">
        <v>0.87299182707692502</v>
      </c>
      <c r="ACZ13356" s="60"/>
      <c r="ADA13356" s="60"/>
      <c r="ADB13356" s="60"/>
      <c r="ADC13356" s="60"/>
      <c r="ADD13356" s="60"/>
      <c r="ADE13356" s="60"/>
    </row>
    <row r="13357" spans="760:785" x14ac:dyDescent="0.25">
      <c r="ACF13357" s="60"/>
      <c r="ACG13357" s="60"/>
      <c r="ACH13357" s="60"/>
      <c r="ACI13357" s="60"/>
      <c r="ACJ13357" s="60"/>
      <c r="ACK13357" s="60"/>
      <c r="ACL13357" s="60"/>
      <c r="ACM13357" s="60"/>
      <c r="ACN13357" s="60"/>
      <c r="ACO13357" s="60"/>
      <c r="ACP13357" s="60"/>
      <c r="ACQ13357" s="60"/>
      <c r="ACR13357" s="60"/>
      <c r="ACS13357" s="60"/>
      <c r="ACT13357" s="60"/>
      <c r="ACU13357" s="60"/>
      <c r="ACV13357" s="60"/>
      <c r="ACW13357" s="60"/>
      <c r="ACX13357" s="60"/>
      <c r="ACY13357" s="60">
        <v>0.87298348566971595</v>
      </c>
      <c r="ACZ13357" s="60"/>
      <c r="ADA13357" s="60"/>
      <c r="ADB13357" s="60"/>
      <c r="ADC13357" s="60"/>
      <c r="ADD13357" s="60"/>
      <c r="ADE13357" s="60"/>
    </row>
    <row r="13358" spans="760:785" x14ac:dyDescent="0.25">
      <c r="ACF13358" s="60"/>
      <c r="ACG13358" s="60"/>
      <c r="ACH13358" s="60"/>
      <c r="ACI13358" s="60"/>
      <c r="ACJ13358" s="60"/>
      <c r="ACK13358" s="60"/>
      <c r="ACL13358" s="60"/>
      <c r="ACM13358" s="60"/>
      <c r="ACN13358" s="60"/>
      <c r="ACO13358" s="60"/>
      <c r="ACP13358" s="60"/>
      <c r="ACQ13358" s="60"/>
      <c r="ACR13358" s="60"/>
      <c r="ACS13358" s="60"/>
      <c r="ACT13358" s="60"/>
      <c r="ACU13358" s="60"/>
      <c r="ACV13358" s="60"/>
      <c r="ACW13358" s="60"/>
      <c r="ACX13358" s="60"/>
      <c r="ACY13358" s="60">
        <v>0.87296570718135502</v>
      </c>
      <c r="ACZ13358" s="60"/>
      <c r="ADA13358" s="60"/>
      <c r="ADB13358" s="60"/>
      <c r="ADC13358" s="60"/>
      <c r="ADD13358" s="60"/>
      <c r="ADE13358" s="60"/>
    </row>
    <row r="13359" spans="760:785" x14ac:dyDescent="0.25">
      <c r="ACF13359" s="60"/>
      <c r="ACG13359" s="60"/>
      <c r="ACH13359" s="60"/>
      <c r="ACI13359" s="60"/>
      <c r="ACJ13359" s="60"/>
      <c r="ACK13359" s="60"/>
      <c r="ACL13359" s="60"/>
      <c r="ACM13359" s="60"/>
      <c r="ACN13359" s="60"/>
      <c r="ACO13359" s="60"/>
      <c r="ACP13359" s="60"/>
      <c r="ACQ13359" s="60"/>
      <c r="ACR13359" s="60"/>
      <c r="ACS13359" s="60"/>
      <c r="ACT13359" s="60"/>
      <c r="ACU13359" s="60"/>
      <c r="ACV13359" s="60"/>
      <c r="ACW13359" s="60"/>
      <c r="ACX13359" s="60"/>
      <c r="ACY13359" s="60">
        <v>0.87291257698184999</v>
      </c>
      <c r="ACZ13359" s="60"/>
      <c r="ADA13359" s="60"/>
      <c r="ADB13359" s="60"/>
      <c r="ADC13359" s="60"/>
      <c r="ADD13359" s="60"/>
      <c r="ADE13359" s="60"/>
    </row>
    <row r="13360" spans="760:785" x14ac:dyDescent="0.25">
      <c r="ACF13360" s="60"/>
      <c r="ACG13360" s="60"/>
      <c r="ACH13360" s="60"/>
      <c r="ACI13360" s="60"/>
      <c r="ACJ13360" s="60"/>
      <c r="ACK13360" s="60"/>
      <c r="ACL13360" s="60"/>
      <c r="ACM13360" s="60"/>
      <c r="ACN13360" s="60"/>
      <c r="ACO13360" s="60"/>
      <c r="ACP13360" s="60"/>
      <c r="ACQ13360" s="60"/>
      <c r="ACR13360" s="60"/>
      <c r="ACS13360" s="60"/>
      <c r="ACT13360" s="60"/>
      <c r="ACU13360" s="60"/>
      <c r="ACV13360" s="60"/>
      <c r="ACW13360" s="60"/>
      <c r="ACX13360" s="60"/>
      <c r="ACY13360" s="60">
        <v>0.872805446413493</v>
      </c>
      <c r="ACZ13360" s="60"/>
      <c r="ADA13360" s="60"/>
      <c r="ADB13360" s="60"/>
      <c r="ADC13360" s="60"/>
      <c r="ADD13360" s="60"/>
      <c r="ADE13360" s="60"/>
    </row>
    <row r="13361" spans="760:785" x14ac:dyDescent="0.25">
      <c r="ACF13361" s="60"/>
      <c r="ACG13361" s="60"/>
      <c r="ACH13361" s="60"/>
      <c r="ACI13361" s="60"/>
      <c r="ACJ13361" s="60"/>
      <c r="ACK13361" s="60"/>
      <c r="ACL13361" s="60"/>
      <c r="ACM13361" s="60"/>
      <c r="ACN13361" s="60"/>
      <c r="ACO13361" s="60"/>
      <c r="ACP13361" s="60"/>
      <c r="ACQ13361" s="60"/>
      <c r="ACR13361" s="60"/>
      <c r="ACS13361" s="60"/>
      <c r="ACT13361" s="60"/>
      <c r="ACU13361" s="60"/>
      <c r="ACV13361" s="60"/>
      <c r="ACW13361" s="60"/>
      <c r="ACX13361" s="60"/>
      <c r="ACY13361" s="60">
        <v>0.87279504197269997</v>
      </c>
      <c r="ACZ13361" s="60"/>
      <c r="ADA13361" s="60"/>
      <c r="ADB13361" s="60"/>
      <c r="ADC13361" s="60"/>
      <c r="ADD13361" s="60"/>
      <c r="ADE13361" s="60"/>
    </row>
    <row r="13362" spans="760:785" x14ac:dyDescent="0.25">
      <c r="ACF13362" s="60"/>
      <c r="ACG13362" s="60"/>
      <c r="ACH13362" s="60"/>
      <c r="ACI13362" s="60"/>
      <c r="ACJ13362" s="60"/>
      <c r="ACK13362" s="60"/>
      <c r="ACL13362" s="60"/>
      <c r="ACM13362" s="60"/>
      <c r="ACN13362" s="60"/>
      <c r="ACO13362" s="60"/>
      <c r="ACP13362" s="60"/>
      <c r="ACQ13362" s="60"/>
      <c r="ACR13362" s="60"/>
      <c r="ACS13362" s="60"/>
      <c r="ACT13362" s="60"/>
      <c r="ACU13362" s="60"/>
      <c r="ACV13362" s="60"/>
      <c r="ACW13362" s="60"/>
      <c r="ACX13362" s="60"/>
      <c r="ACY13362" s="60">
        <v>0.87275821799973496</v>
      </c>
      <c r="ACZ13362" s="60"/>
      <c r="ADA13362" s="60"/>
      <c r="ADB13362" s="60"/>
      <c r="ADC13362" s="60"/>
      <c r="ADD13362" s="60"/>
      <c r="ADE13362" s="60"/>
    </row>
    <row r="13363" spans="760:785" x14ac:dyDescent="0.25">
      <c r="ACF13363" s="60"/>
      <c r="ACG13363" s="60"/>
      <c r="ACH13363" s="60"/>
      <c r="ACI13363" s="60"/>
      <c r="ACJ13363" s="60"/>
      <c r="ACK13363" s="60"/>
      <c r="ACL13363" s="60"/>
      <c r="ACM13363" s="60"/>
      <c r="ACN13363" s="60"/>
      <c r="ACO13363" s="60"/>
      <c r="ACP13363" s="60"/>
      <c r="ACQ13363" s="60"/>
      <c r="ACR13363" s="60"/>
      <c r="ACS13363" s="60"/>
      <c r="ACT13363" s="60"/>
      <c r="ACU13363" s="60"/>
      <c r="ACV13363" s="60"/>
      <c r="ACW13363" s="60"/>
      <c r="ACX13363" s="60"/>
      <c r="ACY13363" s="60">
        <v>0.872733558351514</v>
      </c>
      <c r="ACZ13363" s="60"/>
      <c r="ADA13363" s="60"/>
      <c r="ADB13363" s="60"/>
      <c r="ADC13363" s="60"/>
      <c r="ADD13363" s="60"/>
      <c r="ADE13363" s="60"/>
    </row>
    <row r="13364" spans="760:785" x14ac:dyDescent="0.25">
      <c r="ACF13364" s="60"/>
      <c r="ACG13364" s="60"/>
      <c r="ACH13364" s="60"/>
      <c r="ACI13364" s="60"/>
      <c r="ACJ13364" s="60"/>
      <c r="ACK13364" s="60"/>
      <c r="ACL13364" s="60"/>
      <c r="ACM13364" s="60"/>
      <c r="ACN13364" s="60"/>
      <c r="ACO13364" s="60"/>
      <c r="ACP13364" s="60"/>
      <c r="ACQ13364" s="60"/>
      <c r="ACR13364" s="60"/>
      <c r="ACS13364" s="60"/>
      <c r="ACT13364" s="60"/>
      <c r="ACU13364" s="60"/>
      <c r="ACV13364" s="60"/>
      <c r="ACW13364" s="60"/>
      <c r="ACX13364" s="60"/>
      <c r="ACY13364" s="60">
        <v>0.87269417884717504</v>
      </c>
      <c r="ACZ13364" s="60"/>
      <c r="ADA13364" s="60"/>
      <c r="ADB13364" s="60"/>
      <c r="ADC13364" s="60"/>
      <c r="ADD13364" s="60"/>
      <c r="ADE13364" s="60"/>
    </row>
    <row r="13365" spans="760:785" x14ac:dyDescent="0.25">
      <c r="ACF13365" s="60"/>
      <c r="ACG13365" s="60"/>
      <c r="ACH13365" s="60"/>
      <c r="ACI13365" s="60"/>
      <c r="ACJ13365" s="60"/>
      <c r="ACK13365" s="60"/>
      <c r="ACL13365" s="60"/>
      <c r="ACM13365" s="60"/>
      <c r="ACN13365" s="60"/>
      <c r="ACO13365" s="60"/>
      <c r="ACP13365" s="60"/>
      <c r="ACQ13365" s="60"/>
      <c r="ACR13365" s="60"/>
      <c r="ACS13365" s="60"/>
      <c r="ACT13365" s="60"/>
      <c r="ACU13365" s="60"/>
      <c r="ACV13365" s="60"/>
      <c r="ACW13365" s="60"/>
      <c r="ACX13365" s="60"/>
      <c r="ACY13365" s="60">
        <v>0.87259383638865196</v>
      </c>
      <c r="ACZ13365" s="60"/>
      <c r="ADA13365" s="60"/>
      <c r="ADB13365" s="60"/>
      <c r="ADC13365" s="60"/>
      <c r="ADD13365" s="60"/>
      <c r="ADE13365" s="60"/>
    </row>
    <row r="13366" spans="760:785" x14ac:dyDescent="0.25">
      <c r="ACF13366" s="60"/>
      <c r="ACG13366" s="60"/>
      <c r="ACH13366" s="60"/>
      <c r="ACI13366" s="60"/>
      <c r="ACJ13366" s="60"/>
      <c r="ACK13366" s="60"/>
      <c r="ACL13366" s="60"/>
      <c r="ACM13366" s="60"/>
      <c r="ACN13366" s="60"/>
      <c r="ACO13366" s="60"/>
      <c r="ACP13366" s="60"/>
      <c r="ACQ13366" s="60"/>
      <c r="ACR13366" s="60"/>
      <c r="ACS13366" s="60"/>
      <c r="ACT13366" s="60"/>
      <c r="ACU13366" s="60"/>
      <c r="ACV13366" s="60"/>
      <c r="ACW13366" s="60"/>
      <c r="ACX13366" s="60"/>
      <c r="ACY13366" s="60">
        <v>0.87255717937537602</v>
      </c>
      <c r="ACZ13366" s="60"/>
      <c r="ADA13366" s="60"/>
      <c r="ADB13366" s="60"/>
      <c r="ADC13366" s="60"/>
      <c r="ADD13366" s="60"/>
      <c r="ADE13366" s="60"/>
    </row>
    <row r="13367" spans="760:785" x14ac:dyDescent="0.25">
      <c r="ACF13367" s="60"/>
      <c r="ACG13367" s="60"/>
      <c r="ACH13367" s="60"/>
      <c r="ACI13367" s="60"/>
      <c r="ACJ13367" s="60"/>
      <c r="ACK13367" s="60"/>
      <c r="ACL13367" s="60"/>
      <c r="ACM13367" s="60"/>
      <c r="ACN13367" s="60"/>
      <c r="ACO13367" s="60"/>
      <c r="ACP13367" s="60"/>
      <c r="ACQ13367" s="60"/>
      <c r="ACR13367" s="60"/>
      <c r="ACS13367" s="60"/>
      <c r="ACT13367" s="60"/>
      <c r="ACU13367" s="60"/>
      <c r="ACV13367" s="60"/>
      <c r="ACW13367" s="60"/>
      <c r="ACX13367" s="60"/>
      <c r="ACY13367" s="60">
        <v>0.87253195784473303</v>
      </c>
      <c r="ACZ13367" s="60"/>
      <c r="ADA13367" s="60"/>
      <c r="ADB13367" s="60"/>
      <c r="ADC13367" s="60"/>
      <c r="ADD13367" s="60"/>
      <c r="ADE13367" s="60"/>
    </row>
    <row r="13368" spans="760:785" x14ac:dyDescent="0.25">
      <c r="ACF13368" s="60"/>
      <c r="ACG13368" s="60"/>
      <c r="ACH13368" s="60"/>
      <c r="ACI13368" s="60"/>
      <c r="ACJ13368" s="60"/>
      <c r="ACK13368" s="60"/>
      <c r="ACL13368" s="60"/>
      <c r="ACM13368" s="60"/>
      <c r="ACN13368" s="60"/>
      <c r="ACO13368" s="60"/>
      <c r="ACP13368" s="60"/>
      <c r="ACQ13368" s="60"/>
      <c r="ACR13368" s="60"/>
      <c r="ACS13368" s="60"/>
      <c r="ACT13368" s="60"/>
      <c r="ACU13368" s="60"/>
      <c r="ACV13368" s="60"/>
      <c r="ACW13368" s="60"/>
      <c r="ACX13368" s="60"/>
      <c r="ACY13368" s="60">
        <v>0.87239618044982503</v>
      </c>
      <c r="ACZ13368" s="60"/>
      <c r="ADA13368" s="60"/>
      <c r="ADB13368" s="60"/>
      <c r="ADC13368" s="60"/>
      <c r="ADD13368" s="60"/>
      <c r="ADE13368" s="60"/>
    </row>
    <row r="13369" spans="760:785" x14ac:dyDescent="0.25">
      <c r="ACF13369" s="60"/>
      <c r="ACG13369" s="60"/>
      <c r="ACH13369" s="60"/>
      <c r="ACI13369" s="60"/>
      <c r="ACJ13369" s="60"/>
      <c r="ACK13369" s="60"/>
      <c r="ACL13369" s="60"/>
      <c r="ACM13369" s="60"/>
      <c r="ACN13369" s="60"/>
      <c r="ACO13369" s="60"/>
      <c r="ACP13369" s="60"/>
      <c r="ACQ13369" s="60"/>
      <c r="ACR13369" s="60"/>
      <c r="ACS13369" s="60"/>
      <c r="ACT13369" s="60"/>
      <c r="ACU13369" s="60"/>
      <c r="ACV13369" s="60"/>
      <c r="ACW13369" s="60"/>
      <c r="ACX13369" s="60"/>
      <c r="ACY13369" s="60">
        <v>0.87232322904123205</v>
      </c>
      <c r="ACZ13369" s="60"/>
      <c r="ADA13369" s="60"/>
      <c r="ADB13369" s="60"/>
      <c r="ADC13369" s="60"/>
      <c r="ADD13369" s="60"/>
      <c r="ADE13369" s="60"/>
    </row>
    <row r="13370" spans="760:785" x14ac:dyDescent="0.25">
      <c r="ACF13370" s="60"/>
      <c r="ACG13370" s="60"/>
      <c r="ACH13370" s="60"/>
      <c r="ACI13370" s="60"/>
      <c r="ACJ13370" s="60"/>
      <c r="ACK13370" s="60"/>
      <c r="ACL13370" s="60"/>
      <c r="ACM13370" s="60"/>
      <c r="ACN13370" s="60"/>
      <c r="ACO13370" s="60"/>
      <c r="ACP13370" s="60"/>
      <c r="ACQ13370" s="60"/>
      <c r="ACR13370" s="60"/>
      <c r="ACS13370" s="60"/>
      <c r="ACT13370" s="60"/>
      <c r="ACU13370" s="60"/>
      <c r="ACV13370" s="60"/>
      <c r="ACW13370" s="60"/>
      <c r="ACX13370" s="60"/>
      <c r="ACY13370" s="60">
        <v>0.87229014254135495</v>
      </c>
      <c r="ACZ13370" s="60"/>
      <c r="ADA13370" s="60"/>
      <c r="ADB13370" s="60"/>
      <c r="ADC13370" s="60"/>
      <c r="ADD13370" s="60"/>
      <c r="ADE13370" s="60"/>
    </row>
    <row r="13371" spans="760:785" x14ac:dyDescent="0.25">
      <c r="ACF13371" s="60"/>
      <c r="ACG13371" s="60"/>
      <c r="ACH13371" s="60"/>
      <c r="ACI13371" s="60"/>
      <c r="ACJ13371" s="60"/>
      <c r="ACK13371" s="60"/>
      <c r="ACL13371" s="60"/>
      <c r="ACM13371" s="60"/>
      <c r="ACN13371" s="60"/>
      <c r="ACO13371" s="60"/>
      <c r="ACP13371" s="60"/>
      <c r="ACQ13371" s="60"/>
      <c r="ACR13371" s="60"/>
      <c r="ACS13371" s="60"/>
      <c r="ACT13371" s="60"/>
      <c r="ACU13371" s="60"/>
      <c r="ACV13371" s="60"/>
      <c r="ACW13371" s="60"/>
      <c r="ACX13371" s="60"/>
      <c r="ACY13371" s="60">
        <v>0.87206174788457003</v>
      </c>
      <c r="ACZ13371" s="60"/>
      <c r="ADA13371" s="60"/>
      <c r="ADB13371" s="60"/>
      <c r="ADC13371" s="60"/>
      <c r="ADD13371" s="60"/>
      <c r="ADE13371" s="60"/>
    </row>
    <row r="13372" spans="760:785" x14ac:dyDescent="0.25">
      <c r="ACF13372" s="60"/>
      <c r="ACG13372" s="60"/>
      <c r="ACH13372" s="60"/>
      <c r="ACI13372" s="60"/>
      <c r="ACJ13372" s="60"/>
      <c r="ACK13372" s="60"/>
      <c r="ACL13372" s="60"/>
      <c r="ACM13372" s="60"/>
      <c r="ACN13372" s="60"/>
      <c r="ACO13372" s="60"/>
      <c r="ACP13372" s="60"/>
      <c r="ACQ13372" s="60"/>
      <c r="ACR13372" s="60"/>
      <c r="ACS13372" s="60"/>
      <c r="ACT13372" s="60"/>
      <c r="ACU13372" s="60"/>
      <c r="ACV13372" s="60"/>
      <c r="ACW13372" s="60"/>
      <c r="ACX13372" s="60"/>
      <c r="ACY13372" s="60">
        <v>0.87205739336243904</v>
      </c>
      <c r="ACZ13372" s="60"/>
      <c r="ADA13372" s="60"/>
      <c r="ADB13372" s="60"/>
      <c r="ADC13372" s="60"/>
      <c r="ADD13372" s="60"/>
      <c r="ADE13372" s="60"/>
    </row>
    <row r="13373" spans="760:785" x14ac:dyDescent="0.25">
      <c r="ACF13373" s="60"/>
      <c r="ACG13373" s="60"/>
      <c r="ACH13373" s="60"/>
      <c r="ACI13373" s="60"/>
      <c r="ACJ13373" s="60"/>
      <c r="ACK13373" s="60"/>
      <c r="ACL13373" s="60"/>
      <c r="ACM13373" s="60"/>
      <c r="ACN13373" s="60"/>
      <c r="ACO13373" s="60"/>
      <c r="ACP13373" s="60"/>
      <c r="ACQ13373" s="60"/>
      <c r="ACR13373" s="60"/>
      <c r="ACS13373" s="60"/>
      <c r="ACT13373" s="60"/>
      <c r="ACU13373" s="60"/>
      <c r="ACV13373" s="60"/>
      <c r="ACW13373" s="60"/>
      <c r="ACX13373" s="60"/>
      <c r="ACY13373" s="60">
        <v>0.87200322895320204</v>
      </c>
      <c r="ACZ13373" s="60"/>
      <c r="ADA13373" s="60"/>
      <c r="ADB13373" s="60"/>
      <c r="ADC13373" s="60"/>
      <c r="ADD13373" s="60"/>
      <c r="ADE13373" s="60"/>
    </row>
    <row r="13374" spans="760:785" x14ac:dyDescent="0.25">
      <c r="ACF13374" s="60"/>
      <c r="ACG13374" s="60"/>
      <c r="ACH13374" s="60"/>
      <c r="ACI13374" s="60"/>
      <c r="ACJ13374" s="60"/>
      <c r="ACK13374" s="60"/>
      <c r="ACL13374" s="60"/>
      <c r="ACM13374" s="60"/>
      <c r="ACN13374" s="60"/>
      <c r="ACO13374" s="60"/>
      <c r="ACP13374" s="60"/>
      <c r="ACQ13374" s="60"/>
      <c r="ACR13374" s="60"/>
      <c r="ACS13374" s="60"/>
      <c r="ACT13374" s="60"/>
      <c r="ACU13374" s="60"/>
      <c r="ACV13374" s="60"/>
      <c r="ACW13374" s="60"/>
      <c r="ACX13374" s="60"/>
      <c r="ACY13374" s="60">
        <v>0.87197211972930899</v>
      </c>
      <c r="ACZ13374" s="60"/>
      <c r="ADA13374" s="60"/>
      <c r="ADB13374" s="60"/>
      <c r="ADC13374" s="60"/>
      <c r="ADD13374" s="60"/>
      <c r="ADE13374" s="60"/>
    </row>
    <row r="13375" spans="760:785" x14ac:dyDescent="0.25">
      <c r="ACF13375" s="60"/>
      <c r="ACG13375" s="60"/>
      <c r="ACH13375" s="60"/>
      <c r="ACI13375" s="60"/>
      <c r="ACJ13375" s="60"/>
      <c r="ACK13375" s="60"/>
      <c r="ACL13375" s="60"/>
      <c r="ACM13375" s="60"/>
      <c r="ACN13375" s="60"/>
      <c r="ACO13375" s="60"/>
      <c r="ACP13375" s="60"/>
      <c r="ACQ13375" s="60"/>
      <c r="ACR13375" s="60"/>
      <c r="ACS13375" s="60"/>
      <c r="ACT13375" s="60"/>
      <c r="ACU13375" s="60"/>
      <c r="ACV13375" s="60"/>
      <c r="ACW13375" s="60"/>
      <c r="ACX13375" s="60"/>
      <c r="ACY13375" s="60">
        <v>0.87196060229785199</v>
      </c>
      <c r="ACZ13375" s="60"/>
      <c r="ADA13375" s="60"/>
      <c r="ADB13375" s="60"/>
      <c r="ADC13375" s="60"/>
      <c r="ADD13375" s="60"/>
      <c r="ADE13375" s="60"/>
    </row>
    <row r="13376" spans="760:785" x14ac:dyDescent="0.25">
      <c r="ACF13376" s="60"/>
      <c r="ACG13376" s="60"/>
      <c r="ACH13376" s="60"/>
      <c r="ACI13376" s="60"/>
      <c r="ACJ13376" s="60"/>
      <c r="ACK13376" s="60"/>
      <c r="ACL13376" s="60"/>
      <c r="ACM13376" s="60"/>
      <c r="ACN13376" s="60"/>
      <c r="ACO13376" s="60"/>
      <c r="ACP13376" s="60"/>
      <c r="ACQ13376" s="60"/>
      <c r="ACR13376" s="60"/>
      <c r="ACS13376" s="60"/>
      <c r="ACT13376" s="60"/>
      <c r="ACU13376" s="60"/>
      <c r="ACV13376" s="60"/>
      <c r="ACW13376" s="60"/>
      <c r="ACX13376" s="60"/>
      <c r="ACY13376" s="60">
        <v>0.87190555123296198</v>
      </c>
      <c r="ACZ13376" s="60"/>
      <c r="ADA13376" s="60"/>
      <c r="ADB13376" s="60"/>
      <c r="ADC13376" s="60"/>
      <c r="ADD13376" s="60"/>
      <c r="ADE13376" s="60"/>
    </row>
    <row r="13377" spans="760:785" x14ac:dyDescent="0.25">
      <c r="ACF13377" s="60"/>
      <c r="ACG13377" s="60"/>
      <c r="ACH13377" s="60"/>
      <c r="ACI13377" s="60"/>
      <c r="ACJ13377" s="60"/>
      <c r="ACK13377" s="60"/>
      <c r="ACL13377" s="60"/>
      <c r="ACM13377" s="60"/>
      <c r="ACN13377" s="60"/>
      <c r="ACO13377" s="60"/>
      <c r="ACP13377" s="60"/>
      <c r="ACQ13377" s="60"/>
      <c r="ACR13377" s="60"/>
      <c r="ACS13377" s="60"/>
      <c r="ACT13377" s="60"/>
      <c r="ACU13377" s="60"/>
      <c r="ACV13377" s="60"/>
      <c r="ACW13377" s="60"/>
      <c r="ACX13377" s="60"/>
      <c r="ACY13377" s="60">
        <v>0.8718381697166</v>
      </c>
      <c r="ACZ13377" s="60"/>
      <c r="ADA13377" s="60"/>
      <c r="ADB13377" s="60"/>
      <c r="ADC13377" s="60"/>
      <c r="ADD13377" s="60"/>
      <c r="ADE13377" s="60"/>
    </row>
    <row r="13378" spans="760:785" x14ac:dyDescent="0.25">
      <c r="ACF13378" s="60"/>
      <c r="ACG13378" s="60"/>
      <c r="ACH13378" s="60"/>
      <c r="ACI13378" s="60"/>
      <c r="ACJ13378" s="60"/>
      <c r="ACK13378" s="60"/>
      <c r="ACL13378" s="60"/>
      <c r="ACM13378" s="60"/>
      <c r="ACN13378" s="60"/>
      <c r="ACO13378" s="60"/>
      <c r="ACP13378" s="60"/>
      <c r="ACQ13378" s="60"/>
      <c r="ACR13378" s="60"/>
      <c r="ACS13378" s="60"/>
      <c r="ACT13378" s="60"/>
      <c r="ACU13378" s="60"/>
      <c r="ACV13378" s="60"/>
      <c r="ACW13378" s="60"/>
      <c r="ACX13378" s="60"/>
      <c r="ACY13378" s="60">
        <v>0.87179810586058903</v>
      </c>
      <c r="ACZ13378" s="60"/>
      <c r="ADA13378" s="60"/>
      <c r="ADB13378" s="60"/>
      <c r="ADC13378" s="60"/>
      <c r="ADD13378" s="60"/>
      <c r="ADE13378" s="60"/>
    </row>
    <row r="13379" spans="760:785" x14ac:dyDescent="0.25">
      <c r="ACF13379" s="60"/>
      <c r="ACG13379" s="60"/>
      <c r="ACH13379" s="60"/>
      <c r="ACI13379" s="60"/>
      <c r="ACJ13379" s="60"/>
      <c r="ACK13379" s="60"/>
      <c r="ACL13379" s="60"/>
      <c r="ACM13379" s="60"/>
      <c r="ACN13379" s="60"/>
      <c r="ACO13379" s="60"/>
      <c r="ACP13379" s="60"/>
      <c r="ACQ13379" s="60"/>
      <c r="ACR13379" s="60"/>
      <c r="ACS13379" s="60"/>
      <c r="ACT13379" s="60"/>
      <c r="ACU13379" s="60"/>
      <c r="ACV13379" s="60"/>
      <c r="ACW13379" s="60"/>
      <c r="ACX13379" s="60"/>
      <c r="ACY13379" s="60">
        <v>0.87177170369607904</v>
      </c>
      <c r="ACZ13379" s="60"/>
      <c r="ADA13379" s="60"/>
      <c r="ADB13379" s="60"/>
      <c r="ADC13379" s="60"/>
      <c r="ADD13379" s="60"/>
      <c r="ADE13379" s="60"/>
    </row>
    <row r="13380" spans="760:785" x14ac:dyDescent="0.25">
      <c r="ACF13380" s="60"/>
      <c r="ACG13380" s="60"/>
      <c r="ACH13380" s="60"/>
      <c r="ACI13380" s="60"/>
      <c r="ACJ13380" s="60"/>
      <c r="ACK13380" s="60"/>
      <c r="ACL13380" s="60"/>
      <c r="ACM13380" s="60"/>
      <c r="ACN13380" s="60"/>
      <c r="ACO13380" s="60"/>
      <c r="ACP13380" s="60"/>
      <c r="ACQ13380" s="60"/>
      <c r="ACR13380" s="60"/>
      <c r="ACS13380" s="60"/>
      <c r="ACT13380" s="60"/>
      <c r="ACU13380" s="60"/>
      <c r="ACV13380" s="60"/>
      <c r="ACW13380" s="60"/>
      <c r="ACX13380" s="60"/>
      <c r="ACY13380" s="60">
        <v>0.87175383858386601</v>
      </c>
      <c r="ACZ13380" s="60"/>
      <c r="ADA13380" s="60"/>
      <c r="ADB13380" s="60"/>
      <c r="ADC13380" s="60"/>
      <c r="ADD13380" s="60"/>
      <c r="ADE13380" s="60"/>
    </row>
    <row r="13381" spans="760:785" x14ac:dyDescent="0.25">
      <c r="ACF13381" s="60"/>
      <c r="ACG13381" s="60"/>
      <c r="ACH13381" s="60"/>
      <c r="ACI13381" s="60"/>
      <c r="ACJ13381" s="60"/>
      <c r="ACK13381" s="60"/>
      <c r="ACL13381" s="60"/>
      <c r="ACM13381" s="60"/>
      <c r="ACN13381" s="60"/>
      <c r="ACO13381" s="60"/>
      <c r="ACP13381" s="60"/>
      <c r="ACQ13381" s="60"/>
      <c r="ACR13381" s="60"/>
      <c r="ACS13381" s="60"/>
      <c r="ACT13381" s="60"/>
      <c r="ACU13381" s="60"/>
      <c r="ACV13381" s="60"/>
      <c r="ACW13381" s="60"/>
      <c r="ACX13381" s="60"/>
      <c r="ACY13381" s="60">
        <v>0.87173887885226797</v>
      </c>
      <c r="ACZ13381" s="60"/>
      <c r="ADA13381" s="60"/>
      <c r="ADB13381" s="60"/>
      <c r="ADC13381" s="60"/>
      <c r="ADD13381" s="60"/>
      <c r="ADE13381" s="60"/>
    </row>
    <row r="13382" spans="760:785" x14ac:dyDescent="0.25">
      <c r="ACF13382" s="60"/>
      <c r="ACG13382" s="60"/>
      <c r="ACH13382" s="60"/>
      <c r="ACI13382" s="60"/>
      <c r="ACJ13382" s="60"/>
      <c r="ACK13382" s="60"/>
      <c r="ACL13382" s="60"/>
      <c r="ACM13382" s="60"/>
      <c r="ACN13382" s="60"/>
      <c r="ACO13382" s="60"/>
      <c r="ACP13382" s="60"/>
      <c r="ACQ13382" s="60"/>
      <c r="ACR13382" s="60"/>
      <c r="ACS13382" s="60"/>
      <c r="ACT13382" s="60"/>
      <c r="ACU13382" s="60"/>
      <c r="ACV13382" s="60"/>
      <c r="ACW13382" s="60"/>
      <c r="ACX13382" s="60"/>
      <c r="ACY13382" s="60">
        <v>0.87172165770167198</v>
      </c>
      <c r="ACZ13382" s="60"/>
      <c r="ADA13382" s="60"/>
      <c r="ADB13382" s="60"/>
      <c r="ADC13382" s="60"/>
      <c r="ADD13382" s="60"/>
      <c r="ADE13382" s="60"/>
    </row>
    <row r="13383" spans="760:785" x14ac:dyDescent="0.25">
      <c r="ACF13383" s="60"/>
      <c r="ACG13383" s="60"/>
      <c r="ACH13383" s="60"/>
      <c r="ACI13383" s="60"/>
      <c r="ACJ13383" s="60"/>
      <c r="ACK13383" s="60"/>
      <c r="ACL13383" s="60"/>
      <c r="ACM13383" s="60"/>
      <c r="ACN13383" s="60"/>
      <c r="ACO13383" s="60"/>
      <c r="ACP13383" s="60"/>
      <c r="ACQ13383" s="60"/>
      <c r="ACR13383" s="60"/>
      <c r="ACS13383" s="60"/>
      <c r="ACT13383" s="60"/>
      <c r="ACU13383" s="60"/>
      <c r="ACV13383" s="60"/>
      <c r="ACW13383" s="60"/>
      <c r="ACX13383" s="60"/>
      <c r="ACY13383" s="60">
        <v>0.87150763786607799</v>
      </c>
      <c r="ACZ13383" s="60"/>
      <c r="ADA13383" s="60"/>
      <c r="ADB13383" s="60"/>
      <c r="ADC13383" s="60"/>
      <c r="ADD13383" s="60"/>
      <c r="ADE13383" s="60"/>
    </row>
    <row r="13384" spans="760:785" x14ac:dyDescent="0.25">
      <c r="ACF13384" s="60"/>
      <c r="ACG13384" s="60"/>
      <c r="ACH13384" s="60"/>
      <c r="ACI13384" s="60"/>
      <c r="ACJ13384" s="60"/>
      <c r="ACK13384" s="60"/>
      <c r="ACL13384" s="60"/>
      <c r="ACM13384" s="60"/>
      <c r="ACN13384" s="60"/>
      <c r="ACO13384" s="60"/>
      <c r="ACP13384" s="60"/>
      <c r="ACQ13384" s="60"/>
      <c r="ACR13384" s="60"/>
      <c r="ACS13384" s="60"/>
      <c r="ACT13384" s="60"/>
      <c r="ACU13384" s="60"/>
      <c r="ACV13384" s="60"/>
      <c r="ACW13384" s="60"/>
      <c r="ACX13384" s="60"/>
      <c r="ACY13384" s="60">
        <v>0.87139338344149198</v>
      </c>
      <c r="ACZ13384" s="60"/>
      <c r="ADA13384" s="60"/>
      <c r="ADB13384" s="60"/>
      <c r="ADC13384" s="60"/>
      <c r="ADD13384" s="60"/>
      <c r="ADE13384" s="60"/>
    </row>
    <row r="13385" spans="760:785" x14ac:dyDescent="0.25">
      <c r="ACF13385" s="60"/>
      <c r="ACG13385" s="60"/>
      <c r="ACH13385" s="60"/>
      <c r="ACI13385" s="60"/>
      <c r="ACJ13385" s="60"/>
      <c r="ACK13385" s="60"/>
      <c r="ACL13385" s="60"/>
      <c r="ACM13385" s="60"/>
      <c r="ACN13385" s="60"/>
      <c r="ACO13385" s="60"/>
      <c r="ACP13385" s="60"/>
      <c r="ACQ13385" s="60"/>
      <c r="ACR13385" s="60"/>
      <c r="ACS13385" s="60"/>
      <c r="ACT13385" s="60"/>
      <c r="ACU13385" s="60"/>
      <c r="ACV13385" s="60"/>
      <c r="ACW13385" s="60"/>
      <c r="ACX13385" s="60"/>
      <c r="ACY13385" s="60">
        <v>0.87134800012658498</v>
      </c>
      <c r="ACZ13385" s="60"/>
      <c r="ADA13385" s="60"/>
      <c r="ADB13385" s="60"/>
      <c r="ADC13385" s="60"/>
      <c r="ADD13385" s="60"/>
      <c r="ADE13385" s="60"/>
    </row>
    <row r="13386" spans="760:785" x14ac:dyDescent="0.25">
      <c r="ACF13386" s="60"/>
      <c r="ACG13386" s="60"/>
      <c r="ACH13386" s="60"/>
      <c r="ACI13386" s="60"/>
      <c r="ACJ13386" s="60"/>
      <c r="ACK13386" s="60"/>
      <c r="ACL13386" s="60"/>
      <c r="ACM13386" s="60"/>
      <c r="ACN13386" s="60"/>
      <c r="ACO13386" s="60"/>
      <c r="ACP13386" s="60"/>
      <c r="ACQ13386" s="60"/>
      <c r="ACR13386" s="60"/>
      <c r="ACS13386" s="60"/>
      <c r="ACT13386" s="60"/>
      <c r="ACU13386" s="60"/>
      <c r="ACV13386" s="60"/>
      <c r="ACW13386" s="60"/>
      <c r="ACX13386" s="60"/>
      <c r="ACY13386" s="60">
        <v>0.87115604200140995</v>
      </c>
      <c r="ACZ13386" s="60"/>
      <c r="ADA13386" s="60"/>
      <c r="ADB13386" s="60"/>
      <c r="ADC13386" s="60"/>
      <c r="ADD13386" s="60"/>
      <c r="ADE13386" s="60"/>
    </row>
    <row r="13387" spans="760:785" x14ac:dyDescent="0.25">
      <c r="ACF13387" s="60"/>
      <c r="ACG13387" s="60"/>
      <c r="ACH13387" s="60"/>
      <c r="ACI13387" s="60"/>
      <c r="ACJ13387" s="60"/>
      <c r="ACK13387" s="60"/>
      <c r="ACL13387" s="60"/>
      <c r="ACM13387" s="60"/>
      <c r="ACN13387" s="60"/>
      <c r="ACO13387" s="60"/>
      <c r="ACP13387" s="60"/>
      <c r="ACQ13387" s="60"/>
      <c r="ACR13387" s="60"/>
      <c r="ACS13387" s="60"/>
      <c r="ACT13387" s="60"/>
      <c r="ACU13387" s="60"/>
      <c r="ACV13387" s="60"/>
      <c r="ACW13387" s="60"/>
      <c r="ACX13387" s="60"/>
      <c r="ACY13387" s="60">
        <v>0.87110827314210404</v>
      </c>
      <c r="ACZ13387" s="60"/>
      <c r="ADA13387" s="60"/>
      <c r="ADB13387" s="60"/>
      <c r="ADC13387" s="60"/>
      <c r="ADD13387" s="60"/>
      <c r="ADE13387" s="60"/>
    </row>
    <row r="13388" spans="760:785" x14ac:dyDescent="0.25">
      <c r="ACF13388" s="60"/>
      <c r="ACG13388" s="60"/>
      <c r="ACH13388" s="60"/>
      <c r="ACI13388" s="60"/>
      <c r="ACJ13388" s="60"/>
      <c r="ACK13388" s="60"/>
      <c r="ACL13388" s="60"/>
      <c r="ACM13388" s="60"/>
      <c r="ACN13388" s="60"/>
      <c r="ACO13388" s="60"/>
      <c r="ACP13388" s="60"/>
      <c r="ACQ13388" s="60"/>
      <c r="ACR13388" s="60"/>
      <c r="ACS13388" s="60"/>
      <c r="ACT13388" s="60"/>
      <c r="ACU13388" s="60"/>
      <c r="ACV13388" s="60"/>
      <c r="ACW13388" s="60"/>
      <c r="ACX13388" s="60"/>
      <c r="ACY13388" s="60">
        <v>0.87107350047283805</v>
      </c>
      <c r="ACZ13388" s="60"/>
      <c r="ADA13388" s="60"/>
      <c r="ADB13388" s="60"/>
      <c r="ADC13388" s="60"/>
      <c r="ADD13388" s="60"/>
      <c r="ADE13388" s="60"/>
    </row>
    <row r="13389" spans="760:785" x14ac:dyDescent="0.25">
      <c r="ACF13389" s="60"/>
      <c r="ACG13389" s="60"/>
      <c r="ACH13389" s="60"/>
      <c r="ACI13389" s="60"/>
      <c r="ACJ13389" s="60"/>
      <c r="ACK13389" s="60"/>
      <c r="ACL13389" s="60"/>
      <c r="ACM13389" s="60"/>
      <c r="ACN13389" s="60"/>
      <c r="ACO13389" s="60"/>
      <c r="ACP13389" s="60"/>
      <c r="ACQ13389" s="60"/>
      <c r="ACR13389" s="60"/>
      <c r="ACS13389" s="60"/>
      <c r="ACT13389" s="60"/>
      <c r="ACU13389" s="60"/>
      <c r="ACV13389" s="60"/>
      <c r="ACW13389" s="60"/>
      <c r="ACX13389" s="60"/>
      <c r="ACY13389" s="60">
        <v>0.87101989302625604</v>
      </c>
      <c r="ACZ13389" s="60"/>
      <c r="ADA13389" s="60"/>
      <c r="ADB13389" s="60"/>
      <c r="ADC13389" s="60"/>
      <c r="ADD13389" s="60"/>
      <c r="ADE13389" s="60"/>
    </row>
    <row r="13390" spans="760:785" x14ac:dyDescent="0.25">
      <c r="ACF13390" s="60"/>
      <c r="ACG13390" s="60"/>
      <c r="ACH13390" s="60"/>
      <c r="ACI13390" s="60"/>
      <c r="ACJ13390" s="60"/>
      <c r="ACK13390" s="60"/>
      <c r="ACL13390" s="60"/>
      <c r="ACM13390" s="60"/>
      <c r="ACN13390" s="60"/>
      <c r="ACO13390" s="60"/>
      <c r="ACP13390" s="60"/>
      <c r="ACQ13390" s="60"/>
      <c r="ACR13390" s="60"/>
      <c r="ACS13390" s="60"/>
      <c r="ACT13390" s="60"/>
      <c r="ACU13390" s="60"/>
      <c r="ACV13390" s="60"/>
      <c r="ACW13390" s="60"/>
      <c r="ACX13390" s="60"/>
      <c r="ACY13390" s="60">
        <v>0.87101764121746295</v>
      </c>
      <c r="ACZ13390" s="60"/>
      <c r="ADA13390" s="60"/>
      <c r="ADB13390" s="60"/>
      <c r="ADC13390" s="60"/>
      <c r="ADD13390" s="60"/>
      <c r="ADE13390" s="60"/>
    </row>
    <row r="13391" spans="760:785" x14ac:dyDescent="0.25">
      <c r="ACF13391" s="60"/>
      <c r="ACG13391" s="60"/>
      <c r="ACH13391" s="60"/>
      <c r="ACI13391" s="60"/>
      <c r="ACJ13391" s="60"/>
      <c r="ACK13391" s="60"/>
      <c r="ACL13391" s="60"/>
      <c r="ACM13391" s="60"/>
      <c r="ACN13391" s="60"/>
      <c r="ACO13391" s="60"/>
      <c r="ACP13391" s="60"/>
      <c r="ACQ13391" s="60"/>
      <c r="ACR13391" s="60"/>
      <c r="ACS13391" s="60"/>
      <c r="ACT13391" s="60"/>
      <c r="ACU13391" s="60"/>
      <c r="ACV13391" s="60"/>
      <c r="ACW13391" s="60"/>
      <c r="ACX13391" s="60"/>
      <c r="ACY13391" s="60">
        <v>0.87096234360706803</v>
      </c>
      <c r="ACZ13391" s="60"/>
      <c r="ADA13391" s="60"/>
      <c r="ADB13391" s="60"/>
      <c r="ADC13391" s="60"/>
      <c r="ADD13391" s="60"/>
      <c r="ADE13391" s="60"/>
    </row>
    <row r="13392" spans="760:785" x14ac:dyDescent="0.25">
      <c r="ACF13392" s="60"/>
      <c r="ACG13392" s="60"/>
      <c r="ACH13392" s="60"/>
      <c r="ACI13392" s="60"/>
      <c r="ACJ13392" s="60"/>
      <c r="ACK13392" s="60"/>
      <c r="ACL13392" s="60"/>
      <c r="ACM13392" s="60"/>
      <c r="ACN13392" s="60"/>
      <c r="ACO13392" s="60"/>
      <c r="ACP13392" s="60"/>
      <c r="ACQ13392" s="60"/>
      <c r="ACR13392" s="60"/>
      <c r="ACS13392" s="60"/>
      <c r="ACT13392" s="60"/>
      <c r="ACU13392" s="60"/>
      <c r="ACV13392" s="60"/>
      <c r="ACW13392" s="60"/>
      <c r="ACX13392" s="60"/>
      <c r="ACY13392" s="60">
        <v>0.87088299160988902</v>
      </c>
      <c r="ACZ13392" s="60"/>
      <c r="ADA13392" s="60"/>
      <c r="ADB13392" s="60"/>
      <c r="ADC13392" s="60"/>
      <c r="ADD13392" s="60"/>
      <c r="ADE13392" s="60"/>
    </row>
    <row r="13393" spans="760:785" x14ac:dyDescent="0.25">
      <c r="ACF13393" s="60"/>
      <c r="ACG13393" s="60"/>
      <c r="ACH13393" s="60"/>
      <c r="ACI13393" s="60"/>
      <c r="ACJ13393" s="60"/>
      <c r="ACK13393" s="60"/>
      <c r="ACL13393" s="60"/>
      <c r="ACM13393" s="60"/>
      <c r="ACN13393" s="60"/>
      <c r="ACO13393" s="60"/>
      <c r="ACP13393" s="60"/>
      <c r="ACQ13393" s="60"/>
      <c r="ACR13393" s="60"/>
      <c r="ACS13393" s="60"/>
      <c r="ACT13393" s="60"/>
      <c r="ACU13393" s="60"/>
      <c r="ACV13393" s="60"/>
      <c r="ACW13393" s="60"/>
      <c r="ACX13393" s="60"/>
      <c r="ACY13393" s="60">
        <v>0.87083708771812995</v>
      </c>
      <c r="ACZ13393" s="60"/>
      <c r="ADA13393" s="60"/>
      <c r="ADB13393" s="60"/>
      <c r="ADC13393" s="60"/>
      <c r="ADD13393" s="60"/>
      <c r="ADE13393" s="60"/>
    </row>
    <row r="13394" spans="760:785" x14ac:dyDescent="0.25">
      <c r="ACF13394" s="60"/>
      <c r="ACG13394" s="60"/>
      <c r="ACH13394" s="60"/>
      <c r="ACI13394" s="60"/>
      <c r="ACJ13394" s="60"/>
      <c r="ACK13394" s="60"/>
      <c r="ACL13394" s="60"/>
      <c r="ACM13394" s="60"/>
      <c r="ACN13394" s="60"/>
      <c r="ACO13394" s="60"/>
      <c r="ACP13394" s="60"/>
      <c r="ACQ13394" s="60"/>
      <c r="ACR13394" s="60"/>
      <c r="ACS13394" s="60"/>
      <c r="ACT13394" s="60"/>
      <c r="ACU13394" s="60"/>
      <c r="ACV13394" s="60"/>
      <c r="ACW13394" s="60"/>
      <c r="ACX13394" s="60"/>
      <c r="ACY13394" s="60">
        <v>0.87079511465846504</v>
      </c>
      <c r="ACZ13394" s="60"/>
      <c r="ADA13394" s="60"/>
      <c r="ADB13394" s="60"/>
      <c r="ADC13394" s="60"/>
      <c r="ADD13394" s="60"/>
      <c r="ADE13394" s="60"/>
    </row>
    <row r="13395" spans="760:785" x14ac:dyDescent="0.25">
      <c r="ACF13395" s="60"/>
      <c r="ACG13395" s="60"/>
      <c r="ACH13395" s="60"/>
      <c r="ACI13395" s="60"/>
      <c r="ACJ13395" s="60"/>
      <c r="ACK13395" s="60"/>
      <c r="ACL13395" s="60"/>
      <c r="ACM13395" s="60"/>
      <c r="ACN13395" s="60"/>
      <c r="ACO13395" s="60"/>
      <c r="ACP13395" s="60"/>
      <c r="ACQ13395" s="60"/>
      <c r="ACR13395" s="60"/>
      <c r="ACS13395" s="60"/>
      <c r="ACT13395" s="60"/>
      <c r="ACU13395" s="60"/>
      <c r="ACV13395" s="60"/>
      <c r="ACW13395" s="60"/>
      <c r="ACX13395" s="60"/>
      <c r="ACY13395" s="60">
        <v>0.87078249707684496</v>
      </c>
      <c r="ACZ13395" s="60"/>
      <c r="ADA13395" s="60"/>
      <c r="ADB13395" s="60"/>
      <c r="ADC13395" s="60"/>
      <c r="ADD13395" s="60"/>
      <c r="ADE13395" s="60"/>
    </row>
    <row r="13396" spans="760:785" x14ac:dyDescent="0.25">
      <c r="ACF13396" s="60"/>
      <c r="ACG13396" s="60"/>
      <c r="ACH13396" s="60"/>
      <c r="ACI13396" s="60"/>
      <c r="ACJ13396" s="60"/>
      <c r="ACK13396" s="60"/>
      <c r="ACL13396" s="60"/>
      <c r="ACM13396" s="60"/>
      <c r="ACN13396" s="60"/>
      <c r="ACO13396" s="60"/>
      <c r="ACP13396" s="60"/>
      <c r="ACQ13396" s="60"/>
      <c r="ACR13396" s="60"/>
      <c r="ACS13396" s="60"/>
      <c r="ACT13396" s="60"/>
      <c r="ACU13396" s="60"/>
      <c r="ACV13396" s="60"/>
      <c r="ACW13396" s="60"/>
      <c r="ACX13396" s="60"/>
      <c r="ACY13396" s="60">
        <v>0.87077144037040999</v>
      </c>
      <c r="ACZ13396" s="60"/>
      <c r="ADA13396" s="60"/>
      <c r="ADB13396" s="60"/>
      <c r="ADC13396" s="60"/>
      <c r="ADD13396" s="60"/>
      <c r="ADE13396" s="60"/>
    </row>
    <row r="13397" spans="760:785" x14ac:dyDescent="0.25">
      <c r="ACF13397" s="60"/>
      <c r="ACG13397" s="60"/>
      <c r="ACH13397" s="60"/>
      <c r="ACI13397" s="60"/>
      <c r="ACJ13397" s="60"/>
      <c r="ACK13397" s="60"/>
      <c r="ACL13397" s="60"/>
      <c r="ACM13397" s="60"/>
      <c r="ACN13397" s="60"/>
      <c r="ACO13397" s="60"/>
      <c r="ACP13397" s="60"/>
      <c r="ACQ13397" s="60"/>
      <c r="ACR13397" s="60"/>
      <c r="ACS13397" s="60"/>
      <c r="ACT13397" s="60"/>
      <c r="ACU13397" s="60"/>
      <c r="ACV13397" s="60"/>
      <c r="ACW13397" s="60"/>
      <c r="ACX13397" s="60"/>
      <c r="ACY13397" s="60">
        <v>0.87075333759644902</v>
      </c>
      <c r="ACZ13397" s="60"/>
      <c r="ADA13397" s="60"/>
      <c r="ADB13397" s="60"/>
      <c r="ADC13397" s="60"/>
      <c r="ADD13397" s="60"/>
      <c r="ADE13397" s="60"/>
    </row>
    <row r="13398" spans="760:785" x14ac:dyDescent="0.25">
      <c r="ACF13398" s="60"/>
      <c r="ACG13398" s="60"/>
      <c r="ACH13398" s="60"/>
      <c r="ACI13398" s="60"/>
      <c r="ACJ13398" s="60"/>
      <c r="ACK13398" s="60"/>
      <c r="ACL13398" s="60"/>
      <c r="ACM13398" s="60"/>
      <c r="ACN13398" s="60"/>
      <c r="ACO13398" s="60"/>
      <c r="ACP13398" s="60"/>
      <c r="ACQ13398" s="60"/>
      <c r="ACR13398" s="60"/>
      <c r="ACS13398" s="60"/>
      <c r="ACT13398" s="60"/>
      <c r="ACU13398" s="60"/>
      <c r="ACV13398" s="60"/>
      <c r="ACW13398" s="60"/>
      <c r="ACX13398" s="60"/>
      <c r="ACY13398" s="60">
        <v>0.87074227435907603</v>
      </c>
      <c r="ACZ13398" s="60"/>
      <c r="ADA13398" s="60"/>
      <c r="ADB13398" s="60"/>
      <c r="ADC13398" s="60"/>
      <c r="ADD13398" s="60"/>
      <c r="ADE13398" s="60"/>
    </row>
    <row r="13399" spans="760:785" x14ac:dyDescent="0.25">
      <c r="ACF13399" s="60"/>
      <c r="ACG13399" s="60"/>
      <c r="ACH13399" s="60"/>
      <c r="ACI13399" s="60"/>
      <c r="ACJ13399" s="60"/>
      <c r="ACK13399" s="60"/>
      <c r="ACL13399" s="60"/>
      <c r="ACM13399" s="60"/>
      <c r="ACN13399" s="60"/>
      <c r="ACO13399" s="60"/>
      <c r="ACP13399" s="60"/>
      <c r="ACQ13399" s="60"/>
      <c r="ACR13399" s="60"/>
      <c r="ACS13399" s="60"/>
      <c r="ACT13399" s="60"/>
      <c r="ACU13399" s="60"/>
      <c r="ACV13399" s="60"/>
      <c r="ACW13399" s="60"/>
      <c r="ACX13399" s="60"/>
      <c r="ACY13399" s="60">
        <v>0.87072021629198904</v>
      </c>
      <c r="ACZ13399" s="60"/>
      <c r="ADA13399" s="60"/>
      <c r="ADB13399" s="60"/>
      <c r="ADC13399" s="60"/>
      <c r="ADD13399" s="60"/>
      <c r="ADE13399" s="60"/>
    </row>
    <row r="13400" spans="760:785" x14ac:dyDescent="0.25">
      <c r="ACF13400" s="60"/>
      <c r="ACG13400" s="60"/>
      <c r="ACH13400" s="60"/>
      <c r="ACI13400" s="60"/>
      <c r="ACJ13400" s="60"/>
      <c r="ACK13400" s="60"/>
      <c r="ACL13400" s="60"/>
      <c r="ACM13400" s="60"/>
      <c r="ACN13400" s="60"/>
      <c r="ACO13400" s="60"/>
      <c r="ACP13400" s="60"/>
      <c r="ACQ13400" s="60"/>
      <c r="ACR13400" s="60"/>
      <c r="ACS13400" s="60"/>
      <c r="ACT13400" s="60"/>
      <c r="ACU13400" s="60"/>
      <c r="ACV13400" s="60"/>
      <c r="ACW13400" s="60"/>
      <c r="ACX13400" s="60"/>
      <c r="ACY13400" s="60">
        <v>0.87069229413310001</v>
      </c>
      <c r="ACZ13400" s="60"/>
      <c r="ADA13400" s="60"/>
      <c r="ADB13400" s="60"/>
      <c r="ADC13400" s="60"/>
      <c r="ADD13400" s="60"/>
      <c r="ADE13400" s="60"/>
    </row>
    <row r="13401" spans="760:785" x14ac:dyDescent="0.25">
      <c r="ACF13401" s="60"/>
      <c r="ACG13401" s="60"/>
      <c r="ACH13401" s="60"/>
      <c r="ACI13401" s="60"/>
      <c r="ACJ13401" s="60"/>
      <c r="ACK13401" s="60"/>
      <c r="ACL13401" s="60"/>
      <c r="ACM13401" s="60"/>
      <c r="ACN13401" s="60"/>
      <c r="ACO13401" s="60"/>
      <c r="ACP13401" s="60"/>
      <c r="ACQ13401" s="60"/>
      <c r="ACR13401" s="60"/>
      <c r="ACS13401" s="60"/>
      <c r="ACT13401" s="60"/>
      <c r="ACU13401" s="60"/>
      <c r="ACV13401" s="60"/>
      <c r="ACW13401" s="60"/>
      <c r="ACX13401" s="60"/>
      <c r="ACY13401" s="60">
        <v>0.87060734792680305</v>
      </c>
      <c r="ACZ13401" s="60"/>
      <c r="ADA13401" s="60"/>
      <c r="ADB13401" s="60"/>
      <c r="ADC13401" s="60"/>
      <c r="ADD13401" s="60"/>
      <c r="ADE13401" s="60"/>
    </row>
    <row r="13402" spans="760:785" x14ac:dyDescent="0.25">
      <c r="ACF13402" s="60"/>
      <c r="ACG13402" s="60"/>
      <c r="ACH13402" s="60"/>
      <c r="ACI13402" s="60"/>
      <c r="ACJ13402" s="60"/>
      <c r="ACK13402" s="60"/>
      <c r="ACL13402" s="60"/>
      <c r="ACM13402" s="60"/>
      <c r="ACN13402" s="60"/>
      <c r="ACO13402" s="60"/>
      <c r="ACP13402" s="60"/>
      <c r="ACQ13402" s="60"/>
      <c r="ACR13402" s="60"/>
      <c r="ACS13402" s="60"/>
      <c r="ACT13402" s="60"/>
      <c r="ACU13402" s="60"/>
      <c r="ACV13402" s="60"/>
      <c r="ACW13402" s="60"/>
      <c r="ACX13402" s="60"/>
      <c r="ACY13402" s="60">
        <v>0.870605306164282</v>
      </c>
      <c r="ACZ13402" s="60"/>
      <c r="ADA13402" s="60"/>
      <c r="ADB13402" s="60"/>
      <c r="ADC13402" s="60"/>
      <c r="ADD13402" s="60"/>
      <c r="ADE13402" s="60"/>
    </row>
    <row r="13403" spans="760:785" x14ac:dyDescent="0.25">
      <c r="ACF13403" s="60"/>
      <c r="ACG13403" s="60"/>
      <c r="ACH13403" s="60"/>
      <c r="ACI13403" s="60"/>
      <c r="ACJ13403" s="60"/>
      <c r="ACK13403" s="60"/>
      <c r="ACL13403" s="60"/>
      <c r="ACM13403" s="60"/>
      <c r="ACN13403" s="60"/>
      <c r="ACO13403" s="60"/>
      <c r="ACP13403" s="60"/>
      <c r="ACQ13403" s="60"/>
      <c r="ACR13403" s="60"/>
      <c r="ACS13403" s="60"/>
      <c r="ACT13403" s="60"/>
      <c r="ACU13403" s="60"/>
      <c r="ACV13403" s="60"/>
      <c r="ACW13403" s="60"/>
      <c r="ACX13403" s="60"/>
      <c r="ACY13403" s="60">
        <v>0.87057311512750801</v>
      </c>
      <c r="ACZ13403" s="60"/>
      <c r="ADA13403" s="60"/>
      <c r="ADB13403" s="60"/>
      <c r="ADC13403" s="60"/>
      <c r="ADD13403" s="60"/>
      <c r="ADE13403" s="60"/>
    </row>
    <row r="13404" spans="760:785" x14ac:dyDescent="0.25">
      <c r="ACF13404" s="60"/>
      <c r="ACG13404" s="60"/>
      <c r="ACH13404" s="60"/>
      <c r="ACI13404" s="60"/>
      <c r="ACJ13404" s="60"/>
      <c r="ACK13404" s="60"/>
      <c r="ACL13404" s="60"/>
      <c r="ACM13404" s="60"/>
      <c r="ACN13404" s="60"/>
      <c r="ACO13404" s="60"/>
      <c r="ACP13404" s="60"/>
      <c r="ACQ13404" s="60"/>
      <c r="ACR13404" s="60"/>
      <c r="ACS13404" s="60"/>
      <c r="ACT13404" s="60"/>
      <c r="ACU13404" s="60"/>
      <c r="ACV13404" s="60"/>
      <c r="ACW13404" s="60"/>
      <c r="ACX13404" s="60"/>
      <c r="ACY13404" s="60">
        <v>0.87054472598933696</v>
      </c>
      <c r="ACZ13404" s="60"/>
      <c r="ADA13404" s="60"/>
      <c r="ADB13404" s="60"/>
      <c r="ADC13404" s="60"/>
      <c r="ADD13404" s="60"/>
      <c r="ADE13404" s="60"/>
    </row>
    <row r="13405" spans="760:785" x14ac:dyDescent="0.25">
      <c r="ACF13405" s="60"/>
      <c r="ACG13405" s="60"/>
      <c r="ACH13405" s="60"/>
      <c r="ACI13405" s="60"/>
      <c r="ACJ13405" s="60"/>
      <c r="ACK13405" s="60"/>
      <c r="ACL13405" s="60"/>
      <c r="ACM13405" s="60"/>
      <c r="ACN13405" s="60"/>
      <c r="ACO13405" s="60"/>
      <c r="ACP13405" s="60"/>
      <c r="ACQ13405" s="60"/>
      <c r="ACR13405" s="60"/>
      <c r="ACS13405" s="60"/>
      <c r="ACT13405" s="60"/>
      <c r="ACU13405" s="60"/>
      <c r="ACV13405" s="60"/>
      <c r="ACW13405" s="60"/>
      <c r="ACX13405" s="60"/>
      <c r="ACY13405" s="60">
        <v>0.87054072528220405</v>
      </c>
      <c r="ACZ13405" s="60"/>
      <c r="ADA13405" s="60"/>
      <c r="ADB13405" s="60"/>
      <c r="ADC13405" s="60"/>
      <c r="ADD13405" s="60"/>
      <c r="ADE13405" s="60"/>
    </row>
    <row r="13406" spans="760:785" x14ac:dyDescent="0.25">
      <c r="ACF13406" s="60"/>
      <c r="ACG13406" s="60"/>
      <c r="ACH13406" s="60"/>
      <c r="ACI13406" s="60"/>
      <c r="ACJ13406" s="60"/>
      <c r="ACK13406" s="60"/>
      <c r="ACL13406" s="60"/>
      <c r="ACM13406" s="60"/>
      <c r="ACN13406" s="60"/>
      <c r="ACO13406" s="60"/>
      <c r="ACP13406" s="60"/>
      <c r="ACQ13406" s="60"/>
      <c r="ACR13406" s="60"/>
      <c r="ACS13406" s="60"/>
      <c r="ACT13406" s="60"/>
      <c r="ACU13406" s="60"/>
      <c r="ACV13406" s="60"/>
      <c r="ACW13406" s="60"/>
      <c r="ACX13406" s="60"/>
      <c r="ACY13406" s="60">
        <v>0.87050936208052998</v>
      </c>
      <c r="ACZ13406" s="60"/>
      <c r="ADA13406" s="60"/>
      <c r="ADB13406" s="60"/>
      <c r="ADC13406" s="60"/>
      <c r="ADD13406" s="60"/>
      <c r="ADE13406" s="60"/>
    </row>
    <row r="13407" spans="760:785" x14ac:dyDescent="0.25">
      <c r="ACF13407" s="60"/>
      <c r="ACG13407" s="60"/>
      <c r="ACH13407" s="60"/>
      <c r="ACI13407" s="60"/>
      <c r="ACJ13407" s="60"/>
      <c r="ACK13407" s="60"/>
      <c r="ACL13407" s="60"/>
      <c r="ACM13407" s="60"/>
      <c r="ACN13407" s="60"/>
      <c r="ACO13407" s="60"/>
      <c r="ACP13407" s="60"/>
      <c r="ACQ13407" s="60"/>
      <c r="ACR13407" s="60"/>
      <c r="ACS13407" s="60"/>
      <c r="ACT13407" s="60"/>
      <c r="ACU13407" s="60"/>
      <c r="ACV13407" s="60"/>
      <c r="ACW13407" s="60"/>
      <c r="ACX13407" s="60"/>
      <c r="ACY13407" s="60">
        <v>0.87049986971167104</v>
      </c>
      <c r="ACZ13407" s="60"/>
      <c r="ADA13407" s="60"/>
      <c r="ADB13407" s="60"/>
      <c r="ADC13407" s="60"/>
      <c r="ADD13407" s="60"/>
      <c r="ADE13407" s="60"/>
    </row>
    <row r="13408" spans="760:785" x14ac:dyDescent="0.25">
      <c r="ACF13408" s="60"/>
      <c r="ACG13408" s="60"/>
      <c r="ACH13408" s="60"/>
      <c r="ACI13408" s="60"/>
      <c r="ACJ13408" s="60"/>
      <c r="ACK13408" s="60"/>
      <c r="ACL13408" s="60"/>
      <c r="ACM13408" s="60"/>
      <c r="ACN13408" s="60"/>
      <c r="ACO13408" s="60"/>
      <c r="ACP13408" s="60"/>
      <c r="ACQ13408" s="60"/>
      <c r="ACR13408" s="60"/>
      <c r="ACS13408" s="60"/>
      <c r="ACT13408" s="60"/>
      <c r="ACU13408" s="60"/>
      <c r="ACV13408" s="60"/>
      <c r="ACW13408" s="60"/>
      <c r="ACX13408" s="60"/>
      <c r="ACY13408" s="60">
        <v>0.870498328582474</v>
      </c>
      <c r="ACZ13408" s="60"/>
      <c r="ADA13408" s="60"/>
      <c r="ADB13408" s="60"/>
      <c r="ADC13408" s="60"/>
      <c r="ADD13408" s="60"/>
      <c r="ADE13408" s="60"/>
    </row>
    <row r="13409" spans="760:785" x14ac:dyDescent="0.25">
      <c r="ACF13409" s="60"/>
      <c r="ACG13409" s="60"/>
      <c r="ACH13409" s="60"/>
      <c r="ACI13409" s="60"/>
      <c r="ACJ13409" s="60"/>
      <c r="ACK13409" s="60"/>
      <c r="ACL13409" s="60"/>
      <c r="ACM13409" s="60"/>
      <c r="ACN13409" s="60"/>
      <c r="ACO13409" s="60"/>
      <c r="ACP13409" s="60"/>
      <c r="ACQ13409" s="60"/>
      <c r="ACR13409" s="60"/>
      <c r="ACS13409" s="60"/>
      <c r="ACT13409" s="60"/>
      <c r="ACU13409" s="60"/>
      <c r="ACV13409" s="60"/>
      <c r="ACW13409" s="60"/>
      <c r="ACX13409" s="60"/>
      <c r="ACY13409" s="60">
        <v>0.87047897549687803</v>
      </c>
      <c r="ACZ13409" s="60"/>
      <c r="ADA13409" s="60"/>
      <c r="ADB13409" s="60"/>
      <c r="ADC13409" s="60"/>
      <c r="ADD13409" s="60"/>
      <c r="ADE13409" s="60"/>
    </row>
    <row r="13410" spans="760:785" x14ac:dyDescent="0.25">
      <c r="ACF13410" s="60"/>
      <c r="ACG13410" s="60"/>
      <c r="ACH13410" s="60"/>
      <c r="ACI13410" s="60"/>
      <c r="ACJ13410" s="60"/>
      <c r="ACK13410" s="60"/>
      <c r="ACL13410" s="60"/>
      <c r="ACM13410" s="60"/>
      <c r="ACN13410" s="60"/>
      <c r="ACO13410" s="60"/>
      <c r="ACP13410" s="60"/>
      <c r="ACQ13410" s="60"/>
      <c r="ACR13410" s="60"/>
      <c r="ACS13410" s="60"/>
      <c r="ACT13410" s="60"/>
      <c r="ACU13410" s="60"/>
      <c r="ACV13410" s="60"/>
      <c r="ACW13410" s="60"/>
      <c r="ACX13410" s="60"/>
      <c r="ACY13410" s="60">
        <v>0.87043717434517598</v>
      </c>
      <c r="ACZ13410" s="60"/>
      <c r="ADA13410" s="60"/>
      <c r="ADB13410" s="60"/>
      <c r="ADC13410" s="60"/>
      <c r="ADD13410" s="60"/>
      <c r="ADE13410" s="60"/>
    </row>
    <row r="13411" spans="760:785" x14ac:dyDescent="0.25">
      <c r="ACF13411" s="60"/>
      <c r="ACG13411" s="60"/>
      <c r="ACH13411" s="60"/>
      <c r="ACI13411" s="60"/>
      <c r="ACJ13411" s="60"/>
      <c r="ACK13411" s="60"/>
      <c r="ACL13411" s="60"/>
      <c r="ACM13411" s="60"/>
      <c r="ACN13411" s="60"/>
      <c r="ACO13411" s="60"/>
      <c r="ACP13411" s="60"/>
      <c r="ACQ13411" s="60"/>
      <c r="ACR13411" s="60"/>
      <c r="ACS13411" s="60"/>
      <c r="ACT13411" s="60"/>
      <c r="ACU13411" s="60"/>
      <c r="ACV13411" s="60"/>
      <c r="ACW13411" s="60"/>
      <c r="ACX13411" s="60"/>
      <c r="ACY13411" s="60">
        <v>0.87030136055660701</v>
      </c>
      <c r="ACZ13411" s="60"/>
      <c r="ADA13411" s="60"/>
      <c r="ADB13411" s="60"/>
      <c r="ADC13411" s="60"/>
      <c r="ADD13411" s="60"/>
      <c r="ADE13411" s="60"/>
    </row>
    <row r="13412" spans="760:785" x14ac:dyDescent="0.25">
      <c r="ACF13412" s="60"/>
      <c r="ACG13412" s="60"/>
      <c r="ACH13412" s="60"/>
      <c r="ACI13412" s="60"/>
      <c r="ACJ13412" s="60"/>
      <c r="ACK13412" s="60"/>
      <c r="ACL13412" s="60"/>
      <c r="ACM13412" s="60"/>
      <c r="ACN13412" s="60"/>
      <c r="ACO13412" s="60"/>
      <c r="ACP13412" s="60"/>
      <c r="ACQ13412" s="60"/>
      <c r="ACR13412" s="60"/>
      <c r="ACS13412" s="60"/>
      <c r="ACT13412" s="60"/>
      <c r="ACU13412" s="60"/>
      <c r="ACV13412" s="60"/>
      <c r="ACW13412" s="60"/>
      <c r="ACX13412" s="60"/>
      <c r="ACY13412" s="60">
        <v>0.87022434758345202</v>
      </c>
      <c r="ACZ13412" s="60"/>
      <c r="ADA13412" s="60"/>
      <c r="ADB13412" s="60"/>
      <c r="ADC13412" s="60"/>
      <c r="ADD13412" s="60"/>
      <c r="ADE13412" s="60"/>
    </row>
    <row r="13413" spans="760:785" x14ac:dyDescent="0.25">
      <c r="ACF13413" s="60"/>
      <c r="ACG13413" s="60"/>
      <c r="ACH13413" s="60"/>
      <c r="ACI13413" s="60"/>
      <c r="ACJ13413" s="60"/>
      <c r="ACK13413" s="60"/>
      <c r="ACL13413" s="60"/>
      <c r="ACM13413" s="60"/>
      <c r="ACN13413" s="60"/>
      <c r="ACO13413" s="60"/>
      <c r="ACP13413" s="60"/>
      <c r="ACQ13413" s="60"/>
      <c r="ACR13413" s="60"/>
      <c r="ACS13413" s="60"/>
      <c r="ACT13413" s="60"/>
      <c r="ACU13413" s="60"/>
      <c r="ACV13413" s="60"/>
      <c r="ACW13413" s="60"/>
      <c r="ACX13413" s="60"/>
      <c r="ACY13413" s="60">
        <v>0.87018650881211401</v>
      </c>
      <c r="ACZ13413" s="60"/>
      <c r="ADA13413" s="60"/>
      <c r="ADB13413" s="60"/>
      <c r="ADC13413" s="60"/>
      <c r="ADD13413" s="60"/>
      <c r="ADE13413" s="60"/>
    </row>
    <row r="13414" spans="760:785" x14ac:dyDescent="0.25">
      <c r="ACF13414" s="60"/>
      <c r="ACG13414" s="60"/>
      <c r="ACH13414" s="60"/>
      <c r="ACI13414" s="60"/>
      <c r="ACJ13414" s="60"/>
      <c r="ACK13414" s="60"/>
      <c r="ACL13414" s="60"/>
      <c r="ACM13414" s="60"/>
      <c r="ACN13414" s="60"/>
      <c r="ACO13414" s="60"/>
      <c r="ACP13414" s="60"/>
      <c r="ACQ13414" s="60"/>
      <c r="ACR13414" s="60"/>
      <c r="ACS13414" s="60"/>
      <c r="ACT13414" s="60"/>
      <c r="ACU13414" s="60"/>
      <c r="ACV13414" s="60"/>
      <c r="ACW13414" s="60"/>
      <c r="ACX13414" s="60"/>
      <c r="ACY13414" s="60">
        <v>0.86985997237097801</v>
      </c>
      <c r="ACZ13414" s="60"/>
      <c r="ADA13414" s="60"/>
      <c r="ADB13414" s="60"/>
      <c r="ADC13414" s="60"/>
      <c r="ADD13414" s="60"/>
      <c r="ADE13414" s="60"/>
    </row>
    <row r="13415" spans="760:785" x14ac:dyDescent="0.25">
      <c r="ACF13415" s="60"/>
      <c r="ACG13415" s="60"/>
      <c r="ACH13415" s="60"/>
      <c r="ACI13415" s="60"/>
      <c r="ACJ13415" s="60"/>
      <c r="ACK13415" s="60"/>
      <c r="ACL13415" s="60"/>
      <c r="ACM13415" s="60"/>
      <c r="ACN13415" s="60"/>
      <c r="ACO13415" s="60"/>
      <c r="ACP13415" s="60"/>
      <c r="ACQ13415" s="60"/>
      <c r="ACR13415" s="60"/>
      <c r="ACS13415" s="60"/>
      <c r="ACT13415" s="60"/>
      <c r="ACU13415" s="60"/>
      <c r="ACV13415" s="60"/>
      <c r="ACW13415" s="60"/>
      <c r="ACX13415" s="60"/>
      <c r="ACY13415" s="60">
        <v>0.86965566019454199</v>
      </c>
      <c r="ACZ13415" s="60"/>
      <c r="ADA13415" s="60"/>
      <c r="ADB13415" s="60"/>
      <c r="ADC13415" s="60"/>
      <c r="ADD13415" s="60"/>
      <c r="ADE13415" s="60"/>
    </row>
    <row r="13416" spans="760:785" x14ac:dyDescent="0.25">
      <c r="ACF13416" s="60"/>
      <c r="ACG13416" s="60"/>
      <c r="ACH13416" s="60"/>
      <c r="ACI13416" s="60"/>
      <c r="ACJ13416" s="60"/>
      <c r="ACK13416" s="60"/>
      <c r="ACL13416" s="60"/>
      <c r="ACM13416" s="60"/>
      <c r="ACN13416" s="60"/>
      <c r="ACO13416" s="60"/>
      <c r="ACP13416" s="60"/>
      <c r="ACQ13416" s="60"/>
      <c r="ACR13416" s="60"/>
      <c r="ACS13416" s="60"/>
      <c r="ACT13416" s="60"/>
      <c r="ACU13416" s="60"/>
      <c r="ACV13416" s="60"/>
      <c r="ACW13416" s="60"/>
      <c r="ACX13416" s="60"/>
      <c r="ACY13416" s="60">
        <v>0.86959943580777199</v>
      </c>
      <c r="ACZ13416" s="60"/>
      <c r="ADA13416" s="60"/>
      <c r="ADB13416" s="60"/>
      <c r="ADC13416" s="60"/>
      <c r="ADD13416" s="60"/>
      <c r="ADE13416" s="60"/>
    </row>
    <row r="13417" spans="760:785" x14ac:dyDescent="0.25">
      <c r="ACF13417" s="60"/>
      <c r="ACG13417" s="60"/>
      <c r="ACH13417" s="60"/>
      <c r="ACI13417" s="60"/>
      <c r="ACJ13417" s="60"/>
      <c r="ACK13417" s="60"/>
      <c r="ACL13417" s="60"/>
      <c r="ACM13417" s="60"/>
      <c r="ACN13417" s="60"/>
      <c r="ACO13417" s="60"/>
      <c r="ACP13417" s="60"/>
      <c r="ACQ13417" s="60"/>
      <c r="ACR13417" s="60"/>
      <c r="ACS13417" s="60"/>
      <c r="ACT13417" s="60"/>
      <c r="ACU13417" s="60"/>
      <c r="ACV13417" s="60"/>
      <c r="ACW13417" s="60"/>
      <c r="ACX13417" s="60"/>
      <c r="ACY13417" s="60">
        <v>0.86956955625888799</v>
      </c>
      <c r="ACZ13417" s="60"/>
      <c r="ADA13417" s="60"/>
      <c r="ADB13417" s="60"/>
      <c r="ADC13417" s="60"/>
      <c r="ADD13417" s="60"/>
      <c r="ADE13417" s="60"/>
    </row>
    <row r="13418" spans="760:785" x14ac:dyDescent="0.25">
      <c r="ACF13418" s="60"/>
      <c r="ACG13418" s="60"/>
      <c r="ACH13418" s="60"/>
      <c r="ACI13418" s="60"/>
      <c r="ACJ13418" s="60"/>
      <c r="ACK13418" s="60"/>
      <c r="ACL13418" s="60"/>
      <c r="ACM13418" s="60"/>
      <c r="ACN13418" s="60"/>
      <c r="ACO13418" s="60"/>
      <c r="ACP13418" s="60"/>
      <c r="ACQ13418" s="60"/>
      <c r="ACR13418" s="60"/>
      <c r="ACS13418" s="60"/>
      <c r="ACT13418" s="60"/>
      <c r="ACU13418" s="60"/>
      <c r="ACV13418" s="60"/>
      <c r="ACW13418" s="60"/>
      <c r="ACX13418" s="60"/>
      <c r="ACY13418" s="60">
        <v>0.86955824831483497</v>
      </c>
      <c r="ACZ13418" s="60"/>
      <c r="ADA13418" s="60"/>
      <c r="ADB13418" s="60"/>
      <c r="ADC13418" s="60"/>
      <c r="ADD13418" s="60"/>
      <c r="ADE13418" s="60"/>
    </row>
    <row r="13419" spans="760:785" x14ac:dyDescent="0.25">
      <c r="ACF13419" s="60"/>
      <c r="ACG13419" s="60"/>
      <c r="ACH13419" s="60"/>
      <c r="ACI13419" s="60"/>
      <c r="ACJ13419" s="60"/>
      <c r="ACK13419" s="60"/>
      <c r="ACL13419" s="60"/>
      <c r="ACM13419" s="60"/>
      <c r="ACN13419" s="60"/>
      <c r="ACO13419" s="60"/>
      <c r="ACP13419" s="60"/>
      <c r="ACQ13419" s="60"/>
      <c r="ACR13419" s="60"/>
      <c r="ACS13419" s="60"/>
      <c r="ACT13419" s="60"/>
      <c r="ACU13419" s="60"/>
      <c r="ACV13419" s="60"/>
      <c r="ACW13419" s="60"/>
      <c r="ACX13419" s="60"/>
      <c r="ACY13419" s="60">
        <v>0.86955693868796802</v>
      </c>
      <c r="ACZ13419" s="60"/>
      <c r="ADA13419" s="60"/>
      <c r="ADB13419" s="60"/>
      <c r="ADC13419" s="60"/>
      <c r="ADD13419" s="60"/>
      <c r="ADE13419" s="60"/>
    </row>
    <row r="13420" spans="760:785" x14ac:dyDescent="0.25">
      <c r="ACF13420" s="60"/>
      <c r="ACG13420" s="60"/>
      <c r="ACH13420" s="60"/>
      <c r="ACI13420" s="60"/>
      <c r="ACJ13420" s="60"/>
      <c r="ACK13420" s="60"/>
      <c r="ACL13420" s="60"/>
      <c r="ACM13420" s="60"/>
      <c r="ACN13420" s="60"/>
      <c r="ACO13420" s="60"/>
      <c r="ACP13420" s="60"/>
      <c r="ACQ13420" s="60"/>
      <c r="ACR13420" s="60"/>
      <c r="ACS13420" s="60"/>
      <c r="ACT13420" s="60"/>
      <c r="ACU13420" s="60"/>
      <c r="ACV13420" s="60"/>
      <c r="ACW13420" s="60"/>
      <c r="ACX13420" s="60"/>
      <c r="ACY13420" s="60">
        <v>0.86952750096807296</v>
      </c>
      <c r="ACZ13420" s="60"/>
      <c r="ADA13420" s="60"/>
      <c r="ADB13420" s="60"/>
      <c r="ADC13420" s="60"/>
      <c r="ADD13420" s="60"/>
      <c r="ADE13420" s="60"/>
    </row>
    <row r="13421" spans="760:785" x14ac:dyDescent="0.25">
      <c r="ACF13421" s="60"/>
      <c r="ACG13421" s="60"/>
      <c r="ACH13421" s="60"/>
      <c r="ACI13421" s="60"/>
      <c r="ACJ13421" s="60"/>
      <c r="ACK13421" s="60"/>
      <c r="ACL13421" s="60"/>
      <c r="ACM13421" s="60"/>
      <c r="ACN13421" s="60"/>
      <c r="ACO13421" s="60"/>
      <c r="ACP13421" s="60"/>
      <c r="ACQ13421" s="60"/>
      <c r="ACR13421" s="60"/>
      <c r="ACS13421" s="60"/>
      <c r="ACT13421" s="60"/>
      <c r="ACU13421" s="60"/>
      <c r="ACV13421" s="60"/>
      <c r="ACW13421" s="60"/>
      <c r="ACX13421" s="60"/>
      <c r="ACY13421" s="60">
        <v>0.86950159360456403</v>
      </c>
      <c r="ACZ13421" s="60"/>
      <c r="ADA13421" s="60"/>
      <c r="ADB13421" s="60"/>
      <c r="ADC13421" s="60"/>
      <c r="ADD13421" s="60"/>
      <c r="ADE13421" s="60"/>
    </row>
    <row r="13422" spans="760:785" x14ac:dyDescent="0.25">
      <c r="ACF13422" s="60"/>
      <c r="ACG13422" s="60"/>
      <c r="ACH13422" s="60"/>
      <c r="ACI13422" s="60"/>
      <c r="ACJ13422" s="60"/>
      <c r="ACK13422" s="60"/>
      <c r="ACL13422" s="60"/>
      <c r="ACM13422" s="60"/>
      <c r="ACN13422" s="60"/>
      <c r="ACO13422" s="60"/>
      <c r="ACP13422" s="60"/>
      <c r="ACQ13422" s="60"/>
      <c r="ACR13422" s="60"/>
      <c r="ACS13422" s="60"/>
      <c r="ACT13422" s="60"/>
      <c r="ACU13422" s="60"/>
      <c r="ACV13422" s="60"/>
      <c r="ACW13422" s="60"/>
      <c r="ACX13422" s="60"/>
      <c r="ACY13422" s="60">
        <v>0.86947283792959296</v>
      </c>
      <c r="ACZ13422" s="60"/>
      <c r="ADA13422" s="60"/>
      <c r="ADB13422" s="60"/>
      <c r="ADC13422" s="60"/>
      <c r="ADD13422" s="60"/>
      <c r="ADE13422" s="60"/>
    </row>
    <row r="13423" spans="760:785" x14ac:dyDescent="0.25">
      <c r="ACF13423" s="60"/>
      <c r="ACG13423" s="60"/>
      <c r="ACH13423" s="60"/>
      <c r="ACI13423" s="60"/>
      <c r="ACJ13423" s="60"/>
      <c r="ACK13423" s="60"/>
      <c r="ACL13423" s="60"/>
      <c r="ACM13423" s="60"/>
      <c r="ACN13423" s="60"/>
      <c r="ACO13423" s="60"/>
      <c r="ACP13423" s="60"/>
      <c r="ACQ13423" s="60"/>
      <c r="ACR13423" s="60"/>
      <c r="ACS13423" s="60"/>
      <c r="ACT13423" s="60"/>
      <c r="ACU13423" s="60"/>
      <c r="ACV13423" s="60"/>
      <c r="ACW13423" s="60"/>
      <c r="ACX13423" s="60"/>
      <c r="ACY13423" s="60">
        <v>0.86920598267971005</v>
      </c>
      <c r="ACZ13423" s="60"/>
      <c r="ADA13423" s="60"/>
      <c r="ADB13423" s="60"/>
      <c r="ADC13423" s="60"/>
      <c r="ADD13423" s="60"/>
      <c r="ADE13423" s="60"/>
    </row>
    <row r="13424" spans="760:785" x14ac:dyDescent="0.25">
      <c r="ACF13424" s="60"/>
      <c r="ACG13424" s="60"/>
      <c r="ACH13424" s="60"/>
      <c r="ACI13424" s="60"/>
      <c r="ACJ13424" s="60"/>
      <c r="ACK13424" s="60"/>
      <c r="ACL13424" s="60"/>
      <c r="ACM13424" s="60"/>
      <c r="ACN13424" s="60"/>
      <c r="ACO13424" s="60"/>
      <c r="ACP13424" s="60"/>
      <c r="ACQ13424" s="60"/>
      <c r="ACR13424" s="60"/>
      <c r="ACS13424" s="60"/>
      <c r="ACT13424" s="60"/>
      <c r="ACU13424" s="60"/>
      <c r="ACV13424" s="60"/>
      <c r="ACW13424" s="60"/>
      <c r="ACX13424" s="60"/>
      <c r="ACY13424" s="60">
        <v>0.86919064537391599</v>
      </c>
      <c r="ACZ13424" s="60"/>
      <c r="ADA13424" s="60"/>
      <c r="ADB13424" s="60"/>
      <c r="ADC13424" s="60"/>
      <c r="ADD13424" s="60"/>
      <c r="ADE13424" s="60"/>
    </row>
    <row r="13425" spans="760:785" x14ac:dyDescent="0.25">
      <c r="ACF13425" s="60"/>
      <c r="ACG13425" s="60"/>
      <c r="ACH13425" s="60"/>
      <c r="ACI13425" s="60"/>
      <c r="ACJ13425" s="60"/>
      <c r="ACK13425" s="60"/>
      <c r="ACL13425" s="60"/>
      <c r="ACM13425" s="60"/>
      <c r="ACN13425" s="60"/>
      <c r="ACO13425" s="60"/>
      <c r="ACP13425" s="60"/>
      <c r="ACQ13425" s="60"/>
      <c r="ACR13425" s="60"/>
      <c r="ACS13425" s="60"/>
      <c r="ACT13425" s="60"/>
      <c r="ACU13425" s="60"/>
      <c r="ACV13425" s="60"/>
      <c r="ACW13425" s="60"/>
      <c r="ACX13425" s="60"/>
      <c r="ACY13425" s="60">
        <v>0.86914952359548803</v>
      </c>
      <c r="ACZ13425" s="60"/>
      <c r="ADA13425" s="60"/>
      <c r="ADB13425" s="60"/>
      <c r="ADC13425" s="60"/>
      <c r="ADD13425" s="60"/>
      <c r="ADE13425" s="60"/>
    </row>
    <row r="13426" spans="760:785" x14ac:dyDescent="0.25">
      <c r="ACF13426" s="60"/>
      <c r="ACG13426" s="60"/>
      <c r="ACH13426" s="60"/>
      <c r="ACI13426" s="60"/>
      <c r="ACJ13426" s="60"/>
      <c r="ACK13426" s="60"/>
      <c r="ACL13426" s="60"/>
      <c r="ACM13426" s="60"/>
      <c r="ACN13426" s="60"/>
      <c r="ACO13426" s="60"/>
      <c r="ACP13426" s="60"/>
      <c r="ACQ13426" s="60"/>
      <c r="ACR13426" s="60"/>
      <c r="ACS13426" s="60"/>
      <c r="ACT13426" s="60"/>
      <c r="ACU13426" s="60"/>
      <c r="ACV13426" s="60"/>
      <c r="ACW13426" s="60"/>
      <c r="ACX13426" s="60"/>
      <c r="ACY13426" s="60">
        <v>0.869082946791501</v>
      </c>
      <c r="ACZ13426" s="60"/>
      <c r="ADA13426" s="60"/>
      <c r="ADB13426" s="60"/>
      <c r="ADC13426" s="60"/>
      <c r="ADD13426" s="60"/>
      <c r="ADE13426" s="60"/>
    </row>
    <row r="13427" spans="760:785" x14ac:dyDescent="0.25">
      <c r="ACF13427" s="60"/>
      <c r="ACG13427" s="60"/>
      <c r="ACH13427" s="60"/>
      <c r="ACI13427" s="60"/>
      <c r="ACJ13427" s="60"/>
      <c r="ACK13427" s="60"/>
      <c r="ACL13427" s="60"/>
      <c r="ACM13427" s="60"/>
      <c r="ACN13427" s="60"/>
      <c r="ACO13427" s="60"/>
      <c r="ACP13427" s="60"/>
      <c r="ACQ13427" s="60"/>
      <c r="ACR13427" s="60"/>
      <c r="ACS13427" s="60"/>
      <c r="ACT13427" s="60"/>
      <c r="ACU13427" s="60"/>
      <c r="ACV13427" s="60"/>
      <c r="ACW13427" s="60"/>
      <c r="ACX13427" s="60"/>
      <c r="ACY13427" s="60">
        <v>0.86897350202007795</v>
      </c>
      <c r="ACZ13427" s="60"/>
      <c r="ADA13427" s="60"/>
      <c r="ADB13427" s="60"/>
      <c r="ADC13427" s="60"/>
      <c r="ADD13427" s="60"/>
      <c r="ADE13427" s="60"/>
    </row>
    <row r="13428" spans="760:785" x14ac:dyDescent="0.25">
      <c r="ACF13428" s="60"/>
      <c r="ACG13428" s="60"/>
      <c r="ACH13428" s="60"/>
      <c r="ACI13428" s="60"/>
      <c r="ACJ13428" s="60"/>
      <c r="ACK13428" s="60"/>
      <c r="ACL13428" s="60"/>
      <c r="ACM13428" s="60"/>
      <c r="ACN13428" s="60"/>
      <c r="ACO13428" s="60"/>
      <c r="ACP13428" s="60"/>
      <c r="ACQ13428" s="60"/>
      <c r="ACR13428" s="60"/>
      <c r="ACS13428" s="60"/>
      <c r="ACT13428" s="60"/>
      <c r="ACU13428" s="60"/>
      <c r="ACV13428" s="60"/>
      <c r="ACW13428" s="60"/>
      <c r="ACX13428" s="60"/>
      <c r="ACY13428" s="60">
        <v>0.86895600277306795</v>
      </c>
      <c r="ACZ13428" s="60"/>
      <c r="ADA13428" s="60"/>
      <c r="ADB13428" s="60"/>
      <c r="ADC13428" s="60"/>
      <c r="ADD13428" s="60"/>
      <c r="ADE13428" s="60"/>
    </row>
    <row r="13429" spans="760:785" x14ac:dyDescent="0.25">
      <c r="ACF13429" s="60"/>
      <c r="ACG13429" s="60"/>
      <c r="ACH13429" s="60"/>
      <c r="ACI13429" s="60"/>
      <c r="ACJ13429" s="60"/>
      <c r="ACK13429" s="60"/>
      <c r="ACL13429" s="60"/>
      <c r="ACM13429" s="60"/>
      <c r="ACN13429" s="60"/>
      <c r="ACO13429" s="60"/>
      <c r="ACP13429" s="60"/>
      <c r="ACQ13429" s="60"/>
      <c r="ACR13429" s="60"/>
      <c r="ACS13429" s="60"/>
      <c r="ACT13429" s="60"/>
      <c r="ACU13429" s="60"/>
      <c r="ACV13429" s="60"/>
      <c r="ACW13429" s="60"/>
      <c r="ACX13429" s="60"/>
      <c r="ACY13429" s="60">
        <v>0.86893414899583299</v>
      </c>
      <c r="ACZ13429" s="60"/>
      <c r="ADA13429" s="60"/>
      <c r="ADB13429" s="60"/>
      <c r="ADC13429" s="60"/>
      <c r="ADD13429" s="60"/>
      <c r="ADE13429" s="60"/>
    </row>
    <row r="13430" spans="760:785" x14ac:dyDescent="0.25">
      <c r="ACF13430" s="60"/>
      <c r="ACG13430" s="60"/>
      <c r="ACH13430" s="60"/>
      <c r="ACI13430" s="60"/>
      <c r="ACJ13430" s="60"/>
      <c r="ACK13430" s="60"/>
      <c r="ACL13430" s="60"/>
      <c r="ACM13430" s="60"/>
      <c r="ACN13430" s="60"/>
      <c r="ACO13430" s="60"/>
      <c r="ACP13430" s="60"/>
      <c r="ACQ13430" s="60"/>
      <c r="ACR13430" s="60"/>
      <c r="ACS13430" s="60"/>
      <c r="ACT13430" s="60"/>
      <c r="ACU13430" s="60"/>
      <c r="ACV13430" s="60"/>
      <c r="ACW13430" s="60"/>
      <c r="ACX13430" s="60"/>
      <c r="ACY13430" s="60">
        <v>0.86891525267800995</v>
      </c>
      <c r="ACZ13430" s="60"/>
      <c r="ADA13430" s="60"/>
      <c r="ADB13430" s="60"/>
      <c r="ADC13430" s="60"/>
      <c r="ADD13430" s="60"/>
      <c r="ADE13430" s="60"/>
    </row>
    <row r="13431" spans="760:785" x14ac:dyDescent="0.25">
      <c r="ACF13431" s="60"/>
      <c r="ACG13431" s="60"/>
      <c r="ACH13431" s="60"/>
      <c r="ACI13431" s="60"/>
      <c r="ACJ13431" s="60"/>
      <c r="ACK13431" s="60"/>
      <c r="ACL13431" s="60"/>
      <c r="ACM13431" s="60"/>
      <c r="ACN13431" s="60"/>
      <c r="ACO13431" s="60"/>
      <c r="ACP13431" s="60"/>
      <c r="ACQ13431" s="60"/>
      <c r="ACR13431" s="60"/>
      <c r="ACS13431" s="60"/>
      <c r="ACT13431" s="60"/>
      <c r="ACU13431" s="60"/>
      <c r="ACV13431" s="60"/>
      <c r="ACW13431" s="60"/>
      <c r="ACX13431" s="60"/>
      <c r="ACY13431" s="60">
        <v>0.86872096700808599</v>
      </c>
      <c r="ACZ13431" s="60"/>
      <c r="ADA13431" s="60"/>
      <c r="ADB13431" s="60"/>
      <c r="ADC13431" s="60"/>
      <c r="ADD13431" s="60"/>
      <c r="ADE13431" s="60"/>
    </row>
    <row r="13432" spans="760:785" x14ac:dyDescent="0.25">
      <c r="ACF13432" s="60"/>
      <c r="ACG13432" s="60"/>
      <c r="ACH13432" s="60"/>
      <c r="ACI13432" s="60"/>
      <c r="ACJ13432" s="60"/>
      <c r="ACK13432" s="60"/>
      <c r="ACL13432" s="60"/>
      <c r="ACM13432" s="60"/>
      <c r="ACN13432" s="60"/>
      <c r="ACO13432" s="60"/>
      <c r="ACP13432" s="60"/>
      <c r="ACQ13432" s="60"/>
      <c r="ACR13432" s="60"/>
      <c r="ACS13432" s="60"/>
      <c r="ACT13432" s="60"/>
      <c r="ACU13432" s="60"/>
      <c r="ACV13432" s="60"/>
      <c r="ACW13432" s="60"/>
      <c r="ACX13432" s="60"/>
      <c r="ACY13432" s="60">
        <v>0.868556618986146</v>
      </c>
      <c r="ACZ13432" s="60"/>
      <c r="ADA13432" s="60"/>
      <c r="ADB13432" s="60"/>
      <c r="ADC13432" s="60"/>
      <c r="ADD13432" s="60"/>
      <c r="ADE13432" s="60"/>
    </row>
    <row r="13433" spans="760:785" x14ac:dyDescent="0.25">
      <c r="ACF13433" s="60"/>
      <c r="ACG13433" s="60"/>
      <c r="ACH13433" s="60"/>
      <c r="ACI13433" s="60"/>
      <c r="ACJ13433" s="60"/>
      <c r="ACK13433" s="60"/>
      <c r="ACL13433" s="60"/>
      <c r="ACM13433" s="60"/>
      <c r="ACN13433" s="60"/>
      <c r="ACO13433" s="60"/>
      <c r="ACP13433" s="60"/>
      <c r="ACQ13433" s="60"/>
      <c r="ACR13433" s="60"/>
      <c r="ACS13433" s="60"/>
      <c r="ACT13433" s="60"/>
      <c r="ACU13433" s="60"/>
      <c r="ACV13433" s="60"/>
      <c r="ACW13433" s="60"/>
      <c r="ACX13433" s="60"/>
      <c r="ACY13433" s="60">
        <v>0.86849385164967297</v>
      </c>
      <c r="ACZ13433" s="60"/>
      <c r="ADA13433" s="60"/>
      <c r="ADB13433" s="60"/>
      <c r="ADC13433" s="60"/>
      <c r="ADD13433" s="60"/>
      <c r="ADE13433" s="60"/>
    </row>
    <row r="13434" spans="760:785" x14ac:dyDescent="0.25">
      <c r="ACF13434" s="60"/>
      <c r="ACG13434" s="60"/>
      <c r="ACH13434" s="60"/>
      <c r="ACI13434" s="60"/>
      <c r="ACJ13434" s="60"/>
      <c r="ACK13434" s="60"/>
      <c r="ACL13434" s="60"/>
      <c r="ACM13434" s="60"/>
      <c r="ACN13434" s="60"/>
      <c r="ACO13434" s="60"/>
      <c r="ACP13434" s="60"/>
      <c r="ACQ13434" s="60"/>
      <c r="ACR13434" s="60"/>
      <c r="ACS13434" s="60"/>
      <c r="ACT13434" s="60"/>
      <c r="ACU13434" s="60"/>
      <c r="ACV13434" s="60"/>
      <c r="ACW13434" s="60"/>
      <c r="ACX13434" s="60"/>
      <c r="ACY13434" s="60">
        <v>0.86846905057769297</v>
      </c>
      <c r="ACZ13434" s="60"/>
      <c r="ADA13434" s="60"/>
      <c r="ADB13434" s="60"/>
      <c r="ADC13434" s="60"/>
      <c r="ADD13434" s="60"/>
      <c r="ADE13434" s="60"/>
    </row>
    <row r="13435" spans="760:785" x14ac:dyDescent="0.25">
      <c r="ACF13435" s="60"/>
      <c r="ACG13435" s="60"/>
      <c r="ACH13435" s="60"/>
      <c r="ACI13435" s="60"/>
      <c r="ACJ13435" s="60"/>
      <c r="ACK13435" s="60"/>
      <c r="ACL13435" s="60"/>
      <c r="ACM13435" s="60"/>
      <c r="ACN13435" s="60"/>
      <c r="ACO13435" s="60"/>
      <c r="ACP13435" s="60"/>
      <c r="ACQ13435" s="60"/>
      <c r="ACR13435" s="60"/>
      <c r="ACS13435" s="60"/>
      <c r="ACT13435" s="60"/>
      <c r="ACU13435" s="60"/>
      <c r="ACV13435" s="60"/>
      <c r="ACW13435" s="60"/>
      <c r="ACX13435" s="60"/>
      <c r="ACY13435" s="60">
        <v>0.86840694767351201</v>
      </c>
      <c r="ACZ13435" s="60"/>
      <c r="ADA13435" s="60"/>
      <c r="ADB13435" s="60"/>
      <c r="ADC13435" s="60"/>
      <c r="ADD13435" s="60"/>
      <c r="ADE13435" s="60"/>
    </row>
    <row r="13436" spans="760:785" x14ac:dyDescent="0.25">
      <c r="ACF13436" s="60"/>
      <c r="ACG13436" s="60"/>
      <c r="ACH13436" s="60"/>
      <c r="ACI13436" s="60"/>
      <c r="ACJ13436" s="60"/>
      <c r="ACK13436" s="60"/>
      <c r="ACL13436" s="60"/>
      <c r="ACM13436" s="60"/>
      <c r="ACN13436" s="60"/>
      <c r="ACO13436" s="60"/>
      <c r="ACP13436" s="60"/>
      <c r="ACQ13436" s="60"/>
      <c r="ACR13436" s="60"/>
      <c r="ACS13436" s="60"/>
      <c r="ACT13436" s="60"/>
      <c r="ACU13436" s="60"/>
      <c r="ACV13436" s="60"/>
      <c r="ACW13436" s="60"/>
      <c r="ACX13436" s="60"/>
      <c r="ACY13436" s="60">
        <v>0.86826334468070698</v>
      </c>
      <c r="ACZ13436" s="60"/>
      <c r="ADA13436" s="60"/>
      <c r="ADB13436" s="60"/>
      <c r="ADC13436" s="60"/>
      <c r="ADD13436" s="60"/>
      <c r="ADE13436" s="60"/>
    </row>
    <row r="13437" spans="760:785" x14ac:dyDescent="0.25">
      <c r="ACF13437" s="60"/>
      <c r="ACG13437" s="60"/>
      <c r="ACH13437" s="60"/>
      <c r="ACI13437" s="60"/>
      <c r="ACJ13437" s="60"/>
      <c r="ACK13437" s="60"/>
      <c r="ACL13437" s="60"/>
      <c r="ACM13437" s="60"/>
      <c r="ACN13437" s="60"/>
      <c r="ACO13437" s="60"/>
      <c r="ACP13437" s="60"/>
      <c r="ACQ13437" s="60"/>
      <c r="ACR13437" s="60"/>
      <c r="ACS13437" s="60"/>
      <c r="ACT13437" s="60"/>
      <c r="ACU13437" s="60"/>
      <c r="ACV13437" s="60"/>
      <c r="ACW13437" s="60"/>
      <c r="ACX13437" s="60"/>
      <c r="ACY13437" s="60">
        <v>0.86812529895480095</v>
      </c>
      <c r="ACZ13437" s="60"/>
      <c r="ADA13437" s="60"/>
      <c r="ADB13437" s="60"/>
      <c r="ADC13437" s="60"/>
      <c r="ADD13437" s="60"/>
      <c r="ADE13437" s="60"/>
    </row>
    <row r="13438" spans="760:785" x14ac:dyDescent="0.25">
      <c r="ACF13438" s="60"/>
      <c r="ACG13438" s="60"/>
      <c r="ACH13438" s="60"/>
      <c r="ACI13438" s="60"/>
      <c r="ACJ13438" s="60"/>
      <c r="ACK13438" s="60"/>
      <c r="ACL13438" s="60"/>
      <c r="ACM13438" s="60"/>
      <c r="ACN13438" s="60"/>
      <c r="ACO13438" s="60"/>
      <c r="ACP13438" s="60"/>
      <c r="ACQ13438" s="60"/>
      <c r="ACR13438" s="60"/>
      <c r="ACS13438" s="60"/>
      <c r="ACT13438" s="60"/>
      <c r="ACU13438" s="60"/>
      <c r="ACV13438" s="60"/>
      <c r="ACW13438" s="60"/>
      <c r="ACX13438" s="60"/>
      <c r="ACY13438" s="60">
        <v>0.86811356809283502</v>
      </c>
      <c r="ACZ13438" s="60"/>
      <c r="ADA13438" s="60"/>
      <c r="ADB13438" s="60"/>
      <c r="ADC13438" s="60"/>
      <c r="ADD13438" s="60"/>
      <c r="ADE13438" s="60"/>
    </row>
    <row r="13439" spans="760:785" x14ac:dyDescent="0.25">
      <c r="ACF13439" s="60"/>
      <c r="ACG13439" s="60"/>
      <c r="ACH13439" s="60"/>
      <c r="ACI13439" s="60"/>
      <c r="ACJ13439" s="60"/>
      <c r="ACK13439" s="60"/>
      <c r="ACL13439" s="60"/>
      <c r="ACM13439" s="60"/>
      <c r="ACN13439" s="60"/>
      <c r="ACO13439" s="60"/>
      <c r="ACP13439" s="60"/>
      <c r="ACQ13439" s="60"/>
      <c r="ACR13439" s="60"/>
      <c r="ACS13439" s="60"/>
      <c r="ACT13439" s="60"/>
      <c r="ACU13439" s="60"/>
      <c r="ACV13439" s="60"/>
      <c r="ACW13439" s="60"/>
      <c r="ACX13439" s="60"/>
      <c r="ACY13439" s="60">
        <v>0.86796750602305095</v>
      </c>
      <c r="ACZ13439" s="60"/>
      <c r="ADA13439" s="60"/>
      <c r="ADB13439" s="60"/>
      <c r="ADC13439" s="60"/>
      <c r="ADD13439" s="60"/>
      <c r="ADE13439" s="60"/>
    </row>
    <row r="13440" spans="760:785" x14ac:dyDescent="0.25">
      <c r="ACF13440" s="60"/>
      <c r="ACG13440" s="60"/>
      <c r="ACH13440" s="60"/>
      <c r="ACI13440" s="60"/>
      <c r="ACJ13440" s="60"/>
      <c r="ACK13440" s="60"/>
      <c r="ACL13440" s="60"/>
      <c r="ACM13440" s="60"/>
      <c r="ACN13440" s="60"/>
      <c r="ACO13440" s="60"/>
      <c r="ACP13440" s="60"/>
      <c r="ACQ13440" s="60"/>
      <c r="ACR13440" s="60"/>
      <c r="ACS13440" s="60"/>
      <c r="ACT13440" s="60"/>
      <c r="ACU13440" s="60"/>
      <c r="ACV13440" s="60"/>
      <c r="ACW13440" s="60"/>
      <c r="ACX13440" s="60"/>
      <c r="ACY13440" s="60">
        <v>0.86783154778866001</v>
      </c>
      <c r="ACZ13440" s="60"/>
      <c r="ADA13440" s="60"/>
      <c r="ADB13440" s="60"/>
      <c r="ADC13440" s="60"/>
      <c r="ADD13440" s="60"/>
      <c r="ADE13440" s="60"/>
    </row>
    <row r="13441" spans="760:785" x14ac:dyDescent="0.25">
      <c r="ACF13441" s="60"/>
      <c r="ACG13441" s="60"/>
      <c r="ACH13441" s="60"/>
      <c r="ACI13441" s="60"/>
      <c r="ACJ13441" s="60"/>
      <c r="ACK13441" s="60"/>
      <c r="ACL13441" s="60"/>
      <c r="ACM13441" s="60"/>
      <c r="ACN13441" s="60"/>
      <c r="ACO13441" s="60"/>
      <c r="ACP13441" s="60"/>
      <c r="ACQ13441" s="60"/>
      <c r="ACR13441" s="60"/>
      <c r="ACS13441" s="60"/>
      <c r="ACT13441" s="60"/>
      <c r="ACU13441" s="60"/>
      <c r="ACV13441" s="60"/>
      <c r="ACW13441" s="60"/>
      <c r="ACX13441" s="60"/>
      <c r="ACY13441" s="60">
        <v>0.86782523862873095</v>
      </c>
      <c r="ACZ13441" s="60"/>
      <c r="ADA13441" s="60"/>
      <c r="ADB13441" s="60"/>
      <c r="ADC13441" s="60"/>
      <c r="ADD13441" s="60"/>
      <c r="ADE13441" s="60"/>
    </row>
    <row r="13442" spans="760:785" x14ac:dyDescent="0.25">
      <c r="ACF13442" s="60"/>
      <c r="ACG13442" s="60"/>
      <c r="ACH13442" s="60"/>
      <c r="ACI13442" s="60"/>
      <c r="ACJ13442" s="60"/>
      <c r="ACK13442" s="60"/>
      <c r="ACL13442" s="60"/>
      <c r="ACM13442" s="60"/>
      <c r="ACN13442" s="60"/>
      <c r="ACO13442" s="60"/>
      <c r="ACP13442" s="60"/>
      <c r="ACQ13442" s="60"/>
      <c r="ACR13442" s="60"/>
      <c r="ACS13442" s="60"/>
      <c r="ACT13442" s="60"/>
      <c r="ACU13442" s="60"/>
      <c r="ACV13442" s="60"/>
      <c r="ACW13442" s="60"/>
      <c r="ACX13442" s="60"/>
      <c r="ACY13442" s="60">
        <v>0.86781135460955905</v>
      </c>
      <c r="ACZ13442" s="60"/>
      <c r="ADA13442" s="60"/>
      <c r="ADB13442" s="60"/>
      <c r="ADC13442" s="60"/>
      <c r="ADD13442" s="60"/>
      <c r="ADE13442" s="60"/>
    </row>
    <row r="13443" spans="760:785" x14ac:dyDescent="0.25">
      <c r="ACF13443" s="60"/>
      <c r="ACG13443" s="60"/>
      <c r="ACH13443" s="60"/>
      <c r="ACI13443" s="60"/>
      <c r="ACJ13443" s="60"/>
      <c r="ACK13443" s="60"/>
      <c r="ACL13443" s="60"/>
      <c r="ACM13443" s="60"/>
      <c r="ACN13443" s="60"/>
      <c r="ACO13443" s="60"/>
      <c r="ACP13443" s="60"/>
      <c r="ACQ13443" s="60"/>
      <c r="ACR13443" s="60"/>
      <c r="ACS13443" s="60"/>
      <c r="ACT13443" s="60"/>
      <c r="ACU13443" s="60"/>
      <c r="ACV13443" s="60"/>
      <c r="ACW13443" s="60"/>
      <c r="ACX13443" s="60"/>
      <c r="ACY13443" s="60">
        <v>0.86772012975100798</v>
      </c>
      <c r="ACZ13443" s="60"/>
      <c r="ADA13443" s="60"/>
      <c r="ADB13443" s="60"/>
      <c r="ADC13443" s="60"/>
      <c r="ADD13443" s="60"/>
      <c r="ADE13443" s="60"/>
    </row>
    <row r="13444" spans="760:785" x14ac:dyDescent="0.25">
      <c r="ACF13444" s="60"/>
      <c r="ACG13444" s="60"/>
      <c r="ACH13444" s="60"/>
      <c r="ACI13444" s="60"/>
      <c r="ACJ13444" s="60"/>
      <c r="ACK13444" s="60"/>
      <c r="ACL13444" s="60"/>
      <c r="ACM13444" s="60"/>
      <c r="ACN13444" s="60"/>
      <c r="ACO13444" s="60"/>
      <c r="ACP13444" s="60"/>
      <c r="ACQ13444" s="60"/>
      <c r="ACR13444" s="60"/>
      <c r="ACS13444" s="60"/>
      <c r="ACT13444" s="60"/>
      <c r="ACU13444" s="60"/>
      <c r="ACV13444" s="60"/>
      <c r="ACW13444" s="60"/>
      <c r="ACX13444" s="60"/>
      <c r="ACY13444" s="60">
        <v>0.86730095333920498</v>
      </c>
      <c r="ACZ13444" s="60"/>
      <c r="ADA13444" s="60"/>
      <c r="ADB13444" s="60"/>
      <c r="ADC13444" s="60"/>
      <c r="ADD13444" s="60"/>
      <c r="ADE13444" s="60"/>
    </row>
    <row r="13445" spans="760:785" x14ac:dyDescent="0.25">
      <c r="ACF13445" s="60"/>
      <c r="ACG13445" s="60"/>
      <c r="ACH13445" s="60"/>
      <c r="ACI13445" s="60"/>
      <c r="ACJ13445" s="60"/>
      <c r="ACK13445" s="60"/>
      <c r="ACL13445" s="60"/>
      <c r="ACM13445" s="60"/>
      <c r="ACN13445" s="60"/>
      <c r="ACO13445" s="60"/>
      <c r="ACP13445" s="60"/>
      <c r="ACQ13445" s="60"/>
      <c r="ACR13445" s="60"/>
      <c r="ACS13445" s="60"/>
      <c r="ACT13445" s="60"/>
      <c r="ACU13445" s="60"/>
      <c r="ACV13445" s="60"/>
      <c r="ACW13445" s="60"/>
      <c r="ACX13445" s="60"/>
      <c r="ACY13445" s="60">
        <v>0.86718217682016296</v>
      </c>
      <c r="ACZ13445" s="60"/>
      <c r="ADA13445" s="60"/>
      <c r="ADB13445" s="60"/>
      <c r="ADC13445" s="60"/>
      <c r="ADD13445" s="60"/>
      <c r="ADE13445" s="60"/>
    </row>
    <row r="13446" spans="760:785" x14ac:dyDescent="0.25">
      <c r="ACF13446" s="60"/>
      <c r="ACG13446" s="60"/>
      <c r="ACH13446" s="60"/>
      <c r="ACI13446" s="60"/>
      <c r="ACJ13446" s="60"/>
      <c r="ACK13446" s="60"/>
      <c r="ACL13446" s="60"/>
      <c r="ACM13446" s="60"/>
      <c r="ACN13446" s="60"/>
      <c r="ACO13446" s="60"/>
      <c r="ACP13446" s="60"/>
      <c r="ACQ13446" s="60"/>
      <c r="ACR13446" s="60"/>
      <c r="ACS13446" s="60"/>
      <c r="ACT13446" s="60"/>
      <c r="ACU13446" s="60"/>
      <c r="ACV13446" s="60"/>
      <c r="ACW13446" s="60"/>
      <c r="ACX13446" s="60"/>
      <c r="ACY13446" s="60">
        <v>0.86711751907101198</v>
      </c>
      <c r="ACZ13446" s="60"/>
      <c r="ADA13446" s="60"/>
      <c r="ADB13446" s="60"/>
      <c r="ADC13446" s="60"/>
      <c r="ADD13446" s="60"/>
      <c r="ADE13446" s="60"/>
    </row>
    <row r="13447" spans="760:785" x14ac:dyDescent="0.25">
      <c r="ACF13447" s="60"/>
      <c r="ACG13447" s="60"/>
      <c r="ACH13447" s="60"/>
      <c r="ACI13447" s="60"/>
      <c r="ACJ13447" s="60"/>
      <c r="ACK13447" s="60"/>
      <c r="ACL13447" s="60"/>
      <c r="ACM13447" s="60"/>
      <c r="ACN13447" s="60"/>
      <c r="ACO13447" s="60"/>
      <c r="ACP13447" s="60"/>
      <c r="ACQ13447" s="60"/>
      <c r="ACR13447" s="60"/>
      <c r="ACS13447" s="60"/>
      <c r="ACT13447" s="60"/>
      <c r="ACU13447" s="60"/>
      <c r="ACV13447" s="60"/>
      <c r="ACW13447" s="60"/>
      <c r="ACX13447" s="60"/>
      <c r="ACY13447" s="60">
        <v>0.86710274414465704</v>
      </c>
      <c r="ACZ13447" s="60"/>
      <c r="ADA13447" s="60"/>
      <c r="ADB13447" s="60"/>
      <c r="ADC13447" s="60"/>
      <c r="ADD13447" s="60"/>
      <c r="ADE13447" s="60"/>
    </row>
    <row r="13448" spans="760:785" x14ac:dyDescent="0.25">
      <c r="ACF13448" s="60"/>
      <c r="ACG13448" s="60"/>
      <c r="ACH13448" s="60"/>
      <c r="ACI13448" s="60"/>
      <c r="ACJ13448" s="60"/>
      <c r="ACK13448" s="60"/>
      <c r="ACL13448" s="60"/>
      <c r="ACM13448" s="60"/>
      <c r="ACN13448" s="60"/>
      <c r="ACO13448" s="60"/>
      <c r="ACP13448" s="60"/>
      <c r="ACQ13448" s="60"/>
      <c r="ACR13448" s="60"/>
      <c r="ACS13448" s="60"/>
      <c r="ACT13448" s="60"/>
      <c r="ACU13448" s="60"/>
      <c r="ACV13448" s="60"/>
      <c r="ACW13448" s="60"/>
      <c r="ACX13448" s="60"/>
      <c r="ACY13448" s="60">
        <v>0.86706361235372698</v>
      </c>
      <c r="ACZ13448" s="60"/>
      <c r="ADA13448" s="60"/>
      <c r="ADB13448" s="60"/>
      <c r="ADC13448" s="60"/>
      <c r="ADD13448" s="60"/>
      <c r="ADE13448" s="60"/>
    </row>
    <row r="13449" spans="760:785" x14ac:dyDescent="0.25">
      <c r="ACF13449" s="60"/>
      <c r="ACG13449" s="60"/>
      <c r="ACH13449" s="60"/>
      <c r="ACI13449" s="60"/>
      <c r="ACJ13449" s="60"/>
      <c r="ACK13449" s="60"/>
      <c r="ACL13449" s="60"/>
      <c r="ACM13449" s="60"/>
      <c r="ACN13449" s="60"/>
      <c r="ACO13449" s="60"/>
      <c r="ACP13449" s="60"/>
      <c r="ACQ13449" s="60"/>
      <c r="ACR13449" s="60"/>
      <c r="ACS13449" s="60"/>
      <c r="ACT13449" s="60"/>
      <c r="ACU13449" s="60"/>
      <c r="ACV13449" s="60"/>
      <c r="ACW13449" s="60"/>
      <c r="ACX13449" s="60"/>
      <c r="ACY13449" s="60">
        <v>0.86705861699258502</v>
      </c>
      <c r="ACZ13449" s="60"/>
      <c r="ADA13449" s="60"/>
      <c r="ADB13449" s="60"/>
      <c r="ADC13449" s="60"/>
      <c r="ADD13449" s="60"/>
      <c r="ADE13449" s="60"/>
    </row>
    <row r="13450" spans="760:785" x14ac:dyDescent="0.25">
      <c r="ACF13450" s="60"/>
      <c r="ACG13450" s="60"/>
      <c r="ACH13450" s="60"/>
      <c r="ACI13450" s="60"/>
      <c r="ACJ13450" s="60"/>
      <c r="ACK13450" s="60"/>
      <c r="ACL13450" s="60"/>
      <c r="ACM13450" s="60"/>
      <c r="ACN13450" s="60"/>
      <c r="ACO13450" s="60"/>
      <c r="ACP13450" s="60"/>
      <c r="ACQ13450" s="60"/>
      <c r="ACR13450" s="60"/>
      <c r="ACS13450" s="60"/>
      <c r="ACT13450" s="60"/>
      <c r="ACU13450" s="60"/>
      <c r="ACV13450" s="60"/>
      <c r="ACW13450" s="60"/>
      <c r="ACX13450" s="60"/>
      <c r="ACY13450" s="60">
        <v>0.86699390548739697</v>
      </c>
      <c r="ACZ13450" s="60"/>
      <c r="ADA13450" s="60"/>
      <c r="ADB13450" s="60"/>
      <c r="ADC13450" s="60"/>
      <c r="ADD13450" s="60"/>
      <c r="ADE13450" s="60"/>
    </row>
    <row r="13451" spans="760:785" x14ac:dyDescent="0.25">
      <c r="ACF13451" s="60"/>
      <c r="ACG13451" s="60"/>
      <c r="ACH13451" s="60"/>
      <c r="ACI13451" s="60"/>
      <c r="ACJ13451" s="60"/>
      <c r="ACK13451" s="60"/>
      <c r="ACL13451" s="60"/>
      <c r="ACM13451" s="60"/>
      <c r="ACN13451" s="60"/>
      <c r="ACO13451" s="60"/>
      <c r="ACP13451" s="60"/>
      <c r="ACQ13451" s="60"/>
      <c r="ACR13451" s="60"/>
      <c r="ACS13451" s="60"/>
      <c r="ACT13451" s="60"/>
      <c r="ACU13451" s="60"/>
      <c r="ACV13451" s="60"/>
      <c r="ACW13451" s="60"/>
      <c r="ACX13451" s="60"/>
      <c r="ACY13451" s="60">
        <v>0.86689606186611201</v>
      </c>
      <c r="ACZ13451" s="60"/>
      <c r="ADA13451" s="60"/>
      <c r="ADB13451" s="60"/>
      <c r="ADC13451" s="60"/>
      <c r="ADD13451" s="60"/>
      <c r="ADE13451" s="60"/>
    </row>
    <row r="13452" spans="760:785" x14ac:dyDescent="0.25">
      <c r="ACF13452" s="60"/>
      <c r="ACG13452" s="60"/>
      <c r="ACH13452" s="60"/>
      <c r="ACI13452" s="60"/>
      <c r="ACJ13452" s="60"/>
      <c r="ACK13452" s="60"/>
      <c r="ACL13452" s="60"/>
      <c r="ACM13452" s="60"/>
      <c r="ACN13452" s="60"/>
      <c r="ACO13452" s="60"/>
      <c r="ACP13452" s="60"/>
      <c r="ACQ13452" s="60"/>
      <c r="ACR13452" s="60"/>
      <c r="ACS13452" s="60"/>
      <c r="ACT13452" s="60"/>
      <c r="ACU13452" s="60"/>
      <c r="ACV13452" s="60"/>
      <c r="ACW13452" s="60"/>
      <c r="ACX13452" s="60"/>
      <c r="ACY13452" s="60">
        <v>0.86682594863015305</v>
      </c>
      <c r="ACZ13452" s="60"/>
      <c r="ADA13452" s="60"/>
      <c r="ADB13452" s="60"/>
      <c r="ADC13452" s="60"/>
      <c r="ADD13452" s="60"/>
      <c r="ADE13452" s="60"/>
    </row>
    <row r="13453" spans="760:785" x14ac:dyDescent="0.25">
      <c r="ACF13453" s="60"/>
      <c r="ACG13453" s="60"/>
      <c r="ACH13453" s="60"/>
      <c r="ACI13453" s="60"/>
      <c r="ACJ13453" s="60"/>
      <c r="ACK13453" s="60"/>
      <c r="ACL13453" s="60"/>
      <c r="ACM13453" s="60"/>
      <c r="ACN13453" s="60"/>
      <c r="ACO13453" s="60"/>
      <c r="ACP13453" s="60"/>
      <c r="ACQ13453" s="60"/>
      <c r="ACR13453" s="60"/>
      <c r="ACS13453" s="60"/>
      <c r="ACT13453" s="60"/>
      <c r="ACU13453" s="60"/>
      <c r="ACV13453" s="60"/>
      <c r="ACW13453" s="60"/>
      <c r="ACX13453" s="60"/>
      <c r="ACY13453" s="60">
        <v>0.86680861458374203</v>
      </c>
      <c r="ACZ13453" s="60"/>
      <c r="ADA13453" s="60"/>
      <c r="ADB13453" s="60"/>
      <c r="ADC13453" s="60"/>
      <c r="ADD13453" s="60"/>
      <c r="ADE13453" s="60"/>
    </row>
    <row r="13454" spans="760:785" x14ac:dyDescent="0.25">
      <c r="ACF13454" s="60"/>
      <c r="ACG13454" s="60"/>
      <c r="ACH13454" s="60"/>
      <c r="ACI13454" s="60"/>
      <c r="ACJ13454" s="60"/>
      <c r="ACK13454" s="60"/>
      <c r="ACL13454" s="60"/>
      <c r="ACM13454" s="60"/>
      <c r="ACN13454" s="60"/>
      <c r="ACO13454" s="60"/>
      <c r="ACP13454" s="60"/>
      <c r="ACQ13454" s="60"/>
      <c r="ACR13454" s="60"/>
      <c r="ACS13454" s="60"/>
      <c r="ACT13454" s="60"/>
      <c r="ACU13454" s="60"/>
      <c r="ACV13454" s="60"/>
      <c r="ACW13454" s="60"/>
      <c r="ACX13454" s="60"/>
      <c r="ACY13454" s="60">
        <v>0.86670747379027602</v>
      </c>
      <c r="ACZ13454" s="60"/>
      <c r="ADA13454" s="60"/>
      <c r="ADB13454" s="60"/>
      <c r="ADC13454" s="60"/>
      <c r="ADD13454" s="60"/>
      <c r="ADE13454" s="60"/>
    </row>
    <row r="13455" spans="760:785" x14ac:dyDescent="0.25">
      <c r="ACF13455" s="60"/>
      <c r="ACG13455" s="60"/>
      <c r="ACH13455" s="60"/>
      <c r="ACI13455" s="60"/>
      <c r="ACJ13455" s="60"/>
      <c r="ACK13455" s="60"/>
      <c r="ACL13455" s="60"/>
      <c r="ACM13455" s="60"/>
      <c r="ACN13455" s="60"/>
      <c r="ACO13455" s="60"/>
      <c r="ACP13455" s="60"/>
      <c r="ACQ13455" s="60"/>
      <c r="ACR13455" s="60"/>
      <c r="ACS13455" s="60"/>
      <c r="ACT13455" s="60"/>
      <c r="ACU13455" s="60"/>
      <c r="ACV13455" s="60"/>
      <c r="ACW13455" s="60"/>
      <c r="ACX13455" s="60"/>
      <c r="ACY13455" s="60">
        <v>0.86641463240659899</v>
      </c>
      <c r="ACZ13455" s="60"/>
      <c r="ADA13455" s="60"/>
      <c r="ADB13455" s="60"/>
      <c r="ADC13455" s="60"/>
      <c r="ADD13455" s="60"/>
      <c r="ADE13455" s="60"/>
    </row>
    <row r="13456" spans="760:785" x14ac:dyDescent="0.25">
      <c r="ACF13456" s="60"/>
      <c r="ACG13456" s="60"/>
      <c r="ACH13456" s="60"/>
      <c r="ACI13456" s="60"/>
      <c r="ACJ13456" s="60"/>
      <c r="ACK13456" s="60"/>
      <c r="ACL13456" s="60"/>
      <c r="ACM13456" s="60"/>
      <c r="ACN13456" s="60"/>
      <c r="ACO13456" s="60"/>
      <c r="ACP13456" s="60"/>
      <c r="ACQ13456" s="60"/>
      <c r="ACR13456" s="60"/>
      <c r="ACS13456" s="60"/>
      <c r="ACT13456" s="60"/>
      <c r="ACU13456" s="60"/>
      <c r="ACV13456" s="60"/>
      <c r="ACW13456" s="60"/>
      <c r="ACX13456" s="60"/>
      <c r="ACY13456" s="60">
        <v>0.86636439097997198</v>
      </c>
      <c r="ACZ13456" s="60"/>
      <c r="ADA13456" s="60"/>
      <c r="ADB13456" s="60"/>
      <c r="ADC13456" s="60"/>
      <c r="ADD13456" s="60"/>
      <c r="ADE13456" s="60"/>
    </row>
    <row r="13457" spans="760:785" x14ac:dyDescent="0.25">
      <c r="ACF13457" s="60"/>
      <c r="ACG13457" s="60"/>
      <c r="ACH13457" s="60"/>
      <c r="ACI13457" s="60"/>
      <c r="ACJ13457" s="60"/>
      <c r="ACK13457" s="60"/>
      <c r="ACL13457" s="60"/>
      <c r="ACM13457" s="60"/>
      <c r="ACN13457" s="60"/>
      <c r="ACO13457" s="60"/>
      <c r="ACP13457" s="60"/>
      <c r="ACQ13457" s="60"/>
      <c r="ACR13457" s="60"/>
      <c r="ACS13457" s="60"/>
      <c r="ACT13457" s="60"/>
      <c r="ACU13457" s="60"/>
      <c r="ACV13457" s="60"/>
      <c r="ACW13457" s="60"/>
      <c r="ACX13457" s="60"/>
      <c r="ACY13457" s="60">
        <v>0.86626444187260798</v>
      </c>
      <c r="ACZ13457" s="60"/>
      <c r="ADA13457" s="60"/>
      <c r="ADB13457" s="60"/>
      <c r="ADC13457" s="60"/>
      <c r="ADD13457" s="60"/>
      <c r="ADE13457" s="60"/>
    </row>
    <row r="13458" spans="760:785" x14ac:dyDescent="0.25">
      <c r="ACF13458" s="60"/>
      <c r="ACG13458" s="60"/>
      <c r="ACH13458" s="60"/>
      <c r="ACI13458" s="60"/>
      <c r="ACJ13458" s="60"/>
      <c r="ACK13458" s="60"/>
      <c r="ACL13458" s="60"/>
      <c r="ACM13458" s="60"/>
      <c r="ACN13458" s="60"/>
      <c r="ACO13458" s="60"/>
      <c r="ACP13458" s="60"/>
      <c r="ACQ13458" s="60"/>
      <c r="ACR13458" s="60"/>
      <c r="ACS13458" s="60"/>
      <c r="ACT13458" s="60"/>
      <c r="ACU13458" s="60"/>
      <c r="ACV13458" s="60"/>
      <c r="ACW13458" s="60"/>
      <c r="ACX13458" s="60"/>
      <c r="ACY13458" s="60">
        <v>0.86621309468841101</v>
      </c>
      <c r="ACZ13458" s="60"/>
      <c r="ADA13458" s="60"/>
      <c r="ADB13458" s="60"/>
      <c r="ADC13458" s="60"/>
      <c r="ADD13458" s="60"/>
      <c r="ADE13458" s="60"/>
    </row>
    <row r="13459" spans="760:785" x14ac:dyDescent="0.25">
      <c r="ACF13459" s="60"/>
      <c r="ACG13459" s="60"/>
      <c r="ACH13459" s="60"/>
      <c r="ACI13459" s="60"/>
      <c r="ACJ13459" s="60"/>
      <c r="ACK13459" s="60"/>
      <c r="ACL13459" s="60"/>
      <c r="ACM13459" s="60"/>
      <c r="ACN13459" s="60"/>
      <c r="ACO13459" s="60"/>
      <c r="ACP13459" s="60"/>
      <c r="ACQ13459" s="60"/>
      <c r="ACR13459" s="60"/>
      <c r="ACS13459" s="60"/>
      <c r="ACT13459" s="60"/>
      <c r="ACU13459" s="60"/>
      <c r="ACV13459" s="60"/>
      <c r="ACW13459" s="60"/>
      <c r="ACX13459" s="60"/>
      <c r="ACY13459" s="60">
        <v>0.86603773305166498</v>
      </c>
      <c r="ACZ13459" s="60"/>
      <c r="ADA13459" s="60"/>
      <c r="ADB13459" s="60"/>
      <c r="ADC13459" s="60"/>
      <c r="ADD13459" s="60"/>
      <c r="ADE13459" s="60"/>
    </row>
    <row r="13460" spans="760:785" x14ac:dyDescent="0.25">
      <c r="ACF13460" s="60"/>
      <c r="ACG13460" s="60"/>
      <c r="ACH13460" s="60"/>
      <c r="ACI13460" s="60"/>
      <c r="ACJ13460" s="60"/>
      <c r="ACK13460" s="60"/>
      <c r="ACL13460" s="60"/>
      <c r="ACM13460" s="60"/>
      <c r="ACN13460" s="60"/>
      <c r="ACO13460" s="60"/>
      <c r="ACP13460" s="60"/>
      <c r="ACQ13460" s="60"/>
      <c r="ACR13460" s="60"/>
      <c r="ACS13460" s="60"/>
      <c r="ACT13460" s="60"/>
      <c r="ACU13460" s="60"/>
      <c r="ACV13460" s="60"/>
      <c r="ACW13460" s="60"/>
      <c r="ACX13460" s="60"/>
      <c r="ACY13460" s="60">
        <v>0.86592014110669802</v>
      </c>
      <c r="ACZ13460" s="60"/>
      <c r="ADA13460" s="60"/>
      <c r="ADB13460" s="60"/>
      <c r="ADC13460" s="60"/>
      <c r="ADD13460" s="60"/>
      <c r="ADE13460" s="60"/>
    </row>
    <row r="13461" spans="760:785" x14ac:dyDescent="0.25">
      <c r="ACF13461" s="60"/>
      <c r="ACG13461" s="60"/>
      <c r="ACH13461" s="60"/>
      <c r="ACI13461" s="60"/>
      <c r="ACJ13461" s="60"/>
      <c r="ACK13461" s="60"/>
      <c r="ACL13461" s="60"/>
      <c r="ACM13461" s="60"/>
      <c r="ACN13461" s="60"/>
      <c r="ACO13461" s="60"/>
      <c r="ACP13461" s="60"/>
      <c r="ACQ13461" s="60"/>
      <c r="ACR13461" s="60"/>
      <c r="ACS13461" s="60"/>
      <c r="ACT13461" s="60"/>
      <c r="ACU13461" s="60"/>
      <c r="ACV13461" s="60"/>
      <c r="ACW13461" s="60"/>
      <c r="ACX13461" s="60"/>
      <c r="ACY13461" s="60">
        <v>0.865916036782448</v>
      </c>
      <c r="ACZ13461" s="60"/>
      <c r="ADA13461" s="60"/>
      <c r="ADB13461" s="60"/>
      <c r="ADC13461" s="60"/>
      <c r="ADD13461" s="60"/>
      <c r="ADE13461" s="60"/>
    </row>
    <row r="13462" spans="760:785" x14ac:dyDescent="0.25">
      <c r="ACF13462" s="60"/>
      <c r="ACG13462" s="60"/>
      <c r="ACH13462" s="60"/>
      <c r="ACI13462" s="60"/>
      <c r="ACJ13462" s="60"/>
      <c r="ACK13462" s="60"/>
      <c r="ACL13462" s="60"/>
      <c r="ACM13462" s="60"/>
      <c r="ACN13462" s="60"/>
      <c r="ACO13462" s="60"/>
      <c r="ACP13462" s="60"/>
      <c r="ACQ13462" s="60"/>
      <c r="ACR13462" s="60"/>
      <c r="ACS13462" s="60"/>
      <c r="ACT13462" s="60"/>
      <c r="ACU13462" s="60"/>
      <c r="ACV13462" s="60"/>
      <c r="ACW13462" s="60"/>
      <c r="ACX13462" s="60"/>
      <c r="ACY13462" s="60">
        <v>0.865822982879766</v>
      </c>
      <c r="ACZ13462" s="60"/>
      <c r="ADA13462" s="60"/>
      <c r="ADB13462" s="60"/>
      <c r="ADC13462" s="60"/>
      <c r="ADD13462" s="60"/>
      <c r="ADE13462" s="60"/>
    </row>
    <row r="13463" spans="760:785" x14ac:dyDescent="0.25">
      <c r="ACF13463" s="60"/>
      <c r="ACG13463" s="60"/>
      <c r="ACH13463" s="60"/>
      <c r="ACI13463" s="60"/>
      <c r="ACJ13463" s="60"/>
      <c r="ACK13463" s="60"/>
      <c r="ACL13463" s="60"/>
      <c r="ACM13463" s="60"/>
      <c r="ACN13463" s="60"/>
      <c r="ACO13463" s="60"/>
      <c r="ACP13463" s="60"/>
      <c r="ACQ13463" s="60"/>
      <c r="ACR13463" s="60"/>
      <c r="ACS13463" s="60"/>
      <c r="ACT13463" s="60"/>
      <c r="ACU13463" s="60"/>
      <c r="ACV13463" s="60"/>
      <c r="ACW13463" s="60"/>
      <c r="ACX13463" s="60"/>
      <c r="ACY13463" s="60">
        <v>0.86551348876525702</v>
      </c>
      <c r="ACZ13463" s="60"/>
      <c r="ADA13463" s="60"/>
      <c r="ADB13463" s="60"/>
      <c r="ADC13463" s="60"/>
      <c r="ADD13463" s="60"/>
      <c r="ADE13463" s="60"/>
    </row>
    <row r="13464" spans="760:785" x14ac:dyDescent="0.25">
      <c r="ACF13464" s="60"/>
      <c r="ACG13464" s="60"/>
      <c r="ACH13464" s="60"/>
      <c r="ACI13464" s="60"/>
      <c r="ACJ13464" s="60"/>
      <c r="ACK13464" s="60"/>
      <c r="ACL13464" s="60"/>
      <c r="ACM13464" s="60"/>
      <c r="ACN13464" s="60"/>
      <c r="ACO13464" s="60"/>
      <c r="ACP13464" s="60"/>
      <c r="ACQ13464" s="60"/>
      <c r="ACR13464" s="60"/>
      <c r="ACS13464" s="60"/>
      <c r="ACT13464" s="60"/>
      <c r="ACU13464" s="60"/>
      <c r="ACV13464" s="60"/>
      <c r="ACW13464" s="60"/>
      <c r="ACX13464" s="60"/>
      <c r="ACY13464" s="60">
        <v>0.86540320534819204</v>
      </c>
      <c r="ACZ13464" s="60"/>
      <c r="ADA13464" s="60"/>
      <c r="ADB13464" s="60"/>
      <c r="ADC13464" s="60"/>
      <c r="ADD13464" s="60"/>
      <c r="ADE13464" s="60"/>
    </row>
    <row r="13465" spans="760:785" x14ac:dyDescent="0.25">
      <c r="ACF13465" s="60"/>
      <c r="ACG13465" s="60"/>
      <c r="ACH13465" s="60"/>
      <c r="ACI13465" s="60"/>
      <c r="ACJ13465" s="60"/>
      <c r="ACK13465" s="60"/>
      <c r="ACL13465" s="60"/>
      <c r="ACM13465" s="60"/>
      <c r="ACN13465" s="60"/>
      <c r="ACO13465" s="60"/>
      <c r="ACP13465" s="60"/>
      <c r="ACQ13465" s="60"/>
      <c r="ACR13465" s="60"/>
      <c r="ACS13465" s="60"/>
      <c r="ACT13465" s="60"/>
      <c r="ACU13465" s="60"/>
      <c r="ACV13465" s="60"/>
      <c r="ACW13465" s="60"/>
      <c r="ACX13465" s="60"/>
      <c r="ACY13465" s="60">
        <v>0.86535104790597595</v>
      </c>
      <c r="ACZ13465" s="60"/>
      <c r="ADA13465" s="60"/>
      <c r="ADB13465" s="60"/>
      <c r="ADC13465" s="60"/>
      <c r="ADD13465" s="60"/>
      <c r="ADE13465" s="60"/>
    </row>
    <row r="13466" spans="760:785" x14ac:dyDescent="0.25">
      <c r="ACF13466" s="60"/>
      <c r="ACG13466" s="60"/>
      <c r="ACH13466" s="60"/>
      <c r="ACI13466" s="60"/>
      <c r="ACJ13466" s="60"/>
      <c r="ACK13466" s="60"/>
      <c r="ACL13466" s="60"/>
      <c r="ACM13466" s="60"/>
      <c r="ACN13466" s="60"/>
      <c r="ACO13466" s="60"/>
      <c r="ACP13466" s="60"/>
      <c r="ACQ13466" s="60"/>
      <c r="ACR13466" s="60"/>
      <c r="ACS13466" s="60"/>
      <c r="ACT13466" s="60"/>
      <c r="ACU13466" s="60"/>
      <c r="ACV13466" s="60"/>
      <c r="ACW13466" s="60"/>
      <c r="ACX13466" s="60"/>
      <c r="ACY13466" s="60">
        <v>0.86512508952867795</v>
      </c>
      <c r="ACZ13466" s="60"/>
      <c r="ADA13466" s="60"/>
      <c r="ADB13466" s="60"/>
      <c r="ADC13466" s="60"/>
      <c r="ADD13466" s="60"/>
      <c r="ADE13466" s="60"/>
    </row>
    <row r="13467" spans="760:785" x14ac:dyDescent="0.25">
      <c r="ACF13467" s="60"/>
      <c r="ACG13467" s="60"/>
      <c r="ACH13467" s="60"/>
      <c r="ACI13467" s="60"/>
      <c r="ACJ13467" s="60"/>
      <c r="ACK13467" s="60"/>
      <c r="ACL13467" s="60"/>
      <c r="ACM13467" s="60"/>
      <c r="ACN13467" s="60"/>
      <c r="ACO13467" s="60"/>
      <c r="ACP13467" s="60"/>
      <c r="ACQ13467" s="60"/>
      <c r="ACR13467" s="60"/>
      <c r="ACS13467" s="60"/>
      <c r="ACT13467" s="60"/>
      <c r="ACU13467" s="60"/>
      <c r="ACV13467" s="60"/>
      <c r="ACW13467" s="60"/>
      <c r="ACX13467" s="60"/>
      <c r="ACY13467" s="60">
        <v>0.86502476692321495</v>
      </c>
      <c r="ACZ13467" s="60"/>
      <c r="ADA13467" s="60"/>
      <c r="ADB13467" s="60"/>
      <c r="ADC13467" s="60"/>
      <c r="ADD13467" s="60"/>
      <c r="ADE13467" s="60"/>
    </row>
    <row r="13468" spans="760:785" x14ac:dyDescent="0.25">
      <c r="ACF13468" s="60"/>
      <c r="ACG13468" s="60"/>
      <c r="ACH13468" s="60"/>
      <c r="ACI13468" s="60"/>
      <c r="ACJ13468" s="60"/>
      <c r="ACK13468" s="60"/>
      <c r="ACL13468" s="60"/>
      <c r="ACM13468" s="60"/>
      <c r="ACN13468" s="60"/>
      <c r="ACO13468" s="60"/>
      <c r="ACP13468" s="60"/>
      <c r="ACQ13468" s="60"/>
      <c r="ACR13468" s="60"/>
      <c r="ACS13468" s="60"/>
      <c r="ACT13468" s="60"/>
      <c r="ACU13468" s="60"/>
      <c r="ACV13468" s="60"/>
      <c r="ACW13468" s="60"/>
      <c r="ACX13468" s="60"/>
      <c r="ACY13468" s="60">
        <v>0.86494547902249896</v>
      </c>
      <c r="ACZ13468" s="60"/>
      <c r="ADA13468" s="60"/>
      <c r="ADB13468" s="60"/>
      <c r="ADC13468" s="60"/>
      <c r="ADD13468" s="60"/>
      <c r="ADE13468" s="60"/>
    </row>
    <row r="13469" spans="760:785" x14ac:dyDescent="0.25">
      <c r="ACF13469" s="60"/>
      <c r="ACG13469" s="60"/>
      <c r="ACH13469" s="60"/>
      <c r="ACI13469" s="60"/>
      <c r="ACJ13469" s="60"/>
      <c r="ACK13469" s="60"/>
      <c r="ACL13469" s="60"/>
      <c r="ACM13469" s="60"/>
      <c r="ACN13469" s="60"/>
      <c r="ACO13469" s="60"/>
      <c r="ACP13469" s="60"/>
      <c r="ACQ13469" s="60"/>
      <c r="ACR13469" s="60"/>
      <c r="ACS13469" s="60"/>
      <c r="ACT13469" s="60"/>
      <c r="ACU13469" s="60"/>
      <c r="ACV13469" s="60"/>
      <c r="ACW13469" s="60"/>
      <c r="ACX13469" s="60"/>
      <c r="ACY13469" s="60">
        <v>0.86492077065022799</v>
      </c>
      <c r="ACZ13469" s="60"/>
      <c r="ADA13469" s="60"/>
      <c r="ADB13469" s="60"/>
      <c r="ADC13469" s="60"/>
      <c r="ADD13469" s="60"/>
      <c r="ADE13469" s="60"/>
    </row>
    <row r="13470" spans="760:785" x14ac:dyDescent="0.25">
      <c r="ACF13470" s="60"/>
      <c r="ACG13470" s="60"/>
      <c r="ACH13470" s="60"/>
      <c r="ACI13470" s="60"/>
      <c r="ACJ13470" s="60"/>
      <c r="ACK13470" s="60"/>
      <c r="ACL13470" s="60"/>
      <c r="ACM13470" s="60"/>
      <c r="ACN13470" s="60"/>
      <c r="ACO13470" s="60"/>
      <c r="ACP13470" s="60"/>
      <c r="ACQ13470" s="60"/>
      <c r="ACR13470" s="60"/>
      <c r="ACS13470" s="60"/>
      <c r="ACT13470" s="60"/>
      <c r="ACU13470" s="60"/>
      <c r="ACV13470" s="60"/>
      <c r="ACW13470" s="60"/>
      <c r="ACX13470" s="60"/>
      <c r="ACY13470" s="60">
        <v>0.86491581223734104</v>
      </c>
      <c r="ACZ13470" s="60"/>
      <c r="ADA13470" s="60"/>
      <c r="ADB13470" s="60"/>
      <c r="ADC13470" s="60"/>
      <c r="ADD13470" s="60"/>
      <c r="ADE13470" s="60"/>
    </row>
    <row r="13471" spans="760:785" x14ac:dyDescent="0.25">
      <c r="ACF13471" s="60"/>
      <c r="ACG13471" s="60"/>
      <c r="ACH13471" s="60"/>
      <c r="ACI13471" s="60"/>
      <c r="ACJ13471" s="60"/>
      <c r="ACK13471" s="60"/>
      <c r="ACL13471" s="60"/>
      <c r="ACM13471" s="60"/>
      <c r="ACN13471" s="60"/>
      <c r="ACO13471" s="60"/>
      <c r="ACP13471" s="60"/>
      <c r="ACQ13471" s="60"/>
      <c r="ACR13471" s="60"/>
      <c r="ACS13471" s="60"/>
      <c r="ACT13471" s="60"/>
      <c r="ACU13471" s="60"/>
      <c r="ACV13471" s="60"/>
      <c r="ACW13471" s="60"/>
      <c r="ACX13471" s="60"/>
      <c r="ACY13471" s="60">
        <v>0.86487574694867098</v>
      </c>
      <c r="ACZ13471" s="60"/>
      <c r="ADA13471" s="60"/>
      <c r="ADB13471" s="60"/>
      <c r="ADC13471" s="60"/>
      <c r="ADD13471" s="60"/>
      <c r="ADE13471" s="60"/>
    </row>
    <row r="13472" spans="760:785" x14ac:dyDescent="0.25">
      <c r="ACF13472" s="60"/>
      <c r="ACG13472" s="60"/>
      <c r="ACH13472" s="60"/>
      <c r="ACI13472" s="60"/>
      <c r="ACJ13472" s="60"/>
      <c r="ACK13472" s="60"/>
      <c r="ACL13472" s="60"/>
      <c r="ACM13472" s="60"/>
      <c r="ACN13472" s="60"/>
      <c r="ACO13472" s="60"/>
      <c r="ACP13472" s="60"/>
      <c r="ACQ13472" s="60"/>
      <c r="ACR13472" s="60"/>
      <c r="ACS13472" s="60"/>
      <c r="ACT13472" s="60"/>
      <c r="ACU13472" s="60"/>
      <c r="ACV13472" s="60"/>
      <c r="ACW13472" s="60"/>
      <c r="ACX13472" s="60"/>
      <c r="ACY13472" s="60">
        <v>0.864865702766075</v>
      </c>
      <c r="ACZ13472" s="60"/>
      <c r="ADA13472" s="60"/>
      <c r="ADB13472" s="60"/>
      <c r="ADC13472" s="60"/>
      <c r="ADD13472" s="60"/>
      <c r="ADE13472" s="60"/>
    </row>
    <row r="13473" spans="760:785" x14ac:dyDescent="0.25">
      <c r="ACF13473" s="60"/>
      <c r="ACG13473" s="60"/>
      <c r="ACH13473" s="60"/>
      <c r="ACI13473" s="60"/>
      <c r="ACJ13473" s="60"/>
      <c r="ACK13473" s="60"/>
      <c r="ACL13473" s="60"/>
      <c r="ACM13473" s="60"/>
      <c r="ACN13473" s="60"/>
      <c r="ACO13473" s="60"/>
      <c r="ACP13473" s="60"/>
      <c r="ACQ13473" s="60"/>
      <c r="ACR13473" s="60"/>
      <c r="ACS13473" s="60"/>
      <c r="ACT13473" s="60"/>
      <c r="ACU13473" s="60"/>
      <c r="ACV13473" s="60"/>
      <c r="ACW13473" s="60"/>
      <c r="ACX13473" s="60"/>
      <c r="ACY13473" s="60">
        <v>0.86471644508134005</v>
      </c>
      <c r="ACZ13473" s="60"/>
      <c r="ADA13473" s="60"/>
      <c r="ADB13473" s="60"/>
      <c r="ADC13473" s="60"/>
      <c r="ADD13473" s="60"/>
      <c r="ADE13473" s="60"/>
    </row>
    <row r="13474" spans="760:785" x14ac:dyDescent="0.25">
      <c r="ACF13474" s="60"/>
      <c r="ACG13474" s="60"/>
      <c r="ACH13474" s="60"/>
      <c r="ACI13474" s="60"/>
      <c r="ACJ13474" s="60"/>
      <c r="ACK13474" s="60"/>
      <c r="ACL13474" s="60"/>
      <c r="ACM13474" s="60"/>
      <c r="ACN13474" s="60"/>
      <c r="ACO13474" s="60"/>
      <c r="ACP13474" s="60"/>
      <c r="ACQ13474" s="60"/>
      <c r="ACR13474" s="60"/>
      <c r="ACS13474" s="60"/>
      <c r="ACT13474" s="60"/>
      <c r="ACU13474" s="60"/>
      <c r="ACV13474" s="60"/>
      <c r="ACW13474" s="60"/>
      <c r="ACX13474" s="60"/>
      <c r="ACY13474" s="60">
        <v>0.86465633171509104</v>
      </c>
      <c r="ACZ13474" s="60"/>
      <c r="ADA13474" s="60"/>
      <c r="ADB13474" s="60"/>
      <c r="ADC13474" s="60"/>
      <c r="ADD13474" s="60"/>
      <c r="ADE13474" s="60"/>
    </row>
    <row r="13475" spans="760:785" x14ac:dyDescent="0.25">
      <c r="ACF13475" s="60"/>
      <c r="ACG13475" s="60"/>
      <c r="ACH13475" s="60"/>
      <c r="ACI13475" s="60"/>
      <c r="ACJ13475" s="60"/>
      <c r="ACK13475" s="60"/>
      <c r="ACL13475" s="60"/>
      <c r="ACM13475" s="60"/>
      <c r="ACN13475" s="60"/>
      <c r="ACO13475" s="60"/>
      <c r="ACP13475" s="60"/>
      <c r="ACQ13475" s="60"/>
      <c r="ACR13475" s="60"/>
      <c r="ACS13475" s="60"/>
      <c r="ACT13475" s="60"/>
      <c r="ACU13475" s="60"/>
      <c r="ACV13475" s="60"/>
      <c r="ACW13475" s="60"/>
      <c r="ACX13475" s="60"/>
      <c r="ACY13475" s="60">
        <v>0.86465074455535296</v>
      </c>
      <c r="ACZ13475" s="60"/>
      <c r="ADA13475" s="60"/>
      <c r="ADB13475" s="60"/>
      <c r="ADC13475" s="60"/>
      <c r="ADD13475" s="60"/>
      <c r="ADE13475" s="60"/>
    </row>
    <row r="13476" spans="760:785" x14ac:dyDescent="0.25">
      <c r="ACF13476" s="60"/>
      <c r="ACG13476" s="60"/>
      <c r="ACH13476" s="60"/>
      <c r="ACI13476" s="60"/>
      <c r="ACJ13476" s="60"/>
      <c r="ACK13476" s="60"/>
      <c r="ACL13476" s="60"/>
      <c r="ACM13476" s="60"/>
      <c r="ACN13476" s="60"/>
      <c r="ACO13476" s="60"/>
      <c r="ACP13476" s="60"/>
      <c r="ACQ13476" s="60"/>
      <c r="ACR13476" s="60"/>
      <c r="ACS13476" s="60"/>
      <c r="ACT13476" s="60"/>
      <c r="ACU13476" s="60"/>
      <c r="ACV13476" s="60"/>
      <c r="ACW13476" s="60"/>
      <c r="ACX13476" s="60"/>
      <c r="ACY13476" s="60">
        <v>0.86463403435510899</v>
      </c>
      <c r="ACZ13476" s="60"/>
      <c r="ADA13476" s="60"/>
      <c r="ADB13476" s="60"/>
      <c r="ADC13476" s="60"/>
      <c r="ADD13476" s="60"/>
      <c r="ADE13476" s="60"/>
    </row>
    <row r="13477" spans="760:785" x14ac:dyDescent="0.25">
      <c r="ACF13477" s="60"/>
      <c r="ACG13477" s="60"/>
      <c r="ACH13477" s="60"/>
      <c r="ACI13477" s="60"/>
      <c r="ACJ13477" s="60"/>
      <c r="ACK13477" s="60"/>
      <c r="ACL13477" s="60"/>
      <c r="ACM13477" s="60"/>
      <c r="ACN13477" s="60"/>
      <c r="ACO13477" s="60"/>
      <c r="ACP13477" s="60"/>
      <c r="ACQ13477" s="60"/>
      <c r="ACR13477" s="60"/>
      <c r="ACS13477" s="60"/>
      <c r="ACT13477" s="60"/>
      <c r="ACU13477" s="60"/>
      <c r="ACV13477" s="60"/>
      <c r="ACW13477" s="60"/>
      <c r="ACX13477" s="60"/>
      <c r="ACY13477" s="60">
        <v>0.86454747458502601</v>
      </c>
      <c r="ACZ13477" s="60"/>
      <c r="ADA13477" s="60"/>
      <c r="ADB13477" s="60"/>
      <c r="ADC13477" s="60"/>
      <c r="ADD13477" s="60"/>
      <c r="ADE13477" s="60"/>
    </row>
    <row r="13478" spans="760:785" x14ac:dyDescent="0.25">
      <c r="ACF13478" s="60"/>
      <c r="ACG13478" s="60"/>
      <c r="ACH13478" s="60"/>
      <c r="ACI13478" s="60"/>
      <c r="ACJ13478" s="60"/>
      <c r="ACK13478" s="60"/>
      <c r="ACL13478" s="60"/>
      <c r="ACM13478" s="60"/>
      <c r="ACN13478" s="60"/>
      <c r="ACO13478" s="60"/>
      <c r="ACP13478" s="60"/>
      <c r="ACQ13478" s="60"/>
      <c r="ACR13478" s="60"/>
      <c r="ACS13478" s="60"/>
      <c r="ACT13478" s="60"/>
      <c r="ACU13478" s="60"/>
      <c r="ACV13478" s="60"/>
      <c r="ACW13478" s="60"/>
      <c r="ACX13478" s="60"/>
      <c r="ACY13478" s="60">
        <v>0.86447127134690405</v>
      </c>
      <c r="ACZ13478" s="60"/>
      <c r="ADA13478" s="60"/>
      <c r="ADB13478" s="60"/>
      <c r="ADC13478" s="60"/>
      <c r="ADD13478" s="60"/>
      <c r="ADE13478" s="60"/>
    </row>
    <row r="13479" spans="760:785" x14ac:dyDescent="0.25">
      <c r="ACF13479" s="60"/>
      <c r="ACG13479" s="60"/>
      <c r="ACH13479" s="60"/>
      <c r="ACI13479" s="60"/>
      <c r="ACJ13479" s="60"/>
      <c r="ACK13479" s="60"/>
      <c r="ACL13479" s="60"/>
      <c r="ACM13479" s="60"/>
      <c r="ACN13479" s="60"/>
      <c r="ACO13479" s="60"/>
      <c r="ACP13479" s="60"/>
      <c r="ACQ13479" s="60"/>
      <c r="ACR13479" s="60"/>
      <c r="ACS13479" s="60"/>
      <c r="ACT13479" s="60"/>
      <c r="ACU13479" s="60"/>
      <c r="ACV13479" s="60"/>
      <c r="ACW13479" s="60"/>
      <c r="ACX13479" s="60"/>
      <c r="ACY13479" s="60">
        <v>0.86444848982915801</v>
      </c>
      <c r="ACZ13479" s="60"/>
      <c r="ADA13479" s="60"/>
      <c r="ADB13479" s="60"/>
      <c r="ADC13479" s="60"/>
      <c r="ADD13479" s="60"/>
      <c r="ADE13479" s="60"/>
    </row>
    <row r="13480" spans="760:785" x14ac:dyDescent="0.25">
      <c r="ACF13480" s="60"/>
      <c r="ACG13480" s="60"/>
      <c r="ACH13480" s="60"/>
      <c r="ACI13480" s="60"/>
      <c r="ACJ13480" s="60"/>
      <c r="ACK13480" s="60"/>
      <c r="ACL13480" s="60"/>
      <c r="ACM13480" s="60"/>
      <c r="ACN13480" s="60"/>
      <c r="ACO13480" s="60"/>
      <c r="ACP13480" s="60"/>
      <c r="ACQ13480" s="60"/>
      <c r="ACR13480" s="60"/>
      <c r="ACS13480" s="60"/>
      <c r="ACT13480" s="60"/>
      <c r="ACU13480" s="60"/>
      <c r="ACV13480" s="60"/>
      <c r="ACW13480" s="60"/>
      <c r="ACX13480" s="60"/>
      <c r="ACY13480" s="60">
        <v>0.86437780945832399</v>
      </c>
      <c r="ACZ13480" s="60"/>
      <c r="ADA13480" s="60"/>
      <c r="ADB13480" s="60"/>
      <c r="ADC13480" s="60"/>
      <c r="ADD13480" s="60"/>
      <c r="ADE13480" s="60"/>
    </row>
    <row r="13481" spans="760:785" x14ac:dyDescent="0.25">
      <c r="ACF13481" s="60"/>
      <c r="ACG13481" s="60"/>
      <c r="ACH13481" s="60"/>
      <c r="ACI13481" s="60"/>
      <c r="ACJ13481" s="60"/>
      <c r="ACK13481" s="60"/>
      <c r="ACL13481" s="60"/>
      <c r="ACM13481" s="60"/>
      <c r="ACN13481" s="60"/>
      <c r="ACO13481" s="60"/>
      <c r="ACP13481" s="60"/>
      <c r="ACQ13481" s="60"/>
      <c r="ACR13481" s="60"/>
      <c r="ACS13481" s="60"/>
      <c r="ACT13481" s="60"/>
      <c r="ACU13481" s="60"/>
      <c r="ACV13481" s="60"/>
      <c r="ACW13481" s="60"/>
      <c r="ACX13481" s="60"/>
      <c r="ACY13481" s="60">
        <v>0.86426228177919895</v>
      </c>
      <c r="ACZ13481" s="60"/>
      <c r="ADA13481" s="60"/>
      <c r="ADB13481" s="60"/>
      <c r="ADC13481" s="60"/>
      <c r="ADD13481" s="60"/>
      <c r="ADE13481" s="60"/>
    </row>
    <row r="13482" spans="760:785" x14ac:dyDescent="0.25">
      <c r="ACF13482" s="60"/>
      <c r="ACG13482" s="60"/>
      <c r="ACH13482" s="60"/>
      <c r="ACI13482" s="60"/>
      <c r="ACJ13482" s="60"/>
      <c r="ACK13482" s="60"/>
      <c r="ACL13482" s="60"/>
      <c r="ACM13482" s="60"/>
      <c r="ACN13482" s="60"/>
      <c r="ACO13482" s="60"/>
      <c r="ACP13482" s="60"/>
      <c r="ACQ13482" s="60"/>
      <c r="ACR13482" s="60"/>
      <c r="ACS13482" s="60"/>
      <c r="ACT13482" s="60"/>
      <c r="ACU13482" s="60"/>
      <c r="ACV13482" s="60"/>
      <c r="ACW13482" s="60"/>
      <c r="ACX13482" s="60"/>
      <c r="ACY13482" s="60">
        <v>0.86422390583619002</v>
      </c>
      <c r="ACZ13482" s="60"/>
      <c r="ADA13482" s="60"/>
      <c r="ADB13482" s="60"/>
      <c r="ADC13482" s="60"/>
      <c r="ADD13482" s="60"/>
      <c r="ADE13482" s="60"/>
    </row>
    <row r="13483" spans="760:785" x14ac:dyDescent="0.25">
      <c r="ACF13483" s="60"/>
      <c r="ACG13483" s="60"/>
      <c r="ACH13483" s="60"/>
      <c r="ACI13483" s="60"/>
      <c r="ACJ13483" s="60"/>
      <c r="ACK13483" s="60"/>
      <c r="ACL13483" s="60"/>
      <c r="ACM13483" s="60"/>
      <c r="ACN13483" s="60"/>
      <c r="ACO13483" s="60"/>
      <c r="ACP13483" s="60"/>
      <c r="ACQ13483" s="60"/>
      <c r="ACR13483" s="60"/>
      <c r="ACS13483" s="60"/>
      <c r="ACT13483" s="60"/>
      <c r="ACU13483" s="60"/>
      <c r="ACV13483" s="60"/>
      <c r="ACW13483" s="60"/>
      <c r="ACX13483" s="60"/>
      <c r="ACY13483" s="60">
        <v>0.86409418151298301</v>
      </c>
      <c r="ACZ13483" s="60"/>
      <c r="ADA13483" s="60"/>
      <c r="ADB13483" s="60"/>
      <c r="ADC13483" s="60"/>
      <c r="ADD13483" s="60"/>
      <c r="ADE13483" s="60"/>
    </row>
    <row r="13484" spans="760:785" x14ac:dyDescent="0.25">
      <c r="ACF13484" s="60"/>
      <c r="ACG13484" s="60"/>
      <c r="ACH13484" s="60"/>
      <c r="ACI13484" s="60"/>
      <c r="ACJ13484" s="60"/>
      <c r="ACK13484" s="60"/>
      <c r="ACL13484" s="60"/>
      <c r="ACM13484" s="60"/>
      <c r="ACN13484" s="60"/>
      <c r="ACO13484" s="60"/>
      <c r="ACP13484" s="60"/>
      <c r="ACQ13484" s="60"/>
      <c r="ACR13484" s="60"/>
      <c r="ACS13484" s="60"/>
      <c r="ACT13484" s="60"/>
      <c r="ACU13484" s="60"/>
      <c r="ACV13484" s="60"/>
      <c r="ACW13484" s="60"/>
      <c r="ACX13484" s="60"/>
      <c r="ACY13484" s="60">
        <v>0.86383805518631895</v>
      </c>
      <c r="ACZ13484" s="60"/>
      <c r="ADA13484" s="60"/>
      <c r="ADB13484" s="60"/>
      <c r="ADC13484" s="60"/>
      <c r="ADD13484" s="60"/>
      <c r="ADE13484" s="60"/>
    </row>
    <row r="13485" spans="760:785" x14ac:dyDescent="0.25">
      <c r="ACF13485" s="60"/>
      <c r="ACG13485" s="60"/>
      <c r="ACH13485" s="60"/>
      <c r="ACI13485" s="60"/>
      <c r="ACJ13485" s="60"/>
      <c r="ACK13485" s="60"/>
      <c r="ACL13485" s="60"/>
      <c r="ACM13485" s="60"/>
      <c r="ACN13485" s="60"/>
      <c r="ACO13485" s="60"/>
      <c r="ACP13485" s="60"/>
      <c r="ACQ13485" s="60"/>
      <c r="ACR13485" s="60"/>
      <c r="ACS13485" s="60"/>
      <c r="ACT13485" s="60"/>
      <c r="ACU13485" s="60"/>
      <c r="ACV13485" s="60"/>
      <c r="ACW13485" s="60"/>
      <c r="ACX13485" s="60"/>
      <c r="ACY13485" s="60">
        <v>0.86383456147278503</v>
      </c>
      <c r="ACZ13485" s="60"/>
      <c r="ADA13485" s="60"/>
      <c r="ADB13485" s="60"/>
      <c r="ADC13485" s="60"/>
      <c r="ADD13485" s="60"/>
      <c r="ADE13485" s="60"/>
    </row>
    <row r="13486" spans="760:785" x14ac:dyDescent="0.25">
      <c r="ACF13486" s="60"/>
      <c r="ACG13486" s="60"/>
      <c r="ACH13486" s="60"/>
      <c r="ACI13486" s="60"/>
      <c r="ACJ13486" s="60"/>
      <c r="ACK13486" s="60"/>
      <c r="ACL13486" s="60"/>
      <c r="ACM13486" s="60"/>
      <c r="ACN13486" s="60"/>
      <c r="ACO13486" s="60"/>
      <c r="ACP13486" s="60"/>
      <c r="ACQ13486" s="60"/>
      <c r="ACR13486" s="60"/>
      <c r="ACS13486" s="60"/>
      <c r="ACT13486" s="60"/>
      <c r="ACU13486" s="60"/>
      <c r="ACV13486" s="60"/>
      <c r="ACW13486" s="60"/>
      <c r="ACX13486" s="60"/>
      <c r="ACY13486" s="60">
        <v>0.86369462045803203</v>
      </c>
      <c r="ACZ13486" s="60"/>
      <c r="ADA13486" s="60"/>
      <c r="ADB13486" s="60"/>
      <c r="ADC13486" s="60"/>
      <c r="ADD13486" s="60"/>
      <c r="ADE13486" s="60"/>
    </row>
    <row r="13487" spans="760:785" x14ac:dyDescent="0.25">
      <c r="ACF13487" s="60"/>
      <c r="ACG13487" s="60"/>
      <c r="ACH13487" s="60"/>
      <c r="ACI13487" s="60"/>
      <c r="ACJ13487" s="60"/>
      <c r="ACK13487" s="60"/>
      <c r="ACL13487" s="60"/>
      <c r="ACM13487" s="60"/>
      <c r="ACN13487" s="60"/>
      <c r="ACO13487" s="60"/>
      <c r="ACP13487" s="60"/>
      <c r="ACQ13487" s="60"/>
      <c r="ACR13487" s="60"/>
      <c r="ACS13487" s="60"/>
      <c r="ACT13487" s="60"/>
      <c r="ACU13487" s="60"/>
      <c r="ACV13487" s="60"/>
      <c r="ACW13487" s="60"/>
      <c r="ACX13487" s="60"/>
      <c r="ACY13487" s="60">
        <v>0.86362533722800805</v>
      </c>
      <c r="ACZ13487" s="60"/>
      <c r="ADA13487" s="60"/>
      <c r="ADB13487" s="60"/>
      <c r="ADC13487" s="60"/>
      <c r="ADD13487" s="60"/>
      <c r="ADE13487" s="60"/>
    </row>
    <row r="13488" spans="760:785" x14ac:dyDescent="0.25">
      <c r="ACF13488" s="60"/>
      <c r="ACG13488" s="60"/>
      <c r="ACH13488" s="60"/>
      <c r="ACI13488" s="60"/>
      <c r="ACJ13488" s="60"/>
      <c r="ACK13488" s="60"/>
      <c r="ACL13488" s="60"/>
      <c r="ACM13488" s="60"/>
      <c r="ACN13488" s="60"/>
      <c r="ACO13488" s="60"/>
      <c r="ACP13488" s="60"/>
      <c r="ACQ13488" s="60"/>
      <c r="ACR13488" s="60"/>
      <c r="ACS13488" s="60"/>
      <c r="ACT13488" s="60"/>
      <c r="ACU13488" s="60"/>
      <c r="ACV13488" s="60"/>
      <c r="ACW13488" s="60"/>
      <c r="ACX13488" s="60"/>
      <c r="ACY13488" s="60">
        <v>0.86349637695402603</v>
      </c>
      <c r="ACZ13488" s="60"/>
      <c r="ADA13488" s="60"/>
      <c r="ADB13488" s="60"/>
      <c r="ADC13488" s="60"/>
      <c r="ADD13488" s="60"/>
      <c r="ADE13488" s="60"/>
    </row>
    <row r="13489" spans="760:785" x14ac:dyDescent="0.25">
      <c r="ACF13489" s="60"/>
      <c r="ACG13489" s="60"/>
      <c r="ACH13489" s="60"/>
      <c r="ACI13489" s="60"/>
      <c r="ACJ13489" s="60"/>
      <c r="ACK13489" s="60"/>
      <c r="ACL13489" s="60"/>
      <c r="ACM13489" s="60"/>
      <c r="ACN13489" s="60"/>
      <c r="ACO13489" s="60"/>
      <c r="ACP13489" s="60"/>
      <c r="ACQ13489" s="60"/>
      <c r="ACR13489" s="60"/>
      <c r="ACS13489" s="60"/>
      <c r="ACT13489" s="60"/>
      <c r="ACU13489" s="60"/>
      <c r="ACV13489" s="60"/>
      <c r="ACW13489" s="60"/>
      <c r="ACX13489" s="60"/>
      <c r="ACY13489" s="60">
        <v>0.86342583838110298</v>
      </c>
      <c r="ACZ13489" s="60"/>
      <c r="ADA13489" s="60"/>
      <c r="ADB13489" s="60"/>
      <c r="ADC13489" s="60"/>
      <c r="ADD13489" s="60"/>
      <c r="ADE13489" s="60"/>
    </row>
    <row r="13490" spans="760:785" x14ac:dyDescent="0.25">
      <c r="ACF13490" s="60"/>
      <c r="ACG13490" s="60"/>
      <c r="ACH13490" s="60"/>
      <c r="ACI13490" s="60"/>
      <c r="ACJ13490" s="60"/>
      <c r="ACK13490" s="60"/>
      <c r="ACL13490" s="60"/>
      <c r="ACM13490" s="60"/>
      <c r="ACN13490" s="60"/>
      <c r="ACO13490" s="60"/>
      <c r="ACP13490" s="60"/>
      <c r="ACQ13490" s="60"/>
      <c r="ACR13490" s="60"/>
      <c r="ACS13490" s="60"/>
      <c r="ACT13490" s="60"/>
      <c r="ACU13490" s="60"/>
      <c r="ACV13490" s="60"/>
      <c r="ACW13490" s="60"/>
      <c r="ACX13490" s="60"/>
      <c r="ACY13490" s="60">
        <v>0.86337556095158796</v>
      </c>
      <c r="ACZ13490" s="60"/>
      <c r="ADA13490" s="60"/>
      <c r="ADB13490" s="60"/>
      <c r="ADC13490" s="60"/>
      <c r="ADD13490" s="60"/>
      <c r="ADE13490" s="60"/>
    </row>
    <row r="13491" spans="760:785" x14ac:dyDescent="0.25">
      <c r="ACF13491" s="60"/>
      <c r="ACG13491" s="60"/>
      <c r="ACH13491" s="60"/>
      <c r="ACI13491" s="60"/>
      <c r="ACJ13491" s="60"/>
      <c r="ACK13491" s="60"/>
      <c r="ACL13491" s="60"/>
      <c r="ACM13491" s="60"/>
      <c r="ACN13491" s="60"/>
      <c r="ACO13491" s="60"/>
      <c r="ACP13491" s="60"/>
      <c r="ACQ13491" s="60"/>
      <c r="ACR13491" s="60"/>
      <c r="ACS13491" s="60"/>
      <c r="ACT13491" s="60"/>
      <c r="ACU13491" s="60"/>
      <c r="ACV13491" s="60"/>
      <c r="ACW13491" s="60"/>
      <c r="ACX13491" s="60"/>
      <c r="ACY13491" s="60">
        <v>0.86328759363935603</v>
      </c>
      <c r="ACZ13491" s="60"/>
      <c r="ADA13491" s="60"/>
      <c r="ADB13491" s="60"/>
      <c r="ADC13491" s="60"/>
      <c r="ADD13491" s="60"/>
      <c r="ADE13491" s="60"/>
    </row>
    <row r="13492" spans="760:785" x14ac:dyDescent="0.25">
      <c r="ACF13492" s="60"/>
      <c r="ACG13492" s="60"/>
      <c r="ACH13492" s="60"/>
      <c r="ACI13492" s="60"/>
      <c r="ACJ13492" s="60"/>
      <c r="ACK13492" s="60"/>
      <c r="ACL13492" s="60"/>
      <c r="ACM13492" s="60"/>
      <c r="ACN13492" s="60"/>
      <c r="ACO13492" s="60"/>
      <c r="ACP13492" s="60"/>
      <c r="ACQ13492" s="60"/>
      <c r="ACR13492" s="60"/>
      <c r="ACS13492" s="60"/>
      <c r="ACT13492" s="60"/>
      <c r="ACU13492" s="60"/>
      <c r="ACV13492" s="60"/>
      <c r="ACW13492" s="60"/>
      <c r="ACX13492" s="60"/>
      <c r="ACY13492" s="60">
        <v>0.86317848017551901</v>
      </c>
      <c r="ACZ13492" s="60"/>
      <c r="ADA13492" s="60"/>
      <c r="ADB13492" s="60"/>
      <c r="ADC13492" s="60"/>
      <c r="ADD13492" s="60"/>
      <c r="ADE13492" s="60"/>
    </row>
    <row r="13493" spans="760:785" x14ac:dyDescent="0.25">
      <c r="ACF13493" s="60"/>
      <c r="ACG13493" s="60"/>
      <c r="ACH13493" s="60"/>
      <c r="ACI13493" s="60"/>
      <c r="ACJ13493" s="60"/>
      <c r="ACK13493" s="60"/>
      <c r="ACL13493" s="60"/>
      <c r="ACM13493" s="60"/>
      <c r="ACN13493" s="60"/>
      <c r="ACO13493" s="60"/>
      <c r="ACP13493" s="60"/>
      <c r="ACQ13493" s="60"/>
      <c r="ACR13493" s="60"/>
      <c r="ACS13493" s="60"/>
      <c r="ACT13493" s="60"/>
      <c r="ACU13493" s="60"/>
      <c r="ACV13493" s="60"/>
      <c r="ACW13493" s="60"/>
      <c r="ACX13493" s="60"/>
      <c r="ACY13493" s="60">
        <v>0.86314707552674796</v>
      </c>
      <c r="ACZ13493" s="60"/>
      <c r="ADA13493" s="60"/>
      <c r="ADB13493" s="60"/>
      <c r="ADC13493" s="60"/>
      <c r="ADD13493" s="60"/>
      <c r="ADE13493" s="60"/>
    </row>
    <row r="13494" spans="760:785" x14ac:dyDescent="0.25">
      <c r="ACF13494" s="60"/>
      <c r="ACG13494" s="60"/>
      <c r="ACH13494" s="60"/>
      <c r="ACI13494" s="60"/>
      <c r="ACJ13494" s="60"/>
      <c r="ACK13494" s="60"/>
      <c r="ACL13494" s="60"/>
      <c r="ACM13494" s="60"/>
      <c r="ACN13494" s="60"/>
      <c r="ACO13494" s="60"/>
      <c r="ACP13494" s="60"/>
      <c r="ACQ13494" s="60"/>
      <c r="ACR13494" s="60"/>
      <c r="ACS13494" s="60"/>
      <c r="ACT13494" s="60"/>
      <c r="ACU13494" s="60"/>
      <c r="ACV13494" s="60"/>
      <c r="ACW13494" s="60"/>
      <c r="ACX13494" s="60"/>
      <c r="ACY13494" s="60">
        <v>0.86301505187690597</v>
      </c>
      <c r="ACZ13494" s="60"/>
      <c r="ADA13494" s="60"/>
      <c r="ADB13494" s="60"/>
      <c r="ADC13494" s="60"/>
      <c r="ADD13494" s="60"/>
      <c r="ADE13494" s="60"/>
    </row>
    <row r="13495" spans="760:785" x14ac:dyDescent="0.25">
      <c r="ACF13495" s="60"/>
      <c r="ACG13495" s="60"/>
      <c r="ACH13495" s="60"/>
      <c r="ACI13495" s="60"/>
      <c r="ACJ13495" s="60"/>
      <c r="ACK13495" s="60"/>
      <c r="ACL13495" s="60"/>
      <c r="ACM13495" s="60"/>
      <c r="ACN13495" s="60"/>
      <c r="ACO13495" s="60"/>
      <c r="ACP13495" s="60"/>
      <c r="ACQ13495" s="60"/>
      <c r="ACR13495" s="60"/>
      <c r="ACS13495" s="60"/>
      <c r="ACT13495" s="60"/>
      <c r="ACU13495" s="60"/>
      <c r="ACV13495" s="60"/>
      <c r="ACW13495" s="60"/>
      <c r="ACX13495" s="60"/>
      <c r="ACY13495" s="60">
        <v>0.86300099837372302</v>
      </c>
      <c r="ACZ13495" s="60"/>
      <c r="ADA13495" s="60"/>
      <c r="ADB13495" s="60"/>
      <c r="ADC13495" s="60"/>
      <c r="ADD13495" s="60"/>
      <c r="ADE13495" s="60"/>
    </row>
    <row r="13496" spans="760:785" x14ac:dyDescent="0.25">
      <c r="ACF13496" s="60"/>
      <c r="ACG13496" s="60"/>
      <c r="ACH13496" s="60"/>
      <c r="ACI13496" s="60"/>
      <c r="ACJ13496" s="60"/>
      <c r="ACK13496" s="60"/>
      <c r="ACL13496" s="60"/>
      <c r="ACM13496" s="60"/>
      <c r="ACN13496" s="60"/>
      <c r="ACO13496" s="60"/>
      <c r="ACP13496" s="60"/>
      <c r="ACQ13496" s="60"/>
      <c r="ACR13496" s="60"/>
      <c r="ACS13496" s="60"/>
      <c r="ACT13496" s="60"/>
      <c r="ACU13496" s="60"/>
      <c r="ACV13496" s="60"/>
      <c r="ACW13496" s="60"/>
      <c r="ACX13496" s="60"/>
      <c r="ACY13496" s="60">
        <v>0.86298269556840201</v>
      </c>
      <c r="ACZ13496" s="60"/>
      <c r="ADA13496" s="60"/>
      <c r="ADB13496" s="60"/>
      <c r="ADC13496" s="60"/>
      <c r="ADD13496" s="60"/>
      <c r="ADE13496" s="60"/>
    </row>
    <row r="13497" spans="760:785" x14ac:dyDescent="0.25">
      <c r="ACF13497" s="60"/>
      <c r="ACG13497" s="60"/>
      <c r="ACH13497" s="60"/>
      <c r="ACI13497" s="60"/>
      <c r="ACJ13497" s="60"/>
      <c r="ACK13497" s="60"/>
      <c r="ACL13497" s="60"/>
      <c r="ACM13497" s="60"/>
      <c r="ACN13497" s="60"/>
      <c r="ACO13497" s="60"/>
      <c r="ACP13497" s="60"/>
      <c r="ACQ13497" s="60"/>
      <c r="ACR13497" s="60"/>
      <c r="ACS13497" s="60"/>
      <c r="ACT13497" s="60"/>
      <c r="ACU13497" s="60"/>
      <c r="ACV13497" s="60"/>
      <c r="ACW13497" s="60"/>
      <c r="ACX13497" s="60"/>
      <c r="ACY13497" s="60">
        <v>0.86288480265575496</v>
      </c>
      <c r="ACZ13497" s="60"/>
      <c r="ADA13497" s="60"/>
      <c r="ADB13497" s="60"/>
      <c r="ADC13497" s="60"/>
      <c r="ADD13497" s="60"/>
      <c r="ADE13497" s="60"/>
    </row>
    <row r="13498" spans="760:785" x14ac:dyDescent="0.25">
      <c r="ACF13498" s="60"/>
      <c r="ACG13498" s="60"/>
      <c r="ACH13498" s="60"/>
      <c r="ACI13498" s="60"/>
      <c r="ACJ13498" s="60"/>
      <c r="ACK13498" s="60"/>
      <c r="ACL13498" s="60"/>
      <c r="ACM13498" s="60"/>
      <c r="ACN13498" s="60"/>
      <c r="ACO13498" s="60"/>
      <c r="ACP13498" s="60"/>
      <c r="ACQ13498" s="60"/>
      <c r="ACR13498" s="60"/>
      <c r="ACS13498" s="60"/>
      <c r="ACT13498" s="60"/>
      <c r="ACU13498" s="60"/>
      <c r="ACV13498" s="60"/>
      <c r="ACW13498" s="60"/>
      <c r="ACX13498" s="60"/>
      <c r="ACY13498" s="60">
        <v>0.86287265235602295</v>
      </c>
      <c r="ACZ13498" s="60"/>
      <c r="ADA13498" s="60"/>
      <c r="ADB13498" s="60"/>
      <c r="ADC13498" s="60"/>
      <c r="ADD13498" s="60"/>
      <c r="ADE13498" s="60"/>
    </row>
    <row r="13499" spans="760:785" x14ac:dyDescent="0.25">
      <c r="ACF13499" s="60"/>
      <c r="ACG13499" s="60"/>
      <c r="ACH13499" s="60"/>
      <c r="ACI13499" s="60"/>
      <c r="ACJ13499" s="60"/>
      <c r="ACK13499" s="60"/>
      <c r="ACL13499" s="60"/>
      <c r="ACM13499" s="60"/>
      <c r="ACN13499" s="60"/>
      <c r="ACO13499" s="60"/>
      <c r="ACP13499" s="60"/>
      <c r="ACQ13499" s="60"/>
      <c r="ACR13499" s="60"/>
      <c r="ACS13499" s="60"/>
      <c r="ACT13499" s="60"/>
      <c r="ACU13499" s="60"/>
      <c r="ACV13499" s="60"/>
      <c r="ACW13499" s="60"/>
      <c r="ACX13499" s="60"/>
      <c r="ACY13499" s="60">
        <v>0.86287165689407797</v>
      </c>
      <c r="ACZ13499" s="60"/>
      <c r="ADA13499" s="60"/>
      <c r="ADB13499" s="60"/>
      <c r="ADC13499" s="60"/>
      <c r="ADD13499" s="60"/>
      <c r="ADE13499" s="60"/>
    </row>
    <row r="13500" spans="760:785" x14ac:dyDescent="0.25">
      <c r="ACF13500" s="60"/>
      <c r="ACG13500" s="60"/>
      <c r="ACH13500" s="60"/>
      <c r="ACI13500" s="60"/>
      <c r="ACJ13500" s="60"/>
      <c r="ACK13500" s="60"/>
      <c r="ACL13500" s="60"/>
      <c r="ACM13500" s="60"/>
      <c r="ACN13500" s="60"/>
      <c r="ACO13500" s="60"/>
      <c r="ACP13500" s="60"/>
      <c r="ACQ13500" s="60"/>
      <c r="ACR13500" s="60"/>
      <c r="ACS13500" s="60"/>
      <c r="ACT13500" s="60"/>
      <c r="ACU13500" s="60"/>
      <c r="ACV13500" s="60"/>
      <c r="ACW13500" s="60"/>
      <c r="ACX13500" s="60"/>
      <c r="ACY13500" s="60">
        <v>0.86282252353613698</v>
      </c>
      <c r="ACZ13500" s="60"/>
      <c r="ADA13500" s="60"/>
      <c r="ADB13500" s="60"/>
      <c r="ADC13500" s="60"/>
      <c r="ADD13500" s="60"/>
      <c r="ADE13500" s="60"/>
    </row>
    <row r="13501" spans="760:785" x14ac:dyDescent="0.25">
      <c r="ACF13501" s="60"/>
      <c r="ACG13501" s="60"/>
      <c r="ACH13501" s="60"/>
      <c r="ACI13501" s="60"/>
      <c r="ACJ13501" s="60"/>
      <c r="ACK13501" s="60"/>
      <c r="ACL13501" s="60"/>
      <c r="ACM13501" s="60"/>
      <c r="ACN13501" s="60"/>
      <c r="ACO13501" s="60"/>
      <c r="ACP13501" s="60"/>
      <c r="ACQ13501" s="60"/>
      <c r="ACR13501" s="60"/>
      <c r="ACS13501" s="60"/>
      <c r="ACT13501" s="60"/>
      <c r="ACU13501" s="60"/>
      <c r="ACV13501" s="60"/>
      <c r="ACW13501" s="60"/>
      <c r="ACX13501" s="60"/>
      <c r="ACY13501" s="60">
        <v>0.86278014992935703</v>
      </c>
      <c r="ACZ13501" s="60"/>
      <c r="ADA13501" s="60"/>
      <c r="ADB13501" s="60"/>
      <c r="ADC13501" s="60"/>
      <c r="ADD13501" s="60"/>
      <c r="ADE13501" s="60"/>
    </row>
    <row r="13502" spans="760:785" x14ac:dyDescent="0.25">
      <c r="ACF13502" s="60"/>
      <c r="ACG13502" s="60"/>
      <c r="ACH13502" s="60"/>
      <c r="ACI13502" s="60"/>
      <c r="ACJ13502" s="60"/>
      <c r="ACK13502" s="60"/>
      <c r="ACL13502" s="60"/>
      <c r="ACM13502" s="60"/>
      <c r="ACN13502" s="60"/>
      <c r="ACO13502" s="60"/>
      <c r="ACP13502" s="60"/>
      <c r="ACQ13502" s="60"/>
      <c r="ACR13502" s="60"/>
      <c r="ACS13502" s="60"/>
      <c r="ACT13502" s="60"/>
      <c r="ACU13502" s="60"/>
      <c r="ACV13502" s="60"/>
      <c r="ACW13502" s="60"/>
      <c r="ACX13502" s="60"/>
      <c r="ACY13502" s="60">
        <v>0.86277426632946597</v>
      </c>
      <c r="ACZ13502" s="60"/>
      <c r="ADA13502" s="60"/>
      <c r="ADB13502" s="60"/>
      <c r="ADC13502" s="60"/>
      <c r="ADD13502" s="60"/>
      <c r="ADE13502" s="60"/>
    </row>
    <row r="13503" spans="760:785" x14ac:dyDescent="0.25">
      <c r="ACF13503" s="60"/>
      <c r="ACG13503" s="60"/>
      <c r="ACH13503" s="60"/>
      <c r="ACI13503" s="60"/>
      <c r="ACJ13503" s="60"/>
      <c r="ACK13503" s="60"/>
      <c r="ACL13503" s="60"/>
      <c r="ACM13503" s="60"/>
      <c r="ACN13503" s="60"/>
      <c r="ACO13503" s="60"/>
      <c r="ACP13503" s="60"/>
      <c r="ACQ13503" s="60"/>
      <c r="ACR13503" s="60"/>
      <c r="ACS13503" s="60"/>
      <c r="ACT13503" s="60"/>
      <c r="ACU13503" s="60"/>
      <c r="ACV13503" s="60"/>
      <c r="ACW13503" s="60"/>
      <c r="ACX13503" s="60"/>
      <c r="ACY13503" s="60">
        <v>0.86267369528003801</v>
      </c>
      <c r="ACZ13503" s="60"/>
      <c r="ADA13503" s="60"/>
      <c r="ADB13503" s="60"/>
      <c r="ADC13503" s="60"/>
      <c r="ADD13503" s="60"/>
      <c r="ADE13503" s="60"/>
    </row>
    <row r="13504" spans="760:785" x14ac:dyDescent="0.25">
      <c r="ACF13504" s="60"/>
      <c r="ACG13504" s="60"/>
      <c r="ACH13504" s="60"/>
      <c r="ACI13504" s="60"/>
      <c r="ACJ13504" s="60"/>
      <c r="ACK13504" s="60"/>
      <c r="ACL13504" s="60"/>
      <c r="ACM13504" s="60"/>
      <c r="ACN13504" s="60"/>
      <c r="ACO13504" s="60"/>
      <c r="ACP13504" s="60"/>
      <c r="ACQ13504" s="60"/>
      <c r="ACR13504" s="60"/>
      <c r="ACS13504" s="60"/>
      <c r="ACT13504" s="60"/>
      <c r="ACU13504" s="60"/>
      <c r="ACV13504" s="60"/>
      <c r="ACW13504" s="60"/>
      <c r="ACX13504" s="60"/>
      <c r="ACY13504" s="60">
        <v>0.86265092764024298</v>
      </c>
      <c r="ACZ13504" s="60"/>
      <c r="ADA13504" s="60"/>
      <c r="ADB13504" s="60"/>
      <c r="ADC13504" s="60"/>
      <c r="ADD13504" s="60"/>
      <c r="ADE13504" s="60"/>
    </row>
    <row r="13505" spans="760:785" x14ac:dyDescent="0.25">
      <c r="ACF13505" s="60"/>
      <c r="ACG13505" s="60"/>
      <c r="ACH13505" s="60"/>
      <c r="ACI13505" s="60"/>
      <c r="ACJ13505" s="60"/>
      <c r="ACK13505" s="60"/>
      <c r="ACL13505" s="60"/>
      <c r="ACM13505" s="60"/>
      <c r="ACN13505" s="60"/>
      <c r="ACO13505" s="60"/>
      <c r="ACP13505" s="60"/>
      <c r="ACQ13505" s="60"/>
      <c r="ACR13505" s="60"/>
      <c r="ACS13505" s="60"/>
      <c r="ACT13505" s="60"/>
      <c r="ACU13505" s="60"/>
      <c r="ACV13505" s="60"/>
      <c r="ACW13505" s="60"/>
      <c r="ACX13505" s="60"/>
      <c r="ACY13505" s="60">
        <v>0.86251035188560499</v>
      </c>
      <c r="ACZ13505" s="60"/>
      <c r="ADA13505" s="60"/>
      <c r="ADB13505" s="60"/>
      <c r="ADC13505" s="60"/>
      <c r="ADD13505" s="60"/>
      <c r="ADE13505" s="60"/>
    </row>
    <row r="13506" spans="760:785" x14ac:dyDescent="0.25">
      <c r="ACF13506" s="60"/>
      <c r="ACG13506" s="60"/>
      <c r="ACH13506" s="60"/>
      <c r="ACI13506" s="60"/>
      <c r="ACJ13506" s="60"/>
      <c r="ACK13506" s="60"/>
      <c r="ACL13506" s="60"/>
      <c r="ACM13506" s="60"/>
      <c r="ACN13506" s="60"/>
      <c r="ACO13506" s="60"/>
      <c r="ACP13506" s="60"/>
      <c r="ACQ13506" s="60"/>
      <c r="ACR13506" s="60"/>
      <c r="ACS13506" s="60"/>
      <c r="ACT13506" s="60"/>
      <c r="ACU13506" s="60"/>
      <c r="ACV13506" s="60"/>
      <c r="ACW13506" s="60"/>
      <c r="ACX13506" s="60"/>
      <c r="ACY13506" s="60">
        <v>0.86245150095562395</v>
      </c>
      <c r="ACZ13506" s="60"/>
      <c r="ADA13506" s="60"/>
      <c r="ADB13506" s="60"/>
      <c r="ADC13506" s="60"/>
      <c r="ADD13506" s="60"/>
      <c r="ADE13506" s="60"/>
    </row>
    <row r="13507" spans="760:785" x14ac:dyDescent="0.25">
      <c r="ACF13507" s="60"/>
      <c r="ACG13507" s="60"/>
      <c r="ACH13507" s="60"/>
      <c r="ACI13507" s="60"/>
      <c r="ACJ13507" s="60"/>
      <c r="ACK13507" s="60"/>
      <c r="ACL13507" s="60"/>
      <c r="ACM13507" s="60"/>
      <c r="ACN13507" s="60"/>
      <c r="ACO13507" s="60"/>
      <c r="ACP13507" s="60"/>
      <c r="ACQ13507" s="60"/>
      <c r="ACR13507" s="60"/>
      <c r="ACS13507" s="60"/>
      <c r="ACT13507" s="60"/>
      <c r="ACU13507" s="60"/>
      <c r="ACV13507" s="60"/>
      <c r="ACW13507" s="60"/>
      <c r="ACX13507" s="60"/>
      <c r="ACY13507" s="60">
        <v>0.86236682144015298</v>
      </c>
      <c r="ACZ13507" s="60"/>
      <c r="ADA13507" s="60"/>
      <c r="ADB13507" s="60"/>
      <c r="ADC13507" s="60"/>
      <c r="ADD13507" s="60"/>
      <c r="ADE13507" s="60"/>
    </row>
    <row r="13508" spans="760:785" x14ac:dyDescent="0.25">
      <c r="ACF13508" s="60"/>
      <c r="ACG13508" s="60"/>
      <c r="ACH13508" s="60"/>
      <c r="ACI13508" s="60"/>
      <c r="ACJ13508" s="60"/>
      <c r="ACK13508" s="60"/>
      <c r="ACL13508" s="60"/>
      <c r="ACM13508" s="60"/>
      <c r="ACN13508" s="60"/>
      <c r="ACO13508" s="60"/>
      <c r="ACP13508" s="60"/>
      <c r="ACQ13508" s="60"/>
      <c r="ACR13508" s="60"/>
      <c r="ACS13508" s="60"/>
      <c r="ACT13508" s="60"/>
      <c r="ACU13508" s="60"/>
      <c r="ACV13508" s="60"/>
      <c r="ACW13508" s="60"/>
      <c r="ACX13508" s="60"/>
      <c r="ACY13508" s="60">
        <v>0.86223739922298503</v>
      </c>
      <c r="ACZ13508" s="60"/>
      <c r="ADA13508" s="60"/>
      <c r="ADB13508" s="60"/>
      <c r="ADC13508" s="60"/>
      <c r="ADD13508" s="60"/>
      <c r="ADE13508" s="60"/>
    </row>
    <row r="13509" spans="760:785" x14ac:dyDescent="0.25">
      <c r="ACF13509" s="60"/>
      <c r="ACG13509" s="60"/>
      <c r="ACH13509" s="60"/>
      <c r="ACI13509" s="60"/>
      <c r="ACJ13509" s="60"/>
      <c r="ACK13509" s="60"/>
      <c r="ACL13509" s="60"/>
      <c r="ACM13509" s="60"/>
      <c r="ACN13509" s="60"/>
      <c r="ACO13509" s="60"/>
      <c r="ACP13509" s="60"/>
      <c r="ACQ13509" s="60"/>
      <c r="ACR13509" s="60"/>
      <c r="ACS13509" s="60"/>
      <c r="ACT13509" s="60"/>
      <c r="ACU13509" s="60"/>
      <c r="ACV13509" s="60"/>
      <c r="ACW13509" s="60"/>
      <c r="ACX13509" s="60"/>
      <c r="ACY13509" s="60">
        <v>0.86215974431012199</v>
      </c>
      <c r="ACZ13509" s="60"/>
      <c r="ADA13509" s="60"/>
      <c r="ADB13509" s="60"/>
      <c r="ADC13509" s="60"/>
      <c r="ADD13509" s="60"/>
      <c r="ADE13509" s="60"/>
    </row>
    <row r="13510" spans="760:785" x14ac:dyDescent="0.25">
      <c r="ACF13510" s="60"/>
      <c r="ACG13510" s="60"/>
      <c r="ACH13510" s="60"/>
      <c r="ACI13510" s="60"/>
      <c r="ACJ13510" s="60"/>
      <c r="ACK13510" s="60"/>
      <c r="ACL13510" s="60"/>
      <c r="ACM13510" s="60"/>
      <c r="ACN13510" s="60"/>
      <c r="ACO13510" s="60"/>
      <c r="ACP13510" s="60"/>
      <c r="ACQ13510" s="60"/>
      <c r="ACR13510" s="60"/>
      <c r="ACS13510" s="60"/>
      <c r="ACT13510" s="60"/>
      <c r="ACU13510" s="60"/>
      <c r="ACV13510" s="60"/>
      <c r="ACW13510" s="60"/>
      <c r="ACX13510" s="60"/>
      <c r="ACY13510" s="60">
        <v>0.86214548551135695</v>
      </c>
      <c r="ACZ13510" s="60"/>
      <c r="ADA13510" s="60"/>
      <c r="ADB13510" s="60"/>
      <c r="ADC13510" s="60"/>
      <c r="ADD13510" s="60"/>
      <c r="ADE13510" s="60"/>
    </row>
    <row r="13511" spans="760:785" x14ac:dyDescent="0.25">
      <c r="ACF13511" s="60"/>
      <c r="ACG13511" s="60"/>
      <c r="ACH13511" s="60"/>
      <c r="ACI13511" s="60"/>
      <c r="ACJ13511" s="60"/>
      <c r="ACK13511" s="60"/>
      <c r="ACL13511" s="60"/>
      <c r="ACM13511" s="60"/>
      <c r="ACN13511" s="60"/>
      <c r="ACO13511" s="60"/>
      <c r="ACP13511" s="60"/>
      <c r="ACQ13511" s="60"/>
      <c r="ACR13511" s="60"/>
      <c r="ACS13511" s="60"/>
      <c r="ACT13511" s="60"/>
      <c r="ACU13511" s="60"/>
      <c r="ACV13511" s="60"/>
      <c r="ACW13511" s="60"/>
      <c r="ACX13511" s="60"/>
      <c r="ACY13511" s="60">
        <v>0.86194427487990999</v>
      </c>
      <c r="ACZ13511" s="60"/>
      <c r="ADA13511" s="60"/>
      <c r="ADB13511" s="60"/>
      <c r="ADC13511" s="60"/>
      <c r="ADD13511" s="60"/>
      <c r="ADE13511" s="60"/>
    </row>
    <row r="13512" spans="760:785" x14ac:dyDescent="0.25">
      <c r="ACF13512" s="60"/>
      <c r="ACG13512" s="60"/>
      <c r="ACH13512" s="60"/>
      <c r="ACI13512" s="60"/>
      <c r="ACJ13512" s="60"/>
      <c r="ACK13512" s="60"/>
      <c r="ACL13512" s="60"/>
      <c r="ACM13512" s="60"/>
      <c r="ACN13512" s="60"/>
      <c r="ACO13512" s="60"/>
      <c r="ACP13512" s="60"/>
      <c r="ACQ13512" s="60"/>
      <c r="ACR13512" s="60"/>
      <c r="ACS13512" s="60"/>
      <c r="ACT13512" s="60"/>
      <c r="ACU13512" s="60"/>
      <c r="ACV13512" s="60"/>
      <c r="ACW13512" s="60"/>
      <c r="ACX13512" s="60"/>
      <c r="ACY13512" s="60">
        <v>0.86192265325596995</v>
      </c>
      <c r="ACZ13512" s="60"/>
      <c r="ADA13512" s="60"/>
      <c r="ADB13512" s="60"/>
      <c r="ADC13512" s="60"/>
      <c r="ADD13512" s="60"/>
      <c r="ADE13512" s="60"/>
    </row>
    <row r="13513" spans="760:785" x14ac:dyDescent="0.25">
      <c r="ACF13513" s="60"/>
      <c r="ACG13513" s="60"/>
      <c r="ACH13513" s="60"/>
      <c r="ACI13513" s="60"/>
      <c r="ACJ13513" s="60"/>
      <c r="ACK13513" s="60"/>
      <c r="ACL13513" s="60"/>
      <c r="ACM13513" s="60"/>
      <c r="ACN13513" s="60"/>
      <c r="ACO13513" s="60"/>
      <c r="ACP13513" s="60"/>
      <c r="ACQ13513" s="60"/>
      <c r="ACR13513" s="60"/>
      <c r="ACS13513" s="60"/>
      <c r="ACT13513" s="60"/>
      <c r="ACU13513" s="60"/>
      <c r="ACV13513" s="60"/>
      <c r="ACW13513" s="60"/>
      <c r="ACX13513" s="60"/>
      <c r="ACY13513" s="60">
        <v>0.86191052142876701</v>
      </c>
      <c r="ACZ13513" s="60"/>
      <c r="ADA13513" s="60"/>
      <c r="ADB13513" s="60"/>
      <c r="ADC13513" s="60"/>
      <c r="ADD13513" s="60"/>
      <c r="ADE13513" s="60"/>
    </row>
    <row r="13514" spans="760:785" x14ac:dyDescent="0.25">
      <c r="ACF13514" s="60"/>
      <c r="ACG13514" s="60"/>
      <c r="ACH13514" s="60"/>
      <c r="ACI13514" s="60"/>
      <c r="ACJ13514" s="60"/>
      <c r="ACK13514" s="60"/>
      <c r="ACL13514" s="60"/>
      <c r="ACM13514" s="60"/>
      <c r="ACN13514" s="60"/>
      <c r="ACO13514" s="60"/>
      <c r="ACP13514" s="60"/>
      <c r="ACQ13514" s="60"/>
      <c r="ACR13514" s="60"/>
      <c r="ACS13514" s="60"/>
      <c r="ACT13514" s="60"/>
      <c r="ACU13514" s="60"/>
      <c r="ACV13514" s="60"/>
      <c r="ACW13514" s="60"/>
      <c r="ACX13514" s="60"/>
      <c r="ACY13514" s="60">
        <v>0.86185857610656302</v>
      </c>
      <c r="ACZ13514" s="60"/>
      <c r="ADA13514" s="60"/>
      <c r="ADB13514" s="60"/>
      <c r="ADC13514" s="60"/>
      <c r="ADD13514" s="60"/>
      <c r="ADE13514" s="60"/>
    </row>
    <row r="13515" spans="760:785" x14ac:dyDescent="0.25">
      <c r="ACF13515" s="60"/>
      <c r="ACG13515" s="60"/>
      <c r="ACH13515" s="60"/>
      <c r="ACI13515" s="60"/>
      <c r="ACJ13515" s="60"/>
      <c r="ACK13515" s="60"/>
      <c r="ACL13515" s="60"/>
      <c r="ACM13515" s="60"/>
      <c r="ACN13515" s="60"/>
      <c r="ACO13515" s="60"/>
      <c r="ACP13515" s="60"/>
      <c r="ACQ13515" s="60"/>
      <c r="ACR13515" s="60"/>
      <c r="ACS13515" s="60"/>
      <c r="ACT13515" s="60"/>
      <c r="ACU13515" s="60"/>
      <c r="ACV13515" s="60"/>
      <c r="ACW13515" s="60"/>
      <c r="ACX13515" s="60"/>
      <c r="ACY13515" s="60">
        <v>0.86182229574622204</v>
      </c>
      <c r="ACZ13515" s="60"/>
      <c r="ADA13515" s="60"/>
      <c r="ADB13515" s="60"/>
      <c r="ADC13515" s="60"/>
      <c r="ADD13515" s="60"/>
      <c r="ADE13515" s="60"/>
    </row>
    <row r="13516" spans="760:785" x14ac:dyDescent="0.25">
      <c r="ACF13516" s="60"/>
      <c r="ACG13516" s="60"/>
      <c r="ACH13516" s="60"/>
      <c r="ACI13516" s="60"/>
      <c r="ACJ13516" s="60"/>
      <c r="ACK13516" s="60"/>
      <c r="ACL13516" s="60"/>
      <c r="ACM13516" s="60"/>
      <c r="ACN13516" s="60"/>
      <c r="ACO13516" s="60"/>
      <c r="ACP13516" s="60"/>
      <c r="ACQ13516" s="60"/>
      <c r="ACR13516" s="60"/>
      <c r="ACS13516" s="60"/>
      <c r="ACT13516" s="60"/>
      <c r="ACU13516" s="60"/>
      <c r="ACV13516" s="60"/>
      <c r="ACW13516" s="60"/>
      <c r="ACX13516" s="60"/>
      <c r="ACY13516" s="60">
        <v>0.86174206628184202</v>
      </c>
      <c r="ACZ13516" s="60"/>
      <c r="ADA13516" s="60"/>
      <c r="ADB13516" s="60"/>
      <c r="ADC13516" s="60"/>
      <c r="ADD13516" s="60"/>
      <c r="ADE13516" s="60"/>
    </row>
    <row r="13517" spans="760:785" x14ac:dyDescent="0.25">
      <c r="ACF13517" s="60"/>
      <c r="ACG13517" s="60"/>
      <c r="ACH13517" s="60"/>
      <c r="ACI13517" s="60"/>
      <c r="ACJ13517" s="60"/>
      <c r="ACK13517" s="60"/>
      <c r="ACL13517" s="60"/>
      <c r="ACM13517" s="60"/>
      <c r="ACN13517" s="60"/>
      <c r="ACO13517" s="60"/>
      <c r="ACP13517" s="60"/>
      <c r="ACQ13517" s="60"/>
      <c r="ACR13517" s="60"/>
      <c r="ACS13517" s="60"/>
      <c r="ACT13517" s="60"/>
      <c r="ACU13517" s="60"/>
      <c r="ACV13517" s="60"/>
      <c r="ACW13517" s="60"/>
      <c r="ACX13517" s="60"/>
      <c r="ACY13517" s="60">
        <v>0.86161836334826403</v>
      </c>
      <c r="ACZ13517" s="60"/>
      <c r="ADA13517" s="60"/>
      <c r="ADB13517" s="60"/>
      <c r="ADC13517" s="60"/>
      <c r="ADD13517" s="60"/>
      <c r="ADE13517" s="60"/>
    </row>
    <row r="13518" spans="760:785" x14ac:dyDescent="0.25">
      <c r="ACF13518" s="60"/>
      <c r="ACG13518" s="60"/>
      <c r="ACH13518" s="60"/>
      <c r="ACI13518" s="60"/>
      <c r="ACJ13518" s="60"/>
      <c r="ACK13518" s="60"/>
      <c r="ACL13518" s="60"/>
      <c r="ACM13518" s="60"/>
      <c r="ACN13518" s="60"/>
      <c r="ACO13518" s="60"/>
      <c r="ACP13518" s="60"/>
      <c r="ACQ13518" s="60"/>
      <c r="ACR13518" s="60"/>
      <c r="ACS13518" s="60"/>
      <c r="ACT13518" s="60"/>
      <c r="ACU13518" s="60"/>
      <c r="ACV13518" s="60"/>
      <c r="ACW13518" s="60"/>
      <c r="ACX13518" s="60"/>
      <c r="ACY13518" s="60">
        <v>0.86155525392694199</v>
      </c>
      <c r="ACZ13518" s="60"/>
      <c r="ADA13518" s="60"/>
      <c r="ADB13518" s="60"/>
      <c r="ADC13518" s="60"/>
      <c r="ADD13518" s="60"/>
      <c r="ADE13518" s="60"/>
    </row>
    <row r="13519" spans="760:785" x14ac:dyDescent="0.25">
      <c r="ACF13519" s="60"/>
      <c r="ACG13519" s="60"/>
      <c r="ACH13519" s="60"/>
      <c r="ACI13519" s="60"/>
      <c r="ACJ13519" s="60"/>
      <c r="ACK13519" s="60"/>
      <c r="ACL13519" s="60"/>
      <c r="ACM13519" s="60"/>
      <c r="ACN13519" s="60"/>
      <c r="ACO13519" s="60"/>
      <c r="ACP13519" s="60"/>
      <c r="ACQ13519" s="60"/>
      <c r="ACR13519" s="60"/>
      <c r="ACS13519" s="60"/>
      <c r="ACT13519" s="60"/>
      <c r="ACU13519" s="60"/>
      <c r="ACV13519" s="60"/>
      <c r="ACW13519" s="60"/>
      <c r="ACX13519" s="60"/>
      <c r="ACY13519" s="60">
        <v>0.86148494154500399</v>
      </c>
      <c r="ACZ13519" s="60"/>
      <c r="ADA13519" s="60"/>
      <c r="ADB13519" s="60"/>
      <c r="ADC13519" s="60"/>
      <c r="ADD13519" s="60"/>
      <c r="ADE13519" s="60"/>
    </row>
    <row r="13520" spans="760:785" x14ac:dyDescent="0.25">
      <c r="ACF13520" s="60"/>
      <c r="ACG13520" s="60"/>
      <c r="ACH13520" s="60"/>
      <c r="ACI13520" s="60"/>
      <c r="ACJ13520" s="60"/>
      <c r="ACK13520" s="60"/>
      <c r="ACL13520" s="60"/>
      <c r="ACM13520" s="60"/>
      <c r="ACN13520" s="60"/>
      <c r="ACO13520" s="60"/>
      <c r="ACP13520" s="60"/>
      <c r="ACQ13520" s="60"/>
      <c r="ACR13520" s="60"/>
      <c r="ACS13520" s="60"/>
      <c r="ACT13520" s="60"/>
      <c r="ACU13520" s="60"/>
      <c r="ACV13520" s="60"/>
      <c r="ACW13520" s="60"/>
      <c r="ACX13520" s="60"/>
      <c r="ACY13520" s="60">
        <v>0.86144077690223197</v>
      </c>
      <c r="ACZ13520" s="60"/>
      <c r="ADA13520" s="60"/>
      <c r="ADB13520" s="60"/>
      <c r="ADC13520" s="60"/>
      <c r="ADD13520" s="60"/>
      <c r="ADE13520" s="60"/>
    </row>
    <row r="13521" spans="760:785" x14ac:dyDescent="0.25">
      <c r="ACF13521" s="60"/>
      <c r="ACG13521" s="60"/>
      <c r="ACH13521" s="60"/>
      <c r="ACI13521" s="60"/>
      <c r="ACJ13521" s="60"/>
      <c r="ACK13521" s="60"/>
      <c r="ACL13521" s="60"/>
      <c r="ACM13521" s="60"/>
      <c r="ACN13521" s="60"/>
      <c r="ACO13521" s="60"/>
      <c r="ACP13521" s="60"/>
      <c r="ACQ13521" s="60"/>
      <c r="ACR13521" s="60"/>
      <c r="ACS13521" s="60"/>
      <c r="ACT13521" s="60"/>
      <c r="ACU13521" s="60"/>
      <c r="ACV13521" s="60"/>
      <c r="ACW13521" s="60"/>
      <c r="ACX13521" s="60"/>
      <c r="ACY13521" s="60">
        <v>0.86142028417025895</v>
      </c>
      <c r="ACZ13521" s="60"/>
      <c r="ADA13521" s="60"/>
      <c r="ADB13521" s="60"/>
      <c r="ADC13521" s="60"/>
      <c r="ADD13521" s="60"/>
      <c r="ADE13521" s="60"/>
    </row>
    <row r="13522" spans="760:785" x14ac:dyDescent="0.25">
      <c r="ACF13522" s="60"/>
      <c r="ACG13522" s="60"/>
      <c r="ACH13522" s="60"/>
      <c r="ACI13522" s="60"/>
      <c r="ACJ13522" s="60"/>
      <c r="ACK13522" s="60"/>
      <c r="ACL13522" s="60"/>
      <c r="ACM13522" s="60"/>
      <c r="ACN13522" s="60"/>
      <c r="ACO13522" s="60"/>
      <c r="ACP13522" s="60"/>
      <c r="ACQ13522" s="60"/>
      <c r="ACR13522" s="60"/>
      <c r="ACS13522" s="60"/>
      <c r="ACT13522" s="60"/>
      <c r="ACU13522" s="60"/>
      <c r="ACV13522" s="60"/>
      <c r="ACW13522" s="60"/>
      <c r="ACX13522" s="60"/>
      <c r="ACY13522" s="60">
        <v>0.86139006474137803</v>
      </c>
      <c r="ACZ13522" s="60"/>
      <c r="ADA13522" s="60"/>
      <c r="ADB13522" s="60"/>
      <c r="ADC13522" s="60"/>
      <c r="ADD13522" s="60"/>
      <c r="ADE13522" s="60"/>
    </row>
    <row r="13523" spans="760:785" x14ac:dyDescent="0.25">
      <c r="ACF13523" s="60"/>
      <c r="ACG13523" s="60"/>
      <c r="ACH13523" s="60"/>
      <c r="ACI13523" s="60"/>
      <c r="ACJ13523" s="60"/>
      <c r="ACK13523" s="60"/>
      <c r="ACL13523" s="60"/>
      <c r="ACM13523" s="60"/>
      <c r="ACN13523" s="60"/>
      <c r="ACO13523" s="60"/>
      <c r="ACP13523" s="60"/>
      <c r="ACQ13523" s="60"/>
      <c r="ACR13523" s="60"/>
      <c r="ACS13523" s="60"/>
      <c r="ACT13523" s="60"/>
      <c r="ACU13523" s="60"/>
      <c r="ACV13523" s="60"/>
      <c r="ACW13523" s="60"/>
      <c r="ACX13523" s="60"/>
      <c r="ACY13523" s="60">
        <v>0.86138385394537398</v>
      </c>
      <c r="ACZ13523" s="60"/>
      <c r="ADA13523" s="60"/>
      <c r="ADB13523" s="60"/>
      <c r="ADC13523" s="60"/>
      <c r="ADD13523" s="60"/>
      <c r="ADE13523" s="60"/>
    </row>
    <row r="13524" spans="760:785" x14ac:dyDescent="0.25">
      <c r="ACF13524" s="60"/>
      <c r="ACG13524" s="60"/>
      <c r="ACH13524" s="60"/>
      <c r="ACI13524" s="60"/>
      <c r="ACJ13524" s="60"/>
      <c r="ACK13524" s="60"/>
      <c r="ACL13524" s="60"/>
      <c r="ACM13524" s="60"/>
      <c r="ACN13524" s="60"/>
      <c r="ACO13524" s="60"/>
      <c r="ACP13524" s="60"/>
      <c r="ACQ13524" s="60"/>
      <c r="ACR13524" s="60"/>
      <c r="ACS13524" s="60"/>
      <c r="ACT13524" s="60"/>
      <c r="ACU13524" s="60"/>
      <c r="ACV13524" s="60"/>
      <c r="ACW13524" s="60"/>
      <c r="ACX13524" s="60"/>
      <c r="ACY13524" s="60">
        <v>0.86133046618764497</v>
      </c>
      <c r="ACZ13524" s="60"/>
      <c r="ADA13524" s="60"/>
      <c r="ADB13524" s="60"/>
      <c r="ADC13524" s="60"/>
      <c r="ADD13524" s="60"/>
      <c r="ADE13524" s="60"/>
    </row>
    <row r="13525" spans="760:785" x14ac:dyDescent="0.25">
      <c r="ACF13525" s="60"/>
      <c r="ACG13525" s="60"/>
      <c r="ACH13525" s="60"/>
      <c r="ACI13525" s="60"/>
      <c r="ACJ13525" s="60"/>
      <c r="ACK13525" s="60"/>
      <c r="ACL13525" s="60"/>
      <c r="ACM13525" s="60"/>
      <c r="ACN13525" s="60"/>
      <c r="ACO13525" s="60"/>
      <c r="ACP13525" s="60"/>
      <c r="ACQ13525" s="60"/>
      <c r="ACR13525" s="60"/>
      <c r="ACS13525" s="60"/>
      <c r="ACT13525" s="60"/>
      <c r="ACU13525" s="60"/>
      <c r="ACV13525" s="60"/>
      <c r="ACW13525" s="60"/>
      <c r="ACX13525" s="60"/>
      <c r="ACY13525" s="60">
        <v>0.861129669973552</v>
      </c>
      <c r="ACZ13525" s="60"/>
      <c r="ADA13525" s="60"/>
      <c r="ADB13525" s="60"/>
      <c r="ADC13525" s="60"/>
      <c r="ADD13525" s="60"/>
      <c r="ADE13525" s="60"/>
    </row>
    <row r="13526" spans="760:785" x14ac:dyDescent="0.25">
      <c r="ACF13526" s="60"/>
      <c r="ACG13526" s="60"/>
      <c r="ACH13526" s="60"/>
      <c r="ACI13526" s="60"/>
      <c r="ACJ13526" s="60"/>
      <c r="ACK13526" s="60"/>
      <c r="ACL13526" s="60"/>
      <c r="ACM13526" s="60"/>
      <c r="ACN13526" s="60"/>
      <c r="ACO13526" s="60"/>
      <c r="ACP13526" s="60"/>
      <c r="ACQ13526" s="60"/>
      <c r="ACR13526" s="60"/>
      <c r="ACS13526" s="60"/>
      <c r="ACT13526" s="60"/>
      <c r="ACU13526" s="60"/>
      <c r="ACV13526" s="60"/>
      <c r="ACW13526" s="60"/>
      <c r="ACX13526" s="60"/>
      <c r="ACY13526" s="60">
        <v>0.8611158610752</v>
      </c>
      <c r="ACZ13526" s="60"/>
      <c r="ADA13526" s="60"/>
      <c r="ADB13526" s="60"/>
      <c r="ADC13526" s="60"/>
      <c r="ADD13526" s="60"/>
      <c r="ADE13526" s="60"/>
    </row>
    <row r="13527" spans="760:785" x14ac:dyDescent="0.25">
      <c r="ACF13527" s="60"/>
      <c r="ACG13527" s="60"/>
      <c r="ACH13527" s="60"/>
      <c r="ACI13527" s="60"/>
      <c r="ACJ13527" s="60"/>
      <c r="ACK13527" s="60"/>
      <c r="ACL13527" s="60"/>
      <c r="ACM13527" s="60"/>
      <c r="ACN13527" s="60"/>
      <c r="ACO13527" s="60"/>
      <c r="ACP13527" s="60"/>
      <c r="ACQ13527" s="60"/>
      <c r="ACR13527" s="60"/>
      <c r="ACS13527" s="60"/>
      <c r="ACT13527" s="60"/>
      <c r="ACU13527" s="60"/>
      <c r="ACV13527" s="60"/>
      <c r="ACW13527" s="60"/>
      <c r="ACX13527" s="60"/>
      <c r="ACY13527" s="60">
        <v>0.86100108633533901</v>
      </c>
      <c r="ACZ13527" s="60"/>
      <c r="ADA13527" s="60"/>
      <c r="ADB13527" s="60"/>
      <c r="ADC13527" s="60"/>
      <c r="ADD13527" s="60"/>
      <c r="ADE13527" s="60"/>
    </row>
    <row r="13528" spans="760:785" x14ac:dyDescent="0.25">
      <c r="ACF13528" s="60"/>
      <c r="ACG13528" s="60"/>
      <c r="ACH13528" s="60"/>
      <c r="ACI13528" s="60"/>
      <c r="ACJ13528" s="60"/>
      <c r="ACK13528" s="60"/>
      <c r="ACL13528" s="60"/>
      <c r="ACM13528" s="60"/>
      <c r="ACN13528" s="60"/>
      <c r="ACO13528" s="60"/>
      <c r="ACP13528" s="60"/>
      <c r="ACQ13528" s="60"/>
      <c r="ACR13528" s="60"/>
      <c r="ACS13528" s="60"/>
      <c r="ACT13528" s="60"/>
      <c r="ACU13528" s="60"/>
      <c r="ACV13528" s="60"/>
      <c r="ACW13528" s="60"/>
      <c r="ACX13528" s="60"/>
      <c r="ACY13528" s="60">
        <v>0.86098931849568205</v>
      </c>
      <c r="ACZ13528" s="60"/>
      <c r="ADA13528" s="60"/>
      <c r="ADB13528" s="60"/>
      <c r="ADC13528" s="60"/>
      <c r="ADD13528" s="60"/>
      <c r="ADE13528" s="60"/>
    </row>
    <row r="13529" spans="760:785" x14ac:dyDescent="0.25">
      <c r="ACF13529" s="60"/>
      <c r="ACG13529" s="60"/>
      <c r="ACH13529" s="60"/>
      <c r="ACI13529" s="60"/>
      <c r="ACJ13529" s="60"/>
      <c r="ACK13529" s="60"/>
      <c r="ACL13529" s="60"/>
      <c r="ACM13529" s="60"/>
      <c r="ACN13529" s="60"/>
      <c r="ACO13529" s="60"/>
      <c r="ACP13529" s="60"/>
      <c r="ACQ13529" s="60"/>
      <c r="ACR13529" s="60"/>
      <c r="ACS13529" s="60"/>
      <c r="ACT13529" s="60"/>
      <c r="ACU13529" s="60"/>
      <c r="ACV13529" s="60"/>
      <c r="ACW13529" s="60"/>
      <c r="ACX13529" s="60"/>
      <c r="ACY13529" s="60">
        <v>0.86094685065037801</v>
      </c>
      <c r="ACZ13529" s="60"/>
      <c r="ADA13529" s="60"/>
      <c r="ADB13529" s="60"/>
      <c r="ADC13529" s="60"/>
      <c r="ADD13529" s="60"/>
      <c r="ADE13529" s="60"/>
    </row>
    <row r="13530" spans="760:785" x14ac:dyDescent="0.25">
      <c r="ACF13530" s="60"/>
      <c r="ACG13530" s="60"/>
      <c r="ACH13530" s="60"/>
      <c r="ACI13530" s="60"/>
      <c r="ACJ13530" s="60"/>
      <c r="ACK13530" s="60"/>
      <c r="ACL13530" s="60"/>
      <c r="ACM13530" s="60"/>
      <c r="ACN13530" s="60"/>
      <c r="ACO13530" s="60"/>
      <c r="ACP13530" s="60"/>
      <c r="ACQ13530" s="60"/>
      <c r="ACR13530" s="60"/>
      <c r="ACS13530" s="60"/>
      <c r="ACT13530" s="60"/>
      <c r="ACU13530" s="60"/>
      <c r="ACV13530" s="60"/>
      <c r="ACW13530" s="60"/>
      <c r="ACX13530" s="60"/>
      <c r="ACY13530" s="60">
        <v>0.860846795510541</v>
      </c>
      <c r="ACZ13530" s="60"/>
      <c r="ADA13530" s="60"/>
      <c r="ADB13530" s="60"/>
      <c r="ADC13530" s="60"/>
      <c r="ADD13530" s="60"/>
      <c r="ADE13530" s="60"/>
    </row>
    <row r="13531" spans="760:785" x14ac:dyDescent="0.25">
      <c r="ACF13531" s="60"/>
      <c r="ACG13531" s="60"/>
      <c r="ACH13531" s="60"/>
      <c r="ACI13531" s="60"/>
      <c r="ACJ13531" s="60"/>
      <c r="ACK13531" s="60"/>
      <c r="ACL13531" s="60"/>
      <c r="ACM13531" s="60"/>
      <c r="ACN13531" s="60"/>
      <c r="ACO13531" s="60"/>
      <c r="ACP13531" s="60"/>
      <c r="ACQ13531" s="60"/>
      <c r="ACR13531" s="60"/>
      <c r="ACS13531" s="60"/>
      <c r="ACT13531" s="60"/>
      <c r="ACU13531" s="60"/>
      <c r="ACV13531" s="60"/>
      <c r="ACW13531" s="60"/>
      <c r="ACX13531" s="60"/>
      <c r="ACY13531" s="60">
        <v>0.860665552681116</v>
      </c>
      <c r="ACZ13531" s="60"/>
      <c r="ADA13531" s="60"/>
      <c r="ADB13531" s="60"/>
      <c r="ADC13531" s="60"/>
      <c r="ADD13531" s="60"/>
      <c r="ADE13531" s="60"/>
    </row>
    <row r="13532" spans="760:785" x14ac:dyDescent="0.25">
      <c r="ACF13532" s="60"/>
      <c r="ACG13532" s="60"/>
      <c r="ACH13532" s="60"/>
      <c r="ACI13532" s="60"/>
      <c r="ACJ13532" s="60"/>
      <c r="ACK13532" s="60"/>
      <c r="ACL13532" s="60"/>
      <c r="ACM13532" s="60"/>
      <c r="ACN13532" s="60"/>
      <c r="ACO13532" s="60"/>
      <c r="ACP13532" s="60"/>
      <c r="ACQ13532" s="60"/>
      <c r="ACR13532" s="60"/>
      <c r="ACS13532" s="60"/>
      <c r="ACT13532" s="60"/>
      <c r="ACU13532" s="60"/>
      <c r="ACV13532" s="60"/>
      <c r="ACW13532" s="60"/>
      <c r="ACX13532" s="60"/>
      <c r="ACY13532" s="60">
        <v>0.86056195981935801</v>
      </c>
      <c r="ACZ13532" s="60"/>
      <c r="ADA13532" s="60"/>
      <c r="ADB13532" s="60"/>
      <c r="ADC13532" s="60"/>
      <c r="ADD13532" s="60"/>
      <c r="ADE13532" s="60"/>
    </row>
    <row r="13533" spans="760:785" x14ac:dyDescent="0.25">
      <c r="ACF13533" s="60"/>
      <c r="ACG13533" s="60"/>
      <c r="ACH13533" s="60"/>
      <c r="ACI13533" s="60"/>
      <c r="ACJ13533" s="60"/>
      <c r="ACK13533" s="60"/>
      <c r="ACL13533" s="60"/>
      <c r="ACM13533" s="60"/>
      <c r="ACN13533" s="60"/>
      <c r="ACO13533" s="60"/>
      <c r="ACP13533" s="60"/>
      <c r="ACQ13533" s="60"/>
      <c r="ACR13533" s="60"/>
      <c r="ACS13533" s="60"/>
      <c r="ACT13533" s="60"/>
      <c r="ACU13533" s="60"/>
      <c r="ACV13533" s="60"/>
      <c r="ACW13533" s="60"/>
      <c r="ACX13533" s="60"/>
      <c r="ACY13533" s="60">
        <v>0.86050562940239805</v>
      </c>
      <c r="ACZ13533" s="60"/>
      <c r="ADA13533" s="60"/>
      <c r="ADB13533" s="60"/>
      <c r="ADC13533" s="60"/>
      <c r="ADD13533" s="60"/>
      <c r="ADE13533" s="60"/>
    </row>
    <row r="13534" spans="760:785" x14ac:dyDescent="0.25">
      <c r="ACF13534" s="60"/>
      <c r="ACG13534" s="60"/>
      <c r="ACH13534" s="60"/>
      <c r="ACI13534" s="60"/>
      <c r="ACJ13534" s="60"/>
      <c r="ACK13534" s="60"/>
      <c r="ACL13534" s="60"/>
      <c r="ACM13534" s="60"/>
      <c r="ACN13534" s="60"/>
      <c r="ACO13534" s="60"/>
      <c r="ACP13534" s="60"/>
      <c r="ACQ13534" s="60"/>
      <c r="ACR13534" s="60"/>
      <c r="ACS13534" s="60"/>
      <c r="ACT13534" s="60"/>
      <c r="ACU13534" s="60"/>
      <c r="ACV13534" s="60"/>
      <c r="ACW13534" s="60"/>
      <c r="ACX13534" s="60"/>
      <c r="ACY13534" s="60">
        <v>0.86042142683160405</v>
      </c>
      <c r="ACZ13534" s="60"/>
      <c r="ADA13534" s="60"/>
      <c r="ADB13534" s="60"/>
      <c r="ADC13534" s="60"/>
      <c r="ADD13534" s="60"/>
      <c r="ADE13534" s="60"/>
    </row>
    <row r="13535" spans="760:785" x14ac:dyDescent="0.25">
      <c r="ACF13535" s="60"/>
      <c r="ACG13535" s="60"/>
      <c r="ACH13535" s="60"/>
      <c r="ACI13535" s="60"/>
      <c r="ACJ13535" s="60"/>
      <c r="ACK13535" s="60"/>
      <c r="ACL13535" s="60"/>
      <c r="ACM13535" s="60"/>
      <c r="ACN13535" s="60"/>
      <c r="ACO13535" s="60"/>
      <c r="ACP13535" s="60"/>
      <c r="ACQ13535" s="60"/>
      <c r="ACR13535" s="60"/>
      <c r="ACS13535" s="60"/>
      <c r="ACT13535" s="60"/>
      <c r="ACU13535" s="60"/>
      <c r="ACV13535" s="60"/>
      <c r="ACW13535" s="60"/>
      <c r="ACX13535" s="60"/>
      <c r="ACY13535" s="60">
        <v>0.86035078593063596</v>
      </c>
      <c r="ACZ13535" s="60"/>
      <c r="ADA13535" s="60"/>
      <c r="ADB13535" s="60"/>
      <c r="ADC13535" s="60"/>
      <c r="ADD13535" s="60"/>
      <c r="ADE13535" s="60"/>
    </row>
    <row r="13536" spans="760:785" x14ac:dyDescent="0.25">
      <c r="ACF13536" s="60"/>
      <c r="ACG13536" s="60"/>
      <c r="ACH13536" s="60"/>
      <c r="ACI13536" s="60"/>
      <c r="ACJ13536" s="60"/>
      <c r="ACK13536" s="60"/>
      <c r="ACL13536" s="60"/>
      <c r="ACM13536" s="60"/>
      <c r="ACN13536" s="60"/>
      <c r="ACO13536" s="60"/>
      <c r="ACP13536" s="60"/>
      <c r="ACQ13536" s="60"/>
      <c r="ACR13536" s="60"/>
      <c r="ACS13536" s="60"/>
      <c r="ACT13536" s="60"/>
      <c r="ACU13536" s="60"/>
      <c r="ACV13536" s="60"/>
      <c r="ACW13536" s="60"/>
      <c r="ACX13536" s="60"/>
      <c r="ACY13536" s="60">
        <v>0.86025765910521601</v>
      </c>
      <c r="ACZ13536" s="60"/>
      <c r="ADA13536" s="60"/>
      <c r="ADB13536" s="60"/>
      <c r="ADC13536" s="60"/>
      <c r="ADD13536" s="60"/>
      <c r="ADE13536" s="60"/>
    </row>
    <row r="13537" spans="760:785" x14ac:dyDescent="0.25">
      <c r="ACF13537" s="60"/>
      <c r="ACG13537" s="60"/>
      <c r="ACH13537" s="60"/>
      <c r="ACI13537" s="60"/>
      <c r="ACJ13537" s="60"/>
      <c r="ACK13537" s="60"/>
      <c r="ACL13537" s="60"/>
      <c r="ACM13537" s="60"/>
      <c r="ACN13537" s="60"/>
      <c r="ACO13537" s="60"/>
      <c r="ACP13537" s="60"/>
      <c r="ACQ13537" s="60"/>
      <c r="ACR13537" s="60"/>
      <c r="ACS13537" s="60"/>
      <c r="ACT13537" s="60"/>
      <c r="ACU13537" s="60"/>
      <c r="ACV13537" s="60"/>
      <c r="ACW13537" s="60"/>
      <c r="ACX13537" s="60"/>
      <c r="ACY13537" s="60">
        <v>0.86024421696077502</v>
      </c>
      <c r="ACZ13537" s="60"/>
      <c r="ADA13537" s="60"/>
      <c r="ADB13537" s="60"/>
      <c r="ADC13537" s="60"/>
      <c r="ADD13537" s="60"/>
      <c r="ADE13537" s="60"/>
    </row>
    <row r="13538" spans="760:785" x14ac:dyDescent="0.25">
      <c r="ACF13538" s="60"/>
      <c r="ACG13538" s="60"/>
      <c r="ACH13538" s="60"/>
      <c r="ACI13538" s="60"/>
      <c r="ACJ13538" s="60"/>
      <c r="ACK13538" s="60"/>
      <c r="ACL13538" s="60"/>
      <c r="ACM13538" s="60"/>
      <c r="ACN13538" s="60"/>
      <c r="ACO13538" s="60"/>
      <c r="ACP13538" s="60"/>
      <c r="ACQ13538" s="60"/>
      <c r="ACR13538" s="60"/>
      <c r="ACS13538" s="60"/>
      <c r="ACT13538" s="60"/>
      <c r="ACU13538" s="60"/>
      <c r="ACV13538" s="60"/>
      <c r="ACW13538" s="60"/>
      <c r="ACX13538" s="60"/>
      <c r="ACY13538" s="60">
        <v>0.86021385145732998</v>
      </c>
      <c r="ACZ13538" s="60"/>
      <c r="ADA13538" s="60"/>
      <c r="ADB13538" s="60"/>
      <c r="ADC13538" s="60"/>
      <c r="ADD13538" s="60"/>
      <c r="ADE13538" s="60"/>
    </row>
    <row r="13539" spans="760:785" x14ac:dyDescent="0.25">
      <c r="ACF13539" s="60"/>
      <c r="ACG13539" s="60"/>
      <c r="ACH13539" s="60"/>
      <c r="ACI13539" s="60"/>
      <c r="ACJ13539" s="60"/>
      <c r="ACK13539" s="60"/>
      <c r="ACL13539" s="60"/>
      <c r="ACM13539" s="60"/>
      <c r="ACN13539" s="60"/>
      <c r="ACO13539" s="60"/>
      <c r="ACP13539" s="60"/>
      <c r="ACQ13539" s="60"/>
      <c r="ACR13539" s="60"/>
      <c r="ACS13539" s="60"/>
      <c r="ACT13539" s="60"/>
      <c r="ACU13539" s="60"/>
      <c r="ACV13539" s="60"/>
      <c r="ACW13539" s="60"/>
      <c r="ACX13539" s="60"/>
      <c r="ACY13539" s="60">
        <v>0.86008610730666901</v>
      </c>
      <c r="ACZ13539" s="60"/>
      <c r="ADA13539" s="60"/>
      <c r="ADB13539" s="60"/>
      <c r="ADC13539" s="60"/>
      <c r="ADD13539" s="60"/>
      <c r="ADE13539" s="60"/>
    </row>
    <row r="13540" spans="760:785" x14ac:dyDescent="0.25">
      <c r="ACF13540" s="60"/>
      <c r="ACG13540" s="60"/>
      <c r="ACH13540" s="60"/>
      <c r="ACI13540" s="60"/>
      <c r="ACJ13540" s="60"/>
      <c r="ACK13540" s="60"/>
      <c r="ACL13540" s="60"/>
      <c r="ACM13540" s="60"/>
      <c r="ACN13540" s="60"/>
      <c r="ACO13540" s="60"/>
      <c r="ACP13540" s="60"/>
      <c r="ACQ13540" s="60"/>
      <c r="ACR13540" s="60"/>
      <c r="ACS13540" s="60"/>
      <c r="ACT13540" s="60"/>
      <c r="ACU13540" s="60"/>
      <c r="ACV13540" s="60"/>
      <c r="ACW13540" s="60"/>
      <c r="ACX13540" s="60"/>
      <c r="ACY13540" s="60">
        <v>0.859917021168908</v>
      </c>
      <c r="ACZ13540" s="60"/>
      <c r="ADA13540" s="60"/>
      <c r="ADB13540" s="60"/>
      <c r="ADC13540" s="60"/>
      <c r="ADD13540" s="60"/>
      <c r="ADE13540" s="60"/>
    </row>
    <row r="13541" spans="760:785" x14ac:dyDescent="0.25">
      <c r="ACF13541" s="60"/>
      <c r="ACG13541" s="60"/>
      <c r="ACH13541" s="60"/>
      <c r="ACI13541" s="60"/>
      <c r="ACJ13541" s="60"/>
      <c r="ACK13541" s="60"/>
      <c r="ACL13541" s="60"/>
      <c r="ACM13541" s="60"/>
      <c r="ACN13541" s="60"/>
      <c r="ACO13541" s="60"/>
      <c r="ACP13541" s="60"/>
      <c r="ACQ13541" s="60"/>
      <c r="ACR13541" s="60"/>
      <c r="ACS13541" s="60"/>
      <c r="ACT13541" s="60"/>
      <c r="ACU13541" s="60"/>
      <c r="ACV13541" s="60"/>
      <c r="ACW13541" s="60"/>
      <c r="ACX13541" s="60"/>
      <c r="ACY13541" s="60">
        <v>0.85988846727534896</v>
      </c>
      <c r="ACZ13541" s="60"/>
      <c r="ADA13541" s="60"/>
      <c r="ADB13541" s="60"/>
      <c r="ADC13541" s="60"/>
      <c r="ADD13541" s="60"/>
      <c r="ADE13541" s="60"/>
    </row>
    <row r="13542" spans="760:785" x14ac:dyDescent="0.25">
      <c r="ACF13542" s="60"/>
      <c r="ACG13542" s="60"/>
      <c r="ACH13542" s="60"/>
      <c r="ACI13542" s="60"/>
      <c r="ACJ13542" s="60"/>
      <c r="ACK13542" s="60"/>
      <c r="ACL13542" s="60"/>
      <c r="ACM13542" s="60"/>
      <c r="ACN13542" s="60"/>
      <c r="ACO13542" s="60"/>
      <c r="ACP13542" s="60"/>
      <c r="ACQ13542" s="60"/>
      <c r="ACR13542" s="60"/>
      <c r="ACS13542" s="60"/>
      <c r="ACT13542" s="60"/>
      <c r="ACU13542" s="60"/>
      <c r="ACV13542" s="60"/>
      <c r="ACW13542" s="60"/>
      <c r="ACX13542" s="60"/>
      <c r="ACY13542" s="60">
        <v>0.85983350970359096</v>
      </c>
      <c r="ACZ13542" s="60"/>
      <c r="ADA13542" s="60"/>
      <c r="ADB13542" s="60"/>
      <c r="ADC13542" s="60"/>
      <c r="ADD13542" s="60"/>
      <c r="ADE13542" s="60"/>
    </row>
    <row r="13543" spans="760:785" x14ac:dyDescent="0.25">
      <c r="ACF13543" s="60"/>
      <c r="ACG13543" s="60"/>
      <c r="ACH13543" s="60"/>
      <c r="ACI13543" s="60"/>
      <c r="ACJ13543" s="60"/>
      <c r="ACK13543" s="60"/>
      <c r="ACL13543" s="60"/>
      <c r="ACM13543" s="60"/>
      <c r="ACN13543" s="60"/>
      <c r="ACO13543" s="60"/>
      <c r="ACP13543" s="60"/>
      <c r="ACQ13543" s="60"/>
      <c r="ACR13543" s="60"/>
      <c r="ACS13543" s="60"/>
      <c r="ACT13543" s="60"/>
      <c r="ACU13543" s="60"/>
      <c r="ACV13543" s="60"/>
      <c r="ACW13543" s="60"/>
      <c r="ACX13543" s="60"/>
      <c r="ACY13543" s="60">
        <v>0.85975019159883403</v>
      </c>
      <c r="ACZ13543" s="60"/>
      <c r="ADA13543" s="60"/>
      <c r="ADB13543" s="60"/>
      <c r="ADC13543" s="60"/>
      <c r="ADD13543" s="60"/>
      <c r="ADE13543" s="60"/>
    </row>
    <row r="13544" spans="760:785" x14ac:dyDescent="0.25">
      <c r="ACF13544" s="60"/>
      <c r="ACG13544" s="60"/>
      <c r="ACH13544" s="60"/>
      <c r="ACI13544" s="60"/>
      <c r="ACJ13544" s="60"/>
      <c r="ACK13544" s="60"/>
      <c r="ACL13544" s="60"/>
      <c r="ACM13544" s="60"/>
      <c r="ACN13544" s="60"/>
      <c r="ACO13544" s="60"/>
      <c r="ACP13544" s="60"/>
      <c r="ACQ13544" s="60"/>
      <c r="ACR13544" s="60"/>
      <c r="ACS13544" s="60"/>
      <c r="ACT13544" s="60"/>
      <c r="ACU13544" s="60"/>
      <c r="ACV13544" s="60"/>
      <c r="ACW13544" s="60"/>
      <c r="ACX13544" s="60"/>
      <c r="ACY13544" s="60">
        <v>0.85961328597294695</v>
      </c>
      <c r="ACZ13544" s="60"/>
      <c r="ADA13544" s="60"/>
      <c r="ADB13544" s="60"/>
      <c r="ADC13544" s="60"/>
      <c r="ADD13544" s="60"/>
      <c r="ADE13544" s="60"/>
    </row>
    <row r="13545" spans="760:785" x14ac:dyDescent="0.25">
      <c r="ACF13545" s="60"/>
      <c r="ACG13545" s="60"/>
      <c r="ACH13545" s="60"/>
      <c r="ACI13545" s="60"/>
      <c r="ACJ13545" s="60"/>
      <c r="ACK13545" s="60"/>
      <c r="ACL13545" s="60"/>
      <c r="ACM13545" s="60"/>
      <c r="ACN13545" s="60"/>
      <c r="ACO13545" s="60"/>
      <c r="ACP13545" s="60"/>
      <c r="ACQ13545" s="60"/>
      <c r="ACR13545" s="60"/>
      <c r="ACS13545" s="60"/>
      <c r="ACT13545" s="60"/>
      <c r="ACU13545" s="60"/>
      <c r="ACV13545" s="60"/>
      <c r="ACW13545" s="60"/>
      <c r="ACX13545" s="60"/>
      <c r="ACY13545" s="60">
        <v>0.85958751217336904</v>
      </c>
      <c r="ACZ13545" s="60"/>
      <c r="ADA13545" s="60"/>
      <c r="ADB13545" s="60"/>
      <c r="ADC13545" s="60"/>
      <c r="ADD13545" s="60"/>
      <c r="ADE13545" s="60"/>
    </row>
    <row r="13546" spans="760:785" x14ac:dyDescent="0.25">
      <c r="ACF13546" s="60"/>
      <c r="ACG13546" s="60"/>
      <c r="ACH13546" s="60"/>
      <c r="ACI13546" s="60"/>
      <c r="ACJ13546" s="60"/>
      <c r="ACK13546" s="60"/>
      <c r="ACL13546" s="60"/>
      <c r="ACM13546" s="60"/>
      <c r="ACN13546" s="60"/>
      <c r="ACO13546" s="60"/>
      <c r="ACP13546" s="60"/>
      <c r="ACQ13546" s="60"/>
      <c r="ACR13546" s="60"/>
      <c r="ACS13546" s="60"/>
      <c r="ACT13546" s="60"/>
      <c r="ACU13546" s="60"/>
      <c r="ACV13546" s="60"/>
      <c r="ACW13546" s="60"/>
      <c r="ACX13546" s="60"/>
      <c r="ACY13546" s="60">
        <v>0.85958355330767</v>
      </c>
      <c r="ACZ13546" s="60"/>
      <c r="ADA13546" s="60"/>
      <c r="ADB13546" s="60"/>
      <c r="ADC13546" s="60"/>
      <c r="ADD13546" s="60"/>
      <c r="ADE13546" s="60"/>
    </row>
    <row r="13547" spans="760:785" x14ac:dyDescent="0.25">
      <c r="ACF13547" s="60"/>
      <c r="ACG13547" s="60"/>
      <c r="ACH13547" s="60"/>
      <c r="ACI13547" s="60"/>
      <c r="ACJ13547" s="60"/>
      <c r="ACK13547" s="60"/>
      <c r="ACL13547" s="60"/>
      <c r="ACM13547" s="60"/>
      <c r="ACN13547" s="60"/>
      <c r="ACO13547" s="60"/>
      <c r="ACP13547" s="60"/>
      <c r="ACQ13547" s="60"/>
      <c r="ACR13547" s="60"/>
      <c r="ACS13547" s="60"/>
      <c r="ACT13547" s="60"/>
      <c r="ACU13547" s="60"/>
      <c r="ACV13547" s="60"/>
      <c r="ACW13547" s="60"/>
      <c r="ACX13547" s="60"/>
      <c r="ACY13547" s="60">
        <v>0.85920471401596199</v>
      </c>
      <c r="ACZ13547" s="60"/>
      <c r="ADA13547" s="60"/>
      <c r="ADB13547" s="60"/>
      <c r="ADC13547" s="60"/>
      <c r="ADD13547" s="60"/>
      <c r="ADE13547" s="60"/>
    </row>
    <row r="13548" spans="760:785" x14ac:dyDescent="0.25">
      <c r="ACF13548" s="60"/>
      <c r="ACG13548" s="60"/>
      <c r="ACH13548" s="60"/>
      <c r="ACI13548" s="60"/>
      <c r="ACJ13548" s="60"/>
      <c r="ACK13548" s="60"/>
      <c r="ACL13548" s="60"/>
      <c r="ACM13548" s="60"/>
      <c r="ACN13548" s="60"/>
      <c r="ACO13548" s="60"/>
      <c r="ACP13548" s="60"/>
      <c r="ACQ13548" s="60"/>
      <c r="ACR13548" s="60"/>
      <c r="ACS13548" s="60"/>
      <c r="ACT13548" s="60"/>
      <c r="ACU13548" s="60"/>
      <c r="ACV13548" s="60"/>
      <c r="ACW13548" s="60"/>
      <c r="ACX13548" s="60"/>
      <c r="ACY13548" s="60">
        <v>0.85918185093014099</v>
      </c>
      <c r="ACZ13548" s="60"/>
      <c r="ADA13548" s="60"/>
      <c r="ADB13548" s="60"/>
      <c r="ADC13548" s="60"/>
      <c r="ADD13548" s="60"/>
      <c r="ADE13548" s="60"/>
    </row>
    <row r="13549" spans="760:785" x14ac:dyDescent="0.25">
      <c r="ACF13549" s="60"/>
      <c r="ACG13549" s="60"/>
      <c r="ACH13549" s="60"/>
      <c r="ACI13549" s="60"/>
      <c r="ACJ13549" s="60"/>
      <c r="ACK13549" s="60"/>
      <c r="ACL13549" s="60"/>
      <c r="ACM13549" s="60"/>
      <c r="ACN13549" s="60"/>
      <c r="ACO13549" s="60"/>
      <c r="ACP13549" s="60"/>
      <c r="ACQ13549" s="60"/>
      <c r="ACR13549" s="60"/>
      <c r="ACS13549" s="60"/>
      <c r="ACT13549" s="60"/>
      <c r="ACU13549" s="60"/>
      <c r="ACV13549" s="60"/>
      <c r="ACW13549" s="60"/>
      <c r="ACX13549" s="60"/>
      <c r="ACY13549" s="60">
        <v>0.85896422418183205</v>
      </c>
      <c r="ACZ13549" s="60"/>
      <c r="ADA13549" s="60"/>
      <c r="ADB13549" s="60"/>
      <c r="ADC13549" s="60"/>
      <c r="ADD13549" s="60"/>
      <c r="ADE13549" s="60"/>
    </row>
    <row r="13550" spans="760:785" x14ac:dyDescent="0.25">
      <c r="ACF13550" s="60"/>
      <c r="ACG13550" s="60"/>
      <c r="ACH13550" s="60"/>
      <c r="ACI13550" s="60"/>
      <c r="ACJ13550" s="60"/>
      <c r="ACK13550" s="60"/>
      <c r="ACL13550" s="60"/>
      <c r="ACM13550" s="60"/>
      <c r="ACN13550" s="60"/>
      <c r="ACO13550" s="60"/>
      <c r="ACP13550" s="60"/>
      <c r="ACQ13550" s="60"/>
      <c r="ACR13550" s="60"/>
      <c r="ACS13550" s="60"/>
      <c r="ACT13550" s="60"/>
      <c r="ACU13550" s="60"/>
      <c r="ACV13550" s="60"/>
      <c r="ACW13550" s="60"/>
      <c r="ACX13550" s="60"/>
      <c r="ACY13550" s="60">
        <v>0.85893575351739404</v>
      </c>
      <c r="ACZ13550" s="60"/>
      <c r="ADA13550" s="60"/>
      <c r="ADB13550" s="60"/>
      <c r="ADC13550" s="60"/>
      <c r="ADD13550" s="60"/>
      <c r="ADE13550" s="60"/>
    </row>
    <row r="13551" spans="760:785" x14ac:dyDescent="0.25">
      <c r="ACF13551" s="60"/>
      <c r="ACG13551" s="60"/>
      <c r="ACH13551" s="60"/>
      <c r="ACI13551" s="60"/>
      <c r="ACJ13551" s="60"/>
      <c r="ACK13551" s="60"/>
      <c r="ACL13551" s="60"/>
      <c r="ACM13551" s="60"/>
      <c r="ACN13551" s="60"/>
      <c r="ACO13551" s="60"/>
      <c r="ACP13551" s="60"/>
      <c r="ACQ13551" s="60"/>
      <c r="ACR13551" s="60"/>
      <c r="ACS13551" s="60"/>
      <c r="ACT13551" s="60"/>
      <c r="ACU13551" s="60"/>
      <c r="ACV13551" s="60"/>
      <c r="ACW13551" s="60"/>
      <c r="ACX13551" s="60"/>
      <c r="ACY13551" s="60">
        <v>0.85893453045589296</v>
      </c>
      <c r="ACZ13551" s="60"/>
      <c r="ADA13551" s="60"/>
      <c r="ADB13551" s="60"/>
      <c r="ADC13551" s="60"/>
      <c r="ADD13551" s="60"/>
      <c r="ADE13551" s="60"/>
    </row>
    <row r="13552" spans="760:785" x14ac:dyDescent="0.25">
      <c r="ACF13552" s="60"/>
      <c r="ACG13552" s="60"/>
      <c r="ACH13552" s="60"/>
      <c r="ACI13552" s="60"/>
      <c r="ACJ13552" s="60"/>
      <c r="ACK13552" s="60"/>
      <c r="ACL13552" s="60"/>
      <c r="ACM13552" s="60"/>
      <c r="ACN13552" s="60"/>
      <c r="ACO13552" s="60"/>
      <c r="ACP13552" s="60"/>
      <c r="ACQ13552" s="60"/>
      <c r="ACR13552" s="60"/>
      <c r="ACS13552" s="60"/>
      <c r="ACT13552" s="60"/>
      <c r="ACU13552" s="60"/>
      <c r="ACV13552" s="60"/>
      <c r="ACW13552" s="60"/>
      <c r="ACX13552" s="60"/>
      <c r="ACY13552" s="60">
        <v>0.85890922642946699</v>
      </c>
      <c r="ACZ13552" s="60"/>
      <c r="ADA13552" s="60"/>
      <c r="ADB13552" s="60"/>
      <c r="ADC13552" s="60"/>
      <c r="ADD13552" s="60"/>
      <c r="ADE13552" s="60"/>
    </row>
    <row r="13553" spans="760:785" x14ac:dyDescent="0.25">
      <c r="ACF13553" s="60"/>
      <c r="ACG13553" s="60"/>
      <c r="ACH13553" s="60"/>
      <c r="ACI13553" s="60"/>
      <c r="ACJ13553" s="60"/>
      <c r="ACK13553" s="60"/>
      <c r="ACL13553" s="60"/>
      <c r="ACM13553" s="60"/>
      <c r="ACN13553" s="60"/>
      <c r="ACO13553" s="60"/>
      <c r="ACP13553" s="60"/>
      <c r="ACQ13553" s="60"/>
      <c r="ACR13553" s="60"/>
      <c r="ACS13553" s="60"/>
      <c r="ACT13553" s="60"/>
      <c r="ACU13553" s="60"/>
      <c r="ACV13553" s="60"/>
      <c r="ACW13553" s="60"/>
      <c r="ACX13553" s="60"/>
      <c r="ACY13553" s="60">
        <v>0.85890581480705297</v>
      </c>
      <c r="ACZ13553" s="60"/>
      <c r="ADA13553" s="60"/>
      <c r="ADB13553" s="60"/>
      <c r="ADC13553" s="60"/>
      <c r="ADD13553" s="60"/>
      <c r="ADE13553" s="60"/>
    </row>
    <row r="13554" spans="760:785" x14ac:dyDescent="0.25">
      <c r="ACF13554" s="60"/>
      <c r="ACG13554" s="60"/>
      <c r="ACH13554" s="60"/>
      <c r="ACI13554" s="60"/>
      <c r="ACJ13554" s="60"/>
      <c r="ACK13554" s="60"/>
      <c r="ACL13554" s="60"/>
      <c r="ACM13554" s="60"/>
      <c r="ACN13554" s="60"/>
      <c r="ACO13554" s="60"/>
      <c r="ACP13554" s="60"/>
      <c r="ACQ13554" s="60"/>
      <c r="ACR13554" s="60"/>
      <c r="ACS13554" s="60"/>
      <c r="ACT13554" s="60"/>
      <c r="ACU13554" s="60"/>
      <c r="ACV13554" s="60"/>
      <c r="ACW13554" s="60"/>
      <c r="ACX13554" s="60"/>
      <c r="ACY13554" s="60">
        <v>0.858898489213622</v>
      </c>
      <c r="ACZ13554" s="60"/>
      <c r="ADA13554" s="60"/>
      <c r="ADB13554" s="60"/>
      <c r="ADC13554" s="60"/>
      <c r="ADD13554" s="60"/>
      <c r="ADE13554" s="60"/>
    </row>
    <row r="13555" spans="760:785" x14ac:dyDescent="0.25">
      <c r="ACF13555" s="60"/>
      <c r="ACG13555" s="60"/>
      <c r="ACH13555" s="60"/>
      <c r="ACI13555" s="60"/>
      <c r="ACJ13555" s="60"/>
      <c r="ACK13555" s="60"/>
      <c r="ACL13555" s="60"/>
      <c r="ACM13555" s="60"/>
      <c r="ACN13555" s="60"/>
      <c r="ACO13555" s="60"/>
      <c r="ACP13555" s="60"/>
      <c r="ACQ13555" s="60"/>
      <c r="ACR13555" s="60"/>
      <c r="ACS13555" s="60"/>
      <c r="ACT13555" s="60"/>
      <c r="ACU13555" s="60"/>
      <c r="ACV13555" s="60"/>
      <c r="ACW13555" s="60"/>
      <c r="ACX13555" s="60"/>
      <c r="ACY13555" s="60">
        <v>0.85885696589289195</v>
      </c>
      <c r="ACZ13555" s="60"/>
      <c r="ADA13555" s="60"/>
      <c r="ADB13555" s="60"/>
      <c r="ADC13555" s="60"/>
      <c r="ADD13555" s="60"/>
      <c r="ADE13555" s="60"/>
    </row>
    <row r="13556" spans="760:785" x14ac:dyDescent="0.25">
      <c r="ACF13556" s="60"/>
      <c r="ACG13556" s="60"/>
      <c r="ACH13556" s="60"/>
      <c r="ACI13556" s="60"/>
      <c r="ACJ13556" s="60"/>
      <c r="ACK13556" s="60"/>
      <c r="ACL13556" s="60"/>
      <c r="ACM13556" s="60"/>
      <c r="ACN13556" s="60"/>
      <c r="ACO13556" s="60"/>
      <c r="ACP13556" s="60"/>
      <c r="ACQ13556" s="60"/>
      <c r="ACR13556" s="60"/>
      <c r="ACS13556" s="60"/>
      <c r="ACT13556" s="60"/>
      <c r="ACU13556" s="60"/>
      <c r="ACV13556" s="60"/>
      <c r="ACW13556" s="60"/>
      <c r="ACX13556" s="60"/>
      <c r="ACY13556" s="60">
        <v>0.85876983212111002</v>
      </c>
      <c r="ACZ13556" s="60"/>
      <c r="ADA13556" s="60"/>
      <c r="ADB13556" s="60"/>
      <c r="ADC13556" s="60"/>
      <c r="ADD13556" s="60"/>
      <c r="ADE13556" s="60"/>
    </row>
    <row r="13557" spans="760:785" x14ac:dyDescent="0.25">
      <c r="ACF13557" s="60"/>
      <c r="ACG13557" s="60"/>
      <c r="ACH13557" s="60"/>
      <c r="ACI13557" s="60"/>
      <c r="ACJ13557" s="60"/>
      <c r="ACK13557" s="60"/>
      <c r="ACL13557" s="60"/>
      <c r="ACM13557" s="60"/>
      <c r="ACN13557" s="60"/>
      <c r="ACO13557" s="60"/>
      <c r="ACP13557" s="60"/>
      <c r="ACQ13557" s="60"/>
      <c r="ACR13557" s="60"/>
      <c r="ACS13557" s="60"/>
      <c r="ACT13557" s="60"/>
      <c r="ACU13557" s="60"/>
      <c r="ACV13557" s="60"/>
      <c r="ACW13557" s="60"/>
      <c r="ACX13557" s="60"/>
      <c r="ACY13557" s="60">
        <v>0.85875046268013899</v>
      </c>
      <c r="ACZ13557" s="60"/>
      <c r="ADA13557" s="60"/>
      <c r="ADB13557" s="60"/>
      <c r="ADC13557" s="60"/>
      <c r="ADD13557" s="60"/>
      <c r="ADE13557" s="60"/>
    </row>
    <row r="13558" spans="760:785" x14ac:dyDescent="0.25">
      <c r="ACF13558" s="60"/>
      <c r="ACG13558" s="60"/>
      <c r="ACH13558" s="60"/>
      <c r="ACI13558" s="60"/>
      <c r="ACJ13558" s="60"/>
      <c r="ACK13558" s="60"/>
      <c r="ACL13558" s="60"/>
      <c r="ACM13558" s="60"/>
      <c r="ACN13558" s="60"/>
      <c r="ACO13558" s="60"/>
      <c r="ACP13558" s="60"/>
      <c r="ACQ13558" s="60"/>
      <c r="ACR13558" s="60"/>
      <c r="ACS13558" s="60"/>
      <c r="ACT13558" s="60"/>
      <c r="ACU13558" s="60"/>
      <c r="ACV13558" s="60"/>
      <c r="ACW13558" s="60"/>
      <c r="ACX13558" s="60"/>
      <c r="ACY13558" s="60">
        <v>0.85872972204099896</v>
      </c>
      <c r="ACZ13558" s="60"/>
      <c r="ADA13558" s="60"/>
      <c r="ADB13558" s="60"/>
      <c r="ADC13558" s="60"/>
      <c r="ADD13558" s="60"/>
      <c r="ADE13558" s="60"/>
    </row>
    <row r="13559" spans="760:785" x14ac:dyDescent="0.25">
      <c r="ACF13559" s="60"/>
      <c r="ACG13559" s="60"/>
      <c r="ACH13559" s="60"/>
      <c r="ACI13559" s="60"/>
      <c r="ACJ13559" s="60"/>
      <c r="ACK13559" s="60"/>
      <c r="ACL13559" s="60"/>
      <c r="ACM13559" s="60"/>
      <c r="ACN13559" s="60"/>
      <c r="ACO13559" s="60"/>
      <c r="ACP13559" s="60"/>
      <c r="ACQ13559" s="60"/>
      <c r="ACR13559" s="60"/>
      <c r="ACS13559" s="60"/>
      <c r="ACT13559" s="60"/>
      <c r="ACU13559" s="60"/>
      <c r="ACV13559" s="60"/>
      <c r="ACW13559" s="60"/>
      <c r="ACX13559" s="60"/>
      <c r="ACY13559" s="60">
        <v>0.85870544672669702</v>
      </c>
      <c r="ACZ13559" s="60"/>
      <c r="ADA13559" s="60"/>
      <c r="ADB13559" s="60"/>
      <c r="ADC13559" s="60"/>
      <c r="ADD13559" s="60"/>
      <c r="ADE13559" s="60"/>
    </row>
    <row r="13560" spans="760:785" x14ac:dyDescent="0.25">
      <c r="ACF13560" s="60"/>
      <c r="ACG13560" s="60"/>
      <c r="ACH13560" s="60"/>
      <c r="ACI13560" s="60"/>
      <c r="ACJ13560" s="60"/>
      <c r="ACK13560" s="60"/>
      <c r="ACL13560" s="60"/>
      <c r="ACM13560" s="60"/>
      <c r="ACN13560" s="60"/>
      <c r="ACO13560" s="60"/>
      <c r="ACP13560" s="60"/>
      <c r="ACQ13560" s="60"/>
      <c r="ACR13560" s="60"/>
      <c r="ACS13560" s="60"/>
      <c r="ACT13560" s="60"/>
      <c r="ACU13560" s="60"/>
      <c r="ACV13560" s="60"/>
      <c r="ACW13560" s="60"/>
      <c r="ACX13560" s="60"/>
      <c r="ACY13560" s="60">
        <v>0.858698822850398</v>
      </c>
      <c r="ACZ13560" s="60"/>
      <c r="ADA13560" s="60"/>
      <c r="ADB13560" s="60"/>
      <c r="ADC13560" s="60"/>
      <c r="ADD13560" s="60"/>
      <c r="ADE13560" s="60"/>
    </row>
    <row r="13561" spans="760:785" x14ac:dyDescent="0.25">
      <c r="ACF13561" s="60"/>
      <c r="ACG13561" s="60"/>
      <c r="ACH13561" s="60"/>
      <c r="ACI13561" s="60"/>
      <c r="ACJ13561" s="60"/>
      <c r="ACK13561" s="60"/>
      <c r="ACL13561" s="60"/>
      <c r="ACM13561" s="60"/>
      <c r="ACN13561" s="60"/>
      <c r="ACO13561" s="60"/>
      <c r="ACP13561" s="60"/>
      <c r="ACQ13561" s="60"/>
      <c r="ACR13561" s="60"/>
      <c r="ACS13561" s="60"/>
      <c r="ACT13561" s="60"/>
      <c r="ACU13561" s="60"/>
      <c r="ACV13561" s="60"/>
      <c r="ACW13561" s="60"/>
      <c r="ACX13561" s="60"/>
      <c r="ACY13561" s="60">
        <v>0.85861878076359799</v>
      </c>
      <c r="ACZ13561" s="60"/>
      <c r="ADA13561" s="60"/>
      <c r="ADB13561" s="60"/>
      <c r="ADC13561" s="60"/>
      <c r="ADD13561" s="60"/>
      <c r="ADE13561" s="60"/>
    </row>
    <row r="13562" spans="760:785" x14ac:dyDescent="0.25">
      <c r="ACF13562" s="60"/>
      <c r="ACG13562" s="60"/>
      <c r="ACH13562" s="60"/>
      <c r="ACI13562" s="60"/>
      <c r="ACJ13562" s="60"/>
      <c r="ACK13562" s="60"/>
      <c r="ACL13562" s="60"/>
      <c r="ACM13562" s="60"/>
      <c r="ACN13562" s="60"/>
      <c r="ACO13562" s="60"/>
      <c r="ACP13562" s="60"/>
      <c r="ACQ13562" s="60"/>
      <c r="ACR13562" s="60"/>
      <c r="ACS13562" s="60"/>
      <c r="ACT13562" s="60"/>
      <c r="ACU13562" s="60"/>
      <c r="ACV13562" s="60"/>
      <c r="ACW13562" s="60"/>
      <c r="ACX13562" s="60"/>
      <c r="ACY13562" s="60">
        <v>0.85854654847547396</v>
      </c>
      <c r="ACZ13562" s="60"/>
      <c r="ADA13562" s="60"/>
      <c r="ADB13562" s="60"/>
      <c r="ADC13562" s="60"/>
      <c r="ADD13562" s="60"/>
      <c r="ADE13562" s="60"/>
    </row>
    <row r="13563" spans="760:785" x14ac:dyDescent="0.25">
      <c r="ACF13563" s="60"/>
      <c r="ACG13563" s="60"/>
      <c r="ACH13563" s="60"/>
      <c r="ACI13563" s="60"/>
      <c r="ACJ13563" s="60"/>
      <c r="ACK13563" s="60"/>
      <c r="ACL13563" s="60"/>
      <c r="ACM13563" s="60"/>
      <c r="ACN13563" s="60"/>
      <c r="ACO13563" s="60"/>
      <c r="ACP13563" s="60"/>
      <c r="ACQ13563" s="60"/>
      <c r="ACR13563" s="60"/>
      <c r="ACS13563" s="60"/>
      <c r="ACT13563" s="60"/>
      <c r="ACU13563" s="60"/>
      <c r="ACV13563" s="60"/>
      <c r="ACW13563" s="60"/>
      <c r="ACX13563" s="60"/>
      <c r="ACY13563" s="60">
        <v>0.85853391537159296</v>
      </c>
      <c r="ACZ13563" s="60"/>
      <c r="ADA13563" s="60"/>
      <c r="ADB13563" s="60"/>
      <c r="ADC13563" s="60"/>
      <c r="ADD13563" s="60"/>
      <c r="ADE13563" s="60"/>
    </row>
    <row r="13564" spans="760:785" x14ac:dyDescent="0.25">
      <c r="ACF13564" s="60"/>
      <c r="ACG13564" s="60"/>
      <c r="ACH13564" s="60"/>
      <c r="ACI13564" s="60"/>
      <c r="ACJ13564" s="60"/>
      <c r="ACK13564" s="60"/>
      <c r="ACL13564" s="60"/>
      <c r="ACM13564" s="60"/>
      <c r="ACN13564" s="60"/>
      <c r="ACO13564" s="60"/>
      <c r="ACP13564" s="60"/>
      <c r="ACQ13564" s="60"/>
      <c r="ACR13564" s="60"/>
      <c r="ACS13564" s="60"/>
      <c r="ACT13564" s="60"/>
      <c r="ACU13564" s="60"/>
      <c r="ACV13564" s="60"/>
      <c r="ACW13564" s="60"/>
      <c r="ACX13564" s="60"/>
      <c r="ACY13564" s="60">
        <v>0.858382894903299</v>
      </c>
      <c r="ACZ13564" s="60"/>
      <c r="ADA13564" s="60"/>
      <c r="ADB13564" s="60"/>
      <c r="ADC13564" s="60"/>
      <c r="ADD13564" s="60"/>
      <c r="ADE13564" s="60"/>
    </row>
    <row r="13565" spans="760:785" x14ac:dyDescent="0.25">
      <c r="ACF13565" s="60"/>
      <c r="ACG13565" s="60"/>
      <c r="ACH13565" s="60"/>
      <c r="ACI13565" s="60"/>
      <c r="ACJ13565" s="60"/>
      <c r="ACK13565" s="60"/>
      <c r="ACL13565" s="60"/>
      <c r="ACM13565" s="60"/>
      <c r="ACN13565" s="60"/>
      <c r="ACO13565" s="60"/>
      <c r="ACP13565" s="60"/>
      <c r="ACQ13565" s="60"/>
      <c r="ACR13565" s="60"/>
      <c r="ACS13565" s="60"/>
      <c r="ACT13565" s="60"/>
      <c r="ACU13565" s="60"/>
      <c r="ACV13565" s="60"/>
      <c r="ACW13565" s="60"/>
      <c r="ACX13565" s="60"/>
      <c r="ACY13565" s="60">
        <v>0.85827559646941498</v>
      </c>
      <c r="ACZ13565" s="60"/>
      <c r="ADA13565" s="60"/>
      <c r="ADB13565" s="60"/>
      <c r="ADC13565" s="60"/>
      <c r="ADD13565" s="60"/>
      <c r="ADE13565" s="60"/>
    </row>
    <row r="13566" spans="760:785" x14ac:dyDescent="0.25">
      <c r="ACF13566" s="60"/>
      <c r="ACG13566" s="60"/>
      <c r="ACH13566" s="60"/>
      <c r="ACI13566" s="60"/>
      <c r="ACJ13566" s="60"/>
      <c r="ACK13566" s="60"/>
      <c r="ACL13566" s="60"/>
      <c r="ACM13566" s="60"/>
      <c r="ACN13566" s="60"/>
      <c r="ACO13566" s="60"/>
      <c r="ACP13566" s="60"/>
      <c r="ACQ13566" s="60"/>
      <c r="ACR13566" s="60"/>
      <c r="ACS13566" s="60"/>
      <c r="ACT13566" s="60"/>
      <c r="ACU13566" s="60"/>
      <c r="ACV13566" s="60"/>
      <c r="ACW13566" s="60"/>
      <c r="ACX13566" s="60"/>
      <c r="ACY13566" s="60">
        <v>0.85827021474523801</v>
      </c>
      <c r="ACZ13566" s="60"/>
      <c r="ADA13566" s="60"/>
      <c r="ADB13566" s="60"/>
      <c r="ADC13566" s="60"/>
      <c r="ADD13566" s="60"/>
      <c r="ADE13566" s="60"/>
    </row>
    <row r="13567" spans="760:785" x14ac:dyDescent="0.25">
      <c r="ACF13567" s="60"/>
      <c r="ACG13567" s="60"/>
      <c r="ACH13567" s="60"/>
      <c r="ACI13567" s="60"/>
      <c r="ACJ13567" s="60"/>
      <c r="ACK13567" s="60"/>
      <c r="ACL13567" s="60"/>
      <c r="ACM13567" s="60"/>
      <c r="ACN13567" s="60"/>
      <c r="ACO13567" s="60"/>
      <c r="ACP13567" s="60"/>
      <c r="ACQ13567" s="60"/>
      <c r="ACR13567" s="60"/>
      <c r="ACS13567" s="60"/>
      <c r="ACT13567" s="60"/>
      <c r="ACU13567" s="60"/>
      <c r="ACV13567" s="60"/>
      <c r="ACW13567" s="60"/>
      <c r="ACX13567" s="60"/>
      <c r="ACY13567" s="60">
        <v>0.85823713641555999</v>
      </c>
      <c r="ACZ13567" s="60"/>
      <c r="ADA13567" s="60"/>
      <c r="ADB13567" s="60"/>
      <c r="ADC13567" s="60"/>
      <c r="ADD13567" s="60"/>
      <c r="ADE13567" s="60"/>
    </row>
    <row r="13568" spans="760:785" x14ac:dyDescent="0.25">
      <c r="ACF13568" s="60"/>
      <c r="ACG13568" s="60"/>
      <c r="ACH13568" s="60"/>
      <c r="ACI13568" s="60"/>
      <c r="ACJ13568" s="60"/>
      <c r="ACK13568" s="60"/>
      <c r="ACL13568" s="60"/>
      <c r="ACM13568" s="60"/>
      <c r="ACN13568" s="60"/>
      <c r="ACO13568" s="60"/>
      <c r="ACP13568" s="60"/>
      <c r="ACQ13568" s="60"/>
      <c r="ACR13568" s="60"/>
      <c r="ACS13568" s="60"/>
      <c r="ACT13568" s="60"/>
      <c r="ACU13568" s="60"/>
      <c r="ACV13568" s="60"/>
      <c r="ACW13568" s="60"/>
      <c r="ACX13568" s="60"/>
      <c r="ACY13568" s="60">
        <v>0.85819791110235999</v>
      </c>
      <c r="ACZ13568" s="60"/>
      <c r="ADA13568" s="60"/>
      <c r="ADB13568" s="60"/>
      <c r="ADC13568" s="60"/>
      <c r="ADD13568" s="60"/>
      <c r="ADE13568" s="60"/>
    </row>
    <row r="13569" spans="760:785" x14ac:dyDescent="0.25">
      <c r="ACF13569" s="60"/>
      <c r="ACG13569" s="60"/>
      <c r="ACH13569" s="60"/>
      <c r="ACI13569" s="60"/>
      <c r="ACJ13569" s="60"/>
      <c r="ACK13569" s="60"/>
      <c r="ACL13569" s="60"/>
      <c r="ACM13569" s="60"/>
      <c r="ACN13569" s="60"/>
      <c r="ACO13569" s="60"/>
      <c r="ACP13569" s="60"/>
      <c r="ACQ13569" s="60"/>
      <c r="ACR13569" s="60"/>
      <c r="ACS13569" s="60"/>
      <c r="ACT13569" s="60"/>
      <c r="ACU13569" s="60"/>
      <c r="ACV13569" s="60"/>
      <c r="ACW13569" s="60"/>
      <c r="ACX13569" s="60"/>
      <c r="ACY13569" s="60">
        <v>0.85811427534135298</v>
      </c>
      <c r="ACZ13569" s="60"/>
      <c r="ADA13569" s="60"/>
      <c r="ADB13569" s="60"/>
      <c r="ADC13569" s="60"/>
      <c r="ADD13569" s="60"/>
      <c r="ADE13569" s="60"/>
    </row>
    <row r="13570" spans="760:785" x14ac:dyDescent="0.25">
      <c r="ACF13570" s="60"/>
      <c r="ACG13570" s="60"/>
      <c r="ACH13570" s="60"/>
      <c r="ACI13570" s="60"/>
      <c r="ACJ13570" s="60"/>
      <c r="ACK13570" s="60"/>
      <c r="ACL13570" s="60"/>
      <c r="ACM13570" s="60"/>
      <c r="ACN13570" s="60"/>
      <c r="ACO13570" s="60"/>
      <c r="ACP13570" s="60"/>
      <c r="ACQ13570" s="60"/>
      <c r="ACR13570" s="60"/>
      <c r="ACS13570" s="60"/>
      <c r="ACT13570" s="60"/>
      <c r="ACU13570" s="60"/>
      <c r="ACV13570" s="60"/>
      <c r="ACW13570" s="60"/>
      <c r="ACX13570" s="60"/>
      <c r="ACY13570" s="60">
        <v>0.85811252197948595</v>
      </c>
      <c r="ACZ13570" s="60"/>
      <c r="ADA13570" s="60"/>
      <c r="ADB13570" s="60"/>
      <c r="ADC13570" s="60"/>
      <c r="ADD13570" s="60"/>
      <c r="ADE13570" s="60"/>
    </row>
    <row r="13571" spans="760:785" x14ac:dyDescent="0.25">
      <c r="ACF13571" s="60"/>
      <c r="ACG13571" s="60"/>
      <c r="ACH13571" s="60"/>
      <c r="ACI13571" s="60"/>
      <c r="ACJ13571" s="60"/>
      <c r="ACK13571" s="60"/>
      <c r="ACL13571" s="60"/>
      <c r="ACM13571" s="60"/>
      <c r="ACN13571" s="60"/>
      <c r="ACO13571" s="60"/>
      <c r="ACP13571" s="60"/>
      <c r="ACQ13571" s="60"/>
      <c r="ACR13571" s="60"/>
      <c r="ACS13571" s="60"/>
      <c r="ACT13571" s="60"/>
      <c r="ACU13571" s="60"/>
      <c r="ACV13571" s="60"/>
      <c r="ACW13571" s="60"/>
      <c r="ACX13571" s="60"/>
      <c r="ACY13571" s="60">
        <v>0.85808424163694996</v>
      </c>
      <c r="ACZ13571" s="60"/>
      <c r="ADA13571" s="60"/>
      <c r="ADB13571" s="60"/>
      <c r="ADC13571" s="60"/>
      <c r="ADD13571" s="60"/>
      <c r="ADE13571" s="60"/>
    </row>
    <row r="13572" spans="760:785" x14ac:dyDescent="0.25">
      <c r="ACF13572" s="60"/>
      <c r="ACG13572" s="60"/>
      <c r="ACH13572" s="60"/>
      <c r="ACI13572" s="60"/>
      <c r="ACJ13572" s="60"/>
      <c r="ACK13572" s="60"/>
      <c r="ACL13572" s="60"/>
      <c r="ACM13572" s="60"/>
      <c r="ACN13572" s="60"/>
      <c r="ACO13572" s="60"/>
      <c r="ACP13572" s="60"/>
      <c r="ACQ13572" s="60"/>
      <c r="ACR13572" s="60"/>
      <c r="ACS13572" s="60"/>
      <c r="ACT13572" s="60"/>
      <c r="ACU13572" s="60"/>
      <c r="ACV13572" s="60"/>
      <c r="ACW13572" s="60"/>
      <c r="ACX13572" s="60"/>
      <c r="ACY13572" s="60">
        <v>0.85795807633129395</v>
      </c>
      <c r="ACZ13572" s="60"/>
      <c r="ADA13572" s="60"/>
      <c r="ADB13572" s="60"/>
      <c r="ADC13572" s="60"/>
      <c r="ADD13572" s="60"/>
      <c r="ADE13572" s="60"/>
    </row>
    <row r="13573" spans="760:785" x14ac:dyDescent="0.25">
      <c r="ACF13573" s="60"/>
      <c r="ACG13573" s="60"/>
      <c r="ACH13573" s="60"/>
      <c r="ACI13573" s="60"/>
      <c r="ACJ13573" s="60"/>
      <c r="ACK13573" s="60"/>
      <c r="ACL13573" s="60"/>
      <c r="ACM13573" s="60"/>
      <c r="ACN13573" s="60"/>
      <c r="ACO13573" s="60"/>
      <c r="ACP13573" s="60"/>
      <c r="ACQ13573" s="60"/>
      <c r="ACR13573" s="60"/>
      <c r="ACS13573" s="60"/>
      <c r="ACT13573" s="60"/>
      <c r="ACU13573" s="60"/>
      <c r="ACV13573" s="60"/>
      <c r="ACW13573" s="60"/>
      <c r="ACX13573" s="60"/>
      <c r="ACY13573" s="60">
        <v>0.85777091838108099</v>
      </c>
      <c r="ACZ13573" s="60"/>
      <c r="ADA13573" s="60"/>
      <c r="ADB13573" s="60"/>
      <c r="ADC13573" s="60"/>
      <c r="ADD13573" s="60"/>
      <c r="ADE13573" s="60"/>
    </row>
    <row r="13574" spans="760:785" x14ac:dyDescent="0.25">
      <c r="ACF13574" s="60"/>
      <c r="ACG13574" s="60"/>
      <c r="ACH13574" s="60"/>
      <c r="ACI13574" s="60"/>
      <c r="ACJ13574" s="60"/>
      <c r="ACK13574" s="60"/>
      <c r="ACL13574" s="60"/>
      <c r="ACM13574" s="60"/>
      <c r="ACN13574" s="60"/>
      <c r="ACO13574" s="60"/>
      <c r="ACP13574" s="60"/>
      <c r="ACQ13574" s="60"/>
      <c r="ACR13574" s="60"/>
      <c r="ACS13574" s="60"/>
      <c r="ACT13574" s="60"/>
      <c r="ACU13574" s="60"/>
      <c r="ACV13574" s="60"/>
      <c r="ACW13574" s="60"/>
      <c r="ACX13574" s="60"/>
      <c r="ACY13574" s="60">
        <v>0.857734737758997</v>
      </c>
      <c r="ACZ13574" s="60"/>
      <c r="ADA13574" s="60"/>
      <c r="ADB13574" s="60"/>
      <c r="ADC13574" s="60"/>
      <c r="ADD13574" s="60"/>
      <c r="ADE13574" s="60"/>
    </row>
    <row r="13575" spans="760:785" x14ac:dyDescent="0.25">
      <c r="ACF13575" s="60"/>
      <c r="ACG13575" s="60"/>
      <c r="ACH13575" s="60"/>
      <c r="ACI13575" s="60"/>
      <c r="ACJ13575" s="60"/>
      <c r="ACK13575" s="60"/>
      <c r="ACL13575" s="60"/>
      <c r="ACM13575" s="60"/>
      <c r="ACN13575" s="60"/>
      <c r="ACO13575" s="60"/>
      <c r="ACP13575" s="60"/>
      <c r="ACQ13575" s="60"/>
      <c r="ACR13575" s="60"/>
      <c r="ACS13575" s="60"/>
      <c r="ACT13575" s="60"/>
      <c r="ACU13575" s="60"/>
      <c r="ACV13575" s="60"/>
      <c r="ACW13575" s="60"/>
      <c r="ACX13575" s="60"/>
      <c r="ACY13575" s="60">
        <v>0.857717344529764</v>
      </c>
      <c r="ACZ13575" s="60"/>
      <c r="ADA13575" s="60"/>
      <c r="ADB13575" s="60"/>
      <c r="ADC13575" s="60"/>
      <c r="ADD13575" s="60"/>
      <c r="ADE13575" s="60"/>
    </row>
    <row r="13576" spans="760:785" x14ac:dyDescent="0.25">
      <c r="ACF13576" s="60"/>
      <c r="ACG13576" s="60"/>
      <c r="ACH13576" s="60"/>
      <c r="ACI13576" s="60"/>
      <c r="ACJ13576" s="60"/>
      <c r="ACK13576" s="60"/>
      <c r="ACL13576" s="60"/>
      <c r="ACM13576" s="60"/>
      <c r="ACN13576" s="60"/>
      <c r="ACO13576" s="60"/>
      <c r="ACP13576" s="60"/>
      <c r="ACQ13576" s="60"/>
      <c r="ACR13576" s="60"/>
      <c r="ACS13576" s="60"/>
      <c r="ACT13576" s="60"/>
      <c r="ACU13576" s="60"/>
      <c r="ACV13576" s="60"/>
      <c r="ACW13576" s="60"/>
      <c r="ACX13576" s="60"/>
      <c r="ACY13576" s="60">
        <v>0.85764773062192101</v>
      </c>
      <c r="ACZ13576" s="60"/>
      <c r="ADA13576" s="60"/>
      <c r="ADB13576" s="60"/>
      <c r="ADC13576" s="60"/>
      <c r="ADD13576" s="60"/>
      <c r="ADE13576" s="60"/>
    </row>
    <row r="13577" spans="760:785" x14ac:dyDescent="0.25">
      <c r="ACF13577" s="60"/>
      <c r="ACG13577" s="60"/>
      <c r="ACH13577" s="60"/>
      <c r="ACI13577" s="60"/>
      <c r="ACJ13577" s="60"/>
      <c r="ACK13577" s="60"/>
      <c r="ACL13577" s="60"/>
      <c r="ACM13577" s="60"/>
      <c r="ACN13577" s="60"/>
      <c r="ACO13577" s="60"/>
      <c r="ACP13577" s="60"/>
      <c r="ACQ13577" s="60"/>
      <c r="ACR13577" s="60"/>
      <c r="ACS13577" s="60"/>
      <c r="ACT13577" s="60"/>
      <c r="ACU13577" s="60"/>
      <c r="ACV13577" s="60"/>
      <c r="ACW13577" s="60"/>
      <c r="ACX13577" s="60"/>
      <c r="ACY13577" s="60">
        <v>0.85760600035757395</v>
      </c>
      <c r="ACZ13577" s="60"/>
      <c r="ADA13577" s="60"/>
      <c r="ADB13577" s="60"/>
      <c r="ADC13577" s="60"/>
      <c r="ADD13577" s="60"/>
      <c r="ADE13577" s="60"/>
    </row>
    <row r="13578" spans="760:785" x14ac:dyDescent="0.25">
      <c r="ACF13578" s="60"/>
      <c r="ACG13578" s="60"/>
      <c r="ACH13578" s="60"/>
      <c r="ACI13578" s="60"/>
      <c r="ACJ13578" s="60"/>
      <c r="ACK13578" s="60"/>
      <c r="ACL13578" s="60"/>
      <c r="ACM13578" s="60"/>
      <c r="ACN13578" s="60"/>
      <c r="ACO13578" s="60"/>
      <c r="ACP13578" s="60"/>
      <c r="ACQ13578" s="60"/>
      <c r="ACR13578" s="60"/>
      <c r="ACS13578" s="60"/>
      <c r="ACT13578" s="60"/>
      <c r="ACU13578" s="60"/>
      <c r="ACV13578" s="60"/>
      <c r="ACW13578" s="60"/>
      <c r="ACX13578" s="60"/>
      <c r="ACY13578" s="60">
        <v>0.85758296317953497</v>
      </c>
      <c r="ACZ13578" s="60"/>
      <c r="ADA13578" s="60"/>
      <c r="ADB13578" s="60"/>
      <c r="ADC13578" s="60"/>
      <c r="ADD13578" s="60"/>
      <c r="ADE13578" s="60"/>
    </row>
    <row r="13579" spans="760:785" x14ac:dyDescent="0.25">
      <c r="ACF13579" s="60"/>
      <c r="ACG13579" s="60"/>
      <c r="ACH13579" s="60"/>
      <c r="ACI13579" s="60"/>
      <c r="ACJ13579" s="60"/>
      <c r="ACK13579" s="60"/>
      <c r="ACL13579" s="60"/>
      <c r="ACM13579" s="60"/>
      <c r="ACN13579" s="60"/>
      <c r="ACO13579" s="60"/>
      <c r="ACP13579" s="60"/>
      <c r="ACQ13579" s="60"/>
      <c r="ACR13579" s="60"/>
      <c r="ACS13579" s="60"/>
      <c r="ACT13579" s="60"/>
      <c r="ACU13579" s="60"/>
      <c r="ACV13579" s="60"/>
      <c r="ACW13579" s="60"/>
      <c r="ACX13579" s="60"/>
      <c r="ACY13579" s="60">
        <v>0.85752881137956105</v>
      </c>
      <c r="ACZ13579" s="60"/>
      <c r="ADA13579" s="60"/>
      <c r="ADB13579" s="60"/>
      <c r="ADC13579" s="60"/>
      <c r="ADD13579" s="60"/>
      <c r="ADE13579" s="60"/>
    </row>
    <row r="13580" spans="760:785" x14ac:dyDescent="0.25">
      <c r="ACF13580" s="60"/>
      <c r="ACG13580" s="60"/>
      <c r="ACH13580" s="60"/>
      <c r="ACI13580" s="60"/>
      <c r="ACJ13580" s="60"/>
      <c r="ACK13580" s="60"/>
      <c r="ACL13580" s="60"/>
      <c r="ACM13580" s="60"/>
      <c r="ACN13580" s="60"/>
      <c r="ACO13580" s="60"/>
      <c r="ACP13580" s="60"/>
      <c r="ACQ13580" s="60"/>
      <c r="ACR13580" s="60"/>
      <c r="ACS13580" s="60"/>
      <c r="ACT13580" s="60"/>
      <c r="ACU13580" s="60"/>
      <c r="ACV13580" s="60"/>
      <c r="ACW13580" s="60"/>
      <c r="ACX13580" s="60"/>
      <c r="ACY13580" s="60">
        <v>0.85739608868740502</v>
      </c>
      <c r="ACZ13580" s="60"/>
      <c r="ADA13580" s="60"/>
      <c r="ADB13580" s="60"/>
      <c r="ADC13580" s="60"/>
      <c r="ADD13580" s="60"/>
      <c r="ADE13580" s="60"/>
    </row>
    <row r="13581" spans="760:785" x14ac:dyDescent="0.25">
      <c r="ACF13581" s="60"/>
      <c r="ACG13581" s="60"/>
      <c r="ACH13581" s="60"/>
      <c r="ACI13581" s="60"/>
      <c r="ACJ13581" s="60"/>
      <c r="ACK13581" s="60"/>
      <c r="ACL13581" s="60"/>
      <c r="ACM13581" s="60"/>
      <c r="ACN13581" s="60"/>
      <c r="ACO13581" s="60"/>
      <c r="ACP13581" s="60"/>
      <c r="ACQ13581" s="60"/>
      <c r="ACR13581" s="60"/>
      <c r="ACS13581" s="60"/>
      <c r="ACT13581" s="60"/>
      <c r="ACU13581" s="60"/>
      <c r="ACV13581" s="60"/>
      <c r="ACW13581" s="60"/>
      <c r="ACX13581" s="60"/>
      <c r="ACY13581" s="60">
        <v>0.85736670506295198</v>
      </c>
      <c r="ACZ13581" s="60"/>
      <c r="ADA13581" s="60"/>
      <c r="ADB13581" s="60"/>
      <c r="ADC13581" s="60"/>
      <c r="ADD13581" s="60"/>
      <c r="ADE13581" s="60"/>
    </row>
    <row r="13582" spans="760:785" x14ac:dyDescent="0.25">
      <c r="ACF13582" s="60"/>
      <c r="ACG13582" s="60"/>
      <c r="ACH13582" s="60"/>
      <c r="ACI13582" s="60"/>
      <c r="ACJ13582" s="60"/>
      <c r="ACK13582" s="60"/>
      <c r="ACL13582" s="60"/>
      <c r="ACM13582" s="60"/>
      <c r="ACN13582" s="60"/>
      <c r="ACO13582" s="60"/>
      <c r="ACP13582" s="60"/>
      <c r="ACQ13582" s="60"/>
      <c r="ACR13582" s="60"/>
      <c r="ACS13582" s="60"/>
      <c r="ACT13582" s="60"/>
      <c r="ACU13582" s="60"/>
      <c r="ACV13582" s="60"/>
      <c r="ACW13582" s="60"/>
      <c r="ACX13582" s="60"/>
      <c r="ACY13582" s="60">
        <v>0.85728765705404997</v>
      </c>
      <c r="ACZ13582" s="60"/>
      <c r="ADA13582" s="60"/>
      <c r="ADB13582" s="60"/>
      <c r="ADC13582" s="60"/>
      <c r="ADD13582" s="60"/>
      <c r="ADE13582" s="60"/>
    </row>
    <row r="13583" spans="760:785" x14ac:dyDescent="0.25">
      <c r="ACF13583" s="60"/>
      <c r="ACG13583" s="60"/>
      <c r="ACH13583" s="60"/>
      <c r="ACI13583" s="60"/>
      <c r="ACJ13583" s="60"/>
      <c r="ACK13583" s="60"/>
      <c r="ACL13583" s="60"/>
      <c r="ACM13583" s="60"/>
      <c r="ACN13583" s="60"/>
      <c r="ACO13583" s="60"/>
      <c r="ACP13583" s="60"/>
      <c r="ACQ13583" s="60"/>
      <c r="ACR13583" s="60"/>
      <c r="ACS13583" s="60"/>
      <c r="ACT13583" s="60"/>
      <c r="ACU13583" s="60"/>
      <c r="ACV13583" s="60"/>
      <c r="ACW13583" s="60"/>
      <c r="ACX13583" s="60"/>
      <c r="ACY13583" s="60">
        <v>0.85726226557522101</v>
      </c>
      <c r="ACZ13583" s="60"/>
      <c r="ADA13583" s="60"/>
      <c r="ADB13583" s="60"/>
      <c r="ADC13583" s="60"/>
      <c r="ADD13583" s="60"/>
      <c r="ADE13583" s="60"/>
    </row>
    <row r="13584" spans="760:785" x14ac:dyDescent="0.25">
      <c r="ACF13584" s="60"/>
      <c r="ACG13584" s="60"/>
      <c r="ACH13584" s="60"/>
      <c r="ACI13584" s="60"/>
      <c r="ACJ13584" s="60"/>
      <c r="ACK13584" s="60"/>
      <c r="ACL13584" s="60"/>
      <c r="ACM13584" s="60"/>
      <c r="ACN13584" s="60"/>
      <c r="ACO13584" s="60"/>
      <c r="ACP13584" s="60"/>
      <c r="ACQ13584" s="60"/>
      <c r="ACR13584" s="60"/>
      <c r="ACS13584" s="60"/>
      <c r="ACT13584" s="60"/>
      <c r="ACU13584" s="60"/>
      <c r="ACV13584" s="60"/>
      <c r="ACW13584" s="60"/>
      <c r="ACX13584" s="60"/>
      <c r="ACY13584" s="60">
        <v>0.85721873060065901</v>
      </c>
      <c r="ACZ13584" s="60"/>
      <c r="ADA13584" s="60"/>
      <c r="ADB13584" s="60"/>
      <c r="ADC13584" s="60"/>
      <c r="ADD13584" s="60"/>
      <c r="ADE13584" s="60"/>
    </row>
    <row r="13585" spans="760:785" x14ac:dyDescent="0.25">
      <c r="ACF13585" s="60"/>
      <c r="ACG13585" s="60"/>
      <c r="ACH13585" s="60"/>
      <c r="ACI13585" s="60"/>
      <c r="ACJ13585" s="60"/>
      <c r="ACK13585" s="60"/>
      <c r="ACL13585" s="60"/>
      <c r="ACM13585" s="60"/>
      <c r="ACN13585" s="60"/>
      <c r="ACO13585" s="60"/>
      <c r="ACP13585" s="60"/>
      <c r="ACQ13585" s="60"/>
      <c r="ACR13585" s="60"/>
      <c r="ACS13585" s="60"/>
      <c r="ACT13585" s="60"/>
      <c r="ACU13585" s="60"/>
      <c r="ACV13585" s="60"/>
      <c r="ACW13585" s="60"/>
      <c r="ACX13585" s="60"/>
      <c r="ACY13585" s="60">
        <v>0.85716066197621599</v>
      </c>
      <c r="ACZ13585" s="60"/>
      <c r="ADA13585" s="60"/>
      <c r="ADB13585" s="60"/>
      <c r="ADC13585" s="60"/>
      <c r="ADD13585" s="60"/>
      <c r="ADE13585" s="60"/>
    </row>
    <row r="13586" spans="760:785" x14ac:dyDescent="0.25">
      <c r="ACF13586" s="60"/>
      <c r="ACG13586" s="60"/>
      <c r="ACH13586" s="60"/>
      <c r="ACI13586" s="60"/>
      <c r="ACJ13586" s="60"/>
      <c r="ACK13586" s="60"/>
      <c r="ACL13586" s="60"/>
      <c r="ACM13586" s="60"/>
      <c r="ACN13586" s="60"/>
      <c r="ACO13586" s="60"/>
      <c r="ACP13586" s="60"/>
      <c r="ACQ13586" s="60"/>
      <c r="ACR13586" s="60"/>
      <c r="ACS13586" s="60"/>
      <c r="ACT13586" s="60"/>
      <c r="ACU13586" s="60"/>
      <c r="ACV13586" s="60"/>
      <c r="ACW13586" s="60"/>
      <c r="ACX13586" s="60"/>
      <c r="ACY13586" s="60">
        <v>0.85713291318834695</v>
      </c>
      <c r="ACZ13586" s="60"/>
      <c r="ADA13586" s="60"/>
      <c r="ADB13586" s="60"/>
      <c r="ADC13586" s="60"/>
      <c r="ADD13586" s="60"/>
      <c r="ADE13586" s="60"/>
    </row>
    <row r="13587" spans="760:785" x14ac:dyDescent="0.25">
      <c r="ACF13587" s="60"/>
      <c r="ACG13587" s="60"/>
      <c r="ACH13587" s="60"/>
      <c r="ACI13587" s="60"/>
      <c r="ACJ13587" s="60"/>
      <c r="ACK13587" s="60"/>
      <c r="ACL13587" s="60"/>
      <c r="ACM13587" s="60"/>
      <c r="ACN13587" s="60"/>
      <c r="ACO13587" s="60"/>
      <c r="ACP13587" s="60"/>
      <c r="ACQ13587" s="60"/>
      <c r="ACR13587" s="60"/>
      <c r="ACS13587" s="60"/>
      <c r="ACT13587" s="60"/>
      <c r="ACU13587" s="60"/>
      <c r="ACV13587" s="60"/>
      <c r="ACW13587" s="60"/>
      <c r="ACX13587" s="60"/>
      <c r="ACY13587" s="60">
        <v>0.85711500648573202</v>
      </c>
      <c r="ACZ13587" s="60"/>
      <c r="ADA13587" s="60"/>
      <c r="ADB13587" s="60"/>
      <c r="ADC13587" s="60"/>
      <c r="ADD13587" s="60"/>
      <c r="ADE13587" s="60"/>
    </row>
    <row r="13588" spans="760:785" x14ac:dyDescent="0.25">
      <c r="ACF13588" s="60"/>
      <c r="ACG13588" s="60"/>
      <c r="ACH13588" s="60"/>
      <c r="ACI13588" s="60"/>
      <c r="ACJ13588" s="60"/>
      <c r="ACK13588" s="60"/>
      <c r="ACL13588" s="60"/>
      <c r="ACM13588" s="60"/>
      <c r="ACN13588" s="60"/>
      <c r="ACO13588" s="60"/>
      <c r="ACP13588" s="60"/>
      <c r="ACQ13588" s="60"/>
      <c r="ACR13588" s="60"/>
      <c r="ACS13588" s="60"/>
      <c r="ACT13588" s="60"/>
      <c r="ACU13588" s="60"/>
      <c r="ACV13588" s="60"/>
      <c r="ACW13588" s="60"/>
      <c r="ACX13588" s="60"/>
      <c r="ACY13588" s="60">
        <v>0.85693426797630301</v>
      </c>
      <c r="ACZ13588" s="60"/>
      <c r="ADA13588" s="60"/>
      <c r="ADB13588" s="60"/>
      <c r="ADC13588" s="60"/>
      <c r="ADD13588" s="60"/>
      <c r="ADE13588" s="60"/>
    </row>
    <row r="13589" spans="760:785" x14ac:dyDescent="0.25">
      <c r="ACF13589" s="60"/>
      <c r="ACG13589" s="60"/>
      <c r="ACH13589" s="60"/>
      <c r="ACI13589" s="60"/>
      <c r="ACJ13589" s="60"/>
      <c r="ACK13589" s="60"/>
      <c r="ACL13589" s="60"/>
      <c r="ACM13589" s="60"/>
      <c r="ACN13589" s="60"/>
      <c r="ACO13589" s="60"/>
      <c r="ACP13589" s="60"/>
      <c r="ACQ13589" s="60"/>
      <c r="ACR13589" s="60"/>
      <c r="ACS13589" s="60"/>
      <c r="ACT13589" s="60"/>
      <c r="ACU13589" s="60"/>
      <c r="ACV13589" s="60"/>
      <c r="ACW13589" s="60"/>
      <c r="ACX13589" s="60"/>
      <c r="ACY13589" s="60">
        <v>0.85689269999573103</v>
      </c>
      <c r="ACZ13589" s="60"/>
      <c r="ADA13589" s="60"/>
      <c r="ADB13589" s="60"/>
      <c r="ADC13589" s="60"/>
      <c r="ADD13589" s="60"/>
      <c r="ADE13589" s="60"/>
    </row>
    <row r="13590" spans="760:785" x14ac:dyDescent="0.25">
      <c r="ACF13590" s="60"/>
      <c r="ACG13590" s="60"/>
      <c r="ACH13590" s="60"/>
      <c r="ACI13590" s="60"/>
      <c r="ACJ13590" s="60"/>
      <c r="ACK13590" s="60"/>
      <c r="ACL13590" s="60"/>
      <c r="ACM13590" s="60"/>
      <c r="ACN13590" s="60"/>
      <c r="ACO13590" s="60"/>
      <c r="ACP13590" s="60"/>
      <c r="ACQ13590" s="60"/>
      <c r="ACR13590" s="60"/>
      <c r="ACS13590" s="60"/>
      <c r="ACT13590" s="60"/>
      <c r="ACU13590" s="60"/>
      <c r="ACV13590" s="60"/>
      <c r="ACW13590" s="60"/>
      <c r="ACX13590" s="60"/>
      <c r="ACY13590" s="60">
        <v>0.85678656185470103</v>
      </c>
      <c r="ACZ13590" s="60"/>
      <c r="ADA13590" s="60"/>
      <c r="ADB13590" s="60"/>
      <c r="ADC13590" s="60"/>
      <c r="ADD13590" s="60"/>
      <c r="ADE13590" s="60"/>
    </row>
    <row r="13591" spans="760:785" x14ac:dyDescent="0.25">
      <c r="ACF13591" s="60"/>
      <c r="ACG13591" s="60"/>
      <c r="ACH13591" s="60"/>
      <c r="ACI13591" s="60"/>
      <c r="ACJ13591" s="60"/>
      <c r="ACK13591" s="60"/>
      <c r="ACL13591" s="60"/>
      <c r="ACM13591" s="60"/>
      <c r="ACN13591" s="60"/>
      <c r="ACO13591" s="60"/>
      <c r="ACP13591" s="60"/>
      <c r="ACQ13591" s="60"/>
      <c r="ACR13591" s="60"/>
      <c r="ACS13591" s="60"/>
      <c r="ACT13591" s="60"/>
      <c r="ACU13591" s="60"/>
      <c r="ACV13591" s="60"/>
      <c r="ACW13591" s="60"/>
      <c r="ACX13591" s="60"/>
      <c r="ACY13591" s="60">
        <v>0.85676979169329603</v>
      </c>
      <c r="ACZ13591" s="60"/>
      <c r="ADA13591" s="60"/>
      <c r="ADB13591" s="60"/>
      <c r="ADC13591" s="60"/>
      <c r="ADD13591" s="60"/>
      <c r="ADE13591" s="60"/>
    </row>
    <row r="13592" spans="760:785" x14ac:dyDescent="0.25">
      <c r="ACF13592" s="60"/>
      <c r="ACG13592" s="60"/>
      <c r="ACH13592" s="60"/>
      <c r="ACI13592" s="60"/>
      <c r="ACJ13592" s="60"/>
      <c r="ACK13592" s="60"/>
      <c r="ACL13592" s="60"/>
      <c r="ACM13592" s="60"/>
      <c r="ACN13592" s="60"/>
      <c r="ACO13592" s="60"/>
      <c r="ACP13592" s="60"/>
      <c r="ACQ13592" s="60"/>
      <c r="ACR13592" s="60"/>
      <c r="ACS13592" s="60"/>
      <c r="ACT13592" s="60"/>
      <c r="ACU13592" s="60"/>
      <c r="ACV13592" s="60"/>
      <c r="ACW13592" s="60"/>
      <c r="ACX13592" s="60"/>
      <c r="ACY13592" s="60">
        <v>0.85671198156073802</v>
      </c>
      <c r="ACZ13592" s="60"/>
      <c r="ADA13592" s="60"/>
      <c r="ADB13592" s="60"/>
      <c r="ADC13592" s="60"/>
      <c r="ADD13592" s="60"/>
      <c r="ADE13592" s="60"/>
    </row>
    <row r="13593" spans="760:785" x14ac:dyDescent="0.25">
      <c r="ACF13593" s="60"/>
      <c r="ACG13593" s="60"/>
      <c r="ACH13593" s="60"/>
      <c r="ACI13593" s="60"/>
      <c r="ACJ13593" s="60"/>
      <c r="ACK13593" s="60"/>
      <c r="ACL13593" s="60"/>
      <c r="ACM13593" s="60"/>
      <c r="ACN13593" s="60"/>
      <c r="ACO13593" s="60"/>
      <c r="ACP13593" s="60"/>
      <c r="ACQ13593" s="60"/>
      <c r="ACR13593" s="60"/>
      <c r="ACS13593" s="60"/>
      <c r="ACT13593" s="60"/>
      <c r="ACU13593" s="60"/>
      <c r="ACV13593" s="60"/>
      <c r="ACW13593" s="60"/>
      <c r="ACX13593" s="60"/>
      <c r="ACY13593" s="60">
        <v>0.85670231272796904</v>
      </c>
      <c r="ACZ13593" s="60"/>
      <c r="ADA13593" s="60"/>
      <c r="ADB13593" s="60"/>
      <c r="ADC13593" s="60"/>
      <c r="ADD13593" s="60"/>
      <c r="ADE13593" s="60"/>
    </row>
    <row r="13594" spans="760:785" x14ac:dyDescent="0.25">
      <c r="ACF13594" s="60"/>
      <c r="ACG13594" s="60"/>
      <c r="ACH13594" s="60"/>
      <c r="ACI13594" s="60"/>
      <c r="ACJ13594" s="60"/>
      <c r="ACK13594" s="60"/>
      <c r="ACL13594" s="60"/>
      <c r="ACM13594" s="60"/>
      <c r="ACN13594" s="60"/>
      <c r="ACO13594" s="60"/>
      <c r="ACP13594" s="60"/>
      <c r="ACQ13594" s="60"/>
      <c r="ACR13594" s="60"/>
      <c r="ACS13594" s="60"/>
      <c r="ACT13594" s="60"/>
      <c r="ACU13594" s="60"/>
      <c r="ACV13594" s="60"/>
      <c r="ACW13594" s="60"/>
      <c r="ACX13594" s="60"/>
      <c r="ACY13594" s="60">
        <v>0.856630225273177</v>
      </c>
      <c r="ACZ13594" s="60"/>
      <c r="ADA13594" s="60"/>
      <c r="ADB13594" s="60"/>
      <c r="ADC13594" s="60"/>
      <c r="ADD13594" s="60"/>
      <c r="ADE13594" s="60"/>
    </row>
    <row r="13595" spans="760:785" x14ac:dyDescent="0.25">
      <c r="ACF13595" s="60"/>
      <c r="ACG13595" s="60"/>
      <c r="ACH13595" s="60"/>
      <c r="ACI13595" s="60"/>
      <c r="ACJ13595" s="60"/>
      <c r="ACK13595" s="60"/>
      <c r="ACL13595" s="60"/>
      <c r="ACM13595" s="60"/>
      <c r="ACN13595" s="60"/>
      <c r="ACO13595" s="60"/>
      <c r="ACP13595" s="60"/>
      <c r="ACQ13595" s="60"/>
      <c r="ACR13595" s="60"/>
      <c r="ACS13595" s="60"/>
      <c r="ACT13595" s="60"/>
      <c r="ACU13595" s="60"/>
      <c r="ACV13595" s="60"/>
      <c r="ACW13595" s="60"/>
      <c r="ACX13595" s="60"/>
      <c r="ACY13595" s="60">
        <v>0.85649506546911103</v>
      </c>
      <c r="ACZ13595" s="60"/>
      <c r="ADA13595" s="60"/>
      <c r="ADB13595" s="60"/>
      <c r="ADC13595" s="60"/>
      <c r="ADD13595" s="60"/>
      <c r="ADE13595" s="60"/>
    </row>
    <row r="13596" spans="760:785" x14ac:dyDescent="0.25">
      <c r="ACF13596" s="60"/>
      <c r="ACG13596" s="60"/>
      <c r="ACH13596" s="60"/>
      <c r="ACI13596" s="60"/>
      <c r="ACJ13596" s="60"/>
      <c r="ACK13596" s="60"/>
      <c r="ACL13596" s="60"/>
      <c r="ACM13596" s="60"/>
      <c r="ACN13596" s="60"/>
      <c r="ACO13596" s="60"/>
      <c r="ACP13596" s="60"/>
      <c r="ACQ13596" s="60"/>
      <c r="ACR13596" s="60"/>
      <c r="ACS13596" s="60"/>
      <c r="ACT13596" s="60"/>
      <c r="ACU13596" s="60"/>
      <c r="ACV13596" s="60"/>
      <c r="ACW13596" s="60"/>
      <c r="ACX13596" s="60"/>
      <c r="ACY13596" s="60">
        <v>0.85648606265584304</v>
      </c>
      <c r="ACZ13596" s="60"/>
      <c r="ADA13596" s="60"/>
      <c r="ADB13596" s="60"/>
      <c r="ADC13596" s="60"/>
      <c r="ADD13596" s="60"/>
      <c r="ADE13596" s="60"/>
    </row>
    <row r="13597" spans="760:785" x14ac:dyDescent="0.25">
      <c r="ACF13597" s="60"/>
      <c r="ACG13597" s="60"/>
      <c r="ACH13597" s="60"/>
      <c r="ACI13597" s="60"/>
      <c r="ACJ13597" s="60"/>
      <c r="ACK13597" s="60"/>
      <c r="ACL13597" s="60"/>
      <c r="ACM13597" s="60"/>
      <c r="ACN13597" s="60"/>
      <c r="ACO13597" s="60"/>
      <c r="ACP13597" s="60"/>
      <c r="ACQ13597" s="60"/>
      <c r="ACR13597" s="60"/>
      <c r="ACS13597" s="60"/>
      <c r="ACT13597" s="60"/>
      <c r="ACU13597" s="60"/>
      <c r="ACV13597" s="60"/>
      <c r="ACW13597" s="60"/>
      <c r="ACX13597" s="60"/>
      <c r="ACY13597" s="60">
        <v>0.85646692766886101</v>
      </c>
      <c r="ACZ13597" s="60"/>
      <c r="ADA13597" s="60"/>
      <c r="ADB13597" s="60"/>
      <c r="ADC13597" s="60"/>
      <c r="ADD13597" s="60"/>
      <c r="ADE13597" s="60"/>
    </row>
    <row r="13598" spans="760:785" x14ac:dyDescent="0.25">
      <c r="ACF13598" s="60"/>
      <c r="ACG13598" s="60"/>
      <c r="ACH13598" s="60"/>
      <c r="ACI13598" s="60"/>
      <c r="ACJ13598" s="60"/>
      <c r="ACK13598" s="60"/>
      <c r="ACL13598" s="60"/>
      <c r="ACM13598" s="60"/>
      <c r="ACN13598" s="60"/>
      <c r="ACO13598" s="60"/>
      <c r="ACP13598" s="60"/>
      <c r="ACQ13598" s="60"/>
      <c r="ACR13598" s="60"/>
      <c r="ACS13598" s="60"/>
      <c r="ACT13598" s="60"/>
      <c r="ACU13598" s="60"/>
      <c r="ACV13598" s="60"/>
      <c r="ACW13598" s="60"/>
      <c r="ACX13598" s="60"/>
      <c r="ACY13598" s="60">
        <v>0.856460384904001</v>
      </c>
      <c r="ACZ13598" s="60"/>
      <c r="ADA13598" s="60"/>
      <c r="ADB13598" s="60"/>
      <c r="ADC13598" s="60"/>
      <c r="ADD13598" s="60"/>
      <c r="ADE13598" s="60"/>
    </row>
    <row r="13599" spans="760:785" x14ac:dyDescent="0.25">
      <c r="ACF13599" s="60"/>
      <c r="ACG13599" s="60"/>
      <c r="ACH13599" s="60"/>
      <c r="ACI13599" s="60"/>
      <c r="ACJ13599" s="60"/>
      <c r="ACK13599" s="60"/>
      <c r="ACL13599" s="60"/>
      <c r="ACM13599" s="60"/>
      <c r="ACN13599" s="60"/>
      <c r="ACO13599" s="60"/>
      <c r="ACP13599" s="60"/>
      <c r="ACQ13599" s="60"/>
      <c r="ACR13599" s="60"/>
      <c r="ACS13599" s="60"/>
      <c r="ACT13599" s="60"/>
      <c r="ACU13599" s="60"/>
      <c r="ACV13599" s="60"/>
      <c r="ACW13599" s="60"/>
      <c r="ACX13599" s="60"/>
      <c r="ACY13599" s="60">
        <v>0.85644637463210904</v>
      </c>
      <c r="ACZ13599" s="60"/>
      <c r="ADA13599" s="60"/>
      <c r="ADB13599" s="60"/>
      <c r="ADC13599" s="60"/>
      <c r="ADD13599" s="60"/>
      <c r="ADE13599" s="60"/>
    </row>
    <row r="13600" spans="760:785" x14ac:dyDescent="0.25">
      <c r="ACF13600" s="60"/>
      <c r="ACG13600" s="60"/>
      <c r="ACH13600" s="60"/>
      <c r="ACI13600" s="60"/>
      <c r="ACJ13600" s="60"/>
      <c r="ACK13600" s="60"/>
      <c r="ACL13600" s="60"/>
      <c r="ACM13600" s="60"/>
      <c r="ACN13600" s="60"/>
      <c r="ACO13600" s="60"/>
      <c r="ACP13600" s="60"/>
      <c r="ACQ13600" s="60"/>
      <c r="ACR13600" s="60"/>
      <c r="ACS13600" s="60"/>
      <c r="ACT13600" s="60"/>
      <c r="ACU13600" s="60"/>
      <c r="ACV13600" s="60"/>
      <c r="ACW13600" s="60"/>
      <c r="ACX13600" s="60"/>
      <c r="ACY13600" s="60">
        <v>0.85632629967985596</v>
      </c>
      <c r="ACZ13600" s="60"/>
      <c r="ADA13600" s="60"/>
      <c r="ADB13600" s="60"/>
      <c r="ADC13600" s="60"/>
      <c r="ADD13600" s="60"/>
      <c r="ADE13600" s="60"/>
    </row>
    <row r="13601" spans="760:785" x14ac:dyDescent="0.25">
      <c r="ACF13601" s="60"/>
      <c r="ACG13601" s="60"/>
      <c r="ACH13601" s="60"/>
      <c r="ACI13601" s="60"/>
      <c r="ACJ13601" s="60"/>
      <c r="ACK13601" s="60"/>
      <c r="ACL13601" s="60"/>
      <c r="ACM13601" s="60"/>
      <c r="ACN13601" s="60"/>
      <c r="ACO13601" s="60"/>
      <c r="ACP13601" s="60"/>
      <c r="ACQ13601" s="60"/>
      <c r="ACR13601" s="60"/>
      <c r="ACS13601" s="60"/>
      <c r="ACT13601" s="60"/>
      <c r="ACU13601" s="60"/>
      <c r="ACV13601" s="60"/>
      <c r="ACW13601" s="60"/>
      <c r="ACX13601" s="60"/>
      <c r="ACY13601" s="60">
        <v>0.85631065395891903</v>
      </c>
      <c r="ACZ13601" s="60"/>
      <c r="ADA13601" s="60"/>
      <c r="ADB13601" s="60"/>
      <c r="ADC13601" s="60"/>
      <c r="ADD13601" s="60"/>
      <c r="ADE13601" s="60"/>
    </row>
    <row r="13602" spans="760:785" x14ac:dyDescent="0.25">
      <c r="ACF13602" s="60"/>
      <c r="ACG13602" s="60"/>
      <c r="ACH13602" s="60"/>
      <c r="ACI13602" s="60"/>
      <c r="ACJ13602" s="60"/>
      <c r="ACK13602" s="60"/>
      <c r="ACL13602" s="60"/>
      <c r="ACM13602" s="60"/>
      <c r="ACN13602" s="60"/>
      <c r="ACO13602" s="60"/>
      <c r="ACP13602" s="60"/>
      <c r="ACQ13602" s="60"/>
      <c r="ACR13602" s="60"/>
      <c r="ACS13602" s="60"/>
      <c r="ACT13602" s="60"/>
      <c r="ACU13602" s="60"/>
      <c r="ACV13602" s="60"/>
      <c r="ACW13602" s="60"/>
      <c r="ACX13602" s="60"/>
      <c r="ACY13602" s="60">
        <v>0.85629599437620096</v>
      </c>
      <c r="ACZ13602" s="60"/>
      <c r="ADA13602" s="60"/>
      <c r="ADB13602" s="60"/>
      <c r="ADC13602" s="60"/>
      <c r="ADD13602" s="60"/>
      <c r="ADE13602" s="60"/>
    </row>
    <row r="13603" spans="760:785" x14ac:dyDescent="0.25">
      <c r="ACF13603" s="60"/>
      <c r="ACG13603" s="60"/>
      <c r="ACH13603" s="60"/>
      <c r="ACI13603" s="60"/>
      <c r="ACJ13603" s="60"/>
      <c r="ACK13603" s="60"/>
      <c r="ACL13603" s="60"/>
      <c r="ACM13603" s="60"/>
      <c r="ACN13603" s="60"/>
      <c r="ACO13603" s="60"/>
      <c r="ACP13603" s="60"/>
      <c r="ACQ13603" s="60"/>
      <c r="ACR13603" s="60"/>
      <c r="ACS13603" s="60"/>
      <c r="ACT13603" s="60"/>
      <c r="ACU13603" s="60"/>
      <c r="ACV13603" s="60"/>
      <c r="ACW13603" s="60"/>
      <c r="ACX13603" s="60"/>
      <c r="ACY13603" s="60">
        <v>0.85622659634632903</v>
      </c>
      <c r="ACZ13603" s="60"/>
      <c r="ADA13603" s="60"/>
      <c r="ADB13603" s="60"/>
      <c r="ADC13603" s="60"/>
      <c r="ADD13603" s="60"/>
      <c r="ADE13603" s="60"/>
    </row>
    <row r="13604" spans="760:785" x14ac:dyDescent="0.25">
      <c r="ACF13604" s="60"/>
      <c r="ACG13604" s="60"/>
      <c r="ACH13604" s="60"/>
      <c r="ACI13604" s="60"/>
      <c r="ACJ13604" s="60"/>
      <c r="ACK13604" s="60"/>
      <c r="ACL13604" s="60"/>
      <c r="ACM13604" s="60"/>
      <c r="ACN13604" s="60"/>
      <c r="ACO13604" s="60"/>
      <c r="ACP13604" s="60"/>
      <c r="ACQ13604" s="60"/>
      <c r="ACR13604" s="60"/>
      <c r="ACS13604" s="60"/>
      <c r="ACT13604" s="60"/>
      <c r="ACU13604" s="60"/>
      <c r="ACV13604" s="60"/>
      <c r="ACW13604" s="60"/>
      <c r="ACX13604" s="60"/>
      <c r="ACY13604" s="60">
        <v>0.85611568180554998</v>
      </c>
      <c r="ACZ13604" s="60"/>
      <c r="ADA13604" s="60"/>
      <c r="ADB13604" s="60"/>
      <c r="ADC13604" s="60"/>
      <c r="ADD13604" s="60"/>
      <c r="ADE13604" s="60"/>
    </row>
    <row r="13605" spans="760:785" x14ac:dyDescent="0.25">
      <c r="ACF13605" s="60"/>
      <c r="ACG13605" s="60"/>
      <c r="ACH13605" s="60"/>
      <c r="ACI13605" s="60"/>
      <c r="ACJ13605" s="60"/>
      <c r="ACK13605" s="60"/>
      <c r="ACL13605" s="60"/>
      <c r="ACM13605" s="60"/>
      <c r="ACN13605" s="60"/>
      <c r="ACO13605" s="60"/>
      <c r="ACP13605" s="60"/>
      <c r="ACQ13605" s="60"/>
      <c r="ACR13605" s="60"/>
      <c r="ACS13605" s="60"/>
      <c r="ACT13605" s="60"/>
      <c r="ACU13605" s="60"/>
      <c r="ACV13605" s="60"/>
      <c r="ACW13605" s="60"/>
      <c r="ACX13605" s="60"/>
      <c r="ACY13605" s="60">
        <v>0.85605914007625195</v>
      </c>
      <c r="ACZ13605" s="60"/>
      <c r="ADA13605" s="60"/>
      <c r="ADB13605" s="60"/>
      <c r="ADC13605" s="60"/>
      <c r="ADD13605" s="60"/>
      <c r="ADE13605" s="60"/>
    </row>
    <row r="13606" spans="760:785" x14ac:dyDescent="0.25">
      <c r="ACF13606" s="60"/>
      <c r="ACG13606" s="60"/>
      <c r="ACH13606" s="60"/>
      <c r="ACI13606" s="60"/>
      <c r="ACJ13606" s="60"/>
      <c r="ACK13606" s="60"/>
      <c r="ACL13606" s="60"/>
      <c r="ACM13606" s="60"/>
      <c r="ACN13606" s="60"/>
      <c r="ACO13606" s="60"/>
      <c r="ACP13606" s="60"/>
      <c r="ACQ13606" s="60"/>
      <c r="ACR13606" s="60"/>
      <c r="ACS13606" s="60"/>
      <c r="ACT13606" s="60"/>
      <c r="ACU13606" s="60"/>
      <c r="ACV13606" s="60"/>
      <c r="ACW13606" s="60"/>
      <c r="ACX13606" s="60"/>
      <c r="ACY13606" s="60">
        <v>0.85593829318112202</v>
      </c>
      <c r="ACZ13606" s="60"/>
      <c r="ADA13606" s="60"/>
      <c r="ADB13606" s="60"/>
      <c r="ADC13606" s="60"/>
      <c r="ADD13606" s="60"/>
      <c r="ADE13606" s="60"/>
    </row>
    <row r="13607" spans="760:785" x14ac:dyDescent="0.25">
      <c r="ACF13607" s="60"/>
      <c r="ACG13607" s="60"/>
      <c r="ACH13607" s="60"/>
      <c r="ACI13607" s="60"/>
      <c r="ACJ13607" s="60"/>
      <c r="ACK13607" s="60"/>
      <c r="ACL13607" s="60"/>
      <c r="ACM13607" s="60"/>
      <c r="ACN13607" s="60"/>
      <c r="ACO13607" s="60"/>
      <c r="ACP13607" s="60"/>
      <c r="ACQ13607" s="60"/>
      <c r="ACR13607" s="60"/>
      <c r="ACS13607" s="60"/>
      <c r="ACT13607" s="60"/>
      <c r="ACU13607" s="60"/>
      <c r="ACV13607" s="60"/>
      <c r="ACW13607" s="60"/>
      <c r="ACX13607" s="60"/>
      <c r="ACY13607" s="60">
        <v>0.85589752699413602</v>
      </c>
      <c r="ACZ13607" s="60"/>
      <c r="ADA13607" s="60"/>
      <c r="ADB13607" s="60"/>
      <c r="ADC13607" s="60"/>
      <c r="ADD13607" s="60"/>
      <c r="ADE13607" s="60"/>
    </row>
    <row r="13608" spans="760:785" x14ac:dyDescent="0.25">
      <c r="ACF13608" s="60"/>
      <c r="ACG13608" s="60"/>
      <c r="ACH13608" s="60"/>
      <c r="ACI13608" s="60"/>
      <c r="ACJ13608" s="60"/>
      <c r="ACK13608" s="60"/>
      <c r="ACL13608" s="60"/>
      <c r="ACM13608" s="60"/>
      <c r="ACN13608" s="60"/>
      <c r="ACO13608" s="60"/>
      <c r="ACP13608" s="60"/>
      <c r="ACQ13608" s="60"/>
      <c r="ACR13608" s="60"/>
      <c r="ACS13608" s="60"/>
      <c r="ACT13608" s="60"/>
      <c r="ACU13608" s="60"/>
      <c r="ACV13608" s="60"/>
      <c r="ACW13608" s="60"/>
      <c r="ACX13608" s="60"/>
      <c r="ACY13608" s="60">
        <v>0.85587898650264405</v>
      </c>
      <c r="ACZ13608" s="60"/>
      <c r="ADA13608" s="60"/>
      <c r="ADB13608" s="60"/>
      <c r="ADC13608" s="60"/>
      <c r="ADD13608" s="60"/>
      <c r="ADE13608" s="60"/>
    </row>
    <row r="13609" spans="760:785" x14ac:dyDescent="0.25">
      <c r="ACF13609" s="60"/>
      <c r="ACG13609" s="60"/>
      <c r="ACH13609" s="60"/>
      <c r="ACI13609" s="60"/>
      <c r="ACJ13609" s="60"/>
      <c r="ACK13609" s="60"/>
      <c r="ACL13609" s="60"/>
      <c r="ACM13609" s="60"/>
      <c r="ACN13609" s="60"/>
      <c r="ACO13609" s="60"/>
      <c r="ACP13609" s="60"/>
      <c r="ACQ13609" s="60"/>
      <c r="ACR13609" s="60"/>
      <c r="ACS13609" s="60"/>
      <c r="ACT13609" s="60"/>
      <c r="ACU13609" s="60"/>
      <c r="ACV13609" s="60"/>
      <c r="ACW13609" s="60"/>
      <c r="ACX13609" s="60"/>
      <c r="ACY13609" s="60">
        <v>0.855846894447713</v>
      </c>
      <c r="ACZ13609" s="60"/>
      <c r="ADA13609" s="60"/>
      <c r="ADB13609" s="60"/>
      <c r="ADC13609" s="60"/>
      <c r="ADD13609" s="60"/>
      <c r="ADE13609" s="60"/>
    </row>
    <row r="13610" spans="760:785" x14ac:dyDescent="0.25">
      <c r="ACF13610" s="60"/>
      <c r="ACG13610" s="60"/>
      <c r="ACH13610" s="60"/>
      <c r="ACI13610" s="60"/>
      <c r="ACJ13610" s="60"/>
      <c r="ACK13610" s="60"/>
      <c r="ACL13610" s="60"/>
      <c r="ACM13610" s="60"/>
      <c r="ACN13610" s="60"/>
      <c r="ACO13610" s="60"/>
      <c r="ACP13610" s="60"/>
      <c r="ACQ13610" s="60"/>
      <c r="ACR13610" s="60"/>
      <c r="ACS13610" s="60"/>
      <c r="ACT13610" s="60"/>
      <c r="ACU13610" s="60"/>
      <c r="ACV13610" s="60"/>
      <c r="ACW13610" s="60"/>
      <c r="ACX13610" s="60"/>
      <c r="ACY13610" s="60">
        <v>0.85579506777855996</v>
      </c>
      <c r="ACZ13610" s="60"/>
      <c r="ADA13610" s="60"/>
      <c r="ADB13610" s="60"/>
      <c r="ADC13610" s="60"/>
      <c r="ADD13610" s="60"/>
      <c r="ADE13610" s="60"/>
    </row>
    <row r="13611" spans="760:785" x14ac:dyDescent="0.25">
      <c r="ACF13611" s="60"/>
      <c r="ACG13611" s="60"/>
      <c r="ACH13611" s="60"/>
      <c r="ACI13611" s="60"/>
      <c r="ACJ13611" s="60"/>
      <c r="ACK13611" s="60"/>
      <c r="ACL13611" s="60"/>
      <c r="ACM13611" s="60"/>
      <c r="ACN13611" s="60"/>
      <c r="ACO13611" s="60"/>
      <c r="ACP13611" s="60"/>
      <c r="ACQ13611" s="60"/>
      <c r="ACR13611" s="60"/>
      <c r="ACS13611" s="60"/>
      <c r="ACT13611" s="60"/>
      <c r="ACU13611" s="60"/>
      <c r="ACV13611" s="60"/>
      <c r="ACW13611" s="60"/>
      <c r="ACX13611" s="60"/>
      <c r="ACY13611" s="60">
        <v>0.85567159205904297</v>
      </c>
      <c r="ACZ13611" s="60"/>
      <c r="ADA13611" s="60"/>
      <c r="ADB13611" s="60"/>
      <c r="ADC13611" s="60"/>
      <c r="ADD13611" s="60"/>
      <c r="ADE13611" s="60"/>
    </row>
    <row r="13612" spans="760:785" x14ac:dyDescent="0.25">
      <c r="ACF13612" s="60"/>
      <c r="ACG13612" s="60"/>
      <c r="ACH13612" s="60"/>
      <c r="ACI13612" s="60"/>
      <c r="ACJ13612" s="60"/>
      <c r="ACK13612" s="60"/>
      <c r="ACL13612" s="60"/>
      <c r="ACM13612" s="60"/>
      <c r="ACN13612" s="60"/>
      <c r="ACO13612" s="60"/>
      <c r="ACP13612" s="60"/>
      <c r="ACQ13612" s="60"/>
      <c r="ACR13612" s="60"/>
      <c r="ACS13612" s="60"/>
      <c r="ACT13612" s="60"/>
      <c r="ACU13612" s="60"/>
      <c r="ACV13612" s="60"/>
      <c r="ACW13612" s="60"/>
      <c r="ACX13612" s="60"/>
      <c r="ACY13612" s="60">
        <v>0.85553187140987297</v>
      </c>
      <c r="ACZ13612" s="60"/>
      <c r="ADA13612" s="60"/>
      <c r="ADB13612" s="60"/>
      <c r="ADC13612" s="60"/>
      <c r="ADD13612" s="60"/>
      <c r="ADE13612" s="60"/>
    </row>
    <row r="13613" spans="760:785" x14ac:dyDescent="0.25">
      <c r="ACF13613" s="60"/>
      <c r="ACG13613" s="60"/>
      <c r="ACH13613" s="60"/>
      <c r="ACI13613" s="60"/>
      <c r="ACJ13613" s="60"/>
      <c r="ACK13613" s="60"/>
      <c r="ACL13613" s="60"/>
      <c r="ACM13613" s="60"/>
      <c r="ACN13613" s="60"/>
      <c r="ACO13613" s="60"/>
      <c r="ACP13613" s="60"/>
      <c r="ACQ13613" s="60"/>
      <c r="ACR13613" s="60"/>
      <c r="ACS13613" s="60"/>
      <c r="ACT13613" s="60"/>
      <c r="ACU13613" s="60"/>
      <c r="ACV13613" s="60"/>
      <c r="ACW13613" s="60"/>
      <c r="ACX13613" s="60"/>
      <c r="ACY13613" s="60">
        <v>0.85542387491114202</v>
      </c>
      <c r="ACZ13613" s="60"/>
      <c r="ADA13613" s="60"/>
      <c r="ADB13613" s="60"/>
      <c r="ADC13613" s="60"/>
      <c r="ADD13613" s="60"/>
      <c r="ADE13613" s="60"/>
    </row>
    <row r="13614" spans="760:785" x14ac:dyDescent="0.25">
      <c r="ACF13614" s="60"/>
      <c r="ACG13614" s="60"/>
      <c r="ACH13614" s="60"/>
      <c r="ACI13614" s="60"/>
      <c r="ACJ13614" s="60"/>
      <c r="ACK13614" s="60"/>
      <c r="ACL13614" s="60"/>
      <c r="ACM13614" s="60"/>
      <c r="ACN13614" s="60"/>
      <c r="ACO13614" s="60"/>
      <c r="ACP13614" s="60"/>
      <c r="ACQ13614" s="60"/>
      <c r="ACR13614" s="60"/>
      <c r="ACS13614" s="60"/>
      <c r="ACT13614" s="60"/>
      <c r="ACU13614" s="60"/>
      <c r="ACV13614" s="60"/>
      <c r="ACW13614" s="60"/>
      <c r="ACX13614" s="60"/>
      <c r="ACY13614" s="60">
        <v>0.85524400914274001</v>
      </c>
      <c r="ACZ13614" s="60"/>
      <c r="ADA13614" s="60"/>
      <c r="ADB13614" s="60"/>
      <c r="ADC13614" s="60"/>
      <c r="ADD13614" s="60"/>
      <c r="ADE13614" s="60"/>
    </row>
    <row r="13615" spans="760:785" x14ac:dyDescent="0.25">
      <c r="ACF13615" s="60"/>
      <c r="ACG13615" s="60"/>
      <c r="ACH13615" s="60"/>
      <c r="ACI13615" s="60"/>
      <c r="ACJ13615" s="60"/>
      <c r="ACK13615" s="60"/>
      <c r="ACL13615" s="60"/>
      <c r="ACM13615" s="60"/>
      <c r="ACN13615" s="60"/>
      <c r="ACO13615" s="60"/>
      <c r="ACP13615" s="60"/>
      <c r="ACQ13615" s="60"/>
      <c r="ACR13615" s="60"/>
      <c r="ACS13615" s="60"/>
      <c r="ACT13615" s="60"/>
      <c r="ACU13615" s="60"/>
      <c r="ACV13615" s="60"/>
      <c r="ACW13615" s="60"/>
      <c r="ACX13615" s="60"/>
      <c r="ACY13615" s="60">
        <v>0.85508927815125602</v>
      </c>
      <c r="ACZ13615" s="60"/>
      <c r="ADA13615" s="60"/>
      <c r="ADB13615" s="60"/>
      <c r="ADC13615" s="60"/>
      <c r="ADD13615" s="60"/>
      <c r="ADE13615" s="60"/>
    </row>
    <row r="13616" spans="760:785" x14ac:dyDescent="0.25">
      <c r="ACF13616" s="60"/>
      <c r="ACG13616" s="60"/>
      <c r="ACH13616" s="60"/>
      <c r="ACI13616" s="60"/>
      <c r="ACJ13616" s="60"/>
      <c r="ACK13616" s="60"/>
      <c r="ACL13616" s="60"/>
      <c r="ACM13616" s="60"/>
      <c r="ACN13616" s="60"/>
      <c r="ACO13616" s="60"/>
      <c r="ACP13616" s="60"/>
      <c r="ACQ13616" s="60"/>
      <c r="ACR13616" s="60"/>
      <c r="ACS13616" s="60"/>
      <c r="ACT13616" s="60"/>
      <c r="ACU13616" s="60"/>
      <c r="ACV13616" s="60"/>
      <c r="ACW13616" s="60"/>
      <c r="ACX13616" s="60"/>
      <c r="ACY13616" s="60">
        <v>0.85508540031468505</v>
      </c>
      <c r="ACZ13616" s="60"/>
      <c r="ADA13616" s="60"/>
      <c r="ADB13616" s="60"/>
      <c r="ADC13616" s="60"/>
      <c r="ADD13616" s="60"/>
      <c r="ADE13616" s="60"/>
    </row>
    <row r="13617" spans="760:785" x14ac:dyDescent="0.25">
      <c r="ACF13617" s="60"/>
      <c r="ACG13617" s="60"/>
      <c r="ACH13617" s="60"/>
      <c r="ACI13617" s="60"/>
      <c r="ACJ13617" s="60"/>
      <c r="ACK13617" s="60"/>
      <c r="ACL13617" s="60"/>
      <c r="ACM13617" s="60"/>
      <c r="ACN13617" s="60"/>
      <c r="ACO13617" s="60"/>
      <c r="ACP13617" s="60"/>
      <c r="ACQ13617" s="60"/>
      <c r="ACR13617" s="60"/>
      <c r="ACS13617" s="60"/>
      <c r="ACT13617" s="60"/>
      <c r="ACU13617" s="60"/>
      <c r="ACV13617" s="60"/>
      <c r="ACW13617" s="60"/>
      <c r="ACX13617" s="60"/>
      <c r="ACY13617" s="60">
        <v>0.85504945536598798</v>
      </c>
      <c r="ACZ13617" s="60"/>
      <c r="ADA13617" s="60"/>
      <c r="ADB13617" s="60"/>
      <c r="ADC13617" s="60"/>
      <c r="ADD13617" s="60"/>
      <c r="ADE13617" s="60"/>
    </row>
    <row r="13618" spans="760:785" x14ac:dyDescent="0.25">
      <c r="ACF13618" s="60"/>
      <c r="ACG13618" s="60"/>
      <c r="ACH13618" s="60"/>
      <c r="ACI13618" s="60"/>
      <c r="ACJ13618" s="60"/>
      <c r="ACK13618" s="60"/>
      <c r="ACL13618" s="60"/>
      <c r="ACM13618" s="60"/>
      <c r="ACN13618" s="60"/>
      <c r="ACO13618" s="60"/>
      <c r="ACP13618" s="60"/>
      <c r="ACQ13618" s="60"/>
      <c r="ACR13618" s="60"/>
      <c r="ACS13618" s="60"/>
      <c r="ACT13618" s="60"/>
      <c r="ACU13618" s="60"/>
      <c r="ACV13618" s="60"/>
      <c r="ACW13618" s="60"/>
      <c r="ACX13618" s="60"/>
      <c r="ACY13618" s="60">
        <v>0.855032505297321</v>
      </c>
      <c r="ACZ13618" s="60"/>
      <c r="ADA13618" s="60"/>
      <c r="ADB13618" s="60"/>
      <c r="ADC13618" s="60"/>
      <c r="ADD13618" s="60"/>
      <c r="ADE13618" s="60"/>
    </row>
    <row r="13619" spans="760:785" x14ac:dyDescent="0.25">
      <c r="ACF13619" s="60"/>
      <c r="ACG13619" s="60"/>
      <c r="ACH13619" s="60"/>
      <c r="ACI13619" s="60"/>
      <c r="ACJ13619" s="60"/>
      <c r="ACK13619" s="60"/>
      <c r="ACL13619" s="60"/>
      <c r="ACM13619" s="60"/>
      <c r="ACN13619" s="60"/>
      <c r="ACO13619" s="60"/>
      <c r="ACP13619" s="60"/>
      <c r="ACQ13619" s="60"/>
      <c r="ACR13619" s="60"/>
      <c r="ACS13619" s="60"/>
      <c r="ACT13619" s="60"/>
      <c r="ACU13619" s="60"/>
      <c r="ACV13619" s="60"/>
      <c r="ACW13619" s="60"/>
      <c r="ACX13619" s="60"/>
      <c r="ACY13619" s="60">
        <v>0.85497456219951096</v>
      </c>
      <c r="ACZ13619" s="60"/>
      <c r="ADA13619" s="60"/>
      <c r="ADB13619" s="60"/>
      <c r="ADC13619" s="60"/>
      <c r="ADD13619" s="60"/>
      <c r="ADE13619" s="60"/>
    </row>
    <row r="13620" spans="760:785" x14ac:dyDescent="0.25">
      <c r="ACF13620" s="60"/>
      <c r="ACG13620" s="60"/>
      <c r="ACH13620" s="60"/>
      <c r="ACI13620" s="60"/>
      <c r="ACJ13620" s="60"/>
      <c r="ACK13620" s="60"/>
      <c r="ACL13620" s="60"/>
      <c r="ACM13620" s="60"/>
      <c r="ACN13620" s="60"/>
      <c r="ACO13620" s="60"/>
      <c r="ACP13620" s="60"/>
      <c r="ACQ13620" s="60"/>
      <c r="ACR13620" s="60"/>
      <c r="ACS13620" s="60"/>
      <c r="ACT13620" s="60"/>
      <c r="ACU13620" s="60"/>
      <c r="ACV13620" s="60"/>
      <c r="ACW13620" s="60"/>
      <c r="ACX13620" s="60"/>
      <c r="ACY13620" s="60">
        <v>0.85493057311314402</v>
      </c>
      <c r="ACZ13620" s="60"/>
      <c r="ADA13620" s="60"/>
      <c r="ADB13620" s="60"/>
      <c r="ADC13620" s="60"/>
      <c r="ADD13620" s="60"/>
      <c r="ADE13620" s="60"/>
    </row>
    <row r="13621" spans="760:785" x14ac:dyDescent="0.25">
      <c r="ACF13621" s="60"/>
      <c r="ACG13621" s="60"/>
      <c r="ACH13621" s="60"/>
      <c r="ACI13621" s="60"/>
      <c r="ACJ13621" s="60"/>
      <c r="ACK13621" s="60"/>
      <c r="ACL13621" s="60"/>
      <c r="ACM13621" s="60"/>
      <c r="ACN13621" s="60"/>
      <c r="ACO13621" s="60"/>
      <c r="ACP13621" s="60"/>
      <c r="ACQ13621" s="60"/>
      <c r="ACR13621" s="60"/>
      <c r="ACS13621" s="60"/>
      <c r="ACT13621" s="60"/>
      <c r="ACU13621" s="60"/>
      <c r="ACV13621" s="60"/>
      <c r="ACW13621" s="60"/>
      <c r="ACX13621" s="60"/>
      <c r="ACY13621" s="60">
        <v>0.85492910877002704</v>
      </c>
      <c r="ACZ13621" s="60"/>
      <c r="ADA13621" s="60"/>
      <c r="ADB13621" s="60"/>
      <c r="ADC13621" s="60"/>
      <c r="ADD13621" s="60"/>
      <c r="ADE13621" s="60"/>
    </row>
    <row r="13622" spans="760:785" x14ac:dyDescent="0.25">
      <c r="ACF13622" s="60"/>
      <c r="ACG13622" s="60"/>
      <c r="ACH13622" s="60"/>
      <c r="ACI13622" s="60"/>
      <c r="ACJ13622" s="60"/>
      <c r="ACK13622" s="60"/>
      <c r="ACL13622" s="60"/>
      <c r="ACM13622" s="60"/>
      <c r="ACN13622" s="60"/>
      <c r="ACO13622" s="60"/>
      <c r="ACP13622" s="60"/>
      <c r="ACQ13622" s="60"/>
      <c r="ACR13622" s="60"/>
      <c r="ACS13622" s="60"/>
      <c r="ACT13622" s="60"/>
      <c r="ACU13622" s="60"/>
      <c r="ACV13622" s="60"/>
      <c r="ACW13622" s="60"/>
      <c r="ACX13622" s="60"/>
      <c r="ACY13622" s="60">
        <v>0.85472595247877703</v>
      </c>
      <c r="ACZ13622" s="60"/>
      <c r="ADA13622" s="60"/>
      <c r="ADB13622" s="60"/>
      <c r="ADC13622" s="60"/>
      <c r="ADD13622" s="60"/>
      <c r="ADE13622" s="60"/>
    </row>
    <row r="13623" spans="760:785" x14ac:dyDescent="0.25">
      <c r="ACF13623" s="60"/>
      <c r="ACG13623" s="60"/>
      <c r="ACH13623" s="60"/>
      <c r="ACI13623" s="60"/>
      <c r="ACJ13623" s="60"/>
      <c r="ACK13623" s="60"/>
      <c r="ACL13623" s="60"/>
      <c r="ACM13623" s="60"/>
      <c r="ACN13623" s="60"/>
      <c r="ACO13623" s="60"/>
      <c r="ACP13623" s="60"/>
      <c r="ACQ13623" s="60"/>
      <c r="ACR13623" s="60"/>
      <c r="ACS13623" s="60"/>
      <c r="ACT13623" s="60"/>
      <c r="ACU13623" s="60"/>
      <c r="ACV13623" s="60"/>
      <c r="ACW13623" s="60"/>
      <c r="ACX13623" s="60"/>
      <c r="ACY13623" s="60">
        <v>0.85462978659410604</v>
      </c>
      <c r="ACZ13623" s="60"/>
      <c r="ADA13623" s="60"/>
      <c r="ADB13623" s="60"/>
      <c r="ADC13623" s="60"/>
      <c r="ADD13623" s="60"/>
      <c r="ADE13623" s="60"/>
    </row>
    <row r="13624" spans="760:785" x14ac:dyDescent="0.25">
      <c r="ACF13624" s="60"/>
      <c r="ACG13624" s="60"/>
      <c r="ACH13624" s="60"/>
      <c r="ACI13624" s="60"/>
      <c r="ACJ13624" s="60"/>
      <c r="ACK13624" s="60"/>
      <c r="ACL13624" s="60"/>
      <c r="ACM13624" s="60"/>
      <c r="ACN13624" s="60"/>
      <c r="ACO13624" s="60"/>
      <c r="ACP13624" s="60"/>
      <c r="ACQ13624" s="60"/>
      <c r="ACR13624" s="60"/>
      <c r="ACS13624" s="60"/>
      <c r="ACT13624" s="60"/>
      <c r="ACU13624" s="60"/>
      <c r="ACV13624" s="60"/>
      <c r="ACW13624" s="60"/>
      <c r="ACX13624" s="60"/>
      <c r="ACY13624" s="60">
        <v>0.854525692996015</v>
      </c>
      <c r="ACZ13624" s="60"/>
      <c r="ADA13624" s="60"/>
      <c r="ADB13624" s="60"/>
      <c r="ADC13624" s="60"/>
      <c r="ADD13624" s="60"/>
      <c r="ADE13624" s="60"/>
    </row>
    <row r="13625" spans="760:785" x14ac:dyDescent="0.25">
      <c r="ACF13625" s="60"/>
      <c r="ACG13625" s="60"/>
      <c r="ACH13625" s="60"/>
      <c r="ACI13625" s="60"/>
      <c r="ACJ13625" s="60"/>
      <c r="ACK13625" s="60"/>
      <c r="ACL13625" s="60"/>
      <c r="ACM13625" s="60"/>
      <c r="ACN13625" s="60"/>
      <c r="ACO13625" s="60"/>
      <c r="ACP13625" s="60"/>
      <c r="ACQ13625" s="60"/>
      <c r="ACR13625" s="60"/>
      <c r="ACS13625" s="60"/>
      <c r="ACT13625" s="60"/>
      <c r="ACU13625" s="60"/>
      <c r="ACV13625" s="60"/>
      <c r="ACW13625" s="60"/>
      <c r="ACX13625" s="60"/>
      <c r="ACY13625" s="60">
        <v>0.85440117750926203</v>
      </c>
      <c r="ACZ13625" s="60"/>
      <c r="ADA13625" s="60"/>
      <c r="ADB13625" s="60"/>
      <c r="ADC13625" s="60"/>
      <c r="ADD13625" s="60"/>
      <c r="ADE13625" s="60"/>
    </row>
    <row r="13626" spans="760:785" x14ac:dyDescent="0.25">
      <c r="ACF13626" s="60"/>
      <c r="ACG13626" s="60"/>
      <c r="ACH13626" s="60"/>
      <c r="ACI13626" s="60"/>
      <c r="ACJ13626" s="60"/>
      <c r="ACK13626" s="60"/>
      <c r="ACL13626" s="60"/>
      <c r="ACM13626" s="60"/>
      <c r="ACN13626" s="60"/>
      <c r="ACO13626" s="60"/>
      <c r="ACP13626" s="60"/>
      <c r="ACQ13626" s="60"/>
      <c r="ACR13626" s="60"/>
      <c r="ACS13626" s="60"/>
      <c r="ACT13626" s="60"/>
      <c r="ACU13626" s="60"/>
      <c r="ACV13626" s="60"/>
      <c r="ACW13626" s="60"/>
      <c r="ACX13626" s="60"/>
      <c r="ACY13626" s="60">
        <v>0.85415323682986199</v>
      </c>
      <c r="ACZ13626" s="60"/>
      <c r="ADA13626" s="60"/>
      <c r="ADB13626" s="60"/>
      <c r="ADC13626" s="60"/>
      <c r="ADD13626" s="60"/>
      <c r="ADE13626" s="60"/>
    </row>
    <row r="13627" spans="760:785" x14ac:dyDescent="0.25">
      <c r="ACF13627" s="60"/>
      <c r="ACG13627" s="60"/>
      <c r="ACH13627" s="60"/>
      <c r="ACI13627" s="60"/>
      <c r="ACJ13627" s="60"/>
      <c r="ACK13627" s="60"/>
      <c r="ACL13627" s="60"/>
      <c r="ACM13627" s="60"/>
      <c r="ACN13627" s="60"/>
      <c r="ACO13627" s="60"/>
      <c r="ACP13627" s="60"/>
      <c r="ACQ13627" s="60"/>
      <c r="ACR13627" s="60"/>
      <c r="ACS13627" s="60"/>
      <c r="ACT13627" s="60"/>
      <c r="ACU13627" s="60"/>
      <c r="ACV13627" s="60"/>
      <c r="ACW13627" s="60"/>
      <c r="ACX13627" s="60"/>
      <c r="ACY13627" s="60">
        <v>0.85407134078019198</v>
      </c>
      <c r="ACZ13627" s="60"/>
      <c r="ADA13627" s="60"/>
      <c r="ADB13627" s="60"/>
      <c r="ADC13627" s="60"/>
      <c r="ADD13627" s="60"/>
      <c r="ADE13627" s="60"/>
    </row>
    <row r="13628" spans="760:785" x14ac:dyDescent="0.25">
      <c r="ACF13628" s="60"/>
      <c r="ACG13628" s="60"/>
      <c r="ACH13628" s="60"/>
      <c r="ACI13628" s="60"/>
      <c r="ACJ13628" s="60"/>
      <c r="ACK13628" s="60"/>
      <c r="ACL13628" s="60"/>
      <c r="ACM13628" s="60"/>
      <c r="ACN13628" s="60"/>
      <c r="ACO13628" s="60"/>
      <c r="ACP13628" s="60"/>
      <c r="ACQ13628" s="60"/>
      <c r="ACR13628" s="60"/>
      <c r="ACS13628" s="60"/>
      <c r="ACT13628" s="60"/>
      <c r="ACU13628" s="60"/>
      <c r="ACV13628" s="60"/>
      <c r="ACW13628" s="60"/>
      <c r="ACX13628" s="60"/>
      <c r="ACY13628" s="60">
        <v>0.85406471951525198</v>
      </c>
      <c r="ACZ13628" s="60"/>
      <c r="ADA13628" s="60"/>
      <c r="ADB13628" s="60"/>
      <c r="ADC13628" s="60"/>
      <c r="ADD13628" s="60"/>
      <c r="ADE13628" s="60"/>
    </row>
    <row r="13629" spans="760:785" x14ac:dyDescent="0.25">
      <c r="ACF13629" s="60"/>
      <c r="ACG13629" s="60"/>
      <c r="ACH13629" s="60"/>
      <c r="ACI13629" s="60"/>
      <c r="ACJ13629" s="60"/>
      <c r="ACK13629" s="60"/>
      <c r="ACL13629" s="60"/>
      <c r="ACM13629" s="60"/>
      <c r="ACN13629" s="60"/>
      <c r="ACO13629" s="60"/>
      <c r="ACP13629" s="60"/>
      <c r="ACQ13629" s="60"/>
      <c r="ACR13629" s="60"/>
      <c r="ACS13629" s="60"/>
      <c r="ACT13629" s="60"/>
      <c r="ACU13629" s="60"/>
      <c r="ACV13629" s="60"/>
      <c r="ACW13629" s="60"/>
      <c r="ACX13629" s="60"/>
      <c r="ACY13629" s="60">
        <v>0.85401177368160697</v>
      </c>
      <c r="ACZ13629" s="60"/>
      <c r="ADA13629" s="60"/>
      <c r="ADB13629" s="60"/>
      <c r="ADC13629" s="60"/>
      <c r="ADD13629" s="60"/>
      <c r="ADE13629" s="60"/>
    </row>
    <row r="13630" spans="760:785" x14ac:dyDescent="0.25">
      <c r="ACF13630" s="60"/>
      <c r="ACG13630" s="60"/>
      <c r="ACH13630" s="60"/>
      <c r="ACI13630" s="60"/>
      <c r="ACJ13630" s="60"/>
      <c r="ACK13630" s="60"/>
      <c r="ACL13630" s="60"/>
      <c r="ACM13630" s="60"/>
      <c r="ACN13630" s="60"/>
      <c r="ACO13630" s="60"/>
      <c r="ACP13630" s="60"/>
      <c r="ACQ13630" s="60"/>
      <c r="ACR13630" s="60"/>
      <c r="ACS13630" s="60"/>
      <c r="ACT13630" s="60"/>
      <c r="ACU13630" s="60"/>
      <c r="ACV13630" s="60"/>
      <c r="ACW13630" s="60"/>
      <c r="ACX13630" s="60"/>
      <c r="ACY13630" s="60">
        <v>0.85395360306392298</v>
      </c>
      <c r="ACZ13630" s="60"/>
      <c r="ADA13630" s="60"/>
      <c r="ADB13630" s="60"/>
      <c r="ADC13630" s="60"/>
      <c r="ADD13630" s="60"/>
      <c r="ADE13630" s="60"/>
    </row>
    <row r="13631" spans="760:785" x14ac:dyDescent="0.25">
      <c r="ACF13631" s="60"/>
      <c r="ACG13631" s="60"/>
      <c r="ACH13631" s="60"/>
      <c r="ACI13631" s="60"/>
      <c r="ACJ13631" s="60"/>
      <c r="ACK13631" s="60"/>
      <c r="ACL13631" s="60"/>
      <c r="ACM13631" s="60"/>
      <c r="ACN13631" s="60"/>
      <c r="ACO13631" s="60"/>
      <c r="ACP13631" s="60"/>
      <c r="ACQ13631" s="60"/>
      <c r="ACR13631" s="60"/>
      <c r="ACS13631" s="60"/>
      <c r="ACT13631" s="60"/>
      <c r="ACU13631" s="60"/>
      <c r="ACV13631" s="60"/>
      <c r="ACW13631" s="60"/>
      <c r="ACX13631" s="60"/>
      <c r="ACY13631" s="60">
        <v>0.85382214639427001</v>
      </c>
      <c r="ACZ13631" s="60"/>
      <c r="ADA13631" s="60"/>
      <c r="ADB13631" s="60"/>
      <c r="ADC13631" s="60"/>
      <c r="ADD13631" s="60"/>
      <c r="ADE13631" s="60"/>
    </row>
    <row r="13632" spans="760:785" x14ac:dyDescent="0.25">
      <c r="ACF13632" s="60"/>
      <c r="ACG13632" s="60"/>
      <c r="ACH13632" s="60"/>
      <c r="ACI13632" s="60"/>
      <c r="ACJ13632" s="60"/>
      <c r="ACK13632" s="60"/>
      <c r="ACL13632" s="60"/>
      <c r="ACM13632" s="60"/>
      <c r="ACN13632" s="60"/>
      <c r="ACO13632" s="60"/>
      <c r="ACP13632" s="60"/>
      <c r="ACQ13632" s="60"/>
      <c r="ACR13632" s="60"/>
      <c r="ACS13632" s="60"/>
      <c r="ACT13632" s="60"/>
      <c r="ACU13632" s="60"/>
      <c r="ACV13632" s="60"/>
      <c r="ACW13632" s="60"/>
      <c r="ACX13632" s="60"/>
      <c r="ACY13632" s="60">
        <v>0.853820891936236</v>
      </c>
      <c r="ACZ13632" s="60"/>
      <c r="ADA13632" s="60"/>
      <c r="ADB13632" s="60"/>
      <c r="ADC13632" s="60"/>
      <c r="ADD13632" s="60"/>
      <c r="ADE13632" s="60"/>
    </row>
    <row r="13633" spans="760:785" x14ac:dyDescent="0.25">
      <c r="ACF13633" s="60"/>
      <c r="ACG13633" s="60"/>
      <c r="ACH13633" s="60"/>
      <c r="ACI13633" s="60"/>
      <c r="ACJ13633" s="60"/>
      <c r="ACK13633" s="60"/>
      <c r="ACL13633" s="60"/>
      <c r="ACM13633" s="60"/>
      <c r="ACN13633" s="60"/>
      <c r="ACO13633" s="60"/>
      <c r="ACP13633" s="60"/>
      <c r="ACQ13633" s="60"/>
      <c r="ACR13633" s="60"/>
      <c r="ACS13633" s="60"/>
      <c r="ACT13633" s="60"/>
      <c r="ACU13633" s="60"/>
      <c r="ACV13633" s="60"/>
      <c r="ACW13633" s="60"/>
      <c r="ACX13633" s="60"/>
      <c r="ACY13633" s="60">
        <v>0.85375292787441404</v>
      </c>
      <c r="ACZ13633" s="60"/>
      <c r="ADA13633" s="60"/>
      <c r="ADB13633" s="60"/>
      <c r="ADC13633" s="60"/>
      <c r="ADD13633" s="60"/>
      <c r="ADE13633" s="60"/>
    </row>
    <row r="13634" spans="760:785" x14ac:dyDescent="0.25">
      <c r="ACF13634" s="60"/>
      <c r="ACG13634" s="60"/>
      <c r="ACH13634" s="60"/>
      <c r="ACI13634" s="60"/>
      <c r="ACJ13634" s="60"/>
      <c r="ACK13634" s="60"/>
      <c r="ACL13634" s="60"/>
      <c r="ACM13634" s="60"/>
      <c r="ACN13634" s="60"/>
      <c r="ACO13634" s="60"/>
      <c r="ACP13634" s="60"/>
      <c r="ACQ13634" s="60"/>
      <c r="ACR13634" s="60"/>
      <c r="ACS13634" s="60"/>
      <c r="ACT13634" s="60"/>
      <c r="ACU13634" s="60"/>
      <c r="ACV13634" s="60"/>
      <c r="ACW13634" s="60"/>
      <c r="ACX13634" s="60"/>
      <c r="ACY13634" s="60">
        <v>0.85361850262600103</v>
      </c>
      <c r="ACZ13634" s="60"/>
      <c r="ADA13634" s="60"/>
      <c r="ADB13634" s="60"/>
      <c r="ADC13634" s="60"/>
      <c r="ADD13634" s="60"/>
      <c r="ADE13634" s="60"/>
    </row>
    <row r="13635" spans="760:785" x14ac:dyDescent="0.25">
      <c r="ACF13635" s="60"/>
      <c r="ACG13635" s="60"/>
      <c r="ACH13635" s="60"/>
      <c r="ACI13635" s="60"/>
      <c r="ACJ13635" s="60"/>
      <c r="ACK13635" s="60"/>
      <c r="ACL13635" s="60"/>
      <c r="ACM13635" s="60"/>
      <c r="ACN13635" s="60"/>
      <c r="ACO13635" s="60"/>
      <c r="ACP13635" s="60"/>
      <c r="ACQ13635" s="60"/>
      <c r="ACR13635" s="60"/>
      <c r="ACS13635" s="60"/>
      <c r="ACT13635" s="60"/>
      <c r="ACU13635" s="60"/>
      <c r="ACV13635" s="60"/>
      <c r="ACW13635" s="60"/>
      <c r="ACX13635" s="60"/>
      <c r="ACY13635" s="60">
        <v>0.85353395996185399</v>
      </c>
      <c r="ACZ13635" s="60"/>
      <c r="ADA13635" s="60"/>
      <c r="ADB13635" s="60"/>
      <c r="ADC13635" s="60"/>
      <c r="ADD13635" s="60"/>
      <c r="ADE13635" s="60"/>
    </row>
    <row r="13636" spans="760:785" x14ac:dyDescent="0.25">
      <c r="ACF13636" s="60"/>
      <c r="ACG13636" s="60"/>
      <c r="ACH13636" s="60"/>
      <c r="ACI13636" s="60"/>
      <c r="ACJ13636" s="60"/>
      <c r="ACK13636" s="60"/>
      <c r="ACL13636" s="60"/>
      <c r="ACM13636" s="60"/>
      <c r="ACN13636" s="60"/>
      <c r="ACO13636" s="60"/>
      <c r="ACP13636" s="60"/>
      <c r="ACQ13636" s="60"/>
      <c r="ACR13636" s="60"/>
      <c r="ACS13636" s="60"/>
      <c r="ACT13636" s="60"/>
      <c r="ACU13636" s="60"/>
      <c r="ACV13636" s="60"/>
      <c r="ACW13636" s="60"/>
      <c r="ACX13636" s="60"/>
      <c r="ACY13636" s="60">
        <v>0.85345623025365502</v>
      </c>
      <c r="ACZ13636" s="60"/>
      <c r="ADA13636" s="60"/>
      <c r="ADB13636" s="60"/>
      <c r="ADC13636" s="60"/>
      <c r="ADD13636" s="60"/>
      <c r="ADE13636" s="60"/>
    </row>
    <row r="13637" spans="760:785" x14ac:dyDescent="0.25">
      <c r="ACF13637" s="60"/>
      <c r="ACG13637" s="60"/>
      <c r="ACH13637" s="60"/>
      <c r="ACI13637" s="60"/>
      <c r="ACJ13637" s="60"/>
      <c r="ACK13637" s="60"/>
      <c r="ACL13637" s="60"/>
      <c r="ACM13637" s="60"/>
      <c r="ACN13637" s="60"/>
      <c r="ACO13637" s="60"/>
      <c r="ACP13637" s="60"/>
      <c r="ACQ13637" s="60"/>
      <c r="ACR13637" s="60"/>
      <c r="ACS13637" s="60"/>
      <c r="ACT13637" s="60"/>
      <c r="ACU13637" s="60"/>
      <c r="ACV13637" s="60"/>
      <c r="ACW13637" s="60"/>
      <c r="ACX13637" s="60"/>
      <c r="ACY13637" s="60">
        <v>0.85331420444717099</v>
      </c>
      <c r="ACZ13637" s="60"/>
      <c r="ADA13637" s="60"/>
      <c r="ADB13637" s="60"/>
      <c r="ADC13637" s="60"/>
      <c r="ADD13637" s="60"/>
      <c r="ADE13637" s="60"/>
    </row>
    <row r="13638" spans="760:785" x14ac:dyDescent="0.25">
      <c r="ACF13638" s="60"/>
      <c r="ACG13638" s="60"/>
      <c r="ACH13638" s="60"/>
      <c r="ACI13638" s="60"/>
      <c r="ACJ13638" s="60"/>
      <c r="ACK13638" s="60"/>
      <c r="ACL13638" s="60"/>
      <c r="ACM13638" s="60"/>
      <c r="ACN13638" s="60"/>
      <c r="ACO13638" s="60"/>
      <c r="ACP13638" s="60"/>
      <c r="ACQ13638" s="60"/>
      <c r="ACR13638" s="60"/>
      <c r="ACS13638" s="60"/>
      <c r="ACT13638" s="60"/>
      <c r="ACU13638" s="60"/>
      <c r="ACV13638" s="60"/>
      <c r="ACW13638" s="60"/>
      <c r="ACX13638" s="60"/>
      <c r="ACY13638" s="60">
        <v>0.85329592839906399</v>
      </c>
      <c r="ACZ13638" s="60"/>
      <c r="ADA13638" s="60"/>
      <c r="ADB13638" s="60"/>
      <c r="ADC13638" s="60"/>
      <c r="ADD13638" s="60"/>
      <c r="ADE13638" s="60"/>
    </row>
    <row r="13639" spans="760:785" x14ac:dyDescent="0.25">
      <c r="ACF13639" s="60"/>
      <c r="ACG13639" s="60"/>
      <c r="ACH13639" s="60"/>
      <c r="ACI13639" s="60"/>
      <c r="ACJ13639" s="60"/>
      <c r="ACK13639" s="60"/>
      <c r="ACL13639" s="60"/>
      <c r="ACM13639" s="60"/>
      <c r="ACN13639" s="60"/>
      <c r="ACO13639" s="60"/>
      <c r="ACP13639" s="60"/>
      <c r="ACQ13639" s="60"/>
      <c r="ACR13639" s="60"/>
      <c r="ACS13639" s="60"/>
      <c r="ACT13639" s="60"/>
      <c r="ACU13639" s="60"/>
      <c r="ACV13639" s="60"/>
      <c r="ACW13639" s="60"/>
      <c r="ACX13639" s="60"/>
      <c r="ACY13639" s="60">
        <v>0.85325931714909797</v>
      </c>
      <c r="ACZ13639" s="60"/>
      <c r="ADA13639" s="60"/>
      <c r="ADB13639" s="60"/>
      <c r="ADC13639" s="60"/>
      <c r="ADD13639" s="60"/>
      <c r="ADE13639" s="60"/>
    </row>
    <row r="13640" spans="760:785" x14ac:dyDescent="0.25">
      <c r="ACF13640" s="60"/>
      <c r="ACG13640" s="60"/>
      <c r="ACH13640" s="60"/>
      <c r="ACI13640" s="60"/>
      <c r="ACJ13640" s="60"/>
      <c r="ACK13640" s="60"/>
      <c r="ACL13640" s="60"/>
      <c r="ACM13640" s="60"/>
      <c r="ACN13640" s="60"/>
      <c r="ACO13640" s="60"/>
      <c r="ACP13640" s="60"/>
      <c r="ACQ13640" s="60"/>
      <c r="ACR13640" s="60"/>
      <c r="ACS13640" s="60"/>
      <c r="ACT13640" s="60"/>
      <c r="ACU13640" s="60"/>
      <c r="ACV13640" s="60"/>
      <c r="ACW13640" s="60"/>
      <c r="ACX13640" s="60"/>
      <c r="ACY13640" s="60">
        <v>0.85321836995227096</v>
      </c>
      <c r="ACZ13640" s="60"/>
      <c r="ADA13640" s="60"/>
      <c r="ADB13640" s="60"/>
      <c r="ADC13640" s="60"/>
      <c r="ADD13640" s="60"/>
      <c r="ADE13640" s="60"/>
    </row>
    <row r="13641" spans="760:785" x14ac:dyDescent="0.25">
      <c r="ACF13641" s="60"/>
      <c r="ACG13641" s="60"/>
      <c r="ACH13641" s="60"/>
      <c r="ACI13641" s="60"/>
      <c r="ACJ13641" s="60"/>
      <c r="ACK13641" s="60"/>
      <c r="ACL13641" s="60"/>
      <c r="ACM13641" s="60"/>
      <c r="ACN13641" s="60"/>
      <c r="ACO13641" s="60"/>
      <c r="ACP13641" s="60"/>
      <c r="ACQ13641" s="60"/>
      <c r="ACR13641" s="60"/>
      <c r="ACS13641" s="60"/>
      <c r="ACT13641" s="60"/>
      <c r="ACU13641" s="60"/>
      <c r="ACV13641" s="60"/>
      <c r="ACW13641" s="60"/>
      <c r="ACX13641" s="60"/>
      <c r="ACY13641" s="60">
        <v>0.85316687984297801</v>
      </c>
      <c r="ACZ13641" s="60"/>
      <c r="ADA13641" s="60"/>
      <c r="ADB13641" s="60"/>
      <c r="ADC13641" s="60"/>
      <c r="ADD13641" s="60"/>
      <c r="ADE13641" s="60"/>
    </row>
    <row r="13642" spans="760:785" x14ac:dyDescent="0.25">
      <c r="ACF13642" s="60"/>
      <c r="ACG13642" s="60"/>
      <c r="ACH13642" s="60"/>
      <c r="ACI13642" s="60"/>
      <c r="ACJ13642" s="60"/>
      <c r="ACK13642" s="60"/>
      <c r="ACL13642" s="60"/>
      <c r="ACM13642" s="60"/>
      <c r="ACN13642" s="60"/>
      <c r="ACO13642" s="60"/>
      <c r="ACP13642" s="60"/>
      <c r="ACQ13642" s="60"/>
      <c r="ACR13642" s="60"/>
      <c r="ACS13642" s="60"/>
      <c r="ACT13642" s="60"/>
      <c r="ACU13642" s="60"/>
      <c r="ACV13642" s="60"/>
      <c r="ACW13642" s="60"/>
      <c r="ACX13642" s="60"/>
      <c r="ACY13642" s="60">
        <v>0.85316017958912105</v>
      </c>
      <c r="ACZ13642" s="60"/>
      <c r="ADA13642" s="60"/>
      <c r="ADB13642" s="60"/>
      <c r="ADC13642" s="60"/>
      <c r="ADD13642" s="60"/>
      <c r="ADE13642" s="60"/>
    </row>
    <row r="13643" spans="760:785" x14ac:dyDescent="0.25">
      <c r="ACF13643" s="60"/>
      <c r="ACG13643" s="60"/>
      <c r="ACH13643" s="60"/>
      <c r="ACI13643" s="60"/>
      <c r="ACJ13643" s="60"/>
      <c r="ACK13643" s="60"/>
      <c r="ACL13643" s="60"/>
      <c r="ACM13643" s="60"/>
      <c r="ACN13643" s="60"/>
      <c r="ACO13643" s="60"/>
      <c r="ACP13643" s="60"/>
      <c r="ACQ13643" s="60"/>
      <c r="ACR13643" s="60"/>
      <c r="ACS13643" s="60"/>
      <c r="ACT13643" s="60"/>
      <c r="ACU13643" s="60"/>
      <c r="ACV13643" s="60"/>
      <c r="ACW13643" s="60"/>
      <c r="ACX13643" s="60"/>
      <c r="ACY13643" s="60">
        <v>0.85315765134291499</v>
      </c>
      <c r="ACZ13643" s="60"/>
      <c r="ADA13643" s="60"/>
      <c r="ADB13643" s="60"/>
      <c r="ADC13643" s="60"/>
      <c r="ADD13643" s="60"/>
      <c r="ADE13643" s="60"/>
    </row>
    <row r="13644" spans="760:785" x14ac:dyDescent="0.25">
      <c r="ACF13644" s="60"/>
      <c r="ACG13644" s="60"/>
      <c r="ACH13644" s="60"/>
      <c r="ACI13644" s="60"/>
      <c r="ACJ13644" s="60"/>
      <c r="ACK13644" s="60"/>
      <c r="ACL13644" s="60"/>
      <c r="ACM13644" s="60"/>
      <c r="ACN13644" s="60"/>
      <c r="ACO13644" s="60"/>
      <c r="ACP13644" s="60"/>
      <c r="ACQ13644" s="60"/>
      <c r="ACR13644" s="60"/>
      <c r="ACS13644" s="60"/>
      <c r="ACT13644" s="60"/>
      <c r="ACU13644" s="60"/>
      <c r="ACV13644" s="60"/>
      <c r="ACW13644" s="60"/>
      <c r="ACX13644" s="60"/>
      <c r="ACY13644" s="60">
        <v>0.853135288260087</v>
      </c>
      <c r="ACZ13644" s="60"/>
      <c r="ADA13644" s="60"/>
      <c r="ADB13644" s="60"/>
      <c r="ADC13644" s="60"/>
      <c r="ADD13644" s="60"/>
      <c r="ADE13644" s="60"/>
    </row>
    <row r="13645" spans="760:785" x14ac:dyDescent="0.25">
      <c r="ACF13645" s="60"/>
      <c r="ACG13645" s="60"/>
      <c r="ACH13645" s="60"/>
      <c r="ACI13645" s="60"/>
      <c r="ACJ13645" s="60"/>
      <c r="ACK13645" s="60"/>
      <c r="ACL13645" s="60"/>
      <c r="ACM13645" s="60"/>
      <c r="ACN13645" s="60"/>
      <c r="ACO13645" s="60"/>
      <c r="ACP13645" s="60"/>
      <c r="ACQ13645" s="60"/>
      <c r="ACR13645" s="60"/>
      <c r="ACS13645" s="60"/>
      <c r="ACT13645" s="60"/>
      <c r="ACU13645" s="60"/>
      <c r="ACV13645" s="60"/>
      <c r="ACW13645" s="60"/>
      <c r="ACX13645" s="60"/>
      <c r="ACY13645" s="60">
        <v>0.85311884271263905</v>
      </c>
      <c r="ACZ13645" s="60"/>
      <c r="ADA13645" s="60"/>
      <c r="ADB13645" s="60"/>
      <c r="ADC13645" s="60"/>
      <c r="ADD13645" s="60"/>
      <c r="ADE13645" s="60"/>
    </row>
    <row r="13646" spans="760:785" x14ac:dyDescent="0.25">
      <c r="ACF13646" s="60"/>
      <c r="ACG13646" s="60"/>
      <c r="ACH13646" s="60"/>
      <c r="ACI13646" s="60"/>
      <c r="ACJ13646" s="60"/>
      <c r="ACK13646" s="60"/>
      <c r="ACL13646" s="60"/>
      <c r="ACM13646" s="60"/>
      <c r="ACN13646" s="60"/>
      <c r="ACO13646" s="60"/>
      <c r="ACP13646" s="60"/>
      <c r="ACQ13646" s="60"/>
      <c r="ACR13646" s="60"/>
      <c r="ACS13646" s="60"/>
      <c r="ACT13646" s="60"/>
      <c r="ACU13646" s="60"/>
      <c r="ACV13646" s="60"/>
      <c r="ACW13646" s="60"/>
      <c r="ACX13646" s="60"/>
      <c r="ACY13646" s="60">
        <v>0.853115668339686</v>
      </c>
      <c r="ACZ13646" s="60"/>
      <c r="ADA13646" s="60"/>
      <c r="ADB13646" s="60"/>
      <c r="ADC13646" s="60"/>
      <c r="ADD13646" s="60"/>
      <c r="ADE13646" s="60"/>
    </row>
    <row r="13647" spans="760:785" x14ac:dyDescent="0.25">
      <c r="ACF13647" s="60"/>
      <c r="ACG13647" s="60"/>
      <c r="ACH13647" s="60"/>
      <c r="ACI13647" s="60"/>
      <c r="ACJ13647" s="60"/>
      <c r="ACK13647" s="60"/>
      <c r="ACL13647" s="60"/>
      <c r="ACM13647" s="60"/>
      <c r="ACN13647" s="60"/>
      <c r="ACO13647" s="60"/>
      <c r="ACP13647" s="60"/>
      <c r="ACQ13647" s="60"/>
      <c r="ACR13647" s="60"/>
      <c r="ACS13647" s="60"/>
      <c r="ACT13647" s="60"/>
      <c r="ACU13647" s="60"/>
      <c r="ACV13647" s="60"/>
      <c r="ACW13647" s="60"/>
      <c r="ACX13647" s="60"/>
      <c r="ACY13647" s="60">
        <v>0.85310933343608897</v>
      </c>
      <c r="ACZ13647" s="60"/>
      <c r="ADA13647" s="60"/>
      <c r="ADB13647" s="60"/>
      <c r="ADC13647" s="60"/>
      <c r="ADD13647" s="60"/>
      <c r="ADE13647" s="60"/>
    </row>
    <row r="13648" spans="760:785" x14ac:dyDescent="0.25">
      <c r="ACF13648" s="60"/>
      <c r="ACG13648" s="60"/>
      <c r="ACH13648" s="60"/>
      <c r="ACI13648" s="60"/>
      <c r="ACJ13648" s="60"/>
      <c r="ACK13648" s="60"/>
      <c r="ACL13648" s="60"/>
      <c r="ACM13648" s="60"/>
      <c r="ACN13648" s="60"/>
      <c r="ACO13648" s="60"/>
      <c r="ACP13648" s="60"/>
      <c r="ACQ13648" s="60"/>
      <c r="ACR13648" s="60"/>
      <c r="ACS13648" s="60"/>
      <c r="ACT13648" s="60"/>
      <c r="ACU13648" s="60"/>
      <c r="ACV13648" s="60"/>
      <c r="ACW13648" s="60"/>
      <c r="ACX13648" s="60"/>
      <c r="ACY13648" s="60">
        <v>0.85304508298269899</v>
      </c>
      <c r="ACZ13648" s="60"/>
      <c r="ADA13648" s="60"/>
      <c r="ADB13648" s="60"/>
      <c r="ADC13648" s="60"/>
      <c r="ADD13648" s="60"/>
      <c r="ADE13648" s="60"/>
    </row>
    <row r="13649" spans="760:785" x14ac:dyDescent="0.25">
      <c r="ACF13649" s="60"/>
      <c r="ACG13649" s="60"/>
      <c r="ACH13649" s="60"/>
      <c r="ACI13649" s="60"/>
      <c r="ACJ13649" s="60"/>
      <c r="ACK13649" s="60"/>
      <c r="ACL13649" s="60"/>
      <c r="ACM13649" s="60"/>
      <c r="ACN13649" s="60"/>
      <c r="ACO13649" s="60"/>
      <c r="ACP13649" s="60"/>
      <c r="ACQ13649" s="60"/>
      <c r="ACR13649" s="60"/>
      <c r="ACS13649" s="60"/>
      <c r="ACT13649" s="60"/>
      <c r="ACU13649" s="60"/>
      <c r="ACV13649" s="60"/>
      <c r="ACW13649" s="60"/>
      <c r="ACX13649" s="60"/>
      <c r="ACY13649" s="60">
        <v>0.85303085291178105</v>
      </c>
      <c r="ACZ13649" s="60"/>
      <c r="ADA13649" s="60"/>
      <c r="ADB13649" s="60"/>
      <c r="ADC13649" s="60"/>
      <c r="ADD13649" s="60"/>
      <c r="ADE13649" s="60"/>
    </row>
    <row r="13650" spans="760:785" x14ac:dyDescent="0.25">
      <c r="ACF13650" s="60"/>
      <c r="ACG13650" s="60"/>
      <c r="ACH13650" s="60"/>
      <c r="ACI13650" s="60"/>
      <c r="ACJ13650" s="60"/>
      <c r="ACK13650" s="60"/>
      <c r="ACL13650" s="60"/>
      <c r="ACM13650" s="60"/>
      <c r="ACN13650" s="60"/>
      <c r="ACO13650" s="60"/>
      <c r="ACP13650" s="60"/>
      <c r="ACQ13650" s="60"/>
      <c r="ACR13650" s="60"/>
      <c r="ACS13650" s="60"/>
      <c r="ACT13650" s="60"/>
      <c r="ACU13650" s="60"/>
      <c r="ACV13650" s="60"/>
      <c r="ACW13650" s="60"/>
      <c r="ACX13650" s="60"/>
      <c r="ACY13650" s="60">
        <v>0.85297816772975599</v>
      </c>
      <c r="ACZ13650" s="60"/>
      <c r="ADA13650" s="60"/>
      <c r="ADB13650" s="60"/>
      <c r="ADC13650" s="60"/>
      <c r="ADD13650" s="60"/>
      <c r="ADE13650" s="60"/>
    </row>
    <row r="13651" spans="760:785" x14ac:dyDescent="0.25">
      <c r="ACF13651" s="60"/>
      <c r="ACG13651" s="60"/>
      <c r="ACH13651" s="60"/>
      <c r="ACI13651" s="60"/>
      <c r="ACJ13651" s="60"/>
      <c r="ACK13651" s="60"/>
      <c r="ACL13651" s="60"/>
      <c r="ACM13651" s="60"/>
      <c r="ACN13651" s="60"/>
      <c r="ACO13651" s="60"/>
      <c r="ACP13651" s="60"/>
      <c r="ACQ13651" s="60"/>
      <c r="ACR13651" s="60"/>
      <c r="ACS13651" s="60"/>
      <c r="ACT13651" s="60"/>
      <c r="ACU13651" s="60"/>
      <c r="ACV13651" s="60"/>
      <c r="ACW13651" s="60"/>
      <c r="ACX13651" s="60"/>
      <c r="ACY13651" s="60">
        <v>0.85231814684553098</v>
      </c>
      <c r="ACZ13651" s="60"/>
      <c r="ADA13651" s="60"/>
      <c r="ADB13651" s="60"/>
      <c r="ADC13651" s="60"/>
      <c r="ADD13651" s="60"/>
      <c r="ADE13651" s="60"/>
    </row>
    <row r="13652" spans="760:785" x14ac:dyDescent="0.25">
      <c r="ACF13652" s="60"/>
      <c r="ACG13652" s="60"/>
      <c r="ACH13652" s="60"/>
      <c r="ACI13652" s="60"/>
      <c r="ACJ13652" s="60"/>
      <c r="ACK13652" s="60"/>
      <c r="ACL13652" s="60"/>
      <c r="ACM13652" s="60"/>
      <c r="ACN13652" s="60"/>
      <c r="ACO13652" s="60"/>
      <c r="ACP13652" s="60"/>
      <c r="ACQ13652" s="60"/>
      <c r="ACR13652" s="60"/>
      <c r="ACS13652" s="60"/>
      <c r="ACT13652" s="60"/>
      <c r="ACU13652" s="60"/>
      <c r="ACV13652" s="60"/>
      <c r="ACW13652" s="60"/>
      <c r="ACX13652" s="60"/>
      <c r="ACY13652" s="60">
        <v>0.85231788911336803</v>
      </c>
      <c r="ACZ13652" s="60"/>
      <c r="ADA13652" s="60"/>
      <c r="ADB13652" s="60"/>
      <c r="ADC13652" s="60"/>
      <c r="ADD13652" s="60"/>
      <c r="ADE13652" s="60"/>
    </row>
    <row r="13653" spans="760:785" x14ac:dyDescent="0.25">
      <c r="ACF13653" s="60"/>
      <c r="ACG13653" s="60"/>
      <c r="ACH13653" s="60"/>
      <c r="ACI13653" s="60"/>
      <c r="ACJ13653" s="60"/>
      <c r="ACK13653" s="60"/>
      <c r="ACL13653" s="60"/>
      <c r="ACM13653" s="60"/>
      <c r="ACN13653" s="60"/>
      <c r="ACO13653" s="60"/>
      <c r="ACP13653" s="60"/>
      <c r="ACQ13653" s="60"/>
      <c r="ACR13653" s="60"/>
      <c r="ACS13653" s="60"/>
      <c r="ACT13653" s="60"/>
      <c r="ACU13653" s="60"/>
      <c r="ACV13653" s="60"/>
      <c r="ACW13653" s="60"/>
      <c r="ACX13653" s="60"/>
      <c r="ACY13653" s="60">
        <v>0.85224325141739099</v>
      </c>
      <c r="ACZ13653" s="60"/>
      <c r="ADA13653" s="60"/>
      <c r="ADB13653" s="60"/>
      <c r="ADC13653" s="60"/>
      <c r="ADD13653" s="60"/>
      <c r="ADE13653" s="60"/>
    </row>
    <row r="13654" spans="760:785" x14ac:dyDescent="0.25">
      <c r="ACF13654" s="60"/>
      <c r="ACG13654" s="60"/>
      <c r="ACH13654" s="60"/>
      <c r="ACI13654" s="60"/>
      <c r="ACJ13654" s="60"/>
      <c r="ACK13654" s="60"/>
      <c r="ACL13654" s="60"/>
      <c r="ACM13654" s="60"/>
      <c r="ACN13654" s="60"/>
      <c r="ACO13654" s="60"/>
      <c r="ACP13654" s="60"/>
      <c r="ACQ13654" s="60"/>
      <c r="ACR13654" s="60"/>
      <c r="ACS13654" s="60"/>
      <c r="ACT13654" s="60"/>
      <c r="ACU13654" s="60"/>
      <c r="ACV13654" s="60"/>
      <c r="ACW13654" s="60"/>
      <c r="ACX13654" s="60"/>
      <c r="ACY13654" s="60">
        <v>0.85203498816851897</v>
      </c>
      <c r="ACZ13654" s="60"/>
      <c r="ADA13654" s="60"/>
      <c r="ADB13654" s="60"/>
      <c r="ADC13654" s="60"/>
      <c r="ADD13654" s="60"/>
      <c r="ADE13654" s="60"/>
    </row>
    <row r="13655" spans="760:785" x14ac:dyDescent="0.25">
      <c r="ACF13655" s="60"/>
      <c r="ACG13655" s="60"/>
      <c r="ACH13655" s="60"/>
      <c r="ACI13655" s="60"/>
      <c r="ACJ13655" s="60"/>
      <c r="ACK13655" s="60"/>
      <c r="ACL13655" s="60"/>
      <c r="ACM13655" s="60"/>
      <c r="ACN13655" s="60"/>
      <c r="ACO13655" s="60"/>
      <c r="ACP13655" s="60"/>
      <c r="ACQ13655" s="60"/>
      <c r="ACR13655" s="60"/>
      <c r="ACS13655" s="60"/>
      <c r="ACT13655" s="60"/>
      <c r="ACU13655" s="60"/>
      <c r="ACV13655" s="60"/>
      <c r="ACW13655" s="60"/>
      <c r="ACX13655" s="60"/>
      <c r="ACY13655" s="60">
        <v>0.85202711803921505</v>
      </c>
      <c r="ACZ13655" s="60"/>
      <c r="ADA13655" s="60"/>
      <c r="ADB13655" s="60"/>
      <c r="ADC13655" s="60"/>
      <c r="ADD13655" s="60"/>
      <c r="ADE13655" s="60"/>
    </row>
    <row r="13656" spans="760:785" x14ac:dyDescent="0.25">
      <c r="ACF13656" s="60"/>
      <c r="ACG13656" s="60"/>
      <c r="ACH13656" s="60"/>
      <c r="ACI13656" s="60"/>
      <c r="ACJ13656" s="60"/>
      <c r="ACK13656" s="60"/>
      <c r="ACL13656" s="60"/>
      <c r="ACM13656" s="60"/>
      <c r="ACN13656" s="60"/>
      <c r="ACO13656" s="60"/>
      <c r="ACP13656" s="60"/>
      <c r="ACQ13656" s="60"/>
      <c r="ACR13656" s="60"/>
      <c r="ACS13656" s="60"/>
      <c r="ACT13656" s="60"/>
      <c r="ACU13656" s="60"/>
      <c r="ACV13656" s="60"/>
      <c r="ACW13656" s="60"/>
      <c r="ACX13656" s="60"/>
      <c r="ACY13656" s="60">
        <v>0.85193638215841005</v>
      </c>
      <c r="ACZ13656" s="60"/>
      <c r="ADA13656" s="60"/>
      <c r="ADB13656" s="60"/>
      <c r="ADC13656" s="60"/>
      <c r="ADD13656" s="60"/>
      <c r="ADE13656" s="60"/>
    </row>
    <row r="13657" spans="760:785" x14ac:dyDescent="0.25">
      <c r="ACF13657" s="60"/>
      <c r="ACG13657" s="60"/>
      <c r="ACH13657" s="60"/>
      <c r="ACI13657" s="60"/>
      <c r="ACJ13657" s="60"/>
      <c r="ACK13657" s="60"/>
      <c r="ACL13657" s="60"/>
      <c r="ACM13657" s="60"/>
      <c r="ACN13657" s="60"/>
      <c r="ACO13657" s="60"/>
      <c r="ACP13657" s="60"/>
      <c r="ACQ13657" s="60"/>
      <c r="ACR13657" s="60"/>
      <c r="ACS13657" s="60"/>
      <c r="ACT13657" s="60"/>
      <c r="ACU13657" s="60"/>
      <c r="ACV13657" s="60"/>
      <c r="ACW13657" s="60"/>
      <c r="ACX13657" s="60"/>
      <c r="ACY13657" s="60">
        <v>0.85176226133183197</v>
      </c>
      <c r="ACZ13657" s="60"/>
      <c r="ADA13657" s="60"/>
      <c r="ADB13657" s="60"/>
      <c r="ADC13657" s="60"/>
      <c r="ADD13657" s="60"/>
      <c r="ADE13657" s="60"/>
    </row>
    <row r="13658" spans="760:785" x14ac:dyDescent="0.25">
      <c r="ACF13658" s="60"/>
      <c r="ACG13658" s="60"/>
      <c r="ACH13658" s="60"/>
      <c r="ACI13658" s="60"/>
      <c r="ACJ13658" s="60"/>
      <c r="ACK13658" s="60"/>
      <c r="ACL13658" s="60"/>
      <c r="ACM13658" s="60"/>
      <c r="ACN13658" s="60"/>
      <c r="ACO13658" s="60"/>
      <c r="ACP13658" s="60"/>
      <c r="ACQ13658" s="60"/>
      <c r="ACR13658" s="60"/>
      <c r="ACS13658" s="60"/>
      <c r="ACT13658" s="60"/>
      <c r="ACU13658" s="60"/>
      <c r="ACV13658" s="60"/>
      <c r="ACW13658" s="60"/>
      <c r="ACX13658" s="60"/>
      <c r="ACY13658" s="60">
        <v>0.85174733587566598</v>
      </c>
      <c r="ACZ13658" s="60"/>
      <c r="ADA13658" s="60"/>
      <c r="ADB13658" s="60"/>
      <c r="ADC13658" s="60"/>
      <c r="ADD13658" s="60"/>
      <c r="ADE13658" s="60"/>
    </row>
    <row r="13659" spans="760:785" x14ac:dyDescent="0.25">
      <c r="ACF13659" s="60"/>
      <c r="ACG13659" s="60"/>
      <c r="ACH13659" s="60"/>
      <c r="ACI13659" s="60"/>
      <c r="ACJ13659" s="60"/>
      <c r="ACK13659" s="60"/>
      <c r="ACL13659" s="60"/>
      <c r="ACM13659" s="60"/>
      <c r="ACN13659" s="60"/>
      <c r="ACO13659" s="60"/>
      <c r="ACP13659" s="60"/>
      <c r="ACQ13659" s="60"/>
      <c r="ACR13659" s="60"/>
      <c r="ACS13659" s="60"/>
      <c r="ACT13659" s="60"/>
      <c r="ACU13659" s="60"/>
      <c r="ACV13659" s="60"/>
      <c r="ACW13659" s="60"/>
      <c r="ACX13659" s="60"/>
      <c r="ACY13659" s="60">
        <v>0.85171414729439998</v>
      </c>
      <c r="ACZ13659" s="60"/>
      <c r="ADA13659" s="60"/>
      <c r="ADB13659" s="60"/>
      <c r="ADC13659" s="60"/>
      <c r="ADD13659" s="60"/>
      <c r="ADE13659" s="60"/>
    </row>
    <row r="13660" spans="760:785" x14ac:dyDescent="0.25">
      <c r="ACF13660" s="60"/>
      <c r="ACG13660" s="60"/>
      <c r="ACH13660" s="60"/>
      <c r="ACI13660" s="60"/>
      <c r="ACJ13660" s="60"/>
      <c r="ACK13660" s="60"/>
      <c r="ACL13660" s="60"/>
      <c r="ACM13660" s="60"/>
      <c r="ACN13660" s="60"/>
      <c r="ACO13660" s="60"/>
      <c r="ACP13660" s="60"/>
      <c r="ACQ13660" s="60"/>
      <c r="ACR13660" s="60"/>
      <c r="ACS13660" s="60"/>
      <c r="ACT13660" s="60"/>
      <c r="ACU13660" s="60"/>
      <c r="ACV13660" s="60"/>
      <c r="ACW13660" s="60"/>
      <c r="ACX13660" s="60"/>
      <c r="ACY13660" s="60">
        <v>0.85162191725237602</v>
      </c>
      <c r="ACZ13660" s="60"/>
      <c r="ADA13660" s="60"/>
      <c r="ADB13660" s="60"/>
      <c r="ADC13660" s="60"/>
      <c r="ADD13660" s="60"/>
      <c r="ADE13660" s="60"/>
    </row>
    <row r="13661" spans="760:785" x14ac:dyDescent="0.25">
      <c r="ACF13661" s="60"/>
      <c r="ACG13661" s="60"/>
      <c r="ACH13661" s="60"/>
      <c r="ACI13661" s="60"/>
      <c r="ACJ13661" s="60"/>
      <c r="ACK13661" s="60"/>
      <c r="ACL13661" s="60"/>
      <c r="ACM13661" s="60"/>
      <c r="ACN13661" s="60"/>
      <c r="ACO13661" s="60"/>
      <c r="ACP13661" s="60"/>
      <c r="ACQ13661" s="60"/>
      <c r="ACR13661" s="60"/>
      <c r="ACS13661" s="60"/>
      <c r="ACT13661" s="60"/>
      <c r="ACU13661" s="60"/>
      <c r="ACV13661" s="60"/>
      <c r="ACW13661" s="60"/>
      <c r="ACX13661" s="60"/>
      <c r="ACY13661" s="60">
        <v>0.85154721342983897</v>
      </c>
      <c r="ACZ13661" s="60"/>
      <c r="ADA13661" s="60"/>
      <c r="ADB13661" s="60"/>
      <c r="ADC13661" s="60"/>
      <c r="ADD13661" s="60"/>
      <c r="ADE13661" s="60"/>
    </row>
    <row r="13662" spans="760:785" x14ac:dyDescent="0.25">
      <c r="ACF13662" s="60"/>
      <c r="ACG13662" s="60"/>
      <c r="ACH13662" s="60"/>
      <c r="ACI13662" s="60"/>
      <c r="ACJ13662" s="60"/>
      <c r="ACK13662" s="60"/>
      <c r="ACL13662" s="60"/>
      <c r="ACM13662" s="60"/>
      <c r="ACN13662" s="60"/>
      <c r="ACO13662" s="60"/>
      <c r="ACP13662" s="60"/>
      <c r="ACQ13662" s="60"/>
      <c r="ACR13662" s="60"/>
      <c r="ACS13662" s="60"/>
      <c r="ACT13662" s="60"/>
      <c r="ACU13662" s="60"/>
      <c r="ACV13662" s="60"/>
      <c r="ACW13662" s="60"/>
      <c r="ACX13662" s="60"/>
      <c r="ACY13662" s="60">
        <v>0.85154062451872004</v>
      </c>
      <c r="ACZ13662" s="60"/>
      <c r="ADA13662" s="60"/>
      <c r="ADB13662" s="60"/>
      <c r="ADC13662" s="60"/>
      <c r="ADD13662" s="60"/>
      <c r="ADE13662" s="60"/>
    </row>
    <row r="13663" spans="760:785" x14ac:dyDescent="0.25">
      <c r="ACF13663" s="60"/>
      <c r="ACG13663" s="60"/>
      <c r="ACH13663" s="60"/>
      <c r="ACI13663" s="60"/>
      <c r="ACJ13663" s="60"/>
      <c r="ACK13663" s="60"/>
      <c r="ACL13663" s="60"/>
      <c r="ACM13663" s="60"/>
      <c r="ACN13663" s="60"/>
      <c r="ACO13663" s="60"/>
      <c r="ACP13663" s="60"/>
      <c r="ACQ13663" s="60"/>
      <c r="ACR13663" s="60"/>
      <c r="ACS13663" s="60"/>
      <c r="ACT13663" s="60"/>
      <c r="ACU13663" s="60"/>
      <c r="ACV13663" s="60"/>
      <c r="ACW13663" s="60"/>
      <c r="ACX13663" s="60"/>
      <c r="ACY13663" s="60">
        <v>0.85150537771019996</v>
      </c>
      <c r="ACZ13663" s="60"/>
      <c r="ADA13663" s="60"/>
      <c r="ADB13663" s="60"/>
      <c r="ADC13663" s="60"/>
      <c r="ADD13663" s="60"/>
      <c r="ADE13663" s="60"/>
    </row>
    <row r="13664" spans="760:785" x14ac:dyDescent="0.25">
      <c r="ACF13664" s="60"/>
      <c r="ACG13664" s="60"/>
      <c r="ACH13664" s="60"/>
      <c r="ACI13664" s="60"/>
      <c r="ACJ13664" s="60"/>
      <c r="ACK13664" s="60"/>
      <c r="ACL13664" s="60"/>
      <c r="ACM13664" s="60"/>
      <c r="ACN13664" s="60"/>
      <c r="ACO13664" s="60"/>
      <c r="ACP13664" s="60"/>
      <c r="ACQ13664" s="60"/>
      <c r="ACR13664" s="60"/>
      <c r="ACS13664" s="60"/>
      <c r="ACT13664" s="60"/>
      <c r="ACU13664" s="60"/>
      <c r="ACV13664" s="60"/>
      <c r="ACW13664" s="60"/>
      <c r="ACX13664" s="60"/>
      <c r="ACY13664" s="60">
        <v>0.85149892571358499</v>
      </c>
      <c r="ACZ13664" s="60"/>
      <c r="ADA13664" s="60"/>
      <c r="ADB13664" s="60"/>
      <c r="ADC13664" s="60"/>
      <c r="ADD13664" s="60"/>
      <c r="ADE13664" s="60"/>
    </row>
    <row r="13665" spans="760:785" x14ac:dyDescent="0.25">
      <c r="ACF13665" s="60"/>
      <c r="ACG13665" s="60"/>
      <c r="ACH13665" s="60"/>
      <c r="ACI13665" s="60"/>
      <c r="ACJ13665" s="60"/>
      <c r="ACK13665" s="60"/>
      <c r="ACL13665" s="60"/>
      <c r="ACM13665" s="60"/>
      <c r="ACN13665" s="60"/>
      <c r="ACO13665" s="60"/>
      <c r="ACP13665" s="60"/>
      <c r="ACQ13665" s="60"/>
      <c r="ACR13665" s="60"/>
      <c r="ACS13665" s="60"/>
      <c r="ACT13665" s="60"/>
      <c r="ACU13665" s="60"/>
      <c r="ACV13665" s="60"/>
      <c r="ACW13665" s="60"/>
      <c r="ACX13665" s="60"/>
      <c r="ACY13665" s="60">
        <v>0.85143597568594898</v>
      </c>
      <c r="ACZ13665" s="60"/>
      <c r="ADA13665" s="60"/>
      <c r="ADB13665" s="60"/>
      <c r="ADC13665" s="60"/>
      <c r="ADD13665" s="60"/>
      <c r="ADE13665" s="60"/>
    </row>
    <row r="13666" spans="760:785" x14ac:dyDescent="0.25">
      <c r="ACF13666" s="60"/>
      <c r="ACG13666" s="60"/>
      <c r="ACH13666" s="60"/>
      <c r="ACI13666" s="60"/>
      <c r="ACJ13666" s="60"/>
      <c r="ACK13666" s="60"/>
      <c r="ACL13666" s="60"/>
      <c r="ACM13666" s="60"/>
      <c r="ACN13666" s="60"/>
      <c r="ACO13666" s="60"/>
      <c r="ACP13666" s="60"/>
      <c r="ACQ13666" s="60"/>
      <c r="ACR13666" s="60"/>
      <c r="ACS13666" s="60"/>
      <c r="ACT13666" s="60"/>
      <c r="ACU13666" s="60"/>
      <c r="ACV13666" s="60"/>
      <c r="ACW13666" s="60"/>
      <c r="ACX13666" s="60"/>
      <c r="ACY13666" s="60">
        <v>0.85141367247760602</v>
      </c>
      <c r="ACZ13666" s="60"/>
      <c r="ADA13666" s="60"/>
      <c r="ADB13666" s="60"/>
      <c r="ADC13666" s="60"/>
      <c r="ADD13666" s="60"/>
      <c r="ADE13666" s="60"/>
    </row>
    <row r="13667" spans="760:785" x14ac:dyDescent="0.25">
      <c r="ACF13667" s="60"/>
      <c r="ACG13667" s="60"/>
      <c r="ACH13667" s="60"/>
      <c r="ACI13667" s="60"/>
      <c r="ACJ13667" s="60"/>
      <c r="ACK13667" s="60"/>
      <c r="ACL13667" s="60"/>
      <c r="ACM13667" s="60"/>
      <c r="ACN13667" s="60"/>
      <c r="ACO13667" s="60"/>
      <c r="ACP13667" s="60"/>
      <c r="ACQ13667" s="60"/>
      <c r="ACR13667" s="60"/>
      <c r="ACS13667" s="60"/>
      <c r="ACT13667" s="60"/>
      <c r="ACU13667" s="60"/>
      <c r="ACV13667" s="60"/>
      <c r="ACW13667" s="60"/>
      <c r="ACX13667" s="60"/>
      <c r="ACY13667" s="60">
        <v>0.85141056566769402</v>
      </c>
      <c r="ACZ13667" s="60"/>
      <c r="ADA13667" s="60"/>
      <c r="ADB13667" s="60"/>
      <c r="ADC13667" s="60"/>
      <c r="ADD13667" s="60"/>
      <c r="ADE13667" s="60"/>
    </row>
    <row r="13668" spans="760:785" x14ac:dyDescent="0.25">
      <c r="ACF13668" s="60"/>
      <c r="ACG13668" s="60"/>
      <c r="ACH13668" s="60"/>
      <c r="ACI13668" s="60"/>
      <c r="ACJ13668" s="60"/>
      <c r="ACK13668" s="60"/>
      <c r="ACL13668" s="60"/>
      <c r="ACM13668" s="60"/>
      <c r="ACN13668" s="60"/>
      <c r="ACO13668" s="60"/>
      <c r="ACP13668" s="60"/>
      <c r="ACQ13668" s="60"/>
      <c r="ACR13668" s="60"/>
      <c r="ACS13668" s="60"/>
      <c r="ACT13668" s="60"/>
      <c r="ACU13668" s="60"/>
      <c r="ACV13668" s="60"/>
      <c r="ACW13668" s="60"/>
      <c r="ACX13668" s="60"/>
      <c r="ACY13668" s="60">
        <v>0.85138789522707004</v>
      </c>
      <c r="ACZ13668" s="60"/>
      <c r="ADA13668" s="60"/>
      <c r="ADB13668" s="60"/>
      <c r="ADC13668" s="60"/>
      <c r="ADD13668" s="60"/>
      <c r="ADE13668" s="60"/>
    </row>
    <row r="13669" spans="760:785" x14ac:dyDescent="0.25">
      <c r="ACF13669" s="60"/>
      <c r="ACG13669" s="60"/>
      <c r="ACH13669" s="60"/>
      <c r="ACI13669" s="60"/>
      <c r="ACJ13669" s="60"/>
      <c r="ACK13669" s="60"/>
      <c r="ACL13669" s="60"/>
      <c r="ACM13669" s="60"/>
      <c r="ACN13669" s="60"/>
      <c r="ACO13669" s="60"/>
      <c r="ACP13669" s="60"/>
      <c r="ACQ13669" s="60"/>
      <c r="ACR13669" s="60"/>
      <c r="ACS13669" s="60"/>
      <c r="ACT13669" s="60"/>
      <c r="ACU13669" s="60"/>
      <c r="ACV13669" s="60"/>
      <c r="ACW13669" s="60"/>
      <c r="ACX13669" s="60"/>
      <c r="ACY13669" s="60">
        <v>0.85132898145294</v>
      </c>
      <c r="ACZ13669" s="60"/>
      <c r="ADA13669" s="60"/>
      <c r="ADB13669" s="60"/>
      <c r="ADC13669" s="60"/>
      <c r="ADD13669" s="60"/>
      <c r="ADE13669" s="60"/>
    </row>
    <row r="13670" spans="760:785" x14ac:dyDescent="0.25">
      <c r="ACF13670" s="60"/>
      <c r="ACG13670" s="60"/>
      <c r="ACH13670" s="60"/>
      <c r="ACI13670" s="60"/>
      <c r="ACJ13670" s="60"/>
      <c r="ACK13670" s="60"/>
      <c r="ACL13670" s="60"/>
      <c r="ACM13670" s="60"/>
      <c r="ACN13670" s="60"/>
      <c r="ACO13670" s="60"/>
      <c r="ACP13670" s="60"/>
      <c r="ACQ13670" s="60"/>
      <c r="ACR13670" s="60"/>
      <c r="ACS13670" s="60"/>
      <c r="ACT13670" s="60"/>
      <c r="ACU13670" s="60"/>
      <c r="ACV13670" s="60"/>
      <c r="ACW13670" s="60"/>
      <c r="ACX13670" s="60"/>
      <c r="ACY13670" s="60">
        <v>0.85132840018727796</v>
      </c>
      <c r="ACZ13670" s="60"/>
      <c r="ADA13670" s="60"/>
      <c r="ADB13670" s="60"/>
      <c r="ADC13670" s="60"/>
      <c r="ADD13670" s="60"/>
      <c r="ADE13670" s="60"/>
    </row>
    <row r="13671" spans="760:785" x14ac:dyDescent="0.25">
      <c r="ACF13671" s="60"/>
      <c r="ACG13671" s="60"/>
      <c r="ACH13671" s="60"/>
      <c r="ACI13671" s="60"/>
      <c r="ACJ13671" s="60"/>
      <c r="ACK13671" s="60"/>
      <c r="ACL13671" s="60"/>
      <c r="ACM13671" s="60"/>
      <c r="ACN13671" s="60"/>
      <c r="ACO13671" s="60"/>
      <c r="ACP13671" s="60"/>
      <c r="ACQ13671" s="60"/>
      <c r="ACR13671" s="60"/>
      <c r="ACS13671" s="60"/>
      <c r="ACT13671" s="60"/>
      <c r="ACU13671" s="60"/>
      <c r="ACV13671" s="60"/>
      <c r="ACW13671" s="60"/>
      <c r="ACX13671" s="60"/>
      <c r="ACY13671" s="60">
        <v>0.85129715256215899</v>
      </c>
      <c r="ACZ13671" s="60"/>
      <c r="ADA13671" s="60"/>
      <c r="ADB13671" s="60"/>
      <c r="ADC13671" s="60"/>
      <c r="ADD13671" s="60"/>
      <c r="ADE13671" s="60"/>
    </row>
    <row r="13672" spans="760:785" x14ac:dyDescent="0.25">
      <c r="ACF13672" s="60"/>
      <c r="ACG13672" s="60"/>
      <c r="ACH13672" s="60"/>
      <c r="ACI13672" s="60"/>
      <c r="ACJ13672" s="60"/>
      <c r="ACK13672" s="60"/>
      <c r="ACL13672" s="60"/>
      <c r="ACM13672" s="60"/>
      <c r="ACN13672" s="60"/>
      <c r="ACO13672" s="60"/>
      <c r="ACP13672" s="60"/>
      <c r="ACQ13672" s="60"/>
      <c r="ACR13672" s="60"/>
      <c r="ACS13672" s="60"/>
      <c r="ACT13672" s="60"/>
      <c r="ACU13672" s="60"/>
      <c r="ACV13672" s="60"/>
      <c r="ACW13672" s="60"/>
      <c r="ACX13672" s="60"/>
      <c r="ACY13672" s="60">
        <v>0.85119169307153597</v>
      </c>
      <c r="ACZ13672" s="60"/>
      <c r="ADA13672" s="60"/>
      <c r="ADB13672" s="60"/>
      <c r="ADC13672" s="60"/>
      <c r="ADD13672" s="60"/>
      <c r="ADE13672" s="60"/>
    </row>
    <row r="13673" spans="760:785" x14ac:dyDescent="0.25">
      <c r="ACF13673" s="60"/>
      <c r="ACG13673" s="60"/>
      <c r="ACH13673" s="60"/>
      <c r="ACI13673" s="60"/>
      <c r="ACJ13673" s="60"/>
      <c r="ACK13673" s="60"/>
      <c r="ACL13673" s="60"/>
      <c r="ACM13673" s="60"/>
      <c r="ACN13673" s="60"/>
      <c r="ACO13673" s="60"/>
      <c r="ACP13673" s="60"/>
      <c r="ACQ13673" s="60"/>
      <c r="ACR13673" s="60"/>
      <c r="ACS13673" s="60"/>
      <c r="ACT13673" s="60"/>
      <c r="ACU13673" s="60"/>
      <c r="ACV13673" s="60"/>
      <c r="ACW13673" s="60"/>
      <c r="ACX13673" s="60"/>
      <c r="ACY13673" s="60">
        <v>0.85118262306674697</v>
      </c>
      <c r="ACZ13673" s="60"/>
      <c r="ADA13673" s="60"/>
      <c r="ADB13673" s="60"/>
      <c r="ADC13673" s="60"/>
      <c r="ADD13673" s="60"/>
      <c r="ADE13673" s="60"/>
    </row>
    <row r="13674" spans="760:785" x14ac:dyDescent="0.25">
      <c r="ACF13674" s="60"/>
      <c r="ACG13674" s="60"/>
      <c r="ACH13674" s="60"/>
      <c r="ACI13674" s="60"/>
      <c r="ACJ13674" s="60"/>
      <c r="ACK13674" s="60"/>
      <c r="ACL13674" s="60"/>
      <c r="ACM13674" s="60"/>
      <c r="ACN13674" s="60"/>
      <c r="ACO13674" s="60"/>
      <c r="ACP13674" s="60"/>
      <c r="ACQ13674" s="60"/>
      <c r="ACR13674" s="60"/>
      <c r="ACS13674" s="60"/>
      <c r="ACT13674" s="60"/>
      <c r="ACU13674" s="60"/>
      <c r="ACV13674" s="60"/>
      <c r="ACW13674" s="60"/>
      <c r="ACX13674" s="60"/>
      <c r="ACY13674" s="60">
        <v>0.85117481748139701</v>
      </c>
      <c r="ACZ13674" s="60"/>
      <c r="ADA13674" s="60"/>
      <c r="ADB13674" s="60"/>
      <c r="ADC13674" s="60"/>
      <c r="ADD13674" s="60"/>
      <c r="ADE13674" s="60"/>
    </row>
    <row r="13675" spans="760:785" x14ac:dyDescent="0.25">
      <c r="ACF13675" s="60"/>
      <c r="ACG13675" s="60"/>
      <c r="ACH13675" s="60"/>
      <c r="ACI13675" s="60"/>
      <c r="ACJ13675" s="60"/>
      <c r="ACK13675" s="60"/>
      <c r="ACL13675" s="60"/>
      <c r="ACM13675" s="60"/>
      <c r="ACN13675" s="60"/>
      <c r="ACO13675" s="60"/>
      <c r="ACP13675" s="60"/>
      <c r="ACQ13675" s="60"/>
      <c r="ACR13675" s="60"/>
      <c r="ACS13675" s="60"/>
      <c r="ACT13675" s="60"/>
      <c r="ACU13675" s="60"/>
      <c r="ACV13675" s="60"/>
      <c r="ACW13675" s="60"/>
      <c r="ACX13675" s="60"/>
      <c r="ACY13675" s="60">
        <v>0.85116022730056995</v>
      </c>
      <c r="ACZ13675" s="60"/>
      <c r="ADA13675" s="60"/>
      <c r="ADB13675" s="60"/>
      <c r="ADC13675" s="60"/>
      <c r="ADD13675" s="60"/>
      <c r="ADE13675" s="60"/>
    </row>
    <row r="13676" spans="760:785" x14ac:dyDescent="0.25">
      <c r="ACF13676" s="60"/>
      <c r="ACG13676" s="60"/>
      <c r="ACH13676" s="60"/>
      <c r="ACI13676" s="60"/>
      <c r="ACJ13676" s="60"/>
      <c r="ACK13676" s="60"/>
      <c r="ACL13676" s="60"/>
      <c r="ACM13676" s="60"/>
      <c r="ACN13676" s="60"/>
      <c r="ACO13676" s="60"/>
      <c r="ACP13676" s="60"/>
      <c r="ACQ13676" s="60"/>
      <c r="ACR13676" s="60"/>
      <c r="ACS13676" s="60"/>
      <c r="ACT13676" s="60"/>
      <c r="ACU13676" s="60"/>
      <c r="ACV13676" s="60"/>
      <c r="ACW13676" s="60"/>
      <c r="ACX13676" s="60"/>
      <c r="ACY13676" s="60">
        <v>0.85115609481802801</v>
      </c>
      <c r="ACZ13676" s="60"/>
      <c r="ADA13676" s="60"/>
      <c r="ADB13676" s="60"/>
      <c r="ADC13676" s="60"/>
      <c r="ADD13676" s="60"/>
      <c r="ADE13676" s="60"/>
    </row>
    <row r="13677" spans="760:785" x14ac:dyDescent="0.25">
      <c r="ACF13677" s="60"/>
      <c r="ACG13677" s="60"/>
      <c r="ACH13677" s="60"/>
      <c r="ACI13677" s="60"/>
      <c r="ACJ13677" s="60"/>
      <c r="ACK13677" s="60"/>
      <c r="ACL13677" s="60"/>
      <c r="ACM13677" s="60"/>
      <c r="ACN13677" s="60"/>
      <c r="ACO13677" s="60"/>
      <c r="ACP13677" s="60"/>
      <c r="ACQ13677" s="60"/>
      <c r="ACR13677" s="60"/>
      <c r="ACS13677" s="60"/>
      <c r="ACT13677" s="60"/>
      <c r="ACU13677" s="60"/>
      <c r="ACV13677" s="60"/>
      <c r="ACW13677" s="60"/>
      <c r="ACX13677" s="60"/>
      <c r="ACY13677" s="60">
        <v>0.85107811128469102</v>
      </c>
      <c r="ACZ13677" s="60"/>
      <c r="ADA13677" s="60"/>
      <c r="ADB13677" s="60"/>
      <c r="ADC13677" s="60"/>
      <c r="ADD13677" s="60"/>
      <c r="ADE13677" s="60"/>
    </row>
    <row r="13678" spans="760:785" x14ac:dyDescent="0.25">
      <c r="ACF13678" s="60"/>
      <c r="ACG13678" s="60"/>
      <c r="ACH13678" s="60"/>
      <c r="ACI13678" s="60"/>
      <c r="ACJ13678" s="60"/>
      <c r="ACK13678" s="60"/>
      <c r="ACL13678" s="60"/>
      <c r="ACM13678" s="60"/>
      <c r="ACN13678" s="60"/>
      <c r="ACO13678" s="60"/>
      <c r="ACP13678" s="60"/>
      <c r="ACQ13678" s="60"/>
      <c r="ACR13678" s="60"/>
      <c r="ACS13678" s="60"/>
      <c r="ACT13678" s="60"/>
      <c r="ACU13678" s="60"/>
      <c r="ACV13678" s="60"/>
      <c r="ACW13678" s="60"/>
      <c r="ACX13678" s="60"/>
      <c r="ACY13678" s="60">
        <v>0.85107790659989702</v>
      </c>
      <c r="ACZ13678" s="60"/>
      <c r="ADA13678" s="60"/>
      <c r="ADB13678" s="60"/>
      <c r="ADC13678" s="60"/>
      <c r="ADD13678" s="60"/>
      <c r="ADE13678" s="60"/>
    </row>
    <row r="13679" spans="760:785" x14ac:dyDescent="0.25">
      <c r="ACF13679" s="60"/>
      <c r="ACG13679" s="60"/>
      <c r="ACH13679" s="60"/>
      <c r="ACI13679" s="60"/>
      <c r="ACJ13679" s="60"/>
      <c r="ACK13679" s="60"/>
      <c r="ACL13679" s="60"/>
      <c r="ACM13679" s="60"/>
      <c r="ACN13679" s="60"/>
      <c r="ACO13679" s="60"/>
      <c r="ACP13679" s="60"/>
      <c r="ACQ13679" s="60"/>
      <c r="ACR13679" s="60"/>
      <c r="ACS13679" s="60"/>
      <c r="ACT13679" s="60"/>
      <c r="ACU13679" s="60"/>
      <c r="ACV13679" s="60"/>
      <c r="ACW13679" s="60"/>
      <c r="ACX13679" s="60"/>
      <c r="ACY13679" s="60">
        <v>0.851062866370914</v>
      </c>
      <c r="ACZ13679" s="60"/>
      <c r="ADA13679" s="60"/>
      <c r="ADB13679" s="60"/>
      <c r="ADC13679" s="60"/>
      <c r="ADD13679" s="60"/>
      <c r="ADE13679" s="60"/>
    </row>
    <row r="13680" spans="760:785" x14ac:dyDescent="0.25">
      <c r="ACF13680" s="60"/>
      <c r="ACG13680" s="60"/>
      <c r="ACH13680" s="60"/>
      <c r="ACI13680" s="60"/>
      <c r="ACJ13680" s="60"/>
      <c r="ACK13680" s="60"/>
      <c r="ACL13680" s="60"/>
      <c r="ACM13680" s="60"/>
      <c r="ACN13680" s="60"/>
      <c r="ACO13680" s="60"/>
      <c r="ACP13680" s="60"/>
      <c r="ACQ13680" s="60"/>
      <c r="ACR13680" s="60"/>
      <c r="ACS13680" s="60"/>
      <c r="ACT13680" s="60"/>
      <c r="ACU13680" s="60"/>
      <c r="ACV13680" s="60"/>
      <c r="ACW13680" s="60"/>
      <c r="ACX13680" s="60"/>
      <c r="ACY13680" s="60">
        <v>0.85104436623853996</v>
      </c>
      <c r="ACZ13680" s="60"/>
      <c r="ADA13680" s="60"/>
      <c r="ADB13680" s="60"/>
      <c r="ADC13680" s="60"/>
      <c r="ADD13680" s="60"/>
      <c r="ADE13680" s="60"/>
    </row>
    <row r="13681" spans="760:785" x14ac:dyDescent="0.25">
      <c r="ACF13681" s="60"/>
      <c r="ACG13681" s="60"/>
      <c r="ACH13681" s="60"/>
      <c r="ACI13681" s="60"/>
      <c r="ACJ13681" s="60"/>
      <c r="ACK13681" s="60"/>
      <c r="ACL13681" s="60"/>
      <c r="ACM13681" s="60"/>
      <c r="ACN13681" s="60"/>
      <c r="ACO13681" s="60"/>
      <c r="ACP13681" s="60"/>
      <c r="ACQ13681" s="60"/>
      <c r="ACR13681" s="60"/>
      <c r="ACS13681" s="60"/>
      <c r="ACT13681" s="60"/>
      <c r="ACU13681" s="60"/>
      <c r="ACV13681" s="60"/>
      <c r="ACW13681" s="60"/>
      <c r="ACX13681" s="60"/>
      <c r="ACY13681" s="60">
        <v>0.85103444713480103</v>
      </c>
      <c r="ACZ13681" s="60"/>
      <c r="ADA13681" s="60"/>
      <c r="ADB13681" s="60"/>
      <c r="ADC13681" s="60"/>
      <c r="ADD13681" s="60"/>
      <c r="ADE13681" s="60"/>
    </row>
    <row r="13682" spans="760:785" x14ac:dyDescent="0.25">
      <c r="ACF13682" s="60"/>
      <c r="ACG13682" s="60"/>
      <c r="ACH13682" s="60"/>
      <c r="ACI13682" s="60"/>
      <c r="ACJ13682" s="60"/>
      <c r="ACK13682" s="60"/>
      <c r="ACL13682" s="60"/>
      <c r="ACM13682" s="60"/>
      <c r="ACN13682" s="60"/>
      <c r="ACO13682" s="60"/>
      <c r="ACP13682" s="60"/>
      <c r="ACQ13682" s="60"/>
      <c r="ACR13682" s="60"/>
      <c r="ACS13682" s="60"/>
      <c r="ACT13682" s="60"/>
      <c r="ACU13682" s="60"/>
      <c r="ACV13682" s="60"/>
      <c r="ACW13682" s="60"/>
      <c r="ACX13682" s="60"/>
      <c r="ACY13682" s="60">
        <v>0.851032774919807</v>
      </c>
      <c r="ACZ13682" s="60"/>
      <c r="ADA13682" s="60"/>
      <c r="ADB13682" s="60"/>
      <c r="ADC13682" s="60"/>
      <c r="ADD13682" s="60"/>
      <c r="ADE13682" s="60"/>
    </row>
    <row r="13683" spans="760:785" x14ac:dyDescent="0.25">
      <c r="ACF13683" s="60"/>
      <c r="ACG13683" s="60"/>
      <c r="ACH13683" s="60"/>
      <c r="ACI13683" s="60"/>
      <c r="ACJ13683" s="60"/>
      <c r="ACK13683" s="60"/>
      <c r="ACL13683" s="60"/>
      <c r="ACM13683" s="60"/>
      <c r="ACN13683" s="60"/>
      <c r="ACO13683" s="60"/>
      <c r="ACP13683" s="60"/>
      <c r="ACQ13683" s="60"/>
      <c r="ACR13683" s="60"/>
      <c r="ACS13683" s="60"/>
      <c r="ACT13683" s="60"/>
      <c r="ACU13683" s="60"/>
      <c r="ACV13683" s="60"/>
      <c r="ACW13683" s="60"/>
      <c r="ACX13683" s="60"/>
      <c r="ACY13683" s="60">
        <v>0.85092342919952502</v>
      </c>
      <c r="ACZ13683" s="60"/>
      <c r="ADA13683" s="60"/>
      <c r="ADB13683" s="60"/>
      <c r="ADC13683" s="60"/>
      <c r="ADD13683" s="60"/>
      <c r="ADE13683" s="60"/>
    </row>
    <row r="13684" spans="760:785" x14ac:dyDescent="0.25">
      <c r="ACF13684" s="60"/>
      <c r="ACG13684" s="60"/>
      <c r="ACH13684" s="60"/>
      <c r="ACI13684" s="60"/>
      <c r="ACJ13684" s="60"/>
      <c r="ACK13684" s="60"/>
      <c r="ACL13684" s="60"/>
      <c r="ACM13684" s="60"/>
      <c r="ACN13684" s="60"/>
      <c r="ACO13684" s="60"/>
      <c r="ACP13684" s="60"/>
      <c r="ACQ13684" s="60"/>
      <c r="ACR13684" s="60"/>
      <c r="ACS13684" s="60"/>
      <c r="ACT13684" s="60"/>
      <c r="ACU13684" s="60"/>
      <c r="ACV13684" s="60"/>
      <c r="ACW13684" s="60"/>
      <c r="ACX13684" s="60"/>
      <c r="ACY13684" s="60">
        <v>0.85090104939409295</v>
      </c>
      <c r="ACZ13684" s="60"/>
      <c r="ADA13684" s="60"/>
      <c r="ADB13684" s="60"/>
      <c r="ADC13684" s="60"/>
      <c r="ADD13684" s="60"/>
      <c r="ADE13684" s="60"/>
    </row>
    <row r="13685" spans="760:785" x14ac:dyDescent="0.25">
      <c r="ACF13685" s="60"/>
      <c r="ACG13685" s="60"/>
      <c r="ACH13685" s="60"/>
      <c r="ACI13685" s="60"/>
      <c r="ACJ13685" s="60"/>
      <c r="ACK13685" s="60"/>
      <c r="ACL13685" s="60"/>
      <c r="ACM13685" s="60"/>
      <c r="ACN13685" s="60"/>
      <c r="ACO13685" s="60"/>
      <c r="ACP13685" s="60"/>
      <c r="ACQ13685" s="60"/>
      <c r="ACR13685" s="60"/>
      <c r="ACS13685" s="60"/>
      <c r="ACT13685" s="60"/>
      <c r="ACU13685" s="60"/>
      <c r="ACV13685" s="60"/>
      <c r="ACW13685" s="60"/>
      <c r="ACX13685" s="60"/>
      <c r="ACY13685" s="60">
        <v>0.85066125029128403</v>
      </c>
      <c r="ACZ13685" s="60"/>
      <c r="ADA13685" s="60"/>
      <c r="ADB13685" s="60"/>
      <c r="ADC13685" s="60"/>
      <c r="ADD13685" s="60"/>
      <c r="ADE13685" s="60"/>
    </row>
    <row r="13686" spans="760:785" x14ac:dyDescent="0.25">
      <c r="ACF13686" s="60"/>
      <c r="ACG13686" s="60"/>
      <c r="ACH13686" s="60"/>
      <c r="ACI13686" s="60"/>
      <c r="ACJ13686" s="60"/>
      <c r="ACK13686" s="60"/>
      <c r="ACL13686" s="60"/>
      <c r="ACM13686" s="60"/>
      <c r="ACN13686" s="60"/>
      <c r="ACO13686" s="60"/>
      <c r="ACP13686" s="60"/>
      <c r="ACQ13686" s="60"/>
      <c r="ACR13686" s="60"/>
      <c r="ACS13686" s="60"/>
      <c r="ACT13686" s="60"/>
      <c r="ACU13686" s="60"/>
      <c r="ACV13686" s="60"/>
      <c r="ACW13686" s="60"/>
      <c r="ACX13686" s="60"/>
      <c r="ACY13686" s="60">
        <v>0.85064444369501602</v>
      </c>
      <c r="ACZ13686" s="60"/>
      <c r="ADA13686" s="60"/>
      <c r="ADB13686" s="60"/>
      <c r="ADC13686" s="60"/>
      <c r="ADD13686" s="60"/>
      <c r="ADE13686" s="60"/>
    </row>
    <row r="13687" spans="760:785" x14ac:dyDescent="0.25">
      <c r="ACF13687" s="60"/>
      <c r="ACG13687" s="60"/>
      <c r="ACH13687" s="60"/>
      <c r="ACI13687" s="60"/>
      <c r="ACJ13687" s="60"/>
      <c r="ACK13687" s="60"/>
      <c r="ACL13687" s="60"/>
      <c r="ACM13687" s="60"/>
      <c r="ACN13687" s="60"/>
      <c r="ACO13687" s="60"/>
      <c r="ACP13687" s="60"/>
      <c r="ACQ13687" s="60"/>
      <c r="ACR13687" s="60"/>
      <c r="ACS13687" s="60"/>
      <c r="ACT13687" s="60"/>
      <c r="ACU13687" s="60"/>
      <c r="ACV13687" s="60"/>
      <c r="ACW13687" s="60"/>
      <c r="ACX13687" s="60"/>
      <c r="ACY13687" s="60">
        <v>0.85062751412045801</v>
      </c>
      <c r="ACZ13687" s="60"/>
      <c r="ADA13687" s="60"/>
      <c r="ADB13687" s="60"/>
      <c r="ADC13687" s="60"/>
      <c r="ADD13687" s="60"/>
      <c r="ADE13687" s="60"/>
    </row>
    <row r="13688" spans="760:785" x14ac:dyDescent="0.25">
      <c r="ACF13688" s="60"/>
      <c r="ACG13688" s="60"/>
      <c r="ACH13688" s="60"/>
      <c r="ACI13688" s="60"/>
      <c r="ACJ13688" s="60"/>
      <c r="ACK13688" s="60"/>
      <c r="ACL13688" s="60"/>
      <c r="ACM13688" s="60"/>
      <c r="ACN13688" s="60"/>
      <c r="ACO13688" s="60"/>
      <c r="ACP13688" s="60"/>
      <c r="ACQ13688" s="60"/>
      <c r="ACR13688" s="60"/>
      <c r="ACS13688" s="60"/>
      <c r="ACT13688" s="60"/>
      <c r="ACU13688" s="60"/>
      <c r="ACV13688" s="60"/>
      <c r="ACW13688" s="60"/>
      <c r="ACX13688" s="60"/>
      <c r="ACY13688" s="60">
        <v>0.85058747211132801</v>
      </c>
      <c r="ACZ13688" s="60"/>
      <c r="ADA13688" s="60"/>
      <c r="ADB13688" s="60"/>
      <c r="ADC13688" s="60"/>
      <c r="ADD13688" s="60"/>
      <c r="ADE13688" s="60"/>
    </row>
    <row r="13689" spans="760:785" x14ac:dyDescent="0.25">
      <c r="ACF13689" s="60"/>
      <c r="ACG13689" s="60"/>
      <c r="ACH13689" s="60"/>
      <c r="ACI13689" s="60"/>
      <c r="ACJ13689" s="60"/>
      <c r="ACK13689" s="60"/>
      <c r="ACL13689" s="60"/>
      <c r="ACM13689" s="60"/>
      <c r="ACN13689" s="60"/>
      <c r="ACO13689" s="60"/>
      <c r="ACP13689" s="60"/>
      <c r="ACQ13689" s="60"/>
      <c r="ACR13689" s="60"/>
      <c r="ACS13689" s="60"/>
      <c r="ACT13689" s="60"/>
      <c r="ACU13689" s="60"/>
      <c r="ACV13689" s="60"/>
      <c r="ACW13689" s="60"/>
      <c r="ACX13689" s="60"/>
      <c r="ACY13689" s="60">
        <v>0.85039674336176996</v>
      </c>
      <c r="ACZ13689" s="60"/>
      <c r="ADA13689" s="60"/>
      <c r="ADB13689" s="60"/>
      <c r="ADC13689" s="60"/>
      <c r="ADD13689" s="60"/>
      <c r="ADE13689" s="60"/>
    </row>
    <row r="13690" spans="760:785" x14ac:dyDescent="0.25">
      <c r="ACF13690" s="60"/>
      <c r="ACG13690" s="60"/>
      <c r="ACH13690" s="60"/>
      <c r="ACI13690" s="60"/>
      <c r="ACJ13690" s="60"/>
      <c r="ACK13690" s="60"/>
      <c r="ACL13690" s="60"/>
      <c r="ACM13690" s="60"/>
      <c r="ACN13690" s="60"/>
      <c r="ACO13690" s="60"/>
      <c r="ACP13690" s="60"/>
      <c r="ACQ13690" s="60"/>
      <c r="ACR13690" s="60"/>
      <c r="ACS13690" s="60"/>
      <c r="ACT13690" s="60"/>
      <c r="ACU13690" s="60"/>
      <c r="ACV13690" s="60"/>
      <c r="ACW13690" s="60"/>
      <c r="ACX13690" s="60"/>
      <c r="ACY13690" s="60">
        <v>0.85024395482562698</v>
      </c>
      <c r="ACZ13690" s="60"/>
      <c r="ADA13690" s="60"/>
      <c r="ADB13690" s="60"/>
      <c r="ADC13690" s="60"/>
      <c r="ADD13690" s="60"/>
      <c r="ADE13690" s="60"/>
    </row>
    <row r="13691" spans="760:785" x14ac:dyDescent="0.25">
      <c r="ACF13691" s="60"/>
      <c r="ACG13691" s="60"/>
      <c r="ACH13691" s="60"/>
      <c r="ACI13691" s="60"/>
      <c r="ACJ13691" s="60"/>
      <c r="ACK13691" s="60"/>
      <c r="ACL13691" s="60"/>
      <c r="ACM13691" s="60"/>
      <c r="ACN13691" s="60"/>
      <c r="ACO13691" s="60"/>
      <c r="ACP13691" s="60"/>
      <c r="ACQ13691" s="60"/>
      <c r="ACR13691" s="60"/>
      <c r="ACS13691" s="60"/>
      <c r="ACT13691" s="60"/>
      <c r="ACU13691" s="60"/>
      <c r="ACV13691" s="60"/>
      <c r="ACW13691" s="60"/>
      <c r="ACX13691" s="60"/>
      <c r="ACY13691" s="60">
        <v>0.85019791022084501</v>
      </c>
      <c r="ACZ13691" s="60"/>
      <c r="ADA13691" s="60"/>
      <c r="ADB13691" s="60"/>
      <c r="ADC13691" s="60"/>
      <c r="ADD13691" s="60"/>
      <c r="ADE13691" s="60"/>
    </row>
    <row r="13692" spans="760:785" x14ac:dyDescent="0.25">
      <c r="ACF13692" s="60"/>
      <c r="ACG13692" s="60"/>
      <c r="ACH13692" s="60"/>
      <c r="ACI13692" s="60"/>
      <c r="ACJ13692" s="60"/>
      <c r="ACK13692" s="60"/>
      <c r="ACL13692" s="60"/>
      <c r="ACM13692" s="60"/>
      <c r="ACN13692" s="60"/>
      <c r="ACO13692" s="60"/>
      <c r="ACP13692" s="60"/>
      <c r="ACQ13692" s="60"/>
      <c r="ACR13692" s="60"/>
      <c r="ACS13692" s="60"/>
      <c r="ACT13692" s="60"/>
      <c r="ACU13692" s="60"/>
      <c r="ACV13692" s="60"/>
      <c r="ACW13692" s="60"/>
      <c r="ACX13692" s="60"/>
      <c r="ACY13692" s="60">
        <v>0.85018831956708596</v>
      </c>
      <c r="ACZ13692" s="60"/>
      <c r="ADA13692" s="60"/>
      <c r="ADB13692" s="60"/>
      <c r="ADC13692" s="60"/>
      <c r="ADD13692" s="60"/>
      <c r="ADE13692" s="60"/>
    </row>
    <row r="13693" spans="760:785" x14ac:dyDescent="0.25">
      <c r="ACF13693" s="60"/>
      <c r="ACG13693" s="60"/>
      <c r="ACH13693" s="60"/>
      <c r="ACI13693" s="60"/>
      <c r="ACJ13693" s="60"/>
      <c r="ACK13693" s="60"/>
      <c r="ACL13693" s="60"/>
      <c r="ACM13693" s="60"/>
      <c r="ACN13693" s="60"/>
      <c r="ACO13693" s="60"/>
      <c r="ACP13693" s="60"/>
      <c r="ACQ13693" s="60"/>
      <c r="ACR13693" s="60"/>
      <c r="ACS13693" s="60"/>
      <c r="ACT13693" s="60"/>
      <c r="ACU13693" s="60"/>
      <c r="ACV13693" s="60"/>
      <c r="ACW13693" s="60"/>
      <c r="ACX13693" s="60"/>
      <c r="ACY13693" s="60">
        <v>0.84997041039514698</v>
      </c>
      <c r="ACZ13693" s="60"/>
      <c r="ADA13693" s="60"/>
      <c r="ADB13693" s="60"/>
      <c r="ADC13693" s="60"/>
      <c r="ADD13693" s="60"/>
      <c r="ADE13693" s="60"/>
    </row>
    <row r="13694" spans="760:785" x14ac:dyDescent="0.25">
      <c r="ACF13694" s="60"/>
      <c r="ACG13694" s="60"/>
      <c r="ACH13694" s="60"/>
      <c r="ACI13694" s="60"/>
      <c r="ACJ13694" s="60"/>
      <c r="ACK13694" s="60"/>
      <c r="ACL13694" s="60"/>
      <c r="ACM13694" s="60"/>
      <c r="ACN13694" s="60"/>
      <c r="ACO13694" s="60"/>
      <c r="ACP13694" s="60"/>
      <c r="ACQ13694" s="60"/>
      <c r="ACR13694" s="60"/>
      <c r="ACS13694" s="60"/>
      <c r="ACT13694" s="60"/>
      <c r="ACU13694" s="60"/>
      <c r="ACV13694" s="60"/>
      <c r="ACW13694" s="60"/>
      <c r="ACX13694" s="60"/>
      <c r="ACY13694" s="60">
        <v>0.84992112427544297</v>
      </c>
      <c r="ACZ13694" s="60"/>
      <c r="ADA13694" s="60"/>
      <c r="ADB13694" s="60"/>
      <c r="ADC13694" s="60"/>
      <c r="ADD13694" s="60"/>
      <c r="ADE13694" s="60"/>
    </row>
    <row r="13695" spans="760:785" x14ac:dyDescent="0.25">
      <c r="ACF13695" s="60"/>
      <c r="ACG13695" s="60"/>
      <c r="ACH13695" s="60"/>
      <c r="ACI13695" s="60"/>
      <c r="ACJ13695" s="60"/>
      <c r="ACK13695" s="60"/>
      <c r="ACL13695" s="60"/>
      <c r="ACM13695" s="60"/>
      <c r="ACN13695" s="60"/>
      <c r="ACO13695" s="60"/>
      <c r="ACP13695" s="60"/>
      <c r="ACQ13695" s="60"/>
      <c r="ACR13695" s="60"/>
      <c r="ACS13695" s="60"/>
      <c r="ACT13695" s="60"/>
      <c r="ACU13695" s="60"/>
      <c r="ACV13695" s="60"/>
      <c r="ACW13695" s="60"/>
      <c r="ACX13695" s="60"/>
      <c r="ACY13695" s="60">
        <v>0.84983012081241804</v>
      </c>
      <c r="ACZ13695" s="60"/>
      <c r="ADA13695" s="60"/>
      <c r="ADB13695" s="60"/>
      <c r="ADC13695" s="60"/>
      <c r="ADD13695" s="60"/>
      <c r="ADE13695" s="60"/>
    </row>
    <row r="13696" spans="760:785" x14ac:dyDescent="0.25">
      <c r="ACF13696" s="60"/>
      <c r="ACG13696" s="60"/>
      <c r="ACH13696" s="60"/>
      <c r="ACI13696" s="60"/>
      <c r="ACJ13696" s="60"/>
      <c r="ACK13696" s="60"/>
      <c r="ACL13696" s="60"/>
      <c r="ACM13696" s="60"/>
      <c r="ACN13696" s="60"/>
      <c r="ACO13696" s="60"/>
      <c r="ACP13696" s="60"/>
      <c r="ACQ13696" s="60"/>
      <c r="ACR13696" s="60"/>
      <c r="ACS13696" s="60"/>
      <c r="ACT13696" s="60"/>
      <c r="ACU13696" s="60"/>
      <c r="ACV13696" s="60"/>
      <c r="ACW13696" s="60"/>
      <c r="ACX13696" s="60"/>
      <c r="ACY13696" s="60">
        <v>0.84982418600982301</v>
      </c>
      <c r="ACZ13696" s="60"/>
      <c r="ADA13696" s="60"/>
      <c r="ADB13696" s="60"/>
      <c r="ADC13696" s="60"/>
      <c r="ADD13696" s="60"/>
      <c r="ADE13696" s="60"/>
    </row>
    <row r="13697" spans="760:785" x14ac:dyDescent="0.25">
      <c r="ACF13697" s="60"/>
      <c r="ACG13697" s="60"/>
      <c r="ACH13697" s="60"/>
      <c r="ACI13697" s="60"/>
      <c r="ACJ13697" s="60"/>
      <c r="ACK13697" s="60"/>
      <c r="ACL13697" s="60"/>
      <c r="ACM13697" s="60"/>
      <c r="ACN13697" s="60"/>
      <c r="ACO13697" s="60"/>
      <c r="ACP13697" s="60"/>
      <c r="ACQ13697" s="60"/>
      <c r="ACR13697" s="60"/>
      <c r="ACS13697" s="60"/>
      <c r="ACT13697" s="60"/>
      <c r="ACU13697" s="60"/>
      <c r="ACV13697" s="60"/>
      <c r="ACW13697" s="60"/>
      <c r="ACX13697" s="60"/>
      <c r="ACY13697" s="60">
        <v>0.84966909059291995</v>
      </c>
      <c r="ACZ13697" s="60"/>
      <c r="ADA13697" s="60"/>
      <c r="ADB13697" s="60"/>
      <c r="ADC13697" s="60"/>
      <c r="ADD13697" s="60"/>
      <c r="ADE13697" s="60"/>
    </row>
    <row r="13698" spans="760:785" x14ac:dyDescent="0.25">
      <c r="ACF13698" s="60"/>
      <c r="ACG13698" s="60"/>
      <c r="ACH13698" s="60"/>
      <c r="ACI13698" s="60"/>
      <c r="ACJ13698" s="60"/>
      <c r="ACK13698" s="60"/>
      <c r="ACL13698" s="60"/>
      <c r="ACM13698" s="60"/>
      <c r="ACN13698" s="60"/>
      <c r="ACO13698" s="60"/>
      <c r="ACP13698" s="60"/>
      <c r="ACQ13698" s="60"/>
      <c r="ACR13698" s="60"/>
      <c r="ACS13698" s="60"/>
      <c r="ACT13698" s="60"/>
      <c r="ACU13698" s="60"/>
      <c r="ACV13698" s="60"/>
      <c r="ACW13698" s="60"/>
      <c r="ACX13698" s="60"/>
      <c r="ACY13698" s="60">
        <v>0.84966354268716404</v>
      </c>
      <c r="ACZ13698" s="60"/>
      <c r="ADA13698" s="60"/>
      <c r="ADB13698" s="60"/>
      <c r="ADC13698" s="60"/>
      <c r="ADD13698" s="60"/>
      <c r="ADE13698" s="60"/>
    </row>
    <row r="13699" spans="760:785" x14ac:dyDescent="0.25">
      <c r="ACF13699" s="60"/>
      <c r="ACG13699" s="60"/>
      <c r="ACH13699" s="60"/>
      <c r="ACI13699" s="60"/>
      <c r="ACJ13699" s="60"/>
      <c r="ACK13699" s="60"/>
      <c r="ACL13699" s="60"/>
      <c r="ACM13699" s="60"/>
      <c r="ACN13699" s="60"/>
      <c r="ACO13699" s="60"/>
      <c r="ACP13699" s="60"/>
      <c r="ACQ13699" s="60"/>
      <c r="ACR13699" s="60"/>
      <c r="ACS13699" s="60"/>
      <c r="ACT13699" s="60"/>
      <c r="ACU13699" s="60"/>
      <c r="ACV13699" s="60"/>
      <c r="ACW13699" s="60"/>
      <c r="ACX13699" s="60"/>
      <c r="ACY13699" s="60">
        <v>0.84961564041201498</v>
      </c>
      <c r="ACZ13699" s="60"/>
      <c r="ADA13699" s="60"/>
      <c r="ADB13699" s="60"/>
      <c r="ADC13699" s="60"/>
      <c r="ADD13699" s="60"/>
      <c r="ADE13699" s="60"/>
    </row>
    <row r="13700" spans="760:785" x14ac:dyDescent="0.25">
      <c r="ACF13700" s="60"/>
      <c r="ACG13700" s="60"/>
      <c r="ACH13700" s="60"/>
      <c r="ACI13700" s="60"/>
      <c r="ACJ13700" s="60"/>
      <c r="ACK13700" s="60"/>
      <c r="ACL13700" s="60"/>
      <c r="ACM13700" s="60"/>
      <c r="ACN13700" s="60"/>
      <c r="ACO13700" s="60"/>
      <c r="ACP13700" s="60"/>
      <c r="ACQ13700" s="60"/>
      <c r="ACR13700" s="60"/>
      <c r="ACS13700" s="60"/>
      <c r="ACT13700" s="60"/>
      <c r="ACU13700" s="60"/>
      <c r="ACV13700" s="60"/>
      <c r="ACW13700" s="60"/>
      <c r="ACX13700" s="60"/>
      <c r="ACY13700" s="60">
        <v>0.84957096552538003</v>
      </c>
      <c r="ACZ13700" s="60"/>
      <c r="ADA13700" s="60"/>
      <c r="ADB13700" s="60"/>
      <c r="ADC13700" s="60"/>
      <c r="ADD13700" s="60"/>
      <c r="ADE13700" s="60"/>
    </row>
    <row r="13701" spans="760:785" x14ac:dyDescent="0.25">
      <c r="ACF13701" s="60"/>
      <c r="ACG13701" s="60"/>
      <c r="ACH13701" s="60"/>
      <c r="ACI13701" s="60"/>
      <c r="ACJ13701" s="60"/>
      <c r="ACK13701" s="60"/>
      <c r="ACL13701" s="60"/>
      <c r="ACM13701" s="60"/>
      <c r="ACN13701" s="60"/>
      <c r="ACO13701" s="60"/>
      <c r="ACP13701" s="60"/>
      <c r="ACQ13701" s="60"/>
      <c r="ACR13701" s="60"/>
      <c r="ACS13701" s="60"/>
      <c r="ACT13701" s="60"/>
      <c r="ACU13701" s="60"/>
      <c r="ACV13701" s="60"/>
      <c r="ACW13701" s="60"/>
      <c r="ACX13701" s="60"/>
      <c r="ACY13701" s="60">
        <v>0.849529064069245</v>
      </c>
      <c r="ACZ13701" s="60"/>
      <c r="ADA13701" s="60"/>
      <c r="ADB13701" s="60"/>
      <c r="ADC13701" s="60"/>
      <c r="ADD13701" s="60"/>
      <c r="ADE13701" s="60"/>
    </row>
    <row r="13702" spans="760:785" x14ac:dyDescent="0.25">
      <c r="ACF13702" s="60"/>
      <c r="ACG13702" s="60"/>
      <c r="ACH13702" s="60"/>
      <c r="ACI13702" s="60"/>
      <c r="ACJ13702" s="60"/>
      <c r="ACK13702" s="60"/>
      <c r="ACL13702" s="60"/>
      <c r="ACM13702" s="60"/>
      <c r="ACN13702" s="60"/>
      <c r="ACO13702" s="60"/>
      <c r="ACP13702" s="60"/>
      <c r="ACQ13702" s="60"/>
      <c r="ACR13702" s="60"/>
      <c r="ACS13702" s="60"/>
      <c r="ACT13702" s="60"/>
      <c r="ACU13702" s="60"/>
      <c r="ACV13702" s="60"/>
      <c r="ACW13702" s="60"/>
      <c r="ACX13702" s="60"/>
      <c r="ACY13702" s="60">
        <v>0.84949081359435297</v>
      </c>
      <c r="ACZ13702" s="60"/>
      <c r="ADA13702" s="60"/>
      <c r="ADB13702" s="60"/>
      <c r="ADC13702" s="60"/>
      <c r="ADD13702" s="60"/>
      <c r="ADE13702" s="60"/>
    </row>
    <row r="13703" spans="760:785" x14ac:dyDescent="0.25">
      <c r="ACF13703" s="60"/>
      <c r="ACG13703" s="60"/>
      <c r="ACH13703" s="60"/>
      <c r="ACI13703" s="60"/>
      <c r="ACJ13703" s="60"/>
      <c r="ACK13703" s="60"/>
      <c r="ACL13703" s="60"/>
      <c r="ACM13703" s="60"/>
      <c r="ACN13703" s="60"/>
      <c r="ACO13703" s="60"/>
      <c r="ACP13703" s="60"/>
      <c r="ACQ13703" s="60"/>
      <c r="ACR13703" s="60"/>
      <c r="ACS13703" s="60"/>
      <c r="ACT13703" s="60"/>
      <c r="ACU13703" s="60"/>
      <c r="ACV13703" s="60"/>
      <c r="ACW13703" s="60"/>
      <c r="ACX13703" s="60"/>
      <c r="ACY13703" s="60">
        <v>0.84946903749626701</v>
      </c>
      <c r="ACZ13703" s="60"/>
      <c r="ADA13703" s="60"/>
      <c r="ADB13703" s="60"/>
      <c r="ADC13703" s="60"/>
      <c r="ADD13703" s="60"/>
      <c r="ADE13703" s="60"/>
    </row>
    <row r="13704" spans="760:785" x14ac:dyDescent="0.25">
      <c r="ACF13704" s="60"/>
      <c r="ACG13704" s="60"/>
      <c r="ACH13704" s="60"/>
      <c r="ACI13704" s="60"/>
      <c r="ACJ13704" s="60"/>
      <c r="ACK13704" s="60"/>
      <c r="ACL13704" s="60"/>
      <c r="ACM13704" s="60"/>
      <c r="ACN13704" s="60"/>
      <c r="ACO13704" s="60"/>
      <c r="ACP13704" s="60"/>
      <c r="ACQ13704" s="60"/>
      <c r="ACR13704" s="60"/>
      <c r="ACS13704" s="60"/>
      <c r="ACT13704" s="60"/>
      <c r="ACU13704" s="60"/>
      <c r="ACV13704" s="60"/>
      <c r="ACW13704" s="60"/>
      <c r="ACX13704" s="60"/>
      <c r="ACY13704" s="60">
        <v>0.84937527701361903</v>
      </c>
      <c r="ACZ13704" s="60"/>
      <c r="ADA13704" s="60"/>
      <c r="ADB13704" s="60"/>
      <c r="ADC13704" s="60"/>
      <c r="ADD13704" s="60"/>
      <c r="ADE13704" s="60"/>
    </row>
    <row r="13705" spans="760:785" x14ac:dyDescent="0.25">
      <c r="ACF13705" s="60"/>
      <c r="ACG13705" s="60"/>
      <c r="ACH13705" s="60"/>
      <c r="ACI13705" s="60"/>
      <c r="ACJ13705" s="60"/>
      <c r="ACK13705" s="60"/>
      <c r="ACL13705" s="60"/>
      <c r="ACM13705" s="60"/>
      <c r="ACN13705" s="60"/>
      <c r="ACO13705" s="60"/>
      <c r="ACP13705" s="60"/>
      <c r="ACQ13705" s="60"/>
      <c r="ACR13705" s="60"/>
      <c r="ACS13705" s="60"/>
      <c r="ACT13705" s="60"/>
      <c r="ACU13705" s="60"/>
      <c r="ACV13705" s="60"/>
      <c r="ACW13705" s="60"/>
      <c r="ACX13705" s="60"/>
      <c r="ACY13705" s="60">
        <v>0.849373805420508</v>
      </c>
      <c r="ACZ13705" s="60"/>
      <c r="ADA13705" s="60"/>
      <c r="ADB13705" s="60"/>
      <c r="ADC13705" s="60"/>
      <c r="ADD13705" s="60"/>
      <c r="ADE13705" s="60"/>
    </row>
    <row r="13706" spans="760:785" x14ac:dyDescent="0.25">
      <c r="ACF13706" s="60"/>
      <c r="ACG13706" s="60"/>
      <c r="ACH13706" s="60"/>
      <c r="ACI13706" s="60"/>
      <c r="ACJ13706" s="60"/>
      <c r="ACK13706" s="60"/>
      <c r="ACL13706" s="60"/>
      <c r="ACM13706" s="60"/>
      <c r="ACN13706" s="60"/>
      <c r="ACO13706" s="60"/>
      <c r="ACP13706" s="60"/>
      <c r="ACQ13706" s="60"/>
      <c r="ACR13706" s="60"/>
      <c r="ACS13706" s="60"/>
      <c r="ACT13706" s="60"/>
      <c r="ACU13706" s="60"/>
      <c r="ACV13706" s="60"/>
      <c r="ACW13706" s="60"/>
      <c r="ACX13706" s="60"/>
      <c r="ACY13706" s="60">
        <v>0.84934255712645901</v>
      </c>
      <c r="ACZ13706" s="60"/>
      <c r="ADA13706" s="60"/>
      <c r="ADB13706" s="60"/>
      <c r="ADC13706" s="60"/>
      <c r="ADD13706" s="60"/>
      <c r="ADE13706" s="60"/>
    </row>
    <row r="13707" spans="760:785" x14ac:dyDescent="0.25">
      <c r="ACF13707" s="60"/>
      <c r="ACG13707" s="60"/>
      <c r="ACH13707" s="60"/>
      <c r="ACI13707" s="60"/>
      <c r="ACJ13707" s="60"/>
      <c r="ACK13707" s="60"/>
      <c r="ACL13707" s="60"/>
      <c r="ACM13707" s="60"/>
      <c r="ACN13707" s="60"/>
      <c r="ACO13707" s="60"/>
      <c r="ACP13707" s="60"/>
      <c r="ACQ13707" s="60"/>
      <c r="ACR13707" s="60"/>
      <c r="ACS13707" s="60"/>
      <c r="ACT13707" s="60"/>
      <c r="ACU13707" s="60"/>
      <c r="ACV13707" s="60"/>
      <c r="ACW13707" s="60"/>
      <c r="ACX13707" s="60"/>
      <c r="ACY13707" s="60">
        <v>0.84930737229068798</v>
      </c>
      <c r="ACZ13707" s="60"/>
      <c r="ADA13707" s="60"/>
      <c r="ADB13707" s="60"/>
      <c r="ADC13707" s="60"/>
      <c r="ADD13707" s="60"/>
      <c r="ADE13707" s="60"/>
    </row>
    <row r="13708" spans="760:785" x14ac:dyDescent="0.25">
      <c r="ACF13708" s="60"/>
      <c r="ACG13708" s="60"/>
      <c r="ACH13708" s="60"/>
      <c r="ACI13708" s="60"/>
      <c r="ACJ13708" s="60"/>
      <c r="ACK13708" s="60"/>
      <c r="ACL13708" s="60"/>
      <c r="ACM13708" s="60"/>
      <c r="ACN13708" s="60"/>
      <c r="ACO13708" s="60"/>
      <c r="ACP13708" s="60"/>
      <c r="ACQ13708" s="60"/>
      <c r="ACR13708" s="60"/>
      <c r="ACS13708" s="60"/>
      <c r="ACT13708" s="60"/>
      <c r="ACU13708" s="60"/>
      <c r="ACV13708" s="60"/>
      <c r="ACW13708" s="60"/>
      <c r="ACX13708" s="60"/>
      <c r="ACY13708" s="60">
        <v>0.84922242574029705</v>
      </c>
      <c r="ACZ13708" s="60"/>
      <c r="ADA13708" s="60"/>
      <c r="ADB13708" s="60"/>
      <c r="ADC13708" s="60"/>
      <c r="ADD13708" s="60"/>
      <c r="ADE13708" s="60"/>
    </row>
    <row r="13709" spans="760:785" x14ac:dyDescent="0.25">
      <c r="ACF13709" s="60"/>
      <c r="ACG13709" s="60"/>
      <c r="ACH13709" s="60"/>
      <c r="ACI13709" s="60"/>
      <c r="ACJ13709" s="60"/>
      <c r="ACK13709" s="60"/>
      <c r="ACL13709" s="60"/>
      <c r="ACM13709" s="60"/>
      <c r="ACN13709" s="60"/>
      <c r="ACO13709" s="60"/>
      <c r="ACP13709" s="60"/>
      <c r="ACQ13709" s="60"/>
      <c r="ACR13709" s="60"/>
      <c r="ACS13709" s="60"/>
      <c r="ACT13709" s="60"/>
      <c r="ACU13709" s="60"/>
      <c r="ACV13709" s="60"/>
      <c r="ACW13709" s="60"/>
      <c r="ACX13709" s="60"/>
      <c r="ACY13709" s="60">
        <v>0.84906731349825904</v>
      </c>
      <c r="ACZ13709" s="60"/>
      <c r="ADA13709" s="60"/>
      <c r="ADB13709" s="60"/>
      <c r="ADC13709" s="60"/>
      <c r="ADD13709" s="60"/>
      <c r="ADE13709" s="60"/>
    </row>
    <row r="13710" spans="760:785" x14ac:dyDescent="0.25">
      <c r="ACF13710" s="60"/>
      <c r="ACG13710" s="60"/>
      <c r="ACH13710" s="60"/>
      <c r="ACI13710" s="60"/>
      <c r="ACJ13710" s="60"/>
      <c r="ACK13710" s="60"/>
      <c r="ACL13710" s="60"/>
      <c r="ACM13710" s="60"/>
      <c r="ACN13710" s="60"/>
      <c r="ACO13710" s="60"/>
      <c r="ACP13710" s="60"/>
      <c r="ACQ13710" s="60"/>
      <c r="ACR13710" s="60"/>
      <c r="ACS13710" s="60"/>
      <c r="ACT13710" s="60"/>
      <c r="ACU13710" s="60"/>
      <c r="ACV13710" s="60"/>
      <c r="ACW13710" s="60"/>
      <c r="ACX13710" s="60"/>
      <c r="ACY13710" s="60">
        <v>0.84904755302635504</v>
      </c>
      <c r="ACZ13710" s="60"/>
      <c r="ADA13710" s="60"/>
      <c r="ADB13710" s="60"/>
      <c r="ADC13710" s="60"/>
      <c r="ADD13710" s="60"/>
      <c r="ADE13710" s="60"/>
    </row>
    <row r="13711" spans="760:785" x14ac:dyDescent="0.25">
      <c r="ACF13711" s="60"/>
      <c r="ACG13711" s="60"/>
      <c r="ACH13711" s="60"/>
      <c r="ACI13711" s="60"/>
      <c r="ACJ13711" s="60"/>
      <c r="ACK13711" s="60"/>
      <c r="ACL13711" s="60"/>
      <c r="ACM13711" s="60"/>
      <c r="ACN13711" s="60"/>
      <c r="ACO13711" s="60"/>
      <c r="ACP13711" s="60"/>
      <c r="ACQ13711" s="60"/>
      <c r="ACR13711" s="60"/>
      <c r="ACS13711" s="60"/>
      <c r="ACT13711" s="60"/>
      <c r="ACU13711" s="60"/>
      <c r="ACV13711" s="60"/>
      <c r="ACW13711" s="60"/>
      <c r="ACX13711" s="60"/>
      <c r="ACY13711" s="60">
        <v>0.84893329846786503</v>
      </c>
      <c r="ACZ13711" s="60"/>
      <c r="ADA13711" s="60"/>
      <c r="ADB13711" s="60"/>
      <c r="ADC13711" s="60"/>
      <c r="ADD13711" s="60"/>
      <c r="ADE13711" s="60"/>
    </row>
    <row r="13712" spans="760:785" x14ac:dyDescent="0.25">
      <c r="ACF13712" s="60"/>
      <c r="ACG13712" s="60"/>
      <c r="ACH13712" s="60"/>
      <c r="ACI13712" s="60"/>
      <c r="ACJ13712" s="60"/>
      <c r="ACK13712" s="60"/>
      <c r="ACL13712" s="60"/>
      <c r="ACM13712" s="60"/>
      <c r="ACN13712" s="60"/>
      <c r="ACO13712" s="60"/>
      <c r="ACP13712" s="60"/>
      <c r="ACQ13712" s="60"/>
      <c r="ACR13712" s="60"/>
      <c r="ACS13712" s="60"/>
      <c r="ACT13712" s="60"/>
      <c r="ACU13712" s="60"/>
      <c r="ACV13712" s="60"/>
      <c r="ACW13712" s="60"/>
      <c r="ACX13712" s="60"/>
      <c r="ACY13712" s="60">
        <v>0.848906495461485</v>
      </c>
      <c r="ACZ13712" s="60"/>
      <c r="ADA13712" s="60"/>
      <c r="ADB13712" s="60"/>
      <c r="ADC13712" s="60"/>
      <c r="ADD13712" s="60"/>
      <c r="ADE13712" s="60"/>
    </row>
    <row r="13713" spans="760:785" x14ac:dyDescent="0.25">
      <c r="ACF13713" s="60"/>
      <c r="ACG13713" s="60"/>
      <c r="ACH13713" s="60"/>
      <c r="ACI13713" s="60"/>
      <c r="ACJ13713" s="60"/>
      <c r="ACK13713" s="60"/>
      <c r="ACL13713" s="60"/>
      <c r="ACM13713" s="60"/>
      <c r="ACN13713" s="60"/>
      <c r="ACO13713" s="60"/>
      <c r="ACP13713" s="60"/>
      <c r="ACQ13713" s="60"/>
      <c r="ACR13713" s="60"/>
      <c r="ACS13713" s="60"/>
      <c r="ACT13713" s="60"/>
      <c r="ACU13713" s="60"/>
      <c r="ACV13713" s="60"/>
      <c r="ACW13713" s="60"/>
      <c r="ACX13713" s="60"/>
      <c r="ACY13713" s="60">
        <v>0.84884629127701905</v>
      </c>
      <c r="ACZ13713" s="60"/>
      <c r="ADA13713" s="60"/>
      <c r="ADB13713" s="60"/>
      <c r="ADC13713" s="60"/>
      <c r="ADD13713" s="60"/>
      <c r="ADE13713" s="60"/>
    </row>
    <row r="13714" spans="760:785" x14ac:dyDescent="0.25">
      <c r="ACF13714" s="60"/>
      <c r="ACG13714" s="60"/>
      <c r="ACH13714" s="60"/>
      <c r="ACI13714" s="60"/>
      <c r="ACJ13714" s="60"/>
      <c r="ACK13714" s="60"/>
      <c r="ACL13714" s="60"/>
      <c r="ACM13714" s="60"/>
      <c r="ACN13714" s="60"/>
      <c r="ACO13714" s="60"/>
      <c r="ACP13714" s="60"/>
      <c r="ACQ13714" s="60"/>
      <c r="ACR13714" s="60"/>
      <c r="ACS13714" s="60"/>
      <c r="ACT13714" s="60"/>
      <c r="ACU13714" s="60"/>
      <c r="ACV13714" s="60"/>
      <c r="ACW13714" s="60"/>
      <c r="ACX13714" s="60"/>
      <c r="ACY13714" s="60">
        <v>0.84878497561750399</v>
      </c>
      <c r="ACZ13714" s="60"/>
      <c r="ADA13714" s="60"/>
      <c r="ADB13714" s="60"/>
      <c r="ADC13714" s="60"/>
      <c r="ADD13714" s="60"/>
      <c r="ADE13714" s="60"/>
    </row>
    <row r="13715" spans="760:785" x14ac:dyDescent="0.25">
      <c r="ACF13715" s="60"/>
      <c r="ACG13715" s="60"/>
      <c r="ACH13715" s="60"/>
      <c r="ACI13715" s="60"/>
      <c r="ACJ13715" s="60"/>
      <c r="ACK13715" s="60"/>
      <c r="ACL13715" s="60"/>
      <c r="ACM13715" s="60"/>
      <c r="ACN13715" s="60"/>
      <c r="ACO13715" s="60"/>
      <c r="ACP13715" s="60"/>
      <c r="ACQ13715" s="60"/>
      <c r="ACR13715" s="60"/>
      <c r="ACS13715" s="60"/>
      <c r="ACT13715" s="60"/>
      <c r="ACU13715" s="60"/>
      <c r="ACV13715" s="60"/>
      <c r="ACW13715" s="60"/>
      <c r="ACX13715" s="60"/>
      <c r="ACY13715" s="60">
        <v>0.84873106805577003</v>
      </c>
      <c r="ACZ13715" s="60"/>
      <c r="ADA13715" s="60"/>
      <c r="ADB13715" s="60"/>
      <c r="ADC13715" s="60"/>
      <c r="ADD13715" s="60"/>
      <c r="ADE13715" s="60"/>
    </row>
    <row r="13716" spans="760:785" x14ac:dyDescent="0.25">
      <c r="ACF13716" s="60"/>
      <c r="ACG13716" s="60"/>
      <c r="ACH13716" s="60"/>
      <c r="ACI13716" s="60"/>
      <c r="ACJ13716" s="60"/>
      <c r="ACK13716" s="60"/>
      <c r="ACL13716" s="60"/>
      <c r="ACM13716" s="60"/>
      <c r="ACN13716" s="60"/>
      <c r="ACO13716" s="60"/>
      <c r="ACP13716" s="60"/>
      <c r="ACQ13716" s="60"/>
      <c r="ACR13716" s="60"/>
      <c r="ACS13716" s="60"/>
      <c r="ACT13716" s="60"/>
      <c r="ACU13716" s="60"/>
      <c r="ACV13716" s="60"/>
      <c r="ACW13716" s="60"/>
      <c r="ACX13716" s="60"/>
      <c r="ACY13716" s="60">
        <v>0.84872960712875101</v>
      </c>
      <c r="ACZ13716" s="60"/>
      <c r="ADA13716" s="60"/>
      <c r="ADB13716" s="60"/>
      <c r="ADC13716" s="60"/>
      <c r="ADD13716" s="60"/>
      <c r="ADE13716" s="60"/>
    </row>
    <row r="13717" spans="760:785" x14ac:dyDescent="0.25">
      <c r="ACF13717" s="60"/>
      <c r="ACG13717" s="60"/>
      <c r="ACH13717" s="60"/>
      <c r="ACI13717" s="60"/>
      <c r="ACJ13717" s="60"/>
      <c r="ACK13717" s="60"/>
      <c r="ACL13717" s="60"/>
      <c r="ACM13717" s="60"/>
      <c r="ACN13717" s="60"/>
      <c r="ACO13717" s="60"/>
      <c r="ACP13717" s="60"/>
      <c r="ACQ13717" s="60"/>
      <c r="ACR13717" s="60"/>
      <c r="ACS13717" s="60"/>
      <c r="ACT13717" s="60"/>
      <c r="ACU13717" s="60"/>
      <c r="ACV13717" s="60"/>
      <c r="ACW13717" s="60"/>
      <c r="ACX13717" s="60"/>
      <c r="ACY13717" s="60">
        <v>0.84865367535138003</v>
      </c>
      <c r="ACZ13717" s="60"/>
      <c r="ADA13717" s="60"/>
      <c r="ADB13717" s="60"/>
      <c r="ADC13717" s="60"/>
      <c r="ADD13717" s="60"/>
      <c r="ADE13717" s="60"/>
    </row>
    <row r="13718" spans="760:785" x14ac:dyDescent="0.25">
      <c r="ACF13718" s="60"/>
      <c r="ACG13718" s="60"/>
      <c r="ACH13718" s="60"/>
      <c r="ACI13718" s="60"/>
      <c r="ACJ13718" s="60"/>
      <c r="ACK13718" s="60"/>
      <c r="ACL13718" s="60"/>
      <c r="ACM13718" s="60"/>
      <c r="ACN13718" s="60"/>
      <c r="ACO13718" s="60"/>
      <c r="ACP13718" s="60"/>
      <c r="ACQ13718" s="60"/>
      <c r="ACR13718" s="60"/>
      <c r="ACS13718" s="60"/>
      <c r="ACT13718" s="60"/>
      <c r="ACU13718" s="60"/>
      <c r="ACV13718" s="60"/>
      <c r="ACW13718" s="60"/>
      <c r="ACX13718" s="60"/>
      <c r="ACY13718" s="60">
        <v>0.84862630898153502</v>
      </c>
      <c r="ACZ13718" s="60"/>
      <c r="ADA13718" s="60"/>
      <c r="ADB13718" s="60"/>
      <c r="ADC13718" s="60"/>
      <c r="ADD13718" s="60"/>
      <c r="ADE13718" s="60"/>
    </row>
    <row r="13719" spans="760:785" x14ac:dyDescent="0.25">
      <c r="ACF13719" s="60"/>
      <c r="ACG13719" s="60"/>
      <c r="ACH13719" s="60"/>
      <c r="ACI13719" s="60"/>
      <c r="ACJ13719" s="60"/>
      <c r="ACK13719" s="60"/>
      <c r="ACL13719" s="60"/>
      <c r="ACM13719" s="60"/>
      <c r="ACN13719" s="60"/>
      <c r="ACO13719" s="60"/>
      <c r="ACP13719" s="60"/>
      <c r="ACQ13719" s="60"/>
      <c r="ACR13719" s="60"/>
      <c r="ACS13719" s="60"/>
      <c r="ACT13719" s="60"/>
      <c r="ACU13719" s="60"/>
      <c r="ACV13719" s="60"/>
      <c r="ACW13719" s="60"/>
      <c r="ACX13719" s="60"/>
      <c r="ACY13719" s="60">
        <v>0.84856211053853003</v>
      </c>
      <c r="ACZ13719" s="60"/>
      <c r="ADA13719" s="60"/>
      <c r="ADB13719" s="60"/>
      <c r="ADC13719" s="60"/>
      <c r="ADD13719" s="60"/>
      <c r="ADE13719" s="60"/>
    </row>
    <row r="13720" spans="760:785" x14ac:dyDescent="0.25">
      <c r="ACF13720" s="60"/>
      <c r="ACG13720" s="60"/>
      <c r="ACH13720" s="60"/>
      <c r="ACI13720" s="60"/>
      <c r="ACJ13720" s="60"/>
      <c r="ACK13720" s="60"/>
      <c r="ACL13720" s="60"/>
      <c r="ACM13720" s="60"/>
      <c r="ACN13720" s="60"/>
      <c r="ACO13720" s="60"/>
      <c r="ACP13720" s="60"/>
      <c r="ACQ13720" s="60"/>
      <c r="ACR13720" s="60"/>
      <c r="ACS13720" s="60"/>
      <c r="ACT13720" s="60"/>
      <c r="ACU13720" s="60"/>
      <c r="ACV13720" s="60"/>
      <c r="ACW13720" s="60"/>
      <c r="ACX13720" s="60"/>
      <c r="ACY13720" s="60">
        <v>0.84853283979122496</v>
      </c>
      <c r="ACZ13720" s="60"/>
      <c r="ADA13720" s="60"/>
      <c r="ADB13720" s="60"/>
      <c r="ADC13720" s="60"/>
      <c r="ADD13720" s="60"/>
      <c r="ADE13720" s="60"/>
    </row>
    <row r="13721" spans="760:785" x14ac:dyDescent="0.25">
      <c r="ACF13721" s="60"/>
      <c r="ACG13721" s="60"/>
      <c r="ACH13721" s="60"/>
      <c r="ACI13721" s="60"/>
      <c r="ACJ13721" s="60"/>
      <c r="ACK13721" s="60"/>
      <c r="ACL13721" s="60"/>
      <c r="ACM13721" s="60"/>
      <c r="ACN13721" s="60"/>
      <c r="ACO13721" s="60"/>
      <c r="ACP13721" s="60"/>
      <c r="ACQ13721" s="60"/>
      <c r="ACR13721" s="60"/>
      <c r="ACS13721" s="60"/>
      <c r="ACT13721" s="60"/>
      <c r="ACU13721" s="60"/>
      <c r="ACV13721" s="60"/>
      <c r="ACW13721" s="60"/>
      <c r="ACX13721" s="60"/>
      <c r="ACY13721" s="60">
        <v>0.84846913379407396</v>
      </c>
      <c r="ACZ13721" s="60"/>
      <c r="ADA13721" s="60"/>
      <c r="ADB13721" s="60"/>
      <c r="ADC13721" s="60"/>
      <c r="ADD13721" s="60"/>
      <c r="ADE13721" s="60"/>
    </row>
    <row r="13722" spans="760:785" x14ac:dyDescent="0.25">
      <c r="ACF13722" s="60"/>
      <c r="ACG13722" s="60"/>
      <c r="ACH13722" s="60"/>
      <c r="ACI13722" s="60"/>
      <c r="ACJ13722" s="60"/>
      <c r="ACK13722" s="60"/>
      <c r="ACL13722" s="60"/>
      <c r="ACM13722" s="60"/>
      <c r="ACN13722" s="60"/>
      <c r="ACO13722" s="60"/>
      <c r="ACP13722" s="60"/>
      <c r="ACQ13722" s="60"/>
      <c r="ACR13722" s="60"/>
      <c r="ACS13722" s="60"/>
      <c r="ACT13722" s="60"/>
      <c r="ACU13722" s="60"/>
      <c r="ACV13722" s="60"/>
      <c r="ACW13722" s="60"/>
      <c r="ACX13722" s="60"/>
      <c r="ACY13722" s="60">
        <v>0.84840451390384997</v>
      </c>
      <c r="ACZ13722" s="60"/>
      <c r="ADA13722" s="60"/>
      <c r="ADB13722" s="60"/>
      <c r="ADC13722" s="60"/>
      <c r="ADD13722" s="60"/>
      <c r="ADE13722" s="60"/>
    </row>
    <row r="13723" spans="760:785" x14ac:dyDescent="0.25">
      <c r="ACF13723" s="60"/>
      <c r="ACG13723" s="60"/>
      <c r="ACH13723" s="60"/>
      <c r="ACI13723" s="60"/>
      <c r="ACJ13723" s="60"/>
      <c r="ACK13723" s="60"/>
      <c r="ACL13723" s="60"/>
      <c r="ACM13723" s="60"/>
      <c r="ACN13723" s="60"/>
      <c r="ACO13723" s="60"/>
      <c r="ACP13723" s="60"/>
      <c r="ACQ13723" s="60"/>
      <c r="ACR13723" s="60"/>
      <c r="ACS13723" s="60"/>
      <c r="ACT13723" s="60"/>
      <c r="ACU13723" s="60"/>
      <c r="ACV13723" s="60"/>
      <c r="ACW13723" s="60"/>
      <c r="ACX13723" s="60"/>
      <c r="ACY13723" s="60">
        <v>0.84840107487666905</v>
      </c>
      <c r="ACZ13723" s="60"/>
      <c r="ADA13723" s="60"/>
      <c r="ADB13723" s="60"/>
      <c r="ADC13723" s="60"/>
      <c r="ADD13723" s="60"/>
      <c r="ADE13723" s="60"/>
    </row>
    <row r="13724" spans="760:785" x14ac:dyDescent="0.25">
      <c r="ACF13724" s="60"/>
      <c r="ACG13724" s="60"/>
      <c r="ACH13724" s="60"/>
      <c r="ACI13724" s="60"/>
      <c r="ACJ13724" s="60"/>
      <c r="ACK13724" s="60"/>
      <c r="ACL13724" s="60"/>
      <c r="ACM13724" s="60"/>
      <c r="ACN13724" s="60"/>
      <c r="ACO13724" s="60"/>
      <c r="ACP13724" s="60"/>
      <c r="ACQ13724" s="60"/>
      <c r="ACR13724" s="60"/>
      <c r="ACS13724" s="60"/>
      <c r="ACT13724" s="60"/>
      <c r="ACU13724" s="60"/>
      <c r="ACV13724" s="60"/>
      <c r="ACW13724" s="60"/>
      <c r="ACX13724" s="60"/>
      <c r="ACY13724" s="60">
        <v>0.84838834160445997</v>
      </c>
      <c r="ACZ13724" s="60"/>
      <c r="ADA13724" s="60"/>
      <c r="ADB13724" s="60"/>
      <c r="ADC13724" s="60"/>
      <c r="ADD13724" s="60"/>
      <c r="ADE13724" s="60"/>
    </row>
    <row r="13725" spans="760:785" x14ac:dyDescent="0.25">
      <c r="ACF13725" s="60"/>
      <c r="ACG13725" s="60"/>
      <c r="ACH13725" s="60"/>
      <c r="ACI13725" s="60"/>
      <c r="ACJ13725" s="60"/>
      <c r="ACK13725" s="60"/>
      <c r="ACL13725" s="60"/>
      <c r="ACM13725" s="60"/>
      <c r="ACN13725" s="60"/>
      <c r="ACO13725" s="60"/>
      <c r="ACP13725" s="60"/>
      <c r="ACQ13725" s="60"/>
      <c r="ACR13725" s="60"/>
      <c r="ACS13725" s="60"/>
      <c r="ACT13725" s="60"/>
      <c r="ACU13725" s="60"/>
      <c r="ACV13725" s="60"/>
      <c r="ACW13725" s="60"/>
      <c r="ACX13725" s="60"/>
      <c r="ACY13725" s="60">
        <v>0.84837710030870594</v>
      </c>
      <c r="ACZ13725" s="60"/>
      <c r="ADA13725" s="60"/>
      <c r="ADB13725" s="60"/>
      <c r="ADC13725" s="60"/>
      <c r="ADD13725" s="60"/>
      <c r="ADE13725" s="60"/>
    </row>
    <row r="13726" spans="760:785" x14ac:dyDescent="0.25">
      <c r="ACF13726" s="60"/>
      <c r="ACG13726" s="60"/>
      <c r="ACH13726" s="60"/>
      <c r="ACI13726" s="60"/>
      <c r="ACJ13726" s="60"/>
      <c r="ACK13726" s="60"/>
      <c r="ACL13726" s="60"/>
      <c r="ACM13726" s="60"/>
      <c r="ACN13726" s="60"/>
      <c r="ACO13726" s="60"/>
      <c r="ACP13726" s="60"/>
      <c r="ACQ13726" s="60"/>
      <c r="ACR13726" s="60"/>
      <c r="ACS13726" s="60"/>
      <c r="ACT13726" s="60"/>
      <c r="ACU13726" s="60"/>
      <c r="ACV13726" s="60"/>
      <c r="ACW13726" s="60"/>
      <c r="ACX13726" s="60"/>
      <c r="ACY13726" s="60">
        <v>0.84835465595875903</v>
      </c>
      <c r="ACZ13726" s="60"/>
      <c r="ADA13726" s="60"/>
      <c r="ADB13726" s="60"/>
      <c r="ADC13726" s="60"/>
      <c r="ADD13726" s="60"/>
      <c r="ADE13726" s="60"/>
    </row>
    <row r="13727" spans="760:785" x14ac:dyDescent="0.25">
      <c r="ACF13727" s="60"/>
      <c r="ACG13727" s="60"/>
      <c r="ACH13727" s="60"/>
      <c r="ACI13727" s="60"/>
      <c r="ACJ13727" s="60"/>
      <c r="ACK13727" s="60"/>
      <c r="ACL13727" s="60"/>
      <c r="ACM13727" s="60"/>
      <c r="ACN13727" s="60"/>
      <c r="ACO13727" s="60"/>
      <c r="ACP13727" s="60"/>
      <c r="ACQ13727" s="60"/>
      <c r="ACR13727" s="60"/>
      <c r="ACS13727" s="60"/>
      <c r="ACT13727" s="60"/>
      <c r="ACU13727" s="60"/>
      <c r="ACV13727" s="60"/>
      <c r="ACW13727" s="60"/>
      <c r="ACX13727" s="60"/>
      <c r="ACY13727" s="60">
        <v>0.848281738456104</v>
      </c>
      <c r="ACZ13727" s="60"/>
      <c r="ADA13727" s="60"/>
      <c r="ADB13727" s="60"/>
      <c r="ADC13727" s="60"/>
      <c r="ADD13727" s="60"/>
      <c r="ADE13727" s="60"/>
    </row>
    <row r="13728" spans="760:785" x14ac:dyDescent="0.25">
      <c r="ACF13728" s="60"/>
      <c r="ACG13728" s="60"/>
      <c r="ACH13728" s="60"/>
      <c r="ACI13728" s="60"/>
      <c r="ACJ13728" s="60"/>
      <c r="ACK13728" s="60"/>
      <c r="ACL13728" s="60"/>
      <c r="ACM13728" s="60"/>
      <c r="ACN13728" s="60"/>
      <c r="ACO13728" s="60"/>
      <c r="ACP13728" s="60"/>
      <c r="ACQ13728" s="60"/>
      <c r="ACR13728" s="60"/>
      <c r="ACS13728" s="60"/>
      <c r="ACT13728" s="60"/>
      <c r="ACU13728" s="60"/>
      <c r="ACV13728" s="60"/>
      <c r="ACW13728" s="60"/>
      <c r="ACX13728" s="60"/>
      <c r="ACY13728" s="60">
        <v>0.84826842894293097</v>
      </c>
      <c r="ACZ13728" s="60"/>
      <c r="ADA13728" s="60"/>
      <c r="ADB13728" s="60"/>
      <c r="ADC13728" s="60"/>
      <c r="ADD13728" s="60"/>
      <c r="ADE13728" s="60"/>
    </row>
    <row r="13729" spans="760:785" x14ac:dyDescent="0.25">
      <c r="ACF13729" s="60"/>
      <c r="ACG13729" s="60"/>
      <c r="ACH13729" s="60"/>
      <c r="ACI13729" s="60"/>
      <c r="ACJ13729" s="60"/>
      <c r="ACK13729" s="60"/>
      <c r="ACL13729" s="60"/>
      <c r="ACM13729" s="60"/>
      <c r="ACN13729" s="60"/>
      <c r="ACO13729" s="60"/>
      <c r="ACP13729" s="60"/>
      <c r="ACQ13729" s="60"/>
      <c r="ACR13729" s="60"/>
      <c r="ACS13729" s="60"/>
      <c r="ACT13729" s="60"/>
      <c r="ACU13729" s="60"/>
      <c r="ACV13729" s="60"/>
      <c r="ACW13729" s="60"/>
      <c r="ACX13729" s="60"/>
      <c r="ACY13729" s="60">
        <v>0.848204207508644</v>
      </c>
      <c r="ACZ13729" s="60"/>
      <c r="ADA13729" s="60"/>
      <c r="ADB13729" s="60"/>
      <c r="ADC13729" s="60"/>
      <c r="ADD13729" s="60"/>
      <c r="ADE13729" s="60"/>
    </row>
    <row r="13730" spans="760:785" x14ac:dyDescent="0.25">
      <c r="ACF13730" s="60"/>
      <c r="ACG13730" s="60"/>
      <c r="ACH13730" s="60"/>
      <c r="ACI13730" s="60"/>
      <c r="ACJ13730" s="60"/>
      <c r="ACK13730" s="60"/>
      <c r="ACL13730" s="60"/>
      <c r="ACM13730" s="60"/>
      <c r="ACN13730" s="60"/>
      <c r="ACO13730" s="60"/>
      <c r="ACP13730" s="60"/>
      <c r="ACQ13730" s="60"/>
      <c r="ACR13730" s="60"/>
      <c r="ACS13730" s="60"/>
      <c r="ACT13730" s="60"/>
      <c r="ACU13730" s="60"/>
      <c r="ACV13730" s="60"/>
      <c r="ACW13730" s="60"/>
      <c r="ACX13730" s="60"/>
      <c r="ACY13730" s="60">
        <v>0.84818492720219096</v>
      </c>
      <c r="ACZ13730" s="60"/>
      <c r="ADA13730" s="60"/>
      <c r="ADB13730" s="60"/>
      <c r="ADC13730" s="60"/>
      <c r="ADD13730" s="60"/>
      <c r="ADE13730" s="60"/>
    </row>
    <row r="13731" spans="760:785" x14ac:dyDescent="0.25">
      <c r="ACF13731" s="60"/>
      <c r="ACG13731" s="60"/>
      <c r="ACH13731" s="60"/>
      <c r="ACI13731" s="60"/>
      <c r="ACJ13731" s="60"/>
      <c r="ACK13731" s="60"/>
      <c r="ACL13731" s="60"/>
      <c r="ACM13731" s="60"/>
      <c r="ACN13731" s="60"/>
      <c r="ACO13731" s="60"/>
      <c r="ACP13731" s="60"/>
      <c r="ACQ13731" s="60"/>
      <c r="ACR13731" s="60"/>
      <c r="ACS13731" s="60"/>
      <c r="ACT13731" s="60"/>
      <c r="ACU13731" s="60"/>
      <c r="ACV13731" s="60"/>
      <c r="ACW13731" s="60"/>
      <c r="ACX13731" s="60"/>
      <c r="ACY13731" s="60">
        <v>0.84816603891641495</v>
      </c>
      <c r="ACZ13731" s="60"/>
      <c r="ADA13731" s="60"/>
      <c r="ADB13731" s="60"/>
      <c r="ADC13731" s="60"/>
      <c r="ADD13731" s="60"/>
      <c r="ADE13731" s="60"/>
    </row>
    <row r="13732" spans="760:785" x14ac:dyDescent="0.25">
      <c r="ACF13732" s="60"/>
      <c r="ACG13732" s="60"/>
      <c r="ACH13732" s="60"/>
      <c r="ACI13732" s="60"/>
      <c r="ACJ13732" s="60"/>
      <c r="ACK13732" s="60"/>
      <c r="ACL13732" s="60"/>
      <c r="ACM13732" s="60"/>
      <c r="ACN13732" s="60"/>
      <c r="ACO13732" s="60"/>
      <c r="ACP13732" s="60"/>
      <c r="ACQ13732" s="60"/>
      <c r="ACR13732" s="60"/>
      <c r="ACS13732" s="60"/>
      <c r="ACT13732" s="60"/>
      <c r="ACU13732" s="60"/>
      <c r="ACV13732" s="60"/>
      <c r="ACW13732" s="60"/>
      <c r="ACX13732" s="60"/>
      <c r="ACY13732" s="60">
        <v>0.84814116585897303</v>
      </c>
      <c r="ACZ13732" s="60"/>
      <c r="ADA13732" s="60"/>
      <c r="ADB13732" s="60"/>
      <c r="ADC13732" s="60"/>
      <c r="ADD13732" s="60"/>
      <c r="ADE13732" s="60"/>
    </row>
    <row r="13733" spans="760:785" x14ac:dyDescent="0.25">
      <c r="ACF13733" s="60"/>
      <c r="ACG13733" s="60"/>
      <c r="ACH13733" s="60"/>
      <c r="ACI13733" s="60"/>
      <c r="ACJ13733" s="60"/>
      <c r="ACK13733" s="60"/>
      <c r="ACL13733" s="60"/>
      <c r="ACM13733" s="60"/>
      <c r="ACN13733" s="60"/>
      <c r="ACO13733" s="60"/>
      <c r="ACP13733" s="60"/>
      <c r="ACQ13733" s="60"/>
      <c r="ACR13733" s="60"/>
      <c r="ACS13733" s="60"/>
      <c r="ACT13733" s="60"/>
      <c r="ACU13733" s="60"/>
      <c r="ACV13733" s="60"/>
      <c r="ACW13733" s="60"/>
      <c r="ACX13733" s="60"/>
      <c r="ACY13733" s="60">
        <v>0.84810218237683099</v>
      </c>
      <c r="ACZ13733" s="60"/>
      <c r="ADA13733" s="60"/>
      <c r="ADB13733" s="60"/>
      <c r="ADC13733" s="60"/>
      <c r="ADD13733" s="60"/>
      <c r="ADE13733" s="60"/>
    </row>
    <row r="13734" spans="760:785" x14ac:dyDescent="0.25">
      <c r="ACF13734" s="60"/>
      <c r="ACG13734" s="60"/>
      <c r="ACH13734" s="60"/>
      <c r="ACI13734" s="60"/>
      <c r="ACJ13734" s="60"/>
      <c r="ACK13734" s="60"/>
      <c r="ACL13734" s="60"/>
      <c r="ACM13734" s="60"/>
      <c r="ACN13734" s="60"/>
      <c r="ACO13734" s="60"/>
      <c r="ACP13734" s="60"/>
      <c r="ACQ13734" s="60"/>
      <c r="ACR13734" s="60"/>
      <c r="ACS13734" s="60"/>
      <c r="ACT13734" s="60"/>
      <c r="ACU13734" s="60"/>
      <c r="ACV13734" s="60"/>
      <c r="ACW13734" s="60"/>
      <c r="ACX13734" s="60"/>
      <c r="ACY13734" s="60">
        <v>0.84809388311300604</v>
      </c>
      <c r="ACZ13734" s="60"/>
      <c r="ADA13734" s="60"/>
      <c r="ADB13734" s="60"/>
      <c r="ADC13734" s="60"/>
      <c r="ADD13734" s="60"/>
      <c r="ADE13734" s="60"/>
    </row>
    <row r="13735" spans="760:785" x14ac:dyDescent="0.25">
      <c r="ACF13735" s="60"/>
      <c r="ACG13735" s="60"/>
      <c r="ACH13735" s="60"/>
      <c r="ACI13735" s="60"/>
      <c r="ACJ13735" s="60"/>
      <c r="ACK13735" s="60"/>
      <c r="ACL13735" s="60"/>
      <c r="ACM13735" s="60"/>
      <c r="ACN13735" s="60"/>
      <c r="ACO13735" s="60"/>
      <c r="ACP13735" s="60"/>
      <c r="ACQ13735" s="60"/>
      <c r="ACR13735" s="60"/>
      <c r="ACS13735" s="60"/>
      <c r="ACT13735" s="60"/>
      <c r="ACU13735" s="60"/>
      <c r="ACV13735" s="60"/>
      <c r="ACW13735" s="60"/>
      <c r="ACX13735" s="60"/>
      <c r="ACY13735" s="60">
        <v>0.84802241124005295</v>
      </c>
      <c r="ACZ13735" s="60"/>
      <c r="ADA13735" s="60"/>
      <c r="ADB13735" s="60"/>
      <c r="ADC13735" s="60"/>
      <c r="ADD13735" s="60"/>
      <c r="ADE13735" s="60"/>
    </row>
    <row r="13736" spans="760:785" x14ac:dyDescent="0.25">
      <c r="ACF13736" s="60"/>
      <c r="ACG13736" s="60"/>
      <c r="ACH13736" s="60"/>
      <c r="ACI13736" s="60"/>
      <c r="ACJ13736" s="60"/>
      <c r="ACK13736" s="60"/>
      <c r="ACL13736" s="60"/>
      <c r="ACM13736" s="60"/>
      <c r="ACN13736" s="60"/>
      <c r="ACO13736" s="60"/>
      <c r="ACP13736" s="60"/>
      <c r="ACQ13736" s="60"/>
      <c r="ACR13736" s="60"/>
      <c r="ACS13736" s="60"/>
      <c r="ACT13736" s="60"/>
      <c r="ACU13736" s="60"/>
      <c r="ACV13736" s="60"/>
      <c r="ACW13736" s="60"/>
      <c r="ACX13736" s="60"/>
      <c r="ACY13736" s="60">
        <v>0.84794711953730895</v>
      </c>
      <c r="ACZ13736" s="60"/>
      <c r="ADA13736" s="60"/>
      <c r="ADB13736" s="60"/>
      <c r="ADC13736" s="60"/>
      <c r="ADD13736" s="60"/>
      <c r="ADE13736" s="60"/>
    </row>
    <row r="13737" spans="760:785" x14ac:dyDescent="0.25">
      <c r="ACF13737" s="60"/>
      <c r="ACG13737" s="60"/>
      <c r="ACH13737" s="60"/>
      <c r="ACI13737" s="60"/>
      <c r="ACJ13737" s="60"/>
      <c r="ACK13737" s="60"/>
      <c r="ACL13737" s="60"/>
      <c r="ACM13737" s="60"/>
      <c r="ACN13737" s="60"/>
      <c r="ACO13737" s="60"/>
      <c r="ACP13737" s="60"/>
      <c r="ACQ13737" s="60"/>
      <c r="ACR13737" s="60"/>
      <c r="ACS13737" s="60"/>
      <c r="ACT13737" s="60"/>
      <c r="ACU13737" s="60"/>
      <c r="ACV13737" s="60"/>
      <c r="ACW13737" s="60"/>
      <c r="ACX13737" s="60"/>
      <c r="ACY13737" s="60">
        <v>0.84787914553164401</v>
      </c>
      <c r="ACZ13737" s="60"/>
      <c r="ADA13737" s="60"/>
      <c r="ADB13737" s="60"/>
      <c r="ADC13737" s="60"/>
      <c r="ADD13737" s="60"/>
      <c r="ADE13737" s="60"/>
    </row>
    <row r="13738" spans="760:785" x14ac:dyDescent="0.25">
      <c r="ACF13738" s="60"/>
      <c r="ACG13738" s="60"/>
      <c r="ACH13738" s="60"/>
      <c r="ACI13738" s="60"/>
      <c r="ACJ13738" s="60"/>
      <c r="ACK13738" s="60"/>
      <c r="ACL13738" s="60"/>
      <c r="ACM13738" s="60"/>
      <c r="ACN13738" s="60"/>
      <c r="ACO13738" s="60"/>
      <c r="ACP13738" s="60"/>
      <c r="ACQ13738" s="60"/>
      <c r="ACR13738" s="60"/>
      <c r="ACS13738" s="60"/>
      <c r="ACT13738" s="60"/>
      <c r="ACU13738" s="60"/>
      <c r="ACV13738" s="60"/>
      <c r="ACW13738" s="60"/>
      <c r="ACX13738" s="60"/>
      <c r="ACY13738" s="60">
        <v>0.84781626622670903</v>
      </c>
      <c r="ACZ13738" s="60"/>
      <c r="ADA13738" s="60"/>
      <c r="ADB13738" s="60"/>
      <c r="ADC13738" s="60"/>
      <c r="ADD13738" s="60"/>
      <c r="ADE13738" s="60"/>
    </row>
    <row r="13739" spans="760:785" x14ac:dyDescent="0.25">
      <c r="ACF13739" s="60"/>
      <c r="ACG13739" s="60"/>
      <c r="ACH13739" s="60"/>
      <c r="ACI13739" s="60"/>
      <c r="ACJ13739" s="60"/>
      <c r="ACK13739" s="60"/>
      <c r="ACL13739" s="60"/>
      <c r="ACM13739" s="60"/>
      <c r="ACN13739" s="60"/>
      <c r="ACO13739" s="60"/>
      <c r="ACP13739" s="60"/>
      <c r="ACQ13739" s="60"/>
      <c r="ACR13739" s="60"/>
      <c r="ACS13739" s="60"/>
      <c r="ACT13739" s="60"/>
      <c r="ACU13739" s="60"/>
      <c r="ACV13739" s="60"/>
      <c r="ACW13739" s="60"/>
      <c r="ACX13739" s="60"/>
      <c r="ACY13739" s="60">
        <v>0.84781356719136203</v>
      </c>
      <c r="ACZ13739" s="60"/>
      <c r="ADA13739" s="60"/>
      <c r="ADB13739" s="60"/>
      <c r="ADC13739" s="60"/>
      <c r="ADD13739" s="60"/>
      <c r="ADE13739" s="60"/>
    </row>
    <row r="13740" spans="760:785" x14ac:dyDescent="0.25">
      <c r="ACF13740" s="60"/>
      <c r="ACG13740" s="60"/>
      <c r="ACH13740" s="60"/>
      <c r="ACI13740" s="60"/>
      <c r="ACJ13740" s="60"/>
      <c r="ACK13740" s="60"/>
      <c r="ACL13740" s="60"/>
      <c r="ACM13740" s="60"/>
      <c r="ACN13740" s="60"/>
      <c r="ACO13740" s="60"/>
      <c r="ACP13740" s="60"/>
      <c r="ACQ13740" s="60"/>
      <c r="ACR13740" s="60"/>
      <c r="ACS13740" s="60"/>
      <c r="ACT13740" s="60"/>
      <c r="ACU13740" s="60"/>
      <c r="ACV13740" s="60"/>
      <c r="ACW13740" s="60"/>
      <c r="ACX13740" s="60"/>
      <c r="ACY13740" s="60">
        <v>0.84776562427346502</v>
      </c>
      <c r="ACZ13740" s="60"/>
      <c r="ADA13740" s="60"/>
      <c r="ADB13740" s="60"/>
      <c r="ADC13740" s="60"/>
      <c r="ADD13740" s="60"/>
      <c r="ADE13740" s="60"/>
    </row>
    <row r="13741" spans="760:785" x14ac:dyDescent="0.25">
      <c r="ACF13741" s="60"/>
      <c r="ACG13741" s="60"/>
      <c r="ACH13741" s="60"/>
      <c r="ACI13741" s="60"/>
      <c r="ACJ13741" s="60"/>
      <c r="ACK13741" s="60"/>
      <c r="ACL13741" s="60"/>
      <c r="ACM13741" s="60"/>
      <c r="ACN13741" s="60"/>
      <c r="ACO13741" s="60"/>
      <c r="ACP13741" s="60"/>
      <c r="ACQ13741" s="60"/>
      <c r="ACR13741" s="60"/>
      <c r="ACS13741" s="60"/>
      <c r="ACT13741" s="60"/>
      <c r="ACU13741" s="60"/>
      <c r="ACV13741" s="60"/>
      <c r="ACW13741" s="60"/>
      <c r="ACX13741" s="60"/>
      <c r="ACY13741" s="60">
        <v>0.84773205598644197</v>
      </c>
      <c r="ACZ13741" s="60"/>
      <c r="ADA13741" s="60"/>
      <c r="ADB13741" s="60"/>
      <c r="ADC13741" s="60"/>
      <c r="ADD13741" s="60"/>
      <c r="ADE13741" s="60"/>
    </row>
    <row r="13742" spans="760:785" x14ac:dyDescent="0.25">
      <c r="ACF13742" s="60"/>
      <c r="ACG13742" s="60"/>
      <c r="ACH13742" s="60"/>
      <c r="ACI13742" s="60"/>
      <c r="ACJ13742" s="60"/>
      <c r="ACK13742" s="60"/>
      <c r="ACL13742" s="60"/>
      <c r="ACM13742" s="60"/>
      <c r="ACN13742" s="60"/>
      <c r="ACO13742" s="60"/>
      <c r="ACP13742" s="60"/>
      <c r="ACQ13742" s="60"/>
      <c r="ACR13742" s="60"/>
      <c r="ACS13742" s="60"/>
      <c r="ACT13742" s="60"/>
      <c r="ACU13742" s="60"/>
      <c r="ACV13742" s="60"/>
      <c r="ACW13742" s="60"/>
      <c r="ACX13742" s="60"/>
      <c r="ACY13742" s="60">
        <v>0.84768863815578999</v>
      </c>
      <c r="ACZ13742" s="60"/>
      <c r="ADA13742" s="60"/>
      <c r="ADB13742" s="60"/>
      <c r="ADC13742" s="60"/>
      <c r="ADD13742" s="60"/>
      <c r="ADE13742" s="60"/>
    </row>
    <row r="13743" spans="760:785" x14ac:dyDescent="0.25">
      <c r="ACF13743" s="60"/>
      <c r="ACG13743" s="60"/>
      <c r="ACH13743" s="60"/>
      <c r="ACI13743" s="60"/>
      <c r="ACJ13743" s="60"/>
      <c r="ACK13743" s="60"/>
      <c r="ACL13743" s="60"/>
      <c r="ACM13743" s="60"/>
      <c r="ACN13743" s="60"/>
      <c r="ACO13743" s="60"/>
      <c r="ACP13743" s="60"/>
      <c r="ACQ13743" s="60"/>
      <c r="ACR13743" s="60"/>
      <c r="ACS13743" s="60"/>
      <c r="ACT13743" s="60"/>
      <c r="ACU13743" s="60"/>
      <c r="ACV13743" s="60"/>
      <c r="ACW13743" s="60"/>
      <c r="ACX13743" s="60"/>
      <c r="ACY13743" s="60">
        <v>0.84767709154489601</v>
      </c>
      <c r="ACZ13743" s="60"/>
      <c r="ADA13743" s="60"/>
      <c r="ADB13743" s="60"/>
      <c r="ADC13743" s="60"/>
      <c r="ADD13743" s="60"/>
      <c r="ADE13743" s="60"/>
    </row>
    <row r="13744" spans="760:785" x14ac:dyDescent="0.25">
      <c r="ACF13744" s="60"/>
      <c r="ACG13744" s="60"/>
      <c r="ACH13744" s="60"/>
      <c r="ACI13744" s="60"/>
      <c r="ACJ13744" s="60"/>
      <c r="ACK13744" s="60"/>
      <c r="ACL13744" s="60"/>
      <c r="ACM13744" s="60"/>
      <c r="ACN13744" s="60"/>
      <c r="ACO13744" s="60"/>
      <c r="ACP13744" s="60"/>
      <c r="ACQ13744" s="60"/>
      <c r="ACR13744" s="60"/>
      <c r="ACS13744" s="60"/>
      <c r="ACT13744" s="60"/>
      <c r="ACU13744" s="60"/>
      <c r="ACV13744" s="60"/>
      <c r="ACW13744" s="60"/>
      <c r="ACX13744" s="60"/>
      <c r="ACY13744" s="60">
        <v>0.84761165740918198</v>
      </c>
      <c r="ACZ13744" s="60"/>
      <c r="ADA13744" s="60"/>
      <c r="ADB13744" s="60"/>
      <c r="ADC13744" s="60"/>
      <c r="ADD13744" s="60"/>
      <c r="ADE13744" s="60"/>
    </row>
    <row r="13745" spans="760:785" x14ac:dyDescent="0.25">
      <c r="ACF13745" s="60"/>
      <c r="ACG13745" s="60"/>
      <c r="ACH13745" s="60"/>
      <c r="ACI13745" s="60"/>
      <c r="ACJ13745" s="60"/>
      <c r="ACK13745" s="60"/>
      <c r="ACL13745" s="60"/>
      <c r="ACM13745" s="60"/>
      <c r="ACN13745" s="60"/>
      <c r="ACO13745" s="60"/>
      <c r="ACP13745" s="60"/>
      <c r="ACQ13745" s="60"/>
      <c r="ACR13745" s="60"/>
      <c r="ACS13745" s="60"/>
      <c r="ACT13745" s="60"/>
      <c r="ACU13745" s="60"/>
      <c r="ACV13745" s="60"/>
      <c r="ACW13745" s="60"/>
      <c r="ACX13745" s="60"/>
      <c r="ACY13745" s="60">
        <v>0.84760200617350301</v>
      </c>
      <c r="ACZ13745" s="60"/>
      <c r="ADA13745" s="60"/>
      <c r="ADB13745" s="60"/>
      <c r="ADC13745" s="60"/>
      <c r="ADD13745" s="60"/>
      <c r="ADE13745" s="60"/>
    </row>
    <row r="13746" spans="760:785" x14ac:dyDescent="0.25">
      <c r="ACF13746" s="60"/>
      <c r="ACG13746" s="60"/>
      <c r="ACH13746" s="60"/>
      <c r="ACI13746" s="60"/>
      <c r="ACJ13746" s="60"/>
      <c r="ACK13746" s="60"/>
      <c r="ACL13746" s="60"/>
      <c r="ACM13746" s="60"/>
      <c r="ACN13746" s="60"/>
      <c r="ACO13746" s="60"/>
      <c r="ACP13746" s="60"/>
      <c r="ACQ13746" s="60"/>
      <c r="ACR13746" s="60"/>
      <c r="ACS13746" s="60"/>
      <c r="ACT13746" s="60"/>
      <c r="ACU13746" s="60"/>
      <c r="ACV13746" s="60"/>
      <c r="ACW13746" s="60"/>
      <c r="ACX13746" s="60"/>
      <c r="ACY13746" s="60">
        <v>0.84759961149875995</v>
      </c>
      <c r="ACZ13746" s="60"/>
      <c r="ADA13746" s="60"/>
      <c r="ADB13746" s="60"/>
      <c r="ADC13746" s="60"/>
      <c r="ADD13746" s="60"/>
      <c r="ADE13746" s="60"/>
    </row>
    <row r="13747" spans="760:785" x14ac:dyDescent="0.25">
      <c r="ACF13747" s="60"/>
      <c r="ACG13747" s="60"/>
      <c r="ACH13747" s="60"/>
      <c r="ACI13747" s="60"/>
      <c r="ACJ13747" s="60"/>
      <c r="ACK13747" s="60"/>
      <c r="ACL13747" s="60"/>
      <c r="ACM13747" s="60"/>
      <c r="ACN13747" s="60"/>
      <c r="ACO13747" s="60"/>
      <c r="ACP13747" s="60"/>
      <c r="ACQ13747" s="60"/>
      <c r="ACR13747" s="60"/>
      <c r="ACS13747" s="60"/>
      <c r="ACT13747" s="60"/>
      <c r="ACU13747" s="60"/>
      <c r="ACV13747" s="60"/>
      <c r="ACW13747" s="60"/>
      <c r="ACX13747" s="60"/>
      <c r="ACY13747" s="60">
        <v>0.84757945583473804</v>
      </c>
      <c r="ACZ13747" s="60"/>
      <c r="ADA13747" s="60"/>
      <c r="ADB13747" s="60"/>
      <c r="ADC13747" s="60"/>
      <c r="ADD13747" s="60"/>
      <c r="ADE13747" s="60"/>
    </row>
    <row r="13748" spans="760:785" x14ac:dyDescent="0.25">
      <c r="ACF13748" s="60"/>
      <c r="ACG13748" s="60"/>
      <c r="ACH13748" s="60"/>
      <c r="ACI13748" s="60"/>
      <c r="ACJ13748" s="60"/>
      <c r="ACK13748" s="60"/>
      <c r="ACL13748" s="60"/>
      <c r="ACM13748" s="60"/>
      <c r="ACN13748" s="60"/>
      <c r="ACO13748" s="60"/>
      <c r="ACP13748" s="60"/>
      <c r="ACQ13748" s="60"/>
      <c r="ACR13748" s="60"/>
      <c r="ACS13748" s="60"/>
      <c r="ACT13748" s="60"/>
      <c r="ACU13748" s="60"/>
      <c r="ACV13748" s="60"/>
      <c r="ACW13748" s="60"/>
      <c r="ACX13748" s="60"/>
      <c r="ACY13748" s="60">
        <v>0.84753357071035795</v>
      </c>
      <c r="ACZ13748" s="60"/>
      <c r="ADA13748" s="60"/>
      <c r="ADB13748" s="60"/>
      <c r="ADC13748" s="60"/>
      <c r="ADD13748" s="60"/>
      <c r="ADE13748" s="60"/>
    </row>
    <row r="13749" spans="760:785" x14ac:dyDescent="0.25">
      <c r="ACF13749" s="60"/>
      <c r="ACG13749" s="60"/>
      <c r="ACH13749" s="60"/>
      <c r="ACI13749" s="60"/>
      <c r="ACJ13749" s="60"/>
      <c r="ACK13749" s="60"/>
      <c r="ACL13749" s="60"/>
      <c r="ACM13749" s="60"/>
      <c r="ACN13749" s="60"/>
      <c r="ACO13749" s="60"/>
      <c r="ACP13749" s="60"/>
      <c r="ACQ13749" s="60"/>
      <c r="ACR13749" s="60"/>
      <c r="ACS13749" s="60"/>
      <c r="ACT13749" s="60"/>
      <c r="ACU13749" s="60"/>
      <c r="ACV13749" s="60"/>
      <c r="ACW13749" s="60"/>
      <c r="ACX13749" s="60"/>
      <c r="ACY13749" s="60">
        <v>0.84748045524896598</v>
      </c>
      <c r="ACZ13749" s="60"/>
      <c r="ADA13749" s="60"/>
      <c r="ADB13749" s="60"/>
      <c r="ADC13749" s="60"/>
      <c r="ADD13749" s="60"/>
      <c r="ADE13749" s="60"/>
    </row>
    <row r="13750" spans="760:785" x14ac:dyDescent="0.25">
      <c r="ACF13750" s="60"/>
      <c r="ACG13750" s="60"/>
      <c r="ACH13750" s="60"/>
      <c r="ACI13750" s="60"/>
      <c r="ACJ13750" s="60"/>
      <c r="ACK13750" s="60"/>
      <c r="ACL13750" s="60"/>
      <c r="ACM13750" s="60"/>
      <c r="ACN13750" s="60"/>
      <c r="ACO13750" s="60"/>
      <c r="ACP13750" s="60"/>
      <c r="ACQ13750" s="60"/>
      <c r="ACR13750" s="60"/>
      <c r="ACS13750" s="60"/>
      <c r="ACT13750" s="60"/>
      <c r="ACU13750" s="60"/>
      <c r="ACV13750" s="60"/>
      <c r="ACW13750" s="60"/>
      <c r="ACX13750" s="60"/>
      <c r="ACY13750" s="60">
        <v>0.84742646660524701</v>
      </c>
      <c r="ACZ13750" s="60"/>
      <c r="ADA13750" s="60"/>
      <c r="ADB13750" s="60"/>
      <c r="ADC13750" s="60"/>
      <c r="ADD13750" s="60"/>
      <c r="ADE13750" s="60"/>
    </row>
    <row r="13751" spans="760:785" x14ac:dyDescent="0.25">
      <c r="ACF13751" s="60"/>
      <c r="ACG13751" s="60"/>
      <c r="ACH13751" s="60"/>
      <c r="ACI13751" s="60"/>
      <c r="ACJ13751" s="60"/>
      <c r="ACK13751" s="60"/>
      <c r="ACL13751" s="60"/>
      <c r="ACM13751" s="60"/>
      <c r="ACN13751" s="60"/>
      <c r="ACO13751" s="60"/>
      <c r="ACP13751" s="60"/>
      <c r="ACQ13751" s="60"/>
      <c r="ACR13751" s="60"/>
      <c r="ACS13751" s="60"/>
      <c r="ACT13751" s="60"/>
      <c r="ACU13751" s="60"/>
      <c r="ACV13751" s="60"/>
      <c r="ACW13751" s="60"/>
      <c r="ACX13751" s="60"/>
      <c r="ACY13751" s="60">
        <v>0.84738397282480105</v>
      </c>
      <c r="ACZ13751" s="60"/>
      <c r="ADA13751" s="60"/>
      <c r="ADB13751" s="60"/>
      <c r="ADC13751" s="60"/>
      <c r="ADD13751" s="60"/>
      <c r="ADE13751" s="60"/>
    </row>
    <row r="13752" spans="760:785" x14ac:dyDescent="0.25">
      <c r="ACF13752" s="60"/>
      <c r="ACG13752" s="60"/>
      <c r="ACH13752" s="60"/>
      <c r="ACI13752" s="60"/>
      <c r="ACJ13752" s="60"/>
      <c r="ACK13752" s="60"/>
      <c r="ACL13752" s="60"/>
      <c r="ACM13752" s="60"/>
      <c r="ACN13752" s="60"/>
      <c r="ACO13752" s="60"/>
      <c r="ACP13752" s="60"/>
      <c r="ACQ13752" s="60"/>
      <c r="ACR13752" s="60"/>
      <c r="ACS13752" s="60"/>
      <c r="ACT13752" s="60"/>
      <c r="ACU13752" s="60"/>
      <c r="ACV13752" s="60"/>
      <c r="ACW13752" s="60"/>
      <c r="ACX13752" s="60"/>
      <c r="ACY13752" s="60">
        <v>0.84735779544181999</v>
      </c>
      <c r="ACZ13752" s="60"/>
      <c r="ADA13752" s="60"/>
      <c r="ADB13752" s="60"/>
      <c r="ADC13752" s="60"/>
      <c r="ADD13752" s="60"/>
      <c r="ADE13752" s="60"/>
    </row>
    <row r="13753" spans="760:785" x14ac:dyDescent="0.25">
      <c r="ACF13753" s="60"/>
      <c r="ACG13753" s="60"/>
      <c r="ACH13753" s="60"/>
      <c r="ACI13753" s="60"/>
      <c r="ACJ13753" s="60"/>
      <c r="ACK13753" s="60"/>
      <c r="ACL13753" s="60"/>
      <c r="ACM13753" s="60"/>
      <c r="ACN13753" s="60"/>
      <c r="ACO13753" s="60"/>
      <c r="ACP13753" s="60"/>
      <c r="ACQ13753" s="60"/>
      <c r="ACR13753" s="60"/>
      <c r="ACS13753" s="60"/>
      <c r="ACT13753" s="60"/>
      <c r="ACU13753" s="60"/>
      <c r="ACV13753" s="60"/>
      <c r="ACW13753" s="60"/>
      <c r="ACX13753" s="60"/>
      <c r="ACY13753" s="60">
        <v>0.84733652019015504</v>
      </c>
      <c r="ACZ13753" s="60"/>
      <c r="ADA13753" s="60"/>
      <c r="ADB13753" s="60"/>
      <c r="ADC13753" s="60"/>
      <c r="ADD13753" s="60"/>
      <c r="ADE13753" s="60"/>
    </row>
    <row r="13754" spans="760:785" x14ac:dyDescent="0.25">
      <c r="ACF13754" s="60"/>
      <c r="ACG13754" s="60"/>
      <c r="ACH13754" s="60"/>
      <c r="ACI13754" s="60"/>
      <c r="ACJ13754" s="60"/>
      <c r="ACK13754" s="60"/>
      <c r="ACL13754" s="60"/>
      <c r="ACM13754" s="60"/>
      <c r="ACN13754" s="60"/>
      <c r="ACO13754" s="60"/>
      <c r="ACP13754" s="60"/>
      <c r="ACQ13754" s="60"/>
      <c r="ACR13754" s="60"/>
      <c r="ACS13754" s="60"/>
      <c r="ACT13754" s="60"/>
      <c r="ACU13754" s="60"/>
      <c r="ACV13754" s="60"/>
      <c r="ACW13754" s="60"/>
      <c r="ACX13754" s="60"/>
      <c r="ACY13754" s="60">
        <v>0.84726089774847502</v>
      </c>
      <c r="ACZ13754" s="60"/>
      <c r="ADA13754" s="60"/>
      <c r="ADB13754" s="60"/>
      <c r="ADC13754" s="60"/>
      <c r="ADD13754" s="60"/>
      <c r="ADE13754" s="60"/>
    </row>
    <row r="13755" spans="760:785" x14ac:dyDescent="0.25">
      <c r="ACF13755" s="60"/>
      <c r="ACG13755" s="60"/>
      <c r="ACH13755" s="60"/>
      <c r="ACI13755" s="60"/>
      <c r="ACJ13755" s="60"/>
      <c r="ACK13755" s="60"/>
      <c r="ACL13755" s="60"/>
      <c r="ACM13755" s="60"/>
      <c r="ACN13755" s="60"/>
      <c r="ACO13755" s="60"/>
      <c r="ACP13755" s="60"/>
      <c r="ACQ13755" s="60"/>
      <c r="ACR13755" s="60"/>
      <c r="ACS13755" s="60"/>
      <c r="ACT13755" s="60"/>
      <c r="ACU13755" s="60"/>
      <c r="ACV13755" s="60"/>
      <c r="ACW13755" s="60"/>
      <c r="ACX13755" s="60"/>
      <c r="ACY13755" s="60">
        <v>0.847248573926904</v>
      </c>
      <c r="ACZ13755" s="60"/>
      <c r="ADA13755" s="60"/>
      <c r="ADB13755" s="60"/>
      <c r="ADC13755" s="60"/>
      <c r="ADD13755" s="60"/>
      <c r="ADE13755" s="60"/>
    </row>
    <row r="13756" spans="760:785" x14ac:dyDescent="0.25">
      <c r="ACF13756" s="60"/>
      <c r="ACG13756" s="60"/>
      <c r="ACH13756" s="60"/>
      <c r="ACI13756" s="60"/>
      <c r="ACJ13756" s="60"/>
      <c r="ACK13756" s="60"/>
      <c r="ACL13756" s="60"/>
      <c r="ACM13756" s="60"/>
      <c r="ACN13756" s="60"/>
      <c r="ACO13756" s="60"/>
      <c r="ACP13756" s="60"/>
      <c r="ACQ13756" s="60"/>
      <c r="ACR13756" s="60"/>
      <c r="ACS13756" s="60"/>
      <c r="ACT13756" s="60"/>
      <c r="ACU13756" s="60"/>
      <c r="ACV13756" s="60"/>
      <c r="ACW13756" s="60"/>
      <c r="ACX13756" s="60"/>
      <c r="ACY13756" s="60">
        <v>0.84724696493892004</v>
      </c>
      <c r="ACZ13756" s="60"/>
      <c r="ADA13756" s="60"/>
      <c r="ADB13756" s="60"/>
      <c r="ADC13756" s="60"/>
      <c r="ADD13756" s="60"/>
      <c r="ADE13756" s="60"/>
    </row>
    <row r="13757" spans="760:785" x14ac:dyDescent="0.25">
      <c r="ACF13757" s="60"/>
      <c r="ACG13757" s="60"/>
      <c r="ACH13757" s="60"/>
      <c r="ACI13757" s="60"/>
      <c r="ACJ13757" s="60"/>
      <c r="ACK13757" s="60"/>
      <c r="ACL13757" s="60"/>
      <c r="ACM13757" s="60"/>
      <c r="ACN13757" s="60"/>
      <c r="ACO13757" s="60"/>
      <c r="ACP13757" s="60"/>
      <c r="ACQ13757" s="60"/>
      <c r="ACR13757" s="60"/>
      <c r="ACS13757" s="60"/>
      <c r="ACT13757" s="60"/>
      <c r="ACU13757" s="60"/>
      <c r="ACV13757" s="60"/>
      <c r="ACW13757" s="60"/>
      <c r="ACX13757" s="60"/>
      <c r="ACY13757" s="60">
        <v>0.84716739983210698</v>
      </c>
      <c r="ACZ13757" s="60"/>
      <c r="ADA13757" s="60"/>
      <c r="ADB13757" s="60"/>
      <c r="ADC13757" s="60"/>
      <c r="ADD13757" s="60"/>
      <c r="ADE13757" s="60"/>
    </row>
    <row r="13758" spans="760:785" x14ac:dyDescent="0.25">
      <c r="ACF13758" s="60"/>
      <c r="ACG13758" s="60"/>
      <c r="ACH13758" s="60"/>
      <c r="ACI13758" s="60"/>
      <c r="ACJ13758" s="60"/>
      <c r="ACK13758" s="60"/>
      <c r="ACL13758" s="60"/>
      <c r="ACM13758" s="60"/>
      <c r="ACN13758" s="60"/>
      <c r="ACO13758" s="60"/>
      <c r="ACP13758" s="60"/>
      <c r="ACQ13758" s="60"/>
      <c r="ACR13758" s="60"/>
      <c r="ACS13758" s="60"/>
      <c r="ACT13758" s="60"/>
      <c r="ACU13758" s="60"/>
      <c r="ACV13758" s="60"/>
      <c r="ACW13758" s="60"/>
      <c r="ACX13758" s="60"/>
      <c r="ACY13758" s="60">
        <v>0.847140605381693</v>
      </c>
      <c r="ACZ13758" s="60"/>
      <c r="ADA13758" s="60"/>
      <c r="ADB13758" s="60"/>
      <c r="ADC13758" s="60"/>
      <c r="ADD13758" s="60"/>
      <c r="ADE13758" s="60"/>
    </row>
    <row r="13759" spans="760:785" x14ac:dyDescent="0.25">
      <c r="ACF13759" s="60"/>
      <c r="ACG13759" s="60"/>
      <c r="ACH13759" s="60"/>
      <c r="ACI13759" s="60"/>
      <c r="ACJ13759" s="60"/>
      <c r="ACK13759" s="60"/>
      <c r="ACL13759" s="60"/>
      <c r="ACM13759" s="60"/>
      <c r="ACN13759" s="60"/>
      <c r="ACO13759" s="60"/>
      <c r="ACP13759" s="60"/>
      <c r="ACQ13759" s="60"/>
      <c r="ACR13759" s="60"/>
      <c r="ACS13759" s="60"/>
      <c r="ACT13759" s="60"/>
      <c r="ACU13759" s="60"/>
      <c r="ACV13759" s="60"/>
      <c r="ACW13759" s="60"/>
      <c r="ACX13759" s="60"/>
      <c r="ACY13759" s="60">
        <v>0.84713910476644305</v>
      </c>
      <c r="ACZ13759" s="60"/>
      <c r="ADA13759" s="60"/>
      <c r="ADB13759" s="60"/>
      <c r="ADC13759" s="60"/>
      <c r="ADD13759" s="60"/>
      <c r="ADE13759" s="60"/>
    </row>
    <row r="13760" spans="760:785" x14ac:dyDescent="0.25">
      <c r="ACF13760" s="60"/>
      <c r="ACG13760" s="60"/>
      <c r="ACH13760" s="60"/>
      <c r="ACI13760" s="60"/>
      <c r="ACJ13760" s="60"/>
      <c r="ACK13760" s="60"/>
      <c r="ACL13760" s="60"/>
      <c r="ACM13760" s="60"/>
      <c r="ACN13760" s="60"/>
      <c r="ACO13760" s="60"/>
      <c r="ACP13760" s="60"/>
      <c r="ACQ13760" s="60"/>
      <c r="ACR13760" s="60"/>
      <c r="ACS13760" s="60"/>
      <c r="ACT13760" s="60"/>
      <c r="ACU13760" s="60"/>
      <c r="ACV13760" s="60"/>
      <c r="ACW13760" s="60"/>
      <c r="ACX13760" s="60"/>
      <c r="ACY13760" s="60">
        <v>0.84710466656610395</v>
      </c>
      <c r="ACZ13760" s="60"/>
      <c r="ADA13760" s="60"/>
      <c r="ADB13760" s="60"/>
      <c r="ADC13760" s="60"/>
      <c r="ADD13760" s="60"/>
      <c r="ADE13760" s="60"/>
    </row>
    <row r="13761" spans="760:785" x14ac:dyDescent="0.25">
      <c r="ACF13761" s="60"/>
      <c r="ACG13761" s="60"/>
      <c r="ACH13761" s="60"/>
      <c r="ACI13761" s="60"/>
      <c r="ACJ13761" s="60"/>
      <c r="ACK13761" s="60"/>
      <c r="ACL13761" s="60"/>
      <c r="ACM13761" s="60"/>
      <c r="ACN13761" s="60"/>
      <c r="ACO13761" s="60"/>
      <c r="ACP13761" s="60"/>
      <c r="ACQ13761" s="60"/>
      <c r="ACR13761" s="60"/>
      <c r="ACS13761" s="60"/>
      <c r="ACT13761" s="60"/>
      <c r="ACU13761" s="60"/>
      <c r="ACV13761" s="60"/>
      <c r="ACW13761" s="60"/>
      <c r="ACX13761" s="60"/>
      <c r="ACY13761" s="60">
        <v>0.84709844599076201</v>
      </c>
      <c r="ACZ13761" s="60"/>
      <c r="ADA13761" s="60"/>
      <c r="ADB13761" s="60"/>
      <c r="ADC13761" s="60"/>
      <c r="ADD13761" s="60"/>
      <c r="ADE13761" s="60"/>
    </row>
    <row r="13762" spans="760:785" x14ac:dyDescent="0.25">
      <c r="ACF13762" s="60"/>
      <c r="ACG13762" s="60"/>
      <c r="ACH13762" s="60"/>
      <c r="ACI13762" s="60"/>
      <c r="ACJ13762" s="60"/>
      <c r="ACK13762" s="60"/>
      <c r="ACL13762" s="60"/>
      <c r="ACM13762" s="60"/>
      <c r="ACN13762" s="60"/>
      <c r="ACO13762" s="60"/>
      <c r="ACP13762" s="60"/>
      <c r="ACQ13762" s="60"/>
      <c r="ACR13762" s="60"/>
      <c r="ACS13762" s="60"/>
      <c r="ACT13762" s="60"/>
      <c r="ACU13762" s="60"/>
      <c r="ACV13762" s="60"/>
      <c r="ACW13762" s="60"/>
      <c r="ACX13762" s="60"/>
      <c r="ACY13762" s="60">
        <v>0.84705254259807905</v>
      </c>
      <c r="ACZ13762" s="60"/>
      <c r="ADA13762" s="60"/>
      <c r="ADB13762" s="60"/>
      <c r="ADC13762" s="60"/>
      <c r="ADD13762" s="60"/>
      <c r="ADE13762" s="60"/>
    </row>
    <row r="13763" spans="760:785" x14ac:dyDescent="0.25">
      <c r="ACF13763" s="60"/>
      <c r="ACG13763" s="60"/>
      <c r="ACH13763" s="60"/>
      <c r="ACI13763" s="60"/>
      <c r="ACJ13763" s="60"/>
      <c r="ACK13763" s="60"/>
      <c r="ACL13763" s="60"/>
      <c r="ACM13763" s="60"/>
      <c r="ACN13763" s="60"/>
      <c r="ACO13763" s="60"/>
      <c r="ACP13763" s="60"/>
      <c r="ACQ13763" s="60"/>
      <c r="ACR13763" s="60"/>
      <c r="ACS13763" s="60"/>
      <c r="ACT13763" s="60"/>
      <c r="ACU13763" s="60"/>
      <c r="ACV13763" s="60"/>
      <c r="ACW13763" s="60"/>
      <c r="ACX13763" s="60"/>
      <c r="ACY13763" s="60">
        <v>0.84702300697069799</v>
      </c>
      <c r="ACZ13763" s="60"/>
      <c r="ADA13763" s="60"/>
      <c r="ADB13763" s="60"/>
      <c r="ADC13763" s="60"/>
      <c r="ADD13763" s="60"/>
      <c r="ADE13763" s="60"/>
    </row>
    <row r="13764" spans="760:785" x14ac:dyDescent="0.25">
      <c r="ACF13764" s="60"/>
      <c r="ACG13764" s="60"/>
      <c r="ACH13764" s="60"/>
      <c r="ACI13764" s="60"/>
      <c r="ACJ13764" s="60"/>
      <c r="ACK13764" s="60"/>
      <c r="ACL13764" s="60"/>
      <c r="ACM13764" s="60"/>
      <c r="ACN13764" s="60"/>
      <c r="ACO13764" s="60"/>
      <c r="ACP13764" s="60"/>
      <c r="ACQ13764" s="60"/>
      <c r="ACR13764" s="60"/>
      <c r="ACS13764" s="60"/>
      <c r="ACT13764" s="60"/>
      <c r="ACU13764" s="60"/>
      <c r="ACV13764" s="60"/>
      <c r="ACW13764" s="60"/>
      <c r="ACX13764" s="60"/>
      <c r="ACY13764" s="60">
        <v>0.84694930038990102</v>
      </c>
      <c r="ACZ13764" s="60"/>
      <c r="ADA13764" s="60"/>
      <c r="ADB13764" s="60"/>
      <c r="ADC13764" s="60"/>
      <c r="ADD13764" s="60"/>
      <c r="ADE13764" s="60"/>
    </row>
    <row r="13765" spans="760:785" x14ac:dyDescent="0.25">
      <c r="ACF13765" s="60"/>
      <c r="ACG13765" s="60"/>
      <c r="ACH13765" s="60"/>
      <c r="ACI13765" s="60"/>
      <c r="ACJ13765" s="60"/>
      <c r="ACK13765" s="60"/>
      <c r="ACL13765" s="60"/>
      <c r="ACM13765" s="60"/>
      <c r="ACN13765" s="60"/>
      <c r="ACO13765" s="60"/>
      <c r="ACP13765" s="60"/>
      <c r="ACQ13765" s="60"/>
      <c r="ACR13765" s="60"/>
      <c r="ACS13765" s="60"/>
      <c r="ACT13765" s="60"/>
      <c r="ACU13765" s="60"/>
      <c r="ACV13765" s="60"/>
      <c r="ACW13765" s="60"/>
      <c r="ACX13765" s="60"/>
      <c r="ACY13765" s="60">
        <v>0.84691345638679905</v>
      </c>
      <c r="ACZ13765" s="60"/>
      <c r="ADA13765" s="60"/>
      <c r="ADB13765" s="60"/>
      <c r="ADC13765" s="60"/>
      <c r="ADD13765" s="60"/>
      <c r="ADE13765" s="60"/>
    </row>
    <row r="13766" spans="760:785" x14ac:dyDescent="0.25">
      <c r="ACF13766" s="60"/>
      <c r="ACG13766" s="60"/>
      <c r="ACH13766" s="60"/>
      <c r="ACI13766" s="60"/>
      <c r="ACJ13766" s="60"/>
      <c r="ACK13766" s="60"/>
      <c r="ACL13766" s="60"/>
      <c r="ACM13766" s="60"/>
      <c r="ACN13766" s="60"/>
      <c r="ACO13766" s="60"/>
      <c r="ACP13766" s="60"/>
      <c r="ACQ13766" s="60"/>
      <c r="ACR13766" s="60"/>
      <c r="ACS13766" s="60"/>
      <c r="ACT13766" s="60"/>
      <c r="ACU13766" s="60"/>
      <c r="ACV13766" s="60"/>
      <c r="ACW13766" s="60"/>
      <c r="ACX13766" s="60"/>
      <c r="ACY13766" s="60">
        <v>0.84689578058953097</v>
      </c>
      <c r="ACZ13766" s="60"/>
      <c r="ADA13766" s="60"/>
      <c r="ADB13766" s="60"/>
      <c r="ADC13766" s="60"/>
      <c r="ADD13766" s="60"/>
      <c r="ADE13766" s="60"/>
    </row>
    <row r="13767" spans="760:785" x14ac:dyDescent="0.25">
      <c r="ACF13767" s="60"/>
      <c r="ACG13767" s="60"/>
      <c r="ACH13767" s="60"/>
      <c r="ACI13767" s="60"/>
      <c r="ACJ13767" s="60"/>
      <c r="ACK13767" s="60"/>
      <c r="ACL13767" s="60"/>
      <c r="ACM13767" s="60"/>
      <c r="ACN13767" s="60"/>
      <c r="ACO13767" s="60"/>
      <c r="ACP13767" s="60"/>
      <c r="ACQ13767" s="60"/>
      <c r="ACR13767" s="60"/>
      <c r="ACS13767" s="60"/>
      <c r="ACT13767" s="60"/>
      <c r="ACU13767" s="60"/>
      <c r="ACV13767" s="60"/>
      <c r="ACW13767" s="60"/>
      <c r="ACX13767" s="60"/>
      <c r="ACY13767" s="60">
        <v>0.84685572011505605</v>
      </c>
      <c r="ACZ13767" s="60"/>
      <c r="ADA13767" s="60"/>
      <c r="ADB13767" s="60"/>
      <c r="ADC13767" s="60"/>
      <c r="ADD13767" s="60"/>
      <c r="ADE13767" s="60"/>
    </row>
    <row r="13768" spans="760:785" x14ac:dyDescent="0.25">
      <c r="ACF13768" s="60"/>
      <c r="ACG13768" s="60"/>
      <c r="ACH13768" s="60"/>
      <c r="ACI13768" s="60"/>
      <c r="ACJ13768" s="60"/>
      <c r="ACK13768" s="60"/>
      <c r="ACL13768" s="60"/>
      <c r="ACM13768" s="60"/>
      <c r="ACN13768" s="60"/>
      <c r="ACO13768" s="60"/>
      <c r="ACP13768" s="60"/>
      <c r="ACQ13768" s="60"/>
      <c r="ACR13768" s="60"/>
      <c r="ACS13768" s="60"/>
      <c r="ACT13768" s="60"/>
      <c r="ACU13768" s="60"/>
      <c r="ACV13768" s="60"/>
      <c r="ACW13768" s="60"/>
      <c r="ACX13768" s="60"/>
      <c r="ACY13768" s="60">
        <v>0.84682340938107603</v>
      </c>
      <c r="ACZ13768" s="60"/>
      <c r="ADA13768" s="60"/>
      <c r="ADB13768" s="60"/>
      <c r="ADC13768" s="60"/>
      <c r="ADD13768" s="60"/>
      <c r="ADE13768" s="60"/>
    </row>
    <row r="13769" spans="760:785" x14ac:dyDescent="0.25">
      <c r="ACF13769" s="60"/>
      <c r="ACG13769" s="60"/>
      <c r="ACH13769" s="60"/>
      <c r="ACI13769" s="60"/>
      <c r="ACJ13769" s="60"/>
      <c r="ACK13769" s="60"/>
      <c r="ACL13769" s="60"/>
      <c r="ACM13769" s="60"/>
      <c r="ACN13769" s="60"/>
      <c r="ACO13769" s="60"/>
      <c r="ACP13769" s="60"/>
      <c r="ACQ13769" s="60"/>
      <c r="ACR13769" s="60"/>
      <c r="ACS13769" s="60"/>
      <c r="ACT13769" s="60"/>
      <c r="ACU13769" s="60"/>
      <c r="ACV13769" s="60"/>
      <c r="ACW13769" s="60"/>
      <c r="ACX13769" s="60"/>
      <c r="ACY13769" s="60">
        <v>0.84681422740874002</v>
      </c>
      <c r="ACZ13769" s="60"/>
      <c r="ADA13769" s="60"/>
      <c r="ADB13769" s="60"/>
      <c r="ADC13769" s="60"/>
      <c r="ADD13769" s="60"/>
      <c r="ADE13769" s="60"/>
    </row>
    <row r="13770" spans="760:785" x14ac:dyDescent="0.25">
      <c r="ACF13770" s="60"/>
      <c r="ACG13770" s="60"/>
      <c r="ACH13770" s="60"/>
      <c r="ACI13770" s="60"/>
      <c r="ACJ13770" s="60"/>
      <c r="ACK13770" s="60"/>
      <c r="ACL13770" s="60"/>
      <c r="ACM13770" s="60"/>
      <c r="ACN13770" s="60"/>
      <c r="ACO13770" s="60"/>
      <c r="ACP13770" s="60"/>
      <c r="ACQ13770" s="60"/>
      <c r="ACR13770" s="60"/>
      <c r="ACS13770" s="60"/>
      <c r="ACT13770" s="60"/>
      <c r="ACU13770" s="60"/>
      <c r="ACV13770" s="60"/>
      <c r="ACW13770" s="60"/>
      <c r="ACX13770" s="60"/>
      <c r="ACY13770" s="60">
        <v>0.846812815840156</v>
      </c>
      <c r="ACZ13770" s="60"/>
      <c r="ADA13770" s="60"/>
      <c r="ADB13770" s="60"/>
      <c r="ADC13770" s="60"/>
      <c r="ADD13770" s="60"/>
      <c r="ADE13770" s="60"/>
    </row>
    <row r="13771" spans="760:785" x14ac:dyDescent="0.25">
      <c r="ACF13771" s="60"/>
      <c r="ACG13771" s="60"/>
      <c r="ACH13771" s="60"/>
      <c r="ACI13771" s="60"/>
      <c r="ACJ13771" s="60"/>
      <c r="ACK13771" s="60"/>
      <c r="ACL13771" s="60"/>
      <c r="ACM13771" s="60"/>
      <c r="ACN13771" s="60"/>
      <c r="ACO13771" s="60"/>
      <c r="ACP13771" s="60"/>
      <c r="ACQ13771" s="60"/>
      <c r="ACR13771" s="60"/>
      <c r="ACS13771" s="60"/>
      <c r="ACT13771" s="60"/>
      <c r="ACU13771" s="60"/>
      <c r="ACV13771" s="60"/>
      <c r="ACW13771" s="60"/>
      <c r="ACX13771" s="60"/>
      <c r="ACY13771" s="60">
        <v>0.84669279489843097</v>
      </c>
      <c r="ACZ13771" s="60"/>
      <c r="ADA13771" s="60"/>
      <c r="ADB13771" s="60"/>
      <c r="ADC13771" s="60"/>
      <c r="ADD13771" s="60"/>
      <c r="ADE13771" s="60"/>
    </row>
    <row r="13772" spans="760:785" x14ac:dyDescent="0.25">
      <c r="ACF13772" s="60"/>
      <c r="ACG13772" s="60"/>
      <c r="ACH13772" s="60"/>
      <c r="ACI13772" s="60"/>
      <c r="ACJ13772" s="60"/>
      <c r="ACK13772" s="60"/>
      <c r="ACL13772" s="60"/>
      <c r="ACM13772" s="60"/>
      <c r="ACN13772" s="60"/>
      <c r="ACO13772" s="60"/>
      <c r="ACP13772" s="60"/>
      <c r="ACQ13772" s="60"/>
      <c r="ACR13772" s="60"/>
      <c r="ACS13772" s="60"/>
      <c r="ACT13772" s="60"/>
      <c r="ACU13772" s="60"/>
      <c r="ACV13772" s="60"/>
      <c r="ACW13772" s="60"/>
      <c r="ACX13772" s="60"/>
      <c r="ACY13772" s="60">
        <v>0.84666058389805698</v>
      </c>
      <c r="ACZ13772" s="60"/>
      <c r="ADA13772" s="60"/>
      <c r="ADB13772" s="60"/>
      <c r="ADC13772" s="60"/>
      <c r="ADD13772" s="60"/>
      <c r="ADE13772" s="60"/>
    </row>
    <row r="13773" spans="760:785" x14ac:dyDescent="0.25">
      <c r="ACF13773" s="60"/>
      <c r="ACG13773" s="60"/>
      <c r="ACH13773" s="60"/>
      <c r="ACI13773" s="60"/>
      <c r="ACJ13773" s="60"/>
      <c r="ACK13773" s="60"/>
      <c r="ACL13773" s="60"/>
      <c r="ACM13773" s="60"/>
      <c r="ACN13773" s="60"/>
      <c r="ACO13773" s="60"/>
      <c r="ACP13773" s="60"/>
      <c r="ACQ13773" s="60"/>
      <c r="ACR13773" s="60"/>
      <c r="ACS13773" s="60"/>
      <c r="ACT13773" s="60"/>
      <c r="ACU13773" s="60"/>
      <c r="ACV13773" s="60"/>
      <c r="ACW13773" s="60"/>
      <c r="ACX13773" s="60"/>
      <c r="ACY13773" s="60">
        <v>0.84664963238453295</v>
      </c>
      <c r="ACZ13773" s="60"/>
      <c r="ADA13773" s="60"/>
      <c r="ADB13773" s="60"/>
      <c r="ADC13773" s="60"/>
      <c r="ADD13773" s="60"/>
      <c r="ADE13773" s="60"/>
    </row>
    <row r="13774" spans="760:785" x14ac:dyDescent="0.25">
      <c r="ACF13774" s="60"/>
      <c r="ACG13774" s="60"/>
      <c r="ACH13774" s="60"/>
      <c r="ACI13774" s="60"/>
      <c r="ACJ13774" s="60"/>
      <c r="ACK13774" s="60"/>
      <c r="ACL13774" s="60"/>
      <c r="ACM13774" s="60"/>
      <c r="ACN13774" s="60"/>
      <c r="ACO13774" s="60"/>
      <c r="ACP13774" s="60"/>
      <c r="ACQ13774" s="60"/>
      <c r="ACR13774" s="60"/>
      <c r="ACS13774" s="60"/>
      <c r="ACT13774" s="60"/>
      <c r="ACU13774" s="60"/>
      <c r="ACV13774" s="60"/>
      <c r="ACW13774" s="60"/>
      <c r="ACX13774" s="60"/>
      <c r="ACY13774" s="60">
        <v>0.84659992533441397</v>
      </c>
      <c r="ACZ13774" s="60"/>
      <c r="ADA13774" s="60"/>
      <c r="ADB13774" s="60"/>
      <c r="ADC13774" s="60"/>
      <c r="ADD13774" s="60"/>
      <c r="ADE13774" s="60"/>
    </row>
    <row r="13775" spans="760:785" x14ac:dyDescent="0.25">
      <c r="ACF13775" s="60"/>
      <c r="ACG13775" s="60"/>
      <c r="ACH13775" s="60"/>
      <c r="ACI13775" s="60"/>
      <c r="ACJ13775" s="60"/>
      <c r="ACK13775" s="60"/>
      <c r="ACL13775" s="60"/>
      <c r="ACM13775" s="60"/>
      <c r="ACN13775" s="60"/>
      <c r="ACO13775" s="60"/>
      <c r="ACP13775" s="60"/>
      <c r="ACQ13775" s="60"/>
      <c r="ACR13775" s="60"/>
      <c r="ACS13775" s="60"/>
      <c r="ACT13775" s="60"/>
      <c r="ACU13775" s="60"/>
      <c r="ACV13775" s="60"/>
      <c r="ACW13775" s="60"/>
      <c r="ACX13775" s="60"/>
      <c r="ACY13775" s="60">
        <v>0.84657044673637005</v>
      </c>
      <c r="ACZ13775" s="60"/>
      <c r="ADA13775" s="60"/>
      <c r="ADB13775" s="60"/>
      <c r="ADC13775" s="60"/>
      <c r="ADD13775" s="60"/>
      <c r="ADE13775" s="60"/>
    </row>
    <row r="13776" spans="760:785" x14ac:dyDescent="0.25">
      <c r="ACF13776" s="60"/>
      <c r="ACG13776" s="60"/>
      <c r="ACH13776" s="60"/>
      <c r="ACI13776" s="60"/>
      <c r="ACJ13776" s="60"/>
      <c r="ACK13776" s="60"/>
      <c r="ACL13776" s="60"/>
      <c r="ACM13776" s="60"/>
      <c r="ACN13776" s="60"/>
      <c r="ACO13776" s="60"/>
      <c r="ACP13776" s="60"/>
      <c r="ACQ13776" s="60"/>
      <c r="ACR13776" s="60"/>
      <c r="ACS13776" s="60"/>
      <c r="ACT13776" s="60"/>
      <c r="ACU13776" s="60"/>
      <c r="ACV13776" s="60"/>
      <c r="ACW13776" s="60"/>
      <c r="ACX13776" s="60"/>
      <c r="ACY13776" s="60">
        <v>0.84647552276413096</v>
      </c>
      <c r="ACZ13776" s="60"/>
      <c r="ADA13776" s="60"/>
      <c r="ADB13776" s="60"/>
      <c r="ADC13776" s="60"/>
      <c r="ADD13776" s="60"/>
      <c r="ADE13776" s="60"/>
    </row>
    <row r="13777" spans="760:785" x14ac:dyDescent="0.25">
      <c r="ACF13777" s="60"/>
      <c r="ACG13777" s="60"/>
      <c r="ACH13777" s="60"/>
      <c r="ACI13777" s="60"/>
      <c r="ACJ13777" s="60"/>
      <c r="ACK13777" s="60"/>
      <c r="ACL13777" s="60"/>
      <c r="ACM13777" s="60"/>
      <c r="ACN13777" s="60"/>
      <c r="ACO13777" s="60"/>
      <c r="ACP13777" s="60"/>
      <c r="ACQ13777" s="60"/>
      <c r="ACR13777" s="60"/>
      <c r="ACS13777" s="60"/>
      <c r="ACT13777" s="60"/>
      <c r="ACU13777" s="60"/>
      <c r="ACV13777" s="60"/>
      <c r="ACW13777" s="60"/>
      <c r="ACX13777" s="60"/>
      <c r="ACY13777" s="60">
        <v>0.84647162795173903</v>
      </c>
      <c r="ACZ13777" s="60"/>
      <c r="ADA13777" s="60"/>
      <c r="ADB13777" s="60"/>
      <c r="ADC13777" s="60"/>
      <c r="ADD13777" s="60"/>
      <c r="ADE13777" s="60"/>
    </row>
    <row r="13778" spans="760:785" x14ac:dyDescent="0.25">
      <c r="ACF13778" s="60"/>
      <c r="ACG13778" s="60"/>
      <c r="ACH13778" s="60"/>
      <c r="ACI13778" s="60"/>
      <c r="ACJ13778" s="60"/>
      <c r="ACK13778" s="60"/>
      <c r="ACL13778" s="60"/>
      <c r="ACM13778" s="60"/>
      <c r="ACN13778" s="60"/>
      <c r="ACO13778" s="60"/>
      <c r="ACP13778" s="60"/>
      <c r="ACQ13778" s="60"/>
      <c r="ACR13778" s="60"/>
      <c r="ACS13778" s="60"/>
      <c r="ACT13778" s="60"/>
      <c r="ACU13778" s="60"/>
      <c r="ACV13778" s="60"/>
      <c r="ACW13778" s="60"/>
      <c r="ACX13778" s="60"/>
      <c r="ACY13778" s="60">
        <v>0.84643380679896996</v>
      </c>
      <c r="ACZ13778" s="60"/>
      <c r="ADA13778" s="60"/>
      <c r="ADB13778" s="60"/>
      <c r="ADC13778" s="60"/>
      <c r="ADD13778" s="60"/>
      <c r="ADE13778" s="60"/>
    </row>
    <row r="13779" spans="760:785" x14ac:dyDescent="0.25">
      <c r="ACF13779" s="60"/>
      <c r="ACG13779" s="60"/>
      <c r="ACH13779" s="60"/>
      <c r="ACI13779" s="60"/>
      <c r="ACJ13779" s="60"/>
      <c r="ACK13779" s="60"/>
      <c r="ACL13779" s="60"/>
      <c r="ACM13779" s="60"/>
      <c r="ACN13779" s="60"/>
      <c r="ACO13779" s="60"/>
      <c r="ACP13779" s="60"/>
      <c r="ACQ13779" s="60"/>
      <c r="ACR13779" s="60"/>
      <c r="ACS13779" s="60"/>
      <c r="ACT13779" s="60"/>
      <c r="ACU13779" s="60"/>
      <c r="ACV13779" s="60"/>
      <c r="ACW13779" s="60"/>
      <c r="ACX13779" s="60"/>
      <c r="ACY13779" s="60">
        <v>0.84639295351447497</v>
      </c>
      <c r="ACZ13779" s="60"/>
      <c r="ADA13779" s="60"/>
      <c r="ADB13779" s="60"/>
      <c r="ADC13779" s="60"/>
      <c r="ADD13779" s="60"/>
      <c r="ADE13779" s="60"/>
    </row>
    <row r="13780" spans="760:785" x14ac:dyDescent="0.25">
      <c r="ACF13780" s="60"/>
      <c r="ACG13780" s="60"/>
      <c r="ACH13780" s="60"/>
      <c r="ACI13780" s="60"/>
      <c r="ACJ13780" s="60"/>
      <c r="ACK13780" s="60"/>
      <c r="ACL13780" s="60"/>
      <c r="ACM13780" s="60"/>
      <c r="ACN13780" s="60"/>
      <c r="ACO13780" s="60"/>
      <c r="ACP13780" s="60"/>
      <c r="ACQ13780" s="60"/>
      <c r="ACR13780" s="60"/>
      <c r="ACS13780" s="60"/>
      <c r="ACT13780" s="60"/>
      <c r="ACU13780" s="60"/>
      <c r="ACV13780" s="60"/>
      <c r="ACW13780" s="60"/>
      <c r="ACX13780" s="60"/>
      <c r="ACY13780" s="60">
        <v>0.84638320318131</v>
      </c>
      <c r="ACZ13780" s="60"/>
      <c r="ADA13780" s="60"/>
      <c r="ADB13780" s="60"/>
      <c r="ADC13780" s="60"/>
      <c r="ADD13780" s="60"/>
      <c r="ADE13780" s="60"/>
    </row>
    <row r="13781" spans="760:785" x14ac:dyDescent="0.25">
      <c r="ACF13781" s="60"/>
      <c r="ACG13781" s="60"/>
      <c r="ACH13781" s="60"/>
      <c r="ACI13781" s="60"/>
      <c r="ACJ13781" s="60"/>
      <c r="ACK13781" s="60"/>
      <c r="ACL13781" s="60"/>
      <c r="ACM13781" s="60"/>
      <c r="ACN13781" s="60"/>
      <c r="ACO13781" s="60"/>
      <c r="ACP13781" s="60"/>
      <c r="ACQ13781" s="60"/>
      <c r="ACR13781" s="60"/>
      <c r="ACS13781" s="60"/>
      <c r="ACT13781" s="60"/>
      <c r="ACU13781" s="60"/>
      <c r="ACV13781" s="60"/>
      <c r="ACW13781" s="60"/>
      <c r="ACX13781" s="60"/>
      <c r="ACY13781" s="60">
        <v>0.84632666527278699</v>
      </c>
      <c r="ACZ13781" s="60"/>
      <c r="ADA13781" s="60"/>
      <c r="ADB13781" s="60"/>
      <c r="ADC13781" s="60"/>
      <c r="ADD13781" s="60"/>
      <c r="ADE13781" s="60"/>
    </row>
    <row r="13782" spans="760:785" x14ac:dyDescent="0.25">
      <c r="ACF13782" s="60"/>
      <c r="ACG13782" s="60"/>
      <c r="ACH13782" s="60"/>
      <c r="ACI13782" s="60"/>
      <c r="ACJ13782" s="60"/>
      <c r="ACK13782" s="60"/>
      <c r="ACL13782" s="60"/>
      <c r="ACM13782" s="60"/>
      <c r="ACN13782" s="60"/>
      <c r="ACO13782" s="60"/>
      <c r="ACP13782" s="60"/>
      <c r="ACQ13782" s="60"/>
      <c r="ACR13782" s="60"/>
      <c r="ACS13782" s="60"/>
      <c r="ACT13782" s="60"/>
      <c r="ACU13782" s="60"/>
      <c r="ACV13782" s="60"/>
      <c r="ACW13782" s="60"/>
      <c r="ACX13782" s="60"/>
      <c r="ACY13782" s="60">
        <v>0.84626739278171503</v>
      </c>
      <c r="ACZ13782" s="60"/>
      <c r="ADA13782" s="60"/>
      <c r="ADB13782" s="60"/>
      <c r="ADC13782" s="60"/>
      <c r="ADD13782" s="60"/>
      <c r="ADE13782" s="60"/>
    </row>
    <row r="13783" spans="760:785" x14ac:dyDescent="0.25">
      <c r="ACF13783" s="60"/>
      <c r="ACG13783" s="60"/>
      <c r="ACH13783" s="60"/>
      <c r="ACI13783" s="60"/>
      <c r="ACJ13783" s="60"/>
      <c r="ACK13783" s="60"/>
      <c r="ACL13783" s="60"/>
      <c r="ACM13783" s="60"/>
      <c r="ACN13783" s="60"/>
      <c r="ACO13783" s="60"/>
      <c r="ACP13783" s="60"/>
      <c r="ACQ13783" s="60"/>
      <c r="ACR13783" s="60"/>
      <c r="ACS13783" s="60"/>
      <c r="ACT13783" s="60"/>
      <c r="ACU13783" s="60"/>
      <c r="ACV13783" s="60"/>
      <c r="ACW13783" s="60"/>
      <c r="ACX13783" s="60"/>
      <c r="ACY13783" s="60">
        <v>0.84619369260536903</v>
      </c>
      <c r="ACZ13783" s="60"/>
      <c r="ADA13783" s="60"/>
      <c r="ADB13783" s="60"/>
      <c r="ADC13783" s="60"/>
      <c r="ADD13783" s="60"/>
      <c r="ADE13783" s="60"/>
    </row>
    <row r="13784" spans="760:785" x14ac:dyDescent="0.25">
      <c r="ACF13784" s="60"/>
      <c r="ACG13784" s="60"/>
      <c r="ACH13784" s="60"/>
      <c r="ACI13784" s="60"/>
      <c r="ACJ13784" s="60"/>
      <c r="ACK13784" s="60"/>
      <c r="ACL13784" s="60"/>
      <c r="ACM13784" s="60"/>
      <c r="ACN13784" s="60"/>
      <c r="ACO13784" s="60"/>
      <c r="ACP13784" s="60"/>
      <c r="ACQ13784" s="60"/>
      <c r="ACR13784" s="60"/>
      <c r="ACS13784" s="60"/>
      <c r="ACT13784" s="60"/>
      <c r="ACU13784" s="60"/>
      <c r="ACV13784" s="60"/>
      <c r="ACW13784" s="60"/>
      <c r="ACX13784" s="60"/>
      <c r="ACY13784" s="60">
        <v>0.84612863456915699</v>
      </c>
      <c r="ACZ13784" s="60"/>
      <c r="ADA13784" s="60"/>
      <c r="ADB13784" s="60"/>
      <c r="ADC13784" s="60"/>
      <c r="ADD13784" s="60"/>
      <c r="ADE13784" s="60"/>
    </row>
    <row r="13785" spans="760:785" x14ac:dyDescent="0.25">
      <c r="ACF13785" s="60"/>
      <c r="ACG13785" s="60"/>
      <c r="ACH13785" s="60"/>
      <c r="ACI13785" s="60"/>
      <c r="ACJ13785" s="60"/>
      <c r="ACK13785" s="60"/>
      <c r="ACL13785" s="60"/>
      <c r="ACM13785" s="60"/>
      <c r="ACN13785" s="60"/>
      <c r="ACO13785" s="60"/>
      <c r="ACP13785" s="60"/>
      <c r="ACQ13785" s="60"/>
      <c r="ACR13785" s="60"/>
      <c r="ACS13785" s="60"/>
      <c r="ACT13785" s="60"/>
      <c r="ACU13785" s="60"/>
      <c r="ACV13785" s="60"/>
      <c r="ACW13785" s="60"/>
      <c r="ACX13785" s="60"/>
      <c r="ACY13785" s="60">
        <v>0.84605252987700597</v>
      </c>
      <c r="ACZ13785" s="60"/>
      <c r="ADA13785" s="60"/>
      <c r="ADB13785" s="60"/>
      <c r="ADC13785" s="60"/>
      <c r="ADD13785" s="60"/>
      <c r="ADE13785" s="60"/>
    </row>
    <row r="13786" spans="760:785" x14ac:dyDescent="0.25">
      <c r="ACF13786" s="60"/>
      <c r="ACG13786" s="60"/>
      <c r="ACH13786" s="60"/>
      <c r="ACI13786" s="60"/>
      <c r="ACJ13786" s="60"/>
      <c r="ACK13786" s="60"/>
      <c r="ACL13786" s="60"/>
      <c r="ACM13786" s="60"/>
      <c r="ACN13786" s="60"/>
      <c r="ACO13786" s="60"/>
      <c r="ACP13786" s="60"/>
      <c r="ACQ13786" s="60"/>
      <c r="ACR13786" s="60"/>
      <c r="ACS13786" s="60"/>
      <c r="ACT13786" s="60"/>
      <c r="ACU13786" s="60"/>
      <c r="ACV13786" s="60"/>
      <c r="ACW13786" s="60"/>
      <c r="ACX13786" s="60"/>
      <c r="ACY13786" s="60">
        <v>0.84604676011214397</v>
      </c>
      <c r="ACZ13786" s="60"/>
      <c r="ADA13786" s="60"/>
      <c r="ADB13786" s="60"/>
      <c r="ADC13786" s="60"/>
      <c r="ADD13786" s="60"/>
      <c r="ADE13786" s="60"/>
    </row>
    <row r="13787" spans="760:785" x14ac:dyDescent="0.25">
      <c r="ACF13787" s="60"/>
      <c r="ACG13787" s="60"/>
      <c r="ACH13787" s="60"/>
      <c r="ACI13787" s="60"/>
      <c r="ACJ13787" s="60"/>
      <c r="ACK13787" s="60"/>
      <c r="ACL13787" s="60"/>
      <c r="ACM13787" s="60"/>
      <c r="ACN13787" s="60"/>
      <c r="ACO13787" s="60"/>
      <c r="ACP13787" s="60"/>
      <c r="ACQ13787" s="60"/>
      <c r="ACR13787" s="60"/>
      <c r="ACS13787" s="60"/>
      <c r="ACT13787" s="60"/>
      <c r="ACU13787" s="60"/>
      <c r="ACV13787" s="60"/>
      <c r="ACW13787" s="60"/>
      <c r="ACX13787" s="60"/>
      <c r="ACY13787" s="60">
        <v>0.84595230014654199</v>
      </c>
      <c r="ACZ13787" s="60"/>
      <c r="ADA13787" s="60"/>
      <c r="ADB13787" s="60"/>
      <c r="ADC13787" s="60"/>
      <c r="ADD13787" s="60"/>
      <c r="ADE13787" s="60"/>
    </row>
    <row r="13788" spans="760:785" x14ac:dyDescent="0.25">
      <c r="ACF13788" s="60"/>
      <c r="ACG13788" s="60"/>
      <c r="ACH13788" s="60"/>
      <c r="ACI13788" s="60"/>
      <c r="ACJ13788" s="60"/>
      <c r="ACK13788" s="60"/>
      <c r="ACL13788" s="60"/>
      <c r="ACM13788" s="60"/>
      <c r="ACN13788" s="60"/>
      <c r="ACO13788" s="60"/>
      <c r="ACP13788" s="60"/>
      <c r="ACQ13788" s="60"/>
      <c r="ACR13788" s="60"/>
      <c r="ACS13788" s="60"/>
      <c r="ACT13788" s="60"/>
      <c r="ACU13788" s="60"/>
      <c r="ACV13788" s="60"/>
      <c r="ACW13788" s="60"/>
      <c r="ACX13788" s="60"/>
      <c r="ACY13788" s="60">
        <v>0.84593123023433203</v>
      </c>
      <c r="ACZ13788" s="60"/>
      <c r="ADA13788" s="60"/>
      <c r="ADB13788" s="60"/>
      <c r="ADC13788" s="60"/>
      <c r="ADD13788" s="60"/>
      <c r="ADE13788" s="60"/>
    </row>
    <row r="13789" spans="760:785" x14ac:dyDescent="0.25">
      <c r="ACF13789" s="60"/>
      <c r="ACG13789" s="60"/>
      <c r="ACH13789" s="60"/>
      <c r="ACI13789" s="60"/>
      <c r="ACJ13789" s="60"/>
      <c r="ACK13789" s="60"/>
      <c r="ACL13789" s="60"/>
      <c r="ACM13789" s="60"/>
      <c r="ACN13789" s="60"/>
      <c r="ACO13789" s="60"/>
      <c r="ACP13789" s="60"/>
      <c r="ACQ13789" s="60"/>
      <c r="ACR13789" s="60"/>
      <c r="ACS13789" s="60"/>
      <c r="ACT13789" s="60"/>
      <c r="ACU13789" s="60"/>
      <c r="ACV13789" s="60"/>
      <c r="ACW13789" s="60"/>
      <c r="ACX13789" s="60"/>
      <c r="ACY13789" s="60">
        <v>0.84584280736829498</v>
      </c>
      <c r="ACZ13789" s="60"/>
      <c r="ADA13789" s="60"/>
      <c r="ADB13789" s="60"/>
      <c r="ADC13789" s="60"/>
      <c r="ADD13789" s="60"/>
      <c r="ADE13789" s="60"/>
    </row>
    <row r="13790" spans="760:785" x14ac:dyDescent="0.25">
      <c r="ACF13790" s="60"/>
      <c r="ACG13790" s="60"/>
      <c r="ACH13790" s="60"/>
      <c r="ACI13790" s="60"/>
      <c r="ACJ13790" s="60"/>
      <c r="ACK13790" s="60"/>
      <c r="ACL13790" s="60"/>
      <c r="ACM13790" s="60"/>
      <c r="ACN13790" s="60"/>
      <c r="ACO13790" s="60"/>
      <c r="ACP13790" s="60"/>
      <c r="ACQ13790" s="60"/>
      <c r="ACR13790" s="60"/>
      <c r="ACS13790" s="60"/>
      <c r="ACT13790" s="60"/>
      <c r="ACU13790" s="60"/>
      <c r="ACV13790" s="60"/>
      <c r="ACW13790" s="60"/>
      <c r="ACX13790" s="60"/>
      <c r="ACY13790" s="60">
        <v>0.84576547482556497</v>
      </c>
      <c r="ACZ13790" s="60"/>
      <c r="ADA13790" s="60"/>
      <c r="ADB13790" s="60"/>
      <c r="ADC13790" s="60"/>
      <c r="ADD13790" s="60"/>
      <c r="ADE13790" s="60"/>
    </row>
    <row r="13791" spans="760:785" x14ac:dyDescent="0.25">
      <c r="ACF13791" s="60"/>
      <c r="ACG13791" s="60"/>
      <c r="ACH13791" s="60"/>
      <c r="ACI13791" s="60"/>
      <c r="ACJ13791" s="60"/>
      <c r="ACK13791" s="60"/>
      <c r="ACL13791" s="60"/>
      <c r="ACM13791" s="60"/>
      <c r="ACN13791" s="60"/>
      <c r="ACO13791" s="60"/>
      <c r="ACP13791" s="60"/>
      <c r="ACQ13791" s="60"/>
      <c r="ACR13791" s="60"/>
      <c r="ACS13791" s="60"/>
      <c r="ACT13791" s="60"/>
      <c r="ACU13791" s="60"/>
      <c r="ACV13791" s="60"/>
      <c r="ACW13791" s="60"/>
      <c r="ACX13791" s="60"/>
      <c r="ACY13791" s="60">
        <v>0.84571761013632596</v>
      </c>
      <c r="ACZ13791" s="60"/>
      <c r="ADA13791" s="60"/>
      <c r="ADB13791" s="60"/>
      <c r="ADC13791" s="60"/>
      <c r="ADD13791" s="60"/>
      <c r="ADE13791" s="60"/>
    </row>
    <row r="13792" spans="760:785" x14ac:dyDescent="0.25">
      <c r="ACF13792" s="60"/>
      <c r="ACG13792" s="60"/>
      <c r="ACH13792" s="60"/>
      <c r="ACI13792" s="60"/>
      <c r="ACJ13792" s="60"/>
      <c r="ACK13792" s="60"/>
      <c r="ACL13792" s="60"/>
      <c r="ACM13792" s="60"/>
      <c r="ACN13792" s="60"/>
      <c r="ACO13792" s="60"/>
      <c r="ACP13792" s="60"/>
      <c r="ACQ13792" s="60"/>
      <c r="ACR13792" s="60"/>
      <c r="ACS13792" s="60"/>
      <c r="ACT13792" s="60"/>
      <c r="ACU13792" s="60"/>
      <c r="ACV13792" s="60"/>
      <c r="ACW13792" s="60"/>
      <c r="ACX13792" s="60"/>
      <c r="ACY13792" s="60">
        <v>0.84567390977572099</v>
      </c>
      <c r="ACZ13792" s="60"/>
      <c r="ADA13792" s="60"/>
      <c r="ADB13792" s="60"/>
      <c r="ADC13792" s="60"/>
      <c r="ADD13792" s="60"/>
      <c r="ADE13792" s="60"/>
    </row>
    <row r="13793" spans="760:785" x14ac:dyDescent="0.25">
      <c r="ACF13793" s="60"/>
      <c r="ACG13793" s="60"/>
      <c r="ACH13793" s="60"/>
      <c r="ACI13793" s="60"/>
      <c r="ACJ13793" s="60"/>
      <c r="ACK13793" s="60"/>
      <c r="ACL13793" s="60"/>
      <c r="ACM13793" s="60"/>
      <c r="ACN13793" s="60"/>
      <c r="ACO13793" s="60"/>
      <c r="ACP13793" s="60"/>
      <c r="ACQ13793" s="60"/>
      <c r="ACR13793" s="60"/>
      <c r="ACS13793" s="60"/>
      <c r="ACT13793" s="60"/>
      <c r="ACU13793" s="60"/>
      <c r="ACV13793" s="60"/>
      <c r="ACW13793" s="60"/>
      <c r="ACX13793" s="60"/>
      <c r="ACY13793" s="60">
        <v>0.84566200216405496</v>
      </c>
      <c r="ACZ13793" s="60"/>
      <c r="ADA13793" s="60"/>
      <c r="ADB13793" s="60"/>
      <c r="ADC13793" s="60"/>
      <c r="ADD13793" s="60"/>
      <c r="ADE13793" s="60"/>
    </row>
    <row r="13794" spans="760:785" x14ac:dyDescent="0.25">
      <c r="ACF13794" s="60"/>
      <c r="ACG13794" s="60"/>
      <c r="ACH13794" s="60"/>
      <c r="ACI13794" s="60"/>
      <c r="ACJ13794" s="60"/>
      <c r="ACK13794" s="60"/>
      <c r="ACL13794" s="60"/>
      <c r="ACM13794" s="60"/>
      <c r="ACN13794" s="60"/>
      <c r="ACO13794" s="60"/>
      <c r="ACP13794" s="60"/>
      <c r="ACQ13794" s="60"/>
      <c r="ACR13794" s="60"/>
      <c r="ACS13794" s="60"/>
      <c r="ACT13794" s="60"/>
      <c r="ACU13794" s="60"/>
      <c r="ACV13794" s="60"/>
      <c r="ACW13794" s="60"/>
      <c r="ACX13794" s="60"/>
      <c r="ACY13794" s="60">
        <v>0.84564517513065496</v>
      </c>
      <c r="ACZ13794" s="60"/>
      <c r="ADA13794" s="60"/>
      <c r="ADB13794" s="60"/>
      <c r="ADC13794" s="60"/>
      <c r="ADD13794" s="60"/>
      <c r="ADE13794" s="60"/>
    </row>
    <row r="13795" spans="760:785" x14ac:dyDescent="0.25">
      <c r="ACF13795" s="60"/>
      <c r="ACG13795" s="60"/>
      <c r="ACH13795" s="60"/>
      <c r="ACI13795" s="60"/>
      <c r="ACJ13795" s="60"/>
      <c r="ACK13795" s="60"/>
      <c r="ACL13795" s="60"/>
      <c r="ACM13795" s="60"/>
      <c r="ACN13795" s="60"/>
      <c r="ACO13795" s="60"/>
      <c r="ACP13795" s="60"/>
      <c r="ACQ13795" s="60"/>
      <c r="ACR13795" s="60"/>
      <c r="ACS13795" s="60"/>
      <c r="ACT13795" s="60"/>
      <c r="ACU13795" s="60"/>
      <c r="ACV13795" s="60"/>
      <c r="ACW13795" s="60"/>
      <c r="ACX13795" s="60"/>
      <c r="ACY13795" s="60">
        <v>0.84557590403824501</v>
      </c>
      <c r="ACZ13795" s="60"/>
      <c r="ADA13795" s="60"/>
      <c r="ADB13795" s="60"/>
      <c r="ADC13795" s="60"/>
      <c r="ADD13795" s="60"/>
      <c r="ADE13795" s="60"/>
    </row>
    <row r="13796" spans="760:785" x14ac:dyDescent="0.25">
      <c r="ACF13796" s="60"/>
      <c r="ACG13796" s="60"/>
      <c r="ACH13796" s="60"/>
      <c r="ACI13796" s="60"/>
      <c r="ACJ13796" s="60"/>
      <c r="ACK13796" s="60"/>
      <c r="ACL13796" s="60"/>
      <c r="ACM13796" s="60"/>
      <c r="ACN13796" s="60"/>
      <c r="ACO13796" s="60"/>
      <c r="ACP13796" s="60"/>
      <c r="ACQ13796" s="60"/>
      <c r="ACR13796" s="60"/>
      <c r="ACS13796" s="60"/>
      <c r="ACT13796" s="60"/>
      <c r="ACU13796" s="60"/>
      <c r="ACV13796" s="60"/>
      <c r="ACW13796" s="60"/>
      <c r="ACX13796" s="60"/>
      <c r="ACY13796" s="60">
        <v>0.84544932920889404</v>
      </c>
      <c r="ACZ13796" s="60"/>
      <c r="ADA13796" s="60"/>
      <c r="ADB13796" s="60"/>
      <c r="ADC13796" s="60"/>
      <c r="ADD13796" s="60"/>
      <c r="ADE13796" s="60"/>
    </row>
    <row r="13797" spans="760:785" x14ac:dyDescent="0.25">
      <c r="ACF13797" s="60"/>
      <c r="ACG13797" s="60"/>
      <c r="ACH13797" s="60"/>
      <c r="ACI13797" s="60"/>
      <c r="ACJ13797" s="60"/>
      <c r="ACK13797" s="60"/>
      <c r="ACL13797" s="60"/>
      <c r="ACM13797" s="60"/>
      <c r="ACN13797" s="60"/>
      <c r="ACO13797" s="60"/>
      <c r="ACP13797" s="60"/>
      <c r="ACQ13797" s="60"/>
      <c r="ACR13797" s="60"/>
      <c r="ACS13797" s="60"/>
      <c r="ACT13797" s="60"/>
      <c r="ACU13797" s="60"/>
      <c r="ACV13797" s="60"/>
      <c r="ACW13797" s="60"/>
      <c r="ACX13797" s="60"/>
      <c r="ACY13797" s="60">
        <v>0.84542124788269102</v>
      </c>
      <c r="ACZ13797" s="60"/>
      <c r="ADA13797" s="60"/>
      <c r="ADB13797" s="60"/>
      <c r="ADC13797" s="60"/>
      <c r="ADD13797" s="60"/>
      <c r="ADE13797" s="60"/>
    </row>
    <row r="13798" spans="760:785" x14ac:dyDescent="0.25">
      <c r="ACF13798" s="60"/>
      <c r="ACG13798" s="60"/>
      <c r="ACH13798" s="60"/>
      <c r="ACI13798" s="60"/>
      <c r="ACJ13798" s="60"/>
      <c r="ACK13798" s="60"/>
      <c r="ACL13798" s="60"/>
      <c r="ACM13798" s="60"/>
      <c r="ACN13798" s="60"/>
      <c r="ACO13798" s="60"/>
      <c r="ACP13798" s="60"/>
      <c r="ACQ13798" s="60"/>
      <c r="ACR13798" s="60"/>
      <c r="ACS13798" s="60"/>
      <c r="ACT13798" s="60"/>
      <c r="ACU13798" s="60"/>
      <c r="ACV13798" s="60"/>
      <c r="ACW13798" s="60"/>
      <c r="ACX13798" s="60"/>
      <c r="ACY13798" s="60">
        <v>0.84538596114836795</v>
      </c>
      <c r="ACZ13798" s="60"/>
      <c r="ADA13798" s="60"/>
      <c r="ADB13798" s="60"/>
      <c r="ADC13798" s="60"/>
      <c r="ADD13798" s="60"/>
      <c r="ADE13798" s="60"/>
    </row>
    <row r="13799" spans="760:785" x14ac:dyDescent="0.25">
      <c r="ACF13799" s="60"/>
      <c r="ACG13799" s="60"/>
      <c r="ACH13799" s="60"/>
      <c r="ACI13799" s="60"/>
      <c r="ACJ13799" s="60"/>
      <c r="ACK13799" s="60"/>
      <c r="ACL13799" s="60"/>
      <c r="ACM13799" s="60"/>
      <c r="ACN13799" s="60"/>
      <c r="ACO13799" s="60"/>
      <c r="ACP13799" s="60"/>
      <c r="ACQ13799" s="60"/>
      <c r="ACR13799" s="60"/>
      <c r="ACS13799" s="60"/>
      <c r="ACT13799" s="60"/>
      <c r="ACU13799" s="60"/>
      <c r="ACV13799" s="60"/>
      <c r="ACW13799" s="60"/>
      <c r="ACX13799" s="60"/>
      <c r="ACY13799" s="60">
        <v>0.84535598145364799</v>
      </c>
      <c r="ACZ13799" s="60"/>
      <c r="ADA13799" s="60"/>
      <c r="ADB13799" s="60"/>
      <c r="ADC13799" s="60"/>
      <c r="ADD13799" s="60"/>
      <c r="ADE13799" s="60"/>
    </row>
    <row r="13800" spans="760:785" x14ac:dyDescent="0.25">
      <c r="ACF13800" s="60"/>
      <c r="ACG13800" s="60"/>
      <c r="ACH13800" s="60"/>
      <c r="ACI13800" s="60"/>
      <c r="ACJ13800" s="60"/>
      <c r="ACK13800" s="60"/>
      <c r="ACL13800" s="60"/>
      <c r="ACM13800" s="60"/>
      <c r="ACN13800" s="60"/>
      <c r="ACO13800" s="60"/>
      <c r="ACP13800" s="60"/>
      <c r="ACQ13800" s="60"/>
      <c r="ACR13800" s="60"/>
      <c r="ACS13800" s="60"/>
      <c r="ACT13800" s="60"/>
      <c r="ACU13800" s="60"/>
      <c r="ACV13800" s="60"/>
      <c r="ACW13800" s="60"/>
      <c r="ACX13800" s="60"/>
      <c r="ACY13800" s="60">
        <v>0.84520238158590599</v>
      </c>
      <c r="ACZ13800" s="60"/>
      <c r="ADA13800" s="60"/>
      <c r="ADB13800" s="60"/>
      <c r="ADC13800" s="60"/>
      <c r="ADD13800" s="60"/>
      <c r="ADE13800" s="60"/>
    </row>
    <row r="13801" spans="760:785" x14ac:dyDescent="0.25">
      <c r="ACF13801" s="60"/>
      <c r="ACG13801" s="60"/>
      <c r="ACH13801" s="60"/>
      <c r="ACI13801" s="60"/>
      <c r="ACJ13801" s="60"/>
      <c r="ACK13801" s="60"/>
      <c r="ACL13801" s="60"/>
      <c r="ACM13801" s="60"/>
      <c r="ACN13801" s="60"/>
      <c r="ACO13801" s="60"/>
      <c r="ACP13801" s="60"/>
      <c r="ACQ13801" s="60"/>
      <c r="ACR13801" s="60"/>
      <c r="ACS13801" s="60"/>
      <c r="ACT13801" s="60"/>
      <c r="ACU13801" s="60"/>
      <c r="ACV13801" s="60"/>
      <c r="ACW13801" s="60"/>
      <c r="ACX13801" s="60"/>
      <c r="ACY13801" s="60">
        <v>0.84519306213818501</v>
      </c>
      <c r="ACZ13801" s="60"/>
      <c r="ADA13801" s="60"/>
      <c r="ADB13801" s="60"/>
      <c r="ADC13801" s="60"/>
      <c r="ADD13801" s="60"/>
      <c r="ADE13801" s="60"/>
    </row>
    <row r="13802" spans="760:785" x14ac:dyDescent="0.25">
      <c r="ACF13802" s="60"/>
      <c r="ACG13802" s="60"/>
      <c r="ACH13802" s="60"/>
      <c r="ACI13802" s="60"/>
      <c r="ACJ13802" s="60"/>
      <c r="ACK13802" s="60"/>
      <c r="ACL13802" s="60"/>
      <c r="ACM13802" s="60"/>
      <c r="ACN13802" s="60"/>
      <c r="ACO13802" s="60"/>
      <c r="ACP13802" s="60"/>
      <c r="ACQ13802" s="60"/>
      <c r="ACR13802" s="60"/>
      <c r="ACS13802" s="60"/>
      <c r="ACT13802" s="60"/>
      <c r="ACU13802" s="60"/>
      <c r="ACV13802" s="60"/>
      <c r="ACW13802" s="60"/>
      <c r="ACX13802" s="60"/>
      <c r="ACY13802" s="60">
        <v>0.84514347704483295</v>
      </c>
      <c r="ACZ13802" s="60"/>
      <c r="ADA13802" s="60"/>
      <c r="ADB13802" s="60"/>
      <c r="ADC13802" s="60"/>
      <c r="ADD13802" s="60"/>
      <c r="ADE13802" s="60"/>
    </row>
    <row r="13803" spans="760:785" x14ac:dyDescent="0.25">
      <c r="ACF13803" s="60"/>
      <c r="ACG13803" s="60"/>
      <c r="ACH13803" s="60"/>
      <c r="ACI13803" s="60"/>
      <c r="ACJ13803" s="60"/>
      <c r="ACK13803" s="60"/>
      <c r="ACL13803" s="60"/>
      <c r="ACM13803" s="60"/>
      <c r="ACN13803" s="60"/>
      <c r="ACO13803" s="60"/>
      <c r="ACP13803" s="60"/>
      <c r="ACQ13803" s="60"/>
      <c r="ACR13803" s="60"/>
      <c r="ACS13803" s="60"/>
      <c r="ACT13803" s="60"/>
      <c r="ACU13803" s="60"/>
      <c r="ACV13803" s="60"/>
      <c r="ACW13803" s="60"/>
      <c r="ACX13803" s="60"/>
      <c r="ACY13803" s="60">
        <v>0.84512902539814005</v>
      </c>
      <c r="ACZ13803" s="60"/>
      <c r="ADA13803" s="60"/>
      <c r="ADB13803" s="60"/>
      <c r="ADC13803" s="60"/>
      <c r="ADD13803" s="60"/>
      <c r="ADE13803" s="60"/>
    </row>
    <row r="13804" spans="760:785" x14ac:dyDescent="0.25">
      <c r="ACF13804" s="60"/>
      <c r="ACG13804" s="60"/>
      <c r="ACH13804" s="60"/>
      <c r="ACI13804" s="60"/>
      <c r="ACJ13804" s="60"/>
      <c r="ACK13804" s="60"/>
      <c r="ACL13804" s="60"/>
      <c r="ACM13804" s="60"/>
      <c r="ACN13804" s="60"/>
      <c r="ACO13804" s="60"/>
      <c r="ACP13804" s="60"/>
      <c r="ACQ13804" s="60"/>
      <c r="ACR13804" s="60"/>
      <c r="ACS13804" s="60"/>
      <c r="ACT13804" s="60"/>
      <c r="ACU13804" s="60"/>
      <c r="ACV13804" s="60"/>
      <c r="ACW13804" s="60"/>
      <c r="ACX13804" s="60"/>
      <c r="ACY13804" s="60">
        <v>0.845078723171797</v>
      </c>
      <c r="ACZ13804" s="60"/>
      <c r="ADA13804" s="60"/>
      <c r="ADB13804" s="60"/>
      <c r="ADC13804" s="60"/>
      <c r="ADD13804" s="60"/>
      <c r="ADE13804" s="60"/>
    </row>
    <row r="13805" spans="760:785" x14ac:dyDescent="0.25">
      <c r="ACF13805" s="60"/>
      <c r="ACG13805" s="60"/>
      <c r="ACH13805" s="60"/>
      <c r="ACI13805" s="60"/>
      <c r="ACJ13805" s="60"/>
      <c r="ACK13805" s="60"/>
      <c r="ACL13805" s="60"/>
      <c r="ACM13805" s="60"/>
      <c r="ACN13805" s="60"/>
      <c r="ACO13805" s="60"/>
      <c r="ACP13805" s="60"/>
      <c r="ACQ13805" s="60"/>
      <c r="ACR13805" s="60"/>
      <c r="ACS13805" s="60"/>
      <c r="ACT13805" s="60"/>
      <c r="ACU13805" s="60"/>
      <c r="ACV13805" s="60"/>
      <c r="ACW13805" s="60"/>
      <c r="ACX13805" s="60"/>
      <c r="ACY13805" s="60">
        <v>0.84506199697641604</v>
      </c>
      <c r="ACZ13805" s="60"/>
      <c r="ADA13805" s="60"/>
      <c r="ADB13805" s="60"/>
      <c r="ADC13805" s="60"/>
      <c r="ADD13805" s="60"/>
      <c r="ADE13805" s="60"/>
    </row>
    <row r="13806" spans="760:785" x14ac:dyDescent="0.25">
      <c r="ACF13806" s="60"/>
      <c r="ACG13806" s="60"/>
      <c r="ACH13806" s="60"/>
      <c r="ACI13806" s="60"/>
      <c r="ACJ13806" s="60"/>
      <c r="ACK13806" s="60"/>
      <c r="ACL13806" s="60"/>
      <c r="ACM13806" s="60"/>
      <c r="ACN13806" s="60"/>
      <c r="ACO13806" s="60"/>
      <c r="ACP13806" s="60"/>
      <c r="ACQ13806" s="60"/>
      <c r="ACR13806" s="60"/>
      <c r="ACS13806" s="60"/>
      <c r="ACT13806" s="60"/>
      <c r="ACU13806" s="60"/>
      <c r="ACV13806" s="60"/>
      <c r="ACW13806" s="60"/>
      <c r="ACX13806" s="60"/>
      <c r="ACY13806" s="60">
        <v>0.84500383401672996</v>
      </c>
      <c r="ACZ13806" s="60"/>
      <c r="ADA13806" s="60"/>
      <c r="ADB13806" s="60"/>
      <c r="ADC13806" s="60"/>
      <c r="ADD13806" s="60"/>
      <c r="ADE13806" s="60"/>
    </row>
    <row r="13807" spans="760:785" x14ac:dyDescent="0.25">
      <c r="ACF13807" s="60"/>
      <c r="ACG13807" s="60"/>
      <c r="ACH13807" s="60"/>
      <c r="ACI13807" s="60"/>
      <c r="ACJ13807" s="60"/>
      <c r="ACK13807" s="60"/>
      <c r="ACL13807" s="60"/>
      <c r="ACM13807" s="60"/>
      <c r="ACN13807" s="60"/>
      <c r="ACO13807" s="60"/>
      <c r="ACP13807" s="60"/>
      <c r="ACQ13807" s="60"/>
      <c r="ACR13807" s="60"/>
      <c r="ACS13807" s="60"/>
      <c r="ACT13807" s="60"/>
      <c r="ACU13807" s="60"/>
      <c r="ACV13807" s="60"/>
      <c r="ACW13807" s="60"/>
      <c r="ACX13807" s="60"/>
      <c r="ACY13807" s="60">
        <v>0.844912279341688</v>
      </c>
      <c r="ACZ13807" s="60"/>
      <c r="ADA13807" s="60"/>
      <c r="ADB13807" s="60"/>
      <c r="ADC13807" s="60"/>
      <c r="ADD13807" s="60"/>
      <c r="ADE13807" s="60"/>
    </row>
    <row r="13808" spans="760:785" x14ac:dyDescent="0.25">
      <c r="ACF13808" s="60"/>
      <c r="ACG13808" s="60"/>
      <c r="ACH13808" s="60"/>
      <c r="ACI13808" s="60"/>
      <c r="ACJ13808" s="60"/>
      <c r="ACK13808" s="60"/>
      <c r="ACL13808" s="60"/>
      <c r="ACM13808" s="60"/>
      <c r="ACN13808" s="60"/>
      <c r="ACO13808" s="60"/>
      <c r="ACP13808" s="60"/>
      <c r="ACQ13808" s="60"/>
      <c r="ACR13808" s="60"/>
      <c r="ACS13808" s="60"/>
      <c r="ACT13808" s="60"/>
      <c r="ACU13808" s="60"/>
      <c r="ACV13808" s="60"/>
      <c r="ACW13808" s="60"/>
      <c r="ACX13808" s="60"/>
      <c r="ACY13808" s="60">
        <v>0.84491084683317197</v>
      </c>
      <c r="ACZ13808" s="60"/>
      <c r="ADA13808" s="60"/>
      <c r="ADB13808" s="60"/>
      <c r="ADC13808" s="60"/>
      <c r="ADD13808" s="60"/>
      <c r="ADE13808" s="60"/>
    </row>
    <row r="13809" spans="760:785" x14ac:dyDescent="0.25">
      <c r="ACF13809" s="60"/>
      <c r="ACG13809" s="60"/>
      <c r="ACH13809" s="60"/>
      <c r="ACI13809" s="60"/>
      <c r="ACJ13809" s="60"/>
      <c r="ACK13809" s="60"/>
      <c r="ACL13809" s="60"/>
      <c r="ACM13809" s="60"/>
      <c r="ACN13809" s="60"/>
      <c r="ACO13809" s="60"/>
      <c r="ACP13809" s="60"/>
      <c r="ACQ13809" s="60"/>
      <c r="ACR13809" s="60"/>
      <c r="ACS13809" s="60"/>
      <c r="ACT13809" s="60"/>
      <c r="ACU13809" s="60"/>
      <c r="ACV13809" s="60"/>
      <c r="ACW13809" s="60"/>
      <c r="ACX13809" s="60"/>
      <c r="ACY13809" s="60">
        <v>0.84487166817547199</v>
      </c>
      <c r="ACZ13809" s="60"/>
      <c r="ADA13809" s="60"/>
      <c r="ADB13809" s="60"/>
      <c r="ADC13809" s="60"/>
      <c r="ADD13809" s="60"/>
      <c r="ADE13809" s="60"/>
    </row>
    <row r="13810" spans="760:785" x14ac:dyDescent="0.25">
      <c r="ACF13810" s="60"/>
      <c r="ACG13810" s="60"/>
      <c r="ACH13810" s="60"/>
      <c r="ACI13810" s="60"/>
      <c r="ACJ13810" s="60"/>
      <c r="ACK13810" s="60"/>
      <c r="ACL13810" s="60"/>
      <c r="ACM13810" s="60"/>
      <c r="ACN13810" s="60"/>
      <c r="ACO13810" s="60"/>
      <c r="ACP13810" s="60"/>
      <c r="ACQ13810" s="60"/>
      <c r="ACR13810" s="60"/>
      <c r="ACS13810" s="60"/>
      <c r="ACT13810" s="60"/>
      <c r="ACU13810" s="60"/>
      <c r="ACV13810" s="60"/>
      <c r="ACW13810" s="60"/>
      <c r="ACX13810" s="60"/>
      <c r="ACY13810" s="60">
        <v>0.84483695965674099</v>
      </c>
      <c r="ACZ13810" s="60"/>
      <c r="ADA13810" s="60"/>
      <c r="ADB13810" s="60"/>
      <c r="ADC13810" s="60"/>
      <c r="ADD13810" s="60"/>
      <c r="ADE13810" s="60"/>
    </row>
    <row r="13811" spans="760:785" x14ac:dyDescent="0.25">
      <c r="ACF13811" s="60"/>
      <c r="ACG13811" s="60"/>
      <c r="ACH13811" s="60"/>
      <c r="ACI13811" s="60"/>
      <c r="ACJ13811" s="60"/>
      <c r="ACK13811" s="60"/>
      <c r="ACL13811" s="60"/>
      <c r="ACM13811" s="60"/>
      <c r="ACN13811" s="60"/>
      <c r="ACO13811" s="60"/>
      <c r="ACP13811" s="60"/>
      <c r="ACQ13811" s="60"/>
      <c r="ACR13811" s="60"/>
      <c r="ACS13811" s="60"/>
      <c r="ACT13811" s="60"/>
      <c r="ACU13811" s="60"/>
      <c r="ACV13811" s="60"/>
      <c r="ACW13811" s="60"/>
      <c r="ACX13811" s="60"/>
      <c r="ACY13811" s="60">
        <v>0.84480903087821102</v>
      </c>
      <c r="ACZ13811" s="60"/>
      <c r="ADA13811" s="60"/>
      <c r="ADB13811" s="60"/>
      <c r="ADC13811" s="60"/>
      <c r="ADD13811" s="60"/>
      <c r="ADE13811" s="60"/>
    </row>
    <row r="13812" spans="760:785" x14ac:dyDescent="0.25">
      <c r="ACF13812" s="60"/>
      <c r="ACG13812" s="60"/>
      <c r="ACH13812" s="60"/>
      <c r="ACI13812" s="60"/>
      <c r="ACJ13812" s="60"/>
      <c r="ACK13812" s="60"/>
      <c r="ACL13812" s="60"/>
      <c r="ACM13812" s="60"/>
      <c r="ACN13812" s="60"/>
      <c r="ACO13812" s="60"/>
      <c r="ACP13812" s="60"/>
      <c r="ACQ13812" s="60"/>
      <c r="ACR13812" s="60"/>
      <c r="ACS13812" s="60"/>
      <c r="ACT13812" s="60"/>
      <c r="ACU13812" s="60"/>
      <c r="ACV13812" s="60"/>
      <c r="ACW13812" s="60"/>
      <c r="ACX13812" s="60"/>
      <c r="ACY13812" s="60">
        <v>0.844750227037248</v>
      </c>
      <c r="ACZ13812" s="60"/>
      <c r="ADA13812" s="60"/>
      <c r="ADB13812" s="60"/>
      <c r="ADC13812" s="60"/>
      <c r="ADD13812" s="60"/>
      <c r="ADE13812" s="60"/>
    </row>
    <row r="13813" spans="760:785" x14ac:dyDescent="0.25">
      <c r="ACF13813" s="60"/>
      <c r="ACG13813" s="60"/>
      <c r="ACH13813" s="60"/>
      <c r="ACI13813" s="60"/>
      <c r="ACJ13813" s="60"/>
      <c r="ACK13813" s="60"/>
      <c r="ACL13813" s="60"/>
      <c r="ACM13813" s="60"/>
      <c r="ACN13813" s="60"/>
      <c r="ACO13813" s="60"/>
      <c r="ACP13813" s="60"/>
      <c r="ACQ13813" s="60"/>
      <c r="ACR13813" s="60"/>
      <c r="ACS13813" s="60"/>
      <c r="ACT13813" s="60"/>
      <c r="ACU13813" s="60"/>
      <c r="ACV13813" s="60"/>
      <c r="ACW13813" s="60"/>
      <c r="ACX13813" s="60"/>
      <c r="ACY13813" s="60">
        <v>0.84469346394690903</v>
      </c>
      <c r="ACZ13813" s="60"/>
      <c r="ADA13813" s="60"/>
      <c r="ADB13813" s="60"/>
      <c r="ADC13813" s="60"/>
      <c r="ADD13813" s="60"/>
      <c r="ADE13813" s="60"/>
    </row>
    <row r="13814" spans="760:785" x14ac:dyDescent="0.25">
      <c r="ACF13814" s="60"/>
      <c r="ACG13814" s="60"/>
      <c r="ACH13814" s="60"/>
      <c r="ACI13814" s="60"/>
      <c r="ACJ13814" s="60"/>
      <c r="ACK13814" s="60"/>
      <c r="ACL13814" s="60"/>
      <c r="ACM13814" s="60"/>
      <c r="ACN13814" s="60"/>
      <c r="ACO13814" s="60"/>
      <c r="ACP13814" s="60"/>
      <c r="ACQ13814" s="60"/>
      <c r="ACR13814" s="60"/>
      <c r="ACS13814" s="60"/>
      <c r="ACT13814" s="60"/>
      <c r="ACU13814" s="60"/>
      <c r="ACV13814" s="60"/>
      <c r="ACW13814" s="60"/>
      <c r="ACX13814" s="60"/>
      <c r="ACY13814" s="60">
        <v>0.844674425046267</v>
      </c>
      <c r="ACZ13814" s="60"/>
      <c r="ADA13814" s="60"/>
      <c r="ADB13814" s="60"/>
      <c r="ADC13814" s="60"/>
      <c r="ADD13814" s="60"/>
      <c r="ADE13814" s="60"/>
    </row>
    <row r="13815" spans="760:785" x14ac:dyDescent="0.25">
      <c r="ACF13815" s="60"/>
      <c r="ACG13815" s="60"/>
      <c r="ACH13815" s="60"/>
      <c r="ACI13815" s="60"/>
      <c r="ACJ13815" s="60"/>
      <c r="ACK13815" s="60"/>
      <c r="ACL13815" s="60"/>
      <c r="ACM13815" s="60"/>
      <c r="ACN13815" s="60"/>
      <c r="ACO13815" s="60"/>
      <c r="ACP13815" s="60"/>
      <c r="ACQ13815" s="60"/>
      <c r="ACR13815" s="60"/>
      <c r="ACS13815" s="60"/>
      <c r="ACT13815" s="60"/>
      <c r="ACU13815" s="60"/>
      <c r="ACV13815" s="60"/>
      <c r="ACW13815" s="60"/>
      <c r="ACX13815" s="60"/>
      <c r="ACY13815" s="60">
        <v>0.84463135380347998</v>
      </c>
      <c r="ACZ13815" s="60"/>
      <c r="ADA13815" s="60"/>
      <c r="ADB13815" s="60"/>
      <c r="ADC13815" s="60"/>
      <c r="ADD13815" s="60"/>
      <c r="ADE13815" s="60"/>
    </row>
    <row r="13816" spans="760:785" x14ac:dyDescent="0.25">
      <c r="ACF13816" s="60"/>
      <c r="ACG13816" s="60"/>
      <c r="ACH13816" s="60"/>
      <c r="ACI13816" s="60"/>
      <c r="ACJ13816" s="60"/>
      <c r="ACK13816" s="60"/>
      <c r="ACL13816" s="60"/>
      <c r="ACM13816" s="60"/>
      <c r="ACN13816" s="60"/>
      <c r="ACO13816" s="60"/>
      <c r="ACP13816" s="60"/>
      <c r="ACQ13816" s="60"/>
      <c r="ACR13816" s="60"/>
      <c r="ACS13816" s="60"/>
      <c r="ACT13816" s="60"/>
      <c r="ACU13816" s="60"/>
      <c r="ACV13816" s="60"/>
      <c r="ACW13816" s="60"/>
      <c r="ACX13816" s="60"/>
      <c r="ACY13816" s="60">
        <v>0.84445251716337</v>
      </c>
      <c r="ACZ13816" s="60"/>
      <c r="ADA13816" s="60"/>
      <c r="ADB13816" s="60"/>
      <c r="ADC13816" s="60"/>
      <c r="ADD13816" s="60"/>
      <c r="ADE13816" s="60"/>
    </row>
    <row r="13817" spans="760:785" x14ac:dyDescent="0.25">
      <c r="ACF13817" s="60"/>
      <c r="ACG13817" s="60"/>
      <c r="ACH13817" s="60"/>
      <c r="ACI13817" s="60"/>
      <c r="ACJ13817" s="60"/>
      <c r="ACK13817" s="60"/>
      <c r="ACL13817" s="60"/>
      <c r="ACM13817" s="60"/>
      <c r="ACN13817" s="60"/>
      <c r="ACO13817" s="60"/>
      <c r="ACP13817" s="60"/>
      <c r="ACQ13817" s="60"/>
      <c r="ACR13817" s="60"/>
      <c r="ACS13817" s="60"/>
      <c r="ACT13817" s="60"/>
      <c r="ACU13817" s="60"/>
      <c r="ACV13817" s="60"/>
      <c r="ACW13817" s="60"/>
      <c r="ACX13817" s="60"/>
      <c r="ACY13817" s="60">
        <v>0.84436447798139802</v>
      </c>
      <c r="ACZ13817" s="60"/>
      <c r="ADA13817" s="60"/>
      <c r="ADB13817" s="60"/>
      <c r="ADC13817" s="60"/>
      <c r="ADD13817" s="60"/>
      <c r="ADE13817" s="60"/>
    </row>
    <row r="13818" spans="760:785" x14ac:dyDescent="0.25">
      <c r="ACF13818" s="60"/>
      <c r="ACG13818" s="60"/>
      <c r="ACH13818" s="60"/>
      <c r="ACI13818" s="60"/>
      <c r="ACJ13818" s="60"/>
      <c r="ACK13818" s="60"/>
      <c r="ACL13818" s="60"/>
      <c r="ACM13818" s="60"/>
      <c r="ACN13818" s="60"/>
      <c r="ACO13818" s="60"/>
      <c r="ACP13818" s="60"/>
      <c r="ACQ13818" s="60"/>
      <c r="ACR13818" s="60"/>
      <c r="ACS13818" s="60"/>
      <c r="ACT13818" s="60"/>
      <c r="ACU13818" s="60"/>
      <c r="ACV13818" s="60"/>
      <c r="ACW13818" s="60"/>
      <c r="ACX13818" s="60"/>
      <c r="ACY13818" s="60">
        <v>0.84432383497574404</v>
      </c>
      <c r="ACZ13818" s="60"/>
      <c r="ADA13818" s="60"/>
      <c r="ADB13818" s="60"/>
      <c r="ADC13818" s="60"/>
      <c r="ADD13818" s="60"/>
      <c r="ADE13818" s="60"/>
    </row>
    <row r="13819" spans="760:785" x14ac:dyDescent="0.25">
      <c r="ACF13819" s="60"/>
      <c r="ACG13819" s="60"/>
      <c r="ACH13819" s="60"/>
      <c r="ACI13819" s="60"/>
      <c r="ACJ13819" s="60"/>
      <c r="ACK13819" s="60"/>
      <c r="ACL13819" s="60"/>
      <c r="ACM13819" s="60"/>
      <c r="ACN13819" s="60"/>
      <c r="ACO13819" s="60"/>
      <c r="ACP13819" s="60"/>
      <c r="ACQ13819" s="60"/>
      <c r="ACR13819" s="60"/>
      <c r="ACS13819" s="60"/>
      <c r="ACT13819" s="60"/>
      <c r="ACU13819" s="60"/>
      <c r="ACV13819" s="60"/>
      <c r="ACW13819" s="60"/>
      <c r="ACX13819" s="60"/>
      <c r="ACY13819" s="60">
        <v>0.84431810044435396</v>
      </c>
      <c r="ACZ13819" s="60"/>
      <c r="ADA13819" s="60"/>
      <c r="ADB13819" s="60"/>
      <c r="ADC13819" s="60"/>
      <c r="ADD13819" s="60"/>
      <c r="ADE13819" s="60"/>
    </row>
    <row r="13820" spans="760:785" x14ac:dyDescent="0.25">
      <c r="ACF13820" s="60"/>
      <c r="ACG13820" s="60"/>
      <c r="ACH13820" s="60"/>
      <c r="ACI13820" s="60"/>
      <c r="ACJ13820" s="60"/>
      <c r="ACK13820" s="60"/>
      <c r="ACL13820" s="60"/>
      <c r="ACM13820" s="60"/>
      <c r="ACN13820" s="60"/>
      <c r="ACO13820" s="60"/>
      <c r="ACP13820" s="60"/>
      <c r="ACQ13820" s="60"/>
      <c r="ACR13820" s="60"/>
      <c r="ACS13820" s="60"/>
      <c r="ACT13820" s="60"/>
      <c r="ACU13820" s="60"/>
      <c r="ACV13820" s="60"/>
      <c r="ACW13820" s="60"/>
      <c r="ACX13820" s="60"/>
      <c r="ACY13820" s="60">
        <v>0.84426251409573105</v>
      </c>
      <c r="ACZ13820" s="60"/>
      <c r="ADA13820" s="60"/>
      <c r="ADB13820" s="60"/>
      <c r="ADC13820" s="60"/>
      <c r="ADD13820" s="60"/>
      <c r="ADE13820" s="60"/>
    </row>
    <row r="13821" spans="760:785" x14ac:dyDescent="0.25">
      <c r="ACF13821" s="60"/>
      <c r="ACG13821" s="60"/>
      <c r="ACH13821" s="60"/>
      <c r="ACI13821" s="60"/>
      <c r="ACJ13821" s="60"/>
      <c r="ACK13821" s="60"/>
      <c r="ACL13821" s="60"/>
      <c r="ACM13821" s="60"/>
      <c r="ACN13821" s="60"/>
      <c r="ACO13821" s="60"/>
      <c r="ACP13821" s="60"/>
      <c r="ACQ13821" s="60"/>
      <c r="ACR13821" s="60"/>
      <c r="ACS13821" s="60"/>
      <c r="ACT13821" s="60"/>
      <c r="ACU13821" s="60"/>
      <c r="ACV13821" s="60"/>
      <c r="ACW13821" s="60"/>
      <c r="ACX13821" s="60"/>
      <c r="ACY13821" s="60">
        <v>0.84425748465349904</v>
      </c>
      <c r="ACZ13821" s="60"/>
      <c r="ADA13821" s="60"/>
      <c r="ADB13821" s="60"/>
      <c r="ADC13821" s="60"/>
      <c r="ADD13821" s="60"/>
      <c r="ADE13821" s="60"/>
    </row>
    <row r="13822" spans="760:785" x14ac:dyDescent="0.25">
      <c r="ACF13822" s="60"/>
      <c r="ACG13822" s="60"/>
      <c r="ACH13822" s="60"/>
      <c r="ACI13822" s="60"/>
      <c r="ACJ13822" s="60"/>
      <c r="ACK13822" s="60"/>
      <c r="ACL13822" s="60"/>
      <c r="ACM13822" s="60"/>
      <c r="ACN13822" s="60"/>
      <c r="ACO13822" s="60"/>
      <c r="ACP13822" s="60"/>
      <c r="ACQ13822" s="60"/>
      <c r="ACR13822" s="60"/>
      <c r="ACS13822" s="60"/>
      <c r="ACT13822" s="60"/>
      <c r="ACU13822" s="60"/>
      <c r="ACV13822" s="60"/>
      <c r="ACW13822" s="60"/>
      <c r="ACX13822" s="60"/>
      <c r="ACY13822" s="60">
        <v>0.84422167243214896</v>
      </c>
      <c r="ACZ13822" s="60"/>
      <c r="ADA13822" s="60"/>
      <c r="ADB13822" s="60"/>
      <c r="ADC13822" s="60"/>
      <c r="ADD13822" s="60"/>
      <c r="ADE13822" s="60"/>
    </row>
    <row r="13823" spans="760:785" x14ac:dyDescent="0.25">
      <c r="ACF13823" s="60"/>
      <c r="ACG13823" s="60"/>
      <c r="ACH13823" s="60"/>
      <c r="ACI13823" s="60"/>
      <c r="ACJ13823" s="60"/>
      <c r="ACK13823" s="60"/>
      <c r="ACL13823" s="60"/>
      <c r="ACM13823" s="60"/>
      <c r="ACN13823" s="60"/>
      <c r="ACO13823" s="60"/>
      <c r="ACP13823" s="60"/>
      <c r="ACQ13823" s="60"/>
      <c r="ACR13823" s="60"/>
      <c r="ACS13823" s="60"/>
      <c r="ACT13823" s="60"/>
      <c r="ACU13823" s="60"/>
      <c r="ACV13823" s="60"/>
      <c r="ACW13823" s="60"/>
      <c r="ACX13823" s="60"/>
      <c r="ACY13823" s="60">
        <v>0.84419704076848301</v>
      </c>
      <c r="ACZ13823" s="60"/>
      <c r="ADA13823" s="60"/>
      <c r="ADB13823" s="60"/>
      <c r="ADC13823" s="60"/>
      <c r="ADD13823" s="60"/>
      <c r="ADE13823" s="60"/>
    </row>
    <row r="13824" spans="760:785" x14ac:dyDescent="0.25">
      <c r="ACF13824" s="60"/>
      <c r="ACG13824" s="60"/>
      <c r="ACH13824" s="60"/>
      <c r="ACI13824" s="60"/>
      <c r="ACJ13824" s="60"/>
      <c r="ACK13824" s="60"/>
      <c r="ACL13824" s="60"/>
      <c r="ACM13824" s="60"/>
      <c r="ACN13824" s="60"/>
      <c r="ACO13824" s="60"/>
      <c r="ACP13824" s="60"/>
      <c r="ACQ13824" s="60"/>
      <c r="ACR13824" s="60"/>
      <c r="ACS13824" s="60"/>
      <c r="ACT13824" s="60"/>
      <c r="ACU13824" s="60"/>
      <c r="ACV13824" s="60"/>
      <c r="ACW13824" s="60"/>
      <c r="ACX13824" s="60"/>
      <c r="ACY13824" s="60">
        <v>0.84419578059341305</v>
      </c>
      <c r="ACZ13824" s="60"/>
      <c r="ADA13824" s="60"/>
      <c r="ADB13824" s="60"/>
      <c r="ADC13824" s="60"/>
      <c r="ADD13824" s="60"/>
      <c r="ADE13824" s="60"/>
    </row>
    <row r="13825" spans="760:785" x14ac:dyDescent="0.25">
      <c r="ACF13825" s="60"/>
      <c r="ACG13825" s="60"/>
      <c r="ACH13825" s="60"/>
      <c r="ACI13825" s="60"/>
      <c r="ACJ13825" s="60"/>
      <c r="ACK13825" s="60"/>
      <c r="ACL13825" s="60"/>
      <c r="ACM13825" s="60"/>
      <c r="ACN13825" s="60"/>
      <c r="ACO13825" s="60"/>
      <c r="ACP13825" s="60"/>
      <c r="ACQ13825" s="60"/>
      <c r="ACR13825" s="60"/>
      <c r="ACS13825" s="60"/>
      <c r="ACT13825" s="60"/>
      <c r="ACU13825" s="60"/>
      <c r="ACV13825" s="60"/>
      <c r="ACW13825" s="60"/>
      <c r="ACX13825" s="60"/>
      <c r="ACY13825" s="60">
        <v>0.84415576135816295</v>
      </c>
      <c r="ACZ13825" s="60"/>
      <c r="ADA13825" s="60"/>
      <c r="ADB13825" s="60"/>
      <c r="ADC13825" s="60"/>
      <c r="ADD13825" s="60"/>
      <c r="ADE13825" s="60"/>
    </row>
    <row r="13826" spans="760:785" x14ac:dyDescent="0.25">
      <c r="ACF13826" s="60"/>
      <c r="ACG13826" s="60"/>
      <c r="ACH13826" s="60"/>
      <c r="ACI13826" s="60"/>
      <c r="ACJ13826" s="60"/>
      <c r="ACK13826" s="60"/>
      <c r="ACL13826" s="60"/>
      <c r="ACM13826" s="60"/>
      <c r="ACN13826" s="60"/>
      <c r="ACO13826" s="60"/>
      <c r="ACP13826" s="60"/>
      <c r="ACQ13826" s="60"/>
      <c r="ACR13826" s="60"/>
      <c r="ACS13826" s="60"/>
      <c r="ACT13826" s="60"/>
      <c r="ACU13826" s="60"/>
      <c r="ACV13826" s="60"/>
      <c r="ACW13826" s="60"/>
      <c r="ACX13826" s="60"/>
      <c r="ACY13826" s="60">
        <v>0.84412053549500299</v>
      </c>
      <c r="ACZ13826" s="60"/>
      <c r="ADA13826" s="60"/>
      <c r="ADB13826" s="60"/>
      <c r="ADC13826" s="60"/>
      <c r="ADD13826" s="60"/>
      <c r="ADE13826" s="60"/>
    </row>
    <row r="13827" spans="760:785" x14ac:dyDescent="0.25">
      <c r="ACF13827" s="60"/>
      <c r="ACG13827" s="60"/>
      <c r="ACH13827" s="60"/>
      <c r="ACI13827" s="60"/>
      <c r="ACJ13827" s="60"/>
      <c r="ACK13827" s="60"/>
      <c r="ACL13827" s="60"/>
      <c r="ACM13827" s="60"/>
      <c r="ACN13827" s="60"/>
      <c r="ACO13827" s="60"/>
      <c r="ACP13827" s="60"/>
      <c r="ACQ13827" s="60"/>
      <c r="ACR13827" s="60"/>
      <c r="ACS13827" s="60"/>
      <c r="ACT13827" s="60"/>
      <c r="ACU13827" s="60"/>
      <c r="ACV13827" s="60"/>
      <c r="ACW13827" s="60"/>
      <c r="ACX13827" s="60"/>
      <c r="ACY13827" s="60">
        <v>0.844088272835954</v>
      </c>
      <c r="ACZ13827" s="60"/>
      <c r="ADA13827" s="60"/>
      <c r="ADB13827" s="60"/>
      <c r="ADC13827" s="60"/>
      <c r="ADD13827" s="60"/>
      <c r="ADE13827" s="60"/>
    </row>
    <row r="13828" spans="760:785" x14ac:dyDescent="0.25">
      <c r="ACF13828" s="60"/>
      <c r="ACG13828" s="60"/>
      <c r="ACH13828" s="60"/>
      <c r="ACI13828" s="60"/>
      <c r="ACJ13828" s="60"/>
      <c r="ACK13828" s="60"/>
      <c r="ACL13828" s="60"/>
      <c r="ACM13828" s="60"/>
      <c r="ACN13828" s="60"/>
      <c r="ACO13828" s="60"/>
      <c r="ACP13828" s="60"/>
      <c r="ACQ13828" s="60"/>
      <c r="ACR13828" s="60"/>
      <c r="ACS13828" s="60"/>
      <c r="ACT13828" s="60"/>
      <c r="ACU13828" s="60"/>
      <c r="ACV13828" s="60"/>
      <c r="ACW13828" s="60"/>
      <c r="ACX13828" s="60"/>
      <c r="ACY13828" s="60">
        <v>0.84408101526091805</v>
      </c>
      <c r="ACZ13828" s="60"/>
      <c r="ADA13828" s="60"/>
      <c r="ADB13828" s="60"/>
      <c r="ADC13828" s="60"/>
      <c r="ADD13828" s="60"/>
      <c r="ADE13828" s="60"/>
    </row>
    <row r="13829" spans="760:785" x14ac:dyDescent="0.25">
      <c r="ACF13829" s="60"/>
      <c r="ACG13829" s="60"/>
      <c r="ACH13829" s="60"/>
      <c r="ACI13829" s="60"/>
      <c r="ACJ13829" s="60"/>
      <c r="ACK13829" s="60"/>
      <c r="ACL13829" s="60"/>
      <c r="ACM13829" s="60"/>
      <c r="ACN13829" s="60"/>
      <c r="ACO13829" s="60"/>
      <c r="ACP13829" s="60"/>
      <c r="ACQ13829" s="60"/>
      <c r="ACR13829" s="60"/>
      <c r="ACS13829" s="60"/>
      <c r="ACT13829" s="60"/>
      <c r="ACU13829" s="60"/>
      <c r="ACV13829" s="60"/>
      <c r="ACW13829" s="60"/>
      <c r="ACX13829" s="60"/>
      <c r="ACY13829" s="60">
        <v>0.84398074744316398</v>
      </c>
      <c r="ACZ13829" s="60"/>
      <c r="ADA13829" s="60"/>
      <c r="ADB13829" s="60"/>
      <c r="ADC13829" s="60"/>
      <c r="ADD13829" s="60"/>
      <c r="ADE13829" s="60"/>
    </row>
    <row r="13830" spans="760:785" x14ac:dyDescent="0.25">
      <c r="ACF13830" s="60"/>
      <c r="ACG13830" s="60"/>
      <c r="ACH13830" s="60"/>
      <c r="ACI13830" s="60"/>
      <c r="ACJ13830" s="60"/>
      <c r="ACK13830" s="60"/>
      <c r="ACL13830" s="60"/>
      <c r="ACM13830" s="60"/>
      <c r="ACN13830" s="60"/>
      <c r="ACO13830" s="60"/>
      <c r="ACP13830" s="60"/>
      <c r="ACQ13830" s="60"/>
      <c r="ACR13830" s="60"/>
      <c r="ACS13830" s="60"/>
      <c r="ACT13830" s="60"/>
      <c r="ACU13830" s="60"/>
      <c r="ACV13830" s="60"/>
      <c r="ACW13830" s="60"/>
      <c r="ACX13830" s="60"/>
      <c r="ACY13830" s="60">
        <v>0.84396561046567597</v>
      </c>
      <c r="ACZ13830" s="60"/>
      <c r="ADA13830" s="60"/>
      <c r="ADB13830" s="60"/>
      <c r="ADC13830" s="60"/>
      <c r="ADD13830" s="60"/>
      <c r="ADE13830" s="60"/>
    </row>
    <row r="13831" spans="760:785" x14ac:dyDescent="0.25">
      <c r="ACF13831" s="60"/>
      <c r="ACG13831" s="60"/>
      <c r="ACH13831" s="60"/>
      <c r="ACI13831" s="60"/>
      <c r="ACJ13831" s="60"/>
      <c r="ACK13831" s="60"/>
      <c r="ACL13831" s="60"/>
      <c r="ACM13831" s="60"/>
      <c r="ACN13831" s="60"/>
      <c r="ACO13831" s="60"/>
      <c r="ACP13831" s="60"/>
      <c r="ACQ13831" s="60"/>
      <c r="ACR13831" s="60"/>
      <c r="ACS13831" s="60"/>
      <c r="ACT13831" s="60"/>
      <c r="ACU13831" s="60"/>
      <c r="ACV13831" s="60"/>
      <c r="ACW13831" s="60"/>
      <c r="ACX13831" s="60"/>
      <c r="ACY13831" s="60">
        <v>0.843807861942515</v>
      </c>
      <c r="ACZ13831" s="60"/>
      <c r="ADA13831" s="60"/>
      <c r="ADB13831" s="60"/>
      <c r="ADC13831" s="60"/>
      <c r="ADD13831" s="60"/>
      <c r="ADE13831" s="60"/>
    </row>
    <row r="13832" spans="760:785" x14ac:dyDescent="0.25">
      <c r="ACF13832" s="60"/>
      <c r="ACG13832" s="60"/>
      <c r="ACH13832" s="60"/>
      <c r="ACI13832" s="60"/>
      <c r="ACJ13832" s="60"/>
      <c r="ACK13832" s="60"/>
      <c r="ACL13832" s="60"/>
      <c r="ACM13832" s="60"/>
      <c r="ACN13832" s="60"/>
      <c r="ACO13832" s="60"/>
      <c r="ACP13832" s="60"/>
      <c r="ACQ13832" s="60"/>
      <c r="ACR13832" s="60"/>
      <c r="ACS13832" s="60"/>
      <c r="ACT13832" s="60"/>
      <c r="ACU13832" s="60"/>
      <c r="ACV13832" s="60"/>
      <c r="ACW13832" s="60"/>
      <c r="ACX13832" s="60"/>
      <c r="ACY13832" s="60">
        <v>0.84372441622627203</v>
      </c>
      <c r="ACZ13832" s="60"/>
      <c r="ADA13832" s="60"/>
      <c r="ADB13832" s="60"/>
      <c r="ADC13832" s="60"/>
      <c r="ADD13832" s="60"/>
      <c r="ADE13832" s="60"/>
    </row>
    <row r="13833" spans="760:785" x14ac:dyDescent="0.25">
      <c r="ACF13833" s="60"/>
      <c r="ACG13833" s="60"/>
      <c r="ACH13833" s="60"/>
      <c r="ACI13833" s="60"/>
      <c r="ACJ13833" s="60"/>
      <c r="ACK13833" s="60"/>
      <c r="ACL13833" s="60"/>
      <c r="ACM13833" s="60"/>
      <c r="ACN13833" s="60"/>
      <c r="ACO13833" s="60"/>
      <c r="ACP13833" s="60"/>
      <c r="ACQ13833" s="60"/>
      <c r="ACR13833" s="60"/>
      <c r="ACS13833" s="60"/>
      <c r="ACT13833" s="60"/>
      <c r="ACU13833" s="60"/>
      <c r="ACV13833" s="60"/>
      <c r="ACW13833" s="60"/>
      <c r="ACX13833" s="60"/>
      <c r="ACY13833" s="60">
        <v>0.84370663214868802</v>
      </c>
      <c r="ACZ13833" s="60"/>
      <c r="ADA13833" s="60"/>
      <c r="ADB13833" s="60"/>
      <c r="ADC13833" s="60"/>
      <c r="ADD13833" s="60"/>
      <c r="ADE13833" s="60"/>
    </row>
    <row r="13834" spans="760:785" x14ac:dyDescent="0.25">
      <c r="ACF13834" s="60"/>
      <c r="ACG13834" s="60"/>
      <c r="ACH13834" s="60"/>
      <c r="ACI13834" s="60"/>
      <c r="ACJ13834" s="60"/>
      <c r="ACK13834" s="60"/>
      <c r="ACL13834" s="60"/>
      <c r="ACM13834" s="60"/>
      <c r="ACN13834" s="60"/>
      <c r="ACO13834" s="60"/>
      <c r="ACP13834" s="60"/>
      <c r="ACQ13834" s="60"/>
      <c r="ACR13834" s="60"/>
      <c r="ACS13834" s="60"/>
      <c r="ACT13834" s="60"/>
      <c r="ACU13834" s="60"/>
      <c r="ACV13834" s="60"/>
      <c r="ACW13834" s="60"/>
      <c r="ACX13834" s="60"/>
      <c r="ACY13834" s="60">
        <v>0.84360005311888198</v>
      </c>
      <c r="ACZ13834" s="60"/>
      <c r="ADA13834" s="60"/>
      <c r="ADB13834" s="60"/>
      <c r="ADC13834" s="60"/>
      <c r="ADD13834" s="60"/>
      <c r="ADE13834" s="60"/>
    </row>
    <row r="13835" spans="760:785" x14ac:dyDescent="0.25">
      <c r="ACF13835" s="60"/>
      <c r="ACG13835" s="60"/>
      <c r="ACH13835" s="60"/>
      <c r="ACI13835" s="60"/>
      <c r="ACJ13835" s="60"/>
      <c r="ACK13835" s="60"/>
      <c r="ACL13835" s="60"/>
      <c r="ACM13835" s="60"/>
      <c r="ACN13835" s="60"/>
      <c r="ACO13835" s="60"/>
      <c r="ACP13835" s="60"/>
      <c r="ACQ13835" s="60"/>
      <c r="ACR13835" s="60"/>
      <c r="ACS13835" s="60"/>
      <c r="ACT13835" s="60"/>
      <c r="ACU13835" s="60"/>
      <c r="ACV13835" s="60"/>
      <c r="ACW13835" s="60"/>
      <c r="ACX13835" s="60"/>
      <c r="ACY13835" s="60">
        <v>0.84359842164411203</v>
      </c>
      <c r="ACZ13835" s="60"/>
      <c r="ADA13835" s="60"/>
      <c r="ADB13835" s="60"/>
      <c r="ADC13835" s="60"/>
      <c r="ADD13835" s="60"/>
      <c r="ADE13835" s="60"/>
    </row>
    <row r="13836" spans="760:785" x14ac:dyDescent="0.25">
      <c r="ACF13836" s="60"/>
      <c r="ACG13836" s="60"/>
      <c r="ACH13836" s="60"/>
      <c r="ACI13836" s="60"/>
      <c r="ACJ13836" s="60"/>
      <c r="ACK13836" s="60"/>
      <c r="ACL13836" s="60"/>
      <c r="ACM13836" s="60"/>
      <c r="ACN13836" s="60"/>
      <c r="ACO13836" s="60"/>
      <c r="ACP13836" s="60"/>
      <c r="ACQ13836" s="60"/>
      <c r="ACR13836" s="60"/>
      <c r="ACS13836" s="60"/>
      <c r="ACT13836" s="60"/>
      <c r="ACU13836" s="60"/>
      <c r="ACV13836" s="60"/>
      <c r="ACW13836" s="60"/>
      <c r="ACX13836" s="60"/>
      <c r="ACY13836" s="60">
        <v>0.84357014102821104</v>
      </c>
      <c r="ACZ13836" s="60"/>
      <c r="ADA13836" s="60"/>
      <c r="ADB13836" s="60"/>
      <c r="ADC13836" s="60"/>
      <c r="ADD13836" s="60"/>
      <c r="ADE13836" s="60"/>
    </row>
    <row r="13837" spans="760:785" x14ac:dyDescent="0.25">
      <c r="ACF13837" s="60"/>
      <c r="ACG13837" s="60"/>
      <c r="ACH13837" s="60"/>
      <c r="ACI13837" s="60"/>
      <c r="ACJ13837" s="60"/>
      <c r="ACK13837" s="60"/>
      <c r="ACL13837" s="60"/>
      <c r="ACM13837" s="60"/>
      <c r="ACN13837" s="60"/>
      <c r="ACO13837" s="60"/>
      <c r="ACP13837" s="60"/>
      <c r="ACQ13837" s="60"/>
      <c r="ACR13837" s="60"/>
      <c r="ACS13837" s="60"/>
      <c r="ACT13837" s="60"/>
      <c r="ACU13837" s="60"/>
      <c r="ACV13837" s="60"/>
      <c r="ACW13837" s="60"/>
      <c r="ACX13837" s="60"/>
      <c r="ACY13837" s="60">
        <v>0.84352470742851304</v>
      </c>
      <c r="ACZ13837" s="60"/>
      <c r="ADA13837" s="60"/>
      <c r="ADB13837" s="60"/>
      <c r="ADC13837" s="60"/>
      <c r="ADD13837" s="60"/>
      <c r="ADE13837" s="60"/>
    </row>
    <row r="13838" spans="760:785" x14ac:dyDescent="0.25">
      <c r="ACF13838" s="60"/>
      <c r="ACG13838" s="60"/>
      <c r="ACH13838" s="60"/>
      <c r="ACI13838" s="60"/>
      <c r="ACJ13838" s="60"/>
      <c r="ACK13838" s="60"/>
      <c r="ACL13838" s="60"/>
      <c r="ACM13838" s="60"/>
      <c r="ACN13838" s="60"/>
      <c r="ACO13838" s="60"/>
      <c r="ACP13838" s="60"/>
      <c r="ACQ13838" s="60"/>
      <c r="ACR13838" s="60"/>
      <c r="ACS13838" s="60"/>
      <c r="ACT13838" s="60"/>
      <c r="ACU13838" s="60"/>
      <c r="ACV13838" s="60"/>
      <c r="ACW13838" s="60"/>
      <c r="ACX13838" s="60"/>
      <c r="ACY13838" s="60">
        <v>0.84344964562995395</v>
      </c>
      <c r="ACZ13838" s="60"/>
      <c r="ADA13838" s="60"/>
      <c r="ADB13838" s="60"/>
      <c r="ADC13838" s="60"/>
      <c r="ADD13838" s="60"/>
      <c r="ADE13838" s="60"/>
    </row>
    <row r="13839" spans="760:785" x14ac:dyDescent="0.25">
      <c r="ACF13839" s="60"/>
      <c r="ACG13839" s="60"/>
      <c r="ACH13839" s="60"/>
      <c r="ACI13839" s="60"/>
      <c r="ACJ13839" s="60"/>
      <c r="ACK13839" s="60"/>
      <c r="ACL13839" s="60"/>
      <c r="ACM13839" s="60"/>
      <c r="ACN13839" s="60"/>
      <c r="ACO13839" s="60"/>
      <c r="ACP13839" s="60"/>
      <c r="ACQ13839" s="60"/>
      <c r="ACR13839" s="60"/>
      <c r="ACS13839" s="60"/>
      <c r="ACT13839" s="60"/>
      <c r="ACU13839" s="60"/>
      <c r="ACV13839" s="60"/>
      <c r="ACW13839" s="60"/>
      <c r="ACX13839" s="60"/>
      <c r="ACY13839" s="60">
        <v>0.84342735798385704</v>
      </c>
      <c r="ACZ13839" s="60"/>
      <c r="ADA13839" s="60"/>
      <c r="ADB13839" s="60"/>
      <c r="ADC13839" s="60"/>
      <c r="ADD13839" s="60"/>
      <c r="ADE13839" s="60"/>
    </row>
    <row r="13840" spans="760:785" x14ac:dyDescent="0.25">
      <c r="ACF13840" s="60"/>
      <c r="ACG13840" s="60"/>
      <c r="ACH13840" s="60"/>
      <c r="ACI13840" s="60"/>
      <c r="ACJ13840" s="60"/>
      <c r="ACK13840" s="60"/>
      <c r="ACL13840" s="60"/>
      <c r="ACM13840" s="60"/>
      <c r="ACN13840" s="60"/>
      <c r="ACO13840" s="60"/>
      <c r="ACP13840" s="60"/>
      <c r="ACQ13840" s="60"/>
      <c r="ACR13840" s="60"/>
      <c r="ACS13840" s="60"/>
      <c r="ACT13840" s="60"/>
      <c r="ACU13840" s="60"/>
      <c r="ACV13840" s="60"/>
      <c r="ACW13840" s="60"/>
      <c r="ACX13840" s="60"/>
      <c r="ACY13840" s="60">
        <v>0.84342245263800997</v>
      </c>
      <c r="ACZ13840" s="60"/>
      <c r="ADA13840" s="60"/>
      <c r="ADB13840" s="60"/>
      <c r="ADC13840" s="60"/>
      <c r="ADD13840" s="60"/>
      <c r="ADE13840" s="60"/>
    </row>
    <row r="13841" spans="760:785" x14ac:dyDescent="0.25">
      <c r="ACF13841" s="60"/>
      <c r="ACG13841" s="60"/>
      <c r="ACH13841" s="60"/>
      <c r="ACI13841" s="60"/>
      <c r="ACJ13841" s="60"/>
      <c r="ACK13841" s="60"/>
      <c r="ACL13841" s="60"/>
      <c r="ACM13841" s="60"/>
      <c r="ACN13841" s="60"/>
      <c r="ACO13841" s="60"/>
      <c r="ACP13841" s="60"/>
      <c r="ACQ13841" s="60"/>
      <c r="ACR13841" s="60"/>
      <c r="ACS13841" s="60"/>
      <c r="ACT13841" s="60"/>
      <c r="ACU13841" s="60"/>
      <c r="ACV13841" s="60"/>
      <c r="ACW13841" s="60"/>
      <c r="ACX13841" s="60"/>
      <c r="ACY13841" s="60">
        <v>0.84336889827014405</v>
      </c>
      <c r="ACZ13841" s="60"/>
      <c r="ADA13841" s="60"/>
      <c r="ADB13841" s="60"/>
      <c r="ADC13841" s="60"/>
      <c r="ADD13841" s="60"/>
      <c r="ADE13841" s="60"/>
    </row>
    <row r="13842" spans="760:785" x14ac:dyDescent="0.25">
      <c r="ACF13842" s="60"/>
      <c r="ACG13842" s="60"/>
      <c r="ACH13842" s="60"/>
      <c r="ACI13842" s="60"/>
      <c r="ACJ13842" s="60"/>
      <c r="ACK13842" s="60"/>
      <c r="ACL13842" s="60"/>
      <c r="ACM13842" s="60"/>
      <c r="ACN13842" s="60"/>
      <c r="ACO13842" s="60"/>
      <c r="ACP13842" s="60"/>
      <c r="ACQ13842" s="60"/>
      <c r="ACR13842" s="60"/>
      <c r="ACS13842" s="60"/>
      <c r="ACT13842" s="60"/>
      <c r="ACU13842" s="60"/>
      <c r="ACV13842" s="60"/>
      <c r="ACW13842" s="60"/>
      <c r="ACX13842" s="60"/>
      <c r="ACY13842" s="60">
        <v>0.84336694074149798</v>
      </c>
      <c r="ACZ13842" s="60"/>
      <c r="ADA13842" s="60"/>
      <c r="ADB13842" s="60"/>
      <c r="ADC13842" s="60"/>
      <c r="ADD13842" s="60"/>
      <c r="ADE13842" s="60"/>
    </row>
    <row r="13843" spans="760:785" x14ac:dyDescent="0.25">
      <c r="ACF13843" s="60"/>
      <c r="ACG13843" s="60"/>
      <c r="ACH13843" s="60"/>
      <c r="ACI13843" s="60"/>
      <c r="ACJ13843" s="60"/>
      <c r="ACK13843" s="60"/>
      <c r="ACL13843" s="60"/>
      <c r="ACM13843" s="60"/>
      <c r="ACN13843" s="60"/>
      <c r="ACO13843" s="60"/>
      <c r="ACP13843" s="60"/>
      <c r="ACQ13843" s="60"/>
      <c r="ACR13843" s="60"/>
      <c r="ACS13843" s="60"/>
      <c r="ACT13843" s="60"/>
      <c r="ACU13843" s="60"/>
      <c r="ACV13843" s="60"/>
      <c r="ACW13843" s="60"/>
      <c r="ACX13843" s="60"/>
      <c r="ACY13843" s="60">
        <v>0.84313840818354902</v>
      </c>
      <c r="ACZ13843" s="60"/>
      <c r="ADA13843" s="60"/>
      <c r="ADB13843" s="60"/>
      <c r="ADC13843" s="60"/>
      <c r="ADD13843" s="60"/>
      <c r="ADE13843" s="60"/>
    </row>
    <row r="13844" spans="760:785" x14ac:dyDescent="0.25">
      <c r="ACF13844" s="60"/>
      <c r="ACG13844" s="60"/>
      <c r="ACH13844" s="60"/>
      <c r="ACI13844" s="60"/>
      <c r="ACJ13844" s="60"/>
      <c r="ACK13844" s="60"/>
      <c r="ACL13844" s="60"/>
      <c r="ACM13844" s="60"/>
      <c r="ACN13844" s="60"/>
      <c r="ACO13844" s="60"/>
      <c r="ACP13844" s="60"/>
      <c r="ACQ13844" s="60"/>
      <c r="ACR13844" s="60"/>
      <c r="ACS13844" s="60"/>
      <c r="ACT13844" s="60"/>
      <c r="ACU13844" s="60"/>
      <c r="ACV13844" s="60"/>
      <c r="ACW13844" s="60"/>
      <c r="ACX13844" s="60"/>
      <c r="ACY13844" s="60">
        <v>0.84312556751798495</v>
      </c>
      <c r="ACZ13844" s="60"/>
      <c r="ADA13844" s="60"/>
      <c r="ADB13844" s="60"/>
      <c r="ADC13844" s="60"/>
      <c r="ADD13844" s="60"/>
      <c r="ADE13844" s="60"/>
    </row>
    <row r="13845" spans="760:785" x14ac:dyDescent="0.25">
      <c r="ACF13845" s="60"/>
      <c r="ACG13845" s="60"/>
      <c r="ACH13845" s="60"/>
      <c r="ACI13845" s="60"/>
      <c r="ACJ13845" s="60"/>
      <c r="ACK13845" s="60"/>
      <c r="ACL13845" s="60"/>
      <c r="ACM13845" s="60"/>
      <c r="ACN13845" s="60"/>
      <c r="ACO13845" s="60"/>
      <c r="ACP13845" s="60"/>
      <c r="ACQ13845" s="60"/>
      <c r="ACR13845" s="60"/>
      <c r="ACS13845" s="60"/>
      <c r="ACT13845" s="60"/>
      <c r="ACU13845" s="60"/>
      <c r="ACV13845" s="60"/>
      <c r="ACW13845" s="60"/>
      <c r="ACX13845" s="60"/>
      <c r="ACY13845" s="60">
        <v>0.84305601605256397</v>
      </c>
      <c r="ACZ13845" s="60"/>
      <c r="ADA13845" s="60"/>
      <c r="ADB13845" s="60"/>
      <c r="ADC13845" s="60"/>
      <c r="ADD13845" s="60"/>
      <c r="ADE13845" s="60"/>
    </row>
    <row r="13846" spans="760:785" x14ac:dyDescent="0.25">
      <c r="ACF13846" s="60"/>
      <c r="ACG13846" s="60"/>
      <c r="ACH13846" s="60"/>
      <c r="ACI13846" s="60"/>
      <c r="ACJ13846" s="60"/>
      <c r="ACK13846" s="60"/>
      <c r="ACL13846" s="60"/>
      <c r="ACM13846" s="60"/>
      <c r="ACN13846" s="60"/>
      <c r="ACO13846" s="60"/>
      <c r="ACP13846" s="60"/>
      <c r="ACQ13846" s="60"/>
      <c r="ACR13846" s="60"/>
      <c r="ACS13846" s="60"/>
      <c r="ACT13846" s="60"/>
      <c r="ACU13846" s="60"/>
      <c r="ACV13846" s="60"/>
      <c r="ACW13846" s="60"/>
      <c r="ACX13846" s="60"/>
      <c r="ACY13846" s="60">
        <v>0.843040972468587</v>
      </c>
      <c r="ACZ13846" s="60"/>
      <c r="ADA13846" s="60"/>
      <c r="ADB13846" s="60"/>
      <c r="ADC13846" s="60"/>
      <c r="ADD13846" s="60"/>
      <c r="ADE13846" s="60"/>
    </row>
    <row r="13847" spans="760:785" x14ac:dyDescent="0.25">
      <c r="ACF13847" s="60"/>
      <c r="ACG13847" s="60"/>
      <c r="ACH13847" s="60"/>
      <c r="ACI13847" s="60"/>
      <c r="ACJ13847" s="60"/>
      <c r="ACK13847" s="60"/>
      <c r="ACL13847" s="60"/>
      <c r="ACM13847" s="60"/>
      <c r="ACN13847" s="60"/>
      <c r="ACO13847" s="60"/>
      <c r="ACP13847" s="60"/>
      <c r="ACQ13847" s="60"/>
      <c r="ACR13847" s="60"/>
      <c r="ACS13847" s="60"/>
      <c r="ACT13847" s="60"/>
      <c r="ACU13847" s="60"/>
      <c r="ACV13847" s="60"/>
      <c r="ACW13847" s="60"/>
      <c r="ACX13847" s="60"/>
      <c r="ACY13847" s="60">
        <v>0.84300915247806296</v>
      </c>
      <c r="ACZ13847" s="60"/>
      <c r="ADA13847" s="60"/>
      <c r="ADB13847" s="60"/>
      <c r="ADC13847" s="60"/>
      <c r="ADD13847" s="60"/>
      <c r="ADE13847" s="60"/>
    </row>
    <row r="13848" spans="760:785" x14ac:dyDescent="0.25">
      <c r="ACF13848" s="60"/>
      <c r="ACG13848" s="60"/>
      <c r="ACH13848" s="60"/>
      <c r="ACI13848" s="60"/>
      <c r="ACJ13848" s="60"/>
      <c r="ACK13848" s="60"/>
      <c r="ACL13848" s="60"/>
      <c r="ACM13848" s="60"/>
      <c r="ACN13848" s="60"/>
      <c r="ACO13848" s="60"/>
      <c r="ACP13848" s="60"/>
      <c r="ACQ13848" s="60"/>
      <c r="ACR13848" s="60"/>
      <c r="ACS13848" s="60"/>
      <c r="ACT13848" s="60"/>
      <c r="ACU13848" s="60"/>
      <c r="ACV13848" s="60"/>
      <c r="ACW13848" s="60"/>
      <c r="ACX13848" s="60"/>
      <c r="ACY13848" s="60">
        <v>0.84298140703035596</v>
      </c>
      <c r="ACZ13848" s="60"/>
      <c r="ADA13848" s="60"/>
      <c r="ADB13848" s="60"/>
      <c r="ADC13848" s="60"/>
      <c r="ADD13848" s="60"/>
      <c r="ADE13848" s="60"/>
    </row>
    <row r="13849" spans="760:785" x14ac:dyDescent="0.25">
      <c r="ACF13849" s="60"/>
      <c r="ACG13849" s="60"/>
      <c r="ACH13849" s="60"/>
      <c r="ACI13849" s="60"/>
      <c r="ACJ13849" s="60"/>
      <c r="ACK13849" s="60"/>
      <c r="ACL13849" s="60"/>
      <c r="ACM13849" s="60"/>
      <c r="ACN13849" s="60"/>
      <c r="ACO13849" s="60"/>
      <c r="ACP13849" s="60"/>
      <c r="ACQ13849" s="60"/>
      <c r="ACR13849" s="60"/>
      <c r="ACS13849" s="60"/>
      <c r="ACT13849" s="60"/>
      <c r="ACU13849" s="60"/>
      <c r="ACV13849" s="60"/>
      <c r="ACW13849" s="60"/>
      <c r="ACX13849" s="60"/>
      <c r="ACY13849" s="60">
        <v>0.84297626454208496</v>
      </c>
      <c r="ACZ13849" s="60"/>
      <c r="ADA13849" s="60"/>
      <c r="ADB13849" s="60"/>
      <c r="ADC13849" s="60"/>
      <c r="ADD13849" s="60"/>
      <c r="ADE13849" s="60"/>
    </row>
    <row r="13850" spans="760:785" x14ac:dyDescent="0.25">
      <c r="ACF13850" s="60"/>
      <c r="ACG13850" s="60"/>
      <c r="ACH13850" s="60"/>
      <c r="ACI13850" s="60"/>
      <c r="ACJ13850" s="60"/>
      <c r="ACK13850" s="60"/>
      <c r="ACL13850" s="60"/>
      <c r="ACM13850" s="60"/>
      <c r="ACN13850" s="60"/>
      <c r="ACO13850" s="60"/>
      <c r="ACP13850" s="60"/>
      <c r="ACQ13850" s="60"/>
      <c r="ACR13850" s="60"/>
      <c r="ACS13850" s="60"/>
      <c r="ACT13850" s="60"/>
      <c r="ACU13850" s="60"/>
      <c r="ACV13850" s="60"/>
      <c r="ACW13850" s="60"/>
      <c r="ACX13850" s="60"/>
      <c r="ACY13850" s="60">
        <v>0.84294049890477396</v>
      </c>
      <c r="ACZ13850" s="60"/>
      <c r="ADA13850" s="60"/>
      <c r="ADB13850" s="60"/>
      <c r="ADC13850" s="60"/>
      <c r="ADD13850" s="60"/>
      <c r="ADE13850" s="60"/>
    </row>
    <row r="13851" spans="760:785" x14ac:dyDescent="0.25">
      <c r="ACF13851" s="60"/>
      <c r="ACG13851" s="60"/>
      <c r="ACH13851" s="60"/>
      <c r="ACI13851" s="60"/>
      <c r="ACJ13851" s="60"/>
      <c r="ACK13851" s="60"/>
      <c r="ACL13851" s="60"/>
      <c r="ACM13851" s="60"/>
      <c r="ACN13851" s="60"/>
      <c r="ACO13851" s="60"/>
      <c r="ACP13851" s="60"/>
      <c r="ACQ13851" s="60"/>
      <c r="ACR13851" s="60"/>
      <c r="ACS13851" s="60"/>
      <c r="ACT13851" s="60"/>
      <c r="ACU13851" s="60"/>
      <c r="ACV13851" s="60"/>
      <c r="ACW13851" s="60"/>
      <c r="ACX13851" s="60"/>
      <c r="ACY13851" s="60">
        <v>0.84292870952051302</v>
      </c>
      <c r="ACZ13851" s="60"/>
      <c r="ADA13851" s="60"/>
      <c r="ADB13851" s="60"/>
      <c r="ADC13851" s="60"/>
      <c r="ADD13851" s="60"/>
      <c r="ADE13851" s="60"/>
    </row>
    <row r="13852" spans="760:785" x14ac:dyDescent="0.25">
      <c r="ACF13852" s="60"/>
      <c r="ACG13852" s="60"/>
      <c r="ACH13852" s="60"/>
      <c r="ACI13852" s="60"/>
      <c r="ACJ13852" s="60"/>
      <c r="ACK13852" s="60"/>
      <c r="ACL13852" s="60"/>
      <c r="ACM13852" s="60"/>
      <c r="ACN13852" s="60"/>
      <c r="ACO13852" s="60"/>
      <c r="ACP13852" s="60"/>
      <c r="ACQ13852" s="60"/>
      <c r="ACR13852" s="60"/>
      <c r="ACS13852" s="60"/>
      <c r="ACT13852" s="60"/>
      <c r="ACU13852" s="60"/>
      <c r="ACV13852" s="60"/>
      <c r="ACW13852" s="60"/>
      <c r="ACX13852" s="60"/>
      <c r="ACY13852" s="60">
        <v>0.84291787682017905</v>
      </c>
      <c r="ACZ13852" s="60"/>
      <c r="ADA13852" s="60"/>
      <c r="ADB13852" s="60"/>
      <c r="ADC13852" s="60"/>
      <c r="ADD13852" s="60"/>
      <c r="ADE13852" s="60"/>
    </row>
    <row r="13853" spans="760:785" x14ac:dyDescent="0.25">
      <c r="ACF13853" s="60"/>
      <c r="ACG13853" s="60"/>
      <c r="ACH13853" s="60"/>
      <c r="ACI13853" s="60"/>
      <c r="ACJ13853" s="60"/>
      <c r="ACK13853" s="60"/>
      <c r="ACL13853" s="60"/>
      <c r="ACM13853" s="60"/>
      <c r="ACN13853" s="60"/>
      <c r="ACO13853" s="60"/>
      <c r="ACP13853" s="60"/>
      <c r="ACQ13853" s="60"/>
      <c r="ACR13853" s="60"/>
      <c r="ACS13853" s="60"/>
      <c r="ACT13853" s="60"/>
      <c r="ACU13853" s="60"/>
      <c r="ACV13853" s="60"/>
      <c r="ACW13853" s="60"/>
      <c r="ACX13853" s="60"/>
      <c r="ACY13853" s="60">
        <v>0.84287540965792895</v>
      </c>
      <c r="ACZ13853" s="60"/>
      <c r="ADA13853" s="60"/>
      <c r="ADB13853" s="60"/>
      <c r="ADC13853" s="60"/>
      <c r="ADD13853" s="60"/>
      <c r="ADE13853" s="60"/>
    </row>
    <row r="13854" spans="760:785" x14ac:dyDescent="0.25">
      <c r="ACF13854" s="60"/>
      <c r="ACG13854" s="60"/>
      <c r="ACH13854" s="60"/>
      <c r="ACI13854" s="60"/>
      <c r="ACJ13854" s="60"/>
      <c r="ACK13854" s="60"/>
      <c r="ACL13854" s="60"/>
      <c r="ACM13854" s="60"/>
      <c r="ACN13854" s="60"/>
      <c r="ACO13854" s="60"/>
      <c r="ACP13854" s="60"/>
      <c r="ACQ13854" s="60"/>
      <c r="ACR13854" s="60"/>
      <c r="ACS13854" s="60"/>
      <c r="ACT13854" s="60"/>
      <c r="ACU13854" s="60"/>
      <c r="ACV13854" s="60"/>
      <c r="ACW13854" s="60"/>
      <c r="ACX13854" s="60"/>
      <c r="ACY13854" s="60">
        <v>0.84281376766980298</v>
      </c>
      <c r="ACZ13854" s="60"/>
      <c r="ADA13854" s="60"/>
      <c r="ADB13854" s="60"/>
      <c r="ADC13854" s="60"/>
      <c r="ADD13854" s="60"/>
      <c r="ADE13854" s="60"/>
    </row>
    <row r="13855" spans="760:785" x14ac:dyDescent="0.25">
      <c r="ACF13855" s="60"/>
      <c r="ACG13855" s="60"/>
      <c r="ACH13855" s="60"/>
      <c r="ACI13855" s="60"/>
      <c r="ACJ13855" s="60"/>
      <c r="ACK13855" s="60"/>
      <c r="ACL13855" s="60"/>
      <c r="ACM13855" s="60"/>
      <c r="ACN13855" s="60"/>
      <c r="ACO13855" s="60"/>
      <c r="ACP13855" s="60"/>
      <c r="ACQ13855" s="60"/>
      <c r="ACR13855" s="60"/>
      <c r="ACS13855" s="60"/>
      <c r="ACT13855" s="60"/>
      <c r="ACU13855" s="60"/>
      <c r="ACV13855" s="60"/>
      <c r="ACW13855" s="60"/>
      <c r="ACX13855" s="60"/>
      <c r="ACY13855" s="60">
        <v>0.84277027205174204</v>
      </c>
      <c r="ACZ13855" s="60"/>
      <c r="ADA13855" s="60"/>
      <c r="ADB13855" s="60"/>
      <c r="ADC13855" s="60"/>
      <c r="ADD13855" s="60"/>
      <c r="ADE13855" s="60"/>
    </row>
    <row r="13856" spans="760:785" x14ac:dyDescent="0.25">
      <c r="ACF13856" s="60"/>
      <c r="ACG13856" s="60"/>
      <c r="ACH13856" s="60"/>
      <c r="ACI13856" s="60"/>
      <c r="ACJ13856" s="60"/>
      <c r="ACK13856" s="60"/>
      <c r="ACL13856" s="60"/>
      <c r="ACM13856" s="60"/>
      <c r="ACN13856" s="60"/>
      <c r="ACO13856" s="60"/>
      <c r="ACP13856" s="60"/>
      <c r="ACQ13856" s="60"/>
      <c r="ACR13856" s="60"/>
      <c r="ACS13856" s="60"/>
      <c r="ACT13856" s="60"/>
      <c r="ACU13856" s="60"/>
      <c r="ACV13856" s="60"/>
      <c r="ACW13856" s="60"/>
      <c r="ACX13856" s="60"/>
      <c r="ACY13856" s="60">
        <v>0.84270317101055903</v>
      </c>
      <c r="ACZ13856" s="60"/>
      <c r="ADA13856" s="60"/>
      <c r="ADB13856" s="60"/>
      <c r="ADC13856" s="60"/>
      <c r="ADD13856" s="60"/>
      <c r="ADE13856" s="60"/>
    </row>
    <row r="13857" spans="760:785" x14ac:dyDescent="0.25">
      <c r="ACF13857" s="60"/>
      <c r="ACG13857" s="60"/>
      <c r="ACH13857" s="60"/>
      <c r="ACI13857" s="60"/>
      <c r="ACJ13857" s="60"/>
      <c r="ACK13857" s="60"/>
      <c r="ACL13857" s="60"/>
      <c r="ACM13857" s="60"/>
      <c r="ACN13857" s="60"/>
      <c r="ACO13857" s="60"/>
      <c r="ACP13857" s="60"/>
      <c r="ACQ13857" s="60"/>
      <c r="ACR13857" s="60"/>
      <c r="ACS13857" s="60"/>
      <c r="ACT13857" s="60"/>
      <c r="ACU13857" s="60"/>
      <c r="ACV13857" s="60"/>
      <c r="ACW13857" s="60"/>
      <c r="ACX13857" s="60"/>
      <c r="ACY13857" s="60">
        <v>0.84268518957641403</v>
      </c>
      <c r="ACZ13857" s="60"/>
      <c r="ADA13857" s="60"/>
      <c r="ADB13857" s="60"/>
      <c r="ADC13857" s="60"/>
      <c r="ADD13857" s="60"/>
      <c r="ADE13857" s="60"/>
    </row>
    <row r="13858" spans="760:785" x14ac:dyDescent="0.25">
      <c r="ACF13858" s="60"/>
      <c r="ACG13858" s="60"/>
      <c r="ACH13858" s="60"/>
      <c r="ACI13858" s="60"/>
      <c r="ACJ13858" s="60"/>
      <c r="ACK13858" s="60"/>
      <c r="ACL13858" s="60"/>
      <c r="ACM13858" s="60"/>
      <c r="ACN13858" s="60"/>
      <c r="ACO13858" s="60"/>
      <c r="ACP13858" s="60"/>
      <c r="ACQ13858" s="60"/>
      <c r="ACR13858" s="60"/>
      <c r="ACS13858" s="60"/>
      <c r="ACT13858" s="60"/>
      <c r="ACU13858" s="60"/>
      <c r="ACV13858" s="60"/>
      <c r="ACW13858" s="60"/>
      <c r="ACX13858" s="60"/>
      <c r="ACY13858" s="60">
        <v>0.84253595491544397</v>
      </c>
      <c r="ACZ13858" s="60"/>
      <c r="ADA13858" s="60"/>
      <c r="ADB13858" s="60"/>
      <c r="ADC13858" s="60"/>
      <c r="ADD13858" s="60"/>
      <c r="ADE13858" s="60"/>
    </row>
    <row r="13859" spans="760:785" x14ac:dyDescent="0.25">
      <c r="ACF13859" s="60"/>
      <c r="ACG13859" s="60"/>
      <c r="ACH13859" s="60"/>
      <c r="ACI13859" s="60"/>
      <c r="ACJ13859" s="60"/>
      <c r="ACK13859" s="60"/>
      <c r="ACL13859" s="60"/>
      <c r="ACM13859" s="60"/>
      <c r="ACN13859" s="60"/>
      <c r="ACO13859" s="60"/>
      <c r="ACP13859" s="60"/>
      <c r="ACQ13859" s="60"/>
      <c r="ACR13859" s="60"/>
      <c r="ACS13859" s="60"/>
      <c r="ACT13859" s="60"/>
      <c r="ACU13859" s="60"/>
      <c r="ACV13859" s="60"/>
      <c r="ACW13859" s="60"/>
      <c r="ACX13859" s="60"/>
      <c r="ACY13859" s="60">
        <v>0.84251263674777499</v>
      </c>
      <c r="ACZ13859" s="60"/>
      <c r="ADA13859" s="60"/>
      <c r="ADB13859" s="60"/>
      <c r="ADC13859" s="60"/>
      <c r="ADD13859" s="60"/>
      <c r="ADE13859" s="60"/>
    </row>
    <row r="13860" spans="760:785" x14ac:dyDescent="0.25">
      <c r="ACF13860" s="60"/>
      <c r="ACG13860" s="60"/>
      <c r="ACH13860" s="60"/>
      <c r="ACI13860" s="60"/>
      <c r="ACJ13860" s="60"/>
      <c r="ACK13860" s="60"/>
      <c r="ACL13860" s="60"/>
      <c r="ACM13860" s="60"/>
      <c r="ACN13860" s="60"/>
      <c r="ACO13860" s="60"/>
      <c r="ACP13860" s="60"/>
      <c r="ACQ13860" s="60"/>
      <c r="ACR13860" s="60"/>
      <c r="ACS13860" s="60"/>
      <c r="ACT13860" s="60"/>
      <c r="ACU13860" s="60"/>
      <c r="ACV13860" s="60"/>
      <c r="ACW13860" s="60"/>
      <c r="ACX13860" s="60"/>
      <c r="ACY13860" s="60">
        <v>0.84244057197396505</v>
      </c>
      <c r="ACZ13860" s="60"/>
      <c r="ADA13860" s="60"/>
      <c r="ADB13860" s="60"/>
      <c r="ADC13860" s="60"/>
      <c r="ADD13860" s="60"/>
      <c r="ADE13860" s="60"/>
    </row>
    <row r="13861" spans="760:785" x14ac:dyDescent="0.25">
      <c r="ACF13861" s="60"/>
      <c r="ACG13861" s="60"/>
      <c r="ACH13861" s="60"/>
      <c r="ACI13861" s="60"/>
      <c r="ACJ13861" s="60"/>
      <c r="ACK13861" s="60"/>
      <c r="ACL13861" s="60"/>
      <c r="ACM13861" s="60"/>
      <c r="ACN13861" s="60"/>
      <c r="ACO13861" s="60"/>
      <c r="ACP13861" s="60"/>
      <c r="ACQ13861" s="60"/>
      <c r="ACR13861" s="60"/>
      <c r="ACS13861" s="60"/>
      <c r="ACT13861" s="60"/>
      <c r="ACU13861" s="60"/>
      <c r="ACV13861" s="60"/>
      <c r="ACW13861" s="60"/>
      <c r="ACX13861" s="60"/>
      <c r="ACY13861" s="60">
        <v>0.84243703394267599</v>
      </c>
      <c r="ACZ13861" s="60"/>
      <c r="ADA13861" s="60"/>
      <c r="ADB13861" s="60"/>
      <c r="ADC13861" s="60"/>
      <c r="ADD13861" s="60"/>
      <c r="ADE13861" s="60"/>
    </row>
    <row r="13862" spans="760:785" x14ac:dyDescent="0.25">
      <c r="ACF13862" s="60"/>
      <c r="ACG13862" s="60"/>
      <c r="ACH13862" s="60"/>
      <c r="ACI13862" s="60"/>
      <c r="ACJ13862" s="60"/>
      <c r="ACK13862" s="60"/>
      <c r="ACL13862" s="60"/>
      <c r="ACM13862" s="60"/>
      <c r="ACN13862" s="60"/>
      <c r="ACO13862" s="60"/>
      <c r="ACP13862" s="60"/>
      <c r="ACQ13862" s="60"/>
      <c r="ACR13862" s="60"/>
      <c r="ACS13862" s="60"/>
      <c r="ACT13862" s="60"/>
      <c r="ACU13862" s="60"/>
      <c r="ACV13862" s="60"/>
      <c r="ACW13862" s="60"/>
      <c r="ACX13862" s="60"/>
      <c r="ACY13862" s="60">
        <v>0.84242064820514695</v>
      </c>
      <c r="ACZ13862" s="60"/>
      <c r="ADA13862" s="60"/>
      <c r="ADB13862" s="60"/>
      <c r="ADC13862" s="60"/>
      <c r="ADD13862" s="60"/>
      <c r="ADE13862" s="60"/>
    </row>
    <row r="13863" spans="760:785" x14ac:dyDescent="0.25">
      <c r="ACF13863" s="60"/>
      <c r="ACG13863" s="60"/>
      <c r="ACH13863" s="60"/>
      <c r="ACI13863" s="60"/>
      <c r="ACJ13863" s="60"/>
      <c r="ACK13863" s="60"/>
      <c r="ACL13863" s="60"/>
      <c r="ACM13863" s="60"/>
      <c r="ACN13863" s="60"/>
      <c r="ACO13863" s="60"/>
      <c r="ACP13863" s="60"/>
      <c r="ACQ13863" s="60"/>
      <c r="ACR13863" s="60"/>
      <c r="ACS13863" s="60"/>
      <c r="ACT13863" s="60"/>
      <c r="ACU13863" s="60"/>
      <c r="ACV13863" s="60"/>
      <c r="ACW13863" s="60"/>
      <c r="ACX13863" s="60"/>
      <c r="ACY13863" s="60">
        <v>0.84242011695798302</v>
      </c>
      <c r="ACZ13863" s="60"/>
      <c r="ADA13863" s="60"/>
      <c r="ADB13863" s="60"/>
      <c r="ADC13863" s="60"/>
      <c r="ADD13863" s="60"/>
      <c r="ADE13863" s="60"/>
    </row>
    <row r="13864" spans="760:785" x14ac:dyDescent="0.25">
      <c r="ACF13864" s="60"/>
      <c r="ACG13864" s="60"/>
      <c r="ACH13864" s="60"/>
      <c r="ACI13864" s="60"/>
      <c r="ACJ13864" s="60"/>
      <c r="ACK13864" s="60"/>
      <c r="ACL13864" s="60"/>
      <c r="ACM13864" s="60"/>
      <c r="ACN13864" s="60"/>
      <c r="ACO13864" s="60"/>
      <c r="ACP13864" s="60"/>
      <c r="ACQ13864" s="60"/>
      <c r="ACR13864" s="60"/>
      <c r="ACS13864" s="60"/>
      <c r="ACT13864" s="60"/>
      <c r="ACU13864" s="60"/>
      <c r="ACV13864" s="60"/>
      <c r="ACW13864" s="60"/>
      <c r="ACX13864" s="60"/>
      <c r="ACY13864" s="60">
        <v>0.84241711880025005</v>
      </c>
      <c r="ACZ13864" s="60"/>
      <c r="ADA13864" s="60"/>
      <c r="ADB13864" s="60"/>
      <c r="ADC13864" s="60"/>
      <c r="ADD13864" s="60"/>
      <c r="ADE13864" s="60"/>
    </row>
    <row r="13865" spans="760:785" x14ac:dyDescent="0.25">
      <c r="ACF13865" s="60"/>
      <c r="ACG13865" s="60"/>
      <c r="ACH13865" s="60"/>
      <c r="ACI13865" s="60"/>
      <c r="ACJ13865" s="60"/>
      <c r="ACK13865" s="60"/>
      <c r="ACL13865" s="60"/>
      <c r="ACM13865" s="60"/>
      <c r="ACN13865" s="60"/>
      <c r="ACO13865" s="60"/>
      <c r="ACP13865" s="60"/>
      <c r="ACQ13865" s="60"/>
      <c r="ACR13865" s="60"/>
      <c r="ACS13865" s="60"/>
      <c r="ACT13865" s="60"/>
      <c r="ACU13865" s="60"/>
      <c r="ACV13865" s="60"/>
      <c r="ACW13865" s="60"/>
      <c r="ACX13865" s="60"/>
      <c r="ACY13865" s="60">
        <v>0.84230789343310097</v>
      </c>
      <c r="ACZ13865" s="60"/>
      <c r="ADA13865" s="60"/>
      <c r="ADB13865" s="60"/>
      <c r="ADC13865" s="60"/>
      <c r="ADD13865" s="60"/>
      <c r="ADE13865" s="60"/>
    </row>
    <row r="13866" spans="760:785" x14ac:dyDescent="0.25">
      <c r="ACF13866" s="60"/>
      <c r="ACG13866" s="60"/>
      <c r="ACH13866" s="60"/>
      <c r="ACI13866" s="60"/>
      <c r="ACJ13866" s="60"/>
      <c r="ACK13866" s="60"/>
      <c r="ACL13866" s="60"/>
      <c r="ACM13866" s="60"/>
      <c r="ACN13866" s="60"/>
      <c r="ACO13866" s="60"/>
      <c r="ACP13866" s="60"/>
      <c r="ACQ13866" s="60"/>
      <c r="ACR13866" s="60"/>
      <c r="ACS13866" s="60"/>
      <c r="ACT13866" s="60"/>
      <c r="ACU13866" s="60"/>
      <c r="ACV13866" s="60"/>
      <c r="ACW13866" s="60"/>
      <c r="ACX13866" s="60"/>
      <c r="ACY13866" s="60">
        <v>0.84226793995115201</v>
      </c>
      <c r="ACZ13866" s="60"/>
      <c r="ADA13866" s="60"/>
      <c r="ADB13866" s="60"/>
      <c r="ADC13866" s="60"/>
      <c r="ADD13866" s="60"/>
      <c r="ADE13866" s="60"/>
    </row>
    <row r="13867" spans="760:785" x14ac:dyDescent="0.25">
      <c r="ACF13867" s="60"/>
      <c r="ACG13867" s="60"/>
      <c r="ACH13867" s="60"/>
      <c r="ACI13867" s="60"/>
      <c r="ACJ13867" s="60"/>
      <c r="ACK13867" s="60"/>
      <c r="ACL13867" s="60"/>
      <c r="ACM13867" s="60"/>
      <c r="ACN13867" s="60"/>
      <c r="ACO13867" s="60"/>
      <c r="ACP13867" s="60"/>
      <c r="ACQ13867" s="60"/>
      <c r="ACR13867" s="60"/>
      <c r="ACS13867" s="60"/>
      <c r="ACT13867" s="60"/>
      <c r="ACU13867" s="60"/>
      <c r="ACV13867" s="60"/>
      <c r="ACW13867" s="60"/>
      <c r="ACX13867" s="60"/>
      <c r="ACY13867" s="60">
        <v>0.84223931032245802</v>
      </c>
      <c r="ACZ13867" s="60"/>
      <c r="ADA13867" s="60"/>
      <c r="ADB13867" s="60"/>
      <c r="ADC13867" s="60"/>
      <c r="ADD13867" s="60"/>
      <c r="ADE13867" s="60"/>
    </row>
    <row r="13868" spans="760:785" x14ac:dyDescent="0.25">
      <c r="ACF13868" s="60"/>
      <c r="ACG13868" s="60"/>
      <c r="ACH13868" s="60"/>
      <c r="ACI13868" s="60"/>
      <c r="ACJ13868" s="60"/>
      <c r="ACK13868" s="60"/>
      <c r="ACL13868" s="60"/>
      <c r="ACM13868" s="60"/>
      <c r="ACN13868" s="60"/>
      <c r="ACO13868" s="60"/>
      <c r="ACP13868" s="60"/>
      <c r="ACQ13868" s="60"/>
      <c r="ACR13868" s="60"/>
      <c r="ACS13868" s="60"/>
      <c r="ACT13868" s="60"/>
      <c r="ACU13868" s="60"/>
      <c r="ACV13868" s="60"/>
      <c r="ACW13868" s="60"/>
      <c r="ACX13868" s="60"/>
      <c r="ACY13868" s="60">
        <v>0.84223443265611597</v>
      </c>
      <c r="ACZ13868" s="60"/>
      <c r="ADA13868" s="60"/>
      <c r="ADB13868" s="60"/>
      <c r="ADC13868" s="60"/>
      <c r="ADD13868" s="60"/>
      <c r="ADE13868" s="60"/>
    </row>
    <row r="13869" spans="760:785" x14ac:dyDescent="0.25">
      <c r="ACF13869" s="60"/>
      <c r="ACG13869" s="60"/>
      <c r="ACH13869" s="60"/>
      <c r="ACI13869" s="60"/>
      <c r="ACJ13869" s="60"/>
      <c r="ACK13869" s="60"/>
      <c r="ACL13869" s="60"/>
      <c r="ACM13869" s="60"/>
      <c r="ACN13869" s="60"/>
      <c r="ACO13869" s="60"/>
      <c r="ACP13869" s="60"/>
      <c r="ACQ13869" s="60"/>
      <c r="ACR13869" s="60"/>
      <c r="ACS13869" s="60"/>
      <c r="ACT13869" s="60"/>
      <c r="ACU13869" s="60"/>
      <c r="ACV13869" s="60"/>
      <c r="ACW13869" s="60"/>
      <c r="ACX13869" s="60"/>
      <c r="ACY13869" s="60">
        <v>0.84222772937982304</v>
      </c>
      <c r="ACZ13869" s="60"/>
      <c r="ADA13869" s="60"/>
      <c r="ADB13869" s="60"/>
      <c r="ADC13869" s="60"/>
      <c r="ADD13869" s="60"/>
      <c r="ADE13869" s="60"/>
    </row>
    <row r="13870" spans="760:785" x14ac:dyDescent="0.25">
      <c r="ACF13870" s="60"/>
      <c r="ACG13870" s="60"/>
      <c r="ACH13870" s="60"/>
      <c r="ACI13870" s="60"/>
      <c r="ACJ13870" s="60"/>
      <c r="ACK13870" s="60"/>
      <c r="ACL13870" s="60"/>
      <c r="ACM13870" s="60"/>
      <c r="ACN13870" s="60"/>
      <c r="ACO13870" s="60"/>
      <c r="ACP13870" s="60"/>
      <c r="ACQ13870" s="60"/>
      <c r="ACR13870" s="60"/>
      <c r="ACS13870" s="60"/>
      <c r="ACT13870" s="60"/>
      <c r="ACU13870" s="60"/>
      <c r="ACV13870" s="60"/>
      <c r="ACW13870" s="60"/>
      <c r="ACX13870" s="60"/>
      <c r="ACY13870" s="60">
        <v>0.84214303786295297</v>
      </c>
      <c r="ACZ13870" s="60"/>
      <c r="ADA13870" s="60"/>
      <c r="ADB13870" s="60"/>
      <c r="ADC13870" s="60"/>
      <c r="ADD13870" s="60"/>
      <c r="ADE13870" s="60"/>
    </row>
    <row r="13871" spans="760:785" x14ac:dyDescent="0.25">
      <c r="ACF13871" s="60"/>
      <c r="ACG13871" s="60"/>
      <c r="ACH13871" s="60"/>
      <c r="ACI13871" s="60"/>
      <c r="ACJ13871" s="60"/>
      <c r="ACK13871" s="60"/>
      <c r="ACL13871" s="60"/>
      <c r="ACM13871" s="60"/>
      <c r="ACN13871" s="60"/>
      <c r="ACO13871" s="60"/>
      <c r="ACP13871" s="60"/>
      <c r="ACQ13871" s="60"/>
      <c r="ACR13871" s="60"/>
      <c r="ACS13871" s="60"/>
      <c r="ACT13871" s="60"/>
      <c r="ACU13871" s="60"/>
      <c r="ACV13871" s="60"/>
      <c r="ACW13871" s="60"/>
      <c r="ACX13871" s="60"/>
      <c r="ACY13871" s="60">
        <v>0.84211092211472904</v>
      </c>
      <c r="ACZ13871" s="60"/>
      <c r="ADA13871" s="60"/>
      <c r="ADB13871" s="60"/>
      <c r="ADC13871" s="60"/>
      <c r="ADD13871" s="60"/>
      <c r="ADE13871" s="60"/>
    </row>
    <row r="13872" spans="760:785" x14ac:dyDescent="0.25">
      <c r="ACF13872" s="60"/>
      <c r="ACG13872" s="60"/>
      <c r="ACH13872" s="60"/>
      <c r="ACI13872" s="60"/>
      <c r="ACJ13872" s="60"/>
      <c r="ACK13872" s="60"/>
      <c r="ACL13872" s="60"/>
      <c r="ACM13872" s="60"/>
      <c r="ACN13872" s="60"/>
      <c r="ACO13872" s="60"/>
      <c r="ACP13872" s="60"/>
      <c r="ACQ13872" s="60"/>
      <c r="ACR13872" s="60"/>
      <c r="ACS13872" s="60"/>
      <c r="ACT13872" s="60"/>
      <c r="ACU13872" s="60"/>
      <c r="ACV13872" s="60"/>
      <c r="ACW13872" s="60"/>
      <c r="ACX13872" s="60"/>
      <c r="ACY13872" s="60">
        <v>0.842094809933424</v>
      </c>
      <c r="ACZ13872" s="60"/>
      <c r="ADA13872" s="60"/>
      <c r="ADB13872" s="60"/>
      <c r="ADC13872" s="60"/>
      <c r="ADD13872" s="60"/>
      <c r="ADE13872" s="60"/>
    </row>
    <row r="13873" spans="760:785" x14ac:dyDescent="0.25">
      <c r="ACF13873" s="60"/>
      <c r="ACG13873" s="60"/>
      <c r="ACH13873" s="60"/>
      <c r="ACI13873" s="60"/>
      <c r="ACJ13873" s="60"/>
      <c r="ACK13873" s="60"/>
      <c r="ACL13873" s="60"/>
      <c r="ACM13873" s="60"/>
      <c r="ACN13873" s="60"/>
      <c r="ACO13873" s="60"/>
      <c r="ACP13873" s="60"/>
      <c r="ACQ13873" s="60"/>
      <c r="ACR13873" s="60"/>
      <c r="ACS13873" s="60"/>
      <c r="ACT13873" s="60"/>
      <c r="ACU13873" s="60"/>
      <c r="ACV13873" s="60"/>
      <c r="ACW13873" s="60"/>
      <c r="ACX13873" s="60"/>
      <c r="ACY13873" s="60">
        <v>0.84208047778091799</v>
      </c>
      <c r="ACZ13873" s="60"/>
      <c r="ADA13873" s="60"/>
      <c r="ADB13873" s="60"/>
      <c r="ADC13873" s="60"/>
      <c r="ADD13873" s="60"/>
      <c r="ADE13873" s="60"/>
    </row>
    <row r="13874" spans="760:785" x14ac:dyDescent="0.25">
      <c r="ACF13874" s="60"/>
      <c r="ACG13874" s="60"/>
      <c r="ACH13874" s="60"/>
      <c r="ACI13874" s="60"/>
      <c r="ACJ13874" s="60"/>
      <c r="ACK13874" s="60"/>
      <c r="ACL13874" s="60"/>
      <c r="ACM13874" s="60"/>
      <c r="ACN13874" s="60"/>
      <c r="ACO13874" s="60"/>
      <c r="ACP13874" s="60"/>
      <c r="ACQ13874" s="60"/>
      <c r="ACR13874" s="60"/>
      <c r="ACS13874" s="60"/>
      <c r="ACT13874" s="60"/>
      <c r="ACU13874" s="60"/>
      <c r="ACV13874" s="60"/>
      <c r="ACW13874" s="60"/>
      <c r="ACX13874" s="60"/>
      <c r="ACY13874" s="60">
        <v>0.84206615854779299</v>
      </c>
      <c r="ACZ13874" s="60"/>
      <c r="ADA13874" s="60"/>
      <c r="ADB13874" s="60"/>
      <c r="ADC13874" s="60"/>
      <c r="ADD13874" s="60"/>
      <c r="ADE13874" s="60"/>
    </row>
    <row r="13875" spans="760:785" x14ac:dyDescent="0.25">
      <c r="ACF13875" s="60"/>
      <c r="ACG13875" s="60"/>
      <c r="ACH13875" s="60"/>
      <c r="ACI13875" s="60"/>
      <c r="ACJ13875" s="60"/>
      <c r="ACK13875" s="60"/>
      <c r="ACL13875" s="60"/>
      <c r="ACM13875" s="60"/>
      <c r="ACN13875" s="60"/>
      <c r="ACO13875" s="60"/>
      <c r="ACP13875" s="60"/>
      <c r="ACQ13875" s="60"/>
      <c r="ACR13875" s="60"/>
      <c r="ACS13875" s="60"/>
      <c r="ACT13875" s="60"/>
      <c r="ACU13875" s="60"/>
      <c r="ACV13875" s="60"/>
      <c r="ACW13875" s="60"/>
      <c r="ACX13875" s="60"/>
      <c r="ACY13875" s="60">
        <v>0.842051840569499</v>
      </c>
      <c r="ACZ13875" s="60"/>
      <c r="ADA13875" s="60"/>
      <c r="ADB13875" s="60"/>
      <c r="ADC13875" s="60"/>
      <c r="ADD13875" s="60"/>
      <c r="ADE13875" s="60"/>
    </row>
    <row r="13876" spans="760:785" x14ac:dyDescent="0.25">
      <c r="ACF13876" s="60"/>
      <c r="ACG13876" s="60"/>
      <c r="ACH13876" s="60"/>
      <c r="ACI13876" s="60"/>
      <c r="ACJ13876" s="60"/>
      <c r="ACK13876" s="60"/>
      <c r="ACL13876" s="60"/>
      <c r="ACM13876" s="60"/>
      <c r="ACN13876" s="60"/>
      <c r="ACO13876" s="60"/>
      <c r="ACP13876" s="60"/>
      <c r="ACQ13876" s="60"/>
      <c r="ACR13876" s="60"/>
      <c r="ACS13876" s="60"/>
      <c r="ACT13876" s="60"/>
      <c r="ACU13876" s="60"/>
      <c r="ACV13876" s="60"/>
      <c r="ACW13876" s="60"/>
      <c r="ACX13876" s="60"/>
      <c r="ACY13876" s="60">
        <v>0.84204042832998705</v>
      </c>
      <c r="ACZ13876" s="60"/>
      <c r="ADA13876" s="60"/>
      <c r="ADB13876" s="60"/>
      <c r="ADC13876" s="60"/>
      <c r="ADD13876" s="60"/>
      <c r="ADE13876" s="60"/>
    </row>
    <row r="13877" spans="760:785" x14ac:dyDescent="0.25">
      <c r="ACF13877" s="60"/>
      <c r="ACG13877" s="60"/>
      <c r="ACH13877" s="60"/>
      <c r="ACI13877" s="60"/>
      <c r="ACJ13877" s="60"/>
      <c r="ACK13877" s="60"/>
      <c r="ACL13877" s="60"/>
      <c r="ACM13877" s="60"/>
      <c r="ACN13877" s="60"/>
      <c r="ACO13877" s="60"/>
      <c r="ACP13877" s="60"/>
      <c r="ACQ13877" s="60"/>
      <c r="ACR13877" s="60"/>
      <c r="ACS13877" s="60"/>
      <c r="ACT13877" s="60"/>
      <c r="ACU13877" s="60"/>
      <c r="ACV13877" s="60"/>
      <c r="ACW13877" s="60"/>
      <c r="ACX13877" s="60"/>
      <c r="ACY13877" s="60">
        <v>0.84193776219506</v>
      </c>
      <c r="ACZ13877" s="60"/>
      <c r="ADA13877" s="60"/>
      <c r="ADB13877" s="60"/>
      <c r="ADC13877" s="60"/>
      <c r="ADD13877" s="60"/>
      <c r="ADE13877" s="60"/>
    </row>
    <row r="13878" spans="760:785" x14ac:dyDescent="0.25">
      <c r="ACF13878" s="60"/>
      <c r="ACG13878" s="60"/>
      <c r="ACH13878" s="60"/>
      <c r="ACI13878" s="60"/>
      <c r="ACJ13878" s="60"/>
      <c r="ACK13878" s="60"/>
      <c r="ACL13878" s="60"/>
      <c r="ACM13878" s="60"/>
      <c r="ACN13878" s="60"/>
      <c r="ACO13878" s="60"/>
      <c r="ACP13878" s="60"/>
      <c r="ACQ13878" s="60"/>
      <c r="ACR13878" s="60"/>
      <c r="ACS13878" s="60"/>
      <c r="ACT13878" s="60"/>
      <c r="ACU13878" s="60"/>
      <c r="ACV13878" s="60"/>
      <c r="ACW13878" s="60"/>
      <c r="ACX13878" s="60"/>
      <c r="ACY13878" s="60">
        <v>0.84186618880076403</v>
      </c>
      <c r="ACZ13878" s="60"/>
      <c r="ADA13878" s="60"/>
      <c r="ADB13878" s="60"/>
      <c r="ADC13878" s="60"/>
      <c r="ADD13878" s="60"/>
      <c r="ADE13878" s="60"/>
    </row>
    <row r="13879" spans="760:785" x14ac:dyDescent="0.25">
      <c r="ACF13879" s="60"/>
      <c r="ACG13879" s="60"/>
      <c r="ACH13879" s="60"/>
      <c r="ACI13879" s="60"/>
      <c r="ACJ13879" s="60"/>
      <c r="ACK13879" s="60"/>
      <c r="ACL13879" s="60"/>
      <c r="ACM13879" s="60"/>
      <c r="ACN13879" s="60"/>
      <c r="ACO13879" s="60"/>
      <c r="ACP13879" s="60"/>
      <c r="ACQ13879" s="60"/>
      <c r="ACR13879" s="60"/>
      <c r="ACS13879" s="60"/>
      <c r="ACT13879" s="60"/>
      <c r="ACU13879" s="60"/>
      <c r="ACV13879" s="60"/>
      <c r="ACW13879" s="60"/>
      <c r="ACX13879" s="60"/>
      <c r="ACY13879" s="60">
        <v>0.84182890475447603</v>
      </c>
      <c r="ACZ13879" s="60"/>
      <c r="ADA13879" s="60"/>
      <c r="ADB13879" s="60"/>
      <c r="ADC13879" s="60"/>
      <c r="ADD13879" s="60"/>
      <c r="ADE13879" s="60"/>
    </row>
    <row r="13880" spans="760:785" x14ac:dyDescent="0.25">
      <c r="ACF13880" s="60"/>
      <c r="ACG13880" s="60"/>
      <c r="ACH13880" s="60"/>
      <c r="ACI13880" s="60"/>
      <c r="ACJ13880" s="60"/>
      <c r="ACK13880" s="60"/>
      <c r="ACL13880" s="60"/>
      <c r="ACM13880" s="60"/>
      <c r="ACN13880" s="60"/>
      <c r="ACO13880" s="60"/>
      <c r="ACP13880" s="60"/>
      <c r="ACQ13880" s="60"/>
      <c r="ACR13880" s="60"/>
      <c r="ACS13880" s="60"/>
      <c r="ACT13880" s="60"/>
      <c r="ACU13880" s="60"/>
      <c r="ACV13880" s="60"/>
      <c r="ACW13880" s="60"/>
      <c r="ACX13880" s="60"/>
      <c r="ACY13880" s="60">
        <v>0.84182388269019004</v>
      </c>
      <c r="ACZ13880" s="60"/>
      <c r="ADA13880" s="60"/>
      <c r="ADB13880" s="60"/>
      <c r="ADC13880" s="60"/>
      <c r="ADD13880" s="60"/>
      <c r="ADE13880" s="60"/>
    </row>
    <row r="13881" spans="760:785" x14ac:dyDescent="0.25">
      <c r="ACF13881" s="60"/>
      <c r="ACG13881" s="60"/>
      <c r="ACH13881" s="60"/>
      <c r="ACI13881" s="60"/>
      <c r="ACJ13881" s="60"/>
      <c r="ACK13881" s="60"/>
      <c r="ACL13881" s="60"/>
      <c r="ACM13881" s="60"/>
      <c r="ACN13881" s="60"/>
      <c r="ACO13881" s="60"/>
      <c r="ACP13881" s="60"/>
      <c r="ACQ13881" s="60"/>
      <c r="ACR13881" s="60"/>
      <c r="ACS13881" s="60"/>
      <c r="ACT13881" s="60"/>
      <c r="ACU13881" s="60"/>
      <c r="ACV13881" s="60"/>
      <c r="ACW13881" s="60"/>
      <c r="ACX13881" s="60"/>
      <c r="ACY13881" s="60">
        <v>0.84180962442898299</v>
      </c>
      <c r="ACZ13881" s="60"/>
      <c r="ADA13881" s="60"/>
      <c r="ADB13881" s="60"/>
      <c r="ADC13881" s="60"/>
      <c r="ADD13881" s="60"/>
      <c r="ADE13881" s="60"/>
    </row>
    <row r="13882" spans="760:785" x14ac:dyDescent="0.25">
      <c r="ACF13882" s="60"/>
      <c r="ACG13882" s="60"/>
      <c r="ACH13882" s="60"/>
      <c r="ACI13882" s="60"/>
      <c r="ACJ13882" s="60"/>
      <c r="ACK13882" s="60"/>
      <c r="ACL13882" s="60"/>
      <c r="ACM13882" s="60"/>
      <c r="ACN13882" s="60"/>
      <c r="ACO13882" s="60"/>
      <c r="ACP13882" s="60"/>
      <c r="ACQ13882" s="60"/>
      <c r="ACR13882" s="60"/>
      <c r="ACS13882" s="60"/>
      <c r="ACT13882" s="60"/>
      <c r="ACU13882" s="60"/>
      <c r="ACV13882" s="60"/>
      <c r="ACW13882" s="60"/>
      <c r="ACX13882" s="60"/>
      <c r="ACY13882" s="60">
        <v>0.84174879256844903</v>
      </c>
      <c r="ACZ13882" s="60"/>
      <c r="ADA13882" s="60"/>
      <c r="ADB13882" s="60"/>
      <c r="ADC13882" s="60"/>
      <c r="ADD13882" s="60"/>
      <c r="ADE13882" s="60"/>
    </row>
    <row r="13883" spans="760:785" x14ac:dyDescent="0.25">
      <c r="ACF13883" s="60"/>
      <c r="ACG13883" s="60"/>
      <c r="ACH13883" s="60"/>
      <c r="ACI13883" s="60"/>
      <c r="ACJ13883" s="60"/>
      <c r="ACK13883" s="60"/>
      <c r="ACL13883" s="60"/>
      <c r="ACM13883" s="60"/>
      <c r="ACN13883" s="60"/>
      <c r="ACO13883" s="60"/>
      <c r="ACP13883" s="60"/>
      <c r="ACQ13883" s="60"/>
      <c r="ACR13883" s="60"/>
      <c r="ACS13883" s="60"/>
      <c r="ACT13883" s="60"/>
      <c r="ACU13883" s="60"/>
      <c r="ACV13883" s="60"/>
      <c r="ACW13883" s="60"/>
      <c r="ACX13883" s="60"/>
      <c r="ACY13883" s="60">
        <v>0.84167650918558801</v>
      </c>
      <c r="ACZ13883" s="60"/>
      <c r="ADA13883" s="60"/>
      <c r="ADB13883" s="60"/>
      <c r="ADC13883" s="60"/>
      <c r="ADD13883" s="60"/>
      <c r="ADE13883" s="60"/>
    </row>
    <row r="13884" spans="760:785" x14ac:dyDescent="0.25">
      <c r="ACF13884" s="60"/>
      <c r="ACG13884" s="60"/>
      <c r="ACH13884" s="60"/>
      <c r="ACI13884" s="60"/>
      <c r="ACJ13884" s="60"/>
      <c r="ACK13884" s="60"/>
      <c r="ACL13884" s="60"/>
      <c r="ACM13884" s="60"/>
      <c r="ACN13884" s="60"/>
      <c r="ACO13884" s="60"/>
      <c r="ACP13884" s="60"/>
      <c r="ACQ13884" s="60"/>
      <c r="ACR13884" s="60"/>
      <c r="ACS13884" s="60"/>
      <c r="ACT13884" s="60"/>
      <c r="ACU13884" s="60"/>
      <c r="ACV13884" s="60"/>
      <c r="ACW13884" s="60"/>
      <c r="ACX13884" s="60"/>
      <c r="ACY13884" s="60">
        <v>0.84167590527773795</v>
      </c>
      <c r="ACZ13884" s="60"/>
      <c r="ADA13884" s="60"/>
      <c r="ADB13884" s="60"/>
      <c r="ADC13884" s="60"/>
      <c r="ADD13884" s="60"/>
      <c r="ADE13884" s="60"/>
    </row>
    <row r="13885" spans="760:785" x14ac:dyDescent="0.25">
      <c r="ACF13885" s="60"/>
      <c r="ACG13885" s="60"/>
      <c r="ACH13885" s="60"/>
      <c r="ACI13885" s="60"/>
      <c r="ACJ13885" s="60"/>
      <c r="ACK13885" s="60"/>
      <c r="ACL13885" s="60"/>
      <c r="ACM13885" s="60"/>
      <c r="ACN13885" s="60"/>
      <c r="ACO13885" s="60"/>
      <c r="ACP13885" s="60"/>
      <c r="ACQ13885" s="60"/>
      <c r="ACR13885" s="60"/>
      <c r="ACS13885" s="60"/>
      <c r="ACT13885" s="60"/>
      <c r="ACU13885" s="60"/>
      <c r="ACV13885" s="60"/>
      <c r="ACW13885" s="60"/>
      <c r="ACX13885" s="60"/>
      <c r="ACY13885" s="60">
        <v>0.84167535582866704</v>
      </c>
      <c r="ACZ13885" s="60"/>
      <c r="ADA13885" s="60"/>
      <c r="ADB13885" s="60"/>
      <c r="ADC13885" s="60"/>
      <c r="ADD13885" s="60"/>
      <c r="ADE13885" s="60"/>
    </row>
    <row r="13886" spans="760:785" x14ac:dyDescent="0.25">
      <c r="ACF13886" s="60"/>
      <c r="ACG13886" s="60"/>
      <c r="ACH13886" s="60"/>
      <c r="ACI13886" s="60"/>
      <c r="ACJ13886" s="60"/>
      <c r="ACK13886" s="60"/>
      <c r="ACL13886" s="60"/>
      <c r="ACM13886" s="60"/>
      <c r="ACN13886" s="60"/>
      <c r="ACO13886" s="60"/>
      <c r="ACP13886" s="60"/>
      <c r="ACQ13886" s="60"/>
      <c r="ACR13886" s="60"/>
      <c r="ACS13886" s="60"/>
      <c r="ACT13886" s="60"/>
      <c r="ACU13886" s="60"/>
      <c r="ACV13886" s="60"/>
      <c r="ACW13886" s="60"/>
      <c r="ACX13886" s="60"/>
      <c r="ACY13886" s="60">
        <v>0.841660771409244</v>
      </c>
      <c r="ACZ13886" s="60"/>
      <c r="ADA13886" s="60"/>
      <c r="ADB13886" s="60"/>
      <c r="ADC13886" s="60"/>
      <c r="ADD13886" s="60"/>
      <c r="ADE13886" s="60"/>
    </row>
    <row r="13887" spans="760:785" x14ac:dyDescent="0.25">
      <c r="ACF13887" s="60"/>
      <c r="ACG13887" s="60"/>
      <c r="ACH13887" s="60"/>
      <c r="ACI13887" s="60"/>
      <c r="ACJ13887" s="60"/>
      <c r="ACK13887" s="60"/>
      <c r="ACL13887" s="60"/>
      <c r="ACM13887" s="60"/>
      <c r="ACN13887" s="60"/>
      <c r="ACO13887" s="60"/>
      <c r="ACP13887" s="60"/>
      <c r="ACQ13887" s="60"/>
      <c r="ACR13887" s="60"/>
      <c r="ACS13887" s="60"/>
      <c r="ACT13887" s="60"/>
      <c r="ACU13887" s="60"/>
      <c r="ACV13887" s="60"/>
      <c r="ACW13887" s="60"/>
      <c r="ACX13887" s="60"/>
      <c r="ACY13887" s="60">
        <v>0.84164529612639805</v>
      </c>
      <c r="ACZ13887" s="60"/>
      <c r="ADA13887" s="60"/>
      <c r="ADB13887" s="60"/>
      <c r="ADC13887" s="60"/>
      <c r="ADD13887" s="60"/>
      <c r="ADE13887" s="60"/>
    </row>
    <row r="13888" spans="760:785" x14ac:dyDescent="0.25">
      <c r="ACF13888" s="60"/>
      <c r="ACG13888" s="60"/>
      <c r="ACH13888" s="60"/>
      <c r="ACI13888" s="60"/>
      <c r="ACJ13888" s="60"/>
      <c r="ACK13888" s="60"/>
      <c r="ACL13888" s="60"/>
      <c r="ACM13888" s="60"/>
      <c r="ACN13888" s="60"/>
      <c r="ACO13888" s="60"/>
      <c r="ACP13888" s="60"/>
      <c r="ACQ13888" s="60"/>
      <c r="ACR13888" s="60"/>
      <c r="ACS13888" s="60"/>
      <c r="ACT13888" s="60"/>
      <c r="ACU13888" s="60"/>
      <c r="ACV13888" s="60"/>
      <c r="ACW13888" s="60"/>
      <c r="ACX13888" s="60"/>
      <c r="ACY13888" s="60">
        <v>0.84164435241014601</v>
      </c>
      <c r="ACZ13888" s="60"/>
      <c r="ADA13888" s="60"/>
      <c r="ADB13888" s="60"/>
      <c r="ADC13888" s="60"/>
      <c r="ADD13888" s="60"/>
      <c r="ADE13888" s="60"/>
    </row>
    <row r="13889" spans="760:785" x14ac:dyDescent="0.25">
      <c r="ACF13889" s="60"/>
      <c r="ACG13889" s="60"/>
      <c r="ACH13889" s="60"/>
      <c r="ACI13889" s="60"/>
      <c r="ACJ13889" s="60"/>
      <c r="ACK13889" s="60"/>
      <c r="ACL13889" s="60"/>
      <c r="ACM13889" s="60"/>
      <c r="ACN13889" s="60"/>
      <c r="ACO13889" s="60"/>
      <c r="ACP13889" s="60"/>
      <c r="ACQ13889" s="60"/>
      <c r="ACR13889" s="60"/>
      <c r="ACS13889" s="60"/>
      <c r="ACT13889" s="60"/>
      <c r="ACU13889" s="60"/>
      <c r="ACV13889" s="60"/>
      <c r="ACW13889" s="60"/>
      <c r="ACX13889" s="60"/>
      <c r="ACY13889" s="60">
        <v>0.84159674220803604</v>
      </c>
      <c r="ACZ13889" s="60"/>
      <c r="ADA13889" s="60"/>
      <c r="ADB13889" s="60"/>
      <c r="ADC13889" s="60"/>
      <c r="ADD13889" s="60"/>
      <c r="ADE13889" s="60"/>
    </row>
    <row r="13890" spans="760:785" x14ac:dyDescent="0.25">
      <c r="ACF13890" s="60"/>
      <c r="ACG13890" s="60"/>
      <c r="ACH13890" s="60"/>
      <c r="ACI13890" s="60"/>
      <c r="ACJ13890" s="60"/>
      <c r="ACK13890" s="60"/>
      <c r="ACL13890" s="60"/>
      <c r="ACM13890" s="60"/>
      <c r="ACN13890" s="60"/>
      <c r="ACO13890" s="60"/>
      <c r="ACP13890" s="60"/>
      <c r="ACQ13890" s="60"/>
      <c r="ACR13890" s="60"/>
      <c r="ACS13890" s="60"/>
      <c r="ACT13890" s="60"/>
      <c r="ACU13890" s="60"/>
      <c r="ACV13890" s="60"/>
      <c r="ACW13890" s="60"/>
      <c r="ACX13890" s="60"/>
      <c r="ACY13890" s="60">
        <v>0.841538633106933</v>
      </c>
      <c r="ACZ13890" s="60"/>
      <c r="ADA13890" s="60"/>
      <c r="ADB13890" s="60"/>
      <c r="ADC13890" s="60"/>
      <c r="ADD13890" s="60"/>
      <c r="ADE13890" s="60"/>
    </row>
    <row r="13891" spans="760:785" x14ac:dyDescent="0.25">
      <c r="ACF13891" s="60"/>
      <c r="ACG13891" s="60"/>
      <c r="ACH13891" s="60"/>
      <c r="ACI13891" s="60"/>
      <c r="ACJ13891" s="60"/>
      <c r="ACK13891" s="60"/>
      <c r="ACL13891" s="60"/>
      <c r="ACM13891" s="60"/>
      <c r="ACN13891" s="60"/>
      <c r="ACO13891" s="60"/>
      <c r="ACP13891" s="60"/>
      <c r="ACQ13891" s="60"/>
      <c r="ACR13891" s="60"/>
      <c r="ACS13891" s="60"/>
      <c r="ACT13891" s="60"/>
      <c r="ACU13891" s="60"/>
      <c r="ACV13891" s="60"/>
      <c r="ACW13891" s="60"/>
      <c r="ACX13891" s="60"/>
      <c r="ACY13891" s="60">
        <v>0.84152781220274797</v>
      </c>
      <c r="ACZ13891" s="60"/>
      <c r="ADA13891" s="60"/>
      <c r="ADB13891" s="60"/>
      <c r="ADC13891" s="60"/>
      <c r="ADD13891" s="60"/>
      <c r="ADE13891" s="60"/>
    </row>
    <row r="13892" spans="760:785" x14ac:dyDescent="0.25">
      <c r="ACF13892" s="60"/>
      <c r="ACG13892" s="60"/>
      <c r="ACH13892" s="60"/>
      <c r="ACI13892" s="60"/>
      <c r="ACJ13892" s="60"/>
      <c r="ACK13892" s="60"/>
      <c r="ACL13892" s="60"/>
      <c r="ACM13892" s="60"/>
      <c r="ACN13892" s="60"/>
      <c r="ACO13892" s="60"/>
      <c r="ACP13892" s="60"/>
      <c r="ACQ13892" s="60"/>
      <c r="ACR13892" s="60"/>
      <c r="ACS13892" s="60"/>
      <c r="ACT13892" s="60"/>
      <c r="ACU13892" s="60"/>
      <c r="ACV13892" s="60"/>
      <c r="ACW13892" s="60"/>
      <c r="ACX13892" s="60"/>
      <c r="ACY13892" s="60">
        <v>0.841461906328272</v>
      </c>
      <c r="ACZ13892" s="60"/>
      <c r="ADA13892" s="60"/>
      <c r="ADB13892" s="60"/>
      <c r="ADC13892" s="60"/>
      <c r="ADD13892" s="60"/>
      <c r="ADE13892" s="60"/>
    </row>
    <row r="13893" spans="760:785" x14ac:dyDescent="0.25">
      <c r="ACF13893" s="60"/>
      <c r="ACG13893" s="60"/>
      <c r="ACH13893" s="60"/>
      <c r="ACI13893" s="60"/>
      <c r="ACJ13893" s="60"/>
      <c r="ACK13893" s="60"/>
      <c r="ACL13893" s="60"/>
      <c r="ACM13893" s="60"/>
      <c r="ACN13893" s="60"/>
      <c r="ACO13893" s="60"/>
      <c r="ACP13893" s="60"/>
      <c r="ACQ13893" s="60"/>
      <c r="ACR13893" s="60"/>
      <c r="ACS13893" s="60"/>
      <c r="ACT13893" s="60"/>
      <c r="ACU13893" s="60"/>
      <c r="ACV13893" s="60"/>
      <c r="ACW13893" s="60"/>
      <c r="ACX13893" s="60"/>
      <c r="ACY13893" s="60">
        <v>0.84144553486648799</v>
      </c>
      <c r="ACZ13893" s="60"/>
      <c r="ADA13893" s="60"/>
      <c r="ADB13893" s="60"/>
      <c r="ADC13893" s="60"/>
      <c r="ADD13893" s="60"/>
      <c r="ADE13893" s="60"/>
    </row>
    <row r="13894" spans="760:785" x14ac:dyDescent="0.25">
      <c r="ACF13894" s="60"/>
      <c r="ACG13894" s="60"/>
      <c r="ACH13894" s="60"/>
      <c r="ACI13894" s="60"/>
      <c r="ACJ13894" s="60"/>
      <c r="ACK13894" s="60"/>
      <c r="ACL13894" s="60"/>
      <c r="ACM13894" s="60"/>
      <c r="ACN13894" s="60"/>
      <c r="ACO13894" s="60"/>
      <c r="ACP13894" s="60"/>
      <c r="ACQ13894" s="60"/>
      <c r="ACR13894" s="60"/>
      <c r="ACS13894" s="60"/>
      <c r="ACT13894" s="60"/>
      <c r="ACU13894" s="60"/>
      <c r="ACV13894" s="60"/>
      <c r="ACW13894" s="60"/>
      <c r="ACX13894" s="60"/>
      <c r="ACY13894" s="60">
        <v>0.84144358369282501</v>
      </c>
      <c r="ACZ13894" s="60"/>
      <c r="ADA13894" s="60"/>
      <c r="ADB13894" s="60"/>
      <c r="ADC13894" s="60"/>
      <c r="ADD13894" s="60"/>
      <c r="ADE13894" s="60"/>
    </row>
    <row r="13895" spans="760:785" x14ac:dyDescent="0.25">
      <c r="ACF13895" s="60"/>
      <c r="ACG13895" s="60"/>
      <c r="ACH13895" s="60"/>
      <c r="ACI13895" s="60"/>
      <c r="ACJ13895" s="60"/>
      <c r="ACK13895" s="60"/>
      <c r="ACL13895" s="60"/>
      <c r="ACM13895" s="60"/>
      <c r="ACN13895" s="60"/>
      <c r="ACO13895" s="60"/>
      <c r="ACP13895" s="60"/>
      <c r="ACQ13895" s="60"/>
      <c r="ACR13895" s="60"/>
      <c r="ACS13895" s="60"/>
      <c r="ACT13895" s="60"/>
      <c r="ACU13895" s="60"/>
      <c r="ACV13895" s="60"/>
      <c r="ACW13895" s="60"/>
      <c r="ACX13895" s="60"/>
      <c r="ACY13895" s="60">
        <v>0.84131378598066997</v>
      </c>
      <c r="ACZ13895" s="60"/>
      <c r="ADA13895" s="60"/>
      <c r="ADB13895" s="60"/>
      <c r="ADC13895" s="60"/>
      <c r="ADD13895" s="60"/>
      <c r="ADE13895" s="60"/>
    </row>
    <row r="13896" spans="760:785" x14ac:dyDescent="0.25">
      <c r="ACF13896" s="60"/>
      <c r="ACG13896" s="60"/>
      <c r="ACH13896" s="60"/>
      <c r="ACI13896" s="60"/>
      <c r="ACJ13896" s="60"/>
      <c r="ACK13896" s="60"/>
      <c r="ACL13896" s="60"/>
      <c r="ACM13896" s="60"/>
      <c r="ACN13896" s="60"/>
      <c r="ACO13896" s="60"/>
      <c r="ACP13896" s="60"/>
      <c r="ACQ13896" s="60"/>
      <c r="ACR13896" s="60"/>
      <c r="ACS13896" s="60"/>
      <c r="ACT13896" s="60"/>
      <c r="ACU13896" s="60"/>
      <c r="ACV13896" s="60"/>
      <c r="ACW13896" s="60"/>
      <c r="ACX13896" s="60"/>
      <c r="ACY13896" s="60">
        <v>0.84130541192152397</v>
      </c>
      <c r="ACZ13896" s="60"/>
      <c r="ADA13896" s="60"/>
      <c r="ADB13896" s="60"/>
      <c r="ADC13896" s="60"/>
      <c r="ADD13896" s="60"/>
      <c r="ADE13896" s="60"/>
    </row>
    <row r="13897" spans="760:785" x14ac:dyDescent="0.25">
      <c r="ACF13897" s="60"/>
      <c r="ACG13897" s="60"/>
      <c r="ACH13897" s="60"/>
      <c r="ACI13897" s="60"/>
      <c r="ACJ13897" s="60"/>
      <c r="ACK13897" s="60"/>
      <c r="ACL13897" s="60"/>
      <c r="ACM13897" s="60"/>
      <c r="ACN13897" s="60"/>
      <c r="ACO13897" s="60"/>
      <c r="ACP13897" s="60"/>
      <c r="ACQ13897" s="60"/>
      <c r="ACR13897" s="60"/>
      <c r="ACS13897" s="60"/>
      <c r="ACT13897" s="60"/>
      <c r="ACU13897" s="60"/>
      <c r="ACV13897" s="60"/>
      <c r="ACW13897" s="60"/>
      <c r="ACX13897" s="60"/>
      <c r="ACY13897" s="60">
        <v>0.84130344479998198</v>
      </c>
      <c r="ACZ13897" s="60"/>
      <c r="ADA13897" s="60"/>
      <c r="ADB13897" s="60"/>
      <c r="ADC13897" s="60"/>
      <c r="ADD13897" s="60"/>
      <c r="ADE13897" s="60"/>
    </row>
    <row r="13898" spans="760:785" x14ac:dyDescent="0.25">
      <c r="ACF13898" s="60"/>
      <c r="ACG13898" s="60"/>
      <c r="ACH13898" s="60"/>
      <c r="ACI13898" s="60"/>
      <c r="ACJ13898" s="60"/>
      <c r="ACK13898" s="60"/>
      <c r="ACL13898" s="60"/>
      <c r="ACM13898" s="60"/>
      <c r="ACN13898" s="60"/>
      <c r="ACO13898" s="60"/>
      <c r="ACP13898" s="60"/>
      <c r="ACQ13898" s="60"/>
      <c r="ACR13898" s="60"/>
      <c r="ACS13898" s="60"/>
      <c r="ACT13898" s="60"/>
      <c r="ACU13898" s="60"/>
      <c r="ACV13898" s="60"/>
      <c r="ACW13898" s="60"/>
      <c r="ACX13898" s="60"/>
      <c r="ACY13898" s="60">
        <v>0.84125075491868595</v>
      </c>
      <c r="ACZ13898" s="60"/>
      <c r="ADA13898" s="60"/>
      <c r="ADB13898" s="60"/>
      <c r="ADC13898" s="60"/>
      <c r="ADD13898" s="60"/>
      <c r="ADE13898" s="60"/>
    </row>
    <row r="13899" spans="760:785" x14ac:dyDescent="0.25">
      <c r="ACF13899" s="60"/>
      <c r="ACG13899" s="60"/>
      <c r="ACH13899" s="60"/>
      <c r="ACI13899" s="60"/>
      <c r="ACJ13899" s="60"/>
      <c r="ACK13899" s="60"/>
      <c r="ACL13899" s="60"/>
      <c r="ACM13899" s="60"/>
      <c r="ACN13899" s="60"/>
      <c r="ACO13899" s="60"/>
      <c r="ACP13899" s="60"/>
      <c r="ACQ13899" s="60"/>
      <c r="ACR13899" s="60"/>
      <c r="ACS13899" s="60"/>
      <c r="ACT13899" s="60"/>
      <c r="ACU13899" s="60"/>
      <c r="ACV13899" s="60"/>
      <c r="ACW13899" s="60"/>
      <c r="ACX13899" s="60"/>
      <c r="ACY13899" s="60">
        <v>0.84123288988668399</v>
      </c>
      <c r="ACZ13899" s="60"/>
      <c r="ADA13899" s="60"/>
      <c r="ADB13899" s="60"/>
      <c r="ADC13899" s="60"/>
      <c r="ADD13899" s="60"/>
      <c r="ADE13899" s="60"/>
    </row>
    <row r="13900" spans="760:785" x14ac:dyDescent="0.25">
      <c r="ACF13900" s="60"/>
      <c r="ACG13900" s="60"/>
      <c r="ACH13900" s="60"/>
      <c r="ACI13900" s="60"/>
      <c r="ACJ13900" s="60"/>
      <c r="ACK13900" s="60"/>
      <c r="ACL13900" s="60"/>
      <c r="ACM13900" s="60"/>
      <c r="ACN13900" s="60"/>
      <c r="ACO13900" s="60"/>
      <c r="ACP13900" s="60"/>
      <c r="ACQ13900" s="60"/>
      <c r="ACR13900" s="60"/>
      <c r="ACS13900" s="60"/>
      <c r="ACT13900" s="60"/>
      <c r="ACU13900" s="60"/>
      <c r="ACV13900" s="60"/>
      <c r="ACW13900" s="60"/>
      <c r="ACX13900" s="60"/>
      <c r="ACY13900" s="60">
        <v>0.84113937092242796</v>
      </c>
      <c r="ACZ13900" s="60"/>
      <c r="ADA13900" s="60"/>
      <c r="ADB13900" s="60"/>
      <c r="ADC13900" s="60"/>
      <c r="ADD13900" s="60"/>
      <c r="ADE13900" s="60"/>
    </row>
    <row r="13901" spans="760:785" x14ac:dyDescent="0.25">
      <c r="ACF13901" s="60"/>
      <c r="ACG13901" s="60"/>
      <c r="ACH13901" s="60"/>
      <c r="ACI13901" s="60"/>
      <c r="ACJ13901" s="60"/>
      <c r="ACK13901" s="60"/>
      <c r="ACL13901" s="60"/>
      <c r="ACM13901" s="60"/>
      <c r="ACN13901" s="60"/>
      <c r="ACO13901" s="60"/>
      <c r="ACP13901" s="60"/>
      <c r="ACQ13901" s="60"/>
      <c r="ACR13901" s="60"/>
      <c r="ACS13901" s="60"/>
      <c r="ACT13901" s="60"/>
      <c r="ACU13901" s="60"/>
      <c r="ACV13901" s="60"/>
      <c r="ACW13901" s="60"/>
      <c r="ACX13901" s="60"/>
      <c r="ACY13901" s="60">
        <v>0.84111525036828805</v>
      </c>
      <c r="ACZ13901" s="60"/>
      <c r="ADA13901" s="60"/>
      <c r="ADB13901" s="60"/>
      <c r="ADC13901" s="60"/>
      <c r="ADD13901" s="60"/>
      <c r="ADE13901" s="60"/>
    </row>
    <row r="13902" spans="760:785" x14ac:dyDescent="0.25">
      <c r="ACF13902" s="60"/>
      <c r="ACG13902" s="60"/>
      <c r="ACH13902" s="60"/>
      <c r="ACI13902" s="60"/>
      <c r="ACJ13902" s="60"/>
      <c r="ACK13902" s="60"/>
      <c r="ACL13902" s="60"/>
      <c r="ACM13902" s="60"/>
      <c r="ACN13902" s="60"/>
      <c r="ACO13902" s="60"/>
      <c r="ACP13902" s="60"/>
      <c r="ACQ13902" s="60"/>
      <c r="ACR13902" s="60"/>
      <c r="ACS13902" s="60"/>
      <c r="ACT13902" s="60"/>
      <c r="ACU13902" s="60"/>
      <c r="ACV13902" s="60"/>
      <c r="ACW13902" s="60"/>
      <c r="ACX13902" s="60"/>
      <c r="ACY13902" s="60">
        <v>0.84103986057295899</v>
      </c>
      <c r="ACZ13902" s="60"/>
      <c r="ADA13902" s="60"/>
      <c r="ADB13902" s="60"/>
      <c r="ADC13902" s="60"/>
      <c r="ADD13902" s="60"/>
      <c r="ADE13902" s="60"/>
    </row>
    <row r="13903" spans="760:785" x14ac:dyDescent="0.25">
      <c r="ACF13903" s="60"/>
      <c r="ACG13903" s="60"/>
      <c r="ACH13903" s="60"/>
      <c r="ACI13903" s="60"/>
      <c r="ACJ13903" s="60"/>
      <c r="ACK13903" s="60"/>
      <c r="ACL13903" s="60"/>
      <c r="ACM13903" s="60"/>
      <c r="ACN13903" s="60"/>
      <c r="ACO13903" s="60"/>
      <c r="ACP13903" s="60"/>
      <c r="ACQ13903" s="60"/>
      <c r="ACR13903" s="60"/>
      <c r="ACS13903" s="60"/>
      <c r="ACT13903" s="60"/>
      <c r="ACU13903" s="60"/>
      <c r="ACV13903" s="60"/>
      <c r="ACW13903" s="60"/>
      <c r="ACX13903" s="60"/>
      <c r="ACY13903" s="60">
        <v>0.84097652117580901</v>
      </c>
      <c r="ACZ13903" s="60"/>
      <c r="ADA13903" s="60"/>
      <c r="ADB13903" s="60"/>
      <c r="ADC13903" s="60"/>
      <c r="ADD13903" s="60"/>
      <c r="ADE13903" s="60"/>
    </row>
    <row r="13904" spans="760:785" x14ac:dyDescent="0.25">
      <c r="ACF13904" s="60"/>
      <c r="ACG13904" s="60"/>
      <c r="ACH13904" s="60"/>
      <c r="ACI13904" s="60"/>
      <c r="ACJ13904" s="60"/>
      <c r="ACK13904" s="60"/>
      <c r="ACL13904" s="60"/>
      <c r="ACM13904" s="60"/>
      <c r="ACN13904" s="60"/>
      <c r="ACO13904" s="60"/>
      <c r="ACP13904" s="60"/>
      <c r="ACQ13904" s="60"/>
      <c r="ACR13904" s="60"/>
      <c r="ACS13904" s="60"/>
      <c r="ACT13904" s="60"/>
      <c r="ACU13904" s="60"/>
      <c r="ACV13904" s="60"/>
      <c r="ACW13904" s="60"/>
      <c r="ACX13904" s="60"/>
      <c r="ACY13904" s="60">
        <v>0.84097569680065198</v>
      </c>
      <c r="ACZ13904" s="60"/>
      <c r="ADA13904" s="60"/>
      <c r="ADB13904" s="60"/>
      <c r="ADC13904" s="60"/>
      <c r="ADD13904" s="60"/>
      <c r="ADE13904" s="60"/>
    </row>
    <row r="13905" spans="760:785" x14ac:dyDescent="0.25">
      <c r="ACF13905" s="60"/>
      <c r="ACG13905" s="60"/>
      <c r="ACH13905" s="60"/>
      <c r="ACI13905" s="60"/>
      <c r="ACJ13905" s="60"/>
      <c r="ACK13905" s="60"/>
      <c r="ACL13905" s="60"/>
      <c r="ACM13905" s="60"/>
      <c r="ACN13905" s="60"/>
      <c r="ACO13905" s="60"/>
      <c r="ACP13905" s="60"/>
      <c r="ACQ13905" s="60"/>
      <c r="ACR13905" s="60"/>
      <c r="ACS13905" s="60"/>
      <c r="ACT13905" s="60"/>
      <c r="ACU13905" s="60"/>
      <c r="ACV13905" s="60"/>
      <c r="ACW13905" s="60"/>
      <c r="ACX13905" s="60"/>
      <c r="ACY13905" s="60">
        <v>0.84095195554953595</v>
      </c>
      <c r="ACZ13905" s="60"/>
      <c r="ADA13905" s="60"/>
      <c r="ADB13905" s="60"/>
      <c r="ADC13905" s="60"/>
      <c r="ADD13905" s="60"/>
      <c r="ADE13905" s="60"/>
    </row>
    <row r="13906" spans="760:785" x14ac:dyDescent="0.25">
      <c r="ACF13906" s="60"/>
      <c r="ACG13906" s="60"/>
      <c r="ACH13906" s="60"/>
      <c r="ACI13906" s="60"/>
      <c r="ACJ13906" s="60"/>
      <c r="ACK13906" s="60"/>
      <c r="ACL13906" s="60"/>
      <c r="ACM13906" s="60"/>
      <c r="ACN13906" s="60"/>
      <c r="ACO13906" s="60"/>
      <c r="ACP13906" s="60"/>
      <c r="ACQ13906" s="60"/>
      <c r="ACR13906" s="60"/>
      <c r="ACS13906" s="60"/>
      <c r="ACT13906" s="60"/>
      <c r="ACU13906" s="60"/>
      <c r="ACV13906" s="60"/>
      <c r="ACW13906" s="60"/>
      <c r="ACX13906" s="60"/>
      <c r="ACY13906" s="60">
        <v>0.84089075785313805</v>
      </c>
      <c r="ACZ13906" s="60"/>
      <c r="ADA13906" s="60"/>
      <c r="ADB13906" s="60"/>
      <c r="ADC13906" s="60"/>
      <c r="ADD13906" s="60"/>
      <c r="ADE13906" s="60"/>
    </row>
    <row r="13907" spans="760:785" x14ac:dyDescent="0.25">
      <c r="ACF13907" s="60"/>
      <c r="ACG13907" s="60"/>
      <c r="ACH13907" s="60"/>
      <c r="ACI13907" s="60"/>
      <c r="ACJ13907" s="60"/>
      <c r="ACK13907" s="60"/>
      <c r="ACL13907" s="60"/>
      <c r="ACM13907" s="60"/>
      <c r="ACN13907" s="60"/>
      <c r="ACO13907" s="60"/>
      <c r="ACP13907" s="60"/>
      <c r="ACQ13907" s="60"/>
      <c r="ACR13907" s="60"/>
      <c r="ACS13907" s="60"/>
      <c r="ACT13907" s="60"/>
      <c r="ACU13907" s="60"/>
      <c r="ACV13907" s="60"/>
      <c r="ACW13907" s="60"/>
      <c r="ACX13907" s="60"/>
      <c r="ACY13907" s="60">
        <v>0.8408677703538</v>
      </c>
      <c r="ACZ13907" s="60"/>
      <c r="ADA13907" s="60"/>
      <c r="ADB13907" s="60"/>
      <c r="ADC13907" s="60"/>
      <c r="ADD13907" s="60"/>
      <c r="ADE13907" s="60"/>
    </row>
    <row r="13908" spans="760:785" x14ac:dyDescent="0.25">
      <c r="ACF13908" s="60"/>
      <c r="ACG13908" s="60"/>
      <c r="ACH13908" s="60"/>
      <c r="ACI13908" s="60"/>
      <c r="ACJ13908" s="60"/>
      <c r="ACK13908" s="60"/>
      <c r="ACL13908" s="60"/>
      <c r="ACM13908" s="60"/>
      <c r="ACN13908" s="60"/>
      <c r="ACO13908" s="60"/>
      <c r="ACP13908" s="60"/>
      <c r="ACQ13908" s="60"/>
      <c r="ACR13908" s="60"/>
      <c r="ACS13908" s="60"/>
      <c r="ACT13908" s="60"/>
      <c r="ACU13908" s="60"/>
      <c r="ACV13908" s="60"/>
      <c r="ACW13908" s="60"/>
      <c r="ACX13908" s="60"/>
      <c r="ACY13908" s="60">
        <v>0.84076642594117501</v>
      </c>
      <c r="ACZ13908" s="60"/>
      <c r="ADA13908" s="60"/>
      <c r="ADB13908" s="60"/>
      <c r="ADC13908" s="60"/>
      <c r="ADD13908" s="60"/>
      <c r="ADE13908" s="60"/>
    </row>
    <row r="13909" spans="760:785" x14ac:dyDescent="0.25">
      <c r="ACF13909" s="60"/>
      <c r="ACG13909" s="60"/>
      <c r="ACH13909" s="60"/>
      <c r="ACI13909" s="60"/>
      <c r="ACJ13909" s="60"/>
      <c r="ACK13909" s="60"/>
      <c r="ACL13909" s="60"/>
      <c r="ACM13909" s="60"/>
      <c r="ACN13909" s="60"/>
      <c r="ACO13909" s="60"/>
      <c r="ACP13909" s="60"/>
      <c r="ACQ13909" s="60"/>
      <c r="ACR13909" s="60"/>
      <c r="ACS13909" s="60"/>
      <c r="ACT13909" s="60"/>
      <c r="ACU13909" s="60"/>
      <c r="ACV13909" s="60"/>
      <c r="ACW13909" s="60"/>
      <c r="ACX13909" s="60"/>
      <c r="ACY13909" s="60">
        <v>0.84075493612958596</v>
      </c>
      <c r="ACZ13909" s="60"/>
      <c r="ADA13909" s="60"/>
      <c r="ADB13909" s="60"/>
      <c r="ADC13909" s="60"/>
      <c r="ADD13909" s="60"/>
      <c r="ADE13909" s="60"/>
    </row>
    <row r="13910" spans="760:785" x14ac:dyDescent="0.25">
      <c r="ACF13910" s="60"/>
      <c r="ACG13910" s="60"/>
      <c r="ACH13910" s="60"/>
      <c r="ACI13910" s="60"/>
      <c r="ACJ13910" s="60"/>
      <c r="ACK13910" s="60"/>
      <c r="ACL13910" s="60"/>
      <c r="ACM13910" s="60"/>
      <c r="ACN13910" s="60"/>
      <c r="ACO13910" s="60"/>
      <c r="ACP13910" s="60"/>
      <c r="ACQ13910" s="60"/>
      <c r="ACR13910" s="60"/>
      <c r="ACS13910" s="60"/>
      <c r="ACT13910" s="60"/>
      <c r="ACU13910" s="60"/>
      <c r="ACV13910" s="60"/>
      <c r="ACW13910" s="60"/>
      <c r="ACX13910" s="60"/>
      <c r="ACY13910" s="60">
        <v>0.84071915605682201</v>
      </c>
      <c r="ACZ13910" s="60"/>
      <c r="ADA13910" s="60"/>
      <c r="ADB13910" s="60"/>
      <c r="ADC13910" s="60"/>
      <c r="ADD13910" s="60"/>
      <c r="ADE13910" s="60"/>
    </row>
    <row r="13911" spans="760:785" x14ac:dyDescent="0.25">
      <c r="ACF13911" s="60"/>
      <c r="ACG13911" s="60"/>
      <c r="ACH13911" s="60"/>
      <c r="ACI13911" s="60"/>
      <c r="ACJ13911" s="60"/>
      <c r="ACK13911" s="60"/>
      <c r="ACL13911" s="60"/>
      <c r="ACM13911" s="60"/>
      <c r="ACN13911" s="60"/>
      <c r="ACO13911" s="60"/>
      <c r="ACP13911" s="60"/>
      <c r="ACQ13911" s="60"/>
      <c r="ACR13911" s="60"/>
      <c r="ACS13911" s="60"/>
      <c r="ACT13911" s="60"/>
      <c r="ACU13911" s="60"/>
      <c r="ACV13911" s="60"/>
      <c r="ACW13911" s="60"/>
      <c r="ACX13911" s="60"/>
      <c r="ACY13911" s="60">
        <v>0.84068729855972502</v>
      </c>
      <c r="ACZ13911" s="60"/>
      <c r="ADA13911" s="60"/>
      <c r="ADB13911" s="60"/>
      <c r="ADC13911" s="60"/>
      <c r="ADD13911" s="60"/>
      <c r="ADE13911" s="60"/>
    </row>
    <row r="13912" spans="760:785" x14ac:dyDescent="0.25">
      <c r="ACF13912" s="60"/>
      <c r="ACG13912" s="60"/>
      <c r="ACH13912" s="60"/>
      <c r="ACI13912" s="60"/>
      <c r="ACJ13912" s="60"/>
      <c r="ACK13912" s="60"/>
      <c r="ACL13912" s="60"/>
      <c r="ACM13912" s="60"/>
      <c r="ACN13912" s="60"/>
      <c r="ACO13912" s="60"/>
      <c r="ACP13912" s="60"/>
      <c r="ACQ13912" s="60"/>
      <c r="ACR13912" s="60"/>
      <c r="ACS13912" s="60"/>
      <c r="ACT13912" s="60"/>
      <c r="ACU13912" s="60"/>
      <c r="ACV13912" s="60"/>
      <c r="ACW13912" s="60"/>
      <c r="ACX13912" s="60"/>
      <c r="ACY13912" s="60">
        <v>0.84068535028246305</v>
      </c>
      <c r="ACZ13912" s="60"/>
      <c r="ADA13912" s="60"/>
      <c r="ADB13912" s="60"/>
      <c r="ADC13912" s="60"/>
      <c r="ADD13912" s="60"/>
      <c r="ADE13912" s="60"/>
    </row>
    <row r="13913" spans="760:785" x14ac:dyDescent="0.25">
      <c r="ACF13913" s="60"/>
      <c r="ACG13913" s="60"/>
      <c r="ACH13913" s="60"/>
      <c r="ACI13913" s="60"/>
      <c r="ACJ13913" s="60"/>
      <c r="ACK13913" s="60"/>
      <c r="ACL13913" s="60"/>
      <c r="ACM13913" s="60"/>
      <c r="ACN13913" s="60"/>
      <c r="ACO13913" s="60"/>
      <c r="ACP13913" s="60"/>
      <c r="ACQ13913" s="60"/>
      <c r="ACR13913" s="60"/>
      <c r="ACS13913" s="60"/>
      <c r="ACT13913" s="60"/>
      <c r="ACU13913" s="60"/>
      <c r="ACV13913" s="60"/>
      <c r="ACW13913" s="60"/>
      <c r="ACX13913" s="60"/>
      <c r="ACY13913" s="60">
        <v>0.84062222616944804</v>
      </c>
      <c r="ACZ13913" s="60"/>
      <c r="ADA13913" s="60"/>
      <c r="ADB13913" s="60"/>
      <c r="ADC13913" s="60"/>
      <c r="ADD13913" s="60"/>
      <c r="ADE13913" s="60"/>
    </row>
    <row r="13914" spans="760:785" x14ac:dyDescent="0.25">
      <c r="ACF13914" s="60"/>
      <c r="ACG13914" s="60"/>
      <c r="ACH13914" s="60"/>
      <c r="ACI13914" s="60"/>
      <c r="ACJ13914" s="60"/>
      <c r="ACK13914" s="60"/>
      <c r="ACL13914" s="60"/>
      <c r="ACM13914" s="60"/>
      <c r="ACN13914" s="60"/>
      <c r="ACO13914" s="60"/>
      <c r="ACP13914" s="60"/>
      <c r="ACQ13914" s="60"/>
      <c r="ACR13914" s="60"/>
      <c r="ACS13914" s="60"/>
      <c r="ACT13914" s="60"/>
      <c r="ACU13914" s="60"/>
      <c r="ACV13914" s="60"/>
      <c r="ACW13914" s="60"/>
      <c r="ACX13914" s="60"/>
      <c r="ACY13914" s="60">
        <v>0.84050700607296103</v>
      </c>
      <c r="ACZ13914" s="60"/>
      <c r="ADA13914" s="60"/>
      <c r="ADB13914" s="60"/>
      <c r="ADC13914" s="60"/>
      <c r="ADD13914" s="60"/>
      <c r="ADE13914" s="60"/>
    </row>
    <row r="13915" spans="760:785" x14ac:dyDescent="0.25">
      <c r="ACF13915" s="60"/>
      <c r="ACG13915" s="60"/>
      <c r="ACH13915" s="60"/>
      <c r="ACI13915" s="60"/>
      <c r="ACJ13915" s="60"/>
      <c r="ACK13915" s="60"/>
      <c r="ACL13915" s="60"/>
      <c r="ACM13915" s="60"/>
      <c r="ACN13915" s="60"/>
      <c r="ACO13915" s="60"/>
      <c r="ACP13915" s="60"/>
      <c r="ACQ13915" s="60"/>
      <c r="ACR13915" s="60"/>
      <c r="ACS13915" s="60"/>
      <c r="ACT13915" s="60"/>
      <c r="ACU13915" s="60"/>
      <c r="ACV13915" s="60"/>
      <c r="ACW13915" s="60"/>
      <c r="ACX13915" s="60"/>
      <c r="ACY13915" s="60">
        <v>0.84025790509366505</v>
      </c>
      <c r="ACZ13915" s="60"/>
      <c r="ADA13915" s="60"/>
      <c r="ADB13915" s="60"/>
      <c r="ADC13915" s="60"/>
      <c r="ADD13915" s="60"/>
      <c r="ADE13915" s="60"/>
    </row>
    <row r="13916" spans="760:785" x14ac:dyDescent="0.25">
      <c r="ACF13916" s="60"/>
      <c r="ACG13916" s="60"/>
      <c r="ACH13916" s="60"/>
      <c r="ACI13916" s="60"/>
      <c r="ACJ13916" s="60"/>
      <c r="ACK13916" s="60"/>
      <c r="ACL13916" s="60"/>
      <c r="ACM13916" s="60"/>
      <c r="ACN13916" s="60"/>
      <c r="ACO13916" s="60"/>
      <c r="ACP13916" s="60"/>
      <c r="ACQ13916" s="60"/>
      <c r="ACR13916" s="60"/>
      <c r="ACS13916" s="60"/>
      <c r="ACT13916" s="60"/>
      <c r="ACU13916" s="60"/>
      <c r="ACV13916" s="60"/>
      <c r="ACW13916" s="60"/>
      <c r="ACX13916" s="60"/>
      <c r="ACY13916" s="60">
        <v>0.84025170004161598</v>
      </c>
      <c r="ACZ13916" s="60"/>
      <c r="ADA13916" s="60"/>
      <c r="ADB13916" s="60"/>
      <c r="ADC13916" s="60"/>
      <c r="ADD13916" s="60"/>
      <c r="ADE13916" s="60"/>
    </row>
    <row r="13917" spans="760:785" x14ac:dyDescent="0.25">
      <c r="ACF13917" s="60"/>
      <c r="ACG13917" s="60"/>
      <c r="ACH13917" s="60"/>
      <c r="ACI13917" s="60"/>
      <c r="ACJ13917" s="60"/>
      <c r="ACK13917" s="60"/>
      <c r="ACL13917" s="60"/>
      <c r="ACM13917" s="60"/>
      <c r="ACN13917" s="60"/>
      <c r="ACO13917" s="60"/>
      <c r="ACP13917" s="60"/>
      <c r="ACQ13917" s="60"/>
      <c r="ACR13917" s="60"/>
      <c r="ACS13917" s="60"/>
      <c r="ACT13917" s="60"/>
      <c r="ACU13917" s="60"/>
      <c r="ACV13917" s="60"/>
      <c r="ACW13917" s="60"/>
      <c r="ACX13917" s="60"/>
      <c r="ACY13917" s="60">
        <v>0.84024240665962502</v>
      </c>
      <c r="ACZ13917" s="60"/>
      <c r="ADA13917" s="60"/>
      <c r="ADB13917" s="60"/>
      <c r="ADC13917" s="60"/>
      <c r="ADD13917" s="60"/>
      <c r="ADE13917" s="60"/>
    </row>
    <row r="13918" spans="760:785" x14ac:dyDescent="0.25">
      <c r="ACF13918" s="60"/>
      <c r="ACG13918" s="60"/>
      <c r="ACH13918" s="60"/>
      <c r="ACI13918" s="60"/>
      <c r="ACJ13918" s="60"/>
      <c r="ACK13918" s="60"/>
      <c r="ACL13918" s="60"/>
      <c r="ACM13918" s="60"/>
      <c r="ACN13918" s="60"/>
      <c r="ACO13918" s="60"/>
      <c r="ACP13918" s="60"/>
      <c r="ACQ13918" s="60"/>
      <c r="ACR13918" s="60"/>
      <c r="ACS13918" s="60"/>
      <c r="ACT13918" s="60"/>
      <c r="ACU13918" s="60"/>
      <c r="ACV13918" s="60"/>
      <c r="ACW13918" s="60"/>
      <c r="ACX13918" s="60"/>
      <c r="ACY13918" s="60">
        <v>0.84023720530226098</v>
      </c>
      <c r="ACZ13918" s="60"/>
      <c r="ADA13918" s="60"/>
      <c r="ADB13918" s="60"/>
      <c r="ADC13918" s="60"/>
      <c r="ADD13918" s="60"/>
      <c r="ADE13918" s="60"/>
    </row>
    <row r="13919" spans="760:785" x14ac:dyDescent="0.25">
      <c r="ACF13919" s="60"/>
      <c r="ACG13919" s="60"/>
      <c r="ACH13919" s="60"/>
      <c r="ACI13919" s="60"/>
      <c r="ACJ13919" s="60"/>
      <c r="ACK13919" s="60"/>
      <c r="ACL13919" s="60"/>
      <c r="ACM13919" s="60"/>
      <c r="ACN13919" s="60"/>
      <c r="ACO13919" s="60"/>
      <c r="ACP13919" s="60"/>
      <c r="ACQ13919" s="60"/>
      <c r="ACR13919" s="60"/>
      <c r="ACS13919" s="60"/>
      <c r="ACT13919" s="60"/>
      <c r="ACU13919" s="60"/>
      <c r="ACV13919" s="60"/>
      <c r="ACW13919" s="60"/>
      <c r="ACX13919" s="60"/>
      <c r="ACY13919" s="60">
        <v>0.84021491871259901</v>
      </c>
      <c r="ACZ13919" s="60"/>
      <c r="ADA13919" s="60"/>
      <c r="ADB13919" s="60"/>
      <c r="ADC13919" s="60"/>
      <c r="ADD13919" s="60"/>
      <c r="ADE13919" s="60"/>
    </row>
    <row r="13920" spans="760:785" x14ac:dyDescent="0.25">
      <c r="ACF13920" s="60"/>
      <c r="ACG13920" s="60"/>
      <c r="ACH13920" s="60"/>
      <c r="ACI13920" s="60"/>
      <c r="ACJ13920" s="60"/>
      <c r="ACK13920" s="60"/>
      <c r="ACL13920" s="60"/>
      <c r="ACM13920" s="60"/>
      <c r="ACN13920" s="60"/>
      <c r="ACO13920" s="60"/>
      <c r="ACP13920" s="60"/>
      <c r="ACQ13920" s="60"/>
      <c r="ACR13920" s="60"/>
      <c r="ACS13920" s="60"/>
      <c r="ACT13920" s="60"/>
      <c r="ACU13920" s="60"/>
      <c r="ACV13920" s="60"/>
      <c r="ACW13920" s="60"/>
      <c r="ACX13920" s="60"/>
      <c r="ACY13920" s="60">
        <v>0.84020467452251901</v>
      </c>
      <c r="ACZ13920" s="60"/>
      <c r="ADA13920" s="60"/>
      <c r="ADB13920" s="60"/>
      <c r="ADC13920" s="60"/>
      <c r="ADD13920" s="60"/>
      <c r="ADE13920" s="60"/>
    </row>
    <row r="13921" spans="760:785" x14ac:dyDescent="0.25">
      <c r="ACF13921" s="60"/>
      <c r="ACG13921" s="60"/>
      <c r="ACH13921" s="60"/>
      <c r="ACI13921" s="60"/>
      <c r="ACJ13921" s="60"/>
      <c r="ACK13921" s="60"/>
      <c r="ACL13921" s="60"/>
      <c r="ACM13921" s="60"/>
      <c r="ACN13921" s="60"/>
      <c r="ACO13921" s="60"/>
      <c r="ACP13921" s="60"/>
      <c r="ACQ13921" s="60"/>
      <c r="ACR13921" s="60"/>
      <c r="ACS13921" s="60"/>
      <c r="ACT13921" s="60"/>
      <c r="ACU13921" s="60"/>
      <c r="ACV13921" s="60"/>
      <c r="ACW13921" s="60"/>
      <c r="ACX13921" s="60"/>
      <c r="ACY13921" s="60">
        <v>0.84017833954283105</v>
      </c>
      <c r="ACZ13921" s="60"/>
      <c r="ADA13921" s="60"/>
      <c r="ADB13921" s="60"/>
      <c r="ADC13921" s="60"/>
      <c r="ADD13921" s="60"/>
      <c r="ADE13921" s="60"/>
    </row>
    <row r="13922" spans="760:785" x14ac:dyDescent="0.25">
      <c r="ACF13922" s="60"/>
      <c r="ACG13922" s="60"/>
      <c r="ACH13922" s="60"/>
      <c r="ACI13922" s="60"/>
      <c r="ACJ13922" s="60"/>
      <c r="ACK13922" s="60"/>
      <c r="ACL13922" s="60"/>
      <c r="ACM13922" s="60"/>
      <c r="ACN13922" s="60"/>
      <c r="ACO13922" s="60"/>
      <c r="ACP13922" s="60"/>
      <c r="ACQ13922" s="60"/>
      <c r="ACR13922" s="60"/>
      <c r="ACS13922" s="60"/>
      <c r="ACT13922" s="60"/>
      <c r="ACU13922" s="60"/>
      <c r="ACV13922" s="60"/>
      <c r="ACW13922" s="60"/>
      <c r="ACX13922" s="60"/>
      <c r="ACY13922" s="60">
        <v>0.84017498939394697</v>
      </c>
      <c r="ACZ13922" s="60"/>
      <c r="ADA13922" s="60"/>
      <c r="ADB13922" s="60"/>
      <c r="ADC13922" s="60"/>
      <c r="ADD13922" s="60"/>
      <c r="ADE13922" s="60"/>
    </row>
    <row r="13923" spans="760:785" x14ac:dyDescent="0.25">
      <c r="ACF13923" s="60"/>
      <c r="ACG13923" s="60"/>
      <c r="ACH13923" s="60"/>
      <c r="ACI13923" s="60"/>
      <c r="ACJ13923" s="60"/>
      <c r="ACK13923" s="60"/>
      <c r="ACL13923" s="60"/>
      <c r="ACM13923" s="60"/>
      <c r="ACN13923" s="60"/>
      <c r="ACO13923" s="60"/>
      <c r="ACP13923" s="60"/>
      <c r="ACQ13923" s="60"/>
      <c r="ACR13923" s="60"/>
      <c r="ACS13923" s="60"/>
      <c r="ACT13923" s="60"/>
      <c r="ACU13923" s="60"/>
      <c r="ACV13923" s="60"/>
      <c r="ACW13923" s="60"/>
      <c r="ACX13923" s="60"/>
      <c r="ACY13923" s="60">
        <v>0.84013367119377902</v>
      </c>
      <c r="ACZ13923" s="60"/>
      <c r="ADA13923" s="60"/>
      <c r="ADB13923" s="60"/>
      <c r="ADC13923" s="60"/>
      <c r="ADD13923" s="60"/>
      <c r="ADE13923" s="60"/>
    </row>
    <row r="13924" spans="760:785" x14ac:dyDescent="0.25">
      <c r="ACF13924" s="60"/>
      <c r="ACG13924" s="60"/>
      <c r="ACH13924" s="60"/>
      <c r="ACI13924" s="60"/>
      <c r="ACJ13924" s="60"/>
      <c r="ACK13924" s="60"/>
      <c r="ACL13924" s="60"/>
      <c r="ACM13924" s="60"/>
      <c r="ACN13924" s="60"/>
      <c r="ACO13924" s="60"/>
      <c r="ACP13924" s="60"/>
      <c r="ACQ13924" s="60"/>
      <c r="ACR13924" s="60"/>
      <c r="ACS13924" s="60"/>
      <c r="ACT13924" s="60"/>
      <c r="ACU13924" s="60"/>
      <c r="ACV13924" s="60"/>
      <c r="ACW13924" s="60"/>
      <c r="ACX13924" s="60"/>
      <c r="ACY13924" s="60">
        <v>0.84013170293231798</v>
      </c>
      <c r="ACZ13924" s="60"/>
      <c r="ADA13924" s="60"/>
      <c r="ADB13924" s="60"/>
      <c r="ADC13924" s="60"/>
      <c r="ADD13924" s="60"/>
      <c r="ADE13924" s="60"/>
    </row>
    <row r="13925" spans="760:785" x14ac:dyDescent="0.25">
      <c r="ACF13925" s="60"/>
      <c r="ACG13925" s="60"/>
      <c r="ACH13925" s="60"/>
      <c r="ACI13925" s="60"/>
      <c r="ACJ13925" s="60"/>
      <c r="ACK13925" s="60"/>
      <c r="ACL13925" s="60"/>
      <c r="ACM13925" s="60"/>
      <c r="ACN13925" s="60"/>
      <c r="ACO13925" s="60"/>
      <c r="ACP13925" s="60"/>
      <c r="ACQ13925" s="60"/>
      <c r="ACR13925" s="60"/>
      <c r="ACS13925" s="60"/>
      <c r="ACT13925" s="60"/>
      <c r="ACU13925" s="60"/>
      <c r="ACV13925" s="60"/>
      <c r="ACW13925" s="60"/>
      <c r="ACX13925" s="60"/>
      <c r="ACY13925" s="60">
        <v>0.84012106481447402</v>
      </c>
      <c r="ACZ13925" s="60"/>
      <c r="ADA13925" s="60"/>
      <c r="ADB13925" s="60"/>
      <c r="ADC13925" s="60"/>
      <c r="ADD13925" s="60"/>
      <c r="ADE13925" s="60"/>
    </row>
    <row r="13926" spans="760:785" x14ac:dyDescent="0.25">
      <c r="ACF13926" s="60"/>
      <c r="ACG13926" s="60"/>
      <c r="ACH13926" s="60"/>
      <c r="ACI13926" s="60"/>
      <c r="ACJ13926" s="60"/>
      <c r="ACK13926" s="60"/>
      <c r="ACL13926" s="60"/>
      <c r="ACM13926" s="60"/>
      <c r="ACN13926" s="60"/>
      <c r="ACO13926" s="60"/>
      <c r="ACP13926" s="60"/>
      <c r="ACQ13926" s="60"/>
      <c r="ACR13926" s="60"/>
      <c r="ACS13926" s="60"/>
      <c r="ACT13926" s="60"/>
      <c r="ACU13926" s="60"/>
      <c r="ACV13926" s="60"/>
      <c r="ACW13926" s="60"/>
      <c r="ACX13926" s="60"/>
      <c r="ACY13926" s="60">
        <v>0.84010688931617805</v>
      </c>
      <c r="ACZ13926" s="60"/>
      <c r="ADA13926" s="60"/>
      <c r="ADB13926" s="60"/>
      <c r="ADC13926" s="60"/>
      <c r="ADD13926" s="60"/>
      <c r="ADE13926" s="60"/>
    </row>
    <row r="13927" spans="760:785" x14ac:dyDescent="0.25">
      <c r="ACF13927" s="60"/>
      <c r="ACG13927" s="60"/>
      <c r="ACH13927" s="60"/>
      <c r="ACI13927" s="60"/>
      <c r="ACJ13927" s="60"/>
      <c r="ACK13927" s="60"/>
      <c r="ACL13927" s="60"/>
      <c r="ACM13927" s="60"/>
      <c r="ACN13927" s="60"/>
      <c r="ACO13927" s="60"/>
      <c r="ACP13927" s="60"/>
      <c r="ACQ13927" s="60"/>
      <c r="ACR13927" s="60"/>
      <c r="ACS13927" s="60"/>
      <c r="ACT13927" s="60"/>
      <c r="ACU13927" s="60"/>
      <c r="ACV13927" s="60"/>
      <c r="ACW13927" s="60"/>
      <c r="ACX13927" s="60"/>
      <c r="ACY13927" s="60">
        <v>0.84010597588379099</v>
      </c>
      <c r="ACZ13927" s="60"/>
      <c r="ADA13927" s="60"/>
      <c r="ADB13927" s="60"/>
      <c r="ADC13927" s="60"/>
      <c r="ADD13927" s="60"/>
      <c r="ADE13927" s="60"/>
    </row>
    <row r="13928" spans="760:785" x14ac:dyDescent="0.25">
      <c r="ACF13928" s="60"/>
      <c r="ACG13928" s="60"/>
      <c r="ACH13928" s="60"/>
      <c r="ACI13928" s="60"/>
      <c r="ACJ13928" s="60"/>
      <c r="ACK13928" s="60"/>
      <c r="ACL13928" s="60"/>
      <c r="ACM13928" s="60"/>
      <c r="ACN13928" s="60"/>
      <c r="ACO13928" s="60"/>
      <c r="ACP13928" s="60"/>
      <c r="ACQ13928" s="60"/>
      <c r="ACR13928" s="60"/>
      <c r="ACS13928" s="60"/>
      <c r="ACT13928" s="60"/>
      <c r="ACU13928" s="60"/>
      <c r="ACV13928" s="60"/>
      <c r="ACW13928" s="60"/>
      <c r="ACX13928" s="60"/>
      <c r="ACY13928" s="60">
        <v>0.84004047969125395</v>
      </c>
      <c r="ACZ13928" s="60"/>
      <c r="ADA13928" s="60"/>
      <c r="ADB13928" s="60"/>
      <c r="ADC13928" s="60"/>
      <c r="ADD13928" s="60"/>
      <c r="ADE13928" s="60"/>
    </row>
    <row r="13929" spans="760:785" x14ac:dyDescent="0.25">
      <c r="ACF13929" s="60"/>
      <c r="ACG13929" s="60"/>
      <c r="ACH13929" s="60"/>
      <c r="ACI13929" s="60"/>
      <c r="ACJ13929" s="60"/>
      <c r="ACK13929" s="60"/>
      <c r="ACL13929" s="60"/>
      <c r="ACM13929" s="60"/>
      <c r="ACN13929" s="60"/>
      <c r="ACO13929" s="60"/>
      <c r="ACP13929" s="60"/>
      <c r="ACQ13929" s="60"/>
      <c r="ACR13929" s="60"/>
      <c r="ACS13929" s="60"/>
      <c r="ACT13929" s="60"/>
      <c r="ACU13929" s="60"/>
      <c r="ACV13929" s="60"/>
      <c r="ACW13929" s="60"/>
      <c r="ACX13929" s="60"/>
      <c r="ACY13929" s="60">
        <v>0.84003533933250496</v>
      </c>
      <c r="ACZ13929" s="60"/>
      <c r="ADA13929" s="60"/>
      <c r="ADB13929" s="60"/>
      <c r="ADC13929" s="60"/>
      <c r="ADD13929" s="60"/>
      <c r="ADE13929" s="60"/>
    </row>
    <row r="13930" spans="760:785" x14ac:dyDescent="0.25">
      <c r="ACF13930" s="60"/>
      <c r="ACG13930" s="60"/>
      <c r="ACH13930" s="60"/>
      <c r="ACI13930" s="60"/>
      <c r="ACJ13930" s="60"/>
      <c r="ACK13930" s="60"/>
      <c r="ACL13930" s="60"/>
      <c r="ACM13930" s="60"/>
      <c r="ACN13930" s="60"/>
      <c r="ACO13930" s="60"/>
      <c r="ACP13930" s="60"/>
      <c r="ACQ13930" s="60"/>
      <c r="ACR13930" s="60"/>
      <c r="ACS13930" s="60"/>
      <c r="ACT13930" s="60"/>
      <c r="ACU13930" s="60"/>
      <c r="ACV13930" s="60"/>
      <c r="ACW13930" s="60"/>
      <c r="ACX13930" s="60"/>
      <c r="ACY13930" s="60">
        <v>0.83998820924348605</v>
      </c>
      <c r="ACZ13930" s="60"/>
      <c r="ADA13930" s="60"/>
      <c r="ADB13930" s="60"/>
      <c r="ADC13930" s="60"/>
      <c r="ADD13930" s="60"/>
      <c r="ADE13930" s="60"/>
    </row>
    <row r="13931" spans="760:785" x14ac:dyDescent="0.25">
      <c r="ACF13931" s="60"/>
      <c r="ACG13931" s="60"/>
      <c r="ACH13931" s="60"/>
      <c r="ACI13931" s="60"/>
      <c r="ACJ13931" s="60"/>
      <c r="ACK13931" s="60"/>
      <c r="ACL13931" s="60"/>
      <c r="ACM13931" s="60"/>
      <c r="ACN13931" s="60"/>
      <c r="ACO13931" s="60"/>
      <c r="ACP13931" s="60"/>
      <c r="ACQ13931" s="60"/>
      <c r="ACR13931" s="60"/>
      <c r="ACS13931" s="60"/>
      <c r="ACT13931" s="60"/>
      <c r="ACU13931" s="60"/>
      <c r="ACV13931" s="60"/>
      <c r="ACW13931" s="60"/>
      <c r="ACX13931" s="60"/>
      <c r="ACY13931" s="60">
        <v>0.83997875535777899</v>
      </c>
      <c r="ACZ13931" s="60"/>
      <c r="ADA13931" s="60"/>
      <c r="ADB13931" s="60"/>
      <c r="ADC13931" s="60"/>
      <c r="ADD13931" s="60"/>
      <c r="ADE13931" s="60"/>
    </row>
    <row r="13932" spans="760:785" x14ac:dyDescent="0.25">
      <c r="ACF13932" s="60"/>
      <c r="ACG13932" s="60"/>
      <c r="ACH13932" s="60"/>
      <c r="ACI13932" s="60"/>
      <c r="ACJ13932" s="60"/>
      <c r="ACK13932" s="60"/>
      <c r="ACL13932" s="60"/>
      <c r="ACM13932" s="60"/>
      <c r="ACN13932" s="60"/>
      <c r="ACO13932" s="60"/>
      <c r="ACP13932" s="60"/>
      <c r="ACQ13932" s="60"/>
      <c r="ACR13932" s="60"/>
      <c r="ACS13932" s="60"/>
      <c r="ACT13932" s="60"/>
      <c r="ACU13932" s="60"/>
      <c r="ACV13932" s="60"/>
      <c r="ACW13932" s="60"/>
      <c r="ACX13932" s="60"/>
      <c r="ACY13932" s="60">
        <v>0.839951753178107</v>
      </c>
      <c r="ACZ13932" s="60"/>
      <c r="ADA13932" s="60"/>
      <c r="ADB13932" s="60"/>
      <c r="ADC13932" s="60"/>
      <c r="ADD13932" s="60"/>
      <c r="ADE13932" s="60"/>
    </row>
    <row r="13933" spans="760:785" x14ac:dyDescent="0.25">
      <c r="ACF13933" s="60"/>
      <c r="ACG13933" s="60"/>
      <c r="ACH13933" s="60"/>
      <c r="ACI13933" s="60"/>
      <c r="ACJ13933" s="60"/>
      <c r="ACK13933" s="60"/>
      <c r="ACL13933" s="60"/>
      <c r="ACM13933" s="60"/>
      <c r="ACN13933" s="60"/>
      <c r="ACO13933" s="60"/>
      <c r="ACP13933" s="60"/>
      <c r="ACQ13933" s="60"/>
      <c r="ACR13933" s="60"/>
      <c r="ACS13933" s="60"/>
      <c r="ACT13933" s="60"/>
      <c r="ACU13933" s="60"/>
      <c r="ACV13933" s="60"/>
      <c r="ACW13933" s="60"/>
      <c r="ACX13933" s="60"/>
      <c r="ACY13933" s="60">
        <v>0.839911814142279</v>
      </c>
      <c r="ACZ13933" s="60"/>
      <c r="ADA13933" s="60"/>
      <c r="ADB13933" s="60"/>
      <c r="ADC13933" s="60"/>
      <c r="ADD13933" s="60"/>
      <c r="ADE13933" s="60"/>
    </row>
    <row r="13934" spans="760:785" x14ac:dyDescent="0.25">
      <c r="ACF13934" s="60"/>
      <c r="ACG13934" s="60"/>
      <c r="ACH13934" s="60"/>
      <c r="ACI13934" s="60"/>
      <c r="ACJ13934" s="60"/>
      <c r="ACK13934" s="60"/>
      <c r="ACL13934" s="60"/>
      <c r="ACM13934" s="60"/>
      <c r="ACN13934" s="60"/>
      <c r="ACO13934" s="60"/>
      <c r="ACP13934" s="60"/>
      <c r="ACQ13934" s="60"/>
      <c r="ACR13934" s="60"/>
      <c r="ACS13934" s="60"/>
      <c r="ACT13934" s="60"/>
      <c r="ACU13934" s="60"/>
      <c r="ACV13934" s="60"/>
      <c r="ACW13934" s="60"/>
      <c r="ACX13934" s="60"/>
      <c r="ACY13934" s="60">
        <v>0.83990717100721102</v>
      </c>
      <c r="ACZ13934" s="60"/>
      <c r="ADA13934" s="60"/>
      <c r="ADB13934" s="60"/>
      <c r="ADC13934" s="60"/>
      <c r="ADD13934" s="60"/>
      <c r="ADE13934" s="60"/>
    </row>
    <row r="13935" spans="760:785" x14ac:dyDescent="0.25">
      <c r="ACF13935" s="60"/>
      <c r="ACG13935" s="60"/>
      <c r="ACH13935" s="60"/>
      <c r="ACI13935" s="60"/>
      <c r="ACJ13935" s="60"/>
      <c r="ACK13935" s="60"/>
      <c r="ACL13935" s="60"/>
      <c r="ACM13935" s="60"/>
      <c r="ACN13935" s="60"/>
      <c r="ACO13935" s="60"/>
      <c r="ACP13935" s="60"/>
      <c r="ACQ13935" s="60"/>
      <c r="ACR13935" s="60"/>
      <c r="ACS13935" s="60"/>
      <c r="ACT13935" s="60"/>
      <c r="ACU13935" s="60"/>
      <c r="ACV13935" s="60"/>
      <c r="ACW13935" s="60"/>
      <c r="ACX13935" s="60"/>
      <c r="ACY13935" s="60">
        <v>0.83988593392022404</v>
      </c>
      <c r="ACZ13935" s="60"/>
      <c r="ADA13935" s="60"/>
      <c r="ADB13935" s="60"/>
      <c r="ADC13935" s="60"/>
      <c r="ADD13935" s="60"/>
      <c r="ADE13935" s="60"/>
    </row>
    <row r="13936" spans="760:785" x14ac:dyDescent="0.25">
      <c r="ACF13936" s="60"/>
      <c r="ACG13936" s="60"/>
      <c r="ACH13936" s="60"/>
      <c r="ACI13936" s="60"/>
      <c r="ACJ13936" s="60"/>
      <c r="ACK13936" s="60"/>
      <c r="ACL13936" s="60"/>
      <c r="ACM13936" s="60"/>
      <c r="ACN13936" s="60"/>
      <c r="ACO13936" s="60"/>
      <c r="ACP13936" s="60"/>
      <c r="ACQ13936" s="60"/>
      <c r="ACR13936" s="60"/>
      <c r="ACS13936" s="60"/>
      <c r="ACT13936" s="60"/>
      <c r="ACU13936" s="60"/>
      <c r="ACV13936" s="60"/>
      <c r="ACW13936" s="60"/>
      <c r="ACX13936" s="60"/>
      <c r="ACY13936" s="60">
        <v>0.83987241209212005</v>
      </c>
      <c r="ACZ13936" s="60"/>
      <c r="ADA13936" s="60"/>
      <c r="ADB13936" s="60"/>
      <c r="ADC13936" s="60"/>
      <c r="ADD13936" s="60"/>
      <c r="ADE13936" s="60"/>
    </row>
    <row r="13937" spans="760:785" x14ac:dyDescent="0.25">
      <c r="ACF13937" s="60"/>
      <c r="ACG13937" s="60"/>
      <c r="ACH13937" s="60"/>
      <c r="ACI13937" s="60"/>
      <c r="ACJ13937" s="60"/>
      <c r="ACK13937" s="60"/>
      <c r="ACL13937" s="60"/>
      <c r="ACM13937" s="60"/>
      <c r="ACN13937" s="60"/>
      <c r="ACO13937" s="60"/>
      <c r="ACP13937" s="60"/>
      <c r="ACQ13937" s="60"/>
      <c r="ACR13937" s="60"/>
      <c r="ACS13937" s="60"/>
      <c r="ACT13937" s="60"/>
      <c r="ACU13937" s="60"/>
      <c r="ACV13937" s="60"/>
      <c r="ACW13937" s="60"/>
      <c r="ACX13937" s="60"/>
      <c r="ACY13937" s="60">
        <v>0.83978812823404203</v>
      </c>
      <c r="ACZ13937" s="60"/>
      <c r="ADA13937" s="60"/>
      <c r="ADB13937" s="60"/>
      <c r="ADC13937" s="60"/>
      <c r="ADD13937" s="60"/>
      <c r="ADE13937" s="60"/>
    </row>
    <row r="13938" spans="760:785" x14ac:dyDescent="0.25">
      <c r="ACF13938" s="60"/>
      <c r="ACG13938" s="60"/>
      <c r="ACH13938" s="60"/>
      <c r="ACI13938" s="60"/>
      <c r="ACJ13938" s="60"/>
      <c r="ACK13938" s="60"/>
      <c r="ACL13938" s="60"/>
      <c r="ACM13938" s="60"/>
      <c r="ACN13938" s="60"/>
      <c r="ACO13938" s="60"/>
      <c r="ACP13938" s="60"/>
      <c r="ACQ13938" s="60"/>
      <c r="ACR13938" s="60"/>
      <c r="ACS13938" s="60"/>
      <c r="ACT13938" s="60"/>
      <c r="ACU13938" s="60"/>
      <c r="ACV13938" s="60"/>
      <c r="ACW13938" s="60"/>
      <c r="ACX13938" s="60"/>
      <c r="ACY13938" s="60">
        <v>0.83978221100839401</v>
      </c>
      <c r="ACZ13938" s="60"/>
      <c r="ADA13938" s="60"/>
      <c r="ADB13938" s="60"/>
      <c r="ADC13938" s="60"/>
      <c r="ADD13938" s="60"/>
      <c r="ADE13938" s="60"/>
    </row>
    <row r="13939" spans="760:785" x14ac:dyDescent="0.25">
      <c r="ACF13939" s="60"/>
      <c r="ACG13939" s="60"/>
      <c r="ACH13939" s="60"/>
      <c r="ACI13939" s="60"/>
      <c r="ACJ13939" s="60"/>
      <c r="ACK13939" s="60"/>
      <c r="ACL13939" s="60"/>
      <c r="ACM13939" s="60"/>
      <c r="ACN13939" s="60"/>
      <c r="ACO13939" s="60"/>
      <c r="ACP13939" s="60"/>
      <c r="ACQ13939" s="60"/>
      <c r="ACR13939" s="60"/>
      <c r="ACS13939" s="60"/>
      <c r="ACT13939" s="60"/>
      <c r="ACU13939" s="60"/>
      <c r="ACV13939" s="60"/>
      <c r="ACW13939" s="60"/>
      <c r="ACX13939" s="60"/>
      <c r="ACY13939" s="60">
        <v>0.83972559084361498</v>
      </c>
      <c r="ACZ13939" s="60"/>
      <c r="ADA13939" s="60"/>
      <c r="ADB13939" s="60"/>
      <c r="ADC13939" s="60"/>
      <c r="ADD13939" s="60"/>
      <c r="ADE13939" s="60"/>
    </row>
    <row r="13940" spans="760:785" x14ac:dyDescent="0.25">
      <c r="ACF13940" s="60"/>
      <c r="ACG13940" s="60"/>
      <c r="ACH13940" s="60"/>
      <c r="ACI13940" s="60"/>
      <c r="ACJ13940" s="60"/>
      <c r="ACK13940" s="60"/>
      <c r="ACL13940" s="60"/>
      <c r="ACM13940" s="60"/>
      <c r="ACN13940" s="60"/>
      <c r="ACO13940" s="60"/>
      <c r="ACP13940" s="60"/>
      <c r="ACQ13940" s="60"/>
      <c r="ACR13940" s="60"/>
      <c r="ACS13940" s="60"/>
      <c r="ACT13940" s="60"/>
      <c r="ACU13940" s="60"/>
      <c r="ACV13940" s="60"/>
      <c r="ACW13940" s="60"/>
      <c r="ACX13940" s="60"/>
      <c r="ACY13940" s="60">
        <v>0.83969517642163305</v>
      </c>
      <c r="ACZ13940" s="60"/>
      <c r="ADA13940" s="60"/>
      <c r="ADB13940" s="60"/>
      <c r="ADC13940" s="60"/>
      <c r="ADD13940" s="60"/>
      <c r="ADE13940" s="60"/>
    </row>
    <row r="13941" spans="760:785" x14ac:dyDescent="0.25">
      <c r="ACF13941" s="60"/>
      <c r="ACG13941" s="60"/>
      <c r="ACH13941" s="60"/>
      <c r="ACI13941" s="60"/>
      <c r="ACJ13941" s="60"/>
      <c r="ACK13941" s="60"/>
      <c r="ACL13941" s="60"/>
      <c r="ACM13941" s="60"/>
      <c r="ACN13941" s="60"/>
      <c r="ACO13941" s="60"/>
      <c r="ACP13941" s="60"/>
      <c r="ACQ13941" s="60"/>
      <c r="ACR13941" s="60"/>
      <c r="ACS13941" s="60"/>
      <c r="ACT13941" s="60"/>
      <c r="ACU13941" s="60"/>
      <c r="ACV13941" s="60"/>
      <c r="ACW13941" s="60"/>
      <c r="ACX13941" s="60"/>
      <c r="ACY13941" s="60">
        <v>0.83965895913984601</v>
      </c>
      <c r="ACZ13941" s="60"/>
      <c r="ADA13941" s="60"/>
      <c r="ADB13941" s="60"/>
      <c r="ADC13941" s="60"/>
      <c r="ADD13941" s="60"/>
      <c r="ADE13941" s="60"/>
    </row>
    <row r="13942" spans="760:785" x14ac:dyDescent="0.25">
      <c r="ACF13942" s="60"/>
      <c r="ACG13942" s="60"/>
      <c r="ACH13942" s="60"/>
      <c r="ACI13942" s="60"/>
      <c r="ACJ13942" s="60"/>
      <c r="ACK13942" s="60"/>
      <c r="ACL13942" s="60"/>
      <c r="ACM13942" s="60"/>
      <c r="ACN13942" s="60"/>
      <c r="ACO13942" s="60"/>
      <c r="ACP13942" s="60"/>
      <c r="ACQ13942" s="60"/>
      <c r="ACR13942" s="60"/>
      <c r="ACS13942" s="60"/>
      <c r="ACT13942" s="60"/>
      <c r="ACU13942" s="60"/>
      <c r="ACV13942" s="60"/>
      <c r="ACW13942" s="60"/>
      <c r="ACX13942" s="60"/>
      <c r="ACY13942" s="60">
        <v>0.83965404001055499</v>
      </c>
      <c r="ACZ13942" s="60"/>
      <c r="ADA13942" s="60"/>
      <c r="ADB13942" s="60"/>
      <c r="ADC13942" s="60"/>
      <c r="ADD13942" s="60"/>
      <c r="ADE13942" s="60"/>
    </row>
    <row r="13943" spans="760:785" x14ac:dyDescent="0.25">
      <c r="ACF13943" s="60"/>
      <c r="ACG13943" s="60"/>
      <c r="ACH13943" s="60"/>
      <c r="ACI13943" s="60"/>
      <c r="ACJ13943" s="60"/>
      <c r="ACK13943" s="60"/>
      <c r="ACL13943" s="60"/>
      <c r="ACM13943" s="60"/>
      <c r="ACN13943" s="60"/>
      <c r="ACO13943" s="60"/>
      <c r="ACP13943" s="60"/>
      <c r="ACQ13943" s="60"/>
      <c r="ACR13943" s="60"/>
      <c r="ACS13943" s="60"/>
      <c r="ACT13943" s="60"/>
      <c r="ACU13943" s="60"/>
      <c r="ACV13943" s="60"/>
      <c r="ACW13943" s="60"/>
      <c r="ACX13943" s="60"/>
      <c r="ACY13943" s="60">
        <v>0.83962582512444595</v>
      </c>
      <c r="ACZ13943" s="60"/>
      <c r="ADA13943" s="60"/>
      <c r="ADB13943" s="60"/>
      <c r="ADC13943" s="60"/>
      <c r="ADD13943" s="60"/>
      <c r="ADE13943" s="60"/>
    </row>
    <row r="13944" spans="760:785" x14ac:dyDescent="0.25">
      <c r="ACF13944" s="60"/>
      <c r="ACG13944" s="60"/>
      <c r="ACH13944" s="60"/>
      <c r="ACI13944" s="60"/>
      <c r="ACJ13944" s="60"/>
      <c r="ACK13944" s="60"/>
      <c r="ACL13944" s="60"/>
      <c r="ACM13944" s="60"/>
      <c r="ACN13944" s="60"/>
      <c r="ACO13944" s="60"/>
      <c r="ACP13944" s="60"/>
      <c r="ACQ13944" s="60"/>
      <c r="ACR13944" s="60"/>
      <c r="ACS13944" s="60"/>
      <c r="ACT13944" s="60"/>
      <c r="ACU13944" s="60"/>
      <c r="ACV13944" s="60"/>
      <c r="ACW13944" s="60"/>
      <c r="ACX13944" s="60"/>
      <c r="ACY13944" s="60">
        <v>0.83956799083522105</v>
      </c>
      <c r="ACZ13944" s="60"/>
      <c r="ADA13944" s="60"/>
      <c r="ADB13944" s="60"/>
      <c r="ADC13944" s="60"/>
      <c r="ADD13944" s="60"/>
      <c r="ADE13944" s="60"/>
    </row>
    <row r="13945" spans="760:785" x14ac:dyDescent="0.25">
      <c r="ACF13945" s="60"/>
      <c r="ACG13945" s="60"/>
      <c r="ACH13945" s="60"/>
      <c r="ACI13945" s="60"/>
      <c r="ACJ13945" s="60"/>
      <c r="ACK13945" s="60"/>
      <c r="ACL13945" s="60"/>
      <c r="ACM13945" s="60"/>
      <c r="ACN13945" s="60"/>
      <c r="ACO13945" s="60"/>
      <c r="ACP13945" s="60"/>
      <c r="ACQ13945" s="60"/>
      <c r="ACR13945" s="60"/>
      <c r="ACS13945" s="60"/>
      <c r="ACT13945" s="60"/>
      <c r="ACU13945" s="60"/>
      <c r="ACV13945" s="60"/>
      <c r="ACW13945" s="60"/>
      <c r="ACX13945" s="60"/>
      <c r="ACY13945" s="60">
        <v>0.83955703818541905</v>
      </c>
      <c r="ACZ13945" s="60"/>
      <c r="ADA13945" s="60"/>
      <c r="ADB13945" s="60"/>
      <c r="ADC13945" s="60"/>
      <c r="ADD13945" s="60"/>
      <c r="ADE13945" s="60"/>
    </row>
    <row r="13946" spans="760:785" x14ac:dyDescent="0.25">
      <c r="ACF13946" s="60"/>
      <c r="ACG13946" s="60"/>
      <c r="ACH13946" s="60"/>
      <c r="ACI13946" s="60"/>
      <c r="ACJ13946" s="60"/>
      <c r="ACK13946" s="60"/>
      <c r="ACL13946" s="60"/>
      <c r="ACM13946" s="60"/>
      <c r="ACN13946" s="60"/>
      <c r="ACO13946" s="60"/>
      <c r="ACP13946" s="60"/>
      <c r="ACQ13946" s="60"/>
      <c r="ACR13946" s="60"/>
      <c r="ACS13946" s="60"/>
      <c r="ACT13946" s="60"/>
      <c r="ACU13946" s="60"/>
      <c r="ACV13946" s="60"/>
      <c r="ACW13946" s="60"/>
      <c r="ACX13946" s="60"/>
      <c r="ACY13946" s="60">
        <v>0.83955028665798803</v>
      </c>
      <c r="ACZ13946" s="60"/>
      <c r="ADA13946" s="60"/>
      <c r="ADB13946" s="60"/>
      <c r="ADC13946" s="60"/>
      <c r="ADD13946" s="60"/>
      <c r="ADE13946" s="60"/>
    </row>
    <row r="13947" spans="760:785" x14ac:dyDescent="0.25">
      <c r="ACF13947" s="60"/>
      <c r="ACG13947" s="60"/>
      <c r="ACH13947" s="60"/>
      <c r="ACI13947" s="60"/>
      <c r="ACJ13947" s="60"/>
      <c r="ACK13947" s="60"/>
      <c r="ACL13947" s="60"/>
      <c r="ACM13947" s="60"/>
      <c r="ACN13947" s="60"/>
      <c r="ACO13947" s="60"/>
      <c r="ACP13947" s="60"/>
      <c r="ACQ13947" s="60"/>
      <c r="ACR13947" s="60"/>
      <c r="ACS13947" s="60"/>
      <c r="ACT13947" s="60"/>
      <c r="ACU13947" s="60"/>
      <c r="ACV13947" s="60"/>
      <c r="ACW13947" s="60"/>
      <c r="ACX13947" s="60"/>
      <c r="ACY13947" s="60">
        <v>0.83941400673109001</v>
      </c>
      <c r="ACZ13947" s="60"/>
      <c r="ADA13947" s="60"/>
      <c r="ADB13947" s="60"/>
      <c r="ADC13947" s="60"/>
      <c r="ADD13947" s="60"/>
      <c r="ADE13947" s="60"/>
    </row>
    <row r="13948" spans="760:785" x14ac:dyDescent="0.25">
      <c r="ACF13948" s="60"/>
      <c r="ACG13948" s="60"/>
      <c r="ACH13948" s="60"/>
      <c r="ACI13948" s="60"/>
      <c r="ACJ13948" s="60"/>
      <c r="ACK13948" s="60"/>
      <c r="ACL13948" s="60"/>
      <c r="ACM13948" s="60"/>
      <c r="ACN13948" s="60"/>
      <c r="ACO13948" s="60"/>
      <c r="ACP13948" s="60"/>
      <c r="ACQ13948" s="60"/>
      <c r="ACR13948" s="60"/>
      <c r="ACS13948" s="60"/>
      <c r="ACT13948" s="60"/>
      <c r="ACU13948" s="60"/>
      <c r="ACV13948" s="60"/>
      <c r="ACW13948" s="60"/>
      <c r="ACX13948" s="60"/>
      <c r="ACY13948" s="60">
        <v>0.83939109748445195</v>
      </c>
      <c r="ACZ13948" s="60"/>
      <c r="ADA13948" s="60"/>
      <c r="ADB13948" s="60"/>
      <c r="ADC13948" s="60"/>
      <c r="ADD13948" s="60"/>
      <c r="ADE13948" s="60"/>
    </row>
    <row r="13949" spans="760:785" x14ac:dyDescent="0.25">
      <c r="ACF13949" s="60"/>
      <c r="ACG13949" s="60"/>
      <c r="ACH13949" s="60"/>
      <c r="ACI13949" s="60"/>
      <c r="ACJ13949" s="60"/>
      <c r="ACK13949" s="60"/>
      <c r="ACL13949" s="60"/>
      <c r="ACM13949" s="60"/>
      <c r="ACN13949" s="60"/>
      <c r="ACO13949" s="60"/>
      <c r="ACP13949" s="60"/>
      <c r="ACQ13949" s="60"/>
      <c r="ACR13949" s="60"/>
      <c r="ACS13949" s="60"/>
      <c r="ACT13949" s="60"/>
      <c r="ACU13949" s="60"/>
      <c r="ACV13949" s="60"/>
      <c r="ACW13949" s="60"/>
      <c r="ACX13949" s="60"/>
      <c r="ACY13949" s="60">
        <v>0.83927036094714602</v>
      </c>
      <c r="ACZ13949" s="60"/>
      <c r="ADA13949" s="60"/>
      <c r="ADB13949" s="60"/>
      <c r="ADC13949" s="60"/>
      <c r="ADD13949" s="60"/>
      <c r="ADE13949" s="60"/>
    </row>
    <row r="13950" spans="760:785" x14ac:dyDescent="0.25">
      <c r="ACF13950" s="60"/>
      <c r="ACG13950" s="60"/>
      <c r="ACH13950" s="60"/>
      <c r="ACI13950" s="60"/>
      <c r="ACJ13950" s="60"/>
      <c r="ACK13950" s="60"/>
      <c r="ACL13950" s="60"/>
      <c r="ACM13950" s="60"/>
      <c r="ACN13950" s="60"/>
      <c r="ACO13950" s="60"/>
      <c r="ACP13950" s="60"/>
      <c r="ACQ13950" s="60"/>
      <c r="ACR13950" s="60"/>
      <c r="ACS13950" s="60"/>
      <c r="ACT13950" s="60"/>
      <c r="ACU13950" s="60"/>
      <c r="ACV13950" s="60"/>
      <c r="ACW13950" s="60"/>
      <c r="ACX13950" s="60"/>
      <c r="ACY13950" s="60">
        <v>0.839257174383782</v>
      </c>
      <c r="ACZ13950" s="60"/>
      <c r="ADA13950" s="60"/>
      <c r="ADB13950" s="60"/>
      <c r="ADC13950" s="60"/>
      <c r="ADD13950" s="60"/>
      <c r="ADE13950" s="60"/>
    </row>
    <row r="13951" spans="760:785" x14ac:dyDescent="0.25">
      <c r="ACF13951" s="60"/>
      <c r="ACG13951" s="60"/>
      <c r="ACH13951" s="60"/>
      <c r="ACI13951" s="60"/>
      <c r="ACJ13951" s="60"/>
      <c r="ACK13951" s="60"/>
      <c r="ACL13951" s="60"/>
      <c r="ACM13951" s="60"/>
      <c r="ACN13951" s="60"/>
      <c r="ACO13951" s="60"/>
      <c r="ACP13951" s="60"/>
      <c r="ACQ13951" s="60"/>
      <c r="ACR13951" s="60"/>
      <c r="ACS13951" s="60"/>
      <c r="ACT13951" s="60"/>
      <c r="ACU13951" s="60"/>
      <c r="ACV13951" s="60"/>
      <c r="ACW13951" s="60"/>
      <c r="ACX13951" s="60"/>
      <c r="ACY13951" s="60">
        <v>0.839240283914651</v>
      </c>
      <c r="ACZ13951" s="60"/>
      <c r="ADA13951" s="60"/>
      <c r="ADB13951" s="60"/>
      <c r="ADC13951" s="60"/>
      <c r="ADD13951" s="60"/>
      <c r="ADE13951" s="60"/>
    </row>
    <row r="13952" spans="760:785" x14ac:dyDescent="0.25">
      <c r="ACF13952" s="60"/>
      <c r="ACG13952" s="60"/>
      <c r="ACH13952" s="60"/>
      <c r="ACI13952" s="60"/>
      <c r="ACJ13952" s="60"/>
      <c r="ACK13952" s="60"/>
      <c r="ACL13952" s="60"/>
      <c r="ACM13952" s="60"/>
      <c r="ACN13952" s="60"/>
      <c r="ACO13952" s="60"/>
      <c r="ACP13952" s="60"/>
      <c r="ACQ13952" s="60"/>
      <c r="ACR13952" s="60"/>
      <c r="ACS13952" s="60"/>
      <c r="ACT13952" s="60"/>
      <c r="ACU13952" s="60"/>
      <c r="ACV13952" s="60"/>
      <c r="ACW13952" s="60"/>
      <c r="ACX13952" s="60"/>
      <c r="ACY13952" s="60">
        <v>0.83917651188787701</v>
      </c>
      <c r="ACZ13952" s="60"/>
      <c r="ADA13952" s="60"/>
      <c r="ADB13952" s="60"/>
      <c r="ADC13952" s="60"/>
      <c r="ADD13952" s="60"/>
      <c r="ADE13952" s="60"/>
    </row>
    <row r="13953" spans="760:785" x14ac:dyDescent="0.25">
      <c r="ACF13953" s="60"/>
      <c r="ACG13953" s="60"/>
      <c r="ACH13953" s="60"/>
      <c r="ACI13953" s="60"/>
      <c r="ACJ13953" s="60"/>
      <c r="ACK13953" s="60"/>
      <c r="ACL13953" s="60"/>
      <c r="ACM13953" s="60"/>
      <c r="ACN13953" s="60"/>
      <c r="ACO13953" s="60"/>
      <c r="ACP13953" s="60"/>
      <c r="ACQ13953" s="60"/>
      <c r="ACR13953" s="60"/>
      <c r="ACS13953" s="60"/>
      <c r="ACT13953" s="60"/>
      <c r="ACU13953" s="60"/>
      <c r="ACV13953" s="60"/>
      <c r="ACW13953" s="60"/>
      <c r="ACX13953" s="60"/>
      <c r="ACY13953" s="60">
        <v>0.83911076521727102</v>
      </c>
      <c r="ACZ13953" s="60"/>
      <c r="ADA13953" s="60"/>
      <c r="ADB13953" s="60"/>
      <c r="ADC13953" s="60"/>
      <c r="ADD13953" s="60"/>
      <c r="ADE13953" s="60"/>
    </row>
    <row r="13954" spans="760:785" x14ac:dyDescent="0.25">
      <c r="ACF13954" s="60"/>
      <c r="ACG13954" s="60"/>
      <c r="ACH13954" s="60"/>
      <c r="ACI13954" s="60"/>
      <c r="ACJ13954" s="60"/>
      <c r="ACK13954" s="60"/>
      <c r="ACL13954" s="60"/>
      <c r="ACM13954" s="60"/>
      <c r="ACN13954" s="60"/>
      <c r="ACO13954" s="60"/>
      <c r="ACP13954" s="60"/>
      <c r="ACQ13954" s="60"/>
      <c r="ACR13954" s="60"/>
      <c r="ACS13954" s="60"/>
      <c r="ACT13954" s="60"/>
      <c r="ACU13954" s="60"/>
      <c r="ACV13954" s="60"/>
      <c r="ACW13954" s="60"/>
      <c r="ACX13954" s="60"/>
      <c r="ACY13954" s="60">
        <v>0.83902756064067097</v>
      </c>
      <c r="ACZ13954" s="60"/>
      <c r="ADA13954" s="60"/>
      <c r="ADB13954" s="60"/>
      <c r="ADC13954" s="60"/>
      <c r="ADD13954" s="60"/>
      <c r="ADE13954" s="60"/>
    </row>
    <row r="13955" spans="760:785" x14ac:dyDescent="0.25">
      <c r="ACF13955" s="60"/>
      <c r="ACG13955" s="60"/>
      <c r="ACH13955" s="60"/>
      <c r="ACI13955" s="60"/>
      <c r="ACJ13955" s="60"/>
      <c r="ACK13955" s="60"/>
      <c r="ACL13955" s="60"/>
      <c r="ACM13955" s="60"/>
      <c r="ACN13955" s="60"/>
      <c r="ACO13955" s="60"/>
      <c r="ACP13955" s="60"/>
      <c r="ACQ13955" s="60"/>
      <c r="ACR13955" s="60"/>
      <c r="ACS13955" s="60"/>
      <c r="ACT13955" s="60"/>
      <c r="ACU13955" s="60"/>
      <c r="ACV13955" s="60"/>
      <c r="ACW13955" s="60"/>
      <c r="ACX13955" s="60"/>
      <c r="ACY13955" s="60">
        <v>0.83900412758510701</v>
      </c>
      <c r="ACZ13955" s="60"/>
      <c r="ADA13955" s="60"/>
      <c r="ADB13955" s="60"/>
      <c r="ADC13955" s="60"/>
      <c r="ADD13955" s="60"/>
      <c r="ADE13955" s="60"/>
    </row>
    <row r="13956" spans="760:785" x14ac:dyDescent="0.25">
      <c r="ACF13956" s="60"/>
      <c r="ACG13956" s="60"/>
      <c r="ACH13956" s="60"/>
      <c r="ACI13956" s="60"/>
      <c r="ACJ13956" s="60"/>
      <c r="ACK13956" s="60"/>
      <c r="ACL13956" s="60"/>
      <c r="ACM13956" s="60"/>
      <c r="ACN13956" s="60"/>
      <c r="ACO13956" s="60"/>
      <c r="ACP13956" s="60"/>
      <c r="ACQ13956" s="60"/>
      <c r="ACR13956" s="60"/>
      <c r="ACS13956" s="60"/>
      <c r="ACT13956" s="60"/>
      <c r="ACU13956" s="60"/>
      <c r="ACV13956" s="60"/>
      <c r="ACW13956" s="60"/>
      <c r="ACX13956" s="60"/>
      <c r="ACY13956" s="60">
        <v>0.83899477207701101</v>
      </c>
      <c r="ACZ13956" s="60"/>
      <c r="ADA13956" s="60"/>
      <c r="ADB13956" s="60"/>
      <c r="ADC13956" s="60"/>
      <c r="ADD13956" s="60"/>
      <c r="ADE13956" s="60"/>
    </row>
    <row r="13957" spans="760:785" x14ac:dyDescent="0.25">
      <c r="ACF13957" s="60"/>
      <c r="ACG13957" s="60"/>
      <c r="ACH13957" s="60"/>
      <c r="ACI13957" s="60"/>
      <c r="ACJ13957" s="60"/>
      <c r="ACK13957" s="60"/>
      <c r="ACL13957" s="60"/>
      <c r="ACM13957" s="60"/>
      <c r="ACN13957" s="60"/>
      <c r="ACO13957" s="60"/>
      <c r="ACP13957" s="60"/>
      <c r="ACQ13957" s="60"/>
      <c r="ACR13957" s="60"/>
      <c r="ACS13957" s="60"/>
      <c r="ACT13957" s="60"/>
      <c r="ACU13957" s="60"/>
      <c r="ACV13957" s="60"/>
      <c r="ACW13957" s="60"/>
      <c r="ACX13957" s="60"/>
      <c r="ACY13957" s="60">
        <v>0.83899075853365201</v>
      </c>
      <c r="ACZ13957" s="60"/>
      <c r="ADA13957" s="60"/>
      <c r="ADB13957" s="60"/>
      <c r="ADC13957" s="60"/>
      <c r="ADD13957" s="60"/>
      <c r="ADE13957" s="60"/>
    </row>
    <row r="13958" spans="760:785" x14ac:dyDescent="0.25">
      <c r="ACF13958" s="60"/>
      <c r="ACG13958" s="60"/>
      <c r="ACH13958" s="60"/>
      <c r="ACI13958" s="60"/>
      <c r="ACJ13958" s="60"/>
      <c r="ACK13958" s="60"/>
      <c r="ACL13958" s="60"/>
      <c r="ACM13958" s="60"/>
      <c r="ACN13958" s="60"/>
      <c r="ACO13958" s="60"/>
      <c r="ACP13958" s="60"/>
      <c r="ACQ13958" s="60"/>
      <c r="ACR13958" s="60"/>
      <c r="ACS13958" s="60"/>
      <c r="ACT13958" s="60"/>
      <c r="ACU13958" s="60"/>
      <c r="ACV13958" s="60"/>
      <c r="ACW13958" s="60"/>
      <c r="ACX13958" s="60"/>
      <c r="ACY13958" s="60">
        <v>0.83890061725665499</v>
      </c>
      <c r="ACZ13958" s="60"/>
      <c r="ADA13958" s="60"/>
      <c r="ADB13958" s="60"/>
      <c r="ADC13958" s="60"/>
      <c r="ADD13958" s="60"/>
      <c r="ADE13958" s="60"/>
    </row>
    <row r="13959" spans="760:785" x14ac:dyDescent="0.25">
      <c r="ACF13959" s="60"/>
      <c r="ACG13959" s="60"/>
      <c r="ACH13959" s="60"/>
      <c r="ACI13959" s="60"/>
      <c r="ACJ13959" s="60"/>
      <c r="ACK13959" s="60"/>
      <c r="ACL13959" s="60"/>
      <c r="ACM13959" s="60"/>
      <c r="ACN13959" s="60"/>
      <c r="ACO13959" s="60"/>
      <c r="ACP13959" s="60"/>
      <c r="ACQ13959" s="60"/>
      <c r="ACR13959" s="60"/>
      <c r="ACS13959" s="60"/>
      <c r="ACT13959" s="60"/>
      <c r="ACU13959" s="60"/>
      <c r="ACV13959" s="60"/>
      <c r="ACW13959" s="60"/>
      <c r="ACX13959" s="60"/>
      <c r="ACY13959" s="60">
        <v>0.83889262704430001</v>
      </c>
      <c r="ACZ13959" s="60"/>
      <c r="ADA13959" s="60"/>
      <c r="ADB13959" s="60"/>
      <c r="ADC13959" s="60"/>
      <c r="ADD13959" s="60"/>
      <c r="ADE13959" s="60"/>
    </row>
    <row r="13960" spans="760:785" x14ac:dyDescent="0.25">
      <c r="ACF13960" s="60"/>
      <c r="ACG13960" s="60"/>
      <c r="ACH13960" s="60"/>
      <c r="ACI13960" s="60"/>
      <c r="ACJ13960" s="60"/>
      <c r="ACK13960" s="60"/>
      <c r="ACL13960" s="60"/>
      <c r="ACM13960" s="60"/>
      <c r="ACN13960" s="60"/>
      <c r="ACO13960" s="60"/>
      <c r="ACP13960" s="60"/>
      <c r="ACQ13960" s="60"/>
      <c r="ACR13960" s="60"/>
      <c r="ACS13960" s="60"/>
      <c r="ACT13960" s="60"/>
      <c r="ACU13960" s="60"/>
      <c r="ACV13960" s="60"/>
      <c r="ACW13960" s="60"/>
      <c r="ACX13960" s="60"/>
      <c r="ACY13960" s="60">
        <v>0.83884891054193</v>
      </c>
      <c r="ACZ13960" s="60"/>
      <c r="ADA13960" s="60"/>
      <c r="ADB13960" s="60"/>
      <c r="ADC13960" s="60"/>
      <c r="ADD13960" s="60"/>
      <c r="ADE13960" s="60"/>
    </row>
    <row r="13961" spans="760:785" x14ac:dyDescent="0.25">
      <c r="ACF13961" s="60"/>
      <c r="ACG13961" s="60"/>
      <c r="ACH13961" s="60"/>
      <c r="ACI13961" s="60"/>
      <c r="ACJ13961" s="60"/>
      <c r="ACK13961" s="60"/>
      <c r="ACL13961" s="60"/>
      <c r="ACM13961" s="60"/>
      <c r="ACN13961" s="60"/>
      <c r="ACO13961" s="60"/>
      <c r="ACP13961" s="60"/>
      <c r="ACQ13961" s="60"/>
      <c r="ACR13961" s="60"/>
      <c r="ACS13961" s="60"/>
      <c r="ACT13961" s="60"/>
      <c r="ACU13961" s="60"/>
      <c r="ACV13961" s="60"/>
      <c r="ACW13961" s="60"/>
      <c r="ACX13961" s="60"/>
      <c r="ACY13961" s="60">
        <v>0.83883900614256601</v>
      </c>
      <c r="ACZ13961" s="60"/>
      <c r="ADA13961" s="60"/>
      <c r="ADB13961" s="60"/>
      <c r="ADC13961" s="60"/>
      <c r="ADD13961" s="60"/>
      <c r="ADE13961" s="60"/>
    </row>
    <row r="13962" spans="760:785" x14ac:dyDescent="0.25">
      <c r="ACF13962" s="60"/>
      <c r="ACG13962" s="60"/>
      <c r="ACH13962" s="60"/>
      <c r="ACI13962" s="60"/>
      <c r="ACJ13962" s="60"/>
      <c r="ACK13962" s="60"/>
      <c r="ACL13962" s="60"/>
      <c r="ACM13962" s="60"/>
      <c r="ACN13962" s="60"/>
      <c r="ACO13962" s="60"/>
      <c r="ACP13962" s="60"/>
      <c r="ACQ13962" s="60"/>
      <c r="ACR13962" s="60"/>
      <c r="ACS13962" s="60"/>
      <c r="ACT13962" s="60"/>
      <c r="ACU13962" s="60"/>
      <c r="ACV13962" s="60"/>
      <c r="ACW13962" s="60"/>
      <c r="ACX13962" s="60"/>
      <c r="ACY13962" s="60">
        <v>0.83883069552647604</v>
      </c>
      <c r="ACZ13962" s="60"/>
      <c r="ADA13962" s="60"/>
      <c r="ADB13962" s="60"/>
      <c r="ADC13962" s="60"/>
      <c r="ADD13962" s="60"/>
      <c r="ADE13962" s="60"/>
    </row>
    <row r="13963" spans="760:785" x14ac:dyDescent="0.25">
      <c r="ACF13963" s="60"/>
      <c r="ACG13963" s="60"/>
      <c r="ACH13963" s="60"/>
      <c r="ACI13963" s="60"/>
      <c r="ACJ13963" s="60"/>
      <c r="ACK13963" s="60"/>
      <c r="ACL13963" s="60"/>
      <c r="ACM13963" s="60"/>
      <c r="ACN13963" s="60"/>
      <c r="ACO13963" s="60"/>
      <c r="ACP13963" s="60"/>
      <c r="ACQ13963" s="60"/>
      <c r="ACR13963" s="60"/>
      <c r="ACS13963" s="60"/>
      <c r="ACT13963" s="60"/>
      <c r="ACU13963" s="60"/>
      <c r="ACV13963" s="60"/>
      <c r="ACW13963" s="60"/>
      <c r="ACX13963" s="60"/>
      <c r="ACY13963" s="60">
        <v>0.83875948473832895</v>
      </c>
      <c r="ACZ13963" s="60"/>
      <c r="ADA13963" s="60"/>
      <c r="ADB13963" s="60"/>
      <c r="ADC13963" s="60"/>
      <c r="ADD13963" s="60"/>
      <c r="ADE13963" s="60"/>
    </row>
    <row r="13964" spans="760:785" x14ac:dyDescent="0.25">
      <c r="ACF13964" s="60"/>
      <c r="ACG13964" s="60"/>
      <c r="ACH13964" s="60"/>
      <c r="ACI13964" s="60"/>
      <c r="ACJ13964" s="60"/>
      <c r="ACK13964" s="60"/>
      <c r="ACL13964" s="60"/>
      <c r="ACM13964" s="60"/>
      <c r="ACN13964" s="60"/>
      <c r="ACO13964" s="60"/>
      <c r="ACP13964" s="60"/>
      <c r="ACQ13964" s="60"/>
      <c r="ACR13964" s="60"/>
      <c r="ACS13964" s="60"/>
      <c r="ACT13964" s="60"/>
      <c r="ACU13964" s="60"/>
      <c r="ACV13964" s="60"/>
      <c r="ACW13964" s="60"/>
      <c r="ACX13964" s="60"/>
      <c r="ACY13964" s="60">
        <v>0.83862462985243602</v>
      </c>
      <c r="ACZ13964" s="60"/>
      <c r="ADA13964" s="60"/>
      <c r="ADB13964" s="60"/>
      <c r="ADC13964" s="60"/>
      <c r="ADD13964" s="60"/>
      <c r="ADE13964" s="60"/>
    </row>
    <row r="13965" spans="760:785" x14ac:dyDescent="0.25">
      <c r="ACF13965" s="60"/>
      <c r="ACG13965" s="60"/>
      <c r="ACH13965" s="60"/>
      <c r="ACI13965" s="60"/>
      <c r="ACJ13965" s="60"/>
      <c r="ACK13965" s="60"/>
      <c r="ACL13965" s="60"/>
      <c r="ACM13965" s="60"/>
      <c r="ACN13965" s="60"/>
      <c r="ACO13965" s="60"/>
      <c r="ACP13965" s="60"/>
      <c r="ACQ13965" s="60"/>
      <c r="ACR13965" s="60"/>
      <c r="ACS13965" s="60"/>
      <c r="ACT13965" s="60"/>
      <c r="ACU13965" s="60"/>
      <c r="ACV13965" s="60"/>
      <c r="ACW13965" s="60"/>
      <c r="ACX13965" s="60"/>
      <c r="ACY13965" s="60">
        <v>0.83851595921247801</v>
      </c>
      <c r="ACZ13965" s="60"/>
      <c r="ADA13965" s="60"/>
      <c r="ADB13965" s="60"/>
      <c r="ADC13965" s="60"/>
      <c r="ADD13965" s="60"/>
      <c r="ADE13965" s="60"/>
    </row>
    <row r="13966" spans="760:785" x14ac:dyDescent="0.25">
      <c r="ACF13966" s="60"/>
      <c r="ACG13966" s="60"/>
      <c r="ACH13966" s="60"/>
      <c r="ACI13966" s="60"/>
      <c r="ACJ13966" s="60"/>
      <c r="ACK13966" s="60"/>
      <c r="ACL13966" s="60"/>
      <c r="ACM13966" s="60"/>
      <c r="ACN13966" s="60"/>
      <c r="ACO13966" s="60"/>
      <c r="ACP13966" s="60"/>
      <c r="ACQ13966" s="60"/>
      <c r="ACR13966" s="60"/>
      <c r="ACS13966" s="60"/>
      <c r="ACT13966" s="60"/>
      <c r="ACU13966" s="60"/>
      <c r="ACV13966" s="60"/>
      <c r="ACW13966" s="60"/>
      <c r="ACX13966" s="60"/>
      <c r="ACY13966" s="60">
        <v>0.83849447777270802</v>
      </c>
      <c r="ACZ13966" s="60"/>
      <c r="ADA13966" s="60"/>
      <c r="ADB13966" s="60"/>
      <c r="ADC13966" s="60"/>
      <c r="ADD13966" s="60"/>
      <c r="ADE13966" s="60"/>
    </row>
    <row r="13967" spans="760:785" x14ac:dyDescent="0.25">
      <c r="ACF13967" s="60"/>
      <c r="ACG13967" s="60"/>
      <c r="ACH13967" s="60"/>
      <c r="ACI13967" s="60"/>
      <c r="ACJ13967" s="60"/>
      <c r="ACK13967" s="60"/>
      <c r="ACL13967" s="60"/>
      <c r="ACM13967" s="60"/>
      <c r="ACN13967" s="60"/>
      <c r="ACO13967" s="60"/>
      <c r="ACP13967" s="60"/>
      <c r="ACQ13967" s="60"/>
      <c r="ACR13967" s="60"/>
      <c r="ACS13967" s="60"/>
      <c r="ACT13967" s="60"/>
      <c r="ACU13967" s="60"/>
      <c r="ACV13967" s="60"/>
      <c r="ACW13967" s="60"/>
      <c r="ACX13967" s="60"/>
      <c r="ACY13967" s="60">
        <v>0.83846171689784599</v>
      </c>
      <c r="ACZ13967" s="60"/>
      <c r="ADA13967" s="60"/>
      <c r="ADB13967" s="60"/>
      <c r="ADC13967" s="60"/>
      <c r="ADD13967" s="60"/>
      <c r="ADE13967" s="60"/>
    </row>
    <row r="13968" spans="760:785" x14ac:dyDescent="0.25">
      <c r="ACF13968" s="60"/>
      <c r="ACG13968" s="60"/>
      <c r="ACH13968" s="60"/>
      <c r="ACI13968" s="60"/>
      <c r="ACJ13968" s="60"/>
      <c r="ACK13968" s="60"/>
      <c r="ACL13968" s="60"/>
      <c r="ACM13968" s="60"/>
      <c r="ACN13968" s="60"/>
      <c r="ACO13968" s="60"/>
      <c r="ACP13968" s="60"/>
      <c r="ACQ13968" s="60"/>
      <c r="ACR13968" s="60"/>
      <c r="ACS13968" s="60"/>
      <c r="ACT13968" s="60"/>
      <c r="ACU13968" s="60"/>
      <c r="ACV13968" s="60"/>
      <c r="ACW13968" s="60"/>
      <c r="ACX13968" s="60"/>
      <c r="ACY13968" s="60">
        <v>0.83841267722246604</v>
      </c>
      <c r="ACZ13968" s="60"/>
      <c r="ADA13968" s="60"/>
      <c r="ADB13968" s="60"/>
      <c r="ADC13968" s="60"/>
      <c r="ADD13968" s="60"/>
      <c r="ADE13968" s="60"/>
    </row>
    <row r="13969" spans="760:785" x14ac:dyDescent="0.25">
      <c r="ACF13969" s="60"/>
      <c r="ACG13969" s="60"/>
      <c r="ACH13969" s="60"/>
      <c r="ACI13969" s="60"/>
      <c r="ACJ13969" s="60"/>
      <c r="ACK13969" s="60"/>
      <c r="ACL13969" s="60"/>
      <c r="ACM13969" s="60"/>
      <c r="ACN13969" s="60"/>
      <c r="ACO13969" s="60"/>
      <c r="ACP13969" s="60"/>
      <c r="ACQ13969" s="60"/>
      <c r="ACR13969" s="60"/>
      <c r="ACS13969" s="60"/>
      <c r="ACT13969" s="60"/>
      <c r="ACU13969" s="60"/>
      <c r="ACV13969" s="60"/>
      <c r="ACW13969" s="60"/>
      <c r="ACX13969" s="60"/>
      <c r="ACY13969" s="60">
        <v>0.83828714445934405</v>
      </c>
      <c r="ACZ13969" s="60"/>
      <c r="ADA13969" s="60"/>
      <c r="ADB13969" s="60"/>
      <c r="ADC13969" s="60"/>
      <c r="ADD13969" s="60"/>
      <c r="ADE13969" s="60"/>
    </row>
    <row r="13970" spans="760:785" x14ac:dyDescent="0.25">
      <c r="ACF13970" s="60"/>
      <c r="ACG13970" s="60"/>
      <c r="ACH13970" s="60"/>
      <c r="ACI13970" s="60"/>
      <c r="ACJ13970" s="60"/>
      <c r="ACK13970" s="60"/>
      <c r="ACL13970" s="60"/>
      <c r="ACM13970" s="60"/>
      <c r="ACN13970" s="60"/>
      <c r="ACO13970" s="60"/>
      <c r="ACP13970" s="60"/>
      <c r="ACQ13970" s="60"/>
      <c r="ACR13970" s="60"/>
      <c r="ACS13970" s="60"/>
      <c r="ACT13970" s="60"/>
      <c r="ACU13970" s="60"/>
      <c r="ACV13970" s="60"/>
      <c r="ACW13970" s="60"/>
      <c r="ACX13970" s="60"/>
      <c r="ACY13970" s="60">
        <v>0.83827767457977598</v>
      </c>
      <c r="ACZ13970" s="60"/>
      <c r="ADA13970" s="60"/>
      <c r="ADB13970" s="60"/>
      <c r="ADC13970" s="60"/>
      <c r="ADD13970" s="60"/>
      <c r="ADE13970" s="60"/>
    </row>
    <row r="13971" spans="760:785" x14ac:dyDescent="0.25">
      <c r="ACF13971" s="60"/>
      <c r="ACG13971" s="60"/>
      <c r="ACH13971" s="60"/>
      <c r="ACI13971" s="60"/>
      <c r="ACJ13971" s="60"/>
      <c r="ACK13971" s="60"/>
      <c r="ACL13971" s="60"/>
      <c r="ACM13971" s="60"/>
      <c r="ACN13971" s="60"/>
      <c r="ACO13971" s="60"/>
      <c r="ACP13971" s="60"/>
      <c r="ACQ13971" s="60"/>
      <c r="ACR13971" s="60"/>
      <c r="ACS13971" s="60"/>
      <c r="ACT13971" s="60"/>
      <c r="ACU13971" s="60"/>
      <c r="ACV13971" s="60"/>
      <c r="ACW13971" s="60"/>
      <c r="ACX13971" s="60"/>
      <c r="ACY13971" s="60">
        <v>0.83819345749362595</v>
      </c>
      <c r="ACZ13971" s="60"/>
      <c r="ADA13971" s="60"/>
      <c r="ADB13971" s="60"/>
      <c r="ADC13971" s="60"/>
      <c r="ADD13971" s="60"/>
      <c r="ADE13971" s="60"/>
    </row>
    <row r="13972" spans="760:785" x14ac:dyDescent="0.25">
      <c r="ACF13972" s="60"/>
      <c r="ACG13972" s="60"/>
      <c r="ACH13972" s="60"/>
      <c r="ACI13972" s="60"/>
      <c r="ACJ13972" s="60"/>
      <c r="ACK13972" s="60"/>
      <c r="ACL13972" s="60"/>
      <c r="ACM13972" s="60"/>
      <c r="ACN13972" s="60"/>
      <c r="ACO13972" s="60"/>
      <c r="ACP13972" s="60"/>
      <c r="ACQ13972" s="60"/>
      <c r="ACR13972" s="60"/>
      <c r="ACS13972" s="60"/>
      <c r="ACT13972" s="60"/>
      <c r="ACU13972" s="60"/>
      <c r="ACV13972" s="60"/>
      <c r="ACW13972" s="60"/>
      <c r="ACX13972" s="60"/>
      <c r="ACY13972" s="60">
        <v>0.83818771163361705</v>
      </c>
      <c r="ACZ13972" s="60"/>
      <c r="ADA13972" s="60"/>
      <c r="ADB13972" s="60"/>
      <c r="ADC13972" s="60"/>
      <c r="ADD13972" s="60"/>
      <c r="ADE13972" s="60"/>
    </row>
    <row r="13973" spans="760:785" x14ac:dyDescent="0.25">
      <c r="ACF13973" s="60"/>
      <c r="ACG13973" s="60"/>
      <c r="ACH13973" s="60"/>
      <c r="ACI13973" s="60"/>
      <c r="ACJ13973" s="60"/>
      <c r="ACK13973" s="60"/>
      <c r="ACL13973" s="60"/>
      <c r="ACM13973" s="60"/>
      <c r="ACN13973" s="60"/>
      <c r="ACO13973" s="60"/>
      <c r="ACP13973" s="60"/>
      <c r="ACQ13973" s="60"/>
      <c r="ACR13973" s="60"/>
      <c r="ACS13973" s="60"/>
      <c r="ACT13973" s="60"/>
      <c r="ACU13973" s="60"/>
      <c r="ACV13973" s="60"/>
      <c r="ACW13973" s="60"/>
      <c r="ACX13973" s="60"/>
      <c r="ACY13973" s="60">
        <v>0.83810989681378001</v>
      </c>
      <c r="ACZ13973" s="60"/>
      <c r="ADA13973" s="60"/>
      <c r="ADB13973" s="60"/>
      <c r="ADC13973" s="60"/>
      <c r="ADD13973" s="60"/>
      <c r="ADE13973" s="60"/>
    </row>
    <row r="13974" spans="760:785" x14ac:dyDescent="0.25">
      <c r="ACF13974" s="60"/>
      <c r="ACG13974" s="60"/>
      <c r="ACH13974" s="60"/>
      <c r="ACI13974" s="60"/>
      <c r="ACJ13974" s="60"/>
      <c r="ACK13974" s="60"/>
      <c r="ACL13974" s="60"/>
      <c r="ACM13974" s="60"/>
      <c r="ACN13974" s="60"/>
      <c r="ACO13974" s="60"/>
      <c r="ACP13974" s="60"/>
      <c r="ACQ13974" s="60"/>
      <c r="ACR13974" s="60"/>
      <c r="ACS13974" s="60"/>
      <c r="ACT13974" s="60"/>
      <c r="ACU13974" s="60"/>
      <c r="ACV13974" s="60"/>
      <c r="ACW13974" s="60"/>
      <c r="ACX13974" s="60"/>
      <c r="ACY13974" s="60">
        <v>0.83808061020706204</v>
      </c>
      <c r="ACZ13974" s="60"/>
      <c r="ADA13974" s="60"/>
      <c r="ADB13974" s="60"/>
      <c r="ADC13974" s="60"/>
      <c r="ADD13974" s="60"/>
      <c r="ADE13974" s="60"/>
    </row>
    <row r="13975" spans="760:785" x14ac:dyDescent="0.25">
      <c r="ACF13975" s="60"/>
      <c r="ACG13975" s="60"/>
      <c r="ACH13975" s="60"/>
      <c r="ACI13975" s="60"/>
      <c r="ACJ13975" s="60"/>
      <c r="ACK13975" s="60"/>
      <c r="ACL13975" s="60"/>
      <c r="ACM13975" s="60"/>
      <c r="ACN13975" s="60"/>
      <c r="ACO13975" s="60"/>
      <c r="ACP13975" s="60"/>
      <c r="ACQ13975" s="60"/>
      <c r="ACR13975" s="60"/>
      <c r="ACS13975" s="60"/>
      <c r="ACT13975" s="60"/>
      <c r="ACU13975" s="60"/>
      <c r="ACV13975" s="60"/>
      <c r="ACW13975" s="60"/>
      <c r="ACX13975" s="60"/>
      <c r="ACY13975" s="60">
        <v>0.83800674361469996</v>
      </c>
      <c r="ACZ13975" s="60"/>
      <c r="ADA13975" s="60"/>
      <c r="ADB13975" s="60"/>
      <c r="ADC13975" s="60"/>
      <c r="ADD13975" s="60"/>
      <c r="ADE13975" s="60"/>
    </row>
    <row r="13976" spans="760:785" x14ac:dyDescent="0.25">
      <c r="ACF13976" s="60"/>
      <c r="ACG13976" s="60"/>
      <c r="ACH13976" s="60"/>
      <c r="ACI13976" s="60"/>
      <c r="ACJ13976" s="60"/>
      <c r="ACK13976" s="60"/>
      <c r="ACL13976" s="60"/>
      <c r="ACM13976" s="60"/>
      <c r="ACN13976" s="60"/>
      <c r="ACO13976" s="60"/>
      <c r="ACP13976" s="60"/>
      <c r="ACQ13976" s="60"/>
      <c r="ACR13976" s="60"/>
      <c r="ACS13976" s="60"/>
      <c r="ACT13976" s="60"/>
      <c r="ACU13976" s="60"/>
      <c r="ACV13976" s="60"/>
      <c r="ACW13976" s="60"/>
      <c r="ACX13976" s="60"/>
      <c r="ACY13976" s="60">
        <v>0.83792446380496799</v>
      </c>
      <c r="ACZ13976" s="60"/>
      <c r="ADA13976" s="60"/>
      <c r="ADB13976" s="60"/>
      <c r="ADC13976" s="60"/>
      <c r="ADD13976" s="60"/>
      <c r="ADE13976" s="60"/>
    </row>
    <row r="13977" spans="760:785" x14ac:dyDescent="0.25">
      <c r="ACF13977" s="60"/>
      <c r="ACG13977" s="60"/>
      <c r="ACH13977" s="60"/>
      <c r="ACI13977" s="60"/>
      <c r="ACJ13977" s="60"/>
      <c r="ACK13977" s="60"/>
      <c r="ACL13977" s="60"/>
      <c r="ACM13977" s="60"/>
      <c r="ACN13977" s="60"/>
      <c r="ACO13977" s="60"/>
      <c r="ACP13977" s="60"/>
      <c r="ACQ13977" s="60"/>
      <c r="ACR13977" s="60"/>
      <c r="ACS13977" s="60"/>
      <c r="ACT13977" s="60"/>
      <c r="ACU13977" s="60"/>
      <c r="ACV13977" s="60"/>
      <c r="ACW13977" s="60"/>
      <c r="ACX13977" s="60"/>
      <c r="ACY13977" s="60">
        <v>0.83786053771857405</v>
      </c>
      <c r="ACZ13977" s="60"/>
      <c r="ADA13977" s="60"/>
      <c r="ADB13977" s="60"/>
      <c r="ADC13977" s="60"/>
      <c r="ADD13977" s="60"/>
      <c r="ADE13977" s="60"/>
    </row>
    <row r="13978" spans="760:785" x14ac:dyDescent="0.25">
      <c r="ACF13978" s="60"/>
      <c r="ACG13978" s="60"/>
      <c r="ACH13978" s="60"/>
      <c r="ACI13978" s="60"/>
      <c r="ACJ13978" s="60"/>
      <c r="ACK13978" s="60"/>
      <c r="ACL13978" s="60"/>
      <c r="ACM13978" s="60"/>
      <c r="ACN13978" s="60"/>
      <c r="ACO13978" s="60"/>
      <c r="ACP13978" s="60"/>
      <c r="ACQ13978" s="60"/>
      <c r="ACR13978" s="60"/>
      <c r="ACS13978" s="60"/>
      <c r="ACT13978" s="60"/>
      <c r="ACU13978" s="60"/>
      <c r="ACV13978" s="60"/>
      <c r="ACW13978" s="60"/>
      <c r="ACX13978" s="60"/>
      <c r="ACY13978" s="60">
        <v>0.83783164535042798</v>
      </c>
      <c r="ACZ13978" s="60"/>
      <c r="ADA13978" s="60"/>
      <c r="ADB13978" s="60"/>
      <c r="ADC13978" s="60"/>
      <c r="ADD13978" s="60"/>
      <c r="ADE13978" s="60"/>
    </row>
    <row r="13979" spans="760:785" x14ac:dyDescent="0.25">
      <c r="ACF13979" s="60"/>
      <c r="ACG13979" s="60"/>
      <c r="ACH13979" s="60"/>
      <c r="ACI13979" s="60"/>
      <c r="ACJ13979" s="60"/>
      <c r="ACK13979" s="60"/>
      <c r="ACL13979" s="60"/>
      <c r="ACM13979" s="60"/>
      <c r="ACN13979" s="60"/>
      <c r="ACO13979" s="60"/>
      <c r="ACP13979" s="60"/>
      <c r="ACQ13979" s="60"/>
      <c r="ACR13979" s="60"/>
      <c r="ACS13979" s="60"/>
      <c r="ACT13979" s="60"/>
      <c r="ACU13979" s="60"/>
      <c r="ACV13979" s="60"/>
      <c r="ACW13979" s="60"/>
      <c r="ACX13979" s="60"/>
      <c r="ACY13979" s="60">
        <v>0.83777321869210597</v>
      </c>
      <c r="ACZ13979" s="60"/>
      <c r="ADA13979" s="60"/>
      <c r="ADB13979" s="60"/>
      <c r="ADC13979" s="60"/>
      <c r="ADD13979" s="60"/>
      <c r="ADE13979" s="60"/>
    </row>
    <row r="13980" spans="760:785" x14ac:dyDescent="0.25">
      <c r="ACF13980" s="60"/>
      <c r="ACG13980" s="60"/>
      <c r="ACH13980" s="60"/>
      <c r="ACI13980" s="60"/>
      <c r="ACJ13980" s="60"/>
      <c r="ACK13980" s="60"/>
      <c r="ACL13980" s="60"/>
      <c r="ACM13980" s="60"/>
      <c r="ACN13980" s="60"/>
      <c r="ACO13980" s="60"/>
      <c r="ACP13980" s="60"/>
      <c r="ACQ13980" s="60"/>
      <c r="ACR13980" s="60"/>
      <c r="ACS13980" s="60"/>
      <c r="ACT13980" s="60"/>
      <c r="ACU13980" s="60"/>
      <c r="ACV13980" s="60"/>
      <c r="ACW13980" s="60"/>
      <c r="ACX13980" s="60"/>
      <c r="ACY13980" s="60">
        <v>0.83776748401152801</v>
      </c>
      <c r="ACZ13980" s="60"/>
      <c r="ADA13980" s="60"/>
      <c r="ADB13980" s="60"/>
      <c r="ADC13980" s="60"/>
      <c r="ADD13980" s="60"/>
      <c r="ADE13980" s="60"/>
    </row>
    <row r="13981" spans="760:785" x14ac:dyDescent="0.25">
      <c r="ACF13981" s="60"/>
      <c r="ACG13981" s="60"/>
      <c r="ACH13981" s="60"/>
      <c r="ACI13981" s="60"/>
      <c r="ACJ13981" s="60"/>
      <c r="ACK13981" s="60"/>
      <c r="ACL13981" s="60"/>
      <c r="ACM13981" s="60"/>
      <c r="ACN13981" s="60"/>
      <c r="ACO13981" s="60"/>
      <c r="ACP13981" s="60"/>
      <c r="ACQ13981" s="60"/>
      <c r="ACR13981" s="60"/>
      <c r="ACS13981" s="60"/>
      <c r="ACT13981" s="60"/>
      <c r="ACU13981" s="60"/>
      <c r="ACV13981" s="60"/>
      <c r="ACW13981" s="60"/>
      <c r="ACX13981" s="60"/>
      <c r="ACY13981" s="60">
        <v>0.83772873505811496</v>
      </c>
      <c r="ACZ13981" s="60"/>
      <c r="ADA13981" s="60"/>
      <c r="ADB13981" s="60"/>
      <c r="ADC13981" s="60"/>
      <c r="ADD13981" s="60"/>
      <c r="ADE13981" s="60"/>
    </row>
    <row r="13982" spans="760:785" x14ac:dyDescent="0.25">
      <c r="ACF13982" s="60"/>
      <c r="ACG13982" s="60"/>
      <c r="ACH13982" s="60"/>
      <c r="ACI13982" s="60"/>
      <c r="ACJ13982" s="60"/>
      <c r="ACK13982" s="60"/>
      <c r="ACL13982" s="60"/>
      <c r="ACM13982" s="60"/>
      <c r="ACN13982" s="60"/>
      <c r="ACO13982" s="60"/>
      <c r="ACP13982" s="60"/>
      <c r="ACQ13982" s="60"/>
      <c r="ACR13982" s="60"/>
      <c r="ACS13982" s="60"/>
      <c r="ACT13982" s="60"/>
      <c r="ACU13982" s="60"/>
      <c r="ACV13982" s="60"/>
      <c r="ACW13982" s="60"/>
      <c r="ACX13982" s="60"/>
      <c r="ACY13982" s="60">
        <v>0.83772602243766803</v>
      </c>
      <c r="ACZ13982" s="60"/>
      <c r="ADA13982" s="60"/>
      <c r="ADB13982" s="60"/>
      <c r="ADC13982" s="60"/>
      <c r="ADD13982" s="60"/>
      <c r="ADE13982" s="60"/>
    </row>
    <row r="13983" spans="760:785" x14ac:dyDescent="0.25">
      <c r="ACF13983" s="60"/>
      <c r="ACG13983" s="60"/>
      <c r="ACH13983" s="60"/>
      <c r="ACI13983" s="60"/>
      <c r="ACJ13983" s="60"/>
      <c r="ACK13983" s="60"/>
      <c r="ACL13983" s="60"/>
      <c r="ACM13983" s="60"/>
      <c r="ACN13983" s="60"/>
      <c r="ACO13983" s="60"/>
      <c r="ACP13983" s="60"/>
      <c r="ACQ13983" s="60"/>
      <c r="ACR13983" s="60"/>
      <c r="ACS13983" s="60"/>
      <c r="ACT13983" s="60"/>
      <c r="ACU13983" s="60"/>
      <c r="ACV13983" s="60"/>
      <c r="ACW13983" s="60"/>
      <c r="ACX13983" s="60"/>
      <c r="ACY13983" s="60">
        <v>0.83767046307479798</v>
      </c>
      <c r="ACZ13983" s="60"/>
      <c r="ADA13983" s="60"/>
      <c r="ADB13983" s="60"/>
      <c r="ADC13983" s="60"/>
      <c r="ADD13983" s="60"/>
      <c r="ADE13983" s="60"/>
    </row>
    <row r="13984" spans="760:785" x14ac:dyDescent="0.25">
      <c r="ACF13984" s="60"/>
      <c r="ACG13984" s="60"/>
      <c r="ACH13984" s="60"/>
      <c r="ACI13984" s="60"/>
      <c r="ACJ13984" s="60"/>
      <c r="ACK13984" s="60"/>
      <c r="ACL13984" s="60"/>
      <c r="ACM13984" s="60"/>
      <c r="ACN13984" s="60"/>
      <c r="ACO13984" s="60"/>
      <c r="ACP13984" s="60"/>
      <c r="ACQ13984" s="60"/>
      <c r="ACR13984" s="60"/>
      <c r="ACS13984" s="60"/>
      <c r="ACT13984" s="60"/>
      <c r="ACU13984" s="60"/>
      <c r="ACV13984" s="60"/>
      <c r="ACW13984" s="60"/>
      <c r="ACX13984" s="60"/>
      <c r="ACY13984" s="60">
        <v>0.837613098954615</v>
      </c>
      <c r="ACZ13984" s="60"/>
      <c r="ADA13984" s="60"/>
      <c r="ADB13984" s="60"/>
      <c r="ADC13984" s="60"/>
      <c r="ADD13984" s="60"/>
      <c r="ADE13984" s="60"/>
    </row>
    <row r="13985" spans="760:785" x14ac:dyDescent="0.25">
      <c r="ACF13985" s="60"/>
      <c r="ACG13985" s="60"/>
      <c r="ACH13985" s="60"/>
      <c r="ACI13985" s="60"/>
      <c r="ACJ13985" s="60"/>
      <c r="ACK13985" s="60"/>
      <c r="ACL13985" s="60"/>
      <c r="ACM13985" s="60"/>
      <c r="ACN13985" s="60"/>
      <c r="ACO13985" s="60"/>
      <c r="ACP13985" s="60"/>
      <c r="ACQ13985" s="60"/>
      <c r="ACR13985" s="60"/>
      <c r="ACS13985" s="60"/>
      <c r="ACT13985" s="60"/>
      <c r="ACU13985" s="60"/>
      <c r="ACV13985" s="60"/>
      <c r="ACW13985" s="60"/>
      <c r="ACX13985" s="60"/>
      <c r="ACY13985" s="60">
        <v>0.83753567540660701</v>
      </c>
      <c r="ACZ13985" s="60"/>
      <c r="ADA13985" s="60"/>
      <c r="ADB13985" s="60"/>
      <c r="ADC13985" s="60"/>
      <c r="ADD13985" s="60"/>
      <c r="ADE13985" s="60"/>
    </row>
    <row r="13986" spans="760:785" x14ac:dyDescent="0.25">
      <c r="ACF13986" s="60"/>
      <c r="ACG13986" s="60"/>
      <c r="ACH13986" s="60"/>
      <c r="ACI13986" s="60"/>
      <c r="ACJ13986" s="60"/>
      <c r="ACK13986" s="60"/>
      <c r="ACL13986" s="60"/>
      <c r="ACM13986" s="60"/>
      <c r="ACN13986" s="60"/>
      <c r="ACO13986" s="60"/>
      <c r="ACP13986" s="60"/>
      <c r="ACQ13986" s="60"/>
      <c r="ACR13986" s="60"/>
      <c r="ACS13986" s="60"/>
      <c r="ACT13986" s="60"/>
      <c r="ACU13986" s="60"/>
      <c r="ACV13986" s="60"/>
      <c r="ACW13986" s="60"/>
      <c r="ACX13986" s="60"/>
      <c r="ACY13986" s="60">
        <v>0.837531484491148</v>
      </c>
      <c r="ACZ13986" s="60"/>
      <c r="ADA13986" s="60"/>
      <c r="ADB13986" s="60"/>
      <c r="ADC13986" s="60"/>
      <c r="ADD13986" s="60"/>
      <c r="ADE13986" s="60"/>
    </row>
    <row r="13987" spans="760:785" x14ac:dyDescent="0.25">
      <c r="ACF13987" s="60"/>
      <c r="ACG13987" s="60"/>
      <c r="ACH13987" s="60"/>
      <c r="ACI13987" s="60"/>
      <c r="ACJ13987" s="60"/>
      <c r="ACK13987" s="60"/>
      <c r="ACL13987" s="60"/>
      <c r="ACM13987" s="60"/>
      <c r="ACN13987" s="60"/>
      <c r="ACO13987" s="60"/>
      <c r="ACP13987" s="60"/>
      <c r="ACQ13987" s="60"/>
      <c r="ACR13987" s="60"/>
      <c r="ACS13987" s="60"/>
      <c r="ACT13987" s="60"/>
      <c r="ACU13987" s="60"/>
      <c r="ACV13987" s="60"/>
      <c r="ACW13987" s="60"/>
      <c r="ACX13987" s="60"/>
      <c r="ACY13987" s="60">
        <v>0.83752040913529102</v>
      </c>
      <c r="ACZ13987" s="60"/>
      <c r="ADA13987" s="60"/>
      <c r="ADB13987" s="60"/>
      <c r="ADC13987" s="60"/>
      <c r="ADD13987" s="60"/>
      <c r="ADE13987" s="60"/>
    </row>
    <row r="13988" spans="760:785" x14ac:dyDescent="0.25">
      <c r="ACF13988" s="60"/>
      <c r="ACG13988" s="60"/>
      <c r="ACH13988" s="60"/>
      <c r="ACI13988" s="60"/>
      <c r="ACJ13988" s="60"/>
      <c r="ACK13988" s="60"/>
      <c r="ACL13988" s="60"/>
      <c r="ACM13988" s="60"/>
      <c r="ACN13988" s="60"/>
      <c r="ACO13988" s="60"/>
      <c r="ACP13988" s="60"/>
      <c r="ACQ13988" s="60"/>
      <c r="ACR13988" s="60"/>
      <c r="ACS13988" s="60"/>
      <c r="ACT13988" s="60"/>
      <c r="ACU13988" s="60"/>
      <c r="ACV13988" s="60"/>
      <c r="ACW13988" s="60"/>
      <c r="ACX13988" s="60"/>
      <c r="ACY13988" s="60">
        <v>0.83750470422183398</v>
      </c>
      <c r="ACZ13988" s="60"/>
      <c r="ADA13988" s="60"/>
      <c r="ADB13988" s="60"/>
      <c r="ADC13988" s="60"/>
      <c r="ADD13988" s="60"/>
      <c r="ADE13988" s="60"/>
    </row>
    <row r="13989" spans="760:785" x14ac:dyDescent="0.25">
      <c r="ACF13989" s="60"/>
      <c r="ACG13989" s="60"/>
      <c r="ACH13989" s="60"/>
      <c r="ACI13989" s="60"/>
      <c r="ACJ13989" s="60"/>
      <c r="ACK13989" s="60"/>
      <c r="ACL13989" s="60"/>
      <c r="ACM13989" s="60"/>
      <c r="ACN13989" s="60"/>
      <c r="ACO13989" s="60"/>
      <c r="ACP13989" s="60"/>
      <c r="ACQ13989" s="60"/>
      <c r="ACR13989" s="60"/>
      <c r="ACS13989" s="60"/>
      <c r="ACT13989" s="60"/>
      <c r="ACU13989" s="60"/>
      <c r="ACV13989" s="60"/>
      <c r="ACW13989" s="60"/>
      <c r="ACX13989" s="60"/>
      <c r="ACY13989" s="60">
        <v>0.83731768701577003</v>
      </c>
      <c r="ACZ13989" s="60"/>
      <c r="ADA13989" s="60"/>
      <c r="ADB13989" s="60"/>
      <c r="ADC13989" s="60"/>
      <c r="ADD13989" s="60"/>
      <c r="ADE13989" s="60"/>
    </row>
    <row r="13990" spans="760:785" x14ac:dyDescent="0.25">
      <c r="ACF13990" s="60"/>
      <c r="ACG13990" s="60"/>
      <c r="ACH13990" s="60"/>
      <c r="ACI13990" s="60"/>
      <c r="ACJ13990" s="60"/>
      <c r="ACK13990" s="60"/>
      <c r="ACL13990" s="60"/>
      <c r="ACM13990" s="60"/>
      <c r="ACN13990" s="60"/>
      <c r="ACO13990" s="60"/>
      <c r="ACP13990" s="60"/>
      <c r="ACQ13990" s="60"/>
      <c r="ACR13990" s="60"/>
      <c r="ACS13990" s="60"/>
      <c r="ACT13990" s="60"/>
      <c r="ACU13990" s="60"/>
      <c r="ACV13990" s="60"/>
      <c r="ACW13990" s="60"/>
      <c r="ACX13990" s="60"/>
      <c r="ACY13990" s="60">
        <v>0.83727182622648</v>
      </c>
      <c r="ACZ13990" s="60"/>
      <c r="ADA13990" s="60"/>
      <c r="ADB13990" s="60"/>
      <c r="ADC13990" s="60"/>
      <c r="ADD13990" s="60"/>
      <c r="ADE13990" s="60"/>
    </row>
    <row r="13991" spans="760:785" x14ac:dyDescent="0.25">
      <c r="ACF13991" s="60"/>
      <c r="ACG13991" s="60"/>
      <c r="ACH13991" s="60"/>
      <c r="ACI13991" s="60"/>
      <c r="ACJ13991" s="60"/>
      <c r="ACK13991" s="60"/>
      <c r="ACL13991" s="60"/>
      <c r="ACM13991" s="60"/>
      <c r="ACN13991" s="60"/>
      <c r="ACO13991" s="60"/>
      <c r="ACP13991" s="60"/>
      <c r="ACQ13991" s="60"/>
      <c r="ACR13991" s="60"/>
      <c r="ACS13991" s="60"/>
      <c r="ACT13991" s="60"/>
      <c r="ACU13991" s="60"/>
      <c r="ACV13991" s="60"/>
      <c r="ACW13991" s="60"/>
      <c r="ACX13991" s="60"/>
      <c r="ACY13991" s="60">
        <v>0.83724386964609898</v>
      </c>
      <c r="ACZ13991" s="60"/>
      <c r="ADA13991" s="60"/>
      <c r="ADB13991" s="60"/>
      <c r="ADC13991" s="60"/>
      <c r="ADD13991" s="60"/>
      <c r="ADE13991" s="60"/>
    </row>
    <row r="13992" spans="760:785" x14ac:dyDescent="0.25">
      <c r="ACF13992" s="60"/>
      <c r="ACG13992" s="60"/>
      <c r="ACH13992" s="60"/>
      <c r="ACI13992" s="60"/>
      <c r="ACJ13992" s="60"/>
      <c r="ACK13992" s="60"/>
      <c r="ACL13992" s="60"/>
      <c r="ACM13992" s="60"/>
      <c r="ACN13992" s="60"/>
      <c r="ACO13992" s="60"/>
      <c r="ACP13992" s="60"/>
      <c r="ACQ13992" s="60"/>
      <c r="ACR13992" s="60"/>
      <c r="ACS13992" s="60"/>
      <c r="ACT13992" s="60"/>
      <c r="ACU13992" s="60"/>
      <c r="ACV13992" s="60"/>
      <c r="ACW13992" s="60"/>
      <c r="ACX13992" s="60"/>
      <c r="ACY13992" s="60">
        <v>0.83711068136989597</v>
      </c>
      <c r="ACZ13992" s="60"/>
      <c r="ADA13992" s="60"/>
      <c r="ADB13992" s="60"/>
      <c r="ADC13992" s="60"/>
      <c r="ADD13992" s="60"/>
      <c r="ADE13992" s="60"/>
    </row>
    <row r="13993" spans="760:785" x14ac:dyDescent="0.25">
      <c r="ACF13993" s="60"/>
      <c r="ACG13993" s="60"/>
      <c r="ACH13993" s="60"/>
      <c r="ACI13993" s="60"/>
      <c r="ACJ13993" s="60"/>
      <c r="ACK13993" s="60"/>
      <c r="ACL13993" s="60"/>
      <c r="ACM13993" s="60"/>
      <c r="ACN13993" s="60"/>
      <c r="ACO13993" s="60"/>
      <c r="ACP13993" s="60"/>
      <c r="ACQ13993" s="60"/>
      <c r="ACR13993" s="60"/>
      <c r="ACS13993" s="60"/>
      <c r="ACT13993" s="60"/>
      <c r="ACU13993" s="60"/>
      <c r="ACV13993" s="60"/>
      <c r="ACW13993" s="60"/>
      <c r="ACX13993" s="60"/>
      <c r="ACY13993" s="60">
        <v>0.83708474249860598</v>
      </c>
      <c r="ACZ13993" s="60"/>
      <c r="ADA13993" s="60"/>
      <c r="ADB13993" s="60"/>
      <c r="ADC13993" s="60"/>
      <c r="ADD13993" s="60"/>
      <c r="ADE13993" s="60"/>
    </row>
    <row r="13994" spans="760:785" x14ac:dyDescent="0.25">
      <c r="ACF13994" s="60"/>
      <c r="ACG13994" s="60"/>
      <c r="ACH13994" s="60"/>
      <c r="ACI13994" s="60"/>
      <c r="ACJ13994" s="60"/>
      <c r="ACK13994" s="60"/>
      <c r="ACL13994" s="60"/>
      <c r="ACM13994" s="60"/>
      <c r="ACN13994" s="60"/>
      <c r="ACO13994" s="60"/>
      <c r="ACP13994" s="60"/>
      <c r="ACQ13994" s="60"/>
      <c r="ACR13994" s="60"/>
      <c r="ACS13994" s="60"/>
      <c r="ACT13994" s="60"/>
      <c r="ACU13994" s="60"/>
      <c r="ACV13994" s="60"/>
      <c r="ACW13994" s="60"/>
      <c r="ACX13994" s="60"/>
      <c r="ACY13994" s="60">
        <v>0.837067905126336</v>
      </c>
      <c r="ACZ13994" s="60"/>
      <c r="ADA13994" s="60"/>
      <c r="ADB13994" s="60"/>
      <c r="ADC13994" s="60"/>
      <c r="ADD13994" s="60"/>
      <c r="ADE13994" s="60"/>
    </row>
    <row r="13995" spans="760:785" x14ac:dyDescent="0.25">
      <c r="ACF13995" s="60"/>
      <c r="ACG13995" s="60"/>
      <c r="ACH13995" s="60"/>
      <c r="ACI13995" s="60"/>
      <c r="ACJ13995" s="60"/>
      <c r="ACK13995" s="60"/>
      <c r="ACL13995" s="60"/>
      <c r="ACM13995" s="60"/>
      <c r="ACN13995" s="60"/>
      <c r="ACO13995" s="60"/>
      <c r="ACP13995" s="60"/>
      <c r="ACQ13995" s="60"/>
      <c r="ACR13995" s="60"/>
      <c r="ACS13995" s="60"/>
      <c r="ACT13995" s="60"/>
      <c r="ACU13995" s="60"/>
      <c r="ACV13995" s="60"/>
      <c r="ACW13995" s="60"/>
      <c r="ACX13995" s="60"/>
      <c r="ACY13995" s="60">
        <v>0.83701384982701699</v>
      </c>
      <c r="ACZ13995" s="60"/>
      <c r="ADA13995" s="60"/>
      <c r="ADB13995" s="60"/>
      <c r="ADC13995" s="60"/>
      <c r="ADD13995" s="60"/>
      <c r="ADE13995" s="60"/>
    </row>
    <row r="13996" spans="760:785" x14ac:dyDescent="0.25">
      <c r="ACF13996" s="60"/>
      <c r="ACG13996" s="60"/>
      <c r="ACH13996" s="60"/>
      <c r="ACI13996" s="60"/>
      <c r="ACJ13996" s="60"/>
      <c r="ACK13996" s="60"/>
      <c r="ACL13996" s="60"/>
      <c r="ACM13996" s="60"/>
      <c r="ACN13996" s="60"/>
      <c r="ACO13996" s="60"/>
      <c r="ACP13996" s="60"/>
      <c r="ACQ13996" s="60"/>
      <c r="ACR13996" s="60"/>
      <c r="ACS13996" s="60"/>
      <c r="ACT13996" s="60"/>
      <c r="ACU13996" s="60"/>
      <c r="ACV13996" s="60"/>
      <c r="ACW13996" s="60"/>
      <c r="ACX13996" s="60"/>
      <c r="ACY13996" s="60">
        <v>0.83693150040575104</v>
      </c>
      <c r="ACZ13996" s="60"/>
      <c r="ADA13996" s="60"/>
      <c r="ADB13996" s="60"/>
      <c r="ADC13996" s="60"/>
      <c r="ADD13996" s="60"/>
      <c r="ADE13996" s="60"/>
    </row>
    <row r="13997" spans="760:785" x14ac:dyDescent="0.25">
      <c r="ACF13997" s="60"/>
      <c r="ACG13997" s="60"/>
      <c r="ACH13997" s="60"/>
      <c r="ACI13997" s="60"/>
      <c r="ACJ13997" s="60"/>
      <c r="ACK13997" s="60"/>
      <c r="ACL13997" s="60"/>
      <c r="ACM13997" s="60"/>
      <c r="ACN13997" s="60"/>
      <c r="ACO13997" s="60"/>
      <c r="ACP13997" s="60"/>
      <c r="ACQ13997" s="60"/>
      <c r="ACR13997" s="60"/>
      <c r="ACS13997" s="60"/>
      <c r="ACT13997" s="60"/>
      <c r="ACU13997" s="60"/>
      <c r="ACV13997" s="60"/>
      <c r="ACW13997" s="60"/>
      <c r="ACX13997" s="60"/>
      <c r="ACY13997" s="60">
        <v>0.83692790980303</v>
      </c>
      <c r="ACZ13997" s="60"/>
      <c r="ADA13997" s="60"/>
      <c r="ADB13997" s="60"/>
      <c r="ADC13997" s="60"/>
      <c r="ADD13997" s="60"/>
      <c r="ADE13997" s="60"/>
    </row>
    <row r="13998" spans="760:785" x14ac:dyDescent="0.25">
      <c r="ACF13998" s="60"/>
      <c r="ACG13998" s="60"/>
      <c r="ACH13998" s="60"/>
      <c r="ACI13998" s="60"/>
      <c r="ACJ13998" s="60"/>
      <c r="ACK13998" s="60"/>
      <c r="ACL13998" s="60"/>
      <c r="ACM13998" s="60"/>
      <c r="ACN13998" s="60"/>
      <c r="ACO13998" s="60"/>
      <c r="ACP13998" s="60"/>
      <c r="ACQ13998" s="60"/>
      <c r="ACR13998" s="60"/>
      <c r="ACS13998" s="60"/>
      <c r="ACT13998" s="60"/>
      <c r="ACU13998" s="60"/>
      <c r="ACV13998" s="60"/>
      <c r="ACW13998" s="60"/>
      <c r="ACX13998" s="60"/>
      <c r="ACY13998" s="60">
        <v>0.83687635491935197</v>
      </c>
      <c r="ACZ13998" s="60"/>
      <c r="ADA13998" s="60"/>
      <c r="ADB13998" s="60"/>
      <c r="ADC13998" s="60"/>
      <c r="ADD13998" s="60"/>
      <c r="ADE13998" s="60"/>
    </row>
    <row r="13999" spans="760:785" x14ac:dyDescent="0.25">
      <c r="ACF13999" s="60"/>
      <c r="ACG13999" s="60"/>
      <c r="ACH13999" s="60"/>
      <c r="ACI13999" s="60"/>
      <c r="ACJ13999" s="60"/>
      <c r="ACK13999" s="60"/>
      <c r="ACL13999" s="60"/>
      <c r="ACM13999" s="60"/>
      <c r="ACN13999" s="60"/>
      <c r="ACO13999" s="60"/>
      <c r="ACP13999" s="60"/>
      <c r="ACQ13999" s="60"/>
      <c r="ACR13999" s="60"/>
      <c r="ACS13999" s="60"/>
      <c r="ACT13999" s="60"/>
      <c r="ACU13999" s="60"/>
      <c r="ACV13999" s="60"/>
      <c r="ACW13999" s="60"/>
      <c r="ACX13999" s="60"/>
      <c r="ACY13999" s="60">
        <v>0.83678432358746402</v>
      </c>
      <c r="ACZ13999" s="60"/>
      <c r="ADA13999" s="60"/>
      <c r="ADB13999" s="60"/>
      <c r="ADC13999" s="60"/>
      <c r="ADD13999" s="60"/>
      <c r="ADE13999" s="60"/>
    </row>
    <row r="14000" spans="760:785" x14ac:dyDescent="0.25">
      <c r="ACF14000" s="60"/>
      <c r="ACG14000" s="60"/>
      <c r="ACH14000" s="60"/>
      <c r="ACI14000" s="60"/>
      <c r="ACJ14000" s="60"/>
      <c r="ACK14000" s="60"/>
      <c r="ACL14000" s="60"/>
      <c r="ACM14000" s="60"/>
      <c r="ACN14000" s="60"/>
      <c r="ACO14000" s="60"/>
      <c r="ACP14000" s="60"/>
      <c r="ACQ14000" s="60"/>
      <c r="ACR14000" s="60"/>
      <c r="ACS14000" s="60"/>
      <c r="ACT14000" s="60"/>
      <c r="ACU14000" s="60"/>
      <c r="ACV14000" s="60"/>
      <c r="ACW14000" s="60"/>
      <c r="ACX14000" s="60"/>
      <c r="ACY14000" s="60">
        <v>0.83668620060329801</v>
      </c>
      <c r="ACZ14000" s="60"/>
      <c r="ADA14000" s="60"/>
      <c r="ADB14000" s="60"/>
      <c r="ADC14000" s="60"/>
      <c r="ADD14000" s="60"/>
      <c r="ADE14000" s="60"/>
    </row>
    <row r="14001" spans="760:785" x14ac:dyDescent="0.25">
      <c r="ACF14001" s="60"/>
      <c r="ACG14001" s="60"/>
      <c r="ACH14001" s="60"/>
      <c r="ACI14001" s="60"/>
      <c r="ACJ14001" s="60"/>
      <c r="ACK14001" s="60"/>
      <c r="ACL14001" s="60"/>
      <c r="ACM14001" s="60"/>
      <c r="ACN14001" s="60"/>
      <c r="ACO14001" s="60"/>
      <c r="ACP14001" s="60"/>
      <c r="ACQ14001" s="60"/>
      <c r="ACR14001" s="60"/>
      <c r="ACS14001" s="60"/>
      <c r="ACT14001" s="60"/>
      <c r="ACU14001" s="60"/>
      <c r="ACV14001" s="60"/>
      <c r="ACW14001" s="60"/>
      <c r="ACX14001" s="60"/>
      <c r="ACY14001" s="60">
        <v>0.83640255559169696</v>
      </c>
      <c r="ACZ14001" s="60"/>
      <c r="ADA14001" s="60"/>
      <c r="ADB14001" s="60"/>
      <c r="ADC14001" s="60"/>
      <c r="ADD14001" s="60"/>
      <c r="ADE14001" s="60"/>
    </row>
    <row r="14002" spans="760:785" x14ac:dyDescent="0.25">
      <c r="ACF14002" s="60"/>
      <c r="ACG14002" s="60"/>
      <c r="ACH14002" s="60"/>
      <c r="ACI14002" s="60"/>
      <c r="ACJ14002" s="60"/>
      <c r="ACK14002" s="60"/>
      <c r="ACL14002" s="60"/>
      <c r="ACM14002" s="60"/>
      <c r="ACN14002" s="60"/>
      <c r="ACO14002" s="60"/>
      <c r="ACP14002" s="60"/>
      <c r="ACQ14002" s="60"/>
      <c r="ACR14002" s="60"/>
      <c r="ACS14002" s="60"/>
      <c r="ACT14002" s="60"/>
      <c r="ACU14002" s="60"/>
      <c r="ACV14002" s="60"/>
      <c r="ACW14002" s="60"/>
      <c r="ACX14002" s="60"/>
      <c r="ACY14002" s="60">
        <v>0.83638488995323601</v>
      </c>
      <c r="ACZ14002" s="60"/>
      <c r="ADA14002" s="60"/>
      <c r="ADB14002" s="60"/>
      <c r="ADC14002" s="60"/>
      <c r="ADD14002" s="60"/>
      <c r="ADE14002" s="60"/>
    </row>
    <row r="14003" spans="760:785" x14ac:dyDescent="0.25">
      <c r="ACF14003" s="60"/>
      <c r="ACG14003" s="60"/>
      <c r="ACH14003" s="60"/>
      <c r="ACI14003" s="60"/>
      <c r="ACJ14003" s="60"/>
      <c r="ACK14003" s="60"/>
      <c r="ACL14003" s="60"/>
      <c r="ACM14003" s="60"/>
      <c r="ACN14003" s="60"/>
      <c r="ACO14003" s="60"/>
      <c r="ACP14003" s="60"/>
      <c r="ACQ14003" s="60"/>
      <c r="ACR14003" s="60"/>
      <c r="ACS14003" s="60"/>
      <c r="ACT14003" s="60"/>
      <c r="ACU14003" s="60"/>
      <c r="ACV14003" s="60"/>
      <c r="ACW14003" s="60"/>
      <c r="ACX14003" s="60"/>
      <c r="ACY14003" s="60">
        <v>0.83632066863561805</v>
      </c>
      <c r="ACZ14003" s="60"/>
      <c r="ADA14003" s="60"/>
      <c r="ADB14003" s="60"/>
      <c r="ADC14003" s="60"/>
      <c r="ADD14003" s="60"/>
      <c r="ADE14003" s="60"/>
    </row>
    <row r="14004" spans="760:785" x14ac:dyDescent="0.25">
      <c r="ACF14004" s="60"/>
      <c r="ACG14004" s="60"/>
      <c r="ACH14004" s="60"/>
      <c r="ACI14004" s="60"/>
      <c r="ACJ14004" s="60"/>
      <c r="ACK14004" s="60"/>
      <c r="ACL14004" s="60"/>
      <c r="ACM14004" s="60"/>
      <c r="ACN14004" s="60"/>
      <c r="ACO14004" s="60"/>
      <c r="ACP14004" s="60"/>
      <c r="ACQ14004" s="60"/>
      <c r="ACR14004" s="60"/>
      <c r="ACS14004" s="60"/>
      <c r="ACT14004" s="60"/>
      <c r="ACU14004" s="60"/>
      <c r="ACV14004" s="60"/>
      <c r="ACW14004" s="60"/>
      <c r="ACX14004" s="60"/>
      <c r="ACY14004" s="60">
        <v>0.8362866651284</v>
      </c>
      <c r="ACZ14004" s="60"/>
      <c r="ADA14004" s="60"/>
      <c r="ADB14004" s="60"/>
      <c r="ADC14004" s="60"/>
      <c r="ADD14004" s="60"/>
      <c r="ADE14004" s="60"/>
    </row>
    <row r="14005" spans="760:785" x14ac:dyDescent="0.25">
      <c r="ACF14005" s="60"/>
      <c r="ACG14005" s="60"/>
      <c r="ACH14005" s="60"/>
      <c r="ACI14005" s="60"/>
      <c r="ACJ14005" s="60"/>
      <c r="ACK14005" s="60"/>
      <c r="ACL14005" s="60"/>
      <c r="ACM14005" s="60"/>
      <c r="ACN14005" s="60"/>
      <c r="ACO14005" s="60"/>
      <c r="ACP14005" s="60"/>
      <c r="ACQ14005" s="60"/>
      <c r="ACR14005" s="60"/>
      <c r="ACS14005" s="60"/>
      <c r="ACT14005" s="60"/>
      <c r="ACU14005" s="60"/>
      <c r="ACV14005" s="60"/>
      <c r="ACW14005" s="60"/>
      <c r="ACX14005" s="60"/>
      <c r="ACY14005" s="60">
        <v>0.83603212224855905</v>
      </c>
      <c r="ACZ14005" s="60"/>
      <c r="ADA14005" s="60"/>
      <c r="ADB14005" s="60"/>
      <c r="ADC14005" s="60"/>
      <c r="ADD14005" s="60"/>
      <c r="ADE14005" s="60"/>
    </row>
    <row r="14006" spans="760:785" x14ac:dyDescent="0.25">
      <c r="ACF14006" s="60"/>
      <c r="ACG14006" s="60"/>
      <c r="ACH14006" s="60"/>
      <c r="ACI14006" s="60"/>
      <c r="ACJ14006" s="60"/>
      <c r="ACK14006" s="60"/>
      <c r="ACL14006" s="60"/>
      <c r="ACM14006" s="60"/>
      <c r="ACN14006" s="60"/>
      <c r="ACO14006" s="60"/>
      <c r="ACP14006" s="60"/>
      <c r="ACQ14006" s="60"/>
      <c r="ACR14006" s="60"/>
      <c r="ACS14006" s="60"/>
      <c r="ACT14006" s="60"/>
      <c r="ACU14006" s="60"/>
      <c r="ACV14006" s="60"/>
      <c r="ACW14006" s="60"/>
      <c r="ACX14006" s="60"/>
      <c r="ACY14006" s="60">
        <v>0.835757265079491</v>
      </c>
      <c r="ACZ14006" s="60"/>
      <c r="ADA14006" s="60"/>
      <c r="ADB14006" s="60"/>
      <c r="ADC14006" s="60"/>
      <c r="ADD14006" s="60"/>
      <c r="ADE14006" s="60"/>
    </row>
    <row r="14007" spans="760:785" x14ac:dyDescent="0.25">
      <c r="ACF14007" s="60"/>
      <c r="ACG14007" s="60"/>
      <c r="ACH14007" s="60"/>
      <c r="ACI14007" s="60"/>
      <c r="ACJ14007" s="60"/>
      <c r="ACK14007" s="60"/>
      <c r="ACL14007" s="60"/>
      <c r="ACM14007" s="60"/>
      <c r="ACN14007" s="60"/>
      <c r="ACO14007" s="60"/>
      <c r="ACP14007" s="60"/>
      <c r="ACQ14007" s="60"/>
      <c r="ACR14007" s="60"/>
      <c r="ACS14007" s="60"/>
      <c r="ACT14007" s="60"/>
      <c r="ACU14007" s="60"/>
      <c r="ACV14007" s="60"/>
      <c r="ACW14007" s="60"/>
      <c r="ACX14007" s="60"/>
      <c r="ACY14007" s="60">
        <v>0.83557558270438803</v>
      </c>
      <c r="ACZ14007" s="60"/>
      <c r="ADA14007" s="60"/>
      <c r="ADB14007" s="60"/>
      <c r="ADC14007" s="60"/>
      <c r="ADD14007" s="60"/>
      <c r="ADE14007" s="60"/>
    </row>
    <row r="14008" spans="760:785" x14ac:dyDescent="0.25">
      <c r="ACF14008" s="60"/>
      <c r="ACG14008" s="60"/>
      <c r="ACH14008" s="60"/>
      <c r="ACI14008" s="60"/>
      <c r="ACJ14008" s="60"/>
      <c r="ACK14008" s="60"/>
      <c r="ACL14008" s="60"/>
      <c r="ACM14008" s="60"/>
      <c r="ACN14008" s="60"/>
      <c r="ACO14008" s="60"/>
      <c r="ACP14008" s="60"/>
      <c r="ACQ14008" s="60"/>
      <c r="ACR14008" s="60"/>
      <c r="ACS14008" s="60"/>
      <c r="ACT14008" s="60"/>
      <c r="ACU14008" s="60"/>
      <c r="ACV14008" s="60"/>
      <c r="ACW14008" s="60"/>
      <c r="ACX14008" s="60"/>
      <c r="ACY14008" s="60">
        <v>0.83546479749542302</v>
      </c>
      <c r="ACZ14008" s="60"/>
      <c r="ADA14008" s="60"/>
      <c r="ADB14008" s="60"/>
      <c r="ADC14008" s="60"/>
      <c r="ADD14008" s="60"/>
      <c r="ADE14008" s="60"/>
    </row>
    <row r="14009" spans="760:785" x14ac:dyDescent="0.25">
      <c r="ACF14009" s="60"/>
      <c r="ACG14009" s="60"/>
      <c r="ACH14009" s="60"/>
      <c r="ACI14009" s="60"/>
      <c r="ACJ14009" s="60"/>
      <c r="ACK14009" s="60"/>
      <c r="ACL14009" s="60"/>
      <c r="ACM14009" s="60"/>
      <c r="ACN14009" s="60"/>
      <c r="ACO14009" s="60"/>
      <c r="ACP14009" s="60"/>
      <c r="ACQ14009" s="60"/>
      <c r="ACR14009" s="60"/>
      <c r="ACS14009" s="60"/>
      <c r="ACT14009" s="60"/>
      <c r="ACU14009" s="60"/>
      <c r="ACV14009" s="60"/>
      <c r="ACW14009" s="60"/>
      <c r="ACX14009" s="60"/>
      <c r="ACY14009" s="60">
        <v>0.835440940546055</v>
      </c>
      <c r="ACZ14009" s="60"/>
      <c r="ADA14009" s="60"/>
      <c r="ADB14009" s="60"/>
      <c r="ADC14009" s="60"/>
      <c r="ADD14009" s="60"/>
      <c r="ADE14009" s="60"/>
    </row>
    <row r="14010" spans="760:785" x14ac:dyDescent="0.25">
      <c r="ACF14010" s="60"/>
      <c r="ACG14010" s="60"/>
      <c r="ACH14010" s="60"/>
      <c r="ACI14010" s="60"/>
      <c r="ACJ14010" s="60"/>
      <c r="ACK14010" s="60"/>
      <c r="ACL14010" s="60"/>
      <c r="ACM14010" s="60"/>
      <c r="ACN14010" s="60"/>
      <c r="ACO14010" s="60"/>
      <c r="ACP14010" s="60"/>
      <c r="ACQ14010" s="60"/>
      <c r="ACR14010" s="60"/>
      <c r="ACS14010" s="60"/>
      <c r="ACT14010" s="60"/>
      <c r="ACU14010" s="60"/>
      <c r="ACV14010" s="60"/>
      <c r="ACW14010" s="60"/>
      <c r="ACX14010" s="60"/>
      <c r="ACY14010" s="60">
        <v>0.83512674660671504</v>
      </c>
      <c r="ACZ14010" s="60"/>
      <c r="ADA14010" s="60"/>
      <c r="ADB14010" s="60"/>
      <c r="ADC14010" s="60"/>
      <c r="ADD14010" s="60"/>
      <c r="ADE14010" s="60"/>
    </row>
    <row r="14011" spans="760:785" x14ac:dyDescent="0.25">
      <c r="ACF14011" s="60"/>
      <c r="ACG14011" s="60"/>
      <c r="ACH14011" s="60"/>
      <c r="ACI14011" s="60"/>
      <c r="ACJ14011" s="60"/>
      <c r="ACK14011" s="60"/>
      <c r="ACL14011" s="60"/>
      <c r="ACM14011" s="60"/>
      <c r="ACN14011" s="60"/>
      <c r="ACO14011" s="60"/>
      <c r="ACP14011" s="60"/>
      <c r="ACQ14011" s="60"/>
      <c r="ACR14011" s="60"/>
      <c r="ACS14011" s="60"/>
      <c r="ACT14011" s="60"/>
      <c r="ACU14011" s="60"/>
      <c r="ACV14011" s="60"/>
      <c r="ACW14011" s="60"/>
      <c r="ACX14011" s="60"/>
      <c r="ACY14011" s="60">
        <v>0.83501891076535795</v>
      </c>
      <c r="ACZ14011" s="60"/>
      <c r="ADA14011" s="60"/>
      <c r="ADB14011" s="60"/>
      <c r="ADC14011" s="60"/>
      <c r="ADD14011" s="60"/>
      <c r="ADE14011" s="60"/>
    </row>
    <row r="14012" spans="760:785" x14ac:dyDescent="0.25">
      <c r="ACF14012" s="60"/>
      <c r="ACG14012" s="60"/>
      <c r="ACH14012" s="60"/>
      <c r="ACI14012" s="60"/>
      <c r="ACJ14012" s="60"/>
      <c r="ACK14012" s="60"/>
      <c r="ACL14012" s="60"/>
      <c r="ACM14012" s="60"/>
      <c r="ACN14012" s="60"/>
      <c r="ACO14012" s="60"/>
      <c r="ACP14012" s="60"/>
      <c r="ACQ14012" s="60"/>
      <c r="ACR14012" s="60"/>
      <c r="ACS14012" s="60"/>
      <c r="ACT14012" s="60"/>
      <c r="ACU14012" s="60"/>
      <c r="ACV14012" s="60"/>
      <c r="ACW14012" s="60"/>
      <c r="ACX14012" s="60"/>
      <c r="ACY14012" s="60">
        <v>0.83481192092521805</v>
      </c>
      <c r="ACZ14012" s="60"/>
      <c r="ADA14012" s="60"/>
      <c r="ADB14012" s="60"/>
      <c r="ADC14012" s="60"/>
      <c r="ADD14012" s="60"/>
      <c r="ADE14012" s="60"/>
    </row>
    <row r="14013" spans="760:785" x14ac:dyDescent="0.25">
      <c r="ACF14013" s="60"/>
      <c r="ACG14013" s="60"/>
      <c r="ACH14013" s="60"/>
      <c r="ACI14013" s="60"/>
      <c r="ACJ14013" s="60"/>
      <c r="ACK14013" s="60"/>
      <c r="ACL14013" s="60"/>
      <c r="ACM14013" s="60"/>
      <c r="ACN14013" s="60"/>
      <c r="ACO14013" s="60"/>
      <c r="ACP14013" s="60"/>
      <c r="ACQ14013" s="60"/>
      <c r="ACR14013" s="60"/>
      <c r="ACS14013" s="60"/>
      <c r="ACT14013" s="60"/>
      <c r="ACU14013" s="60"/>
      <c r="ACV14013" s="60"/>
      <c r="ACW14013" s="60"/>
      <c r="ACX14013" s="60"/>
      <c r="ACY14013" s="60">
        <v>0.83468285118910202</v>
      </c>
      <c r="ACZ14013" s="60"/>
      <c r="ADA14013" s="60"/>
      <c r="ADB14013" s="60"/>
      <c r="ADC14013" s="60"/>
      <c r="ADD14013" s="60"/>
      <c r="ADE14013" s="60"/>
    </row>
    <row r="14014" spans="760:785" x14ac:dyDescent="0.25">
      <c r="ACF14014" s="60"/>
      <c r="ACG14014" s="60"/>
      <c r="ACH14014" s="60"/>
      <c r="ACI14014" s="60"/>
      <c r="ACJ14014" s="60"/>
      <c r="ACK14014" s="60"/>
      <c r="ACL14014" s="60"/>
      <c r="ACM14014" s="60"/>
      <c r="ACN14014" s="60"/>
      <c r="ACO14014" s="60"/>
      <c r="ACP14014" s="60"/>
      <c r="ACQ14014" s="60"/>
      <c r="ACR14014" s="60"/>
      <c r="ACS14014" s="60"/>
      <c r="ACT14014" s="60"/>
      <c r="ACU14014" s="60"/>
      <c r="ACV14014" s="60"/>
      <c r="ACW14014" s="60"/>
      <c r="ACX14014" s="60"/>
      <c r="ACY14014" s="60">
        <v>0.83444909611426299</v>
      </c>
      <c r="ACZ14014" s="60"/>
      <c r="ADA14014" s="60"/>
      <c r="ADB14014" s="60"/>
      <c r="ADC14014" s="60"/>
      <c r="ADD14014" s="60"/>
      <c r="ADE14014" s="60"/>
    </row>
    <row r="14015" spans="760:785" x14ac:dyDescent="0.25">
      <c r="ACF14015" s="60"/>
      <c r="ACG14015" s="60"/>
      <c r="ACH14015" s="60"/>
      <c r="ACI14015" s="60"/>
      <c r="ACJ14015" s="60"/>
      <c r="ACK14015" s="60"/>
      <c r="ACL14015" s="60"/>
      <c r="ACM14015" s="60"/>
      <c r="ACN14015" s="60"/>
      <c r="ACO14015" s="60"/>
      <c r="ACP14015" s="60"/>
      <c r="ACQ14015" s="60"/>
      <c r="ACR14015" s="60"/>
      <c r="ACS14015" s="60"/>
      <c r="ACT14015" s="60"/>
      <c r="ACU14015" s="60"/>
      <c r="ACV14015" s="60"/>
      <c r="ACW14015" s="60"/>
      <c r="ACX14015" s="60"/>
      <c r="ACY14015" s="60">
        <v>0.83410801759188402</v>
      </c>
      <c r="ACZ14015" s="60"/>
      <c r="ADA14015" s="60"/>
      <c r="ADB14015" s="60"/>
      <c r="ADC14015" s="60"/>
      <c r="ADD14015" s="60"/>
      <c r="ADE14015" s="60"/>
    </row>
    <row r="14016" spans="760:785" x14ac:dyDescent="0.25">
      <c r="ACF14016" s="60"/>
      <c r="ACG14016" s="60"/>
      <c r="ACH14016" s="60"/>
      <c r="ACI14016" s="60"/>
      <c r="ACJ14016" s="60"/>
      <c r="ACK14016" s="60"/>
      <c r="ACL14016" s="60"/>
      <c r="ACM14016" s="60"/>
      <c r="ACN14016" s="60"/>
      <c r="ACO14016" s="60"/>
      <c r="ACP14016" s="60"/>
      <c r="ACQ14016" s="60"/>
      <c r="ACR14016" s="60"/>
      <c r="ACS14016" s="60"/>
      <c r="ACT14016" s="60"/>
      <c r="ACU14016" s="60"/>
      <c r="ACV14016" s="60"/>
      <c r="ACW14016" s="60"/>
      <c r="ACX14016" s="60"/>
      <c r="ACY14016" s="60">
        <v>0.83407783180806705</v>
      </c>
      <c r="ACZ14016" s="60"/>
      <c r="ADA14016" s="60"/>
      <c r="ADB14016" s="60"/>
      <c r="ADC14016" s="60"/>
      <c r="ADD14016" s="60"/>
      <c r="ADE14016" s="60"/>
    </row>
    <row r="14017" spans="760:785" x14ac:dyDescent="0.25">
      <c r="ACF14017" s="60"/>
      <c r="ACG14017" s="60"/>
      <c r="ACH14017" s="60"/>
      <c r="ACI14017" s="60"/>
      <c r="ACJ14017" s="60"/>
      <c r="ACK14017" s="60"/>
      <c r="ACL14017" s="60"/>
      <c r="ACM14017" s="60"/>
      <c r="ACN14017" s="60"/>
      <c r="ACO14017" s="60"/>
      <c r="ACP14017" s="60"/>
      <c r="ACQ14017" s="60"/>
      <c r="ACR14017" s="60"/>
      <c r="ACS14017" s="60"/>
      <c r="ACT14017" s="60"/>
      <c r="ACU14017" s="60"/>
      <c r="ACV14017" s="60"/>
      <c r="ACW14017" s="60"/>
      <c r="ACX14017" s="60"/>
      <c r="ACY14017" s="60">
        <v>0.83407369317353997</v>
      </c>
      <c r="ACZ14017" s="60"/>
      <c r="ADA14017" s="60"/>
      <c r="ADB14017" s="60"/>
      <c r="ADC14017" s="60"/>
      <c r="ADD14017" s="60"/>
      <c r="ADE14017" s="60"/>
    </row>
    <row r="14018" spans="760:785" x14ac:dyDescent="0.25">
      <c r="ACF14018" s="60"/>
      <c r="ACG14018" s="60"/>
      <c r="ACH14018" s="60"/>
      <c r="ACI14018" s="60"/>
      <c r="ACJ14018" s="60"/>
      <c r="ACK14018" s="60"/>
      <c r="ACL14018" s="60"/>
      <c r="ACM14018" s="60"/>
      <c r="ACN14018" s="60"/>
      <c r="ACO14018" s="60"/>
      <c r="ACP14018" s="60"/>
      <c r="ACQ14018" s="60"/>
      <c r="ACR14018" s="60"/>
      <c r="ACS14018" s="60"/>
      <c r="ACT14018" s="60"/>
      <c r="ACU14018" s="60"/>
      <c r="ACV14018" s="60"/>
      <c r="ACW14018" s="60"/>
      <c r="ACX14018" s="60"/>
      <c r="ACY14018" s="60">
        <v>0.83406901525229005</v>
      </c>
      <c r="ACZ14018" s="60"/>
      <c r="ADA14018" s="60"/>
      <c r="ADB14018" s="60"/>
      <c r="ADC14018" s="60"/>
      <c r="ADD14018" s="60"/>
      <c r="ADE14018" s="60"/>
    </row>
    <row r="14019" spans="760:785" x14ac:dyDescent="0.25">
      <c r="ACF14019" s="60"/>
      <c r="ACG14019" s="60"/>
      <c r="ACH14019" s="60"/>
      <c r="ACI14019" s="60"/>
      <c r="ACJ14019" s="60"/>
      <c r="ACK14019" s="60"/>
      <c r="ACL14019" s="60"/>
      <c r="ACM14019" s="60"/>
      <c r="ACN14019" s="60"/>
      <c r="ACO14019" s="60"/>
      <c r="ACP14019" s="60"/>
      <c r="ACQ14019" s="60"/>
      <c r="ACR14019" s="60"/>
      <c r="ACS14019" s="60"/>
      <c r="ACT14019" s="60"/>
      <c r="ACU14019" s="60"/>
      <c r="ACV14019" s="60"/>
      <c r="ACW14019" s="60"/>
      <c r="ACX14019" s="60"/>
      <c r="ACY14019" s="60">
        <v>0.83406417742362704</v>
      </c>
      <c r="ACZ14019" s="60"/>
      <c r="ADA14019" s="60"/>
      <c r="ADB14019" s="60"/>
      <c r="ADC14019" s="60"/>
      <c r="ADD14019" s="60"/>
      <c r="ADE14019" s="60"/>
    </row>
    <row r="14020" spans="760:785" x14ac:dyDescent="0.25">
      <c r="ACF14020" s="60"/>
      <c r="ACG14020" s="60"/>
      <c r="ACH14020" s="60"/>
      <c r="ACI14020" s="60"/>
      <c r="ACJ14020" s="60"/>
      <c r="ACK14020" s="60"/>
      <c r="ACL14020" s="60"/>
      <c r="ACM14020" s="60"/>
      <c r="ACN14020" s="60"/>
      <c r="ACO14020" s="60"/>
      <c r="ACP14020" s="60"/>
      <c r="ACQ14020" s="60"/>
      <c r="ACR14020" s="60"/>
      <c r="ACS14020" s="60"/>
      <c r="ACT14020" s="60"/>
      <c r="ACU14020" s="60"/>
      <c r="ACV14020" s="60"/>
      <c r="ACW14020" s="60"/>
      <c r="ACX14020" s="60"/>
      <c r="ACY14020" s="60">
        <v>0.83380163827943399</v>
      </c>
      <c r="ACZ14020" s="60"/>
      <c r="ADA14020" s="60"/>
      <c r="ADB14020" s="60"/>
      <c r="ADC14020" s="60"/>
      <c r="ADD14020" s="60"/>
      <c r="ADE14020" s="60"/>
    </row>
    <row r="14021" spans="760:785" x14ac:dyDescent="0.25">
      <c r="ACF14021" s="60"/>
      <c r="ACG14021" s="60"/>
      <c r="ACH14021" s="60"/>
      <c r="ACI14021" s="60"/>
      <c r="ACJ14021" s="60"/>
      <c r="ACK14021" s="60"/>
      <c r="ACL14021" s="60"/>
      <c r="ACM14021" s="60"/>
      <c r="ACN14021" s="60"/>
      <c r="ACO14021" s="60"/>
      <c r="ACP14021" s="60"/>
      <c r="ACQ14021" s="60"/>
      <c r="ACR14021" s="60"/>
      <c r="ACS14021" s="60"/>
      <c r="ACT14021" s="60"/>
      <c r="ACU14021" s="60"/>
      <c r="ACV14021" s="60"/>
      <c r="ACW14021" s="60"/>
      <c r="ACX14021" s="60"/>
      <c r="ACY14021" s="60">
        <v>0.83379304528742504</v>
      </c>
      <c r="ACZ14021" s="60"/>
      <c r="ADA14021" s="60"/>
      <c r="ADB14021" s="60"/>
      <c r="ADC14021" s="60"/>
      <c r="ADD14021" s="60"/>
      <c r="ADE14021" s="60"/>
    </row>
    <row r="14022" spans="760:785" x14ac:dyDescent="0.25">
      <c r="ACF14022" s="60"/>
      <c r="ACG14022" s="60"/>
      <c r="ACH14022" s="60"/>
      <c r="ACI14022" s="60"/>
      <c r="ACJ14022" s="60"/>
      <c r="ACK14022" s="60"/>
      <c r="ACL14022" s="60"/>
      <c r="ACM14022" s="60"/>
      <c r="ACN14022" s="60"/>
      <c r="ACO14022" s="60"/>
      <c r="ACP14022" s="60"/>
      <c r="ACQ14022" s="60"/>
      <c r="ACR14022" s="60"/>
      <c r="ACS14022" s="60"/>
      <c r="ACT14022" s="60"/>
      <c r="ACU14022" s="60"/>
      <c r="ACV14022" s="60"/>
      <c r="ACW14022" s="60"/>
      <c r="ACX14022" s="60"/>
      <c r="ACY14022" s="60">
        <v>0.83372607055081005</v>
      </c>
      <c r="ACZ14022" s="60"/>
      <c r="ADA14022" s="60"/>
      <c r="ADB14022" s="60"/>
      <c r="ADC14022" s="60"/>
      <c r="ADD14022" s="60"/>
      <c r="ADE14022" s="60"/>
    </row>
    <row r="14023" spans="760:785" x14ac:dyDescent="0.25">
      <c r="ACF14023" s="60"/>
      <c r="ACG14023" s="60"/>
      <c r="ACH14023" s="60"/>
      <c r="ACI14023" s="60"/>
      <c r="ACJ14023" s="60"/>
      <c r="ACK14023" s="60"/>
      <c r="ACL14023" s="60"/>
      <c r="ACM14023" s="60"/>
      <c r="ACN14023" s="60"/>
      <c r="ACO14023" s="60"/>
      <c r="ACP14023" s="60"/>
      <c r="ACQ14023" s="60"/>
      <c r="ACR14023" s="60"/>
      <c r="ACS14023" s="60"/>
      <c r="ACT14023" s="60"/>
      <c r="ACU14023" s="60"/>
      <c r="ACV14023" s="60"/>
      <c r="ACW14023" s="60"/>
      <c r="ACX14023" s="60"/>
      <c r="ACY14023" s="60">
        <v>0.83356248319336002</v>
      </c>
      <c r="ACZ14023" s="60"/>
      <c r="ADA14023" s="60"/>
      <c r="ADB14023" s="60"/>
      <c r="ADC14023" s="60"/>
      <c r="ADD14023" s="60"/>
      <c r="ADE14023" s="60"/>
    </row>
    <row r="14024" spans="760:785" x14ac:dyDescent="0.25">
      <c r="ACF14024" s="60"/>
      <c r="ACG14024" s="60"/>
      <c r="ACH14024" s="60"/>
      <c r="ACI14024" s="60"/>
      <c r="ACJ14024" s="60"/>
      <c r="ACK14024" s="60"/>
      <c r="ACL14024" s="60"/>
      <c r="ACM14024" s="60"/>
      <c r="ACN14024" s="60"/>
      <c r="ACO14024" s="60"/>
      <c r="ACP14024" s="60"/>
      <c r="ACQ14024" s="60"/>
      <c r="ACR14024" s="60"/>
      <c r="ACS14024" s="60"/>
      <c r="ACT14024" s="60"/>
      <c r="ACU14024" s="60"/>
      <c r="ACV14024" s="60"/>
      <c r="ACW14024" s="60"/>
      <c r="ACX14024" s="60"/>
      <c r="ACY14024" s="60">
        <v>0.83353883430769704</v>
      </c>
      <c r="ACZ14024" s="60"/>
      <c r="ADA14024" s="60"/>
      <c r="ADB14024" s="60"/>
      <c r="ADC14024" s="60"/>
      <c r="ADD14024" s="60"/>
      <c r="ADE14024" s="60"/>
    </row>
    <row r="14025" spans="760:785" x14ac:dyDescent="0.25">
      <c r="ACF14025" s="60"/>
      <c r="ACG14025" s="60"/>
      <c r="ACH14025" s="60"/>
      <c r="ACI14025" s="60"/>
      <c r="ACJ14025" s="60"/>
      <c r="ACK14025" s="60"/>
      <c r="ACL14025" s="60"/>
      <c r="ACM14025" s="60"/>
      <c r="ACN14025" s="60"/>
      <c r="ACO14025" s="60"/>
      <c r="ACP14025" s="60"/>
      <c r="ACQ14025" s="60"/>
      <c r="ACR14025" s="60"/>
      <c r="ACS14025" s="60"/>
      <c r="ACT14025" s="60"/>
      <c r="ACU14025" s="60"/>
      <c r="ACV14025" s="60"/>
      <c r="ACW14025" s="60"/>
      <c r="ACX14025" s="60"/>
      <c r="ACY14025" s="60">
        <v>0.83320436995939096</v>
      </c>
      <c r="ACZ14025" s="60"/>
      <c r="ADA14025" s="60"/>
      <c r="ADB14025" s="60"/>
      <c r="ADC14025" s="60"/>
      <c r="ADD14025" s="60"/>
      <c r="ADE14025" s="60"/>
    </row>
    <row r="14026" spans="760:785" x14ac:dyDescent="0.25">
      <c r="ACF14026" s="60"/>
      <c r="ACG14026" s="60"/>
      <c r="ACH14026" s="60"/>
      <c r="ACI14026" s="60"/>
      <c r="ACJ14026" s="60"/>
      <c r="ACK14026" s="60"/>
      <c r="ACL14026" s="60"/>
      <c r="ACM14026" s="60"/>
      <c r="ACN14026" s="60"/>
      <c r="ACO14026" s="60"/>
      <c r="ACP14026" s="60"/>
      <c r="ACQ14026" s="60"/>
      <c r="ACR14026" s="60"/>
      <c r="ACS14026" s="60"/>
      <c r="ACT14026" s="60"/>
      <c r="ACU14026" s="60"/>
      <c r="ACV14026" s="60"/>
      <c r="ACW14026" s="60"/>
      <c r="ACX14026" s="60"/>
      <c r="ACY14026" s="60">
        <v>0.83317574692617702</v>
      </c>
      <c r="ACZ14026" s="60"/>
      <c r="ADA14026" s="60"/>
      <c r="ADB14026" s="60"/>
      <c r="ADC14026" s="60"/>
      <c r="ADD14026" s="60"/>
      <c r="ADE14026" s="60"/>
    </row>
    <row r="14027" spans="760:785" x14ac:dyDescent="0.25">
      <c r="ACF14027" s="60"/>
      <c r="ACG14027" s="60"/>
      <c r="ACH14027" s="60"/>
      <c r="ACI14027" s="60"/>
      <c r="ACJ14027" s="60"/>
      <c r="ACK14027" s="60"/>
      <c r="ACL14027" s="60"/>
      <c r="ACM14027" s="60"/>
      <c r="ACN14027" s="60"/>
      <c r="ACO14027" s="60"/>
      <c r="ACP14027" s="60"/>
      <c r="ACQ14027" s="60"/>
      <c r="ACR14027" s="60"/>
      <c r="ACS14027" s="60"/>
      <c r="ACT14027" s="60"/>
      <c r="ACU14027" s="60"/>
      <c r="ACV14027" s="60"/>
      <c r="ACW14027" s="60"/>
      <c r="ACX14027" s="60"/>
      <c r="ACY14027" s="60">
        <v>0.83312778521353803</v>
      </c>
      <c r="ACZ14027" s="60"/>
      <c r="ADA14027" s="60"/>
      <c r="ADB14027" s="60"/>
      <c r="ADC14027" s="60"/>
      <c r="ADD14027" s="60"/>
      <c r="ADE14027" s="60"/>
    </row>
    <row r="14028" spans="760:785" x14ac:dyDescent="0.25">
      <c r="ACF14028" s="60"/>
      <c r="ACG14028" s="60"/>
      <c r="ACH14028" s="60"/>
      <c r="ACI14028" s="60"/>
      <c r="ACJ14028" s="60"/>
      <c r="ACK14028" s="60"/>
      <c r="ACL14028" s="60"/>
      <c r="ACM14028" s="60"/>
      <c r="ACN14028" s="60"/>
      <c r="ACO14028" s="60"/>
      <c r="ACP14028" s="60"/>
      <c r="ACQ14028" s="60"/>
      <c r="ACR14028" s="60"/>
      <c r="ACS14028" s="60"/>
      <c r="ACT14028" s="60"/>
      <c r="ACU14028" s="60"/>
      <c r="ACV14028" s="60"/>
      <c r="ACW14028" s="60"/>
      <c r="ACX14028" s="60"/>
      <c r="ACY14028" s="60">
        <v>0.83308004091626797</v>
      </c>
      <c r="ACZ14028" s="60"/>
      <c r="ADA14028" s="60"/>
      <c r="ADB14028" s="60"/>
      <c r="ADC14028" s="60"/>
      <c r="ADD14028" s="60"/>
      <c r="ADE14028" s="60"/>
    </row>
    <row r="14029" spans="760:785" x14ac:dyDescent="0.25">
      <c r="ACF14029" s="60"/>
      <c r="ACG14029" s="60"/>
      <c r="ACH14029" s="60"/>
      <c r="ACI14029" s="60"/>
      <c r="ACJ14029" s="60"/>
      <c r="ACK14029" s="60"/>
      <c r="ACL14029" s="60"/>
      <c r="ACM14029" s="60"/>
      <c r="ACN14029" s="60"/>
      <c r="ACO14029" s="60"/>
      <c r="ACP14029" s="60"/>
      <c r="ACQ14029" s="60"/>
      <c r="ACR14029" s="60"/>
      <c r="ACS14029" s="60"/>
      <c r="ACT14029" s="60"/>
      <c r="ACU14029" s="60"/>
      <c r="ACV14029" s="60"/>
      <c r="ACW14029" s="60"/>
      <c r="ACX14029" s="60"/>
      <c r="ACY14029" s="60">
        <v>0.83274282159704305</v>
      </c>
      <c r="ACZ14029" s="60"/>
      <c r="ADA14029" s="60"/>
      <c r="ADB14029" s="60"/>
      <c r="ADC14029" s="60"/>
      <c r="ADD14029" s="60"/>
      <c r="ADE14029" s="60"/>
    </row>
    <row r="14030" spans="760:785" x14ac:dyDescent="0.25">
      <c r="ACF14030" s="60"/>
      <c r="ACG14030" s="60"/>
      <c r="ACH14030" s="60"/>
      <c r="ACI14030" s="60"/>
      <c r="ACJ14030" s="60"/>
      <c r="ACK14030" s="60"/>
      <c r="ACL14030" s="60"/>
      <c r="ACM14030" s="60"/>
      <c r="ACN14030" s="60"/>
      <c r="ACO14030" s="60"/>
      <c r="ACP14030" s="60"/>
      <c r="ACQ14030" s="60"/>
      <c r="ACR14030" s="60"/>
      <c r="ACS14030" s="60"/>
      <c r="ACT14030" s="60"/>
      <c r="ACU14030" s="60"/>
      <c r="ACV14030" s="60"/>
      <c r="ACW14030" s="60"/>
      <c r="ACX14030" s="60"/>
      <c r="ACY14030" s="60">
        <v>0.83271678832076701</v>
      </c>
      <c r="ACZ14030" s="60"/>
      <c r="ADA14030" s="60"/>
      <c r="ADB14030" s="60"/>
      <c r="ADC14030" s="60"/>
      <c r="ADD14030" s="60"/>
      <c r="ADE14030" s="60"/>
    </row>
    <row r="14031" spans="760:785" x14ac:dyDescent="0.25">
      <c r="ACF14031" s="60"/>
      <c r="ACG14031" s="60"/>
      <c r="ACH14031" s="60"/>
      <c r="ACI14031" s="60"/>
      <c r="ACJ14031" s="60"/>
      <c r="ACK14031" s="60"/>
      <c r="ACL14031" s="60"/>
      <c r="ACM14031" s="60"/>
      <c r="ACN14031" s="60"/>
      <c r="ACO14031" s="60"/>
      <c r="ACP14031" s="60"/>
      <c r="ACQ14031" s="60"/>
      <c r="ACR14031" s="60"/>
      <c r="ACS14031" s="60"/>
      <c r="ACT14031" s="60"/>
      <c r="ACU14031" s="60"/>
      <c r="ACV14031" s="60"/>
      <c r="ACW14031" s="60"/>
      <c r="ACX14031" s="60"/>
      <c r="ACY14031" s="60">
        <v>0.83249121153207595</v>
      </c>
      <c r="ACZ14031" s="60"/>
      <c r="ADA14031" s="60"/>
      <c r="ADB14031" s="60"/>
      <c r="ADC14031" s="60"/>
      <c r="ADD14031" s="60"/>
      <c r="ADE14031" s="60"/>
    </row>
    <row r="14032" spans="760:785" x14ac:dyDescent="0.25">
      <c r="ACF14032" s="60"/>
      <c r="ACG14032" s="60"/>
      <c r="ACH14032" s="60"/>
      <c r="ACI14032" s="60"/>
      <c r="ACJ14032" s="60"/>
      <c r="ACK14032" s="60"/>
      <c r="ACL14032" s="60"/>
      <c r="ACM14032" s="60"/>
      <c r="ACN14032" s="60"/>
      <c r="ACO14032" s="60"/>
      <c r="ACP14032" s="60"/>
      <c r="ACQ14032" s="60"/>
      <c r="ACR14032" s="60"/>
      <c r="ACS14032" s="60"/>
      <c r="ACT14032" s="60"/>
      <c r="ACU14032" s="60"/>
      <c r="ACV14032" s="60"/>
      <c r="ACW14032" s="60"/>
      <c r="ACX14032" s="60"/>
      <c r="ACY14032" s="60">
        <v>0.83239754860515203</v>
      </c>
      <c r="ACZ14032" s="60"/>
      <c r="ADA14032" s="60"/>
      <c r="ADB14032" s="60"/>
      <c r="ADC14032" s="60"/>
      <c r="ADD14032" s="60"/>
      <c r="ADE14032" s="60"/>
    </row>
    <row r="14033" spans="760:785" x14ac:dyDescent="0.25">
      <c r="ACF14033" s="60"/>
      <c r="ACG14033" s="60"/>
      <c r="ACH14033" s="60"/>
      <c r="ACI14033" s="60"/>
      <c r="ACJ14033" s="60"/>
      <c r="ACK14033" s="60"/>
      <c r="ACL14033" s="60"/>
      <c r="ACM14033" s="60"/>
      <c r="ACN14033" s="60"/>
      <c r="ACO14033" s="60"/>
      <c r="ACP14033" s="60"/>
      <c r="ACQ14033" s="60"/>
      <c r="ACR14033" s="60"/>
      <c r="ACS14033" s="60"/>
      <c r="ACT14033" s="60"/>
      <c r="ACU14033" s="60"/>
      <c r="ACV14033" s="60"/>
      <c r="ACW14033" s="60"/>
      <c r="ACX14033" s="60"/>
      <c r="ACY14033" s="60">
        <v>0.8322649630426</v>
      </c>
      <c r="ACZ14033" s="60"/>
      <c r="ADA14033" s="60"/>
      <c r="ADB14033" s="60"/>
      <c r="ADC14033" s="60"/>
      <c r="ADD14033" s="60"/>
      <c r="ADE14033" s="60"/>
    </row>
    <row r="14034" spans="760:785" x14ac:dyDescent="0.25">
      <c r="ACF14034" s="60"/>
      <c r="ACG14034" s="60"/>
      <c r="ACH14034" s="60"/>
      <c r="ACI14034" s="60"/>
      <c r="ACJ14034" s="60"/>
      <c r="ACK14034" s="60"/>
      <c r="ACL14034" s="60"/>
      <c r="ACM14034" s="60"/>
      <c r="ACN14034" s="60"/>
      <c r="ACO14034" s="60"/>
      <c r="ACP14034" s="60"/>
      <c r="ACQ14034" s="60"/>
      <c r="ACR14034" s="60"/>
      <c r="ACS14034" s="60"/>
      <c r="ACT14034" s="60"/>
      <c r="ACU14034" s="60"/>
      <c r="ACV14034" s="60"/>
      <c r="ACW14034" s="60"/>
      <c r="ACX14034" s="60"/>
      <c r="ACY14034" s="60">
        <v>0.83216617663041703</v>
      </c>
      <c r="ACZ14034" s="60"/>
      <c r="ADA14034" s="60"/>
      <c r="ADB14034" s="60"/>
      <c r="ADC14034" s="60"/>
      <c r="ADD14034" s="60"/>
      <c r="ADE14034" s="60"/>
    </row>
    <row r="14035" spans="760:785" x14ac:dyDescent="0.25">
      <c r="ACF14035" s="60"/>
      <c r="ACG14035" s="60"/>
      <c r="ACH14035" s="60"/>
      <c r="ACI14035" s="60"/>
      <c r="ACJ14035" s="60"/>
      <c r="ACK14035" s="60"/>
      <c r="ACL14035" s="60"/>
      <c r="ACM14035" s="60"/>
      <c r="ACN14035" s="60"/>
      <c r="ACO14035" s="60"/>
      <c r="ACP14035" s="60"/>
      <c r="ACQ14035" s="60"/>
      <c r="ACR14035" s="60"/>
      <c r="ACS14035" s="60"/>
      <c r="ACT14035" s="60"/>
      <c r="ACU14035" s="60"/>
      <c r="ACV14035" s="60"/>
      <c r="ACW14035" s="60"/>
      <c r="ACX14035" s="60"/>
      <c r="ACY14035" s="60">
        <v>0.83200840271068399</v>
      </c>
      <c r="ACZ14035" s="60"/>
      <c r="ADA14035" s="60"/>
      <c r="ADB14035" s="60"/>
      <c r="ADC14035" s="60"/>
      <c r="ADD14035" s="60"/>
      <c r="ADE14035" s="60"/>
    </row>
    <row r="14036" spans="760:785" x14ac:dyDescent="0.25">
      <c r="ACF14036" s="60"/>
      <c r="ACG14036" s="60"/>
      <c r="ACH14036" s="60"/>
      <c r="ACI14036" s="60"/>
      <c r="ACJ14036" s="60"/>
      <c r="ACK14036" s="60"/>
      <c r="ACL14036" s="60"/>
      <c r="ACM14036" s="60"/>
      <c r="ACN14036" s="60"/>
      <c r="ACO14036" s="60"/>
      <c r="ACP14036" s="60"/>
      <c r="ACQ14036" s="60"/>
      <c r="ACR14036" s="60"/>
      <c r="ACS14036" s="60"/>
      <c r="ACT14036" s="60"/>
      <c r="ACU14036" s="60"/>
      <c r="ACV14036" s="60"/>
      <c r="ACW14036" s="60"/>
      <c r="ACX14036" s="60"/>
      <c r="ACY14036" s="60">
        <v>0.83186879277924797</v>
      </c>
      <c r="ACZ14036" s="60"/>
      <c r="ADA14036" s="60"/>
      <c r="ADB14036" s="60"/>
      <c r="ADC14036" s="60"/>
      <c r="ADD14036" s="60"/>
      <c r="ADE14036" s="60"/>
    </row>
    <row r="14037" spans="760:785" x14ac:dyDescent="0.25">
      <c r="ACF14037" s="60"/>
      <c r="ACG14037" s="60"/>
      <c r="ACH14037" s="60"/>
      <c r="ACI14037" s="60"/>
      <c r="ACJ14037" s="60"/>
      <c r="ACK14037" s="60"/>
      <c r="ACL14037" s="60"/>
      <c r="ACM14037" s="60"/>
      <c r="ACN14037" s="60"/>
      <c r="ACO14037" s="60"/>
      <c r="ACP14037" s="60"/>
      <c r="ACQ14037" s="60"/>
      <c r="ACR14037" s="60"/>
      <c r="ACS14037" s="60"/>
      <c r="ACT14037" s="60"/>
      <c r="ACU14037" s="60"/>
      <c r="ACV14037" s="60"/>
      <c r="ACW14037" s="60"/>
      <c r="ACX14037" s="60"/>
      <c r="ACY14037" s="60">
        <v>0.83184402238927801</v>
      </c>
      <c r="ACZ14037" s="60"/>
      <c r="ADA14037" s="60"/>
      <c r="ADB14037" s="60"/>
      <c r="ADC14037" s="60"/>
      <c r="ADD14037" s="60"/>
      <c r="ADE14037" s="60"/>
    </row>
    <row r="14038" spans="760:785" x14ac:dyDescent="0.25">
      <c r="ACF14038" s="60"/>
      <c r="ACG14038" s="60"/>
      <c r="ACH14038" s="60"/>
      <c r="ACI14038" s="60"/>
      <c r="ACJ14038" s="60"/>
      <c r="ACK14038" s="60"/>
      <c r="ACL14038" s="60"/>
      <c r="ACM14038" s="60"/>
      <c r="ACN14038" s="60"/>
      <c r="ACO14038" s="60"/>
      <c r="ACP14038" s="60"/>
      <c r="ACQ14038" s="60"/>
      <c r="ACR14038" s="60"/>
      <c r="ACS14038" s="60"/>
      <c r="ACT14038" s="60"/>
      <c r="ACU14038" s="60"/>
      <c r="ACV14038" s="60"/>
      <c r="ACW14038" s="60"/>
      <c r="ACX14038" s="60"/>
      <c r="ACY14038" s="60">
        <v>0.83151204160979497</v>
      </c>
      <c r="ACZ14038" s="60"/>
      <c r="ADA14038" s="60"/>
      <c r="ADB14038" s="60"/>
      <c r="ADC14038" s="60"/>
      <c r="ADD14038" s="60"/>
      <c r="ADE14038" s="60"/>
    </row>
    <row r="14039" spans="760:785" x14ac:dyDescent="0.25">
      <c r="ACF14039" s="60"/>
      <c r="ACG14039" s="60"/>
      <c r="ACH14039" s="60"/>
      <c r="ACI14039" s="60"/>
      <c r="ACJ14039" s="60"/>
      <c r="ACK14039" s="60"/>
      <c r="ACL14039" s="60"/>
      <c r="ACM14039" s="60"/>
      <c r="ACN14039" s="60"/>
      <c r="ACO14039" s="60"/>
      <c r="ACP14039" s="60"/>
      <c r="ACQ14039" s="60"/>
      <c r="ACR14039" s="60"/>
      <c r="ACS14039" s="60"/>
      <c r="ACT14039" s="60"/>
      <c r="ACU14039" s="60"/>
      <c r="ACV14039" s="60"/>
      <c r="ACW14039" s="60"/>
      <c r="ACX14039" s="60"/>
      <c r="ACY14039" s="60">
        <v>0.83137662853624805</v>
      </c>
      <c r="ACZ14039" s="60"/>
      <c r="ADA14039" s="60"/>
      <c r="ADB14039" s="60"/>
      <c r="ADC14039" s="60"/>
      <c r="ADD14039" s="60"/>
      <c r="ADE14039" s="60"/>
    </row>
    <row r="14040" spans="760:785" x14ac:dyDescent="0.25">
      <c r="ACF14040" s="60"/>
      <c r="ACG14040" s="60"/>
      <c r="ACH14040" s="60"/>
      <c r="ACI14040" s="60"/>
      <c r="ACJ14040" s="60"/>
      <c r="ACK14040" s="60"/>
      <c r="ACL14040" s="60"/>
      <c r="ACM14040" s="60"/>
      <c r="ACN14040" s="60"/>
      <c r="ACO14040" s="60"/>
      <c r="ACP14040" s="60"/>
      <c r="ACQ14040" s="60"/>
      <c r="ACR14040" s="60"/>
      <c r="ACS14040" s="60"/>
      <c r="ACT14040" s="60"/>
      <c r="ACU14040" s="60"/>
      <c r="ACV14040" s="60"/>
      <c r="ACW14040" s="60"/>
      <c r="ACX14040" s="60"/>
      <c r="ACY14040" s="60">
        <v>0.83129974651067196</v>
      </c>
      <c r="ACZ14040" s="60"/>
      <c r="ADA14040" s="60"/>
      <c r="ADB14040" s="60"/>
      <c r="ADC14040" s="60"/>
      <c r="ADD14040" s="60"/>
      <c r="ADE14040" s="60"/>
    </row>
    <row r="14041" spans="760:785" x14ac:dyDescent="0.25">
      <c r="ACF14041" s="60"/>
      <c r="ACG14041" s="60"/>
      <c r="ACH14041" s="60"/>
      <c r="ACI14041" s="60"/>
      <c r="ACJ14041" s="60"/>
      <c r="ACK14041" s="60"/>
      <c r="ACL14041" s="60"/>
      <c r="ACM14041" s="60"/>
      <c r="ACN14041" s="60"/>
      <c r="ACO14041" s="60"/>
      <c r="ACP14041" s="60"/>
      <c r="ACQ14041" s="60"/>
      <c r="ACR14041" s="60"/>
      <c r="ACS14041" s="60"/>
      <c r="ACT14041" s="60"/>
      <c r="ACU14041" s="60"/>
      <c r="ACV14041" s="60"/>
      <c r="ACW14041" s="60"/>
      <c r="ACX14041" s="60"/>
      <c r="ACY14041" s="60">
        <v>0.831069649253105</v>
      </c>
      <c r="ACZ14041" s="60"/>
      <c r="ADA14041" s="60"/>
      <c r="ADB14041" s="60"/>
      <c r="ADC14041" s="60"/>
      <c r="ADD14041" s="60"/>
      <c r="ADE14041" s="60"/>
    </row>
    <row r="14042" spans="760:785" x14ac:dyDescent="0.25">
      <c r="ACF14042" s="60"/>
      <c r="ACG14042" s="60"/>
      <c r="ACH14042" s="60"/>
      <c r="ACI14042" s="60"/>
      <c r="ACJ14042" s="60"/>
      <c r="ACK14042" s="60"/>
      <c r="ACL14042" s="60"/>
      <c r="ACM14042" s="60"/>
      <c r="ACN14042" s="60"/>
      <c r="ACO14042" s="60"/>
      <c r="ACP14042" s="60"/>
      <c r="ACQ14042" s="60"/>
      <c r="ACR14042" s="60"/>
      <c r="ACS14042" s="60"/>
      <c r="ACT14042" s="60"/>
      <c r="ACU14042" s="60"/>
      <c r="ACV14042" s="60"/>
      <c r="ACW14042" s="60"/>
      <c r="ACX14042" s="60"/>
      <c r="ACY14042" s="60">
        <v>0.83101344309901504</v>
      </c>
      <c r="ACZ14042" s="60"/>
      <c r="ADA14042" s="60"/>
      <c r="ADB14042" s="60"/>
      <c r="ADC14042" s="60"/>
      <c r="ADD14042" s="60"/>
      <c r="ADE14042" s="60"/>
    </row>
    <row r="14043" spans="760:785" x14ac:dyDescent="0.25">
      <c r="ACF14043" s="60"/>
      <c r="ACG14043" s="60"/>
      <c r="ACH14043" s="60"/>
      <c r="ACI14043" s="60"/>
      <c r="ACJ14043" s="60"/>
      <c r="ACK14043" s="60"/>
      <c r="ACL14043" s="60"/>
      <c r="ACM14043" s="60"/>
      <c r="ACN14043" s="60"/>
      <c r="ACO14043" s="60"/>
      <c r="ACP14043" s="60"/>
      <c r="ACQ14043" s="60"/>
      <c r="ACR14043" s="60"/>
      <c r="ACS14043" s="60"/>
      <c r="ACT14043" s="60"/>
      <c r="ACU14043" s="60"/>
      <c r="ACV14043" s="60"/>
      <c r="ACW14043" s="60"/>
      <c r="ACX14043" s="60"/>
      <c r="ACY14043" s="60">
        <v>0.83099281189226304</v>
      </c>
      <c r="ACZ14043" s="60"/>
      <c r="ADA14043" s="60"/>
      <c r="ADB14043" s="60"/>
      <c r="ADC14043" s="60"/>
      <c r="ADD14043" s="60"/>
      <c r="ADE14043" s="60"/>
    </row>
    <row r="14044" spans="760:785" x14ac:dyDescent="0.25">
      <c r="ACF14044" s="60"/>
      <c r="ACG14044" s="60"/>
      <c r="ACH14044" s="60"/>
      <c r="ACI14044" s="60"/>
      <c r="ACJ14044" s="60"/>
      <c r="ACK14044" s="60"/>
      <c r="ACL14044" s="60"/>
      <c r="ACM14044" s="60"/>
      <c r="ACN14044" s="60"/>
      <c r="ACO14044" s="60"/>
      <c r="ACP14044" s="60"/>
      <c r="ACQ14044" s="60"/>
      <c r="ACR14044" s="60"/>
      <c r="ACS14044" s="60"/>
      <c r="ACT14044" s="60"/>
      <c r="ACU14044" s="60"/>
      <c r="ACV14044" s="60"/>
      <c r="ACW14044" s="60"/>
      <c r="ACX14044" s="60"/>
      <c r="ACY14044" s="60">
        <v>0.83086025446623601</v>
      </c>
      <c r="ACZ14044" s="60"/>
      <c r="ADA14044" s="60"/>
      <c r="ADB14044" s="60"/>
      <c r="ADC14044" s="60"/>
      <c r="ADD14044" s="60"/>
      <c r="ADE14044" s="60"/>
    </row>
    <row r="14045" spans="760:785" x14ac:dyDescent="0.25">
      <c r="ACF14045" s="60"/>
      <c r="ACG14045" s="60"/>
      <c r="ACH14045" s="60"/>
      <c r="ACI14045" s="60"/>
      <c r="ACJ14045" s="60"/>
      <c r="ACK14045" s="60"/>
      <c r="ACL14045" s="60"/>
      <c r="ACM14045" s="60"/>
      <c r="ACN14045" s="60"/>
      <c r="ACO14045" s="60"/>
      <c r="ACP14045" s="60"/>
      <c r="ACQ14045" s="60"/>
      <c r="ACR14045" s="60"/>
      <c r="ACS14045" s="60"/>
      <c r="ACT14045" s="60"/>
      <c r="ACU14045" s="60"/>
      <c r="ACV14045" s="60"/>
      <c r="ACW14045" s="60"/>
      <c r="ACX14045" s="60"/>
      <c r="ACY14045" s="60">
        <v>0.83051014766181297</v>
      </c>
      <c r="ACZ14045" s="60"/>
      <c r="ADA14045" s="60"/>
      <c r="ADB14045" s="60"/>
      <c r="ADC14045" s="60"/>
      <c r="ADD14045" s="60"/>
      <c r="ADE14045" s="60"/>
    </row>
    <row r="14046" spans="760:785" x14ac:dyDescent="0.25">
      <c r="ACF14046" s="60"/>
      <c r="ACG14046" s="60"/>
      <c r="ACH14046" s="60"/>
      <c r="ACI14046" s="60"/>
      <c r="ACJ14046" s="60"/>
      <c r="ACK14046" s="60"/>
      <c r="ACL14046" s="60"/>
      <c r="ACM14046" s="60"/>
      <c r="ACN14046" s="60"/>
      <c r="ACO14046" s="60"/>
      <c r="ACP14046" s="60"/>
      <c r="ACQ14046" s="60"/>
      <c r="ACR14046" s="60"/>
      <c r="ACS14046" s="60"/>
      <c r="ACT14046" s="60"/>
      <c r="ACU14046" s="60"/>
      <c r="ACV14046" s="60"/>
      <c r="ACW14046" s="60"/>
      <c r="ACX14046" s="60"/>
      <c r="ACY14046" s="60">
        <v>0.83040653560822397</v>
      </c>
      <c r="ACZ14046" s="60"/>
      <c r="ADA14046" s="60"/>
      <c r="ADB14046" s="60"/>
      <c r="ADC14046" s="60"/>
      <c r="ADD14046" s="60"/>
      <c r="ADE14046" s="60"/>
    </row>
    <row r="14047" spans="760:785" x14ac:dyDescent="0.25">
      <c r="ACF14047" s="60"/>
      <c r="ACG14047" s="60"/>
      <c r="ACH14047" s="60"/>
      <c r="ACI14047" s="60"/>
      <c r="ACJ14047" s="60"/>
      <c r="ACK14047" s="60"/>
      <c r="ACL14047" s="60"/>
      <c r="ACM14047" s="60"/>
      <c r="ACN14047" s="60"/>
      <c r="ACO14047" s="60"/>
      <c r="ACP14047" s="60"/>
      <c r="ACQ14047" s="60"/>
      <c r="ACR14047" s="60"/>
      <c r="ACS14047" s="60"/>
      <c r="ACT14047" s="60"/>
      <c r="ACU14047" s="60"/>
      <c r="ACV14047" s="60"/>
      <c r="ACW14047" s="60"/>
      <c r="ACX14047" s="60"/>
      <c r="ACY14047" s="60">
        <v>0.83031129860738695</v>
      </c>
      <c r="ACZ14047" s="60"/>
      <c r="ADA14047" s="60"/>
      <c r="ADB14047" s="60"/>
      <c r="ADC14047" s="60"/>
      <c r="ADD14047" s="60"/>
      <c r="ADE14047" s="60"/>
    </row>
    <row r="14048" spans="760:785" x14ac:dyDescent="0.25">
      <c r="ACF14048" s="60"/>
      <c r="ACG14048" s="60"/>
      <c r="ACH14048" s="60"/>
      <c r="ACI14048" s="60"/>
      <c r="ACJ14048" s="60"/>
      <c r="ACK14048" s="60"/>
      <c r="ACL14048" s="60"/>
      <c r="ACM14048" s="60"/>
      <c r="ACN14048" s="60"/>
      <c r="ACO14048" s="60"/>
      <c r="ACP14048" s="60"/>
      <c r="ACQ14048" s="60"/>
      <c r="ACR14048" s="60"/>
      <c r="ACS14048" s="60"/>
      <c r="ACT14048" s="60"/>
      <c r="ACU14048" s="60"/>
      <c r="ACV14048" s="60"/>
      <c r="ACW14048" s="60"/>
      <c r="ACX14048" s="60"/>
      <c r="ACY14048" s="60">
        <v>0.83021103825487697</v>
      </c>
      <c r="ACZ14048" s="60"/>
      <c r="ADA14048" s="60"/>
      <c r="ADB14048" s="60"/>
      <c r="ADC14048" s="60"/>
      <c r="ADD14048" s="60"/>
      <c r="ADE14048" s="60"/>
    </row>
    <row r="14049" spans="760:785" x14ac:dyDescent="0.25">
      <c r="ACF14049" s="60"/>
      <c r="ACG14049" s="60"/>
      <c r="ACH14049" s="60"/>
      <c r="ACI14049" s="60"/>
      <c r="ACJ14049" s="60"/>
      <c r="ACK14049" s="60"/>
      <c r="ACL14049" s="60"/>
      <c r="ACM14049" s="60"/>
      <c r="ACN14049" s="60"/>
      <c r="ACO14049" s="60"/>
      <c r="ACP14049" s="60"/>
      <c r="ACQ14049" s="60"/>
      <c r="ACR14049" s="60"/>
      <c r="ACS14049" s="60"/>
      <c r="ACT14049" s="60"/>
      <c r="ACU14049" s="60"/>
      <c r="ACV14049" s="60"/>
      <c r="ACW14049" s="60"/>
      <c r="ACX14049" s="60"/>
      <c r="ACY14049" s="60">
        <v>0.82984395260916299</v>
      </c>
      <c r="ACZ14049" s="60"/>
      <c r="ADA14049" s="60"/>
      <c r="ADB14049" s="60"/>
      <c r="ADC14049" s="60"/>
      <c r="ADD14049" s="60"/>
      <c r="ADE14049" s="60"/>
    </row>
    <row r="14050" spans="760:785" x14ac:dyDescent="0.25">
      <c r="ACF14050" s="60"/>
      <c r="ACG14050" s="60"/>
      <c r="ACH14050" s="60"/>
      <c r="ACI14050" s="60"/>
      <c r="ACJ14050" s="60"/>
      <c r="ACK14050" s="60"/>
      <c r="ACL14050" s="60"/>
      <c r="ACM14050" s="60"/>
      <c r="ACN14050" s="60"/>
      <c r="ACO14050" s="60"/>
      <c r="ACP14050" s="60"/>
      <c r="ACQ14050" s="60"/>
      <c r="ACR14050" s="60"/>
      <c r="ACS14050" s="60"/>
      <c r="ACT14050" s="60"/>
      <c r="ACU14050" s="60"/>
      <c r="ACV14050" s="60"/>
      <c r="ACW14050" s="60"/>
      <c r="ACX14050" s="60"/>
      <c r="ACY14050" s="60">
        <v>0.82980483167514096</v>
      </c>
      <c r="ACZ14050" s="60"/>
      <c r="ADA14050" s="60"/>
      <c r="ADB14050" s="60"/>
      <c r="ADC14050" s="60"/>
      <c r="ADD14050" s="60"/>
      <c r="ADE14050" s="60"/>
    </row>
    <row r="14051" spans="760:785" x14ac:dyDescent="0.25">
      <c r="ACF14051" s="60"/>
      <c r="ACG14051" s="60"/>
      <c r="ACH14051" s="60"/>
      <c r="ACI14051" s="60"/>
      <c r="ACJ14051" s="60"/>
      <c r="ACK14051" s="60"/>
      <c r="ACL14051" s="60"/>
      <c r="ACM14051" s="60"/>
      <c r="ACN14051" s="60"/>
      <c r="ACO14051" s="60"/>
      <c r="ACP14051" s="60"/>
      <c r="ACQ14051" s="60"/>
      <c r="ACR14051" s="60"/>
      <c r="ACS14051" s="60"/>
      <c r="ACT14051" s="60"/>
      <c r="ACU14051" s="60"/>
      <c r="ACV14051" s="60"/>
      <c r="ACW14051" s="60"/>
      <c r="ACX14051" s="60"/>
      <c r="ACY14051" s="60">
        <v>0.82972264183698297</v>
      </c>
      <c r="ACZ14051" s="60"/>
      <c r="ADA14051" s="60"/>
      <c r="ADB14051" s="60"/>
      <c r="ADC14051" s="60"/>
      <c r="ADD14051" s="60"/>
      <c r="ADE14051" s="60"/>
    </row>
    <row r="14052" spans="760:785" x14ac:dyDescent="0.25">
      <c r="ACF14052" s="60"/>
      <c r="ACG14052" s="60"/>
      <c r="ACH14052" s="60"/>
      <c r="ACI14052" s="60"/>
      <c r="ACJ14052" s="60"/>
      <c r="ACK14052" s="60"/>
      <c r="ACL14052" s="60"/>
      <c r="ACM14052" s="60"/>
      <c r="ACN14052" s="60"/>
      <c r="ACO14052" s="60"/>
      <c r="ACP14052" s="60"/>
      <c r="ACQ14052" s="60"/>
      <c r="ACR14052" s="60"/>
      <c r="ACS14052" s="60"/>
      <c r="ACT14052" s="60"/>
      <c r="ACU14052" s="60"/>
      <c r="ACV14052" s="60"/>
      <c r="ACW14052" s="60"/>
      <c r="ACX14052" s="60"/>
      <c r="ACY14052" s="60">
        <v>0.82955655755398205</v>
      </c>
      <c r="ACZ14052" s="60"/>
      <c r="ADA14052" s="60"/>
      <c r="ADB14052" s="60"/>
      <c r="ADC14052" s="60"/>
      <c r="ADD14052" s="60"/>
      <c r="ADE14052" s="60"/>
    </row>
    <row r="14053" spans="760:785" x14ac:dyDescent="0.25">
      <c r="ACF14053" s="60"/>
      <c r="ACG14053" s="60"/>
      <c r="ACH14053" s="60"/>
      <c r="ACI14053" s="60"/>
      <c r="ACJ14053" s="60"/>
      <c r="ACK14053" s="60"/>
      <c r="ACL14053" s="60"/>
      <c r="ACM14053" s="60"/>
      <c r="ACN14053" s="60"/>
      <c r="ACO14053" s="60"/>
      <c r="ACP14053" s="60"/>
      <c r="ACQ14053" s="60"/>
      <c r="ACR14053" s="60"/>
      <c r="ACS14053" s="60"/>
      <c r="ACT14053" s="60"/>
      <c r="ACU14053" s="60"/>
      <c r="ACV14053" s="60"/>
      <c r="ACW14053" s="60"/>
      <c r="ACX14053" s="60"/>
      <c r="ACY14053" s="60">
        <v>0.82955326066482404</v>
      </c>
      <c r="ACZ14053" s="60"/>
      <c r="ADA14053" s="60"/>
      <c r="ADB14053" s="60"/>
      <c r="ADC14053" s="60"/>
      <c r="ADD14053" s="60"/>
      <c r="ADE14053" s="60"/>
    </row>
    <row r="14054" spans="760:785" x14ac:dyDescent="0.25">
      <c r="ACF14054" s="60"/>
      <c r="ACG14054" s="60"/>
      <c r="ACH14054" s="60"/>
      <c r="ACI14054" s="60"/>
      <c r="ACJ14054" s="60"/>
      <c r="ACK14054" s="60"/>
      <c r="ACL14054" s="60"/>
      <c r="ACM14054" s="60"/>
      <c r="ACN14054" s="60"/>
      <c r="ACO14054" s="60"/>
      <c r="ACP14054" s="60"/>
      <c r="ACQ14054" s="60"/>
      <c r="ACR14054" s="60"/>
      <c r="ACS14054" s="60"/>
      <c r="ACT14054" s="60"/>
      <c r="ACU14054" s="60"/>
      <c r="ACV14054" s="60"/>
      <c r="ACW14054" s="60"/>
      <c r="ACX14054" s="60"/>
      <c r="ACY14054" s="60">
        <v>0.82942360119619296</v>
      </c>
      <c r="ACZ14054" s="60"/>
      <c r="ADA14054" s="60"/>
      <c r="ADB14054" s="60"/>
      <c r="ADC14054" s="60"/>
      <c r="ADD14054" s="60"/>
      <c r="ADE14054" s="60"/>
    </row>
    <row r="14055" spans="760:785" x14ac:dyDescent="0.25">
      <c r="ACF14055" s="60"/>
      <c r="ACG14055" s="60"/>
      <c r="ACH14055" s="60"/>
      <c r="ACI14055" s="60"/>
      <c r="ACJ14055" s="60"/>
      <c r="ACK14055" s="60"/>
      <c r="ACL14055" s="60"/>
      <c r="ACM14055" s="60"/>
      <c r="ACN14055" s="60"/>
      <c r="ACO14055" s="60"/>
      <c r="ACP14055" s="60"/>
      <c r="ACQ14055" s="60"/>
      <c r="ACR14055" s="60"/>
      <c r="ACS14055" s="60"/>
      <c r="ACT14055" s="60"/>
      <c r="ACU14055" s="60"/>
      <c r="ACV14055" s="60"/>
      <c r="ACW14055" s="60"/>
      <c r="ACX14055" s="60"/>
      <c r="ACY14055" s="60">
        <v>0.82921379883503898</v>
      </c>
      <c r="ACZ14055" s="60"/>
      <c r="ADA14055" s="60"/>
      <c r="ADB14055" s="60"/>
      <c r="ADC14055" s="60"/>
      <c r="ADD14055" s="60"/>
      <c r="ADE14055" s="60"/>
    </row>
    <row r="14056" spans="760:785" x14ac:dyDescent="0.25">
      <c r="ACF14056" s="60"/>
      <c r="ACG14056" s="60"/>
      <c r="ACH14056" s="60"/>
      <c r="ACI14056" s="60"/>
      <c r="ACJ14056" s="60"/>
      <c r="ACK14056" s="60"/>
      <c r="ACL14056" s="60"/>
      <c r="ACM14056" s="60"/>
      <c r="ACN14056" s="60"/>
      <c r="ACO14056" s="60"/>
      <c r="ACP14056" s="60"/>
      <c r="ACQ14056" s="60"/>
      <c r="ACR14056" s="60"/>
      <c r="ACS14056" s="60"/>
      <c r="ACT14056" s="60"/>
      <c r="ACU14056" s="60"/>
      <c r="ACV14056" s="60"/>
      <c r="ACW14056" s="60"/>
      <c r="ACX14056" s="60"/>
      <c r="ACY14056" s="60">
        <v>0.82889679968770502</v>
      </c>
      <c r="ACZ14056" s="60"/>
      <c r="ADA14056" s="60"/>
      <c r="ADB14056" s="60"/>
      <c r="ADC14056" s="60"/>
      <c r="ADD14056" s="60"/>
      <c r="ADE14056" s="60"/>
    </row>
    <row r="14057" spans="760:785" x14ac:dyDescent="0.25">
      <c r="ACF14057" s="60"/>
      <c r="ACG14057" s="60"/>
      <c r="ACH14057" s="60"/>
      <c r="ACI14057" s="60"/>
      <c r="ACJ14057" s="60"/>
      <c r="ACK14057" s="60"/>
      <c r="ACL14057" s="60"/>
      <c r="ACM14057" s="60"/>
      <c r="ACN14057" s="60"/>
      <c r="ACO14057" s="60"/>
      <c r="ACP14057" s="60"/>
      <c r="ACQ14057" s="60"/>
      <c r="ACR14057" s="60"/>
      <c r="ACS14057" s="60"/>
      <c r="ACT14057" s="60"/>
      <c r="ACU14057" s="60"/>
      <c r="ACV14057" s="60"/>
      <c r="ACW14057" s="60"/>
      <c r="ACX14057" s="60"/>
      <c r="ACY14057" s="60">
        <v>0.82889504383827195</v>
      </c>
      <c r="ACZ14057" s="60"/>
      <c r="ADA14057" s="60"/>
      <c r="ADB14057" s="60"/>
      <c r="ADC14057" s="60"/>
      <c r="ADD14057" s="60"/>
      <c r="ADE14057" s="60"/>
    </row>
    <row r="14058" spans="760:785" x14ac:dyDescent="0.25">
      <c r="ACF14058" s="60"/>
      <c r="ACG14058" s="60"/>
      <c r="ACH14058" s="60"/>
      <c r="ACI14058" s="60"/>
      <c r="ACJ14058" s="60"/>
      <c r="ACK14058" s="60"/>
      <c r="ACL14058" s="60"/>
      <c r="ACM14058" s="60"/>
      <c r="ACN14058" s="60"/>
      <c r="ACO14058" s="60"/>
      <c r="ACP14058" s="60"/>
      <c r="ACQ14058" s="60"/>
      <c r="ACR14058" s="60"/>
      <c r="ACS14058" s="60"/>
      <c r="ACT14058" s="60"/>
      <c r="ACU14058" s="60"/>
      <c r="ACV14058" s="60"/>
      <c r="ACW14058" s="60"/>
      <c r="ACX14058" s="60"/>
      <c r="ACY14058" s="60">
        <v>0.82884528218461395</v>
      </c>
      <c r="ACZ14058" s="60"/>
      <c r="ADA14058" s="60"/>
      <c r="ADB14058" s="60"/>
      <c r="ADC14058" s="60"/>
      <c r="ADD14058" s="60"/>
      <c r="ADE14058" s="60"/>
    </row>
    <row r="14059" spans="760:785" x14ac:dyDescent="0.25">
      <c r="ACF14059" s="60"/>
      <c r="ACG14059" s="60"/>
      <c r="ACH14059" s="60"/>
      <c r="ACI14059" s="60"/>
      <c r="ACJ14059" s="60"/>
      <c r="ACK14059" s="60"/>
      <c r="ACL14059" s="60"/>
      <c r="ACM14059" s="60"/>
      <c r="ACN14059" s="60"/>
      <c r="ACO14059" s="60"/>
      <c r="ACP14059" s="60"/>
      <c r="ACQ14059" s="60"/>
      <c r="ACR14059" s="60"/>
      <c r="ACS14059" s="60"/>
      <c r="ACT14059" s="60"/>
      <c r="ACU14059" s="60"/>
      <c r="ACV14059" s="60"/>
      <c r="ACW14059" s="60"/>
      <c r="ACX14059" s="60"/>
      <c r="ACY14059" s="60">
        <v>0.82857871681632</v>
      </c>
      <c r="ACZ14059" s="60"/>
      <c r="ADA14059" s="60"/>
      <c r="ADB14059" s="60"/>
      <c r="ADC14059" s="60"/>
      <c r="ADD14059" s="60"/>
      <c r="ADE14059" s="60"/>
    </row>
    <row r="14060" spans="760:785" x14ac:dyDescent="0.25">
      <c r="ACF14060" s="60"/>
      <c r="ACG14060" s="60"/>
      <c r="ACH14060" s="60"/>
      <c r="ACI14060" s="60"/>
      <c r="ACJ14060" s="60"/>
      <c r="ACK14060" s="60"/>
      <c r="ACL14060" s="60"/>
      <c r="ACM14060" s="60"/>
      <c r="ACN14060" s="60"/>
      <c r="ACO14060" s="60"/>
      <c r="ACP14060" s="60"/>
      <c r="ACQ14060" s="60"/>
      <c r="ACR14060" s="60"/>
      <c r="ACS14060" s="60"/>
      <c r="ACT14060" s="60"/>
      <c r="ACU14060" s="60"/>
      <c r="ACV14060" s="60"/>
      <c r="ACW14060" s="60"/>
      <c r="ACX14060" s="60"/>
      <c r="ACY14060" s="60">
        <v>0.82857467964096598</v>
      </c>
      <c r="ACZ14060" s="60"/>
      <c r="ADA14060" s="60"/>
      <c r="ADB14060" s="60"/>
      <c r="ADC14060" s="60"/>
      <c r="ADD14060" s="60"/>
      <c r="ADE14060" s="60"/>
    </row>
    <row r="14061" spans="760:785" x14ac:dyDescent="0.25">
      <c r="ACF14061" s="60"/>
      <c r="ACG14061" s="60"/>
      <c r="ACH14061" s="60"/>
      <c r="ACI14061" s="60"/>
      <c r="ACJ14061" s="60"/>
      <c r="ACK14061" s="60"/>
      <c r="ACL14061" s="60"/>
      <c r="ACM14061" s="60"/>
      <c r="ACN14061" s="60"/>
      <c r="ACO14061" s="60"/>
      <c r="ACP14061" s="60"/>
      <c r="ACQ14061" s="60"/>
      <c r="ACR14061" s="60"/>
      <c r="ACS14061" s="60"/>
      <c r="ACT14061" s="60"/>
      <c r="ACU14061" s="60"/>
      <c r="ACV14061" s="60"/>
      <c r="ACW14061" s="60"/>
      <c r="ACX14061" s="60"/>
      <c r="ACY14061" s="60">
        <v>0.828482346309802</v>
      </c>
      <c r="ACZ14061" s="60"/>
      <c r="ADA14061" s="60"/>
      <c r="ADB14061" s="60"/>
      <c r="ADC14061" s="60"/>
      <c r="ADD14061" s="60"/>
      <c r="ADE14061" s="60"/>
    </row>
    <row r="14062" spans="760:785" x14ac:dyDescent="0.25">
      <c r="ACF14062" s="60"/>
      <c r="ACG14062" s="60"/>
      <c r="ACH14062" s="60"/>
      <c r="ACI14062" s="60"/>
      <c r="ACJ14062" s="60"/>
      <c r="ACK14062" s="60"/>
      <c r="ACL14062" s="60"/>
      <c r="ACM14062" s="60"/>
      <c r="ACN14062" s="60"/>
      <c r="ACO14062" s="60"/>
      <c r="ACP14062" s="60"/>
      <c r="ACQ14062" s="60"/>
      <c r="ACR14062" s="60"/>
      <c r="ACS14062" s="60"/>
      <c r="ACT14062" s="60"/>
      <c r="ACU14062" s="60"/>
      <c r="ACV14062" s="60"/>
      <c r="ACW14062" s="60"/>
      <c r="ACX14062" s="60"/>
      <c r="ACY14062" s="60">
        <v>0.82847457661186497</v>
      </c>
      <c r="ACZ14062" s="60"/>
      <c r="ADA14062" s="60"/>
      <c r="ADB14062" s="60"/>
      <c r="ADC14062" s="60"/>
      <c r="ADD14062" s="60"/>
      <c r="ADE14062" s="60"/>
    </row>
    <row r="14063" spans="760:785" x14ac:dyDescent="0.25">
      <c r="ACF14063" s="60"/>
      <c r="ACG14063" s="60"/>
      <c r="ACH14063" s="60"/>
      <c r="ACI14063" s="60"/>
      <c r="ACJ14063" s="60"/>
      <c r="ACK14063" s="60"/>
      <c r="ACL14063" s="60"/>
      <c r="ACM14063" s="60"/>
      <c r="ACN14063" s="60"/>
      <c r="ACO14063" s="60"/>
      <c r="ACP14063" s="60"/>
      <c r="ACQ14063" s="60"/>
      <c r="ACR14063" s="60"/>
      <c r="ACS14063" s="60"/>
      <c r="ACT14063" s="60"/>
      <c r="ACU14063" s="60"/>
      <c r="ACV14063" s="60"/>
      <c r="ACW14063" s="60"/>
      <c r="ACX14063" s="60"/>
      <c r="ACY14063" s="60">
        <v>0.82847188173089004</v>
      </c>
      <c r="ACZ14063" s="60"/>
      <c r="ADA14063" s="60"/>
      <c r="ADB14063" s="60"/>
      <c r="ADC14063" s="60"/>
      <c r="ADD14063" s="60"/>
      <c r="ADE14063" s="60"/>
    </row>
    <row r="14064" spans="760:785" x14ac:dyDescent="0.25">
      <c r="ACF14064" s="60"/>
      <c r="ACG14064" s="60"/>
      <c r="ACH14064" s="60"/>
      <c r="ACI14064" s="60"/>
      <c r="ACJ14064" s="60"/>
      <c r="ACK14064" s="60"/>
      <c r="ACL14064" s="60"/>
      <c r="ACM14064" s="60"/>
      <c r="ACN14064" s="60"/>
      <c r="ACO14064" s="60"/>
      <c r="ACP14064" s="60"/>
      <c r="ACQ14064" s="60"/>
      <c r="ACR14064" s="60"/>
      <c r="ACS14064" s="60"/>
      <c r="ACT14064" s="60"/>
      <c r="ACU14064" s="60"/>
      <c r="ACV14064" s="60"/>
      <c r="ACW14064" s="60"/>
      <c r="ACX14064" s="60"/>
      <c r="ACY14064" s="60">
        <v>0.82826440580734195</v>
      </c>
      <c r="ACZ14064" s="60"/>
      <c r="ADA14064" s="60"/>
      <c r="ADB14064" s="60"/>
      <c r="ADC14064" s="60"/>
      <c r="ADD14064" s="60"/>
      <c r="ADE14064" s="60"/>
    </row>
    <row r="14065" spans="760:785" x14ac:dyDescent="0.25">
      <c r="ACF14065" s="60"/>
      <c r="ACG14065" s="60"/>
      <c r="ACH14065" s="60"/>
      <c r="ACI14065" s="60"/>
      <c r="ACJ14065" s="60"/>
      <c r="ACK14065" s="60"/>
      <c r="ACL14065" s="60"/>
      <c r="ACM14065" s="60"/>
      <c r="ACN14065" s="60"/>
      <c r="ACO14065" s="60"/>
      <c r="ACP14065" s="60"/>
      <c r="ACQ14065" s="60"/>
      <c r="ACR14065" s="60"/>
      <c r="ACS14065" s="60"/>
      <c r="ACT14065" s="60"/>
      <c r="ACU14065" s="60"/>
      <c r="ACV14065" s="60"/>
      <c r="ACW14065" s="60"/>
      <c r="ACX14065" s="60"/>
      <c r="ACY14065" s="60">
        <v>0.82808802686554495</v>
      </c>
      <c r="ACZ14065" s="60"/>
      <c r="ADA14065" s="60"/>
      <c r="ADB14065" s="60"/>
      <c r="ADC14065" s="60"/>
      <c r="ADD14065" s="60"/>
      <c r="ADE14065" s="60"/>
    </row>
    <row r="14066" spans="760:785" x14ac:dyDescent="0.25">
      <c r="ACF14066" s="60"/>
      <c r="ACG14066" s="60"/>
      <c r="ACH14066" s="60"/>
      <c r="ACI14066" s="60"/>
      <c r="ACJ14066" s="60"/>
      <c r="ACK14066" s="60"/>
      <c r="ACL14066" s="60"/>
      <c r="ACM14066" s="60"/>
      <c r="ACN14066" s="60"/>
      <c r="ACO14066" s="60"/>
      <c r="ACP14066" s="60"/>
      <c r="ACQ14066" s="60"/>
      <c r="ACR14066" s="60"/>
      <c r="ACS14066" s="60"/>
      <c r="ACT14066" s="60"/>
      <c r="ACU14066" s="60"/>
      <c r="ACV14066" s="60"/>
      <c r="ACW14066" s="60"/>
      <c r="ACX14066" s="60"/>
      <c r="ACY14066" s="60">
        <v>0.82799280311206502</v>
      </c>
      <c r="ACZ14066" s="60"/>
      <c r="ADA14066" s="60"/>
      <c r="ADB14066" s="60"/>
      <c r="ADC14066" s="60"/>
      <c r="ADD14066" s="60"/>
      <c r="ADE14066" s="60"/>
    </row>
    <row r="14067" spans="760:785" x14ac:dyDescent="0.25">
      <c r="ACF14067" s="60"/>
      <c r="ACG14067" s="60"/>
      <c r="ACH14067" s="60"/>
      <c r="ACI14067" s="60"/>
      <c r="ACJ14067" s="60"/>
      <c r="ACK14067" s="60"/>
      <c r="ACL14067" s="60"/>
      <c r="ACM14067" s="60"/>
      <c r="ACN14067" s="60"/>
      <c r="ACO14067" s="60"/>
      <c r="ACP14067" s="60"/>
      <c r="ACQ14067" s="60"/>
      <c r="ACR14067" s="60"/>
      <c r="ACS14067" s="60"/>
      <c r="ACT14067" s="60"/>
      <c r="ACU14067" s="60"/>
      <c r="ACV14067" s="60"/>
      <c r="ACW14067" s="60"/>
      <c r="ACX14067" s="60"/>
      <c r="ACY14067" s="60">
        <v>0.82796450620032402</v>
      </c>
      <c r="ACZ14067" s="60"/>
      <c r="ADA14067" s="60"/>
      <c r="ADB14067" s="60"/>
      <c r="ADC14067" s="60"/>
      <c r="ADD14067" s="60"/>
      <c r="ADE14067" s="60"/>
    </row>
    <row r="14068" spans="760:785" x14ac:dyDescent="0.25">
      <c r="ACF14068" s="60"/>
      <c r="ACG14068" s="60"/>
      <c r="ACH14068" s="60"/>
      <c r="ACI14068" s="60"/>
      <c r="ACJ14068" s="60"/>
      <c r="ACK14068" s="60"/>
      <c r="ACL14068" s="60"/>
      <c r="ACM14068" s="60"/>
      <c r="ACN14068" s="60"/>
      <c r="ACO14068" s="60"/>
      <c r="ACP14068" s="60"/>
      <c r="ACQ14068" s="60"/>
      <c r="ACR14068" s="60"/>
      <c r="ACS14068" s="60"/>
      <c r="ACT14068" s="60"/>
      <c r="ACU14068" s="60"/>
      <c r="ACV14068" s="60"/>
      <c r="ACW14068" s="60"/>
      <c r="ACX14068" s="60"/>
      <c r="ACY14068" s="60">
        <v>0.82775096802548798</v>
      </c>
      <c r="ACZ14068" s="60"/>
      <c r="ADA14068" s="60"/>
      <c r="ADB14068" s="60"/>
      <c r="ADC14068" s="60"/>
      <c r="ADD14068" s="60"/>
      <c r="ADE14068" s="60"/>
    </row>
    <row r="14069" spans="760:785" x14ac:dyDescent="0.25">
      <c r="ACF14069" s="60"/>
      <c r="ACG14069" s="60"/>
      <c r="ACH14069" s="60"/>
      <c r="ACI14069" s="60"/>
      <c r="ACJ14069" s="60"/>
      <c r="ACK14069" s="60"/>
      <c r="ACL14069" s="60"/>
      <c r="ACM14069" s="60"/>
      <c r="ACN14069" s="60"/>
      <c r="ACO14069" s="60"/>
      <c r="ACP14069" s="60"/>
      <c r="ACQ14069" s="60"/>
      <c r="ACR14069" s="60"/>
      <c r="ACS14069" s="60"/>
      <c r="ACT14069" s="60"/>
      <c r="ACU14069" s="60"/>
      <c r="ACV14069" s="60"/>
      <c r="ACW14069" s="60"/>
      <c r="ACX14069" s="60"/>
      <c r="ACY14069" s="60">
        <v>0.82760087069284105</v>
      </c>
      <c r="ACZ14069" s="60"/>
      <c r="ADA14069" s="60"/>
      <c r="ADB14069" s="60"/>
      <c r="ADC14069" s="60"/>
      <c r="ADD14069" s="60"/>
      <c r="ADE14069" s="60"/>
    </row>
    <row r="14070" spans="760:785" x14ac:dyDescent="0.25">
      <c r="ACF14070" s="60"/>
      <c r="ACG14070" s="60"/>
      <c r="ACH14070" s="60"/>
      <c r="ACI14070" s="60"/>
      <c r="ACJ14070" s="60"/>
      <c r="ACK14070" s="60"/>
      <c r="ACL14070" s="60"/>
      <c r="ACM14070" s="60"/>
      <c r="ACN14070" s="60"/>
      <c r="ACO14070" s="60"/>
      <c r="ACP14070" s="60"/>
      <c r="ACQ14070" s="60"/>
      <c r="ACR14070" s="60"/>
      <c r="ACS14070" s="60"/>
      <c r="ACT14070" s="60"/>
      <c r="ACU14070" s="60"/>
      <c r="ACV14070" s="60"/>
      <c r="ACW14070" s="60"/>
      <c r="ACX14070" s="60"/>
      <c r="ACY14070" s="60">
        <v>0.82754693093147402</v>
      </c>
      <c r="ACZ14070" s="60"/>
      <c r="ADA14070" s="60"/>
      <c r="ADB14070" s="60"/>
      <c r="ADC14070" s="60"/>
      <c r="ADD14070" s="60"/>
      <c r="ADE14070" s="60"/>
    </row>
    <row r="14071" spans="760:785" x14ac:dyDescent="0.25">
      <c r="ACF14071" s="60"/>
      <c r="ACG14071" s="60"/>
      <c r="ACH14071" s="60"/>
      <c r="ACI14071" s="60"/>
      <c r="ACJ14071" s="60"/>
      <c r="ACK14071" s="60"/>
      <c r="ACL14071" s="60"/>
      <c r="ACM14071" s="60"/>
      <c r="ACN14071" s="60"/>
      <c r="ACO14071" s="60"/>
      <c r="ACP14071" s="60"/>
      <c r="ACQ14071" s="60"/>
      <c r="ACR14071" s="60"/>
      <c r="ACS14071" s="60"/>
      <c r="ACT14071" s="60"/>
      <c r="ACU14071" s="60"/>
      <c r="ACV14071" s="60"/>
      <c r="ACW14071" s="60"/>
      <c r="ACX14071" s="60"/>
      <c r="ACY14071" s="60">
        <v>0.827465457604735</v>
      </c>
      <c r="ACZ14071" s="60"/>
      <c r="ADA14071" s="60"/>
      <c r="ADB14071" s="60"/>
      <c r="ADC14071" s="60"/>
      <c r="ADD14071" s="60"/>
      <c r="ADE14071" s="60"/>
    </row>
    <row r="14072" spans="760:785" x14ac:dyDescent="0.25">
      <c r="ACF14072" s="60"/>
      <c r="ACG14072" s="60"/>
      <c r="ACH14072" s="60"/>
      <c r="ACI14072" s="60"/>
      <c r="ACJ14072" s="60"/>
      <c r="ACK14072" s="60"/>
      <c r="ACL14072" s="60"/>
      <c r="ACM14072" s="60"/>
      <c r="ACN14072" s="60"/>
      <c r="ACO14072" s="60"/>
      <c r="ACP14072" s="60"/>
      <c r="ACQ14072" s="60"/>
      <c r="ACR14072" s="60"/>
      <c r="ACS14072" s="60"/>
      <c r="ACT14072" s="60"/>
      <c r="ACU14072" s="60"/>
      <c r="ACV14072" s="60"/>
      <c r="ACW14072" s="60"/>
      <c r="ACX14072" s="60"/>
      <c r="ACY14072" s="60">
        <v>0.82727746620318199</v>
      </c>
      <c r="ACZ14072" s="60"/>
      <c r="ADA14072" s="60"/>
      <c r="ADB14072" s="60"/>
      <c r="ADC14072" s="60"/>
      <c r="ADD14072" s="60"/>
      <c r="ADE14072" s="60"/>
    </row>
    <row r="14073" spans="760:785" x14ac:dyDescent="0.25">
      <c r="ACF14073" s="60"/>
      <c r="ACG14073" s="60"/>
      <c r="ACH14073" s="60"/>
      <c r="ACI14073" s="60"/>
      <c r="ACJ14073" s="60"/>
      <c r="ACK14073" s="60"/>
      <c r="ACL14073" s="60"/>
      <c r="ACM14073" s="60"/>
      <c r="ACN14073" s="60"/>
      <c r="ACO14073" s="60"/>
      <c r="ACP14073" s="60"/>
      <c r="ACQ14073" s="60"/>
      <c r="ACR14073" s="60"/>
      <c r="ACS14073" s="60"/>
      <c r="ACT14073" s="60"/>
      <c r="ACU14073" s="60"/>
      <c r="ACV14073" s="60"/>
      <c r="ACW14073" s="60"/>
      <c r="ACX14073" s="60"/>
      <c r="ACY14073" s="60">
        <v>0.82726373696887401</v>
      </c>
      <c r="ACZ14073" s="60"/>
      <c r="ADA14073" s="60"/>
      <c r="ADB14073" s="60"/>
      <c r="ADC14073" s="60"/>
      <c r="ADD14073" s="60"/>
      <c r="ADE14073" s="60"/>
    </row>
    <row r="14074" spans="760:785" x14ac:dyDescent="0.25">
      <c r="ACF14074" s="60"/>
      <c r="ACG14074" s="60"/>
      <c r="ACH14074" s="60"/>
      <c r="ACI14074" s="60"/>
      <c r="ACJ14074" s="60"/>
      <c r="ACK14074" s="60"/>
      <c r="ACL14074" s="60"/>
      <c r="ACM14074" s="60"/>
      <c r="ACN14074" s="60"/>
      <c r="ACO14074" s="60"/>
      <c r="ACP14074" s="60"/>
      <c r="ACQ14074" s="60"/>
      <c r="ACR14074" s="60"/>
      <c r="ACS14074" s="60"/>
      <c r="ACT14074" s="60"/>
      <c r="ACU14074" s="60"/>
      <c r="ACV14074" s="60"/>
      <c r="ACW14074" s="60"/>
      <c r="ACX14074" s="60"/>
      <c r="ACY14074" s="60">
        <v>0.82725464258458803</v>
      </c>
      <c r="ACZ14074" s="60"/>
      <c r="ADA14074" s="60"/>
      <c r="ADB14074" s="60"/>
      <c r="ADC14074" s="60"/>
      <c r="ADD14074" s="60"/>
      <c r="ADE14074" s="60"/>
    </row>
    <row r="14075" spans="760:785" x14ac:dyDescent="0.25">
      <c r="ACF14075" s="60"/>
      <c r="ACG14075" s="60"/>
      <c r="ACH14075" s="60"/>
      <c r="ACI14075" s="60"/>
      <c r="ACJ14075" s="60"/>
      <c r="ACK14075" s="60"/>
      <c r="ACL14075" s="60"/>
      <c r="ACM14075" s="60"/>
      <c r="ACN14075" s="60"/>
      <c r="ACO14075" s="60"/>
      <c r="ACP14075" s="60"/>
      <c r="ACQ14075" s="60"/>
      <c r="ACR14075" s="60"/>
      <c r="ACS14075" s="60"/>
      <c r="ACT14075" s="60"/>
      <c r="ACU14075" s="60"/>
      <c r="ACV14075" s="60"/>
      <c r="ACW14075" s="60"/>
      <c r="ACX14075" s="60"/>
      <c r="ACY14075" s="60">
        <v>0.82720330252491003</v>
      </c>
      <c r="ACZ14075" s="60"/>
      <c r="ADA14075" s="60"/>
      <c r="ADB14075" s="60"/>
      <c r="ADC14075" s="60"/>
      <c r="ADD14075" s="60"/>
      <c r="ADE14075" s="60"/>
    </row>
    <row r="14076" spans="760:785" x14ac:dyDescent="0.25">
      <c r="ACF14076" s="60"/>
      <c r="ACG14076" s="60"/>
      <c r="ACH14076" s="60"/>
      <c r="ACI14076" s="60"/>
      <c r="ACJ14076" s="60"/>
      <c r="ACK14076" s="60"/>
      <c r="ACL14076" s="60"/>
      <c r="ACM14076" s="60"/>
      <c r="ACN14076" s="60"/>
      <c r="ACO14076" s="60"/>
      <c r="ACP14076" s="60"/>
      <c r="ACQ14076" s="60"/>
      <c r="ACR14076" s="60"/>
      <c r="ACS14076" s="60"/>
      <c r="ACT14076" s="60"/>
      <c r="ACU14076" s="60"/>
      <c r="ACV14076" s="60"/>
      <c r="ACW14076" s="60"/>
      <c r="ACX14076" s="60"/>
      <c r="ACY14076" s="60">
        <v>0.82700808582071805</v>
      </c>
      <c r="ACZ14076" s="60"/>
      <c r="ADA14076" s="60"/>
      <c r="ADB14076" s="60"/>
      <c r="ADC14076" s="60"/>
      <c r="ADD14076" s="60"/>
      <c r="ADE14076" s="60"/>
    </row>
    <row r="14077" spans="760:785" x14ac:dyDescent="0.25">
      <c r="ACF14077" s="60"/>
      <c r="ACG14077" s="60"/>
      <c r="ACH14077" s="60"/>
      <c r="ACI14077" s="60"/>
      <c r="ACJ14077" s="60"/>
      <c r="ACK14077" s="60"/>
      <c r="ACL14077" s="60"/>
      <c r="ACM14077" s="60"/>
      <c r="ACN14077" s="60"/>
      <c r="ACO14077" s="60"/>
      <c r="ACP14077" s="60"/>
      <c r="ACQ14077" s="60"/>
      <c r="ACR14077" s="60"/>
      <c r="ACS14077" s="60"/>
      <c r="ACT14077" s="60"/>
      <c r="ACU14077" s="60"/>
      <c r="ACV14077" s="60"/>
      <c r="ACW14077" s="60"/>
      <c r="ACX14077" s="60"/>
      <c r="ACY14077" s="60">
        <v>0.82696602356642601</v>
      </c>
      <c r="ACZ14077" s="60"/>
      <c r="ADA14077" s="60"/>
      <c r="ADB14077" s="60"/>
      <c r="ADC14077" s="60"/>
      <c r="ADD14077" s="60"/>
      <c r="ADE14077" s="60"/>
    </row>
    <row r="14078" spans="760:785" x14ac:dyDescent="0.25">
      <c r="ACF14078" s="60"/>
      <c r="ACG14078" s="60"/>
      <c r="ACH14078" s="60"/>
      <c r="ACI14078" s="60"/>
      <c r="ACJ14078" s="60"/>
      <c r="ACK14078" s="60"/>
      <c r="ACL14078" s="60"/>
      <c r="ACM14078" s="60"/>
      <c r="ACN14078" s="60"/>
      <c r="ACO14078" s="60"/>
      <c r="ACP14078" s="60"/>
      <c r="ACQ14078" s="60"/>
      <c r="ACR14078" s="60"/>
      <c r="ACS14078" s="60"/>
      <c r="ACT14078" s="60"/>
      <c r="ACU14078" s="60"/>
      <c r="ACV14078" s="60"/>
      <c r="ACW14078" s="60"/>
      <c r="ACX14078" s="60"/>
      <c r="ACY14078" s="60">
        <v>0.82696096520061702</v>
      </c>
      <c r="ACZ14078" s="60"/>
      <c r="ADA14078" s="60"/>
      <c r="ADB14078" s="60"/>
      <c r="ADC14078" s="60"/>
      <c r="ADD14078" s="60"/>
      <c r="ADE14078" s="60"/>
    </row>
    <row r="14079" spans="760:785" x14ac:dyDescent="0.25">
      <c r="ACF14079" s="60"/>
      <c r="ACG14079" s="60"/>
      <c r="ACH14079" s="60"/>
      <c r="ACI14079" s="60"/>
      <c r="ACJ14079" s="60"/>
      <c r="ACK14079" s="60"/>
      <c r="ACL14079" s="60"/>
      <c r="ACM14079" s="60"/>
      <c r="ACN14079" s="60"/>
      <c r="ACO14079" s="60"/>
      <c r="ACP14079" s="60"/>
      <c r="ACQ14079" s="60"/>
      <c r="ACR14079" s="60"/>
      <c r="ACS14079" s="60"/>
      <c r="ACT14079" s="60"/>
      <c r="ACU14079" s="60"/>
      <c r="ACV14079" s="60"/>
      <c r="ACW14079" s="60"/>
      <c r="ACX14079" s="60"/>
      <c r="ACY14079" s="60">
        <v>0.826859081647487</v>
      </c>
      <c r="ACZ14079" s="60"/>
      <c r="ADA14079" s="60"/>
      <c r="ADB14079" s="60"/>
      <c r="ADC14079" s="60"/>
      <c r="ADD14079" s="60"/>
      <c r="ADE14079" s="60"/>
    </row>
    <row r="14080" spans="760:785" x14ac:dyDescent="0.25">
      <c r="ACF14080" s="60"/>
      <c r="ACG14080" s="60"/>
      <c r="ACH14080" s="60"/>
      <c r="ACI14080" s="60"/>
      <c r="ACJ14080" s="60"/>
      <c r="ACK14080" s="60"/>
      <c r="ACL14080" s="60"/>
      <c r="ACM14080" s="60"/>
      <c r="ACN14080" s="60"/>
      <c r="ACO14080" s="60"/>
      <c r="ACP14080" s="60"/>
      <c r="ACQ14080" s="60"/>
      <c r="ACR14080" s="60"/>
      <c r="ACS14080" s="60"/>
      <c r="ACT14080" s="60"/>
      <c r="ACU14080" s="60"/>
      <c r="ACV14080" s="60"/>
      <c r="ACW14080" s="60"/>
      <c r="ACX14080" s="60"/>
      <c r="ACY14080" s="60">
        <v>0.82666751761187895</v>
      </c>
      <c r="ACZ14080" s="60"/>
      <c r="ADA14080" s="60"/>
      <c r="ADB14080" s="60"/>
      <c r="ADC14080" s="60"/>
      <c r="ADD14080" s="60"/>
      <c r="ADE14080" s="60"/>
    </row>
    <row r="14081" spans="760:785" x14ac:dyDescent="0.25">
      <c r="ACF14081" s="60"/>
      <c r="ACG14081" s="60"/>
      <c r="ACH14081" s="60"/>
      <c r="ACI14081" s="60"/>
      <c r="ACJ14081" s="60"/>
      <c r="ACK14081" s="60"/>
      <c r="ACL14081" s="60"/>
      <c r="ACM14081" s="60"/>
      <c r="ACN14081" s="60"/>
      <c r="ACO14081" s="60"/>
      <c r="ACP14081" s="60"/>
      <c r="ACQ14081" s="60"/>
      <c r="ACR14081" s="60"/>
      <c r="ACS14081" s="60"/>
      <c r="ACT14081" s="60"/>
      <c r="ACU14081" s="60"/>
      <c r="ACV14081" s="60"/>
      <c r="ACW14081" s="60"/>
      <c r="ACX14081" s="60"/>
      <c r="ACY14081" s="60">
        <v>0.82662953479122503</v>
      </c>
      <c r="ACZ14081" s="60"/>
      <c r="ADA14081" s="60"/>
      <c r="ADB14081" s="60"/>
      <c r="ADC14081" s="60"/>
      <c r="ADD14081" s="60"/>
      <c r="ADE14081" s="60"/>
    </row>
    <row r="14082" spans="760:785" x14ac:dyDescent="0.25">
      <c r="ACF14082" s="60"/>
      <c r="ACG14082" s="60"/>
      <c r="ACH14082" s="60"/>
      <c r="ACI14082" s="60"/>
      <c r="ACJ14082" s="60"/>
      <c r="ACK14082" s="60"/>
      <c r="ACL14082" s="60"/>
      <c r="ACM14082" s="60"/>
      <c r="ACN14082" s="60"/>
      <c r="ACO14082" s="60"/>
      <c r="ACP14082" s="60"/>
      <c r="ACQ14082" s="60"/>
      <c r="ACR14082" s="60"/>
      <c r="ACS14082" s="60"/>
      <c r="ACT14082" s="60"/>
      <c r="ACU14082" s="60"/>
      <c r="ACV14082" s="60"/>
      <c r="ACW14082" s="60"/>
      <c r="ACX14082" s="60"/>
      <c r="ACY14082" s="60">
        <v>0.82644154704980899</v>
      </c>
      <c r="ACZ14082" s="60"/>
      <c r="ADA14082" s="60"/>
      <c r="ADB14082" s="60"/>
      <c r="ADC14082" s="60"/>
      <c r="ADD14082" s="60"/>
      <c r="ADE14082" s="60"/>
    </row>
    <row r="14083" spans="760:785" x14ac:dyDescent="0.25">
      <c r="ACF14083" s="60"/>
      <c r="ACG14083" s="60"/>
      <c r="ACH14083" s="60"/>
      <c r="ACI14083" s="60"/>
      <c r="ACJ14083" s="60"/>
      <c r="ACK14083" s="60"/>
      <c r="ACL14083" s="60"/>
      <c r="ACM14083" s="60"/>
      <c r="ACN14083" s="60"/>
      <c r="ACO14083" s="60"/>
      <c r="ACP14083" s="60"/>
      <c r="ACQ14083" s="60"/>
      <c r="ACR14083" s="60"/>
      <c r="ACS14083" s="60"/>
      <c r="ACT14083" s="60"/>
      <c r="ACU14083" s="60"/>
      <c r="ACV14083" s="60"/>
      <c r="ACW14083" s="60"/>
      <c r="ACX14083" s="60"/>
      <c r="ACY14083" s="60">
        <v>0.82643934716521605</v>
      </c>
      <c r="ACZ14083" s="60"/>
      <c r="ADA14083" s="60"/>
      <c r="ADB14083" s="60"/>
      <c r="ADC14083" s="60"/>
      <c r="ADD14083" s="60"/>
      <c r="ADE14083" s="60"/>
    </row>
    <row r="14084" spans="760:785" x14ac:dyDescent="0.25">
      <c r="ACF14084" s="60"/>
      <c r="ACG14084" s="60"/>
      <c r="ACH14084" s="60"/>
      <c r="ACI14084" s="60"/>
      <c r="ACJ14084" s="60"/>
      <c r="ACK14084" s="60"/>
      <c r="ACL14084" s="60"/>
      <c r="ACM14084" s="60"/>
      <c r="ACN14084" s="60"/>
      <c r="ACO14084" s="60"/>
      <c r="ACP14084" s="60"/>
      <c r="ACQ14084" s="60"/>
      <c r="ACR14084" s="60"/>
      <c r="ACS14084" s="60"/>
      <c r="ACT14084" s="60"/>
      <c r="ACU14084" s="60"/>
      <c r="ACV14084" s="60"/>
      <c r="ACW14084" s="60"/>
      <c r="ACX14084" s="60"/>
      <c r="ACY14084" s="60">
        <v>0.82643662901267101</v>
      </c>
      <c r="ACZ14084" s="60"/>
      <c r="ADA14084" s="60"/>
      <c r="ADB14084" s="60"/>
      <c r="ADC14084" s="60"/>
      <c r="ADD14084" s="60"/>
      <c r="ADE14084" s="60"/>
    </row>
    <row r="14085" spans="760:785" x14ac:dyDescent="0.25">
      <c r="ACF14085" s="60"/>
      <c r="ACG14085" s="60"/>
      <c r="ACH14085" s="60"/>
      <c r="ACI14085" s="60"/>
      <c r="ACJ14085" s="60"/>
      <c r="ACK14085" s="60"/>
      <c r="ACL14085" s="60"/>
      <c r="ACM14085" s="60"/>
      <c r="ACN14085" s="60"/>
      <c r="ACO14085" s="60"/>
      <c r="ACP14085" s="60"/>
      <c r="ACQ14085" s="60"/>
      <c r="ACR14085" s="60"/>
      <c r="ACS14085" s="60"/>
      <c r="ACT14085" s="60"/>
      <c r="ACU14085" s="60"/>
      <c r="ACV14085" s="60"/>
      <c r="ACW14085" s="60"/>
      <c r="ACX14085" s="60"/>
      <c r="ACY14085" s="60">
        <v>0.82637867925048103</v>
      </c>
      <c r="ACZ14085" s="60"/>
      <c r="ADA14085" s="60"/>
      <c r="ADB14085" s="60"/>
      <c r="ADC14085" s="60"/>
      <c r="ADD14085" s="60"/>
      <c r="ADE14085" s="60"/>
    </row>
    <row r="14086" spans="760:785" x14ac:dyDescent="0.25">
      <c r="ACF14086" s="60"/>
      <c r="ACG14086" s="60"/>
      <c r="ACH14086" s="60"/>
      <c r="ACI14086" s="60"/>
      <c r="ACJ14086" s="60"/>
      <c r="ACK14086" s="60"/>
      <c r="ACL14086" s="60"/>
      <c r="ACM14086" s="60"/>
      <c r="ACN14086" s="60"/>
      <c r="ACO14086" s="60"/>
      <c r="ACP14086" s="60"/>
      <c r="ACQ14086" s="60"/>
      <c r="ACR14086" s="60"/>
      <c r="ACS14086" s="60"/>
      <c r="ACT14086" s="60"/>
      <c r="ACU14086" s="60"/>
      <c r="ACV14086" s="60"/>
      <c r="ACW14086" s="60"/>
      <c r="ACX14086" s="60"/>
      <c r="ACY14086" s="60">
        <v>0.82625226818755104</v>
      </c>
      <c r="ACZ14086" s="60"/>
      <c r="ADA14086" s="60"/>
      <c r="ADB14086" s="60"/>
      <c r="ADC14086" s="60"/>
      <c r="ADD14086" s="60"/>
      <c r="ADE14086" s="60"/>
    </row>
    <row r="14087" spans="760:785" x14ac:dyDescent="0.25">
      <c r="ACF14087" s="60"/>
      <c r="ACG14087" s="60"/>
      <c r="ACH14087" s="60"/>
      <c r="ACI14087" s="60"/>
      <c r="ACJ14087" s="60"/>
      <c r="ACK14087" s="60"/>
      <c r="ACL14087" s="60"/>
      <c r="ACM14087" s="60"/>
      <c r="ACN14087" s="60"/>
      <c r="ACO14087" s="60"/>
      <c r="ACP14087" s="60"/>
      <c r="ACQ14087" s="60"/>
      <c r="ACR14087" s="60"/>
      <c r="ACS14087" s="60"/>
      <c r="ACT14087" s="60"/>
      <c r="ACU14087" s="60"/>
      <c r="ACV14087" s="60"/>
      <c r="ACW14087" s="60"/>
      <c r="ACX14087" s="60"/>
      <c r="ACY14087" s="60">
        <v>0.82622877748325196</v>
      </c>
      <c r="ACZ14087" s="60"/>
      <c r="ADA14087" s="60"/>
      <c r="ADB14087" s="60"/>
      <c r="ADC14087" s="60"/>
      <c r="ADD14087" s="60"/>
      <c r="ADE14087" s="60"/>
    </row>
    <row r="14088" spans="760:785" x14ac:dyDescent="0.25">
      <c r="ACF14088" s="60"/>
      <c r="ACG14088" s="60"/>
      <c r="ACH14088" s="60"/>
      <c r="ACI14088" s="60"/>
      <c r="ACJ14088" s="60"/>
      <c r="ACK14088" s="60"/>
      <c r="ACL14088" s="60"/>
      <c r="ACM14088" s="60"/>
      <c r="ACN14088" s="60"/>
      <c r="ACO14088" s="60"/>
      <c r="ACP14088" s="60"/>
      <c r="ACQ14088" s="60"/>
      <c r="ACR14088" s="60"/>
      <c r="ACS14088" s="60"/>
      <c r="ACT14088" s="60"/>
      <c r="ACU14088" s="60"/>
      <c r="ACV14088" s="60"/>
      <c r="ACW14088" s="60"/>
      <c r="ACX14088" s="60"/>
      <c r="ACY14088" s="60">
        <v>0.82613102228912605</v>
      </c>
      <c r="ACZ14088" s="60"/>
      <c r="ADA14088" s="60"/>
      <c r="ADB14088" s="60"/>
      <c r="ADC14088" s="60"/>
      <c r="ADD14088" s="60"/>
      <c r="ADE14088" s="60"/>
    </row>
    <row r="14089" spans="760:785" x14ac:dyDescent="0.25">
      <c r="ACF14089" s="60"/>
      <c r="ACG14089" s="60"/>
      <c r="ACH14089" s="60"/>
      <c r="ACI14089" s="60"/>
      <c r="ACJ14089" s="60"/>
      <c r="ACK14089" s="60"/>
      <c r="ACL14089" s="60"/>
      <c r="ACM14089" s="60"/>
      <c r="ACN14089" s="60"/>
      <c r="ACO14089" s="60"/>
      <c r="ACP14089" s="60"/>
      <c r="ACQ14089" s="60"/>
      <c r="ACR14089" s="60"/>
      <c r="ACS14089" s="60"/>
      <c r="ACT14089" s="60"/>
      <c r="ACU14089" s="60"/>
      <c r="ACV14089" s="60"/>
      <c r="ACW14089" s="60"/>
      <c r="ACX14089" s="60"/>
      <c r="ACY14089" s="60">
        <v>0.82612279019171797</v>
      </c>
      <c r="ACZ14089" s="60"/>
      <c r="ADA14089" s="60"/>
      <c r="ADB14089" s="60"/>
      <c r="ADC14089" s="60"/>
      <c r="ADD14089" s="60"/>
      <c r="ADE14089" s="60"/>
    </row>
    <row r="14090" spans="760:785" x14ac:dyDescent="0.25">
      <c r="ACF14090" s="60"/>
      <c r="ACG14090" s="60"/>
      <c r="ACH14090" s="60"/>
      <c r="ACI14090" s="60"/>
      <c r="ACJ14090" s="60"/>
      <c r="ACK14090" s="60"/>
      <c r="ACL14090" s="60"/>
      <c r="ACM14090" s="60"/>
      <c r="ACN14090" s="60"/>
      <c r="ACO14090" s="60"/>
      <c r="ACP14090" s="60"/>
      <c r="ACQ14090" s="60"/>
      <c r="ACR14090" s="60"/>
      <c r="ACS14090" s="60"/>
      <c r="ACT14090" s="60"/>
      <c r="ACU14090" s="60"/>
      <c r="ACV14090" s="60"/>
      <c r="ACW14090" s="60"/>
      <c r="ACX14090" s="60"/>
      <c r="ACY14090" s="60">
        <v>0.82605238766145395</v>
      </c>
      <c r="ACZ14090" s="60"/>
      <c r="ADA14090" s="60"/>
      <c r="ADB14090" s="60"/>
      <c r="ADC14090" s="60"/>
      <c r="ADD14090" s="60"/>
      <c r="ADE14090" s="60"/>
    </row>
    <row r="14091" spans="760:785" x14ac:dyDescent="0.25">
      <c r="ACF14091" s="60"/>
      <c r="ACG14091" s="60"/>
      <c r="ACH14091" s="60"/>
      <c r="ACI14091" s="60"/>
      <c r="ACJ14091" s="60"/>
      <c r="ACK14091" s="60"/>
      <c r="ACL14091" s="60"/>
      <c r="ACM14091" s="60"/>
      <c r="ACN14091" s="60"/>
      <c r="ACO14091" s="60"/>
      <c r="ACP14091" s="60"/>
      <c r="ACQ14091" s="60"/>
      <c r="ACR14091" s="60"/>
      <c r="ACS14091" s="60"/>
      <c r="ACT14091" s="60"/>
      <c r="ACU14091" s="60"/>
      <c r="ACV14091" s="60"/>
      <c r="ACW14091" s="60"/>
      <c r="ACX14091" s="60"/>
      <c r="ACY14091" s="60">
        <v>0.82603526019524398</v>
      </c>
      <c r="ACZ14091" s="60"/>
      <c r="ADA14091" s="60"/>
      <c r="ADB14091" s="60"/>
      <c r="ADC14091" s="60"/>
      <c r="ADD14091" s="60"/>
      <c r="ADE14091" s="60"/>
    </row>
    <row r="14092" spans="760:785" x14ac:dyDescent="0.25">
      <c r="ACF14092" s="60"/>
      <c r="ACG14092" s="60"/>
      <c r="ACH14092" s="60"/>
      <c r="ACI14092" s="60"/>
      <c r="ACJ14092" s="60"/>
      <c r="ACK14092" s="60"/>
      <c r="ACL14092" s="60"/>
      <c r="ACM14092" s="60"/>
      <c r="ACN14092" s="60"/>
      <c r="ACO14092" s="60"/>
      <c r="ACP14092" s="60"/>
      <c r="ACQ14092" s="60"/>
      <c r="ACR14092" s="60"/>
      <c r="ACS14092" s="60"/>
      <c r="ACT14092" s="60"/>
      <c r="ACU14092" s="60"/>
      <c r="ACV14092" s="60"/>
      <c r="ACW14092" s="60"/>
      <c r="ACX14092" s="60"/>
      <c r="ACY14092" s="60">
        <v>0.82599189089477199</v>
      </c>
      <c r="ACZ14092" s="60"/>
      <c r="ADA14092" s="60"/>
      <c r="ADB14092" s="60"/>
      <c r="ADC14092" s="60"/>
      <c r="ADD14092" s="60"/>
      <c r="ADE14092" s="60"/>
    </row>
    <row r="14093" spans="760:785" x14ac:dyDescent="0.25">
      <c r="ACF14093" s="60"/>
      <c r="ACG14093" s="60"/>
      <c r="ACH14093" s="60"/>
      <c r="ACI14093" s="60"/>
      <c r="ACJ14093" s="60"/>
      <c r="ACK14093" s="60"/>
      <c r="ACL14093" s="60"/>
      <c r="ACM14093" s="60"/>
      <c r="ACN14093" s="60"/>
      <c r="ACO14093" s="60"/>
      <c r="ACP14093" s="60"/>
      <c r="ACQ14093" s="60"/>
      <c r="ACR14093" s="60"/>
      <c r="ACS14093" s="60"/>
      <c r="ACT14093" s="60"/>
      <c r="ACU14093" s="60"/>
      <c r="ACV14093" s="60"/>
      <c r="ACW14093" s="60"/>
      <c r="ACX14093" s="60"/>
      <c r="ACY14093" s="60">
        <v>0.82598427120067797</v>
      </c>
      <c r="ACZ14093" s="60"/>
      <c r="ADA14093" s="60"/>
      <c r="ADB14093" s="60"/>
      <c r="ADC14093" s="60"/>
      <c r="ADD14093" s="60"/>
      <c r="ADE14093" s="60"/>
    </row>
    <row r="14094" spans="760:785" x14ac:dyDescent="0.25">
      <c r="ACF14094" s="60"/>
      <c r="ACG14094" s="60"/>
      <c r="ACH14094" s="60"/>
      <c r="ACI14094" s="60"/>
      <c r="ACJ14094" s="60"/>
      <c r="ACK14094" s="60"/>
      <c r="ACL14094" s="60"/>
      <c r="ACM14094" s="60"/>
      <c r="ACN14094" s="60"/>
      <c r="ACO14094" s="60"/>
      <c r="ACP14094" s="60"/>
      <c r="ACQ14094" s="60"/>
      <c r="ACR14094" s="60"/>
      <c r="ACS14094" s="60"/>
      <c r="ACT14094" s="60"/>
      <c r="ACU14094" s="60"/>
      <c r="ACV14094" s="60"/>
      <c r="ACW14094" s="60"/>
      <c r="ACX14094" s="60"/>
      <c r="ACY14094" s="60">
        <v>0.825921694366337</v>
      </c>
      <c r="ACZ14094" s="60"/>
      <c r="ADA14094" s="60"/>
      <c r="ADB14094" s="60"/>
      <c r="ADC14094" s="60"/>
      <c r="ADD14094" s="60"/>
      <c r="ADE14094" s="60"/>
    </row>
    <row r="14095" spans="760:785" x14ac:dyDescent="0.25">
      <c r="ACF14095" s="60"/>
      <c r="ACG14095" s="60"/>
      <c r="ACH14095" s="60"/>
      <c r="ACI14095" s="60"/>
      <c r="ACJ14095" s="60"/>
      <c r="ACK14095" s="60"/>
      <c r="ACL14095" s="60"/>
      <c r="ACM14095" s="60"/>
      <c r="ACN14095" s="60"/>
      <c r="ACO14095" s="60"/>
      <c r="ACP14095" s="60"/>
      <c r="ACQ14095" s="60"/>
      <c r="ACR14095" s="60"/>
      <c r="ACS14095" s="60"/>
      <c r="ACT14095" s="60"/>
      <c r="ACU14095" s="60"/>
      <c r="ACV14095" s="60"/>
      <c r="ACW14095" s="60"/>
      <c r="ACX14095" s="60"/>
      <c r="ACY14095" s="60">
        <v>0.82581102686492802</v>
      </c>
      <c r="ACZ14095" s="60"/>
      <c r="ADA14095" s="60"/>
      <c r="ADB14095" s="60"/>
      <c r="ADC14095" s="60"/>
      <c r="ADD14095" s="60"/>
      <c r="ADE14095" s="60"/>
    </row>
    <row r="14096" spans="760:785" x14ac:dyDescent="0.25">
      <c r="ACF14096" s="60"/>
      <c r="ACG14096" s="60"/>
      <c r="ACH14096" s="60"/>
      <c r="ACI14096" s="60"/>
      <c r="ACJ14096" s="60"/>
      <c r="ACK14096" s="60"/>
      <c r="ACL14096" s="60"/>
      <c r="ACM14096" s="60"/>
      <c r="ACN14096" s="60"/>
      <c r="ACO14096" s="60"/>
      <c r="ACP14096" s="60"/>
      <c r="ACQ14096" s="60"/>
      <c r="ACR14096" s="60"/>
      <c r="ACS14096" s="60"/>
      <c r="ACT14096" s="60"/>
      <c r="ACU14096" s="60"/>
      <c r="ACV14096" s="60"/>
      <c r="ACW14096" s="60"/>
      <c r="ACX14096" s="60"/>
      <c r="ACY14096" s="60">
        <v>0.82562408649373398</v>
      </c>
      <c r="ACZ14096" s="60"/>
      <c r="ADA14096" s="60"/>
      <c r="ADB14096" s="60"/>
      <c r="ADC14096" s="60"/>
      <c r="ADD14096" s="60"/>
      <c r="ADE14096" s="60"/>
    </row>
    <row r="14097" spans="760:785" x14ac:dyDescent="0.25">
      <c r="ACF14097" s="60"/>
      <c r="ACG14097" s="60"/>
      <c r="ACH14097" s="60"/>
      <c r="ACI14097" s="60"/>
      <c r="ACJ14097" s="60"/>
      <c r="ACK14097" s="60"/>
      <c r="ACL14097" s="60"/>
      <c r="ACM14097" s="60"/>
      <c r="ACN14097" s="60"/>
      <c r="ACO14097" s="60"/>
      <c r="ACP14097" s="60"/>
      <c r="ACQ14097" s="60"/>
      <c r="ACR14097" s="60"/>
      <c r="ACS14097" s="60"/>
      <c r="ACT14097" s="60"/>
      <c r="ACU14097" s="60"/>
      <c r="ACV14097" s="60"/>
      <c r="ACW14097" s="60"/>
      <c r="ACX14097" s="60"/>
      <c r="ACY14097" s="60">
        <v>0.82562108264106504</v>
      </c>
      <c r="ACZ14097" s="60"/>
      <c r="ADA14097" s="60"/>
      <c r="ADB14097" s="60"/>
      <c r="ADC14097" s="60"/>
      <c r="ADD14097" s="60"/>
      <c r="ADE14097" s="60"/>
    </row>
    <row r="14098" spans="760:785" x14ac:dyDescent="0.25">
      <c r="ACF14098" s="60"/>
      <c r="ACG14098" s="60"/>
      <c r="ACH14098" s="60"/>
      <c r="ACI14098" s="60"/>
      <c r="ACJ14098" s="60"/>
      <c r="ACK14098" s="60"/>
      <c r="ACL14098" s="60"/>
      <c r="ACM14098" s="60"/>
      <c r="ACN14098" s="60"/>
      <c r="ACO14098" s="60"/>
      <c r="ACP14098" s="60"/>
      <c r="ACQ14098" s="60"/>
      <c r="ACR14098" s="60"/>
      <c r="ACS14098" s="60"/>
      <c r="ACT14098" s="60"/>
      <c r="ACU14098" s="60"/>
      <c r="ACV14098" s="60"/>
      <c r="ACW14098" s="60"/>
      <c r="ACX14098" s="60"/>
      <c r="ACY14098" s="60">
        <v>0.82553960241719604</v>
      </c>
      <c r="ACZ14098" s="60"/>
      <c r="ADA14098" s="60"/>
      <c r="ADB14098" s="60"/>
      <c r="ADC14098" s="60"/>
      <c r="ADD14098" s="60"/>
      <c r="ADE14098" s="60"/>
    </row>
    <row r="14099" spans="760:785" x14ac:dyDescent="0.25">
      <c r="ACF14099" s="60"/>
      <c r="ACG14099" s="60"/>
      <c r="ACH14099" s="60"/>
      <c r="ACI14099" s="60"/>
      <c r="ACJ14099" s="60"/>
      <c r="ACK14099" s="60"/>
      <c r="ACL14099" s="60"/>
      <c r="ACM14099" s="60"/>
      <c r="ACN14099" s="60"/>
      <c r="ACO14099" s="60"/>
      <c r="ACP14099" s="60"/>
      <c r="ACQ14099" s="60"/>
      <c r="ACR14099" s="60"/>
      <c r="ACS14099" s="60"/>
      <c r="ACT14099" s="60"/>
      <c r="ACU14099" s="60"/>
      <c r="ACV14099" s="60"/>
      <c r="ACW14099" s="60"/>
      <c r="ACX14099" s="60"/>
      <c r="ACY14099" s="60">
        <v>0.82527252869577605</v>
      </c>
      <c r="ACZ14099" s="60"/>
      <c r="ADA14099" s="60"/>
      <c r="ADB14099" s="60"/>
      <c r="ADC14099" s="60"/>
      <c r="ADD14099" s="60"/>
      <c r="ADE14099" s="60"/>
    </row>
    <row r="14100" spans="760:785" x14ac:dyDescent="0.25">
      <c r="ACF14100" s="60"/>
      <c r="ACG14100" s="60"/>
      <c r="ACH14100" s="60"/>
      <c r="ACI14100" s="60"/>
      <c r="ACJ14100" s="60"/>
      <c r="ACK14100" s="60"/>
      <c r="ACL14100" s="60"/>
      <c r="ACM14100" s="60"/>
      <c r="ACN14100" s="60"/>
      <c r="ACO14100" s="60"/>
      <c r="ACP14100" s="60"/>
      <c r="ACQ14100" s="60"/>
      <c r="ACR14100" s="60"/>
      <c r="ACS14100" s="60"/>
      <c r="ACT14100" s="60"/>
      <c r="ACU14100" s="60"/>
      <c r="ACV14100" s="60"/>
      <c r="ACW14100" s="60"/>
      <c r="ACX14100" s="60"/>
      <c r="ACY14100" s="60">
        <v>0.82522966689626898</v>
      </c>
      <c r="ACZ14100" s="60"/>
      <c r="ADA14100" s="60"/>
      <c r="ADB14100" s="60"/>
      <c r="ADC14100" s="60"/>
      <c r="ADD14100" s="60"/>
      <c r="ADE14100" s="60"/>
    </row>
    <row r="14101" spans="760:785" x14ac:dyDescent="0.25">
      <c r="ACF14101" s="60"/>
      <c r="ACG14101" s="60"/>
      <c r="ACH14101" s="60"/>
      <c r="ACI14101" s="60"/>
      <c r="ACJ14101" s="60"/>
      <c r="ACK14101" s="60"/>
      <c r="ACL14101" s="60"/>
      <c r="ACM14101" s="60"/>
      <c r="ACN14101" s="60"/>
      <c r="ACO14101" s="60"/>
      <c r="ACP14101" s="60"/>
      <c r="ACQ14101" s="60"/>
      <c r="ACR14101" s="60"/>
      <c r="ACS14101" s="60"/>
      <c r="ACT14101" s="60"/>
      <c r="ACU14101" s="60"/>
      <c r="ACV14101" s="60"/>
      <c r="ACW14101" s="60"/>
      <c r="ACX14101" s="60"/>
      <c r="ACY14101" s="60">
        <v>0.82519105275565896</v>
      </c>
      <c r="ACZ14101" s="60"/>
      <c r="ADA14101" s="60"/>
      <c r="ADB14101" s="60"/>
      <c r="ADC14101" s="60"/>
      <c r="ADD14101" s="60"/>
      <c r="ADE14101" s="60"/>
    </row>
    <row r="14102" spans="760:785" x14ac:dyDescent="0.25">
      <c r="ACF14102" s="60"/>
      <c r="ACG14102" s="60"/>
      <c r="ACH14102" s="60"/>
      <c r="ACI14102" s="60"/>
      <c r="ACJ14102" s="60"/>
      <c r="ACK14102" s="60"/>
      <c r="ACL14102" s="60"/>
      <c r="ACM14102" s="60"/>
      <c r="ACN14102" s="60"/>
      <c r="ACO14102" s="60"/>
      <c r="ACP14102" s="60"/>
      <c r="ACQ14102" s="60"/>
      <c r="ACR14102" s="60"/>
      <c r="ACS14102" s="60"/>
      <c r="ACT14102" s="60"/>
      <c r="ACU14102" s="60"/>
      <c r="ACV14102" s="60"/>
      <c r="ACW14102" s="60"/>
      <c r="ACX14102" s="60"/>
      <c r="ACY14102" s="60">
        <v>0.82495195331799298</v>
      </c>
      <c r="ACZ14102" s="60"/>
      <c r="ADA14102" s="60"/>
      <c r="ADB14102" s="60"/>
      <c r="ADC14102" s="60"/>
      <c r="ADD14102" s="60"/>
      <c r="ADE14102" s="60"/>
    </row>
    <row r="14103" spans="760:785" x14ac:dyDescent="0.25">
      <c r="ACF14103" s="60"/>
      <c r="ACG14103" s="60"/>
      <c r="ACH14103" s="60"/>
      <c r="ACI14103" s="60"/>
      <c r="ACJ14103" s="60"/>
      <c r="ACK14103" s="60"/>
      <c r="ACL14103" s="60"/>
      <c r="ACM14103" s="60"/>
      <c r="ACN14103" s="60"/>
      <c r="ACO14103" s="60"/>
      <c r="ACP14103" s="60"/>
      <c r="ACQ14103" s="60"/>
      <c r="ACR14103" s="60"/>
      <c r="ACS14103" s="60"/>
      <c r="ACT14103" s="60"/>
      <c r="ACU14103" s="60"/>
      <c r="ACV14103" s="60"/>
      <c r="ACW14103" s="60"/>
      <c r="ACX14103" s="60"/>
      <c r="ACY14103" s="60">
        <v>0.82490784515161197</v>
      </c>
      <c r="ACZ14103" s="60"/>
      <c r="ADA14103" s="60"/>
      <c r="ADB14103" s="60"/>
      <c r="ADC14103" s="60"/>
      <c r="ADD14103" s="60"/>
      <c r="ADE14103" s="60"/>
    </row>
    <row r="14104" spans="760:785" x14ac:dyDescent="0.25">
      <c r="ACF14104" s="60"/>
      <c r="ACG14104" s="60"/>
      <c r="ACH14104" s="60"/>
      <c r="ACI14104" s="60"/>
      <c r="ACJ14104" s="60"/>
      <c r="ACK14104" s="60"/>
      <c r="ACL14104" s="60"/>
      <c r="ACM14104" s="60"/>
      <c r="ACN14104" s="60"/>
      <c r="ACO14104" s="60"/>
      <c r="ACP14104" s="60"/>
      <c r="ACQ14104" s="60"/>
      <c r="ACR14104" s="60"/>
      <c r="ACS14104" s="60"/>
      <c r="ACT14104" s="60"/>
      <c r="ACU14104" s="60"/>
      <c r="ACV14104" s="60"/>
      <c r="ACW14104" s="60"/>
      <c r="ACX14104" s="60"/>
      <c r="ACY14104" s="60">
        <v>0.82490141488948698</v>
      </c>
      <c r="ACZ14104" s="60"/>
      <c r="ADA14104" s="60"/>
      <c r="ADB14104" s="60"/>
      <c r="ADC14104" s="60"/>
      <c r="ADD14104" s="60"/>
      <c r="ADE14104" s="60"/>
    </row>
    <row r="14105" spans="760:785" x14ac:dyDescent="0.25">
      <c r="ACF14105" s="60"/>
      <c r="ACG14105" s="60"/>
      <c r="ACH14105" s="60"/>
      <c r="ACI14105" s="60"/>
      <c r="ACJ14105" s="60"/>
      <c r="ACK14105" s="60"/>
      <c r="ACL14105" s="60"/>
      <c r="ACM14105" s="60"/>
      <c r="ACN14105" s="60"/>
      <c r="ACO14105" s="60"/>
      <c r="ACP14105" s="60"/>
      <c r="ACQ14105" s="60"/>
      <c r="ACR14105" s="60"/>
      <c r="ACS14105" s="60"/>
      <c r="ACT14105" s="60"/>
      <c r="ACU14105" s="60"/>
      <c r="ACV14105" s="60"/>
      <c r="ACW14105" s="60"/>
      <c r="ACX14105" s="60"/>
      <c r="ACY14105" s="60">
        <v>0.82478683357586502</v>
      </c>
      <c r="ACZ14105" s="60"/>
      <c r="ADA14105" s="60"/>
      <c r="ADB14105" s="60"/>
      <c r="ADC14105" s="60"/>
      <c r="ADD14105" s="60"/>
      <c r="ADE14105" s="60"/>
    </row>
    <row r="14106" spans="760:785" x14ac:dyDescent="0.25">
      <c r="ACF14106" s="60"/>
      <c r="ACG14106" s="60"/>
      <c r="ACH14106" s="60"/>
      <c r="ACI14106" s="60"/>
      <c r="ACJ14106" s="60"/>
      <c r="ACK14106" s="60"/>
      <c r="ACL14106" s="60"/>
      <c r="ACM14106" s="60"/>
      <c r="ACN14106" s="60"/>
      <c r="ACO14106" s="60"/>
      <c r="ACP14106" s="60"/>
      <c r="ACQ14106" s="60"/>
      <c r="ACR14106" s="60"/>
      <c r="ACS14106" s="60"/>
      <c r="ACT14106" s="60"/>
      <c r="ACU14106" s="60"/>
      <c r="ACV14106" s="60"/>
      <c r="ACW14106" s="60"/>
      <c r="ACX14106" s="60"/>
      <c r="ACY14106" s="60">
        <v>0.82464159263188597</v>
      </c>
      <c r="ACZ14106" s="60"/>
      <c r="ADA14106" s="60"/>
      <c r="ADB14106" s="60"/>
      <c r="ADC14106" s="60"/>
      <c r="ADD14106" s="60"/>
      <c r="ADE14106" s="60"/>
    </row>
    <row r="14107" spans="760:785" x14ac:dyDescent="0.25">
      <c r="ACF14107" s="60"/>
      <c r="ACG14107" s="60"/>
      <c r="ACH14107" s="60"/>
      <c r="ACI14107" s="60"/>
      <c r="ACJ14107" s="60"/>
      <c r="ACK14107" s="60"/>
      <c r="ACL14107" s="60"/>
      <c r="ACM14107" s="60"/>
      <c r="ACN14107" s="60"/>
      <c r="ACO14107" s="60"/>
      <c r="ACP14107" s="60"/>
      <c r="ACQ14107" s="60"/>
      <c r="ACR14107" s="60"/>
      <c r="ACS14107" s="60"/>
      <c r="ACT14107" s="60"/>
      <c r="ACU14107" s="60"/>
      <c r="ACV14107" s="60"/>
      <c r="ACW14107" s="60"/>
      <c r="ACX14107" s="60"/>
      <c r="ACY14107" s="60">
        <v>0.82457859127573696</v>
      </c>
      <c r="ACZ14107" s="60"/>
      <c r="ADA14107" s="60"/>
      <c r="ADB14107" s="60"/>
      <c r="ADC14107" s="60"/>
      <c r="ADD14107" s="60"/>
      <c r="ADE14107" s="60"/>
    </row>
    <row r="14108" spans="760:785" x14ac:dyDescent="0.25">
      <c r="ACF14108" s="60"/>
      <c r="ACG14108" s="60"/>
      <c r="ACH14108" s="60"/>
      <c r="ACI14108" s="60"/>
      <c r="ACJ14108" s="60"/>
      <c r="ACK14108" s="60"/>
      <c r="ACL14108" s="60"/>
      <c r="ACM14108" s="60"/>
      <c r="ACN14108" s="60"/>
      <c r="ACO14108" s="60"/>
      <c r="ACP14108" s="60"/>
      <c r="ACQ14108" s="60"/>
      <c r="ACR14108" s="60"/>
      <c r="ACS14108" s="60"/>
      <c r="ACT14108" s="60"/>
      <c r="ACU14108" s="60"/>
      <c r="ACV14108" s="60"/>
      <c r="ACW14108" s="60"/>
      <c r="ACX14108" s="60"/>
      <c r="ACY14108" s="60">
        <v>0.82438459355458904</v>
      </c>
      <c r="ACZ14108" s="60"/>
      <c r="ADA14108" s="60"/>
      <c r="ADB14108" s="60"/>
      <c r="ADC14108" s="60"/>
      <c r="ADD14108" s="60"/>
      <c r="ADE14108" s="60"/>
    </row>
    <row r="14109" spans="760:785" x14ac:dyDescent="0.25">
      <c r="ACF14109" s="60"/>
      <c r="ACG14109" s="60"/>
      <c r="ACH14109" s="60"/>
      <c r="ACI14109" s="60"/>
      <c r="ACJ14109" s="60"/>
      <c r="ACK14109" s="60"/>
      <c r="ACL14109" s="60"/>
      <c r="ACM14109" s="60"/>
      <c r="ACN14109" s="60"/>
      <c r="ACO14109" s="60"/>
      <c r="ACP14109" s="60"/>
      <c r="ACQ14109" s="60"/>
      <c r="ACR14109" s="60"/>
      <c r="ACS14109" s="60"/>
      <c r="ACT14109" s="60"/>
      <c r="ACU14109" s="60"/>
      <c r="ACV14109" s="60"/>
      <c r="ACW14109" s="60"/>
      <c r="ACX14109" s="60"/>
      <c r="ACY14109" s="60">
        <v>0.82437756223345104</v>
      </c>
      <c r="ACZ14109" s="60"/>
      <c r="ADA14109" s="60"/>
      <c r="ADB14109" s="60"/>
      <c r="ADC14109" s="60"/>
      <c r="ADD14109" s="60"/>
      <c r="ADE14109" s="60"/>
    </row>
    <row r="14110" spans="760:785" x14ac:dyDescent="0.25">
      <c r="ACF14110" s="60"/>
      <c r="ACG14110" s="60"/>
      <c r="ACH14110" s="60"/>
      <c r="ACI14110" s="60"/>
      <c r="ACJ14110" s="60"/>
      <c r="ACK14110" s="60"/>
      <c r="ACL14110" s="60"/>
      <c r="ACM14110" s="60"/>
      <c r="ACN14110" s="60"/>
      <c r="ACO14110" s="60"/>
      <c r="ACP14110" s="60"/>
      <c r="ACQ14110" s="60"/>
      <c r="ACR14110" s="60"/>
      <c r="ACS14110" s="60"/>
      <c r="ACT14110" s="60"/>
      <c r="ACU14110" s="60"/>
      <c r="ACV14110" s="60"/>
      <c r="ACW14110" s="60"/>
      <c r="ACX14110" s="60"/>
      <c r="ACY14110" s="60">
        <v>0.82433631611878999</v>
      </c>
      <c r="ACZ14110" s="60"/>
      <c r="ADA14110" s="60"/>
      <c r="ADB14110" s="60"/>
      <c r="ADC14110" s="60"/>
      <c r="ADD14110" s="60"/>
      <c r="ADE14110" s="60"/>
    </row>
    <row r="14111" spans="760:785" x14ac:dyDescent="0.25">
      <c r="ACF14111" s="60"/>
      <c r="ACG14111" s="60"/>
      <c r="ACH14111" s="60"/>
      <c r="ACI14111" s="60"/>
      <c r="ACJ14111" s="60"/>
      <c r="ACK14111" s="60"/>
      <c r="ACL14111" s="60"/>
      <c r="ACM14111" s="60"/>
      <c r="ACN14111" s="60"/>
      <c r="ACO14111" s="60"/>
      <c r="ACP14111" s="60"/>
      <c r="ACQ14111" s="60"/>
      <c r="ACR14111" s="60"/>
      <c r="ACS14111" s="60"/>
      <c r="ACT14111" s="60"/>
      <c r="ACU14111" s="60"/>
      <c r="ACV14111" s="60"/>
      <c r="ACW14111" s="60"/>
      <c r="ACX14111" s="60"/>
      <c r="ACY14111" s="60">
        <v>0.82428606854993303</v>
      </c>
      <c r="ACZ14111" s="60"/>
      <c r="ADA14111" s="60"/>
      <c r="ADB14111" s="60"/>
      <c r="ADC14111" s="60"/>
      <c r="ADD14111" s="60"/>
      <c r="ADE14111" s="60"/>
    </row>
    <row r="14112" spans="760:785" x14ac:dyDescent="0.25">
      <c r="ACF14112" s="60"/>
      <c r="ACG14112" s="60"/>
      <c r="ACH14112" s="60"/>
      <c r="ACI14112" s="60"/>
      <c r="ACJ14112" s="60"/>
      <c r="ACK14112" s="60"/>
      <c r="ACL14112" s="60"/>
      <c r="ACM14112" s="60"/>
      <c r="ACN14112" s="60"/>
      <c r="ACO14112" s="60"/>
      <c r="ACP14112" s="60"/>
      <c r="ACQ14112" s="60"/>
      <c r="ACR14112" s="60"/>
      <c r="ACS14112" s="60"/>
      <c r="ACT14112" s="60"/>
      <c r="ACU14112" s="60"/>
      <c r="ACV14112" s="60"/>
      <c r="ACW14112" s="60"/>
      <c r="ACX14112" s="60"/>
      <c r="ACY14112" s="60">
        <v>0.82418297023290499</v>
      </c>
      <c r="ACZ14112" s="60"/>
      <c r="ADA14112" s="60"/>
      <c r="ADB14112" s="60"/>
      <c r="ADC14112" s="60"/>
      <c r="ADD14112" s="60"/>
      <c r="ADE14112" s="60"/>
    </row>
    <row r="14113" spans="760:785" x14ac:dyDescent="0.25">
      <c r="ACF14113" s="60"/>
      <c r="ACG14113" s="60"/>
      <c r="ACH14113" s="60"/>
      <c r="ACI14113" s="60"/>
      <c r="ACJ14113" s="60"/>
      <c r="ACK14113" s="60"/>
      <c r="ACL14113" s="60"/>
      <c r="ACM14113" s="60"/>
      <c r="ACN14113" s="60"/>
      <c r="ACO14113" s="60"/>
      <c r="ACP14113" s="60"/>
      <c r="ACQ14113" s="60"/>
      <c r="ACR14113" s="60"/>
      <c r="ACS14113" s="60"/>
      <c r="ACT14113" s="60"/>
      <c r="ACU14113" s="60"/>
      <c r="ACV14113" s="60"/>
      <c r="ACW14113" s="60"/>
      <c r="ACX14113" s="60"/>
      <c r="ACY14113" s="60">
        <v>0.82415059500763099</v>
      </c>
      <c r="ACZ14113" s="60"/>
      <c r="ADA14113" s="60"/>
      <c r="ADB14113" s="60"/>
      <c r="ADC14113" s="60"/>
      <c r="ADD14113" s="60"/>
      <c r="ADE14113" s="60"/>
    </row>
    <row r="14114" spans="760:785" x14ac:dyDescent="0.25">
      <c r="ACF14114" s="60"/>
      <c r="ACG14114" s="60"/>
      <c r="ACH14114" s="60"/>
      <c r="ACI14114" s="60"/>
      <c r="ACJ14114" s="60"/>
      <c r="ACK14114" s="60"/>
      <c r="ACL14114" s="60"/>
      <c r="ACM14114" s="60"/>
      <c r="ACN14114" s="60"/>
      <c r="ACO14114" s="60"/>
      <c r="ACP14114" s="60"/>
      <c r="ACQ14114" s="60"/>
      <c r="ACR14114" s="60"/>
      <c r="ACS14114" s="60"/>
      <c r="ACT14114" s="60"/>
      <c r="ACU14114" s="60"/>
      <c r="ACV14114" s="60"/>
      <c r="ACW14114" s="60"/>
      <c r="ACX14114" s="60"/>
      <c r="ACY14114" s="60">
        <v>0.823953794345199</v>
      </c>
      <c r="ACZ14114" s="60"/>
      <c r="ADA14114" s="60"/>
      <c r="ADB14114" s="60"/>
      <c r="ADC14114" s="60"/>
      <c r="ADD14114" s="60"/>
      <c r="ADE14114" s="60"/>
    </row>
    <row r="14115" spans="760:785" x14ac:dyDescent="0.25">
      <c r="ACF14115" s="60"/>
      <c r="ACG14115" s="60"/>
      <c r="ACH14115" s="60"/>
      <c r="ACI14115" s="60"/>
      <c r="ACJ14115" s="60"/>
      <c r="ACK14115" s="60"/>
      <c r="ACL14115" s="60"/>
      <c r="ACM14115" s="60"/>
      <c r="ACN14115" s="60"/>
      <c r="ACO14115" s="60"/>
      <c r="ACP14115" s="60"/>
      <c r="ACQ14115" s="60"/>
      <c r="ACR14115" s="60"/>
      <c r="ACS14115" s="60"/>
      <c r="ACT14115" s="60"/>
      <c r="ACU14115" s="60"/>
      <c r="ACV14115" s="60"/>
      <c r="ACW14115" s="60"/>
      <c r="ACX14115" s="60"/>
      <c r="ACY14115" s="60">
        <v>0.82381635979772005</v>
      </c>
      <c r="ACZ14115" s="60"/>
      <c r="ADA14115" s="60"/>
      <c r="ADB14115" s="60"/>
      <c r="ADC14115" s="60"/>
      <c r="ADD14115" s="60"/>
      <c r="ADE14115" s="60"/>
    </row>
    <row r="14116" spans="760:785" x14ac:dyDescent="0.25">
      <c r="ACF14116" s="60"/>
      <c r="ACG14116" s="60"/>
      <c r="ACH14116" s="60"/>
      <c r="ACI14116" s="60"/>
      <c r="ACJ14116" s="60"/>
      <c r="ACK14116" s="60"/>
      <c r="ACL14116" s="60"/>
      <c r="ACM14116" s="60"/>
      <c r="ACN14116" s="60"/>
      <c r="ACO14116" s="60"/>
      <c r="ACP14116" s="60"/>
      <c r="ACQ14116" s="60"/>
      <c r="ACR14116" s="60"/>
      <c r="ACS14116" s="60"/>
      <c r="ACT14116" s="60"/>
      <c r="ACU14116" s="60"/>
      <c r="ACV14116" s="60"/>
      <c r="ACW14116" s="60"/>
      <c r="ACX14116" s="60"/>
      <c r="ACY14116" s="60">
        <v>0.82377548021940405</v>
      </c>
      <c r="ACZ14116" s="60"/>
      <c r="ADA14116" s="60"/>
      <c r="ADB14116" s="60"/>
      <c r="ADC14116" s="60"/>
      <c r="ADD14116" s="60"/>
      <c r="ADE14116" s="60"/>
    </row>
    <row r="14117" spans="760:785" x14ac:dyDescent="0.25">
      <c r="ACF14117" s="60"/>
      <c r="ACG14117" s="60"/>
      <c r="ACH14117" s="60"/>
      <c r="ACI14117" s="60"/>
      <c r="ACJ14117" s="60"/>
      <c r="ACK14117" s="60"/>
      <c r="ACL14117" s="60"/>
      <c r="ACM14117" s="60"/>
      <c r="ACN14117" s="60"/>
      <c r="ACO14117" s="60"/>
      <c r="ACP14117" s="60"/>
      <c r="ACQ14117" s="60"/>
      <c r="ACR14117" s="60"/>
      <c r="ACS14117" s="60"/>
      <c r="ACT14117" s="60"/>
      <c r="ACU14117" s="60"/>
      <c r="ACV14117" s="60"/>
      <c r="ACW14117" s="60"/>
      <c r="ACX14117" s="60"/>
      <c r="ACY14117" s="60">
        <v>0.82374572657919598</v>
      </c>
      <c r="ACZ14117" s="60"/>
      <c r="ADA14117" s="60"/>
      <c r="ADB14117" s="60"/>
      <c r="ADC14117" s="60"/>
      <c r="ADD14117" s="60"/>
      <c r="ADE14117" s="60"/>
    </row>
    <row r="14118" spans="760:785" x14ac:dyDescent="0.25">
      <c r="ACF14118" s="60"/>
      <c r="ACG14118" s="60"/>
      <c r="ACH14118" s="60"/>
      <c r="ACI14118" s="60"/>
      <c r="ACJ14118" s="60"/>
      <c r="ACK14118" s="60"/>
      <c r="ACL14118" s="60"/>
      <c r="ACM14118" s="60"/>
      <c r="ACN14118" s="60"/>
      <c r="ACO14118" s="60"/>
      <c r="ACP14118" s="60"/>
      <c r="ACQ14118" s="60"/>
      <c r="ACR14118" s="60"/>
      <c r="ACS14118" s="60"/>
      <c r="ACT14118" s="60"/>
      <c r="ACU14118" s="60"/>
      <c r="ACV14118" s="60"/>
      <c r="ACW14118" s="60"/>
      <c r="ACX14118" s="60"/>
      <c r="ACY14118" s="60">
        <v>0.82373571763531594</v>
      </c>
      <c r="ACZ14118" s="60"/>
      <c r="ADA14118" s="60"/>
      <c r="ADB14118" s="60"/>
      <c r="ADC14118" s="60"/>
      <c r="ADD14118" s="60"/>
      <c r="ADE14118" s="60"/>
    </row>
    <row r="14119" spans="760:785" x14ac:dyDescent="0.25">
      <c r="ACF14119" s="60"/>
      <c r="ACG14119" s="60"/>
      <c r="ACH14119" s="60"/>
      <c r="ACI14119" s="60"/>
      <c r="ACJ14119" s="60"/>
      <c r="ACK14119" s="60"/>
      <c r="ACL14119" s="60"/>
      <c r="ACM14119" s="60"/>
      <c r="ACN14119" s="60"/>
      <c r="ACO14119" s="60"/>
      <c r="ACP14119" s="60"/>
      <c r="ACQ14119" s="60"/>
      <c r="ACR14119" s="60"/>
      <c r="ACS14119" s="60"/>
      <c r="ACT14119" s="60"/>
      <c r="ACU14119" s="60"/>
      <c r="ACV14119" s="60"/>
      <c r="ACW14119" s="60"/>
      <c r="ACX14119" s="60"/>
      <c r="ACY14119" s="60">
        <v>0.82373062670943298</v>
      </c>
      <c r="ACZ14119" s="60"/>
      <c r="ADA14119" s="60"/>
      <c r="ADB14119" s="60"/>
      <c r="ADC14119" s="60"/>
      <c r="ADD14119" s="60"/>
      <c r="ADE14119" s="60"/>
    </row>
    <row r="14120" spans="760:785" x14ac:dyDescent="0.25">
      <c r="ACF14120" s="60"/>
      <c r="ACG14120" s="60"/>
      <c r="ACH14120" s="60"/>
      <c r="ACI14120" s="60"/>
      <c r="ACJ14120" s="60"/>
      <c r="ACK14120" s="60"/>
      <c r="ACL14120" s="60"/>
      <c r="ACM14120" s="60"/>
      <c r="ACN14120" s="60"/>
      <c r="ACO14120" s="60"/>
      <c r="ACP14120" s="60"/>
      <c r="ACQ14120" s="60"/>
      <c r="ACR14120" s="60"/>
      <c r="ACS14120" s="60"/>
      <c r="ACT14120" s="60"/>
      <c r="ACU14120" s="60"/>
      <c r="ACV14120" s="60"/>
      <c r="ACW14120" s="60"/>
      <c r="ACX14120" s="60"/>
      <c r="ACY14120" s="60">
        <v>0.82370113943087797</v>
      </c>
      <c r="ACZ14120" s="60"/>
      <c r="ADA14120" s="60"/>
      <c r="ADB14120" s="60"/>
      <c r="ADC14120" s="60"/>
      <c r="ADD14120" s="60"/>
      <c r="ADE14120" s="60"/>
    </row>
    <row r="14121" spans="760:785" x14ac:dyDescent="0.25">
      <c r="ACF14121" s="60"/>
      <c r="ACG14121" s="60"/>
      <c r="ACH14121" s="60"/>
      <c r="ACI14121" s="60"/>
      <c r="ACJ14121" s="60"/>
      <c r="ACK14121" s="60"/>
      <c r="ACL14121" s="60"/>
      <c r="ACM14121" s="60"/>
      <c r="ACN14121" s="60"/>
      <c r="ACO14121" s="60"/>
      <c r="ACP14121" s="60"/>
      <c r="ACQ14121" s="60"/>
      <c r="ACR14121" s="60"/>
      <c r="ACS14121" s="60"/>
      <c r="ACT14121" s="60"/>
      <c r="ACU14121" s="60"/>
      <c r="ACV14121" s="60"/>
      <c r="ACW14121" s="60"/>
      <c r="ACX14121" s="60"/>
      <c r="ACY14121" s="60">
        <v>0.82351995602505301</v>
      </c>
      <c r="ACZ14121" s="60"/>
      <c r="ADA14121" s="60"/>
      <c r="ADB14121" s="60"/>
      <c r="ADC14121" s="60"/>
      <c r="ADD14121" s="60"/>
      <c r="ADE14121" s="60"/>
    </row>
    <row r="14122" spans="760:785" x14ac:dyDescent="0.25">
      <c r="ACF14122" s="60"/>
      <c r="ACG14122" s="60"/>
      <c r="ACH14122" s="60"/>
      <c r="ACI14122" s="60"/>
      <c r="ACJ14122" s="60"/>
      <c r="ACK14122" s="60"/>
      <c r="ACL14122" s="60"/>
      <c r="ACM14122" s="60"/>
      <c r="ACN14122" s="60"/>
      <c r="ACO14122" s="60"/>
      <c r="ACP14122" s="60"/>
      <c r="ACQ14122" s="60"/>
      <c r="ACR14122" s="60"/>
      <c r="ACS14122" s="60"/>
      <c r="ACT14122" s="60"/>
      <c r="ACU14122" s="60"/>
      <c r="ACV14122" s="60"/>
      <c r="ACW14122" s="60"/>
      <c r="ACX14122" s="60"/>
      <c r="ACY14122" s="60">
        <v>0.82335055411224201</v>
      </c>
      <c r="ACZ14122" s="60"/>
      <c r="ADA14122" s="60"/>
      <c r="ADB14122" s="60"/>
      <c r="ADC14122" s="60"/>
      <c r="ADD14122" s="60"/>
      <c r="ADE14122" s="60"/>
    </row>
    <row r="14123" spans="760:785" x14ac:dyDescent="0.25">
      <c r="ACF14123" s="60"/>
      <c r="ACG14123" s="60"/>
      <c r="ACH14123" s="60"/>
      <c r="ACI14123" s="60"/>
      <c r="ACJ14123" s="60"/>
      <c r="ACK14123" s="60"/>
      <c r="ACL14123" s="60"/>
      <c r="ACM14123" s="60"/>
      <c r="ACN14123" s="60"/>
      <c r="ACO14123" s="60"/>
      <c r="ACP14123" s="60"/>
      <c r="ACQ14123" s="60"/>
      <c r="ACR14123" s="60"/>
      <c r="ACS14123" s="60"/>
      <c r="ACT14123" s="60"/>
      <c r="ACU14123" s="60"/>
      <c r="ACV14123" s="60"/>
      <c r="ACW14123" s="60"/>
      <c r="ACX14123" s="60"/>
      <c r="ACY14123" s="60">
        <v>0.82314090435311904</v>
      </c>
      <c r="ACZ14123" s="60"/>
      <c r="ADA14123" s="60"/>
      <c r="ADB14123" s="60"/>
      <c r="ADC14123" s="60"/>
      <c r="ADD14123" s="60"/>
      <c r="ADE14123" s="60"/>
    </row>
    <row r="14124" spans="760:785" x14ac:dyDescent="0.25">
      <c r="ACF14124" s="60"/>
      <c r="ACG14124" s="60"/>
      <c r="ACH14124" s="60"/>
      <c r="ACI14124" s="60"/>
      <c r="ACJ14124" s="60"/>
      <c r="ACK14124" s="60"/>
      <c r="ACL14124" s="60"/>
      <c r="ACM14124" s="60"/>
      <c r="ACN14124" s="60"/>
      <c r="ACO14124" s="60"/>
      <c r="ACP14124" s="60"/>
      <c r="ACQ14124" s="60"/>
      <c r="ACR14124" s="60"/>
      <c r="ACS14124" s="60"/>
      <c r="ACT14124" s="60"/>
      <c r="ACU14124" s="60"/>
      <c r="ACV14124" s="60"/>
      <c r="ACW14124" s="60"/>
      <c r="ACX14124" s="60"/>
      <c r="ACY14124" s="60">
        <v>0.82311515513839995</v>
      </c>
      <c r="ACZ14124" s="60"/>
      <c r="ADA14124" s="60"/>
      <c r="ADB14124" s="60"/>
      <c r="ADC14124" s="60"/>
      <c r="ADD14124" s="60"/>
      <c r="ADE14124" s="60"/>
    </row>
    <row r="14125" spans="760:785" x14ac:dyDescent="0.25">
      <c r="ACF14125" s="60"/>
      <c r="ACG14125" s="60"/>
      <c r="ACH14125" s="60"/>
      <c r="ACI14125" s="60"/>
      <c r="ACJ14125" s="60"/>
      <c r="ACK14125" s="60"/>
      <c r="ACL14125" s="60"/>
      <c r="ACM14125" s="60"/>
      <c r="ACN14125" s="60"/>
      <c r="ACO14125" s="60"/>
      <c r="ACP14125" s="60"/>
      <c r="ACQ14125" s="60"/>
      <c r="ACR14125" s="60"/>
      <c r="ACS14125" s="60"/>
      <c r="ACT14125" s="60"/>
      <c r="ACU14125" s="60"/>
      <c r="ACV14125" s="60"/>
      <c r="ACW14125" s="60"/>
      <c r="ACX14125" s="60"/>
      <c r="ACY14125" s="60">
        <v>0.82308177244998204</v>
      </c>
      <c r="ACZ14125" s="60"/>
      <c r="ADA14125" s="60"/>
      <c r="ADB14125" s="60"/>
      <c r="ADC14125" s="60"/>
      <c r="ADD14125" s="60"/>
      <c r="ADE14125" s="60"/>
    </row>
    <row r="14126" spans="760:785" x14ac:dyDescent="0.25">
      <c r="ACF14126" s="60"/>
      <c r="ACG14126" s="60"/>
      <c r="ACH14126" s="60"/>
      <c r="ACI14126" s="60"/>
      <c r="ACJ14126" s="60"/>
      <c r="ACK14126" s="60"/>
      <c r="ACL14126" s="60"/>
      <c r="ACM14126" s="60"/>
      <c r="ACN14126" s="60"/>
      <c r="ACO14126" s="60"/>
      <c r="ACP14126" s="60"/>
      <c r="ACQ14126" s="60"/>
      <c r="ACR14126" s="60"/>
      <c r="ACS14126" s="60"/>
      <c r="ACT14126" s="60"/>
      <c r="ACU14126" s="60"/>
      <c r="ACV14126" s="60"/>
      <c r="ACW14126" s="60"/>
      <c r="ACX14126" s="60"/>
      <c r="ACY14126" s="60">
        <v>0.82300587761820898</v>
      </c>
      <c r="ACZ14126" s="60"/>
      <c r="ADA14126" s="60"/>
      <c r="ADB14126" s="60"/>
      <c r="ADC14126" s="60"/>
      <c r="ADD14126" s="60"/>
      <c r="ADE14126" s="60"/>
    </row>
    <row r="14127" spans="760:785" x14ac:dyDescent="0.25">
      <c r="ACF14127" s="60"/>
      <c r="ACG14127" s="60"/>
      <c r="ACH14127" s="60"/>
      <c r="ACI14127" s="60"/>
      <c r="ACJ14127" s="60"/>
      <c r="ACK14127" s="60"/>
      <c r="ACL14127" s="60"/>
      <c r="ACM14127" s="60"/>
      <c r="ACN14127" s="60"/>
      <c r="ACO14127" s="60"/>
      <c r="ACP14127" s="60"/>
      <c r="ACQ14127" s="60"/>
      <c r="ACR14127" s="60"/>
      <c r="ACS14127" s="60"/>
      <c r="ACT14127" s="60"/>
      <c r="ACU14127" s="60"/>
      <c r="ACV14127" s="60"/>
      <c r="ACW14127" s="60"/>
      <c r="ACX14127" s="60"/>
      <c r="ACY14127" s="60">
        <v>0.82297905495979895</v>
      </c>
      <c r="ACZ14127" s="60"/>
      <c r="ADA14127" s="60"/>
      <c r="ADB14127" s="60"/>
      <c r="ADC14127" s="60"/>
      <c r="ADD14127" s="60"/>
      <c r="ADE14127" s="60"/>
    </row>
    <row r="14128" spans="760:785" x14ac:dyDescent="0.25">
      <c r="ACF14128" s="60"/>
      <c r="ACG14128" s="60"/>
      <c r="ACH14128" s="60"/>
      <c r="ACI14128" s="60"/>
      <c r="ACJ14128" s="60"/>
      <c r="ACK14128" s="60"/>
      <c r="ACL14128" s="60"/>
      <c r="ACM14128" s="60"/>
      <c r="ACN14128" s="60"/>
      <c r="ACO14128" s="60"/>
      <c r="ACP14128" s="60"/>
      <c r="ACQ14128" s="60"/>
      <c r="ACR14128" s="60"/>
      <c r="ACS14128" s="60"/>
      <c r="ACT14128" s="60"/>
      <c r="ACU14128" s="60"/>
      <c r="ACV14128" s="60"/>
      <c r="ACW14128" s="60"/>
      <c r="ACX14128" s="60"/>
      <c r="ACY14128" s="60">
        <v>0.82287410030533903</v>
      </c>
      <c r="ACZ14128" s="60"/>
      <c r="ADA14128" s="60"/>
      <c r="ADB14128" s="60"/>
      <c r="ADC14128" s="60"/>
      <c r="ADD14128" s="60"/>
      <c r="ADE14128" s="60"/>
    </row>
    <row r="14129" spans="760:785" x14ac:dyDescent="0.25">
      <c r="ACF14129" s="60"/>
      <c r="ACG14129" s="60"/>
      <c r="ACH14129" s="60"/>
      <c r="ACI14129" s="60"/>
      <c r="ACJ14129" s="60"/>
      <c r="ACK14129" s="60"/>
      <c r="ACL14129" s="60"/>
      <c r="ACM14129" s="60"/>
      <c r="ACN14129" s="60"/>
      <c r="ACO14129" s="60"/>
      <c r="ACP14129" s="60"/>
      <c r="ACQ14129" s="60"/>
      <c r="ACR14129" s="60"/>
      <c r="ACS14129" s="60"/>
      <c r="ACT14129" s="60"/>
      <c r="ACU14129" s="60"/>
      <c r="ACV14129" s="60"/>
      <c r="ACW14129" s="60"/>
      <c r="ACX14129" s="60"/>
      <c r="ACY14129" s="60">
        <v>0.82283977324231194</v>
      </c>
      <c r="ACZ14129" s="60"/>
      <c r="ADA14129" s="60"/>
      <c r="ADB14129" s="60"/>
      <c r="ADC14129" s="60"/>
      <c r="ADD14129" s="60"/>
      <c r="ADE14129" s="60"/>
    </row>
    <row r="14130" spans="760:785" x14ac:dyDescent="0.25">
      <c r="ACF14130" s="60"/>
      <c r="ACG14130" s="60"/>
      <c r="ACH14130" s="60"/>
      <c r="ACI14130" s="60"/>
      <c r="ACJ14130" s="60"/>
      <c r="ACK14130" s="60"/>
      <c r="ACL14130" s="60"/>
      <c r="ACM14130" s="60"/>
      <c r="ACN14130" s="60"/>
      <c r="ACO14130" s="60"/>
      <c r="ACP14130" s="60"/>
      <c r="ACQ14130" s="60"/>
      <c r="ACR14130" s="60"/>
      <c r="ACS14130" s="60"/>
      <c r="ACT14130" s="60"/>
      <c r="ACU14130" s="60"/>
      <c r="ACV14130" s="60"/>
      <c r="ACW14130" s="60"/>
      <c r="ACX14130" s="60"/>
      <c r="ACY14130" s="60">
        <v>0.82270938574238195</v>
      </c>
      <c r="ACZ14130" s="60"/>
      <c r="ADA14130" s="60"/>
      <c r="ADB14130" s="60"/>
      <c r="ADC14130" s="60"/>
      <c r="ADD14130" s="60"/>
      <c r="ADE14130" s="60"/>
    </row>
    <row r="14131" spans="760:785" x14ac:dyDescent="0.25">
      <c r="ACF14131" s="60"/>
      <c r="ACG14131" s="60"/>
      <c r="ACH14131" s="60"/>
      <c r="ACI14131" s="60"/>
      <c r="ACJ14131" s="60"/>
      <c r="ACK14131" s="60"/>
      <c r="ACL14131" s="60"/>
      <c r="ACM14131" s="60"/>
      <c r="ACN14131" s="60"/>
      <c r="ACO14131" s="60"/>
      <c r="ACP14131" s="60"/>
      <c r="ACQ14131" s="60"/>
      <c r="ACR14131" s="60"/>
      <c r="ACS14131" s="60"/>
      <c r="ACT14131" s="60"/>
      <c r="ACU14131" s="60"/>
      <c r="ACV14131" s="60"/>
      <c r="ACW14131" s="60"/>
      <c r="ACX14131" s="60"/>
      <c r="ACY14131" s="60">
        <v>0.82270725692815005</v>
      </c>
      <c r="ACZ14131" s="60"/>
      <c r="ADA14131" s="60"/>
      <c r="ADB14131" s="60"/>
      <c r="ADC14131" s="60"/>
      <c r="ADD14131" s="60"/>
      <c r="ADE14131" s="60"/>
    </row>
    <row r="14132" spans="760:785" x14ac:dyDescent="0.25">
      <c r="ACF14132" s="60"/>
      <c r="ACG14132" s="60"/>
      <c r="ACH14132" s="60"/>
      <c r="ACI14132" s="60"/>
      <c r="ACJ14132" s="60"/>
      <c r="ACK14132" s="60"/>
      <c r="ACL14132" s="60"/>
      <c r="ACM14132" s="60"/>
      <c r="ACN14132" s="60"/>
      <c r="ACO14132" s="60"/>
      <c r="ACP14132" s="60"/>
      <c r="ACQ14132" s="60"/>
      <c r="ACR14132" s="60"/>
      <c r="ACS14132" s="60"/>
      <c r="ACT14132" s="60"/>
      <c r="ACU14132" s="60"/>
      <c r="ACV14132" s="60"/>
      <c r="ACW14132" s="60"/>
      <c r="ACX14132" s="60"/>
      <c r="ACY14132" s="60">
        <v>0.82261691683982496</v>
      </c>
      <c r="ACZ14132" s="60"/>
      <c r="ADA14132" s="60"/>
      <c r="ADB14132" s="60"/>
      <c r="ADC14132" s="60"/>
      <c r="ADD14132" s="60"/>
      <c r="ADE14132" s="60"/>
    </row>
    <row r="14133" spans="760:785" x14ac:dyDescent="0.25">
      <c r="ACF14133" s="60"/>
      <c r="ACG14133" s="60"/>
      <c r="ACH14133" s="60"/>
      <c r="ACI14133" s="60"/>
      <c r="ACJ14133" s="60"/>
      <c r="ACK14133" s="60"/>
      <c r="ACL14133" s="60"/>
      <c r="ACM14133" s="60"/>
      <c r="ACN14133" s="60"/>
      <c r="ACO14133" s="60"/>
      <c r="ACP14133" s="60"/>
      <c r="ACQ14133" s="60"/>
      <c r="ACR14133" s="60"/>
      <c r="ACS14133" s="60"/>
      <c r="ACT14133" s="60"/>
      <c r="ACU14133" s="60"/>
      <c r="ACV14133" s="60"/>
      <c r="ACW14133" s="60"/>
      <c r="ACX14133" s="60"/>
      <c r="ACY14133" s="60">
        <v>0.82226578786153703</v>
      </c>
      <c r="ACZ14133" s="60"/>
      <c r="ADA14133" s="60"/>
      <c r="ADB14133" s="60"/>
      <c r="ADC14133" s="60"/>
      <c r="ADD14133" s="60"/>
      <c r="ADE14133" s="60"/>
    </row>
    <row r="14134" spans="760:785" x14ac:dyDescent="0.25">
      <c r="ACF14134" s="60"/>
      <c r="ACG14134" s="60"/>
      <c r="ACH14134" s="60"/>
      <c r="ACI14134" s="60"/>
      <c r="ACJ14134" s="60"/>
      <c r="ACK14134" s="60"/>
      <c r="ACL14134" s="60"/>
      <c r="ACM14134" s="60"/>
      <c r="ACN14134" s="60"/>
      <c r="ACO14134" s="60"/>
      <c r="ACP14134" s="60"/>
      <c r="ACQ14134" s="60"/>
      <c r="ACR14134" s="60"/>
      <c r="ACS14134" s="60"/>
      <c r="ACT14134" s="60"/>
      <c r="ACU14134" s="60"/>
      <c r="ACV14134" s="60"/>
      <c r="ACW14134" s="60"/>
      <c r="ACX14134" s="60"/>
      <c r="ACY14134" s="60">
        <v>0.82218648719472898</v>
      </c>
      <c r="ACZ14134" s="60"/>
      <c r="ADA14134" s="60"/>
      <c r="ADB14134" s="60"/>
      <c r="ADC14134" s="60"/>
      <c r="ADD14134" s="60"/>
      <c r="ADE14134" s="60"/>
    </row>
    <row r="14135" spans="760:785" x14ac:dyDescent="0.25">
      <c r="ACF14135" s="60"/>
      <c r="ACG14135" s="60"/>
      <c r="ACH14135" s="60"/>
      <c r="ACI14135" s="60"/>
      <c r="ACJ14135" s="60"/>
      <c r="ACK14135" s="60"/>
      <c r="ACL14135" s="60"/>
      <c r="ACM14135" s="60"/>
      <c r="ACN14135" s="60"/>
      <c r="ACO14135" s="60"/>
      <c r="ACP14135" s="60"/>
      <c r="ACQ14135" s="60"/>
      <c r="ACR14135" s="60"/>
      <c r="ACS14135" s="60"/>
      <c r="ACT14135" s="60"/>
      <c r="ACU14135" s="60"/>
      <c r="ACV14135" s="60"/>
      <c r="ACW14135" s="60"/>
      <c r="ACX14135" s="60"/>
      <c r="ACY14135" s="60">
        <v>0.82209634092656103</v>
      </c>
      <c r="ACZ14135" s="60"/>
      <c r="ADA14135" s="60"/>
      <c r="ADB14135" s="60"/>
      <c r="ADC14135" s="60"/>
      <c r="ADD14135" s="60"/>
      <c r="ADE14135" s="60"/>
    </row>
    <row r="14136" spans="760:785" x14ac:dyDescent="0.25">
      <c r="ACF14136" s="60"/>
      <c r="ACG14136" s="60"/>
      <c r="ACH14136" s="60"/>
      <c r="ACI14136" s="60"/>
      <c r="ACJ14136" s="60"/>
      <c r="ACK14136" s="60"/>
      <c r="ACL14136" s="60"/>
      <c r="ACM14136" s="60"/>
      <c r="ACN14136" s="60"/>
      <c r="ACO14136" s="60"/>
      <c r="ACP14136" s="60"/>
      <c r="ACQ14136" s="60"/>
      <c r="ACR14136" s="60"/>
      <c r="ACS14136" s="60"/>
      <c r="ACT14136" s="60"/>
      <c r="ACU14136" s="60"/>
      <c r="ACV14136" s="60"/>
      <c r="ACW14136" s="60"/>
      <c r="ACX14136" s="60"/>
      <c r="ACY14136" s="60">
        <v>0.82207715534710202</v>
      </c>
      <c r="ACZ14136" s="60"/>
      <c r="ADA14136" s="60"/>
      <c r="ADB14136" s="60"/>
      <c r="ADC14136" s="60"/>
      <c r="ADD14136" s="60"/>
      <c r="ADE14136" s="60"/>
    </row>
    <row r="14137" spans="760:785" x14ac:dyDescent="0.25">
      <c r="ACF14137" s="60"/>
      <c r="ACG14137" s="60"/>
      <c r="ACH14137" s="60"/>
      <c r="ACI14137" s="60"/>
      <c r="ACJ14137" s="60"/>
      <c r="ACK14137" s="60"/>
      <c r="ACL14137" s="60"/>
      <c r="ACM14137" s="60"/>
      <c r="ACN14137" s="60"/>
      <c r="ACO14137" s="60"/>
      <c r="ACP14137" s="60"/>
      <c r="ACQ14137" s="60"/>
      <c r="ACR14137" s="60"/>
      <c r="ACS14137" s="60"/>
      <c r="ACT14137" s="60"/>
      <c r="ACU14137" s="60"/>
      <c r="ACV14137" s="60"/>
      <c r="ACW14137" s="60"/>
      <c r="ACX14137" s="60"/>
      <c r="ACY14137" s="60">
        <v>0.82206534816310395</v>
      </c>
      <c r="ACZ14137" s="60"/>
      <c r="ADA14137" s="60"/>
      <c r="ADB14137" s="60"/>
      <c r="ADC14137" s="60"/>
      <c r="ADD14137" s="60"/>
      <c r="ADE14137" s="60"/>
    </row>
    <row r="14138" spans="760:785" x14ac:dyDescent="0.25">
      <c r="ACF14138" s="60"/>
      <c r="ACG14138" s="60"/>
      <c r="ACH14138" s="60"/>
      <c r="ACI14138" s="60"/>
      <c r="ACJ14138" s="60"/>
      <c r="ACK14138" s="60"/>
      <c r="ACL14138" s="60"/>
      <c r="ACM14138" s="60"/>
      <c r="ACN14138" s="60"/>
      <c r="ACO14138" s="60"/>
      <c r="ACP14138" s="60"/>
      <c r="ACQ14138" s="60"/>
      <c r="ACR14138" s="60"/>
      <c r="ACS14138" s="60"/>
      <c r="ACT14138" s="60"/>
      <c r="ACU14138" s="60"/>
      <c r="ACV14138" s="60"/>
      <c r="ACW14138" s="60"/>
      <c r="ACX14138" s="60"/>
      <c r="ACY14138" s="60">
        <v>0.82196541953389501</v>
      </c>
      <c r="ACZ14138" s="60"/>
      <c r="ADA14138" s="60"/>
      <c r="ADB14138" s="60"/>
      <c r="ADC14138" s="60"/>
      <c r="ADD14138" s="60"/>
      <c r="ADE14138" s="60"/>
    </row>
    <row r="14139" spans="760:785" x14ac:dyDescent="0.25">
      <c r="ACF14139" s="60"/>
      <c r="ACG14139" s="60"/>
      <c r="ACH14139" s="60"/>
      <c r="ACI14139" s="60"/>
      <c r="ACJ14139" s="60"/>
      <c r="ACK14139" s="60"/>
      <c r="ACL14139" s="60"/>
      <c r="ACM14139" s="60"/>
      <c r="ACN14139" s="60"/>
      <c r="ACO14139" s="60"/>
      <c r="ACP14139" s="60"/>
      <c r="ACQ14139" s="60"/>
      <c r="ACR14139" s="60"/>
      <c r="ACS14139" s="60"/>
      <c r="ACT14139" s="60"/>
      <c r="ACU14139" s="60"/>
      <c r="ACV14139" s="60"/>
      <c r="ACW14139" s="60"/>
      <c r="ACX14139" s="60"/>
      <c r="ACY14139" s="60">
        <v>0.821887374035427</v>
      </c>
      <c r="ACZ14139" s="60"/>
      <c r="ADA14139" s="60"/>
      <c r="ADB14139" s="60"/>
      <c r="ADC14139" s="60"/>
      <c r="ADD14139" s="60"/>
      <c r="ADE14139" s="60"/>
    </row>
    <row r="14140" spans="760:785" x14ac:dyDescent="0.25">
      <c r="ACF14140" s="60"/>
      <c r="ACG14140" s="60"/>
      <c r="ACH14140" s="60"/>
      <c r="ACI14140" s="60"/>
      <c r="ACJ14140" s="60"/>
      <c r="ACK14140" s="60"/>
      <c r="ACL14140" s="60"/>
      <c r="ACM14140" s="60"/>
      <c r="ACN14140" s="60"/>
      <c r="ACO14140" s="60"/>
      <c r="ACP14140" s="60"/>
      <c r="ACQ14140" s="60"/>
      <c r="ACR14140" s="60"/>
      <c r="ACS14140" s="60"/>
      <c r="ACT14140" s="60"/>
      <c r="ACU14140" s="60"/>
      <c r="ACV14140" s="60"/>
      <c r="ACW14140" s="60"/>
      <c r="ACX14140" s="60"/>
      <c r="ACY14140" s="60">
        <v>0.82184906162754801</v>
      </c>
      <c r="ACZ14140" s="60"/>
      <c r="ADA14140" s="60"/>
      <c r="ADB14140" s="60"/>
      <c r="ADC14140" s="60"/>
      <c r="ADD14140" s="60"/>
      <c r="ADE14140" s="60"/>
    </row>
    <row r="14141" spans="760:785" x14ac:dyDescent="0.25">
      <c r="ACF14141" s="60"/>
      <c r="ACG14141" s="60"/>
      <c r="ACH14141" s="60"/>
      <c r="ACI14141" s="60"/>
      <c r="ACJ14141" s="60"/>
      <c r="ACK14141" s="60"/>
      <c r="ACL14141" s="60"/>
      <c r="ACM14141" s="60"/>
      <c r="ACN14141" s="60"/>
      <c r="ACO14141" s="60"/>
      <c r="ACP14141" s="60"/>
      <c r="ACQ14141" s="60"/>
      <c r="ACR14141" s="60"/>
      <c r="ACS14141" s="60"/>
      <c r="ACT14141" s="60"/>
      <c r="ACU14141" s="60"/>
      <c r="ACV14141" s="60"/>
      <c r="ACW14141" s="60"/>
      <c r="ACX14141" s="60"/>
      <c r="ACY14141" s="60">
        <v>0.82176285425893503</v>
      </c>
      <c r="ACZ14141" s="60"/>
      <c r="ADA14141" s="60"/>
      <c r="ADB14141" s="60"/>
      <c r="ADC14141" s="60"/>
      <c r="ADD14141" s="60"/>
      <c r="ADE14141" s="60"/>
    </row>
    <row r="14142" spans="760:785" x14ac:dyDescent="0.25">
      <c r="ACF14142" s="60"/>
      <c r="ACG14142" s="60"/>
      <c r="ACH14142" s="60"/>
      <c r="ACI14142" s="60"/>
      <c r="ACJ14142" s="60"/>
      <c r="ACK14142" s="60"/>
      <c r="ACL14142" s="60"/>
      <c r="ACM14142" s="60"/>
      <c r="ACN14142" s="60"/>
      <c r="ACO14142" s="60"/>
      <c r="ACP14142" s="60"/>
      <c r="ACQ14142" s="60"/>
      <c r="ACR14142" s="60"/>
      <c r="ACS14142" s="60"/>
      <c r="ACT14142" s="60"/>
      <c r="ACU14142" s="60"/>
      <c r="ACV14142" s="60"/>
      <c r="ACW14142" s="60"/>
      <c r="ACX14142" s="60"/>
      <c r="ACY14142" s="60">
        <v>0.82175894483121104</v>
      </c>
      <c r="ACZ14142" s="60"/>
      <c r="ADA14142" s="60"/>
      <c r="ADB14142" s="60"/>
      <c r="ADC14142" s="60"/>
      <c r="ADD14142" s="60"/>
      <c r="ADE14142" s="60"/>
    </row>
    <row r="14143" spans="760:785" x14ac:dyDescent="0.25">
      <c r="ACF14143" s="60"/>
      <c r="ACG14143" s="60"/>
      <c r="ACH14143" s="60"/>
      <c r="ACI14143" s="60"/>
      <c r="ACJ14143" s="60"/>
      <c r="ACK14143" s="60"/>
      <c r="ACL14143" s="60"/>
      <c r="ACM14143" s="60"/>
      <c r="ACN14143" s="60"/>
      <c r="ACO14143" s="60"/>
      <c r="ACP14143" s="60"/>
      <c r="ACQ14143" s="60"/>
      <c r="ACR14143" s="60"/>
      <c r="ACS14143" s="60"/>
      <c r="ACT14143" s="60"/>
      <c r="ACU14143" s="60"/>
      <c r="ACV14143" s="60"/>
      <c r="ACW14143" s="60"/>
      <c r="ACX14143" s="60"/>
      <c r="ACY14143" s="60">
        <v>0.82170587494968494</v>
      </c>
      <c r="ACZ14143" s="60"/>
      <c r="ADA14143" s="60"/>
      <c r="ADB14143" s="60"/>
      <c r="ADC14143" s="60"/>
      <c r="ADD14143" s="60"/>
      <c r="ADE14143" s="60"/>
    </row>
    <row r="14144" spans="760:785" x14ac:dyDescent="0.25">
      <c r="ACF14144" s="60"/>
      <c r="ACG14144" s="60"/>
      <c r="ACH14144" s="60"/>
      <c r="ACI14144" s="60"/>
      <c r="ACJ14144" s="60"/>
      <c r="ACK14144" s="60"/>
      <c r="ACL14144" s="60"/>
      <c r="ACM14144" s="60"/>
      <c r="ACN14144" s="60"/>
      <c r="ACO14144" s="60"/>
      <c r="ACP14144" s="60"/>
      <c r="ACQ14144" s="60"/>
      <c r="ACR14144" s="60"/>
      <c r="ACS14144" s="60"/>
      <c r="ACT14144" s="60"/>
      <c r="ACU14144" s="60"/>
      <c r="ACV14144" s="60"/>
      <c r="ACW14144" s="60"/>
      <c r="ACX14144" s="60"/>
      <c r="ACY14144" s="60">
        <v>0.82164091000821005</v>
      </c>
      <c r="ACZ14144" s="60"/>
      <c r="ADA14144" s="60"/>
      <c r="ADB14144" s="60"/>
      <c r="ADC14144" s="60"/>
      <c r="ADD14144" s="60"/>
      <c r="ADE14144" s="60"/>
    </row>
    <row r="14145" spans="760:785" x14ac:dyDescent="0.25">
      <c r="ACF14145" s="60"/>
      <c r="ACG14145" s="60"/>
      <c r="ACH14145" s="60"/>
      <c r="ACI14145" s="60"/>
      <c r="ACJ14145" s="60"/>
      <c r="ACK14145" s="60"/>
      <c r="ACL14145" s="60"/>
      <c r="ACM14145" s="60"/>
      <c r="ACN14145" s="60"/>
      <c r="ACO14145" s="60"/>
      <c r="ACP14145" s="60"/>
      <c r="ACQ14145" s="60"/>
      <c r="ACR14145" s="60"/>
      <c r="ACS14145" s="60"/>
      <c r="ACT14145" s="60"/>
      <c r="ACU14145" s="60"/>
      <c r="ACV14145" s="60"/>
      <c r="ACW14145" s="60"/>
      <c r="ACX14145" s="60"/>
      <c r="ACY14145" s="60">
        <v>0.82153040960548096</v>
      </c>
      <c r="ACZ14145" s="60"/>
      <c r="ADA14145" s="60"/>
      <c r="ADB14145" s="60"/>
      <c r="ADC14145" s="60"/>
      <c r="ADD14145" s="60"/>
      <c r="ADE14145" s="60"/>
    </row>
    <row r="14146" spans="760:785" x14ac:dyDescent="0.25">
      <c r="ACF14146" s="60"/>
      <c r="ACG14146" s="60"/>
      <c r="ACH14146" s="60"/>
      <c r="ACI14146" s="60"/>
      <c r="ACJ14146" s="60"/>
      <c r="ACK14146" s="60"/>
      <c r="ACL14146" s="60"/>
      <c r="ACM14146" s="60"/>
      <c r="ACN14146" s="60"/>
      <c r="ACO14146" s="60"/>
      <c r="ACP14146" s="60"/>
      <c r="ACQ14146" s="60"/>
      <c r="ACR14146" s="60"/>
      <c r="ACS14146" s="60"/>
      <c r="ACT14146" s="60"/>
      <c r="ACU14146" s="60"/>
      <c r="ACV14146" s="60"/>
      <c r="ACW14146" s="60"/>
      <c r="ACX14146" s="60"/>
      <c r="ACY14146" s="60">
        <v>0.82152814953661402</v>
      </c>
      <c r="ACZ14146" s="60"/>
      <c r="ADA14146" s="60"/>
      <c r="ADB14146" s="60"/>
      <c r="ADC14146" s="60"/>
      <c r="ADD14146" s="60"/>
      <c r="ADE14146" s="60"/>
    </row>
    <row r="14147" spans="760:785" x14ac:dyDescent="0.25">
      <c r="ACF14147" s="60"/>
      <c r="ACG14147" s="60"/>
      <c r="ACH14147" s="60"/>
      <c r="ACI14147" s="60"/>
      <c r="ACJ14147" s="60"/>
      <c r="ACK14147" s="60"/>
      <c r="ACL14147" s="60"/>
      <c r="ACM14147" s="60"/>
      <c r="ACN14147" s="60"/>
      <c r="ACO14147" s="60"/>
      <c r="ACP14147" s="60"/>
      <c r="ACQ14147" s="60"/>
      <c r="ACR14147" s="60"/>
      <c r="ACS14147" s="60"/>
      <c r="ACT14147" s="60"/>
      <c r="ACU14147" s="60"/>
      <c r="ACV14147" s="60"/>
      <c r="ACW14147" s="60"/>
      <c r="ACX14147" s="60"/>
      <c r="ACY14147" s="60">
        <v>0.82150400836859805</v>
      </c>
      <c r="ACZ14147" s="60"/>
      <c r="ADA14147" s="60"/>
      <c r="ADB14147" s="60"/>
      <c r="ADC14147" s="60"/>
      <c r="ADD14147" s="60"/>
      <c r="ADE14147" s="60"/>
    </row>
    <row r="14148" spans="760:785" x14ac:dyDescent="0.25">
      <c r="ACF14148" s="60"/>
      <c r="ACG14148" s="60"/>
      <c r="ACH14148" s="60"/>
      <c r="ACI14148" s="60"/>
      <c r="ACJ14148" s="60"/>
      <c r="ACK14148" s="60"/>
      <c r="ACL14148" s="60"/>
      <c r="ACM14148" s="60"/>
      <c r="ACN14148" s="60"/>
      <c r="ACO14148" s="60"/>
      <c r="ACP14148" s="60"/>
      <c r="ACQ14148" s="60"/>
      <c r="ACR14148" s="60"/>
      <c r="ACS14148" s="60"/>
      <c r="ACT14148" s="60"/>
      <c r="ACU14148" s="60"/>
      <c r="ACV14148" s="60"/>
      <c r="ACW14148" s="60"/>
      <c r="ACX14148" s="60"/>
      <c r="ACY14148" s="60">
        <v>0.82148418728628902</v>
      </c>
      <c r="ACZ14148" s="60"/>
      <c r="ADA14148" s="60"/>
      <c r="ADB14148" s="60"/>
      <c r="ADC14148" s="60"/>
      <c r="ADD14148" s="60"/>
      <c r="ADE14148" s="60"/>
    </row>
    <row r="14149" spans="760:785" x14ac:dyDescent="0.25">
      <c r="ACF14149" s="60"/>
      <c r="ACG14149" s="60"/>
      <c r="ACH14149" s="60"/>
      <c r="ACI14149" s="60"/>
      <c r="ACJ14149" s="60"/>
      <c r="ACK14149" s="60"/>
      <c r="ACL14149" s="60"/>
      <c r="ACM14149" s="60"/>
      <c r="ACN14149" s="60"/>
      <c r="ACO14149" s="60"/>
      <c r="ACP14149" s="60"/>
      <c r="ACQ14149" s="60"/>
      <c r="ACR14149" s="60"/>
      <c r="ACS14149" s="60"/>
      <c r="ACT14149" s="60"/>
      <c r="ACU14149" s="60"/>
      <c r="ACV14149" s="60"/>
      <c r="ACW14149" s="60"/>
      <c r="ACX14149" s="60"/>
      <c r="ACY14149" s="60">
        <v>0.82147103424698797</v>
      </c>
      <c r="ACZ14149" s="60"/>
      <c r="ADA14149" s="60"/>
      <c r="ADB14149" s="60"/>
      <c r="ADC14149" s="60"/>
      <c r="ADD14149" s="60"/>
      <c r="ADE14149" s="60"/>
    </row>
    <row r="14150" spans="760:785" x14ac:dyDescent="0.25">
      <c r="ACF14150" s="60"/>
      <c r="ACG14150" s="60"/>
      <c r="ACH14150" s="60"/>
      <c r="ACI14150" s="60"/>
      <c r="ACJ14150" s="60"/>
      <c r="ACK14150" s="60"/>
      <c r="ACL14150" s="60"/>
      <c r="ACM14150" s="60"/>
      <c r="ACN14150" s="60"/>
      <c r="ACO14150" s="60"/>
      <c r="ACP14150" s="60"/>
      <c r="ACQ14150" s="60"/>
      <c r="ACR14150" s="60"/>
      <c r="ACS14150" s="60"/>
      <c r="ACT14150" s="60"/>
      <c r="ACU14150" s="60"/>
      <c r="ACV14150" s="60"/>
      <c r="ACW14150" s="60"/>
      <c r="ACX14150" s="60"/>
      <c r="ACY14150" s="60">
        <v>0.82140838799343696</v>
      </c>
      <c r="ACZ14150" s="60"/>
      <c r="ADA14150" s="60"/>
      <c r="ADB14150" s="60"/>
      <c r="ADC14150" s="60"/>
      <c r="ADD14150" s="60"/>
      <c r="ADE14150" s="60"/>
    </row>
    <row r="14151" spans="760:785" x14ac:dyDescent="0.25">
      <c r="ACF14151" s="60"/>
      <c r="ACG14151" s="60"/>
      <c r="ACH14151" s="60"/>
      <c r="ACI14151" s="60"/>
      <c r="ACJ14151" s="60"/>
      <c r="ACK14151" s="60"/>
      <c r="ACL14151" s="60"/>
      <c r="ACM14151" s="60"/>
      <c r="ACN14151" s="60"/>
      <c r="ACO14151" s="60"/>
      <c r="ACP14151" s="60"/>
      <c r="ACQ14151" s="60"/>
      <c r="ACR14151" s="60"/>
      <c r="ACS14151" s="60"/>
      <c r="ACT14151" s="60"/>
      <c r="ACU14151" s="60"/>
      <c r="ACV14151" s="60"/>
      <c r="ACW14151" s="60"/>
      <c r="ACX14151" s="60"/>
      <c r="ACY14151" s="60">
        <v>0.82136773479581504</v>
      </c>
      <c r="ACZ14151" s="60"/>
      <c r="ADA14151" s="60"/>
      <c r="ADB14151" s="60"/>
      <c r="ADC14151" s="60"/>
      <c r="ADD14151" s="60"/>
      <c r="ADE14151" s="60"/>
    </row>
    <row r="14152" spans="760:785" x14ac:dyDescent="0.25">
      <c r="ACF14152" s="60"/>
      <c r="ACG14152" s="60"/>
      <c r="ACH14152" s="60"/>
      <c r="ACI14152" s="60"/>
      <c r="ACJ14152" s="60"/>
      <c r="ACK14152" s="60"/>
      <c r="ACL14152" s="60"/>
      <c r="ACM14152" s="60"/>
      <c r="ACN14152" s="60"/>
      <c r="ACO14152" s="60"/>
      <c r="ACP14152" s="60"/>
      <c r="ACQ14152" s="60"/>
      <c r="ACR14152" s="60"/>
      <c r="ACS14152" s="60"/>
      <c r="ACT14152" s="60"/>
      <c r="ACU14152" s="60"/>
      <c r="ACV14152" s="60"/>
      <c r="ACW14152" s="60"/>
      <c r="ACX14152" s="60"/>
      <c r="ACY14152" s="60">
        <v>0.82125816298506205</v>
      </c>
      <c r="ACZ14152" s="60"/>
      <c r="ADA14152" s="60"/>
      <c r="ADB14152" s="60"/>
      <c r="ADC14152" s="60"/>
      <c r="ADD14152" s="60"/>
      <c r="ADE14152" s="60"/>
    </row>
    <row r="14153" spans="760:785" x14ac:dyDescent="0.25">
      <c r="ACF14153" s="60"/>
      <c r="ACG14153" s="60"/>
      <c r="ACH14153" s="60"/>
      <c r="ACI14153" s="60"/>
      <c r="ACJ14153" s="60"/>
      <c r="ACK14153" s="60"/>
      <c r="ACL14153" s="60"/>
      <c r="ACM14153" s="60"/>
      <c r="ACN14153" s="60"/>
      <c r="ACO14153" s="60"/>
      <c r="ACP14153" s="60"/>
      <c r="ACQ14153" s="60"/>
      <c r="ACR14153" s="60"/>
      <c r="ACS14153" s="60"/>
      <c r="ACT14153" s="60"/>
      <c r="ACU14153" s="60"/>
      <c r="ACV14153" s="60"/>
      <c r="ACW14153" s="60"/>
      <c r="ACX14153" s="60"/>
      <c r="ACY14153" s="60">
        <v>0.82120325003272698</v>
      </c>
      <c r="ACZ14153" s="60"/>
      <c r="ADA14153" s="60"/>
      <c r="ADB14153" s="60"/>
      <c r="ADC14153" s="60"/>
      <c r="ADD14153" s="60"/>
      <c r="ADE14153" s="60"/>
    </row>
    <row r="14154" spans="760:785" x14ac:dyDescent="0.25">
      <c r="ACF14154" s="60"/>
      <c r="ACG14154" s="60"/>
      <c r="ACH14154" s="60"/>
      <c r="ACI14154" s="60"/>
      <c r="ACJ14154" s="60"/>
      <c r="ACK14154" s="60"/>
      <c r="ACL14154" s="60"/>
      <c r="ACM14154" s="60"/>
      <c r="ACN14154" s="60"/>
      <c r="ACO14154" s="60"/>
      <c r="ACP14154" s="60"/>
      <c r="ACQ14154" s="60"/>
      <c r="ACR14154" s="60"/>
      <c r="ACS14154" s="60"/>
      <c r="ACT14154" s="60"/>
      <c r="ACU14154" s="60"/>
      <c r="ACV14154" s="60"/>
      <c r="ACW14154" s="60"/>
      <c r="ACX14154" s="60"/>
      <c r="ACY14154" s="60">
        <v>0.82119940633810695</v>
      </c>
      <c r="ACZ14154" s="60"/>
      <c r="ADA14154" s="60"/>
      <c r="ADB14154" s="60"/>
      <c r="ADC14154" s="60"/>
      <c r="ADD14154" s="60"/>
      <c r="ADE14154" s="60"/>
    </row>
    <row r="14155" spans="760:785" x14ac:dyDescent="0.25">
      <c r="ACF14155" s="60"/>
      <c r="ACG14155" s="60"/>
      <c r="ACH14155" s="60"/>
      <c r="ACI14155" s="60"/>
      <c r="ACJ14155" s="60"/>
      <c r="ACK14155" s="60"/>
      <c r="ACL14155" s="60"/>
      <c r="ACM14155" s="60"/>
      <c r="ACN14155" s="60"/>
      <c r="ACO14155" s="60"/>
      <c r="ACP14155" s="60"/>
      <c r="ACQ14155" s="60"/>
      <c r="ACR14155" s="60"/>
      <c r="ACS14155" s="60"/>
      <c r="ACT14155" s="60"/>
      <c r="ACU14155" s="60"/>
      <c r="ACV14155" s="60"/>
      <c r="ACW14155" s="60"/>
      <c r="ACX14155" s="60"/>
      <c r="ACY14155" s="60">
        <v>0.82119434427659099</v>
      </c>
      <c r="ACZ14155" s="60"/>
      <c r="ADA14155" s="60"/>
      <c r="ADB14155" s="60"/>
      <c r="ADC14155" s="60"/>
      <c r="ADD14155" s="60"/>
      <c r="ADE14155" s="60"/>
    </row>
    <row r="14156" spans="760:785" x14ac:dyDescent="0.25">
      <c r="ACF14156" s="60"/>
      <c r="ACG14156" s="60"/>
      <c r="ACH14156" s="60"/>
      <c r="ACI14156" s="60"/>
      <c r="ACJ14156" s="60"/>
      <c r="ACK14156" s="60"/>
      <c r="ACL14156" s="60"/>
      <c r="ACM14156" s="60"/>
      <c r="ACN14156" s="60"/>
      <c r="ACO14156" s="60"/>
      <c r="ACP14156" s="60"/>
      <c r="ACQ14156" s="60"/>
      <c r="ACR14156" s="60"/>
      <c r="ACS14156" s="60"/>
      <c r="ACT14156" s="60"/>
      <c r="ACU14156" s="60"/>
      <c r="ACV14156" s="60"/>
      <c r="ACW14156" s="60"/>
      <c r="ACX14156" s="60"/>
      <c r="ACY14156" s="60">
        <v>0.82107635959011704</v>
      </c>
      <c r="ACZ14156" s="60"/>
      <c r="ADA14156" s="60"/>
      <c r="ADB14156" s="60"/>
      <c r="ADC14156" s="60"/>
      <c r="ADD14156" s="60"/>
      <c r="ADE14156" s="60"/>
    </row>
    <row r="14157" spans="760:785" x14ac:dyDescent="0.25">
      <c r="ACF14157" s="60"/>
      <c r="ACG14157" s="60"/>
      <c r="ACH14157" s="60"/>
      <c r="ACI14157" s="60"/>
      <c r="ACJ14157" s="60"/>
      <c r="ACK14157" s="60"/>
      <c r="ACL14157" s="60"/>
      <c r="ACM14157" s="60"/>
      <c r="ACN14157" s="60"/>
      <c r="ACO14157" s="60"/>
      <c r="ACP14157" s="60"/>
      <c r="ACQ14157" s="60"/>
      <c r="ACR14157" s="60"/>
      <c r="ACS14157" s="60"/>
      <c r="ACT14157" s="60"/>
      <c r="ACU14157" s="60"/>
      <c r="ACV14157" s="60"/>
      <c r="ACW14157" s="60"/>
      <c r="ACX14157" s="60"/>
      <c r="ACY14157" s="60">
        <v>0.82104519223693195</v>
      </c>
      <c r="ACZ14157" s="60"/>
      <c r="ADA14157" s="60"/>
      <c r="ADB14157" s="60"/>
      <c r="ADC14157" s="60"/>
      <c r="ADD14157" s="60"/>
      <c r="ADE14157" s="60"/>
    </row>
    <row r="14158" spans="760:785" x14ac:dyDescent="0.25">
      <c r="ACF14158" s="60"/>
      <c r="ACG14158" s="60"/>
      <c r="ACH14158" s="60"/>
      <c r="ACI14158" s="60"/>
      <c r="ACJ14158" s="60"/>
      <c r="ACK14158" s="60"/>
      <c r="ACL14158" s="60"/>
      <c r="ACM14158" s="60"/>
      <c r="ACN14158" s="60"/>
      <c r="ACO14158" s="60"/>
      <c r="ACP14158" s="60"/>
      <c r="ACQ14158" s="60"/>
      <c r="ACR14158" s="60"/>
      <c r="ACS14158" s="60"/>
      <c r="ACT14158" s="60"/>
      <c r="ACU14158" s="60"/>
      <c r="ACV14158" s="60"/>
      <c r="ACW14158" s="60"/>
      <c r="ACX14158" s="60"/>
      <c r="ACY14158" s="60">
        <v>0.82100786520907298</v>
      </c>
      <c r="ACZ14158" s="60"/>
      <c r="ADA14158" s="60"/>
      <c r="ADB14158" s="60"/>
      <c r="ADC14158" s="60"/>
      <c r="ADD14158" s="60"/>
      <c r="ADE14158" s="60"/>
    </row>
    <row r="14159" spans="760:785" x14ac:dyDescent="0.25">
      <c r="ACF14159" s="60"/>
      <c r="ACG14159" s="60"/>
      <c r="ACH14159" s="60"/>
      <c r="ACI14159" s="60"/>
      <c r="ACJ14159" s="60"/>
      <c r="ACK14159" s="60"/>
      <c r="ACL14159" s="60"/>
      <c r="ACM14159" s="60"/>
      <c r="ACN14159" s="60"/>
      <c r="ACO14159" s="60"/>
      <c r="ACP14159" s="60"/>
      <c r="ACQ14159" s="60"/>
      <c r="ACR14159" s="60"/>
      <c r="ACS14159" s="60"/>
      <c r="ACT14159" s="60"/>
      <c r="ACU14159" s="60"/>
      <c r="ACV14159" s="60"/>
      <c r="ACW14159" s="60"/>
      <c r="ACX14159" s="60"/>
      <c r="ACY14159" s="60">
        <v>0.82085929058686402</v>
      </c>
      <c r="ACZ14159" s="60"/>
      <c r="ADA14159" s="60"/>
      <c r="ADB14159" s="60"/>
      <c r="ADC14159" s="60"/>
      <c r="ADD14159" s="60"/>
      <c r="ADE14159" s="60"/>
    </row>
    <row r="14160" spans="760:785" x14ac:dyDescent="0.25">
      <c r="ACF14160" s="60"/>
      <c r="ACG14160" s="60"/>
      <c r="ACH14160" s="60"/>
      <c r="ACI14160" s="60"/>
      <c r="ACJ14160" s="60"/>
      <c r="ACK14160" s="60"/>
      <c r="ACL14160" s="60"/>
      <c r="ACM14160" s="60"/>
      <c r="ACN14160" s="60"/>
      <c r="ACO14160" s="60"/>
      <c r="ACP14160" s="60"/>
      <c r="ACQ14160" s="60"/>
      <c r="ACR14160" s="60"/>
      <c r="ACS14160" s="60"/>
      <c r="ACT14160" s="60"/>
      <c r="ACU14160" s="60"/>
      <c r="ACV14160" s="60"/>
      <c r="ACW14160" s="60"/>
      <c r="ACX14160" s="60"/>
      <c r="ACY14160" s="60">
        <v>0.82083283573121701</v>
      </c>
      <c r="ACZ14160" s="60"/>
      <c r="ADA14160" s="60"/>
      <c r="ADB14160" s="60"/>
      <c r="ADC14160" s="60"/>
      <c r="ADD14160" s="60"/>
      <c r="ADE14160" s="60"/>
    </row>
    <row r="14161" spans="760:785" x14ac:dyDescent="0.25">
      <c r="ACF14161" s="60"/>
      <c r="ACG14161" s="60"/>
      <c r="ACH14161" s="60"/>
      <c r="ACI14161" s="60"/>
      <c r="ACJ14161" s="60"/>
      <c r="ACK14161" s="60"/>
      <c r="ACL14161" s="60"/>
      <c r="ACM14161" s="60"/>
      <c r="ACN14161" s="60"/>
      <c r="ACO14161" s="60"/>
      <c r="ACP14161" s="60"/>
      <c r="ACQ14161" s="60"/>
      <c r="ACR14161" s="60"/>
      <c r="ACS14161" s="60"/>
      <c r="ACT14161" s="60"/>
      <c r="ACU14161" s="60"/>
      <c r="ACV14161" s="60"/>
      <c r="ACW14161" s="60"/>
      <c r="ACX14161" s="60"/>
      <c r="ACY14161" s="60">
        <v>0.82080321975051895</v>
      </c>
      <c r="ACZ14161" s="60"/>
      <c r="ADA14161" s="60"/>
      <c r="ADB14161" s="60"/>
      <c r="ADC14161" s="60"/>
      <c r="ADD14161" s="60"/>
      <c r="ADE14161" s="60"/>
    </row>
    <row r="14162" spans="760:785" x14ac:dyDescent="0.25">
      <c r="ACF14162" s="60"/>
      <c r="ACG14162" s="60"/>
      <c r="ACH14162" s="60"/>
      <c r="ACI14162" s="60"/>
      <c r="ACJ14162" s="60"/>
      <c r="ACK14162" s="60"/>
      <c r="ACL14162" s="60"/>
      <c r="ACM14162" s="60"/>
      <c r="ACN14162" s="60"/>
      <c r="ACO14162" s="60"/>
      <c r="ACP14162" s="60"/>
      <c r="ACQ14162" s="60"/>
      <c r="ACR14162" s="60"/>
      <c r="ACS14162" s="60"/>
      <c r="ACT14162" s="60"/>
      <c r="ACU14162" s="60"/>
      <c r="ACV14162" s="60"/>
      <c r="ACW14162" s="60"/>
      <c r="ACX14162" s="60"/>
      <c r="ACY14162" s="60">
        <v>0.82078494735473695</v>
      </c>
      <c r="ACZ14162" s="60"/>
      <c r="ADA14162" s="60"/>
      <c r="ADB14162" s="60"/>
      <c r="ADC14162" s="60"/>
      <c r="ADD14162" s="60"/>
      <c r="ADE14162" s="60"/>
    </row>
    <row r="14163" spans="760:785" x14ac:dyDescent="0.25">
      <c r="ACF14163" s="60"/>
      <c r="ACG14163" s="60"/>
      <c r="ACH14163" s="60"/>
      <c r="ACI14163" s="60"/>
      <c r="ACJ14163" s="60"/>
      <c r="ACK14163" s="60"/>
      <c r="ACL14163" s="60"/>
      <c r="ACM14163" s="60"/>
      <c r="ACN14163" s="60"/>
      <c r="ACO14163" s="60"/>
      <c r="ACP14163" s="60"/>
      <c r="ACQ14163" s="60"/>
      <c r="ACR14163" s="60"/>
      <c r="ACS14163" s="60"/>
      <c r="ACT14163" s="60"/>
      <c r="ACU14163" s="60"/>
      <c r="ACV14163" s="60"/>
      <c r="ACW14163" s="60"/>
      <c r="ACX14163" s="60"/>
      <c r="ACY14163" s="60">
        <v>0.820758011751061</v>
      </c>
      <c r="ACZ14163" s="60"/>
      <c r="ADA14163" s="60"/>
      <c r="ADB14163" s="60"/>
      <c r="ADC14163" s="60"/>
      <c r="ADD14163" s="60"/>
      <c r="ADE14163" s="60"/>
    </row>
    <row r="14164" spans="760:785" x14ac:dyDescent="0.25">
      <c r="ACF14164" s="60"/>
      <c r="ACG14164" s="60"/>
      <c r="ACH14164" s="60"/>
      <c r="ACI14164" s="60"/>
      <c r="ACJ14164" s="60"/>
      <c r="ACK14164" s="60"/>
      <c r="ACL14164" s="60"/>
      <c r="ACM14164" s="60"/>
      <c r="ACN14164" s="60"/>
      <c r="ACO14164" s="60"/>
      <c r="ACP14164" s="60"/>
      <c r="ACQ14164" s="60"/>
      <c r="ACR14164" s="60"/>
      <c r="ACS14164" s="60"/>
      <c r="ACT14164" s="60"/>
      <c r="ACU14164" s="60"/>
      <c r="ACV14164" s="60"/>
      <c r="ACW14164" s="60"/>
      <c r="ACX14164" s="60"/>
      <c r="ACY14164" s="60">
        <v>0.82073429085933103</v>
      </c>
      <c r="ACZ14164" s="60"/>
      <c r="ADA14164" s="60"/>
      <c r="ADB14164" s="60"/>
      <c r="ADC14164" s="60"/>
      <c r="ADD14164" s="60"/>
      <c r="ADE14164" s="60"/>
    </row>
    <row r="14165" spans="760:785" x14ac:dyDescent="0.25">
      <c r="ACF14165" s="60"/>
      <c r="ACG14165" s="60"/>
      <c r="ACH14165" s="60"/>
      <c r="ACI14165" s="60"/>
      <c r="ACJ14165" s="60"/>
      <c r="ACK14165" s="60"/>
      <c r="ACL14165" s="60"/>
      <c r="ACM14165" s="60"/>
      <c r="ACN14165" s="60"/>
      <c r="ACO14165" s="60"/>
      <c r="ACP14165" s="60"/>
      <c r="ACQ14165" s="60"/>
      <c r="ACR14165" s="60"/>
      <c r="ACS14165" s="60"/>
      <c r="ACT14165" s="60"/>
      <c r="ACU14165" s="60"/>
      <c r="ACV14165" s="60"/>
      <c r="ACW14165" s="60"/>
      <c r="ACX14165" s="60"/>
      <c r="ACY14165" s="60">
        <v>0.82065693387679595</v>
      </c>
      <c r="ACZ14165" s="60"/>
      <c r="ADA14165" s="60"/>
      <c r="ADB14165" s="60"/>
      <c r="ADC14165" s="60"/>
      <c r="ADD14165" s="60"/>
      <c r="ADE14165" s="60"/>
    </row>
    <row r="14166" spans="760:785" x14ac:dyDescent="0.25">
      <c r="ACF14166" s="60"/>
      <c r="ACG14166" s="60"/>
      <c r="ACH14166" s="60"/>
      <c r="ACI14166" s="60"/>
      <c r="ACJ14166" s="60"/>
      <c r="ACK14166" s="60"/>
      <c r="ACL14166" s="60"/>
      <c r="ACM14166" s="60"/>
      <c r="ACN14166" s="60"/>
      <c r="ACO14166" s="60"/>
      <c r="ACP14166" s="60"/>
      <c r="ACQ14166" s="60"/>
      <c r="ACR14166" s="60"/>
      <c r="ACS14166" s="60"/>
      <c r="ACT14166" s="60"/>
      <c r="ACU14166" s="60"/>
      <c r="ACV14166" s="60"/>
      <c r="ACW14166" s="60"/>
      <c r="ACX14166" s="60"/>
      <c r="ACY14166" s="60">
        <v>0.82055102006773795</v>
      </c>
      <c r="ACZ14166" s="60"/>
      <c r="ADA14166" s="60"/>
      <c r="ADB14166" s="60"/>
      <c r="ADC14166" s="60"/>
      <c r="ADD14166" s="60"/>
      <c r="ADE14166" s="60"/>
    </row>
    <row r="14167" spans="760:785" x14ac:dyDescent="0.25">
      <c r="ACF14167" s="60"/>
      <c r="ACG14167" s="60"/>
      <c r="ACH14167" s="60"/>
      <c r="ACI14167" s="60"/>
      <c r="ACJ14167" s="60"/>
      <c r="ACK14167" s="60"/>
      <c r="ACL14167" s="60"/>
      <c r="ACM14167" s="60"/>
      <c r="ACN14167" s="60"/>
      <c r="ACO14167" s="60"/>
      <c r="ACP14167" s="60"/>
      <c r="ACQ14167" s="60"/>
      <c r="ACR14167" s="60"/>
      <c r="ACS14167" s="60"/>
      <c r="ACT14167" s="60"/>
      <c r="ACU14167" s="60"/>
      <c r="ACV14167" s="60"/>
      <c r="ACW14167" s="60"/>
      <c r="ACX14167" s="60"/>
      <c r="ACY14167" s="60">
        <v>0.820463657070303</v>
      </c>
      <c r="ACZ14167" s="60"/>
      <c r="ADA14167" s="60"/>
      <c r="ADB14167" s="60"/>
      <c r="ADC14167" s="60"/>
      <c r="ADD14167" s="60"/>
      <c r="ADE14167" s="60"/>
    </row>
    <row r="14168" spans="760:785" x14ac:dyDescent="0.25">
      <c r="ACF14168" s="60"/>
      <c r="ACG14168" s="60"/>
      <c r="ACH14168" s="60"/>
      <c r="ACI14168" s="60"/>
      <c r="ACJ14168" s="60"/>
      <c r="ACK14168" s="60"/>
      <c r="ACL14168" s="60"/>
      <c r="ACM14168" s="60"/>
      <c r="ACN14168" s="60"/>
      <c r="ACO14168" s="60"/>
      <c r="ACP14168" s="60"/>
      <c r="ACQ14168" s="60"/>
      <c r="ACR14168" s="60"/>
      <c r="ACS14168" s="60"/>
      <c r="ACT14168" s="60"/>
      <c r="ACU14168" s="60"/>
      <c r="ACV14168" s="60"/>
      <c r="ACW14168" s="60"/>
      <c r="ACX14168" s="60"/>
      <c r="ACY14168" s="60">
        <v>0.82045240186934698</v>
      </c>
      <c r="ACZ14168" s="60"/>
      <c r="ADA14168" s="60"/>
      <c r="ADB14168" s="60"/>
      <c r="ADC14168" s="60"/>
      <c r="ADD14168" s="60"/>
      <c r="ADE14168" s="60"/>
    </row>
    <row r="14169" spans="760:785" x14ac:dyDescent="0.25">
      <c r="ACF14169" s="60"/>
      <c r="ACG14169" s="60"/>
      <c r="ACH14169" s="60"/>
      <c r="ACI14169" s="60"/>
      <c r="ACJ14169" s="60"/>
      <c r="ACK14169" s="60"/>
      <c r="ACL14169" s="60"/>
      <c r="ACM14169" s="60"/>
      <c r="ACN14169" s="60"/>
      <c r="ACO14169" s="60"/>
      <c r="ACP14169" s="60"/>
      <c r="ACQ14169" s="60"/>
      <c r="ACR14169" s="60"/>
      <c r="ACS14169" s="60"/>
      <c r="ACT14169" s="60"/>
      <c r="ACU14169" s="60"/>
      <c r="ACV14169" s="60"/>
      <c r="ACW14169" s="60"/>
      <c r="ACX14169" s="60"/>
      <c r="ACY14169" s="60">
        <v>0.82038896111394</v>
      </c>
      <c r="ACZ14169" s="60"/>
      <c r="ADA14169" s="60"/>
      <c r="ADB14169" s="60"/>
      <c r="ADC14169" s="60"/>
      <c r="ADD14169" s="60"/>
      <c r="ADE14169" s="60"/>
    </row>
    <row r="14170" spans="760:785" x14ac:dyDescent="0.25">
      <c r="ACF14170" s="60"/>
      <c r="ACG14170" s="60"/>
      <c r="ACH14170" s="60"/>
      <c r="ACI14170" s="60"/>
      <c r="ACJ14170" s="60"/>
      <c r="ACK14170" s="60"/>
      <c r="ACL14170" s="60"/>
      <c r="ACM14170" s="60"/>
      <c r="ACN14170" s="60"/>
      <c r="ACO14170" s="60"/>
      <c r="ACP14170" s="60"/>
      <c r="ACQ14170" s="60"/>
      <c r="ACR14170" s="60"/>
      <c r="ACS14170" s="60"/>
      <c r="ACT14170" s="60"/>
      <c r="ACU14170" s="60"/>
      <c r="ACV14170" s="60"/>
      <c r="ACW14170" s="60"/>
      <c r="ACX14170" s="60"/>
      <c r="ACY14170" s="60">
        <v>0.82026049003505697</v>
      </c>
      <c r="ACZ14170" s="60"/>
      <c r="ADA14170" s="60"/>
      <c r="ADB14170" s="60"/>
      <c r="ADC14170" s="60"/>
      <c r="ADD14170" s="60"/>
      <c r="ADE14170" s="60"/>
    </row>
    <row r="14171" spans="760:785" x14ac:dyDescent="0.25">
      <c r="ACF14171" s="60"/>
      <c r="ACG14171" s="60"/>
      <c r="ACH14171" s="60"/>
      <c r="ACI14171" s="60"/>
      <c r="ACJ14171" s="60"/>
      <c r="ACK14171" s="60"/>
      <c r="ACL14171" s="60"/>
      <c r="ACM14171" s="60"/>
      <c r="ACN14171" s="60"/>
      <c r="ACO14171" s="60"/>
      <c r="ACP14171" s="60"/>
      <c r="ACQ14171" s="60"/>
      <c r="ACR14171" s="60"/>
      <c r="ACS14171" s="60"/>
      <c r="ACT14171" s="60"/>
      <c r="ACU14171" s="60"/>
      <c r="ACV14171" s="60"/>
      <c r="ACW14171" s="60"/>
      <c r="ACX14171" s="60"/>
      <c r="ACY14171" s="60">
        <v>0.820105012439999</v>
      </c>
      <c r="ACZ14171" s="60"/>
      <c r="ADA14171" s="60"/>
      <c r="ADB14171" s="60"/>
      <c r="ADC14171" s="60"/>
      <c r="ADD14171" s="60"/>
      <c r="ADE14171" s="60"/>
    </row>
    <row r="14172" spans="760:785" x14ac:dyDescent="0.25">
      <c r="ACF14172" s="60"/>
      <c r="ACG14172" s="60"/>
      <c r="ACH14172" s="60"/>
      <c r="ACI14172" s="60"/>
      <c r="ACJ14172" s="60"/>
      <c r="ACK14172" s="60"/>
      <c r="ACL14172" s="60"/>
      <c r="ACM14172" s="60"/>
      <c r="ACN14172" s="60"/>
      <c r="ACO14172" s="60"/>
      <c r="ACP14172" s="60"/>
      <c r="ACQ14172" s="60"/>
      <c r="ACR14172" s="60"/>
      <c r="ACS14172" s="60"/>
      <c r="ACT14172" s="60"/>
      <c r="ACU14172" s="60"/>
      <c r="ACV14172" s="60"/>
      <c r="ACW14172" s="60"/>
      <c r="ACX14172" s="60"/>
      <c r="ACY14172" s="60">
        <v>0.82007241697793898</v>
      </c>
      <c r="ACZ14172" s="60"/>
      <c r="ADA14172" s="60"/>
      <c r="ADB14172" s="60"/>
      <c r="ADC14172" s="60"/>
      <c r="ADD14172" s="60"/>
      <c r="ADE14172" s="60"/>
    </row>
    <row r="14173" spans="760:785" x14ac:dyDescent="0.25">
      <c r="ACF14173" s="60"/>
      <c r="ACG14173" s="60"/>
      <c r="ACH14173" s="60"/>
      <c r="ACI14173" s="60"/>
      <c r="ACJ14173" s="60"/>
      <c r="ACK14173" s="60"/>
      <c r="ACL14173" s="60"/>
      <c r="ACM14173" s="60"/>
      <c r="ACN14173" s="60"/>
      <c r="ACO14173" s="60"/>
      <c r="ACP14173" s="60"/>
      <c r="ACQ14173" s="60"/>
      <c r="ACR14173" s="60"/>
      <c r="ACS14173" s="60"/>
      <c r="ACT14173" s="60"/>
      <c r="ACU14173" s="60"/>
      <c r="ACV14173" s="60"/>
      <c r="ACW14173" s="60"/>
      <c r="ACX14173" s="60"/>
      <c r="ACY14173" s="60">
        <v>0.81968721890141305</v>
      </c>
      <c r="ACZ14173" s="60"/>
      <c r="ADA14173" s="60"/>
      <c r="ADB14173" s="60"/>
      <c r="ADC14173" s="60"/>
      <c r="ADD14173" s="60"/>
      <c r="ADE14173" s="60"/>
    </row>
    <row r="14174" spans="760:785" x14ac:dyDescent="0.25">
      <c r="ACF14174" s="60"/>
      <c r="ACG14174" s="60"/>
      <c r="ACH14174" s="60"/>
      <c r="ACI14174" s="60"/>
      <c r="ACJ14174" s="60"/>
      <c r="ACK14174" s="60"/>
      <c r="ACL14174" s="60"/>
      <c r="ACM14174" s="60"/>
      <c r="ACN14174" s="60"/>
      <c r="ACO14174" s="60"/>
      <c r="ACP14174" s="60"/>
      <c r="ACQ14174" s="60"/>
      <c r="ACR14174" s="60"/>
      <c r="ACS14174" s="60"/>
      <c r="ACT14174" s="60"/>
      <c r="ACU14174" s="60"/>
      <c r="ACV14174" s="60"/>
      <c r="ACW14174" s="60"/>
      <c r="ACX14174" s="60"/>
      <c r="ACY14174" s="60">
        <v>0.81966779387191602</v>
      </c>
      <c r="ACZ14174" s="60"/>
      <c r="ADA14174" s="60"/>
      <c r="ADB14174" s="60"/>
      <c r="ADC14174" s="60"/>
      <c r="ADD14174" s="60"/>
      <c r="ADE14174" s="60"/>
    </row>
    <row r="14175" spans="760:785" x14ac:dyDescent="0.25">
      <c r="ACF14175" s="60"/>
      <c r="ACG14175" s="60"/>
      <c r="ACH14175" s="60"/>
      <c r="ACI14175" s="60"/>
      <c r="ACJ14175" s="60"/>
      <c r="ACK14175" s="60"/>
      <c r="ACL14175" s="60"/>
      <c r="ACM14175" s="60"/>
      <c r="ACN14175" s="60"/>
      <c r="ACO14175" s="60"/>
      <c r="ACP14175" s="60"/>
      <c r="ACQ14175" s="60"/>
      <c r="ACR14175" s="60"/>
      <c r="ACS14175" s="60"/>
      <c r="ACT14175" s="60"/>
      <c r="ACU14175" s="60"/>
      <c r="ACV14175" s="60"/>
      <c r="ACW14175" s="60"/>
      <c r="ACX14175" s="60"/>
      <c r="ACY14175" s="60">
        <v>0.81946519703585896</v>
      </c>
      <c r="ACZ14175" s="60"/>
      <c r="ADA14175" s="60"/>
      <c r="ADB14175" s="60"/>
      <c r="ADC14175" s="60"/>
      <c r="ADD14175" s="60"/>
      <c r="ADE14175" s="60"/>
    </row>
    <row r="14176" spans="760:785" x14ac:dyDescent="0.25">
      <c r="ACF14176" s="60"/>
      <c r="ACG14176" s="60"/>
      <c r="ACH14176" s="60"/>
      <c r="ACI14176" s="60"/>
      <c r="ACJ14176" s="60"/>
      <c r="ACK14176" s="60"/>
      <c r="ACL14176" s="60"/>
      <c r="ACM14176" s="60"/>
      <c r="ACN14176" s="60"/>
      <c r="ACO14176" s="60"/>
      <c r="ACP14176" s="60"/>
      <c r="ACQ14176" s="60"/>
      <c r="ACR14176" s="60"/>
      <c r="ACS14176" s="60"/>
      <c r="ACT14176" s="60"/>
      <c r="ACU14176" s="60"/>
      <c r="ACV14176" s="60"/>
      <c r="ACW14176" s="60"/>
      <c r="ACX14176" s="60"/>
      <c r="ACY14176" s="60">
        <v>0.81934179433159104</v>
      </c>
      <c r="ACZ14176" s="60"/>
      <c r="ADA14176" s="60"/>
      <c r="ADB14176" s="60"/>
      <c r="ADC14176" s="60"/>
      <c r="ADD14176" s="60"/>
      <c r="ADE14176" s="60"/>
    </row>
    <row r="14177" spans="760:785" x14ac:dyDescent="0.25">
      <c r="ACF14177" s="60"/>
      <c r="ACG14177" s="60"/>
      <c r="ACH14177" s="60"/>
      <c r="ACI14177" s="60"/>
      <c r="ACJ14177" s="60"/>
      <c r="ACK14177" s="60"/>
      <c r="ACL14177" s="60"/>
      <c r="ACM14177" s="60"/>
      <c r="ACN14177" s="60"/>
      <c r="ACO14177" s="60"/>
      <c r="ACP14177" s="60"/>
      <c r="ACQ14177" s="60"/>
      <c r="ACR14177" s="60"/>
      <c r="ACS14177" s="60"/>
      <c r="ACT14177" s="60"/>
      <c r="ACU14177" s="60"/>
      <c r="ACV14177" s="60"/>
      <c r="ACW14177" s="60"/>
      <c r="ACX14177" s="60"/>
      <c r="ACY14177" s="60">
        <v>0.81925192465768704</v>
      </c>
      <c r="ACZ14177" s="60"/>
      <c r="ADA14177" s="60"/>
      <c r="ADB14177" s="60"/>
      <c r="ADC14177" s="60"/>
      <c r="ADD14177" s="60"/>
      <c r="ADE14177" s="60"/>
    </row>
    <row r="14178" spans="760:785" x14ac:dyDescent="0.25">
      <c r="ACF14178" s="60"/>
      <c r="ACG14178" s="60"/>
      <c r="ACH14178" s="60"/>
      <c r="ACI14178" s="60"/>
      <c r="ACJ14178" s="60"/>
      <c r="ACK14178" s="60"/>
      <c r="ACL14178" s="60"/>
      <c r="ACM14178" s="60"/>
      <c r="ACN14178" s="60"/>
      <c r="ACO14178" s="60"/>
      <c r="ACP14178" s="60"/>
      <c r="ACQ14178" s="60"/>
      <c r="ACR14178" s="60"/>
      <c r="ACS14178" s="60"/>
      <c r="ACT14178" s="60"/>
      <c r="ACU14178" s="60"/>
      <c r="ACV14178" s="60"/>
      <c r="ACW14178" s="60"/>
      <c r="ACX14178" s="60"/>
      <c r="ACY14178" s="60">
        <v>0.81922133840253897</v>
      </c>
      <c r="ACZ14178" s="60"/>
      <c r="ADA14178" s="60"/>
      <c r="ADB14178" s="60"/>
      <c r="ADC14178" s="60"/>
      <c r="ADD14178" s="60"/>
      <c r="ADE14178" s="60"/>
    </row>
    <row r="14179" spans="760:785" x14ac:dyDescent="0.25">
      <c r="ACF14179" s="60"/>
      <c r="ACG14179" s="60"/>
      <c r="ACH14179" s="60"/>
      <c r="ACI14179" s="60"/>
      <c r="ACJ14179" s="60"/>
      <c r="ACK14179" s="60"/>
      <c r="ACL14179" s="60"/>
      <c r="ACM14179" s="60"/>
      <c r="ACN14179" s="60"/>
      <c r="ACO14179" s="60"/>
      <c r="ACP14179" s="60"/>
      <c r="ACQ14179" s="60"/>
      <c r="ACR14179" s="60"/>
      <c r="ACS14179" s="60"/>
      <c r="ACT14179" s="60"/>
      <c r="ACU14179" s="60"/>
      <c r="ACV14179" s="60"/>
      <c r="ACW14179" s="60"/>
      <c r="ACX14179" s="60"/>
      <c r="ACY14179" s="60">
        <v>0.81914748141284099</v>
      </c>
      <c r="ACZ14179" s="60"/>
      <c r="ADA14179" s="60"/>
      <c r="ADB14179" s="60"/>
      <c r="ADC14179" s="60"/>
      <c r="ADD14179" s="60"/>
      <c r="ADE14179" s="60"/>
    </row>
    <row r="14180" spans="760:785" x14ac:dyDescent="0.25">
      <c r="ACF14180" s="60"/>
      <c r="ACG14180" s="60"/>
      <c r="ACH14180" s="60"/>
      <c r="ACI14180" s="60"/>
      <c r="ACJ14180" s="60"/>
      <c r="ACK14180" s="60"/>
      <c r="ACL14180" s="60"/>
      <c r="ACM14180" s="60"/>
      <c r="ACN14180" s="60"/>
      <c r="ACO14180" s="60"/>
      <c r="ACP14180" s="60"/>
      <c r="ACQ14180" s="60"/>
      <c r="ACR14180" s="60"/>
      <c r="ACS14180" s="60"/>
      <c r="ACT14180" s="60"/>
      <c r="ACU14180" s="60"/>
      <c r="ACV14180" s="60"/>
      <c r="ACW14180" s="60"/>
      <c r="ACX14180" s="60"/>
      <c r="ACY14180" s="60">
        <v>0.81898055720916996</v>
      </c>
      <c r="ACZ14180" s="60"/>
      <c r="ADA14180" s="60"/>
      <c r="ADB14180" s="60"/>
      <c r="ADC14180" s="60"/>
      <c r="ADD14180" s="60"/>
      <c r="ADE14180" s="60"/>
    </row>
    <row r="14181" spans="760:785" x14ac:dyDescent="0.25">
      <c r="ACF14181" s="60"/>
      <c r="ACG14181" s="60"/>
      <c r="ACH14181" s="60"/>
      <c r="ACI14181" s="60"/>
      <c r="ACJ14181" s="60"/>
      <c r="ACK14181" s="60"/>
      <c r="ACL14181" s="60"/>
      <c r="ACM14181" s="60"/>
      <c r="ACN14181" s="60"/>
      <c r="ACO14181" s="60"/>
      <c r="ACP14181" s="60"/>
      <c r="ACQ14181" s="60"/>
      <c r="ACR14181" s="60"/>
      <c r="ACS14181" s="60"/>
      <c r="ACT14181" s="60"/>
      <c r="ACU14181" s="60"/>
      <c r="ACV14181" s="60"/>
      <c r="ACW14181" s="60"/>
      <c r="ACX14181" s="60"/>
      <c r="ACY14181" s="60">
        <v>0.81893117673072502</v>
      </c>
      <c r="ACZ14181" s="60"/>
      <c r="ADA14181" s="60"/>
      <c r="ADB14181" s="60"/>
      <c r="ADC14181" s="60"/>
      <c r="ADD14181" s="60"/>
      <c r="ADE14181" s="60"/>
    </row>
    <row r="14182" spans="760:785" x14ac:dyDescent="0.25">
      <c r="ACF14182" s="60"/>
      <c r="ACG14182" s="60"/>
      <c r="ACH14182" s="60"/>
      <c r="ACI14182" s="60"/>
      <c r="ACJ14182" s="60"/>
      <c r="ACK14182" s="60"/>
      <c r="ACL14182" s="60"/>
      <c r="ACM14182" s="60"/>
      <c r="ACN14182" s="60"/>
      <c r="ACO14182" s="60"/>
      <c r="ACP14182" s="60"/>
      <c r="ACQ14182" s="60"/>
      <c r="ACR14182" s="60"/>
      <c r="ACS14182" s="60"/>
      <c r="ACT14182" s="60"/>
      <c r="ACU14182" s="60"/>
      <c r="ACV14182" s="60"/>
      <c r="ACW14182" s="60"/>
      <c r="ACX14182" s="60"/>
      <c r="ACY14182" s="60">
        <v>0.81882581854553604</v>
      </c>
      <c r="ACZ14182" s="60"/>
      <c r="ADA14182" s="60"/>
      <c r="ADB14182" s="60"/>
      <c r="ADC14182" s="60"/>
      <c r="ADD14182" s="60"/>
      <c r="ADE14182" s="60"/>
    </row>
    <row r="14183" spans="760:785" x14ac:dyDescent="0.25">
      <c r="ACF14183" s="60"/>
      <c r="ACG14183" s="60"/>
      <c r="ACH14183" s="60"/>
      <c r="ACI14183" s="60"/>
      <c r="ACJ14183" s="60"/>
      <c r="ACK14183" s="60"/>
      <c r="ACL14183" s="60"/>
      <c r="ACM14183" s="60"/>
      <c r="ACN14183" s="60"/>
      <c r="ACO14183" s="60"/>
      <c r="ACP14183" s="60"/>
      <c r="ACQ14183" s="60"/>
      <c r="ACR14183" s="60"/>
      <c r="ACS14183" s="60"/>
      <c r="ACT14183" s="60"/>
      <c r="ACU14183" s="60"/>
      <c r="ACV14183" s="60"/>
      <c r="ACW14183" s="60"/>
      <c r="ACX14183" s="60"/>
      <c r="ACY14183" s="60">
        <v>0.818797742205712</v>
      </c>
      <c r="ACZ14183" s="60"/>
      <c r="ADA14183" s="60"/>
      <c r="ADB14183" s="60"/>
      <c r="ADC14183" s="60"/>
      <c r="ADD14183" s="60"/>
      <c r="ADE14183" s="60"/>
    </row>
    <row r="14184" spans="760:785" x14ac:dyDescent="0.25">
      <c r="ACF14184" s="60"/>
      <c r="ACG14184" s="60"/>
      <c r="ACH14184" s="60"/>
      <c r="ACI14184" s="60"/>
      <c r="ACJ14184" s="60"/>
      <c r="ACK14184" s="60"/>
      <c r="ACL14184" s="60"/>
      <c r="ACM14184" s="60"/>
      <c r="ACN14184" s="60"/>
      <c r="ACO14184" s="60"/>
      <c r="ACP14184" s="60"/>
      <c r="ACQ14184" s="60"/>
      <c r="ACR14184" s="60"/>
      <c r="ACS14184" s="60"/>
      <c r="ACT14184" s="60"/>
      <c r="ACU14184" s="60"/>
      <c r="ACV14184" s="60"/>
      <c r="ACW14184" s="60"/>
      <c r="ACX14184" s="60"/>
      <c r="ACY14184" s="60">
        <v>0.81868558501182498</v>
      </c>
      <c r="ACZ14184" s="60"/>
      <c r="ADA14184" s="60"/>
      <c r="ADB14184" s="60"/>
      <c r="ADC14184" s="60"/>
      <c r="ADD14184" s="60"/>
      <c r="ADE14184" s="60"/>
    </row>
    <row r="14185" spans="760:785" x14ac:dyDescent="0.25">
      <c r="ACF14185" s="60"/>
      <c r="ACG14185" s="60"/>
      <c r="ACH14185" s="60"/>
      <c r="ACI14185" s="60"/>
      <c r="ACJ14185" s="60"/>
      <c r="ACK14185" s="60"/>
      <c r="ACL14185" s="60"/>
      <c r="ACM14185" s="60"/>
      <c r="ACN14185" s="60"/>
      <c r="ACO14185" s="60"/>
      <c r="ACP14185" s="60"/>
      <c r="ACQ14185" s="60"/>
      <c r="ACR14185" s="60"/>
      <c r="ACS14185" s="60"/>
      <c r="ACT14185" s="60"/>
      <c r="ACU14185" s="60"/>
      <c r="ACV14185" s="60"/>
      <c r="ACW14185" s="60"/>
      <c r="ACX14185" s="60"/>
      <c r="ACY14185" s="60">
        <v>0.81860607718897904</v>
      </c>
      <c r="ACZ14185" s="60"/>
      <c r="ADA14185" s="60"/>
      <c r="ADB14185" s="60"/>
      <c r="ADC14185" s="60"/>
      <c r="ADD14185" s="60"/>
      <c r="ADE14185" s="60"/>
    </row>
    <row r="14186" spans="760:785" x14ac:dyDescent="0.25">
      <c r="ACF14186" s="60"/>
      <c r="ACG14186" s="60"/>
      <c r="ACH14186" s="60"/>
      <c r="ACI14186" s="60"/>
      <c r="ACJ14186" s="60"/>
      <c r="ACK14186" s="60"/>
      <c r="ACL14186" s="60"/>
      <c r="ACM14186" s="60"/>
      <c r="ACN14186" s="60"/>
      <c r="ACO14186" s="60"/>
      <c r="ACP14186" s="60"/>
      <c r="ACQ14186" s="60"/>
      <c r="ACR14186" s="60"/>
      <c r="ACS14186" s="60"/>
      <c r="ACT14186" s="60"/>
      <c r="ACU14186" s="60"/>
      <c r="ACV14186" s="60"/>
      <c r="ACW14186" s="60"/>
      <c r="ACX14186" s="60"/>
      <c r="ACY14186" s="60">
        <v>0.81853188523910303</v>
      </c>
      <c r="ACZ14186" s="60"/>
      <c r="ADA14186" s="60"/>
      <c r="ADB14186" s="60"/>
      <c r="ADC14186" s="60"/>
      <c r="ADD14186" s="60"/>
      <c r="ADE14186" s="60"/>
    </row>
    <row r="14187" spans="760:785" x14ac:dyDescent="0.25">
      <c r="ACF14187" s="60"/>
      <c r="ACG14187" s="60"/>
      <c r="ACH14187" s="60"/>
      <c r="ACI14187" s="60"/>
      <c r="ACJ14187" s="60"/>
      <c r="ACK14187" s="60"/>
      <c r="ACL14187" s="60"/>
      <c r="ACM14187" s="60"/>
      <c r="ACN14187" s="60"/>
      <c r="ACO14187" s="60"/>
      <c r="ACP14187" s="60"/>
      <c r="ACQ14187" s="60"/>
      <c r="ACR14187" s="60"/>
      <c r="ACS14187" s="60"/>
      <c r="ACT14187" s="60"/>
      <c r="ACU14187" s="60"/>
      <c r="ACV14187" s="60"/>
      <c r="ACW14187" s="60"/>
      <c r="ACX14187" s="60"/>
      <c r="ACY14187" s="60">
        <v>0.81851600380481804</v>
      </c>
      <c r="ACZ14187" s="60"/>
      <c r="ADA14187" s="60"/>
      <c r="ADB14187" s="60"/>
      <c r="ADC14187" s="60"/>
      <c r="ADD14187" s="60"/>
      <c r="ADE14187" s="60"/>
    </row>
    <row r="14188" spans="760:785" x14ac:dyDescent="0.25">
      <c r="ACF14188" s="60"/>
      <c r="ACG14188" s="60"/>
      <c r="ACH14188" s="60"/>
      <c r="ACI14188" s="60"/>
      <c r="ACJ14188" s="60"/>
      <c r="ACK14188" s="60"/>
      <c r="ACL14188" s="60"/>
      <c r="ACM14188" s="60"/>
      <c r="ACN14188" s="60"/>
      <c r="ACO14188" s="60"/>
      <c r="ACP14188" s="60"/>
      <c r="ACQ14188" s="60"/>
      <c r="ACR14188" s="60"/>
      <c r="ACS14188" s="60"/>
      <c r="ACT14188" s="60"/>
      <c r="ACU14188" s="60"/>
      <c r="ACV14188" s="60"/>
      <c r="ACW14188" s="60"/>
      <c r="ACX14188" s="60"/>
      <c r="ACY14188" s="60">
        <v>0.81827560609656502</v>
      </c>
      <c r="ACZ14188" s="60"/>
      <c r="ADA14188" s="60"/>
      <c r="ADB14188" s="60"/>
      <c r="ADC14188" s="60"/>
      <c r="ADD14188" s="60"/>
      <c r="ADE14188" s="60"/>
    </row>
    <row r="14189" spans="760:785" x14ac:dyDescent="0.25">
      <c r="ACF14189" s="60"/>
      <c r="ACG14189" s="60"/>
      <c r="ACH14189" s="60"/>
      <c r="ACI14189" s="60"/>
      <c r="ACJ14189" s="60"/>
      <c r="ACK14189" s="60"/>
      <c r="ACL14189" s="60"/>
      <c r="ACM14189" s="60"/>
      <c r="ACN14189" s="60"/>
      <c r="ACO14189" s="60"/>
      <c r="ACP14189" s="60"/>
      <c r="ACQ14189" s="60"/>
      <c r="ACR14189" s="60"/>
      <c r="ACS14189" s="60"/>
      <c r="ACT14189" s="60"/>
      <c r="ACU14189" s="60"/>
      <c r="ACV14189" s="60"/>
      <c r="ACW14189" s="60"/>
      <c r="ACX14189" s="60"/>
      <c r="ACY14189" s="60">
        <v>0.81805999816709296</v>
      </c>
      <c r="ACZ14189" s="60"/>
      <c r="ADA14189" s="60"/>
      <c r="ADB14189" s="60"/>
      <c r="ADC14189" s="60"/>
      <c r="ADD14189" s="60"/>
      <c r="ADE14189" s="60"/>
    </row>
    <row r="14190" spans="760:785" x14ac:dyDescent="0.25">
      <c r="ACF14190" s="60"/>
      <c r="ACG14190" s="60"/>
      <c r="ACH14190" s="60"/>
      <c r="ACI14190" s="60"/>
      <c r="ACJ14190" s="60"/>
      <c r="ACK14190" s="60"/>
      <c r="ACL14190" s="60"/>
      <c r="ACM14190" s="60"/>
      <c r="ACN14190" s="60"/>
      <c r="ACO14190" s="60"/>
      <c r="ACP14190" s="60"/>
      <c r="ACQ14190" s="60"/>
      <c r="ACR14190" s="60"/>
      <c r="ACS14190" s="60"/>
      <c r="ACT14190" s="60"/>
      <c r="ACU14190" s="60"/>
      <c r="ACV14190" s="60"/>
      <c r="ACW14190" s="60"/>
      <c r="ACX14190" s="60"/>
      <c r="ACY14190" s="60">
        <v>0.81804202103009505</v>
      </c>
      <c r="ACZ14190" s="60"/>
      <c r="ADA14190" s="60"/>
      <c r="ADB14190" s="60"/>
      <c r="ADC14190" s="60"/>
      <c r="ADD14190" s="60"/>
      <c r="ADE14190" s="60"/>
    </row>
    <row r="14191" spans="760:785" x14ac:dyDescent="0.25">
      <c r="ACF14191" s="60"/>
      <c r="ACG14191" s="60"/>
      <c r="ACH14191" s="60"/>
      <c r="ACI14191" s="60"/>
      <c r="ACJ14191" s="60"/>
      <c r="ACK14191" s="60"/>
      <c r="ACL14191" s="60"/>
      <c r="ACM14191" s="60"/>
      <c r="ACN14191" s="60"/>
      <c r="ACO14191" s="60"/>
      <c r="ACP14191" s="60"/>
      <c r="ACQ14191" s="60"/>
      <c r="ACR14191" s="60"/>
      <c r="ACS14191" s="60"/>
      <c r="ACT14191" s="60"/>
      <c r="ACU14191" s="60"/>
      <c r="ACV14191" s="60"/>
      <c r="ACW14191" s="60"/>
      <c r="ACX14191" s="60"/>
      <c r="ACY14191" s="60">
        <v>0.81794536909333004</v>
      </c>
      <c r="ACZ14191" s="60"/>
      <c r="ADA14191" s="60"/>
      <c r="ADB14191" s="60"/>
      <c r="ADC14191" s="60"/>
      <c r="ADD14191" s="60"/>
      <c r="ADE14191" s="60"/>
    </row>
    <row r="14192" spans="760:785" x14ac:dyDescent="0.25">
      <c r="ACF14192" s="60"/>
      <c r="ACG14192" s="60"/>
      <c r="ACH14192" s="60"/>
      <c r="ACI14192" s="60"/>
      <c r="ACJ14192" s="60"/>
      <c r="ACK14192" s="60"/>
      <c r="ACL14192" s="60"/>
      <c r="ACM14192" s="60"/>
      <c r="ACN14192" s="60"/>
      <c r="ACO14192" s="60"/>
      <c r="ACP14192" s="60"/>
      <c r="ACQ14192" s="60"/>
      <c r="ACR14192" s="60"/>
      <c r="ACS14192" s="60"/>
      <c r="ACT14192" s="60"/>
      <c r="ACU14192" s="60"/>
      <c r="ACV14192" s="60"/>
      <c r="ACW14192" s="60"/>
      <c r="ACX14192" s="60"/>
      <c r="ACY14192" s="60">
        <v>0.81790730960032099</v>
      </c>
      <c r="ACZ14192" s="60"/>
      <c r="ADA14192" s="60"/>
      <c r="ADB14192" s="60"/>
      <c r="ADC14192" s="60"/>
      <c r="ADD14192" s="60"/>
      <c r="ADE14192" s="60"/>
    </row>
    <row r="14193" spans="760:785" x14ac:dyDescent="0.25">
      <c r="ACF14193" s="60"/>
      <c r="ACG14193" s="60"/>
      <c r="ACH14193" s="60"/>
      <c r="ACI14193" s="60"/>
      <c r="ACJ14193" s="60"/>
      <c r="ACK14193" s="60"/>
      <c r="ACL14193" s="60"/>
      <c r="ACM14193" s="60"/>
      <c r="ACN14193" s="60"/>
      <c r="ACO14193" s="60"/>
      <c r="ACP14193" s="60"/>
      <c r="ACQ14193" s="60"/>
      <c r="ACR14193" s="60"/>
      <c r="ACS14193" s="60"/>
      <c r="ACT14193" s="60"/>
      <c r="ACU14193" s="60"/>
      <c r="ACV14193" s="60"/>
      <c r="ACW14193" s="60"/>
      <c r="ACX14193" s="60"/>
      <c r="ACY14193" s="60">
        <v>0.81768146298960398</v>
      </c>
      <c r="ACZ14193" s="60"/>
      <c r="ADA14193" s="60"/>
      <c r="ADB14193" s="60"/>
      <c r="ADC14193" s="60"/>
      <c r="ADD14193" s="60"/>
      <c r="ADE14193" s="60"/>
    </row>
    <row r="14194" spans="760:785" x14ac:dyDescent="0.25">
      <c r="ACF14194" s="60"/>
      <c r="ACG14194" s="60"/>
      <c r="ACH14194" s="60"/>
      <c r="ACI14194" s="60"/>
      <c r="ACJ14194" s="60"/>
      <c r="ACK14194" s="60"/>
      <c r="ACL14194" s="60"/>
      <c r="ACM14194" s="60"/>
      <c r="ACN14194" s="60"/>
      <c r="ACO14194" s="60"/>
      <c r="ACP14194" s="60"/>
      <c r="ACQ14194" s="60"/>
      <c r="ACR14194" s="60"/>
      <c r="ACS14194" s="60"/>
      <c r="ACT14194" s="60"/>
      <c r="ACU14194" s="60"/>
      <c r="ACV14194" s="60"/>
      <c r="ACW14194" s="60"/>
      <c r="ACX14194" s="60"/>
      <c r="ACY14194" s="60">
        <v>0.81738168664727295</v>
      </c>
      <c r="ACZ14194" s="60"/>
      <c r="ADA14194" s="60"/>
      <c r="ADB14194" s="60"/>
      <c r="ADC14194" s="60"/>
      <c r="ADD14194" s="60"/>
      <c r="ADE14194" s="60"/>
    </row>
    <row r="14195" spans="760:785" x14ac:dyDescent="0.25">
      <c r="ACF14195" s="60"/>
      <c r="ACG14195" s="60"/>
      <c r="ACH14195" s="60"/>
      <c r="ACI14195" s="60"/>
      <c r="ACJ14195" s="60"/>
      <c r="ACK14195" s="60"/>
      <c r="ACL14195" s="60"/>
      <c r="ACM14195" s="60"/>
      <c r="ACN14195" s="60"/>
      <c r="ACO14195" s="60"/>
      <c r="ACP14195" s="60"/>
      <c r="ACQ14195" s="60"/>
      <c r="ACR14195" s="60"/>
      <c r="ACS14195" s="60"/>
      <c r="ACT14195" s="60"/>
      <c r="ACU14195" s="60"/>
      <c r="ACV14195" s="60"/>
      <c r="ACW14195" s="60"/>
      <c r="ACX14195" s="60"/>
      <c r="ACY14195" s="60">
        <v>0.81720190420185301</v>
      </c>
      <c r="ACZ14195" s="60"/>
      <c r="ADA14195" s="60"/>
      <c r="ADB14195" s="60"/>
      <c r="ADC14195" s="60"/>
      <c r="ADD14195" s="60"/>
      <c r="ADE14195" s="60"/>
    </row>
    <row r="14196" spans="760:785" x14ac:dyDescent="0.25">
      <c r="ACF14196" s="60"/>
      <c r="ACG14196" s="60"/>
      <c r="ACH14196" s="60"/>
      <c r="ACI14196" s="60"/>
      <c r="ACJ14196" s="60"/>
      <c r="ACK14196" s="60"/>
      <c r="ACL14196" s="60"/>
      <c r="ACM14196" s="60"/>
      <c r="ACN14196" s="60"/>
      <c r="ACO14196" s="60"/>
      <c r="ACP14196" s="60"/>
      <c r="ACQ14196" s="60"/>
      <c r="ACR14196" s="60"/>
      <c r="ACS14196" s="60"/>
      <c r="ACT14196" s="60"/>
      <c r="ACU14196" s="60"/>
      <c r="ACV14196" s="60"/>
      <c r="ACW14196" s="60"/>
      <c r="ACX14196" s="60"/>
      <c r="ACY14196" s="60">
        <v>0.81718458450727405</v>
      </c>
      <c r="ACZ14196" s="60"/>
      <c r="ADA14196" s="60"/>
      <c r="ADB14196" s="60"/>
      <c r="ADC14196" s="60"/>
      <c r="ADD14196" s="60"/>
      <c r="ADE14196" s="60"/>
    </row>
    <row r="14197" spans="760:785" x14ac:dyDescent="0.25">
      <c r="ACF14197" s="60"/>
      <c r="ACG14197" s="60"/>
      <c r="ACH14197" s="60"/>
      <c r="ACI14197" s="60"/>
      <c r="ACJ14197" s="60"/>
      <c r="ACK14197" s="60"/>
      <c r="ACL14197" s="60"/>
      <c r="ACM14197" s="60"/>
      <c r="ACN14197" s="60"/>
      <c r="ACO14197" s="60"/>
      <c r="ACP14197" s="60"/>
      <c r="ACQ14197" s="60"/>
      <c r="ACR14197" s="60"/>
      <c r="ACS14197" s="60"/>
      <c r="ACT14197" s="60"/>
      <c r="ACU14197" s="60"/>
      <c r="ACV14197" s="60"/>
      <c r="ACW14197" s="60"/>
      <c r="ACX14197" s="60"/>
      <c r="ACY14197" s="60">
        <v>0.81706559287057301</v>
      </c>
      <c r="ACZ14197" s="60"/>
      <c r="ADA14197" s="60"/>
      <c r="ADB14197" s="60"/>
      <c r="ADC14197" s="60"/>
      <c r="ADD14197" s="60"/>
      <c r="ADE14197" s="60"/>
    </row>
    <row r="14198" spans="760:785" x14ac:dyDescent="0.25">
      <c r="ACF14198" s="60"/>
      <c r="ACG14198" s="60"/>
      <c r="ACH14198" s="60"/>
      <c r="ACI14198" s="60"/>
      <c r="ACJ14198" s="60"/>
      <c r="ACK14198" s="60"/>
      <c r="ACL14198" s="60"/>
      <c r="ACM14198" s="60"/>
      <c r="ACN14198" s="60"/>
      <c r="ACO14198" s="60"/>
      <c r="ACP14198" s="60"/>
      <c r="ACQ14198" s="60"/>
      <c r="ACR14198" s="60"/>
      <c r="ACS14198" s="60"/>
      <c r="ACT14198" s="60"/>
      <c r="ACU14198" s="60"/>
      <c r="ACV14198" s="60"/>
      <c r="ACW14198" s="60"/>
      <c r="ACX14198" s="60"/>
      <c r="ACY14198" s="60">
        <v>0.816884594851912</v>
      </c>
      <c r="ACZ14198" s="60"/>
      <c r="ADA14198" s="60"/>
      <c r="ADB14198" s="60"/>
      <c r="ADC14198" s="60"/>
      <c r="ADD14198" s="60"/>
      <c r="ADE14198" s="60"/>
    </row>
    <row r="14199" spans="760:785" x14ac:dyDescent="0.25">
      <c r="ACF14199" s="60"/>
      <c r="ACG14199" s="60"/>
      <c r="ACH14199" s="60"/>
      <c r="ACI14199" s="60"/>
      <c r="ACJ14199" s="60"/>
      <c r="ACK14199" s="60"/>
      <c r="ACL14199" s="60"/>
      <c r="ACM14199" s="60"/>
      <c r="ACN14199" s="60"/>
      <c r="ACO14199" s="60"/>
      <c r="ACP14199" s="60"/>
      <c r="ACQ14199" s="60"/>
      <c r="ACR14199" s="60"/>
      <c r="ACS14199" s="60"/>
      <c r="ACT14199" s="60"/>
      <c r="ACU14199" s="60"/>
      <c r="ACV14199" s="60"/>
      <c r="ACW14199" s="60"/>
      <c r="ACX14199" s="60"/>
      <c r="ACY14199" s="60">
        <v>0.81682203422961497</v>
      </c>
      <c r="ACZ14199" s="60"/>
      <c r="ADA14199" s="60"/>
      <c r="ADB14199" s="60"/>
      <c r="ADC14199" s="60"/>
      <c r="ADD14199" s="60"/>
      <c r="ADE14199" s="60"/>
    </row>
    <row r="14200" spans="760:785" x14ac:dyDescent="0.25">
      <c r="ACF14200" s="60"/>
      <c r="ACG14200" s="60"/>
      <c r="ACH14200" s="60"/>
      <c r="ACI14200" s="60"/>
      <c r="ACJ14200" s="60"/>
      <c r="ACK14200" s="60"/>
      <c r="ACL14200" s="60"/>
      <c r="ACM14200" s="60"/>
      <c r="ACN14200" s="60"/>
      <c r="ACO14200" s="60"/>
      <c r="ACP14200" s="60"/>
      <c r="ACQ14200" s="60"/>
      <c r="ACR14200" s="60"/>
      <c r="ACS14200" s="60"/>
      <c r="ACT14200" s="60"/>
      <c r="ACU14200" s="60"/>
      <c r="ACV14200" s="60"/>
      <c r="ACW14200" s="60"/>
      <c r="ACX14200" s="60"/>
      <c r="ACY14200" s="60">
        <v>0.81681368621203998</v>
      </c>
      <c r="ACZ14200" s="60"/>
      <c r="ADA14200" s="60"/>
      <c r="ADB14200" s="60"/>
      <c r="ADC14200" s="60"/>
      <c r="ADD14200" s="60"/>
      <c r="ADE14200" s="60"/>
    </row>
    <row r="14201" spans="760:785" x14ac:dyDescent="0.25">
      <c r="ACF14201" s="60"/>
      <c r="ACG14201" s="60"/>
      <c r="ACH14201" s="60"/>
      <c r="ACI14201" s="60"/>
      <c r="ACJ14201" s="60"/>
      <c r="ACK14201" s="60"/>
      <c r="ACL14201" s="60"/>
      <c r="ACM14201" s="60"/>
      <c r="ACN14201" s="60"/>
      <c r="ACO14201" s="60"/>
      <c r="ACP14201" s="60"/>
      <c r="ACQ14201" s="60"/>
      <c r="ACR14201" s="60"/>
      <c r="ACS14201" s="60"/>
      <c r="ACT14201" s="60"/>
      <c r="ACU14201" s="60"/>
      <c r="ACV14201" s="60"/>
      <c r="ACW14201" s="60"/>
      <c r="ACX14201" s="60"/>
      <c r="ACY14201" s="60">
        <v>0.81676512328450801</v>
      </c>
      <c r="ACZ14201" s="60"/>
      <c r="ADA14201" s="60"/>
      <c r="ADB14201" s="60"/>
      <c r="ADC14201" s="60"/>
      <c r="ADD14201" s="60"/>
      <c r="ADE14201" s="60"/>
    </row>
    <row r="14202" spans="760:785" x14ac:dyDescent="0.25">
      <c r="ACF14202" s="60"/>
      <c r="ACG14202" s="60"/>
      <c r="ACH14202" s="60"/>
      <c r="ACI14202" s="60"/>
      <c r="ACJ14202" s="60"/>
      <c r="ACK14202" s="60"/>
      <c r="ACL14202" s="60"/>
      <c r="ACM14202" s="60"/>
      <c r="ACN14202" s="60"/>
      <c r="ACO14202" s="60"/>
      <c r="ACP14202" s="60"/>
      <c r="ACQ14202" s="60"/>
      <c r="ACR14202" s="60"/>
      <c r="ACS14202" s="60"/>
      <c r="ACT14202" s="60"/>
      <c r="ACU14202" s="60"/>
      <c r="ACV14202" s="60"/>
      <c r="ACW14202" s="60"/>
      <c r="ACX14202" s="60"/>
      <c r="ACY14202" s="60">
        <v>0.81675564346235896</v>
      </c>
      <c r="ACZ14202" s="60"/>
      <c r="ADA14202" s="60"/>
      <c r="ADB14202" s="60"/>
      <c r="ADC14202" s="60"/>
      <c r="ADD14202" s="60"/>
      <c r="ADE14202" s="60"/>
    </row>
    <row r="14203" spans="760:785" x14ac:dyDescent="0.25">
      <c r="ACF14203" s="60"/>
      <c r="ACG14203" s="60"/>
      <c r="ACH14203" s="60"/>
      <c r="ACI14203" s="60"/>
      <c r="ACJ14203" s="60"/>
      <c r="ACK14203" s="60"/>
      <c r="ACL14203" s="60"/>
      <c r="ACM14203" s="60"/>
      <c r="ACN14203" s="60"/>
      <c r="ACO14203" s="60"/>
      <c r="ACP14203" s="60"/>
      <c r="ACQ14203" s="60"/>
      <c r="ACR14203" s="60"/>
      <c r="ACS14203" s="60"/>
      <c r="ACT14203" s="60"/>
      <c r="ACU14203" s="60"/>
      <c r="ACV14203" s="60"/>
      <c r="ACW14203" s="60"/>
      <c r="ACX14203" s="60"/>
      <c r="ACY14203" s="60">
        <v>0.81674121863592797</v>
      </c>
      <c r="ACZ14203" s="60"/>
      <c r="ADA14203" s="60"/>
      <c r="ADB14203" s="60"/>
      <c r="ADC14203" s="60"/>
      <c r="ADD14203" s="60"/>
      <c r="ADE14203" s="60"/>
    </row>
    <row r="14204" spans="760:785" x14ac:dyDescent="0.25">
      <c r="ACF14204" s="60"/>
      <c r="ACG14204" s="60"/>
      <c r="ACH14204" s="60"/>
      <c r="ACI14204" s="60"/>
      <c r="ACJ14204" s="60"/>
      <c r="ACK14204" s="60"/>
      <c r="ACL14204" s="60"/>
      <c r="ACM14204" s="60"/>
      <c r="ACN14204" s="60"/>
      <c r="ACO14204" s="60"/>
      <c r="ACP14204" s="60"/>
      <c r="ACQ14204" s="60"/>
      <c r="ACR14204" s="60"/>
      <c r="ACS14204" s="60"/>
      <c r="ACT14204" s="60"/>
      <c r="ACU14204" s="60"/>
      <c r="ACV14204" s="60"/>
      <c r="ACW14204" s="60"/>
      <c r="ACX14204" s="60"/>
      <c r="ACY14204" s="60">
        <v>0.81657622516096495</v>
      </c>
      <c r="ACZ14204" s="60"/>
      <c r="ADA14204" s="60"/>
      <c r="ADB14204" s="60"/>
      <c r="ADC14204" s="60"/>
      <c r="ADD14204" s="60"/>
      <c r="ADE14204" s="60"/>
    </row>
    <row r="14205" spans="760:785" x14ac:dyDescent="0.25">
      <c r="ACF14205" s="60"/>
      <c r="ACG14205" s="60"/>
      <c r="ACH14205" s="60"/>
      <c r="ACI14205" s="60"/>
      <c r="ACJ14205" s="60"/>
      <c r="ACK14205" s="60"/>
      <c r="ACL14205" s="60"/>
      <c r="ACM14205" s="60"/>
      <c r="ACN14205" s="60"/>
      <c r="ACO14205" s="60"/>
      <c r="ACP14205" s="60"/>
      <c r="ACQ14205" s="60"/>
      <c r="ACR14205" s="60"/>
      <c r="ACS14205" s="60"/>
      <c r="ACT14205" s="60"/>
      <c r="ACU14205" s="60"/>
      <c r="ACV14205" s="60"/>
      <c r="ACW14205" s="60"/>
      <c r="ACX14205" s="60"/>
      <c r="ACY14205" s="60">
        <v>0.816553579999587</v>
      </c>
      <c r="ACZ14205" s="60"/>
      <c r="ADA14205" s="60"/>
      <c r="ADB14205" s="60"/>
      <c r="ADC14205" s="60"/>
      <c r="ADD14205" s="60"/>
      <c r="ADE14205" s="60"/>
    </row>
    <row r="14206" spans="760:785" x14ac:dyDescent="0.25">
      <c r="ACF14206" s="60"/>
      <c r="ACG14206" s="60"/>
      <c r="ACH14206" s="60"/>
      <c r="ACI14206" s="60"/>
      <c r="ACJ14206" s="60"/>
      <c r="ACK14206" s="60"/>
      <c r="ACL14206" s="60"/>
      <c r="ACM14206" s="60"/>
      <c r="ACN14206" s="60"/>
      <c r="ACO14206" s="60"/>
      <c r="ACP14206" s="60"/>
      <c r="ACQ14206" s="60"/>
      <c r="ACR14206" s="60"/>
      <c r="ACS14206" s="60"/>
      <c r="ACT14206" s="60"/>
      <c r="ACU14206" s="60"/>
      <c r="ACV14206" s="60"/>
      <c r="ACW14206" s="60"/>
      <c r="ACX14206" s="60"/>
      <c r="ACY14206" s="60">
        <v>0.81653808727451505</v>
      </c>
      <c r="ACZ14206" s="60"/>
      <c r="ADA14206" s="60"/>
      <c r="ADB14206" s="60"/>
      <c r="ADC14206" s="60"/>
      <c r="ADD14206" s="60"/>
      <c r="ADE14206" s="60"/>
    </row>
    <row r="14207" spans="760:785" x14ac:dyDescent="0.25">
      <c r="ACF14207" s="60"/>
      <c r="ACG14207" s="60"/>
      <c r="ACH14207" s="60"/>
      <c r="ACI14207" s="60"/>
      <c r="ACJ14207" s="60"/>
      <c r="ACK14207" s="60"/>
      <c r="ACL14207" s="60"/>
      <c r="ACM14207" s="60"/>
      <c r="ACN14207" s="60"/>
      <c r="ACO14207" s="60"/>
      <c r="ACP14207" s="60"/>
      <c r="ACQ14207" s="60"/>
      <c r="ACR14207" s="60"/>
      <c r="ACS14207" s="60"/>
      <c r="ACT14207" s="60"/>
      <c r="ACU14207" s="60"/>
      <c r="ACV14207" s="60"/>
      <c r="ACW14207" s="60"/>
      <c r="ACX14207" s="60"/>
      <c r="ACY14207" s="60">
        <v>0.81651502626801997</v>
      </c>
      <c r="ACZ14207" s="60"/>
      <c r="ADA14207" s="60"/>
      <c r="ADB14207" s="60"/>
      <c r="ADC14207" s="60"/>
      <c r="ADD14207" s="60"/>
      <c r="ADE14207" s="60"/>
    </row>
    <row r="14208" spans="760:785" x14ac:dyDescent="0.25">
      <c r="ACF14208" s="60"/>
      <c r="ACG14208" s="60"/>
      <c r="ACH14208" s="60"/>
      <c r="ACI14208" s="60"/>
      <c r="ACJ14208" s="60"/>
      <c r="ACK14208" s="60"/>
      <c r="ACL14208" s="60"/>
      <c r="ACM14208" s="60"/>
      <c r="ACN14208" s="60"/>
      <c r="ACO14208" s="60"/>
      <c r="ACP14208" s="60"/>
      <c r="ACQ14208" s="60"/>
      <c r="ACR14208" s="60"/>
      <c r="ACS14208" s="60"/>
      <c r="ACT14208" s="60"/>
      <c r="ACU14208" s="60"/>
      <c r="ACV14208" s="60"/>
      <c r="ACW14208" s="60"/>
      <c r="ACX14208" s="60"/>
      <c r="ACY14208" s="60">
        <v>0.81650744204796799</v>
      </c>
      <c r="ACZ14208" s="60"/>
      <c r="ADA14208" s="60"/>
      <c r="ADB14208" s="60"/>
      <c r="ADC14208" s="60"/>
      <c r="ADD14208" s="60"/>
      <c r="ADE14208" s="60"/>
    </row>
    <row r="14209" spans="760:785" x14ac:dyDescent="0.25">
      <c r="ACF14209" s="60"/>
      <c r="ACG14209" s="60"/>
      <c r="ACH14209" s="60"/>
      <c r="ACI14209" s="60"/>
      <c r="ACJ14209" s="60"/>
      <c r="ACK14209" s="60"/>
      <c r="ACL14209" s="60"/>
      <c r="ACM14209" s="60"/>
      <c r="ACN14209" s="60"/>
      <c r="ACO14209" s="60"/>
      <c r="ACP14209" s="60"/>
      <c r="ACQ14209" s="60"/>
      <c r="ACR14209" s="60"/>
      <c r="ACS14209" s="60"/>
      <c r="ACT14209" s="60"/>
      <c r="ACU14209" s="60"/>
      <c r="ACV14209" s="60"/>
      <c r="ACW14209" s="60"/>
      <c r="ACX14209" s="60"/>
      <c r="ACY14209" s="60">
        <v>0.81642136369657203</v>
      </c>
      <c r="ACZ14209" s="60"/>
      <c r="ADA14209" s="60"/>
      <c r="ADB14209" s="60"/>
      <c r="ADC14209" s="60"/>
      <c r="ADD14209" s="60"/>
      <c r="ADE14209" s="60"/>
    </row>
    <row r="14210" spans="760:785" x14ac:dyDescent="0.25">
      <c r="ACF14210" s="60"/>
      <c r="ACG14210" s="60"/>
      <c r="ACH14210" s="60"/>
      <c r="ACI14210" s="60"/>
      <c r="ACJ14210" s="60"/>
      <c r="ACK14210" s="60"/>
      <c r="ACL14210" s="60"/>
      <c r="ACM14210" s="60"/>
      <c r="ACN14210" s="60"/>
      <c r="ACO14210" s="60"/>
      <c r="ACP14210" s="60"/>
      <c r="ACQ14210" s="60"/>
      <c r="ACR14210" s="60"/>
      <c r="ACS14210" s="60"/>
      <c r="ACT14210" s="60"/>
      <c r="ACU14210" s="60"/>
      <c r="ACV14210" s="60"/>
      <c r="ACW14210" s="60"/>
      <c r="ACX14210" s="60"/>
      <c r="ACY14210" s="60">
        <v>0.81630738736131903</v>
      </c>
      <c r="ACZ14210" s="60"/>
      <c r="ADA14210" s="60"/>
      <c r="ADB14210" s="60"/>
      <c r="ADC14210" s="60"/>
      <c r="ADD14210" s="60"/>
      <c r="ADE14210" s="60"/>
    </row>
    <row r="14211" spans="760:785" x14ac:dyDescent="0.25">
      <c r="ACF14211" s="60"/>
      <c r="ACG14211" s="60"/>
      <c r="ACH14211" s="60"/>
      <c r="ACI14211" s="60"/>
      <c r="ACJ14211" s="60"/>
      <c r="ACK14211" s="60"/>
      <c r="ACL14211" s="60"/>
      <c r="ACM14211" s="60"/>
      <c r="ACN14211" s="60"/>
      <c r="ACO14211" s="60"/>
      <c r="ACP14211" s="60"/>
      <c r="ACQ14211" s="60"/>
      <c r="ACR14211" s="60"/>
      <c r="ACS14211" s="60"/>
      <c r="ACT14211" s="60"/>
      <c r="ACU14211" s="60"/>
      <c r="ACV14211" s="60"/>
      <c r="ACW14211" s="60"/>
      <c r="ACX14211" s="60"/>
      <c r="ACY14211" s="60">
        <v>0.81630045573810905</v>
      </c>
      <c r="ACZ14211" s="60"/>
      <c r="ADA14211" s="60"/>
      <c r="ADB14211" s="60"/>
      <c r="ADC14211" s="60"/>
      <c r="ADD14211" s="60"/>
      <c r="ADE14211" s="60"/>
    </row>
    <row r="14212" spans="760:785" x14ac:dyDescent="0.25">
      <c r="ACF14212" s="60"/>
      <c r="ACG14212" s="60"/>
      <c r="ACH14212" s="60"/>
      <c r="ACI14212" s="60"/>
      <c r="ACJ14212" s="60"/>
      <c r="ACK14212" s="60"/>
      <c r="ACL14212" s="60"/>
      <c r="ACM14212" s="60"/>
      <c r="ACN14212" s="60"/>
      <c r="ACO14212" s="60"/>
      <c r="ACP14212" s="60"/>
      <c r="ACQ14212" s="60"/>
      <c r="ACR14212" s="60"/>
      <c r="ACS14212" s="60"/>
      <c r="ACT14212" s="60"/>
      <c r="ACU14212" s="60"/>
      <c r="ACV14212" s="60"/>
      <c r="ACW14212" s="60"/>
      <c r="ACX14212" s="60"/>
      <c r="ACY14212" s="60">
        <v>0.81628312057341301</v>
      </c>
      <c r="ACZ14212" s="60"/>
      <c r="ADA14212" s="60"/>
      <c r="ADB14212" s="60"/>
      <c r="ADC14212" s="60"/>
      <c r="ADD14212" s="60"/>
      <c r="ADE14212" s="60"/>
    </row>
    <row r="14213" spans="760:785" x14ac:dyDescent="0.25">
      <c r="ACF14213" s="60"/>
      <c r="ACG14213" s="60"/>
      <c r="ACH14213" s="60"/>
      <c r="ACI14213" s="60"/>
      <c r="ACJ14213" s="60"/>
      <c r="ACK14213" s="60"/>
      <c r="ACL14213" s="60"/>
      <c r="ACM14213" s="60"/>
      <c r="ACN14213" s="60"/>
      <c r="ACO14213" s="60"/>
      <c r="ACP14213" s="60"/>
      <c r="ACQ14213" s="60"/>
      <c r="ACR14213" s="60"/>
      <c r="ACS14213" s="60"/>
      <c r="ACT14213" s="60"/>
      <c r="ACU14213" s="60"/>
      <c r="ACV14213" s="60"/>
      <c r="ACW14213" s="60"/>
      <c r="ACX14213" s="60"/>
      <c r="ACY14213" s="60">
        <v>0.81623696554789504</v>
      </c>
      <c r="ACZ14213" s="60"/>
      <c r="ADA14213" s="60"/>
      <c r="ADB14213" s="60"/>
      <c r="ADC14213" s="60"/>
      <c r="ADD14213" s="60"/>
      <c r="ADE14213" s="60"/>
    </row>
    <row r="14214" spans="760:785" x14ac:dyDescent="0.25">
      <c r="ACF14214" s="60"/>
      <c r="ACG14214" s="60"/>
      <c r="ACH14214" s="60"/>
      <c r="ACI14214" s="60"/>
      <c r="ACJ14214" s="60"/>
      <c r="ACK14214" s="60"/>
      <c r="ACL14214" s="60"/>
      <c r="ACM14214" s="60"/>
      <c r="ACN14214" s="60"/>
      <c r="ACO14214" s="60"/>
      <c r="ACP14214" s="60"/>
      <c r="ACQ14214" s="60"/>
      <c r="ACR14214" s="60"/>
      <c r="ACS14214" s="60"/>
      <c r="ACT14214" s="60"/>
      <c r="ACU14214" s="60"/>
      <c r="ACV14214" s="60"/>
      <c r="ACW14214" s="60"/>
      <c r="ACX14214" s="60"/>
      <c r="ACY14214" s="60">
        <v>0.81617733249680202</v>
      </c>
      <c r="ACZ14214" s="60"/>
      <c r="ADA14214" s="60"/>
      <c r="ADB14214" s="60"/>
      <c r="ADC14214" s="60"/>
      <c r="ADD14214" s="60"/>
      <c r="ADE14214" s="60"/>
    </row>
    <row r="14215" spans="760:785" x14ac:dyDescent="0.25">
      <c r="ACF14215" s="60"/>
      <c r="ACG14215" s="60"/>
      <c r="ACH14215" s="60"/>
      <c r="ACI14215" s="60"/>
      <c r="ACJ14215" s="60"/>
      <c r="ACK14215" s="60"/>
      <c r="ACL14215" s="60"/>
      <c r="ACM14215" s="60"/>
      <c r="ACN14215" s="60"/>
      <c r="ACO14215" s="60"/>
      <c r="ACP14215" s="60"/>
      <c r="ACQ14215" s="60"/>
      <c r="ACR14215" s="60"/>
      <c r="ACS14215" s="60"/>
      <c r="ACT14215" s="60"/>
      <c r="ACU14215" s="60"/>
      <c r="ACV14215" s="60"/>
      <c r="ACW14215" s="60"/>
      <c r="ACX14215" s="60"/>
      <c r="ACY14215" s="60">
        <v>0.81612572254700799</v>
      </c>
      <c r="ACZ14215" s="60"/>
      <c r="ADA14215" s="60"/>
      <c r="ADB14215" s="60"/>
      <c r="ADC14215" s="60"/>
      <c r="ADD14215" s="60"/>
      <c r="ADE14215" s="60"/>
    </row>
    <row r="14216" spans="760:785" x14ac:dyDescent="0.25">
      <c r="ACF14216" s="60"/>
      <c r="ACG14216" s="60"/>
      <c r="ACH14216" s="60"/>
      <c r="ACI14216" s="60"/>
      <c r="ACJ14216" s="60"/>
      <c r="ACK14216" s="60"/>
      <c r="ACL14216" s="60"/>
      <c r="ACM14216" s="60"/>
      <c r="ACN14216" s="60"/>
      <c r="ACO14216" s="60"/>
      <c r="ACP14216" s="60"/>
      <c r="ACQ14216" s="60"/>
      <c r="ACR14216" s="60"/>
      <c r="ACS14216" s="60"/>
      <c r="ACT14216" s="60"/>
      <c r="ACU14216" s="60"/>
      <c r="ACV14216" s="60"/>
      <c r="ACW14216" s="60"/>
      <c r="ACX14216" s="60"/>
      <c r="ACY14216" s="60">
        <v>0.81595621788059403</v>
      </c>
      <c r="ACZ14216" s="60"/>
      <c r="ADA14216" s="60"/>
      <c r="ADB14216" s="60"/>
      <c r="ADC14216" s="60"/>
      <c r="ADD14216" s="60"/>
      <c r="ADE14216" s="60"/>
    </row>
    <row r="14217" spans="760:785" x14ac:dyDescent="0.25">
      <c r="ACF14217" s="60"/>
      <c r="ACG14217" s="60"/>
      <c r="ACH14217" s="60"/>
      <c r="ACI14217" s="60"/>
      <c r="ACJ14217" s="60"/>
      <c r="ACK14217" s="60"/>
      <c r="ACL14217" s="60"/>
      <c r="ACM14217" s="60"/>
      <c r="ACN14217" s="60"/>
      <c r="ACO14217" s="60"/>
      <c r="ACP14217" s="60"/>
      <c r="ACQ14217" s="60"/>
      <c r="ACR14217" s="60"/>
      <c r="ACS14217" s="60"/>
      <c r="ACT14217" s="60"/>
      <c r="ACU14217" s="60"/>
      <c r="ACV14217" s="60"/>
      <c r="ACW14217" s="60"/>
      <c r="ACX14217" s="60"/>
      <c r="ACY14217" s="60">
        <v>0.81582840749839602</v>
      </c>
      <c r="ACZ14217" s="60"/>
      <c r="ADA14217" s="60"/>
      <c r="ADB14217" s="60"/>
      <c r="ADC14217" s="60"/>
      <c r="ADD14217" s="60"/>
      <c r="ADE14217" s="60"/>
    </row>
    <row r="14218" spans="760:785" x14ac:dyDescent="0.25">
      <c r="ACF14218" s="60"/>
      <c r="ACG14218" s="60"/>
      <c r="ACH14218" s="60"/>
      <c r="ACI14218" s="60"/>
      <c r="ACJ14218" s="60"/>
      <c r="ACK14218" s="60"/>
      <c r="ACL14218" s="60"/>
      <c r="ACM14218" s="60"/>
      <c r="ACN14218" s="60"/>
      <c r="ACO14218" s="60"/>
      <c r="ACP14218" s="60"/>
      <c r="ACQ14218" s="60"/>
      <c r="ACR14218" s="60"/>
      <c r="ACS14218" s="60"/>
      <c r="ACT14218" s="60"/>
      <c r="ACU14218" s="60"/>
      <c r="ACV14218" s="60"/>
      <c r="ACW14218" s="60"/>
      <c r="ACX14218" s="60"/>
      <c r="ACY14218" s="60">
        <v>0.81574427137762295</v>
      </c>
      <c r="ACZ14218" s="60"/>
      <c r="ADA14218" s="60"/>
      <c r="ADB14218" s="60"/>
      <c r="ADC14218" s="60"/>
      <c r="ADD14218" s="60"/>
      <c r="ADE14218" s="60"/>
    </row>
    <row r="14219" spans="760:785" x14ac:dyDescent="0.25">
      <c r="ACF14219" s="60"/>
      <c r="ACG14219" s="60"/>
      <c r="ACH14219" s="60"/>
      <c r="ACI14219" s="60"/>
      <c r="ACJ14219" s="60"/>
      <c r="ACK14219" s="60"/>
      <c r="ACL14219" s="60"/>
      <c r="ACM14219" s="60"/>
      <c r="ACN14219" s="60"/>
      <c r="ACO14219" s="60"/>
      <c r="ACP14219" s="60"/>
      <c r="ACQ14219" s="60"/>
      <c r="ACR14219" s="60"/>
      <c r="ACS14219" s="60"/>
      <c r="ACT14219" s="60"/>
      <c r="ACU14219" s="60"/>
      <c r="ACV14219" s="60"/>
      <c r="ACW14219" s="60"/>
      <c r="ACX14219" s="60"/>
      <c r="ACY14219" s="60">
        <v>0.81562927153032805</v>
      </c>
      <c r="ACZ14219" s="60"/>
      <c r="ADA14219" s="60"/>
      <c r="ADB14219" s="60"/>
      <c r="ADC14219" s="60"/>
      <c r="ADD14219" s="60"/>
      <c r="ADE14219" s="60"/>
    </row>
    <row r="14220" spans="760:785" x14ac:dyDescent="0.25">
      <c r="ACF14220" s="60"/>
      <c r="ACG14220" s="60"/>
      <c r="ACH14220" s="60"/>
      <c r="ACI14220" s="60"/>
      <c r="ACJ14220" s="60"/>
      <c r="ACK14220" s="60"/>
      <c r="ACL14220" s="60"/>
      <c r="ACM14220" s="60"/>
      <c r="ACN14220" s="60"/>
      <c r="ACO14220" s="60"/>
      <c r="ACP14220" s="60"/>
      <c r="ACQ14220" s="60"/>
      <c r="ACR14220" s="60"/>
      <c r="ACS14220" s="60"/>
      <c r="ACT14220" s="60"/>
      <c r="ACU14220" s="60"/>
      <c r="ACV14220" s="60"/>
      <c r="ACW14220" s="60"/>
      <c r="ACX14220" s="60"/>
      <c r="ACY14220" s="60">
        <v>0.81558331627749103</v>
      </c>
      <c r="ACZ14220" s="60"/>
      <c r="ADA14220" s="60"/>
      <c r="ADB14220" s="60"/>
      <c r="ADC14220" s="60"/>
      <c r="ADD14220" s="60"/>
      <c r="ADE14220" s="60"/>
    </row>
    <row r="14221" spans="760:785" x14ac:dyDescent="0.25">
      <c r="ACF14221" s="60"/>
      <c r="ACG14221" s="60"/>
      <c r="ACH14221" s="60"/>
      <c r="ACI14221" s="60"/>
      <c r="ACJ14221" s="60"/>
      <c r="ACK14221" s="60"/>
      <c r="ACL14221" s="60"/>
      <c r="ACM14221" s="60"/>
      <c r="ACN14221" s="60"/>
      <c r="ACO14221" s="60"/>
      <c r="ACP14221" s="60"/>
      <c r="ACQ14221" s="60"/>
      <c r="ACR14221" s="60"/>
      <c r="ACS14221" s="60"/>
      <c r="ACT14221" s="60"/>
      <c r="ACU14221" s="60"/>
      <c r="ACV14221" s="60"/>
      <c r="ACW14221" s="60"/>
      <c r="ACX14221" s="60"/>
      <c r="ACY14221" s="60">
        <v>0.81543409957597901</v>
      </c>
      <c r="ACZ14221" s="60"/>
      <c r="ADA14221" s="60"/>
      <c r="ADB14221" s="60"/>
      <c r="ADC14221" s="60"/>
      <c r="ADD14221" s="60"/>
      <c r="ADE14221" s="60"/>
    </row>
    <row r="14222" spans="760:785" x14ac:dyDescent="0.25">
      <c r="ACF14222" s="60"/>
      <c r="ACG14222" s="60"/>
      <c r="ACH14222" s="60"/>
      <c r="ACI14222" s="60"/>
      <c r="ACJ14222" s="60"/>
      <c r="ACK14222" s="60"/>
      <c r="ACL14222" s="60"/>
      <c r="ACM14222" s="60"/>
      <c r="ACN14222" s="60"/>
      <c r="ACO14222" s="60"/>
      <c r="ACP14222" s="60"/>
      <c r="ACQ14222" s="60"/>
      <c r="ACR14222" s="60"/>
      <c r="ACS14222" s="60"/>
      <c r="ACT14222" s="60"/>
      <c r="ACU14222" s="60"/>
      <c r="ACV14222" s="60"/>
      <c r="ACW14222" s="60"/>
      <c r="ACX14222" s="60"/>
      <c r="ACY14222" s="60">
        <v>0.81542238470808404</v>
      </c>
      <c r="ACZ14222" s="60"/>
      <c r="ADA14222" s="60"/>
      <c r="ADB14222" s="60"/>
      <c r="ADC14222" s="60"/>
      <c r="ADD14222" s="60"/>
      <c r="ADE14222" s="60"/>
    </row>
    <row r="14223" spans="760:785" x14ac:dyDescent="0.25">
      <c r="ACF14223" s="60"/>
      <c r="ACG14223" s="60"/>
      <c r="ACH14223" s="60"/>
      <c r="ACI14223" s="60"/>
      <c r="ACJ14223" s="60"/>
      <c r="ACK14223" s="60"/>
      <c r="ACL14223" s="60"/>
      <c r="ACM14223" s="60"/>
      <c r="ACN14223" s="60"/>
      <c r="ACO14223" s="60"/>
      <c r="ACP14223" s="60"/>
      <c r="ACQ14223" s="60"/>
      <c r="ACR14223" s="60"/>
      <c r="ACS14223" s="60"/>
      <c r="ACT14223" s="60"/>
      <c r="ACU14223" s="60"/>
      <c r="ACV14223" s="60"/>
      <c r="ACW14223" s="60"/>
      <c r="ACX14223" s="60"/>
      <c r="ACY14223" s="60">
        <v>0.81512860879541504</v>
      </c>
      <c r="ACZ14223" s="60"/>
      <c r="ADA14223" s="60"/>
      <c r="ADB14223" s="60"/>
      <c r="ADC14223" s="60"/>
      <c r="ADD14223" s="60"/>
      <c r="ADE14223" s="60"/>
    </row>
    <row r="14224" spans="760:785" x14ac:dyDescent="0.25">
      <c r="ACF14224" s="60"/>
      <c r="ACG14224" s="60"/>
      <c r="ACH14224" s="60"/>
      <c r="ACI14224" s="60"/>
      <c r="ACJ14224" s="60"/>
      <c r="ACK14224" s="60"/>
      <c r="ACL14224" s="60"/>
      <c r="ACM14224" s="60"/>
      <c r="ACN14224" s="60"/>
      <c r="ACO14224" s="60"/>
      <c r="ACP14224" s="60"/>
      <c r="ACQ14224" s="60"/>
      <c r="ACR14224" s="60"/>
      <c r="ACS14224" s="60"/>
      <c r="ACT14224" s="60"/>
      <c r="ACU14224" s="60"/>
      <c r="ACV14224" s="60"/>
      <c r="ACW14224" s="60"/>
      <c r="ACX14224" s="60"/>
      <c r="ACY14224" s="60">
        <v>0.81511909431651497</v>
      </c>
      <c r="ACZ14224" s="60"/>
      <c r="ADA14224" s="60"/>
      <c r="ADB14224" s="60"/>
      <c r="ADC14224" s="60"/>
      <c r="ADD14224" s="60"/>
      <c r="ADE14224" s="60"/>
    </row>
    <row r="14225" spans="760:785" x14ac:dyDescent="0.25">
      <c r="ACF14225" s="60"/>
      <c r="ACG14225" s="60"/>
      <c r="ACH14225" s="60"/>
      <c r="ACI14225" s="60"/>
      <c r="ACJ14225" s="60"/>
      <c r="ACK14225" s="60"/>
      <c r="ACL14225" s="60"/>
      <c r="ACM14225" s="60"/>
      <c r="ACN14225" s="60"/>
      <c r="ACO14225" s="60"/>
      <c r="ACP14225" s="60"/>
      <c r="ACQ14225" s="60"/>
      <c r="ACR14225" s="60"/>
      <c r="ACS14225" s="60"/>
      <c r="ACT14225" s="60"/>
      <c r="ACU14225" s="60"/>
      <c r="ACV14225" s="60"/>
      <c r="ACW14225" s="60"/>
      <c r="ACX14225" s="60"/>
      <c r="ACY14225" s="60">
        <v>0.81509793800370001</v>
      </c>
      <c r="ACZ14225" s="60"/>
      <c r="ADA14225" s="60"/>
      <c r="ADB14225" s="60"/>
      <c r="ADC14225" s="60"/>
      <c r="ADD14225" s="60"/>
      <c r="ADE14225" s="60"/>
    </row>
    <row r="14226" spans="760:785" x14ac:dyDescent="0.25">
      <c r="ACF14226" s="60"/>
      <c r="ACG14226" s="60"/>
      <c r="ACH14226" s="60"/>
      <c r="ACI14226" s="60"/>
      <c r="ACJ14226" s="60"/>
      <c r="ACK14226" s="60"/>
      <c r="ACL14226" s="60"/>
      <c r="ACM14226" s="60"/>
      <c r="ACN14226" s="60"/>
      <c r="ACO14226" s="60"/>
      <c r="ACP14226" s="60"/>
      <c r="ACQ14226" s="60"/>
      <c r="ACR14226" s="60"/>
      <c r="ACS14226" s="60"/>
      <c r="ACT14226" s="60"/>
      <c r="ACU14226" s="60"/>
      <c r="ACV14226" s="60"/>
      <c r="ACW14226" s="60"/>
      <c r="ACX14226" s="60"/>
      <c r="ACY14226" s="60">
        <v>0.81508539016783699</v>
      </c>
      <c r="ACZ14226" s="60"/>
      <c r="ADA14226" s="60"/>
      <c r="ADB14226" s="60"/>
      <c r="ADC14226" s="60"/>
      <c r="ADD14226" s="60"/>
      <c r="ADE14226" s="60"/>
    </row>
    <row r="14227" spans="760:785" x14ac:dyDescent="0.25">
      <c r="ACF14227" s="60"/>
      <c r="ACG14227" s="60"/>
      <c r="ACH14227" s="60"/>
      <c r="ACI14227" s="60"/>
      <c r="ACJ14227" s="60"/>
      <c r="ACK14227" s="60"/>
      <c r="ACL14227" s="60"/>
      <c r="ACM14227" s="60"/>
      <c r="ACN14227" s="60"/>
      <c r="ACO14227" s="60"/>
      <c r="ACP14227" s="60"/>
      <c r="ACQ14227" s="60"/>
      <c r="ACR14227" s="60"/>
      <c r="ACS14227" s="60"/>
      <c r="ACT14227" s="60"/>
      <c r="ACU14227" s="60"/>
      <c r="ACV14227" s="60"/>
      <c r="ACW14227" s="60"/>
      <c r="ACX14227" s="60"/>
      <c r="ACY14227" s="60">
        <v>0.81507823267899304</v>
      </c>
      <c r="ACZ14227" s="60"/>
      <c r="ADA14227" s="60"/>
      <c r="ADB14227" s="60"/>
      <c r="ADC14227" s="60"/>
      <c r="ADD14227" s="60"/>
      <c r="ADE14227" s="60"/>
    </row>
    <row r="14228" spans="760:785" x14ac:dyDescent="0.25">
      <c r="ACF14228" s="60"/>
      <c r="ACG14228" s="60"/>
      <c r="ACH14228" s="60"/>
      <c r="ACI14228" s="60"/>
      <c r="ACJ14228" s="60"/>
      <c r="ACK14228" s="60"/>
      <c r="ACL14228" s="60"/>
      <c r="ACM14228" s="60"/>
      <c r="ACN14228" s="60"/>
      <c r="ACO14228" s="60"/>
      <c r="ACP14228" s="60"/>
      <c r="ACQ14228" s="60"/>
      <c r="ACR14228" s="60"/>
      <c r="ACS14228" s="60"/>
      <c r="ACT14228" s="60"/>
      <c r="ACU14228" s="60"/>
      <c r="ACV14228" s="60"/>
      <c r="ACW14228" s="60"/>
      <c r="ACX14228" s="60"/>
      <c r="ACY14228" s="60">
        <v>0.81503695486153205</v>
      </c>
      <c r="ACZ14228" s="60"/>
      <c r="ADA14228" s="60"/>
      <c r="ADB14228" s="60"/>
      <c r="ADC14228" s="60"/>
      <c r="ADD14228" s="60"/>
      <c r="ADE14228" s="60"/>
    </row>
    <row r="14229" spans="760:785" x14ac:dyDescent="0.25">
      <c r="ACF14229" s="60"/>
      <c r="ACG14229" s="60"/>
      <c r="ACH14229" s="60"/>
      <c r="ACI14229" s="60"/>
      <c r="ACJ14229" s="60"/>
      <c r="ACK14229" s="60"/>
      <c r="ACL14229" s="60"/>
      <c r="ACM14229" s="60"/>
      <c r="ACN14229" s="60"/>
      <c r="ACO14229" s="60"/>
      <c r="ACP14229" s="60"/>
      <c r="ACQ14229" s="60"/>
      <c r="ACR14229" s="60"/>
      <c r="ACS14229" s="60"/>
      <c r="ACT14229" s="60"/>
      <c r="ACU14229" s="60"/>
      <c r="ACV14229" s="60"/>
      <c r="ACW14229" s="60"/>
      <c r="ACX14229" s="60"/>
      <c r="ACY14229" s="60">
        <v>0.81493185087026199</v>
      </c>
      <c r="ACZ14229" s="60"/>
      <c r="ADA14229" s="60"/>
      <c r="ADB14229" s="60"/>
      <c r="ADC14229" s="60"/>
      <c r="ADD14229" s="60"/>
      <c r="ADE14229" s="60"/>
    </row>
    <row r="14230" spans="760:785" x14ac:dyDescent="0.25">
      <c r="ACF14230" s="60"/>
      <c r="ACG14230" s="60"/>
      <c r="ACH14230" s="60"/>
      <c r="ACI14230" s="60"/>
      <c r="ACJ14230" s="60"/>
      <c r="ACK14230" s="60"/>
      <c r="ACL14230" s="60"/>
      <c r="ACM14230" s="60"/>
      <c r="ACN14230" s="60"/>
      <c r="ACO14230" s="60"/>
      <c r="ACP14230" s="60"/>
      <c r="ACQ14230" s="60"/>
      <c r="ACR14230" s="60"/>
      <c r="ACS14230" s="60"/>
      <c r="ACT14230" s="60"/>
      <c r="ACU14230" s="60"/>
      <c r="ACV14230" s="60"/>
      <c r="ACW14230" s="60"/>
      <c r="ACX14230" s="60"/>
      <c r="ACY14230" s="60">
        <v>0.81490385249039099</v>
      </c>
      <c r="ACZ14230" s="60"/>
      <c r="ADA14230" s="60"/>
      <c r="ADB14230" s="60"/>
      <c r="ADC14230" s="60"/>
      <c r="ADD14230" s="60"/>
      <c r="ADE14230" s="60"/>
    </row>
    <row r="14231" spans="760:785" x14ac:dyDescent="0.25">
      <c r="ACF14231" s="60"/>
      <c r="ACG14231" s="60"/>
      <c r="ACH14231" s="60"/>
      <c r="ACI14231" s="60"/>
      <c r="ACJ14231" s="60"/>
      <c r="ACK14231" s="60"/>
      <c r="ACL14231" s="60"/>
      <c r="ACM14231" s="60"/>
      <c r="ACN14231" s="60"/>
      <c r="ACO14231" s="60"/>
      <c r="ACP14231" s="60"/>
      <c r="ACQ14231" s="60"/>
      <c r="ACR14231" s="60"/>
      <c r="ACS14231" s="60"/>
      <c r="ACT14231" s="60"/>
      <c r="ACU14231" s="60"/>
      <c r="ACV14231" s="60"/>
      <c r="ACW14231" s="60"/>
      <c r="ACX14231" s="60"/>
      <c r="ACY14231" s="60">
        <v>0.81478106709998299</v>
      </c>
      <c r="ACZ14231" s="60"/>
      <c r="ADA14231" s="60"/>
      <c r="ADB14231" s="60"/>
      <c r="ADC14231" s="60"/>
      <c r="ADD14231" s="60"/>
      <c r="ADE14231" s="60"/>
    </row>
    <row r="14232" spans="760:785" x14ac:dyDescent="0.25">
      <c r="ACF14232" s="60"/>
      <c r="ACG14232" s="60"/>
      <c r="ACH14232" s="60"/>
      <c r="ACI14232" s="60"/>
      <c r="ACJ14232" s="60"/>
      <c r="ACK14232" s="60"/>
      <c r="ACL14232" s="60"/>
      <c r="ACM14232" s="60"/>
      <c r="ACN14232" s="60"/>
      <c r="ACO14232" s="60"/>
      <c r="ACP14232" s="60"/>
      <c r="ACQ14232" s="60"/>
      <c r="ACR14232" s="60"/>
      <c r="ACS14232" s="60"/>
      <c r="ACT14232" s="60"/>
      <c r="ACU14232" s="60"/>
      <c r="ACV14232" s="60"/>
      <c r="ACW14232" s="60"/>
      <c r="ACX14232" s="60"/>
      <c r="ACY14232" s="60">
        <v>0.814718374084204</v>
      </c>
      <c r="ACZ14232" s="60"/>
      <c r="ADA14232" s="60"/>
      <c r="ADB14232" s="60"/>
      <c r="ADC14232" s="60"/>
      <c r="ADD14232" s="60"/>
      <c r="ADE14232" s="60"/>
    </row>
    <row r="14233" spans="760:785" x14ac:dyDescent="0.25">
      <c r="ACF14233" s="60"/>
      <c r="ACG14233" s="60"/>
      <c r="ACH14233" s="60"/>
      <c r="ACI14233" s="60"/>
      <c r="ACJ14233" s="60"/>
      <c r="ACK14233" s="60"/>
      <c r="ACL14233" s="60"/>
      <c r="ACM14233" s="60"/>
      <c r="ACN14233" s="60"/>
      <c r="ACO14233" s="60"/>
      <c r="ACP14233" s="60"/>
      <c r="ACQ14233" s="60"/>
      <c r="ACR14233" s="60"/>
      <c r="ACS14233" s="60"/>
      <c r="ACT14233" s="60"/>
      <c r="ACU14233" s="60"/>
      <c r="ACV14233" s="60"/>
      <c r="ACW14233" s="60"/>
      <c r="ACX14233" s="60"/>
      <c r="ACY14233" s="60">
        <v>0.81470400646366403</v>
      </c>
      <c r="ACZ14233" s="60"/>
      <c r="ADA14233" s="60"/>
      <c r="ADB14233" s="60"/>
      <c r="ADC14233" s="60"/>
      <c r="ADD14233" s="60"/>
      <c r="ADE14233" s="60"/>
    </row>
    <row r="14234" spans="760:785" x14ac:dyDescent="0.25">
      <c r="ACF14234" s="60"/>
      <c r="ACG14234" s="60"/>
      <c r="ACH14234" s="60"/>
      <c r="ACI14234" s="60"/>
      <c r="ACJ14234" s="60"/>
      <c r="ACK14234" s="60"/>
      <c r="ACL14234" s="60"/>
      <c r="ACM14234" s="60"/>
      <c r="ACN14234" s="60"/>
      <c r="ACO14234" s="60"/>
      <c r="ACP14234" s="60"/>
      <c r="ACQ14234" s="60"/>
      <c r="ACR14234" s="60"/>
      <c r="ACS14234" s="60"/>
      <c r="ACT14234" s="60"/>
      <c r="ACU14234" s="60"/>
      <c r="ACV14234" s="60"/>
      <c r="ACW14234" s="60"/>
      <c r="ACX14234" s="60"/>
      <c r="ACY14234" s="60">
        <v>0.81455120999303698</v>
      </c>
      <c r="ACZ14234" s="60"/>
      <c r="ADA14234" s="60"/>
      <c r="ADB14234" s="60"/>
      <c r="ADC14234" s="60"/>
      <c r="ADD14234" s="60"/>
      <c r="ADE14234" s="60"/>
    </row>
    <row r="14235" spans="760:785" x14ac:dyDescent="0.25">
      <c r="ACF14235" s="60"/>
      <c r="ACG14235" s="60"/>
      <c r="ACH14235" s="60"/>
      <c r="ACI14235" s="60"/>
      <c r="ACJ14235" s="60"/>
      <c r="ACK14235" s="60"/>
      <c r="ACL14235" s="60"/>
      <c r="ACM14235" s="60"/>
      <c r="ACN14235" s="60"/>
      <c r="ACO14235" s="60"/>
      <c r="ACP14235" s="60"/>
      <c r="ACQ14235" s="60"/>
      <c r="ACR14235" s="60"/>
      <c r="ACS14235" s="60"/>
      <c r="ACT14235" s="60"/>
      <c r="ACU14235" s="60"/>
      <c r="ACV14235" s="60"/>
      <c r="ACW14235" s="60"/>
      <c r="ACX14235" s="60"/>
      <c r="ACY14235" s="60">
        <v>0.81415566655667604</v>
      </c>
      <c r="ACZ14235" s="60"/>
      <c r="ADA14235" s="60"/>
      <c r="ADB14235" s="60"/>
      <c r="ADC14235" s="60"/>
      <c r="ADD14235" s="60"/>
      <c r="ADE14235" s="60"/>
    </row>
    <row r="14236" spans="760:785" x14ac:dyDescent="0.25">
      <c r="ACF14236" s="60"/>
      <c r="ACG14236" s="60"/>
      <c r="ACH14236" s="60"/>
      <c r="ACI14236" s="60"/>
      <c r="ACJ14236" s="60"/>
      <c r="ACK14236" s="60"/>
      <c r="ACL14236" s="60"/>
      <c r="ACM14236" s="60"/>
      <c r="ACN14236" s="60"/>
      <c r="ACO14236" s="60"/>
      <c r="ACP14236" s="60"/>
      <c r="ACQ14236" s="60"/>
      <c r="ACR14236" s="60"/>
      <c r="ACS14236" s="60"/>
      <c r="ACT14236" s="60"/>
      <c r="ACU14236" s="60"/>
      <c r="ACV14236" s="60"/>
      <c r="ACW14236" s="60"/>
      <c r="ACX14236" s="60"/>
      <c r="ACY14236" s="60">
        <v>0.81412607071994003</v>
      </c>
      <c r="ACZ14236" s="60"/>
      <c r="ADA14236" s="60"/>
      <c r="ADB14236" s="60"/>
      <c r="ADC14236" s="60"/>
      <c r="ADD14236" s="60"/>
      <c r="ADE14236" s="60"/>
    </row>
    <row r="14237" spans="760:785" x14ac:dyDescent="0.25">
      <c r="ACF14237" s="60"/>
      <c r="ACG14237" s="60"/>
      <c r="ACH14237" s="60"/>
      <c r="ACI14237" s="60"/>
      <c r="ACJ14237" s="60"/>
      <c r="ACK14237" s="60"/>
      <c r="ACL14237" s="60"/>
      <c r="ACM14237" s="60"/>
      <c r="ACN14237" s="60"/>
      <c r="ACO14237" s="60"/>
      <c r="ACP14237" s="60"/>
      <c r="ACQ14237" s="60"/>
      <c r="ACR14237" s="60"/>
      <c r="ACS14237" s="60"/>
      <c r="ACT14237" s="60"/>
      <c r="ACU14237" s="60"/>
      <c r="ACV14237" s="60"/>
      <c r="ACW14237" s="60"/>
      <c r="ACX14237" s="60"/>
      <c r="ACY14237" s="60">
        <v>0.81408010730474101</v>
      </c>
      <c r="ACZ14237" s="60"/>
      <c r="ADA14237" s="60"/>
      <c r="ADB14237" s="60"/>
      <c r="ADC14237" s="60"/>
      <c r="ADD14237" s="60"/>
      <c r="ADE14237" s="60"/>
    </row>
    <row r="14238" spans="760:785" x14ac:dyDescent="0.25">
      <c r="ACF14238" s="60"/>
      <c r="ACG14238" s="60"/>
      <c r="ACH14238" s="60"/>
      <c r="ACI14238" s="60"/>
      <c r="ACJ14238" s="60"/>
      <c r="ACK14238" s="60"/>
      <c r="ACL14238" s="60"/>
      <c r="ACM14238" s="60"/>
      <c r="ACN14238" s="60"/>
      <c r="ACO14238" s="60"/>
      <c r="ACP14238" s="60"/>
      <c r="ACQ14238" s="60"/>
      <c r="ACR14238" s="60"/>
      <c r="ACS14238" s="60"/>
      <c r="ACT14238" s="60"/>
      <c r="ACU14238" s="60"/>
      <c r="ACV14238" s="60"/>
      <c r="ACW14238" s="60"/>
      <c r="ACX14238" s="60"/>
      <c r="ACY14238" s="60">
        <v>0.81407201950933095</v>
      </c>
      <c r="ACZ14238" s="60"/>
      <c r="ADA14238" s="60"/>
      <c r="ADB14238" s="60"/>
      <c r="ADC14238" s="60"/>
      <c r="ADD14238" s="60"/>
      <c r="ADE14238" s="60"/>
    </row>
    <row r="14239" spans="760:785" x14ac:dyDescent="0.25">
      <c r="ACF14239" s="60"/>
      <c r="ACG14239" s="60"/>
      <c r="ACH14239" s="60"/>
      <c r="ACI14239" s="60"/>
      <c r="ACJ14239" s="60"/>
      <c r="ACK14239" s="60"/>
      <c r="ACL14239" s="60"/>
      <c r="ACM14239" s="60"/>
      <c r="ACN14239" s="60"/>
      <c r="ACO14239" s="60"/>
      <c r="ACP14239" s="60"/>
      <c r="ACQ14239" s="60"/>
      <c r="ACR14239" s="60"/>
      <c r="ACS14239" s="60"/>
      <c r="ACT14239" s="60"/>
      <c r="ACU14239" s="60"/>
      <c r="ACV14239" s="60"/>
      <c r="ACW14239" s="60"/>
      <c r="ACX14239" s="60"/>
      <c r="ACY14239" s="60">
        <v>0.81405862120890704</v>
      </c>
      <c r="ACZ14239" s="60"/>
      <c r="ADA14239" s="60"/>
      <c r="ADB14239" s="60"/>
      <c r="ADC14239" s="60"/>
      <c r="ADD14239" s="60"/>
      <c r="ADE14239" s="60"/>
    </row>
    <row r="14240" spans="760:785" x14ac:dyDescent="0.25">
      <c r="ACF14240" s="60"/>
      <c r="ACG14240" s="60"/>
      <c r="ACH14240" s="60"/>
      <c r="ACI14240" s="60"/>
      <c r="ACJ14240" s="60"/>
      <c r="ACK14240" s="60"/>
      <c r="ACL14240" s="60"/>
      <c r="ACM14240" s="60"/>
      <c r="ACN14240" s="60"/>
      <c r="ACO14240" s="60"/>
      <c r="ACP14240" s="60"/>
      <c r="ACQ14240" s="60"/>
      <c r="ACR14240" s="60"/>
      <c r="ACS14240" s="60"/>
      <c r="ACT14240" s="60"/>
      <c r="ACU14240" s="60"/>
      <c r="ACV14240" s="60"/>
      <c r="ACW14240" s="60"/>
      <c r="ACX14240" s="60"/>
      <c r="ACY14240" s="60">
        <v>0.81395716024596199</v>
      </c>
      <c r="ACZ14240" s="60"/>
      <c r="ADA14240" s="60"/>
      <c r="ADB14240" s="60"/>
      <c r="ADC14240" s="60"/>
      <c r="ADD14240" s="60"/>
      <c r="ADE14240" s="60"/>
    </row>
    <row r="14241" spans="760:785" x14ac:dyDescent="0.25">
      <c r="ACF14241" s="60"/>
      <c r="ACG14241" s="60"/>
      <c r="ACH14241" s="60"/>
      <c r="ACI14241" s="60"/>
      <c r="ACJ14241" s="60"/>
      <c r="ACK14241" s="60"/>
      <c r="ACL14241" s="60"/>
      <c r="ACM14241" s="60"/>
      <c r="ACN14241" s="60"/>
      <c r="ACO14241" s="60"/>
      <c r="ACP14241" s="60"/>
      <c r="ACQ14241" s="60"/>
      <c r="ACR14241" s="60"/>
      <c r="ACS14241" s="60"/>
      <c r="ACT14241" s="60"/>
      <c r="ACU14241" s="60"/>
      <c r="ACV14241" s="60"/>
      <c r="ACW14241" s="60"/>
      <c r="ACX14241" s="60"/>
      <c r="ACY14241" s="60">
        <v>0.81393075030925599</v>
      </c>
      <c r="ACZ14241" s="60"/>
      <c r="ADA14241" s="60"/>
      <c r="ADB14241" s="60"/>
      <c r="ADC14241" s="60"/>
      <c r="ADD14241" s="60"/>
      <c r="ADE14241" s="60"/>
    </row>
    <row r="14242" spans="760:785" x14ac:dyDescent="0.25">
      <c r="ACF14242" s="60"/>
      <c r="ACG14242" s="60"/>
      <c r="ACH14242" s="60"/>
      <c r="ACI14242" s="60"/>
      <c r="ACJ14242" s="60"/>
      <c r="ACK14242" s="60"/>
      <c r="ACL14242" s="60"/>
      <c r="ACM14242" s="60"/>
      <c r="ACN14242" s="60"/>
      <c r="ACO14242" s="60"/>
      <c r="ACP14242" s="60"/>
      <c r="ACQ14242" s="60"/>
      <c r="ACR14242" s="60"/>
      <c r="ACS14242" s="60"/>
      <c r="ACT14242" s="60"/>
      <c r="ACU14242" s="60"/>
      <c r="ACV14242" s="60"/>
      <c r="ACW14242" s="60"/>
      <c r="ACX14242" s="60"/>
      <c r="ACY14242" s="60">
        <v>0.81385571136794999</v>
      </c>
      <c r="ACZ14242" s="60"/>
      <c r="ADA14242" s="60"/>
      <c r="ADB14242" s="60"/>
      <c r="ADC14242" s="60"/>
      <c r="ADD14242" s="60"/>
      <c r="ADE14242" s="60"/>
    </row>
    <row r="14243" spans="760:785" x14ac:dyDescent="0.25">
      <c r="ACF14243" s="60"/>
      <c r="ACG14243" s="60"/>
      <c r="ACH14243" s="60"/>
      <c r="ACI14243" s="60"/>
      <c r="ACJ14243" s="60"/>
      <c r="ACK14243" s="60"/>
      <c r="ACL14243" s="60"/>
      <c r="ACM14243" s="60"/>
      <c r="ACN14243" s="60"/>
      <c r="ACO14243" s="60"/>
      <c r="ACP14243" s="60"/>
      <c r="ACQ14243" s="60"/>
      <c r="ACR14243" s="60"/>
      <c r="ACS14243" s="60"/>
      <c r="ACT14243" s="60"/>
      <c r="ACU14243" s="60"/>
      <c r="ACV14243" s="60"/>
      <c r="ACW14243" s="60"/>
      <c r="ACX14243" s="60"/>
      <c r="ACY14243" s="60">
        <v>0.81381942112500305</v>
      </c>
      <c r="ACZ14243" s="60"/>
      <c r="ADA14243" s="60"/>
      <c r="ADB14243" s="60"/>
      <c r="ADC14243" s="60"/>
      <c r="ADD14243" s="60"/>
      <c r="ADE14243" s="60"/>
    </row>
    <row r="14244" spans="760:785" x14ac:dyDescent="0.25">
      <c r="ACF14244" s="60"/>
      <c r="ACG14244" s="60"/>
      <c r="ACH14244" s="60"/>
      <c r="ACI14244" s="60"/>
      <c r="ACJ14244" s="60"/>
      <c r="ACK14244" s="60"/>
      <c r="ACL14244" s="60"/>
      <c r="ACM14244" s="60"/>
      <c r="ACN14244" s="60"/>
      <c r="ACO14244" s="60"/>
      <c r="ACP14244" s="60"/>
      <c r="ACQ14244" s="60"/>
      <c r="ACR14244" s="60"/>
      <c r="ACS14244" s="60"/>
      <c r="ACT14244" s="60"/>
      <c r="ACU14244" s="60"/>
      <c r="ACV14244" s="60"/>
      <c r="ACW14244" s="60"/>
      <c r="ACX14244" s="60"/>
      <c r="ACY14244" s="60">
        <v>0.81351202473901396</v>
      </c>
      <c r="ACZ14244" s="60"/>
      <c r="ADA14244" s="60"/>
      <c r="ADB14244" s="60"/>
      <c r="ADC14244" s="60"/>
      <c r="ADD14244" s="60"/>
      <c r="ADE14244" s="60"/>
    </row>
    <row r="14245" spans="760:785" x14ac:dyDescent="0.25">
      <c r="ACF14245" s="60"/>
      <c r="ACG14245" s="60"/>
      <c r="ACH14245" s="60"/>
      <c r="ACI14245" s="60"/>
      <c r="ACJ14245" s="60"/>
      <c r="ACK14245" s="60"/>
      <c r="ACL14245" s="60"/>
      <c r="ACM14245" s="60"/>
      <c r="ACN14245" s="60"/>
      <c r="ACO14245" s="60"/>
      <c r="ACP14245" s="60"/>
      <c r="ACQ14245" s="60"/>
      <c r="ACR14245" s="60"/>
      <c r="ACS14245" s="60"/>
      <c r="ACT14245" s="60"/>
      <c r="ACU14245" s="60"/>
      <c r="ACV14245" s="60"/>
      <c r="ACW14245" s="60"/>
      <c r="ACX14245" s="60"/>
      <c r="ACY14245" s="60">
        <v>0.81323277725304199</v>
      </c>
      <c r="ACZ14245" s="60"/>
      <c r="ADA14245" s="60"/>
      <c r="ADB14245" s="60"/>
      <c r="ADC14245" s="60"/>
      <c r="ADD14245" s="60"/>
      <c r="ADE14245" s="60"/>
    </row>
    <row r="14246" spans="760:785" x14ac:dyDescent="0.25">
      <c r="ACF14246" s="60"/>
      <c r="ACG14246" s="60"/>
      <c r="ACH14246" s="60"/>
      <c r="ACI14246" s="60"/>
      <c r="ACJ14246" s="60"/>
      <c r="ACK14246" s="60"/>
      <c r="ACL14246" s="60"/>
      <c r="ACM14246" s="60"/>
      <c r="ACN14246" s="60"/>
      <c r="ACO14246" s="60"/>
      <c r="ACP14246" s="60"/>
      <c r="ACQ14246" s="60"/>
      <c r="ACR14246" s="60"/>
      <c r="ACS14246" s="60"/>
      <c r="ACT14246" s="60"/>
      <c r="ACU14246" s="60"/>
      <c r="ACV14246" s="60"/>
      <c r="ACW14246" s="60"/>
      <c r="ACX14246" s="60"/>
      <c r="ACY14246" s="60">
        <v>0.81322650982453704</v>
      </c>
      <c r="ACZ14246" s="60"/>
      <c r="ADA14246" s="60"/>
      <c r="ADB14246" s="60"/>
      <c r="ADC14246" s="60"/>
      <c r="ADD14246" s="60"/>
      <c r="ADE14246" s="60"/>
    </row>
    <row r="14247" spans="760:785" x14ac:dyDescent="0.25">
      <c r="ACF14247" s="60"/>
      <c r="ACG14247" s="60"/>
      <c r="ACH14247" s="60"/>
      <c r="ACI14247" s="60"/>
      <c r="ACJ14247" s="60"/>
      <c r="ACK14247" s="60"/>
      <c r="ACL14247" s="60"/>
      <c r="ACM14247" s="60"/>
      <c r="ACN14247" s="60"/>
      <c r="ACO14247" s="60"/>
      <c r="ACP14247" s="60"/>
      <c r="ACQ14247" s="60"/>
      <c r="ACR14247" s="60"/>
      <c r="ACS14247" s="60"/>
      <c r="ACT14247" s="60"/>
      <c r="ACU14247" s="60"/>
      <c r="ACV14247" s="60"/>
      <c r="ACW14247" s="60"/>
      <c r="ACX14247" s="60"/>
      <c r="ACY14247" s="60">
        <v>0.813200721329843</v>
      </c>
      <c r="ACZ14247" s="60"/>
      <c r="ADA14247" s="60"/>
      <c r="ADB14247" s="60"/>
      <c r="ADC14247" s="60"/>
      <c r="ADD14247" s="60"/>
      <c r="ADE14247" s="60"/>
    </row>
    <row r="14248" spans="760:785" x14ac:dyDescent="0.25">
      <c r="ACF14248" s="60"/>
      <c r="ACG14248" s="60"/>
      <c r="ACH14248" s="60"/>
      <c r="ACI14248" s="60"/>
      <c r="ACJ14248" s="60"/>
      <c r="ACK14248" s="60"/>
      <c r="ACL14248" s="60"/>
      <c r="ACM14248" s="60"/>
      <c r="ACN14248" s="60"/>
      <c r="ACO14248" s="60"/>
      <c r="ACP14248" s="60"/>
      <c r="ACQ14248" s="60"/>
      <c r="ACR14248" s="60"/>
      <c r="ACS14248" s="60"/>
      <c r="ACT14248" s="60"/>
      <c r="ACU14248" s="60"/>
      <c r="ACV14248" s="60"/>
      <c r="ACW14248" s="60"/>
      <c r="ACX14248" s="60"/>
      <c r="ACY14248" s="60">
        <v>0.81310604502463302</v>
      </c>
      <c r="ACZ14248" s="60"/>
      <c r="ADA14248" s="60"/>
      <c r="ADB14248" s="60"/>
      <c r="ADC14248" s="60"/>
      <c r="ADD14248" s="60"/>
      <c r="ADE14248" s="60"/>
    </row>
    <row r="14249" spans="760:785" x14ac:dyDescent="0.25">
      <c r="ACF14249" s="60"/>
      <c r="ACG14249" s="60"/>
      <c r="ACH14249" s="60"/>
      <c r="ACI14249" s="60"/>
      <c r="ACJ14249" s="60"/>
      <c r="ACK14249" s="60"/>
      <c r="ACL14249" s="60"/>
      <c r="ACM14249" s="60"/>
      <c r="ACN14249" s="60"/>
      <c r="ACO14249" s="60"/>
      <c r="ACP14249" s="60"/>
      <c r="ACQ14249" s="60"/>
      <c r="ACR14249" s="60"/>
      <c r="ACS14249" s="60"/>
      <c r="ACT14249" s="60"/>
      <c r="ACU14249" s="60"/>
      <c r="ACV14249" s="60"/>
      <c r="ACW14249" s="60"/>
      <c r="ACX14249" s="60"/>
      <c r="ACY14249" s="60">
        <v>0.81302497412609598</v>
      </c>
      <c r="ACZ14249" s="60"/>
      <c r="ADA14249" s="60"/>
      <c r="ADB14249" s="60"/>
      <c r="ADC14249" s="60"/>
      <c r="ADD14249" s="60"/>
      <c r="ADE14249" s="60"/>
    </row>
    <row r="14250" spans="760:785" x14ac:dyDescent="0.25">
      <c r="ACF14250" s="60"/>
      <c r="ACG14250" s="60"/>
      <c r="ACH14250" s="60"/>
      <c r="ACI14250" s="60"/>
      <c r="ACJ14250" s="60"/>
      <c r="ACK14250" s="60"/>
      <c r="ACL14250" s="60"/>
      <c r="ACM14250" s="60"/>
      <c r="ACN14250" s="60"/>
      <c r="ACO14250" s="60"/>
      <c r="ACP14250" s="60"/>
      <c r="ACQ14250" s="60"/>
      <c r="ACR14250" s="60"/>
      <c r="ACS14250" s="60"/>
      <c r="ACT14250" s="60"/>
      <c r="ACU14250" s="60"/>
      <c r="ACV14250" s="60"/>
      <c r="ACW14250" s="60"/>
      <c r="ACX14250" s="60"/>
      <c r="ACY14250" s="60">
        <v>0.81273400089497305</v>
      </c>
      <c r="ACZ14250" s="60"/>
      <c r="ADA14250" s="60"/>
      <c r="ADB14250" s="60"/>
      <c r="ADC14250" s="60"/>
      <c r="ADD14250" s="60"/>
      <c r="ADE14250" s="60"/>
    </row>
    <row r="14251" spans="760:785" x14ac:dyDescent="0.25">
      <c r="ACF14251" s="60"/>
      <c r="ACG14251" s="60"/>
      <c r="ACH14251" s="60"/>
      <c r="ACI14251" s="60"/>
      <c r="ACJ14251" s="60"/>
      <c r="ACK14251" s="60"/>
      <c r="ACL14251" s="60"/>
      <c r="ACM14251" s="60"/>
      <c r="ACN14251" s="60"/>
      <c r="ACO14251" s="60"/>
      <c r="ACP14251" s="60"/>
      <c r="ACQ14251" s="60"/>
      <c r="ACR14251" s="60"/>
      <c r="ACS14251" s="60"/>
      <c r="ACT14251" s="60"/>
      <c r="ACU14251" s="60"/>
      <c r="ACV14251" s="60"/>
      <c r="ACW14251" s="60"/>
      <c r="ACX14251" s="60"/>
      <c r="ACY14251" s="60">
        <v>0.81219982897281495</v>
      </c>
      <c r="ACZ14251" s="60"/>
      <c r="ADA14251" s="60"/>
      <c r="ADB14251" s="60"/>
      <c r="ADC14251" s="60"/>
      <c r="ADD14251" s="60"/>
      <c r="ADE14251" s="60"/>
    </row>
    <row r="14252" spans="760:785" x14ac:dyDescent="0.25">
      <c r="ACF14252" s="60"/>
      <c r="ACG14252" s="60"/>
      <c r="ACH14252" s="60"/>
      <c r="ACI14252" s="60"/>
      <c r="ACJ14252" s="60"/>
      <c r="ACK14252" s="60"/>
      <c r="ACL14252" s="60"/>
      <c r="ACM14252" s="60"/>
      <c r="ACN14252" s="60"/>
      <c r="ACO14252" s="60"/>
      <c r="ACP14252" s="60"/>
      <c r="ACQ14252" s="60"/>
      <c r="ACR14252" s="60"/>
      <c r="ACS14252" s="60"/>
      <c r="ACT14252" s="60"/>
      <c r="ACU14252" s="60"/>
      <c r="ACV14252" s="60"/>
      <c r="ACW14252" s="60"/>
      <c r="ACX14252" s="60"/>
      <c r="ACY14252" s="60">
        <v>0.81219092868563503</v>
      </c>
      <c r="ACZ14252" s="60"/>
      <c r="ADA14252" s="60"/>
      <c r="ADB14252" s="60"/>
      <c r="ADC14252" s="60"/>
      <c r="ADD14252" s="60"/>
      <c r="ADE14252" s="60"/>
    </row>
    <row r="14253" spans="760:785" x14ac:dyDescent="0.25">
      <c r="ACF14253" s="60"/>
      <c r="ACG14253" s="60"/>
      <c r="ACH14253" s="60"/>
      <c r="ACI14253" s="60"/>
      <c r="ACJ14253" s="60"/>
      <c r="ACK14253" s="60"/>
      <c r="ACL14253" s="60"/>
      <c r="ACM14253" s="60"/>
      <c r="ACN14253" s="60"/>
      <c r="ACO14253" s="60"/>
      <c r="ACP14253" s="60"/>
      <c r="ACQ14253" s="60"/>
      <c r="ACR14253" s="60"/>
      <c r="ACS14253" s="60"/>
      <c r="ACT14253" s="60"/>
      <c r="ACU14253" s="60"/>
      <c r="ACV14253" s="60"/>
      <c r="ACW14253" s="60"/>
      <c r="ACX14253" s="60"/>
      <c r="ACY14253" s="60">
        <v>0.81177351453344804</v>
      </c>
      <c r="ACZ14253" s="60"/>
      <c r="ADA14253" s="60"/>
      <c r="ADB14253" s="60"/>
      <c r="ADC14253" s="60"/>
      <c r="ADD14253" s="60"/>
      <c r="ADE14253" s="60"/>
    </row>
    <row r="14254" spans="760:785" x14ac:dyDescent="0.25">
      <c r="ACF14254" s="60"/>
      <c r="ACG14254" s="60"/>
      <c r="ACH14254" s="60"/>
      <c r="ACI14254" s="60"/>
      <c r="ACJ14254" s="60"/>
      <c r="ACK14254" s="60"/>
      <c r="ACL14254" s="60"/>
      <c r="ACM14254" s="60"/>
      <c r="ACN14254" s="60"/>
      <c r="ACO14254" s="60"/>
      <c r="ACP14254" s="60"/>
      <c r="ACQ14254" s="60"/>
      <c r="ACR14254" s="60"/>
      <c r="ACS14254" s="60"/>
      <c r="ACT14254" s="60"/>
      <c r="ACU14254" s="60"/>
      <c r="ACV14254" s="60"/>
      <c r="ACW14254" s="60"/>
      <c r="ACX14254" s="60"/>
      <c r="ACY14254" s="60">
        <v>0.81175301450525705</v>
      </c>
      <c r="ACZ14254" s="60"/>
      <c r="ADA14254" s="60"/>
      <c r="ADB14254" s="60"/>
      <c r="ADC14254" s="60"/>
      <c r="ADD14254" s="60"/>
      <c r="ADE14254" s="60"/>
    </row>
    <row r="14255" spans="760:785" x14ac:dyDescent="0.25">
      <c r="ACF14255" s="60"/>
      <c r="ACG14255" s="60"/>
      <c r="ACH14255" s="60"/>
      <c r="ACI14255" s="60"/>
      <c r="ACJ14255" s="60"/>
      <c r="ACK14255" s="60"/>
      <c r="ACL14255" s="60"/>
      <c r="ACM14255" s="60"/>
      <c r="ACN14255" s="60"/>
      <c r="ACO14255" s="60"/>
      <c r="ACP14255" s="60"/>
      <c r="ACQ14255" s="60"/>
      <c r="ACR14255" s="60"/>
      <c r="ACS14255" s="60"/>
      <c r="ACT14255" s="60"/>
      <c r="ACU14255" s="60"/>
      <c r="ACV14255" s="60"/>
      <c r="ACW14255" s="60"/>
      <c r="ACX14255" s="60"/>
      <c r="ACY14255" s="60">
        <v>0.81144615551386401</v>
      </c>
      <c r="ACZ14255" s="60"/>
      <c r="ADA14255" s="60"/>
      <c r="ADB14255" s="60"/>
      <c r="ADC14255" s="60"/>
      <c r="ADD14255" s="60"/>
      <c r="ADE14255" s="60"/>
    </row>
    <row r="14256" spans="760:785" x14ac:dyDescent="0.25">
      <c r="ACF14256" s="60"/>
      <c r="ACG14256" s="60"/>
      <c r="ACH14256" s="60"/>
      <c r="ACI14256" s="60"/>
      <c r="ACJ14256" s="60"/>
      <c r="ACK14256" s="60"/>
      <c r="ACL14256" s="60"/>
      <c r="ACM14256" s="60"/>
      <c r="ACN14256" s="60"/>
      <c r="ACO14256" s="60"/>
      <c r="ACP14256" s="60"/>
      <c r="ACQ14256" s="60"/>
      <c r="ACR14256" s="60"/>
      <c r="ACS14256" s="60"/>
      <c r="ACT14256" s="60"/>
      <c r="ACU14256" s="60"/>
      <c r="ACV14256" s="60"/>
      <c r="ACW14256" s="60"/>
      <c r="ACX14256" s="60"/>
      <c r="ACY14256" s="60">
        <v>0.81135633932106899</v>
      </c>
      <c r="ACZ14256" s="60"/>
      <c r="ADA14256" s="60"/>
      <c r="ADB14256" s="60"/>
      <c r="ADC14256" s="60"/>
      <c r="ADD14256" s="60"/>
      <c r="ADE14256" s="60"/>
    </row>
    <row r="14257" spans="760:785" x14ac:dyDescent="0.25">
      <c r="ACF14257" s="60"/>
      <c r="ACG14257" s="60"/>
      <c r="ACH14257" s="60"/>
      <c r="ACI14257" s="60"/>
      <c r="ACJ14257" s="60"/>
      <c r="ACK14257" s="60"/>
      <c r="ACL14257" s="60"/>
      <c r="ACM14257" s="60"/>
      <c r="ACN14257" s="60"/>
      <c r="ACO14257" s="60"/>
      <c r="ACP14257" s="60"/>
      <c r="ACQ14257" s="60"/>
      <c r="ACR14257" s="60"/>
      <c r="ACS14257" s="60"/>
      <c r="ACT14257" s="60"/>
      <c r="ACU14257" s="60"/>
      <c r="ACV14257" s="60"/>
      <c r="ACW14257" s="60"/>
      <c r="ACX14257" s="60"/>
      <c r="ACY14257" s="60">
        <v>0.81131782622085002</v>
      </c>
      <c r="ACZ14257" s="60"/>
      <c r="ADA14257" s="60"/>
      <c r="ADB14257" s="60"/>
      <c r="ADC14257" s="60"/>
      <c r="ADD14257" s="60"/>
      <c r="ADE14257" s="60"/>
    </row>
    <row r="14258" spans="760:785" x14ac:dyDescent="0.25">
      <c r="ACF14258" s="60"/>
      <c r="ACG14258" s="60"/>
      <c r="ACH14258" s="60"/>
      <c r="ACI14258" s="60"/>
      <c r="ACJ14258" s="60"/>
      <c r="ACK14258" s="60"/>
      <c r="ACL14258" s="60"/>
      <c r="ACM14258" s="60"/>
      <c r="ACN14258" s="60"/>
      <c r="ACO14258" s="60"/>
      <c r="ACP14258" s="60"/>
      <c r="ACQ14258" s="60"/>
      <c r="ACR14258" s="60"/>
      <c r="ACS14258" s="60"/>
      <c r="ACT14258" s="60"/>
      <c r="ACU14258" s="60"/>
      <c r="ACV14258" s="60"/>
      <c r="ACW14258" s="60"/>
      <c r="ACX14258" s="60"/>
      <c r="ACY14258" s="60">
        <v>0.811192187857666</v>
      </c>
      <c r="ACZ14258" s="60"/>
      <c r="ADA14258" s="60"/>
      <c r="ADB14258" s="60"/>
      <c r="ADC14258" s="60"/>
      <c r="ADD14258" s="60"/>
      <c r="ADE14258" s="60"/>
    </row>
    <row r="14259" spans="760:785" x14ac:dyDescent="0.25">
      <c r="ACF14259" s="60"/>
      <c r="ACG14259" s="60"/>
      <c r="ACH14259" s="60"/>
      <c r="ACI14259" s="60"/>
      <c r="ACJ14259" s="60"/>
      <c r="ACK14259" s="60"/>
      <c r="ACL14259" s="60"/>
      <c r="ACM14259" s="60"/>
      <c r="ACN14259" s="60"/>
      <c r="ACO14259" s="60"/>
      <c r="ACP14259" s="60"/>
      <c r="ACQ14259" s="60"/>
      <c r="ACR14259" s="60"/>
      <c r="ACS14259" s="60"/>
      <c r="ACT14259" s="60"/>
      <c r="ACU14259" s="60"/>
      <c r="ACV14259" s="60"/>
      <c r="ACW14259" s="60"/>
      <c r="ACX14259" s="60"/>
      <c r="ACY14259" s="60">
        <v>0.81108449950322803</v>
      </c>
      <c r="ACZ14259" s="60"/>
      <c r="ADA14259" s="60"/>
      <c r="ADB14259" s="60"/>
      <c r="ADC14259" s="60"/>
      <c r="ADD14259" s="60"/>
      <c r="ADE14259" s="60"/>
    </row>
    <row r="14260" spans="760:785" x14ac:dyDescent="0.25">
      <c r="ACF14260" s="60"/>
      <c r="ACG14260" s="60"/>
      <c r="ACH14260" s="60"/>
      <c r="ACI14260" s="60"/>
      <c r="ACJ14260" s="60"/>
      <c r="ACK14260" s="60"/>
      <c r="ACL14260" s="60"/>
      <c r="ACM14260" s="60"/>
      <c r="ACN14260" s="60"/>
      <c r="ACO14260" s="60"/>
      <c r="ACP14260" s="60"/>
      <c r="ACQ14260" s="60"/>
      <c r="ACR14260" s="60"/>
      <c r="ACS14260" s="60"/>
      <c r="ACT14260" s="60"/>
      <c r="ACU14260" s="60"/>
      <c r="ACV14260" s="60"/>
      <c r="ACW14260" s="60"/>
      <c r="ACX14260" s="60"/>
      <c r="ACY14260" s="60">
        <v>0.81096497153985803</v>
      </c>
      <c r="ACZ14260" s="60"/>
      <c r="ADA14260" s="60"/>
      <c r="ADB14260" s="60"/>
      <c r="ADC14260" s="60"/>
      <c r="ADD14260" s="60"/>
      <c r="ADE14260" s="60"/>
    </row>
    <row r="14261" spans="760:785" x14ac:dyDescent="0.25">
      <c r="ACF14261" s="60"/>
      <c r="ACG14261" s="60"/>
      <c r="ACH14261" s="60"/>
      <c r="ACI14261" s="60"/>
      <c r="ACJ14261" s="60"/>
      <c r="ACK14261" s="60"/>
      <c r="ACL14261" s="60"/>
      <c r="ACM14261" s="60"/>
      <c r="ACN14261" s="60"/>
      <c r="ACO14261" s="60"/>
      <c r="ACP14261" s="60"/>
      <c r="ACQ14261" s="60"/>
      <c r="ACR14261" s="60"/>
      <c r="ACS14261" s="60"/>
      <c r="ACT14261" s="60"/>
      <c r="ACU14261" s="60"/>
      <c r="ACV14261" s="60"/>
      <c r="ACW14261" s="60"/>
      <c r="ACX14261" s="60"/>
      <c r="ACY14261" s="60">
        <v>0.81091631043441903</v>
      </c>
      <c r="ACZ14261" s="60"/>
      <c r="ADA14261" s="60"/>
      <c r="ADB14261" s="60"/>
      <c r="ADC14261" s="60"/>
      <c r="ADD14261" s="60"/>
      <c r="ADE14261" s="60"/>
    </row>
    <row r="14262" spans="760:785" x14ac:dyDescent="0.25">
      <c r="ACF14262" s="60"/>
      <c r="ACG14262" s="60"/>
      <c r="ACH14262" s="60"/>
      <c r="ACI14262" s="60"/>
      <c r="ACJ14262" s="60"/>
      <c r="ACK14262" s="60"/>
      <c r="ACL14262" s="60"/>
      <c r="ACM14262" s="60"/>
      <c r="ACN14262" s="60"/>
      <c r="ACO14262" s="60"/>
      <c r="ACP14262" s="60"/>
      <c r="ACQ14262" s="60"/>
      <c r="ACR14262" s="60"/>
      <c r="ACS14262" s="60"/>
      <c r="ACT14262" s="60"/>
      <c r="ACU14262" s="60"/>
      <c r="ACV14262" s="60"/>
      <c r="ACW14262" s="60"/>
      <c r="ACX14262" s="60"/>
      <c r="ACY14262" s="60">
        <v>0.81070244936570302</v>
      </c>
      <c r="ACZ14262" s="60"/>
      <c r="ADA14262" s="60"/>
      <c r="ADB14262" s="60"/>
      <c r="ADC14262" s="60"/>
      <c r="ADD14262" s="60"/>
      <c r="ADE14262" s="60"/>
    </row>
    <row r="14263" spans="760:785" x14ac:dyDescent="0.25">
      <c r="ACF14263" s="60"/>
      <c r="ACG14263" s="60"/>
      <c r="ACH14263" s="60"/>
      <c r="ACI14263" s="60"/>
      <c r="ACJ14263" s="60"/>
      <c r="ACK14263" s="60"/>
      <c r="ACL14263" s="60"/>
      <c r="ACM14263" s="60"/>
      <c r="ACN14263" s="60"/>
      <c r="ACO14263" s="60"/>
      <c r="ACP14263" s="60"/>
      <c r="ACQ14263" s="60"/>
      <c r="ACR14263" s="60"/>
      <c r="ACS14263" s="60"/>
      <c r="ACT14263" s="60"/>
      <c r="ACU14263" s="60"/>
      <c r="ACV14263" s="60"/>
      <c r="ACW14263" s="60"/>
      <c r="ACX14263" s="60"/>
      <c r="ACY14263" s="60">
        <v>0.81064044407083202</v>
      </c>
      <c r="ACZ14263" s="60"/>
      <c r="ADA14263" s="60"/>
      <c r="ADB14263" s="60"/>
      <c r="ADC14263" s="60"/>
      <c r="ADD14263" s="60"/>
      <c r="ADE14263" s="60"/>
    </row>
    <row r="14264" spans="760:785" x14ac:dyDescent="0.25">
      <c r="ACF14264" s="60"/>
      <c r="ACG14264" s="60"/>
      <c r="ACH14264" s="60"/>
      <c r="ACI14264" s="60"/>
      <c r="ACJ14264" s="60"/>
      <c r="ACK14264" s="60"/>
      <c r="ACL14264" s="60"/>
      <c r="ACM14264" s="60"/>
      <c r="ACN14264" s="60"/>
      <c r="ACO14264" s="60"/>
      <c r="ACP14264" s="60"/>
      <c r="ACQ14264" s="60"/>
      <c r="ACR14264" s="60"/>
      <c r="ACS14264" s="60"/>
      <c r="ACT14264" s="60"/>
      <c r="ACU14264" s="60"/>
      <c r="ACV14264" s="60"/>
      <c r="ACW14264" s="60"/>
      <c r="ACX14264" s="60"/>
      <c r="ACY14264" s="60">
        <v>0.810616411209096</v>
      </c>
      <c r="ACZ14264" s="60"/>
      <c r="ADA14264" s="60"/>
      <c r="ADB14264" s="60"/>
      <c r="ADC14264" s="60"/>
      <c r="ADD14264" s="60"/>
      <c r="ADE14264" s="60"/>
    </row>
    <row r="14265" spans="760:785" x14ac:dyDescent="0.25">
      <c r="ACF14265" s="60"/>
      <c r="ACG14265" s="60"/>
      <c r="ACH14265" s="60"/>
      <c r="ACI14265" s="60"/>
      <c r="ACJ14265" s="60"/>
      <c r="ACK14265" s="60"/>
      <c r="ACL14265" s="60"/>
      <c r="ACM14265" s="60"/>
      <c r="ACN14265" s="60"/>
      <c r="ACO14265" s="60"/>
      <c r="ACP14265" s="60"/>
      <c r="ACQ14265" s="60"/>
      <c r="ACR14265" s="60"/>
      <c r="ACS14265" s="60"/>
      <c r="ACT14265" s="60"/>
      <c r="ACU14265" s="60"/>
      <c r="ACV14265" s="60"/>
      <c r="ACW14265" s="60"/>
      <c r="ACX14265" s="60"/>
      <c r="ACY14265" s="60">
        <v>0.81058877923510197</v>
      </c>
      <c r="ACZ14265" s="60"/>
      <c r="ADA14265" s="60"/>
      <c r="ADB14265" s="60"/>
      <c r="ADC14265" s="60"/>
      <c r="ADD14265" s="60"/>
      <c r="ADE14265" s="60"/>
    </row>
    <row r="14266" spans="760:785" x14ac:dyDescent="0.25">
      <c r="ACF14266" s="60"/>
      <c r="ACG14266" s="60"/>
      <c r="ACH14266" s="60"/>
      <c r="ACI14266" s="60"/>
      <c r="ACJ14266" s="60"/>
      <c r="ACK14266" s="60"/>
      <c r="ACL14266" s="60"/>
      <c r="ACM14266" s="60"/>
      <c r="ACN14266" s="60"/>
      <c r="ACO14266" s="60"/>
      <c r="ACP14266" s="60"/>
      <c r="ACQ14266" s="60"/>
      <c r="ACR14266" s="60"/>
      <c r="ACS14266" s="60"/>
      <c r="ACT14266" s="60"/>
      <c r="ACU14266" s="60"/>
      <c r="ACV14266" s="60"/>
      <c r="ACW14266" s="60"/>
      <c r="ACX14266" s="60"/>
      <c r="ACY14266" s="60">
        <v>0.81037488352857501</v>
      </c>
      <c r="ACZ14266" s="60"/>
      <c r="ADA14266" s="60"/>
      <c r="ADB14266" s="60"/>
      <c r="ADC14266" s="60"/>
      <c r="ADD14266" s="60"/>
      <c r="ADE14266" s="60"/>
    </row>
    <row r="14267" spans="760:785" x14ac:dyDescent="0.25">
      <c r="ACF14267" s="60"/>
      <c r="ACG14267" s="60"/>
      <c r="ACH14267" s="60"/>
      <c r="ACI14267" s="60"/>
      <c r="ACJ14267" s="60"/>
      <c r="ACK14267" s="60"/>
      <c r="ACL14267" s="60"/>
      <c r="ACM14267" s="60"/>
      <c r="ACN14267" s="60"/>
      <c r="ACO14267" s="60"/>
      <c r="ACP14267" s="60"/>
      <c r="ACQ14267" s="60"/>
      <c r="ACR14267" s="60"/>
      <c r="ACS14267" s="60"/>
      <c r="ACT14267" s="60"/>
      <c r="ACU14267" s="60"/>
      <c r="ACV14267" s="60"/>
      <c r="ACW14267" s="60"/>
      <c r="ACX14267" s="60"/>
      <c r="ACY14267" s="60">
        <v>0.81036378043698398</v>
      </c>
      <c r="ACZ14267" s="60"/>
      <c r="ADA14267" s="60"/>
      <c r="ADB14267" s="60"/>
      <c r="ADC14267" s="60"/>
      <c r="ADD14267" s="60"/>
      <c r="ADE14267" s="60"/>
    </row>
    <row r="14268" spans="760:785" x14ac:dyDescent="0.25">
      <c r="ACF14268" s="60"/>
      <c r="ACG14268" s="60"/>
      <c r="ACH14268" s="60"/>
      <c r="ACI14268" s="60"/>
      <c r="ACJ14268" s="60"/>
      <c r="ACK14268" s="60"/>
      <c r="ACL14268" s="60"/>
      <c r="ACM14268" s="60"/>
      <c r="ACN14268" s="60"/>
      <c r="ACO14268" s="60"/>
      <c r="ACP14268" s="60"/>
      <c r="ACQ14268" s="60"/>
      <c r="ACR14268" s="60"/>
      <c r="ACS14268" s="60"/>
      <c r="ACT14268" s="60"/>
      <c r="ACU14268" s="60"/>
      <c r="ACV14268" s="60"/>
      <c r="ACW14268" s="60"/>
      <c r="ACX14268" s="60"/>
      <c r="ACY14268" s="60">
        <v>0.81010790376271302</v>
      </c>
      <c r="ACZ14268" s="60"/>
      <c r="ADA14268" s="60"/>
      <c r="ADB14268" s="60"/>
      <c r="ADC14268" s="60"/>
      <c r="ADD14268" s="60"/>
      <c r="ADE14268" s="60"/>
    </row>
    <row r="14269" spans="760:785" x14ac:dyDescent="0.25">
      <c r="ACF14269" s="60"/>
      <c r="ACG14269" s="60"/>
      <c r="ACH14269" s="60"/>
      <c r="ACI14269" s="60"/>
      <c r="ACJ14269" s="60"/>
      <c r="ACK14269" s="60"/>
      <c r="ACL14269" s="60"/>
      <c r="ACM14269" s="60"/>
      <c r="ACN14269" s="60"/>
      <c r="ACO14269" s="60"/>
      <c r="ACP14269" s="60"/>
      <c r="ACQ14269" s="60"/>
      <c r="ACR14269" s="60"/>
      <c r="ACS14269" s="60"/>
      <c r="ACT14269" s="60"/>
      <c r="ACU14269" s="60"/>
      <c r="ACV14269" s="60"/>
      <c r="ACW14269" s="60"/>
      <c r="ACX14269" s="60"/>
      <c r="ACY14269" s="60">
        <v>0.81006523873119396</v>
      </c>
      <c r="ACZ14269" s="60"/>
      <c r="ADA14269" s="60"/>
      <c r="ADB14269" s="60"/>
      <c r="ADC14269" s="60"/>
      <c r="ADD14269" s="60"/>
      <c r="ADE14269" s="60"/>
    </row>
    <row r="14270" spans="760:785" x14ac:dyDescent="0.25">
      <c r="ACF14270" s="60"/>
      <c r="ACG14270" s="60"/>
      <c r="ACH14270" s="60"/>
      <c r="ACI14270" s="60"/>
      <c r="ACJ14270" s="60"/>
      <c r="ACK14270" s="60"/>
      <c r="ACL14270" s="60"/>
      <c r="ACM14270" s="60"/>
      <c r="ACN14270" s="60"/>
      <c r="ACO14270" s="60"/>
      <c r="ACP14270" s="60"/>
      <c r="ACQ14270" s="60"/>
      <c r="ACR14270" s="60"/>
      <c r="ACS14270" s="60"/>
      <c r="ACT14270" s="60"/>
      <c r="ACU14270" s="60"/>
      <c r="ACV14270" s="60"/>
      <c r="ACW14270" s="60"/>
      <c r="ACX14270" s="60"/>
      <c r="ACY14270" s="60">
        <v>0.80983558513468501</v>
      </c>
      <c r="ACZ14270" s="60"/>
      <c r="ADA14270" s="60"/>
      <c r="ADB14270" s="60"/>
      <c r="ADC14270" s="60"/>
      <c r="ADD14270" s="60"/>
      <c r="ADE14270" s="60"/>
    </row>
    <row r="14271" spans="760:785" x14ac:dyDescent="0.25">
      <c r="ACF14271" s="60"/>
      <c r="ACG14271" s="60"/>
      <c r="ACH14271" s="60"/>
      <c r="ACI14271" s="60"/>
      <c r="ACJ14271" s="60"/>
      <c r="ACK14271" s="60"/>
      <c r="ACL14271" s="60"/>
      <c r="ACM14271" s="60"/>
      <c r="ACN14271" s="60"/>
      <c r="ACO14271" s="60"/>
      <c r="ACP14271" s="60"/>
      <c r="ACQ14271" s="60"/>
      <c r="ACR14271" s="60"/>
      <c r="ACS14271" s="60"/>
      <c r="ACT14271" s="60"/>
      <c r="ACU14271" s="60"/>
      <c r="ACV14271" s="60"/>
      <c r="ACW14271" s="60"/>
      <c r="ACX14271" s="60"/>
      <c r="ACY14271" s="60">
        <v>0.80971540107856299</v>
      </c>
      <c r="ACZ14271" s="60"/>
      <c r="ADA14271" s="60"/>
      <c r="ADB14271" s="60"/>
      <c r="ADC14271" s="60"/>
      <c r="ADD14271" s="60"/>
      <c r="ADE14271" s="60"/>
    </row>
    <row r="14272" spans="760:785" x14ac:dyDescent="0.25">
      <c r="ACF14272" s="60"/>
      <c r="ACG14272" s="60"/>
      <c r="ACH14272" s="60"/>
      <c r="ACI14272" s="60"/>
      <c r="ACJ14272" s="60"/>
      <c r="ACK14272" s="60"/>
      <c r="ACL14272" s="60"/>
      <c r="ACM14272" s="60"/>
      <c r="ACN14272" s="60"/>
      <c r="ACO14272" s="60"/>
      <c r="ACP14272" s="60"/>
      <c r="ACQ14272" s="60"/>
      <c r="ACR14272" s="60"/>
      <c r="ACS14272" s="60"/>
      <c r="ACT14272" s="60"/>
      <c r="ACU14272" s="60"/>
      <c r="ACV14272" s="60"/>
      <c r="ACW14272" s="60"/>
      <c r="ACX14272" s="60"/>
      <c r="ACY14272" s="60">
        <v>0.80970920036761895</v>
      </c>
      <c r="ACZ14272" s="60"/>
      <c r="ADA14272" s="60"/>
      <c r="ADB14272" s="60"/>
      <c r="ADC14272" s="60"/>
      <c r="ADD14272" s="60"/>
      <c r="ADE14272" s="60"/>
    </row>
    <row r="14273" spans="760:785" x14ac:dyDescent="0.25">
      <c r="ACF14273" s="60"/>
      <c r="ACG14273" s="60"/>
      <c r="ACH14273" s="60"/>
      <c r="ACI14273" s="60"/>
      <c r="ACJ14273" s="60"/>
      <c r="ACK14273" s="60"/>
      <c r="ACL14273" s="60"/>
      <c r="ACM14273" s="60"/>
      <c r="ACN14273" s="60"/>
      <c r="ACO14273" s="60"/>
      <c r="ACP14273" s="60"/>
      <c r="ACQ14273" s="60"/>
      <c r="ACR14273" s="60"/>
      <c r="ACS14273" s="60"/>
      <c r="ACT14273" s="60"/>
      <c r="ACU14273" s="60"/>
      <c r="ACV14273" s="60"/>
      <c r="ACW14273" s="60"/>
      <c r="ACX14273" s="60"/>
      <c r="ACY14273" s="60">
        <v>0.80970296977121603</v>
      </c>
      <c r="ACZ14273" s="60"/>
      <c r="ADA14273" s="60"/>
      <c r="ADB14273" s="60"/>
      <c r="ADC14273" s="60"/>
      <c r="ADD14273" s="60"/>
      <c r="ADE14273" s="60"/>
    </row>
    <row r="14274" spans="760:785" x14ac:dyDescent="0.25">
      <c r="ACF14274" s="60"/>
      <c r="ACG14274" s="60"/>
      <c r="ACH14274" s="60"/>
      <c r="ACI14274" s="60"/>
      <c r="ACJ14274" s="60"/>
      <c r="ACK14274" s="60"/>
      <c r="ACL14274" s="60"/>
      <c r="ACM14274" s="60"/>
      <c r="ACN14274" s="60"/>
      <c r="ACO14274" s="60"/>
      <c r="ACP14274" s="60"/>
      <c r="ACQ14274" s="60"/>
      <c r="ACR14274" s="60"/>
      <c r="ACS14274" s="60"/>
      <c r="ACT14274" s="60"/>
      <c r="ACU14274" s="60"/>
      <c r="ACV14274" s="60"/>
      <c r="ACW14274" s="60"/>
      <c r="ACX14274" s="60"/>
      <c r="ACY14274" s="60">
        <v>0.80967900938580395</v>
      </c>
      <c r="ACZ14274" s="60"/>
      <c r="ADA14274" s="60"/>
      <c r="ADB14274" s="60"/>
      <c r="ADC14274" s="60"/>
      <c r="ADD14274" s="60"/>
      <c r="ADE14274" s="60"/>
    </row>
    <row r="14275" spans="760:785" x14ac:dyDescent="0.25">
      <c r="ACF14275" s="60"/>
      <c r="ACG14275" s="60"/>
      <c r="ACH14275" s="60"/>
      <c r="ACI14275" s="60"/>
      <c r="ACJ14275" s="60"/>
      <c r="ACK14275" s="60"/>
      <c r="ACL14275" s="60"/>
      <c r="ACM14275" s="60"/>
      <c r="ACN14275" s="60"/>
      <c r="ACO14275" s="60"/>
      <c r="ACP14275" s="60"/>
      <c r="ACQ14275" s="60"/>
      <c r="ACR14275" s="60"/>
      <c r="ACS14275" s="60"/>
      <c r="ACT14275" s="60"/>
      <c r="ACU14275" s="60"/>
      <c r="ACV14275" s="60"/>
      <c r="ACW14275" s="60"/>
      <c r="ACX14275" s="60"/>
      <c r="ACY14275" s="60">
        <v>0.80965508608374603</v>
      </c>
      <c r="ACZ14275" s="60"/>
      <c r="ADA14275" s="60"/>
      <c r="ADB14275" s="60"/>
      <c r="ADC14275" s="60"/>
      <c r="ADD14275" s="60"/>
      <c r="ADE14275" s="60"/>
    </row>
    <row r="14276" spans="760:785" x14ac:dyDescent="0.25">
      <c r="ACF14276" s="60"/>
      <c r="ACG14276" s="60"/>
      <c r="ACH14276" s="60"/>
      <c r="ACI14276" s="60"/>
      <c r="ACJ14276" s="60"/>
      <c r="ACK14276" s="60"/>
      <c r="ACL14276" s="60"/>
      <c r="ACM14276" s="60"/>
      <c r="ACN14276" s="60"/>
      <c r="ACO14276" s="60"/>
      <c r="ACP14276" s="60"/>
      <c r="ACQ14276" s="60"/>
      <c r="ACR14276" s="60"/>
      <c r="ACS14276" s="60"/>
      <c r="ACT14276" s="60"/>
      <c r="ACU14276" s="60"/>
      <c r="ACV14276" s="60"/>
      <c r="ACW14276" s="60"/>
      <c r="ACX14276" s="60"/>
      <c r="ACY14276" s="60">
        <v>0.80964921367227705</v>
      </c>
      <c r="ACZ14276" s="60"/>
      <c r="ADA14276" s="60"/>
      <c r="ADB14276" s="60"/>
      <c r="ADC14276" s="60"/>
      <c r="ADD14276" s="60"/>
      <c r="ADE14276" s="60"/>
    </row>
    <row r="14277" spans="760:785" x14ac:dyDescent="0.25">
      <c r="ACF14277" s="60"/>
      <c r="ACG14277" s="60"/>
      <c r="ACH14277" s="60"/>
      <c r="ACI14277" s="60"/>
      <c r="ACJ14277" s="60"/>
      <c r="ACK14277" s="60"/>
      <c r="ACL14277" s="60"/>
      <c r="ACM14277" s="60"/>
      <c r="ACN14277" s="60"/>
      <c r="ACO14277" s="60"/>
      <c r="ACP14277" s="60"/>
      <c r="ACQ14277" s="60"/>
      <c r="ACR14277" s="60"/>
      <c r="ACS14277" s="60"/>
      <c r="ACT14277" s="60"/>
      <c r="ACU14277" s="60"/>
      <c r="ACV14277" s="60"/>
      <c r="ACW14277" s="60"/>
      <c r="ACX14277" s="60"/>
      <c r="ACY14277" s="60">
        <v>0.80964022379479805</v>
      </c>
      <c r="ACZ14277" s="60"/>
      <c r="ADA14277" s="60"/>
      <c r="ADB14277" s="60"/>
      <c r="ADC14277" s="60"/>
      <c r="ADD14277" s="60"/>
      <c r="ADE14277" s="60"/>
    </row>
    <row r="14278" spans="760:785" x14ac:dyDescent="0.25">
      <c r="ACF14278" s="60"/>
      <c r="ACG14278" s="60"/>
      <c r="ACH14278" s="60"/>
      <c r="ACI14278" s="60"/>
      <c r="ACJ14278" s="60"/>
      <c r="ACK14278" s="60"/>
      <c r="ACL14278" s="60"/>
      <c r="ACM14278" s="60"/>
      <c r="ACN14278" s="60"/>
      <c r="ACO14278" s="60"/>
      <c r="ACP14278" s="60"/>
      <c r="ACQ14278" s="60"/>
      <c r="ACR14278" s="60"/>
      <c r="ACS14278" s="60"/>
      <c r="ACT14278" s="60"/>
      <c r="ACU14278" s="60"/>
      <c r="ACV14278" s="60"/>
      <c r="ACW14278" s="60"/>
      <c r="ACX14278" s="60"/>
      <c r="ACY14278" s="60">
        <v>0.80960006579688504</v>
      </c>
      <c r="ACZ14278" s="60"/>
      <c r="ADA14278" s="60"/>
      <c r="ADB14278" s="60"/>
      <c r="ADC14278" s="60"/>
      <c r="ADD14278" s="60"/>
      <c r="ADE14278" s="60"/>
    </row>
    <row r="14279" spans="760:785" x14ac:dyDescent="0.25">
      <c r="ACF14279" s="60"/>
      <c r="ACG14279" s="60"/>
      <c r="ACH14279" s="60"/>
      <c r="ACI14279" s="60"/>
      <c r="ACJ14279" s="60"/>
      <c r="ACK14279" s="60"/>
      <c r="ACL14279" s="60"/>
      <c r="ACM14279" s="60"/>
      <c r="ACN14279" s="60"/>
      <c r="ACO14279" s="60"/>
      <c r="ACP14279" s="60"/>
      <c r="ACQ14279" s="60"/>
      <c r="ACR14279" s="60"/>
      <c r="ACS14279" s="60"/>
      <c r="ACT14279" s="60"/>
      <c r="ACU14279" s="60"/>
      <c r="ACV14279" s="60"/>
      <c r="ACW14279" s="60"/>
      <c r="ACX14279" s="60"/>
      <c r="ACY14279" s="60">
        <v>0.80950197929402201</v>
      </c>
      <c r="ACZ14279" s="60"/>
      <c r="ADA14279" s="60"/>
      <c r="ADB14279" s="60"/>
      <c r="ADC14279" s="60"/>
      <c r="ADD14279" s="60"/>
      <c r="ADE14279" s="60"/>
    </row>
    <row r="14280" spans="760:785" x14ac:dyDescent="0.25">
      <c r="ACF14280" s="60"/>
      <c r="ACG14280" s="60"/>
      <c r="ACH14280" s="60"/>
      <c r="ACI14280" s="60"/>
      <c r="ACJ14280" s="60"/>
      <c r="ACK14280" s="60"/>
      <c r="ACL14280" s="60"/>
      <c r="ACM14280" s="60"/>
      <c r="ACN14280" s="60"/>
      <c r="ACO14280" s="60"/>
      <c r="ACP14280" s="60"/>
      <c r="ACQ14280" s="60"/>
      <c r="ACR14280" s="60"/>
      <c r="ACS14280" s="60"/>
      <c r="ACT14280" s="60"/>
      <c r="ACU14280" s="60"/>
      <c r="ACV14280" s="60"/>
      <c r="ACW14280" s="60"/>
      <c r="ACX14280" s="60"/>
      <c r="ACY14280" s="60">
        <v>0.80944948290051699</v>
      </c>
      <c r="ACZ14280" s="60"/>
      <c r="ADA14280" s="60"/>
      <c r="ADB14280" s="60"/>
      <c r="ADC14280" s="60"/>
      <c r="ADD14280" s="60"/>
      <c r="ADE14280" s="60"/>
    </row>
    <row r="14281" spans="760:785" x14ac:dyDescent="0.25">
      <c r="ACF14281" s="60"/>
      <c r="ACG14281" s="60"/>
      <c r="ACH14281" s="60"/>
      <c r="ACI14281" s="60"/>
      <c r="ACJ14281" s="60"/>
      <c r="ACK14281" s="60"/>
      <c r="ACL14281" s="60"/>
      <c r="ACM14281" s="60"/>
      <c r="ACN14281" s="60"/>
      <c r="ACO14281" s="60"/>
      <c r="ACP14281" s="60"/>
      <c r="ACQ14281" s="60"/>
      <c r="ACR14281" s="60"/>
      <c r="ACS14281" s="60"/>
      <c r="ACT14281" s="60"/>
      <c r="ACU14281" s="60"/>
      <c r="ACV14281" s="60"/>
      <c r="ACW14281" s="60"/>
      <c r="ACX14281" s="60"/>
      <c r="ACY14281" s="60">
        <v>0.80940783491877399</v>
      </c>
      <c r="ACZ14281" s="60"/>
      <c r="ADA14281" s="60"/>
      <c r="ADB14281" s="60"/>
      <c r="ADC14281" s="60"/>
      <c r="ADD14281" s="60"/>
      <c r="ADE14281" s="60"/>
    </row>
    <row r="14282" spans="760:785" x14ac:dyDescent="0.25">
      <c r="ACF14282" s="60"/>
      <c r="ACG14282" s="60"/>
      <c r="ACH14282" s="60"/>
      <c r="ACI14282" s="60"/>
      <c r="ACJ14282" s="60"/>
      <c r="ACK14282" s="60"/>
      <c r="ACL14282" s="60"/>
      <c r="ACM14282" s="60"/>
      <c r="ACN14282" s="60"/>
      <c r="ACO14282" s="60"/>
      <c r="ACP14282" s="60"/>
      <c r="ACQ14282" s="60"/>
      <c r="ACR14282" s="60"/>
      <c r="ACS14282" s="60"/>
      <c r="ACT14282" s="60"/>
      <c r="ACU14282" s="60"/>
      <c r="ACV14282" s="60"/>
      <c r="ACW14282" s="60"/>
      <c r="ACX14282" s="60"/>
      <c r="ACY14282" s="60">
        <v>0.80913239528221104</v>
      </c>
      <c r="ACZ14282" s="60"/>
      <c r="ADA14282" s="60"/>
      <c r="ADB14282" s="60"/>
      <c r="ADC14282" s="60"/>
      <c r="ADD14282" s="60"/>
      <c r="ADE14282" s="60"/>
    </row>
    <row r="14283" spans="760:785" x14ac:dyDescent="0.25">
      <c r="ACF14283" s="60"/>
      <c r="ACG14283" s="60"/>
      <c r="ACH14283" s="60"/>
      <c r="ACI14283" s="60"/>
      <c r="ACJ14283" s="60"/>
      <c r="ACK14283" s="60"/>
      <c r="ACL14283" s="60"/>
      <c r="ACM14283" s="60"/>
      <c r="ACN14283" s="60"/>
      <c r="ACO14283" s="60"/>
      <c r="ACP14283" s="60"/>
      <c r="ACQ14283" s="60"/>
      <c r="ACR14283" s="60"/>
      <c r="ACS14283" s="60"/>
      <c r="ACT14283" s="60"/>
      <c r="ACU14283" s="60"/>
      <c r="ACV14283" s="60"/>
      <c r="ACW14283" s="60"/>
      <c r="ACX14283" s="60"/>
      <c r="ACY14283" s="60">
        <v>0.80908745177212704</v>
      </c>
      <c r="ACZ14283" s="60"/>
      <c r="ADA14283" s="60"/>
      <c r="ADB14283" s="60"/>
      <c r="ADC14283" s="60"/>
      <c r="ADD14283" s="60"/>
      <c r="ADE14283" s="60"/>
    </row>
    <row r="14284" spans="760:785" x14ac:dyDescent="0.25">
      <c r="ACF14284" s="60"/>
      <c r="ACG14284" s="60"/>
      <c r="ACH14284" s="60"/>
      <c r="ACI14284" s="60"/>
      <c r="ACJ14284" s="60"/>
      <c r="ACK14284" s="60"/>
      <c r="ACL14284" s="60"/>
      <c r="ACM14284" s="60"/>
      <c r="ACN14284" s="60"/>
      <c r="ACO14284" s="60"/>
      <c r="ACP14284" s="60"/>
      <c r="ACQ14284" s="60"/>
      <c r="ACR14284" s="60"/>
      <c r="ACS14284" s="60"/>
      <c r="ACT14284" s="60"/>
      <c r="ACU14284" s="60"/>
      <c r="ACV14284" s="60"/>
      <c r="ACW14284" s="60"/>
      <c r="ACX14284" s="60"/>
      <c r="ACY14284" s="60">
        <v>0.80904782280114595</v>
      </c>
      <c r="ACZ14284" s="60"/>
      <c r="ADA14284" s="60"/>
      <c r="ADB14284" s="60"/>
      <c r="ADC14284" s="60"/>
      <c r="ADD14284" s="60"/>
      <c r="ADE14284" s="60"/>
    </row>
    <row r="14285" spans="760:785" x14ac:dyDescent="0.25">
      <c r="ACF14285" s="60"/>
      <c r="ACG14285" s="60"/>
      <c r="ACH14285" s="60"/>
      <c r="ACI14285" s="60"/>
      <c r="ACJ14285" s="60"/>
      <c r="ACK14285" s="60"/>
      <c r="ACL14285" s="60"/>
      <c r="ACM14285" s="60"/>
      <c r="ACN14285" s="60"/>
      <c r="ACO14285" s="60"/>
      <c r="ACP14285" s="60"/>
      <c r="ACQ14285" s="60"/>
      <c r="ACR14285" s="60"/>
      <c r="ACS14285" s="60"/>
      <c r="ACT14285" s="60"/>
      <c r="ACU14285" s="60"/>
      <c r="ACV14285" s="60"/>
      <c r="ACW14285" s="60"/>
      <c r="ACX14285" s="60"/>
      <c r="ACY14285" s="60">
        <v>0.80894328457347897</v>
      </c>
      <c r="ACZ14285" s="60"/>
      <c r="ADA14285" s="60"/>
      <c r="ADB14285" s="60"/>
      <c r="ADC14285" s="60"/>
      <c r="ADD14285" s="60"/>
      <c r="ADE14285" s="60"/>
    </row>
    <row r="14286" spans="760:785" x14ac:dyDescent="0.25">
      <c r="ACF14286" s="60"/>
      <c r="ACG14286" s="60"/>
      <c r="ACH14286" s="60"/>
      <c r="ACI14286" s="60"/>
      <c r="ACJ14286" s="60"/>
      <c r="ACK14286" s="60"/>
      <c r="ACL14286" s="60"/>
      <c r="ACM14286" s="60"/>
      <c r="ACN14286" s="60"/>
      <c r="ACO14286" s="60"/>
      <c r="ACP14286" s="60"/>
      <c r="ACQ14286" s="60"/>
      <c r="ACR14286" s="60"/>
      <c r="ACS14286" s="60"/>
      <c r="ACT14286" s="60"/>
      <c r="ACU14286" s="60"/>
      <c r="ACV14286" s="60"/>
      <c r="ACW14286" s="60"/>
      <c r="ACX14286" s="60"/>
      <c r="ACY14286" s="60">
        <v>0.80889554709266298</v>
      </c>
      <c r="ACZ14286" s="60"/>
      <c r="ADA14286" s="60"/>
      <c r="ADB14286" s="60"/>
      <c r="ADC14286" s="60"/>
      <c r="ADD14286" s="60"/>
      <c r="ADE14286" s="60"/>
    </row>
    <row r="14287" spans="760:785" x14ac:dyDescent="0.25">
      <c r="ACF14287" s="60"/>
      <c r="ACG14287" s="60"/>
      <c r="ACH14287" s="60"/>
      <c r="ACI14287" s="60"/>
      <c r="ACJ14287" s="60"/>
      <c r="ACK14287" s="60"/>
      <c r="ACL14287" s="60"/>
      <c r="ACM14287" s="60"/>
      <c r="ACN14287" s="60"/>
      <c r="ACO14287" s="60"/>
      <c r="ACP14287" s="60"/>
      <c r="ACQ14287" s="60"/>
      <c r="ACR14287" s="60"/>
      <c r="ACS14287" s="60"/>
      <c r="ACT14287" s="60"/>
      <c r="ACU14287" s="60"/>
      <c r="ACV14287" s="60"/>
      <c r="ACW14287" s="60"/>
      <c r="ACX14287" s="60"/>
      <c r="ACY14287" s="60">
        <v>0.80870220938217596</v>
      </c>
      <c r="ACZ14287" s="60"/>
      <c r="ADA14287" s="60"/>
      <c r="ADB14287" s="60"/>
      <c r="ADC14287" s="60"/>
      <c r="ADD14287" s="60"/>
      <c r="ADE14287" s="60"/>
    </row>
    <row r="14288" spans="760:785" x14ac:dyDescent="0.25">
      <c r="ACF14288" s="60"/>
      <c r="ACG14288" s="60"/>
      <c r="ACH14288" s="60"/>
      <c r="ACI14288" s="60"/>
      <c r="ACJ14288" s="60"/>
      <c r="ACK14288" s="60"/>
      <c r="ACL14288" s="60"/>
      <c r="ACM14288" s="60"/>
      <c r="ACN14288" s="60"/>
      <c r="ACO14288" s="60"/>
      <c r="ACP14288" s="60"/>
      <c r="ACQ14288" s="60"/>
      <c r="ACR14288" s="60"/>
      <c r="ACS14288" s="60"/>
      <c r="ACT14288" s="60"/>
      <c r="ACU14288" s="60"/>
      <c r="ACV14288" s="60"/>
      <c r="ACW14288" s="60"/>
      <c r="ACX14288" s="60"/>
      <c r="ACY14288" s="60">
        <v>0.808659456536445</v>
      </c>
      <c r="ACZ14288" s="60"/>
      <c r="ADA14288" s="60"/>
      <c r="ADB14288" s="60"/>
      <c r="ADC14288" s="60"/>
      <c r="ADD14288" s="60"/>
      <c r="ADE14288" s="60"/>
    </row>
    <row r="14289" spans="760:785" x14ac:dyDescent="0.25">
      <c r="ACF14289" s="60"/>
      <c r="ACG14289" s="60"/>
      <c r="ACH14289" s="60"/>
      <c r="ACI14289" s="60"/>
      <c r="ACJ14289" s="60"/>
      <c r="ACK14289" s="60"/>
      <c r="ACL14289" s="60"/>
      <c r="ACM14289" s="60"/>
      <c r="ACN14289" s="60"/>
      <c r="ACO14289" s="60"/>
      <c r="ACP14289" s="60"/>
      <c r="ACQ14289" s="60"/>
      <c r="ACR14289" s="60"/>
      <c r="ACS14289" s="60"/>
      <c r="ACT14289" s="60"/>
      <c r="ACU14289" s="60"/>
      <c r="ACV14289" s="60"/>
      <c r="ACW14289" s="60"/>
      <c r="ACX14289" s="60"/>
      <c r="ACY14289" s="60">
        <v>0.80859895053895703</v>
      </c>
      <c r="ACZ14289" s="60"/>
      <c r="ADA14289" s="60"/>
      <c r="ADB14289" s="60"/>
      <c r="ADC14289" s="60"/>
      <c r="ADD14289" s="60"/>
      <c r="ADE14289" s="60"/>
    </row>
    <row r="14290" spans="760:785" x14ac:dyDescent="0.25">
      <c r="ACF14290" s="60"/>
      <c r="ACG14290" s="60"/>
      <c r="ACH14290" s="60"/>
      <c r="ACI14290" s="60"/>
      <c r="ACJ14290" s="60"/>
      <c r="ACK14290" s="60"/>
      <c r="ACL14290" s="60"/>
      <c r="ACM14290" s="60"/>
      <c r="ACN14290" s="60"/>
      <c r="ACO14290" s="60"/>
      <c r="ACP14290" s="60"/>
      <c r="ACQ14290" s="60"/>
      <c r="ACR14290" s="60"/>
      <c r="ACS14290" s="60"/>
      <c r="ACT14290" s="60"/>
      <c r="ACU14290" s="60"/>
      <c r="ACV14290" s="60"/>
      <c r="ACW14290" s="60"/>
      <c r="ACX14290" s="60"/>
      <c r="ACY14290" s="60">
        <v>0.80855888182540403</v>
      </c>
      <c r="ACZ14290" s="60"/>
      <c r="ADA14290" s="60"/>
      <c r="ADB14290" s="60"/>
      <c r="ADC14290" s="60"/>
      <c r="ADD14290" s="60"/>
      <c r="ADE14290" s="60"/>
    </row>
    <row r="14291" spans="760:785" x14ac:dyDescent="0.25">
      <c r="ACF14291" s="60"/>
      <c r="ACG14291" s="60"/>
      <c r="ACH14291" s="60"/>
      <c r="ACI14291" s="60"/>
      <c r="ACJ14291" s="60"/>
      <c r="ACK14291" s="60"/>
      <c r="ACL14291" s="60"/>
      <c r="ACM14291" s="60"/>
      <c r="ACN14291" s="60"/>
      <c r="ACO14291" s="60"/>
      <c r="ACP14291" s="60"/>
      <c r="ACQ14291" s="60"/>
      <c r="ACR14291" s="60"/>
      <c r="ACS14291" s="60"/>
      <c r="ACT14291" s="60"/>
      <c r="ACU14291" s="60"/>
      <c r="ACV14291" s="60"/>
      <c r="ACW14291" s="60"/>
      <c r="ACX14291" s="60"/>
      <c r="ACY14291" s="60">
        <v>0.80852332304070695</v>
      </c>
      <c r="ACZ14291" s="60"/>
      <c r="ADA14291" s="60"/>
      <c r="ADB14291" s="60"/>
      <c r="ADC14291" s="60"/>
      <c r="ADD14291" s="60"/>
      <c r="ADE14291" s="60"/>
    </row>
    <row r="14292" spans="760:785" x14ac:dyDescent="0.25">
      <c r="ACF14292" s="60"/>
      <c r="ACG14292" s="60"/>
      <c r="ACH14292" s="60"/>
      <c r="ACI14292" s="60"/>
      <c r="ACJ14292" s="60"/>
      <c r="ACK14292" s="60"/>
      <c r="ACL14292" s="60"/>
      <c r="ACM14292" s="60"/>
      <c r="ACN14292" s="60"/>
      <c r="ACO14292" s="60"/>
      <c r="ACP14292" s="60"/>
      <c r="ACQ14292" s="60"/>
      <c r="ACR14292" s="60"/>
      <c r="ACS14292" s="60"/>
      <c r="ACT14292" s="60"/>
      <c r="ACU14292" s="60"/>
      <c r="ACV14292" s="60"/>
      <c r="ACW14292" s="60"/>
      <c r="ACX14292" s="60"/>
      <c r="ACY14292" s="60">
        <v>0.80851691412587001</v>
      </c>
      <c r="ACZ14292" s="60"/>
      <c r="ADA14292" s="60"/>
      <c r="ADB14292" s="60"/>
      <c r="ADC14292" s="60"/>
      <c r="ADD14292" s="60"/>
      <c r="ADE14292" s="60"/>
    </row>
    <row r="14293" spans="760:785" x14ac:dyDescent="0.25">
      <c r="ACF14293" s="60"/>
      <c r="ACG14293" s="60"/>
      <c r="ACH14293" s="60"/>
      <c r="ACI14293" s="60"/>
      <c r="ACJ14293" s="60"/>
      <c r="ACK14293" s="60"/>
      <c r="ACL14293" s="60"/>
      <c r="ACM14293" s="60"/>
      <c r="ACN14293" s="60"/>
      <c r="ACO14293" s="60"/>
      <c r="ACP14293" s="60"/>
      <c r="ACQ14293" s="60"/>
      <c r="ACR14293" s="60"/>
      <c r="ACS14293" s="60"/>
      <c r="ACT14293" s="60"/>
      <c r="ACU14293" s="60"/>
      <c r="ACV14293" s="60"/>
      <c r="ACW14293" s="60"/>
      <c r="ACX14293" s="60"/>
      <c r="ACY14293" s="60">
        <v>0.80842907687031296</v>
      </c>
      <c r="ACZ14293" s="60"/>
      <c r="ADA14293" s="60"/>
      <c r="ADB14293" s="60"/>
      <c r="ADC14293" s="60"/>
      <c r="ADD14293" s="60"/>
      <c r="ADE14293" s="60"/>
    </row>
    <row r="14294" spans="760:785" x14ac:dyDescent="0.25">
      <c r="ACF14294" s="60"/>
      <c r="ACG14294" s="60"/>
      <c r="ACH14294" s="60"/>
      <c r="ACI14294" s="60"/>
      <c r="ACJ14294" s="60"/>
      <c r="ACK14294" s="60"/>
      <c r="ACL14294" s="60"/>
      <c r="ACM14294" s="60"/>
      <c r="ACN14294" s="60"/>
      <c r="ACO14294" s="60"/>
      <c r="ACP14294" s="60"/>
      <c r="ACQ14294" s="60"/>
      <c r="ACR14294" s="60"/>
      <c r="ACS14294" s="60"/>
      <c r="ACT14294" s="60"/>
      <c r="ACU14294" s="60"/>
      <c r="ACV14294" s="60"/>
      <c r="ACW14294" s="60"/>
      <c r="ACX14294" s="60"/>
      <c r="ACY14294" s="60">
        <v>0.80832444830709704</v>
      </c>
      <c r="ACZ14294" s="60"/>
      <c r="ADA14294" s="60"/>
      <c r="ADB14294" s="60"/>
      <c r="ADC14294" s="60"/>
      <c r="ADD14294" s="60"/>
      <c r="ADE14294" s="60"/>
    </row>
    <row r="14295" spans="760:785" x14ac:dyDescent="0.25">
      <c r="ACF14295" s="60"/>
      <c r="ACG14295" s="60"/>
      <c r="ACH14295" s="60"/>
      <c r="ACI14295" s="60"/>
      <c r="ACJ14295" s="60"/>
      <c r="ACK14295" s="60"/>
      <c r="ACL14295" s="60"/>
      <c r="ACM14295" s="60"/>
      <c r="ACN14295" s="60"/>
      <c r="ACO14295" s="60"/>
      <c r="ACP14295" s="60"/>
      <c r="ACQ14295" s="60"/>
      <c r="ACR14295" s="60"/>
      <c r="ACS14295" s="60"/>
      <c r="ACT14295" s="60"/>
      <c r="ACU14295" s="60"/>
      <c r="ACV14295" s="60"/>
      <c r="ACW14295" s="60"/>
      <c r="ACX14295" s="60"/>
      <c r="ACY14295" s="60">
        <v>0.80830444104868804</v>
      </c>
      <c r="ACZ14295" s="60"/>
      <c r="ADA14295" s="60"/>
      <c r="ADB14295" s="60"/>
      <c r="ADC14295" s="60"/>
      <c r="ADD14295" s="60"/>
      <c r="ADE14295" s="60"/>
    </row>
    <row r="14296" spans="760:785" x14ac:dyDescent="0.25">
      <c r="ACF14296" s="60"/>
      <c r="ACG14296" s="60"/>
      <c r="ACH14296" s="60"/>
      <c r="ACI14296" s="60"/>
      <c r="ACJ14296" s="60"/>
      <c r="ACK14296" s="60"/>
      <c r="ACL14296" s="60"/>
      <c r="ACM14296" s="60"/>
      <c r="ACN14296" s="60"/>
      <c r="ACO14296" s="60"/>
      <c r="ACP14296" s="60"/>
      <c r="ACQ14296" s="60"/>
      <c r="ACR14296" s="60"/>
      <c r="ACS14296" s="60"/>
      <c r="ACT14296" s="60"/>
      <c r="ACU14296" s="60"/>
      <c r="ACV14296" s="60"/>
      <c r="ACW14296" s="60"/>
      <c r="ACX14296" s="60"/>
      <c r="ACY14296" s="60">
        <v>0.80826780403742104</v>
      </c>
      <c r="ACZ14296" s="60"/>
      <c r="ADA14296" s="60"/>
      <c r="ADB14296" s="60"/>
      <c r="ADC14296" s="60"/>
      <c r="ADD14296" s="60"/>
      <c r="ADE14296" s="60"/>
    </row>
    <row r="14297" spans="760:785" x14ac:dyDescent="0.25">
      <c r="ACF14297" s="60"/>
      <c r="ACG14297" s="60"/>
      <c r="ACH14297" s="60"/>
      <c r="ACI14297" s="60"/>
      <c r="ACJ14297" s="60"/>
      <c r="ACK14297" s="60"/>
      <c r="ACL14297" s="60"/>
      <c r="ACM14297" s="60"/>
      <c r="ACN14297" s="60"/>
      <c r="ACO14297" s="60"/>
      <c r="ACP14297" s="60"/>
      <c r="ACQ14297" s="60"/>
      <c r="ACR14297" s="60"/>
      <c r="ACS14297" s="60"/>
      <c r="ACT14297" s="60"/>
      <c r="ACU14297" s="60"/>
      <c r="ACV14297" s="60"/>
      <c r="ACW14297" s="60"/>
      <c r="ACX14297" s="60"/>
      <c r="ACY14297" s="60">
        <v>0.80795333463921404</v>
      </c>
      <c r="ACZ14297" s="60"/>
      <c r="ADA14297" s="60"/>
      <c r="ADB14297" s="60"/>
      <c r="ADC14297" s="60"/>
      <c r="ADD14297" s="60"/>
      <c r="ADE14297" s="60"/>
    </row>
    <row r="14298" spans="760:785" x14ac:dyDescent="0.25">
      <c r="ACF14298" s="60"/>
      <c r="ACG14298" s="60"/>
      <c r="ACH14298" s="60"/>
      <c r="ACI14298" s="60"/>
      <c r="ACJ14298" s="60"/>
      <c r="ACK14298" s="60"/>
      <c r="ACL14298" s="60"/>
      <c r="ACM14298" s="60"/>
      <c r="ACN14298" s="60"/>
      <c r="ACO14298" s="60"/>
      <c r="ACP14298" s="60"/>
      <c r="ACQ14298" s="60"/>
      <c r="ACR14298" s="60"/>
      <c r="ACS14298" s="60"/>
      <c r="ACT14298" s="60"/>
      <c r="ACU14298" s="60"/>
      <c r="ACV14298" s="60"/>
      <c r="ACW14298" s="60"/>
      <c r="ACX14298" s="60"/>
      <c r="ACY14298" s="60">
        <v>0.80788180926105402</v>
      </c>
      <c r="ACZ14298" s="60"/>
      <c r="ADA14298" s="60"/>
      <c r="ADB14298" s="60"/>
      <c r="ADC14298" s="60"/>
      <c r="ADD14298" s="60"/>
      <c r="ADE14298" s="60"/>
    </row>
    <row r="14299" spans="760:785" x14ac:dyDescent="0.25">
      <c r="ACF14299" s="60"/>
      <c r="ACG14299" s="60"/>
      <c r="ACH14299" s="60"/>
      <c r="ACI14299" s="60"/>
      <c r="ACJ14299" s="60"/>
      <c r="ACK14299" s="60"/>
      <c r="ACL14299" s="60"/>
      <c r="ACM14299" s="60"/>
      <c r="ACN14299" s="60"/>
      <c r="ACO14299" s="60"/>
      <c r="ACP14299" s="60"/>
      <c r="ACQ14299" s="60"/>
      <c r="ACR14299" s="60"/>
      <c r="ACS14299" s="60"/>
      <c r="ACT14299" s="60"/>
      <c r="ACU14299" s="60"/>
      <c r="ACV14299" s="60"/>
      <c r="ACW14299" s="60"/>
      <c r="ACX14299" s="60"/>
      <c r="ACY14299" s="60">
        <v>0.80780713780286295</v>
      </c>
      <c r="ACZ14299" s="60"/>
      <c r="ADA14299" s="60"/>
      <c r="ADB14299" s="60"/>
      <c r="ADC14299" s="60"/>
      <c r="ADD14299" s="60"/>
      <c r="ADE14299" s="60"/>
    </row>
    <row r="14300" spans="760:785" x14ac:dyDescent="0.25">
      <c r="ACF14300" s="60"/>
      <c r="ACG14300" s="60"/>
      <c r="ACH14300" s="60"/>
      <c r="ACI14300" s="60"/>
      <c r="ACJ14300" s="60"/>
      <c r="ACK14300" s="60"/>
      <c r="ACL14300" s="60"/>
      <c r="ACM14300" s="60"/>
      <c r="ACN14300" s="60"/>
      <c r="ACO14300" s="60"/>
      <c r="ACP14300" s="60"/>
      <c r="ACQ14300" s="60"/>
      <c r="ACR14300" s="60"/>
      <c r="ACS14300" s="60"/>
      <c r="ACT14300" s="60"/>
      <c r="ACU14300" s="60"/>
      <c r="ACV14300" s="60"/>
      <c r="ACW14300" s="60"/>
      <c r="ACX14300" s="60"/>
      <c r="ACY14300" s="60">
        <v>0.80773388324182005</v>
      </c>
      <c r="ACZ14300" s="60"/>
      <c r="ADA14300" s="60"/>
      <c r="ADB14300" s="60"/>
      <c r="ADC14300" s="60"/>
      <c r="ADD14300" s="60"/>
      <c r="ADE14300" s="60"/>
    </row>
    <row r="14301" spans="760:785" x14ac:dyDescent="0.25">
      <c r="ACF14301" s="60"/>
      <c r="ACG14301" s="60"/>
      <c r="ACH14301" s="60"/>
      <c r="ACI14301" s="60"/>
      <c r="ACJ14301" s="60"/>
      <c r="ACK14301" s="60"/>
      <c r="ACL14301" s="60"/>
      <c r="ACM14301" s="60"/>
      <c r="ACN14301" s="60"/>
      <c r="ACO14301" s="60"/>
      <c r="ACP14301" s="60"/>
      <c r="ACQ14301" s="60"/>
      <c r="ACR14301" s="60"/>
      <c r="ACS14301" s="60"/>
      <c r="ACT14301" s="60"/>
      <c r="ACU14301" s="60"/>
      <c r="ACV14301" s="60"/>
      <c r="ACW14301" s="60"/>
      <c r="ACX14301" s="60"/>
      <c r="ACY14301" s="60">
        <v>0.80763447592901705</v>
      </c>
      <c r="ACZ14301" s="60"/>
      <c r="ADA14301" s="60"/>
      <c r="ADB14301" s="60"/>
      <c r="ADC14301" s="60"/>
      <c r="ADD14301" s="60"/>
      <c r="ADE14301" s="60"/>
    </row>
    <row r="14302" spans="760:785" x14ac:dyDescent="0.25">
      <c r="ACF14302" s="60"/>
      <c r="ACG14302" s="60"/>
      <c r="ACH14302" s="60"/>
      <c r="ACI14302" s="60"/>
      <c r="ACJ14302" s="60"/>
      <c r="ACK14302" s="60"/>
      <c r="ACL14302" s="60"/>
      <c r="ACM14302" s="60"/>
      <c r="ACN14302" s="60"/>
      <c r="ACO14302" s="60"/>
      <c r="ACP14302" s="60"/>
      <c r="ACQ14302" s="60"/>
      <c r="ACR14302" s="60"/>
      <c r="ACS14302" s="60"/>
      <c r="ACT14302" s="60"/>
      <c r="ACU14302" s="60"/>
      <c r="ACV14302" s="60"/>
      <c r="ACW14302" s="60"/>
      <c r="ACX14302" s="60"/>
      <c r="ACY14302" s="60">
        <v>0.80759564390581695</v>
      </c>
      <c r="ACZ14302" s="60"/>
      <c r="ADA14302" s="60"/>
      <c r="ADB14302" s="60"/>
      <c r="ADC14302" s="60"/>
      <c r="ADD14302" s="60"/>
      <c r="ADE14302" s="60"/>
    </row>
    <row r="14303" spans="760:785" x14ac:dyDescent="0.25">
      <c r="ACF14303" s="60"/>
      <c r="ACG14303" s="60"/>
      <c r="ACH14303" s="60"/>
      <c r="ACI14303" s="60"/>
      <c r="ACJ14303" s="60"/>
      <c r="ACK14303" s="60"/>
      <c r="ACL14303" s="60"/>
      <c r="ACM14303" s="60"/>
      <c r="ACN14303" s="60"/>
      <c r="ACO14303" s="60"/>
      <c r="ACP14303" s="60"/>
      <c r="ACQ14303" s="60"/>
      <c r="ACR14303" s="60"/>
      <c r="ACS14303" s="60"/>
      <c r="ACT14303" s="60"/>
      <c r="ACU14303" s="60"/>
      <c r="ACV14303" s="60"/>
      <c r="ACW14303" s="60"/>
      <c r="ACX14303" s="60"/>
      <c r="ACY14303" s="60">
        <v>0.80755988792356603</v>
      </c>
      <c r="ACZ14303" s="60"/>
      <c r="ADA14303" s="60"/>
      <c r="ADB14303" s="60"/>
      <c r="ADC14303" s="60"/>
      <c r="ADD14303" s="60"/>
      <c r="ADE14303" s="60"/>
    </row>
    <row r="14304" spans="760:785" x14ac:dyDescent="0.25">
      <c r="ACF14304" s="60"/>
      <c r="ACG14304" s="60"/>
      <c r="ACH14304" s="60"/>
      <c r="ACI14304" s="60"/>
      <c r="ACJ14304" s="60"/>
      <c r="ACK14304" s="60"/>
      <c r="ACL14304" s="60"/>
      <c r="ACM14304" s="60"/>
      <c r="ACN14304" s="60"/>
      <c r="ACO14304" s="60"/>
      <c r="ACP14304" s="60"/>
      <c r="ACQ14304" s="60"/>
      <c r="ACR14304" s="60"/>
      <c r="ACS14304" s="60"/>
      <c r="ACT14304" s="60"/>
      <c r="ACU14304" s="60"/>
      <c r="ACV14304" s="60"/>
      <c r="ACW14304" s="60"/>
      <c r="ACX14304" s="60"/>
      <c r="ACY14304" s="60">
        <v>0.807432955921218</v>
      </c>
      <c r="ACZ14304" s="60"/>
      <c r="ADA14304" s="60"/>
      <c r="ADB14304" s="60"/>
      <c r="ADC14304" s="60"/>
      <c r="ADD14304" s="60"/>
      <c r="ADE14304" s="60"/>
    </row>
    <row r="14305" spans="760:785" x14ac:dyDescent="0.25">
      <c r="ACF14305" s="60"/>
      <c r="ACG14305" s="60"/>
      <c r="ACH14305" s="60"/>
      <c r="ACI14305" s="60"/>
      <c r="ACJ14305" s="60"/>
      <c r="ACK14305" s="60"/>
      <c r="ACL14305" s="60"/>
      <c r="ACM14305" s="60"/>
      <c r="ACN14305" s="60"/>
      <c r="ACO14305" s="60"/>
      <c r="ACP14305" s="60"/>
      <c r="ACQ14305" s="60"/>
      <c r="ACR14305" s="60"/>
      <c r="ACS14305" s="60"/>
      <c r="ACT14305" s="60"/>
      <c r="ACU14305" s="60"/>
      <c r="ACV14305" s="60"/>
      <c r="ACW14305" s="60"/>
      <c r="ACX14305" s="60"/>
      <c r="ACY14305" s="60">
        <v>0.80738133142786095</v>
      </c>
      <c r="ACZ14305" s="60"/>
      <c r="ADA14305" s="60"/>
      <c r="ADB14305" s="60"/>
      <c r="ADC14305" s="60"/>
      <c r="ADD14305" s="60"/>
      <c r="ADE14305" s="60"/>
    </row>
    <row r="14306" spans="760:785" x14ac:dyDescent="0.25">
      <c r="ACF14306" s="60"/>
      <c r="ACG14306" s="60"/>
      <c r="ACH14306" s="60"/>
      <c r="ACI14306" s="60"/>
      <c r="ACJ14306" s="60"/>
      <c r="ACK14306" s="60"/>
      <c r="ACL14306" s="60"/>
      <c r="ACM14306" s="60"/>
      <c r="ACN14306" s="60"/>
      <c r="ACO14306" s="60"/>
      <c r="ACP14306" s="60"/>
      <c r="ACQ14306" s="60"/>
      <c r="ACR14306" s="60"/>
      <c r="ACS14306" s="60"/>
      <c r="ACT14306" s="60"/>
      <c r="ACU14306" s="60"/>
      <c r="ACV14306" s="60"/>
      <c r="ACW14306" s="60"/>
      <c r="ACX14306" s="60"/>
      <c r="ACY14306" s="60">
        <v>0.80731169547652104</v>
      </c>
      <c r="ACZ14306" s="60"/>
      <c r="ADA14306" s="60"/>
      <c r="ADB14306" s="60"/>
      <c r="ADC14306" s="60"/>
      <c r="ADD14306" s="60"/>
      <c r="ADE14306" s="60"/>
    </row>
    <row r="14307" spans="760:785" x14ac:dyDescent="0.25">
      <c r="ACF14307" s="60"/>
      <c r="ACG14307" s="60"/>
      <c r="ACH14307" s="60"/>
      <c r="ACI14307" s="60"/>
      <c r="ACJ14307" s="60"/>
      <c r="ACK14307" s="60"/>
      <c r="ACL14307" s="60"/>
      <c r="ACM14307" s="60"/>
      <c r="ACN14307" s="60"/>
      <c r="ACO14307" s="60"/>
      <c r="ACP14307" s="60"/>
      <c r="ACQ14307" s="60"/>
      <c r="ACR14307" s="60"/>
      <c r="ACS14307" s="60"/>
      <c r="ACT14307" s="60"/>
      <c r="ACU14307" s="60"/>
      <c r="ACV14307" s="60"/>
      <c r="ACW14307" s="60"/>
      <c r="ACX14307" s="60"/>
      <c r="ACY14307" s="60">
        <v>0.80709865349614496</v>
      </c>
      <c r="ACZ14307" s="60"/>
      <c r="ADA14307" s="60"/>
      <c r="ADB14307" s="60"/>
      <c r="ADC14307" s="60"/>
      <c r="ADD14307" s="60"/>
      <c r="ADE14307" s="60"/>
    </row>
    <row r="14308" spans="760:785" x14ac:dyDescent="0.25">
      <c r="ACF14308" s="60"/>
      <c r="ACG14308" s="60"/>
      <c r="ACH14308" s="60"/>
      <c r="ACI14308" s="60"/>
      <c r="ACJ14308" s="60"/>
      <c r="ACK14308" s="60"/>
      <c r="ACL14308" s="60"/>
      <c r="ACM14308" s="60"/>
      <c r="ACN14308" s="60"/>
      <c r="ACO14308" s="60"/>
      <c r="ACP14308" s="60"/>
      <c r="ACQ14308" s="60"/>
      <c r="ACR14308" s="60"/>
      <c r="ACS14308" s="60"/>
      <c r="ACT14308" s="60"/>
      <c r="ACU14308" s="60"/>
      <c r="ACV14308" s="60"/>
      <c r="ACW14308" s="60"/>
      <c r="ACX14308" s="60"/>
      <c r="ACY14308" s="60">
        <v>0.80697322893321299</v>
      </c>
      <c r="ACZ14308" s="60"/>
      <c r="ADA14308" s="60"/>
      <c r="ADB14308" s="60"/>
      <c r="ADC14308" s="60"/>
      <c r="ADD14308" s="60"/>
      <c r="ADE14308" s="60"/>
    </row>
    <row r="14309" spans="760:785" x14ac:dyDescent="0.25">
      <c r="ACF14309" s="60"/>
      <c r="ACG14309" s="60"/>
      <c r="ACH14309" s="60"/>
      <c r="ACI14309" s="60"/>
      <c r="ACJ14309" s="60"/>
      <c r="ACK14309" s="60"/>
      <c r="ACL14309" s="60"/>
      <c r="ACM14309" s="60"/>
      <c r="ACN14309" s="60"/>
      <c r="ACO14309" s="60"/>
      <c r="ACP14309" s="60"/>
      <c r="ACQ14309" s="60"/>
      <c r="ACR14309" s="60"/>
      <c r="ACS14309" s="60"/>
      <c r="ACT14309" s="60"/>
      <c r="ACU14309" s="60"/>
      <c r="ACV14309" s="60"/>
      <c r="ACW14309" s="60"/>
      <c r="ACX14309" s="60"/>
      <c r="ACY14309" s="60">
        <v>0.80692601131691</v>
      </c>
      <c r="ACZ14309" s="60"/>
      <c r="ADA14309" s="60"/>
      <c r="ADB14309" s="60"/>
      <c r="ADC14309" s="60"/>
      <c r="ADD14309" s="60"/>
      <c r="ADE14309" s="60"/>
    </row>
    <row r="14310" spans="760:785" x14ac:dyDescent="0.25">
      <c r="ACF14310" s="60"/>
      <c r="ACG14310" s="60"/>
      <c r="ACH14310" s="60"/>
      <c r="ACI14310" s="60"/>
      <c r="ACJ14310" s="60"/>
      <c r="ACK14310" s="60"/>
      <c r="ACL14310" s="60"/>
      <c r="ACM14310" s="60"/>
      <c r="ACN14310" s="60"/>
      <c r="ACO14310" s="60"/>
      <c r="ACP14310" s="60"/>
      <c r="ACQ14310" s="60"/>
      <c r="ACR14310" s="60"/>
      <c r="ACS14310" s="60"/>
      <c r="ACT14310" s="60"/>
      <c r="ACU14310" s="60"/>
      <c r="ACV14310" s="60"/>
      <c r="ACW14310" s="60"/>
      <c r="ACX14310" s="60"/>
      <c r="ACY14310" s="60">
        <v>0.80668190603283196</v>
      </c>
      <c r="ACZ14310" s="60"/>
      <c r="ADA14310" s="60"/>
      <c r="ADB14310" s="60"/>
      <c r="ADC14310" s="60"/>
      <c r="ADD14310" s="60"/>
      <c r="ADE14310" s="60"/>
    </row>
    <row r="14311" spans="760:785" x14ac:dyDescent="0.25">
      <c r="ACF14311" s="60"/>
      <c r="ACG14311" s="60"/>
      <c r="ACH14311" s="60"/>
      <c r="ACI14311" s="60"/>
      <c r="ACJ14311" s="60"/>
      <c r="ACK14311" s="60"/>
      <c r="ACL14311" s="60"/>
      <c r="ACM14311" s="60"/>
      <c r="ACN14311" s="60"/>
      <c r="ACO14311" s="60"/>
      <c r="ACP14311" s="60"/>
      <c r="ACQ14311" s="60"/>
      <c r="ACR14311" s="60"/>
      <c r="ACS14311" s="60"/>
      <c r="ACT14311" s="60"/>
      <c r="ACU14311" s="60"/>
      <c r="ACV14311" s="60"/>
      <c r="ACW14311" s="60"/>
      <c r="ACX14311" s="60"/>
      <c r="ACY14311" s="60">
        <v>0.806672808241782</v>
      </c>
      <c r="ACZ14311" s="60"/>
      <c r="ADA14311" s="60"/>
      <c r="ADB14311" s="60"/>
      <c r="ADC14311" s="60"/>
      <c r="ADD14311" s="60"/>
      <c r="ADE14311" s="60"/>
    </row>
    <row r="14312" spans="760:785" x14ac:dyDescent="0.25">
      <c r="ACF14312" s="60"/>
      <c r="ACG14312" s="60"/>
      <c r="ACH14312" s="60"/>
      <c r="ACI14312" s="60"/>
      <c r="ACJ14312" s="60"/>
      <c r="ACK14312" s="60"/>
      <c r="ACL14312" s="60"/>
      <c r="ACM14312" s="60"/>
      <c r="ACN14312" s="60"/>
      <c r="ACO14312" s="60"/>
      <c r="ACP14312" s="60"/>
      <c r="ACQ14312" s="60"/>
      <c r="ACR14312" s="60"/>
      <c r="ACS14312" s="60"/>
      <c r="ACT14312" s="60"/>
      <c r="ACU14312" s="60"/>
      <c r="ACV14312" s="60"/>
      <c r="ACW14312" s="60"/>
      <c r="ACX14312" s="60"/>
      <c r="ACY14312" s="60">
        <v>0.80656608583438705</v>
      </c>
      <c r="ACZ14312" s="60"/>
      <c r="ADA14312" s="60"/>
      <c r="ADB14312" s="60"/>
      <c r="ADC14312" s="60"/>
      <c r="ADD14312" s="60"/>
      <c r="ADE14312" s="60"/>
    </row>
    <row r="14313" spans="760:785" x14ac:dyDescent="0.25">
      <c r="ACF14313" s="60"/>
      <c r="ACG14313" s="60"/>
      <c r="ACH14313" s="60"/>
      <c r="ACI14313" s="60"/>
      <c r="ACJ14313" s="60"/>
      <c r="ACK14313" s="60"/>
      <c r="ACL14313" s="60"/>
      <c r="ACM14313" s="60"/>
      <c r="ACN14313" s="60"/>
      <c r="ACO14313" s="60"/>
      <c r="ACP14313" s="60"/>
      <c r="ACQ14313" s="60"/>
      <c r="ACR14313" s="60"/>
      <c r="ACS14313" s="60"/>
      <c r="ACT14313" s="60"/>
      <c r="ACU14313" s="60"/>
      <c r="ACV14313" s="60"/>
      <c r="ACW14313" s="60"/>
      <c r="ACX14313" s="60"/>
      <c r="ACY14313" s="60">
        <v>0.80641532937447002</v>
      </c>
      <c r="ACZ14313" s="60"/>
      <c r="ADA14313" s="60"/>
      <c r="ADB14313" s="60"/>
      <c r="ADC14313" s="60"/>
      <c r="ADD14313" s="60"/>
      <c r="ADE14313" s="60"/>
    </row>
    <row r="14314" spans="760:785" x14ac:dyDescent="0.25">
      <c r="ACF14314" s="60"/>
      <c r="ACG14314" s="60"/>
      <c r="ACH14314" s="60"/>
      <c r="ACI14314" s="60"/>
      <c r="ACJ14314" s="60"/>
      <c r="ACK14314" s="60"/>
      <c r="ACL14314" s="60"/>
      <c r="ACM14314" s="60"/>
      <c r="ACN14314" s="60"/>
      <c r="ACO14314" s="60"/>
      <c r="ACP14314" s="60"/>
      <c r="ACQ14314" s="60"/>
      <c r="ACR14314" s="60"/>
      <c r="ACS14314" s="60"/>
      <c r="ACT14314" s="60"/>
      <c r="ACU14314" s="60"/>
      <c r="ACV14314" s="60"/>
      <c r="ACW14314" s="60"/>
      <c r="ACX14314" s="60"/>
      <c r="ACY14314" s="60">
        <v>0.806315356184925</v>
      </c>
      <c r="ACZ14314" s="60"/>
      <c r="ADA14314" s="60"/>
      <c r="ADB14314" s="60"/>
      <c r="ADC14314" s="60"/>
      <c r="ADD14314" s="60"/>
      <c r="ADE14314" s="60"/>
    </row>
    <row r="14315" spans="760:785" x14ac:dyDescent="0.25">
      <c r="ACF14315" s="60"/>
      <c r="ACG14315" s="60"/>
      <c r="ACH14315" s="60"/>
      <c r="ACI14315" s="60"/>
      <c r="ACJ14315" s="60"/>
      <c r="ACK14315" s="60"/>
      <c r="ACL14315" s="60"/>
      <c r="ACM14315" s="60"/>
      <c r="ACN14315" s="60"/>
      <c r="ACO14315" s="60"/>
      <c r="ACP14315" s="60"/>
      <c r="ACQ14315" s="60"/>
      <c r="ACR14315" s="60"/>
      <c r="ACS14315" s="60"/>
      <c r="ACT14315" s="60"/>
      <c r="ACU14315" s="60"/>
      <c r="ACV14315" s="60"/>
      <c r="ACW14315" s="60"/>
      <c r="ACX14315" s="60"/>
      <c r="ACY14315" s="60">
        <v>0.80607635436912095</v>
      </c>
      <c r="ACZ14315" s="60"/>
      <c r="ADA14315" s="60"/>
      <c r="ADB14315" s="60"/>
      <c r="ADC14315" s="60"/>
      <c r="ADD14315" s="60"/>
      <c r="ADE14315" s="60"/>
    </row>
    <row r="14316" spans="760:785" x14ac:dyDescent="0.25">
      <c r="ACF14316" s="60"/>
      <c r="ACG14316" s="60"/>
      <c r="ACH14316" s="60"/>
      <c r="ACI14316" s="60"/>
      <c r="ACJ14316" s="60"/>
      <c r="ACK14316" s="60"/>
      <c r="ACL14316" s="60"/>
      <c r="ACM14316" s="60"/>
      <c r="ACN14316" s="60"/>
      <c r="ACO14316" s="60"/>
      <c r="ACP14316" s="60"/>
      <c r="ACQ14316" s="60"/>
      <c r="ACR14316" s="60"/>
      <c r="ACS14316" s="60"/>
      <c r="ACT14316" s="60"/>
      <c r="ACU14316" s="60"/>
      <c r="ACV14316" s="60"/>
      <c r="ACW14316" s="60"/>
      <c r="ACX14316" s="60"/>
      <c r="ACY14316" s="60">
        <v>0.80605068904337696</v>
      </c>
      <c r="ACZ14316" s="60"/>
      <c r="ADA14316" s="60"/>
      <c r="ADB14316" s="60"/>
      <c r="ADC14316" s="60"/>
      <c r="ADD14316" s="60"/>
      <c r="ADE14316" s="60"/>
    </row>
    <row r="14317" spans="760:785" x14ac:dyDescent="0.25">
      <c r="ACF14317" s="60"/>
      <c r="ACG14317" s="60"/>
      <c r="ACH14317" s="60"/>
      <c r="ACI14317" s="60"/>
      <c r="ACJ14317" s="60"/>
      <c r="ACK14317" s="60"/>
      <c r="ACL14317" s="60"/>
      <c r="ACM14317" s="60"/>
      <c r="ACN14317" s="60"/>
      <c r="ACO14317" s="60"/>
      <c r="ACP14317" s="60"/>
      <c r="ACQ14317" s="60"/>
      <c r="ACR14317" s="60"/>
      <c r="ACS14317" s="60"/>
      <c r="ACT14317" s="60"/>
      <c r="ACU14317" s="60"/>
      <c r="ACV14317" s="60"/>
      <c r="ACW14317" s="60"/>
      <c r="ACX14317" s="60"/>
      <c r="ACY14317" s="60">
        <v>0.80593391008378601</v>
      </c>
      <c r="ACZ14317" s="60"/>
      <c r="ADA14317" s="60"/>
      <c r="ADB14317" s="60"/>
      <c r="ADC14317" s="60"/>
      <c r="ADD14317" s="60"/>
      <c r="ADE14317" s="60"/>
    </row>
    <row r="14318" spans="760:785" x14ac:dyDescent="0.25">
      <c r="ACF14318" s="60"/>
      <c r="ACG14318" s="60"/>
      <c r="ACH14318" s="60"/>
      <c r="ACI14318" s="60"/>
      <c r="ACJ14318" s="60"/>
      <c r="ACK14318" s="60"/>
      <c r="ACL14318" s="60"/>
      <c r="ACM14318" s="60"/>
      <c r="ACN14318" s="60"/>
      <c r="ACO14318" s="60"/>
      <c r="ACP14318" s="60"/>
      <c r="ACQ14318" s="60"/>
      <c r="ACR14318" s="60"/>
      <c r="ACS14318" s="60"/>
      <c r="ACT14318" s="60"/>
      <c r="ACU14318" s="60"/>
      <c r="ACV14318" s="60"/>
      <c r="ACW14318" s="60"/>
      <c r="ACX14318" s="60"/>
      <c r="ACY14318" s="60">
        <v>0.80554161443799899</v>
      </c>
      <c r="ACZ14318" s="60"/>
      <c r="ADA14318" s="60"/>
      <c r="ADB14318" s="60"/>
      <c r="ADC14318" s="60"/>
      <c r="ADD14318" s="60"/>
      <c r="ADE14318" s="60"/>
    </row>
    <row r="14319" spans="760:785" x14ac:dyDescent="0.25">
      <c r="ACF14319" s="60"/>
      <c r="ACG14319" s="60"/>
      <c r="ACH14319" s="60"/>
      <c r="ACI14319" s="60"/>
      <c r="ACJ14319" s="60"/>
      <c r="ACK14319" s="60"/>
      <c r="ACL14319" s="60"/>
      <c r="ACM14319" s="60"/>
      <c r="ACN14319" s="60"/>
      <c r="ACO14319" s="60"/>
      <c r="ACP14319" s="60"/>
      <c r="ACQ14319" s="60"/>
      <c r="ACR14319" s="60"/>
      <c r="ACS14319" s="60"/>
      <c r="ACT14319" s="60"/>
      <c r="ACU14319" s="60"/>
      <c r="ACV14319" s="60"/>
      <c r="ACW14319" s="60"/>
      <c r="ACX14319" s="60"/>
      <c r="ACY14319" s="60">
        <v>0.80543744634764203</v>
      </c>
      <c r="ACZ14319" s="60"/>
      <c r="ADA14319" s="60"/>
      <c r="ADB14319" s="60"/>
      <c r="ADC14319" s="60"/>
      <c r="ADD14319" s="60"/>
      <c r="ADE14319" s="60"/>
    </row>
    <row r="14320" spans="760:785" x14ac:dyDescent="0.25">
      <c r="ACF14320" s="60"/>
      <c r="ACG14320" s="60"/>
      <c r="ACH14320" s="60"/>
      <c r="ACI14320" s="60"/>
      <c r="ACJ14320" s="60"/>
      <c r="ACK14320" s="60"/>
      <c r="ACL14320" s="60"/>
      <c r="ACM14320" s="60"/>
      <c r="ACN14320" s="60"/>
      <c r="ACO14320" s="60"/>
      <c r="ACP14320" s="60"/>
      <c r="ACQ14320" s="60"/>
      <c r="ACR14320" s="60"/>
      <c r="ACS14320" s="60"/>
      <c r="ACT14320" s="60"/>
      <c r="ACU14320" s="60"/>
      <c r="ACV14320" s="60"/>
      <c r="ACW14320" s="60"/>
      <c r="ACX14320" s="60"/>
      <c r="ACY14320" s="60">
        <v>0.80519769300356903</v>
      </c>
      <c r="ACZ14320" s="60"/>
      <c r="ADA14320" s="60"/>
      <c r="ADB14320" s="60"/>
      <c r="ADC14320" s="60"/>
      <c r="ADD14320" s="60"/>
      <c r="ADE14320" s="60"/>
    </row>
    <row r="14321" spans="760:785" x14ac:dyDescent="0.25">
      <c r="ACF14321" s="60"/>
      <c r="ACG14321" s="60"/>
      <c r="ACH14321" s="60"/>
      <c r="ACI14321" s="60"/>
      <c r="ACJ14321" s="60"/>
      <c r="ACK14321" s="60"/>
      <c r="ACL14321" s="60"/>
      <c r="ACM14321" s="60"/>
      <c r="ACN14321" s="60"/>
      <c r="ACO14321" s="60"/>
      <c r="ACP14321" s="60"/>
      <c r="ACQ14321" s="60"/>
      <c r="ACR14321" s="60"/>
      <c r="ACS14321" s="60"/>
      <c r="ACT14321" s="60"/>
      <c r="ACU14321" s="60"/>
      <c r="ACV14321" s="60"/>
      <c r="ACW14321" s="60"/>
      <c r="ACX14321" s="60"/>
      <c r="ACY14321" s="60">
        <v>0.80505388764674302</v>
      </c>
      <c r="ACZ14321" s="60"/>
      <c r="ADA14321" s="60"/>
      <c r="ADB14321" s="60"/>
      <c r="ADC14321" s="60"/>
      <c r="ADD14321" s="60"/>
      <c r="ADE14321" s="60"/>
    </row>
    <row r="14322" spans="760:785" x14ac:dyDescent="0.25">
      <c r="ACF14322" s="60"/>
      <c r="ACG14322" s="60"/>
      <c r="ACH14322" s="60"/>
      <c r="ACI14322" s="60"/>
      <c r="ACJ14322" s="60"/>
      <c r="ACK14322" s="60"/>
      <c r="ACL14322" s="60"/>
      <c r="ACM14322" s="60"/>
      <c r="ACN14322" s="60"/>
      <c r="ACO14322" s="60"/>
      <c r="ACP14322" s="60"/>
      <c r="ACQ14322" s="60"/>
      <c r="ACR14322" s="60"/>
      <c r="ACS14322" s="60"/>
      <c r="ACT14322" s="60"/>
      <c r="ACU14322" s="60"/>
      <c r="ACV14322" s="60"/>
      <c r="ACW14322" s="60"/>
      <c r="ACX14322" s="60"/>
      <c r="ACY14322" s="60">
        <v>0.80504335071373401</v>
      </c>
      <c r="ACZ14322" s="60"/>
      <c r="ADA14322" s="60"/>
      <c r="ADB14322" s="60"/>
      <c r="ADC14322" s="60"/>
      <c r="ADD14322" s="60"/>
      <c r="ADE14322" s="60"/>
    </row>
    <row r="14323" spans="760:785" x14ac:dyDescent="0.25">
      <c r="ACF14323" s="60"/>
      <c r="ACG14323" s="60"/>
      <c r="ACH14323" s="60"/>
      <c r="ACI14323" s="60"/>
      <c r="ACJ14323" s="60"/>
      <c r="ACK14323" s="60"/>
      <c r="ACL14323" s="60"/>
      <c r="ACM14323" s="60"/>
      <c r="ACN14323" s="60"/>
      <c r="ACO14323" s="60"/>
      <c r="ACP14323" s="60"/>
      <c r="ACQ14323" s="60"/>
      <c r="ACR14323" s="60"/>
      <c r="ACS14323" s="60"/>
      <c r="ACT14323" s="60"/>
      <c r="ACU14323" s="60"/>
      <c r="ACV14323" s="60"/>
      <c r="ACW14323" s="60"/>
      <c r="ACX14323" s="60"/>
      <c r="ACY14323" s="60">
        <v>0.80499170982149904</v>
      </c>
      <c r="ACZ14323" s="60"/>
      <c r="ADA14323" s="60"/>
      <c r="ADB14323" s="60"/>
      <c r="ADC14323" s="60"/>
      <c r="ADD14323" s="60"/>
      <c r="ADE14323" s="60"/>
    </row>
    <row r="14324" spans="760:785" x14ac:dyDescent="0.25">
      <c r="ACF14324" s="60"/>
      <c r="ACG14324" s="60"/>
      <c r="ACH14324" s="60"/>
      <c r="ACI14324" s="60"/>
      <c r="ACJ14324" s="60"/>
      <c r="ACK14324" s="60"/>
      <c r="ACL14324" s="60"/>
      <c r="ACM14324" s="60"/>
      <c r="ACN14324" s="60"/>
      <c r="ACO14324" s="60"/>
      <c r="ACP14324" s="60"/>
      <c r="ACQ14324" s="60"/>
      <c r="ACR14324" s="60"/>
      <c r="ACS14324" s="60"/>
      <c r="ACT14324" s="60"/>
      <c r="ACU14324" s="60"/>
      <c r="ACV14324" s="60"/>
      <c r="ACW14324" s="60"/>
      <c r="ACX14324" s="60"/>
      <c r="ACY14324" s="60">
        <v>0.80474633091508296</v>
      </c>
      <c r="ACZ14324" s="60"/>
      <c r="ADA14324" s="60"/>
      <c r="ADB14324" s="60"/>
      <c r="ADC14324" s="60"/>
      <c r="ADD14324" s="60"/>
      <c r="ADE14324" s="60"/>
    </row>
    <row r="14325" spans="760:785" x14ac:dyDescent="0.25">
      <c r="ACF14325" s="60"/>
      <c r="ACG14325" s="60"/>
      <c r="ACH14325" s="60"/>
      <c r="ACI14325" s="60"/>
      <c r="ACJ14325" s="60"/>
      <c r="ACK14325" s="60"/>
      <c r="ACL14325" s="60"/>
      <c r="ACM14325" s="60"/>
      <c r="ACN14325" s="60"/>
      <c r="ACO14325" s="60"/>
      <c r="ACP14325" s="60"/>
      <c r="ACQ14325" s="60"/>
      <c r="ACR14325" s="60"/>
      <c r="ACS14325" s="60"/>
      <c r="ACT14325" s="60"/>
      <c r="ACU14325" s="60"/>
      <c r="ACV14325" s="60"/>
      <c r="ACW14325" s="60"/>
      <c r="ACX14325" s="60"/>
      <c r="ACY14325" s="60">
        <v>0.80455847965294702</v>
      </c>
      <c r="ACZ14325" s="60"/>
      <c r="ADA14325" s="60"/>
      <c r="ADB14325" s="60"/>
      <c r="ADC14325" s="60"/>
      <c r="ADD14325" s="60"/>
      <c r="ADE14325" s="60"/>
    </row>
    <row r="14326" spans="760:785" x14ac:dyDescent="0.25">
      <c r="ACF14326" s="60"/>
      <c r="ACG14326" s="60"/>
      <c r="ACH14326" s="60"/>
      <c r="ACI14326" s="60"/>
      <c r="ACJ14326" s="60"/>
      <c r="ACK14326" s="60"/>
      <c r="ACL14326" s="60"/>
      <c r="ACM14326" s="60"/>
      <c r="ACN14326" s="60"/>
      <c r="ACO14326" s="60"/>
      <c r="ACP14326" s="60"/>
      <c r="ACQ14326" s="60"/>
      <c r="ACR14326" s="60"/>
      <c r="ACS14326" s="60"/>
      <c r="ACT14326" s="60"/>
      <c r="ACU14326" s="60"/>
      <c r="ACV14326" s="60"/>
      <c r="ACW14326" s="60"/>
      <c r="ACX14326" s="60"/>
      <c r="ACY14326" s="60">
        <v>0.804278575646863</v>
      </c>
      <c r="ACZ14326" s="60"/>
      <c r="ADA14326" s="60"/>
      <c r="ADB14326" s="60"/>
      <c r="ADC14326" s="60"/>
      <c r="ADD14326" s="60"/>
      <c r="ADE14326" s="60"/>
    </row>
    <row r="14327" spans="760:785" x14ac:dyDescent="0.25">
      <c r="ACF14327" s="60"/>
      <c r="ACG14327" s="60"/>
      <c r="ACH14327" s="60"/>
      <c r="ACI14327" s="60"/>
      <c r="ACJ14327" s="60"/>
      <c r="ACK14327" s="60"/>
      <c r="ACL14327" s="60"/>
      <c r="ACM14327" s="60"/>
      <c r="ACN14327" s="60"/>
      <c r="ACO14327" s="60"/>
      <c r="ACP14327" s="60"/>
      <c r="ACQ14327" s="60"/>
      <c r="ACR14327" s="60"/>
      <c r="ACS14327" s="60"/>
      <c r="ACT14327" s="60"/>
      <c r="ACU14327" s="60"/>
      <c r="ACV14327" s="60"/>
      <c r="ACW14327" s="60"/>
      <c r="ACX14327" s="60"/>
      <c r="ACY14327" s="60">
        <v>0.80421777704934405</v>
      </c>
      <c r="ACZ14327" s="60"/>
      <c r="ADA14327" s="60"/>
      <c r="ADB14327" s="60"/>
      <c r="ADC14327" s="60"/>
      <c r="ADD14327" s="60"/>
      <c r="ADE14327" s="60"/>
    </row>
    <row r="14328" spans="760:785" x14ac:dyDescent="0.25">
      <c r="ACF14328" s="60"/>
      <c r="ACG14328" s="60"/>
      <c r="ACH14328" s="60"/>
      <c r="ACI14328" s="60"/>
      <c r="ACJ14328" s="60"/>
      <c r="ACK14328" s="60"/>
      <c r="ACL14328" s="60"/>
      <c r="ACM14328" s="60"/>
      <c r="ACN14328" s="60"/>
      <c r="ACO14328" s="60"/>
      <c r="ACP14328" s="60"/>
      <c r="ACQ14328" s="60"/>
      <c r="ACR14328" s="60"/>
      <c r="ACS14328" s="60"/>
      <c r="ACT14328" s="60"/>
      <c r="ACU14328" s="60"/>
      <c r="ACV14328" s="60"/>
      <c r="ACW14328" s="60"/>
      <c r="ACX14328" s="60"/>
      <c r="ACY14328" s="60">
        <v>0.80381359723837897</v>
      </c>
      <c r="ACZ14328" s="60"/>
      <c r="ADA14328" s="60"/>
      <c r="ADB14328" s="60"/>
      <c r="ADC14328" s="60"/>
      <c r="ADD14328" s="60"/>
      <c r="ADE14328" s="60"/>
    </row>
    <row r="14329" spans="760:785" x14ac:dyDescent="0.25">
      <c r="ACF14329" s="60"/>
      <c r="ACG14329" s="60"/>
      <c r="ACH14329" s="60"/>
      <c r="ACI14329" s="60"/>
      <c r="ACJ14329" s="60"/>
      <c r="ACK14329" s="60"/>
      <c r="ACL14329" s="60"/>
      <c r="ACM14329" s="60"/>
      <c r="ACN14329" s="60"/>
      <c r="ACO14329" s="60"/>
      <c r="ACP14329" s="60"/>
      <c r="ACQ14329" s="60"/>
      <c r="ACR14329" s="60"/>
      <c r="ACS14329" s="60"/>
      <c r="ACT14329" s="60"/>
      <c r="ACU14329" s="60"/>
      <c r="ACV14329" s="60"/>
      <c r="ACW14329" s="60"/>
      <c r="ACX14329" s="60"/>
      <c r="ACY14329" s="60">
        <v>0.80379262074614399</v>
      </c>
      <c r="ACZ14329" s="60"/>
      <c r="ADA14329" s="60"/>
      <c r="ADB14329" s="60"/>
      <c r="ADC14329" s="60"/>
      <c r="ADD14329" s="60"/>
      <c r="ADE14329" s="60"/>
    </row>
    <row r="14330" spans="760:785" x14ac:dyDescent="0.25">
      <c r="ACF14330" s="60"/>
      <c r="ACG14330" s="60"/>
      <c r="ACH14330" s="60"/>
      <c r="ACI14330" s="60"/>
      <c r="ACJ14330" s="60"/>
      <c r="ACK14330" s="60"/>
      <c r="ACL14330" s="60"/>
      <c r="ACM14330" s="60"/>
      <c r="ACN14330" s="60"/>
      <c r="ACO14330" s="60"/>
      <c r="ACP14330" s="60"/>
      <c r="ACQ14330" s="60"/>
      <c r="ACR14330" s="60"/>
      <c r="ACS14330" s="60"/>
      <c r="ACT14330" s="60"/>
      <c r="ACU14330" s="60"/>
      <c r="ACV14330" s="60"/>
      <c r="ACW14330" s="60"/>
      <c r="ACX14330" s="60"/>
      <c r="ACY14330" s="60">
        <v>0.80374693961416999</v>
      </c>
      <c r="ACZ14330" s="60"/>
      <c r="ADA14330" s="60"/>
      <c r="ADB14330" s="60"/>
      <c r="ADC14330" s="60"/>
      <c r="ADD14330" s="60"/>
      <c r="ADE14330" s="60"/>
    </row>
    <row r="14331" spans="760:785" x14ac:dyDescent="0.25">
      <c r="ACF14331" s="60"/>
      <c r="ACG14331" s="60"/>
      <c r="ACH14331" s="60"/>
      <c r="ACI14331" s="60"/>
      <c r="ACJ14331" s="60"/>
      <c r="ACK14331" s="60"/>
      <c r="ACL14331" s="60"/>
      <c r="ACM14331" s="60"/>
      <c r="ACN14331" s="60"/>
      <c r="ACO14331" s="60"/>
      <c r="ACP14331" s="60"/>
      <c r="ACQ14331" s="60"/>
      <c r="ACR14331" s="60"/>
      <c r="ACS14331" s="60"/>
      <c r="ACT14331" s="60"/>
      <c r="ACU14331" s="60"/>
      <c r="ACV14331" s="60"/>
      <c r="ACW14331" s="60"/>
      <c r="ACX14331" s="60"/>
      <c r="ACY14331" s="60">
        <v>0.80321430742229305</v>
      </c>
      <c r="ACZ14331" s="60"/>
      <c r="ADA14331" s="60"/>
      <c r="ADB14331" s="60"/>
      <c r="ADC14331" s="60"/>
      <c r="ADD14331" s="60"/>
      <c r="ADE14331" s="60"/>
    </row>
    <row r="14332" spans="760:785" x14ac:dyDescent="0.25">
      <c r="ACF14332" s="60"/>
      <c r="ACG14332" s="60"/>
      <c r="ACH14332" s="60"/>
      <c r="ACI14332" s="60"/>
      <c r="ACJ14332" s="60"/>
      <c r="ACK14332" s="60"/>
      <c r="ACL14332" s="60"/>
      <c r="ACM14332" s="60"/>
      <c r="ACN14332" s="60"/>
      <c r="ACO14332" s="60"/>
      <c r="ACP14332" s="60"/>
      <c r="ACQ14332" s="60"/>
      <c r="ACR14332" s="60"/>
      <c r="ACS14332" s="60"/>
      <c r="ACT14332" s="60"/>
      <c r="ACU14332" s="60"/>
      <c r="ACV14332" s="60"/>
      <c r="ACW14332" s="60"/>
      <c r="ACX14332" s="60"/>
      <c r="ACY14332" s="60">
        <v>0.80307287869182598</v>
      </c>
      <c r="ACZ14332" s="60"/>
      <c r="ADA14332" s="60"/>
      <c r="ADB14332" s="60"/>
      <c r="ADC14332" s="60"/>
      <c r="ADD14332" s="60"/>
      <c r="ADE14332" s="60"/>
    </row>
    <row r="14333" spans="760:785" x14ac:dyDescent="0.25">
      <c r="ACF14333" s="60"/>
      <c r="ACG14333" s="60"/>
      <c r="ACH14333" s="60"/>
      <c r="ACI14333" s="60"/>
      <c r="ACJ14333" s="60"/>
      <c r="ACK14333" s="60"/>
      <c r="ACL14333" s="60"/>
      <c r="ACM14333" s="60"/>
      <c r="ACN14333" s="60"/>
      <c r="ACO14333" s="60"/>
      <c r="ACP14333" s="60"/>
      <c r="ACQ14333" s="60"/>
      <c r="ACR14333" s="60"/>
      <c r="ACS14333" s="60"/>
      <c r="ACT14333" s="60"/>
      <c r="ACU14333" s="60"/>
      <c r="ACV14333" s="60"/>
      <c r="ACW14333" s="60"/>
      <c r="ACX14333" s="60"/>
      <c r="ACY14333" s="60">
        <v>0.80301380562408098</v>
      </c>
      <c r="ACZ14333" s="60"/>
      <c r="ADA14333" s="60"/>
      <c r="ADB14333" s="60"/>
      <c r="ADC14333" s="60"/>
      <c r="ADD14333" s="60"/>
      <c r="ADE14333" s="60"/>
    </row>
    <row r="14334" spans="760:785" x14ac:dyDescent="0.25">
      <c r="ACF14334" s="60"/>
      <c r="ACG14334" s="60"/>
      <c r="ACH14334" s="60"/>
      <c r="ACI14334" s="60"/>
      <c r="ACJ14334" s="60"/>
      <c r="ACK14334" s="60"/>
      <c r="ACL14334" s="60"/>
      <c r="ACM14334" s="60"/>
      <c r="ACN14334" s="60"/>
      <c r="ACO14334" s="60"/>
      <c r="ACP14334" s="60"/>
      <c r="ACQ14334" s="60"/>
      <c r="ACR14334" s="60"/>
      <c r="ACS14334" s="60"/>
      <c r="ACT14334" s="60"/>
      <c r="ACU14334" s="60"/>
      <c r="ACV14334" s="60"/>
      <c r="ACW14334" s="60"/>
      <c r="ACX14334" s="60"/>
      <c r="ACY14334" s="60">
        <v>0.80291938447744804</v>
      </c>
      <c r="ACZ14334" s="60"/>
      <c r="ADA14334" s="60"/>
      <c r="ADB14334" s="60"/>
      <c r="ADC14334" s="60"/>
      <c r="ADD14334" s="60"/>
      <c r="ADE14334" s="60"/>
    </row>
    <row r="14335" spans="760:785" x14ac:dyDescent="0.25">
      <c r="ACF14335" s="60"/>
      <c r="ACG14335" s="60"/>
      <c r="ACH14335" s="60"/>
      <c r="ACI14335" s="60"/>
      <c r="ACJ14335" s="60"/>
      <c r="ACK14335" s="60"/>
      <c r="ACL14335" s="60"/>
      <c r="ACM14335" s="60"/>
      <c r="ACN14335" s="60"/>
      <c r="ACO14335" s="60"/>
      <c r="ACP14335" s="60"/>
      <c r="ACQ14335" s="60"/>
      <c r="ACR14335" s="60"/>
      <c r="ACS14335" s="60"/>
      <c r="ACT14335" s="60"/>
      <c r="ACU14335" s="60"/>
      <c r="ACV14335" s="60"/>
      <c r="ACW14335" s="60"/>
      <c r="ACX14335" s="60"/>
      <c r="ACY14335" s="60">
        <v>0.802815507980845</v>
      </c>
      <c r="ACZ14335" s="60"/>
      <c r="ADA14335" s="60"/>
      <c r="ADB14335" s="60"/>
      <c r="ADC14335" s="60"/>
      <c r="ADD14335" s="60"/>
      <c r="ADE14335" s="60"/>
    </row>
    <row r="14336" spans="760:785" x14ac:dyDescent="0.25">
      <c r="ACF14336" s="60"/>
      <c r="ACG14336" s="60"/>
      <c r="ACH14336" s="60"/>
      <c r="ACI14336" s="60"/>
      <c r="ACJ14336" s="60"/>
      <c r="ACK14336" s="60"/>
      <c r="ACL14336" s="60"/>
      <c r="ACM14336" s="60"/>
      <c r="ACN14336" s="60"/>
      <c r="ACO14336" s="60"/>
      <c r="ACP14336" s="60"/>
      <c r="ACQ14336" s="60"/>
      <c r="ACR14336" s="60"/>
      <c r="ACS14336" s="60"/>
      <c r="ACT14336" s="60"/>
      <c r="ACU14336" s="60"/>
      <c r="ACV14336" s="60"/>
      <c r="ACW14336" s="60"/>
      <c r="ACX14336" s="60"/>
      <c r="ACY14336" s="60">
        <v>0.80229520939398402</v>
      </c>
      <c r="ACZ14336" s="60"/>
      <c r="ADA14336" s="60"/>
      <c r="ADB14336" s="60"/>
      <c r="ADC14336" s="60"/>
      <c r="ADD14336" s="60"/>
      <c r="ADE14336" s="60"/>
    </row>
    <row r="14337" spans="760:785" x14ac:dyDescent="0.25">
      <c r="ACF14337" s="60"/>
      <c r="ACG14337" s="60"/>
      <c r="ACH14337" s="60"/>
      <c r="ACI14337" s="60"/>
      <c r="ACJ14337" s="60"/>
      <c r="ACK14337" s="60"/>
      <c r="ACL14337" s="60"/>
      <c r="ACM14337" s="60"/>
      <c r="ACN14337" s="60"/>
      <c r="ACO14337" s="60"/>
      <c r="ACP14337" s="60"/>
      <c r="ACQ14337" s="60"/>
      <c r="ACR14337" s="60"/>
      <c r="ACS14337" s="60"/>
      <c r="ACT14337" s="60"/>
      <c r="ACU14337" s="60"/>
      <c r="ACV14337" s="60"/>
      <c r="ACW14337" s="60"/>
      <c r="ACX14337" s="60"/>
      <c r="ACY14337" s="60">
        <v>0.80220833654068602</v>
      </c>
      <c r="ACZ14337" s="60"/>
      <c r="ADA14337" s="60"/>
      <c r="ADB14337" s="60"/>
      <c r="ADC14337" s="60"/>
      <c r="ADD14337" s="60"/>
      <c r="ADE14337" s="60"/>
    </row>
    <row r="14338" spans="760:785" x14ac:dyDescent="0.25">
      <c r="ACF14338" s="60"/>
      <c r="ACG14338" s="60"/>
      <c r="ACH14338" s="60"/>
      <c r="ACI14338" s="60"/>
      <c r="ACJ14338" s="60"/>
      <c r="ACK14338" s="60"/>
      <c r="ACL14338" s="60"/>
      <c r="ACM14338" s="60"/>
      <c r="ACN14338" s="60"/>
      <c r="ACO14338" s="60"/>
      <c r="ACP14338" s="60"/>
      <c r="ACQ14338" s="60"/>
      <c r="ACR14338" s="60"/>
      <c r="ACS14338" s="60"/>
      <c r="ACT14338" s="60"/>
      <c r="ACU14338" s="60"/>
      <c r="ACV14338" s="60"/>
      <c r="ACW14338" s="60"/>
      <c r="ACX14338" s="60"/>
      <c r="ACY14338" s="60">
        <v>0.80196112889985505</v>
      </c>
      <c r="ACZ14338" s="60"/>
      <c r="ADA14338" s="60"/>
      <c r="ADB14338" s="60"/>
      <c r="ADC14338" s="60"/>
      <c r="ADD14338" s="60"/>
      <c r="ADE14338" s="60"/>
    </row>
    <row r="14339" spans="760:785" x14ac:dyDescent="0.25">
      <c r="ACF14339" s="60"/>
      <c r="ACG14339" s="60"/>
      <c r="ACH14339" s="60"/>
      <c r="ACI14339" s="60"/>
      <c r="ACJ14339" s="60"/>
      <c r="ACK14339" s="60"/>
      <c r="ACL14339" s="60"/>
      <c r="ACM14339" s="60"/>
      <c r="ACN14339" s="60"/>
      <c r="ACO14339" s="60"/>
      <c r="ACP14339" s="60"/>
      <c r="ACQ14339" s="60"/>
      <c r="ACR14339" s="60"/>
      <c r="ACS14339" s="60"/>
      <c r="ACT14339" s="60"/>
      <c r="ACU14339" s="60"/>
      <c r="ACV14339" s="60"/>
      <c r="ACW14339" s="60"/>
      <c r="ACX14339" s="60"/>
      <c r="ACY14339" s="60">
        <v>0.80185019738707697</v>
      </c>
      <c r="ACZ14339" s="60"/>
      <c r="ADA14339" s="60"/>
      <c r="ADB14339" s="60"/>
      <c r="ADC14339" s="60"/>
      <c r="ADD14339" s="60"/>
      <c r="ADE14339" s="60"/>
    </row>
    <row r="14340" spans="760:785" x14ac:dyDescent="0.25">
      <c r="ACF14340" s="60"/>
      <c r="ACG14340" s="60"/>
      <c r="ACH14340" s="60"/>
      <c r="ACI14340" s="60"/>
      <c r="ACJ14340" s="60"/>
      <c r="ACK14340" s="60"/>
      <c r="ACL14340" s="60"/>
      <c r="ACM14340" s="60"/>
      <c r="ACN14340" s="60"/>
      <c r="ACO14340" s="60"/>
      <c r="ACP14340" s="60"/>
      <c r="ACQ14340" s="60"/>
      <c r="ACR14340" s="60"/>
      <c r="ACS14340" s="60"/>
      <c r="ACT14340" s="60"/>
      <c r="ACU14340" s="60"/>
      <c r="ACV14340" s="60"/>
      <c r="ACW14340" s="60"/>
      <c r="ACX14340" s="60"/>
      <c r="ACY14340" s="60">
        <v>0.80135775569185397</v>
      </c>
      <c r="ACZ14340" s="60"/>
      <c r="ADA14340" s="60"/>
      <c r="ADB14340" s="60"/>
      <c r="ADC14340" s="60"/>
      <c r="ADD14340" s="60"/>
      <c r="ADE14340" s="60"/>
    </row>
    <row r="14341" spans="760:785" x14ac:dyDescent="0.25">
      <c r="ACF14341" s="60"/>
      <c r="ACG14341" s="60"/>
      <c r="ACH14341" s="60"/>
      <c r="ACI14341" s="60"/>
      <c r="ACJ14341" s="60"/>
      <c r="ACK14341" s="60"/>
      <c r="ACL14341" s="60"/>
      <c r="ACM14341" s="60"/>
      <c r="ACN14341" s="60"/>
      <c r="ACO14341" s="60"/>
      <c r="ACP14341" s="60"/>
      <c r="ACQ14341" s="60"/>
      <c r="ACR14341" s="60"/>
      <c r="ACS14341" s="60"/>
      <c r="ACT14341" s="60"/>
      <c r="ACU14341" s="60"/>
      <c r="ACV14341" s="60"/>
      <c r="ACW14341" s="60"/>
      <c r="ACX14341" s="60"/>
      <c r="ACY14341" s="60">
        <v>0.80131915574636903</v>
      </c>
      <c r="ACZ14341" s="60"/>
      <c r="ADA14341" s="60"/>
      <c r="ADB14341" s="60"/>
      <c r="ADC14341" s="60"/>
      <c r="ADD14341" s="60"/>
      <c r="ADE14341" s="60"/>
    </row>
    <row r="14342" spans="760:785" x14ac:dyDescent="0.25">
      <c r="ACF14342" s="60"/>
      <c r="ACG14342" s="60"/>
      <c r="ACH14342" s="60"/>
      <c r="ACI14342" s="60"/>
      <c r="ACJ14342" s="60"/>
      <c r="ACK14342" s="60"/>
      <c r="ACL14342" s="60"/>
      <c r="ACM14342" s="60"/>
      <c r="ACN14342" s="60"/>
      <c r="ACO14342" s="60"/>
      <c r="ACP14342" s="60"/>
      <c r="ACQ14342" s="60"/>
      <c r="ACR14342" s="60"/>
      <c r="ACS14342" s="60"/>
      <c r="ACT14342" s="60"/>
      <c r="ACU14342" s="60"/>
      <c r="ACV14342" s="60"/>
      <c r="ACW14342" s="60"/>
      <c r="ACX14342" s="60"/>
      <c r="ACY14342" s="60">
        <v>0.80131148397849705</v>
      </c>
      <c r="ACZ14342" s="60"/>
      <c r="ADA14342" s="60"/>
      <c r="ADB14342" s="60"/>
      <c r="ADC14342" s="60"/>
      <c r="ADD14342" s="60"/>
      <c r="ADE14342" s="60"/>
    </row>
    <row r="14343" spans="760:785" x14ac:dyDescent="0.25">
      <c r="ACF14343" s="60"/>
      <c r="ACG14343" s="60"/>
      <c r="ACH14343" s="60"/>
      <c r="ACI14343" s="60"/>
      <c r="ACJ14343" s="60"/>
      <c r="ACK14343" s="60"/>
      <c r="ACL14343" s="60"/>
      <c r="ACM14343" s="60"/>
      <c r="ACN14343" s="60"/>
      <c r="ACO14343" s="60"/>
      <c r="ACP14343" s="60"/>
      <c r="ACQ14343" s="60"/>
      <c r="ACR14343" s="60"/>
      <c r="ACS14343" s="60"/>
      <c r="ACT14343" s="60"/>
      <c r="ACU14343" s="60"/>
      <c r="ACV14343" s="60"/>
      <c r="ACW14343" s="60"/>
      <c r="ACX14343" s="60"/>
      <c r="ACY14343" s="60">
        <v>0.80111875871732297</v>
      </c>
      <c r="ACZ14343" s="60"/>
      <c r="ADA14343" s="60"/>
      <c r="ADB14343" s="60"/>
      <c r="ADC14343" s="60"/>
      <c r="ADD14343" s="60"/>
      <c r="ADE14343" s="60"/>
    </row>
    <row r="14344" spans="760:785" x14ac:dyDescent="0.25">
      <c r="ACF14344" s="60"/>
      <c r="ACG14344" s="60"/>
      <c r="ACH14344" s="60"/>
      <c r="ACI14344" s="60"/>
      <c r="ACJ14344" s="60"/>
      <c r="ACK14344" s="60"/>
      <c r="ACL14344" s="60"/>
      <c r="ACM14344" s="60"/>
      <c r="ACN14344" s="60"/>
      <c r="ACO14344" s="60"/>
      <c r="ACP14344" s="60"/>
      <c r="ACQ14344" s="60"/>
      <c r="ACR14344" s="60"/>
      <c r="ACS14344" s="60"/>
      <c r="ACT14344" s="60"/>
      <c r="ACU14344" s="60"/>
      <c r="ACV14344" s="60"/>
      <c r="ACW14344" s="60"/>
      <c r="ACX14344" s="60"/>
      <c r="ACY14344" s="60">
        <v>0.80070992901965299</v>
      </c>
      <c r="ACZ14344" s="60"/>
      <c r="ADA14344" s="60"/>
      <c r="ADB14344" s="60"/>
      <c r="ADC14344" s="60"/>
      <c r="ADD14344" s="60"/>
      <c r="ADE14344" s="60"/>
    </row>
    <row r="14345" spans="760:785" x14ac:dyDescent="0.25">
      <c r="ACF14345" s="60"/>
      <c r="ACG14345" s="60"/>
      <c r="ACH14345" s="60"/>
      <c r="ACI14345" s="60"/>
      <c r="ACJ14345" s="60"/>
      <c r="ACK14345" s="60"/>
      <c r="ACL14345" s="60"/>
      <c r="ACM14345" s="60"/>
      <c r="ACN14345" s="60"/>
      <c r="ACO14345" s="60"/>
      <c r="ACP14345" s="60"/>
      <c r="ACQ14345" s="60"/>
      <c r="ACR14345" s="60"/>
      <c r="ACS14345" s="60"/>
      <c r="ACT14345" s="60"/>
      <c r="ACU14345" s="60"/>
      <c r="ACV14345" s="60"/>
      <c r="ACW14345" s="60"/>
      <c r="ACX14345" s="60"/>
      <c r="ACY14345" s="60">
        <v>0.80067005023629401</v>
      </c>
      <c r="ACZ14345" s="60"/>
      <c r="ADA14345" s="60"/>
      <c r="ADB14345" s="60"/>
      <c r="ADC14345" s="60"/>
      <c r="ADD14345" s="60"/>
      <c r="ADE14345" s="60"/>
    </row>
    <row r="14346" spans="760:785" x14ac:dyDescent="0.25">
      <c r="ACF14346" s="60"/>
      <c r="ACG14346" s="60"/>
      <c r="ACH14346" s="60"/>
      <c r="ACI14346" s="60"/>
      <c r="ACJ14346" s="60"/>
      <c r="ACK14346" s="60"/>
      <c r="ACL14346" s="60"/>
      <c r="ACM14346" s="60"/>
      <c r="ACN14346" s="60"/>
      <c r="ACO14346" s="60"/>
      <c r="ACP14346" s="60"/>
      <c r="ACQ14346" s="60"/>
      <c r="ACR14346" s="60"/>
      <c r="ACS14346" s="60"/>
      <c r="ACT14346" s="60"/>
      <c r="ACU14346" s="60"/>
      <c r="ACV14346" s="60"/>
      <c r="ACW14346" s="60"/>
      <c r="ACX14346" s="60"/>
      <c r="ACY14346" s="60">
        <v>0.80064234851774896</v>
      </c>
      <c r="ACZ14346" s="60"/>
      <c r="ADA14346" s="60"/>
      <c r="ADB14346" s="60"/>
      <c r="ADC14346" s="60"/>
      <c r="ADD14346" s="60"/>
      <c r="ADE14346" s="60"/>
    </row>
    <row r="14347" spans="760:785" x14ac:dyDescent="0.25">
      <c r="ACF14347" s="60"/>
      <c r="ACG14347" s="60"/>
      <c r="ACH14347" s="60"/>
      <c r="ACI14347" s="60"/>
      <c r="ACJ14347" s="60"/>
      <c r="ACK14347" s="60"/>
      <c r="ACL14347" s="60"/>
      <c r="ACM14347" s="60"/>
      <c r="ACN14347" s="60"/>
      <c r="ACO14347" s="60"/>
      <c r="ACP14347" s="60"/>
      <c r="ACQ14347" s="60"/>
      <c r="ACR14347" s="60"/>
      <c r="ACS14347" s="60"/>
      <c r="ACT14347" s="60"/>
      <c r="ACU14347" s="60"/>
      <c r="ACV14347" s="60"/>
      <c r="ACW14347" s="60"/>
      <c r="ACX14347" s="60"/>
      <c r="ACY14347" s="60">
        <v>0.80059886643102196</v>
      </c>
      <c r="ACZ14347" s="60"/>
      <c r="ADA14347" s="60"/>
      <c r="ADB14347" s="60"/>
      <c r="ADC14347" s="60"/>
      <c r="ADD14347" s="60"/>
      <c r="ADE14347" s="60"/>
    </row>
    <row r="14348" spans="760:785" x14ac:dyDescent="0.25">
      <c r="ACF14348" s="60"/>
      <c r="ACG14348" s="60"/>
      <c r="ACH14348" s="60"/>
      <c r="ACI14348" s="60"/>
      <c r="ACJ14348" s="60"/>
      <c r="ACK14348" s="60"/>
      <c r="ACL14348" s="60"/>
      <c r="ACM14348" s="60"/>
      <c r="ACN14348" s="60"/>
      <c r="ACO14348" s="60"/>
      <c r="ACP14348" s="60"/>
      <c r="ACQ14348" s="60"/>
      <c r="ACR14348" s="60"/>
      <c r="ACS14348" s="60"/>
      <c r="ACT14348" s="60"/>
      <c r="ACU14348" s="60"/>
      <c r="ACV14348" s="60"/>
      <c r="ACW14348" s="60"/>
      <c r="ACX14348" s="60"/>
      <c r="ACY14348" s="60">
        <v>0.800408186951721</v>
      </c>
      <c r="ACZ14348" s="60"/>
      <c r="ADA14348" s="60"/>
      <c r="ADB14348" s="60"/>
      <c r="ADC14348" s="60"/>
      <c r="ADD14348" s="60"/>
      <c r="ADE14348" s="60"/>
    </row>
    <row r="14349" spans="760:785" x14ac:dyDescent="0.25">
      <c r="ACF14349" s="60"/>
      <c r="ACG14349" s="60"/>
      <c r="ACH14349" s="60"/>
      <c r="ACI14349" s="60"/>
      <c r="ACJ14349" s="60"/>
      <c r="ACK14349" s="60"/>
      <c r="ACL14349" s="60"/>
      <c r="ACM14349" s="60"/>
      <c r="ACN14349" s="60"/>
      <c r="ACO14349" s="60"/>
      <c r="ACP14349" s="60"/>
      <c r="ACQ14349" s="60"/>
      <c r="ACR14349" s="60"/>
      <c r="ACS14349" s="60"/>
      <c r="ACT14349" s="60"/>
      <c r="ACU14349" s="60"/>
      <c r="ACV14349" s="60"/>
      <c r="ACW14349" s="60"/>
      <c r="ACX14349" s="60"/>
      <c r="ACY14349" s="60">
        <v>0.79992339557221503</v>
      </c>
      <c r="ACZ14349" s="60"/>
      <c r="ADA14349" s="60"/>
      <c r="ADB14349" s="60"/>
      <c r="ADC14349" s="60"/>
      <c r="ADD14349" s="60"/>
      <c r="ADE14349" s="60"/>
    </row>
    <row r="14350" spans="760:785" x14ac:dyDescent="0.25">
      <c r="ACF14350" s="60"/>
      <c r="ACG14350" s="60"/>
      <c r="ACH14350" s="60"/>
      <c r="ACI14350" s="60"/>
      <c r="ACJ14350" s="60"/>
      <c r="ACK14350" s="60"/>
      <c r="ACL14350" s="60"/>
      <c r="ACM14350" s="60"/>
      <c r="ACN14350" s="60"/>
      <c r="ACO14350" s="60"/>
      <c r="ACP14350" s="60"/>
      <c r="ACQ14350" s="60"/>
      <c r="ACR14350" s="60"/>
      <c r="ACS14350" s="60"/>
      <c r="ACT14350" s="60"/>
      <c r="ACU14350" s="60"/>
      <c r="ACV14350" s="60"/>
      <c r="ACW14350" s="60"/>
      <c r="ACX14350" s="60"/>
      <c r="ACY14350" s="60">
        <v>0.79914993891993003</v>
      </c>
      <c r="ACZ14350" s="60"/>
      <c r="ADA14350" s="60"/>
      <c r="ADB14350" s="60"/>
      <c r="ADC14350" s="60"/>
      <c r="ADD14350" s="60"/>
      <c r="ADE14350" s="60"/>
    </row>
    <row r="14351" spans="760:785" x14ac:dyDescent="0.25">
      <c r="ACF14351" s="60"/>
      <c r="ACG14351" s="60"/>
      <c r="ACH14351" s="60"/>
      <c r="ACI14351" s="60"/>
      <c r="ACJ14351" s="60"/>
      <c r="ACK14351" s="60"/>
      <c r="ACL14351" s="60"/>
      <c r="ACM14351" s="60"/>
      <c r="ACN14351" s="60"/>
      <c r="ACO14351" s="60"/>
      <c r="ACP14351" s="60"/>
      <c r="ACQ14351" s="60"/>
      <c r="ACR14351" s="60"/>
      <c r="ACS14351" s="60"/>
      <c r="ACT14351" s="60"/>
      <c r="ACU14351" s="60"/>
      <c r="ACV14351" s="60"/>
      <c r="ACW14351" s="60"/>
      <c r="ACX14351" s="60"/>
      <c r="ACY14351" s="60">
        <v>0.79841484663130702</v>
      </c>
      <c r="ACZ14351" s="60"/>
      <c r="ADA14351" s="60"/>
      <c r="ADB14351" s="60"/>
      <c r="ADC14351" s="60"/>
      <c r="ADD14351" s="60"/>
      <c r="ADE14351" s="60"/>
    </row>
    <row r="14352" spans="760:785" x14ac:dyDescent="0.25">
      <c r="ACF14352" s="60"/>
      <c r="ACG14352" s="60"/>
      <c r="ACH14352" s="60"/>
      <c r="ACI14352" s="60"/>
      <c r="ACJ14352" s="60"/>
      <c r="ACK14352" s="60"/>
      <c r="ACL14352" s="60"/>
      <c r="ACM14352" s="60"/>
      <c r="ACN14352" s="60"/>
      <c r="ACO14352" s="60"/>
      <c r="ACP14352" s="60"/>
      <c r="ACQ14352" s="60"/>
      <c r="ACR14352" s="60"/>
      <c r="ACS14352" s="60"/>
      <c r="ACT14352" s="60"/>
      <c r="ACU14352" s="60"/>
      <c r="ACV14352" s="60"/>
      <c r="ACW14352" s="60"/>
      <c r="ACX14352" s="60"/>
      <c r="ACY14352" s="60">
        <v>0.79746664455336103</v>
      </c>
      <c r="ACZ14352" s="60"/>
      <c r="ADA14352" s="60"/>
      <c r="ADB14352" s="60"/>
      <c r="ADC14352" s="60"/>
      <c r="ADD14352" s="60"/>
      <c r="ADE14352" s="60"/>
    </row>
    <row r="14353" spans="760:785" x14ac:dyDescent="0.25">
      <c r="ACF14353" s="60"/>
      <c r="ACG14353" s="60"/>
      <c r="ACH14353" s="60"/>
      <c r="ACI14353" s="60"/>
      <c r="ACJ14353" s="60"/>
      <c r="ACK14353" s="60"/>
      <c r="ACL14353" s="60"/>
      <c r="ACM14353" s="60"/>
      <c r="ACN14353" s="60"/>
      <c r="ACO14353" s="60"/>
      <c r="ACP14353" s="60"/>
      <c r="ACQ14353" s="60"/>
      <c r="ACR14353" s="60"/>
      <c r="ACS14353" s="60"/>
      <c r="ACT14353" s="60"/>
      <c r="ACU14353" s="60"/>
      <c r="ACV14353" s="60"/>
      <c r="ACW14353" s="60"/>
      <c r="ACX14353" s="60"/>
      <c r="ACY14353" s="60">
        <v>0.79709478778666099</v>
      </c>
      <c r="ACZ14353" s="60"/>
      <c r="ADA14353" s="60"/>
      <c r="ADB14353" s="60"/>
      <c r="ADC14353" s="60"/>
      <c r="ADD14353" s="60"/>
      <c r="ADE14353" s="60"/>
    </row>
    <row r="14354" spans="760:785" x14ac:dyDescent="0.25">
      <c r="ACF14354" s="60"/>
      <c r="ACG14354" s="60"/>
      <c r="ACH14354" s="60"/>
      <c r="ACI14354" s="60"/>
      <c r="ACJ14354" s="60"/>
      <c r="ACK14354" s="60"/>
      <c r="ACL14354" s="60"/>
      <c r="ACM14354" s="60"/>
      <c r="ACN14354" s="60"/>
      <c r="ACO14354" s="60"/>
      <c r="ACP14354" s="60"/>
      <c r="ACQ14354" s="60"/>
      <c r="ACR14354" s="60"/>
      <c r="ACS14354" s="60"/>
      <c r="ACT14354" s="60"/>
      <c r="ACU14354" s="60"/>
      <c r="ACV14354" s="60"/>
      <c r="ACW14354" s="60"/>
      <c r="ACX14354" s="60"/>
      <c r="ACY14354" s="60">
        <v>0.79604427183224302</v>
      </c>
      <c r="ACZ14354" s="60"/>
      <c r="ADA14354" s="60"/>
      <c r="ADB14354" s="60"/>
      <c r="ADC14354" s="60"/>
      <c r="ADD14354" s="60"/>
      <c r="ADE14354" s="60"/>
    </row>
    <row r="14355" spans="760:785" x14ac:dyDescent="0.25">
      <c r="ACF14355" s="60"/>
      <c r="ACG14355" s="60"/>
      <c r="ACH14355" s="60"/>
      <c r="ACI14355" s="60"/>
      <c r="ACJ14355" s="60"/>
      <c r="ACK14355" s="60"/>
      <c r="ACL14355" s="60"/>
      <c r="ACM14355" s="60"/>
      <c r="ACN14355" s="60"/>
      <c r="ACO14355" s="60"/>
      <c r="ACP14355" s="60"/>
      <c r="ACQ14355" s="60"/>
      <c r="ACR14355" s="60"/>
      <c r="ACS14355" s="60"/>
      <c r="ACT14355" s="60"/>
      <c r="ACU14355" s="60"/>
      <c r="ACV14355" s="60"/>
      <c r="ACW14355" s="60"/>
      <c r="ACX14355" s="60"/>
      <c r="ACY14355" s="60">
        <v>0.79595549559861201</v>
      </c>
      <c r="ACZ14355" s="60"/>
      <c r="ADA14355" s="60"/>
      <c r="ADB14355" s="60"/>
      <c r="ADC14355" s="60"/>
      <c r="ADD14355" s="60"/>
      <c r="ADE14355" s="60"/>
    </row>
    <row r="14356" spans="760:785" x14ac:dyDescent="0.25">
      <c r="ACF14356" s="60"/>
      <c r="ACG14356" s="60"/>
      <c r="ACH14356" s="60"/>
      <c r="ACI14356" s="60"/>
      <c r="ACJ14356" s="60"/>
      <c r="ACK14356" s="60"/>
      <c r="ACL14356" s="60"/>
      <c r="ACM14356" s="60"/>
      <c r="ACN14356" s="60"/>
      <c r="ACO14356" s="60"/>
      <c r="ACP14356" s="60"/>
      <c r="ACQ14356" s="60"/>
      <c r="ACR14356" s="60"/>
      <c r="ACS14356" s="60"/>
      <c r="ACT14356" s="60"/>
      <c r="ACU14356" s="60"/>
      <c r="ACV14356" s="60"/>
      <c r="ACW14356" s="60"/>
      <c r="ACX14356" s="60"/>
      <c r="ACY14356" s="60">
        <v>0.79593031186886898</v>
      </c>
      <c r="ACZ14356" s="60"/>
      <c r="ADA14356" s="60"/>
      <c r="ADB14356" s="60"/>
      <c r="ADC14356" s="60"/>
      <c r="ADD14356" s="60"/>
      <c r="ADE14356" s="60"/>
    </row>
    <row r="14357" spans="760:785" x14ac:dyDescent="0.25">
      <c r="ACF14357" s="60"/>
      <c r="ACG14357" s="60"/>
      <c r="ACH14357" s="60"/>
      <c r="ACI14357" s="60"/>
      <c r="ACJ14357" s="60"/>
      <c r="ACK14357" s="60"/>
      <c r="ACL14357" s="60"/>
      <c r="ACM14357" s="60"/>
      <c r="ACN14357" s="60"/>
      <c r="ACO14357" s="60"/>
      <c r="ACP14357" s="60"/>
      <c r="ACQ14357" s="60"/>
      <c r="ACR14357" s="60"/>
      <c r="ACS14357" s="60"/>
      <c r="ACT14357" s="60"/>
      <c r="ACU14357" s="60"/>
      <c r="ACV14357" s="60"/>
      <c r="ACW14357" s="60"/>
      <c r="ACX14357" s="60"/>
      <c r="ACY14357" s="60">
        <v>0.79588727499760203</v>
      </c>
      <c r="ACZ14357" s="60"/>
      <c r="ADA14357" s="60"/>
      <c r="ADB14357" s="60"/>
      <c r="ADC14357" s="60"/>
      <c r="ADD14357" s="60"/>
      <c r="ADE14357" s="60"/>
    </row>
    <row r="14358" spans="760:785" x14ac:dyDescent="0.25">
      <c r="ACF14358" s="60"/>
      <c r="ACG14358" s="60"/>
      <c r="ACH14358" s="60"/>
      <c r="ACI14358" s="60"/>
      <c r="ACJ14358" s="60"/>
      <c r="ACK14358" s="60"/>
      <c r="ACL14358" s="60"/>
      <c r="ACM14358" s="60"/>
      <c r="ACN14358" s="60"/>
      <c r="ACO14358" s="60"/>
      <c r="ACP14358" s="60"/>
      <c r="ACQ14358" s="60"/>
      <c r="ACR14358" s="60"/>
      <c r="ACS14358" s="60"/>
      <c r="ACT14358" s="60"/>
      <c r="ACU14358" s="60"/>
      <c r="ACV14358" s="60"/>
      <c r="ACW14358" s="60"/>
      <c r="ACX14358" s="60"/>
      <c r="ACY14358" s="60">
        <v>0.79576499144415402</v>
      </c>
      <c r="ACZ14358" s="60"/>
      <c r="ADA14358" s="60"/>
      <c r="ADB14358" s="60"/>
      <c r="ADC14358" s="60"/>
      <c r="ADD14358" s="60"/>
      <c r="ADE14358" s="60"/>
    </row>
    <row r="14359" spans="760:785" x14ac:dyDescent="0.25">
      <c r="ACF14359" s="60"/>
      <c r="ACG14359" s="60"/>
      <c r="ACH14359" s="60"/>
      <c r="ACI14359" s="60"/>
      <c r="ACJ14359" s="60"/>
      <c r="ACK14359" s="60"/>
      <c r="ACL14359" s="60"/>
      <c r="ACM14359" s="60"/>
      <c r="ACN14359" s="60"/>
      <c r="ACO14359" s="60"/>
      <c r="ACP14359" s="60"/>
      <c r="ACQ14359" s="60"/>
      <c r="ACR14359" s="60"/>
      <c r="ACS14359" s="60"/>
      <c r="ACT14359" s="60"/>
      <c r="ACU14359" s="60"/>
      <c r="ACV14359" s="60"/>
      <c r="ACW14359" s="60"/>
      <c r="ACX14359" s="60"/>
      <c r="ACY14359" s="60">
        <v>0.79500076228054894</v>
      </c>
      <c r="ACZ14359" s="60"/>
      <c r="ADA14359" s="60"/>
      <c r="ADB14359" s="60"/>
      <c r="ADC14359" s="60"/>
      <c r="ADD14359" s="60"/>
      <c r="ADE14359" s="60"/>
    </row>
    <row r="14360" spans="760:785" x14ac:dyDescent="0.25">
      <c r="ACF14360" s="60"/>
      <c r="ACG14360" s="60"/>
      <c r="ACH14360" s="60"/>
      <c r="ACI14360" s="60"/>
      <c r="ACJ14360" s="60"/>
      <c r="ACK14360" s="60"/>
      <c r="ACL14360" s="60"/>
      <c r="ACM14360" s="60"/>
      <c r="ACN14360" s="60"/>
      <c r="ACO14360" s="60"/>
      <c r="ACP14360" s="60"/>
      <c r="ACQ14360" s="60"/>
      <c r="ACR14360" s="60"/>
      <c r="ACS14360" s="60"/>
      <c r="ACT14360" s="60"/>
      <c r="ACU14360" s="60"/>
      <c r="ACV14360" s="60"/>
      <c r="ACW14360" s="60"/>
      <c r="ACX14360" s="60"/>
      <c r="ACY14360" s="60">
        <v>0.79489859168435695</v>
      </c>
      <c r="ACZ14360" s="60"/>
      <c r="ADA14360" s="60"/>
      <c r="ADB14360" s="60"/>
      <c r="ADC14360" s="60"/>
      <c r="ADD14360" s="60"/>
      <c r="ADE14360" s="60"/>
    </row>
    <row r="14361" spans="760:785" x14ac:dyDescent="0.25">
      <c r="ACF14361" s="60"/>
      <c r="ACG14361" s="60"/>
      <c r="ACH14361" s="60"/>
      <c r="ACI14361" s="60"/>
      <c r="ACJ14361" s="60"/>
      <c r="ACK14361" s="60"/>
      <c r="ACL14361" s="60"/>
      <c r="ACM14361" s="60"/>
      <c r="ACN14361" s="60"/>
      <c r="ACO14361" s="60"/>
      <c r="ACP14361" s="60"/>
      <c r="ACQ14361" s="60"/>
      <c r="ACR14361" s="60"/>
      <c r="ACS14361" s="60"/>
      <c r="ACT14361" s="60"/>
      <c r="ACU14361" s="60"/>
      <c r="ACV14361" s="60"/>
      <c r="ACW14361" s="60"/>
      <c r="ACX14361" s="60"/>
      <c r="ACY14361" s="60">
        <v>0.79475437776911095</v>
      </c>
      <c r="ACZ14361" s="60"/>
      <c r="ADA14361" s="60"/>
      <c r="ADB14361" s="60"/>
      <c r="ADC14361" s="60"/>
      <c r="ADD14361" s="60"/>
      <c r="ADE14361" s="60"/>
    </row>
    <row r="14362" spans="760:785" x14ac:dyDescent="0.25">
      <c r="ACF14362" s="60"/>
      <c r="ACG14362" s="60"/>
      <c r="ACH14362" s="60"/>
      <c r="ACI14362" s="60"/>
      <c r="ACJ14362" s="60"/>
      <c r="ACK14362" s="60"/>
      <c r="ACL14362" s="60"/>
      <c r="ACM14362" s="60"/>
      <c r="ACN14362" s="60"/>
      <c r="ACO14362" s="60"/>
      <c r="ACP14362" s="60"/>
      <c r="ACQ14362" s="60"/>
      <c r="ACR14362" s="60"/>
      <c r="ACS14362" s="60"/>
      <c r="ACT14362" s="60"/>
      <c r="ACU14362" s="60"/>
      <c r="ACV14362" s="60"/>
      <c r="ACW14362" s="60"/>
      <c r="ACX14362" s="60"/>
      <c r="ACY14362" s="60">
        <v>0.792990386941267</v>
      </c>
      <c r="ACZ14362" s="60"/>
      <c r="ADA14362" s="60"/>
      <c r="ADB14362" s="60"/>
      <c r="ADC14362" s="60"/>
      <c r="ADD14362" s="60"/>
      <c r="ADE14362" s="60"/>
    </row>
    <row r="14363" spans="760:785" x14ac:dyDescent="0.25">
      <c r="ACF14363" s="60"/>
      <c r="ACG14363" s="60"/>
      <c r="ACH14363" s="60"/>
      <c r="ACI14363" s="60"/>
      <c r="ACJ14363" s="60"/>
      <c r="ACK14363" s="60"/>
      <c r="ACL14363" s="60"/>
      <c r="ACM14363" s="60"/>
      <c r="ACN14363" s="60"/>
      <c r="ACO14363" s="60"/>
      <c r="ACP14363" s="60"/>
      <c r="ACQ14363" s="60"/>
      <c r="ACR14363" s="60"/>
      <c r="ACS14363" s="60"/>
      <c r="ACT14363" s="60"/>
      <c r="ACU14363" s="60"/>
      <c r="ACV14363" s="60"/>
      <c r="ACW14363" s="60"/>
      <c r="ACX14363" s="60"/>
      <c r="ACY14363" s="60">
        <v>0.79265450928077597</v>
      </c>
      <c r="ACZ14363" s="60"/>
      <c r="ADA14363" s="60"/>
      <c r="ADB14363" s="60"/>
      <c r="ADC14363" s="60"/>
      <c r="ADD14363" s="60"/>
      <c r="ADE14363" s="60"/>
    </row>
    <row r="14364" spans="760:785" x14ac:dyDescent="0.25">
      <c r="ACF14364" s="60"/>
      <c r="ACG14364" s="60"/>
      <c r="ACH14364" s="60"/>
      <c r="ACI14364" s="60"/>
      <c r="ACJ14364" s="60"/>
      <c r="ACK14364" s="60"/>
      <c r="ACL14364" s="60"/>
      <c r="ACM14364" s="60"/>
      <c r="ACN14364" s="60"/>
      <c r="ACO14364" s="60"/>
      <c r="ACP14364" s="60"/>
      <c r="ACQ14364" s="60"/>
      <c r="ACR14364" s="60"/>
      <c r="ACS14364" s="60"/>
      <c r="ACT14364" s="60"/>
      <c r="ACU14364" s="60"/>
      <c r="ACV14364" s="60"/>
      <c r="ACW14364" s="60"/>
      <c r="ACX14364" s="60"/>
      <c r="ACY14364" s="60">
        <v>0.79264143697182499</v>
      </c>
      <c r="ACZ14364" s="60"/>
      <c r="ADA14364" s="60"/>
      <c r="ADB14364" s="60"/>
      <c r="ADC14364" s="60"/>
      <c r="ADD14364" s="60"/>
      <c r="ADE14364" s="60"/>
    </row>
    <row r="14365" spans="760:785" x14ac:dyDescent="0.25">
      <c r="ACF14365" s="60"/>
      <c r="ACG14365" s="60"/>
      <c r="ACH14365" s="60"/>
      <c r="ACI14365" s="60"/>
      <c r="ACJ14365" s="60"/>
      <c r="ACK14365" s="60"/>
      <c r="ACL14365" s="60"/>
      <c r="ACM14365" s="60"/>
      <c r="ACN14365" s="60"/>
      <c r="ACO14365" s="60"/>
      <c r="ACP14365" s="60"/>
      <c r="ACQ14365" s="60"/>
      <c r="ACR14365" s="60"/>
      <c r="ACS14365" s="60"/>
      <c r="ACT14365" s="60"/>
      <c r="ACU14365" s="60"/>
      <c r="ACV14365" s="60"/>
      <c r="ACW14365" s="60"/>
      <c r="ACX14365" s="60"/>
      <c r="ACY14365" s="60">
        <v>0.79211318313033197</v>
      </c>
      <c r="ACZ14365" s="60"/>
      <c r="ADA14365" s="60"/>
      <c r="ADB14365" s="60"/>
      <c r="ADC14365" s="60"/>
      <c r="ADD14365" s="60"/>
      <c r="ADE14365" s="60"/>
    </row>
    <row r="14366" spans="760:785" x14ac:dyDescent="0.25">
      <c r="ACF14366" s="60"/>
      <c r="ACG14366" s="60"/>
      <c r="ACH14366" s="60"/>
      <c r="ACI14366" s="60"/>
      <c r="ACJ14366" s="60"/>
      <c r="ACK14366" s="60"/>
      <c r="ACL14366" s="60"/>
      <c r="ACM14366" s="60"/>
      <c r="ACN14366" s="60"/>
      <c r="ACO14366" s="60"/>
      <c r="ACP14366" s="60"/>
      <c r="ACQ14366" s="60"/>
      <c r="ACR14366" s="60"/>
      <c r="ACS14366" s="60"/>
      <c r="ACT14366" s="60"/>
      <c r="ACU14366" s="60"/>
      <c r="ACV14366" s="60"/>
      <c r="ACW14366" s="60"/>
      <c r="ACX14366" s="60"/>
      <c r="ACY14366" s="60">
        <v>0.79188426847683502</v>
      </c>
      <c r="ACZ14366" s="60"/>
      <c r="ADA14366" s="60"/>
      <c r="ADB14366" s="60"/>
      <c r="ADC14366" s="60"/>
      <c r="ADD14366" s="60"/>
      <c r="ADE14366" s="60"/>
    </row>
    <row r="14367" spans="760:785" x14ac:dyDescent="0.25">
      <c r="ACF14367" s="60"/>
      <c r="ACG14367" s="60"/>
      <c r="ACH14367" s="60"/>
      <c r="ACI14367" s="60"/>
      <c r="ACJ14367" s="60"/>
      <c r="ACK14367" s="60"/>
      <c r="ACL14367" s="60"/>
      <c r="ACM14367" s="60"/>
      <c r="ACN14367" s="60"/>
      <c r="ACO14367" s="60"/>
      <c r="ACP14367" s="60"/>
      <c r="ACQ14367" s="60"/>
      <c r="ACR14367" s="60"/>
      <c r="ACS14367" s="60"/>
      <c r="ACT14367" s="60"/>
      <c r="ACU14367" s="60"/>
      <c r="ACV14367" s="60"/>
      <c r="ACW14367" s="60"/>
      <c r="ACX14367" s="60"/>
      <c r="ACY14367" s="60">
        <v>0.79184540412631899</v>
      </c>
      <c r="ACZ14367" s="60"/>
      <c r="ADA14367" s="60"/>
      <c r="ADB14367" s="60"/>
      <c r="ADC14367" s="60"/>
      <c r="ADD14367" s="60"/>
      <c r="ADE14367" s="60"/>
    </row>
    <row r="14368" spans="760:785" x14ac:dyDescent="0.25">
      <c r="ACF14368" s="60"/>
      <c r="ACG14368" s="60"/>
      <c r="ACH14368" s="60"/>
      <c r="ACI14368" s="60"/>
      <c r="ACJ14368" s="60"/>
      <c r="ACK14368" s="60"/>
      <c r="ACL14368" s="60"/>
      <c r="ACM14368" s="60"/>
      <c r="ACN14368" s="60"/>
      <c r="ACO14368" s="60"/>
      <c r="ACP14368" s="60"/>
      <c r="ACQ14368" s="60"/>
      <c r="ACR14368" s="60"/>
      <c r="ACS14368" s="60"/>
      <c r="ACT14368" s="60"/>
      <c r="ACU14368" s="60"/>
      <c r="ACV14368" s="60"/>
      <c r="ACW14368" s="60"/>
      <c r="ACX14368" s="60"/>
      <c r="ACY14368" s="60">
        <v>0.79095651077380702</v>
      </c>
      <c r="ACZ14368" s="60"/>
      <c r="ADA14368" s="60"/>
      <c r="ADB14368" s="60"/>
      <c r="ADC14368" s="60"/>
      <c r="ADD14368" s="60"/>
      <c r="ADE14368" s="60"/>
    </row>
    <row r="14369" spans="760:785" x14ac:dyDescent="0.25">
      <c r="ACF14369" s="60"/>
      <c r="ACG14369" s="60"/>
      <c r="ACH14369" s="60"/>
      <c r="ACI14369" s="60"/>
      <c r="ACJ14369" s="60"/>
      <c r="ACK14369" s="60"/>
      <c r="ACL14369" s="60"/>
      <c r="ACM14369" s="60"/>
      <c r="ACN14369" s="60"/>
      <c r="ACO14369" s="60"/>
      <c r="ACP14369" s="60"/>
      <c r="ACQ14369" s="60"/>
      <c r="ACR14369" s="60"/>
      <c r="ACS14369" s="60"/>
      <c r="ACT14369" s="60"/>
      <c r="ACU14369" s="60"/>
      <c r="ACV14369" s="60"/>
      <c r="ACW14369" s="60"/>
      <c r="ACX14369" s="60"/>
      <c r="ACY14369" s="60">
        <v>0.78984126451537495</v>
      </c>
      <c r="ACZ14369" s="60"/>
      <c r="ADA14369" s="60"/>
      <c r="ADB14369" s="60"/>
      <c r="ADC14369" s="60"/>
      <c r="ADD14369" s="60"/>
      <c r="ADE14369" s="60"/>
    </row>
    <row r="14370" spans="760:785" x14ac:dyDescent="0.25">
      <c r="ACF14370" s="60"/>
      <c r="ACG14370" s="60"/>
      <c r="ACH14370" s="60"/>
      <c r="ACI14370" s="60"/>
      <c r="ACJ14370" s="60"/>
      <c r="ACK14370" s="60"/>
      <c r="ACL14370" s="60"/>
      <c r="ACM14370" s="60"/>
      <c r="ACN14370" s="60"/>
      <c r="ACO14370" s="60"/>
      <c r="ACP14370" s="60"/>
      <c r="ACQ14370" s="60"/>
      <c r="ACR14370" s="60"/>
      <c r="ACS14370" s="60"/>
      <c r="ACT14370" s="60"/>
      <c r="ACU14370" s="60"/>
      <c r="ACV14370" s="60"/>
      <c r="ACW14370" s="60"/>
      <c r="ACX14370" s="60"/>
      <c r="ACY14370" s="60">
        <v>0.78965103235664302</v>
      </c>
      <c r="ACZ14370" s="60"/>
      <c r="ADA14370" s="60"/>
      <c r="ADB14370" s="60"/>
      <c r="ADC14370" s="60"/>
      <c r="ADD14370" s="60"/>
      <c r="ADE14370" s="60"/>
    </row>
    <row r="14371" spans="760:785" x14ac:dyDescent="0.25">
      <c r="ACF14371" s="60"/>
      <c r="ACG14371" s="60"/>
      <c r="ACH14371" s="60"/>
      <c r="ACI14371" s="60"/>
      <c r="ACJ14371" s="60"/>
      <c r="ACK14371" s="60"/>
      <c r="ACL14371" s="60"/>
      <c r="ACM14371" s="60"/>
      <c r="ACN14371" s="60"/>
      <c r="ACO14371" s="60"/>
      <c r="ACP14371" s="60"/>
      <c r="ACQ14371" s="60"/>
      <c r="ACR14371" s="60"/>
      <c r="ACS14371" s="60"/>
      <c r="ACT14371" s="60"/>
      <c r="ACU14371" s="60"/>
      <c r="ACV14371" s="60"/>
      <c r="ACW14371" s="60"/>
      <c r="ACX14371" s="60"/>
      <c r="ACY14371" s="60">
        <v>0.789616015322401</v>
      </c>
      <c r="ACZ14371" s="60"/>
      <c r="ADA14371" s="60"/>
      <c r="ADB14371" s="60"/>
      <c r="ADC14371" s="60"/>
      <c r="ADD14371" s="60"/>
      <c r="ADE14371" s="60"/>
    </row>
    <row r="14372" spans="760:785" x14ac:dyDescent="0.25">
      <c r="ACF14372" s="60"/>
      <c r="ACG14372" s="60"/>
      <c r="ACH14372" s="60"/>
      <c r="ACI14372" s="60"/>
      <c r="ACJ14372" s="60"/>
      <c r="ACK14372" s="60"/>
      <c r="ACL14372" s="60"/>
      <c r="ACM14372" s="60"/>
      <c r="ACN14372" s="60"/>
      <c r="ACO14372" s="60"/>
      <c r="ACP14372" s="60"/>
      <c r="ACQ14372" s="60"/>
      <c r="ACR14372" s="60"/>
      <c r="ACS14372" s="60"/>
      <c r="ACT14372" s="60"/>
      <c r="ACU14372" s="60"/>
      <c r="ACV14372" s="60"/>
      <c r="ACW14372" s="60"/>
      <c r="ACX14372" s="60"/>
      <c r="ACY14372" s="60">
        <v>0.78934763678989495</v>
      </c>
      <c r="ACZ14372" s="60"/>
      <c r="ADA14372" s="60"/>
      <c r="ADB14372" s="60"/>
      <c r="ADC14372" s="60"/>
      <c r="ADD14372" s="60"/>
      <c r="ADE14372" s="60"/>
    </row>
    <row r="14373" spans="760:785" x14ac:dyDescent="0.25">
      <c r="ACF14373" s="60"/>
      <c r="ACG14373" s="60"/>
      <c r="ACH14373" s="60"/>
      <c r="ACI14373" s="60"/>
      <c r="ACJ14373" s="60"/>
      <c r="ACK14373" s="60"/>
      <c r="ACL14373" s="60"/>
      <c r="ACM14373" s="60"/>
      <c r="ACN14373" s="60"/>
      <c r="ACO14373" s="60"/>
      <c r="ACP14373" s="60"/>
      <c r="ACQ14373" s="60"/>
      <c r="ACR14373" s="60"/>
      <c r="ACS14373" s="60"/>
      <c r="ACT14373" s="60"/>
      <c r="ACU14373" s="60"/>
      <c r="ACV14373" s="60"/>
      <c r="ACW14373" s="60"/>
      <c r="ACX14373" s="60"/>
      <c r="ACY14373" s="60">
        <v>0.78896165253512296</v>
      </c>
      <c r="ACZ14373" s="60"/>
      <c r="ADA14373" s="60"/>
      <c r="ADB14373" s="60"/>
      <c r="ADC14373" s="60"/>
      <c r="ADD14373" s="60"/>
      <c r="ADE14373" s="60"/>
    </row>
    <row r="14374" spans="760:785" x14ac:dyDescent="0.25">
      <c r="ACF14374" s="60"/>
      <c r="ACG14374" s="60"/>
      <c r="ACH14374" s="60"/>
      <c r="ACI14374" s="60"/>
      <c r="ACJ14374" s="60"/>
      <c r="ACK14374" s="60"/>
      <c r="ACL14374" s="60"/>
      <c r="ACM14374" s="60"/>
      <c r="ACN14374" s="60"/>
      <c r="ACO14374" s="60"/>
      <c r="ACP14374" s="60"/>
      <c r="ACQ14374" s="60"/>
      <c r="ACR14374" s="60"/>
      <c r="ACS14374" s="60"/>
      <c r="ACT14374" s="60"/>
      <c r="ACU14374" s="60"/>
      <c r="ACV14374" s="60"/>
      <c r="ACW14374" s="60"/>
      <c r="ACX14374" s="60"/>
      <c r="ACY14374" s="60">
        <v>0.78785028823271996</v>
      </c>
      <c r="ACZ14374" s="60"/>
      <c r="ADA14374" s="60"/>
      <c r="ADB14374" s="60"/>
      <c r="ADC14374" s="60"/>
      <c r="ADD14374" s="60"/>
      <c r="ADE14374" s="60"/>
    </row>
    <row r="14375" spans="760:785" x14ac:dyDescent="0.25">
      <c r="ACF14375" s="60"/>
      <c r="ACG14375" s="60"/>
      <c r="ACH14375" s="60"/>
      <c r="ACI14375" s="60"/>
      <c r="ACJ14375" s="60"/>
      <c r="ACK14375" s="60"/>
      <c r="ACL14375" s="60"/>
      <c r="ACM14375" s="60"/>
      <c r="ACN14375" s="60"/>
      <c r="ACO14375" s="60"/>
      <c r="ACP14375" s="60"/>
      <c r="ACQ14375" s="60"/>
      <c r="ACR14375" s="60"/>
      <c r="ACS14375" s="60"/>
      <c r="ACT14375" s="60"/>
      <c r="ACU14375" s="60"/>
      <c r="ACV14375" s="60"/>
      <c r="ACW14375" s="60"/>
      <c r="ACX14375" s="60"/>
      <c r="ACY14375" s="60">
        <v>0.78772783535411695</v>
      </c>
      <c r="ACZ14375" s="60"/>
      <c r="ADA14375" s="60"/>
      <c r="ADB14375" s="60"/>
      <c r="ADC14375" s="60"/>
      <c r="ADD14375" s="60"/>
      <c r="ADE14375" s="60"/>
    </row>
    <row r="14376" spans="760:785" x14ac:dyDescent="0.25">
      <c r="ACF14376" s="60"/>
      <c r="ACG14376" s="60"/>
      <c r="ACH14376" s="60"/>
      <c r="ACI14376" s="60"/>
      <c r="ACJ14376" s="60"/>
      <c r="ACK14376" s="60"/>
      <c r="ACL14376" s="60"/>
      <c r="ACM14376" s="60"/>
      <c r="ACN14376" s="60"/>
      <c r="ACO14376" s="60"/>
      <c r="ACP14376" s="60"/>
      <c r="ACQ14376" s="60"/>
      <c r="ACR14376" s="60"/>
      <c r="ACS14376" s="60"/>
      <c r="ACT14376" s="60"/>
      <c r="ACU14376" s="60"/>
      <c r="ACV14376" s="60"/>
      <c r="ACW14376" s="60"/>
      <c r="ACX14376" s="60"/>
      <c r="ACY14376" s="60">
        <v>0.78717964130127704</v>
      </c>
      <c r="ACZ14376" s="60"/>
      <c r="ADA14376" s="60"/>
      <c r="ADB14376" s="60"/>
      <c r="ADC14376" s="60"/>
      <c r="ADD14376" s="60"/>
      <c r="ADE14376" s="60"/>
    </row>
    <row r="14377" spans="760:785" x14ac:dyDescent="0.25">
      <c r="ACF14377" s="60"/>
      <c r="ACG14377" s="60"/>
      <c r="ACH14377" s="60"/>
      <c r="ACI14377" s="60"/>
      <c r="ACJ14377" s="60"/>
      <c r="ACK14377" s="60"/>
      <c r="ACL14377" s="60"/>
      <c r="ACM14377" s="60"/>
      <c r="ACN14377" s="60"/>
      <c r="ACO14377" s="60"/>
      <c r="ACP14377" s="60"/>
      <c r="ACQ14377" s="60"/>
      <c r="ACR14377" s="60"/>
      <c r="ACS14377" s="60"/>
      <c r="ACT14377" s="60"/>
      <c r="ACU14377" s="60"/>
      <c r="ACV14377" s="60"/>
      <c r="ACW14377" s="60"/>
      <c r="ACX14377" s="60"/>
      <c r="ACY14377" s="60">
        <v>0.78624611263361099</v>
      </c>
      <c r="ACZ14377" s="60"/>
      <c r="ADA14377" s="60"/>
      <c r="ADB14377" s="60"/>
      <c r="ADC14377" s="60"/>
      <c r="ADD14377" s="60"/>
      <c r="ADE14377" s="60"/>
    </row>
    <row r="14378" spans="760:785" x14ac:dyDescent="0.25">
      <c r="ACF14378" s="60"/>
      <c r="ACG14378" s="60"/>
      <c r="ACH14378" s="60"/>
      <c r="ACI14378" s="60"/>
      <c r="ACJ14378" s="60"/>
      <c r="ACK14378" s="60"/>
      <c r="ACL14378" s="60"/>
      <c r="ACM14378" s="60"/>
      <c r="ACN14378" s="60"/>
      <c r="ACO14378" s="60"/>
      <c r="ACP14378" s="60"/>
      <c r="ACQ14378" s="60"/>
      <c r="ACR14378" s="60"/>
      <c r="ACS14378" s="60"/>
      <c r="ACT14378" s="60"/>
      <c r="ACU14378" s="60"/>
      <c r="ACV14378" s="60"/>
      <c r="ACW14378" s="60"/>
      <c r="ACX14378" s="60"/>
      <c r="ACY14378" s="60">
        <v>0.78618416226735499</v>
      </c>
      <c r="ACZ14378" s="60"/>
      <c r="ADA14378" s="60"/>
      <c r="ADB14378" s="60"/>
      <c r="ADC14378" s="60"/>
      <c r="ADD14378" s="60"/>
      <c r="ADE14378" s="60"/>
    </row>
    <row r="14379" spans="760:785" x14ac:dyDescent="0.25">
      <c r="ACF14379" s="60"/>
      <c r="ACG14379" s="60"/>
      <c r="ACH14379" s="60"/>
      <c r="ACI14379" s="60"/>
      <c r="ACJ14379" s="60"/>
      <c r="ACK14379" s="60"/>
      <c r="ACL14379" s="60"/>
      <c r="ACM14379" s="60"/>
      <c r="ACN14379" s="60"/>
      <c r="ACO14379" s="60"/>
      <c r="ACP14379" s="60"/>
      <c r="ACQ14379" s="60"/>
      <c r="ACR14379" s="60"/>
      <c r="ACS14379" s="60"/>
      <c r="ACT14379" s="60"/>
      <c r="ACU14379" s="60"/>
      <c r="ACV14379" s="60"/>
      <c r="ACW14379" s="60"/>
      <c r="ACX14379" s="60"/>
      <c r="ACY14379" s="60">
        <v>0.78607547589777305</v>
      </c>
      <c r="ACZ14379" s="60"/>
      <c r="ADA14379" s="60"/>
      <c r="ADB14379" s="60"/>
      <c r="ADC14379" s="60"/>
      <c r="ADD14379" s="60"/>
      <c r="ADE14379" s="60"/>
    </row>
    <row r="14380" spans="760:785" x14ac:dyDescent="0.25">
      <c r="ACF14380" s="60"/>
      <c r="ACG14380" s="60"/>
      <c r="ACH14380" s="60"/>
      <c r="ACI14380" s="60"/>
      <c r="ACJ14380" s="60"/>
      <c r="ACK14380" s="60"/>
      <c r="ACL14380" s="60"/>
      <c r="ACM14380" s="60"/>
      <c r="ACN14380" s="60"/>
      <c r="ACO14380" s="60"/>
      <c r="ACP14380" s="60"/>
      <c r="ACQ14380" s="60"/>
      <c r="ACR14380" s="60"/>
      <c r="ACS14380" s="60"/>
      <c r="ACT14380" s="60"/>
      <c r="ACU14380" s="60"/>
      <c r="ACV14380" s="60"/>
      <c r="ACW14380" s="60"/>
      <c r="ACX14380" s="60"/>
      <c r="ACY14380" s="60">
        <v>0.78527329410458002</v>
      </c>
      <c r="ACZ14380" s="60"/>
      <c r="ADA14380" s="60"/>
      <c r="ADB14380" s="60"/>
      <c r="ADC14380" s="60"/>
      <c r="ADD14380" s="60"/>
      <c r="ADE14380" s="60"/>
    </row>
    <row r="14381" spans="760:785" x14ac:dyDescent="0.25">
      <c r="ACF14381" s="60"/>
      <c r="ACG14381" s="60"/>
      <c r="ACH14381" s="60"/>
      <c r="ACI14381" s="60"/>
      <c r="ACJ14381" s="60"/>
      <c r="ACK14381" s="60"/>
      <c r="ACL14381" s="60"/>
      <c r="ACM14381" s="60"/>
      <c r="ACN14381" s="60"/>
      <c r="ACO14381" s="60"/>
      <c r="ACP14381" s="60"/>
      <c r="ACQ14381" s="60"/>
      <c r="ACR14381" s="60"/>
      <c r="ACS14381" s="60"/>
      <c r="ACT14381" s="60"/>
      <c r="ACU14381" s="60"/>
      <c r="ACV14381" s="60"/>
      <c r="ACW14381" s="60"/>
      <c r="ACX14381" s="60"/>
      <c r="ACY14381" s="60">
        <v>0.78511709517315098</v>
      </c>
      <c r="ACZ14381" s="60"/>
      <c r="ADA14381" s="60"/>
      <c r="ADB14381" s="60"/>
      <c r="ADC14381" s="60"/>
      <c r="ADD14381" s="60"/>
      <c r="ADE14381" s="60"/>
    </row>
    <row r="14382" spans="760:785" x14ac:dyDescent="0.25">
      <c r="ACF14382" s="60"/>
      <c r="ACG14382" s="60"/>
      <c r="ACH14382" s="60"/>
      <c r="ACI14382" s="60"/>
      <c r="ACJ14382" s="60"/>
      <c r="ACK14382" s="60"/>
      <c r="ACL14382" s="60"/>
      <c r="ACM14382" s="60"/>
      <c r="ACN14382" s="60"/>
      <c r="ACO14382" s="60"/>
      <c r="ACP14382" s="60"/>
      <c r="ACQ14382" s="60"/>
      <c r="ACR14382" s="60"/>
      <c r="ACS14382" s="60"/>
      <c r="ACT14382" s="60"/>
      <c r="ACU14382" s="60"/>
      <c r="ACV14382" s="60"/>
      <c r="ACW14382" s="60"/>
      <c r="ACX14382" s="60"/>
      <c r="ACY14382" s="60">
        <v>0.78485599724578903</v>
      </c>
      <c r="ACZ14382" s="60"/>
      <c r="ADA14382" s="60"/>
      <c r="ADB14382" s="60"/>
      <c r="ADC14382" s="60"/>
      <c r="ADD14382" s="60"/>
      <c r="ADE14382" s="60"/>
    </row>
    <row r="14383" spans="760:785" x14ac:dyDescent="0.25">
      <c r="ACF14383" s="60"/>
      <c r="ACG14383" s="60"/>
      <c r="ACH14383" s="60"/>
      <c r="ACI14383" s="60"/>
      <c r="ACJ14383" s="60"/>
      <c r="ACK14383" s="60"/>
      <c r="ACL14383" s="60"/>
      <c r="ACM14383" s="60"/>
      <c r="ACN14383" s="60"/>
      <c r="ACO14383" s="60"/>
      <c r="ACP14383" s="60"/>
      <c r="ACQ14383" s="60"/>
      <c r="ACR14383" s="60"/>
      <c r="ACS14383" s="60"/>
      <c r="ACT14383" s="60"/>
      <c r="ACU14383" s="60"/>
      <c r="ACV14383" s="60"/>
      <c r="ACW14383" s="60"/>
      <c r="ACX14383" s="60"/>
      <c r="ACY14383" s="60">
        <v>0.78472062279657495</v>
      </c>
      <c r="ACZ14383" s="60"/>
      <c r="ADA14383" s="60"/>
      <c r="ADB14383" s="60"/>
      <c r="ADC14383" s="60"/>
      <c r="ADD14383" s="60"/>
      <c r="ADE14383" s="60"/>
    </row>
    <row r="14384" spans="760:785" x14ac:dyDescent="0.25">
      <c r="ACF14384" s="60"/>
      <c r="ACG14384" s="60"/>
      <c r="ACH14384" s="60"/>
      <c r="ACI14384" s="60"/>
      <c r="ACJ14384" s="60"/>
      <c r="ACK14384" s="60"/>
      <c r="ACL14384" s="60"/>
      <c r="ACM14384" s="60"/>
      <c r="ACN14384" s="60"/>
      <c r="ACO14384" s="60"/>
      <c r="ACP14384" s="60"/>
      <c r="ACQ14384" s="60"/>
      <c r="ACR14384" s="60"/>
      <c r="ACS14384" s="60"/>
      <c r="ACT14384" s="60"/>
      <c r="ACU14384" s="60"/>
      <c r="ACV14384" s="60"/>
      <c r="ACW14384" s="60"/>
      <c r="ACX14384" s="60"/>
      <c r="ACY14384" s="60">
        <v>0.78450412375898904</v>
      </c>
      <c r="ACZ14384" s="60"/>
      <c r="ADA14384" s="60"/>
      <c r="ADB14384" s="60"/>
      <c r="ADC14384" s="60"/>
      <c r="ADD14384" s="60"/>
      <c r="ADE14384" s="60"/>
    </row>
    <row r="14385" spans="760:785" x14ac:dyDescent="0.25">
      <c r="ACF14385" s="60"/>
      <c r="ACG14385" s="60"/>
      <c r="ACH14385" s="60"/>
      <c r="ACI14385" s="60"/>
      <c r="ACJ14385" s="60"/>
      <c r="ACK14385" s="60"/>
      <c r="ACL14385" s="60"/>
      <c r="ACM14385" s="60"/>
      <c r="ACN14385" s="60"/>
      <c r="ACO14385" s="60"/>
      <c r="ACP14385" s="60"/>
      <c r="ACQ14385" s="60"/>
      <c r="ACR14385" s="60"/>
      <c r="ACS14385" s="60"/>
      <c r="ACT14385" s="60"/>
      <c r="ACU14385" s="60"/>
      <c r="ACV14385" s="60"/>
      <c r="ACW14385" s="60"/>
      <c r="ACX14385" s="60"/>
      <c r="ACY14385" s="60">
        <v>0.78442792496615199</v>
      </c>
      <c r="ACZ14385" s="60"/>
      <c r="ADA14385" s="60"/>
      <c r="ADB14385" s="60"/>
      <c r="ADC14385" s="60"/>
      <c r="ADD14385" s="60"/>
      <c r="ADE14385" s="60"/>
    </row>
    <row r="14386" spans="760:785" x14ac:dyDescent="0.25">
      <c r="ACF14386" s="60"/>
      <c r="ACG14386" s="60"/>
      <c r="ACH14386" s="60"/>
      <c r="ACI14386" s="60"/>
      <c r="ACJ14386" s="60"/>
      <c r="ACK14386" s="60"/>
      <c r="ACL14386" s="60"/>
      <c r="ACM14386" s="60"/>
      <c r="ACN14386" s="60"/>
      <c r="ACO14386" s="60"/>
      <c r="ACP14386" s="60"/>
      <c r="ACQ14386" s="60"/>
      <c r="ACR14386" s="60"/>
      <c r="ACS14386" s="60"/>
      <c r="ACT14386" s="60"/>
      <c r="ACU14386" s="60"/>
      <c r="ACV14386" s="60"/>
      <c r="ACW14386" s="60"/>
      <c r="ACX14386" s="60"/>
      <c r="ACY14386" s="60">
        <v>0.78442659359123701</v>
      </c>
      <c r="ACZ14386" s="60"/>
      <c r="ADA14386" s="60"/>
      <c r="ADB14386" s="60"/>
      <c r="ADC14386" s="60"/>
      <c r="ADD14386" s="60"/>
      <c r="ADE14386" s="60"/>
    </row>
    <row r="14387" spans="760:785" x14ac:dyDescent="0.25">
      <c r="ACF14387" s="60"/>
      <c r="ACG14387" s="60"/>
      <c r="ACH14387" s="60"/>
      <c r="ACI14387" s="60"/>
      <c r="ACJ14387" s="60"/>
      <c r="ACK14387" s="60"/>
      <c r="ACL14387" s="60"/>
      <c r="ACM14387" s="60"/>
      <c r="ACN14387" s="60"/>
      <c r="ACO14387" s="60"/>
      <c r="ACP14387" s="60"/>
      <c r="ACQ14387" s="60"/>
      <c r="ACR14387" s="60"/>
      <c r="ACS14387" s="60"/>
      <c r="ACT14387" s="60"/>
      <c r="ACU14387" s="60"/>
      <c r="ACV14387" s="60"/>
      <c r="ACW14387" s="60"/>
      <c r="ACX14387" s="60"/>
      <c r="ACY14387" s="60">
        <v>0.78365255928826605</v>
      </c>
      <c r="ACZ14387" s="60"/>
      <c r="ADA14387" s="60"/>
      <c r="ADB14387" s="60"/>
      <c r="ADC14387" s="60"/>
      <c r="ADD14387" s="60"/>
      <c r="ADE14387" s="60"/>
    </row>
    <row r="14388" spans="760:785" x14ac:dyDescent="0.25">
      <c r="ACF14388" s="60"/>
      <c r="ACG14388" s="60"/>
      <c r="ACH14388" s="60"/>
      <c r="ACI14388" s="60"/>
      <c r="ACJ14388" s="60"/>
      <c r="ACK14388" s="60"/>
      <c r="ACL14388" s="60"/>
      <c r="ACM14388" s="60"/>
      <c r="ACN14388" s="60"/>
      <c r="ACO14388" s="60"/>
      <c r="ACP14388" s="60"/>
      <c r="ACQ14388" s="60"/>
      <c r="ACR14388" s="60"/>
      <c r="ACS14388" s="60"/>
      <c r="ACT14388" s="60"/>
      <c r="ACU14388" s="60"/>
      <c r="ACV14388" s="60"/>
      <c r="ACW14388" s="60"/>
      <c r="ACX14388" s="60"/>
      <c r="ACY14388" s="60">
        <v>0.78329797155629299</v>
      </c>
      <c r="ACZ14388" s="60"/>
      <c r="ADA14388" s="60"/>
      <c r="ADB14388" s="60"/>
      <c r="ADC14388" s="60"/>
      <c r="ADD14388" s="60"/>
      <c r="ADE14388" s="60"/>
    </row>
    <row r="14389" spans="760:785" x14ac:dyDescent="0.25">
      <c r="ACF14389" s="60"/>
      <c r="ACG14389" s="60"/>
      <c r="ACH14389" s="60"/>
      <c r="ACI14389" s="60"/>
      <c r="ACJ14389" s="60"/>
      <c r="ACK14389" s="60"/>
      <c r="ACL14389" s="60"/>
      <c r="ACM14389" s="60"/>
      <c r="ACN14389" s="60"/>
      <c r="ACO14389" s="60"/>
      <c r="ACP14389" s="60"/>
      <c r="ACQ14389" s="60"/>
      <c r="ACR14389" s="60"/>
      <c r="ACS14389" s="60"/>
      <c r="ACT14389" s="60"/>
      <c r="ACU14389" s="60"/>
      <c r="ACV14389" s="60"/>
      <c r="ACW14389" s="60"/>
      <c r="ACX14389" s="60"/>
      <c r="ACY14389" s="60">
        <v>0.78327053960765602</v>
      </c>
      <c r="ACZ14389" s="60"/>
      <c r="ADA14389" s="60"/>
      <c r="ADB14389" s="60"/>
      <c r="ADC14389" s="60"/>
      <c r="ADD14389" s="60"/>
      <c r="ADE14389" s="60"/>
    </row>
    <row r="14390" spans="760:785" x14ac:dyDescent="0.25">
      <c r="ACF14390" s="60"/>
      <c r="ACG14390" s="60"/>
      <c r="ACH14390" s="60"/>
      <c r="ACI14390" s="60"/>
      <c r="ACJ14390" s="60"/>
      <c r="ACK14390" s="60"/>
      <c r="ACL14390" s="60"/>
      <c r="ACM14390" s="60"/>
      <c r="ACN14390" s="60"/>
      <c r="ACO14390" s="60"/>
      <c r="ACP14390" s="60"/>
      <c r="ACQ14390" s="60"/>
      <c r="ACR14390" s="60"/>
      <c r="ACS14390" s="60"/>
      <c r="ACT14390" s="60"/>
      <c r="ACU14390" s="60"/>
      <c r="ACV14390" s="60"/>
      <c r="ACW14390" s="60"/>
      <c r="ACX14390" s="60"/>
      <c r="ACY14390" s="60">
        <v>0.78325363363576594</v>
      </c>
      <c r="ACZ14390" s="60"/>
      <c r="ADA14390" s="60"/>
      <c r="ADB14390" s="60"/>
      <c r="ADC14390" s="60"/>
      <c r="ADD14390" s="60"/>
      <c r="ADE14390" s="60"/>
    </row>
    <row r="14391" spans="760:785" x14ac:dyDescent="0.25">
      <c r="ACF14391" s="60"/>
      <c r="ACG14391" s="60"/>
      <c r="ACH14391" s="60"/>
      <c r="ACI14391" s="60"/>
      <c r="ACJ14391" s="60"/>
      <c r="ACK14391" s="60"/>
      <c r="ACL14391" s="60"/>
      <c r="ACM14391" s="60"/>
      <c r="ACN14391" s="60"/>
      <c r="ACO14391" s="60"/>
      <c r="ACP14391" s="60"/>
      <c r="ACQ14391" s="60"/>
      <c r="ACR14391" s="60"/>
      <c r="ACS14391" s="60"/>
      <c r="ACT14391" s="60"/>
      <c r="ACU14391" s="60"/>
      <c r="ACV14391" s="60"/>
      <c r="ACW14391" s="60"/>
      <c r="ACX14391" s="60"/>
      <c r="ACY14391" s="60">
        <v>0.78302954582608597</v>
      </c>
      <c r="ACZ14391" s="60"/>
      <c r="ADA14391" s="60"/>
      <c r="ADB14391" s="60"/>
      <c r="ADC14391" s="60"/>
      <c r="ADD14391" s="60"/>
      <c r="ADE14391" s="60"/>
    </row>
    <row r="14392" spans="760:785" x14ac:dyDescent="0.25">
      <c r="ACF14392" s="60"/>
      <c r="ACG14392" s="60"/>
      <c r="ACH14392" s="60"/>
      <c r="ACI14392" s="60"/>
      <c r="ACJ14392" s="60"/>
      <c r="ACK14392" s="60"/>
      <c r="ACL14392" s="60"/>
      <c r="ACM14392" s="60"/>
      <c r="ACN14392" s="60"/>
      <c r="ACO14392" s="60"/>
      <c r="ACP14392" s="60"/>
      <c r="ACQ14392" s="60"/>
      <c r="ACR14392" s="60"/>
      <c r="ACS14392" s="60"/>
      <c r="ACT14392" s="60"/>
      <c r="ACU14392" s="60"/>
      <c r="ACV14392" s="60"/>
      <c r="ACW14392" s="60"/>
      <c r="ACX14392" s="60"/>
      <c r="ACY14392" s="60">
        <v>0.78289432548801796</v>
      </c>
      <c r="ACZ14392" s="60"/>
      <c r="ADA14392" s="60"/>
      <c r="ADB14392" s="60"/>
      <c r="ADC14392" s="60"/>
      <c r="ADD14392" s="60"/>
      <c r="ADE14392" s="60"/>
    </row>
    <row r="14393" spans="760:785" x14ac:dyDescent="0.25">
      <c r="ACF14393" s="60"/>
      <c r="ACG14393" s="60"/>
      <c r="ACH14393" s="60"/>
      <c r="ACI14393" s="60"/>
      <c r="ACJ14393" s="60"/>
      <c r="ACK14393" s="60"/>
      <c r="ACL14393" s="60"/>
      <c r="ACM14393" s="60"/>
      <c r="ACN14393" s="60"/>
      <c r="ACO14393" s="60"/>
      <c r="ACP14393" s="60"/>
      <c r="ACQ14393" s="60"/>
      <c r="ACR14393" s="60"/>
      <c r="ACS14393" s="60"/>
      <c r="ACT14393" s="60"/>
      <c r="ACU14393" s="60"/>
      <c r="ACV14393" s="60"/>
      <c r="ACW14393" s="60"/>
      <c r="ACX14393" s="60"/>
      <c r="ACY14393" s="60">
        <v>0.78267134289639495</v>
      </c>
      <c r="ACZ14393" s="60"/>
      <c r="ADA14393" s="60"/>
      <c r="ADB14393" s="60"/>
      <c r="ADC14393" s="60"/>
      <c r="ADD14393" s="60"/>
      <c r="ADE14393" s="60"/>
    </row>
    <row r="14394" spans="760:785" x14ac:dyDescent="0.25">
      <c r="ACF14394" s="60"/>
      <c r="ACG14394" s="60"/>
      <c r="ACH14394" s="60"/>
      <c r="ACI14394" s="60"/>
      <c r="ACJ14394" s="60"/>
      <c r="ACK14394" s="60"/>
      <c r="ACL14394" s="60"/>
      <c r="ACM14394" s="60"/>
      <c r="ACN14394" s="60"/>
      <c r="ACO14394" s="60"/>
      <c r="ACP14394" s="60"/>
      <c r="ACQ14394" s="60"/>
      <c r="ACR14394" s="60"/>
      <c r="ACS14394" s="60"/>
      <c r="ACT14394" s="60"/>
      <c r="ACU14394" s="60"/>
      <c r="ACV14394" s="60"/>
      <c r="ACW14394" s="60"/>
      <c r="ACX14394" s="60"/>
      <c r="ACY14394" s="60">
        <v>0.78244078158115804</v>
      </c>
      <c r="ACZ14394" s="60"/>
      <c r="ADA14394" s="60"/>
      <c r="ADB14394" s="60"/>
      <c r="ADC14394" s="60"/>
      <c r="ADD14394" s="60"/>
      <c r="ADE14394" s="60"/>
    </row>
    <row r="14395" spans="760:785" x14ac:dyDescent="0.25">
      <c r="ACF14395" s="60"/>
      <c r="ACG14395" s="60"/>
      <c r="ACH14395" s="60"/>
      <c r="ACI14395" s="60"/>
      <c r="ACJ14395" s="60"/>
      <c r="ACK14395" s="60"/>
      <c r="ACL14395" s="60"/>
      <c r="ACM14395" s="60"/>
      <c r="ACN14395" s="60"/>
      <c r="ACO14395" s="60"/>
      <c r="ACP14395" s="60"/>
      <c r="ACQ14395" s="60"/>
      <c r="ACR14395" s="60"/>
      <c r="ACS14395" s="60"/>
      <c r="ACT14395" s="60"/>
      <c r="ACU14395" s="60"/>
      <c r="ACV14395" s="60"/>
      <c r="ACW14395" s="60"/>
      <c r="ACX14395" s="60"/>
      <c r="ACY14395" s="60">
        <v>0.78238368598802099</v>
      </c>
      <c r="ACZ14395" s="60"/>
      <c r="ADA14395" s="60"/>
      <c r="ADB14395" s="60"/>
      <c r="ADC14395" s="60"/>
      <c r="ADD14395" s="60"/>
      <c r="ADE14395" s="60"/>
    </row>
    <row r="14396" spans="760:785" x14ac:dyDescent="0.25">
      <c r="ACF14396" s="60"/>
      <c r="ACG14396" s="60"/>
      <c r="ACH14396" s="60"/>
      <c r="ACI14396" s="60"/>
      <c r="ACJ14396" s="60"/>
      <c r="ACK14396" s="60"/>
      <c r="ACL14396" s="60"/>
      <c r="ACM14396" s="60"/>
      <c r="ACN14396" s="60"/>
      <c r="ACO14396" s="60"/>
      <c r="ACP14396" s="60"/>
      <c r="ACQ14396" s="60"/>
      <c r="ACR14396" s="60"/>
      <c r="ACS14396" s="60"/>
      <c r="ACT14396" s="60"/>
      <c r="ACU14396" s="60"/>
      <c r="ACV14396" s="60"/>
      <c r="ACW14396" s="60"/>
      <c r="ACX14396" s="60"/>
      <c r="ACY14396" s="60">
        <v>0.78224691885961095</v>
      </c>
      <c r="ACZ14396" s="60"/>
      <c r="ADA14396" s="60"/>
      <c r="ADB14396" s="60"/>
      <c r="ADC14396" s="60"/>
      <c r="ADD14396" s="60"/>
      <c r="ADE14396" s="60"/>
    </row>
    <row r="14397" spans="760:785" x14ac:dyDescent="0.25">
      <c r="ACF14397" s="60"/>
      <c r="ACG14397" s="60"/>
      <c r="ACH14397" s="60"/>
      <c r="ACI14397" s="60"/>
      <c r="ACJ14397" s="60"/>
      <c r="ACK14397" s="60"/>
      <c r="ACL14397" s="60"/>
      <c r="ACM14397" s="60"/>
      <c r="ACN14397" s="60"/>
      <c r="ACO14397" s="60"/>
      <c r="ACP14397" s="60"/>
      <c r="ACQ14397" s="60"/>
      <c r="ACR14397" s="60"/>
      <c r="ACS14397" s="60"/>
      <c r="ACT14397" s="60"/>
      <c r="ACU14397" s="60"/>
      <c r="ACV14397" s="60"/>
      <c r="ACW14397" s="60"/>
      <c r="ACX14397" s="60"/>
      <c r="ACY14397" s="60">
        <v>0.78193317548473795</v>
      </c>
      <c r="ACZ14397" s="60"/>
      <c r="ADA14397" s="60"/>
      <c r="ADB14397" s="60"/>
      <c r="ADC14397" s="60"/>
      <c r="ADD14397" s="60"/>
      <c r="ADE14397" s="60"/>
    </row>
    <row r="14398" spans="760:785" x14ac:dyDescent="0.25">
      <c r="ACF14398" s="60"/>
      <c r="ACG14398" s="60"/>
      <c r="ACH14398" s="60"/>
      <c r="ACI14398" s="60"/>
      <c r="ACJ14398" s="60"/>
      <c r="ACK14398" s="60"/>
      <c r="ACL14398" s="60"/>
      <c r="ACM14398" s="60"/>
      <c r="ACN14398" s="60"/>
      <c r="ACO14398" s="60"/>
      <c r="ACP14398" s="60"/>
      <c r="ACQ14398" s="60"/>
      <c r="ACR14398" s="60"/>
      <c r="ACS14398" s="60"/>
      <c r="ACT14398" s="60"/>
      <c r="ACU14398" s="60"/>
      <c r="ACV14398" s="60"/>
      <c r="ACW14398" s="60"/>
      <c r="ACX14398" s="60"/>
      <c r="ACY14398" s="60">
        <v>0.78186186657447199</v>
      </c>
      <c r="ACZ14398" s="60"/>
      <c r="ADA14398" s="60"/>
      <c r="ADB14398" s="60"/>
      <c r="ADC14398" s="60"/>
      <c r="ADD14398" s="60"/>
      <c r="ADE14398" s="60"/>
    </row>
    <row r="14399" spans="760:785" x14ac:dyDescent="0.25">
      <c r="ACF14399" s="60"/>
      <c r="ACG14399" s="60"/>
      <c r="ACH14399" s="60"/>
      <c r="ACI14399" s="60"/>
      <c r="ACJ14399" s="60"/>
      <c r="ACK14399" s="60"/>
      <c r="ACL14399" s="60"/>
      <c r="ACM14399" s="60"/>
      <c r="ACN14399" s="60"/>
      <c r="ACO14399" s="60"/>
      <c r="ACP14399" s="60"/>
      <c r="ACQ14399" s="60"/>
      <c r="ACR14399" s="60"/>
      <c r="ACS14399" s="60"/>
      <c r="ACT14399" s="60"/>
      <c r="ACU14399" s="60"/>
      <c r="ACV14399" s="60"/>
      <c r="ACW14399" s="60"/>
      <c r="ACX14399" s="60"/>
      <c r="ACY14399" s="60">
        <v>0.78132662985138501</v>
      </c>
      <c r="ACZ14399" s="60"/>
      <c r="ADA14399" s="60"/>
      <c r="ADB14399" s="60"/>
      <c r="ADC14399" s="60"/>
      <c r="ADD14399" s="60"/>
      <c r="ADE14399" s="60"/>
    </row>
    <row r="14400" spans="760:785" x14ac:dyDescent="0.25">
      <c r="ACF14400" s="60"/>
      <c r="ACG14400" s="60"/>
      <c r="ACH14400" s="60"/>
      <c r="ACI14400" s="60"/>
      <c r="ACJ14400" s="60"/>
      <c r="ACK14400" s="60"/>
      <c r="ACL14400" s="60"/>
      <c r="ACM14400" s="60"/>
      <c r="ACN14400" s="60"/>
      <c r="ACO14400" s="60"/>
      <c r="ACP14400" s="60"/>
      <c r="ACQ14400" s="60"/>
      <c r="ACR14400" s="60"/>
      <c r="ACS14400" s="60"/>
      <c r="ACT14400" s="60"/>
      <c r="ACU14400" s="60"/>
      <c r="ACV14400" s="60"/>
      <c r="ACW14400" s="60"/>
      <c r="ACX14400" s="60"/>
      <c r="ACY14400" s="60">
        <v>0.78101370122830405</v>
      </c>
      <c r="ACZ14400" s="60"/>
      <c r="ADA14400" s="60"/>
      <c r="ADB14400" s="60"/>
      <c r="ADC14400" s="60"/>
      <c r="ADD14400" s="60"/>
      <c r="ADE14400" s="60"/>
    </row>
    <row r="14401" spans="760:785" x14ac:dyDescent="0.25">
      <c r="ACF14401" s="60"/>
      <c r="ACG14401" s="60"/>
      <c r="ACH14401" s="60"/>
      <c r="ACI14401" s="60"/>
      <c r="ACJ14401" s="60"/>
      <c r="ACK14401" s="60"/>
      <c r="ACL14401" s="60"/>
      <c r="ACM14401" s="60"/>
      <c r="ACN14401" s="60"/>
      <c r="ACO14401" s="60"/>
      <c r="ACP14401" s="60"/>
      <c r="ACQ14401" s="60"/>
      <c r="ACR14401" s="60"/>
      <c r="ACS14401" s="60"/>
      <c r="ACT14401" s="60"/>
      <c r="ACU14401" s="60"/>
      <c r="ACV14401" s="60"/>
      <c r="ACW14401" s="60"/>
      <c r="ACX14401" s="60"/>
      <c r="ACY14401" s="60">
        <v>0.78069684757958302</v>
      </c>
      <c r="ACZ14401" s="60"/>
      <c r="ADA14401" s="60"/>
      <c r="ADB14401" s="60"/>
      <c r="ADC14401" s="60"/>
      <c r="ADD14401" s="60"/>
      <c r="ADE14401" s="60"/>
    </row>
    <row r="14402" spans="760:785" x14ac:dyDescent="0.25">
      <c r="ACF14402" s="60"/>
      <c r="ACG14402" s="60"/>
      <c r="ACH14402" s="60"/>
      <c r="ACI14402" s="60"/>
      <c r="ACJ14402" s="60"/>
      <c r="ACK14402" s="60"/>
      <c r="ACL14402" s="60"/>
      <c r="ACM14402" s="60"/>
      <c r="ACN14402" s="60"/>
      <c r="ACO14402" s="60"/>
      <c r="ACP14402" s="60"/>
      <c r="ACQ14402" s="60"/>
      <c r="ACR14402" s="60"/>
      <c r="ACS14402" s="60"/>
      <c r="ACT14402" s="60"/>
      <c r="ACU14402" s="60"/>
      <c r="ACV14402" s="60"/>
      <c r="ACW14402" s="60"/>
      <c r="ACX14402" s="60"/>
      <c r="ACY14402" s="60">
        <v>0.78037222662233996</v>
      </c>
      <c r="ACZ14402" s="60"/>
      <c r="ADA14402" s="60"/>
      <c r="ADB14402" s="60"/>
      <c r="ADC14402" s="60"/>
      <c r="ADD14402" s="60"/>
      <c r="ADE14402" s="60"/>
    </row>
    <row r="14403" spans="760:785" x14ac:dyDescent="0.25">
      <c r="ACF14403" s="60"/>
      <c r="ACG14403" s="60"/>
      <c r="ACH14403" s="60"/>
      <c r="ACI14403" s="60"/>
      <c r="ACJ14403" s="60"/>
      <c r="ACK14403" s="60"/>
      <c r="ACL14403" s="60"/>
      <c r="ACM14403" s="60"/>
      <c r="ACN14403" s="60"/>
      <c r="ACO14403" s="60"/>
      <c r="ACP14403" s="60"/>
      <c r="ACQ14403" s="60"/>
      <c r="ACR14403" s="60"/>
      <c r="ACS14403" s="60"/>
      <c r="ACT14403" s="60"/>
      <c r="ACU14403" s="60"/>
      <c r="ACV14403" s="60"/>
      <c r="ACW14403" s="60"/>
      <c r="ACX14403" s="60"/>
      <c r="ACY14403" s="60">
        <v>0.78019753271450398</v>
      </c>
      <c r="ACZ14403" s="60"/>
      <c r="ADA14403" s="60"/>
      <c r="ADB14403" s="60"/>
      <c r="ADC14403" s="60"/>
      <c r="ADD14403" s="60"/>
      <c r="ADE14403" s="60"/>
    </row>
    <row r="14404" spans="760:785" x14ac:dyDescent="0.25">
      <c r="ACF14404" s="60"/>
      <c r="ACG14404" s="60"/>
      <c r="ACH14404" s="60"/>
      <c r="ACI14404" s="60"/>
      <c r="ACJ14404" s="60"/>
      <c r="ACK14404" s="60"/>
      <c r="ACL14404" s="60"/>
      <c r="ACM14404" s="60"/>
      <c r="ACN14404" s="60"/>
      <c r="ACO14404" s="60"/>
      <c r="ACP14404" s="60"/>
      <c r="ACQ14404" s="60"/>
      <c r="ACR14404" s="60"/>
      <c r="ACS14404" s="60"/>
      <c r="ACT14404" s="60"/>
      <c r="ACU14404" s="60"/>
      <c r="ACV14404" s="60"/>
      <c r="ACW14404" s="60"/>
      <c r="ACX14404" s="60"/>
      <c r="ACY14404" s="60">
        <v>0.78009560610420903</v>
      </c>
      <c r="ACZ14404" s="60"/>
      <c r="ADA14404" s="60"/>
      <c r="ADB14404" s="60"/>
      <c r="ADC14404" s="60"/>
      <c r="ADD14404" s="60"/>
      <c r="ADE14404" s="60"/>
    </row>
    <row r="14405" spans="760:785" x14ac:dyDescent="0.25">
      <c r="ACF14405" s="60"/>
      <c r="ACG14405" s="60"/>
      <c r="ACH14405" s="60"/>
      <c r="ACI14405" s="60"/>
      <c r="ACJ14405" s="60"/>
      <c r="ACK14405" s="60"/>
      <c r="ACL14405" s="60"/>
      <c r="ACM14405" s="60"/>
      <c r="ACN14405" s="60"/>
      <c r="ACO14405" s="60"/>
      <c r="ACP14405" s="60"/>
      <c r="ACQ14405" s="60"/>
      <c r="ACR14405" s="60"/>
      <c r="ACS14405" s="60"/>
      <c r="ACT14405" s="60"/>
      <c r="ACU14405" s="60"/>
      <c r="ACV14405" s="60"/>
      <c r="ACW14405" s="60"/>
      <c r="ACX14405" s="60"/>
      <c r="ACY14405" s="60">
        <v>0.78006689197539303</v>
      </c>
      <c r="ACZ14405" s="60"/>
      <c r="ADA14405" s="60"/>
      <c r="ADB14405" s="60"/>
      <c r="ADC14405" s="60"/>
      <c r="ADD14405" s="60"/>
      <c r="ADE14405" s="60"/>
    </row>
    <row r="14406" spans="760:785" x14ac:dyDescent="0.25">
      <c r="ACF14406" s="60"/>
      <c r="ACG14406" s="60"/>
      <c r="ACH14406" s="60"/>
      <c r="ACI14406" s="60"/>
      <c r="ACJ14406" s="60"/>
      <c r="ACK14406" s="60"/>
      <c r="ACL14406" s="60"/>
      <c r="ACM14406" s="60"/>
      <c r="ACN14406" s="60"/>
      <c r="ACO14406" s="60"/>
      <c r="ACP14406" s="60"/>
      <c r="ACQ14406" s="60"/>
      <c r="ACR14406" s="60"/>
      <c r="ACS14406" s="60"/>
      <c r="ACT14406" s="60"/>
      <c r="ACU14406" s="60"/>
      <c r="ACV14406" s="60"/>
      <c r="ACW14406" s="60"/>
      <c r="ACX14406" s="60"/>
      <c r="ACY14406" s="60">
        <v>0.78004278669879401</v>
      </c>
      <c r="ACZ14406" s="60"/>
      <c r="ADA14406" s="60"/>
      <c r="ADB14406" s="60"/>
      <c r="ADC14406" s="60"/>
      <c r="ADD14406" s="60"/>
      <c r="ADE14406" s="60"/>
    </row>
    <row r="14407" spans="760:785" x14ac:dyDescent="0.25">
      <c r="ACF14407" s="60"/>
      <c r="ACG14407" s="60"/>
      <c r="ACH14407" s="60"/>
      <c r="ACI14407" s="60"/>
      <c r="ACJ14407" s="60"/>
      <c r="ACK14407" s="60"/>
      <c r="ACL14407" s="60"/>
      <c r="ACM14407" s="60"/>
      <c r="ACN14407" s="60"/>
      <c r="ACO14407" s="60"/>
      <c r="ACP14407" s="60"/>
      <c r="ACQ14407" s="60"/>
      <c r="ACR14407" s="60"/>
      <c r="ACS14407" s="60"/>
      <c r="ACT14407" s="60"/>
      <c r="ACU14407" s="60"/>
      <c r="ACV14407" s="60"/>
      <c r="ACW14407" s="60"/>
      <c r="ACX14407" s="60"/>
      <c r="ACY14407" s="60">
        <v>0.780039977214806</v>
      </c>
      <c r="ACZ14407" s="60"/>
      <c r="ADA14407" s="60"/>
      <c r="ADB14407" s="60"/>
      <c r="ADC14407" s="60"/>
      <c r="ADD14407" s="60"/>
      <c r="ADE14407" s="60"/>
    </row>
    <row r="14408" spans="760:785" x14ac:dyDescent="0.25">
      <c r="ACF14408" s="60"/>
      <c r="ACG14408" s="60"/>
      <c r="ACH14408" s="60"/>
      <c r="ACI14408" s="60"/>
      <c r="ACJ14408" s="60"/>
      <c r="ACK14408" s="60"/>
      <c r="ACL14408" s="60"/>
      <c r="ACM14408" s="60"/>
      <c r="ACN14408" s="60"/>
      <c r="ACO14408" s="60"/>
      <c r="ACP14408" s="60"/>
      <c r="ACQ14408" s="60"/>
      <c r="ACR14408" s="60"/>
      <c r="ACS14408" s="60"/>
      <c r="ACT14408" s="60"/>
      <c r="ACU14408" s="60"/>
      <c r="ACV14408" s="60"/>
      <c r="ACW14408" s="60"/>
      <c r="ACX14408" s="60"/>
      <c r="ACY14408" s="60">
        <v>0.779878841396353</v>
      </c>
      <c r="ACZ14408" s="60"/>
      <c r="ADA14408" s="60"/>
      <c r="ADB14408" s="60"/>
      <c r="ADC14408" s="60"/>
      <c r="ADD14408" s="60"/>
      <c r="ADE14408" s="60"/>
    </row>
    <row r="14409" spans="760:785" x14ac:dyDescent="0.25">
      <c r="ACF14409" s="60"/>
      <c r="ACG14409" s="60"/>
      <c r="ACH14409" s="60"/>
      <c r="ACI14409" s="60"/>
      <c r="ACJ14409" s="60"/>
      <c r="ACK14409" s="60"/>
      <c r="ACL14409" s="60"/>
      <c r="ACM14409" s="60"/>
      <c r="ACN14409" s="60"/>
      <c r="ACO14409" s="60"/>
      <c r="ACP14409" s="60"/>
      <c r="ACQ14409" s="60"/>
      <c r="ACR14409" s="60"/>
      <c r="ACS14409" s="60"/>
      <c r="ACT14409" s="60"/>
      <c r="ACU14409" s="60"/>
      <c r="ACV14409" s="60"/>
      <c r="ACW14409" s="60"/>
      <c r="ACX14409" s="60"/>
      <c r="ACY14409" s="60">
        <v>0.77944833122234702</v>
      </c>
      <c r="ACZ14409" s="60"/>
      <c r="ADA14409" s="60"/>
      <c r="ADB14409" s="60"/>
      <c r="ADC14409" s="60"/>
      <c r="ADD14409" s="60"/>
      <c r="ADE14409" s="60"/>
    </row>
    <row r="14410" spans="760:785" x14ac:dyDescent="0.25">
      <c r="ACF14410" s="60"/>
      <c r="ACG14410" s="60"/>
      <c r="ACH14410" s="60"/>
      <c r="ACI14410" s="60"/>
      <c r="ACJ14410" s="60"/>
      <c r="ACK14410" s="60"/>
      <c r="ACL14410" s="60"/>
      <c r="ACM14410" s="60"/>
      <c r="ACN14410" s="60"/>
      <c r="ACO14410" s="60"/>
      <c r="ACP14410" s="60"/>
      <c r="ACQ14410" s="60"/>
      <c r="ACR14410" s="60"/>
      <c r="ACS14410" s="60"/>
      <c r="ACT14410" s="60"/>
      <c r="ACU14410" s="60"/>
      <c r="ACV14410" s="60"/>
      <c r="ACW14410" s="60"/>
      <c r="ACX14410" s="60"/>
      <c r="ACY14410" s="60">
        <v>0.77934788769059404</v>
      </c>
      <c r="ACZ14410" s="60"/>
      <c r="ADA14410" s="60"/>
      <c r="ADB14410" s="60"/>
      <c r="ADC14410" s="60"/>
      <c r="ADD14410" s="60"/>
      <c r="ADE14410" s="60"/>
    </row>
    <row r="14411" spans="760:785" x14ac:dyDescent="0.25">
      <c r="ACF14411" s="60"/>
      <c r="ACG14411" s="60"/>
      <c r="ACH14411" s="60"/>
      <c r="ACI14411" s="60"/>
      <c r="ACJ14411" s="60"/>
      <c r="ACK14411" s="60"/>
      <c r="ACL14411" s="60"/>
      <c r="ACM14411" s="60"/>
      <c r="ACN14411" s="60"/>
      <c r="ACO14411" s="60"/>
      <c r="ACP14411" s="60"/>
      <c r="ACQ14411" s="60"/>
      <c r="ACR14411" s="60"/>
      <c r="ACS14411" s="60"/>
      <c r="ACT14411" s="60"/>
      <c r="ACU14411" s="60"/>
      <c r="ACV14411" s="60"/>
      <c r="ACW14411" s="60"/>
      <c r="ACX14411" s="60"/>
      <c r="ACY14411" s="60">
        <v>0.77931921658982395</v>
      </c>
      <c r="ACZ14411" s="60"/>
      <c r="ADA14411" s="60"/>
      <c r="ADB14411" s="60"/>
      <c r="ADC14411" s="60"/>
      <c r="ADD14411" s="60"/>
      <c r="ADE14411" s="60"/>
    </row>
    <row r="14412" spans="760:785" x14ac:dyDescent="0.25">
      <c r="ACF14412" s="60"/>
      <c r="ACG14412" s="60"/>
      <c r="ACH14412" s="60"/>
      <c r="ACI14412" s="60"/>
      <c r="ACJ14412" s="60"/>
      <c r="ACK14412" s="60"/>
      <c r="ACL14412" s="60"/>
      <c r="ACM14412" s="60"/>
      <c r="ACN14412" s="60"/>
      <c r="ACO14412" s="60"/>
      <c r="ACP14412" s="60"/>
      <c r="ACQ14412" s="60"/>
      <c r="ACR14412" s="60"/>
      <c r="ACS14412" s="60"/>
      <c r="ACT14412" s="60"/>
      <c r="ACU14412" s="60"/>
      <c r="ACV14412" s="60"/>
      <c r="ACW14412" s="60"/>
      <c r="ACX14412" s="60"/>
      <c r="ACY14412" s="60">
        <v>0.77930567075707802</v>
      </c>
      <c r="ACZ14412" s="60"/>
      <c r="ADA14412" s="60"/>
      <c r="ADB14412" s="60"/>
      <c r="ADC14412" s="60"/>
      <c r="ADD14412" s="60"/>
      <c r="ADE14412" s="60"/>
    </row>
    <row r="14413" spans="760:785" x14ac:dyDescent="0.25">
      <c r="ACF14413" s="60"/>
      <c r="ACG14413" s="60"/>
      <c r="ACH14413" s="60"/>
      <c r="ACI14413" s="60"/>
      <c r="ACJ14413" s="60"/>
      <c r="ACK14413" s="60"/>
      <c r="ACL14413" s="60"/>
      <c r="ACM14413" s="60"/>
      <c r="ACN14413" s="60"/>
      <c r="ACO14413" s="60"/>
      <c r="ACP14413" s="60"/>
      <c r="ACQ14413" s="60"/>
      <c r="ACR14413" s="60"/>
      <c r="ACS14413" s="60"/>
      <c r="ACT14413" s="60"/>
      <c r="ACU14413" s="60"/>
      <c r="ACV14413" s="60"/>
      <c r="ACW14413" s="60"/>
      <c r="ACX14413" s="60"/>
      <c r="ACY14413" s="60">
        <v>0.77907276407321602</v>
      </c>
      <c r="ACZ14413" s="60"/>
      <c r="ADA14413" s="60"/>
      <c r="ADB14413" s="60"/>
      <c r="ADC14413" s="60"/>
      <c r="ADD14413" s="60"/>
      <c r="ADE14413" s="60"/>
    </row>
    <row r="14414" spans="760:785" x14ac:dyDescent="0.25">
      <c r="ACF14414" s="60"/>
      <c r="ACG14414" s="60"/>
      <c r="ACH14414" s="60"/>
      <c r="ACI14414" s="60"/>
      <c r="ACJ14414" s="60"/>
      <c r="ACK14414" s="60"/>
      <c r="ACL14414" s="60"/>
      <c r="ACM14414" s="60"/>
      <c r="ACN14414" s="60"/>
      <c r="ACO14414" s="60"/>
      <c r="ACP14414" s="60"/>
      <c r="ACQ14414" s="60"/>
      <c r="ACR14414" s="60"/>
      <c r="ACS14414" s="60"/>
      <c r="ACT14414" s="60"/>
      <c r="ACU14414" s="60"/>
      <c r="ACV14414" s="60"/>
      <c r="ACW14414" s="60"/>
      <c r="ACX14414" s="60"/>
      <c r="ACY14414" s="60">
        <v>0.77903519850274705</v>
      </c>
      <c r="ACZ14414" s="60"/>
      <c r="ADA14414" s="60"/>
      <c r="ADB14414" s="60"/>
      <c r="ADC14414" s="60"/>
      <c r="ADD14414" s="60"/>
      <c r="ADE14414" s="60"/>
    </row>
    <row r="14415" spans="760:785" x14ac:dyDescent="0.25">
      <c r="ACF14415" s="60"/>
      <c r="ACG14415" s="60"/>
      <c r="ACH14415" s="60"/>
      <c r="ACI14415" s="60"/>
      <c r="ACJ14415" s="60"/>
      <c r="ACK14415" s="60"/>
      <c r="ACL14415" s="60"/>
      <c r="ACM14415" s="60"/>
      <c r="ACN14415" s="60"/>
      <c r="ACO14415" s="60"/>
      <c r="ACP14415" s="60"/>
      <c r="ACQ14415" s="60"/>
      <c r="ACR14415" s="60"/>
      <c r="ACS14415" s="60"/>
      <c r="ACT14415" s="60"/>
      <c r="ACU14415" s="60"/>
      <c r="ACV14415" s="60"/>
      <c r="ACW14415" s="60"/>
      <c r="ACX14415" s="60"/>
      <c r="ACY14415" s="60">
        <v>0.77901908186716695</v>
      </c>
      <c r="ACZ14415" s="60"/>
      <c r="ADA14415" s="60"/>
      <c r="ADB14415" s="60"/>
      <c r="ADC14415" s="60"/>
      <c r="ADD14415" s="60"/>
      <c r="ADE14415" s="60"/>
    </row>
    <row r="14416" spans="760:785" x14ac:dyDescent="0.25">
      <c r="ACF14416" s="60"/>
      <c r="ACG14416" s="60"/>
      <c r="ACH14416" s="60"/>
      <c r="ACI14416" s="60"/>
      <c r="ACJ14416" s="60"/>
      <c r="ACK14416" s="60"/>
      <c r="ACL14416" s="60"/>
      <c r="ACM14416" s="60"/>
      <c r="ACN14416" s="60"/>
      <c r="ACO14416" s="60"/>
      <c r="ACP14416" s="60"/>
      <c r="ACQ14416" s="60"/>
      <c r="ACR14416" s="60"/>
      <c r="ACS14416" s="60"/>
      <c r="ACT14416" s="60"/>
      <c r="ACU14416" s="60"/>
      <c r="ACV14416" s="60"/>
      <c r="ACW14416" s="60"/>
      <c r="ACX14416" s="60"/>
      <c r="ACY14416" s="60">
        <v>0.77874958601456401</v>
      </c>
      <c r="ACZ14416" s="60"/>
      <c r="ADA14416" s="60"/>
      <c r="ADB14416" s="60"/>
      <c r="ADC14416" s="60"/>
      <c r="ADD14416" s="60"/>
      <c r="ADE14416" s="60"/>
    </row>
    <row r="14417" spans="760:785" x14ac:dyDescent="0.25">
      <c r="ACF14417" s="60"/>
      <c r="ACG14417" s="60"/>
      <c r="ACH14417" s="60"/>
      <c r="ACI14417" s="60"/>
      <c r="ACJ14417" s="60"/>
      <c r="ACK14417" s="60"/>
      <c r="ACL14417" s="60"/>
      <c r="ACM14417" s="60"/>
      <c r="ACN14417" s="60"/>
      <c r="ACO14417" s="60"/>
      <c r="ACP14417" s="60"/>
      <c r="ACQ14417" s="60"/>
      <c r="ACR14417" s="60"/>
      <c r="ACS14417" s="60"/>
      <c r="ACT14417" s="60"/>
      <c r="ACU14417" s="60"/>
      <c r="ACV14417" s="60"/>
      <c r="ACW14417" s="60"/>
      <c r="ACX14417" s="60"/>
      <c r="ACY14417" s="60">
        <v>0.77845939971070199</v>
      </c>
      <c r="ACZ14417" s="60"/>
      <c r="ADA14417" s="60"/>
      <c r="ADB14417" s="60"/>
      <c r="ADC14417" s="60"/>
      <c r="ADD14417" s="60"/>
      <c r="ADE14417" s="60"/>
    </row>
    <row r="14418" spans="760:785" x14ac:dyDescent="0.25">
      <c r="ACF14418" s="60"/>
      <c r="ACG14418" s="60"/>
      <c r="ACH14418" s="60"/>
      <c r="ACI14418" s="60"/>
      <c r="ACJ14418" s="60"/>
      <c r="ACK14418" s="60"/>
      <c r="ACL14418" s="60"/>
      <c r="ACM14418" s="60"/>
      <c r="ACN14418" s="60"/>
      <c r="ACO14418" s="60"/>
      <c r="ACP14418" s="60"/>
      <c r="ACQ14418" s="60"/>
      <c r="ACR14418" s="60"/>
      <c r="ACS14418" s="60"/>
      <c r="ACT14418" s="60"/>
      <c r="ACU14418" s="60"/>
      <c r="ACV14418" s="60"/>
      <c r="ACW14418" s="60"/>
      <c r="ACX14418" s="60"/>
      <c r="ACY14418" s="60">
        <v>0.77805301162512697</v>
      </c>
      <c r="ACZ14418" s="60"/>
      <c r="ADA14418" s="60"/>
      <c r="ADB14418" s="60"/>
      <c r="ADC14418" s="60"/>
      <c r="ADD14418" s="60"/>
      <c r="ADE14418" s="60"/>
    </row>
    <row r="14419" spans="760:785" x14ac:dyDescent="0.25">
      <c r="ACF14419" s="60"/>
      <c r="ACG14419" s="60"/>
      <c r="ACH14419" s="60"/>
      <c r="ACI14419" s="60"/>
      <c r="ACJ14419" s="60"/>
      <c r="ACK14419" s="60"/>
      <c r="ACL14419" s="60"/>
      <c r="ACM14419" s="60"/>
      <c r="ACN14419" s="60"/>
      <c r="ACO14419" s="60"/>
      <c r="ACP14419" s="60"/>
      <c r="ACQ14419" s="60"/>
      <c r="ACR14419" s="60"/>
      <c r="ACS14419" s="60"/>
      <c r="ACT14419" s="60"/>
      <c r="ACU14419" s="60"/>
      <c r="ACV14419" s="60"/>
      <c r="ACW14419" s="60"/>
      <c r="ACX14419" s="60"/>
      <c r="ACY14419" s="60">
        <v>0.77668745669335604</v>
      </c>
      <c r="ACZ14419" s="60"/>
      <c r="ADA14419" s="60"/>
      <c r="ADB14419" s="60"/>
      <c r="ADC14419" s="60"/>
      <c r="ADD14419" s="60"/>
      <c r="ADE14419" s="60"/>
    </row>
    <row r="14420" spans="760:785" x14ac:dyDescent="0.25">
      <c r="ACF14420" s="60"/>
      <c r="ACG14420" s="60"/>
      <c r="ACH14420" s="60"/>
      <c r="ACI14420" s="60"/>
      <c r="ACJ14420" s="60"/>
      <c r="ACK14420" s="60"/>
      <c r="ACL14420" s="60"/>
      <c r="ACM14420" s="60"/>
      <c r="ACN14420" s="60"/>
      <c r="ACO14420" s="60"/>
      <c r="ACP14420" s="60"/>
      <c r="ACQ14420" s="60"/>
      <c r="ACR14420" s="60"/>
      <c r="ACS14420" s="60"/>
      <c r="ACT14420" s="60"/>
      <c r="ACU14420" s="60"/>
      <c r="ACV14420" s="60"/>
      <c r="ACW14420" s="60"/>
      <c r="ACX14420" s="60"/>
      <c r="ACY14420" s="60">
        <v>0.77655924568468504</v>
      </c>
      <c r="ACZ14420" s="60"/>
      <c r="ADA14420" s="60"/>
      <c r="ADB14420" s="60"/>
      <c r="ADC14420" s="60"/>
      <c r="ADD14420" s="60"/>
      <c r="ADE14420" s="60"/>
    </row>
    <row r="14421" spans="760:785" x14ac:dyDescent="0.25">
      <c r="ACF14421" s="60"/>
      <c r="ACG14421" s="60"/>
      <c r="ACH14421" s="60"/>
      <c r="ACI14421" s="60"/>
      <c r="ACJ14421" s="60"/>
      <c r="ACK14421" s="60"/>
      <c r="ACL14421" s="60"/>
      <c r="ACM14421" s="60"/>
      <c r="ACN14421" s="60"/>
      <c r="ACO14421" s="60"/>
      <c r="ACP14421" s="60"/>
      <c r="ACQ14421" s="60"/>
      <c r="ACR14421" s="60"/>
      <c r="ACS14421" s="60"/>
      <c r="ACT14421" s="60"/>
      <c r="ACU14421" s="60"/>
      <c r="ACV14421" s="60"/>
      <c r="ACW14421" s="60"/>
      <c r="ACX14421" s="60"/>
      <c r="ACY14421" s="60">
        <v>0.77655820380899498</v>
      </c>
      <c r="ACZ14421" s="60"/>
      <c r="ADA14421" s="60"/>
      <c r="ADB14421" s="60"/>
      <c r="ADC14421" s="60"/>
      <c r="ADD14421" s="60"/>
      <c r="ADE14421" s="60"/>
    </row>
    <row r="14422" spans="760:785" x14ac:dyDescent="0.25">
      <c r="ACF14422" s="60"/>
      <c r="ACG14422" s="60"/>
      <c r="ACH14422" s="60"/>
      <c r="ACI14422" s="60"/>
      <c r="ACJ14422" s="60"/>
      <c r="ACK14422" s="60"/>
      <c r="ACL14422" s="60"/>
      <c r="ACM14422" s="60"/>
      <c r="ACN14422" s="60"/>
      <c r="ACO14422" s="60"/>
      <c r="ACP14422" s="60"/>
      <c r="ACQ14422" s="60"/>
      <c r="ACR14422" s="60"/>
      <c r="ACS14422" s="60"/>
      <c r="ACT14422" s="60"/>
      <c r="ACU14422" s="60"/>
      <c r="ACV14422" s="60"/>
      <c r="ACW14422" s="60"/>
      <c r="ACX14422" s="60"/>
      <c r="ACY14422" s="60">
        <v>0.77654525522365303</v>
      </c>
      <c r="ACZ14422" s="60"/>
      <c r="ADA14422" s="60"/>
      <c r="ADB14422" s="60"/>
      <c r="ADC14422" s="60"/>
      <c r="ADD14422" s="60"/>
      <c r="ADE14422" s="60"/>
    </row>
    <row r="14423" spans="760:785" x14ac:dyDescent="0.25">
      <c r="ACF14423" s="60"/>
      <c r="ACG14423" s="60"/>
      <c r="ACH14423" s="60"/>
      <c r="ACI14423" s="60"/>
      <c r="ACJ14423" s="60"/>
      <c r="ACK14423" s="60"/>
      <c r="ACL14423" s="60"/>
      <c r="ACM14423" s="60"/>
      <c r="ACN14423" s="60"/>
      <c r="ACO14423" s="60"/>
      <c r="ACP14423" s="60"/>
      <c r="ACQ14423" s="60"/>
      <c r="ACR14423" s="60"/>
      <c r="ACS14423" s="60"/>
      <c r="ACT14423" s="60"/>
      <c r="ACU14423" s="60"/>
      <c r="ACV14423" s="60"/>
      <c r="ACW14423" s="60"/>
      <c r="ACX14423" s="60"/>
      <c r="ACY14423" s="60">
        <v>0.77619813012663597</v>
      </c>
      <c r="ACZ14423" s="60"/>
      <c r="ADA14423" s="60"/>
      <c r="ADB14423" s="60"/>
      <c r="ADC14423" s="60"/>
      <c r="ADD14423" s="60"/>
      <c r="ADE14423" s="60"/>
    </row>
    <row r="14424" spans="760:785" x14ac:dyDescent="0.25">
      <c r="ACF14424" s="60"/>
      <c r="ACG14424" s="60"/>
      <c r="ACH14424" s="60"/>
      <c r="ACI14424" s="60"/>
      <c r="ACJ14424" s="60"/>
      <c r="ACK14424" s="60"/>
      <c r="ACL14424" s="60"/>
      <c r="ACM14424" s="60"/>
      <c r="ACN14424" s="60"/>
      <c r="ACO14424" s="60"/>
      <c r="ACP14424" s="60"/>
      <c r="ACQ14424" s="60"/>
      <c r="ACR14424" s="60"/>
      <c r="ACS14424" s="60"/>
      <c r="ACT14424" s="60"/>
      <c r="ACU14424" s="60"/>
      <c r="ACV14424" s="60"/>
      <c r="ACW14424" s="60"/>
      <c r="ACX14424" s="60"/>
      <c r="ACY14424" s="60">
        <v>0.77609665341842804</v>
      </c>
      <c r="ACZ14424" s="60"/>
      <c r="ADA14424" s="60"/>
      <c r="ADB14424" s="60"/>
      <c r="ADC14424" s="60"/>
      <c r="ADD14424" s="60"/>
      <c r="ADE14424" s="60"/>
    </row>
    <row r="14425" spans="760:785" x14ac:dyDescent="0.25">
      <c r="ACF14425" s="60"/>
      <c r="ACG14425" s="60"/>
      <c r="ACH14425" s="60"/>
      <c r="ACI14425" s="60"/>
      <c r="ACJ14425" s="60"/>
      <c r="ACK14425" s="60"/>
      <c r="ACL14425" s="60"/>
      <c r="ACM14425" s="60"/>
      <c r="ACN14425" s="60"/>
      <c r="ACO14425" s="60"/>
      <c r="ACP14425" s="60"/>
      <c r="ACQ14425" s="60"/>
      <c r="ACR14425" s="60"/>
      <c r="ACS14425" s="60"/>
      <c r="ACT14425" s="60"/>
      <c r="ACU14425" s="60"/>
      <c r="ACV14425" s="60"/>
      <c r="ACW14425" s="60"/>
      <c r="ACX14425" s="60"/>
      <c r="ACY14425" s="60">
        <v>0.77605135992352603</v>
      </c>
      <c r="ACZ14425" s="60"/>
      <c r="ADA14425" s="60"/>
      <c r="ADB14425" s="60"/>
      <c r="ADC14425" s="60"/>
      <c r="ADD14425" s="60"/>
      <c r="ADE14425" s="60"/>
    </row>
    <row r="14426" spans="760:785" x14ac:dyDescent="0.25">
      <c r="ACF14426" s="60"/>
      <c r="ACG14426" s="60"/>
      <c r="ACH14426" s="60"/>
      <c r="ACI14426" s="60"/>
      <c r="ACJ14426" s="60"/>
      <c r="ACK14426" s="60"/>
      <c r="ACL14426" s="60"/>
      <c r="ACM14426" s="60"/>
      <c r="ACN14426" s="60"/>
      <c r="ACO14426" s="60"/>
      <c r="ACP14426" s="60"/>
      <c r="ACQ14426" s="60"/>
      <c r="ACR14426" s="60"/>
      <c r="ACS14426" s="60"/>
      <c r="ACT14426" s="60"/>
      <c r="ACU14426" s="60"/>
      <c r="ACV14426" s="60"/>
      <c r="ACW14426" s="60"/>
      <c r="ACX14426" s="60"/>
      <c r="ACY14426" s="60">
        <v>0.77600747518129398</v>
      </c>
      <c r="ACZ14426" s="60"/>
      <c r="ADA14426" s="60"/>
      <c r="ADB14426" s="60"/>
      <c r="ADC14426" s="60"/>
      <c r="ADD14426" s="60"/>
      <c r="ADE14426" s="60"/>
    </row>
    <row r="14427" spans="760:785" x14ac:dyDescent="0.25">
      <c r="ACF14427" s="60"/>
      <c r="ACG14427" s="60"/>
      <c r="ACH14427" s="60"/>
      <c r="ACI14427" s="60"/>
      <c r="ACJ14427" s="60"/>
      <c r="ACK14427" s="60"/>
      <c r="ACL14427" s="60"/>
      <c r="ACM14427" s="60"/>
      <c r="ACN14427" s="60"/>
      <c r="ACO14427" s="60"/>
      <c r="ACP14427" s="60"/>
      <c r="ACQ14427" s="60"/>
      <c r="ACR14427" s="60"/>
      <c r="ACS14427" s="60"/>
      <c r="ACT14427" s="60"/>
      <c r="ACU14427" s="60"/>
      <c r="ACV14427" s="60"/>
      <c r="ACW14427" s="60"/>
      <c r="ACX14427" s="60"/>
      <c r="ACY14427" s="60">
        <v>0.77594712047151504</v>
      </c>
      <c r="ACZ14427" s="60"/>
      <c r="ADA14427" s="60"/>
      <c r="ADB14427" s="60"/>
      <c r="ADC14427" s="60"/>
      <c r="ADD14427" s="60"/>
      <c r="ADE14427" s="60"/>
    </row>
    <row r="14428" spans="760:785" x14ac:dyDescent="0.25">
      <c r="ACF14428" s="60"/>
      <c r="ACG14428" s="60"/>
      <c r="ACH14428" s="60"/>
      <c r="ACI14428" s="60"/>
      <c r="ACJ14428" s="60"/>
      <c r="ACK14428" s="60"/>
      <c r="ACL14428" s="60"/>
      <c r="ACM14428" s="60"/>
      <c r="ACN14428" s="60"/>
      <c r="ACO14428" s="60"/>
      <c r="ACP14428" s="60"/>
      <c r="ACQ14428" s="60"/>
      <c r="ACR14428" s="60"/>
      <c r="ACS14428" s="60"/>
      <c r="ACT14428" s="60"/>
      <c r="ACU14428" s="60"/>
      <c r="ACV14428" s="60"/>
      <c r="ACW14428" s="60"/>
      <c r="ACX14428" s="60"/>
      <c r="ACY14428" s="60">
        <v>0.77561487069120105</v>
      </c>
      <c r="ACZ14428" s="60"/>
      <c r="ADA14428" s="60"/>
      <c r="ADB14428" s="60"/>
      <c r="ADC14428" s="60"/>
      <c r="ADD14428" s="60"/>
      <c r="ADE14428" s="60"/>
    </row>
    <row r="14429" spans="760:785" x14ac:dyDescent="0.25">
      <c r="ACF14429" s="60"/>
      <c r="ACG14429" s="60"/>
      <c r="ACH14429" s="60"/>
      <c r="ACI14429" s="60"/>
      <c r="ACJ14429" s="60"/>
      <c r="ACK14429" s="60"/>
      <c r="ACL14429" s="60"/>
      <c r="ACM14429" s="60"/>
      <c r="ACN14429" s="60"/>
      <c r="ACO14429" s="60"/>
      <c r="ACP14429" s="60"/>
      <c r="ACQ14429" s="60"/>
      <c r="ACR14429" s="60"/>
      <c r="ACS14429" s="60"/>
      <c r="ACT14429" s="60"/>
      <c r="ACU14429" s="60"/>
      <c r="ACV14429" s="60"/>
      <c r="ACW14429" s="60"/>
      <c r="ACX14429" s="60"/>
      <c r="ACY14429" s="60">
        <v>0.77537042913623799</v>
      </c>
      <c r="ACZ14429" s="60"/>
      <c r="ADA14429" s="60"/>
      <c r="ADB14429" s="60"/>
      <c r="ADC14429" s="60"/>
      <c r="ADD14429" s="60"/>
      <c r="ADE14429" s="60"/>
    </row>
    <row r="14430" spans="760:785" x14ac:dyDescent="0.25">
      <c r="ACF14430" s="60"/>
      <c r="ACG14430" s="60"/>
      <c r="ACH14430" s="60"/>
      <c r="ACI14430" s="60"/>
      <c r="ACJ14430" s="60"/>
      <c r="ACK14430" s="60"/>
      <c r="ACL14430" s="60"/>
      <c r="ACM14430" s="60"/>
      <c r="ACN14430" s="60"/>
      <c r="ACO14430" s="60"/>
      <c r="ACP14430" s="60"/>
      <c r="ACQ14430" s="60"/>
      <c r="ACR14430" s="60"/>
      <c r="ACS14430" s="60"/>
      <c r="ACT14430" s="60"/>
      <c r="ACU14430" s="60"/>
      <c r="ACV14430" s="60"/>
      <c r="ACW14430" s="60"/>
      <c r="ACX14430" s="60"/>
      <c r="ACY14430" s="60">
        <v>0.77483418416680205</v>
      </c>
      <c r="ACZ14430" s="60"/>
      <c r="ADA14430" s="60"/>
      <c r="ADB14430" s="60"/>
      <c r="ADC14430" s="60"/>
      <c r="ADD14430" s="60"/>
      <c r="ADE14430" s="60"/>
    </row>
    <row r="14431" spans="760:785" x14ac:dyDescent="0.25">
      <c r="ACF14431" s="60"/>
      <c r="ACG14431" s="60"/>
      <c r="ACH14431" s="60"/>
      <c r="ACI14431" s="60"/>
      <c r="ACJ14431" s="60"/>
      <c r="ACK14431" s="60"/>
      <c r="ACL14431" s="60"/>
      <c r="ACM14431" s="60"/>
      <c r="ACN14431" s="60"/>
      <c r="ACO14431" s="60"/>
      <c r="ACP14431" s="60"/>
      <c r="ACQ14431" s="60"/>
      <c r="ACR14431" s="60"/>
      <c r="ACS14431" s="60"/>
      <c r="ACT14431" s="60"/>
      <c r="ACU14431" s="60"/>
      <c r="ACV14431" s="60"/>
      <c r="ACW14431" s="60"/>
      <c r="ACX14431" s="60"/>
      <c r="ACY14431" s="60">
        <v>0.774670000443623</v>
      </c>
      <c r="ACZ14431" s="60"/>
      <c r="ADA14431" s="60"/>
      <c r="ADB14431" s="60"/>
      <c r="ADC14431" s="60"/>
      <c r="ADD14431" s="60"/>
      <c r="ADE14431" s="60"/>
    </row>
    <row r="14432" spans="760:785" x14ac:dyDescent="0.25">
      <c r="ACF14432" s="60"/>
      <c r="ACG14432" s="60"/>
      <c r="ACH14432" s="60"/>
      <c r="ACI14432" s="60"/>
      <c r="ACJ14432" s="60"/>
      <c r="ACK14432" s="60"/>
      <c r="ACL14432" s="60"/>
      <c r="ACM14432" s="60"/>
      <c r="ACN14432" s="60"/>
      <c r="ACO14432" s="60"/>
      <c r="ACP14432" s="60"/>
      <c r="ACQ14432" s="60"/>
      <c r="ACR14432" s="60"/>
      <c r="ACS14432" s="60"/>
      <c r="ACT14432" s="60"/>
      <c r="ACU14432" s="60"/>
      <c r="ACV14432" s="60"/>
      <c r="ACW14432" s="60"/>
      <c r="ACX14432" s="60"/>
      <c r="ACY14432" s="60">
        <v>0.774261114277632</v>
      </c>
      <c r="ACZ14432" s="60"/>
      <c r="ADA14432" s="60"/>
      <c r="ADB14432" s="60"/>
      <c r="ADC14432" s="60"/>
      <c r="ADD14432" s="60"/>
      <c r="ADE14432" s="60"/>
    </row>
    <row r="14433" spans="760:785" x14ac:dyDescent="0.25">
      <c r="ACF14433" s="60"/>
      <c r="ACG14433" s="60"/>
      <c r="ACH14433" s="60"/>
      <c r="ACI14433" s="60"/>
      <c r="ACJ14433" s="60"/>
      <c r="ACK14433" s="60"/>
      <c r="ACL14433" s="60"/>
      <c r="ACM14433" s="60"/>
      <c r="ACN14433" s="60"/>
      <c r="ACO14433" s="60"/>
      <c r="ACP14433" s="60"/>
      <c r="ACQ14433" s="60"/>
      <c r="ACR14433" s="60"/>
      <c r="ACS14433" s="60"/>
      <c r="ACT14433" s="60"/>
      <c r="ACU14433" s="60"/>
      <c r="ACV14433" s="60"/>
      <c r="ACW14433" s="60"/>
      <c r="ACX14433" s="60"/>
      <c r="ACY14433" s="60">
        <v>0.77402753239661004</v>
      </c>
      <c r="ACZ14433" s="60"/>
      <c r="ADA14433" s="60"/>
      <c r="ADB14433" s="60"/>
      <c r="ADC14433" s="60"/>
      <c r="ADD14433" s="60"/>
      <c r="ADE14433" s="60"/>
    </row>
    <row r="14434" spans="760:785" x14ac:dyDescent="0.25">
      <c r="ACF14434" s="60"/>
      <c r="ACG14434" s="60"/>
      <c r="ACH14434" s="60"/>
      <c r="ACI14434" s="60"/>
      <c r="ACJ14434" s="60"/>
      <c r="ACK14434" s="60"/>
      <c r="ACL14434" s="60"/>
      <c r="ACM14434" s="60"/>
      <c r="ACN14434" s="60"/>
      <c r="ACO14434" s="60"/>
      <c r="ACP14434" s="60"/>
      <c r="ACQ14434" s="60"/>
      <c r="ACR14434" s="60"/>
      <c r="ACS14434" s="60"/>
      <c r="ACT14434" s="60"/>
      <c r="ACU14434" s="60"/>
      <c r="ACV14434" s="60"/>
      <c r="ACW14434" s="60"/>
      <c r="ACX14434" s="60"/>
      <c r="ACY14434" s="60">
        <v>0.77394676715919097</v>
      </c>
      <c r="ACZ14434" s="60"/>
      <c r="ADA14434" s="60"/>
      <c r="ADB14434" s="60"/>
      <c r="ADC14434" s="60"/>
      <c r="ADD14434" s="60"/>
      <c r="ADE14434" s="60"/>
    </row>
    <row r="14435" spans="760:785" x14ac:dyDescent="0.25">
      <c r="ACF14435" s="60"/>
      <c r="ACG14435" s="60"/>
      <c r="ACH14435" s="60"/>
      <c r="ACI14435" s="60"/>
      <c r="ACJ14435" s="60"/>
      <c r="ACK14435" s="60"/>
      <c r="ACL14435" s="60"/>
      <c r="ACM14435" s="60"/>
      <c r="ACN14435" s="60"/>
      <c r="ACO14435" s="60"/>
      <c r="ACP14435" s="60"/>
      <c r="ACQ14435" s="60"/>
      <c r="ACR14435" s="60"/>
      <c r="ACS14435" s="60"/>
      <c r="ACT14435" s="60"/>
      <c r="ACU14435" s="60"/>
      <c r="ACV14435" s="60"/>
      <c r="ACW14435" s="60"/>
      <c r="ACX14435" s="60"/>
      <c r="ACY14435" s="60">
        <v>0.77319394203624103</v>
      </c>
      <c r="ACZ14435" s="60"/>
      <c r="ADA14435" s="60"/>
      <c r="ADB14435" s="60"/>
      <c r="ADC14435" s="60"/>
      <c r="ADD14435" s="60"/>
      <c r="ADE14435" s="60"/>
    </row>
    <row r="14436" spans="760:785" x14ac:dyDescent="0.25">
      <c r="ACF14436" s="60"/>
      <c r="ACG14436" s="60"/>
      <c r="ACH14436" s="60"/>
      <c r="ACI14436" s="60"/>
      <c r="ACJ14436" s="60"/>
      <c r="ACK14436" s="60"/>
      <c r="ACL14436" s="60"/>
      <c r="ACM14436" s="60"/>
      <c r="ACN14436" s="60"/>
      <c r="ACO14436" s="60"/>
      <c r="ACP14436" s="60"/>
      <c r="ACQ14436" s="60"/>
      <c r="ACR14436" s="60"/>
      <c r="ACS14436" s="60"/>
      <c r="ACT14436" s="60"/>
      <c r="ACU14436" s="60"/>
      <c r="ACV14436" s="60"/>
      <c r="ACW14436" s="60"/>
      <c r="ACX14436" s="60"/>
      <c r="ACY14436" s="60">
        <v>0.77294133700813805</v>
      </c>
      <c r="ACZ14436" s="60"/>
      <c r="ADA14436" s="60"/>
      <c r="ADB14436" s="60"/>
      <c r="ADC14436" s="60"/>
      <c r="ADD14436" s="60"/>
      <c r="ADE14436" s="60"/>
    </row>
    <row r="14437" spans="760:785" x14ac:dyDescent="0.25">
      <c r="ACF14437" s="60"/>
      <c r="ACG14437" s="60"/>
      <c r="ACH14437" s="60"/>
      <c r="ACI14437" s="60"/>
      <c r="ACJ14437" s="60"/>
      <c r="ACK14437" s="60"/>
      <c r="ACL14437" s="60"/>
      <c r="ACM14437" s="60"/>
      <c r="ACN14437" s="60"/>
      <c r="ACO14437" s="60"/>
      <c r="ACP14437" s="60"/>
      <c r="ACQ14437" s="60"/>
      <c r="ACR14437" s="60"/>
      <c r="ACS14437" s="60"/>
      <c r="ACT14437" s="60"/>
      <c r="ACU14437" s="60"/>
      <c r="ACV14437" s="60"/>
      <c r="ACW14437" s="60"/>
      <c r="ACX14437" s="60"/>
      <c r="ACY14437" s="60">
        <v>0.77248558287392399</v>
      </c>
      <c r="ACZ14437" s="60"/>
      <c r="ADA14437" s="60"/>
      <c r="ADB14437" s="60"/>
      <c r="ADC14437" s="60"/>
      <c r="ADD14437" s="60"/>
      <c r="ADE14437" s="60"/>
    </row>
    <row r="14438" spans="760:785" x14ac:dyDescent="0.25">
      <c r="ACF14438" s="60"/>
      <c r="ACG14438" s="60"/>
      <c r="ACH14438" s="60"/>
      <c r="ACI14438" s="60"/>
      <c r="ACJ14438" s="60"/>
      <c r="ACK14438" s="60"/>
      <c r="ACL14438" s="60"/>
      <c r="ACM14438" s="60"/>
      <c r="ACN14438" s="60"/>
      <c r="ACO14438" s="60"/>
      <c r="ACP14438" s="60"/>
      <c r="ACQ14438" s="60"/>
      <c r="ACR14438" s="60"/>
      <c r="ACS14438" s="60"/>
      <c r="ACT14438" s="60"/>
      <c r="ACU14438" s="60"/>
      <c r="ACV14438" s="60"/>
      <c r="ACW14438" s="60"/>
      <c r="ACX14438" s="60"/>
      <c r="ACY14438" s="60">
        <v>0.77246419170133496</v>
      </c>
      <c r="ACZ14438" s="60"/>
      <c r="ADA14438" s="60"/>
      <c r="ADB14438" s="60"/>
      <c r="ADC14438" s="60"/>
      <c r="ADD14438" s="60"/>
      <c r="ADE14438" s="60"/>
    </row>
    <row r="14439" spans="760:785" x14ac:dyDescent="0.25">
      <c r="ACF14439" s="60"/>
      <c r="ACG14439" s="60"/>
      <c r="ACH14439" s="60"/>
      <c r="ACI14439" s="60"/>
      <c r="ACJ14439" s="60"/>
      <c r="ACK14439" s="60"/>
      <c r="ACL14439" s="60"/>
      <c r="ACM14439" s="60"/>
      <c r="ACN14439" s="60"/>
      <c r="ACO14439" s="60"/>
      <c r="ACP14439" s="60"/>
      <c r="ACQ14439" s="60"/>
      <c r="ACR14439" s="60"/>
      <c r="ACS14439" s="60"/>
      <c r="ACT14439" s="60"/>
      <c r="ACU14439" s="60"/>
      <c r="ACV14439" s="60"/>
      <c r="ACW14439" s="60"/>
      <c r="ACX14439" s="60"/>
      <c r="ACY14439" s="60">
        <v>0.77209200354710605</v>
      </c>
      <c r="ACZ14439" s="60"/>
      <c r="ADA14439" s="60"/>
      <c r="ADB14439" s="60"/>
      <c r="ADC14439" s="60"/>
      <c r="ADD14439" s="60"/>
      <c r="ADE14439" s="60"/>
    </row>
    <row r="14440" spans="760:785" x14ac:dyDescent="0.25">
      <c r="ACF14440" s="60"/>
      <c r="ACG14440" s="60"/>
      <c r="ACH14440" s="60"/>
      <c r="ACI14440" s="60"/>
      <c r="ACJ14440" s="60"/>
      <c r="ACK14440" s="60"/>
      <c r="ACL14440" s="60"/>
      <c r="ACM14440" s="60"/>
      <c r="ACN14440" s="60"/>
      <c r="ACO14440" s="60"/>
      <c r="ACP14440" s="60"/>
      <c r="ACQ14440" s="60"/>
      <c r="ACR14440" s="60"/>
      <c r="ACS14440" s="60"/>
      <c r="ACT14440" s="60"/>
      <c r="ACU14440" s="60"/>
      <c r="ACV14440" s="60"/>
      <c r="ACW14440" s="60"/>
      <c r="ACX14440" s="60"/>
      <c r="ACY14440" s="60">
        <v>0.772029940634685</v>
      </c>
      <c r="ACZ14440" s="60"/>
      <c r="ADA14440" s="60"/>
      <c r="ADB14440" s="60"/>
      <c r="ADC14440" s="60"/>
      <c r="ADD14440" s="60"/>
      <c r="ADE14440" s="60"/>
    </row>
    <row r="14441" spans="760:785" x14ac:dyDescent="0.25">
      <c r="ACF14441" s="60"/>
      <c r="ACG14441" s="60"/>
      <c r="ACH14441" s="60"/>
      <c r="ACI14441" s="60"/>
      <c r="ACJ14441" s="60"/>
      <c r="ACK14441" s="60"/>
      <c r="ACL14441" s="60"/>
      <c r="ACM14441" s="60"/>
      <c r="ACN14441" s="60"/>
      <c r="ACO14441" s="60"/>
      <c r="ACP14441" s="60"/>
      <c r="ACQ14441" s="60"/>
      <c r="ACR14441" s="60"/>
      <c r="ACS14441" s="60"/>
      <c r="ACT14441" s="60"/>
      <c r="ACU14441" s="60"/>
      <c r="ACV14441" s="60"/>
      <c r="ACW14441" s="60"/>
      <c r="ACX14441" s="60"/>
      <c r="ACY14441" s="60">
        <v>0.77108611697088802</v>
      </c>
      <c r="ACZ14441" s="60"/>
      <c r="ADA14441" s="60"/>
      <c r="ADB14441" s="60"/>
      <c r="ADC14441" s="60"/>
      <c r="ADD14441" s="60"/>
      <c r="ADE14441" s="60"/>
    </row>
    <row r="14442" spans="760:785" x14ac:dyDescent="0.25">
      <c r="ACF14442" s="60"/>
      <c r="ACG14442" s="60"/>
      <c r="ACH14442" s="60"/>
      <c r="ACI14442" s="60"/>
      <c r="ACJ14442" s="60"/>
      <c r="ACK14442" s="60"/>
      <c r="ACL14442" s="60"/>
      <c r="ACM14442" s="60"/>
      <c r="ACN14442" s="60"/>
      <c r="ACO14442" s="60"/>
      <c r="ACP14442" s="60"/>
      <c r="ACQ14442" s="60"/>
      <c r="ACR14442" s="60"/>
      <c r="ACS14442" s="60"/>
      <c r="ACT14442" s="60"/>
      <c r="ACU14442" s="60"/>
      <c r="ACV14442" s="60"/>
      <c r="ACW14442" s="60"/>
      <c r="ACX14442" s="60"/>
      <c r="ACY14442" s="60">
        <v>0.77049970474721097</v>
      </c>
      <c r="ACZ14442" s="60"/>
      <c r="ADA14442" s="60"/>
      <c r="ADB14442" s="60"/>
      <c r="ADC14442" s="60"/>
      <c r="ADD14442" s="60"/>
      <c r="ADE14442" s="60"/>
    </row>
    <row r="14443" spans="760:785" x14ac:dyDescent="0.25">
      <c r="ACF14443" s="60"/>
      <c r="ACG14443" s="60"/>
      <c r="ACH14443" s="60"/>
      <c r="ACI14443" s="60"/>
      <c r="ACJ14443" s="60"/>
      <c r="ACK14443" s="60"/>
      <c r="ACL14443" s="60"/>
      <c r="ACM14443" s="60"/>
      <c r="ACN14443" s="60"/>
      <c r="ACO14443" s="60"/>
      <c r="ACP14443" s="60"/>
      <c r="ACQ14443" s="60"/>
      <c r="ACR14443" s="60"/>
      <c r="ACS14443" s="60"/>
      <c r="ACT14443" s="60"/>
      <c r="ACU14443" s="60"/>
      <c r="ACV14443" s="60"/>
      <c r="ACW14443" s="60"/>
      <c r="ACX14443" s="60"/>
      <c r="ACY14443" s="60">
        <v>0.77005643153320502</v>
      </c>
      <c r="ACZ14443" s="60"/>
      <c r="ADA14443" s="60"/>
      <c r="ADB14443" s="60"/>
      <c r="ADC14443" s="60"/>
      <c r="ADD14443" s="60"/>
      <c r="ADE14443" s="60"/>
    </row>
    <row r="14444" spans="760:785" x14ac:dyDescent="0.25">
      <c r="ACF14444" s="60"/>
      <c r="ACG14444" s="60"/>
      <c r="ACH14444" s="60"/>
      <c r="ACI14444" s="60"/>
      <c r="ACJ14444" s="60"/>
      <c r="ACK14444" s="60"/>
      <c r="ACL14444" s="60"/>
      <c r="ACM14444" s="60"/>
      <c r="ACN14444" s="60"/>
      <c r="ACO14444" s="60"/>
      <c r="ACP14444" s="60"/>
      <c r="ACQ14444" s="60"/>
      <c r="ACR14444" s="60"/>
      <c r="ACS14444" s="60"/>
      <c r="ACT14444" s="60"/>
      <c r="ACU14444" s="60"/>
      <c r="ACV14444" s="60"/>
      <c r="ACW14444" s="60"/>
      <c r="ACX14444" s="60"/>
      <c r="ACY14444" s="60">
        <v>0.77005359587350597</v>
      </c>
      <c r="ACZ14444" s="60"/>
      <c r="ADA14444" s="60"/>
      <c r="ADB14444" s="60"/>
      <c r="ADC14444" s="60"/>
      <c r="ADD14444" s="60"/>
      <c r="ADE14444" s="60"/>
    </row>
    <row r="14445" spans="760:785" x14ac:dyDescent="0.25">
      <c r="ACF14445" s="60"/>
      <c r="ACG14445" s="60"/>
      <c r="ACH14445" s="60"/>
      <c r="ACI14445" s="60"/>
      <c r="ACJ14445" s="60"/>
      <c r="ACK14445" s="60"/>
      <c r="ACL14445" s="60"/>
      <c r="ACM14445" s="60"/>
      <c r="ACN14445" s="60"/>
      <c r="ACO14445" s="60"/>
      <c r="ACP14445" s="60"/>
      <c r="ACQ14445" s="60"/>
      <c r="ACR14445" s="60"/>
      <c r="ACS14445" s="60"/>
      <c r="ACT14445" s="60"/>
      <c r="ACU14445" s="60"/>
      <c r="ACV14445" s="60"/>
      <c r="ACW14445" s="60"/>
      <c r="ACX14445" s="60"/>
      <c r="ACY14445" s="60">
        <v>0.76980324814259204</v>
      </c>
      <c r="ACZ14445" s="60"/>
      <c r="ADA14445" s="60"/>
      <c r="ADB14445" s="60"/>
      <c r="ADC14445" s="60"/>
      <c r="ADD14445" s="60"/>
      <c r="ADE14445" s="60"/>
    </row>
    <row r="14446" spans="760:785" x14ac:dyDescent="0.25">
      <c r="ACF14446" s="60"/>
      <c r="ACG14446" s="60"/>
      <c r="ACH14446" s="60"/>
      <c r="ACI14446" s="60"/>
      <c r="ACJ14446" s="60"/>
      <c r="ACK14446" s="60"/>
      <c r="ACL14446" s="60"/>
      <c r="ACM14446" s="60"/>
      <c r="ACN14446" s="60"/>
      <c r="ACO14446" s="60"/>
      <c r="ACP14446" s="60"/>
      <c r="ACQ14446" s="60"/>
      <c r="ACR14446" s="60"/>
      <c r="ACS14446" s="60"/>
      <c r="ACT14446" s="60"/>
      <c r="ACU14446" s="60"/>
      <c r="ACV14446" s="60"/>
      <c r="ACW14446" s="60"/>
      <c r="ACX14446" s="60"/>
      <c r="ACY14446" s="60">
        <v>0.76977904419549503</v>
      </c>
      <c r="ACZ14446" s="60"/>
      <c r="ADA14446" s="60"/>
      <c r="ADB14446" s="60"/>
      <c r="ADC14446" s="60"/>
      <c r="ADD14446" s="60"/>
      <c r="ADE14446" s="60"/>
    </row>
    <row r="14447" spans="760:785" x14ac:dyDescent="0.25">
      <c r="ACF14447" s="60"/>
      <c r="ACG14447" s="60"/>
      <c r="ACH14447" s="60"/>
      <c r="ACI14447" s="60"/>
      <c r="ACJ14447" s="60"/>
      <c r="ACK14447" s="60"/>
      <c r="ACL14447" s="60"/>
      <c r="ACM14447" s="60"/>
      <c r="ACN14447" s="60"/>
      <c r="ACO14447" s="60"/>
      <c r="ACP14447" s="60"/>
      <c r="ACQ14447" s="60"/>
      <c r="ACR14447" s="60"/>
      <c r="ACS14447" s="60"/>
      <c r="ACT14447" s="60"/>
      <c r="ACU14447" s="60"/>
      <c r="ACV14447" s="60"/>
      <c r="ACW14447" s="60"/>
      <c r="ACX14447" s="60"/>
      <c r="ACY14447" s="60">
        <v>0.76951153092653102</v>
      </c>
      <c r="ACZ14447" s="60"/>
      <c r="ADA14447" s="60"/>
      <c r="ADB14447" s="60"/>
      <c r="ADC14447" s="60"/>
      <c r="ADD14447" s="60"/>
      <c r="ADE14447" s="60"/>
    </row>
    <row r="14448" spans="760:785" x14ac:dyDescent="0.25">
      <c r="ACF14448" s="60"/>
      <c r="ACG14448" s="60"/>
      <c r="ACH14448" s="60"/>
      <c r="ACI14448" s="60"/>
      <c r="ACJ14448" s="60"/>
      <c r="ACK14448" s="60"/>
      <c r="ACL14448" s="60"/>
      <c r="ACM14448" s="60"/>
      <c r="ACN14448" s="60"/>
      <c r="ACO14448" s="60"/>
      <c r="ACP14448" s="60"/>
      <c r="ACQ14448" s="60"/>
      <c r="ACR14448" s="60"/>
      <c r="ACS14448" s="60"/>
      <c r="ACT14448" s="60"/>
      <c r="ACU14448" s="60"/>
      <c r="ACV14448" s="60"/>
      <c r="ACW14448" s="60"/>
      <c r="ACX14448" s="60"/>
      <c r="ACY14448" s="60">
        <v>0.76947838578436101</v>
      </c>
      <c r="ACZ14448" s="60"/>
      <c r="ADA14448" s="60"/>
      <c r="ADB14448" s="60"/>
      <c r="ADC14448" s="60"/>
      <c r="ADD14448" s="60"/>
      <c r="ADE14448" s="60"/>
    </row>
    <row r="14449" spans="760:785" x14ac:dyDescent="0.25">
      <c r="ACF14449" s="60"/>
      <c r="ACG14449" s="60"/>
      <c r="ACH14449" s="60"/>
      <c r="ACI14449" s="60"/>
      <c r="ACJ14449" s="60"/>
      <c r="ACK14449" s="60"/>
      <c r="ACL14449" s="60"/>
      <c r="ACM14449" s="60"/>
      <c r="ACN14449" s="60"/>
      <c r="ACO14449" s="60"/>
      <c r="ACP14449" s="60"/>
      <c r="ACQ14449" s="60"/>
      <c r="ACR14449" s="60"/>
      <c r="ACS14449" s="60"/>
      <c r="ACT14449" s="60"/>
      <c r="ACU14449" s="60"/>
      <c r="ACV14449" s="60"/>
      <c r="ACW14449" s="60"/>
      <c r="ACX14449" s="60"/>
      <c r="ACY14449" s="60">
        <v>0.76943291456400698</v>
      </c>
      <c r="ACZ14449" s="60"/>
      <c r="ADA14449" s="60"/>
      <c r="ADB14449" s="60"/>
      <c r="ADC14449" s="60"/>
      <c r="ADD14449" s="60"/>
      <c r="ADE14449" s="60"/>
    </row>
    <row r="14450" spans="760:785" x14ac:dyDescent="0.25">
      <c r="ACF14450" s="60"/>
      <c r="ACG14450" s="60"/>
      <c r="ACH14450" s="60"/>
      <c r="ACI14450" s="60"/>
      <c r="ACJ14450" s="60"/>
      <c r="ACK14450" s="60"/>
      <c r="ACL14450" s="60"/>
      <c r="ACM14450" s="60"/>
      <c r="ACN14450" s="60"/>
      <c r="ACO14450" s="60"/>
      <c r="ACP14450" s="60"/>
      <c r="ACQ14450" s="60"/>
      <c r="ACR14450" s="60"/>
      <c r="ACS14450" s="60"/>
      <c r="ACT14450" s="60"/>
      <c r="ACU14450" s="60"/>
      <c r="ACV14450" s="60"/>
      <c r="ACW14450" s="60"/>
      <c r="ACX14450" s="60"/>
      <c r="ACY14450" s="60">
        <v>0.76912880306417497</v>
      </c>
      <c r="ACZ14450" s="60"/>
      <c r="ADA14450" s="60"/>
      <c r="ADB14450" s="60"/>
      <c r="ADC14450" s="60"/>
      <c r="ADD14450" s="60"/>
      <c r="ADE14450" s="60"/>
    </row>
    <row r="14451" spans="760:785" x14ac:dyDescent="0.25">
      <c r="ACF14451" s="60"/>
      <c r="ACG14451" s="60"/>
      <c r="ACH14451" s="60"/>
      <c r="ACI14451" s="60"/>
      <c r="ACJ14451" s="60"/>
      <c r="ACK14451" s="60"/>
      <c r="ACL14451" s="60"/>
      <c r="ACM14451" s="60"/>
      <c r="ACN14451" s="60"/>
      <c r="ACO14451" s="60"/>
      <c r="ACP14451" s="60"/>
      <c r="ACQ14451" s="60"/>
      <c r="ACR14451" s="60"/>
      <c r="ACS14451" s="60"/>
      <c r="ACT14451" s="60"/>
      <c r="ACU14451" s="60"/>
      <c r="ACV14451" s="60"/>
      <c r="ACW14451" s="60"/>
      <c r="ACX14451" s="60"/>
      <c r="ACY14451" s="60">
        <v>0.76887862246983996</v>
      </c>
      <c r="ACZ14451" s="60"/>
      <c r="ADA14451" s="60"/>
      <c r="ADB14451" s="60"/>
      <c r="ADC14451" s="60"/>
      <c r="ADD14451" s="60"/>
      <c r="ADE14451" s="60"/>
    </row>
    <row r="14452" spans="760:785" x14ac:dyDescent="0.25">
      <c r="ACF14452" s="60"/>
      <c r="ACG14452" s="60"/>
      <c r="ACH14452" s="60"/>
      <c r="ACI14452" s="60"/>
      <c r="ACJ14452" s="60"/>
      <c r="ACK14452" s="60"/>
      <c r="ACL14452" s="60"/>
      <c r="ACM14452" s="60"/>
      <c r="ACN14452" s="60"/>
      <c r="ACO14452" s="60"/>
      <c r="ACP14452" s="60"/>
      <c r="ACQ14452" s="60"/>
      <c r="ACR14452" s="60"/>
      <c r="ACS14452" s="60"/>
      <c r="ACT14452" s="60"/>
      <c r="ACU14452" s="60"/>
      <c r="ACV14452" s="60"/>
      <c r="ACW14452" s="60"/>
      <c r="ACX14452" s="60"/>
      <c r="ACY14452" s="60">
        <v>0.76858931968303501</v>
      </c>
      <c r="ACZ14452" s="60"/>
      <c r="ADA14452" s="60"/>
      <c r="ADB14452" s="60"/>
      <c r="ADC14452" s="60"/>
      <c r="ADD14452" s="60"/>
      <c r="ADE14452" s="60"/>
    </row>
    <row r="14453" spans="760:785" x14ac:dyDescent="0.25">
      <c r="ACF14453" s="60"/>
      <c r="ACG14453" s="60"/>
      <c r="ACH14453" s="60"/>
      <c r="ACI14453" s="60"/>
      <c r="ACJ14453" s="60"/>
      <c r="ACK14453" s="60"/>
      <c r="ACL14453" s="60"/>
      <c r="ACM14453" s="60"/>
      <c r="ACN14453" s="60"/>
      <c r="ACO14453" s="60"/>
      <c r="ACP14453" s="60"/>
      <c r="ACQ14453" s="60"/>
      <c r="ACR14453" s="60"/>
      <c r="ACS14453" s="60"/>
      <c r="ACT14453" s="60"/>
      <c r="ACU14453" s="60"/>
      <c r="ACV14453" s="60"/>
      <c r="ACW14453" s="60"/>
      <c r="ACX14453" s="60"/>
      <c r="ACY14453" s="60">
        <v>0.76850193497739805</v>
      </c>
      <c r="ACZ14453" s="60"/>
      <c r="ADA14453" s="60"/>
      <c r="ADB14453" s="60"/>
      <c r="ADC14453" s="60"/>
      <c r="ADD14453" s="60"/>
      <c r="ADE14453" s="60"/>
    </row>
    <row r="14454" spans="760:785" x14ac:dyDescent="0.25">
      <c r="ACF14454" s="60"/>
      <c r="ACG14454" s="60"/>
      <c r="ACH14454" s="60"/>
      <c r="ACI14454" s="60"/>
      <c r="ACJ14454" s="60"/>
      <c r="ACK14454" s="60"/>
      <c r="ACL14454" s="60"/>
      <c r="ACM14454" s="60"/>
      <c r="ACN14454" s="60"/>
      <c r="ACO14454" s="60"/>
      <c r="ACP14454" s="60"/>
      <c r="ACQ14454" s="60"/>
      <c r="ACR14454" s="60"/>
      <c r="ACS14454" s="60"/>
      <c r="ACT14454" s="60"/>
      <c r="ACU14454" s="60"/>
      <c r="ACV14454" s="60"/>
      <c r="ACW14454" s="60"/>
      <c r="ACX14454" s="60"/>
      <c r="ACY14454" s="60">
        <v>0.76792336376342996</v>
      </c>
      <c r="ACZ14454" s="60"/>
      <c r="ADA14454" s="60"/>
      <c r="ADB14454" s="60"/>
      <c r="ADC14454" s="60"/>
      <c r="ADD14454" s="60"/>
      <c r="ADE14454" s="60"/>
    </row>
    <row r="14455" spans="760:785" x14ac:dyDescent="0.25">
      <c r="ACF14455" s="60"/>
      <c r="ACG14455" s="60"/>
      <c r="ACH14455" s="60"/>
      <c r="ACI14455" s="60"/>
      <c r="ACJ14455" s="60"/>
      <c r="ACK14455" s="60"/>
      <c r="ACL14455" s="60"/>
      <c r="ACM14455" s="60"/>
      <c r="ACN14455" s="60"/>
      <c r="ACO14455" s="60"/>
      <c r="ACP14455" s="60"/>
      <c r="ACQ14455" s="60"/>
      <c r="ACR14455" s="60"/>
      <c r="ACS14455" s="60"/>
      <c r="ACT14455" s="60"/>
      <c r="ACU14455" s="60"/>
      <c r="ACV14455" s="60"/>
      <c r="ACW14455" s="60"/>
      <c r="ACX14455" s="60"/>
      <c r="ACY14455" s="60">
        <v>0.76782798692008802</v>
      </c>
      <c r="ACZ14455" s="60"/>
      <c r="ADA14455" s="60"/>
      <c r="ADB14455" s="60"/>
      <c r="ADC14455" s="60"/>
      <c r="ADD14455" s="60"/>
      <c r="ADE14455" s="60"/>
    </row>
    <row r="14456" spans="760:785" x14ac:dyDescent="0.25">
      <c r="ACF14456" s="60"/>
      <c r="ACG14456" s="60"/>
      <c r="ACH14456" s="60"/>
      <c r="ACI14456" s="60"/>
      <c r="ACJ14456" s="60"/>
      <c r="ACK14456" s="60"/>
      <c r="ACL14456" s="60"/>
      <c r="ACM14456" s="60"/>
      <c r="ACN14456" s="60"/>
      <c r="ACO14456" s="60"/>
      <c r="ACP14456" s="60"/>
      <c r="ACQ14456" s="60"/>
      <c r="ACR14456" s="60"/>
      <c r="ACS14456" s="60"/>
      <c r="ACT14456" s="60"/>
      <c r="ACU14456" s="60"/>
      <c r="ACV14456" s="60"/>
      <c r="ACW14456" s="60"/>
      <c r="ACX14456" s="60"/>
      <c r="ACY14456" s="60">
        <v>0.767580563373921</v>
      </c>
      <c r="ACZ14456" s="60"/>
      <c r="ADA14456" s="60"/>
      <c r="ADB14456" s="60"/>
      <c r="ADC14456" s="60"/>
      <c r="ADD14456" s="60"/>
      <c r="ADE14456" s="60"/>
    </row>
    <row r="14457" spans="760:785" x14ac:dyDescent="0.25">
      <c r="ACF14457" s="60"/>
      <c r="ACG14457" s="60"/>
      <c r="ACH14457" s="60"/>
      <c r="ACI14457" s="60"/>
      <c r="ACJ14457" s="60"/>
      <c r="ACK14457" s="60"/>
      <c r="ACL14457" s="60"/>
      <c r="ACM14457" s="60"/>
      <c r="ACN14457" s="60"/>
      <c r="ACO14457" s="60"/>
      <c r="ACP14457" s="60"/>
      <c r="ACQ14457" s="60"/>
      <c r="ACR14457" s="60"/>
      <c r="ACS14457" s="60"/>
      <c r="ACT14457" s="60"/>
      <c r="ACU14457" s="60"/>
      <c r="ACV14457" s="60"/>
      <c r="ACW14457" s="60"/>
      <c r="ACX14457" s="60"/>
      <c r="ACY14457" s="60">
        <v>0.76714925418023205</v>
      </c>
      <c r="ACZ14457" s="60"/>
      <c r="ADA14457" s="60"/>
      <c r="ADB14457" s="60"/>
      <c r="ADC14457" s="60"/>
      <c r="ADD14457" s="60"/>
      <c r="ADE14457" s="60"/>
    </row>
    <row r="14458" spans="760:785" x14ac:dyDescent="0.25">
      <c r="ACF14458" s="60"/>
      <c r="ACG14458" s="60"/>
      <c r="ACH14458" s="60"/>
      <c r="ACI14458" s="60"/>
      <c r="ACJ14458" s="60"/>
      <c r="ACK14458" s="60"/>
      <c r="ACL14458" s="60"/>
      <c r="ACM14458" s="60"/>
      <c r="ACN14458" s="60"/>
      <c r="ACO14458" s="60"/>
      <c r="ACP14458" s="60"/>
      <c r="ACQ14458" s="60"/>
      <c r="ACR14458" s="60"/>
      <c r="ACS14458" s="60"/>
      <c r="ACT14458" s="60"/>
      <c r="ACU14458" s="60"/>
      <c r="ACV14458" s="60"/>
      <c r="ACW14458" s="60"/>
      <c r="ACX14458" s="60"/>
      <c r="ACY14458" s="60">
        <v>0.76694032650597199</v>
      </c>
      <c r="ACZ14458" s="60"/>
      <c r="ADA14458" s="60"/>
      <c r="ADB14458" s="60"/>
      <c r="ADC14458" s="60"/>
      <c r="ADD14458" s="60"/>
      <c r="ADE14458" s="60"/>
    </row>
    <row r="14459" spans="760:785" x14ac:dyDescent="0.25">
      <c r="ACF14459" s="60"/>
      <c r="ACG14459" s="60"/>
      <c r="ACH14459" s="60"/>
      <c r="ACI14459" s="60"/>
      <c r="ACJ14459" s="60"/>
      <c r="ACK14459" s="60"/>
      <c r="ACL14459" s="60"/>
      <c r="ACM14459" s="60"/>
      <c r="ACN14459" s="60"/>
      <c r="ACO14459" s="60"/>
      <c r="ACP14459" s="60"/>
      <c r="ACQ14459" s="60"/>
      <c r="ACR14459" s="60"/>
      <c r="ACS14459" s="60"/>
      <c r="ACT14459" s="60"/>
      <c r="ACU14459" s="60"/>
      <c r="ACV14459" s="60"/>
      <c r="ACW14459" s="60"/>
      <c r="ACX14459" s="60"/>
      <c r="ACY14459" s="60">
        <v>0.76650221470283797</v>
      </c>
      <c r="ACZ14459" s="60"/>
      <c r="ADA14459" s="60"/>
      <c r="ADB14459" s="60"/>
      <c r="ADC14459" s="60"/>
      <c r="ADD14459" s="60"/>
      <c r="ADE14459" s="60"/>
    </row>
    <row r="14460" spans="760:785" x14ac:dyDescent="0.25">
      <c r="ACF14460" s="60"/>
      <c r="ACG14460" s="60"/>
      <c r="ACH14460" s="60"/>
      <c r="ACI14460" s="60"/>
      <c r="ACJ14460" s="60"/>
      <c r="ACK14460" s="60"/>
      <c r="ACL14460" s="60"/>
      <c r="ACM14460" s="60"/>
      <c r="ACN14460" s="60"/>
      <c r="ACO14460" s="60"/>
      <c r="ACP14460" s="60"/>
      <c r="ACQ14460" s="60"/>
      <c r="ACR14460" s="60"/>
      <c r="ACS14460" s="60"/>
      <c r="ACT14460" s="60"/>
      <c r="ACU14460" s="60"/>
      <c r="ACV14460" s="60"/>
      <c r="ACW14460" s="60"/>
      <c r="ACX14460" s="60"/>
      <c r="ACY14460" s="60">
        <v>0.76640741942068502</v>
      </c>
      <c r="ACZ14460" s="60"/>
      <c r="ADA14460" s="60"/>
      <c r="ADB14460" s="60"/>
      <c r="ADC14460" s="60"/>
      <c r="ADD14460" s="60"/>
      <c r="ADE14460" s="60"/>
    </row>
    <row r="14461" spans="760:785" x14ac:dyDescent="0.25">
      <c r="ACF14461" s="60"/>
      <c r="ACG14461" s="60"/>
      <c r="ACH14461" s="60"/>
      <c r="ACI14461" s="60"/>
      <c r="ACJ14461" s="60"/>
      <c r="ACK14461" s="60"/>
      <c r="ACL14461" s="60"/>
      <c r="ACM14461" s="60"/>
      <c r="ACN14461" s="60"/>
      <c r="ACO14461" s="60"/>
      <c r="ACP14461" s="60"/>
      <c r="ACQ14461" s="60"/>
      <c r="ACR14461" s="60"/>
      <c r="ACS14461" s="60"/>
      <c r="ACT14461" s="60"/>
      <c r="ACU14461" s="60"/>
      <c r="ACV14461" s="60"/>
      <c r="ACW14461" s="60"/>
      <c r="ACX14461" s="60"/>
      <c r="ACY14461" s="60">
        <v>0.76598097857826497</v>
      </c>
      <c r="ACZ14461" s="60"/>
      <c r="ADA14461" s="60"/>
      <c r="ADB14461" s="60"/>
      <c r="ADC14461" s="60"/>
      <c r="ADD14461" s="60"/>
      <c r="ADE14461" s="60"/>
    </row>
    <row r="14462" spans="760:785" x14ac:dyDescent="0.25">
      <c r="ACF14462" s="60"/>
      <c r="ACG14462" s="60"/>
      <c r="ACH14462" s="60"/>
      <c r="ACI14462" s="60"/>
      <c r="ACJ14462" s="60"/>
      <c r="ACK14462" s="60"/>
      <c r="ACL14462" s="60"/>
      <c r="ACM14462" s="60"/>
      <c r="ACN14462" s="60"/>
      <c r="ACO14462" s="60"/>
      <c r="ACP14462" s="60"/>
      <c r="ACQ14462" s="60"/>
      <c r="ACR14462" s="60"/>
      <c r="ACS14462" s="60"/>
      <c r="ACT14462" s="60"/>
      <c r="ACU14462" s="60"/>
      <c r="ACV14462" s="60"/>
      <c r="ACW14462" s="60"/>
      <c r="ACX14462" s="60"/>
      <c r="ACY14462" s="60">
        <v>0.76544359978283805</v>
      </c>
      <c r="ACZ14462" s="60"/>
      <c r="ADA14462" s="60"/>
      <c r="ADB14462" s="60"/>
      <c r="ADC14462" s="60"/>
      <c r="ADD14462" s="60"/>
      <c r="ADE14462" s="60"/>
    </row>
    <row r="14463" spans="760:785" x14ac:dyDescent="0.25">
      <c r="ACF14463" s="60"/>
      <c r="ACG14463" s="60"/>
      <c r="ACH14463" s="60"/>
      <c r="ACI14463" s="60"/>
      <c r="ACJ14463" s="60"/>
      <c r="ACK14463" s="60"/>
      <c r="ACL14463" s="60"/>
      <c r="ACM14463" s="60"/>
      <c r="ACN14463" s="60"/>
      <c r="ACO14463" s="60"/>
      <c r="ACP14463" s="60"/>
      <c r="ACQ14463" s="60"/>
      <c r="ACR14463" s="60"/>
      <c r="ACS14463" s="60"/>
      <c r="ACT14463" s="60"/>
      <c r="ACU14463" s="60"/>
      <c r="ACV14463" s="60"/>
      <c r="ACW14463" s="60"/>
      <c r="ACX14463" s="60"/>
      <c r="ACY14463" s="60">
        <v>0.76542008192121702</v>
      </c>
      <c r="ACZ14463" s="60"/>
      <c r="ADA14463" s="60"/>
      <c r="ADB14463" s="60"/>
      <c r="ADC14463" s="60"/>
      <c r="ADD14463" s="60"/>
      <c r="ADE14463" s="60"/>
    </row>
    <row r="14464" spans="760:785" x14ac:dyDescent="0.25">
      <c r="ACF14464" s="60"/>
      <c r="ACG14464" s="60"/>
      <c r="ACH14464" s="60"/>
      <c r="ACI14464" s="60"/>
      <c r="ACJ14464" s="60"/>
      <c r="ACK14464" s="60"/>
      <c r="ACL14464" s="60"/>
      <c r="ACM14464" s="60"/>
      <c r="ACN14464" s="60"/>
      <c r="ACO14464" s="60"/>
      <c r="ACP14464" s="60"/>
      <c r="ACQ14464" s="60"/>
      <c r="ACR14464" s="60"/>
      <c r="ACS14464" s="60"/>
      <c r="ACT14464" s="60"/>
      <c r="ACU14464" s="60"/>
      <c r="ACV14464" s="60"/>
      <c r="ACW14464" s="60"/>
      <c r="ACX14464" s="60"/>
      <c r="ACY14464" s="60">
        <v>0.76538134323559803</v>
      </c>
      <c r="ACZ14464" s="60"/>
      <c r="ADA14464" s="60"/>
      <c r="ADB14464" s="60"/>
      <c r="ADC14464" s="60"/>
      <c r="ADD14464" s="60"/>
      <c r="ADE14464" s="60"/>
    </row>
    <row r="14465" spans="760:785" x14ac:dyDescent="0.25">
      <c r="ACF14465" s="60"/>
      <c r="ACG14465" s="60"/>
      <c r="ACH14465" s="60"/>
      <c r="ACI14465" s="60"/>
      <c r="ACJ14465" s="60"/>
      <c r="ACK14465" s="60"/>
      <c r="ACL14465" s="60"/>
      <c r="ACM14465" s="60"/>
      <c r="ACN14465" s="60"/>
      <c r="ACO14465" s="60"/>
      <c r="ACP14465" s="60"/>
      <c r="ACQ14465" s="60"/>
      <c r="ACR14465" s="60"/>
      <c r="ACS14465" s="60"/>
      <c r="ACT14465" s="60"/>
      <c r="ACU14465" s="60"/>
      <c r="ACV14465" s="60"/>
      <c r="ACW14465" s="60"/>
      <c r="ACX14465" s="60"/>
      <c r="ACY14465" s="60">
        <v>0.76520287027142397</v>
      </c>
      <c r="ACZ14465" s="60"/>
      <c r="ADA14465" s="60"/>
      <c r="ADB14465" s="60"/>
      <c r="ADC14465" s="60"/>
      <c r="ADD14465" s="60"/>
      <c r="ADE14465" s="60"/>
    </row>
    <row r="14466" spans="760:785" x14ac:dyDescent="0.25">
      <c r="ACF14466" s="60"/>
      <c r="ACG14466" s="60"/>
      <c r="ACH14466" s="60"/>
      <c r="ACI14466" s="60"/>
      <c r="ACJ14466" s="60"/>
      <c r="ACK14466" s="60"/>
      <c r="ACL14466" s="60"/>
      <c r="ACM14466" s="60"/>
      <c r="ACN14466" s="60"/>
      <c r="ACO14466" s="60"/>
      <c r="ACP14466" s="60"/>
      <c r="ACQ14466" s="60"/>
      <c r="ACR14466" s="60"/>
      <c r="ACS14466" s="60"/>
      <c r="ACT14466" s="60"/>
      <c r="ACU14466" s="60"/>
      <c r="ACV14466" s="60"/>
      <c r="ACW14466" s="60"/>
      <c r="ACX14466" s="60"/>
      <c r="ACY14466" s="60">
        <v>0.76488773030848001</v>
      </c>
      <c r="ACZ14466" s="60"/>
      <c r="ADA14466" s="60"/>
      <c r="ADB14466" s="60"/>
      <c r="ADC14466" s="60"/>
      <c r="ADD14466" s="60"/>
      <c r="ADE14466" s="60"/>
    </row>
    <row r="14467" spans="760:785" x14ac:dyDescent="0.25">
      <c r="ACF14467" s="60"/>
      <c r="ACG14467" s="60"/>
      <c r="ACH14467" s="60"/>
      <c r="ACI14467" s="60"/>
      <c r="ACJ14467" s="60"/>
      <c r="ACK14467" s="60"/>
      <c r="ACL14467" s="60"/>
      <c r="ACM14467" s="60"/>
      <c r="ACN14467" s="60"/>
      <c r="ACO14467" s="60"/>
      <c r="ACP14467" s="60"/>
      <c r="ACQ14467" s="60"/>
      <c r="ACR14467" s="60"/>
      <c r="ACS14467" s="60"/>
      <c r="ACT14467" s="60"/>
      <c r="ACU14467" s="60"/>
      <c r="ACV14467" s="60"/>
      <c r="ACW14467" s="60"/>
      <c r="ACX14467" s="60"/>
      <c r="ACY14467" s="60">
        <v>0.76426770971278801</v>
      </c>
      <c r="ACZ14467" s="60"/>
      <c r="ADA14467" s="60"/>
      <c r="ADB14467" s="60"/>
      <c r="ADC14467" s="60"/>
      <c r="ADD14467" s="60"/>
      <c r="ADE14467" s="60"/>
    </row>
    <row r="14468" spans="760:785" x14ac:dyDescent="0.25">
      <c r="ACF14468" s="60"/>
      <c r="ACG14468" s="60"/>
      <c r="ACH14468" s="60"/>
      <c r="ACI14468" s="60"/>
      <c r="ACJ14468" s="60"/>
      <c r="ACK14468" s="60"/>
      <c r="ACL14468" s="60"/>
      <c r="ACM14468" s="60"/>
      <c r="ACN14468" s="60"/>
      <c r="ACO14468" s="60"/>
      <c r="ACP14468" s="60"/>
      <c r="ACQ14468" s="60"/>
      <c r="ACR14468" s="60"/>
      <c r="ACS14468" s="60"/>
      <c r="ACT14468" s="60"/>
      <c r="ACU14468" s="60"/>
      <c r="ACV14468" s="60"/>
      <c r="ACW14468" s="60"/>
      <c r="ACX14468" s="60"/>
      <c r="ACY14468" s="60">
        <v>0.76404622870401795</v>
      </c>
      <c r="ACZ14468" s="60"/>
      <c r="ADA14468" s="60"/>
      <c r="ADB14468" s="60"/>
      <c r="ADC14468" s="60"/>
      <c r="ADD14468" s="60"/>
      <c r="ADE14468" s="60"/>
    </row>
    <row r="14469" spans="760:785" x14ac:dyDescent="0.25">
      <c r="ACF14469" s="60"/>
      <c r="ACG14469" s="60"/>
      <c r="ACH14469" s="60"/>
      <c r="ACI14469" s="60"/>
      <c r="ACJ14469" s="60"/>
      <c r="ACK14469" s="60"/>
      <c r="ACL14469" s="60"/>
      <c r="ACM14469" s="60"/>
      <c r="ACN14469" s="60"/>
      <c r="ACO14469" s="60"/>
      <c r="ACP14469" s="60"/>
      <c r="ACQ14469" s="60"/>
      <c r="ACR14469" s="60"/>
      <c r="ACS14469" s="60"/>
      <c r="ACT14469" s="60"/>
      <c r="ACU14469" s="60"/>
      <c r="ACV14469" s="60"/>
      <c r="ACW14469" s="60"/>
      <c r="ACX14469" s="60"/>
      <c r="ACY14469" s="60">
        <v>0.76395772155014996</v>
      </c>
      <c r="ACZ14469" s="60"/>
      <c r="ADA14469" s="60"/>
      <c r="ADB14469" s="60"/>
      <c r="ADC14469" s="60"/>
      <c r="ADD14469" s="60"/>
      <c r="ADE14469" s="60"/>
    </row>
    <row r="14470" spans="760:785" x14ac:dyDescent="0.25">
      <c r="ACF14470" s="60"/>
      <c r="ACG14470" s="60"/>
      <c r="ACH14470" s="60"/>
      <c r="ACI14470" s="60"/>
      <c r="ACJ14470" s="60"/>
      <c r="ACK14470" s="60"/>
      <c r="ACL14470" s="60"/>
      <c r="ACM14470" s="60"/>
      <c r="ACN14470" s="60"/>
      <c r="ACO14470" s="60"/>
      <c r="ACP14470" s="60"/>
      <c r="ACQ14470" s="60"/>
      <c r="ACR14470" s="60"/>
      <c r="ACS14470" s="60"/>
      <c r="ACT14470" s="60"/>
      <c r="ACU14470" s="60"/>
      <c r="ACV14470" s="60"/>
      <c r="ACW14470" s="60"/>
      <c r="ACX14470" s="60"/>
      <c r="ACY14470" s="60">
        <v>0.76314028338163997</v>
      </c>
      <c r="ACZ14470" s="60"/>
      <c r="ADA14470" s="60"/>
      <c r="ADB14470" s="60"/>
      <c r="ADC14470" s="60"/>
      <c r="ADD14470" s="60"/>
      <c r="ADE14470" s="60"/>
    </row>
    <row r="14471" spans="760:785" x14ac:dyDescent="0.25">
      <c r="ACF14471" s="60"/>
      <c r="ACG14471" s="60"/>
      <c r="ACH14471" s="60"/>
      <c r="ACI14471" s="60"/>
      <c r="ACJ14471" s="60"/>
      <c r="ACK14471" s="60"/>
      <c r="ACL14471" s="60"/>
      <c r="ACM14471" s="60"/>
      <c r="ACN14471" s="60"/>
      <c r="ACO14471" s="60"/>
      <c r="ACP14471" s="60"/>
      <c r="ACQ14471" s="60"/>
      <c r="ACR14471" s="60"/>
      <c r="ACS14471" s="60"/>
      <c r="ACT14471" s="60"/>
      <c r="ACU14471" s="60"/>
      <c r="ACV14471" s="60"/>
      <c r="ACW14471" s="60"/>
      <c r="ACX14471" s="60"/>
      <c r="ACY14471" s="60">
        <v>0.76286009045068603</v>
      </c>
      <c r="ACZ14471" s="60"/>
      <c r="ADA14471" s="60"/>
      <c r="ADB14471" s="60"/>
      <c r="ADC14471" s="60"/>
      <c r="ADD14471" s="60"/>
      <c r="ADE14471" s="60"/>
    </row>
    <row r="14472" spans="760:785" x14ac:dyDescent="0.25">
      <c r="ACF14472" s="60"/>
      <c r="ACG14472" s="60"/>
      <c r="ACH14472" s="60"/>
      <c r="ACI14472" s="60"/>
      <c r="ACJ14472" s="60"/>
      <c r="ACK14472" s="60"/>
      <c r="ACL14472" s="60"/>
      <c r="ACM14472" s="60"/>
      <c r="ACN14472" s="60"/>
      <c r="ACO14472" s="60"/>
      <c r="ACP14472" s="60"/>
      <c r="ACQ14472" s="60"/>
      <c r="ACR14472" s="60"/>
      <c r="ACS14472" s="60"/>
      <c r="ACT14472" s="60"/>
      <c r="ACU14472" s="60"/>
      <c r="ACV14472" s="60"/>
      <c r="ACW14472" s="60"/>
      <c r="ACX14472" s="60"/>
      <c r="ACY14472" s="60">
        <v>0.76273976333431304</v>
      </c>
      <c r="ACZ14472" s="60"/>
      <c r="ADA14472" s="60"/>
      <c r="ADB14472" s="60"/>
      <c r="ADC14472" s="60"/>
      <c r="ADD14472" s="60"/>
      <c r="ADE14472" s="60"/>
    </row>
    <row r="14473" spans="760:785" x14ac:dyDescent="0.25">
      <c r="ACF14473" s="60"/>
      <c r="ACG14473" s="60"/>
      <c r="ACH14473" s="60"/>
      <c r="ACI14473" s="60"/>
      <c r="ACJ14473" s="60"/>
      <c r="ACK14473" s="60"/>
      <c r="ACL14473" s="60"/>
      <c r="ACM14473" s="60"/>
      <c r="ACN14473" s="60"/>
      <c r="ACO14473" s="60"/>
      <c r="ACP14473" s="60"/>
      <c r="ACQ14473" s="60"/>
      <c r="ACR14473" s="60"/>
      <c r="ACS14473" s="60"/>
      <c r="ACT14473" s="60"/>
      <c r="ACU14473" s="60"/>
      <c r="ACV14473" s="60"/>
      <c r="ACW14473" s="60"/>
      <c r="ACX14473" s="60"/>
      <c r="ACY14473" s="60">
        <v>0.76126879676307302</v>
      </c>
      <c r="ACZ14473" s="60"/>
      <c r="ADA14473" s="60"/>
      <c r="ADB14473" s="60"/>
      <c r="ADC14473" s="60"/>
      <c r="ADD14473" s="60"/>
      <c r="ADE14473" s="60"/>
    </row>
    <row r="14474" spans="760:785" x14ac:dyDescent="0.25">
      <c r="ACF14474" s="60"/>
      <c r="ACG14474" s="60"/>
      <c r="ACH14474" s="60"/>
      <c r="ACI14474" s="60"/>
      <c r="ACJ14474" s="60"/>
      <c r="ACK14474" s="60"/>
      <c r="ACL14474" s="60"/>
      <c r="ACM14474" s="60"/>
      <c r="ACN14474" s="60"/>
      <c r="ACO14474" s="60"/>
      <c r="ACP14474" s="60"/>
      <c r="ACQ14474" s="60"/>
      <c r="ACR14474" s="60"/>
      <c r="ACS14474" s="60"/>
      <c r="ACT14474" s="60"/>
      <c r="ACU14474" s="60"/>
      <c r="ACV14474" s="60"/>
      <c r="ACW14474" s="60"/>
      <c r="ACX14474" s="60"/>
      <c r="ACY14474" s="60">
        <v>0.76124905188173297</v>
      </c>
      <c r="ACZ14474" s="60"/>
      <c r="ADA14474" s="60"/>
      <c r="ADB14474" s="60"/>
      <c r="ADC14474" s="60"/>
      <c r="ADD14474" s="60"/>
      <c r="ADE14474" s="60"/>
    </row>
    <row r="14475" spans="760:785" x14ac:dyDescent="0.25">
      <c r="ACF14475" s="60"/>
      <c r="ACG14475" s="60"/>
      <c r="ACH14475" s="60"/>
      <c r="ACI14475" s="60"/>
      <c r="ACJ14475" s="60"/>
      <c r="ACK14475" s="60"/>
      <c r="ACL14475" s="60"/>
      <c r="ACM14475" s="60"/>
      <c r="ACN14475" s="60"/>
      <c r="ACO14475" s="60"/>
      <c r="ACP14475" s="60"/>
      <c r="ACQ14475" s="60"/>
      <c r="ACR14475" s="60"/>
      <c r="ACS14475" s="60"/>
      <c r="ACT14475" s="60"/>
      <c r="ACU14475" s="60"/>
      <c r="ACV14475" s="60"/>
      <c r="ACW14475" s="60"/>
      <c r="ACX14475" s="60"/>
      <c r="ACY14475" s="60">
        <v>0.76102478972308596</v>
      </c>
      <c r="ACZ14475" s="60"/>
      <c r="ADA14475" s="60"/>
      <c r="ADB14475" s="60"/>
      <c r="ADC14475" s="60"/>
      <c r="ADD14475" s="60"/>
      <c r="ADE14475" s="60"/>
    </row>
    <row r="14476" spans="760:785" x14ac:dyDescent="0.25">
      <c r="ACF14476" s="60"/>
      <c r="ACG14476" s="60"/>
      <c r="ACH14476" s="60"/>
      <c r="ACI14476" s="60"/>
      <c r="ACJ14476" s="60"/>
      <c r="ACK14476" s="60"/>
      <c r="ACL14476" s="60"/>
      <c r="ACM14476" s="60"/>
      <c r="ACN14476" s="60"/>
      <c r="ACO14476" s="60"/>
      <c r="ACP14476" s="60"/>
      <c r="ACQ14476" s="60"/>
      <c r="ACR14476" s="60"/>
      <c r="ACS14476" s="60"/>
      <c r="ACT14476" s="60"/>
      <c r="ACU14476" s="60"/>
      <c r="ACV14476" s="60"/>
      <c r="ACW14476" s="60"/>
      <c r="ACX14476" s="60"/>
      <c r="ACY14476" s="60">
        <v>0.76056782657269395</v>
      </c>
      <c r="ACZ14476" s="60"/>
      <c r="ADA14476" s="60"/>
      <c r="ADB14476" s="60"/>
      <c r="ADC14476" s="60"/>
      <c r="ADD14476" s="60"/>
      <c r="ADE14476" s="60"/>
    </row>
    <row r="14477" spans="760:785" x14ac:dyDescent="0.25">
      <c r="ACF14477" s="60"/>
      <c r="ACG14477" s="60"/>
      <c r="ACH14477" s="60"/>
      <c r="ACI14477" s="60"/>
      <c r="ACJ14477" s="60"/>
      <c r="ACK14477" s="60"/>
      <c r="ACL14477" s="60"/>
      <c r="ACM14477" s="60"/>
      <c r="ACN14477" s="60"/>
      <c r="ACO14477" s="60"/>
      <c r="ACP14477" s="60"/>
      <c r="ACQ14477" s="60"/>
      <c r="ACR14477" s="60"/>
      <c r="ACS14477" s="60"/>
      <c r="ACT14477" s="60"/>
      <c r="ACU14477" s="60"/>
      <c r="ACV14477" s="60"/>
      <c r="ACW14477" s="60"/>
      <c r="ACX14477" s="60"/>
      <c r="ACY14477" s="60">
        <v>0.76053867906723005</v>
      </c>
      <c r="ACZ14477" s="60"/>
      <c r="ADA14477" s="60"/>
      <c r="ADB14477" s="60"/>
      <c r="ADC14477" s="60"/>
      <c r="ADD14477" s="60"/>
      <c r="ADE14477" s="60"/>
    </row>
    <row r="14478" spans="760:785" x14ac:dyDescent="0.25">
      <c r="ACF14478" s="60"/>
      <c r="ACG14478" s="60"/>
      <c r="ACH14478" s="60"/>
      <c r="ACI14478" s="60"/>
      <c r="ACJ14478" s="60"/>
      <c r="ACK14478" s="60"/>
      <c r="ACL14478" s="60"/>
      <c r="ACM14478" s="60"/>
      <c r="ACN14478" s="60"/>
      <c r="ACO14478" s="60"/>
      <c r="ACP14478" s="60"/>
      <c r="ACQ14478" s="60"/>
      <c r="ACR14478" s="60"/>
      <c r="ACS14478" s="60"/>
      <c r="ACT14478" s="60"/>
      <c r="ACU14478" s="60"/>
      <c r="ACV14478" s="60"/>
      <c r="ACW14478" s="60"/>
      <c r="ACX14478" s="60"/>
      <c r="ACY14478" s="60">
        <v>0.76039004482205497</v>
      </c>
      <c r="ACZ14478" s="60"/>
      <c r="ADA14478" s="60"/>
      <c r="ADB14478" s="60"/>
      <c r="ADC14478" s="60"/>
      <c r="ADD14478" s="60"/>
      <c r="ADE14478" s="60"/>
    </row>
    <row r="14479" spans="760:785" x14ac:dyDescent="0.25">
      <c r="ACF14479" s="60"/>
      <c r="ACG14479" s="60"/>
      <c r="ACH14479" s="60"/>
      <c r="ACI14479" s="60"/>
      <c r="ACJ14479" s="60"/>
      <c r="ACK14479" s="60"/>
      <c r="ACL14479" s="60"/>
      <c r="ACM14479" s="60"/>
      <c r="ACN14479" s="60"/>
      <c r="ACO14479" s="60"/>
      <c r="ACP14479" s="60"/>
      <c r="ACQ14479" s="60"/>
      <c r="ACR14479" s="60"/>
      <c r="ACS14479" s="60"/>
      <c r="ACT14479" s="60"/>
      <c r="ACU14479" s="60"/>
      <c r="ACV14479" s="60"/>
      <c r="ACW14479" s="60"/>
      <c r="ACX14479" s="60"/>
      <c r="ACY14479" s="60">
        <v>0.76028806866353404</v>
      </c>
      <c r="ACZ14479" s="60"/>
      <c r="ADA14479" s="60"/>
      <c r="ADB14479" s="60"/>
      <c r="ADC14479" s="60"/>
      <c r="ADD14479" s="60"/>
      <c r="ADE14479" s="60"/>
    </row>
    <row r="14480" spans="760:785" x14ac:dyDescent="0.25">
      <c r="ACF14480" s="60"/>
      <c r="ACG14480" s="60"/>
      <c r="ACH14480" s="60"/>
      <c r="ACI14480" s="60"/>
      <c r="ACJ14480" s="60"/>
      <c r="ACK14480" s="60"/>
      <c r="ACL14480" s="60"/>
      <c r="ACM14480" s="60"/>
      <c r="ACN14480" s="60"/>
      <c r="ACO14480" s="60"/>
      <c r="ACP14480" s="60"/>
      <c r="ACQ14480" s="60"/>
      <c r="ACR14480" s="60"/>
      <c r="ACS14480" s="60"/>
      <c r="ACT14480" s="60"/>
      <c r="ACU14480" s="60"/>
      <c r="ACV14480" s="60"/>
      <c r="ACW14480" s="60"/>
      <c r="ACX14480" s="60"/>
      <c r="ACY14480" s="60">
        <v>0.760004429636704</v>
      </c>
      <c r="ACZ14480" s="60"/>
      <c r="ADA14480" s="60"/>
      <c r="ADB14480" s="60"/>
      <c r="ADC14480" s="60"/>
      <c r="ADD14480" s="60"/>
      <c r="ADE14480" s="60"/>
    </row>
    <row r="14481" spans="760:785" x14ac:dyDescent="0.25">
      <c r="ACF14481" s="60"/>
      <c r="ACG14481" s="60"/>
      <c r="ACH14481" s="60"/>
      <c r="ACI14481" s="60"/>
      <c r="ACJ14481" s="60"/>
      <c r="ACK14481" s="60"/>
      <c r="ACL14481" s="60"/>
      <c r="ACM14481" s="60"/>
      <c r="ACN14481" s="60"/>
      <c r="ACO14481" s="60"/>
      <c r="ACP14481" s="60"/>
      <c r="ACQ14481" s="60"/>
      <c r="ACR14481" s="60"/>
      <c r="ACS14481" s="60"/>
      <c r="ACT14481" s="60"/>
      <c r="ACU14481" s="60"/>
      <c r="ACV14481" s="60"/>
      <c r="ACW14481" s="60"/>
      <c r="ACX14481" s="60"/>
      <c r="ACY14481" s="60">
        <v>0.75981850938907003</v>
      </c>
      <c r="ACZ14481" s="60"/>
      <c r="ADA14481" s="60"/>
      <c r="ADB14481" s="60"/>
      <c r="ADC14481" s="60"/>
      <c r="ADD14481" s="60"/>
      <c r="ADE14481" s="60"/>
    </row>
    <row r="14482" spans="760:785" x14ac:dyDescent="0.25">
      <c r="ACF14482" s="60"/>
      <c r="ACG14482" s="60"/>
      <c r="ACH14482" s="60"/>
      <c r="ACI14482" s="60"/>
      <c r="ACJ14482" s="60"/>
      <c r="ACK14482" s="60"/>
      <c r="ACL14482" s="60"/>
      <c r="ACM14482" s="60"/>
      <c r="ACN14482" s="60"/>
      <c r="ACO14482" s="60"/>
      <c r="ACP14482" s="60"/>
      <c r="ACQ14482" s="60"/>
      <c r="ACR14482" s="60"/>
      <c r="ACS14482" s="60"/>
      <c r="ACT14482" s="60"/>
      <c r="ACU14482" s="60"/>
      <c r="ACV14482" s="60"/>
      <c r="ACW14482" s="60"/>
      <c r="ACX14482" s="60"/>
      <c r="ACY14482" s="60">
        <v>0.75976816878985798</v>
      </c>
      <c r="ACZ14482" s="60"/>
      <c r="ADA14482" s="60"/>
      <c r="ADB14482" s="60"/>
      <c r="ADC14482" s="60"/>
      <c r="ADD14482" s="60"/>
      <c r="ADE14482" s="60"/>
    </row>
    <row r="14483" spans="760:785" x14ac:dyDescent="0.25">
      <c r="ACF14483" s="60"/>
      <c r="ACG14483" s="60"/>
      <c r="ACH14483" s="60"/>
      <c r="ACI14483" s="60"/>
      <c r="ACJ14483" s="60"/>
      <c r="ACK14483" s="60"/>
      <c r="ACL14483" s="60"/>
      <c r="ACM14483" s="60"/>
      <c r="ACN14483" s="60"/>
      <c r="ACO14483" s="60"/>
      <c r="ACP14483" s="60"/>
      <c r="ACQ14483" s="60"/>
      <c r="ACR14483" s="60"/>
      <c r="ACS14483" s="60"/>
      <c r="ACT14483" s="60"/>
      <c r="ACU14483" s="60"/>
      <c r="ACV14483" s="60"/>
      <c r="ACW14483" s="60"/>
      <c r="ACX14483" s="60"/>
      <c r="ACY14483" s="60">
        <v>0.75952749939512298</v>
      </c>
      <c r="ACZ14483" s="60"/>
      <c r="ADA14483" s="60"/>
      <c r="ADB14483" s="60"/>
      <c r="ADC14483" s="60"/>
      <c r="ADD14483" s="60"/>
      <c r="ADE14483" s="60"/>
    </row>
    <row r="14484" spans="760:785" x14ac:dyDescent="0.25">
      <c r="ACF14484" s="60"/>
      <c r="ACG14484" s="60"/>
      <c r="ACH14484" s="60"/>
      <c r="ACI14484" s="60"/>
      <c r="ACJ14484" s="60"/>
      <c r="ACK14484" s="60"/>
      <c r="ACL14484" s="60"/>
      <c r="ACM14484" s="60"/>
      <c r="ACN14484" s="60"/>
      <c r="ACO14484" s="60"/>
      <c r="ACP14484" s="60"/>
      <c r="ACQ14484" s="60"/>
      <c r="ACR14484" s="60"/>
      <c r="ACS14484" s="60"/>
      <c r="ACT14484" s="60"/>
      <c r="ACU14484" s="60"/>
      <c r="ACV14484" s="60"/>
      <c r="ACW14484" s="60"/>
      <c r="ACX14484" s="60"/>
      <c r="ACY14484" s="60">
        <v>0.75952223930670604</v>
      </c>
      <c r="ACZ14484" s="60"/>
      <c r="ADA14484" s="60"/>
      <c r="ADB14484" s="60"/>
      <c r="ADC14484" s="60"/>
      <c r="ADD14484" s="60"/>
      <c r="ADE14484" s="60"/>
    </row>
    <row r="14485" spans="760:785" x14ac:dyDescent="0.25">
      <c r="ACF14485" s="60"/>
      <c r="ACG14485" s="60"/>
      <c r="ACH14485" s="60"/>
      <c r="ACI14485" s="60"/>
      <c r="ACJ14485" s="60"/>
      <c r="ACK14485" s="60"/>
      <c r="ACL14485" s="60"/>
      <c r="ACM14485" s="60"/>
      <c r="ACN14485" s="60"/>
      <c r="ACO14485" s="60"/>
      <c r="ACP14485" s="60"/>
      <c r="ACQ14485" s="60"/>
      <c r="ACR14485" s="60"/>
      <c r="ACS14485" s="60"/>
      <c r="ACT14485" s="60"/>
      <c r="ACU14485" s="60"/>
      <c r="ACV14485" s="60"/>
      <c r="ACW14485" s="60"/>
      <c r="ACX14485" s="60"/>
      <c r="ACY14485" s="60">
        <v>0.75939186245122603</v>
      </c>
      <c r="ACZ14485" s="60"/>
      <c r="ADA14485" s="60"/>
      <c r="ADB14485" s="60"/>
      <c r="ADC14485" s="60"/>
      <c r="ADD14485" s="60"/>
      <c r="ADE14485" s="60"/>
    </row>
    <row r="14486" spans="760:785" x14ac:dyDescent="0.25">
      <c r="ACF14486" s="60"/>
      <c r="ACG14486" s="60"/>
      <c r="ACH14486" s="60"/>
      <c r="ACI14486" s="60"/>
      <c r="ACJ14486" s="60"/>
      <c r="ACK14486" s="60"/>
      <c r="ACL14486" s="60"/>
      <c r="ACM14486" s="60"/>
      <c r="ACN14486" s="60"/>
      <c r="ACO14486" s="60"/>
      <c r="ACP14486" s="60"/>
      <c r="ACQ14486" s="60"/>
      <c r="ACR14486" s="60"/>
      <c r="ACS14486" s="60"/>
      <c r="ACT14486" s="60"/>
      <c r="ACU14486" s="60"/>
      <c r="ACV14486" s="60"/>
      <c r="ACW14486" s="60"/>
      <c r="ACX14486" s="60"/>
      <c r="ACY14486" s="60">
        <v>0.75879150592903499</v>
      </c>
      <c r="ACZ14486" s="60"/>
      <c r="ADA14486" s="60"/>
      <c r="ADB14486" s="60"/>
      <c r="ADC14486" s="60"/>
      <c r="ADD14486" s="60"/>
      <c r="ADE14486" s="60"/>
    </row>
    <row r="14487" spans="760:785" x14ac:dyDescent="0.25">
      <c r="ACF14487" s="60"/>
      <c r="ACG14487" s="60"/>
      <c r="ACH14487" s="60"/>
      <c r="ACI14487" s="60"/>
      <c r="ACJ14487" s="60"/>
      <c r="ACK14487" s="60"/>
      <c r="ACL14487" s="60"/>
      <c r="ACM14487" s="60"/>
      <c r="ACN14487" s="60"/>
      <c r="ACO14487" s="60"/>
      <c r="ACP14487" s="60"/>
      <c r="ACQ14487" s="60"/>
      <c r="ACR14487" s="60"/>
      <c r="ACS14487" s="60"/>
      <c r="ACT14487" s="60"/>
      <c r="ACU14487" s="60"/>
      <c r="ACV14487" s="60"/>
      <c r="ACW14487" s="60"/>
      <c r="ACX14487" s="60"/>
      <c r="ACY14487" s="60">
        <v>0.75865569365267904</v>
      </c>
      <c r="ACZ14487" s="60"/>
      <c r="ADA14487" s="60"/>
      <c r="ADB14487" s="60"/>
      <c r="ADC14487" s="60"/>
      <c r="ADD14487" s="60"/>
      <c r="ADE14487" s="60"/>
    </row>
    <row r="14488" spans="760:785" x14ac:dyDescent="0.25">
      <c r="ACF14488" s="60"/>
      <c r="ACG14488" s="60"/>
      <c r="ACH14488" s="60"/>
      <c r="ACI14488" s="60"/>
      <c r="ACJ14488" s="60"/>
      <c r="ACK14488" s="60"/>
      <c r="ACL14488" s="60"/>
      <c r="ACM14488" s="60"/>
      <c r="ACN14488" s="60"/>
      <c r="ACO14488" s="60"/>
      <c r="ACP14488" s="60"/>
      <c r="ACQ14488" s="60"/>
      <c r="ACR14488" s="60"/>
      <c r="ACS14488" s="60"/>
      <c r="ACT14488" s="60"/>
      <c r="ACU14488" s="60"/>
      <c r="ACV14488" s="60"/>
      <c r="ACW14488" s="60"/>
      <c r="ACX14488" s="60"/>
      <c r="ACY14488" s="60">
        <v>0.75845078659221299</v>
      </c>
      <c r="ACZ14488" s="60"/>
      <c r="ADA14488" s="60"/>
      <c r="ADB14488" s="60"/>
      <c r="ADC14488" s="60"/>
      <c r="ADD14488" s="60"/>
      <c r="ADE14488" s="60"/>
    </row>
    <row r="14489" spans="760:785" x14ac:dyDescent="0.25">
      <c r="ACF14489" s="60"/>
      <c r="ACG14489" s="60"/>
      <c r="ACH14489" s="60"/>
      <c r="ACI14489" s="60"/>
      <c r="ACJ14489" s="60"/>
      <c r="ACK14489" s="60"/>
      <c r="ACL14489" s="60"/>
      <c r="ACM14489" s="60"/>
      <c r="ACN14489" s="60"/>
      <c r="ACO14489" s="60"/>
      <c r="ACP14489" s="60"/>
      <c r="ACQ14489" s="60"/>
      <c r="ACR14489" s="60"/>
      <c r="ACS14489" s="60"/>
      <c r="ACT14489" s="60"/>
      <c r="ACU14489" s="60"/>
      <c r="ACV14489" s="60"/>
      <c r="ACW14489" s="60"/>
      <c r="ACX14489" s="60"/>
      <c r="ACY14489" s="60">
        <v>0.75825947657816095</v>
      </c>
      <c r="ACZ14489" s="60"/>
      <c r="ADA14489" s="60"/>
      <c r="ADB14489" s="60"/>
      <c r="ADC14489" s="60"/>
      <c r="ADD14489" s="60"/>
      <c r="ADE14489" s="60"/>
    </row>
    <row r="14490" spans="760:785" x14ac:dyDescent="0.25">
      <c r="ACF14490" s="60"/>
      <c r="ACG14490" s="60"/>
      <c r="ACH14490" s="60"/>
      <c r="ACI14490" s="60"/>
      <c r="ACJ14490" s="60"/>
      <c r="ACK14490" s="60"/>
      <c r="ACL14490" s="60"/>
      <c r="ACM14490" s="60"/>
      <c r="ACN14490" s="60"/>
      <c r="ACO14490" s="60"/>
      <c r="ACP14490" s="60"/>
      <c r="ACQ14490" s="60"/>
      <c r="ACR14490" s="60"/>
      <c r="ACS14490" s="60"/>
      <c r="ACT14490" s="60"/>
      <c r="ACU14490" s="60"/>
      <c r="ACV14490" s="60"/>
      <c r="ACW14490" s="60"/>
      <c r="ACX14490" s="60"/>
      <c r="ACY14490" s="60">
        <v>0.75807259777094504</v>
      </c>
      <c r="ACZ14490" s="60"/>
      <c r="ADA14490" s="60"/>
      <c r="ADB14490" s="60"/>
      <c r="ADC14490" s="60"/>
      <c r="ADD14490" s="60"/>
      <c r="ADE14490" s="60"/>
    </row>
    <row r="14491" spans="760:785" x14ac:dyDescent="0.25">
      <c r="ACF14491" s="60"/>
      <c r="ACG14491" s="60"/>
      <c r="ACH14491" s="60"/>
      <c r="ACI14491" s="60"/>
      <c r="ACJ14491" s="60"/>
      <c r="ACK14491" s="60"/>
      <c r="ACL14491" s="60"/>
      <c r="ACM14491" s="60"/>
      <c r="ACN14491" s="60"/>
      <c r="ACO14491" s="60"/>
      <c r="ACP14491" s="60"/>
      <c r="ACQ14491" s="60"/>
      <c r="ACR14491" s="60"/>
      <c r="ACS14491" s="60"/>
      <c r="ACT14491" s="60"/>
      <c r="ACU14491" s="60"/>
      <c r="ACV14491" s="60"/>
      <c r="ACW14491" s="60"/>
      <c r="ACX14491" s="60"/>
      <c r="ACY14491" s="60">
        <v>0.75735995052749905</v>
      </c>
      <c r="ACZ14491" s="60"/>
      <c r="ADA14491" s="60"/>
      <c r="ADB14491" s="60"/>
      <c r="ADC14491" s="60"/>
      <c r="ADD14491" s="60"/>
      <c r="ADE14491" s="60"/>
    </row>
    <row r="14492" spans="760:785" x14ac:dyDescent="0.25">
      <c r="ACF14492" s="60"/>
      <c r="ACG14492" s="60"/>
      <c r="ACH14492" s="60"/>
      <c r="ACI14492" s="60"/>
      <c r="ACJ14492" s="60"/>
      <c r="ACK14492" s="60"/>
      <c r="ACL14492" s="60"/>
      <c r="ACM14492" s="60"/>
      <c r="ACN14492" s="60"/>
      <c r="ACO14492" s="60"/>
      <c r="ACP14492" s="60"/>
      <c r="ACQ14492" s="60"/>
      <c r="ACR14492" s="60"/>
      <c r="ACS14492" s="60"/>
      <c r="ACT14492" s="60"/>
      <c r="ACU14492" s="60"/>
      <c r="ACV14492" s="60"/>
      <c r="ACW14492" s="60"/>
      <c r="ACX14492" s="60"/>
      <c r="ACY14492" s="60">
        <v>0.75697025691028097</v>
      </c>
      <c r="ACZ14492" s="60"/>
      <c r="ADA14492" s="60"/>
      <c r="ADB14492" s="60"/>
      <c r="ADC14492" s="60"/>
      <c r="ADD14492" s="60"/>
      <c r="ADE14492" s="60"/>
    </row>
    <row r="14493" spans="760:785" x14ac:dyDescent="0.25">
      <c r="ACF14493" s="60"/>
      <c r="ACG14493" s="60"/>
      <c r="ACH14493" s="60"/>
      <c r="ACI14493" s="60"/>
      <c r="ACJ14493" s="60"/>
      <c r="ACK14493" s="60"/>
      <c r="ACL14493" s="60"/>
      <c r="ACM14493" s="60"/>
      <c r="ACN14493" s="60"/>
      <c r="ACO14493" s="60"/>
      <c r="ACP14493" s="60"/>
      <c r="ACQ14493" s="60"/>
      <c r="ACR14493" s="60"/>
      <c r="ACS14493" s="60"/>
      <c r="ACT14493" s="60"/>
      <c r="ACU14493" s="60"/>
      <c r="ACV14493" s="60"/>
      <c r="ACW14493" s="60"/>
      <c r="ACX14493" s="60"/>
      <c r="ACY14493" s="60">
        <v>0.75685160594958301</v>
      </c>
      <c r="ACZ14493" s="60"/>
      <c r="ADA14493" s="60"/>
      <c r="ADB14493" s="60"/>
      <c r="ADC14493" s="60"/>
      <c r="ADD14493" s="60"/>
      <c r="ADE14493" s="60"/>
    </row>
    <row r="14494" spans="760:785" x14ac:dyDescent="0.25">
      <c r="ACF14494" s="60"/>
      <c r="ACG14494" s="60"/>
      <c r="ACH14494" s="60"/>
      <c r="ACI14494" s="60"/>
      <c r="ACJ14494" s="60"/>
      <c r="ACK14494" s="60"/>
      <c r="ACL14494" s="60"/>
      <c r="ACM14494" s="60"/>
      <c r="ACN14494" s="60"/>
      <c r="ACO14494" s="60"/>
      <c r="ACP14494" s="60"/>
      <c r="ACQ14494" s="60"/>
      <c r="ACR14494" s="60"/>
      <c r="ACS14494" s="60"/>
      <c r="ACT14494" s="60"/>
      <c r="ACU14494" s="60"/>
      <c r="ACV14494" s="60"/>
      <c r="ACW14494" s="60"/>
      <c r="ACX14494" s="60"/>
      <c r="ACY14494" s="60">
        <v>0.75502744048882497</v>
      </c>
      <c r="ACZ14494" s="60"/>
      <c r="ADA14494" s="60"/>
      <c r="ADB14494" s="60"/>
      <c r="ADC14494" s="60"/>
      <c r="ADD14494" s="60"/>
      <c r="ADE14494" s="60"/>
    </row>
    <row r="14495" spans="760:785" x14ac:dyDescent="0.25">
      <c r="ACF14495" s="60"/>
      <c r="ACG14495" s="60"/>
      <c r="ACH14495" s="60"/>
      <c r="ACI14495" s="60"/>
      <c r="ACJ14495" s="60"/>
      <c r="ACK14495" s="60"/>
      <c r="ACL14495" s="60"/>
      <c r="ACM14495" s="60"/>
      <c r="ACN14495" s="60"/>
      <c r="ACO14495" s="60"/>
      <c r="ACP14495" s="60"/>
      <c r="ACQ14495" s="60"/>
      <c r="ACR14495" s="60"/>
      <c r="ACS14495" s="60"/>
      <c r="ACT14495" s="60"/>
      <c r="ACU14495" s="60"/>
      <c r="ACV14495" s="60"/>
      <c r="ACW14495" s="60"/>
      <c r="ACX14495" s="60"/>
      <c r="ACY14495" s="60">
        <v>0.75473125005790398</v>
      </c>
      <c r="ACZ14495" s="60"/>
      <c r="ADA14495" s="60"/>
      <c r="ADB14495" s="60"/>
      <c r="ADC14495" s="60"/>
      <c r="ADD14495" s="60"/>
      <c r="ADE14495" s="60"/>
    </row>
    <row r="14496" spans="760:785" x14ac:dyDescent="0.25">
      <c r="ACF14496" s="60"/>
      <c r="ACG14496" s="60"/>
      <c r="ACH14496" s="60"/>
      <c r="ACI14496" s="60"/>
      <c r="ACJ14496" s="60"/>
      <c r="ACK14496" s="60"/>
      <c r="ACL14496" s="60"/>
      <c r="ACM14496" s="60"/>
      <c r="ACN14496" s="60"/>
      <c r="ACO14496" s="60"/>
      <c r="ACP14496" s="60"/>
      <c r="ACQ14496" s="60"/>
      <c r="ACR14496" s="60"/>
      <c r="ACS14496" s="60"/>
      <c r="ACT14496" s="60"/>
      <c r="ACU14496" s="60"/>
      <c r="ACV14496" s="60"/>
      <c r="ACW14496" s="60"/>
      <c r="ACX14496" s="60"/>
      <c r="ACY14496" s="60">
        <v>0.75396701965804902</v>
      </c>
      <c r="ACZ14496" s="60"/>
      <c r="ADA14496" s="60"/>
      <c r="ADB14496" s="60"/>
      <c r="ADC14496" s="60"/>
      <c r="ADD14496" s="60"/>
      <c r="ADE14496" s="60"/>
    </row>
    <row r="14497" spans="760:785" x14ac:dyDescent="0.25">
      <c r="ACF14497" s="60"/>
      <c r="ACG14497" s="60"/>
      <c r="ACH14497" s="60"/>
      <c r="ACI14497" s="60"/>
      <c r="ACJ14497" s="60"/>
      <c r="ACK14497" s="60"/>
      <c r="ACL14497" s="60"/>
      <c r="ACM14497" s="60"/>
      <c r="ACN14497" s="60"/>
      <c r="ACO14497" s="60"/>
      <c r="ACP14497" s="60"/>
      <c r="ACQ14497" s="60"/>
      <c r="ACR14497" s="60"/>
      <c r="ACS14497" s="60"/>
      <c r="ACT14497" s="60"/>
      <c r="ACU14497" s="60"/>
      <c r="ACV14497" s="60"/>
      <c r="ACW14497" s="60"/>
      <c r="ACX14497" s="60"/>
      <c r="ACY14497" s="60">
        <v>0.75365144706157805</v>
      </c>
      <c r="ACZ14497" s="60"/>
      <c r="ADA14497" s="60"/>
      <c r="ADB14497" s="60"/>
      <c r="ADC14497" s="60"/>
      <c r="ADD14497" s="60"/>
      <c r="ADE14497" s="60"/>
    </row>
    <row r="14498" spans="760:785" x14ac:dyDescent="0.25">
      <c r="ACF14498" s="60"/>
      <c r="ACG14498" s="60"/>
      <c r="ACH14498" s="60"/>
      <c r="ACI14498" s="60"/>
      <c r="ACJ14498" s="60"/>
      <c r="ACK14498" s="60"/>
      <c r="ACL14498" s="60"/>
      <c r="ACM14498" s="60"/>
      <c r="ACN14498" s="60"/>
      <c r="ACO14498" s="60"/>
      <c r="ACP14498" s="60"/>
      <c r="ACQ14498" s="60"/>
      <c r="ACR14498" s="60"/>
      <c r="ACS14498" s="60"/>
      <c r="ACT14498" s="60"/>
      <c r="ACU14498" s="60"/>
      <c r="ACV14498" s="60"/>
      <c r="ACW14498" s="60"/>
      <c r="ACX14498" s="60"/>
      <c r="ACY14498" s="60">
        <v>0.752734649359312</v>
      </c>
      <c r="ACZ14498" s="60"/>
      <c r="ADA14498" s="60"/>
      <c r="ADB14498" s="60"/>
      <c r="ADC14498" s="60"/>
      <c r="ADD14498" s="60"/>
      <c r="ADE14498" s="60"/>
    </row>
    <row r="14499" spans="760:785" x14ac:dyDescent="0.25">
      <c r="ACF14499" s="60"/>
      <c r="ACG14499" s="60"/>
      <c r="ACH14499" s="60"/>
      <c r="ACI14499" s="60"/>
      <c r="ACJ14499" s="60"/>
      <c r="ACK14499" s="60"/>
      <c r="ACL14499" s="60"/>
      <c r="ACM14499" s="60"/>
      <c r="ACN14499" s="60"/>
      <c r="ACO14499" s="60"/>
      <c r="ACP14499" s="60"/>
      <c r="ACQ14499" s="60"/>
      <c r="ACR14499" s="60"/>
      <c r="ACS14499" s="60"/>
      <c r="ACT14499" s="60"/>
      <c r="ACU14499" s="60"/>
      <c r="ACV14499" s="60"/>
      <c r="ACW14499" s="60"/>
      <c r="ACX14499" s="60"/>
      <c r="ACY14499" s="60">
        <v>0.75196023425651604</v>
      </c>
      <c r="ACZ14499" s="60"/>
      <c r="ADA14499" s="60"/>
      <c r="ADB14499" s="60"/>
      <c r="ADC14499" s="60"/>
      <c r="ADD14499" s="60"/>
      <c r="ADE14499" s="60"/>
    </row>
    <row r="14500" spans="760:785" x14ac:dyDescent="0.25">
      <c r="ACF14500" s="60"/>
      <c r="ACG14500" s="60"/>
      <c r="ACH14500" s="60"/>
      <c r="ACI14500" s="60"/>
      <c r="ACJ14500" s="60"/>
      <c r="ACK14500" s="60"/>
      <c r="ACL14500" s="60"/>
      <c r="ACM14500" s="60"/>
      <c r="ACN14500" s="60"/>
      <c r="ACO14500" s="60"/>
      <c r="ACP14500" s="60"/>
      <c r="ACQ14500" s="60"/>
      <c r="ACR14500" s="60"/>
      <c r="ACS14500" s="60"/>
      <c r="ACT14500" s="60"/>
      <c r="ACU14500" s="60"/>
      <c r="ACV14500" s="60"/>
      <c r="ACW14500" s="60"/>
      <c r="ACX14500" s="60"/>
      <c r="ACY14500" s="60">
        <v>0.75184961413529705</v>
      </c>
      <c r="ACZ14500" s="60"/>
      <c r="ADA14500" s="60"/>
      <c r="ADB14500" s="60"/>
      <c r="ADC14500" s="60"/>
      <c r="ADD14500" s="60"/>
      <c r="ADE14500" s="60"/>
    </row>
    <row r="14501" spans="760:785" x14ac:dyDescent="0.25">
      <c r="ACF14501" s="60"/>
      <c r="ACG14501" s="60"/>
      <c r="ACH14501" s="60"/>
      <c r="ACI14501" s="60"/>
      <c r="ACJ14501" s="60"/>
      <c r="ACK14501" s="60"/>
      <c r="ACL14501" s="60"/>
      <c r="ACM14501" s="60"/>
      <c r="ACN14501" s="60"/>
      <c r="ACO14501" s="60"/>
      <c r="ACP14501" s="60"/>
      <c r="ACQ14501" s="60"/>
      <c r="ACR14501" s="60"/>
      <c r="ACS14501" s="60"/>
      <c r="ACT14501" s="60"/>
      <c r="ACU14501" s="60"/>
      <c r="ACV14501" s="60"/>
      <c r="ACW14501" s="60"/>
      <c r="ACX14501" s="60"/>
      <c r="ACY14501" s="60">
        <v>0.75148457290337001</v>
      </c>
      <c r="ACZ14501" s="60"/>
      <c r="ADA14501" s="60"/>
      <c r="ADB14501" s="60"/>
      <c r="ADC14501" s="60"/>
      <c r="ADD14501" s="60"/>
      <c r="ADE14501" s="60"/>
    </row>
    <row r="14502" spans="760:785" x14ac:dyDescent="0.25">
      <c r="ACF14502" s="60"/>
      <c r="ACG14502" s="60"/>
      <c r="ACH14502" s="60"/>
      <c r="ACI14502" s="60"/>
      <c r="ACJ14502" s="60"/>
      <c r="ACK14502" s="60"/>
      <c r="ACL14502" s="60"/>
      <c r="ACM14502" s="60"/>
      <c r="ACN14502" s="60"/>
      <c r="ACO14502" s="60"/>
      <c r="ACP14502" s="60"/>
      <c r="ACQ14502" s="60"/>
      <c r="ACR14502" s="60"/>
      <c r="ACS14502" s="60"/>
      <c r="ACT14502" s="60"/>
      <c r="ACU14502" s="60"/>
      <c r="ACV14502" s="60"/>
      <c r="ACW14502" s="60"/>
      <c r="ACX14502" s="60"/>
      <c r="ACY14502" s="60">
        <v>0.75121926853925203</v>
      </c>
      <c r="ACZ14502" s="60"/>
      <c r="ADA14502" s="60"/>
      <c r="ADB14502" s="60"/>
      <c r="ADC14502" s="60"/>
      <c r="ADD14502" s="60"/>
      <c r="ADE14502" s="60"/>
    </row>
    <row r="14503" spans="760:785" x14ac:dyDescent="0.25">
      <c r="ACF14503" s="60"/>
      <c r="ACG14503" s="60"/>
      <c r="ACH14503" s="60"/>
      <c r="ACI14503" s="60"/>
      <c r="ACJ14503" s="60"/>
      <c r="ACK14503" s="60"/>
      <c r="ACL14503" s="60"/>
      <c r="ACM14503" s="60"/>
      <c r="ACN14503" s="60"/>
      <c r="ACO14503" s="60"/>
      <c r="ACP14503" s="60"/>
      <c r="ACQ14503" s="60"/>
      <c r="ACR14503" s="60"/>
      <c r="ACS14503" s="60"/>
      <c r="ACT14503" s="60"/>
      <c r="ACU14503" s="60"/>
      <c r="ACV14503" s="60"/>
      <c r="ACW14503" s="60"/>
      <c r="ACX14503" s="60"/>
      <c r="ACY14503" s="60">
        <v>0.75119773323515604</v>
      </c>
      <c r="ACZ14503" s="60"/>
      <c r="ADA14503" s="60"/>
      <c r="ADB14503" s="60"/>
      <c r="ADC14503" s="60"/>
      <c r="ADD14503" s="60"/>
      <c r="ADE14503" s="60"/>
    </row>
    <row r="14504" spans="760:785" x14ac:dyDescent="0.25">
      <c r="ACF14504" s="60"/>
      <c r="ACG14504" s="60"/>
      <c r="ACH14504" s="60"/>
      <c r="ACI14504" s="60"/>
      <c r="ACJ14504" s="60"/>
      <c r="ACK14504" s="60"/>
      <c r="ACL14504" s="60"/>
      <c r="ACM14504" s="60"/>
      <c r="ACN14504" s="60"/>
      <c r="ACO14504" s="60"/>
      <c r="ACP14504" s="60"/>
      <c r="ACQ14504" s="60"/>
      <c r="ACR14504" s="60"/>
      <c r="ACS14504" s="60"/>
      <c r="ACT14504" s="60"/>
      <c r="ACU14504" s="60"/>
      <c r="ACV14504" s="60"/>
      <c r="ACW14504" s="60"/>
      <c r="ACX14504" s="60"/>
      <c r="ACY14504" s="60">
        <v>0.75100942102077595</v>
      </c>
      <c r="ACZ14504" s="60"/>
      <c r="ADA14504" s="60"/>
      <c r="ADB14504" s="60"/>
      <c r="ADC14504" s="60"/>
      <c r="ADD14504" s="60"/>
      <c r="ADE14504" s="60"/>
    </row>
    <row r="14505" spans="760:785" x14ac:dyDescent="0.25">
      <c r="ACF14505" s="60"/>
      <c r="ACG14505" s="60"/>
      <c r="ACH14505" s="60"/>
      <c r="ACI14505" s="60"/>
      <c r="ACJ14505" s="60"/>
      <c r="ACK14505" s="60"/>
      <c r="ACL14505" s="60"/>
      <c r="ACM14505" s="60"/>
      <c r="ACN14505" s="60"/>
      <c r="ACO14505" s="60"/>
      <c r="ACP14505" s="60"/>
      <c r="ACQ14505" s="60"/>
      <c r="ACR14505" s="60"/>
      <c r="ACS14505" s="60"/>
      <c r="ACT14505" s="60"/>
      <c r="ACU14505" s="60"/>
      <c r="ACV14505" s="60"/>
      <c r="ACW14505" s="60"/>
      <c r="ACX14505" s="60"/>
      <c r="ACY14505" s="60">
        <v>0.75038705942824202</v>
      </c>
      <c r="ACZ14505" s="60"/>
      <c r="ADA14505" s="60"/>
      <c r="ADB14505" s="60"/>
      <c r="ADC14505" s="60"/>
      <c r="ADD14505" s="60"/>
      <c r="ADE14505" s="60"/>
    </row>
    <row r="14506" spans="760:785" x14ac:dyDescent="0.25">
      <c r="ACF14506" s="60"/>
      <c r="ACG14506" s="60"/>
      <c r="ACH14506" s="60"/>
      <c r="ACI14506" s="60"/>
      <c r="ACJ14506" s="60"/>
      <c r="ACK14506" s="60"/>
      <c r="ACL14506" s="60"/>
      <c r="ACM14506" s="60"/>
      <c r="ACN14506" s="60"/>
      <c r="ACO14506" s="60"/>
      <c r="ACP14506" s="60"/>
      <c r="ACQ14506" s="60"/>
      <c r="ACR14506" s="60"/>
      <c r="ACS14506" s="60"/>
      <c r="ACT14506" s="60"/>
      <c r="ACU14506" s="60"/>
      <c r="ACV14506" s="60"/>
      <c r="ACW14506" s="60"/>
      <c r="ACX14506" s="60"/>
      <c r="ACY14506" s="60">
        <v>0.75021735389970501</v>
      </c>
      <c r="ACZ14506" s="60"/>
      <c r="ADA14506" s="60"/>
      <c r="ADB14506" s="60"/>
      <c r="ADC14506" s="60"/>
      <c r="ADD14506" s="60"/>
      <c r="ADE14506" s="60"/>
    </row>
    <row r="14507" spans="760:785" x14ac:dyDescent="0.25">
      <c r="ACF14507" s="60"/>
      <c r="ACG14507" s="60"/>
      <c r="ACH14507" s="60"/>
      <c r="ACI14507" s="60"/>
      <c r="ACJ14507" s="60"/>
      <c r="ACK14507" s="60"/>
      <c r="ACL14507" s="60"/>
      <c r="ACM14507" s="60"/>
      <c r="ACN14507" s="60"/>
      <c r="ACO14507" s="60"/>
      <c r="ACP14507" s="60"/>
      <c r="ACQ14507" s="60"/>
      <c r="ACR14507" s="60"/>
      <c r="ACS14507" s="60"/>
      <c r="ACT14507" s="60"/>
      <c r="ACU14507" s="60"/>
      <c r="ACV14507" s="60"/>
      <c r="ACW14507" s="60"/>
      <c r="ACX14507" s="60"/>
      <c r="ACY14507" s="60">
        <v>0.75018037937802795</v>
      </c>
      <c r="ACZ14507" s="60"/>
      <c r="ADA14507" s="60"/>
      <c r="ADB14507" s="60"/>
      <c r="ADC14507" s="60"/>
      <c r="ADD14507" s="60"/>
      <c r="ADE14507" s="60"/>
    </row>
    <row r="14508" spans="760:785" x14ac:dyDescent="0.25">
      <c r="ACF14508" s="60"/>
      <c r="ACG14508" s="60"/>
      <c r="ACH14508" s="60"/>
      <c r="ACI14508" s="60"/>
      <c r="ACJ14508" s="60"/>
      <c r="ACK14508" s="60"/>
      <c r="ACL14508" s="60"/>
      <c r="ACM14508" s="60"/>
      <c r="ACN14508" s="60"/>
      <c r="ACO14508" s="60"/>
      <c r="ACP14508" s="60"/>
      <c r="ACQ14508" s="60"/>
      <c r="ACR14508" s="60"/>
      <c r="ACS14508" s="60"/>
      <c r="ACT14508" s="60"/>
      <c r="ACU14508" s="60"/>
      <c r="ACV14508" s="60"/>
      <c r="ACW14508" s="60"/>
      <c r="ACX14508" s="60"/>
      <c r="ACY14508" s="60">
        <v>0.74947464314080403</v>
      </c>
      <c r="ACZ14508" s="60"/>
      <c r="ADA14508" s="60"/>
      <c r="ADB14508" s="60"/>
      <c r="ADC14508" s="60"/>
      <c r="ADD14508" s="60"/>
      <c r="ADE14508" s="60"/>
    </row>
    <row r="14509" spans="760:785" x14ac:dyDescent="0.25">
      <c r="ACF14509" s="60"/>
      <c r="ACG14509" s="60"/>
      <c r="ACH14509" s="60"/>
      <c r="ACI14509" s="60"/>
      <c r="ACJ14509" s="60"/>
      <c r="ACK14509" s="60"/>
      <c r="ACL14509" s="60"/>
      <c r="ACM14509" s="60"/>
      <c r="ACN14509" s="60"/>
      <c r="ACO14509" s="60"/>
      <c r="ACP14509" s="60"/>
      <c r="ACQ14509" s="60"/>
      <c r="ACR14509" s="60"/>
      <c r="ACS14509" s="60"/>
      <c r="ACT14509" s="60"/>
      <c r="ACU14509" s="60"/>
      <c r="ACV14509" s="60"/>
      <c r="ACW14509" s="60"/>
      <c r="ACX14509" s="60"/>
      <c r="ACY14509" s="60">
        <v>0.74916831365912195</v>
      </c>
      <c r="ACZ14509" s="60"/>
      <c r="ADA14509" s="60"/>
      <c r="ADB14509" s="60"/>
      <c r="ADC14509" s="60"/>
      <c r="ADD14509" s="60"/>
      <c r="ADE14509" s="60"/>
    </row>
    <row r="14510" spans="760:785" x14ac:dyDescent="0.25">
      <c r="ACF14510" s="60"/>
      <c r="ACG14510" s="60"/>
      <c r="ACH14510" s="60"/>
      <c r="ACI14510" s="60"/>
      <c r="ACJ14510" s="60"/>
      <c r="ACK14510" s="60"/>
      <c r="ACL14510" s="60"/>
      <c r="ACM14510" s="60"/>
      <c r="ACN14510" s="60"/>
      <c r="ACO14510" s="60"/>
      <c r="ACP14510" s="60"/>
      <c r="ACQ14510" s="60"/>
      <c r="ACR14510" s="60"/>
      <c r="ACS14510" s="60"/>
      <c r="ACT14510" s="60"/>
      <c r="ACU14510" s="60"/>
      <c r="ACV14510" s="60"/>
      <c r="ACW14510" s="60"/>
      <c r="ACX14510" s="60"/>
      <c r="ACY14510" s="60">
        <v>0.74881350496555199</v>
      </c>
      <c r="ACZ14510" s="60"/>
      <c r="ADA14510" s="60"/>
      <c r="ADB14510" s="60"/>
      <c r="ADC14510" s="60"/>
      <c r="ADD14510" s="60"/>
      <c r="ADE14510" s="60"/>
    </row>
    <row r="14511" spans="760:785" x14ac:dyDescent="0.25">
      <c r="ACF14511" s="60"/>
      <c r="ACG14511" s="60"/>
      <c r="ACH14511" s="60"/>
      <c r="ACI14511" s="60"/>
      <c r="ACJ14511" s="60"/>
      <c r="ACK14511" s="60"/>
      <c r="ACL14511" s="60"/>
      <c r="ACM14511" s="60"/>
      <c r="ACN14511" s="60"/>
      <c r="ACO14511" s="60"/>
      <c r="ACP14511" s="60"/>
      <c r="ACQ14511" s="60"/>
      <c r="ACR14511" s="60"/>
      <c r="ACS14511" s="60"/>
      <c r="ACT14511" s="60"/>
      <c r="ACU14511" s="60"/>
      <c r="ACV14511" s="60"/>
      <c r="ACW14511" s="60"/>
      <c r="ACX14511" s="60"/>
      <c r="ACY14511" s="60">
        <v>0.74810191244390001</v>
      </c>
      <c r="ACZ14511" s="60"/>
      <c r="ADA14511" s="60"/>
      <c r="ADB14511" s="60"/>
      <c r="ADC14511" s="60"/>
      <c r="ADD14511" s="60"/>
      <c r="ADE14511" s="60"/>
    </row>
    <row r="14512" spans="760:785" x14ac:dyDescent="0.25">
      <c r="ACF14512" s="60"/>
      <c r="ACG14512" s="60"/>
      <c r="ACH14512" s="60"/>
      <c r="ACI14512" s="60"/>
      <c r="ACJ14512" s="60"/>
      <c r="ACK14512" s="60"/>
      <c r="ACL14512" s="60"/>
      <c r="ACM14512" s="60"/>
      <c r="ACN14512" s="60"/>
      <c r="ACO14512" s="60"/>
      <c r="ACP14512" s="60"/>
      <c r="ACQ14512" s="60"/>
      <c r="ACR14512" s="60"/>
      <c r="ACS14512" s="60"/>
      <c r="ACT14512" s="60"/>
      <c r="ACU14512" s="60"/>
      <c r="ACV14512" s="60"/>
      <c r="ACW14512" s="60"/>
      <c r="ACX14512" s="60"/>
      <c r="ACY14512" s="60">
        <v>0.74636316379990297</v>
      </c>
      <c r="ACZ14512" s="60"/>
      <c r="ADA14512" s="60"/>
      <c r="ADB14512" s="60"/>
      <c r="ADC14512" s="60"/>
      <c r="ADD14512" s="60"/>
      <c r="ADE14512" s="60"/>
    </row>
    <row r="14513" spans="760:785" x14ac:dyDescent="0.25">
      <c r="ACF14513" s="60"/>
      <c r="ACG14513" s="60"/>
      <c r="ACH14513" s="60"/>
      <c r="ACI14513" s="60"/>
      <c r="ACJ14513" s="60"/>
      <c r="ACK14513" s="60"/>
      <c r="ACL14513" s="60"/>
      <c r="ACM14513" s="60"/>
      <c r="ACN14513" s="60"/>
      <c r="ACO14513" s="60"/>
      <c r="ACP14513" s="60"/>
      <c r="ACQ14513" s="60"/>
      <c r="ACR14513" s="60"/>
      <c r="ACS14513" s="60"/>
      <c r="ACT14513" s="60"/>
      <c r="ACU14513" s="60"/>
      <c r="ACV14513" s="60"/>
      <c r="ACW14513" s="60"/>
      <c r="ACX14513" s="60"/>
      <c r="ACY14513" s="60">
        <v>0.74630293623965704</v>
      </c>
      <c r="ACZ14513" s="60"/>
      <c r="ADA14513" s="60"/>
      <c r="ADB14513" s="60"/>
      <c r="ADC14513" s="60"/>
      <c r="ADD14513" s="60"/>
      <c r="ADE14513" s="60"/>
    </row>
    <row r="14514" spans="760:785" x14ac:dyDescent="0.25">
      <c r="ACF14514" s="60"/>
      <c r="ACG14514" s="60"/>
      <c r="ACH14514" s="60"/>
      <c r="ACI14514" s="60"/>
      <c r="ACJ14514" s="60"/>
      <c r="ACK14514" s="60"/>
      <c r="ACL14514" s="60"/>
      <c r="ACM14514" s="60"/>
      <c r="ACN14514" s="60"/>
      <c r="ACO14514" s="60"/>
      <c r="ACP14514" s="60"/>
      <c r="ACQ14514" s="60"/>
      <c r="ACR14514" s="60"/>
      <c r="ACS14514" s="60"/>
      <c r="ACT14514" s="60"/>
      <c r="ACU14514" s="60"/>
      <c r="ACV14514" s="60"/>
      <c r="ACW14514" s="60"/>
      <c r="ACX14514" s="60"/>
      <c r="ACY14514" s="60">
        <v>0.74365531469343105</v>
      </c>
      <c r="ACZ14514" s="60"/>
      <c r="ADA14514" s="60"/>
      <c r="ADB14514" s="60"/>
      <c r="ADC14514" s="60"/>
      <c r="ADD14514" s="60"/>
      <c r="ADE14514" s="60"/>
    </row>
    <row r="14515" spans="760:785" x14ac:dyDescent="0.25">
      <c r="ACF14515" s="60"/>
      <c r="ACG14515" s="60"/>
      <c r="ACH14515" s="60"/>
      <c r="ACI14515" s="60"/>
      <c r="ACJ14515" s="60"/>
      <c r="ACK14515" s="60"/>
      <c r="ACL14515" s="60"/>
      <c r="ACM14515" s="60"/>
      <c r="ACN14515" s="60"/>
      <c r="ACO14515" s="60"/>
      <c r="ACP14515" s="60"/>
      <c r="ACQ14515" s="60"/>
      <c r="ACR14515" s="60"/>
      <c r="ACS14515" s="60"/>
      <c r="ACT14515" s="60"/>
      <c r="ACU14515" s="60"/>
      <c r="ACV14515" s="60"/>
      <c r="ACW14515" s="60"/>
      <c r="ACX14515" s="60"/>
      <c r="ACY14515" s="60">
        <v>0.74361332973607597</v>
      </c>
      <c r="ACZ14515" s="60"/>
      <c r="ADA14515" s="60"/>
      <c r="ADB14515" s="60"/>
      <c r="ADC14515" s="60"/>
      <c r="ADD14515" s="60"/>
      <c r="ADE14515" s="60"/>
    </row>
    <row r="14516" spans="760:785" x14ac:dyDescent="0.25">
      <c r="ACF14516" s="60"/>
      <c r="ACG14516" s="60"/>
      <c r="ACH14516" s="60"/>
      <c r="ACI14516" s="60"/>
      <c r="ACJ14516" s="60"/>
      <c r="ACK14516" s="60"/>
      <c r="ACL14516" s="60"/>
      <c r="ACM14516" s="60"/>
      <c r="ACN14516" s="60"/>
      <c r="ACO14516" s="60"/>
      <c r="ACP14516" s="60"/>
      <c r="ACQ14516" s="60"/>
      <c r="ACR14516" s="60"/>
      <c r="ACS14516" s="60"/>
      <c r="ACT14516" s="60"/>
      <c r="ACU14516" s="60"/>
      <c r="ACV14516" s="60"/>
      <c r="ACW14516" s="60"/>
      <c r="ACX14516" s="60"/>
      <c r="ACY14516" s="60">
        <v>0.74342959409623999</v>
      </c>
      <c r="ACZ14516" s="60"/>
      <c r="ADA14516" s="60"/>
      <c r="ADB14516" s="60"/>
      <c r="ADC14516" s="60"/>
      <c r="ADD14516" s="60"/>
      <c r="ADE14516" s="60"/>
    </row>
    <row r="14517" spans="760:785" x14ac:dyDescent="0.25">
      <c r="ACF14517" s="60"/>
      <c r="ACG14517" s="60"/>
      <c r="ACH14517" s="60"/>
      <c r="ACI14517" s="60"/>
      <c r="ACJ14517" s="60"/>
      <c r="ACK14517" s="60"/>
      <c r="ACL14517" s="60"/>
      <c r="ACM14517" s="60"/>
      <c r="ACN14517" s="60"/>
      <c r="ACO14517" s="60"/>
      <c r="ACP14517" s="60"/>
      <c r="ACQ14517" s="60"/>
      <c r="ACR14517" s="60"/>
      <c r="ACS14517" s="60"/>
      <c r="ACT14517" s="60"/>
      <c r="ACU14517" s="60"/>
      <c r="ACV14517" s="60"/>
      <c r="ACW14517" s="60"/>
      <c r="ACX14517" s="60"/>
      <c r="ACY14517" s="60">
        <v>0.742621839351152</v>
      </c>
      <c r="ACZ14517" s="60"/>
      <c r="ADA14517" s="60"/>
      <c r="ADB14517" s="60"/>
      <c r="ADC14517" s="60"/>
      <c r="ADD14517" s="60"/>
      <c r="ADE14517" s="60"/>
    </row>
    <row r="14518" spans="760:785" x14ac:dyDescent="0.25">
      <c r="ACF14518" s="60"/>
      <c r="ACG14518" s="60"/>
      <c r="ACH14518" s="60"/>
      <c r="ACI14518" s="60"/>
      <c r="ACJ14518" s="60"/>
      <c r="ACK14518" s="60"/>
      <c r="ACL14518" s="60"/>
      <c r="ACM14518" s="60"/>
      <c r="ACN14518" s="60"/>
      <c r="ACO14518" s="60"/>
      <c r="ACP14518" s="60"/>
      <c r="ACQ14518" s="60"/>
      <c r="ACR14518" s="60"/>
      <c r="ACS14518" s="60"/>
      <c r="ACT14518" s="60"/>
      <c r="ACU14518" s="60"/>
      <c r="ACV14518" s="60"/>
      <c r="ACW14518" s="60"/>
      <c r="ACX14518" s="60"/>
      <c r="ACY14518" s="60">
        <v>0.74225014069047002</v>
      </c>
      <c r="ACZ14518" s="60"/>
      <c r="ADA14518" s="60"/>
      <c r="ADB14518" s="60"/>
      <c r="ADC14518" s="60"/>
      <c r="ADD14518" s="60"/>
      <c r="ADE14518" s="60"/>
    </row>
    <row r="14519" spans="760:785" x14ac:dyDescent="0.25">
      <c r="ACF14519" s="60"/>
      <c r="ACG14519" s="60"/>
      <c r="ACH14519" s="60"/>
      <c r="ACI14519" s="60"/>
      <c r="ACJ14519" s="60"/>
      <c r="ACK14519" s="60"/>
      <c r="ACL14519" s="60"/>
      <c r="ACM14519" s="60"/>
      <c r="ACN14519" s="60"/>
      <c r="ACO14519" s="60"/>
      <c r="ACP14519" s="60"/>
      <c r="ACQ14519" s="60"/>
      <c r="ACR14519" s="60"/>
      <c r="ACS14519" s="60"/>
      <c r="ACT14519" s="60"/>
      <c r="ACU14519" s="60"/>
      <c r="ACV14519" s="60"/>
      <c r="ACW14519" s="60"/>
      <c r="ACX14519" s="60"/>
      <c r="ACY14519" s="60">
        <v>0.74177868876737396</v>
      </c>
      <c r="ACZ14519" s="60"/>
      <c r="ADA14519" s="60"/>
      <c r="ADB14519" s="60"/>
      <c r="ADC14519" s="60"/>
      <c r="ADD14519" s="60"/>
      <c r="ADE14519" s="60"/>
    </row>
    <row r="14520" spans="760:785" x14ac:dyDescent="0.25">
      <c r="ACF14520" s="60"/>
      <c r="ACG14520" s="60"/>
      <c r="ACH14520" s="60"/>
      <c r="ACI14520" s="60"/>
      <c r="ACJ14520" s="60"/>
      <c r="ACK14520" s="60"/>
      <c r="ACL14520" s="60"/>
      <c r="ACM14520" s="60"/>
      <c r="ACN14520" s="60"/>
      <c r="ACO14520" s="60"/>
      <c r="ACP14520" s="60"/>
      <c r="ACQ14520" s="60"/>
      <c r="ACR14520" s="60"/>
      <c r="ACS14520" s="60"/>
      <c r="ACT14520" s="60"/>
      <c r="ACU14520" s="60"/>
      <c r="ACV14520" s="60"/>
      <c r="ACW14520" s="60"/>
      <c r="ACX14520" s="60"/>
      <c r="ACY14520" s="60">
        <v>0.73934386418713305</v>
      </c>
      <c r="ACZ14520" s="60"/>
      <c r="ADA14520" s="60"/>
      <c r="ADB14520" s="60"/>
      <c r="ADC14520" s="60"/>
      <c r="ADD14520" s="60"/>
      <c r="ADE14520" s="60"/>
    </row>
    <row r="14521" spans="760:785" x14ac:dyDescent="0.25">
      <c r="ACF14521" s="60"/>
      <c r="ACG14521" s="60"/>
      <c r="ACH14521" s="60"/>
      <c r="ACI14521" s="60"/>
      <c r="ACJ14521" s="60"/>
      <c r="ACK14521" s="60"/>
      <c r="ACL14521" s="60"/>
      <c r="ACM14521" s="60"/>
      <c r="ACN14521" s="60"/>
      <c r="ACO14521" s="60"/>
      <c r="ACP14521" s="60"/>
      <c r="ACQ14521" s="60"/>
      <c r="ACR14521" s="60"/>
      <c r="ACS14521" s="60"/>
      <c r="ACT14521" s="60"/>
      <c r="ACU14521" s="60"/>
      <c r="ACV14521" s="60"/>
      <c r="ACW14521" s="60"/>
      <c r="ACX14521" s="60"/>
      <c r="ACY14521" s="60">
        <v>0.73847737902638</v>
      </c>
      <c r="ACZ14521" s="60"/>
      <c r="ADA14521" s="60"/>
      <c r="ADB14521" s="60"/>
      <c r="ADC14521" s="60"/>
      <c r="ADD14521" s="60"/>
      <c r="ADE14521" s="60"/>
    </row>
    <row r="14522" spans="760:785" x14ac:dyDescent="0.25">
      <c r="ACF14522" s="60"/>
      <c r="ACG14522" s="60"/>
      <c r="ACH14522" s="60"/>
      <c r="ACI14522" s="60"/>
      <c r="ACJ14522" s="60"/>
      <c r="ACK14522" s="60"/>
      <c r="ACL14522" s="60"/>
      <c r="ACM14522" s="60"/>
      <c r="ACN14522" s="60"/>
      <c r="ACO14522" s="60"/>
      <c r="ACP14522" s="60"/>
      <c r="ACQ14522" s="60"/>
      <c r="ACR14522" s="60"/>
      <c r="ACS14522" s="60"/>
      <c r="ACT14522" s="60"/>
      <c r="ACU14522" s="60"/>
      <c r="ACV14522" s="60"/>
      <c r="ACW14522" s="60"/>
      <c r="ACX14522" s="60"/>
      <c r="ACY14522" s="60">
        <v>0.73608454074223195</v>
      </c>
      <c r="ACZ14522" s="60"/>
      <c r="ADA14522" s="60"/>
      <c r="ADB14522" s="60"/>
      <c r="ADC14522" s="60"/>
      <c r="ADD14522" s="60"/>
      <c r="ADE14522" s="60"/>
    </row>
    <row r="14523" spans="760:785" x14ac:dyDescent="0.25">
      <c r="ACF14523" s="60"/>
      <c r="ACG14523" s="60"/>
      <c r="ACH14523" s="60"/>
      <c r="ACI14523" s="60"/>
      <c r="ACJ14523" s="60"/>
      <c r="ACK14523" s="60"/>
      <c r="ACL14523" s="60"/>
      <c r="ACM14523" s="60"/>
      <c r="ACN14523" s="60"/>
      <c r="ACO14523" s="60"/>
      <c r="ACP14523" s="60"/>
      <c r="ACQ14523" s="60"/>
      <c r="ACR14523" s="60"/>
      <c r="ACS14523" s="60"/>
      <c r="ACT14523" s="60"/>
      <c r="ACU14523" s="60"/>
      <c r="ACV14523" s="60"/>
      <c r="ACW14523" s="60"/>
      <c r="ACX14523" s="60"/>
      <c r="ACY14523" s="60">
        <v>0.73544210993234305</v>
      </c>
      <c r="ACZ14523" s="60"/>
      <c r="ADA14523" s="60"/>
      <c r="ADB14523" s="60"/>
      <c r="ADC14523" s="60"/>
      <c r="ADD14523" s="60"/>
      <c r="ADE14523" s="60"/>
    </row>
    <row r="14524" spans="760:785" x14ac:dyDescent="0.25">
      <c r="ACF14524" s="60"/>
      <c r="ACG14524" s="60"/>
      <c r="ACH14524" s="60"/>
      <c r="ACI14524" s="60"/>
      <c r="ACJ14524" s="60"/>
      <c r="ACK14524" s="60"/>
      <c r="ACL14524" s="60"/>
      <c r="ACM14524" s="60"/>
      <c r="ACN14524" s="60"/>
      <c r="ACO14524" s="60"/>
      <c r="ACP14524" s="60"/>
      <c r="ACQ14524" s="60"/>
      <c r="ACR14524" s="60"/>
      <c r="ACS14524" s="60"/>
      <c r="ACT14524" s="60"/>
      <c r="ACU14524" s="60"/>
      <c r="ACV14524" s="60"/>
      <c r="ACW14524" s="60"/>
      <c r="ACX14524" s="60"/>
      <c r="ACY14524" s="60">
        <v>0.73502899994607596</v>
      </c>
      <c r="ACZ14524" s="60"/>
      <c r="ADA14524" s="60"/>
      <c r="ADB14524" s="60"/>
      <c r="ADC14524" s="60"/>
      <c r="ADD14524" s="60"/>
      <c r="ADE14524" s="60"/>
    </row>
    <row r="14525" spans="760:785" x14ac:dyDescent="0.25">
      <c r="ACF14525" s="60"/>
      <c r="ACG14525" s="60"/>
      <c r="ACH14525" s="60"/>
      <c r="ACI14525" s="60"/>
      <c r="ACJ14525" s="60"/>
      <c r="ACK14525" s="60"/>
      <c r="ACL14525" s="60"/>
      <c r="ACM14525" s="60"/>
      <c r="ACN14525" s="60"/>
      <c r="ACO14525" s="60"/>
      <c r="ACP14525" s="60"/>
      <c r="ACQ14525" s="60"/>
      <c r="ACR14525" s="60"/>
      <c r="ACS14525" s="60"/>
      <c r="ACT14525" s="60"/>
      <c r="ACU14525" s="60"/>
      <c r="ACV14525" s="60"/>
      <c r="ACW14525" s="60"/>
      <c r="ACX14525" s="60"/>
      <c r="ACY14525" s="60">
        <v>0.73277266349024694</v>
      </c>
      <c r="ACZ14525" s="60"/>
      <c r="ADA14525" s="60"/>
      <c r="ADB14525" s="60"/>
      <c r="ADC14525" s="60"/>
      <c r="ADD14525" s="60"/>
      <c r="ADE14525" s="60"/>
    </row>
    <row r="14526" spans="760:785" x14ac:dyDescent="0.25">
      <c r="ACF14526" s="60"/>
      <c r="ACG14526" s="60"/>
      <c r="ACH14526" s="60"/>
      <c r="ACI14526" s="60"/>
      <c r="ACJ14526" s="60"/>
      <c r="ACK14526" s="60"/>
      <c r="ACL14526" s="60"/>
      <c r="ACM14526" s="60"/>
      <c r="ACN14526" s="60"/>
      <c r="ACO14526" s="60"/>
      <c r="ACP14526" s="60"/>
      <c r="ACQ14526" s="60"/>
      <c r="ACR14526" s="60"/>
      <c r="ACS14526" s="60"/>
      <c r="ACT14526" s="60"/>
      <c r="ACU14526" s="60"/>
      <c r="ACV14526" s="60"/>
      <c r="ACW14526" s="60"/>
      <c r="ACX14526" s="60"/>
      <c r="ACY14526" s="60">
        <v>0.73203609554772497</v>
      </c>
      <c r="ACZ14526" s="60"/>
      <c r="ADA14526" s="60"/>
      <c r="ADB14526" s="60"/>
      <c r="ADC14526" s="60"/>
      <c r="ADD14526" s="60"/>
      <c r="ADE14526" s="60"/>
    </row>
    <row r="14527" spans="760:785" x14ac:dyDescent="0.25">
      <c r="ACF14527" s="60"/>
      <c r="ACG14527" s="60"/>
      <c r="ACH14527" s="60"/>
      <c r="ACI14527" s="60"/>
      <c r="ACJ14527" s="60"/>
      <c r="ACK14527" s="60"/>
      <c r="ACL14527" s="60"/>
      <c r="ACM14527" s="60"/>
      <c r="ACN14527" s="60"/>
      <c r="ACO14527" s="60"/>
      <c r="ACP14527" s="60"/>
      <c r="ACQ14527" s="60"/>
      <c r="ACR14527" s="60"/>
      <c r="ACS14527" s="60"/>
      <c r="ACT14527" s="60"/>
      <c r="ACU14527" s="60"/>
      <c r="ACV14527" s="60"/>
      <c r="ACW14527" s="60"/>
      <c r="ACX14527" s="60"/>
      <c r="ACY14527" s="60">
        <v>0.73203605068255495</v>
      </c>
      <c r="ACZ14527" s="60"/>
      <c r="ADA14527" s="60"/>
      <c r="ADB14527" s="60"/>
      <c r="ADC14527" s="60"/>
      <c r="ADD14527" s="60"/>
      <c r="ADE14527" s="60"/>
    </row>
    <row r="14528" spans="760:785" x14ac:dyDescent="0.25">
      <c r="ACF14528" s="60"/>
      <c r="ACG14528" s="60"/>
      <c r="ACH14528" s="60"/>
      <c r="ACI14528" s="60"/>
      <c r="ACJ14528" s="60"/>
      <c r="ACK14528" s="60"/>
      <c r="ACL14528" s="60"/>
      <c r="ACM14528" s="60"/>
      <c r="ACN14528" s="60"/>
      <c r="ACO14528" s="60"/>
      <c r="ACP14528" s="60"/>
      <c r="ACQ14528" s="60"/>
      <c r="ACR14528" s="60"/>
      <c r="ACS14528" s="60"/>
      <c r="ACT14528" s="60"/>
      <c r="ACU14528" s="60"/>
      <c r="ACV14528" s="60"/>
      <c r="ACW14528" s="60"/>
      <c r="ACX14528" s="60"/>
      <c r="ACY14528" s="60">
        <v>0.73178330194692098</v>
      </c>
      <c r="ACZ14528" s="60"/>
      <c r="ADA14528" s="60"/>
      <c r="ADB14528" s="60"/>
      <c r="ADC14528" s="60"/>
      <c r="ADD14528" s="60"/>
      <c r="ADE14528" s="60"/>
    </row>
    <row r="14529" spans="760:785" x14ac:dyDescent="0.25">
      <c r="ACF14529" s="60"/>
      <c r="ACG14529" s="60"/>
      <c r="ACH14529" s="60"/>
      <c r="ACI14529" s="60"/>
      <c r="ACJ14529" s="60"/>
      <c r="ACK14529" s="60"/>
      <c r="ACL14529" s="60"/>
      <c r="ACM14529" s="60"/>
      <c r="ACN14529" s="60"/>
      <c r="ACO14529" s="60"/>
      <c r="ACP14529" s="60"/>
      <c r="ACQ14529" s="60"/>
      <c r="ACR14529" s="60"/>
      <c r="ACS14529" s="60"/>
      <c r="ACT14529" s="60"/>
      <c r="ACU14529" s="60"/>
      <c r="ACV14529" s="60"/>
      <c r="ACW14529" s="60"/>
      <c r="ACX14529" s="60"/>
      <c r="ACY14529" s="60">
        <v>0.73130158697538095</v>
      </c>
      <c r="ACZ14529" s="60"/>
      <c r="ADA14529" s="60"/>
      <c r="ADB14529" s="60"/>
      <c r="ADC14529" s="60"/>
      <c r="ADD14529" s="60"/>
      <c r="ADE14529" s="60"/>
    </row>
    <row r="14530" spans="760:785" x14ac:dyDescent="0.25">
      <c r="ACF14530" s="60"/>
      <c r="ACG14530" s="60"/>
      <c r="ACH14530" s="60"/>
      <c r="ACI14530" s="60"/>
      <c r="ACJ14530" s="60"/>
      <c r="ACK14530" s="60"/>
      <c r="ACL14530" s="60"/>
      <c r="ACM14530" s="60"/>
      <c r="ACN14530" s="60"/>
      <c r="ACO14530" s="60"/>
      <c r="ACP14530" s="60"/>
      <c r="ACQ14530" s="60"/>
      <c r="ACR14530" s="60"/>
      <c r="ACS14530" s="60"/>
      <c r="ACT14530" s="60"/>
      <c r="ACU14530" s="60"/>
      <c r="ACV14530" s="60"/>
      <c r="ACW14530" s="60"/>
      <c r="ACX14530" s="60"/>
      <c r="ACY14530" s="60">
        <v>0.73053877943183498</v>
      </c>
      <c r="ACZ14530" s="60"/>
      <c r="ADA14530" s="60"/>
      <c r="ADB14530" s="60"/>
      <c r="ADC14530" s="60"/>
      <c r="ADD14530" s="60"/>
      <c r="ADE14530" s="60"/>
    </row>
    <row r="14531" spans="760:785" x14ac:dyDescent="0.25">
      <c r="ACF14531" s="60"/>
      <c r="ACG14531" s="60"/>
      <c r="ACH14531" s="60"/>
      <c r="ACI14531" s="60"/>
      <c r="ACJ14531" s="60"/>
      <c r="ACK14531" s="60"/>
      <c r="ACL14531" s="60"/>
      <c r="ACM14531" s="60"/>
      <c r="ACN14531" s="60"/>
      <c r="ACO14531" s="60"/>
      <c r="ACP14531" s="60"/>
      <c r="ACQ14531" s="60"/>
      <c r="ACR14531" s="60"/>
      <c r="ACS14531" s="60"/>
      <c r="ACT14531" s="60"/>
      <c r="ACU14531" s="60"/>
      <c r="ACV14531" s="60"/>
      <c r="ACW14531" s="60"/>
      <c r="ACX14531" s="60"/>
      <c r="ACY14531" s="60">
        <v>0.73051329756139305</v>
      </c>
      <c r="ACZ14531" s="60"/>
      <c r="ADA14531" s="60"/>
      <c r="ADB14531" s="60"/>
      <c r="ADC14531" s="60"/>
      <c r="ADD14531" s="60"/>
      <c r="ADE14531" s="60"/>
    </row>
    <row r="14532" spans="760:785" x14ac:dyDescent="0.25">
      <c r="ACF14532" s="60"/>
      <c r="ACG14532" s="60"/>
      <c r="ACH14532" s="60"/>
      <c r="ACI14532" s="60"/>
      <c r="ACJ14532" s="60"/>
      <c r="ACK14532" s="60"/>
      <c r="ACL14532" s="60"/>
      <c r="ACM14532" s="60"/>
      <c r="ACN14532" s="60"/>
      <c r="ACO14532" s="60"/>
      <c r="ACP14532" s="60"/>
      <c r="ACQ14532" s="60"/>
      <c r="ACR14532" s="60"/>
      <c r="ACS14532" s="60"/>
      <c r="ACT14532" s="60"/>
      <c r="ACU14532" s="60"/>
      <c r="ACV14532" s="60"/>
      <c r="ACW14532" s="60"/>
      <c r="ACX14532" s="60"/>
      <c r="ACY14532" s="60">
        <v>0.72994413458781104</v>
      </c>
      <c r="ACZ14532" s="60"/>
      <c r="ADA14532" s="60"/>
      <c r="ADB14532" s="60"/>
      <c r="ADC14532" s="60"/>
      <c r="ADD14532" s="60"/>
      <c r="ADE14532" s="60"/>
    </row>
    <row r="14533" spans="760:785" x14ac:dyDescent="0.25">
      <c r="ACF14533" s="60"/>
      <c r="ACG14533" s="60"/>
      <c r="ACH14533" s="60"/>
      <c r="ACI14533" s="60"/>
      <c r="ACJ14533" s="60"/>
      <c r="ACK14533" s="60"/>
      <c r="ACL14533" s="60"/>
      <c r="ACM14533" s="60"/>
      <c r="ACN14533" s="60"/>
      <c r="ACO14533" s="60"/>
      <c r="ACP14533" s="60"/>
      <c r="ACQ14533" s="60"/>
      <c r="ACR14533" s="60"/>
      <c r="ACS14533" s="60"/>
      <c r="ACT14533" s="60"/>
      <c r="ACU14533" s="60"/>
      <c r="ACV14533" s="60"/>
      <c r="ACW14533" s="60"/>
      <c r="ACX14533" s="60"/>
      <c r="ACY14533" s="60">
        <v>0.72889882529357397</v>
      </c>
      <c r="ACZ14533" s="60"/>
      <c r="ADA14533" s="60"/>
      <c r="ADB14533" s="60"/>
      <c r="ADC14533" s="60"/>
      <c r="ADD14533" s="60"/>
      <c r="ADE14533" s="60"/>
    </row>
    <row r="14534" spans="760:785" x14ac:dyDescent="0.25">
      <c r="ACF14534" s="60"/>
      <c r="ACG14534" s="60"/>
      <c r="ACH14534" s="60"/>
      <c r="ACI14534" s="60"/>
      <c r="ACJ14534" s="60"/>
      <c r="ACK14534" s="60"/>
      <c r="ACL14534" s="60"/>
      <c r="ACM14534" s="60"/>
      <c r="ACN14534" s="60"/>
      <c r="ACO14534" s="60"/>
      <c r="ACP14534" s="60"/>
      <c r="ACQ14534" s="60"/>
      <c r="ACR14534" s="60"/>
      <c r="ACS14534" s="60"/>
      <c r="ACT14534" s="60"/>
      <c r="ACU14534" s="60"/>
      <c r="ACV14534" s="60"/>
      <c r="ACW14534" s="60"/>
      <c r="ACX14534" s="60"/>
      <c r="ACY14534" s="60">
        <v>0.72814810773367999</v>
      </c>
      <c r="ACZ14534" s="60"/>
      <c r="ADA14534" s="60"/>
      <c r="ADB14534" s="60"/>
      <c r="ADC14534" s="60"/>
      <c r="ADD14534" s="60"/>
      <c r="ADE14534" s="60"/>
    </row>
    <row r="14535" spans="760:785" x14ac:dyDescent="0.25">
      <c r="ACF14535" s="60"/>
      <c r="ACG14535" s="60"/>
      <c r="ACH14535" s="60"/>
      <c r="ACI14535" s="60"/>
      <c r="ACJ14535" s="60"/>
      <c r="ACK14535" s="60"/>
      <c r="ACL14535" s="60"/>
      <c r="ACM14535" s="60"/>
      <c r="ACN14535" s="60"/>
      <c r="ACO14535" s="60"/>
      <c r="ACP14535" s="60"/>
      <c r="ACQ14535" s="60"/>
      <c r="ACR14535" s="60"/>
      <c r="ACS14535" s="60"/>
      <c r="ACT14535" s="60"/>
      <c r="ACU14535" s="60"/>
      <c r="ACV14535" s="60"/>
      <c r="ACW14535" s="60"/>
      <c r="ACX14535" s="60"/>
      <c r="ACY14535" s="60">
        <v>0.72737849991399395</v>
      </c>
      <c r="ACZ14535" s="60"/>
      <c r="ADA14535" s="60"/>
      <c r="ADB14535" s="60"/>
      <c r="ADC14535" s="60"/>
      <c r="ADD14535" s="60"/>
      <c r="ADE14535" s="60"/>
    </row>
    <row r="14536" spans="760:785" x14ac:dyDescent="0.25">
      <c r="ACF14536" s="60"/>
      <c r="ACG14536" s="60"/>
      <c r="ACH14536" s="60"/>
      <c r="ACI14536" s="60"/>
      <c r="ACJ14536" s="60"/>
      <c r="ACK14536" s="60"/>
      <c r="ACL14536" s="60"/>
      <c r="ACM14536" s="60"/>
      <c r="ACN14536" s="60"/>
      <c r="ACO14536" s="60"/>
      <c r="ACP14536" s="60"/>
      <c r="ACQ14536" s="60"/>
      <c r="ACR14536" s="60"/>
      <c r="ACS14536" s="60"/>
      <c r="ACT14536" s="60"/>
      <c r="ACU14536" s="60"/>
      <c r="ACV14536" s="60"/>
      <c r="ACW14536" s="60"/>
      <c r="ACX14536" s="60"/>
      <c r="ACY14536" s="60">
        <v>0.72702820855649097</v>
      </c>
      <c r="ACZ14536" s="60"/>
      <c r="ADA14536" s="60"/>
      <c r="ADB14536" s="60"/>
      <c r="ADC14536" s="60"/>
      <c r="ADD14536" s="60"/>
      <c r="ADE14536" s="60"/>
    </row>
    <row r="14537" spans="760:785" x14ac:dyDescent="0.25">
      <c r="ACF14537" s="60"/>
      <c r="ACG14537" s="60"/>
      <c r="ACH14537" s="60"/>
      <c r="ACI14537" s="60"/>
      <c r="ACJ14537" s="60"/>
      <c r="ACK14537" s="60"/>
      <c r="ACL14537" s="60"/>
      <c r="ACM14537" s="60"/>
      <c r="ACN14537" s="60"/>
      <c r="ACO14537" s="60"/>
      <c r="ACP14537" s="60"/>
      <c r="ACQ14537" s="60"/>
      <c r="ACR14537" s="60"/>
      <c r="ACS14537" s="60"/>
      <c r="ACT14537" s="60"/>
      <c r="ACU14537" s="60"/>
      <c r="ACV14537" s="60"/>
      <c r="ACW14537" s="60"/>
      <c r="ACX14537" s="60"/>
      <c r="ACY14537" s="60">
        <v>0.725789520583907</v>
      </c>
      <c r="ACZ14537" s="60"/>
      <c r="ADA14537" s="60"/>
      <c r="ADB14537" s="60"/>
      <c r="ADC14537" s="60"/>
      <c r="ADD14537" s="60"/>
      <c r="ADE14537" s="60"/>
    </row>
    <row r="14538" spans="760:785" x14ac:dyDescent="0.25">
      <c r="ACF14538" s="60"/>
      <c r="ACG14538" s="60"/>
      <c r="ACH14538" s="60"/>
      <c r="ACI14538" s="60"/>
      <c r="ACJ14538" s="60"/>
      <c r="ACK14538" s="60"/>
      <c r="ACL14538" s="60"/>
      <c r="ACM14538" s="60"/>
      <c r="ACN14538" s="60"/>
      <c r="ACO14538" s="60"/>
      <c r="ACP14538" s="60"/>
      <c r="ACQ14538" s="60"/>
      <c r="ACR14538" s="60"/>
      <c r="ACS14538" s="60"/>
      <c r="ACT14538" s="60"/>
      <c r="ACU14538" s="60"/>
      <c r="ACV14538" s="60"/>
      <c r="ACW14538" s="60"/>
      <c r="ACX14538" s="60"/>
      <c r="ACY14538" s="60">
        <v>0.72458523751945603</v>
      </c>
      <c r="ACZ14538" s="60"/>
      <c r="ADA14538" s="60"/>
      <c r="ADB14538" s="60"/>
      <c r="ADC14538" s="60"/>
      <c r="ADD14538" s="60"/>
      <c r="ADE14538" s="60"/>
    </row>
    <row r="14539" spans="760:785" x14ac:dyDescent="0.25">
      <c r="ACF14539" s="60"/>
      <c r="ACG14539" s="60"/>
      <c r="ACH14539" s="60"/>
      <c r="ACI14539" s="60"/>
      <c r="ACJ14539" s="60"/>
      <c r="ACK14539" s="60"/>
      <c r="ACL14539" s="60"/>
      <c r="ACM14539" s="60"/>
      <c r="ACN14539" s="60"/>
      <c r="ACO14539" s="60"/>
      <c r="ACP14539" s="60"/>
      <c r="ACQ14539" s="60"/>
      <c r="ACR14539" s="60"/>
      <c r="ACS14539" s="60"/>
      <c r="ACT14539" s="60"/>
      <c r="ACU14539" s="60"/>
      <c r="ACV14539" s="60"/>
      <c r="ACW14539" s="60"/>
      <c r="ACX14539" s="60"/>
      <c r="ACY14539" s="60">
        <v>0.72458160783458103</v>
      </c>
      <c r="ACZ14539" s="60"/>
      <c r="ADA14539" s="60"/>
      <c r="ADB14539" s="60"/>
      <c r="ADC14539" s="60"/>
      <c r="ADD14539" s="60"/>
      <c r="ADE14539" s="60"/>
    </row>
    <row r="14540" spans="760:785" x14ac:dyDescent="0.25">
      <c r="ACF14540" s="60"/>
      <c r="ACG14540" s="60"/>
      <c r="ACH14540" s="60"/>
      <c r="ACI14540" s="60"/>
      <c r="ACJ14540" s="60"/>
      <c r="ACK14540" s="60"/>
      <c r="ACL14540" s="60"/>
      <c r="ACM14540" s="60"/>
      <c r="ACN14540" s="60"/>
      <c r="ACO14540" s="60"/>
      <c r="ACP14540" s="60"/>
      <c r="ACQ14540" s="60"/>
      <c r="ACR14540" s="60"/>
      <c r="ACS14540" s="60"/>
      <c r="ACT14540" s="60"/>
      <c r="ACU14540" s="60"/>
      <c r="ACV14540" s="60"/>
      <c r="ACW14540" s="60"/>
      <c r="ACX14540" s="60"/>
      <c r="ACY14540" s="60">
        <v>0.72435667003154303</v>
      </c>
      <c r="ACZ14540" s="60"/>
      <c r="ADA14540" s="60"/>
      <c r="ADB14540" s="60"/>
      <c r="ADC14540" s="60"/>
      <c r="ADD14540" s="60"/>
      <c r="ADE14540" s="60"/>
    </row>
    <row r="14541" spans="760:785" x14ac:dyDescent="0.25">
      <c r="ACF14541" s="60"/>
      <c r="ACG14541" s="60"/>
      <c r="ACH14541" s="60"/>
      <c r="ACI14541" s="60"/>
      <c r="ACJ14541" s="60"/>
      <c r="ACK14541" s="60"/>
      <c r="ACL14541" s="60"/>
      <c r="ACM14541" s="60"/>
      <c r="ACN14541" s="60"/>
      <c r="ACO14541" s="60"/>
      <c r="ACP14541" s="60"/>
      <c r="ACQ14541" s="60"/>
      <c r="ACR14541" s="60"/>
      <c r="ACS14541" s="60"/>
      <c r="ACT14541" s="60"/>
      <c r="ACU14541" s="60"/>
      <c r="ACV14541" s="60"/>
      <c r="ACW14541" s="60"/>
      <c r="ACX14541" s="60"/>
      <c r="ACY14541" s="60">
        <v>0.72431228921852397</v>
      </c>
      <c r="ACZ14541" s="60"/>
      <c r="ADA14541" s="60"/>
      <c r="ADB14541" s="60"/>
      <c r="ADC14541" s="60"/>
      <c r="ADD14541" s="60"/>
      <c r="ADE14541" s="60"/>
    </row>
    <row r="14542" spans="760:785" x14ac:dyDescent="0.25">
      <c r="ACF14542" s="60"/>
      <c r="ACG14542" s="60"/>
      <c r="ACH14542" s="60"/>
      <c r="ACI14542" s="60"/>
      <c r="ACJ14542" s="60"/>
      <c r="ACK14542" s="60"/>
      <c r="ACL14542" s="60"/>
      <c r="ACM14542" s="60"/>
      <c r="ACN14542" s="60"/>
      <c r="ACO14542" s="60"/>
      <c r="ACP14542" s="60"/>
      <c r="ACQ14542" s="60"/>
      <c r="ACR14542" s="60"/>
      <c r="ACS14542" s="60"/>
      <c r="ACT14542" s="60"/>
      <c r="ACU14542" s="60"/>
      <c r="ACV14542" s="60"/>
      <c r="ACW14542" s="60"/>
      <c r="ACX14542" s="60"/>
      <c r="ACY14542" s="60">
        <v>0.72381514462608698</v>
      </c>
      <c r="ACZ14542" s="60"/>
      <c r="ADA14542" s="60"/>
      <c r="ADB14542" s="60"/>
      <c r="ADC14542" s="60"/>
      <c r="ADD14542" s="60"/>
      <c r="ADE14542" s="60"/>
    </row>
    <row r="14543" spans="760:785" x14ac:dyDescent="0.25">
      <c r="ACF14543" s="60"/>
      <c r="ACG14543" s="60"/>
      <c r="ACH14543" s="60"/>
      <c r="ACI14543" s="60"/>
      <c r="ACJ14543" s="60"/>
      <c r="ACK14543" s="60"/>
      <c r="ACL14543" s="60"/>
      <c r="ACM14543" s="60"/>
      <c r="ACN14543" s="60"/>
      <c r="ACO14543" s="60"/>
      <c r="ACP14543" s="60"/>
      <c r="ACQ14543" s="60"/>
      <c r="ACR14543" s="60"/>
      <c r="ACS14543" s="60"/>
      <c r="ACT14543" s="60"/>
      <c r="ACU14543" s="60"/>
      <c r="ACV14543" s="60"/>
      <c r="ACW14543" s="60"/>
      <c r="ACX14543" s="60"/>
      <c r="ACY14543" s="60">
        <v>0.72286135911266503</v>
      </c>
      <c r="ACZ14543" s="60"/>
      <c r="ADA14543" s="60"/>
      <c r="ADB14543" s="60"/>
      <c r="ADC14543" s="60"/>
      <c r="ADD14543" s="60"/>
      <c r="ADE14543" s="60"/>
    </row>
    <row r="14544" spans="760:785" x14ac:dyDescent="0.25">
      <c r="ACF14544" s="60"/>
      <c r="ACG14544" s="60"/>
      <c r="ACH14544" s="60"/>
      <c r="ACI14544" s="60"/>
      <c r="ACJ14544" s="60"/>
      <c r="ACK14544" s="60"/>
      <c r="ACL14544" s="60"/>
      <c r="ACM14544" s="60"/>
      <c r="ACN14544" s="60"/>
      <c r="ACO14544" s="60"/>
      <c r="ACP14544" s="60"/>
      <c r="ACQ14544" s="60"/>
      <c r="ACR14544" s="60"/>
      <c r="ACS14544" s="60"/>
      <c r="ACT14544" s="60"/>
      <c r="ACU14544" s="60"/>
      <c r="ACV14544" s="60"/>
      <c r="ACW14544" s="60"/>
      <c r="ACX14544" s="60"/>
      <c r="ACY14544" s="60">
        <v>0.72110899012838303</v>
      </c>
      <c r="ACZ14544" s="60"/>
      <c r="ADA14544" s="60"/>
      <c r="ADB14544" s="60"/>
      <c r="ADC14544" s="60"/>
      <c r="ADD14544" s="60"/>
      <c r="ADE14544" s="60"/>
    </row>
    <row r="14545" spans="760:785" x14ac:dyDescent="0.25">
      <c r="ACF14545" s="60"/>
      <c r="ACG14545" s="60"/>
      <c r="ACH14545" s="60"/>
      <c r="ACI14545" s="60"/>
      <c r="ACJ14545" s="60"/>
      <c r="ACK14545" s="60"/>
      <c r="ACL14545" s="60"/>
      <c r="ACM14545" s="60"/>
      <c r="ACN14545" s="60"/>
      <c r="ACO14545" s="60"/>
      <c r="ACP14545" s="60"/>
      <c r="ACQ14545" s="60"/>
      <c r="ACR14545" s="60"/>
      <c r="ACS14545" s="60"/>
      <c r="ACT14545" s="60"/>
      <c r="ACU14545" s="60"/>
      <c r="ACV14545" s="60"/>
      <c r="ACW14545" s="60"/>
      <c r="ACX14545" s="60"/>
      <c r="ACY14545" s="60">
        <v>0.71970014860422404</v>
      </c>
      <c r="ACZ14545" s="60"/>
      <c r="ADA14545" s="60"/>
      <c r="ADB14545" s="60"/>
      <c r="ADC14545" s="60"/>
      <c r="ADD14545" s="60"/>
      <c r="ADE14545" s="60"/>
    </row>
    <row r="14546" spans="760:785" x14ac:dyDescent="0.25">
      <c r="ACF14546" s="60"/>
      <c r="ACG14546" s="60"/>
      <c r="ACH14546" s="60"/>
      <c r="ACI14546" s="60"/>
      <c r="ACJ14546" s="60"/>
      <c r="ACK14546" s="60"/>
      <c r="ACL14546" s="60"/>
      <c r="ACM14546" s="60"/>
      <c r="ACN14546" s="60"/>
      <c r="ACO14546" s="60"/>
      <c r="ACP14546" s="60"/>
      <c r="ACQ14546" s="60"/>
      <c r="ACR14546" s="60"/>
      <c r="ACS14546" s="60"/>
      <c r="ACT14546" s="60"/>
      <c r="ACU14546" s="60"/>
      <c r="ACV14546" s="60"/>
      <c r="ACW14546" s="60"/>
      <c r="ACX14546" s="60"/>
      <c r="ACY14546" s="60">
        <v>0.71816590543924896</v>
      </c>
      <c r="ACZ14546" s="60"/>
      <c r="ADA14546" s="60"/>
      <c r="ADB14546" s="60"/>
      <c r="ADC14546" s="60"/>
      <c r="ADD14546" s="60"/>
      <c r="ADE14546" s="60"/>
    </row>
    <row r="14547" spans="760:785" x14ac:dyDescent="0.25">
      <c r="ACF14547" s="60"/>
      <c r="ACG14547" s="60"/>
      <c r="ACH14547" s="60"/>
      <c r="ACI14547" s="60"/>
      <c r="ACJ14547" s="60"/>
      <c r="ACK14547" s="60"/>
      <c r="ACL14547" s="60"/>
      <c r="ACM14547" s="60"/>
      <c r="ACN14547" s="60"/>
      <c r="ACO14547" s="60"/>
      <c r="ACP14547" s="60"/>
      <c r="ACQ14547" s="60"/>
      <c r="ACR14547" s="60"/>
      <c r="ACS14547" s="60"/>
      <c r="ACT14547" s="60"/>
      <c r="ACU14547" s="60"/>
      <c r="ACV14547" s="60"/>
      <c r="ACW14547" s="60"/>
      <c r="ACX14547" s="60"/>
      <c r="ACY14547" s="60">
        <v>0.71761602801930202</v>
      </c>
      <c r="ACZ14547" s="60"/>
      <c r="ADA14547" s="60"/>
      <c r="ADB14547" s="60"/>
      <c r="ADC14547" s="60"/>
      <c r="ADD14547" s="60"/>
      <c r="ADE14547" s="60"/>
    </row>
    <row r="14548" spans="760:785" x14ac:dyDescent="0.25">
      <c r="ACF14548" s="60"/>
      <c r="ACG14548" s="60"/>
      <c r="ACH14548" s="60"/>
      <c r="ACI14548" s="60"/>
      <c r="ACJ14548" s="60"/>
      <c r="ACK14548" s="60"/>
      <c r="ACL14548" s="60"/>
      <c r="ACM14548" s="60"/>
      <c r="ACN14548" s="60"/>
      <c r="ACO14548" s="60"/>
      <c r="ACP14548" s="60"/>
      <c r="ACQ14548" s="60"/>
      <c r="ACR14548" s="60"/>
      <c r="ACS14548" s="60"/>
      <c r="ACT14548" s="60"/>
      <c r="ACU14548" s="60"/>
      <c r="ACV14548" s="60"/>
      <c r="ACW14548" s="60"/>
      <c r="ACX14548" s="60"/>
      <c r="ACY14548" s="60">
        <v>0.71621113428572003</v>
      </c>
      <c r="ACZ14548" s="60"/>
      <c r="ADA14548" s="60"/>
      <c r="ADB14548" s="60"/>
      <c r="ADC14548" s="60"/>
      <c r="ADD14548" s="60"/>
      <c r="ADE14548" s="60"/>
    </row>
    <row r="14549" spans="760:785" x14ac:dyDescent="0.25">
      <c r="ACF14549" s="60"/>
      <c r="ACG14549" s="60"/>
      <c r="ACH14549" s="60"/>
      <c r="ACI14549" s="60"/>
      <c r="ACJ14549" s="60"/>
      <c r="ACK14549" s="60"/>
      <c r="ACL14549" s="60"/>
      <c r="ACM14549" s="60"/>
      <c r="ACN14549" s="60"/>
      <c r="ACO14549" s="60"/>
      <c r="ACP14549" s="60"/>
      <c r="ACQ14549" s="60"/>
      <c r="ACR14549" s="60"/>
      <c r="ACS14549" s="60"/>
      <c r="ACT14549" s="60"/>
      <c r="ACU14549" s="60"/>
      <c r="ACV14549" s="60"/>
      <c r="ACW14549" s="60"/>
      <c r="ACX14549" s="60"/>
      <c r="ACY14549" s="60">
        <v>0.71579833768057299</v>
      </c>
      <c r="ACZ14549" s="60"/>
      <c r="ADA14549" s="60"/>
      <c r="ADB14549" s="60"/>
      <c r="ADC14549" s="60"/>
      <c r="ADD14549" s="60"/>
      <c r="ADE14549" s="60"/>
    </row>
    <row r="14550" spans="760:785" x14ac:dyDescent="0.25">
      <c r="ACF14550" s="60"/>
      <c r="ACG14550" s="60"/>
      <c r="ACH14550" s="60"/>
      <c r="ACI14550" s="60"/>
      <c r="ACJ14550" s="60"/>
      <c r="ACK14550" s="60"/>
      <c r="ACL14550" s="60"/>
      <c r="ACM14550" s="60"/>
      <c r="ACN14550" s="60"/>
      <c r="ACO14550" s="60"/>
      <c r="ACP14550" s="60"/>
      <c r="ACQ14550" s="60"/>
      <c r="ACR14550" s="60"/>
      <c r="ACS14550" s="60"/>
      <c r="ACT14550" s="60"/>
      <c r="ACU14550" s="60"/>
      <c r="ACV14550" s="60"/>
      <c r="ACW14550" s="60"/>
      <c r="ACX14550" s="60"/>
      <c r="ACY14550" s="60">
        <v>0.71571985866632104</v>
      </c>
      <c r="ACZ14550" s="60"/>
      <c r="ADA14550" s="60"/>
      <c r="ADB14550" s="60"/>
      <c r="ADC14550" s="60"/>
      <c r="ADD14550" s="60"/>
      <c r="ADE14550" s="60"/>
    </row>
    <row r="14551" spans="760:785" x14ac:dyDescent="0.25">
      <c r="ACF14551" s="60"/>
      <c r="ACG14551" s="60"/>
      <c r="ACH14551" s="60"/>
      <c r="ACI14551" s="60"/>
      <c r="ACJ14551" s="60"/>
      <c r="ACK14551" s="60"/>
      <c r="ACL14551" s="60"/>
      <c r="ACM14551" s="60"/>
      <c r="ACN14551" s="60"/>
      <c r="ACO14551" s="60"/>
      <c r="ACP14551" s="60"/>
      <c r="ACQ14551" s="60"/>
      <c r="ACR14551" s="60"/>
      <c r="ACS14551" s="60"/>
      <c r="ACT14551" s="60"/>
      <c r="ACU14551" s="60"/>
      <c r="ACV14551" s="60"/>
      <c r="ACW14551" s="60"/>
      <c r="ACX14551" s="60"/>
      <c r="ACY14551" s="60">
        <v>0.71473423110974199</v>
      </c>
      <c r="ACZ14551" s="60"/>
      <c r="ADA14551" s="60"/>
      <c r="ADB14551" s="60"/>
      <c r="ADC14551" s="60"/>
      <c r="ADD14551" s="60"/>
      <c r="ADE14551" s="60"/>
    </row>
    <row r="14552" spans="760:785" x14ac:dyDescent="0.25">
      <c r="ACF14552" s="60"/>
      <c r="ACG14552" s="60"/>
      <c r="ACH14552" s="60"/>
      <c r="ACI14552" s="60"/>
      <c r="ACJ14552" s="60"/>
      <c r="ACK14552" s="60"/>
      <c r="ACL14552" s="60"/>
      <c r="ACM14552" s="60"/>
      <c r="ACN14552" s="60"/>
      <c r="ACO14552" s="60"/>
      <c r="ACP14552" s="60"/>
      <c r="ACQ14552" s="60"/>
      <c r="ACR14552" s="60"/>
      <c r="ACS14552" s="60"/>
      <c r="ACT14552" s="60"/>
      <c r="ACU14552" s="60"/>
      <c r="ACV14552" s="60"/>
      <c r="ACW14552" s="60"/>
      <c r="ACX14552" s="60"/>
      <c r="ACY14552" s="60">
        <v>0.71460965345749194</v>
      </c>
      <c r="ACZ14552" s="60"/>
      <c r="ADA14552" s="60"/>
      <c r="ADB14552" s="60"/>
      <c r="ADC14552" s="60"/>
      <c r="ADD14552" s="60"/>
      <c r="ADE14552" s="60"/>
    </row>
    <row r="14553" spans="760:785" x14ac:dyDescent="0.25">
      <c r="ACF14553" s="60"/>
      <c r="ACG14553" s="60"/>
      <c r="ACH14553" s="60"/>
      <c r="ACI14553" s="60"/>
      <c r="ACJ14553" s="60"/>
      <c r="ACK14553" s="60"/>
      <c r="ACL14553" s="60"/>
      <c r="ACM14553" s="60"/>
      <c r="ACN14553" s="60"/>
      <c r="ACO14553" s="60"/>
      <c r="ACP14553" s="60"/>
      <c r="ACQ14553" s="60"/>
      <c r="ACR14553" s="60"/>
      <c r="ACS14553" s="60"/>
      <c r="ACT14553" s="60"/>
      <c r="ACU14553" s="60"/>
      <c r="ACV14553" s="60"/>
      <c r="ACW14553" s="60"/>
      <c r="ACX14553" s="60"/>
      <c r="ACY14553" s="60">
        <v>0.71303715981108595</v>
      </c>
      <c r="ACZ14553" s="60"/>
      <c r="ADA14553" s="60"/>
      <c r="ADB14553" s="60"/>
      <c r="ADC14553" s="60"/>
      <c r="ADD14553" s="60"/>
      <c r="ADE14553" s="60"/>
    </row>
    <row r="14554" spans="760:785" x14ac:dyDescent="0.25">
      <c r="ACF14554" s="60"/>
      <c r="ACG14554" s="60"/>
      <c r="ACH14554" s="60"/>
      <c r="ACI14554" s="60"/>
      <c r="ACJ14554" s="60"/>
      <c r="ACK14554" s="60"/>
      <c r="ACL14554" s="60"/>
      <c r="ACM14554" s="60"/>
      <c r="ACN14554" s="60"/>
      <c r="ACO14554" s="60"/>
      <c r="ACP14554" s="60"/>
      <c r="ACQ14554" s="60"/>
      <c r="ACR14554" s="60"/>
      <c r="ACS14554" s="60"/>
      <c r="ACT14554" s="60"/>
      <c r="ACU14554" s="60"/>
      <c r="ACV14554" s="60"/>
      <c r="ACW14554" s="60"/>
      <c r="ACX14554" s="60"/>
      <c r="ACY14554" s="60">
        <v>0.71253893370823795</v>
      </c>
      <c r="ACZ14554" s="60"/>
      <c r="ADA14554" s="60"/>
      <c r="ADB14554" s="60"/>
      <c r="ADC14554" s="60"/>
      <c r="ADD14554" s="60"/>
      <c r="ADE14554" s="60"/>
    </row>
    <row r="14555" spans="760:785" x14ac:dyDescent="0.25">
      <c r="ACF14555" s="60"/>
      <c r="ACG14555" s="60"/>
      <c r="ACH14555" s="60"/>
      <c r="ACI14555" s="60"/>
      <c r="ACJ14555" s="60"/>
      <c r="ACK14555" s="60"/>
      <c r="ACL14555" s="60"/>
      <c r="ACM14555" s="60"/>
      <c r="ACN14555" s="60"/>
      <c r="ACO14555" s="60"/>
      <c r="ACP14555" s="60"/>
      <c r="ACQ14555" s="60"/>
      <c r="ACR14555" s="60"/>
      <c r="ACS14555" s="60"/>
      <c r="ACT14555" s="60"/>
      <c r="ACU14555" s="60"/>
      <c r="ACV14555" s="60"/>
      <c r="ACW14555" s="60"/>
      <c r="ACX14555" s="60"/>
      <c r="ACY14555" s="60">
        <v>0.71201068144745405</v>
      </c>
      <c r="ACZ14555" s="60"/>
      <c r="ADA14555" s="60"/>
      <c r="ADB14555" s="60"/>
      <c r="ADC14555" s="60"/>
      <c r="ADD14555" s="60"/>
      <c r="ADE14555" s="60"/>
    </row>
    <row r="14556" spans="760:785" x14ac:dyDescent="0.25">
      <c r="ACF14556" s="60"/>
      <c r="ACG14556" s="60"/>
      <c r="ACH14556" s="60"/>
      <c r="ACI14556" s="60"/>
      <c r="ACJ14556" s="60"/>
      <c r="ACK14556" s="60"/>
      <c r="ACL14556" s="60"/>
      <c r="ACM14556" s="60"/>
      <c r="ACN14556" s="60"/>
      <c r="ACO14556" s="60"/>
      <c r="ACP14556" s="60"/>
      <c r="ACQ14556" s="60"/>
      <c r="ACR14556" s="60"/>
      <c r="ACS14556" s="60"/>
      <c r="ACT14556" s="60"/>
      <c r="ACU14556" s="60"/>
      <c r="ACV14556" s="60"/>
      <c r="ACW14556" s="60"/>
      <c r="ACX14556" s="60"/>
      <c r="ACY14556" s="60">
        <v>0.71177209187968105</v>
      </c>
      <c r="ACZ14556" s="60"/>
      <c r="ADA14556" s="60"/>
      <c r="ADB14556" s="60"/>
      <c r="ADC14556" s="60"/>
      <c r="ADD14556" s="60"/>
      <c r="ADE14556" s="60"/>
    </row>
    <row r="14557" spans="760:785" x14ac:dyDescent="0.25">
      <c r="ACF14557" s="60"/>
      <c r="ACG14557" s="60"/>
      <c r="ACH14557" s="60"/>
      <c r="ACI14557" s="60"/>
      <c r="ACJ14557" s="60"/>
      <c r="ACK14557" s="60"/>
      <c r="ACL14557" s="60"/>
      <c r="ACM14557" s="60"/>
      <c r="ACN14557" s="60"/>
      <c r="ACO14557" s="60"/>
      <c r="ACP14557" s="60"/>
      <c r="ACQ14557" s="60"/>
      <c r="ACR14557" s="60"/>
      <c r="ACS14557" s="60"/>
      <c r="ACT14557" s="60"/>
      <c r="ACU14557" s="60"/>
      <c r="ACV14557" s="60"/>
      <c r="ACW14557" s="60"/>
      <c r="ACX14557" s="60"/>
      <c r="ACY14557" s="60">
        <v>0.71129075399792696</v>
      </c>
      <c r="ACZ14557" s="60"/>
      <c r="ADA14557" s="60"/>
      <c r="ADB14557" s="60"/>
      <c r="ADC14557" s="60"/>
      <c r="ADD14557" s="60"/>
      <c r="ADE14557" s="60"/>
    </row>
    <row r="14558" spans="760:785" x14ac:dyDescent="0.25">
      <c r="ACF14558" s="60"/>
      <c r="ACG14558" s="60"/>
      <c r="ACH14558" s="60"/>
      <c r="ACI14558" s="60"/>
      <c r="ACJ14558" s="60"/>
      <c r="ACK14558" s="60"/>
      <c r="ACL14558" s="60"/>
      <c r="ACM14558" s="60"/>
      <c r="ACN14558" s="60"/>
      <c r="ACO14558" s="60"/>
      <c r="ACP14558" s="60"/>
      <c r="ACQ14558" s="60"/>
      <c r="ACR14558" s="60"/>
      <c r="ACS14558" s="60"/>
      <c r="ACT14558" s="60"/>
      <c r="ACU14558" s="60"/>
      <c r="ACV14558" s="60"/>
      <c r="ACW14558" s="60"/>
      <c r="ACX14558" s="60"/>
      <c r="ACY14558" s="60">
        <v>0.71116263268517099</v>
      </c>
      <c r="ACZ14558" s="60"/>
      <c r="ADA14558" s="60"/>
      <c r="ADB14558" s="60"/>
      <c r="ADC14558" s="60"/>
      <c r="ADD14558" s="60"/>
      <c r="ADE14558" s="60"/>
    </row>
    <row r="14559" spans="760:785" x14ac:dyDescent="0.25">
      <c r="ACF14559" s="60"/>
      <c r="ACG14559" s="60"/>
      <c r="ACH14559" s="60"/>
      <c r="ACI14559" s="60"/>
      <c r="ACJ14559" s="60"/>
      <c r="ACK14559" s="60"/>
      <c r="ACL14559" s="60"/>
      <c r="ACM14559" s="60"/>
      <c r="ACN14559" s="60"/>
      <c r="ACO14559" s="60"/>
      <c r="ACP14559" s="60"/>
      <c r="ACQ14559" s="60"/>
      <c r="ACR14559" s="60"/>
      <c r="ACS14559" s="60"/>
      <c r="ACT14559" s="60"/>
      <c r="ACU14559" s="60"/>
      <c r="ACV14559" s="60"/>
      <c r="ACW14559" s="60"/>
      <c r="ACX14559" s="60"/>
      <c r="ACY14559" s="60">
        <v>0.71097045741966602</v>
      </c>
      <c r="ACZ14559" s="60"/>
      <c r="ADA14559" s="60"/>
      <c r="ADB14559" s="60"/>
      <c r="ADC14559" s="60"/>
      <c r="ADD14559" s="60"/>
      <c r="ADE14559" s="60"/>
    </row>
    <row r="14560" spans="760:785" x14ac:dyDescent="0.25">
      <c r="ACF14560" s="60"/>
      <c r="ACG14560" s="60"/>
      <c r="ACH14560" s="60"/>
      <c r="ACI14560" s="60"/>
      <c r="ACJ14560" s="60"/>
      <c r="ACK14560" s="60"/>
      <c r="ACL14560" s="60"/>
      <c r="ACM14560" s="60"/>
      <c r="ACN14560" s="60"/>
      <c r="ACO14560" s="60"/>
      <c r="ACP14560" s="60"/>
      <c r="ACQ14560" s="60"/>
      <c r="ACR14560" s="60"/>
      <c r="ACS14560" s="60"/>
      <c r="ACT14560" s="60"/>
      <c r="ACU14560" s="60"/>
      <c r="ACV14560" s="60"/>
      <c r="ACW14560" s="60"/>
      <c r="ACX14560" s="60"/>
      <c r="ACY14560" s="60">
        <v>0.70842881719949302</v>
      </c>
      <c r="ACZ14560" s="60"/>
      <c r="ADA14560" s="60"/>
      <c r="ADB14560" s="60"/>
      <c r="ADC14560" s="60"/>
      <c r="ADD14560" s="60"/>
      <c r="ADE14560" s="60"/>
    </row>
    <row r="14561" spans="760:785" x14ac:dyDescent="0.25">
      <c r="ACF14561" s="60"/>
      <c r="ACG14561" s="60"/>
      <c r="ACH14561" s="60"/>
      <c r="ACI14561" s="60"/>
      <c r="ACJ14561" s="60"/>
      <c r="ACK14561" s="60"/>
      <c r="ACL14561" s="60"/>
      <c r="ACM14561" s="60"/>
      <c r="ACN14561" s="60"/>
      <c r="ACO14561" s="60"/>
      <c r="ACP14561" s="60"/>
      <c r="ACQ14561" s="60"/>
      <c r="ACR14561" s="60"/>
      <c r="ACS14561" s="60"/>
      <c r="ACT14561" s="60"/>
      <c r="ACU14561" s="60"/>
      <c r="ACV14561" s="60"/>
      <c r="ACW14561" s="60"/>
      <c r="ACX14561" s="60"/>
      <c r="ACY14561" s="60">
        <v>0.70806744277620404</v>
      </c>
      <c r="ACZ14561" s="60"/>
      <c r="ADA14561" s="60"/>
      <c r="ADB14561" s="60"/>
      <c r="ADC14561" s="60"/>
      <c r="ADD14561" s="60"/>
      <c r="ADE14561" s="60"/>
    </row>
    <row r="14562" spans="760:785" x14ac:dyDescent="0.25">
      <c r="ACF14562" s="60"/>
      <c r="ACG14562" s="60"/>
      <c r="ACH14562" s="60"/>
      <c r="ACI14562" s="60"/>
      <c r="ACJ14562" s="60"/>
      <c r="ACK14562" s="60"/>
      <c r="ACL14562" s="60"/>
      <c r="ACM14562" s="60"/>
      <c r="ACN14562" s="60"/>
      <c r="ACO14562" s="60"/>
      <c r="ACP14562" s="60"/>
      <c r="ACQ14562" s="60"/>
      <c r="ACR14562" s="60"/>
      <c r="ACS14562" s="60"/>
      <c r="ACT14562" s="60"/>
      <c r="ACU14562" s="60"/>
      <c r="ACV14562" s="60"/>
      <c r="ACW14562" s="60"/>
      <c r="ACX14562" s="60"/>
      <c r="ACY14562" s="60">
        <v>0.70785939369713702</v>
      </c>
      <c r="ACZ14562" s="60"/>
      <c r="ADA14562" s="60"/>
      <c r="ADB14562" s="60"/>
      <c r="ADC14562" s="60"/>
      <c r="ADD14562" s="60"/>
      <c r="ADE14562" s="60"/>
    </row>
    <row r="14563" spans="760:785" x14ac:dyDescent="0.25">
      <c r="ACF14563" s="60"/>
      <c r="ACG14563" s="60"/>
      <c r="ACH14563" s="60"/>
      <c r="ACI14563" s="60"/>
      <c r="ACJ14563" s="60"/>
      <c r="ACK14563" s="60"/>
      <c r="ACL14563" s="60"/>
      <c r="ACM14563" s="60"/>
      <c r="ACN14563" s="60"/>
      <c r="ACO14563" s="60"/>
      <c r="ACP14563" s="60"/>
      <c r="ACQ14563" s="60"/>
      <c r="ACR14563" s="60"/>
      <c r="ACS14563" s="60"/>
      <c r="ACT14563" s="60"/>
      <c r="ACU14563" s="60"/>
      <c r="ACV14563" s="60"/>
      <c r="ACW14563" s="60"/>
      <c r="ACX14563" s="60"/>
      <c r="ACY14563" s="60">
        <v>0.70698132870094699</v>
      </c>
      <c r="ACZ14563" s="60"/>
      <c r="ADA14563" s="60"/>
      <c r="ADB14563" s="60"/>
      <c r="ADC14563" s="60"/>
      <c r="ADD14563" s="60"/>
      <c r="ADE14563" s="60"/>
    </row>
    <row r="14564" spans="760:785" x14ac:dyDescent="0.25">
      <c r="ACF14564" s="60"/>
      <c r="ACG14564" s="60"/>
      <c r="ACH14564" s="60"/>
      <c r="ACI14564" s="60"/>
      <c r="ACJ14564" s="60"/>
      <c r="ACK14564" s="60"/>
      <c r="ACL14564" s="60"/>
      <c r="ACM14564" s="60"/>
      <c r="ACN14564" s="60"/>
      <c r="ACO14564" s="60"/>
      <c r="ACP14564" s="60"/>
      <c r="ACQ14564" s="60"/>
      <c r="ACR14564" s="60"/>
      <c r="ACS14564" s="60"/>
      <c r="ACT14564" s="60"/>
      <c r="ACU14564" s="60"/>
      <c r="ACV14564" s="60"/>
      <c r="ACW14564" s="60"/>
      <c r="ACX14564" s="60"/>
      <c r="ACY14564" s="60">
        <v>0.70635262478437399</v>
      </c>
      <c r="ACZ14564" s="60"/>
      <c r="ADA14564" s="60"/>
      <c r="ADB14564" s="60"/>
      <c r="ADC14564" s="60"/>
      <c r="ADD14564" s="60"/>
      <c r="ADE14564" s="60"/>
    </row>
    <row r="14565" spans="760:785" x14ac:dyDescent="0.25">
      <c r="ACF14565" s="60"/>
      <c r="ACG14565" s="60"/>
      <c r="ACH14565" s="60"/>
      <c r="ACI14565" s="60"/>
      <c r="ACJ14565" s="60"/>
      <c r="ACK14565" s="60"/>
      <c r="ACL14565" s="60"/>
      <c r="ACM14565" s="60"/>
      <c r="ACN14565" s="60"/>
      <c r="ACO14565" s="60"/>
      <c r="ACP14565" s="60"/>
      <c r="ACQ14565" s="60"/>
      <c r="ACR14565" s="60"/>
      <c r="ACS14565" s="60"/>
      <c r="ACT14565" s="60"/>
      <c r="ACU14565" s="60"/>
      <c r="ACV14565" s="60"/>
      <c r="ACW14565" s="60"/>
      <c r="ACX14565" s="60"/>
      <c r="ACY14565" s="60">
        <v>0.70568937667259002</v>
      </c>
      <c r="ACZ14565" s="60"/>
      <c r="ADA14565" s="60"/>
      <c r="ADB14565" s="60"/>
      <c r="ADC14565" s="60"/>
      <c r="ADD14565" s="60"/>
      <c r="ADE14565" s="60"/>
    </row>
    <row r="14566" spans="760:785" x14ac:dyDescent="0.25">
      <c r="ACF14566" s="60"/>
      <c r="ACG14566" s="60"/>
      <c r="ACH14566" s="60"/>
      <c r="ACI14566" s="60"/>
      <c r="ACJ14566" s="60"/>
      <c r="ACK14566" s="60"/>
      <c r="ACL14566" s="60"/>
      <c r="ACM14566" s="60"/>
      <c r="ACN14566" s="60"/>
      <c r="ACO14566" s="60"/>
      <c r="ACP14566" s="60"/>
      <c r="ACQ14566" s="60"/>
      <c r="ACR14566" s="60"/>
      <c r="ACS14566" s="60"/>
      <c r="ACT14566" s="60"/>
      <c r="ACU14566" s="60"/>
      <c r="ACV14566" s="60"/>
      <c r="ACW14566" s="60"/>
      <c r="ACX14566" s="60"/>
      <c r="ACY14566" s="60">
        <v>0.70564479924302403</v>
      </c>
      <c r="ACZ14566" s="60"/>
      <c r="ADA14566" s="60"/>
      <c r="ADB14566" s="60"/>
      <c r="ADC14566" s="60"/>
      <c r="ADD14566" s="60"/>
      <c r="ADE14566" s="60"/>
    </row>
    <row r="14567" spans="760:785" x14ac:dyDescent="0.25">
      <c r="ACF14567" s="60"/>
      <c r="ACG14567" s="60"/>
      <c r="ACH14567" s="60"/>
      <c r="ACI14567" s="60"/>
      <c r="ACJ14567" s="60"/>
      <c r="ACK14567" s="60"/>
      <c r="ACL14567" s="60"/>
      <c r="ACM14567" s="60"/>
      <c r="ACN14567" s="60"/>
      <c r="ACO14567" s="60"/>
      <c r="ACP14567" s="60"/>
      <c r="ACQ14567" s="60"/>
      <c r="ACR14567" s="60"/>
      <c r="ACS14567" s="60"/>
      <c r="ACT14567" s="60"/>
      <c r="ACU14567" s="60"/>
      <c r="ACV14567" s="60"/>
      <c r="ACW14567" s="60"/>
      <c r="ACX14567" s="60"/>
      <c r="ACY14567" s="60">
        <v>0.70549282323926898</v>
      </c>
      <c r="ACZ14567" s="60"/>
      <c r="ADA14567" s="60"/>
      <c r="ADB14567" s="60"/>
      <c r="ADC14567" s="60"/>
      <c r="ADD14567" s="60"/>
      <c r="ADE14567" s="60"/>
    </row>
    <row r="14568" spans="760:785" x14ac:dyDescent="0.25">
      <c r="ACF14568" s="60"/>
      <c r="ACG14568" s="60"/>
      <c r="ACH14568" s="60"/>
      <c r="ACI14568" s="60"/>
      <c r="ACJ14568" s="60"/>
      <c r="ACK14568" s="60"/>
      <c r="ACL14568" s="60"/>
      <c r="ACM14568" s="60"/>
      <c r="ACN14568" s="60"/>
      <c r="ACO14568" s="60"/>
      <c r="ACP14568" s="60"/>
      <c r="ACQ14568" s="60"/>
      <c r="ACR14568" s="60"/>
      <c r="ACS14568" s="60"/>
      <c r="ACT14568" s="60"/>
      <c r="ACU14568" s="60"/>
      <c r="ACV14568" s="60"/>
      <c r="ACW14568" s="60"/>
      <c r="ACX14568" s="60"/>
      <c r="ACY14568" s="60">
        <v>0.70547267651469903</v>
      </c>
      <c r="ACZ14568" s="60"/>
      <c r="ADA14568" s="60"/>
      <c r="ADB14568" s="60"/>
      <c r="ADC14568" s="60"/>
      <c r="ADD14568" s="60"/>
      <c r="ADE14568" s="60"/>
    </row>
    <row r="14569" spans="760:785" x14ac:dyDescent="0.25">
      <c r="ACF14569" s="60"/>
      <c r="ACG14569" s="60"/>
      <c r="ACH14569" s="60"/>
      <c r="ACI14569" s="60"/>
      <c r="ACJ14569" s="60"/>
      <c r="ACK14569" s="60"/>
      <c r="ACL14569" s="60"/>
      <c r="ACM14569" s="60"/>
      <c r="ACN14569" s="60"/>
      <c r="ACO14569" s="60"/>
      <c r="ACP14569" s="60"/>
      <c r="ACQ14569" s="60"/>
      <c r="ACR14569" s="60"/>
      <c r="ACS14569" s="60"/>
      <c r="ACT14569" s="60"/>
      <c r="ACU14569" s="60"/>
      <c r="ACV14569" s="60"/>
      <c r="ACW14569" s="60"/>
      <c r="ACX14569" s="60"/>
      <c r="ACY14569" s="60">
        <v>0.704565488720025</v>
      </c>
      <c r="ACZ14569" s="60"/>
      <c r="ADA14569" s="60"/>
      <c r="ADB14569" s="60"/>
      <c r="ADC14569" s="60"/>
      <c r="ADD14569" s="60"/>
      <c r="ADE14569" s="60"/>
    </row>
    <row r="14570" spans="760:785" x14ac:dyDescent="0.25">
      <c r="ACF14570" s="60"/>
      <c r="ACG14570" s="60"/>
      <c r="ACH14570" s="60"/>
      <c r="ACI14570" s="60"/>
      <c r="ACJ14570" s="60"/>
      <c r="ACK14570" s="60"/>
      <c r="ACL14570" s="60"/>
      <c r="ACM14570" s="60"/>
      <c r="ACN14570" s="60"/>
      <c r="ACO14570" s="60"/>
      <c r="ACP14570" s="60"/>
      <c r="ACQ14570" s="60"/>
      <c r="ACR14570" s="60"/>
      <c r="ACS14570" s="60"/>
      <c r="ACT14570" s="60"/>
      <c r="ACU14570" s="60"/>
      <c r="ACV14570" s="60"/>
      <c r="ACW14570" s="60"/>
      <c r="ACX14570" s="60"/>
      <c r="ACY14570" s="60">
        <v>0.70369392983801504</v>
      </c>
      <c r="ACZ14570" s="60"/>
      <c r="ADA14570" s="60"/>
      <c r="ADB14570" s="60"/>
      <c r="ADC14570" s="60"/>
      <c r="ADD14570" s="60"/>
      <c r="ADE14570" s="60"/>
    </row>
    <row r="14571" spans="760:785" x14ac:dyDescent="0.25">
      <c r="ACF14571" s="60"/>
      <c r="ACG14571" s="60"/>
      <c r="ACH14571" s="60"/>
      <c r="ACI14571" s="60"/>
      <c r="ACJ14571" s="60"/>
      <c r="ACK14571" s="60"/>
      <c r="ACL14571" s="60"/>
      <c r="ACM14571" s="60"/>
      <c r="ACN14571" s="60"/>
      <c r="ACO14571" s="60"/>
      <c r="ACP14571" s="60"/>
      <c r="ACQ14571" s="60"/>
      <c r="ACR14571" s="60"/>
      <c r="ACS14571" s="60"/>
      <c r="ACT14571" s="60"/>
      <c r="ACU14571" s="60"/>
      <c r="ACV14571" s="60"/>
      <c r="ACW14571" s="60"/>
      <c r="ACX14571" s="60"/>
      <c r="ACY14571" s="60">
        <v>0.70331425118641799</v>
      </c>
      <c r="ACZ14571" s="60"/>
      <c r="ADA14571" s="60"/>
      <c r="ADB14571" s="60"/>
      <c r="ADC14571" s="60"/>
      <c r="ADD14571" s="60"/>
      <c r="ADE14571" s="60"/>
    </row>
    <row r="14572" spans="760:785" x14ac:dyDescent="0.25">
      <c r="ACF14572" s="60"/>
      <c r="ACG14572" s="60"/>
      <c r="ACH14572" s="60"/>
      <c r="ACI14572" s="60"/>
      <c r="ACJ14572" s="60"/>
      <c r="ACK14572" s="60"/>
      <c r="ACL14572" s="60"/>
      <c r="ACM14572" s="60"/>
      <c r="ACN14572" s="60"/>
      <c r="ACO14572" s="60"/>
      <c r="ACP14572" s="60"/>
      <c r="ACQ14572" s="60"/>
      <c r="ACR14572" s="60"/>
      <c r="ACS14572" s="60"/>
      <c r="ACT14572" s="60"/>
      <c r="ACU14572" s="60"/>
      <c r="ACV14572" s="60"/>
      <c r="ACW14572" s="60"/>
      <c r="ACX14572" s="60"/>
      <c r="ACY14572" s="60">
        <v>0.70300317012427105</v>
      </c>
      <c r="ACZ14572" s="60"/>
      <c r="ADA14572" s="60"/>
      <c r="ADB14572" s="60"/>
      <c r="ADC14572" s="60"/>
      <c r="ADD14572" s="60"/>
      <c r="ADE14572" s="60"/>
    </row>
    <row r="14573" spans="760:785" x14ac:dyDescent="0.25">
      <c r="ACF14573" s="60"/>
      <c r="ACG14573" s="60"/>
      <c r="ACH14573" s="60"/>
      <c r="ACI14573" s="60"/>
      <c r="ACJ14573" s="60"/>
      <c r="ACK14573" s="60"/>
      <c r="ACL14573" s="60"/>
      <c r="ACM14573" s="60"/>
      <c r="ACN14573" s="60"/>
      <c r="ACO14573" s="60"/>
      <c r="ACP14573" s="60"/>
      <c r="ACQ14573" s="60"/>
      <c r="ACR14573" s="60"/>
      <c r="ACS14573" s="60"/>
      <c r="ACT14573" s="60"/>
      <c r="ACU14573" s="60"/>
      <c r="ACV14573" s="60"/>
      <c r="ACW14573" s="60"/>
      <c r="ACX14573" s="60"/>
      <c r="ACY14573" s="60">
        <v>0.70183836519763199</v>
      </c>
      <c r="ACZ14573" s="60"/>
      <c r="ADA14573" s="60"/>
      <c r="ADB14573" s="60"/>
      <c r="ADC14573" s="60"/>
      <c r="ADD14573" s="60"/>
      <c r="ADE14573" s="60"/>
    </row>
    <row r="14574" spans="760:785" x14ac:dyDescent="0.25">
      <c r="ACF14574" s="60"/>
      <c r="ACG14574" s="60"/>
      <c r="ACH14574" s="60"/>
      <c r="ACI14574" s="60"/>
      <c r="ACJ14574" s="60"/>
      <c r="ACK14574" s="60"/>
      <c r="ACL14574" s="60"/>
      <c r="ACM14574" s="60"/>
      <c r="ACN14574" s="60"/>
      <c r="ACO14574" s="60"/>
      <c r="ACP14574" s="60"/>
      <c r="ACQ14574" s="60"/>
      <c r="ACR14574" s="60"/>
      <c r="ACS14574" s="60"/>
      <c r="ACT14574" s="60"/>
      <c r="ACU14574" s="60"/>
      <c r="ACV14574" s="60"/>
      <c r="ACW14574" s="60"/>
      <c r="ACX14574" s="60"/>
      <c r="ACY14574" s="60">
        <v>0.70102440899921503</v>
      </c>
      <c r="ACZ14574" s="60"/>
      <c r="ADA14574" s="60"/>
      <c r="ADB14574" s="60"/>
      <c r="ADC14574" s="60"/>
      <c r="ADD14574" s="60"/>
      <c r="ADE14574" s="60"/>
    </row>
    <row r="14575" spans="760:785" x14ac:dyDescent="0.25">
      <c r="ACF14575" s="60"/>
      <c r="ACG14575" s="60"/>
      <c r="ACH14575" s="60"/>
      <c r="ACI14575" s="60"/>
      <c r="ACJ14575" s="60"/>
      <c r="ACK14575" s="60"/>
      <c r="ACL14575" s="60"/>
      <c r="ACM14575" s="60"/>
      <c r="ACN14575" s="60"/>
      <c r="ACO14575" s="60"/>
      <c r="ACP14575" s="60"/>
      <c r="ACQ14575" s="60"/>
      <c r="ACR14575" s="60"/>
      <c r="ACS14575" s="60"/>
      <c r="ACT14575" s="60"/>
      <c r="ACU14575" s="60"/>
      <c r="ACV14575" s="60"/>
      <c r="ACW14575" s="60"/>
      <c r="ACX14575" s="60"/>
      <c r="ACY14575" s="60">
        <v>0.70016049854649298</v>
      </c>
      <c r="ACZ14575" s="60"/>
      <c r="ADA14575" s="60"/>
      <c r="ADB14575" s="60"/>
      <c r="ADC14575" s="60"/>
      <c r="ADD14575" s="60"/>
      <c r="ADE14575" s="60"/>
    </row>
    <row r="14576" spans="760:785" x14ac:dyDescent="0.25">
      <c r="ACF14576" s="60"/>
      <c r="ACG14576" s="60"/>
      <c r="ACH14576" s="60"/>
      <c r="ACI14576" s="60"/>
      <c r="ACJ14576" s="60"/>
      <c r="ACK14576" s="60"/>
      <c r="ACL14576" s="60"/>
      <c r="ACM14576" s="60"/>
      <c r="ACN14576" s="60"/>
      <c r="ACO14576" s="60"/>
      <c r="ACP14576" s="60"/>
      <c r="ACQ14576" s="60"/>
      <c r="ACR14576" s="60"/>
      <c r="ACS14576" s="60"/>
      <c r="ACT14576" s="60"/>
      <c r="ACU14576" s="60"/>
      <c r="ACV14576" s="60"/>
      <c r="ACW14576" s="60"/>
      <c r="ACX14576" s="60"/>
      <c r="ACY14576" s="60">
        <v>0.69976200167066305</v>
      </c>
      <c r="ACZ14576" s="60"/>
      <c r="ADA14576" s="60"/>
      <c r="ADB14576" s="60"/>
      <c r="ADC14576" s="60"/>
      <c r="ADD14576" s="60"/>
      <c r="ADE14576" s="60"/>
    </row>
    <row r="14577" spans="760:785" x14ac:dyDescent="0.25">
      <c r="ACF14577" s="60"/>
      <c r="ACG14577" s="60"/>
      <c r="ACH14577" s="60"/>
      <c r="ACI14577" s="60"/>
      <c r="ACJ14577" s="60"/>
      <c r="ACK14577" s="60"/>
      <c r="ACL14577" s="60"/>
      <c r="ACM14577" s="60"/>
      <c r="ACN14577" s="60"/>
      <c r="ACO14577" s="60"/>
      <c r="ACP14577" s="60"/>
      <c r="ACQ14577" s="60"/>
      <c r="ACR14577" s="60"/>
      <c r="ACS14577" s="60"/>
      <c r="ACT14577" s="60"/>
      <c r="ACU14577" s="60"/>
      <c r="ACV14577" s="60"/>
      <c r="ACW14577" s="60"/>
      <c r="ACX14577" s="60"/>
      <c r="ACY14577" s="60">
        <v>0.69896402484409903</v>
      </c>
      <c r="ACZ14577" s="60"/>
      <c r="ADA14577" s="60"/>
      <c r="ADB14577" s="60"/>
      <c r="ADC14577" s="60"/>
      <c r="ADD14577" s="60"/>
      <c r="ADE14577" s="60"/>
    </row>
    <row r="14578" spans="760:785" x14ac:dyDescent="0.25">
      <c r="ACF14578" s="60"/>
      <c r="ACG14578" s="60"/>
      <c r="ACH14578" s="60"/>
      <c r="ACI14578" s="60"/>
      <c r="ACJ14578" s="60"/>
      <c r="ACK14578" s="60"/>
      <c r="ACL14578" s="60"/>
      <c r="ACM14578" s="60"/>
      <c r="ACN14578" s="60"/>
      <c r="ACO14578" s="60"/>
      <c r="ACP14578" s="60"/>
      <c r="ACQ14578" s="60"/>
      <c r="ACR14578" s="60"/>
      <c r="ACS14578" s="60"/>
      <c r="ACT14578" s="60"/>
      <c r="ACU14578" s="60"/>
      <c r="ACV14578" s="60"/>
      <c r="ACW14578" s="60"/>
      <c r="ACX14578" s="60"/>
      <c r="ACY14578" s="60">
        <v>0.69841275614009102</v>
      </c>
      <c r="ACZ14578" s="60"/>
      <c r="ADA14578" s="60"/>
      <c r="ADB14578" s="60"/>
      <c r="ADC14578" s="60"/>
      <c r="ADD14578" s="60"/>
      <c r="ADE14578" s="60"/>
    </row>
    <row r="14579" spans="760:785" x14ac:dyDescent="0.25">
      <c r="ACF14579" s="60"/>
      <c r="ACG14579" s="60"/>
      <c r="ACH14579" s="60"/>
      <c r="ACI14579" s="60"/>
      <c r="ACJ14579" s="60"/>
      <c r="ACK14579" s="60"/>
      <c r="ACL14579" s="60"/>
      <c r="ACM14579" s="60"/>
      <c r="ACN14579" s="60"/>
      <c r="ACO14579" s="60"/>
      <c r="ACP14579" s="60"/>
      <c r="ACQ14579" s="60"/>
      <c r="ACR14579" s="60"/>
      <c r="ACS14579" s="60"/>
      <c r="ACT14579" s="60"/>
      <c r="ACU14579" s="60"/>
      <c r="ACV14579" s="60"/>
      <c r="ACW14579" s="60"/>
      <c r="ACX14579" s="60"/>
      <c r="ACY14579" s="60">
        <v>0.69765027659298096</v>
      </c>
      <c r="ACZ14579" s="60"/>
      <c r="ADA14579" s="60"/>
      <c r="ADB14579" s="60"/>
      <c r="ADC14579" s="60"/>
      <c r="ADD14579" s="60"/>
      <c r="ADE14579" s="60"/>
    </row>
    <row r="14580" spans="760:785" x14ac:dyDescent="0.25">
      <c r="ACF14580" s="60"/>
      <c r="ACG14580" s="60"/>
      <c r="ACH14580" s="60"/>
      <c r="ACI14580" s="60"/>
      <c r="ACJ14580" s="60"/>
      <c r="ACK14580" s="60"/>
      <c r="ACL14580" s="60"/>
      <c r="ACM14580" s="60"/>
      <c r="ACN14580" s="60"/>
      <c r="ACO14580" s="60"/>
      <c r="ACP14580" s="60"/>
      <c r="ACQ14580" s="60"/>
      <c r="ACR14580" s="60"/>
      <c r="ACS14580" s="60"/>
      <c r="ACT14580" s="60"/>
      <c r="ACU14580" s="60"/>
      <c r="ACV14580" s="60"/>
      <c r="ACW14580" s="60"/>
      <c r="ACX14580" s="60"/>
      <c r="ACY14580" s="60">
        <v>0.69746520669613898</v>
      </c>
      <c r="ACZ14580" s="60"/>
      <c r="ADA14580" s="60"/>
      <c r="ADB14580" s="60"/>
      <c r="ADC14580" s="60"/>
      <c r="ADD14580" s="60"/>
      <c r="ADE14580" s="60"/>
    </row>
    <row r="14581" spans="760:785" x14ac:dyDescent="0.25">
      <c r="ACF14581" s="60"/>
      <c r="ACG14581" s="60"/>
      <c r="ACH14581" s="60"/>
      <c r="ACI14581" s="60"/>
      <c r="ACJ14581" s="60"/>
      <c r="ACK14581" s="60"/>
      <c r="ACL14581" s="60"/>
      <c r="ACM14581" s="60"/>
      <c r="ACN14581" s="60"/>
      <c r="ACO14581" s="60"/>
      <c r="ACP14581" s="60"/>
      <c r="ACQ14581" s="60"/>
      <c r="ACR14581" s="60"/>
      <c r="ACS14581" s="60"/>
      <c r="ACT14581" s="60"/>
      <c r="ACU14581" s="60"/>
      <c r="ACV14581" s="60"/>
      <c r="ACW14581" s="60"/>
      <c r="ACX14581" s="60"/>
      <c r="ACY14581" s="60">
        <v>0.69707480902237196</v>
      </c>
      <c r="ACZ14581" s="60"/>
      <c r="ADA14581" s="60"/>
      <c r="ADB14581" s="60"/>
      <c r="ADC14581" s="60"/>
      <c r="ADD14581" s="60"/>
      <c r="ADE14581" s="60"/>
    </row>
    <row r="14582" spans="760:785" x14ac:dyDescent="0.25">
      <c r="ACF14582" s="60"/>
      <c r="ACG14582" s="60"/>
      <c r="ACH14582" s="60"/>
      <c r="ACI14582" s="60"/>
      <c r="ACJ14582" s="60"/>
      <c r="ACK14582" s="60"/>
      <c r="ACL14582" s="60"/>
      <c r="ACM14582" s="60"/>
      <c r="ACN14582" s="60"/>
      <c r="ACO14582" s="60"/>
      <c r="ACP14582" s="60"/>
      <c r="ACQ14582" s="60"/>
      <c r="ACR14582" s="60"/>
      <c r="ACS14582" s="60"/>
      <c r="ACT14582" s="60"/>
      <c r="ACU14582" s="60"/>
      <c r="ACV14582" s="60"/>
      <c r="ACW14582" s="60"/>
      <c r="ACX14582" s="60"/>
      <c r="ACY14582" s="60">
        <v>0.69706475913947397</v>
      </c>
      <c r="ACZ14582" s="60"/>
      <c r="ADA14582" s="60"/>
      <c r="ADB14582" s="60"/>
      <c r="ADC14582" s="60"/>
      <c r="ADD14582" s="60"/>
      <c r="ADE14582" s="60"/>
    </row>
    <row r="14583" spans="760:785" x14ac:dyDescent="0.25">
      <c r="ACF14583" s="60"/>
      <c r="ACG14583" s="60"/>
      <c r="ACH14583" s="60"/>
      <c r="ACI14583" s="60"/>
      <c r="ACJ14583" s="60"/>
      <c r="ACK14583" s="60"/>
      <c r="ACL14583" s="60"/>
      <c r="ACM14583" s="60"/>
      <c r="ACN14583" s="60"/>
      <c r="ACO14583" s="60"/>
      <c r="ACP14583" s="60"/>
      <c r="ACQ14583" s="60"/>
      <c r="ACR14583" s="60"/>
      <c r="ACS14583" s="60"/>
      <c r="ACT14583" s="60"/>
      <c r="ACU14583" s="60"/>
      <c r="ACV14583" s="60"/>
      <c r="ACW14583" s="60"/>
      <c r="ACX14583" s="60"/>
      <c r="ACY14583" s="60">
        <v>0.69685889721306205</v>
      </c>
      <c r="ACZ14583" s="60"/>
      <c r="ADA14583" s="60"/>
      <c r="ADB14583" s="60"/>
      <c r="ADC14583" s="60"/>
      <c r="ADD14583" s="60"/>
      <c r="ADE14583" s="60"/>
    </row>
    <row r="14584" spans="760:785" x14ac:dyDescent="0.25">
      <c r="ACF14584" s="60"/>
      <c r="ACG14584" s="60"/>
      <c r="ACH14584" s="60"/>
      <c r="ACI14584" s="60"/>
      <c r="ACJ14584" s="60"/>
      <c r="ACK14584" s="60"/>
      <c r="ACL14584" s="60"/>
      <c r="ACM14584" s="60"/>
      <c r="ACN14584" s="60"/>
      <c r="ACO14584" s="60"/>
      <c r="ACP14584" s="60"/>
      <c r="ACQ14584" s="60"/>
      <c r="ACR14584" s="60"/>
      <c r="ACS14584" s="60"/>
      <c r="ACT14584" s="60"/>
      <c r="ACU14584" s="60"/>
      <c r="ACV14584" s="60"/>
      <c r="ACW14584" s="60"/>
      <c r="ACX14584" s="60"/>
      <c r="ACY14584" s="60">
        <v>0.69650775033631995</v>
      </c>
      <c r="ACZ14584" s="60"/>
      <c r="ADA14584" s="60"/>
      <c r="ADB14584" s="60"/>
      <c r="ADC14584" s="60"/>
      <c r="ADD14584" s="60"/>
      <c r="ADE14584" s="60"/>
    </row>
    <row r="14585" spans="760:785" x14ac:dyDescent="0.25">
      <c r="ACF14585" s="60"/>
      <c r="ACG14585" s="60"/>
      <c r="ACH14585" s="60"/>
      <c r="ACI14585" s="60"/>
      <c r="ACJ14585" s="60"/>
      <c r="ACK14585" s="60"/>
      <c r="ACL14585" s="60"/>
      <c r="ACM14585" s="60"/>
      <c r="ACN14585" s="60"/>
      <c r="ACO14585" s="60"/>
      <c r="ACP14585" s="60"/>
      <c r="ACQ14585" s="60"/>
      <c r="ACR14585" s="60"/>
      <c r="ACS14585" s="60"/>
      <c r="ACT14585" s="60"/>
      <c r="ACU14585" s="60"/>
      <c r="ACV14585" s="60"/>
      <c r="ACW14585" s="60"/>
      <c r="ACX14585" s="60"/>
      <c r="ACY14585" s="60">
        <v>0.69650535844948602</v>
      </c>
      <c r="ACZ14585" s="60"/>
      <c r="ADA14585" s="60"/>
      <c r="ADB14585" s="60"/>
      <c r="ADC14585" s="60"/>
      <c r="ADD14585" s="60"/>
      <c r="ADE14585" s="60"/>
    </row>
    <row r="14586" spans="760:785" x14ac:dyDescent="0.25">
      <c r="ACF14586" s="60"/>
      <c r="ACG14586" s="60"/>
      <c r="ACH14586" s="60"/>
      <c r="ACI14586" s="60"/>
      <c r="ACJ14586" s="60"/>
      <c r="ACK14586" s="60"/>
      <c r="ACL14586" s="60"/>
      <c r="ACM14586" s="60"/>
      <c r="ACN14586" s="60"/>
      <c r="ACO14586" s="60"/>
      <c r="ACP14586" s="60"/>
      <c r="ACQ14586" s="60"/>
      <c r="ACR14586" s="60"/>
      <c r="ACS14586" s="60"/>
      <c r="ACT14586" s="60"/>
      <c r="ACU14586" s="60"/>
      <c r="ACV14586" s="60"/>
      <c r="ACW14586" s="60"/>
      <c r="ACX14586" s="60"/>
      <c r="ACY14586" s="60">
        <v>0.69624514406125704</v>
      </c>
      <c r="ACZ14586" s="60"/>
      <c r="ADA14586" s="60"/>
      <c r="ADB14586" s="60"/>
      <c r="ADC14586" s="60"/>
      <c r="ADD14586" s="60"/>
      <c r="ADE14586" s="60"/>
    </row>
    <row r="14587" spans="760:785" x14ac:dyDescent="0.25">
      <c r="ACF14587" s="60"/>
      <c r="ACG14587" s="60"/>
      <c r="ACH14587" s="60"/>
      <c r="ACI14587" s="60"/>
      <c r="ACJ14587" s="60"/>
      <c r="ACK14587" s="60"/>
      <c r="ACL14587" s="60"/>
      <c r="ACM14587" s="60"/>
      <c r="ACN14587" s="60"/>
      <c r="ACO14587" s="60"/>
      <c r="ACP14587" s="60"/>
      <c r="ACQ14587" s="60"/>
      <c r="ACR14587" s="60"/>
      <c r="ACS14587" s="60"/>
      <c r="ACT14587" s="60"/>
      <c r="ACU14587" s="60"/>
      <c r="ACV14587" s="60"/>
      <c r="ACW14587" s="60"/>
      <c r="ACX14587" s="60"/>
      <c r="ACY14587" s="60">
        <v>0.69592505841388697</v>
      </c>
      <c r="ACZ14587" s="60"/>
      <c r="ADA14587" s="60"/>
      <c r="ADB14587" s="60"/>
      <c r="ADC14587" s="60"/>
      <c r="ADD14587" s="60"/>
      <c r="ADE14587" s="60"/>
    </row>
    <row r="14588" spans="760:785" x14ac:dyDescent="0.25">
      <c r="ACF14588" s="60"/>
      <c r="ACG14588" s="60"/>
      <c r="ACH14588" s="60"/>
      <c r="ACI14588" s="60"/>
      <c r="ACJ14588" s="60"/>
      <c r="ACK14588" s="60"/>
      <c r="ACL14588" s="60"/>
      <c r="ACM14588" s="60"/>
      <c r="ACN14588" s="60"/>
      <c r="ACO14588" s="60"/>
      <c r="ACP14588" s="60"/>
      <c r="ACQ14588" s="60"/>
      <c r="ACR14588" s="60"/>
      <c r="ACS14588" s="60"/>
      <c r="ACT14588" s="60"/>
      <c r="ACU14588" s="60"/>
      <c r="ACV14588" s="60"/>
      <c r="ACW14588" s="60"/>
      <c r="ACX14588" s="60"/>
      <c r="ACY14588" s="60">
        <v>0.69588106008540496</v>
      </c>
      <c r="ACZ14588" s="60"/>
      <c r="ADA14588" s="60"/>
      <c r="ADB14588" s="60"/>
      <c r="ADC14588" s="60"/>
      <c r="ADD14588" s="60"/>
      <c r="ADE14588" s="60"/>
    </row>
    <row r="14589" spans="760:785" x14ac:dyDescent="0.25">
      <c r="ACF14589" s="60"/>
      <c r="ACG14589" s="60"/>
      <c r="ACH14589" s="60"/>
      <c r="ACI14589" s="60"/>
      <c r="ACJ14589" s="60"/>
      <c r="ACK14589" s="60"/>
      <c r="ACL14589" s="60"/>
      <c r="ACM14589" s="60"/>
      <c r="ACN14589" s="60"/>
      <c r="ACO14589" s="60"/>
      <c r="ACP14589" s="60"/>
      <c r="ACQ14589" s="60"/>
      <c r="ACR14589" s="60"/>
      <c r="ACS14589" s="60"/>
      <c r="ACT14589" s="60"/>
      <c r="ACU14589" s="60"/>
      <c r="ACV14589" s="60"/>
      <c r="ACW14589" s="60"/>
      <c r="ACX14589" s="60"/>
      <c r="ACY14589" s="60">
        <v>0.69513380525620805</v>
      </c>
      <c r="ACZ14589" s="60"/>
      <c r="ADA14589" s="60"/>
      <c r="ADB14589" s="60"/>
      <c r="ADC14589" s="60"/>
      <c r="ADD14589" s="60"/>
      <c r="ADE14589" s="60"/>
    </row>
    <row r="14590" spans="760:785" x14ac:dyDescent="0.25">
      <c r="ACF14590" s="60"/>
      <c r="ACG14590" s="60"/>
      <c r="ACH14590" s="60"/>
      <c r="ACI14590" s="60"/>
      <c r="ACJ14590" s="60"/>
      <c r="ACK14590" s="60"/>
      <c r="ACL14590" s="60"/>
      <c r="ACM14590" s="60"/>
      <c r="ACN14590" s="60"/>
      <c r="ACO14590" s="60"/>
      <c r="ACP14590" s="60"/>
      <c r="ACQ14590" s="60"/>
      <c r="ACR14590" s="60"/>
      <c r="ACS14590" s="60"/>
      <c r="ACT14590" s="60"/>
      <c r="ACU14590" s="60"/>
      <c r="ACV14590" s="60"/>
      <c r="ACW14590" s="60"/>
      <c r="ACX14590" s="60"/>
      <c r="ACY14590" s="60">
        <v>0.69418458320124798</v>
      </c>
      <c r="ACZ14590" s="60"/>
      <c r="ADA14590" s="60"/>
      <c r="ADB14590" s="60"/>
      <c r="ADC14590" s="60"/>
      <c r="ADD14590" s="60"/>
      <c r="ADE14590" s="60"/>
    </row>
    <row r="14591" spans="760:785" x14ac:dyDescent="0.25">
      <c r="ACF14591" s="60"/>
      <c r="ACG14591" s="60"/>
      <c r="ACH14591" s="60"/>
      <c r="ACI14591" s="60"/>
      <c r="ACJ14591" s="60"/>
      <c r="ACK14591" s="60"/>
      <c r="ACL14591" s="60"/>
      <c r="ACM14591" s="60"/>
      <c r="ACN14591" s="60"/>
      <c r="ACO14591" s="60"/>
      <c r="ACP14591" s="60"/>
      <c r="ACQ14591" s="60"/>
      <c r="ACR14591" s="60"/>
      <c r="ACS14591" s="60"/>
      <c r="ACT14591" s="60"/>
      <c r="ACU14591" s="60"/>
      <c r="ACV14591" s="60"/>
      <c r="ACW14591" s="60"/>
      <c r="ACX14591" s="60"/>
      <c r="ACY14591" s="60">
        <v>0.69390254183054501</v>
      </c>
      <c r="ACZ14591" s="60"/>
      <c r="ADA14591" s="60"/>
      <c r="ADB14591" s="60"/>
      <c r="ADC14591" s="60"/>
      <c r="ADD14591" s="60"/>
      <c r="ADE14591" s="60"/>
    </row>
    <row r="14592" spans="760:785" x14ac:dyDescent="0.25">
      <c r="ACF14592" s="60"/>
      <c r="ACG14592" s="60"/>
      <c r="ACH14592" s="60"/>
      <c r="ACI14592" s="60"/>
      <c r="ACJ14592" s="60"/>
      <c r="ACK14592" s="60"/>
      <c r="ACL14592" s="60"/>
      <c r="ACM14592" s="60"/>
      <c r="ACN14592" s="60"/>
      <c r="ACO14592" s="60"/>
      <c r="ACP14592" s="60"/>
      <c r="ACQ14592" s="60"/>
      <c r="ACR14592" s="60"/>
      <c r="ACS14592" s="60"/>
      <c r="ACT14592" s="60"/>
      <c r="ACU14592" s="60"/>
      <c r="ACV14592" s="60"/>
      <c r="ACW14592" s="60"/>
      <c r="ACX14592" s="60"/>
      <c r="ACY14592" s="60">
        <v>0.69388577589051204</v>
      </c>
      <c r="ACZ14592" s="60"/>
      <c r="ADA14592" s="60"/>
      <c r="ADB14592" s="60"/>
      <c r="ADC14592" s="60"/>
      <c r="ADD14592" s="60"/>
      <c r="ADE14592" s="60"/>
    </row>
    <row r="14593" spans="760:785" x14ac:dyDescent="0.25">
      <c r="ACF14593" s="60"/>
      <c r="ACG14593" s="60"/>
      <c r="ACH14593" s="60"/>
      <c r="ACI14593" s="60"/>
      <c r="ACJ14593" s="60"/>
      <c r="ACK14593" s="60"/>
      <c r="ACL14593" s="60"/>
      <c r="ACM14593" s="60"/>
      <c r="ACN14593" s="60"/>
      <c r="ACO14593" s="60"/>
      <c r="ACP14593" s="60"/>
      <c r="ACQ14593" s="60"/>
      <c r="ACR14593" s="60"/>
      <c r="ACS14593" s="60"/>
      <c r="ACT14593" s="60"/>
      <c r="ACU14593" s="60"/>
      <c r="ACV14593" s="60"/>
      <c r="ACW14593" s="60"/>
      <c r="ACX14593" s="60"/>
      <c r="ACY14593" s="60">
        <v>0.69017280931811498</v>
      </c>
      <c r="ACZ14593" s="60"/>
      <c r="ADA14593" s="60"/>
      <c r="ADB14593" s="60"/>
      <c r="ADC14593" s="60"/>
      <c r="ADD14593" s="60"/>
      <c r="ADE14593" s="60"/>
    </row>
    <row r="14594" spans="760:785" x14ac:dyDescent="0.25">
      <c r="ACF14594" s="60"/>
      <c r="ACG14594" s="60"/>
      <c r="ACH14594" s="60"/>
      <c r="ACI14594" s="60"/>
      <c r="ACJ14594" s="60"/>
      <c r="ACK14594" s="60"/>
      <c r="ACL14594" s="60"/>
      <c r="ACM14594" s="60"/>
      <c r="ACN14594" s="60"/>
      <c r="ACO14594" s="60"/>
      <c r="ACP14594" s="60"/>
      <c r="ACQ14594" s="60"/>
      <c r="ACR14594" s="60"/>
      <c r="ACS14594" s="60"/>
      <c r="ACT14594" s="60"/>
      <c r="ACU14594" s="60"/>
      <c r="ACV14594" s="60"/>
      <c r="ACW14594" s="60"/>
      <c r="ACX14594" s="60"/>
      <c r="ACY14594" s="60">
        <v>0.69009181393630503</v>
      </c>
      <c r="ACZ14594" s="60"/>
      <c r="ADA14594" s="60"/>
      <c r="ADB14594" s="60"/>
      <c r="ADC14594" s="60"/>
      <c r="ADD14594" s="60"/>
      <c r="ADE14594" s="60"/>
    </row>
    <row r="14595" spans="760:785" x14ac:dyDescent="0.25">
      <c r="ACF14595" s="60"/>
      <c r="ACG14595" s="60"/>
      <c r="ACH14595" s="60"/>
      <c r="ACI14595" s="60"/>
      <c r="ACJ14595" s="60"/>
      <c r="ACK14595" s="60"/>
      <c r="ACL14595" s="60"/>
      <c r="ACM14595" s="60"/>
      <c r="ACN14595" s="60"/>
      <c r="ACO14595" s="60"/>
      <c r="ACP14595" s="60"/>
      <c r="ACQ14595" s="60"/>
      <c r="ACR14595" s="60"/>
      <c r="ACS14595" s="60"/>
      <c r="ACT14595" s="60"/>
      <c r="ACU14595" s="60"/>
      <c r="ACV14595" s="60"/>
      <c r="ACW14595" s="60"/>
      <c r="ACX14595" s="60"/>
      <c r="ACY14595" s="60">
        <v>0.68793994225052801</v>
      </c>
      <c r="ACZ14595" s="60"/>
      <c r="ADA14595" s="60"/>
      <c r="ADB14595" s="60"/>
      <c r="ADC14595" s="60"/>
      <c r="ADD14595" s="60"/>
      <c r="ADE14595" s="60"/>
    </row>
    <row r="14596" spans="760:785" x14ac:dyDescent="0.25">
      <c r="ACF14596" s="60"/>
      <c r="ACG14596" s="60"/>
      <c r="ACH14596" s="60"/>
      <c r="ACI14596" s="60"/>
      <c r="ACJ14596" s="60"/>
      <c r="ACK14596" s="60"/>
      <c r="ACL14596" s="60"/>
      <c r="ACM14596" s="60"/>
      <c r="ACN14596" s="60"/>
      <c r="ACO14596" s="60"/>
      <c r="ACP14596" s="60"/>
      <c r="ACQ14596" s="60"/>
      <c r="ACR14596" s="60"/>
      <c r="ACS14596" s="60"/>
      <c r="ACT14596" s="60"/>
      <c r="ACU14596" s="60"/>
      <c r="ACV14596" s="60"/>
      <c r="ACW14596" s="60"/>
      <c r="ACX14596" s="60"/>
      <c r="ACY14596" s="60">
        <v>0.68771319973959699</v>
      </c>
      <c r="ACZ14596" s="60"/>
      <c r="ADA14596" s="60"/>
      <c r="ADB14596" s="60"/>
      <c r="ADC14596" s="60"/>
      <c r="ADD14596" s="60"/>
      <c r="ADE14596" s="60"/>
    </row>
    <row r="14597" spans="760:785" x14ac:dyDescent="0.25">
      <c r="ACF14597" s="60"/>
      <c r="ACG14597" s="60"/>
      <c r="ACH14597" s="60"/>
      <c r="ACI14597" s="60"/>
      <c r="ACJ14597" s="60"/>
      <c r="ACK14597" s="60"/>
      <c r="ACL14597" s="60"/>
      <c r="ACM14597" s="60"/>
      <c r="ACN14597" s="60"/>
      <c r="ACO14597" s="60"/>
      <c r="ACP14597" s="60"/>
      <c r="ACQ14597" s="60"/>
      <c r="ACR14597" s="60"/>
      <c r="ACS14597" s="60"/>
      <c r="ACT14597" s="60"/>
      <c r="ACU14597" s="60"/>
      <c r="ACV14597" s="60"/>
      <c r="ACW14597" s="60"/>
      <c r="ACX14597" s="60"/>
      <c r="ACY14597" s="60">
        <v>0.68689873340638297</v>
      </c>
      <c r="ACZ14597" s="60"/>
      <c r="ADA14597" s="60"/>
      <c r="ADB14597" s="60"/>
      <c r="ADC14597" s="60"/>
      <c r="ADD14597" s="60"/>
      <c r="ADE14597" s="60"/>
    </row>
    <row r="14598" spans="760:785" x14ac:dyDescent="0.25">
      <c r="ACF14598" s="60"/>
      <c r="ACG14598" s="60"/>
      <c r="ACH14598" s="60"/>
      <c r="ACI14598" s="60"/>
      <c r="ACJ14598" s="60"/>
      <c r="ACK14598" s="60"/>
      <c r="ACL14598" s="60"/>
      <c r="ACM14598" s="60"/>
      <c r="ACN14598" s="60"/>
      <c r="ACO14598" s="60"/>
      <c r="ACP14598" s="60"/>
      <c r="ACQ14598" s="60"/>
      <c r="ACR14598" s="60"/>
      <c r="ACS14598" s="60"/>
      <c r="ACT14598" s="60"/>
      <c r="ACU14598" s="60"/>
      <c r="ACV14598" s="60"/>
      <c r="ACW14598" s="60"/>
      <c r="ACX14598" s="60"/>
      <c r="ACY14598" s="60">
        <v>0.68560455979146195</v>
      </c>
      <c r="ACZ14598" s="60"/>
      <c r="ADA14598" s="60"/>
      <c r="ADB14598" s="60"/>
      <c r="ADC14598" s="60"/>
      <c r="ADD14598" s="60"/>
      <c r="ADE14598" s="60"/>
    </row>
    <row r="14599" spans="760:785" x14ac:dyDescent="0.25">
      <c r="ACF14599" s="60"/>
      <c r="ACG14599" s="60"/>
      <c r="ACH14599" s="60"/>
      <c r="ACI14599" s="60"/>
      <c r="ACJ14599" s="60"/>
      <c r="ACK14599" s="60"/>
      <c r="ACL14599" s="60"/>
      <c r="ACM14599" s="60"/>
      <c r="ACN14599" s="60"/>
      <c r="ACO14599" s="60"/>
      <c r="ACP14599" s="60"/>
      <c r="ACQ14599" s="60"/>
      <c r="ACR14599" s="60"/>
      <c r="ACS14599" s="60"/>
      <c r="ACT14599" s="60"/>
      <c r="ACU14599" s="60"/>
      <c r="ACV14599" s="60"/>
      <c r="ACW14599" s="60"/>
      <c r="ACX14599" s="60"/>
      <c r="ACY14599" s="60">
        <v>0.684864075815937</v>
      </c>
      <c r="ACZ14599" s="60"/>
      <c r="ADA14599" s="60"/>
      <c r="ADB14599" s="60"/>
      <c r="ADC14599" s="60"/>
      <c r="ADD14599" s="60"/>
      <c r="ADE14599" s="60"/>
    </row>
    <row r="14600" spans="760:785" x14ac:dyDescent="0.25">
      <c r="ACF14600" s="60"/>
      <c r="ACG14600" s="60"/>
      <c r="ACH14600" s="60"/>
      <c r="ACI14600" s="60"/>
      <c r="ACJ14600" s="60"/>
      <c r="ACK14600" s="60"/>
      <c r="ACL14600" s="60"/>
      <c r="ACM14600" s="60"/>
      <c r="ACN14600" s="60"/>
      <c r="ACO14600" s="60"/>
      <c r="ACP14600" s="60"/>
      <c r="ACQ14600" s="60"/>
      <c r="ACR14600" s="60"/>
      <c r="ACS14600" s="60"/>
      <c r="ACT14600" s="60"/>
      <c r="ACU14600" s="60"/>
      <c r="ACV14600" s="60"/>
      <c r="ACW14600" s="60"/>
      <c r="ACX14600" s="60"/>
      <c r="ACY14600" s="60">
        <v>0.68424764808294003</v>
      </c>
      <c r="ACZ14600" s="60"/>
      <c r="ADA14600" s="60"/>
      <c r="ADB14600" s="60"/>
      <c r="ADC14600" s="60"/>
      <c r="ADD14600" s="60"/>
      <c r="ADE14600" s="60"/>
    </row>
    <row r="14601" spans="760:785" x14ac:dyDescent="0.25">
      <c r="ACF14601" s="60"/>
      <c r="ACG14601" s="60"/>
      <c r="ACH14601" s="60"/>
      <c r="ACI14601" s="60"/>
      <c r="ACJ14601" s="60"/>
      <c r="ACK14601" s="60"/>
      <c r="ACL14601" s="60"/>
      <c r="ACM14601" s="60"/>
      <c r="ACN14601" s="60"/>
      <c r="ACO14601" s="60"/>
      <c r="ACP14601" s="60"/>
      <c r="ACQ14601" s="60"/>
      <c r="ACR14601" s="60"/>
      <c r="ACS14601" s="60"/>
      <c r="ACT14601" s="60"/>
      <c r="ACU14601" s="60"/>
      <c r="ACV14601" s="60"/>
      <c r="ACW14601" s="60"/>
      <c r="ACX14601" s="60"/>
      <c r="ACY14601" s="60">
        <v>0.68350046093929395</v>
      </c>
      <c r="ACZ14601" s="60"/>
      <c r="ADA14601" s="60"/>
      <c r="ADB14601" s="60"/>
      <c r="ADC14601" s="60"/>
      <c r="ADD14601" s="60"/>
      <c r="ADE14601" s="60"/>
    </row>
    <row r="14602" spans="760:785" x14ac:dyDescent="0.25">
      <c r="ACF14602" s="60"/>
      <c r="ACG14602" s="60"/>
      <c r="ACH14602" s="60"/>
      <c r="ACI14602" s="60"/>
      <c r="ACJ14602" s="60"/>
      <c r="ACK14602" s="60"/>
      <c r="ACL14602" s="60"/>
      <c r="ACM14602" s="60"/>
      <c r="ACN14602" s="60"/>
      <c r="ACO14602" s="60"/>
      <c r="ACP14602" s="60"/>
      <c r="ACQ14602" s="60"/>
      <c r="ACR14602" s="60"/>
      <c r="ACS14602" s="60"/>
      <c r="ACT14602" s="60"/>
      <c r="ACU14602" s="60"/>
      <c r="ACV14602" s="60"/>
      <c r="ACW14602" s="60"/>
      <c r="ACX14602" s="60"/>
      <c r="ACY14602" s="60">
        <v>0.68243214885081904</v>
      </c>
      <c r="ACZ14602" s="60"/>
      <c r="ADA14602" s="60"/>
      <c r="ADB14602" s="60"/>
      <c r="ADC14602" s="60"/>
      <c r="ADD14602" s="60"/>
      <c r="ADE14602" s="60"/>
    </row>
    <row r="14603" spans="760:785" x14ac:dyDescent="0.25">
      <c r="ACF14603" s="60"/>
      <c r="ACG14603" s="60"/>
      <c r="ACH14603" s="60"/>
      <c r="ACI14603" s="60"/>
      <c r="ACJ14603" s="60"/>
      <c r="ACK14603" s="60"/>
      <c r="ACL14603" s="60"/>
      <c r="ACM14603" s="60"/>
      <c r="ACN14603" s="60"/>
      <c r="ACO14603" s="60"/>
      <c r="ACP14603" s="60"/>
      <c r="ACQ14603" s="60"/>
      <c r="ACR14603" s="60"/>
      <c r="ACS14603" s="60"/>
      <c r="ACT14603" s="60"/>
      <c r="ACU14603" s="60"/>
      <c r="ACV14603" s="60"/>
      <c r="ACW14603" s="60"/>
      <c r="ACX14603" s="60"/>
      <c r="ACY14603" s="60">
        <v>0.68202587410112403</v>
      </c>
      <c r="ACZ14603" s="60"/>
      <c r="ADA14603" s="60"/>
      <c r="ADB14603" s="60"/>
      <c r="ADC14603" s="60"/>
      <c r="ADD14603" s="60"/>
      <c r="ADE14603" s="60"/>
    </row>
    <row r="14604" spans="760:785" x14ac:dyDescent="0.25">
      <c r="ACF14604" s="60"/>
      <c r="ACG14604" s="60"/>
      <c r="ACH14604" s="60"/>
      <c r="ACI14604" s="60"/>
      <c r="ACJ14604" s="60"/>
      <c r="ACK14604" s="60"/>
      <c r="ACL14604" s="60"/>
      <c r="ACM14604" s="60"/>
      <c r="ACN14604" s="60"/>
      <c r="ACO14604" s="60"/>
      <c r="ACP14604" s="60"/>
      <c r="ACQ14604" s="60"/>
      <c r="ACR14604" s="60"/>
      <c r="ACS14604" s="60"/>
      <c r="ACT14604" s="60"/>
      <c r="ACU14604" s="60"/>
      <c r="ACV14604" s="60"/>
      <c r="ACW14604" s="60"/>
      <c r="ACX14604" s="60"/>
      <c r="ACY14604" s="60">
        <v>0.68109299664535194</v>
      </c>
      <c r="ACZ14604" s="60"/>
      <c r="ADA14604" s="60"/>
      <c r="ADB14604" s="60"/>
      <c r="ADC14604" s="60"/>
      <c r="ADD14604" s="60"/>
      <c r="ADE14604" s="60"/>
    </row>
    <row r="14605" spans="760:785" x14ac:dyDescent="0.25">
      <c r="ACF14605" s="60"/>
      <c r="ACG14605" s="60"/>
      <c r="ACH14605" s="60"/>
      <c r="ACI14605" s="60"/>
      <c r="ACJ14605" s="60"/>
      <c r="ACK14605" s="60"/>
      <c r="ACL14605" s="60"/>
      <c r="ACM14605" s="60"/>
      <c r="ACN14605" s="60"/>
      <c r="ACO14605" s="60"/>
      <c r="ACP14605" s="60"/>
      <c r="ACQ14605" s="60"/>
      <c r="ACR14605" s="60"/>
      <c r="ACS14605" s="60"/>
      <c r="ACT14605" s="60"/>
      <c r="ACU14605" s="60"/>
      <c r="ACV14605" s="60"/>
      <c r="ACW14605" s="60"/>
      <c r="ACX14605" s="60"/>
      <c r="ACY14605" s="60">
        <v>0.68086303159180295</v>
      </c>
      <c r="ACZ14605" s="60"/>
      <c r="ADA14605" s="60"/>
      <c r="ADB14605" s="60"/>
      <c r="ADC14605" s="60"/>
      <c r="ADD14605" s="60"/>
      <c r="ADE14605" s="60"/>
    </row>
    <row r="14606" spans="760:785" x14ac:dyDescent="0.25">
      <c r="ACF14606" s="60"/>
      <c r="ACG14606" s="60"/>
      <c r="ACH14606" s="60"/>
      <c r="ACI14606" s="60"/>
      <c r="ACJ14606" s="60"/>
      <c r="ACK14606" s="60"/>
      <c r="ACL14606" s="60"/>
      <c r="ACM14606" s="60"/>
      <c r="ACN14606" s="60"/>
      <c r="ACO14606" s="60"/>
      <c r="ACP14606" s="60"/>
      <c r="ACQ14606" s="60"/>
      <c r="ACR14606" s="60"/>
      <c r="ACS14606" s="60"/>
      <c r="ACT14606" s="60"/>
      <c r="ACU14606" s="60"/>
      <c r="ACV14606" s="60"/>
      <c r="ACW14606" s="60"/>
      <c r="ACX14606" s="60"/>
      <c r="ACY14606" s="60">
        <v>0.67988697898197203</v>
      </c>
      <c r="ACZ14606" s="60"/>
      <c r="ADA14606" s="60"/>
      <c r="ADB14606" s="60"/>
      <c r="ADC14606" s="60"/>
      <c r="ADD14606" s="60"/>
      <c r="ADE14606" s="60"/>
    </row>
    <row r="14607" spans="760:785" x14ac:dyDescent="0.25">
      <c r="ACF14607" s="60"/>
      <c r="ACG14607" s="60"/>
      <c r="ACH14607" s="60"/>
      <c r="ACI14607" s="60"/>
      <c r="ACJ14607" s="60"/>
      <c r="ACK14607" s="60"/>
      <c r="ACL14607" s="60"/>
      <c r="ACM14607" s="60"/>
      <c r="ACN14607" s="60"/>
      <c r="ACO14607" s="60"/>
      <c r="ACP14607" s="60"/>
      <c r="ACQ14607" s="60"/>
      <c r="ACR14607" s="60"/>
      <c r="ACS14607" s="60"/>
      <c r="ACT14607" s="60"/>
      <c r="ACU14607" s="60"/>
      <c r="ACV14607" s="60"/>
      <c r="ACW14607" s="60"/>
      <c r="ACX14607" s="60"/>
      <c r="ACY14607" s="60">
        <v>0.67840537281566904</v>
      </c>
      <c r="ACZ14607" s="60"/>
      <c r="ADA14607" s="60"/>
      <c r="ADB14607" s="60"/>
      <c r="ADC14607" s="60"/>
      <c r="ADD14607" s="60"/>
      <c r="ADE14607" s="60"/>
    </row>
    <row r="14608" spans="760:785" x14ac:dyDescent="0.25">
      <c r="ACF14608" s="60"/>
      <c r="ACG14608" s="60"/>
      <c r="ACH14608" s="60"/>
      <c r="ACI14608" s="60"/>
      <c r="ACJ14608" s="60"/>
      <c r="ACK14608" s="60"/>
      <c r="ACL14608" s="60"/>
      <c r="ACM14608" s="60"/>
      <c r="ACN14608" s="60"/>
      <c r="ACO14608" s="60"/>
      <c r="ACP14608" s="60"/>
      <c r="ACQ14608" s="60"/>
      <c r="ACR14608" s="60"/>
      <c r="ACS14608" s="60"/>
      <c r="ACT14608" s="60"/>
      <c r="ACU14608" s="60"/>
      <c r="ACV14608" s="60"/>
      <c r="ACW14608" s="60"/>
      <c r="ACX14608" s="60"/>
      <c r="ACY14608" s="60">
        <v>0.67762139883555195</v>
      </c>
      <c r="ACZ14608" s="60"/>
      <c r="ADA14608" s="60"/>
      <c r="ADB14608" s="60"/>
      <c r="ADC14608" s="60"/>
      <c r="ADD14608" s="60"/>
      <c r="ADE14608" s="60"/>
    </row>
    <row r="14609" spans="760:785" x14ac:dyDescent="0.25">
      <c r="ACF14609" s="60"/>
      <c r="ACG14609" s="60"/>
      <c r="ACH14609" s="60"/>
      <c r="ACI14609" s="60"/>
      <c r="ACJ14609" s="60"/>
      <c r="ACK14609" s="60"/>
      <c r="ACL14609" s="60"/>
      <c r="ACM14609" s="60"/>
      <c r="ACN14609" s="60"/>
      <c r="ACO14609" s="60"/>
      <c r="ACP14609" s="60"/>
      <c r="ACQ14609" s="60"/>
      <c r="ACR14609" s="60"/>
      <c r="ACS14609" s="60"/>
      <c r="ACT14609" s="60"/>
      <c r="ACU14609" s="60"/>
      <c r="ACV14609" s="60"/>
      <c r="ACW14609" s="60"/>
      <c r="ACX14609" s="60"/>
      <c r="ACY14609" s="60">
        <v>0.67753234552490404</v>
      </c>
      <c r="ACZ14609" s="60"/>
      <c r="ADA14609" s="60"/>
      <c r="ADB14609" s="60"/>
      <c r="ADC14609" s="60"/>
      <c r="ADD14609" s="60"/>
      <c r="ADE14609" s="60"/>
    </row>
    <row r="14610" spans="760:785" x14ac:dyDescent="0.25">
      <c r="ACF14610" s="60"/>
      <c r="ACG14610" s="60"/>
      <c r="ACH14610" s="60"/>
      <c r="ACI14610" s="60"/>
      <c r="ACJ14610" s="60"/>
      <c r="ACK14610" s="60"/>
      <c r="ACL14610" s="60"/>
      <c r="ACM14610" s="60"/>
      <c r="ACN14610" s="60"/>
      <c r="ACO14610" s="60"/>
      <c r="ACP14610" s="60"/>
      <c r="ACQ14610" s="60"/>
      <c r="ACR14610" s="60"/>
      <c r="ACS14610" s="60"/>
      <c r="ACT14610" s="60"/>
      <c r="ACU14610" s="60"/>
      <c r="ACV14610" s="60"/>
      <c r="ACW14610" s="60"/>
      <c r="ACX14610" s="60"/>
      <c r="ACY14610" s="60">
        <v>0.67743507981229301</v>
      </c>
      <c r="ACZ14610" s="60"/>
      <c r="ADA14610" s="60"/>
      <c r="ADB14610" s="60"/>
      <c r="ADC14610" s="60"/>
      <c r="ADD14610" s="60"/>
      <c r="ADE14610" s="60"/>
    </row>
    <row r="14611" spans="760:785" x14ac:dyDescent="0.25">
      <c r="ACF14611" s="60"/>
      <c r="ACG14611" s="60"/>
      <c r="ACH14611" s="60"/>
      <c r="ACI14611" s="60"/>
      <c r="ACJ14611" s="60"/>
      <c r="ACK14611" s="60"/>
      <c r="ACL14611" s="60"/>
      <c r="ACM14611" s="60"/>
      <c r="ACN14611" s="60"/>
      <c r="ACO14611" s="60"/>
      <c r="ACP14611" s="60"/>
      <c r="ACQ14611" s="60"/>
      <c r="ACR14611" s="60"/>
      <c r="ACS14611" s="60"/>
      <c r="ACT14611" s="60"/>
      <c r="ACU14611" s="60"/>
      <c r="ACV14611" s="60"/>
      <c r="ACW14611" s="60"/>
      <c r="ACX14611" s="60"/>
      <c r="ACY14611" s="60">
        <v>0.67496669327539005</v>
      </c>
      <c r="ACZ14611" s="60"/>
      <c r="ADA14611" s="60"/>
      <c r="ADB14611" s="60"/>
      <c r="ADC14611" s="60"/>
      <c r="ADD14611" s="60"/>
      <c r="ADE14611" s="60"/>
    </row>
    <row r="14612" spans="760:785" x14ac:dyDescent="0.25">
      <c r="ACF14612" s="60"/>
      <c r="ACG14612" s="60"/>
      <c r="ACH14612" s="60"/>
      <c r="ACI14612" s="60"/>
      <c r="ACJ14612" s="60"/>
      <c r="ACK14612" s="60"/>
      <c r="ACL14612" s="60"/>
      <c r="ACM14612" s="60"/>
      <c r="ACN14612" s="60"/>
      <c r="ACO14612" s="60"/>
      <c r="ACP14612" s="60"/>
      <c r="ACQ14612" s="60"/>
      <c r="ACR14612" s="60"/>
      <c r="ACS14612" s="60"/>
      <c r="ACT14612" s="60"/>
      <c r="ACU14612" s="60"/>
      <c r="ACV14612" s="60"/>
      <c r="ACW14612" s="60"/>
      <c r="ACX14612" s="60"/>
      <c r="ACY14612" s="60">
        <v>0.67462791497671903</v>
      </c>
      <c r="ACZ14612" s="60"/>
      <c r="ADA14612" s="60"/>
      <c r="ADB14612" s="60"/>
      <c r="ADC14612" s="60"/>
      <c r="ADD14612" s="60"/>
      <c r="ADE14612" s="60"/>
    </row>
    <row r="14613" spans="760:785" x14ac:dyDescent="0.25">
      <c r="ACF14613" s="60"/>
      <c r="ACG14613" s="60"/>
      <c r="ACH14613" s="60"/>
      <c r="ACI14613" s="60"/>
      <c r="ACJ14613" s="60"/>
      <c r="ACK14613" s="60"/>
      <c r="ACL14613" s="60"/>
      <c r="ACM14613" s="60"/>
      <c r="ACN14613" s="60"/>
      <c r="ACO14613" s="60"/>
      <c r="ACP14613" s="60"/>
      <c r="ACQ14613" s="60"/>
      <c r="ACR14613" s="60"/>
      <c r="ACS14613" s="60"/>
      <c r="ACT14613" s="60"/>
      <c r="ACU14613" s="60"/>
      <c r="ACV14613" s="60"/>
      <c r="ACW14613" s="60"/>
      <c r="ACX14613" s="60"/>
      <c r="ACY14613" s="60">
        <v>0.67459802501616895</v>
      </c>
      <c r="ACZ14613" s="60"/>
      <c r="ADA14613" s="60"/>
      <c r="ADB14613" s="60"/>
      <c r="ADC14613" s="60"/>
      <c r="ADD14613" s="60"/>
      <c r="ADE14613" s="60"/>
    </row>
    <row r="14614" spans="760:785" x14ac:dyDescent="0.25">
      <c r="ACF14614" s="60"/>
      <c r="ACG14614" s="60"/>
      <c r="ACH14614" s="60"/>
      <c r="ACI14614" s="60"/>
      <c r="ACJ14614" s="60"/>
      <c r="ACK14614" s="60"/>
      <c r="ACL14614" s="60"/>
      <c r="ACM14614" s="60"/>
      <c r="ACN14614" s="60"/>
      <c r="ACO14614" s="60"/>
      <c r="ACP14614" s="60"/>
      <c r="ACQ14614" s="60"/>
      <c r="ACR14614" s="60"/>
      <c r="ACS14614" s="60"/>
      <c r="ACT14614" s="60"/>
      <c r="ACU14614" s="60"/>
      <c r="ACV14614" s="60"/>
      <c r="ACW14614" s="60"/>
      <c r="ACX14614" s="60"/>
      <c r="ACY14614" s="60">
        <v>0.67346906962703301</v>
      </c>
      <c r="ACZ14614" s="60"/>
      <c r="ADA14614" s="60"/>
      <c r="ADB14614" s="60"/>
      <c r="ADC14614" s="60"/>
      <c r="ADD14614" s="60"/>
      <c r="ADE14614" s="60"/>
    </row>
    <row r="14615" spans="760:785" x14ac:dyDescent="0.25">
      <c r="ACF14615" s="60"/>
      <c r="ACG14615" s="60"/>
      <c r="ACH14615" s="60"/>
      <c r="ACI14615" s="60"/>
      <c r="ACJ14615" s="60"/>
      <c r="ACK14615" s="60"/>
      <c r="ACL14615" s="60"/>
      <c r="ACM14615" s="60"/>
      <c r="ACN14615" s="60"/>
      <c r="ACO14615" s="60"/>
      <c r="ACP14615" s="60"/>
      <c r="ACQ14615" s="60"/>
      <c r="ACR14615" s="60"/>
      <c r="ACS14615" s="60"/>
      <c r="ACT14615" s="60"/>
      <c r="ACU14615" s="60"/>
      <c r="ACV14615" s="60"/>
      <c r="ACW14615" s="60"/>
      <c r="ACX14615" s="60"/>
      <c r="ACY14615" s="60">
        <v>0.67271900558497399</v>
      </c>
      <c r="ACZ14615" s="60"/>
      <c r="ADA14615" s="60"/>
      <c r="ADB14615" s="60"/>
      <c r="ADC14615" s="60"/>
      <c r="ADD14615" s="60"/>
      <c r="ADE14615" s="60"/>
    </row>
    <row r="14616" spans="760:785" x14ac:dyDescent="0.25">
      <c r="ACF14616" s="60"/>
      <c r="ACG14616" s="60"/>
      <c r="ACH14616" s="60"/>
      <c r="ACI14616" s="60"/>
      <c r="ACJ14616" s="60"/>
      <c r="ACK14616" s="60"/>
      <c r="ACL14616" s="60"/>
      <c r="ACM14616" s="60"/>
      <c r="ACN14616" s="60"/>
      <c r="ACO14616" s="60"/>
      <c r="ACP14616" s="60"/>
      <c r="ACQ14616" s="60"/>
      <c r="ACR14616" s="60"/>
      <c r="ACS14616" s="60"/>
      <c r="ACT14616" s="60"/>
      <c r="ACU14616" s="60"/>
      <c r="ACV14616" s="60"/>
      <c r="ACW14616" s="60"/>
      <c r="ACX14616" s="60"/>
      <c r="ACY14616" s="60">
        <v>0.67222136764361395</v>
      </c>
      <c r="ACZ14616" s="60"/>
      <c r="ADA14616" s="60"/>
      <c r="ADB14616" s="60"/>
      <c r="ADC14616" s="60"/>
      <c r="ADD14616" s="60"/>
      <c r="ADE14616" s="60"/>
    </row>
    <row r="14617" spans="760:785" x14ac:dyDescent="0.25">
      <c r="ACF14617" s="60"/>
      <c r="ACG14617" s="60"/>
      <c r="ACH14617" s="60"/>
      <c r="ACI14617" s="60"/>
      <c r="ACJ14617" s="60"/>
      <c r="ACK14617" s="60"/>
      <c r="ACL14617" s="60"/>
      <c r="ACM14617" s="60"/>
      <c r="ACN14617" s="60"/>
      <c r="ACO14617" s="60"/>
      <c r="ACP14617" s="60"/>
      <c r="ACQ14617" s="60"/>
      <c r="ACR14617" s="60"/>
      <c r="ACS14617" s="60"/>
      <c r="ACT14617" s="60"/>
      <c r="ACU14617" s="60"/>
      <c r="ACV14617" s="60"/>
      <c r="ACW14617" s="60"/>
      <c r="ACX14617" s="60"/>
      <c r="ACY14617" s="60">
        <v>0.67207034104551699</v>
      </c>
      <c r="ACZ14617" s="60"/>
      <c r="ADA14617" s="60"/>
      <c r="ADB14617" s="60"/>
      <c r="ADC14617" s="60"/>
      <c r="ADD14617" s="60"/>
      <c r="ADE14617" s="60"/>
    </row>
    <row r="14618" spans="760:785" x14ac:dyDescent="0.25">
      <c r="ACF14618" s="60"/>
      <c r="ACG14618" s="60"/>
      <c r="ACH14618" s="60"/>
      <c r="ACI14618" s="60"/>
      <c r="ACJ14618" s="60"/>
      <c r="ACK14618" s="60"/>
      <c r="ACL14618" s="60"/>
      <c r="ACM14618" s="60"/>
      <c r="ACN14618" s="60"/>
      <c r="ACO14618" s="60"/>
      <c r="ACP14618" s="60"/>
      <c r="ACQ14618" s="60"/>
      <c r="ACR14618" s="60"/>
      <c r="ACS14618" s="60"/>
      <c r="ACT14618" s="60"/>
      <c r="ACU14618" s="60"/>
      <c r="ACV14618" s="60"/>
      <c r="ACW14618" s="60"/>
      <c r="ACX14618" s="60"/>
      <c r="ACY14618" s="60">
        <v>0.67160199306578805</v>
      </c>
      <c r="ACZ14618" s="60"/>
      <c r="ADA14618" s="60"/>
      <c r="ADB14618" s="60"/>
      <c r="ADC14618" s="60"/>
      <c r="ADD14618" s="60"/>
      <c r="ADE14618" s="60"/>
    </row>
    <row r="14619" spans="760:785" x14ac:dyDescent="0.25">
      <c r="ACF14619" s="60"/>
      <c r="ACG14619" s="60"/>
      <c r="ACH14619" s="60"/>
      <c r="ACI14619" s="60"/>
      <c r="ACJ14619" s="60"/>
      <c r="ACK14619" s="60"/>
      <c r="ACL14619" s="60"/>
      <c r="ACM14619" s="60"/>
      <c r="ACN14619" s="60"/>
      <c r="ACO14619" s="60"/>
      <c r="ACP14619" s="60"/>
      <c r="ACQ14619" s="60"/>
      <c r="ACR14619" s="60"/>
      <c r="ACS14619" s="60"/>
      <c r="ACT14619" s="60"/>
      <c r="ACU14619" s="60"/>
      <c r="ACV14619" s="60"/>
      <c r="ACW14619" s="60"/>
      <c r="ACX14619" s="60"/>
      <c r="ACY14619" s="60">
        <v>0.669983766179441</v>
      </c>
      <c r="ACZ14619" s="60"/>
      <c r="ADA14619" s="60"/>
      <c r="ADB14619" s="60"/>
      <c r="ADC14619" s="60"/>
      <c r="ADD14619" s="60"/>
      <c r="ADE14619" s="60"/>
    </row>
    <row r="14620" spans="760:785" x14ac:dyDescent="0.25">
      <c r="ACF14620" s="60"/>
      <c r="ACG14620" s="60"/>
      <c r="ACH14620" s="60"/>
      <c r="ACI14620" s="60"/>
      <c r="ACJ14620" s="60"/>
      <c r="ACK14620" s="60"/>
      <c r="ACL14620" s="60"/>
      <c r="ACM14620" s="60"/>
      <c r="ACN14620" s="60"/>
      <c r="ACO14620" s="60"/>
      <c r="ACP14620" s="60"/>
      <c r="ACQ14620" s="60"/>
      <c r="ACR14620" s="60"/>
      <c r="ACS14620" s="60"/>
      <c r="ACT14620" s="60"/>
      <c r="ACU14620" s="60"/>
      <c r="ACV14620" s="60"/>
      <c r="ACW14620" s="60"/>
      <c r="ACX14620" s="60"/>
      <c r="ACY14620" s="60">
        <v>0.66887325635970696</v>
      </c>
      <c r="ACZ14620" s="60"/>
      <c r="ADA14620" s="60"/>
      <c r="ADB14620" s="60"/>
      <c r="ADC14620" s="60"/>
      <c r="ADD14620" s="60"/>
      <c r="ADE14620" s="60"/>
    </row>
    <row r="14621" spans="760:785" x14ac:dyDescent="0.25">
      <c r="ACF14621" s="60"/>
      <c r="ACG14621" s="60"/>
      <c r="ACH14621" s="60"/>
      <c r="ACI14621" s="60"/>
      <c r="ACJ14621" s="60"/>
      <c r="ACK14621" s="60"/>
      <c r="ACL14621" s="60"/>
      <c r="ACM14621" s="60"/>
      <c r="ACN14621" s="60"/>
      <c r="ACO14621" s="60"/>
      <c r="ACP14621" s="60"/>
      <c r="ACQ14621" s="60"/>
      <c r="ACR14621" s="60"/>
      <c r="ACS14621" s="60"/>
      <c r="ACT14621" s="60"/>
      <c r="ACU14621" s="60"/>
      <c r="ACV14621" s="60"/>
      <c r="ACW14621" s="60"/>
      <c r="ACX14621" s="60"/>
      <c r="ACY14621" s="60">
        <v>0.66806055742121995</v>
      </c>
      <c r="ACZ14621" s="60"/>
      <c r="ADA14621" s="60"/>
      <c r="ADB14621" s="60"/>
      <c r="ADC14621" s="60"/>
      <c r="ADD14621" s="60"/>
      <c r="ADE14621" s="60"/>
    </row>
    <row r="14622" spans="760:785" x14ac:dyDescent="0.25">
      <c r="ACF14622" s="60"/>
      <c r="ACG14622" s="60"/>
      <c r="ACH14622" s="60"/>
      <c r="ACI14622" s="60"/>
      <c r="ACJ14622" s="60"/>
      <c r="ACK14622" s="60"/>
      <c r="ACL14622" s="60"/>
      <c r="ACM14622" s="60"/>
      <c r="ACN14622" s="60"/>
      <c r="ACO14622" s="60"/>
      <c r="ACP14622" s="60"/>
      <c r="ACQ14622" s="60"/>
      <c r="ACR14622" s="60"/>
      <c r="ACS14622" s="60"/>
      <c r="ACT14622" s="60"/>
      <c r="ACU14622" s="60"/>
      <c r="ACV14622" s="60"/>
      <c r="ACW14622" s="60"/>
      <c r="ACX14622" s="60"/>
      <c r="ACY14622" s="60">
        <v>0.66797474134132495</v>
      </c>
      <c r="ACZ14622" s="60"/>
      <c r="ADA14622" s="60"/>
      <c r="ADB14622" s="60"/>
      <c r="ADC14622" s="60"/>
      <c r="ADD14622" s="60"/>
      <c r="ADE14622" s="60"/>
    </row>
    <row r="14623" spans="760:785" x14ac:dyDescent="0.25">
      <c r="ACF14623" s="60"/>
      <c r="ACG14623" s="60"/>
      <c r="ACH14623" s="60"/>
      <c r="ACI14623" s="60"/>
      <c r="ACJ14623" s="60"/>
      <c r="ACK14623" s="60"/>
      <c r="ACL14623" s="60"/>
      <c r="ACM14623" s="60"/>
      <c r="ACN14623" s="60"/>
      <c r="ACO14623" s="60"/>
      <c r="ACP14623" s="60"/>
      <c r="ACQ14623" s="60"/>
      <c r="ACR14623" s="60"/>
      <c r="ACS14623" s="60"/>
      <c r="ACT14623" s="60"/>
      <c r="ACU14623" s="60"/>
      <c r="ACV14623" s="60"/>
      <c r="ACW14623" s="60"/>
      <c r="ACX14623" s="60"/>
      <c r="ACY14623" s="60">
        <v>0.66384963357064597</v>
      </c>
      <c r="ACZ14623" s="60"/>
      <c r="ADA14623" s="60"/>
      <c r="ADB14623" s="60"/>
      <c r="ADC14623" s="60"/>
      <c r="ADD14623" s="60"/>
      <c r="ADE14623" s="60"/>
    </row>
    <row r="14624" spans="760:785" x14ac:dyDescent="0.25">
      <c r="ACF14624" s="60"/>
      <c r="ACG14624" s="60"/>
      <c r="ACH14624" s="60"/>
      <c r="ACI14624" s="60"/>
      <c r="ACJ14624" s="60"/>
      <c r="ACK14624" s="60"/>
      <c r="ACL14624" s="60"/>
      <c r="ACM14624" s="60"/>
      <c r="ACN14624" s="60"/>
      <c r="ACO14624" s="60"/>
      <c r="ACP14624" s="60"/>
      <c r="ACQ14624" s="60"/>
      <c r="ACR14624" s="60"/>
      <c r="ACS14624" s="60"/>
      <c r="ACT14624" s="60"/>
      <c r="ACU14624" s="60"/>
      <c r="ACV14624" s="60"/>
      <c r="ACW14624" s="60"/>
      <c r="ACX14624" s="60"/>
      <c r="ACY14624" s="60">
        <v>0.661825682707193</v>
      </c>
      <c r="ACZ14624" s="60"/>
      <c r="ADA14624" s="60"/>
      <c r="ADB14624" s="60"/>
      <c r="ADC14624" s="60"/>
      <c r="ADD14624" s="60"/>
      <c r="ADE14624" s="60"/>
    </row>
    <row r="14625" spans="760:785" x14ac:dyDescent="0.25">
      <c r="ACF14625" s="60"/>
      <c r="ACG14625" s="60"/>
      <c r="ACH14625" s="60"/>
      <c r="ACI14625" s="60"/>
      <c r="ACJ14625" s="60"/>
      <c r="ACK14625" s="60"/>
      <c r="ACL14625" s="60"/>
      <c r="ACM14625" s="60"/>
      <c r="ACN14625" s="60"/>
      <c r="ACO14625" s="60"/>
      <c r="ACP14625" s="60"/>
      <c r="ACQ14625" s="60"/>
      <c r="ACR14625" s="60"/>
      <c r="ACS14625" s="60"/>
      <c r="ACT14625" s="60"/>
      <c r="ACU14625" s="60"/>
      <c r="ACV14625" s="60"/>
      <c r="ACW14625" s="60"/>
      <c r="ACX14625" s="60"/>
      <c r="ACY14625" s="60">
        <v>0.65255926557996502</v>
      </c>
      <c r="ACZ14625" s="60"/>
      <c r="ADA14625" s="60"/>
      <c r="ADB14625" s="60"/>
      <c r="ADC14625" s="60"/>
      <c r="ADD14625" s="60"/>
      <c r="ADE14625" s="60"/>
    </row>
    <row r="14626" spans="760:785" x14ac:dyDescent="0.25">
      <c r="ACF14626" s="60"/>
      <c r="ACG14626" s="60"/>
      <c r="ACH14626" s="60"/>
      <c r="ACI14626" s="60"/>
      <c r="ACJ14626" s="60"/>
      <c r="ACK14626" s="60"/>
      <c r="ACL14626" s="60"/>
      <c r="ACM14626" s="60"/>
      <c r="ACN14626" s="60"/>
      <c r="ACO14626" s="60"/>
      <c r="ACP14626" s="60"/>
      <c r="ACQ14626" s="60"/>
      <c r="ACR14626" s="60"/>
      <c r="ACS14626" s="60"/>
      <c r="ACT14626" s="60"/>
      <c r="ACU14626" s="60"/>
      <c r="ACV14626" s="60"/>
      <c r="ACW14626" s="60"/>
      <c r="ACX14626" s="60"/>
      <c r="ACY14626" s="60">
        <v>0.64759112627619597</v>
      </c>
      <c r="ACZ14626" s="60"/>
      <c r="ADA14626" s="60"/>
      <c r="ADB14626" s="60"/>
      <c r="ADC14626" s="60"/>
      <c r="ADD14626" s="60"/>
      <c r="ADE14626" s="60"/>
    </row>
    <row r="14627" spans="760:785" x14ac:dyDescent="0.25">
      <c r="ACF14627" s="60"/>
      <c r="ACG14627" s="60"/>
      <c r="ACH14627" s="60"/>
      <c r="ACI14627" s="60"/>
      <c r="ACJ14627" s="60"/>
      <c r="ACK14627" s="60"/>
      <c r="ACL14627" s="60"/>
      <c r="ACM14627" s="60"/>
      <c r="ACN14627" s="60"/>
      <c r="ACO14627" s="60"/>
      <c r="ACP14627" s="60"/>
      <c r="ACQ14627" s="60"/>
      <c r="ACR14627" s="60"/>
      <c r="ACS14627" s="60"/>
      <c r="ACT14627" s="60"/>
      <c r="ACU14627" s="60"/>
      <c r="ACV14627" s="60"/>
      <c r="ACW14627" s="60"/>
      <c r="ACX14627" s="60"/>
      <c r="ACY14627" s="60">
        <v>0.63673593451700905</v>
      </c>
      <c r="ACZ14627" s="60"/>
      <c r="ADA14627" s="60"/>
      <c r="ADB14627" s="60"/>
      <c r="ADC14627" s="60"/>
      <c r="ADD14627" s="60"/>
      <c r="ADE14627" s="60"/>
    </row>
    <row r="14628" spans="760:785" x14ac:dyDescent="0.25">
      <c r="ACF14628" s="60"/>
      <c r="ACG14628" s="60"/>
      <c r="ACH14628" s="60"/>
      <c r="ACI14628" s="60"/>
      <c r="ACJ14628" s="60"/>
      <c r="ACK14628" s="60"/>
      <c r="ACL14628" s="60"/>
      <c r="ACM14628" s="60"/>
      <c r="ACN14628" s="60"/>
      <c r="ACO14628" s="60"/>
      <c r="ACP14628" s="60"/>
      <c r="ACQ14628" s="60"/>
      <c r="ACR14628" s="60"/>
      <c r="ACS14628" s="60"/>
      <c r="ACT14628" s="60"/>
      <c r="ACU14628" s="60"/>
      <c r="ACV14628" s="60"/>
      <c r="ACW14628" s="60"/>
      <c r="ACX14628" s="60"/>
      <c r="ACY14628" s="60">
        <v>0.63321144250563499</v>
      </c>
      <c r="ACZ14628" s="60"/>
      <c r="ADA14628" s="60"/>
      <c r="ADB14628" s="60"/>
      <c r="ADC14628" s="60"/>
      <c r="ADD14628" s="60"/>
      <c r="ADE14628" s="60"/>
    </row>
    <row r="14629" spans="760:785" x14ac:dyDescent="0.25">
      <c r="ACF14629" s="60"/>
      <c r="ACG14629" s="60"/>
      <c r="ACH14629" s="60"/>
      <c r="ACI14629" s="60"/>
      <c r="ACJ14629" s="60"/>
      <c r="ACK14629" s="60"/>
      <c r="ACL14629" s="60"/>
      <c r="ACM14629" s="60"/>
      <c r="ACN14629" s="60"/>
      <c r="ACO14629" s="60"/>
      <c r="ACP14629" s="60"/>
      <c r="ACQ14629" s="60"/>
      <c r="ACR14629" s="60"/>
      <c r="ACS14629" s="60"/>
      <c r="ACT14629" s="60"/>
      <c r="ACU14629" s="60"/>
      <c r="ACV14629" s="60"/>
      <c r="ACW14629" s="60"/>
      <c r="ACX14629" s="60"/>
      <c r="ACY14629" s="60">
        <v>0.63058617986159204</v>
      </c>
      <c r="ACZ14629" s="60"/>
      <c r="ADA14629" s="60"/>
      <c r="ADB14629" s="60"/>
      <c r="ADC14629" s="60"/>
      <c r="ADD14629" s="60"/>
      <c r="ADE14629" s="60"/>
    </row>
    <row r="14630" spans="760:785" x14ac:dyDescent="0.25">
      <c r="ACF14630" s="60"/>
      <c r="ACG14630" s="60"/>
      <c r="ACH14630" s="60"/>
      <c r="ACI14630" s="60"/>
      <c r="ACJ14630" s="60"/>
      <c r="ACK14630" s="60"/>
      <c r="ACL14630" s="60"/>
      <c r="ACM14630" s="60"/>
      <c r="ACN14630" s="60"/>
      <c r="ACO14630" s="60"/>
      <c r="ACP14630" s="60"/>
      <c r="ACQ14630" s="60"/>
      <c r="ACR14630" s="60"/>
      <c r="ACS14630" s="60"/>
      <c r="ACT14630" s="60"/>
      <c r="ACU14630" s="60"/>
      <c r="ACV14630" s="60"/>
      <c r="ACW14630" s="60"/>
      <c r="ACX14630" s="60"/>
      <c r="ACY14630" s="60">
        <v>0.62478354691623506</v>
      </c>
      <c r="ACZ14630" s="60"/>
      <c r="ADA14630" s="60"/>
      <c r="ADB14630" s="60"/>
      <c r="ADC14630" s="60"/>
      <c r="ADD14630" s="60"/>
      <c r="ADE14630" s="60"/>
    </row>
    <row r="14631" spans="760:785" x14ac:dyDescent="0.25">
      <c r="ACF14631" s="60"/>
      <c r="ACG14631" s="60"/>
      <c r="ACH14631" s="60"/>
      <c r="ACI14631" s="60"/>
      <c r="ACJ14631" s="60"/>
      <c r="ACK14631" s="60"/>
      <c r="ACL14631" s="60"/>
      <c r="ACM14631" s="60"/>
      <c r="ACN14631" s="60"/>
      <c r="ACO14631" s="60"/>
      <c r="ACP14631" s="60"/>
      <c r="ACQ14631" s="60"/>
      <c r="ACR14631" s="60"/>
      <c r="ACS14631" s="60"/>
      <c r="ACT14631" s="60"/>
      <c r="ACU14631" s="60"/>
      <c r="ACV14631" s="60"/>
      <c r="ACW14631" s="60"/>
      <c r="ACX14631" s="60"/>
      <c r="ACY14631" s="60">
        <v>0.62043849149056596</v>
      </c>
      <c r="ACZ14631" s="60"/>
      <c r="ADA14631" s="60"/>
      <c r="ADB14631" s="60"/>
      <c r="ADC14631" s="60"/>
      <c r="ADD14631" s="60"/>
      <c r="ADE14631" s="60"/>
    </row>
    <row r="14632" spans="760:785" x14ac:dyDescent="0.25">
      <c r="ACF14632" s="60"/>
      <c r="ACG14632" s="60"/>
      <c r="ACH14632" s="60"/>
      <c r="ACI14632" s="60"/>
      <c r="ACJ14632" s="60"/>
      <c r="ACK14632" s="60"/>
      <c r="ACL14632" s="60"/>
      <c r="ACM14632" s="60"/>
      <c r="ACN14632" s="60"/>
      <c r="ACO14632" s="60"/>
      <c r="ACP14632" s="60"/>
      <c r="ACQ14632" s="60"/>
      <c r="ACR14632" s="60"/>
      <c r="ACS14632" s="60"/>
      <c r="ACT14632" s="60"/>
      <c r="ACU14632" s="60"/>
      <c r="ACV14632" s="60"/>
      <c r="ACW14632" s="60"/>
      <c r="ACX14632" s="60"/>
      <c r="ACY14632" s="60">
        <v>0.62029240925398899</v>
      </c>
      <c r="ACZ14632" s="60"/>
      <c r="ADA14632" s="60"/>
      <c r="ADB14632" s="60"/>
      <c r="ADC14632" s="60"/>
      <c r="ADD14632" s="60"/>
      <c r="ADE14632" s="60"/>
    </row>
    <row r="14633" spans="760:785" x14ac:dyDescent="0.25">
      <c r="ACF14633" s="60"/>
      <c r="ACG14633" s="60"/>
      <c r="ACH14633" s="60"/>
      <c r="ACI14633" s="60"/>
      <c r="ACJ14633" s="60"/>
      <c r="ACK14633" s="60"/>
      <c r="ACL14633" s="60"/>
      <c r="ACM14633" s="60"/>
      <c r="ACN14633" s="60"/>
      <c r="ACO14633" s="60"/>
      <c r="ACP14633" s="60"/>
      <c r="ACQ14633" s="60"/>
      <c r="ACR14633" s="60"/>
      <c r="ACS14633" s="60"/>
      <c r="ACT14633" s="60"/>
      <c r="ACU14633" s="60"/>
      <c r="ACV14633" s="60"/>
      <c r="ACW14633" s="60"/>
      <c r="ACX14633" s="60"/>
      <c r="ACY14633" s="60">
        <v>0.62010042826886103</v>
      </c>
      <c r="ACZ14633" s="60"/>
      <c r="ADA14633" s="60"/>
      <c r="ADB14633" s="60"/>
      <c r="ADC14633" s="60"/>
      <c r="ADD14633" s="60"/>
      <c r="ADE14633" s="60"/>
    </row>
    <row r="14634" spans="760:785" x14ac:dyDescent="0.25">
      <c r="ACF14634" s="60"/>
      <c r="ACG14634" s="60"/>
      <c r="ACH14634" s="60"/>
      <c r="ACI14634" s="60"/>
      <c r="ACJ14634" s="60"/>
      <c r="ACK14634" s="60"/>
      <c r="ACL14634" s="60"/>
      <c r="ACM14634" s="60"/>
      <c r="ACN14634" s="60"/>
      <c r="ACO14634" s="60"/>
      <c r="ACP14634" s="60"/>
      <c r="ACQ14634" s="60"/>
      <c r="ACR14634" s="60"/>
      <c r="ACS14634" s="60"/>
      <c r="ACT14634" s="60"/>
      <c r="ACU14634" s="60"/>
      <c r="ACV14634" s="60"/>
      <c r="ACW14634" s="60"/>
      <c r="ACX14634" s="60"/>
      <c r="ACY14634" s="60">
        <v>0.61953151339533097</v>
      </c>
      <c r="ACZ14634" s="60"/>
      <c r="ADA14634" s="60"/>
      <c r="ADB14634" s="60"/>
      <c r="ADC14634" s="60"/>
      <c r="ADD14634" s="60"/>
      <c r="ADE14634" s="60"/>
    </row>
    <row r="14635" spans="760:785" x14ac:dyDescent="0.25">
      <c r="ACF14635" s="60"/>
      <c r="ACG14635" s="60"/>
      <c r="ACH14635" s="60"/>
      <c r="ACI14635" s="60"/>
      <c r="ACJ14635" s="60"/>
      <c r="ACK14635" s="60"/>
      <c r="ACL14635" s="60"/>
      <c r="ACM14635" s="60"/>
      <c r="ACN14635" s="60"/>
      <c r="ACO14635" s="60"/>
      <c r="ACP14635" s="60"/>
      <c r="ACQ14635" s="60"/>
      <c r="ACR14635" s="60"/>
      <c r="ACS14635" s="60"/>
      <c r="ACT14635" s="60"/>
      <c r="ACU14635" s="60"/>
      <c r="ACV14635" s="60"/>
      <c r="ACW14635" s="60"/>
      <c r="ACX14635" s="60"/>
      <c r="ACY14635" s="60">
        <v>0.61862400420202601</v>
      </c>
      <c r="ACZ14635" s="60"/>
      <c r="ADA14635" s="60"/>
      <c r="ADB14635" s="60"/>
      <c r="ADC14635" s="60"/>
      <c r="ADD14635" s="60"/>
      <c r="ADE14635" s="60"/>
    </row>
    <row r="14636" spans="760:785" x14ac:dyDescent="0.25">
      <c r="ACF14636" s="60"/>
      <c r="ACG14636" s="60"/>
      <c r="ACH14636" s="60"/>
      <c r="ACI14636" s="60"/>
      <c r="ACJ14636" s="60"/>
      <c r="ACK14636" s="60"/>
      <c r="ACL14636" s="60"/>
      <c r="ACM14636" s="60"/>
      <c r="ACN14636" s="60"/>
      <c r="ACO14636" s="60"/>
      <c r="ACP14636" s="60"/>
      <c r="ACQ14636" s="60"/>
      <c r="ACR14636" s="60"/>
      <c r="ACS14636" s="60"/>
      <c r="ACT14636" s="60"/>
      <c r="ACU14636" s="60"/>
      <c r="ACV14636" s="60"/>
      <c r="ACW14636" s="60"/>
      <c r="ACX14636" s="60"/>
      <c r="ACY14636" s="60">
        <v>0.617883570058536</v>
      </c>
      <c r="ACZ14636" s="60"/>
      <c r="ADA14636" s="60"/>
      <c r="ADB14636" s="60"/>
      <c r="ADC14636" s="60"/>
      <c r="ADD14636" s="60"/>
      <c r="ADE14636" s="60"/>
    </row>
    <row r="14637" spans="760:785" x14ac:dyDescent="0.25">
      <c r="ACF14637" s="60"/>
      <c r="ACG14637" s="60"/>
      <c r="ACH14637" s="60"/>
      <c r="ACI14637" s="60"/>
      <c r="ACJ14637" s="60"/>
      <c r="ACK14637" s="60"/>
      <c r="ACL14637" s="60"/>
      <c r="ACM14637" s="60"/>
      <c r="ACN14637" s="60"/>
      <c r="ACO14637" s="60"/>
      <c r="ACP14637" s="60"/>
      <c r="ACQ14637" s="60"/>
      <c r="ACR14637" s="60"/>
      <c r="ACS14637" s="60"/>
      <c r="ACT14637" s="60"/>
      <c r="ACU14637" s="60"/>
      <c r="ACV14637" s="60"/>
      <c r="ACW14637" s="60"/>
      <c r="ACX14637" s="60"/>
      <c r="ACY14637" s="60">
        <v>0.61607259823114402</v>
      </c>
      <c r="ACZ14637" s="60"/>
      <c r="ADA14637" s="60"/>
      <c r="ADB14637" s="60"/>
      <c r="ADC14637" s="60"/>
      <c r="ADD14637" s="60"/>
      <c r="ADE14637" s="60"/>
    </row>
    <row r="14638" spans="760:785" x14ac:dyDescent="0.25">
      <c r="ACF14638" s="60"/>
      <c r="ACG14638" s="60"/>
      <c r="ACH14638" s="60"/>
      <c r="ACI14638" s="60"/>
      <c r="ACJ14638" s="60"/>
      <c r="ACK14638" s="60"/>
      <c r="ACL14638" s="60"/>
      <c r="ACM14638" s="60"/>
      <c r="ACN14638" s="60"/>
      <c r="ACO14638" s="60"/>
      <c r="ACP14638" s="60"/>
      <c r="ACQ14638" s="60"/>
      <c r="ACR14638" s="60"/>
      <c r="ACS14638" s="60"/>
      <c r="ACT14638" s="60"/>
      <c r="ACU14638" s="60"/>
      <c r="ACV14638" s="60"/>
      <c r="ACW14638" s="60"/>
      <c r="ACX14638" s="60"/>
      <c r="ACY14638" s="60">
        <v>0.61582862514915904</v>
      </c>
      <c r="ACZ14638" s="60"/>
      <c r="ADA14638" s="60"/>
      <c r="ADB14638" s="60"/>
      <c r="ADC14638" s="60"/>
      <c r="ADD14638" s="60"/>
      <c r="ADE14638" s="60"/>
    </row>
    <row r="14639" spans="760:785" x14ac:dyDescent="0.25">
      <c r="ACF14639" s="60"/>
      <c r="ACG14639" s="60"/>
      <c r="ACH14639" s="60"/>
      <c r="ACI14639" s="60"/>
      <c r="ACJ14639" s="60"/>
      <c r="ACK14639" s="60"/>
      <c r="ACL14639" s="60"/>
      <c r="ACM14639" s="60"/>
      <c r="ACN14639" s="60"/>
      <c r="ACO14639" s="60"/>
      <c r="ACP14639" s="60"/>
      <c r="ACQ14639" s="60"/>
      <c r="ACR14639" s="60"/>
      <c r="ACS14639" s="60"/>
      <c r="ACT14639" s="60"/>
      <c r="ACU14639" s="60"/>
      <c r="ACV14639" s="60"/>
      <c r="ACW14639" s="60"/>
      <c r="ACX14639" s="60"/>
      <c r="ACY14639" s="60">
        <v>0.61353139412206603</v>
      </c>
      <c r="ACZ14639" s="60"/>
      <c r="ADA14639" s="60"/>
      <c r="ADB14639" s="60"/>
      <c r="ADC14639" s="60"/>
      <c r="ADD14639" s="60"/>
      <c r="ADE14639" s="60"/>
    </row>
    <row r="14640" spans="760:785" x14ac:dyDescent="0.25">
      <c r="ACF14640" s="60"/>
      <c r="ACG14640" s="60"/>
      <c r="ACH14640" s="60"/>
      <c r="ACI14640" s="60"/>
      <c r="ACJ14640" s="60"/>
      <c r="ACK14640" s="60"/>
      <c r="ACL14640" s="60"/>
      <c r="ACM14640" s="60"/>
      <c r="ACN14640" s="60"/>
      <c r="ACO14640" s="60"/>
      <c r="ACP14640" s="60"/>
      <c r="ACQ14640" s="60"/>
      <c r="ACR14640" s="60"/>
      <c r="ACS14640" s="60"/>
      <c r="ACT14640" s="60"/>
      <c r="ACU14640" s="60"/>
      <c r="ACV14640" s="60"/>
      <c r="ACW14640" s="60"/>
      <c r="ACX14640" s="60"/>
      <c r="ACY14640" s="60">
        <v>0.61322796690058901</v>
      </c>
      <c r="ACZ14640" s="60"/>
      <c r="ADA14640" s="60"/>
      <c r="ADB14640" s="60"/>
      <c r="ADC14640" s="60"/>
      <c r="ADD14640" s="60"/>
      <c r="ADE14640" s="60"/>
    </row>
    <row r="14641" spans="760:785" x14ac:dyDescent="0.25">
      <c r="ACF14641" s="60"/>
      <c r="ACG14641" s="60"/>
      <c r="ACH14641" s="60"/>
      <c r="ACI14641" s="60"/>
      <c r="ACJ14641" s="60"/>
      <c r="ACK14641" s="60"/>
      <c r="ACL14641" s="60"/>
      <c r="ACM14641" s="60"/>
      <c r="ACN14641" s="60"/>
      <c r="ACO14641" s="60"/>
      <c r="ACP14641" s="60"/>
      <c r="ACQ14641" s="60"/>
      <c r="ACR14641" s="60"/>
      <c r="ACS14641" s="60"/>
      <c r="ACT14641" s="60"/>
      <c r="ACU14641" s="60"/>
      <c r="ACV14641" s="60"/>
      <c r="ACW14641" s="60"/>
      <c r="ACX14641" s="60"/>
      <c r="ACY14641" s="60">
        <v>0.60980582759219804</v>
      </c>
      <c r="ACZ14641" s="60"/>
      <c r="ADA14641" s="60"/>
      <c r="ADB14641" s="60"/>
      <c r="ADC14641" s="60"/>
      <c r="ADD14641" s="60"/>
      <c r="ADE14641" s="60"/>
    </row>
    <row r="14642" spans="760:785" x14ac:dyDescent="0.25">
      <c r="ACF14642" s="60"/>
      <c r="ACG14642" s="60"/>
      <c r="ACH14642" s="60"/>
      <c r="ACI14642" s="60"/>
      <c r="ACJ14642" s="60"/>
      <c r="ACK14642" s="60"/>
      <c r="ACL14642" s="60"/>
      <c r="ACM14642" s="60"/>
      <c r="ACN14642" s="60"/>
      <c r="ACO14642" s="60"/>
      <c r="ACP14642" s="60"/>
      <c r="ACQ14642" s="60"/>
      <c r="ACR14642" s="60"/>
      <c r="ACS14642" s="60"/>
      <c r="ACT14642" s="60"/>
      <c r="ACU14642" s="60"/>
      <c r="ACV14642" s="60"/>
      <c r="ACW14642" s="60"/>
      <c r="ACX14642" s="60"/>
      <c r="ACY14642" s="60">
        <v>0.60743099749572504</v>
      </c>
      <c r="ACZ14642" s="60"/>
      <c r="ADA14642" s="60"/>
      <c r="ADB14642" s="60"/>
      <c r="ADC14642" s="60"/>
      <c r="ADD14642" s="60"/>
      <c r="ADE14642" s="60"/>
    </row>
    <row r="14643" spans="760:785" x14ac:dyDescent="0.25">
      <c r="ACF14643" s="60"/>
      <c r="ACG14643" s="60"/>
      <c r="ACH14643" s="60"/>
      <c r="ACI14643" s="60"/>
      <c r="ACJ14643" s="60"/>
      <c r="ACK14643" s="60"/>
      <c r="ACL14643" s="60"/>
      <c r="ACM14643" s="60"/>
      <c r="ACN14643" s="60"/>
      <c r="ACO14643" s="60"/>
      <c r="ACP14643" s="60"/>
      <c r="ACQ14643" s="60"/>
      <c r="ACR14643" s="60"/>
      <c r="ACS14643" s="60"/>
      <c r="ACT14643" s="60"/>
      <c r="ACU14643" s="60"/>
      <c r="ACV14643" s="60"/>
      <c r="ACW14643" s="60"/>
      <c r="ACX14643" s="60"/>
      <c r="ACY14643" s="60">
        <v>0.60532312780696995</v>
      </c>
      <c r="ACZ14643" s="60"/>
      <c r="ADA14643" s="60"/>
      <c r="ADB14643" s="60"/>
      <c r="ADC14643" s="60"/>
      <c r="ADD14643" s="60"/>
      <c r="ADE14643" s="60"/>
    </row>
    <row r="14644" spans="760:785" x14ac:dyDescent="0.25">
      <c r="ACF14644" s="60"/>
      <c r="ACG14644" s="60"/>
      <c r="ACH14644" s="60"/>
      <c r="ACI14644" s="60"/>
      <c r="ACJ14644" s="60"/>
      <c r="ACK14644" s="60"/>
      <c r="ACL14644" s="60"/>
      <c r="ACM14644" s="60"/>
      <c r="ACN14644" s="60"/>
      <c r="ACO14644" s="60"/>
      <c r="ACP14644" s="60"/>
      <c r="ACQ14644" s="60"/>
      <c r="ACR14644" s="60"/>
      <c r="ACS14644" s="60"/>
      <c r="ACT14644" s="60"/>
      <c r="ACU14644" s="60"/>
      <c r="ACV14644" s="60"/>
      <c r="ACW14644" s="60"/>
      <c r="ACX14644" s="60"/>
      <c r="ACY14644" s="60">
        <v>0.60527907014416304</v>
      </c>
      <c r="ACZ14644" s="60"/>
      <c r="ADA14644" s="60"/>
      <c r="ADB14644" s="60"/>
      <c r="ADC14644" s="60"/>
      <c r="ADD14644" s="60"/>
      <c r="ADE14644" s="60"/>
    </row>
    <row r="14645" spans="760:785" x14ac:dyDescent="0.25">
      <c r="ACF14645" s="60"/>
      <c r="ACG14645" s="60"/>
      <c r="ACH14645" s="60"/>
      <c r="ACI14645" s="60"/>
      <c r="ACJ14645" s="60"/>
      <c r="ACK14645" s="60"/>
      <c r="ACL14645" s="60"/>
      <c r="ACM14645" s="60"/>
      <c r="ACN14645" s="60"/>
      <c r="ACO14645" s="60"/>
      <c r="ACP14645" s="60"/>
      <c r="ACQ14645" s="60"/>
      <c r="ACR14645" s="60"/>
      <c r="ACS14645" s="60"/>
      <c r="ACT14645" s="60"/>
      <c r="ACU14645" s="60"/>
      <c r="ACV14645" s="60"/>
      <c r="ACW14645" s="60"/>
      <c r="ACX14645" s="60"/>
      <c r="ACY14645" s="60">
        <v>0.605035164137121</v>
      </c>
      <c r="ACZ14645" s="60"/>
      <c r="ADA14645" s="60"/>
      <c r="ADB14645" s="60"/>
      <c r="ADC14645" s="60"/>
      <c r="ADD14645" s="60"/>
      <c r="ADE14645" s="60"/>
    </row>
    <row r="14646" spans="760:785" x14ac:dyDescent="0.25">
      <c r="ACF14646" s="60"/>
      <c r="ACG14646" s="60"/>
      <c r="ACH14646" s="60"/>
      <c r="ACI14646" s="60"/>
      <c r="ACJ14646" s="60"/>
      <c r="ACK14646" s="60"/>
      <c r="ACL14646" s="60"/>
      <c r="ACM14646" s="60"/>
      <c r="ACN14646" s="60"/>
      <c r="ACO14646" s="60"/>
      <c r="ACP14646" s="60"/>
      <c r="ACQ14646" s="60"/>
      <c r="ACR14646" s="60"/>
      <c r="ACS14646" s="60"/>
      <c r="ACT14646" s="60"/>
      <c r="ACU14646" s="60"/>
      <c r="ACV14646" s="60"/>
      <c r="ACW14646" s="60"/>
      <c r="ACX14646" s="60"/>
      <c r="ACY14646" s="60">
        <v>0.60312506646647901</v>
      </c>
      <c r="ACZ14646" s="60"/>
      <c r="ADA14646" s="60"/>
      <c r="ADB14646" s="60"/>
      <c r="ADC14646" s="60"/>
      <c r="ADD14646" s="60"/>
      <c r="ADE14646" s="60"/>
    </row>
    <row r="14647" spans="760:785" x14ac:dyDescent="0.25">
      <c r="ACF14647" s="60"/>
      <c r="ACG14647" s="60"/>
      <c r="ACH14647" s="60"/>
      <c r="ACI14647" s="60"/>
      <c r="ACJ14647" s="60"/>
      <c r="ACK14647" s="60"/>
      <c r="ACL14647" s="60"/>
      <c r="ACM14647" s="60"/>
      <c r="ACN14647" s="60"/>
      <c r="ACO14647" s="60"/>
      <c r="ACP14647" s="60"/>
      <c r="ACQ14647" s="60"/>
      <c r="ACR14647" s="60"/>
      <c r="ACS14647" s="60"/>
      <c r="ACT14647" s="60"/>
      <c r="ACU14647" s="60"/>
      <c r="ACV14647" s="60"/>
      <c r="ACW14647" s="60"/>
      <c r="ACX14647" s="60"/>
      <c r="ACY14647" s="60">
        <v>0.60213599172996402</v>
      </c>
      <c r="ACZ14647" s="60"/>
      <c r="ADA14647" s="60"/>
      <c r="ADB14647" s="60"/>
      <c r="ADC14647" s="60"/>
      <c r="ADD14647" s="60"/>
      <c r="ADE14647" s="60"/>
    </row>
    <row r="14648" spans="760:785" x14ac:dyDescent="0.25">
      <c r="ACF14648" s="60"/>
      <c r="ACG14648" s="60"/>
      <c r="ACH14648" s="60"/>
      <c r="ACI14648" s="60"/>
      <c r="ACJ14648" s="60"/>
      <c r="ACK14648" s="60"/>
      <c r="ACL14648" s="60"/>
      <c r="ACM14648" s="60"/>
      <c r="ACN14648" s="60"/>
      <c r="ACO14648" s="60"/>
      <c r="ACP14648" s="60"/>
      <c r="ACQ14648" s="60"/>
      <c r="ACR14648" s="60"/>
      <c r="ACS14648" s="60"/>
      <c r="ACT14648" s="60"/>
      <c r="ACU14648" s="60"/>
      <c r="ACV14648" s="60"/>
      <c r="ACW14648" s="60"/>
      <c r="ACX14648" s="60"/>
      <c r="ACY14648" s="60">
        <v>0.60150936729809101</v>
      </c>
      <c r="ACZ14648" s="60"/>
      <c r="ADA14648" s="60"/>
      <c r="ADB14648" s="60"/>
      <c r="ADC14648" s="60"/>
      <c r="ADD14648" s="60"/>
      <c r="ADE14648" s="60"/>
    </row>
    <row r="14649" spans="760:785" x14ac:dyDescent="0.25">
      <c r="ACF14649" s="60"/>
      <c r="ACG14649" s="60"/>
      <c r="ACH14649" s="60"/>
      <c r="ACI14649" s="60"/>
      <c r="ACJ14649" s="60"/>
      <c r="ACK14649" s="60"/>
      <c r="ACL14649" s="60"/>
      <c r="ACM14649" s="60"/>
      <c r="ACN14649" s="60"/>
      <c r="ACO14649" s="60"/>
      <c r="ACP14649" s="60"/>
      <c r="ACQ14649" s="60"/>
      <c r="ACR14649" s="60"/>
      <c r="ACS14649" s="60"/>
      <c r="ACT14649" s="60"/>
      <c r="ACU14649" s="60"/>
      <c r="ACV14649" s="60"/>
      <c r="ACW14649" s="60"/>
      <c r="ACX14649" s="60"/>
      <c r="ACY14649" s="60">
        <v>0.59356609346605005</v>
      </c>
      <c r="ACZ14649" s="60"/>
      <c r="ADA14649" s="60"/>
      <c r="ADB14649" s="60"/>
      <c r="ADC14649" s="60"/>
      <c r="ADD14649" s="60"/>
      <c r="ADE14649" s="60"/>
    </row>
    <row r="14650" spans="760:785" x14ac:dyDescent="0.25">
      <c r="ACF14650" s="60"/>
      <c r="ACG14650" s="60"/>
      <c r="ACH14650" s="60"/>
      <c r="ACI14650" s="60"/>
      <c r="ACJ14650" s="60"/>
      <c r="ACK14650" s="60"/>
      <c r="ACL14650" s="60"/>
      <c r="ACM14650" s="60"/>
      <c r="ACN14650" s="60"/>
      <c r="ACO14650" s="60"/>
      <c r="ACP14650" s="60"/>
      <c r="ACQ14650" s="60"/>
      <c r="ACR14650" s="60"/>
      <c r="ACS14650" s="60"/>
      <c r="ACT14650" s="60"/>
      <c r="ACU14650" s="60"/>
      <c r="ACV14650" s="60"/>
      <c r="ACW14650" s="60"/>
      <c r="ACX14650" s="60"/>
      <c r="ACY14650" s="60">
        <v>0.58891360683885197</v>
      </c>
      <c r="ACZ14650" s="60"/>
      <c r="ADA14650" s="60"/>
      <c r="ADB14650" s="60"/>
      <c r="ADC14650" s="60"/>
      <c r="ADD14650" s="60"/>
      <c r="ADE14650" s="60"/>
    </row>
    <row r="14651" spans="760:785" x14ac:dyDescent="0.25">
      <c r="ACF14651" s="60"/>
      <c r="ACG14651" s="60"/>
      <c r="ACH14651" s="60"/>
      <c r="ACI14651" s="60"/>
      <c r="ACJ14651" s="60"/>
      <c r="ACK14651" s="60"/>
      <c r="ACL14651" s="60"/>
      <c r="ACM14651" s="60"/>
      <c r="ACN14651" s="60"/>
      <c r="ACO14651" s="60"/>
      <c r="ACP14651" s="60"/>
      <c r="ACQ14651" s="60"/>
      <c r="ACR14651" s="60"/>
      <c r="ACS14651" s="60"/>
      <c r="ACT14651" s="60"/>
      <c r="ACU14651" s="60"/>
      <c r="ACV14651" s="60"/>
      <c r="ACW14651" s="60"/>
      <c r="ACX14651" s="60"/>
      <c r="ACY14651" s="60">
        <v>0.58720886935066197</v>
      </c>
      <c r="ACZ14651" s="60"/>
      <c r="ADA14651" s="60"/>
      <c r="ADB14651" s="60"/>
      <c r="ADC14651" s="60"/>
      <c r="ADD14651" s="60"/>
      <c r="ADE14651" s="60"/>
    </row>
    <row r="14652" spans="760:785" x14ac:dyDescent="0.25">
      <c r="ACF14652" s="60"/>
      <c r="ACG14652" s="60"/>
      <c r="ACH14652" s="60"/>
      <c r="ACI14652" s="60"/>
      <c r="ACJ14652" s="60"/>
      <c r="ACK14652" s="60"/>
      <c r="ACL14652" s="60"/>
      <c r="ACM14652" s="60"/>
      <c r="ACN14652" s="60"/>
      <c r="ACO14652" s="60"/>
      <c r="ACP14652" s="60"/>
      <c r="ACQ14652" s="60"/>
      <c r="ACR14652" s="60"/>
      <c r="ACS14652" s="60"/>
      <c r="ACT14652" s="60"/>
      <c r="ACU14652" s="60"/>
      <c r="ACV14652" s="60"/>
      <c r="ACW14652" s="60"/>
      <c r="ACX14652" s="60"/>
      <c r="ACY14652" s="60">
        <v>0.58212289068148904</v>
      </c>
      <c r="ACZ14652" s="60"/>
      <c r="ADA14652" s="60"/>
      <c r="ADB14652" s="60"/>
      <c r="ADC14652" s="60"/>
      <c r="ADD14652" s="60"/>
      <c r="ADE14652" s="60"/>
    </row>
    <row r="14653" spans="760:785" x14ac:dyDescent="0.25">
      <c r="ACF14653" s="60"/>
      <c r="ACG14653" s="60"/>
      <c r="ACH14653" s="60"/>
      <c r="ACI14653" s="60"/>
      <c r="ACJ14653" s="60"/>
      <c r="ACK14653" s="60"/>
      <c r="ACL14653" s="60"/>
      <c r="ACM14653" s="60"/>
      <c r="ACN14653" s="60"/>
      <c r="ACO14653" s="60"/>
      <c r="ACP14653" s="60"/>
      <c r="ACQ14653" s="60"/>
      <c r="ACR14653" s="60"/>
      <c r="ACS14653" s="60"/>
      <c r="ACT14653" s="60"/>
      <c r="ACU14653" s="60"/>
      <c r="ACV14653" s="60"/>
      <c r="ACW14653" s="60"/>
      <c r="ACX14653" s="60"/>
      <c r="ACY14653" s="60">
        <v>0.57278054935585898</v>
      </c>
      <c r="ACZ14653" s="60"/>
      <c r="ADA14653" s="60"/>
      <c r="ADB14653" s="60"/>
      <c r="ADC14653" s="60"/>
      <c r="ADD14653" s="60"/>
      <c r="ADE14653" s="60"/>
    </row>
    <row r="14654" spans="760:785" x14ac:dyDescent="0.25">
      <c r="ACF14654" s="60"/>
      <c r="ACG14654" s="60"/>
      <c r="ACH14654" s="60"/>
      <c r="ACI14654" s="60"/>
      <c r="ACJ14654" s="60"/>
      <c r="ACK14654" s="60"/>
      <c r="ACL14654" s="60"/>
      <c r="ACM14654" s="60"/>
      <c r="ACN14654" s="60"/>
      <c r="ACO14654" s="60"/>
      <c r="ACP14654" s="60"/>
      <c r="ACQ14654" s="60"/>
      <c r="ACR14654" s="60"/>
      <c r="ACS14654" s="60"/>
      <c r="ACT14654" s="60"/>
      <c r="ACU14654" s="60"/>
      <c r="ACV14654" s="60"/>
      <c r="ACW14654" s="60"/>
      <c r="ACX14654" s="60"/>
      <c r="ACY14654" s="60">
        <v>0.56426491685040203</v>
      </c>
      <c r="ACZ14654" s="60"/>
      <c r="ADA14654" s="60"/>
      <c r="ADB14654" s="60"/>
      <c r="ADC14654" s="60"/>
      <c r="ADD14654" s="60"/>
      <c r="ADE14654" s="60"/>
    </row>
    <row r="14655" spans="760:785" x14ac:dyDescent="0.25">
      <c r="ACF14655" s="60"/>
      <c r="ACG14655" s="60"/>
      <c r="ACH14655" s="60"/>
      <c r="ACI14655" s="60"/>
      <c r="ACJ14655" s="60"/>
      <c r="ACK14655" s="60"/>
      <c r="ACL14655" s="60"/>
      <c r="ACM14655" s="60"/>
      <c r="ACN14655" s="60"/>
      <c r="ACO14655" s="60"/>
      <c r="ACP14655" s="60"/>
      <c r="ACQ14655" s="60"/>
      <c r="ACR14655" s="60"/>
      <c r="ACS14655" s="60"/>
      <c r="ACT14655" s="60"/>
      <c r="ACU14655" s="60"/>
      <c r="ACV14655" s="60"/>
      <c r="ACW14655" s="60"/>
      <c r="ACX14655" s="60"/>
      <c r="ACY14655" s="60">
        <v>0.553641241565343</v>
      </c>
      <c r="ACZ14655" s="60"/>
      <c r="ADA14655" s="60"/>
      <c r="ADB14655" s="60"/>
      <c r="ADC14655" s="60"/>
      <c r="ADD14655" s="60"/>
      <c r="ADE14655" s="60"/>
    </row>
    <row r="14656" spans="760:785" x14ac:dyDescent="0.25">
      <c r="ACF14656" s="60"/>
      <c r="ACG14656" s="60"/>
      <c r="ACH14656" s="60"/>
      <c r="ACI14656" s="60"/>
      <c r="ACJ14656" s="60"/>
      <c r="ACK14656" s="60"/>
      <c r="ACL14656" s="60"/>
      <c r="ACM14656" s="60"/>
      <c r="ACN14656" s="60"/>
      <c r="ACO14656" s="60"/>
      <c r="ACP14656" s="60"/>
      <c r="ACQ14656" s="60"/>
      <c r="ACR14656" s="60"/>
      <c r="ACS14656" s="60"/>
      <c r="ACT14656" s="60"/>
      <c r="ACU14656" s="60"/>
      <c r="ACV14656" s="60"/>
      <c r="ACW14656" s="60"/>
      <c r="ACX14656" s="60"/>
      <c r="ACY14656" s="60">
        <v>0.54809307375489302</v>
      </c>
      <c r="ACZ14656" s="60"/>
      <c r="ADA14656" s="60"/>
      <c r="ADB14656" s="60"/>
      <c r="ADC14656" s="60"/>
      <c r="ADD14656" s="60"/>
      <c r="ADE14656" s="60"/>
    </row>
    <row r="14657" spans="760:785" x14ac:dyDescent="0.25">
      <c r="ACF14657" s="60"/>
      <c r="ACG14657" s="60"/>
      <c r="ACH14657" s="60"/>
      <c r="ACI14657" s="60"/>
      <c r="ACJ14657" s="60"/>
      <c r="ACK14657" s="60"/>
      <c r="ACL14657" s="60"/>
      <c r="ACM14657" s="60"/>
      <c r="ACN14657" s="60"/>
      <c r="ACO14657" s="60"/>
      <c r="ACP14657" s="60"/>
      <c r="ACQ14657" s="60"/>
      <c r="ACR14657" s="60"/>
      <c r="ACS14657" s="60"/>
      <c r="ACT14657" s="60"/>
      <c r="ACU14657" s="60"/>
      <c r="ACV14657" s="60"/>
      <c r="ACW14657" s="60"/>
      <c r="ACX14657" s="60"/>
      <c r="ACY14657" s="60">
        <v>0.54441936905188104</v>
      </c>
      <c r="ACZ14657" s="60"/>
      <c r="ADA14657" s="60"/>
      <c r="ADB14657" s="60"/>
      <c r="ADC14657" s="60"/>
      <c r="ADD14657" s="60"/>
      <c r="ADE14657" s="60"/>
    </row>
    <row r="14658" spans="760:785" x14ac:dyDescent="0.25">
      <c r="ACF14658" s="60"/>
      <c r="ACG14658" s="60"/>
      <c r="ACH14658" s="60"/>
      <c r="ACI14658" s="60"/>
      <c r="ACJ14658" s="60"/>
      <c r="ACK14658" s="60"/>
      <c r="ACL14658" s="60"/>
      <c r="ACM14658" s="60"/>
      <c r="ACN14658" s="60"/>
      <c r="ACO14658" s="60"/>
      <c r="ACP14658" s="60"/>
      <c r="ACQ14658" s="60"/>
      <c r="ACR14658" s="60"/>
      <c r="ACS14658" s="60"/>
      <c r="ACT14658" s="60"/>
      <c r="ACU14658" s="60"/>
      <c r="ACV14658" s="60"/>
      <c r="ACW14658" s="60"/>
      <c r="ACX14658" s="60"/>
      <c r="ACY14658" s="60">
        <v>0.53398296494039299</v>
      </c>
      <c r="ACZ14658" s="60"/>
      <c r="ADA14658" s="60"/>
      <c r="ADB14658" s="60"/>
      <c r="ADC14658" s="60"/>
      <c r="ADD14658" s="60"/>
      <c r="ADE14658" s="60"/>
    </row>
    <row r="14659" spans="760:785" x14ac:dyDescent="0.25">
      <c r="ACF14659" s="60"/>
      <c r="ACG14659" s="60"/>
      <c r="ACH14659" s="60"/>
      <c r="ACI14659" s="60"/>
      <c r="ACJ14659" s="60"/>
      <c r="ACK14659" s="60"/>
      <c r="ACL14659" s="60"/>
      <c r="ACM14659" s="60"/>
      <c r="ACN14659" s="60"/>
      <c r="ACO14659" s="60"/>
      <c r="ACP14659" s="60"/>
      <c r="ACQ14659" s="60"/>
      <c r="ACR14659" s="60"/>
      <c r="ACS14659" s="60"/>
      <c r="ACT14659" s="60"/>
      <c r="ACU14659" s="60"/>
      <c r="ACV14659" s="60"/>
      <c r="ACW14659" s="60"/>
      <c r="ACX14659" s="60"/>
      <c r="ACY14659" s="60">
        <v>0.52557795860139001</v>
      </c>
      <c r="ACZ14659" s="60"/>
      <c r="ADA14659" s="60"/>
      <c r="ADB14659" s="60"/>
      <c r="ADC14659" s="60"/>
      <c r="ADD14659" s="60"/>
      <c r="ADE14659" s="60"/>
    </row>
    <row r="14660" spans="760:785" x14ac:dyDescent="0.25">
      <c r="ACF14660" s="60"/>
      <c r="ACG14660" s="60"/>
      <c r="ACH14660" s="60"/>
      <c r="ACI14660" s="60"/>
      <c r="ACJ14660" s="60"/>
      <c r="ACK14660" s="60"/>
      <c r="ACL14660" s="60"/>
      <c r="ACM14660" s="60"/>
      <c r="ACN14660" s="60"/>
      <c r="ACO14660" s="60"/>
      <c r="ACP14660" s="60"/>
      <c r="ACQ14660" s="60"/>
      <c r="ACR14660" s="60"/>
      <c r="ACS14660" s="60"/>
      <c r="ACT14660" s="60"/>
      <c r="ACU14660" s="60"/>
      <c r="ACV14660" s="60"/>
      <c r="ACW14660" s="60"/>
      <c r="ACX14660" s="60"/>
      <c r="ACY14660" s="60">
        <v>0.51383526915299904</v>
      </c>
      <c r="ACZ14660" s="60"/>
      <c r="ADA14660" s="60"/>
      <c r="ADB14660" s="60"/>
      <c r="ADC14660" s="60"/>
      <c r="ADD14660" s="60"/>
      <c r="ADE14660" s="60"/>
    </row>
    <row r="14661" spans="760:785" x14ac:dyDescent="0.25">
      <c r="ACF14661" s="60"/>
      <c r="ACG14661" s="60"/>
      <c r="ACH14661" s="60"/>
      <c r="ACI14661" s="60"/>
      <c r="ACJ14661" s="60"/>
      <c r="ACK14661" s="60"/>
      <c r="ACL14661" s="60"/>
      <c r="ACM14661" s="60"/>
      <c r="ACN14661" s="60"/>
      <c r="ACO14661" s="60"/>
      <c r="ACP14661" s="60"/>
      <c r="ACQ14661" s="60"/>
      <c r="ACR14661" s="60"/>
      <c r="ACS14661" s="60"/>
      <c r="ACT14661" s="60"/>
      <c r="ACU14661" s="60"/>
      <c r="ACV14661" s="60"/>
      <c r="ACW14661" s="60"/>
      <c r="ACX14661" s="60"/>
      <c r="ACY14661" s="60">
        <v>0.51381776489045805</v>
      </c>
      <c r="ACZ14661" s="60"/>
      <c r="ADA14661" s="60"/>
      <c r="ADB14661" s="60"/>
      <c r="ADC14661" s="60"/>
      <c r="ADD14661" s="60"/>
      <c r="ADE14661" s="60"/>
    </row>
    <row r="14662" spans="760:785" x14ac:dyDescent="0.25">
      <c r="ACF14662" s="60"/>
      <c r="ACG14662" s="60"/>
      <c r="ACH14662" s="60"/>
      <c r="ACI14662" s="60"/>
      <c r="ACJ14662" s="60"/>
      <c r="ACK14662" s="60"/>
      <c r="ACL14662" s="60"/>
      <c r="ACM14662" s="60"/>
      <c r="ACN14662" s="60"/>
      <c r="ACO14662" s="60"/>
      <c r="ACP14662" s="60"/>
      <c r="ACQ14662" s="60"/>
      <c r="ACR14662" s="60"/>
      <c r="ACS14662" s="60"/>
      <c r="ACT14662" s="60"/>
      <c r="ACU14662" s="60"/>
      <c r="ACV14662" s="60"/>
      <c r="ACW14662" s="60"/>
      <c r="ACX14662" s="60"/>
      <c r="ACY14662" s="60">
        <v>0.50374066829328401</v>
      </c>
      <c r="ACZ14662" s="60"/>
      <c r="ADA14662" s="60"/>
      <c r="ADB14662" s="60"/>
      <c r="ADC14662" s="60"/>
      <c r="ADD14662" s="60"/>
      <c r="ADE14662" s="60"/>
    </row>
    <row r="14663" spans="760:785" x14ac:dyDescent="0.25">
      <c r="ACF14663" s="60"/>
      <c r="ACG14663" s="60"/>
      <c r="ACH14663" s="60"/>
      <c r="ACI14663" s="60"/>
      <c r="ACJ14663" s="60"/>
      <c r="ACK14663" s="60"/>
      <c r="ACL14663" s="60"/>
      <c r="ACM14663" s="60"/>
      <c r="ACN14663" s="60"/>
      <c r="ACO14663" s="60"/>
      <c r="ACP14663" s="60"/>
      <c r="ACQ14663" s="60"/>
      <c r="ACR14663" s="60"/>
      <c r="ACS14663" s="60"/>
      <c r="ACT14663" s="60"/>
      <c r="ACU14663" s="60"/>
      <c r="ACV14663" s="60"/>
      <c r="ACW14663" s="60"/>
      <c r="ACX14663" s="60"/>
      <c r="ACY14663" s="60">
        <v>0.49096515490397402</v>
      </c>
      <c r="ACZ14663" s="60"/>
      <c r="ADA14663" s="60"/>
      <c r="ADB14663" s="60"/>
      <c r="ADC14663" s="60"/>
      <c r="ADD14663" s="60"/>
      <c r="ADE14663" s="60"/>
    </row>
    <row r="14664" spans="760:785" x14ac:dyDescent="0.25">
      <c r="ACF14664" s="60"/>
      <c r="ACG14664" s="60"/>
      <c r="ACH14664" s="60"/>
      <c r="ACI14664" s="60"/>
      <c r="ACJ14664" s="60"/>
      <c r="ACK14664" s="60"/>
      <c r="ACL14664" s="60"/>
      <c r="ACM14664" s="60"/>
      <c r="ACN14664" s="60"/>
      <c r="ACO14664" s="60"/>
      <c r="ACP14664" s="60"/>
      <c r="ACQ14664" s="60"/>
      <c r="ACR14664" s="60"/>
      <c r="ACS14664" s="60"/>
      <c r="ACT14664" s="60"/>
      <c r="ACU14664" s="60"/>
      <c r="ACV14664" s="60"/>
      <c r="ACW14664" s="60"/>
      <c r="ACX14664" s="60"/>
      <c r="ACY14664" s="60">
        <v>0.48597484356175302</v>
      </c>
      <c r="ACZ14664" s="60"/>
      <c r="ADA14664" s="60"/>
      <c r="ADB14664" s="60"/>
      <c r="ADC14664" s="60"/>
      <c r="ADD14664" s="60"/>
      <c r="ADE14664" s="60"/>
    </row>
    <row r="14665" spans="760:785" x14ac:dyDescent="0.25">
      <c r="ACF14665" s="60"/>
      <c r="ACG14665" s="60"/>
      <c r="ACH14665" s="60"/>
      <c r="ACI14665" s="60"/>
      <c r="ACJ14665" s="60"/>
      <c r="ACK14665" s="60"/>
      <c r="ACL14665" s="60"/>
      <c r="ACM14665" s="60"/>
      <c r="ACN14665" s="60"/>
      <c r="ACO14665" s="60"/>
      <c r="ACP14665" s="60"/>
      <c r="ACQ14665" s="60"/>
      <c r="ACR14665" s="60"/>
      <c r="ACS14665" s="60"/>
      <c r="ACT14665" s="60"/>
      <c r="ACU14665" s="60"/>
      <c r="ACV14665" s="60"/>
      <c r="ACW14665" s="60"/>
      <c r="ACX14665" s="60"/>
      <c r="ACY14665" s="60">
        <v>0.481381685572013</v>
      </c>
      <c r="ACZ14665" s="60"/>
      <c r="ADA14665" s="60"/>
      <c r="ADB14665" s="60"/>
      <c r="ADC14665" s="60"/>
      <c r="ADD14665" s="60"/>
      <c r="ADE14665" s="60"/>
    </row>
    <row r="14666" spans="760:785" x14ac:dyDescent="0.25">
      <c r="ACF14666" s="60"/>
      <c r="ACG14666" s="60"/>
      <c r="ACH14666" s="60"/>
      <c r="ACI14666" s="60"/>
      <c r="ACJ14666" s="60"/>
      <c r="ACK14666" s="60"/>
      <c r="ACL14666" s="60"/>
      <c r="ACM14666" s="60"/>
      <c r="ACN14666" s="60"/>
      <c r="ACO14666" s="60"/>
      <c r="ACP14666" s="60"/>
      <c r="ACQ14666" s="60"/>
      <c r="ACR14666" s="60"/>
      <c r="ACS14666" s="60"/>
      <c r="ACT14666" s="60"/>
      <c r="ACU14666" s="60"/>
      <c r="ACV14666" s="60"/>
      <c r="ACW14666" s="60"/>
      <c r="ACX14666" s="60"/>
      <c r="ACY14666" s="60">
        <v>0.47839812857357999</v>
      </c>
      <c r="ACZ14666" s="60"/>
      <c r="ADA14666" s="60"/>
      <c r="ADB14666" s="60"/>
      <c r="ADC14666" s="60"/>
      <c r="ADD14666" s="60"/>
      <c r="ADE14666" s="60"/>
    </row>
    <row r="14667" spans="760:785" x14ac:dyDescent="0.25">
      <c r="ACF14667" s="60"/>
      <c r="ACG14667" s="60"/>
      <c r="ACH14667" s="60"/>
      <c r="ACI14667" s="60"/>
      <c r="ACJ14667" s="60"/>
      <c r="ACK14667" s="60"/>
      <c r="ACL14667" s="60"/>
      <c r="ACM14667" s="60"/>
      <c r="ACN14667" s="60"/>
      <c r="ACO14667" s="60"/>
      <c r="ACP14667" s="60"/>
      <c r="ACQ14667" s="60"/>
      <c r="ACR14667" s="60"/>
      <c r="ACS14667" s="60"/>
      <c r="ACT14667" s="60"/>
      <c r="ACU14667" s="60"/>
      <c r="ACV14667" s="60"/>
      <c r="ACW14667" s="60"/>
      <c r="ACX14667" s="60"/>
      <c r="ACY14667" s="60">
        <v>0.46986658377038298</v>
      </c>
      <c r="ACZ14667" s="60"/>
      <c r="ADA14667" s="60"/>
      <c r="ADB14667" s="60"/>
      <c r="ADC14667" s="60"/>
      <c r="ADD14667" s="60"/>
      <c r="ADE14667" s="60"/>
    </row>
    <row r="14668" spans="760:785" x14ac:dyDescent="0.25">
      <c r="ACF14668" s="60"/>
      <c r="ACG14668" s="60"/>
      <c r="ACH14668" s="60"/>
      <c r="ACI14668" s="60"/>
      <c r="ACJ14668" s="60"/>
      <c r="ACK14668" s="60"/>
      <c r="ACL14668" s="60"/>
      <c r="ACM14668" s="60"/>
      <c r="ACN14668" s="60"/>
      <c r="ACO14668" s="60"/>
      <c r="ACP14668" s="60"/>
      <c r="ACQ14668" s="60"/>
      <c r="ACR14668" s="60"/>
      <c r="ACS14668" s="60"/>
      <c r="ACT14668" s="60"/>
      <c r="ACU14668" s="60"/>
      <c r="ACV14668" s="60"/>
      <c r="ACW14668" s="60"/>
      <c r="ACX14668" s="60"/>
      <c r="ACY14668" s="60">
        <v>0.46469864634340302</v>
      </c>
      <c r="ACZ14668" s="60"/>
      <c r="ADA14668" s="60"/>
      <c r="ADB14668" s="60"/>
      <c r="ADC14668" s="60"/>
      <c r="ADD14668" s="60"/>
      <c r="ADE14668" s="60"/>
    </row>
    <row r="14669" spans="760:785" x14ac:dyDescent="0.25">
      <c r="ACF14669" s="60"/>
      <c r="ACG14669" s="60"/>
      <c r="ACH14669" s="60"/>
      <c r="ACI14669" s="60"/>
      <c r="ACJ14669" s="60"/>
      <c r="ACK14669" s="60"/>
      <c r="ACL14669" s="60"/>
      <c r="ACM14669" s="60"/>
      <c r="ACN14669" s="60"/>
      <c r="ACO14669" s="60"/>
      <c r="ACP14669" s="60"/>
      <c r="ACQ14669" s="60"/>
      <c r="ACR14669" s="60"/>
      <c r="ACS14669" s="60"/>
      <c r="ACT14669" s="60"/>
      <c r="ACU14669" s="60"/>
      <c r="ACV14669" s="60"/>
      <c r="ACW14669" s="60"/>
      <c r="ACX14669" s="60"/>
      <c r="ACY14669" s="60">
        <v>0.464627919754316</v>
      </c>
      <c r="ACZ14669" s="60"/>
      <c r="ADA14669" s="60"/>
      <c r="ADB14669" s="60"/>
      <c r="ADC14669" s="60"/>
      <c r="ADD14669" s="60"/>
      <c r="ADE14669" s="60"/>
    </row>
    <row r="14670" spans="760:785" x14ac:dyDescent="0.25">
      <c r="ACF14670" s="60"/>
      <c r="ACG14670" s="60"/>
      <c r="ACH14670" s="60"/>
      <c r="ACI14670" s="60"/>
      <c r="ACJ14670" s="60"/>
      <c r="ACK14670" s="60"/>
      <c r="ACL14670" s="60"/>
      <c r="ACM14670" s="60"/>
      <c r="ACN14670" s="60"/>
      <c r="ACO14670" s="60"/>
      <c r="ACP14670" s="60"/>
      <c r="ACQ14670" s="60"/>
      <c r="ACR14670" s="60"/>
      <c r="ACS14670" s="60"/>
      <c r="ACT14670" s="60"/>
      <c r="ACU14670" s="60"/>
      <c r="ACV14670" s="60"/>
      <c r="ACW14670" s="60"/>
      <c r="ACX14670" s="60"/>
      <c r="ACY14670" s="60">
        <v>0.45942593178878</v>
      </c>
      <c r="ACZ14670" s="60"/>
      <c r="ADA14670" s="60"/>
      <c r="ADB14670" s="60"/>
      <c r="ADC14670" s="60"/>
      <c r="ADD14670" s="60"/>
      <c r="ADE14670" s="60"/>
    </row>
    <row r="14671" spans="760:785" x14ac:dyDescent="0.25">
      <c r="ACF14671" s="60"/>
      <c r="ACG14671" s="60"/>
      <c r="ACH14671" s="60"/>
      <c r="ACI14671" s="60"/>
      <c r="ACJ14671" s="60"/>
      <c r="ACK14671" s="60"/>
      <c r="ACL14671" s="60"/>
      <c r="ACM14671" s="60"/>
      <c r="ACN14671" s="60"/>
      <c r="ACO14671" s="60"/>
      <c r="ACP14671" s="60"/>
      <c r="ACQ14671" s="60"/>
      <c r="ACR14671" s="60"/>
      <c r="ACS14671" s="60"/>
      <c r="ACT14671" s="60"/>
      <c r="ACU14671" s="60"/>
      <c r="ACV14671" s="60"/>
      <c r="ACW14671" s="60"/>
      <c r="ACX14671" s="60"/>
      <c r="ACY14671" s="60">
        <v>0.45472591899138798</v>
      </c>
      <c r="ACZ14671" s="60"/>
      <c r="ADA14671" s="60"/>
      <c r="ADB14671" s="60"/>
      <c r="ADC14671" s="60"/>
      <c r="ADD14671" s="60"/>
      <c r="ADE14671" s="60"/>
    </row>
    <row r="14672" spans="760:785" x14ac:dyDescent="0.25">
      <c r="ACF14672" s="60"/>
      <c r="ACG14672" s="60"/>
      <c r="ACH14672" s="60"/>
      <c r="ACI14672" s="60"/>
      <c r="ACJ14672" s="60"/>
      <c r="ACK14672" s="60"/>
      <c r="ACL14672" s="60"/>
      <c r="ACM14672" s="60"/>
      <c r="ACN14672" s="60"/>
      <c r="ACO14672" s="60"/>
      <c r="ACP14672" s="60"/>
      <c r="ACQ14672" s="60"/>
      <c r="ACR14672" s="60"/>
      <c r="ACS14672" s="60"/>
      <c r="ACT14672" s="60"/>
      <c r="ACU14672" s="60"/>
      <c r="ACV14672" s="60"/>
      <c r="ACW14672" s="60"/>
      <c r="ACX14672" s="60"/>
      <c r="ACY14672" s="60">
        <v>0.451247695934128</v>
      </c>
      <c r="ACZ14672" s="60"/>
      <c r="ADA14672" s="60"/>
      <c r="ADB14672" s="60"/>
      <c r="ADC14672" s="60"/>
      <c r="ADD14672" s="60"/>
      <c r="ADE14672" s="60"/>
    </row>
    <row r="14673" spans="760:785" x14ac:dyDescent="0.25">
      <c r="ACF14673" s="60"/>
      <c r="ACG14673" s="60"/>
      <c r="ACH14673" s="60"/>
      <c r="ACI14673" s="60"/>
      <c r="ACJ14673" s="60"/>
      <c r="ACK14673" s="60"/>
      <c r="ACL14673" s="60"/>
      <c r="ACM14673" s="60"/>
      <c r="ACN14673" s="60"/>
      <c r="ACO14673" s="60"/>
      <c r="ACP14673" s="60"/>
      <c r="ACQ14673" s="60"/>
      <c r="ACR14673" s="60"/>
      <c r="ACS14673" s="60"/>
      <c r="ACT14673" s="60"/>
      <c r="ACU14673" s="60"/>
      <c r="ACV14673" s="60"/>
      <c r="ACW14673" s="60"/>
      <c r="ACX14673" s="60"/>
      <c r="ACY14673" s="60">
        <v>0.45104763877898602</v>
      </c>
      <c r="ACZ14673" s="60"/>
      <c r="ADA14673" s="60"/>
      <c r="ADB14673" s="60"/>
      <c r="ADC14673" s="60"/>
      <c r="ADD14673" s="60"/>
      <c r="ADE14673" s="60"/>
    </row>
    <row r="14674" spans="760:785" x14ac:dyDescent="0.25">
      <c r="ACF14674" s="60"/>
      <c r="ACG14674" s="60"/>
      <c r="ACH14674" s="60"/>
      <c r="ACI14674" s="60"/>
      <c r="ACJ14674" s="60"/>
      <c r="ACK14674" s="60"/>
      <c r="ACL14674" s="60"/>
      <c r="ACM14674" s="60"/>
      <c r="ACN14674" s="60"/>
      <c r="ACO14674" s="60"/>
      <c r="ACP14674" s="60"/>
      <c r="ACQ14674" s="60"/>
      <c r="ACR14674" s="60"/>
      <c r="ACS14674" s="60"/>
      <c r="ACT14674" s="60"/>
      <c r="ACU14674" s="60"/>
      <c r="ACV14674" s="60"/>
      <c r="ACW14674" s="60"/>
      <c r="ACX14674" s="60"/>
      <c r="ACY14674" s="60">
        <v>0.44867128329792699</v>
      </c>
      <c r="ACZ14674" s="60"/>
      <c r="ADA14674" s="60"/>
      <c r="ADB14674" s="60"/>
      <c r="ADC14674" s="60"/>
      <c r="ADD14674" s="60"/>
      <c r="ADE14674" s="60"/>
    </row>
    <row r="14675" spans="760:785" x14ac:dyDescent="0.25">
      <c r="ACF14675" s="60"/>
      <c r="ACG14675" s="60"/>
      <c r="ACH14675" s="60"/>
      <c r="ACI14675" s="60"/>
      <c r="ACJ14675" s="60"/>
      <c r="ACK14675" s="60"/>
      <c r="ACL14675" s="60"/>
      <c r="ACM14675" s="60"/>
      <c r="ACN14675" s="60"/>
      <c r="ACO14675" s="60"/>
      <c r="ACP14675" s="60"/>
      <c r="ACQ14675" s="60"/>
      <c r="ACR14675" s="60"/>
      <c r="ACS14675" s="60"/>
      <c r="ACT14675" s="60"/>
      <c r="ACU14675" s="60"/>
      <c r="ACV14675" s="60"/>
      <c r="ACW14675" s="60"/>
      <c r="ACX14675" s="60"/>
      <c r="ACY14675" s="60">
        <v>0.41905213174325601</v>
      </c>
      <c r="ACZ14675" s="60"/>
      <c r="ADA14675" s="60"/>
      <c r="ADB14675" s="60"/>
      <c r="ADC14675" s="60"/>
      <c r="ADD14675" s="60"/>
      <c r="ADE14675" s="60"/>
    </row>
    <row r="14676" spans="760:785" x14ac:dyDescent="0.25">
      <c r="ACF14676" s="60"/>
      <c r="ACG14676" s="60"/>
      <c r="ACH14676" s="60"/>
      <c r="ACI14676" s="60"/>
      <c r="ACJ14676" s="60"/>
      <c r="ACK14676" s="60"/>
      <c r="ACL14676" s="60"/>
      <c r="ACM14676" s="60"/>
      <c r="ACN14676" s="60"/>
      <c r="ACO14676" s="60"/>
      <c r="ACP14676" s="60"/>
      <c r="ACQ14676" s="60"/>
      <c r="ACR14676" s="60"/>
      <c r="ACS14676" s="60"/>
      <c r="ACT14676" s="60"/>
      <c r="ACU14676" s="60"/>
      <c r="ACV14676" s="60"/>
      <c r="ACW14676" s="60"/>
      <c r="ACX14676" s="60"/>
      <c r="ACY14676" s="60">
        <v>0.41905213174325601</v>
      </c>
      <c r="ACZ14676" s="60"/>
      <c r="ADA14676" s="60"/>
      <c r="ADB14676" s="60"/>
      <c r="ADC14676" s="60"/>
      <c r="ADD14676" s="60"/>
      <c r="ADE14676" s="60"/>
    </row>
    <row r="14677" spans="760:785" x14ac:dyDescent="0.25">
      <c r="ACF14677" s="60"/>
      <c r="ACG14677" s="60"/>
      <c r="ACH14677" s="60"/>
      <c r="ACI14677" s="60"/>
      <c r="ACJ14677" s="60"/>
      <c r="ACK14677" s="60"/>
      <c r="ACL14677" s="60"/>
      <c r="ACM14677" s="60"/>
      <c r="ACN14677" s="60"/>
      <c r="ACO14677" s="60"/>
      <c r="ACP14677" s="60"/>
      <c r="ACQ14677" s="60"/>
      <c r="ACR14677" s="60"/>
      <c r="ACS14677" s="60"/>
      <c r="ACT14677" s="60"/>
      <c r="ACU14677" s="60"/>
      <c r="ACV14677" s="60"/>
      <c r="ACW14677" s="60"/>
      <c r="ACX14677" s="60"/>
      <c r="ACY14677" s="60">
        <v>0.41745830720115901</v>
      </c>
      <c r="ACZ14677" s="60"/>
      <c r="ADA14677" s="60"/>
      <c r="ADB14677" s="60"/>
      <c r="ADC14677" s="60"/>
      <c r="ADD14677" s="60"/>
      <c r="ADE14677" s="60"/>
    </row>
    <row r="14678" spans="760:785" x14ac:dyDescent="0.25">
      <c r="ACF14678" s="60"/>
      <c r="ACG14678" s="60"/>
      <c r="ACH14678" s="60"/>
      <c r="ACI14678" s="60"/>
      <c r="ACJ14678" s="60"/>
      <c r="ACK14678" s="60"/>
      <c r="ACL14678" s="60"/>
      <c r="ACM14678" s="60"/>
      <c r="ACN14678" s="60"/>
      <c r="ACO14678" s="60"/>
      <c r="ACP14678" s="60"/>
      <c r="ACQ14678" s="60"/>
      <c r="ACR14678" s="60"/>
      <c r="ACS14678" s="60"/>
      <c r="ACT14678" s="60"/>
      <c r="ACU14678" s="60"/>
      <c r="ACV14678" s="60"/>
      <c r="ACW14678" s="60"/>
      <c r="ACX14678" s="60"/>
      <c r="ACY14678" s="60">
        <v>0.41745830720115901</v>
      </c>
      <c r="ACZ14678" s="60"/>
      <c r="ADA14678" s="60"/>
      <c r="ADB14678" s="60"/>
      <c r="ADC14678" s="60"/>
      <c r="ADD14678" s="60"/>
      <c r="ADE14678" s="60"/>
    </row>
    <row r="14679" spans="760:785" x14ac:dyDescent="0.25">
      <c r="ACF14679" s="60"/>
      <c r="ACG14679" s="60"/>
      <c r="ACH14679" s="60"/>
      <c r="ACI14679" s="60"/>
      <c r="ACJ14679" s="60"/>
      <c r="ACK14679" s="60"/>
      <c r="ACL14679" s="60"/>
      <c r="ACM14679" s="60"/>
      <c r="ACN14679" s="60"/>
      <c r="ACO14679" s="60"/>
      <c r="ACP14679" s="60"/>
      <c r="ACQ14679" s="60"/>
      <c r="ACR14679" s="60"/>
      <c r="ACS14679" s="60"/>
      <c r="ACT14679" s="60"/>
      <c r="ACU14679" s="60"/>
      <c r="ACV14679" s="60"/>
      <c r="ACW14679" s="60"/>
      <c r="ACX14679" s="60"/>
      <c r="ACY14679" s="60">
        <v>0.41640281198219398</v>
      </c>
      <c r="ACZ14679" s="60"/>
      <c r="ADA14679" s="60"/>
      <c r="ADB14679" s="60"/>
      <c r="ADC14679" s="60"/>
      <c r="ADD14679" s="60"/>
      <c r="ADE14679" s="60"/>
    </row>
    <row r="14680" spans="760:785" x14ac:dyDescent="0.25">
      <c r="ACF14680" s="60"/>
      <c r="ACG14680" s="60"/>
      <c r="ACH14680" s="60"/>
      <c r="ACI14680" s="60"/>
      <c r="ACJ14680" s="60"/>
      <c r="ACK14680" s="60"/>
      <c r="ACL14680" s="60"/>
      <c r="ACM14680" s="60"/>
      <c r="ACN14680" s="60"/>
      <c r="ACO14680" s="60"/>
      <c r="ACP14680" s="60"/>
      <c r="ACQ14680" s="60"/>
      <c r="ACR14680" s="60"/>
      <c r="ACS14680" s="60"/>
      <c r="ACT14680" s="60"/>
      <c r="ACU14680" s="60"/>
      <c r="ACV14680" s="60"/>
      <c r="ACW14680" s="60"/>
      <c r="ACX14680" s="60"/>
      <c r="ACY14680" s="60">
        <v>0.41640281198219398</v>
      </c>
      <c r="ACZ14680" s="60"/>
      <c r="ADA14680" s="60"/>
      <c r="ADB14680" s="60"/>
      <c r="ADC14680" s="60"/>
      <c r="ADD14680" s="60"/>
      <c r="ADE14680" s="60"/>
    </row>
    <row r="14681" spans="760:785" x14ac:dyDescent="0.25">
      <c r="ACF14681" s="60"/>
      <c r="ACG14681" s="60"/>
      <c r="ACH14681" s="60"/>
      <c r="ACI14681" s="60"/>
      <c r="ACJ14681" s="60"/>
      <c r="ACK14681" s="60"/>
      <c r="ACL14681" s="60"/>
      <c r="ACM14681" s="60"/>
      <c r="ACN14681" s="60"/>
      <c r="ACO14681" s="60"/>
      <c r="ACP14681" s="60"/>
      <c r="ACQ14681" s="60"/>
      <c r="ACR14681" s="60"/>
      <c r="ACS14681" s="60"/>
      <c r="ACT14681" s="60"/>
      <c r="ACU14681" s="60"/>
      <c r="ACV14681" s="60"/>
      <c r="ACW14681" s="60"/>
      <c r="ACX14681" s="60"/>
      <c r="ACY14681" s="60">
        <v>0.41340641252508098</v>
      </c>
      <c r="ACZ14681" s="60"/>
      <c r="ADA14681" s="60"/>
      <c r="ADB14681" s="60"/>
      <c r="ADC14681" s="60"/>
      <c r="ADD14681" s="60"/>
      <c r="ADE14681" s="60"/>
    </row>
    <row r="14682" spans="760:785" x14ac:dyDescent="0.25">
      <c r="ACF14682" s="60"/>
      <c r="ACG14682" s="60"/>
      <c r="ACH14682" s="60"/>
      <c r="ACI14682" s="60"/>
      <c r="ACJ14682" s="60"/>
      <c r="ACK14682" s="60"/>
      <c r="ACL14682" s="60"/>
      <c r="ACM14682" s="60"/>
      <c r="ACN14682" s="60"/>
      <c r="ACO14682" s="60"/>
      <c r="ACP14682" s="60"/>
      <c r="ACQ14682" s="60"/>
      <c r="ACR14682" s="60"/>
      <c r="ACS14682" s="60"/>
      <c r="ACT14682" s="60"/>
      <c r="ACU14682" s="60"/>
      <c r="ACV14682" s="60"/>
      <c r="ACW14682" s="60"/>
      <c r="ACX14682" s="60"/>
      <c r="ACY14682" s="60">
        <v>0.41340641252508098</v>
      </c>
      <c r="ACZ14682" s="60"/>
      <c r="ADA14682" s="60"/>
      <c r="ADB14682" s="60"/>
      <c r="ADC14682" s="60"/>
      <c r="ADD14682" s="60"/>
      <c r="ADE14682" s="60"/>
    </row>
    <row r="14683" spans="760:785" x14ac:dyDescent="0.25">
      <c r="ACF14683" s="60"/>
      <c r="ACG14683" s="60"/>
      <c r="ACH14683" s="60"/>
      <c r="ACI14683" s="60"/>
      <c r="ACJ14683" s="60"/>
      <c r="ACK14683" s="60"/>
      <c r="ACL14683" s="60"/>
      <c r="ACM14683" s="60"/>
      <c r="ACN14683" s="60"/>
      <c r="ACO14683" s="60"/>
      <c r="ACP14683" s="60"/>
      <c r="ACQ14683" s="60"/>
      <c r="ACR14683" s="60"/>
      <c r="ACS14683" s="60"/>
      <c r="ACT14683" s="60"/>
      <c r="ACU14683" s="60"/>
      <c r="ACV14683" s="60"/>
      <c r="ACW14683" s="60"/>
      <c r="ACX14683" s="60"/>
      <c r="ACY14683" s="60">
        <v>0.40915434202260798</v>
      </c>
      <c r="ACZ14683" s="60"/>
      <c r="ADA14683" s="60"/>
      <c r="ADB14683" s="60"/>
      <c r="ADC14683" s="60"/>
      <c r="ADD14683" s="60"/>
      <c r="ADE14683" s="60"/>
    </row>
    <row r="14684" spans="760:785" x14ac:dyDescent="0.25">
      <c r="ACF14684" s="60"/>
      <c r="ACG14684" s="60"/>
      <c r="ACH14684" s="60"/>
      <c r="ACI14684" s="60"/>
      <c r="ACJ14684" s="60"/>
      <c r="ACK14684" s="60"/>
      <c r="ACL14684" s="60"/>
      <c r="ACM14684" s="60"/>
      <c r="ACN14684" s="60"/>
      <c r="ACO14684" s="60"/>
      <c r="ACP14684" s="60"/>
      <c r="ACQ14684" s="60"/>
      <c r="ACR14684" s="60"/>
      <c r="ACS14684" s="60"/>
      <c r="ACT14684" s="60"/>
      <c r="ACU14684" s="60"/>
      <c r="ACV14684" s="60"/>
      <c r="ACW14684" s="60"/>
      <c r="ACX14684" s="60"/>
      <c r="ACY14684" s="60">
        <v>0.40915434202260798</v>
      </c>
      <c r="ACZ14684" s="60"/>
      <c r="ADA14684" s="60"/>
      <c r="ADB14684" s="60"/>
      <c r="ADC14684" s="60"/>
      <c r="ADD14684" s="60"/>
      <c r="ADE14684" s="60"/>
    </row>
    <row r="14685" spans="760:785" x14ac:dyDescent="0.25">
      <c r="ACF14685" s="60"/>
      <c r="ACG14685" s="60"/>
      <c r="ACH14685" s="60"/>
      <c r="ACI14685" s="60"/>
      <c r="ACJ14685" s="60"/>
      <c r="ACK14685" s="60"/>
      <c r="ACL14685" s="60"/>
      <c r="ACM14685" s="60"/>
      <c r="ACN14685" s="60"/>
      <c r="ACO14685" s="60"/>
      <c r="ACP14685" s="60"/>
      <c r="ACQ14685" s="60"/>
      <c r="ACR14685" s="60"/>
      <c r="ACS14685" s="60"/>
      <c r="ACT14685" s="60"/>
      <c r="ACU14685" s="60"/>
      <c r="ACV14685" s="60"/>
      <c r="ACW14685" s="60"/>
      <c r="ACX14685" s="60"/>
      <c r="ACY14685" s="60">
        <v>0.408175479178913</v>
      </c>
      <c r="ACZ14685" s="60"/>
      <c r="ADA14685" s="60"/>
      <c r="ADB14685" s="60"/>
      <c r="ADC14685" s="60"/>
      <c r="ADD14685" s="60"/>
      <c r="ADE14685" s="60"/>
    </row>
    <row r="14686" spans="760:785" x14ac:dyDescent="0.25">
      <c r="ACF14686" s="60"/>
      <c r="ACG14686" s="60"/>
      <c r="ACH14686" s="60"/>
      <c r="ACI14686" s="60"/>
      <c r="ACJ14686" s="60"/>
      <c r="ACK14686" s="60"/>
      <c r="ACL14686" s="60"/>
      <c r="ACM14686" s="60"/>
      <c r="ACN14686" s="60"/>
      <c r="ACO14686" s="60"/>
      <c r="ACP14686" s="60"/>
      <c r="ACQ14686" s="60"/>
      <c r="ACR14686" s="60"/>
      <c r="ACS14686" s="60"/>
      <c r="ACT14686" s="60"/>
      <c r="ACU14686" s="60"/>
      <c r="ACV14686" s="60"/>
      <c r="ACW14686" s="60"/>
      <c r="ACX14686" s="60"/>
      <c r="ACY14686" s="60">
        <v>0.408175479178913</v>
      </c>
      <c r="ACZ14686" s="60"/>
      <c r="ADA14686" s="60"/>
      <c r="ADB14686" s="60"/>
      <c r="ADC14686" s="60"/>
      <c r="ADD14686" s="60"/>
      <c r="ADE14686" s="60"/>
    </row>
    <row r="14687" spans="760:785" x14ac:dyDescent="0.25">
      <c r="ACF14687" s="60"/>
      <c r="ACG14687" s="60"/>
      <c r="ACH14687" s="60"/>
      <c r="ACI14687" s="60"/>
      <c r="ACJ14687" s="60"/>
      <c r="ACK14687" s="60"/>
      <c r="ACL14687" s="60"/>
      <c r="ACM14687" s="60"/>
      <c r="ACN14687" s="60"/>
      <c r="ACO14687" s="60"/>
      <c r="ACP14687" s="60"/>
      <c r="ACQ14687" s="60"/>
      <c r="ACR14687" s="60"/>
      <c r="ACS14687" s="60"/>
      <c r="ACT14687" s="60"/>
      <c r="ACU14687" s="60"/>
      <c r="ACV14687" s="60"/>
      <c r="ACW14687" s="60"/>
      <c r="ACX14687" s="60"/>
      <c r="ACY14687" s="60">
        <v>0.40623256606390201</v>
      </c>
      <c r="ACZ14687" s="60"/>
      <c r="ADA14687" s="60"/>
      <c r="ADB14687" s="60"/>
      <c r="ADC14687" s="60"/>
      <c r="ADD14687" s="60"/>
      <c r="ADE14687" s="60"/>
    </row>
    <row r="14688" spans="760:785" x14ac:dyDescent="0.25">
      <c r="ACF14688" s="60"/>
      <c r="ACG14688" s="60"/>
      <c r="ACH14688" s="60"/>
      <c r="ACI14688" s="60"/>
      <c r="ACJ14688" s="60"/>
      <c r="ACK14688" s="60"/>
      <c r="ACL14688" s="60"/>
      <c r="ACM14688" s="60"/>
      <c r="ACN14688" s="60"/>
      <c r="ACO14688" s="60"/>
      <c r="ACP14688" s="60"/>
      <c r="ACQ14688" s="60"/>
      <c r="ACR14688" s="60"/>
      <c r="ACS14688" s="60"/>
      <c r="ACT14688" s="60"/>
      <c r="ACU14688" s="60"/>
      <c r="ACV14688" s="60"/>
      <c r="ACW14688" s="60"/>
      <c r="ACX14688" s="60"/>
      <c r="ACY14688" s="60">
        <v>0.40623256606390201</v>
      </c>
      <c r="ACZ14688" s="60"/>
      <c r="ADA14688" s="60"/>
      <c r="ADB14688" s="60"/>
      <c r="ADC14688" s="60"/>
      <c r="ADD14688" s="60"/>
      <c r="ADE14688" s="60"/>
    </row>
    <row r="14689" spans="760:785" x14ac:dyDescent="0.25">
      <c r="ACF14689" s="60"/>
      <c r="ACG14689" s="60"/>
      <c r="ACH14689" s="60"/>
      <c r="ACI14689" s="60"/>
      <c r="ACJ14689" s="60"/>
      <c r="ACK14689" s="60"/>
      <c r="ACL14689" s="60"/>
      <c r="ACM14689" s="60"/>
      <c r="ACN14689" s="60"/>
      <c r="ACO14689" s="60"/>
      <c r="ACP14689" s="60"/>
      <c r="ACQ14689" s="60"/>
      <c r="ACR14689" s="60"/>
      <c r="ACS14689" s="60"/>
      <c r="ACT14689" s="60"/>
      <c r="ACU14689" s="60"/>
      <c r="ACV14689" s="60"/>
      <c r="ACW14689" s="60"/>
      <c r="ACX14689" s="60"/>
      <c r="ACY14689" s="60">
        <v>0.39716708481010199</v>
      </c>
      <c r="ACZ14689" s="60"/>
      <c r="ADA14689" s="60"/>
      <c r="ADB14689" s="60"/>
      <c r="ADC14689" s="60"/>
      <c r="ADD14689" s="60"/>
      <c r="ADE14689" s="60"/>
    </row>
    <row r="14690" spans="760:785" x14ac:dyDescent="0.25">
      <c r="ACF14690" s="60"/>
      <c r="ACG14690" s="60"/>
      <c r="ACH14690" s="60"/>
      <c r="ACI14690" s="60"/>
      <c r="ACJ14690" s="60"/>
      <c r="ACK14690" s="60"/>
      <c r="ACL14690" s="60"/>
      <c r="ACM14690" s="60"/>
      <c r="ACN14690" s="60"/>
      <c r="ACO14690" s="60"/>
      <c r="ACP14690" s="60"/>
      <c r="ACQ14690" s="60"/>
      <c r="ACR14690" s="60"/>
      <c r="ACS14690" s="60"/>
      <c r="ACT14690" s="60"/>
      <c r="ACU14690" s="60"/>
      <c r="ACV14690" s="60"/>
      <c r="ACW14690" s="60"/>
      <c r="ACX14690" s="60"/>
      <c r="ACY14690" s="60">
        <v>0.39716708481010199</v>
      </c>
      <c r="ACZ14690" s="60"/>
      <c r="ADA14690" s="60"/>
      <c r="ADB14690" s="60"/>
      <c r="ADC14690" s="60"/>
      <c r="ADD14690" s="60"/>
      <c r="ADE14690" s="60"/>
    </row>
    <row r="14691" spans="760:785" x14ac:dyDescent="0.25">
      <c r="ACF14691" s="60"/>
      <c r="ACG14691" s="60"/>
      <c r="ACH14691" s="60"/>
      <c r="ACI14691" s="60"/>
      <c r="ACJ14691" s="60"/>
      <c r="ACK14691" s="60"/>
      <c r="ACL14691" s="60"/>
      <c r="ACM14691" s="60"/>
      <c r="ACN14691" s="60"/>
      <c r="ACO14691" s="60"/>
      <c r="ACP14691" s="60"/>
      <c r="ACQ14691" s="60"/>
      <c r="ACR14691" s="60"/>
      <c r="ACS14691" s="60"/>
      <c r="ACT14691" s="60"/>
      <c r="ACU14691" s="60"/>
      <c r="ACV14691" s="60"/>
      <c r="ACW14691" s="60"/>
      <c r="ACX14691" s="60"/>
      <c r="ACY14691" s="60">
        <v>0.39607830535962701</v>
      </c>
      <c r="ACZ14691" s="60"/>
      <c r="ADA14691" s="60"/>
      <c r="ADB14691" s="60"/>
      <c r="ADC14691" s="60"/>
      <c r="ADD14691" s="60"/>
      <c r="ADE14691" s="60"/>
    </row>
    <row r="14692" spans="760:785" x14ac:dyDescent="0.25">
      <c r="ACF14692" s="60"/>
      <c r="ACG14692" s="60"/>
      <c r="ACH14692" s="60"/>
      <c r="ACI14692" s="60"/>
      <c r="ACJ14692" s="60"/>
      <c r="ACK14692" s="60"/>
      <c r="ACL14692" s="60"/>
      <c r="ACM14692" s="60"/>
      <c r="ACN14692" s="60"/>
      <c r="ACO14692" s="60"/>
      <c r="ACP14692" s="60"/>
      <c r="ACQ14692" s="60"/>
      <c r="ACR14692" s="60"/>
      <c r="ACS14692" s="60"/>
      <c r="ACT14692" s="60"/>
      <c r="ACU14692" s="60"/>
      <c r="ACV14692" s="60"/>
      <c r="ACW14692" s="60"/>
      <c r="ACX14692" s="60"/>
      <c r="ACY14692" s="60">
        <v>0.39607830535962701</v>
      </c>
      <c r="ACZ14692" s="60"/>
      <c r="ADA14692" s="60"/>
      <c r="ADB14692" s="60"/>
      <c r="ADC14692" s="60"/>
      <c r="ADD14692" s="60"/>
      <c r="ADE14692" s="60"/>
    </row>
    <row r="14693" spans="760:785" x14ac:dyDescent="0.25">
      <c r="ACF14693" s="60"/>
      <c r="ACG14693" s="60"/>
      <c r="ACH14693" s="60"/>
      <c r="ACI14693" s="60"/>
      <c r="ACJ14693" s="60"/>
      <c r="ACK14693" s="60"/>
      <c r="ACL14693" s="60"/>
      <c r="ACM14693" s="60"/>
      <c r="ACN14693" s="60"/>
      <c r="ACO14693" s="60"/>
      <c r="ACP14693" s="60"/>
      <c r="ACQ14693" s="60"/>
      <c r="ACR14693" s="60"/>
      <c r="ACS14693" s="60"/>
      <c r="ACT14693" s="60"/>
      <c r="ACU14693" s="60"/>
      <c r="ACV14693" s="60"/>
      <c r="ACW14693" s="60"/>
      <c r="ACX14693" s="60"/>
      <c r="ACY14693" s="60">
        <v>0.38648904648554999</v>
      </c>
      <c r="ACZ14693" s="60"/>
      <c r="ADA14693" s="60"/>
      <c r="ADB14693" s="60"/>
      <c r="ADC14693" s="60"/>
      <c r="ADD14693" s="60"/>
      <c r="ADE14693" s="60"/>
    </row>
    <row r="14694" spans="760:785" x14ac:dyDescent="0.25">
      <c r="ACF14694" s="60"/>
      <c r="ACG14694" s="60"/>
      <c r="ACH14694" s="60"/>
      <c r="ACI14694" s="60"/>
      <c r="ACJ14694" s="60"/>
      <c r="ACK14694" s="60"/>
      <c r="ACL14694" s="60"/>
      <c r="ACM14694" s="60"/>
      <c r="ACN14694" s="60"/>
      <c r="ACO14694" s="60"/>
      <c r="ACP14694" s="60"/>
      <c r="ACQ14694" s="60"/>
      <c r="ACR14694" s="60"/>
      <c r="ACS14694" s="60"/>
      <c r="ACT14694" s="60"/>
      <c r="ACU14694" s="60"/>
      <c r="ACV14694" s="60"/>
      <c r="ACW14694" s="60"/>
      <c r="ACX14694" s="60"/>
      <c r="ACY14694" s="60">
        <v>0.38648904648554999</v>
      </c>
      <c r="ACZ14694" s="60"/>
      <c r="ADA14694" s="60"/>
      <c r="ADB14694" s="60"/>
      <c r="ADC14694" s="60"/>
      <c r="ADD14694" s="60"/>
      <c r="ADE14694" s="60"/>
    </row>
    <row r="14695" spans="760:785" x14ac:dyDescent="0.25">
      <c r="ACF14695" s="60"/>
      <c r="ACG14695" s="60"/>
      <c r="ACH14695" s="60"/>
      <c r="ACI14695" s="60"/>
      <c r="ACJ14695" s="60"/>
      <c r="ACK14695" s="60"/>
      <c r="ACL14695" s="60"/>
      <c r="ACM14695" s="60"/>
      <c r="ACN14695" s="60"/>
      <c r="ACO14695" s="60"/>
      <c r="ACP14695" s="60"/>
      <c r="ACQ14695" s="60"/>
      <c r="ACR14695" s="60"/>
      <c r="ACS14695" s="60"/>
      <c r="ACT14695" s="60"/>
      <c r="ACU14695" s="60"/>
      <c r="ACV14695" s="60"/>
      <c r="ACW14695" s="60"/>
      <c r="ACX14695" s="60"/>
      <c r="ACY14695" s="60">
        <v>0.379125979645967</v>
      </c>
      <c r="ACZ14695" s="60"/>
      <c r="ADA14695" s="60"/>
      <c r="ADB14695" s="60"/>
      <c r="ADC14695" s="60"/>
      <c r="ADD14695" s="60"/>
      <c r="ADE14695" s="60"/>
    </row>
    <row r="14696" spans="760:785" x14ac:dyDescent="0.25">
      <c r="ACF14696" s="60"/>
      <c r="ACG14696" s="60"/>
      <c r="ACH14696" s="60"/>
      <c r="ACI14696" s="60"/>
      <c r="ACJ14696" s="60"/>
      <c r="ACK14696" s="60"/>
      <c r="ACL14696" s="60"/>
      <c r="ACM14696" s="60"/>
      <c r="ACN14696" s="60"/>
      <c r="ACO14696" s="60"/>
      <c r="ACP14696" s="60"/>
      <c r="ACQ14696" s="60"/>
      <c r="ACR14696" s="60"/>
      <c r="ACS14696" s="60"/>
      <c r="ACT14696" s="60"/>
      <c r="ACU14696" s="60"/>
      <c r="ACV14696" s="60"/>
      <c r="ACW14696" s="60"/>
      <c r="ACX14696" s="60"/>
      <c r="ACY14696" s="60">
        <v>0.379125979645967</v>
      </c>
      <c r="ACZ14696" s="60"/>
      <c r="ADA14696" s="60"/>
      <c r="ADB14696" s="60"/>
      <c r="ADC14696" s="60"/>
      <c r="ADD14696" s="60"/>
      <c r="ADE14696" s="60"/>
    </row>
    <row r="14697" spans="760:785" x14ac:dyDescent="0.25">
      <c r="ACF14697" s="60"/>
      <c r="ACG14697" s="60"/>
      <c r="ACH14697" s="60"/>
      <c r="ACI14697" s="60"/>
      <c r="ACJ14697" s="60"/>
      <c r="ACK14697" s="60"/>
      <c r="ACL14697" s="60"/>
      <c r="ACM14697" s="60"/>
      <c r="ACN14697" s="60"/>
      <c r="ACO14697" s="60"/>
      <c r="ACP14697" s="60"/>
      <c r="ACQ14697" s="60"/>
      <c r="ACR14697" s="60"/>
      <c r="ACS14697" s="60"/>
      <c r="ACT14697" s="60"/>
      <c r="ACU14697" s="60"/>
      <c r="ACV14697" s="60"/>
      <c r="ACW14697" s="60"/>
      <c r="ACX14697" s="60"/>
      <c r="ACY14697" s="60">
        <v>0.37091881624069101</v>
      </c>
      <c r="ACZ14697" s="60"/>
      <c r="ADA14697" s="60"/>
      <c r="ADB14697" s="60"/>
      <c r="ADC14697" s="60"/>
      <c r="ADD14697" s="60"/>
      <c r="ADE14697" s="60"/>
    </row>
    <row r="14698" spans="760:785" x14ac:dyDescent="0.25">
      <c r="ACF14698" s="60"/>
      <c r="ACG14698" s="60"/>
      <c r="ACH14698" s="60"/>
      <c r="ACI14698" s="60"/>
      <c r="ACJ14698" s="60"/>
      <c r="ACK14698" s="60"/>
      <c r="ACL14698" s="60"/>
      <c r="ACM14698" s="60"/>
      <c r="ACN14698" s="60"/>
      <c r="ACO14698" s="60"/>
      <c r="ACP14698" s="60"/>
      <c r="ACQ14698" s="60"/>
      <c r="ACR14698" s="60"/>
      <c r="ACS14698" s="60"/>
      <c r="ACT14698" s="60"/>
      <c r="ACU14698" s="60"/>
      <c r="ACV14698" s="60"/>
      <c r="ACW14698" s="60"/>
      <c r="ACX14698" s="60"/>
      <c r="ACY14698" s="60">
        <v>0.37091881624069101</v>
      </c>
      <c r="ACZ14698" s="60"/>
      <c r="ADA14698" s="60"/>
      <c r="ADB14698" s="60"/>
      <c r="ADC14698" s="60"/>
      <c r="ADD14698" s="60"/>
      <c r="ADE14698" s="60"/>
    </row>
    <row r="14699" spans="760:785" x14ac:dyDescent="0.25">
      <c r="ACF14699" s="60"/>
      <c r="ACG14699" s="60"/>
      <c r="ACH14699" s="60"/>
      <c r="ACI14699" s="60"/>
      <c r="ACJ14699" s="60"/>
      <c r="ACK14699" s="60"/>
      <c r="ACL14699" s="60"/>
      <c r="ACM14699" s="60"/>
      <c r="ACN14699" s="60"/>
      <c r="ACO14699" s="60"/>
      <c r="ACP14699" s="60"/>
      <c r="ACQ14699" s="60"/>
      <c r="ACR14699" s="60"/>
      <c r="ACS14699" s="60"/>
      <c r="ACT14699" s="60"/>
      <c r="ACU14699" s="60"/>
      <c r="ACV14699" s="60"/>
      <c r="ACW14699" s="60"/>
      <c r="ACX14699" s="60"/>
      <c r="ACY14699" s="60">
        <v>0.360661528901569</v>
      </c>
      <c r="ACZ14699" s="60"/>
      <c r="ADA14699" s="60"/>
      <c r="ADB14699" s="60"/>
      <c r="ADC14699" s="60"/>
      <c r="ADD14699" s="60"/>
      <c r="ADE14699" s="60"/>
    </row>
    <row r="14700" spans="760:785" x14ac:dyDescent="0.25">
      <c r="ACF14700" s="60"/>
      <c r="ACG14700" s="60"/>
      <c r="ACH14700" s="60"/>
      <c r="ACI14700" s="60"/>
      <c r="ACJ14700" s="60"/>
      <c r="ACK14700" s="60"/>
      <c r="ACL14700" s="60"/>
      <c r="ACM14700" s="60"/>
      <c r="ACN14700" s="60"/>
      <c r="ACO14700" s="60"/>
      <c r="ACP14700" s="60"/>
      <c r="ACQ14700" s="60"/>
      <c r="ACR14700" s="60"/>
      <c r="ACS14700" s="60"/>
      <c r="ACT14700" s="60"/>
      <c r="ACU14700" s="60"/>
      <c r="ACV14700" s="60"/>
      <c r="ACW14700" s="60"/>
      <c r="ACX14700" s="60"/>
      <c r="ACY14700" s="60">
        <v>0.360661528901569</v>
      </c>
      <c r="ACZ14700" s="60"/>
      <c r="ADA14700" s="60"/>
      <c r="ADB14700" s="60"/>
      <c r="ADC14700" s="60"/>
      <c r="ADD14700" s="60"/>
      <c r="ADE14700" s="60"/>
    </row>
    <row r="14701" spans="760:785" x14ac:dyDescent="0.25">
      <c r="ACF14701" s="60"/>
      <c r="ACG14701" s="60"/>
      <c r="ACH14701" s="60"/>
      <c r="ACI14701" s="60"/>
      <c r="ACJ14701" s="60"/>
      <c r="ACK14701" s="60"/>
      <c r="ACL14701" s="60"/>
      <c r="ACM14701" s="60"/>
      <c r="ACN14701" s="60"/>
      <c r="ACO14701" s="60"/>
      <c r="ACP14701" s="60"/>
      <c r="ACQ14701" s="60"/>
      <c r="ACR14701" s="60"/>
      <c r="ACS14701" s="60"/>
      <c r="ACT14701" s="60"/>
      <c r="ACU14701" s="60"/>
      <c r="ACV14701" s="60"/>
      <c r="ACW14701" s="60"/>
      <c r="ACX14701" s="60"/>
      <c r="ACY14701" s="60">
        <v>0.34854813532147899</v>
      </c>
      <c r="ACZ14701" s="60"/>
      <c r="ADA14701" s="60"/>
      <c r="ADB14701" s="60"/>
      <c r="ADC14701" s="60"/>
      <c r="ADD14701" s="60"/>
      <c r="ADE14701" s="60"/>
    </row>
    <row r="14702" spans="760:785" x14ac:dyDescent="0.25">
      <c r="ACF14702" s="60"/>
      <c r="ACG14702" s="60"/>
      <c r="ACH14702" s="60"/>
      <c r="ACI14702" s="60"/>
      <c r="ACJ14702" s="60"/>
      <c r="ACK14702" s="60"/>
      <c r="ACL14702" s="60"/>
      <c r="ACM14702" s="60"/>
      <c r="ACN14702" s="60"/>
      <c r="ACO14702" s="60"/>
      <c r="ACP14702" s="60"/>
      <c r="ACQ14702" s="60"/>
      <c r="ACR14702" s="60"/>
      <c r="ACS14702" s="60"/>
      <c r="ACT14702" s="60"/>
      <c r="ACU14702" s="60"/>
      <c r="ACV14702" s="60"/>
      <c r="ACW14702" s="60"/>
      <c r="ACX14702" s="60"/>
      <c r="ACY14702" s="60">
        <v>0.34854813532147899</v>
      </c>
      <c r="ACZ14702" s="60"/>
      <c r="ADA14702" s="60"/>
      <c r="ADB14702" s="60"/>
      <c r="ADC14702" s="60"/>
      <c r="ADD14702" s="60"/>
      <c r="ADE14702" s="60"/>
    </row>
    <row r="14703" spans="760:785" x14ac:dyDescent="0.25">
      <c r="ACF14703" s="60"/>
      <c r="ACG14703" s="60"/>
      <c r="ACH14703" s="60"/>
      <c r="ACI14703" s="60"/>
      <c r="ACJ14703" s="60"/>
      <c r="ACK14703" s="60"/>
      <c r="ACL14703" s="60"/>
      <c r="ACM14703" s="60"/>
      <c r="ACN14703" s="60"/>
      <c r="ACO14703" s="60"/>
      <c r="ACP14703" s="60"/>
      <c r="ACQ14703" s="60"/>
      <c r="ACR14703" s="60"/>
      <c r="ACS14703" s="60"/>
      <c r="ACT14703" s="60"/>
      <c r="ACU14703" s="60"/>
      <c r="ACV14703" s="60"/>
      <c r="ACW14703" s="60"/>
      <c r="ACX14703" s="60"/>
      <c r="ACY14703" s="60">
        <v>0.33653582668945797</v>
      </c>
      <c r="ACZ14703" s="60"/>
      <c r="ADA14703" s="60"/>
      <c r="ADB14703" s="60"/>
      <c r="ADC14703" s="60"/>
      <c r="ADD14703" s="60"/>
      <c r="ADE14703" s="60"/>
    </row>
    <row r="14704" spans="760:785" x14ac:dyDescent="0.25">
      <c r="ACF14704" s="60"/>
      <c r="ACG14704" s="60"/>
      <c r="ACH14704" s="60"/>
      <c r="ACI14704" s="60"/>
      <c r="ACJ14704" s="60"/>
      <c r="ACK14704" s="60"/>
      <c r="ACL14704" s="60"/>
      <c r="ACM14704" s="60"/>
      <c r="ACN14704" s="60"/>
      <c r="ACO14704" s="60"/>
      <c r="ACP14704" s="60"/>
      <c r="ACQ14704" s="60"/>
      <c r="ACR14704" s="60"/>
      <c r="ACS14704" s="60"/>
      <c r="ACT14704" s="60"/>
      <c r="ACU14704" s="60"/>
      <c r="ACV14704" s="60"/>
      <c r="ACW14704" s="60"/>
      <c r="ACX14704" s="60"/>
      <c r="ACY14704" s="60">
        <v>0.33631706712188603</v>
      </c>
      <c r="ACZ14704" s="60"/>
      <c r="ADA14704" s="60"/>
      <c r="ADB14704" s="60"/>
      <c r="ADC14704" s="60"/>
      <c r="ADD14704" s="60"/>
      <c r="ADE14704" s="60"/>
    </row>
    <row r="14705" spans="760:785" x14ac:dyDescent="0.25">
      <c r="ACF14705" s="60"/>
      <c r="ACG14705" s="60"/>
      <c r="ACH14705" s="60"/>
      <c r="ACI14705" s="60"/>
      <c r="ACJ14705" s="60"/>
      <c r="ACK14705" s="60"/>
      <c r="ACL14705" s="60"/>
      <c r="ACM14705" s="60"/>
      <c r="ACN14705" s="60"/>
      <c r="ACO14705" s="60"/>
      <c r="ACP14705" s="60"/>
      <c r="ACQ14705" s="60"/>
      <c r="ACR14705" s="60"/>
      <c r="ACS14705" s="60"/>
      <c r="ACT14705" s="60"/>
      <c r="ACU14705" s="60"/>
      <c r="ACV14705" s="60"/>
      <c r="ACW14705" s="60"/>
      <c r="ACX14705" s="60"/>
      <c r="ACY14705" s="60">
        <v>0.334419228027728</v>
      </c>
      <c r="ACZ14705" s="60"/>
      <c r="ADA14705" s="60"/>
      <c r="ADB14705" s="60"/>
      <c r="ADC14705" s="60"/>
      <c r="ADD14705" s="60"/>
      <c r="ADE14705" s="60"/>
    </row>
    <row r="14706" spans="760:785" x14ac:dyDescent="0.25">
      <c r="ACF14706" s="60"/>
      <c r="ACG14706" s="60"/>
      <c r="ACH14706" s="60"/>
      <c r="ACI14706" s="60"/>
      <c r="ACJ14706" s="60"/>
      <c r="ACK14706" s="60"/>
      <c r="ACL14706" s="60"/>
      <c r="ACM14706" s="60"/>
      <c r="ACN14706" s="60"/>
      <c r="ACO14706" s="60"/>
      <c r="ACP14706" s="60"/>
      <c r="ACQ14706" s="60"/>
      <c r="ACR14706" s="60"/>
      <c r="ACS14706" s="60"/>
      <c r="ACT14706" s="60"/>
      <c r="ACU14706" s="60"/>
      <c r="ACV14706" s="60"/>
      <c r="ACW14706" s="60"/>
      <c r="ACX14706" s="60"/>
      <c r="ACY14706" s="60">
        <v>0.33382286685763102</v>
      </c>
      <c r="ACZ14706" s="60"/>
      <c r="ADA14706" s="60"/>
      <c r="ADB14706" s="60"/>
      <c r="ADC14706" s="60"/>
      <c r="ADD14706" s="60"/>
      <c r="ADE14706" s="60"/>
    </row>
    <row r="14707" spans="760:785" x14ac:dyDescent="0.25">
      <c r="ACF14707" s="60"/>
      <c r="ACG14707" s="60"/>
      <c r="ACH14707" s="60"/>
      <c r="ACI14707" s="60"/>
      <c r="ACJ14707" s="60"/>
      <c r="ACK14707" s="60"/>
      <c r="ACL14707" s="60"/>
      <c r="ACM14707" s="60"/>
      <c r="ACN14707" s="60"/>
      <c r="ACO14707" s="60"/>
      <c r="ACP14707" s="60"/>
      <c r="ACQ14707" s="60"/>
      <c r="ACR14707" s="60"/>
      <c r="ACS14707" s="60"/>
      <c r="ACT14707" s="60"/>
      <c r="ACU14707" s="60"/>
      <c r="ACV14707" s="60"/>
      <c r="ACW14707" s="60"/>
      <c r="ACX14707" s="60"/>
      <c r="ACY14707" s="60">
        <v>0.332755186755885</v>
      </c>
      <c r="ACZ14707" s="60"/>
      <c r="ADA14707" s="60"/>
      <c r="ADB14707" s="60"/>
      <c r="ADC14707" s="60"/>
      <c r="ADD14707" s="60"/>
      <c r="ADE14707" s="60"/>
    </row>
    <row r="14708" spans="760:785" x14ac:dyDescent="0.25">
      <c r="ACF14708" s="60"/>
      <c r="ACG14708" s="60"/>
      <c r="ACH14708" s="60"/>
      <c r="ACI14708" s="60"/>
      <c r="ACJ14708" s="60"/>
      <c r="ACK14708" s="60"/>
      <c r="ACL14708" s="60"/>
      <c r="ACM14708" s="60"/>
      <c r="ACN14708" s="60"/>
      <c r="ACO14708" s="60"/>
      <c r="ACP14708" s="60"/>
      <c r="ACQ14708" s="60"/>
      <c r="ACR14708" s="60"/>
      <c r="ACS14708" s="60"/>
      <c r="ACT14708" s="60"/>
      <c r="ACU14708" s="60"/>
      <c r="ACV14708" s="60"/>
      <c r="ACW14708" s="60"/>
      <c r="ACX14708" s="60"/>
      <c r="ACY14708" s="60">
        <v>0.33178569416346199</v>
      </c>
      <c r="ACZ14708" s="60"/>
      <c r="ADA14708" s="60"/>
      <c r="ADB14708" s="60"/>
      <c r="ADC14708" s="60"/>
      <c r="ADD14708" s="60"/>
      <c r="ADE14708" s="60"/>
    </row>
    <row r="14709" spans="760:785" x14ac:dyDescent="0.25">
      <c r="ACF14709" s="60"/>
      <c r="ACG14709" s="60"/>
      <c r="ACH14709" s="60"/>
      <c r="ACI14709" s="60"/>
      <c r="ACJ14709" s="60"/>
      <c r="ACK14709" s="60"/>
      <c r="ACL14709" s="60"/>
      <c r="ACM14709" s="60"/>
      <c r="ACN14709" s="60"/>
      <c r="ACO14709" s="60"/>
      <c r="ACP14709" s="60"/>
      <c r="ACQ14709" s="60"/>
      <c r="ACR14709" s="60"/>
      <c r="ACS14709" s="60"/>
      <c r="ACT14709" s="60"/>
      <c r="ACU14709" s="60"/>
      <c r="ACV14709" s="60"/>
      <c r="ACW14709" s="60"/>
      <c r="ACX14709" s="60"/>
      <c r="ACY14709" s="60">
        <v>0.32747975598069901</v>
      </c>
      <c r="ACZ14709" s="60"/>
      <c r="ADA14709" s="60"/>
      <c r="ADB14709" s="60"/>
      <c r="ADC14709" s="60"/>
      <c r="ADD14709" s="60"/>
      <c r="ADE14709" s="60"/>
    </row>
    <row r="14710" spans="760:785" x14ac:dyDescent="0.25">
      <c r="ACF14710" s="60"/>
      <c r="ACG14710" s="60"/>
      <c r="ACH14710" s="60"/>
      <c r="ACI14710" s="60"/>
      <c r="ACJ14710" s="60"/>
      <c r="ACK14710" s="60"/>
      <c r="ACL14710" s="60"/>
      <c r="ACM14710" s="60"/>
      <c r="ACN14710" s="60"/>
      <c r="ACO14710" s="60"/>
      <c r="ACP14710" s="60"/>
      <c r="ACQ14710" s="60"/>
      <c r="ACR14710" s="60"/>
      <c r="ACS14710" s="60"/>
      <c r="ACT14710" s="60"/>
      <c r="ACU14710" s="60"/>
      <c r="ACV14710" s="60"/>
      <c r="ACW14710" s="60"/>
      <c r="ACX14710" s="60"/>
      <c r="ACY14710" s="60">
        <v>0.32747975598069901</v>
      </c>
      <c r="ACZ14710" s="60"/>
      <c r="ADA14710" s="60"/>
      <c r="ADB14710" s="60"/>
      <c r="ADC14710" s="60"/>
      <c r="ADD14710" s="60"/>
      <c r="ADE14710" s="60"/>
    </row>
    <row r="14711" spans="760:785" x14ac:dyDescent="0.25">
      <c r="ACF14711" s="60"/>
      <c r="ACG14711" s="60"/>
      <c r="ACH14711" s="60"/>
      <c r="ACI14711" s="60"/>
      <c r="ACJ14711" s="60"/>
      <c r="ACK14711" s="60"/>
      <c r="ACL14711" s="60"/>
      <c r="ACM14711" s="60"/>
      <c r="ACN14711" s="60"/>
      <c r="ACO14711" s="60"/>
      <c r="ACP14711" s="60"/>
      <c r="ACQ14711" s="60"/>
      <c r="ACR14711" s="60"/>
      <c r="ACS14711" s="60"/>
      <c r="ACT14711" s="60"/>
      <c r="ACU14711" s="60"/>
      <c r="ACV14711" s="60"/>
      <c r="ACW14711" s="60"/>
      <c r="ACX14711" s="60"/>
      <c r="ACY14711" s="60">
        <v>0.325471244880707</v>
      </c>
      <c r="ACZ14711" s="60"/>
      <c r="ADA14711" s="60"/>
      <c r="ADB14711" s="60"/>
      <c r="ADC14711" s="60"/>
      <c r="ADD14711" s="60"/>
      <c r="ADE14711" s="60"/>
    </row>
    <row r="14712" spans="760:785" x14ac:dyDescent="0.25">
      <c r="ACF14712" s="60"/>
      <c r="ACG14712" s="60"/>
      <c r="ACH14712" s="60"/>
      <c r="ACI14712" s="60"/>
      <c r="ACJ14712" s="60"/>
      <c r="ACK14712" s="60"/>
      <c r="ACL14712" s="60"/>
      <c r="ACM14712" s="60"/>
      <c r="ACN14712" s="60"/>
      <c r="ACO14712" s="60"/>
      <c r="ACP14712" s="60"/>
      <c r="ACQ14712" s="60"/>
      <c r="ACR14712" s="60"/>
      <c r="ACS14712" s="60"/>
      <c r="ACT14712" s="60"/>
      <c r="ACU14712" s="60"/>
      <c r="ACV14712" s="60"/>
      <c r="ACW14712" s="60"/>
      <c r="ACX14712" s="60"/>
      <c r="ACY14712" s="60">
        <v>0.32534636586231702</v>
      </c>
      <c r="ACZ14712" s="60"/>
      <c r="ADA14712" s="60"/>
      <c r="ADB14712" s="60"/>
      <c r="ADC14712" s="60"/>
      <c r="ADD14712" s="60"/>
      <c r="ADE14712" s="60"/>
    </row>
    <row r="14713" spans="760:785" x14ac:dyDescent="0.25">
      <c r="ACF14713" s="60"/>
      <c r="ACG14713" s="60"/>
      <c r="ACH14713" s="60"/>
      <c r="ACI14713" s="60"/>
      <c r="ACJ14713" s="60"/>
      <c r="ACK14713" s="60"/>
      <c r="ACL14713" s="60"/>
      <c r="ACM14713" s="60"/>
      <c r="ACN14713" s="60"/>
      <c r="ACO14713" s="60"/>
      <c r="ACP14713" s="60"/>
      <c r="ACQ14713" s="60"/>
      <c r="ACR14713" s="60"/>
      <c r="ACS14713" s="60"/>
      <c r="ACT14713" s="60"/>
      <c r="ACU14713" s="60"/>
      <c r="ACV14713" s="60"/>
      <c r="ACW14713" s="60"/>
      <c r="ACX14713" s="60"/>
      <c r="ACY14713" s="60">
        <v>0.324979129462798</v>
      </c>
      <c r="ACZ14713" s="60"/>
      <c r="ADA14713" s="60"/>
      <c r="ADB14713" s="60"/>
      <c r="ADC14713" s="60"/>
      <c r="ADD14713" s="60"/>
      <c r="ADE14713" s="60"/>
    </row>
    <row r="14714" spans="760:785" x14ac:dyDescent="0.25">
      <c r="ACF14714" s="60"/>
      <c r="ACG14714" s="60"/>
      <c r="ACH14714" s="60"/>
      <c r="ACI14714" s="60"/>
      <c r="ACJ14714" s="60"/>
      <c r="ACK14714" s="60"/>
      <c r="ACL14714" s="60"/>
      <c r="ACM14714" s="60"/>
      <c r="ACN14714" s="60"/>
      <c r="ACO14714" s="60"/>
      <c r="ACP14714" s="60"/>
      <c r="ACQ14714" s="60"/>
      <c r="ACR14714" s="60"/>
      <c r="ACS14714" s="60"/>
      <c r="ACT14714" s="60"/>
      <c r="ACU14714" s="60"/>
      <c r="ACV14714" s="60"/>
      <c r="ACW14714" s="60"/>
      <c r="ACX14714" s="60"/>
      <c r="ACY14714" s="60">
        <v>0.324979129462798</v>
      </c>
      <c r="ACZ14714" s="60"/>
      <c r="ADA14714" s="60"/>
      <c r="ADB14714" s="60"/>
      <c r="ADC14714" s="60"/>
      <c r="ADD14714" s="60"/>
      <c r="ADE14714" s="60"/>
    </row>
    <row r="14715" spans="760:785" x14ac:dyDescent="0.25">
      <c r="ACF14715" s="60"/>
      <c r="ACG14715" s="60"/>
      <c r="ACH14715" s="60"/>
      <c r="ACI14715" s="60"/>
      <c r="ACJ14715" s="60"/>
      <c r="ACK14715" s="60"/>
      <c r="ACL14715" s="60"/>
      <c r="ACM14715" s="60"/>
      <c r="ACN14715" s="60"/>
      <c r="ACO14715" s="60"/>
      <c r="ACP14715" s="60"/>
      <c r="ACQ14715" s="60"/>
      <c r="ACR14715" s="60"/>
      <c r="ACS14715" s="60"/>
      <c r="ACT14715" s="60"/>
      <c r="ACU14715" s="60"/>
      <c r="ACV14715" s="60"/>
      <c r="ACW14715" s="60"/>
      <c r="ACX14715" s="60"/>
      <c r="ACY14715" s="60">
        <v>0.324718202502146</v>
      </c>
      <c r="ACZ14715" s="60"/>
      <c r="ADA14715" s="60"/>
      <c r="ADB14715" s="60"/>
      <c r="ADC14715" s="60"/>
      <c r="ADD14715" s="60"/>
      <c r="ADE14715" s="60"/>
    </row>
    <row r="14716" spans="760:785" x14ac:dyDescent="0.25">
      <c r="ACF14716" s="60"/>
      <c r="ACG14716" s="60"/>
      <c r="ACH14716" s="60"/>
      <c r="ACI14716" s="60"/>
      <c r="ACJ14716" s="60"/>
      <c r="ACK14716" s="60"/>
      <c r="ACL14716" s="60"/>
      <c r="ACM14716" s="60"/>
      <c r="ACN14716" s="60"/>
      <c r="ACO14716" s="60"/>
      <c r="ACP14716" s="60"/>
      <c r="ACQ14716" s="60"/>
      <c r="ACR14716" s="60"/>
      <c r="ACS14716" s="60"/>
      <c r="ACT14716" s="60"/>
      <c r="ACU14716" s="60"/>
      <c r="ACV14716" s="60"/>
      <c r="ACW14716" s="60"/>
      <c r="ACX14716" s="60"/>
      <c r="ACY14716" s="60">
        <v>0.324718202502146</v>
      </c>
      <c r="ACZ14716" s="60"/>
      <c r="ADA14716" s="60"/>
      <c r="ADB14716" s="60"/>
      <c r="ADC14716" s="60"/>
      <c r="ADD14716" s="60"/>
      <c r="ADE14716" s="60"/>
    </row>
    <row r="14717" spans="760:785" x14ac:dyDescent="0.25">
      <c r="ACF14717" s="60"/>
      <c r="ACG14717" s="60"/>
      <c r="ACH14717" s="60"/>
      <c r="ACI14717" s="60"/>
      <c r="ACJ14717" s="60"/>
      <c r="ACK14717" s="60"/>
      <c r="ACL14717" s="60"/>
      <c r="ACM14717" s="60"/>
      <c r="ACN14717" s="60"/>
      <c r="ACO14717" s="60"/>
      <c r="ACP14717" s="60"/>
      <c r="ACQ14717" s="60"/>
      <c r="ACR14717" s="60"/>
      <c r="ACS14717" s="60"/>
      <c r="ACT14717" s="60"/>
      <c r="ACU14717" s="60"/>
      <c r="ACV14717" s="60"/>
      <c r="ACW14717" s="60"/>
      <c r="ACX14717" s="60"/>
      <c r="ACY14717" s="60">
        <v>0.32199740546269601</v>
      </c>
      <c r="ACZ14717" s="60"/>
      <c r="ADA14717" s="60"/>
      <c r="ADB14717" s="60"/>
      <c r="ADC14717" s="60"/>
      <c r="ADD14717" s="60"/>
      <c r="ADE14717" s="60"/>
    </row>
    <row r="14718" spans="760:785" x14ac:dyDescent="0.25">
      <c r="ACF14718" s="60"/>
      <c r="ACG14718" s="60"/>
      <c r="ACH14718" s="60"/>
      <c r="ACI14718" s="60"/>
      <c r="ACJ14718" s="60"/>
      <c r="ACK14718" s="60"/>
      <c r="ACL14718" s="60"/>
      <c r="ACM14718" s="60"/>
      <c r="ACN14718" s="60"/>
      <c r="ACO14718" s="60"/>
      <c r="ACP14718" s="60"/>
      <c r="ACQ14718" s="60"/>
      <c r="ACR14718" s="60"/>
      <c r="ACS14718" s="60"/>
      <c r="ACT14718" s="60"/>
      <c r="ACU14718" s="60"/>
      <c r="ACV14718" s="60"/>
      <c r="ACW14718" s="60"/>
      <c r="ACX14718" s="60"/>
      <c r="ACY14718" s="60">
        <v>0.321534690693772</v>
      </c>
      <c r="ACZ14718" s="60"/>
      <c r="ADA14718" s="60"/>
      <c r="ADB14718" s="60"/>
      <c r="ADC14718" s="60"/>
      <c r="ADD14718" s="60"/>
      <c r="ADE14718" s="60"/>
    </row>
    <row r="14719" spans="760:785" x14ac:dyDescent="0.25">
      <c r="ACF14719" s="60"/>
      <c r="ACG14719" s="60"/>
      <c r="ACH14719" s="60"/>
      <c r="ACI14719" s="60"/>
      <c r="ACJ14719" s="60"/>
      <c r="ACK14719" s="60"/>
      <c r="ACL14719" s="60"/>
      <c r="ACM14719" s="60"/>
      <c r="ACN14719" s="60"/>
      <c r="ACO14719" s="60"/>
      <c r="ACP14719" s="60"/>
      <c r="ACQ14719" s="60"/>
      <c r="ACR14719" s="60"/>
      <c r="ACS14719" s="60"/>
      <c r="ACT14719" s="60"/>
      <c r="ACU14719" s="60"/>
      <c r="ACV14719" s="60"/>
      <c r="ACW14719" s="60"/>
      <c r="ACX14719" s="60"/>
      <c r="ACY14719" s="60">
        <v>0.321534690693772</v>
      </c>
      <c r="ACZ14719" s="60"/>
      <c r="ADA14719" s="60"/>
      <c r="ADB14719" s="60"/>
      <c r="ADC14719" s="60"/>
      <c r="ADD14719" s="60"/>
      <c r="ADE14719" s="60"/>
    </row>
    <row r="14720" spans="760:785" x14ac:dyDescent="0.25">
      <c r="ACF14720" s="60"/>
      <c r="ACG14720" s="60"/>
      <c r="ACH14720" s="60"/>
      <c r="ACI14720" s="60"/>
      <c r="ACJ14720" s="60"/>
      <c r="ACK14720" s="60"/>
      <c r="ACL14720" s="60"/>
      <c r="ACM14720" s="60"/>
      <c r="ACN14720" s="60"/>
      <c r="ACO14720" s="60"/>
      <c r="ACP14720" s="60"/>
      <c r="ACQ14720" s="60"/>
      <c r="ACR14720" s="60"/>
      <c r="ACS14720" s="60"/>
      <c r="ACT14720" s="60"/>
      <c r="ACU14720" s="60"/>
      <c r="ACV14720" s="60"/>
      <c r="ACW14720" s="60"/>
      <c r="ACX14720" s="60"/>
      <c r="ACY14720" s="60">
        <v>0.32087243545442501</v>
      </c>
      <c r="ACZ14720" s="60"/>
      <c r="ADA14720" s="60"/>
      <c r="ADB14720" s="60"/>
      <c r="ADC14720" s="60"/>
      <c r="ADD14720" s="60"/>
      <c r="ADE14720" s="60"/>
    </row>
    <row r="14721" spans="760:785" x14ac:dyDescent="0.25">
      <c r="ACF14721" s="60"/>
      <c r="ACG14721" s="60"/>
      <c r="ACH14721" s="60"/>
      <c r="ACI14721" s="60"/>
      <c r="ACJ14721" s="60"/>
      <c r="ACK14721" s="60"/>
      <c r="ACL14721" s="60"/>
      <c r="ACM14721" s="60"/>
      <c r="ACN14721" s="60"/>
      <c r="ACO14721" s="60"/>
      <c r="ACP14721" s="60"/>
      <c r="ACQ14721" s="60"/>
      <c r="ACR14721" s="60"/>
      <c r="ACS14721" s="60"/>
      <c r="ACT14721" s="60"/>
      <c r="ACU14721" s="60"/>
      <c r="ACV14721" s="60"/>
      <c r="ACW14721" s="60"/>
      <c r="ACX14721" s="60"/>
      <c r="ACY14721" s="60">
        <v>0.31479235690715401</v>
      </c>
      <c r="ACZ14721" s="60"/>
      <c r="ADA14721" s="60"/>
      <c r="ADB14721" s="60"/>
      <c r="ADC14721" s="60"/>
      <c r="ADD14721" s="60"/>
      <c r="ADE14721" s="60"/>
    </row>
    <row r="14722" spans="760:785" x14ac:dyDescent="0.25">
      <c r="ACF14722" s="60"/>
      <c r="ACG14722" s="60"/>
      <c r="ACH14722" s="60"/>
      <c r="ACI14722" s="60"/>
      <c r="ACJ14722" s="60"/>
      <c r="ACK14722" s="60"/>
      <c r="ACL14722" s="60"/>
      <c r="ACM14722" s="60"/>
      <c r="ACN14722" s="60"/>
      <c r="ACO14722" s="60"/>
      <c r="ACP14722" s="60"/>
      <c r="ACQ14722" s="60"/>
      <c r="ACR14722" s="60"/>
      <c r="ACS14722" s="60"/>
      <c r="ACT14722" s="60"/>
      <c r="ACU14722" s="60"/>
      <c r="ACV14722" s="60"/>
      <c r="ACW14722" s="60"/>
      <c r="ACX14722" s="60"/>
      <c r="ACY14722" s="60">
        <v>0.31112064078628898</v>
      </c>
      <c r="ACZ14722" s="60"/>
      <c r="ADA14722" s="60"/>
      <c r="ADB14722" s="60"/>
      <c r="ADC14722" s="60"/>
      <c r="ADD14722" s="60"/>
      <c r="ADE14722" s="60"/>
    </row>
    <row r="14723" spans="760:785" x14ac:dyDescent="0.25">
      <c r="ACF14723" s="60"/>
      <c r="ACG14723" s="60"/>
      <c r="ACH14723" s="60"/>
      <c r="ACI14723" s="60"/>
      <c r="ACJ14723" s="60"/>
      <c r="ACK14723" s="60"/>
      <c r="ACL14723" s="60"/>
      <c r="ACM14723" s="60"/>
      <c r="ACN14723" s="60"/>
      <c r="ACO14723" s="60"/>
      <c r="ACP14723" s="60"/>
      <c r="ACQ14723" s="60"/>
      <c r="ACR14723" s="60"/>
      <c r="ACS14723" s="60"/>
      <c r="ACT14723" s="60"/>
      <c r="ACU14723" s="60"/>
      <c r="ACV14723" s="60"/>
      <c r="ACW14723" s="60"/>
      <c r="ACX14723" s="60"/>
      <c r="ACY14723" s="60">
        <v>0.31108606661812699</v>
      </c>
      <c r="ACZ14723" s="60"/>
      <c r="ADA14723" s="60"/>
      <c r="ADB14723" s="60"/>
      <c r="ADC14723" s="60"/>
      <c r="ADD14723" s="60"/>
      <c r="ADE14723" s="60"/>
    </row>
    <row r="14724" spans="760:785" x14ac:dyDescent="0.25">
      <c r="ACF14724" s="60"/>
      <c r="ACG14724" s="60"/>
      <c r="ACH14724" s="60"/>
      <c r="ACI14724" s="60"/>
      <c r="ACJ14724" s="60"/>
      <c r="ACK14724" s="60"/>
      <c r="ACL14724" s="60"/>
      <c r="ACM14724" s="60"/>
      <c r="ACN14724" s="60"/>
      <c r="ACO14724" s="60"/>
      <c r="ACP14724" s="60"/>
      <c r="ACQ14724" s="60"/>
      <c r="ACR14724" s="60"/>
      <c r="ACS14724" s="60"/>
      <c r="ACT14724" s="60"/>
      <c r="ACU14724" s="60"/>
      <c r="ACV14724" s="60"/>
      <c r="ACW14724" s="60"/>
      <c r="ACX14724" s="60"/>
      <c r="ACY14724" s="60">
        <v>0.31108606661812699</v>
      </c>
      <c r="ACZ14724" s="60"/>
      <c r="ADA14724" s="60"/>
      <c r="ADB14724" s="60"/>
      <c r="ADC14724" s="60"/>
      <c r="ADD14724" s="60"/>
      <c r="ADE14724" s="60"/>
    </row>
    <row r="14725" spans="760:785" x14ac:dyDescent="0.25">
      <c r="ACF14725" s="60"/>
      <c r="ACG14725" s="60"/>
      <c r="ACH14725" s="60"/>
      <c r="ACI14725" s="60"/>
      <c r="ACJ14725" s="60"/>
      <c r="ACK14725" s="60"/>
      <c r="ACL14725" s="60"/>
      <c r="ACM14725" s="60"/>
      <c r="ACN14725" s="60"/>
      <c r="ACO14725" s="60"/>
      <c r="ACP14725" s="60"/>
      <c r="ACQ14725" s="60"/>
      <c r="ACR14725" s="60"/>
      <c r="ACS14725" s="60"/>
      <c r="ACT14725" s="60"/>
      <c r="ACU14725" s="60"/>
      <c r="ACV14725" s="60"/>
      <c r="ACW14725" s="60"/>
      <c r="ACX14725" s="60"/>
      <c r="ACY14725" s="60">
        <v>0.30940819791781299</v>
      </c>
      <c r="ACZ14725" s="60"/>
      <c r="ADA14725" s="60"/>
      <c r="ADB14725" s="60"/>
      <c r="ADC14725" s="60"/>
      <c r="ADD14725" s="60"/>
      <c r="ADE14725" s="60"/>
    </row>
    <row r="14726" spans="760:785" x14ac:dyDescent="0.25">
      <c r="ACF14726" s="60"/>
      <c r="ACG14726" s="60"/>
      <c r="ACH14726" s="60"/>
      <c r="ACI14726" s="60"/>
      <c r="ACJ14726" s="60"/>
      <c r="ACK14726" s="60"/>
      <c r="ACL14726" s="60"/>
      <c r="ACM14726" s="60"/>
      <c r="ACN14726" s="60"/>
      <c r="ACO14726" s="60"/>
      <c r="ACP14726" s="60"/>
      <c r="ACQ14726" s="60"/>
      <c r="ACR14726" s="60"/>
      <c r="ACS14726" s="60"/>
      <c r="ACT14726" s="60"/>
      <c r="ACU14726" s="60"/>
      <c r="ACV14726" s="60"/>
      <c r="ACW14726" s="60"/>
      <c r="ACX14726" s="60"/>
      <c r="ACY14726" s="60">
        <v>0.30495167895337399</v>
      </c>
      <c r="ACZ14726" s="60"/>
      <c r="ADA14726" s="60"/>
      <c r="ADB14726" s="60"/>
      <c r="ADC14726" s="60"/>
      <c r="ADD14726" s="60"/>
      <c r="ADE14726" s="60"/>
    </row>
    <row r="14727" spans="760:785" x14ac:dyDescent="0.25">
      <c r="ACF14727" s="60"/>
      <c r="ACG14727" s="60"/>
      <c r="ACH14727" s="60"/>
      <c r="ACI14727" s="60"/>
      <c r="ACJ14727" s="60"/>
      <c r="ACK14727" s="60"/>
      <c r="ACL14727" s="60"/>
      <c r="ACM14727" s="60"/>
      <c r="ACN14727" s="60"/>
      <c r="ACO14727" s="60"/>
      <c r="ACP14727" s="60"/>
      <c r="ACQ14727" s="60"/>
      <c r="ACR14727" s="60"/>
      <c r="ACS14727" s="60"/>
      <c r="ACT14727" s="60"/>
      <c r="ACU14727" s="60"/>
      <c r="ACV14727" s="60"/>
      <c r="ACW14727" s="60"/>
      <c r="ACX14727" s="60"/>
      <c r="ACY14727" s="60">
        <v>0.30495167895337399</v>
      </c>
      <c r="ACZ14727" s="60"/>
      <c r="ADA14727" s="60"/>
      <c r="ADB14727" s="60"/>
      <c r="ADC14727" s="60"/>
      <c r="ADD14727" s="60"/>
      <c r="ADE14727" s="60"/>
    </row>
    <row r="14728" spans="760:785" x14ac:dyDescent="0.25">
      <c r="ACF14728" s="60"/>
      <c r="ACG14728" s="60"/>
      <c r="ACH14728" s="60"/>
      <c r="ACI14728" s="60"/>
      <c r="ACJ14728" s="60"/>
      <c r="ACK14728" s="60"/>
      <c r="ACL14728" s="60"/>
      <c r="ACM14728" s="60"/>
      <c r="ACN14728" s="60"/>
      <c r="ACO14728" s="60"/>
      <c r="ACP14728" s="60"/>
      <c r="ACQ14728" s="60"/>
      <c r="ACR14728" s="60"/>
      <c r="ACS14728" s="60"/>
      <c r="ACT14728" s="60"/>
      <c r="ACU14728" s="60"/>
      <c r="ACV14728" s="60"/>
      <c r="ACW14728" s="60"/>
      <c r="ACX14728" s="60"/>
      <c r="ACY14728" s="60">
        <v>0.30478918795284998</v>
      </c>
      <c r="ACZ14728" s="60"/>
      <c r="ADA14728" s="60"/>
      <c r="ADB14728" s="60"/>
      <c r="ADC14728" s="60"/>
      <c r="ADD14728" s="60"/>
      <c r="ADE14728" s="60"/>
    </row>
    <row r="14729" spans="760:785" x14ac:dyDescent="0.25">
      <c r="ACF14729" s="60"/>
      <c r="ACG14729" s="60"/>
      <c r="ACH14729" s="60"/>
      <c r="ACI14729" s="60"/>
      <c r="ACJ14729" s="60"/>
      <c r="ACK14729" s="60"/>
      <c r="ACL14729" s="60"/>
      <c r="ACM14729" s="60"/>
      <c r="ACN14729" s="60"/>
      <c r="ACO14729" s="60"/>
      <c r="ACP14729" s="60"/>
      <c r="ACQ14729" s="60"/>
      <c r="ACR14729" s="60"/>
      <c r="ACS14729" s="60"/>
      <c r="ACT14729" s="60"/>
      <c r="ACU14729" s="60"/>
      <c r="ACV14729" s="60"/>
      <c r="ACW14729" s="60"/>
      <c r="ACX14729" s="60"/>
      <c r="ACY14729" s="60">
        <v>0.30186984530597499</v>
      </c>
      <c r="ACZ14729" s="60"/>
      <c r="ADA14729" s="60"/>
      <c r="ADB14729" s="60"/>
      <c r="ADC14729" s="60"/>
      <c r="ADD14729" s="60"/>
      <c r="ADE14729" s="60"/>
    </row>
    <row r="14730" spans="760:785" x14ac:dyDescent="0.25">
      <c r="ACF14730" s="60"/>
      <c r="ACG14730" s="60"/>
      <c r="ACH14730" s="60"/>
      <c r="ACI14730" s="60"/>
      <c r="ACJ14730" s="60"/>
      <c r="ACK14730" s="60"/>
      <c r="ACL14730" s="60"/>
      <c r="ACM14730" s="60"/>
      <c r="ACN14730" s="60"/>
      <c r="ACO14730" s="60"/>
      <c r="ACP14730" s="60"/>
      <c r="ACQ14730" s="60"/>
      <c r="ACR14730" s="60"/>
      <c r="ACS14730" s="60"/>
      <c r="ACT14730" s="60"/>
      <c r="ACU14730" s="60"/>
      <c r="ACV14730" s="60"/>
      <c r="ACW14730" s="60"/>
      <c r="ACX14730" s="60"/>
      <c r="ACY14730" s="60">
        <v>0.30184537429898201</v>
      </c>
      <c r="ACZ14730" s="60"/>
      <c r="ADA14730" s="60"/>
      <c r="ADB14730" s="60"/>
      <c r="ADC14730" s="60"/>
      <c r="ADD14730" s="60"/>
      <c r="ADE14730" s="60"/>
    </row>
    <row r="14731" spans="760:785" x14ac:dyDescent="0.25">
      <c r="ACF14731" s="60"/>
      <c r="ACG14731" s="60"/>
      <c r="ACH14731" s="60"/>
      <c r="ACI14731" s="60"/>
      <c r="ACJ14731" s="60"/>
      <c r="ACK14731" s="60"/>
      <c r="ACL14731" s="60"/>
      <c r="ACM14731" s="60"/>
      <c r="ACN14731" s="60"/>
      <c r="ACO14731" s="60"/>
      <c r="ACP14731" s="60"/>
      <c r="ACQ14731" s="60"/>
      <c r="ACR14731" s="60"/>
      <c r="ACS14731" s="60"/>
      <c r="ACT14731" s="60"/>
      <c r="ACU14731" s="60"/>
      <c r="ACV14731" s="60"/>
      <c r="ACW14731" s="60"/>
      <c r="ACX14731" s="60"/>
      <c r="ACY14731" s="60">
        <v>0.30157833747542401</v>
      </c>
      <c r="ACZ14731" s="60"/>
      <c r="ADA14731" s="60"/>
      <c r="ADB14731" s="60"/>
      <c r="ADC14731" s="60"/>
      <c r="ADD14731" s="60"/>
      <c r="ADE14731" s="60"/>
    </row>
    <row r="14732" spans="760:785" x14ac:dyDescent="0.25">
      <c r="ACF14732" s="60"/>
      <c r="ACG14732" s="60"/>
      <c r="ACH14732" s="60"/>
      <c r="ACI14732" s="60"/>
      <c r="ACJ14732" s="60"/>
      <c r="ACK14732" s="60"/>
      <c r="ACL14732" s="60"/>
      <c r="ACM14732" s="60"/>
      <c r="ACN14732" s="60"/>
      <c r="ACO14732" s="60"/>
      <c r="ACP14732" s="60"/>
      <c r="ACQ14732" s="60"/>
      <c r="ACR14732" s="60"/>
      <c r="ACS14732" s="60"/>
      <c r="ACT14732" s="60"/>
      <c r="ACU14732" s="60"/>
      <c r="ACV14732" s="60"/>
      <c r="ACW14732" s="60"/>
      <c r="ACX14732" s="60"/>
      <c r="ACY14732" s="60">
        <v>0.30157833747542401</v>
      </c>
      <c r="ACZ14732" s="60"/>
      <c r="ADA14732" s="60"/>
      <c r="ADB14732" s="60"/>
      <c r="ADC14732" s="60"/>
      <c r="ADD14732" s="60"/>
      <c r="ADE14732" s="60"/>
    </row>
    <row r="14733" spans="760:785" x14ac:dyDescent="0.25">
      <c r="ACF14733" s="60"/>
      <c r="ACG14733" s="60"/>
      <c r="ACH14733" s="60"/>
      <c r="ACI14733" s="60"/>
      <c r="ACJ14733" s="60"/>
      <c r="ACK14733" s="60"/>
      <c r="ACL14733" s="60"/>
      <c r="ACM14733" s="60"/>
      <c r="ACN14733" s="60"/>
      <c r="ACO14733" s="60"/>
      <c r="ACP14733" s="60"/>
      <c r="ACQ14733" s="60"/>
      <c r="ACR14733" s="60"/>
      <c r="ACS14733" s="60"/>
      <c r="ACT14733" s="60"/>
      <c r="ACU14733" s="60"/>
      <c r="ACV14733" s="60"/>
      <c r="ACW14733" s="60"/>
      <c r="ACX14733" s="60"/>
      <c r="ACY14733" s="60">
        <v>0.29498757198446202</v>
      </c>
      <c r="ACZ14733" s="60"/>
      <c r="ADA14733" s="60"/>
      <c r="ADB14733" s="60"/>
      <c r="ADC14733" s="60"/>
      <c r="ADD14733" s="60"/>
      <c r="ADE14733" s="60"/>
    </row>
    <row r="14734" spans="760:785" x14ac:dyDescent="0.25">
      <c r="ACF14734" s="60"/>
      <c r="ACG14734" s="60"/>
      <c r="ACH14734" s="60"/>
      <c r="ACI14734" s="60"/>
      <c r="ACJ14734" s="60"/>
      <c r="ACK14734" s="60"/>
      <c r="ACL14734" s="60"/>
      <c r="ACM14734" s="60"/>
      <c r="ACN14734" s="60"/>
      <c r="ACO14734" s="60"/>
      <c r="ACP14734" s="60"/>
      <c r="ACQ14734" s="60"/>
      <c r="ACR14734" s="60"/>
      <c r="ACS14734" s="60"/>
      <c r="ACT14734" s="60"/>
      <c r="ACU14734" s="60"/>
      <c r="ACV14734" s="60"/>
      <c r="ACW14734" s="60"/>
      <c r="ACX14734" s="60"/>
      <c r="ACY14734" s="60">
        <v>0.29411570943755999</v>
      </c>
      <c r="ACZ14734" s="60"/>
      <c r="ADA14734" s="60"/>
      <c r="ADB14734" s="60"/>
      <c r="ADC14734" s="60"/>
      <c r="ADD14734" s="60"/>
      <c r="ADE14734" s="60"/>
    </row>
    <row r="14735" spans="760:785" x14ac:dyDescent="0.25">
      <c r="ACF14735" s="60"/>
      <c r="ACG14735" s="60"/>
      <c r="ACH14735" s="60"/>
      <c r="ACI14735" s="60"/>
      <c r="ACJ14735" s="60"/>
      <c r="ACK14735" s="60"/>
      <c r="ACL14735" s="60"/>
      <c r="ACM14735" s="60"/>
      <c r="ACN14735" s="60"/>
      <c r="ACO14735" s="60"/>
      <c r="ACP14735" s="60"/>
      <c r="ACQ14735" s="60"/>
      <c r="ACR14735" s="60"/>
      <c r="ACS14735" s="60"/>
      <c r="ACT14735" s="60"/>
      <c r="ACU14735" s="60"/>
      <c r="ACV14735" s="60"/>
      <c r="ACW14735" s="60"/>
      <c r="ACX14735" s="60"/>
      <c r="ACY14735" s="60">
        <v>0.29411570943755999</v>
      </c>
      <c r="ACZ14735" s="60"/>
      <c r="ADA14735" s="60"/>
      <c r="ADB14735" s="60"/>
      <c r="ADC14735" s="60"/>
      <c r="ADD14735" s="60"/>
      <c r="ADE14735" s="60"/>
    </row>
    <row r="14736" spans="760:785" x14ac:dyDescent="0.25">
      <c r="ACF14736" s="60"/>
      <c r="ACG14736" s="60"/>
      <c r="ACH14736" s="60"/>
      <c r="ACI14736" s="60"/>
      <c r="ACJ14736" s="60"/>
      <c r="ACK14736" s="60"/>
      <c r="ACL14736" s="60"/>
      <c r="ACM14736" s="60"/>
      <c r="ACN14736" s="60"/>
      <c r="ACO14736" s="60"/>
      <c r="ACP14736" s="60"/>
      <c r="ACQ14736" s="60"/>
      <c r="ACR14736" s="60"/>
      <c r="ACS14736" s="60"/>
      <c r="ACT14736" s="60"/>
      <c r="ACU14736" s="60"/>
      <c r="ACV14736" s="60"/>
      <c r="ACW14736" s="60"/>
      <c r="ACX14736" s="60"/>
      <c r="ACY14736" s="60">
        <v>0.29165378240170198</v>
      </c>
      <c r="ACZ14736" s="60"/>
      <c r="ADA14736" s="60"/>
      <c r="ADB14736" s="60"/>
      <c r="ADC14736" s="60"/>
      <c r="ADD14736" s="60"/>
      <c r="ADE14736" s="60"/>
    </row>
    <row r="14737" spans="760:785" x14ac:dyDescent="0.25">
      <c r="ACF14737" s="60"/>
      <c r="ACG14737" s="60"/>
      <c r="ACH14737" s="60"/>
      <c r="ACI14737" s="60"/>
      <c r="ACJ14737" s="60"/>
      <c r="ACK14737" s="60"/>
      <c r="ACL14737" s="60"/>
      <c r="ACM14737" s="60"/>
      <c r="ACN14737" s="60"/>
      <c r="ACO14737" s="60"/>
      <c r="ACP14737" s="60"/>
      <c r="ACQ14737" s="60"/>
      <c r="ACR14737" s="60"/>
      <c r="ACS14737" s="60"/>
      <c r="ACT14737" s="60"/>
      <c r="ACU14737" s="60"/>
      <c r="ACV14737" s="60"/>
      <c r="ACW14737" s="60"/>
      <c r="ACX14737" s="60"/>
      <c r="ACY14737" s="60">
        <v>0.28511462553464501</v>
      </c>
      <c r="ACZ14737" s="60"/>
      <c r="ADA14737" s="60"/>
      <c r="ADB14737" s="60"/>
      <c r="ADC14737" s="60"/>
      <c r="ADD14737" s="60"/>
      <c r="ADE14737" s="60"/>
    </row>
    <row r="14738" spans="760:785" x14ac:dyDescent="0.25">
      <c r="ACF14738" s="60"/>
      <c r="ACG14738" s="60"/>
      <c r="ACH14738" s="60"/>
      <c r="ACI14738" s="60"/>
      <c r="ACJ14738" s="60"/>
      <c r="ACK14738" s="60"/>
      <c r="ACL14738" s="60"/>
      <c r="ACM14738" s="60"/>
      <c r="ACN14738" s="60"/>
      <c r="ACO14738" s="60"/>
      <c r="ACP14738" s="60"/>
      <c r="ACQ14738" s="60"/>
      <c r="ACR14738" s="60"/>
      <c r="ACS14738" s="60"/>
      <c r="ACT14738" s="60"/>
      <c r="ACU14738" s="60"/>
      <c r="ACV14738" s="60"/>
      <c r="ACW14738" s="60"/>
      <c r="ACX14738" s="60"/>
      <c r="ACY14738" s="60">
        <v>0.28375302503396099</v>
      </c>
      <c r="ACZ14738" s="60"/>
      <c r="ADA14738" s="60"/>
      <c r="ADB14738" s="60"/>
      <c r="ADC14738" s="60"/>
      <c r="ADD14738" s="60"/>
      <c r="ADE14738" s="60"/>
    </row>
    <row r="14739" spans="760:785" x14ac:dyDescent="0.25">
      <c r="ACF14739" s="60"/>
      <c r="ACG14739" s="60"/>
      <c r="ACH14739" s="60"/>
      <c r="ACI14739" s="60"/>
      <c r="ACJ14739" s="60"/>
      <c r="ACK14739" s="60"/>
      <c r="ACL14739" s="60"/>
      <c r="ACM14739" s="60"/>
      <c r="ACN14739" s="60"/>
      <c r="ACO14739" s="60"/>
      <c r="ACP14739" s="60"/>
      <c r="ACQ14739" s="60"/>
      <c r="ACR14739" s="60"/>
      <c r="ACS14739" s="60"/>
      <c r="ACT14739" s="60"/>
      <c r="ACU14739" s="60"/>
      <c r="ACV14739" s="60"/>
      <c r="ACW14739" s="60"/>
      <c r="ACX14739" s="60"/>
      <c r="ACY14739" s="60">
        <v>0.28248799933428498</v>
      </c>
      <c r="ACZ14739" s="60"/>
      <c r="ADA14739" s="60"/>
      <c r="ADB14739" s="60"/>
      <c r="ADC14739" s="60"/>
      <c r="ADD14739" s="60"/>
      <c r="ADE14739" s="60"/>
    </row>
    <row r="14740" spans="760:785" x14ac:dyDescent="0.25">
      <c r="ACF14740" s="60"/>
      <c r="ACG14740" s="60"/>
      <c r="ACH14740" s="60"/>
      <c r="ACI14740" s="60"/>
      <c r="ACJ14740" s="60"/>
      <c r="ACK14740" s="60"/>
      <c r="ACL14740" s="60"/>
      <c r="ACM14740" s="60"/>
      <c r="ACN14740" s="60"/>
      <c r="ACO14740" s="60"/>
      <c r="ACP14740" s="60"/>
      <c r="ACQ14740" s="60"/>
      <c r="ACR14740" s="60"/>
      <c r="ACS14740" s="60"/>
      <c r="ACT14740" s="60"/>
      <c r="ACU14740" s="60"/>
      <c r="ACV14740" s="60"/>
      <c r="ACW14740" s="60"/>
      <c r="ACX14740" s="60"/>
      <c r="ACY14740" s="60">
        <v>0.27697779958574198</v>
      </c>
      <c r="ACZ14740" s="60"/>
      <c r="ADA14740" s="60"/>
      <c r="ADB14740" s="60"/>
      <c r="ADC14740" s="60"/>
      <c r="ADD14740" s="60"/>
      <c r="ADE14740" s="60"/>
    </row>
    <row r="14741" spans="760:785" x14ac:dyDescent="0.25">
      <c r="ACF14741" s="60"/>
      <c r="ACG14741" s="60"/>
      <c r="ACH14741" s="60"/>
      <c r="ACI14741" s="60"/>
      <c r="ACJ14741" s="60"/>
      <c r="ACK14741" s="60"/>
      <c r="ACL14741" s="60"/>
      <c r="ACM14741" s="60"/>
      <c r="ACN14741" s="60"/>
      <c r="ACO14741" s="60"/>
      <c r="ACP14741" s="60"/>
      <c r="ACQ14741" s="60"/>
      <c r="ACR14741" s="60"/>
      <c r="ACS14741" s="60"/>
      <c r="ACT14741" s="60"/>
      <c r="ACU14741" s="60"/>
      <c r="ACV14741" s="60"/>
      <c r="ACW14741" s="60"/>
      <c r="ACX14741" s="60"/>
      <c r="ACY14741" s="60">
        <v>0.27439478220977997</v>
      </c>
      <c r="ACZ14741" s="60"/>
      <c r="ADA14741" s="60"/>
      <c r="ADB14741" s="60"/>
      <c r="ADC14741" s="60"/>
      <c r="ADD14741" s="60"/>
      <c r="ADE14741" s="60"/>
    </row>
    <row r="14742" spans="760:785" x14ac:dyDescent="0.25">
      <c r="ACF14742" s="60"/>
      <c r="ACG14742" s="60"/>
      <c r="ACH14742" s="60"/>
      <c r="ACI14742" s="60"/>
      <c r="ACJ14742" s="60"/>
      <c r="ACK14742" s="60"/>
      <c r="ACL14742" s="60"/>
      <c r="ACM14742" s="60"/>
      <c r="ACN14742" s="60"/>
      <c r="ACO14742" s="60"/>
      <c r="ACP14742" s="60"/>
      <c r="ACQ14742" s="60"/>
      <c r="ACR14742" s="60"/>
      <c r="ACS14742" s="60"/>
      <c r="ACT14742" s="60"/>
      <c r="ACU14742" s="60"/>
      <c r="ACV14742" s="60"/>
      <c r="ACW14742" s="60"/>
      <c r="ACX14742" s="60"/>
      <c r="ACY14742" s="60">
        <v>0.27359674923861099</v>
      </c>
      <c r="ACZ14742" s="60"/>
      <c r="ADA14742" s="60"/>
      <c r="ADB14742" s="60"/>
      <c r="ADC14742" s="60"/>
      <c r="ADD14742" s="60"/>
      <c r="ADE14742" s="60"/>
    </row>
    <row r="14743" spans="760:785" x14ac:dyDescent="0.25">
      <c r="ACF14743" s="60"/>
      <c r="ACG14743" s="60"/>
      <c r="ACH14743" s="60"/>
      <c r="ACI14743" s="60"/>
      <c r="ACJ14743" s="60"/>
      <c r="ACK14743" s="60"/>
      <c r="ACL14743" s="60"/>
      <c r="ACM14743" s="60"/>
      <c r="ACN14743" s="60"/>
      <c r="ACO14743" s="60"/>
      <c r="ACP14743" s="60"/>
      <c r="ACQ14743" s="60"/>
      <c r="ACR14743" s="60"/>
      <c r="ACS14743" s="60"/>
      <c r="ACT14743" s="60"/>
      <c r="ACU14743" s="60"/>
      <c r="ACV14743" s="60"/>
      <c r="ACW14743" s="60"/>
      <c r="ACX14743" s="60"/>
      <c r="ACY14743" s="60">
        <v>0.27359674923861099</v>
      </c>
      <c r="ACZ14743" s="60"/>
      <c r="ADA14743" s="60"/>
      <c r="ADB14743" s="60"/>
      <c r="ADC14743" s="60"/>
      <c r="ADD14743" s="60"/>
      <c r="ADE14743" s="60"/>
    </row>
    <row r="14744" spans="760:785" x14ac:dyDescent="0.25">
      <c r="ACF14744" s="60"/>
      <c r="ACG14744" s="60"/>
      <c r="ACH14744" s="60"/>
      <c r="ACI14744" s="60"/>
      <c r="ACJ14744" s="60"/>
      <c r="ACK14744" s="60"/>
      <c r="ACL14744" s="60"/>
      <c r="ACM14744" s="60"/>
      <c r="ACN14744" s="60"/>
      <c r="ACO14744" s="60"/>
      <c r="ACP14744" s="60"/>
      <c r="ACQ14744" s="60"/>
      <c r="ACR14744" s="60"/>
      <c r="ACS14744" s="60"/>
      <c r="ACT14744" s="60"/>
      <c r="ACU14744" s="60"/>
      <c r="ACV14744" s="60"/>
      <c r="ACW14744" s="60"/>
      <c r="ACX14744" s="60"/>
      <c r="ACY14744" s="60">
        <v>0.272272089299954</v>
      </c>
      <c r="ACZ14744" s="60"/>
      <c r="ADA14744" s="60"/>
      <c r="ADB14744" s="60"/>
      <c r="ADC14744" s="60"/>
      <c r="ADD14744" s="60"/>
      <c r="ADE14744" s="60"/>
    </row>
    <row r="14745" spans="760:785" x14ac:dyDescent="0.25">
      <c r="ACF14745" s="60"/>
      <c r="ACG14745" s="60"/>
      <c r="ACH14745" s="60"/>
      <c r="ACI14745" s="60"/>
      <c r="ACJ14745" s="60"/>
      <c r="ACK14745" s="60"/>
      <c r="ACL14745" s="60"/>
      <c r="ACM14745" s="60"/>
      <c r="ACN14745" s="60"/>
      <c r="ACO14745" s="60"/>
      <c r="ACP14745" s="60"/>
      <c r="ACQ14745" s="60"/>
      <c r="ACR14745" s="60"/>
      <c r="ACS14745" s="60"/>
      <c r="ACT14745" s="60"/>
      <c r="ACU14745" s="60"/>
      <c r="ACV14745" s="60"/>
      <c r="ACW14745" s="60"/>
      <c r="ACX14745" s="60"/>
      <c r="ACY14745" s="60">
        <v>0.269644677711805</v>
      </c>
      <c r="ACZ14745" s="60"/>
      <c r="ADA14745" s="60"/>
      <c r="ADB14745" s="60"/>
      <c r="ADC14745" s="60"/>
      <c r="ADD14745" s="60"/>
      <c r="ADE14745" s="60"/>
    </row>
    <row r="14746" spans="760:785" x14ac:dyDescent="0.25">
      <c r="ACF14746" s="60"/>
      <c r="ACG14746" s="60"/>
      <c r="ACH14746" s="60"/>
      <c r="ACI14746" s="60"/>
      <c r="ACJ14746" s="60"/>
      <c r="ACK14746" s="60"/>
      <c r="ACL14746" s="60"/>
      <c r="ACM14746" s="60"/>
      <c r="ACN14746" s="60"/>
      <c r="ACO14746" s="60"/>
      <c r="ACP14746" s="60"/>
      <c r="ACQ14746" s="60"/>
      <c r="ACR14746" s="60"/>
      <c r="ACS14746" s="60"/>
      <c r="ACT14746" s="60"/>
      <c r="ACU14746" s="60"/>
      <c r="ACV14746" s="60"/>
      <c r="ACW14746" s="60"/>
      <c r="ACX14746" s="60"/>
      <c r="ACY14746" s="60">
        <v>0.269644677711805</v>
      </c>
      <c r="ACZ14746" s="60"/>
      <c r="ADA14746" s="60"/>
      <c r="ADB14746" s="60"/>
      <c r="ADC14746" s="60"/>
      <c r="ADD14746" s="60"/>
      <c r="ADE14746" s="60"/>
    </row>
    <row r="14747" spans="760:785" x14ac:dyDescent="0.25">
      <c r="ACF14747" s="60"/>
      <c r="ACG14747" s="60"/>
      <c r="ACH14747" s="60"/>
      <c r="ACI14747" s="60"/>
      <c r="ACJ14747" s="60"/>
      <c r="ACK14747" s="60"/>
      <c r="ACL14747" s="60"/>
      <c r="ACM14747" s="60"/>
      <c r="ACN14747" s="60"/>
      <c r="ACO14747" s="60"/>
      <c r="ACP14747" s="60"/>
      <c r="ACQ14747" s="60"/>
      <c r="ACR14747" s="60"/>
      <c r="ACS14747" s="60"/>
      <c r="ACT14747" s="60"/>
      <c r="ACU14747" s="60"/>
      <c r="ACV14747" s="60"/>
      <c r="ACW14747" s="60"/>
      <c r="ACX14747" s="60"/>
      <c r="ACY14747" s="60">
        <v>0.26918316461822001</v>
      </c>
      <c r="ACZ14747" s="60"/>
      <c r="ADA14747" s="60"/>
      <c r="ADB14747" s="60"/>
      <c r="ADC14747" s="60"/>
      <c r="ADD14747" s="60"/>
      <c r="ADE14747" s="60"/>
    </row>
    <row r="14748" spans="760:785" x14ac:dyDescent="0.25">
      <c r="ACF14748" s="60"/>
      <c r="ACG14748" s="60"/>
      <c r="ACH14748" s="60"/>
      <c r="ACI14748" s="60"/>
      <c r="ACJ14748" s="60"/>
      <c r="ACK14748" s="60"/>
      <c r="ACL14748" s="60"/>
      <c r="ACM14748" s="60"/>
      <c r="ACN14748" s="60"/>
      <c r="ACO14748" s="60"/>
      <c r="ACP14748" s="60"/>
      <c r="ACQ14748" s="60"/>
      <c r="ACR14748" s="60"/>
      <c r="ACS14748" s="60"/>
      <c r="ACT14748" s="60"/>
      <c r="ACU14748" s="60"/>
      <c r="ACV14748" s="60"/>
      <c r="ACW14748" s="60"/>
      <c r="ACX14748" s="60"/>
      <c r="ACY14748" s="60">
        <v>0.266672329212508</v>
      </c>
      <c r="ACZ14748" s="60"/>
      <c r="ADA14748" s="60"/>
      <c r="ADB14748" s="60"/>
      <c r="ADC14748" s="60"/>
      <c r="ADD14748" s="60"/>
      <c r="ADE14748" s="60"/>
    </row>
    <row r="14749" spans="760:785" x14ac:dyDescent="0.25">
      <c r="ACF14749" s="60"/>
      <c r="ACG14749" s="60"/>
      <c r="ACH14749" s="60"/>
      <c r="ACI14749" s="60"/>
      <c r="ACJ14749" s="60"/>
      <c r="ACK14749" s="60"/>
      <c r="ACL14749" s="60"/>
      <c r="ACM14749" s="60"/>
      <c r="ACN14749" s="60"/>
      <c r="ACO14749" s="60"/>
      <c r="ACP14749" s="60"/>
      <c r="ACQ14749" s="60"/>
      <c r="ACR14749" s="60"/>
      <c r="ACS14749" s="60"/>
      <c r="ACT14749" s="60"/>
      <c r="ACU14749" s="60"/>
      <c r="ACV14749" s="60"/>
      <c r="ACW14749" s="60"/>
      <c r="ACX14749" s="60"/>
      <c r="ACY14749" s="60">
        <v>0.26241691059262101</v>
      </c>
      <c r="ACZ14749" s="60"/>
      <c r="ADA14749" s="60"/>
      <c r="ADB14749" s="60"/>
      <c r="ADC14749" s="60"/>
      <c r="ADD14749" s="60"/>
      <c r="ADE14749" s="60"/>
    </row>
    <row r="14750" spans="760:785" x14ac:dyDescent="0.25">
      <c r="ACF14750" s="60"/>
      <c r="ACG14750" s="60"/>
      <c r="ACH14750" s="60"/>
      <c r="ACI14750" s="60"/>
      <c r="ACJ14750" s="60"/>
      <c r="ACK14750" s="60"/>
      <c r="ACL14750" s="60"/>
      <c r="ACM14750" s="60"/>
      <c r="ACN14750" s="60"/>
      <c r="ACO14750" s="60"/>
      <c r="ACP14750" s="60"/>
      <c r="ACQ14750" s="60"/>
      <c r="ACR14750" s="60"/>
      <c r="ACS14750" s="60"/>
      <c r="ACT14750" s="60"/>
      <c r="ACU14750" s="60"/>
      <c r="ACV14750" s="60"/>
      <c r="ACW14750" s="60"/>
      <c r="ACX14750" s="60"/>
      <c r="ACY14750" s="60">
        <v>0.26139417524706299</v>
      </c>
      <c r="ACZ14750" s="60"/>
      <c r="ADA14750" s="60"/>
      <c r="ADB14750" s="60"/>
      <c r="ADC14750" s="60"/>
      <c r="ADD14750" s="60"/>
      <c r="ADE14750" s="60"/>
    </row>
    <row r="14751" spans="760:785" x14ac:dyDescent="0.25">
      <c r="ACF14751" s="60"/>
      <c r="ACG14751" s="60"/>
      <c r="ACH14751" s="60"/>
      <c r="ACI14751" s="60"/>
      <c r="ACJ14751" s="60"/>
      <c r="ACK14751" s="60"/>
      <c r="ACL14751" s="60"/>
      <c r="ACM14751" s="60"/>
      <c r="ACN14751" s="60"/>
      <c r="ACO14751" s="60"/>
      <c r="ACP14751" s="60"/>
      <c r="ACQ14751" s="60"/>
      <c r="ACR14751" s="60"/>
      <c r="ACS14751" s="60"/>
      <c r="ACT14751" s="60"/>
      <c r="ACU14751" s="60"/>
      <c r="ACV14751" s="60"/>
      <c r="ACW14751" s="60"/>
      <c r="ACX14751" s="60"/>
      <c r="ACY14751" s="60">
        <v>0.26100858670230198</v>
      </c>
      <c r="ACZ14751" s="60"/>
      <c r="ADA14751" s="60"/>
      <c r="ADB14751" s="60"/>
      <c r="ADC14751" s="60"/>
      <c r="ADD14751" s="60"/>
      <c r="ADE14751" s="60"/>
    </row>
    <row r="14752" spans="760:785" x14ac:dyDescent="0.25">
      <c r="ACF14752" s="60"/>
      <c r="ACG14752" s="60"/>
      <c r="ACH14752" s="60"/>
      <c r="ACI14752" s="60"/>
      <c r="ACJ14752" s="60"/>
      <c r="ACK14752" s="60"/>
      <c r="ACL14752" s="60"/>
      <c r="ACM14752" s="60"/>
      <c r="ACN14752" s="60"/>
      <c r="ACO14752" s="60"/>
      <c r="ACP14752" s="60"/>
      <c r="ACQ14752" s="60"/>
      <c r="ACR14752" s="60"/>
      <c r="ACS14752" s="60"/>
      <c r="ACT14752" s="60"/>
      <c r="ACU14752" s="60"/>
      <c r="ACV14752" s="60"/>
      <c r="ACW14752" s="60"/>
      <c r="ACX14752" s="60"/>
      <c r="ACY14752" s="60">
        <v>0.260888110501941</v>
      </c>
      <c r="ACZ14752" s="60"/>
      <c r="ADA14752" s="60"/>
      <c r="ADB14752" s="60"/>
      <c r="ADC14752" s="60"/>
      <c r="ADD14752" s="60"/>
      <c r="ADE14752" s="60"/>
    </row>
    <row r="14753" spans="760:785" x14ac:dyDescent="0.25">
      <c r="ACF14753" s="60"/>
      <c r="ACG14753" s="60"/>
      <c r="ACH14753" s="60"/>
      <c r="ACI14753" s="60"/>
      <c r="ACJ14753" s="60"/>
      <c r="ACK14753" s="60"/>
      <c r="ACL14753" s="60"/>
      <c r="ACM14753" s="60"/>
      <c r="ACN14753" s="60"/>
      <c r="ACO14753" s="60"/>
      <c r="ACP14753" s="60"/>
      <c r="ACQ14753" s="60"/>
      <c r="ACR14753" s="60"/>
      <c r="ACS14753" s="60"/>
      <c r="ACT14753" s="60"/>
      <c r="ACU14753" s="60"/>
      <c r="ACV14753" s="60"/>
      <c r="ACW14753" s="60"/>
      <c r="ACX14753" s="60"/>
      <c r="ACY14753" s="60">
        <v>0.260817610581624</v>
      </c>
      <c r="ACZ14753" s="60"/>
      <c r="ADA14753" s="60"/>
      <c r="ADB14753" s="60"/>
      <c r="ADC14753" s="60"/>
      <c r="ADD14753" s="60"/>
      <c r="ADE14753" s="60"/>
    </row>
    <row r="14754" spans="760:785" x14ac:dyDescent="0.25">
      <c r="ACF14754" s="60"/>
      <c r="ACG14754" s="60"/>
      <c r="ACH14754" s="60"/>
      <c r="ACI14754" s="60"/>
      <c r="ACJ14754" s="60"/>
      <c r="ACK14754" s="60"/>
      <c r="ACL14754" s="60"/>
      <c r="ACM14754" s="60"/>
      <c r="ACN14754" s="60"/>
      <c r="ACO14754" s="60"/>
      <c r="ACP14754" s="60"/>
      <c r="ACQ14754" s="60"/>
      <c r="ACR14754" s="60"/>
      <c r="ACS14754" s="60"/>
      <c r="ACT14754" s="60"/>
      <c r="ACU14754" s="60"/>
      <c r="ACV14754" s="60"/>
      <c r="ACW14754" s="60"/>
      <c r="ACX14754" s="60"/>
      <c r="ACY14754" s="60">
        <v>0.260817610581624</v>
      </c>
      <c r="ACZ14754" s="60"/>
      <c r="ADA14754" s="60"/>
      <c r="ADB14754" s="60"/>
      <c r="ADC14754" s="60"/>
      <c r="ADD14754" s="60"/>
      <c r="ADE14754" s="60"/>
    </row>
    <row r="14755" spans="760:785" x14ac:dyDescent="0.25">
      <c r="ACF14755" s="60"/>
      <c r="ACG14755" s="60"/>
      <c r="ACH14755" s="60"/>
      <c r="ACI14755" s="60"/>
      <c r="ACJ14755" s="60"/>
      <c r="ACK14755" s="60"/>
      <c r="ACL14755" s="60"/>
      <c r="ACM14755" s="60"/>
      <c r="ACN14755" s="60"/>
      <c r="ACO14755" s="60"/>
      <c r="ACP14755" s="60"/>
      <c r="ACQ14755" s="60"/>
      <c r="ACR14755" s="60"/>
      <c r="ACS14755" s="60"/>
      <c r="ACT14755" s="60"/>
      <c r="ACU14755" s="60"/>
      <c r="ACV14755" s="60"/>
      <c r="ACW14755" s="60"/>
      <c r="ACX14755" s="60"/>
      <c r="ACY14755" s="60">
        <v>0.25982162371178302</v>
      </c>
      <c r="ACZ14755" s="60"/>
      <c r="ADA14755" s="60"/>
      <c r="ADB14755" s="60"/>
      <c r="ADC14755" s="60"/>
      <c r="ADD14755" s="60"/>
      <c r="ADE14755" s="60"/>
    </row>
    <row r="14756" spans="760:785" x14ac:dyDescent="0.25">
      <c r="ACF14756" s="60"/>
      <c r="ACG14756" s="60"/>
      <c r="ACH14756" s="60"/>
      <c r="ACI14756" s="60"/>
      <c r="ACJ14756" s="60"/>
      <c r="ACK14756" s="60"/>
      <c r="ACL14756" s="60"/>
      <c r="ACM14756" s="60"/>
      <c r="ACN14756" s="60"/>
      <c r="ACO14756" s="60"/>
      <c r="ACP14756" s="60"/>
      <c r="ACQ14756" s="60"/>
      <c r="ACR14756" s="60"/>
      <c r="ACS14756" s="60"/>
      <c r="ACT14756" s="60"/>
      <c r="ACU14756" s="60"/>
      <c r="ACV14756" s="60"/>
      <c r="ACW14756" s="60"/>
      <c r="ACX14756" s="60"/>
      <c r="ACY14756" s="60">
        <v>0.25981623037186502</v>
      </c>
      <c r="ACZ14756" s="60"/>
      <c r="ADA14756" s="60"/>
      <c r="ADB14756" s="60"/>
      <c r="ADC14756" s="60"/>
      <c r="ADD14756" s="60"/>
      <c r="ADE14756" s="60"/>
    </row>
    <row r="14757" spans="760:785" x14ac:dyDescent="0.25">
      <c r="ACF14757" s="60"/>
      <c r="ACG14757" s="60"/>
      <c r="ACH14757" s="60"/>
      <c r="ACI14757" s="60"/>
      <c r="ACJ14757" s="60"/>
      <c r="ACK14757" s="60"/>
      <c r="ACL14757" s="60"/>
      <c r="ACM14757" s="60"/>
      <c r="ACN14757" s="60"/>
      <c r="ACO14757" s="60"/>
      <c r="ACP14757" s="60"/>
      <c r="ACQ14757" s="60"/>
      <c r="ACR14757" s="60"/>
      <c r="ACS14757" s="60"/>
      <c r="ACT14757" s="60"/>
      <c r="ACU14757" s="60"/>
      <c r="ACV14757" s="60"/>
      <c r="ACW14757" s="60"/>
      <c r="ACX14757" s="60"/>
      <c r="ACY14757" s="60">
        <v>0.25973363040716102</v>
      </c>
      <c r="ACZ14757" s="60"/>
      <c r="ADA14757" s="60"/>
      <c r="ADB14757" s="60"/>
      <c r="ADC14757" s="60"/>
      <c r="ADD14757" s="60"/>
      <c r="ADE14757" s="60"/>
    </row>
    <row r="14758" spans="760:785" x14ac:dyDescent="0.25">
      <c r="ACF14758" s="60"/>
      <c r="ACG14758" s="60"/>
      <c r="ACH14758" s="60"/>
      <c r="ACI14758" s="60"/>
      <c r="ACJ14758" s="60"/>
      <c r="ACK14758" s="60"/>
      <c r="ACL14758" s="60"/>
      <c r="ACM14758" s="60"/>
      <c r="ACN14758" s="60"/>
      <c r="ACO14758" s="60"/>
      <c r="ACP14758" s="60"/>
      <c r="ACQ14758" s="60"/>
      <c r="ACR14758" s="60"/>
      <c r="ACS14758" s="60"/>
      <c r="ACT14758" s="60"/>
      <c r="ACU14758" s="60"/>
      <c r="ACV14758" s="60"/>
      <c r="ACW14758" s="60"/>
      <c r="ACX14758" s="60"/>
      <c r="ACY14758" s="60">
        <v>0.25647123417491102</v>
      </c>
      <c r="ACZ14758" s="60"/>
      <c r="ADA14758" s="60"/>
      <c r="ADB14758" s="60"/>
      <c r="ADC14758" s="60"/>
      <c r="ADD14758" s="60"/>
      <c r="ADE14758" s="60"/>
    </row>
    <row r="14759" spans="760:785" x14ac:dyDescent="0.25">
      <c r="ACF14759" s="60"/>
      <c r="ACG14759" s="60"/>
      <c r="ACH14759" s="60"/>
      <c r="ACI14759" s="60"/>
      <c r="ACJ14759" s="60"/>
      <c r="ACK14759" s="60"/>
      <c r="ACL14759" s="60"/>
      <c r="ACM14759" s="60"/>
      <c r="ACN14759" s="60"/>
      <c r="ACO14759" s="60"/>
      <c r="ACP14759" s="60"/>
      <c r="ACQ14759" s="60"/>
      <c r="ACR14759" s="60"/>
      <c r="ACS14759" s="60"/>
      <c r="ACT14759" s="60"/>
      <c r="ACU14759" s="60"/>
      <c r="ACV14759" s="60"/>
      <c r="ACW14759" s="60"/>
      <c r="ACX14759" s="60"/>
      <c r="ACY14759" s="60">
        <v>0.25394323906471</v>
      </c>
      <c r="ACZ14759" s="60"/>
      <c r="ADA14759" s="60"/>
      <c r="ADB14759" s="60"/>
      <c r="ADC14759" s="60"/>
      <c r="ADD14759" s="60"/>
      <c r="ADE14759" s="60"/>
    </row>
    <row r="14760" spans="760:785" x14ac:dyDescent="0.25">
      <c r="ACF14760" s="60"/>
      <c r="ACG14760" s="60"/>
      <c r="ACH14760" s="60"/>
      <c r="ACI14760" s="60"/>
      <c r="ACJ14760" s="60"/>
      <c r="ACK14760" s="60"/>
      <c r="ACL14760" s="60"/>
      <c r="ACM14760" s="60"/>
      <c r="ACN14760" s="60"/>
      <c r="ACO14760" s="60"/>
      <c r="ACP14760" s="60"/>
      <c r="ACQ14760" s="60"/>
      <c r="ACR14760" s="60"/>
      <c r="ACS14760" s="60"/>
      <c r="ACT14760" s="60"/>
      <c r="ACU14760" s="60"/>
      <c r="ACV14760" s="60"/>
      <c r="ACW14760" s="60"/>
      <c r="ACX14760" s="60"/>
      <c r="ACY14760" s="60">
        <v>0.25394323906471</v>
      </c>
      <c r="ACZ14760" s="60"/>
      <c r="ADA14760" s="60"/>
      <c r="ADB14760" s="60"/>
      <c r="ADC14760" s="60"/>
      <c r="ADD14760" s="60"/>
      <c r="ADE14760" s="60"/>
    </row>
    <row r="14761" spans="760:785" x14ac:dyDescent="0.25">
      <c r="ACF14761" s="60"/>
      <c r="ACG14761" s="60"/>
      <c r="ACH14761" s="60"/>
      <c r="ACI14761" s="60"/>
      <c r="ACJ14761" s="60"/>
      <c r="ACK14761" s="60"/>
      <c r="ACL14761" s="60"/>
      <c r="ACM14761" s="60"/>
      <c r="ACN14761" s="60"/>
      <c r="ACO14761" s="60"/>
      <c r="ACP14761" s="60"/>
      <c r="ACQ14761" s="60"/>
      <c r="ACR14761" s="60"/>
      <c r="ACS14761" s="60"/>
      <c r="ACT14761" s="60"/>
      <c r="ACU14761" s="60"/>
      <c r="ACV14761" s="60"/>
      <c r="ACW14761" s="60"/>
      <c r="ACX14761" s="60"/>
      <c r="ACY14761" s="60">
        <v>0.25322276273320798</v>
      </c>
      <c r="ACZ14761" s="60"/>
      <c r="ADA14761" s="60"/>
      <c r="ADB14761" s="60"/>
      <c r="ADC14761" s="60"/>
      <c r="ADD14761" s="60"/>
      <c r="ADE14761" s="60"/>
    </row>
    <row r="14762" spans="760:785" x14ac:dyDescent="0.25">
      <c r="ACF14762" s="60"/>
      <c r="ACG14762" s="60"/>
      <c r="ACH14762" s="60"/>
      <c r="ACI14762" s="60"/>
      <c r="ACJ14762" s="60"/>
      <c r="ACK14762" s="60"/>
      <c r="ACL14762" s="60"/>
      <c r="ACM14762" s="60"/>
      <c r="ACN14762" s="60"/>
      <c r="ACO14762" s="60"/>
      <c r="ACP14762" s="60"/>
      <c r="ACQ14762" s="60"/>
      <c r="ACR14762" s="60"/>
      <c r="ACS14762" s="60"/>
      <c r="ACT14762" s="60"/>
      <c r="ACU14762" s="60"/>
      <c r="ACV14762" s="60"/>
      <c r="ACW14762" s="60"/>
      <c r="ACX14762" s="60"/>
      <c r="ACY14762" s="60">
        <v>0.25322276273320798</v>
      </c>
      <c r="ACZ14762" s="60"/>
      <c r="ADA14762" s="60"/>
      <c r="ADB14762" s="60"/>
      <c r="ADC14762" s="60"/>
      <c r="ADD14762" s="60"/>
      <c r="ADE14762" s="60"/>
    </row>
    <row r="14763" spans="760:785" x14ac:dyDescent="0.25">
      <c r="ACF14763" s="60"/>
      <c r="ACG14763" s="60"/>
      <c r="ACH14763" s="60"/>
      <c r="ACI14763" s="60"/>
      <c r="ACJ14763" s="60"/>
      <c r="ACK14763" s="60"/>
      <c r="ACL14763" s="60"/>
      <c r="ACM14763" s="60"/>
      <c r="ACN14763" s="60"/>
      <c r="ACO14763" s="60"/>
      <c r="ACP14763" s="60"/>
      <c r="ACQ14763" s="60"/>
      <c r="ACR14763" s="60"/>
      <c r="ACS14763" s="60"/>
      <c r="ACT14763" s="60"/>
      <c r="ACU14763" s="60"/>
      <c r="ACV14763" s="60"/>
      <c r="ACW14763" s="60"/>
      <c r="ACX14763" s="60"/>
      <c r="ACY14763" s="60">
        <v>0.24852401076355099</v>
      </c>
      <c r="ACZ14763" s="60"/>
      <c r="ADA14763" s="60"/>
      <c r="ADB14763" s="60"/>
      <c r="ADC14763" s="60"/>
      <c r="ADD14763" s="60"/>
      <c r="ADE14763" s="60"/>
    </row>
    <row r="14764" spans="760:785" x14ac:dyDescent="0.25">
      <c r="ACF14764" s="60"/>
      <c r="ACG14764" s="60"/>
      <c r="ACH14764" s="60"/>
      <c r="ACI14764" s="60"/>
      <c r="ACJ14764" s="60"/>
      <c r="ACK14764" s="60"/>
      <c r="ACL14764" s="60"/>
      <c r="ACM14764" s="60"/>
      <c r="ACN14764" s="60"/>
      <c r="ACO14764" s="60"/>
      <c r="ACP14764" s="60"/>
      <c r="ACQ14764" s="60"/>
      <c r="ACR14764" s="60"/>
      <c r="ACS14764" s="60"/>
      <c r="ACT14764" s="60"/>
      <c r="ACU14764" s="60"/>
      <c r="ACV14764" s="60"/>
      <c r="ACW14764" s="60"/>
      <c r="ACX14764" s="60"/>
      <c r="ACY14764" s="60">
        <v>0.24852401076355099</v>
      </c>
      <c r="ACZ14764" s="60"/>
      <c r="ADA14764" s="60"/>
      <c r="ADB14764" s="60"/>
      <c r="ADC14764" s="60"/>
      <c r="ADD14764" s="60"/>
      <c r="ADE14764" s="60"/>
    </row>
    <row r="14765" spans="760:785" x14ac:dyDescent="0.25">
      <c r="ACF14765" s="60"/>
      <c r="ACG14765" s="60"/>
      <c r="ACH14765" s="60"/>
      <c r="ACI14765" s="60"/>
      <c r="ACJ14765" s="60"/>
      <c r="ACK14765" s="60"/>
      <c r="ACL14765" s="60"/>
      <c r="ACM14765" s="60"/>
      <c r="ACN14765" s="60"/>
      <c r="ACO14765" s="60"/>
      <c r="ACP14765" s="60"/>
      <c r="ACQ14765" s="60"/>
      <c r="ACR14765" s="60"/>
      <c r="ACS14765" s="60"/>
      <c r="ACT14765" s="60"/>
      <c r="ACU14765" s="60"/>
      <c r="ACV14765" s="60"/>
      <c r="ACW14765" s="60"/>
      <c r="ACX14765" s="60"/>
      <c r="ACY14765" s="60">
        <v>0.24498070790785201</v>
      </c>
      <c r="ACZ14765" s="60"/>
      <c r="ADA14765" s="60"/>
      <c r="ADB14765" s="60"/>
      <c r="ADC14765" s="60"/>
      <c r="ADD14765" s="60"/>
      <c r="ADE14765" s="60"/>
    </row>
    <row r="14766" spans="760:785" x14ac:dyDescent="0.25">
      <c r="ACF14766" s="60"/>
      <c r="ACG14766" s="60"/>
      <c r="ACH14766" s="60"/>
      <c r="ACI14766" s="60"/>
      <c r="ACJ14766" s="60"/>
      <c r="ACK14766" s="60"/>
      <c r="ACL14766" s="60"/>
      <c r="ACM14766" s="60"/>
      <c r="ACN14766" s="60"/>
      <c r="ACO14766" s="60"/>
      <c r="ACP14766" s="60"/>
      <c r="ACQ14766" s="60"/>
      <c r="ACR14766" s="60"/>
      <c r="ACS14766" s="60"/>
      <c r="ACT14766" s="60"/>
      <c r="ACU14766" s="60"/>
      <c r="ACV14766" s="60"/>
      <c r="ACW14766" s="60"/>
      <c r="ACX14766" s="60"/>
      <c r="ACY14766" s="60">
        <v>0.24416003834899799</v>
      </c>
      <c r="ACZ14766" s="60"/>
      <c r="ADA14766" s="60"/>
      <c r="ADB14766" s="60"/>
      <c r="ADC14766" s="60"/>
      <c r="ADD14766" s="60"/>
      <c r="ADE14766" s="60"/>
    </row>
    <row r="14767" spans="760:785" x14ac:dyDescent="0.25">
      <c r="ACF14767" s="60"/>
      <c r="ACG14767" s="60"/>
      <c r="ACH14767" s="60"/>
      <c r="ACI14767" s="60"/>
      <c r="ACJ14767" s="60"/>
      <c r="ACK14767" s="60"/>
      <c r="ACL14767" s="60"/>
      <c r="ACM14767" s="60"/>
      <c r="ACN14767" s="60"/>
      <c r="ACO14767" s="60"/>
      <c r="ACP14767" s="60"/>
      <c r="ACQ14767" s="60"/>
      <c r="ACR14767" s="60"/>
      <c r="ACS14767" s="60"/>
      <c r="ACT14767" s="60"/>
      <c r="ACU14767" s="60"/>
      <c r="ACV14767" s="60"/>
      <c r="ACW14767" s="60"/>
      <c r="ACX14767" s="60"/>
      <c r="ACY14767" s="60">
        <v>0.243981604121704</v>
      </c>
      <c r="ACZ14767" s="60"/>
      <c r="ADA14767" s="60"/>
      <c r="ADB14767" s="60"/>
      <c r="ADC14767" s="60"/>
      <c r="ADD14767" s="60"/>
      <c r="ADE14767" s="60"/>
    </row>
    <row r="14768" spans="760:785" x14ac:dyDescent="0.25">
      <c r="ACF14768" s="60"/>
      <c r="ACG14768" s="60"/>
      <c r="ACH14768" s="60"/>
      <c r="ACI14768" s="60"/>
      <c r="ACJ14768" s="60"/>
      <c r="ACK14768" s="60"/>
      <c r="ACL14768" s="60"/>
      <c r="ACM14768" s="60"/>
      <c r="ACN14768" s="60"/>
      <c r="ACO14768" s="60"/>
      <c r="ACP14768" s="60"/>
      <c r="ACQ14768" s="60"/>
      <c r="ACR14768" s="60"/>
      <c r="ACS14768" s="60"/>
      <c r="ACT14768" s="60"/>
      <c r="ACU14768" s="60"/>
      <c r="ACV14768" s="60"/>
      <c r="ACW14768" s="60"/>
      <c r="ACX14768" s="60"/>
      <c r="ACY14768" s="60">
        <v>0.243981604121704</v>
      </c>
      <c r="ACZ14768" s="60"/>
      <c r="ADA14768" s="60"/>
      <c r="ADB14768" s="60"/>
      <c r="ADC14768" s="60"/>
      <c r="ADD14768" s="60"/>
      <c r="ADE14768" s="60"/>
    </row>
    <row r="14769" spans="760:785" x14ac:dyDescent="0.25">
      <c r="ACF14769" s="60"/>
      <c r="ACG14769" s="60"/>
      <c r="ACH14769" s="60"/>
      <c r="ACI14769" s="60"/>
      <c r="ACJ14769" s="60"/>
      <c r="ACK14769" s="60"/>
      <c r="ACL14769" s="60"/>
      <c r="ACM14769" s="60"/>
      <c r="ACN14769" s="60"/>
      <c r="ACO14769" s="60"/>
      <c r="ACP14769" s="60"/>
      <c r="ACQ14769" s="60"/>
      <c r="ACR14769" s="60"/>
      <c r="ACS14769" s="60"/>
      <c r="ACT14769" s="60"/>
      <c r="ACU14769" s="60"/>
      <c r="ACV14769" s="60"/>
      <c r="ACW14769" s="60"/>
      <c r="ACX14769" s="60"/>
      <c r="ACY14769" s="60">
        <v>0.24232497393611399</v>
      </c>
      <c r="ACZ14769" s="60"/>
      <c r="ADA14769" s="60"/>
      <c r="ADB14769" s="60"/>
      <c r="ADC14769" s="60"/>
      <c r="ADD14769" s="60"/>
      <c r="ADE14769" s="60"/>
    </row>
    <row r="14770" spans="760:785" x14ac:dyDescent="0.25">
      <c r="ACF14770" s="60"/>
      <c r="ACG14770" s="60"/>
      <c r="ACH14770" s="60"/>
      <c r="ACI14770" s="60"/>
      <c r="ACJ14770" s="60"/>
      <c r="ACK14770" s="60"/>
      <c r="ACL14770" s="60"/>
      <c r="ACM14770" s="60"/>
      <c r="ACN14770" s="60"/>
      <c r="ACO14770" s="60"/>
      <c r="ACP14770" s="60"/>
      <c r="ACQ14770" s="60"/>
      <c r="ACR14770" s="60"/>
      <c r="ACS14770" s="60"/>
      <c r="ACT14770" s="60"/>
      <c r="ACU14770" s="60"/>
      <c r="ACV14770" s="60"/>
      <c r="ACW14770" s="60"/>
      <c r="ACX14770" s="60"/>
      <c r="ACY14770" s="60">
        <v>0.24232497393611399</v>
      </c>
      <c r="ACZ14770" s="60"/>
      <c r="ADA14770" s="60"/>
      <c r="ADB14770" s="60"/>
      <c r="ADC14770" s="60"/>
      <c r="ADD14770" s="60"/>
      <c r="ADE14770" s="60"/>
    </row>
    <row r="14771" spans="760:785" x14ac:dyDescent="0.25">
      <c r="ACF14771" s="60"/>
      <c r="ACG14771" s="60"/>
      <c r="ACH14771" s="60"/>
      <c r="ACI14771" s="60"/>
      <c r="ACJ14771" s="60"/>
      <c r="ACK14771" s="60"/>
      <c r="ACL14771" s="60"/>
      <c r="ACM14771" s="60"/>
      <c r="ACN14771" s="60"/>
      <c r="ACO14771" s="60"/>
      <c r="ACP14771" s="60"/>
      <c r="ACQ14771" s="60"/>
      <c r="ACR14771" s="60"/>
      <c r="ACS14771" s="60"/>
      <c r="ACT14771" s="60"/>
      <c r="ACU14771" s="60"/>
      <c r="ACV14771" s="60"/>
      <c r="ACW14771" s="60"/>
      <c r="ACX14771" s="60"/>
      <c r="ACY14771" s="60">
        <v>0.242068996787038</v>
      </c>
      <c r="ACZ14771" s="60"/>
      <c r="ADA14771" s="60"/>
      <c r="ADB14771" s="60"/>
      <c r="ADC14771" s="60"/>
      <c r="ADD14771" s="60"/>
      <c r="ADE14771" s="60"/>
    </row>
    <row r="14772" spans="760:785" x14ac:dyDescent="0.25">
      <c r="ACF14772" s="60"/>
      <c r="ACG14772" s="60"/>
      <c r="ACH14772" s="60"/>
      <c r="ACI14772" s="60"/>
      <c r="ACJ14772" s="60"/>
      <c r="ACK14772" s="60"/>
      <c r="ACL14772" s="60"/>
      <c r="ACM14772" s="60"/>
      <c r="ACN14772" s="60"/>
      <c r="ACO14772" s="60"/>
      <c r="ACP14772" s="60"/>
      <c r="ACQ14772" s="60"/>
      <c r="ACR14772" s="60"/>
      <c r="ACS14772" s="60"/>
      <c r="ACT14772" s="60"/>
      <c r="ACU14772" s="60"/>
      <c r="ACV14772" s="60"/>
      <c r="ACW14772" s="60"/>
      <c r="ACX14772" s="60"/>
      <c r="ACY14772" s="60">
        <v>0.242068996787038</v>
      </c>
      <c r="ACZ14772" s="60"/>
      <c r="ADA14772" s="60"/>
      <c r="ADB14772" s="60"/>
      <c r="ADC14772" s="60"/>
      <c r="ADD14772" s="60"/>
      <c r="ADE14772" s="60"/>
    </row>
    <row r="14773" spans="760:785" x14ac:dyDescent="0.25">
      <c r="ACF14773" s="60"/>
      <c r="ACG14773" s="60"/>
      <c r="ACH14773" s="60"/>
      <c r="ACI14773" s="60"/>
      <c r="ACJ14773" s="60"/>
      <c r="ACK14773" s="60"/>
      <c r="ACL14773" s="60"/>
      <c r="ACM14773" s="60"/>
      <c r="ACN14773" s="60"/>
      <c r="ACO14773" s="60"/>
      <c r="ACP14773" s="60"/>
      <c r="ACQ14773" s="60"/>
      <c r="ACR14773" s="60"/>
      <c r="ACS14773" s="60"/>
      <c r="ACT14773" s="60"/>
      <c r="ACU14773" s="60"/>
      <c r="ACV14773" s="60"/>
      <c r="ACW14773" s="60"/>
      <c r="ACX14773" s="60"/>
      <c r="ACY14773" s="60">
        <v>0.24168219839237701</v>
      </c>
      <c r="ACZ14773" s="60"/>
      <c r="ADA14773" s="60"/>
      <c r="ADB14773" s="60"/>
      <c r="ADC14773" s="60"/>
      <c r="ADD14773" s="60"/>
      <c r="ADE14773" s="60"/>
    </row>
    <row r="14774" spans="760:785" x14ac:dyDescent="0.25">
      <c r="ACF14774" s="60"/>
      <c r="ACG14774" s="60"/>
      <c r="ACH14774" s="60"/>
      <c r="ACI14774" s="60"/>
      <c r="ACJ14774" s="60"/>
      <c r="ACK14774" s="60"/>
      <c r="ACL14774" s="60"/>
      <c r="ACM14774" s="60"/>
      <c r="ACN14774" s="60"/>
      <c r="ACO14774" s="60"/>
      <c r="ACP14774" s="60"/>
      <c r="ACQ14774" s="60"/>
      <c r="ACR14774" s="60"/>
      <c r="ACS14774" s="60"/>
      <c r="ACT14774" s="60"/>
      <c r="ACU14774" s="60"/>
      <c r="ACV14774" s="60"/>
      <c r="ACW14774" s="60"/>
      <c r="ACX14774" s="60"/>
      <c r="ACY14774" s="60">
        <v>0.24168219839237701</v>
      </c>
      <c r="ACZ14774" s="60"/>
      <c r="ADA14774" s="60"/>
      <c r="ADB14774" s="60"/>
      <c r="ADC14774" s="60"/>
      <c r="ADD14774" s="60"/>
      <c r="ADE14774" s="60"/>
    </row>
    <row r="14775" spans="760:785" x14ac:dyDescent="0.25">
      <c r="ACF14775" s="60"/>
      <c r="ACG14775" s="60"/>
      <c r="ACH14775" s="60"/>
      <c r="ACI14775" s="60"/>
      <c r="ACJ14775" s="60"/>
      <c r="ACK14775" s="60"/>
      <c r="ACL14775" s="60"/>
      <c r="ACM14775" s="60"/>
      <c r="ACN14775" s="60"/>
      <c r="ACO14775" s="60"/>
      <c r="ACP14775" s="60"/>
      <c r="ACQ14775" s="60"/>
      <c r="ACR14775" s="60"/>
      <c r="ACS14775" s="60"/>
      <c r="ACT14775" s="60"/>
      <c r="ACU14775" s="60"/>
      <c r="ACV14775" s="60"/>
      <c r="ACW14775" s="60"/>
      <c r="ACX14775" s="60"/>
      <c r="ACY14775" s="60">
        <v>0.24106127206130101</v>
      </c>
      <c r="ACZ14775" s="60"/>
      <c r="ADA14775" s="60"/>
      <c r="ADB14775" s="60"/>
      <c r="ADC14775" s="60"/>
      <c r="ADD14775" s="60"/>
      <c r="ADE14775" s="60"/>
    </row>
    <row r="14776" spans="760:785" x14ac:dyDescent="0.25">
      <c r="ACF14776" s="60"/>
      <c r="ACG14776" s="60"/>
      <c r="ACH14776" s="60"/>
      <c r="ACI14776" s="60"/>
      <c r="ACJ14776" s="60"/>
      <c r="ACK14776" s="60"/>
      <c r="ACL14776" s="60"/>
      <c r="ACM14776" s="60"/>
      <c r="ACN14776" s="60"/>
      <c r="ACO14776" s="60"/>
      <c r="ACP14776" s="60"/>
      <c r="ACQ14776" s="60"/>
      <c r="ACR14776" s="60"/>
      <c r="ACS14776" s="60"/>
      <c r="ACT14776" s="60"/>
      <c r="ACU14776" s="60"/>
      <c r="ACV14776" s="60"/>
      <c r="ACW14776" s="60"/>
      <c r="ACX14776" s="60"/>
      <c r="ACY14776" s="60">
        <v>0.24106127206130101</v>
      </c>
      <c r="ACZ14776" s="60"/>
      <c r="ADA14776" s="60"/>
      <c r="ADB14776" s="60"/>
      <c r="ADC14776" s="60"/>
      <c r="ADD14776" s="60"/>
      <c r="ADE14776" s="60"/>
    </row>
    <row r="14777" spans="760:785" x14ac:dyDescent="0.25">
      <c r="ACF14777" s="60"/>
      <c r="ACG14777" s="60"/>
      <c r="ACH14777" s="60"/>
      <c r="ACI14777" s="60"/>
      <c r="ACJ14777" s="60"/>
      <c r="ACK14777" s="60"/>
      <c r="ACL14777" s="60"/>
      <c r="ACM14777" s="60"/>
      <c r="ACN14777" s="60"/>
      <c r="ACO14777" s="60"/>
      <c r="ACP14777" s="60"/>
      <c r="ACQ14777" s="60"/>
      <c r="ACR14777" s="60"/>
      <c r="ACS14777" s="60"/>
      <c r="ACT14777" s="60"/>
      <c r="ACU14777" s="60"/>
      <c r="ACV14777" s="60"/>
      <c r="ACW14777" s="60"/>
      <c r="ACX14777" s="60"/>
      <c r="ACY14777" s="60">
        <v>0.239583178797145</v>
      </c>
      <c r="ACZ14777" s="60"/>
      <c r="ADA14777" s="60"/>
      <c r="ADB14777" s="60"/>
      <c r="ADC14777" s="60"/>
      <c r="ADD14777" s="60"/>
      <c r="ADE14777" s="60"/>
    </row>
    <row r="14778" spans="760:785" x14ac:dyDescent="0.25">
      <c r="ACF14778" s="60"/>
      <c r="ACG14778" s="60"/>
      <c r="ACH14778" s="60"/>
      <c r="ACI14778" s="60"/>
      <c r="ACJ14778" s="60"/>
      <c r="ACK14778" s="60"/>
      <c r="ACL14778" s="60"/>
      <c r="ACM14778" s="60"/>
      <c r="ACN14778" s="60"/>
      <c r="ACO14778" s="60"/>
      <c r="ACP14778" s="60"/>
      <c r="ACQ14778" s="60"/>
      <c r="ACR14778" s="60"/>
      <c r="ACS14778" s="60"/>
      <c r="ACT14778" s="60"/>
      <c r="ACU14778" s="60"/>
      <c r="ACV14778" s="60"/>
      <c r="ACW14778" s="60"/>
      <c r="ACX14778" s="60"/>
      <c r="ACY14778" s="60">
        <v>0.239583178797145</v>
      </c>
      <c r="ACZ14778" s="60"/>
      <c r="ADA14778" s="60"/>
      <c r="ADB14778" s="60"/>
      <c r="ADC14778" s="60"/>
      <c r="ADD14778" s="60"/>
      <c r="ADE14778" s="60"/>
    </row>
    <row r="14779" spans="760:785" x14ac:dyDescent="0.25">
      <c r="ACF14779" s="60"/>
      <c r="ACG14779" s="60"/>
      <c r="ACH14779" s="60"/>
      <c r="ACI14779" s="60"/>
      <c r="ACJ14779" s="60"/>
      <c r="ACK14779" s="60"/>
      <c r="ACL14779" s="60"/>
      <c r="ACM14779" s="60"/>
      <c r="ACN14779" s="60"/>
      <c r="ACO14779" s="60"/>
      <c r="ACP14779" s="60"/>
      <c r="ACQ14779" s="60"/>
      <c r="ACR14779" s="60"/>
      <c r="ACS14779" s="60"/>
      <c r="ACT14779" s="60"/>
      <c r="ACU14779" s="60"/>
      <c r="ACV14779" s="60"/>
      <c r="ACW14779" s="60"/>
      <c r="ACX14779" s="60"/>
      <c r="ACY14779" s="60">
        <v>0.23956683112986801</v>
      </c>
      <c r="ACZ14779" s="60"/>
      <c r="ADA14779" s="60"/>
      <c r="ADB14779" s="60"/>
      <c r="ADC14779" s="60"/>
      <c r="ADD14779" s="60"/>
      <c r="ADE14779" s="60"/>
    </row>
    <row r="14780" spans="760:785" x14ac:dyDescent="0.25">
      <c r="ACF14780" s="60"/>
      <c r="ACG14780" s="60"/>
      <c r="ACH14780" s="60"/>
      <c r="ACI14780" s="60"/>
      <c r="ACJ14780" s="60"/>
      <c r="ACK14780" s="60"/>
      <c r="ACL14780" s="60"/>
      <c r="ACM14780" s="60"/>
      <c r="ACN14780" s="60"/>
      <c r="ACO14780" s="60"/>
      <c r="ACP14780" s="60"/>
      <c r="ACQ14780" s="60"/>
      <c r="ACR14780" s="60"/>
      <c r="ACS14780" s="60"/>
      <c r="ACT14780" s="60"/>
      <c r="ACU14780" s="60"/>
      <c r="ACV14780" s="60"/>
      <c r="ACW14780" s="60"/>
      <c r="ACX14780" s="60"/>
      <c r="ACY14780" s="60">
        <v>0.23956683112986801</v>
      </c>
      <c r="ACZ14780" s="60"/>
      <c r="ADA14780" s="60"/>
      <c r="ADB14780" s="60"/>
      <c r="ADC14780" s="60"/>
      <c r="ADD14780" s="60"/>
      <c r="ADE14780" s="60"/>
    </row>
    <row r="14781" spans="760:785" x14ac:dyDescent="0.25">
      <c r="ACF14781" s="60"/>
      <c r="ACG14781" s="60"/>
      <c r="ACH14781" s="60"/>
      <c r="ACI14781" s="60"/>
      <c r="ACJ14781" s="60"/>
      <c r="ACK14781" s="60"/>
      <c r="ACL14781" s="60"/>
      <c r="ACM14781" s="60"/>
      <c r="ACN14781" s="60"/>
      <c r="ACO14781" s="60"/>
      <c r="ACP14781" s="60"/>
      <c r="ACQ14781" s="60"/>
      <c r="ACR14781" s="60"/>
      <c r="ACS14781" s="60"/>
      <c r="ACT14781" s="60"/>
      <c r="ACU14781" s="60"/>
      <c r="ACV14781" s="60"/>
      <c r="ACW14781" s="60"/>
      <c r="ACX14781" s="60"/>
      <c r="ACY14781" s="60">
        <v>0.23816061007912101</v>
      </c>
      <c r="ACZ14781" s="60"/>
      <c r="ADA14781" s="60"/>
      <c r="ADB14781" s="60"/>
      <c r="ADC14781" s="60"/>
      <c r="ADD14781" s="60"/>
      <c r="ADE14781" s="60"/>
    </row>
    <row r="14782" spans="760:785" x14ac:dyDescent="0.25">
      <c r="ACF14782" s="60"/>
      <c r="ACG14782" s="60"/>
      <c r="ACH14782" s="60"/>
      <c r="ACI14782" s="60"/>
      <c r="ACJ14782" s="60"/>
      <c r="ACK14782" s="60"/>
      <c r="ACL14782" s="60"/>
      <c r="ACM14782" s="60"/>
      <c r="ACN14782" s="60"/>
      <c r="ACO14782" s="60"/>
      <c r="ACP14782" s="60"/>
      <c r="ACQ14782" s="60"/>
      <c r="ACR14782" s="60"/>
      <c r="ACS14782" s="60"/>
      <c r="ACT14782" s="60"/>
      <c r="ACU14782" s="60"/>
      <c r="ACV14782" s="60"/>
      <c r="ACW14782" s="60"/>
      <c r="ACX14782" s="60"/>
      <c r="ACY14782" s="60">
        <v>0.23816061007912101</v>
      </c>
      <c r="ACZ14782" s="60"/>
      <c r="ADA14782" s="60"/>
      <c r="ADB14782" s="60"/>
      <c r="ADC14782" s="60"/>
      <c r="ADD14782" s="60"/>
      <c r="ADE14782" s="60"/>
    </row>
    <row r="14783" spans="760:785" x14ac:dyDescent="0.25">
      <c r="ACF14783" s="60"/>
      <c r="ACG14783" s="60"/>
      <c r="ACH14783" s="60"/>
      <c r="ACI14783" s="60"/>
      <c r="ACJ14783" s="60"/>
      <c r="ACK14783" s="60"/>
      <c r="ACL14783" s="60"/>
      <c r="ACM14783" s="60"/>
      <c r="ACN14783" s="60"/>
      <c r="ACO14783" s="60"/>
      <c r="ACP14783" s="60"/>
      <c r="ACQ14783" s="60"/>
      <c r="ACR14783" s="60"/>
      <c r="ACS14783" s="60"/>
      <c r="ACT14783" s="60"/>
      <c r="ACU14783" s="60"/>
      <c r="ACV14783" s="60"/>
      <c r="ACW14783" s="60"/>
      <c r="ACX14783" s="60"/>
      <c r="ACY14783" s="60">
        <v>0.23796278503023099</v>
      </c>
      <c r="ACZ14783" s="60"/>
      <c r="ADA14783" s="60"/>
      <c r="ADB14783" s="60"/>
      <c r="ADC14783" s="60"/>
      <c r="ADD14783" s="60"/>
      <c r="ADE14783" s="60"/>
    </row>
    <row r="14784" spans="760:785" x14ac:dyDescent="0.25">
      <c r="ACF14784" s="60"/>
      <c r="ACG14784" s="60"/>
      <c r="ACH14784" s="60"/>
      <c r="ACI14784" s="60"/>
      <c r="ACJ14784" s="60"/>
      <c r="ACK14784" s="60"/>
      <c r="ACL14784" s="60"/>
      <c r="ACM14784" s="60"/>
      <c r="ACN14784" s="60"/>
      <c r="ACO14784" s="60"/>
      <c r="ACP14784" s="60"/>
      <c r="ACQ14784" s="60"/>
      <c r="ACR14784" s="60"/>
      <c r="ACS14784" s="60"/>
      <c r="ACT14784" s="60"/>
      <c r="ACU14784" s="60"/>
      <c r="ACV14784" s="60"/>
      <c r="ACW14784" s="60"/>
      <c r="ACX14784" s="60"/>
      <c r="ACY14784" s="60">
        <v>0.23796278503023099</v>
      </c>
      <c r="ACZ14784" s="60"/>
      <c r="ADA14784" s="60"/>
      <c r="ADB14784" s="60"/>
      <c r="ADC14784" s="60"/>
      <c r="ADD14784" s="60"/>
      <c r="ADE14784" s="60"/>
    </row>
    <row r="14785" spans="760:785" x14ac:dyDescent="0.25">
      <c r="ACF14785" s="60"/>
      <c r="ACG14785" s="60"/>
      <c r="ACH14785" s="60"/>
      <c r="ACI14785" s="60"/>
      <c r="ACJ14785" s="60"/>
      <c r="ACK14785" s="60"/>
      <c r="ACL14785" s="60"/>
      <c r="ACM14785" s="60"/>
      <c r="ACN14785" s="60"/>
      <c r="ACO14785" s="60"/>
      <c r="ACP14785" s="60"/>
      <c r="ACQ14785" s="60"/>
      <c r="ACR14785" s="60"/>
      <c r="ACS14785" s="60"/>
      <c r="ACT14785" s="60"/>
      <c r="ACU14785" s="60"/>
      <c r="ACV14785" s="60"/>
      <c r="ACW14785" s="60"/>
      <c r="ACX14785" s="60"/>
      <c r="ACY14785" s="60">
        <v>0.23778259497493301</v>
      </c>
      <c r="ACZ14785" s="60"/>
      <c r="ADA14785" s="60"/>
      <c r="ADB14785" s="60"/>
      <c r="ADC14785" s="60"/>
      <c r="ADD14785" s="60"/>
      <c r="ADE14785" s="60"/>
    </row>
    <row r="14786" spans="760:785" x14ac:dyDescent="0.25">
      <c r="ACF14786" s="60"/>
      <c r="ACG14786" s="60"/>
      <c r="ACH14786" s="60"/>
      <c r="ACI14786" s="60"/>
      <c r="ACJ14786" s="60"/>
      <c r="ACK14786" s="60"/>
      <c r="ACL14786" s="60"/>
      <c r="ACM14786" s="60"/>
      <c r="ACN14786" s="60"/>
      <c r="ACO14786" s="60"/>
      <c r="ACP14786" s="60"/>
      <c r="ACQ14786" s="60"/>
      <c r="ACR14786" s="60"/>
      <c r="ACS14786" s="60"/>
      <c r="ACT14786" s="60"/>
      <c r="ACU14786" s="60"/>
      <c r="ACV14786" s="60"/>
      <c r="ACW14786" s="60"/>
      <c r="ACX14786" s="60"/>
      <c r="ACY14786" s="60">
        <v>0.23778259497493301</v>
      </c>
      <c r="ACZ14786" s="60"/>
      <c r="ADA14786" s="60"/>
      <c r="ADB14786" s="60"/>
      <c r="ADC14786" s="60"/>
      <c r="ADD14786" s="60"/>
      <c r="ADE14786" s="60"/>
    </row>
    <row r="14787" spans="760:785" x14ac:dyDescent="0.25">
      <c r="ACF14787" s="60"/>
      <c r="ACG14787" s="60"/>
      <c r="ACH14787" s="60"/>
      <c r="ACI14787" s="60"/>
      <c r="ACJ14787" s="60"/>
      <c r="ACK14787" s="60"/>
      <c r="ACL14787" s="60"/>
      <c r="ACM14787" s="60"/>
      <c r="ACN14787" s="60"/>
      <c r="ACO14787" s="60"/>
      <c r="ACP14787" s="60"/>
      <c r="ACQ14787" s="60"/>
      <c r="ACR14787" s="60"/>
      <c r="ACS14787" s="60"/>
      <c r="ACT14787" s="60"/>
      <c r="ACU14787" s="60"/>
      <c r="ACV14787" s="60"/>
      <c r="ACW14787" s="60"/>
      <c r="ACX14787" s="60"/>
      <c r="ACY14787" s="60">
        <v>0.23704839440950501</v>
      </c>
      <c r="ACZ14787" s="60"/>
      <c r="ADA14787" s="60"/>
      <c r="ADB14787" s="60"/>
      <c r="ADC14787" s="60"/>
      <c r="ADD14787" s="60"/>
      <c r="ADE14787" s="60"/>
    </row>
    <row r="14788" spans="760:785" x14ac:dyDescent="0.25">
      <c r="ACF14788" s="60"/>
      <c r="ACG14788" s="60"/>
      <c r="ACH14788" s="60"/>
      <c r="ACI14788" s="60"/>
      <c r="ACJ14788" s="60"/>
      <c r="ACK14788" s="60"/>
      <c r="ACL14788" s="60"/>
      <c r="ACM14788" s="60"/>
      <c r="ACN14788" s="60"/>
      <c r="ACO14788" s="60"/>
      <c r="ACP14788" s="60"/>
      <c r="ACQ14788" s="60"/>
      <c r="ACR14788" s="60"/>
      <c r="ACS14788" s="60"/>
      <c r="ACT14788" s="60"/>
      <c r="ACU14788" s="60"/>
      <c r="ACV14788" s="60"/>
      <c r="ACW14788" s="60"/>
      <c r="ACX14788" s="60"/>
      <c r="ACY14788" s="60">
        <v>0.23688151498548901</v>
      </c>
      <c r="ACZ14788" s="60"/>
      <c r="ADA14788" s="60"/>
      <c r="ADB14788" s="60"/>
      <c r="ADC14788" s="60"/>
      <c r="ADD14788" s="60"/>
      <c r="ADE14788" s="60"/>
    </row>
    <row r="14789" spans="760:785" x14ac:dyDescent="0.25">
      <c r="ACF14789" s="60"/>
      <c r="ACG14789" s="60"/>
      <c r="ACH14789" s="60"/>
      <c r="ACI14789" s="60"/>
      <c r="ACJ14789" s="60"/>
      <c r="ACK14789" s="60"/>
      <c r="ACL14789" s="60"/>
      <c r="ACM14789" s="60"/>
      <c r="ACN14789" s="60"/>
      <c r="ACO14789" s="60"/>
      <c r="ACP14789" s="60"/>
      <c r="ACQ14789" s="60"/>
      <c r="ACR14789" s="60"/>
      <c r="ACS14789" s="60"/>
      <c r="ACT14789" s="60"/>
      <c r="ACU14789" s="60"/>
      <c r="ACV14789" s="60"/>
      <c r="ACW14789" s="60"/>
      <c r="ACX14789" s="60"/>
      <c r="ACY14789" s="60">
        <v>0.23688151498548901</v>
      </c>
      <c r="ACZ14789" s="60"/>
      <c r="ADA14789" s="60"/>
      <c r="ADB14789" s="60"/>
      <c r="ADC14789" s="60"/>
      <c r="ADD14789" s="60"/>
      <c r="ADE14789" s="60"/>
    </row>
    <row r="14790" spans="760:785" x14ac:dyDescent="0.25">
      <c r="ACF14790" s="60"/>
      <c r="ACG14790" s="60"/>
      <c r="ACH14790" s="60"/>
      <c r="ACI14790" s="60"/>
      <c r="ACJ14790" s="60"/>
      <c r="ACK14790" s="60"/>
      <c r="ACL14790" s="60"/>
      <c r="ACM14790" s="60"/>
      <c r="ACN14790" s="60"/>
      <c r="ACO14790" s="60"/>
      <c r="ACP14790" s="60"/>
      <c r="ACQ14790" s="60"/>
      <c r="ACR14790" s="60"/>
      <c r="ACS14790" s="60"/>
      <c r="ACT14790" s="60"/>
      <c r="ACU14790" s="60"/>
      <c r="ACV14790" s="60"/>
      <c r="ACW14790" s="60"/>
      <c r="ACX14790" s="60"/>
      <c r="ACY14790" s="60">
        <v>0.236529054043738</v>
      </c>
      <c r="ACZ14790" s="60"/>
      <c r="ADA14790" s="60"/>
      <c r="ADB14790" s="60"/>
      <c r="ADC14790" s="60"/>
      <c r="ADD14790" s="60"/>
      <c r="ADE14790" s="60"/>
    </row>
    <row r="14791" spans="760:785" x14ac:dyDescent="0.25">
      <c r="ACF14791" s="60"/>
      <c r="ACG14791" s="60"/>
      <c r="ACH14791" s="60"/>
      <c r="ACI14791" s="60"/>
      <c r="ACJ14791" s="60"/>
      <c r="ACK14791" s="60"/>
      <c r="ACL14791" s="60"/>
      <c r="ACM14791" s="60"/>
      <c r="ACN14791" s="60"/>
      <c r="ACO14791" s="60"/>
      <c r="ACP14791" s="60"/>
      <c r="ACQ14791" s="60"/>
      <c r="ACR14791" s="60"/>
      <c r="ACS14791" s="60"/>
      <c r="ACT14791" s="60"/>
      <c r="ACU14791" s="60"/>
      <c r="ACV14791" s="60"/>
      <c r="ACW14791" s="60"/>
      <c r="ACX14791" s="60"/>
      <c r="ACY14791" s="60">
        <v>0.236529054043738</v>
      </c>
      <c r="ACZ14791" s="60"/>
      <c r="ADA14791" s="60"/>
      <c r="ADB14791" s="60"/>
      <c r="ADC14791" s="60"/>
      <c r="ADD14791" s="60"/>
      <c r="ADE14791" s="60"/>
    </row>
    <row r="14792" spans="760:785" x14ac:dyDescent="0.25">
      <c r="ACF14792" s="60"/>
      <c r="ACG14792" s="60"/>
      <c r="ACH14792" s="60"/>
      <c r="ACI14792" s="60"/>
      <c r="ACJ14792" s="60"/>
      <c r="ACK14792" s="60"/>
      <c r="ACL14792" s="60"/>
      <c r="ACM14792" s="60"/>
      <c r="ACN14792" s="60"/>
      <c r="ACO14792" s="60"/>
      <c r="ACP14792" s="60"/>
      <c r="ACQ14792" s="60"/>
      <c r="ACR14792" s="60"/>
      <c r="ACS14792" s="60"/>
      <c r="ACT14792" s="60"/>
      <c r="ACU14792" s="60"/>
      <c r="ACV14792" s="60"/>
      <c r="ACW14792" s="60"/>
      <c r="ACX14792" s="60"/>
      <c r="ACY14792" s="60">
        <v>0.23637127379402201</v>
      </c>
      <c r="ACZ14792" s="60"/>
      <c r="ADA14792" s="60"/>
      <c r="ADB14792" s="60"/>
      <c r="ADC14792" s="60"/>
      <c r="ADD14792" s="60"/>
      <c r="ADE14792" s="60"/>
    </row>
    <row r="14793" spans="760:785" x14ac:dyDescent="0.25">
      <c r="ACF14793" s="60"/>
      <c r="ACG14793" s="60"/>
      <c r="ACH14793" s="60"/>
      <c r="ACI14793" s="60"/>
      <c r="ACJ14793" s="60"/>
      <c r="ACK14793" s="60"/>
      <c r="ACL14793" s="60"/>
      <c r="ACM14793" s="60"/>
      <c r="ACN14793" s="60"/>
      <c r="ACO14793" s="60"/>
      <c r="ACP14793" s="60"/>
      <c r="ACQ14793" s="60"/>
      <c r="ACR14793" s="60"/>
      <c r="ACS14793" s="60"/>
      <c r="ACT14793" s="60"/>
      <c r="ACU14793" s="60"/>
      <c r="ACV14793" s="60"/>
      <c r="ACW14793" s="60"/>
      <c r="ACX14793" s="60"/>
      <c r="ACY14793" s="60">
        <v>0.23637127379402201</v>
      </c>
      <c r="ACZ14793" s="60"/>
      <c r="ADA14793" s="60"/>
      <c r="ADB14793" s="60"/>
      <c r="ADC14793" s="60"/>
      <c r="ADD14793" s="60"/>
      <c r="ADE14793" s="60"/>
    </row>
    <row r="14794" spans="760:785" x14ac:dyDescent="0.25">
      <c r="ACF14794" s="60"/>
      <c r="ACG14794" s="60"/>
      <c r="ACH14794" s="60"/>
      <c r="ACI14794" s="60"/>
      <c r="ACJ14794" s="60"/>
      <c r="ACK14794" s="60"/>
      <c r="ACL14794" s="60"/>
      <c r="ACM14794" s="60"/>
      <c r="ACN14794" s="60"/>
      <c r="ACO14794" s="60"/>
      <c r="ACP14794" s="60"/>
      <c r="ACQ14794" s="60"/>
      <c r="ACR14794" s="60"/>
      <c r="ACS14794" s="60"/>
      <c r="ACT14794" s="60"/>
      <c r="ACU14794" s="60"/>
      <c r="ACV14794" s="60"/>
      <c r="ACW14794" s="60"/>
      <c r="ACX14794" s="60"/>
      <c r="ACY14794" s="60">
        <v>0.235912303449999</v>
      </c>
      <c r="ACZ14794" s="60"/>
      <c r="ADA14794" s="60"/>
      <c r="ADB14794" s="60"/>
      <c r="ADC14794" s="60"/>
      <c r="ADD14794" s="60"/>
      <c r="ADE14794" s="60"/>
    </row>
    <row r="14795" spans="760:785" x14ac:dyDescent="0.25">
      <c r="ACF14795" s="60"/>
      <c r="ACG14795" s="60"/>
      <c r="ACH14795" s="60"/>
      <c r="ACI14795" s="60"/>
      <c r="ACJ14795" s="60"/>
      <c r="ACK14795" s="60"/>
      <c r="ACL14795" s="60"/>
      <c r="ACM14795" s="60"/>
      <c r="ACN14795" s="60"/>
      <c r="ACO14795" s="60"/>
      <c r="ACP14795" s="60"/>
      <c r="ACQ14795" s="60"/>
      <c r="ACR14795" s="60"/>
      <c r="ACS14795" s="60"/>
      <c r="ACT14795" s="60"/>
      <c r="ACU14795" s="60"/>
      <c r="ACV14795" s="60"/>
      <c r="ACW14795" s="60"/>
      <c r="ACX14795" s="60"/>
      <c r="ACY14795" s="60">
        <v>0.235912303449999</v>
      </c>
      <c r="ACZ14795" s="60"/>
      <c r="ADA14795" s="60"/>
      <c r="ADB14795" s="60"/>
      <c r="ADC14795" s="60"/>
      <c r="ADD14795" s="60"/>
      <c r="ADE14795" s="60"/>
    </row>
    <row r="14796" spans="760:785" x14ac:dyDescent="0.25">
      <c r="ACF14796" s="60"/>
      <c r="ACG14796" s="60"/>
      <c r="ACH14796" s="60"/>
      <c r="ACI14796" s="60"/>
      <c r="ACJ14796" s="60"/>
      <c r="ACK14796" s="60"/>
      <c r="ACL14796" s="60"/>
      <c r="ACM14796" s="60"/>
      <c r="ACN14796" s="60"/>
      <c r="ACO14796" s="60"/>
      <c r="ACP14796" s="60"/>
      <c r="ACQ14796" s="60"/>
      <c r="ACR14796" s="60"/>
      <c r="ACS14796" s="60"/>
      <c r="ACT14796" s="60"/>
      <c r="ACU14796" s="60"/>
      <c r="ACV14796" s="60"/>
      <c r="ACW14796" s="60"/>
      <c r="ACX14796" s="60"/>
      <c r="ACY14796" s="60">
        <v>0.235890361192274</v>
      </c>
      <c r="ACZ14796" s="60"/>
      <c r="ADA14796" s="60"/>
      <c r="ADB14796" s="60"/>
      <c r="ADC14796" s="60"/>
      <c r="ADD14796" s="60"/>
      <c r="ADE14796" s="60"/>
    </row>
    <row r="14797" spans="760:785" x14ac:dyDescent="0.25">
      <c r="ACF14797" s="60"/>
      <c r="ACG14797" s="60"/>
      <c r="ACH14797" s="60"/>
      <c r="ACI14797" s="60"/>
      <c r="ACJ14797" s="60"/>
      <c r="ACK14797" s="60"/>
      <c r="ACL14797" s="60"/>
      <c r="ACM14797" s="60"/>
      <c r="ACN14797" s="60"/>
      <c r="ACO14797" s="60"/>
      <c r="ACP14797" s="60"/>
      <c r="ACQ14797" s="60"/>
      <c r="ACR14797" s="60"/>
      <c r="ACS14797" s="60"/>
      <c r="ACT14797" s="60"/>
      <c r="ACU14797" s="60"/>
      <c r="ACV14797" s="60"/>
      <c r="ACW14797" s="60"/>
      <c r="ACX14797" s="60"/>
      <c r="ACY14797" s="60">
        <v>0.235890361192274</v>
      </c>
      <c r="ACZ14797" s="60"/>
      <c r="ADA14797" s="60"/>
      <c r="ADB14797" s="60"/>
      <c r="ADC14797" s="60"/>
      <c r="ADD14797" s="60"/>
      <c r="ADE14797" s="60"/>
    </row>
    <row r="14798" spans="760:785" x14ac:dyDescent="0.25">
      <c r="ACF14798" s="60"/>
      <c r="ACG14798" s="60"/>
      <c r="ACH14798" s="60"/>
      <c r="ACI14798" s="60"/>
      <c r="ACJ14798" s="60"/>
      <c r="ACK14798" s="60"/>
      <c r="ACL14798" s="60"/>
      <c r="ACM14798" s="60"/>
      <c r="ACN14798" s="60"/>
      <c r="ACO14798" s="60"/>
      <c r="ACP14798" s="60"/>
      <c r="ACQ14798" s="60"/>
      <c r="ACR14798" s="60"/>
      <c r="ACS14798" s="60"/>
      <c r="ACT14798" s="60"/>
      <c r="ACU14798" s="60"/>
      <c r="ACV14798" s="60"/>
      <c r="ACW14798" s="60"/>
      <c r="ACX14798" s="60"/>
      <c r="ACY14798" s="60">
        <v>0.235645740627237</v>
      </c>
      <c r="ACZ14798" s="60"/>
      <c r="ADA14798" s="60"/>
      <c r="ADB14798" s="60"/>
      <c r="ADC14798" s="60"/>
      <c r="ADD14798" s="60"/>
      <c r="ADE14798" s="60"/>
    </row>
    <row r="14799" spans="760:785" x14ac:dyDescent="0.25">
      <c r="ACF14799" s="60"/>
      <c r="ACG14799" s="60"/>
      <c r="ACH14799" s="60"/>
      <c r="ACI14799" s="60"/>
      <c r="ACJ14799" s="60"/>
      <c r="ACK14799" s="60"/>
      <c r="ACL14799" s="60"/>
      <c r="ACM14799" s="60"/>
      <c r="ACN14799" s="60"/>
      <c r="ACO14799" s="60"/>
      <c r="ACP14799" s="60"/>
      <c r="ACQ14799" s="60"/>
      <c r="ACR14799" s="60"/>
      <c r="ACS14799" s="60"/>
      <c r="ACT14799" s="60"/>
      <c r="ACU14799" s="60"/>
      <c r="ACV14799" s="60"/>
      <c r="ACW14799" s="60"/>
      <c r="ACX14799" s="60"/>
      <c r="ACY14799" s="60">
        <v>0.235645740627237</v>
      </c>
      <c r="ACZ14799" s="60"/>
      <c r="ADA14799" s="60"/>
      <c r="ADB14799" s="60"/>
      <c r="ADC14799" s="60"/>
      <c r="ADD14799" s="60"/>
      <c r="ADE14799" s="60"/>
    </row>
    <row r="14800" spans="760:785" x14ac:dyDescent="0.25">
      <c r="ACF14800" s="60"/>
      <c r="ACG14800" s="60"/>
      <c r="ACH14800" s="60"/>
      <c r="ACI14800" s="60"/>
      <c r="ACJ14800" s="60"/>
      <c r="ACK14800" s="60"/>
      <c r="ACL14800" s="60"/>
      <c r="ACM14800" s="60"/>
      <c r="ACN14800" s="60"/>
      <c r="ACO14800" s="60"/>
      <c r="ACP14800" s="60"/>
      <c r="ACQ14800" s="60"/>
      <c r="ACR14800" s="60"/>
      <c r="ACS14800" s="60"/>
      <c r="ACT14800" s="60"/>
      <c r="ACU14800" s="60"/>
      <c r="ACV14800" s="60"/>
      <c r="ACW14800" s="60"/>
      <c r="ACX14800" s="60"/>
      <c r="ACY14800" s="60">
        <v>0.235605943543753</v>
      </c>
      <c r="ACZ14800" s="60"/>
      <c r="ADA14800" s="60"/>
      <c r="ADB14800" s="60"/>
      <c r="ADC14800" s="60"/>
      <c r="ADD14800" s="60"/>
      <c r="ADE14800" s="60"/>
    </row>
    <row r="14801" spans="760:785" x14ac:dyDescent="0.25">
      <c r="ACF14801" s="60"/>
      <c r="ACG14801" s="60"/>
      <c r="ACH14801" s="60"/>
      <c r="ACI14801" s="60"/>
      <c r="ACJ14801" s="60"/>
      <c r="ACK14801" s="60"/>
      <c r="ACL14801" s="60"/>
      <c r="ACM14801" s="60"/>
      <c r="ACN14801" s="60"/>
      <c r="ACO14801" s="60"/>
      <c r="ACP14801" s="60"/>
      <c r="ACQ14801" s="60"/>
      <c r="ACR14801" s="60"/>
      <c r="ACS14801" s="60"/>
      <c r="ACT14801" s="60"/>
      <c r="ACU14801" s="60"/>
      <c r="ACV14801" s="60"/>
      <c r="ACW14801" s="60"/>
      <c r="ACX14801" s="60"/>
      <c r="ACY14801" s="60">
        <v>0.235605943543753</v>
      </c>
      <c r="ACZ14801" s="60"/>
      <c r="ADA14801" s="60"/>
      <c r="ADB14801" s="60"/>
      <c r="ADC14801" s="60"/>
      <c r="ADD14801" s="60"/>
      <c r="ADE14801" s="60"/>
    </row>
    <row r="14802" spans="760:785" x14ac:dyDescent="0.25">
      <c r="ACF14802" s="60"/>
      <c r="ACG14802" s="60"/>
      <c r="ACH14802" s="60"/>
      <c r="ACI14802" s="60"/>
      <c r="ACJ14802" s="60"/>
      <c r="ACK14802" s="60"/>
      <c r="ACL14802" s="60"/>
      <c r="ACM14802" s="60"/>
      <c r="ACN14802" s="60"/>
      <c r="ACO14802" s="60"/>
      <c r="ACP14802" s="60"/>
      <c r="ACQ14802" s="60"/>
      <c r="ACR14802" s="60"/>
      <c r="ACS14802" s="60"/>
      <c r="ACT14802" s="60"/>
      <c r="ACU14802" s="60"/>
      <c r="ACV14802" s="60"/>
      <c r="ACW14802" s="60"/>
      <c r="ACX14802" s="60"/>
      <c r="ACY14802" s="60">
        <v>0.234072090542047</v>
      </c>
      <c r="ACZ14802" s="60"/>
      <c r="ADA14802" s="60"/>
      <c r="ADB14802" s="60"/>
      <c r="ADC14802" s="60"/>
      <c r="ADD14802" s="60"/>
      <c r="ADE14802" s="60"/>
    </row>
    <row r="14803" spans="760:785" x14ac:dyDescent="0.25">
      <c r="ACF14803" s="60"/>
      <c r="ACG14803" s="60"/>
      <c r="ACH14803" s="60"/>
      <c r="ACI14803" s="60"/>
      <c r="ACJ14803" s="60"/>
      <c r="ACK14803" s="60"/>
      <c r="ACL14803" s="60"/>
      <c r="ACM14803" s="60"/>
      <c r="ACN14803" s="60"/>
      <c r="ACO14803" s="60"/>
      <c r="ACP14803" s="60"/>
      <c r="ACQ14803" s="60"/>
      <c r="ACR14803" s="60"/>
      <c r="ACS14803" s="60"/>
      <c r="ACT14803" s="60"/>
      <c r="ACU14803" s="60"/>
      <c r="ACV14803" s="60"/>
      <c r="ACW14803" s="60"/>
      <c r="ACX14803" s="60"/>
      <c r="ACY14803" s="60">
        <v>0.234072090542047</v>
      </c>
      <c r="ACZ14803" s="60"/>
      <c r="ADA14803" s="60"/>
      <c r="ADB14803" s="60"/>
      <c r="ADC14803" s="60"/>
      <c r="ADD14803" s="60"/>
      <c r="ADE14803" s="60"/>
    </row>
    <row r="14804" spans="760:785" x14ac:dyDescent="0.25">
      <c r="ACF14804" s="60"/>
      <c r="ACG14804" s="60"/>
      <c r="ACH14804" s="60"/>
      <c r="ACI14804" s="60"/>
      <c r="ACJ14804" s="60"/>
      <c r="ACK14804" s="60"/>
      <c r="ACL14804" s="60"/>
      <c r="ACM14804" s="60"/>
      <c r="ACN14804" s="60"/>
      <c r="ACO14804" s="60"/>
      <c r="ACP14804" s="60"/>
      <c r="ACQ14804" s="60"/>
      <c r="ACR14804" s="60"/>
      <c r="ACS14804" s="60"/>
      <c r="ACT14804" s="60"/>
      <c r="ACU14804" s="60"/>
      <c r="ACV14804" s="60"/>
      <c r="ACW14804" s="60"/>
      <c r="ACX14804" s="60"/>
      <c r="ACY14804" s="60">
        <v>0.23354523549025399</v>
      </c>
      <c r="ACZ14804" s="60"/>
      <c r="ADA14804" s="60"/>
      <c r="ADB14804" s="60"/>
      <c r="ADC14804" s="60"/>
      <c r="ADD14804" s="60"/>
      <c r="ADE14804" s="60"/>
    </row>
    <row r="14805" spans="760:785" x14ac:dyDescent="0.25">
      <c r="ACF14805" s="60"/>
      <c r="ACG14805" s="60"/>
      <c r="ACH14805" s="60"/>
      <c r="ACI14805" s="60"/>
      <c r="ACJ14805" s="60"/>
      <c r="ACK14805" s="60"/>
      <c r="ACL14805" s="60"/>
      <c r="ACM14805" s="60"/>
      <c r="ACN14805" s="60"/>
      <c r="ACO14805" s="60"/>
      <c r="ACP14805" s="60"/>
      <c r="ACQ14805" s="60"/>
      <c r="ACR14805" s="60"/>
      <c r="ACS14805" s="60"/>
      <c r="ACT14805" s="60"/>
      <c r="ACU14805" s="60"/>
      <c r="ACV14805" s="60"/>
      <c r="ACW14805" s="60"/>
      <c r="ACX14805" s="60"/>
      <c r="ACY14805" s="60">
        <v>0.23354523549025399</v>
      </c>
      <c r="ACZ14805" s="60"/>
      <c r="ADA14805" s="60"/>
      <c r="ADB14805" s="60"/>
      <c r="ADC14805" s="60"/>
      <c r="ADD14805" s="60"/>
      <c r="ADE14805" s="60"/>
    </row>
    <row r="14806" spans="760:785" x14ac:dyDescent="0.25">
      <c r="ACF14806" s="60"/>
      <c r="ACG14806" s="60"/>
      <c r="ACH14806" s="60"/>
      <c r="ACI14806" s="60"/>
      <c r="ACJ14806" s="60"/>
      <c r="ACK14806" s="60"/>
      <c r="ACL14806" s="60"/>
      <c r="ACM14806" s="60"/>
      <c r="ACN14806" s="60"/>
      <c r="ACO14806" s="60"/>
      <c r="ACP14806" s="60"/>
      <c r="ACQ14806" s="60"/>
      <c r="ACR14806" s="60"/>
      <c r="ACS14806" s="60"/>
      <c r="ACT14806" s="60"/>
      <c r="ACU14806" s="60"/>
      <c r="ACV14806" s="60"/>
      <c r="ACW14806" s="60"/>
      <c r="ACX14806" s="60"/>
      <c r="ACY14806" s="60">
        <v>0.23189696116538899</v>
      </c>
      <c r="ACZ14806" s="60"/>
      <c r="ADA14806" s="60"/>
      <c r="ADB14806" s="60"/>
      <c r="ADC14806" s="60"/>
      <c r="ADD14806" s="60"/>
      <c r="ADE14806" s="60"/>
    </row>
    <row r="14807" spans="760:785" x14ac:dyDescent="0.25">
      <c r="ACF14807" s="60"/>
      <c r="ACG14807" s="60"/>
      <c r="ACH14807" s="60"/>
      <c r="ACI14807" s="60"/>
      <c r="ACJ14807" s="60"/>
      <c r="ACK14807" s="60"/>
      <c r="ACL14807" s="60"/>
      <c r="ACM14807" s="60"/>
      <c r="ACN14807" s="60"/>
      <c r="ACO14807" s="60"/>
      <c r="ACP14807" s="60"/>
      <c r="ACQ14807" s="60"/>
      <c r="ACR14807" s="60"/>
      <c r="ACS14807" s="60"/>
      <c r="ACT14807" s="60"/>
      <c r="ACU14807" s="60"/>
      <c r="ACV14807" s="60"/>
      <c r="ACW14807" s="60"/>
      <c r="ACX14807" s="60"/>
      <c r="ACY14807" s="60">
        <v>0.23189696116538899</v>
      </c>
      <c r="ACZ14807" s="60"/>
      <c r="ADA14807" s="60"/>
      <c r="ADB14807" s="60"/>
      <c r="ADC14807" s="60"/>
      <c r="ADD14807" s="60"/>
      <c r="ADE14807" s="60"/>
    </row>
    <row r="14808" spans="760:785" x14ac:dyDescent="0.25">
      <c r="ACF14808" s="60"/>
      <c r="ACG14808" s="60"/>
      <c r="ACH14808" s="60"/>
      <c r="ACI14808" s="60"/>
      <c r="ACJ14808" s="60"/>
      <c r="ACK14808" s="60"/>
      <c r="ACL14808" s="60"/>
      <c r="ACM14808" s="60"/>
      <c r="ACN14808" s="60"/>
      <c r="ACO14808" s="60"/>
      <c r="ACP14808" s="60"/>
      <c r="ACQ14808" s="60"/>
      <c r="ACR14808" s="60"/>
      <c r="ACS14808" s="60"/>
      <c r="ACT14808" s="60"/>
      <c r="ACU14808" s="60"/>
      <c r="ACV14808" s="60"/>
      <c r="ACW14808" s="60"/>
      <c r="ACX14808" s="60"/>
      <c r="ACY14808" s="60">
        <v>0.23006139000983999</v>
      </c>
      <c r="ACZ14808" s="60"/>
      <c r="ADA14808" s="60"/>
      <c r="ADB14808" s="60"/>
      <c r="ADC14808" s="60"/>
      <c r="ADD14808" s="60"/>
      <c r="ADE14808" s="60"/>
    </row>
    <row r="14809" spans="760:785" x14ac:dyDescent="0.25">
      <c r="ACF14809" s="60"/>
      <c r="ACG14809" s="60"/>
      <c r="ACH14809" s="60"/>
      <c r="ACI14809" s="60"/>
      <c r="ACJ14809" s="60"/>
      <c r="ACK14809" s="60"/>
      <c r="ACL14809" s="60"/>
      <c r="ACM14809" s="60"/>
      <c r="ACN14809" s="60"/>
      <c r="ACO14809" s="60"/>
      <c r="ACP14809" s="60"/>
      <c r="ACQ14809" s="60"/>
      <c r="ACR14809" s="60"/>
      <c r="ACS14809" s="60"/>
      <c r="ACT14809" s="60"/>
      <c r="ACU14809" s="60"/>
      <c r="ACV14809" s="60"/>
      <c r="ACW14809" s="60"/>
      <c r="ACX14809" s="60"/>
      <c r="ACY14809" s="60">
        <v>0.23006139000983999</v>
      </c>
      <c r="ACZ14809" s="60"/>
      <c r="ADA14809" s="60"/>
      <c r="ADB14809" s="60"/>
      <c r="ADC14809" s="60"/>
      <c r="ADD14809" s="60"/>
      <c r="ADE14809" s="60"/>
    </row>
    <row r="14810" spans="760:785" x14ac:dyDescent="0.25">
      <c r="ACF14810" s="60"/>
      <c r="ACG14810" s="60"/>
      <c r="ACH14810" s="60"/>
      <c r="ACI14810" s="60"/>
      <c r="ACJ14810" s="60"/>
      <c r="ACK14810" s="60"/>
      <c r="ACL14810" s="60"/>
      <c r="ACM14810" s="60"/>
      <c r="ACN14810" s="60"/>
      <c r="ACO14810" s="60"/>
      <c r="ACP14810" s="60"/>
      <c r="ACQ14810" s="60"/>
      <c r="ACR14810" s="60"/>
      <c r="ACS14810" s="60"/>
      <c r="ACT14810" s="60"/>
      <c r="ACU14810" s="60"/>
      <c r="ACV14810" s="60"/>
      <c r="ACW14810" s="60"/>
      <c r="ACX14810" s="60"/>
      <c r="ACY14810" s="60">
        <v>0.229249571016821</v>
      </c>
      <c r="ACZ14810" s="60"/>
      <c r="ADA14810" s="60"/>
      <c r="ADB14810" s="60"/>
      <c r="ADC14810" s="60"/>
      <c r="ADD14810" s="60"/>
      <c r="ADE14810" s="60"/>
    </row>
    <row r="14811" spans="760:785" x14ac:dyDescent="0.25">
      <c r="ACF14811" s="60"/>
      <c r="ACG14811" s="60"/>
      <c r="ACH14811" s="60"/>
      <c r="ACI14811" s="60"/>
      <c r="ACJ14811" s="60"/>
      <c r="ACK14811" s="60"/>
      <c r="ACL14811" s="60"/>
      <c r="ACM14811" s="60"/>
      <c r="ACN14811" s="60"/>
      <c r="ACO14811" s="60"/>
      <c r="ACP14811" s="60"/>
      <c r="ACQ14811" s="60"/>
      <c r="ACR14811" s="60"/>
      <c r="ACS14811" s="60"/>
      <c r="ACT14811" s="60"/>
      <c r="ACU14811" s="60"/>
      <c r="ACV14811" s="60"/>
      <c r="ACW14811" s="60"/>
      <c r="ACX14811" s="60"/>
      <c r="ACY14811" s="60">
        <v>0.229249571016821</v>
      </c>
      <c r="ACZ14811" s="60"/>
      <c r="ADA14811" s="60"/>
      <c r="ADB14811" s="60"/>
      <c r="ADC14811" s="60"/>
      <c r="ADD14811" s="60"/>
      <c r="ADE14811" s="60"/>
    </row>
    <row r="14812" spans="760:785" x14ac:dyDescent="0.25">
      <c r="ACF14812" s="60"/>
      <c r="ACG14812" s="60"/>
      <c r="ACH14812" s="60"/>
      <c r="ACI14812" s="60"/>
      <c r="ACJ14812" s="60"/>
      <c r="ACK14812" s="60"/>
      <c r="ACL14812" s="60"/>
      <c r="ACM14812" s="60"/>
      <c r="ACN14812" s="60"/>
      <c r="ACO14812" s="60"/>
      <c r="ACP14812" s="60"/>
      <c r="ACQ14812" s="60"/>
      <c r="ACR14812" s="60"/>
      <c r="ACS14812" s="60"/>
      <c r="ACT14812" s="60"/>
      <c r="ACU14812" s="60"/>
      <c r="ACV14812" s="60"/>
      <c r="ACW14812" s="60"/>
      <c r="ACX14812" s="60"/>
      <c r="ACY14812" s="60">
        <v>0.22728685697831699</v>
      </c>
      <c r="ACZ14812" s="60"/>
      <c r="ADA14812" s="60"/>
      <c r="ADB14812" s="60"/>
      <c r="ADC14812" s="60"/>
      <c r="ADD14812" s="60"/>
      <c r="ADE14812" s="60"/>
    </row>
    <row r="14813" spans="760:785" x14ac:dyDescent="0.25">
      <c r="ACF14813" s="60"/>
      <c r="ACG14813" s="60"/>
      <c r="ACH14813" s="60"/>
      <c r="ACI14813" s="60"/>
      <c r="ACJ14813" s="60"/>
      <c r="ACK14813" s="60"/>
      <c r="ACL14813" s="60"/>
      <c r="ACM14813" s="60"/>
      <c r="ACN14813" s="60"/>
      <c r="ACO14813" s="60"/>
      <c r="ACP14813" s="60"/>
      <c r="ACQ14813" s="60"/>
      <c r="ACR14813" s="60"/>
      <c r="ACS14813" s="60"/>
      <c r="ACT14813" s="60"/>
      <c r="ACU14813" s="60"/>
      <c r="ACV14813" s="60"/>
      <c r="ACW14813" s="60"/>
      <c r="ACX14813" s="60"/>
      <c r="ACY14813" s="60">
        <v>0.22728685697831699</v>
      </c>
      <c r="ACZ14813" s="60"/>
      <c r="ADA14813" s="60"/>
      <c r="ADB14813" s="60"/>
      <c r="ADC14813" s="60"/>
      <c r="ADD14813" s="60"/>
      <c r="ADE14813" s="60"/>
    </row>
    <row r="14814" spans="760:785" x14ac:dyDescent="0.25">
      <c r="ACF14814" s="60"/>
      <c r="ACG14814" s="60"/>
      <c r="ACH14814" s="60"/>
      <c r="ACI14814" s="60"/>
      <c r="ACJ14814" s="60"/>
      <c r="ACK14814" s="60"/>
      <c r="ACL14814" s="60"/>
      <c r="ACM14814" s="60"/>
      <c r="ACN14814" s="60"/>
      <c r="ACO14814" s="60"/>
      <c r="ACP14814" s="60"/>
      <c r="ACQ14814" s="60"/>
      <c r="ACR14814" s="60"/>
      <c r="ACS14814" s="60"/>
      <c r="ACT14814" s="60"/>
      <c r="ACU14814" s="60"/>
      <c r="ACV14814" s="60"/>
      <c r="ACW14814" s="60"/>
      <c r="ACX14814" s="60"/>
      <c r="ACY14814" s="60">
        <v>0.226312591795093</v>
      </c>
      <c r="ACZ14814" s="60"/>
      <c r="ADA14814" s="60"/>
      <c r="ADB14814" s="60"/>
      <c r="ADC14814" s="60"/>
      <c r="ADD14814" s="60"/>
      <c r="ADE14814" s="60"/>
    </row>
    <row r="14815" spans="760:785" x14ac:dyDescent="0.25">
      <c r="ACF14815" s="60"/>
      <c r="ACG14815" s="60"/>
      <c r="ACH14815" s="60"/>
      <c r="ACI14815" s="60"/>
      <c r="ACJ14815" s="60"/>
      <c r="ACK14815" s="60"/>
      <c r="ACL14815" s="60"/>
      <c r="ACM14815" s="60"/>
      <c r="ACN14815" s="60"/>
      <c r="ACO14815" s="60"/>
      <c r="ACP14815" s="60"/>
      <c r="ACQ14815" s="60"/>
      <c r="ACR14815" s="60"/>
      <c r="ACS14815" s="60"/>
      <c r="ACT14815" s="60"/>
      <c r="ACU14815" s="60"/>
      <c r="ACV14815" s="60"/>
      <c r="ACW14815" s="60"/>
      <c r="ACX14815" s="60"/>
      <c r="ACY14815" s="60">
        <v>0.226293276458047</v>
      </c>
      <c r="ACZ14815" s="60"/>
      <c r="ADA14815" s="60"/>
      <c r="ADB14815" s="60"/>
      <c r="ADC14815" s="60"/>
      <c r="ADD14815" s="60"/>
      <c r="ADE14815" s="60"/>
    </row>
    <row r="14816" spans="760:785" x14ac:dyDescent="0.25">
      <c r="ACF14816" s="60"/>
      <c r="ACG14816" s="60"/>
      <c r="ACH14816" s="60"/>
      <c r="ACI14816" s="60"/>
      <c r="ACJ14816" s="60"/>
      <c r="ACK14816" s="60"/>
      <c r="ACL14816" s="60"/>
      <c r="ACM14816" s="60"/>
      <c r="ACN14816" s="60"/>
      <c r="ACO14816" s="60"/>
      <c r="ACP14816" s="60"/>
      <c r="ACQ14816" s="60"/>
      <c r="ACR14816" s="60"/>
      <c r="ACS14816" s="60"/>
      <c r="ACT14816" s="60"/>
      <c r="ACU14816" s="60"/>
      <c r="ACV14816" s="60"/>
      <c r="ACW14816" s="60"/>
      <c r="ACX14816" s="60"/>
      <c r="ACY14816" s="60">
        <v>0.226293276458047</v>
      </c>
      <c r="ACZ14816" s="60"/>
      <c r="ADA14816" s="60"/>
      <c r="ADB14816" s="60"/>
      <c r="ADC14816" s="60"/>
      <c r="ADD14816" s="60"/>
      <c r="ADE14816" s="60"/>
    </row>
    <row r="14817" spans="760:785" x14ac:dyDescent="0.25">
      <c r="ACF14817" s="60"/>
      <c r="ACG14817" s="60"/>
      <c r="ACH14817" s="60"/>
      <c r="ACI14817" s="60"/>
      <c r="ACJ14817" s="60"/>
      <c r="ACK14817" s="60"/>
      <c r="ACL14817" s="60"/>
      <c r="ACM14817" s="60"/>
      <c r="ACN14817" s="60"/>
      <c r="ACO14817" s="60"/>
      <c r="ACP14817" s="60"/>
      <c r="ACQ14817" s="60"/>
      <c r="ACR14817" s="60"/>
      <c r="ACS14817" s="60"/>
      <c r="ACT14817" s="60"/>
      <c r="ACU14817" s="60"/>
      <c r="ACV14817" s="60"/>
      <c r="ACW14817" s="60"/>
      <c r="ACX14817" s="60"/>
      <c r="ACY14817" s="60">
        <v>0.22411406078263901</v>
      </c>
      <c r="ACZ14817" s="60"/>
      <c r="ADA14817" s="60"/>
      <c r="ADB14817" s="60"/>
      <c r="ADC14817" s="60"/>
      <c r="ADD14817" s="60"/>
      <c r="ADE14817" s="60"/>
    </row>
    <row r="14818" spans="760:785" x14ac:dyDescent="0.25">
      <c r="ACF14818" s="60"/>
      <c r="ACG14818" s="60"/>
      <c r="ACH14818" s="60"/>
      <c r="ACI14818" s="60"/>
      <c r="ACJ14818" s="60"/>
      <c r="ACK14818" s="60"/>
      <c r="ACL14818" s="60"/>
      <c r="ACM14818" s="60"/>
      <c r="ACN14818" s="60"/>
      <c r="ACO14818" s="60"/>
      <c r="ACP14818" s="60"/>
      <c r="ACQ14818" s="60"/>
      <c r="ACR14818" s="60"/>
      <c r="ACS14818" s="60"/>
      <c r="ACT14818" s="60"/>
      <c r="ACU14818" s="60"/>
      <c r="ACV14818" s="60"/>
      <c r="ACW14818" s="60"/>
      <c r="ACX14818" s="60"/>
      <c r="ACY14818" s="60">
        <v>0.22411406078263901</v>
      </c>
      <c r="ACZ14818" s="60"/>
      <c r="ADA14818" s="60"/>
      <c r="ADB14818" s="60"/>
      <c r="ADC14818" s="60"/>
      <c r="ADD14818" s="60"/>
      <c r="ADE14818" s="60"/>
    </row>
    <row r="14819" spans="760:785" x14ac:dyDescent="0.25">
      <c r="ACF14819" s="60"/>
      <c r="ACG14819" s="60"/>
      <c r="ACH14819" s="60"/>
      <c r="ACI14819" s="60"/>
      <c r="ACJ14819" s="60"/>
      <c r="ACK14819" s="60"/>
      <c r="ACL14819" s="60"/>
      <c r="ACM14819" s="60"/>
      <c r="ACN14819" s="60"/>
      <c r="ACO14819" s="60"/>
      <c r="ACP14819" s="60"/>
      <c r="ACQ14819" s="60"/>
      <c r="ACR14819" s="60"/>
      <c r="ACS14819" s="60"/>
      <c r="ACT14819" s="60"/>
      <c r="ACU14819" s="60"/>
      <c r="ACV14819" s="60"/>
      <c r="ACW14819" s="60"/>
      <c r="ACX14819" s="60"/>
      <c r="ACY14819" s="60">
        <v>0.222383645642278</v>
      </c>
      <c r="ACZ14819" s="60"/>
      <c r="ADA14819" s="60"/>
      <c r="ADB14819" s="60"/>
      <c r="ADC14819" s="60"/>
      <c r="ADD14819" s="60"/>
      <c r="ADE14819" s="60"/>
    </row>
    <row r="14820" spans="760:785" x14ac:dyDescent="0.25">
      <c r="ACF14820" s="60"/>
      <c r="ACG14820" s="60"/>
      <c r="ACH14820" s="60"/>
      <c r="ACI14820" s="60"/>
      <c r="ACJ14820" s="60"/>
      <c r="ACK14820" s="60"/>
      <c r="ACL14820" s="60"/>
      <c r="ACM14820" s="60"/>
      <c r="ACN14820" s="60"/>
      <c r="ACO14820" s="60"/>
      <c r="ACP14820" s="60"/>
      <c r="ACQ14820" s="60"/>
      <c r="ACR14820" s="60"/>
      <c r="ACS14820" s="60"/>
      <c r="ACT14820" s="60"/>
      <c r="ACU14820" s="60"/>
      <c r="ACV14820" s="60"/>
      <c r="ACW14820" s="60"/>
      <c r="ACX14820" s="60"/>
      <c r="ACY14820" s="60">
        <v>0.222383645642278</v>
      </c>
      <c r="ACZ14820" s="60"/>
      <c r="ADA14820" s="60"/>
      <c r="ADB14820" s="60"/>
      <c r="ADC14820" s="60"/>
      <c r="ADD14820" s="60"/>
      <c r="ADE14820" s="60"/>
    </row>
    <row r="14821" spans="760:785" x14ac:dyDescent="0.25">
      <c r="ACF14821" s="60"/>
      <c r="ACG14821" s="60"/>
      <c r="ACH14821" s="60"/>
      <c r="ACI14821" s="60"/>
      <c r="ACJ14821" s="60"/>
      <c r="ACK14821" s="60"/>
      <c r="ACL14821" s="60"/>
      <c r="ACM14821" s="60"/>
      <c r="ACN14821" s="60"/>
      <c r="ACO14821" s="60"/>
      <c r="ACP14821" s="60"/>
      <c r="ACQ14821" s="60"/>
      <c r="ACR14821" s="60"/>
      <c r="ACS14821" s="60"/>
      <c r="ACT14821" s="60"/>
      <c r="ACU14821" s="60"/>
      <c r="ACV14821" s="60"/>
      <c r="ACW14821" s="60"/>
      <c r="ACX14821" s="60"/>
      <c r="ACY14821" s="60">
        <v>0.22139899783361799</v>
      </c>
      <c r="ACZ14821" s="60"/>
      <c r="ADA14821" s="60"/>
      <c r="ADB14821" s="60"/>
      <c r="ADC14821" s="60"/>
      <c r="ADD14821" s="60"/>
      <c r="ADE14821" s="60"/>
    </row>
    <row r="14822" spans="760:785" x14ac:dyDescent="0.25">
      <c r="ACF14822" s="60"/>
      <c r="ACG14822" s="60"/>
      <c r="ACH14822" s="60"/>
      <c r="ACI14822" s="60"/>
      <c r="ACJ14822" s="60"/>
      <c r="ACK14822" s="60"/>
      <c r="ACL14822" s="60"/>
      <c r="ACM14822" s="60"/>
      <c r="ACN14822" s="60"/>
      <c r="ACO14822" s="60"/>
      <c r="ACP14822" s="60"/>
      <c r="ACQ14822" s="60"/>
      <c r="ACR14822" s="60"/>
      <c r="ACS14822" s="60"/>
      <c r="ACT14822" s="60"/>
      <c r="ACU14822" s="60"/>
      <c r="ACV14822" s="60"/>
      <c r="ACW14822" s="60"/>
      <c r="ACX14822" s="60"/>
      <c r="ACY14822" s="60">
        <v>0.22139899783361799</v>
      </c>
      <c r="ACZ14822" s="60"/>
      <c r="ADA14822" s="60"/>
      <c r="ADB14822" s="60"/>
      <c r="ADC14822" s="60"/>
      <c r="ADD14822" s="60"/>
      <c r="ADE14822" s="60"/>
    </row>
    <row r="14823" spans="760:785" x14ac:dyDescent="0.25">
      <c r="ACF14823" s="60"/>
      <c r="ACG14823" s="60"/>
      <c r="ACH14823" s="60"/>
      <c r="ACI14823" s="60"/>
      <c r="ACJ14823" s="60"/>
      <c r="ACK14823" s="60"/>
      <c r="ACL14823" s="60"/>
      <c r="ACM14823" s="60"/>
      <c r="ACN14823" s="60"/>
      <c r="ACO14823" s="60"/>
      <c r="ACP14823" s="60"/>
      <c r="ACQ14823" s="60"/>
      <c r="ACR14823" s="60"/>
      <c r="ACS14823" s="60"/>
      <c r="ACT14823" s="60"/>
      <c r="ACU14823" s="60"/>
      <c r="ACV14823" s="60"/>
      <c r="ACW14823" s="60"/>
      <c r="ACX14823" s="60"/>
      <c r="ACY14823" s="60">
        <v>0.22067989737230601</v>
      </c>
      <c r="ACZ14823" s="60"/>
      <c r="ADA14823" s="60"/>
      <c r="ADB14823" s="60"/>
      <c r="ADC14823" s="60"/>
      <c r="ADD14823" s="60"/>
      <c r="ADE14823" s="60"/>
    </row>
    <row r="14824" spans="760:785" x14ac:dyDescent="0.25">
      <c r="ACF14824" s="60"/>
      <c r="ACG14824" s="60"/>
      <c r="ACH14824" s="60"/>
      <c r="ACI14824" s="60"/>
      <c r="ACJ14824" s="60"/>
      <c r="ACK14824" s="60"/>
      <c r="ACL14824" s="60"/>
      <c r="ACM14824" s="60"/>
      <c r="ACN14824" s="60"/>
      <c r="ACO14824" s="60"/>
      <c r="ACP14824" s="60"/>
      <c r="ACQ14824" s="60"/>
      <c r="ACR14824" s="60"/>
      <c r="ACS14824" s="60"/>
      <c r="ACT14824" s="60"/>
      <c r="ACU14824" s="60"/>
      <c r="ACV14824" s="60"/>
      <c r="ACW14824" s="60"/>
      <c r="ACX14824" s="60"/>
      <c r="ACY14824" s="60">
        <v>0.22067989737230601</v>
      </c>
      <c r="ACZ14824" s="60"/>
      <c r="ADA14824" s="60"/>
      <c r="ADB14824" s="60"/>
      <c r="ADC14824" s="60"/>
      <c r="ADD14824" s="60"/>
      <c r="ADE14824" s="60"/>
    </row>
    <row r="14825" spans="760:785" x14ac:dyDescent="0.25">
      <c r="ACF14825" s="60"/>
      <c r="ACG14825" s="60"/>
      <c r="ACH14825" s="60"/>
      <c r="ACI14825" s="60"/>
      <c r="ACJ14825" s="60"/>
      <c r="ACK14825" s="60"/>
      <c r="ACL14825" s="60"/>
      <c r="ACM14825" s="60"/>
      <c r="ACN14825" s="60"/>
      <c r="ACO14825" s="60"/>
      <c r="ACP14825" s="60"/>
      <c r="ACQ14825" s="60"/>
      <c r="ACR14825" s="60"/>
      <c r="ACS14825" s="60"/>
      <c r="ACT14825" s="60"/>
      <c r="ACU14825" s="60"/>
      <c r="ACV14825" s="60"/>
      <c r="ACW14825" s="60"/>
      <c r="ACX14825" s="60"/>
      <c r="ACY14825" s="60">
        <v>0.22060007291574499</v>
      </c>
      <c r="ACZ14825" s="60"/>
      <c r="ADA14825" s="60"/>
      <c r="ADB14825" s="60"/>
      <c r="ADC14825" s="60"/>
      <c r="ADD14825" s="60"/>
      <c r="ADE14825" s="60"/>
    </row>
    <row r="14826" spans="760:785" x14ac:dyDescent="0.25">
      <c r="ACF14826" s="60"/>
      <c r="ACG14826" s="60"/>
      <c r="ACH14826" s="60"/>
      <c r="ACI14826" s="60"/>
      <c r="ACJ14826" s="60"/>
      <c r="ACK14826" s="60"/>
      <c r="ACL14826" s="60"/>
      <c r="ACM14826" s="60"/>
      <c r="ACN14826" s="60"/>
      <c r="ACO14826" s="60"/>
      <c r="ACP14826" s="60"/>
      <c r="ACQ14826" s="60"/>
      <c r="ACR14826" s="60"/>
      <c r="ACS14826" s="60"/>
      <c r="ACT14826" s="60"/>
      <c r="ACU14826" s="60"/>
      <c r="ACV14826" s="60"/>
      <c r="ACW14826" s="60"/>
      <c r="ACX14826" s="60"/>
      <c r="ACY14826" s="60">
        <v>0.22060007291574499</v>
      </c>
      <c r="ACZ14826" s="60"/>
      <c r="ADA14826" s="60"/>
      <c r="ADB14826" s="60"/>
      <c r="ADC14826" s="60"/>
      <c r="ADD14826" s="60"/>
      <c r="ADE14826" s="60"/>
    </row>
    <row r="14827" spans="760:785" x14ac:dyDescent="0.25">
      <c r="ACF14827" s="60"/>
      <c r="ACG14827" s="60"/>
      <c r="ACH14827" s="60"/>
      <c r="ACI14827" s="60"/>
      <c r="ACJ14827" s="60"/>
      <c r="ACK14827" s="60"/>
      <c r="ACL14827" s="60"/>
      <c r="ACM14827" s="60"/>
      <c r="ACN14827" s="60"/>
      <c r="ACO14827" s="60"/>
      <c r="ACP14827" s="60"/>
      <c r="ACQ14827" s="60"/>
      <c r="ACR14827" s="60"/>
      <c r="ACS14827" s="60"/>
      <c r="ACT14827" s="60"/>
      <c r="ACU14827" s="60"/>
      <c r="ACV14827" s="60"/>
      <c r="ACW14827" s="60"/>
      <c r="ACX14827" s="60"/>
      <c r="ACY14827" s="60">
        <v>0.21835111685150899</v>
      </c>
      <c r="ACZ14827" s="60"/>
      <c r="ADA14827" s="60"/>
      <c r="ADB14827" s="60"/>
      <c r="ADC14827" s="60"/>
      <c r="ADD14827" s="60"/>
      <c r="ADE14827" s="60"/>
    </row>
    <row r="14828" spans="760:785" x14ac:dyDescent="0.25">
      <c r="ACF14828" s="60"/>
      <c r="ACG14828" s="60"/>
      <c r="ACH14828" s="60"/>
      <c r="ACI14828" s="60"/>
      <c r="ACJ14828" s="60"/>
      <c r="ACK14828" s="60"/>
      <c r="ACL14828" s="60"/>
      <c r="ACM14828" s="60"/>
      <c r="ACN14828" s="60"/>
      <c r="ACO14828" s="60"/>
      <c r="ACP14828" s="60"/>
      <c r="ACQ14828" s="60"/>
      <c r="ACR14828" s="60"/>
      <c r="ACS14828" s="60"/>
      <c r="ACT14828" s="60"/>
      <c r="ACU14828" s="60"/>
      <c r="ACV14828" s="60"/>
      <c r="ACW14828" s="60"/>
      <c r="ACX14828" s="60"/>
      <c r="ACY14828" s="60">
        <v>0.21835111685150899</v>
      </c>
      <c r="ACZ14828" s="60"/>
      <c r="ADA14828" s="60"/>
      <c r="ADB14828" s="60"/>
      <c r="ADC14828" s="60"/>
      <c r="ADD14828" s="60"/>
      <c r="ADE14828" s="60"/>
    </row>
    <row r="14829" spans="760:785" x14ac:dyDescent="0.25">
      <c r="ACF14829" s="60"/>
      <c r="ACG14829" s="60"/>
      <c r="ACH14829" s="60"/>
      <c r="ACI14829" s="60"/>
      <c r="ACJ14829" s="60"/>
      <c r="ACK14829" s="60"/>
      <c r="ACL14829" s="60"/>
      <c r="ACM14829" s="60"/>
      <c r="ACN14829" s="60"/>
      <c r="ACO14829" s="60"/>
      <c r="ACP14829" s="60"/>
      <c r="ACQ14829" s="60"/>
      <c r="ACR14829" s="60"/>
      <c r="ACS14829" s="60"/>
      <c r="ACT14829" s="60"/>
      <c r="ACU14829" s="60"/>
      <c r="ACV14829" s="60"/>
      <c r="ACW14829" s="60"/>
      <c r="ACX14829" s="60"/>
      <c r="ACY14829" s="60">
        <v>0.217941096701151</v>
      </c>
      <c r="ACZ14829" s="60"/>
      <c r="ADA14829" s="60"/>
      <c r="ADB14829" s="60"/>
      <c r="ADC14829" s="60"/>
      <c r="ADD14829" s="60"/>
      <c r="ADE14829" s="60"/>
    </row>
    <row r="14830" spans="760:785" x14ac:dyDescent="0.25">
      <c r="ACF14830" s="60"/>
      <c r="ACG14830" s="60"/>
      <c r="ACH14830" s="60"/>
      <c r="ACI14830" s="60"/>
      <c r="ACJ14830" s="60"/>
      <c r="ACK14830" s="60"/>
      <c r="ACL14830" s="60"/>
      <c r="ACM14830" s="60"/>
      <c r="ACN14830" s="60"/>
      <c r="ACO14830" s="60"/>
      <c r="ACP14830" s="60"/>
      <c r="ACQ14830" s="60"/>
      <c r="ACR14830" s="60"/>
      <c r="ACS14830" s="60"/>
      <c r="ACT14830" s="60"/>
      <c r="ACU14830" s="60"/>
      <c r="ACV14830" s="60"/>
      <c r="ACW14830" s="60"/>
      <c r="ACX14830" s="60"/>
      <c r="ACY14830" s="60">
        <v>0.21600066238681101</v>
      </c>
      <c r="ACZ14830" s="60"/>
      <c r="ADA14830" s="60"/>
      <c r="ADB14830" s="60"/>
      <c r="ADC14830" s="60"/>
      <c r="ADD14830" s="60"/>
      <c r="ADE14830" s="60"/>
    </row>
    <row r="14831" spans="760:785" x14ac:dyDescent="0.25">
      <c r="ACF14831" s="60"/>
      <c r="ACG14831" s="60"/>
      <c r="ACH14831" s="60"/>
      <c r="ACI14831" s="60"/>
      <c r="ACJ14831" s="60"/>
      <c r="ACK14831" s="60"/>
      <c r="ACL14831" s="60"/>
      <c r="ACM14831" s="60"/>
      <c r="ACN14831" s="60"/>
      <c r="ACO14831" s="60"/>
      <c r="ACP14831" s="60"/>
      <c r="ACQ14831" s="60"/>
      <c r="ACR14831" s="60"/>
      <c r="ACS14831" s="60"/>
      <c r="ACT14831" s="60"/>
      <c r="ACU14831" s="60"/>
      <c r="ACV14831" s="60"/>
      <c r="ACW14831" s="60"/>
      <c r="ACX14831" s="60"/>
      <c r="ACY14831" s="60">
        <v>0.21600066238681101</v>
      </c>
      <c r="ACZ14831" s="60"/>
      <c r="ADA14831" s="60"/>
      <c r="ADB14831" s="60"/>
      <c r="ADC14831" s="60"/>
      <c r="ADD14831" s="60"/>
      <c r="ADE14831" s="60"/>
    </row>
    <row r="14832" spans="760:785" x14ac:dyDescent="0.25">
      <c r="ACF14832" s="60"/>
      <c r="ACG14832" s="60"/>
      <c r="ACH14832" s="60"/>
      <c r="ACI14832" s="60"/>
      <c r="ACJ14832" s="60"/>
      <c r="ACK14832" s="60"/>
      <c r="ACL14832" s="60"/>
      <c r="ACM14832" s="60"/>
      <c r="ACN14832" s="60"/>
      <c r="ACO14832" s="60"/>
      <c r="ACP14832" s="60"/>
      <c r="ACQ14832" s="60"/>
      <c r="ACR14832" s="60"/>
      <c r="ACS14832" s="60"/>
      <c r="ACT14832" s="60"/>
      <c r="ACU14832" s="60"/>
      <c r="ACV14832" s="60"/>
      <c r="ACW14832" s="60"/>
      <c r="ACX14832" s="60"/>
      <c r="ACY14832" s="60">
        <v>0.213919649055615</v>
      </c>
      <c r="ACZ14832" s="60"/>
      <c r="ADA14832" s="60"/>
      <c r="ADB14832" s="60"/>
      <c r="ADC14832" s="60"/>
      <c r="ADD14832" s="60"/>
      <c r="ADE14832" s="60"/>
    </row>
    <row r="14833" spans="760:785" x14ac:dyDescent="0.25">
      <c r="ACF14833" s="60"/>
      <c r="ACG14833" s="60"/>
      <c r="ACH14833" s="60"/>
      <c r="ACI14833" s="60"/>
      <c r="ACJ14833" s="60"/>
      <c r="ACK14833" s="60"/>
      <c r="ACL14833" s="60"/>
      <c r="ACM14833" s="60"/>
      <c r="ACN14833" s="60"/>
      <c r="ACO14833" s="60"/>
      <c r="ACP14833" s="60"/>
      <c r="ACQ14833" s="60"/>
      <c r="ACR14833" s="60"/>
      <c r="ACS14833" s="60"/>
      <c r="ACT14833" s="60"/>
      <c r="ACU14833" s="60"/>
      <c r="ACV14833" s="60"/>
      <c r="ACW14833" s="60"/>
      <c r="ACX14833" s="60"/>
      <c r="ACY14833" s="60">
        <v>0.213919649055615</v>
      </c>
      <c r="ACZ14833" s="60"/>
      <c r="ADA14833" s="60"/>
      <c r="ADB14833" s="60"/>
      <c r="ADC14833" s="60"/>
      <c r="ADD14833" s="60"/>
      <c r="ADE14833" s="60"/>
    </row>
    <row r="14834" spans="760:785" x14ac:dyDescent="0.25">
      <c r="ACF14834" s="60"/>
      <c r="ACG14834" s="60"/>
      <c r="ACH14834" s="60"/>
      <c r="ACI14834" s="60"/>
      <c r="ACJ14834" s="60"/>
      <c r="ACK14834" s="60"/>
      <c r="ACL14834" s="60"/>
      <c r="ACM14834" s="60"/>
      <c r="ACN14834" s="60"/>
      <c r="ACO14834" s="60"/>
      <c r="ACP14834" s="60"/>
      <c r="ACQ14834" s="60"/>
      <c r="ACR14834" s="60"/>
      <c r="ACS14834" s="60"/>
      <c r="ACT14834" s="60"/>
      <c r="ACU14834" s="60"/>
      <c r="ACV14834" s="60"/>
      <c r="ACW14834" s="60"/>
      <c r="ACX14834" s="60"/>
      <c r="ACY14834" s="60">
        <v>0.213023461168517</v>
      </c>
      <c r="ACZ14834" s="60"/>
      <c r="ADA14834" s="60"/>
      <c r="ADB14834" s="60"/>
      <c r="ADC14834" s="60"/>
      <c r="ADD14834" s="60"/>
      <c r="ADE14834" s="60"/>
    </row>
    <row r="14835" spans="760:785" x14ac:dyDescent="0.25">
      <c r="ACF14835" s="60"/>
      <c r="ACG14835" s="60"/>
      <c r="ACH14835" s="60"/>
      <c r="ACI14835" s="60"/>
      <c r="ACJ14835" s="60"/>
      <c r="ACK14835" s="60"/>
      <c r="ACL14835" s="60"/>
      <c r="ACM14835" s="60"/>
      <c r="ACN14835" s="60"/>
      <c r="ACO14835" s="60"/>
      <c r="ACP14835" s="60"/>
      <c r="ACQ14835" s="60"/>
      <c r="ACR14835" s="60"/>
      <c r="ACS14835" s="60"/>
      <c r="ACT14835" s="60"/>
      <c r="ACU14835" s="60"/>
      <c r="ACV14835" s="60"/>
      <c r="ACW14835" s="60"/>
      <c r="ACX14835" s="60"/>
      <c r="ACY14835" s="60">
        <v>0.212184708171998</v>
      </c>
      <c r="ACZ14835" s="60"/>
      <c r="ADA14835" s="60"/>
      <c r="ADB14835" s="60"/>
      <c r="ADC14835" s="60"/>
      <c r="ADD14835" s="60"/>
      <c r="ADE14835" s="60"/>
    </row>
    <row r="14836" spans="760:785" x14ac:dyDescent="0.25">
      <c r="ACF14836" s="60"/>
      <c r="ACG14836" s="60"/>
      <c r="ACH14836" s="60"/>
      <c r="ACI14836" s="60"/>
      <c r="ACJ14836" s="60"/>
      <c r="ACK14836" s="60"/>
      <c r="ACL14836" s="60"/>
      <c r="ACM14836" s="60"/>
      <c r="ACN14836" s="60"/>
      <c r="ACO14836" s="60"/>
      <c r="ACP14836" s="60"/>
      <c r="ACQ14836" s="60"/>
      <c r="ACR14836" s="60"/>
      <c r="ACS14836" s="60"/>
      <c r="ACT14836" s="60"/>
      <c r="ACU14836" s="60"/>
      <c r="ACV14836" s="60"/>
      <c r="ACW14836" s="60"/>
      <c r="ACX14836" s="60"/>
      <c r="ACY14836" s="60">
        <v>0.212184708171998</v>
      </c>
      <c r="ACZ14836" s="60"/>
      <c r="ADA14836" s="60"/>
      <c r="ADB14836" s="60"/>
      <c r="ADC14836" s="60"/>
      <c r="ADD14836" s="60"/>
      <c r="ADE14836" s="60"/>
    </row>
    <row r="14837" spans="760:785" x14ac:dyDescent="0.25">
      <c r="ACF14837" s="60"/>
      <c r="ACG14837" s="60"/>
      <c r="ACH14837" s="60"/>
      <c r="ACI14837" s="60"/>
      <c r="ACJ14837" s="60"/>
      <c r="ACK14837" s="60"/>
      <c r="ACL14837" s="60"/>
      <c r="ACM14837" s="60"/>
      <c r="ACN14837" s="60"/>
      <c r="ACO14837" s="60"/>
      <c r="ACP14837" s="60"/>
      <c r="ACQ14837" s="60"/>
      <c r="ACR14837" s="60"/>
      <c r="ACS14837" s="60"/>
      <c r="ACT14837" s="60"/>
      <c r="ACU14837" s="60"/>
      <c r="ACV14837" s="60"/>
      <c r="ACW14837" s="60"/>
      <c r="ACX14837" s="60"/>
      <c r="ACY14837" s="60">
        <v>0.20942041718236801</v>
      </c>
      <c r="ACZ14837" s="60"/>
      <c r="ADA14837" s="60"/>
      <c r="ADB14837" s="60"/>
      <c r="ADC14837" s="60"/>
      <c r="ADD14837" s="60"/>
      <c r="ADE14837" s="60"/>
    </row>
    <row r="14838" spans="760:785" x14ac:dyDescent="0.25">
      <c r="ACF14838" s="60"/>
      <c r="ACG14838" s="60"/>
      <c r="ACH14838" s="60"/>
      <c r="ACI14838" s="60"/>
      <c r="ACJ14838" s="60"/>
      <c r="ACK14838" s="60"/>
      <c r="ACL14838" s="60"/>
      <c r="ACM14838" s="60"/>
      <c r="ACN14838" s="60"/>
      <c r="ACO14838" s="60"/>
      <c r="ACP14838" s="60"/>
      <c r="ACQ14838" s="60"/>
      <c r="ACR14838" s="60"/>
      <c r="ACS14838" s="60"/>
      <c r="ACT14838" s="60"/>
      <c r="ACU14838" s="60"/>
      <c r="ACV14838" s="60"/>
      <c r="ACW14838" s="60"/>
      <c r="ACX14838" s="60"/>
      <c r="ACY14838" s="60">
        <v>0.20942041718236801</v>
      </c>
      <c r="ACZ14838" s="60"/>
      <c r="ADA14838" s="60"/>
      <c r="ADB14838" s="60"/>
      <c r="ADC14838" s="60"/>
      <c r="ADD14838" s="60"/>
      <c r="ADE14838" s="60"/>
    </row>
    <row r="14839" spans="760:785" x14ac:dyDescent="0.25">
      <c r="ACF14839" s="60"/>
      <c r="ACG14839" s="60"/>
      <c r="ACH14839" s="60"/>
      <c r="ACI14839" s="60"/>
      <c r="ACJ14839" s="60"/>
      <c r="ACK14839" s="60"/>
      <c r="ACL14839" s="60"/>
      <c r="ACM14839" s="60"/>
      <c r="ACN14839" s="60"/>
      <c r="ACO14839" s="60"/>
      <c r="ACP14839" s="60"/>
      <c r="ACQ14839" s="60"/>
      <c r="ACR14839" s="60"/>
      <c r="ACS14839" s="60"/>
      <c r="ACT14839" s="60"/>
      <c r="ACU14839" s="60"/>
      <c r="ACV14839" s="60"/>
      <c r="ACW14839" s="60"/>
      <c r="ACX14839" s="60"/>
      <c r="ACY14839" s="60">
        <v>0.208786607599732</v>
      </c>
      <c r="ACZ14839" s="60"/>
      <c r="ADA14839" s="60"/>
      <c r="ADB14839" s="60"/>
      <c r="ADC14839" s="60"/>
      <c r="ADD14839" s="60"/>
      <c r="ADE14839" s="60"/>
    </row>
    <row r="14840" spans="760:785" x14ac:dyDescent="0.25">
      <c r="ACF14840" s="60"/>
      <c r="ACG14840" s="60"/>
      <c r="ACH14840" s="60"/>
      <c r="ACI14840" s="60"/>
      <c r="ACJ14840" s="60"/>
      <c r="ACK14840" s="60"/>
      <c r="ACL14840" s="60"/>
      <c r="ACM14840" s="60"/>
      <c r="ACN14840" s="60"/>
      <c r="ACO14840" s="60"/>
      <c r="ACP14840" s="60"/>
      <c r="ACQ14840" s="60"/>
      <c r="ACR14840" s="60"/>
      <c r="ACS14840" s="60"/>
      <c r="ACT14840" s="60"/>
      <c r="ACU14840" s="60"/>
      <c r="ACV14840" s="60"/>
      <c r="ACW14840" s="60"/>
      <c r="ACX14840" s="60"/>
      <c r="ACY14840" s="60">
        <v>0.208786607599732</v>
      </c>
      <c r="ACZ14840" s="60"/>
      <c r="ADA14840" s="60"/>
      <c r="ADB14840" s="60"/>
      <c r="ADC14840" s="60"/>
      <c r="ADD14840" s="60"/>
      <c r="ADE14840" s="60"/>
    </row>
    <row r="14841" spans="760:785" x14ac:dyDescent="0.25">
      <c r="ACF14841" s="60"/>
      <c r="ACG14841" s="60"/>
      <c r="ACH14841" s="60"/>
      <c r="ACI14841" s="60"/>
      <c r="ACJ14841" s="60"/>
      <c r="ACK14841" s="60"/>
      <c r="ACL14841" s="60"/>
      <c r="ACM14841" s="60"/>
      <c r="ACN14841" s="60"/>
      <c r="ACO14841" s="60"/>
      <c r="ACP14841" s="60"/>
      <c r="ACQ14841" s="60"/>
      <c r="ACR14841" s="60"/>
      <c r="ACS14841" s="60"/>
      <c r="ACT14841" s="60"/>
      <c r="ACU14841" s="60"/>
      <c r="ACV14841" s="60"/>
      <c r="ACW14841" s="60"/>
      <c r="ACX14841" s="60"/>
      <c r="ACY14841" s="60">
        <v>0.208212604119001</v>
      </c>
      <c r="ACZ14841" s="60"/>
      <c r="ADA14841" s="60"/>
      <c r="ADB14841" s="60"/>
      <c r="ADC14841" s="60"/>
      <c r="ADD14841" s="60"/>
      <c r="ADE14841" s="60"/>
    </row>
    <row r="14842" spans="760:785" x14ac:dyDescent="0.25">
      <c r="ACF14842" s="60"/>
      <c r="ACG14842" s="60"/>
      <c r="ACH14842" s="60"/>
      <c r="ACI14842" s="60"/>
      <c r="ACJ14842" s="60"/>
      <c r="ACK14842" s="60"/>
      <c r="ACL14842" s="60"/>
      <c r="ACM14842" s="60"/>
      <c r="ACN14842" s="60"/>
      <c r="ACO14842" s="60"/>
      <c r="ACP14842" s="60"/>
      <c r="ACQ14842" s="60"/>
      <c r="ACR14842" s="60"/>
      <c r="ACS14842" s="60"/>
      <c r="ACT14842" s="60"/>
      <c r="ACU14842" s="60"/>
      <c r="ACV14842" s="60"/>
      <c r="ACW14842" s="60"/>
      <c r="ACX14842" s="60"/>
      <c r="ACY14842" s="60">
        <v>0.208212604119001</v>
      </c>
      <c r="ACZ14842" s="60"/>
      <c r="ADA14842" s="60"/>
      <c r="ADB14842" s="60"/>
      <c r="ADC14842" s="60"/>
      <c r="ADD14842" s="60"/>
      <c r="ADE14842" s="60"/>
    </row>
    <row r="14843" spans="760:785" x14ac:dyDescent="0.25">
      <c r="ACF14843" s="60"/>
      <c r="ACG14843" s="60"/>
      <c r="ACH14843" s="60"/>
      <c r="ACI14843" s="60"/>
      <c r="ACJ14843" s="60"/>
      <c r="ACK14843" s="60"/>
      <c r="ACL14843" s="60"/>
      <c r="ACM14843" s="60"/>
      <c r="ACN14843" s="60"/>
      <c r="ACO14843" s="60"/>
      <c r="ACP14843" s="60"/>
      <c r="ACQ14843" s="60"/>
      <c r="ACR14843" s="60"/>
      <c r="ACS14843" s="60"/>
      <c r="ACT14843" s="60"/>
      <c r="ACU14843" s="60"/>
      <c r="ACV14843" s="60"/>
      <c r="ACW14843" s="60"/>
      <c r="ACX14843" s="60"/>
      <c r="ACY14843" s="60">
        <v>0.20563737412033001</v>
      </c>
      <c r="ACZ14843" s="60"/>
      <c r="ADA14843" s="60"/>
      <c r="ADB14843" s="60"/>
      <c r="ADC14843" s="60"/>
      <c r="ADD14843" s="60"/>
      <c r="ADE14843" s="60"/>
    </row>
    <row r="14844" spans="760:785" x14ac:dyDescent="0.25">
      <c r="ACF14844" s="60"/>
      <c r="ACG14844" s="60"/>
      <c r="ACH14844" s="60"/>
      <c r="ACI14844" s="60"/>
      <c r="ACJ14844" s="60"/>
      <c r="ACK14844" s="60"/>
      <c r="ACL14844" s="60"/>
      <c r="ACM14844" s="60"/>
      <c r="ACN14844" s="60"/>
      <c r="ACO14844" s="60"/>
      <c r="ACP14844" s="60"/>
      <c r="ACQ14844" s="60"/>
      <c r="ACR14844" s="60"/>
      <c r="ACS14844" s="60"/>
      <c r="ACT14844" s="60"/>
      <c r="ACU14844" s="60"/>
      <c r="ACV14844" s="60"/>
      <c r="ACW14844" s="60"/>
      <c r="ACX14844" s="60"/>
      <c r="ACY14844" s="60">
        <v>0.20563737412033001</v>
      </c>
      <c r="ACZ14844" s="60"/>
      <c r="ADA14844" s="60"/>
      <c r="ADB14844" s="60"/>
      <c r="ADC14844" s="60"/>
      <c r="ADD14844" s="60"/>
      <c r="ADE14844" s="60"/>
    </row>
    <row r="14845" spans="760:785" x14ac:dyDescent="0.25">
      <c r="ACF14845" s="60"/>
      <c r="ACG14845" s="60"/>
      <c r="ACH14845" s="60"/>
      <c r="ACI14845" s="60"/>
      <c r="ACJ14845" s="60"/>
      <c r="ACK14845" s="60"/>
      <c r="ACL14845" s="60"/>
      <c r="ACM14845" s="60"/>
      <c r="ACN14845" s="60"/>
      <c r="ACO14845" s="60"/>
      <c r="ACP14845" s="60"/>
      <c r="ACQ14845" s="60"/>
      <c r="ACR14845" s="60"/>
      <c r="ACS14845" s="60"/>
      <c r="ACT14845" s="60"/>
      <c r="ACU14845" s="60"/>
      <c r="ACV14845" s="60"/>
      <c r="ACW14845" s="60"/>
      <c r="ACX14845" s="60"/>
      <c r="ACY14845" s="60">
        <v>0.20543335367924601</v>
      </c>
      <c r="ACZ14845" s="60"/>
      <c r="ADA14845" s="60"/>
      <c r="ADB14845" s="60"/>
      <c r="ADC14845" s="60"/>
      <c r="ADD14845" s="60"/>
      <c r="ADE14845" s="60"/>
    </row>
    <row r="14846" spans="760:785" x14ac:dyDescent="0.25">
      <c r="ACF14846" s="60"/>
      <c r="ACG14846" s="60"/>
      <c r="ACH14846" s="60"/>
      <c r="ACI14846" s="60"/>
      <c r="ACJ14846" s="60"/>
      <c r="ACK14846" s="60"/>
      <c r="ACL14846" s="60"/>
      <c r="ACM14846" s="60"/>
      <c r="ACN14846" s="60"/>
      <c r="ACO14846" s="60"/>
      <c r="ACP14846" s="60"/>
      <c r="ACQ14846" s="60"/>
      <c r="ACR14846" s="60"/>
      <c r="ACS14846" s="60"/>
      <c r="ACT14846" s="60"/>
      <c r="ACU14846" s="60"/>
      <c r="ACV14846" s="60"/>
      <c r="ACW14846" s="60"/>
      <c r="ACX14846" s="60"/>
      <c r="ACY14846" s="60">
        <v>0.20543335367924601</v>
      </c>
      <c r="ACZ14846" s="60"/>
      <c r="ADA14846" s="60"/>
      <c r="ADB14846" s="60"/>
      <c r="ADC14846" s="60"/>
      <c r="ADD14846" s="60"/>
      <c r="ADE14846" s="60"/>
    </row>
    <row r="14847" spans="760:785" x14ac:dyDescent="0.25">
      <c r="ACF14847" s="60"/>
      <c r="ACG14847" s="60"/>
      <c r="ACH14847" s="60"/>
      <c r="ACI14847" s="60"/>
      <c r="ACJ14847" s="60"/>
      <c r="ACK14847" s="60"/>
      <c r="ACL14847" s="60"/>
      <c r="ACM14847" s="60"/>
      <c r="ACN14847" s="60"/>
      <c r="ACO14847" s="60"/>
      <c r="ACP14847" s="60"/>
      <c r="ACQ14847" s="60"/>
      <c r="ACR14847" s="60"/>
      <c r="ACS14847" s="60"/>
      <c r="ACT14847" s="60"/>
      <c r="ACU14847" s="60"/>
      <c r="ACV14847" s="60"/>
      <c r="ACW14847" s="60"/>
      <c r="ACX14847" s="60"/>
      <c r="ACY14847" s="60">
        <v>0.20469271241946599</v>
      </c>
      <c r="ACZ14847" s="60"/>
      <c r="ADA14847" s="60"/>
      <c r="ADB14847" s="60"/>
      <c r="ADC14847" s="60"/>
      <c r="ADD14847" s="60"/>
      <c r="ADE14847" s="60"/>
    </row>
    <row r="14848" spans="760:785" x14ac:dyDescent="0.25">
      <c r="ACF14848" s="60"/>
      <c r="ACG14848" s="60"/>
      <c r="ACH14848" s="60"/>
      <c r="ACI14848" s="60"/>
      <c r="ACJ14848" s="60"/>
      <c r="ACK14848" s="60"/>
      <c r="ACL14848" s="60"/>
      <c r="ACM14848" s="60"/>
      <c r="ACN14848" s="60"/>
      <c r="ACO14848" s="60"/>
      <c r="ACP14848" s="60"/>
      <c r="ACQ14848" s="60"/>
      <c r="ACR14848" s="60"/>
      <c r="ACS14848" s="60"/>
      <c r="ACT14848" s="60"/>
      <c r="ACU14848" s="60"/>
      <c r="ACV14848" s="60"/>
      <c r="ACW14848" s="60"/>
      <c r="ACX14848" s="60"/>
      <c r="ACY14848" s="60">
        <v>0.20469271241946599</v>
      </c>
      <c r="ACZ14848" s="60"/>
      <c r="ADA14848" s="60"/>
      <c r="ADB14848" s="60"/>
      <c r="ADC14848" s="60"/>
      <c r="ADD14848" s="60"/>
      <c r="ADE14848" s="60"/>
    </row>
    <row r="14849" spans="760:785" x14ac:dyDescent="0.25">
      <c r="ACF14849" s="60"/>
      <c r="ACG14849" s="60"/>
      <c r="ACH14849" s="60"/>
      <c r="ACI14849" s="60"/>
      <c r="ACJ14849" s="60"/>
      <c r="ACK14849" s="60"/>
      <c r="ACL14849" s="60"/>
      <c r="ACM14849" s="60"/>
      <c r="ACN14849" s="60"/>
      <c r="ACO14849" s="60"/>
      <c r="ACP14849" s="60"/>
      <c r="ACQ14849" s="60"/>
      <c r="ACR14849" s="60"/>
      <c r="ACS14849" s="60"/>
      <c r="ACT14849" s="60"/>
      <c r="ACU14849" s="60"/>
      <c r="ACV14849" s="60"/>
      <c r="ACW14849" s="60"/>
      <c r="ACX14849" s="60"/>
      <c r="ACY14849" s="60">
        <v>0.20424062904965401</v>
      </c>
      <c r="ACZ14849" s="60"/>
      <c r="ADA14849" s="60"/>
      <c r="ADB14849" s="60"/>
      <c r="ADC14849" s="60"/>
      <c r="ADD14849" s="60"/>
      <c r="ADE14849" s="60"/>
    </row>
    <row r="14850" spans="760:785" x14ac:dyDescent="0.25">
      <c r="ACF14850" s="60"/>
      <c r="ACG14850" s="60"/>
      <c r="ACH14850" s="60"/>
      <c r="ACI14850" s="60"/>
      <c r="ACJ14850" s="60"/>
      <c r="ACK14850" s="60"/>
      <c r="ACL14850" s="60"/>
      <c r="ACM14850" s="60"/>
      <c r="ACN14850" s="60"/>
      <c r="ACO14850" s="60"/>
      <c r="ACP14850" s="60"/>
      <c r="ACQ14850" s="60"/>
      <c r="ACR14850" s="60"/>
      <c r="ACS14850" s="60"/>
      <c r="ACT14850" s="60"/>
      <c r="ACU14850" s="60"/>
      <c r="ACV14850" s="60"/>
      <c r="ACW14850" s="60"/>
      <c r="ACX14850" s="60"/>
      <c r="ACY14850" s="60">
        <v>0.20424062904965401</v>
      </c>
      <c r="ACZ14850" s="60"/>
      <c r="ADA14850" s="60"/>
      <c r="ADB14850" s="60"/>
      <c r="ADC14850" s="60"/>
      <c r="ADD14850" s="60"/>
      <c r="ADE14850" s="60"/>
    </row>
    <row r="14851" spans="760:785" x14ac:dyDescent="0.25">
      <c r="ACF14851" s="60"/>
      <c r="ACG14851" s="60"/>
      <c r="ACH14851" s="60"/>
      <c r="ACI14851" s="60"/>
      <c r="ACJ14851" s="60"/>
      <c r="ACK14851" s="60"/>
      <c r="ACL14851" s="60"/>
      <c r="ACM14851" s="60"/>
      <c r="ACN14851" s="60"/>
      <c r="ACO14851" s="60"/>
      <c r="ACP14851" s="60"/>
      <c r="ACQ14851" s="60"/>
      <c r="ACR14851" s="60"/>
      <c r="ACS14851" s="60"/>
      <c r="ACT14851" s="60"/>
      <c r="ACU14851" s="60"/>
      <c r="ACV14851" s="60"/>
      <c r="ACW14851" s="60"/>
      <c r="ACX14851" s="60"/>
      <c r="ACY14851" s="60">
        <v>0.20392969181337001</v>
      </c>
      <c r="ACZ14851" s="60"/>
      <c r="ADA14851" s="60"/>
      <c r="ADB14851" s="60"/>
      <c r="ADC14851" s="60"/>
      <c r="ADD14851" s="60"/>
      <c r="ADE14851" s="60"/>
    </row>
    <row r="14852" spans="760:785" x14ac:dyDescent="0.25">
      <c r="ACF14852" s="60"/>
      <c r="ACG14852" s="60"/>
      <c r="ACH14852" s="60"/>
      <c r="ACI14852" s="60"/>
      <c r="ACJ14852" s="60"/>
      <c r="ACK14852" s="60"/>
      <c r="ACL14852" s="60"/>
      <c r="ACM14852" s="60"/>
      <c r="ACN14852" s="60"/>
      <c r="ACO14852" s="60"/>
      <c r="ACP14852" s="60"/>
      <c r="ACQ14852" s="60"/>
      <c r="ACR14852" s="60"/>
      <c r="ACS14852" s="60"/>
      <c r="ACT14852" s="60"/>
      <c r="ACU14852" s="60"/>
      <c r="ACV14852" s="60"/>
      <c r="ACW14852" s="60"/>
      <c r="ACX14852" s="60"/>
      <c r="ACY14852" s="60">
        <v>0.20392969181337001</v>
      </c>
      <c r="ACZ14852" s="60"/>
      <c r="ADA14852" s="60"/>
      <c r="ADB14852" s="60"/>
      <c r="ADC14852" s="60"/>
      <c r="ADD14852" s="60"/>
      <c r="ADE14852" s="60"/>
    </row>
    <row r="14853" spans="760:785" x14ac:dyDescent="0.25">
      <c r="ACF14853" s="60"/>
      <c r="ACG14853" s="60"/>
      <c r="ACH14853" s="60"/>
      <c r="ACI14853" s="60"/>
      <c r="ACJ14853" s="60"/>
      <c r="ACK14853" s="60"/>
      <c r="ACL14853" s="60"/>
      <c r="ACM14853" s="60"/>
      <c r="ACN14853" s="60"/>
      <c r="ACO14853" s="60"/>
      <c r="ACP14853" s="60"/>
      <c r="ACQ14853" s="60"/>
      <c r="ACR14853" s="60"/>
      <c r="ACS14853" s="60"/>
      <c r="ACT14853" s="60"/>
      <c r="ACU14853" s="60"/>
      <c r="ACV14853" s="60"/>
      <c r="ACW14853" s="60"/>
      <c r="ACX14853" s="60"/>
      <c r="ACY14853" s="60">
        <v>0.203799781691161</v>
      </c>
      <c r="ACZ14853" s="60"/>
      <c r="ADA14853" s="60"/>
      <c r="ADB14853" s="60"/>
      <c r="ADC14853" s="60"/>
      <c r="ADD14853" s="60"/>
      <c r="ADE14853" s="60"/>
    </row>
    <row r="14854" spans="760:785" x14ac:dyDescent="0.25">
      <c r="ACF14854" s="60"/>
      <c r="ACG14854" s="60"/>
      <c r="ACH14854" s="60"/>
      <c r="ACI14854" s="60"/>
      <c r="ACJ14854" s="60"/>
      <c r="ACK14854" s="60"/>
      <c r="ACL14854" s="60"/>
      <c r="ACM14854" s="60"/>
      <c r="ACN14854" s="60"/>
      <c r="ACO14854" s="60"/>
      <c r="ACP14854" s="60"/>
      <c r="ACQ14854" s="60"/>
      <c r="ACR14854" s="60"/>
      <c r="ACS14854" s="60"/>
      <c r="ACT14854" s="60"/>
      <c r="ACU14854" s="60"/>
      <c r="ACV14854" s="60"/>
      <c r="ACW14854" s="60"/>
      <c r="ACX14854" s="60"/>
      <c r="ACY14854" s="60">
        <v>0.203799781691161</v>
      </c>
      <c r="ACZ14854" s="60"/>
      <c r="ADA14854" s="60"/>
      <c r="ADB14854" s="60"/>
      <c r="ADC14854" s="60"/>
      <c r="ADD14854" s="60"/>
      <c r="ADE14854" s="60"/>
    </row>
    <row r="14855" spans="760:785" x14ac:dyDescent="0.25">
      <c r="ACF14855" s="60"/>
      <c r="ACG14855" s="60"/>
      <c r="ACH14855" s="60"/>
      <c r="ACI14855" s="60"/>
      <c r="ACJ14855" s="60"/>
      <c r="ACK14855" s="60"/>
      <c r="ACL14855" s="60"/>
      <c r="ACM14855" s="60"/>
      <c r="ACN14855" s="60"/>
      <c r="ACO14855" s="60"/>
      <c r="ACP14855" s="60"/>
      <c r="ACQ14855" s="60"/>
      <c r="ACR14855" s="60"/>
      <c r="ACS14855" s="60"/>
      <c r="ACT14855" s="60"/>
      <c r="ACU14855" s="60"/>
      <c r="ACV14855" s="60"/>
      <c r="ACW14855" s="60"/>
      <c r="ACX14855" s="60"/>
      <c r="ACY14855" s="60">
        <v>0.202544045179779</v>
      </c>
      <c r="ACZ14855" s="60"/>
      <c r="ADA14855" s="60"/>
      <c r="ADB14855" s="60"/>
      <c r="ADC14855" s="60"/>
      <c r="ADD14855" s="60"/>
      <c r="ADE14855" s="60"/>
    </row>
    <row r="14856" spans="760:785" x14ac:dyDescent="0.25">
      <c r="ACF14856" s="60"/>
      <c r="ACG14856" s="60"/>
      <c r="ACH14856" s="60"/>
      <c r="ACI14856" s="60"/>
      <c r="ACJ14856" s="60"/>
      <c r="ACK14856" s="60"/>
      <c r="ACL14856" s="60"/>
      <c r="ACM14856" s="60"/>
      <c r="ACN14856" s="60"/>
      <c r="ACO14856" s="60"/>
      <c r="ACP14856" s="60"/>
      <c r="ACQ14856" s="60"/>
      <c r="ACR14856" s="60"/>
      <c r="ACS14856" s="60"/>
      <c r="ACT14856" s="60"/>
      <c r="ACU14856" s="60"/>
      <c r="ACV14856" s="60"/>
      <c r="ACW14856" s="60"/>
      <c r="ACX14856" s="60"/>
      <c r="ACY14856" s="60">
        <v>0.202544045179779</v>
      </c>
      <c r="ACZ14856" s="60"/>
      <c r="ADA14856" s="60"/>
      <c r="ADB14856" s="60"/>
      <c r="ADC14856" s="60"/>
      <c r="ADD14856" s="60"/>
      <c r="ADE14856" s="60"/>
    </row>
    <row r="14857" spans="760:785" x14ac:dyDescent="0.25">
      <c r="ACF14857" s="60"/>
      <c r="ACG14857" s="60"/>
      <c r="ACH14857" s="60"/>
      <c r="ACI14857" s="60"/>
      <c r="ACJ14857" s="60"/>
      <c r="ACK14857" s="60"/>
      <c r="ACL14857" s="60"/>
      <c r="ACM14857" s="60"/>
      <c r="ACN14857" s="60"/>
      <c r="ACO14857" s="60"/>
      <c r="ACP14857" s="60"/>
      <c r="ACQ14857" s="60"/>
      <c r="ACR14857" s="60"/>
      <c r="ACS14857" s="60"/>
      <c r="ACT14857" s="60"/>
      <c r="ACU14857" s="60"/>
      <c r="ACV14857" s="60"/>
      <c r="ACW14857" s="60"/>
      <c r="ACX14857" s="60"/>
      <c r="ACY14857" s="60">
        <v>0.20236128094524999</v>
      </c>
      <c r="ACZ14857" s="60"/>
      <c r="ADA14857" s="60"/>
      <c r="ADB14857" s="60"/>
      <c r="ADC14857" s="60"/>
      <c r="ADD14857" s="60"/>
      <c r="ADE14857" s="60"/>
    </row>
    <row r="14858" spans="760:785" x14ac:dyDescent="0.25">
      <c r="ACF14858" s="60"/>
      <c r="ACG14858" s="60"/>
      <c r="ACH14858" s="60"/>
      <c r="ACI14858" s="60"/>
      <c r="ACJ14858" s="60"/>
      <c r="ACK14858" s="60"/>
      <c r="ACL14858" s="60"/>
      <c r="ACM14858" s="60"/>
      <c r="ACN14858" s="60"/>
      <c r="ACO14858" s="60"/>
      <c r="ACP14858" s="60"/>
      <c r="ACQ14858" s="60"/>
      <c r="ACR14858" s="60"/>
      <c r="ACS14858" s="60"/>
      <c r="ACT14858" s="60"/>
      <c r="ACU14858" s="60"/>
      <c r="ACV14858" s="60"/>
      <c r="ACW14858" s="60"/>
      <c r="ACX14858" s="60"/>
      <c r="ACY14858" s="60">
        <v>0.20236128094524999</v>
      </c>
      <c r="ACZ14858" s="60"/>
      <c r="ADA14858" s="60"/>
      <c r="ADB14858" s="60"/>
      <c r="ADC14858" s="60"/>
      <c r="ADD14858" s="60"/>
      <c r="ADE14858" s="60"/>
    </row>
    <row r="14859" spans="760:785" x14ac:dyDescent="0.25">
      <c r="ACF14859" s="60"/>
      <c r="ACG14859" s="60"/>
      <c r="ACH14859" s="60"/>
      <c r="ACI14859" s="60"/>
      <c r="ACJ14859" s="60"/>
      <c r="ACK14859" s="60"/>
      <c r="ACL14859" s="60"/>
      <c r="ACM14859" s="60"/>
      <c r="ACN14859" s="60"/>
      <c r="ACO14859" s="60"/>
      <c r="ACP14859" s="60"/>
      <c r="ACQ14859" s="60"/>
      <c r="ACR14859" s="60"/>
      <c r="ACS14859" s="60"/>
      <c r="ACT14859" s="60"/>
      <c r="ACU14859" s="60"/>
      <c r="ACV14859" s="60"/>
      <c r="ACW14859" s="60"/>
      <c r="ACX14859" s="60"/>
      <c r="ACY14859" s="60">
        <v>0.20114277521433199</v>
      </c>
      <c r="ACZ14859" s="60"/>
      <c r="ADA14859" s="60"/>
      <c r="ADB14859" s="60"/>
      <c r="ADC14859" s="60"/>
      <c r="ADD14859" s="60"/>
      <c r="ADE14859" s="60"/>
    </row>
    <row r="14860" spans="760:785" x14ac:dyDescent="0.25">
      <c r="ACF14860" s="60"/>
      <c r="ACG14860" s="60"/>
      <c r="ACH14860" s="60"/>
      <c r="ACI14860" s="60"/>
      <c r="ACJ14860" s="60"/>
      <c r="ACK14860" s="60"/>
      <c r="ACL14860" s="60"/>
      <c r="ACM14860" s="60"/>
      <c r="ACN14860" s="60"/>
      <c r="ACO14860" s="60"/>
      <c r="ACP14860" s="60"/>
      <c r="ACQ14860" s="60"/>
      <c r="ACR14860" s="60"/>
      <c r="ACS14860" s="60"/>
      <c r="ACT14860" s="60"/>
      <c r="ACU14860" s="60"/>
      <c r="ACV14860" s="60"/>
      <c r="ACW14860" s="60"/>
      <c r="ACX14860" s="60"/>
      <c r="ACY14860" s="60">
        <v>0.20114277521433199</v>
      </c>
      <c r="ACZ14860" s="60"/>
      <c r="ADA14860" s="60"/>
      <c r="ADB14860" s="60"/>
      <c r="ADC14860" s="60"/>
      <c r="ADD14860" s="60"/>
      <c r="ADE14860" s="60"/>
    </row>
    <row r="14861" spans="760:785" x14ac:dyDescent="0.25">
      <c r="ACF14861" s="60"/>
      <c r="ACG14861" s="60"/>
      <c r="ACH14861" s="60"/>
      <c r="ACI14861" s="60"/>
      <c r="ACJ14861" s="60"/>
      <c r="ACK14861" s="60"/>
      <c r="ACL14861" s="60"/>
      <c r="ACM14861" s="60"/>
      <c r="ACN14861" s="60"/>
      <c r="ACO14861" s="60"/>
      <c r="ACP14861" s="60"/>
      <c r="ACQ14861" s="60"/>
      <c r="ACR14861" s="60"/>
      <c r="ACS14861" s="60"/>
      <c r="ACT14861" s="60"/>
      <c r="ACU14861" s="60"/>
      <c r="ACV14861" s="60"/>
      <c r="ACW14861" s="60"/>
      <c r="ACX14861" s="60"/>
      <c r="ACY14861" s="60">
        <v>0.20096587259837401</v>
      </c>
      <c r="ACZ14861" s="60"/>
      <c r="ADA14861" s="60"/>
      <c r="ADB14861" s="60"/>
      <c r="ADC14861" s="60"/>
      <c r="ADD14861" s="60"/>
      <c r="ADE14861" s="60"/>
    </row>
    <row r="14862" spans="760:785" x14ac:dyDescent="0.25">
      <c r="ACF14862" s="60"/>
      <c r="ACG14862" s="60"/>
      <c r="ACH14862" s="60"/>
      <c r="ACI14862" s="60"/>
      <c r="ACJ14862" s="60"/>
      <c r="ACK14862" s="60"/>
      <c r="ACL14862" s="60"/>
      <c r="ACM14862" s="60"/>
      <c r="ACN14862" s="60"/>
      <c r="ACO14862" s="60"/>
      <c r="ACP14862" s="60"/>
      <c r="ACQ14862" s="60"/>
      <c r="ACR14862" s="60"/>
      <c r="ACS14862" s="60"/>
      <c r="ACT14862" s="60"/>
      <c r="ACU14862" s="60"/>
      <c r="ACV14862" s="60"/>
      <c r="ACW14862" s="60"/>
      <c r="ACX14862" s="60"/>
      <c r="ACY14862" s="60">
        <v>0.20096587259837401</v>
      </c>
      <c r="ACZ14862" s="60"/>
      <c r="ADA14862" s="60"/>
      <c r="ADB14862" s="60"/>
      <c r="ADC14862" s="60"/>
      <c r="ADD14862" s="60"/>
      <c r="ADE14862" s="60"/>
    </row>
    <row r="14863" spans="760:785" x14ac:dyDescent="0.25">
      <c r="ACF14863" s="60"/>
      <c r="ACG14863" s="60"/>
      <c r="ACH14863" s="60"/>
      <c r="ACI14863" s="60"/>
      <c r="ACJ14863" s="60"/>
      <c r="ACK14863" s="60"/>
      <c r="ACL14863" s="60"/>
      <c r="ACM14863" s="60"/>
      <c r="ACN14863" s="60"/>
      <c r="ACO14863" s="60"/>
      <c r="ACP14863" s="60"/>
      <c r="ACQ14863" s="60"/>
      <c r="ACR14863" s="60"/>
      <c r="ACS14863" s="60"/>
      <c r="ACT14863" s="60"/>
      <c r="ACU14863" s="60"/>
      <c r="ACV14863" s="60"/>
      <c r="ACW14863" s="60"/>
      <c r="ACX14863" s="60"/>
      <c r="ACY14863" s="60">
        <v>0.20061132962459299</v>
      </c>
      <c r="ACZ14863" s="60"/>
      <c r="ADA14863" s="60"/>
      <c r="ADB14863" s="60"/>
      <c r="ADC14863" s="60"/>
      <c r="ADD14863" s="60"/>
      <c r="ADE14863" s="60"/>
    </row>
    <row r="14864" spans="760:785" x14ac:dyDescent="0.25">
      <c r="ACF14864" s="60"/>
      <c r="ACG14864" s="60"/>
      <c r="ACH14864" s="60"/>
      <c r="ACI14864" s="60"/>
      <c r="ACJ14864" s="60"/>
      <c r="ACK14864" s="60"/>
      <c r="ACL14864" s="60"/>
      <c r="ACM14864" s="60"/>
      <c r="ACN14864" s="60"/>
      <c r="ACO14864" s="60"/>
      <c r="ACP14864" s="60"/>
      <c r="ACQ14864" s="60"/>
      <c r="ACR14864" s="60"/>
      <c r="ACS14864" s="60"/>
      <c r="ACT14864" s="60"/>
      <c r="ACU14864" s="60"/>
      <c r="ACV14864" s="60"/>
      <c r="ACW14864" s="60"/>
      <c r="ACX14864" s="60"/>
      <c r="ACY14864" s="60">
        <v>0.20061132962459299</v>
      </c>
      <c r="ACZ14864" s="60"/>
      <c r="ADA14864" s="60"/>
      <c r="ADB14864" s="60"/>
      <c r="ADC14864" s="60"/>
      <c r="ADD14864" s="60"/>
      <c r="ADE14864" s="60"/>
    </row>
    <row r="14865" spans="760:785" x14ac:dyDescent="0.25">
      <c r="ACF14865" s="60"/>
      <c r="ACG14865" s="60"/>
      <c r="ACH14865" s="60"/>
      <c r="ACI14865" s="60"/>
      <c r="ACJ14865" s="60"/>
      <c r="ACK14865" s="60"/>
      <c r="ACL14865" s="60"/>
      <c r="ACM14865" s="60"/>
      <c r="ACN14865" s="60"/>
      <c r="ACO14865" s="60"/>
      <c r="ACP14865" s="60"/>
      <c r="ACQ14865" s="60"/>
      <c r="ACR14865" s="60"/>
      <c r="ACS14865" s="60"/>
      <c r="ACT14865" s="60"/>
      <c r="ACU14865" s="60"/>
      <c r="ACV14865" s="60"/>
      <c r="ACW14865" s="60"/>
      <c r="ACX14865" s="60"/>
      <c r="ACY14865" s="60">
        <v>0.20029945349749001</v>
      </c>
      <c r="ACZ14865" s="60"/>
      <c r="ADA14865" s="60"/>
      <c r="ADB14865" s="60"/>
      <c r="ADC14865" s="60"/>
      <c r="ADD14865" s="60"/>
      <c r="ADE14865" s="60"/>
    </row>
    <row r="14866" spans="760:785" x14ac:dyDescent="0.25">
      <c r="ACF14866" s="60"/>
      <c r="ACG14866" s="60"/>
      <c r="ACH14866" s="60"/>
      <c r="ACI14866" s="60"/>
      <c r="ACJ14866" s="60"/>
      <c r="ACK14866" s="60"/>
      <c r="ACL14866" s="60"/>
      <c r="ACM14866" s="60"/>
      <c r="ACN14866" s="60"/>
      <c r="ACO14866" s="60"/>
      <c r="ACP14866" s="60"/>
      <c r="ACQ14866" s="60"/>
      <c r="ACR14866" s="60"/>
      <c r="ACS14866" s="60"/>
      <c r="ACT14866" s="60"/>
      <c r="ACU14866" s="60"/>
      <c r="ACV14866" s="60"/>
      <c r="ACW14866" s="60"/>
      <c r="ACX14866" s="60"/>
      <c r="ACY14866" s="60">
        <v>0.20029945349749001</v>
      </c>
      <c r="ACZ14866" s="60"/>
      <c r="ADA14866" s="60"/>
      <c r="ADB14866" s="60"/>
      <c r="ADC14866" s="60"/>
      <c r="ADD14866" s="60"/>
      <c r="ADE14866" s="60"/>
    </row>
    <row r="14867" spans="760:785" x14ac:dyDescent="0.25">
      <c r="ACF14867" s="60"/>
      <c r="ACG14867" s="60"/>
      <c r="ACH14867" s="60"/>
      <c r="ACI14867" s="60"/>
      <c r="ACJ14867" s="60"/>
      <c r="ACK14867" s="60"/>
      <c r="ACL14867" s="60"/>
      <c r="ACM14867" s="60"/>
      <c r="ACN14867" s="60"/>
      <c r="ACO14867" s="60"/>
      <c r="ACP14867" s="60"/>
      <c r="ACQ14867" s="60"/>
      <c r="ACR14867" s="60"/>
      <c r="ACS14867" s="60"/>
      <c r="ACT14867" s="60"/>
      <c r="ACU14867" s="60"/>
      <c r="ACV14867" s="60"/>
      <c r="ACW14867" s="60"/>
      <c r="ACX14867" s="60"/>
      <c r="ACY14867" s="60">
        <v>0.20012385401718799</v>
      </c>
      <c r="ACZ14867" s="60"/>
      <c r="ADA14867" s="60"/>
      <c r="ADB14867" s="60"/>
      <c r="ADC14867" s="60"/>
      <c r="ADD14867" s="60"/>
      <c r="ADE14867" s="60"/>
    </row>
    <row r="14868" spans="760:785" x14ac:dyDescent="0.25">
      <c r="ACF14868" s="60"/>
      <c r="ACG14868" s="60"/>
      <c r="ACH14868" s="60"/>
      <c r="ACI14868" s="60"/>
      <c r="ACJ14868" s="60"/>
      <c r="ACK14868" s="60"/>
      <c r="ACL14868" s="60"/>
      <c r="ACM14868" s="60"/>
      <c r="ACN14868" s="60"/>
      <c r="ACO14868" s="60"/>
      <c r="ACP14868" s="60"/>
      <c r="ACQ14868" s="60"/>
      <c r="ACR14868" s="60"/>
      <c r="ACS14868" s="60"/>
      <c r="ACT14868" s="60"/>
      <c r="ACU14868" s="60"/>
      <c r="ACV14868" s="60"/>
      <c r="ACW14868" s="60"/>
      <c r="ACX14868" s="60"/>
      <c r="ACY14868" s="60">
        <v>0.20012385401718799</v>
      </c>
      <c r="ACZ14868" s="60"/>
      <c r="ADA14868" s="60"/>
      <c r="ADB14868" s="60"/>
      <c r="ADC14868" s="60"/>
      <c r="ADD14868" s="60"/>
      <c r="ADE14868" s="60"/>
    </row>
    <row r="14869" spans="760:785" x14ac:dyDescent="0.25">
      <c r="ACF14869" s="60"/>
      <c r="ACG14869" s="60"/>
      <c r="ACH14869" s="60"/>
      <c r="ACI14869" s="60"/>
      <c r="ACJ14869" s="60"/>
      <c r="ACK14869" s="60"/>
      <c r="ACL14869" s="60"/>
      <c r="ACM14869" s="60"/>
      <c r="ACN14869" s="60"/>
      <c r="ACO14869" s="60"/>
      <c r="ACP14869" s="60"/>
      <c r="ACQ14869" s="60"/>
      <c r="ACR14869" s="60"/>
      <c r="ACS14869" s="60"/>
      <c r="ACT14869" s="60"/>
      <c r="ACU14869" s="60"/>
      <c r="ACV14869" s="60"/>
      <c r="ACW14869" s="60"/>
      <c r="ACX14869" s="60"/>
      <c r="ACY14869" s="60">
        <v>0.19898146922145399</v>
      </c>
      <c r="ACZ14869" s="60"/>
      <c r="ADA14869" s="60"/>
      <c r="ADB14869" s="60"/>
      <c r="ADC14869" s="60"/>
      <c r="ADD14869" s="60"/>
      <c r="ADE14869" s="60"/>
    </row>
    <row r="14870" spans="760:785" x14ac:dyDescent="0.25">
      <c r="ACF14870" s="60"/>
      <c r="ACG14870" s="60"/>
      <c r="ACH14870" s="60"/>
      <c r="ACI14870" s="60"/>
      <c r="ACJ14870" s="60"/>
      <c r="ACK14870" s="60"/>
      <c r="ACL14870" s="60"/>
      <c r="ACM14870" s="60"/>
      <c r="ACN14870" s="60"/>
      <c r="ACO14870" s="60"/>
      <c r="ACP14870" s="60"/>
      <c r="ACQ14870" s="60"/>
      <c r="ACR14870" s="60"/>
      <c r="ACS14870" s="60"/>
      <c r="ACT14870" s="60"/>
      <c r="ACU14870" s="60"/>
      <c r="ACV14870" s="60"/>
      <c r="ACW14870" s="60"/>
      <c r="ACX14870" s="60"/>
      <c r="ACY14870" s="60">
        <v>0.19898146922145399</v>
      </c>
      <c r="ACZ14870" s="60"/>
      <c r="ADA14870" s="60"/>
      <c r="ADB14870" s="60"/>
      <c r="ADC14870" s="60"/>
      <c r="ADD14870" s="60"/>
      <c r="ADE14870" s="60"/>
    </row>
    <row r="14871" spans="760:785" x14ac:dyDescent="0.25">
      <c r="ACF14871" s="60"/>
      <c r="ACG14871" s="60"/>
      <c r="ACH14871" s="60"/>
      <c r="ACI14871" s="60"/>
      <c r="ACJ14871" s="60"/>
      <c r="ACK14871" s="60"/>
      <c r="ACL14871" s="60"/>
      <c r="ACM14871" s="60"/>
      <c r="ACN14871" s="60"/>
      <c r="ACO14871" s="60"/>
      <c r="ACP14871" s="60"/>
      <c r="ACQ14871" s="60"/>
      <c r="ACR14871" s="60"/>
      <c r="ACS14871" s="60"/>
      <c r="ACT14871" s="60"/>
      <c r="ACU14871" s="60"/>
      <c r="ACV14871" s="60"/>
      <c r="ACW14871" s="60"/>
      <c r="ACX14871" s="60"/>
      <c r="ACY14871" s="60">
        <v>0.19858599492696599</v>
      </c>
      <c r="ACZ14871" s="60"/>
      <c r="ADA14871" s="60"/>
      <c r="ADB14871" s="60"/>
      <c r="ADC14871" s="60"/>
      <c r="ADD14871" s="60"/>
      <c r="ADE14871" s="60"/>
    </row>
    <row r="14872" spans="760:785" x14ac:dyDescent="0.25">
      <c r="ACF14872" s="60"/>
      <c r="ACG14872" s="60"/>
      <c r="ACH14872" s="60"/>
      <c r="ACI14872" s="60"/>
      <c r="ACJ14872" s="60"/>
      <c r="ACK14872" s="60"/>
      <c r="ACL14872" s="60"/>
      <c r="ACM14872" s="60"/>
      <c r="ACN14872" s="60"/>
      <c r="ACO14872" s="60"/>
      <c r="ACP14872" s="60"/>
      <c r="ACQ14872" s="60"/>
      <c r="ACR14872" s="60"/>
      <c r="ACS14872" s="60"/>
      <c r="ACT14872" s="60"/>
      <c r="ACU14872" s="60"/>
      <c r="ACV14872" s="60"/>
      <c r="ACW14872" s="60"/>
      <c r="ACX14872" s="60"/>
      <c r="ACY14872" s="60">
        <v>0.19858599492696599</v>
      </c>
      <c r="ACZ14872" s="60"/>
      <c r="ADA14872" s="60"/>
      <c r="ADB14872" s="60"/>
      <c r="ADC14872" s="60"/>
      <c r="ADD14872" s="60"/>
      <c r="ADE14872" s="60"/>
    </row>
    <row r="14873" spans="760:785" x14ac:dyDescent="0.25">
      <c r="ACF14873" s="60"/>
      <c r="ACG14873" s="60"/>
      <c r="ACH14873" s="60"/>
      <c r="ACI14873" s="60"/>
      <c r="ACJ14873" s="60"/>
      <c r="ACK14873" s="60"/>
      <c r="ACL14873" s="60"/>
      <c r="ACM14873" s="60"/>
      <c r="ACN14873" s="60"/>
      <c r="ACO14873" s="60"/>
      <c r="ACP14873" s="60"/>
      <c r="ACQ14873" s="60"/>
      <c r="ACR14873" s="60"/>
      <c r="ACS14873" s="60"/>
      <c r="ACT14873" s="60"/>
      <c r="ACU14873" s="60"/>
      <c r="ACV14873" s="60"/>
      <c r="ACW14873" s="60"/>
      <c r="ACX14873" s="60"/>
      <c r="ACY14873" s="60">
        <v>0.198557007445787</v>
      </c>
      <c r="ACZ14873" s="60"/>
      <c r="ADA14873" s="60"/>
      <c r="ADB14873" s="60"/>
      <c r="ADC14873" s="60"/>
      <c r="ADD14873" s="60"/>
      <c r="ADE14873" s="60"/>
    </row>
    <row r="14874" spans="760:785" x14ac:dyDescent="0.25">
      <c r="ACF14874" s="60"/>
      <c r="ACG14874" s="60"/>
      <c r="ACH14874" s="60"/>
      <c r="ACI14874" s="60"/>
      <c r="ACJ14874" s="60"/>
      <c r="ACK14874" s="60"/>
      <c r="ACL14874" s="60"/>
      <c r="ACM14874" s="60"/>
      <c r="ACN14874" s="60"/>
      <c r="ACO14874" s="60"/>
      <c r="ACP14874" s="60"/>
      <c r="ACQ14874" s="60"/>
      <c r="ACR14874" s="60"/>
      <c r="ACS14874" s="60"/>
      <c r="ACT14874" s="60"/>
      <c r="ACU14874" s="60"/>
      <c r="ACV14874" s="60"/>
      <c r="ACW14874" s="60"/>
      <c r="ACX14874" s="60"/>
      <c r="ACY14874" s="60">
        <v>0.198557007445787</v>
      </c>
      <c r="ACZ14874" s="60"/>
      <c r="ADA14874" s="60"/>
      <c r="ADB14874" s="60"/>
      <c r="ADC14874" s="60"/>
      <c r="ADD14874" s="60"/>
      <c r="ADE14874" s="60"/>
    </row>
    <row r="14875" spans="760:785" x14ac:dyDescent="0.25">
      <c r="ACF14875" s="60"/>
      <c r="ACG14875" s="60"/>
      <c r="ACH14875" s="60"/>
      <c r="ACI14875" s="60"/>
      <c r="ACJ14875" s="60"/>
      <c r="ACK14875" s="60"/>
      <c r="ACL14875" s="60"/>
      <c r="ACM14875" s="60"/>
      <c r="ACN14875" s="60"/>
      <c r="ACO14875" s="60"/>
      <c r="ACP14875" s="60"/>
      <c r="ACQ14875" s="60"/>
      <c r="ACR14875" s="60"/>
      <c r="ACS14875" s="60"/>
      <c r="ACT14875" s="60"/>
      <c r="ACU14875" s="60"/>
      <c r="ACV14875" s="60"/>
      <c r="ACW14875" s="60"/>
      <c r="ACX14875" s="60"/>
      <c r="ACY14875" s="60">
        <v>0.198348797294575</v>
      </c>
      <c r="ACZ14875" s="60"/>
      <c r="ADA14875" s="60"/>
      <c r="ADB14875" s="60"/>
      <c r="ADC14875" s="60"/>
      <c r="ADD14875" s="60"/>
      <c r="ADE14875" s="60"/>
    </row>
    <row r="14876" spans="760:785" x14ac:dyDescent="0.25">
      <c r="ACF14876" s="60"/>
      <c r="ACG14876" s="60"/>
      <c r="ACH14876" s="60"/>
      <c r="ACI14876" s="60"/>
      <c r="ACJ14876" s="60"/>
      <c r="ACK14876" s="60"/>
      <c r="ACL14876" s="60"/>
      <c r="ACM14876" s="60"/>
      <c r="ACN14876" s="60"/>
      <c r="ACO14876" s="60"/>
      <c r="ACP14876" s="60"/>
      <c r="ACQ14876" s="60"/>
      <c r="ACR14876" s="60"/>
      <c r="ACS14876" s="60"/>
      <c r="ACT14876" s="60"/>
      <c r="ACU14876" s="60"/>
      <c r="ACV14876" s="60"/>
      <c r="ACW14876" s="60"/>
      <c r="ACX14876" s="60"/>
      <c r="ACY14876" s="60">
        <v>0.198348797294575</v>
      </c>
      <c r="ACZ14876" s="60"/>
      <c r="ADA14876" s="60"/>
      <c r="ADB14876" s="60"/>
      <c r="ADC14876" s="60"/>
      <c r="ADD14876" s="60"/>
      <c r="ADE14876" s="60"/>
    </row>
    <row r="14877" spans="760:785" x14ac:dyDescent="0.25">
      <c r="ACF14877" s="60"/>
      <c r="ACG14877" s="60"/>
      <c r="ACH14877" s="60"/>
      <c r="ACI14877" s="60"/>
      <c r="ACJ14877" s="60"/>
      <c r="ACK14877" s="60"/>
      <c r="ACL14877" s="60"/>
      <c r="ACM14877" s="60"/>
      <c r="ACN14877" s="60"/>
      <c r="ACO14877" s="60"/>
      <c r="ACP14877" s="60"/>
      <c r="ACQ14877" s="60"/>
      <c r="ACR14877" s="60"/>
      <c r="ACS14877" s="60"/>
      <c r="ACT14877" s="60"/>
      <c r="ACU14877" s="60"/>
      <c r="ACV14877" s="60"/>
      <c r="ACW14877" s="60"/>
      <c r="ACX14877" s="60"/>
      <c r="ACY14877" s="60">
        <v>0.198319557599135</v>
      </c>
      <c r="ACZ14877" s="60"/>
      <c r="ADA14877" s="60"/>
      <c r="ADB14877" s="60"/>
      <c r="ADC14877" s="60"/>
      <c r="ADD14877" s="60"/>
      <c r="ADE14877" s="60"/>
    </row>
    <row r="14878" spans="760:785" x14ac:dyDescent="0.25">
      <c r="ACF14878" s="60"/>
      <c r="ACG14878" s="60"/>
      <c r="ACH14878" s="60"/>
      <c r="ACI14878" s="60"/>
      <c r="ACJ14878" s="60"/>
      <c r="ACK14878" s="60"/>
      <c r="ACL14878" s="60"/>
      <c r="ACM14878" s="60"/>
      <c r="ACN14878" s="60"/>
      <c r="ACO14878" s="60"/>
      <c r="ACP14878" s="60"/>
      <c r="ACQ14878" s="60"/>
      <c r="ACR14878" s="60"/>
      <c r="ACS14878" s="60"/>
      <c r="ACT14878" s="60"/>
      <c r="ACU14878" s="60"/>
      <c r="ACV14878" s="60"/>
      <c r="ACW14878" s="60"/>
      <c r="ACX14878" s="60"/>
      <c r="ACY14878" s="60">
        <v>0.198319557599135</v>
      </c>
      <c r="ACZ14878" s="60"/>
      <c r="ADA14878" s="60"/>
      <c r="ADB14878" s="60"/>
      <c r="ADC14878" s="60"/>
      <c r="ADD14878" s="60"/>
      <c r="ADE14878" s="60"/>
    </row>
    <row r="14879" spans="760:785" x14ac:dyDescent="0.25">
      <c r="ACF14879" s="60"/>
      <c r="ACG14879" s="60"/>
      <c r="ACH14879" s="60"/>
      <c r="ACI14879" s="60"/>
      <c r="ACJ14879" s="60"/>
      <c r="ACK14879" s="60"/>
      <c r="ACL14879" s="60"/>
      <c r="ACM14879" s="60"/>
      <c r="ACN14879" s="60"/>
      <c r="ACO14879" s="60"/>
      <c r="ACP14879" s="60"/>
      <c r="ACQ14879" s="60"/>
      <c r="ACR14879" s="60"/>
      <c r="ACS14879" s="60"/>
      <c r="ACT14879" s="60"/>
      <c r="ACU14879" s="60"/>
      <c r="ACV14879" s="60"/>
      <c r="ACW14879" s="60"/>
      <c r="ACX14879" s="60"/>
      <c r="ACY14879" s="60">
        <v>0.19829721709522499</v>
      </c>
      <c r="ACZ14879" s="60"/>
      <c r="ADA14879" s="60"/>
      <c r="ADB14879" s="60"/>
      <c r="ADC14879" s="60"/>
      <c r="ADD14879" s="60"/>
      <c r="ADE14879" s="60"/>
    </row>
    <row r="14880" spans="760:785" x14ac:dyDescent="0.25">
      <c r="ACF14880" s="60"/>
      <c r="ACG14880" s="60"/>
      <c r="ACH14880" s="60"/>
      <c r="ACI14880" s="60"/>
      <c r="ACJ14880" s="60"/>
      <c r="ACK14880" s="60"/>
      <c r="ACL14880" s="60"/>
      <c r="ACM14880" s="60"/>
      <c r="ACN14880" s="60"/>
      <c r="ACO14880" s="60"/>
      <c r="ACP14880" s="60"/>
      <c r="ACQ14880" s="60"/>
      <c r="ACR14880" s="60"/>
      <c r="ACS14880" s="60"/>
      <c r="ACT14880" s="60"/>
      <c r="ACU14880" s="60"/>
      <c r="ACV14880" s="60"/>
      <c r="ACW14880" s="60"/>
      <c r="ACX14880" s="60"/>
      <c r="ACY14880" s="60">
        <v>0.19829721709522499</v>
      </c>
      <c r="ACZ14880" s="60"/>
      <c r="ADA14880" s="60"/>
      <c r="ADB14880" s="60"/>
      <c r="ADC14880" s="60"/>
      <c r="ADD14880" s="60"/>
      <c r="ADE14880" s="60"/>
    </row>
    <row r="14881" spans="760:785" x14ac:dyDescent="0.25">
      <c r="ACF14881" s="60"/>
      <c r="ACG14881" s="60"/>
      <c r="ACH14881" s="60"/>
      <c r="ACI14881" s="60"/>
      <c r="ACJ14881" s="60"/>
      <c r="ACK14881" s="60"/>
      <c r="ACL14881" s="60"/>
      <c r="ACM14881" s="60"/>
      <c r="ACN14881" s="60"/>
      <c r="ACO14881" s="60"/>
      <c r="ACP14881" s="60"/>
      <c r="ACQ14881" s="60"/>
      <c r="ACR14881" s="60"/>
      <c r="ACS14881" s="60"/>
      <c r="ACT14881" s="60"/>
      <c r="ACU14881" s="60"/>
      <c r="ACV14881" s="60"/>
      <c r="ACW14881" s="60"/>
      <c r="ACX14881" s="60"/>
      <c r="ACY14881" s="60">
        <v>0.19769277903100299</v>
      </c>
      <c r="ACZ14881" s="60"/>
      <c r="ADA14881" s="60"/>
      <c r="ADB14881" s="60"/>
      <c r="ADC14881" s="60"/>
      <c r="ADD14881" s="60"/>
      <c r="ADE14881" s="60"/>
    </row>
    <row r="14882" spans="760:785" x14ac:dyDescent="0.25">
      <c r="ACF14882" s="60"/>
      <c r="ACG14882" s="60"/>
      <c r="ACH14882" s="60"/>
      <c r="ACI14882" s="60"/>
      <c r="ACJ14882" s="60"/>
      <c r="ACK14882" s="60"/>
      <c r="ACL14882" s="60"/>
      <c r="ACM14882" s="60"/>
      <c r="ACN14882" s="60"/>
      <c r="ACO14882" s="60"/>
      <c r="ACP14882" s="60"/>
      <c r="ACQ14882" s="60"/>
      <c r="ACR14882" s="60"/>
      <c r="ACS14882" s="60"/>
      <c r="ACT14882" s="60"/>
      <c r="ACU14882" s="60"/>
      <c r="ACV14882" s="60"/>
      <c r="ACW14882" s="60"/>
      <c r="ACX14882" s="60"/>
      <c r="ACY14882" s="60">
        <v>0.19769277903100299</v>
      </c>
      <c r="ACZ14882" s="60"/>
      <c r="ADA14882" s="60"/>
      <c r="ADB14882" s="60"/>
      <c r="ADC14882" s="60"/>
      <c r="ADD14882" s="60"/>
      <c r="ADE14882" s="60"/>
    </row>
    <row r="14883" spans="760:785" x14ac:dyDescent="0.25">
      <c r="ACF14883" s="60"/>
      <c r="ACG14883" s="60"/>
      <c r="ACH14883" s="60"/>
      <c r="ACI14883" s="60"/>
      <c r="ACJ14883" s="60"/>
      <c r="ACK14883" s="60"/>
      <c r="ACL14883" s="60"/>
      <c r="ACM14883" s="60"/>
      <c r="ACN14883" s="60"/>
      <c r="ACO14883" s="60"/>
      <c r="ACP14883" s="60"/>
      <c r="ACQ14883" s="60"/>
      <c r="ACR14883" s="60"/>
      <c r="ACS14883" s="60"/>
      <c r="ACT14883" s="60"/>
      <c r="ACU14883" s="60"/>
      <c r="ACV14883" s="60"/>
      <c r="ACW14883" s="60"/>
      <c r="ACX14883" s="60"/>
      <c r="ACY14883" s="60">
        <v>0.19752594785583999</v>
      </c>
      <c r="ACZ14883" s="60"/>
      <c r="ADA14883" s="60"/>
      <c r="ADB14883" s="60"/>
      <c r="ADC14883" s="60"/>
      <c r="ADD14883" s="60"/>
      <c r="ADE14883" s="60"/>
    </row>
    <row r="14884" spans="760:785" x14ac:dyDescent="0.25">
      <c r="ACF14884" s="60"/>
      <c r="ACG14884" s="60"/>
      <c r="ACH14884" s="60"/>
      <c r="ACI14884" s="60"/>
      <c r="ACJ14884" s="60"/>
      <c r="ACK14884" s="60"/>
      <c r="ACL14884" s="60"/>
      <c r="ACM14884" s="60"/>
      <c r="ACN14884" s="60"/>
      <c r="ACO14884" s="60"/>
      <c r="ACP14884" s="60"/>
      <c r="ACQ14884" s="60"/>
      <c r="ACR14884" s="60"/>
      <c r="ACS14884" s="60"/>
      <c r="ACT14884" s="60"/>
      <c r="ACU14884" s="60"/>
      <c r="ACV14884" s="60"/>
      <c r="ACW14884" s="60"/>
      <c r="ACX14884" s="60"/>
      <c r="ACY14884" s="60">
        <v>0.19752594785583999</v>
      </c>
      <c r="ACZ14884" s="60"/>
      <c r="ADA14884" s="60"/>
      <c r="ADB14884" s="60"/>
      <c r="ADC14884" s="60"/>
      <c r="ADD14884" s="60"/>
      <c r="ADE14884" s="60"/>
    </row>
    <row r="14885" spans="760:785" x14ac:dyDescent="0.25">
      <c r="ACF14885" s="60"/>
      <c r="ACG14885" s="60"/>
      <c r="ACH14885" s="60"/>
      <c r="ACI14885" s="60"/>
      <c r="ACJ14885" s="60"/>
      <c r="ACK14885" s="60"/>
      <c r="ACL14885" s="60"/>
      <c r="ACM14885" s="60"/>
      <c r="ACN14885" s="60"/>
      <c r="ACO14885" s="60"/>
      <c r="ACP14885" s="60"/>
      <c r="ACQ14885" s="60"/>
      <c r="ACR14885" s="60"/>
      <c r="ACS14885" s="60"/>
      <c r="ACT14885" s="60"/>
      <c r="ACU14885" s="60"/>
      <c r="ACV14885" s="60"/>
      <c r="ACW14885" s="60"/>
      <c r="ACX14885" s="60"/>
      <c r="ACY14885" s="60">
        <v>0.19675262235958799</v>
      </c>
      <c r="ACZ14885" s="60"/>
      <c r="ADA14885" s="60"/>
      <c r="ADB14885" s="60"/>
      <c r="ADC14885" s="60"/>
      <c r="ADD14885" s="60"/>
      <c r="ADE14885" s="60"/>
    </row>
    <row r="14886" spans="760:785" x14ac:dyDescent="0.25">
      <c r="ACF14886" s="60"/>
      <c r="ACG14886" s="60"/>
      <c r="ACH14886" s="60"/>
      <c r="ACI14886" s="60"/>
      <c r="ACJ14886" s="60"/>
      <c r="ACK14886" s="60"/>
      <c r="ACL14886" s="60"/>
      <c r="ACM14886" s="60"/>
      <c r="ACN14886" s="60"/>
      <c r="ACO14886" s="60"/>
      <c r="ACP14886" s="60"/>
      <c r="ACQ14886" s="60"/>
      <c r="ACR14886" s="60"/>
      <c r="ACS14886" s="60"/>
      <c r="ACT14886" s="60"/>
      <c r="ACU14886" s="60"/>
      <c r="ACV14886" s="60"/>
      <c r="ACW14886" s="60"/>
      <c r="ACX14886" s="60"/>
      <c r="ACY14886" s="60">
        <v>0.19675262235958799</v>
      </c>
      <c r="ACZ14886" s="60"/>
      <c r="ADA14886" s="60"/>
      <c r="ADB14886" s="60"/>
      <c r="ADC14886" s="60"/>
      <c r="ADD14886" s="60"/>
      <c r="ADE14886" s="60"/>
    </row>
    <row r="14887" spans="760:785" x14ac:dyDescent="0.25">
      <c r="ACF14887" s="60"/>
      <c r="ACG14887" s="60"/>
      <c r="ACH14887" s="60"/>
      <c r="ACI14887" s="60"/>
      <c r="ACJ14887" s="60"/>
      <c r="ACK14887" s="60"/>
      <c r="ACL14887" s="60"/>
      <c r="ACM14887" s="60"/>
      <c r="ACN14887" s="60"/>
      <c r="ACO14887" s="60"/>
      <c r="ACP14887" s="60"/>
      <c r="ACQ14887" s="60"/>
      <c r="ACR14887" s="60"/>
      <c r="ACS14887" s="60"/>
      <c r="ACT14887" s="60"/>
      <c r="ACU14887" s="60"/>
      <c r="ACV14887" s="60"/>
      <c r="ACW14887" s="60"/>
      <c r="ACX14887" s="60"/>
      <c r="ACY14887" s="60">
        <v>0.196654170072633</v>
      </c>
      <c r="ACZ14887" s="60"/>
      <c r="ADA14887" s="60"/>
      <c r="ADB14887" s="60"/>
      <c r="ADC14887" s="60"/>
      <c r="ADD14887" s="60"/>
      <c r="ADE14887" s="60"/>
    </row>
    <row r="14888" spans="760:785" x14ac:dyDescent="0.25">
      <c r="ACF14888" s="60"/>
      <c r="ACG14888" s="60"/>
      <c r="ACH14888" s="60"/>
      <c r="ACI14888" s="60"/>
      <c r="ACJ14888" s="60"/>
      <c r="ACK14888" s="60"/>
      <c r="ACL14888" s="60"/>
      <c r="ACM14888" s="60"/>
      <c r="ACN14888" s="60"/>
      <c r="ACO14888" s="60"/>
      <c r="ACP14888" s="60"/>
      <c r="ACQ14888" s="60"/>
      <c r="ACR14888" s="60"/>
      <c r="ACS14888" s="60"/>
      <c r="ACT14888" s="60"/>
      <c r="ACU14888" s="60"/>
      <c r="ACV14888" s="60"/>
      <c r="ACW14888" s="60"/>
      <c r="ACX14888" s="60"/>
      <c r="ACY14888" s="60">
        <v>0.196654170072633</v>
      </c>
      <c r="ACZ14888" s="60"/>
      <c r="ADA14888" s="60"/>
      <c r="ADB14888" s="60"/>
      <c r="ADC14888" s="60"/>
      <c r="ADD14888" s="60"/>
      <c r="ADE14888" s="60"/>
    </row>
    <row r="14889" spans="760:785" x14ac:dyDescent="0.25">
      <c r="ACF14889" s="60"/>
      <c r="ACG14889" s="60"/>
      <c r="ACH14889" s="60"/>
      <c r="ACI14889" s="60"/>
      <c r="ACJ14889" s="60"/>
      <c r="ACK14889" s="60"/>
      <c r="ACL14889" s="60"/>
      <c r="ACM14889" s="60"/>
      <c r="ACN14889" s="60"/>
      <c r="ACO14889" s="60"/>
      <c r="ACP14889" s="60"/>
      <c r="ACQ14889" s="60"/>
      <c r="ACR14889" s="60"/>
      <c r="ACS14889" s="60"/>
      <c r="ACT14889" s="60"/>
      <c r="ACU14889" s="60"/>
      <c r="ACV14889" s="60"/>
      <c r="ACW14889" s="60"/>
      <c r="ACX14889" s="60"/>
      <c r="ACY14889" s="60">
        <v>0.196305897764187</v>
      </c>
      <c r="ACZ14889" s="60"/>
      <c r="ADA14889" s="60"/>
      <c r="ADB14889" s="60"/>
      <c r="ADC14889" s="60"/>
      <c r="ADD14889" s="60"/>
      <c r="ADE14889" s="60"/>
    </row>
    <row r="14890" spans="760:785" x14ac:dyDescent="0.25">
      <c r="ACF14890" s="60"/>
      <c r="ACG14890" s="60"/>
      <c r="ACH14890" s="60"/>
      <c r="ACI14890" s="60"/>
      <c r="ACJ14890" s="60"/>
      <c r="ACK14890" s="60"/>
      <c r="ACL14890" s="60"/>
      <c r="ACM14890" s="60"/>
      <c r="ACN14890" s="60"/>
      <c r="ACO14890" s="60"/>
      <c r="ACP14890" s="60"/>
      <c r="ACQ14890" s="60"/>
      <c r="ACR14890" s="60"/>
      <c r="ACS14890" s="60"/>
      <c r="ACT14890" s="60"/>
      <c r="ACU14890" s="60"/>
      <c r="ACV14890" s="60"/>
      <c r="ACW14890" s="60"/>
      <c r="ACX14890" s="60"/>
      <c r="ACY14890" s="60">
        <v>0.196305897764187</v>
      </c>
      <c r="ACZ14890" s="60"/>
      <c r="ADA14890" s="60"/>
      <c r="ADB14890" s="60"/>
      <c r="ADC14890" s="60"/>
      <c r="ADD14890" s="60"/>
      <c r="ADE14890" s="60"/>
    </row>
    <row r="14891" spans="760:785" x14ac:dyDescent="0.25">
      <c r="ACF14891" s="60"/>
      <c r="ACG14891" s="60"/>
      <c r="ACH14891" s="60"/>
      <c r="ACI14891" s="60"/>
      <c r="ACJ14891" s="60"/>
      <c r="ACK14891" s="60"/>
      <c r="ACL14891" s="60"/>
      <c r="ACM14891" s="60"/>
      <c r="ACN14891" s="60"/>
      <c r="ACO14891" s="60"/>
      <c r="ACP14891" s="60"/>
      <c r="ACQ14891" s="60"/>
      <c r="ACR14891" s="60"/>
      <c r="ACS14891" s="60"/>
      <c r="ACT14891" s="60"/>
      <c r="ACU14891" s="60"/>
      <c r="ACV14891" s="60"/>
      <c r="ACW14891" s="60"/>
      <c r="ACX14891" s="60"/>
      <c r="ACY14891" s="60">
        <v>0.19581567243951101</v>
      </c>
      <c r="ACZ14891" s="60"/>
      <c r="ADA14891" s="60"/>
      <c r="ADB14891" s="60"/>
      <c r="ADC14891" s="60"/>
      <c r="ADD14891" s="60"/>
      <c r="ADE14891" s="60"/>
    </row>
    <row r="14892" spans="760:785" x14ac:dyDescent="0.25">
      <c r="ACF14892" s="60"/>
      <c r="ACG14892" s="60"/>
      <c r="ACH14892" s="60"/>
      <c r="ACI14892" s="60"/>
      <c r="ACJ14892" s="60"/>
      <c r="ACK14892" s="60"/>
      <c r="ACL14892" s="60"/>
      <c r="ACM14892" s="60"/>
      <c r="ACN14892" s="60"/>
      <c r="ACO14892" s="60"/>
      <c r="ACP14892" s="60"/>
      <c r="ACQ14892" s="60"/>
      <c r="ACR14892" s="60"/>
      <c r="ACS14892" s="60"/>
      <c r="ACT14892" s="60"/>
      <c r="ACU14892" s="60"/>
      <c r="ACV14892" s="60"/>
      <c r="ACW14892" s="60"/>
      <c r="ACX14892" s="60"/>
      <c r="ACY14892" s="60">
        <v>0.19581567243951101</v>
      </c>
      <c r="ACZ14892" s="60"/>
      <c r="ADA14892" s="60"/>
      <c r="ADB14892" s="60"/>
      <c r="ADC14892" s="60"/>
      <c r="ADD14892" s="60"/>
      <c r="ADE14892" s="60"/>
    </row>
    <row r="14893" spans="760:785" x14ac:dyDescent="0.25">
      <c r="ACF14893" s="60"/>
      <c r="ACG14893" s="60"/>
      <c r="ACH14893" s="60"/>
      <c r="ACI14893" s="60"/>
      <c r="ACJ14893" s="60"/>
      <c r="ACK14893" s="60"/>
      <c r="ACL14893" s="60"/>
      <c r="ACM14893" s="60"/>
      <c r="ACN14893" s="60"/>
      <c r="ACO14893" s="60"/>
      <c r="ACP14893" s="60"/>
      <c r="ACQ14893" s="60"/>
      <c r="ACR14893" s="60"/>
      <c r="ACS14893" s="60"/>
      <c r="ACT14893" s="60"/>
      <c r="ACU14893" s="60"/>
      <c r="ACV14893" s="60"/>
      <c r="ACW14893" s="60"/>
      <c r="ACX14893" s="60"/>
      <c r="ACY14893" s="60">
        <v>0.19559946213545501</v>
      </c>
      <c r="ACZ14893" s="60"/>
      <c r="ADA14893" s="60"/>
      <c r="ADB14893" s="60"/>
      <c r="ADC14893" s="60"/>
      <c r="ADD14893" s="60"/>
      <c r="ADE14893" s="60"/>
    </row>
    <row r="14894" spans="760:785" x14ac:dyDescent="0.25">
      <c r="ACF14894" s="60"/>
      <c r="ACG14894" s="60"/>
      <c r="ACH14894" s="60"/>
      <c r="ACI14894" s="60"/>
      <c r="ACJ14894" s="60"/>
      <c r="ACK14894" s="60"/>
      <c r="ACL14894" s="60"/>
      <c r="ACM14894" s="60"/>
      <c r="ACN14894" s="60"/>
      <c r="ACO14894" s="60"/>
      <c r="ACP14894" s="60"/>
      <c r="ACQ14894" s="60"/>
      <c r="ACR14894" s="60"/>
      <c r="ACS14894" s="60"/>
      <c r="ACT14894" s="60"/>
      <c r="ACU14894" s="60"/>
      <c r="ACV14894" s="60"/>
      <c r="ACW14894" s="60"/>
      <c r="ACX14894" s="60"/>
      <c r="ACY14894" s="60">
        <v>0.19559946213545501</v>
      </c>
      <c r="ACZ14894" s="60"/>
      <c r="ADA14894" s="60"/>
      <c r="ADB14894" s="60"/>
      <c r="ADC14894" s="60"/>
      <c r="ADD14894" s="60"/>
      <c r="ADE14894" s="60"/>
    </row>
    <row r="14895" spans="760:785" x14ac:dyDescent="0.25">
      <c r="ACF14895" s="60"/>
      <c r="ACG14895" s="60"/>
      <c r="ACH14895" s="60"/>
      <c r="ACI14895" s="60"/>
      <c r="ACJ14895" s="60"/>
      <c r="ACK14895" s="60"/>
      <c r="ACL14895" s="60"/>
      <c r="ACM14895" s="60"/>
      <c r="ACN14895" s="60"/>
      <c r="ACO14895" s="60"/>
      <c r="ACP14895" s="60"/>
      <c r="ACQ14895" s="60"/>
      <c r="ACR14895" s="60"/>
      <c r="ACS14895" s="60"/>
      <c r="ACT14895" s="60"/>
      <c r="ACU14895" s="60"/>
      <c r="ACV14895" s="60"/>
      <c r="ACW14895" s="60"/>
      <c r="ACX14895" s="60"/>
      <c r="ACY14895" s="60">
        <v>0.195430266638561</v>
      </c>
      <c r="ACZ14895" s="60"/>
      <c r="ADA14895" s="60"/>
      <c r="ADB14895" s="60"/>
      <c r="ADC14895" s="60"/>
      <c r="ADD14895" s="60"/>
      <c r="ADE14895" s="60"/>
    </row>
    <row r="14896" spans="760:785" x14ac:dyDescent="0.25">
      <c r="ACF14896" s="60"/>
      <c r="ACG14896" s="60"/>
      <c r="ACH14896" s="60"/>
      <c r="ACI14896" s="60"/>
      <c r="ACJ14896" s="60"/>
      <c r="ACK14896" s="60"/>
      <c r="ACL14896" s="60"/>
      <c r="ACM14896" s="60"/>
      <c r="ACN14896" s="60"/>
      <c r="ACO14896" s="60"/>
      <c r="ACP14896" s="60"/>
      <c r="ACQ14896" s="60"/>
      <c r="ACR14896" s="60"/>
      <c r="ACS14896" s="60"/>
      <c r="ACT14896" s="60"/>
      <c r="ACU14896" s="60"/>
      <c r="ACV14896" s="60"/>
      <c r="ACW14896" s="60"/>
      <c r="ACX14896" s="60"/>
      <c r="ACY14896" s="60">
        <v>0.195430266638561</v>
      </c>
      <c r="ACZ14896" s="60"/>
      <c r="ADA14896" s="60"/>
      <c r="ADB14896" s="60"/>
      <c r="ADC14896" s="60"/>
      <c r="ADD14896" s="60"/>
      <c r="ADE14896" s="60"/>
    </row>
    <row r="14897" spans="760:785" x14ac:dyDescent="0.25">
      <c r="ACF14897" s="60"/>
      <c r="ACG14897" s="60"/>
      <c r="ACH14897" s="60"/>
      <c r="ACI14897" s="60"/>
      <c r="ACJ14897" s="60"/>
      <c r="ACK14897" s="60"/>
      <c r="ACL14897" s="60"/>
      <c r="ACM14897" s="60"/>
      <c r="ACN14897" s="60"/>
      <c r="ACO14897" s="60"/>
      <c r="ACP14897" s="60"/>
      <c r="ACQ14897" s="60"/>
      <c r="ACR14897" s="60"/>
      <c r="ACS14897" s="60"/>
      <c r="ACT14897" s="60"/>
      <c r="ACU14897" s="60"/>
      <c r="ACV14897" s="60"/>
      <c r="ACW14897" s="60"/>
      <c r="ACX14897" s="60"/>
      <c r="ACY14897" s="60">
        <v>0.19513734467143801</v>
      </c>
      <c r="ACZ14897" s="60"/>
      <c r="ADA14897" s="60"/>
      <c r="ADB14897" s="60"/>
      <c r="ADC14897" s="60"/>
      <c r="ADD14897" s="60"/>
      <c r="ADE14897" s="60"/>
    </row>
    <row r="14898" spans="760:785" x14ac:dyDescent="0.25">
      <c r="ACF14898" s="60"/>
      <c r="ACG14898" s="60"/>
      <c r="ACH14898" s="60"/>
      <c r="ACI14898" s="60"/>
      <c r="ACJ14898" s="60"/>
      <c r="ACK14898" s="60"/>
      <c r="ACL14898" s="60"/>
      <c r="ACM14898" s="60"/>
      <c r="ACN14898" s="60"/>
      <c r="ACO14898" s="60"/>
      <c r="ACP14898" s="60"/>
      <c r="ACQ14898" s="60"/>
      <c r="ACR14898" s="60"/>
      <c r="ACS14898" s="60"/>
      <c r="ACT14898" s="60"/>
      <c r="ACU14898" s="60"/>
      <c r="ACV14898" s="60"/>
      <c r="ACW14898" s="60"/>
      <c r="ACX14898" s="60"/>
      <c r="ACY14898" s="60">
        <v>0.19513734467143801</v>
      </c>
      <c r="ACZ14898" s="60"/>
      <c r="ADA14898" s="60"/>
      <c r="ADB14898" s="60"/>
      <c r="ADC14898" s="60"/>
      <c r="ADD14898" s="60"/>
      <c r="ADE14898" s="60"/>
    </row>
    <row r="14899" spans="760:785" x14ac:dyDescent="0.25">
      <c r="ACF14899" s="60"/>
      <c r="ACG14899" s="60"/>
      <c r="ACH14899" s="60"/>
      <c r="ACI14899" s="60"/>
      <c r="ACJ14899" s="60"/>
      <c r="ACK14899" s="60"/>
      <c r="ACL14899" s="60"/>
      <c r="ACM14899" s="60"/>
      <c r="ACN14899" s="60"/>
      <c r="ACO14899" s="60"/>
      <c r="ACP14899" s="60"/>
      <c r="ACQ14899" s="60"/>
      <c r="ACR14899" s="60"/>
      <c r="ACS14899" s="60"/>
      <c r="ACT14899" s="60"/>
      <c r="ACU14899" s="60"/>
      <c r="ACV14899" s="60"/>
      <c r="ACW14899" s="60"/>
      <c r="ACX14899" s="60"/>
      <c r="ACY14899" s="60">
        <v>0.19504175909558299</v>
      </c>
      <c r="ACZ14899" s="60"/>
      <c r="ADA14899" s="60"/>
      <c r="ADB14899" s="60"/>
      <c r="ADC14899" s="60"/>
      <c r="ADD14899" s="60"/>
      <c r="ADE14899" s="60"/>
    </row>
    <row r="14900" spans="760:785" x14ac:dyDescent="0.25">
      <c r="ACF14900" s="60"/>
      <c r="ACG14900" s="60"/>
      <c r="ACH14900" s="60"/>
      <c r="ACI14900" s="60"/>
      <c r="ACJ14900" s="60"/>
      <c r="ACK14900" s="60"/>
      <c r="ACL14900" s="60"/>
      <c r="ACM14900" s="60"/>
      <c r="ACN14900" s="60"/>
      <c r="ACO14900" s="60"/>
      <c r="ACP14900" s="60"/>
      <c r="ACQ14900" s="60"/>
      <c r="ACR14900" s="60"/>
      <c r="ACS14900" s="60"/>
      <c r="ACT14900" s="60"/>
      <c r="ACU14900" s="60"/>
      <c r="ACV14900" s="60"/>
      <c r="ACW14900" s="60"/>
      <c r="ACX14900" s="60"/>
      <c r="ACY14900" s="60">
        <v>0.19504175909558299</v>
      </c>
      <c r="ACZ14900" s="60"/>
      <c r="ADA14900" s="60"/>
      <c r="ADB14900" s="60"/>
      <c r="ADC14900" s="60"/>
      <c r="ADD14900" s="60"/>
      <c r="ADE14900" s="60"/>
    </row>
    <row r="14901" spans="760:785" x14ac:dyDescent="0.25">
      <c r="ACF14901" s="60"/>
      <c r="ACG14901" s="60"/>
      <c r="ACH14901" s="60"/>
      <c r="ACI14901" s="60"/>
      <c r="ACJ14901" s="60"/>
      <c r="ACK14901" s="60"/>
      <c r="ACL14901" s="60"/>
      <c r="ACM14901" s="60"/>
      <c r="ACN14901" s="60"/>
      <c r="ACO14901" s="60"/>
      <c r="ACP14901" s="60"/>
      <c r="ACQ14901" s="60"/>
      <c r="ACR14901" s="60"/>
      <c r="ACS14901" s="60"/>
      <c r="ACT14901" s="60"/>
      <c r="ACU14901" s="60"/>
      <c r="ACV14901" s="60"/>
      <c r="ACW14901" s="60"/>
      <c r="ACX14901" s="60"/>
      <c r="ACY14901" s="60">
        <v>0.19465800569814601</v>
      </c>
      <c r="ACZ14901" s="60"/>
      <c r="ADA14901" s="60"/>
      <c r="ADB14901" s="60"/>
      <c r="ADC14901" s="60"/>
      <c r="ADD14901" s="60"/>
      <c r="ADE14901" s="60"/>
    </row>
    <row r="14902" spans="760:785" x14ac:dyDescent="0.25">
      <c r="ACF14902" s="60"/>
      <c r="ACG14902" s="60"/>
      <c r="ACH14902" s="60"/>
      <c r="ACI14902" s="60"/>
      <c r="ACJ14902" s="60"/>
      <c r="ACK14902" s="60"/>
      <c r="ACL14902" s="60"/>
      <c r="ACM14902" s="60"/>
      <c r="ACN14902" s="60"/>
      <c r="ACO14902" s="60"/>
      <c r="ACP14902" s="60"/>
      <c r="ACQ14902" s="60"/>
      <c r="ACR14902" s="60"/>
      <c r="ACS14902" s="60"/>
      <c r="ACT14902" s="60"/>
      <c r="ACU14902" s="60"/>
      <c r="ACV14902" s="60"/>
      <c r="ACW14902" s="60"/>
      <c r="ACX14902" s="60"/>
      <c r="ACY14902" s="60">
        <v>0.19465800569814601</v>
      </c>
      <c r="ACZ14902" s="60"/>
      <c r="ADA14902" s="60"/>
      <c r="ADB14902" s="60"/>
      <c r="ADC14902" s="60"/>
      <c r="ADD14902" s="60"/>
      <c r="ADE14902" s="60"/>
    </row>
    <row r="14903" spans="760:785" x14ac:dyDescent="0.25">
      <c r="ACF14903" s="60"/>
      <c r="ACG14903" s="60"/>
      <c r="ACH14903" s="60"/>
      <c r="ACI14903" s="60"/>
      <c r="ACJ14903" s="60"/>
      <c r="ACK14903" s="60"/>
      <c r="ACL14903" s="60"/>
      <c r="ACM14903" s="60"/>
      <c r="ACN14903" s="60"/>
      <c r="ACO14903" s="60"/>
      <c r="ACP14903" s="60"/>
      <c r="ACQ14903" s="60"/>
      <c r="ACR14903" s="60"/>
      <c r="ACS14903" s="60"/>
      <c r="ACT14903" s="60"/>
      <c r="ACU14903" s="60"/>
      <c r="ACV14903" s="60"/>
      <c r="ACW14903" s="60"/>
      <c r="ACX14903" s="60"/>
      <c r="ACY14903" s="60">
        <v>0.19462463347705</v>
      </c>
      <c r="ACZ14903" s="60"/>
      <c r="ADA14903" s="60"/>
      <c r="ADB14903" s="60"/>
      <c r="ADC14903" s="60"/>
      <c r="ADD14903" s="60"/>
      <c r="ADE14903" s="60"/>
    </row>
    <row r="14904" spans="760:785" x14ac:dyDescent="0.25">
      <c r="ACF14904" s="60"/>
      <c r="ACG14904" s="60"/>
      <c r="ACH14904" s="60"/>
      <c r="ACI14904" s="60"/>
      <c r="ACJ14904" s="60"/>
      <c r="ACK14904" s="60"/>
      <c r="ACL14904" s="60"/>
      <c r="ACM14904" s="60"/>
      <c r="ACN14904" s="60"/>
      <c r="ACO14904" s="60"/>
      <c r="ACP14904" s="60"/>
      <c r="ACQ14904" s="60"/>
      <c r="ACR14904" s="60"/>
      <c r="ACS14904" s="60"/>
      <c r="ACT14904" s="60"/>
      <c r="ACU14904" s="60"/>
      <c r="ACV14904" s="60"/>
      <c r="ACW14904" s="60"/>
      <c r="ACX14904" s="60"/>
      <c r="ACY14904" s="60">
        <v>0.19462463347705</v>
      </c>
      <c r="ACZ14904" s="60"/>
      <c r="ADA14904" s="60"/>
      <c r="ADB14904" s="60"/>
      <c r="ADC14904" s="60"/>
      <c r="ADD14904" s="60"/>
      <c r="ADE14904" s="60"/>
    </row>
    <row r="14905" spans="760:785" x14ac:dyDescent="0.25">
      <c r="ACF14905" s="60"/>
      <c r="ACG14905" s="60"/>
      <c r="ACH14905" s="60"/>
      <c r="ACI14905" s="60"/>
      <c r="ACJ14905" s="60"/>
      <c r="ACK14905" s="60"/>
      <c r="ACL14905" s="60"/>
      <c r="ACM14905" s="60"/>
      <c r="ACN14905" s="60"/>
      <c r="ACO14905" s="60"/>
      <c r="ACP14905" s="60"/>
      <c r="ACQ14905" s="60"/>
      <c r="ACR14905" s="60"/>
      <c r="ACS14905" s="60"/>
      <c r="ACT14905" s="60"/>
      <c r="ACU14905" s="60"/>
      <c r="ACV14905" s="60"/>
      <c r="ACW14905" s="60"/>
      <c r="ACX14905" s="60"/>
      <c r="ACY14905" s="60">
        <v>0.19452062035189999</v>
      </c>
      <c r="ACZ14905" s="60"/>
      <c r="ADA14905" s="60"/>
      <c r="ADB14905" s="60"/>
      <c r="ADC14905" s="60"/>
      <c r="ADD14905" s="60"/>
      <c r="ADE14905" s="60"/>
    </row>
    <row r="14906" spans="760:785" x14ac:dyDescent="0.25">
      <c r="ACF14906" s="60"/>
      <c r="ACG14906" s="60"/>
      <c r="ACH14906" s="60"/>
      <c r="ACI14906" s="60"/>
      <c r="ACJ14906" s="60"/>
      <c r="ACK14906" s="60"/>
      <c r="ACL14906" s="60"/>
      <c r="ACM14906" s="60"/>
      <c r="ACN14906" s="60"/>
      <c r="ACO14906" s="60"/>
      <c r="ACP14906" s="60"/>
      <c r="ACQ14906" s="60"/>
      <c r="ACR14906" s="60"/>
      <c r="ACS14906" s="60"/>
      <c r="ACT14906" s="60"/>
      <c r="ACU14906" s="60"/>
      <c r="ACV14906" s="60"/>
      <c r="ACW14906" s="60"/>
      <c r="ACX14906" s="60"/>
      <c r="ACY14906" s="60">
        <v>0.19452062035189999</v>
      </c>
      <c r="ACZ14906" s="60"/>
      <c r="ADA14906" s="60"/>
      <c r="ADB14906" s="60"/>
      <c r="ADC14906" s="60"/>
      <c r="ADD14906" s="60"/>
      <c r="ADE14906" s="60"/>
    </row>
    <row r="14907" spans="760:785" x14ac:dyDescent="0.25">
      <c r="ACF14907" s="60"/>
      <c r="ACG14907" s="60"/>
      <c r="ACH14907" s="60"/>
      <c r="ACI14907" s="60"/>
      <c r="ACJ14907" s="60"/>
      <c r="ACK14907" s="60"/>
      <c r="ACL14907" s="60"/>
      <c r="ACM14907" s="60"/>
      <c r="ACN14907" s="60"/>
      <c r="ACO14907" s="60"/>
      <c r="ACP14907" s="60"/>
      <c r="ACQ14907" s="60"/>
      <c r="ACR14907" s="60"/>
      <c r="ACS14907" s="60"/>
      <c r="ACT14907" s="60"/>
      <c r="ACU14907" s="60"/>
      <c r="ACV14907" s="60"/>
      <c r="ACW14907" s="60"/>
      <c r="ACX14907" s="60"/>
      <c r="ACY14907" s="60">
        <v>0.194409057558037</v>
      </c>
      <c r="ACZ14907" s="60"/>
      <c r="ADA14907" s="60"/>
      <c r="ADB14907" s="60"/>
      <c r="ADC14907" s="60"/>
      <c r="ADD14907" s="60"/>
      <c r="ADE14907" s="60"/>
    </row>
    <row r="14908" spans="760:785" x14ac:dyDescent="0.25">
      <c r="ACF14908" s="60"/>
      <c r="ACG14908" s="60"/>
      <c r="ACH14908" s="60"/>
      <c r="ACI14908" s="60"/>
      <c r="ACJ14908" s="60"/>
      <c r="ACK14908" s="60"/>
      <c r="ACL14908" s="60"/>
      <c r="ACM14908" s="60"/>
      <c r="ACN14908" s="60"/>
      <c r="ACO14908" s="60"/>
      <c r="ACP14908" s="60"/>
      <c r="ACQ14908" s="60"/>
      <c r="ACR14908" s="60"/>
      <c r="ACS14908" s="60"/>
      <c r="ACT14908" s="60"/>
      <c r="ACU14908" s="60"/>
      <c r="ACV14908" s="60"/>
      <c r="ACW14908" s="60"/>
      <c r="ACX14908" s="60"/>
      <c r="ACY14908" s="60">
        <v>0.194409057558037</v>
      </c>
      <c r="ACZ14908" s="60"/>
      <c r="ADA14908" s="60"/>
      <c r="ADB14908" s="60"/>
      <c r="ADC14908" s="60"/>
      <c r="ADD14908" s="60"/>
      <c r="ADE14908" s="60"/>
    </row>
    <row r="14909" spans="760:785" x14ac:dyDescent="0.25">
      <c r="ACF14909" s="60"/>
      <c r="ACG14909" s="60"/>
      <c r="ACH14909" s="60"/>
      <c r="ACI14909" s="60"/>
      <c r="ACJ14909" s="60"/>
      <c r="ACK14909" s="60"/>
      <c r="ACL14909" s="60"/>
      <c r="ACM14909" s="60"/>
      <c r="ACN14909" s="60"/>
      <c r="ACO14909" s="60"/>
      <c r="ACP14909" s="60"/>
      <c r="ACQ14909" s="60"/>
      <c r="ACR14909" s="60"/>
      <c r="ACS14909" s="60"/>
      <c r="ACT14909" s="60"/>
      <c r="ACU14909" s="60"/>
      <c r="ACV14909" s="60"/>
      <c r="ACW14909" s="60"/>
      <c r="ACX14909" s="60"/>
      <c r="ACY14909" s="60">
        <v>0.194335364101138</v>
      </c>
      <c r="ACZ14909" s="60"/>
      <c r="ADA14909" s="60"/>
      <c r="ADB14909" s="60"/>
      <c r="ADC14909" s="60"/>
      <c r="ADD14909" s="60"/>
      <c r="ADE14909" s="60"/>
    </row>
    <row r="14910" spans="760:785" x14ac:dyDescent="0.25">
      <c r="ACF14910" s="60"/>
      <c r="ACG14910" s="60"/>
      <c r="ACH14910" s="60"/>
      <c r="ACI14910" s="60"/>
      <c r="ACJ14910" s="60"/>
      <c r="ACK14910" s="60"/>
      <c r="ACL14910" s="60"/>
      <c r="ACM14910" s="60"/>
      <c r="ACN14910" s="60"/>
      <c r="ACO14910" s="60"/>
      <c r="ACP14910" s="60"/>
      <c r="ACQ14910" s="60"/>
      <c r="ACR14910" s="60"/>
      <c r="ACS14910" s="60"/>
      <c r="ACT14910" s="60"/>
      <c r="ACU14910" s="60"/>
      <c r="ACV14910" s="60"/>
      <c r="ACW14910" s="60"/>
      <c r="ACX14910" s="60"/>
      <c r="ACY14910" s="60">
        <v>0.194335364101138</v>
      </c>
      <c r="ACZ14910" s="60"/>
      <c r="ADA14910" s="60"/>
      <c r="ADB14910" s="60"/>
      <c r="ADC14910" s="60"/>
      <c r="ADD14910" s="60"/>
      <c r="ADE14910" s="60"/>
    </row>
    <row r="14911" spans="760:785" x14ac:dyDescent="0.25">
      <c r="ACF14911" s="60"/>
      <c r="ACG14911" s="60"/>
      <c r="ACH14911" s="60"/>
      <c r="ACI14911" s="60"/>
      <c r="ACJ14911" s="60"/>
      <c r="ACK14911" s="60"/>
      <c r="ACL14911" s="60"/>
      <c r="ACM14911" s="60"/>
      <c r="ACN14911" s="60"/>
      <c r="ACO14911" s="60"/>
      <c r="ACP14911" s="60"/>
      <c r="ACQ14911" s="60"/>
      <c r="ACR14911" s="60"/>
      <c r="ACS14911" s="60"/>
      <c r="ACT14911" s="60"/>
      <c r="ACU14911" s="60"/>
      <c r="ACV14911" s="60"/>
      <c r="ACW14911" s="60"/>
      <c r="ACX14911" s="60"/>
      <c r="ACY14911" s="60">
        <v>0.19396112511417199</v>
      </c>
      <c r="ACZ14911" s="60"/>
      <c r="ADA14911" s="60"/>
      <c r="ADB14911" s="60"/>
      <c r="ADC14911" s="60"/>
      <c r="ADD14911" s="60"/>
      <c r="ADE14911" s="60"/>
    </row>
    <row r="14912" spans="760:785" x14ac:dyDescent="0.25">
      <c r="ACF14912" s="60"/>
      <c r="ACG14912" s="60"/>
      <c r="ACH14912" s="60"/>
      <c r="ACI14912" s="60"/>
      <c r="ACJ14912" s="60"/>
      <c r="ACK14912" s="60"/>
      <c r="ACL14912" s="60"/>
      <c r="ACM14912" s="60"/>
      <c r="ACN14912" s="60"/>
      <c r="ACO14912" s="60"/>
      <c r="ACP14912" s="60"/>
      <c r="ACQ14912" s="60"/>
      <c r="ACR14912" s="60"/>
      <c r="ACS14912" s="60"/>
      <c r="ACT14912" s="60"/>
      <c r="ACU14912" s="60"/>
      <c r="ACV14912" s="60"/>
      <c r="ACW14912" s="60"/>
      <c r="ACX14912" s="60"/>
      <c r="ACY14912" s="60">
        <v>0.19396112511417199</v>
      </c>
      <c r="ACZ14912" s="60"/>
      <c r="ADA14912" s="60"/>
      <c r="ADB14912" s="60"/>
      <c r="ADC14912" s="60"/>
      <c r="ADD14912" s="60"/>
      <c r="ADE14912" s="60"/>
    </row>
    <row r="14913" spans="760:785" x14ac:dyDescent="0.25">
      <c r="ACF14913" s="60"/>
      <c r="ACG14913" s="60"/>
      <c r="ACH14913" s="60"/>
      <c r="ACI14913" s="60"/>
      <c r="ACJ14913" s="60"/>
      <c r="ACK14913" s="60"/>
      <c r="ACL14913" s="60"/>
      <c r="ACM14913" s="60"/>
      <c r="ACN14913" s="60"/>
      <c r="ACO14913" s="60"/>
      <c r="ACP14913" s="60"/>
      <c r="ACQ14913" s="60"/>
      <c r="ACR14913" s="60"/>
      <c r="ACS14913" s="60"/>
      <c r="ACT14913" s="60"/>
      <c r="ACU14913" s="60"/>
      <c r="ACV14913" s="60"/>
      <c r="ACW14913" s="60"/>
      <c r="ACX14913" s="60"/>
      <c r="ACY14913" s="60">
        <v>0.19381009823627801</v>
      </c>
      <c r="ACZ14913" s="60"/>
      <c r="ADA14913" s="60"/>
      <c r="ADB14913" s="60"/>
      <c r="ADC14913" s="60"/>
      <c r="ADD14913" s="60"/>
      <c r="ADE14913" s="60"/>
    </row>
    <row r="14914" spans="760:785" x14ac:dyDescent="0.25">
      <c r="ACF14914" s="60"/>
      <c r="ACG14914" s="60"/>
      <c r="ACH14914" s="60"/>
      <c r="ACI14914" s="60"/>
      <c r="ACJ14914" s="60"/>
      <c r="ACK14914" s="60"/>
      <c r="ACL14914" s="60"/>
      <c r="ACM14914" s="60"/>
      <c r="ACN14914" s="60"/>
      <c r="ACO14914" s="60"/>
      <c r="ACP14914" s="60"/>
      <c r="ACQ14914" s="60"/>
      <c r="ACR14914" s="60"/>
      <c r="ACS14914" s="60"/>
      <c r="ACT14914" s="60"/>
      <c r="ACU14914" s="60"/>
      <c r="ACV14914" s="60"/>
      <c r="ACW14914" s="60"/>
      <c r="ACX14914" s="60"/>
      <c r="ACY14914" s="60">
        <v>0.19381009823627801</v>
      </c>
      <c r="ACZ14914" s="60"/>
      <c r="ADA14914" s="60"/>
      <c r="ADB14914" s="60"/>
      <c r="ADC14914" s="60"/>
      <c r="ADD14914" s="60"/>
      <c r="ADE14914" s="60"/>
    </row>
    <row r="14915" spans="760:785" x14ac:dyDescent="0.25">
      <c r="ACF14915" s="60"/>
      <c r="ACG14915" s="60"/>
      <c r="ACH14915" s="60"/>
      <c r="ACI14915" s="60"/>
      <c r="ACJ14915" s="60"/>
      <c r="ACK14915" s="60"/>
      <c r="ACL14915" s="60"/>
      <c r="ACM14915" s="60"/>
      <c r="ACN14915" s="60"/>
      <c r="ACO14915" s="60"/>
      <c r="ACP14915" s="60"/>
      <c r="ACQ14915" s="60"/>
      <c r="ACR14915" s="60"/>
      <c r="ACS14915" s="60"/>
      <c r="ACT14915" s="60"/>
      <c r="ACU14915" s="60"/>
      <c r="ACV14915" s="60"/>
      <c r="ACW14915" s="60"/>
      <c r="ACX14915" s="60"/>
      <c r="ACY14915" s="60">
        <v>0.19369251794304401</v>
      </c>
      <c r="ACZ14915" s="60"/>
      <c r="ADA14915" s="60"/>
      <c r="ADB14915" s="60"/>
      <c r="ADC14915" s="60"/>
      <c r="ADD14915" s="60"/>
      <c r="ADE14915" s="60"/>
    </row>
    <row r="14916" spans="760:785" x14ac:dyDescent="0.25">
      <c r="ACF14916" s="60"/>
      <c r="ACG14916" s="60"/>
      <c r="ACH14916" s="60"/>
      <c r="ACI14916" s="60"/>
      <c r="ACJ14916" s="60"/>
      <c r="ACK14916" s="60"/>
      <c r="ACL14916" s="60"/>
      <c r="ACM14916" s="60"/>
      <c r="ACN14916" s="60"/>
      <c r="ACO14916" s="60"/>
      <c r="ACP14916" s="60"/>
      <c r="ACQ14916" s="60"/>
      <c r="ACR14916" s="60"/>
      <c r="ACS14916" s="60"/>
      <c r="ACT14916" s="60"/>
      <c r="ACU14916" s="60"/>
      <c r="ACV14916" s="60"/>
      <c r="ACW14916" s="60"/>
      <c r="ACX14916" s="60"/>
      <c r="ACY14916" s="60">
        <v>0.19369251794304401</v>
      </c>
      <c r="ACZ14916" s="60"/>
      <c r="ADA14916" s="60"/>
      <c r="ADB14916" s="60"/>
      <c r="ADC14916" s="60"/>
      <c r="ADD14916" s="60"/>
      <c r="ADE14916" s="60"/>
    </row>
    <row r="14917" spans="760:785" x14ac:dyDescent="0.25">
      <c r="ACF14917" s="60"/>
      <c r="ACG14917" s="60"/>
      <c r="ACH14917" s="60"/>
      <c r="ACI14917" s="60"/>
      <c r="ACJ14917" s="60"/>
      <c r="ACK14917" s="60"/>
      <c r="ACL14917" s="60"/>
      <c r="ACM14917" s="60"/>
      <c r="ACN14917" s="60"/>
      <c r="ACO14917" s="60"/>
      <c r="ACP14917" s="60"/>
      <c r="ACQ14917" s="60"/>
      <c r="ACR14917" s="60"/>
      <c r="ACS14917" s="60"/>
      <c r="ACT14917" s="60"/>
      <c r="ACU14917" s="60"/>
      <c r="ACV14917" s="60"/>
      <c r="ACW14917" s="60"/>
      <c r="ACX14917" s="60"/>
      <c r="ACY14917" s="60">
        <v>0.19330578897426401</v>
      </c>
      <c r="ACZ14917" s="60"/>
      <c r="ADA14917" s="60"/>
      <c r="ADB14917" s="60"/>
      <c r="ADC14917" s="60"/>
      <c r="ADD14917" s="60"/>
      <c r="ADE14917" s="60"/>
    </row>
    <row r="14918" spans="760:785" x14ac:dyDescent="0.25">
      <c r="ACF14918" s="60"/>
      <c r="ACG14918" s="60"/>
      <c r="ACH14918" s="60"/>
      <c r="ACI14918" s="60"/>
      <c r="ACJ14918" s="60"/>
      <c r="ACK14918" s="60"/>
      <c r="ACL14918" s="60"/>
      <c r="ACM14918" s="60"/>
      <c r="ACN14918" s="60"/>
      <c r="ACO14918" s="60"/>
      <c r="ACP14918" s="60"/>
      <c r="ACQ14918" s="60"/>
      <c r="ACR14918" s="60"/>
      <c r="ACS14918" s="60"/>
      <c r="ACT14918" s="60"/>
      <c r="ACU14918" s="60"/>
      <c r="ACV14918" s="60"/>
      <c r="ACW14918" s="60"/>
      <c r="ACX14918" s="60"/>
      <c r="ACY14918" s="60">
        <v>0.19330578897426401</v>
      </c>
      <c r="ACZ14918" s="60"/>
      <c r="ADA14918" s="60"/>
      <c r="ADB14918" s="60"/>
      <c r="ADC14918" s="60"/>
      <c r="ADD14918" s="60"/>
      <c r="ADE14918" s="60"/>
    </row>
    <row r="14919" spans="760:785" x14ac:dyDescent="0.25">
      <c r="ACF14919" s="60"/>
      <c r="ACG14919" s="60"/>
      <c r="ACH14919" s="60"/>
      <c r="ACI14919" s="60"/>
      <c r="ACJ14919" s="60"/>
      <c r="ACK14919" s="60"/>
      <c r="ACL14919" s="60"/>
      <c r="ACM14919" s="60"/>
      <c r="ACN14919" s="60"/>
      <c r="ACO14919" s="60"/>
      <c r="ACP14919" s="60"/>
      <c r="ACQ14919" s="60"/>
      <c r="ACR14919" s="60"/>
      <c r="ACS14919" s="60"/>
      <c r="ACT14919" s="60"/>
      <c r="ACU14919" s="60"/>
      <c r="ACV14919" s="60"/>
      <c r="ACW14919" s="60"/>
      <c r="ACX14919" s="60"/>
      <c r="ACY14919" s="60">
        <v>0.19325093304596599</v>
      </c>
      <c r="ACZ14919" s="60"/>
      <c r="ADA14919" s="60"/>
      <c r="ADB14919" s="60"/>
      <c r="ADC14919" s="60"/>
      <c r="ADD14919" s="60"/>
      <c r="ADE14919" s="60"/>
    </row>
    <row r="14920" spans="760:785" x14ac:dyDescent="0.25">
      <c r="ACF14920" s="60"/>
      <c r="ACG14920" s="60"/>
      <c r="ACH14920" s="60"/>
      <c r="ACI14920" s="60"/>
      <c r="ACJ14920" s="60"/>
      <c r="ACK14920" s="60"/>
      <c r="ACL14920" s="60"/>
      <c r="ACM14920" s="60"/>
      <c r="ACN14920" s="60"/>
      <c r="ACO14920" s="60"/>
      <c r="ACP14920" s="60"/>
      <c r="ACQ14920" s="60"/>
      <c r="ACR14920" s="60"/>
      <c r="ACS14920" s="60"/>
      <c r="ACT14920" s="60"/>
      <c r="ACU14920" s="60"/>
      <c r="ACV14920" s="60"/>
      <c r="ACW14920" s="60"/>
      <c r="ACX14920" s="60"/>
      <c r="ACY14920" s="60">
        <v>0.19325093304596599</v>
      </c>
      <c r="ACZ14920" s="60"/>
      <c r="ADA14920" s="60"/>
      <c r="ADB14920" s="60"/>
      <c r="ADC14920" s="60"/>
      <c r="ADD14920" s="60"/>
      <c r="ADE14920" s="60"/>
    </row>
    <row r="14921" spans="760:785" x14ac:dyDescent="0.25">
      <c r="ACF14921" s="60"/>
      <c r="ACG14921" s="60"/>
      <c r="ACH14921" s="60"/>
      <c r="ACI14921" s="60"/>
      <c r="ACJ14921" s="60"/>
      <c r="ACK14921" s="60"/>
      <c r="ACL14921" s="60"/>
      <c r="ACM14921" s="60"/>
      <c r="ACN14921" s="60"/>
      <c r="ACO14921" s="60"/>
      <c r="ACP14921" s="60"/>
      <c r="ACQ14921" s="60"/>
      <c r="ACR14921" s="60"/>
      <c r="ACS14921" s="60"/>
      <c r="ACT14921" s="60"/>
      <c r="ACU14921" s="60"/>
      <c r="ACV14921" s="60"/>
      <c r="ACW14921" s="60"/>
      <c r="ACX14921" s="60"/>
      <c r="ACY14921" s="60">
        <v>0.19320433512690199</v>
      </c>
      <c r="ACZ14921" s="60"/>
      <c r="ADA14921" s="60"/>
      <c r="ADB14921" s="60"/>
      <c r="ADC14921" s="60"/>
      <c r="ADD14921" s="60"/>
      <c r="ADE14921" s="60"/>
    </row>
    <row r="14922" spans="760:785" x14ac:dyDescent="0.25">
      <c r="ACF14922" s="60"/>
      <c r="ACG14922" s="60"/>
      <c r="ACH14922" s="60"/>
      <c r="ACI14922" s="60"/>
      <c r="ACJ14922" s="60"/>
      <c r="ACK14922" s="60"/>
      <c r="ACL14922" s="60"/>
      <c r="ACM14922" s="60"/>
      <c r="ACN14922" s="60"/>
      <c r="ACO14922" s="60"/>
      <c r="ACP14922" s="60"/>
      <c r="ACQ14922" s="60"/>
      <c r="ACR14922" s="60"/>
      <c r="ACS14922" s="60"/>
      <c r="ACT14922" s="60"/>
      <c r="ACU14922" s="60"/>
      <c r="ACV14922" s="60"/>
      <c r="ACW14922" s="60"/>
      <c r="ACX14922" s="60"/>
      <c r="ACY14922" s="60">
        <v>0.19320433512690199</v>
      </c>
      <c r="ACZ14922" s="60"/>
      <c r="ADA14922" s="60"/>
      <c r="ADB14922" s="60"/>
      <c r="ADC14922" s="60"/>
      <c r="ADD14922" s="60"/>
      <c r="ADE14922" s="60"/>
    </row>
    <row r="14923" spans="760:785" x14ac:dyDescent="0.25">
      <c r="ACF14923" s="60"/>
      <c r="ACG14923" s="60"/>
      <c r="ACH14923" s="60"/>
      <c r="ACI14923" s="60"/>
      <c r="ACJ14923" s="60"/>
      <c r="ACK14923" s="60"/>
      <c r="ACL14923" s="60"/>
      <c r="ACM14923" s="60"/>
      <c r="ACN14923" s="60"/>
      <c r="ACO14923" s="60"/>
      <c r="ACP14923" s="60"/>
      <c r="ACQ14923" s="60"/>
      <c r="ACR14923" s="60"/>
      <c r="ACS14923" s="60"/>
      <c r="ACT14923" s="60"/>
      <c r="ACU14923" s="60"/>
      <c r="ACV14923" s="60"/>
      <c r="ACW14923" s="60"/>
      <c r="ACX14923" s="60"/>
      <c r="ACY14923" s="60">
        <v>0.19316259029965199</v>
      </c>
      <c r="ACZ14923" s="60"/>
      <c r="ADA14923" s="60"/>
      <c r="ADB14923" s="60"/>
      <c r="ADC14923" s="60"/>
      <c r="ADD14923" s="60"/>
      <c r="ADE14923" s="60"/>
    </row>
    <row r="14924" spans="760:785" x14ac:dyDescent="0.25">
      <c r="ACF14924" s="60"/>
      <c r="ACG14924" s="60"/>
      <c r="ACH14924" s="60"/>
      <c r="ACI14924" s="60"/>
      <c r="ACJ14924" s="60"/>
      <c r="ACK14924" s="60"/>
      <c r="ACL14924" s="60"/>
      <c r="ACM14924" s="60"/>
      <c r="ACN14924" s="60"/>
      <c r="ACO14924" s="60"/>
      <c r="ACP14924" s="60"/>
      <c r="ACQ14924" s="60"/>
      <c r="ACR14924" s="60"/>
      <c r="ACS14924" s="60"/>
      <c r="ACT14924" s="60"/>
      <c r="ACU14924" s="60"/>
      <c r="ACV14924" s="60"/>
      <c r="ACW14924" s="60"/>
      <c r="ACX14924" s="60"/>
      <c r="ACY14924" s="60">
        <v>0.19316259029965199</v>
      </c>
      <c r="ACZ14924" s="60"/>
      <c r="ADA14924" s="60"/>
      <c r="ADB14924" s="60"/>
      <c r="ADC14924" s="60"/>
      <c r="ADD14924" s="60"/>
      <c r="ADE14924" s="60"/>
    </row>
    <row r="14925" spans="760:785" x14ac:dyDescent="0.25">
      <c r="ACF14925" s="60"/>
      <c r="ACG14925" s="60"/>
      <c r="ACH14925" s="60"/>
      <c r="ACI14925" s="60"/>
      <c r="ACJ14925" s="60"/>
      <c r="ACK14925" s="60"/>
      <c r="ACL14925" s="60"/>
      <c r="ACM14925" s="60"/>
      <c r="ACN14925" s="60"/>
      <c r="ACO14925" s="60"/>
      <c r="ACP14925" s="60"/>
      <c r="ACQ14925" s="60"/>
      <c r="ACR14925" s="60"/>
      <c r="ACS14925" s="60"/>
      <c r="ACT14925" s="60"/>
      <c r="ACU14925" s="60"/>
      <c r="ACV14925" s="60"/>
      <c r="ACW14925" s="60"/>
      <c r="ACX14925" s="60"/>
      <c r="ACY14925" s="60">
        <v>0.193150565849047</v>
      </c>
      <c r="ACZ14925" s="60"/>
      <c r="ADA14925" s="60"/>
      <c r="ADB14925" s="60"/>
      <c r="ADC14925" s="60"/>
      <c r="ADD14925" s="60"/>
      <c r="ADE14925" s="60"/>
    </row>
    <row r="14926" spans="760:785" x14ac:dyDescent="0.25">
      <c r="ACF14926" s="60"/>
      <c r="ACG14926" s="60"/>
      <c r="ACH14926" s="60"/>
      <c r="ACI14926" s="60"/>
      <c r="ACJ14926" s="60"/>
      <c r="ACK14926" s="60"/>
      <c r="ACL14926" s="60"/>
      <c r="ACM14926" s="60"/>
      <c r="ACN14926" s="60"/>
      <c r="ACO14926" s="60"/>
      <c r="ACP14926" s="60"/>
      <c r="ACQ14926" s="60"/>
      <c r="ACR14926" s="60"/>
      <c r="ACS14926" s="60"/>
      <c r="ACT14926" s="60"/>
      <c r="ACU14926" s="60"/>
      <c r="ACV14926" s="60"/>
      <c r="ACW14926" s="60"/>
      <c r="ACX14926" s="60"/>
      <c r="ACY14926" s="60">
        <v>0.193150565849047</v>
      </c>
      <c r="ACZ14926" s="60"/>
      <c r="ADA14926" s="60"/>
      <c r="ADB14926" s="60"/>
      <c r="ADC14926" s="60"/>
      <c r="ADD14926" s="60"/>
      <c r="ADE14926" s="60"/>
    </row>
    <row r="14927" spans="760:785" x14ac:dyDescent="0.25">
      <c r="ACF14927" s="60"/>
      <c r="ACG14927" s="60"/>
      <c r="ACH14927" s="60"/>
      <c r="ACI14927" s="60"/>
      <c r="ACJ14927" s="60"/>
      <c r="ACK14927" s="60"/>
      <c r="ACL14927" s="60"/>
      <c r="ACM14927" s="60"/>
      <c r="ACN14927" s="60"/>
      <c r="ACO14927" s="60"/>
      <c r="ACP14927" s="60"/>
      <c r="ACQ14927" s="60"/>
      <c r="ACR14927" s="60"/>
      <c r="ACS14927" s="60"/>
      <c r="ACT14927" s="60"/>
      <c r="ACU14927" s="60"/>
      <c r="ACV14927" s="60"/>
      <c r="ACW14927" s="60"/>
      <c r="ACX14927" s="60"/>
      <c r="ACY14927" s="60">
        <v>0.19314542974263399</v>
      </c>
      <c r="ACZ14927" s="60"/>
      <c r="ADA14927" s="60"/>
      <c r="ADB14927" s="60"/>
      <c r="ADC14927" s="60"/>
      <c r="ADD14927" s="60"/>
      <c r="ADE14927" s="60"/>
    </row>
    <row r="14928" spans="760:785" x14ac:dyDescent="0.25">
      <c r="ACF14928" s="60"/>
      <c r="ACG14928" s="60"/>
      <c r="ACH14928" s="60"/>
      <c r="ACI14928" s="60"/>
      <c r="ACJ14928" s="60"/>
      <c r="ACK14928" s="60"/>
      <c r="ACL14928" s="60"/>
      <c r="ACM14928" s="60"/>
      <c r="ACN14928" s="60"/>
      <c r="ACO14928" s="60"/>
      <c r="ACP14928" s="60"/>
      <c r="ACQ14928" s="60"/>
      <c r="ACR14928" s="60"/>
      <c r="ACS14928" s="60"/>
      <c r="ACT14928" s="60"/>
      <c r="ACU14928" s="60"/>
      <c r="ACV14928" s="60"/>
      <c r="ACW14928" s="60"/>
      <c r="ACX14928" s="60"/>
      <c r="ACY14928" s="60">
        <v>0.19314542974263399</v>
      </c>
      <c r="ACZ14928" s="60"/>
      <c r="ADA14928" s="60"/>
      <c r="ADB14928" s="60"/>
      <c r="ADC14928" s="60"/>
      <c r="ADD14928" s="60"/>
      <c r="ADE14928" s="60"/>
    </row>
    <row r="14929" spans="760:785" x14ac:dyDescent="0.25">
      <c r="ACF14929" s="60"/>
      <c r="ACG14929" s="60"/>
      <c r="ACH14929" s="60"/>
      <c r="ACI14929" s="60"/>
      <c r="ACJ14929" s="60"/>
      <c r="ACK14929" s="60"/>
      <c r="ACL14929" s="60"/>
      <c r="ACM14929" s="60"/>
      <c r="ACN14929" s="60"/>
      <c r="ACO14929" s="60"/>
      <c r="ACP14929" s="60"/>
      <c r="ACQ14929" s="60"/>
      <c r="ACR14929" s="60"/>
      <c r="ACS14929" s="60"/>
      <c r="ACT14929" s="60"/>
      <c r="ACU14929" s="60"/>
      <c r="ACV14929" s="60"/>
      <c r="ACW14929" s="60"/>
      <c r="ACX14929" s="60"/>
      <c r="ACY14929" s="60">
        <v>0.192957680196226</v>
      </c>
      <c r="ACZ14929" s="60"/>
      <c r="ADA14929" s="60"/>
      <c r="ADB14929" s="60"/>
      <c r="ADC14929" s="60"/>
      <c r="ADD14929" s="60"/>
      <c r="ADE14929" s="60"/>
    </row>
    <row r="14930" spans="760:785" x14ac:dyDescent="0.25">
      <c r="ACF14930" s="60"/>
      <c r="ACG14930" s="60"/>
      <c r="ACH14930" s="60"/>
      <c r="ACI14930" s="60"/>
      <c r="ACJ14930" s="60"/>
      <c r="ACK14930" s="60"/>
      <c r="ACL14930" s="60"/>
      <c r="ACM14930" s="60"/>
      <c r="ACN14930" s="60"/>
      <c r="ACO14930" s="60"/>
      <c r="ACP14930" s="60"/>
      <c r="ACQ14930" s="60"/>
      <c r="ACR14930" s="60"/>
      <c r="ACS14930" s="60"/>
      <c r="ACT14930" s="60"/>
      <c r="ACU14930" s="60"/>
      <c r="ACV14930" s="60"/>
      <c r="ACW14930" s="60"/>
      <c r="ACX14930" s="60"/>
      <c r="ACY14930" s="60">
        <v>0.192957680196226</v>
      </c>
      <c r="ACZ14930" s="60"/>
      <c r="ADA14930" s="60"/>
      <c r="ADB14930" s="60"/>
      <c r="ADC14930" s="60"/>
      <c r="ADD14930" s="60"/>
      <c r="ADE14930" s="60"/>
    </row>
    <row r="14931" spans="760:785" x14ac:dyDescent="0.25">
      <c r="ACF14931" s="60"/>
      <c r="ACG14931" s="60"/>
      <c r="ACH14931" s="60"/>
      <c r="ACI14931" s="60"/>
      <c r="ACJ14931" s="60"/>
      <c r="ACK14931" s="60"/>
      <c r="ACL14931" s="60"/>
      <c r="ACM14931" s="60"/>
      <c r="ACN14931" s="60"/>
      <c r="ACO14931" s="60"/>
      <c r="ACP14931" s="60"/>
      <c r="ACQ14931" s="60"/>
      <c r="ACR14931" s="60"/>
      <c r="ACS14931" s="60"/>
      <c r="ACT14931" s="60"/>
      <c r="ACU14931" s="60"/>
      <c r="ACV14931" s="60"/>
      <c r="ACW14931" s="60"/>
      <c r="ACX14931" s="60"/>
      <c r="ACY14931" s="60">
        <v>0.192940948680315</v>
      </c>
      <c r="ACZ14931" s="60"/>
      <c r="ADA14931" s="60"/>
      <c r="ADB14931" s="60"/>
      <c r="ADC14931" s="60"/>
      <c r="ADD14931" s="60"/>
      <c r="ADE14931" s="60"/>
    </row>
    <row r="14932" spans="760:785" x14ac:dyDescent="0.25">
      <c r="ACF14932" s="60"/>
      <c r="ACG14932" s="60"/>
      <c r="ACH14932" s="60"/>
      <c r="ACI14932" s="60"/>
      <c r="ACJ14932" s="60"/>
      <c r="ACK14932" s="60"/>
      <c r="ACL14932" s="60"/>
      <c r="ACM14932" s="60"/>
      <c r="ACN14932" s="60"/>
      <c r="ACO14932" s="60"/>
      <c r="ACP14932" s="60"/>
      <c r="ACQ14932" s="60"/>
      <c r="ACR14932" s="60"/>
      <c r="ACS14932" s="60"/>
      <c r="ACT14932" s="60"/>
      <c r="ACU14932" s="60"/>
      <c r="ACV14932" s="60"/>
      <c r="ACW14932" s="60"/>
      <c r="ACX14932" s="60"/>
      <c r="ACY14932" s="60">
        <v>0.192940948680315</v>
      </c>
      <c r="ACZ14932" s="60"/>
      <c r="ADA14932" s="60"/>
      <c r="ADB14932" s="60"/>
      <c r="ADC14932" s="60"/>
      <c r="ADD14932" s="60"/>
      <c r="ADE14932" s="60"/>
    </row>
    <row r="14933" spans="760:785" x14ac:dyDescent="0.25">
      <c r="ACF14933" s="60"/>
      <c r="ACG14933" s="60"/>
      <c r="ACH14933" s="60"/>
      <c r="ACI14933" s="60"/>
      <c r="ACJ14933" s="60"/>
      <c r="ACK14933" s="60"/>
      <c r="ACL14933" s="60"/>
      <c r="ACM14933" s="60"/>
      <c r="ACN14933" s="60"/>
      <c r="ACO14933" s="60"/>
      <c r="ACP14933" s="60"/>
      <c r="ACQ14933" s="60"/>
      <c r="ACR14933" s="60"/>
      <c r="ACS14933" s="60"/>
      <c r="ACT14933" s="60"/>
      <c r="ACU14933" s="60"/>
      <c r="ACV14933" s="60"/>
      <c r="ACW14933" s="60"/>
      <c r="ACX14933" s="60"/>
      <c r="ACY14933" s="60">
        <v>0.19250167339754701</v>
      </c>
      <c r="ACZ14933" s="60"/>
      <c r="ADA14933" s="60"/>
      <c r="ADB14933" s="60"/>
      <c r="ADC14933" s="60"/>
      <c r="ADD14933" s="60"/>
      <c r="ADE14933" s="60"/>
    </row>
    <row r="14934" spans="760:785" x14ac:dyDescent="0.25">
      <c r="ACF14934" s="60"/>
      <c r="ACG14934" s="60"/>
      <c r="ACH14934" s="60"/>
      <c r="ACI14934" s="60"/>
      <c r="ACJ14934" s="60"/>
      <c r="ACK14934" s="60"/>
      <c r="ACL14934" s="60"/>
      <c r="ACM14934" s="60"/>
      <c r="ACN14934" s="60"/>
      <c r="ACO14934" s="60"/>
      <c r="ACP14934" s="60"/>
      <c r="ACQ14934" s="60"/>
      <c r="ACR14934" s="60"/>
      <c r="ACS14934" s="60"/>
      <c r="ACT14934" s="60"/>
      <c r="ACU14934" s="60"/>
      <c r="ACV14934" s="60"/>
      <c r="ACW14934" s="60"/>
      <c r="ACX14934" s="60"/>
      <c r="ACY14934" s="60">
        <v>0.19250167339754701</v>
      </c>
      <c r="ACZ14934" s="60"/>
      <c r="ADA14934" s="60"/>
      <c r="ADB14934" s="60"/>
      <c r="ADC14934" s="60"/>
      <c r="ADD14934" s="60"/>
      <c r="ADE14934" s="60"/>
    </row>
    <row r="14935" spans="760:785" x14ac:dyDescent="0.25">
      <c r="ACF14935" s="60"/>
      <c r="ACG14935" s="60"/>
      <c r="ACH14935" s="60"/>
      <c r="ACI14935" s="60"/>
      <c r="ACJ14935" s="60"/>
      <c r="ACK14935" s="60"/>
      <c r="ACL14935" s="60"/>
      <c r="ACM14935" s="60"/>
      <c r="ACN14935" s="60"/>
      <c r="ACO14935" s="60"/>
      <c r="ACP14935" s="60"/>
      <c r="ACQ14935" s="60"/>
      <c r="ACR14935" s="60"/>
      <c r="ACS14935" s="60"/>
      <c r="ACT14935" s="60"/>
      <c r="ACU14935" s="60"/>
      <c r="ACV14935" s="60"/>
      <c r="ACW14935" s="60"/>
      <c r="ACX14935" s="60"/>
      <c r="ACY14935" s="60">
        <v>0.192461109789301</v>
      </c>
      <c r="ACZ14935" s="60"/>
      <c r="ADA14935" s="60"/>
      <c r="ADB14935" s="60"/>
      <c r="ADC14935" s="60"/>
      <c r="ADD14935" s="60"/>
      <c r="ADE14935" s="60"/>
    </row>
    <row r="14936" spans="760:785" x14ac:dyDescent="0.25">
      <c r="ACF14936" s="60"/>
      <c r="ACG14936" s="60"/>
      <c r="ACH14936" s="60"/>
      <c r="ACI14936" s="60"/>
      <c r="ACJ14936" s="60"/>
      <c r="ACK14936" s="60"/>
      <c r="ACL14936" s="60"/>
      <c r="ACM14936" s="60"/>
      <c r="ACN14936" s="60"/>
      <c r="ACO14936" s="60"/>
      <c r="ACP14936" s="60"/>
      <c r="ACQ14936" s="60"/>
      <c r="ACR14936" s="60"/>
      <c r="ACS14936" s="60"/>
      <c r="ACT14936" s="60"/>
      <c r="ACU14936" s="60"/>
      <c r="ACV14936" s="60"/>
      <c r="ACW14936" s="60"/>
      <c r="ACX14936" s="60"/>
      <c r="ACY14936" s="60">
        <v>0.192461109789301</v>
      </c>
      <c r="ACZ14936" s="60"/>
      <c r="ADA14936" s="60"/>
      <c r="ADB14936" s="60"/>
      <c r="ADC14936" s="60"/>
      <c r="ADD14936" s="60"/>
      <c r="ADE14936" s="60"/>
    </row>
    <row r="14937" spans="760:785" x14ac:dyDescent="0.25">
      <c r="ACF14937" s="60"/>
      <c r="ACG14937" s="60"/>
      <c r="ACH14937" s="60"/>
      <c r="ACI14937" s="60"/>
      <c r="ACJ14937" s="60"/>
      <c r="ACK14937" s="60"/>
      <c r="ACL14937" s="60"/>
      <c r="ACM14937" s="60"/>
      <c r="ACN14937" s="60"/>
      <c r="ACO14937" s="60"/>
      <c r="ACP14937" s="60"/>
      <c r="ACQ14937" s="60"/>
      <c r="ACR14937" s="60"/>
      <c r="ACS14937" s="60"/>
      <c r="ACT14937" s="60"/>
      <c r="ACU14937" s="60"/>
      <c r="ACV14937" s="60"/>
      <c r="ACW14937" s="60"/>
      <c r="ACX14937" s="60"/>
      <c r="ACY14937" s="60">
        <v>0.192461006519662</v>
      </c>
      <c r="ACZ14937" s="60"/>
      <c r="ADA14937" s="60"/>
      <c r="ADB14937" s="60"/>
      <c r="ADC14937" s="60"/>
      <c r="ADD14937" s="60"/>
      <c r="ADE14937" s="60"/>
    </row>
    <row r="14938" spans="760:785" x14ac:dyDescent="0.25">
      <c r="ACF14938" s="60"/>
      <c r="ACG14938" s="60"/>
      <c r="ACH14938" s="60"/>
      <c r="ACI14938" s="60"/>
      <c r="ACJ14938" s="60"/>
      <c r="ACK14938" s="60"/>
      <c r="ACL14938" s="60"/>
      <c r="ACM14938" s="60"/>
      <c r="ACN14938" s="60"/>
      <c r="ACO14938" s="60"/>
      <c r="ACP14938" s="60"/>
      <c r="ACQ14938" s="60"/>
      <c r="ACR14938" s="60"/>
      <c r="ACS14938" s="60"/>
      <c r="ACT14938" s="60"/>
      <c r="ACU14938" s="60"/>
      <c r="ACV14938" s="60"/>
      <c r="ACW14938" s="60"/>
      <c r="ACX14938" s="60"/>
      <c r="ACY14938" s="60">
        <v>0.192461006519662</v>
      </c>
      <c r="ACZ14938" s="60"/>
      <c r="ADA14938" s="60"/>
      <c r="ADB14938" s="60"/>
      <c r="ADC14938" s="60"/>
      <c r="ADD14938" s="60"/>
      <c r="ADE14938" s="60"/>
    </row>
    <row r="14939" spans="760:785" x14ac:dyDescent="0.25">
      <c r="ACF14939" s="60"/>
      <c r="ACG14939" s="60"/>
      <c r="ACH14939" s="60"/>
      <c r="ACI14939" s="60"/>
      <c r="ACJ14939" s="60"/>
      <c r="ACK14939" s="60"/>
      <c r="ACL14939" s="60"/>
      <c r="ACM14939" s="60"/>
      <c r="ACN14939" s="60"/>
      <c r="ACO14939" s="60"/>
      <c r="ACP14939" s="60"/>
      <c r="ACQ14939" s="60"/>
      <c r="ACR14939" s="60"/>
      <c r="ACS14939" s="60"/>
      <c r="ACT14939" s="60"/>
      <c r="ACU14939" s="60"/>
      <c r="ACV14939" s="60"/>
      <c r="ACW14939" s="60"/>
      <c r="ACX14939" s="60"/>
      <c r="ACY14939" s="60">
        <v>0.19240655029117701</v>
      </c>
      <c r="ACZ14939" s="60"/>
      <c r="ADA14939" s="60"/>
      <c r="ADB14939" s="60"/>
      <c r="ADC14939" s="60"/>
      <c r="ADD14939" s="60"/>
      <c r="ADE14939" s="60"/>
    </row>
    <row r="14940" spans="760:785" x14ac:dyDescent="0.25">
      <c r="ACF14940" s="60"/>
      <c r="ACG14940" s="60"/>
      <c r="ACH14940" s="60"/>
      <c r="ACI14940" s="60"/>
      <c r="ACJ14940" s="60"/>
      <c r="ACK14940" s="60"/>
      <c r="ACL14940" s="60"/>
      <c r="ACM14940" s="60"/>
      <c r="ACN14940" s="60"/>
      <c r="ACO14940" s="60"/>
      <c r="ACP14940" s="60"/>
      <c r="ACQ14940" s="60"/>
      <c r="ACR14940" s="60"/>
      <c r="ACS14940" s="60"/>
      <c r="ACT14940" s="60"/>
      <c r="ACU14940" s="60"/>
      <c r="ACV14940" s="60"/>
      <c r="ACW14940" s="60"/>
      <c r="ACX14940" s="60"/>
      <c r="ACY14940" s="60">
        <v>0.19240655029117701</v>
      </c>
      <c r="ACZ14940" s="60"/>
      <c r="ADA14940" s="60"/>
      <c r="ADB14940" s="60"/>
      <c r="ADC14940" s="60"/>
      <c r="ADD14940" s="60"/>
      <c r="ADE14940" s="60"/>
    </row>
    <row r="14941" spans="760:785" x14ac:dyDescent="0.25">
      <c r="ACF14941" s="60"/>
      <c r="ACG14941" s="60"/>
      <c r="ACH14941" s="60"/>
      <c r="ACI14941" s="60"/>
      <c r="ACJ14941" s="60"/>
      <c r="ACK14941" s="60"/>
      <c r="ACL14941" s="60"/>
      <c r="ACM14941" s="60"/>
      <c r="ACN14941" s="60"/>
      <c r="ACO14941" s="60"/>
      <c r="ACP14941" s="60"/>
      <c r="ACQ14941" s="60"/>
      <c r="ACR14941" s="60"/>
      <c r="ACS14941" s="60"/>
      <c r="ACT14941" s="60"/>
      <c r="ACU14941" s="60"/>
      <c r="ACV14941" s="60"/>
      <c r="ACW14941" s="60"/>
      <c r="ACX14941" s="60"/>
      <c r="ACY14941" s="60">
        <v>0.192396272096962</v>
      </c>
      <c r="ACZ14941" s="60"/>
      <c r="ADA14941" s="60"/>
      <c r="ADB14941" s="60"/>
      <c r="ADC14941" s="60"/>
      <c r="ADD14941" s="60"/>
      <c r="ADE14941" s="60"/>
    </row>
    <row r="14942" spans="760:785" x14ac:dyDescent="0.25">
      <c r="ACF14942" s="60"/>
      <c r="ACG14942" s="60"/>
      <c r="ACH14942" s="60"/>
      <c r="ACI14942" s="60"/>
      <c r="ACJ14942" s="60"/>
      <c r="ACK14942" s="60"/>
      <c r="ACL14942" s="60"/>
      <c r="ACM14942" s="60"/>
      <c r="ACN14942" s="60"/>
      <c r="ACO14942" s="60"/>
      <c r="ACP14942" s="60"/>
      <c r="ACQ14942" s="60"/>
      <c r="ACR14942" s="60"/>
      <c r="ACS14942" s="60"/>
      <c r="ACT14942" s="60"/>
      <c r="ACU14942" s="60"/>
      <c r="ACV14942" s="60"/>
      <c r="ACW14942" s="60"/>
      <c r="ACX14942" s="60"/>
      <c r="ACY14942" s="60">
        <v>0.192396272096962</v>
      </c>
      <c r="ACZ14942" s="60"/>
      <c r="ADA14942" s="60"/>
      <c r="ADB14942" s="60"/>
      <c r="ADC14942" s="60"/>
      <c r="ADD14942" s="60"/>
      <c r="ADE14942" s="60"/>
    </row>
    <row r="14943" spans="760:785" x14ac:dyDescent="0.25">
      <c r="ACF14943" s="60"/>
      <c r="ACG14943" s="60"/>
      <c r="ACH14943" s="60"/>
      <c r="ACI14943" s="60"/>
      <c r="ACJ14943" s="60"/>
      <c r="ACK14943" s="60"/>
      <c r="ACL14943" s="60"/>
      <c r="ACM14943" s="60"/>
      <c r="ACN14943" s="60"/>
      <c r="ACO14943" s="60"/>
      <c r="ACP14943" s="60"/>
      <c r="ACQ14943" s="60"/>
      <c r="ACR14943" s="60"/>
      <c r="ACS14943" s="60"/>
      <c r="ACT14943" s="60"/>
      <c r="ACU14943" s="60"/>
      <c r="ACV14943" s="60"/>
      <c r="ACW14943" s="60"/>
      <c r="ACX14943" s="60"/>
      <c r="ACY14943" s="60">
        <v>0.19235695745831699</v>
      </c>
      <c r="ACZ14943" s="60"/>
      <c r="ADA14943" s="60"/>
      <c r="ADB14943" s="60"/>
      <c r="ADC14943" s="60"/>
      <c r="ADD14943" s="60"/>
      <c r="ADE14943" s="60"/>
    </row>
    <row r="14944" spans="760:785" x14ac:dyDescent="0.25">
      <c r="ACF14944" s="60"/>
      <c r="ACG14944" s="60"/>
      <c r="ACH14944" s="60"/>
      <c r="ACI14944" s="60"/>
      <c r="ACJ14944" s="60"/>
      <c r="ACK14944" s="60"/>
      <c r="ACL14944" s="60"/>
      <c r="ACM14944" s="60"/>
      <c r="ACN14944" s="60"/>
      <c r="ACO14944" s="60"/>
      <c r="ACP14944" s="60"/>
      <c r="ACQ14944" s="60"/>
      <c r="ACR14944" s="60"/>
      <c r="ACS14944" s="60"/>
      <c r="ACT14944" s="60"/>
      <c r="ACU14944" s="60"/>
      <c r="ACV14944" s="60"/>
      <c r="ACW14944" s="60"/>
      <c r="ACX14944" s="60"/>
      <c r="ACY14944" s="60">
        <v>0.19235695745831699</v>
      </c>
      <c r="ACZ14944" s="60"/>
      <c r="ADA14944" s="60"/>
      <c r="ADB14944" s="60"/>
      <c r="ADC14944" s="60"/>
      <c r="ADD14944" s="60"/>
      <c r="ADE14944" s="60"/>
    </row>
    <row r="14945" spans="760:785" x14ac:dyDescent="0.25">
      <c r="ACF14945" s="60"/>
      <c r="ACG14945" s="60"/>
      <c r="ACH14945" s="60"/>
      <c r="ACI14945" s="60"/>
      <c r="ACJ14945" s="60"/>
      <c r="ACK14945" s="60"/>
      <c r="ACL14945" s="60"/>
      <c r="ACM14945" s="60"/>
      <c r="ACN14945" s="60"/>
      <c r="ACO14945" s="60"/>
      <c r="ACP14945" s="60"/>
      <c r="ACQ14945" s="60"/>
      <c r="ACR14945" s="60"/>
      <c r="ACS14945" s="60"/>
      <c r="ACT14945" s="60"/>
      <c r="ACU14945" s="60"/>
      <c r="ACV14945" s="60"/>
      <c r="ACW14945" s="60"/>
      <c r="ACX14945" s="60"/>
      <c r="ACY14945" s="60">
        <v>0.19211832980918001</v>
      </c>
      <c r="ACZ14945" s="60"/>
      <c r="ADA14945" s="60"/>
      <c r="ADB14945" s="60"/>
      <c r="ADC14945" s="60"/>
      <c r="ADD14945" s="60"/>
      <c r="ADE14945" s="60"/>
    </row>
    <row r="14946" spans="760:785" x14ac:dyDescent="0.25">
      <c r="ACF14946" s="60"/>
      <c r="ACG14946" s="60"/>
      <c r="ACH14946" s="60"/>
      <c r="ACI14946" s="60"/>
      <c r="ACJ14946" s="60"/>
      <c r="ACK14946" s="60"/>
      <c r="ACL14946" s="60"/>
      <c r="ACM14946" s="60"/>
      <c r="ACN14946" s="60"/>
      <c r="ACO14946" s="60"/>
      <c r="ACP14946" s="60"/>
      <c r="ACQ14946" s="60"/>
      <c r="ACR14946" s="60"/>
      <c r="ACS14946" s="60"/>
      <c r="ACT14946" s="60"/>
      <c r="ACU14946" s="60"/>
      <c r="ACV14946" s="60"/>
      <c r="ACW14946" s="60"/>
      <c r="ACX14946" s="60"/>
      <c r="ACY14946" s="60">
        <v>0.19211832980918001</v>
      </c>
      <c r="ACZ14946" s="60"/>
      <c r="ADA14946" s="60"/>
      <c r="ADB14946" s="60"/>
      <c r="ADC14946" s="60"/>
      <c r="ADD14946" s="60"/>
      <c r="ADE14946" s="60"/>
    </row>
    <row r="14947" spans="760:785" x14ac:dyDescent="0.25">
      <c r="ACF14947" s="60"/>
      <c r="ACG14947" s="60"/>
      <c r="ACH14947" s="60"/>
      <c r="ACI14947" s="60"/>
      <c r="ACJ14947" s="60"/>
      <c r="ACK14947" s="60"/>
      <c r="ACL14947" s="60"/>
      <c r="ACM14947" s="60"/>
      <c r="ACN14947" s="60"/>
      <c r="ACO14947" s="60"/>
      <c r="ACP14947" s="60"/>
      <c r="ACQ14947" s="60"/>
      <c r="ACR14947" s="60"/>
      <c r="ACS14947" s="60"/>
      <c r="ACT14947" s="60"/>
      <c r="ACU14947" s="60"/>
      <c r="ACV14947" s="60"/>
      <c r="ACW14947" s="60"/>
      <c r="ACX14947" s="60"/>
      <c r="ACY14947" s="60">
        <v>0.192074344902007</v>
      </c>
      <c r="ACZ14947" s="60"/>
      <c r="ADA14947" s="60"/>
      <c r="ADB14947" s="60"/>
      <c r="ADC14947" s="60"/>
      <c r="ADD14947" s="60"/>
      <c r="ADE14947" s="60"/>
    </row>
    <row r="14948" spans="760:785" x14ac:dyDescent="0.25">
      <c r="ACF14948" s="60"/>
      <c r="ACG14948" s="60"/>
      <c r="ACH14948" s="60"/>
      <c r="ACI14948" s="60"/>
      <c r="ACJ14948" s="60"/>
      <c r="ACK14948" s="60"/>
      <c r="ACL14948" s="60"/>
      <c r="ACM14948" s="60"/>
      <c r="ACN14948" s="60"/>
      <c r="ACO14948" s="60"/>
      <c r="ACP14948" s="60"/>
      <c r="ACQ14948" s="60"/>
      <c r="ACR14948" s="60"/>
      <c r="ACS14948" s="60"/>
      <c r="ACT14948" s="60"/>
      <c r="ACU14948" s="60"/>
      <c r="ACV14948" s="60"/>
      <c r="ACW14948" s="60"/>
      <c r="ACX14948" s="60"/>
      <c r="ACY14948" s="60">
        <v>0.192074344902007</v>
      </c>
      <c r="ACZ14948" s="60"/>
      <c r="ADA14948" s="60"/>
      <c r="ADB14948" s="60"/>
      <c r="ADC14948" s="60"/>
      <c r="ADD14948" s="60"/>
      <c r="ADE14948" s="60"/>
    </row>
    <row r="14949" spans="760:785" x14ac:dyDescent="0.25">
      <c r="ACF14949" s="60"/>
      <c r="ACG14949" s="60"/>
      <c r="ACH14949" s="60"/>
      <c r="ACI14949" s="60"/>
      <c r="ACJ14949" s="60"/>
      <c r="ACK14949" s="60"/>
      <c r="ACL14949" s="60"/>
      <c r="ACM14949" s="60"/>
      <c r="ACN14949" s="60"/>
      <c r="ACO14949" s="60"/>
      <c r="ACP14949" s="60"/>
      <c r="ACQ14949" s="60"/>
      <c r="ACR14949" s="60"/>
      <c r="ACS14949" s="60"/>
      <c r="ACT14949" s="60"/>
      <c r="ACU14949" s="60"/>
      <c r="ACV14949" s="60"/>
      <c r="ACW14949" s="60"/>
      <c r="ACX14949" s="60"/>
      <c r="ACY14949" s="60">
        <v>0.19204793558519101</v>
      </c>
      <c r="ACZ14949" s="60"/>
      <c r="ADA14949" s="60"/>
      <c r="ADB14949" s="60"/>
      <c r="ADC14949" s="60"/>
      <c r="ADD14949" s="60"/>
      <c r="ADE14949" s="60"/>
    </row>
    <row r="14950" spans="760:785" x14ac:dyDescent="0.25">
      <c r="ACF14950" s="60"/>
      <c r="ACG14950" s="60"/>
      <c r="ACH14950" s="60"/>
      <c r="ACI14950" s="60"/>
      <c r="ACJ14950" s="60"/>
      <c r="ACK14950" s="60"/>
      <c r="ACL14950" s="60"/>
      <c r="ACM14950" s="60"/>
      <c r="ACN14950" s="60"/>
      <c r="ACO14950" s="60"/>
      <c r="ACP14950" s="60"/>
      <c r="ACQ14950" s="60"/>
      <c r="ACR14950" s="60"/>
      <c r="ACS14950" s="60"/>
      <c r="ACT14950" s="60"/>
      <c r="ACU14950" s="60"/>
      <c r="ACV14950" s="60"/>
      <c r="ACW14950" s="60"/>
      <c r="ACX14950" s="60"/>
      <c r="ACY14950" s="60">
        <v>0.19204793558519101</v>
      </c>
      <c r="ACZ14950" s="60"/>
      <c r="ADA14950" s="60"/>
      <c r="ADB14950" s="60"/>
      <c r="ADC14950" s="60"/>
      <c r="ADD14950" s="60"/>
      <c r="ADE14950" s="60"/>
    </row>
    <row r="14951" spans="760:785" x14ac:dyDescent="0.25">
      <c r="ACF14951" s="60"/>
      <c r="ACG14951" s="60"/>
      <c r="ACH14951" s="60"/>
      <c r="ACI14951" s="60"/>
      <c r="ACJ14951" s="60"/>
      <c r="ACK14951" s="60"/>
      <c r="ACL14951" s="60"/>
      <c r="ACM14951" s="60"/>
      <c r="ACN14951" s="60"/>
      <c r="ACO14951" s="60"/>
      <c r="ACP14951" s="60"/>
      <c r="ACQ14951" s="60"/>
      <c r="ACR14951" s="60"/>
      <c r="ACS14951" s="60"/>
      <c r="ACT14951" s="60"/>
      <c r="ACU14951" s="60"/>
      <c r="ACV14951" s="60"/>
      <c r="ACW14951" s="60"/>
      <c r="ACX14951" s="60"/>
      <c r="ACY14951" s="60">
        <v>0.19200836793492099</v>
      </c>
      <c r="ACZ14951" s="60"/>
      <c r="ADA14951" s="60"/>
      <c r="ADB14951" s="60"/>
      <c r="ADC14951" s="60"/>
      <c r="ADD14951" s="60"/>
      <c r="ADE14951" s="60"/>
    </row>
    <row r="14952" spans="760:785" x14ac:dyDescent="0.25">
      <c r="ACF14952" s="60"/>
      <c r="ACG14952" s="60"/>
      <c r="ACH14952" s="60"/>
      <c r="ACI14952" s="60"/>
      <c r="ACJ14952" s="60"/>
      <c r="ACK14952" s="60"/>
      <c r="ACL14952" s="60"/>
      <c r="ACM14952" s="60"/>
      <c r="ACN14952" s="60"/>
      <c r="ACO14952" s="60"/>
      <c r="ACP14952" s="60"/>
      <c r="ACQ14952" s="60"/>
      <c r="ACR14952" s="60"/>
      <c r="ACS14952" s="60"/>
      <c r="ACT14952" s="60"/>
      <c r="ACU14952" s="60"/>
      <c r="ACV14952" s="60"/>
      <c r="ACW14952" s="60"/>
      <c r="ACX14952" s="60"/>
      <c r="ACY14952" s="60">
        <v>0.19200836793492099</v>
      </c>
      <c r="ACZ14952" s="60"/>
      <c r="ADA14952" s="60"/>
      <c r="ADB14952" s="60"/>
      <c r="ADC14952" s="60"/>
      <c r="ADD14952" s="60"/>
      <c r="ADE14952" s="60"/>
    </row>
    <row r="14953" spans="760:785" x14ac:dyDescent="0.25">
      <c r="ACF14953" s="60"/>
      <c r="ACG14953" s="60"/>
      <c r="ACH14953" s="60"/>
      <c r="ACI14953" s="60"/>
      <c r="ACJ14953" s="60"/>
      <c r="ACK14953" s="60"/>
      <c r="ACL14953" s="60"/>
      <c r="ACM14953" s="60"/>
      <c r="ACN14953" s="60"/>
      <c r="ACO14953" s="60"/>
      <c r="ACP14953" s="60"/>
      <c r="ACQ14953" s="60"/>
      <c r="ACR14953" s="60"/>
      <c r="ACS14953" s="60"/>
      <c r="ACT14953" s="60"/>
      <c r="ACU14953" s="60"/>
      <c r="ACV14953" s="60"/>
      <c r="ACW14953" s="60"/>
      <c r="ACX14953" s="60"/>
      <c r="ACY14953" s="60">
        <v>0.191776245580523</v>
      </c>
      <c r="ACZ14953" s="60"/>
      <c r="ADA14953" s="60"/>
      <c r="ADB14953" s="60"/>
      <c r="ADC14953" s="60"/>
      <c r="ADD14953" s="60"/>
      <c r="ADE14953" s="60"/>
    </row>
    <row r="14954" spans="760:785" x14ac:dyDescent="0.25">
      <c r="ACF14954" s="60"/>
      <c r="ACG14954" s="60"/>
      <c r="ACH14954" s="60"/>
      <c r="ACI14954" s="60"/>
      <c r="ACJ14954" s="60"/>
      <c r="ACK14954" s="60"/>
      <c r="ACL14954" s="60"/>
      <c r="ACM14954" s="60"/>
      <c r="ACN14954" s="60"/>
      <c r="ACO14954" s="60"/>
      <c r="ACP14954" s="60"/>
      <c r="ACQ14954" s="60"/>
      <c r="ACR14954" s="60"/>
      <c r="ACS14954" s="60"/>
      <c r="ACT14954" s="60"/>
      <c r="ACU14954" s="60"/>
      <c r="ACV14954" s="60"/>
      <c r="ACW14954" s="60"/>
      <c r="ACX14954" s="60"/>
      <c r="ACY14954" s="60">
        <v>0.191776245580523</v>
      </c>
      <c r="ACZ14954" s="60"/>
      <c r="ADA14954" s="60"/>
      <c r="ADB14954" s="60"/>
      <c r="ADC14954" s="60"/>
      <c r="ADD14954" s="60"/>
      <c r="ADE14954" s="60"/>
    </row>
    <row r="14955" spans="760:785" x14ac:dyDescent="0.25">
      <c r="ACF14955" s="60"/>
      <c r="ACG14955" s="60"/>
      <c r="ACH14955" s="60"/>
      <c r="ACI14955" s="60"/>
      <c r="ACJ14955" s="60"/>
      <c r="ACK14955" s="60"/>
      <c r="ACL14955" s="60"/>
      <c r="ACM14955" s="60"/>
      <c r="ACN14955" s="60"/>
      <c r="ACO14955" s="60"/>
      <c r="ACP14955" s="60"/>
      <c r="ACQ14955" s="60"/>
      <c r="ACR14955" s="60"/>
      <c r="ACS14955" s="60"/>
      <c r="ACT14955" s="60"/>
      <c r="ACU14955" s="60"/>
      <c r="ACV14955" s="60"/>
      <c r="ACW14955" s="60"/>
      <c r="ACX14955" s="60"/>
      <c r="ACY14955" s="60">
        <v>0.19151603323142799</v>
      </c>
      <c r="ACZ14955" s="60"/>
      <c r="ADA14955" s="60"/>
      <c r="ADB14955" s="60"/>
      <c r="ADC14955" s="60"/>
      <c r="ADD14955" s="60"/>
      <c r="ADE14955" s="60"/>
    </row>
    <row r="14956" spans="760:785" x14ac:dyDescent="0.25">
      <c r="ACF14956" s="60"/>
      <c r="ACG14956" s="60"/>
      <c r="ACH14956" s="60"/>
      <c r="ACI14956" s="60"/>
      <c r="ACJ14956" s="60"/>
      <c r="ACK14956" s="60"/>
      <c r="ACL14956" s="60"/>
      <c r="ACM14956" s="60"/>
      <c r="ACN14956" s="60"/>
      <c r="ACO14956" s="60"/>
      <c r="ACP14956" s="60"/>
      <c r="ACQ14956" s="60"/>
      <c r="ACR14956" s="60"/>
      <c r="ACS14956" s="60"/>
      <c r="ACT14956" s="60"/>
      <c r="ACU14956" s="60"/>
      <c r="ACV14956" s="60"/>
      <c r="ACW14956" s="60"/>
      <c r="ACX14956" s="60"/>
      <c r="ACY14956" s="60">
        <v>0.19151603323142799</v>
      </c>
      <c r="ACZ14956" s="60"/>
      <c r="ADA14956" s="60"/>
      <c r="ADB14956" s="60"/>
      <c r="ADC14956" s="60"/>
      <c r="ADD14956" s="60"/>
      <c r="ADE14956" s="60"/>
    </row>
    <row r="14957" spans="760:785" x14ac:dyDescent="0.25">
      <c r="ACF14957" s="60"/>
      <c r="ACG14957" s="60"/>
      <c r="ACH14957" s="60"/>
      <c r="ACI14957" s="60"/>
      <c r="ACJ14957" s="60"/>
      <c r="ACK14957" s="60"/>
      <c r="ACL14957" s="60"/>
      <c r="ACM14957" s="60"/>
      <c r="ACN14957" s="60"/>
      <c r="ACO14957" s="60"/>
      <c r="ACP14957" s="60"/>
      <c r="ACQ14957" s="60"/>
      <c r="ACR14957" s="60"/>
      <c r="ACS14957" s="60"/>
      <c r="ACT14957" s="60"/>
      <c r="ACU14957" s="60"/>
      <c r="ACV14957" s="60"/>
      <c r="ACW14957" s="60"/>
      <c r="ACX14957" s="60"/>
      <c r="ACY14957" s="60">
        <v>0.191347539107764</v>
      </c>
      <c r="ACZ14957" s="60"/>
      <c r="ADA14957" s="60"/>
      <c r="ADB14957" s="60"/>
      <c r="ADC14957" s="60"/>
      <c r="ADD14957" s="60"/>
      <c r="ADE14957" s="60"/>
    </row>
    <row r="14958" spans="760:785" x14ac:dyDescent="0.25">
      <c r="ACF14958" s="60"/>
      <c r="ACG14958" s="60"/>
      <c r="ACH14958" s="60"/>
      <c r="ACI14958" s="60"/>
      <c r="ACJ14958" s="60"/>
      <c r="ACK14958" s="60"/>
      <c r="ACL14958" s="60"/>
      <c r="ACM14958" s="60"/>
      <c r="ACN14958" s="60"/>
      <c r="ACO14958" s="60"/>
      <c r="ACP14958" s="60"/>
      <c r="ACQ14958" s="60"/>
      <c r="ACR14958" s="60"/>
      <c r="ACS14958" s="60"/>
      <c r="ACT14958" s="60"/>
      <c r="ACU14958" s="60"/>
      <c r="ACV14958" s="60"/>
      <c r="ACW14958" s="60"/>
      <c r="ACX14958" s="60"/>
      <c r="ACY14958" s="60">
        <v>0.191347539107764</v>
      </c>
      <c r="ACZ14958" s="60"/>
      <c r="ADA14958" s="60"/>
      <c r="ADB14958" s="60"/>
      <c r="ADC14958" s="60"/>
      <c r="ADD14958" s="60"/>
      <c r="ADE14958" s="60"/>
    </row>
    <row r="14959" spans="760:785" x14ac:dyDescent="0.25">
      <c r="ACF14959" s="60"/>
      <c r="ACG14959" s="60"/>
      <c r="ACH14959" s="60"/>
      <c r="ACI14959" s="60"/>
      <c r="ACJ14959" s="60"/>
      <c r="ACK14959" s="60"/>
      <c r="ACL14959" s="60"/>
      <c r="ACM14959" s="60"/>
      <c r="ACN14959" s="60"/>
      <c r="ACO14959" s="60"/>
      <c r="ACP14959" s="60"/>
      <c r="ACQ14959" s="60"/>
      <c r="ACR14959" s="60"/>
      <c r="ACS14959" s="60"/>
      <c r="ACT14959" s="60"/>
      <c r="ACU14959" s="60"/>
      <c r="ACV14959" s="60"/>
      <c r="ACW14959" s="60"/>
      <c r="ACX14959" s="60"/>
      <c r="ACY14959" s="60">
        <v>0.191179470835285</v>
      </c>
      <c r="ACZ14959" s="60"/>
      <c r="ADA14959" s="60"/>
      <c r="ADB14959" s="60"/>
      <c r="ADC14959" s="60"/>
      <c r="ADD14959" s="60"/>
      <c r="ADE14959" s="60"/>
    </row>
    <row r="14960" spans="760:785" x14ac:dyDescent="0.25">
      <c r="ACF14960" s="60"/>
      <c r="ACG14960" s="60"/>
      <c r="ACH14960" s="60"/>
      <c r="ACI14960" s="60"/>
      <c r="ACJ14960" s="60"/>
      <c r="ACK14960" s="60"/>
      <c r="ACL14960" s="60"/>
      <c r="ACM14960" s="60"/>
      <c r="ACN14960" s="60"/>
      <c r="ACO14960" s="60"/>
      <c r="ACP14960" s="60"/>
      <c r="ACQ14960" s="60"/>
      <c r="ACR14960" s="60"/>
      <c r="ACS14960" s="60"/>
      <c r="ACT14960" s="60"/>
      <c r="ACU14960" s="60"/>
      <c r="ACV14960" s="60"/>
      <c r="ACW14960" s="60"/>
      <c r="ACX14960" s="60"/>
      <c r="ACY14960" s="60">
        <v>0.191179470835285</v>
      </c>
      <c r="ACZ14960" s="60"/>
      <c r="ADA14960" s="60"/>
      <c r="ADB14960" s="60"/>
      <c r="ADC14960" s="60"/>
      <c r="ADD14960" s="60"/>
      <c r="ADE14960" s="60"/>
    </row>
    <row r="14961" spans="760:785" x14ac:dyDescent="0.25">
      <c r="ACF14961" s="60"/>
      <c r="ACG14961" s="60"/>
      <c r="ACH14961" s="60"/>
      <c r="ACI14961" s="60"/>
      <c r="ACJ14961" s="60"/>
      <c r="ACK14961" s="60"/>
      <c r="ACL14961" s="60"/>
      <c r="ACM14961" s="60"/>
      <c r="ACN14961" s="60"/>
      <c r="ACO14961" s="60"/>
      <c r="ACP14961" s="60"/>
      <c r="ACQ14961" s="60"/>
      <c r="ACR14961" s="60"/>
      <c r="ACS14961" s="60"/>
      <c r="ACT14961" s="60"/>
      <c r="ACU14961" s="60"/>
      <c r="ACV14961" s="60"/>
      <c r="ACW14961" s="60"/>
      <c r="ACX14961" s="60"/>
      <c r="ACY14961" s="60">
        <v>0.191039530359215</v>
      </c>
      <c r="ACZ14961" s="60"/>
      <c r="ADA14961" s="60"/>
      <c r="ADB14961" s="60"/>
      <c r="ADC14961" s="60"/>
      <c r="ADD14961" s="60"/>
      <c r="ADE14961" s="60"/>
    </row>
    <row r="14962" spans="760:785" x14ac:dyDescent="0.25">
      <c r="ACF14962" s="60"/>
      <c r="ACG14962" s="60"/>
      <c r="ACH14962" s="60"/>
      <c r="ACI14962" s="60"/>
      <c r="ACJ14962" s="60"/>
      <c r="ACK14962" s="60"/>
      <c r="ACL14962" s="60"/>
      <c r="ACM14962" s="60"/>
      <c r="ACN14962" s="60"/>
      <c r="ACO14962" s="60"/>
      <c r="ACP14962" s="60"/>
      <c r="ACQ14962" s="60"/>
      <c r="ACR14962" s="60"/>
      <c r="ACS14962" s="60"/>
      <c r="ACT14962" s="60"/>
      <c r="ACU14962" s="60"/>
      <c r="ACV14962" s="60"/>
      <c r="ACW14962" s="60"/>
      <c r="ACX14962" s="60"/>
      <c r="ACY14962" s="60">
        <v>0.191039530359215</v>
      </c>
      <c r="ACZ14962" s="60"/>
      <c r="ADA14962" s="60"/>
      <c r="ADB14962" s="60"/>
      <c r="ADC14962" s="60"/>
      <c r="ADD14962" s="60"/>
      <c r="ADE14962" s="60"/>
    </row>
    <row r="14963" spans="760:785" x14ac:dyDescent="0.25">
      <c r="ACF14963" s="60"/>
      <c r="ACG14963" s="60"/>
      <c r="ACH14963" s="60"/>
      <c r="ACI14963" s="60"/>
      <c r="ACJ14963" s="60"/>
      <c r="ACK14963" s="60"/>
      <c r="ACL14963" s="60"/>
      <c r="ACM14963" s="60"/>
      <c r="ACN14963" s="60"/>
      <c r="ACO14963" s="60"/>
      <c r="ACP14963" s="60"/>
      <c r="ACQ14963" s="60"/>
      <c r="ACR14963" s="60"/>
      <c r="ACS14963" s="60"/>
      <c r="ACT14963" s="60"/>
      <c r="ACU14963" s="60"/>
      <c r="ACV14963" s="60"/>
      <c r="ACW14963" s="60"/>
      <c r="ACX14963" s="60"/>
      <c r="ACY14963" s="60">
        <v>0.191016175413425</v>
      </c>
      <c r="ACZ14963" s="60"/>
      <c r="ADA14963" s="60"/>
      <c r="ADB14963" s="60"/>
      <c r="ADC14963" s="60"/>
      <c r="ADD14963" s="60"/>
      <c r="ADE14963" s="60"/>
    </row>
    <row r="14964" spans="760:785" x14ac:dyDescent="0.25">
      <c r="ACF14964" s="60"/>
      <c r="ACG14964" s="60"/>
      <c r="ACH14964" s="60"/>
      <c r="ACI14964" s="60"/>
      <c r="ACJ14964" s="60"/>
      <c r="ACK14964" s="60"/>
      <c r="ACL14964" s="60"/>
      <c r="ACM14964" s="60"/>
      <c r="ACN14964" s="60"/>
      <c r="ACO14964" s="60"/>
      <c r="ACP14964" s="60"/>
      <c r="ACQ14964" s="60"/>
      <c r="ACR14964" s="60"/>
      <c r="ACS14964" s="60"/>
      <c r="ACT14964" s="60"/>
      <c r="ACU14964" s="60"/>
      <c r="ACV14964" s="60"/>
      <c r="ACW14964" s="60"/>
      <c r="ACX14964" s="60"/>
      <c r="ACY14964" s="60">
        <v>0.191016175413425</v>
      </c>
      <c r="ACZ14964" s="60"/>
      <c r="ADA14964" s="60"/>
      <c r="ADB14964" s="60"/>
      <c r="ADC14964" s="60"/>
      <c r="ADD14964" s="60"/>
      <c r="ADE14964" s="60"/>
    </row>
    <row r="14965" spans="760:785" x14ac:dyDescent="0.25">
      <c r="ACF14965" s="60"/>
      <c r="ACG14965" s="60"/>
      <c r="ACH14965" s="60"/>
      <c r="ACI14965" s="60"/>
      <c r="ACJ14965" s="60"/>
      <c r="ACK14965" s="60"/>
      <c r="ACL14965" s="60"/>
      <c r="ACM14965" s="60"/>
      <c r="ACN14965" s="60"/>
      <c r="ACO14965" s="60"/>
      <c r="ACP14965" s="60"/>
      <c r="ACQ14965" s="60"/>
      <c r="ACR14965" s="60"/>
      <c r="ACS14965" s="60"/>
      <c r="ACT14965" s="60"/>
      <c r="ACU14965" s="60"/>
      <c r="ACV14965" s="60"/>
      <c r="ACW14965" s="60"/>
      <c r="ACX14965" s="60"/>
      <c r="ACY14965" s="60">
        <v>0.19072223720791501</v>
      </c>
      <c r="ACZ14965" s="60"/>
      <c r="ADA14965" s="60"/>
      <c r="ADB14965" s="60"/>
      <c r="ADC14965" s="60"/>
      <c r="ADD14965" s="60"/>
      <c r="ADE14965" s="60"/>
    </row>
    <row r="14966" spans="760:785" x14ac:dyDescent="0.25">
      <c r="ACF14966" s="60"/>
      <c r="ACG14966" s="60"/>
      <c r="ACH14966" s="60"/>
      <c r="ACI14966" s="60"/>
      <c r="ACJ14966" s="60"/>
      <c r="ACK14966" s="60"/>
      <c r="ACL14966" s="60"/>
      <c r="ACM14966" s="60"/>
      <c r="ACN14966" s="60"/>
      <c r="ACO14966" s="60"/>
      <c r="ACP14966" s="60"/>
      <c r="ACQ14966" s="60"/>
      <c r="ACR14966" s="60"/>
      <c r="ACS14966" s="60"/>
      <c r="ACT14966" s="60"/>
      <c r="ACU14966" s="60"/>
      <c r="ACV14966" s="60"/>
      <c r="ACW14966" s="60"/>
      <c r="ACX14966" s="60"/>
      <c r="ACY14966" s="60">
        <v>0.19071584074607201</v>
      </c>
      <c r="ACZ14966" s="60"/>
      <c r="ADA14966" s="60"/>
      <c r="ADB14966" s="60"/>
      <c r="ADC14966" s="60"/>
      <c r="ADD14966" s="60"/>
      <c r="ADE14966" s="60"/>
    </row>
    <row r="14967" spans="760:785" x14ac:dyDescent="0.25">
      <c r="ACF14967" s="60"/>
      <c r="ACG14967" s="60"/>
      <c r="ACH14967" s="60"/>
      <c r="ACI14967" s="60"/>
      <c r="ACJ14967" s="60"/>
      <c r="ACK14967" s="60"/>
      <c r="ACL14967" s="60"/>
      <c r="ACM14967" s="60"/>
      <c r="ACN14967" s="60"/>
      <c r="ACO14967" s="60"/>
      <c r="ACP14967" s="60"/>
      <c r="ACQ14967" s="60"/>
      <c r="ACR14967" s="60"/>
      <c r="ACS14967" s="60"/>
      <c r="ACT14967" s="60"/>
      <c r="ACU14967" s="60"/>
      <c r="ACV14967" s="60"/>
      <c r="ACW14967" s="60"/>
      <c r="ACX14967" s="60"/>
      <c r="ACY14967" s="60">
        <v>0.19071584074607201</v>
      </c>
      <c r="ACZ14967" s="60"/>
      <c r="ADA14967" s="60"/>
      <c r="ADB14967" s="60"/>
      <c r="ADC14967" s="60"/>
      <c r="ADD14967" s="60"/>
      <c r="ADE14967" s="60"/>
    </row>
    <row r="14968" spans="760:785" x14ac:dyDescent="0.25">
      <c r="ACF14968" s="60"/>
      <c r="ACG14968" s="60"/>
      <c r="ACH14968" s="60"/>
      <c r="ACI14968" s="60"/>
      <c r="ACJ14968" s="60"/>
      <c r="ACK14968" s="60"/>
      <c r="ACL14968" s="60"/>
      <c r="ACM14968" s="60"/>
      <c r="ACN14968" s="60"/>
      <c r="ACO14968" s="60"/>
      <c r="ACP14968" s="60"/>
      <c r="ACQ14968" s="60"/>
      <c r="ACR14968" s="60"/>
      <c r="ACS14968" s="60"/>
      <c r="ACT14968" s="60"/>
      <c r="ACU14968" s="60"/>
      <c r="ACV14968" s="60"/>
      <c r="ACW14968" s="60"/>
      <c r="ACX14968" s="60"/>
      <c r="ACY14968" s="60">
        <v>0.190649929799038</v>
      </c>
      <c r="ACZ14968" s="60"/>
      <c r="ADA14968" s="60"/>
      <c r="ADB14968" s="60"/>
      <c r="ADC14968" s="60"/>
      <c r="ADD14968" s="60"/>
      <c r="ADE14968" s="60"/>
    </row>
    <row r="14969" spans="760:785" x14ac:dyDescent="0.25">
      <c r="ACF14969" s="60"/>
      <c r="ACG14969" s="60"/>
      <c r="ACH14969" s="60"/>
      <c r="ACI14969" s="60"/>
      <c r="ACJ14969" s="60"/>
      <c r="ACK14969" s="60"/>
      <c r="ACL14969" s="60"/>
      <c r="ACM14969" s="60"/>
      <c r="ACN14969" s="60"/>
      <c r="ACO14969" s="60"/>
      <c r="ACP14969" s="60"/>
      <c r="ACQ14969" s="60"/>
      <c r="ACR14969" s="60"/>
      <c r="ACS14969" s="60"/>
      <c r="ACT14969" s="60"/>
      <c r="ACU14969" s="60"/>
      <c r="ACV14969" s="60"/>
      <c r="ACW14969" s="60"/>
      <c r="ACX14969" s="60"/>
      <c r="ACY14969" s="60">
        <v>0.190649929799038</v>
      </c>
      <c r="ACZ14969" s="60"/>
      <c r="ADA14969" s="60"/>
      <c r="ADB14969" s="60"/>
      <c r="ADC14969" s="60"/>
      <c r="ADD14969" s="60"/>
      <c r="ADE14969" s="60"/>
    </row>
    <row r="14970" spans="760:785" x14ac:dyDescent="0.25">
      <c r="ACF14970" s="60"/>
      <c r="ACG14970" s="60"/>
      <c r="ACH14970" s="60"/>
      <c r="ACI14970" s="60"/>
      <c r="ACJ14970" s="60"/>
      <c r="ACK14970" s="60"/>
      <c r="ACL14970" s="60"/>
      <c r="ACM14970" s="60"/>
      <c r="ACN14970" s="60"/>
      <c r="ACO14970" s="60"/>
      <c r="ACP14970" s="60"/>
      <c r="ACQ14970" s="60"/>
      <c r="ACR14970" s="60"/>
      <c r="ACS14970" s="60"/>
      <c r="ACT14970" s="60"/>
      <c r="ACU14970" s="60"/>
      <c r="ACV14970" s="60"/>
      <c r="ACW14970" s="60"/>
      <c r="ACX14970" s="60"/>
      <c r="ACY14970" s="60">
        <v>0.190136236305496</v>
      </c>
      <c r="ACZ14970" s="60"/>
      <c r="ADA14970" s="60"/>
      <c r="ADB14970" s="60"/>
      <c r="ADC14970" s="60"/>
      <c r="ADD14970" s="60"/>
      <c r="ADE14970" s="60"/>
    </row>
    <row r="14971" spans="760:785" x14ac:dyDescent="0.25">
      <c r="ACF14971" s="60"/>
      <c r="ACG14971" s="60"/>
      <c r="ACH14971" s="60"/>
      <c r="ACI14971" s="60"/>
      <c r="ACJ14971" s="60"/>
      <c r="ACK14971" s="60"/>
      <c r="ACL14971" s="60"/>
      <c r="ACM14971" s="60"/>
      <c r="ACN14971" s="60"/>
      <c r="ACO14971" s="60"/>
      <c r="ACP14971" s="60"/>
      <c r="ACQ14971" s="60"/>
      <c r="ACR14971" s="60"/>
      <c r="ACS14971" s="60"/>
      <c r="ACT14971" s="60"/>
      <c r="ACU14971" s="60"/>
      <c r="ACV14971" s="60"/>
      <c r="ACW14971" s="60"/>
      <c r="ACX14971" s="60"/>
      <c r="ACY14971" s="60">
        <v>0.190136236305496</v>
      </c>
      <c r="ACZ14971" s="60"/>
      <c r="ADA14971" s="60"/>
      <c r="ADB14971" s="60"/>
      <c r="ADC14971" s="60"/>
      <c r="ADD14971" s="60"/>
      <c r="ADE14971" s="60"/>
    </row>
    <row r="14972" spans="760:785" x14ac:dyDescent="0.25">
      <c r="ACF14972" s="60"/>
      <c r="ACG14972" s="60"/>
      <c r="ACH14972" s="60"/>
      <c r="ACI14972" s="60"/>
      <c r="ACJ14972" s="60"/>
      <c r="ACK14972" s="60"/>
      <c r="ACL14972" s="60"/>
      <c r="ACM14972" s="60"/>
      <c r="ACN14972" s="60"/>
      <c r="ACO14972" s="60"/>
      <c r="ACP14972" s="60"/>
      <c r="ACQ14972" s="60"/>
      <c r="ACR14972" s="60"/>
      <c r="ACS14972" s="60"/>
      <c r="ACT14972" s="60"/>
      <c r="ACU14972" s="60"/>
      <c r="ACV14972" s="60"/>
      <c r="ACW14972" s="60"/>
      <c r="ACX14972" s="60"/>
      <c r="ACY14972" s="60">
        <v>0.190051484724548</v>
      </c>
      <c r="ACZ14972" s="60"/>
      <c r="ADA14972" s="60"/>
      <c r="ADB14972" s="60"/>
      <c r="ADC14972" s="60"/>
      <c r="ADD14972" s="60"/>
      <c r="ADE14972" s="60"/>
    </row>
    <row r="14973" spans="760:785" x14ac:dyDescent="0.25">
      <c r="ACF14973" s="60"/>
      <c r="ACG14973" s="60"/>
      <c r="ACH14973" s="60"/>
      <c r="ACI14973" s="60"/>
      <c r="ACJ14973" s="60"/>
      <c r="ACK14973" s="60"/>
      <c r="ACL14973" s="60"/>
      <c r="ACM14973" s="60"/>
      <c r="ACN14973" s="60"/>
      <c r="ACO14973" s="60"/>
      <c r="ACP14973" s="60"/>
      <c r="ACQ14973" s="60"/>
      <c r="ACR14973" s="60"/>
      <c r="ACS14973" s="60"/>
      <c r="ACT14973" s="60"/>
      <c r="ACU14973" s="60"/>
      <c r="ACV14973" s="60"/>
      <c r="ACW14973" s="60"/>
      <c r="ACX14973" s="60"/>
      <c r="ACY14973" s="60">
        <v>0.190051484724548</v>
      </c>
      <c r="ACZ14973" s="60"/>
      <c r="ADA14973" s="60"/>
      <c r="ADB14973" s="60"/>
      <c r="ADC14973" s="60"/>
      <c r="ADD14973" s="60"/>
      <c r="ADE14973" s="60"/>
    </row>
    <row r="14974" spans="760:785" x14ac:dyDescent="0.25">
      <c r="ACF14974" s="60"/>
      <c r="ACG14974" s="60"/>
      <c r="ACH14974" s="60"/>
      <c r="ACI14974" s="60"/>
      <c r="ACJ14974" s="60"/>
      <c r="ACK14974" s="60"/>
      <c r="ACL14974" s="60"/>
      <c r="ACM14974" s="60"/>
      <c r="ACN14974" s="60"/>
      <c r="ACO14974" s="60"/>
      <c r="ACP14974" s="60"/>
      <c r="ACQ14974" s="60"/>
      <c r="ACR14974" s="60"/>
      <c r="ACS14974" s="60"/>
      <c r="ACT14974" s="60"/>
      <c r="ACU14974" s="60"/>
      <c r="ACV14974" s="60"/>
      <c r="ACW14974" s="60"/>
      <c r="ACX14974" s="60"/>
      <c r="ACY14974" s="60">
        <v>0.19001733476049501</v>
      </c>
      <c r="ACZ14974" s="60"/>
      <c r="ADA14974" s="60"/>
      <c r="ADB14974" s="60"/>
      <c r="ADC14974" s="60"/>
      <c r="ADD14974" s="60"/>
      <c r="ADE14974" s="60"/>
    </row>
    <row r="14975" spans="760:785" x14ac:dyDescent="0.25">
      <c r="ACF14975" s="60"/>
      <c r="ACG14975" s="60"/>
      <c r="ACH14975" s="60"/>
      <c r="ACI14975" s="60"/>
      <c r="ACJ14975" s="60"/>
      <c r="ACK14975" s="60"/>
      <c r="ACL14975" s="60"/>
      <c r="ACM14975" s="60"/>
      <c r="ACN14975" s="60"/>
      <c r="ACO14975" s="60"/>
      <c r="ACP14975" s="60"/>
      <c r="ACQ14975" s="60"/>
      <c r="ACR14975" s="60"/>
      <c r="ACS14975" s="60"/>
      <c r="ACT14975" s="60"/>
      <c r="ACU14975" s="60"/>
      <c r="ACV14975" s="60"/>
      <c r="ACW14975" s="60"/>
      <c r="ACX14975" s="60"/>
      <c r="ACY14975" s="60">
        <v>0.19001733476049501</v>
      </c>
      <c r="ACZ14975" s="60"/>
      <c r="ADA14975" s="60"/>
      <c r="ADB14975" s="60"/>
      <c r="ADC14975" s="60"/>
      <c r="ADD14975" s="60"/>
      <c r="ADE14975" s="60"/>
    </row>
    <row r="14976" spans="760:785" x14ac:dyDescent="0.25">
      <c r="ACF14976" s="60"/>
      <c r="ACG14976" s="60"/>
      <c r="ACH14976" s="60"/>
      <c r="ACI14976" s="60"/>
      <c r="ACJ14976" s="60"/>
      <c r="ACK14976" s="60"/>
      <c r="ACL14976" s="60"/>
      <c r="ACM14976" s="60"/>
      <c r="ACN14976" s="60"/>
      <c r="ACO14976" s="60"/>
      <c r="ACP14976" s="60"/>
      <c r="ACQ14976" s="60"/>
      <c r="ACR14976" s="60"/>
      <c r="ACS14976" s="60"/>
      <c r="ACT14976" s="60"/>
      <c r="ACU14976" s="60"/>
      <c r="ACV14976" s="60"/>
      <c r="ACW14976" s="60"/>
      <c r="ACX14976" s="60"/>
      <c r="ACY14976" s="60">
        <v>0.18986966458025401</v>
      </c>
      <c r="ACZ14976" s="60"/>
      <c r="ADA14976" s="60"/>
      <c r="ADB14976" s="60"/>
      <c r="ADC14976" s="60"/>
      <c r="ADD14976" s="60"/>
      <c r="ADE14976" s="60"/>
    </row>
    <row r="14977" spans="760:785" x14ac:dyDescent="0.25">
      <c r="ACF14977" s="60"/>
      <c r="ACG14977" s="60"/>
      <c r="ACH14977" s="60"/>
      <c r="ACI14977" s="60"/>
      <c r="ACJ14977" s="60"/>
      <c r="ACK14977" s="60"/>
      <c r="ACL14977" s="60"/>
      <c r="ACM14977" s="60"/>
      <c r="ACN14977" s="60"/>
      <c r="ACO14977" s="60"/>
      <c r="ACP14977" s="60"/>
      <c r="ACQ14977" s="60"/>
      <c r="ACR14977" s="60"/>
      <c r="ACS14977" s="60"/>
      <c r="ACT14977" s="60"/>
      <c r="ACU14977" s="60"/>
      <c r="ACV14977" s="60"/>
      <c r="ACW14977" s="60"/>
      <c r="ACX14977" s="60"/>
      <c r="ACY14977" s="60">
        <v>0.18986966458025401</v>
      </c>
      <c r="ACZ14977" s="60"/>
      <c r="ADA14977" s="60"/>
      <c r="ADB14977" s="60"/>
      <c r="ADC14977" s="60"/>
      <c r="ADD14977" s="60"/>
      <c r="ADE14977" s="60"/>
    </row>
    <row r="14978" spans="760:785" x14ac:dyDescent="0.25">
      <c r="ACF14978" s="60"/>
      <c r="ACG14978" s="60"/>
      <c r="ACH14978" s="60"/>
      <c r="ACI14978" s="60"/>
      <c r="ACJ14978" s="60"/>
      <c r="ACK14978" s="60"/>
      <c r="ACL14978" s="60"/>
      <c r="ACM14978" s="60"/>
      <c r="ACN14978" s="60"/>
      <c r="ACO14978" s="60"/>
      <c r="ACP14978" s="60"/>
      <c r="ACQ14978" s="60"/>
      <c r="ACR14978" s="60"/>
      <c r="ACS14978" s="60"/>
      <c r="ACT14978" s="60"/>
      <c r="ACU14978" s="60"/>
      <c r="ACV14978" s="60"/>
      <c r="ACW14978" s="60"/>
      <c r="ACX14978" s="60"/>
      <c r="ACY14978" s="60">
        <v>0.189849919177633</v>
      </c>
      <c r="ACZ14978" s="60"/>
      <c r="ADA14978" s="60"/>
      <c r="ADB14978" s="60"/>
      <c r="ADC14978" s="60"/>
      <c r="ADD14978" s="60"/>
      <c r="ADE14978" s="60"/>
    </row>
    <row r="14979" spans="760:785" x14ac:dyDescent="0.25">
      <c r="ACF14979" s="60"/>
      <c r="ACG14979" s="60"/>
      <c r="ACH14979" s="60"/>
      <c r="ACI14979" s="60"/>
      <c r="ACJ14979" s="60"/>
      <c r="ACK14979" s="60"/>
      <c r="ACL14979" s="60"/>
      <c r="ACM14979" s="60"/>
      <c r="ACN14979" s="60"/>
      <c r="ACO14979" s="60"/>
      <c r="ACP14979" s="60"/>
      <c r="ACQ14979" s="60"/>
      <c r="ACR14979" s="60"/>
      <c r="ACS14979" s="60"/>
      <c r="ACT14979" s="60"/>
      <c r="ACU14979" s="60"/>
      <c r="ACV14979" s="60"/>
      <c r="ACW14979" s="60"/>
      <c r="ACX14979" s="60"/>
      <c r="ACY14979" s="60">
        <v>0.189849919177633</v>
      </c>
      <c r="ACZ14979" s="60"/>
      <c r="ADA14979" s="60"/>
      <c r="ADB14979" s="60"/>
      <c r="ADC14979" s="60"/>
      <c r="ADD14979" s="60"/>
      <c r="ADE14979" s="60"/>
    </row>
    <row r="14980" spans="760:785" x14ac:dyDescent="0.25">
      <c r="ACF14980" s="60"/>
      <c r="ACG14980" s="60"/>
      <c r="ACH14980" s="60"/>
      <c r="ACI14980" s="60"/>
      <c r="ACJ14980" s="60"/>
      <c r="ACK14980" s="60"/>
      <c r="ACL14980" s="60"/>
      <c r="ACM14980" s="60"/>
      <c r="ACN14980" s="60"/>
      <c r="ACO14980" s="60"/>
      <c r="ACP14980" s="60"/>
      <c r="ACQ14980" s="60"/>
      <c r="ACR14980" s="60"/>
      <c r="ACS14980" s="60"/>
      <c r="ACT14980" s="60"/>
      <c r="ACU14980" s="60"/>
      <c r="ACV14980" s="60"/>
      <c r="ACW14980" s="60"/>
      <c r="ACX14980" s="60"/>
      <c r="ACY14980" s="60">
        <v>0.18981061495104101</v>
      </c>
      <c r="ACZ14980" s="60"/>
      <c r="ADA14980" s="60"/>
      <c r="ADB14980" s="60"/>
      <c r="ADC14980" s="60"/>
      <c r="ADD14980" s="60"/>
      <c r="ADE14980" s="60"/>
    </row>
    <row r="14981" spans="760:785" x14ac:dyDescent="0.25">
      <c r="ACF14981" s="60"/>
      <c r="ACG14981" s="60"/>
      <c r="ACH14981" s="60"/>
      <c r="ACI14981" s="60"/>
      <c r="ACJ14981" s="60"/>
      <c r="ACK14981" s="60"/>
      <c r="ACL14981" s="60"/>
      <c r="ACM14981" s="60"/>
      <c r="ACN14981" s="60"/>
      <c r="ACO14981" s="60"/>
      <c r="ACP14981" s="60"/>
      <c r="ACQ14981" s="60"/>
      <c r="ACR14981" s="60"/>
      <c r="ACS14981" s="60"/>
      <c r="ACT14981" s="60"/>
      <c r="ACU14981" s="60"/>
      <c r="ACV14981" s="60"/>
      <c r="ACW14981" s="60"/>
      <c r="ACX14981" s="60"/>
      <c r="ACY14981" s="60">
        <v>0.18981061495104101</v>
      </c>
      <c r="ACZ14981" s="60"/>
      <c r="ADA14981" s="60"/>
      <c r="ADB14981" s="60"/>
      <c r="ADC14981" s="60"/>
      <c r="ADD14981" s="60"/>
      <c r="ADE14981" s="60"/>
    </row>
    <row r="14982" spans="760:785" x14ac:dyDescent="0.25">
      <c r="ACF14982" s="60"/>
      <c r="ACG14982" s="60"/>
      <c r="ACH14982" s="60"/>
      <c r="ACI14982" s="60"/>
      <c r="ACJ14982" s="60"/>
      <c r="ACK14982" s="60"/>
      <c r="ACL14982" s="60"/>
      <c r="ACM14982" s="60"/>
      <c r="ACN14982" s="60"/>
      <c r="ACO14982" s="60"/>
      <c r="ACP14982" s="60"/>
      <c r="ACQ14982" s="60"/>
      <c r="ACR14982" s="60"/>
      <c r="ACS14982" s="60"/>
      <c r="ACT14982" s="60"/>
      <c r="ACU14982" s="60"/>
      <c r="ACV14982" s="60"/>
      <c r="ACW14982" s="60"/>
      <c r="ACX14982" s="60"/>
      <c r="ACY14982" s="60">
        <v>0.18970770069899101</v>
      </c>
      <c r="ACZ14982" s="60"/>
      <c r="ADA14982" s="60"/>
      <c r="ADB14982" s="60"/>
      <c r="ADC14982" s="60"/>
      <c r="ADD14982" s="60"/>
      <c r="ADE14982" s="60"/>
    </row>
    <row r="14983" spans="760:785" x14ac:dyDescent="0.25">
      <c r="ACF14983" s="60"/>
      <c r="ACG14983" s="60"/>
      <c r="ACH14983" s="60"/>
      <c r="ACI14983" s="60"/>
      <c r="ACJ14983" s="60"/>
      <c r="ACK14983" s="60"/>
      <c r="ACL14983" s="60"/>
      <c r="ACM14983" s="60"/>
      <c r="ACN14983" s="60"/>
      <c r="ACO14983" s="60"/>
      <c r="ACP14983" s="60"/>
      <c r="ACQ14983" s="60"/>
      <c r="ACR14983" s="60"/>
      <c r="ACS14983" s="60"/>
      <c r="ACT14983" s="60"/>
      <c r="ACU14983" s="60"/>
      <c r="ACV14983" s="60"/>
      <c r="ACW14983" s="60"/>
      <c r="ACX14983" s="60"/>
      <c r="ACY14983" s="60">
        <v>0.18970770069899101</v>
      </c>
      <c r="ACZ14983" s="60"/>
      <c r="ADA14983" s="60"/>
      <c r="ADB14983" s="60"/>
      <c r="ADC14983" s="60"/>
      <c r="ADD14983" s="60"/>
      <c r="ADE14983" s="60"/>
    </row>
    <row r="14984" spans="760:785" x14ac:dyDescent="0.25">
      <c r="ACF14984" s="60"/>
      <c r="ACG14984" s="60"/>
      <c r="ACH14984" s="60"/>
      <c r="ACI14984" s="60"/>
      <c r="ACJ14984" s="60"/>
      <c r="ACK14984" s="60"/>
      <c r="ACL14984" s="60"/>
      <c r="ACM14984" s="60"/>
      <c r="ACN14984" s="60"/>
      <c r="ACO14984" s="60"/>
      <c r="ACP14984" s="60"/>
      <c r="ACQ14984" s="60"/>
      <c r="ACR14984" s="60"/>
      <c r="ACS14984" s="60"/>
      <c r="ACT14984" s="60"/>
      <c r="ACU14984" s="60"/>
      <c r="ACV14984" s="60"/>
      <c r="ACW14984" s="60"/>
      <c r="ACX14984" s="60"/>
      <c r="ACY14984" s="60">
        <v>0.189527975867325</v>
      </c>
      <c r="ACZ14984" s="60"/>
      <c r="ADA14984" s="60"/>
      <c r="ADB14984" s="60"/>
      <c r="ADC14984" s="60"/>
      <c r="ADD14984" s="60"/>
      <c r="ADE14984" s="60"/>
    </row>
    <row r="14985" spans="760:785" x14ac:dyDescent="0.25">
      <c r="ACF14985" s="60"/>
      <c r="ACG14985" s="60"/>
      <c r="ACH14985" s="60"/>
      <c r="ACI14985" s="60"/>
      <c r="ACJ14985" s="60"/>
      <c r="ACK14985" s="60"/>
      <c r="ACL14985" s="60"/>
      <c r="ACM14985" s="60"/>
      <c r="ACN14985" s="60"/>
      <c r="ACO14985" s="60"/>
      <c r="ACP14985" s="60"/>
      <c r="ACQ14985" s="60"/>
      <c r="ACR14985" s="60"/>
      <c r="ACS14985" s="60"/>
      <c r="ACT14985" s="60"/>
      <c r="ACU14985" s="60"/>
      <c r="ACV14985" s="60"/>
      <c r="ACW14985" s="60"/>
      <c r="ACX14985" s="60"/>
      <c r="ACY14985" s="60">
        <v>0.189527975867325</v>
      </c>
      <c r="ACZ14985" s="60"/>
      <c r="ADA14985" s="60"/>
      <c r="ADB14985" s="60"/>
      <c r="ADC14985" s="60"/>
      <c r="ADD14985" s="60"/>
      <c r="ADE14985" s="60"/>
    </row>
    <row r="14986" spans="760:785" x14ac:dyDescent="0.25">
      <c r="ACF14986" s="60"/>
      <c r="ACG14986" s="60"/>
      <c r="ACH14986" s="60"/>
      <c r="ACI14986" s="60"/>
      <c r="ACJ14986" s="60"/>
      <c r="ACK14986" s="60"/>
      <c r="ACL14986" s="60"/>
      <c r="ACM14986" s="60"/>
      <c r="ACN14986" s="60"/>
      <c r="ACO14986" s="60"/>
      <c r="ACP14986" s="60"/>
      <c r="ACQ14986" s="60"/>
      <c r="ACR14986" s="60"/>
      <c r="ACS14986" s="60"/>
      <c r="ACT14986" s="60"/>
      <c r="ACU14986" s="60"/>
      <c r="ACV14986" s="60"/>
      <c r="ACW14986" s="60"/>
      <c r="ACX14986" s="60"/>
      <c r="ACY14986" s="60">
        <v>0.18933414454843001</v>
      </c>
      <c r="ACZ14986" s="60"/>
      <c r="ADA14986" s="60"/>
      <c r="ADB14986" s="60"/>
      <c r="ADC14986" s="60"/>
      <c r="ADD14986" s="60"/>
      <c r="ADE14986" s="60"/>
    </row>
    <row r="14987" spans="760:785" x14ac:dyDescent="0.25">
      <c r="ACF14987" s="60"/>
      <c r="ACG14987" s="60"/>
      <c r="ACH14987" s="60"/>
      <c r="ACI14987" s="60"/>
      <c r="ACJ14987" s="60"/>
      <c r="ACK14987" s="60"/>
      <c r="ACL14987" s="60"/>
      <c r="ACM14987" s="60"/>
      <c r="ACN14987" s="60"/>
      <c r="ACO14987" s="60"/>
      <c r="ACP14987" s="60"/>
      <c r="ACQ14987" s="60"/>
      <c r="ACR14987" s="60"/>
      <c r="ACS14987" s="60"/>
      <c r="ACT14987" s="60"/>
      <c r="ACU14987" s="60"/>
      <c r="ACV14987" s="60"/>
      <c r="ACW14987" s="60"/>
      <c r="ACX14987" s="60"/>
      <c r="ACY14987" s="60">
        <v>0.18933414454843001</v>
      </c>
      <c r="ACZ14987" s="60"/>
      <c r="ADA14987" s="60"/>
      <c r="ADB14987" s="60"/>
      <c r="ADC14987" s="60"/>
      <c r="ADD14987" s="60"/>
      <c r="ADE14987" s="60"/>
    </row>
    <row r="14988" spans="760:785" x14ac:dyDescent="0.25">
      <c r="ACF14988" s="60"/>
      <c r="ACG14988" s="60"/>
      <c r="ACH14988" s="60"/>
      <c r="ACI14988" s="60"/>
      <c r="ACJ14988" s="60"/>
      <c r="ACK14988" s="60"/>
      <c r="ACL14988" s="60"/>
      <c r="ACM14988" s="60"/>
      <c r="ACN14988" s="60"/>
      <c r="ACO14988" s="60"/>
      <c r="ACP14988" s="60"/>
      <c r="ACQ14988" s="60"/>
      <c r="ACR14988" s="60"/>
      <c r="ACS14988" s="60"/>
      <c r="ACT14988" s="60"/>
      <c r="ACU14988" s="60"/>
      <c r="ACV14988" s="60"/>
      <c r="ACW14988" s="60"/>
      <c r="ACX14988" s="60"/>
      <c r="ACY14988" s="60">
        <v>0.18929933695898701</v>
      </c>
      <c r="ACZ14988" s="60"/>
      <c r="ADA14988" s="60"/>
      <c r="ADB14988" s="60"/>
      <c r="ADC14988" s="60"/>
      <c r="ADD14988" s="60"/>
      <c r="ADE14988" s="60"/>
    </row>
    <row r="14989" spans="760:785" x14ac:dyDescent="0.25">
      <c r="ACF14989" s="60"/>
      <c r="ACG14989" s="60"/>
      <c r="ACH14989" s="60"/>
      <c r="ACI14989" s="60"/>
      <c r="ACJ14989" s="60"/>
      <c r="ACK14989" s="60"/>
      <c r="ACL14989" s="60"/>
      <c r="ACM14989" s="60"/>
      <c r="ACN14989" s="60"/>
      <c r="ACO14989" s="60"/>
      <c r="ACP14989" s="60"/>
      <c r="ACQ14989" s="60"/>
      <c r="ACR14989" s="60"/>
      <c r="ACS14989" s="60"/>
      <c r="ACT14989" s="60"/>
      <c r="ACU14989" s="60"/>
      <c r="ACV14989" s="60"/>
      <c r="ACW14989" s="60"/>
      <c r="ACX14989" s="60"/>
      <c r="ACY14989" s="60">
        <v>0.18929933695898701</v>
      </c>
      <c r="ACZ14989" s="60"/>
      <c r="ADA14989" s="60"/>
      <c r="ADB14989" s="60"/>
      <c r="ADC14989" s="60"/>
      <c r="ADD14989" s="60"/>
      <c r="ADE14989" s="60"/>
    </row>
    <row r="14990" spans="760:785" x14ac:dyDescent="0.25">
      <c r="ACF14990" s="60"/>
      <c r="ACG14990" s="60"/>
      <c r="ACH14990" s="60"/>
      <c r="ACI14990" s="60"/>
      <c r="ACJ14990" s="60"/>
      <c r="ACK14990" s="60"/>
      <c r="ACL14990" s="60"/>
      <c r="ACM14990" s="60"/>
      <c r="ACN14990" s="60"/>
      <c r="ACO14990" s="60"/>
      <c r="ACP14990" s="60"/>
      <c r="ACQ14990" s="60"/>
      <c r="ACR14990" s="60"/>
      <c r="ACS14990" s="60"/>
      <c r="ACT14990" s="60"/>
      <c r="ACU14990" s="60"/>
      <c r="ACV14990" s="60"/>
      <c r="ACW14990" s="60"/>
      <c r="ACX14990" s="60"/>
      <c r="ACY14990" s="60">
        <v>0.18924787186823</v>
      </c>
      <c r="ACZ14990" s="60"/>
      <c r="ADA14990" s="60"/>
      <c r="ADB14990" s="60"/>
      <c r="ADC14990" s="60"/>
      <c r="ADD14990" s="60"/>
      <c r="ADE14990" s="60"/>
    </row>
    <row r="14991" spans="760:785" x14ac:dyDescent="0.25">
      <c r="ACF14991" s="60"/>
      <c r="ACG14991" s="60"/>
      <c r="ACH14991" s="60"/>
      <c r="ACI14991" s="60"/>
      <c r="ACJ14991" s="60"/>
      <c r="ACK14991" s="60"/>
      <c r="ACL14991" s="60"/>
      <c r="ACM14991" s="60"/>
      <c r="ACN14991" s="60"/>
      <c r="ACO14991" s="60"/>
      <c r="ACP14991" s="60"/>
      <c r="ACQ14991" s="60"/>
      <c r="ACR14991" s="60"/>
      <c r="ACS14991" s="60"/>
      <c r="ACT14991" s="60"/>
      <c r="ACU14991" s="60"/>
      <c r="ACV14991" s="60"/>
      <c r="ACW14991" s="60"/>
      <c r="ACX14991" s="60"/>
      <c r="ACY14991" s="60">
        <v>0.18924787186823</v>
      </c>
      <c r="ACZ14991" s="60"/>
      <c r="ADA14991" s="60"/>
      <c r="ADB14991" s="60"/>
      <c r="ADC14991" s="60"/>
      <c r="ADD14991" s="60"/>
      <c r="ADE14991" s="60"/>
    </row>
    <row r="14992" spans="760:785" x14ac:dyDescent="0.25">
      <c r="ACF14992" s="60"/>
      <c r="ACG14992" s="60"/>
      <c r="ACH14992" s="60"/>
      <c r="ACI14992" s="60"/>
      <c r="ACJ14992" s="60"/>
      <c r="ACK14992" s="60"/>
      <c r="ACL14992" s="60"/>
      <c r="ACM14992" s="60"/>
      <c r="ACN14992" s="60"/>
      <c r="ACO14992" s="60"/>
      <c r="ACP14992" s="60"/>
      <c r="ACQ14992" s="60"/>
      <c r="ACR14992" s="60"/>
      <c r="ACS14992" s="60"/>
      <c r="ACT14992" s="60"/>
      <c r="ACU14992" s="60"/>
      <c r="ACV14992" s="60"/>
      <c r="ACW14992" s="60"/>
      <c r="ACX14992" s="60"/>
      <c r="ACY14992" s="60">
        <v>0.18917444177852899</v>
      </c>
      <c r="ACZ14992" s="60"/>
      <c r="ADA14992" s="60"/>
      <c r="ADB14992" s="60"/>
      <c r="ADC14992" s="60"/>
      <c r="ADD14992" s="60"/>
      <c r="ADE14992" s="60"/>
    </row>
    <row r="14993" spans="760:785" x14ac:dyDescent="0.25">
      <c r="ACF14993" s="60"/>
      <c r="ACG14993" s="60"/>
      <c r="ACH14993" s="60"/>
      <c r="ACI14993" s="60"/>
      <c r="ACJ14993" s="60"/>
      <c r="ACK14993" s="60"/>
      <c r="ACL14993" s="60"/>
      <c r="ACM14993" s="60"/>
      <c r="ACN14993" s="60"/>
      <c r="ACO14993" s="60"/>
      <c r="ACP14993" s="60"/>
      <c r="ACQ14993" s="60"/>
      <c r="ACR14993" s="60"/>
      <c r="ACS14993" s="60"/>
      <c r="ACT14993" s="60"/>
      <c r="ACU14993" s="60"/>
      <c r="ACV14993" s="60"/>
      <c r="ACW14993" s="60"/>
      <c r="ACX14993" s="60"/>
      <c r="ACY14993" s="60">
        <v>0.18917444177852899</v>
      </c>
      <c r="ACZ14993" s="60"/>
      <c r="ADA14993" s="60"/>
      <c r="ADB14993" s="60"/>
      <c r="ADC14993" s="60"/>
      <c r="ADD14993" s="60"/>
      <c r="ADE14993" s="60"/>
    </row>
    <row r="14994" spans="760:785" x14ac:dyDescent="0.25">
      <c r="ACF14994" s="60"/>
      <c r="ACG14994" s="60"/>
      <c r="ACH14994" s="60"/>
      <c r="ACI14994" s="60"/>
      <c r="ACJ14994" s="60"/>
      <c r="ACK14994" s="60"/>
      <c r="ACL14994" s="60"/>
      <c r="ACM14994" s="60"/>
      <c r="ACN14994" s="60"/>
      <c r="ACO14994" s="60"/>
      <c r="ACP14994" s="60"/>
      <c r="ACQ14994" s="60"/>
      <c r="ACR14994" s="60"/>
      <c r="ACS14994" s="60"/>
      <c r="ACT14994" s="60"/>
      <c r="ACU14994" s="60"/>
      <c r="ACV14994" s="60"/>
      <c r="ACW14994" s="60"/>
      <c r="ACX14994" s="60"/>
      <c r="ACY14994" s="60">
        <v>0.18911559428094399</v>
      </c>
      <c r="ACZ14994" s="60"/>
      <c r="ADA14994" s="60"/>
      <c r="ADB14994" s="60"/>
      <c r="ADC14994" s="60"/>
      <c r="ADD14994" s="60"/>
      <c r="ADE14994" s="60"/>
    </row>
    <row r="14995" spans="760:785" x14ac:dyDescent="0.25">
      <c r="ACF14995" s="60"/>
      <c r="ACG14995" s="60"/>
      <c r="ACH14995" s="60"/>
      <c r="ACI14995" s="60"/>
      <c r="ACJ14995" s="60"/>
      <c r="ACK14995" s="60"/>
      <c r="ACL14995" s="60"/>
      <c r="ACM14995" s="60"/>
      <c r="ACN14995" s="60"/>
      <c r="ACO14995" s="60"/>
      <c r="ACP14995" s="60"/>
      <c r="ACQ14995" s="60"/>
      <c r="ACR14995" s="60"/>
      <c r="ACS14995" s="60"/>
      <c r="ACT14995" s="60"/>
      <c r="ACU14995" s="60"/>
      <c r="ACV14995" s="60"/>
      <c r="ACW14995" s="60"/>
      <c r="ACX14995" s="60"/>
      <c r="ACY14995" s="60">
        <v>0.18911559428094399</v>
      </c>
      <c r="ACZ14995" s="60"/>
      <c r="ADA14995" s="60"/>
      <c r="ADB14995" s="60"/>
      <c r="ADC14995" s="60"/>
      <c r="ADD14995" s="60"/>
      <c r="ADE14995" s="60"/>
    </row>
    <row r="14996" spans="760:785" x14ac:dyDescent="0.25">
      <c r="ACF14996" s="60"/>
      <c r="ACG14996" s="60"/>
      <c r="ACH14996" s="60"/>
      <c r="ACI14996" s="60"/>
      <c r="ACJ14996" s="60"/>
      <c r="ACK14996" s="60"/>
      <c r="ACL14996" s="60"/>
      <c r="ACM14996" s="60"/>
      <c r="ACN14996" s="60"/>
      <c r="ACO14996" s="60"/>
      <c r="ACP14996" s="60"/>
      <c r="ACQ14996" s="60"/>
      <c r="ACR14996" s="60"/>
      <c r="ACS14996" s="60"/>
      <c r="ACT14996" s="60"/>
      <c r="ACU14996" s="60"/>
      <c r="ACV14996" s="60"/>
      <c r="ACW14996" s="60"/>
      <c r="ACX14996" s="60"/>
      <c r="ACY14996" s="60">
        <v>0.189104896169662</v>
      </c>
      <c r="ACZ14996" s="60"/>
      <c r="ADA14996" s="60"/>
      <c r="ADB14996" s="60"/>
      <c r="ADC14996" s="60"/>
      <c r="ADD14996" s="60"/>
      <c r="ADE14996" s="60"/>
    </row>
    <row r="14997" spans="760:785" x14ac:dyDescent="0.25">
      <c r="ACF14997" s="60"/>
      <c r="ACG14997" s="60"/>
      <c r="ACH14997" s="60"/>
      <c r="ACI14997" s="60"/>
      <c r="ACJ14997" s="60"/>
      <c r="ACK14997" s="60"/>
      <c r="ACL14997" s="60"/>
      <c r="ACM14997" s="60"/>
      <c r="ACN14997" s="60"/>
      <c r="ACO14997" s="60"/>
      <c r="ACP14997" s="60"/>
      <c r="ACQ14997" s="60"/>
      <c r="ACR14997" s="60"/>
      <c r="ACS14997" s="60"/>
      <c r="ACT14997" s="60"/>
      <c r="ACU14997" s="60"/>
      <c r="ACV14997" s="60"/>
      <c r="ACW14997" s="60"/>
      <c r="ACX14997" s="60"/>
      <c r="ACY14997" s="60">
        <v>0.189104896169662</v>
      </c>
      <c r="ACZ14997" s="60"/>
      <c r="ADA14997" s="60"/>
      <c r="ADB14997" s="60"/>
      <c r="ADC14997" s="60"/>
      <c r="ADD14997" s="60"/>
      <c r="ADE14997" s="60"/>
    </row>
    <row r="14998" spans="760:785" x14ac:dyDescent="0.25">
      <c r="ACF14998" s="60"/>
      <c r="ACG14998" s="60"/>
      <c r="ACH14998" s="60"/>
      <c r="ACI14998" s="60"/>
      <c r="ACJ14998" s="60"/>
      <c r="ACK14998" s="60"/>
      <c r="ACL14998" s="60"/>
      <c r="ACM14998" s="60"/>
      <c r="ACN14998" s="60"/>
      <c r="ACO14998" s="60"/>
      <c r="ACP14998" s="60"/>
      <c r="ACQ14998" s="60"/>
      <c r="ACR14998" s="60"/>
      <c r="ACS14998" s="60"/>
      <c r="ACT14998" s="60"/>
      <c r="ACU14998" s="60"/>
      <c r="ACV14998" s="60"/>
      <c r="ACW14998" s="60"/>
      <c r="ACX14998" s="60"/>
      <c r="ACY14998" s="60">
        <v>0.18895055553930401</v>
      </c>
      <c r="ACZ14998" s="60"/>
      <c r="ADA14998" s="60"/>
      <c r="ADB14998" s="60"/>
      <c r="ADC14998" s="60"/>
      <c r="ADD14998" s="60"/>
      <c r="ADE14998" s="60"/>
    </row>
    <row r="14999" spans="760:785" x14ac:dyDescent="0.25">
      <c r="ACF14999" s="60"/>
      <c r="ACG14999" s="60"/>
      <c r="ACH14999" s="60"/>
      <c r="ACI14999" s="60"/>
      <c r="ACJ14999" s="60"/>
      <c r="ACK14999" s="60"/>
      <c r="ACL14999" s="60"/>
      <c r="ACM14999" s="60"/>
      <c r="ACN14999" s="60"/>
      <c r="ACO14999" s="60"/>
      <c r="ACP14999" s="60"/>
      <c r="ACQ14999" s="60"/>
      <c r="ACR14999" s="60"/>
      <c r="ACS14999" s="60"/>
      <c r="ACT14999" s="60"/>
      <c r="ACU14999" s="60"/>
      <c r="ACV14999" s="60"/>
      <c r="ACW14999" s="60"/>
      <c r="ACX14999" s="60"/>
      <c r="ACY14999" s="60">
        <v>0.18895055553930401</v>
      </c>
      <c r="ACZ14999" s="60"/>
      <c r="ADA14999" s="60"/>
      <c r="ADB14999" s="60"/>
      <c r="ADC14999" s="60"/>
      <c r="ADD14999" s="60"/>
      <c r="ADE14999" s="60"/>
    </row>
    <row r="15000" spans="760:785" x14ac:dyDescent="0.25">
      <c r="ACF15000" s="60"/>
      <c r="ACG15000" s="60"/>
      <c r="ACH15000" s="60"/>
      <c r="ACI15000" s="60"/>
      <c r="ACJ15000" s="60"/>
      <c r="ACK15000" s="60"/>
      <c r="ACL15000" s="60"/>
      <c r="ACM15000" s="60"/>
      <c r="ACN15000" s="60"/>
      <c r="ACO15000" s="60"/>
      <c r="ACP15000" s="60"/>
      <c r="ACQ15000" s="60"/>
      <c r="ACR15000" s="60"/>
      <c r="ACS15000" s="60"/>
      <c r="ACT15000" s="60"/>
      <c r="ACU15000" s="60"/>
      <c r="ACV15000" s="60"/>
      <c r="ACW15000" s="60"/>
      <c r="ACX15000" s="60"/>
      <c r="ACY15000" s="60">
        <v>0.18878802871369199</v>
      </c>
      <c r="ACZ15000" s="60"/>
      <c r="ADA15000" s="60"/>
      <c r="ADB15000" s="60"/>
      <c r="ADC15000" s="60"/>
      <c r="ADD15000" s="60"/>
      <c r="ADE15000" s="60"/>
    </row>
    <row r="15001" spans="760:785" x14ac:dyDescent="0.25">
      <c r="ACF15001" s="60"/>
      <c r="ACG15001" s="60"/>
      <c r="ACH15001" s="60"/>
      <c r="ACI15001" s="60"/>
      <c r="ACJ15001" s="60"/>
      <c r="ACK15001" s="60"/>
      <c r="ACL15001" s="60"/>
      <c r="ACM15001" s="60"/>
      <c r="ACN15001" s="60"/>
      <c r="ACO15001" s="60"/>
      <c r="ACP15001" s="60"/>
      <c r="ACQ15001" s="60"/>
      <c r="ACR15001" s="60"/>
      <c r="ACS15001" s="60"/>
      <c r="ACT15001" s="60"/>
      <c r="ACU15001" s="60"/>
      <c r="ACV15001" s="60"/>
      <c r="ACW15001" s="60"/>
      <c r="ACX15001" s="60"/>
      <c r="ACY15001" s="60">
        <v>0.18878802871369199</v>
      </c>
      <c r="ACZ15001" s="60"/>
      <c r="ADA15001" s="60"/>
      <c r="ADB15001" s="60"/>
      <c r="ADC15001" s="60"/>
      <c r="ADD15001" s="60"/>
      <c r="ADE15001" s="60"/>
    </row>
    <row r="15002" spans="760:785" x14ac:dyDescent="0.25">
      <c r="ACF15002" s="60"/>
      <c r="ACG15002" s="60"/>
      <c r="ACH15002" s="60"/>
      <c r="ACI15002" s="60"/>
      <c r="ACJ15002" s="60"/>
      <c r="ACK15002" s="60"/>
      <c r="ACL15002" s="60"/>
      <c r="ACM15002" s="60"/>
      <c r="ACN15002" s="60"/>
      <c r="ACO15002" s="60"/>
      <c r="ACP15002" s="60"/>
      <c r="ACQ15002" s="60"/>
      <c r="ACR15002" s="60"/>
      <c r="ACS15002" s="60"/>
      <c r="ACT15002" s="60"/>
      <c r="ACU15002" s="60"/>
      <c r="ACV15002" s="60"/>
      <c r="ACW15002" s="60"/>
      <c r="ACX15002" s="60"/>
      <c r="ACY15002" s="60">
        <v>0.18877244064573401</v>
      </c>
      <c r="ACZ15002" s="60"/>
      <c r="ADA15002" s="60"/>
      <c r="ADB15002" s="60"/>
      <c r="ADC15002" s="60"/>
      <c r="ADD15002" s="60"/>
      <c r="ADE15002" s="60"/>
    </row>
    <row r="15003" spans="760:785" x14ac:dyDescent="0.25">
      <c r="ACF15003" s="60"/>
      <c r="ACG15003" s="60"/>
      <c r="ACH15003" s="60"/>
      <c r="ACI15003" s="60"/>
      <c r="ACJ15003" s="60"/>
      <c r="ACK15003" s="60"/>
      <c r="ACL15003" s="60"/>
      <c r="ACM15003" s="60"/>
      <c r="ACN15003" s="60"/>
      <c r="ACO15003" s="60"/>
      <c r="ACP15003" s="60"/>
      <c r="ACQ15003" s="60"/>
      <c r="ACR15003" s="60"/>
      <c r="ACS15003" s="60"/>
      <c r="ACT15003" s="60"/>
      <c r="ACU15003" s="60"/>
      <c r="ACV15003" s="60"/>
      <c r="ACW15003" s="60"/>
      <c r="ACX15003" s="60"/>
      <c r="ACY15003" s="60">
        <v>0.18877244064573401</v>
      </c>
      <c r="ACZ15003" s="60"/>
      <c r="ADA15003" s="60"/>
      <c r="ADB15003" s="60"/>
      <c r="ADC15003" s="60"/>
      <c r="ADD15003" s="60"/>
      <c r="ADE15003" s="60"/>
    </row>
    <row r="15004" spans="760:785" x14ac:dyDescent="0.25">
      <c r="ACF15004" s="60"/>
      <c r="ACG15004" s="60"/>
      <c r="ACH15004" s="60"/>
      <c r="ACI15004" s="60"/>
      <c r="ACJ15004" s="60"/>
      <c r="ACK15004" s="60"/>
      <c r="ACL15004" s="60"/>
      <c r="ACM15004" s="60"/>
      <c r="ACN15004" s="60"/>
      <c r="ACO15004" s="60"/>
      <c r="ACP15004" s="60"/>
      <c r="ACQ15004" s="60"/>
      <c r="ACR15004" s="60"/>
      <c r="ACS15004" s="60"/>
      <c r="ACT15004" s="60"/>
      <c r="ACU15004" s="60"/>
      <c r="ACV15004" s="60"/>
      <c r="ACW15004" s="60"/>
      <c r="ACX15004" s="60"/>
      <c r="ACY15004" s="60">
        <v>0.188756623682588</v>
      </c>
      <c r="ACZ15004" s="60"/>
      <c r="ADA15004" s="60"/>
      <c r="ADB15004" s="60"/>
      <c r="ADC15004" s="60"/>
      <c r="ADD15004" s="60"/>
      <c r="ADE15004" s="60"/>
    </row>
    <row r="15005" spans="760:785" x14ac:dyDescent="0.25">
      <c r="ACF15005" s="60"/>
      <c r="ACG15005" s="60"/>
      <c r="ACH15005" s="60"/>
      <c r="ACI15005" s="60"/>
      <c r="ACJ15005" s="60"/>
      <c r="ACK15005" s="60"/>
      <c r="ACL15005" s="60"/>
      <c r="ACM15005" s="60"/>
      <c r="ACN15005" s="60"/>
      <c r="ACO15005" s="60"/>
      <c r="ACP15005" s="60"/>
      <c r="ACQ15005" s="60"/>
      <c r="ACR15005" s="60"/>
      <c r="ACS15005" s="60"/>
      <c r="ACT15005" s="60"/>
      <c r="ACU15005" s="60"/>
      <c r="ACV15005" s="60"/>
      <c r="ACW15005" s="60"/>
      <c r="ACX15005" s="60"/>
      <c r="ACY15005" s="60">
        <v>0.188756623682588</v>
      </c>
      <c r="ACZ15005" s="60"/>
      <c r="ADA15005" s="60"/>
      <c r="ADB15005" s="60"/>
      <c r="ADC15005" s="60"/>
      <c r="ADD15005" s="60"/>
      <c r="ADE15005" s="60"/>
    </row>
    <row r="15006" spans="760:785" x14ac:dyDescent="0.25">
      <c r="ACF15006" s="60"/>
      <c r="ACG15006" s="60"/>
      <c r="ACH15006" s="60"/>
      <c r="ACI15006" s="60"/>
      <c r="ACJ15006" s="60"/>
      <c r="ACK15006" s="60"/>
      <c r="ACL15006" s="60"/>
      <c r="ACM15006" s="60"/>
      <c r="ACN15006" s="60"/>
      <c r="ACO15006" s="60"/>
      <c r="ACP15006" s="60"/>
      <c r="ACQ15006" s="60"/>
      <c r="ACR15006" s="60"/>
      <c r="ACS15006" s="60"/>
      <c r="ACT15006" s="60"/>
      <c r="ACU15006" s="60"/>
      <c r="ACV15006" s="60"/>
      <c r="ACW15006" s="60"/>
      <c r="ACX15006" s="60"/>
      <c r="ACY15006" s="60">
        <v>0.188721984103842</v>
      </c>
      <c r="ACZ15006" s="60"/>
      <c r="ADA15006" s="60"/>
      <c r="ADB15006" s="60"/>
      <c r="ADC15006" s="60"/>
      <c r="ADD15006" s="60"/>
      <c r="ADE15006" s="60"/>
    </row>
    <row r="15007" spans="760:785" x14ac:dyDescent="0.25">
      <c r="ACF15007" s="60"/>
      <c r="ACG15007" s="60"/>
      <c r="ACH15007" s="60"/>
      <c r="ACI15007" s="60"/>
      <c r="ACJ15007" s="60"/>
      <c r="ACK15007" s="60"/>
      <c r="ACL15007" s="60"/>
      <c r="ACM15007" s="60"/>
      <c r="ACN15007" s="60"/>
      <c r="ACO15007" s="60"/>
      <c r="ACP15007" s="60"/>
      <c r="ACQ15007" s="60"/>
      <c r="ACR15007" s="60"/>
      <c r="ACS15007" s="60"/>
      <c r="ACT15007" s="60"/>
      <c r="ACU15007" s="60"/>
      <c r="ACV15007" s="60"/>
      <c r="ACW15007" s="60"/>
      <c r="ACX15007" s="60"/>
      <c r="ACY15007" s="60">
        <v>0.188721984103842</v>
      </c>
      <c r="ACZ15007" s="60"/>
      <c r="ADA15007" s="60"/>
      <c r="ADB15007" s="60"/>
      <c r="ADC15007" s="60"/>
      <c r="ADD15007" s="60"/>
      <c r="ADE15007" s="60"/>
    </row>
    <row r="15008" spans="760:785" x14ac:dyDescent="0.25">
      <c r="ACF15008" s="60"/>
      <c r="ACG15008" s="60"/>
      <c r="ACH15008" s="60"/>
      <c r="ACI15008" s="60"/>
      <c r="ACJ15008" s="60"/>
      <c r="ACK15008" s="60"/>
      <c r="ACL15008" s="60"/>
      <c r="ACM15008" s="60"/>
      <c r="ACN15008" s="60"/>
      <c r="ACO15008" s="60"/>
      <c r="ACP15008" s="60"/>
      <c r="ACQ15008" s="60"/>
      <c r="ACR15008" s="60"/>
      <c r="ACS15008" s="60"/>
      <c r="ACT15008" s="60"/>
      <c r="ACU15008" s="60"/>
      <c r="ACV15008" s="60"/>
      <c r="ACW15008" s="60"/>
      <c r="ACX15008" s="60"/>
      <c r="ACY15008" s="60">
        <v>0.18850272980743299</v>
      </c>
      <c r="ACZ15008" s="60"/>
      <c r="ADA15008" s="60"/>
      <c r="ADB15008" s="60"/>
      <c r="ADC15008" s="60"/>
      <c r="ADD15008" s="60"/>
      <c r="ADE15008" s="60"/>
    </row>
    <row r="15009" spans="760:785" x14ac:dyDescent="0.25">
      <c r="ACF15009" s="60"/>
      <c r="ACG15009" s="60"/>
      <c r="ACH15009" s="60"/>
      <c r="ACI15009" s="60"/>
      <c r="ACJ15009" s="60"/>
      <c r="ACK15009" s="60"/>
      <c r="ACL15009" s="60"/>
      <c r="ACM15009" s="60"/>
      <c r="ACN15009" s="60"/>
      <c r="ACO15009" s="60"/>
      <c r="ACP15009" s="60"/>
      <c r="ACQ15009" s="60"/>
      <c r="ACR15009" s="60"/>
      <c r="ACS15009" s="60"/>
      <c r="ACT15009" s="60"/>
      <c r="ACU15009" s="60"/>
      <c r="ACV15009" s="60"/>
      <c r="ACW15009" s="60"/>
      <c r="ACX15009" s="60"/>
      <c r="ACY15009" s="60">
        <v>0.18850272980743299</v>
      </c>
      <c r="ACZ15009" s="60"/>
      <c r="ADA15009" s="60"/>
      <c r="ADB15009" s="60"/>
      <c r="ADC15009" s="60"/>
      <c r="ADD15009" s="60"/>
      <c r="ADE15009" s="60"/>
    </row>
    <row r="15010" spans="760:785" x14ac:dyDescent="0.25">
      <c r="ACF15010" s="60"/>
      <c r="ACG15010" s="60"/>
      <c r="ACH15010" s="60"/>
      <c r="ACI15010" s="60"/>
      <c r="ACJ15010" s="60"/>
      <c r="ACK15010" s="60"/>
      <c r="ACL15010" s="60"/>
      <c r="ACM15010" s="60"/>
      <c r="ACN15010" s="60"/>
      <c r="ACO15010" s="60"/>
      <c r="ACP15010" s="60"/>
      <c r="ACQ15010" s="60"/>
      <c r="ACR15010" s="60"/>
      <c r="ACS15010" s="60"/>
      <c r="ACT15010" s="60"/>
      <c r="ACU15010" s="60"/>
      <c r="ACV15010" s="60"/>
      <c r="ACW15010" s="60"/>
      <c r="ACX15010" s="60"/>
      <c r="ACY15010" s="60">
        <v>0.18817391788398599</v>
      </c>
      <c r="ACZ15010" s="60"/>
      <c r="ADA15010" s="60"/>
      <c r="ADB15010" s="60"/>
      <c r="ADC15010" s="60"/>
      <c r="ADD15010" s="60"/>
      <c r="ADE15010" s="60"/>
    </row>
    <row r="15011" spans="760:785" x14ac:dyDescent="0.25">
      <c r="ACF15011" s="60"/>
      <c r="ACG15011" s="60"/>
      <c r="ACH15011" s="60"/>
      <c r="ACI15011" s="60"/>
      <c r="ACJ15011" s="60"/>
      <c r="ACK15011" s="60"/>
      <c r="ACL15011" s="60"/>
      <c r="ACM15011" s="60"/>
      <c r="ACN15011" s="60"/>
      <c r="ACO15011" s="60"/>
      <c r="ACP15011" s="60"/>
      <c r="ACQ15011" s="60"/>
      <c r="ACR15011" s="60"/>
      <c r="ACS15011" s="60"/>
      <c r="ACT15011" s="60"/>
      <c r="ACU15011" s="60"/>
      <c r="ACV15011" s="60"/>
      <c r="ACW15011" s="60"/>
      <c r="ACX15011" s="60"/>
      <c r="ACY15011" s="60">
        <v>0.18817391788398599</v>
      </c>
      <c r="ACZ15011" s="60"/>
      <c r="ADA15011" s="60"/>
      <c r="ADB15011" s="60"/>
      <c r="ADC15011" s="60"/>
      <c r="ADD15011" s="60"/>
      <c r="ADE15011" s="60"/>
    </row>
    <row r="15012" spans="760:785" x14ac:dyDescent="0.25">
      <c r="ACF15012" s="60"/>
      <c r="ACG15012" s="60"/>
      <c r="ACH15012" s="60"/>
      <c r="ACI15012" s="60"/>
      <c r="ACJ15012" s="60"/>
      <c r="ACK15012" s="60"/>
      <c r="ACL15012" s="60"/>
      <c r="ACM15012" s="60"/>
      <c r="ACN15012" s="60"/>
      <c r="ACO15012" s="60"/>
      <c r="ACP15012" s="60"/>
      <c r="ACQ15012" s="60"/>
      <c r="ACR15012" s="60"/>
      <c r="ACS15012" s="60"/>
      <c r="ACT15012" s="60"/>
      <c r="ACU15012" s="60"/>
      <c r="ACV15012" s="60"/>
      <c r="ACW15012" s="60"/>
      <c r="ACX15012" s="60"/>
      <c r="ACY15012" s="60">
        <v>0.18815766483867799</v>
      </c>
      <c r="ACZ15012" s="60"/>
      <c r="ADA15012" s="60"/>
      <c r="ADB15012" s="60"/>
      <c r="ADC15012" s="60"/>
      <c r="ADD15012" s="60"/>
      <c r="ADE15012" s="60"/>
    </row>
    <row r="15013" spans="760:785" x14ac:dyDescent="0.25">
      <c r="ACF15013" s="60"/>
      <c r="ACG15013" s="60"/>
      <c r="ACH15013" s="60"/>
      <c r="ACI15013" s="60"/>
      <c r="ACJ15013" s="60"/>
      <c r="ACK15013" s="60"/>
      <c r="ACL15013" s="60"/>
      <c r="ACM15013" s="60"/>
      <c r="ACN15013" s="60"/>
      <c r="ACO15013" s="60"/>
      <c r="ACP15013" s="60"/>
      <c r="ACQ15013" s="60"/>
      <c r="ACR15013" s="60"/>
      <c r="ACS15013" s="60"/>
      <c r="ACT15013" s="60"/>
      <c r="ACU15013" s="60"/>
      <c r="ACV15013" s="60"/>
      <c r="ACW15013" s="60"/>
      <c r="ACX15013" s="60"/>
      <c r="ACY15013" s="60">
        <v>0.18815766483867799</v>
      </c>
      <c r="ACZ15013" s="60"/>
      <c r="ADA15013" s="60"/>
      <c r="ADB15013" s="60"/>
      <c r="ADC15013" s="60"/>
      <c r="ADD15013" s="60"/>
      <c r="ADE15013" s="60"/>
    </row>
    <row r="15014" spans="760:785" x14ac:dyDescent="0.25">
      <c r="ACF15014" s="60"/>
      <c r="ACG15014" s="60"/>
      <c r="ACH15014" s="60"/>
      <c r="ACI15014" s="60"/>
      <c r="ACJ15014" s="60"/>
      <c r="ACK15014" s="60"/>
      <c r="ACL15014" s="60"/>
      <c r="ACM15014" s="60"/>
      <c r="ACN15014" s="60"/>
      <c r="ACO15014" s="60"/>
      <c r="ACP15014" s="60"/>
      <c r="ACQ15014" s="60"/>
      <c r="ACR15014" s="60"/>
      <c r="ACS15014" s="60"/>
      <c r="ACT15014" s="60"/>
      <c r="ACU15014" s="60"/>
      <c r="ACV15014" s="60"/>
      <c r="ACW15014" s="60"/>
      <c r="ACX15014" s="60"/>
      <c r="ACY15014" s="60">
        <v>0.18769508460734299</v>
      </c>
      <c r="ACZ15014" s="60"/>
      <c r="ADA15014" s="60"/>
      <c r="ADB15014" s="60"/>
      <c r="ADC15014" s="60"/>
      <c r="ADD15014" s="60"/>
      <c r="ADE15014" s="60"/>
    </row>
    <row r="15015" spans="760:785" x14ac:dyDescent="0.25">
      <c r="ACF15015" s="60"/>
      <c r="ACG15015" s="60"/>
      <c r="ACH15015" s="60"/>
      <c r="ACI15015" s="60"/>
      <c r="ACJ15015" s="60"/>
      <c r="ACK15015" s="60"/>
      <c r="ACL15015" s="60"/>
      <c r="ACM15015" s="60"/>
      <c r="ACN15015" s="60"/>
      <c r="ACO15015" s="60"/>
      <c r="ACP15015" s="60"/>
      <c r="ACQ15015" s="60"/>
      <c r="ACR15015" s="60"/>
      <c r="ACS15015" s="60"/>
      <c r="ACT15015" s="60"/>
      <c r="ACU15015" s="60"/>
      <c r="ACV15015" s="60"/>
      <c r="ACW15015" s="60"/>
      <c r="ACX15015" s="60"/>
      <c r="ACY15015" s="60">
        <v>0.18769508460734299</v>
      </c>
      <c r="ACZ15015" s="60"/>
      <c r="ADA15015" s="60"/>
      <c r="ADB15015" s="60"/>
      <c r="ADC15015" s="60"/>
      <c r="ADD15015" s="60"/>
      <c r="ADE15015" s="60"/>
    </row>
    <row r="15016" spans="760:785" x14ac:dyDescent="0.25">
      <c r="ACF15016" s="60"/>
      <c r="ACG15016" s="60"/>
      <c r="ACH15016" s="60"/>
      <c r="ACI15016" s="60"/>
      <c r="ACJ15016" s="60"/>
      <c r="ACK15016" s="60"/>
      <c r="ACL15016" s="60"/>
      <c r="ACM15016" s="60"/>
      <c r="ACN15016" s="60"/>
      <c r="ACO15016" s="60"/>
      <c r="ACP15016" s="60"/>
      <c r="ACQ15016" s="60"/>
      <c r="ACR15016" s="60"/>
      <c r="ACS15016" s="60"/>
      <c r="ACT15016" s="60"/>
      <c r="ACU15016" s="60"/>
      <c r="ACV15016" s="60"/>
      <c r="ACW15016" s="60"/>
      <c r="ACX15016" s="60"/>
      <c r="ACY15016" s="60">
        <v>0.18756326426859601</v>
      </c>
      <c r="ACZ15016" s="60"/>
      <c r="ADA15016" s="60"/>
      <c r="ADB15016" s="60"/>
      <c r="ADC15016" s="60"/>
      <c r="ADD15016" s="60"/>
      <c r="ADE15016" s="60"/>
    </row>
    <row r="15017" spans="760:785" x14ac:dyDescent="0.25">
      <c r="ACF15017" s="60"/>
      <c r="ACG15017" s="60"/>
      <c r="ACH15017" s="60"/>
      <c r="ACI15017" s="60"/>
      <c r="ACJ15017" s="60"/>
      <c r="ACK15017" s="60"/>
      <c r="ACL15017" s="60"/>
      <c r="ACM15017" s="60"/>
      <c r="ACN15017" s="60"/>
      <c r="ACO15017" s="60"/>
      <c r="ACP15017" s="60"/>
      <c r="ACQ15017" s="60"/>
      <c r="ACR15017" s="60"/>
      <c r="ACS15017" s="60"/>
      <c r="ACT15017" s="60"/>
      <c r="ACU15017" s="60"/>
      <c r="ACV15017" s="60"/>
      <c r="ACW15017" s="60"/>
      <c r="ACX15017" s="60"/>
      <c r="ACY15017" s="60">
        <v>0.18756326426859601</v>
      </c>
      <c r="ACZ15017" s="60"/>
      <c r="ADA15017" s="60"/>
      <c r="ADB15017" s="60"/>
      <c r="ADC15017" s="60"/>
      <c r="ADD15017" s="60"/>
      <c r="ADE15017" s="60"/>
    </row>
    <row r="15018" spans="760:785" x14ac:dyDescent="0.25">
      <c r="ACF15018" s="60"/>
      <c r="ACG15018" s="60"/>
      <c r="ACH15018" s="60"/>
      <c r="ACI15018" s="60"/>
      <c r="ACJ15018" s="60"/>
      <c r="ACK15018" s="60"/>
      <c r="ACL15018" s="60"/>
      <c r="ACM15018" s="60"/>
      <c r="ACN15018" s="60"/>
      <c r="ACO15018" s="60"/>
      <c r="ACP15018" s="60"/>
      <c r="ACQ15018" s="60"/>
      <c r="ACR15018" s="60"/>
      <c r="ACS15018" s="60"/>
      <c r="ACT15018" s="60"/>
      <c r="ACU15018" s="60"/>
      <c r="ACV15018" s="60"/>
      <c r="ACW15018" s="60"/>
      <c r="ACX15018" s="60"/>
      <c r="ACY15018" s="60">
        <v>0.18735378694981</v>
      </c>
      <c r="ACZ15018" s="60"/>
      <c r="ADA15018" s="60"/>
      <c r="ADB15018" s="60"/>
      <c r="ADC15018" s="60"/>
      <c r="ADD15018" s="60"/>
      <c r="ADE15018" s="60"/>
    </row>
    <row r="15019" spans="760:785" x14ac:dyDescent="0.25">
      <c r="ACF15019" s="60"/>
      <c r="ACG15019" s="60"/>
      <c r="ACH15019" s="60"/>
      <c r="ACI15019" s="60"/>
      <c r="ACJ15019" s="60"/>
      <c r="ACK15019" s="60"/>
      <c r="ACL15019" s="60"/>
      <c r="ACM15019" s="60"/>
      <c r="ACN15019" s="60"/>
      <c r="ACO15019" s="60"/>
      <c r="ACP15019" s="60"/>
      <c r="ACQ15019" s="60"/>
      <c r="ACR15019" s="60"/>
      <c r="ACS15019" s="60"/>
      <c r="ACT15019" s="60"/>
      <c r="ACU15019" s="60"/>
      <c r="ACV15019" s="60"/>
      <c r="ACW15019" s="60"/>
      <c r="ACX15019" s="60"/>
      <c r="ACY15019" s="60">
        <v>0.18735378694981</v>
      </c>
      <c r="ACZ15019" s="60"/>
      <c r="ADA15019" s="60"/>
      <c r="ADB15019" s="60"/>
      <c r="ADC15019" s="60"/>
      <c r="ADD15019" s="60"/>
      <c r="ADE15019" s="60"/>
    </row>
    <row r="15020" spans="760:785" x14ac:dyDescent="0.25">
      <c r="ACF15020" s="60"/>
      <c r="ACG15020" s="60"/>
      <c r="ACH15020" s="60"/>
      <c r="ACI15020" s="60"/>
      <c r="ACJ15020" s="60"/>
      <c r="ACK15020" s="60"/>
      <c r="ACL15020" s="60"/>
      <c r="ACM15020" s="60"/>
      <c r="ACN15020" s="60"/>
      <c r="ACO15020" s="60"/>
      <c r="ACP15020" s="60"/>
      <c r="ACQ15020" s="60"/>
      <c r="ACR15020" s="60"/>
      <c r="ACS15020" s="60"/>
      <c r="ACT15020" s="60"/>
      <c r="ACU15020" s="60"/>
      <c r="ACV15020" s="60"/>
      <c r="ACW15020" s="60"/>
      <c r="ACX15020" s="60"/>
      <c r="ACY15020" s="60">
        <v>0.18729200354595199</v>
      </c>
      <c r="ACZ15020" s="60"/>
      <c r="ADA15020" s="60"/>
      <c r="ADB15020" s="60"/>
      <c r="ADC15020" s="60"/>
      <c r="ADD15020" s="60"/>
      <c r="ADE15020" s="60"/>
    </row>
    <row r="15021" spans="760:785" x14ac:dyDescent="0.25">
      <c r="ACF15021" s="60"/>
      <c r="ACG15021" s="60"/>
      <c r="ACH15021" s="60"/>
      <c r="ACI15021" s="60"/>
      <c r="ACJ15021" s="60"/>
      <c r="ACK15021" s="60"/>
      <c r="ACL15021" s="60"/>
      <c r="ACM15021" s="60"/>
      <c r="ACN15021" s="60"/>
      <c r="ACO15021" s="60"/>
      <c r="ACP15021" s="60"/>
      <c r="ACQ15021" s="60"/>
      <c r="ACR15021" s="60"/>
      <c r="ACS15021" s="60"/>
      <c r="ACT15021" s="60"/>
      <c r="ACU15021" s="60"/>
      <c r="ACV15021" s="60"/>
      <c r="ACW15021" s="60"/>
      <c r="ACX15021" s="60"/>
      <c r="ACY15021" s="60">
        <v>0.18729200354595199</v>
      </c>
      <c r="ACZ15021" s="60"/>
      <c r="ADA15021" s="60"/>
      <c r="ADB15021" s="60"/>
      <c r="ADC15021" s="60"/>
      <c r="ADD15021" s="60"/>
      <c r="ADE15021" s="60"/>
    </row>
    <row r="15022" spans="760:785" x14ac:dyDescent="0.25">
      <c r="ACF15022" s="60"/>
      <c r="ACG15022" s="60"/>
      <c r="ACH15022" s="60"/>
      <c r="ACI15022" s="60"/>
      <c r="ACJ15022" s="60"/>
      <c r="ACK15022" s="60"/>
      <c r="ACL15022" s="60"/>
      <c r="ACM15022" s="60"/>
      <c r="ACN15022" s="60"/>
      <c r="ACO15022" s="60"/>
      <c r="ACP15022" s="60"/>
      <c r="ACQ15022" s="60"/>
      <c r="ACR15022" s="60"/>
      <c r="ACS15022" s="60"/>
      <c r="ACT15022" s="60"/>
      <c r="ACU15022" s="60"/>
      <c r="ACV15022" s="60"/>
      <c r="ACW15022" s="60"/>
      <c r="ACX15022" s="60"/>
      <c r="ACY15022" s="60">
        <v>0.18720213740525701</v>
      </c>
      <c r="ACZ15022" s="60"/>
      <c r="ADA15022" s="60"/>
      <c r="ADB15022" s="60"/>
      <c r="ADC15022" s="60"/>
      <c r="ADD15022" s="60"/>
      <c r="ADE15022" s="60"/>
    </row>
    <row r="15023" spans="760:785" x14ac:dyDescent="0.25">
      <c r="ACF15023" s="60"/>
      <c r="ACG15023" s="60"/>
      <c r="ACH15023" s="60"/>
      <c r="ACI15023" s="60"/>
      <c r="ACJ15023" s="60"/>
      <c r="ACK15023" s="60"/>
      <c r="ACL15023" s="60"/>
      <c r="ACM15023" s="60"/>
      <c r="ACN15023" s="60"/>
      <c r="ACO15023" s="60"/>
      <c r="ACP15023" s="60"/>
      <c r="ACQ15023" s="60"/>
      <c r="ACR15023" s="60"/>
      <c r="ACS15023" s="60"/>
      <c r="ACT15023" s="60"/>
      <c r="ACU15023" s="60"/>
      <c r="ACV15023" s="60"/>
      <c r="ACW15023" s="60"/>
      <c r="ACX15023" s="60"/>
      <c r="ACY15023" s="60">
        <v>0.18715151654120099</v>
      </c>
      <c r="ACZ15023" s="60"/>
      <c r="ADA15023" s="60"/>
      <c r="ADB15023" s="60"/>
      <c r="ADC15023" s="60"/>
      <c r="ADD15023" s="60"/>
      <c r="ADE15023" s="60"/>
    </row>
    <row r="15024" spans="760:785" x14ac:dyDescent="0.25">
      <c r="ACF15024" s="60"/>
      <c r="ACG15024" s="60"/>
      <c r="ACH15024" s="60"/>
      <c r="ACI15024" s="60"/>
      <c r="ACJ15024" s="60"/>
      <c r="ACK15024" s="60"/>
      <c r="ACL15024" s="60"/>
      <c r="ACM15024" s="60"/>
      <c r="ACN15024" s="60"/>
      <c r="ACO15024" s="60"/>
      <c r="ACP15024" s="60"/>
      <c r="ACQ15024" s="60"/>
      <c r="ACR15024" s="60"/>
      <c r="ACS15024" s="60"/>
      <c r="ACT15024" s="60"/>
      <c r="ACU15024" s="60"/>
      <c r="ACV15024" s="60"/>
      <c r="ACW15024" s="60"/>
      <c r="ACX15024" s="60"/>
      <c r="ACY15024" s="60">
        <v>0.18715151654120099</v>
      </c>
      <c r="ACZ15024" s="60"/>
      <c r="ADA15024" s="60"/>
      <c r="ADB15024" s="60"/>
      <c r="ADC15024" s="60"/>
      <c r="ADD15024" s="60"/>
      <c r="ADE15024" s="60"/>
    </row>
    <row r="15025" spans="760:785" x14ac:dyDescent="0.25">
      <c r="ACF15025" s="60"/>
      <c r="ACG15025" s="60"/>
      <c r="ACH15025" s="60"/>
      <c r="ACI15025" s="60"/>
      <c r="ACJ15025" s="60"/>
      <c r="ACK15025" s="60"/>
      <c r="ACL15025" s="60"/>
      <c r="ACM15025" s="60"/>
      <c r="ACN15025" s="60"/>
      <c r="ACO15025" s="60"/>
      <c r="ACP15025" s="60"/>
      <c r="ACQ15025" s="60"/>
      <c r="ACR15025" s="60"/>
      <c r="ACS15025" s="60"/>
      <c r="ACT15025" s="60"/>
      <c r="ACU15025" s="60"/>
      <c r="ACV15025" s="60"/>
      <c r="ACW15025" s="60"/>
      <c r="ACX15025" s="60"/>
      <c r="ACY15025" s="60">
        <v>0.18713577002866899</v>
      </c>
      <c r="ACZ15025" s="60"/>
      <c r="ADA15025" s="60"/>
      <c r="ADB15025" s="60"/>
      <c r="ADC15025" s="60"/>
      <c r="ADD15025" s="60"/>
      <c r="ADE15025" s="60"/>
    </row>
    <row r="15026" spans="760:785" x14ac:dyDescent="0.25">
      <c r="ACF15026" s="60"/>
      <c r="ACG15026" s="60"/>
      <c r="ACH15026" s="60"/>
      <c r="ACI15026" s="60"/>
      <c r="ACJ15026" s="60"/>
      <c r="ACK15026" s="60"/>
      <c r="ACL15026" s="60"/>
      <c r="ACM15026" s="60"/>
      <c r="ACN15026" s="60"/>
      <c r="ACO15026" s="60"/>
      <c r="ACP15026" s="60"/>
      <c r="ACQ15026" s="60"/>
      <c r="ACR15026" s="60"/>
      <c r="ACS15026" s="60"/>
      <c r="ACT15026" s="60"/>
      <c r="ACU15026" s="60"/>
      <c r="ACV15026" s="60"/>
      <c r="ACW15026" s="60"/>
      <c r="ACX15026" s="60"/>
      <c r="ACY15026" s="60">
        <v>0.18713577002866899</v>
      </c>
      <c r="ACZ15026" s="60"/>
      <c r="ADA15026" s="60"/>
      <c r="ADB15026" s="60"/>
      <c r="ADC15026" s="60"/>
      <c r="ADD15026" s="60"/>
      <c r="ADE15026" s="60"/>
    </row>
    <row r="15027" spans="760:785" x14ac:dyDescent="0.25">
      <c r="ACF15027" s="60"/>
      <c r="ACG15027" s="60"/>
      <c r="ACH15027" s="60"/>
      <c r="ACI15027" s="60"/>
      <c r="ACJ15027" s="60"/>
      <c r="ACK15027" s="60"/>
      <c r="ACL15027" s="60"/>
      <c r="ACM15027" s="60"/>
      <c r="ACN15027" s="60"/>
      <c r="ACO15027" s="60"/>
      <c r="ACP15027" s="60"/>
      <c r="ACQ15027" s="60"/>
      <c r="ACR15027" s="60"/>
      <c r="ACS15027" s="60"/>
      <c r="ACT15027" s="60"/>
      <c r="ACU15027" s="60"/>
      <c r="ACV15027" s="60"/>
      <c r="ACW15027" s="60"/>
      <c r="ACX15027" s="60"/>
      <c r="ACY15027" s="60">
        <v>0.18704214804240199</v>
      </c>
      <c r="ACZ15027" s="60"/>
      <c r="ADA15027" s="60"/>
      <c r="ADB15027" s="60"/>
      <c r="ADC15027" s="60"/>
      <c r="ADD15027" s="60"/>
      <c r="ADE15027" s="60"/>
    </row>
    <row r="15028" spans="760:785" x14ac:dyDescent="0.25">
      <c r="ACF15028" s="60"/>
      <c r="ACG15028" s="60"/>
      <c r="ACH15028" s="60"/>
      <c r="ACI15028" s="60"/>
      <c r="ACJ15028" s="60"/>
      <c r="ACK15028" s="60"/>
      <c r="ACL15028" s="60"/>
      <c r="ACM15028" s="60"/>
      <c r="ACN15028" s="60"/>
      <c r="ACO15028" s="60"/>
      <c r="ACP15028" s="60"/>
      <c r="ACQ15028" s="60"/>
      <c r="ACR15028" s="60"/>
      <c r="ACS15028" s="60"/>
      <c r="ACT15028" s="60"/>
      <c r="ACU15028" s="60"/>
      <c r="ACV15028" s="60"/>
      <c r="ACW15028" s="60"/>
      <c r="ACX15028" s="60"/>
      <c r="ACY15028" s="60">
        <v>0.18704214804240199</v>
      </c>
      <c r="ACZ15028" s="60"/>
      <c r="ADA15028" s="60"/>
      <c r="ADB15028" s="60"/>
      <c r="ADC15028" s="60"/>
      <c r="ADD15028" s="60"/>
      <c r="ADE15028" s="60"/>
    </row>
    <row r="15029" spans="760:785" x14ac:dyDescent="0.25">
      <c r="ACF15029" s="60"/>
      <c r="ACG15029" s="60"/>
      <c r="ACH15029" s="60"/>
      <c r="ACI15029" s="60"/>
      <c r="ACJ15029" s="60"/>
      <c r="ACK15029" s="60"/>
      <c r="ACL15029" s="60"/>
      <c r="ACM15029" s="60"/>
      <c r="ACN15029" s="60"/>
      <c r="ACO15029" s="60"/>
      <c r="ACP15029" s="60"/>
      <c r="ACQ15029" s="60"/>
      <c r="ACR15029" s="60"/>
      <c r="ACS15029" s="60"/>
      <c r="ACT15029" s="60"/>
      <c r="ACU15029" s="60"/>
      <c r="ACV15029" s="60"/>
      <c r="ACW15029" s="60"/>
      <c r="ACX15029" s="60"/>
      <c r="ACY15029" s="60">
        <v>0.187027886635805</v>
      </c>
      <c r="ACZ15029" s="60"/>
      <c r="ADA15029" s="60"/>
      <c r="ADB15029" s="60"/>
      <c r="ADC15029" s="60"/>
      <c r="ADD15029" s="60"/>
      <c r="ADE15029" s="60"/>
    </row>
    <row r="15030" spans="760:785" x14ac:dyDescent="0.25">
      <c r="ACF15030" s="60"/>
      <c r="ACG15030" s="60"/>
      <c r="ACH15030" s="60"/>
      <c r="ACI15030" s="60"/>
      <c r="ACJ15030" s="60"/>
      <c r="ACK15030" s="60"/>
      <c r="ACL15030" s="60"/>
      <c r="ACM15030" s="60"/>
      <c r="ACN15030" s="60"/>
      <c r="ACO15030" s="60"/>
      <c r="ACP15030" s="60"/>
      <c r="ACQ15030" s="60"/>
      <c r="ACR15030" s="60"/>
      <c r="ACS15030" s="60"/>
      <c r="ACT15030" s="60"/>
      <c r="ACU15030" s="60"/>
      <c r="ACV15030" s="60"/>
      <c r="ACW15030" s="60"/>
      <c r="ACX15030" s="60"/>
      <c r="ACY15030" s="60">
        <v>0.187027886635805</v>
      </c>
      <c r="ACZ15030" s="60"/>
      <c r="ADA15030" s="60"/>
      <c r="ADB15030" s="60"/>
      <c r="ADC15030" s="60"/>
      <c r="ADD15030" s="60"/>
      <c r="ADE15030" s="60"/>
    </row>
    <row r="15031" spans="760:785" x14ac:dyDescent="0.25">
      <c r="ACF15031" s="60"/>
      <c r="ACG15031" s="60"/>
      <c r="ACH15031" s="60"/>
      <c r="ACI15031" s="60"/>
      <c r="ACJ15031" s="60"/>
      <c r="ACK15031" s="60"/>
      <c r="ACL15031" s="60"/>
      <c r="ACM15031" s="60"/>
      <c r="ACN15031" s="60"/>
      <c r="ACO15031" s="60"/>
      <c r="ACP15031" s="60"/>
      <c r="ACQ15031" s="60"/>
      <c r="ACR15031" s="60"/>
      <c r="ACS15031" s="60"/>
      <c r="ACT15031" s="60"/>
      <c r="ACU15031" s="60"/>
      <c r="ACV15031" s="60"/>
      <c r="ACW15031" s="60"/>
      <c r="ACX15031" s="60"/>
      <c r="ACY15031" s="60">
        <v>0.18699065078068799</v>
      </c>
      <c r="ACZ15031" s="60"/>
      <c r="ADA15031" s="60"/>
      <c r="ADB15031" s="60"/>
      <c r="ADC15031" s="60"/>
      <c r="ADD15031" s="60"/>
      <c r="ADE15031" s="60"/>
    </row>
    <row r="15032" spans="760:785" x14ac:dyDescent="0.25">
      <c r="ACF15032" s="60"/>
      <c r="ACG15032" s="60"/>
      <c r="ACH15032" s="60"/>
      <c r="ACI15032" s="60"/>
      <c r="ACJ15032" s="60"/>
      <c r="ACK15032" s="60"/>
      <c r="ACL15032" s="60"/>
      <c r="ACM15032" s="60"/>
      <c r="ACN15032" s="60"/>
      <c r="ACO15032" s="60"/>
      <c r="ACP15032" s="60"/>
      <c r="ACQ15032" s="60"/>
      <c r="ACR15032" s="60"/>
      <c r="ACS15032" s="60"/>
      <c r="ACT15032" s="60"/>
      <c r="ACU15032" s="60"/>
      <c r="ACV15032" s="60"/>
      <c r="ACW15032" s="60"/>
      <c r="ACX15032" s="60"/>
      <c r="ACY15032" s="60">
        <v>0.18699065078068799</v>
      </c>
      <c r="ACZ15032" s="60"/>
      <c r="ADA15032" s="60"/>
      <c r="ADB15032" s="60"/>
      <c r="ADC15032" s="60"/>
      <c r="ADD15032" s="60"/>
      <c r="ADE15032" s="60"/>
    </row>
    <row r="15033" spans="760:785" x14ac:dyDescent="0.25">
      <c r="ACF15033" s="60"/>
      <c r="ACG15033" s="60"/>
      <c r="ACH15033" s="60"/>
      <c r="ACI15033" s="60"/>
      <c r="ACJ15033" s="60"/>
      <c r="ACK15033" s="60"/>
      <c r="ACL15033" s="60"/>
      <c r="ACM15033" s="60"/>
      <c r="ACN15033" s="60"/>
      <c r="ACO15033" s="60"/>
      <c r="ACP15033" s="60"/>
      <c r="ACQ15033" s="60"/>
      <c r="ACR15033" s="60"/>
      <c r="ACS15033" s="60"/>
      <c r="ACT15033" s="60"/>
      <c r="ACU15033" s="60"/>
      <c r="ACV15033" s="60"/>
      <c r="ACW15033" s="60"/>
      <c r="ACX15033" s="60"/>
      <c r="ACY15033" s="60">
        <v>0.18694962700294701</v>
      </c>
      <c r="ACZ15033" s="60"/>
      <c r="ADA15033" s="60"/>
      <c r="ADB15033" s="60"/>
      <c r="ADC15033" s="60"/>
      <c r="ADD15033" s="60"/>
      <c r="ADE15033" s="60"/>
    </row>
    <row r="15034" spans="760:785" x14ac:dyDescent="0.25">
      <c r="ACF15034" s="60"/>
      <c r="ACG15034" s="60"/>
      <c r="ACH15034" s="60"/>
      <c r="ACI15034" s="60"/>
      <c r="ACJ15034" s="60"/>
      <c r="ACK15034" s="60"/>
      <c r="ACL15034" s="60"/>
      <c r="ACM15034" s="60"/>
      <c r="ACN15034" s="60"/>
      <c r="ACO15034" s="60"/>
      <c r="ACP15034" s="60"/>
      <c r="ACQ15034" s="60"/>
      <c r="ACR15034" s="60"/>
      <c r="ACS15034" s="60"/>
      <c r="ACT15034" s="60"/>
      <c r="ACU15034" s="60"/>
      <c r="ACV15034" s="60"/>
      <c r="ACW15034" s="60"/>
      <c r="ACX15034" s="60"/>
      <c r="ACY15034" s="60">
        <v>0.18694962700294701</v>
      </c>
      <c r="ACZ15034" s="60"/>
      <c r="ADA15034" s="60"/>
      <c r="ADB15034" s="60"/>
      <c r="ADC15034" s="60"/>
      <c r="ADD15034" s="60"/>
      <c r="ADE15034" s="60"/>
    </row>
    <row r="15035" spans="760:785" x14ac:dyDescent="0.25">
      <c r="ACF15035" s="60"/>
      <c r="ACG15035" s="60"/>
      <c r="ACH15035" s="60"/>
      <c r="ACI15035" s="60"/>
      <c r="ACJ15035" s="60"/>
      <c r="ACK15035" s="60"/>
      <c r="ACL15035" s="60"/>
      <c r="ACM15035" s="60"/>
      <c r="ACN15035" s="60"/>
      <c r="ACO15035" s="60"/>
      <c r="ACP15035" s="60"/>
      <c r="ACQ15035" s="60"/>
      <c r="ACR15035" s="60"/>
      <c r="ACS15035" s="60"/>
      <c r="ACT15035" s="60"/>
      <c r="ACU15035" s="60"/>
      <c r="ACV15035" s="60"/>
      <c r="ACW15035" s="60"/>
      <c r="ACX15035" s="60"/>
      <c r="ACY15035" s="60">
        <v>0.18670588907548499</v>
      </c>
      <c r="ACZ15035" s="60"/>
      <c r="ADA15035" s="60"/>
      <c r="ADB15035" s="60"/>
      <c r="ADC15035" s="60"/>
      <c r="ADD15035" s="60"/>
      <c r="ADE15035" s="60"/>
    </row>
    <row r="15036" spans="760:785" x14ac:dyDescent="0.25">
      <c r="ACF15036" s="60"/>
      <c r="ACG15036" s="60"/>
      <c r="ACH15036" s="60"/>
      <c r="ACI15036" s="60"/>
      <c r="ACJ15036" s="60"/>
      <c r="ACK15036" s="60"/>
      <c r="ACL15036" s="60"/>
      <c r="ACM15036" s="60"/>
      <c r="ACN15036" s="60"/>
      <c r="ACO15036" s="60"/>
      <c r="ACP15036" s="60"/>
      <c r="ACQ15036" s="60"/>
      <c r="ACR15036" s="60"/>
      <c r="ACS15036" s="60"/>
      <c r="ACT15036" s="60"/>
      <c r="ACU15036" s="60"/>
      <c r="ACV15036" s="60"/>
      <c r="ACW15036" s="60"/>
      <c r="ACX15036" s="60"/>
      <c r="ACY15036" s="60">
        <v>0.18658977471855501</v>
      </c>
      <c r="ACZ15036" s="60"/>
      <c r="ADA15036" s="60"/>
      <c r="ADB15036" s="60"/>
      <c r="ADC15036" s="60"/>
      <c r="ADD15036" s="60"/>
      <c r="ADE15036" s="60"/>
    </row>
    <row r="15037" spans="760:785" x14ac:dyDescent="0.25">
      <c r="ACF15037" s="60"/>
      <c r="ACG15037" s="60"/>
      <c r="ACH15037" s="60"/>
      <c r="ACI15037" s="60"/>
      <c r="ACJ15037" s="60"/>
      <c r="ACK15037" s="60"/>
      <c r="ACL15037" s="60"/>
      <c r="ACM15037" s="60"/>
      <c r="ACN15037" s="60"/>
      <c r="ACO15037" s="60"/>
      <c r="ACP15037" s="60"/>
      <c r="ACQ15037" s="60"/>
      <c r="ACR15037" s="60"/>
      <c r="ACS15037" s="60"/>
      <c r="ACT15037" s="60"/>
      <c r="ACU15037" s="60"/>
      <c r="ACV15037" s="60"/>
      <c r="ACW15037" s="60"/>
      <c r="ACX15037" s="60"/>
      <c r="ACY15037" s="60">
        <v>0.18658977471855501</v>
      </c>
      <c r="ACZ15037" s="60"/>
      <c r="ADA15037" s="60"/>
      <c r="ADB15037" s="60"/>
      <c r="ADC15037" s="60"/>
      <c r="ADD15037" s="60"/>
      <c r="ADE15037" s="60"/>
    </row>
    <row r="15038" spans="760:785" x14ac:dyDescent="0.25">
      <c r="ACF15038" s="60"/>
      <c r="ACG15038" s="60"/>
      <c r="ACH15038" s="60"/>
      <c r="ACI15038" s="60"/>
      <c r="ACJ15038" s="60"/>
      <c r="ACK15038" s="60"/>
      <c r="ACL15038" s="60"/>
      <c r="ACM15038" s="60"/>
      <c r="ACN15038" s="60"/>
      <c r="ACO15038" s="60"/>
      <c r="ACP15038" s="60"/>
      <c r="ACQ15038" s="60"/>
      <c r="ACR15038" s="60"/>
      <c r="ACS15038" s="60"/>
      <c r="ACT15038" s="60"/>
      <c r="ACU15038" s="60"/>
      <c r="ACV15038" s="60"/>
      <c r="ACW15038" s="60"/>
      <c r="ACX15038" s="60"/>
      <c r="ACY15038" s="60">
        <v>0.18623987421219501</v>
      </c>
      <c r="ACZ15038" s="60"/>
      <c r="ADA15038" s="60"/>
      <c r="ADB15038" s="60"/>
      <c r="ADC15038" s="60"/>
      <c r="ADD15038" s="60"/>
      <c r="ADE15038" s="60"/>
    </row>
    <row r="15039" spans="760:785" x14ac:dyDescent="0.25">
      <c r="ACF15039" s="60"/>
      <c r="ACG15039" s="60"/>
      <c r="ACH15039" s="60"/>
      <c r="ACI15039" s="60"/>
      <c r="ACJ15039" s="60"/>
      <c r="ACK15039" s="60"/>
      <c r="ACL15039" s="60"/>
      <c r="ACM15039" s="60"/>
      <c r="ACN15039" s="60"/>
      <c r="ACO15039" s="60"/>
      <c r="ACP15039" s="60"/>
      <c r="ACQ15039" s="60"/>
      <c r="ACR15039" s="60"/>
      <c r="ACS15039" s="60"/>
      <c r="ACT15039" s="60"/>
      <c r="ACU15039" s="60"/>
      <c r="ACV15039" s="60"/>
      <c r="ACW15039" s="60"/>
      <c r="ACX15039" s="60"/>
      <c r="ACY15039" s="60">
        <v>0.18623987421219501</v>
      </c>
      <c r="ACZ15039" s="60"/>
      <c r="ADA15039" s="60"/>
      <c r="ADB15039" s="60"/>
      <c r="ADC15039" s="60"/>
      <c r="ADD15039" s="60"/>
      <c r="ADE15039" s="60"/>
    </row>
    <row r="15040" spans="760:785" x14ac:dyDescent="0.25">
      <c r="ACF15040" s="60"/>
      <c r="ACG15040" s="60"/>
      <c r="ACH15040" s="60"/>
      <c r="ACI15040" s="60"/>
      <c r="ACJ15040" s="60"/>
      <c r="ACK15040" s="60"/>
      <c r="ACL15040" s="60"/>
      <c r="ACM15040" s="60"/>
      <c r="ACN15040" s="60"/>
      <c r="ACO15040" s="60"/>
      <c r="ACP15040" s="60"/>
      <c r="ACQ15040" s="60"/>
      <c r="ACR15040" s="60"/>
      <c r="ACS15040" s="60"/>
      <c r="ACT15040" s="60"/>
      <c r="ACU15040" s="60"/>
      <c r="ACV15040" s="60"/>
      <c r="ACW15040" s="60"/>
      <c r="ACX15040" s="60"/>
      <c r="ACY15040" s="60">
        <v>0.18608778407616999</v>
      </c>
      <c r="ACZ15040" s="60"/>
      <c r="ADA15040" s="60"/>
      <c r="ADB15040" s="60"/>
      <c r="ADC15040" s="60"/>
      <c r="ADD15040" s="60"/>
      <c r="ADE15040" s="60"/>
    </row>
    <row r="15041" spans="760:785" x14ac:dyDescent="0.25">
      <c r="ACF15041" s="60"/>
      <c r="ACG15041" s="60"/>
      <c r="ACH15041" s="60"/>
      <c r="ACI15041" s="60"/>
      <c r="ACJ15041" s="60"/>
      <c r="ACK15041" s="60"/>
      <c r="ACL15041" s="60"/>
      <c r="ACM15041" s="60"/>
      <c r="ACN15041" s="60"/>
      <c r="ACO15041" s="60"/>
      <c r="ACP15041" s="60"/>
      <c r="ACQ15041" s="60"/>
      <c r="ACR15041" s="60"/>
      <c r="ACS15041" s="60"/>
      <c r="ACT15041" s="60"/>
      <c r="ACU15041" s="60"/>
      <c r="ACV15041" s="60"/>
      <c r="ACW15041" s="60"/>
      <c r="ACX15041" s="60"/>
      <c r="ACY15041" s="60">
        <v>0.18608778407616999</v>
      </c>
      <c r="ACZ15041" s="60"/>
      <c r="ADA15041" s="60"/>
      <c r="ADB15041" s="60"/>
      <c r="ADC15041" s="60"/>
      <c r="ADD15041" s="60"/>
      <c r="ADE15041" s="60"/>
    </row>
    <row r="15042" spans="760:785" x14ac:dyDescent="0.25">
      <c r="ACF15042" s="60"/>
      <c r="ACG15042" s="60"/>
      <c r="ACH15042" s="60"/>
      <c r="ACI15042" s="60"/>
      <c r="ACJ15042" s="60"/>
      <c r="ACK15042" s="60"/>
      <c r="ACL15042" s="60"/>
      <c r="ACM15042" s="60"/>
      <c r="ACN15042" s="60"/>
      <c r="ACO15042" s="60"/>
      <c r="ACP15042" s="60"/>
      <c r="ACQ15042" s="60"/>
      <c r="ACR15042" s="60"/>
      <c r="ACS15042" s="60"/>
      <c r="ACT15042" s="60"/>
      <c r="ACU15042" s="60"/>
      <c r="ACV15042" s="60"/>
      <c r="ACW15042" s="60"/>
      <c r="ACX15042" s="60"/>
      <c r="ACY15042" s="60">
        <v>0.185930897971291</v>
      </c>
      <c r="ACZ15042" s="60"/>
      <c r="ADA15042" s="60"/>
      <c r="ADB15042" s="60"/>
      <c r="ADC15042" s="60"/>
      <c r="ADD15042" s="60"/>
      <c r="ADE15042" s="60"/>
    </row>
    <row r="15043" spans="760:785" x14ac:dyDescent="0.25">
      <c r="ACF15043" s="60"/>
      <c r="ACG15043" s="60"/>
      <c r="ACH15043" s="60"/>
      <c r="ACI15043" s="60"/>
      <c r="ACJ15043" s="60"/>
      <c r="ACK15043" s="60"/>
      <c r="ACL15043" s="60"/>
      <c r="ACM15043" s="60"/>
      <c r="ACN15043" s="60"/>
      <c r="ACO15043" s="60"/>
      <c r="ACP15043" s="60"/>
      <c r="ACQ15043" s="60"/>
      <c r="ACR15043" s="60"/>
      <c r="ACS15043" s="60"/>
      <c r="ACT15043" s="60"/>
      <c r="ACU15043" s="60"/>
      <c r="ACV15043" s="60"/>
      <c r="ACW15043" s="60"/>
      <c r="ACX15043" s="60"/>
      <c r="ACY15043" s="60">
        <v>0.185930897971291</v>
      </c>
      <c r="ACZ15043" s="60"/>
      <c r="ADA15043" s="60"/>
      <c r="ADB15043" s="60"/>
      <c r="ADC15043" s="60"/>
      <c r="ADD15043" s="60"/>
      <c r="ADE15043" s="60"/>
    </row>
    <row r="15044" spans="760:785" x14ac:dyDescent="0.25">
      <c r="ACF15044" s="60"/>
      <c r="ACG15044" s="60"/>
      <c r="ACH15044" s="60"/>
      <c r="ACI15044" s="60"/>
      <c r="ACJ15044" s="60"/>
      <c r="ACK15044" s="60"/>
      <c r="ACL15044" s="60"/>
      <c r="ACM15044" s="60"/>
      <c r="ACN15044" s="60"/>
      <c r="ACO15044" s="60"/>
      <c r="ACP15044" s="60"/>
      <c r="ACQ15044" s="60"/>
      <c r="ACR15044" s="60"/>
      <c r="ACS15044" s="60"/>
      <c r="ACT15044" s="60"/>
      <c r="ACU15044" s="60"/>
      <c r="ACV15044" s="60"/>
      <c r="ACW15044" s="60"/>
      <c r="ACX15044" s="60"/>
      <c r="ACY15044" s="60">
        <v>0.18585554386310099</v>
      </c>
      <c r="ACZ15044" s="60"/>
      <c r="ADA15044" s="60"/>
      <c r="ADB15044" s="60"/>
      <c r="ADC15044" s="60"/>
      <c r="ADD15044" s="60"/>
      <c r="ADE15044" s="60"/>
    </row>
    <row r="15045" spans="760:785" x14ac:dyDescent="0.25">
      <c r="ACF15045" s="60"/>
      <c r="ACG15045" s="60"/>
      <c r="ACH15045" s="60"/>
      <c r="ACI15045" s="60"/>
      <c r="ACJ15045" s="60"/>
      <c r="ACK15045" s="60"/>
      <c r="ACL15045" s="60"/>
      <c r="ACM15045" s="60"/>
      <c r="ACN15045" s="60"/>
      <c r="ACO15045" s="60"/>
      <c r="ACP15045" s="60"/>
      <c r="ACQ15045" s="60"/>
      <c r="ACR15045" s="60"/>
      <c r="ACS15045" s="60"/>
      <c r="ACT15045" s="60"/>
      <c r="ACU15045" s="60"/>
      <c r="ACV15045" s="60"/>
      <c r="ACW15045" s="60"/>
      <c r="ACX15045" s="60"/>
      <c r="ACY15045" s="60">
        <v>0.18585554386310099</v>
      </c>
      <c r="ACZ15045" s="60"/>
      <c r="ADA15045" s="60"/>
      <c r="ADB15045" s="60"/>
      <c r="ADC15045" s="60"/>
      <c r="ADD15045" s="60"/>
      <c r="ADE15045" s="60"/>
    </row>
    <row r="15046" spans="760:785" x14ac:dyDescent="0.25">
      <c r="ACF15046" s="60"/>
      <c r="ACG15046" s="60"/>
      <c r="ACH15046" s="60"/>
      <c r="ACI15046" s="60"/>
      <c r="ACJ15046" s="60"/>
      <c r="ACK15046" s="60"/>
      <c r="ACL15046" s="60"/>
      <c r="ACM15046" s="60"/>
      <c r="ACN15046" s="60"/>
      <c r="ACO15046" s="60"/>
      <c r="ACP15046" s="60"/>
      <c r="ACQ15046" s="60"/>
      <c r="ACR15046" s="60"/>
      <c r="ACS15046" s="60"/>
      <c r="ACT15046" s="60"/>
      <c r="ACU15046" s="60"/>
      <c r="ACV15046" s="60"/>
      <c r="ACW15046" s="60"/>
      <c r="ACX15046" s="60"/>
      <c r="ACY15046" s="60">
        <v>0.18569195191350801</v>
      </c>
      <c r="ACZ15046" s="60"/>
      <c r="ADA15046" s="60"/>
      <c r="ADB15046" s="60"/>
      <c r="ADC15046" s="60"/>
      <c r="ADD15046" s="60"/>
      <c r="ADE15046" s="60"/>
    </row>
    <row r="15047" spans="760:785" x14ac:dyDescent="0.25">
      <c r="ACF15047" s="60"/>
      <c r="ACG15047" s="60"/>
      <c r="ACH15047" s="60"/>
      <c r="ACI15047" s="60"/>
      <c r="ACJ15047" s="60"/>
      <c r="ACK15047" s="60"/>
      <c r="ACL15047" s="60"/>
      <c r="ACM15047" s="60"/>
      <c r="ACN15047" s="60"/>
      <c r="ACO15047" s="60"/>
      <c r="ACP15047" s="60"/>
      <c r="ACQ15047" s="60"/>
      <c r="ACR15047" s="60"/>
      <c r="ACS15047" s="60"/>
      <c r="ACT15047" s="60"/>
      <c r="ACU15047" s="60"/>
      <c r="ACV15047" s="60"/>
      <c r="ACW15047" s="60"/>
      <c r="ACX15047" s="60"/>
      <c r="ACY15047" s="60">
        <v>0.18569195191350801</v>
      </c>
      <c r="ACZ15047" s="60"/>
      <c r="ADA15047" s="60"/>
      <c r="ADB15047" s="60"/>
      <c r="ADC15047" s="60"/>
      <c r="ADD15047" s="60"/>
      <c r="ADE15047" s="60"/>
    </row>
    <row r="15048" spans="760:785" x14ac:dyDescent="0.25">
      <c r="ACF15048" s="60"/>
      <c r="ACG15048" s="60"/>
      <c r="ACH15048" s="60"/>
      <c r="ACI15048" s="60"/>
      <c r="ACJ15048" s="60"/>
      <c r="ACK15048" s="60"/>
      <c r="ACL15048" s="60"/>
      <c r="ACM15048" s="60"/>
      <c r="ACN15048" s="60"/>
      <c r="ACO15048" s="60"/>
      <c r="ACP15048" s="60"/>
      <c r="ACQ15048" s="60"/>
      <c r="ACR15048" s="60"/>
      <c r="ACS15048" s="60"/>
      <c r="ACT15048" s="60"/>
      <c r="ACU15048" s="60"/>
      <c r="ACV15048" s="60"/>
      <c r="ACW15048" s="60"/>
      <c r="ACX15048" s="60"/>
      <c r="ACY15048" s="60">
        <v>0.185344514195419</v>
      </c>
      <c r="ACZ15048" s="60"/>
      <c r="ADA15048" s="60"/>
      <c r="ADB15048" s="60"/>
      <c r="ADC15048" s="60"/>
      <c r="ADD15048" s="60"/>
      <c r="ADE15048" s="60"/>
    </row>
    <row r="15049" spans="760:785" x14ac:dyDescent="0.25">
      <c r="ACF15049" s="60"/>
      <c r="ACG15049" s="60"/>
      <c r="ACH15049" s="60"/>
      <c r="ACI15049" s="60"/>
      <c r="ACJ15049" s="60"/>
      <c r="ACK15049" s="60"/>
      <c r="ACL15049" s="60"/>
      <c r="ACM15049" s="60"/>
      <c r="ACN15049" s="60"/>
      <c r="ACO15049" s="60"/>
      <c r="ACP15049" s="60"/>
      <c r="ACQ15049" s="60"/>
      <c r="ACR15049" s="60"/>
      <c r="ACS15049" s="60"/>
      <c r="ACT15049" s="60"/>
      <c r="ACU15049" s="60"/>
      <c r="ACV15049" s="60"/>
      <c r="ACW15049" s="60"/>
      <c r="ACX15049" s="60"/>
      <c r="ACY15049" s="60">
        <v>0.185344514195419</v>
      </c>
      <c r="ACZ15049" s="60"/>
      <c r="ADA15049" s="60"/>
      <c r="ADB15049" s="60"/>
      <c r="ADC15049" s="60"/>
      <c r="ADD15049" s="60"/>
      <c r="ADE15049" s="60"/>
    </row>
    <row r="15050" spans="760:785" x14ac:dyDescent="0.25">
      <c r="ACF15050" s="60"/>
      <c r="ACG15050" s="60"/>
      <c r="ACH15050" s="60"/>
      <c r="ACI15050" s="60"/>
      <c r="ACJ15050" s="60"/>
      <c r="ACK15050" s="60"/>
      <c r="ACL15050" s="60"/>
      <c r="ACM15050" s="60"/>
      <c r="ACN15050" s="60"/>
      <c r="ACO15050" s="60"/>
      <c r="ACP15050" s="60"/>
      <c r="ACQ15050" s="60"/>
      <c r="ACR15050" s="60"/>
      <c r="ACS15050" s="60"/>
      <c r="ACT15050" s="60"/>
      <c r="ACU15050" s="60"/>
      <c r="ACV15050" s="60"/>
      <c r="ACW15050" s="60"/>
      <c r="ACX15050" s="60"/>
      <c r="ACY15050" s="60">
        <v>0.18512341987220399</v>
      </c>
      <c r="ACZ15050" s="60"/>
      <c r="ADA15050" s="60"/>
      <c r="ADB15050" s="60"/>
      <c r="ADC15050" s="60"/>
      <c r="ADD15050" s="60"/>
      <c r="ADE15050" s="60"/>
    </row>
    <row r="15051" spans="760:785" x14ac:dyDescent="0.25">
      <c r="ACF15051" s="60"/>
      <c r="ACG15051" s="60"/>
      <c r="ACH15051" s="60"/>
      <c r="ACI15051" s="60"/>
      <c r="ACJ15051" s="60"/>
      <c r="ACK15051" s="60"/>
      <c r="ACL15051" s="60"/>
      <c r="ACM15051" s="60"/>
      <c r="ACN15051" s="60"/>
      <c r="ACO15051" s="60"/>
      <c r="ACP15051" s="60"/>
      <c r="ACQ15051" s="60"/>
      <c r="ACR15051" s="60"/>
      <c r="ACS15051" s="60"/>
      <c r="ACT15051" s="60"/>
      <c r="ACU15051" s="60"/>
      <c r="ACV15051" s="60"/>
      <c r="ACW15051" s="60"/>
      <c r="ACX15051" s="60"/>
      <c r="ACY15051" s="60">
        <v>0.18512341987220399</v>
      </c>
      <c r="ACZ15051" s="60"/>
      <c r="ADA15051" s="60"/>
      <c r="ADB15051" s="60"/>
      <c r="ADC15051" s="60"/>
      <c r="ADD15051" s="60"/>
      <c r="ADE15051" s="60"/>
    </row>
    <row r="15052" spans="760:785" x14ac:dyDescent="0.25">
      <c r="ACF15052" s="60"/>
      <c r="ACG15052" s="60"/>
      <c r="ACH15052" s="60"/>
      <c r="ACI15052" s="60"/>
      <c r="ACJ15052" s="60"/>
      <c r="ACK15052" s="60"/>
      <c r="ACL15052" s="60"/>
      <c r="ACM15052" s="60"/>
      <c r="ACN15052" s="60"/>
      <c r="ACO15052" s="60"/>
      <c r="ACP15052" s="60"/>
      <c r="ACQ15052" s="60"/>
      <c r="ACR15052" s="60"/>
      <c r="ACS15052" s="60"/>
      <c r="ACT15052" s="60"/>
      <c r="ACU15052" s="60"/>
      <c r="ACV15052" s="60"/>
      <c r="ACW15052" s="60"/>
      <c r="ACX15052" s="60"/>
      <c r="ACY15052" s="60">
        <v>0.184954868323678</v>
      </c>
      <c r="ACZ15052" s="60"/>
      <c r="ADA15052" s="60"/>
      <c r="ADB15052" s="60"/>
      <c r="ADC15052" s="60"/>
      <c r="ADD15052" s="60"/>
      <c r="ADE15052" s="60"/>
    </row>
    <row r="15053" spans="760:785" x14ac:dyDescent="0.25">
      <c r="ACF15053" s="60"/>
      <c r="ACG15053" s="60"/>
      <c r="ACH15053" s="60"/>
      <c r="ACI15053" s="60"/>
      <c r="ACJ15053" s="60"/>
      <c r="ACK15053" s="60"/>
      <c r="ACL15053" s="60"/>
      <c r="ACM15053" s="60"/>
      <c r="ACN15053" s="60"/>
      <c r="ACO15053" s="60"/>
      <c r="ACP15053" s="60"/>
      <c r="ACQ15053" s="60"/>
      <c r="ACR15053" s="60"/>
      <c r="ACS15053" s="60"/>
      <c r="ACT15053" s="60"/>
      <c r="ACU15053" s="60"/>
      <c r="ACV15053" s="60"/>
      <c r="ACW15053" s="60"/>
      <c r="ACX15053" s="60"/>
      <c r="ACY15053" s="60">
        <v>0.184954868323678</v>
      </c>
      <c r="ACZ15053" s="60"/>
      <c r="ADA15053" s="60"/>
      <c r="ADB15053" s="60"/>
      <c r="ADC15053" s="60"/>
      <c r="ADD15053" s="60"/>
      <c r="ADE15053" s="60"/>
    </row>
    <row r="15054" spans="760:785" x14ac:dyDescent="0.25">
      <c r="ACF15054" s="60"/>
      <c r="ACG15054" s="60"/>
      <c r="ACH15054" s="60"/>
      <c r="ACI15054" s="60"/>
      <c r="ACJ15054" s="60"/>
      <c r="ACK15054" s="60"/>
      <c r="ACL15054" s="60"/>
      <c r="ACM15054" s="60"/>
      <c r="ACN15054" s="60"/>
      <c r="ACO15054" s="60"/>
      <c r="ACP15054" s="60"/>
      <c r="ACQ15054" s="60"/>
      <c r="ACR15054" s="60"/>
      <c r="ACS15054" s="60"/>
      <c r="ACT15054" s="60"/>
      <c r="ACU15054" s="60"/>
      <c r="ACV15054" s="60"/>
      <c r="ACW15054" s="60"/>
      <c r="ACX15054" s="60"/>
      <c r="ACY15054" s="60">
        <v>0.184788166466303</v>
      </c>
      <c r="ACZ15054" s="60"/>
      <c r="ADA15054" s="60"/>
      <c r="ADB15054" s="60"/>
      <c r="ADC15054" s="60"/>
      <c r="ADD15054" s="60"/>
      <c r="ADE15054" s="60"/>
    </row>
    <row r="15055" spans="760:785" x14ac:dyDescent="0.25">
      <c r="ACF15055" s="60"/>
      <c r="ACG15055" s="60"/>
      <c r="ACH15055" s="60"/>
      <c r="ACI15055" s="60"/>
      <c r="ACJ15055" s="60"/>
      <c r="ACK15055" s="60"/>
      <c r="ACL15055" s="60"/>
      <c r="ACM15055" s="60"/>
      <c r="ACN15055" s="60"/>
      <c r="ACO15055" s="60"/>
      <c r="ACP15055" s="60"/>
      <c r="ACQ15055" s="60"/>
      <c r="ACR15055" s="60"/>
      <c r="ACS15055" s="60"/>
      <c r="ACT15055" s="60"/>
      <c r="ACU15055" s="60"/>
      <c r="ACV15055" s="60"/>
      <c r="ACW15055" s="60"/>
      <c r="ACX15055" s="60"/>
      <c r="ACY15055" s="60">
        <v>0.184788166466303</v>
      </c>
      <c r="ACZ15055" s="60"/>
      <c r="ADA15055" s="60"/>
      <c r="ADB15055" s="60"/>
      <c r="ADC15055" s="60"/>
      <c r="ADD15055" s="60"/>
      <c r="ADE15055" s="60"/>
    </row>
    <row r="15056" spans="760:785" x14ac:dyDescent="0.25">
      <c r="ACF15056" s="60"/>
      <c r="ACG15056" s="60"/>
      <c r="ACH15056" s="60"/>
      <c r="ACI15056" s="60"/>
      <c r="ACJ15056" s="60"/>
      <c r="ACK15056" s="60"/>
      <c r="ACL15056" s="60"/>
      <c r="ACM15056" s="60"/>
      <c r="ACN15056" s="60"/>
      <c r="ACO15056" s="60"/>
      <c r="ACP15056" s="60"/>
      <c r="ACQ15056" s="60"/>
      <c r="ACR15056" s="60"/>
      <c r="ACS15056" s="60"/>
      <c r="ACT15056" s="60"/>
      <c r="ACU15056" s="60"/>
      <c r="ACV15056" s="60"/>
      <c r="ACW15056" s="60"/>
      <c r="ACX15056" s="60"/>
      <c r="ACY15056" s="60">
        <v>0.18426507613600601</v>
      </c>
      <c r="ACZ15056" s="60"/>
      <c r="ADA15056" s="60"/>
      <c r="ADB15056" s="60"/>
      <c r="ADC15056" s="60"/>
      <c r="ADD15056" s="60"/>
      <c r="ADE15056" s="60"/>
    </row>
    <row r="15057" spans="760:785" x14ac:dyDescent="0.25">
      <c r="ACF15057" s="60"/>
      <c r="ACG15057" s="60"/>
      <c r="ACH15057" s="60"/>
      <c r="ACI15057" s="60"/>
      <c r="ACJ15057" s="60"/>
      <c r="ACK15057" s="60"/>
      <c r="ACL15057" s="60"/>
      <c r="ACM15057" s="60"/>
      <c r="ACN15057" s="60"/>
      <c r="ACO15057" s="60"/>
      <c r="ACP15057" s="60"/>
      <c r="ACQ15057" s="60"/>
      <c r="ACR15057" s="60"/>
      <c r="ACS15057" s="60"/>
      <c r="ACT15057" s="60"/>
      <c r="ACU15057" s="60"/>
      <c r="ACV15057" s="60"/>
      <c r="ACW15057" s="60"/>
      <c r="ACX15057" s="60"/>
      <c r="ACY15057" s="60">
        <v>0.18426507613600601</v>
      </c>
      <c r="ACZ15057" s="60"/>
      <c r="ADA15057" s="60"/>
      <c r="ADB15057" s="60"/>
      <c r="ADC15057" s="60"/>
      <c r="ADD15057" s="60"/>
      <c r="ADE15057" s="60"/>
    </row>
    <row r="15058" spans="760:785" x14ac:dyDescent="0.25">
      <c r="ACF15058" s="60"/>
      <c r="ACG15058" s="60"/>
      <c r="ACH15058" s="60"/>
      <c r="ACI15058" s="60"/>
      <c r="ACJ15058" s="60"/>
      <c r="ACK15058" s="60"/>
      <c r="ACL15058" s="60"/>
      <c r="ACM15058" s="60"/>
      <c r="ACN15058" s="60"/>
      <c r="ACO15058" s="60"/>
      <c r="ACP15058" s="60"/>
      <c r="ACQ15058" s="60"/>
      <c r="ACR15058" s="60"/>
      <c r="ACS15058" s="60"/>
      <c r="ACT15058" s="60"/>
      <c r="ACU15058" s="60"/>
      <c r="ACV15058" s="60"/>
      <c r="ACW15058" s="60"/>
      <c r="ACX15058" s="60"/>
      <c r="ACY15058" s="60">
        <v>0.18421943005336</v>
      </c>
      <c r="ACZ15058" s="60"/>
      <c r="ADA15058" s="60"/>
      <c r="ADB15058" s="60"/>
      <c r="ADC15058" s="60"/>
      <c r="ADD15058" s="60"/>
      <c r="ADE15058" s="60"/>
    </row>
    <row r="15059" spans="760:785" x14ac:dyDescent="0.25">
      <c r="ACF15059" s="60"/>
      <c r="ACG15059" s="60"/>
      <c r="ACH15059" s="60"/>
      <c r="ACI15059" s="60"/>
      <c r="ACJ15059" s="60"/>
      <c r="ACK15059" s="60"/>
      <c r="ACL15059" s="60"/>
      <c r="ACM15059" s="60"/>
      <c r="ACN15059" s="60"/>
      <c r="ACO15059" s="60"/>
      <c r="ACP15059" s="60"/>
      <c r="ACQ15059" s="60"/>
      <c r="ACR15059" s="60"/>
      <c r="ACS15059" s="60"/>
      <c r="ACT15059" s="60"/>
      <c r="ACU15059" s="60"/>
      <c r="ACV15059" s="60"/>
      <c r="ACW15059" s="60"/>
      <c r="ACX15059" s="60"/>
      <c r="ACY15059" s="60">
        <v>0.18421943005336</v>
      </c>
      <c r="ACZ15059" s="60"/>
      <c r="ADA15059" s="60"/>
      <c r="ADB15059" s="60"/>
      <c r="ADC15059" s="60"/>
      <c r="ADD15059" s="60"/>
      <c r="ADE15059" s="60"/>
    </row>
    <row r="15060" spans="760:785" x14ac:dyDescent="0.25">
      <c r="ACF15060" s="60"/>
      <c r="ACG15060" s="60"/>
      <c r="ACH15060" s="60"/>
      <c r="ACI15060" s="60"/>
      <c r="ACJ15060" s="60"/>
      <c r="ACK15060" s="60"/>
      <c r="ACL15060" s="60"/>
      <c r="ACM15060" s="60"/>
      <c r="ACN15060" s="60"/>
      <c r="ACO15060" s="60"/>
      <c r="ACP15060" s="60"/>
      <c r="ACQ15060" s="60"/>
      <c r="ACR15060" s="60"/>
      <c r="ACS15060" s="60"/>
      <c r="ACT15060" s="60"/>
      <c r="ACU15060" s="60"/>
      <c r="ACV15060" s="60"/>
      <c r="ACW15060" s="60"/>
      <c r="ACX15060" s="60"/>
      <c r="ACY15060" s="60">
        <v>0.184178813659229</v>
      </c>
      <c r="ACZ15060" s="60"/>
      <c r="ADA15060" s="60"/>
      <c r="ADB15060" s="60"/>
      <c r="ADC15060" s="60"/>
      <c r="ADD15060" s="60"/>
      <c r="ADE15060" s="60"/>
    </row>
    <row r="15061" spans="760:785" x14ac:dyDescent="0.25">
      <c r="ACF15061" s="60"/>
      <c r="ACG15061" s="60"/>
      <c r="ACH15061" s="60"/>
      <c r="ACI15061" s="60"/>
      <c r="ACJ15061" s="60"/>
      <c r="ACK15061" s="60"/>
      <c r="ACL15061" s="60"/>
      <c r="ACM15061" s="60"/>
      <c r="ACN15061" s="60"/>
      <c r="ACO15061" s="60"/>
      <c r="ACP15061" s="60"/>
      <c r="ACQ15061" s="60"/>
      <c r="ACR15061" s="60"/>
      <c r="ACS15061" s="60"/>
      <c r="ACT15061" s="60"/>
      <c r="ACU15061" s="60"/>
      <c r="ACV15061" s="60"/>
      <c r="ACW15061" s="60"/>
      <c r="ACX15061" s="60"/>
      <c r="ACY15061" s="60">
        <v>0.184178813659229</v>
      </c>
      <c r="ACZ15061" s="60"/>
      <c r="ADA15061" s="60"/>
      <c r="ADB15061" s="60"/>
      <c r="ADC15061" s="60"/>
      <c r="ADD15061" s="60"/>
      <c r="ADE15061" s="60"/>
    </row>
    <row r="15062" spans="760:785" x14ac:dyDescent="0.25">
      <c r="ACF15062" s="60"/>
      <c r="ACG15062" s="60"/>
      <c r="ACH15062" s="60"/>
      <c r="ACI15062" s="60"/>
      <c r="ACJ15062" s="60"/>
      <c r="ACK15062" s="60"/>
      <c r="ACL15062" s="60"/>
      <c r="ACM15062" s="60"/>
      <c r="ACN15062" s="60"/>
      <c r="ACO15062" s="60"/>
      <c r="ACP15062" s="60"/>
      <c r="ACQ15062" s="60"/>
      <c r="ACR15062" s="60"/>
      <c r="ACS15062" s="60"/>
      <c r="ACT15062" s="60"/>
      <c r="ACU15062" s="60"/>
      <c r="ACV15062" s="60"/>
      <c r="ACW15062" s="60"/>
      <c r="ACX15062" s="60"/>
      <c r="ACY15062" s="60">
        <v>0.184130733356274</v>
      </c>
      <c r="ACZ15062" s="60"/>
      <c r="ADA15062" s="60"/>
      <c r="ADB15062" s="60"/>
      <c r="ADC15062" s="60"/>
      <c r="ADD15062" s="60"/>
      <c r="ADE15062" s="60"/>
    </row>
    <row r="15063" spans="760:785" x14ac:dyDescent="0.25">
      <c r="ACF15063" s="60"/>
      <c r="ACG15063" s="60"/>
      <c r="ACH15063" s="60"/>
      <c r="ACI15063" s="60"/>
      <c r="ACJ15063" s="60"/>
      <c r="ACK15063" s="60"/>
      <c r="ACL15063" s="60"/>
      <c r="ACM15063" s="60"/>
      <c r="ACN15063" s="60"/>
      <c r="ACO15063" s="60"/>
      <c r="ACP15063" s="60"/>
      <c r="ACQ15063" s="60"/>
      <c r="ACR15063" s="60"/>
      <c r="ACS15063" s="60"/>
      <c r="ACT15063" s="60"/>
      <c r="ACU15063" s="60"/>
      <c r="ACV15063" s="60"/>
      <c r="ACW15063" s="60"/>
      <c r="ACX15063" s="60"/>
      <c r="ACY15063" s="60">
        <v>0.184130733356274</v>
      </c>
      <c r="ACZ15063" s="60"/>
      <c r="ADA15063" s="60"/>
      <c r="ADB15063" s="60"/>
      <c r="ADC15063" s="60"/>
      <c r="ADD15063" s="60"/>
      <c r="ADE15063" s="60"/>
    </row>
    <row r="15064" spans="760:785" x14ac:dyDescent="0.25">
      <c r="ACF15064" s="60"/>
      <c r="ACG15064" s="60"/>
      <c r="ACH15064" s="60"/>
      <c r="ACI15064" s="60"/>
      <c r="ACJ15064" s="60"/>
      <c r="ACK15064" s="60"/>
      <c r="ACL15064" s="60"/>
      <c r="ACM15064" s="60"/>
      <c r="ACN15064" s="60"/>
      <c r="ACO15064" s="60"/>
      <c r="ACP15064" s="60"/>
      <c r="ACQ15064" s="60"/>
      <c r="ACR15064" s="60"/>
      <c r="ACS15064" s="60"/>
      <c r="ACT15064" s="60"/>
      <c r="ACU15064" s="60"/>
      <c r="ACV15064" s="60"/>
      <c r="ACW15064" s="60"/>
      <c r="ACX15064" s="60"/>
      <c r="ACY15064" s="60">
        <v>0.18370943522529901</v>
      </c>
      <c r="ACZ15064" s="60"/>
      <c r="ADA15064" s="60"/>
      <c r="ADB15064" s="60"/>
      <c r="ADC15064" s="60"/>
      <c r="ADD15064" s="60"/>
      <c r="ADE15064" s="60"/>
    </row>
    <row r="15065" spans="760:785" x14ac:dyDescent="0.25">
      <c r="ACF15065" s="60"/>
      <c r="ACG15065" s="60"/>
      <c r="ACH15065" s="60"/>
      <c r="ACI15065" s="60"/>
      <c r="ACJ15065" s="60"/>
      <c r="ACK15065" s="60"/>
      <c r="ACL15065" s="60"/>
      <c r="ACM15065" s="60"/>
      <c r="ACN15065" s="60"/>
      <c r="ACO15065" s="60"/>
      <c r="ACP15065" s="60"/>
      <c r="ACQ15065" s="60"/>
      <c r="ACR15065" s="60"/>
      <c r="ACS15065" s="60"/>
      <c r="ACT15065" s="60"/>
      <c r="ACU15065" s="60"/>
      <c r="ACV15065" s="60"/>
      <c r="ACW15065" s="60"/>
      <c r="ACX15065" s="60"/>
      <c r="ACY15065" s="60">
        <v>0.18370943522529901</v>
      </c>
      <c r="ACZ15065" s="60"/>
      <c r="ADA15065" s="60"/>
      <c r="ADB15065" s="60"/>
      <c r="ADC15065" s="60"/>
      <c r="ADD15065" s="60"/>
      <c r="ADE15065" s="60"/>
    </row>
    <row r="15066" spans="760:785" x14ac:dyDescent="0.25">
      <c r="ACF15066" s="60"/>
      <c r="ACG15066" s="60"/>
      <c r="ACH15066" s="60"/>
      <c r="ACI15066" s="60"/>
      <c r="ACJ15066" s="60"/>
      <c r="ACK15066" s="60"/>
      <c r="ACL15066" s="60"/>
      <c r="ACM15066" s="60"/>
      <c r="ACN15066" s="60"/>
      <c r="ACO15066" s="60"/>
      <c r="ACP15066" s="60"/>
      <c r="ACQ15066" s="60"/>
      <c r="ACR15066" s="60"/>
      <c r="ACS15066" s="60"/>
      <c r="ACT15066" s="60"/>
      <c r="ACU15066" s="60"/>
      <c r="ACV15066" s="60"/>
      <c r="ACW15066" s="60"/>
      <c r="ACX15066" s="60"/>
      <c r="ACY15066" s="60">
        <v>0.18341670671577201</v>
      </c>
      <c r="ACZ15066" s="60"/>
      <c r="ADA15066" s="60"/>
      <c r="ADB15066" s="60"/>
      <c r="ADC15066" s="60"/>
      <c r="ADD15066" s="60"/>
      <c r="ADE15066" s="60"/>
    </row>
    <row r="15067" spans="760:785" x14ac:dyDescent="0.25">
      <c r="ACF15067" s="60"/>
      <c r="ACG15067" s="60"/>
      <c r="ACH15067" s="60"/>
      <c r="ACI15067" s="60"/>
      <c r="ACJ15067" s="60"/>
      <c r="ACK15067" s="60"/>
      <c r="ACL15067" s="60"/>
      <c r="ACM15067" s="60"/>
      <c r="ACN15067" s="60"/>
      <c r="ACO15067" s="60"/>
      <c r="ACP15067" s="60"/>
      <c r="ACQ15067" s="60"/>
      <c r="ACR15067" s="60"/>
      <c r="ACS15067" s="60"/>
      <c r="ACT15067" s="60"/>
      <c r="ACU15067" s="60"/>
      <c r="ACV15067" s="60"/>
      <c r="ACW15067" s="60"/>
      <c r="ACX15067" s="60"/>
      <c r="ACY15067" s="60">
        <v>0.18341670671577201</v>
      </c>
      <c r="ACZ15067" s="60"/>
      <c r="ADA15067" s="60"/>
      <c r="ADB15067" s="60"/>
      <c r="ADC15067" s="60"/>
      <c r="ADD15067" s="60"/>
      <c r="ADE15067" s="60"/>
    </row>
    <row r="15068" spans="760:785" x14ac:dyDescent="0.25">
      <c r="ACF15068" s="60"/>
      <c r="ACG15068" s="60"/>
      <c r="ACH15068" s="60"/>
      <c r="ACI15068" s="60"/>
      <c r="ACJ15068" s="60"/>
      <c r="ACK15068" s="60"/>
      <c r="ACL15068" s="60"/>
      <c r="ACM15068" s="60"/>
      <c r="ACN15068" s="60"/>
      <c r="ACO15068" s="60"/>
      <c r="ACP15068" s="60"/>
      <c r="ACQ15068" s="60"/>
      <c r="ACR15068" s="60"/>
      <c r="ACS15068" s="60"/>
      <c r="ACT15068" s="60"/>
      <c r="ACU15068" s="60"/>
      <c r="ACV15068" s="60"/>
      <c r="ACW15068" s="60"/>
      <c r="ACX15068" s="60"/>
      <c r="ACY15068" s="60">
        <v>0.18336530220914901</v>
      </c>
      <c r="ACZ15068" s="60"/>
      <c r="ADA15068" s="60"/>
      <c r="ADB15068" s="60"/>
      <c r="ADC15068" s="60"/>
      <c r="ADD15068" s="60"/>
      <c r="ADE15068" s="60"/>
    </row>
    <row r="15069" spans="760:785" x14ac:dyDescent="0.25">
      <c r="ACF15069" s="60"/>
      <c r="ACG15069" s="60"/>
      <c r="ACH15069" s="60"/>
      <c r="ACI15069" s="60"/>
      <c r="ACJ15069" s="60"/>
      <c r="ACK15069" s="60"/>
      <c r="ACL15069" s="60"/>
      <c r="ACM15069" s="60"/>
      <c r="ACN15069" s="60"/>
      <c r="ACO15069" s="60"/>
      <c r="ACP15069" s="60"/>
      <c r="ACQ15069" s="60"/>
      <c r="ACR15069" s="60"/>
      <c r="ACS15069" s="60"/>
      <c r="ACT15069" s="60"/>
      <c r="ACU15069" s="60"/>
      <c r="ACV15069" s="60"/>
      <c r="ACW15069" s="60"/>
      <c r="ACX15069" s="60"/>
      <c r="ACY15069" s="60">
        <v>0.18336530220914901</v>
      </c>
      <c r="ACZ15069" s="60"/>
      <c r="ADA15069" s="60"/>
      <c r="ADB15069" s="60"/>
      <c r="ADC15069" s="60"/>
      <c r="ADD15069" s="60"/>
      <c r="ADE15069" s="60"/>
    </row>
    <row r="15070" spans="760:785" x14ac:dyDescent="0.25">
      <c r="ACF15070" s="60"/>
      <c r="ACG15070" s="60"/>
      <c r="ACH15070" s="60"/>
      <c r="ACI15070" s="60"/>
      <c r="ACJ15070" s="60"/>
      <c r="ACK15070" s="60"/>
      <c r="ACL15070" s="60"/>
      <c r="ACM15070" s="60"/>
      <c r="ACN15070" s="60"/>
      <c r="ACO15070" s="60"/>
      <c r="ACP15070" s="60"/>
      <c r="ACQ15070" s="60"/>
      <c r="ACR15070" s="60"/>
      <c r="ACS15070" s="60"/>
      <c r="ACT15070" s="60"/>
      <c r="ACU15070" s="60"/>
      <c r="ACV15070" s="60"/>
      <c r="ACW15070" s="60"/>
      <c r="ACX15070" s="60"/>
      <c r="ACY15070" s="60">
        <v>0.18297876396257801</v>
      </c>
      <c r="ACZ15070" s="60"/>
      <c r="ADA15070" s="60"/>
      <c r="ADB15070" s="60"/>
      <c r="ADC15070" s="60"/>
      <c r="ADD15070" s="60"/>
      <c r="ADE15070" s="60"/>
    </row>
    <row r="15071" spans="760:785" x14ac:dyDescent="0.25">
      <c r="ACF15071" s="60"/>
      <c r="ACG15071" s="60"/>
      <c r="ACH15071" s="60"/>
      <c r="ACI15071" s="60"/>
      <c r="ACJ15071" s="60"/>
      <c r="ACK15071" s="60"/>
      <c r="ACL15071" s="60"/>
      <c r="ACM15071" s="60"/>
      <c r="ACN15071" s="60"/>
      <c r="ACO15071" s="60"/>
      <c r="ACP15071" s="60"/>
      <c r="ACQ15071" s="60"/>
      <c r="ACR15071" s="60"/>
      <c r="ACS15071" s="60"/>
      <c r="ACT15071" s="60"/>
      <c r="ACU15071" s="60"/>
      <c r="ACV15071" s="60"/>
      <c r="ACW15071" s="60"/>
      <c r="ACX15071" s="60"/>
      <c r="ACY15071" s="60">
        <v>0.18297876396257801</v>
      </c>
      <c r="ACZ15071" s="60"/>
      <c r="ADA15071" s="60"/>
      <c r="ADB15071" s="60"/>
      <c r="ADC15071" s="60"/>
      <c r="ADD15071" s="60"/>
      <c r="ADE15071" s="60"/>
    </row>
    <row r="15072" spans="760:785" x14ac:dyDescent="0.25">
      <c r="ACF15072" s="60"/>
      <c r="ACG15072" s="60"/>
      <c r="ACH15072" s="60"/>
      <c r="ACI15072" s="60"/>
      <c r="ACJ15072" s="60"/>
      <c r="ACK15072" s="60"/>
      <c r="ACL15072" s="60"/>
      <c r="ACM15072" s="60"/>
      <c r="ACN15072" s="60"/>
      <c r="ACO15072" s="60"/>
      <c r="ACP15072" s="60"/>
      <c r="ACQ15072" s="60"/>
      <c r="ACR15072" s="60"/>
      <c r="ACS15072" s="60"/>
      <c r="ACT15072" s="60"/>
      <c r="ACU15072" s="60"/>
      <c r="ACV15072" s="60"/>
      <c r="ACW15072" s="60"/>
      <c r="ACX15072" s="60"/>
      <c r="ACY15072" s="60">
        <v>0.18281390446923801</v>
      </c>
      <c r="ACZ15072" s="60"/>
      <c r="ADA15072" s="60"/>
      <c r="ADB15072" s="60"/>
      <c r="ADC15072" s="60"/>
      <c r="ADD15072" s="60"/>
      <c r="ADE15072" s="60"/>
    </row>
    <row r="15073" spans="760:785" x14ac:dyDescent="0.25">
      <c r="ACF15073" s="60"/>
      <c r="ACG15073" s="60"/>
      <c r="ACH15073" s="60"/>
      <c r="ACI15073" s="60"/>
      <c r="ACJ15073" s="60"/>
      <c r="ACK15073" s="60"/>
      <c r="ACL15073" s="60"/>
      <c r="ACM15073" s="60"/>
      <c r="ACN15073" s="60"/>
      <c r="ACO15073" s="60"/>
      <c r="ACP15073" s="60"/>
      <c r="ACQ15073" s="60"/>
      <c r="ACR15073" s="60"/>
      <c r="ACS15073" s="60"/>
      <c r="ACT15073" s="60"/>
      <c r="ACU15073" s="60"/>
      <c r="ACV15073" s="60"/>
      <c r="ACW15073" s="60"/>
      <c r="ACX15073" s="60"/>
      <c r="ACY15073" s="60">
        <v>0.18281390446923801</v>
      </c>
      <c r="ACZ15073" s="60"/>
      <c r="ADA15073" s="60"/>
      <c r="ADB15073" s="60"/>
      <c r="ADC15073" s="60"/>
      <c r="ADD15073" s="60"/>
      <c r="ADE15073" s="60"/>
    </row>
    <row r="15074" spans="760:785" x14ac:dyDescent="0.25">
      <c r="ACF15074" s="60"/>
      <c r="ACG15074" s="60"/>
      <c r="ACH15074" s="60"/>
      <c r="ACI15074" s="60"/>
      <c r="ACJ15074" s="60"/>
      <c r="ACK15074" s="60"/>
      <c r="ACL15074" s="60"/>
      <c r="ACM15074" s="60"/>
      <c r="ACN15074" s="60"/>
      <c r="ACO15074" s="60"/>
      <c r="ACP15074" s="60"/>
      <c r="ACQ15074" s="60"/>
      <c r="ACR15074" s="60"/>
      <c r="ACS15074" s="60"/>
      <c r="ACT15074" s="60"/>
      <c r="ACU15074" s="60"/>
      <c r="ACV15074" s="60"/>
      <c r="ACW15074" s="60"/>
      <c r="ACX15074" s="60"/>
      <c r="ACY15074" s="60">
        <v>0.18253368572042</v>
      </c>
      <c r="ACZ15074" s="60"/>
      <c r="ADA15074" s="60"/>
      <c r="ADB15074" s="60"/>
      <c r="ADC15074" s="60"/>
      <c r="ADD15074" s="60"/>
      <c r="ADE15074" s="60"/>
    </row>
    <row r="15075" spans="760:785" x14ac:dyDescent="0.25">
      <c r="ACF15075" s="60"/>
      <c r="ACG15075" s="60"/>
      <c r="ACH15075" s="60"/>
      <c r="ACI15075" s="60"/>
      <c r="ACJ15075" s="60"/>
      <c r="ACK15075" s="60"/>
      <c r="ACL15075" s="60"/>
      <c r="ACM15075" s="60"/>
      <c r="ACN15075" s="60"/>
      <c r="ACO15075" s="60"/>
      <c r="ACP15075" s="60"/>
      <c r="ACQ15075" s="60"/>
      <c r="ACR15075" s="60"/>
      <c r="ACS15075" s="60"/>
      <c r="ACT15075" s="60"/>
      <c r="ACU15075" s="60"/>
      <c r="ACV15075" s="60"/>
      <c r="ACW15075" s="60"/>
      <c r="ACX15075" s="60"/>
      <c r="ACY15075" s="60">
        <v>0.18253368572042</v>
      </c>
      <c r="ACZ15075" s="60"/>
      <c r="ADA15075" s="60"/>
      <c r="ADB15075" s="60"/>
      <c r="ADC15075" s="60"/>
      <c r="ADD15075" s="60"/>
      <c r="ADE15075" s="60"/>
    </row>
    <row r="15076" spans="760:785" x14ac:dyDescent="0.25">
      <c r="ACF15076" s="60"/>
      <c r="ACG15076" s="60"/>
      <c r="ACH15076" s="60"/>
      <c r="ACI15076" s="60"/>
      <c r="ACJ15076" s="60"/>
      <c r="ACK15076" s="60"/>
      <c r="ACL15076" s="60"/>
      <c r="ACM15076" s="60"/>
      <c r="ACN15076" s="60"/>
      <c r="ACO15076" s="60"/>
      <c r="ACP15076" s="60"/>
      <c r="ACQ15076" s="60"/>
      <c r="ACR15076" s="60"/>
      <c r="ACS15076" s="60"/>
      <c r="ACT15076" s="60"/>
      <c r="ACU15076" s="60"/>
      <c r="ACV15076" s="60"/>
      <c r="ACW15076" s="60"/>
      <c r="ACX15076" s="60"/>
      <c r="ACY15076" s="60">
        <v>0.18231572032634899</v>
      </c>
      <c r="ACZ15076" s="60"/>
      <c r="ADA15076" s="60"/>
      <c r="ADB15076" s="60"/>
      <c r="ADC15076" s="60"/>
      <c r="ADD15076" s="60"/>
      <c r="ADE15076" s="60"/>
    </row>
    <row r="15077" spans="760:785" x14ac:dyDescent="0.25">
      <c r="ACF15077" s="60"/>
      <c r="ACG15077" s="60"/>
      <c r="ACH15077" s="60"/>
      <c r="ACI15077" s="60"/>
      <c r="ACJ15077" s="60"/>
      <c r="ACK15077" s="60"/>
      <c r="ACL15077" s="60"/>
      <c r="ACM15077" s="60"/>
      <c r="ACN15077" s="60"/>
      <c r="ACO15077" s="60"/>
      <c r="ACP15077" s="60"/>
      <c r="ACQ15077" s="60"/>
      <c r="ACR15077" s="60"/>
      <c r="ACS15077" s="60"/>
      <c r="ACT15077" s="60"/>
      <c r="ACU15077" s="60"/>
      <c r="ACV15077" s="60"/>
      <c r="ACW15077" s="60"/>
      <c r="ACX15077" s="60"/>
      <c r="ACY15077" s="60">
        <v>0.18231572032634899</v>
      </c>
      <c r="ACZ15077" s="60"/>
      <c r="ADA15077" s="60"/>
      <c r="ADB15077" s="60"/>
      <c r="ADC15077" s="60"/>
      <c r="ADD15077" s="60"/>
      <c r="ADE15077" s="60"/>
    </row>
    <row r="15078" spans="760:785" x14ac:dyDescent="0.25">
      <c r="ACF15078" s="60"/>
      <c r="ACG15078" s="60"/>
      <c r="ACH15078" s="60"/>
      <c r="ACI15078" s="60"/>
      <c r="ACJ15078" s="60"/>
      <c r="ACK15078" s="60"/>
      <c r="ACL15078" s="60"/>
      <c r="ACM15078" s="60"/>
      <c r="ACN15078" s="60"/>
      <c r="ACO15078" s="60"/>
      <c r="ACP15078" s="60"/>
      <c r="ACQ15078" s="60"/>
      <c r="ACR15078" s="60"/>
      <c r="ACS15078" s="60"/>
      <c r="ACT15078" s="60"/>
      <c r="ACU15078" s="60"/>
      <c r="ACV15078" s="60"/>
      <c r="ACW15078" s="60"/>
      <c r="ACX15078" s="60"/>
      <c r="ACY15078" s="60">
        <v>0.18230695976846001</v>
      </c>
      <c r="ACZ15078" s="60"/>
      <c r="ADA15078" s="60"/>
      <c r="ADB15078" s="60"/>
      <c r="ADC15078" s="60"/>
      <c r="ADD15078" s="60"/>
      <c r="ADE15078" s="60"/>
    </row>
    <row r="15079" spans="760:785" x14ac:dyDescent="0.25">
      <c r="ACF15079" s="60"/>
      <c r="ACG15079" s="60"/>
      <c r="ACH15079" s="60"/>
      <c r="ACI15079" s="60"/>
      <c r="ACJ15079" s="60"/>
      <c r="ACK15079" s="60"/>
      <c r="ACL15079" s="60"/>
      <c r="ACM15079" s="60"/>
      <c r="ACN15079" s="60"/>
      <c r="ACO15079" s="60"/>
      <c r="ACP15079" s="60"/>
      <c r="ACQ15079" s="60"/>
      <c r="ACR15079" s="60"/>
      <c r="ACS15079" s="60"/>
      <c r="ACT15079" s="60"/>
      <c r="ACU15079" s="60"/>
      <c r="ACV15079" s="60"/>
      <c r="ACW15079" s="60"/>
      <c r="ACX15079" s="60"/>
      <c r="ACY15079" s="60">
        <v>0.18230695976846001</v>
      </c>
      <c r="ACZ15079" s="60"/>
      <c r="ADA15079" s="60"/>
      <c r="ADB15079" s="60"/>
      <c r="ADC15079" s="60"/>
      <c r="ADD15079" s="60"/>
      <c r="ADE15079" s="60"/>
    </row>
    <row r="15080" spans="760:785" x14ac:dyDescent="0.25">
      <c r="ACF15080" s="60"/>
      <c r="ACG15080" s="60"/>
      <c r="ACH15080" s="60"/>
      <c r="ACI15080" s="60"/>
      <c r="ACJ15080" s="60"/>
      <c r="ACK15080" s="60"/>
      <c r="ACL15080" s="60"/>
      <c r="ACM15080" s="60"/>
      <c r="ACN15080" s="60"/>
      <c r="ACO15080" s="60"/>
      <c r="ACP15080" s="60"/>
      <c r="ACQ15080" s="60"/>
      <c r="ACR15080" s="60"/>
      <c r="ACS15080" s="60"/>
      <c r="ACT15080" s="60"/>
      <c r="ACU15080" s="60"/>
      <c r="ACV15080" s="60"/>
      <c r="ACW15080" s="60"/>
      <c r="ACX15080" s="60"/>
      <c r="ACY15080" s="60">
        <v>0.182131093762576</v>
      </c>
      <c r="ACZ15080" s="60"/>
      <c r="ADA15080" s="60"/>
      <c r="ADB15080" s="60"/>
      <c r="ADC15080" s="60"/>
      <c r="ADD15080" s="60"/>
      <c r="ADE15080" s="60"/>
    </row>
    <row r="15081" spans="760:785" x14ac:dyDescent="0.25">
      <c r="ACF15081" s="60"/>
      <c r="ACG15081" s="60"/>
      <c r="ACH15081" s="60"/>
      <c r="ACI15081" s="60"/>
      <c r="ACJ15081" s="60"/>
      <c r="ACK15081" s="60"/>
      <c r="ACL15081" s="60"/>
      <c r="ACM15081" s="60"/>
      <c r="ACN15081" s="60"/>
      <c r="ACO15081" s="60"/>
      <c r="ACP15081" s="60"/>
      <c r="ACQ15081" s="60"/>
      <c r="ACR15081" s="60"/>
      <c r="ACS15081" s="60"/>
      <c r="ACT15081" s="60"/>
      <c r="ACU15081" s="60"/>
      <c r="ACV15081" s="60"/>
      <c r="ACW15081" s="60"/>
      <c r="ACX15081" s="60"/>
      <c r="ACY15081" s="60">
        <v>0.182131093762576</v>
      </c>
      <c r="ACZ15081" s="60"/>
      <c r="ADA15081" s="60"/>
      <c r="ADB15081" s="60"/>
      <c r="ADC15081" s="60"/>
      <c r="ADD15081" s="60"/>
      <c r="ADE15081" s="60"/>
    </row>
    <row r="15082" spans="760:785" x14ac:dyDescent="0.25">
      <c r="ACF15082" s="60"/>
      <c r="ACG15082" s="60"/>
      <c r="ACH15082" s="60"/>
      <c r="ACI15082" s="60"/>
      <c r="ACJ15082" s="60"/>
      <c r="ACK15082" s="60"/>
      <c r="ACL15082" s="60"/>
      <c r="ACM15082" s="60"/>
      <c r="ACN15082" s="60"/>
      <c r="ACO15082" s="60"/>
      <c r="ACP15082" s="60"/>
      <c r="ACQ15082" s="60"/>
      <c r="ACR15082" s="60"/>
      <c r="ACS15082" s="60"/>
      <c r="ACT15082" s="60"/>
      <c r="ACU15082" s="60"/>
      <c r="ACV15082" s="60"/>
      <c r="ACW15082" s="60"/>
      <c r="ACX15082" s="60"/>
      <c r="ACY15082" s="60">
        <v>0.181815936714261</v>
      </c>
      <c r="ACZ15082" s="60"/>
      <c r="ADA15082" s="60"/>
      <c r="ADB15082" s="60"/>
      <c r="ADC15082" s="60"/>
      <c r="ADD15082" s="60"/>
      <c r="ADE15082" s="60"/>
    </row>
    <row r="15083" spans="760:785" x14ac:dyDescent="0.25">
      <c r="ACF15083" s="60"/>
      <c r="ACG15083" s="60"/>
      <c r="ACH15083" s="60"/>
      <c r="ACI15083" s="60"/>
      <c r="ACJ15083" s="60"/>
      <c r="ACK15083" s="60"/>
      <c r="ACL15083" s="60"/>
      <c r="ACM15083" s="60"/>
      <c r="ACN15083" s="60"/>
      <c r="ACO15083" s="60"/>
      <c r="ACP15083" s="60"/>
      <c r="ACQ15083" s="60"/>
      <c r="ACR15083" s="60"/>
      <c r="ACS15083" s="60"/>
      <c r="ACT15083" s="60"/>
      <c r="ACU15083" s="60"/>
      <c r="ACV15083" s="60"/>
      <c r="ACW15083" s="60"/>
      <c r="ACX15083" s="60"/>
      <c r="ACY15083" s="60">
        <v>0.181815936714261</v>
      </c>
      <c r="ACZ15083" s="60"/>
      <c r="ADA15083" s="60"/>
      <c r="ADB15083" s="60"/>
      <c r="ADC15083" s="60"/>
      <c r="ADD15083" s="60"/>
      <c r="ADE15083" s="60"/>
    </row>
    <row r="15084" spans="760:785" x14ac:dyDescent="0.25">
      <c r="ACF15084" s="60"/>
      <c r="ACG15084" s="60"/>
      <c r="ACH15084" s="60"/>
      <c r="ACI15084" s="60"/>
      <c r="ACJ15084" s="60"/>
      <c r="ACK15084" s="60"/>
      <c r="ACL15084" s="60"/>
      <c r="ACM15084" s="60"/>
      <c r="ACN15084" s="60"/>
      <c r="ACO15084" s="60"/>
      <c r="ACP15084" s="60"/>
      <c r="ACQ15084" s="60"/>
      <c r="ACR15084" s="60"/>
      <c r="ACS15084" s="60"/>
      <c r="ACT15084" s="60"/>
      <c r="ACU15084" s="60"/>
      <c r="ACV15084" s="60"/>
      <c r="ACW15084" s="60"/>
      <c r="ACX15084" s="60"/>
      <c r="ACY15084" s="60">
        <v>0.18140510864923201</v>
      </c>
      <c r="ACZ15084" s="60"/>
      <c r="ADA15084" s="60"/>
      <c r="ADB15084" s="60"/>
      <c r="ADC15084" s="60"/>
      <c r="ADD15084" s="60"/>
      <c r="ADE15084" s="60"/>
    </row>
    <row r="15085" spans="760:785" x14ac:dyDescent="0.25">
      <c r="ACF15085" s="60"/>
      <c r="ACG15085" s="60"/>
      <c r="ACH15085" s="60"/>
      <c r="ACI15085" s="60"/>
      <c r="ACJ15085" s="60"/>
      <c r="ACK15085" s="60"/>
      <c r="ACL15085" s="60"/>
      <c r="ACM15085" s="60"/>
      <c r="ACN15085" s="60"/>
      <c r="ACO15085" s="60"/>
      <c r="ACP15085" s="60"/>
      <c r="ACQ15085" s="60"/>
      <c r="ACR15085" s="60"/>
      <c r="ACS15085" s="60"/>
      <c r="ACT15085" s="60"/>
      <c r="ACU15085" s="60"/>
      <c r="ACV15085" s="60"/>
      <c r="ACW15085" s="60"/>
      <c r="ACX15085" s="60"/>
      <c r="ACY15085" s="60">
        <v>0.18140510864923201</v>
      </c>
      <c r="ACZ15085" s="60"/>
      <c r="ADA15085" s="60"/>
      <c r="ADB15085" s="60"/>
      <c r="ADC15085" s="60"/>
      <c r="ADD15085" s="60"/>
      <c r="ADE15085" s="60"/>
    </row>
    <row r="15086" spans="760:785" x14ac:dyDescent="0.25">
      <c r="ACF15086" s="60"/>
      <c r="ACG15086" s="60"/>
      <c r="ACH15086" s="60"/>
      <c r="ACI15086" s="60"/>
      <c r="ACJ15086" s="60"/>
      <c r="ACK15086" s="60"/>
      <c r="ACL15086" s="60"/>
      <c r="ACM15086" s="60"/>
      <c r="ACN15086" s="60"/>
      <c r="ACO15086" s="60"/>
      <c r="ACP15086" s="60"/>
      <c r="ACQ15086" s="60"/>
      <c r="ACR15086" s="60"/>
      <c r="ACS15086" s="60"/>
      <c r="ACT15086" s="60"/>
      <c r="ACU15086" s="60"/>
      <c r="ACV15086" s="60"/>
      <c r="ACW15086" s="60"/>
      <c r="ACX15086" s="60"/>
      <c r="ACY15086" s="60">
        <v>0.18110829556185101</v>
      </c>
      <c r="ACZ15086" s="60"/>
      <c r="ADA15086" s="60"/>
      <c r="ADB15086" s="60"/>
      <c r="ADC15086" s="60"/>
      <c r="ADD15086" s="60"/>
      <c r="ADE15086" s="60"/>
    </row>
    <row r="15087" spans="760:785" x14ac:dyDescent="0.25">
      <c r="ACF15087" s="60"/>
      <c r="ACG15087" s="60"/>
      <c r="ACH15087" s="60"/>
      <c r="ACI15087" s="60"/>
      <c r="ACJ15087" s="60"/>
      <c r="ACK15087" s="60"/>
      <c r="ACL15087" s="60"/>
      <c r="ACM15087" s="60"/>
      <c r="ACN15087" s="60"/>
      <c r="ACO15087" s="60"/>
      <c r="ACP15087" s="60"/>
      <c r="ACQ15087" s="60"/>
      <c r="ACR15087" s="60"/>
      <c r="ACS15087" s="60"/>
      <c r="ACT15087" s="60"/>
      <c r="ACU15087" s="60"/>
      <c r="ACV15087" s="60"/>
      <c r="ACW15087" s="60"/>
      <c r="ACX15087" s="60"/>
      <c r="ACY15087" s="60">
        <v>0.18110829556185101</v>
      </c>
      <c r="ACZ15087" s="60"/>
      <c r="ADA15087" s="60"/>
      <c r="ADB15087" s="60"/>
      <c r="ADC15087" s="60"/>
      <c r="ADD15087" s="60"/>
      <c r="ADE15087" s="60"/>
    </row>
    <row r="15088" spans="760:785" x14ac:dyDescent="0.25">
      <c r="ACF15088" s="60"/>
      <c r="ACG15088" s="60"/>
      <c r="ACH15088" s="60"/>
      <c r="ACI15088" s="60"/>
      <c r="ACJ15088" s="60"/>
      <c r="ACK15088" s="60"/>
      <c r="ACL15088" s="60"/>
      <c r="ACM15088" s="60"/>
      <c r="ACN15088" s="60"/>
      <c r="ACO15088" s="60"/>
      <c r="ACP15088" s="60"/>
      <c r="ACQ15088" s="60"/>
      <c r="ACR15088" s="60"/>
      <c r="ACS15088" s="60"/>
      <c r="ACT15088" s="60"/>
      <c r="ACU15088" s="60"/>
      <c r="ACV15088" s="60"/>
      <c r="ACW15088" s="60"/>
      <c r="ACX15088" s="60"/>
      <c r="ACY15088" s="60">
        <v>0.18051944115268401</v>
      </c>
      <c r="ACZ15088" s="60"/>
      <c r="ADA15088" s="60"/>
      <c r="ADB15088" s="60"/>
      <c r="ADC15088" s="60"/>
      <c r="ADD15088" s="60"/>
      <c r="ADE15088" s="60"/>
    </row>
    <row r="15089" spans="760:785" x14ac:dyDescent="0.25">
      <c r="ACF15089" s="60"/>
      <c r="ACG15089" s="60"/>
      <c r="ACH15089" s="60"/>
      <c r="ACI15089" s="60"/>
      <c r="ACJ15089" s="60"/>
      <c r="ACK15089" s="60"/>
      <c r="ACL15089" s="60"/>
      <c r="ACM15089" s="60"/>
      <c r="ACN15089" s="60"/>
      <c r="ACO15089" s="60"/>
      <c r="ACP15089" s="60"/>
      <c r="ACQ15089" s="60"/>
      <c r="ACR15089" s="60"/>
      <c r="ACS15089" s="60"/>
      <c r="ACT15089" s="60"/>
      <c r="ACU15089" s="60"/>
      <c r="ACV15089" s="60"/>
      <c r="ACW15089" s="60"/>
      <c r="ACX15089" s="60"/>
      <c r="ACY15089" s="60">
        <v>0.18051944115268401</v>
      </c>
      <c r="ACZ15089" s="60"/>
      <c r="ADA15089" s="60"/>
      <c r="ADB15089" s="60"/>
      <c r="ADC15089" s="60"/>
      <c r="ADD15089" s="60"/>
      <c r="ADE15089" s="60"/>
    </row>
    <row r="15090" spans="760:785" x14ac:dyDescent="0.25">
      <c r="ACF15090" s="60"/>
      <c r="ACG15090" s="60"/>
      <c r="ACH15090" s="60"/>
      <c r="ACI15090" s="60"/>
      <c r="ACJ15090" s="60"/>
      <c r="ACK15090" s="60"/>
      <c r="ACL15090" s="60"/>
      <c r="ACM15090" s="60"/>
      <c r="ACN15090" s="60"/>
      <c r="ACO15090" s="60"/>
      <c r="ACP15090" s="60"/>
      <c r="ACQ15090" s="60"/>
      <c r="ACR15090" s="60"/>
      <c r="ACS15090" s="60"/>
      <c r="ACT15090" s="60"/>
      <c r="ACU15090" s="60"/>
      <c r="ACV15090" s="60"/>
      <c r="ACW15090" s="60"/>
      <c r="ACX15090" s="60"/>
      <c r="ACY15090" s="60">
        <v>0.17985634773195699</v>
      </c>
      <c r="ACZ15090" s="60"/>
      <c r="ADA15090" s="60"/>
      <c r="ADB15090" s="60"/>
      <c r="ADC15090" s="60"/>
      <c r="ADD15090" s="60"/>
      <c r="ADE15090" s="60"/>
    </row>
    <row r="15091" spans="760:785" x14ac:dyDescent="0.25">
      <c r="ACF15091" s="60"/>
      <c r="ACG15091" s="60"/>
      <c r="ACH15091" s="60"/>
      <c r="ACI15091" s="60"/>
      <c r="ACJ15091" s="60"/>
      <c r="ACK15091" s="60"/>
      <c r="ACL15091" s="60"/>
      <c r="ACM15091" s="60"/>
      <c r="ACN15091" s="60"/>
      <c r="ACO15091" s="60"/>
      <c r="ACP15091" s="60"/>
      <c r="ACQ15091" s="60"/>
      <c r="ACR15091" s="60"/>
      <c r="ACS15091" s="60"/>
      <c r="ACT15091" s="60"/>
      <c r="ACU15091" s="60"/>
      <c r="ACV15091" s="60"/>
      <c r="ACW15091" s="60"/>
      <c r="ACX15091" s="60"/>
      <c r="ACY15091" s="60">
        <v>0.17985634773195699</v>
      </c>
      <c r="ACZ15091" s="60"/>
      <c r="ADA15091" s="60"/>
      <c r="ADB15091" s="60"/>
      <c r="ADC15091" s="60"/>
      <c r="ADD15091" s="60"/>
      <c r="ADE15091" s="60"/>
    </row>
    <row r="15092" spans="760:785" x14ac:dyDescent="0.25">
      <c r="ACF15092" s="60"/>
      <c r="ACG15092" s="60"/>
      <c r="ACH15092" s="60"/>
      <c r="ACI15092" s="60"/>
      <c r="ACJ15092" s="60"/>
      <c r="ACK15092" s="60"/>
      <c r="ACL15092" s="60"/>
      <c r="ACM15092" s="60"/>
      <c r="ACN15092" s="60"/>
      <c r="ACO15092" s="60"/>
      <c r="ACP15092" s="60"/>
      <c r="ACQ15092" s="60"/>
      <c r="ACR15092" s="60"/>
      <c r="ACS15092" s="60"/>
      <c r="ACT15092" s="60"/>
      <c r="ACU15092" s="60"/>
      <c r="ACV15092" s="60"/>
      <c r="ACW15092" s="60"/>
      <c r="ACX15092" s="60"/>
      <c r="ACY15092" s="60">
        <v>0.17918602554715099</v>
      </c>
      <c r="ACZ15092" s="60"/>
      <c r="ADA15092" s="60"/>
      <c r="ADB15092" s="60"/>
      <c r="ADC15092" s="60"/>
      <c r="ADD15092" s="60"/>
      <c r="ADE15092" s="60"/>
    </row>
    <row r="15093" spans="760:785" x14ac:dyDescent="0.25">
      <c r="ACF15093" s="60"/>
      <c r="ACG15093" s="60"/>
      <c r="ACH15093" s="60"/>
      <c r="ACI15093" s="60"/>
      <c r="ACJ15093" s="60"/>
      <c r="ACK15093" s="60"/>
      <c r="ACL15093" s="60"/>
      <c r="ACM15093" s="60"/>
      <c r="ACN15093" s="60"/>
      <c r="ACO15093" s="60"/>
      <c r="ACP15093" s="60"/>
      <c r="ACQ15093" s="60"/>
      <c r="ACR15093" s="60"/>
      <c r="ACS15093" s="60"/>
      <c r="ACT15093" s="60"/>
      <c r="ACU15093" s="60"/>
      <c r="ACV15093" s="60"/>
      <c r="ACW15093" s="60"/>
      <c r="ACX15093" s="60"/>
      <c r="ACY15093" s="60">
        <v>0.17918602554715099</v>
      </c>
      <c r="ACZ15093" s="60"/>
      <c r="ADA15093" s="60"/>
      <c r="ADB15093" s="60"/>
      <c r="ADC15093" s="60"/>
      <c r="ADD15093" s="60"/>
      <c r="ADE15093" s="60"/>
    </row>
    <row r="15094" spans="760:785" x14ac:dyDescent="0.25">
      <c r="ACF15094" s="60"/>
      <c r="ACG15094" s="60"/>
      <c r="ACH15094" s="60"/>
      <c r="ACI15094" s="60"/>
      <c r="ACJ15094" s="60"/>
      <c r="ACK15094" s="60"/>
      <c r="ACL15094" s="60"/>
      <c r="ACM15094" s="60"/>
      <c r="ACN15094" s="60"/>
      <c r="ACO15094" s="60"/>
      <c r="ACP15094" s="60"/>
      <c r="ACQ15094" s="60"/>
      <c r="ACR15094" s="60"/>
      <c r="ACS15094" s="60"/>
      <c r="ACT15094" s="60"/>
      <c r="ACU15094" s="60"/>
      <c r="ACV15094" s="60"/>
      <c r="ACW15094" s="60"/>
      <c r="ACX15094" s="60"/>
      <c r="ACY15094" s="60">
        <v>0.178179695238907</v>
      </c>
      <c r="ACZ15094" s="60"/>
      <c r="ADA15094" s="60"/>
      <c r="ADB15094" s="60"/>
      <c r="ADC15094" s="60"/>
      <c r="ADD15094" s="60"/>
      <c r="ADE15094" s="60"/>
    </row>
    <row r="15095" spans="760:785" x14ac:dyDescent="0.25">
      <c r="ACF15095" s="60"/>
      <c r="ACG15095" s="60"/>
      <c r="ACH15095" s="60"/>
      <c r="ACI15095" s="60"/>
      <c r="ACJ15095" s="60"/>
      <c r="ACK15095" s="60"/>
      <c r="ACL15095" s="60"/>
      <c r="ACM15095" s="60"/>
      <c r="ACN15095" s="60"/>
      <c r="ACO15095" s="60"/>
      <c r="ACP15095" s="60"/>
      <c r="ACQ15095" s="60"/>
      <c r="ACR15095" s="60"/>
      <c r="ACS15095" s="60"/>
      <c r="ACT15095" s="60"/>
      <c r="ACU15095" s="60"/>
      <c r="ACV15095" s="60"/>
      <c r="ACW15095" s="60"/>
      <c r="ACX15095" s="60"/>
      <c r="ACY15095" s="60">
        <v>0.178179695238907</v>
      </c>
      <c r="ACZ15095" s="60"/>
      <c r="ADA15095" s="60"/>
      <c r="ADB15095" s="60"/>
      <c r="ADC15095" s="60"/>
      <c r="ADD15095" s="60"/>
      <c r="ADE15095" s="60"/>
    </row>
    <row r="15096" spans="760:785" x14ac:dyDescent="0.25">
      <c r="ACF15096" s="60"/>
      <c r="ACG15096" s="60"/>
      <c r="ACH15096" s="60"/>
      <c r="ACI15096" s="60"/>
      <c r="ACJ15096" s="60"/>
      <c r="ACK15096" s="60"/>
      <c r="ACL15096" s="60"/>
      <c r="ACM15096" s="60"/>
      <c r="ACN15096" s="60"/>
      <c r="ACO15096" s="60"/>
      <c r="ACP15096" s="60"/>
      <c r="ACQ15096" s="60"/>
      <c r="ACR15096" s="60"/>
      <c r="ACS15096" s="60"/>
      <c r="ACT15096" s="60"/>
      <c r="ACU15096" s="60"/>
      <c r="ACV15096" s="60"/>
      <c r="ACW15096" s="60"/>
      <c r="ACX15096" s="60"/>
      <c r="ACY15096" s="60">
        <v>0.17688319722350801</v>
      </c>
      <c r="ACZ15096" s="60"/>
      <c r="ADA15096" s="60"/>
      <c r="ADB15096" s="60"/>
      <c r="ADC15096" s="60"/>
      <c r="ADD15096" s="60"/>
      <c r="ADE15096" s="60"/>
    </row>
    <row r="15097" spans="760:785" x14ac:dyDescent="0.25">
      <c r="ACF15097" s="60"/>
      <c r="ACG15097" s="60"/>
      <c r="ACH15097" s="60"/>
      <c r="ACI15097" s="60"/>
      <c r="ACJ15097" s="60"/>
      <c r="ACK15097" s="60"/>
      <c r="ACL15097" s="60"/>
      <c r="ACM15097" s="60"/>
      <c r="ACN15097" s="60"/>
      <c r="ACO15097" s="60"/>
      <c r="ACP15097" s="60"/>
      <c r="ACQ15097" s="60"/>
      <c r="ACR15097" s="60"/>
      <c r="ACS15097" s="60"/>
      <c r="ACT15097" s="60"/>
      <c r="ACU15097" s="60"/>
      <c r="ACV15097" s="60"/>
      <c r="ACW15097" s="60"/>
      <c r="ACX15097" s="60"/>
      <c r="ACY15097" s="60">
        <v>0.17688319722350801</v>
      </c>
      <c r="ACZ15097" s="60"/>
      <c r="ADA15097" s="60"/>
      <c r="ADB15097" s="60"/>
      <c r="ADC15097" s="60"/>
      <c r="ADD15097" s="60"/>
      <c r="ADE15097" s="60"/>
    </row>
    <row r="15098" spans="760:785" x14ac:dyDescent="0.25">
      <c r="ACF15098" s="60"/>
      <c r="ACG15098" s="60"/>
      <c r="ACH15098" s="60"/>
      <c r="ACI15098" s="60"/>
      <c r="ACJ15098" s="60"/>
      <c r="ACK15098" s="60"/>
      <c r="ACL15098" s="60"/>
      <c r="ACM15098" s="60"/>
      <c r="ACN15098" s="60"/>
      <c r="ACO15098" s="60"/>
      <c r="ACP15098" s="60"/>
      <c r="ACQ15098" s="60"/>
      <c r="ACR15098" s="60"/>
      <c r="ACS15098" s="60"/>
      <c r="ACT15098" s="60"/>
      <c r="ACU15098" s="60"/>
      <c r="ACV15098" s="60"/>
      <c r="ACW15098" s="60"/>
      <c r="ACX15098" s="60"/>
      <c r="ACY15098" s="60">
        <v>0.17676389548247801</v>
      </c>
      <c r="ACZ15098" s="60"/>
      <c r="ADA15098" s="60"/>
      <c r="ADB15098" s="60"/>
      <c r="ADC15098" s="60"/>
      <c r="ADD15098" s="60"/>
      <c r="ADE15098" s="60"/>
    </row>
    <row r="15099" spans="760:785" x14ac:dyDescent="0.25">
      <c r="ACF15099" s="60"/>
      <c r="ACG15099" s="60"/>
      <c r="ACH15099" s="60"/>
      <c r="ACI15099" s="60"/>
      <c r="ACJ15099" s="60"/>
      <c r="ACK15099" s="60"/>
      <c r="ACL15099" s="60"/>
      <c r="ACM15099" s="60"/>
      <c r="ACN15099" s="60"/>
      <c r="ACO15099" s="60"/>
      <c r="ACP15099" s="60"/>
      <c r="ACQ15099" s="60"/>
      <c r="ACR15099" s="60"/>
      <c r="ACS15099" s="60"/>
      <c r="ACT15099" s="60"/>
      <c r="ACU15099" s="60"/>
      <c r="ACV15099" s="60"/>
      <c r="ACW15099" s="60"/>
      <c r="ACX15099" s="60"/>
      <c r="ACY15099" s="60">
        <v>0.17676389548247801</v>
      </c>
      <c r="ACZ15099" s="60"/>
      <c r="ADA15099" s="60"/>
      <c r="ADB15099" s="60"/>
      <c r="ADC15099" s="60"/>
      <c r="ADD15099" s="60"/>
      <c r="ADE15099" s="60"/>
    </row>
    <row r="15100" spans="760:785" x14ac:dyDescent="0.25">
      <c r="ACF15100" s="60"/>
      <c r="ACG15100" s="60"/>
      <c r="ACH15100" s="60"/>
      <c r="ACI15100" s="60"/>
      <c r="ACJ15100" s="60"/>
      <c r="ACK15100" s="60"/>
      <c r="ACL15100" s="60"/>
      <c r="ACM15100" s="60"/>
      <c r="ACN15100" s="60"/>
      <c r="ACO15100" s="60"/>
      <c r="ACP15100" s="60"/>
      <c r="ACQ15100" s="60"/>
      <c r="ACR15100" s="60"/>
      <c r="ACS15100" s="60"/>
      <c r="ACT15100" s="60"/>
      <c r="ACU15100" s="60"/>
      <c r="ACV15100" s="60"/>
      <c r="ACW15100" s="60"/>
      <c r="ACX15100" s="60"/>
      <c r="ACY15100" s="60">
        <v>0.176246210115481</v>
      </c>
      <c r="ACZ15100" s="60"/>
      <c r="ADA15100" s="60"/>
      <c r="ADB15100" s="60"/>
      <c r="ADC15100" s="60"/>
      <c r="ADD15100" s="60"/>
      <c r="ADE15100" s="60"/>
    </row>
    <row r="15101" spans="760:785" x14ac:dyDescent="0.25">
      <c r="ACF15101" s="60"/>
      <c r="ACG15101" s="60"/>
      <c r="ACH15101" s="60"/>
      <c r="ACI15101" s="60"/>
      <c r="ACJ15101" s="60"/>
      <c r="ACK15101" s="60"/>
      <c r="ACL15101" s="60"/>
      <c r="ACM15101" s="60"/>
      <c r="ACN15101" s="60"/>
      <c r="ACO15101" s="60"/>
      <c r="ACP15101" s="60"/>
      <c r="ACQ15101" s="60"/>
      <c r="ACR15101" s="60"/>
      <c r="ACS15101" s="60"/>
      <c r="ACT15101" s="60"/>
      <c r="ACU15101" s="60"/>
      <c r="ACV15101" s="60"/>
      <c r="ACW15101" s="60"/>
      <c r="ACX15101" s="60"/>
      <c r="ACY15101" s="60">
        <v>0.176246210115481</v>
      </c>
      <c r="ACZ15101" s="60"/>
      <c r="ADA15101" s="60"/>
      <c r="ADB15101" s="60"/>
      <c r="ADC15101" s="60"/>
      <c r="ADD15101" s="60"/>
      <c r="ADE15101" s="60"/>
    </row>
    <row r="15102" spans="760:785" x14ac:dyDescent="0.25">
      <c r="ACF15102" s="60"/>
      <c r="ACG15102" s="60"/>
      <c r="ACH15102" s="60"/>
      <c r="ACI15102" s="60"/>
      <c r="ACJ15102" s="60"/>
      <c r="ACK15102" s="60"/>
      <c r="ACL15102" s="60"/>
      <c r="ACM15102" s="60"/>
      <c r="ACN15102" s="60"/>
      <c r="ACO15102" s="60"/>
      <c r="ACP15102" s="60"/>
      <c r="ACQ15102" s="60"/>
      <c r="ACR15102" s="60"/>
      <c r="ACS15102" s="60"/>
      <c r="ACT15102" s="60"/>
      <c r="ACU15102" s="60"/>
      <c r="ACV15102" s="60"/>
      <c r="ACW15102" s="60"/>
      <c r="ACX15102" s="60"/>
      <c r="ACY15102" s="60">
        <v>0.17548996507651499</v>
      </c>
      <c r="ACZ15102" s="60"/>
      <c r="ADA15102" s="60"/>
      <c r="ADB15102" s="60"/>
      <c r="ADC15102" s="60"/>
      <c r="ADD15102" s="60"/>
      <c r="ADE15102" s="60"/>
    </row>
    <row r="15103" spans="760:785" x14ac:dyDescent="0.25">
      <c r="ACF15103" s="60"/>
      <c r="ACG15103" s="60"/>
      <c r="ACH15103" s="60"/>
      <c r="ACI15103" s="60"/>
      <c r="ACJ15103" s="60"/>
      <c r="ACK15103" s="60"/>
      <c r="ACL15103" s="60"/>
      <c r="ACM15103" s="60"/>
      <c r="ACN15103" s="60"/>
      <c r="ACO15103" s="60"/>
      <c r="ACP15103" s="60"/>
      <c r="ACQ15103" s="60"/>
      <c r="ACR15103" s="60"/>
      <c r="ACS15103" s="60"/>
      <c r="ACT15103" s="60"/>
      <c r="ACU15103" s="60"/>
      <c r="ACV15103" s="60"/>
      <c r="ACW15103" s="60"/>
      <c r="ACX15103" s="60"/>
      <c r="ACY15103" s="60">
        <v>0.17548996507651499</v>
      </c>
      <c r="ACZ15103" s="60"/>
      <c r="ADA15103" s="60"/>
      <c r="ADB15103" s="60"/>
      <c r="ADC15103" s="60"/>
      <c r="ADD15103" s="60"/>
      <c r="ADE15103" s="60"/>
    </row>
    <row r="15104" spans="760:785" x14ac:dyDescent="0.25">
      <c r="ACF15104" s="60"/>
      <c r="ACG15104" s="60"/>
      <c r="ACH15104" s="60"/>
      <c r="ACI15104" s="60"/>
      <c r="ACJ15104" s="60"/>
      <c r="ACK15104" s="60"/>
      <c r="ACL15104" s="60"/>
      <c r="ACM15104" s="60"/>
      <c r="ACN15104" s="60"/>
      <c r="ACO15104" s="60"/>
      <c r="ACP15104" s="60"/>
      <c r="ACQ15104" s="60"/>
      <c r="ACR15104" s="60"/>
      <c r="ACS15104" s="60"/>
      <c r="ACT15104" s="60"/>
      <c r="ACU15104" s="60"/>
      <c r="ACV15104" s="60"/>
      <c r="ACW15104" s="60"/>
      <c r="ACX15104" s="60"/>
      <c r="ACY15104" s="60">
        <v>0.17517484719888601</v>
      </c>
      <c r="ACZ15104" s="60"/>
      <c r="ADA15104" s="60"/>
      <c r="ADB15104" s="60"/>
      <c r="ADC15104" s="60"/>
      <c r="ADD15104" s="60"/>
      <c r="ADE15104" s="60"/>
    </row>
    <row r="15105" spans="760:785" x14ac:dyDescent="0.25">
      <c r="ACF15105" s="60"/>
      <c r="ACG15105" s="60"/>
      <c r="ACH15105" s="60"/>
      <c r="ACI15105" s="60"/>
      <c r="ACJ15105" s="60"/>
      <c r="ACK15105" s="60"/>
      <c r="ACL15105" s="60"/>
      <c r="ACM15105" s="60"/>
      <c r="ACN15105" s="60"/>
      <c r="ACO15105" s="60"/>
      <c r="ACP15105" s="60"/>
      <c r="ACQ15105" s="60"/>
      <c r="ACR15105" s="60"/>
      <c r="ACS15105" s="60"/>
      <c r="ACT15105" s="60"/>
      <c r="ACU15105" s="60"/>
      <c r="ACV15105" s="60"/>
      <c r="ACW15105" s="60"/>
      <c r="ACX15105" s="60"/>
      <c r="ACY15105" s="60">
        <v>0.175110079256038</v>
      </c>
      <c r="ACZ15105" s="60"/>
      <c r="ADA15105" s="60"/>
      <c r="ADB15105" s="60"/>
      <c r="ADC15105" s="60"/>
      <c r="ADD15105" s="60"/>
      <c r="ADE15105" s="60"/>
    </row>
    <row r="15106" spans="760:785" x14ac:dyDescent="0.25">
      <c r="ACF15106" s="60"/>
      <c r="ACG15106" s="60"/>
      <c r="ACH15106" s="60"/>
      <c r="ACI15106" s="60"/>
      <c r="ACJ15106" s="60"/>
      <c r="ACK15106" s="60"/>
      <c r="ACL15106" s="60"/>
      <c r="ACM15106" s="60"/>
      <c r="ACN15106" s="60"/>
      <c r="ACO15106" s="60"/>
      <c r="ACP15106" s="60"/>
      <c r="ACQ15106" s="60"/>
      <c r="ACR15106" s="60"/>
      <c r="ACS15106" s="60"/>
      <c r="ACT15106" s="60"/>
      <c r="ACU15106" s="60"/>
      <c r="ACV15106" s="60"/>
      <c r="ACW15106" s="60"/>
      <c r="ACX15106" s="60"/>
      <c r="ACY15106" s="60">
        <v>0.17502814471710901</v>
      </c>
      <c r="ACZ15106" s="60"/>
      <c r="ADA15106" s="60"/>
      <c r="ADB15106" s="60"/>
      <c r="ADC15106" s="60"/>
      <c r="ADD15106" s="60"/>
      <c r="ADE15106" s="60"/>
    </row>
    <row r="15107" spans="760:785" x14ac:dyDescent="0.25">
      <c r="ACF15107" s="60"/>
      <c r="ACG15107" s="60"/>
      <c r="ACH15107" s="60"/>
      <c r="ACI15107" s="60"/>
      <c r="ACJ15107" s="60"/>
      <c r="ACK15107" s="60"/>
      <c r="ACL15107" s="60"/>
      <c r="ACM15107" s="60"/>
      <c r="ACN15107" s="60"/>
      <c r="ACO15107" s="60"/>
      <c r="ACP15107" s="60"/>
      <c r="ACQ15107" s="60"/>
      <c r="ACR15107" s="60"/>
      <c r="ACS15107" s="60"/>
      <c r="ACT15107" s="60"/>
      <c r="ACU15107" s="60"/>
      <c r="ACV15107" s="60"/>
      <c r="ACW15107" s="60"/>
      <c r="ACX15107" s="60"/>
      <c r="ACY15107" s="60">
        <v>0.175009274201883</v>
      </c>
      <c r="ACZ15107" s="60"/>
      <c r="ADA15107" s="60"/>
      <c r="ADB15107" s="60"/>
      <c r="ADC15107" s="60"/>
      <c r="ADD15107" s="60"/>
      <c r="ADE15107" s="60"/>
    </row>
    <row r="15108" spans="760:785" x14ac:dyDescent="0.25">
      <c r="ACF15108" s="60"/>
      <c r="ACG15108" s="60"/>
      <c r="ACH15108" s="60"/>
      <c r="ACI15108" s="60"/>
      <c r="ACJ15108" s="60"/>
      <c r="ACK15108" s="60"/>
      <c r="ACL15108" s="60"/>
      <c r="ACM15108" s="60"/>
      <c r="ACN15108" s="60"/>
      <c r="ACO15108" s="60"/>
      <c r="ACP15108" s="60"/>
      <c r="ACQ15108" s="60"/>
      <c r="ACR15108" s="60"/>
      <c r="ACS15108" s="60"/>
      <c r="ACT15108" s="60"/>
      <c r="ACU15108" s="60"/>
      <c r="ACV15108" s="60"/>
      <c r="ACW15108" s="60"/>
      <c r="ACX15108" s="60"/>
      <c r="ACY15108" s="60">
        <v>0.174889906903614</v>
      </c>
      <c r="ACZ15108" s="60"/>
      <c r="ADA15108" s="60"/>
      <c r="ADB15108" s="60"/>
      <c r="ADC15108" s="60"/>
      <c r="ADD15108" s="60"/>
      <c r="ADE15108" s="60"/>
    </row>
    <row r="15109" spans="760:785" x14ac:dyDescent="0.25">
      <c r="ACF15109" s="60"/>
      <c r="ACG15109" s="60"/>
      <c r="ACH15109" s="60"/>
      <c r="ACI15109" s="60"/>
      <c r="ACJ15109" s="60"/>
      <c r="ACK15109" s="60"/>
      <c r="ACL15109" s="60"/>
      <c r="ACM15109" s="60"/>
      <c r="ACN15109" s="60"/>
      <c r="ACO15109" s="60"/>
      <c r="ACP15109" s="60"/>
      <c r="ACQ15109" s="60"/>
      <c r="ACR15109" s="60"/>
      <c r="ACS15109" s="60"/>
      <c r="ACT15109" s="60"/>
      <c r="ACU15109" s="60"/>
      <c r="ACV15109" s="60"/>
      <c r="ACW15109" s="60"/>
      <c r="ACX15109" s="60"/>
      <c r="ACY15109" s="60">
        <v>0.174865731203067</v>
      </c>
      <c r="ACZ15109" s="60"/>
      <c r="ADA15109" s="60"/>
      <c r="ADB15109" s="60"/>
      <c r="ADC15109" s="60"/>
      <c r="ADD15109" s="60"/>
      <c r="ADE15109" s="60"/>
    </row>
    <row r="15110" spans="760:785" x14ac:dyDescent="0.25">
      <c r="ACF15110" s="60"/>
      <c r="ACG15110" s="60"/>
      <c r="ACH15110" s="60"/>
      <c r="ACI15110" s="60"/>
      <c r="ACJ15110" s="60"/>
      <c r="ACK15110" s="60"/>
      <c r="ACL15110" s="60"/>
      <c r="ACM15110" s="60"/>
      <c r="ACN15110" s="60"/>
      <c r="ACO15110" s="60"/>
      <c r="ACP15110" s="60"/>
      <c r="ACQ15110" s="60"/>
      <c r="ACR15110" s="60"/>
      <c r="ACS15110" s="60"/>
      <c r="ACT15110" s="60"/>
      <c r="ACU15110" s="60"/>
      <c r="ACV15110" s="60"/>
      <c r="ACW15110" s="60"/>
      <c r="ACX15110" s="60"/>
      <c r="ACY15110" s="60">
        <v>0.17481698648881999</v>
      </c>
      <c r="ACZ15110" s="60"/>
      <c r="ADA15110" s="60"/>
      <c r="ADB15110" s="60"/>
      <c r="ADC15110" s="60"/>
      <c r="ADD15110" s="60"/>
      <c r="ADE15110" s="60"/>
    </row>
    <row r="15111" spans="760:785" x14ac:dyDescent="0.25">
      <c r="ACF15111" s="60"/>
      <c r="ACG15111" s="60"/>
      <c r="ACH15111" s="60"/>
      <c r="ACI15111" s="60"/>
      <c r="ACJ15111" s="60"/>
      <c r="ACK15111" s="60"/>
      <c r="ACL15111" s="60"/>
      <c r="ACM15111" s="60"/>
      <c r="ACN15111" s="60"/>
      <c r="ACO15111" s="60"/>
      <c r="ACP15111" s="60"/>
      <c r="ACQ15111" s="60"/>
      <c r="ACR15111" s="60"/>
      <c r="ACS15111" s="60"/>
      <c r="ACT15111" s="60"/>
      <c r="ACU15111" s="60"/>
      <c r="ACV15111" s="60"/>
      <c r="ACW15111" s="60"/>
      <c r="ACX15111" s="60"/>
      <c r="ACY15111" s="60">
        <v>0.17481698648881999</v>
      </c>
      <c r="ACZ15111" s="60"/>
      <c r="ADA15111" s="60"/>
      <c r="ADB15111" s="60"/>
      <c r="ADC15111" s="60"/>
      <c r="ADD15111" s="60"/>
      <c r="ADE15111" s="60"/>
    </row>
    <row r="15112" spans="760:785" x14ac:dyDescent="0.25">
      <c r="ACF15112" s="60"/>
      <c r="ACG15112" s="60"/>
      <c r="ACH15112" s="60"/>
      <c r="ACI15112" s="60"/>
      <c r="ACJ15112" s="60"/>
      <c r="ACK15112" s="60"/>
      <c r="ACL15112" s="60"/>
      <c r="ACM15112" s="60"/>
      <c r="ACN15112" s="60"/>
      <c r="ACO15112" s="60"/>
      <c r="ACP15112" s="60"/>
      <c r="ACQ15112" s="60"/>
      <c r="ACR15112" s="60"/>
      <c r="ACS15112" s="60"/>
      <c r="ACT15112" s="60"/>
      <c r="ACU15112" s="60"/>
      <c r="ACV15112" s="60"/>
      <c r="ACW15112" s="60"/>
      <c r="ACX15112" s="60"/>
      <c r="ACY15112" s="60">
        <v>0.17468482122088799</v>
      </c>
      <c r="ACZ15112" s="60"/>
      <c r="ADA15112" s="60"/>
      <c r="ADB15112" s="60"/>
      <c r="ADC15112" s="60"/>
      <c r="ADD15112" s="60"/>
      <c r="ADE15112" s="60"/>
    </row>
    <row r="15113" spans="760:785" x14ac:dyDescent="0.25">
      <c r="ACF15113" s="60"/>
      <c r="ACG15113" s="60"/>
      <c r="ACH15113" s="60"/>
      <c r="ACI15113" s="60"/>
      <c r="ACJ15113" s="60"/>
      <c r="ACK15113" s="60"/>
      <c r="ACL15113" s="60"/>
      <c r="ACM15113" s="60"/>
      <c r="ACN15113" s="60"/>
      <c r="ACO15113" s="60"/>
      <c r="ACP15113" s="60"/>
      <c r="ACQ15113" s="60"/>
      <c r="ACR15113" s="60"/>
      <c r="ACS15113" s="60"/>
      <c r="ACT15113" s="60"/>
      <c r="ACU15113" s="60"/>
      <c r="ACV15113" s="60"/>
      <c r="ACW15113" s="60"/>
      <c r="ACX15113" s="60"/>
      <c r="ACY15113" s="60">
        <v>0.17452376425767699</v>
      </c>
      <c r="ACZ15113" s="60"/>
      <c r="ADA15113" s="60"/>
      <c r="ADB15113" s="60"/>
      <c r="ADC15113" s="60"/>
      <c r="ADD15113" s="60"/>
      <c r="ADE15113" s="60"/>
    </row>
    <row r="15114" spans="760:785" x14ac:dyDescent="0.25">
      <c r="ACF15114" s="60"/>
      <c r="ACG15114" s="60"/>
      <c r="ACH15114" s="60"/>
      <c r="ACI15114" s="60"/>
      <c r="ACJ15114" s="60"/>
      <c r="ACK15114" s="60"/>
      <c r="ACL15114" s="60"/>
      <c r="ACM15114" s="60"/>
      <c r="ACN15114" s="60"/>
      <c r="ACO15114" s="60"/>
      <c r="ACP15114" s="60"/>
      <c r="ACQ15114" s="60"/>
      <c r="ACR15114" s="60"/>
      <c r="ACS15114" s="60"/>
      <c r="ACT15114" s="60"/>
      <c r="ACU15114" s="60"/>
      <c r="ACV15114" s="60"/>
      <c r="ACW15114" s="60"/>
      <c r="ACX15114" s="60"/>
      <c r="ACY15114" s="60">
        <v>0.17451763317458199</v>
      </c>
      <c r="ACZ15114" s="60"/>
      <c r="ADA15114" s="60"/>
      <c r="ADB15114" s="60"/>
      <c r="ADC15114" s="60"/>
      <c r="ADD15114" s="60"/>
      <c r="ADE15114" s="60"/>
    </row>
    <row r="15115" spans="760:785" x14ac:dyDescent="0.25">
      <c r="ACF15115" s="60"/>
      <c r="ACG15115" s="60"/>
      <c r="ACH15115" s="60"/>
      <c r="ACI15115" s="60"/>
      <c r="ACJ15115" s="60"/>
      <c r="ACK15115" s="60"/>
      <c r="ACL15115" s="60"/>
      <c r="ACM15115" s="60"/>
      <c r="ACN15115" s="60"/>
      <c r="ACO15115" s="60"/>
      <c r="ACP15115" s="60"/>
      <c r="ACQ15115" s="60"/>
      <c r="ACR15115" s="60"/>
      <c r="ACS15115" s="60"/>
      <c r="ACT15115" s="60"/>
      <c r="ACU15115" s="60"/>
      <c r="ACV15115" s="60"/>
      <c r="ACW15115" s="60"/>
      <c r="ACX15115" s="60"/>
      <c r="ACY15115" s="60">
        <v>0.17451763317458199</v>
      </c>
      <c r="ACZ15115" s="60"/>
      <c r="ADA15115" s="60"/>
      <c r="ADB15115" s="60"/>
      <c r="ADC15115" s="60"/>
      <c r="ADD15115" s="60"/>
      <c r="ADE15115" s="60"/>
    </row>
    <row r="15116" spans="760:785" x14ac:dyDescent="0.25">
      <c r="ACF15116" s="60"/>
      <c r="ACG15116" s="60"/>
      <c r="ACH15116" s="60"/>
      <c r="ACI15116" s="60"/>
      <c r="ACJ15116" s="60"/>
      <c r="ACK15116" s="60"/>
      <c r="ACL15116" s="60"/>
      <c r="ACM15116" s="60"/>
      <c r="ACN15116" s="60"/>
      <c r="ACO15116" s="60"/>
      <c r="ACP15116" s="60"/>
      <c r="ACQ15116" s="60"/>
      <c r="ACR15116" s="60"/>
      <c r="ACS15116" s="60"/>
      <c r="ACT15116" s="60"/>
      <c r="ACU15116" s="60"/>
      <c r="ACV15116" s="60"/>
      <c r="ACW15116" s="60"/>
      <c r="ACX15116" s="60"/>
      <c r="ACY15116" s="60">
        <v>0.174422608811867</v>
      </c>
      <c r="ACZ15116" s="60"/>
      <c r="ADA15116" s="60"/>
      <c r="ADB15116" s="60"/>
      <c r="ADC15116" s="60"/>
      <c r="ADD15116" s="60"/>
      <c r="ADE15116" s="60"/>
    </row>
    <row r="15117" spans="760:785" x14ac:dyDescent="0.25">
      <c r="ACF15117" s="60"/>
      <c r="ACG15117" s="60"/>
      <c r="ACH15117" s="60"/>
      <c r="ACI15117" s="60"/>
      <c r="ACJ15117" s="60"/>
      <c r="ACK15117" s="60"/>
      <c r="ACL15117" s="60"/>
      <c r="ACM15117" s="60"/>
      <c r="ACN15117" s="60"/>
      <c r="ACO15117" s="60"/>
      <c r="ACP15117" s="60"/>
      <c r="ACQ15117" s="60"/>
      <c r="ACR15117" s="60"/>
      <c r="ACS15117" s="60"/>
      <c r="ACT15117" s="60"/>
      <c r="ACU15117" s="60"/>
      <c r="ACV15117" s="60"/>
      <c r="ACW15117" s="60"/>
      <c r="ACX15117" s="60"/>
      <c r="ACY15117" s="60">
        <v>0.174422608811867</v>
      </c>
      <c r="ACZ15117" s="60"/>
      <c r="ADA15117" s="60"/>
      <c r="ADB15117" s="60"/>
      <c r="ADC15117" s="60"/>
      <c r="ADD15117" s="60"/>
      <c r="ADE15117" s="60"/>
    </row>
    <row r="15118" spans="760:785" x14ac:dyDescent="0.25">
      <c r="ACF15118" s="60"/>
      <c r="ACG15118" s="60"/>
      <c r="ACH15118" s="60"/>
      <c r="ACI15118" s="60"/>
      <c r="ACJ15118" s="60"/>
      <c r="ACK15118" s="60"/>
      <c r="ACL15118" s="60"/>
      <c r="ACM15118" s="60"/>
      <c r="ACN15118" s="60"/>
      <c r="ACO15118" s="60"/>
      <c r="ACP15118" s="60"/>
      <c r="ACQ15118" s="60"/>
      <c r="ACR15118" s="60"/>
      <c r="ACS15118" s="60"/>
      <c r="ACT15118" s="60"/>
      <c r="ACU15118" s="60"/>
      <c r="ACV15118" s="60"/>
      <c r="ACW15118" s="60"/>
      <c r="ACX15118" s="60"/>
      <c r="ACY15118" s="60">
        <v>0.17440733203421699</v>
      </c>
      <c r="ACZ15118" s="60"/>
      <c r="ADA15118" s="60"/>
      <c r="ADB15118" s="60"/>
      <c r="ADC15118" s="60"/>
      <c r="ADD15118" s="60"/>
      <c r="ADE15118" s="60"/>
    </row>
    <row r="15119" spans="760:785" x14ac:dyDescent="0.25">
      <c r="ACF15119" s="60"/>
      <c r="ACG15119" s="60"/>
      <c r="ACH15119" s="60"/>
      <c r="ACI15119" s="60"/>
      <c r="ACJ15119" s="60"/>
      <c r="ACK15119" s="60"/>
      <c r="ACL15119" s="60"/>
      <c r="ACM15119" s="60"/>
      <c r="ACN15119" s="60"/>
      <c r="ACO15119" s="60"/>
      <c r="ACP15119" s="60"/>
      <c r="ACQ15119" s="60"/>
      <c r="ACR15119" s="60"/>
      <c r="ACS15119" s="60"/>
      <c r="ACT15119" s="60"/>
      <c r="ACU15119" s="60"/>
      <c r="ACV15119" s="60"/>
      <c r="ACW15119" s="60"/>
      <c r="ACX15119" s="60"/>
      <c r="ACY15119" s="60">
        <v>0.17423362629000999</v>
      </c>
      <c r="ACZ15119" s="60"/>
      <c r="ADA15119" s="60"/>
      <c r="ADB15119" s="60"/>
      <c r="ADC15119" s="60"/>
      <c r="ADD15119" s="60"/>
      <c r="ADE15119" s="60"/>
    </row>
    <row r="15120" spans="760:785" x14ac:dyDescent="0.25">
      <c r="ACF15120" s="60"/>
      <c r="ACG15120" s="60"/>
      <c r="ACH15120" s="60"/>
      <c r="ACI15120" s="60"/>
      <c r="ACJ15120" s="60"/>
      <c r="ACK15120" s="60"/>
      <c r="ACL15120" s="60"/>
      <c r="ACM15120" s="60"/>
      <c r="ACN15120" s="60"/>
      <c r="ACO15120" s="60"/>
      <c r="ACP15120" s="60"/>
      <c r="ACQ15120" s="60"/>
      <c r="ACR15120" s="60"/>
      <c r="ACS15120" s="60"/>
      <c r="ACT15120" s="60"/>
      <c r="ACU15120" s="60"/>
      <c r="ACV15120" s="60"/>
      <c r="ACW15120" s="60"/>
      <c r="ACX15120" s="60"/>
      <c r="ACY15120" s="60">
        <v>0.174222923510091</v>
      </c>
      <c r="ACZ15120" s="60"/>
      <c r="ADA15120" s="60"/>
      <c r="ADB15120" s="60"/>
      <c r="ADC15120" s="60"/>
      <c r="ADD15120" s="60"/>
      <c r="ADE15120" s="60"/>
    </row>
    <row r="15121" spans="760:785" x14ac:dyDescent="0.25">
      <c r="ACF15121" s="60"/>
      <c r="ACG15121" s="60"/>
      <c r="ACH15121" s="60"/>
      <c r="ACI15121" s="60"/>
      <c r="ACJ15121" s="60"/>
      <c r="ACK15121" s="60"/>
      <c r="ACL15121" s="60"/>
      <c r="ACM15121" s="60"/>
      <c r="ACN15121" s="60"/>
      <c r="ACO15121" s="60"/>
      <c r="ACP15121" s="60"/>
      <c r="ACQ15121" s="60"/>
      <c r="ACR15121" s="60"/>
      <c r="ACS15121" s="60"/>
      <c r="ACT15121" s="60"/>
      <c r="ACU15121" s="60"/>
      <c r="ACV15121" s="60"/>
      <c r="ACW15121" s="60"/>
      <c r="ACX15121" s="60"/>
      <c r="ACY15121" s="60">
        <v>0.17412654174150299</v>
      </c>
      <c r="ACZ15121" s="60"/>
      <c r="ADA15121" s="60"/>
      <c r="ADB15121" s="60"/>
      <c r="ADC15121" s="60"/>
      <c r="ADD15121" s="60"/>
      <c r="ADE15121" s="60"/>
    </row>
    <row r="15122" spans="760:785" x14ac:dyDescent="0.25">
      <c r="ACF15122" s="60"/>
      <c r="ACG15122" s="60"/>
      <c r="ACH15122" s="60"/>
      <c r="ACI15122" s="60"/>
      <c r="ACJ15122" s="60"/>
      <c r="ACK15122" s="60"/>
      <c r="ACL15122" s="60"/>
      <c r="ACM15122" s="60"/>
      <c r="ACN15122" s="60"/>
      <c r="ACO15122" s="60"/>
      <c r="ACP15122" s="60"/>
      <c r="ACQ15122" s="60"/>
      <c r="ACR15122" s="60"/>
      <c r="ACS15122" s="60"/>
      <c r="ACT15122" s="60"/>
      <c r="ACU15122" s="60"/>
      <c r="ACV15122" s="60"/>
      <c r="ACW15122" s="60"/>
      <c r="ACX15122" s="60"/>
      <c r="ACY15122" s="60">
        <v>0.173958116575263</v>
      </c>
      <c r="ACZ15122" s="60"/>
      <c r="ADA15122" s="60"/>
      <c r="ADB15122" s="60"/>
      <c r="ADC15122" s="60"/>
      <c r="ADD15122" s="60"/>
      <c r="ADE15122" s="60"/>
    </row>
    <row r="15123" spans="760:785" x14ac:dyDescent="0.25">
      <c r="ACF15123" s="60"/>
      <c r="ACG15123" s="60"/>
      <c r="ACH15123" s="60"/>
      <c r="ACI15123" s="60"/>
      <c r="ACJ15123" s="60"/>
      <c r="ACK15123" s="60"/>
      <c r="ACL15123" s="60"/>
      <c r="ACM15123" s="60"/>
      <c r="ACN15123" s="60"/>
      <c r="ACO15123" s="60"/>
      <c r="ACP15123" s="60"/>
      <c r="ACQ15123" s="60"/>
      <c r="ACR15123" s="60"/>
      <c r="ACS15123" s="60"/>
      <c r="ACT15123" s="60"/>
      <c r="ACU15123" s="60"/>
      <c r="ACV15123" s="60"/>
      <c r="ACW15123" s="60"/>
      <c r="ACX15123" s="60"/>
      <c r="ACY15123" s="60">
        <v>0.173738944928605</v>
      </c>
      <c r="ACZ15123" s="60"/>
      <c r="ADA15123" s="60"/>
      <c r="ADB15123" s="60"/>
      <c r="ADC15123" s="60"/>
      <c r="ADD15123" s="60"/>
      <c r="ADE15123" s="60"/>
    </row>
    <row r="15124" spans="760:785" x14ac:dyDescent="0.25">
      <c r="ACF15124" s="60"/>
      <c r="ACG15124" s="60"/>
      <c r="ACH15124" s="60"/>
      <c r="ACI15124" s="60"/>
      <c r="ACJ15124" s="60"/>
      <c r="ACK15124" s="60"/>
      <c r="ACL15124" s="60"/>
      <c r="ACM15124" s="60"/>
      <c r="ACN15124" s="60"/>
      <c r="ACO15124" s="60"/>
      <c r="ACP15124" s="60"/>
      <c r="ACQ15124" s="60"/>
      <c r="ACR15124" s="60"/>
      <c r="ACS15124" s="60"/>
      <c r="ACT15124" s="60"/>
      <c r="ACU15124" s="60"/>
      <c r="ACV15124" s="60"/>
      <c r="ACW15124" s="60"/>
      <c r="ACX15124" s="60"/>
      <c r="ACY15124" s="60">
        <v>0.17371708969518801</v>
      </c>
      <c r="ACZ15124" s="60"/>
      <c r="ADA15124" s="60"/>
      <c r="ADB15124" s="60"/>
      <c r="ADC15124" s="60"/>
      <c r="ADD15124" s="60"/>
      <c r="ADE15124" s="60"/>
    </row>
    <row r="15125" spans="760:785" x14ac:dyDescent="0.25">
      <c r="ACF15125" s="60"/>
      <c r="ACG15125" s="60"/>
      <c r="ACH15125" s="60"/>
      <c r="ACI15125" s="60"/>
      <c r="ACJ15125" s="60"/>
      <c r="ACK15125" s="60"/>
      <c r="ACL15125" s="60"/>
      <c r="ACM15125" s="60"/>
      <c r="ACN15125" s="60"/>
      <c r="ACO15125" s="60"/>
      <c r="ACP15125" s="60"/>
      <c r="ACQ15125" s="60"/>
      <c r="ACR15125" s="60"/>
      <c r="ACS15125" s="60"/>
      <c r="ACT15125" s="60"/>
      <c r="ACU15125" s="60"/>
      <c r="ACV15125" s="60"/>
      <c r="ACW15125" s="60"/>
      <c r="ACX15125" s="60"/>
      <c r="ACY15125" s="60">
        <v>0.173499002741859</v>
      </c>
      <c r="ACZ15125" s="60"/>
      <c r="ADA15125" s="60"/>
      <c r="ADB15125" s="60"/>
      <c r="ADC15125" s="60"/>
      <c r="ADD15125" s="60"/>
      <c r="ADE15125" s="60"/>
    </row>
    <row r="15126" spans="760:785" x14ac:dyDescent="0.25">
      <c r="ACF15126" s="60"/>
      <c r="ACG15126" s="60"/>
      <c r="ACH15126" s="60"/>
      <c r="ACI15126" s="60"/>
      <c r="ACJ15126" s="60"/>
      <c r="ACK15126" s="60"/>
      <c r="ACL15126" s="60"/>
      <c r="ACM15126" s="60"/>
      <c r="ACN15126" s="60"/>
      <c r="ACO15126" s="60"/>
      <c r="ACP15126" s="60"/>
      <c r="ACQ15126" s="60"/>
      <c r="ACR15126" s="60"/>
      <c r="ACS15126" s="60"/>
      <c r="ACT15126" s="60"/>
      <c r="ACU15126" s="60"/>
      <c r="ACV15126" s="60"/>
      <c r="ACW15126" s="60"/>
      <c r="ACX15126" s="60"/>
      <c r="ACY15126" s="60">
        <v>0.17337737410319201</v>
      </c>
      <c r="ACZ15126" s="60"/>
      <c r="ADA15126" s="60"/>
      <c r="ADB15126" s="60"/>
      <c r="ADC15126" s="60"/>
      <c r="ADD15126" s="60"/>
      <c r="ADE15126" s="60"/>
    </row>
    <row r="15127" spans="760:785" x14ac:dyDescent="0.25">
      <c r="ACF15127" s="60"/>
      <c r="ACG15127" s="60"/>
      <c r="ACH15127" s="60"/>
      <c r="ACI15127" s="60"/>
      <c r="ACJ15127" s="60"/>
      <c r="ACK15127" s="60"/>
      <c r="ACL15127" s="60"/>
      <c r="ACM15127" s="60"/>
      <c r="ACN15127" s="60"/>
      <c r="ACO15127" s="60"/>
      <c r="ACP15127" s="60"/>
      <c r="ACQ15127" s="60"/>
      <c r="ACR15127" s="60"/>
      <c r="ACS15127" s="60"/>
      <c r="ACT15127" s="60"/>
      <c r="ACU15127" s="60"/>
      <c r="ACV15127" s="60"/>
      <c r="ACW15127" s="60"/>
      <c r="ACX15127" s="60"/>
      <c r="ACY15127" s="60">
        <v>0.173365506719178</v>
      </c>
      <c r="ACZ15127" s="60"/>
      <c r="ADA15127" s="60"/>
      <c r="ADB15127" s="60"/>
      <c r="ADC15127" s="60"/>
      <c r="ADD15127" s="60"/>
      <c r="ADE15127" s="60"/>
    </row>
    <row r="15128" spans="760:785" x14ac:dyDescent="0.25">
      <c r="ACF15128" s="60"/>
      <c r="ACG15128" s="60"/>
      <c r="ACH15128" s="60"/>
      <c r="ACI15128" s="60"/>
      <c r="ACJ15128" s="60"/>
      <c r="ACK15128" s="60"/>
      <c r="ACL15128" s="60"/>
      <c r="ACM15128" s="60"/>
      <c r="ACN15128" s="60"/>
      <c r="ACO15128" s="60"/>
      <c r="ACP15128" s="60"/>
      <c r="ACQ15128" s="60"/>
      <c r="ACR15128" s="60"/>
      <c r="ACS15128" s="60"/>
      <c r="ACT15128" s="60"/>
      <c r="ACU15128" s="60"/>
      <c r="ACV15128" s="60"/>
      <c r="ACW15128" s="60"/>
      <c r="ACX15128" s="60"/>
      <c r="ACY15128" s="60">
        <v>0.17329704367159399</v>
      </c>
      <c r="ACZ15128" s="60"/>
      <c r="ADA15128" s="60"/>
      <c r="ADB15128" s="60"/>
      <c r="ADC15128" s="60"/>
      <c r="ADD15128" s="60"/>
      <c r="ADE15128" s="60"/>
    </row>
    <row r="15129" spans="760:785" x14ac:dyDescent="0.25">
      <c r="ACF15129" s="60"/>
      <c r="ACG15129" s="60"/>
      <c r="ACH15129" s="60"/>
      <c r="ACI15129" s="60"/>
      <c r="ACJ15129" s="60"/>
      <c r="ACK15129" s="60"/>
      <c r="ACL15129" s="60"/>
      <c r="ACM15129" s="60"/>
      <c r="ACN15129" s="60"/>
      <c r="ACO15129" s="60"/>
      <c r="ACP15129" s="60"/>
      <c r="ACQ15129" s="60"/>
      <c r="ACR15129" s="60"/>
      <c r="ACS15129" s="60"/>
      <c r="ACT15129" s="60"/>
      <c r="ACU15129" s="60"/>
      <c r="ACV15129" s="60"/>
      <c r="ACW15129" s="60"/>
      <c r="ACX15129" s="60"/>
      <c r="ACY15129" s="60">
        <v>0.17329521081208499</v>
      </c>
      <c r="ACZ15129" s="60"/>
      <c r="ADA15129" s="60"/>
      <c r="ADB15129" s="60"/>
      <c r="ADC15129" s="60"/>
      <c r="ADD15129" s="60"/>
      <c r="ADE15129" s="60"/>
    </row>
    <row r="15130" spans="760:785" x14ac:dyDescent="0.25">
      <c r="ACF15130" s="60"/>
      <c r="ACG15130" s="60"/>
      <c r="ACH15130" s="60"/>
      <c r="ACI15130" s="60"/>
      <c r="ACJ15130" s="60"/>
      <c r="ACK15130" s="60"/>
      <c r="ACL15130" s="60"/>
      <c r="ACM15130" s="60"/>
      <c r="ACN15130" s="60"/>
      <c r="ACO15130" s="60"/>
      <c r="ACP15130" s="60"/>
      <c r="ACQ15130" s="60"/>
      <c r="ACR15130" s="60"/>
      <c r="ACS15130" s="60"/>
      <c r="ACT15130" s="60"/>
      <c r="ACU15130" s="60"/>
      <c r="ACV15130" s="60"/>
      <c r="ACW15130" s="60"/>
      <c r="ACX15130" s="60"/>
      <c r="ACY15130" s="60">
        <v>0.17307676104922801</v>
      </c>
      <c r="ACZ15130" s="60"/>
      <c r="ADA15130" s="60"/>
      <c r="ADB15130" s="60"/>
      <c r="ADC15130" s="60"/>
      <c r="ADD15130" s="60"/>
      <c r="ADE15130" s="60"/>
    </row>
    <row r="15131" spans="760:785" x14ac:dyDescent="0.25">
      <c r="ACF15131" s="60"/>
      <c r="ACG15131" s="60"/>
      <c r="ACH15131" s="60"/>
      <c r="ACI15131" s="60"/>
      <c r="ACJ15131" s="60"/>
      <c r="ACK15131" s="60"/>
      <c r="ACL15131" s="60"/>
      <c r="ACM15131" s="60"/>
      <c r="ACN15131" s="60"/>
      <c r="ACO15131" s="60"/>
      <c r="ACP15131" s="60"/>
      <c r="ACQ15131" s="60"/>
      <c r="ACR15131" s="60"/>
      <c r="ACS15131" s="60"/>
      <c r="ACT15131" s="60"/>
      <c r="ACU15131" s="60"/>
      <c r="ACV15131" s="60"/>
      <c r="ACW15131" s="60"/>
      <c r="ACX15131" s="60"/>
      <c r="ACY15131" s="60">
        <v>0.17278250714479301</v>
      </c>
      <c r="ACZ15131" s="60"/>
      <c r="ADA15131" s="60"/>
      <c r="ADB15131" s="60"/>
      <c r="ADC15131" s="60"/>
      <c r="ADD15131" s="60"/>
      <c r="ADE15131" s="60"/>
    </row>
    <row r="15132" spans="760:785" x14ac:dyDescent="0.25">
      <c r="ACF15132" s="60"/>
      <c r="ACG15132" s="60"/>
      <c r="ACH15132" s="60"/>
      <c r="ACI15132" s="60"/>
      <c r="ACJ15132" s="60"/>
      <c r="ACK15132" s="60"/>
      <c r="ACL15132" s="60"/>
      <c r="ACM15132" s="60"/>
      <c r="ACN15132" s="60"/>
      <c r="ACO15132" s="60"/>
      <c r="ACP15132" s="60"/>
      <c r="ACQ15132" s="60"/>
      <c r="ACR15132" s="60"/>
      <c r="ACS15132" s="60"/>
      <c r="ACT15132" s="60"/>
      <c r="ACU15132" s="60"/>
      <c r="ACV15132" s="60"/>
      <c r="ACW15132" s="60"/>
      <c r="ACX15132" s="60"/>
      <c r="ACY15132" s="60">
        <v>0.172750871515256</v>
      </c>
      <c r="ACZ15132" s="60"/>
      <c r="ADA15132" s="60"/>
      <c r="ADB15132" s="60"/>
      <c r="ADC15132" s="60"/>
      <c r="ADD15132" s="60"/>
      <c r="ADE15132" s="60"/>
    </row>
    <row r="15133" spans="760:785" x14ac:dyDescent="0.25">
      <c r="ACF15133" s="60"/>
      <c r="ACG15133" s="60"/>
      <c r="ACH15133" s="60"/>
      <c r="ACI15133" s="60"/>
      <c r="ACJ15133" s="60"/>
      <c r="ACK15133" s="60"/>
      <c r="ACL15133" s="60"/>
      <c r="ACM15133" s="60"/>
      <c r="ACN15133" s="60"/>
      <c r="ACO15133" s="60"/>
      <c r="ACP15133" s="60"/>
      <c r="ACQ15133" s="60"/>
      <c r="ACR15133" s="60"/>
      <c r="ACS15133" s="60"/>
      <c r="ACT15133" s="60"/>
      <c r="ACU15133" s="60"/>
      <c r="ACV15133" s="60"/>
      <c r="ACW15133" s="60"/>
      <c r="ACX15133" s="60"/>
      <c r="ACY15133" s="60">
        <v>0.172750871515256</v>
      </c>
      <c r="ACZ15133" s="60"/>
      <c r="ADA15133" s="60"/>
      <c r="ADB15133" s="60"/>
      <c r="ADC15133" s="60"/>
      <c r="ADD15133" s="60"/>
      <c r="ADE15133" s="60"/>
    </row>
    <row r="15134" spans="760:785" x14ac:dyDescent="0.25">
      <c r="ACF15134" s="60"/>
      <c r="ACG15134" s="60"/>
      <c r="ACH15134" s="60"/>
      <c r="ACI15134" s="60"/>
      <c r="ACJ15134" s="60"/>
      <c r="ACK15134" s="60"/>
      <c r="ACL15134" s="60"/>
      <c r="ACM15134" s="60"/>
      <c r="ACN15134" s="60"/>
      <c r="ACO15134" s="60"/>
      <c r="ACP15134" s="60"/>
      <c r="ACQ15134" s="60"/>
      <c r="ACR15134" s="60"/>
      <c r="ACS15134" s="60"/>
      <c r="ACT15134" s="60"/>
      <c r="ACU15134" s="60"/>
      <c r="ACV15134" s="60"/>
      <c r="ACW15134" s="60"/>
      <c r="ACX15134" s="60"/>
      <c r="ACY15134" s="60">
        <v>0.172714809145633</v>
      </c>
      <c r="ACZ15134" s="60"/>
      <c r="ADA15134" s="60"/>
      <c r="ADB15134" s="60"/>
      <c r="ADC15134" s="60"/>
      <c r="ADD15134" s="60"/>
      <c r="ADE15134" s="60"/>
    </row>
    <row r="15135" spans="760:785" x14ac:dyDescent="0.25">
      <c r="ACF15135" s="60"/>
      <c r="ACG15135" s="60"/>
      <c r="ACH15135" s="60"/>
      <c r="ACI15135" s="60"/>
      <c r="ACJ15135" s="60"/>
      <c r="ACK15135" s="60"/>
      <c r="ACL15135" s="60"/>
      <c r="ACM15135" s="60"/>
      <c r="ACN15135" s="60"/>
      <c r="ACO15135" s="60"/>
      <c r="ACP15135" s="60"/>
      <c r="ACQ15135" s="60"/>
      <c r="ACR15135" s="60"/>
      <c r="ACS15135" s="60"/>
      <c r="ACT15135" s="60"/>
      <c r="ACU15135" s="60"/>
      <c r="ACV15135" s="60"/>
      <c r="ACW15135" s="60"/>
      <c r="ACX15135" s="60"/>
      <c r="ACY15135" s="60">
        <v>0.17270943141188799</v>
      </c>
      <c r="ACZ15135" s="60"/>
      <c r="ADA15135" s="60"/>
      <c r="ADB15135" s="60"/>
      <c r="ADC15135" s="60"/>
      <c r="ADD15135" s="60"/>
      <c r="ADE15135" s="60"/>
    </row>
    <row r="15136" spans="760:785" x14ac:dyDescent="0.25">
      <c r="ACF15136" s="60"/>
      <c r="ACG15136" s="60"/>
      <c r="ACH15136" s="60"/>
      <c r="ACI15136" s="60"/>
      <c r="ACJ15136" s="60"/>
      <c r="ACK15136" s="60"/>
      <c r="ACL15136" s="60"/>
      <c r="ACM15136" s="60"/>
      <c r="ACN15136" s="60"/>
      <c r="ACO15136" s="60"/>
      <c r="ACP15136" s="60"/>
      <c r="ACQ15136" s="60"/>
      <c r="ACR15136" s="60"/>
      <c r="ACS15136" s="60"/>
      <c r="ACT15136" s="60"/>
      <c r="ACU15136" s="60"/>
      <c r="ACV15136" s="60"/>
      <c r="ACW15136" s="60"/>
      <c r="ACX15136" s="60"/>
      <c r="ACY15136" s="60">
        <v>0.17263820284565901</v>
      </c>
      <c r="ACZ15136" s="60"/>
      <c r="ADA15136" s="60"/>
      <c r="ADB15136" s="60"/>
      <c r="ADC15136" s="60"/>
      <c r="ADD15136" s="60"/>
      <c r="ADE15136" s="60"/>
    </row>
    <row r="15137" spans="760:785" x14ac:dyDescent="0.25">
      <c r="ACF15137" s="60"/>
      <c r="ACG15137" s="60"/>
      <c r="ACH15137" s="60"/>
      <c r="ACI15137" s="60"/>
      <c r="ACJ15137" s="60"/>
      <c r="ACK15137" s="60"/>
      <c r="ACL15137" s="60"/>
      <c r="ACM15137" s="60"/>
      <c r="ACN15137" s="60"/>
      <c r="ACO15137" s="60"/>
      <c r="ACP15137" s="60"/>
      <c r="ACQ15137" s="60"/>
      <c r="ACR15137" s="60"/>
      <c r="ACS15137" s="60"/>
      <c r="ACT15137" s="60"/>
      <c r="ACU15137" s="60"/>
      <c r="ACV15137" s="60"/>
      <c r="ACW15137" s="60"/>
      <c r="ACX15137" s="60"/>
      <c r="ACY15137" s="60">
        <v>0.17263820284565901</v>
      </c>
      <c r="ACZ15137" s="60"/>
      <c r="ADA15137" s="60"/>
      <c r="ADB15137" s="60"/>
      <c r="ADC15137" s="60"/>
      <c r="ADD15137" s="60"/>
      <c r="ADE15137" s="60"/>
    </row>
    <row r="15138" spans="760:785" x14ac:dyDescent="0.25">
      <c r="ACF15138" s="60"/>
      <c r="ACG15138" s="60"/>
      <c r="ACH15138" s="60"/>
      <c r="ACI15138" s="60"/>
      <c r="ACJ15138" s="60"/>
      <c r="ACK15138" s="60"/>
      <c r="ACL15138" s="60"/>
      <c r="ACM15138" s="60"/>
      <c r="ACN15138" s="60"/>
      <c r="ACO15138" s="60"/>
      <c r="ACP15138" s="60"/>
      <c r="ACQ15138" s="60"/>
      <c r="ACR15138" s="60"/>
      <c r="ACS15138" s="60"/>
      <c r="ACT15138" s="60"/>
      <c r="ACU15138" s="60"/>
      <c r="ACV15138" s="60"/>
      <c r="ACW15138" s="60"/>
      <c r="ACX15138" s="60"/>
      <c r="ACY15138" s="60">
        <v>0.17247534059772299</v>
      </c>
      <c r="ACZ15138" s="60"/>
      <c r="ADA15138" s="60"/>
      <c r="ADB15138" s="60"/>
      <c r="ADC15138" s="60"/>
      <c r="ADD15138" s="60"/>
      <c r="ADE15138" s="60"/>
    </row>
    <row r="15139" spans="760:785" x14ac:dyDescent="0.25">
      <c r="ACF15139" s="60"/>
      <c r="ACG15139" s="60"/>
      <c r="ACH15139" s="60"/>
      <c r="ACI15139" s="60"/>
      <c r="ACJ15139" s="60"/>
      <c r="ACK15139" s="60"/>
      <c r="ACL15139" s="60"/>
      <c r="ACM15139" s="60"/>
      <c r="ACN15139" s="60"/>
      <c r="ACO15139" s="60"/>
      <c r="ACP15139" s="60"/>
      <c r="ACQ15139" s="60"/>
      <c r="ACR15139" s="60"/>
      <c r="ACS15139" s="60"/>
      <c r="ACT15139" s="60"/>
      <c r="ACU15139" s="60"/>
      <c r="ACV15139" s="60"/>
      <c r="ACW15139" s="60"/>
      <c r="ACX15139" s="60"/>
      <c r="ACY15139" s="60">
        <v>0.17227910011074399</v>
      </c>
      <c r="ACZ15139" s="60"/>
      <c r="ADA15139" s="60"/>
      <c r="ADB15139" s="60"/>
      <c r="ADC15139" s="60"/>
      <c r="ADD15139" s="60"/>
      <c r="ADE15139" s="60"/>
    </row>
    <row r="15140" spans="760:785" x14ac:dyDescent="0.25">
      <c r="ACF15140" s="60"/>
      <c r="ACG15140" s="60"/>
      <c r="ACH15140" s="60"/>
      <c r="ACI15140" s="60"/>
      <c r="ACJ15140" s="60"/>
      <c r="ACK15140" s="60"/>
      <c r="ACL15140" s="60"/>
      <c r="ACM15140" s="60"/>
      <c r="ACN15140" s="60"/>
      <c r="ACO15140" s="60"/>
      <c r="ACP15140" s="60"/>
      <c r="ACQ15140" s="60"/>
      <c r="ACR15140" s="60"/>
      <c r="ACS15140" s="60"/>
      <c r="ACT15140" s="60"/>
      <c r="ACU15140" s="60"/>
      <c r="ACV15140" s="60"/>
      <c r="ACW15140" s="60"/>
      <c r="ACX15140" s="60"/>
      <c r="ACY15140" s="60">
        <v>0.17202973308817501</v>
      </c>
      <c r="ACZ15140" s="60"/>
      <c r="ADA15140" s="60"/>
      <c r="ADB15140" s="60"/>
      <c r="ADC15140" s="60"/>
      <c r="ADD15140" s="60"/>
      <c r="ADE15140" s="60"/>
    </row>
    <row r="15141" spans="760:785" x14ac:dyDescent="0.25">
      <c r="ACF15141" s="60"/>
      <c r="ACG15141" s="60"/>
      <c r="ACH15141" s="60"/>
      <c r="ACI15141" s="60"/>
      <c r="ACJ15141" s="60"/>
      <c r="ACK15141" s="60"/>
      <c r="ACL15141" s="60"/>
      <c r="ACM15141" s="60"/>
      <c r="ACN15141" s="60"/>
      <c r="ACO15141" s="60"/>
      <c r="ACP15141" s="60"/>
      <c r="ACQ15141" s="60"/>
      <c r="ACR15141" s="60"/>
      <c r="ACS15141" s="60"/>
      <c r="ACT15141" s="60"/>
      <c r="ACU15141" s="60"/>
      <c r="ACV15141" s="60"/>
      <c r="ACW15141" s="60"/>
      <c r="ACX15141" s="60"/>
      <c r="ACY15141" s="60">
        <v>0.17181967351954799</v>
      </c>
      <c r="ACZ15141" s="60"/>
      <c r="ADA15141" s="60"/>
      <c r="ADB15141" s="60"/>
      <c r="ADC15141" s="60"/>
      <c r="ADD15141" s="60"/>
      <c r="ADE15141" s="60"/>
    </row>
    <row r="15142" spans="760:785" x14ac:dyDescent="0.25">
      <c r="ACF15142" s="60"/>
      <c r="ACG15142" s="60"/>
      <c r="ACH15142" s="60"/>
      <c r="ACI15142" s="60"/>
      <c r="ACJ15142" s="60"/>
      <c r="ACK15142" s="60"/>
      <c r="ACL15142" s="60"/>
      <c r="ACM15142" s="60"/>
      <c r="ACN15142" s="60"/>
      <c r="ACO15142" s="60"/>
      <c r="ACP15142" s="60"/>
      <c r="ACQ15142" s="60"/>
      <c r="ACR15142" s="60"/>
      <c r="ACS15142" s="60"/>
      <c r="ACT15142" s="60"/>
      <c r="ACU15142" s="60"/>
      <c r="ACV15142" s="60"/>
      <c r="ACW15142" s="60"/>
      <c r="ACX15142" s="60"/>
      <c r="ACY15142" s="60">
        <v>0.17181967351954799</v>
      </c>
      <c r="ACZ15142" s="60"/>
      <c r="ADA15142" s="60"/>
      <c r="ADB15142" s="60"/>
      <c r="ADC15142" s="60"/>
      <c r="ADD15142" s="60"/>
      <c r="ADE15142" s="60"/>
    </row>
    <row r="15143" spans="760:785" x14ac:dyDescent="0.25">
      <c r="ACF15143" s="60"/>
      <c r="ACG15143" s="60"/>
      <c r="ACH15143" s="60"/>
      <c r="ACI15143" s="60"/>
      <c r="ACJ15143" s="60"/>
      <c r="ACK15143" s="60"/>
      <c r="ACL15143" s="60"/>
      <c r="ACM15143" s="60"/>
      <c r="ACN15143" s="60"/>
      <c r="ACO15143" s="60"/>
      <c r="ACP15143" s="60"/>
      <c r="ACQ15143" s="60"/>
      <c r="ACR15143" s="60"/>
      <c r="ACS15143" s="60"/>
      <c r="ACT15143" s="60"/>
      <c r="ACU15143" s="60"/>
      <c r="ACV15143" s="60"/>
      <c r="ACW15143" s="60"/>
      <c r="ACX15143" s="60"/>
      <c r="ACY15143" s="60">
        <v>0.17180084448543001</v>
      </c>
      <c r="ACZ15143" s="60"/>
      <c r="ADA15143" s="60"/>
      <c r="ADB15143" s="60"/>
      <c r="ADC15143" s="60"/>
      <c r="ADD15143" s="60"/>
      <c r="ADE15143" s="60"/>
    </row>
    <row r="15144" spans="760:785" x14ac:dyDescent="0.25">
      <c r="ACF15144" s="60"/>
      <c r="ACG15144" s="60"/>
      <c r="ACH15144" s="60"/>
      <c r="ACI15144" s="60"/>
      <c r="ACJ15144" s="60"/>
      <c r="ACK15144" s="60"/>
      <c r="ACL15144" s="60"/>
      <c r="ACM15144" s="60"/>
      <c r="ACN15144" s="60"/>
      <c r="ACO15144" s="60"/>
      <c r="ACP15144" s="60"/>
      <c r="ACQ15144" s="60"/>
      <c r="ACR15144" s="60"/>
      <c r="ACS15144" s="60"/>
      <c r="ACT15144" s="60"/>
      <c r="ACU15144" s="60"/>
      <c r="ACV15144" s="60"/>
      <c r="ACW15144" s="60"/>
      <c r="ACX15144" s="60"/>
      <c r="ACY15144" s="60">
        <v>0.17179973705323001</v>
      </c>
      <c r="ACZ15144" s="60"/>
      <c r="ADA15144" s="60"/>
      <c r="ADB15144" s="60"/>
      <c r="ADC15144" s="60"/>
      <c r="ADD15144" s="60"/>
      <c r="ADE15144" s="60"/>
    </row>
    <row r="15145" spans="760:785" x14ac:dyDescent="0.25">
      <c r="ACF15145" s="60"/>
      <c r="ACG15145" s="60"/>
      <c r="ACH15145" s="60"/>
      <c r="ACI15145" s="60"/>
      <c r="ACJ15145" s="60"/>
      <c r="ACK15145" s="60"/>
      <c r="ACL15145" s="60"/>
      <c r="ACM15145" s="60"/>
      <c r="ACN15145" s="60"/>
      <c r="ACO15145" s="60"/>
      <c r="ACP15145" s="60"/>
      <c r="ACQ15145" s="60"/>
      <c r="ACR15145" s="60"/>
      <c r="ACS15145" s="60"/>
      <c r="ACT15145" s="60"/>
      <c r="ACU15145" s="60"/>
      <c r="ACV15145" s="60"/>
      <c r="ACW15145" s="60"/>
      <c r="ACX15145" s="60"/>
      <c r="ACY15145" s="60">
        <v>0.171417642293548</v>
      </c>
      <c r="ACZ15145" s="60"/>
      <c r="ADA15145" s="60"/>
      <c r="ADB15145" s="60"/>
      <c r="ADC15145" s="60"/>
      <c r="ADD15145" s="60"/>
      <c r="ADE15145" s="60"/>
    </row>
    <row r="15146" spans="760:785" x14ac:dyDescent="0.25">
      <c r="ACF15146" s="60"/>
      <c r="ACG15146" s="60"/>
      <c r="ACH15146" s="60"/>
      <c r="ACI15146" s="60"/>
      <c r="ACJ15146" s="60"/>
      <c r="ACK15146" s="60"/>
      <c r="ACL15146" s="60"/>
      <c r="ACM15146" s="60"/>
      <c r="ACN15146" s="60"/>
      <c r="ACO15146" s="60"/>
      <c r="ACP15146" s="60"/>
      <c r="ACQ15146" s="60"/>
      <c r="ACR15146" s="60"/>
      <c r="ACS15146" s="60"/>
      <c r="ACT15146" s="60"/>
      <c r="ACU15146" s="60"/>
      <c r="ACV15146" s="60"/>
      <c r="ACW15146" s="60"/>
      <c r="ACX15146" s="60"/>
      <c r="ACY15146" s="60">
        <v>0.17118304912215199</v>
      </c>
      <c r="ACZ15146" s="60"/>
      <c r="ADA15146" s="60"/>
      <c r="ADB15146" s="60"/>
      <c r="ADC15146" s="60"/>
      <c r="ADD15146" s="60"/>
      <c r="ADE15146" s="60"/>
    </row>
    <row r="15147" spans="760:785" x14ac:dyDescent="0.25">
      <c r="ACF15147" s="60"/>
      <c r="ACG15147" s="60"/>
      <c r="ACH15147" s="60"/>
      <c r="ACI15147" s="60"/>
      <c r="ACJ15147" s="60"/>
      <c r="ACK15147" s="60"/>
      <c r="ACL15147" s="60"/>
      <c r="ACM15147" s="60"/>
      <c r="ACN15147" s="60"/>
      <c r="ACO15147" s="60"/>
      <c r="ACP15147" s="60"/>
      <c r="ACQ15147" s="60"/>
      <c r="ACR15147" s="60"/>
      <c r="ACS15147" s="60"/>
      <c r="ACT15147" s="60"/>
      <c r="ACU15147" s="60"/>
      <c r="ACV15147" s="60"/>
      <c r="ACW15147" s="60"/>
      <c r="ACX15147" s="60"/>
      <c r="ACY15147" s="60">
        <v>0.17118304912215199</v>
      </c>
      <c r="ACZ15147" s="60"/>
      <c r="ADA15147" s="60"/>
      <c r="ADB15147" s="60"/>
      <c r="ADC15147" s="60"/>
      <c r="ADD15147" s="60"/>
      <c r="ADE15147" s="60"/>
    </row>
    <row r="15148" spans="760:785" x14ac:dyDescent="0.25">
      <c r="ACF15148" s="60"/>
      <c r="ACG15148" s="60"/>
      <c r="ACH15148" s="60"/>
      <c r="ACI15148" s="60"/>
      <c r="ACJ15148" s="60"/>
      <c r="ACK15148" s="60"/>
      <c r="ACL15148" s="60"/>
      <c r="ACM15148" s="60"/>
      <c r="ACN15148" s="60"/>
      <c r="ACO15148" s="60"/>
      <c r="ACP15148" s="60"/>
      <c r="ACQ15148" s="60"/>
      <c r="ACR15148" s="60"/>
      <c r="ACS15148" s="60"/>
      <c r="ACT15148" s="60"/>
      <c r="ACU15148" s="60"/>
      <c r="ACV15148" s="60"/>
      <c r="ACW15148" s="60"/>
      <c r="ACX15148" s="60"/>
      <c r="ACY15148" s="60">
        <v>0.170940679004351</v>
      </c>
      <c r="ACZ15148" s="60"/>
      <c r="ADA15148" s="60"/>
      <c r="ADB15148" s="60"/>
      <c r="ADC15148" s="60"/>
      <c r="ADD15148" s="60"/>
      <c r="ADE15148" s="60"/>
    </row>
    <row r="15149" spans="760:785" x14ac:dyDescent="0.25">
      <c r="ACF15149" s="60"/>
      <c r="ACG15149" s="60"/>
      <c r="ACH15149" s="60"/>
      <c r="ACI15149" s="60"/>
      <c r="ACJ15149" s="60"/>
      <c r="ACK15149" s="60"/>
      <c r="ACL15149" s="60"/>
      <c r="ACM15149" s="60"/>
      <c r="ACN15149" s="60"/>
      <c r="ACO15149" s="60"/>
      <c r="ACP15149" s="60"/>
      <c r="ACQ15149" s="60"/>
      <c r="ACR15149" s="60"/>
      <c r="ACS15149" s="60"/>
      <c r="ACT15149" s="60"/>
      <c r="ACU15149" s="60"/>
      <c r="ACV15149" s="60"/>
      <c r="ACW15149" s="60"/>
      <c r="ACX15149" s="60"/>
      <c r="ACY15149" s="60">
        <v>0.170940679004351</v>
      </c>
      <c r="ACZ15149" s="60"/>
      <c r="ADA15149" s="60"/>
      <c r="ADB15149" s="60"/>
      <c r="ADC15149" s="60"/>
      <c r="ADD15149" s="60"/>
      <c r="ADE15149" s="60"/>
    </row>
    <row r="15150" spans="760:785" x14ac:dyDescent="0.25">
      <c r="ACF15150" s="60"/>
      <c r="ACG15150" s="60"/>
      <c r="ACH15150" s="60"/>
      <c r="ACI15150" s="60"/>
      <c r="ACJ15150" s="60"/>
      <c r="ACK15150" s="60"/>
      <c r="ACL15150" s="60"/>
      <c r="ACM15150" s="60"/>
      <c r="ACN15150" s="60"/>
      <c r="ACO15150" s="60"/>
      <c r="ACP15150" s="60"/>
      <c r="ACQ15150" s="60"/>
      <c r="ACR15150" s="60"/>
      <c r="ACS15150" s="60"/>
      <c r="ACT15150" s="60"/>
      <c r="ACU15150" s="60"/>
      <c r="ACV15150" s="60"/>
      <c r="ACW15150" s="60"/>
      <c r="ACX15150" s="60"/>
      <c r="ACY15150" s="60">
        <v>0.170083646341192</v>
      </c>
      <c r="ACZ15150" s="60"/>
      <c r="ADA15150" s="60"/>
      <c r="ADB15150" s="60"/>
      <c r="ADC15150" s="60"/>
      <c r="ADD15150" s="60"/>
      <c r="ADE15150" s="60"/>
    </row>
    <row r="15151" spans="760:785" x14ac:dyDescent="0.25">
      <c r="ACF15151" s="60"/>
      <c r="ACG15151" s="60"/>
      <c r="ACH15151" s="60"/>
      <c r="ACI15151" s="60"/>
      <c r="ACJ15151" s="60"/>
      <c r="ACK15151" s="60"/>
      <c r="ACL15151" s="60"/>
      <c r="ACM15151" s="60"/>
      <c r="ACN15151" s="60"/>
      <c r="ACO15151" s="60"/>
      <c r="ACP15151" s="60"/>
      <c r="ACQ15151" s="60"/>
      <c r="ACR15151" s="60"/>
      <c r="ACS15151" s="60"/>
      <c r="ACT15151" s="60"/>
      <c r="ACU15151" s="60"/>
      <c r="ACV15151" s="60"/>
      <c r="ACW15151" s="60"/>
      <c r="ACX15151" s="60"/>
      <c r="ACY15151" s="60">
        <v>0.16928592955433799</v>
      </c>
      <c r="ACZ15151" s="60"/>
      <c r="ADA15151" s="60"/>
      <c r="ADB15151" s="60"/>
      <c r="ADC15151" s="60"/>
      <c r="ADD15151" s="60"/>
      <c r="ADE15151" s="60"/>
    </row>
    <row r="15152" spans="760:785" x14ac:dyDescent="0.25">
      <c r="ACF15152" s="60"/>
      <c r="ACG15152" s="60"/>
      <c r="ACH15152" s="60"/>
      <c r="ACI15152" s="60"/>
      <c r="ACJ15152" s="60"/>
      <c r="ACK15152" s="60"/>
      <c r="ACL15152" s="60"/>
      <c r="ACM15152" s="60"/>
      <c r="ACN15152" s="60"/>
      <c r="ACO15152" s="60"/>
      <c r="ACP15152" s="60"/>
      <c r="ACQ15152" s="60"/>
      <c r="ACR15152" s="60"/>
      <c r="ACS15152" s="60"/>
      <c r="ACT15152" s="60"/>
      <c r="ACU15152" s="60"/>
      <c r="ACV15152" s="60"/>
      <c r="ACW15152" s="60"/>
      <c r="ACX15152" s="60"/>
      <c r="ACY15152" s="60">
        <v>0.16924920979338001</v>
      </c>
      <c r="ACZ15152" s="60"/>
      <c r="ADA15152" s="60"/>
      <c r="ADB15152" s="60"/>
      <c r="ADC15152" s="60"/>
      <c r="ADD15152" s="60"/>
      <c r="ADE15152" s="60"/>
    </row>
    <row r="15153" spans="760:785" x14ac:dyDescent="0.25">
      <c r="ACF15153" s="60"/>
      <c r="ACG15153" s="60"/>
      <c r="ACH15153" s="60"/>
      <c r="ACI15153" s="60"/>
      <c r="ACJ15153" s="60"/>
      <c r="ACK15153" s="60"/>
      <c r="ACL15153" s="60"/>
      <c r="ACM15153" s="60"/>
      <c r="ACN15153" s="60"/>
      <c r="ACO15153" s="60"/>
      <c r="ACP15153" s="60"/>
      <c r="ACQ15153" s="60"/>
      <c r="ACR15153" s="60"/>
      <c r="ACS15153" s="60"/>
      <c r="ACT15153" s="60"/>
      <c r="ACU15153" s="60"/>
      <c r="ACV15153" s="60"/>
      <c r="ACW15153" s="60"/>
      <c r="ACX15153" s="60"/>
      <c r="ACY15153" s="60">
        <v>0.16878002110102999</v>
      </c>
      <c r="ACZ15153" s="60"/>
      <c r="ADA15153" s="60"/>
      <c r="ADB15153" s="60"/>
      <c r="ADC15153" s="60"/>
      <c r="ADD15153" s="60"/>
      <c r="ADE15153" s="60"/>
    </row>
    <row r="15154" spans="760:785" x14ac:dyDescent="0.25">
      <c r="ACF15154" s="60"/>
      <c r="ACG15154" s="60"/>
      <c r="ACH15154" s="60"/>
      <c r="ACI15154" s="60"/>
      <c r="ACJ15154" s="60"/>
      <c r="ACK15154" s="60"/>
      <c r="ACL15154" s="60"/>
      <c r="ACM15154" s="60"/>
      <c r="ACN15154" s="60"/>
      <c r="ACO15154" s="60"/>
      <c r="ACP15154" s="60"/>
      <c r="ACQ15154" s="60"/>
      <c r="ACR15154" s="60"/>
      <c r="ACS15154" s="60"/>
      <c r="ACT15154" s="60"/>
      <c r="ACU15154" s="60"/>
      <c r="ACV15154" s="60"/>
      <c r="ACW15154" s="60"/>
      <c r="ACX15154" s="60"/>
      <c r="ACY15154" s="60">
        <v>0.16874100507282599</v>
      </c>
      <c r="ACZ15154" s="60"/>
      <c r="ADA15154" s="60"/>
      <c r="ADB15154" s="60"/>
      <c r="ADC15154" s="60"/>
      <c r="ADD15154" s="60"/>
      <c r="ADE15154" s="60"/>
    </row>
    <row r="15155" spans="760:785" x14ac:dyDescent="0.25">
      <c r="ACF15155" s="60"/>
      <c r="ACG15155" s="60"/>
      <c r="ACH15155" s="60"/>
      <c r="ACI15155" s="60"/>
      <c r="ACJ15155" s="60"/>
      <c r="ACK15155" s="60"/>
      <c r="ACL15155" s="60"/>
      <c r="ACM15155" s="60"/>
      <c r="ACN15155" s="60"/>
      <c r="ACO15155" s="60"/>
      <c r="ACP15155" s="60"/>
      <c r="ACQ15155" s="60"/>
      <c r="ACR15155" s="60"/>
      <c r="ACS15155" s="60"/>
      <c r="ACT15155" s="60"/>
      <c r="ACU15155" s="60"/>
      <c r="ACV15155" s="60"/>
      <c r="ACW15155" s="60"/>
      <c r="ACX15155" s="60"/>
      <c r="ACY15155" s="60">
        <v>0.16869330464611099</v>
      </c>
      <c r="ACZ15155" s="60"/>
      <c r="ADA15155" s="60"/>
      <c r="ADB15155" s="60"/>
      <c r="ADC15155" s="60"/>
      <c r="ADD15155" s="60"/>
      <c r="ADE15155" s="60"/>
    </row>
    <row r="15156" spans="760:785" x14ac:dyDescent="0.25">
      <c r="ACF15156" s="60"/>
      <c r="ACG15156" s="60"/>
      <c r="ACH15156" s="60"/>
      <c r="ACI15156" s="60"/>
      <c r="ACJ15156" s="60"/>
      <c r="ACK15156" s="60"/>
      <c r="ACL15156" s="60"/>
      <c r="ACM15156" s="60"/>
      <c r="ACN15156" s="60"/>
      <c r="ACO15156" s="60"/>
      <c r="ACP15156" s="60"/>
      <c r="ACQ15156" s="60"/>
      <c r="ACR15156" s="60"/>
      <c r="ACS15156" s="60"/>
      <c r="ACT15156" s="60"/>
      <c r="ACU15156" s="60"/>
      <c r="ACV15156" s="60"/>
      <c r="ACW15156" s="60"/>
      <c r="ACX15156" s="60"/>
      <c r="ACY15156" s="60">
        <v>0.16782614741160201</v>
      </c>
      <c r="ACZ15156" s="60"/>
      <c r="ADA15156" s="60"/>
      <c r="ADB15156" s="60"/>
      <c r="ADC15156" s="60"/>
      <c r="ADD15156" s="60"/>
      <c r="ADE15156" s="60"/>
    </row>
    <row r="15157" spans="760:785" x14ac:dyDescent="0.25">
      <c r="ACF15157" s="60"/>
      <c r="ACG15157" s="60"/>
      <c r="ACH15157" s="60"/>
      <c r="ACI15157" s="60"/>
      <c r="ACJ15157" s="60"/>
      <c r="ACK15157" s="60"/>
      <c r="ACL15157" s="60"/>
      <c r="ACM15157" s="60"/>
      <c r="ACN15157" s="60"/>
      <c r="ACO15157" s="60"/>
      <c r="ACP15157" s="60"/>
      <c r="ACQ15157" s="60"/>
      <c r="ACR15157" s="60"/>
      <c r="ACS15157" s="60"/>
      <c r="ACT15157" s="60"/>
      <c r="ACU15157" s="60"/>
      <c r="ACV15157" s="60"/>
      <c r="ACW15157" s="60"/>
      <c r="ACX15157" s="60"/>
      <c r="ACY15157" s="60">
        <v>0.167770883672441</v>
      </c>
      <c r="ACZ15157" s="60"/>
      <c r="ADA15157" s="60"/>
      <c r="ADB15157" s="60"/>
      <c r="ADC15157" s="60"/>
      <c r="ADD15157" s="60"/>
      <c r="ADE15157" s="60"/>
    </row>
    <row r="15158" spans="760:785" x14ac:dyDescent="0.25">
      <c r="ACF15158" s="60"/>
      <c r="ACG15158" s="60"/>
      <c r="ACH15158" s="60"/>
      <c r="ACI15158" s="60"/>
      <c r="ACJ15158" s="60"/>
      <c r="ACK15158" s="60"/>
      <c r="ACL15158" s="60"/>
      <c r="ACM15158" s="60"/>
      <c r="ACN15158" s="60"/>
      <c r="ACO15158" s="60"/>
      <c r="ACP15158" s="60"/>
      <c r="ACQ15158" s="60"/>
      <c r="ACR15158" s="60"/>
      <c r="ACS15158" s="60"/>
      <c r="ACT15158" s="60"/>
      <c r="ACU15158" s="60"/>
      <c r="ACV15158" s="60"/>
      <c r="ACW15158" s="60"/>
      <c r="ACX15158" s="60"/>
      <c r="ACY15158" s="60">
        <v>0.16753623634453399</v>
      </c>
      <c r="ACZ15158" s="60"/>
      <c r="ADA15158" s="60"/>
      <c r="ADB15158" s="60"/>
      <c r="ADC15158" s="60"/>
      <c r="ADD15158" s="60"/>
      <c r="ADE15158" s="60"/>
    </row>
    <row r="15159" spans="760:785" x14ac:dyDescent="0.25">
      <c r="ACF15159" s="60"/>
      <c r="ACG15159" s="60"/>
      <c r="ACH15159" s="60"/>
      <c r="ACI15159" s="60"/>
      <c r="ACJ15159" s="60"/>
      <c r="ACK15159" s="60"/>
      <c r="ACL15159" s="60"/>
      <c r="ACM15159" s="60"/>
      <c r="ACN15159" s="60"/>
      <c r="ACO15159" s="60"/>
      <c r="ACP15159" s="60"/>
      <c r="ACQ15159" s="60"/>
      <c r="ACR15159" s="60"/>
      <c r="ACS15159" s="60"/>
      <c r="ACT15159" s="60"/>
      <c r="ACU15159" s="60"/>
      <c r="ACV15159" s="60"/>
      <c r="ACW15159" s="60"/>
      <c r="ACX15159" s="60"/>
      <c r="ACY15159" s="60">
        <v>0.167423137301595</v>
      </c>
      <c r="ACZ15159" s="60"/>
      <c r="ADA15159" s="60"/>
      <c r="ADB15159" s="60"/>
      <c r="ADC15159" s="60"/>
      <c r="ADD15159" s="60"/>
      <c r="ADE15159" s="60"/>
    </row>
    <row r="15160" spans="760:785" x14ac:dyDescent="0.25">
      <c r="ACF15160" s="60"/>
      <c r="ACG15160" s="60"/>
      <c r="ACH15160" s="60"/>
      <c r="ACI15160" s="60"/>
      <c r="ACJ15160" s="60"/>
      <c r="ACK15160" s="60"/>
      <c r="ACL15160" s="60"/>
      <c r="ACM15160" s="60"/>
      <c r="ACN15160" s="60"/>
      <c r="ACO15160" s="60"/>
      <c r="ACP15160" s="60"/>
      <c r="ACQ15160" s="60"/>
      <c r="ACR15160" s="60"/>
      <c r="ACS15160" s="60"/>
      <c r="ACT15160" s="60"/>
      <c r="ACU15160" s="60"/>
      <c r="ACV15160" s="60"/>
      <c r="ACW15160" s="60"/>
      <c r="ACX15160" s="60"/>
      <c r="ACY15160" s="60">
        <v>0.16731236014585801</v>
      </c>
      <c r="ACZ15160" s="60"/>
      <c r="ADA15160" s="60"/>
      <c r="ADB15160" s="60"/>
      <c r="ADC15160" s="60"/>
      <c r="ADD15160" s="60"/>
      <c r="ADE15160" s="60"/>
    </row>
    <row r="15161" spans="760:785" x14ac:dyDescent="0.25">
      <c r="ACF15161" s="60"/>
      <c r="ACG15161" s="60"/>
      <c r="ACH15161" s="60"/>
      <c r="ACI15161" s="60"/>
      <c r="ACJ15161" s="60"/>
      <c r="ACK15161" s="60"/>
      <c r="ACL15161" s="60"/>
      <c r="ACM15161" s="60"/>
      <c r="ACN15161" s="60"/>
      <c r="ACO15161" s="60"/>
      <c r="ACP15161" s="60"/>
      <c r="ACQ15161" s="60"/>
      <c r="ACR15161" s="60"/>
      <c r="ACS15161" s="60"/>
      <c r="ACT15161" s="60"/>
      <c r="ACU15161" s="60"/>
      <c r="ACV15161" s="60"/>
      <c r="ACW15161" s="60"/>
      <c r="ACX15161" s="60"/>
      <c r="ACY15161" s="60">
        <v>0.16731012868864101</v>
      </c>
      <c r="ACZ15161" s="60"/>
      <c r="ADA15161" s="60"/>
      <c r="ADB15161" s="60"/>
      <c r="ADC15161" s="60"/>
      <c r="ADD15161" s="60"/>
      <c r="ADE15161" s="60"/>
    </row>
    <row r="15162" spans="760:785" x14ac:dyDescent="0.25">
      <c r="ACF15162" s="60"/>
      <c r="ACG15162" s="60"/>
      <c r="ACH15162" s="60"/>
      <c r="ACI15162" s="60"/>
      <c r="ACJ15162" s="60"/>
      <c r="ACK15162" s="60"/>
      <c r="ACL15162" s="60"/>
      <c r="ACM15162" s="60"/>
      <c r="ACN15162" s="60"/>
      <c r="ACO15162" s="60"/>
      <c r="ACP15162" s="60"/>
      <c r="ACQ15162" s="60"/>
      <c r="ACR15162" s="60"/>
      <c r="ACS15162" s="60"/>
      <c r="ACT15162" s="60"/>
      <c r="ACU15162" s="60"/>
      <c r="ACV15162" s="60"/>
      <c r="ACW15162" s="60"/>
      <c r="ACX15162" s="60"/>
      <c r="ACY15162" s="60">
        <v>0.167150446679351</v>
      </c>
      <c r="ACZ15162" s="60"/>
      <c r="ADA15162" s="60"/>
      <c r="ADB15162" s="60"/>
      <c r="ADC15162" s="60"/>
      <c r="ADD15162" s="60"/>
      <c r="ADE15162" s="60"/>
    </row>
    <row r="15163" spans="760:785" x14ac:dyDescent="0.25">
      <c r="ACF15163" s="60"/>
      <c r="ACG15163" s="60"/>
      <c r="ACH15163" s="60"/>
      <c r="ACI15163" s="60"/>
      <c r="ACJ15163" s="60"/>
      <c r="ACK15163" s="60"/>
      <c r="ACL15163" s="60"/>
      <c r="ACM15163" s="60"/>
      <c r="ACN15163" s="60"/>
      <c r="ACO15163" s="60"/>
      <c r="ACP15163" s="60"/>
      <c r="ACQ15163" s="60"/>
      <c r="ACR15163" s="60"/>
      <c r="ACS15163" s="60"/>
      <c r="ACT15163" s="60"/>
      <c r="ACU15163" s="60"/>
      <c r="ACV15163" s="60"/>
      <c r="ACW15163" s="60"/>
      <c r="ACX15163" s="60"/>
      <c r="ACY15163" s="60">
        <v>0.167150446679351</v>
      </c>
      <c r="ACZ15163" s="60"/>
      <c r="ADA15163" s="60"/>
      <c r="ADB15163" s="60"/>
      <c r="ADC15163" s="60"/>
      <c r="ADD15163" s="60"/>
      <c r="ADE15163" s="60"/>
    </row>
    <row r="15164" spans="760:785" x14ac:dyDescent="0.25">
      <c r="ACF15164" s="60"/>
      <c r="ACG15164" s="60"/>
      <c r="ACH15164" s="60"/>
      <c r="ACI15164" s="60"/>
      <c r="ACJ15164" s="60"/>
      <c r="ACK15164" s="60"/>
      <c r="ACL15164" s="60"/>
      <c r="ACM15164" s="60"/>
      <c r="ACN15164" s="60"/>
      <c r="ACO15164" s="60"/>
      <c r="ACP15164" s="60"/>
      <c r="ACQ15164" s="60"/>
      <c r="ACR15164" s="60"/>
      <c r="ACS15164" s="60"/>
      <c r="ACT15164" s="60"/>
      <c r="ACU15164" s="60"/>
      <c r="ACV15164" s="60"/>
      <c r="ACW15164" s="60"/>
      <c r="ACX15164" s="60"/>
      <c r="ACY15164" s="60">
        <v>0.16711208678993</v>
      </c>
      <c r="ACZ15164" s="60"/>
      <c r="ADA15164" s="60"/>
      <c r="ADB15164" s="60"/>
      <c r="ADC15164" s="60"/>
      <c r="ADD15164" s="60"/>
      <c r="ADE15164" s="60"/>
    </row>
    <row r="15165" spans="760:785" x14ac:dyDescent="0.25">
      <c r="ACF15165" s="60"/>
      <c r="ACG15165" s="60"/>
      <c r="ACH15165" s="60"/>
      <c r="ACI15165" s="60"/>
      <c r="ACJ15165" s="60"/>
      <c r="ACK15165" s="60"/>
      <c r="ACL15165" s="60"/>
      <c r="ACM15165" s="60"/>
      <c r="ACN15165" s="60"/>
      <c r="ACO15165" s="60"/>
      <c r="ACP15165" s="60"/>
      <c r="ACQ15165" s="60"/>
      <c r="ACR15165" s="60"/>
      <c r="ACS15165" s="60"/>
      <c r="ACT15165" s="60"/>
      <c r="ACU15165" s="60"/>
      <c r="ACV15165" s="60"/>
      <c r="ACW15165" s="60"/>
      <c r="ACX15165" s="60"/>
      <c r="ACY15165" s="60">
        <v>0.16703121959890699</v>
      </c>
      <c r="ACZ15165" s="60"/>
      <c r="ADA15165" s="60"/>
      <c r="ADB15165" s="60"/>
      <c r="ADC15165" s="60"/>
      <c r="ADD15165" s="60"/>
      <c r="ADE15165" s="60"/>
    </row>
    <row r="15166" spans="760:785" x14ac:dyDescent="0.25">
      <c r="ACF15166" s="60"/>
      <c r="ACG15166" s="60"/>
      <c r="ACH15166" s="60"/>
      <c r="ACI15166" s="60"/>
      <c r="ACJ15166" s="60"/>
      <c r="ACK15166" s="60"/>
      <c r="ACL15166" s="60"/>
      <c r="ACM15166" s="60"/>
      <c r="ACN15166" s="60"/>
      <c r="ACO15166" s="60"/>
      <c r="ACP15166" s="60"/>
      <c r="ACQ15166" s="60"/>
      <c r="ACR15166" s="60"/>
      <c r="ACS15166" s="60"/>
      <c r="ACT15166" s="60"/>
      <c r="ACU15166" s="60"/>
      <c r="ACV15166" s="60"/>
      <c r="ACW15166" s="60"/>
      <c r="ACX15166" s="60"/>
      <c r="ACY15166" s="60">
        <v>0.16699482065573101</v>
      </c>
      <c r="ACZ15166" s="60"/>
      <c r="ADA15166" s="60"/>
      <c r="ADB15166" s="60"/>
      <c r="ADC15166" s="60"/>
      <c r="ADD15166" s="60"/>
      <c r="ADE15166" s="60"/>
    </row>
    <row r="15167" spans="760:785" x14ac:dyDescent="0.25">
      <c r="ACF15167" s="60"/>
      <c r="ACG15167" s="60"/>
      <c r="ACH15167" s="60"/>
      <c r="ACI15167" s="60"/>
      <c r="ACJ15167" s="60"/>
      <c r="ACK15167" s="60"/>
      <c r="ACL15167" s="60"/>
      <c r="ACM15167" s="60"/>
      <c r="ACN15167" s="60"/>
      <c r="ACO15167" s="60"/>
      <c r="ACP15167" s="60"/>
      <c r="ACQ15167" s="60"/>
      <c r="ACR15167" s="60"/>
      <c r="ACS15167" s="60"/>
      <c r="ACT15167" s="60"/>
      <c r="ACU15167" s="60"/>
      <c r="ACV15167" s="60"/>
      <c r="ACW15167" s="60"/>
      <c r="ACX15167" s="60"/>
      <c r="ACY15167" s="60">
        <v>0.166807410894877</v>
      </c>
      <c r="ACZ15167" s="60"/>
      <c r="ADA15167" s="60"/>
      <c r="ADB15167" s="60"/>
      <c r="ADC15167" s="60"/>
      <c r="ADD15167" s="60"/>
      <c r="ADE15167" s="60"/>
    </row>
    <row r="15168" spans="760:785" x14ac:dyDescent="0.25">
      <c r="ACF15168" s="60"/>
      <c r="ACG15168" s="60"/>
      <c r="ACH15168" s="60"/>
      <c r="ACI15168" s="60"/>
      <c r="ACJ15168" s="60"/>
      <c r="ACK15168" s="60"/>
      <c r="ACL15168" s="60"/>
      <c r="ACM15168" s="60"/>
      <c r="ACN15168" s="60"/>
      <c r="ACO15168" s="60"/>
      <c r="ACP15168" s="60"/>
      <c r="ACQ15168" s="60"/>
      <c r="ACR15168" s="60"/>
      <c r="ACS15168" s="60"/>
      <c r="ACT15168" s="60"/>
      <c r="ACU15168" s="60"/>
      <c r="ACV15168" s="60"/>
      <c r="ACW15168" s="60"/>
      <c r="ACX15168" s="60"/>
      <c r="ACY15168" s="60">
        <v>0.166729973510963</v>
      </c>
      <c r="ACZ15168" s="60"/>
      <c r="ADA15168" s="60"/>
      <c r="ADB15168" s="60"/>
      <c r="ADC15168" s="60"/>
      <c r="ADD15168" s="60"/>
      <c r="ADE15168" s="60"/>
    </row>
    <row r="15169" spans="760:785" x14ac:dyDescent="0.25">
      <c r="ACF15169" s="60"/>
      <c r="ACG15169" s="60"/>
      <c r="ACH15169" s="60"/>
      <c r="ACI15169" s="60"/>
      <c r="ACJ15169" s="60"/>
      <c r="ACK15169" s="60"/>
      <c r="ACL15169" s="60"/>
      <c r="ACM15169" s="60"/>
      <c r="ACN15169" s="60"/>
      <c r="ACO15169" s="60"/>
      <c r="ACP15169" s="60"/>
      <c r="ACQ15169" s="60"/>
      <c r="ACR15169" s="60"/>
      <c r="ACS15169" s="60"/>
      <c r="ACT15169" s="60"/>
      <c r="ACU15169" s="60"/>
      <c r="ACV15169" s="60"/>
      <c r="ACW15169" s="60"/>
      <c r="ACX15169" s="60"/>
      <c r="ACY15169" s="60">
        <v>0.16671774627192101</v>
      </c>
      <c r="ACZ15169" s="60"/>
      <c r="ADA15169" s="60"/>
      <c r="ADB15169" s="60"/>
      <c r="ADC15169" s="60"/>
      <c r="ADD15169" s="60"/>
      <c r="ADE15169" s="60"/>
    </row>
    <row r="15170" spans="760:785" x14ac:dyDescent="0.25">
      <c r="ACF15170" s="60"/>
      <c r="ACG15170" s="60"/>
      <c r="ACH15170" s="60"/>
      <c r="ACI15170" s="60"/>
      <c r="ACJ15170" s="60"/>
      <c r="ACK15170" s="60"/>
      <c r="ACL15170" s="60"/>
      <c r="ACM15170" s="60"/>
      <c r="ACN15170" s="60"/>
      <c r="ACO15170" s="60"/>
      <c r="ACP15170" s="60"/>
      <c r="ACQ15170" s="60"/>
      <c r="ACR15170" s="60"/>
      <c r="ACS15170" s="60"/>
      <c r="ACT15170" s="60"/>
      <c r="ACU15170" s="60"/>
      <c r="ACV15170" s="60"/>
      <c r="ACW15170" s="60"/>
      <c r="ACX15170" s="60"/>
      <c r="ACY15170" s="60">
        <v>0.16655396861805899</v>
      </c>
      <c r="ACZ15170" s="60"/>
      <c r="ADA15170" s="60"/>
      <c r="ADB15170" s="60"/>
      <c r="ADC15170" s="60"/>
      <c r="ADD15170" s="60"/>
      <c r="ADE15170" s="60"/>
    </row>
    <row r="15171" spans="760:785" x14ac:dyDescent="0.25">
      <c r="ACF15171" s="60"/>
      <c r="ACG15171" s="60"/>
      <c r="ACH15171" s="60"/>
      <c r="ACI15171" s="60"/>
      <c r="ACJ15171" s="60"/>
      <c r="ACK15171" s="60"/>
      <c r="ACL15171" s="60"/>
      <c r="ACM15171" s="60"/>
      <c r="ACN15171" s="60"/>
      <c r="ACO15171" s="60"/>
      <c r="ACP15171" s="60"/>
      <c r="ACQ15171" s="60"/>
      <c r="ACR15171" s="60"/>
      <c r="ACS15171" s="60"/>
      <c r="ACT15171" s="60"/>
      <c r="ACU15171" s="60"/>
      <c r="ACV15171" s="60"/>
      <c r="ACW15171" s="60"/>
      <c r="ACX15171" s="60"/>
      <c r="ACY15171" s="60">
        <v>0.166526822444201</v>
      </c>
      <c r="ACZ15171" s="60"/>
      <c r="ADA15171" s="60"/>
      <c r="ADB15171" s="60"/>
      <c r="ADC15171" s="60"/>
      <c r="ADD15171" s="60"/>
      <c r="ADE15171" s="60"/>
    </row>
    <row r="15172" spans="760:785" x14ac:dyDescent="0.25">
      <c r="ACF15172" s="60"/>
      <c r="ACG15172" s="60"/>
      <c r="ACH15172" s="60"/>
      <c r="ACI15172" s="60"/>
      <c r="ACJ15172" s="60"/>
      <c r="ACK15172" s="60"/>
      <c r="ACL15172" s="60"/>
      <c r="ACM15172" s="60"/>
      <c r="ACN15172" s="60"/>
      <c r="ACO15172" s="60"/>
      <c r="ACP15172" s="60"/>
      <c r="ACQ15172" s="60"/>
      <c r="ACR15172" s="60"/>
      <c r="ACS15172" s="60"/>
      <c r="ACT15172" s="60"/>
      <c r="ACU15172" s="60"/>
      <c r="ACV15172" s="60"/>
      <c r="ACW15172" s="60"/>
      <c r="ACX15172" s="60"/>
      <c r="ACY15172" s="60">
        <v>0.16624105852207199</v>
      </c>
      <c r="ACZ15172" s="60"/>
      <c r="ADA15172" s="60"/>
      <c r="ADB15172" s="60"/>
      <c r="ADC15172" s="60"/>
      <c r="ADD15172" s="60"/>
      <c r="ADE15172" s="60"/>
    </row>
    <row r="15173" spans="760:785" x14ac:dyDescent="0.25">
      <c r="ACF15173" s="60"/>
      <c r="ACG15173" s="60"/>
      <c r="ACH15173" s="60"/>
      <c r="ACI15173" s="60"/>
      <c r="ACJ15173" s="60"/>
      <c r="ACK15173" s="60"/>
      <c r="ACL15173" s="60"/>
      <c r="ACM15173" s="60"/>
      <c r="ACN15173" s="60"/>
      <c r="ACO15173" s="60"/>
      <c r="ACP15173" s="60"/>
      <c r="ACQ15173" s="60"/>
      <c r="ACR15173" s="60"/>
      <c r="ACS15173" s="60"/>
      <c r="ACT15173" s="60"/>
      <c r="ACU15173" s="60"/>
      <c r="ACV15173" s="60"/>
      <c r="ACW15173" s="60"/>
      <c r="ACX15173" s="60"/>
      <c r="ACY15173" s="60">
        <v>0.165806296378322</v>
      </c>
      <c r="ACZ15173" s="60"/>
      <c r="ADA15173" s="60"/>
      <c r="ADB15173" s="60"/>
      <c r="ADC15173" s="60"/>
      <c r="ADD15173" s="60"/>
      <c r="ADE15173" s="60"/>
    </row>
    <row r="15174" spans="760:785" x14ac:dyDescent="0.25">
      <c r="ACF15174" s="60"/>
      <c r="ACG15174" s="60"/>
      <c r="ACH15174" s="60"/>
      <c r="ACI15174" s="60"/>
      <c r="ACJ15174" s="60"/>
      <c r="ACK15174" s="60"/>
      <c r="ACL15174" s="60"/>
      <c r="ACM15174" s="60"/>
      <c r="ACN15174" s="60"/>
      <c r="ACO15174" s="60"/>
      <c r="ACP15174" s="60"/>
      <c r="ACQ15174" s="60"/>
      <c r="ACR15174" s="60"/>
      <c r="ACS15174" s="60"/>
      <c r="ACT15174" s="60"/>
      <c r="ACU15174" s="60"/>
      <c r="ACV15174" s="60"/>
      <c r="ACW15174" s="60"/>
      <c r="ACX15174" s="60"/>
      <c r="ACY15174" s="60">
        <v>0.165725855642262</v>
      </c>
      <c r="ACZ15174" s="60"/>
      <c r="ADA15174" s="60"/>
      <c r="ADB15174" s="60"/>
      <c r="ADC15174" s="60"/>
      <c r="ADD15174" s="60"/>
      <c r="ADE15174" s="60"/>
    </row>
    <row r="15175" spans="760:785" x14ac:dyDescent="0.25">
      <c r="ACF15175" s="60"/>
      <c r="ACG15175" s="60"/>
      <c r="ACH15175" s="60"/>
      <c r="ACI15175" s="60"/>
      <c r="ACJ15175" s="60"/>
      <c r="ACK15175" s="60"/>
      <c r="ACL15175" s="60"/>
      <c r="ACM15175" s="60"/>
      <c r="ACN15175" s="60"/>
      <c r="ACO15175" s="60"/>
      <c r="ACP15175" s="60"/>
      <c r="ACQ15175" s="60"/>
      <c r="ACR15175" s="60"/>
      <c r="ACS15175" s="60"/>
      <c r="ACT15175" s="60"/>
      <c r="ACU15175" s="60"/>
      <c r="ACV15175" s="60"/>
      <c r="ACW15175" s="60"/>
      <c r="ACX15175" s="60"/>
      <c r="ACY15175" s="60">
        <v>0.16545128253528699</v>
      </c>
      <c r="ACZ15175" s="60"/>
      <c r="ADA15175" s="60"/>
      <c r="ADB15175" s="60"/>
      <c r="ADC15175" s="60"/>
      <c r="ADD15175" s="60"/>
      <c r="ADE15175" s="60"/>
    </row>
    <row r="15176" spans="760:785" x14ac:dyDescent="0.25">
      <c r="ACF15176" s="60"/>
      <c r="ACG15176" s="60"/>
      <c r="ACH15176" s="60"/>
      <c r="ACI15176" s="60"/>
      <c r="ACJ15176" s="60"/>
      <c r="ACK15176" s="60"/>
      <c r="ACL15176" s="60"/>
      <c r="ACM15176" s="60"/>
      <c r="ACN15176" s="60"/>
      <c r="ACO15176" s="60"/>
      <c r="ACP15176" s="60"/>
      <c r="ACQ15176" s="60"/>
      <c r="ACR15176" s="60"/>
      <c r="ACS15176" s="60"/>
      <c r="ACT15176" s="60"/>
      <c r="ACU15176" s="60"/>
      <c r="ACV15176" s="60"/>
      <c r="ACW15176" s="60"/>
      <c r="ACX15176" s="60"/>
      <c r="ACY15176" s="60">
        <v>0.16545128253528699</v>
      </c>
      <c r="ACZ15176" s="60"/>
      <c r="ADA15176" s="60"/>
      <c r="ADB15176" s="60"/>
      <c r="ADC15176" s="60"/>
      <c r="ADD15176" s="60"/>
      <c r="ADE15176" s="60"/>
    </row>
    <row r="15177" spans="760:785" x14ac:dyDescent="0.25">
      <c r="ACF15177" s="60"/>
      <c r="ACG15177" s="60"/>
      <c r="ACH15177" s="60"/>
      <c r="ACI15177" s="60"/>
      <c r="ACJ15177" s="60"/>
      <c r="ACK15177" s="60"/>
      <c r="ACL15177" s="60"/>
      <c r="ACM15177" s="60"/>
      <c r="ACN15177" s="60"/>
      <c r="ACO15177" s="60"/>
      <c r="ACP15177" s="60"/>
      <c r="ACQ15177" s="60"/>
      <c r="ACR15177" s="60"/>
      <c r="ACS15177" s="60"/>
      <c r="ACT15177" s="60"/>
      <c r="ACU15177" s="60"/>
      <c r="ACV15177" s="60"/>
      <c r="ACW15177" s="60"/>
      <c r="ACX15177" s="60"/>
      <c r="ACY15177" s="60">
        <v>0.16533777883464401</v>
      </c>
      <c r="ACZ15177" s="60"/>
      <c r="ADA15177" s="60"/>
      <c r="ADB15177" s="60"/>
      <c r="ADC15177" s="60"/>
      <c r="ADD15177" s="60"/>
      <c r="ADE15177" s="60"/>
    </row>
    <row r="15178" spans="760:785" x14ac:dyDescent="0.25">
      <c r="ACF15178" s="60"/>
      <c r="ACG15178" s="60"/>
      <c r="ACH15178" s="60"/>
      <c r="ACI15178" s="60"/>
      <c r="ACJ15178" s="60"/>
      <c r="ACK15178" s="60"/>
      <c r="ACL15178" s="60"/>
      <c r="ACM15178" s="60"/>
      <c r="ACN15178" s="60"/>
      <c r="ACO15178" s="60"/>
      <c r="ACP15178" s="60"/>
      <c r="ACQ15178" s="60"/>
      <c r="ACR15178" s="60"/>
      <c r="ACS15178" s="60"/>
      <c r="ACT15178" s="60"/>
      <c r="ACU15178" s="60"/>
      <c r="ACV15178" s="60"/>
      <c r="ACW15178" s="60"/>
      <c r="ACX15178" s="60"/>
      <c r="ACY15178" s="60">
        <v>0.16533777883464401</v>
      </c>
      <c r="ACZ15178" s="60"/>
      <c r="ADA15178" s="60"/>
      <c r="ADB15178" s="60"/>
      <c r="ADC15178" s="60"/>
      <c r="ADD15178" s="60"/>
      <c r="ADE15178" s="60"/>
    </row>
    <row r="15179" spans="760:785" x14ac:dyDescent="0.25">
      <c r="ACF15179" s="60"/>
      <c r="ACG15179" s="60"/>
      <c r="ACH15179" s="60"/>
      <c r="ACI15179" s="60"/>
      <c r="ACJ15179" s="60"/>
      <c r="ACK15179" s="60"/>
      <c r="ACL15179" s="60"/>
      <c r="ACM15179" s="60"/>
      <c r="ACN15179" s="60"/>
      <c r="ACO15179" s="60"/>
      <c r="ACP15179" s="60"/>
      <c r="ACQ15179" s="60"/>
      <c r="ACR15179" s="60"/>
      <c r="ACS15179" s="60"/>
      <c r="ACT15179" s="60"/>
      <c r="ACU15179" s="60"/>
      <c r="ACV15179" s="60"/>
      <c r="ACW15179" s="60"/>
      <c r="ACX15179" s="60"/>
      <c r="ACY15179" s="60">
        <v>0.16398751646287099</v>
      </c>
      <c r="ACZ15179" s="60"/>
      <c r="ADA15179" s="60"/>
      <c r="ADB15179" s="60"/>
      <c r="ADC15179" s="60"/>
      <c r="ADD15179" s="60"/>
      <c r="ADE15179" s="60"/>
    </row>
    <row r="15180" spans="760:785" x14ac:dyDescent="0.25">
      <c r="ACF15180" s="60"/>
      <c r="ACG15180" s="60"/>
      <c r="ACH15180" s="60"/>
      <c r="ACI15180" s="60"/>
      <c r="ACJ15180" s="60"/>
      <c r="ACK15180" s="60"/>
      <c r="ACL15180" s="60"/>
      <c r="ACM15180" s="60"/>
      <c r="ACN15180" s="60"/>
      <c r="ACO15180" s="60"/>
      <c r="ACP15180" s="60"/>
      <c r="ACQ15180" s="60"/>
      <c r="ACR15180" s="60"/>
      <c r="ACS15180" s="60"/>
      <c r="ACT15180" s="60"/>
      <c r="ACU15180" s="60"/>
      <c r="ACV15180" s="60"/>
      <c r="ACW15180" s="60"/>
      <c r="ACX15180" s="60"/>
      <c r="ACY15180" s="60">
        <v>0.161908802909353</v>
      </c>
      <c r="ACZ15180" s="60"/>
      <c r="ADA15180" s="60"/>
      <c r="ADB15180" s="60"/>
      <c r="ADC15180" s="60"/>
      <c r="ADD15180" s="60"/>
      <c r="ADE15180" s="60"/>
    </row>
    <row r="15181" spans="760:785" x14ac:dyDescent="0.25">
      <c r="ACF15181" s="60"/>
      <c r="ACG15181" s="60"/>
      <c r="ACH15181" s="60"/>
      <c r="ACI15181" s="60"/>
      <c r="ACJ15181" s="60"/>
      <c r="ACK15181" s="60"/>
      <c r="ACL15181" s="60"/>
      <c r="ACM15181" s="60"/>
      <c r="ACN15181" s="60"/>
      <c r="ACO15181" s="60"/>
      <c r="ACP15181" s="60"/>
      <c r="ACQ15181" s="60"/>
      <c r="ACR15181" s="60"/>
      <c r="ACS15181" s="60"/>
      <c r="ACT15181" s="60"/>
      <c r="ACU15181" s="60"/>
      <c r="ACV15181" s="60"/>
      <c r="ACW15181" s="60"/>
      <c r="ACX15181" s="60"/>
      <c r="ACY15181" s="60">
        <v>0.161908802909353</v>
      </c>
      <c r="ACZ15181" s="60"/>
      <c r="ADA15181" s="60"/>
      <c r="ADB15181" s="60"/>
      <c r="ADC15181" s="60"/>
      <c r="ADD15181" s="60"/>
      <c r="ADE15181" s="60"/>
    </row>
    <row r="15182" spans="760:785" x14ac:dyDescent="0.25">
      <c r="ACF15182" s="60"/>
      <c r="ACG15182" s="60"/>
      <c r="ACH15182" s="60"/>
      <c r="ACI15182" s="60"/>
      <c r="ACJ15182" s="60"/>
      <c r="ACK15182" s="60"/>
      <c r="ACL15182" s="60"/>
      <c r="ACM15182" s="60"/>
      <c r="ACN15182" s="60"/>
      <c r="ACO15182" s="60"/>
      <c r="ACP15182" s="60"/>
      <c r="ACQ15182" s="60"/>
      <c r="ACR15182" s="60"/>
      <c r="ACS15182" s="60"/>
      <c r="ACT15182" s="60"/>
      <c r="ACU15182" s="60"/>
      <c r="ACV15182" s="60"/>
      <c r="ACW15182" s="60"/>
      <c r="ACX15182" s="60"/>
      <c r="ACY15182" s="60">
        <v>0.16170796264378701</v>
      </c>
      <c r="ACZ15182" s="60"/>
      <c r="ADA15182" s="60"/>
      <c r="ADB15182" s="60"/>
      <c r="ADC15182" s="60"/>
      <c r="ADD15182" s="60"/>
      <c r="ADE15182" s="60"/>
    </row>
    <row r="15183" spans="760:785" x14ac:dyDescent="0.25">
      <c r="ACF15183" s="60"/>
      <c r="ACG15183" s="60"/>
      <c r="ACH15183" s="60"/>
      <c r="ACI15183" s="60"/>
      <c r="ACJ15183" s="60"/>
      <c r="ACK15183" s="60"/>
      <c r="ACL15183" s="60"/>
      <c r="ACM15183" s="60"/>
      <c r="ACN15183" s="60"/>
      <c r="ACO15183" s="60"/>
      <c r="ACP15183" s="60"/>
      <c r="ACQ15183" s="60"/>
      <c r="ACR15183" s="60"/>
      <c r="ACS15183" s="60"/>
      <c r="ACT15183" s="60"/>
      <c r="ACU15183" s="60"/>
      <c r="ACV15183" s="60"/>
      <c r="ACW15183" s="60"/>
      <c r="ACX15183" s="60"/>
      <c r="ACY15183" s="60">
        <v>0.16170796264378701</v>
      </c>
      <c r="ACZ15183" s="60"/>
      <c r="ADA15183" s="60"/>
      <c r="ADB15183" s="60"/>
      <c r="ADC15183" s="60"/>
      <c r="ADD15183" s="60"/>
      <c r="ADE15183" s="60"/>
    </row>
    <row r="15184" spans="760:785" x14ac:dyDescent="0.25">
      <c r="ACF15184" s="60"/>
      <c r="ACG15184" s="60"/>
      <c r="ACH15184" s="60"/>
      <c r="ACI15184" s="60"/>
      <c r="ACJ15184" s="60"/>
      <c r="ACK15184" s="60"/>
      <c r="ACL15184" s="60"/>
      <c r="ACM15184" s="60"/>
      <c r="ACN15184" s="60"/>
      <c r="ACO15184" s="60"/>
      <c r="ACP15184" s="60"/>
      <c r="ACQ15184" s="60"/>
      <c r="ACR15184" s="60"/>
      <c r="ACS15184" s="60"/>
      <c r="ACT15184" s="60"/>
      <c r="ACU15184" s="60"/>
      <c r="ACV15184" s="60"/>
      <c r="ACW15184" s="60"/>
      <c r="ACX15184" s="60"/>
      <c r="ACY15184" s="60">
        <v>0.161671442012677</v>
      </c>
      <c r="ACZ15184" s="60"/>
      <c r="ADA15184" s="60"/>
      <c r="ADB15184" s="60"/>
      <c r="ADC15184" s="60"/>
      <c r="ADD15184" s="60"/>
      <c r="ADE15184" s="60"/>
    </row>
    <row r="15185" spans="760:785" x14ac:dyDescent="0.25">
      <c r="ACF15185" s="60"/>
      <c r="ACG15185" s="60"/>
      <c r="ACH15185" s="60"/>
      <c r="ACI15185" s="60"/>
      <c r="ACJ15185" s="60"/>
      <c r="ACK15185" s="60"/>
      <c r="ACL15185" s="60"/>
      <c r="ACM15185" s="60"/>
      <c r="ACN15185" s="60"/>
      <c r="ACO15185" s="60"/>
      <c r="ACP15185" s="60"/>
      <c r="ACQ15185" s="60"/>
      <c r="ACR15185" s="60"/>
      <c r="ACS15185" s="60"/>
      <c r="ACT15185" s="60"/>
      <c r="ACU15185" s="60"/>
      <c r="ACV15185" s="60"/>
      <c r="ACW15185" s="60"/>
      <c r="ACX15185" s="60"/>
      <c r="ACY15185" s="60">
        <v>0.161671442012677</v>
      </c>
      <c r="ACZ15185" s="60"/>
      <c r="ADA15185" s="60"/>
      <c r="ADB15185" s="60"/>
      <c r="ADC15185" s="60"/>
      <c r="ADD15185" s="60"/>
      <c r="ADE15185" s="60"/>
    </row>
    <row r="15186" spans="760:785" x14ac:dyDescent="0.25">
      <c r="ACF15186" s="60"/>
      <c r="ACG15186" s="60"/>
      <c r="ACH15186" s="60"/>
      <c r="ACI15186" s="60"/>
      <c r="ACJ15186" s="60"/>
      <c r="ACK15186" s="60"/>
      <c r="ACL15186" s="60"/>
      <c r="ACM15186" s="60"/>
      <c r="ACN15186" s="60"/>
      <c r="ACO15186" s="60"/>
      <c r="ACP15186" s="60"/>
      <c r="ACQ15186" s="60"/>
      <c r="ACR15186" s="60"/>
      <c r="ACS15186" s="60"/>
      <c r="ACT15186" s="60"/>
      <c r="ACU15186" s="60"/>
      <c r="ACV15186" s="60"/>
      <c r="ACW15186" s="60"/>
      <c r="ACX15186" s="60"/>
      <c r="ACY15186" s="60">
        <v>0.159727282693435</v>
      </c>
      <c r="ACZ15186" s="60"/>
      <c r="ADA15186" s="60"/>
      <c r="ADB15186" s="60"/>
      <c r="ADC15186" s="60"/>
      <c r="ADD15186" s="60"/>
      <c r="ADE15186" s="60"/>
    </row>
    <row r="15187" spans="760:785" x14ac:dyDescent="0.25">
      <c r="ACF15187" s="60"/>
      <c r="ACG15187" s="60"/>
      <c r="ACH15187" s="60"/>
      <c r="ACI15187" s="60"/>
      <c r="ACJ15187" s="60"/>
      <c r="ACK15187" s="60"/>
      <c r="ACL15187" s="60"/>
      <c r="ACM15187" s="60"/>
      <c r="ACN15187" s="60"/>
      <c r="ACO15187" s="60"/>
      <c r="ACP15187" s="60"/>
      <c r="ACQ15187" s="60"/>
      <c r="ACR15187" s="60"/>
      <c r="ACS15187" s="60"/>
      <c r="ACT15187" s="60"/>
      <c r="ACU15187" s="60"/>
      <c r="ACV15187" s="60"/>
      <c r="ACW15187" s="60"/>
      <c r="ACX15187" s="60"/>
      <c r="ACY15187" s="60">
        <v>0.159727282693435</v>
      </c>
      <c r="ACZ15187" s="60"/>
      <c r="ADA15187" s="60"/>
      <c r="ADB15187" s="60"/>
      <c r="ADC15187" s="60"/>
      <c r="ADD15187" s="60"/>
      <c r="ADE15187" s="60"/>
    </row>
    <row r="15188" spans="760:785" x14ac:dyDescent="0.25">
      <c r="ACF15188" s="60"/>
      <c r="ACG15188" s="60"/>
      <c r="ACH15188" s="60"/>
      <c r="ACI15188" s="60"/>
      <c r="ACJ15188" s="60"/>
      <c r="ACK15188" s="60"/>
      <c r="ACL15188" s="60"/>
      <c r="ACM15188" s="60"/>
      <c r="ACN15188" s="60"/>
      <c r="ACO15188" s="60"/>
      <c r="ACP15188" s="60"/>
      <c r="ACQ15188" s="60"/>
      <c r="ACR15188" s="60"/>
      <c r="ACS15188" s="60"/>
      <c r="ACT15188" s="60"/>
      <c r="ACU15188" s="60"/>
      <c r="ACV15188" s="60"/>
      <c r="ACW15188" s="60"/>
      <c r="ACX15188" s="60"/>
      <c r="ACY15188" s="60">
        <v>0.15909364234762499</v>
      </c>
      <c r="ACZ15188" s="60"/>
      <c r="ADA15188" s="60"/>
      <c r="ADB15188" s="60"/>
      <c r="ADC15188" s="60"/>
      <c r="ADD15188" s="60"/>
      <c r="ADE15188" s="60"/>
    </row>
    <row r="15189" spans="760:785" x14ac:dyDescent="0.25">
      <c r="ACF15189" s="60"/>
      <c r="ACG15189" s="60"/>
      <c r="ACH15189" s="60"/>
      <c r="ACI15189" s="60"/>
      <c r="ACJ15189" s="60"/>
      <c r="ACK15189" s="60"/>
      <c r="ACL15189" s="60"/>
      <c r="ACM15189" s="60"/>
      <c r="ACN15189" s="60"/>
      <c r="ACO15189" s="60"/>
      <c r="ACP15189" s="60"/>
      <c r="ACQ15189" s="60"/>
      <c r="ACR15189" s="60"/>
      <c r="ACS15189" s="60"/>
      <c r="ACT15189" s="60"/>
      <c r="ACU15189" s="60"/>
      <c r="ACV15189" s="60"/>
      <c r="ACW15189" s="60"/>
      <c r="ACX15189" s="60"/>
      <c r="ACY15189" s="60">
        <v>0.15909364234762499</v>
      </c>
      <c r="ACZ15189" s="60"/>
      <c r="ADA15189" s="60"/>
      <c r="ADB15189" s="60"/>
      <c r="ADC15189" s="60"/>
      <c r="ADD15189" s="60"/>
      <c r="ADE15189" s="60"/>
    </row>
    <row r="15190" spans="760:785" x14ac:dyDescent="0.25">
      <c r="ACF15190" s="60"/>
      <c r="ACG15190" s="60"/>
      <c r="ACH15190" s="60"/>
      <c r="ACI15190" s="60"/>
      <c r="ACJ15190" s="60"/>
      <c r="ACK15190" s="60"/>
      <c r="ACL15190" s="60"/>
      <c r="ACM15190" s="60"/>
      <c r="ACN15190" s="60"/>
      <c r="ACO15190" s="60"/>
      <c r="ACP15190" s="60"/>
      <c r="ACQ15190" s="60"/>
      <c r="ACR15190" s="60"/>
      <c r="ACS15190" s="60"/>
      <c r="ACT15190" s="60"/>
      <c r="ACU15190" s="60"/>
      <c r="ACV15190" s="60"/>
      <c r="ACW15190" s="60"/>
      <c r="ACX15190" s="60"/>
      <c r="ACY15190" s="60">
        <v>0.159070158662584</v>
      </c>
      <c r="ACZ15190" s="60"/>
      <c r="ADA15190" s="60"/>
      <c r="ADB15190" s="60"/>
      <c r="ADC15190" s="60"/>
      <c r="ADD15190" s="60"/>
      <c r="ADE15190" s="60"/>
    </row>
    <row r="15191" spans="760:785" x14ac:dyDescent="0.25">
      <c r="ACF15191" s="60"/>
      <c r="ACG15191" s="60"/>
      <c r="ACH15191" s="60"/>
      <c r="ACI15191" s="60"/>
      <c r="ACJ15191" s="60"/>
      <c r="ACK15191" s="60"/>
      <c r="ACL15191" s="60"/>
      <c r="ACM15191" s="60"/>
      <c r="ACN15191" s="60"/>
      <c r="ACO15191" s="60"/>
      <c r="ACP15191" s="60"/>
      <c r="ACQ15191" s="60"/>
      <c r="ACR15191" s="60"/>
      <c r="ACS15191" s="60"/>
      <c r="ACT15191" s="60"/>
      <c r="ACU15191" s="60"/>
      <c r="ACV15191" s="60"/>
      <c r="ACW15191" s="60"/>
      <c r="ACX15191" s="60"/>
      <c r="ACY15191" s="60">
        <v>0.159070158662584</v>
      </c>
      <c r="ACZ15191" s="60"/>
      <c r="ADA15191" s="60"/>
      <c r="ADB15191" s="60"/>
      <c r="ADC15191" s="60"/>
      <c r="ADD15191" s="60"/>
      <c r="ADE15191" s="60"/>
    </row>
    <row r="15192" spans="760:785" x14ac:dyDescent="0.25">
      <c r="ACF15192" s="60"/>
      <c r="ACG15192" s="60"/>
      <c r="ACH15192" s="60"/>
      <c r="ACI15192" s="60"/>
      <c r="ACJ15192" s="60"/>
      <c r="ACK15192" s="60"/>
      <c r="ACL15192" s="60"/>
      <c r="ACM15192" s="60"/>
      <c r="ACN15192" s="60"/>
      <c r="ACO15192" s="60"/>
      <c r="ACP15192" s="60"/>
      <c r="ACQ15192" s="60"/>
      <c r="ACR15192" s="60"/>
      <c r="ACS15192" s="60"/>
      <c r="ACT15192" s="60"/>
      <c r="ACU15192" s="60"/>
      <c r="ACV15192" s="60"/>
      <c r="ACW15192" s="60"/>
      <c r="ACX15192" s="60"/>
      <c r="ACY15192" s="60">
        <v>0.158250086171073</v>
      </c>
      <c r="ACZ15192" s="60"/>
      <c r="ADA15192" s="60"/>
      <c r="ADB15192" s="60"/>
      <c r="ADC15192" s="60"/>
      <c r="ADD15192" s="60"/>
      <c r="ADE15192" s="60"/>
    </row>
    <row r="15193" spans="760:785" x14ac:dyDescent="0.25">
      <c r="ACF15193" s="60"/>
      <c r="ACG15193" s="60"/>
      <c r="ACH15193" s="60"/>
      <c r="ACI15193" s="60"/>
      <c r="ACJ15193" s="60"/>
      <c r="ACK15193" s="60"/>
      <c r="ACL15193" s="60"/>
      <c r="ACM15193" s="60"/>
      <c r="ACN15193" s="60"/>
      <c r="ACO15193" s="60"/>
      <c r="ACP15193" s="60"/>
      <c r="ACQ15193" s="60"/>
      <c r="ACR15193" s="60"/>
      <c r="ACS15193" s="60"/>
      <c r="ACT15193" s="60"/>
      <c r="ACU15193" s="60"/>
      <c r="ACV15193" s="60"/>
      <c r="ACW15193" s="60"/>
      <c r="ACX15193" s="60"/>
      <c r="ACY15193" s="60">
        <v>0.158250086171073</v>
      </c>
      <c r="ACZ15193" s="60"/>
      <c r="ADA15193" s="60"/>
      <c r="ADB15193" s="60"/>
      <c r="ADC15193" s="60"/>
      <c r="ADD15193" s="60"/>
      <c r="ADE15193" s="60"/>
    </row>
    <row r="15194" spans="760:785" x14ac:dyDescent="0.25">
      <c r="ACF15194" s="60"/>
      <c r="ACG15194" s="60"/>
      <c r="ACH15194" s="60"/>
      <c r="ACI15194" s="60"/>
      <c r="ACJ15194" s="60"/>
      <c r="ACK15194" s="60"/>
      <c r="ACL15194" s="60"/>
      <c r="ACM15194" s="60"/>
      <c r="ACN15194" s="60"/>
      <c r="ACO15194" s="60"/>
      <c r="ACP15194" s="60"/>
      <c r="ACQ15194" s="60"/>
      <c r="ACR15194" s="60"/>
      <c r="ACS15194" s="60"/>
      <c r="ACT15194" s="60"/>
      <c r="ACU15194" s="60"/>
      <c r="ACV15194" s="60"/>
      <c r="ACW15194" s="60"/>
      <c r="ACX15194" s="60"/>
      <c r="ACY15194" s="60">
        <v>0.155231893787384</v>
      </c>
      <c r="ACZ15194" s="60"/>
      <c r="ADA15194" s="60"/>
      <c r="ADB15194" s="60"/>
      <c r="ADC15194" s="60"/>
      <c r="ADD15194" s="60"/>
      <c r="ADE15194" s="60"/>
    </row>
    <row r="15195" spans="760:785" x14ac:dyDescent="0.25">
      <c r="ACF15195" s="60"/>
      <c r="ACG15195" s="60"/>
      <c r="ACH15195" s="60"/>
      <c r="ACI15195" s="60"/>
      <c r="ACJ15195" s="60"/>
      <c r="ACK15195" s="60"/>
      <c r="ACL15195" s="60"/>
      <c r="ACM15195" s="60"/>
      <c r="ACN15195" s="60"/>
      <c r="ACO15195" s="60"/>
      <c r="ACP15195" s="60"/>
      <c r="ACQ15195" s="60"/>
      <c r="ACR15195" s="60"/>
      <c r="ACS15195" s="60"/>
      <c r="ACT15195" s="60"/>
      <c r="ACU15195" s="60"/>
      <c r="ACV15195" s="60"/>
      <c r="ACW15195" s="60"/>
      <c r="ACX15195" s="60"/>
      <c r="ACY15195" s="60">
        <v>0.155231893787384</v>
      </c>
      <c r="ACZ15195" s="60"/>
      <c r="ADA15195" s="60"/>
      <c r="ADB15195" s="60"/>
      <c r="ADC15195" s="60"/>
      <c r="ADD15195" s="60"/>
      <c r="ADE15195" s="60"/>
    </row>
    <row r="15196" spans="760:785" x14ac:dyDescent="0.25">
      <c r="ACF15196" s="60"/>
      <c r="ACG15196" s="60"/>
      <c r="ACH15196" s="60"/>
      <c r="ACI15196" s="60"/>
      <c r="ACJ15196" s="60"/>
      <c r="ACK15196" s="60"/>
      <c r="ACL15196" s="60"/>
      <c r="ACM15196" s="60"/>
      <c r="ACN15196" s="60"/>
      <c r="ACO15196" s="60"/>
      <c r="ACP15196" s="60"/>
      <c r="ACQ15196" s="60"/>
      <c r="ACR15196" s="60"/>
      <c r="ACS15196" s="60"/>
      <c r="ACT15196" s="60"/>
      <c r="ACU15196" s="60"/>
      <c r="ACV15196" s="60"/>
      <c r="ACW15196" s="60"/>
      <c r="ACX15196" s="60"/>
      <c r="ACY15196" s="60">
        <v>0.15511184578083301</v>
      </c>
      <c r="ACZ15196" s="60"/>
      <c r="ADA15196" s="60"/>
      <c r="ADB15196" s="60"/>
      <c r="ADC15196" s="60"/>
      <c r="ADD15196" s="60"/>
      <c r="ADE15196" s="60"/>
    </row>
    <row r="15197" spans="760:785" x14ac:dyDescent="0.25">
      <c r="ACF15197" s="60"/>
      <c r="ACG15197" s="60"/>
      <c r="ACH15197" s="60"/>
      <c r="ACI15197" s="60"/>
      <c r="ACJ15197" s="60"/>
      <c r="ACK15197" s="60"/>
      <c r="ACL15197" s="60"/>
      <c r="ACM15197" s="60"/>
      <c r="ACN15197" s="60"/>
      <c r="ACO15197" s="60"/>
      <c r="ACP15197" s="60"/>
      <c r="ACQ15197" s="60"/>
      <c r="ACR15197" s="60"/>
      <c r="ACS15197" s="60"/>
      <c r="ACT15197" s="60"/>
      <c r="ACU15197" s="60"/>
      <c r="ACV15197" s="60"/>
      <c r="ACW15197" s="60"/>
      <c r="ACX15197" s="60"/>
      <c r="ACY15197" s="60">
        <v>0.15511184578083301</v>
      </c>
      <c r="ACZ15197" s="60"/>
      <c r="ADA15197" s="60"/>
      <c r="ADB15197" s="60"/>
      <c r="ADC15197" s="60"/>
      <c r="ADD15197" s="60"/>
      <c r="ADE15197" s="60"/>
    </row>
    <row r="15198" spans="760:785" x14ac:dyDescent="0.25">
      <c r="ACF15198" s="60"/>
      <c r="ACG15198" s="60"/>
      <c r="ACH15198" s="60"/>
      <c r="ACI15198" s="60"/>
      <c r="ACJ15198" s="60"/>
      <c r="ACK15198" s="60"/>
      <c r="ACL15198" s="60"/>
      <c r="ACM15198" s="60"/>
      <c r="ACN15198" s="60"/>
      <c r="ACO15198" s="60"/>
      <c r="ACP15198" s="60"/>
      <c r="ACQ15198" s="60"/>
      <c r="ACR15198" s="60"/>
      <c r="ACS15198" s="60"/>
      <c r="ACT15198" s="60"/>
      <c r="ACU15198" s="60"/>
      <c r="ACV15198" s="60"/>
      <c r="ACW15198" s="60"/>
      <c r="ACX15198" s="60"/>
      <c r="ACY15198" s="60">
        <v>0.153774766648759</v>
      </c>
      <c r="ACZ15198" s="60"/>
      <c r="ADA15198" s="60"/>
      <c r="ADB15198" s="60"/>
      <c r="ADC15198" s="60"/>
      <c r="ADD15198" s="60"/>
      <c r="ADE15198" s="60"/>
    </row>
    <row r="15199" spans="760:785" x14ac:dyDescent="0.25">
      <c r="ACF15199" s="60"/>
      <c r="ACG15199" s="60"/>
      <c r="ACH15199" s="60"/>
      <c r="ACI15199" s="60"/>
      <c r="ACJ15199" s="60"/>
      <c r="ACK15199" s="60"/>
      <c r="ACL15199" s="60"/>
      <c r="ACM15199" s="60"/>
      <c r="ACN15199" s="60"/>
      <c r="ACO15199" s="60"/>
      <c r="ACP15199" s="60"/>
      <c r="ACQ15199" s="60"/>
      <c r="ACR15199" s="60"/>
      <c r="ACS15199" s="60"/>
      <c r="ACT15199" s="60"/>
      <c r="ACU15199" s="60"/>
      <c r="ACV15199" s="60"/>
      <c r="ACW15199" s="60"/>
      <c r="ACX15199" s="60"/>
      <c r="ACY15199" s="60">
        <v>0.153774766648759</v>
      </c>
      <c r="ACZ15199" s="60"/>
      <c r="ADA15199" s="60"/>
      <c r="ADB15199" s="60"/>
      <c r="ADC15199" s="60"/>
      <c r="ADD15199" s="60"/>
      <c r="ADE15199" s="60"/>
    </row>
    <row r="15200" spans="760:785" x14ac:dyDescent="0.25">
      <c r="ACF15200" s="60"/>
      <c r="ACG15200" s="60"/>
      <c r="ACH15200" s="60"/>
      <c r="ACI15200" s="60"/>
      <c r="ACJ15200" s="60"/>
      <c r="ACK15200" s="60"/>
      <c r="ACL15200" s="60"/>
      <c r="ACM15200" s="60"/>
      <c r="ACN15200" s="60"/>
      <c r="ACO15200" s="60"/>
      <c r="ACP15200" s="60"/>
      <c r="ACQ15200" s="60"/>
      <c r="ACR15200" s="60"/>
      <c r="ACS15200" s="60"/>
      <c r="ACT15200" s="60"/>
      <c r="ACU15200" s="60"/>
      <c r="ACV15200" s="60"/>
      <c r="ACW15200" s="60"/>
      <c r="ACX15200" s="60"/>
      <c r="ACY15200" s="60">
        <v>0.15346443838213</v>
      </c>
      <c r="ACZ15200" s="60"/>
      <c r="ADA15200" s="60"/>
      <c r="ADB15200" s="60"/>
      <c r="ADC15200" s="60"/>
      <c r="ADD15200" s="60"/>
      <c r="ADE15200" s="60"/>
    </row>
    <row r="15201" spans="760:785" x14ac:dyDescent="0.25">
      <c r="ACF15201" s="60"/>
      <c r="ACG15201" s="60"/>
      <c r="ACH15201" s="60"/>
      <c r="ACI15201" s="60"/>
      <c r="ACJ15201" s="60"/>
      <c r="ACK15201" s="60"/>
      <c r="ACL15201" s="60"/>
      <c r="ACM15201" s="60"/>
      <c r="ACN15201" s="60"/>
      <c r="ACO15201" s="60"/>
      <c r="ACP15201" s="60"/>
      <c r="ACQ15201" s="60"/>
      <c r="ACR15201" s="60"/>
      <c r="ACS15201" s="60"/>
      <c r="ACT15201" s="60"/>
      <c r="ACU15201" s="60"/>
      <c r="ACV15201" s="60"/>
      <c r="ACW15201" s="60"/>
      <c r="ACX15201" s="60"/>
      <c r="ACY15201" s="60">
        <v>0.15346443838213</v>
      </c>
      <c r="ACZ15201" s="60"/>
      <c r="ADA15201" s="60"/>
      <c r="ADB15201" s="60"/>
      <c r="ADC15201" s="60"/>
      <c r="ADD15201" s="60"/>
      <c r="ADE15201" s="60"/>
    </row>
    <row r="15202" spans="760:785" x14ac:dyDescent="0.25">
      <c r="ACF15202" s="60"/>
      <c r="ACG15202" s="60"/>
      <c r="ACH15202" s="60"/>
      <c r="ACI15202" s="60"/>
      <c r="ACJ15202" s="60"/>
      <c r="ACK15202" s="60"/>
      <c r="ACL15202" s="60"/>
      <c r="ACM15202" s="60"/>
      <c r="ACN15202" s="60"/>
      <c r="ACO15202" s="60"/>
      <c r="ACP15202" s="60"/>
      <c r="ACQ15202" s="60"/>
      <c r="ACR15202" s="60"/>
      <c r="ACS15202" s="60"/>
      <c r="ACT15202" s="60"/>
      <c r="ACU15202" s="60"/>
      <c r="ACV15202" s="60"/>
      <c r="ACW15202" s="60"/>
      <c r="ACX15202" s="60"/>
      <c r="ACY15202" s="60">
        <v>0.15282734497388401</v>
      </c>
      <c r="ACZ15202" s="60"/>
      <c r="ADA15202" s="60"/>
      <c r="ADB15202" s="60"/>
      <c r="ADC15202" s="60"/>
      <c r="ADD15202" s="60"/>
      <c r="ADE15202" s="60"/>
    </row>
    <row r="15203" spans="760:785" x14ac:dyDescent="0.25">
      <c r="ACF15203" s="60"/>
      <c r="ACG15203" s="60"/>
      <c r="ACH15203" s="60"/>
      <c r="ACI15203" s="60"/>
      <c r="ACJ15203" s="60"/>
      <c r="ACK15203" s="60"/>
      <c r="ACL15203" s="60"/>
      <c r="ACM15203" s="60"/>
      <c r="ACN15203" s="60"/>
      <c r="ACO15203" s="60"/>
      <c r="ACP15203" s="60"/>
      <c r="ACQ15203" s="60"/>
      <c r="ACR15203" s="60"/>
      <c r="ACS15203" s="60"/>
      <c r="ACT15203" s="60"/>
      <c r="ACU15203" s="60"/>
      <c r="ACV15203" s="60"/>
      <c r="ACW15203" s="60"/>
      <c r="ACX15203" s="60"/>
      <c r="ACY15203" s="60">
        <v>0.15282734497388401</v>
      </c>
      <c r="ACZ15203" s="60"/>
      <c r="ADA15203" s="60"/>
      <c r="ADB15203" s="60"/>
      <c r="ADC15203" s="60"/>
      <c r="ADD15203" s="60"/>
      <c r="ADE15203" s="60"/>
    </row>
    <row r="15204" spans="760:785" x14ac:dyDescent="0.25">
      <c r="ACF15204" s="60"/>
      <c r="ACG15204" s="60"/>
      <c r="ACH15204" s="60"/>
      <c r="ACI15204" s="60"/>
      <c r="ACJ15204" s="60"/>
      <c r="ACK15204" s="60"/>
      <c r="ACL15204" s="60"/>
      <c r="ACM15204" s="60"/>
      <c r="ACN15204" s="60"/>
      <c r="ACO15204" s="60"/>
      <c r="ACP15204" s="60"/>
      <c r="ACQ15204" s="60"/>
      <c r="ACR15204" s="60"/>
      <c r="ACS15204" s="60"/>
      <c r="ACT15204" s="60"/>
      <c r="ACU15204" s="60"/>
      <c r="ACV15204" s="60"/>
      <c r="ACW15204" s="60"/>
      <c r="ACX15204" s="60"/>
      <c r="ACY15204" s="60">
        <v>0.15268842728742901</v>
      </c>
      <c r="ACZ15204" s="60"/>
      <c r="ADA15204" s="60"/>
      <c r="ADB15204" s="60"/>
      <c r="ADC15204" s="60"/>
      <c r="ADD15204" s="60"/>
      <c r="ADE15204" s="60"/>
    </row>
    <row r="15205" spans="760:785" x14ac:dyDescent="0.25">
      <c r="ACF15205" s="60"/>
      <c r="ACG15205" s="60"/>
      <c r="ACH15205" s="60"/>
      <c r="ACI15205" s="60"/>
      <c r="ACJ15205" s="60"/>
      <c r="ACK15205" s="60"/>
      <c r="ACL15205" s="60"/>
      <c r="ACM15205" s="60"/>
      <c r="ACN15205" s="60"/>
      <c r="ACO15205" s="60"/>
      <c r="ACP15205" s="60"/>
      <c r="ACQ15205" s="60"/>
      <c r="ACR15205" s="60"/>
      <c r="ACS15205" s="60"/>
      <c r="ACT15205" s="60"/>
      <c r="ACU15205" s="60"/>
      <c r="ACV15205" s="60"/>
      <c r="ACW15205" s="60"/>
      <c r="ACX15205" s="60"/>
      <c r="ACY15205" s="60">
        <v>0.15268842728742901</v>
      </c>
      <c r="ACZ15205" s="60"/>
      <c r="ADA15205" s="60"/>
      <c r="ADB15205" s="60"/>
      <c r="ADC15205" s="60"/>
      <c r="ADD15205" s="60"/>
      <c r="ADE15205" s="60"/>
    </row>
    <row r="15206" spans="760:785" x14ac:dyDescent="0.25">
      <c r="ACF15206" s="60"/>
      <c r="ACG15206" s="60"/>
      <c r="ACH15206" s="60"/>
      <c r="ACI15206" s="60"/>
      <c r="ACJ15206" s="60"/>
      <c r="ACK15206" s="60"/>
      <c r="ACL15206" s="60"/>
      <c r="ACM15206" s="60"/>
      <c r="ACN15206" s="60"/>
      <c r="ACO15206" s="60"/>
      <c r="ACP15206" s="60"/>
      <c r="ACQ15206" s="60"/>
      <c r="ACR15206" s="60"/>
      <c r="ACS15206" s="60"/>
      <c r="ACT15206" s="60"/>
      <c r="ACU15206" s="60"/>
      <c r="ACV15206" s="60"/>
      <c r="ACW15206" s="60"/>
      <c r="ACX15206" s="60"/>
      <c r="ACY15206" s="60">
        <v>0.15237164763738301</v>
      </c>
      <c r="ACZ15206" s="60"/>
      <c r="ADA15206" s="60"/>
      <c r="ADB15206" s="60"/>
      <c r="ADC15206" s="60"/>
      <c r="ADD15206" s="60"/>
      <c r="ADE15206" s="60"/>
    </row>
    <row r="15207" spans="760:785" x14ac:dyDescent="0.25">
      <c r="ACF15207" s="60"/>
      <c r="ACG15207" s="60"/>
      <c r="ACH15207" s="60"/>
      <c r="ACI15207" s="60"/>
      <c r="ACJ15207" s="60"/>
      <c r="ACK15207" s="60"/>
      <c r="ACL15207" s="60"/>
      <c r="ACM15207" s="60"/>
      <c r="ACN15207" s="60"/>
      <c r="ACO15207" s="60"/>
      <c r="ACP15207" s="60"/>
      <c r="ACQ15207" s="60"/>
      <c r="ACR15207" s="60"/>
      <c r="ACS15207" s="60"/>
      <c r="ACT15207" s="60"/>
      <c r="ACU15207" s="60"/>
      <c r="ACV15207" s="60"/>
      <c r="ACW15207" s="60"/>
      <c r="ACX15207" s="60"/>
      <c r="ACY15207" s="60">
        <v>0.15237164763738301</v>
      </c>
      <c r="ACZ15207" s="60"/>
      <c r="ADA15207" s="60"/>
      <c r="ADB15207" s="60"/>
      <c r="ADC15207" s="60"/>
      <c r="ADD15207" s="60"/>
      <c r="ADE15207" s="60"/>
    </row>
    <row r="15208" spans="760:785" x14ac:dyDescent="0.25">
      <c r="ACF15208" s="60"/>
      <c r="ACG15208" s="60"/>
      <c r="ACH15208" s="60"/>
      <c r="ACI15208" s="60"/>
      <c r="ACJ15208" s="60"/>
      <c r="ACK15208" s="60"/>
      <c r="ACL15208" s="60"/>
      <c r="ACM15208" s="60"/>
      <c r="ACN15208" s="60"/>
      <c r="ACO15208" s="60"/>
      <c r="ACP15208" s="60"/>
      <c r="ACQ15208" s="60"/>
      <c r="ACR15208" s="60"/>
      <c r="ACS15208" s="60"/>
      <c r="ACT15208" s="60"/>
      <c r="ACU15208" s="60"/>
      <c r="ACV15208" s="60"/>
      <c r="ACW15208" s="60"/>
      <c r="ACX15208" s="60"/>
      <c r="ACY15208" s="60">
        <v>0.15157218939380401</v>
      </c>
      <c r="ACZ15208" s="60"/>
      <c r="ADA15208" s="60"/>
      <c r="ADB15208" s="60"/>
      <c r="ADC15208" s="60"/>
      <c r="ADD15208" s="60"/>
      <c r="ADE15208" s="60"/>
    </row>
    <row r="15209" spans="760:785" x14ac:dyDescent="0.25">
      <c r="ACF15209" s="60"/>
      <c r="ACG15209" s="60"/>
      <c r="ACH15209" s="60"/>
      <c r="ACI15209" s="60"/>
      <c r="ACJ15209" s="60"/>
      <c r="ACK15209" s="60"/>
      <c r="ACL15209" s="60"/>
      <c r="ACM15209" s="60"/>
      <c r="ACN15209" s="60"/>
      <c r="ACO15209" s="60"/>
      <c r="ACP15209" s="60"/>
      <c r="ACQ15209" s="60"/>
      <c r="ACR15209" s="60"/>
      <c r="ACS15209" s="60"/>
      <c r="ACT15209" s="60"/>
      <c r="ACU15209" s="60"/>
      <c r="ACV15209" s="60"/>
      <c r="ACW15209" s="60"/>
      <c r="ACX15209" s="60"/>
      <c r="ACY15209" s="60">
        <v>0.15157218939380401</v>
      </c>
      <c r="ACZ15209" s="60"/>
      <c r="ADA15209" s="60"/>
      <c r="ADB15209" s="60"/>
      <c r="ADC15209" s="60"/>
      <c r="ADD15209" s="60"/>
      <c r="ADE15209" s="60"/>
    </row>
    <row r="15210" spans="760:785" x14ac:dyDescent="0.25">
      <c r="ACF15210" s="60"/>
      <c r="ACG15210" s="60"/>
      <c r="ACH15210" s="60"/>
      <c r="ACI15210" s="60"/>
      <c r="ACJ15210" s="60"/>
      <c r="ACK15210" s="60"/>
      <c r="ACL15210" s="60"/>
      <c r="ACM15210" s="60"/>
      <c r="ACN15210" s="60"/>
      <c r="ACO15210" s="60"/>
      <c r="ACP15210" s="60"/>
      <c r="ACQ15210" s="60"/>
      <c r="ACR15210" s="60"/>
      <c r="ACS15210" s="60"/>
      <c r="ACT15210" s="60"/>
      <c r="ACU15210" s="60"/>
      <c r="ACV15210" s="60"/>
      <c r="ACW15210" s="60"/>
      <c r="ACX15210" s="60"/>
      <c r="ACY15210" s="60">
        <v>0.15141407249809</v>
      </c>
      <c r="ACZ15210" s="60"/>
      <c r="ADA15210" s="60"/>
      <c r="ADB15210" s="60"/>
      <c r="ADC15210" s="60"/>
      <c r="ADD15210" s="60"/>
      <c r="ADE15210" s="60"/>
    </row>
    <row r="15211" spans="760:785" x14ac:dyDescent="0.25">
      <c r="ACF15211" s="60"/>
      <c r="ACG15211" s="60"/>
      <c r="ACH15211" s="60"/>
      <c r="ACI15211" s="60"/>
      <c r="ACJ15211" s="60"/>
      <c r="ACK15211" s="60"/>
      <c r="ACL15211" s="60"/>
      <c r="ACM15211" s="60"/>
      <c r="ACN15211" s="60"/>
      <c r="ACO15211" s="60"/>
      <c r="ACP15211" s="60"/>
      <c r="ACQ15211" s="60"/>
      <c r="ACR15211" s="60"/>
      <c r="ACS15211" s="60"/>
      <c r="ACT15211" s="60"/>
      <c r="ACU15211" s="60"/>
      <c r="ACV15211" s="60"/>
      <c r="ACW15211" s="60"/>
      <c r="ACX15211" s="60"/>
      <c r="ACY15211" s="60">
        <v>0.15141407249809</v>
      </c>
      <c r="ACZ15211" s="60"/>
      <c r="ADA15211" s="60"/>
      <c r="ADB15211" s="60"/>
      <c r="ADC15211" s="60"/>
      <c r="ADD15211" s="60"/>
      <c r="ADE15211" s="60"/>
    </row>
    <row r="15212" spans="760:785" x14ac:dyDescent="0.25">
      <c r="ACF15212" s="60"/>
      <c r="ACG15212" s="60"/>
      <c r="ACH15212" s="60"/>
      <c r="ACI15212" s="60"/>
      <c r="ACJ15212" s="60"/>
      <c r="ACK15212" s="60"/>
      <c r="ACL15212" s="60"/>
      <c r="ACM15212" s="60"/>
      <c r="ACN15212" s="60"/>
      <c r="ACO15212" s="60"/>
      <c r="ACP15212" s="60"/>
      <c r="ACQ15212" s="60"/>
      <c r="ACR15212" s="60"/>
      <c r="ACS15212" s="60"/>
      <c r="ACT15212" s="60"/>
      <c r="ACU15212" s="60"/>
      <c r="ACV15212" s="60"/>
      <c r="ACW15212" s="60"/>
      <c r="ACX15212" s="60"/>
      <c r="ACY15212" s="60">
        <v>0.15116562170717299</v>
      </c>
      <c r="ACZ15212" s="60"/>
      <c r="ADA15212" s="60"/>
      <c r="ADB15212" s="60"/>
      <c r="ADC15212" s="60"/>
      <c r="ADD15212" s="60"/>
      <c r="ADE15212" s="60"/>
    </row>
    <row r="15213" spans="760:785" x14ac:dyDescent="0.25">
      <c r="ACF15213" s="60"/>
      <c r="ACG15213" s="60"/>
      <c r="ACH15213" s="60"/>
      <c r="ACI15213" s="60"/>
      <c r="ACJ15213" s="60"/>
      <c r="ACK15213" s="60"/>
      <c r="ACL15213" s="60"/>
      <c r="ACM15213" s="60"/>
      <c r="ACN15213" s="60"/>
      <c r="ACO15213" s="60"/>
      <c r="ACP15213" s="60"/>
      <c r="ACQ15213" s="60"/>
      <c r="ACR15213" s="60"/>
      <c r="ACS15213" s="60"/>
      <c r="ACT15213" s="60"/>
      <c r="ACU15213" s="60"/>
      <c r="ACV15213" s="60"/>
      <c r="ACW15213" s="60"/>
      <c r="ACX15213" s="60"/>
      <c r="ACY15213" s="60">
        <v>0.15116562170717299</v>
      </c>
      <c r="ACZ15213" s="60"/>
      <c r="ADA15213" s="60"/>
      <c r="ADB15213" s="60"/>
      <c r="ADC15213" s="60"/>
      <c r="ADD15213" s="60"/>
      <c r="ADE15213" s="60"/>
    </row>
    <row r="15214" spans="760:785" x14ac:dyDescent="0.25">
      <c r="ACF15214" s="60"/>
      <c r="ACG15214" s="60"/>
      <c r="ACH15214" s="60"/>
      <c r="ACI15214" s="60"/>
      <c r="ACJ15214" s="60"/>
      <c r="ACK15214" s="60"/>
      <c r="ACL15214" s="60"/>
      <c r="ACM15214" s="60"/>
      <c r="ACN15214" s="60"/>
      <c r="ACO15214" s="60"/>
      <c r="ACP15214" s="60"/>
      <c r="ACQ15214" s="60"/>
      <c r="ACR15214" s="60"/>
      <c r="ACS15214" s="60"/>
      <c r="ACT15214" s="60"/>
      <c r="ACU15214" s="60"/>
      <c r="ACV15214" s="60"/>
      <c r="ACW15214" s="60"/>
      <c r="ACX15214" s="60"/>
      <c r="ACY15214" s="60">
        <v>0.151068864656276</v>
      </c>
      <c r="ACZ15214" s="60"/>
      <c r="ADA15214" s="60"/>
      <c r="ADB15214" s="60"/>
      <c r="ADC15214" s="60"/>
      <c r="ADD15214" s="60"/>
      <c r="ADE15214" s="60"/>
    </row>
    <row r="15215" spans="760:785" x14ac:dyDescent="0.25">
      <c r="ACF15215" s="60"/>
      <c r="ACG15215" s="60"/>
      <c r="ACH15215" s="60"/>
      <c r="ACI15215" s="60"/>
      <c r="ACJ15215" s="60"/>
      <c r="ACK15215" s="60"/>
      <c r="ACL15215" s="60"/>
      <c r="ACM15215" s="60"/>
      <c r="ACN15215" s="60"/>
      <c r="ACO15215" s="60"/>
      <c r="ACP15215" s="60"/>
      <c r="ACQ15215" s="60"/>
      <c r="ACR15215" s="60"/>
      <c r="ACS15215" s="60"/>
      <c r="ACT15215" s="60"/>
      <c r="ACU15215" s="60"/>
      <c r="ACV15215" s="60"/>
      <c r="ACW15215" s="60"/>
      <c r="ACX15215" s="60"/>
      <c r="ACY15215" s="60">
        <v>0.151068864656276</v>
      </c>
      <c r="ACZ15215" s="60"/>
      <c r="ADA15215" s="60"/>
      <c r="ADB15215" s="60"/>
      <c r="ADC15215" s="60"/>
      <c r="ADD15215" s="60"/>
      <c r="ADE15215" s="60"/>
    </row>
    <row r="15216" spans="760:785" x14ac:dyDescent="0.25">
      <c r="ACF15216" s="60"/>
      <c r="ACG15216" s="60"/>
      <c r="ACH15216" s="60"/>
      <c r="ACI15216" s="60"/>
      <c r="ACJ15216" s="60"/>
      <c r="ACK15216" s="60"/>
      <c r="ACL15216" s="60"/>
      <c r="ACM15216" s="60"/>
      <c r="ACN15216" s="60"/>
      <c r="ACO15216" s="60"/>
      <c r="ACP15216" s="60"/>
      <c r="ACQ15216" s="60"/>
      <c r="ACR15216" s="60"/>
      <c r="ACS15216" s="60"/>
      <c r="ACT15216" s="60"/>
      <c r="ACU15216" s="60"/>
      <c r="ACV15216" s="60"/>
      <c r="ACW15216" s="60"/>
      <c r="ACX15216" s="60"/>
      <c r="ACY15216" s="60">
        <v>0.15083674852331799</v>
      </c>
      <c r="ACZ15216" s="60"/>
      <c r="ADA15216" s="60"/>
      <c r="ADB15216" s="60"/>
      <c r="ADC15216" s="60"/>
      <c r="ADD15216" s="60"/>
      <c r="ADE15216" s="60"/>
    </row>
    <row r="15217" spans="760:785" x14ac:dyDescent="0.25">
      <c r="ACF15217" s="60"/>
      <c r="ACG15217" s="60"/>
      <c r="ACH15217" s="60"/>
      <c r="ACI15217" s="60"/>
      <c r="ACJ15217" s="60"/>
      <c r="ACK15217" s="60"/>
      <c r="ACL15217" s="60"/>
      <c r="ACM15217" s="60"/>
      <c r="ACN15217" s="60"/>
      <c r="ACO15217" s="60"/>
      <c r="ACP15217" s="60"/>
      <c r="ACQ15217" s="60"/>
      <c r="ACR15217" s="60"/>
      <c r="ACS15217" s="60"/>
      <c r="ACT15217" s="60"/>
      <c r="ACU15217" s="60"/>
      <c r="ACV15217" s="60"/>
      <c r="ACW15217" s="60"/>
      <c r="ACX15217" s="60"/>
      <c r="ACY15217" s="60">
        <v>0.15083674852331799</v>
      </c>
      <c r="ACZ15217" s="60"/>
      <c r="ADA15217" s="60"/>
      <c r="ADB15217" s="60"/>
      <c r="ADC15217" s="60"/>
      <c r="ADD15217" s="60"/>
      <c r="ADE15217" s="60"/>
    </row>
    <row r="15218" spans="760:785" x14ac:dyDescent="0.25">
      <c r="ACF15218" s="60"/>
      <c r="ACG15218" s="60"/>
      <c r="ACH15218" s="60"/>
      <c r="ACI15218" s="60"/>
      <c r="ACJ15218" s="60"/>
      <c r="ACK15218" s="60"/>
      <c r="ACL15218" s="60"/>
      <c r="ACM15218" s="60"/>
      <c r="ACN15218" s="60"/>
      <c r="ACO15218" s="60"/>
      <c r="ACP15218" s="60"/>
      <c r="ACQ15218" s="60"/>
      <c r="ACR15218" s="60"/>
      <c r="ACS15218" s="60"/>
      <c r="ACT15218" s="60"/>
      <c r="ACU15218" s="60"/>
      <c r="ACV15218" s="60"/>
      <c r="ACW15218" s="60"/>
      <c r="ACX15218" s="60"/>
      <c r="ACY15218" s="60">
        <v>0.150605373560286</v>
      </c>
      <c r="ACZ15218" s="60"/>
      <c r="ADA15218" s="60"/>
      <c r="ADB15218" s="60"/>
      <c r="ADC15218" s="60"/>
      <c r="ADD15218" s="60"/>
      <c r="ADE15218" s="60"/>
    </row>
    <row r="15219" spans="760:785" x14ac:dyDescent="0.25">
      <c r="ACF15219" s="60"/>
      <c r="ACG15219" s="60"/>
      <c r="ACH15219" s="60"/>
      <c r="ACI15219" s="60"/>
      <c r="ACJ15219" s="60"/>
      <c r="ACK15219" s="60"/>
      <c r="ACL15219" s="60"/>
      <c r="ACM15219" s="60"/>
      <c r="ACN15219" s="60"/>
      <c r="ACO15219" s="60"/>
      <c r="ACP15219" s="60"/>
      <c r="ACQ15219" s="60"/>
      <c r="ACR15219" s="60"/>
      <c r="ACS15219" s="60"/>
      <c r="ACT15219" s="60"/>
      <c r="ACU15219" s="60"/>
      <c r="ACV15219" s="60"/>
      <c r="ACW15219" s="60"/>
      <c r="ACX15219" s="60"/>
      <c r="ACY15219" s="60">
        <v>0.150605373560286</v>
      </c>
      <c r="ACZ15219" s="60"/>
      <c r="ADA15219" s="60"/>
      <c r="ADB15219" s="60"/>
      <c r="ADC15219" s="60"/>
      <c r="ADD15219" s="60"/>
      <c r="ADE15219" s="60"/>
    </row>
    <row r="15220" spans="760:785" x14ac:dyDescent="0.25">
      <c r="ACF15220" s="60"/>
      <c r="ACG15220" s="60"/>
      <c r="ACH15220" s="60"/>
      <c r="ACI15220" s="60"/>
      <c r="ACJ15220" s="60"/>
      <c r="ACK15220" s="60"/>
      <c r="ACL15220" s="60"/>
      <c r="ACM15220" s="60"/>
      <c r="ACN15220" s="60"/>
      <c r="ACO15220" s="60"/>
      <c r="ACP15220" s="60"/>
      <c r="ACQ15220" s="60"/>
      <c r="ACR15220" s="60"/>
      <c r="ACS15220" s="60"/>
      <c r="ACT15220" s="60"/>
      <c r="ACU15220" s="60"/>
      <c r="ACV15220" s="60"/>
      <c r="ACW15220" s="60"/>
      <c r="ACX15220" s="60"/>
      <c r="ACY15220" s="60">
        <v>0.15042935915369801</v>
      </c>
      <c r="ACZ15220" s="60"/>
      <c r="ADA15220" s="60"/>
      <c r="ADB15220" s="60"/>
      <c r="ADC15220" s="60"/>
      <c r="ADD15220" s="60"/>
      <c r="ADE15220" s="60"/>
    </row>
    <row r="15221" spans="760:785" x14ac:dyDescent="0.25">
      <c r="ACF15221" s="60"/>
      <c r="ACG15221" s="60"/>
      <c r="ACH15221" s="60"/>
      <c r="ACI15221" s="60"/>
      <c r="ACJ15221" s="60"/>
      <c r="ACK15221" s="60"/>
      <c r="ACL15221" s="60"/>
      <c r="ACM15221" s="60"/>
      <c r="ACN15221" s="60"/>
      <c r="ACO15221" s="60"/>
      <c r="ACP15221" s="60"/>
      <c r="ACQ15221" s="60"/>
      <c r="ACR15221" s="60"/>
      <c r="ACS15221" s="60"/>
      <c r="ACT15221" s="60"/>
      <c r="ACU15221" s="60"/>
      <c r="ACV15221" s="60"/>
      <c r="ACW15221" s="60"/>
      <c r="ACX15221" s="60"/>
      <c r="ACY15221" s="60">
        <v>0.15042935915369801</v>
      </c>
      <c r="ACZ15221" s="60"/>
      <c r="ADA15221" s="60"/>
      <c r="ADB15221" s="60"/>
      <c r="ADC15221" s="60"/>
      <c r="ADD15221" s="60"/>
      <c r="ADE15221" s="60"/>
    </row>
    <row r="15222" spans="760:785" x14ac:dyDescent="0.25">
      <c r="ACF15222" s="60"/>
      <c r="ACG15222" s="60"/>
      <c r="ACH15222" s="60"/>
      <c r="ACI15222" s="60"/>
      <c r="ACJ15222" s="60"/>
      <c r="ACK15222" s="60"/>
      <c r="ACL15222" s="60"/>
      <c r="ACM15222" s="60"/>
      <c r="ACN15222" s="60"/>
      <c r="ACO15222" s="60"/>
      <c r="ACP15222" s="60"/>
      <c r="ACQ15222" s="60"/>
      <c r="ACR15222" s="60"/>
      <c r="ACS15222" s="60"/>
      <c r="ACT15222" s="60"/>
      <c r="ACU15222" s="60"/>
      <c r="ACV15222" s="60"/>
      <c r="ACW15222" s="60"/>
      <c r="ACX15222" s="60"/>
      <c r="ACY15222" s="60">
        <v>0.15021425188999599</v>
      </c>
      <c r="ACZ15222" s="60"/>
      <c r="ADA15222" s="60"/>
      <c r="ADB15222" s="60"/>
      <c r="ADC15222" s="60"/>
      <c r="ADD15222" s="60"/>
      <c r="ADE15222" s="60"/>
    </row>
    <row r="15223" spans="760:785" x14ac:dyDescent="0.25">
      <c r="ACF15223" s="60"/>
      <c r="ACG15223" s="60"/>
      <c r="ACH15223" s="60"/>
      <c r="ACI15223" s="60"/>
      <c r="ACJ15223" s="60"/>
      <c r="ACK15223" s="60"/>
      <c r="ACL15223" s="60"/>
      <c r="ACM15223" s="60"/>
      <c r="ACN15223" s="60"/>
      <c r="ACO15223" s="60"/>
      <c r="ACP15223" s="60"/>
      <c r="ACQ15223" s="60"/>
      <c r="ACR15223" s="60"/>
      <c r="ACS15223" s="60"/>
      <c r="ACT15223" s="60"/>
      <c r="ACU15223" s="60"/>
      <c r="ACV15223" s="60"/>
      <c r="ACW15223" s="60"/>
      <c r="ACX15223" s="60"/>
      <c r="ACY15223" s="60">
        <v>0.15021425188999599</v>
      </c>
      <c r="ACZ15223" s="60"/>
      <c r="ADA15223" s="60"/>
      <c r="ADB15223" s="60"/>
      <c r="ADC15223" s="60"/>
      <c r="ADD15223" s="60"/>
      <c r="ADE15223" s="60"/>
    </row>
    <row r="15224" spans="760:785" x14ac:dyDescent="0.25">
      <c r="ACF15224" s="60"/>
      <c r="ACG15224" s="60"/>
      <c r="ACH15224" s="60"/>
      <c r="ACI15224" s="60"/>
      <c r="ACJ15224" s="60"/>
      <c r="ACK15224" s="60"/>
      <c r="ACL15224" s="60"/>
      <c r="ACM15224" s="60"/>
      <c r="ACN15224" s="60"/>
      <c r="ACO15224" s="60"/>
      <c r="ACP15224" s="60"/>
      <c r="ACQ15224" s="60"/>
      <c r="ACR15224" s="60"/>
      <c r="ACS15224" s="60"/>
      <c r="ACT15224" s="60"/>
      <c r="ACU15224" s="60"/>
      <c r="ACV15224" s="60"/>
      <c r="ACW15224" s="60"/>
      <c r="ACX15224" s="60"/>
      <c r="ACY15224" s="60">
        <v>0.150081632837893</v>
      </c>
      <c r="ACZ15224" s="60"/>
      <c r="ADA15224" s="60"/>
      <c r="ADB15224" s="60"/>
      <c r="ADC15224" s="60"/>
      <c r="ADD15224" s="60"/>
      <c r="ADE15224" s="60"/>
    </row>
    <row r="15225" spans="760:785" x14ac:dyDescent="0.25">
      <c r="ACF15225" s="60"/>
      <c r="ACG15225" s="60"/>
      <c r="ACH15225" s="60"/>
      <c r="ACI15225" s="60"/>
      <c r="ACJ15225" s="60"/>
      <c r="ACK15225" s="60"/>
      <c r="ACL15225" s="60"/>
      <c r="ACM15225" s="60"/>
      <c r="ACN15225" s="60"/>
      <c r="ACO15225" s="60"/>
      <c r="ACP15225" s="60"/>
      <c r="ACQ15225" s="60"/>
      <c r="ACR15225" s="60"/>
      <c r="ACS15225" s="60"/>
      <c r="ACT15225" s="60"/>
      <c r="ACU15225" s="60"/>
      <c r="ACV15225" s="60"/>
      <c r="ACW15225" s="60"/>
      <c r="ACX15225" s="60"/>
      <c r="ACY15225" s="60">
        <v>0.150081632837893</v>
      </c>
      <c r="ACZ15225" s="60"/>
      <c r="ADA15225" s="60"/>
      <c r="ADB15225" s="60"/>
      <c r="ADC15225" s="60"/>
      <c r="ADD15225" s="60"/>
      <c r="ADE15225" s="60"/>
    </row>
    <row r="15226" spans="760:785" x14ac:dyDescent="0.25">
      <c r="ACF15226" s="60"/>
      <c r="ACG15226" s="60"/>
      <c r="ACH15226" s="60"/>
      <c r="ACI15226" s="60"/>
      <c r="ACJ15226" s="60"/>
      <c r="ACK15226" s="60"/>
      <c r="ACL15226" s="60"/>
      <c r="ACM15226" s="60"/>
      <c r="ACN15226" s="60"/>
      <c r="ACO15226" s="60"/>
      <c r="ACP15226" s="60"/>
      <c r="ACQ15226" s="60"/>
      <c r="ACR15226" s="60"/>
      <c r="ACS15226" s="60"/>
      <c r="ACT15226" s="60"/>
      <c r="ACU15226" s="60"/>
      <c r="ACV15226" s="60"/>
      <c r="ACW15226" s="60"/>
      <c r="ACX15226" s="60"/>
      <c r="ACY15226" s="60">
        <v>0.14966974936476901</v>
      </c>
      <c r="ACZ15226" s="60"/>
      <c r="ADA15226" s="60"/>
      <c r="ADB15226" s="60"/>
      <c r="ADC15226" s="60"/>
      <c r="ADD15226" s="60"/>
      <c r="ADE15226" s="60"/>
    </row>
    <row r="15227" spans="760:785" x14ac:dyDescent="0.25">
      <c r="ACF15227" s="60"/>
      <c r="ACG15227" s="60"/>
      <c r="ACH15227" s="60"/>
      <c r="ACI15227" s="60"/>
      <c r="ACJ15227" s="60"/>
      <c r="ACK15227" s="60"/>
      <c r="ACL15227" s="60"/>
      <c r="ACM15227" s="60"/>
      <c r="ACN15227" s="60"/>
      <c r="ACO15227" s="60"/>
      <c r="ACP15227" s="60"/>
      <c r="ACQ15227" s="60"/>
      <c r="ACR15227" s="60"/>
      <c r="ACS15227" s="60"/>
      <c r="ACT15227" s="60"/>
      <c r="ACU15227" s="60"/>
      <c r="ACV15227" s="60"/>
      <c r="ACW15227" s="60"/>
      <c r="ACX15227" s="60"/>
      <c r="ACY15227" s="60">
        <v>0.14966974936476901</v>
      </c>
      <c r="ACZ15227" s="60"/>
      <c r="ADA15227" s="60"/>
      <c r="ADB15227" s="60"/>
      <c r="ADC15227" s="60"/>
      <c r="ADD15227" s="60"/>
      <c r="ADE15227" s="60"/>
    </row>
    <row r="15228" spans="760:785" x14ac:dyDescent="0.25">
      <c r="ACF15228" s="60"/>
      <c r="ACG15228" s="60"/>
      <c r="ACH15228" s="60"/>
      <c r="ACI15228" s="60"/>
      <c r="ACJ15228" s="60"/>
      <c r="ACK15228" s="60"/>
      <c r="ACL15228" s="60"/>
      <c r="ACM15228" s="60"/>
      <c r="ACN15228" s="60"/>
      <c r="ACO15228" s="60"/>
      <c r="ACP15228" s="60"/>
      <c r="ACQ15228" s="60"/>
      <c r="ACR15228" s="60"/>
      <c r="ACS15228" s="60"/>
      <c r="ACT15228" s="60"/>
      <c r="ACU15228" s="60"/>
      <c r="ACV15228" s="60"/>
      <c r="ACW15228" s="60"/>
      <c r="ACX15228" s="60"/>
      <c r="ACY15228" s="60">
        <v>0.149638028310666</v>
      </c>
      <c r="ACZ15228" s="60"/>
      <c r="ADA15228" s="60"/>
      <c r="ADB15228" s="60"/>
      <c r="ADC15228" s="60"/>
      <c r="ADD15228" s="60"/>
      <c r="ADE15228" s="60"/>
    </row>
    <row r="15229" spans="760:785" x14ac:dyDescent="0.25">
      <c r="ACF15229" s="60"/>
      <c r="ACG15229" s="60"/>
      <c r="ACH15229" s="60"/>
      <c r="ACI15229" s="60"/>
      <c r="ACJ15229" s="60"/>
      <c r="ACK15229" s="60"/>
      <c r="ACL15229" s="60"/>
      <c r="ACM15229" s="60"/>
      <c r="ACN15229" s="60"/>
      <c r="ACO15229" s="60"/>
      <c r="ACP15229" s="60"/>
      <c r="ACQ15229" s="60"/>
      <c r="ACR15229" s="60"/>
      <c r="ACS15229" s="60"/>
      <c r="ACT15229" s="60"/>
      <c r="ACU15229" s="60"/>
      <c r="ACV15229" s="60"/>
      <c r="ACW15229" s="60"/>
      <c r="ACX15229" s="60"/>
      <c r="ACY15229" s="60">
        <v>0.149638028310666</v>
      </c>
      <c r="ACZ15229" s="60"/>
      <c r="ADA15229" s="60"/>
      <c r="ADB15229" s="60"/>
      <c r="ADC15229" s="60"/>
      <c r="ADD15229" s="60"/>
      <c r="ADE15229" s="60"/>
    </row>
    <row r="15230" spans="760:785" x14ac:dyDescent="0.25">
      <c r="ACF15230" s="60"/>
      <c r="ACG15230" s="60"/>
      <c r="ACH15230" s="60"/>
      <c r="ACI15230" s="60"/>
      <c r="ACJ15230" s="60"/>
      <c r="ACK15230" s="60"/>
      <c r="ACL15230" s="60"/>
      <c r="ACM15230" s="60"/>
      <c r="ACN15230" s="60"/>
      <c r="ACO15230" s="60"/>
      <c r="ACP15230" s="60"/>
      <c r="ACQ15230" s="60"/>
      <c r="ACR15230" s="60"/>
      <c r="ACS15230" s="60"/>
      <c r="ACT15230" s="60"/>
      <c r="ACU15230" s="60"/>
      <c r="ACV15230" s="60"/>
      <c r="ACW15230" s="60"/>
      <c r="ACX15230" s="60"/>
      <c r="ACY15230" s="60">
        <v>0.149531390998553</v>
      </c>
      <c r="ACZ15230" s="60"/>
      <c r="ADA15230" s="60"/>
      <c r="ADB15230" s="60"/>
      <c r="ADC15230" s="60"/>
      <c r="ADD15230" s="60"/>
      <c r="ADE15230" s="60"/>
    </row>
    <row r="15231" spans="760:785" x14ac:dyDescent="0.25">
      <c r="ACF15231" s="60"/>
      <c r="ACG15231" s="60"/>
      <c r="ACH15231" s="60"/>
      <c r="ACI15231" s="60"/>
      <c r="ACJ15231" s="60"/>
      <c r="ACK15231" s="60"/>
      <c r="ACL15231" s="60"/>
      <c r="ACM15231" s="60"/>
      <c r="ACN15231" s="60"/>
      <c r="ACO15231" s="60"/>
      <c r="ACP15231" s="60"/>
      <c r="ACQ15231" s="60"/>
      <c r="ACR15231" s="60"/>
      <c r="ACS15231" s="60"/>
      <c r="ACT15231" s="60"/>
      <c r="ACU15231" s="60"/>
      <c r="ACV15231" s="60"/>
      <c r="ACW15231" s="60"/>
      <c r="ACX15231" s="60"/>
      <c r="ACY15231" s="60">
        <v>0.149531390998553</v>
      </c>
      <c r="ACZ15231" s="60"/>
      <c r="ADA15231" s="60"/>
      <c r="ADB15231" s="60"/>
      <c r="ADC15231" s="60"/>
      <c r="ADD15231" s="60"/>
      <c r="ADE15231" s="60"/>
    </row>
    <row r="15232" spans="760:785" x14ac:dyDescent="0.25">
      <c r="ACF15232" s="60"/>
      <c r="ACG15232" s="60"/>
      <c r="ACH15232" s="60"/>
      <c r="ACI15232" s="60"/>
      <c r="ACJ15232" s="60"/>
      <c r="ACK15232" s="60"/>
      <c r="ACL15232" s="60"/>
      <c r="ACM15232" s="60"/>
      <c r="ACN15232" s="60"/>
      <c r="ACO15232" s="60"/>
      <c r="ACP15232" s="60"/>
      <c r="ACQ15232" s="60"/>
      <c r="ACR15232" s="60"/>
      <c r="ACS15232" s="60"/>
      <c r="ACT15232" s="60"/>
      <c r="ACU15232" s="60"/>
      <c r="ACV15232" s="60"/>
      <c r="ACW15232" s="60"/>
      <c r="ACX15232" s="60"/>
      <c r="ACY15232" s="60">
        <v>0.14942839182999401</v>
      </c>
      <c r="ACZ15232" s="60"/>
      <c r="ADA15232" s="60"/>
      <c r="ADB15232" s="60"/>
      <c r="ADC15232" s="60"/>
      <c r="ADD15232" s="60"/>
      <c r="ADE15232" s="60"/>
    </row>
    <row r="15233" spans="760:785" x14ac:dyDescent="0.25">
      <c r="ACF15233" s="60"/>
      <c r="ACG15233" s="60"/>
      <c r="ACH15233" s="60"/>
      <c r="ACI15233" s="60"/>
      <c r="ACJ15233" s="60"/>
      <c r="ACK15233" s="60"/>
      <c r="ACL15233" s="60"/>
      <c r="ACM15233" s="60"/>
      <c r="ACN15233" s="60"/>
      <c r="ACO15233" s="60"/>
      <c r="ACP15233" s="60"/>
      <c r="ACQ15233" s="60"/>
      <c r="ACR15233" s="60"/>
      <c r="ACS15233" s="60"/>
      <c r="ACT15233" s="60"/>
      <c r="ACU15233" s="60"/>
      <c r="ACV15233" s="60"/>
      <c r="ACW15233" s="60"/>
      <c r="ACX15233" s="60"/>
      <c r="ACY15233" s="60">
        <v>0.14942839182999401</v>
      </c>
      <c r="ACZ15233" s="60"/>
      <c r="ADA15233" s="60"/>
      <c r="ADB15233" s="60"/>
      <c r="ADC15233" s="60"/>
      <c r="ADD15233" s="60"/>
      <c r="ADE15233" s="60"/>
    </row>
    <row r="15234" spans="760:785" x14ac:dyDescent="0.25">
      <c r="ACF15234" s="60"/>
      <c r="ACG15234" s="60"/>
      <c r="ACH15234" s="60"/>
      <c r="ACI15234" s="60"/>
      <c r="ACJ15234" s="60"/>
      <c r="ACK15234" s="60"/>
      <c r="ACL15234" s="60"/>
      <c r="ACM15234" s="60"/>
      <c r="ACN15234" s="60"/>
      <c r="ACO15234" s="60"/>
      <c r="ACP15234" s="60"/>
      <c r="ACQ15234" s="60"/>
      <c r="ACR15234" s="60"/>
      <c r="ACS15234" s="60"/>
      <c r="ACT15234" s="60"/>
      <c r="ACU15234" s="60"/>
      <c r="ACV15234" s="60"/>
      <c r="ACW15234" s="60"/>
      <c r="ACX15234" s="60"/>
      <c r="ACY15234" s="60">
        <v>0.14935818976593901</v>
      </c>
      <c r="ACZ15234" s="60"/>
      <c r="ADA15234" s="60"/>
      <c r="ADB15234" s="60"/>
      <c r="ADC15234" s="60"/>
      <c r="ADD15234" s="60"/>
      <c r="ADE15234" s="60"/>
    </row>
    <row r="15235" spans="760:785" x14ac:dyDescent="0.25">
      <c r="ACF15235" s="60"/>
      <c r="ACG15235" s="60"/>
      <c r="ACH15235" s="60"/>
      <c r="ACI15235" s="60"/>
      <c r="ACJ15235" s="60"/>
      <c r="ACK15235" s="60"/>
      <c r="ACL15235" s="60"/>
      <c r="ACM15235" s="60"/>
      <c r="ACN15235" s="60"/>
      <c r="ACO15235" s="60"/>
      <c r="ACP15235" s="60"/>
      <c r="ACQ15235" s="60"/>
      <c r="ACR15235" s="60"/>
      <c r="ACS15235" s="60"/>
      <c r="ACT15235" s="60"/>
      <c r="ACU15235" s="60"/>
      <c r="ACV15235" s="60"/>
      <c r="ACW15235" s="60"/>
      <c r="ACX15235" s="60"/>
      <c r="ACY15235" s="60">
        <v>0.14935818976593901</v>
      </c>
      <c r="ACZ15235" s="60"/>
      <c r="ADA15235" s="60"/>
      <c r="ADB15235" s="60"/>
      <c r="ADC15235" s="60"/>
      <c r="ADD15235" s="60"/>
      <c r="ADE15235" s="60"/>
    </row>
    <row r="15236" spans="760:785" x14ac:dyDescent="0.25">
      <c r="ACF15236" s="60"/>
      <c r="ACG15236" s="60"/>
      <c r="ACH15236" s="60"/>
      <c r="ACI15236" s="60"/>
      <c r="ACJ15236" s="60"/>
      <c r="ACK15236" s="60"/>
      <c r="ACL15236" s="60"/>
      <c r="ACM15236" s="60"/>
      <c r="ACN15236" s="60"/>
      <c r="ACO15236" s="60"/>
      <c r="ACP15236" s="60"/>
      <c r="ACQ15236" s="60"/>
      <c r="ACR15236" s="60"/>
      <c r="ACS15236" s="60"/>
      <c r="ACT15236" s="60"/>
      <c r="ACU15236" s="60"/>
      <c r="ACV15236" s="60"/>
      <c r="ACW15236" s="60"/>
      <c r="ACX15236" s="60"/>
      <c r="ACY15236" s="60">
        <v>0.149310220657073</v>
      </c>
      <c r="ACZ15236" s="60"/>
      <c r="ADA15236" s="60"/>
      <c r="ADB15236" s="60"/>
      <c r="ADC15236" s="60"/>
      <c r="ADD15236" s="60"/>
      <c r="ADE15236" s="60"/>
    </row>
    <row r="15237" spans="760:785" x14ac:dyDescent="0.25">
      <c r="ACF15237" s="60"/>
      <c r="ACG15237" s="60"/>
      <c r="ACH15237" s="60"/>
      <c r="ACI15237" s="60"/>
      <c r="ACJ15237" s="60"/>
      <c r="ACK15237" s="60"/>
      <c r="ACL15237" s="60"/>
      <c r="ACM15237" s="60"/>
      <c r="ACN15237" s="60"/>
      <c r="ACO15237" s="60"/>
      <c r="ACP15237" s="60"/>
      <c r="ACQ15237" s="60"/>
      <c r="ACR15237" s="60"/>
      <c r="ACS15237" s="60"/>
      <c r="ACT15237" s="60"/>
      <c r="ACU15237" s="60"/>
      <c r="ACV15237" s="60"/>
      <c r="ACW15237" s="60"/>
      <c r="ACX15237" s="60"/>
      <c r="ACY15237" s="60">
        <v>0.149310220657073</v>
      </c>
      <c r="ACZ15237" s="60"/>
      <c r="ADA15237" s="60"/>
      <c r="ADB15237" s="60"/>
      <c r="ADC15237" s="60"/>
      <c r="ADD15237" s="60"/>
      <c r="ADE15237" s="60"/>
    </row>
    <row r="15238" spans="760:785" x14ac:dyDescent="0.25">
      <c r="ACF15238" s="60"/>
      <c r="ACG15238" s="60"/>
      <c r="ACH15238" s="60"/>
      <c r="ACI15238" s="60"/>
      <c r="ACJ15238" s="60"/>
      <c r="ACK15238" s="60"/>
      <c r="ACL15238" s="60"/>
      <c r="ACM15238" s="60"/>
      <c r="ACN15238" s="60"/>
      <c r="ACO15238" s="60"/>
      <c r="ACP15238" s="60"/>
      <c r="ACQ15238" s="60"/>
      <c r="ACR15238" s="60"/>
      <c r="ACS15238" s="60"/>
      <c r="ACT15238" s="60"/>
      <c r="ACU15238" s="60"/>
      <c r="ACV15238" s="60"/>
      <c r="ACW15238" s="60"/>
      <c r="ACX15238" s="60"/>
      <c r="ACY15238" s="60">
        <v>0.14917449906743599</v>
      </c>
      <c r="ACZ15238" s="60"/>
      <c r="ADA15238" s="60"/>
      <c r="ADB15238" s="60"/>
      <c r="ADC15238" s="60"/>
      <c r="ADD15238" s="60"/>
      <c r="ADE15238" s="60"/>
    </row>
    <row r="15239" spans="760:785" x14ac:dyDescent="0.25">
      <c r="ACF15239" s="60"/>
      <c r="ACG15239" s="60"/>
      <c r="ACH15239" s="60"/>
      <c r="ACI15239" s="60"/>
      <c r="ACJ15239" s="60"/>
      <c r="ACK15239" s="60"/>
      <c r="ACL15239" s="60"/>
      <c r="ACM15239" s="60"/>
      <c r="ACN15239" s="60"/>
      <c r="ACO15239" s="60"/>
      <c r="ACP15239" s="60"/>
      <c r="ACQ15239" s="60"/>
      <c r="ACR15239" s="60"/>
      <c r="ACS15239" s="60"/>
      <c r="ACT15239" s="60"/>
      <c r="ACU15239" s="60"/>
      <c r="ACV15239" s="60"/>
      <c r="ACW15239" s="60"/>
      <c r="ACX15239" s="60"/>
      <c r="ACY15239" s="60">
        <v>0.14917449906743599</v>
      </c>
      <c r="ACZ15239" s="60"/>
      <c r="ADA15239" s="60"/>
      <c r="ADB15239" s="60"/>
      <c r="ADC15239" s="60"/>
      <c r="ADD15239" s="60"/>
      <c r="ADE15239" s="60"/>
    </row>
    <row r="15240" spans="760:785" x14ac:dyDescent="0.25">
      <c r="ACF15240" s="60"/>
      <c r="ACG15240" s="60"/>
      <c r="ACH15240" s="60"/>
      <c r="ACI15240" s="60"/>
      <c r="ACJ15240" s="60"/>
      <c r="ACK15240" s="60"/>
      <c r="ACL15240" s="60"/>
      <c r="ACM15240" s="60"/>
      <c r="ACN15240" s="60"/>
      <c r="ACO15240" s="60"/>
      <c r="ACP15240" s="60"/>
      <c r="ACQ15240" s="60"/>
      <c r="ACR15240" s="60"/>
      <c r="ACS15240" s="60"/>
      <c r="ACT15240" s="60"/>
      <c r="ACU15240" s="60"/>
      <c r="ACV15240" s="60"/>
      <c r="ACW15240" s="60"/>
      <c r="ACX15240" s="60"/>
      <c r="ACY15240" s="60">
        <v>0.148814412821132</v>
      </c>
      <c r="ACZ15240" s="60"/>
      <c r="ADA15240" s="60"/>
      <c r="ADB15240" s="60"/>
      <c r="ADC15240" s="60"/>
      <c r="ADD15240" s="60"/>
      <c r="ADE15240" s="60"/>
    </row>
    <row r="15241" spans="760:785" x14ac:dyDescent="0.25">
      <c r="ACF15241" s="60"/>
      <c r="ACG15241" s="60"/>
      <c r="ACH15241" s="60"/>
      <c r="ACI15241" s="60"/>
      <c r="ACJ15241" s="60"/>
      <c r="ACK15241" s="60"/>
      <c r="ACL15241" s="60"/>
      <c r="ACM15241" s="60"/>
      <c r="ACN15241" s="60"/>
      <c r="ACO15241" s="60"/>
      <c r="ACP15241" s="60"/>
      <c r="ACQ15241" s="60"/>
      <c r="ACR15241" s="60"/>
      <c r="ACS15241" s="60"/>
      <c r="ACT15241" s="60"/>
      <c r="ACU15241" s="60"/>
      <c r="ACV15241" s="60"/>
      <c r="ACW15241" s="60"/>
      <c r="ACX15241" s="60"/>
      <c r="ACY15241" s="60">
        <v>0.148814412821132</v>
      </c>
      <c r="ACZ15241" s="60"/>
      <c r="ADA15241" s="60"/>
      <c r="ADB15241" s="60"/>
      <c r="ADC15241" s="60"/>
      <c r="ADD15241" s="60"/>
      <c r="ADE15241" s="60"/>
    </row>
    <row r="15242" spans="760:785" x14ac:dyDescent="0.25">
      <c r="ACF15242" s="60"/>
      <c r="ACG15242" s="60"/>
      <c r="ACH15242" s="60"/>
      <c r="ACI15242" s="60"/>
      <c r="ACJ15242" s="60"/>
      <c r="ACK15242" s="60"/>
      <c r="ACL15242" s="60"/>
      <c r="ACM15242" s="60"/>
      <c r="ACN15242" s="60"/>
      <c r="ACO15242" s="60"/>
      <c r="ACP15242" s="60"/>
      <c r="ACQ15242" s="60"/>
      <c r="ACR15242" s="60"/>
      <c r="ACS15242" s="60"/>
      <c r="ACT15242" s="60"/>
      <c r="ACU15242" s="60"/>
      <c r="ACV15242" s="60"/>
      <c r="ACW15242" s="60"/>
      <c r="ACX15242" s="60"/>
      <c r="ACY15242" s="60">
        <v>0.147170599488226</v>
      </c>
      <c r="ACZ15242" s="60"/>
      <c r="ADA15242" s="60"/>
      <c r="ADB15242" s="60"/>
      <c r="ADC15242" s="60"/>
      <c r="ADD15242" s="60"/>
      <c r="ADE15242" s="60"/>
    </row>
    <row r="15243" spans="760:785" x14ac:dyDescent="0.25">
      <c r="ACF15243" s="60"/>
      <c r="ACG15243" s="60"/>
      <c r="ACH15243" s="60"/>
      <c r="ACI15243" s="60"/>
      <c r="ACJ15243" s="60"/>
      <c r="ACK15243" s="60"/>
      <c r="ACL15243" s="60"/>
      <c r="ACM15243" s="60"/>
      <c r="ACN15243" s="60"/>
      <c r="ACO15243" s="60"/>
      <c r="ACP15243" s="60"/>
      <c r="ACQ15243" s="60"/>
      <c r="ACR15243" s="60"/>
      <c r="ACS15243" s="60"/>
      <c r="ACT15243" s="60"/>
      <c r="ACU15243" s="60"/>
      <c r="ACV15243" s="60"/>
      <c r="ACW15243" s="60"/>
      <c r="ACX15243" s="60"/>
      <c r="ACY15243" s="60">
        <v>0.14707887042888401</v>
      </c>
      <c r="ACZ15243" s="60"/>
      <c r="ADA15243" s="60"/>
      <c r="ADB15243" s="60"/>
      <c r="ADC15243" s="60"/>
      <c r="ADD15243" s="60"/>
      <c r="ADE15243" s="60"/>
    </row>
    <row r="15244" spans="760:785" x14ac:dyDescent="0.25">
      <c r="ACF15244" s="60"/>
      <c r="ACG15244" s="60"/>
      <c r="ACH15244" s="60"/>
      <c r="ACI15244" s="60"/>
      <c r="ACJ15244" s="60"/>
      <c r="ACK15244" s="60"/>
      <c r="ACL15244" s="60"/>
      <c r="ACM15244" s="60"/>
      <c r="ACN15244" s="60"/>
      <c r="ACO15244" s="60"/>
      <c r="ACP15244" s="60"/>
      <c r="ACQ15244" s="60"/>
      <c r="ACR15244" s="60"/>
      <c r="ACS15244" s="60"/>
      <c r="ACT15244" s="60"/>
      <c r="ACU15244" s="60"/>
      <c r="ACV15244" s="60"/>
      <c r="ACW15244" s="60"/>
      <c r="ACX15244" s="60"/>
      <c r="ACY15244" s="60">
        <v>0.14707887042888401</v>
      </c>
      <c r="ACZ15244" s="60"/>
      <c r="ADA15244" s="60"/>
      <c r="ADB15244" s="60"/>
      <c r="ADC15244" s="60"/>
      <c r="ADD15244" s="60"/>
      <c r="ADE15244" s="60"/>
    </row>
    <row r="15245" spans="760:785" x14ac:dyDescent="0.25">
      <c r="ACF15245" s="60"/>
      <c r="ACG15245" s="60"/>
      <c r="ACH15245" s="60"/>
      <c r="ACI15245" s="60"/>
      <c r="ACJ15245" s="60"/>
      <c r="ACK15245" s="60"/>
      <c r="ACL15245" s="60"/>
      <c r="ACM15245" s="60"/>
      <c r="ACN15245" s="60"/>
      <c r="ACO15245" s="60"/>
      <c r="ACP15245" s="60"/>
      <c r="ACQ15245" s="60"/>
      <c r="ACR15245" s="60"/>
      <c r="ACS15245" s="60"/>
      <c r="ACT15245" s="60"/>
      <c r="ACU15245" s="60"/>
      <c r="ACV15245" s="60"/>
      <c r="ACW15245" s="60"/>
      <c r="ACX15245" s="60"/>
      <c r="ACY15245" s="60">
        <v>0.14707887042888401</v>
      </c>
      <c r="ACZ15245" s="60"/>
      <c r="ADA15245" s="60"/>
      <c r="ADB15245" s="60"/>
      <c r="ADC15245" s="60"/>
      <c r="ADD15245" s="60"/>
      <c r="ADE15245" s="60"/>
    </row>
    <row r="15246" spans="760:785" x14ac:dyDescent="0.25">
      <c r="ACF15246" s="60"/>
      <c r="ACG15246" s="60"/>
      <c r="ACH15246" s="60"/>
      <c r="ACI15246" s="60"/>
      <c r="ACJ15246" s="60"/>
      <c r="ACK15246" s="60"/>
      <c r="ACL15246" s="60"/>
      <c r="ACM15246" s="60"/>
      <c r="ACN15246" s="60"/>
      <c r="ACO15246" s="60"/>
      <c r="ACP15246" s="60"/>
      <c r="ACQ15246" s="60"/>
      <c r="ACR15246" s="60"/>
      <c r="ACS15246" s="60"/>
      <c r="ACT15246" s="60"/>
      <c r="ACU15246" s="60"/>
      <c r="ACV15246" s="60"/>
      <c r="ACW15246" s="60"/>
      <c r="ACX15246" s="60"/>
      <c r="ACY15246" s="60">
        <v>0.14707887042888401</v>
      </c>
      <c r="ACZ15246" s="60"/>
      <c r="ADA15246" s="60"/>
      <c r="ADB15246" s="60"/>
      <c r="ADC15246" s="60"/>
      <c r="ADD15246" s="60"/>
      <c r="ADE15246" s="60"/>
    </row>
    <row r="15247" spans="760:785" x14ac:dyDescent="0.25">
      <c r="ACF15247" s="60"/>
      <c r="ACG15247" s="60"/>
      <c r="ACH15247" s="60"/>
      <c r="ACI15247" s="60"/>
      <c r="ACJ15247" s="60"/>
      <c r="ACK15247" s="60"/>
      <c r="ACL15247" s="60"/>
      <c r="ACM15247" s="60"/>
      <c r="ACN15247" s="60"/>
      <c r="ACO15247" s="60"/>
      <c r="ACP15247" s="60"/>
      <c r="ACQ15247" s="60"/>
      <c r="ACR15247" s="60"/>
      <c r="ACS15247" s="60"/>
      <c r="ACT15247" s="60"/>
      <c r="ACU15247" s="60"/>
      <c r="ACV15247" s="60"/>
      <c r="ACW15247" s="60"/>
      <c r="ACX15247" s="60"/>
      <c r="ACY15247" s="60">
        <v>0.14707887042888401</v>
      </c>
      <c r="ACZ15247" s="60"/>
      <c r="ADA15247" s="60"/>
      <c r="ADB15247" s="60"/>
      <c r="ADC15247" s="60"/>
      <c r="ADD15247" s="60"/>
      <c r="ADE15247" s="60"/>
    </row>
    <row r="15248" spans="760:785" x14ac:dyDescent="0.25">
      <c r="ACF15248" s="60"/>
      <c r="ACG15248" s="60"/>
      <c r="ACH15248" s="60"/>
      <c r="ACI15248" s="60"/>
      <c r="ACJ15248" s="60"/>
      <c r="ACK15248" s="60"/>
      <c r="ACL15248" s="60"/>
      <c r="ACM15248" s="60"/>
      <c r="ACN15248" s="60"/>
      <c r="ACO15248" s="60"/>
      <c r="ACP15248" s="60"/>
      <c r="ACQ15248" s="60"/>
      <c r="ACR15248" s="60"/>
      <c r="ACS15248" s="60"/>
      <c r="ACT15248" s="60"/>
      <c r="ACU15248" s="60"/>
      <c r="ACV15248" s="60"/>
      <c r="ACW15248" s="60"/>
      <c r="ACX15248" s="60"/>
      <c r="ACY15248" s="60">
        <v>0.14707887042888401</v>
      </c>
      <c r="ACZ15248" s="60"/>
      <c r="ADA15248" s="60"/>
      <c r="ADB15248" s="60"/>
      <c r="ADC15248" s="60"/>
      <c r="ADD15248" s="60"/>
      <c r="ADE15248" s="60"/>
    </row>
    <row r="15249" spans="760:785" x14ac:dyDescent="0.25">
      <c r="ACF15249" s="60"/>
      <c r="ACG15249" s="60"/>
      <c r="ACH15249" s="60"/>
      <c r="ACI15249" s="60"/>
      <c r="ACJ15249" s="60"/>
      <c r="ACK15249" s="60"/>
      <c r="ACL15249" s="60"/>
      <c r="ACM15249" s="60"/>
      <c r="ACN15249" s="60"/>
      <c r="ACO15249" s="60"/>
      <c r="ACP15249" s="60"/>
      <c r="ACQ15249" s="60"/>
      <c r="ACR15249" s="60"/>
      <c r="ACS15249" s="60"/>
      <c r="ACT15249" s="60"/>
      <c r="ACU15249" s="60"/>
      <c r="ACV15249" s="60"/>
      <c r="ACW15249" s="60"/>
      <c r="ACX15249" s="60"/>
      <c r="ACY15249" s="60">
        <v>0.14707887042888401</v>
      </c>
      <c r="ACZ15249" s="60"/>
      <c r="ADA15249" s="60"/>
      <c r="ADB15249" s="60"/>
      <c r="ADC15249" s="60"/>
      <c r="ADD15249" s="60"/>
      <c r="ADE15249" s="60"/>
    </row>
    <row r="15250" spans="760:785" x14ac:dyDescent="0.25">
      <c r="ACF15250" s="60"/>
      <c r="ACG15250" s="60"/>
      <c r="ACH15250" s="60"/>
      <c r="ACI15250" s="60"/>
      <c r="ACJ15250" s="60"/>
      <c r="ACK15250" s="60"/>
      <c r="ACL15250" s="60"/>
      <c r="ACM15250" s="60"/>
      <c r="ACN15250" s="60"/>
      <c r="ACO15250" s="60"/>
      <c r="ACP15250" s="60"/>
      <c r="ACQ15250" s="60"/>
      <c r="ACR15250" s="60"/>
      <c r="ACS15250" s="60"/>
      <c r="ACT15250" s="60"/>
      <c r="ACU15250" s="60"/>
      <c r="ACV15250" s="60"/>
      <c r="ACW15250" s="60"/>
      <c r="ACX15250" s="60"/>
      <c r="ACY15250" s="60">
        <v>0.14707887042888401</v>
      </c>
      <c r="ACZ15250" s="60"/>
      <c r="ADA15250" s="60"/>
      <c r="ADB15250" s="60"/>
      <c r="ADC15250" s="60"/>
      <c r="ADD15250" s="60"/>
      <c r="ADE15250" s="60"/>
    </row>
    <row r="15251" spans="760:785" x14ac:dyDescent="0.25">
      <c r="ACF15251" s="60"/>
      <c r="ACG15251" s="60"/>
      <c r="ACH15251" s="60"/>
      <c r="ACI15251" s="60"/>
      <c r="ACJ15251" s="60"/>
      <c r="ACK15251" s="60"/>
      <c r="ACL15251" s="60"/>
      <c r="ACM15251" s="60"/>
      <c r="ACN15251" s="60"/>
      <c r="ACO15251" s="60"/>
      <c r="ACP15251" s="60"/>
      <c r="ACQ15251" s="60"/>
      <c r="ACR15251" s="60"/>
      <c r="ACS15251" s="60"/>
      <c r="ACT15251" s="60"/>
      <c r="ACU15251" s="60"/>
      <c r="ACV15251" s="60"/>
      <c r="ACW15251" s="60"/>
      <c r="ACX15251" s="60"/>
      <c r="ACY15251" s="60">
        <v>0.14707887042888401</v>
      </c>
      <c r="ACZ15251" s="60"/>
      <c r="ADA15251" s="60"/>
      <c r="ADB15251" s="60"/>
      <c r="ADC15251" s="60"/>
      <c r="ADD15251" s="60"/>
      <c r="ADE15251" s="60"/>
    </row>
    <row r="15252" spans="760:785" x14ac:dyDescent="0.25">
      <c r="ACF15252" s="60"/>
      <c r="ACG15252" s="60"/>
      <c r="ACH15252" s="60"/>
      <c r="ACI15252" s="60"/>
      <c r="ACJ15252" s="60"/>
      <c r="ACK15252" s="60"/>
      <c r="ACL15252" s="60"/>
      <c r="ACM15252" s="60"/>
      <c r="ACN15252" s="60"/>
      <c r="ACO15252" s="60"/>
      <c r="ACP15252" s="60"/>
      <c r="ACQ15252" s="60"/>
      <c r="ACR15252" s="60"/>
      <c r="ACS15252" s="60"/>
      <c r="ACT15252" s="60"/>
      <c r="ACU15252" s="60"/>
      <c r="ACV15252" s="60"/>
      <c r="ACW15252" s="60"/>
      <c r="ACX15252" s="60"/>
      <c r="ACY15252" s="60">
        <v>0.14707887042888401</v>
      </c>
      <c r="ACZ15252" s="60"/>
      <c r="ADA15252" s="60"/>
      <c r="ADB15252" s="60"/>
      <c r="ADC15252" s="60"/>
      <c r="ADD15252" s="60"/>
      <c r="ADE15252" s="60"/>
    </row>
    <row r="15253" spans="760:785" x14ac:dyDescent="0.25">
      <c r="ACF15253" s="60"/>
      <c r="ACG15253" s="60"/>
      <c r="ACH15253" s="60"/>
      <c r="ACI15253" s="60"/>
      <c r="ACJ15253" s="60"/>
      <c r="ACK15253" s="60"/>
      <c r="ACL15253" s="60"/>
      <c r="ACM15253" s="60"/>
      <c r="ACN15253" s="60"/>
      <c r="ACO15253" s="60"/>
      <c r="ACP15253" s="60"/>
      <c r="ACQ15253" s="60"/>
      <c r="ACR15253" s="60"/>
      <c r="ACS15253" s="60"/>
      <c r="ACT15253" s="60"/>
      <c r="ACU15253" s="60"/>
      <c r="ACV15253" s="60"/>
      <c r="ACW15253" s="60"/>
      <c r="ACX15253" s="60"/>
      <c r="ACY15253" s="60">
        <v>0.14707887042888401</v>
      </c>
      <c r="ACZ15253" s="60"/>
      <c r="ADA15253" s="60"/>
      <c r="ADB15253" s="60"/>
      <c r="ADC15253" s="60"/>
      <c r="ADD15253" s="60"/>
      <c r="ADE15253" s="60"/>
    </row>
    <row r="15254" spans="760:785" x14ac:dyDescent="0.25">
      <c r="ACF15254" s="60"/>
      <c r="ACG15254" s="60"/>
      <c r="ACH15254" s="60"/>
      <c r="ACI15254" s="60"/>
      <c r="ACJ15254" s="60"/>
      <c r="ACK15254" s="60"/>
      <c r="ACL15254" s="60"/>
      <c r="ACM15254" s="60"/>
      <c r="ACN15254" s="60"/>
      <c r="ACO15254" s="60"/>
      <c r="ACP15254" s="60"/>
      <c r="ACQ15254" s="60"/>
      <c r="ACR15254" s="60"/>
      <c r="ACS15254" s="60"/>
      <c r="ACT15254" s="60"/>
      <c r="ACU15254" s="60"/>
      <c r="ACV15254" s="60"/>
      <c r="ACW15254" s="60"/>
      <c r="ACX15254" s="60"/>
      <c r="ACY15254" s="60">
        <v>0.14707887042888401</v>
      </c>
      <c r="ACZ15254" s="60"/>
      <c r="ADA15254" s="60"/>
      <c r="ADB15254" s="60"/>
      <c r="ADC15254" s="60"/>
      <c r="ADD15254" s="60"/>
      <c r="ADE15254" s="60"/>
    </row>
    <row r="15255" spans="760:785" x14ac:dyDescent="0.25">
      <c r="ACF15255" s="60"/>
      <c r="ACG15255" s="60"/>
      <c r="ACH15255" s="60"/>
      <c r="ACI15255" s="60"/>
      <c r="ACJ15255" s="60"/>
      <c r="ACK15255" s="60"/>
      <c r="ACL15255" s="60"/>
      <c r="ACM15255" s="60"/>
      <c r="ACN15255" s="60"/>
      <c r="ACO15255" s="60"/>
      <c r="ACP15255" s="60"/>
      <c r="ACQ15255" s="60"/>
      <c r="ACR15255" s="60"/>
      <c r="ACS15255" s="60"/>
      <c r="ACT15255" s="60"/>
      <c r="ACU15255" s="60"/>
      <c r="ACV15255" s="60"/>
      <c r="ACW15255" s="60"/>
      <c r="ACX15255" s="60"/>
      <c r="ACY15255" s="60">
        <v>0.14707887042888401</v>
      </c>
      <c r="ACZ15255" s="60"/>
      <c r="ADA15255" s="60"/>
      <c r="ADB15255" s="60"/>
      <c r="ADC15255" s="60"/>
      <c r="ADD15255" s="60"/>
      <c r="ADE15255" s="60"/>
    </row>
    <row r="15256" spans="760:785" x14ac:dyDescent="0.25">
      <c r="ACF15256" s="60"/>
      <c r="ACG15256" s="60"/>
      <c r="ACH15256" s="60"/>
      <c r="ACI15256" s="60"/>
      <c r="ACJ15256" s="60"/>
      <c r="ACK15256" s="60"/>
      <c r="ACL15256" s="60"/>
      <c r="ACM15256" s="60"/>
      <c r="ACN15256" s="60"/>
      <c r="ACO15256" s="60"/>
      <c r="ACP15256" s="60"/>
      <c r="ACQ15256" s="60"/>
      <c r="ACR15256" s="60"/>
      <c r="ACS15256" s="60"/>
      <c r="ACT15256" s="60"/>
      <c r="ACU15256" s="60"/>
      <c r="ACV15256" s="60"/>
      <c r="ACW15256" s="60"/>
      <c r="ACX15256" s="60"/>
      <c r="ACY15256" s="60">
        <v>0.14707887042888401</v>
      </c>
      <c r="ACZ15256" s="60"/>
      <c r="ADA15256" s="60"/>
      <c r="ADB15256" s="60"/>
      <c r="ADC15256" s="60"/>
      <c r="ADD15256" s="60"/>
      <c r="ADE15256" s="60"/>
    </row>
    <row r="15257" spans="760:785" x14ac:dyDescent="0.25">
      <c r="ACF15257" s="60"/>
      <c r="ACG15257" s="60"/>
      <c r="ACH15257" s="60"/>
      <c r="ACI15257" s="60"/>
      <c r="ACJ15257" s="60"/>
      <c r="ACK15257" s="60"/>
      <c r="ACL15257" s="60"/>
      <c r="ACM15257" s="60"/>
      <c r="ACN15257" s="60"/>
      <c r="ACO15257" s="60"/>
      <c r="ACP15257" s="60"/>
      <c r="ACQ15257" s="60"/>
      <c r="ACR15257" s="60"/>
      <c r="ACS15257" s="60"/>
      <c r="ACT15257" s="60"/>
      <c r="ACU15257" s="60"/>
      <c r="ACV15257" s="60"/>
      <c r="ACW15257" s="60"/>
      <c r="ACX15257" s="60"/>
      <c r="ACY15257" s="60">
        <v>0.14707887042888401</v>
      </c>
      <c r="ACZ15257" s="60"/>
      <c r="ADA15257" s="60"/>
      <c r="ADB15257" s="60"/>
      <c r="ADC15257" s="60"/>
      <c r="ADD15257" s="60"/>
      <c r="ADE15257" s="60"/>
    </row>
    <row r="15258" spans="760:785" x14ac:dyDescent="0.25">
      <c r="ACF15258" s="60"/>
      <c r="ACG15258" s="60"/>
      <c r="ACH15258" s="60"/>
      <c r="ACI15258" s="60"/>
      <c r="ACJ15258" s="60"/>
      <c r="ACK15258" s="60"/>
      <c r="ACL15258" s="60"/>
      <c r="ACM15258" s="60"/>
      <c r="ACN15258" s="60"/>
      <c r="ACO15258" s="60"/>
      <c r="ACP15258" s="60"/>
      <c r="ACQ15258" s="60"/>
      <c r="ACR15258" s="60"/>
      <c r="ACS15258" s="60"/>
      <c r="ACT15258" s="60"/>
      <c r="ACU15258" s="60"/>
      <c r="ACV15258" s="60"/>
      <c r="ACW15258" s="60"/>
      <c r="ACX15258" s="60"/>
      <c r="ACY15258" s="60">
        <v>0.14707887042888401</v>
      </c>
      <c r="ACZ15258" s="60"/>
      <c r="ADA15258" s="60"/>
      <c r="ADB15258" s="60"/>
      <c r="ADC15258" s="60"/>
      <c r="ADD15258" s="60"/>
      <c r="ADE15258" s="60"/>
    </row>
    <row r="15259" spans="760:785" x14ac:dyDescent="0.25">
      <c r="ACF15259" s="60"/>
      <c r="ACG15259" s="60"/>
      <c r="ACH15259" s="60"/>
      <c r="ACI15259" s="60"/>
      <c r="ACJ15259" s="60"/>
      <c r="ACK15259" s="60"/>
      <c r="ACL15259" s="60"/>
      <c r="ACM15259" s="60"/>
      <c r="ACN15259" s="60"/>
      <c r="ACO15259" s="60"/>
      <c r="ACP15259" s="60"/>
      <c r="ACQ15259" s="60"/>
      <c r="ACR15259" s="60"/>
      <c r="ACS15259" s="60"/>
      <c r="ACT15259" s="60"/>
      <c r="ACU15259" s="60"/>
      <c r="ACV15259" s="60"/>
      <c r="ACW15259" s="60"/>
      <c r="ACX15259" s="60"/>
      <c r="ACY15259" s="60">
        <v>0.145698737274785</v>
      </c>
      <c r="ACZ15259" s="60"/>
      <c r="ADA15259" s="60"/>
      <c r="ADB15259" s="60"/>
      <c r="ADC15259" s="60"/>
      <c r="ADD15259" s="60"/>
      <c r="ADE15259" s="60"/>
    </row>
    <row r="15260" spans="760:785" x14ac:dyDescent="0.25">
      <c r="ACF15260" s="60"/>
      <c r="ACG15260" s="60"/>
      <c r="ACH15260" s="60"/>
      <c r="ACI15260" s="60"/>
      <c r="ACJ15260" s="60"/>
      <c r="ACK15260" s="60"/>
      <c r="ACL15260" s="60"/>
      <c r="ACM15260" s="60"/>
      <c r="ACN15260" s="60"/>
      <c r="ACO15260" s="60"/>
      <c r="ACP15260" s="60"/>
      <c r="ACQ15260" s="60"/>
      <c r="ACR15260" s="60"/>
      <c r="ACS15260" s="60"/>
      <c r="ACT15260" s="60"/>
      <c r="ACU15260" s="60"/>
      <c r="ACV15260" s="60"/>
      <c r="ACW15260" s="60"/>
      <c r="ACX15260" s="60"/>
      <c r="ACY15260" s="60">
        <v>0.145698737274785</v>
      </c>
      <c r="ACZ15260" s="60"/>
      <c r="ADA15260" s="60"/>
      <c r="ADB15260" s="60"/>
      <c r="ADC15260" s="60"/>
      <c r="ADD15260" s="60"/>
      <c r="ADE15260" s="60"/>
    </row>
    <row r="15261" spans="760:785" x14ac:dyDescent="0.25">
      <c r="ACF15261" s="60"/>
      <c r="ACG15261" s="60"/>
      <c r="ACH15261" s="60"/>
      <c r="ACI15261" s="60"/>
      <c r="ACJ15261" s="60"/>
      <c r="ACK15261" s="60"/>
      <c r="ACL15261" s="60"/>
      <c r="ACM15261" s="60"/>
      <c r="ACN15261" s="60"/>
      <c r="ACO15261" s="60"/>
      <c r="ACP15261" s="60"/>
      <c r="ACQ15261" s="60"/>
      <c r="ACR15261" s="60"/>
      <c r="ACS15261" s="60"/>
      <c r="ACT15261" s="60"/>
      <c r="ACU15261" s="60"/>
      <c r="ACV15261" s="60"/>
      <c r="ACW15261" s="60"/>
      <c r="ACX15261" s="60"/>
      <c r="ACY15261" s="60">
        <v>0.14565697489141399</v>
      </c>
      <c r="ACZ15261" s="60"/>
      <c r="ADA15261" s="60"/>
      <c r="ADB15261" s="60"/>
      <c r="ADC15261" s="60"/>
      <c r="ADD15261" s="60"/>
      <c r="ADE15261" s="60"/>
    </row>
    <row r="15262" spans="760:785" x14ac:dyDescent="0.25">
      <c r="ACF15262" s="60"/>
      <c r="ACG15262" s="60"/>
      <c r="ACH15262" s="60"/>
      <c r="ACI15262" s="60"/>
      <c r="ACJ15262" s="60"/>
      <c r="ACK15262" s="60"/>
      <c r="ACL15262" s="60"/>
      <c r="ACM15262" s="60"/>
      <c r="ACN15262" s="60"/>
      <c r="ACO15262" s="60"/>
      <c r="ACP15262" s="60"/>
      <c r="ACQ15262" s="60"/>
      <c r="ACR15262" s="60"/>
      <c r="ACS15262" s="60"/>
      <c r="ACT15262" s="60"/>
      <c r="ACU15262" s="60"/>
      <c r="ACV15262" s="60"/>
      <c r="ACW15262" s="60"/>
      <c r="ACX15262" s="60"/>
      <c r="ACY15262" s="60">
        <v>0.145588071534133</v>
      </c>
      <c r="ACZ15262" s="60"/>
      <c r="ADA15262" s="60"/>
      <c r="ADB15262" s="60"/>
      <c r="ADC15262" s="60"/>
      <c r="ADD15262" s="60"/>
      <c r="ADE15262" s="60"/>
    </row>
    <row r="15263" spans="760:785" x14ac:dyDescent="0.25">
      <c r="ACF15263" s="60"/>
      <c r="ACG15263" s="60"/>
      <c r="ACH15263" s="60"/>
      <c r="ACI15263" s="60"/>
      <c r="ACJ15263" s="60"/>
      <c r="ACK15263" s="60"/>
      <c r="ACL15263" s="60"/>
      <c r="ACM15263" s="60"/>
      <c r="ACN15263" s="60"/>
      <c r="ACO15263" s="60"/>
      <c r="ACP15263" s="60"/>
      <c r="ACQ15263" s="60"/>
      <c r="ACR15263" s="60"/>
      <c r="ACS15263" s="60"/>
      <c r="ACT15263" s="60"/>
      <c r="ACU15263" s="60"/>
      <c r="ACV15263" s="60"/>
      <c r="ACW15263" s="60"/>
      <c r="ACX15263" s="60"/>
      <c r="ACY15263" s="60">
        <v>0.14505642695017301</v>
      </c>
      <c r="ACZ15263" s="60"/>
      <c r="ADA15263" s="60"/>
      <c r="ADB15263" s="60"/>
      <c r="ADC15263" s="60"/>
      <c r="ADD15263" s="60"/>
      <c r="ADE15263" s="60"/>
    </row>
    <row r="15264" spans="760:785" x14ac:dyDescent="0.25">
      <c r="ACF15264" s="60"/>
      <c r="ACG15264" s="60"/>
      <c r="ACH15264" s="60"/>
      <c r="ACI15264" s="60"/>
      <c r="ACJ15264" s="60"/>
      <c r="ACK15264" s="60"/>
      <c r="ACL15264" s="60"/>
      <c r="ACM15264" s="60"/>
      <c r="ACN15264" s="60"/>
      <c r="ACO15264" s="60"/>
      <c r="ACP15264" s="60"/>
      <c r="ACQ15264" s="60"/>
      <c r="ACR15264" s="60"/>
      <c r="ACS15264" s="60"/>
      <c r="ACT15264" s="60"/>
      <c r="ACU15264" s="60"/>
      <c r="ACV15264" s="60"/>
      <c r="ACW15264" s="60"/>
      <c r="ACX15264" s="60"/>
      <c r="ACY15264" s="60">
        <v>0.14459604444379001</v>
      </c>
      <c r="ACZ15264" s="60"/>
      <c r="ADA15264" s="60"/>
      <c r="ADB15264" s="60"/>
      <c r="ADC15264" s="60"/>
      <c r="ADD15264" s="60"/>
      <c r="ADE15264" s="60"/>
    </row>
    <row r="15265" spans="760:785" x14ac:dyDescent="0.25">
      <c r="ACF15265" s="60"/>
      <c r="ACG15265" s="60"/>
      <c r="ACH15265" s="60"/>
      <c r="ACI15265" s="60"/>
      <c r="ACJ15265" s="60"/>
      <c r="ACK15265" s="60"/>
      <c r="ACL15265" s="60"/>
      <c r="ACM15265" s="60"/>
      <c r="ACN15265" s="60"/>
      <c r="ACO15265" s="60"/>
      <c r="ACP15265" s="60"/>
      <c r="ACQ15265" s="60"/>
      <c r="ACR15265" s="60"/>
      <c r="ACS15265" s="60"/>
      <c r="ACT15265" s="60"/>
      <c r="ACU15265" s="60"/>
      <c r="ACV15265" s="60"/>
      <c r="ACW15265" s="60"/>
      <c r="ACX15265" s="60"/>
      <c r="ACY15265" s="60">
        <v>0.144536321794804</v>
      </c>
      <c r="ACZ15265" s="60"/>
      <c r="ADA15265" s="60"/>
      <c r="ADB15265" s="60"/>
      <c r="ADC15265" s="60"/>
      <c r="ADD15265" s="60"/>
      <c r="ADE15265" s="60"/>
    </row>
    <row r="15266" spans="760:785" x14ac:dyDescent="0.25">
      <c r="ACF15266" s="60"/>
      <c r="ACG15266" s="60"/>
      <c r="ACH15266" s="60"/>
      <c r="ACI15266" s="60"/>
      <c r="ACJ15266" s="60"/>
      <c r="ACK15266" s="60"/>
      <c r="ACL15266" s="60"/>
      <c r="ACM15266" s="60"/>
      <c r="ACN15266" s="60"/>
      <c r="ACO15266" s="60"/>
      <c r="ACP15266" s="60"/>
      <c r="ACQ15266" s="60"/>
      <c r="ACR15266" s="60"/>
      <c r="ACS15266" s="60"/>
      <c r="ACT15266" s="60"/>
      <c r="ACU15266" s="60"/>
      <c r="ACV15266" s="60"/>
      <c r="ACW15266" s="60"/>
      <c r="ACX15266" s="60"/>
      <c r="ACY15266" s="60">
        <v>0.144536321794804</v>
      </c>
      <c r="ACZ15266" s="60"/>
      <c r="ADA15266" s="60"/>
      <c r="ADB15266" s="60"/>
      <c r="ADC15266" s="60"/>
      <c r="ADD15266" s="60"/>
      <c r="ADE15266" s="60"/>
    </row>
    <row r="15267" spans="760:785" x14ac:dyDescent="0.25">
      <c r="ACF15267" s="60"/>
      <c r="ACG15267" s="60"/>
      <c r="ACH15267" s="60"/>
      <c r="ACI15267" s="60"/>
      <c r="ACJ15267" s="60"/>
      <c r="ACK15267" s="60"/>
      <c r="ACL15267" s="60"/>
      <c r="ACM15267" s="60"/>
      <c r="ACN15267" s="60"/>
      <c r="ACO15267" s="60"/>
      <c r="ACP15267" s="60"/>
      <c r="ACQ15267" s="60"/>
      <c r="ACR15267" s="60"/>
      <c r="ACS15267" s="60"/>
      <c r="ACT15267" s="60"/>
      <c r="ACU15267" s="60"/>
      <c r="ACV15267" s="60"/>
      <c r="ACW15267" s="60"/>
      <c r="ACX15267" s="60"/>
      <c r="ACY15267" s="60">
        <v>0.14421310450584099</v>
      </c>
      <c r="ACZ15267" s="60"/>
      <c r="ADA15267" s="60"/>
      <c r="ADB15267" s="60"/>
      <c r="ADC15267" s="60"/>
      <c r="ADD15267" s="60"/>
      <c r="ADE15267" s="60"/>
    </row>
    <row r="15268" spans="760:785" x14ac:dyDescent="0.25">
      <c r="ACF15268" s="60"/>
      <c r="ACG15268" s="60"/>
      <c r="ACH15268" s="60"/>
      <c r="ACI15268" s="60"/>
      <c r="ACJ15268" s="60"/>
      <c r="ACK15268" s="60"/>
      <c r="ACL15268" s="60"/>
      <c r="ACM15268" s="60"/>
      <c r="ACN15268" s="60"/>
      <c r="ACO15268" s="60"/>
      <c r="ACP15268" s="60"/>
      <c r="ACQ15268" s="60"/>
      <c r="ACR15268" s="60"/>
      <c r="ACS15268" s="60"/>
      <c r="ACT15268" s="60"/>
      <c r="ACU15268" s="60"/>
      <c r="ACV15268" s="60"/>
      <c r="ACW15268" s="60"/>
      <c r="ACX15268" s="60"/>
      <c r="ACY15268" s="60">
        <v>0.14421310450584099</v>
      </c>
      <c r="ACZ15268" s="60"/>
      <c r="ADA15268" s="60"/>
      <c r="ADB15268" s="60"/>
      <c r="ADC15268" s="60"/>
      <c r="ADD15268" s="60"/>
      <c r="ADE15268" s="60"/>
    </row>
    <row r="15269" spans="760:785" x14ac:dyDescent="0.25">
      <c r="ACF15269" s="60"/>
      <c r="ACG15269" s="60"/>
      <c r="ACH15269" s="60"/>
      <c r="ACI15269" s="60"/>
      <c r="ACJ15269" s="60"/>
      <c r="ACK15269" s="60"/>
      <c r="ACL15269" s="60"/>
      <c r="ACM15269" s="60"/>
      <c r="ACN15269" s="60"/>
      <c r="ACO15269" s="60"/>
      <c r="ACP15269" s="60"/>
      <c r="ACQ15269" s="60"/>
      <c r="ACR15269" s="60"/>
      <c r="ACS15269" s="60"/>
      <c r="ACT15269" s="60"/>
      <c r="ACU15269" s="60"/>
      <c r="ACV15269" s="60"/>
      <c r="ACW15269" s="60"/>
      <c r="ACX15269" s="60"/>
      <c r="ACY15269" s="60">
        <v>0.14397803579600199</v>
      </c>
      <c r="ACZ15269" s="60"/>
      <c r="ADA15269" s="60"/>
      <c r="ADB15269" s="60"/>
      <c r="ADC15269" s="60"/>
      <c r="ADD15269" s="60"/>
      <c r="ADE15269" s="60"/>
    </row>
    <row r="15270" spans="760:785" x14ac:dyDescent="0.25">
      <c r="ACF15270" s="60"/>
      <c r="ACG15270" s="60"/>
      <c r="ACH15270" s="60"/>
      <c r="ACI15270" s="60"/>
      <c r="ACJ15270" s="60"/>
      <c r="ACK15270" s="60"/>
      <c r="ACL15270" s="60"/>
      <c r="ACM15270" s="60"/>
      <c r="ACN15270" s="60"/>
      <c r="ACO15270" s="60"/>
      <c r="ACP15270" s="60"/>
      <c r="ACQ15270" s="60"/>
      <c r="ACR15270" s="60"/>
      <c r="ACS15270" s="60"/>
      <c r="ACT15270" s="60"/>
      <c r="ACU15270" s="60"/>
      <c r="ACV15270" s="60"/>
      <c r="ACW15270" s="60"/>
      <c r="ACX15270" s="60"/>
      <c r="ACY15270" s="60">
        <v>0.14376870749753601</v>
      </c>
      <c r="ACZ15270" s="60"/>
      <c r="ADA15270" s="60"/>
      <c r="ADB15270" s="60"/>
      <c r="ADC15270" s="60"/>
      <c r="ADD15270" s="60"/>
      <c r="ADE15270" s="60"/>
    </row>
    <row r="15271" spans="760:785" x14ac:dyDescent="0.25">
      <c r="ACF15271" s="60"/>
      <c r="ACG15271" s="60"/>
      <c r="ACH15271" s="60"/>
      <c r="ACI15271" s="60"/>
      <c r="ACJ15271" s="60"/>
      <c r="ACK15271" s="60"/>
      <c r="ACL15271" s="60"/>
      <c r="ACM15271" s="60"/>
      <c r="ACN15271" s="60"/>
      <c r="ACO15271" s="60"/>
      <c r="ACP15271" s="60"/>
      <c r="ACQ15271" s="60"/>
      <c r="ACR15271" s="60"/>
      <c r="ACS15271" s="60"/>
      <c r="ACT15271" s="60"/>
      <c r="ACU15271" s="60"/>
      <c r="ACV15271" s="60"/>
      <c r="ACW15271" s="60"/>
      <c r="ACX15271" s="60"/>
      <c r="ACY15271" s="60">
        <v>0.14353751376155</v>
      </c>
      <c r="ACZ15271" s="60"/>
      <c r="ADA15271" s="60"/>
      <c r="ADB15271" s="60"/>
      <c r="ADC15271" s="60"/>
      <c r="ADD15271" s="60"/>
      <c r="ADE15271" s="60"/>
    </row>
    <row r="15272" spans="760:785" x14ac:dyDescent="0.25">
      <c r="ACF15272" s="60"/>
      <c r="ACG15272" s="60"/>
      <c r="ACH15272" s="60"/>
      <c r="ACI15272" s="60"/>
      <c r="ACJ15272" s="60"/>
      <c r="ACK15272" s="60"/>
      <c r="ACL15272" s="60"/>
      <c r="ACM15272" s="60"/>
      <c r="ACN15272" s="60"/>
      <c r="ACO15272" s="60"/>
      <c r="ACP15272" s="60"/>
      <c r="ACQ15272" s="60"/>
      <c r="ACR15272" s="60"/>
      <c r="ACS15272" s="60"/>
      <c r="ACT15272" s="60"/>
      <c r="ACU15272" s="60"/>
      <c r="ACV15272" s="60"/>
      <c r="ACW15272" s="60"/>
      <c r="ACX15272" s="60"/>
      <c r="ACY15272" s="60">
        <v>0.14353751376155</v>
      </c>
      <c r="ACZ15272" s="60"/>
      <c r="ADA15272" s="60"/>
      <c r="ADB15272" s="60"/>
      <c r="ADC15272" s="60"/>
      <c r="ADD15272" s="60"/>
      <c r="ADE15272" s="60"/>
    </row>
    <row r="15273" spans="760:785" x14ac:dyDescent="0.25">
      <c r="ACF15273" s="60"/>
      <c r="ACG15273" s="60"/>
      <c r="ACH15273" s="60"/>
      <c r="ACI15273" s="60"/>
      <c r="ACJ15273" s="60"/>
      <c r="ACK15273" s="60"/>
      <c r="ACL15273" s="60"/>
      <c r="ACM15273" s="60"/>
      <c r="ACN15273" s="60"/>
      <c r="ACO15273" s="60"/>
      <c r="ACP15273" s="60"/>
      <c r="ACQ15273" s="60"/>
      <c r="ACR15273" s="60"/>
      <c r="ACS15273" s="60"/>
      <c r="ACT15273" s="60"/>
      <c r="ACU15273" s="60"/>
      <c r="ACV15273" s="60"/>
      <c r="ACW15273" s="60"/>
      <c r="ACX15273" s="60"/>
      <c r="ACY15273" s="60">
        <v>0.14112771701403601</v>
      </c>
      <c r="ACZ15273" s="60"/>
      <c r="ADA15273" s="60"/>
      <c r="ADB15273" s="60"/>
      <c r="ADC15273" s="60"/>
      <c r="ADD15273" s="60"/>
      <c r="ADE15273" s="60"/>
    </row>
    <row r="15274" spans="760:785" x14ac:dyDescent="0.25">
      <c r="ACF15274" s="60"/>
      <c r="ACG15274" s="60"/>
      <c r="ACH15274" s="60"/>
      <c r="ACI15274" s="60"/>
      <c r="ACJ15274" s="60"/>
      <c r="ACK15274" s="60"/>
      <c r="ACL15274" s="60"/>
      <c r="ACM15274" s="60"/>
      <c r="ACN15274" s="60"/>
      <c r="ACO15274" s="60"/>
      <c r="ACP15274" s="60"/>
      <c r="ACQ15274" s="60"/>
      <c r="ACR15274" s="60"/>
      <c r="ACS15274" s="60"/>
      <c r="ACT15274" s="60"/>
      <c r="ACU15274" s="60"/>
      <c r="ACV15274" s="60"/>
      <c r="ACW15274" s="60"/>
      <c r="ACX15274" s="60"/>
      <c r="ACY15274" s="60">
        <v>0.14112771701403601</v>
      </c>
      <c r="ACZ15274" s="60"/>
      <c r="ADA15274" s="60"/>
      <c r="ADB15274" s="60"/>
      <c r="ADC15274" s="60"/>
      <c r="ADD15274" s="60"/>
      <c r="ADE15274" s="60"/>
    </row>
    <row r="15275" spans="760:785" x14ac:dyDescent="0.25">
      <c r="ACF15275" s="60"/>
      <c r="ACG15275" s="60"/>
      <c r="ACH15275" s="60"/>
      <c r="ACI15275" s="60"/>
      <c r="ACJ15275" s="60"/>
      <c r="ACK15275" s="60"/>
      <c r="ACL15275" s="60"/>
      <c r="ACM15275" s="60"/>
      <c r="ACN15275" s="60"/>
      <c r="ACO15275" s="60"/>
      <c r="ACP15275" s="60"/>
      <c r="ACQ15275" s="60"/>
      <c r="ACR15275" s="60"/>
      <c r="ACS15275" s="60"/>
      <c r="ACT15275" s="60"/>
      <c r="ACU15275" s="60"/>
      <c r="ACV15275" s="60"/>
      <c r="ACW15275" s="60"/>
      <c r="ACX15275" s="60"/>
      <c r="ACY15275" s="60">
        <v>0.14059998836597401</v>
      </c>
      <c r="ACZ15275" s="60"/>
      <c r="ADA15275" s="60"/>
      <c r="ADB15275" s="60"/>
      <c r="ADC15275" s="60"/>
      <c r="ADD15275" s="60"/>
      <c r="ADE15275" s="60"/>
    </row>
    <row r="15276" spans="760:785" x14ac:dyDescent="0.25">
      <c r="ACF15276" s="60"/>
      <c r="ACG15276" s="60"/>
      <c r="ACH15276" s="60"/>
      <c r="ACI15276" s="60"/>
      <c r="ACJ15276" s="60"/>
      <c r="ACK15276" s="60"/>
      <c r="ACL15276" s="60"/>
      <c r="ACM15276" s="60"/>
      <c r="ACN15276" s="60"/>
      <c r="ACO15276" s="60"/>
      <c r="ACP15276" s="60"/>
      <c r="ACQ15276" s="60"/>
      <c r="ACR15276" s="60"/>
      <c r="ACS15276" s="60"/>
      <c r="ACT15276" s="60"/>
      <c r="ACU15276" s="60"/>
      <c r="ACV15276" s="60"/>
      <c r="ACW15276" s="60"/>
      <c r="ACX15276" s="60"/>
      <c r="ACY15276" s="60">
        <v>0.14059998836597401</v>
      </c>
      <c r="ACZ15276" s="60"/>
      <c r="ADA15276" s="60"/>
      <c r="ADB15276" s="60"/>
      <c r="ADC15276" s="60"/>
      <c r="ADD15276" s="60"/>
      <c r="ADE15276" s="60"/>
    </row>
    <row r="15277" spans="760:785" x14ac:dyDescent="0.25">
      <c r="ACF15277" s="60"/>
      <c r="ACG15277" s="60"/>
      <c r="ACH15277" s="60"/>
      <c r="ACI15277" s="60"/>
      <c r="ACJ15277" s="60"/>
      <c r="ACK15277" s="60"/>
      <c r="ACL15277" s="60"/>
      <c r="ACM15277" s="60"/>
      <c r="ACN15277" s="60"/>
      <c r="ACO15277" s="60"/>
      <c r="ACP15277" s="60"/>
      <c r="ACQ15277" s="60"/>
      <c r="ACR15277" s="60"/>
      <c r="ACS15277" s="60"/>
      <c r="ACT15277" s="60"/>
      <c r="ACU15277" s="60"/>
      <c r="ACV15277" s="60"/>
      <c r="ACW15277" s="60"/>
      <c r="ACX15277" s="60"/>
      <c r="ACY15277" s="60">
        <v>0.140336621484034</v>
      </c>
      <c r="ACZ15277" s="60"/>
      <c r="ADA15277" s="60"/>
      <c r="ADB15277" s="60"/>
      <c r="ADC15277" s="60"/>
      <c r="ADD15277" s="60"/>
      <c r="ADE15277" s="60"/>
    </row>
    <row r="15278" spans="760:785" x14ac:dyDescent="0.25">
      <c r="ACF15278" s="60"/>
      <c r="ACG15278" s="60"/>
      <c r="ACH15278" s="60"/>
      <c r="ACI15278" s="60"/>
      <c r="ACJ15278" s="60"/>
      <c r="ACK15278" s="60"/>
      <c r="ACL15278" s="60"/>
      <c r="ACM15278" s="60"/>
      <c r="ACN15278" s="60"/>
      <c r="ACO15278" s="60"/>
      <c r="ACP15278" s="60"/>
      <c r="ACQ15278" s="60"/>
      <c r="ACR15278" s="60"/>
      <c r="ACS15278" s="60"/>
      <c r="ACT15278" s="60"/>
      <c r="ACU15278" s="60"/>
      <c r="ACV15278" s="60"/>
      <c r="ACW15278" s="60"/>
      <c r="ACX15278" s="60"/>
      <c r="ACY15278" s="60">
        <v>0.140336621484034</v>
      </c>
      <c r="ACZ15278" s="60"/>
      <c r="ADA15278" s="60"/>
      <c r="ADB15278" s="60"/>
      <c r="ADC15278" s="60"/>
      <c r="ADD15278" s="60"/>
      <c r="ADE15278" s="60"/>
    </row>
    <row r="15279" spans="760:785" x14ac:dyDescent="0.25">
      <c r="ACF15279" s="60"/>
      <c r="ACG15279" s="60"/>
      <c r="ACH15279" s="60"/>
      <c r="ACI15279" s="60"/>
      <c r="ACJ15279" s="60"/>
      <c r="ACK15279" s="60"/>
      <c r="ACL15279" s="60"/>
      <c r="ACM15279" s="60"/>
      <c r="ACN15279" s="60"/>
      <c r="ACO15279" s="60"/>
      <c r="ACP15279" s="60"/>
      <c r="ACQ15279" s="60"/>
      <c r="ACR15279" s="60"/>
      <c r="ACS15279" s="60"/>
      <c r="ACT15279" s="60"/>
      <c r="ACU15279" s="60"/>
      <c r="ACV15279" s="60"/>
      <c r="ACW15279" s="60"/>
      <c r="ACX15279" s="60"/>
      <c r="ACY15279" s="60">
        <v>0.139836775591891</v>
      </c>
      <c r="ACZ15279" s="60"/>
      <c r="ADA15279" s="60"/>
      <c r="ADB15279" s="60"/>
      <c r="ADC15279" s="60"/>
      <c r="ADD15279" s="60"/>
      <c r="ADE15279" s="60"/>
    </row>
    <row r="15280" spans="760:785" x14ac:dyDescent="0.25">
      <c r="ACF15280" s="60"/>
      <c r="ACG15280" s="60"/>
      <c r="ACH15280" s="60"/>
      <c r="ACI15280" s="60"/>
      <c r="ACJ15280" s="60"/>
      <c r="ACK15280" s="60"/>
      <c r="ACL15280" s="60"/>
      <c r="ACM15280" s="60"/>
      <c r="ACN15280" s="60"/>
      <c r="ACO15280" s="60"/>
      <c r="ACP15280" s="60"/>
      <c r="ACQ15280" s="60"/>
      <c r="ACR15280" s="60"/>
      <c r="ACS15280" s="60"/>
      <c r="ACT15280" s="60"/>
      <c r="ACU15280" s="60"/>
      <c r="ACV15280" s="60"/>
      <c r="ACW15280" s="60"/>
      <c r="ACX15280" s="60"/>
      <c r="ACY15280" s="60">
        <v>0.139836775591891</v>
      </c>
      <c r="ACZ15280" s="60"/>
      <c r="ADA15280" s="60"/>
      <c r="ADB15280" s="60"/>
      <c r="ADC15280" s="60"/>
      <c r="ADD15280" s="60"/>
      <c r="ADE15280" s="60"/>
    </row>
    <row r="15281" spans="760:785" x14ac:dyDescent="0.25">
      <c r="ACF15281" s="60"/>
      <c r="ACG15281" s="60"/>
      <c r="ACH15281" s="60"/>
      <c r="ACI15281" s="60"/>
      <c r="ACJ15281" s="60"/>
      <c r="ACK15281" s="60"/>
      <c r="ACL15281" s="60"/>
      <c r="ACM15281" s="60"/>
      <c r="ACN15281" s="60"/>
      <c r="ACO15281" s="60"/>
      <c r="ACP15281" s="60"/>
      <c r="ACQ15281" s="60"/>
      <c r="ACR15281" s="60"/>
      <c r="ACS15281" s="60"/>
      <c r="ACT15281" s="60"/>
      <c r="ACU15281" s="60"/>
      <c r="ACV15281" s="60"/>
      <c r="ACW15281" s="60"/>
      <c r="ACX15281" s="60"/>
      <c r="ACY15281" s="60">
        <v>0.13959855184668099</v>
      </c>
      <c r="ACZ15281" s="60"/>
      <c r="ADA15281" s="60"/>
      <c r="ADB15281" s="60"/>
      <c r="ADC15281" s="60"/>
      <c r="ADD15281" s="60"/>
      <c r="ADE15281" s="60"/>
    </row>
    <row r="15282" spans="760:785" x14ac:dyDescent="0.25">
      <c r="ACF15282" s="60"/>
      <c r="ACG15282" s="60"/>
      <c r="ACH15282" s="60"/>
      <c r="ACI15282" s="60"/>
      <c r="ACJ15282" s="60"/>
      <c r="ACK15282" s="60"/>
      <c r="ACL15282" s="60"/>
      <c r="ACM15282" s="60"/>
      <c r="ACN15282" s="60"/>
      <c r="ACO15282" s="60"/>
      <c r="ACP15282" s="60"/>
      <c r="ACQ15282" s="60"/>
      <c r="ACR15282" s="60"/>
      <c r="ACS15282" s="60"/>
      <c r="ACT15282" s="60"/>
      <c r="ACU15282" s="60"/>
      <c r="ACV15282" s="60"/>
      <c r="ACW15282" s="60"/>
      <c r="ACX15282" s="60"/>
      <c r="ACY15282" s="60">
        <v>0.13934295909122099</v>
      </c>
      <c r="ACZ15282" s="60"/>
      <c r="ADA15282" s="60"/>
      <c r="ADB15282" s="60"/>
      <c r="ADC15282" s="60"/>
      <c r="ADD15282" s="60"/>
      <c r="ADE15282" s="60"/>
    </row>
    <row r="15283" spans="760:785" x14ac:dyDescent="0.25">
      <c r="ACF15283" s="60"/>
      <c r="ACG15283" s="60"/>
      <c r="ACH15283" s="60"/>
      <c r="ACI15283" s="60"/>
      <c r="ACJ15283" s="60"/>
      <c r="ACK15283" s="60"/>
      <c r="ACL15283" s="60"/>
      <c r="ACM15283" s="60"/>
      <c r="ACN15283" s="60"/>
      <c r="ACO15283" s="60"/>
      <c r="ACP15283" s="60"/>
      <c r="ACQ15283" s="60"/>
      <c r="ACR15283" s="60"/>
      <c r="ACS15283" s="60"/>
      <c r="ACT15283" s="60"/>
      <c r="ACU15283" s="60"/>
      <c r="ACV15283" s="60"/>
      <c r="ACW15283" s="60"/>
      <c r="ACX15283" s="60"/>
      <c r="ACY15283" s="60">
        <v>0.13934295909122099</v>
      </c>
      <c r="ACZ15283" s="60"/>
      <c r="ADA15283" s="60"/>
      <c r="ADB15283" s="60"/>
      <c r="ADC15283" s="60"/>
      <c r="ADD15283" s="60"/>
      <c r="ADE15283" s="60"/>
    </row>
    <row r="15284" spans="760:785" x14ac:dyDescent="0.25">
      <c r="ACF15284" s="60"/>
      <c r="ACG15284" s="60"/>
      <c r="ACH15284" s="60"/>
      <c r="ACI15284" s="60"/>
      <c r="ACJ15284" s="60"/>
      <c r="ACK15284" s="60"/>
      <c r="ACL15284" s="60"/>
      <c r="ACM15284" s="60"/>
      <c r="ACN15284" s="60"/>
      <c r="ACO15284" s="60"/>
      <c r="ACP15284" s="60"/>
      <c r="ACQ15284" s="60"/>
      <c r="ACR15284" s="60"/>
      <c r="ACS15284" s="60"/>
      <c r="ACT15284" s="60"/>
      <c r="ACU15284" s="60"/>
      <c r="ACV15284" s="60"/>
      <c r="ACW15284" s="60"/>
      <c r="ACX15284" s="60"/>
      <c r="ACY15284" s="60">
        <v>0.138690355802293</v>
      </c>
      <c r="ACZ15284" s="60"/>
      <c r="ADA15284" s="60"/>
      <c r="ADB15284" s="60"/>
      <c r="ADC15284" s="60"/>
      <c r="ADD15284" s="60"/>
      <c r="ADE15284" s="60"/>
    </row>
    <row r="15285" spans="760:785" x14ac:dyDescent="0.25">
      <c r="ACF15285" s="60"/>
      <c r="ACG15285" s="60"/>
      <c r="ACH15285" s="60"/>
      <c r="ACI15285" s="60"/>
      <c r="ACJ15285" s="60"/>
      <c r="ACK15285" s="60"/>
      <c r="ACL15285" s="60"/>
      <c r="ACM15285" s="60"/>
      <c r="ACN15285" s="60"/>
      <c r="ACO15285" s="60"/>
      <c r="ACP15285" s="60"/>
      <c r="ACQ15285" s="60"/>
      <c r="ACR15285" s="60"/>
      <c r="ACS15285" s="60"/>
      <c r="ACT15285" s="60"/>
      <c r="ACU15285" s="60"/>
      <c r="ACV15285" s="60"/>
      <c r="ACW15285" s="60"/>
      <c r="ACX15285" s="60"/>
      <c r="ACY15285" s="60">
        <v>0.138690355802293</v>
      </c>
      <c r="ACZ15285" s="60"/>
      <c r="ADA15285" s="60"/>
      <c r="ADB15285" s="60"/>
      <c r="ADC15285" s="60"/>
      <c r="ADD15285" s="60"/>
      <c r="ADE15285" s="60"/>
    </row>
    <row r="15286" spans="760:785" x14ac:dyDescent="0.25">
      <c r="ACF15286" s="60"/>
      <c r="ACG15286" s="60"/>
      <c r="ACH15286" s="60"/>
      <c r="ACI15286" s="60"/>
      <c r="ACJ15286" s="60"/>
      <c r="ACK15286" s="60"/>
      <c r="ACL15286" s="60"/>
      <c r="ACM15286" s="60"/>
      <c r="ACN15286" s="60"/>
      <c r="ACO15286" s="60"/>
      <c r="ACP15286" s="60"/>
      <c r="ACQ15286" s="60"/>
      <c r="ACR15286" s="60"/>
      <c r="ACS15286" s="60"/>
      <c r="ACT15286" s="60"/>
      <c r="ACU15286" s="60"/>
      <c r="ACV15286" s="60"/>
      <c r="ACW15286" s="60"/>
      <c r="ACX15286" s="60"/>
      <c r="ACY15286" s="60">
        <v>0.138630619661268</v>
      </c>
      <c r="ACZ15286" s="60"/>
      <c r="ADA15286" s="60"/>
      <c r="ADB15286" s="60"/>
      <c r="ADC15286" s="60"/>
      <c r="ADD15286" s="60"/>
      <c r="ADE15286" s="60"/>
    </row>
    <row r="15287" spans="760:785" x14ac:dyDescent="0.25">
      <c r="ACF15287" s="60"/>
      <c r="ACG15287" s="60"/>
      <c r="ACH15287" s="60"/>
      <c r="ACI15287" s="60"/>
      <c r="ACJ15287" s="60"/>
      <c r="ACK15287" s="60"/>
      <c r="ACL15287" s="60"/>
      <c r="ACM15287" s="60"/>
      <c r="ACN15287" s="60"/>
      <c r="ACO15287" s="60"/>
      <c r="ACP15287" s="60"/>
      <c r="ACQ15287" s="60"/>
      <c r="ACR15287" s="60"/>
      <c r="ACS15287" s="60"/>
      <c r="ACT15287" s="60"/>
      <c r="ACU15287" s="60"/>
      <c r="ACV15287" s="60"/>
      <c r="ACW15287" s="60"/>
      <c r="ACX15287" s="60"/>
      <c r="ACY15287" s="60">
        <v>0.138630619661268</v>
      </c>
      <c r="ACZ15287" s="60"/>
      <c r="ADA15287" s="60"/>
      <c r="ADB15287" s="60"/>
      <c r="ADC15287" s="60"/>
      <c r="ADD15287" s="60"/>
      <c r="ADE15287" s="60"/>
    </row>
    <row r="15288" spans="760:785" x14ac:dyDescent="0.25">
      <c r="ACF15288" s="60"/>
      <c r="ACG15288" s="60"/>
      <c r="ACH15288" s="60"/>
      <c r="ACI15288" s="60"/>
      <c r="ACJ15288" s="60"/>
      <c r="ACK15288" s="60"/>
      <c r="ACL15288" s="60"/>
      <c r="ACM15288" s="60"/>
      <c r="ACN15288" s="60"/>
      <c r="ACO15288" s="60"/>
      <c r="ACP15288" s="60"/>
      <c r="ACQ15288" s="60"/>
      <c r="ACR15288" s="60"/>
      <c r="ACS15288" s="60"/>
      <c r="ACT15288" s="60"/>
      <c r="ACU15288" s="60"/>
      <c r="ACV15288" s="60"/>
      <c r="ACW15288" s="60"/>
      <c r="ACX15288" s="60"/>
      <c r="ACY15288" s="60">
        <v>0.13850545479655399</v>
      </c>
      <c r="ACZ15288" s="60"/>
      <c r="ADA15288" s="60"/>
      <c r="ADB15288" s="60"/>
      <c r="ADC15288" s="60"/>
      <c r="ADD15288" s="60"/>
      <c r="ADE15288" s="60"/>
    </row>
    <row r="15289" spans="760:785" x14ac:dyDescent="0.25">
      <c r="ACF15289" s="60"/>
      <c r="ACG15289" s="60"/>
      <c r="ACH15289" s="60"/>
      <c r="ACI15289" s="60"/>
      <c r="ACJ15289" s="60"/>
      <c r="ACK15289" s="60"/>
      <c r="ACL15289" s="60"/>
      <c r="ACM15289" s="60"/>
      <c r="ACN15289" s="60"/>
      <c r="ACO15289" s="60"/>
      <c r="ACP15289" s="60"/>
      <c r="ACQ15289" s="60"/>
      <c r="ACR15289" s="60"/>
      <c r="ACS15289" s="60"/>
      <c r="ACT15289" s="60"/>
      <c r="ACU15289" s="60"/>
      <c r="ACV15289" s="60"/>
      <c r="ACW15289" s="60"/>
      <c r="ACX15289" s="60"/>
      <c r="ACY15289" s="60">
        <v>0.13850545479655399</v>
      </c>
      <c r="ACZ15289" s="60"/>
      <c r="ADA15289" s="60"/>
      <c r="ADB15289" s="60"/>
      <c r="ADC15289" s="60"/>
      <c r="ADD15289" s="60"/>
      <c r="ADE15289" s="60"/>
    </row>
    <row r="15290" spans="760:785" x14ac:dyDescent="0.25">
      <c r="ACF15290" s="60"/>
      <c r="ACG15290" s="60"/>
      <c r="ACH15290" s="60"/>
      <c r="ACI15290" s="60"/>
      <c r="ACJ15290" s="60"/>
      <c r="ACK15290" s="60"/>
      <c r="ACL15290" s="60"/>
      <c r="ACM15290" s="60"/>
      <c r="ACN15290" s="60"/>
      <c r="ACO15290" s="60"/>
      <c r="ACP15290" s="60"/>
      <c r="ACQ15290" s="60"/>
      <c r="ACR15290" s="60"/>
      <c r="ACS15290" s="60"/>
      <c r="ACT15290" s="60"/>
      <c r="ACU15290" s="60"/>
      <c r="ACV15290" s="60"/>
      <c r="ACW15290" s="60"/>
      <c r="ACX15290" s="60"/>
      <c r="ACY15290" s="60">
        <v>0.13828110049454001</v>
      </c>
      <c r="ACZ15290" s="60"/>
      <c r="ADA15290" s="60"/>
      <c r="ADB15290" s="60"/>
      <c r="ADC15290" s="60"/>
      <c r="ADD15290" s="60"/>
      <c r="ADE15290" s="60"/>
    </row>
    <row r="15291" spans="760:785" x14ac:dyDescent="0.25">
      <c r="ACF15291" s="60"/>
      <c r="ACG15291" s="60"/>
      <c r="ACH15291" s="60"/>
      <c r="ACI15291" s="60"/>
      <c r="ACJ15291" s="60"/>
      <c r="ACK15291" s="60"/>
      <c r="ACL15291" s="60"/>
      <c r="ACM15291" s="60"/>
      <c r="ACN15291" s="60"/>
      <c r="ACO15291" s="60"/>
      <c r="ACP15291" s="60"/>
      <c r="ACQ15291" s="60"/>
      <c r="ACR15291" s="60"/>
      <c r="ACS15291" s="60"/>
      <c r="ACT15291" s="60"/>
      <c r="ACU15291" s="60"/>
      <c r="ACV15291" s="60"/>
      <c r="ACW15291" s="60"/>
      <c r="ACX15291" s="60"/>
      <c r="ACY15291" s="60">
        <v>0.13828110049454001</v>
      </c>
      <c r="ACZ15291" s="60"/>
      <c r="ADA15291" s="60"/>
      <c r="ADB15291" s="60"/>
      <c r="ADC15291" s="60"/>
      <c r="ADD15291" s="60"/>
      <c r="ADE15291" s="60"/>
    </row>
    <row r="15292" spans="760:785" x14ac:dyDescent="0.25">
      <c r="ACF15292" s="60"/>
      <c r="ACG15292" s="60"/>
      <c r="ACH15292" s="60"/>
      <c r="ACI15292" s="60"/>
      <c r="ACJ15292" s="60"/>
      <c r="ACK15292" s="60"/>
      <c r="ACL15292" s="60"/>
      <c r="ACM15292" s="60"/>
      <c r="ACN15292" s="60"/>
      <c r="ACO15292" s="60"/>
      <c r="ACP15292" s="60"/>
      <c r="ACQ15292" s="60"/>
      <c r="ACR15292" s="60"/>
      <c r="ACS15292" s="60"/>
      <c r="ACT15292" s="60"/>
      <c r="ACU15292" s="60"/>
      <c r="ACV15292" s="60"/>
      <c r="ACW15292" s="60"/>
      <c r="ACX15292" s="60"/>
      <c r="ACY15292" s="60">
        <v>0.13804655712366201</v>
      </c>
      <c r="ACZ15292" s="60"/>
      <c r="ADA15292" s="60"/>
      <c r="ADB15292" s="60"/>
      <c r="ADC15292" s="60"/>
      <c r="ADD15292" s="60"/>
      <c r="ADE15292" s="60"/>
    </row>
    <row r="15293" spans="760:785" x14ac:dyDescent="0.25">
      <c r="ACF15293" s="60"/>
      <c r="ACG15293" s="60"/>
      <c r="ACH15293" s="60"/>
      <c r="ACI15293" s="60"/>
      <c r="ACJ15293" s="60"/>
      <c r="ACK15293" s="60"/>
      <c r="ACL15293" s="60"/>
      <c r="ACM15293" s="60"/>
      <c r="ACN15293" s="60"/>
      <c r="ACO15293" s="60"/>
      <c r="ACP15293" s="60"/>
      <c r="ACQ15293" s="60"/>
      <c r="ACR15293" s="60"/>
      <c r="ACS15293" s="60"/>
      <c r="ACT15293" s="60"/>
      <c r="ACU15293" s="60"/>
      <c r="ACV15293" s="60"/>
      <c r="ACW15293" s="60"/>
      <c r="ACX15293" s="60"/>
      <c r="ACY15293" s="60">
        <v>0.13729069429887999</v>
      </c>
      <c r="ACZ15293" s="60"/>
      <c r="ADA15293" s="60"/>
      <c r="ADB15293" s="60"/>
      <c r="ADC15293" s="60"/>
      <c r="ADD15293" s="60"/>
      <c r="ADE15293" s="60"/>
    </row>
    <row r="15294" spans="760:785" x14ac:dyDescent="0.25">
      <c r="ACF15294" s="60"/>
      <c r="ACG15294" s="60"/>
      <c r="ACH15294" s="60"/>
      <c r="ACI15294" s="60"/>
      <c r="ACJ15294" s="60"/>
      <c r="ACK15294" s="60"/>
      <c r="ACL15294" s="60"/>
      <c r="ACM15294" s="60"/>
      <c r="ACN15294" s="60"/>
      <c r="ACO15294" s="60"/>
      <c r="ACP15294" s="60"/>
      <c r="ACQ15294" s="60"/>
      <c r="ACR15294" s="60"/>
      <c r="ACS15294" s="60"/>
      <c r="ACT15294" s="60"/>
      <c r="ACU15294" s="60"/>
      <c r="ACV15294" s="60"/>
      <c r="ACW15294" s="60"/>
      <c r="ACX15294" s="60"/>
      <c r="ACY15294" s="60">
        <v>0.13729069429887999</v>
      </c>
      <c r="ACZ15294" s="60"/>
      <c r="ADA15294" s="60"/>
      <c r="ADB15294" s="60"/>
      <c r="ADC15294" s="60"/>
      <c r="ADD15294" s="60"/>
      <c r="ADE15294" s="60"/>
    </row>
    <row r="15295" spans="760:785" x14ac:dyDescent="0.25">
      <c r="ACF15295" s="60"/>
      <c r="ACG15295" s="60"/>
      <c r="ACH15295" s="60"/>
      <c r="ACI15295" s="60"/>
      <c r="ACJ15295" s="60"/>
      <c r="ACK15295" s="60"/>
      <c r="ACL15295" s="60"/>
      <c r="ACM15295" s="60"/>
      <c r="ACN15295" s="60"/>
      <c r="ACO15295" s="60"/>
      <c r="ACP15295" s="60"/>
      <c r="ACQ15295" s="60"/>
      <c r="ACR15295" s="60"/>
      <c r="ACS15295" s="60"/>
      <c r="ACT15295" s="60"/>
      <c r="ACU15295" s="60"/>
      <c r="ACV15295" s="60"/>
      <c r="ACW15295" s="60"/>
      <c r="ACX15295" s="60"/>
      <c r="ACY15295" s="60">
        <v>0.13708095289576699</v>
      </c>
      <c r="ACZ15295" s="60"/>
      <c r="ADA15295" s="60"/>
      <c r="ADB15295" s="60"/>
      <c r="ADC15295" s="60"/>
      <c r="ADD15295" s="60"/>
      <c r="ADE15295" s="60"/>
    </row>
    <row r="15296" spans="760:785" x14ac:dyDescent="0.25">
      <c r="ACF15296" s="60"/>
      <c r="ACG15296" s="60"/>
      <c r="ACH15296" s="60"/>
      <c r="ACI15296" s="60"/>
      <c r="ACJ15296" s="60"/>
      <c r="ACK15296" s="60"/>
      <c r="ACL15296" s="60"/>
      <c r="ACM15296" s="60"/>
      <c r="ACN15296" s="60"/>
      <c r="ACO15296" s="60"/>
      <c r="ACP15296" s="60"/>
      <c r="ACQ15296" s="60"/>
      <c r="ACR15296" s="60"/>
      <c r="ACS15296" s="60"/>
      <c r="ACT15296" s="60"/>
      <c r="ACU15296" s="60"/>
      <c r="ACV15296" s="60"/>
      <c r="ACW15296" s="60"/>
      <c r="ACX15296" s="60"/>
      <c r="ACY15296" s="60">
        <v>0.13708095289576699</v>
      </c>
      <c r="ACZ15296" s="60"/>
      <c r="ADA15296" s="60"/>
      <c r="ADB15296" s="60"/>
      <c r="ADC15296" s="60"/>
      <c r="ADD15296" s="60"/>
      <c r="ADE15296" s="60"/>
    </row>
    <row r="15297" spans="760:785" x14ac:dyDescent="0.25">
      <c r="ACF15297" s="60"/>
      <c r="ACG15297" s="60"/>
      <c r="ACH15297" s="60"/>
      <c r="ACI15297" s="60"/>
      <c r="ACJ15297" s="60"/>
      <c r="ACK15297" s="60"/>
      <c r="ACL15297" s="60"/>
      <c r="ACM15297" s="60"/>
      <c r="ACN15297" s="60"/>
      <c r="ACO15297" s="60"/>
      <c r="ACP15297" s="60"/>
      <c r="ACQ15297" s="60"/>
      <c r="ACR15297" s="60"/>
      <c r="ACS15297" s="60"/>
      <c r="ACT15297" s="60"/>
      <c r="ACU15297" s="60"/>
      <c r="ACV15297" s="60"/>
      <c r="ACW15297" s="60"/>
      <c r="ACX15297" s="60"/>
      <c r="ACY15297" s="60">
        <v>0.136910617640363</v>
      </c>
      <c r="ACZ15297" s="60"/>
      <c r="ADA15297" s="60"/>
      <c r="ADB15297" s="60"/>
      <c r="ADC15297" s="60"/>
      <c r="ADD15297" s="60"/>
      <c r="ADE15297" s="60"/>
    </row>
    <row r="15298" spans="760:785" x14ac:dyDescent="0.25">
      <c r="ACF15298" s="60"/>
      <c r="ACG15298" s="60"/>
      <c r="ACH15298" s="60"/>
      <c r="ACI15298" s="60"/>
      <c r="ACJ15298" s="60"/>
      <c r="ACK15298" s="60"/>
      <c r="ACL15298" s="60"/>
      <c r="ACM15298" s="60"/>
      <c r="ACN15298" s="60"/>
      <c r="ACO15298" s="60"/>
      <c r="ACP15298" s="60"/>
      <c r="ACQ15298" s="60"/>
      <c r="ACR15298" s="60"/>
      <c r="ACS15298" s="60"/>
      <c r="ACT15298" s="60"/>
      <c r="ACU15298" s="60"/>
      <c r="ACV15298" s="60"/>
      <c r="ACW15298" s="60"/>
      <c r="ACX15298" s="60"/>
      <c r="ACY15298" s="60">
        <v>0.136910617640363</v>
      </c>
      <c r="ACZ15298" s="60"/>
      <c r="ADA15298" s="60"/>
      <c r="ADB15298" s="60"/>
      <c r="ADC15298" s="60"/>
      <c r="ADD15298" s="60"/>
      <c r="ADE15298" s="60"/>
    </row>
    <row r="15299" spans="760:785" x14ac:dyDescent="0.25">
      <c r="ACF15299" s="60"/>
      <c r="ACG15299" s="60"/>
      <c r="ACH15299" s="60"/>
      <c r="ACI15299" s="60"/>
      <c r="ACJ15299" s="60"/>
      <c r="ACK15299" s="60"/>
      <c r="ACL15299" s="60"/>
      <c r="ACM15299" s="60"/>
      <c r="ACN15299" s="60"/>
      <c r="ACO15299" s="60"/>
      <c r="ACP15299" s="60"/>
      <c r="ACQ15299" s="60"/>
      <c r="ACR15299" s="60"/>
      <c r="ACS15299" s="60"/>
      <c r="ACT15299" s="60"/>
      <c r="ACU15299" s="60"/>
      <c r="ACV15299" s="60"/>
      <c r="ACW15299" s="60"/>
      <c r="ACX15299" s="60"/>
      <c r="ACY15299" s="60">
        <v>0.13662209620798599</v>
      </c>
      <c r="ACZ15299" s="60"/>
      <c r="ADA15299" s="60"/>
      <c r="ADB15299" s="60"/>
      <c r="ADC15299" s="60"/>
      <c r="ADD15299" s="60"/>
      <c r="ADE15299" s="60"/>
    </row>
    <row r="15300" spans="760:785" x14ac:dyDescent="0.25">
      <c r="ACF15300" s="60"/>
      <c r="ACG15300" s="60"/>
      <c r="ACH15300" s="60"/>
      <c r="ACI15300" s="60"/>
      <c r="ACJ15300" s="60"/>
      <c r="ACK15300" s="60"/>
      <c r="ACL15300" s="60"/>
      <c r="ACM15300" s="60"/>
      <c r="ACN15300" s="60"/>
      <c r="ACO15300" s="60"/>
      <c r="ACP15300" s="60"/>
      <c r="ACQ15300" s="60"/>
      <c r="ACR15300" s="60"/>
      <c r="ACS15300" s="60"/>
      <c r="ACT15300" s="60"/>
      <c r="ACU15300" s="60"/>
      <c r="ACV15300" s="60"/>
      <c r="ACW15300" s="60"/>
      <c r="ACX15300" s="60"/>
      <c r="ACY15300" s="60">
        <v>0.13662209620798599</v>
      </c>
      <c r="ACZ15300" s="60"/>
      <c r="ADA15300" s="60"/>
      <c r="ADB15300" s="60"/>
      <c r="ADC15300" s="60"/>
      <c r="ADD15300" s="60"/>
      <c r="ADE15300" s="60"/>
    </row>
    <row r="15301" spans="760:785" x14ac:dyDescent="0.25">
      <c r="ACF15301" s="60"/>
      <c r="ACG15301" s="60"/>
      <c r="ACH15301" s="60"/>
      <c r="ACI15301" s="60"/>
      <c r="ACJ15301" s="60"/>
      <c r="ACK15301" s="60"/>
      <c r="ACL15301" s="60"/>
      <c r="ACM15301" s="60"/>
      <c r="ACN15301" s="60"/>
      <c r="ACO15301" s="60"/>
      <c r="ACP15301" s="60"/>
      <c r="ACQ15301" s="60"/>
      <c r="ACR15301" s="60"/>
      <c r="ACS15301" s="60"/>
      <c r="ACT15301" s="60"/>
      <c r="ACU15301" s="60"/>
      <c r="ACV15301" s="60"/>
      <c r="ACW15301" s="60"/>
      <c r="ACX15301" s="60"/>
      <c r="ACY15301" s="60">
        <v>0.136451231898607</v>
      </c>
      <c r="ACZ15301" s="60"/>
      <c r="ADA15301" s="60"/>
      <c r="ADB15301" s="60"/>
      <c r="ADC15301" s="60"/>
      <c r="ADD15301" s="60"/>
      <c r="ADE15301" s="60"/>
    </row>
    <row r="15302" spans="760:785" x14ac:dyDescent="0.25">
      <c r="ACF15302" s="60"/>
      <c r="ACG15302" s="60"/>
      <c r="ACH15302" s="60"/>
      <c r="ACI15302" s="60"/>
      <c r="ACJ15302" s="60"/>
      <c r="ACK15302" s="60"/>
      <c r="ACL15302" s="60"/>
      <c r="ACM15302" s="60"/>
      <c r="ACN15302" s="60"/>
      <c r="ACO15302" s="60"/>
      <c r="ACP15302" s="60"/>
      <c r="ACQ15302" s="60"/>
      <c r="ACR15302" s="60"/>
      <c r="ACS15302" s="60"/>
      <c r="ACT15302" s="60"/>
      <c r="ACU15302" s="60"/>
      <c r="ACV15302" s="60"/>
      <c r="ACW15302" s="60"/>
      <c r="ACX15302" s="60"/>
      <c r="ACY15302" s="60">
        <v>0.136451231898607</v>
      </c>
      <c r="ACZ15302" s="60"/>
      <c r="ADA15302" s="60"/>
      <c r="ADB15302" s="60"/>
      <c r="ADC15302" s="60"/>
      <c r="ADD15302" s="60"/>
      <c r="ADE15302" s="60"/>
    </row>
    <row r="15303" spans="760:785" x14ac:dyDescent="0.25">
      <c r="ACF15303" s="60"/>
      <c r="ACG15303" s="60"/>
      <c r="ACH15303" s="60"/>
      <c r="ACI15303" s="60"/>
      <c r="ACJ15303" s="60"/>
      <c r="ACK15303" s="60"/>
      <c r="ACL15303" s="60"/>
      <c r="ACM15303" s="60"/>
      <c r="ACN15303" s="60"/>
      <c r="ACO15303" s="60"/>
      <c r="ACP15303" s="60"/>
      <c r="ACQ15303" s="60"/>
      <c r="ACR15303" s="60"/>
      <c r="ACS15303" s="60"/>
      <c r="ACT15303" s="60"/>
      <c r="ACU15303" s="60"/>
      <c r="ACV15303" s="60"/>
      <c r="ACW15303" s="60"/>
      <c r="ACX15303" s="60"/>
      <c r="ACY15303" s="60">
        <v>0.136319464735836</v>
      </c>
      <c r="ACZ15303" s="60"/>
      <c r="ADA15303" s="60"/>
      <c r="ADB15303" s="60"/>
      <c r="ADC15303" s="60"/>
      <c r="ADD15303" s="60"/>
      <c r="ADE15303" s="60"/>
    </row>
    <row r="15304" spans="760:785" x14ac:dyDescent="0.25">
      <c r="ACF15304" s="60"/>
      <c r="ACG15304" s="60"/>
      <c r="ACH15304" s="60"/>
      <c r="ACI15304" s="60"/>
      <c r="ACJ15304" s="60"/>
      <c r="ACK15304" s="60"/>
      <c r="ACL15304" s="60"/>
      <c r="ACM15304" s="60"/>
      <c r="ACN15304" s="60"/>
      <c r="ACO15304" s="60"/>
      <c r="ACP15304" s="60"/>
      <c r="ACQ15304" s="60"/>
      <c r="ACR15304" s="60"/>
      <c r="ACS15304" s="60"/>
      <c r="ACT15304" s="60"/>
      <c r="ACU15304" s="60"/>
      <c r="ACV15304" s="60"/>
      <c r="ACW15304" s="60"/>
      <c r="ACX15304" s="60"/>
      <c r="ACY15304" s="60">
        <v>0.136319464735836</v>
      </c>
      <c r="ACZ15304" s="60"/>
      <c r="ADA15304" s="60"/>
      <c r="ADB15304" s="60"/>
      <c r="ADC15304" s="60"/>
      <c r="ADD15304" s="60"/>
      <c r="ADE15304" s="60"/>
    </row>
    <row r="15305" spans="760:785" x14ac:dyDescent="0.25">
      <c r="ACF15305" s="60"/>
      <c r="ACG15305" s="60"/>
      <c r="ACH15305" s="60"/>
      <c r="ACI15305" s="60"/>
      <c r="ACJ15305" s="60"/>
      <c r="ACK15305" s="60"/>
      <c r="ACL15305" s="60"/>
      <c r="ACM15305" s="60"/>
      <c r="ACN15305" s="60"/>
      <c r="ACO15305" s="60"/>
      <c r="ACP15305" s="60"/>
      <c r="ACQ15305" s="60"/>
      <c r="ACR15305" s="60"/>
      <c r="ACS15305" s="60"/>
      <c r="ACT15305" s="60"/>
      <c r="ACU15305" s="60"/>
      <c r="ACV15305" s="60"/>
      <c r="ACW15305" s="60"/>
      <c r="ACX15305" s="60"/>
      <c r="ACY15305" s="60">
        <v>0.13615970700348901</v>
      </c>
      <c r="ACZ15305" s="60"/>
      <c r="ADA15305" s="60"/>
      <c r="ADB15305" s="60"/>
      <c r="ADC15305" s="60"/>
      <c r="ADD15305" s="60"/>
      <c r="ADE15305" s="60"/>
    </row>
    <row r="15306" spans="760:785" x14ac:dyDescent="0.25">
      <c r="ACF15306" s="60"/>
      <c r="ACG15306" s="60"/>
      <c r="ACH15306" s="60"/>
      <c r="ACI15306" s="60"/>
      <c r="ACJ15306" s="60"/>
      <c r="ACK15306" s="60"/>
      <c r="ACL15306" s="60"/>
      <c r="ACM15306" s="60"/>
      <c r="ACN15306" s="60"/>
      <c r="ACO15306" s="60"/>
      <c r="ACP15306" s="60"/>
      <c r="ACQ15306" s="60"/>
      <c r="ACR15306" s="60"/>
      <c r="ACS15306" s="60"/>
      <c r="ACT15306" s="60"/>
      <c r="ACU15306" s="60"/>
      <c r="ACV15306" s="60"/>
      <c r="ACW15306" s="60"/>
      <c r="ACX15306" s="60"/>
      <c r="ACY15306" s="60">
        <v>0.13611672445835599</v>
      </c>
      <c r="ACZ15306" s="60"/>
      <c r="ADA15306" s="60"/>
      <c r="ADB15306" s="60"/>
      <c r="ADC15306" s="60"/>
      <c r="ADD15306" s="60"/>
      <c r="ADE15306" s="60"/>
    </row>
    <row r="15307" spans="760:785" x14ac:dyDescent="0.25">
      <c r="ACF15307" s="60"/>
      <c r="ACG15307" s="60"/>
      <c r="ACH15307" s="60"/>
      <c r="ACI15307" s="60"/>
      <c r="ACJ15307" s="60"/>
      <c r="ACK15307" s="60"/>
      <c r="ACL15307" s="60"/>
      <c r="ACM15307" s="60"/>
      <c r="ACN15307" s="60"/>
      <c r="ACO15307" s="60"/>
      <c r="ACP15307" s="60"/>
      <c r="ACQ15307" s="60"/>
      <c r="ACR15307" s="60"/>
      <c r="ACS15307" s="60"/>
      <c r="ACT15307" s="60"/>
      <c r="ACU15307" s="60"/>
      <c r="ACV15307" s="60"/>
      <c r="ACW15307" s="60"/>
      <c r="ACX15307" s="60"/>
      <c r="ACY15307" s="60">
        <v>0.13611672445835599</v>
      </c>
      <c r="ACZ15307" s="60"/>
      <c r="ADA15307" s="60"/>
      <c r="ADB15307" s="60"/>
      <c r="ADC15307" s="60"/>
      <c r="ADD15307" s="60"/>
      <c r="ADE15307" s="60"/>
    </row>
    <row r="15308" spans="760:785" x14ac:dyDescent="0.25">
      <c r="ACF15308" s="60"/>
      <c r="ACG15308" s="60"/>
      <c r="ACH15308" s="60"/>
      <c r="ACI15308" s="60"/>
      <c r="ACJ15308" s="60"/>
      <c r="ACK15308" s="60"/>
      <c r="ACL15308" s="60"/>
      <c r="ACM15308" s="60"/>
      <c r="ACN15308" s="60"/>
      <c r="ACO15308" s="60"/>
      <c r="ACP15308" s="60"/>
      <c r="ACQ15308" s="60"/>
      <c r="ACR15308" s="60"/>
      <c r="ACS15308" s="60"/>
      <c r="ACT15308" s="60"/>
      <c r="ACU15308" s="60"/>
      <c r="ACV15308" s="60"/>
      <c r="ACW15308" s="60"/>
      <c r="ACX15308" s="60"/>
      <c r="ACY15308" s="60">
        <v>0.136092237032403</v>
      </c>
      <c r="ACZ15308" s="60"/>
      <c r="ADA15308" s="60"/>
      <c r="ADB15308" s="60"/>
      <c r="ADC15308" s="60"/>
      <c r="ADD15308" s="60"/>
      <c r="ADE15308" s="60"/>
    </row>
    <row r="15309" spans="760:785" x14ac:dyDescent="0.25">
      <c r="ACF15309" s="60"/>
      <c r="ACG15309" s="60"/>
      <c r="ACH15309" s="60"/>
      <c r="ACI15309" s="60"/>
      <c r="ACJ15309" s="60"/>
      <c r="ACK15309" s="60"/>
      <c r="ACL15309" s="60"/>
      <c r="ACM15309" s="60"/>
      <c r="ACN15309" s="60"/>
      <c r="ACO15309" s="60"/>
      <c r="ACP15309" s="60"/>
      <c r="ACQ15309" s="60"/>
      <c r="ACR15309" s="60"/>
      <c r="ACS15309" s="60"/>
      <c r="ACT15309" s="60"/>
      <c r="ACU15309" s="60"/>
      <c r="ACV15309" s="60"/>
      <c r="ACW15309" s="60"/>
      <c r="ACX15309" s="60"/>
      <c r="ACY15309" s="60">
        <v>0.136092237032403</v>
      </c>
      <c r="ACZ15309" s="60"/>
      <c r="ADA15309" s="60"/>
      <c r="ADB15309" s="60"/>
      <c r="ADC15309" s="60"/>
      <c r="ADD15309" s="60"/>
      <c r="ADE15309" s="60"/>
    </row>
    <row r="15310" spans="760:785" x14ac:dyDescent="0.25">
      <c r="ACF15310" s="60"/>
      <c r="ACG15310" s="60"/>
      <c r="ACH15310" s="60"/>
      <c r="ACI15310" s="60"/>
      <c r="ACJ15310" s="60"/>
      <c r="ACK15310" s="60"/>
      <c r="ACL15310" s="60"/>
      <c r="ACM15310" s="60"/>
      <c r="ACN15310" s="60"/>
      <c r="ACO15310" s="60"/>
      <c r="ACP15310" s="60"/>
      <c r="ACQ15310" s="60"/>
      <c r="ACR15310" s="60"/>
      <c r="ACS15310" s="60"/>
      <c r="ACT15310" s="60"/>
      <c r="ACU15310" s="60"/>
      <c r="ACV15310" s="60"/>
      <c r="ACW15310" s="60"/>
      <c r="ACX15310" s="60"/>
      <c r="ACY15310" s="60">
        <v>0.13576498006179699</v>
      </c>
      <c r="ACZ15310" s="60"/>
      <c r="ADA15310" s="60"/>
      <c r="ADB15310" s="60"/>
      <c r="ADC15310" s="60"/>
      <c r="ADD15310" s="60"/>
      <c r="ADE15310" s="60"/>
    </row>
    <row r="15311" spans="760:785" x14ac:dyDescent="0.25">
      <c r="ACF15311" s="60"/>
      <c r="ACG15311" s="60"/>
      <c r="ACH15311" s="60"/>
      <c r="ACI15311" s="60"/>
      <c r="ACJ15311" s="60"/>
      <c r="ACK15311" s="60"/>
      <c r="ACL15311" s="60"/>
      <c r="ACM15311" s="60"/>
      <c r="ACN15311" s="60"/>
      <c r="ACO15311" s="60"/>
      <c r="ACP15311" s="60"/>
      <c r="ACQ15311" s="60"/>
      <c r="ACR15311" s="60"/>
      <c r="ACS15311" s="60"/>
      <c r="ACT15311" s="60"/>
      <c r="ACU15311" s="60"/>
      <c r="ACV15311" s="60"/>
      <c r="ACW15311" s="60"/>
      <c r="ACX15311" s="60"/>
      <c r="ACY15311" s="60">
        <v>0.13576498006179699</v>
      </c>
      <c r="ACZ15311" s="60"/>
      <c r="ADA15311" s="60"/>
      <c r="ADB15311" s="60"/>
      <c r="ADC15311" s="60"/>
      <c r="ADD15311" s="60"/>
      <c r="ADE15311" s="60"/>
    </row>
    <row r="15312" spans="760:785" x14ac:dyDescent="0.25">
      <c r="ACF15312" s="60"/>
      <c r="ACG15312" s="60"/>
      <c r="ACH15312" s="60"/>
      <c r="ACI15312" s="60"/>
      <c r="ACJ15312" s="60"/>
      <c r="ACK15312" s="60"/>
      <c r="ACL15312" s="60"/>
      <c r="ACM15312" s="60"/>
      <c r="ACN15312" s="60"/>
      <c r="ACO15312" s="60"/>
      <c r="ACP15312" s="60"/>
      <c r="ACQ15312" s="60"/>
      <c r="ACR15312" s="60"/>
      <c r="ACS15312" s="60"/>
      <c r="ACT15312" s="60"/>
      <c r="ACU15312" s="60"/>
      <c r="ACV15312" s="60"/>
      <c r="ACW15312" s="60"/>
      <c r="ACX15312" s="60"/>
      <c r="ACY15312" s="60">
        <v>0.13544230371801699</v>
      </c>
      <c r="ACZ15312" s="60"/>
      <c r="ADA15312" s="60"/>
      <c r="ADB15312" s="60"/>
      <c r="ADC15312" s="60"/>
      <c r="ADD15312" s="60"/>
      <c r="ADE15312" s="60"/>
    </row>
    <row r="15313" spans="760:785" x14ac:dyDescent="0.25">
      <c r="ACF15313" s="60"/>
      <c r="ACG15313" s="60"/>
      <c r="ACH15313" s="60"/>
      <c r="ACI15313" s="60"/>
      <c r="ACJ15313" s="60"/>
      <c r="ACK15313" s="60"/>
      <c r="ACL15313" s="60"/>
      <c r="ACM15313" s="60"/>
      <c r="ACN15313" s="60"/>
      <c r="ACO15313" s="60"/>
      <c r="ACP15313" s="60"/>
      <c r="ACQ15313" s="60"/>
      <c r="ACR15313" s="60"/>
      <c r="ACS15313" s="60"/>
      <c r="ACT15313" s="60"/>
      <c r="ACU15313" s="60"/>
      <c r="ACV15313" s="60"/>
      <c r="ACW15313" s="60"/>
      <c r="ACX15313" s="60"/>
      <c r="ACY15313" s="60">
        <v>0.13544230371801699</v>
      </c>
      <c r="ACZ15313" s="60"/>
      <c r="ADA15313" s="60"/>
      <c r="ADB15313" s="60"/>
      <c r="ADC15313" s="60"/>
      <c r="ADD15313" s="60"/>
      <c r="ADE15313" s="60"/>
    </row>
    <row r="15314" spans="760:785" x14ac:dyDescent="0.25">
      <c r="ACF15314" s="60"/>
      <c r="ACG15314" s="60"/>
      <c r="ACH15314" s="60"/>
      <c r="ACI15314" s="60"/>
      <c r="ACJ15314" s="60"/>
      <c r="ACK15314" s="60"/>
      <c r="ACL15314" s="60"/>
      <c r="ACM15314" s="60"/>
      <c r="ACN15314" s="60"/>
      <c r="ACO15314" s="60"/>
      <c r="ACP15314" s="60"/>
      <c r="ACQ15314" s="60"/>
      <c r="ACR15314" s="60"/>
      <c r="ACS15314" s="60"/>
      <c r="ACT15314" s="60"/>
      <c r="ACU15314" s="60"/>
      <c r="ACV15314" s="60"/>
      <c r="ACW15314" s="60"/>
      <c r="ACX15314" s="60"/>
      <c r="ACY15314" s="60">
        <v>0.135186587043894</v>
      </c>
      <c r="ACZ15314" s="60"/>
      <c r="ADA15314" s="60"/>
      <c r="ADB15314" s="60"/>
      <c r="ADC15314" s="60"/>
      <c r="ADD15314" s="60"/>
      <c r="ADE15314" s="60"/>
    </row>
    <row r="15315" spans="760:785" x14ac:dyDescent="0.25">
      <c r="ACF15315" s="60"/>
      <c r="ACG15315" s="60"/>
      <c r="ACH15315" s="60"/>
      <c r="ACI15315" s="60"/>
      <c r="ACJ15315" s="60"/>
      <c r="ACK15315" s="60"/>
      <c r="ACL15315" s="60"/>
      <c r="ACM15315" s="60"/>
      <c r="ACN15315" s="60"/>
      <c r="ACO15315" s="60"/>
      <c r="ACP15315" s="60"/>
      <c r="ACQ15315" s="60"/>
      <c r="ACR15315" s="60"/>
      <c r="ACS15315" s="60"/>
      <c r="ACT15315" s="60"/>
      <c r="ACU15315" s="60"/>
      <c r="ACV15315" s="60"/>
      <c r="ACW15315" s="60"/>
      <c r="ACX15315" s="60"/>
      <c r="ACY15315" s="60">
        <v>0.135186587043894</v>
      </c>
      <c r="ACZ15315" s="60"/>
      <c r="ADA15315" s="60"/>
      <c r="ADB15315" s="60"/>
      <c r="ADC15315" s="60"/>
      <c r="ADD15315" s="60"/>
      <c r="ADE15315" s="60"/>
    </row>
    <row r="15316" spans="760:785" x14ac:dyDescent="0.25">
      <c r="ACF15316" s="60"/>
      <c r="ACG15316" s="60"/>
      <c r="ACH15316" s="60"/>
      <c r="ACI15316" s="60"/>
      <c r="ACJ15316" s="60"/>
      <c r="ACK15316" s="60"/>
      <c r="ACL15316" s="60"/>
      <c r="ACM15316" s="60"/>
      <c r="ACN15316" s="60"/>
      <c r="ACO15316" s="60"/>
      <c r="ACP15316" s="60"/>
      <c r="ACQ15316" s="60"/>
      <c r="ACR15316" s="60"/>
      <c r="ACS15316" s="60"/>
      <c r="ACT15316" s="60"/>
      <c r="ACU15316" s="60"/>
      <c r="ACV15316" s="60"/>
      <c r="ACW15316" s="60"/>
      <c r="ACX15316" s="60"/>
      <c r="ACY15316" s="60">
        <v>0.135041356439803</v>
      </c>
      <c r="ACZ15316" s="60"/>
      <c r="ADA15316" s="60"/>
      <c r="ADB15316" s="60"/>
      <c r="ADC15316" s="60"/>
      <c r="ADD15316" s="60"/>
      <c r="ADE15316" s="60"/>
    </row>
    <row r="15317" spans="760:785" x14ac:dyDescent="0.25">
      <c r="ACF15317" s="60"/>
      <c r="ACG15317" s="60"/>
      <c r="ACH15317" s="60"/>
      <c r="ACI15317" s="60"/>
      <c r="ACJ15317" s="60"/>
      <c r="ACK15317" s="60"/>
      <c r="ACL15317" s="60"/>
      <c r="ACM15317" s="60"/>
      <c r="ACN15317" s="60"/>
      <c r="ACO15317" s="60"/>
      <c r="ACP15317" s="60"/>
      <c r="ACQ15317" s="60"/>
      <c r="ACR15317" s="60"/>
      <c r="ACS15317" s="60"/>
      <c r="ACT15317" s="60"/>
      <c r="ACU15317" s="60"/>
      <c r="ACV15317" s="60"/>
      <c r="ACW15317" s="60"/>
      <c r="ACX15317" s="60"/>
      <c r="ACY15317" s="60">
        <v>0.135041356439803</v>
      </c>
      <c r="ACZ15317" s="60"/>
      <c r="ADA15317" s="60"/>
      <c r="ADB15317" s="60"/>
      <c r="ADC15317" s="60"/>
      <c r="ADD15317" s="60"/>
      <c r="ADE15317" s="60"/>
    </row>
    <row r="15318" spans="760:785" x14ac:dyDescent="0.25">
      <c r="ACF15318" s="60"/>
      <c r="ACG15318" s="60"/>
      <c r="ACH15318" s="60"/>
      <c r="ACI15318" s="60"/>
      <c r="ACJ15318" s="60"/>
      <c r="ACK15318" s="60"/>
      <c r="ACL15318" s="60"/>
      <c r="ACM15318" s="60"/>
      <c r="ACN15318" s="60"/>
      <c r="ACO15318" s="60"/>
      <c r="ACP15318" s="60"/>
      <c r="ACQ15318" s="60"/>
      <c r="ACR15318" s="60"/>
      <c r="ACS15318" s="60"/>
      <c r="ACT15318" s="60"/>
      <c r="ACU15318" s="60"/>
      <c r="ACV15318" s="60"/>
      <c r="ACW15318" s="60"/>
      <c r="ACX15318" s="60"/>
      <c r="ACY15318" s="60">
        <v>0.13488112228222299</v>
      </c>
      <c r="ACZ15318" s="60"/>
      <c r="ADA15318" s="60"/>
      <c r="ADB15318" s="60"/>
      <c r="ADC15318" s="60"/>
      <c r="ADD15318" s="60"/>
      <c r="ADE15318" s="60"/>
    </row>
    <row r="15319" spans="760:785" x14ac:dyDescent="0.25">
      <c r="ACF15319" s="60"/>
      <c r="ACG15319" s="60"/>
      <c r="ACH15319" s="60"/>
      <c r="ACI15319" s="60"/>
      <c r="ACJ15319" s="60"/>
      <c r="ACK15319" s="60"/>
      <c r="ACL15319" s="60"/>
      <c r="ACM15319" s="60"/>
      <c r="ACN15319" s="60"/>
      <c r="ACO15319" s="60"/>
      <c r="ACP15319" s="60"/>
      <c r="ACQ15319" s="60"/>
      <c r="ACR15319" s="60"/>
      <c r="ACS15319" s="60"/>
      <c r="ACT15319" s="60"/>
      <c r="ACU15319" s="60"/>
      <c r="ACV15319" s="60"/>
      <c r="ACW15319" s="60"/>
      <c r="ACX15319" s="60"/>
      <c r="ACY15319" s="60">
        <v>0.13488112228222299</v>
      </c>
      <c r="ACZ15319" s="60"/>
      <c r="ADA15319" s="60"/>
      <c r="ADB15319" s="60"/>
      <c r="ADC15319" s="60"/>
      <c r="ADD15319" s="60"/>
      <c r="ADE15319" s="60"/>
    </row>
    <row r="15320" spans="760:785" x14ac:dyDescent="0.25">
      <c r="ACF15320" s="60"/>
      <c r="ACG15320" s="60"/>
      <c r="ACH15320" s="60"/>
      <c r="ACI15320" s="60"/>
      <c r="ACJ15320" s="60"/>
      <c r="ACK15320" s="60"/>
      <c r="ACL15320" s="60"/>
      <c r="ACM15320" s="60"/>
      <c r="ACN15320" s="60"/>
      <c r="ACO15320" s="60"/>
      <c r="ACP15320" s="60"/>
      <c r="ACQ15320" s="60"/>
      <c r="ACR15320" s="60"/>
      <c r="ACS15320" s="60"/>
      <c r="ACT15320" s="60"/>
      <c r="ACU15320" s="60"/>
      <c r="ACV15320" s="60"/>
      <c r="ACW15320" s="60"/>
      <c r="ACX15320" s="60"/>
      <c r="ACY15320" s="60">
        <v>0.134818797681693</v>
      </c>
      <c r="ACZ15320" s="60"/>
      <c r="ADA15320" s="60"/>
      <c r="ADB15320" s="60"/>
      <c r="ADC15320" s="60"/>
      <c r="ADD15320" s="60"/>
      <c r="ADE15320" s="60"/>
    </row>
    <row r="15321" spans="760:785" x14ac:dyDescent="0.25">
      <c r="ACF15321" s="60"/>
      <c r="ACG15321" s="60"/>
      <c r="ACH15321" s="60"/>
      <c r="ACI15321" s="60"/>
      <c r="ACJ15321" s="60"/>
      <c r="ACK15321" s="60"/>
      <c r="ACL15321" s="60"/>
      <c r="ACM15321" s="60"/>
      <c r="ACN15321" s="60"/>
      <c r="ACO15321" s="60"/>
      <c r="ACP15321" s="60"/>
      <c r="ACQ15321" s="60"/>
      <c r="ACR15321" s="60"/>
      <c r="ACS15321" s="60"/>
      <c r="ACT15321" s="60"/>
      <c r="ACU15321" s="60"/>
      <c r="ACV15321" s="60"/>
      <c r="ACW15321" s="60"/>
      <c r="ACX15321" s="60"/>
      <c r="ACY15321" s="60">
        <v>0.134818797681693</v>
      </c>
      <c r="ACZ15321" s="60"/>
      <c r="ADA15321" s="60"/>
      <c r="ADB15321" s="60"/>
      <c r="ADC15321" s="60"/>
      <c r="ADD15321" s="60"/>
      <c r="ADE15321" s="60"/>
    </row>
    <row r="15322" spans="760:785" x14ac:dyDescent="0.25">
      <c r="ACF15322" s="60"/>
      <c r="ACG15322" s="60"/>
      <c r="ACH15322" s="60"/>
      <c r="ACI15322" s="60"/>
      <c r="ACJ15322" s="60"/>
      <c r="ACK15322" s="60"/>
      <c r="ACL15322" s="60"/>
      <c r="ACM15322" s="60"/>
      <c r="ACN15322" s="60"/>
      <c r="ACO15322" s="60"/>
      <c r="ACP15322" s="60"/>
      <c r="ACQ15322" s="60"/>
      <c r="ACR15322" s="60"/>
      <c r="ACS15322" s="60"/>
      <c r="ACT15322" s="60"/>
      <c r="ACU15322" s="60"/>
      <c r="ACV15322" s="60"/>
      <c r="ACW15322" s="60"/>
      <c r="ACX15322" s="60"/>
      <c r="ACY15322" s="60">
        <v>0.13473285170537</v>
      </c>
      <c r="ACZ15322" s="60"/>
      <c r="ADA15322" s="60"/>
      <c r="ADB15322" s="60"/>
      <c r="ADC15322" s="60"/>
      <c r="ADD15322" s="60"/>
      <c r="ADE15322" s="60"/>
    </row>
    <row r="15323" spans="760:785" x14ac:dyDescent="0.25">
      <c r="ACF15323" s="60"/>
      <c r="ACG15323" s="60"/>
      <c r="ACH15323" s="60"/>
      <c r="ACI15323" s="60"/>
      <c r="ACJ15323" s="60"/>
      <c r="ACK15323" s="60"/>
      <c r="ACL15323" s="60"/>
      <c r="ACM15323" s="60"/>
      <c r="ACN15323" s="60"/>
      <c r="ACO15323" s="60"/>
      <c r="ACP15323" s="60"/>
      <c r="ACQ15323" s="60"/>
      <c r="ACR15323" s="60"/>
      <c r="ACS15323" s="60"/>
      <c r="ACT15323" s="60"/>
      <c r="ACU15323" s="60"/>
      <c r="ACV15323" s="60"/>
      <c r="ACW15323" s="60"/>
      <c r="ACX15323" s="60"/>
      <c r="ACY15323" s="60">
        <v>0.13473285170537</v>
      </c>
      <c r="ACZ15323" s="60"/>
      <c r="ADA15323" s="60"/>
      <c r="ADB15323" s="60"/>
      <c r="ADC15323" s="60"/>
      <c r="ADD15323" s="60"/>
      <c r="ADE15323" s="60"/>
    </row>
    <row r="15324" spans="760:785" x14ac:dyDescent="0.25">
      <c r="ACF15324" s="60"/>
      <c r="ACG15324" s="60"/>
      <c r="ACH15324" s="60"/>
      <c r="ACI15324" s="60"/>
      <c r="ACJ15324" s="60"/>
      <c r="ACK15324" s="60"/>
      <c r="ACL15324" s="60"/>
      <c r="ACM15324" s="60"/>
      <c r="ACN15324" s="60"/>
      <c r="ACO15324" s="60"/>
      <c r="ACP15324" s="60"/>
      <c r="ACQ15324" s="60"/>
      <c r="ACR15324" s="60"/>
      <c r="ACS15324" s="60"/>
      <c r="ACT15324" s="60"/>
      <c r="ACU15324" s="60"/>
      <c r="ACV15324" s="60"/>
      <c r="ACW15324" s="60"/>
      <c r="ACX15324" s="60"/>
      <c r="ACY15324" s="60">
        <v>0.13471513689162201</v>
      </c>
      <c r="ACZ15324" s="60"/>
      <c r="ADA15324" s="60"/>
      <c r="ADB15324" s="60"/>
      <c r="ADC15324" s="60"/>
      <c r="ADD15324" s="60"/>
      <c r="ADE15324" s="60"/>
    </row>
    <row r="15325" spans="760:785" x14ac:dyDescent="0.25">
      <c r="ACF15325" s="60"/>
      <c r="ACG15325" s="60"/>
      <c r="ACH15325" s="60"/>
      <c r="ACI15325" s="60"/>
      <c r="ACJ15325" s="60"/>
      <c r="ACK15325" s="60"/>
      <c r="ACL15325" s="60"/>
      <c r="ACM15325" s="60"/>
      <c r="ACN15325" s="60"/>
      <c r="ACO15325" s="60"/>
      <c r="ACP15325" s="60"/>
      <c r="ACQ15325" s="60"/>
      <c r="ACR15325" s="60"/>
      <c r="ACS15325" s="60"/>
      <c r="ACT15325" s="60"/>
      <c r="ACU15325" s="60"/>
      <c r="ACV15325" s="60"/>
      <c r="ACW15325" s="60"/>
      <c r="ACX15325" s="60"/>
      <c r="ACY15325" s="60">
        <v>0.13471513689162201</v>
      </c>
      <c r="ACZ15325" s="60"/>
      <c r="ADA15325" s="60"/>
      <c r="ADB15325" s="60"/>
      <c r="ADC15325" s="60"/>
      <c r="ADD15325" s="60"/>
      <c r="ADE15325" s="60"/>
    </row>
    <row r="15326" spans="760:785" x14ac:dyDescent="0.25">
      <c r="ACF15326" s="60"/>
      <c r="ACG15326" s="60"/>
      <c r="ACH15326" s="60"/>
      <c r="ACI15326" s="60"/>
      <c r="ACJ15326" s="60"/>
      <c r="ACK15326" s="60"/>
      <c r="ACL15326" s="60"/>
      <c r="ACM15326" s="60"/>
      <c r="ACN15326" s="60"/>
      <c r="ACO15326" s="60"/>
      <c r="ACP15326" s="60"/>
      <c r="ACQ15326" s="60"/>
      <c r="ACR15326" s="60"/>
      <c r="ACS15326" s="60"/>
      <c r="ACT15326" s="60"/>
      <c r="ACU15326" s="60"/>
      <c r="ACV15326" s="60"/>
      <c r="ACW15326" s="60"/>
      <c r="ACX15326" s="60"/>
      <c r="ACY15326" s="60">
        <v>0.13464981663856901</v>
      </c>
      <c r="ACZ15326" s="60"/>
      <c r="ADA15326" s="60"/>
      <c r="ADB15326" s="60"/>
      <c r="ADC15326" s="60"/>
      <c r="ADD15326" s="60"/>
      <c r="ADE15326" s="60"/>
    </row>
    <row r="15327" spans="760:785" x14ac:dyDescent="0.25">
      <c r="ACF15327" s="60"/>
      <c r="ACG15327" s="60"/>
      <c r="ACH15327" s="60"/>
      <c r="ACI15327" s="60"/>
      <c r="ACJ15327" s="60"/>
      <c r="ACK15327" s="60"/>
      <c r="ACL15327" s="60"/>
      <c r="ACM15327" s="60"/>
      <c r="ACN15327" s="60"/>
      <c r="ACO15327" s="60"/>
      <c r="ACP15327" s="60"/>
      <c r="ACQ15327" s="60"/>
      <c r="ACR15327" s="60"/>
      <c r="ACS15327" s="60"/>
      <c r="ACT15327" s="60"/>
      <c r="ACU15327" s="60"/>
      <c r="ACV15327" s="60"/>
      <c r="ACW15327" s="60"/>
      <c r="ACX15327" s="60"/>
      <c r="ACY15327" s="60">
        <v>0.13464981663856901</v>
      </c>
      <c r="ACZ15327" s="60"/>
      <c r="ADA15327" s="60"/>
      <c r="ADB15327" s="60"/>
      <c r="ADC15327" s="60"/>
      <c r="ADD15327" s="60"/>
      <c r="ADE15327" s="60"/>
    </row>
    <row r="15328" spans="760:785" x14ac:dyDescent="0.25">
      <c r="ACF15328" s="60"/>
      <c r="ACG15328" s="60"/>
      <c r="ACH15328" s="60"/>
      <c r="ACI15328" s="60"/>
      <c r="ACJ15328" s="60"/>
      <c r="ACK15328" s="60"/>
      <c r="ACL15328" s="60"/>
      <c r="ACM15328" s="60"/>
      <c r="ACN15328" s="60"/>
      <c r="ACO15328" s="60"/>
      <c r="ACP15328" s="60"/>
      <c r="ACQ15328" s="60"/>
      <c r="ACR15328" s="60"/>
      <c r="ACS15328" s="60"/>
      <c r="ACT15328" s="60"/>
      <c r="ACU15328" s="60"/>
      <c r="ACV15328" s="60"/>
      <c r="ACW15328" s="60"/>
      <c r="ACX15328" s="60"/>
      <c r="ACY15328" s="60">
        <v>0.134541200515951</v>
      </c>
      <c r="ACZ15328" s="60"/>
      <c r="ADA15328" s="60"/>
      <c r="ADB15328" s="60"/>
      <c r="ADC15328" s="60"/>
      <c r="ADD15328" s="60"/>
      <c r="ADE15328" s="60"/>
    </row>
    <row r="15329" spans="760:785" x14ac:dyDescent="0.25">
      <c r="ACF15329" s="60"/>
      <c r="ACG15329" s="60"/>
      <c r="ACH15329" s="60"/>
      <c r="ACI15329" s="60"/>
      <c r="ACJ15329" s="60"/>
      <c r="ACK15329" s="60"/>
      <c r="ACL15329" s="60"/>
      <c r="ACM15329" s="60"/>
      <c r="ACN15329" s="60"/>
      <c r="ACO15329" s="60"/>
      <c r="ACP15329" s="60"/>
      <c r="ACQ15329" s="60"/>
      <c r="ACR15329" s="60"/>
      <c r="ACS15329" s="60"/>
      <c r="ACT15329" s="60"/>
      <c r="ACU15329" s="60"/>
      <c r="ACV15329" s="60"/>
      <c r="ACW15329" s="60"/>
      <c r="ACX15329" s="60"/>
      <c r="ACY15329" s="60">
        <v>0.134541200515951</v>
      </c>
      <c r="ACZ15329" s="60"/>
      <c r="ADA15329" s="60"/>
      <c r="ADB15329" s="60"/>
      <c r="ADC15329" s="60"/>
      <c r="ADD15329" s="60"/>
      <c r="ADE15329" s="60"/>
    </row>
    <row r="15330" spans="760:785" x14ac:dyDescent="0.25">
      <c r="ACF15330" s="60"/>
      <c r="ACG15330" s="60"/>
      <c r="ACH15330" s="60"/>
      <c r="ACI15330" s="60"/>
      <c r="ACJ15330" s="60"/>
      <c r="ACK15330" s="60"/>
      <c r="ACL15330" s="60"/>
      <c r="ACM15330" s="60"/>
      <c r="ACN15330" s="60"/>
      <c r="ACO15330" s="60"/>
      <c r="ACP15330" s="60"/>
      <c r="ACQ15330" s="60"/>
      <c r="ACR15330" s="60"/>
      <c r="ACS15330" s="60"/>
      <c r="ACT15330" s="60"/>
      <c r="ACU15330" s="60"/>
      <c r="ACV15330" s="60"/>
      <c r="ACW15330" s="60"/>
      <c r="ACX15330" s="60"/>
      <c r="ACY15330" s="60">
        <v>0.13344777924936399</v>
      </c>
      <c r="ACZ15330" s="60"/>
      <c r="ADA15330" s="60"/>
      <c r="ADB15330" s="60"/>
      <c r="ADC15330" s="60"/>
      <c r="ADD15330" s="60"/>
      <c r="ADE15330" s="60"/>
    </row>
    <row r="15331" spans="760:785" x14ac:dyDescent="0.25">
      <c r="ACF15331" s="60"/>
      <c r="ACG15331" s="60"/>
      <c r="ACH15331" s="60"/>
      <c r="ACI15331" s="60"/>
      <c r="ACJ15331" s="60"/>
      <c r="ACK15331" s="60"/>
      <c r="ACL15331" s="60"/>
      <c r="ACM15331" s="60"/>
      <c r="ACN15331" s="60"/>
      <c r="ACO15331" s="60"/>
      <c r="ACP15331" s="60"/>
      <c r="ACQ15331" s="60"/>
      <c r="ACR15331" s="60"/>
      <c r="ACS15331" s="60"/>
      <c r="ACT15331" s="60"/>
      <c r="ACU15331" s="60"/>
      <c r="ACV15331" s="60"/>
      <c r="ACW15331" s="60"/>
      <c r="ACX15331" s="60"/>
      <c r="ACY15331" s="60">
        <v>0.13344777924936399</v>
      </c>
      <c r="ACZ15331" s="60"/>
      <c r="ADA15331" s="60"/>
      <c r="ADB15331" s="60"/>
      <c r="ADC15331" s="60"/>
      <c r="ADD15331" s="60"/>
      <c r="ADE15331" s="60"/>
    </row>
    <row r="15332" spans="760:785" x14ac:dyDescent="0.25">
      <c r="ACF15332" s="60"/>
      <c r="ACG15332" s="60"/>
      <c r="ACH15332" s="60"/>
      <c r="ACI15332" s="60"/>
      <c r="ACJ15332" s="60"/>
      <c r="ACK15332" s="60"/>
      <c r="ACL15332" s="60"/>
      <c r="ACM15332" s="60"/>
      <c r="ACN15332" s="60"/>
      <c r="ACO15332" s="60"/>
      <c r="ACP15332" s="60"/>
      <c r="ACQ15332" s="60"/>
      <c r="ACR15332" s="60"/>
      <c r="ACS15332" s="60"/>
      <c r="ACT15332" s="60"/>
      <c r="ACU15332" s="60"/>
      <c r="ACV15332" s="60"/>
      <c r="ACW15332" s="60"/>
      <c r="ACX15332" s="60"/>
      <c r="ACY15332" s="60">
        <v>0.133186834442833</v>
      </c>
      <c r="ACZ15332" s="60"/>
      <c r="ADA15332" s="60"/>
      <c r="ADB15332" s="60"/>
      <c r="ADC15332" s="60"/>
      <c r="ADD15332" s="60"/>
      <c r="ADE15332" s="60"/>
    </row>
    <row r="15333" spans="760:785" x14ac:dyDescent="0.25">
      <c r="ACF15333" s="60"/>
      <c r="ACG15333" s="60"/>
      <c r="ACH15333" s="60"/>
      <c r="ACI15333" s="60"/>
      <c r="ACJ15333" s="60"/>
      <c r="ACK15333" s="60"/>
      <c r="ACL15333" s="60"/>
      <c r="ACM15333" s="60"/>
      <c r="ACN15333" s="60"/>
      <c r="ACO15333" s="60"/>
      <c r="ACP15333" s="60"/>
      <c r="ACQ15333" s="60"/>
      <c r="ACR15333" s="60"/>
      <c r="ACS15333" s="60"/>
      <c r="ACT15333" s="60"/>
      <c r="ACU15333" s="60"/>
      <c r="ACV15333" s="60"/>
      <c r="ACW15333" s="60"/>
      <c r="ACX15333" s="60"/>
      <c r="ACY15333" s="60">
        <v>0.132591552941208</v>
      </c>
      <c r="ACZ15333" s="60"/>
      <c r="ADA15333" s="60"/>
      <c r="ADB15333" s="60"/>
      <c r="ADC15333" s="60"/>
      <c r="ADD15333" s="60"/>
      <c r="ADE15333" s="60"/>
    </row>
    <row r="15334" spans="760:785" x14ac:dyDescent="0.25">
      <c r="ACF15334" s="60"/>
      <c r="ACG15334" s="60"/>
      <c r="ACH15334" s="60"/>
      <c r="ACI15334" s="60"/>
      <c r="ACJ15334" s="60"/>
      <c r="ACK15334" s="60"/>
      <c r="ACL15334" s="60"/>
      <c r="ACM15334" s="60"/>
      <c r="ACN15334" s="60"/>
      <c r="ACO15334" s="60"/>
      <c r="ACP15334" s="60"/>
      <c r="ACQ15334" s="60"/>
      <c r="ACR15334" s="60"/>
      <c r="ACS15334" s="60"/>
      <c r="ACT15334" s="60"/>
      <c r="ACU15334" s="60"/>
      <c r="ACV15334" s="60"/>
      <c r="ACW15334" s="60"/>
      <c r="ACX15334" s="60"/>
      <c r="ACY15334" s="60">
        <v>0.132591552941208</v>
      </c>
      <c r="ACZ15334" s="60"/>
      <c r="ADA15334" s="60"/>
      <c r="ADB15334" s="60"/>
      <c r="ADC15334" s="60"/>
      <c r="ADD15334" s="60"/>
      <c r="ADE15334" s="60"/>
    </row>
    <row r="15335" spans="760:785" x14ac:dyDescent="0.25">
      <c r="ACF15335" s="60"/>
      <c r="ACG15335" s="60"/>
      <c r="ACH15335" s="60"/>
      <c r="ACI15335" s="60"/>
      <c r="ACJ15335" s="60"/>
      <c r="ACK15335" s="60"/>
      <c r="ACL15335" s="60"/>
      <c r="ACM15335" s="60"/>
      <c r="ACN15335" s="60"/>
      <c r="ACO15335" s="60"/>
      <c r="ACP15335" s="60"/>
      <c r="ACQ15335" s="60"/>
      <c r="ACR15335" s="60"/>
      <c r="ACS15335" s="60"/>
      <c r="ACT15335" s="60"/>
      <c r="ACU15335" s="60"/>
      <c r="ACV15335" s="60"/>
      <c r="ACW15335" s="60"/>
      <c r="ACX15335" s="60"/>
      <c r="ACY15335" s="60">
        <v>0.13258222333636199</v>
      </c>
      <c r="ACZ15335" s="60"/>
      <c r="ADA15335" s="60"/>
      <c r="ADB15335" s="60"/>
      <c r="ADC15335" s="60"/>
      <c r="ADD15335" s="60"/>
      <c r="ADE15335" s="60"/>
    </row>
    <row r="15336" spans="760:785" x14ac:dyDescent="0.25">
      <c r="ACF15336" s="60"/>
      <c r="ACG15336" s="60"/>
      <c r="ACH15336" s="60"/>
      <c r="ACI15336" s="60"/>
      <c r="ACJ15336" s="60"/>
      <c r="ACK15336" s="60"/>
      <c r="ACL15336" s="60"/>
      <c r="ACM15336" s="60"/>
      <c r="ACN15336" s="60"/>
      <c r="ACO15336" s="60"/>
      <c r="ACP15336" s="60"/>
      <c r="ACQ15336" s="60"/>
      <c r="ACR15336" s="60"/>
      <c r="ACS15336" s="60"/>
      <c r="ACT15336" s="60"/>
      <c r="ACU15336" s="60"/>
      <c r="ACV15336" s="60"/>
      <c r="ACW15336" s="60"/>
      <c r="ACX15336" s="60"/>
      <c r="ACY15336" s="60">
        <v>0.13258222333636199</v>
      </c>
      <c r="ACZ15336" s="60"/>
      <c r="ADA15336" s="60"/>
      <c r="ADB15336" s="60"/>
      <c r="ADC15336" s="60"/>
      <c r="ADD15336" s="60"/>
      <c r="ADE15336" s="60"/>
    </row>
    <row r="15337" spans="760:785" x14ac:dyDescent="0.25">
      <c r="ACF15337" s="60"/>
      <c r="ACG15337" s="60"/>
      <c r="ACH15337" s="60"/>
      <c r="ACI15337" s="60"/>
      <c r="ACJ15337" s="60"/>
      <c r="ACK15337" s="60"/>
      <c r="ACL15337" s="60"/>
      <c r="ACM15337" s="60"/>
      <c r="ACN15337" s="60"/>
      <c r="ACO15337" s="60"/>
      <c r="ACP15337" s="60"/>
      <c r="ACQ15337" s="60"/>
      <c r="ACR15337" s="60"/>
      <c r="ACS15337" s="60"/>
      <c r="ACT15337" s="60"/>
      <c r="ACU15337" s="60"/>
      <c r="ACV15337" s="60"/>
      <c r="ACW15337" s="60"/>
      <c r="ACX15337" s="60"/>
      <c r="ACY15337" s="60">
        <v>0.13252754765337099</v>
      </c>
      <c r="ACZ15337" s="60"/>
      <c r="ADA15337" s="60"/>
      <c r="ADB15337" s="60"/>
      <c r="ADC15337" s="60"/>
      <c r="ADD15337" s="60"/>
      <c r="ADE15337" s="60"/>
    </row>
    <row r="15338" spans="760:785" x14ac:dyDescent="0.25">
      <c r="ACF15338" s="60"/>
      <c r="ACG15338" s="60"/>
      <c r="ACH15338" s="60"/>
      <c r="ACI15338" s="60"/>
      <c r="ACJ15338" s="60"/>
      <c r="ACK15338" s="60"/>
      <c r="ACL15338" s="60"/>
      <c r="ACM15338" s="60"/>
      <c r="ACN15338" s="60"/>
      <c r="ACO15338" s="60"/>
      <c r="ACP15338" s="60"/>
      <c r="ACQ15338" s="60"/>
      <c r="ACR15338" s="60"/>
      <c r="ACS15338" s="60"/>
      <c r="ACT15338" s="60"/>
      <c r="ACU15338" s="60"/>
      <c r="ACV15338" s="60"/>
      <c r="ACW15338" s="60"/>
      <c r="ACX15338" s="60"/>
      <c r="ACY15338" s="60">
        <v>0.13252754765337099</v>
      </c>
      <c r="ACZ15338" s="60"/>
      <c r="ADA15338" s="60"/>
      <c r="ADB15338" s="60"/>
      <c r="ADC15338" s="60"/>
      <c r="ADD15338" s="60"/>
      <c r="ADE15338" s="60"/>
    </row>
    <row r="15339" spans="760:785" x14ac:dyDescent="0.25">
      <c r="ACF15339" s="60"/>
      <c r="ACG15339" s="60"/>
      <c r="ACH15339" s="60"/>
      <c r="ACI15339" s="60"/>
      <c r="ACJ15339" s="60"/>
      <c r="ACK15339" s="60"/>
      <c r="ACL15339" s="60"/>
      <c r="ACM15339" s="60"/>
      <c r="ACN15339" s="60"/>
      <c r="ACO15339" s="60"/>
      <c r="ACP15339" s="60"/>
      <c r="ACQ15339" s="60"/>
      <c r="ACR15339" s="60"/>
      <c r="ACS15339" s="60"/>
      <c r="ACT15339" s="60"/>
      <c r="ACU15339" s="60"/>
      <c r="ACV15339" s="60"/>
      <c r="ACW15339" s="60"/>
      <c r="ACX15339" s="60"/>
      <c r="ACY15339" s="60">
        <v>0.13235101588347301</v>
      </c>
      <c r="ACZ15339" s="60"/>
      <c r="ADA15339" s="60"/>
      <c r="ADB15339" s="60"/>
      <c r="ADC15339" s="60"/>
      <c r="ADD15339" s="60"/>
      <c r="ADE15339" s="60"/>
    </row>
    <row r="15340" spans="760:785" x14ac:dyDescent="0.25">
      <c r="ACF15340" s="60"/>
      <c r="ACG15340" s="60"/>
      <c r="ACH15340" s="60"/>
      <c r="ACI15340" s="60"/>
      <c r="ACJ15340" s="60"/>
      <c r="ACK15340" s="60"/>
      <c r="ACL15340" s="60"/>
      <c r="ACM15340" s="60"/>
      <c r="ACN15340" s="60"/>
      <c r="ACO15340" s="60"/>
      <c r="ACP15340" s="60"/>
      <c r="ACQ15340" s="60"/>
      <c r="ACR15340" s="60"/>
      <c r="ACS15340" s="60"/>
      <c r="ACT15340" s="60"/>
      <c r="ACU15340" s="60"/>
      <c r="ACV15340" s="60"/>
      <c r="ACW15340" s="60"/>
      <c r="ACX15340" s="60"/>
      <c r="ACY15340" s="60">
        <v>0.13235101588347301</v>
      </c>
      <c r="ACZ15340" s="60"/>
      <c r="ADA15340" s="60"/>
      <c r="ADB15340" s="60"/>
      <c r="ADC15340" s="60"/>
      <c r="ADD15340" s="60"/>
      <c r="ADE15340" s="60"/>
    </row>
    <row r="15341" spans="760:785" x14ac:dyDescent="0.25">
      <c r="ACF15341" s="60"/>
      <c r="ACG15341" s="60"/>
      <c r="ACH15341" s="60"/>
      <c r="ACI15341" s="60"/>
      <c r="ACJ15341" s="60"/>
      <c r="ACK15341" s="60"/>
      <c r="ACL15341" s="60"/>
      <c r="ACM15341" s="60"/>
      <c r="ACN15341" s="60"/>
      <c r="ACO15341" s="60"/>
      <c r="ACP15341" s="60"/>
      <c r="ACQ15341" s="60"/>
      <c r="ACR15341" s="60"/>
      <c r="ACS15341" s="60"/>
      <c r="ACT15341" s="60"/>
      <c r="ACU15341" s="60"/>
      <c r="ACV15341" s="60"/>
      <c r="ACW15341" s="60"/>
      <c r="ACX15341" s="60"/>
      <c r="ACY15341" s="60">
        <v>0.132323693777883</v>
      </c>
      <c r="ACZ15341" s="60"/>
      <c r="ADA15341" s="60"/>
      <c r="ADB15341" s="60"/>
      <c r="ADC15341" s="60"/>
      <c r="ADD15341" s="60"/>
      <c r="ADE15341" s="60"/>
    </row>
    <row r="15342" spans="760:785" x14ac:dyDescent="0.25">
      <c r="ACF15342" s="60"/>
      <c r="ACG15342" s="60"/>
      <c r="ACH15342" s="60"/>
      <c r="ACI15342" s="60"/>
      <c r="ACJ15342" s="60"/>
      <c r="ACK15342" s="60"/>
      <c r="ACL15342" s="60"/>
      <c r="ACM15342" s="60"/>
      <c r="ACN15342" s="60"/>
      <c r="ACO15342" s="60"/>
      <c r="ACP15342" s="60"/>
      <c r="ACQ15342" s="60"/>
      <c r="ACR15342" s="60"/>
      <c r="ACS15342" s="60"/>
      <c r="ACT15342" s="60"/>
      <c r="ACU15342" s="60"/>
      <c r="ACV15342" s="60"/>
      <c r="ACW15342" s="60"/>
      <c r="ACX15342" s="60"/>
      <c r="ACY15342" s="60">
        <v>0.132323693777883</v>
      </c>
      <c r="ACZ15342" s="60"/>
      <c r="ADA15342" s="60"/>
      <c r="ADB15342" s="60"/>
      <c r="ADC15342" s="60"/>
      <c r="ADD15342" s="60"/>
      <c r="ADE15342" s="60"/>
    </row>
    <row r="15343" spans="760:785" x14ac:dyDescent="0.25">
      <c r="ACF15343" s="60"/>
      <c r="ACG15343" s="60"/>
      <c r="ACH15343" s="60"/>
      <c r="ACI15343" s="60"/>
      <c r="ACJ15343" s="60"/>
      <c r="ACK15343" s="60"/>
      <c r="ACL15343" s="60"/>
      <c r="ACM15343" s="60"/>
      <c r="ACN15343" s="60"/>
      <c r="ACO15343" s="60"/>
      <c r="ACP15343" s="60"/>
      <c r="ACQ15343" s="60"/>
      <c r="ACR15343" s="60"/>
      <c r="ACS15343" s="60"/>
      <c r="ACT15343" s="60"/>
      <c r="ACU15343" s="60"/>
      <c r="ACV15343" s="60"/>
      <c r="ACW15343" s="60"/>
      <c r="ACX15343" s="60"/>
      <c r="ACY15343" s="60">
        <v>0.13204889377906701</v>
      </c>
      <c r="ACZ15343" s="60"/>
      <c r="ADA15343" s="60"/>
      <c r="ADB15343" s="60"/>
      <c r="ADC15343" s="60"/>
      <c r="ADD15343" s="60"/>
      <c r="ADE15343" s="60"/>
    </row>
    <row r="15344" spans="760:785" x14ac:dyDescent="0.25">
      <c r="ACF15344" s="60"/>
      <c r="ACG15344" s="60"/>
      <c r="ACH15344" s="60"/>
      <c r="ACI15344" s="60"/>
      <c r="ACJ15344" s="60"/>
      <c r="ACK15344" s="60"/>
      <c r="ACL15344" s="60"/>
      <c r="ACM15344" s="60"/>
      <c r="ACN15344" s="60"/>
      <c r="ACO15344" s="60"/>
      <c r="ACP15344" s="60"/>
      <c r="ACQ15344" s="60"/>
      <c r="ACR15344" s="60"/>
      <c r="ACS15344" s="60"/>
      <c r="ACT15344" s="60"/>
      <c r="ACU15344" s="60"/>
      <c r="ACV15344" s="60"/>
      <c r="ACW15344" s="60"/>
      <c r="ACX15344" s="60"/>
      <c r="ACY15344" s="60">
        <v>0.13204889377906701</v>
      </c>
      <c r="ACZ15344" s="60"/>
      <c r="ADA15344" s="60"/>
      <c r="ADB15344" s="60"/>
      <c r="ADC15344" s="60"/>
      <c r="ADD15344" s="60"/>
      <c r="ADE15344" s="60"/>
    </row>
    <row r="15345" spans="760:785" x14ac:dyDescent="0.25">
      <c r="ACF15345" s="60"/>
      <c r="ACG15345" s="60"/>
      <c r="ACH15345" s="60"/>
      <c r="ACI15345" s="60"/>
      <c r="ACJ15345" s="60"/>
      <c r="ACK15345" s="60"/>
      <c r="ACL15345" s="60"/>
      <c r="ACM15345" s="60"/>
      <c r="ACN15345" s="60"/>
      <c r="ACO15345" s="60"/>
      <c r="ACP15345" s="60"/>
      <c r="ACQ15345" s="60"/>
      <c r="ACR15345" s="60"/>
      <c r="ACS15345" s="60"/>
      <c r="ACT15345" s="60"/>
      <c r="ACU15345" s="60"/>
      <c r="ACV15345" s="60"/>
      <c r="ACW15345" s="60"/>
      <c r="ACX15345" s="60"/>
      <c r="ACY15345" s="60">
        <v>0.131918139694538</v>
      </c>
      <c r="ACZ15345" s="60"/>
      <c r="ADA15345" s="60"/>
      <c r="ADB15345" s="60"/>
      <c r="ADC15345" s="60"/>
      <c r="ADD15345" s="60"/>
      <c r="ADE15345" s="60"/>
    </row>
    <row r="15346" spans="760:785" x14ac:dyDescent="0.25">
      <c r="ACF15346" s="60"/>
      <c r="ACG15346" s="60"/>
      <c r="ACH15346" s="60"/>
      <c r="ACI15346" s="60"/>
      <c r="ACJ15346" s="60"/>
      <c r="ACK15346" s="60"/>
      <c r="ACL15346" s="60"/>
      <c r="ACM15346" s="60"/>
      <c r="ACN15346" s="60"/>
      <c r="ACO15346" s="60"/>
      <c r="ACP15346" s="60"/>
      <c r="ACQ15346" s="60"/>
      <c r="ACR15346" s="60"/>
      <c r="ACS15346" s="60"/>
      <c r="ACT15346" s="60"/>
      <c r="ACU15346" s="60"/>
      <c r="ACV15346" s="60"/>
      <c r="ACW15346" s="60"/>
      <c r="ACX15346" s="60"/>
      <c r="ACY15346" s="60">
        <v>0.131918139694538</v>
      </c>
      <c r="ACZ15346" s="60"/>
      <c r="ADA15346" s="60"/>
      <c r="ADB15346" s="60"/>
      <c r="ADC15346" s="60"/>
      <c r="ADD15346" s="60"/>
      <c r="ADE15346" s="60"/>
    </row>
    <row r="15347" spans="760:785" x14ac:dyDescent="0.25">
      <c r="ACF15347" s="60"/>
      <c r="ACG15347" s="60"/>
      <c r="ACH15347" s="60"/>
      <c r="ACI15347" s="60"/>
      <c r="ACJ15347" s="60"/>
      <c r="ACK15347" s="60"/>
      <c r="ACL15347" s="60"/>
      <c r="ACM15347" s="60"/>
      <c r="ACN15347" s="60"/>
      <c r="ACO15347" s="60"/>
      <c r="ACP15347" s="60"/>
      <c r="ACQ15347" s="60"/>
      <c r="ACR15347" s="60"/>
      <c r="ACS15347" s="60"/>
      <c r="ACT15347" s="60"/>
      <c r="ACU15347" s="60"/>
      <c r="ACV15347" s="60"/>
      <c r="ACW15347" s="60"/>
      <c r="ACX15347" s="60"/>
      <c r="ACY15347" s="60">
        <v>0.13132252313016901</v>
      </c>
      <c r="ACZ15347" s="60"/>
      <c r="ADA15347" s="60"/>
      <c r="ADB15347" s="60"/>
      <c r="ADC15347" s="60"/>
      <c r="ADD15347" s="60"/>
      <c r="ADE15347" s="60"/>
    </row>
    <row r="15348" spans="760:785" x14ac:dyDescent="0.25">
      <c r="ACF15348" s="60"/>
      <c r="ACG15348" s="60"/>
      <c r="ACH15348" s="60"/>
      <c r="ACI15348" s="60"/>
      <c r="ACJ15348" s="60"/>
      <c r="ACK15348" s="60"/>
      <c r="ACL15348" s="60"/>
      <c r="ACM15348" s="60"/>
      <c r="ACN15348" s="60"/>
      <c r="ACO15348" s="60"/>
      <c r="ACP15348" s="60"/>
      <c r="ACQ15348" s="60"/>
      <c r="ACR15348" s="60"/>
      <c r="ACS15348" s="60"/>
      <c r="ACT15348" s="60"/>
      <c r="ACU15348" s="60"/>
      <c r="ACV15348" s="60"/>
      <c r="ACW15348" s="60"/>
      <c r="ACX15348" s="60"/>
      <c r="ACY15348" s="60">
        <v>0.13132252313016901</v>
      </c>
      <c r="ACZ15348" s="60"/>
      <c r="ADA15348" s="60"/>
      <c r="ADB15348" s="60"/>
      <c r="ADC15348" s="60"/>
      <c r="ADD15348" s="60"/>
      <c r="ADE15348" s="60"/>
    </row>
    <row r="15349" spans="760:785" x14ac:dyDescent="0.25">
      <c r="ACF15349" s="60"/>
      <c r="ACG15349" s="60"/>
      <c r="ACH15349" s="60"/>
      <c r="ACI15349" s="60"/>
      <c r="ACJ15349" s="60"/>
      <c r="ACK15349" s="60"/>
      <c r="ACL15349" s="60"/>
      <c r="ACM15349" s="60"/>
      <c r="ACN15349" s="60"/>
      <c r="ACO15349" s="60"/>
      <c r="ACP15349" s="60"/>
      <c r="ACQ15349" s="60"/>
      <c r="ACR15349" s="60"/>
      <c r="ACS15349" s="60"/>
      <c r="ACT15349" s="60"/>
      <c r="ACU15349" s="60"/>
      <c r="ACV15349" s="60"/>
      <c r="ACW15349" s="60"/>
      <c r="ACX15349" s="60"/>
      <c r="ACY15349" s="60">
        <v>0.13099447602363401</v>
      </c>
      <c r="ACZ15349" s="60"/>
      <c r="ADA15349" s="60"/>
      <c r="ADB15349" s="60"/>
      <c r="ADC15349" s="60"/>
      <c r="ADD15349" s="60"/>
      <c r="ADE15349" s="60"/>
    </row>
    <row r="15350" spans="760:785" x14ac:dyDescent="0.25">
      <c r="ACF15350" s="60"/>
      <c r="ACG15350" s="60"/>
      <c r="ACH15350" s="60"/>
      <c r="ACI15350" s="60"/>
      <c r="ACJ15350" s="60"/>
      <c r="ACK15350" s="60"/>
      <c r="ACL15350" s="60"/>
      <c r="ACM15350" s="60"/>
      <c r="ACN15350" s="60"/>
      <c r="ACO15350" s="60"/>
      <c r="ACP15350" s="60"/>
      <c r="ACQ15350" s="60"/>
      <c r="ACR15350" s="60"/>
      <c r="ACS15350" s="60"/>
      <c r="ACT15350" s="60"/>
      <c r="ACU15350" s="60"/>
      <c r="ACV15350" s="60"/>
      <c r="ACW15350" s="60"/>
      <c r="ACX15350" s="60"/>
      <c r="ACY15350" s="60">
        <v>0.13099447602363401</v>
      </c>
      <c r="ACZ15350" s="60"/>
      <c r="ADA15350" s="60"/>
      <c r="ADB15350" s="60"/>
      <c r="ADC15350" s="60"/>
      <c r="ADD15350" s="60"/>
      <c r="ADE15350" s="60"/>
    </row>
    <row r="15351" spans="760:785" x14ac:dyDescent="0.25">
      <c r="ACF15351" s="60"/>
      <c r="ACG15351" s="60"/>
      <c r="ACH15351" s="60"/>
      <c r="ACI15351" s="60"/>
      <c r="ACJ15351" s="60"/>
      <c r="ACK15351" s="60"/>
      <c r="ACL15351" s="60"/>
      <c r="ACM15351" s="60"/>
      <c r="ACN15351" s="60"/>
      <c r="ACO15351" s="60"/>
      <c r="ACP15351" s="60"/>
      <c r="ACQ15351" s="60"/>
      <c r="ACR15351" s="60"/>
      <c r="ACS15351" s="60"/>
      <c r="ACT15351" s="60"/>
      <c r="ACU15351" s="60"/>
      <c r="ACV15351" s="60"/>
      <c r="ACW15351" s="60"/>
      <c r="ACX15351" s="60"/>
      <c r="ACY15351" s="60">
        <v>0.13089890602170801</v>
      </c>
      <c r="ACZ15351" s="60"/>
      <c r="ADA15351" s="60"/>
      <c r="ADB15351" s="60"/>
      <c r="ADC15351" s="60"/>
      <c r="ADD15351" s="60"/>
      <c r="ADE15351" s="60"/>
    </row>
    <row r="15352" spans="760:785" x14ac:dyDescent="0.25">
      <c r="ACF15352" s="60"/>
      <c r="ACG15352" s="60"/>
      <c r="ACH15352" s="60"/>
      <c r="ACI15352" s="60"/>
      <c r="ACJ15352" s="60"/>
      <c r="ACK15352" s="60"/>
      <c r="ACL15352" s="60"/>
      <c r="ACM15352" s="60"/>
      <c r="ACN15352" s="60"/>
      <c r="ACO15352" s="60"/>
      <c r="ACP15352" s="60"/>
      <c r="ACQ15352" s="60"/>
      <c r="ACR15352" s="60"/>
      <c r="ACS15352" s="60"/>
      <c r="ACT15352" s="60"/>
      <c r="ACU15352" s="60"/>
      <c r="ACV15352" s="60"/>
      <c r="ACW15352" s="60"/>
      <c r="ACX15352" s="60"/>
      <c r="ACY15352" s="60">
        <v>0.13089890602170801</v>
      </c>
      <c r="ACZ15352" s="60"/>
      <c r="ADA15352" s="60"/>
      <c r="ADB15352" s="60"/>
      <c r="ADC15352" s="60"/>
      <c r="ADD15352" s="60"/>
      <c r="ADE15352" s="60"/>
    </row>
    <row r="15353" spans="760:785" x14ac:dyDescent="0.25">
      <c r="ACF15353" s="60"/>
      <c r="ACG15353" s="60"/>
      <c r="ACH15353" s="60"/>
      <c r="ACI15353" s="60"/>
      <c r="ACJ15353" s="60"/>
      <c r="ACK15353" s="60"/>
      <c r="ACL15353" s="60"/>
      <c r="ACM15353" s="60"/>
      <c r="ACN15353" s="60"/>
      <c r="ACO15353" s="60"/>
      <c r="ACP15353" s="60"/>
      <c r="ACQ15353" s="60"/>
      <c r="ACR15353" s="60"/>
      <c r="ACS15353" s="60"/>
      <c r="ACT15353" s="60"/>
      <c r="ACU15353" s="60"/>
      <c r="ACV15353" s="60"/>
      <c r="ACW15353" s="60"/>
      <c r="ACX15353" s="60"/>
      <c r="ACY15353" s="60">
        <v>0.13087941352318599</v>
      </c>
      <c r="ACZ15353" s="60"/>
      <c r="ADA15353" s="60"/>
      <c r="ADB15353" s="60"/>
      <c r="ADC15353" s="60"/>
      <c r="ADD15353" s="60"/>
      <c r="ADE15353" s="60"/>
    </row>
    <row r="15354" spans="760:785" x14ac:dyDescent="0.25">
      <c r="ACF15354" s="60"/>
      <c r="ACG15354" s="60"/>
      <c r="ACH15354" s="60"/>
      <c r="ACI15354" s="60"/>
      <c r="ACJ15354" s="60"/>
      <c r="ACK15354" s="60"/>
      <c r="ACL15354" s="60"/>
      <c r="ACM15354" s="60"/>
      <c r="ACN15354" s="60"/>
      <c r="ACO15354" s="60"/>
      <c r="ACP15354" s="60"/>
      <c r="ACQ15354" s="60"/>
      <c r="ACR15354" s="60"/>
      <c r="ACS15354" s="60"/>
      <c r="ACT15354" s="60"/>
      <c r="ACU15354" s="60"/>
      <c r="ACV15354" s="60"/>
      <c r="ACW15354" s="60"/>
      <c r="ACX15354" s="60"/>
      <c r="ACY15354" s="60">
        <v>0.13087941352318599</v>
      </c>
      <c r="ACZ15354" s="60"/>
      <c r="ADA15354" s="60"/>
      <c r="ADB15354" s="60"/>
      <c r="ADC15354" s="60"/>
      <c r="ADD15354" s="60"/>
      <c r="ADE15354" s="60"/>
    </row>
    <row r="15355" spans="760:785" x14ac:dyDescent="0.25">
      <c r="ACF15355" s="60"/>
      <c r="ACG15355" s="60"/>
      <c r="ACH15355" s="60"/>
      <c r="ACI15355" s="60"/>
      <c r="ACJ15355" s="60"/>
      <c r="ACK15355" s="60"/>
      <c r="ACL15355" s="60"/>
      <c r="ACM15355" s="60"/>
      <c r="ACN15355" s="60"/>
      <c r="ACO15355" s="60"/>
      <c r="ACP15355" s="60"/>
      <c r="ACQ15355" s="60"/>
      <c r="ACR15355" s="60"/>
      <c r="ACS15355" s="60"/>
      <c r="ACT15355" s="60"/>
      <c r="ACU15355" s="60"/>
      <c r="ACV15355" s="60"/>
      <c r="ACW15355" s="60"/>
      <c r="ACX15355" s="60"/>
      <c r="ACY15355" s="60">
        <v>0.13054409606217701</v>
      </c>
      <c r="ACZ15355" s="60"/>
      <c r="ADA15355" s="60"/>
      <c r="ADB15355" s="60"/>
      <c r="ADC15355" s="60"/>
      <c r="ADD15355" s="60"/>
      <c r="ADE15355" s="60"/>
    </row>
    <row r="15356" spans="760:785" x14ac:dyDescent="0.25">
      <c r="ACF15356" s="60"/>
      <c r="ACG15356" s="60"/>
      <c r="ACH15356" s="60"/>
      <c r="ACI15356" s="60"/>
      <c r="ACJ15356" s="60"/>
      <c r="ACK15356" s="60"/>
      <c r="ACL15356" s="60"/>
      <c r="ACM15356" s="60"/>
      <c r="ACN15356" s="60"/>
      <c r="ACO15356" s="60"/>
      <c r="ACP15356" s="60"/>
      <c r="ACQ15356" s="60"/>
      <c r="ACR15356" s="60"/>
      <c r="ACS15356" s="60"/>
      <c r="ACT15356" s="60"/>
      <c r="ACU15356" s="60"/>
      <c r="ACV15356" s="60"/>
      <c r="ACW15356" s="60"/>
      <c r="ACX15356" s="60"/>
      <c r="ACY15356" s="60">
        <v>0.13054409606217701</v>
      </c>
      <c r="ACZ15356" s="60"/>
      <c r="ADA15356" s="60"/>
      <c r="ADB15356" s="60"/>
      <c r="ADC15356" s="60"/>
      <c r="ADD15356" s="60"/>
      <c r="ADE15356" s="60"/>
    </row>
    <row r="15357" spans="760:785" x14ac:dyDescent="0.25">
      <c r="ACF15357" s="60"/>
      <c r="ACG15357" s="60"/>
      <c r="ACH15357" s="60"/>
      <c r="ACI15357" s="60"/>
      <c r="ACJ15357" s="60"/>
      <c r="ACK15357" s="60"/>
      <c r="ACL15357" s="60"/>
      <c r="ACM15357" s="60"/>
      <c r="ACN15357" s="60"/>
      <c r="ACO15357" s="60"/>
      <c r="ACP15357" s="60"/>
      <c r="ACQ15357" s="60"/>
      <c r="ACR15357" s="60"/>
      <c r="ACS15357" s="60"/>
      <c r="ACT15357" s="60"/>
      <c r="ACU15357" s="60"/>
      <c r="ACV15357" s="60"/>
      <c r="ACW15357" s="60"/>
      <c r="ACX15357" s="60"/>
      <c r="ACY15357" s="60">
        <v>0.13045829756918101</v>
      </c>
      <c r="ACZ15357" s="60"/>
      <c r="ADA15357" s="60"/>
      <c r="ADB15357" s="60"/>
      <c r="ADC15357" s="60"/>
      <c r="ADD15357" s="60"/>
      <c r="ADE15357" s="60"/>
    </row>
    <row r="15358" spans="760:785" x14ac:dyDescent="0.25">
      <c r="ACF15358" s="60"/>
      <c r="ACG15358" s="60"/>
      <c r="ACH15358" s="60"/>
      <c r="ACI15358" s="60"/>
      <c r="ACJ15358" s="60"/>
      <c r="ACK15358" s="60"/>
      <c r="ACL15358" s="60"/>
      <c r="ACM15358" s="60"/>
      <c r="ACN15358" s="60"/>
      <c r="ACO15358" s="60"/>
      <c r="ACP15358" s="60"/>
      <c r="ACQ15358" s="60"/>
      <c r="ACR15358" s="60"/>
      <c r="ACS15358" s="60"/>
      <c r="ACT15358" s="60"/>
      <c r="ACU15358" s="60"/>
      <c r="ACV15358" s="60"/>
      <c r="ACW15358" s="60"/>
      <c r="ACX15358" s="60"/>
      <c r="ACY15358" s="60">
        <v>0.13045829756918101</v>
      </c>
      <c r="ACZ15358" s="60"/>
      <c r="ADA15358" s="60"/>
      <c r="ADB15358" s="60"/>
      <c r="ADC15358" s="60"/>
      <c r="ADD15358" s="60"/>
      <c r="ADE15358" s="60"/>
    </row>
    <row r="15359" spans="760:785" x14ac:dyDescent="0.25">
      <c r="ACF15359" s="60"/>
      <c r="ACG15359" s="60"/>
      <c r="ACH15359" s="60"/>
      <c r="ACI15359" s="60"/>
      <c r="ACJ15359" s="60"/>
      <c r="ACK15359" s="60"/>
      <c r="ACL15359" s="60"/>
      <c r="ACM15359" s="60"/>
      <c r="ACN15359" s="60"/>
      <c r="ACO15359" s="60"/>
      <c r="ACP15359" s="60"/>
      <c r="ACQ15359" s="60"/>
      <c r="ACR15359" s="60"/>
      <c r="ACS15359" s="60"/>
      <c r="ACT15359" s="60"/>
      <c r="ACU15359" s="60"/>
      <c r="ACV15359" s="60"/>
      <c r="ACW15359" s="60"/>
      <c r="ACX15359" s="60"/>
      <c r="ACY15359" s="60">
        <v>0.13041722941866599</v>
      </c>
      <c r="ACZ15359" s="60"/>
      <c r="ADA15359" s="60"/>
      <c r="ADB15359" s="60"/>
      <c r="ADC15359" s="60"/>
      <c r="ADD15359" s="60"/>
      <c r="ADE15359" s="60"/>
    </row>
    <row r="15360" spans="760:785" x14ac:dyDescent="0.25">
      <c r="ACF15360" s="60"/>
      <c r="ACG15360" s="60"/>
      <c r="ACH15360" s="60"/>
      <c r="ACI15360" s="60"/>
      <c r="ACJ15360" s="60"/>
      <c r="ACK15360" s="60"/>
      <c r="ACL15360" s="60"/>
      <c r="ACM15360" s="60"/>
      <c r="ACN15360" s="60"/>
      <c r="ACO15360" s="60"/>
      <c r="ACP15360" s="60"/>
      <c r="ACQ15360" s="60"/>
      <c r="ACR15360" s="60"/>
      <c r="ACS15360" s="60"/>
      <c r="ACT15360" s="60"/>
      <c r="ACU15360" s="60"/>
      <c r="ACV15360" s="60"/>
      <c r="ACW15360" s="60"/>
      <c r="ACX15360" s="60"/>
      <c r="ACY15360" s="60">
        <v>0.13041722941866599</v>
      </c>
      <c r="ACZ15360" s="60"/>
      <c r="ADA15360" s="60"/>
      <c r="ADB15360" s="60"/>
      <c r="ADC15360" s="60"/>
      <c r="ADD15360" s="60"/>
      <c r="ADE15360" s="60"/>
    </row>
    <row r="15361" spans="760:785" x14ac:dyDescent="0.25">
      <c r="ACF15361" s="60"/>
      <c r="ACG15361" s="60"/>
      <c r="ACH15361" s="60"/>
      <c r="ACI15361" s="60"/>
      <c r="ACJ15361" s="60"/>
      <c r="ACK15361" s="60"/>
      <c r="ACL15361" s="60"/>
      <c r="ACM15361" s="60"/>
      <c r="ACN15361" s="60"/>
      <c r="ACO15361" s="60"/>
      <c r="ACP15361" s="60"/>
      <c r="ACQ15361" s="60"/>
      <c r="ACR15361" s="60"/>
      <c r="ACS15361" s="60"/>
      <c r="ACT15361" s="60"/>
      <c r="ACU15361" s="60"/>
      <c r="ACV15361" s="60"/>
      <c r="ACW15361" s="60"/>
      <c r="ACX15361" s="60"/>
      <c r="ACY15361" s="60">
        <v>0.13041646054325101</v>
      </c>
      <c r="ACZ15361" s="60"/>
      <c r="ADA15361" s="60"/>
      <c r="ADB15361" s="60"/>
      <c r="ADC15361" s="60"/>
      <c r="ADD15361" s="60"/>
      <c r="ADE15361" s="60"/>
    </row>
    <row r="15362" spans="760:785" x14ac:dyDescent="0.25">
      <c r="ACF15362" s="60"/>
      <c r="ACG15362" s="60"/>
      <c r="ACH15362" s="60"/>
      <c r="ACI15362" s="60"/>
      <c r="ACJ15362" s="60"/>
      <c r="ACK15362" s="60"/>
      <c r="ACL15362" s="60"/>
      <c r="ACM15362" s="60"/>
      <c r="ACN15362" s="60"/>
      <c r="ACO15362" s="60"/>
      <c r="ACP15362" s="60"/>
      <c r="ACQ15362" s="60"/>
      <c r="ACR15362" s="60"/>
      <c r="ACS15362" s="60"/>
      <c r="ACT15362" s="60"/>
      <c r="ACU15362" s="60"/>
      <c r="ACV15362" s="60"/>
      <c r="ACW15362" s="60"/>
      <c r="ACX15362" s="60"/>
      <c r="ACY15362" s="60">
        <v>0.13041646054325101</v>
      </c>
      <c r="ACZ15362" s="60"/>
      <c r="ADA15362" s="60"/>
      <c r="ADB15362" s="60"/>
      <c r="ADC15362" s="60"/>
      <c r="ADD15362" s="60"/>
      <c r="ADE15362" s="60"/>
    </row>
    <row r="15363" spans="760:785" x14ac:dyDescent="0.25">
      <c r="ACF15363" s="60"/>
      <c r="ACG15363" s="60"/>
      <c r="ACH15363" s="60"/>
      <c r="ACI15363" s="60"/>
      <c r="ACJ15363" s="60"/>
      <c r="ACK15363" s="60"/>
      <c r="ACL15363" s="60"/>
      <c r="ACM15363" s="60"/>
      <c r="ACN15363" s="60"/>
      <c r="ACO15363" s="60"/>
      <c r="ACP15363" s="60"/>
      <c r="ACQ15363" s="60"/>
      <c r="ACR15363" s="60"/>
      <c r="ACS15363" s="60"/>
      <c r="ACT15363" s="60"/>
      <c r="ACU15363" s="60"/>
      <c r="ACV15363" s="60"/>
      <c r="ACW15363" s="60"/>
      <c r="ACX15363" s="60"/>
      <c r="ACY15363" s="60">
        <v>0.130407291051791</v>
      </c>
      <c r="ACZ15363" s="60"/>
      <c r="ADA15363" s="60"/>
      <c r="ADB15363" s="60"/>
      <c r="ADC15363" s="60"/>
      <c r="ADD15363" s="60"/>
      <c r="ADE15363" s="60"/>
    </row>
    <row r="15364" spans="760:785" x14ac:dyDescent="0.25">
      <c r="ACF15364" s="60"/>
      <c r="ACG15364" s="60"/>
      <c r="ACH15364" s="60"/>
      <c r="ACI15364" s="60"/>
      <c r="ACJ15364" s="60"/>
      <c r="ACK15364" s="60"/>
      <c r="ACL15364" s="60"/>
      <c r="ACM15364" s="60"/>
      <c r="ACN15364" s="60"/>
      <c r="ACO15364" s="60"/>
      <c r="ACP15364" s="60"/>
      <c r="ACQ15364" s="60"/>
      <c r="ACR15364" s="60"/>
      <c r="ACS15364" s="60"/>
      <c r="ACT15364" s="60"/>
      <c r="ACU15364" s="60"/>
      <c r="ACV15364" s="60"/>
      <c r="ACW15364" s="60"/>
      <c r="ACX15364" s="60"/>
      <c r="ACY15364" s="60">
        <v>0.130407291051791</v>
      </c>
      <c r="ACZ15364" s="60"/>
      <c r="ADA15364" s="60"/>
      <c r="ADB15364" s="60"/>
      <c r="ADC15364" s="60"/>
      <c r="ADD15364" s="60"/>
      <c r="ADE15364" s="60"/>
    </row>
    <row r="15365" spans="760:785" x14ac:dyDescent="0.25">
      <c r="ACF15365" s="60"/>
      <c r="ACG15365" s="60"/>
      <c r="ACH15365" s="60"/>
      <c r="ACI15365" s="60"/>
      <c r="ACJ15365" s="60"/>
      <c r="ACK15365" s="60"/>
      <c r="ACL15365" s="60"/>
      <c r="ACM15365" s="60"/>
      <c r="ACN15365" s="60"/>
      <c r="ACO15365" s="60"/>
      <c r="ACP15365" s="60"/>
      <c r="ACQ15365" s="60"/>
      <c r="ACR15365" s="60"/>
      <c r="ACS15365" s="60"/>
      <c r="ACT15365" s="60"/>
      <c r="ACU15365" s="60"/>
      <c r="ACV15365" s="60"/>
      <c r="ACW15365" s="60"/>
      <c r="ACX15365" s="60"/>
      <c r="ACY15365" s="60">
        <v>0.13015573405047201</v>
      </c>
      <c r="ACZ15365" s="60"/>
      <c r="ADA15365" s="60"/>
      <c r="ADB15365" s="60"/>
      <c r="ADC15365" s="60"/>
      <c r="ADD15365" s="60"/>
      <c r="ADE15365" s="60"/>
    </row>
    <row r="15366" spans="760:785" x14ac:dyDescent="0.25">
      <c r="ACF15366" s="60"/>
      <c r="ACG15366" s="60"/>
      <c r="ACH15366" s="60"/>
      <c r="ACI15366" s="60"/>
      <c r="ACJ15366" s="60"/>
      <c r="ACK15366" s="60"/>
      <c r="ACL15366" s="60"/>
      <c r="ACM15366" s="60"/>
      <c r="ACN15366" s="60"/>
      <c r="ACO15366" s="60"/>
      <c r="ACP15366" s="60"/>
      <c r="ACQ15366" s="60"/>
      <c r="ACR15366" s="60"/>
      <c r="ACS15366" s="60"/>
      <c r="ACT15366" s="60"/>
      <c r="ACU15366" s="60"/>
      <c r="ACV15366" s="60"/>
      <c r="ACW15366" s="60"/>
      <c r="ACX15366" s="60"/>
      <c r="ACY15366" s="60">
        <v>0.13015573405047201</v>
      </c>
      <c r="ACZ15366" s="60"/>
      <c r="ADA15366" s="60"/>
      <c r="ADB15366" s="60"/>
      <c r="ADC15366" s="60"/>
      <c r="ADD15366" s="60"/>
      <c r="ADE15366" s="60"/>
    </row>
    <row r="15367" spans="760:785" x14ac:dyDescent="0.25">
      <c r="ACF15367" s="60"/>
      <c r="ACG15367" s="60"/>
      <c r="ACH15367" s="60"/>
      <c r="ACI15367" s="60"/>
      <c r="ACJ15367" s="60"/>
      <c r="ACK15367" s="60"/>
      <c r="ACL15367" s="60"/>
      <c r="ACM15367" s="60"/>
      <c r="ACN15367" s="60"/>
      <c r="ACO15367" s="60"/>
      <c r="ACP15367" s="60"/>
      <c r="ACQ15367" s="60"/>
      <c r="ACR15367" s="60"/>
      <c r="ACS15367" s="60"/>
      <c r="ACT15367" s="60"/>
      <c r="ACU15367" s="60"/>
      <c r="ACV15367" s="60"/>
      <c r="ACW15367" s="60"/>
      <c r="ACX15367" s="60"/>
      <c r="ACY15367" s="60">
        <v>0.12990088345496001</v>
      </c>
      <c r="ACZ15367" s="60"/>
      <c r="ADA15367" s="60"/>
      <c r="ADB15367" s="60"/>
      <c r="ADC15367" s="60"/>
      <c r="ADD15367" s="60"/>
      <c r="ADE15367" s="60"/>
    </row>
    <row r="15368" spans="760:785" x14ac:dyDescent="0.25">
      <c r="ACF15368" s="60"/>
      <c r="ACG15368" s="60"/>
      <c r="ACH15368" s="60"/>
      <c r="ACI15368" s="60"/>
      <c r="ACJ15368" s="60"/>
      <c r="ACK15368" s="60"/>
      <c r="ACL15368" s="60"/>
      <c r="ACM15368" s="60"/>
      <c r="ACN15368" s="60"/>
      <c r="ACO15368" s="60"/>
      <c r="ACP15368" s="60"/>
      <c r="ACQ15368" s="60"/>
      <c r="ACR15368" s="60"/>
      <c r="ACS15368" s="60"/>
      <c r="ACT15368" s="60"/>
      <c r="ACU15368" s="60"/>
      <c r="ACV15368" s="60"/>
      <c r="ACW15368" s="60"/>
      <c r="ACX15368" s="60"/>
      <c r="ACY15368" s="60">
        <v>0.129715258965587</v>
      </c>
      <c r="ACZ15368" s="60"/>
      <c r="ADA15368" s="60"/>
      <c r="ADB15368" s="60"/>
      <c r="ADC15368" s="60"/>
      <c r="ADD15368" s="60"/>
      <c r="ADE15368" s="60"/>
    </row>
    <row r="15369" spans="760:785" x14ac:dyDescent="0.25">
      <c r="ACF15369" s="60"/>
      <c r="ACG15369" s="60"/>
      <c r="ACH15369" s="60"/>
      <c r="ACI15369" s="60"/>
      <c r="ACJ15369" s="60"/>
      <c r="ACK15369" s="60"/>
      <c r="ACL15369" s="60"/>
      <c r="ACM15369" s="60"/>
      <c r="ACN15369" s="60"/>
      <c r="ACO15369" s="60"/>
      <c r="ACP15369" s="60"/>
      <c r="ACQ15369" s="60"/>
      <c r="ACR15369" s="60"/>
      <c r="ACS15369" s="60"/>
      <c r="ACT15369" s="60"/>
      <c r="ACU15369" s="60"/>
      <c r="ACV15369" s="60"/>
      <c r="ACW15369" s="60"/>
      <c r="ACX15369" s="60"/>
      <c r="ACY15369" s="60">
        <v>0.129715258965587</v>
      </c>
      <c r="ACZ15369" s="60"/>
      <c r="ADA15369" s="60"/>
      <c r="ADB15369" s="60"/>
      <c r="ADC15369" s="60"/>
      <c r="ADD15369" s="60"/>
      <c r="ADE15369" s="60"/>
    </row>
    <row r="15370" spans="760:785" x14ac:dyDescent="0.25">
      <c r="ACF15370" s="60"/>
      <c r="ACG15370" s="60"/>
      <c r="ACH15370" s="60"/>
      <c r="ACI15370" s="60"/>
      <c r="ACJ15370" s="60"/>
      <c r="ACK15370" s="60"/>
      <c r="ACL15370" s="60"/>
      <c r="ACM15370" s="60"/>
      <c r="ACN15370" s="60"/>
      <c r="ACO15370" s="60"/>
      <c r="ACP15370" s="60"/>
      <c r="ACQ15370" s="60"/>
      <c r="ACR15370" s="60"/>
      <c r="ACS15370" s="60"/>
      <c r="ACT15370" s="60"/>
      <c r="ACU15370" s="60"/>
      <c r="ACV15370" s="60"/>
      <c r="ACW15370" s="60"/>
      <c r="ACX15370" s="60"/>
      <c r="ACY15370" s="60">
        <v>0.129574969624418</v>
      </c>
      <c r="ACZ15370" s="60"/>
      <c r="ADA15370" s="60"/>
      <c r="ADB15370" s="60"/>
      <c r="ADC15370" s="60"/>
      <c r="ADD15370" s="60"/>
      <c r="ADE15370" s="60"/>
    </row>
    <row r="15371" spans="760:785" x14ac:dyDescent="0.25">
      <c r="ACF15371" s="60"/>
      <c r="ACG15371" s="60"/>
      <c r="ACH15371" s="60"/>
      <c r="ACI15371" s="60"/>
      <c r="ACJ15371" s="60"/>
      <c r="ACK15371" s="60"/>
      <c r="ACL15371" s="60"/>
      <c r="ACM15371" s="60"/>
      <c r="ACN15371" s="60"/>
      <c r="ACO15371" s="60"/>
      <c r="ACP15371" s="60"/>
      <c r="ACQ15371" s="60"/>
      <c r="ACR15371" s="60"/>
      <c r="ACS15371" s="60"/>
      <c r="ACT15371" s="60"/>
      <c r="ACU15371" s="60"/>
      <c r="ACV15371" s="60"/>
      <c r="ACW15371" s="60"/>
      <c r="ACX15371" s="60"/>
      <c r="ACY15371" s="60">
        <v>0.129574969624418</v>
      </c>
      <c r="ACZ15371" s="60"/>
      <c r="ADA15371" s="60"/>
      <c r="ADB15371" s="60"/>
      <c r="ADC15371" s="60"/>
      <c r="ADD15371" s="60"/>
      <c r="ADE15371" s="60"/>
    </row>
    <row r="15372" spans="760:785" x14ac:dyDescent="0.25">
      <c r="ACF15372" s="60"/>
      <c r="ACG15372" s="60"/>
      <c r="ACH15372" s="60"/>
      <c r="ACI15372" s="60"/>
      <c r="ACJ15372" s="60"/>
      <c r="ACK15372" s="60"/>
      <c r="ACL15372" s="60"/>
      <c r="ACM15372" s="60"/>
      <c r="ACN15372" s="60"/>
      <c r="ACO15372" s="60"/>
      <c r="ACP15372" s="60"/>
      <c r="ACQ15372" s="60"/>
      <c r="ACR15372" s="60"/>
      <c r="ACS15372" s="60"/>
      <c r="ACT15372" s="60"/>
      <c r="ACU15372" s="60"/>
      <c r="ACV15372" s="60"/>
      <c r="ACW15372" s="60"/>
      <c r="ACX15372" s="60"/>
      <c r="ACY15372" s="60">
        <v>0.12956301646002</v>
      </c>
      <c r="ACZ15372" s="60"/>
      <c r="ADA15372" s="60"/>
      <c r="ADB15372" s="60"/>
      <c r="ADC15372" s="60"/>
      <c r="ADD15372" s="60"/>
      <c r="ADE15372" s="60"/>
    </row>
    <row r="15373" spans="760:785" x14ac:dyDescent="0.25">
      <c r="ACF15373" s="60"/>
      <c r="ACG15373" s="60"/>
      <c r="ACH15373" s="60"/>
      <c r="ACI15373" s="60"/>
      <c r="ACJ15373" s="60"/>
      <c r="ACK15373" s="60"/>
      <c r="ACL15373" s="60"/>
      <c r="ACM15373" s="60"/>
      <c r="ACN15373" s="60"/>
      <c r="ACO15373" s="60"/>
      <c r="ACP15373" s="60"/>
      <c r="ACQ15373" s="60"/>
      <c r="ACR15373" s="60"/>
      <c r="ACS15373" s="60"/>
      <c r="ACT15373" s="60"/>
      <c r="ACU15373" s="60"/>
      <c r="ACV15373" s="60"/>
      <c r="ACW15373" s="60"/>
      <c r="ACX15373" s="60"/>
      <c r="ACY15373" s="60">
        <v>0.12956301646002</v>
      </c>
      <c r="ACZ15373" s="60"/>
      <c r="ADA15373" s="60"/>
      <c r="ADB15373" s="60"/>
      <c r="ADC15373" s="60"/>
      <c r="ADD15373" s="60"/>
      <c r="ADE15373" s="60"/>
    </row>
    <row r="15374" spans="760:785" x14ac:dyDescent="0.25">
      <c r="ACF15374" s="60"/>
      <c r="ACG15374" s="60"/>
      <c r="ACH15374" s="60"/>
      <c r="ACI15374" s="60"/>
      <c r="ACJ15374" s="60"/>
      <c r="ACK15374" s="60"/>
      <c r="ACL15374" s="60"/>
      <c r="ACM15374" s="60"/>
      <c r="ACN15374" s="60"/>
      <c r="ACO15374" s="60"/>
      <c r="ACP15374" s="60"/>
      <c r="ACQ15374" s="60"/>
      <c r="ACR15374" s="60"/>
      <c r="ACS15374" s="60"/>
      <c r="ACT15374" s="60"/>
      <c r="ACU15374" s="60"/>
      <c r="ACV15374" s="60"/>
      <c r="ACW15374" s="60"/>
      <c r="ACX15374" s="60"/>
      <c r="ACY15374" s="60">
        <v>0.12951275014432201</v>
      </c>
      <c r="ACZ15374" s="60"/>
      <c r="ADA15374" s="60"/>
      <c r="ADB15374" s="60"/>
      <c r="ADC15374" s="60"/>
      <c r="ADD15374" s="60"/>
      <c r="ADE15374" s="60"/>
    </row>
    <row r="15375" spans="760:785" x14ac:dyDescent="0.25">
      <c r="ACF15375" s="60"/>
      <c r="ACG15375" s="60"/>
      <c r="ACH15375" s="60"/>
      <c r="ACI15375" s="60"/>
      <c r="ACJ15375" s="60"/>
      <c r="ACK15375" s="60"/>
      <c r="ACL15375" s="60"/>
      <c r="ACM15375" s="60"/>
      <c r="ACN15375" s="60"/>
      <c r="ACO15375" s="60"/>
      <c r="ACP15375" s="60"/>
      <c r="ACQ15375" s="60"/>
      <c r="ACR15375" s="60"/>
      <c r="ACS15375" s="60"/>
      <c r="ACT15375" s="60"/>
      <c r="ACU15375" s="60"/>
      <c r="ACV15375" s="60"/>
      <c r="ACW15375" s="60"/>
      <c r="ACX15375" s="60"/>
      <c r="ACY15375" s="60">
        <v>0.12951275014432201</v>
      </c>
      <c r="ACZ15375" s="60"/>
      <c r="ADA15375" s="60"/>
      <c r="ADB15375" s="60"/>
      <c r="ADC15375" s="60"/>
      <c r="ADD15375" s="60"/>
      <c r="ADE15375" s="60"/>
    </row>
    <row r="15376" spans="760:785" x14ac:dyDescent="0.25">
      <c r="ACF15376" s="60"/>
      <c r="ACG15376" s="60"/>
      <c r="ACH15376" s="60"/>
      <c r="ACI15376" s="60"/>
      <c r="ACJ15376" s="60"/>
      <c r="ACK15376" s="60"/>
      <c r="ACL15376" s="60"/>
      <c r="ACM15376" s="60"/>
      <c r="ACN15376" s="60"/>
      <c r="ACO15376" s="60"/>
      <c r="ACP15376" s="60"/>
      <c r="ACQ15376" s="60"/>
      <c r="ACR15376" s="60"/>
      <c r="ACS15376" s="60"/>
      <c r="ACT15376" s="60"/>
      <c r="ACU15376" s="60"/>
      <c r="ACV15376" s="60"/>
      <c r="ACW15376" s="60"/>
      <c r="ACX15376" s="60"/>
      <c r="ACY15376" s="60">
        <v>0.12937024253329199</v>
      </c>
      <c r="ACZ15376" s="60"/>
      <c r="ADA15376" s="60"/>
      <c r="ADB15376" s="60"/>
      <c r="ADC15376" s="60"/>
      <c r="ADD15376" s="60"/>
      <c r="ADE15376" s="60"/>
    </row>
    <row r="15377" spans="760:785" x14ac:dyDescent="0.25">
      <c r="ACF15377" s="60"/>
      <c r="ACG15377" s="60"/>
      <c r="ACH15377" s="60"/>
      <c r="ACI15377" s="60"/>
      <c r="ACJ15377" s="60"/>
      <c r="ACK15377" s="60"/>
      <c r="ACL15377" s="60"/>
      <c r="ACM15377" s="60"/>
      <c r="ACN15377" s="60"/>
      <c r="ACO15377" s="60"/>
      <c r="ACP15377" s="60"/>
      <c r="ACQ15377" s="60"/>
      <c r="ACR15377" s="60"/>
      <c r="ACS15377" s="60"/>
      <c r="ACT15377" s="60"/>
      <c r="ACU15377" s="60"/>
      <c r="ACV15377" s="60"/>
      <c r="ACW15377" s="60"/>
      <c r="ACX15377" s="60"/>
      <c r="ACY15377" s="60">
        <v>0.12937024253329199</v>
      </c>
      <c r="ACZ15377" s="60"/>
      <c r="ADA15377" s="60"/>
      <c r="ADB15377" s="60"/>
      <c r="ADC15377" s="60"/>
      <c r="ADD15377" s="60"/>
      <c r="ADE15377" s="60"/>
    </row>
    <row r="15378" spans="760:785" x14ac:dyDescent="0.25">
      <c r="ACF15378" s="60"/>
      <c r="ACG15378" s="60"/>
      <c r="ACH15378" s="60"/>
      <c r="ACI15378" s="60"/>
      <c r="ACJ15378" s="60"/>
      <c r="ACK15378" s="60"/>
      <c r="ACL15378" s="60"/>
      <c r="ACM15378" s="60"/>
      <c r="ACN15378" s="60"/>
      <c r="ACO15378" s="60"/>
      <c r="ACP15378" s="60"/>
      <c r="ACQ15378" s="60"/>
      <c r="ACR15378" s="60"/>
      <c r="ACS15378" s="60"/>
      <c r="ACT15378" s="60"/>
      <c r="ACU15378" s="60"/>
      <c r="ACV15378" s="60"/>
      <c r="ACW15378" s="60"/>
      <c r="ACX15378" s="60"/>
      <c r="ACY15378" s="60">
        <v>0.12929541527737601</v>
      </c>
      <c r="ACZ15378" s="60"/>
      <c r="ADA15378" s="60"/>
      <c r="ADB15378" s="60"/>
      <c r="ADC15378" s="60"/>
      <c r="ADD15378" s="60"/>
      <c r="ADE15378" s="60"/>
    </row>
    <row r="15379" spans="760:785" x14ac:dyDescent="0.25">
      <c r="ACF15379" s="60"/>
      <c r="ACG15379" s="60"/>
      <c r="ACH15379" s="60"/>
      <c r="ACI15379" s="60"/>
      <c r="ACJ15379" s="60"/>
      <c r="ACK15379" s="60"/>
      <c r="ACL15379" s="60"/>
      <c r="ACM15379" s="60"/>
      <c r="ACN15379" s="60"/>
      <c r="ACO15379" s="60"/>
      <c r="ACP15379" s="60"/>
      <c r="ACQ15379" s="60"/>
      <c r="ACR15379" s="60"/>
      <c r="ACS15379" s="60"/>
      <c r="ACT15379" s="60"/>
      <c r="ACU15379" s="60"/>
      <c r="ACV15379" s="60"/>
      <c r="ACW15379" s="60"/>
      <c r="ACX15379" s="60"/>
      <c r="ACY15379" s="60">
        <v>0.12929541527737601</v>
      </c>
      <c r="ACZ15379" s="60"/>
      <c r="ADA15379" s="60"/>
      <c r="ADB15379" s="60"/>
      <c r="ADC15379" s="60"/>
      <c r="ADD15379" s="60"/>
      <c r="ADE15379" s="60"/>
    </row>
    <row r="15380" spans="760:785" x14ac:dyDescent="0.25">
      <c r="ACF15380" s="60"/>
      <c r="ACG15380" s="60"/>
      <c r="ACH15380" s="60"/>
      <c r="ACI15380" s="60"/>
      <c r="ACJ15380" s="60"/>
      <c r="ACK15380" s="60"/>
      <c r="ACL15380" s="60"/>
      <c r="ACM15380" s="60"/>
      <c r="ACN15380" s="60"/>
      <c r="ACO15380" s="60"/>
      <c r="ACP15380" s="60"/>
      <c r="ACQ15380" s="60"/>
      <c r="ACR15380" s="60"/>
      <c r="ACS15380" s="60"/>
      <c r="ACT15380" s="60"/>
      <c r="ACU15380" s="60"/>
      <c r="ACV15380" s="60"/>
      <c r="ACW15380" s="60"/>
      <c r="ACX15380" s="60"/>
      <c r="ACY15380" s="60">
        <v>0.12923397894215</v>
      </c>
      <c r="ACZ15380" s="60"/>
      <c r="ADA15380" s="60"/>
      <c r="ADB15380" s="60"/>
      <c r="ADC15380" s="60"/>
      <c r="ADD15380" s="60"/>
      <c r="ADE15380" s="60"/>
    </row>
    <row r="15381" spans="760:785" x14ac:dyDescent="0.25">
      <c r="ACF15381" s="60"/>
      <c r="ACG15381" s="60"/>
      <c r="ACH15381" s="60"/>
      <c r="ACI15381" s="60"/>
      <c r="ACJ15381" s="60"/>
      <c r="ACK15381" s="60"/>
      <c r="ACL15381" s="60"/>
      <c r="ACM15381" s="60"/>
      <c r="ACN15381" s="60"/>
      <c r="ACO15381" s="60"/>
      <c r="ACP15381" s="60"/>
      <c r="ACQ15381" s="60"/>
      <c r="ACR15381" s="60"/>
      <c r="ACS15381" s="60"/>
      <c r="ACT15381" s="60"/>
      <c r="ACU15381" s="60"/>
      <c r="ACV15381" s="60"/>
      <c r="ACW15381" s="60"/>
      <c r="ACX15381" s="60"/>
      <c r="ACY15381" s="60">
        <v>0.12923397894215</v>
      </c>
      <c r="ACZ15381" s="60"/>
      <c r="ADA15381" s="60"/>
      <c r="ADB15381" s="60"/>
      <c r="ADC15381" s="60"/>
      <c r="ADD15381" s="60"/>
      <c r="ADE15381" s="60"/>
    </row>
    <row r="15382" spans="760:785" x14ac:dyDescent="0.25">
      <c r="ACF15382" s="60"/>
      <c r="ACG15382" s="60"/>
      <c r="ACH15382" s="60"/>
      <c r="ACI15382" s="60"/>
      <c r="ACJ15382" s="60"/>
      <c r="ACK15382" s="60"/>
      <c r="ACL15382" s="60"/>
      <c r="ACM15382" s="60"/>
      <c r="ACN15382" s="60"/>
      <c r="ACO15382" s="60"/>
      <c r="ACP15382" s="60"/>
      <c r="ACQ15382" s="60"/>
      <c r="ACR15382" s="60"/>
      <c r="ACS15382" s="60"/>
      <c r="ACT15382" s="60"/>
      <c r="ACU15382" s="60"/>
      <c r="ACV15382" s="60"/>
      <c r="ACW15382" s="60"/>
      <c r="ACX15382" s="60"/>
      <c r="ACY15382" s="60">
        <v>0.128909526357534</v>
      </c>
      <c r="ACZ15382" s="60"/>
      <c r="ADA15382" s="60"/>
      <c r="ADB15382" s="60"/>
      <c r="ADC15382" s="60"/>
      <c r="ADD15382" s="60"/>
      <c r="ADE15382" s="60"/>
    </row>
    <row r="15383" spans="760:785" x14ac:dyDescent="0.25">
      <c r="ACF15383" s="60"/>
      <c r="ACG15383" s="60"/>
      <c r="ACH15383" s="60"/>
      <c r="ACI15383" s="60"/>
      <c r="ACJ15383" s="60"/>
      <c r="ACK15383" s="60"/>
      <c r="ACL15383" s="60"/>
      <c r="ACM15383" s="60"/>
      <c r="ACN15383" s="60"/>
      <c r="ACO15383" s="60"/>
      <c r="ACP15383" s="60"/>
      <c r="ACQ15383" s="60"/>
      <c r="ACR15383" s="60"/>
      <c r="ACS15383" s="60"/>
      <c r="ACT15383" s="60"/>
      <c r="ACU15383" s="60"/>
      <c r="ACV15383" s="60"/>
      <c r="ACW15383" s="60"/>
      <c r="ACX15383" s="60"/>
      <c r="ACY15383" s="60">
        <v>0.128909526357534</v>
      </c>
      <c r="ACZ15383" s="60"/>
      <c r="ADA15383" s="60"/>
      <c r="ADB15383" s="60"/>
      <c r="ADC15383" s="60"/>
      <c r="ADD15383" s="60"/>
      <c r="ADE15383" s="60"/>
    </row>
    <row r="15384" spans="760:785" x14ac:dyDescent="0.25">
      <c r="ACF15384" s="60"/>
      <c r="ACG15384" s="60"/>
      <c r="ACH15384" s="60"/>
      <c r="ACI15384" s="60"/>
      <c r="ACJ15384" s="60"/>
      <c r="ACK15384" s="60"/>
      <c r="ACL15384" s="60"/>
      <c r="ACM15384" s="60"/>
      <c r="ACN15384" s="60"/>
      <c r="ACO15384" s="60"/>
      <c r="ACP15384" s="60"/>
      <c r="ACQ15384" s="60"/>
      <c r="ACR15384" s="60"/>
      <c r="ACS15384" s="60"/>
      <c r="ACT15384" s="60"/>
      <c r="ACU15384" s="60"/>
      <c r="ACV15384" s="60"/>
      <c r="ACW15384" s="60"/>
      <c r="ACX15384" s="60"/>
      <c r="ACY15384" s="60">
        <v>0.128846890356967</v>
      </c>
      <c r="ACZ15384" s="60"/>
      <c r="ADA15384" s="60"/>
      <c r="ADB15384" s="60"/>
      <c r="ADC15384" s="60"/>
      <c r="ADD15384" s="60"/>
      <c r="ADE15384" s="60"/>
    </row>
    <row r="15385" spans="760:785" x14ac:dyDescent="0.25">
      <c r="ACF15385" s="60"/>
      <c r="ACG15385" s="60"/>
      <c r="ACH15385" s="60"/>
      <c r="ACI15385" s="60"/>
      <c r="ACJ15385" s="60"/>
      <c r="ACK15385" s="60"/>
      <c r="ACL15385" s="60"/>
      <c r="ACM15385" s="60"/>
      <c r="ACN15385" s="60"/>
      <c r="ACO15385" s="60"/>
      <c r="ACP15385" s="60"/>
      <c r="ACQ15385" s="60"/>
      <c r="ACR15385" s="60"/>
      <c r="ACS15385" s="60"/>
      <c r="ACT15385" s="60"/>
      <c r="ACU15385" s="60"/>
      <c r="ACV15385" s="60"/>
      <c r="ACW15385" s="60"/>
      <c r="ACX15385" s="60"/>
      <c r="ACY15385" s="60">
        <v>0.128846890356967</v>
      </c>
      <c r="ACZ15385" s="60"/>
      <c r="ADA15385" s="60"/>
      <c r="ADB15385" s="60"/>
      <c r="ADC15385" s="60"/>
      <c r="ADD15385" s="60"/>
      <c r="ADE15385" s="60"/>
    </row>
    <row r="15386" spans="760:785" x14ac:dyDescent="0.25">
      <c r="ACF15386" s="60"/>
      <c r="ACG15386" s="60"/>
      <c r="ACH15386" s="60"/>
      <c r="ACI15386" s="60"/>
      <c r="ACJ15386" s="60"/>
      <c r="ACK15386" s="60"/>
      <c r="ACL15386" s="60"/>
      <c r="ACM15386" s="60"/>
      <c r="ACN15386" s="60"/>
      <c r="ACO15386" s="60"/>
      <c r="ACP15386" s="60"/>
      <c r="ACQ15386" s="60"/>
      <c r="ACR15386" s="60"/>
      <c r="ACS15386" s="60"/>
      <c r="ACT15386" s="60"/>
      <c r="ACU15386" s="60"/>
      <c r="ACV15386" s="60"/>
      <c r="ACW15386" s="60"/>
      <c r="ACX15386" s="60"/>
      <c r="ACY15386" s="60">
        <v>0.12838551407239199</v>
      </c>
      <c r="ACZ15386" s="60"/>
      <c r="ADA15386" s="60"/>
      <c r="ADB15386" s="60"/>
      <c r="ADC15386" s="60"/>
      <c r="ADD15386" s="60"/>
      <c r="ADE15386" s="60"/>
    </row>
    <row r="15387" spans="760:785" x14ac:dyDescent="0.25">
      <c r="ACF15387" s="60"/>
      <c r="ACG15387" s="60"/>
      <c r="ACH15387" s="60"/>
      <c r="ACI15387" s="60"/>
      <c r="ACJ15387" s="60"/>
      <c r="ACK15387" s="60"/>
      <c r="ACL15387" s="60"/>
      <c r="ACM15387" s="60"/>
      <c r="ACN15387" s="60"/>
      <c r="ACO15387" s="60"/>
      <c r="ACP15387" s="60"/>
      <c r="ACQ15387" s="60"/>
      <c r="ACR15387" s="60"/>
      <c r="ACS15387" s="60"/>
      <c r="ACT15387" s="60"/>
      <c r="ACU15387" s="60"/>
      <c r="ACV15387" s="60"/>
      <c r="ACW15387" s="60"/>
      <c r="ACX15387" s="60"/>
      <c r="ACY15387" s="60">
        <v>0.12772797550652501</v>
      </c>
      <c r="ACZ15387" s="60"/>
      <c r="ADA15387" s="60"/>
      <c r="ADB15387" s="60"/>
      <c r="ADC15387" s="60"/>
      <c r="ADD15387" s="60"/>
      <c r="ADE15387" s="60"/>
    </row>
    <row r="15388" spans="760:785" x14ac:dyDescent="0.25">
      <c r="ACF15388" s="60"/>
      <c r="ACG15388" s="60"/>
      <c r="ACH15388" s="60"/>
      <c r="ACI15388" s="60"/>
      <c r="ACJ15388" s="60"/>
      <c r="ACK15388" s="60"/>
      <c r="ACL15388" s="60"/>
      <c r="ACM15388" s="60"/>
      <c r="ACN15388" s="60"/>
      <c r="ACO15388" s="60"/>
      <c r="ACP15388" s="60"/>
      <c r="ACQ15388" s="60"/>
      <c r="ACR15388" s="60"/>
      <c r="ACS15388" s="60"/>
      <c r="ACT15388" s="60"/>
      <c r="ACU15388" s="60"/>
      <c r="ACV15388" s="60"/>
      <c r="ACW15388" s="60"/>
      <c r="ACX15388" s="60"/>
      <c r="ACY15388" s="60">
        <v>0.12772797550652501</v>
      </c>
      <c r="ACZ15388" s="60"/>
      <c r="ADA15388" s="60"/>
      <c r="ADB15388" s="60"/>
      <c r="ADC15388" s="60"/>
      <c r="ADD15388" s="60"/>
      <c r="ADE15388" s="60"/>
    </row>
    <row r="15389" spans="760:785" x14ac:dyDescent="0.25">
      <c r="ACF15389" s="60"/>
      <c r="ACG15389" s="60"/>
      <c r="ACH15389" s="60"/>
      <c r="ACI15389" s="60"/>
      <c r="ACJ15389" s="60"/>
      <c r="ACK15389" s="60"/>
      <c r="ACL15389" s="60"/>
      <c r="ACM15389" s="60"/>
      <c r="ACN15389" s="60"/>
      <c r="ACO15389" s="60"/>
      <c r="ACP15389" s="60"/>
      <c r="ACQ15389" s="60"/>
      <c r="ACR15389" s="60"/>
      <c r="ACS15389" s="60"/>
      <c r="ACT15389" s="60"/>
      <c r="ACU15389" s="60"/>
      <c r="ACV15389" s="60"/>
      <c r="ACW15389" s="60"/>
      <c r="ACX15389" s="60"/>
      <c r="ACY15389" s="60">
        <v>0.12772575169588801</v>
      </c>
      <c r="ACZ15389" s="60"/>
      <c r="ADA15389" s="60"/>
      <c r="ADB15389" s="60"/>
      <c r="ADC15389" s="60"/>
      <c r="ADD15389" s="60"/>
      <c r="ADE15389" s="60"/>
    </row>
    <row r="15390" spans="760:785" x14ac:dyDescent="0.25">
      <c r="ACF15390" s="60"/>
      <c r="ACG15390" s="60"/>
      <c r="ACH15390" s="60"/>
      <c r="ACI15390" s="60"/>
      <c r="ACJ15390" s="60"/>
      <c r="ACK15390" s="60"/>
      <c r="ACL15390" s="60"/>
      <c r="ACM15390" s="60"/>
      <c r="ACN15390" s="60"/>
      <c r="ACO15390" s="60"/>
      <c r="ACP15390" s="60"/>
      <c r="ACQ15390" s="60"/>
      <c r="ACR15390" s="60"/>
      <c r="ACS15390" s="60"/>
      <c r="ACT15390" s="60"/>
      <c r="ACU15390" s="60"/>
      <c r="ACV15390" s="60"/>
      <c r="ACW15390" s="60"/>
      <c r="ACX15390" s="60"/>
      <c r="ACY15390" s="60">
        <v>0.12772575169588801</v>
      </c>
      <c r="ACZ15390" s="60"/>
      <c r="ADA15390" s="60"/>
      <c r="ADB15390" s="60"/>
      <c r="ADC15390" s="60"/>
      <c r="ADD15390" s="60"/>
      <c r="ADE15390" s="60"/>
    </row>
    <row r="15391" spans="760:785" x14ac:dyDescent="0.25">
      <c r="ACF15391" s="60"/>
      <c r="ACG15391" s="60"/>
      <c r="ACH15391" s="60"/>
      <c r="ACI15391" s="60"/>
      <c r="ACJ15391" s="60"/>
      <c r="ACK15391" s="60"/>
      <c r="ACL15391" s="60"/>
      <c r="ACM15391" s="60"/>
      <c r="ACN15391" s="60"/>
      <c r="ACO15391" s="60"/>
      <c r="ACP15391" s="60"/>
      <c r="ACQ15391" s="60"/>
      <c r="ACR15391" s="60"/>
      <c r="ACS15391" s="60"/>
      <c r="ACT15391" s="60"/>
      <c r="ACU15391" s="60"/>
      <c r="ACV15391" s="60"/>
      <c r="ACW15391" s="60"/>
      <c r="ACX15391" s="60"/>
      <c r="ACY15391" s="60">
        <v>0.12733781925561199</v>
      </c>
      <c r="ACZ15391" s="60"/>
      <c r="ADA15391" s="60"/>
      <c r="ADB15391" s="60"/>
      <c r="ADC15391" s="60"/>
      <c r="ADD15391" s="60"/>
      <c r="ADE15391" s="60"/>
    </row>
    <row r="15392" spans="760:785" x14ac:dyDescent="0.25">
      <c r="ACF15392" s="60"/>
      <c r="ACG15392" s="60"/>
      <c r="ACH15392" s="60"/>
      <c r="ACI15392" s="60"/>
      <c r="ACJ15392" s="60"/>
      <c r="ACK15392" s="60"/>
      <c r="ACL15392" s="60"/>
      <c r="ACM15392" s="60"/>
      <c r="ACN15392" s="60"/>
      <c r="ACO15392" s="60"/>
      <c r="ACP15392" s="60"/>
      <c r="ACQ15392" s="60"/>
      <c r="ACR15392" s="60"/>
      <c r="ACS15392" s="60"/>
      <c r="ACT15392" s="60"/>
      <c r="ACU15392" s="60"/>
      <c r="ACV15392" s="60"/>
      <c r="ACW15392" s="60"/>
      <c r="ACX15392" s="60"/>
      <c r="ACY15392" s="60">
        <v>0.12733781925561199</v>
      </c>
      <c r="ACZ15392" s="60"/>
      <c r="ADA15392" s="60"/>
      <c r="ADB15392" s="60"/>
      <c r="ADC15392" s="60"/>
      <c r="ADD15392" s="60"/>
      <c r="ADE15392" s="60"/>
    </row>
    <row r="15393" spans="760:785" x14ac:dyDescent="0.25">
      <c r="ACF15393" s="60"/>
      <c r="ACG15393" s="60"/>
      <c r="ACH15393" s="60"/>
      <c r="ACI15393" s="60"/>
      <c r="ACJ15393" s="60"/>
      <c r="ACK15393" s="60"/>
      <c r="ACL15393" s="60"/>
      <c r="ACM15393" s="60"/>
      <c r="ACN15393" s="60"/>
      <c r="ACO15393" s="60"/>
      <c r="ACP15393" s="60"/>
      <c r="ACQ15393" s="60"/>
      <c r="ACR15393" s="60"/>
      <c r="ACS15393" s="60"/>
      <c r="ACT15393" s="60"/>
      <c r="ACU15393" s="60"/>
      <c r="ACV15393" s="60"/>
      <c r="ACW15393" s="60"/>
      <c r="ACX15393" s="60"/>
      <c r="ACY15393" s="60">
        <v>0.12720196377680601</v>
      </c>
      <c r="ACZ15393" s="60"/>
      <c r="ADA15393" s="60"/>
      <c r="ADB15393" s="60"/>
      <c r="ADC15393" s="60"/>
      <c r="ADD15393" s="60"/>
      <c r="ADE15393" s="60"/>
    </row>
    <row r="15394" spans="760:785" x14ac:dyDescent="0.25">
      <c r="ACF15394" s="60"/>
      <c r="ACG15394" s="60"/>
      <c r="ACH15394" s="60"/>
      <c r="ACI15394" s="60"/>
      <c r="ACJ15394" s="60"/>
      <c r="ACK15394" s="60"/>
      <c r="ACL15394" s="60"/>
      <c r="ACM15394" s="60"/>
      <c r="ACN15394" s="60"/>
      <c r="ACO15394" s="60"/>
      <c r="ACP15394" s="60"/>
      <c r="ACQ15394" s="60"/>
      <c r="ACR15394" s="60"/>
      <c r="ACS15394" s="60"/>
      <c r="ACT15394" s="60"/>
      <c r="ACU15394" s="60"/>
      <c r="ACV15394" s="60"/>
      <c r="ACW15394" s="60"/>
      <c r="ACX15394" s="60"/>
      <c r="ACY15394" s="60">
        <v>0.12720196377680601</v>
      </c>
      <c r="ACZ15394" s="60"/>
      <c r="ADA15394" s="60"/>
      <c r="ADB15394" s="60"/>
      <c r="ADC15394" s="60"/>
      <c r="ADD15394" s="60"/>
      <c r="ADE15394" s="60"/>
    </row>
    <row r="15395" spans="760:785" x14ac:dyDescent="0.25">
      <c r="ACF15395" s="60"/>
      <c r="ACG15395" s="60"/>
      <c r="ACH15395" s="60"/>
      <c r="ACI15395" s="60"/>
      <c r="ACJ15395" s="60"/>
      <c r="ACK15395" s="60"/>
      <c r="ACL15395" s="60"/>
      <c r="ACM15395" s="60"/>
      <c r="ACN15395" s="60"/>
      <c r="ACO15395" s="60"/>
      <c r="ACP15395" s="60"/>
      <c r="ACQ15395" s="60"/>
      <c r="ACR15395" s="60"/>
      <c r="ACS15395" s="60"/>
      <c r="ACT15395" s="60"/>
      <c r="ACU15395" s="60"/>
      <c r="ACV15395" s="60"/>
      <c r="ACW15395" s="60"/>
      <c r="ACX15395" s="60"/>
      <c r="ACY15395" s="60">
        <v>0.12714163624632299</v>
      </c>
      <c r="ACZ15395" s="60"/>
      <c r="ADA15395" s="60"/>
      <c r="ADB15395" s="60"/>
      <c r="ADC15395" s="60"/>
      <c r="ADD15395" s="60"/>
      <c r="ADE15395" s="60"/>
    </row>
    <row r="15396" spans="760:785" x14ac:dyDescent="0.25">
      <c r="ACF15396" s="60"/>
      <c r="ACG15396" s="60"/>
      <c r="ACH15396" s="60"/>
      <c r="ACI15396" s="60"/>
      <c r="ACJ15396" s="60"/>
      <c r="ACK15396" s="60"/>
      <c r="ACL15396" s="60"/>
      <c r="ACM15396" s="60"/>
      <c r="ACN15396" s="60"/>
      <c r="ACO15396" s="60"/>
      <c r="ACP15396" s="60"/>
      <c r="ACQ15396" s="60"/>
      <c r="ACR15396" s="60"/>
      <c r="ACS15396" s="60"/>
      <c r="ACT15396" s="60"/>
      <c r="ACU15396" s="60"/>
      <c r="ACV15396" s="60"/>
      <c r="ACW15396" s="60"/>
      <c r="ACX15396" s="60"/>
      <c r="ACY15396" s="60">
        <v>0.12714163624632299</v>
      </c>
      <c r="ACZ15396" s="60"/>
      <c r="ADA15396" s="60"/>
      <c r="ADB15396" s="60"/>
      <c r="ADC15396" s="60"/>
      <c r="ADD15396" s="60"/>
      <c r="ADE15396" s="60"/>
    </row>
    <row r="15397" spans="760:785" x14ac:dyDescent="0.25">
      <c r="ACF15397" s="60"/>
      <c r="ACG15397" s="60"/>
      <c r="ACH15397" s="60"/>
      <c r="ACI15397" s="60"/>
      <c r="ACJ15397" s="60"/>
      <c r="ACK15397" s="60"/>
      <c r="ACL15397" s="60"/>
      <c r="ACM15397" s="60"/>
      <c r="ACN15397" s="60"/>
      <c r="ACO15397" s="60"/>
      <c r="ACP15397" s="60"/>
      <c r="ACQ15397" s="60"/>
      <c r="ACR15397" s="60"/>
      <c r="ACS15397" s="60"/>
      <c r="ACT15397" s="60"/>
      <c r="ACU15397" s="60"/>
      <c r="ACV15397" s="60"/>
      <c r="ACW15397" s="60"/>
      <c r="ACX15397" s="60"/>
      <c r="ACY15397" s="60">
        <v>0.126969925329149</v>
      </c>
      <c r="ACZ15397" s="60"/>
      <c r="ADA15397" s="60"/>
      <c r="ADB15397" s="60"/>
      <c r="ADC15397" s="60"/>
      <c r="ADD15397" s="60"/>
      <c r="ADE15397" s="60"/>
    </row>
    <row r="15398" spans="760:785" x14ac:dyDescent="0.25">
      <c r="ACF15398" s="60"/>
      <c r="ACG15398" s="60"/>
      <c r="ACH15398" s="60"/>
      <c r="ACI15398" s="60"/>
      <c r="ACJ15398" s="60"/>
      <c r="ACK15398" s="60"/>
      <c r="ACL15398" s="60"/>
      <c r="ACM15398" s="60"/>
      <c r="ACN15398" s="60"/>
      <c r="ACO15398" s="60"/>
      <c r="ACP15398" s="60"/>
      <c r="ACQ15398" s="60"/>
      <c r="ACR15398" s="60"/>
      <c r="ACS15398" s="60"/>
      <c r="ACT15398" s="60"/>
      <c r="ACU15398" s="60"/>
      <c r="ACV15398" s="60"/>
      <c r="ACW15398" s="60"/>
      <c r="ACX15398" s="60"/>
      <c r="ACY15398" s="60">
        <v>0.126969925329149</v>
      </c>
      <c r="ACZ15398" s="60"/>
      <c r="ADA15398" s="60"/>
      <c r="ADB15398" s="60"/>
      <c r="ADC15398" s="60"/>
      <c r="ADD15398" s="60"/>
      <c r="ADE15398" s="60"/>
    </row>
    <row r="15399" spans="760:785" x14ac:dyDescent="0.25">
      <c r="ACF15399" s="60"/>
      <c r="ACG15399" s="60"/>
      <c r="ACH15399" s="60"/>
      <c r="ACI15399" s="60"/>
      <c r="ACJ15399" s="60"/>
      <c r="ACK15399" s="60"/>
      <c r="ACL15399" s="60"/>
      <c r="ACM15399" s="60"/>
      <c r="ACN15399" s="60"/>
      <c r="ACO15399" s="60"/>
      <c r="ACP15399" s="60"/>
      <c r="ACQ15399" s="60"/>
      <c r="ACR15399" s="60"/>
      <c r="ACS15399" s="60"/>
      <c r="ACT15399" s="60"/>
      <c r="ACU15399" s="60"/>
      <c r="ACV15399" s="60"/>
      <c r="ACW15399" s="60"/>
      <c r="ACX15399" s="60"/>
      <c r="ACY15399" s="60">
        <v>0.12692259764236299</v>
      </c>
      <c r="ACZ15399" s="60"/>
      <c r="ADA15399" s="60"/>
      <c r="ADB15399" s="60"/>
      <c r="ADC15399" s="60"/>
      <c r="ADD15399" s="60"/>
      <c r="ADE15399" s="60"/>
    </row>
    <row r="15400" spans="760:785" x14ac:dyDescent="0.25">
      <c r="ACF15400" s="60"/>
      <c r="ACG15400" s="60"/>
      <c r="ACH15400" s="60"/>
      <c r="ACI15400" s="60"/>
      <c r="ACJ15400" s="60"/>
      <c r="ACK15400" s="60"/>
      <c r="ACL15400" s="60"/>
      <c r="ACM15400" s="60"/>
      <c r="ACN15400" s="60"/>
      <c r="ACO15400" s="60"/>
      <c r="ACP15400" s="60"/>
      <c r="ACQ15400" s="60"/>
      <c r="ACR15400" s="60"/>
      <c r="ACS15400" s="60"/>
      <c r="ACT15400" s="60"/>
      <c r="ACU15400" s="60"/>
      <c r="ACV15400" s="60"/>
      <c r="ACW15400" s="60"/>
      <c r="ACX15400" s="60"/>
      <c r="ACY15400" s="60">
        <v>0.12692259764236299</v>
      </c>
      <c r="ACZ15400" s="60"/>
      <c r="ADA15400" s="60"/>
      <c r="ADB15400" s="60"/>
      <c r="ADC15400" s="60"/>
      <c r="ADD15400" s="60"/>
      <c r="ADE15400" s="60"/>
    </row>
    <row r="15401" spans="760:785" x14ac:dyDescent="0.25">
      <c r="ACF15401" s="60"/>
      <c r="ACG15401" s="60"/>
      <c r="ACH15401" s="60"/>
      <c r="ACI15401" s="60"/>
      <c r="ACJ15401" s="60"/>
      <c r="ACK15401" s="60"/>
      <c r="ACL15401" s="60"/>
      <c r="ACM15401" s="60"/>
      <c r="ACN15401" s="60"/>
      <c r="ACO15401" s="60"/>
      <c r="ACP15401" s="60"/>
      <c r="ACQ15401" s="60"/>
      <c r="ACR15401" s="60"/>
      <c r="ACS15401" s="60"/>
      <c r="ACT15401" s="60"/>
      <c r="ACU15401" s="60"/>
      <c r="ACV15401" s="60"/>
      <c r="ACW15401" s="60"/>
      <c r="ACX15401" s="60"/>
      <c r="ACY15401" s="60">
        <v>0.126340716910047</v>
      </c>
      <c r="ACZ15401" s="60"/>
      <c r="ADA15401" s="60"/>
      <c r="ADB15401" s="60"/>
      <c r="ADC15401" s="60"/>
      <c r="ADD15401" s="60"/>
      <c r="ADE15401" s="60"/>
    </row>
    <row r="15402" spans="760:785" x14ac:dyDescent="0.25">
      <c r="ACF15402" s="60"/>
      <c r="ACG15402" s="60"/>
      <c r="ACH15402" s="60"/>
      <c r="ACI15402" s="60"/>
      <c r="ACJ15402" s="60"/>
      <c r="ACK15402" s="60"/>
      <c r="ACL15402" s="60"/>
      <c r="ACM15402" s="60"/>
      <c r="ACN15402" s="60"/>
      <c r="ACO15402" s="60"/>
      <c r="ACP15402" s="60"/>
      <c r="ACQ15402" s="60"/>
      <c r="ACR15402" s="60"/>
      <c r="ACS15402" s="60"/>
      <c r="ACT15402" s="60"/>
      <c r="ACU15402" s="60"/>
      <c r="ACV15402" s="60"/>
      <c r="ACW15402" s="60"/>
      <c r="ACX15402" s="60"/>
      <c r="ACY15402" s="60">
        <v>0.126340716910047</v>
      </c>
      <c r="ACZ15402" s="60"/>
      <c r="ADA15402" s="60"/>
      <c r="ADB15402" s="60"/>
      <c r="ADC15402" s="60"/>
      <c r="ADD15402" s="60"/>
      <c r="ADE15402" s="60"/>
    </row>
    <row r="15403" spans="760:785" x14ac:dyDescent="0.25">
      <c r="ACF15403" s="60"/>
      <c r="ACG15403" s="60"/>
      <c r="ACH15403" s="60"/>
      <c r="ACI15403" s="60"/>
      <c r="ACJ15403" s="60"/>
      <c r="ACK15403" s="60"/>
      <c r="ACL15403" s="60"/>
      <c r="ACM15403" s="60"/>
      <c r="ACN15403" s="60"/>
      <c r="ACO15403" s="60"/>
      <c r="ACP15403" s="60"/>
      <c r="ACQ15403" s="60"/>
      <c r="ACR15403" s="60"/>
      <c r="ACS15403" s="60"/>
      <c r="ACT15403" s="60"/>
      <c r="ACU15403" s="60"/>
      <c r="ACV15403" s="60"/>
      <c r="ACW15403" s="60"/>
      <c r="ACX15403" s="60"/>
      <c r="ACY15403" s="60">
        <v>0.12630902501406899</v>
      </c>
      <c r="ACZ15403" s="60"/>
      <c r="ADA15403" s="60"/>
      <c r="ADB15403" s="60"/>
      <c r="ADC15403" s="60"/>
      <c r="ADD15403" s="60"/>
      <c r="ADE15403" s="60"/>
    </row>
    <row r="15404" spans="760:785" x14ac:dyDescent="0.25">
      <c r="ACF15404" s="60"/>
      <c r="ACG15404" s="60"/>
      <c r="ACH15404" s="60"/>
      <c r="ACI15404" s="60"/>
      <c r="ACJ15404" s="60"/>
      <c r="ACK15404" s="60"/>
      <c r="ACL15404" s="60"/>
      <c r="ACM15404" s="60"/>
      <c r="ACN15404" s="60"/>
      <c r="ACO15404" s="60"/>
      <c r="ACP15404" s="60"/>
      <c r="ACQ15404" s="60"/>
      <c r="ACR15404" s="60"/>
      <c r="ACS15404" s="60"/>
      <c r="ACT15404" s="60"/>
      <c r="ACU15404" s="60"/>
      <c r="ACV15404" s="60"/>
      <c r="ACW15404" s="60"/>
      <c r="ACX15404" s="60"/>
      <c r="ACY15404" s="60">
        <v>0.12630902501406899</v>
      </c>
      <c r="ACZ15404" s="60"/>
      <c r="ADA15404" s="60"/>
      <c r="ADB15404" s="60"/>
      <c r="ADC15404" s="60"/>
      <c r="ADD15404" s="60"/>
      <c r="ADE15404" s="60"/>
    </row>
    <row r="15405" spans="760:785" x14ac:dyDescent="0.25">
      <c r="ACF15405" s="60"/>
      <c r="ACG15405" s="60"/>
      <c r="ACH15405" s="60"/>
      <c r="ACI15405" s="60"/>
      <c r="ACJ15405" s="60"/>
      <c r="ACK15405" s="60"/>
      <c r="ACL15405" s="60"/>
      <c r="ACM15405" s="60"/>
      <c r="ACN15405" s="60"/>
      <c r="ACO15405" s="60"/>
      <c r="ACP15405" s="60"/>
      <c r="ACQ15405" s="60"/>
      <c r="ACR15405" s="60"/>
      <c r="ACS15405" s="60"/>
      <c r="ACT15405" s="60"/>
      <c r="ACU15405" s="60"/>
      <c r="ACV15405" s="60"/>
      <c r="ACW15405" s="60"/>
      <c r="ACX15405" s="60"/>
      <c r="ACY15405" s="60">
        <v>0.12566623457534601</v>
      </c>
      <c r="ACZ15405" s="60"/>
      <c r="ADA15405" s="60"/>
      <c r="ADB15405" s="60"/>
      <c r="ADC15405" s="60"/>
      <c r="ADD15405" s="60"/>
      <c r="ADE15405" s="60"/>
    </row>
    <row r="15406" spans="760:785" x14ac:dyDescent="0.25">
      <c r="ACF15406" s="60"/>
      <c r="ACG15406" s="60"/>
      <c r="ACH15406" s="60"/>
      <c r="ACI15406" s="60"/>
      <c r="ACJ15406" s="60"/>
      <c r="ACK15406" s="60"/>
      <c r="ACL15406" s="60"/>
      <c r="ACM15406" s="60"/>
      <c r="ACN15406" s="60"/>
      <c r="ACO15406" s="60"/>
      <c r="ACP15406" s="60"/>
      <c r="ACQ15406" s="60"/>
      <c r="ACR15406" s="60"/>
      <c r="ACS15406" s="60"/>
      <c r="ACT15406" s="60"/>
      <c r="ACU15406" s="60"/>
      <c r="ACV15406" s="60"/>
      <c r="ACW15406" s="60"/>
      <c r="ACX15406" s="60"/>
      <c r="ACY15406" s="60">
        <v>0.12566623457534601</v>
      </c>
      <c r="ACZ15406" s="60"/>
      <c r="ADA15406" s="60"/>
      <c r="ADB15406" s="60"/>
      <c r="ADC15406" s="60"/>
      <c r="ADD15406" s="60"/>
      <c r="ADE15406" s="60"/>
    </row>
    <row r="15407" spans="760:785" x14ac:dyDescent="0.25">
      <c r="ACF15407" s="60"/>
      <c r="ACG15407" s="60"/>
      <c r="ACH15407" s="60"/>
      <c r="ACI15407" s="60"/>
      <c r="ACJ15407" s="60"/>
      <c r="ACK15407" s="60"/>
      <c r="ACL15407" s="60"/>
      <c r="ACM15407" s="60"/>
      <c r="ACN15407" s="60"/>
      <c r="ACO15407" s="60"/>
      <c r="ACP15407" s="60"/>
      <c r="ACQ15407" s="60"/>
      <c r="ACR15407" s="60"/>
      <c r="ACS15407" s="60"/>
      <c r="ACT15407" s="60"/>
      <c r="ACU15407" s="60"/>
      <c r="ACV15407" s="60"/>
      <c r="ACW15407" s="60"/>
      <c r="ACX15407" s="60"/>
      <c r="ACY15407" s="60">
        <v>0.12557019251165699</v>
      </c>
      <c r="ACZ15407" s="60"/>
      <c r="ADA15407" s="60"/>
      <c r="ADB15407" s="60"/>
      <c r="ADC15407" s="60"/>
      <c r="ADD15407" s="60"/>
      <c r="ADE15407" s="60"/>
    </row>
    <row r="15408" spans="760:785" x14ac:dyDescent="0.25">
      <c r="ACF15408" s="60"/>
      <c r="ACG15408" s="60"/>
      <c r="ACH15408" s="60"/>
      <c r="ACI15408" s="60"/>
      <c r="ACJ15408" s="60"/>
      <c r="ACK15408" s="60"/>
      <c r="ACL15408" s="60"/>
      <c r="ACM15408" s="60"/>
      <c r="ACN15408" s="60"/>
      <c r="ACO15408" s="60"/>
      <c r="ACP15408" s="60"/>
      <c r="ACQ15408" s="60"/>
      <c r="ACR15408" s="60"/>
      <c r="ACS15408" s="60"/>
      <c r="ACT15408" s="60"/>
      <c r="ACU15408" s="60"/>
      <c r="ACV15408" s="60"/>
      <c r="ACW15408" s="60"/>
      <c r="ACX15408" s="60"/>
      <c r="ACY15408" s="60">
        <v>0.12557019251165699</v>
      </c>
      <c r="ACZ15408" s="60"/>
      <c r="ADA15408" s="60"/>
      <c r="ADB15408" s="60"/>
      <c r="ADC15408" s="60"/>
      <c r="ADD15408" s="60"/>
      <c r="ADE15408" s="60"/>
    </row>
    <row r="15409" spans="760:785" x14ac:dyDescent="0.25">
      <c r="ACF15409" s="60"/>
      <c r="ACG15409" s="60"/>
      <c r="ACH15409" s="60"/>
      <c r="ACI15409" s="60"/>
      <c r="ACJ15409" s="60"/>
      <c r="ACK15409" s="60"/>
      <c r="ACL15409" s="60"/>
      <c r="ACM15409" s="60"/>
      <c r="ACN15409" s="60"/>
      <c r="ACO15409" s="60"/>
      <c r="ACP15409" s="60"/>
      <c r="ACQ15409" s="60"/>
      <c r="ACR15409" s="60"/>
      <c r="ACS15409" s="60"/>
      <c r="ACT15409" s="60"/>
      <c r="ACU15409" s="60"/>
      <c r="ACV15409" s="60"/>
      <c r="ACW15409" s="60"/>
      <c r="ACX15409" s="60"/>
      <c r="ACY15409" s="60">
        <v>0.12539754867567199</v>
      </c>
      <c r="ACZ15409" s="60"/>
      <c r="ADA15409" s="60"/>
      <c r="ADB15409" s="60"/>
      <c r="ADC15409" s="60"/>
      <c r="ADD15409" s="60"/>
      <c r="ADE15409" s="60"/>
    </row>
    <row r="15410" spans="760:785" x14ac:dyDescent="0.25">
      <c r="ACF15410" s="60"/>
      <c r="ACG15410" s="60"/>
      <c r="ACH15410" s="60"/>
      <c r="ACI15410" s="60"/>
      <c r="ACJ15410" s="60"/>
      <c r="ACK15410" s="60"/>
      <c r="ACL15410" s="60"/>
      <c r="ACM15410" s="60"/>
      <c r="ACN15410" s="60"/>
      <c r="ACO15410" s="60"/>
      <c r="ACP15410" s="60"/>
      <c r="ACQ15410" s="60"/>
      <c r="ACR15410" s="60"/>
      <c r="ACS15410" s="60"/>
      <c r="ACT15410" s="60"/>
      <c r="ACU15410" s="60"/>
      <c r="ACV15410" s="60"/>
      <c r="ACW15410" s="60"/>
      <c r="ACX15410" s="60"/>
      <c r="ACY15410" s="60">
        <v>0.12539754867567199</v>
      </c>
      <c r="ACZ15410" s="60"/>
      <c r="ADA15410" s="60"/>
      <c r="ADB15410" s="60"/>
      <c r="ADC15410" s="60"/>
      <c r="ADD15410" s="60"/>
      <c r="ADE15410" s="60"/>
    </row>
    <row r="15411" spans="760:785" x14ac:dyDescent="0.25">
      <c r="ACF15411" s="60"/>
      <c r="ACG15411" s="60"/>
      <c r="ACH15411" s="60"/>
      <c r="ACI15411" s="60"/>
      <c r="ACJ15411" s="60"/>
      <c r="ACK15411" s="60"/>
      <c r="ACL15411" s="60"/>
      <c r="ACM15411" s="60"/>
      <c r="ACN15411" s="60"/>
      <c r="ACO15411" s="60"/>
      <c r="ACP15411" s="60"/>
      <c r="ACQ15411" s="60"/>
      <c r="ACR15411" s="60"/>
      <c r="ACS15411" s="60"/>
      <c r="ACT15411" s="60"/>
      <c r="ACU15411" s="60"/>
      <c r="ACV15411" s="60"/>
      <c r="ACW15411" s="60"/>
      <c r="ACX15411" s="60"/>
      <c r="ACY15411" s="60">
        <v>0.12518730419792701</v>
      </c>
      <c r="ACZ15411" s="60"/>
      <c r="ADA15411" s="60"/>
      <c r="ADB15411" s="60"/>
      <c r="ADC15411" s="60"/>
      <c r="ADD15411" s="60"/>
      <c r="ADE15411" s="60"/>
    </row>
    <row r="15412" spans="760:785" x14ac:dyDescent="0.25">
      <c r="ACF15412" s="60"/>
      <c r="ACG15412" s="60"/>
      <c r="ACH15412" s="60"/>
      <c r="ACI15412" s="60"/>
      <c r="ACJ15412" s="60"/>
      <c r="ACK15412" s="60"/>
      <c r="ACL15412" s="60"/>
      <c r="ACM15412" s="60"/>
      <c r="ACN15412" s="60"/>
      <c r="ACO15412" s="60"/>
      <c r="ACP15412" s="60"/>
      <c r="ACQ15412" s="60"/>
      <c r="ACR15412" s="60"/>
      <c r="ACS15412" s="60"/>
      <c r="ACT15412" s="60"/>
      <c r="ACU15412" s="60"/>
      <c r="ACV15412" s="60"/>
      <c r="ACW15412" s="60"/>
      <c r="ACX15412" s="60"/>
      <c r="ACY15412" s="60">
        <v>0.12518730419792701</v>
      </c>
      <c r="ACZ15412" s="60"/>
      <c r="ADA15412" s="60"/>
      <c r="ADB15412" s="60"/>
      <c r="ADC15412" s="60"/>
      <c r="ADD15412" s="60"/>
      <c r="ADE15412" s="60"/>
    </row>
    <row r="15413" spans="760:785" x14ac:dyDescent="0.25">
      <c r="ACF15413" s="60"/>
      <c r="ACG15413" s="60"/>
      <c r="ACH15413" s="60"/>
      <c r="ACI15413" s="60"/>
      <c r="ACJ15413" s="60"/>
      <c r="ACK15413" s="60"/>
      <c r="ACL15413" s="60"/>
      <c r="ACM15413" s="60"/>
      <c r="ACN15413" s="60"/>
      <c r="ACO15413" s="60"/>
      <c r="ACP15413" s="60"/>
      <c r="ACQ15413" s="60"/>
      <c r="ACR15413" s="60"/>
      <c r="ACS15413" s="60"/>
      <c r="ACT15413" s="60"/>
      <c r="ACU15413" s="60"/>
      <c r="ACV15413" s="60"/>
      <c r="ACW15413" s="60"/>
      <c r="ACX15413" s="60"/>
      <c r="ACY15413" s="60">
        <v>0.12454847812783</v>
      </c>
      <c r="ACZ15413" s="60"/>
      <c r="ADA15413" s="60"/>
      <c r="ADB15413" s="60"/>
      <c r="ADC15413" s="60"/>
      <c r="ADD15413" s="60"/>
      <c r="ADE15413" s="60"/>
    </row>
    <row r="15414" spans="760:785" x14ac:dyDescent="0.25">
      <c r="ACF15414" s="60"/>
      <c r="ACG15414" s="60"/>
      <c r="ACH15414" s="60"/>
      <c r="ACI15414" s="60"/>
      <c r="ACJ15414" s="60"/>
      <c r="ACK15414" s="60"/>
      <c r="ACL15414" s="60"/>
      <c r="ACM15414" s="60"/>
      <c r="ACN15414" s="60"/>
      <c r="ACO15414" s="60"/>
      <c r="ACP15414" s="60"/>
      <c r="ACQ15414" s="60"/>
      <c r="ACR15414" s="60"/>
      <c r="ACS15414" s="60"/>
      <c r="ACT15414" s="60"/>
      <c r="ACU15414" s="60"/>
      <c r="ACV15414" s="60"/>
      <c r="ACW15414" s="60"/>
      <c r="ACX15414" s="60"/>
      <c r="ACY15414" s="60">
        <v>0.12454847812783</v>
      </c>
      <c r="ACZ15414" s="60"/>
      <c r="ADA15414" s="60"/>
      <c r="ADB15414" s="60"/>
      <c r="ADC15414" s="60"/>
      <c r="ADD15414" s="60"/>
      <c r="ADE15414" s="60"/>
    </row>
    <row r="15415" spans="760:785" x14ac:dyDescent="0.25">
      <c r="ACF15415" s="60"/>
      <c r="ACG15415" s="60"/>
      <c r="ACH15415" s="60"/>
      <c r="ACI15415" s="60"/>
      <c r="ACJ15415" s="60"/>
      <c r="ACK15415" s="60"/>
      <c r="ACL15415" s="60"/>
      <c r="ACM15415" s="60"/>
      <c r="ACN15415" s="60"/>
      <c r="ACO15415" s="60"/>
      <c r="ACP15415" s="60"/>
      <c r="ACQ15415" s="60"/>
      <c r="ACR15415" s="60"/>
      <c r="ACS15415" s="60"/>
      <c r="ACT15415" s="60"/>
      <c r="ACU15415" s="60"/>
      <c r="ACV15415" s="60"/>
      <c r="ACW15415" s="60"/>
      <c r="ACX15415" s="60"/>
      <c r="ACY15415" s="60">
        <v>0.124441710136298</v>
      </c>
      <c r="ACZ15415" s="60"/>
      <c r="ADA15415" s="60"/>
      <c r="ADB15415" s="60"/>
      <c r="ADC15415" s="60"/>
      <c r="ADD15415" s="60"/>
      <c r="ADE15415" s="60"/>
    </row>
    <row r="15416" spans="760:785" x14ac:dyDescent="0.25">
      <c r="ACF15416" s="60"/>
      <c r="ACG15416" s="60"/>
      <c r="ACH15416" s="60"/>
      <c r="ACI15416" s="60"/>
      <c r="ACJ15416" s="60"/>
      <c r="ACK15416" s="60"/>
      <c r="ACL15416" s="60"/>
      <c r="ACM15416" s="60"/>
      <c r="ACN15416" s="60"/>
      <c r="ACO15416" s="60"/>
      <c r="ACP15416" s="60"/>
      <c r="ACQ15416" s="60"/>
      <c r="ACR15416" s="60"/>
      <c r="ACS15416" s="60"/>
      <c r="ACT15416" s="60"/>
      <c r="ACU15416" s="60"/>
      <c r="ACV15416" s="60"/>
      <c r="ACW15416" s="60"/>
      <c r="ACX15416" s="60"/>
      <c r="ACY15416" s="60">
        <v>0.124441710136298</v>
      </c>
      <c r="ACZ15416" s="60"/>
      <c r="ADA15416" s="60"/>
      <c r="ADB15416" s="60"/>
      <c r="ADC15416" s="60"/>
      <c r="ADD15416" s="60"/>
      <c r="ADE15416" s="60"/>
    </row>
    <row r="15417" spans="760:785" x14ac:dyDescent="0.25">
      <c r="ACF15417" s="60"/>
      <c r="ACG15417" s="60"/>
      <c r="ACH15417" s="60"/>
      <c r="ACI15417" s="60"/>
      <c r="ACJ15417" s="60"/>
      <c r="ACK15417" s="60"/>
      <c r="ACL15417" s="60"/>
      <c r="ACM15417" s="60"/>
      <c r="ACN15417" s="60"/>
      <c r="ACO15417" s="60"/>
      <c r="ACP15417" s="60"/>
      <c r="ACQ15417" s="60"/>
      <c r="ACR15417" s="60"/>
      <c r="ACS15417" s="60"/>
      <c r="ACT15417" s="60"/>
      <c r="ACU15417" s="60"/>
      <c r="ACV15417" s="60"/>
      <c r="ACW15417" s="60"/>
      <c r="ACX15417" s="60"/>
      <c r="ACY15417" s="60">
        <v>0.124425399513207</v>
      </c>
      <c r="ACZ15417" s="60"/>
      <c r="ADA15417" s="60"/>
      <c r="ADB15417" s="60"/>
      <c r="ADC15417" s="60"/>
      <c r="ADD15417" s="60"/>
      <c r="ADE15417" s="60"/>
    </row>
    <row r="15418" spans="760:785" x14ac:dyDescent="0.25">
      <c r="ACF15418" s="60"/>
      <c r="ACG15418" s="60"/>
      <c r="ACH15418" s="60"/>
      <c r="ACI15418" s="60"/>
      <c r="ACJ15418" s="60"/>
      <c r="ACK15418" s="60"/>
      <c r="ACL15418" s="60"/>
      <c r="ACM15418" s="60"/>
      <c r="ACN15418" s="60"/>
      <c r="ACO15418" s="60"/>
      <c r="ACP15418" s="60"/>
      <c r="ACQ15418" s="60"/>
      <c r="ACR15418" s="60"/>
      <c r="ACS15418" s="60"/>
      <c r="ACT15418" s="60"/>
      <c r="ACU15418" s="60"/>
      <c r="ACV15418" s="60"/>
      <c r="ACW15418" s="60"/>
      <c r="ACX15418" s="60"/>
      <c r="ACY15418" s="60">
        <v>0.124425399513207</v>
      </c>
      <c r="ACZ15418" s="60"/>
      <c r="ADA15418" s="60"/>
      <c r="ADB15418" s="60"/>
      <c r="ADC15418" s="60"/>
      <c r="ADD15418" s="60"/>
      <c r="ADE15418" s="60"/>
    </row>
    <row r="15419" spans="760:785" x14ac:dyDescent="0.25">
      <c r="ACF15419" s="60"/>
      <c r="ACG15419" s="60"/>
      <c r="ACH15419" s="60"/>
      <c r="ACI15419" s="60"/>
      <c r="ACJ15419" s="60"/>
      <c r="ACK15419" s="60"/>
      <c r="ACL15419" s="60"/>
      <c r="ACM15419" s="60"/>
      <c r="ACN15419" s="60"/>
      <c r="ACO15419" s="60"/>
      <c r="ACP15419" s="60"/>
      <c r="ACQ15419" s="60"/>
      <c r="ACR15419" s="60"/>
      <c r="ACS15419" s="60"/>
      <c r="ACT15419" s="60"/>
      <c r="ACU15419" s="60"/>
      <c r="ACV15419" s="60"/>
      <c r="ACW15419" s="60"/>
      <c r="ACX15419" s="60"/>
      <c r="ACY15419" s="60">
        <v>0.124355121699077</v>
      </c>
      <c r="ACZ15419" s="60"/>
      <c r="ADA15419" s="60"/>
      <c r="ADB15419" s="60"/>
      <c r="ADC15419" s="60"/>
      <c r="ADD15419" s="60"/>
      <c r="ADE15419" s="60"/>
    </row>
    <row r="15420" spans="760:785" x14ac:dyDescent="0.25">
      <c r="ACF15420" s="60"/>
      <c r="ACG15420" s="60"/>
      <c r="ACH15420" s="60"/>
      <c r="ACI15420" s="60"/>
      <c r="ACJ15420" s="60"/>
      <c r="ACK15420" s="60"/>
      <c r="ACL15420" s="60"/>
      <c r="ACM15420" s="60"/>
      <c r="ACN15420" s="60"/>
      <c r="ACO15420" s="60"/>
      <c r="ACP15420" s="60"/>
      <c r="ACQ15420" s="60"/>
      <c r="ACR15420" s="60"/>
      <c r="ACS15420" s="60"/>
      <c r="ACT15420" s="60"/>
      <c r="ACU15420" s="60"/>
      <c r="ACV15420" s="60"/>
      <c r="ACW15420" s="60"/>
      <c r="ACX15420" s="60"/>
      <c r="ACY15420" s="60">
        <v>0.124355121699077</v>
      </c>
      <c r="ACZ15420" s="60"/>
      <c r="ADA15420" s="60"/>
      <c r="ADB15420" s="60"/>
      <c r="ADC15420" s="60"/>
      <c r="ADD15420" s="60"/>
      <c r="ADE15420" s="60"/>
    </row>
    <row r="15421" spans="760:785" x14ac:dyDescent="0.25">
      <c r="ACF15421" s="60"/>
      <c r="ACG15421" s="60"/>
      <c r="ACH15421" s="60"/>
      <c r="ACI15421" s="60"/>
      <c r="ACJ15421" s="60"/>
      <c r="ACK15421" s="60"/>
      <c r="ACL15421" s="60"/>
      <c r="ACM15421" s="60"/>
      <c r="ACN15421" s="60"/>
      <c r="ACO15421" s="60"/>
      <c r="ACP15421" s="60"/>
      <c r="ACQ15421" s="60"/>
      <c r="ACR15421" s="60"/>
      <c r="ACS15421" s="60"/>
      <c r="ACT15421" s="60"/>
      <c r="ACU15421" s="60"/>
      <c r="ACV15421" s="60"/>
      <c r="ACW15421" s="60"/>
      <c r="ACX15421" s="60"/>
      <c r="ACY15421" s="60">
        <v>0.12416734591359301</v>
      </c>
      <c r="ACZ15421" s="60"/>
      <c r="ADA15421" s="60"/>
      <c r="ADB15421" s="60"/>
      <c r="ADC15421" s="60"/>
      <c r="ADD15421" s="60"/>
      <c r="ADE15421" s="60"/>
    </row>
    <row r="15422" spans="760:785" x14ac:dyDescent="0.25">
      <c r="ACF15422" s="60"/>
      <c r="ACG15422" s="60"/>
      <c r="ACH15422" s="60"/>
      <c r="ACI15422" s="60"/>
      <c r="ACJ15422" s="60"/>
      <c r="ACK15422" s="60"/>
      <c r="ACL15422" s="60"/>
      <c r="ACM15422" s="60"/>
      <c r="ACN15422" s="60"/>
      <c r="ACO15422" s="60"/>
      <c r="ACP15422" s="60"/>
      <c r="ACQ15422" s="60"/>
      <c r="ACR15422" s="60"/>
      <c r="ACS15422" s="60"/>
      <c r="ACT15422" s="60"/>
      <c r="ACU15422" s="60"/>
      <c r="ACV15422" s="60"/>
      <c r="ACW15422" s="60"/>
      <c r="ACX15422" s="60"/>
      <c r="ACY15422" s="60">
        <v>0.12416734591359301</v>
      </c>
      <c r="ACZ15422" s="60"/>
      <c r="ADA15422" s="60"/>
      <c r="ADB15422" s="60"/>
      <c r="ADC15422" s="60"/>
      <c r="ADD15422" s="60"/>
      <c r="ADE15422" s="60"/>
    </row>
    <row r="15423" spans="760:785" x14ac:dyDescent="0.25">
      <c r="ACF15423" s="60"/>
      <c r="ACG15423" s="60"/>
      <c r="ACH15423" s="60"/>
      <c r="ACI15423" s="60"/>
      <c r="ACJ15423" s="60"/>
      <c r="ACK15423" s="60"/>
      <c r="ACL15423" s="60"/>
      <c r="ACM15423" s="60"/>
      <c r="ACN15423" s="60"/>
      <c r="ACO15423" s="60"/>
      <c r="ACP15423" s="60"/>
      <c r="ACQ15423" s="60"/>
      <c r="ACR15423" s="60"/>
      <c r="ACS15423" s="60"/>
      <c r="ACT15423" s="60"/>
      <c r="ACU15423" s="60"/>
      <c r="ACV15423" s="60"/>
      <c r="ACW15423" s="60"/>
      <c r="ACX15423" s="60"/>
      <c r="ACY15423" s="60">
        <v>0.12296963650510399</v>
      </c>
      <c r="ACZ15423" s="60"/>
      <c r="ADA15423" s="60"/>
      <c r="ADB15423" s="60"/>
      <c r="ADC15423" s="60"/>
      <c r="ADD15423" s="60"/>
      <c r="ADE15423" s="60"/>
    </row>
    <row r="15424" spans="760:785" x14ac:dyDescent="0.25">
      <c r="ACF15424" s="60"/>
      <c r="ACG15424" s="60"/>
      <c r="ACH15424" s="60"/>
      <c r="ACI15424" s="60"/>
      <c r="ACJ15424" s="60"/>
      <c r="ACK15424" s="60"/>
      <c r="ACL15424" s="60"/>
      <c r="ACM15424" s="60"/>
      <c r="ACN15424" s="60"/>
      <c r="ACO15424" s="60"/>
      <c r="ACP15424" s="60"/>
      <c r="ACQ15424" s="60"/>
      <c r="ACR15424" s="60"/>
      <c r="ACS15424" s="60"/>
      <c r="ACT15424" s="60"/>
      <c r="ACU15424" s="60"/>
      <c r="ACV15424" s="60"/>
      <c r="ACW15424" s="60"/>
      <c r="ACX15424" s="60"/>
      <c r="ACY15424" s="60">
        <v>0.12296963650510399</v>
      </c>
      <c r="ACZ15424" s="60"/>
      <c r="ADA15424" s="60"/>
      <c r="ADB15424" s="60"/>
      <c r="ADC15424" s="60"/>
      <c r="ADD15424" s="60"/>
      <c r="ADE15424" s="60"/>
    </row>
    <row r="15425" spans="760:785" x14ac:dyDescent="0.25">
      <c r="ACF15425" s="60"/>
      <c r="ACG15425" s="60"/>
      <c r="ACH15425" s="60"/>
      <c r="ACI15425" s="60"/>
      <c r="ACJ15425" s="60"/>
      <c r="ACK15425" s="60"/>
      <c r="ACL15425" s="60"/>
      <c r="ACM15425" s="60"/>
      <c r="ACN15425" s="60"/>
      <c r="ACO15425" s="60"/>
      <c r="ACP15425" s="60"/>
      <c r="ACQ15425" s="60"/>
      <c r="ACR15425" s="60"/>
      <c r="ACS15425" s="60"/>
      <c r="ACT15425" s="60"/>
      <c r="ACU15425" s="60"/>
      <c r="ACV15425" s="60"/>
      <c r="ACW15425" s="60"/>
      <c r="ACX15425" s="60"/>
      <c r="ACY15425" s="60">
        <v>0.12225218775666501</v>
      </c>
      <c r="ACZ15425" s="60"/>
      <c r="ADA15425" s="60"/>
      <c r="ADB15425" s="60"/>
      <c r="ADC15425" s="60"/>
      <c r="ADD15425" s="60"/>
      <c r="ADE15425" s="60"/>
    </row>
    <row r="15426" spans="760:785" x14ac:dyDescent="0.25">
      <c r="ACF15426" s="60"/>
      <c r="ACG15426" s="60"/>
      <c r="ACH15426" s="60"/>
      <c r="ACI15426" s="60"/>
      <c r="ACJ15426" s="60"/>
      <c r="ACK15426" s="60"/>
      <c r="ACL15426" s="60"/>
      <c r="ACM15426" s="60"/>
      <c r="ACN15426" s="60"/>
      <c r="ACO15426" s="60"/>
      <c r="ACP15426" s="60"/>
      <c r="ACQ15426" s="60"/>
      <c r="ACR15426" s="60"/>
      <c r="ACS15426" s="60"/>
      <c r="ACT15426" s="60"/>
      <c r="ACU15426" s="60"/>
      <c r="ACV15426" s="60"/>
      <c r="ACW15426" s="60"/>
      <c r="ACX15426" s="60"/>
      <c r="ACY15426" s="60">
        <v>0.12225218775666501</v>
      </c>
      <c r="ACZ15426" s="60"/>
      <c r="ADA15426" s="60"/>
      <c r="ADB15426" s="60"/>
      <c r="ADC15426" s="60"/>
      <c r="ADD15426" s="60"/>
      <c r="ADE15426" s="60"/>
    </row>
    <row r="15427" spans="760:785" x14ac:dyDescent="0.25">
      <c r="ACF15427" s="60"/>
      <c r="ACG15427" s="60"/>
      <c r="ACH15427" s="60"/>
      <c r="ACI15427" s="60"/>
      <c r="ACJ15427" s="60"/>
      <c r="ACK15427" s="60"/>
      <c r="ACL15427" s="60"/>
      <c r="ACM15427" s="60"/>
      <c r="ACN15427" s="60"/>
      <c r="ACO15427" s="60"/>
      <c r="ACP15427" s="60"/>
      <c r="ACQ15427" s="60"/>
      <c r="ACR15427" s="60"/>
      <c r="ACS15427" s="60"/>
      <c r="ACT15427" s="60"/>
      <c r="ACU15427" s="60"/>
      <c r="ACV15427" s="60"/>
      <c r="ACW15427" s="60"/>
      <c r="ACX15427" s="60"/>
      <c r="ACY15427" s="60">
        <v>0.122216083921193</v>
      </c>
      <c r="ACZ15427" s="60"/>
      <c r="ADA15427" s="60"/>
      <c r="ADB15427" s="60"/>
      <c r="ADC15427" s="60"/>
      <c r="ADD15427" s="60"/>
      <c r="ADE15427" s="60"/>
    </row>
    <row r="15428" spans="760:785" x14ac:dyDescent="0.25">
      <c r="ACF15428" s="60"/>
      <c r="ACG15428" s="60"/>
      <c r="ACH15428" s="60"/>
      <c r="ACI15428" s="60"/>
      <c r="ACJ15428" s="60"/>
      <c r="ACK15428" s="60"/>
      <c r="ACL15428" s="60"/>
      <c r="ACM15428" s="60"/>
      <c r="ACN15428" s="60"/>
      <c r="ACO15428" s="60"/>
      <c r="ACP15428" s="60"/>
      <c r="ACQ15428" s="60"/>
      <c r="ACR15428" s="60"/>
      <c r="ACS15428" s="60"/>
      <c r="ACT15428" s="60"/>
      <c r="ACU15428" s="60"/>
      <c r="ACV15428" s="60"/>
      <c r="ACW15428" s="60"/>
      <c r="ACX15428" s="60"/>
      <c r="ACY15428" s="60">
        <v>0.122216083921193</v>
      </c>
      <c r="ACZ15428" s="60"/>
      <c r="ADA15428" s="60"/>
      <c r="ADB15428" s="60"/>
      <c r="ADC15428" s="60"/>
      <c r="ADD15428" s="60"/>
      <c r="ADE15428" s="60"/>
    </row>
    <row r="15429" spans="760:785" x14ac:dyDescent="0.25">
      <c r="ACF15429" s="60"/>
      <c r="ACG15429" s="60"/>
      <c r="ACH15429" s="60"/>
      <c r="ACI15429" s="60"/>
      <c r="ACJ15429" s="60"/>
      <c r="ACK15429" s="60"/>
      <c r="ACL15429" s="60"/>
      <c r="ACM15429" s="60"/>
      <c r="ACN15429" s="60"/>
      <c r="ACO15429" s="60"/>
      <c r="ACP15429" s="60"/>
      <c r="ACQ15429" s="60"/>
      <c r="ACR15429" s="60"/>
      <c r="ACS15429" s="60"/>
      <c r="ACT15429" s="60"/>
      <c r="ACU15429" s="60"/>
      <c r="ACV15429" s="60"/>
      <c r="ACW15429" s="60"/>
      <c r="ACX15429" s="60"/>
      <c r="ACY15429" s="60">
        <v>0.121499357101651</v>
      </c>
      <c r="ACZ15429" s="60"/>
      <c r="ADA15429" s="60"/>
      <c r="ADB15429" s="60"/>
      <c r="ADC15429" s="60"/>
      <c r="ADD15429" s="60"/>
      <c r="ADE15429" s="60"/>
    </row>
    <row r="15430" spans="760:785" x14ac:dyDescent="0.25">
      <c r="ACF15430" s="60"/>
      <c r="ACG15430" s="60"/>
      <c r="ACH15430" s="60"/>
      <c r="ACI15430" s="60"/>
      <c r="ACJ15430" s="60"/>
      <c r="ACK15430" s="60"/>
      <c r="ACL15430" s="60"/>
      <c r="ACM15430" s="60"/>
      <c r="ACN15430" s="60"/>
      <c r="ACO15430" s="60"/>
      <c r="ACP15430" s="60"/>
      <c r="ACQ15430" s="60"/>
      <c r="ACR15430" s="60"/>
      <c r="ACS15430" s="60"/>
      <c r="ACT15430" s="60"/>
      <c r="ACU15430" s="60"/>
      <c r="ACV15430" s="60"/>
      <c r="ACW15430" s="60"/>
      <c r="ACX15430" s="60"/>
      <c r="ACY15430" s="60">
        <v>0.121499357101651</v>
      </c>
      <c r="ACZ15430" s="60"/>
      <c r="ADA15430" s="60"/>
      <c r="ADB15430" s="60"/>
      <c r="ADC15430" s="60"/>
      <c r="ADD15430" s="60"/>
      <c r="ADE15430" s="60"/>
    </row>
    <row r="15431" spans="760:785" x14ac:dyDescent="0.25">
      <c r="ACF15431" s="60"/>
      <c r="ACG15431" s="60"/>
      <c r="ACH15431" s="60"/>
      <c r="ACI15431" s="60"/>
      <c r="ACJ15431" s="60"/>
      <c r="ACK15431" s="60"/>
      <c r="ACL15431" s="60"/>
      <c r="ACM15431" s="60"/>
      <c r="ACN15431" s="60"/>
      <c r="ACO15431" s="60"/>
      <c r="ACP15431" s="60"/>
      <c r="ACQ15431" s="60"/>
      <c r="ACR15431" s="60"/>
      <c r="ACS15431" s="60"/>
      <c r="ACT15431" s="60"/>
      <c r="ACU15431" s="60"/>
      <c r="ACV15431" s="60"/>
      <c r="ACW15431" s="60"/>
      <c r="ACX15431" s="60"/>
      <c r="ACY15431" s="60">
        <v>0.121095276559327</v>
      </c>
      <c r="ACZ15431" s="60"/>
      <c r="ADA15431" s="60"/>
      <c r="ADB15431" s="60"/>
      <c r="ADC15431" s="60"/>
      <c r="ADD15431" s="60"/>
      <c r="ADE15431" s="60"/>
    </row>
    <row r="15432" spans="760:785" x14ac:dyDescent="0.25">
      <c r="ACF15432" s="60"/>
      <c r="ACG15432" s="60"/>
      <c r="ACH15432" s="60"/>
      <c r="ACI15432" s="60"/>
      <c r="ACJ15432" s="60"/>
      <c r="ACK15432" s="60"/>
      <c r="ACL15432" s="60"/>
      <c r="ACM15432" s="60"/>
      <c r="ACN15432" s="60"/>
      <c r="ACO15432" s="60"/>
      <c r="ACP15432" s="60"/>
      <c r="ACQ15432" s="60"/>
      <c r="ACR15432" s="60"/>
      <c r="ACS15432" s="60"/>
      <c r="ACT15432" s="60"/>
      <c r="ACU15432" s="60"/>
      <c r="ACV15432" s="60"/>
      <c r="ACW15432" s="60"/>
      <c r="ACX15432" s="60"/>
      <c r="ACY15432" s="60">
        <v>0.121095276559327</v>
      </c>
      <c r="ACZ15432" s="60"/>
      <c r="ADA15432" s="60"/>
      <c r="ADB15432" s="60"/>
      <c r="ADC15432" s="60"/>
      <c r="ADD15432" s="60"/>
      <c r="ADE15432" s="60"/>
    </row>
    <row r="15433" spans="760:785" x14ac:dyDescent="0.25">
      <c r="ACF15433" s="60"/>
      <c r="ACG15433" s="60"/>
      <c r="ACH15433" s="60"/>
      <c r="ACI15433" s="60"/>
      <c r="ACJ15433" s="60"/>
      <c r="ACK15433" s="60"/>
      <c r="ACL15433" s="60"/>
      <c r="ACM15433" s="60"/>
      <c r="ACN15433" s="60"/>
      <c r="ACO15433" s="60"/>
      <c r="ACP15433" s="60"/>
      <c r="ACQ15433" s="60"/>
      <c r="ACR15433" s="60"/>
      <c r="ACS15433" s="60"/>
      <c r="ACT15433" s="60"/>
      <c r="ACU15433" s="60"/>
      <c r="ACV15433" s="60"/>
      <c r="ACW15433" s="60"/>
      <c r="ACX15433" s="60"/>
      <c r="ACY15433" s="60">
        <v>0.1209431743499</v>
      </c>
      <c r="ACZ15433" s="60"/>
      <c r="ADA15433" s="60"/>
      <c r="ADB15433" s="60"/>
      <c r="ADC15433" s="60"/>
      <c r="ADD15433" s="60"/>
      <c r="ADE15433" s="60"/>
    </row>
    <row r="15434" spans="760:785" x14ac:dyDescent="0.25">
      <c r="ACF15434" s="60"/>
      <c r="ACG15434" s="60"/>
      <c r="ACH15434" s="60"/>
      <c r="ACI15434" s="60"/>
      <c r="ACJ15434" s="60"/>
      <c r="ACK15434" s="60"/>
      <c r="ACL15434" s="60"/>
      <c r="ACM15434" s="60"/>
      <c r="ACN15434" s="60"/>
      <c r="ACO15434" s="60"/>
      <c r="ACP15434" s="60"/>
      <c r="ACQ15434" s="60"/>
      <c r="ACR15434" s="60"/>
      <c r="ACS15434" s="60"/>
      <c r="ACT15434" s="60"/>
      <c r="ACU15434" s="60"/>
      <c r="ACV15434" s="60"/>
      <c r="ACW15434" s="60"/>
      <c r="ACX15434" s="60"/>
      <c r="ACY15434" s="60">
        <v>0.1209431743499</v>
      </c>
      <c r="ACZ15434" s="60"/>
      <c r="ADA15434" s="60"/>
      <c r="ADB15434" s="60"/>
      <c r="ADC15434" s="60"/>
      <c r="ADD15434" s="60"/>
      <c r="ADE15434" s="60"/>
    </row>
    <row r="15435" spans="760:785" x14ac:dyDescent="0.25">
      <c r="ACF15435" s="60"/>
      <c r="ACG15435" s="60"/>
      <c r="ACH15435" s="60"/>
      <c r="ACI15435" s="60"/>
      <c r="ACJ15435" s="60"/>
      <c r="ACK15435" s="60"/>
      <c r="ACL15435" s="60"/>
      <c r="ACM15435" s="60"/>
      <c r="ACN15435" s="60"/>
      <c r="ACO15435" s="60"/>
      <c r="ACP15435" s="60"/>
      <c r="ACQ15435" s="60"/>
      <c r="ACR15435" s="60"/>
      <c r="ACS15435" s="60"/>
      <c r="ACT15435" s="60"/>
      <c r="ACU15435" s="60"/>
      <c r="ACV15435" s="60"/>
      <c r="ACW15435" s="60"/>
      <c r="ACX15435" s="60"/>
      <c r="ACY15435" s="60">
        <v>0.12092722936077301</v>
      </c>
      <c r="ACZ15435" s="60"/>
      <c r="ADA15435" s="60"/>
      <c r="ADB15435" s="60"/>
      <c r="ADC15435" s="60"/>
      <c r="ADD15435" s="60"/>
      <c r="ADE15435" s="60"/>
    </row>
    <row r="15436" spans="760:785" x14ac:dyDescent="0.25">
      <c r="ACF15436" s="60"/>
      <c r="ACG15436" s="60"/>
      <c r="ACH15436" s="60"/>
      <c r="ACI15436" s="60"/>
      <c r="ACJ15436" s="60"/>
      <c r="ACK15436" s="60"/>
      <c r="ACL15436" s="60"/>
      <c r="ACM15436" s="60"/>
      <c r="ACN15436" s="60"/>
      <c r="ACO15436" s="60"/>
      <c r="ACP15436" s="60"/>
      <c r="ACQ15436" s="60"/>
      <c r="ACR15436" s="60"/>
      <c r="ACS15436" s="60"/>
      <c r="ACT15436" s="60"/>
      <c r="ACU15436" s="60"/>
      <c r="ACV15436" s="60"/>
      <c r="ACW15436" s="60"/>
      <c r="ACX15436" s="60"/>
      <c r="ACY15436" s="60">
        <v>0.12092722936077301</v>
      </c>
      <c r="ACZ15436" s="60"/>
      <c r="ADA15436" s="60"/>
      <c r="ADB15436" s="60"/>
      <c r="ADC15436" s="60"/>
      <c r="ADD15436" s="60"/>
      <c r="ADE15436" s="60"/>
    </row>
    <row r="15437" spans="760:785" x14ac:dyDescent="0.25">
      <c r="ACF15437" s="60"/>
      <c r="ACG15437" s="60"/>
      <c r="ACH15437" s="60"/>
      <c r="ACI15437" s="60"/>
      <c r="ACJ15437" s="60"/>
      <c r="ACK15437" s="60"/>
      <c r="ACL15437" s="60"/>
      <c r="ACM15437" s="60"/>
      <c r="ACN15437" s="60"/>
      <c r="ACO15437" s="60"/>
      <c r="ACP15437" s="60"/>
      <c r="ACQ15437" s="60"/>
      <c r="ACR15437" s="60"/>
      <c r="ACS15437" s="60"/>
      <c r="ACT15437" s="60"/>
      <c r="ACU15437" s="60"/>
      <c r="ACV15437" s="60"/>
      <c r="ACW15437" s="60"/>
      <c r="ACX15437" s="60"/>
      <c r="ACY15437" s="60">
        <v>0.12051608726296199</v>
      </c>
      <c r="ACZ15437" s="60"/>
      <c r="ADA15437" s="60"/>
      <c r="ADB15437" s="60"/>
      <c r="ADC15437" s="60"/>
      <c r="ADD15437" s="60"/>
      <c r="ADE15437" s="60"/>
    </row>
    <row r="15438" spans="760:785" x14ac:dyDescent="0.25">
      <c r="ACF15438" s="60"/>
      <c r="ACG15438" s="60"/>
      <c r="ACH15438" s="60"/>
      <c r="ACI15438" s="60"/>
      <c r="ACJ15438" s="60"/>
      <c r="ACK15438" s="60"/>
      <c r="ACL15438" s="60"/>
      <c r="ACM15438" s="60"/>
      <c r="ACN15438" s="60"/>
      <c r="ACO15438" s="60"/>
      <c r="ACP15438" s="60"/>
      <c r="ACQ15438" s="60"/>
      <c r="ACR15438" s="60"/>
      <c r="ACS15438" s="60"/>
      <c r="ACT15438" s="60"/>
      <c r="ACU15438" s="60"/>
      <c r="ACV15438" s="60"/>
      <c r="ACW15438" s="60"/>
      <c r="ACX15438" s="60"/>
      <c r="ACY15438" s="60">
        <v>0.12051608726296199</v>
      </c>
      <c r="ACZ15438" s="60"/>
      <c r="ADA15438" s="60"/>
      <c r="ADB15438" s="60"/>
      <c r="ADC15438" s="60"/>
      <c r="ADD15438" s="60"/>
      <c r="ADE15438" s="60"/>
    </row>
    <row r="15439" spans="760:785" x14ac:dyDescent="0.25">
      <c r="ACF15439" s="60"/>
      <c r="ACG15439" s="60"/>
      <c r="ACH15439" s="60"/>
      <c r="ACI15439" s="60"/>
      <c r="ACJ15439" s="60"/>
      <c r="ACK15439" s="60"/>
      <c r="ACL15439" s="60"/>
      <c r="ACM15439" s="60"/>
      <c r="ACN15439" s="60"/>
      <c r="ACO15439" s="60"/>
      <c r="ACP15439" s="60"/>
      <c r="ACQ15439" s="60"/>
      <c r="ACR15439" s="60"/>
      <c r="ACS15439" s="60"/>
      <c r="ACT15439" s="60"/>
      <c r="ACU15439" s="60"/>
      <c r="ACV15439" s="60"/>
      <c r="ACW15439" s="60"/>
      <c r="ACX15439" s="60"/>
      <c r="ACY15439" s="60">
        <v>0.119975832626402</v>
      </c>
      <c r="ACZ15439" s="60"/>
      <c r="ADA15439" s="60"/>
      <c r="ADB15439" s="60"/>
      <c r="ADC15439" s="60"/>
      <c r="ADD15439" s="60"/>
      <c r="ADE15439" s="60"/>
    </row>
    <row r="15440" spans="760:785" x14ac:dyDescent="0.25">
      <c r="ACF15440" s="60"/>
      <c r="ACG15440" s="60"/>
      <c r="ACH15440" s="60"/>
      <c r="ACI15440" s="60"/>
      <c r="ACJ15440" s="60"/>
      <c r="ACK15440" s="60"/>
      <c r="ACL15440" s="60"/>
      <c r="ACM15440" s="60"/>
      <c r="ACN15440" s="60"/>
      <c r="ACO15440" s="60"/>
      <c r="ACP15440" s="60"/>
      <c r="ACQ15440" s="60"/>
      <c r="ACR15440" s="60"/>
      <c r="ACS15440" s="60"/>
      <c r="ACT15440" s="60"/>
      <c r="ACU15440" s="60"/>
      <c r="ACV15440" s="60"/>
      <c r="ACW15440" s="60"/>
      <c r="ACX15440" s="60"/>
      <c r="ACY15440" s="60">
        <v>0.119975832626402</v>
      </c>
      <c r="ACZ15440" s="60"/>
      <c r="ADA15440" s="60"/>
      <c r="ADB15440" s="60"/>
      <c r="ADC15440" s="60"/>
      <c r="ADD15440" s="60"/>
      <c r="ADE15440" s="60"/>
    </row>
    <row r="15441" spans="760:785" x14ac:dyDescent="0.25">
      <c r="ACF15441" s="60"/>
      <c r="ACG15441" s="60"/>
      <c r="ACH15441" s="60"/>
      <c r="ACI15441" s="60"/>
      <c r="ACJ15441" s="60"/>
      <c r="ACK15441" s="60"/>
      <c r="ACL15441" s="60"/>
      <c r="ACM15441" s="60"/>
      <c r="ACN15441" s="60"/>
      <c r="ACO15441" s="60"/>
      <c r="ACP15441" s="60"/>
      <c r="ACQ15441" s="60"/>
      <c r="ACR15441" s="60"/>
      <c r="ACS15441" s="60"/>
      <c r="ACT15441" s="60"/>
      <c r="ACU15441" s="60"/>
      <c r="ACV15441" s="60"/>
      <c r="ACW15441" s="60"/>
      <c r="ACX15441" s="60"/>
      <c r="ACY15441" s="60">
        <v>0.11994473248375299</v>
      </c>
      <c r="ACZ15441" s="60"/>
      <c r="ADA15441" s="60"/>
      <c r="ADB15441" s="60"/>
      <c r="ADC15441" s="60"/>
      <c r="ADD15441" s="60"/>
      <c r="ADE15441" s="60"/>
    </row>
    <row r="15442" spans="760:785" x14ac:dyDescent="0.25">
      <c r="ACF15442" s="60"/>
      <c r="ACG15442" s="60"/>
      <c r="ACH15442" s="60"/>
      <c r="ACI15442" s="60"/>
      <c r="ACJ15442" s="60"/>
      <c r="ACK15442" s="60"/>
      <c r="ACL15442" s="60"/>
      <c r="ACM15442" s="60"/>
      <c r="ACN15442" s="60"/>
      <c r="ACO15442" s="60"/>
      <c r="ACP15442" s="60"/>
      <c r="ACQ15442" s="60"/>
      <c r="ACR15442" s="60"/>
      <c r="ACS15442" s="60"/>
      <c r="ACT15442" s="60"/>
      <c r="ACU15442" s="60"/>
      <c r="ACV15442" s="60"/>
      <c r="ACW15442" s="60"/>
      <c r="ACX15442" s="60"/>
      <c r="ACY15442" s="60">
        <v>0.11994473248375299</v>
      </c>
      <c r="ACZ15442" s="60"/>
      <c r="ADA15442" s="60"/>
      <c r="ADB15442" s="60"/>
      <c r="ADC15442" s="60"/>
      <c r="ADD15442" s="60"/>
      <c r="ADE15442" s="60"/>
    </row>
    <row r="15443" spans="760:785" x14ac:dyDescent="0.25">
      <c r="ACF15443" s="60"/>
      <c r="ACG15443" s="60"/>
      <c r="ACH15443" s="60"/>
      <c r="ACI15443" s="60"/>
      <c r="ACJ15443" s="60"/>
      <c r="ACK15443" s="60"/>
      <c r="ACL15443" s="60"/>
      <c r="ACM15443" s="60"/>
      <c r="ACN15443" s="60"/>
      <c r="ACO15443" s="60"/>
      <c r="ACP15443" s="60"/>
      <c r="ACQ15443" s="60"/>
      <c r="ACR15443" s="60"/>
      <c r="ACS15443" s="60"/>
      <c r="ACT15443" s="60"/>
      <c r="ACU15443" s="60"/>
      <c r="ACV15443" s="60"/>
      <c r="ACW15443" s="60"/>
      <c r="ACX15443" s="60"/>
      <c r="ACY15443" s="60">
        <v>0.119940993962034</v>
      </c>
      <c r="ACZ15443" s="60"/>
      <c r="ADA15443" s="60"/>
      <c r="ADB15443" s="60"/>
      <c r="ADC15443" s="60"/>
      <c r="ADD15443" s="60"/>
      <c r="ADE15443" s="60"/>
    </row>
    <row r="15444" spans="760:785" x14ac:dyDescent="0.25">
      <c r="ACF15444" s="60"/>
      <c r="ACG15444" s="60"/>
      <c r="ACH15444" s="60"/>
      <c r="ACI15444" s="60"/>
      <c r="ACJ15444" s="60"/>
      <c r="ACK15444" s="60"/>
      <c r="ACL15444" s="60"/>
      <c r="ACM15444" s="60"/>
      <c r="ACN15444" s="60"/>
      <c r="ACO15444" s="60"/>
      <c r="ACP15444" s="60"/>
      <c r="ACQ15444" s="60"/>
      <c r="ACR15444" s="60"/>
      <c r="ACS15444" s="60"/>
      <c r="ACT15444" s="60"/>
      <c r="ACU15444" s="60"/>
      <c r="ACV15444" s="60"/>
      <c r="ACW15444" s="60"/>
      <c r="ACX15444" s="60"/>
      <c r="ACY15444" s="60">
        <v>0.119940993962034</v>
      </c>
      <c r="ACZ15444" s="60"/>
      <c r="ADA15444" s="60"/>
      <c r="ADB15444" s="60"/>
      <c r="ADC15444" s="60"/>
      <c r="ADD15444" s="60"/>
      <c r="ADE15444" s="60"/>
    </row>
    <row r="15445" spans="760:785" x14ac:dyDescent="0.25">
      <c r="ACF15445" s="60"/>
      <c r="ACG15445" s="60"/>
      <c r="ACH15445" s="60"/>
      <c r="ACI15445" s="60"/>
      <c r="ACJ15445" s="60"/>
      <c r="ACK15445" s="60"/>
      <c r="ACL15445" s="60"/>
      <c r="ACM15445" s="60"/>
      <c r="ACN15445" s="60"/>
      <c r="ACO15445" s="60"/>
      <c r="ACP15445" s="60"/>
      <c r="ACQ15445" s="60"/>
      <c r="ACR15445" s="60"/>
      <c r="ACS15445" s="60"/>
      <c r="ACT15445" s="60"/>
      <c r="ACU15445" s="60"/>
      <c r="ACV15445" s="60"/>
      <c r="ACW15445" s="60"/>
      <c r="ACX15445" s="60"/>
      <c r="ACY15445" s="60">
        <v>0.119619376000169</v>
      </c>
      <c r="ACZ15445" s="60"/>
      <c r="ADA15445" s="60"/>
      <c r="ADB15445" s="60"/>
      <c r="ADC15445" s="60"/>
      <c r="ADD15445" s="60"/>
      <c r="ADE15445" s="60"/>
    </row>
    <row r="15446" spans="760:785" x14ac:dyDescent="0.25">
      <c r="ACF15446" s="60"/>
      <c r="ACG15446" s="60"/>
      <c r="ACH15446" s="60"/>
      <c r="ACI15446" s="60"/>
      <c r="ACJ15446" s="60"/>
      <c r="ACK15446" s="60"/>
      <c r="ACL15446" s="60"/>
      <c r="ACM15446" s="60"/>
      <c r="ACN15446" s="60"/>
      <c r="ACO15446" s="60"/>
      <c r="ACP15446" s="60"/>
      <c r="ACQ15446" s="60"/>
      <c r="ACR15446" s="60"/>
      <c r="ACS15446" s="60"/>
      <c r="ACT15446" s="60"/>
      <c r="ACU15446" s="60"/>
      <c r="ACV15446" s="60"/>
      <c r="ACW15446" s="60"/>
      <c r="ACX15446" s="60"/>
      <c r="ACY15446" s="60">
        <v>0.119619376000169</v>
      </c>
      <c r="ACZ15446" s="60"/>
      <c r="ADA15446" s="60"/>
      <c r="ADB15446" s="60"/>
      <c r="ADC15446" s="60"/>
      <c r="ADD15446" s="60"/>
      <c r="ADE15446" s="60"/>
    </row>
    <row r="15447" spans="760:785" x14ac:dyDescent="0.25">
      <c r="ACF15447" s="60"/>
      <c r="ACG15447" s="60"/>
      <c r="ACH15447" s="60"/>
      <c r="ACI15447" s="60"/>
      <c r="ACJ15447" s="60"/>
      <c r="ACK15447" s="60"/>
      <c r="ACL15447" s="60"/>
      <c r="ACM15447" s="60"/>
      <c r="ACN15447" s="60"/>
      <c r="ACO15447" s="60"/>
      <c r="ACP15447" s="60"/>
      <c r="ACQ15447" s="60"/>
      <c r="ACR15447" s="60"/>
      <c r="ACS15447" s="60"/>
      <c r="ACT15447" s="60"/>
      <c r="ACU15447" s="60"/>
      <c r="ACV15447" s="60"/>
      <c r="ACW15447" s="60"/>
      <c r="ACX15447" s="60"/>
      <c r="ACY15447" s="60">
        <v>0.119412615289521</v>
      </c>
      <c r="ACZ15447" s="60"/>
      <c r="ADA15447" s="60"/>
      <c r="ADB15447" s="60"/>
      <c r="ADC15447" s="60"/>
      <c r="ADD15447" s="60"/>
      <c r="ADE15447" s="60"/>
    </row>
    <row r="15448" spans="760:785" x14ac:dyDescent="0.25">
      <c r="ACF15448" s="60"/>
      <c r="ACG15448" s="60"/>
      <c r="ACH15448" s="60"/>
      <c r="ACI15448" s="60"/>
      <c r="ACJ15448" s="60"/>
      <c r="ACK15448" s="60"/>
      <c r="ACL15448" s="60"/>
      <c r="ACM15448" s="60"/>
      <c r="ACN15448" s="60"/>
      <c r="ACO15448" s="60"/>
      <c r="ACP15448" s="60"/>
      <c r="ACQ15448" s="60"/>
      <c r="ACR15448" s="60"/>
      <c r="ACS15448" s="60"/>
      <c r="ACT15448" s="60"/>
      <c r="ACU15448" s="60"/>
      <c r="ACV15448" s="60"/>
      <c r="ACW15448" s="60"/>
      <c r="ACX15448" s="60"/>
      <c r="ACY15448" s="60">
        <v>0.11906613505796</v>
      </c>
      <c r="ACZ15448" s="60"/>
      <c r="ADA15448" s="60"/>
      <c r="ADB15448" s="60"/>
      <c r="ADC15448" s="60"/>
      <c r="ADD15448" s="60"/>
      <c r="ADE15448" s="60"/>
    </row>
    <row r="15449" spans="760:785" x14ac:dyDescent="0.25">
      <c r="ACF15449" s="60"/>
      <c r="ACG15449" s="60"/>
      <c r="ACH15449" s="60"/>
      <c r="ACI15449" s="60"/>
      <c r="ACJ15449" s="60"/>
      <c r="ACK15449" s="60"/>
      <c r="ACL15449" s="60"/>
      <c r="ACM15449" s="60"/>
      <c r="ACN15449" s="60"/>
      <c r="ACO15449" s="60"/>
      <c r="ACP15449" s="60"/>
      <c r="ACQ15449" s="60"/>
      <c r="ACR15449" s="60"/>
      <c r="ACS15449" s="60"/>
      <c r="ACT15449" s="60"/>
      <c r="ACU15449" s="60"/>
      <c r="ACV15449" s="60"/>
      <c r="ACW15449" s="60"/>
      <c r="ACX15449" s="60"/>
      <c r="ACY15449" s="60">
        <v>0.11906613505796</v>
      </c>
      <c r="ACZ15449" s="60"/>
      <c r="ADA15449" s="60"/>
      <c r="ADB15449" s="60"/>
      <c r="ADC15449" s="60"/>
      <c r="ADD15449" s="60"/>
      <c r="ADE15449" s="60"/>
    </row>
    <row r="15450" spans="760:785" x14ac:dyDescent="0.25">
      <c r="ACF15450" s="60"/>
      <c r="ACG15450" s="60"/>
      <c r="ACH15450" s="60"/>
      <c r="ACI15450" s="60"/>
      <c r="ACJ15450" s="60"/>
      <c r="ACK15450" s="60"/>
      <c r="ACL15450" s="60"/>
      <c r="ACM15450" s="60"/>
      <c r="ACN15450" s="60"/>
      <c r="ACO15450" s="60"/>
      <c r="ACP15450" s="60"/>
      <c r="ACQ15450" s="60"/>
      <c r="ACR15450" s="60"/>
      <c r="ACS15450" s="60"/>
      <c r="ACT15450" s="60"/>
      <c r="ACU15450" s="60"/>
      <c r="ACV15450" s="60"/>
      <c r="ACW15450" s="60"/>
      <c r="ACX15450" s="60"/>
      <c r="ACY15450" s="60">
        <v>0.118996059816371</v>
      </c>
      <c r="ACZ15450" s="60"/>
      <c r="ADA15450" s="60"/>
      <c r="ADB15450" s="60"/>
      <c r="ADC15450" s="60"/>
      <c r="ADD15450" s="60"/>
      <c r="ADE15450" s="60"/>
    </row>
    <row r="15451" spans="760:785" x14ac:dyDescent="0.25">
      <c r="ACF15451" s="60"/>
      <c r="ACG15451" s="60"/>
      <c r="ACH15451" s="60"/>
      <c r="ACI15451" s="60"/>
      <c r="ACJ15451" s="60"/>
      <c r="ACK15451" s="60"/>
      <c r="ACL15451" s="60"/>
      <c r="ACM15451" s="60"/>
      <c r="ACN15451" s="60"/>
      <c r="ACO15451" s="60"/>
      <c r="ACP15451" s="60"/>
      <c r="ACQ15451" s="60"/>
      <c r="ACR15451" s="60"/>
      <c r="ACS15451" s="60"/>
      <c r="ACT15451" s="60"/>
      <c r="ACU15451" s="60"/>
      <c r="ACV15451" s="60"/>
      <c r="ACW15451" s="60"/>
      <c r="ACX15451" s="60"/>
      <c r="ACY15451" s="60">
        <v>0.11863565799282901</v>
      </c>
      <c r="ACZ15451" s="60"/>
      <c r="ADA15451" s="60"/>
      <c r="ADB15451" s="60"/>
      <c r="ADC15451" s="60"/>
      <c r="ADD15451" s="60"/>
      <c r="ADE15451" s="60"/>
    </row>
    <row r="15452" spans="760:785" x14ac:dyDescent="0.25">
      <c r="ACF15452" s="60"/>
      <c r="ACG15452" s="60"/>
      <c r="ACH15452" s="60"/>
      <c r="ACI15452" s="60"/>
      <c r="ACJ15452" s="60"/>
      <c r="ACK15452" s="60"/>
      <c r="ACL15452" s="60"/>
      <c r="ACM15452" s="60"/>
      <c r="ACN15452" s="60"/>
      <c r="ACO15452" s="60"/>
      <c r="ACP15452" s="60"/>
      <c r="ACQ15452" s="60"/>
      <c r="ACR15452" s="60"/>
      <c r="ACS15452" s="60"/>
      <c r="ACT15452" s="60"/>
      <c r="ACU15452" s="60"/>
      <c r="ACV15452" s="60"/>
      <c r="ACW15452" s="60"/>
      <c r="ACX15452" s="60"/>
      <c r="ACY15452" s="60">
        <v>0.118619160999858</v>
      </c>
      <c r="ACZ15452" s="60"/>
      <c r="ADA15452" s="60"/>
      <c r="ADB15452" s="60"/>
      <c r="ADC15452" s="60"/>
      <c r="ADD15452" s="60"/>
      <c r="ADE15452" s="60"/>
    </row>
    <row r="15453" spans="760:785" x14ac:dyDescent="0.25">
      <c r="ACF15453" s="60"/>
      <c r="ACG15453" s="60"/>
      <c r="ACH15453" s="60"/>
      <c r="ACI15453" s="60"/>
      <c r="ACJ15453" s="60"/>
      <c r="ACK15453" s="60"/>
      <c r="ACL15453" s="60"/>
      <c r="ACM15453" s="60"/>
      <c r="ACN15453" s="60"/>
      <c r="ACO15453" s="60"/>
      <c r="ACP15453" s="60"/>
      <c r="ACQ15453" s="60"/>
      <c r="ACR15453" s="60"/>
      <c r="ACS15453" s="60"/>
      <c r="ACT15453" s="60"/>
      <c r="ACU15453" s="60"/>
      <c r="ACV15453" s="60"/>
      <c r="ACW15453" s="60"/>
      <c r="ACX15453" s="60"/>
      <c r="ACY15453" s="60">
        <v>0.118619160999858</v>
      </c>
      <c r="ACZ15453" s="60"/>
      <c r="ADA15453" s="60"/>
      <c r="ADB15453" s="60"/>
      <c r="ADC15453" s="60"/>
      <c r="ADD15453" s="60"/>
      <c r="ADE15453" s="60"/>
    </row>
    <row r="15454" spans="760:785" x14ac:dyDescent="0.25">
      <c r="ACF15454" s="60"/>
      <c r="ACG15454" s="60"/>
      <c r="ACH15454" s="60"/>
      <c r="ACI15454" s="60"/>
      <c r="ACJ15454" s="60"/>
      <c r="ACK15454" s="60"/>
      <c r="ACL15454" s="60"/>
      <c r="ACM15454" s="60"/>
      <c r="ACN15454" s="60"/>
      <c r="ACO15454" s="60"/>
      <c r="ACP15454" s="60"/>
      <c r="ACQ15454" s="60"/>
      <c r="ACR15454" s="60"/>
      <c r="ACS15454" s="60"/>
      <c r="ACT15454" s="60"/>
      <c r="ACU15454" s="60"/>
      <c r="ACV15454" s="60"/>
      <c r="ACW15454" s="60"/>
      <c r="ACX15454" s="60"/>
      <c r="ACY15454" s="60">
        <v>0.118539487736675</v>
      </c>
      <c r="ACZ15454" s="60"/>
      <c r="ADA15454" s="60"/>
      <c r="ADB15454" s="60"/>
      <c r="ADC15454" s="60"/>
      <c r="ADD15454" s="60"/>
      <c r="ADE15454" s="60"/>
    </row>
    <row r="15455" spans="760:785" x14ac:dyDescent="0.25">
      <c r="ACF15455" s="60"/>
      <c r="ACG15455" s="60"/>
      <c r="ACH15455" s="60"/>
      <c r="ACI15455" s="60"/>
      <c r="ACJ15455" s="60"/>
      <c r="ACK15455" s="60"/>
      <c r="ACL15455" s="60"/>
      <c r="ACM15455" s="60"/>
      <c r="ACN15455" s="60"/>
      <c r="ACO15455" s="60"/>
      <c r="ACP15455" s="60"/>
      <c r="ACQ15455" s="60"/>
      <c r="ACR15455" s="60"/>
      <c r="ACS15455" s="60"/>
      <c r="ACT15455" s="60"/>
      <c r="ACU15455" s="60"/>
      <c r="ACV15455" s="60"/>
      <c r="ACW15455" s="60"/>
      <c r="ACX15455" s="60"/>
      <c r="ACY15455" s="60">
        <v>0.118539487736675</v>
      </c>
      <c r="ACZ15455" s="60"/>
      <c r="ADA15455" s="60"/>
      <c r="ADB15455" s="60"/>
      <c r="ADC15455" s="60"/>
      <c r="ADD15455" s="60"/>
      <c r="ADE15455" s="60"/>
    </row>
    <row r="15456" spans="760:785" x14ac:dyDescent="0.25">
      <c r="ACF15456" s="60"/>
      <c r="ACG15456" s="60"/>
      <c r="ACH15456" s="60"/>
      <c r="ACI15456" s="60"/>
      <c r="ACJ15456" s="60"/>
      <c r="ACK15456" s="60"/>
      <c r="ACL15456" s="60"/>
      <c r="ACM15456" s="60"/>
      <c r="ACN15456" s="60"/>
      <c r="ACO15456" s="60"/>
      <c r="ACP15456" s="60"/>
      <c r="ACQ15456" s="60"/>
      <c r="ACR15456" s="60"/>
      <c r="ACS15456" s="60"/>
      <c r="ACT15456" s="60"/>
      <c r="ACU15456" s="60"/>
      <c r="ACV15456" s="60"/>
      <c r="ACW15456" s="60"/>
      <c r="ACX15456" s="60"/>
      <c r="ACY15456" s="60">
        <v>0.11736073162459799</v>
      </c>
      <c r="ACZ15456" s="60"/>
      <c r="ADA15456" s="60"/>
      <c r="ADB15456" s="60"/>
      <c r="ADC15456" s="60"/>
      <c r="ADD15456" s="60"/>
      <c r="ADE15456" s="60"/>
    </row>
    <row r="15457" spans="760:785" x14ac:dyDescent="0.25">
      <c r="ACF15457" s="60"/>
      <c r="ACG15457" s="60"/>
      <c r="ACH15457" s="60"/>
      <c r="ACI15457" s="60"/>
      <c r="ACJ15457" s="60"/>
      <c r="ACK15457" s="60"/>
      <c r="ACL15457" s="60"/>
      <c r="ACM15457" s="60"/>
      <c r="ACN15457" s="60"/>
      <c r="ACO15457" s="60"/>
      <c r="ACP15457" s="60"/>
      <c r="ACQ15457" s="60"/>
      <c r="ACR15457" s="60"/>
      <c r="ACS15457" s="60"/>
      <c r="ACT15457" s="60"/>
      <c r="ACU15457" s="60"/>
      <c r="ACV15457" s="60"/>
      <c r="ACW15457" s="60"/>
      <c r="ACX15457" s="60"/>
      <c r="ACY15457" s="60">
        <v>0.11736073162459799</v>
      </c>
      <c r="ACZ15457" s="60"/>
      <c r="ADA15457" s="60"/>
      <c r="ADB15457" s="60"/>
      <c r="ADC15457" s="60"/>
      <c r="ADD15457" s="60"/>
      <c r="ADE15457" s="60"/>
    </row>
    <row r="15458" spans="760:785" x14ac:dyDescent="0.25">
      <c r="ACF15458" s="60"/>
      <c r="ACG15458" s="60"/>
      <c r="ACH15458" s="60"/>
      <c r="ACI15458" s="60"/>
      <c r="ACJ15458" s="60"/>
      <c r="ACK15458" s="60"/>
      <c r="ACL15458" s="60"/>
      <c r="ACM15458" s="60"/>
      <c r="ACN15458" s="60"/>
      <c r="ACO15458" s="60"/>
      <c r="ACP15458" s="60"/>
      <c r="ACQ15458" s="60"/>
      <c r="ACR15458" s="60"/>
      <c r="ACS15458" s="60"/>
      <c r="ACT15458" s="60"/>
      <c r="ACU15458" s="60"/>
      <c r="ACV15458" s="60"/>
      <c r="ACW15458" s="60"/>
      <c r="ACX15458" s="60"/>
      <c r="ACY15458" s="60">
        <v>0.11709948059870701</v>
      </c>
      <c r="ACZ15458" s="60"/>
      <c r="ADA15458" s="60"/>
      <c r="ADB15458" s="60"/>
      <c r="ADC15458" s="60"/>
      <c r="ADD15458" s="60"/>
      <c r="ADE15458" s="60"/>
    </row>
    <row r="15459" spans="760:785" x14ac:dyDescent="0.25">
      <c r="ACF15459" s="60"/>
      <c r="ACG15459" s="60"/>
      <c r="ACH15459" s="60"/>
      <c r="ACI15459" s="60"/>
      <c r="ACJ15459" s="60"/>
      <c r="ACK15459" s="60"/>
      <c r="ACL15459" s="60"/>
      <c r="ACM15459" s="60"/>
      <c r="ACN15459" s="60"/>
      <c r="ACO15459" s="60"/>
      <c r="ACP15459" s="60"/>
      <c r="ACQ15459" s="60"/>
      <c r="ACR15459" s="60"/>
      <c r="ACS15459" s="60"/>
      <c r="ACT15459" s="60"/>
      <c r="ACU15459" s="60"/>
      <c r="ACV15459" s="60"/>
      <c r="ACW15459" s="60"/>
      <c r="ACX15459" s="60"/>
      <c r="ACY15459" s="60">
        <v>0.11709948059870701</v>
      </c>
      <c r="ACZ15459" s="60"/>
      <c r="ADA15459" s="60"/>
      <c r="ADB15459" s="60"/>
      <c r="ADC15459" s="60"/>
      <c r="ADD15459" s="60"/>
      <c r="ADE15459" s="60"/>
    </row>
    <row r="15460" spans="760:785" x14ac:dyDescent="0.25">
      <c r="ACF15460" s="60"/>
      <c r="ACG15460" s="60"/>
      <c r="ACH15460" s="60"/>
      <c r="ACI15460" s="60"/>
      <c r="ACJ15460" s="60"/>
      <c r="ACK15460" s="60"/>
      <c r="ACL15460" s="60"/>
      <c r="ACM15460" s="60"/>
      <c r="ACN15460" s="60"/>
      <c r="ACO15460" s="60"/>
      <c r="ACP15460" s="60"/>
      <c r="ACQ15460" s="60"/>
      <c r="ACR15460" s="60"/>
      <c r="ACS15460" s="60"/>
      <c r="ACT15460" s="60"/>
      <c r="ACU15460" s="60"/>
      <c r="ACV15460" s="60"/>
      <c r="ACW15460" s="60"/>
      <c r="ACX15460" s="60"/>
      <c r="ACY15460" s="60">
        <v>0.117082257245749</v>
      </c>
      <c r="ACZ15460" s="60"/>
      <c r="ADA15460" s="60"/>
      <c r="ADB15460" s="60"/>
      <c r="ADC15460" s="60"/>
      <c r="ADD15460" s="60"/>
      <c r="ADE15460" s="60"/>
    </row>
    <row r="15461" spans="760:785" x14ac:dyDescent="0.25">
      <c r="ACF15461" s="60"/>
      <c r="ACG15461" s="60"/>
      <c r="ACH15461" s="60"/>
      <c r="ACI15461" s="60"/>
      <c r="ACJ15461" s="60"/>
      <c r="ACK15461" s="60"/>
      <c r="ACL15461" s="60"/>
      <c r="ACM15461" s="60"/>
      <c r="ACN15461" s="60"/>
      <c r="ACO15461" s="60"/>
      <c r="ACP15461" s="60"/>
      <c r="ACQ15461" s="60"/>
      <c r="ACR15461" s="60"/>
      <c r="ACS15461" s="60"/>
      <c r="ACT15461" s="60"/>
      <c r="ACU15461" s="60"/>
      <c r="ACV15461" s="60"/>
      <c r="ACW15461" s="60"/>
      <c r="ACX15461" s="60"/>
      <c r="ACY15461" s="60">
        <v>0.117082257245749</v>
      </c>
      <c r="ACZ15461" s="60"/>
      <c r="ADA15461" s="60"/>
      <c r="ADB15461" s="60"/>
      <c r="ADC15461" s="60"/>
      <c r="ADD15461" s="60"/>
      <c r="ADE15461" s="60"/>
    </row>
    <row r="15462" spans="760:785" x14ac:dyDescent="0.25">
      <c r="ACF15462" s="60"/>
      <c r="ACG15462" s="60"/>
      <c r="ACH15462" s="60"/>
      <c r="ACI15462" s="60"/>
      <c r="ACJ15462" s="60"/>
      <c r="ACK15462" s="60"/>
      <c r="ACL15462" s="60"/>
      <c r="ACM15462" s="60"/>
      <c r="ACN15462" s="60"/>
      <c r="ACO15462" s="60"/>
      <c r="ACP15462" s="60"/>
      <c r="ACQ15462" s="60"/>
      <c r="ACR15462" s="60"/>
      <c r="ACS15462" s="60"/>
      <c r="ACT15462" s="60"/>
      <c r="ACU15462" s="60"/>
      <c r="ACV15462" s="60"/>
      <c r="ACW15462" s="60"/>
      <c r="ACX15462" s="60"/>
      <c r="ACY15462" s="60">
        <v>0.11689861286298101</v>
      </c>
      <c r="ACZ15462" s="60"/>
      <c r="ADA15462" s="60"/>
      <c r="ADB15462" s="60"/>
      <c r="ADC15462" s="60"/>
      <c r="ADD15462" s="60"/>
      <c r="ADE15462" s="60"/>
    </row>
    <row r="15463" spans="760:785" x14ac:dyDescent="0.25">
      <c r="ACF15463" s="60"/>
      <c r="ACG15463" s="60"/>
      <c r="ACH15463" s="60"/>
      <c r="ACI15463" s="60"/>
      <c r="ACJ15463" s="60"/>
      <c r="ACK15463" s="60"/>
      <c r="ACL15463" s="60"/>
      <c r="ACM15463" s="60"/>
      <c r="ACN15463" s="60"/>
      <c r="ACO15463" s="60"/>
      <c r="ACP15463" s="60"/>
      <c r="ACQ15463" s="60"/>
      <c r="ACR15463" s="60"/>
      <c r="ACS15463" s="60"/>
      <c r="ACT15463" s="60"/>
      <c r="ACU15463" s="60"/>
      <c r="ACV15463" s="60"/>
      <c r="ACW15463" s="60"/>
      <c r="ACX15463" s="60"/>
      <c r="ACY15463" s="60">
        <v>0.11689861286298101</v>
      </c>
      <c r="ACZ15463" s="60"/>
      <c r="ADA15463" s="60"/>
      <c r="ADB15463" s="60"/>
      <c r="ADC15463" s="60"/>
      <c r="ADD15463" s="60"/>
      <c r="ADE15463" s="60"/>
    </row>
    <row r="15464" spans="760:785" x14ac:dyDescent="0.25">
      <c r="ACF15464" s="60"/>
      <c r="ACG15464" s="60"/>
      <c r="ACH15464" s="60"/>
      <c r="ACI15464" s="60"/>
      <c r="ACJ15464" s="60"/>
      <c r="ACK15464" s="60"/>
      <c r="ACL15464" s="60"/>
      <c r="ACM15464" s="60"/>
      <c r="ACN15464" s="60"/>
      <c r="ACO15464" s="60"/>
      <c r="ACP15464" s="60"/>
      <c r="ACQ15464" s="60"/>
      <c r="ACR15464" s="60"/>
      <c r="ACS15464" s="60"/>
      <c r="ACT15464" s="60"/>
      <c r="ACU15464" s="60"/>
      <c r="ACV15464" s="60"/>
      <c r="ACW15464" s="60"/>
      <c r="ACX15464" s="60"/>
      <c r="ACY15464" s="60">
        <v>0.116406611367719</v>
      </c>
      <c r="ACZ15464" s="60"/>
      <c r="ADA15464" s="60"/>
      <c r="ADB15464" s="60"/>
      <c r="ADC15464" s="60"/>
      <c r="ADD15464" s="60"/>
      <c r="ADE15464" s="60"/>
    </row>
    <row r="15465" spans="760:785" x14ac:dyDescent="0.25">
      <c r="ACF15465" s="60"/>
      <c r="ACG15465" s="60"/>
      <c r="ACH15465" s="60"/>
      <c r="ACI15465" s="60"/>
      <c r="ACJ15465" s="60"/>
      <c r="ACK15465" s="60"/>
      <c r="ACL15465" s="60"/>
      <c r="ACM15465" s="60"/>
      <c r="ACN15465" s="60"/>
      <c r="ACO15465" s="60"/>
      <c r="ACP15465" s="60"/>
      <c r="ACQ15465" s="60"/>
      <c r="ACR15465" s="60"/>
      <c r="ACS15465" s="60"/>
      <c r="ACT15465" s="60"/>
      <c r="ACU15465" s="60"/>
      <c r="ACV15465" s="60"/>
      <c r="ACW15465" s="60"/>
      <c r="ACX15465" s="60"/>
      <c r="ACY15465" s="60">
        <v>0.116406611367719</v>
      </c>
      <c r="ACZ15465" s="60"/>
      <c r="ADA15465" s="60"/>
      <c r="ADB15465" s="60"/>
      <c r="ADC15465" s="60"/>
      <c r="ADD15465" s="60"/>
      <c r="ADE15465" s="60"/>
    </row>
    <row r="15466" spans="760:785" x14ac:dyDescent="0.25">
      <c r="ACF15466" s="60"/>
      <c r="ACG15466" s="60"/>
      <c r="ACH15466" s="60"/>
      <c r="ACI15466" s="60"/>
      <c r="ACJ15466" s="60"/>
      <c r="ACK15466" s="60"/>
      <c r="ACL15466" s="60"/>
      <c r="ACM15466" s="60"/>
      <c r="ACN15466" s="60"/>
      <c r="ACO15466" s="60"/>
      <c r="ACP15466" s="60"/>
      <c r="ACQ15466" s="60"/>
      <c r="ACR15466" s="60"/>
      <c r="ACS15466" s="60"/>
      <c r="ACT15466" s="60"/>
      <c r="ACU15466" s="60"/>
      <c r="ACV15466" s="60"/>
      <c r="ACW15466" s="60"/>
      <c r="ACX15466" s="60"/>
      <c r="ACY15466" s="60">
        <v>0.116183295576488</v>
      </c>
      <c r="ACZ15466" s="60"/>
      <c r="ADA15466" s="60"/>
      <c r="ADB15466" s="60"/>
      <c r="ADC15466" s="60"/>
      <c r="ADD15466" s="60"/>
      <c r="ADE15466" s="60"/>
    </row>
    <row r="15467" spans="760:785" x14ac:dyDescent="0.25">
      <c r="ACF15467" s="60"/>
      <c r="ACG15467" s="60"/>
      <c r="ACH15467" s="60"/>
      <c r="ACI15467" s="60"/>
      <c r="ACJ15467" s="60"/>
      <c r="ACK15467" s="60"/>
      <c r="ACL15467" s="60"/>
      <c r="ACM15467" s="60"/>
      <c r="ACN15467" s="60"/>
      <c r="ACO15467" s="60"/>
      <c r="ACP15467" s="60"/>
      <c r="ACQ15467" s="60"/>
      <c r="ACR15467" s="60"/>
      <c r="ACS15467" s="60"/>
      <c r="ACT15467" s="60"/>
      <c r="ACU15467" s="60"/>
      <c r="ACV15467" s="60"/>
      <c r="ACW15467" s="60"/>
      <c r="ACX15467" s="60"/>
      <c r="ACY15467" s="60">
        <v>0.116183295576488</v>
      </c>
      <c r="ACZ15467" s="60"/>
      <c r="ADA15467" s="60"/>
      <c r="ADB15467" s="60"/>
      <c r="ADC15467" s="60"/>
      <c r="ADD15467" s="60"/>
      <c r="ADE15467" s="60"/>
    </row>
    <row r="15468" spans="760:785" x14ac:dyDescent="0.25">
      <c r="ACF15468" s="60"/>
      <c r="ACG15468" s="60"/>
      <c r="ACH15468" s="60"/>
      <c r="ACI15468" s="60"/>
      <c r="ACJ15468" s="60"/>
      <c r="ACK15468" s="60"/>
      <c r="ACL15468" s="60"/>
      <c r="ACM15468" s="60"/>
      <c r="ACN15468" s="60"/>
      <c r="ACO15468" s="60"/>
      <c r="ACP15468" s="60"/>
      <c r="ACQ15468" s="60"/>
      <c r="ACR15468" s="60"/>
      <c r="ACS15468" s="60"/>
      <c r="ACT15468" s="60"/>
      <c r="ACU15468" s="60"/>
      <c r="ACV15468" s="60"/>
      <c r="ACW15468" s="60"/>
      <c r="ACX15468" s="60"/>
      <c r="ACY15468" s="60">
        <v>0.116136386647373</v>
      </c>
      <c r="ACZ15468" s="60"/>
      <c r="ADA15468" s="60"/>
      <c r="ADB15468" s="60"/>
      <c r="ADC15468" s="60"/>
      <c r="ADD15468" s="60"/>
      <c r="ADE15468" s="60"/>
    </row>
    <row r="15469" spans="760:785" x14ac:dyDescent="0.25">
      <c r="ACF15469" s="60"/>
      <c r="ACG15469" s="60"/>
      <c r="ACH15469" s="60"/>
      <c r="ACI15469" s="60"/>
      <c r="ACJ15469" s="60"/>
      <c r="ACK15469" s="60"/>
      <c r="ACL15469" s="60"/>
      <c r="ACM15469" s="60"/>
      <c r="ACN15469" s="60"/>
      <c r="ACO15469" s="60"/>
      <c r="ACP15469" s="60"/>
      <c r="ACQ15469" s="60"/>
      <c r="ACR15469" s="60"/>
      <c r="ACS15469" s="60"/>
      <c r="ACT15469" s="60"/>
      <c r="ACU15469" s="60"/>
      <c r="ACV15469" s="60"/>
      <c r="ACW15469" s="60"/>
      <c r="ACX15469" s="60"/>
      <c r="ACY15469" s="60">
        <v>0.116136386647373</v>
      </c>
      <c r="ACZ15469" s="60"/>
      <c r="ADA15469" s="60"/>
      <c r="ADB15469" s="60"/>
      <c r="ADC15469" s="60"/>
      <c r="ADD15469" s="60"/>
      <c r="ADE15469" s="60"/>
    </row>
    <row r="15470" spans="760:785" x14ac:dyDescent="0.25">
      <c r="ACF15470" s="60"/>
      <c r="ACG15470" s="60"/>
      <c r="ACH15470" s="60"/>
      <c r="ACI15470" s="60"/>
      <c r="ACJ15470" s="60"/>
      <c r="ACK15470" s="60"/>
      <c r="ACL15470" s="60"/>
      <c r="ACM15470" s="60"/>
      <c r="ACN15470" s="60"/>
      <c r="ACO15470" s="60"/>
      <c r="ACP15470" s="60"/>
      <c r="ACQ15470" s="60"/>
      <c r="ACR15470" s="60"/>
      <c r="ACS15470" s="60"/>
      <c r="ACT15470" s="60"/>
      <c r="ACU15470" s="60"/>
      <c r="ACV15470" s="60"/>
      <c r="ACW15470" s="60"/>
      <c r="ACX15470" s="60"/>
      <c r="ACY15470" s="60">
        <v>0.115960047608167</v>
      </c>
      <c r="ACZ15470" s="60"/>
      <c r="ADA15470" s="60"/>
      <c r="ADB15470" s="60"/>
      <c r="ADC15470" s="60"/>
      <c r="ADD15470" s="60"/>
      <c r="ADE15470" s="60"/>
    </row>
    <row r="15471" spans="760:785" x14ac:dyDescent="0.25">
      <c r="ACF15471" s="60"/>
      <c r="ACG15471" s="60"/>
      <c r="ACH15471" s="60"/>
      <c r="ACI15471" s="60"/>
      <c r="ACJ15471" s="60"/>
      <c r="ACK15471" s="60"/>
      <c r="ACL15471" s="60"/>
      <c r="ACM15471" s="60"/>
      <c r="ACN15471" s="60"/>
      <c r="ACO15471" s="60"/>
      <c r="ACP15471" s="60"/>
      <c r="ACQ15471" s="60"/>
      <c r="ACR15471" s="60"/>
      <c r="ACS15471" s="60"/>
      <c r="ACT15471" s="60"/>
      <c r="ACU15471" s="60"/>
      <c r="ACV15471" s="60"/>
      <c r="ACW15471" s="60"/>
      <c r="ACX15471" s="60"/>
      <c r="ACY15471" s="60">
        <v>0.115960047608167</v>
      </c>
      <c r="ACZ15471" s="60"/>
      <c r="ADA15471" s="60"/>
      <c r="ADB15471" s="60"/>
      <c r="ADC15471" s="60"/>
      <c r="ADD15471" s="60"/>
      <c r="ADE15471" s="60"/>
    </row>
    <row r="15472" spans="760:785" x14ac:dyDescent="0.25">
      <c r="ACF15472" s="60"/>
      <c r="ACG15472" s="60"/>
      <c r="ACH15472" s="60"/>
      <c r="ACI15472" s="60"/>
      <c r="ACJ15472" s="60"/>
      <c r="ACK15472" s="60"/>
      <c r="ACL15472" s="60"/>
      <c r="ACM15472" s="60"/>
      <c r="ACN15472" s="60"/>
      <c r="ACO15472" s="60"/>
      <c r="ACP15472" s="60"/>
      <c r="ACQ15472" s="60"/>
      <c r="ACR15472" s="60"/>
      <c r="ACS15472" s="60"/>
      <c r="ACT15472" s="60"/>
      <c r="ACU15472" s="60"/>
      <c r="ACV15472" s="60"/>
      <c r="ACW15472" s="60"/>
      <c r="ACX15472" s="60"/>
      <c r="ACY15472" s="60">
        <v>0.115826862490677</v>
      </c>
      <c r="ACZ15472" s="60"/>
      <c r="ADA15472" s="60"/>
      <c r="ADB15472" s="60"/>
      <c r="ADC15472" s="60"/>
      <c r="ADD15472" s="60"/>
      <c r="ADE15472" s="60"/>
    </row>
    <row r="15473" spans="760:785" x14ac:dyDescent="0.25">
      <c r="ACF15473" s="60"/>
      <c r="ACG15473" s="60"/>
      <c r="ACH15473" s="60"/>
      <c r="ACI15473" s="60"/>
      <c r="ACJ15473" s="60"/>
      <c r="ACK15473" s="60"/>
      <c r="ACL15473" s="60"/>
      <c r="ACM15473" s="60"/>
      <c r="ACN15473" s="60"/>
      <c r="ACO15473" s="60"/>
      <c r="ACP15473" s="60"/>
      <c r="ACQ15473" s="60"/>
      <c r="ACR15473" s="60"/>
      <c r="ACS15473" s="60"/>
      <c r="ACT15473" s="60"/>
      <c r="ACU15473" s="60"/>
      <c r="ACV15473" s="60"/>
      <c r="ACW15473" s="60"/>
      <c r="ACX15473" s="60"/>
      <c r="ACY15473" s="60">
        <v>0.115826862490677</v>
      </c>
      <c r="ACZ15473" s="60"/>
      <c r="ADA15473" s="60"/>
      <c r="ADB15473" s="60"/>
      <c r="ADC15473" s="60"/>
      <c r="ADD15473" s="60"/>
      <c r="ADE15473" s="60"/>
    </row>
    <row r="15474" spans="760:785" x14ac:dyDescent="0.25">
      <c r="ACF15474" s="60"/>
      <c r="ACG15474" s="60"/>
      <c r="ACH15474" s="60"/>
      <c r="ACI15474" s="60"/>
      <c r="ACJ15474" s="60"/>
      <c r="ACK15474" s="60"/>
      <c r="ACL15474" s="60"/>
      <c r="ACM15474" s="60"/>
      <c r="ACN15474" s="60"/>
      <c r="ACO15474" s="60"/>
      <c r="ACP15474" s="60"/>
      <c r="ACQ15474" s="60"/>
      <c r="ACR15474" s="60"/>
      <c r="ACS15474" s="60"/>
      <c r="ACT15474" s="60"/>
      <c r="ACU15474" s="60"/>
      <c r="ACV15474" s="60"/>
      <c r="ACW15474" s="60"/>
      <c r="ACX15474" s="60"/>
      <c r="ACY15474" s="60">
        <v>0.115401512674181</v>
      </c>
      <c r="ACZ15474" s="60"/>
      <c r="ADA15474" s="60"/>
      <c r="ADB15474" s="60"/>
      <c r="ADC15474" s="60"/>
      <c r="ADD15474" s="60"/>
      <c r="ADE15474" s="60"/>
    </row>
    <row r="15475" spans="760:785" x14ac:dyDescent="0.25">
      <c r="ACF15475" s="60"/>
      <c r="ACG15475" s="60"/>
      <c r="ACH15475" s="60"/>
      <c r="ACI15475" s="60"/>
      <c r="ACJ15475" s="60"/>
      <c r="ACK15475" s="60"/>
      <c r="ACL15475" s="60"/>
      <c r="ACM15475" s="60"/>
      <c r="ACN15475" s="60"/>
      <c r="ACO15475" s="60"/>
      <c r="ACP15475" s="60"/>
      <c r="ACQ15475" s="60"/>
      <c r="ACR15475" s="60"/>
      <c r="ACS15475" s="60"/>
      <c r="ACT15475" s="60"/>
      <c r="ACU15475" s="60"/>
      <c r="ACV15475" s="60"/>
      <c r="ACW15475" s="60"/>
      <c r="ACX15475" s="60"/>
      <c r="ACY15475" s="60">
        <v>0.115401512674181</v>
      </c>
      <c r="ACZ15475" s="60"/>
      <c r="ADA15475" s="60"/>
      <c r="ADB15475" s="60"/>
      <c r="ADC15475" s="60"/>
      <c r="ADD15475" s="60"/>
      <c r="ADE15475" s="60"/>
    </row>
    <row r="15476" spans="760:785" x14ac:dyDescent="0.25">
      <c r="ACF15476" s="60"/>
      <c r="ACG15476" s="60"/>
      <c r="ACH15476" s="60"/>
      <c r="ACI15476" s="60"/>
      <c r="ACJ15476" s="60"/>
      <c r="ACK15476" s="60"/>
      <c r="ACL15476" s="60"/>
      <c r="ACM15476" s="60"/>
      <c r="ACN15476" s="60"/>
      <c r="ACO15476" s="60"/>
      <c r="ACP15476" s="60"/>
      <c r="ACQ15476" s="60"/>
      <c r="ACR15476" s="60"/>
      <c r="ACS15476" s="60"/>
      <c r="ACT15476" s="60"/>
      <c r="ACU15476" s="60"/>
      <c r="ACV15476" s="60"/>
      <c r="ACW15476" s="60"/>
      <c r="ACX15476" s="60"/>
      <c r="ACY15476" s="60">
        <v>0.11511794647432801</v>
      </c>
      <c r="ACZ15476" s="60"/>
      <c r="ADA15476" s="60"/>
      <c r="ADB15476" s="60"/>
      <c r="ADC15476" s="60"/>
      <c r="ADD15476" s="60"/>
      <c r="ADE15476" s="60"/>
    </row>
    <row r="15477" spans="760:785" x14ac:dyDescent="0.25">
      <c r="ACF15477" s="60"/>
      <c r="ACG15477" s="60"/>
      <c r="ACH15477" s="60"/>
      <c r="ACI15477" s="60"/>
      <c r="ACJ15477" s="60"/>
      <c r="ACK15477" s="60"/>
      <c r="ACL15477" s="60"/>
      <c r="ACM15477" s="60"/>
      <c r="ACN15477" s="60"/>
      <c r="ACO15477" s="60"/>
      <c r="ACP15477" s="60"/>
      <c r="ACQ15477" s="60"/>
      <c r="ACR15477" s="60"/>
      <c r="ACS15477" s="60"/>
      <c r="ACT15477" s="60"/>
      <c r="ACU15477" s="60"/>
      <c r="ACV15477" s="60"/>
      <c r="ACW15477" s="60"/>
      <c r="ACX15477" s="60"/>
      <c r="ACY15477" s="60">
        <v>0.11511794647432801</v>
      </c>
      <c r="ACZ15477" s="60"/>
      <c r="ADA15477" s="60"/>
      <c r="ADB15477" s="60"/>
      <c r="ADC15477" s="60"/>
      <c r="ADD15477" s="60"/>
      <c r="ADE15477" s="60"/>
    </row>
    <row r="15478" spans="760:785" x14ac:dyDescent="0.25">
      <c r="ACF15478" s="60"/>
      <c r="ACG15478" s="60"/>
      <c r="ACH15478" s="60"/>
      <c r="ACI15478" s="60"/>
      <c r="ACJ15478" s="60"/>
      <c r="ACK15478" s="60"/>
      <c r="ACL15478" s="60"/>
      <c r="ACM15478" s="60"/>
      <c r="ACN15478" s="60"/>
      <c r="ACO15478" s="60"/>
      <c r="ACP15478" s="60"/>
      <c r="ACQ15478" s="60"/>
      <c r="ACR15478" s="60"/>
      <c r="ACS15478" s="60"/>
      <c r="ACT15478" s="60"/>
      <c r="ACU15478" s="60"/>
      <c r="ACV15478" s="60"/>
      <c r="ACW15478" s="60"/>
      <c r="ACX15478" s="60"/>
      <c r="ACY15478" s="60">
        <v>0.11477206070287101</v>
      </c>
      <c r="ACZ15478" s="60"/>
      <c r="ADA15478" s="60"/>
      <c r="ADB15478" s="60"/>
      <c r="ADC15478" s="60"/>
      <c r="ADD15478" s="60"/>
      <c r="ADE15478" s="60"/>
    </row>
    <row r="15479" spans="760:785" x14ac:dyDescent="0.25">
      <c r="ACF15479" s="60"/>
      <c r="ACG15479" s="60"/>
      <c r="ACH15479" s="60"/>
      <c r="ACI15479" s="60"/>
      <c r="ACJ15479" s="60"/>
      <c r="ACK15479" s="60"/>
      <c r="ACL15479" s="60"/>
      <c r="ACM15479" s="60"/>
      <c r="ACN15479" s="60"/>
      <c r="ACO15479" s="60"/>
      <c r="ACP15479" s="60"/>
      <c r="ACQ15479" s="60"/>
      <c r="ACR15479" s="60"/>
      <c r="ACS15479" s="60"/>
      <c r="ACT15479" s="60"/>
      <c r="ACU15479" s="60"/>
      <c r="ACV15479" s="60"/>
      <c r="ACW15479" s="60"/>
      <c r="ACX15479" s="60"/>
      <c r="ACY15479" s="60">
        <v>0.11477206070287101</v>
      </c>
      <c r="ACZ15479" s="60"/>
      <c r="ADA15479" s="60"/>
      <c r="ADB15479" s="60"/>
      <c r="ADC15479" s="60"/>
      <c r="ADD15479" s="60"/>
      <c r="ADE15479" s="60"/>
    </row>
    <row r="15480" spans="760:785" x14ac:dyDescent="0.25">
      <c r="ACF15480" s="60"/>
      <c r="ACG15480" s="60"/>
      <c r="ACH15480" s="60"/>
      <c r="ACI15480" s="60"/>
      <c r="ACJ15480" s="60"/>
      <c r="ACK15480" s="60"/>
      <c r="ACL15480" s="60"/>
      <c r="ACM15480" s="60"/>
      <c r="ACN15480" s="60"/>
      <c r="ACO15480" s="60"/>
      <c r="ACP15480" s="60"/>
      <c r="ACQ15480" s="60"/>
      <c r="ACR15480" s="60"/>
      <c r="ACS15480" s="60"/>
      <c r="ACT15480" s="60"/>
      <c r="ACU15480" s="60"/>
      <c r="ACV15480" s="60"/>
      <c r="ACW15480" s="60"/>
      <c r="ACX15480" s="60"/>
      <c r="ACY15480" s="60">
        <v>0.11470658971384499</v>
      </c>
      <c r="ACZ15480" s="60"/>
      <c r="ADA15480" s="60"/>
      <c r="ADB15480" s="60"/>
      <c r="ADC15480" s="60"/>
      <c r="ADD15480" s="60"/>
      <c r="ADE15480" s="60"/>
    </row>
    <row r="15481" spans="760:785" x14ac:dyDescent="0.25">
      <c r="ACF15481" s="60"/>
      <c r="ACG15481" s="60"/>
      <c r="ACH15481" s="60"/>
      <c r="ACI15481" s="60"/>
      <c r="ACJ15481" s="60"/>
      <c r="ACK15481" s="60"/>
      <c r="ACL15481" s="60"/>
      <c r="ACM15481" s="60"/>
      <c r="ACN15481" s="60"/>
      <c r="ACO15481" s="60"/>
      <c r="ACP15481" s="60"/>
      <c r="ACQ15481" s="60"/>
      <c r="ACR15481" s="60"/>
      <c r="ACS15481" s="60"/>
      <c r="ACT15481" s="60"/>
      <c r="ACU15481" s="60"/>
      <c r="ACV15481" s="60"/>
      <c r="ACW15481" s="60"/>
      <c r="ACX15481" s="60"/>
      <c r="ACY15481" s="60">
        <v>0.11470658971384499</v>
      </c>
      <c r="ACZ15481" s="60"/>
      <c r="ADA15481" s="60"/>
      <c r="ADB15481" s="60"/>
      <c r="ADC15481" s="60"/>
      <c r="ADD15481" s="60"/>
      <c r="ADE15481" s="60"/>
    </row>
    <row r="15482" spans="760:785" x14ac:dyDescent="0.25">
      <c r="ACF15482" s="60"/>
      <c r="ACG15482" s="60"/>
      <c r="ACH15482" s="60"/>
      <c r="ACI15482" s="60"/>
      <c r="ACJ15482" s="60"/>
      <c r="ACK15482" s="60"/>
      <c r="ACL15482" s="60"/>
      <c r="ACM15482" s="60"/>
      <c r="ACN15482" s="60"/>
      <c r="ACO15482" s="60"/>
      <c r="ACP15482" s="60"/>
      <c r="ACQ15482" s="60"/>
      <c r="ACR15482" s="60"/>
      <c r="ACS15482" s="60"/>
      <c r="ACT15482" s="60"/>
      <c r="ACU15482" s="60"/>
      <c r="ACV15482" s="60"/>
      <c r="ACW15482" s="60"/>
      <c r="ACX15482" s="60"/>
      <c r="ACY15482" s="60">
        <v>0.11449737661746601</v>
      </c>
      <c r="ACZ15482" s="60"/>
      <c r="ADA15482" s="60"/>
      <c r="ADB15482" s="60"/>
      <c r="ADC15482" s="60"/>
      <c r="ADD15482" s="60"/>
      <c r="ADE15482" s="60"/>
    </row>
    <row r="15483" spans="760:785" x14ac:dyDescent="0.25">
      <c r="ACF15483" s="60"/>
      <c r="ACG15483" s="60"/>
      <c r="ACH15483" s="60"/>
      <c r="ACI15483" s="60"/>
      <c r="ACJ15483" s="60"/>
      <c r="ACK15483" s="60"/>
      <c r="ACL15483" s="60"/>
      <c r="ACM15483" s="60"/>
      <c r="ACN15483" s="60"/>
      <c r="ACO15483" s="60"/>
      <c r="ACP15483" s="60"/>
      <c r="ACQ15483" s="60"/>
      <c r="ACR15483" s="60"/>
      <c r="ACS15483" s="60"/>
      <c r="ACT15483" s="60"/>
      <c r="ACU15483" s="60"/>
      <c r="ACV15483" s="60"/>
      <c r="ACW15483" s="60"/>
      <c r="ACX15483" s="60"/>
      <c r="ACY15483" s="60">
        <v>0.114087875465124</v>
      </c>
      <c r="ACZ15483" s="60"/>
      <c r="ADA15483" s="60"/>
      <c r="ADB15483" s="60"/>
      <c r="ADC15483" s="60"/>
      <c r="ADD15483" s="60"/>
      <c r="ADE15483" s="60"/>
    </row>
    <row r="15484" spans="760:785" x14ac:dyDescent="0.25">
      <c r="ACF15484" s="60"/>
      <c r="ACG15484" s="60"/>
      <c r="ACH15484" s="60"/>
      <c r="ACI15484" s="60"/>
      <c r="ACJ15484" s="60"/>
      <c r="ACK15484" s="60"/>
      <c r="ACL15484" s="60"/>
      <c r="ACM15484" s="60"/>
      <c r="ACN15484" s="60"/>
      <c r="ACO15484" s="60"/>
      <c r="ACP15484" s="60"/>
      <c r="ACQ15484" s="60"/>
      <c r="ACR15484" s="60"/>
      <c r="ACS15484" s="60"/>
      <c r="ACT15484" s="60"/>
      <c r="ACU15484" s="60"/>
      <c r="ACV15484" s="60"/>
      <c r="ACW15484" s="60"/>
      <c r="ACX15484" s="60"/>
      <c r="ACY15484" s="60">
        <v>0.114087875465124</v>
      </c>
      <c r="ACZ15484" s="60"/>
      <c r="ADA15484" s="60"/>
      <c r="ADB15484" s="60"/>
      <c r="ADC15484" s="60"/>
      <c r="ADD15484" s="60"/>
      <c r="ADE15484" s="60"/>
    </row>
    <row r="15485" spans="760:785" x14ac:dyDescent="0.25">
      <c r="ACF15485" s="60"/>
      <c r="ACG15485" s="60"/>
      <c r="ACH15485" s="60"/>
      <c r="ACI15485" s="60"/>
      <c r="ACJ15485" s="60"/>
      <c r="ACK15485" s="60"/>
      <c r="ACL15485" s="60"/>
      <c r="ACM15485" s="60"/>
      <c r="ACN15485" s="60"/>
      <c r="ACO15485" s="60"/>
      <c r="ACP15485" s="60"/>
      <c r="ACQ15485" s="60"/>
      <c r="ACR15485" s="60"/>
      <c r="ACS15485" s="60"/>
      <c r="ACT15485" s="60"/>
      <c r="ACU15485" s="60"/>
      <c r="ACV15485" s="60"/>
      <c r="ACW15485" s="60"/>
      <c r="ACX15485" s="60"/>
      <c r="ACY15485" s="60">
        <v>0.113962963466228</v>
      </c>
      <c r="ACZ15485" s="60"/>
      <c r="ADA15485" s="60"/>
      <c r="ADB15485" s="60"/>
      <c r="ADC15485" s="60"/>
      <c r="ADD15485" s="60"/>
      <c r="ADE15485" s="60"/>
    </row>
    <row r="15486" spans="760:785" x14ac:dyDescent="0.25">
      <c r="ACF15486" s="60"/>
      <c r="ACG15486" s="60"/>
      <c r="ACH15486" s="60"/>
      <c r="ACI15486" s="60"/>
      <c r="ACJ15486" s="60"/>
      <c r="ACK15486" s="60"/>
      <c r="ACL15486" s="60"/>
      <c r="ACM15486" s="60"/>
      <c r="ACN15486" s="60"/>
      <c r="ACO15486" s="60"/>
      <c r="ACP15486" s="60"/>
      <c r="ACQ15486" s="60"/>
      <c r="ACR15486" s="60"/>
      <c r="ACS15486" s="60"/>
      <c r="ACT15486" s="60"/>
      <c r="ACU15486" s="60"/>
      <c r="ACV15486" s="60"/>
      <c r="ACW15486" s="60"/>
      <c r="ACX15486" s="60"/>
      <c r="ACY15486" s="60">
        <v>0.113962963466228</v>
      </c>
      <c r="ACZ15486" s="60"/>
      <c r="ADA15486" s="60"/>
      <c r="ADB15486" s="60"/>
      <c r="ADC15486" s="60"/>
      <c r="ADD15486" s="60"/>
      <c r="ADE15486" s="60"/>
    </row>
    <row r="15487" spans="760:785" x14ac:dyDescent="0.25">
      <c r="ACF15487" s="60"/>
      <c r="ACG15487" s="60"/>
      <c r="ACH15487" s="60"/>
      <c r="ACI15487" s="60"/>
      <c r="ACJ15487" s="60"/>
      <c r="ACK15487" s="60"/>
      <c r="ACL15487" s="60"/>
      <c r="ACM15487" s="60"/>
      <c r="ACN15487" s="60"/>
      <c r="ACO15487" s="60"/>
      <c r="ACP15487" s="60"/>
      <c r="ACQ15487" s="60"/>
      <c r="ACR15487" s="60"/>
      <c r="ACS15487" s="60"/>
      <c r="ACT15487" s="60"/>
      <c r="ACU15487" s="60"/>
      <c r="ACV15487" s="60"/>
      <c r="ACW15487" s="60"/>
      <c r="ACX15487" s="60"/>
      <c r="ACY15487" s="60">
        <v>0.11393041831701101</v>
      </c>
      <c r="ACZ15487" s="60"/>
      <c r="ADA15487" s="60"/>
      <c r="ADB15487" s="60"/>
      <c r="ADC15487" s="60"/>
      <c r="ADD15487" s="60"/>
      <c r="ADE15487" s="60"/>
    </row>
    <row r="15488" spans="760:785" x14ac:dyDescent="0.25">
      <c r="ACF15488" s="60"/>
      <c r="ACG15488" s="60"/>
      <c r="ACH15488" s="60"/>
      <c r="ACI15488" s="60"/>
      <c r="ACJ15488" s="60"/>
      <c r="ACK15488" s="60"/>
      <c r="ACL15488" s="60"/>
      <c r="ACM15488" s="60"/>
      <c r="ACN15488" s="60"/>
      <c r="ACO15488" s="60"/>
      <c r="ACP15488" s="60"/>
      <c r="ACQ15488" s="60"/>
      <c r="ACR15488" s="60"/>
      <c r="ACS15488" s="60"/>
      <c r="ACT15488" s="60"/>
      <c r="ACU15488" s="60"/>
      <c r="ACV15488" s="60"/>
      <c r="ACW15488" s="60"/>
      <c r="ACX15488" s="60"/>
      <c r="ACY15488" s="60">
        <v>0.11393041831701101</v>
      </c>
      <c r="ACZ15488" s="60"/>
      <c r="ADA15488" s="60"/>
      <c r="ADB15488" s="60"/>
      <c r="ADC15488" s="60"/>
      <c r="ADD15488" s="60"/>
      <c r="ADE15488" s="60"/>
    </row>
    <row r="15489" spans="760:785" x14ac:dyDescent="0.25">
      <c r="ACF15489" s="60"/>
      <c r="ACG15489" s="60"/>
      <c r="ACH15489" s="60"/>
      <c r="ACI15489" s="60"/>
      <c r="ACJ15489" s="60"/>
      <c r="ACK15489" s="60"/>
      <c r="ACL15489" s="60"/>
      <c r="ACM15489" s="60"/>
      <c r="ACN15489" s="60"/>
      <c r="ACO15489" s="60"/>
      <c r="ACP15489" s="60"/>
      <c r="ACQ15489" s="60"/>
      <c r="ACR15489" s="60"/>
      <c r="ACS15489" s="60"/>
      <c r="ACT15489" s="60"/>
      <c r="ACU15489" s="60"/>
      <c r="ACV15489" s="60"/>
      <c r="ACW15489" s="60"/>
      <c r="ACX15489" s="60"/>
      <c r="ACY15489" s="60">
        <v>0.113372046190558</v>
      </c>
      <c r="ACZ15489" s="60"/>
      <c r="ADA15489" s="60"/>
      <c r="ADB15489" s="60"/>
      <c r="ADC15489" s="60"/>
      <c r="ADD15489" s="60"/>
      <c r="ADE15489" s="60"/>
    </row>
    <row r="15490" spans="760:785" x14ac:dyDescent="0.25">
      <c r="ACF15490" s="60"/>
      <c r="ACG15490" s="60"/>
      <c r="ACH15490" s="60"/>
      <c r="ACI15490" s="60"/>
      <c r="ACJ15490" s="60"/>
      <c r="ACK15490" s="60"/>
      <c r="ACL15490" s="60"/>
      <c r="ACM15490" s="60"/>
      <c r="ACN15490" s="60"/>
      <c r="ACO15490" s="60"/>
      <c r="ACP15490" s="60"/>
      <c r="ACQ15490" s="60"/>
      <c r="ACR15490" s="60"/>
      <c r="ACS15490" s="60"/>
      <c r="ACT15490" s="60"/>
      <c r="ACU15490" s="60"/>
      <c r="ACV15490" s="60"/>
      <c r="ACW15490" s="60"/>
      <c r="ACX15490" s="60"/>
      <c r="ACY15490" s="60">
        <v>0.11310377808149299</v>
      </c>
      <c r="ACZ15490" s="60"/>
      <c r="ADA15490" s="60"/>
      <c r="ADB15490" s="60"/>
      <c r="ADC15490" s="60"/>
      <c r="ADD15490" s="60"/>
      <c r="ADE15490" s="60"/>
    </row>
    <row r="15491" spans="760:785" x14ac:dyDescent="0.25">
      <c r="ACF15491" s="60"/>
      <c r="ACG15491" s="60"/>
      <c r="ACH15491" s="60"/>
      <c r="ACI15491" s="60"/>
      <c r="ACJ15491" s="60"/>
      <c r="ACK15491" s="60"/>
      <c r="ACL15491" s="60"/>
      <c r="ACM15491" s="60"/>
      <c r="ACN15491" s="60"/>
      <c r="ACO15491" s="60"/>
      <c r="ACP15491" s="60"/>
      <c r="ACQ15491" s="60"/>
      <c r="ACR15491" s="60"/>
      <c r="ACS15491" s="60"/>
      <c r="ACT15491" s="60"/>
      <c r="ACU15491" s="60"/>
      <c r="ACV15491" s="60"/>
      <c r="ACW15491" s="60"/>
      <c r="ACX15491" s="60"/>
      <c r="ACY15491" s="60">
        <v>0.11310377808149299</v>
      </c>
      <c r="ACZ15491" s="60"/>
      <c r="ADA15491" s="60"/>
      <c r="ADB15491" s="60"/>
      <c r="ADC15491" s="60"/>
      <c r="ADD15491" s="60"/>
      <c r="ADE15491" s="60"/>
    </row>
    <row r="15492" spans="760:785" x14ac:dyDescent="0.25">
      <c r="ACF15492" s="60"/>
      <c r="ACG15492" s="60"/>
      <c r="ACH15492" s="60"/>
      <c r="ACI15492" s="60"/>
      <c r="ACJ15492" s="60"/>
      <c r="ACK15492" s="60"/>
      <c r="ACL15492" s="60"/>
      <c r="ACM15492" s="60"/>
      <c r="ACN15492" s="60"/>
      <c r="ACO15492" s="60"/>
      <c r="ACP15492" s="60"/>
      <c r="ACQ15492" s="60"/>
      <c r="ACR15492" s="60"/>
      <c r="ACS15492" s="60"/>
      <c r="ACT15492" s="60"/>
      <c r="ACU15492" s="60"/>
      <c r="ACV15492" s="60"/>
      <c r="ACW15492" s="60"/>
      <c r="ACX15492" s="60"/>
      <c r="ACY15492" s="60">
        <v>0.112901829286691</v>
      </c>
      <c r="ACZ15492" s="60"/>
      <c r="ADA15492" s="60"/>
      <c r="ADB15492" s="60"/>
      <c r="ADC15492" s="60"/>
      <c r="ADD15492" s="60"/>
      <c r="ADE15492" s="60"/>
    </row>
    <row r="15493" spans="760:785" x14ac:dyDescent="0.25">
      <c r="ACF15493" s="60"/>
      <c r="ACG15493" s="60"/>
      <c r="ACH15493" s="60"/>
      <c r="ACI15493" s="60"/>
      <c r="ACJ15493" s="60"/>
      <c r="ACK15493" s="60"/>
      <c r="ACL15493" s="60"/>
      <c r="ACM15493" s="60"/>
      <c r="ACN15493" s="60"/>
      <c r="ACO15493" s="60"/>
      <c r="ACP15493" s="60"/>
      <c r="ACQ15493" s="60"/>
      <c r="ACR15493" s="60"/>
      <c r="ACS15493" s="60"/>
      <c r="ACT15493" s="60"/>
      <c r="ACU15493" s="60"/>
      <c r="ACV15493" s="60"/>
      <c r="ACW15493" s="60"/>
      <c r="ACX15493" s="60"/>
      <c r="ACY15493" s="60">
        <v>0.11265815785165501</v>
      </c>
      <c r="ACZ15493" s="60"/>
      <c r="ADA15493" s="60"/>
      <c r="ADB15493" s="60"/>
      <c r="ADC15493" s="60"/>
      <c r="ADD15493" s="60"/>
      <c r="ADE15493" s="60"/>
    </row>
    <row r="15494" spans="760:785" x14ac:dyDescent="0.25">
      <c r="ACF15494" s="60"/>
      <c r="ACG15494" s="60"/>
      <c r="ACH15494" s="60"/>
      <c r="ACI15494" s="60"/>
      <c r="ACJ15494" s="60"/>
      <c r="ACK15494" s="60"/>
      <c r="ACL15494" s="60"/>
      <c r="ACM15494" s="60"/>
      <c r="ACN15494" s="60"/>
      <c r="ACO15494" s="60"/>
      <c r="ACP15494" s="60"/>
      <c r="ACQ15494" s="60"/>
      <c r="ACR15494" s="60"/>
      <c r="ACS15494" s="60"/>
      <c r="ACT15494" s="60"/>
      <c r="ACU15494" s="60"/>
      <c r="ACV15494" s="60"/>
      <c r="ACW15494" s="60"/>
      <c r="ACX15494" s="60"/>
      <c r="ACY15494" s="60">
        <v>0.11265815785165501</v>
      </c>
      <c r="ACZ15494" s="60"/>
      <c r="ADA15494" s="60"/>
      <c r="ADB15494" s="60"/>
      <c r="ADC15494" s="60"/>
      <c r="ADD15494" s="60"/>
      <c r="ADE15494" s="60"/>
    </row>
    <row r="15495" spans="760:785" x14ac:dyDescent="0.25">
      <c r="ACF15495" s="60"/>
      <c r="ACG15495" s="60"/>
      <c r="ACH15495" s="60"/>
      <c r="ACI15495" s="60"/>
      <c r="ACJ15495" s="60"/>
      <c r="ACK15495" s="60"/>
      <c r="ACL15495" s="60"/>
      <c r="ACM15495" s="60"/>
      <c r="ACN15495" s="60"/>
      <c r="ACO15495" s="60"/>
      <c r="ACP15495" s="60"/>
      <c r="ACQ15495" s="60"/>
      <c r="ACR15495" s="60"/>
      <c r="ACS15495" s="60"/>
      <c r="ACT15495" s="60"/>
      <c r="ACU15495" s="60"/>
      <c r="ACV15495" s="60"/>
      <c r="ACW15495" s="60"/>
      <c r="ACX15495" s="60"/>
      <c r="ACY15495" s="60">
        <v>0.11262410447490399</v>
      </c>
      <c r="ACZ15495" s="60"/>
      <c r="ADA15495" s="60"/>
      <c r="ADB15495" s="60"/>
      <c r="ADC15495" s="60"/>
      <c r="ADD15495" s="60"/>
      <c r="ADE15495" s="60"/>
    </row>
    <row r="15496" spans="760:785" x14ac:dyDescent="0.25">
      <c r="ACF15496" s="60"/>
      <c r="ACG15496" s="60"/>
      <c r="ACH15496" s="60"/>
      <c r="ACI15496" s="60"/>
      <c r="ACJ15496" s="60"/>
      <c r="ACK15496" s="60"/>
      <c r="ACL15496" s="60"/>
      <c r="ACM15496" s="60"/>
      <c r="ACN15496" s="60"/>
      <c r="ACO15496" s="60"/>
      <c r="ACP15496" s="60"/>
      <c r="ACQ15496" s="60"/>
      <c r="ACR15496" s="60"/>
      <c r="ACS15496" s="60"/>
      <c r="ACT15496" s="60"/>
      <c r="ACU15496" s="60"/>
      <c r="ACV15496" s="60"/>
      <c r="ACW15496" s="60"/>
      <c r="ACX15496" s="60"/>
      <c r="ACY15496" s="60">
        <v>0.112476720618828</v>
      </c>
      <c r="ACZ15496" s="60"/>
      <c r="ADA15496" s="60"/>
      <c r="ADB15496" s="60"/>
      <c r="ADC15496" s="60"/>
      <c r="ADD15496" s="60"/>
      <c r="ADE15496" s="60"/>
    </row>
    <row r="15497" spans="760:785" x14ac:dyDescent="0.25">
      <c r="ACF15497" s="60"/>
      <c r="ACG15497" s="60"/>
      <c r="ACH15497" s="60"/>
      <c r="ACI15497" s="60"/>
      <c r="ACJ15497" s="60"/>
      <c r="ACK15497" s="60"/>
      <c r="ACL15497" s="60"/>
      <c r="ACM15497" s="60"/>
      <c r="ACN15497" s="60"/>
      <c r="ACO15497" s="60"/>
      <c r="ACP15497" s="60"/>
      <c r="ACQ15497" s="60"/>
      <c r="ACR15497" s="60"/>
      <c r="ACS15497" s="60"/>
      <c r="ACT15497" s="60"/>
      <c r="ACU15497" s="60"/>
      <c r="ACV15497" s="60"/>
      <c r="ACW15497" s="60"/>
      <c r="ACX15497" s="60"/>
      <c r="ACY15497" s="60">
        <v>0.112476720618828</v>
      </c>
      <c r="ACZ15497" s="60"/>
      <c r="ADA15497" s="60"/>
      <c r="ADB15497" s="60"/>
      <c r="ADC15497" s="60"/>
      <c r="ADD15497" s="60"/>
      <c r="ADE15497" s="60"/>
    </row>
    <row r="15498" spans="760:785" x14ac:dyDescent="0.25">
      <c r="ACF15498" s="60"/>
      <c r="ACG15498" s="60"/>
      <c r="ACH15498" s="60"/>
      <c r="ACI15498" s="60"/>
      <c r="ACJ15498" s="60"/>
      <c r="ACK15498" s="60"/>
      <c r="ACL15498" s="60"/>
      <c r="ACM15498" s="60"/>
      <c r="ACN15498" s="60"/>
      <c r="ACO15498" s="60"/>
      <c r="ACP15498" s="60"/>
      <c r="ACQ15498" s="60"/>
      <c r="ACR15498" s="60"/>
      <c r="ACS15498" s="60"/>
      <c r="ACT15498" s="60"/>
      <c r="ACU15498" s="60"/>
      <c r="ACV15498" s="60"/>
      <c r="ACW15498" s="60"/>
      <c r="ACX15498" s="60"/>
      <c r="ACY15498" s="60">
        <v>0.110965112912046</v>
      </c>
      <c r="ACZ15498" s="60"/>
      <c r="ADA15498" s="60"/>
      <c r="ADB15498" s="60"/>
      <c r="ADC15498" s="60"/>
      <c r="ADD15498" s="60"/>
      <c r="ADE15498" s="60"/>
    </row>
    <row r="15499" spans="760:785" x14ac:dyDescent="0.25">
      <c r="ACF15499" s="60"/>
      <c r="ACG15499" s="60"/>
      <c r="ACH15499" s="60"/>
      <c r="ACI15499" s="60"/>
      <c r="ACJ15499" s="60"/>
      <c r="ACK15499" s="60"/>
      <c r="ACL15499" s="60"/>
      <c r="ACM15499" s="60"/>
      <c r="ACN15499" s="60"/>
      <c r="ACO15499" s="60"/>
      <c r="ACP15499" s="60"/>
      <c r="ACQ15499" s="60"/>
      <c r="ACR15499" s="60"/>
      <c r="ACS15499" s="60"/>
      <c r="ACT15499" s="60"/>
      <c r="ACU15499" s="60"/>
      <c r="ACV15499" s="60"/>
      <c r="ACW15499" s="60"/>
      <c r="ACX15499" s="60"/>
      <c r="ACY15499" s="60">
        <v>0.110965112912046</v>
      </c>
      <c r="ACZ15499" s="60"/>
      <c r="ADA15499" s="60"/>
      <c r="ADB15499" s="60"/>
      <c r="ADC15499" s="60"/>
      <c r="ADD15499" s="60"/>
      <c r="ADE15499" s="60"/>
    </row>
    <row r="15500" spans="760:785" x14ac:dyDescent="0.25">
      <c r="ACF15500" s="60"/>
      <c r="ACG15500" s="60"/>
      <c r="ACH15500" s="60"/>
      <c r="ACI15500" s="60"/>
      <c r="ACJ15500" s="60"/>
      <c r="ACK15500" s="60"/>
      <c r="ACL15500" s="60"/>
      <c r="ACM15500" s="60"/>
      <c r="ACN15500" s="60"/>
      <c r="ACO15500" s="60"/>
      <c r="ACP15500" s="60"/>
      <c r="ACQ15500" s="60"/>
      <c r="ACR15500" s="60"/>
      <c r="ACS15500" s="60"/>
      <c r="ACT15500" s="60"/>
      <c r="ACU15500" s="60"/>
      <c r="ACV15500" s="60"/>
      <c r="ACW15500" s="60"/>
      <c r="ACX15500" s="60"/>
      <c r="ACY15500" s="60">
        <v>0.110140506365667</v>
      </c>
      <c r="ACZ15500" s="60"/>
      <c r="ADA15500" s="60"/>
      <c r="ADB15500" s="60"/>
      <c r="ADC15500" s="60"/>
      <c r="ADD15500" s="60"/>
      <c r="ADE15500" s="60"/>
    </row>
    <row r="15501" spans="760:785" x14ac:dyDescent="0.25">
      <c r="ACF15501" s="60"/>
      <c r="ACG15501" s="60"/>
      <c r="ACH15501" s="60"/>
      <c r="ACI15501" s="60"/>
      <c r="ACJ15501" s="60"/>
      <c r="ACK15501" s="60"/>
      <c r="ACL15501" s="60"/>
      <c r="ACM15501" s="60"/>
      <c r="ACN15501" s="60"/>
      <c r="ACO15501" s="60"/>
      <c r="ACP15501" s="60"/>
      <c r="ACQ15501" s="60"/>
      <c r="ACR15501" s="60"/>
      <c r="ACS15501" s="60"/>
      <c r="ACT15501" s="60"/>
      <c r="ACU15501" s="60"/>
      <c r="ACV15501" s="60"/>
      <c r="ACW15501" s="60"/>
      <c r="ACX15501" s="60"/>
      <c r="ACY15501" s="60">
        <v>0.110140506365667</v>
      </c>
      <c r="ACZ15501" s="60"/>
      <c r="ADA15501" s="60"/>
      <c r="ADB15501" s="60"/>
      <c r="ADC15501" s="60"/>
      <c r="ADD15501" s="60"/>
      <c r="ADE15501" s="60"/>
    </row>
    <row r="15502" spans="760:785" x14ac:dyDescent="0.25">
      <c r="ACF15502" s="60"/>
      <c r="ACG15502" s="60"/>
      <c r="ACH15502" s="60"/>
      <c r="ACI15502" s="60"/>
      <c r="ACJ15502" s="60"/>
      <c r="ACK15502" s="60"/>
      <c r="ACL15502" s="60"/>
      <c r="ACM15502" s="60"/>
      <c r="ACN15502" s="60"/>
      <c r="ACO15502" s="60"/>
      <c r="ACP15502" s="60"/>
      <c r="ACQ15502" s="60"/>
      <c r="ACR15502" s="60"/>
      <c r="ACS15502" s="60"/>
      <c r="ACT15502" s="60"/>
      <c r="ACU15502" s="60"/>
      <c r="ACV15502" s="60"/>
      <c r="ACW15502" s="60"/>
      <c r="ACX15502" s="60"/>
      <c r="ACY15502" s="60">
        <v>0.110124945183667</v>
      </c>
      <c r="ACZ15502" s="60"/>
      <c r="ADA15502" s="60"/>
      <c r="ADB15502" s="60"/>
      <c r="ADC15502" s="60"/>
      <c r="ADD15502" s="60"/>
      <c r="ADE15502" s="60"/>
    </row>
    <row r="15503" spans="760:785" x14ac:dyDescent="0.25">
      <c r="ACF15503" s="60"/>
      <c r="ACG15503" s="60"/>
      <c r="ACH15503" s="60"/>
      <c r="ACI15503" s="60"/>
      <c r="ACJ15503" s="60"/>
      <c r="ACK15503" s="60"/>
      <c r="ACL15503" s="60"/>
      <c r="ACM15503" s="60"/>
      <c r="ACN15503" s="60"/>
      <c r="ACO15503" s="60"/>
      <c r="ACP15503" s="60"/>
      <c r="ACQ15503" s="60"/>
      <c r="ACR15503" s="60"/>
      <c r="ACS15503" s="60"/>
      <c r="ACT15503" s="60"/>
      <c r="ACU15503" s="60"/>
      <c r="ACV15503" s="60"/>
      <c r="ACW15503" s="60"/>
      <c r="ACX15503" s="60"/>
      <c r="ACY15503" s="60">
        <v>0.110124945183667</v>
      </c>
      <c r="ACZ15503" s="60"/>
      <c r="ADA15503" s="60"/>
      <c r="ADB15503" s="60"/>
      <c r="ADC15503" s="60"/>
      <c r="ADD15503" s="60"/>
      <c r="ADE15503" s="60"/>
    </row>
    <row r="15504" spans="760:785" x14ac:dyDescent="0.25">
      <c r="ACF15504" s="60"/>
      <c r="ACG15504" s="60"/>
      <c r="ACH15504" s="60"/>
      <c r="ACI15504" s="60"/>
      <c r="ACJ15504" s="60"/>
      <c r="ACK15504" s="60"/>
      <c r="ACL15504" s="60"/>
      <c r="ACM15504" s="60"/>
      <c r="ACN15504" s="60"/>
      <c r="ACO15504" s="60"/>
      <c r="ACP15504" s="60"/>
      <c r="ACQ15504" s="60"/>
      <c r="ACR15504" s="60"/>
      <c r="ACS15504" s="60"/>
      <c r="ACT15504" s="60"/>
      <c r="ACU15504" s="60"/>
      <c r="ACV15504" s="60"/>
      <c r="ACW15504" s="60"/>
      <c r="ACX15504" s="60"/>
      <c r="ACY15504" s="60">
        <v>0.109394211102224</v>
      </c>
      <c r="ACZ15504" s="60"/>
      <c r="ADA15504" s="60"/>
      <c r="ADB15504" s="60"/>
      <c r="ADC15504" s="60"/>
      <c r="ADD15504" s="60"/>
      <c r="ADE15504" s="60"/>
    </row>
    <row r="15505" spans="760:785" x14ac:dyDescent="0.25">
      <c r="ACF15505" s="60"/>
      <c r="ACG15505" s="60"/>
      <c r="ACH15505" s="60"/>
      <c r="ACI15505" s="60"/>
      <c r="ACJ15505" s="60"/>
      <c r="ACK15505" s="60"/>
      <c r="ACL15505" s="60"/>
      <c r="ACM15505" s="60"/>
      <c r="ACN15505" s="60"/>
      <c r="ACO15505" s="60"/>
      <c r="ACP15505" s="60"/>
      <c r="ACQ15505" s="60"/>
      <c r="ACR15505" s="60"/>
      <c r="ACS15505" s="60"/>
      <c r="ACT15505" s="60"/>
      <c r="ACU15505" s="60"/>
      <c r="ACV15505" s="60"/>
      <c r="ACW15505" s="60"/>
      <c r="ACX15505" s="60"/>
      <c r="ACY15505" s="60">
        <v>0.109394211102224</v>
      </c>
      <c r="ACZ15505" s="60"/>
      <c r="ADA15505" s="60"/>
      <c r="ADB15505" s="60"/>
      <c r="ADC15505" s="60"/>
      <c r="ADD15505" s="60"/>
      <c r="ADE15505" s="60"/>
    </row>
    <row r="15506" spans="760:785" x14ac:dyDescent="0.25">
      <c r="ACF15506" s="60"/>
      <c r="ACG15506" s="60"/>
      <c r="ACH15506" s="60"/>
      <c r="ACI15506" s="60"/>
      <c r="ACJ15506" s="60"/>
      <c r="ACK15506" s="60"/>
      <c r="ACL15506" s="60"/>
      <c r="ACM15506" s="60"/>
      <c r="ACN15506" s="60"/>
      <c r="ACO15506" s="60"/>
      <c r="ACP15506" s="60"/>
      <c r="ACQ15506" s="60"/>
      <c r="ACR15506" s="60"/>
      <c r="ACS15506" s="60"/>
      <c r="ACT15506" s="60"/>
      <c r="ACU15506" s="60"/>
      <c r="ACV15506" s="60"/>
      <c r="ACW15506" s="60"/>
      <c r="ACX15506" s="60"/>
      <c r="ACY15506" s="60">
        <v>0.10889891065030501</v>
      </c>
      <c r="ACZ15506" s="60"/>
      <c r="ADA15506" s="60"/>
      <c r="ADB15506" s="60"/>
      <c r="ADC15506" s="60"/>
      <c r="ADD15506" s="60"/>
      <c r="ADE15506" s="60"/>
    </row>
    <row r="15507" spans="760:785" x14ac:dyDescent="0.25">
      <c r="ACF15507" s="60"/>
      <c r="ACG15507" s="60"/>
      <c r="ACH15507" s="60"/>
      <c r="ACI15507" s="60"/>
      <c r="ACJ15507" s="60"/>
      <c r="ACK15507" s="60"/>
      <c r="ACL15507" s="60"/>
      <c r="ACM15507" s="60"/>
      <c r="ACN15507" s="60"/>
      <c r="ACO15507" s="60"/>
      <c r="ACP15507" s="60"/>
      <c r="ACQ15507" s="60"/>
      <c r="ACR15507" s="60"/>
      <c r="ACS15507" s="60"/>
      <c r="ACT15507" s="60"/>
      <c r="ACU15507" s="60"/>
      <c r="ACV15507" s="60"/>
      <c r="ACW15507" s="60"/>
      <c r="ACX15507" s="60"/>
      <c r="ACY15507" s="60">
        <v>0.10889891065030501</v>
      </c>
      <c r="ACZ15507" s="60"/>
      <c r="ADA15507" s="60"/>
      <c r="ADB15507" s="60"/>
      <c r="ADC15507" s="60"/>
      <c r="ADD15507" s="60"/>
      <c r="ADE15507" s="60"/>
    </row>
    <row r="15508" spans="760:785" x14ac:dyDescent="0.25">
      <c r="ACF15508" s="60"/>
      <c r="ACG15508" s="60"/>
      <c r="ACH15508" s="60"/>
      <c r="ACI15508" s="60"/>
      <c r="ACJ15508" s="60"/>
      <c r="ACK15508" s="60"/>
      <c r="ACL15508" s="60"/>
      <c r="ACM15508" s="60"/>
      <c r="ACN15508" s="60"/>
      <c r="ACO15508" s="60"/>
      <c r="ACP15508" s="60"/>
      <c r="ACQ15508" s="60"/>
      <c r="ACR15508" s="60"/>
      <c r="ACS15508" s="60"/>
      <c r="ACT15508" s="60"/>
      <c r="ACU15508" s="60"/>
      <c r="ACV15508" s="60"/>
      <c r="ACW15508" s="60"/>
      <c r="ACX15508" s="60"/>
      <c r="ACY15508" s="60">
        <v>0.10879119284843999</v>
      </c>
      <c r="ACZ15508" s="60"/>
      <c r="ADA15508" s="60"/>
      <c r="ADB15508" s="60"/>
      <c r="ADC15508" s="60"/>
      <c r="ADD15508" s="60"/>
      <c r="ADE15508" s="60"/>
    </row>
    <row r="15509" spans="760:785" x14ac:dyDescent="0.25">
      <c r="ACF15509" s="60"/>
      <c r="ACG15509" s="60"/>
      <c r="ACH15509" s="60"/>
      <c r="ACI15509" s="60"/>
      <c r="ACJ15509" s="60"/>
      <c r="ACK15509" s="60"/>
      <c r="ACL15509" s="60"/>
      <c r="ACM15509" s="60"/>
      <c r="ACN15509" s="60"/>
      <c r="ACO15509" s="60"/>
      <c r="ACP15509" s="60"/>
      <c r="ACQ15509" s="60"/>
      <c r="ACR15509" s="60"/>
      <c r="ACS15509" s="60"/>
      <c r="ACT15509" s="60"/>
      <c r="ACU15509" s="60"/>
      <c r="ACV15509" s="60"/>
      <c r="ACW15509" s="60"/>
      <c r="ACX15509" s="60"/>
      <c r="ACY15509" s="60">
        <v>0.10879119284843999</v>
      </c>
      <c r="ACZ15509" s="60"/>
      <c r="ADA15509" s="60"/>
      <c r="ADB15509" s="60"/>
      <c r="ADC15509" s="60"/>
      <c r="ADD15509" s="60"/>
      <c r="ADE15509" s="60"/>
    </row>
    <row r="15510" spans="760:785" x14ac:dyDescent="0.25">
      <c r="ACF15510" s="60"/>
      <c r="ACG15510" s="60"/>
      <c r="ACH15510" s="60"/>
      <c r="ACI15510" s="60"/>
      <c r="ACJ15510" s="60"/>
      <c r="ACK15510" s="60"/>
      <c r="ACL15510" s="60"/>
      <c r="ACM15510" s="60"/>
      <c r="ACN15510" s="60"/>
      <c r="ACO15510" s="60"/>
      <c r="ACP15510" s="60"/>
      <c r="ACQ15510" s="60"/>
      <c r="ACR15510" s="60"/>
      <c r="ACS15510" s="60"/>
      <c r="ACT15510" s="60"/>
      <c r="ACU15510" s="60"/>
      <c r="ACV15510" s="60"/>
      <c r="ACW15510" s="60"/>
      <c r="ACX15510" s="60"/>
      <c r="ACY15510" s="60">
        <v>0.10877915873475</v>
      </c>
      <c r="ACZ15510" s="60"/>
      <c r="ADA15510" s="60"/>
      <c r="ADB15510" s="60"/>
      <c r="ADC15510" s="60"/>
      <c r="ADD15510" s="60"/>
      <c r="ADE15510" s="60"/>
    </row>
    <row r="15511" spans="760:785" x14ac:dyDescent="0.25">
      <c r="ACF15511" s="60"/>
      <c r="ACG15511" s="60"/>
      <c r="ACH15511" s="60"/>
      <c r="ACI15511" s="60"/>
      <c r="ACJ15511" s="60"/>
      <c r="ACK15511" s="60"/>
      <c r="ACL15511" s="60"/>
      <c r="ACM15511" s="60"/>
      <c r="ACN15511" s="60"/>
      <c r="ACO15511" s="60"/>
      <c r="ACP15511" s="60"/>
      <c r="ACQ15511" s="60"/>
      <c r="ACR15511" s="60"/>
      <c r="ACS15511" s="60"/>
      <c r="ACT15511" s="60"/>
      <c r="ACU15511" s="60"/>
      <c r="ACV15511" s="60"/>
      <c r="ACW15511" s="60"/>
      <c r="ACX15511" s="60"/>
      <c r="ACY15511" s="60">
        <v>0.10877915873475</v>
      </c>
      <c r="ACZ15511" s="60"/>
      <c r="ADA15511" s="60"/>
      <c r="ADB15511" s="60"/>
      <c r="ADC15511" s="60"/>
      <c r="ADD15511" s="60"/>
      <c r="ADE15511" s="60"/>
    </row>
    <row r="15512" spans="760:785" x14ac:dyDescent="0.25">
      <c r="ACF15512" s="60"/>
      <c r="ACG15512" s="60"/>
      <c r="ACH15512" s="60"/>
      <c r="ACI15512" s="60"/>
      <c r="ACJ15512" s="60"/>
      <c r="ACK15512" s="60"/>
      <c r="ACL15512" s="60"/>
      <c r="ACM15512" s="60"/>
      <c r="ACN15512" s="60"/>
      <c r="ACO15512" s="60"/>
      <c r="ACP15512" s="60"/>
      <c r="ACQ15512" s="60"/>
      <c r="ACR15512" s="60"/>
      <c r="ACS15512" s="60"/>
      <c r="ACT15512" s="60"/>
      <c r="ACU15512" s="60"/>
      <c r="ACV15512" s="60"/>
      <c r="ACW15512" s="60"/>
      <c r="ACX15512" s="60"/>
      <c r="ACY15512" s="60">
        <v>0.10869905877709</v>
      </c>
      <c r="ACZ15512" s="60"/>
      <c r="ADA15512" s="60"/>
      <c r="ADB15512" s="60"/>
      <c r="ADC15512" s="60"/>
      <c r="ADD15512" s="60"/>
      <c r="ADE15512" s="60"/>
    </row>
    <row r="15513" spans="760:785" x14ac:dyDescent="0.25">
      <c r="ACF15513" s="60"/>
      <c r="ACG15513" s="60"/>
      <c r="ACH15513" s="60"/>
      <c r="ACI15513" s="60"/>
      <c r="ACJ15513" s="60"/>
      <c r="ACK15513" s="60"/>
      <c r="ACL15513" s="60"/>
      <c r="ACM15513" s="60"/>
      <c r="ACN15513" s="60"/>
      <c r="ACO15513" s="60"/>
      <c r="ACP15513" s="60"/>
      <c r="ACQ15513" s="60"/>
      <c r="ACR15513" s="60"/>
      <c r="ACS15513" s="60"/>
      <c r="ACT15513" s="60"/>
      <c r="ACU15513" s="60"/>
      <c r="ACV15513" s="60"/>
      <c r="ACW15513" s="60"/>
      <c r="ACX15513" s="60"/>
      <c r="ACY15513" s="60">
        <v>0.108586666232238</v>
      </c>
      <c r="ACZ15513" s="60"/>
      <c r="ADA15513" s="60"/>
      <c r="ADB15513" s="60"/>
      <c r="ADC15513" s="60"/>
      <c r="ADD15513" s="60"/>
      <c r="ADE15513" s="60"/>
    </row>
    <row r="15514" spans="760:785" x14ac:dyDescent="0.25">
      <c r="ACF15514" s="60"/>
      <c r="ACG15514" s="60"/>
      <c r="ACH15514" s="60"/>
      <c r="ACI15514" s="60"/>
      <c r="ACJ15514" s="60"/>
      <c r="ACK15514" s="60"/>
      <c r="ACL15514" s="60"/>
      <c r="ACM15514" s="60"/>
      <c r="ACN15514" s="60"/>
      <c r="ACO15514" s="60"/>
      <c r="ACP15514" s="60"/>
      <c r="ACQ15514" s="60"/>
      <c r="ACR15514" s="60"/>
      <c r="ACS15514" s="60"/>
      <c r="ACT15514" s="60"/>
      <c r="ACU15514" s="60"/>
      <c r="ACV15514" s="60"/>
      <c r="ACW15514" s="60"/>
      <c r="ACX15514" s="60"/>
      <c r="ACY15514" s="60">
        <v>0.108586666232238</v>
      </c>
      <c r="ACZ15514" s="60"/>
      <c r="ADA15514" s="60"/>
      <c r="ADB15514" s="60"/>
      <c r="ADC15514" s="60"/>
      <c r="ADD15514" s="60"/>
      <c r="ADE15514" s="60"/>
    </row>
    <row r="15515" spans="760:785" x14ac:dyDescent="0.25">
      <c r="ACF15515" s="60"/>
      <c r="ACG15515" s="60"/>
      <c r="ACH15515" s="60"/>
      <c r="ACI15515" s="60"/>
      <c r="ACJ15515" s="60"/>
      <c r="ACK15515" s="60"/>
      <c r="ACL15515" s="60"/>
      <c r="ACM15515" s="60"/>
      <c r="ACN15515" s="60"/>
      <c r="ACO15515" s="60"/>
      <c r="ACP15515" s="60"/>
      <c r="ACQ15515" s="60"/>
      <c r="ACR15515" s="60"/>
      <c r="ACS15515" s="60"/>
      <c r="ACT15515" s="60"/>
      <c r="ACU15515" s="60"/>
      <c r="ACV15515" s="60"/>
      <c r="ACW15515" s="60"/>
      <c r="ACX15515" s="60"/>
      <c r="ACY15515" s="60">
        <v>0.108302714834005</v>
      </c>
      <c r="ACZ15515" s="60"/>
      <c r="ADA15515" s="60"/>
      <c r="ADB15515" s="60"/>
      <c r="ADC15515" s="60"/>
      <c r="ADD15515" s="60"/>
      <c r="ADE15515" s="60"/>
    </row>
    <row r="15516" spans="760:785" x14ac:dyDescent="0.25">
      <c r="ACF15516" s="60"/>
      <c r="ACG15516" s="60"/>
      <c r="ACH15516" s="60"/>
      <c r="ACI15516" s="60"/>
      <c r="ACJ15516" s="60"/>
      <c r="ACK15516" s="60"/>
      <c r="ACL15516" s="60"/>
      <c r="ACM15516" s="60"/>
      <c r="ACN15516" s="60"/>
      <c r="ACO15516" s="60"/>
      <c r="ACP15516" s="60"/>
      <c r="ACQ15516" s="60"/>
      <c r="ACR15516" s="60"/>
      <c r="ACS15516" s="60"/>
      <c r="ACT15516" s="60"/>
      <c r="ACU15516" s="60"/>
      <c r="ACV15516" s="60"/>
      <c r="ACW15516" s="60"/>
      <c r="ACX15516" s="60"/>
      <c r="ACY15516" s="60">
        <v>0.108302714834005</v>
      </c>
      <c r="ACZ15516" s="60"/>
      <c r="ADA15516" s="60"/>
      <c r="ADB15516" s="60"/>
      <c r="ADC15516" s="60"/>
      <c r="ADD15516" s="60"/>
      <c r="ADE15516" s="60"/>
    </row>
    <row r="15517" spans="760:785" x14ac:dyDescent="0.25">
      <c r="ACF15517" s="60"/>
      <c r="ACG15517" s="60"/>
      <c r="ACH15517" s="60"/>
      <c r="ACI15517" s="60"/>
      <c r="ACJ15517" s="60"/>
      <c r="ACK15517" s="60"/>
      <c r="ACL15517" s="60"/>
      <c r="ACM15517" s="60"/>
      <c r="ACN15517" s="60"/>
      <c r="ACO15517" s="60"/>
      <c r="ACP15517" s="60"/>
      <c r="ACQ15517" s="60"/>
      <c r="ACR15517" s="60"/>
      <c r="ACS15517" s="60"/>
      <c r="ACT15517" s="60"/>
      <c r="ACU15517" s="60"/>
      <c r="ACV15517" s="60"/>
      <c r="ACW15517" s="60"/>
      <c r="ACX15517" s="60"/>
      <c r="ACY15517" s="60">
        <v>0.108242941204951</v>
      </c>
      <c r="ACZ15517" s="60"/>
      <c r="ADA15517" s="60"/>
      <c r="ADB15517" s="60"/>
      <c r="ADC15517" s="60"/>
      <c r="ADD15517" s="60"/>
      <c r="ADE15517" s="60"/>
    </row>
    <row r="15518" spans="760:785" x14ac:dyDescent="0.25">
      <c r="ACF15518" s="60"/>
      <c r="ACG15518" s="60"/>
      <c r="ACH15518" s="60"/>
      <c r="ACI15518" s="60"/>
      <c r="ACJ15518" s="60"/>
      <c r="ACK15518" s="60"/>
      <c r="ACL15518" s="60"/>
      <c r="ACM15518" s="60"/>
      <c r="ACN15518" s="60"/>
      <c r="ACO15518" s="60"/>
      <c r="ACP15518" s="60"/>
      <c r="ACQ15518" s="60"/>
      <c r="ACR15518" s="60"/>
      <c r="ACS15518" s="60"/>
      <c r="ACT15518" s="60"/>
      <c r="ACU15518" s="60"/>
      <c r="ACV15518" s="60"/>
      <c r="ACW15518" s="60"/>
      <c r="ACX15518" s="60"/>
      <c r="ACY15518" s="60">
        <v>0.107891760214612</v>
      </c>
      <c r="ACZ15518" s="60"/>
      <c r="ADA15518" s="60"/>
      <c r="ADB15518" s="60"/>
      <c r="ADC15518" s="60"/>
      <c r="ADD15518" s="60"/>
      <c r="ADE15518" s="60"/>
    </row>
    <row r="15519" spans="760:785" x14ac:dyDescent="0.25">
      <c r="ACF15519" s="60"/>
      <c r="ACG15519" s="60"/>
      <c r="ACH15519" s="60"/>
      <c r="ACI15519" s="60"/>
      <c r="ACJ15519" s="60"/>
      <c r="ACK15519" s="60"/>
      <c r="ACL15519" s="60"/>
      <c r="ACM15519" s="60"/>
      <c r="ACN15519" s="60"/>
      <c r="ACO15519" s="60"/>
      <c r="ACP15519" s="60"/>
      <c r="ACQ15519" s="60"/>
      <c r="ACR15519" s="60"/>
      <c r="ACS15519" s="60"/>
      <c r="ACT15519" s="60"/>
      <c r="ACU15519" s="60"/>
      <c r="ACV15519" s="60"/>
      <c r="ACW15519" s="60"/>
      <c r="ACX15519" s="60"/>
      <c r="ACY15519" s="60">
        <v>0.107891760214612</v>
      </c>
      <c r="ACZ15519" s="60"/>
      <c r="ADA15519" s="60"/>
      <c r="ADB15519" s="60"/>
      <c r="ADC15519" s="60"/>
      <c r="ADD15519" s="60"/>
      <c r="ADE15519" s="60"/>
    </row>
    <row r="15520" spans="760:785" x14ac:dyDescent="0.25">
      <c r="ACF15520" s="60"/>
      <c r="ACG15520" s="60"/>
      <c r="ACH15520" s="60"/>
      <c r="ACI15520" s="60"/>
      <c r="ACJ15520" s="60"/>
      <c r="ACK15520" s="60"/>
      <c r="ACL15520" s="60"/>
      <c r="ACM15520" s="60"/>
      <c r="ACN15520" s="60"/>
      <c r="ACO15520" s="60"/>
      <c r="ACP15520" s="60"/>
      <c r="ACQ15520" s="60"/>
      <c r="ACR15520" s="60"/>
      <c r="ACS15520" s="60"/>
      <c r="ACT15520" s="60"/>
      <c r="ACU15520" s="60"/>
      <c r="ACV15520" s="60"/>
      <c r="ACW15520" s="60"/>
      <c r="ACX15520" s="60"/>
      <c r="ACY15520" s="60">
        <v>0.10773329224825801</v>
      </c>
      <c r="ACZ15520" s="60"/>
      <c r="ADA15520" s="60"/>
      <c r="ADB15520" s="60"/>
      <c r="ADC15520" s="60"/>
      <c r="ADD15520" s="60"/>
      <c r="ADE15520" s="60"/>
    </row>
    <row r="15521" spans="760:785" x14ac:dyDescent="0.25">
      <c r="ACF15521" s="60"/>
      <c r="ACG15521" s="60"/>
      <c r="ACH15521" s="60"/>
      <c r="ACI15521" s="60"/>
      <c r="ACJ15521" s="60"/>
      <c r="ACK15521" s="60"/>
      <c r="ACL15521" s="60"/>
      <c r="ACM15521" s="60"/>
      <c r="ACN15521" s="60"/>
      <c r="ACO15521" s="60"/>
      <c r="ACP15521" s="60"/>
      <c r="ACQ15521" s="60"/>
      <c r="ACR15521" s="60"/>
      <c r="ACS15521" s="60"/>
      <c r="ACT15521" s="60"/>
      <c r="ACU15521" s="60"/>
      <c r="ACV15521" s="60"/>
      <c r="ACW15521" s="60"/>
      <c r="ACX15521" s="60"/>
      <c r="ACY15521" s="60">
        <v>0.10773329224825801</v>
      </c>
      <c r="ACZ15521" s="60"/>
      <c r="ADA15521" s="60"/>
      <c r="ADB15521" s="60"/>
      <c r="ADC15521" s="60"/>
      <c r="ADD15521" s="60"/>
      <c r="ADE15521" s="60"/>
    </row>
    <row r="15522" spans="760:785" x14ac:dyDescent="0.25">
      <c r="ACF15522" s="60"/>
      <c r="ACG15522" s="60"/>
      <c r="ACH15522" s="60"/>
      <c r="ACI15522" s="60"/>
      <c r="ACJ15522" s="60"/>
      <c r="ACK15522" s="60"/>
      <c r="ACL15522" s="60"/>
      <c r="ACM15522" s="60"/>
      <c r="ACN15522" s="60"/>
      <c r="ACO15522" s="60"/>
      <c r="ACP15522" s="60"/>
      <c r="ACQ15522" s="60"/>
      <c r="ACR15522" s="60"/>
      <c r="ACS15522" s="60"/>
      <c r="ACT15522" s="60"/>
      <c r="ACU15522" s="60"/>
      <c r="ACV15522" s="60"/>
      <c r="ACW15522" s="60"/>
      <c r="ACX15522" s="60"/>
      <c r="ACY15522" s="60">
        <v>0.10746047629879101</v>
      </c>
      <c r="ACZ15522" s="60"/>
      <c r="ADA15522" s="60"/>
      <c r="ADB15522" s="60"/>
      <c r="ADC15522" s="60"/>
      <c r="ADD15522" s="60"/>
      <c r="ADE15522" s="60"/>
    </row>
    <row r="15523" spans="760:785" x14ac:dyDescent="0.25">
      <c r="ACF15523" s="60"/>
      <c r="ACG15523" s="60"/>
      <c r="ACH15523" s="60"/>
      <c r="ACI15523" s="60"/>
      <c r="ACJ15523" s="60"/>
      <c r="ACK15523" s="60"/>
      <c r="ACL15523" s="60"/>
      <c r="ACM15523" s="60"/>
      <c r="ACN15523" s="60"/>
      <c r="ACO15523" s="60"/>
      <c r="ACP15523" s="60"/>
      <c r="ACQ15523" s="60"/>
      <c r="ACR15523" s="60"/>
      <c r="ACS15523" s="60"/>
      <c r="ACT15523" s="60"/>
      <c r="ACU15523" s="60"/>
      <c r="ACV15523" s="60"/>
      <c r="ACW15523" s="60"/>
      <c r="ACX15523" s="60"/>
      <c r="ACY15523" s="60">
        <v>0.10746047629879101</v>
      </c>
      <c r="ACZ15523" s="60"/>
      <c r="ADA15523" s="60"/>
      <c r="ADB15523" s="60"/>
      <c r="ADC15523" s="60"/>
      <c r="ADD15523" s="60"/>
      <c r="ADE15523" s="60"/>
    </row>
    <row r="15524" spans="760:785" x14ac:dyDescent="0.25">
      <c r="ACF15524" s="60"/>
      <c r="ACG15524" s="60"/>
      <c r="ACH15524" s="60"/>
      <c r="ACI15524" s="60"/>
      <c r="ACJ15524" s="60"/>
      <c r="ACK15524" s="60"/>
      <c r="ACL15524" s="60"/>
      <c r="ACM15524" s="60"/>
      <c r="ACN15524" s="60"/>
      <c r="ACO15524" s="60"/>
      <c r="ACP15524" s="60"/>
      <c r="ACQ15524" s="60"/>
      <c r="ACR15524" s="60"/>
      <c r="ACS15524" s="60"/>
      <c r="ACT15524" s="60"/>
      <c r="ACU15524" s="60"/>
      <c r="ACV15524" s="60"/>
      <c r="ACW15524" s="60"/>
      <c r="ACX15524" s="60"/>
      <c r="ACY15524" s="60">
        <v>0.10709687758931601</v>
      </c>
      <c r="ACZ15524" s="60"/>
      <c r="ADA15524" s="60"/>
      <c r="ADB15524" s="60"/>
      <c r="ADC15524" s="60"/>
      <c r="ADD15524" s="60"/>
      <c r="ADE15524" s="60"/>
    </row>
    <row r="15525" spans="760:785" x14ac:dyDescent="0.25">
      <c r="ACF15525" s="60"/>
      <c r="ACG15525" s="60"/>
      <c r="ACH15525" s="60"/>
      <c r="ACI15525" s="60"/>
      <c r="ACJ15525" s="60"/>
      <c r="ACK15525" s="60"/>
      <c r="ACL15525" s="60"/>
      <c r="ACM15525" s="60"/>
      <c r="ACN15525" s="60"/>
      <c r="ACO15525" s="60"/>
      <c r="ACP15525" s="60"/>
      <c r="ACQ15525" s="60"/>
      <c r="ACR15525" s="60"/>
      <c r="ACS15525" s="60"/>
      <c r="ACT15525" s="60"/>
      <c r="ACU15525" s="60"/>
      <c r="ACV15525" s="60"/>
      <c r="ACW15525" s="60"/>
      <c r="ACX15525" s="60"/>
      <c r="ACY15525" s="60">
        <v>0.10709687758931601</v>
      </c>
      <c r="ACZ15525" s="60"/>
      <c r="ADA15525" s="60"/>
      <c r="ADB15525" s="60"/>
      <c r="ADC15525" s="60"/>
      <c r="ADD15525" s="60"/>
      <c r="ADE15525" s="60"/>
    </row>
    <row r="15526" spans="760:785" x14ac:dyDescent="0.25">
      <c r="ACF15526" s="60"/>
      <c r="ACG15526" s="60"/>
      <c r="ACH15526" s="60"/>
      <c r="ACI15526" s="60"/>
      <c r="ACJ15526" s="60"/>
      <c r="ACK15526" s="60"/>
      <c r="ACL15526" s="60"/>
      <c r="ACM15526" s="60"/>
      <c r="ACN15526" s="60"/>
      <c r="ACO15526" s="60"/>
      <c r="ACP15526" s="60"/>
      <c r="ACQ15526" s="60"/>
      <c r="ACR15526" s="60"/>
      <c r="ACS15526" s="60"/>
      <c r="ACT15526" s="60"/>
      <c r="ACU15526" s="60"/>
      <c r="ACV15526" s="60"/>
      <c r="ACW15526" s="60"/>
      <c r="ACX15526" s="60"/>
      <c r="ACY15526" s="60">
        <v>0.106929566613089</v>
      </c>
      <c r="ACZ15526" s="60"/>
      <c r="ADA15526" s="60"/>
      <c r="ADB15526" s="60"/>
      <c r="ADC15526" s="60"/>
      <c r="ADD15526" s="60"/>
      <c r="ADE15526" s="60"/>
    </row>
    <row r="15527" spans="760:785" x14ac:dyDescent="0.25">
      <c r="ACF15527" s="60"/>
      <c r="ACG15527" s="60"/>
      <c r="ACH15527" s="60"/>
      <c r="ACI15527" s="60"/>
      <c r="ACJ15527" s="60"/>
      <c r="ACK15527" s="60"/>
      <c r="ACL15527" s="60"/>
      <c r="ACM15527" s="60"/>
      <c r="ACN15527" s="60"/>
      <c r="ACO15527" s="60"/>
      <c r="ACP15527" s="60"/>
      <c r="ACQ15527" s="60"/>
      <c r="ACR15527" s="60"/>
      <c r="ACS15527" s="60"/>
      <c r="ACT15527" s="60"/>
      <c r="ACU15527" s="60"/>
      <c r="ACV15527" s="60"/>
      <c r="ACW15527" s="60"/>
      <c r="ACX15527" s="60"/>
      <c r="ACY15527" s="60">
        <v>0.106929566613089</v>
      </c>
      <c r="ACZ15527" s="60"/>
      <c r="ADA15527" s="60"/>
      <c r="ADB15527" s="60"/>
      <c r="ADC15527" s="60"/>
      <c r="ADD15527" s="60"/>
      <c r="ADE15527" s="60"/>
    </row>
    <row r="15528" spans="760:785" x14ac:dyDescent="0.25">
      <c r="ACF15528" s="60"/>
      <c r="ACG15528" s="60"/>
      <c r="ACH15528" s="60"/>
      <c r="ACI15528" s="60"/>
      <c r="ACJ15528" s="60"/>
      <c r="ACK15528" s="60"/>
      <c r="ACL15528" s="60"/>
      <c r="ACM15528" s="60"/>
      <c r="ACN15528" s="60"/>
      <c r="ACO15528" s="60"/>
      <c r="ACP15528" s="60"/>
      <c r="ACQ15528" s="60"/>
      <c r="ACR15528" s="60"/>
      <c r="ACS15528" s="60"/>
      <c r="ACT15528" s="60"/>
      <c r="ACU15528" s="60"/>
      <c r="ACV15528" s="60"/>
      <c r="ACW15528" s="60"/>
      <c r="ACX15528" s="60"/>
      <c r="ACY15528" s="60">
        <v>0.106610777579911</v>
      </c>
      <c r="ACZ15528" s="60"/>
      <c r="ADA15528" s="60"/>
      <c r="ADB15528" s="60"/>
      <c r="ADC15528" s="60"/>
      <c r="ADD15528" s="60"/>
      <c r="ADE15528" s="60"/>
    </row>
    <row r="15529" spans="760:785" x14ac:dyDescent="0.25">
      <c r="ACF15529" s="60"/>
      <c r="ACG15529" s="60"/>
      <c r="ACH15529" s="60"/>
      <c r="ACI15529" s="60"/>
      <c r="ACJ15529" s="60"/>
      <c r="ACK15529" s="60"/>
      <c r="ACL15529" s="60"/>
      <c r="ACM15529" s="60"/>
      <c r="ACN15529" s="60"/>
      <c r="ACO15529" s="60"/>
      <c r="ACP15529" s="60"/>
      <c r="ACQ15529" s="60"/>
      <c r="ACR15529" s="60"/>
      <c r="ACS15529" s="60"/>
      <c r="ACT15529" s="60"/>
      <c r="ACU15529" s="60"/>
      <c r="ACV15529" s="60"/>
      <c r="ACW15529" s="60"/>
      <c r="ACX15529" s="60"/>
      <c r="ACY15529" s="60">
        <v>0.106610777579911</v>
      </c>
      <c r="ACZ15529" s="60"/>
      <c r="ADA15529" s="60"/>
      <c r="ADB15529" s="60"/>
      <c r="ADC15529" s="60"/>
      <c r="ADD15529" s="60"/>
      <c r="ADE15529" s="60"/>
    </row>
    <row r="15530" spans="760:785" x14ac:dyDescent="0.25">
      <c r="ACF15530" s="60"/>
      <c r="ACG15530" s="60"/>
      <c r="ACH15530" s="60"/>
      <c r="ACI15530" s="60"/>
      <c r="ACJ15530" s="60"/>
      <c r="ACK15530" s="60"/>
      <c r="ACL15530" s="60"/>
      <c r="ACM15530" s="60"/>
      <c r="ACN15530" s="60"/>
      <c r="ACO15530" s="60"/>
      <c r="ACP15530" s="60"/>
      <c r="ACQ15530" s="60"/>
      <c r="ACR15530" s="60"/>
      <c r="ACS15530" s="60"/>
      <c r="ACT15530" s="60"/>
      <c r="ACU15530" s="60"/>
      <c r="ACV15530" s="60"/>
      <c r="ACW15530" s="60"/>
      <c r="ACX15530" s="60"/>
      <c r="ACY15530" s="60">
        <v>0.106025527396365</v>
      </c>
      <c r="ACZ15530" s="60"/>
      <c r="ADA15530" s="60"/>
      <c r="ADB15530" s="60"/>
      <c r="ADC15530" s="60"/>
      <c r="ADD15530" s="60"/>
      <c r="ADE15530" s="60"/>
    </row>
    <row r="15531" spans="760:785" x14ac:dyDescent="0.25">
      <c r="ACF15531" s="60"/>
      <c r="ACG15531" s="60"/>
      <c r="ACH15531" s="60"/>
      <c r="ACI15531" s="60"/>
      <c r="ACJ15531" s="60"/>
      <c r="ACK15531" s="60"/>
      <c r="ACL15531" s="60"/>
      <c r="ACM15531" s="60"/>
      <c r="ACN15531" s="60"/>
      <c r="ACO15531" s="60"/>
      <c r="ACP15531" s="60"/>
      <c r="ACQ15531" s="60"/>
      <c r="ACR15531" s="60"/>
      <c r="ACS15531" s="60"/>
      <c r="ACT15531" s="60"/>
      <c r="ACU15531" s="60"/>
      <c r="ACV15531" s="60"/>
      <c r="ACW15531" s="60"/>
      <c r="ACX15531" s="60"/>
      <c r="ACY15531" s="60">
        <v>0.106025527396365</v>
      </c>
      <c r="ACZ15531" s="60"/>
      <c r="ADA15531" s="60"/>
      <c r="ADB15531" s="60"/>
      <c r="ADC15531" s="60"/>
      <c r="ADD15531" s="60"/>
      <c r="ADE15531" s="60"/>
    </row>
    <row r="15532" spans="760:785" x14ac:dyDescent="0.25">
      <c r="ACF15532" s="60"/>
      <c r="ACG15532" s="60"/>
      <c r="ACH15532" s="60"/>
      <c r="ACI15532" s="60"/>
      <c r="ACJ15532" s="60"/>
      <c r="ACK15532" s="60"/>
      <c r="ACL15532" s="60"/>
      <c r="ACM15532" s="60"/>
      <c r="ACN15532" s="60"/>
      <c r="ACO15532" s="60"/>
      <c r="ACP15532" s="60"/>
      <c r="ACQ15532" s="60"/>
      <c r="ACR15532" s="60"/>
      <c r="ACS15532" s="60"/>
      <c r="ACT15532" s="60"/>
      <c r="ACU15532" s="60"/>
      <c r="ACV15532" s="60"/>
      <c r="ACW15532" s="60"/>
      <c r="ACX15532" s="60"/>
      <c r="ACY15532" s="60">
        <v>0.10530164279024901</v>
      </c>
      <c r="ACZ15532" s="60"/>
      <c r="ADA15532" s="60"/>
      <c r="ADB15532" s="60"/>
      <c r="ADC15532" s="60"/>
      <c r="ADD15532" s="60"/>
      <c r="ADE15532" s="60"/>
    </row>
    <row r="15533" spans="760:785" x14ac:dyDescent="0.25">
      <c r="ACF15533" s="60"/>
      <c r="ACG15533" s="60"/>
      <c r="ACH15533" s="60"/>
      <c r="ACI15533" s="60"/>
      <c r="ACJ15533" s="60"/>
      <c r="ACK15533" s="60"/>
      <c r="ACL15533" s="60"/>
      <c r="ACM15533" s="60"/>
      <c r="ACN15533" s="60"/>
      <c r="ACO15533" s="60"/>
      <c r="ACP15533" s="60"/>
      <c r="ACQ15533" s="60"/>
      <c r="ACR15533" s="60"/>
      <c r="ACS15533" s="60"/>
      <c r="ACT15533" s="60"/>
      <c r="ACU15533" s="60"/>
      <c r="ACV15533" s="60"/>
      <c r="ACW15533" s="60"/>
      <c r="ACX15533" s="60"/>
      <c r="ACY15533" s="60">
        <v>0.10530164279024901</v>
      </c>
      <c r="ACZ15533" s="60"/>
      <c r="ADA15533" s="60"/>
      <c r="ADB15533" s="60"/>
      <c r="ADC15533" s="60"/>
      <c r="ADD15533" s="60"/>
      <c r="ADE15533" s="60"/>
    </row>
    <row r="15534" spans="760:785" x14ac:dyDescent="0.25">
      <c r="ACF15534" s="60"/>
      <c r="ACG15534" s="60"/>
      <c r="ACH15534" s="60"/>
      <c r="ACI15534" s="60"/>
      <c r="ACJ15534" s="60"/>
      <c r="ACK15534" s="60"/>
      <c r="ACL15534" s="60"/>
      <c r="ACM15534" s="60"/>
      <c r="ACN15534" s="60"/>
      <c r="ACO15534" s="60"/>
      <c r="ACP15534" s="60"/>
      <c r="ACQ15534" s="60"/>
      <c r="ACR15534" s="60"/>
      <c r="ACS15534" s="60"/>
      <c r="ACT15534" s="60"/>
      <c r="ACU15534" s="60"/>
      <c r="ACV15534" s="60"/>
      <c r="ACW15534" s="60"/>
      <c r="ACX15534" s="60"/>
      <c r="ACY15534" s="60">
        <v>0.104990227125494</v>
      </c>
      <c r="ACZ15534" s="60"/>
      <c r="ADA15534" s="60"/>
      <c r="ADB15534" s="60"/>
      <c r="ADC15534" s="60"/>
      <c r="ADD15534" s="60"/>
      <c r="ADE15534" s="60"/>
    </row>
    <row r="15535" spans="760:785" x14ac:dyDescent="0.25">
      <c r="ACF15535" s="60"/>
      <c r="ACG15535" s="60"/>
      <c r="ACH15535" s="60"/>
      <c r="ACI15535" s="60"/>
      <c r="ACJ15535" s="60"/>
      <c r="ACK15535" s="60"/>
      <c r="ACL15535" s="60"/>
      <c r="ACM15535" s="60"/>
      <c r="ACN15535" s="60"/>
      <c r="ACO15535" s="60"/>
      <c r="ACP15535" s="60"/>
      <c r="ACQ15535" s="60"/>
      <c r="ACR15535" s="60"/>
      <c r="ACS15535" s="60"/>
      <c r="ACT15535" s="60"/>
      <c r="ACU15535" s="60"/>
      <c r="ACV15535" s="60"/>
      <c r="ACW15535" s="60"/>
      <c r="ACX15535" s="60"/>
      <c r="ACY15535" s="60">
        <v>0.104990227125494</v>
      </c>
      <c r="ACZ15535" s="60"/>
      <c r="ADA15535" s="60"/>
      <c r="ADB15535" s="60"/>
      <c r="ADC15535" s="60"/>
      <c r="ADD15535" s="60"/>
      <c r="ADE15535" s="60"/>
    </row>
    <row r="15536" spans="760:785" x14ac:dyDescent="0.25">
      <c r="ACF15536" s="60"/>
      <c r="ACG15536" s="60"/>
      <c r="ACH15536" s="60"/>
      <c r="ACI15536" s="60"/>
      <c r="ACJ15536" s="60"/>
      <c r="ACK15536" s="60"/>
      <c r="ACL15536" s="60"/>
      <c r="ACM15536" s="60"/>
      <c r="ACN15536" s="60"/>
      <c r="ACO15536" s="60"/>
      <c r="ACP15536" s="60"/>
      <c r="ACQ15536" s="60"/>
      <c r="ACR15536" s="60"/>
      <c r="ACS15536" s="60"/>
      <c r="ACT15536" s="60"/>
      <c r="ACU15536" s="60"/>
      <c r="ACV15536" s="60"/>
      <c r="ACW15536" s="60"/>
      <c r="ACX15536" s="60"/>
      <c r="ACY15536" s="60">
        <v>0.104871431474794</v>
      </c>
      <c r="ACZ15536" s="60"/>
      <c r="ADA15536" s="60"/>
      <c r="ADB15536" s="60"/>
      <c r="ADC15536" s="60"/>
      <c r="ADD15536" s="60"/>
      <c r="ADE15536" s="60"/>
    </row>
    <row r="15537" spans="760:785" x14ac:dyDescent="0.25">
      <c r="ACF15537" s="60"/>
      <c r="ACG15537" s="60"/>
      <c r="ACH15537" s="60"/>
      <c r="ACI15537" s="60"/>
      <c r="ACJ15537" s="60"/>
      <c r="ACK15537" s="60"/>
      <c r="ACL15537" s="60"/>
      <c r="ACM15537" s="60"/>
      <c r="ACN15537" s="60"/>
      <c r="ACO15537" s="60"/>
      <c r="ACP15537" s="60"/>
      <c r="ACQ15537" s="60"/>
      <c r="ACR15537" s="60"/>
      <c r="ACS15537" s="60"/>
      <c r="ACT15537" s="60"/>
      <c r="ACU15537" s="60"/>
      <c r="ACV15537" s="60"/>
      <c r="ACW15537" s="60"/>
      <c r="ACX15537" s="60"/>
      <c r="ACY15537" s="60">
        <v>0.104871431474794</v>
      </c>
      <c r="ACZ15537" s="60"/>
      <c r="ADA15537" s="60"/>
      <c r="ADB15537" s="60"/>
      <c r="ADC15537" s="60"/>
      <c r="ADD15537" s="60"/>
      <c r="ADE15537" s="60"/>
    </row>
    <row r="15538" spans="760:785" x14ac:dyDescent="0.25">
      <c r="ACF15538" s="60"/>
      <c r="ACG15538" s="60"/>
      <c r="ACH15538" s="60"/>
      <c r="ACI15538" s="60"/>
      <c r="ACJ15538" s="60"/>
      <c r="ACK15538" s="60"/>
      <c r="ACL15538" s="60"/>
      <c r="ACM15538" s="60"/>
      <c r="ACN15538" s="60"/>
      <c r="ACO15538" s="60"/>
      <c r="ACP15538" s="60"/>
      <c r="ACQ15538" s="60"/>
      <c r="ACR15538" s="60"/>
      <c r="ACS15538" s="60"/>
      <c r="ACT15538" s="60"/>
      <c r="ACU15538" s="60"/>
      <c r="ACV15538" s="60"/>
      <c r="ACW15538" s="60"/>
      <c r="ACX15538" s="60"/>
      <c r="ACY15538" s="60">
        <v>0.104711709873976</v>
      </c>
      <c r="ACZ15538" s="60"/>
      <c r="ADA15538" s="60"/>
      <c r="ADB15538" s="60"/>
      <c r="ADC15538" s="60"/>
      <c r="ADD15538" s="60"/>
      <c r="ADE15538" s="60"/>
    </row>
    <row r="15539" spans="760:785" x14ac:dyDescent="0.25">
      <c r="ACF15539" s="60"/>
      <c r="ACG15539" s="60"/>
      <c r="ACH15539" s="60"/>
      <c r="ACI15539" s="60"/>
      <c r="ACJ15539" s="60"/>
      <c r="ACK15539" s="60"/>
      <c r="ACL15539" s="60"/>
      <c r="ACM15539" s="60"/>
      <c r="ACN15539" s="60"/>
      <c r="ACO15539" s="60"/>
      <c r="ACP15539" s="60"/>
      <c r="ACQ15539" s="60"/>
      <c r="ACR15539" s="60"/>
      <c r="ACS15539" s="60"/>
      <c r="ACT15539" s="60"/>
      <c r="ACU15539" s="60"/>
      <c r="ACV15539" s="60"/>
      <c r="ACW15539" s="60"/>
      <c r="ACX15539" s="60"/>
      <c r="ACY15539" s="60">
        <v>0.104711709873976</v>
      </c>
      <c r="ACZ15539" s="60"/>
      <c r="ADA15539" s="60"/>
      <c r="ADB15539" s="60"/>
      <c r="ADC15539" s="60"/>
      <c r="ADD15539" s="60"/>
      <c r="ADE15539" s="60"/>
    </row>
    <row r="15540" spans="760:785" x14ac:dyDescent="0.25">
      <c r="ACF15540" s="60"/>
      <c r="ACG15540" s="60"/>
      <c r="ACH15540" s="60"/>
      <c r="ACI15540" s="60"/>
      <c r="ACJ15540" s="60"/>
      <c r="ACK15540" s="60"/>
      <c r="ACL15540" s="60"/>
      <c r="ACM15540" s="60"/>
      <c r="ACN15540" s="60"/>
      <c r="ACO15540" s="60"/>
      <c r="ACP15540" s="60"/>
      <c r="ACQ15540" s="60"/>
      <c r="ACR15540" s="60"/>
      <c r="ACS15540" s="60"/>
      <c r="ACT15540" s="60"/>
      <c r="ACU15540" s="60"/>
      <c r="ACV15540" s="60"/>
      <c r="ACW15540" s="60"/>
      <c r="ACX15540" s="60"/>
      <c r="ACY15540" s="60">
        <v>0.104386951517368</v>
      </c>
      <c r="ACZ15540" s="60"/>
      <c r="ADA15540" s="60"/>
      <c r="ADB15540" s="60"/>
      <c r="ADC15540" s="60"/>
      <c r="ADD15540" s="60"/>
      <c r="ADE15540" s="60"/>
    </row>
    <row r="15541" spans="760:785" x14ac:dyDescent="0.25">
      <c r="ACF15541" s="60"/>
      <c r="ACG15541" s="60"/>
      <c r="ACH15541" s="60"/>
      <c r="ACI15541" s="60"/>
      <c r="ACJ15541" s="60"/>
      <c r="ACK15541" s="60"/>
      <c r="ACL15541" s="60"/>
      <c r="ACM15541" s="60"/>
      <c r="ACN15541" s="60"/>
      <c r="ACO15541" s="60"/>
      <c r="ACP15541" s="60"/>
      <c r="ACQ15541" s="60"/>
      <c r="ACR15541" s="60"/>
      <c r="ACS15541" s="60"/>
      <c r="ACT15541" s="60"/>
      <c r="ACU15541" s="60"/>
      <c r="ACV15541" s="60"/>
      <c r="ACW15541" s="60"/>
      <c r="ACX15541" s="60"/>
      <c r="ACY15541" s="60">
        <v>0.104386951517368</v>
      </c>
      <c r="ACZ15541" s="60"/>
      <c r="ADA15541" s="60"/>
      <c r="ADB15541" s="60"/>
      <c r="ADC15541" s="60"/>
      <c r="ADD15541" s="60"/>
      <c r="ADE15541" s="60"/>
    </row>
    <row r="15542" spans="760:785" x14ac:dyDescent="0.25">
      <c r="ACF15542" s="60"/>
      <c r="ACG15542" s="60"/>
      <c r="ACH15542" s="60"/>
      <c r="ACI15542" s="60"/>
      <c r="ACJ15542" s="60"/>
      <c r="ACK15542" s="60"/>
      <c r="ACL15542" s="60"/>
      <c r="ACM15542" s="60"/>
      <c r="ACN15542" s="60"/>
      <c r="ACO15542" s="60"/>
      <c r="ACP15542" s="60"/>
      <c r="ACQ15542" s="60"/>
      <c r="ACR15542" s="60"/>
      <c r="ACS15542" s="60"/>
      <c r="ACT15542" s="60"/>
      <c r="ACU15542" s="60"/>
      <c r="ACV15542" s="60"/>
      <c r="ACW15542" s="60"/>
      <c r="ACX15542" s="60"/>
      <c r="ACY15542" s="60">
        <v>0.104206384851298</v>
      </c>
      <c r="ACZ15542" s="60"/>
      <c r="ADA15542" s="60"/>
      <c r="ADB15542" s="60"/>
      <c r="ADC15542" s="60"/>
      <c r="ADD15542" s="60"/>
      <c r="ADE15542" s="60"/>
    </row>
    <row r="15543" spans="760:785" x14ac:dyDescent="0.25">
      <c r="ACF15543" s="60"/>
      <c r="ACG15543" s="60"/>
      <c r="ACH15543" s="60"/>
      <c r="ACI15543" s="60"/>
      <c r="ACJ15543" s="60"/>
      <c r="ACK15543" s="60"/>
      <c r="ACL15543" s="60"/>
      <c r="ACM15543" s="60"/>
      <c r="ACN15543" s="60"/>
      <c r="ACO15543" s="60"/>
      <c r="ACP15543" s="60"/>
      <c r="ACQ15543" s="60"/>
      <c r="ACR15543" s="60"/>
      <c r="ACS15543" s="60"/>
      <c r="ACT15543" s="60"/>
      <c r="ACU15543" s="60"/>
      <c r="ACV15543" s="60"/>
      <c r="ACW15543" s="60"/>
      <c r="ACX15543" s="60"/>
      <c r="ACY15543" s="60">
        <v>0.104206384851298</v>
      </c>
      <c r="ACZ15543" s="60"/>
      <c r="ADA15543" s="60"/>
      <c r="ADB15543" s="60"/>
      <c r="ADC15543" s="60"/>
      <c r="ADD15543" s="60"/>
      <c r="ADE15543" s="60"/>
    </row>
    <row r="15544" spans="760:785" x14ac:dyDescent="0.25">
      <c r="ACF15544" s="60"/>
      <c r="ACG15544" s="60"/>
      <c r="ACH15544" s="60"/>
      <c r="ACI15544" s="60"/>
      <c r="ACJ15544" s="60"/>
      <c r="ACK15544" s="60"/>
      <c r="ACL15544" s="60"/>
      <c r="ACM15544" s="60"/>
      <c r="ACN15544" s="60"/>
      <c r="ACO15544" s="60"/>
      <c r="ACP15544" s="60"/>
      <c r="ACQ15544" s="60"/>
      <c r="ACR15544" s="60"/>
      <c r="ACS15544" s="60"/>
      <c r="ACT15544" s="60"/>
      <c r="ACU15544" s="60"/>
      <c r="ACV15544" s="60"/>
      <c r="ACW15544" s="60"/>
      <c r="ACX15544" s="60"/>
      <c r="ACY15544" s="60">
        <v>0.104041053426775</v>
      </c>
      <c r="ACZ15544" s="60"/>
      <c r="ADA15544" s="60"/>
      <c r="ADB15544" s="60"/>
      <c r="ADC15544" s="60"/>
      <c r="ADD15544" s="60"/>
      <c r="ADE15544" s="60"/>
    </row>
    <row r="15545" spans="760:785" x14ac:dyDescent="0.25">
      <c r="ACF15545" s="60"/>
      <c r="ACG15545" s="60"/>
      <c r="ACH15545" s="60"/>
      <c r="ACI15545" s="60"/>
      <c r="ACJ15545" s="60"/>
      <c r="ACK15545" s="60"/>
      <c r="ACL15545" s="60"/>
      <c r="ACM15545" s="60"/>
      <c r="ACN15545" s="60"/>
      <c r="ACO15545" s="60"/>
      <c r="ACP15545" s="60"/>
      <c r="ACQ15545" s="60"/>
      <c r="ACR15545" s="60"/>
      <c r="ACS15545" s="60"/>
      <c r="ACT15545" s="60"/>
      <c r="ACU15545" s="60"/>
      <c r="ACV15545" s="60"/>
      <c r="ACW15545" s="60"/>
      <c r="ACX15545" s="60"/>
      <c r="ACY15545" s="60">
        <v>0.104041053426775</v>
      </c>
      <c r="ACZ15545" s="60"/>
      <c r="ADA15545" s="60"/>
      <c r="ADB15545" s="60"/>
      <c r="ADC15545" s="60"/>
      <c r="ADD15545" s="60"/>
      <c r="ADE15545" s="60"/>
    </row>
    <row r="15546" spans="760:785" x14ac:dyDescent="0.25">
      <c r="ACF15546" s="60"/>
      <c r="ACG15546" s="60"/>
      <c r="ACH15546" s="60"/>
      <c r="ACI15546" s="60"/>
      <c r="ACJ15546" s="60"/>
      <c r="ACK15546" s="60"/>
      <c r="ACL15546" s="60"/>
      <c r="ACM15546" s="60"/>
      <c r="ACN15546" s="60"/>
      <c r="ACO15546" s="60"/>
      <c r="ACP15546" s="60"/>
      <c r="ACQ15546" s="60"/>
      <c r="ACR15546" s="60"/>
      <c r="ACS15546" s="60"/>
      <c r="ACT15546" s="60"/>
      <c r="ACU15546" s="60"/>
      <c r="ACV15546" s="60"/>
      <c r="ACW15546" s="60"/>
      <c r="ACX15546" s="60"/>
      <c r="ACY15546" s="60">
        <v>0.10342152548825601</v>
      </c>
      <c r="ACZ15546" s="60"/>
      <c r="ADA15546" s="60"/>
      <c r="ADB15546" s="60"/>
      <c r="ADC15546" s="60"/>
      <c r="ADD15546" s="60"/>
      <c r="ADE15546" s="60"/>
    </row>
    <row r="15547" spans="760:785" x14ac:dyDescent="0.25">
      <c r="ACF15547" s="60"/>
      <c r="ACG15547" s="60"/>
      <c r="ACH15547" s="60"/>
      <c r="ACI15547" s="60"/>
      <c r="ACJ15547" s="60"/>
      <c r="ACK15547" s="60"/>
      <c r="ACL15547" s="60"/>
      <c r="ACM15547" s="60"/>
      <c r="ACN15547" s="60"/>
      <c r="ACO15547" s="60"/>
      <c r="ACP15547" s="60"/>
      <c r="ACQ15547" s="60"/>
      <c r="ACR15547" s="60"/>
      <c r="ACS15547" s="60"/>
      <c r="ACT15547" s="60"/>
      <c r="ACU15547" s="60"/>
      <c r="ACV15547" s="60"/>
      <c r="ACW15547" s="60"/>
      <c r="ACX15547" s="60"/>
      <c r="ACY15547" s="60">
        <v>0.103139827207061</v>
      </c>
      <c r="ACZ15547" s="60"/>
      <c r="ADA15547" s="60"/>
      <c r="ADB15547" s="60"/>
      <c r="ADC15547" s="60"/>
      <c r="ADD15547" s="60"/>
      <c r="ADE15547" s="60"/>
    </row>
    <row r="15548" spans="760:785" x14ac:dyDescent="0.25">
      <c r="ACF15548" s="60"/>
      <c r="ACG15548" s="60"/>
      <c r="ACH15548" s="60"/>
      <c r="ACI15548" s="60"/>
      <c r="ACJ15548" s="60"/>
      <c r="ACK15548" s="60"/>
      <c r="ACL15548" s="60"/>
      <c r="ACM15548" s="60"/>
      <c r="ACN15548" s="60"/>
      <c r="ACO15548" s="60"/>
      <c r="ACP15548" s="60"/>
      <c r="ACQ15548" s="60"/>
      <c r="ACR15548" s="60"/>
      <c r="ACS15548" s="60"/>
      <c r="ACT15548" s="60"/>
      <c r="ACU15548" s="60"/>
      <c r="ACV15548" s="60"/>
      <c r="ACW15548" s="60"/>
      <c r="ACX15548" s="60"/>
      <c r="ACY15548" s="60">
        <v>0.103139827207061</v>
      </c>
      <c r="ACZ15548" s="60"/>
      <c r="ADA15548" s="60"/>
      <c r="ADB15548" s="60"/>
      <c r="ADC15548" s="60"/>
      <c r="ADD15548" s="60"/>
      <c r="ADE15548" s="60"/>
    </row>
    <row r="15549" spans="760:785" x14ac:dyDescent="0.25">
      <c r="ACF15549" s="60"/>
      <c r="ACG15549" s="60"/>
      <c r="ACH15549" s="60"/>
      <c r="ACI15549" s="60"/>
      <c r="ACJ15549" s="60"/>
      <c r="ACK15549" s="60"/>
      <c r="ACL15549" s="60"/>
      <c r="ACM15549" s="60"/>
      <c r="ACN15549" s="60"/>
      <c r="ACO15549" s="60"/>
      <c r="ACP15549" s="60"/>
      <c r="ACQ15549" s="60"/>
      <c r="ACR15549" s="60"/>
      <c r="ACS15549" s="60"/>
      <c r="ACT15549" s="60"/>
      <c r="ACU15549" s="60"/>
      <c r="ACV15549" s="60"/>
      <c r="ACW15549" s="60"/>
      <c r="ACX15549" s="60"/>
      <c r="ACY15549" s="60">
        <v>0.102776137090045</v>
      </c>
      <c r="ACZ15549" s="60"/>
      <c r="ADA15549" s="60"/>
      <c r="ADB15549" s="60"/>
      <c r="ADC15549" s="60"/>
      <c r="ADD15549" s="60"/>
      <c r="ADE15549" s="60"/>
    </row>
    <row r="15550" spans="760:785" x14ac:dyDescent="0.25">
      <c r="ACF15550" s="60"/>
      <c r="ACG15550" s="60"/>
      <c r="ACH15550" s="60"/>
      <c r="ACI15550" s="60"/>
      <c r="ACJ15550" s="60"/>
      <c r="ACK15550" s="60"/>
      <c r="ACL15550" s="60"/>
      <c r="ACM15550" s="60"/>
      <c r="ACN15550" s="60"/>
      <c r="ACO15550" s="60"/>
      <c r="ACP15550" s="60"/>
      <c r="ACQ15550" s="60"/>
      <c r="ACR15550" s="60"/>
      <c r="ACS15550" s="60"/>
      <c r="ACT15550" s="60"/>
      <c r="ACU15550" s="60"/>
      <c r="ACV15550" s="60"/>
      <c r="ACW15550" s="60"/>
      <c r="ACX15550" s="60"/>
      <c r="ACY15550" s="60">
        <v>0.102776137090045</v>
      </c>
      <c r="ACZ15550" s="60"/>
      <c r="ADA15550" s="60"/>
      <c r="ADB15550" s="60"/>
      <c r="ADC15550" s="60"/>
      <c r="ADD15550" s="60"/>
      <c r="ADE15550" s="60"/>
    </row>
    <row r="15551" spans="760:785" x14ac:dyDescent="0.25">
      <c r="ACF15551" s="60"/>
      <c r="ACG15551" s="60"/>
      <c r="ACH15551" s="60"/>
      <c r="ACI15551" s="60"/>
      <c r="ACJ15551" s="60"/>
      <c r="ACK15551" s="60"/>
      <c r="ACL15551" s="60"/>
      <c r="ACM15551" s="60"/>
      <c r="ACN15551" s="60"/>
      <c r="ACO15551" s="60"/>
      <c r="ACP15551" s="60"/>
      <c r="ACQ15551" s="60"/>
      <c r="ACR15551" s="60"/>
      <c r="ACS15551" s="60"/>
      <c r="ACT15551" s="60"/>
      <c r="ACU15551" s="60"/>
      <c r="ACV15551" s="60"/>
      <c r="ACW15551" s="60"/>
      <c r="ACX15551" s="60"/>
      <c r="ACY15551" s="60">
        <v>0.102602569161063</v>
      </c>
      <c r="ACZ15551" s="60"/>
      <c r="ADA15551" s="60"/>
      <c r="ADB15551" s="60"/>
      <c r="ADC15551" s="60"/>
      <c r="ADD15551" s="60"/>
      <c r="ADE15551" s="60"/>
    </row>
    <row r="15552" spans="760:785" x14ac:dyDescent="0.25">
      <c r="ACF15552" s="60"/>
      <c r="ACG15552" s="60"/>
      <c r="ACH15552" s="60"/>
      <c r="ACI15552" s="60"/>
      <c r="ACJ15552" s="60"/>
      <c r="ACK15552" s="60"/>
      <c r="ACL15552" s="60"/>
      <c r="ACM15552" s="60"/>
      <c r="ACN15552" s="60"/>
      <c r="ACO15552" s="60"/>
      <c r="ACP15552" s="60"/>
      <c r="ACQ15552" s="60"/>
      <c r="ACR15552" s="60"/>
      <c r="ACS15552" s="60"/>
      <c r="ACT15552" s="60"/>
      <c r="ACU15552" s="60"/>
      <c r="ACV15552" s="60"/>
      <c r="ACW15552" s="60"/>
      <c r="ACX15552" s="60"/>
      <c r="ACY15552" s="60">
        <v>0.102602569161063</v>
      </c>
      <c r="ACZ15552" s="60"/>
      <c r="ADA15552" s="60"/>
      <c r="ADB15552" s="60"/>
      <c r="ADC15552" s="60"/>
      <c r="ADD15552" s="60"/>
      <c r="ADE15552" s="60"/>
    </row>
    <row r="15553" spans="760:785" x14ac:dyDescent="0.25">
      <c r="ACF15553" s="60"/>
      <c r="ACG15553" s="60"/>
      <c r="ACH15553" s="60"/>
      <c r="ACI15553" s="60"/>
      <c r="ACJ15553" s="60"/>
      <c r="ACK15553" s="60"/>
      <c r="ACL15553" s="60"/>
      <c r="ACM15553" s="60"/>
      <c r="ACN15553" s="60"/>
      <c r="ACO15553" s="60"/>
      <c r="ACP15553" s="60"/>
      <c r="ACQ15553" s="60"/>
      <c r="ACR15553" s="60"/>
      <c r="ACS15553" s="60"/>
      <c r="ACT15553" s="60"/>
      <c r="ACU15553" s="60"/>
      <c r="ACV15553" s="60"/>
      <c r="ACW15553" s="60"/>
      <c r="ACX15553" s="60"/>
      <c r="ACY15553" s="60">
        <v>0.102593107277845</v>
      </c>
      <c r="ACZ15553" s="60"/>
      <c r="ADA15553" s="60"/>
      <c r="ADB15553" s="60"/>
      <c r="ADC15553" s="60"/>
      <c r="ADD15553" s="60"/>
      <c r="ADE15553" s="60"/>
    </row>
    <row r="15554" spans="760:785" x14ac:dyDescent="0.25">
      <c r="ACF15554" s="60"/>
      <c r="ACG15554" s="60"/>
      <c r="ACH15554" s="60"/>
      <c r="ACI15554" s="60"/>
      <c r="ACJ15554" s="60"/>
      <c r="ACK15554" s="60"/>
      <c r="ACL15554" s="60"/>
      <c r="ACM15554" s="60"/>
      <c r="ACN15554" s="60"/>
      <c r="ACO15554" s="60"/>
      <c r="ACP15554" s="60"/>
      <c r="ACQ15554" s="60"/>
      <c r="ACR15554" s="60"/>
      <c r="ACS15554" s="60"/>
      <c r="ACT15554" s="60"/>
      <c r="ACU15554" s="60"/>
      <c r="ACV15554" s="60"/>
      <c r="ACW15554" s="60"/>
      <c r="ACX15554" s="60"/>
      <c r="ACY15554" s="60">
        <v>0.102593107277845</v>
      </c>
      <c r="ACZ15554" s="60"/>
      <c r="ADA15554" s="60"/>
      <c r="ADB15554" s="60"/>
      <c r="ADC15554" s="60"/>
      <c r="ADD15554" s="60"/>
      <c r="ADE15554" s="60"/>
    </row>
    <row r="15555" spans="760:785" x14ac:dyDescent="0.25">
      <c r="ACF15555" s="60"/>
      <c r="ACG15555" s="60"/>
      <c r="ACH15555" s="60"/>
      <c r="ACI15555" s="60"/>
      <c r="ACJ15555" s="60"/>
      <c r="ACK15555" s="60"/>
      <c r="ACL15555" s="60"/>
      <c r="ACM15555" s="60"/>
      <c r="ACN15555" s="60"/>
      <c r="ACO15555" s="60"/>
      <c r="ACP15555" s="60"/>
      <c r="ACQ15555" s="60"/>
      <c r="ACR15555" s="60"/>
      <c r="ACS15555" s="60"/>
      <c r="ACT15555" s="60"/>
      <c r="ACU15555" s="60"/>
      <c r="ACV15555" s="60"/>
      <c r="ACW15555" s="60"/>
      <c r="ACX15555" s="60"/>
      <c r="ACY15555" s="60">
        <v>0.102587426930392</v>
      </c>
      <c r="ACZ15555" s="60"/>
      <c r="ADA15555" s="60"/>
      <c r="ADB15555" s="60"/>
      <c r="ADC15555" s="60"/>
      <c r="ADD15555" s="60"/>
      <c r="ADE15555" s="60"/>
    </row>
    <row r="15556" spans="760:785" x14ac:dyDescent="0.25">
      <c r="ACF15556" s="60"/>
      <c r="ACG15556" s="60"/>
      <c r="ACH15556" s="60"/>
      <c r="ACI15556" s="60"/>
      <c r="ACJ15556" s="60"/>
      <c r="ACK15556" s="60"/>
      <c r="ACL15556" s="60"/>
      <c r="ACM15556" s="60"/>
      <c r="ACN15556" s="60"/>
      <c r="ACO15556" s="60"/>
      <c r="ACP15556" s="60"/>
      <c r="ACQ15556" s="60"/>
      <c r="ACR15556" s="60"/>
      <c r="ACS15556" s="60"/>
      <c r="ACT15556" s="60"/>
      <c r="ACU15556" s="60"/>
      <c r="ACV15556" s="60"/>
      <c r="ACW15556" s="60"/>
      <c r="ACX15556" s="60"/>
      <c r="ACY15556" s="60">
        <v>0.102587426930392</v>
      </c>
      <c r="ACZ15556" s="60"/>
      <c r="ADA15556" s="60"/>
      <c r="ADB15556" s="60"/>
      <c r="ADC15556" s="60"/>
      <c r="ADD15556" s="60"/>
      <c r="ADE15556" s="60"/>
    </row>
    <row r="15557" spans="760:785" x14ac:dyDescent="0.25">
      <c r="ACF15557" s="60"/>
      <c r="ACG15557" s="60"/>
      <c r="ACH15557" s="60"/>
      <c r="ACI15557" s="60"/>
      <c r="ACJ15557" s="60"/>
      <c r="ACK15557" s="60"/>
      <c r="ACL15557" s="60"/>
      <c r="ACM15557" s="60"/>
      <c r="ACN15557" s="60"/>
      <c r="ACO15557" s="60"/>
      <c r="ACP15557" s="60"/>
      <c r="ACQ15557" s="60"/>
      <c r="ACR15557" s="60"/>
      <c r="ACS15557" s="60"/>
      <c r="ACT15557" s="60"/>
      <c r="ACU15557" s="60"/>
      <c r="ACV15557" s="60"/>
      <c r="ACW15557" s="60"/>
      <c r="ACX15557" s="60"/>
      <c r="ACY15557" s="60">
        <v>0.102003958937273</v>
      </c>
      <c r="ACZ15557" s="60"/>
      <c r="ADA15557" s="60"/>
      <c r="ADB15557" s="60"/>
      <c r="ADC15557" s="60"/>
      <c r="ADD15557" s="60"/>
      <c r="ADE15557" s="60"/>
    </row>
    <row r="15558" spans="760:785" x14ac:dyDescent="0.25">
      <c r="ACF15558" s="60"/>
      <c r="ACG15558" s="60"/>
      <c r="ACH15558" s="60"/>
      <c r="ACI15558" s="60"/>
      <c r="ACJ15558" s="60"/>
      <c r="ACK15558" s="60"/>
      <c r="ACL15558" s="60"/>
      <c r="ACM15558" s="60"/>
      <c r="ACN15558" s="60"/>
      <c r="ACO15558" s="60"/>
      <c r="ACP15558" s="60"/>
      <c r="ACQ15558" s="60"/>
      <c r="ACR15558" s="60"/>
      <c r="ACS15558" s="60"/>
      <c r="ACT15558" s="60"/>
      <c r="ACU15558" s="60"/>
      <c r="ACV15558" s="60"/>
      <c r="ACW15558" s="60"/>
      <c r="ACX15558" s="60"/>
      <c r="ACY15558" s="60">
        <v>0.102003958937273</v>
      </c>
      <c r="ACZ15558" s="60"/>
      <c r="ADA15558" s="60"/>
      <c r="ADB15558" s="60"/>
      <c r="ADC15558" s="60"/>
      <c r="ADD15558" s="60"/>
      <c r="ADE15558" s="60"/>
    </row>
    <row r="15559" spans="760:785" x14ac:dyDescent="0.25">
      <c r="ACF15559" s="60"/>
      <c r="ACG15559" s="60"/>
      <c r="ACH15559" s="60"/>
      <c r="ACI15559" s="60"/>
      <c r="ACJ15559" s="60"/>
      <c r="ACK15559" s="60"/>
      <c r="ACL15559" s="60"/>
      <c r="ACM15559" s="60"/>
      <c r="ACN15559" s="60"/>
      <c r="ACO15559" s="60"/>
      <c r="ACP15559" s="60"/>
      <c r="ACQ15559" s="60"/>
      <c r="ACR15559" s="60"/>
      <c r="ACS15559" s="60"/>
      <c r="ACT15559" s="60"/>
      <c r="ACU15559" s="60"/>
      <c r="ACV15559" s="60"/>
      <c r="ACW15559" s="60"/>
      <c r="ACX15559" s="60"/>
      <c r="ACY15559" s="60">
        <v>0.101993520169692</v>
      </c>
      <c r="ACZ15559" s="60"/>
      <c r="ADA15559" s="60"/>
      <c r="ADB15559" s="60"/>
      <c r="ADC15559" s="60"/>
      <c r="ADD15559" s="60"/>
      <c r="ADE15559" s="60"/>
    </row>
    <row r="15560" spans="760:785" x14ac:dyDescent="0.25">
      <c r="ACF15560" s="60"/>
      <c r="ACG15560" s="60"/>
      <c r="ACH15560" s="60"/>
      <c r="ACI15560" s="60"/>
      <c r="ACJ15560" s="60"/>
      <c r="ACK15560" s="60"/>
      <c r="ACL15560" s="60"/>
      <c r="ACM15560" s="60"/>
      <c r="ACN15560" s="60"/>
      <c r="ACO15560" s="60"/>
      <c r="ACP15560" s="60"/>
      <c r="ACQ15560" s="60"/>
      <c r="ACR15560" s="60"/>
      <c r="ACS15560" s="60"/>
      <c r="ACT15560" s="60"/>
      <c r="ACU15560" s="60"/>
      <c r="ACV15560" s="60"/>
      <c r="ACW15560" s="60"/>
      <c r="ACX15560" s="60"/>
      <c r="ACY15560" s="60">
        <v>0.101993520169692</v>
      </c>
      <c r="ACZ15560" s="60"/>
      <c r="ADA15560" s="60"/>
      <c r="ADB15560" s="60"/>
      <c r="ADC15560" s="60"/>
      <c r="ADD15560" s="60"/>
      <c r="ADE15560" s="60"/>
    </row>
    <row r="15561" spans="760:785" x14ac:dyDescent="0.25">
      <c r="ACF15561" s="60"/>
      <c r="ACG15561" s="60"/>
      <c r="ACH15561" s="60"/>
      <c r="ACI15561" s="60"/>
      <c r="ACJ15561" s="60"/>
      <c r="ACK15561" s="60"/>
      <c r="ACL15561" s="60"/>
      <c r="ACM15561" s="60"/>
      <c r="ACN15561" s="60"/>
      <c r="ACO15561" s="60"/>
      <c r="ACP15561" s="60"/>
      <c r="ACQ15561" s="60"/>
      <c r="ACR15561" s="60"/>
      <c r="ACS15561" s="60"/>
      <c r="ACT15561" s="60"/>
      <c r="ACU15561" s="60"/>
      <c r="ACV15561" s="60"/>
      <c r="ACW15561" s="60"/>
      <c r="ACX15561" s="60"/>
      <c r="ACY15561" s="60">
        <v>0.101890930017531</v>
      </c>
      <c r="ACZ15561" s="60"/>
      <c r="ADA15561" s="60"/>
      <c r="ADB15561" s="60"/>
      <c r="ADC15561" s="60"/>
      <c r="ADD15561" s="60"/>
      <c r="ADE15561" s="60"/>
    </row>
    <row r="15562" spans="760:785" x14ac:dyDescent="0.25">
      <c r="ACF15562" s="60"/>
      <c r="ACG15562" s="60"/>
      <c r="ACH15562" s="60"/>
      <c r="ACI15562" s="60"/>
      <c r="ACJ15562" s="60"/>
      <c r="ACK15562" s="60"/>
      <c r="ACL15562" s="60"/>
      <c r="ACM15562" s="60"/>
      <c r="ACN15562" s="60"/>
      <c r="ACO15562" s="60"/>
      <c r="ACP15562" s="60"/>
      <c r="ACQ15562" s="60"/>
      <c r="ACR15562" s="60"/>
      <c r="ACS15562" s="60"/>
      <c r="ACT15562" s="60"/>
      <c r="ACU15562" s="60"/>
      <c r="ACV15562" s="60"/>
      <c r="ACW15562" s="60"/>
      <c r="ACX15562" s="60"/>
      <c r="ACY15562" s="60">
        <v>0.101890930017531</v>
      </c>
      <c r="ACZ15562" s="60"/>
      <c r="ADA15562" s="60"/>
      <c r="ADB15562" s="60"/>
      <c r="ADC15562" s="60"/>
      <c r="ADD15562" s="60"/>
      <c r="ADE15562" s="60"/>
    </row>
    <row r="15563" spans="760:785" x14ac:dyDescent="0.25">
      <c r="ACF15563" s="60"/>
      <c r="ACG15563" s="60"/>
      <c r="ACH15563" s="60"/>
      <c r="ACI15563" s="60"/>
      <c r="ACJ15563" s="60"/>
      <c r="ACK15563" s="60"/>
      <c r="ACL15563" s="60"/>
      <c r="ACM15563" s="60"/>
      <c r="ACN15563" s="60"/>
      <c r="ACO15563" s="60"/>
      <c r="ACP15563" s="60"/>
      <c r="ACQ15563" s="60"/>
      <c r="ACR15563" s="60"/>
      <c r="ACS15563" s="60"/>
      <c r="ACT15563" s="60"/>
      <c r="ACU15563" s="60"/>
      <c r="ACV15563" s="60"/>
      <c r="ACW15563" s="60"/>
      <c r="ACX15563" s="60"/>
      <c r="ACY15563" s="60">
        <v>0.101508019805457</v>
      </c>
      <c r="ACZ15563" s="60"/>
      <c r="ADA15563" s="60"/>
      <c r="ADB15563" s="60"/>
      <c r="ADC15563" s="60"/>
      <c r="ADD15563" s="60"/>
      <c r="ADE15563" s="60"/>
    </row>
    <row r="15564" spans="760:785" x14ac:dyDescent="0.25">
      <c r="ACF15564" s="60"/>
      <c r="ACG15564" s="60"/>
      <c r="ACH15564" s="60"/>
      <c r="ACI15564" s="60"/>
      <c r="ACJ15564" s="60"/>
      <c r="ACK15564" s="60"/>
      <c r="ACL15564" s="60"/>
      <c r="ACM15564" s="60"/>
      <c r="ACN15564" s="60"/>
      <c r="ACO15564" s="60"/>
      <c r="ACP15564" s="60"/>
      <c r="ACQ15564" s="60"/>
      <c r="ACR15564" s="60"/>
      <c r="ACS15564" s="60"/>
      <c r="ACT15564" s="60"/>
      <c r="ACU15564" s="60"/>
      <c r="ACV15564" s="60"/>
      <c r="ACW15564" s="60"/>
      <c r="ACX15564" s="60"/>
      <c r="ACY15564" s="60">
        <v>0.101508019805457</v>
      </c>
      <c r="ACZ15564" s="60"/>
      <c r="ADA15564" s="60"/>
      <c r="ADB15564" s="60"/>
      <c r="ADC15564" s="60"/>
      <c r="ADD15564" s="60"/>
      <c r="ADE15564" s="60"/>
    </row>
    <row r="15565" spans="760:785" x14ac:dyDescent="0.25">
      <c r="ACF15565" s="60"/>
      <c r="ACG15565" s="60"/>
      <c r="ACH15565" s="60"/>
      <c r="ACI15565" s="60"/>
      <c r="ACJ15565" s="60"/>
      <c r="ACK15565" s="60"/>
      <c r="ACL15565" s="60"/>
      <c r="ACM15565" s="60"/>
      <c r="ACN15565" s="60"/>
      <c r="ACO15565" s="60"/>
      <c r="ACP15565" s="60"/>
      <c r="ACQ15565" s="60"/>
      <c r="ACR15565" s="60"/>
      <c r="ACS15565" s="60"/>
      <c r="ACT15565" s="60"/>
      <c r="ACU15565" s="60"/>
      <c r="ACV15565" s="60"/>
      <c r="ACW15565" s="60"/>
      <c r="ACX15565" s="60"/>
      <c r="ACY15565" s="60">
        <v>0.101227490809967</v>
      </c>
      <c r="ACZ15565" s="60"/>
      <c r="ADA15565" s="60"/>
      <c r="ADB15565" s="60"/>
      <c r="ADC15565" s="60"/>
      <c r="ADD15565" s="60"/>
      <c r="ADE15565" s="60"/>
    </row>
    <row r="15566" spans="760:785" x14ac:dyDescent="0.25">
      <c r="ACF15566" s="60"/>
      <c r="ACG15566" s="60"/>
      <c r="ACH15566" s="60"/>
      <c r="ACI15566" s="60"/>
      <c r="ACJ15566" s="60"/>
      <c r="ACK15566" s="60"/>
      <c r="ACL15566" s="60"/>
      <c r="ACM15566" s="60"/>
      <c r="ACN15566" s="60"/>
      <c r="ACO15566" s="60"/>
      <c r="ACP15566" s="60"/>
      <c r="ACQ15566" s="60"/>
      <c r="ACR15566" s="60"/>
      <c r="ACS15566" s="60"/>
      <c r="ACT15566" s="60"/>
      <c r="ACU15566" s="60"/>
      <c r="ACV15566" s="60"/>
      <c r="ACW15566" s="60"/>
      <c r="ACX15566" s="60"/>
      <c r="ACY15566" s="60">
        <v>0.101164901326074</v>
      </c>
      <c r="ACZ15566" s="60"/>
      <c r="ADA15566" s="60"/>
      <c r="ADB15566" s="60"/>
      <c r="ADC15566" s="60"/>
      <c r="ADD15566" s="60"/>
      <c r="ADE15566" s="60"/>
    </row>
    <row r="15567" spans="760:785" x14ac:dyDescent="0.25">
      <c r="ACF15567" s="60"/>
      <c r="ACG15567" s="60"/>
      <c r="ACH15567" s="60"/>
      <c r="ACI15567" s="60"/>
      <c r="ACJ15567" s="60"/>
      <c r="ACK15567" s="60"/>
      <c r="ACL15567" s="60"/>
      <c r="ACM15567" s="60"/>
      <c r="ACN15567" s="60"/>
      <c r="ACO15567" s="60"/>
      <c r="ACP15567" s="60"/>
      <c r="ACQ15567" s="60"/>
      <c r="ACR15567" s="60"/>
      <c r="ACS15567" s="60"/>
      <c r="ACT15567" s="60"/>
      <c r="ACU15567" s="60"/>
      <c r="ACV15567" s="60"/>
      <c r="ACW15567" s="60"/>
      <c r="ACX15567" s="60"/>
      <c r="ACY15567" s="60">
        <v>0.101164901326074</v>
      </c>
      <c r="ACZ15567" s="60"/>
      <c r="ADA15567" s="60"/>
      <c r="ADB15567" s="60"/>
      <c r="ADC15567" s="60"/>
      <c r="ADD15567" s="60"/>
      <c r="ADE15567" s="60"/>
    </row>
    <row r="15568" spans="760:785" x14ac:dyDescent="0.25">
      <c r="ACF15568" s="60"/>
      <c r="ACG15568" s="60"/>
      <c r="ACH15568" s="60"/>
      <c r="ACI15568" s="60"/>
      <c r="ACJ15568" s="60"/>
      <c r="ACK15568" s="60"/>
      <c r="ACL15568" s="60"/>
      <c r="ACM15568" s="60"/>
      <c r="ACN15568" s="60"/>
      <c r="ACO15568" s="60"/>
      <c r="ACP15568" s="60"/>
      <c r="ACQ15568" s="60"/>
      <c r="ACR15568" s="60"/>
      <c r="ACS15568" s="60"/>
      <c r="ACT15568" s="60"/>
      <c r="ACU15568" s="60"/>
      <c r="ACV15568" s="60"/>
      <c r="ACW15568" s="60"/>
      <c r="ACX15568" s="60"/>
      <c r="ACY15568" s="60">
        <v>0.10103710994221</v>
      </c>
      <c r="ACZ15568" s="60"/>
      <c r="ADA15568" s="60"/>
      <c r="ADB15568" s="60"/>
      <c r="ADC15568" s="60"/>
      <c r="ADD15568" s="60"/>
      <c r="ADE15568" s="60"/>
    </row>
    <row r="15569" spans="760:785" x14ac:dyDescent="0.25">
      <c r="ACF15569" s="60"/>
      <c r="ACG15569" s="60"/>
      <c r="ACH15569" s="60"/>
      <c r="ACI15569" s="60"/>
      <c r="ACJ15569" s="60"/>
      <c r="ACK15569" s="60"/>
      <c r="ACL15569" s="60"/>
      <c r="ACM15569" s="60"/>
      <c r="ACN15569" s="60"/>
      <c r="ACO15569" s="60"/>
      <c r="ACP15569" s="60"/>
      <c r="ACQ15569" s="60"/>
      <c r="ACR15569" s="60"/>
      <c r="ACS15569" s="60"/>
      <c r="ACT15569" s="60"/>
      <c r="ACU15569" s="60"/>
      <c r="ACV15569" s="60"/>
      <c r="ACW15569" s="60"/>
      <c r="ACX15569" s="60"/>
      <c r="ACY15569" s="60">
        <v>0.10103710994221</v>
      </c>
      <c r="ACZ15569" s="60"/>
      <c r="ADA15569" s="60"/>
      <c r="ADB15569" s="60"/>
      <c r="ADC15569" s="60"/>
      <c r="ADD15569" s="60"/>
      <c r="ADE15569" s="60"/>
    </row>
    <row r="15570" spans="760:785" x14ac:dyDescent="0.25">
      <c r="ACF15570" s="60"/>
      <c r="ACG15570" s="60"/>
      <c r="ACH15570" s="60"/>
      <c r="ACI15570" s="60"/>
      <c r="ACJ15570" s="60"/>
      <c r="ACK15570" s="60"/>
      <c r="ACL15570" s="60"/>
      <c r="ACM15570" s="60"/>
      <c r="ACN15570" s="60"/>
      <c r="ACO15570" s="60"/>
      <c r="ACP15570" s="60"/>
      <c r="ACQ15570" s="60"/>
      <c r="ACR15570" s="60"/>
      <c r="ACS15570" s="60"/>
      <c r="ACT15570" s="60"/>
      <c r="ACU15570" s="60"/>
      <c r="ACV15570" s="60"/>
      <c r="ACW15570" s="60"/>
      <c r="ACX15570" s="60"/>
      <c r="ACY15570" s="60">
        <v>0.10086764259100001</v>
      </c>
      <c r="ACZ15570" s="60"/>
      <c r="ADA15570" s="60"/>
      <c r="ADB15570" s="60"/>
      <c r="ADC15570" s="60"/>
      <c r="ADD15570" s="60"/>
      <c r="ADE15570" s="60"/>
    </row>
    <row r="15571" spans="760:785" x14ac:dyDescent="0.25">
      <c r="ACF15571" s="60"/>
      <c r="ACG15571" s="60"/>
      <c r="ACH15571" s="60"/>
      <c r="ACI15571" s="60"/>
      <c r="ACJ15571" s="60"/>
      <c r="ACK15571" s="60"/>
      <c r="ACL15571" s="60"/>
      <c r="ACM15571" s="60"/>
      <c r="ACN15571" s="60"/>
      <c r="ACO15571" s="60"/>
      <c r="ACP15571" s="60"/>
      <c r="ACQ15571" s="60"/>
      <c r="ACR15571" s="60"/>
      <c r="ACS15571" s="60"/>
      <c r="ACT15571" s="60"/>
      <c r="ACU15571" s="60"/>
      <c r="ACV15571" s="60"/>
      <c r="ACW15571" s="60"/>
      <c r="ACX15571" s="60"/>
      <c r="ACY15571" s="60">
        <v>0.10086764259100001</v>
      </c>
      <c r="ACZ15571" s="60"/>
      <c r="ADA15571" s="60"/>
      <c r="ADB15571" s="60"/>
      <c r="ADC15571" s="60"/>
      <c r="ADD15571" s="60"/>
      <c r="ADE15571" s="60"/>
    </row>
    <row r="15572" spans="760:785" x14ac:dyDescent="0.25">
      <c r="ACF15572" s="60"/>
      <c r="ACG15572" s="60"/>
      <c r="ACH15572" s="60"/>
      <c r="ACI15572" s="60"/>
      <c r="ACJ15572" s="60"/>
      <c r="ACK15572" s="60"/>
      <c r="ACL15572" s="60"/>
      <c r="ACM15572" s="60"/>
      <c r="ACN15572" s="60"/>
      <c r="ACO15572" s="60"/>
      <c r="ACP15572" s="60"/>
      <c r="ACQ15572" s="60"/>
      <c r="ACR15572" s="60"/>
      <c r="ACS15572" s="60"/>
      <c r="ACT15572" s="60"/>
      <c r="ACU15572" s="60"/>
      <c r="ACV15572" s="60"/>
      <c r="ACW15572" s="60"/>
      <c r="ACX15572" s="60"/>
      <c r="ACY15572" s="60">
        <v>0.100364333049106</v>
      </c>
      <c r="ACZ15572" s="60"/>
      <c r="ADA15572" s="60"/>
      <c r="ADB15572" s="60"/>
      <c r="ADC15572" s="60"/>
      <c r="ADD15572" s="60"/>
      <c r="ADE15572" s="60"/>
    </row>
    <row r="15573" spans="760:785" x14ac:dyDescent="0.25">
      <c r="ACF15573" s="60"/>
      <c r="ACG15573" s="60"/>
      <c r="ACH15573" s="60"/>
      <c r="ACI15573" s="60"/>
      <c r="ACJ15573" s="60"/>
      <c r="ACK15573" s="60"/>
      <c r="ACL15573" s="60"/>
      <c r="ACM15573" s="60"/>
      <c r="ACN15573" s="60"/>
      <c r="ACO15573" s="60"/>
      <c r="ACP15573" s="60"/>
      <c r="ACQ15573" s="60"/>
      <c r="ACR15573" s="60"/>
      <c r="ACS15573" s="60"/>
      <c r="ACT15573" s="60"/>
      <c r="ACU15573" s="60"/>
      <c r="ACV15573" s="60"/>
      <c r="ACW15573" s="60"/>
      <c r="ACX15573" s="60"/>
      <c r="ACY15573" s="60">
        <v>0.100364333049106</v>
      </c>
      <c r="ACZ15573" s="60"/>
      <c r="ADA15573" s="60"/>
      <c r="ADB15573" s="60"/>
      <c r="ADC15573" s="60"/>
      <c r="ADD15573" s="60"/>
      <c r="ADE15573" s="60"/>
    </row>
    <row r="15574" spans="760:785" x14ac:dyDescent="0.25">
      <c r="ACF15574" s="60"/>
      <c r="ACG15574" s="60"/>
      <c r="ACH15574" s="60"/>
      <c r="ACI15574" s="60"/>
      <c r="ACJ15574" s="60"/>
      <c r="ACK15574" s="60"/>
      <c r="ACL15574" s="60"/>
      <c r="ACM15574" s="60"/>
      <c r="ACN15574" s="60"/>
      <c r="ACO15574" s="60"/>
      <c r="ACP15574" s="60"/>
      <c r="ACQ15574" s="60"/>
      <c r="ACR15574" s="60"/>
      <c r="ACS15574" s="60"/>
      <c r="ACT15574" s="60"/>
      <c r="ACU15574" s="60"/>
      <c r="ACV15574" s="60"/>
      <c r="ACW15574" s="60"/>
      <c r="ACX15574" s="60"/>
      <c r="ACY15574" s="60">
        <v>0.10032261630858599</v>
      </c>
      <c r="ACZ15574" s="60"/>
      <c r="ADA15574" s="60"/>
      <c r="ADB15574" s="60"/>
      <c r="ADC15574" s="60"/>
      <c r="ADD15574" s="60"/>
      <c r="ADE15574" s="60"/>
    </row>
    <row r="15575" spans="760:785" x14ac:dyDescent="0.25">
      <c r="ACF15575" s="60"/>
      <c r="ACG15575" s="60"/>
      <c r="ACH15575" s="60"/>
      <c r="ACI15575" s="60"/>
      <c r="ACJ15575" s="60"/>
      <c r="ACK15575" s="60"/>
      <c r="ACL15575" s="60"/>
      <c r="ACM15575" s="60"/>
      <c r="ACN15575" s="60"/>
      <c r="ACO15575" s="60"/>
      <c r="ACP15575" s="60"/>
      <c r="ACQ15575" s="60"/>
      <c r="ACR15575" s="60"/>
      <c r="ACS15575" s="60"/>
      <c r="ACT15575" s="60"/>
      <c r="ACU15575" s="60"/>
      <c r="ACV15575" s="60"/>
      <c r="ACW15575" s="60"/>
      <c r="ACX15575" s="60"/>
      <c r="ACY15575" s="60">
        <v>0.10032261630858599</v>
      </c>
      <c r="ACZ15575" s="60"/>
      <c r="ADA15575" s="60"/>
      <c r="ADB15575" s="60"/>
      <c r="ADC15575" s="60"/>
      <c r="ADD15575" s="60"/>
      <c r="ADE15575" s="60"/>
    </row>
    <row r="15576" spans="760:785" x14ac:dyDescent="0.25">
      <c r="ACF15576" s="60"/>
      <c r="ACG15576" s="60"/>
      <c r="ACH15576" s="60"/>
      <c r="ACI15576" s="60"/>
      <c r="ACJ15576" s="60"/>
      <c r="ACK15576" s="60"/>
      <c r="ACL15576" s="60"/>
      <c r="ACM15576" s="60"/>
      <c r="ACN15576" s="60"/>
      <c r="ACO15576" s="60"/>
      <c r="ACP15576" s="60"/>
      <c r="ACQ15576" s="60"/>
      <c r="ACR15576" s="60"/>
      <c r="ACS15576" s="60"/>
      <c r="ACT15576" s="60"/>
      <c r="ACU15576" s="60"/>
      <c r="ACV15576" s="60"/>
      <c r="ACW15576" s="60"/>
      <c r="ACX15576" s="60"/>
      <c r="ACY15576" s="60">
        <v>0.100111734582499</v>
      </c>
      <c r="ACZ15576" s="60"/>
      <c r="ADA15576" s="60"/>
      <c r="ADB15576" s="60"/>
      <c r="ADC15576" s="60"/>
      <c r="ADD15576" s="60"/>
      <c r="ADE15576" s="60"/>
    </row>
    <row r="15577" spans="760:785" x14ac:dyDescent="0.25">
      <c r="ACF15577" s="60"/>
      <c r="ACG15577" s="60"/>
      <c r="ACH15577" s="60"/>
      <c r="ACI15577" s="60"/>
      <c r="ACJ15577" s="60"/>
      <c r="ACK15577" s="60"/>
      <c r="ACL15577" s="60"/>
      <c r="ACM15577" s="60"/>
      <c r="ACN15577" s="60"/>
      <c r="ACO15577" s="60"/>
      <c r="ACP15577" s="60"/>
      <c r="ACQ15577" s="60"/>
      <c r="ACR15577" s="60"/>
      <c r="ACS15577" s="60"/>
      <c r="ACT15577" s="60"/>
      <c r="ACU15577" s="60"/>
      <c r="ACV15577" s="60"/>
      <c r="ACW15577" s="60"/>
      <c r="ACX15577" s="60"/>
      <c r="ACY15577" s="60">
        <v>0.100111734582499</v>
      </c>
      <c r="ACZ15577" s="60"/>
      <c r="ADA15577" s="60"/>
      <c r="ADB15577" s="60"/>
      <c r="ADC15577" s="60"/>
      <c r="ADD15577" s="60"/>
      <c r="ADE15577" s="60"/>
    </row>
    <row r="15578" spans="760:785" x14ac:dyDescent="0.25">
      <c r="ACF15578" s="60"/>
      <c r="ACG15578" s="60"/>
      <c r="ACH15578" s="60"/>
      <c r="ACI15578" s="60"/>
      <c r="ACJ15578" s="60"/>
      <c r="ACK15578" s="60"/>
      <c r="ACL15578" s="60"/>
      <c r="ACM15578" s="60"/>
      <c r="ACN15578" s="60"/>
      <c r="ACO15578" s="60"/>
      <c r="ACP15578" s="60"/>
      <c r="ACQ15578" s="60"/>
      <c r="ACR15578" s="60"/>
      <c r="ACS15578" s="60"/>
      <c r="ACT15578" s="60"/>
      <c r="ACU15578" s="60"/>
      <c r="ACV15578" s="60"/>
      <c r="ACW15578" s="60"/>
      <c r="ACX15578" s="60"/>
      <c r="ACY15578" s="60">
        <v>0.100092765351986</v>
      </c>
      <c r="ACZ15578" s="60"/>
      <c r="ADA15578" s="60"/>
      <c r="ADB15578" s="60"/>
      <c r="ADC15578" s="60"/>
      <c r="ADD15578" s="60"/>
      <c r="ADE15578" s="60"/>
    </row>
    <row r="15579" spans="760:785" x14ac:dyDescent="0.25">
      <c r="ACF15579" s="60"/>
      <c r="ACG15579" s="60"/>
      <c r="ACH15579" s="60"/>
      <c r="ACI15579" s="60"/>
      <c r="ACJ15579" s="60"/>
      <c r="ACK15579" s="60"/>
      <c r="ACL15579" s="60"/>
      <c r="ACM15579" s="60"/>
      <c r="ACN15579" s="60"/>
      <c r="ACO15579" s="60"/>
      <c r="ACP15579" s="60"/>
      <c r="ACQ15579" s="60"/>
      <c r="ACR15579" s="60"/>
      <c r="ACS15579" s="60"/>
      <c r="ACT15579" s="60"/>
      <c r="ACU15579" s="60"/>
      <c r="ACV15579" s="60"/>
      <c r="ACW15579" s="60"/>
      <c r="ACX15579" s="60"/>
      <c r="ACY15579" s="60">
        <v>0.100092765351986</v>
      </c>
      <c r="ACZ15579" s="60"/>
      <c r="ADA15579" s="60"/>
      <c r="ADB15579" s="60"/>
      <c r="ADC15579" s="60"/>
      <c r="ADD15579" s="60"/>
      <c r="ADE15579" s="60"/>
    </row>
    <row r="15580" spans="760:785" x14ac:dyDescent="0.25">
      <c r="ACF15580" s="60"/>
      <c r="ACG15580" s="60"/>
      <c r="ACH15580" s="60"/>
      <c r="ACI15580" s="60"/>
      <c r="ACJ15580" s="60"/>
      <c r="ACK15580" s="60"/>
      <c r="ACL15580" s="60"/>
      <c r="ACM15580" s="60"/>
      <c r="ACN15580" s="60"/>
      <c r="ACO15580" s="60"/>
      <c r="ACP15580" s="60"/>
      <c r="ACQ15580" s="60"/>
      <c r="ACR15580" s="60"/>
      <c r="ACS15580" s="60"/>
      <c r="ACT15580" s="60"/>
      <c r="ACU15580" s="60"/>
      <c r="ACV15580" s="60"/>
      <c r="ACW15580" s="60"/>
      <c r="ACX15580" s="60"/>
      <c r="ACY15580" s="60">
        <v>9.9834798093324698E-2</v>
      </c>
      <c r="ACZ15580" s="60"/>
      <c r="ADA15580" s="60"/>
      <c r="ADB15580" s="60"/>
      <c r="ADC15580" s="60"/>
      <c r="ADD15580" s="60"/>
      <c r="ADE15580" s="60"/>
    </row>
    <row r="15581" spans="760:785" x14ac:dyDescent="0.25">
      <c r="ACF15581" s="60"/>
      <c r="ACG15581" s="60"/>
      <c r="ACH15581" s="60"/>
      <c r="ACI15581" s="60"/>
      <c r="ACJ15581" s="60"/>
      <c r="ACK15581" s="60"/>
      <c r="ACL15581" s="60"/>
      <c r="ACM15581" s="60"/>
      <c r="ACN15581" s="60"/>
      <c r="ACO15581" s="60"/>
      <c r="ACP15581" s="60"/>
      <c r="ACQ15581" s="60"/>
      <c r="ACR15581" s="60"/>
      <c r="ACS15581" s="60"/>
      <c r="ACT15581" s="60"/>
      <c r="ACU15581" s="60"/>
      <c r="ACV15581" s="60"/>
      <c r="ACW15581" s="60"/>
      <c r="ACX15581" s="60"/>
      <c r="ACY15581" s="60">
        <v>9.9834798093324698E-2</v>
      </c>
      <c r="ACZ15581" s="60"/>
      <c r="ADA15581" s="60"/>
      <c r="ADB15581" s="60"/>
      <c r="ADC15581" s="60"/>
      <c r="ADD15581" s="60"/>
      <c r="ADE15581" s="60"/>
    </row>
    <row r="15582" spans="760:785" x14ac:dyDescent="0.25">
      <c r="ACF15582" s="60"/>
      <c r="ACG15582" s="60"/>
      <c r="ACH15582" s="60"/>
      <c r="ACI15582" s="60"/>
      <c r="ACJ15582" s="60"/>
      <c r="ACK15582" s="60"/>
      <c r="ACL15582" s="60"/>
      <c r="ACM15582" s="60"/>
      <c r="ACN15582" s="60"/>
      <c r="ACO15582" s="60"/>
      <c r="ACP15582" s="60"/>
      <c r="ACQ15582" s="60"/>
      <c r="ACR15582" s="60"/>
      <c r="ACS15582" s="60"/>
      <c r="ACT15582" s="60"/>
      <c r="ACU15582" s="60"/>
      <c r="ACV15582" s="60"/>
      <c r="ACW15582" s="60"/>
      <c r="ACX15582" s="60"/>
      <c r="ACY15582" s="60">
        <v>9.9721728872699394E-2</v>
      </c>
      <c r="ACZ15582" s="60"/>
      <c r="ADA15582" s="60"/>
      <c r="ADB15582" s="60"/>
      <c r="ADC15582" s="60"/>
      <c r="ADD15582" s="60"/>
      <c r="ADE15582" s="60"/>
    </row>
    <row r="15583" spans="760:785" x14ac:dyDescent="0.25">
      <c r="ACF15583" s="60"/>
      <c r="ACG15583" s="60"/>
      <c r="ACH15583" s="60"/>
      <c r="ACI15583" s="60"/>
      <c r="ACJ15583" s="60"/>
      <c r="ACK15583" s="60"/>
      <c r="ACL15583" s="60"/>
      <c r="ACM15583" s="60"/>
      <c r="ACN15583" s="60"/>
      <c r="ACO15583" s="60"/>
      <c r="ACP15583" s="60"/>
      <c r="ACQ15583" s="60"/>
      <c r="ACR15583" s="60"/>
      <c r="ACS15583" s="60"/>
      <c r="ACT15583" s="60"/>
      <c r="ACU15583" s="60"/>
      <c r="ACV15583" s="60"/>
      <c r="ACW15583" s="60"/>
      <c r="ACX15583" s="60"/>
      <c r="ACY15583" s="60">
        <v>9.9721728872699394E-2</v>
      </c>
      <c r="ACZ15583" s="60"/>
      <c r="ADA15583" s="60"/>
      <c r="ADB15583" s="60"/>
      <c r="ADC15583" s="60"/>
      <c r="ADD15583" s="60"/>
      <c r="ADE15583" s="60"/>
    </row>
    <row r="15584" spans="760:785" x14ac:dyDescent="0.25">
      <c r="ACF15584" s="60"/>
      <c r="ACG15584" s="60"/>
      <c r="ACH15584" s="60"/>
      <c r="ACI15584" s="60"/>
      <c r="ACJ15584" s="60"/>
      <c r="ACK15584" s="60"/>
      <c r="ACL15584" s="60"/>
      <c r="ACM15584" s="60"/>
      <c r="ACN15584" s="60"/>
      <c r="ACO15584" s="60"/>
      <c r="ACP15584" s="60"/>
      <c r="ACQ15584" s="60"/>
      <c r="ACR15584" s="60"/>
      <c r="ACS15584" s="60"/>
      <c r="ACT15584" s="60"/>
      <c r="ACU15584" s="60"/>
      <c r="ACV15584" s="60"/>
      <c r="ACW15584" s="60"/>
      <c r="ACX15584" s="60"/>
      <c r="ACY15584" s="60">
        <v>9.9667853910607201E-2</v>
      </c>
      <c r="ACZ15584" s="60"/>
      <c r="ADA15584" s="60"/>
      <c r="ADB15584" s="60"/>
      <c r="ADC15584" s="60"/>
      <c r="ADD15584" s="60"/>
      <c r="ADE15584" s="60"/>
    </row>
    <row r="15585" spans="760:785" x14ac:dyDescent="0.25">
      <c r="ACF15585" s="60"/>
      <c r="ACG15585" s="60"/>
      <c r="ACH15585" s="60"/>
      <c r="ACI15585" s="60"/>
      <c r="ACJ15585" s="60"/>
      <c r="ACK15585" s="60"/>
      <c r="ACL15585" s="60"/>
      <c r="ACM15585" s="60"/>
      <c r="ACN15585" s="60"/>
      <c r="ACO15585" s="60"/>
      <c r="ACP15585" s="60"/>
      <c r="ACQ15585" s="60"/>
      <c r="ACR15585" s="60"/>
      <c r="ACS15585" s="60"/>
      <c r="ACT15585" s="60"/>
      <c r="ACU15585" s="60"/>
      <c r="ACV15585" s="60"/>
      <c r="ACW15585" s="60"/>
      <c r="ACX15585" s="60"/>
      <c r="ACY15585" s="60">
        <v>9.9667853910607201E-2</v>
      </c>
      <c r="ACZ15585" s="60"/>
      <c r="ADA15585" s="60"/>
      <c r="ADB15585" s="60"/>
      <c r="ADC15585" s="60"/>
      <c r="ADD15585" s="60"/>
      <c r="ADE15585" s="60"/>
    </row>
    <row r="15586" spans="760:785" x14ac:dyDescent="0.25">
      <c r="ACF15586" s="60"/>
      <c r="ACG15586" s="60"/>
      <c r="ACH15586" s="60"/>
      <c r="ACI15586" s="60"/>
      <c r="ACJ15586" s="60"/>
      <c r="ACK15586" s="60"/>
      <c r="ACL15586" s="60"/>
      <c r="ACM15586" s="60"/>
      <c r="ACN15586" s="60"/>
      <c r="ACO15586" s="60"/>
      <c r="ACP15586" s="60"/>
      <c r="ACQ15586" s="60"/>
      <c r="ACR15586" s="60"/>
      <c r="ACS15586" s="60"/>
      <c r="ACT15586" s="60"/>
      <c r="ACU15586" s="60"/>
      <c r="ACV15586" s="60"/>
      <c r="ACW15586" s="60"/>
      <c r="ACX15586" s="60"/>
      <c r="ACY15586" s="60">
        <v>9.9337602254387106E-2</v>
      </c>
      <c r="ACZ15586" s="60"/>
      <c r="ADA15586" s="60"/>
      <c r="ADB15586" s="60"/>
      <c r="ADC15586" s="60"/>
      <c r="ADD15586" s="60"/>
      <c r="ADE15586" s="60"/>
    </row>
    <row r="15587" spans="760:785" x14ac:dyDescent="0.25">
      <c r="ACF15587" s="60"/>
      <c r="ACG15587" s="60"/>
      <c r="ACH15587" s="60"/>
      <c r="ACI15587" s="60"/>
      <c r="ACJ15587" s="60"/>
      <c r="ACK15587" s="60"/>
      <c r="ACL15587" s="60"/>
      <c r="ACM15587" s="60"/>
      <c r="ACN15587" s="60"/>
      <c r="ACO15587" s="60"/>
      <c r="ACP15587" s="60"/>
      <c r="ACQ15587" s="60"/>
      <c r="ACR15587" s="60"/>
      <c r="ACS15587" s="60"/>
      <c r="ACT15587" s="60"/>
      <c r="ACU15587" s="60"/>
      <c r="ACV15587" s="60"/>
      <c r="ACW15587" s="60"/>
      <c r="ACX15587" s="60"/>
      <c r="ACY15587" s="60">
        <v>9.9337602254387106E-2</v>
      </c>
      <c r="ACZ15587" s="60"/>
      <c r="ADA15587" s="60"/>
      <c r="ADB15587" s="60"/>
      <c r="ADC15587" s="60"/>
      <c r="ADD15587" s="60"/>
      <c r="ADE15587" s="60"/>
    </row>
    <row r="15588" spans="760:785" x14ac:dyDescent="0.25">
      <c r="ACF15588" s="60"/>
      <c r="ACG15588" s="60"/>
      <c r="ACH15588" s="60"/>
      <c r="ACI15588" s="60"/>
      <c r="ACJ15588" s="60"/>
      <c r="ACK15588" s="60"/>
      <c r="ACL15588" s="60"/>
      <c r="ACM15588" s="60"/>
      <c r="ACN15588" s="60"/>
      <c r="ACO15588" s="60"/>
      <c r="ACP15588" s="60"/>
      <c r="ACQ15588" s="60"/>
      <c r="ACR15588" s="60"/>
      <c r="ACS15588" s="60"/>
      <c r="ACT15588" s="60"/>
      <c r="ACU15588" s="60"/>
      <c r="ACV15588" s="60"/>
      <c r="ACW15588" s="60"/>
      <c r="ACX15588" s="60"/>
      <c r="ACY15588" s="60">
        <v>9.8920524243118799E-2</v>
      </c>
      <c r="ACZ15588" s="60"/>
      <c r="ADA15588" s="60"/>
      <c r="ADB15588" s="60"/>
      <c r="ADC15588" s="60"/>
      <c r="ADD15588" s="60"/>
      <c r="ADE15588" s="60"/>
    </row>
    <row r="15589" spans="760:785" x14ac:dyDescent="0.25">
      <c r="ACF15589" s="60"/>
      <c r="ACG15589" s="60"/>
      <c r="ACH15589" s="60"/>
      <c r="ACI15589" s="60"/>
      <c r="ACJ15589" s="60"/>
      <c r="ACK15589" s="60"/>
      <c r="ACL15589" s="60"/>
      <c r="ACM15589" s="60"/>
      <c r="ACN15589" s="60"/>
      <c r="ACO15589" s="60"/>
      <c r="ACP15589" s="60"/>
      <c r="ACQ15589" s="60"/>
      <c r="ACR15589" s="60"/>
      <c r="ACS15589" s="60"/>
      <c r="ACT15589" s="60"/>
      <c r="ACU15589" s="60"/>
      <c r="ACV15589" s="60"/>
      <c r="ACW15589" s="60"/>
      <c r="ACX15589" s="60"/>
      <c r="ACY15589" s="60">
        <v>9.8920524243118799E-2</v>
      </c>
      <c r="ACZ15589" s="60"/>
      <c r="ADA15589" s="60"/>
      <c r="ADB15589" s="60"/>
      <c r="ADC15589" s="60"/>
      <c r="ADD15589" s="60"/>
      <c r="ADE15589" s="60"/>
    </row>
    <row r="15590" spans="760:785" x14ac:dyDescent="0.25">
      <c r="ACF15590" s="60"/>
      <c r="ACG15590" s="60"/>
      <c r="ACH15590" s="60"/>
      <c r="ACI15590" s="60"/>
      <c r="ACJ15590" s="60"/>
      <c r="ACK15590" s="60"/>
      <c r="ACL15590" s="60"/>
      <c r="ACM15590" s="60"/>
      <c r="ACN15590" s="60"/>
      <c r="ACO15590" s="60"/>
      <c r="ACP15590" s="60"/>
      <c r="ACQ15590" s="60"/>
      <c r="ACR15590" s="60"/>
      <c r="ACS15590" s="60"/>
      <c r="ACT15590" s="60"/>
      <c r="ACU15590" s="60"/>
      <c r="ACV15590" s="60"/>
      <c r="ACW15590" s="60"/>
      <c r="ACX15590" s="60"/>
      <c r="ACY15590" s="60">
        <v>9.8585558548749799E-2</v>
      </c>
      <c r="ACZ15590" s="60"/>
      <c r="ADA15590" s="60"/>
      <c r="ADB15590" s="60"/>
      <c r="ADC15590" s="60"/>
      <c r="ADD15590" s="60"/>
      <c r="ADE15590" s="60"/>
    </row>
    <row r="15591" spans="760:785" x14ac:dyDescent="0.25">
      <c r="ACF15591" s="60"/>
      <c r="ACG15591" s="60"/>
      <c r="ACH15591" s="60"/>
      <c r="ACI15591" s="60"/>
      <c r="ACJ15591" s="60"/>
      <c r="ACK15591" s="60"/>
      <c r="ACL15591" s="60"/>
      <c r="ACM15591" s="60"/>
      <c r="ACN15591" s="60"/>
      <c r="ACO15591" s="60"/>
      <c r="ACP15591" s="60"/>
      <c r="ACQ15591" s="60"/>
      <c r="ACR15591" s="60"/>
      <c r="ACS15591" s="60"/>
      <c r="ACT15591" s="60"/>
      <c r="ACU15591" s="60"/>
      <c r="ACV15591" s="60"/>
      <c r="ACW15591" s="60"/>
      <c r="ACX15591" s="60"/>
      <c r="ACY15591" s="60">
        <v>9.8585558548749799E-2</v>
      </c>
      <c r="ACZ15591" s="60"/>
      <c r="ADA15591" s="60"/>
      <c r="ADB15591" s="60"/>
      <c r="ADC15591" s="60"/>
      <c r="ADD15591" s="60"/>
      <c r="ADE15591" s="60"/>
    </row>
    <row r="15592" spans="760:785" x14ac:dyDescent="0.25">
      <c r="ACF15592" s="60"/>
      <c r="ACG15592" s="60"/>
      <c r="ACH15592" s="60"/>
      <c r="ACI15592" s="60"/>
      <c r="ACJ15592" s="60"/>
      <c r="ACK15592" s="60"/>
      <c r="ACL15592" s="60"/>
      <c r="ACM15592" s="60"/>
      <c r="ACN15592" s="60"/>
      <c r="ACO15592" s="60"/>
      <c r="ACP15592" s="60"/>
      <c r="ACQ15592" s="60"/>
      <c r="ACR15592" s="60"/>
      <c r="ACS15592" s="60"/>
      <c r="ACT15592" s="60"/>
      <c r="ACU15592" s="60"/>
      <c r="ACV15592" s="60"/>
      <c r="ACW15592" s="60"/>
      <c r="ACX15592" s="60"/>
      <c r="ACY15592" s="60">
        <v>9.8548195801191202E-2</v>
      </c>
      <c r="ACZ15592" s="60"/>
      <c r="ADA15592" s="60"/>
      <c r="ADB15592" s="60"/>
      <c r="ADC15592" s="60"/>
      <c r="ADD15592" s="60"/>
      <c r="ADE15592" s="60"/>
    </row>
    <row r="15593" spans="760:785" x14ac:dyDescent="0.25">
      <c r="ACF15593" s="60"/>
      <c r="ACG15593" s="60"/>
      <c r="ACH15593" s="60"/>
      <c r="ACI15593" s="60"/>
      <c r="ACJ15593" s="60"/>
      <c r="ACK15593" s="60"/>
      <c r="ACL15593" s="60"/>
      <c r="ACM15593" s="60"/>
      <c r="ACN15593" s="60"/>
      <c r="ACO15593" s="60"/>
      <c r="ACP15593" s="60"/>
      <c r="ACQ15593" s="60"/>
      <c r="ACR15593" s="60"/>
      <c r="ACS15593" s="60"/>
      <c r="ACT15593" s="60"/>
      <c r="ACU15593" s="60"/>
      <c r="ACV15593" s="60"/>
      <c r="ACW15593" s="60"/>
      <c r="ACX15593" s="60"/>
      <c r="ACY15593" s="60">
        <v>9.8548195801191202E-2</v>
      </c>
      <c r="ACZ15593" s="60"/>
      <c r="ADA15593" s="60"/>
      <c r="ADB15593" s="60"/>
      <c r="ADC15593" s="60"/>
      <c r="ADD15593" s="60"/>
      <c r="ADE15593" s="60"/>
    </row>
    <row r="15594" spans="760:785" x14ac:dyDescent="0.25">
      <c r="ACF15594" s="60"/>
      <c r="ACG15594" s="60"/>
      <c r="ACH15594" s="60"/>
      <c r="ACI15594" s="60"/>
      <c r="ACJ15594" s="60"/>
      <c r="ACK15594" s="60"/>
      <c r="ACL15594" s="60"/>
      <c r="ACM15594" s="60"/>
      <c r="ACN15594" s="60"/>
      <c r="ACO15594" s="60"/>
      <c r="ACP15594" s="60"/>
      <c r="ACQ15594" s="60"/>
      <c r="ACR15594" s="60"/>
      <c r="ACS15594" s="60"/>
      <c r="ACT15594" s="60"/>
      <c r="ACU15594" s="60"/>
      <c r="ACV15594" s="60"/>
      <c r="ACW15594" s="60"/>
      <c r="ACX15594" s="60"/>
      <c r="ACY15594" s="60">
        <v>9.8368471539167807E-2</v>
      </c>
      <c r="ACZ15594" s="60"/>
      <c r="ADA15594" s="60"/>
      <c r="ADB15594" s="60"/>
      <c r="ADC15594" s="60"/>
      <c r="ADD15594" s="60"/>
      <c r="ADE15594" s="60"/>
    </row>
    <row r="15595" spans="760:785" x14ac:dyDescent="0.25">
      <c r="ACF15595" s="60"/>
      <c r="ACG15595" s="60"/>
      <c r="ACH15595" s="60"/>
      <c r="ACI15595" s="60"/>
      <c r="ACJ15595" s="60"/>
      <c r="ACK15595" s="60"/>
      <c r="ACL15595" s="60"/>
      <c r="ACM15595" s="60"/>
      <c r="ACN15595" s="60"/>
      <c r="ACO15595" s="60"/>
      <c r="ACP15595" s="60"/>
      <c r="ACQ15595" s="60"/>
      <c r="ACR15595" s="60"/>
      <c r="ACS15595" s="60"/>
      <c r="ACT15595" s="60"/>
      <c r="ACU15595" s="60"/>
      <c r="ACV15595" s="60"/>
      <c r="ACW15595" s="60"/>
      <c r="ACX15595" s="60"/>
      <c r="ACY15595" s="60">
        <v>9.8368471539167807E-2</v>
      </c>
      <c r="ACZ15595" s="60"/>
      <c r="ADA15595" s="60"/>
      <c r="ADB15595" s="60"/>
      <c r="ADC15595" s="60"/>
      <c r="ADD15595" s="60"/>
      <c r="ADE15595" s="60"/>
    </row>
    <row r="15596" spans="760:785" x14ac:dyDescent="0.25">
      <c r="ACF15596" s="60"/>
      <c r="ACG15596" s="60"/>
      <c r="ACH15596" s="60"/>
      <c r="ACI15596" s="60"/>
      <c r="ACJ15596" s="60"/>
      <c r="ACK15596" s="60"/>
      <c r="ACL15596" s="60"/>
      <c r="ACM15596" s="60"/>
      <c r="ACN15596" s="60"/>
      <c r="ACO15596" s="60"/>
      <c r="ACP15596" s="60"/>
      <c r="ACQ15596" s="60"/>
      <c r="ACR15596" s="60"/>
      <c r="ACS15596" s="60"/>
      <c r="ACT15596" s="60"/>
      <c r="ACU15596" s="60"/>
      <c r="ACV15596" s="60"/>
      <c r="ACW15596" s="60"/>
      <c r="ACX15596" s="60"/>
      <c r="ACY15596" s="60">
        <v>9.8351333758684698E-2</v>
      </c>
      <c r="ACZ15596" s="60"/>
      <c r="ADA15596" s="60"/>
      <c r="ADB15596" s="60"/>
      <c r="ADC15596" s="60"/>
      <c r="ADD15596" s="60"/>
      <c r="ADE15596" s="60"/>
    </row>
    <row r="15597" spans="760:785" x14ac:dyDescent="0.25">
      <c r="ACF15597" s="60"/>
      <c r="ACG15597" s="60"/>
      <c r="ACH15597" s="60"/>
      <c r="ACI15597" s="60"/>
      <c r="ACJ15597" s="60"/>
      <c r="ACK15597" s="60"/>
      <c r="ACL15597" s="60"/>
      <c r="ACM15597" s="60"/>
      <c r="ACN15597" s="60"/>
      <c r="ACO15597" s="60"/>
      <c r="ACP15597" s="60"/>
      <c r="ACQ15597" s="60"/>
      <c r="ACR15597" s="60"/>
      <c r="ACS15597" s="60"/>
      <c r="ACT15597" s="60"/>
      <c r="ACU15597" s="60"/>
      <c r="ACV15597" s="60"/>
      <c r="ACW15597" s="60"/>
      <c r="ACX15597" s="60"/>
      <c r="ACY15597" s="60">
        <v>9.8351333758684698E-2</v>
      </c>
      <c r="ACZ15597" s="60"/>
      <c r="ADA15597" s="60"/>
      <c r="ADB15597" s="60"/>
      <c r="ADC15597" s="60"/>
      <c r="ADD15597" s="60"/>
      <c r="ADE15597" s="60"/>
    </row>
    <row r="15598" spans="760:785" x14ac:dyDescent="0.25">
      <c r="ACF15598" s="60"/>
      <c r="ACG15598" s="60"/>
      <c r="ACH15598" s="60"/>
      <c r="ACI15598" s="60"/>
      <c r="ACJ15598" s="60"/>
      <c r="ACK15598" s="60"/>
      <c r="ACL15598" s="60"/>
      <c r="ACM15598" s="60"/>
      <c r="ACN15598" s="60"/>
      <c r="ACO15598" s="60"/>
      <c r="ACP15598" s="60"/>
      <c r="ACQ15598" s="60"/>
      <c r="ACR15598" s="60"/>
      <c r="ACS15598" s="60"/>
      <c r="ACT15598" s="60"/>
      <c r="ACU15598" s="60"/>
      <c r="ACV15598" s="60"/>
      <c r="ACW15598" s="60"/>
      <c r="ACX15598" s="60"/>
      <c r="ACY15598" s="60">
        <v>9.8142740088944705E-2</v>
      </c>
      <c r="ACZ15598" s="60"/>
      <c r="ADA15598" s="60"/>
      <c r="ADB15598" s="60"/>
      <c r="ADC15598" s="60"/>
      <c r="ADD15598" s="60"/>
      <c r="ADE15598" s="60"/>
    </row>
    <row r="15599" spans="760:785" x14ac:dyDescent="0.25">
      <c r="ACF15599" s="60"/>
      <c r="ACG15599" s="60"/>
      <c r="ACH15599" s="60"/>
      <c r="ACI15599" s="60"/>
      <c r="ACJ15599" s="60"/>
      <c r="ACK15599" s="60"/>
      <c r="ACL15599" s="60"/>
      <c r="ACM15599" s="60"/>
      <c r="ACN15599" s="60"/>
      <c r="ACO15599" s="60"/>
      <c r="ACP15599" s="60"/>
      <c r="ACQ15599" s="60"/>
      <c r="ACR15599" s="60"/>
      <c r="ACS15599" s="60"/>
      <c r="ACT15599" s="60"/>
      <c r="ACU15599" s="60"/>
      <c r="ACV15599" s="60"/>
      <c r="ACW15599" s="60"/>
      <c r="ACX15599" s="60"/>
      <c r="ACY15599" s="60">
        <v>9.8142740088944705E-2</v>
      </c>
      <c r="ACZ15599" s="60"/>
      <c r="ADA15599" s="60"/>
      <c r="ADB15599" s="60"/>
      <c r="ADC15599" s="60"/>
      <c r="ADD15599" s="60"/>
      <c r="ADE15599" s="60"/>
    </row>
    <row r="15600" spans="760:785" x14ac:dyDescent="0.25">
      <c r="ACF15600" s="60"/>
      <c r="ACG15600" s="60"/>
      <c r="ACH15600" s="60"/>
      <c r="ACI15600" s="60"/>
      <c r="ACJ15600" s="60"/>
      <c r="ACK15600" s="60"/>
      <c r="ACL15600" s="60"/>
      <c r="ACM15600" s="60"/>
      <c r="ACN15600" s="60"/>
      <c r="ACO15600" s="60"/>
      <c r="ACP15600" s="60"/>
      <c r="ACQ15600" s="60"/>
      <c r="ACR15600" s="60"/>
      <c r="ACS15600" s="60"/>
      <c r="ACT15600" s="60"/>
      <c r="ACU15600" s="60"/>
      <c r="ACV15600" s="60"/>
      <c r="ACW15600" s="60"/>
      <c r="ACX15600" s="60"/>
      <c r="ACY15600" s="60">
        <v>9.8137663978435694E-2</v>
      </c>
      <c r="ACZ15600" s="60"/>
      <c r="ADA15600" s="60"/>
      <c r="ADB15600" s="60"/>
      <c r="ADC15600" s="60"/>
      <c r="ADD15600" s="60"/>
      <c r="ADE15600" s="60"/>
    </row>
    <row r="15601" spans="760:785" x14ac:dyDescent="0.25">
      <c r="ACF15601" s="60"/>
      <c r="ACG15601" s="60"/>
      <c r="ACH15601" s="60"/>
      <c r="ACI15601" s="60"/>
      <c r="ACJ15601" s="60"/>
      <c r="ACK15601" s="60"/>
      <c r="ACL15601" s="60"/>
      <c r="ACM15601" s="60"/>
      <c r="ACN15601" s="60"/>
      <c r="ACO15601" s="60"/>
      <c r="ACP15601" s="60"/>
      <c r="ACQ15601" s="60"/>
      <c r="ACR15601" s="60"/>
      <c r="ACS15601" s="60"/>
      <c r="ACT15601" s="60"/>
      <c r="ACU15601" s="60"/>
      <c r="ACV15601" s="60"/>
      <c r="ACW15601" s="60"/>
      <c r="ACX15601" s="60"/>
      <c r="ACY15601" s="60">
        <v>9.8137663978435694E-2</v>
      </c>
      <c r="ACZ15601" s="60"/>
      <c r="ADA15601" s="60"/>
      <c r="ADB15601" s="60"/>
      <c r="ADC15601" s="60"/>
      <c r="ADD15601" s="60"/>
      <c r="ADE15601" s="60"/>
    </row>
    <row r="15602" spans="760:785" x14ac:dyDescent="0.25">
      <c r="ACF15602" s="60"/>
      <c r="ACG15602" s="60"/>
      <c r="ACH15602" s="60"/>
      <c r="ACI15602" s="60"/>
      <c r="ACJ15602" s="60"/>
      <c r="ACK15602" s="60"/>
      <c r="ACL15602" s="60"/>
      <c r="ACM15602" s="60"/>
      <c r="ACN15602" s="60"/>
      <c r="ACO15602" s="60"/>
      <c r="ACP15602" s="60"/>
      <c r="ACQ15602" s="60"/>
      <c r="ACR15602" s="60"/>
      <c r="ACS15602" s="60"/>
      <c r="ACT15602" s="60"/>
      <c r="ACU15602" s="60"/>
      <c r="ACV15602" s="60"/>
      <c r="ACW15602" s="60"/>
      <c r="ACX15602" s="60"/>
      <c r="ACY15602" s="60">
        <v>9.7918281217248798E-2</v>
      </c>
      <c r="ACZ15602" s="60"/>
      <c r="ADA15602" s="60"/>
      <c r="ADB15602" s="60"/>
      <c r="ADC15602" s="60"/>
      <c r="ADD15602" s="60"/>
      <c r="ADE15602" s="60"/>
    </row>
    <row r="15603" spans="760:785" x14ac:dyDescent="0.25">
      <c r="ACF15603" s="60"/>
      <c r="ACG15603" s="60"/>
      <c r="ACH15603" s="60"/>
      <c r="ACI15603" s="60"/>
      <c r="ACJ15603" s="60"/>
      <c r="ACK15603" s="60"/>
      <c r="ACL15603" s="60"/>
      <c r="ACM15603" s="60"/>
      <c r="ACN15603" s="60"/>
      <c r="ACO15603" s="60"/>
      <c r="ACP15603" s="60"/>
      <c r="ACQ15603" s="60"/>
      <c r="ACR15603" s="60"/>
      <c r="ACS15603" s="60"/>
      <c r="ACT15603" s="60"/>
      <c r="ACU15603" s="60"/>
      <c r="ACV15603" s="60"/>
      <c r="ACW15603" s="60"/>
      <c r="ACX15603" s="60"/>
      <c r="ACY15603" s="60">
        <v>9.7918281217248798E-2</v>
      </c>
      <c r="ACZ15603" s="60"/>
      <c r="ADA15603" s="60"/>
      <c r="ADB15603" s="60"/>
      <c r="ADC15603" s="60"/>
      <c r="ADD15603" s="60"/>
      <c r="ADE15603" s="60"/>
    </row>
    <row r="15604" spans="760:785" x14ac:dyDescent="0.25">
      <c r="ACF15604" s="60"/>
      <c r="ACG15604" s="60"/>
      <c r="ACH15604" s="60"/>
      <c r="ACI15604" s="60"/>
      <c r="ACJ15604" s="60"/>
      <c r="ACK15604" s="60"/>
      <c r="ACL15604" s="60"/>
      <c r="ACM15604" s="60"/>
      <c r="ACN15604" s="60"/>
      <c r="ACO15604" s="60"/>
      <c r="ACP15604" s="60"/>
      <c r="ACQ15604" s="60"/>
      <c r="ACR15604" s="60"/>
      <c r="ACS15604" s="60"/>
      <c r="ACT15604" s="60"/>
      <c r="ACU15604" s="60"/>
      <c r="ACV15604" s="60"/>
      <c r="ACW15604" s="60"/>
      <c r="ACX15604" s="60"/>
      <c r="ACY15604" s="60">
        <v>9.76058050159474E-2</v>
      </c>
      <c r="ACZ15604" s="60"/>
      <c r="ADA15604" s="60"/>
      <c r="ADB15604" s="60"/>
      <c r="ADC15604" s="60"/>
      <c r="ADD15604" s="60"/>
      <c r="ADE15604" s="60"/>
    </row>
    <row r="15605" spans="760:785" x14ac:dyDescent="0.25">
      <c r="ACF15605" s="60"/>
      <c r="ACG15605" s="60"/>
      <c r="ACH15605" s="60"/>
      <c r="ACI15605" s="60"/>
      <c r="ACJ15605" s="60"/>
      <c r="ACK15605" s="60"/>
      <c r="ACL15605" s="60"/>
      <c r="ACM15605" s="60"/>
      <c r="ACN15605" s="60"/>
      <c r="ACO15605" s="60"/>
      <c r="ACP15605" s="60"/>
      <c r="ACQ15605" s="60"/>
      <c r="ACR15605" s="60"/>
      <c r="ACS15605" s="60"/>
      <c r="ACT15605" s="60"/>
      <c r="ACU15605" s="60"/>
      <c r="ACV15605" s="60"/>
      <c r="ACW15605" s="60"/>
      <c r="ACX15605" s="60"/>
      <c r="ACY15605" s="60">
        <v>9.76058050159474E-2</v>
      </c>
      <c r="ACZ15605" s="60"/>
      <c r="ADA15605" s="60"/>
      <c r="ADB15605" s="60"/>
      <c r="ADC15605" s="60"/>
      <c r="ADD15605" s="60"/>
      <c r="ADE15605" s="60"/>
    </row>
    <row r="15606" spans="760:785" x14ac:dyDescent="0.25">
      <c r="ACF15606" s="60"/>
      <c r="ACG15606" s="60"/>
      <c r="ACH15606" s="60"/>
      <c r="ACI15606" s="60"/>
      <c r="ACJ15606" s="60"/>
      <c r="ACK15606" s="60"/>
      <c r="ACL15606" s="60"/>
      <c r="ACM15606" s="60"/>
      <c r="ACN15606" s="60"/>
      <c r="ACO15606" s="60"/>
      <c r="ACP15606" s="60"/>
      <c r="ACQ15606" s="60"/>
      <c r="ACR15606" s="60"/>
      <c r="ACS15606" s="60"/>
      <c r="ACT15606" s="60"/>
      <c r="ACU15606" s="60"/>
      <c r="ACV15606" s="60"/>
      <c r="ACW15606" s="60"/>
      <c r="ACX15606" s="60"/>
      <c r="ACY15606" s="60">
        <v>9.7504286281384203E-2</v>
      </c>
      <c r="ACZ15606" s="60"/>
      <c r="ADA15606" s="60"/>
      <c r="ADB15606" s="60"/>
      <c r="ADC15606" s="60"/>
      <c r="ADD15606" s="60"/>
      <c r="ADE15606" s="60"/>
    </row>
    <row r="15607" spans="760:785" x14ac:dyDescent="0.25">
      <c r="ACF15607" s="60"/>
      <c r="ACG15607" s="60"/>
      <c r="ACH15607" s="60"/>
      <c r="ACI15607" s="60"/>
      <c r="ACJ15607" s="60"/>
      <c r="ACK15607" s="60"/>
      <c r="ACL15607" s="60"/>
      <c r="ACM15607" s="60"/>
      <c r="ACN15607" s="60"/>
      <c r="ACO15607" s="60"/>
      <c r="ACP15607" s="60"/>
      <c r="ACQ15607" s="60"/>
      <c r="ACR15607" s="60"/>
      <c r="ACS15607" s="60"/>
      <c r="ACT15607" s="60"/>
      <c r="ACU15607" s="60"/>
      <c r="ACV15607" s="60"/>
      <c r="ACW15607" s="60"/>
      <c r="ACX15607" s="60"/>
      <c r="ACY15607" s="60">
        <v>9.7504286281384203E-2</v>
      </c>
      <c r="ACZ15607" s="60"/>
      <c r="ADA15607" s="60"/>
      <c r="ADB15607" s="60"/>
      <c r="ADC15607" s="60"/>
      <c r="ADD15607" s="60"/>
      <c r="ADE15607" s="60"/>
    </row>
    <row r="15608" spans="760:785" x14ac:dyDescent="0.25">
      <c r="ACF15608" s="60"/>
      <c r="ACG15608" s="60"/>
      <c r="ACH15608" s="60"/>
      <c r="ACI15608" s="60"/>
      <c r="ACJ15608" s="60"/>
      <c r="ACK15608" s="60"/>
      <c r="ACL15608" s="60"/>
      <c r="ACM15608" s="60"/>
      <c r="ACN15608" s="60"/>
      <c r="ACO15608" s="60"/>
      <c r="ACP15608" s="60"/>
      <c r="ACQ15608" s="60"/>
      <c r="ACR15608" s="60"/>
      <c r="ACS15608" s="60"/>
      <c r="ACT15608" s="60"/>
      <c r="ACU15608" s="60"/>
      <c r="ACV15608" s="60"/>
      <c r="ACW15608" s="60"/>
      <c r="ACX15608" s="60"/>
      <c r="ACY15608" s="60">
        <v>9.74874028510304E-2</v>
      </c>
      <c r="ACZ15608" s="60"/>
      <c r="ADA15608" s="60"/>
      <c r="ADB15608" s="60"/>
      <c r="ADC15608" s="60"/>
      <c r="ADD15608" s="60"/>
      <c r="ADE15608" s="60"/>
    </row>
    <row r="15609" spans="760:785" x14ac:dyDescent="0.25">
      <c r="ACF15609" s="60"/>
      <c r="ACG15609" s="60"/>
      <c r="ACH15609" s="60"/>
      <c r="ACI15609" s="60"/>
      <c r="ACJ15609" s="60"/>
      <c r="ACK15609" s="60"/>
      <c r="ACL15609" s="60"/>
      <c r="ACM15609" s="60"/>
      <c r="ACN15609" s="60"/>
      <c r="ACO15609" s="60"/>
      <c r="ACP15609" s="60"/>
      <c r="ACQ15609" s="60"/>
      <c r="ACR15609" s="60"/>
      <c r="ACS15609" s="60"/>
      <c r="ACT15609" s="60"/>
      <c r="ACU15609" s="60"/>
      <c r="ACV15609" s="60"/>
      <c r="ACW15609" s="60"/>
      <c r="ACX15609" s="60"/>
      <c r="ACY15609" s="60">
        <v>9.74874028510304E-2</v>
      </c>
      <c r="ACZ15609" s="60"/>
      <c r="ADA15609" s="60"/>
      <c r="ADB15609" s="60"/>
      <c r="ADC15609" s="60"/>
      <c r="ADD15609" s="60"/>
      <c r="ADE15609" s="60"/>
    </row>
    <row r="15610" spans="760:785" x14ac:dyDescent="0.25">
      <c r="ACF15610" s="60"/>
      <c r="ACG15610" s="60"/>
      <c r="ACH15610" s="60"/>
      <c r="ACI15610" s="60"/>
      <c r="ACJ15610" s="60"/>
      <c r="ACK15610" s="60"/>
      <c r="ACL15610" s="60"/>
      <c r="ACM15610" s="60"/>
      <c r="ACN15610" s="60"/>
      <c r="ACO15610" s="60"/>
      <c r="ACP15610" s="60"/>
      <c r="ACQ15610" s="60"/>
      <c r="ACR15610" s="60"/>
      <c r="ACS15610" s="60"/>
      <c r="ACT15610" s="60"/>
      <c r="ACU15610" s="60"/>
      <c r="ACV15610" s="60"/>
      <c r="ACW15610" s="60"/>
      <c r="ACX15610" s="60"/>
      <c r="ACY15610" s="60">
        <v>9.7399980998509203E-2</v>
      </c>
      <c r="ACZ15610" s="60"/>
      <c r="ADA15610" s="60"/>
      <c r="ADB15610" s="60"/>
      <c r="ADC15610" s="60"/>
      <c r="ADD15610" s="60"/>
      <c r="ADE15610" s="60"/>
    </row>
    <row r="15611" spans="760:785" x14ac:dyDescent="0.25">
      <c r="ACF15611" s="60"/>
      <c r="ACG15611" s="60"/>
      <c r="ACH15611" s="60"/>
      <c r="ACI15611" s="60"/>
      <c r="ACJ15611" s="60"/>
      <c r="ACK15611" s="60"/>
      <c r="ACL15611" s="60"/>
      <c r="ACM15611" s="60"/>
      <c r="ACN15611" s="60"/>
      <c r="ACO15611" s="60"/>
      <c r="ACP15611" s="60"/>
      <c r="ACQ15611" s="60"/>
      <c r="ACR15611" s="60"/>
      <c r="ACS15611" s="60"/>
      <c r="ACT15611" s="60"/>
      <c r="ACU15611" s="60"/>
      <c r="ACV15611" s="60"/>
      <c r="ACW15611" s="60"/>
      <c r="ACX15611" s="60"/>
      <c r="ACY15611" s="60">
        <v>9.7399980998509203E-2</v>
      </c>
      <c r="ACZ15611" s="60"/>
      <c r="ADA15611" s="60"/>
      <c r="ADB15611" s="60"/>
      <c r="ADC15611" s="60"/>
      <c r="ADD15611" s="60"/>
      <c r="ADE15611" s="60"/>
    </row>
    <row r="15612" spans="760:785" x14ac:dyDescent="0.25">
      <c r="ACF15612" s="60"/>
      <c r="ACG15612" s="60"/>
      <c r="ACH15612" s="60"/>
      <c r="ACI15612" s="60"/>
      <c r="ACJ15612" s="60"/>
      <c r="ACK15612" s="60"/>
      <c r="ACL15612" s="60"/>
      <c r="ACM15612" s="60"/>
      <c r="ACN15612" s="60"/>
      <c r="ACO15612" s="60"/>
      <c r="ACP15612" s="60"/>
      <c r="ACQ15612" s="60"/>
      <c r="ACR15612" s="60"/>
      <c r="ACS15612" s="60"/>
      <c r="ACT15612" s="60"/>
      <c r="ACU15612" s="60"/>
      <c r="ACV15612" s="60"/>
      <c r="ACW15612" s="60"/>
      <c r="ACX15612" s="60"/>
      <c r="ACY15612" s="60">
        <v>9.7231017803212402E-2</v>
      </c>
      <c r="ACZ15612" s="60"/>
      <c r="ADA15612" s="60"/>
      <c r="ADB15612" s="60"/>
      <c r="ADC15612" s="60"/>
      <c r="ADD15612" s="60"/>
      <c r="ADE15612" s="60"/>
    </row>
    <row r="15613" spans="760:785" x14ac:dyDescent="0.25">
      <c r="ACF15613" s="60"/>
      <c r="ACG15613" s="60"/>
      <c r="ACH15613" s="60"/>
      <c r="ACI15613" s="60"/>
      <c r="ACJ15613" s="60"/>
      <c r="ACK15613" s="60"/>
      <c r="ACL15613" s="60"/>
      <c r="ACM15613" s="60"/>
      <c r="ACN15613" s="60"/>
      <c r="ACO15613" s="60"/>
      <c r="ACP15613" s="60"/>
      <c r="ACQ15613" s="60"/>
      <c r="ACR15613" s="60"/>
      <c r="ACS15613" s="60"/>
      <c r="ACT15613" s="60"/>
      <c r="ACU15613" s="60"/>
      <c r="ACV15613" s="60"/>
      <c r="ACW15613" s="60"/>
      <c r="ACX15613" s="60"/>
      <c r="ACY15613" s="60">
        <v>9.7231017803212402E-2</v>
      </c>
      <c r="ACZ15613" s="60"/>
      <c r="ADA15613" s="60"/>
      <c r="ADB15613" s="60"/>
      <c r="ADC15613" s="60"/>
      <c r="ADD15613" s="60"/>
      <c r="ADE15613" s="60"/>
    </row>
    <row r="15614" spans="760:785" x14ac:dyDescent="0.25">
      <c r="ACF15614" s="60"/>
      <c r="ACG15614" s="60"/>
      <c r="ACH15614" s="60"/>
      <c r="ACI15614" s="60"/>
      <c r="ACJ15614" s="60"/>
      <c r="ACK15614" s="60"/>
      <c r="ACL15614" s="60"/>
      <c r="ACM15614" s="60"/>
      <c r="ACN15614" s="60"/>
      <c r="ACO15614" s="60"/>
      <c r="ACP15614" s="60"/>
      <c r="ACQ15614" s="60"/>
      <c r="ACR15614" s="60"/>
      <c r="ACS15614" s="60"/>
      <c r="ACT15614" s="60"/>
      <c r="ACU15614" s="60"/>
      <c r="ACV15614" s="60"/>
      <c r="ACW15614" s="60"/>
      <c r="ACX15614" s="60"/>
      <c r="ACY15614" s="60">
        <v>9.7181022937338005E-2</v>
      </c>
      <c r="ACZ15614" s="60"/>
      <c r="ADA15614" s="60"/>
      <c r="ADB15614" s="60"/>
      <c r="ADC15614" s="60"/>
      <c r="ADD15614" s="60"/>
      <c r="ADE15614" s="60"/>
    </row>
    <row r="15615" spans="760:785" x14ac:dyDescent="0.25">
      <c r="ACF15615" s="60"/>
      <c r="ACG15615" s="60"/>
      <c r="ACH15615" s="60"/>
      <c r="ACI15615" s="60"/>
      <c r="ACJ15615" s="60"/>
      <c r="ACK15615" s="60"/>
      <c r="ACL15615" s="60"/>
      <c r="ACM15615" s="60"/>
      <c r="ACN15615" s="60"/>
      <c r="ACO15615" s="60"/>
      <c r="ACP15615" s="60"/>
      <c r="ACQ15615" s="60"/>
      <c r="ACR15615" s="60"/>
      <c r="ACS15615" s="60"/>
      <c r="ACT15615" s="60"/>
      <c r="ACU15615" s="60"/>
      <c r="ACV15615" s="60"/>
      <c r="ACW15615" s="60"/>
      <c r="ACX15615" s="60"/>
      <c r="ACY15615" s="60">
        <v>9.7031831874341196E-2</v>
      </c>
      <c r="ACZ15615" s="60"/>
      <c r="ADA15615" s="60"/>
      <c r="ADB15615" s="60"/>
      <c r="ADC15615" s="60"/>
      <c r="ADD15615" s="60"/>
      <c r="ADE15615" s="60"/>
    </row>
    <row r="15616" spans="760:785" x14ac:dyDescent="0.25">
      <c r="ACF15616" s="60"/>
      <c r="ACG15616" s="60"/>
      <c r="ACH15616" s="60"/>
      <c r="ACI15616" s="60"/>
      <c r="ACJ15616" s="60"/>
      <c r="ACK15616" s="60"/>
      <c r="ACL15616" s="60"/>
      <c r="ACM15616" s="60"/>
      <c r="ACN15616" s="60"/>
      <c r="ACO15616" s="60"/>
      <c r="ACP15616" s="60"/>
      <c r="ACQ15616" s="60"/>
      <c r="ACR15616" s="60"/>
      <c r="ACS15616" s="60"/>
      <c r="ACT15616" s="60"/>
      <c r="ACU15616" s="60"/>
      <c r="ACV15616" s="60"/>
      <c r="ACW15616" s="60"/>
      <c r="ACX15616" s="60"/>
      <c r="ACY15616" s="60">
        <v>9.7031831874341196E-2</v>
      </c>
      <c r="ACZ15616" s="60"/>
      <c r="ADA15616" s="60"/>
      <c r="ADB15616" s="60"/>
      <c r="ADC15616" s="60"/>
      <c r="ADD15616" s="60"/>
      <c r="ADE15616" s="60"/>
    </row>
    <row r="15617" spans="760:785" x14ac:dyDescent="0.25">
      <c r="ACF15617" s="60"/>
      <c r="ACG15617" s="60"/>
      <c r="ACH15617" s="60"/>
      <c r="ACI15617" s="60"/>
      <c r="ACJ15617" s="60"/>
      <c r="ACK15617" s="60"/>
      <c r="ACL15617" s="60"/>
      <c r="ACM15617" s="60"/>
      <c r="ACN15617" s="60"/>
      <c r="ACO15617" s="60"/>
      <c r="ACP15617" s="60"/>
      <c r="ACQ15617" s="60"/>
      <c r="ACR15617" s="60"/>
      <c r="ACS15617" s="60"/>
      <c r="ACT15617" s="60"/>
      <c r="ACU15617" s="60"/>
      <c r="ACV15617" s="60"/>
      <c r="ACW15617" s="60"/>
      <c r="ACX15617" s="60"/>
      <c r="ACY15617" s="60">
        <v>9.6955535998304407E-2</v>
      </c>
      <c r="ACZ15617" s="60"/>
      <c r="ADA15617" s="60"/>
      <c r="ADB15617" s="60"/>
      <c r="ADC15617" s="60"/>
      <c r="ADD15617" s="60"/>
      <c r="ADE15617" s="60"/>
    </row>
    <row r="15618" spans="760:785" x14ac:dyDescent="0.25">
      <c r="ACF15618" s="60"/>
      <c r="ACG15618" s="60"/>
      <c r="ACH15618" s="60"/>
      <c r="ACI15618" s="60"/>
      <c r="ACJ15618" s="60"/>
      <c r="ACK15618" s="60"/>
      <c r="ACL15618" s="60"/>
      <c r="ACM15618" s="60"/>
      <c r="ACN15618" s="60"/>
      <c r="ACO15618" s="60"/>
      <c r="ACP15618" s="60"/>
      <c r="ACQ15618" s="60"/>
      <c r="ACR15618" s="60"/>
      <c r="ACS15618" s="60"/>
      <c r="ACT15618" s="60"/>
      <c r="ACU15618" s="60"/>
      <c r="ACV15618" s="60"/>
      <c r="ACW15618" s="60"/>
      <c r="ACX15618" s="60"/>
      <c r="ACY15618" s="60">
        <v>9.6669601873660804E-2</v>
      </c>
      <c r="ACZ15618" s="60"/>
      <c r="ADA15618" s="60"/>
      <c r="ADB15618" s="60"/>
      <c r="ADC15618" s="60"/>
      <c r="ADD15618" s="60"/>
      <c r="ADE15618" s="60"/>
    </row>
    <row r="15619" spans="760:785" x14ac:dyDescent="0.25">
      <c r="ACF15619" s="60"/>
      <c r="ACG15619" s="60"/>
      <c r="ACH15619" s="60"/>
      <c r="ACI15619" s="60"/>
      <c r="ACJ15619" s="60"/>
      <c r="ACK15619" s="60"/>
      <c r="ACL15619" s="60"/>
      <c r="ACM15619" s="60"/>
      <c r="ACN15619" s="60"/>
      <c r="ACO15619" s="60"/>
      <c r="ACP15619" s="60"/>
      <c r="ACQ15619" s="60"/>
      <c r="ACR15619" s="60"/>
      <c r="ACS15619" s="60"/>
      <c r="ACT15619" s="60"/>
      <c r="ACU15619" s="60"/>
      <c r="ACV15619" s="60"/>
      <c r="ACW15619" s="60"/>
      <c r="ACX15619" s="60"/>
      <c r="ACY15619" s="60">
        <v>9.6669601873660804E-2</v>
      </c>
      <c r="ACZ15619" s="60"/>
      <c r="ADA15619" s="60"/>
      <c r="ADB15619" s="60"/>
      <c r="ADC15619" s="60"/>
      <c r="ADD15619" s="60"/>
      <c r="ADE15619" s="60"/>
    </row>
    <row r="15620" spans="760:785" x14ac:dyDescent="0.25">
      <c r="ACF15620" s="60"/>
      <c r="ACG15620" s="60"/>
      <c r="ACH15620" s="60"/>
      <c r="ACI15620" s="60"/>
      <c r="ACJ15620" s="60"/>
      <c r="ACK15620" s="60"/>
      <c r="ACL15620" s="60"/>
      <c r="ACM15620" s="60"/>
      <c r="ACN15620" s="60"/>
      <c r="ACO15620" s="60"/>
      <c r="ACP15620" s="60"/>
      <c r="ACQ15620" s="60"/>
      <c r="ACR15620" s="60"/>
      <c r="ACS15620" s="60"/>
      <c r="ACT15620" s="60"/>
      <c r="ACU15620" s="60"/>
      <c r="ACV15620" s="60"/>
      <c r="ACW15620" s="60"/>
      <c r="ACX15620" s="60"/>
      <c r="ACY15620" s="60">
        <v>9.6239796688917606E-2</v>
      </c>
      <c r="ACZ15620" s="60"/>
      <c r="ADA15620" s="60"/>
      <c r="ADB15620" s="60"/>
      <c r="ADC15620" s="60"/>
      <c r="ADD15620" s="60"/>
      <c r="ADE15620" s="60"/>
    </row>
    <row r="15621" spans="760:785" x14ac:dyDescent="0.25">
      <c r="ACF15621" s="60"/>
      <c r="ACG15621" s="60"/>
      <c r="ACH15621" s="60"/>
      <c r="ACI15621" s="60"/>
      <c r="ACJ15621" s="60"/>
      <c r="ACK15621" s="60"/>
      <c r="ACL15621" s="60"/>
      <c r="ACM15621" s="60"/>
      <c r="ACN15621" s="60"/>
      <c r="ACO15621" s="60"/>
      <c r="ACP15621" s="60"/>
      <c r="ACQ15621" s="60"/>
      <c r="ACR15621" s="60"/>
      <c r="ACS15621" s="60"/>
      <c r="ACT15621" s="60"/>
      <c r="ACU15621" s="60"/>
      <c r="ACV15621" s="60"/>
      <c r="ACW15621" s="60"/>
      <c r="ACX15621" s="60"/>
      <c r="ACY15621" s="60">
        <v>9.6239796688917606E-2</v>
      </c>
      <c r="ACZ15621" s="60"/>
      <c r="ADA15621" s="60"/>
      <c r="ADB15621" s="60"/>
      <c r="ADC15621" s="60"/>
      <c r="ADD15621" s="60"/>
      <c r="ADE15621" s="60"/>
    </row>
    <row r="15622" spans="760:785" x14ac:dyDescent="0.25">
      <c r="ACF15622" s="60"/>
      <c r="ACG15622" s="60"/>
      <c r="ACH15622" s="60"/>
      <c r="ACI15622" s="60"/>
      <c r="ACJ15622" s="60"/>
      <c r="ACK15622" s="60"/>
      <c r="ACL15622" s="60"/>
      <c r="ACM15622" s="60"/>
      <c r="ACN15622" s="60"/>
      <c r="ACO15622" s="60"/>
      <c r="ACP15622" s="60"/>
      <c r="ACQ15622" s="60"/>
      <c r="ACR15622" s="60"/>
      <c r="ACS15622" s="60"/>
      <c r="ACT15622" s="60"/>
      <c r="ACU15622" s="60"/>
      <c r="ACV15622" s="60"/>
      <c r="ACW15622" s="60"/>
      <c r="ACX15622" s="60"/>
      <c r="ACY15622" s="60">
        <v>9.6046541956981896E-2</v>
      </c>
      <c r="ACZ15622" s="60"/>
      <c r="ADA15622" s="60"/>
      <c r="ADB15622" s="60"/>
      <c r="ADC15622" s="60"/>
      <c r="ADD15622" s="60"/>
      <c r="ADE15622" s="60"/>
    </row>
    <row r="15623" spans="760:785" x14ac:dyDescent="0.25">
      <c r="ACF15623" s="60"/>
      <c r="ACG15623" s="60"/>
      <c r="ACH15623" s="60"/>
      <c r="ACI15623" s="60"/>
      <c r="ACJ15623" s="60"/>
      <c r="ACK15623" s="60"/>
      <c r="ACL15623" s="60"/>
      <c r="ACM15623" s="60"/>
      <c r="ACN15623" s="60"/>
      <c r="ACO15623" s="60"/>
      <c r="ACP15623" s="60"/>
      <c r="ACQ15623" s="60"/>
      <c r="ACR15623" s="60"/>
      <c r="ACS15623" s="60"/>
      <c r="ACT15623" s="60"/>
      <c r="ACU15623" s="60"/>
      <c r="ACV15623" s="60"/>
      <c r="ACW15623" s="60"/>
      <c r="ACX15623" s="60"/>
      <c r="ACY15623" s="60">
        <v>9.6046541956981896E-2</v>
      </c>
      <c r="ACZ15623" s="60"/>
      <c r="ADA15623" s="60"/>
      <c r="ADB15623" s="60"/>
      <c r="ADC15623" s="60"/>
      <c r="ADD15623" s="60"/>
      <c r="ADE15623" s="60"/>
    </row>
    <row r="15624" spans="760:785" x14ac:dyDescent="0.25">
      <c r="ACF15624" s="60"/>
      <c r="ACG15624" s="60"/>
      <c r="ACH15624" s="60"/>
      <c r="ACI15624" s="60"/>
      <c r="ACJ15624" s="60"/>
      <c r="ACK15624" s="60"/>
      <c r="ACL15624" s="60"/>
      <c r="ACM15624" s="60"/>
      <c r="ACN15624" s="60"/>
      <c r="ACO15624" s="60"/>
      <c r="ACP15624" s="60"/>
      <c r="ACQ15624" s="60"/>
      <c r="ACR15624" s="60"/>
      <c r="ACS15624" s="60"/>
      <c r="ACT15624" s="60"/>
      <c r="ACU15624" s="60"/>
      <c r="ACV15624" s="60"/>
      <c r="ACW15624" s="60"/>
      <c r="ACX15624" s="60"/>
      <c r="ACY15624" s="60">
        <v>9.59198589268348E-2</v>
      </c>
      <c r="ACZ15624" s="60"/>
      <c r="ADA15624" s="60"/>
      <c r="ADB15624" s="60"/>
      <c r="ADC15624" s="60"/>
      <c r="ADD15624" s="60"/>
      <c r="ADE15624" s="60"/>
    </row>
    <row r="15625" spans="760:785" x14ac:dyDescent="0.25">
      <c r="ACF15625" s="60"/>
      <c r="ACG15625" s="60"/>
      <c r="ACH15625" s="60"/>
      <c r="ACI15625" s="60"/>
      <c r="ACJ15625" s="60"/>
      <c r="ACK15625" s="60"/>
      <c r="ACL15625" s="60"/>
      <c r="ACM15625" s="60"/>
      <c r="ACN15625" s="60"/>
      <c r="ACO15625" s="60"/>
      <c r="ACP15625" s="60"/>
      <c r="ACQ15625" s="60"/>
      <c r="ACR15625" s="60"/>
      <c r="ACS15625" s="60"/>
      <c r="ACT15625" s="60"/>
      <c r="ACU15625" s="60"/>
      <c r="ACV15625" s="60"/>
      <c r="ACW15625" s="60"/>
      <c r="ACX15625" s="60"/>
      <c r="ACY15625" s="60">
        <v>9.59198589268348E-2</v>
      </c>
      <c r="ACZ15625" s="60"/>
      <c r="ADA15625" s="60"/>
      <c r="ADB15625" s="60"/>
      <c r="ADC15625" s="60"/>
      <c r="ADD15625" s="60"/>
      <c r="ADE15625" s="60"/>
    </row>
    <row r="15626" spans="760:785" x14ac:dyDescent="0.25">
      <c r="ACF15626" s="60"/>
      <c r="ACG15626" s="60"/>
      <c r="ACH15626" s="60"/>
      <c r="ACI15626" s="60"/>
      <c r="ACJ15626" s="60"/>
      <c r="ACK15626" s="60"/>
      <c r="ACL15626" s="60"/>
      <c r="ACM15626" s="60"/>
      <c r="ACN15626" s="60"/>
      <c r="ACO15626" s="60"/>
      <c r="ACP15626" s="60"/>
      <c r="ACQ15626" s="60"/>
      <c r="ACR15626" s="60"/>
      <c r="ACS15626" s="60"/>
      <c r="ACT15626" s="60"/>
      <c r="ACU15626" s="60"/>
      <c r="ACV15626" s="60"/>
      <c r="ACW15626" s="60"/>
      <c r="ACX15626" s="60"/>
      <c r="ACY15626" s="60">
        <v>9.5885050061760693E-2</v>
      </c>
      <c r="ACZ15626" s="60"/>
      <c r="ADA15626" s="60"/>
      <c r="ADB15626" s="60"/>
      <c r="ADC15626" s="60"/>
      <c r="ADD15626" s="60"/>
      <c r="ADE15626" s="60"/>
    </row>
    <row r="15627" spans="760:785" x14ac:dyDescent="0.25">
      <c r="ACF15627" s="60"/>
      <c r="ACG15627" s="60"/>
      <c r="ACH15627" s="60"/>
      <c r="ACI15627" s="60"/>
      <c r="ACJ15627" s="60"/>
      <c r="ACK15627" s="60"/>
      <c r="ACL15627" s="60"/>
      <c r="ACM15627" s="60"/>
      <c r="ACN15627" s="60"/>
      <c r="ACO15627" s="60"/>
      <c r="ACP15627" s="60"/>
      <c r="ACQ15627" s="60"/>
      <c r="ACR15627" s="60"/>
      <c r="ACS15627" s="60"/>
      <c r="ACT15627" s="60"/>
      <c r="ACU15627" s="60"/>
      <c r="ACV15627" s="60"/>
      <c r="ACW15627" s="60"/>
      <c r="ACX15627" s="60"/>
      <c r="ACY15627" s="60">
        <v>9.5885050061760693E-2</v>
      </c>
      <c r="ACZ15627" s="60"/>
      <c r="ADA15627" s="60"/>
      <c r="ADB15627" s="60"/>
      <c r="ADC15627" s="60"/>
      <c r="ADD15627" s="60"/>
      <c r="ADE15627" s="60"/>
    </row>
    <row r="15628" spans="760:785" x14ac:dyDescent="0.25">
      <c r="ACF15628" s="60"/>
      <c r="ACG15628" s="60"/>
      <c r="ACH15628" s="60"/>
      <c r="ACI15628" s="60"/>
      <c r="ACJ15628" s="60"/>
      <c r="ACK15628" s="60"/>
      <c r="ACL15628" s="60"/>
      <c r="ACM15628" s="60"/>
      <c r="ACN15628" s="60"/>
      <c r="ACO15628" s="60"/>
      <c r="ACP15628" s="60"/>
      <c r="ACQ15628" s="60"/>
      <c r="ACR15628" s="60"/>
      <c r="ACS15628" s="60"/>
      <c r="ACT15628" s="60"/>
      <c r="ACU15628" s="60"/>
      <c r="ACV15628" s="60"/>
      <c r="ACW15628" s="60"/>
      <c r="ACX15628" s="60"/>
      <c r="ACY15628" s="60">
        <v>9.5843681015394394E-2</v>
      </c>
      <c r="ACZ15628" s="60"/>
      <c r="ADA15628" s="60"/>
      <c r="ADB15628" s="60"/>
      <c r="ADC15628" s="60"/>
      <c r="ADD15628" s="60"/>
      <c r="ADE15628" s="60"/>
    </row>
    <row r="15629" spans="760:785" x14ac:dyDescent="0.25">
      <c r="ACF15629" s="60"/>
      <c r="ACG15629" s="60"/>
      <c r="ACH15629" s="60"/>
      <c r="ACI15629" s="60"/>
      <c r="ACJ15629" s="60"/>
      <c r="ACK15629" s="60"/>
      <c r="ACL15629" s="60"/>
      <c r="ACM15629" s="60"/>
      <c r="ACN15629" s="60"/>
      <c r="ACO15629" s="60"/>
      <c r="ACP15629" s="60"/>
      <c r="ACQ15629" s="60"/>
      <c r="ACR15629" s="60"/>
      <c r="ACS15629" s="60"/>
      <c r="ACT15629" s="60"/>
      <c r="ACU15629" s="60"/>
      <c r="ACV15629" s="60"/>
      <c r="ACW15629" s="60"/>
      <c r="ACX15629" s="60"/>
      <c r="ACY15629" s="60">
        <v>9.5843681015394394E-2</v>
      </c>
      <c r="ACZ15629" s="60"/>
      <c r="ADA15629" s="60"/>
      <c r="ADB15629" s="60"/>
      <c r="ADC15629" s="60"/>
      <c r="ADD15629" s="60"/>
      <c r="ADE15629" s="60"/>
    </row>
    <row r="15630" spans="760:785" x14ac:dyDescent="0.25">
      <c r="ACF15630" s="60"/>
      <c r="ACG15630" s="60"/>
      <c r="ACH15630" s="60"/>
      <c r="ACI15630" s="60"/>
      <c r="ACJ15630" s="60"/>
      <c r="ACK15630" s="60"/>
      <c r="ACL15630" s="60"/>
      <c r="ACM15630" s="60"/>
      <c r="ACN15630" s="60"/>
      <c r="ACO15630" s="60"/>
      <c r="ACP15630" s="60"/>
      <c r="ACQ15630" s="60"/>
      <c r="ACR15630" s="60"/>
      <c r="ACS15630" s="60"/>
      <c r="ACT15630" s="60"/>
      <c r="ACU15630" s="60"/>
      <c r="ACV15630" s="60"/>
      <c r="ACW15630" s="60"/>
      <c r="ACX15630" s="60"/>
      <c r="ACY15630" s="60">
        <v>9.5090593128501003E-2</v>
      </c>
      <c r="ACZ15630" s="60"/>
      <c r="ADA15630" s="60"/>
      <c r="ADB15630" s="60"/>
      <c r="ADC15630" s="60"/>
      <c r="ADD15630" s="60"/>
      <c r="ADE15630" s="60"/>
    </row>
    <row r="15631" spans="760:785" x14ac:dyDescent="0.25">
      <c r="ACF15631" s="60"/>
      <c r="ACG15631" s="60"/>
      <c r="ACH15631" s="60"/>
      <c r="ACI15631" s="60"/>
      <c r="ACJ15631" s="60"/>
      <c r="ACK15631" s="60"/>
      <c r="ACL15631" s="60"/>
      <c r="ACM15631" s="60"/>
      <c r="ACN15631" s="60"/>
      <c r="ACO15631" s="60"/>
      <c r="ACP15631" s="60"/>
      <c r="ACQ15631" s="60"/>
      <c r="ACR15631" s="60"/>
      <c r="ACS15631" s="60"/>
      <c r="ACT15631" s="60"/>
      <c r="ACU15631" s="60"/>
      <c r="ACV15631" s="60"/>
      <c r="ACW15631" s="60"/>
      <c r="ACX15631" s="60"/>
      <c r="ACY15631" s="60">
        <v>9.4891407390910495E-2</v>
      </c>
      <c r="ACZ15631" s="60"/>
      <c r="ADA15631" s="60"/>
      <c r="ADB15631" s="60"/>
      <c r="ADC15631" s="60"/>
      <c r="ADD15631" s="60"/>
      <c r="ADE15631" s="60"/>
    </row>
    <row r="15632" spans="760:785" x14ac:dyDescent="0.25">
      <c r="ACF15632" s="60"/>
      <c r="ACG15632" s="60"/>
      <c r="ACH15632" s="60"/>
      <c r="ACI15632" s="60"/>
      <c r="ACJ15632" s="60"/>
      <c r="ACK15632" s="60"/>
      <c r="ACL15632" s="60"/>
      <c r="ACM15632" s="60"/>
      <c r="ACN15632" s="60"/>
      <c r="ACO15632" s="60"/>
      <c r="ACP15632" s="60"/>
      <c r="ACQ15632" s="60"/>
      <c r="ACR15632" s="60"/>
      <c r="ACS15632" s="60"/>
      <c r="ACT15632" s="60"/>
      <c r="ACU15632" s="60"/>
      <c r="ACV15632" s="60"/>
      <c r="ACW15632" s="60"/>
      <c r="ACX15632" s="60"/>
      <c r="ACY15632" s="60">
        <v>9.4774846818315703E-2</v>
      </c>
      <c r="ACZ15632" s="60"/>
      <c r="ADA15632" s="60"/>
      <c r="ADB15632" s="60"/>
      <c r="ADC15632" s="60"/>
      <c r="ADD15632" s="60"/>
      <c r="ADE15632" s="60"/>
    </row>
    <row r="15633" spans="760:785" x14ac:dyDescent="0.25">
      <c r="ACF15633" s="60"/>
      <c r="ACG15633" s="60"/>
      <c r="ACH15633" s="60"/>
      <c r="ACI15633" s="60"/>
      <c r="ACJ15633" s="60"/>
      <c r="ACK15633" s="60"/>
      <c r="ACL15633" s="60"/>
      <c r="ACM15633" s="60"/>
      <c r="ACN15633" s="60"/>
      <c r="ACO15633" s="60"/>
      <c r="ACP15633" s="60"/>
      <c r="ACQ15633" s="60"/>
      <c r="ACR15633" s="60"/>
      <c r="ACS15633" s="60"/>
      <c r="ACT15633" s="60"/>
      <c r="ACU15633" s="60"/>
      <c r="ACV15633" s="60"/>
      <c r="ACW15633" s="60"/>
      <c r="ACX15633" s="60"/>
      <c r="ACY15633" s="60">
        <v>9.4774846818315703E-2</v>
      </c>
      <c r="ACZ15633" s="60"/>
      <c r="ADA15633" s="60"/>
      <c r="ADB15633" s="60"/>
      <c r="ADC15633" s="60"/>
      <c r="ADD15633" s="60"/>
      <c r="ADE15633" s="60"/>
    </row>
    <row r="15634" spans="760:785" x14ac:dyDescent="0.25">
      <c r="ACF15634" s="60"/>
      <c r="ACG15634" s="60"/>
      <c r="ACH15634" s="60"/>
      <c r="ACI15634" s="60"/>
      <c r="ACJ15634" s="60"/>
      <c r="ACK15634" s="60"/>
      <c r="ACL15634" s="60"/>
      <c r="ACM15634" s="60"/>
      <c r="ACN15634" s="60"/>
      <c r="ACO15634" s="60"/>
      <c r="ACP15634" s="60"/>
      <c r="ACQ15634" s="60"/>
      <c r="ACR15634" s="60"/>
      <c r="ACS15634" s="60"/>
      <c r="ACT15634" s="60"/>
      <c r="ACU15634" s="60"/>
      <c r="ACV15634" s="60"/>
      <c r="ACW15634" s="60"/>
      <c r="ACX15634" s="60"/>
      <c r="ACY15634" s="60">
        <v>9.3800241350780203E-2</v>
      </c>
      <c r="ACZ15634" s="60"/>
      <c r="ADA15634" s="60"/>
      <c r="ADB15634" s="60"/>
      <c r="ADC15634" s="60"/>
      <c r="ADD15634" s="60"/>
      <c r="ADE15634" s="60"/>
    </row>
    <row r="15635" spans="760:785" x14ac:dyDescent="0.25">
      <c r="ACF15635" s="60"/>
      <c r="ACG15635" s="60"/>
      <c r="ACH15635" s="60"/>
      <c r="ACI15635" s="60"/>
      <c r="ACJ15635" s="60"/>
      <c r="ACK15635" s="60"/>
      <c r="ACL15635" s="60"/>
      <c r="ACM15635" s="60"/>
      <c r="ACN15635" s="60"/>
      <c r="ACO15635" s="60"/>
      <c r="ACP15635" s="60"/>
      <c r="ACQ15635" s="60"/>
      <c r="ACR15635" s="60"/>
      <c r="ACS15635" s="60"/>
      <c r="ACT15635" s="60"/>
      <c r="ACU15635" s="60"/>
      <c r="ACV15635" s="60"/>
      <c r="ACW15635" s="60"/>
      <c r="ACX15635" s="60"/>
      <c r="ACY15635" s="60">
        <v>9.3800241350780203E-2</v>
      </c>
      <c r="ACZ15635" s="60"/>
      <c r="ADA15635" s="60"/>
      <c r="ADB15635" s="60"/>
      <c r="ADC15635" s="60"/>
      <c r="ADD15635" s="60"/>
      <c r="ADE15635" s="60"/>
    </row>
    <row r="15636" spans="760:785" x14ac:dyDescent="0.25">
      <c r="ACF15636" s="60"/>
      <c r="ACG15636" s="60"/>
      <c r="ACH15636" s="60"/>
      <c r="ACI15636" s="60"/>
      <c r="ACJ15636" s="60"/>
      <c r="ACK15636" s="60"/>
      <c r="ACL15636" s="60"/>
      <c r="ACM15636" s="60"/>
      <c r="ACN15636" s="60"/>
      <c r="ACO15636" s="60"/>
      <c r="ACP15636" s="60"/>
      <c r="ACQ15636" s="60"/>
      <c r="ACR15636" s="60"/>
      <c r="ACS15636" s="60"/>
      <c r="ACT15636" s="60"/>
      <c r="ACU15636" s="60"/>
      <c r="ACV15636" s="60"/>
      <c r="ACW15636" s="60"/>
      <c r="ACX15636" s="60"/>
      <c r="ACY15636" s="60">
        <v>9.3780071563775103E-2</v>
      </c>
      <c r="ACZ15636" s="60"/>
      <c r="ADA15636" s="60"/>
      <c r="ADB15636" s="60"/>
      <c r="ADC15636" s="60"/>
      <c r="ADD15636" s="60"/>
      <c r="ADE15636" s="60"/>
    </row>
    <row r="15637" spans="760:785" x14ac:dyDescent="0.25">
      <c r="ACF15637" s="60"/>
      <c r="ACG15637" s="60"/>
      <c r="ACH15637" s="60"/>
      <c r="ACI15637" s="60"/>
      <c r="ACJ15637" s="60"/>
      <c r="ACK15637" s="60"/>
      <c r="ACL15637" s="60"/>
      <c r="ACM15637" s="60"/>
      <c r="ACN15637" s="60"/>
      <c r="ACO15637" s="60"/>
      <c r="ACP15637" s="60"/>
      <c r="ACQ15637" s="60"/>
      <c r="ACR15637" s="60"/>
      <c r="ACS15637" s="60"/>
      <c r="ACT15637" s="60"/>
      <c r="ACU15637" s="60"/>
      <c r="ACV15637" s="60"/>
      <c r="ACW15637" s="60"/>
      <c r="ACX15637" s="60"/>
      <c r="ACY15637" s="60">
        <v>9.3780071563775103E-2</v>
      </c>
      <c r="ACZ15637" s="60"/>
      <c r="ADA15637" s="60"/>
      <c r="ADB15637" s="60"/>
      <c r="ADC15637" s="60"/>
      <c r="ADD15637" s="60"/>
      <c r="ADE15637" s="60"/>
    </row>
    <row r="15638" spans="760:785" x14ac:dyDescent="0.25">
      <c r="ACF15638" s="60"/>
      <c r="ACG15638" s="60"/>
      <c r="ACH15638" s="60"/>
      <c r="ACI15638" s="60"/>
      <c r="ACJ15638" s="60"/>
      <c r="ACK15638" s="60"/>
      <c r="ACL15638" s="60"/>
      <c r="ACM15638" s="60"/>
      <c r="ACN15638" s="60"/>
      <c r="ACO15638" s="60"/>
      <c r="ACP15638" s="60"/>
      <c r="ACQ15638" s="60"/>
      <c r="ACR15638" s="60"/>
      <c r="ACS15638" s="60"/>
      <c r="ACT15638" s="60"/>
      <c r="ACU15638" s="60"/>
      <c r="ACV15638" s="60"/>
      <c r="ACW15638" s="60"/>
      <c r="ACX15638" s="60"/>
      <c r="ACY15638" s="60">
        <v>9.3774917716322501E-2</v>
      </c>
      <c r="ACZ15638" s="60"/>
      <c r="ADA15638" s="60"/>
      <c r="ADB15638" s="60"/>
      <c r="ADC15638" s="60"/>
      <c r="ADD15638" s="60"/>
      <c r="ADE15638" s="60"/>
    </row>
    <row r="15639" spans="760:785" x14ac:dyDescent="0.25">
      <c r="ACF15639" s="60"/>
      <c r="ACG15639" s="60"/>
      <c r="ACH15639" s="60"/>
      <c r="ACI15639" s="60"/>
      <c r="ACJ15639" s="60"/>
      <c r="ACK15639" s="60"/>
      <c r="ACL15639" s="60"/>
      <c r="ACM15639" s="60"/>
      <c r="ACN15639" s="60"/>
      <c r="ACO15639" s="60"/>
      <c r="ACP15639" s="60"/>
      <c r="ACQ15639" s="60"/>
      <c r="ACR15639" s="60"/>
      <c r="ACS15639" s="60"/>
      <c r="ACT15639" s="60"/>
      <c r="ACU15639" s="60"/>
      <c r="ACV15639" s="60"/>
      <c r="ACW15639" s="60"/>
      <c r="ACX15639" s="60"/>
      <c r="ACY15639" s="60">
        <v>9.3774917716322501E-2</v>
      </c>
      <c r="ACZ15639" s="60"/>
      <c r="ADA15639" s="60"/>
      <c r="ADB15639" s="60"/>
      <c r="ADC15639" s="60"/>
      <c r="ADD15639" s="60"/>
      <c r="ADE15639" s="60"/>
    </row>
    <row r="15640" spans="760:785" x14ac:dyDescent="0.25">
      <c r="ACF15640" s="60"/>
      <c r="ACG15640" s="60"/>
      <c r="ACH15640" s="60"/>
      <c r="ACI15640" s="60"/>
      <c r="ACJ15640" s="60"/>
      <c r="ACK15640" s="60"/>
      <c r="ACL15640" s="60"/>
      <c r="ACM15640" s="60"/>
      <c r="ACN15640" s="60"/>
      <c r="ACO15640" s="60"/>
      <c r="ACP15640" s="60"/>
      <c r="ACQ15640" s="60"/>
      <c r="ACR15640" s="60"/>
      <c r="ACS15640" s="60"/>
      <c r="ACT15640" s="60"/>
      <c r="ACU15640" s="60"/>
      <c r="ACV15640" s="60"/>
      <c r="ACW15640" s="60"/>
      <c r="ACX15640" s="60"/>
      <c r="ACY15640" s="60">
        <v>9.3620366281434206E-2</v>
      </c>
      <c r="ACZ15640" s="60"/>
      <c r="ADA15640" s="60"/>
      <c r="ADB15640" s="60"/>
      <c r="ADC15640" s="60"/>
      <c r="ADD15640" s="60"/>
      <c r="ADE15640" s="60"/>
    </row>
    <row r="15641" spans="760:785" x14ac:dyDescent="0.25">
      <c r="ACF15641" s="60"/>
      <c r="ACG15641" s="60"/>
      <c r="ACH15641" s="60"/>
      <c r="ACI15641" s="60"/>
      <c r="ACJ15641" s="60"/>
      <c r="ACK15641" s="60"/>
      <c r="ACL15641" s="60"/>
      <c r="ACM15641" s="60"/>
      <c r="ACN15641" s="60"/>
      <c r="ACO15641" s="60"/>
      <c r="ACP15641" s="60"/>
      <c r="ACQ15641" s="60"/>
      <c r="ACR15641" s="60"/>
      <c r="ACS15641" s="60"/>
      <c r="ACT15641" s="60"/>
      <c r="ACU15641" s="60"/>
      <c r="ACV15641" s="60"/>
      <c r="ACW15641" s="60"/>
      <c r="ACX15641" s="60"/>
      <c r="ACY15641" s="60">
        <v>9.3620366281434206E-2</v>
      </c>
      <c r="ACZ15641" s="60"/>
      <c r="ADA15641" s="60"/>
      <c r="ADB15641" s="60"/>
      <c r="ADC15641" s="60"/>
      <c r="ADD15641" s="60"/>
      <c r="ADE15641" s="60"/>
    </row>
    <row r="15642" spans="760:785" x14ac:dyDescent="0.25">
      <c r="ACF15642" s="60"/>
      <c r="ACG15642" s="60"/>
      <c r="ACH15642" s="60"/>
      <c r="ACI15642" s="60"/>
      <c r="ACJ15642" s="60"/>
      <c r="ACK15642" s="60"/>
      <c r="ACL15642" s="60"/>
      <c r="ACM15642" s="60"/>
      <c r="ACN15642" s="60"/>
      <c r="ACO15642" s="60"/>
      <c r="ACP15642" s="60"/>
      <c r="ACQ15642" s="60"/>
      <c r="ACR15642" s="60"/>
      <c r="ACS15642" s="60"/>
      <c r="ACT15642" s="60"/>
      <c r="ACU15642" s="60"/>
      <c r="ACV15642" s="60"/>
      <c r="ACW15642" s="60"/>
      <c r="ACX15642" s="60"/>
      <c r="ACY15642" s="60">
        <v>9.3553333027199398E-2</v>
      </c>
      <c r="ACZ15642" s="60"/>
      <c r="ADA15642" s="60"/>
      <c r="ADB15642" s="60"/>
      <c r="ADC15642" s="60"/>
      <c r="ADD15642" s="60"/>
      <c r="ADE15642" s="60"/>
    </row>
    <row r="15643" spans="760:785" x14ac:dyDescent="0.25">
      <c r="ACF15643" s="60"/>
      <c r="ACG15643" s="60"/>
      <c r="ACH15643" s="60"/>
      <c r="ACI15643" s="60"/>
      <c r="ACJ15643" s="60"/>
      <c r="ACK15643" s="60"/>
      <c r="ACL15643" s="60"/>
      <c r="ACM15643" s="60"/>
      <c r="ACN15643" s="60"/>
      <c r="ACO15643" s="60"/>
      <c r="ACP15643" s="60"/>
      <c r="ACQ15643" s="60"/>
      <c r="ACR15643" s="60"/>
      <c r="ACS15643" s="60"/>
      <c r="ACT15643" s="60"/>
      <c r="ACU15643" s="60"/>
      <c r="ACV15643" s="60"/>
      <c r="ACW15643" s="60"/>
      <c r="ACX15643" s="60"/>
      <c r="ACY15643" s="60">
        <v>9.3553333027199398E-2</v>
      </c>
      <c r="ACZ15643" s="60"/>
      <c r="ADA15643" s="60"/>
      <c r="ADB15643" s="60"/>
      <c r="ADC15643" s="60"/>
      <c r="ADD15643" s="60"/>
      <c r="ADE15643" s="60"/>
    </row>
    <row r="15644" spans="760:785" x14ac:dyDescent="0.25">
      <c r="ACF15644" s="60"/>
      <c r="ACG15644" s="60"/>
      <c r="ACH15644" s="60"/>
      <c r="ACI15644" s="60"/>
      <c r="ACJ15644" s="60"/>
      <c r="ACK15644" s="60"/>
      <c r="ACL15644" s="60"/>
      <c r="ACM15644" s="60"/>
      <c r="ACN15644" s="60"/>
      <c r="ACO15644" s="60"/>
      <c r="ACP15644" s="60"/>
      <c r="ACQ15644" s="60"/>
      <c r="ACR15644" s="60"/>
      <c r="ACS15644" s="60"/>
      <c r="ACT15644" s="60"/>
      <c r="ACU15644" s="60"/>
      <c r="ACV15644" s="60"/>
      <c r="ACW15644" s="60"/>
      <c r="ACX15644" s="60"/>
      <c r="ACY15644" s="60">
        <v>9.3540722131937801E-2</v>
      </c>
      <c r="ACZ15644" s="60"/>
      <c r="ADA15644" s="60"/>
      <c r="ADB15644" s="60"/>
      <c r="ADC15644" s="60"/>
      <c r="ADD15644" s="60"/>
      <c r="ADE15644" s="60"/>
    </row>
    <row r="15645" spans="760:785" x14ac:dyDescent="0.25">
      <c r="ACF15645" s="60"/>
      <c r="ACG15645" s="60"/>
      <c r="ACH15645" s="60"/>
      <c r="ACI15645" s="60"/>
      <c r="ACJ15645" s="60"/>
      <c r="ACK15645" s="60"/>
      <c r="ACL15645" s="60"/>
      <c r="ACM15645" s="60"/>
      <c r="ACN15645" s="60"/>
      <c r="ACO15645" s="60"/>
      <c r="ACP15645" s="60"/>
      <c r="ACQ15645" s="60"/>
      <c r="ACR15645" s="60"/>
      <c r="ACS15645" s="60"/>
      <c r="ACT15645" s="60"/>
      <c r="ACU15645" s="60"/>
      <c r="ACV15645" s="60"/>
      <c r="ACW15645" s="60"/>
      <c r="ACX15645" s="60"/>
      <c r="ACY15645" s="60">
        <v>9.3471132889135902E-2</v>
      </c>
      <c r="ACZ15645" s="60"/>
      <c r="ADA15645" s="60"/>
      <c r="ADB15645" s="60"/>
      <c r="ADC15645" s="60"/>
      <c r="ADD15645" s="60"/>
      <c r="ADE15645" s="60"/>
    </row>
    <row r="15646" spans="760:785" x14ac:dyDescent="0.25">
      <c r="ACF15646" s="60"/>
      <c r="ACG15646" s="60"/>
      <c r="ACH15646" s="60"/>
      <c r="ACI15646" s="60"/>
      <c r="ACJ15646" s="60"/>
      <c r="ACK15646" s="60"/>
      <c r="ACL15646" s="60"/>
      <c r="ACM15646" s="60"/>
      <c r="ACN15646" s="60"/>
      <c r="ACO15646" s="60"/>
      <c r="ACP15646" s="60"/>
      <c r="ACQ15646" s="60"/>
      <c r="ACR15646" s="60"/>
      <c r="ACS15646" s="60"/>
      <c r="ACT15646" s="60"/>
      <c r="ACU15646" s="60"/>
      <c r="ACV15646" s="60"/>
      <c r="ACW15646" s="60"/>
      <c r="ACX15646" s="60"/>
      <c r="ACY15646" s="60">
        <v>9.3471132889135902E-2</v>
      </c>
      <c r="ACZ15646" s="60"/>
      <c r="ADA15646" s="60"/>
      <c r="ADB15646" s="60"/>
      <c r="ADC15646" s="60"/>
      <c r="ADD15646" s="60"/>
      <c r="ADE15646" s="60"/>
    </row>
    <row r="15647" spans="760:785" x14ac:dyDescent="0.25">
      <c r="ACF15647" s="60"/>
      <c r="ACG15647" s="60"/>
      <c r="ACH15647" s="60"/>
      <c r="ACI15647" s="60"/>
      <c r="ACJ15647" s="60"/>
      <c r="ACK15647" s="60"/>
      <c r="ACL15647" s="60"/>
      <c r="ACM15647" s="60"/>
      <c r="ACN15647" s="60"/>
      <c r="ACO15647" s="60"/>
      <c r="ACP15647" s="60"/>
      <c r="ACQ15647" s="60"/>
      <c r="ACR15647" s="60"/>
      <c r="ACS15647" s="60"/>
      <c r="ACT15647" s="60"/>
      <c r="ACU15647" s="60"/>
      <c r="ACV15647" s="60"/>
      <c r="ACW15647" s="60"/>
      <c r="ACX15647" s="60"/>
      <c r="ACY15647" s="60">
        <v>9.3295798661218496E-2</v>
      </c>
      <c r="ACZ15647" s="60"/>
      <c r="ADA15647" s="60"/>
      <c r="ADB15647" s="60"/>
      <c r="ADC15647" s="60"/>
      <c r="ADD15647" s="60"/>
      <c r="ADE15647" s="60"/>
    </row>
    <row r="15648" spans="760:785" x14ac:dyDescent="0.25">
      <c r="ACF15648" s="60"/>
      <c r="ACG15648" s="60"/>
      <c r="ACH15648" s="60"/>
      <c r="ACI15648" s="60"/>
      <c r="ACJ15648" s="60"/>
      <c r="ACK15648" s="60"/>
      <c r="ACL15648" s="60"/>
      <c r="ACM15648" s="60"/>
      <c r="ACN15648" s="60"/>
      <c r="ACO15648" s="60"/>
      <c r="ACP15648" s="60"/>
      <c r="ACQ15648" s="60"/>
      <c r="ACR15648" s="60"/>
      <c r="ACS15648" s="60"/>
      <c r="ACT15648" s="60"/>
      <c r="ACU15648" s="60"/>
      <c r="ACV15648" s="60"/>
      <c r="ACW15648" s="60"/>
      <c r="ACX15648" s="60"/>
      <c r="ACY15648" s="60">
        <v>9.3295798661218496E-2</v>
      </c>
      <c r="ACZ15648" s="60"/>
      <c r="ADA15648" s="60"/>
      <c r="ADB15648" s="60"/>
      <c r="ADC15648" s="60"/>
      <c r="ADD15648" s="60"/>
      <c r="ADE15648" s="60"/>
    </row>
    <row r="15649" spans="760:785" x14ac:dyDescent="0.25">
      <c r="ACF15649" s="60"/>
      <c r="ACG15649" s="60"/>
      <c r="ACH15649" s="60"/>
      <c r="ACI15649" s="60"/>
      <c r="ACJ15649" s="60"/>
      <c r="ACK15649" s="60"/>
      <c r="ACL15649" s="60"/>
      <c r="ACM15649" s="60"/>
      <c r="ACN15649" s="60"/>
      <c r="ACO15649" s="60"/>
      <c r="ACP15649" s="60"/>
      <c r="ACQ15649" s="60"/>
      <c r="ACR15649" s="60"/>
      <c r="ACS15649" s="60"/>
      <c r="ACT15649" s="60"/>
      <c r="ACU15649" s="60"/>
      <c r="ACV15649" s="60"/>
      <c r="ACW15649" s="60"/>
      <c r="ACX15649" s="60"/>
      <c r="ACY15649" s="60">
        <v>9.3278091438936603E-2</v>
      </c>
      <c r="ACZ15649" s="60"/>
      <c r="ADA15649" s="60"/>
      <c r="ADB15649" s="60"/>
      <c r="ADC15649" s="60"/>
      <c r="ADD15649" s="60"/>
      <c r="ADE15649" s="60"/>
    </row>
    <row r="15650" spans="760:785" x14ac:dyDescent="0.25">
      <c r="ACF15650" s="60"/>
      <c r="ACG15650" s="60"/>
      <c r="ACH15650" s="60"/>
      <c r="ACI15650" s="60"/>
      <c r="ACJ15650" s="60"/>
      <c r="ACK15650" s="60"/>
      <c r="ACL15650" s="60"/>
      <c r="ACM15650" s="60"/>
      <c r="ACN15650" s="60"/>
      <c r="ACO15650" s="60"/>
      <c r="ACP15650" s="60"/>
      <c r="ACQ15650" s="60"/>
      <c r="ACR15650" s="60"/>
      <c r="ACS15650" s="60"/>
      <c r="ACT15650" s="60"/>
      <c r="ACU15650" s="60"/>
      <c r="ACV15650" s="60"/>
      <c r="ACW15650" s="60"/>
      <c r="ACX15650" s="60"/>
      <c r="ACY15650" s="60">
        <v>9.3278091438936603E-2</v>
      </c>
      <c r="ACZ15650" s="60"/>
      <c r="ADA15650" s="60"/>
      <c r="ADB15650" s="60"/>
      <c r="ADC15650" s="60"/>
      <c r="ADD15650" s="60"/>
      <c r="ADE15650" s="60"/>
    </row>
    <row r="15651" spans="760:785" x14ac:dyDescent="0.25">
      <c r="ACF15651" s="60"/>
      <c r="ACG15651" s="60"/>
      <c r="ACH15651" s="60"/>
      <c r="ACI15651" s="60"/>
      <c r="ACJ15651" s="60"/>
      <c r="ACK15651" s="60"/>
      <c r="ACL15651" s="60"/>
      <c r="ACM15651" s="60"/>
      <c r="ACN15651" s="60"/>
      <c r="ACO15651" s="60"/>
      <c r="ACP15651" s="60"/>
      <c r="ACQ15651" s="60"/>
      <c r="ACR15651" s="60"/>
      <c r="ACS15651" s="60"/>
      <c r="ACT15651" s="60"/>
      <c r="ACU15651" s="60"/>
      <c r="ACV15651" s="60"/>
      <c r="ACW15651" s="60"/>
      <c r="ACX15651" s="60"/>
      <c r="ACY15651" s="60">
        <v>9.3106713490044707E-2</v>
      </c>
      <c r="ACZ15651" s="60"/>
      <c r="ADA15651" s="60"/>
      <c r="ADB15651" s="60"/>
      <c r="ADC15651" s="60"/>
      <c r="ADD15651" s="60"/>
      <c r="ADE15651" s="60"/>
    </row>
    <row r="15652" spans="760:785" x14ac:dyDescent="0.25">
      <c r="ACF15652" s="60"/>
      <c r="ACG15652" s="60"/>
      <c r="ACH15652" s="60"/>
      <c r="ACI15652" s="60"/>
      <c r="ACJ15652" s="60"/>
      <c r="ACK15652" s="60"/>
      <c r="ACL15652" s="60"/>
      <c r="ACM15652" s="60"/>
      <c r="ACN15652" s="60"/>
      <c r="ACO15652" s="60"/>
      <c r="ACP15652" s="60"/>
      <c r="ACQ15652" s="60"/>
      <c r="ACR15652" s="60"/>
      <c r="ACS15652" s="60"/>
      <c r="ACT15652" s="60"/>
      <c r="ACU15652" s="60"/>
      <c r="ACV15652" s="60"/>
      <c r="ACW15652" s="60"/>
      <c r="ACX15652" s="60"/>
      <c r="ACY15652" s="60">
        <v>9.3106713490044707E-2</v>
      </c>
      <c r="ACZ15652" s="60"/>
      <c r="ADA15652" s="60"/>
      <c r="ADB15652" s="60"/>
      <c r="ADC15652" s="60"/>
      <c r="ADD15652" s="60"/>
      <c r="ADE15652" s="60"/>
    </row>
    <row r="15653" spans="760:785" x14ac:dyDescent="0.25">
      <c r="ACF15653" s="60"/>
      <c r="ACG15653" s="60"/>
      <c r="ACH15653" s="60"/>
      <c r="ACI15653" s="60"/>
      <c r="ACJ15653" s="60"/>
      <c r="ACK15653" s="60"/>
      <c r="ACL15653" s="60"/>
      <c r="ACM15653" s="60"/>
      <c r="ACN15653" s="60"/>
      <c r="ACO15653" s="60"/>
      <c r="ACP15653" s="60"/>
      <c r="ACQ15653" s="60"/>
      <c r="ACR15653" s="60"/>
      <c r="ACS15653" s="60"/>
      <c r="ACT15653" s="60"/>
      <c r="ACU15653" s="60"/>
      <c r="ACV15653" s="60"/>
      <c r="ACW15653" s="60"/>
      <c r="ACX15653" s="60"/>
      <c r="ACY15653" s="60">
        <v>9.3037392543511899E-2</v>
      </c>
      <c r="ACZ15653" s="60"/>
      <c r="ADA15653" s="60"/>
      <c r="ADB15653" s="60"/>
      <c r="ADC15653" s="60"/>
      <c r="ADD15653" s="60"/>
      <c r="ADE15653" s="60"/>
    </row>
    <row r="15654" spans="760:785" x14ac:dyDescent="0.25">
      <c r="ACF15654" s="60"/>
      <c r="ACG15654" s="60"/>
      <c r="ACH15654" s="60"/>
      <c r="ACI15654" s="60"/>
      <c r="ACJ15654" s="60"/>
      <c r="ACK15654" s="60"/>
      <c r="ACL15654" s="60"/>
      <c r="ACM15654" s="60"/>
      <c r="ACN15654" s="60"/>
      <c r="ACO15654" s="60"/>
      <c r="ACP15654" s="60"/>
      <c r="ACQ15654" s="60"/>
      <c r="ACR15654" s="60"/>
      <c r="ACS15654" s="60"/>
      <c r="ACT15654" s="60"/>
      <c r="ACU15654" s="60"/>
      <c r="ACV15654" s="60"/>
      <c r="ACW15654" s="60"/>
      <c r="ACX15654" s="60"/>
      <c r="ACY15654" s="60">
        <v>9.3037392543511899E-2</v>
      </c>
      <c r="ACZ15654" s="60"/>
      <c r="ADA15654" s="60"/>
      <c r="ADB15654" s="60"/>
      <c r="ADC15654" s="60"/>
      <c r="ADD15654" s="60"/>
      <c r="ADE15654" s="60"/>
    </row>
    <row r="15655" spans="760:785" x14ac:dyDescent="0.25">
      <c r="ACF15655" s="60"/>
      <c r="ACG15655" s="60"/>
      <c r="ACH15655" s="60"/>
      <c r="ACI15655" s="60"/>
      <c r="ACJ15655" s="60"/>
      <c r="ACK15655" s="60"/>
      <c r="ACL15655" s="60"/>
      <c r="ACM15655" s="60"/>
      <c r="ACN15655" s="60"/>
      <c r="ACO15655" s="60"/>
      <c r="ACP15655" s="60"/>
      <c r="ACQ15655" s="60"/>
      <c r="ACR15655" s="60"/>
      <c r="ACS15655" s="60"/>
      <c r="ACT15655" s="60"/>
      <c r="ACU15655" s="60"/>
      <c r="ACV15655" s="60"/>
      <c r="ACW15655" s="60"/>
      <c r="ACX15655" s="60"/>
      <c r="ACY15655" s="60">
        <v>9.3010438367256004E-2</v>
      </c>
      <c r="ACZ15655" s="60"/>
      <c r="ADA15655" s="60"/>
      <c r="ADB15655" s="60"/>
      <c r="ADC15655" s="60"/>
      <c r="ADD15655" s="60"/>
      <c r="ADE15655" s="60"/>
    </row>
    <row r="15656" spans="760:785" x14ac:dyDescent="0.25">
      <c r="ACF15656" s="60"/>
      <c r="ACG15656" s="60"/>
      <c r="ACH15656" s="60"/>
      <c r="ACI15656" s="60"/>
      <c r="ACJ15656" s="60"/>
      <c r="ACK15656" s="60"/>
      <c r="ACL15656" s="60"/>
      <c r="ACM15656" s="60"/>
      <c r="ACN15656" s="60"/>
      <c r="ACO15656" s="60"/>
      <c r="ACP15656" s="60"/>
      <c r="ACQ15656" s="60"/>
      <c r="ACR15656" s="60"/>
      <c r="ACS15656" s="60"/>
      <c r="ACT15656" s="60"/>
      <c r="ACU15656" s="60"/>
      <c r="ACV15656" s="60"/>
      <c r="ACW15656" s="60"/>
      <c r="ACX15656" s="60"/>
      <c r="ACY15656" s="60">
        <v>9.3010438367256004E-2</v>
      </c>
      <c r="ACZ15656" s="60"/>
      <c r="ADA15656" s="60"/>
      <c r="ADB15656" s="60"/>
      <c r="ADC15656" s="60"/>
      <c r="ADD15656" s="60"/>
      <c r="ADE15656" s="60"/>
    </row>
    <row r="15657" spans="760:785" x14ac:dyDescent="0.25">
      <c r="ACF15657" s="60"/>
      <c r="ACG15657" s="60"/>
      <c r="ACH15657" s="60"/>
      <c r="ACI15657" s="60"/>
      <c r="ACJ15657" s="60"/>
      <c r="ACK15657" s="60"/>
      <c r="ACL15657" s="60"/>
      <c r="ACM15657" s="60"/>
      <c r="ACN15657" s="60"/>
      <c r="ACO15657" s="60"/>
      <c r="ACP15657" s="60"/>
      <c r="ACQ15657" s="60"/>
      <c r="ACR15657" s="60"/>
      <c r="ACS15657" s="60"/>
      <c r="ACT15657" s="60"/>
      <c r="ACU15657" s="60"/>
      <c r="ACV15657" s="60"/>
      <c r="ACW15657" s="60"/>
      <c r="ACX15657" s="60"/>
      <c r="ACY15657" s="60">
        <v>9.2904869630657902E-2</v>
      </c>
      <c r="ACZ15657" s="60"/>
      <c r="ADA15657" s="60"/>
      <c r="ADB15657" s="60"/>
      <c r="ADC15657" s="60"/>
      <c r="ADD15657" s="60"/>
      <c r="ADE15657" s="60"/>
    </row>
    <row r="15658" spans="760:785" x14ac:dyDescent="0.25">
      <c r="ACF15658" s="60"/>
      <c r="ACG15658" s="60"/>
      <c r="ACH15658" s="60"/>
      <c r="ACI15658" s="60"/>
      <c r="ACJ15658" s="60"/>
      <c r="ACK15658" s="60"/>
      <c r="ACL15658" s="60"/>
      <c r="ACM15658" s="60"/>
      <c r="ACN15658" s="60"/>
      <c r="ACO15658" s="60"/>
      <c r="ACP15658" s="60"/>
      <c r="ACQ15658" s="60"/>
      <c r="ACR15658" s="60"/>
      <c r="ACS15658" s="60"/>
      <c r="ACT15658" s="60"/>
      <c r="ACU15658" s="60"/>
      <c r="ACV15658" s="60"/>
      <c r="ACW15658" s="60"/>
      <c r="ACX15658" s="60"/>
      <c r="ACY15658" s="60">
        <v>9.27498943352075E-2</v>
      </c>
      <c r="ACZ15658" s="60"/>
      <c r="ADA15658" s="60"/>
      <c r="ADB15658" s="60"/>
      <c r="ADC15658" s="60"/>
      <c r="ADD15658" s="60"/>
      <c r="ADE15658" s="60"/>
    </row>
    <row r="15659" spans="760:785" x14ac:dyDescent="0.25">
      <c r="ACF15659" s="60"/>
      <c r="ACG15659" s="60"/>
      <c r="ACH15659" s="60"/>
      <c r="ACI15659" s="60"/>
      <c r="ACJ15659" s="60"/>
      <c r="ACK15659" s="60"/>
      <c r="ACL15659" s="60"/>
      <c r="ACM15659" s="60"/>
      <c r="ACN15659" s="60"/>
      <c r="ACO15659" s="60"/>
      <c r="ACP15659" s="60"/>
      <c r="ACQ15659" s="60"/>
      <c r="ACR15659" s="60"/>
      <c r="ACS15659" s="60"/>
      <c r="ACT15659" s="60"/>
      <c r="ACU15659" s="60"/>
      <c r="ACV15659" s="60"/>
      <c r="ACW15659" s="60"/>
      <c r="ACX15659" s="60"/>
      <c r="ACY15659" s="60">
        <v>9.27498943352075E-2</v>
      </c>
      <c r="ACZ15659" s="60"/>
      <c r="ADA15659" s="60"/>
      <c r="ADB15659" s="60"/>
      <c r="ADC15659" s="60"/>
      <c r="ADD15659" s="60"/>
      <c r="ADE15659" s="60"/>
    </row>
    <row r="15660" spans="760:785" x14ac:dyDescent="0.25">
      <c r="ACF15660" s="60"/>
      <c r="ACG15660" s="60"/>
      <c r="ACH15660" s="60"/>
      <c r="ACI15660" s="60"/>
      <c r="ACJ15660" s="60"/>
      <c r="ACK15660" s="60"/>
      <c r="ACL15660" s="60"/>
      <c r="ACM15660" s="60"/>
      <c r="ACN15660" s="60"/>
      <c r="ACO15660" s="60"/>
      <c r="ACP15660" s="60"/>
      <c r="ACQ15660" s="60"/>
      <c r="ACR15660" s="60"/>
      <c r="ACS15660" s="60"/>
      <c r="ACT15660" s="60"/>
      <c r="ACU15660" s="60"/>
      <c r="ACV15660" s="60"/>
      <c r="ACW15660" s="60"/>
      <c r="ACX15660" s="60"/>
      <c r="ACY15660" s="60">
        <v>9.2718340268203095E-2</v>
      </c>
      <c r="ACZ15660" s="60"/>
      <c r="ADA15660" s="60"/>
      <c r="ADB15660" s="60"/>
      <c r="ADC15660" s="60"/>
      <c r="ADD15660" s="60"/>
      <c r="ADE15660" s="60"/>
    </row>
    <row r="15661" spans="760:785" x14ac:dyDescent="0.25">
      <c r="ACF15661" s="60"/>
      <c r="ACG15661" s="60"/>
      <c r="ACH15661" s="60"/>
      <c r="ACI15661" s="60"/>
      <c r="ACJ15661" s="60"/>
      <c r="ACK15661" s="60"/>
      <c r="ACL15661" s="60"/>
      <c r="ACM15661" s="60"/>
      <c r="ACN15661" s="60"/>
      <c r="ACO15661" s="60"/>
      <c r="ACP15661" s="60"/>
      <c r="ACQ15661" s="60"/>
      <c r="ACR15661" s="60"/>
      <c r="ACS15661" s="60"/>
      <c r="ACT15661" s="60"/>
      <c r="ACU15661" s="60"/>
      <c r="ACV15661" s="60"/>
      <c r="ACW15661" s="60"/>
      <c r="ACX15661" s="60"/>
      <c r="ACY15661" s="60">
        <v>9.2718340268203095E-2</v>
      </c>
      <c r="ACZ15661" s="60"/>
      <c r="ADA15661" s="60"/>
      <c r="ADB15661" s="60"/>
      <c r="ADC15661" s="60"/>
      <c r="ADD15661" s="60"/>
      <c r="ADE15661" s="60"/>
    </row>
    <row r="15662" spans="760:785" x14ac:dyDescent="0.25">
      <c r="ACF15662" s="60"/>
      <c r="ACG15662" s="60"/>
      <c r="ACH15662" s="60"/>
      <c r="ACI15662" s="60"/>
      <c r="ACJ15662" s="60"/>
      <c r="ACK15662" s="60"/>
      <c r="ACL15662" s="60"/>
      <c r="ACM15662" s="60"/>
      <c r="ACN15662" s="60"/>
      <c r="ACO15662" s="60"/>
      <c r="ACP15662" s="60"/>
      <c r="ACQ15662" s="60"/>
      <c r="ACR15662" s="60"/>
      <c r="ACS15662" s="60"/>
      <c r="ACT15662" s="60"/>
      <c r="ACU15662" s="60"/>
      <c r="ACV15662" s="60"/>
      <c r="ACW15662" s="60"/>
      <c r="ACX15662" s="60"/>
      <c r="ACY15662" s="60">
        <v>9.2699180950592902E-2</v>
      </c>
      <c r="ACZ15662" s="60"/>
      <c r="ADA15662" s="60"/>
      <c r="ADB15662" s="60"/>
      <c r="ADC15662" s="60"/>
      <c r="ADD15662" s="60"/>
      <c r="ADE15662" s="60"/>
    </row>
    <row r="15663" spans="760:785" x14ac:dyDescent="0.25">
      <c r="ACF15663" s="60"/>
      <c r="ACG15663" s="60"/>
      <c r="ACH15663" s="60"/>
      <c r="ACI15663" s="60"/>
      <c r="ACJ15663" s="60"/>
      <c r="ACK15663" s="60"/>
      <c r="ACL15663" s="60"/>
      <c r="ACM15663" s="60"/>
      <c r="ACN15663" s="60"/>
      <c r="ACO15663" s="60"/>
      <c r="ACP15663" s="60"/>
      <c r="ACQ15663" s="60"/>
      <c r="ACR15663" s="60"/>
      <c r="ACS15663" s="60"/>
      <c r="ACT15663" s="60"/>
      <c r="ACU15663" s="60"/>
      <c r="ACV15663" s="60"/>
      <c r="ACW15663" s="60"/>
      <c r="ACX15663" s="60"/>
      <c r="ACY15663" s="60">
        <v>9.2699180950592902E-2</v>
      </c>
      <c r="ACZ15663" s="60"/>
      <c r="ADA15663" s="60"/>
      <c r="ADB15663" s="60"/>
      <c r="ADC15663" s="60"/>
      <c r="ADD15663" s="60"/>
      <c r="ADE15663" s="60"/>
    </row>
    <row r="15664" spans="760:785" x14ac:dyDescent="0.25">
      <c r="ACF15664" s="60"/>
      <c r="ACG15664" s="60"/>
      <c r="ACH15664" s="60"/>
      <c r="ACI15664" s="60"/>
      <c r="ACJ15664" s="60"/>
      <c r="ACK15664" s="60"/>
      <c r="ACL15664" s="60"/>
      <c r="ACM15664" s="60"/>
      <c r="ACN15664" s="60"/>
      <c r="ACO15664" s="60"/>
      <c r="ACP15664" s="60"/>
      <c r="ACQ15664" s="60"/>
      <c r="ACR15664" s="60"/>
      <c r="ACS15664" s="60"/>
      <c r="ACT15664" s="60"/>
      <c r="ACU15664" s="60"/>
      <c r="ACV15664" s="60"/>
      <c r="ACW15664" s="60"/>
      <c r="ACX15664" s="60"/>
      <c r="ACY15664" s="60">
        <v>9.2628583921123803E-2</v>
      </c>
      <c r="ACZ15664" s="60"/>
      <c r="ADA15664" s="60"/>
      <c r="ADB15664" s="60"/>
      <c r="ADC15664" s="60"/>
      <c r="ADD15664" s="60"/>
      <c r="ADE15664" s="60"/>
    </row>
    <row r="15665" spans="760:785" x14ac:dyDescent="0.25">
      <c r="ACF15665" s="60"/>
      <c r="ACG15665" s="60"/>
      <c r="ACH15665" s="60"/>
      <c r="ACI15665" s="60"/>
      <c r="ACJ15665" s="60"/>
      <c r="ACK15665" s="60"/>
      <c r="ACL15665" s="60"/>
      <c r="ACM15665" s="60"/>
      <c r="ACN15665" s="60"/>
      <c r="ACO15665" s="60"/>
      <c r="ACP15665" s="60"/>
      <c r="ACQ15665" s="60"/>
      <c r="ACR15665" s="60"/>
      <c r="ACS15665" s="60"/>
      <c r="ACT15665" s="60"/>
      <c r="ACU15665" s="60"/>
      <c r="ACV15665" s="60"/>
      <c r="ACW15665" s="60"/>
      <c r="ACX15665" s="60"/>
      <c r="ACY15665" s="60">
        <v>9.2628583921123803E-2</v>
      </c>
      <c r="ACZ15665" s="60"/>
      <c r="ADA15665" s="60"/>
      <c r="ADB15665" s="60"/>
      <c r="ADC15665" s="60"/>
      <c r="ADD15665" s="60"/>
      <c r="ADE15665" s="60"/>
    </row>
    <row r="15666" spans="760:785" x14ac:dyDescent="0.25">
      <c r="ACF15666" s="60"/>
      <c r="ACG15666" s="60"/>
      <c r="ACH15666" s="60"/>
      <c r="ACI15666" s="60"/>
      <c r="ACJ15666" s="60"/>
      <c r="ACK15666" s="60"/>
      <c r="ACL15666" s="60"/>
      <c r="ACM15666" s="60"/>
      <c r="ACN15666" s="60"/>
      <c r="ACO15666" s="60"/>
      <c r="ACP15666" s="60"/>
      <c r="ACQ15666" s="60"/>
      <c r="ACR15666" s="60"/>
      <c r="ACS15666" s="60"/>
      <c r="ACT15666" s="60"/>
      <c r="ACU15666" s="60"/>
      <c r="ACV15666" s="60"/>
      <c r="ACW15666" s="60"/>
      <c r="ACX15666" s="60"/>
      <c r="ACY15666" s="60">
        <v>9.2343196833768099E-2</v>
      </c>
      <c r="ACZ15666" s="60"/>
      <c r="ADA15666" s="60"/>
      <c r="ADB15666" s="60"/>
      <c r="ADC15666" s="60"/>
      <c r="ADD15666" s="60"/>
      <c r="ADE15666" s="60"/>
    </row>
    <row r="15667" spans="760:785" x14ac:dyDescent="0.25">
      <c r="ACF15667" s="60"/>
      <c r="ACG15667" s="60"/>
      <c r="ACH15667" s="60"/>
      <c r="ACI15667" s="60"/>
      <c r="ACJ15667" s="60"/>
      <c r="ACK15667" s="60"/>
      <c r="ACL15667" s="60"/>
      <c r="ACM15667" s="60"/>
      <c r="ACN15667" s="60"/>
      <c r="ACO15667" s="60"/>
      <c r="ACP15667" s="60"/>
      <c r="ACQ15667" s="60"/>
      <c r="ACR15667" s="60"/>
      <c r="ACS15667" s="60"/>
      <c r="ACT15667" s="60"/>
      <c r="ACU15667" s="60"/>
      <c r="ACV15667" s="60"/>
      <c r="ACW15667" s="60"/>
      <c r="ACX15667" s="60"/>
      <c r="ACY15667" s="60">
        <v>9.2343196833768099E-2</v>
      </c>
      <c r="ACZ15667" s="60"/>
      <c r="ADA15667" s="60"/>
      <c r="ADB15667" s="60"/>
      <c r="ADC15667" s="60"/>
      <c r="ADD15667" s="60"/>
      <c r="ADE15667" s="60"/>
    </row>
    <row r="15668" spans="760:785" x14ac:dyDescent="0.25">
      <c r="ACF15668" s="60"/>
      <c r="ACG15668" s="60"/>
      <c r="ACH15668" s="60"/>
      <c r="ACI15668" s="60"/>
      <c r="ACJ15668" s="60"/>
      <c r="ACK15668" s="60"/>
      <c r="ACL15668" s="60"/>
      <c r="ACM15668" s="60"/>
      <c r="ACN15668" s="60"/>
      <c r="ACO15668" s="60"/>
      <c r="ACP15668" s="60"/>
      <c r="ACQ15668" s="60"/>
      <c r="ACR15668" s="60"/>
      <c r="ACS15668" s="60"/>
      <c r="ACT15668" s="60"/>
      <c r="ACU15668" s="60"/>
      <c r="ACV15668" s="60"/>
      <c r="ACW15668" s="60"/>
      <c r="ACX15668" s="60"/>
      <c r="ACY15668" s="60">
        <v>9.2250258510508096E-2</v>
      </c>
      <c r="ACZ15668" s="60"/>
      <c r="ADA15668" s="60"/>
      <c r="ADB15668" s="60"/>
      <c r="ADC15668" s="60"/>
      <c r="ADD15668" s="60"/>
      <c r="ADE15668" s="60"/>
    </row>
    <row r="15669" spans="760:785" x14ac:dyDescent="0.25">
      <c r="ACF15669" s="60"/>
      <c r="ACG15669" s="60"/>
      <c r="ACH15669" s="60"/>
      <c r="ACI15669" s="60"/>
      <c r="ACJ15669" s="60"/>
      <c r="ACK15669" s="60"/>
      <c r="ACL15669" s="60"/>
      <c r="ACM15669" s="60"/>
      <c r="ACN15669" s="60"/>
      <c r="ACO15669" s="60"/>
      <c r="ACP15669" s="60"/>
      <c r="ACQ15669" s="60"/>
      <c r="ACR15669" s="60"/>
      <c r="ACS15669" s="60"/>
      <c r="ACT15669" s="60"/>
      <c r="ACU15669" s="60"/>
      <c r="ACV15669" s="60"/>
      <c r="ACW15669" s="60"/>
      <c r="ACX15669" s="60"/>
      <c r="ACY15669" s="60">
        <v>9.2250258510508096E-2</v>
      </c>
      <c r="ACZ15669" s="60"/>
      <c r="ADA15669" s="60"/>
      <c r="ADB15669" s="60"/>
      <c r="ADC15669" s="60"/>
      <c r="ADD15669" s="60"/>
      <c r="ADE15669" s="60"/>
    </row>
    <row r="15670" spans="760:785" x14ac:dyDescent="0.25">
      <c r="ACF15670" s="60"/>
      <c r="ACG15670" s="60"/>
      <c r="ACH15670" s="60"/>
      <c r="ACI15670" s="60"/>
      <c r="ACJ15670" s="60"/>
      <c r="ACK15670" s="60"/>
      <c r="ACL15670" s="60"/>
      <c r="ACM15670" s="60"/>
      <c r="ACN15670" s="60"/>
      <c r="ACO15670" s="60"/>
      <c r="ACP15670" s="60"/>
      <c r="ACQ15670" s="60"/>
      <c r="ACR15670" s="60"/>
      <c r="ACS15670" s="60"/>
      <c r="ACT15670" s="60"/>
      <c r="ACU15670" s="60"/>
      <c r="ACV15670" s="60"/>
      <c r="ACW15670" s="60"/>
      <c r="ACX15670" s="60"/>
      <c r="ACY15670" s="60">
        <v>9.2243047880134502E-2</v>
      </c>
      <c r="ACZ15670" s="60"/>
      <c r="ADA15670" s="60"/>
      <c r="ADB15670" s="60"/>
      <c r="ADC15670" s="60"/>
      <c r="ADD15670" s="60"/>
      <c r="ADE15670" s="60"/>
    </row>
    <row r="15671" spans="760:785" x14ac:dyDescent="0.25">
      <c r="ACF15671" s="60"/>
      <c r="ACG15671" s="60"/>
      <c r="ACH15671" s="60"/>
      <c r="ACI15671" s="60"/>
      <c r="ACJ15671" s="60"/>
      <c r="ACK15671" s="60"/>
      <c r="ACL15671" s="60"/>
      <c r="ACM15671" s="60"/>
      <c r="ACN15671" s="60"/>
      <c r="ACO15671" s="60"/>
      <c r="ACP15671" s="60"/>
      <c r="ACQ15671" s="60"/>
      <c r="ACR15671" s="60"/>
      <c r="ACS15671" s="60"/>
      <c r="ACT15671" s="60"/>
      <c r="ACU15671" s="60"/>
      <c r="ACV15671" s="60"/>
      <c r="ACW15671" s="60"/>
      <c r="ACX15671" s="60"/>
      <c r="ACY15671" s="60">
        <v>9.2243047880134502E-2</v>
      </c>
      <c r="ACZ15671" s="60"/>
      <c r="ADA15671" s="60"/>
      <c r="ADB15671" s="60"/>
      <c r="ADC15671" s="60"/>
      <c r="ADD15671" s="60"/>
      <c r="ADE15671" s="60"/>
    </row>
    <row r="15672" spans="760:785" x14ac:dyDescent="0.25">
      <c r="ACF15672" s="60"/>
      <c r="ACG15672" s="60"/>
      <c r="ACH15672" s="60"/>
      <c r="ACI15672" s="60"/>
      <c r="ACJ15672" s="60"/>
      <c r="ACK15672" s="60"/>
      <c r="ACL15672" s="60"/>
      <c r="ACM15672" s="60"/>
      <c r="ACN15672" s="60"/>
      <c r="ACO15672" s="60"/>
      <c r="ACP15672" s="60"/>
      <c r="ACQ15672" s="60"/>
      <c r="ACR15672" s="60"/>
      <c r="ACS15672" s="60"/>
      <c r="ACT15672" s="60"/>
      <c r="ACU15672" s="60"/>
      <c r="ACV15672" s="60"/>
      <c r="ACW15672" s="60"/>
      <c r="ACX15672" s="60"/>
      <c r="ACY15672" s="60">
        <v>9.1771896682846799E-2</v>
      </c>
      <c r="ACZ15672" s="60"/>
      <c r="ADA15672" s="60"/>
      <c r="ADB15672" s="60"/>
      <c r="ADC15672" s="60"/>
      <c r="ADD15672" s="60"/>
      <c r="ADE15672" s="60"/>
    </row>
    <row r="15673" spans="760:785" x14ac:dyDescent="0.25">
      <c r="ACF15673" s="60"/>
      <c r="ACG15673" s="60"/>
      <c r="ACH15673" s="60"/>
      <c r="ACI15673" s="60"/>
      <c r="ACJ15673" s="60"/>
      <c r="ACK15673" s="60"/>
      <c r="ACL15673" s="60"/>
      <c r="ACM15673" s="60"/>
      <c r="ACN15673" s="60"/>
      <c r="ACO15673" s="60"/>
      <c r="ACP15673" s="60"/>
      <c r="ACQ15673" s="60"/>
      <c r="ACR15673" s="60"/>
      <c r="ACS15673" s="60"/>
      <c r="ACT15673" s="60"/>
      <c r="ACU15673" s="60"/>
      <c r="ACV15673" s="60"/>
      <c r="ACW15673" s="60"/>
      <c r="ACX15673" s="60"/>
      <c r="ACY15673" s="60">
        <v>9.1771896682846799E-2</v>
      </c>
      <c r="ACZ15673" s="60"/>
      <c r="ADA15673" s="60"/>
      <c r="ADB15673" s="60"/>
      <c r="ADC15673" s="60"/>
      <c r="ADD15673" s="60"/>
      <c r="ADE15673" s="60"/>
    </row>
    <row r="15674" spans="760:785" x14ac:dyDescent="0.25">
      <c r="ACF15674" s="60"/>
      <c r="ACG15674" s="60"/>
      <c r="ACH15674" s="60"/>
      <c r="ACI15674" s="60"/>
      <c r="ACJ15674" s="60"/>
      <c r="ACK15674" s="60"/>
      <c r="ACL15674" s="60"/>
      <c r="ACM15674" s="60"/>
      <c r="ACN15674" s="60"/>
      <c r="ACO15674" s="60"/>
      <c r="ACP15674" s="60"/>
      <c r="ACQ15674" s="60"/>
      <c r="ACR15674" s="60"/>
      <c r="ACS15674" s="60"/>
      <c r="ACT15674" s="60"/>
      <c r="ACU15674" s="60"/>
      <c r="ACV15674" s="60"/>
      <c r="ACW15674" s="60"/>
      <c r="ACX15674" s="60"/>
      <c r="ACY15674" s="60">
        <v>9.1659550012758301E-2</v>
      </c>
      <c r="ACZ15674" s="60"/>
      <c r="ADA15674" s="60"/>
      <c r="ADB15674" s="60"/>
      <c r="ADC15674" s="60"/>
      <c r="ADD15674" s="60"/>
      <c r="ADE15674" s="60"/>
    </row>
    <row r="15675" spans="760:785" x14ac:dyDescent="0.25">
      <c r="ACF15675" s="60"/>
      <c r="ACG15675" s="60"/>
      <c r="ACH15675" s="60"/>
      <c r="ACI15675" s="60"/>
      <c r="ACJ15675" s="60"/>
      <c r="ACK15675" s="60"/>
      <c r="ACL15675" s="60"/>
      <c r="ACM15675" s="60"/>
      <c r="ACN15675" s="60"/>
      <c r="ACO15675" s="60"/>
      <c r="ACP15675" s="60"/>
      <c r="ACQ15675" s="60"/>
      <c r="ACR15675" s="60"/>
      <c r="ACS15675" s="60"/>
      <c r="ACT15675" s="60"/>
      <c r="ACU15675" s="60"/>
      <c r="ACV15675" s="60"/>
      <c r="ACW15675" s="60"/>
      <c r="ACX15675" s="60"/>
      <c r="ACY15675" s="60">
        <v>9.1659550012758301E-2</v>
      </c>
      <c r="ACZ15675" s="60"/>
      <c r="ADA15675" s="60"/>
      <c r="ADB15675" s="60"/>
      <c r="ADC15675" s="60"/>
      <c r="ADD15675" s="60"/>
      <c r="ADE15675" s="60"/>
    </row>
    <row r="15676" spans="760:785" x14ac:dyDescent="0.25">
      <c r="ACF15676" s="60"/>
      <c r="ACG15676" s="60"/>
      <c r="ACH15676" s="60"/>
      <c r="ACI15676" s="60"/>
      <c r="ACJ15676" s="60"/>
      <c r="ACK15676" s="60"/>
      <c r="ACL15676" s="60"/>
      <c r="ACM15676" s="60"/>
      <c r="ACN15676" s="60"/>
      <c r="ACO15676" s="60"/>
      <c r="ACP15676" s="60"/>
      <c r="ACQ15676" s="60"/>
      <c r="ACR15676" s="60"/>
      <c r="ACS15676" s="60"/>
      <c r="ACT15676" s="60"/>
      <c r="ACU15676" s="60"/>
      <c r="ACV15676" s="60"/>
      <c r="ACW15676" s="60"/>
      <c r="ACX15676" s="60"/>
      <c r="ACY15676" s="60">
        <v>9.1657356687759803E-2</v>
      </c>
      <c r="ACZ15676" s="60"/>
      <c r="ADA15676" s="60"/>
      <c r="ADB15676" s="60"/>
      <c r="ADC15676" s="60"/>
      <c r="ADD15676" s="60"/>
      <c r="ADE15676" s="60"/>
    </row>
    <row r="15677" spans="760:785" x14ac:dyDescent="0.25">
      <c r="ACF15677" s="60"/>
      <c r="ACG15677" s="60"/>
      <c r="ACH15677" s="60"/>
      <c r="ACI15677" s="60"/>
      <c r="ACJ15677" s="60"/>
      <c r="ACK15677" s="60"/>
      <c r="ACL15677" s="60"/>
      <c r="ACM15677" s="60"/>
      <c r="ACN15677" s="60"/>
      <c r="ACO15677" s="60"/>
      <c r="ACP15677" s="60"/>
      <c r="ACQ15677" s="60"/>
      <c r="ACR15677" s="60"/>
      <c r="ACS15677" s="60"/>
      <c r="ACT15677" s="60"/>
      <c r="ACU15677" s="60"/>
      <c r="ACV15677" s="60"/>
      <c r="ACW15677" s="60"/>
      <c r="ACX15677" s="60"/>
      <c r="ACY15677" s="60">
        <v>9.1657356687759803E-2</v>
      </c>
      <c r="ACZ15677" s="60"/>
      <c r="ADA15677" s="60"/>
      <c r="ADB15677" s="60"/>
      <c r="ADC15677" s="60"/>
      <c r="ADD15677" s="60"/>
      <c r="ADE15677" s="60"/>
    </row>
    <row r="15678" spans="760:785" x14ac:dyDescent="0.25">
      <c r="ACF15678" s="60"/>
      <c r="ACG15678" s="60"/>
      <c r="ACH15678" s="60"/>
      <c r="ACI15678" s="60"/>
      <c r="ACJ15678" s="60"/>
      <c r="ACK15678" s="60"/>
      <c r="ACL15678" s="60"/>
      <c r="ACM15678" s="60"/>
      <c r="ACN15678" s="60"/>
      <c r="ACO15678" s="60"/>
      <c r="ACP15678" s="60"/>
      <c r="ACQ15678" s="60"/>
      <c r="ACR15678" s="60"/>
      <c r="ACS15678" s="60"/>
      <c r="ACT15678" s="60"/>
      <c r="ACU15678" s="60"/>
      <c r="ACV15678" s="60"/>
      <c r="ACW15678" s="60"/>
      <c r="ACX15678" s="60"/>
      <c r="ACY15678" s="60">
        <v>9.1544061023667994E-2</v>
      </c>
      <c r="ACZ15678" s="60"/>
      <c r="ADA15678" s="60"/>
      <c r="ADB15678" s="60"/>
      <c r="ADC15678" s="60"/>
      <c r="ADD15678" s="60"/>
      <c r="ADE15678" s="60"/>
    </row>
    <row r="15679" spans="760:785" x14ac:dyDescent="0.25">
      <c r="ACF15679" s="60"/>
      <c r="ACG15679" s="60"/>
      <c r="ACH15679" s="60"/>
      <c r="ACI15679" s="60"/>
      <c r="ACJ15679" s="60"/>
      <c r="ACK15679" s="60"/>
      <c r="ACL15679" s="60"/>
      <c r="ACM15679" s="60"/>
      <c r="ACN15679" s="60"/>
      <c r="ACO15679" s="60"/>
      <c r="ACP15679" s="60"/>
      <c r="ACQ15679" s="60"/>
      <c r="ACR15679" s="60"/>
      <c r="ACS15679" s="60"/>
      <c r="ACT15679" s="60"/>
      <c r="ACU15679" s="60"/>
      <c r="ACV15679" s="60"/>
      <c r="ACW15679" s="60"/>
      <c r="ACX15679" s="60"/>
      <c r="ACY15679" s="60">
        <v>9.1544061023667994E-2</v>
      </c>
      <c r="ACZ15679" s="60"/>
      <c r="ADA15679" s="60"/>
      <c r="ADB15679" s="60"/>
      <c r="ADC15679" s="60"/>
      <c r="ADD15679" s="60"/>
      <c r="ADE15679" s="60"/>
    </row>
    <row r="15680" spans="760:785" x14ac:dyDescent="0.25">
      <c r="ACF15680" s="60"/>
      <c r="ACG15680" s="60"/>
      <c r="ACH15680" s="60"/>
      <c r="ACI15680" s="60"/>
      <c r="ACJ15680" s="60"/>
      <c r="ACK15680" s="60"/>
      <c r="ACL15680" s="60"/>
      <c r="ACM15680" s="60"/>
      <c r="ACN15680" s="60"/>
      <c r="ACO15680" s="60"/>
      <c r="ACP15680" s="60"/>
      <c r="ACQ15680" s="60"/>
      <c r="ACR15680" s="60"/>
      <c r="ACS15680" s="60"/>
      <c r="ACT15680" s="60"/>
      <c r="ACU15680" s="60"/>
      <c r="ACV15680" s="60"/>
      <c r="ACW15680" s="60"/>
      <c r="ACX15680" s="60"/>
      <c r="ACY15680" s="60">
        <v>9.1396127991712497E-2</v>
      </c>
      <c r="ACZ15680" s="60"/>
      <c r="ADA15680" s="60"/>
      <c r="ADB15680" s="60"/>
      <c r="ADC15680" s="60"/>
      <c r="ADD15680" s="60"/>
      <c r="ADE15680" s="60"/>
    </row>
    <row r="15681" spans="760:785" x14ac:dyDescent="0.25">
      <c r="ACF15681" s="60"/>
      <c r="ACG15681" s="60"/>
      <c r="ACH15681" s="60"/>
      <c r="ACI15681" s="60"/>
      <c r="ACJ15681" s="60"/>
      <c r="ACK15681" s="60"/>
      <c r="ACL15681" s="60"/>
      <c r="ACM15681" s="60"/>
      <c r="ACN15681" s="60"/>
      <c r="ACO15681" s="60"/>
      <c r="ACP15681" s="60"/>
      <c r="ACQ15681" s="60"/>
      <c r="ACR15681" s="60"/>
      <c r="ACS15681" s="60"/>
      <c r="ACT15681" s="60"/>
      <c r="ACU15681" s="60"/>
      <c r="ACV15681" s="60"/>
      <c r="ACW15681" s="60"/>
      <c r="ACX15681" s="60"/>
      <c r="ACY15681" s="60">
        <v>9.1396127991712497E-2</v>
      </c>
      <c r="ACZ15681" s="60"/>
      <c r="ADA15681" s="60"/>
      <c r="ADB15681" s="60"/>
      <c r="ADC15681" s="60"/>
      <c r="ADD15681" s="60"/>
      <c r="ADE15681" s="60"/>
    </row>
    <row r="15682" spans="760:785" x14ac:dyDescent="0.25">
      <c r="ACF15682" s="60"/>
      <c r="ACG15682" s="60"/>
      <c r="ACH15682" s="60"/>
      <c r="ACI15682" s="60"/>
      <c r="ACJ15682" s="60"/>
      <c r="ACK15682" s="60"/>
      <c r="ACL15682" s="60"/>
      <c r="ACM15682" s="60"/>
      <c r="ACN15682" s="60"/>
      <c r="ACO15682" s="60"/>
      <c r="ACP15682" s="60"/>
      <c r="ACQ15682" s="60"/>
      <c r="ACR15682" s="60"/>
      <c r="ACS15682" s="60"/>
      <c r="ACT15682" s="60"/>
      <c r="ACU15682" s="60"/>
      <c r="ACV15682" s="60"/>
      <c r="ACW15682" s="60"/>
      <c r="ACX15682" s="60"/>
      <c r="ACY15682" s="60">
        <v>9.1268512259619905E-2</v>
      </c>
      <c r="ACZ15682" s="60"/>
      <c r="ADA15682" s="60"/>
      <c r="ADB15682" s="60"/>
      <c r="ADC15682" s="60"/>
      <c r="ADD15682" s="60"/>
      <c r="ADE15682" s="60"/>
    </row>
    <row r="15683" spans="760:785" x14ac:dyDescent="0.25">
      <c r="ACF15683" s="60"/>
      <c r="ACG15683" s="60"/>
      <c r="ACH15683" s="60"/>
      <c r="ACI15683" s="60"/>
      <c r="ACJ15683" s="60"/>
      <c r="ACK15683" s="60"/>
      <c r="ACL15683" s="60"/>
      <c r="ACM15683" s="60"/>
      <c r="ACN15683" s="60"/>
      <c r="ACO15683" s="60"/>
      <c r="ACP15683" s="60"/>
      <c r="ACQ15683" s="60"/>
      <c r="ACR15683" s="60"/>
      <c r="ACS15683" s="60"/>
      <c r="ACT15683" s="60"/>
      <c r="ACU15683" s="60"/>
      <c r="ACV15683" s="60"/>
      <c r="ACW15683" s="60"/>
      <c r="ACX15683" s="60"/>
      <c r="ACY15683" s="60">
        <v>9.1156260426187297E-2</v>
      </c>
      <c r="ACZ15683" s="60"/>
      <c r="ADA15683" s="60"/>
      <c r="ADB15683" s="60"/>
      <c r="ADC15683" s="60"/>
      <c r="ADD15683" s="60"/>
      <c r="ADE15683" s="60"/>
    </row>
    <row r="15684" spans="760:785" x14ac:dyDescent="0.25">
      <c r="ACF15684" s="60"/>
      <c r="ACG15684" s="60"/>
      <c r="ACH15684" s="60"/>
      <c r="ACI15684" s="60"/>
      <c r="ACJ15684" s="60"/>
      <c r="ACK15684" s="60"/>
      <c r="ACL15684" s="60"/>
      <c r="ACM15684" s="60"/>
      <c r="ACN15684" s="60"/>
      <c r="ACO15684" s="60"/>
      <c r="ACP15684" s="60"/>
      <c r="ACQ15684" s="60"/>
      <c r="ACR15684" s="60"/>
      <c r="ACS15684" s="60"/>
      <c r="ACT15684" s="60"/>
      <c r="ACU15684" s="60"/>
      <c r="ACV15684" s="60"/>
      <c r="ACW15684" s="60"/>
      <c r="ACX15684" s="60"/>
      <c r="ACY15684" s="60">
        <v>9.1089057522810601E-2</v>
      </c>
      <c r="ACZ15684" s="60"/>
      <c r="ADA15684" s="60"/>
      <c r="ADB15684" s="60"/>
      <c r="ADC15684" s="60"/>
      <c r="ADD15684" s="60"/>
      <c r="ADE15684" s="60"/>
    </row>
    <row r="15685" spans="760:785" x14ac:dyDescent="0.25">
      <c r="ACF15685" s="60"/>
      <c r="ACG15685" s="60"/>
      <c r="ACH15685" s="60"/>
      <c r="ACI15685" s="60"/>
      <c r="ACJ15685" s="60"/>
      <c r="ACK15685" s="60"/>
      <c r="ACL15685" s="60"/>
      <c r="ACM15685" s="60"/>
      <c r="ACN15685" s="60"/>
      <c r="ACO15685" s="60"/>
      <c r="ACP15685" s="60"/>
      <c r="ACQ15685" s="60"/>
      <c r="ACR15685" s="60"/>
      <c r="ACS15685" s="60"/>
      <c r="ACT15685" s="60"/>
      <c r="ACU15685" s="60"/>
      <c r="ACV15685" s="60"/>
      <c r="ACW15685" s="60"/>
      <c r="ACX15685" s="60"/>
      <c r="ACY15685" s="60">
        <v>9.1089057522810601E-2</v>
      </c>
      <c r="ACZ15685" s="60"/>
      <c r="ADA15685" s="60"/>
      <c r="ADB15685" s="60"/>
      <c r="ADC15685" s="60"/>
      <c r="ADD15685" s="60"/>
      <c r="ADE15685" s="60"/>
    </row>
    <row r="15686" spans="760:785" x14ac:dyDescent="0.25">
      <c r="ACF15686" s="60"/>
      <c r="ACG15686" s="60"/>
      <c r="ACH15686" s="60"/>
      <c r="ACI15686" s="60"/>
      <c r="ACJ15686" s="60"/>
      <c r="ACK15686" s="60"/>
      <c r="ACL15686" s="60"/>
      <c r="ACM15686" s="60"/>
      <c r="ACN15686" s="60"/>
      <c r="ACO15686" s="60"/>
      <c r="ACP15686" s="60"/>
      <c r="ACQ15686" s="60"/>
      <c r="ACR15686" s="60"/>
      <c r="ACS15686" s="60"/>
      <c r="ACT15686" s="60"/>
      <c r="ACU15686" s="60"/>
      <c r="ACV15686" s="60"/>
      <c r="ACW15686" s="60"/>
      <c r="ACX15686" s="60"/>
      <c r="ACY15686" s="60">
        <v>9.10175162306711E-2</v>
      </c>
      <c r="ACZ15686" s="60"/>
      <c r="ADA15686" s="60"/>
      <c r="ADB15686" s="60"/>
      <c r="ADC15686" s="60"/>
      <c r="ADD15686" s="60"/>
      <c r="ADE15686" s="60"/>
    </row>
    <row r="15687" spans="760:785" x14ac:dyDescent="0.25">
      <c r="ACF15687" s="60"/>
      <c r="ACG15687" s="60"/>
      <c r="ACH15687" s="60"/>
      <c r="ACI15687" s="60"/>
      <c r="ACJ15687" s="60"/>
      <c r="ACK15687" s="60"/>
      <c r="ACL15687" s="60"/>
      <c r="ACM15687" s="60"/>
      <c r="ACN15687" s="60"/>
      <c r="ACO15687" s="60"/>
      <c r="ACP15687" s="60"/>
      <c r="ACQ15687" s="60"/>
      <c r="ACR15687" s="60"/>
      <c r="ACS15687" s="60"/>
      <c r="ACT15687" s="60"/>
      <c r="ACU15687" s="60"/>
      <c r="ACV15687" s="60"/>
      <c r="ACW15687" s="60"/>
      <c r="ACX15687" s="60"/>
      <c r="ACY15687" s="60">
        <v>9.10175162306711E-2</v>
      </c>
      <c r="ACZ15687" s="60"/>
      <c r="ADA15687" s="60"/>
      <c r="ADB15687" s="60"/>
      <c r="ADC15687" s="60"/>
      <c r="ADD15687" s="60"/>
      <c r="ADE15687" s="60"/>
    </row>
    <row r="15688" spans="760:785" x14ac:dyDescent="0.25">
      <c r="ACF15688" s="60"/>
      <c r="ACG15688" s="60"/>
      <c r="ACH15688" s="60"/>
      <c r="ACI15688" s="60"/>
      <c r="ACJ15688" s="60"/>
      <c r="ACK15688" s="60"/>
      <c r="ACL15688" s="60"/>
      <c r="ACM15688" s="60"/>
      <c r="ACN15688" s="60"/>
      <c r="ACO15688" s="60"/>
      <c r="ACP15688" s="60"/>
      <c r="ACQ15688" s="60"/>
      <c r="ACR15688" s="60"/>
      <c r="ACS15688" s="60"/>
      <c r="ACT15688" s="60"/>
      <c r="ACU15688" s="60"/>
      <c r="ACV15688" s="60"/>
      <c r="ACW15688" s="60"/>
      <c r="ACX15688" s="60"/>
      <c r="ACY15688" s="60">
        <v>9.0969007759914497E-2</v>
      </c>
      <c r="ACZ15688" s="60"/>
      <c r="ADA15688" s="60"/>
      <c r="ADB15688" s="60"/>
      <c r="ADC15688" s="60"/>
      <c r="ADD15688" s="60"/>
      <c r="ADE15688" s="60"/>
    </row>
    <row r="15689" spans="760:785" x14ac:dyDescent="0.25">
      <c r="ACF15689" s="60"/>
      <c r="ACG15689" s="60"/>
      <c r="ACH15689" s="60"/>
      <c r="ACI15689" s="60"/>
      <c r="ACJ15689" s="60"/>
      <c r="ACK15689" s="60"/>
      <c r="ACL15689" s="60"/>
      <c r="ACM15689" s="60"/>
      <c r="ACN15689" s="60"/>
      <c r="ACO15689" s="60"/>
      <c r="ACP15689" s="60"/>
      <c r="ACQ15689" s="60"/>
      <c r="ACR15689" s="60"/>
      <c r="ACS15689" s="60"/>
      <c r="ACT15689" s="60"/>
      <c r="ACU15689" s="60"/>
      <c r="ACV15689" s="60"/>
      <c r="ACW15689" s="60"/>
      <c r="ACX15689" s="60"/>
      <c r="ACY15689" s="60">
        <v>9.0969007759914497E-2</v>
      </c>
      <c r="ACZ15689" s="60"/>
      <c r="ADA15689" s="60"/>
      <c r="ADB15689" s="60"/>
      <c r="ADC15689" s="60"/>
      <c r="ADD15689" s="60"/>
      <c r="ADE15689" s="60"/>
    </row>
    <row r="15690" spans="760:785" x14ac:dyDescent="0.25">
      <c r="ACF15690" s="60"/>
      <c r="ACG15690" s="60"/>
      <c r="ACH15690" s="60"/>
      <c r="ACI15690" s="60"/>
      <c r="ACJ15690" s="60"/>
      <c r="ACK15690" s="60"/>
      <c r="ACL15690" s="60"/>
      <c r="ACM15690" s="60"/>
      <c r="ACN15690" s="60"/>
      <c r="ACO15690" s="60"/>
      <c r="ACP15690" s="60"/>
      <c r="ACQ15690" s="60"/>
      <c r="ACR15690" s="60"/>
      <c r="ACS15690" s="60"/>
      <c r="ACT15690" s="60"/>
      <c r="ACU15690" s="60"/>
      <c r="ACV15690" s="60"/>
      <c r="ACW15690" s="60"/>
      <c r="ACX15690" s="60"/>
      <c r="ACY15690" s="60">
        <v>9.0965527262062501E-2</v>
      </c>
      <c r="ACZ15690" s="60"/>
      <c r="ADA15690" s="60"/>
      <c r="ADB15690" s="60"/>
      <c r="ADC15690" s="60"/>
      <c r="ADD15690" s="60"/>
      <c r="ADE15690" s="60"/>
    </row>
    <row r="15691" spans="760:785" x14ac:dyDescent="0.25">
      <c r="ACF15691" s="60"/>
      <c r="ACG15691" s="60"/>
      <c r="ACH15691" s="60"/>
      <c r="ACI15691" s="60"/>
      <c r="ACJ15691" s="60"/>
      <c r="ACK15691" s="60"/>
      <c r="ACL15691" s="60"/>
      <c r="ACM15691" s="60"/>
      <c r="ACN15691" s="60"/>
      <c r="ACO15691" s="60"/>
      <c r="ACP15691" s="60"/>
      <c r="ACQ15691" s="60"/>
      <c r="ACR15691" s="60"/>
      <c r="ACS15691" s="60"/>
      <c r="ACT15691" s="60"/>
      <c r="ACU15691" s="60"/>
      <c r="ACV15691" s="60"/>
      <c r="ACW15691" s="60"/>
      <c r="ACX15691" s="60"/>
      <c r="ACY15691" s="60">
        <v>9.0847276615834194E-2</v>
      </c>
      <c r="ACZ15691" s="60"/>
      <c r="ADA15691" s="60"/>
      <c r="ADB15691" s="60"/>
      <c r="ADC15691" s="60"/>
      <c r="ADD15691" s="60"/>
      <c r="ADE15691" s="60"/>
    </row>
    <row r="15692" spans="760:785" x14ac:dyDescent="0.25">
      <c r="ACF15692" s="60"/>
      <c r="ACG15692" s="60"/>
      <c r="ACH15692" s="60"/>
      <c r="ACI15692" s="60"/>
      <c r="ACJ15692" s="60"/>
      <c r="ACK15692" s="60"/>
      <c r="ACL15692" s="60"/>
      <c r="ACM15692" s="60"/>
      <c r="ACN15692" s="60"/>
      <c r="ACO15692" s="60"/>
      <c r="ACP15692" s="60"/>
      <c r="ACQ15692" s="60"/>
      <c r="ACR15692" s="60"/>
      <c r="ACS15692" s="60"/>
      <c r="ACT15692" s="60"/>
      <c r="ACU15692" s="60"/>
      <c r="ACV15692" s="60"/>
      <c r="ACW15692" s="60"/>
      <c r="ACX15692" s="60"/>
      <c r="ACY15692" s="60">
        <v>9.0847276615834194E-2</v>
      </c>
      <c r="ACZ15692" s="60"/>
      <c r="ADA15692" s="60"/>
      <c r="ADB15692" s="60"/>
      <c r="ADC15692" s="60"/>
      <c r="ADD15692" s="60"/>
      <c r="ADE15692" s="60"/>
    </row>
    <row r="15693" spans="760:785" x14ac:dyDescent="0.25">
      <c r="ACF15693" s="60"/>
      <c r="ACG15693" s="60"/>
      <c r="ACH15693" s="60"/>
      <c r="ACI15693" s="60"/>
      <c r="ACJ15693" s="60"/>
      <c r="ACK15693" s="60"/>
      <c r="ACL15693" s="60"/>
      <c r="ACM15693" s="60"/>
      <c r="ACN15693" s="60"/>
      <c r="ACO15693" s="60"/>
      <c r="ACP15693" s="60"/>
      <c r="ACQ15693" s="60"/>
      <c r="ACR15693" s="60"/>
      <c r="ACS15693" s="60"/>
      <c r="ACT15693" s="60"/>
      <c r="ACU15693" s="60"/>
      <c r="ACV15693" s="60"/>
      <c r="ACW15693" s="60"/>
      <c r="ACX15693" s="60"/>
      <c r="ACY15693" s="60">
        <v>9.0748267019149897E-2</v>
      </c>
      <c r="ACZ15693" s="60"/>
      <c r="ADA15693" s="60"/>
      <c r="ADB15693" s="60"/>
      <c r="ADC15693" s="60"/>
      <c r="ADD15693" s="60"/>
      <c r="ADE15693" s="60"/>
    </row>
    <row r="15694" spans="760:785" x14ac:dyDescent="0.25">
      <c r="ACF15694" s="60"/>
      <c r="ACG15694" s="60"/>
      <c r="ACH15694" s="60"/>
      <c r="ACI15694" s="60"/>
      <c r="ACJ15694" s="60"/>
      <c r="ACK15694" s="60"/>
      <c r="ACL15694" s="60"/>
      <c r="ACM15694" s="60"/>
      <c r="ACN15694" s="60"/>
      <c r="ACO15694" s="60"/>
      <c r="ACP15694" s="60"/>
      <c r="ACQ15694" s="60"/>
      <c r="ACR15694" s="60"/>
      <c r="ACS15694" s="60"/>
      <c r="ACT15694" s="60"/>
      <c r="ACU15694" s="60"/>
      <c r="ACV15694" s="60"/>
      <c r="ACW15694" s="60"/>
      <c r="ACX15694" s="60"/>
      <c r="ACY15694" s="60">
        <v>9.0649849306880803E-2</v>
      </c>
      <c r="ACZ15694" s="60"/>
      <c r="ADA15694" s="60"/>
      <c r="ADB15694" s="60"/>
      <c r="ADC15694" s="60"/>
      <c r="ADD15694" s="60"/>
      <c r="ADE15694" s="60"/>
    </row>
    <row r="15695" spans="760:785" x14ac:dyDescent="0.25">
      <c r="ACF15695" s="60"/>
      <c r="ACG15695" s="60"/>
      <c r="ACH15695" s="60"/>
      <c r="ACI15695" s="60"/>
      <c r="ACJ15695" s="60"/>
      <c r="ACK15695" s="60"/>
      <c r="ACL15695" s="60"/>
      <c r="ACM15695" s="60"/>
      <c r="ACN15695" s="60"/>
      <c r="ACO15695" s="60"/>
      <c r="ACP15695" s="60"/>
      <c r="ACQ15695" s="60"/>
      <c r="ACR15695" s="60"/>
      <c r="ACS15695" s="60"/>
      <c r="ACT15695" s="60"/>
      <c r="ACU15695" s="60"/>
      <c r="ACV15695" s="60"/>
      <c r="ACW15695" s="60"/>
      <c r="ACX15695" s="60"/>
      <c r="ACY15695" s="60">
        <v>9.0649849306880803E-2</v>
      </c>
      <c r="ACZ15695" s="60"/>
      <c r="ADA15695" s="60"/>
      <c r="ADB15695" s="60"/>
      <c r="ADC15695" s="60"/>
      <c r="ADD15695" s="60"/>
      <c r="ADE15695" s="60"/>
    </row>
    <row r="15696" spans="760:785" x14ac:dyDescent="0.25">
      <c r="ACF15696" s="60"/>
      <c r="ACG15696" s="60"/>
      <c r="ACH15696" s="60"/>
      <c r="ACI15696" s="60"/>
      <c r="ACJ15696" s="60"/>
      <c r="ACK15696" s="60"/>
      <c r="ACL15696" s="60"/>
      <c r="ACM15696" s="60"/>
      <c r="ACN15696" s="60"/>
      <c r="ACO15696" s="60"/>
      <c r="ACP15696" s="60"/>
      <c r="ACQ15696" s="60"/>
      <c r="ACR15696" s="60"/>
      <c r="ACS15696" s="60"/>
      <c r="ACT15696" s="60"/>
      <c r="ACU15696" s="60"/>
      <c r="ACV15696" s="60"/>
      <c r="ACW15696" s="60"/>
      <c r="ACX15696" s="60"/>
      <c r="ACY15696" s="60">
        <v>9.0247245672585102E-2</v>
      </c>
      <c r="ACZ15696" s="60"/>
      <c r="ADA15696" s="60"/>
      <c r="ADB15696" s="60"/>
      <c r="ADC15696" s="60"/>
      <c r="ADD15696" s="60"/>
      <c r="ADE15696" s="60"/>
    </row>
    <row r="15697" spans="760:785" x14ac:dyDescent="0.25">
      <c r="ACF15697" s="60"/>
      <c r="ACG15697" s="60"/>
      <c r="ACH15697" s="60"/>
      <c r="ACI15697" s="60"/>
      <c r="ACJ15697" s="60"/>
      <c r="ACK15697" s="60"/>
      <c r="ACL15697" s="60"/>
      <c r="ACM15697" s="60"/>
      <c r="ACN15697" s="60"/>
      <c r="ACO15697" s="60"/>
      <c r="ACP15697" s="60"/>
      <c r="ACQ15697" s="60"/>
      <c r="ACR15697" s="60"/>
      <c r="ACS15697" s="60"/>
      <c r="ACT15697" s="60"/>
      <c r="ACU15697" s="60"/>
      <c r="ACV15697" s="60"/>
      <c r="ACW15697" s="60"/>
      <c r="ACX15697" s="60"/>
      <c r="ACY15697" s="60">
        <v>9.0247245672585102E-2</v>
      </c>
      <c r="ACZ15697" s="60"/>
      <c r="ADA15697" s="60"/>
      <c r="ADB15697" s="60"/>
      <c r="ADC15697" s="60"/>
      <c r="ADD15697" s="60"/>
      <c r="ADE15697" s="60"/>
    </row>
    <row r="15698" spans="760:785" x14ac:dyDescent="0.25">
      <c r="ACF15698" s="60"/>
      <c r="ACG15698" s="60"/>
      <c r="ACH15698" s="60"/>
      <c r="ACI15698" s="60"/>
      <c r="ACJ15698" s="60"/>
      <c r="ACK15698" s="60"/>
      <c r="ACL15698" s="60"/>
      <c r="ACM15698" s="60"/>
      <c r="ACN15698" s="60"/>
      <c r="ACO15698" s="60"/>
      <c r="ACP15698" s="60"/>
      <c r="ACQ15698" s="60"/>
      <c r="ACR15698" s="60"/>
      <c r="ACS15698" s="60"/>
      <c r="ACT15698" s="60"/>
      <c r="ACU15698" s="60"/>
      <c r="ACV15698" s="60"/>
      <c r="ACW15698" s="60"/>
      <c r="ACX15698" s="60"/>
      <c r="ACY15698" s="60">
        <v>9.0227593033900599E-2</v>
      </c>
      <c r="ACZ15698" s="60"/>
      <c r="ADA15698" s="60"/>
      <c r="ADB15698" s="60"/>
      <c r="ADC15698" s="60"/>
      <c r="ADD15698" s="60"/>
      <c r="ADE15698" s="60"/>
    </row>
    <row r="15699" spans="760:785" x14ac:dyDescent="0.25">
      <c r="ACF15699" s="60"/>
      <c r="ACG15699" s="60"/>
      <c r="ACH15699" s="60"/>
      <c r="ACI15699" s="60"/>
      <c r="ACJ15699" s="60"/>
      <c r="ACK15699" s="60"/>
      <c r="ACL15699" s="60"/>
      <c r="ACM15699" s="60"/>
      <c r="ACN15699" s="60"/>
      <c r="ACO15699" s="60"/>
      <c r="ACP15699" s="60"/>
      <c r="ACQ15699" s="60"/>
      <c r="ACR15699" s="60"/>
      <c r="ACS15699" s="60"/>
      <c r="ACT15699" s="60"/>
      <c r="ACU15699" s="60"/>
      <c r="ACV15699" s="60"/>
      <c r="ACW15699" s="60"/>
      <c r="ACX15699" s="60"/>
      <c r="ACY15699" s="60">
        <v>9.0227593033900599E-2</v>
      </c>
      <c r="ACZ15699" s="60"/>
      <c r="ADA15699" s="60"/>
      <c r="ADB15699" s="60"/>
      <c r="ADC15699" s="60"/>
      <c r="ADD15699" s="60"/>
      <c r="ADE15699" s="60"/>
    </row>
    <row r="15700" spans="760:785" x14ac:dyDescent="0.25">
      <c r="ACF15700" s="60"/>
      <c r="ACG15700" s="60"/>
      <c r="ACH15700" s="60"/>
      <c r="ACI15700" s="60"/>
      <c r="ACJ15700" s="60"/>
      <c r="ACK15700" s="60"/>
      <c r="ACL15700" s="60"/>
      <c r="ACM15700" s="60"/>
      <c r="ACN15700" s="60"/>
      <c r="ACO15700" s="60"/>
      <c r="ACP15700" s="60"/>
      <c r="ACQ15700" s="60"/>
      <c r="ACR15700" s="60"/>
      <c r="ACS15700" s="60"/>
      <c r="ACT15700" s="60"/>
      <c r="ACU15700" s="60"/>
      <c r="ACV15700" s="60"/>
      <c r="ACW15700" s="60"/>
      <c r="ACX15700" s="60"/>
      <c r="ACY15700" s="60">
        <v>8.9735508116801602E-2</v>
      </c>
      <c r="ACZ15700" s="60"/>
      <c r="ADA15700" s="60"/>
      <c r="ADB15700" s="60"/>
      <c r="ADC15700" s="60"/>
      <c r="ADD15700" s="60"/>
      <c r="ADE15700" s="60"/>
    </row>
    <row r="15701" spans="760:785" x14ac:dyDescent="0.25">
      <c r="ACF15701" s="60"/>
      <c r="ACG15701" s="60"/>
      <c r="ACH15701" s="60"/>
      <c r="ACI15701" s="60"/>
      <c r="ACJ15701" s="60"/>
      <c r="ACK15701" s="60"/>
      <c r="ACL15701" s="60"/>
      <c r="ACM15701" s="60"/>
      <c r="ACN15701" s="60"/>
      <c r="ACO15701" s="60"/>
      <c r="ACP15701" s="60"/>
      <c r="ACQ15701" s="60"/>
      <c r="ACR15701" s="60"/>
      <c r="ACS15701" s="60"/>
      <c r="ACT15701" s="60"/>
      <c r="ACU15701" s="60"/>
      <c r="ACV15701" s="60"/>
      <c r="ACW15701" s="60"/>
      <c r="ACX15701" s="60"/>
      <c r="ACY15701" s="60">
        <v>8.9605546246209603E-2</v>
      </c>
      <c r="ACZ15701" s="60"/>
      <c r="ADA15701" s="60"/>
      <c r="ADB15701" s="60"/>
      <c r="ADC15701" s="60"/>
      <c r="ADD15701" s="60"/>
      <c r="ADE15701" s="60"/>
    </row>
    <row r="15702" spans="760:785" x14ac:dyDescent="0.25">
      <c r="ACF15702" s="60"/>
      <c r="ACG15702" s="60"/>
      <c r="ACH15702" s="60"/>
      <c r="ACI15702" s="60"/>
      <c r="ACJ15702" s="60"/>
      <c r="ACK15702" s="60"/>
      <c r="ACL15702" s="60"/>
      <c r="ACM15702" s="60"/>
      <c r="ACN15702" s="60"/>
      <c r="ACO15702" s="60"/>
      <c r="ACP15702" s="60"/>
      <c r="ACQ15702" s="60"/>
      <c r="ACR15702" s="60"/>
      <c r="ACS15702" s="60"/>
      <c r="ACT15702" s="60"/>
      <c r="ACU15702" s="60"/>
      <c r="ACV15702" s="60"/>
      <c r="ACW15702" s="60"/>
      <c r="ACX15702" s="60"/>
      <c r="ACY15702" s="60">
        <v>8.9605546246209603E-2</v>
      </c>
      <c r="ACZ15702" s="60"/>
      <c r="ADA15702" s="60"/>
      <c r="ADB15702" s="60"/>
      <c r="ADC15702" s="60"/>
      <c r="ADD15702" s="60"/>
      <c r="ADE15702" s="60"/>
    </row>
    <row r="15703" spans="760:785" x14ac:dyDescent="0.25">
      <c r="ACF15703" s="60"/>
      <c r="ACG15703" s="60"/>
      <c r="ACH15703" s="60"/>
      <c r="ACI15703" s="60"/>
      <c r="ACJ15703" s="60"/>
      <c r="ACK15703" s="60"/>
      <c r="ACL15703" s="60"/>
      <c r="ACM15703" s="60"/>
      <c r="ACN15703" s="60"/>
      <c r="ACO15703" s="60"/>
      <c r="ACP15703" s="60"/>
      <c r="ACQ15703" s="60"/>
      <c r="ACR15703" s="60"/>
      <c r="ACS15703" s="60"/>
      <c r="ACT15703" s="60"/>
      <c r="ACU15703" s="60"/>
      <c r="ACV15703" s="60"/>
      <c r="ACW15703" s="60"/>
      <c r="ACX15703" s="60"/>
      <c r="ACY15703" s="60">
        <v>8.9445097658607003E-2</v>
      </c>
      <c r="ACZ15703" s="60"/>
      <c r="ADA15703" s="60"/>
      <c r="ADB15703" s="60"/>
      <c r="ADC15703" s="60"/>
      <c r="ADD15703" s="60"/>
      <c r="ADE15703" s="60"/>
    </row>
    <row r="15704" spans="760:785" x14ac:dyDescent="0.25">
      <c r="ACF15704" s="60"/>
      <c r="ACG15704" s="60"/>
      <c r="ACH15704" s="60"/>
      <c r="ACI15704" s="60"/>
      <c r="ACJ15704" s="60"/>
      <c r="ACK15704" s="60"/>
      <c r="ACL15704" s="60"/>
      <c r="ACM15704" s="60"/>
      <c r="ACN15704" s="60"/>
      <c r="ACO15704" s="60"/>
      <c r="ACP15704" s="60"/>
      <c r="ACQ15704" s="60"/>
      <c r="ACR15704" s="60"/>
      <c r="ACS15704" s="60"/>
      <c r="ACT15704" s="60"/>
      <c r="ACU15704" s="60"/>
      <c r="ACV15704" s="60"/>
      <c r="ACW15704" s="60"/>
      <c r="ACX15704" s="60"/>
      <c r="ACY15704" s="60">
        <v>8.9207724497820898E-2</v>
      </c>
      <c r="ACZ15704" s="60"/>
      <c r="ADA15704" s="60"/>
      <c r="ADB15704" s="60"/>
      <c r="ADC15704" s="60"/>
      <c r="ADD15704" s="60"/>
      <c r="ADE15704" s="60"/>
    </row>
    <row r="15705" spans="760:785" x14ac:dyDescent="0.25">
      <c r="ACF15705" s="60"/>
      <c r="ACG15705" s="60"/>
      <c r="ACH15705" s="60"/>
      <c r="ACI15705" s="60"/>
      <c r="ACJ15705" s="60"/>
      <c r="ACK15705" s="60"/>
      <c r="ACL15705" s="60"/>
      <c r="ACM15705" s="60"/>
      <c r="ACN15705" s="60"/>
      <c r="ACO15705" s="60"/>
      <c r="ACP15705" s="60"/>
      <c r="ACQ15705" s="60"/>
      <c r="ACR15705" s="60"/>
      <c r="ACS15705" s="60"/>
      <c r="ACT15705" s="60"/>
      <c r="ACU15705" s="60"/>
      <c r="ACV15705" s="60"/>
      <c r="ACW15705" s="60"/>
      <c r="ACX15705" s="60"/>
      <c r="ACY15705" s="60">
        <v>8.9207724497820898E-2</v>
      </c>
      <c r="ACZ15705" s="60"/>
      <c r="ADA15705" s="60"/>
      <c r="ADB15705" s="60"/>
      <c r="ADC15705" s="60"/>
      <c r="ADD15705" s="60"/>
      <c r="ADE15705" s="60"/>
    </row>
    <row r="15706" spans="760:785" x14ac:dyDescent="0.25">
      <c r="ACF15706" s="60"/>
      <c r="ACG15706" s="60"/>
      <c r="ACH15706" s="60"/>
      <c r="ACI15706" s="60"/>
      <c r="ACJ15706" s="60"/>
      <c r="ACK15706" s="60"/>
      <c r="ACL15706" s="60"/>
      <c r="ACM15706" s="60"/>
      <c r="ACN15706" s="60"/>
      <c r="ACO15706" s="60"/>
      <c r="ACP15706" s="60"/>
      <c r="ACQ15706" s="60"/>
      <c r="ACR15706" s="60"/>
      <c r="ACS15706" s="60"/>
      <c r="ACT15706" s="60"/>
      <c r="ACU15706" s="60"/>
      <c r="ACV15706" s="60"/>
      <c r="ACW15706" s="60"/>
      <c r="ACX15706" s="60"/>
      <c r="ACY15706" s="60">
        <v>8.8945258544351494E-2</v>
      </c>
      <c r="ACZ15706" s="60"/>
      <c r="ADA15706" s="60"/>
      <c r="ADB15706" s="60"/>
      <c r="ADC15706" s="60"/>
      <c r="ADD15706" s="60"/>
      <c r="ADE15706" s="60"/>
    </row>
    <row r="15707" spans="760:785" x14ac:dyDescent="0.25">
      <c r="ACF15707" s="60"/>
      <c r="ACG15707" s="60"/>
      <c r="ACH15707" s="60"/>
      <c r="ACI15707" s="60"/>
      <c r="ACJ15707" s="60"/>
      <c r="ACK15707" s="60"/>
      <c r="ACL15707" s="60"/>
      <c r="ACM15707" s="60"/>
      <c r="ACN15707" s="60"/>
      <c r="ACO15707" s="60"/>
      <c r="ACP15707" s="60"/>
      <c r="ACQ15707" s="60"/>
      <c r="ACR15707" s="60"/>
      <c r="ACS15707" s="60"/>
      <c r="ACT15707" s="60"/>
      <c r="ACU15707" s="60"/>
      <c r="ACV15707" s="60"/>
      <c r="ACW15707" s="60"/>
      <c r="ACX15707" s="60"/>
      <c r="ACY15707" s="60">
        <v>8.8874945296708502E-2</v>
      </c>
      <c r="ACZ15707" s="60"/>
      <c r="ADA15707" s="60"/>
      <c r="ADB15707" s="60"/>
      <c r="ADC15707" s="60"/>
      <c r="ADD15707" s="60"/>
      <c r="ADE15707" s="60"/>
    </row>
    <row r="15708" spans="760:785" x14ac:dyDescent="0.25">
      <c r="ACF15708" s="60"/>
      <c r="ACG15708" s="60"/>
      <c r="ACH15708" s="60"/>
      <c r="ACI15708" s="60"/>
      <c r="ACJ15708" s="60"/>
      <c r="ACK15708" s="60"/>
      <c r="ACL15708" s="60"/>
      <c r="ACM15708" s="60"/>
      <c r="ACN15708" s="60"/>
      <c r="ACO15708" s="60"/>
      <c r="ACP15708" s="60"/>
      <c r="ACQ15708" s="60"/>
      <c r="ACR15708" s="60"/>
      <c r="ACS15708" s="60"/>
      <c r="ACT15708" s="60"/>
      <c r="ACU15708" s="60"/>
      <c r="ACV15708" s="60"/>
      <c r="ACW15708" s="60"/>
      <c r="ACX15708" s="60"/>
      <c r="ACY15708" s="60">
        <v>8.8856471164041703E-2</v>
      </c>
      <c r="ACZ15708" s="60"/>
      <c r="ADA15708" s="60"/>
      <c r="ADB15708" s="60"/>
      <c r="ADC15708" s="60"/>
      <c r="ADD15708" s="60"/>
      <c r="ADE15708" s="60"/>
    </row>
    <row r="15709" spans="760:785" x14ac:dyDescent="0.25">
      <c r="ACF15709" s="60"/>
      <c r="ACG15709" s="60"/>
      <c r="ACH15709" s="60"/>
      <c r="ACI15709" s="60"/>
      <c r="ACJ15709" s="60"/>
      <c r="ACK15709" s="60"/>
      <c r="ACL15709" s="60"/>
      <c r="ACM15709" s="60"/>
      <c r="ACN15709" s="60"/>
      <c r="ACO15709" s="60"/>
      <c r="ACP15709" s="60"/>
      <c r="ACQ15709" s="60"/>
      <c r="ACR15709" s="60"/>
      <c r="ACS15709" s="60"/>
      <c r="ACT15709" s="60"/>
      <c r="ACU15709" s="60"/>
      <c r="ACV15709" s="60"/>
      <c r="ACW15709" s="60"/>
      <c r="ACX15709" s="60"/>
      <c r="ACY15709" s="60">
        <v>8.8856471164041703E-2</v>
      </c>
      <c r="ACZ15709" s="60"/>
      <c r="ADA15709" s="60"/>
      <c r="ADB15709" s="60"/>
      <c r="ADC15709" s="60"/>
      <c r="ADD15709" s="60"/>
      <c r="ADE15709" s="60"/>
    </row>
    <row r="15710" spans="760:785" x14ac:dyDescent="0.25">
      <c r="ACF15710" s="60"/>
      <c r="ACG15710" s="60"/>
      <c r="ACH15710" s="60"/>
      <c r="ACI15710" s="60"/>
      <c r="ACJ15710" s="60"/>
      <c r="ACK15710" s="60"/>
      <c r="ACL15710" s="60"/>
      <c r="ACM15710" s="60"/>
      <c r="ACN15710" s="60"/>
      <c r="ACO15710" s="60"/>
      <c r="ACP15710" s="60"/>
      <c r="ACQ15710" s="60"/>
      <c r="ACR15710" s="60"/>
      <c r="ACS15710" s="60"/>
      <c r="ACT15710" s="60"/>
      <c r="ACU15710" s="60"/>
      <c r="ACV15710" s="60"/>
      <c r="ACW15710" s="60"/>
      <c r="ACX15710" s="60"/>
      <c r="ACY15710" s="60">
        <v>8.8733841248939294E-2</v>
      </c>
      <c r="ACZ15710" s="60"/>
      <c r="ADA15710" s="60"/>
      <c r="ADB15710" s="60"/>
      <c r="ADC15710" s="60"/>
      <c r="ADD15710" s="60"/>
      <c r="ADE15710" s="60"/>
    </row>
    <row r="15711" spans="760:785" x14ac:dyDescent="0.25">
      <c r="ACF15711" s="60"/>
      <c r="ACG15711" s="60"/>
      <c r="ACH15711" s="60"/>
      <c r="ACI15711" s="60"/>
      <c r="ACJ15711" s="60"/>
      <c r="ACK15711" s="60"/>
      <c r="ACL15711" s="60"/>
      <c r="ACM15711" s="60"/>
      <c r="ACN15711" s="60"/>
      <c r="ACO15711" s="60"/>
      <c r="ACP15711" s="60"/>
      <c r="ACQ15711" s="60"/>
      <c r="ACR15711" s="60"/>
      <c r="ACS15711" s="60"/>
      <c r="ACT15711" s="60"/>
      <c r="ACU15711" s="60"/>
      <c r="ACV15711" s="60"/>
      <c r="ACW15711" s="60"/>
      <c r="ACX15711" s="60"/>
      <c r="ACY15711" s="60">
        <v>8.87233384399332E-2</v>
      </c>
      <c r="ACZ15711" s="60"/>
      <c r="ADA15711" s="60"/>
      <c r="ADB15711" s="60"/>
      <c r="ADC15711" s="60"/>
      <c r="ADD15711" s="60"/>
      <c r="ADE15711" s="60"/>
    </row>
    <row r="15712" spans="760:785" x14ac:dyDescent="0.25">
      <c r="ACF15712" s="60"/>
      <c r="ACG15712" s="60"/>
      <c r="ACH15712" s="60"/>
      <c r="ACI15712" s="60"/>
      <c r="ACJ15712" s="60"/>
      <c r="ACK15712" s="60"/>
      <c r="ACL15712" s="60"/>
      <c r="ACM15712" s="60"/>
      <c r="ACN15712" s="60"/>
      <c r="ACO15712" s="60"/>
      <c r="ACP15712" s="60"/>
      <c r="ACQ15712" s="60"/>
      <c r="ACR15712" s="60"/>
      <c r="ACS15712" s="60"/>
      <c r="ACT15712" s="60"/>
      <c r="ACU15712" s="60"/>
      <c r="ACV15712" s="60"/>
      <c r="ACW15712" s="60"/>
      <c r="ACX15712" s="60"/>
      <c r="ACY15712" s="60">
        <v>8.8711717762766595E-2</v>
      </c>
      <c r="ACZ15712" s="60"/>
      <c r="ADA15712" s="60"/>
      <c r="ADB15712" s="60"/>
      <c r="ADC15712" s="60"/>
      <c r="ADD15712" s="60"/>
      <c r="ADE15712" s="60"/>
    </row>
    <row r="15713" spans="760:785" x14ac:dyDescent="0.25">
      <c r="ACF15713" s="60"/>
      <c r="ACG15713" s="60"/>
      <c r="ACH15713" s="60"/>
      <c r="ACI15713" s="60"/>
      <c r="ACJ15713" s="60"/>
      <c r="ACK15713" s="60"/>
      <c r="ACL15713" s="60"/>
      <c r="ACM15713" s="60"/>
      <c r="ACN15713" s="60"/>
      <c r="ACO15713" s="60"/>
      <c r="ACP15713" s="60"/>
      <c r="ACQ15713" s="60"/>
      <c r="ACR15713" s="60"/>
      <c r="ACS15713" s="60"/>
      <c r="ACT15713" s="60"/>
      <c r="ACU15713" s="60"/>
      <c r="ACV15713" s="60"/>
      <c r="ACW15713" s="60"/>
      <c r="ACX15713" s="60"/>
      <c r="ACY15713" s="60">
        <v>8.8693430785093105E-2</v>
      </c>
      <c r="ACZ15713" s="60"/>
      <c r="ADA15713" s="60"/>
      <c r="ADB15713" s="60"/>
      <c r="ADC15713" s="60"/>
      <c r="ADD15713" s="60"/>
      <c r="ADE15713" s="60"/>
    </row>
    <row r="15714" spans="760:785" x14ac:dyDescent="0.25">
      <c r="ACF15714" s="60"/>
      <c r="ACG15714" s="60"/>
      <c r="ACH15714" s="60"/>
      <c r="ACI15714" s="60"/>
      <c r="ACJ15714" s="60"/>
      <c r="ACK15714" s="60"/>
      <c r="ACL15714" s="60"/>
      <c r="ACM15714" s="60"/>
      <c r="ACN15714" s="60"/>
      <c r="ACO15714" s="60"/>
      <c r="ACP15714" s="60"/>
      <c r="ACQ15714" s="60"/>
      <c r="ACR15714" s="60"/>
      <c r="ACS15714" s="60"/>
      <c r="ACT15714" s="60"/>
      <c r="ACU15714" s="60"/>
      <c r="ACV15714" s="60"/>
      <c r="ACW15714" s="60"/>
      <c r="ACX15714" s="60"/>
      <c r="ACY15714" s="60">
        <v>8.8693430785093105E-2</v>
      </c>
      <c r="ACZ15714" s="60"/>
      <c r="ADA15714" s="60"/>
      <c r="ADB15714" s="60"/>
      <c r="ADC15714" s="60"/>
      <c r="ADD15714" s="60"/>
      <c r="ADE15714" s="60"/>
    </row>
    <row r="15715" spans="760:785" x14ac:dyDescent="0.25">
      <c r="ACF15715" s="60"/>
      <c r="ACG15715" s="60"/>
      <c r="ACH15715" s="60"/>
      <c r="ACI15715" s="60"/>
      <c r="ACJ15715" s="60"/>
      <c r="ACK15715" s="60"/>
      <c r="ACL15715" s="60"/>
      <c r="ACM15715" s="60"/>
      <c r="ACN15715" s="60"/>
      <c r="ACO15715" s="60"/>
      <c r="ACP15715" s="60"/>
      <c r="ACQ15715" s="60"/>
      <c r="ACR15715" s="60"/>
      <c r="ACS15715" s="60"/>
      <c r="ACT15715" s="60"/>
      <c r="ACU15715" s="60"/>
      <c r="ACV15715" s="60"/>
      <c r="ACW15715" s="60"/>
      <c r="ACX15715" s="60"/>
      <c r="ACY15715" s="60">
        <v>8.8671500814241702E-2</v>
      </c>
      <c r="ACZ15715" s="60"/>
      <c r="ADA15715" s="60"/>
      <c r="ADB15715" s="60"/>
      <c r="ADC15715" s="60"/>
      <c r="ADD15715" s="60"/>
      <c r="ADE15715" s="60"/>
    </row>
    <row r="15716" spans="760:785" x14ac:dyDescent="0.25">
      <c r="ACF15716" s="60"/>
      <c r="ACG15716" s="60"/>
      <c r="ACH15716" s="60"/>
      <c r="ACI15716" s="60"/>
      <c r="ACJ15716" s="60"/>
      <c r="ACK15716" s="60"/>
      <c r="ACL15716" s="60"/>
      <c r="ACM15716" s="60"/>
      <c r="ACN15716" s="60"/>
      <c r="ACO15716" s="60"/>
      <c r="ACP15716" s="60"/>
      <c r="ACQ15716" s="60"/>
      <c r="ACR15716" s="60"/>
      <c r="ACS15716" s="60"/>
      <c r="ACT15716" s="60"/>
      <c r="ACU15716" s="60"/>
      <c r="ACV15716" s="60"/>
      <c r="ACW15716" s="60"/>
      <c r="ACX15716" s="60"/>
      <c r="ACY15716" s="60">
        <v>8.8671500814241702E-2</v>
      </c>
      <c r="ACZ15716" s="60"/>
      <c r="ADA15716" s="60"/>
      <c r="ADB15716" s="60"/>
      <c r="ADC15716" s="60"/>
      <c r="ADD15716" s="60"/>
      <c r="ADE15716" s="60"/>
    </row>
    <row r="15717" spans="760:785" x14ac:dyDescent="0.25">
      <c r="ACF15717" s="60"/>
      <c r="ACG15717" s="60"/>
      <c r="ACH15717" s="60"/>
      <c r="ACI15717" s="60"/>
      <c r="ACJ15717" s="60"/>
      <c r="ACK15717" s="60"/>
      <c r="ACL15717" s="60"/>
      <c r="ACM15717" s="60"/>
      <c r="ACN15717" s="60"/>
      <c r="ACO15717" s="60"/>
      <c r="ACP15717" s="60"/>
      <c r="ACQ15717" s="60"/>
      <c r="ACR15717" s="60"/>
      <c r="ACS15717" s="60"/>
      <c r="ACT15717" s="60"/>
      <c r="ACU15717" s="60"/>
      <c r="ACV15717" s="60"/>
      <c r="ACW15717" s="60"/>
      <c r="ACX15717" s="60"/>
      <c r="ACY15717" s="60">
        <v>8.8489481087254504E-2</v>
      </c>
      <c r="ACZ15717" s="60"/>
      <c r="ADA15717" s="60"/>
      <c r="ADB15717" s="60"/>
      <c r="ADC15717" s="60"/>
      <c r="ADD15717" s="60"/>
      <c r="ADE15717" s="60"/>
    </row>
    <row r="15718" spans="760:785" x14ac:dyDescent="0.25">
      <c r="ACF15718" s="60"/>
      <c r="ACG15718" s="60"/>
      <c r="ACH15718" s="60"/>
      <c r="ACI15718" s="60"/>
      <c r="ACJ15718" s="60"/>
      <c r="ACK15718" s="60"/>
      <c r="ACL15718" s="60"/>
      <c r="ACM15718" s="60"/>
      <c r="ACN15718" s="60"/>
      <c r="ACO15718" s="60"/>
      <c r="ACP15718" s="60"/>
      <c r="ACQ15718" s="60"/>
      <c r="ACR15718" s="60"/>
      <c r="ACS15718" s="60"/>
      <c r="ACT15718" s="60"/>
      <c r="ACU15718" s="60"/>
      <c r="ACV15718" s="60"/>
      <c r="ACW15718" s="60"/>
      <c r="ACX15718" s="60"/>
      <c r="ACY15718" s="60">
        <v>8.8489481087254504E-2</v>
      </c>
      <c r="ACZ15718" s="60"/>
      <c r="ADA15718" s="60"/>
      <c r="ADB15718" s="60"/>
      <c r="ADC15718" s="60"/>
      <c r="ADD15718" s="60"/>
      <c r="ADE15718" s="60"/>
    </row>
    <row r="15719" spans="760:785" x14ac:dyDescent="0.25">
      <c r="ACF15719" s="60"/>
      <c r="ACG15719" s="60"/>
      <c r="ACH15719" s="60"/>
      <c r="ACI15719" s="60"/>
      <c r="ACJ15719" s="60"/>
      <c r="ACK15719" s="60"/>
      <c r="ACL15719" s="60"/>
      <c r="ACM15719" s="60"/>
      <c r="ACN15719" s="60"/>
      <c r="ACO15719" s="60"/>
      <c r="ACP15719" s="60"/>
      <c r="ACQ15719" s="60"/>
      <c r="ACR15719" s="60"/>
      <c r="ACS15719" s="60"/>
      <c r="ACT15719" s="60"/>
      <c r="ACU15719" s="60"/>
      <c r="ACV15719" s="60"/>
      <c r="ACW15719" s="60"/>
      <c r="ACX15719" s="60"/>
      <c r="ACY15719" s="60">
        <v>8.8443855349852302E-2</v>
      </c>
      <c r="ACZ15719" s="60"/>
      <c r="ADA15719" s="60"/>
      <c r="ADB15719" s="60"/>
      <c r="ADC15719" s="60"/>
      <c r="ADD15719" s="60"/>
      <c r="ADE15719" s="60"/>
    </row>
    <row r="15720" spans="760:785" x14ac:dyDescent="0.25">
      <c r="ACF15720" s="60"/>
      <c r="ACG15720" s="60"/>
      <c r="ACH15720" s="60"/>
      <c r="ACI15720" s="60"/>
      <c r="ACJ15720" s="60"/>
      <c r="ACK15720" s="60"/>
      <c r="ACL15720" s="60"/>
      <c r="ACM15720" s="60"/>
      <c r="ACN15720" s="60"/>
      <c r="ACO15720" s="60"/>
      <c r="ACP15720" s="60"/>
      <c r="ACQ15720" s="60"/>
      <c r="ACR15720" s="60"/>
      <c r="ACS15720" s="60"/>
      <c r="ACT15720" s="60"/>
      <c r="ACU15720" s="60"/>
      <c r="ACV15720" s="60"/>
      <c r="ACW15720" s="60"/>
      <c r="ACX15720" s="60"/>
      <c r="ACY15720" s="60">
        <v>8.8215846608229301E-2</v>
      </c>
      <c r="ACZ15720" s="60"/>
      <c r="ADA15720" s="60"/>
      <c r="ADB15720" s="60"/>
      <c r="ADC15720" s="60"/>
      <c r="ADD15720" s="60"/>
      <c r="ADE15720" s="60"/>
    </row>
    <row r="15721" spans="760:785" x14ac:dyDescent="0.25">
      <c r="ACF15721" s="60"/>
      <c r="ACG15721" s="60"/>
      <c r="ACH15721" s="60"/>
      <c r="ACI15721" s="60"/>
      <c r="ACJ15721" s="60"/>
      <c r="ACK15721" s="60"/>
      <c r="ACL15721" s="60"/>
      <c r="ACM15721" s="60"/>
      <c r="ACN15721" s="60"/>
      <c r="ACO15721" s="60"/>
      <c r="ACP15721" s="60"/>
      <c r="ACQ15721" s="60"/>
      <c r="ACR15721" s="60"/>
      <c r="ACS15721" s="60"/>
      <c r="ACT15721" s="60"/>
      <c r="ACU15721" s="60"/>
      <c r="ACV15721" s="60"/>
      <c r="ACW15721" s="60"/>
      <c r="ACX15721" s="60"/>
      <c r="ACY15721" s="60">
        <v>8.8176630244327397E-2</v>
      </c>
      <c r="ACZ15721" s="60"/>
      <c r="ADA15721" s="60"/>
      <c r="ADB15721" s="60"/>
      <c r="ADC15721" s="60"/>
      <c r="ADD15721" s="60"/>
      <c r="ADE15721" s="60"/>
    </row>
    <row r="15722" spans="760:785" x14ac:dyDescent="0.25">
      <c r="ACF15722" s="60"/>
      <c r="ACG15722" s="60"/>
      <c r="ACH15722" s="60"/>
      <c r="ACI15722" s="60"/>
      <c r="ACJ15722" s="60"/>
      <c r="ACK15722" s="60"/>
      <c r="ACL15722" s="60"/>
      <c r="ACM15722" s="60"/>
      <c r="ACN15722" s="60"/>
      <c r="ACO15722" s="60"/>
      <c r="ACP15722" s="60"/>
      <c r="ACQ15722" s="60"/>
      <c r="ACR15722" s="60"/>
      <c r="ACS15722" s="60"/>
      <c r="ACT15722" s="60"/>
      <c r="ACU15722" s="60"/>
      <c r="ACV15722" s="60"/>
      <c r="ACW15722" s="60"/>
      <c r="ACX15722" s="60"/>
      <c r="ACY15722" s="60">
        <v>8.8031150542543193E-2</v>
      </c>
      <c r="ACZ15722" s="60"/>
      <c r="ADA15722" s="60"/>
      <c r="ADB15722" s="60"/>
      <c r="ADC15722" s="60"/>
      <c r="ADD15722" s="60"/>
      <c r="ADE15722" s="60"/>
    </row>
    <row r="15723" spans="760:785" x14ac:dyDescent="0.25">
      <c r="ACF15723" s="60"/>
      <c r="ACG15723" s="60"/>
      <c r="ACH15723" s="60"/>
      <c r="ACI15723" s="60"/>
      <c r="ACJ15723" s="60"/>
      <c r="ACK15723" s="60"/>
      <c r="ACL15723" s="60"/>
      <c r="ACM15723" s="60"/>
      <c r="ACN15723" s="60"/>
      <c r="ACO15723" s="60"/>
      <c r="ACP15723" s="60"/>
      <c r="ACQ15723" s="60"/>
      <c r="ACR15723" s="60"/>
      <c r="ACS15723" s="60"/>
      <c r="ACT15723" s="60"/>
      <c r="ACU15723" s="60"/>
      <c r="ACV15723" s="60"/>
      <c r="ACW15723" s="60"/>
      <c r="ACX15723" s="60"/>
      <c r="ACY15723" s="60">
        <v>8.8031150542543193E-2</v>
      </c>
      <c r="ACZ15723" s="60"/>
      <c r="ADA15723" s="60"/>
      <c r="ADB15723" s="60"/>
      <c r="ADC15723" s="60"/>
      <c r="ADD15723" s="60"/>
      <c r="ADE15723" s="60"/>
    </row>
    <row r="15724" spans="760:785" x14ac:dyDescent="0.25">
      <c r="ACF15724" s="60"/>
      <c r="ACG15724" s="60"/>
      <c r="ACH15724" s="60"/>
      <c r="ACI15724" s="60"/>
      <c r="ACJ15724" s="60"/>
      <c r="ACK15724" s="60"/>
      <c r="ACL15724" s="60"/>
      <c r="ACM15724" s="60"/>
      <c r="ACN15724" s="60"/>
      <c r="ACO15724" s="60"/>
      <c r="ACP15724" s="60"/>
      <c r="ACQ15724" s="60"/>
      <c r="ACR15724" s="60"/>
      <c r="ACS15724" s="60"/>
      <c r="ACT15724" s="60"/>
      <c r="ACU15724" s="60"/>
      <c r="ACV15724" s="60"/>
      <c r="ACW15724" s="60"/>
      <c r="ACX15724" s="60"/>
      <c r="ACY15724" s="60">
        <v>8.7978123561636895E-2</v>
      </c>
      <c r="ACZ15724" s="60"/>
      <c r="ADA15724" s="60"/>
      <c r="ADB15724" s="60"/>
      <c r="ADC15724" s="60"/>
      <c r="ADD15724" s="60"/>
      <c r="ADE15724" s="60"/>
    </row>
    <row r="15725" spans="760:785" x14ac:dyDescent="0.25">
      <c r="ACF15725" s="60"/>
      <c r="ACG15725" s="60"/>
      <c r="ACH15725" s="60"/>
      <c r="ACI15725" s="60"/>
      <c r="ACJ15725" s="60"/>
      <c r="ACK15725" s="60"/>
      <c r="ACL15725" s="60"/>
      <c r="ACM15725" s="60"/>
      <c r="ACN15725" s="60"/>
      <c r="ACO15725" s="60"/>
      <c r="ACP15725" s="60"/>
      <c r="ACQ15725" s="60"/>
      <c r="ACR15725" s="60"/>
      <c r="ACS15725" s="60"/>
      <c r="ACT15725" s="60"/>
      <c r="ACU15725" s="60"/>
      <c r="ACV15725" s="60"/>
      <c r="ACW15725" s="60"/>
      <c r="ACX15725" s="60"/>
      <c r="ACY15725" s="60">
        <v>8.7923163571388893E-2</v>
      </c>
      <c r="ACZ15725" s="60"/>
      <c r="ADA15725" s="60"/>
      <c r="ADB15725" s="60"/>
      <c r="ADC15725" s="60"/>
      <c r="ADD15725" s="60"/>
      <c r="ADE15725" s="60"/>
    </row>
    <row r="15726" spans="760:785" x14ac:dyDescent="0.25">
      <c r="ACF15726" s="60"/>
      <c r="ACG15726" s="60"/>
      <c r="ACH15726" s="60"/>
      <c r="ACI15726" s="60"/>
      <c r="ACJ15726" s="60"/>
      <c r="ACK15726" s="60"/>
      <c r="ACL15726" s="60"/>
      <c r="ACM15726" s="60"/>
      <c r="ACN15726" s="60"/>
      <c r="ACO15726" s="60"/>
      <c r="ACP15726" s="60"/>
      <c r="ACQ15726" s="60"/>
      <c r="ACR15726" s="60"/>
      <c r="ACS15726" s="60"/>
      <c r="ACT15726" s="60"/>
      <c r="ACU15726" s="60"/>
      <c r="ACV15726" s="60"/>
      <c r="ACW15726" s="60"/>
      <c r="ACX15726" s="60"/>
      <c r="ACY15726" s="60">
        <v>8.7899676082233993E-2</v>
      </c>
      <c r="ACZ15726" s="60"/>
      <c r="ADA15726" s="60"/>
      <c r="ADB15726" s="60"/>
      <c r="ADC15726" s="60"/>
      <c r="ADD15726" s="60"/>
      <c r="ADE15726" s="60"/>
    </row>
    <row r="15727" spans="760:785" x14ac:dyDescent="0.25">
      <c r="ACF15727" s="60"/>
      <c r="ACG15727" s="60"/>
      <c r="ACH15727" s="60"/>
      <c r="ACI15727" s="60"/>
      <c r="ACJ15727" s="60"/>
      <c r="ACK15727" s="60"/>
      <c r="ACL15727" s="60"/>
      <c r="ACM15727" s="60"/>
      <c r="ACN15727" s="60"/>
      <c r="ACO15727" s="60"/>
      <c r="ACP15727" s="60"/>
      <c r="ACQ15727" s="60"/>
      <c r="ACR15727" s="60"/>
      <c r="ACS15727" s="60"/>
      <c r="ACT15727" s="60"/>
      <c r="ACU15727" s="60"/>
      <c r="ACV15727" s="60"/>
      <c r="ACW15727" s="60"/>
      <c r="ACX15727" s="60"/>
      <c r="ACY15727" s="60">
        <v>8.7841000011421699E-2</v>
      </c>
      <c r="ACZ15727" s="60"/>
      <c r="ADA15727" s="60"/>
      <c r="ADB15727" s="60"/>
      <c r="ADC15727" s="60"/>
      <c r="ADD15727" s="60"/>
      <c r="ADE15727" s="60"/>
    </row>
    <row r="15728" spans="760:785" x14ac:dyDescent="0.25">
      <c r="ACF15728" s="60"/>
      <c r="ACG15728" s="60"/>
      <c r="ACH15728" s="60"/>
      <c r="ACI15728" s="60"/>
      <c r="ACJ15728" s="60"/>
      <c r="ACK15728" s="60"/>
      <c r="ACL15728" s="60"/>
      <c r="ACM15728" s="60"/>
      <c r="ACN15728" s="60"/>
      <c r="ACO15728" s="60"/>
      <c r="ACP15728" s="60"/>
      <c r="ACQ15728" s="60"/>
      <c r="ACR15728" s="60"/>
      <c r="ACS15728" s="60"/>
      <c r="ACT15728" s="60"/>
      <c r="ACU15728" s="60"/>
      <c r="ACV15728" s="60"/>
      <c r="ACW15728" s="60"/>
      <c r="ACX15728" s="60"/>
      <c r="ACY15728" s="60">
        <v>8.7815202705076006E-2</v>
      </c>
      <c r="ACZ15728" s="60"/>
      <c r="ADA15728" s="60"/>
      <c r="ADB15728" s="60"/>
      <c r="ADC15728" s="60"/>
      <c r="ADD15728" s="60"/>
      <c r="ADE15728" s="60"/>
    </row>
    <row r="15729" spans="760:785" x14ac:dyDescent="0.25">
      <c r="ACF15729" s="60"/>
      <c r="ACG15729" s="60"/>
      <c r="ACH15729" s="60"/>
      <c r="ACI15729" s="60"/>
      <c r="ACJ15729" s="60"/>
      <c r="ACK15729" s="60"/>
      <c r="ACL15729" s="60"/>
      <c r="ACM15729" s="60"/>
      <c r="ACN15729" s="60"/>
      <c r="ACO15729" s="60"/>
      <c r="ACP15729" s="60"/>
      <c r="ACQ15729" s="60"/>
      <c r="ACR15729" s="60"/>
      <c r="ACS15729" s="60"/>
      <c r="ACT15729" s="60"/>
      <c r="ACU15729" s="60"/>
      <c r="ACV15729" s="60"/>
      <c r="ACW15729" s="60"/>
      <c r="ACX15729" s="60"/>
      <c r="ACY15729" s="60">
        <v>8.7815202705076006E-2</v>
      </c>
      <c r="ACZ15729" s="60"/>
      <c r="ADA15729" s="60"/>
      <c r="ADB15729" s="60"/>
      <c r="ADC15729" s="60"/>
      <c r="ADD15729" s="60"/>
      <c r="ADE15729" s="60"/>
    </row>
    <row r="15730" spans="760:785" x14ac:dyDescent="0.25">
      <c r="ACF15730" s="60"/>
      <c r="ACG15730" s="60"/>
      <c r="ACH15730" s="60"/>
      <c r="ACI15730" s="60"/>
      <c r="ACJ15730" s="60"/>
      <c r="ACK15730" s="60"/>
      <c r="ACL15730" s="60"/>
      <c r="ACM15730" s="60"/>
      <c r="ACN15730" s="60"/>
      <c r="ACO15730" s="60"/>
      <c r="ACP15730" s="60"/>
      <c r="ACQ15730" s="60"/>
      <c r="ACR15730" s="60"/>
      <c r="ACS15730" s="60"/>
      <c r="ACT15730" s="60"/>
      <c r="ACU15730" s="60"/>
      <c r="ACV15730" s="60"/>
      <c r="ACW15730" s="60"/>
      <c r="ACX15730" s="60"/>
      <c r="ACY15730" s="60">
        <v>8.7815014878609293E-2</v>
      </c>
      <c r="ACZ15730" s="60"/>
      <c r="ADA15730" s="60"/>
      <c r="ADB15730" s="60"/>
      <c r="ADC15730" s="60"/>
      <c r="ADD15730" s="60"/>
      <c r="ADE15730" s="60"/>
    </row>
    <row r="15731" spans="760:785" x14ac:dyDescent="0.25">
      <c r="ACF15731" s="60"/>
      <c r="ACG15731" s="60"/>
      <c r="ACH15731" s="60"/>
      <c r="ACI15731" s="60"/>
      <c r="ACJ15731" s="60"/>
      <c r="ACK15731" s="60"/>
      <c r="ACL15731" s="60"/>
      <c r="ACM15731" s="60"/>
      <c r="ACN15731" s="60"/>
      <c r="ACO15731" s="60"/>
      <c r="ACP15731" s="60"/>
      <c r="ACQ15731" s="60"/>
      <c r="ACR15731" s="60"/>
      <c r="ACS15731" s="60"/>
      <c r="ACT15731" s="60"/>
      <c r="ACU15731" s="60"/>
      <c r="ACV15731" s="60"/>
      <c r="ACW15731" s="60"/>
      <c r="ACX15731" s="60"/>
      <c r="ACY15731" s="60">
        <v>8.7815014878609293E-2</v>
      </c>
      <c r="ACZ15731" s="60"/>
      <c r="ADA15731" s="60"/>
      <c r="ADB15731" s="60"/>
      <c r="ADC15731" s="60"/>
      <c r="ADD15731" s="60"/>
      <c r="ADE15731" s="60"/>
    </row>
    <row r="15732" spans="760:785" x14ac:dyDescent="0.25">
      <c r="ACF15732" s="60"/>
      <c r="ACG15732" s="60"/>
      <c r="ACH15732" s="60"/>
      <c r="ACI15732" s="60"/>
      <c r="ACJ15732" s="60"/>
      <c r="ACK15732" s="60"/>
      <c r="ACL15732" s="60"/>
      <c r="ACM15732" s="60"/>
      <c r="ACN15732" s="60"/>
      <c r="ACO15732" s="60"/>
      <c r="ACP15732" s="60"/>
      <c r="ACQ15732" s="60"/>
      <c r="ACR15732" s="60"/>
      <c r="ACS15732" s="60"/>
      <c r="ACT15732" s="60"/>
      <c r="ACU15732" s="60"/>
      <c r="ACV15732" s="60"/>
      <c r="ACW15732" s="60"/>
      <c r="ACX15732" s="60"/>
      <c r="ACY15732" s="60">
        <v>8.7569637573374395E-2</v>
      </c>
      <c r="ACZ15732" s="60"/>
      <c r="ADA15732" s="60"/>
      <c r="ADB15732" s="60"/>
      <c r="ADC15732" s="60"/>
      <c r="ADD15732" s="60"/>
      <c r="ADE15732" s="60"/>
    </row>
    <row r="15733" spans="760:785" x14ac:dyDescent="0.25">
      <c r="ACF15733" s="60"/>
      <c r="ACG15733" s="60"/>
      <c r="ACH15733" s="60"/>
      <c r="ACI15733" s="60"/>
      <c r="ACJ15733" s="60"/>
      <c r="ACK15733" s="60"/>
      <c r="ACL15733" s="60"/>
      <c r="ACM15733" s="60"/>
      <c r="ACN15733" s="60"/>
      <c r="ACO15733" s="60"/>
      <c r="ACP15733" s="60"/>
      <c r="ACQ15733" s="60"/>
      <c r="ACR15733" s="60"/>
      <c r="ACS15733" s="60"/>
      <c r="ACT15733" s="60"/>
      <c r="ACU15733" s="60"/>
      <c r="ACV15733" s="60"/>
      <c r="ACW15733" s="60"/>
      <c r="ACX15733" s="60"/>
      <c r="ACY15733" s="60">
        <v>8.7561583804237605E-2</v>
      </c>
      <c r="ACZ15733" s="60"/>
      <c r="ADA15733" s="60"/>
      <c r="ADB15733" s="60"/>
      <c r="ADC15733" s="60"/>
      <c r="ADD15733" s="60"/>
      <c r="ADE15733" s="60"/>
    </row>
    <row r="15734" spans="760:785" x14ac:dyDescent="0.25">
      <c r="ACF15734" s="60"/>
      <c r="ACG15734" s="60"/>
      <c r="ACH15734" s="60"/>
      <c r="ACI15734" s="60"/>
      <c r="ACJ15734" s="60"/>
      <c r="ACK15734" s="60"/>
      <c r="ACL15734" s="60"/>
      <c r="ACM15734" s="60"/>
      <c r="ACN15734" s="60"/>
      <c r="ACO15734" s="60"/>
      <c r="ACP15734" s="60"/>
      <c r="ACQ15734" s="60"/>
      <c r="ACR15734" s="60"/>
      <c r="ACS15734" s="60"/>
      <c r="ACT15734" s="60"/>
      <c r="ACU15734" s="60"/>
      <c r="ACV15734" s="60"/>
      <c r="ACW15734" s="60"/>
      <c r="ACX15734" s="60"/>
      <c r="ACY15734" s="60">
        <v>8.7461042898286295E-2</v>
      </c>
      <c r="ACZ15734" s="60"/>
      <c r="ADA15734" s="60"/>
      <c r="ADB15734" s="60"/>
      <c r="ADC15734" s="60"/>
      <c r="ADD15734" s="60"/>
      <c r="ADE15734" s="60"/>
    </row>
    <row r="15735" spans="760:785" x14ac:dyDescent="0.25">
      <c r="ACF15735" s="60"/>
      <c r="ACG15735" s="60"/>
      <c r="ACH15735" s="60"/>
      <c r="ACI15735" s="60"/>
      <c r="ACJ15735" s="60"/>
      <c r="ACK15735" s="60"/>
      <c r="ACL15735" s="60"/>
      <c r="ACM15735" s="60"/>
      <c r="ACN15735" s="60"/>
      <c r="ACO15735" s="60"/>
      <c r="ACP15735" s="60"/>
      <c r="ACQ15735" s="60"/>
      <c r="ACR15735" s="60"/>
      <c r="ACS15735" s="60"/>
      <c r="ACT15735" s="60"/>
      <c r="ACU15735" s="60"/>
      <c r="ACV15735" s="60"/>
      <c r="ACW15735" s="60"/>
      <c r="ACX15735" s="60"/>
      <c r="ACY15735" s="60">
        <v>8.7461042898286295E-2</v>
      </c>
      <c r="ACZ15735" s="60"/>
      <c r="ADA15735" s="60"/>
      <c r="ADB15735" s="60"/>
      <c r="ADC15735" s="60"/>
      <c r="ADD15735" s="60"/>
      <c r="ADE15735" s="60"/>
    </row>
    <row r="15736" spans="760:785" x14ac:dyDescent="0.25">
      <c r="ACF15736" s="60"/>
      <c r="ACG15736" s="60"/>
      <c r="ACH15736" s="60"/>
      <c r="ACI15736" s="60"/>
      <c r="ACJ15736" s="60"/>
      <c r="ACK15736" s="60"/>
      <c r="ACL15736" s="60"/>
      <c r="ACM15736" s="60"/>
      <c r="ACN15736" s="60"/>
      <c r="ACO15736" s="60"/>
      <c r="ACP15736" s="60"/>
      <c r="ACQ15736" s="60"/>
      <c r="ACR15736" s="60"/>
      <c r="ACS15736" s="60"/>
      <c r="ACT15736" s="60"/>
      <c r="ACU15736" s="60"/>
      <c r="ACV15736" s="60"/>
      <c r="ACW15736" s="60"/>
      <c r="ACX15736" s="60"/>
      <c r="ACY15736" s="60">
        <v>8.74026448488293E-2</v>
      </c>
      <c r="ACZ15736" s="60"/>
      <c r="ADA15736" s="60"/>
      <c r="ADB15736" s="60"/>
      <c r="ADC15736" s="60"/>
      <c r="ADD15736" s="60"/>
      <c r="ADE15736" s="60"/>
    </row>
    <row r="15737" spans="760:785" x14ac:dyDescent="0.25">
      <c r="ACF15737" s="60"/>
      <c r="ACG15737" s="60"/>
      <c r="ACH15737" s="60"/>
      <c r="ACI15737" s="60"/>
      <c r="ACJ15737" s="60"/>
      <c r="ACK15737" s="60"/>
      <c r="ACL15737" s="60"/>
      <c r="ACM15737" s="60"/>
      <c r="ACN15737" s="60"/>
      <c r="ACO15737" s="60"/>
      <c r="ACP15737" s="60"/>
      <c r="ACQ15737" s="60"/>
      <c r="ACR15737" s="60"/>
      <c r="ACS15737" s="60"/>
      <c r="ACT15737" s="60"/>
      <c r="ACU15737" s="60"/>
      <c r="ACV15737" s="60"/>
      <c r="ACW15737" s="60"/>
      <c r="ACX15737" s="60"/>
      <c r="ACY15737" s="60">
        <v>8.7115582604661804E-2</v>
      </c>
      <c r="ACZ15737" s="60"/>
      <c r="ADA15737" s="60"/>
      <c r="ADB15737" s="60"/>
      <c r="ADC15737" s="60"/>
      <c r="ADD15737" s="60"/>
      <c r="ADE15737" s="60"/>
    </row>
    <row r="15738" spans="760:785" x14ac:dyDescent="0.25">
      <c r="ACF15738" s="60"/>
      <c r="ACG15738" s="60"/>
      <c r="ACH15738" s="60"/>
      <c r="ACI15738" s="60"/>
      <c r="ACJ15738" s="60"/>
      <c r="ACK15738" s="60"/>
      <c r="ACL15738" s="60"/>
      <c r="ACM15738" s="60"/>
      <c r="ACN15738" s="60"/>
      <c r="ACO15738" s="60"/>
      <c r="ACP15738" s="60"/>
      <c r="ACQ15738" s="60"/>
      <c r="ACR15738" s="60"/>
      <c r="ACS15738" s="60"/>
      <c r="ACT15738" s="60"/>
      <c r="ACU15738" s="60"/>
      <c r="ACV15738" s="60"/>
      <c r="ACW15738" s="60"/>
      <c r="ACX15738" s="60"/>
      <c r="ACY15738" s="60">
        <v>8.7094770231934807E-2</v>
      </c>
      <c r="ACZ15738" s="60"/>
      <c r="ADA15738" s="60"/>
      <c r="ADB15738" s="60"/>
      <c r="ADC15738" s="60"/>
      <c r="ADD15738" s="60"/>
      <c r="ADE15738" s="60"/>
    </row>
    <row r="15739" spans="760:785" x14ac:dyDescent="0.25">
      <c r="ACF15739" s="60"/>
      <c r="ACG15739" s="60"/>
      <c r="ACH15739" s="60"/>
      <c r="ACI15739" s="60"/>
      <c r="ACJ15739" s="60"/>
      <c r="ACK15739" s="60"/>
      <c r="ACL15739" s="60"/>
      <c r="ACM15739" s="60"/>
      <c r="ACN15739" s="60"/>
      <c r="ACO15739" s="60"/>
      <c r="ACP15739" s="60"/>
      <c r="ACQ15739" s="60"/>
      <c r="ACR15739" s="60"/>
      <c r="ACS15739" s="60"/>
      <c r="ACT15739" s="60"/>
      <c r="ACU15739" s="60"/>
      <c r="ACV15739" s="60"/>
      <c r="ACW15739" s="60"/>
      <c r="ACX15739" s="60"/>
      <c r="ACY15739" s="60">
        <v>8.6953897018338305E-2</v>
      </c>
      <c r="ACZ15739" s="60"/>
      <c r="ADA15739" s="60"/>
      <c r="ADB15739" s="60"/>
      <c r="ADC15739" s="60"/>
      <c r="ADD15739" s="60"/>
      <c r="ADE15739" s="60"/>
    </row>
    <row r="15740" spans="760:785" x14ac:dyDescent="0.25">
      <c r="ACF15740" s="60"/>
      <c r="ACG15740" s="60"/>
      <c r="ACH15740" s="60"/>
      <c r="ACI15740" s="60"/>
      <c r="ACJ15740" s="60"/>
      <c r="ACK15740" s="60"/>
      <c r="ACL15740" s="60"/>
      <c r="ACM15740" s="60"/>
      <c r="ACN15740" s="60"/>
      <c r="ACO15740" s="60"/>
      <c r="ACP15740" s="60"/>
      <c r="ACQ15740" s="60"/>
      <c r="ACR15740" s="60"/>
      <c r="ACS15740" s="60"/>
      <c r="ACT15740" s="60"/>
      <c r="ACU15740" s="60"/>
      <c r="ACV15740" s="60"/>
      <c r="ACW15740" s="60"/>
      <c r="ACX15740" s="60"/>
      <c r="ACY15740" s="60">
        <v>8.6953897018338305E-2</v>
      </c>
      <c r="ACZ15740" s="60"/>
      <c r="ADA15740" s="60"/>
      <c r="ADB15740" s="60"/>
      <c r="ADC15740" s="60"/>
      <c r="ADD15740" s="60"/>
      <c r="ADE15740" s="60"/>
    </row>
    <row r="15741" spans="760:785" x14ac:dyDescent="0.25">
      <c r="ACF15741" s="60"/>
      <c r="ACG15741" s="60"/>
      <c r="ACH15741" s="60"/>
      <c r="ACI15741" s="60"/>
      <c r="ACJ15741" s="60"/>
      <c r="ACK15741" s="60"/>
      <c r="ACL15741" s="60"/>
      <c r="ACM15741" s="60"/>
      <c r="ACN15741" s="60"/>
      <c r="ACO15741" s="60"/>
      <c r="ACP15741" s="60"/>
      <c r="ACQ15741" s="60"/>
      <c r="ACR15741" s="60"/>
      <c r="ACS15741" s="60"/>
      <c r="ACT15741" s="60"/>
      <c r="ACU15741" s="60"/>
      <c r="ACV15741" s="60"/>
      <c r="ACW15741" s="60"/>
      <c r="ACX15741" s="60"/>
      <c r="ACY15741" s="60">
        <v>8.6948618999868901E-2</v>
      </c>
      <c r="ACZ15741" s="60"/>
      <c r="ADA15741" s="60"/>
      <c r="ADB15741" s="60"/>
      <c r="ADC15741" s="60"/>
      <c r="ADD15741" s="60"/>
      <c r="ADE15741" s="60"/>
    </row>
    <row r="15742" spans="760:785" x14ac:dyDescent="0.25">
      <c r="ACF15742" s="60"/>
      <c r="ACG15742" s="60"/>
      <c r="ACH15742" s="60"/>
      <c r="ACI15742" s="60"/>
      <c r="ACJ15742" s="60"/>
      <c r="ACK15742" s="60"/>
      <c r="ACL15742" s="60"/>
      <c r="ACM15742" s="60"/>
      <c r="ACN15742" s="60"/>
      <c r="ACO15742" s="60"/>
      <c r="ACP15742" s="60"/>
      <c r="ACQ15742" s="60"/>
      <c r="ACR15742" s="60"/>
      <c r="ACS15742" s="60"/>
      <c r="ACT15742" s="60"/>
      <c r="ACU15742" s="60"/>
      <c r="ACV15742" s="60"/>
      <c r="ACW15742" s="60"/>
      <c r="ACX15742" s="60"/>
      <c r="ACY15742" s="60">
        <v>8.6878568754047703E-2</v>
      </c>
      <c r="ACZ15742" s="60"/>
      <c r="ADA15742" s="60"/>
      <c r="ADB15742" s="60"/>
      <c r="ADC15742" s="60"/>
      <c r="ADD15742" s="60"/>
      <c r="ADE15742" s="60"/>
    </row>
    <row r="15743" spans="760:785" x14ac:dyDescent="0.25">
      <c r="ACF15743" s="60"/>
      <c r="ACG15743" s="60"/>
      <c r="ACH15743" s="60"/>
      <c r="ACI15743" s="60"/>
      <c r="ACJ15743" s="60"/>
      <c r="ACK15743" s="60"/>
      <c r="ACL15743" s="60"/>
      <c r="ACM15743" s="60"/>
      <c r="ACN15743" s="60"/>
      <c r="ACO15743" s="60"/>
      <c r="ACP15743" s="60"/>
      <c r="ACQ15743" s="60"/>
      <c r="ACR15743" s="60"/>
      <c r="ACS15743" s="60"/>
      <c r="ACT15743" s="60"/>
      <c r="ACU15743" s="60"/>
      <c r="ACV15743" s="60"/>
      <c r="ACW15743" s="60"/>
      <c r="ACX15743" s="60"/>
      <c r="ACY15743" s="60">
        <v>8.6878568754047703E-2</v>
      </c>
      <c r="ACZ15743" s="60"/>
      <c r="ADA15743" s="60"/>
      <c r="ADB15743" s="60"/>
      <c r="ADC15743" s="60"/>
      <c r="ADD15743" s="60"/>
      <c r="ADE15743" s="60"/>
    </row>
    <row r="15744" spans="760:785" x14ac:dyDescent="0.25">
      <c r="ACF15744" s="60"/>
      <c r="ACG15744" s="60"/>
      <c r="ACH15744" s="60"/>
      <c r="ACI15744" s="60"/>
      <c r="ACJ15744" s="60"/>
      <c r="ACK15744" s="60"/>
      <c r="ACL15744" s="60"/>
      <c r="ACM15744" s="60"/>
      <c r="ACN15744" s="60"/>
      <c r="ACO15744" s="60"/>
      <c r="ACP15744" s="60"/>
      <c r="ACQ15744" s="60"/>
      <c r="ACR15744" s="60"/>
      <c r="ACS15744" s="60"/>
      <c r="ACT15744" s="60"/>
      <c r="ACU15744" s="60"/>
      <c r="ACV15744" s="60"/>
      <c r="ACW15744" s="60"/>
      <c r="ACX15744" s="60"/>
      <c r="ACY15744" s="60">
        <v>8.6794808510878799E-2</v>
      </c>
      <c r="ACZ15744" s="60"/>
      <c r="ADA15744" s="60"/>
      <c r="ADB15744" s="60"/>
      <c r="ADC15744" s="60"/>
      <c r="ADD15744" s="60"/>
      <c r="ADE15744" s="60"/>
    </row>
    <row r="15745" spans="760:785" x14ac:dyDescent="0.25">
      <c r="ACF15745" s="60"/>
      <c r="ACG15745" s="60"/>
      <c r="ACH15745" s="60"/>
      <c r="ACI15745" s="60"/>
      <c r="ACJ15745" s="60"/>
      <c r="ACK15745" s="60"/>
      <c r="ACL15745" s="60"/>
      <c r="ACM15745" s="60"/>
      <c r="ACN15745" s="60"/>
      <c r="ACO15745" s="60"/>
      <c r="ACP15745" s="60"/>
      <c r="ACQ15745" s="60"/>
      <c r="ACR15745" s="60"/>
      <c r="ACS15745" s="60"/>
      <c r="ACT15745" s="60"/>
      <c r="ACU15745" s="60"/>
      <c r="ACV15745" s="60"/>
      <c r="ACW15745" s="60"/>
      <c r="ACX15745" s="60"/>
      <c r="ACY15745" s="60">
        <v>8.6775436543530399E-2</v>
      </c>
      <c r="ACZ15745" s="60"/>
      <c r="ADA15745" s="60"/>
      <c r="ADB15745" s="60"/>
      <c r="ADC15745" s="60"/>
      <c r="ADD15745" s="60"/>
      <c r="ADE15745" s="60"/>
    </row>
    <row r="15746" spans="760:785" x14ac:dyDescent="0.25">
      <c r="ACF15746" s="60"/>
      <c r="ACG15746" s="60"/>
      <c r="ACH15746" s="60"/>
      <c r="ACI15746" s="60"/>
      <c r="ACJ15746" s="60"/>
      <c r="ACK15746" s="60"/>
      <c r="ACL15746" s="60"/>
      <c r="ACM15746" s="60"/>
      <c r="ACN15746" s="60"/>
      <c r="ACO15746" s="60"/>
      <c r="ACP15746" s="60"/>
      <c r="ACQ15746" s="60"/>
      <c r="ACR15746" s="60"/>
      <c r="ACS15746" s="60"/>
      <c r="ACT15746" s="60"/>
      <c r="ACU15746" s="60"/>
      <c r="ACV15746" s="60"/>
      <c r="ACW15746" s="60"/>
      <c r="ACX15746" s="60"/>
      <c r="ACY15746" s="60">
        <v>8.6775436543530399E-2</v>
      </c>
      <c r="ACZ15746" s="60"/>
      <c r="ADA15746" s="60"/>
      <c r="ADB15746" s="60"/>
      <c r="ADC15746" s="60"/>
      <c r="ADD15746" s="60"/>
      <c r="ADE15746" s="60"/>
    </row>
    <row r="15747" spans="760:785" x14ac:dyDescent="0.25">
      <c r="ACF15747" s="60"/>
      <c r="ACG15747" s="60"/>
      <c r="ACH15747" s="60"/>
      <c r="ACI15747" s="60"/>
      <c r="ACJ15747" s="60"/>
      <c r="ACK15747" s="60"/>
      <c r="ACL15747" s="60"/>
      <c r="ACM15747" s="60"/>
      <c r="ACN15747" s="60"/>
      <c r="ACO15747" s="60"/>
      <c r="ACP15747" s="60"/>
      <c r="ACQ15747" s="60"/>
      <c r="ACR15747" s="60"/>
      <c r="ACS15747" s="60"/>
      <c r="ACT15747" s="60"/>
      <c r="ACU15747" s="60"/>
      <c r="ACV15747" s="60"/>
      <c r="ACW15747" s="60"/>
      <c r="ACX15747" s="60"/>
      <c r="ACY15747" s="60">
        <v>8.6774282441381301E-2</v>
      </c>
      <c r="ACZ15747" s="60"/>
      <c r="ADA15747" s="60"/>
      <c r="ADB15747" s="60"/>
      <c r="ADC15747" s="60"/>
      <c r="ADD15747" s="60"/>
      <c r="ADE15747" s="60"/>
    </row>
    <row r="15748" spans="760:785" x14ac:dyDescent="0.25">
      <c r="ACF15748" s="60"/>
      <c r="ACG15748" s="60"/>
      <c r="ACH15748" s="60"/>
      <c r="ACI15748" s="60"/>
      <c r="ACJ15748" s="60"/>
      <c r="ACK15748" s="60"/>
      <c r="ACL15748" s="60"/>
      <c r="ACM15748" s="60"/>
      <c r="ACN15748" s="60"/>
      <c r="ACO15748" s="60"/>
      <c r="ACP15748" s="60"/>
      <c r="ACQ15748" s="60"/>
      <c r="ACR15748" s="60"/>
      <c r="ACS15748" s="60"/>
      <c r="ACT15748" s="60"/>
      <c r="ACU15748" s="60"/>
      <c r="ACV15748" s="60"/>
      <c r="ACW15748" s="60"/>
      <c r="ACX15748" s="60"/>
      <c r="ACY15748" s="60">
        <v>8.6601672229601898E-2</v>
      </c>
      <c r="ACZ15748" s="60"/>
      <c r="ADA15748" s="60"/>
      <c r="ADB15748" s="60"/>
      <c r="ADC15748" s="60"/>
      <c r="ADD15748" s="60"/>
      <c r="ADE15748" s="60"/>
    </row>
    <row r="15749" spans="760:785" x14ac:dyDescent="0.25">
      <c r="ACF15749" s="60"/>
      <c r="ACG15749" s="60"/>
      <c r="ACH15749" s="60"/>
      <c r="ACI15749" s="60"/>
      <c r="ACJ15749" s="60"/>
      <c r="ACK15749" s="60"/>
      <c r="ACL15749" s="60"/>
      <c r="ACM15749" s="60"/>
      <c r="ACN15749" s="60"/>
      <c r="ACO15749" s="60"/>
      <c r="ACP15749" s="60"/>
      <c r="ACQ15749" s="60"/>
      <c r="ACR15749" s="60"/>
      <c r="ACS15749" s="60"/>
      <c r="ACT15749" s="60"/>
      <c r="ACU15749" s="60"/>
      <c r="ACV15749" s="60"/>
      <c r="ACW15749" s="60"/>
      <c r="ACX15749" s="60"/>
      <c r="ACY15749" s="60">
        <v>8.6601672229601898E-2</v>
      </c>
      <c r="ACZ15749" s="60"/>
      <c r="ADA15749" s="60"/>
      <c r="ADB15749" s="60"/>
      <c r="ADC15749" s="60"/>
      <c r="ADD15749" s="60"/>
      <c r="ADE15749" s="60"/>
    </row>
    <row r="15750" spans="760:785" x14ac:dyDescent="0.25">
      <c r="ACF15750" s="60"/>
      <c r="ACG15750" s="60"/>
      <c r="ACH15750" s="60"/>
      <c r="ACI15750" s="60"/>
      <c r="ACJ15750" s="60"/>
      <c r="ACK15750" s="60"/>
      <c r="ACL15750" s="60"/>
      <c r="ACM15750" s="60"/>
      <c r="ACN15750" s="60"/>
      <c r="ACO15750" s="60"/>
      <c r="ACP15750" s="60"/>
      <c r="ACQ15750" s="60"/>
      <c r="ACR15750" s="60"/>
      <c r="ACS15750" s="60"/>
      <c r="ACT15750" s="60"/>
      <c r="ACU15750" s="60"/>
      <c r="ACV15750" s="60"/>
      <c r="ACW15750" s="60"/>
      <c r="ACX15750" s="60"/>
      <c r="ACY15750" s="60">
        <v>8.6312718810543296E-2</v>
      </c>
      <c r="ACZ15750" s="60"/>
      <c r="ADA15750" s="60"/>
      <c r="ADB15750" s="60"/>
      <c r="ADC15750" s="60"/>
      <c r="ADD15750" s="60"/>
      <c r="ADE15750" s="60"/>
    </row>
    <row r="15751" spans="760:785" x14ac:dyDescent="0.25">
      <c r="ACF15751" s="60"/>
      <c r="ACG15751" s="60"/>
      <c r="ACH15751" s="60"/>
      <c r="ACI15751" s="60"/>
      <c r="ACJ15751" s="60"/>
      <c r="ACK15751" s="60"/>
      <c r="ACL15751" s="60"/>
      <c r="ACM15751" s="60"/>
      <c r="ACN15751" s="60"/>
      <c r="ACO15751" s="60"/>
      <c r="ACP15751" s="60"/>
      <c r="ACQ15751" s="60"/>
      <c r="ACR15751" s="60"/>
      <c r="ACS15751" s="60"/>
      <c r="ACT15751" s="60"/>
      <c r="ACU15751" s="60"/>
      <c r="ACV15751" s="60"/>
      <c r="ACW15751" s="60"/>
      <c r="ACX15751" s="60"/>
      <c r="ACY15751" s="60">
        <v>8.6312718810543296E-2</v>
      </c>
      <c r="ACZ15751" s="60"/>
      <c r="ADA15751" s="60"/>
      <c r="ADB15751" s="60"/>
      <c r="ADC15751" s="60"/>
      <c r="ADD15751" s="60"/>
      <c r="ADE15751" s="60"/>
    </row>
    <row r="15752" spans="760:785" x14ac:dyDescent="0.25">
      <c r="ACF15752" s="60"/>
      <c r="ACG15752" s="60"/>
      <c r="ACH15752" s="60"/>
      <c r="ACI15752" s="60"/>
      <c r="ACJ15752" s="60"/>
      <c r="ACK15752" s="60"/>
      <c r="ACL15752" s="60"/>
      <c r="ACM15752" s="60"/>
      <c r="ACN15752" s="60"/>
      <c r="ACO15752" s="60"/>
      <c r="ACP15752" s="60"/>
      <c r="ACQ15752" s="60"/>
      <c r="ACR15752" s="60"/>
      <c r="ACS15752" s="60"/>
      <c r="ACT15752" s="60"/>
      <c r="ACU15752" s="60"/>
      <c r="ACV15752" s="60"/>
      <c r="ACW15752" s="60"/>
      <c r="ACX15752" s="60"/>
      <c r="ACY15752" s="60">
        <v>8.6225111244661701E-2</v>
      </c>
      <c r="ACZ15752" s="60"/>
      <c r="ADA15752" s="60"/>
      <c r="ADB15752" s="60"/>
      <c r="ADC15752" s="60"/>
      <c r="ADD15752" s="60"/>
      <c r="ADE15752" s="60"/>
    </row>
    <row r="15753" spans="760:785" x14ac:dyDescent="0.25">
      <c r="ACF15753" s="60"/>
      <c r="ACG15753" s="60"/>
      <c r="ACH15753" s="60"/>
      <c r="ACI15753" s="60"/>
      <c r="ACJ15753" s="60"/>
      <c r="ACK15753" s="60"/>
      <c r="ACL15753" s="60"/>
      <c r="ACM15753" s="60"/>
      <c r="ACN15753" s="60"/>
      <c r="ACO15753" s="60"/>
      <c r="ACP15753" s="60"/>
      <c r="ACQ15753" s="60"/>
      <c r="ACR15753" s="60"/>
      <c r="ACS15753" s="60"/>
      <c r="ACT15753" s="60"/>
      <c r="ACU15753" s="60"/>
      <c r="ACV15753" s="60"/>
      <c r="ACW15753" s="60"/>
      <c r="ACX15753" s="60"/>
      <c r="ACY15753" s="60">
        <v>8.6171717878067905E-2</v>
      </c>
      <c r="ACZ15753" s="60"/>
      <c r="ADA15753" s="60"/>
      <c r="ADB15753" s="60"/>
      <c r="ADC15753" s="60"/>
      <c r="ADD15753" s="60"/>
      <c r="ADE15753" s="60"/>
    </row>
    <row r="15754" spans="760:785" x14ac:dyDescent="0.25">
      <c r="ACF15754" s="60"/>
      <c r="ACG15754" s="60"/>
      <c r="ACH15754" s="60"/>
      <c r="ACI15754" s="60"/>
      <c r="ACJ15754" s="60"/>
      <c r="ACK15754" s="60"/>
      <c r="ACL15754" s="60"/>
      <c r="ACM15754" s="60"/>
      <c r="ACN15754" s="60"/>
      <c r="ACO15754" s="60"/>
      <c r="ACP15754" s="60"/>
      <c r="ACQ15754" s="60"/>
      <c r="ACR15754" s="60"/>
      <c r="ACS15754" s="60"/>
      <c r="ACT15754" s="60"/>
      <c r="ACU15754" s="60"/>
      <c r="ACV15754" s="60"/>
      <c r="ACW15754" s="60"/>
      <c r="ACX15754" s="60"/>
      <c r="ACY15754" s="60">
        <v>8.6171717878067905E-2</v>
      </c>
      <c r="ACZ15754" s="60"/>
      <c r="ADA15754" s="60"/>
      <c r="ADB15754" s="60"/>
      <c r="ADC15754" s="60"/>
      <c r="ADD15754" s="60"/>
      <c r="ADE15754" s="60"/>
    </row>
    <row r="15755" spans="760:785" x14ac:dyDescent="0.25">
      <c r="ACF15755" s="60"/>
      <c r="ACG15755" s="60"/>
      <c r="ACH15755" s="60"/>
      <c r="ACI15755" s="60"/>
      <c r="ACJ15755" s="60"/>
      <c r="ACK15755" s="60"/>
      <c r="ACL15755" s="60"/>
      <c r="ACM15755" s="60"/>
      <c r="ACN15755" s="60"/>
      <c r="ACO15755" s="60"/>
      <c r="ACP15755" s="60"/>
      <c r="ACQ15755" s="60"/>
      <c r="ACR15755" s="60"/>
      <c r="ACS15755" s="60"/>
      <c r="ACT15755" s="60"/>
      <c r="ACU15755" s="60"/>
      <c r="ACV15755" s="60"/>
      <c r="ACW15755" s="60"/>
      <c r="ACX15755" s="60"/>
      <c r="ACY15755" s="60">
        <v>8.6149835582358503E-2</v>
      </c>
      <c r="ACZ15755" s="60"/>
      <c r="ADA15755" s="60"/>
      <c r="ADB15755" s="60"/>
      <c r="ADC15755" s="60"/>
      <c r="ADD15755" s="60"/>
      <c r="ADE15755" s="60"/>
    </row>
    <row r="15756" spans="760:785" x14ac:dyDescent="0.25">
      <c r="ACF15756" s="60"/>
      <c r="ACG15756" s="60"/>
      <c r="ACH15756" s="60"/>
      <c r="ACI15756" s="60"/>
      <c r="ACJ15756" s="60"/>
      <c r="ACK15756" s="60"/>
      <c r="ACL15756" s="60"/>
      <c r="ACM15756" s="60"/>
      <c r="ACN15756" s="60"/>
      <c r="ACO15756" s="60"/>
      <c r="ACP15756" s="60"/>
      <c r="ACQ15756" s="60"/>
      <c r="ACR15756" s="60"/>
      <c r="ACS15756" s="60"/>
      <c r="ACT15756" s="60"/>
      <c r="ACU15756" s="60"/>
      <c r="ACV15756" s="60"/>
      <c r="ACW15756" s="60"/>
      <c r="ACX15756" s="60"/>
      <c r="ACY15756" s="60">
        <v>8.6149835582358503E-2</v>
      </c>
      <c r="ACZ15756" s="60"/>
      <c r="ADA15756" s="60"/>
      <c r="ADB15756" s="60"/>
      <c r="ADC15756" s="60"/>
      <c r="ADD15756" s="60"/>
      <c r="ADE15756" s="60"/>
    </row>
    <row r="15757" spans="760:785" x14ac:dyDescent="0.25">
      <c r="ACF15757" s="60"/>
      <c r="ACG15757" s="60"/>
      <c r="ACH15757" s="60"/>
      <c r="ACI15757" s="60"/>
      <c r="ACJ15757" s="60"/>
      <c r="ACK15757" s="60"/>
      <c r="ACL15757" s="60"/>
      <c r="ACM15757" s="60"/>
      <c r="ACN15757" s="60"/>
      <c r="ACO15757" s="60"/>
      <c r="ACP15757" s="60"/>
      <c r="ACQ15757" s="60"/>
      <c r="ACR15757" s="60"/>
      <c r="ACS15757" s="60"/>
      <c r="ACT15757" s="60"/>
      <c r="ACU15757" s="60"/>
      <c r="ACV15757" s="60"/>
      <c r="ACW15757" s="60"/>
      <c r="ACX15757" s="60"/>
      <c r="ACY15757" s="60">
        <v>8.6120381930017795E-2</v>
      </c>
      <c r="ACZ15757" s="60"/>
      <c r="ADA15757" s="60"/>
      <c r="ADB15757" s="60"/>
      <c r="ADC15757" s="60"/>
      <c r="ADD15757" s="60"/>
      <c r="ADE15757" s="60"/>
    </row>
    <row r="15758" spans="760:785" x14ac:dyDescent="0.25">
      <c r="ACF15758" s="60"/>
      <c r="ACG15758" s="60"/>
      <c r="ACH15758" s="60"/>
      <c r="ACI15758" s="60"/>
      <c r="ACJ15758" s="60"/>
      <c r="ACK15758" s="60"/>
      <c r="ACL15758" s="60"/>
      <c r="ACM15758" s="60"/>
      <c r="ACN15758" s="60"/>
      <c r="ACO15758" s="60"/>
      <c r="ACP15758" s="60"/>
      <c r="ACQ15758" s="60"/>
      <c r="ACR15758" s="60"/>
      <c r="ACS15758" s="60"/>
      <c r="ACT15758" s="60"/>
      <c r="ACU15758" s="60"/>
      <c r="ACV15758" s="60"/>
      <c r="ACW15758" s="60"/>
      <c r="ACX15758" s="60"/>
      <c r="ACY15758" s="60">
        <v>8.5827594080649494E-2</v>
      </c>
      <c r="ACZ15758" s="60"/>
      <c r="ADA15758" s="60"/>
      <c r="ADB15758" s="60"/>
      <c r="ADC15758" s="60"/>
      <c r="ADD15758" s="60"/>
      <c r="ADE15758" s="60"/>
    </row>
    <row r="15759" spans="760:785" x14ac:dyDescent="0.25">
      <c r="ACF15759" s="60"/>
      <c r="ACG15759" s="60"/>
      <c r="ACH15759" s="60"/>
      <c r="ACI15759" s="60"/>
      <c r="ACJ15759" s="60"/>
      <c r="ACK15759" s="60"/>
      <c r="ACL15759" s="60"/>
      <c r="ACM15759" s="60"/>
      <c r="ACN15759" s="60"/>
      <c r="ACO15759" s="60"/>
      <c r="ACP15759" s="60"/>
      <c r="ACQ15759" s="60"/>
      <c r="ACR15759" s="60"/>
      <c r="ACS15759" s="60"/>
      <c r="ACT15759" s="60"/>
      <c r="ACU15759" s="60"/>
      <c r="ACV15759" s="60"/>
      <c r="ACW15759" s="60"/>
      <c r="ACX15759" s="60"/>
      <c r="ACY15759" s="60">
        <v>8.5800744054644398E-2</v>
      </c>
      <c r="ACZ15759" s="60"/>
      <c r="ADA15759" s="60"/>
      <c r="ADB15759" s="60"/>
      <c r="ADC15759" s="60"/>
      <c r="ADD15759" s="60"/>
      <c r="ADE15759" s="60"/>
    </row>
    <row r="15760" spans="760:785" x14ac:dyDescent="0.25">
      <c r="ACF15760" s="60"/>
      <c r="ACG15760" s="60"/>
      <c r="ACH15760" s="60"/>
      <c r="ACI15760" s="60"/>
      <c r="ACJ15760" s="60"/>
      <c r="ACK15760" s="60"/>
      <c r="ACL15760" s="60"/>
      <c r="ACM15760" s="60"/>
      <c r="ACN15760" s="60"/>
      <c r="ACO15760" s="60"/>
      <c r="ACP15760" s="60"/>
      <c r="ACQ15760" s="60"/>
      <c r="ACR15760" s="60"/>
      <c r="ACS15760" s="60"/>
      <c r="ACT15760" s="60"/>
      <c r="ACU15760" s="60"/>
      <c r="ACV15760" s="60"/>
      <c r="ACW15760" s="60"/>
      <c r="ACX15760" s="60"/>
      <c r="ACY15760" s="60">
        <v>8.5797356741261793E-2</v>
      </c>
      <c r="ACZ15760" s="60"/>
      <c r="ADA15760" s="60"/>
      <c r="ADB15760" s="60"/>
      <c r="ADC15760" s="60"/>
      <c r="ADD15760" s="60"/>
      <c r="ADE15760" s="60"/>
    </row>
    <row r="15761" spans="760:785" x14ac:dyDescent="0.25">
      <c r="ACF15761" s="60"/>
      <c r="ACG15761" s="60"/>
      <c r="ACH15761" s="60"/>
      <c r="ACI15761" s="60"/>
      <c r="ACJ15761" s="60"/>
      <c r="ACK15761" s="60"/>
      <c r="ACL15761" s="60"/>
      <c r="ACM15761" s="60"/>
      <c r="ACN15761" s="60"/>
      <c r="ACO15761" s="60"/>
      <c r="ACP15761" s="60"/>
      <c r="ACQ15761" s="60"/>
      <c r="ACR15761" s="60"/>
      <c r="ACS15761" s="60"/>
      <c r="ACT15761" s="60"/>
      <c r="ACU15761" s="60"/>
      <c r="ACV15761" s="60"/>
      <c r="ACW15761" s="60"/>
      <c r="ACX15761" s="60"/>
      <c r="ACY15761" s="60">
        <v>8.5797356741261793E-2</v>
      </c>
      <c r="ACZ15761" s="60"/>
      <c r="ADA15761" s="60"/>
      <c r="ADB15761" s="60"/>
      <c r="ADC15761" s="60"/>
      <c r="ADD15761" s="60"/>
      <c r="ADE15761" s="60"/>
    </row>
    <row r="15762" spans="760:785" x14ac:dyDescent="0.25">
      <c r="ACF15762" s="60"/>
      <c r="ACG15762" s="60"/>
      <c r="ACH15762" s="60"/>
      <c r="ACI15762" s="60"/>
      <c r="ACJ15762" s="60"/>
      <c r="ACK15762" s="60"/>
      <c r="ACL15762" s="60"/>
      <c r="ACM15762" s="60"/>
      <c r="ACN15762" s="60"/>
      <c r="ACO15762" s="60"/>
      <c r="ACP15762" s="60"/>
      <c r="ACQ15762" s="60"/>
      <c r="ACR15762" s="60"/>
      <c r="ACS15762" s="60"/>
      <c r="ACT15762" s="60"/>
      <c r="ACU15762" s="60"/>
      <c r="ACV15762" s="60"/>
      <c r="ACW15762" s="60"/>
      <c r="ACX15762" s="60"/>
      <c r="ACY15762" s="60">
        <v>8.5431186426506101E-2</v>
      </c>
      <c r="ACZ15762" s="60"/>
      <c r="ADA15762" s="60"/>
      <c r="ADB15762" s="60"/>
      <c r="ADC15762" s="60"/>
      <c r="ADD15762" s="60"/>
      <c r="ADE15762" s="60"/>
    </row>
    <row r="15763" spans="760:785" x14ac:dyDescent="0.25">
      <c r="ACF15763" s="60"/>
      <c r="ACG15763" s="60"/>
      <c r="ACH15763" s="60"/>
      <c r="ACI15763" s="60"/>
      <c r="ACJ15763" s="60"/>
      <c r="ACK15763" s="60"/>
      <c r="ACL15763" s="60"/>
      <c r="ACM15763" s="60"/>
      <c r="ACN15763" s="60"/>
      <c r="ACO15763" s="60"/>
      <c r="ACP15763" s="60"/>
      <c r="ACQ15763" s="60"/>
      <c r="ACR15763" s="60"/>
      <c r="ACS15763" s="60"/>
      <c r="ACT15763" s="60"/>
      <c r="ACU15763" s="60"/>
      <c r="ACV15763" s="60"/>
      <c r="ACW15763" s="60"/>
      <c r="ACX15763" s="60"/>
      <c r="ACY15763" s="60">
        <v>8.5431186426506101E-2</v>
      </c>
      <c r="ACZ15763" s="60"/>
      <c r="ADA15763" s="60"/>
      <c r="ADB15763" s="60"/>
      <c r="ADC15763" s="60"/>
      <c r="ADD15763" s="60"/>
      <c r="ADE15763" s="60"/>
    </row>
    <row r="15764" spans="760:785" x14ac:dyDescent="0.25">
      <c r="ACF15764" s="60"/>
      <c r="ACG15764" s="60"/>
      <c r="ACH15764" s="60"/>
      <c r="ACI15764" s="60"/>
      <c r="ACJ15764" s="60"/>
      <c r="ACK15764" s="60"/>
      <c r="ACL15764" s="60"/>
      <c r="ACM15764" s="60"/>
      <c r="ACN15764" s="60"/>
      <c r="ACO15764" s="60"/>
      <c r="ACP15764" s="60"/>
      <c r="ACQ15764" s="60"/>
      <c r="ACR15764" s="60"/>
      <c r="ACS15764" s="60"/>
      <c r="ACT15764" s="60"/>
      <c r="ACU15764" s="60"/>
      <c r="ACV15764" s="60"/>
      <c r="ACW15764" s="60"/>
      <c r="ACX15764" s="60"/>
      <c r="ACY15764" s="60">
        <v>8.5413782284039202E-2</v>
      </c>
      <c r="ACZ15764" s="60"/>
      <c r="ADA15764" s="60"/>
      <c r="ADB15764" s="60"/>
      <c r="ADC15764" s="60"/>
      <c r="ADD15764" s="60"/>
      <c r="ADE15764" s="60"/>
    </row>
    <row r="15765" spans="760:785" x14ac:dyDescent="0.25">
      <c r="ACF15765" s="60"/>
      <c r="ACG15765" s="60"/>
      <c r="ACH15765" s="60"/>
      <c r="ACI15765" s="60"/>
      <c r="ACJ15765" s="60"/>
      <c r="ACK15765" s="60"/>
      <c r="ACL15765" s="60"/>
      <c r="ACM15765" s="60"/>
      <c r="ACN15765" s="60"/>
      <c r="ACO15765" s="60"/>
      <c r="ACP15765" s="60"/>
      <c r="ACQ15765" s="60"/>
      <c r="ACR15765" s="60"/>
      <c r="ACS15765" s="60"/>
      <c r="ACT15765" s="60"/>
      <c r="ACU15765" s="60"/>
      <c r="ACV15765" s="60"/>
      <c r="ACW15765" s="60"/>
      <c r="ACX15765" s="60"/>
      <c r="ACY15765" s="60">
        <v>8.5413782284039202E-2</v>
      </c>
      <c r="ACZ15765" s="60"/>
      <c r="ADA15765" s="60"/>
      <c r="ADB15765" s="60"/>
      <c r="ADC15765" s="60"/>
      <c r="ADD15765" s="60"/>
      <c r="ADE15765" s="60"/>
    </row>
    <row r="15766" spans="760:785" x14ac:dyDescent="0.25">
      <c r="ACF15766" s="60"/>
      <c r="ACG15766" s="60"/>
      <c r="ACH15766" s="60"/>
      <c r="ACI15766" s="60"/>
      <c r="ACJ15766" s="60"/>
      <c r="ACK15766" s="60"/>
      <c r="ACL15766" s="60"/>
      <c r="ACM15766" s="60"/>
      <c r="ACN15766" s="60"/>
      <c r="ACO15766" s="60"/>
      <c r="ACP15766" s="60"/>
      <c r="ACQ15766" s="60"/>
      <c r="ACR15766" s="60"/>
      <c r="ACS15766" s="60"/>
      <c r="ACT15766" s="60"/>
      <c r="ACU15766" s="60"/>
      <c r="ACV15766" s="60"/>
      <c r="ACW15766" s="60"/>
      <c r="ACX15766" s="60"/>
      <c r="ACY15766" s="60">
        <v>8.5197089987188196E-2</v>
      </c>
      <c r="ACZ15766" s="60"/>
      <c r="ADA15766" s="60"/>
      <c r="ADB15766" s="60"/>
      <c r="ADC15766" s="60"/>
      <c r="ADD15766" s="60"/>
      <c r="ADE15766" s="60"/>
    </row>
    <row r="15767" spans="760:785" x14ac:dyDescent="0.25">
      <c r="ACF15767" s="60"/>
      <c r="ACG15767" s="60"/>
      <c r="ACH15767" s="60"/>
      <c r="ACI15767" s="60"/>
      <c r="ACJ15767" s="60"/>
      <c r="ACK15767" s="60"/>
      <c r="ACL15767" s="60"/>
      <c r="ACM15767" s="60"/>
      <c r="ACN15767" s="60"/>
      <c r="ACO15767" s="60"/>
      <c r="ACP15767" s="60"/>
      <c r="ACQ15767" s="60"/>
      <c r="ACR15767" s="60"/>
      <c r="ACS15767" s="60"/>
      <c r="ACT15767" s="60"/>
      <c r="ACU15767" s="60"/>
      <c r="ACV15767" s="60"/>
      <c r="ACW15767" s="60"/>
      <c r="ACX15767" s="60"/>
      <c r="ACY15767" s="60">
        <v>8.5168852890048399E-2</v>
      </c>
      <c r="ACZ15767" s="60"/>
      <c r="ADA15767" s="60"/>
      <c r="ADB15767" s="60"/>
      <c r="ADC15767" s="60"/>
      <c r="ADD15767" s="60"/>
      <c r="ADE15767" s="60"/>
    </row>
    <row r="15768" spans="760:785" x14ac:dyDescent="0.25">
      <c r="ACF15768" s="60"/>
      <c r="ACG15768" s="60"/>
      <c r="ACH15768" s="60"/>
      <c r="ACI15768" s="60"/>
      <c r="ACJ15768" s="60"/>
      <c r="ACK15768" s="60"/>
      <c r="ACL15768" s="60"/>
      <c r="ACM15768" s="60"/>
      <c r="ACN15768" s="60"/>
      <c r="ACO15768" s="60"/>
      <c r="ACP15768" s="60"/>
      <c r="ACQ15768" s="60"/>
      <c r="ACR15768" s="60"/>
      <c r="ACS15768" s="60"/>
      <c r="ACT15768" s="60"/>
      <c r="ACU15768" s="60"/>
      <c r="ACV15768" s="60"/>
      <c r="ACW15768" s="60"/>
      <c r="ACX15768" s="60"/>
      <c r="ACY15768" s="60">
        <v>8.5168852890048399E-2</v>
      </c>
      <c r="ACZ15768" s="60"/>
      <c r="ADA15768" s="60"/>
      <c r="ADB15768" s="60"/>
      <c r="ADC15768" s="60"/>
      <c r="ADD15768" s="60"/>
      <c r="ADE15768" s="60"/>
    </row>
    <row r="15769" spans="760:785" x14ac:dyDescent="0.25">
      <c r="ACF15769" s="60"/>
      <c r="ACG15769" s="60"/>
      <c r="ACH15769" s="60"/>
      <c r="ACI15769" s="60"/>
      <c r="ACJ15769" s="60"/>
      <c r="ACK15769" s="60"/>
      <c r="ACL15769" s="60"/>
      <c r="ACM15769" s="60"/>
      <c r="ACN15769" s="60"/>
      <c r="ACO15769" s="60"/>
      <c r="ACP15769" s="60"/>
      <c r="ACQ15769" s="60"/>
      <c r="ACR15769" s="60"/>
      <c r="ACS15769" s="60"/>
      <c r="ACT15769" s="60"/>
      <c r="ACU15769" s="60"/>
      <c r="ACV15769" s="60"/>
      <c r="ACW15769" s="60"/>
      <c r="ACX15769" s="60"/>
      <c r="ACY15769" s="60">
        <v>8.49646277030566E-2</v>
      </c>
      <c r="ACZ15769" s="60"/>
      <c r="ADA15769" s="60"/>
      <c r="ADB15769" s="60"/>
      <c r="ADC15769" s="60"/>
      <c r="ADD15769" s="60"/>
      <c r="ADE15769" s="60"/>
    </row>
    <row r="15770" spans="760:785" x14ac:dyDescent="0.25">
      <c r="ACF15770" s="60"/>
      <c r="ACG15770" s="60"/>
      <c r="ACH15770" s="60"/>
      <c r="ACI15770" s="60"/>
      <c r="ACJ15770" s="60"/>
      <c r="ACK15770" s="60"/>
      <c r="ACL15770" s="60"/>
      <c r="ACM15770" s="60"/>
      <c r="ACN15770" s="60"/>
      <c r="ACO15770" s="60"/>
      <c r="ACP15770" s="60"/>
      <c r="ACQ15770" s="60"/>
      <c r="ACR15770" s="60"/>
      <c r="ACS15770" s="60"/>
      <c r="ACT15770" s="60"/>
      <c r="ACU15770" s="60"/>
      <c r="ACV15770" s="60"/>
      <c r="ACW15770" s="60"/>
      <c r="ACX15770" s="60"/>
      <c r="ACY15770" s="60">
        <v>8.4930591600115304E-2</v>
      </c>
      <c r="ACZ15770" s="60"/>
      <c r="ADA15770" s="60"/>
      <c r="ADB15770" s="60"/>
      <c r="ADC15770" s="60"/>
      <c r="ADD15770" s="60"/>
      <c r="ADE15770" s="60"/>
    </row>
    <row r="15771" spans="760:785" x14ac:dyDescent="0.25">
      <c r="ACF15771" s="60"/>
      <c r="ACG15771" s="60"/>
      <c r="ACH15771" s="60"/>
      <c r="ACI15771" s="60"/>
      <c r="ACJ15771" s="60"/>
      <c r="ACK15771" s="60"/>
      <c r="ACL15771" s="60"/>
      <c r="ACM15771" s="60"/>
      <c r="ACN15771" s="60"/>
      <c r="ACO15771" s="60"/>
      <c r="ACP15771" s="60"/>
      <c r="ACQ15771" s="60"/>
      <c r="ACR15771" s="60"/>
      <c r="ACS15771" s="60"/>
      <c r="ACT15771" s="60"/>
      <c r="ACU15771" s="60"/>
      <c r="ACV15771" s="60"/>
      <c r="ACW15771" s="60"/>
      <c r="ACX15771" s="60"/>
      <c r="ACY15771" s="60">
        <v>8.4837970866990894E-2</v>
      </c>
      <c r="ACZ15771" s="60"/>
      <c r="ADA15771" s="60"/>
      <c r="ADB15771" s="60"/>
      <c r="ADC15771" s="60"/>
      <c r="ADD15771" s="60"/>
      <c r="ADE15771" s="60"/>
    </row>
    <row r="15772" spans="760:785" x14ac:dyDescent="0.25">
      <c r="ACF15772" s="60"/>
      <c r="ACG15772" s="60"/>
      <c r="ACH15772" s="60"/>
      <c r="ACI15772" s="60"/>
      <c r="ACJ15772" s="60"/>
      <c r="ACK15772" s="60"/>
      <c r="ACL15772" s="60"/>
      <c r="ACM15772" s="60"/>
      <c r="ACN15772" s="60"/>
      <c r="ACO15772" s="60"/>
      <c r="ACP15772" s="60"/>
      <c r="ACQ15772" s="60"/>
      <c r="ACR15772" s="60"/>
      <c r="ACS15772" s="60"/>
      <c r="ACT15772" s="60"/>
      <c r="ACU15772" s="60"/>
      <c r="ACV15772" s="60"/>
      <c r="ACW15772" s="60"/>
      <c r="ACX15772" s="60"/>
      <c r="ACY15772" s="60">
        <v>8.4837970866990894E-2</v>
      </c>
      <c r="ACZ15772" s="60"/>
      <c r="ADA15772" s="60"/>
      <c r="ADB15772" s="60"/>
      <c r="ADC15772" s="60"/>
      <c r="ADD15772" s="60"/>
      <c r="ADE15772" s="60"/>
    </row>
    <row r="15773" spans="760:785" x14ac:dyDescent="0.25">
      <c r="ACF15773" s="60"/>
      <c r="ACG15773" s="60"/>
      <c r="ACH15773" s="60"/>
      <c r="ACI15773" s="60"/>
      <c r="ACJ15773" s="60"/>
      <c r="ACK15773" s="60"/>
      <c r="ACL15773" s="60"/>
      <c r="ACM15773" s="60"/>
      <c r="ACN15773" s="60"/>
      <c r="ACO15773" s="60"/>
      <c r="ACP15773" s="60"/>
      <c r="ACQ15773" s="60"/>
      <c r="ACR15773" s="60"/>
      <c r="ACS15773" s="60"/>
      <c r="ACT15773" s="60"/>
      <c r="ACU15773" s="60"/>
      <c r="ACV15773" s="60"/>
      <c r="ACW15773" s="60"/>
      <c r="ACX15773" s="60"/>
      <c r="ACY15773" s="60">
        <v>8.4776914990882898E-2</v>
      </c>
      <c r="ACZ15773" s="60"/>
      <c r="ADA15773" s="60"/>
      <c r="ADB15773" s="60"/>
      <c r="ADC15773" s="60"/>
      <c r="ADD15773" s="60"/>
      <c r="ADE15773" s="60"/>
    </row>
    <row r="15774" spans="760:785" x14ac:dyDescent="0.25">
      <c r="ACF15774" s="60"/>
      <c r="ACG15774" s="60"/>
      <c r="ACH15774" s="60"/>
      <c r="ACI15774" s="60"/>
      <c r="ACJ15774" s="60"/>
      <c r="ACK15774" s="60"/>
      <c r="ACL15774" s="60"/>
      <c r="ACM15774" s="60"/>
      <c r="ACN15774" s="60"/>
      <c r="ACO15774" s="60"/>
      <c r="ACP15774" s="60"/>
      <c r="ACQ15774" s="60"/>
      <c r="ACR15774" s="60"/>
      <c r="ACS15774" s="60"/>
      <c r="ACT15774" s="60"/>
      <c r="ACU15774" s="60"/>
      <c r="ACV15774" s="60"/>
      <c r="ACW15774" s="60"/>
      <c r="ACX15774" s="60"/>
      <c r="ACY15774" s="60">
        <v>8.4776914990882898E-2</v>
      </c>
      <c r="ACZ15774" s="60"/>
      <c r="ADA15774" s="60"/>
      <c r="ADB15774" s="60"/>
      <c r="ADC15774" s="60"/>
      <c r="ADD15774" s="60"/>
      <c r="ADE15774" s="60"/>
    </row>
    <row r="15775" spans="760:785" x14ac:dyDescent="0.25">
      <c r="ACF15775" s="60"/>
      <c r="ACG15775" s="60"/>
      <c r="ACH15775" s="60"/>
      <c r="ACI15775" s="60"/>
      <c r="ACJ15775" s="60"/>
      <c r="ACK15775" s="60"/>
      <c r="ACL15775" s="60"/>
      <c r="ACM15775" s="60"/>
      <c r="ACN15775" s="60"/>
      <c r="ACO15775" s="60"/>
      <c r="ACP15775" s="60"/>
      <c r="ACQ15775" s="60"/>
      <c r="ACR15775" s="60"/>
      <c r="ACS15775" s="60"/>
      <c r="ACT15775" s="60"/>
      <c r="ACU15775" s="60"/>
      <c r="ACV15775" s="60"/>
      <c r="ACW15775" s="60"/>
      <c r="ACX15775" s="60"/>
      <c r="ACY15775" s="60">
        <v>8.4670576265369502E-2</v>
      </c>
      <c r="ACZ15775" s="60"/>
      <c r="ADA15775" s="60"/>
      <c r="ADB15775" s="60"/>
      <c r="ADC15775" s="60"/>
      <c r="ADD15775" s="60"/>
      <c r="ADE15775" s="60"/>
    </row>
    <row r="15776" spans="760:785" x14ac:dyDescent="0.25">
      <c r="ACF15776" s="60"/>
      <c r="ACG15776" s="60"/>
      <c r="ACH15776" s="60"/>
      <c r="ACI15776" s="60"/>
      <c r="ACJ15776" s="60"/>
      <c r="ACK15776" s="60"/>
      <c r="ACL15776" s="60"/>
      <c r="ACM15776" s="60"/>
      <c r="ACN15776" s="60"/>
      <c r="ACO15776" s="60"/>
      <c r="ACP15776" s="60"/>
      <c r="ACQ15776" s="60"/>
      <c r="ACR15776" s="60"/>
      <c r="ACS15776" s="60"/>
      <c r="ACT15776" s="60"/>
      <c r="ACU15776" s="60"/>
      <c r="ACV15776" s="60"/>
      <c r="ACW15776" s="60"/>
      <c r="ACX15776" s="60"/>
      <c r="ACY15776" s="60">
        <v>8.4670576265369502E-2</v>
      </c>
      <c r="ACZ15776" s="60"/>
      <c r="ADA15776" s="60"/>
      <c r="ADB15776" s="60"/>
      <c r="ADC15776" s="60"/>
      <c r="ADD15776" s="60"/>
      <c r="ADE15776" s="60"/>
    </row>
    <row r="15777" spans="760:785" x14ac:dyDescent="0.25">
      <c r="ACF15777" s="60"/>
      <c r="ACG15777" s="60"/>
      <c r="ACH15777" s="60"/>
      <c r="ACI15777" s="60"/>
      <c r="ACJ15777" s="60"/>
      <c r="ACK15777" s="60"/>
      <c r="ACL15777" s="60"/>
      <c r="ACM15777" s="60"/>
      <c r="ACN15777" s="60"/>
      <c r="ACO15777" s="60"/>
      <c r="ACP15777" s="60"/>
      <c r="ACQ15777" s="60"/>
      <c r="ACR15777" s="60"/>
      <c r="ACS15777" s="60"/>
      <c r="ACT15777" s="60"/>
      <c r="ACU15777" s="60"/>
      <c r="ACV15777" s="60"/>
      <c r="ACW15777" s="60"/>
      <c r="ACX15777" s="60"/>
      <c r="ACY15777" s="60">
        <v>8.4591242917131104E-2</v>
      </c>
      <c r="ACZ15777" s="60"/>
      <c r="ADA15777" s="60"/>
      <c r="ADB15777" s="60"/>
      <c r="ADC15777" s="60"/>
      <c r="ADD15777" s="60"/>
      <c r="ADE15777" s="60"/>
    </row>
    <row r="15778" spans="760:785" x14ac:dyDescent="0.25">
      <c r="ACF15778" s="60"/>
      <c r="ACG15778" s="60"/>
      <c r="ACH15778" s="60"/>
      <c r="ACI15778" s="60"/>
      <c r="ACJ15778" s="60"/>
      <c r="ACK15778" s="60"/>
      <c r="ACL15778" s="60"/>
      <c r="ACM15778" s="60"/>
      <c r="ACN15778" s="60"/>
      <c r="ACO15778" s="60"/>
      <c r="ACP15778" s="60"/>
      <c r="ACQ15778" s="60"/>
      <c r="ACR15778" s="60"/>
      <c r="ACS15778" s="60"/>
      <c r="ACT15778" s="60"/>
      <c r="ACU15778" s="60"/>
      <c r="ACV15778" s="60"/>
      <c r="ACW15778" s="60"/>
      <c r="ACX15778" s="60"/>
      <c r="ACY15778" s="60">
        <v>8.4591242917131104E-2</v>
      </c>
      <c r="ACZ15778" s="60"/>
      <c r="ADA15778" s="60"/>
      <c r="ADB15778" s="60"/>
      <c r="ADC15778" s="60"/>
      <c r="ADD15778" s="60"/>
      <c r="ADE15778" s="60"/>
    </row>
    <row r="15779" spans="760:785" x14ac:dyDescent="0.25">
      <c r="ACF15779" s="60"/>
      <c r="ACG15779" s="60"/>
      <c r="ACH15779" s="60"/>
      <c r="ACI15779" s="60"/>
      <c r="ACJ15779" s="60"/>
      <c r="ACK15779" s="60"/>
      <c r="ACL15779" s="60"/>
      <c r="ACM15779" s="60"/>
      <c r="ACN15779" s="60"/>
      <c r="ACO15779" s="60"/>
      <c r="ACP15779" s="60"/>
      <c r="ACQ15779" s="60"/>
      <c r="ACR15779" s="60"/>
      <c r="ACS15779" s="60"/>
      <c r="ACT15779" s="60"/>
      <c r="ACU15779" s="60"/>
      <c r="ACV15779" s="60"/>
      <c r="ACW15779" s="60"/>
      <c r="ACX15779" s="60"/>
      <c r="ACY15779" s="60">
        <v>8.4574669869720495E-2</v>
      </c>
      <c r="ACZ15779" s="60"/>
      <c r="ADA15779" s="60"/>
      <c r="ADB15779" s="60"/>
      <c r="ADC15779" s="60"/>
      <c r="ADD15779" s="60"/>
      <c r="ADE15779" s="60"/>
    </row>
    <row r="15780" spans="760:785" x14ac:dyDescent="0.25">
      <c r="ACF15780" s="60"/>
      <c r="ACG15780" s="60"/>
      <c r="ACH15780" s="60"/>
      <c r="ACI15780" s="60"/>
      <c r="ACJ15780" s="60"/>
      <c r="ACK15780" s="60"/>
      <c r="ACL15780" s="60"/>
      <c r="ACM15780" s="60"/>
      <c r="ACN15780" s="60"/>
      <c r="ACO15780" s="60"/>
      <c r="ACP15780" s="60"/>
      <c r="ACQ15780" s="60"/>
      <c r="ACR15780" s="60"/>
      <c r="ACS15780" s="60"/>
      <c r="ACT15780" s="60"/>
      <c r="ACU15780" s="60"/>
      <c r="ACV15780" s="60"/>
      <c r="ACW15780" s="60"/>
      <c r="ACX15780" s="60"/>
      <c r="ACY15780" s="60">
        <v>8.4574669869720495E-2</v>
      </c>
      <c r="ACZ15780" s="60"/>
      <c r="ADA15780" s="60"/>
      <c r="ADB15780" s="60"/>
      <c r="ADC15780" s="60"/>
      <c r="ADD15780" s="60"/>
      <c r="ADE15780" s="60"/>
    </row>
    <row r="15781" spans="760:785" x14ac:dyDescent="0.25">
      <c r="ACF15781" s="60"/>
      <c r="ACG15781" s="60"/>
      <c r="ACH15781" s="60"/>
      <c r="ACI15781" s="60"/>
      <c r="ACJ15781" s="60"/>
      <c r="ACK15781" s="60"/>
      <c r="ACL15781" s="60"/>
      <c r="ACM15781" s="60"/>
      <c r="ACN15781" s="60"/>
      <c r="ACO15781" s="60"/>
      <c r="ACP15781" s="60"/>
      <c r="ACQ15781" s="60"/>
      <c r="ACR15781" s="60"/>
      <c r="ACS15781" s="60"/>
      <c r="ACT15781" s="60"/>
      <c r="ACU15781" s="60"/>
      <c r="ACV15781" s="60"/>
      <c r="ACW15781" s="60"/>
      <c r="ACX15781" s="60"/>
      <c r="ACY15781" s="60">
        <v>8.4459003457067097E-2</v>
      </c>
      <c r="ACZ15781" s="60"/>
      <c r="ADA15781" s="60"/>
      <c r="ADB15781" s="60"/>
      <c r="ADC15781" s="60"/>
      <c r="ADD15781" s="60"/>
      <c r="ADE15781" s="60"/>
    </row>
    <row r="15782" spans="760:785" x14ac:dyDescent="0.25">
      <c r="ACF15782" s="60"/>
      <c r="ACG15782" s="60"/>
      <c r="ACH15782" s="60"/>
      <c r="ACI15782" s="60"/>
      <c r="ACJ15782" s="60"/>
      <c r="ACK15782" s="60"/>
      <c r="ACL15782" s="60"/>
      <c r="ACM15782" s="60"/>
      <c r="ACN15782" s="60"/>
      <c r="ACO15782" s="60"/>
      <c r="ACP15782" s="60"/>
      <c r="ACQ15782" s="60"/>
      <c r="ACR15782" s="60"/>
      <c r="ACS15782" s="60"/>
      <c r="ACT15782" s="60"/>
      <c r="ACU15782" s="60"/>
      <c r="ACV15782" s="60"/>
      <c r="ACW15782" s="60"/>
      <c r="ACX15782" s="60"/>
      <c r="ACY15782" s="60">
        <v>8.4323574858293199E-2</v>
      </c>
      <c r="ACZ15782" s="60"/>
      <c r="ADA15782" s="60"/>
      <c r="ADB15782" s="60"/>
      <c r="ADC15782" s="60"/>
      <c r="ADD15782" s="60"/>
      <c r="ADE15782" s="60"/>
    </row>
    <row r="15783" spans="760:785" x14ac:dyDescent="0.25">
      <c r="ACF15783" s="60"/>
      <c r="ACG15783" s="60"/>
      <c r="ACH15783" s="60"/>
      <c r="ACI15783" s="60"/>
      <c r="ACJ15783" s="60"/>
      <c r="ACK15783" s="60"/>
      <c r="ACL15783" s="60"/>
      <c r="ACM15783" s="60"/>
      <c r="ACN15783" s="60"/>
      <c r="ACO15783" s="60"/>
      <c r="ACP15783" s="60"/>
      <c r="ACQ15783" s="60"/>
      <c r="ACR15783" s="60"/>
      <c r="ACS15783" s="60"/>
      <c r="ACT15783" s="60"/>
      <c r="ACU15783" s="60"/>
      <c r="ACV15783" s="60"/>
      <c r="ACW15783" s="60"/>
      <c r="ACX15783" s="60"/>
      <c r="ACY15783" s="60">
        <v>8.4323574858293199E-2</v>
      </c>
      <c r="ACZ15783" s="60"/>
      <c r="ADA15783" s="60"/>
      <c r="ADB15783" s="60"/>
      <c r="ADC15783" s="60"/>
      <c r="ADD15783" s="60"/>
      <c r="ADE15783" s="60"/>
    </row>
    <row r="15784" spans="760:785" x14ac:dyDescent="0.25">
      <c r="ACF15784" s="60"/>
      <c r="ACG15784" s="60"/>
      <c r="ACH15784" s="60"/>
      <c r="ACI15784" s="60"/>
      <c r="ACJ15784" s="60"/>
      <c r="ACK15784" s="60"/>
      <c r="ACL15784" s="60"/>
      <c r="ACM15784" s="60"/>
      <c r="ACN15784" s="60"/>
      <c r="ACO15784" s="60"/>
      <c r="ACP15784" s="60"/>
      <c r="ACQ15784" s="60"/>
      <c r="ACR15784" s="60"/>
      <c r="ACS15784" s="60"/>
      <c r="ACT15784" s="60"/>
      <c r="ACU15784" s="60"/>
      <c r="ACV15784" s="60"/>
      <c r="ACW15784" s="60"/>
      <c r="ACX15784" s="60"/>
      <c r="ACY15784" s="60">
        <v>8.4282793240745807E-2</v>
      </c>
      <c r="ACZ15784" s="60"/>
      <c r="ADA15784" s="60"/>
      <c r="ADB15784" s="60"/>
      <c r="ADC15784" s="60"/>
      <c r="ADD15784" s="60"/>
      <c r="ADE15784" s="60"/>
    </row>
    <row r="15785" spans="760:785" x14ac:dyDescent="0.25">
      <c r="ACF15785" s="60"/>
      <c r="ACG15785" s="60"/>
      <c r="ACH15785" s="60"/>
      <c r="ACI15785" s="60"/>
      <c r="ACJ15785" s="60"/>
      <c r="ACK15785" s="60"/>
      <c r="ACL15785" s="60"/>
      <c r="ACM15785" s="60"/>
      <c r="ACN15785" s="60"/>
      <c r="ACO15785" s="60"/>
      <c r="ACP15785" s="60"/>
      <c r="ACQ15785" s="60"/>
      <c r="ACR15785" s="60"/>
      <c r="ACS15785" s="60"/>
      <c r="ACT15785" s="60"/>
      <c r="ACU15785" s="60"/>
      <c r="ACV15785" s="60"/>
      <c r="ACW15785" s="60"/>
      <c r="ACX15785" s="60"/>
      <c r="ACY15785" s="60">
        <v>8.4189920320672296E-2</v>
      </c>
      <c r="ACZ15785" s="60"/>
      <c r="ADA15785" s="60"/>
      <c r="ADB15785" s="60"/>
      <c r="ADC15785" s="60"/>
      <c r="ADD15785" s="60"/>
      <c r="ADE15785" s="60"/>
    </row>
    <row r="15786" spans="760:785" x14ac:dyDescent="0.25">
      <c r="ACF15786" s="60"/>
      <c r="ACG15786" s="60"/>
      <c r="ACH15786" s="60"/>
      <c r="ACI15786" s="60"/>
      <c r="ACJ15786" s="60"/>
      <c r="ACK15786" s="60"/>
      <c r="ACL15786" s="60"/>
      <c r="ACM15786" s="60"/>
      <c r="ACN15786" s="60"/>
      <c r="ACO15786" s="60"/>
      <c r="ACP15786" s="60"/>
      <c r="ACQ15786" s="60"/>
      <c r="ACR15786" s="60"/>
      <c r="ACS15786" s="60"/>
      <c r="ACT15786" s="60"/>
      <c r="ACU15786" s="60"/>
      <c r="ACV15786" s="60"/>
      <c r="ACW15786" s="60"/>
      <c r="ACX15786" s="60"/>
      <c r="ACY15786" s="60">
        <v>8.4189920320672296E-2</v>
      </c>
      <c r="ACZ15786" s="60"/>
      <c r="ADA15786" s="60"/>
      <c r="ADB15786" s="60"/>
      <c r="ADC15786" s="60"/>
      <c r="ADD15786" s="60"/>
      <c r="ADE15786" s="60"/>
    </row>
    <row r="15787" spans="760:785" x14ac:dyDescent="0.25">
      <c r="ACF15787" s="60"/>
      <c r="ACG15787" s="60"/>
      <c r="ACH15787" s="60"/>
      <c r="ACI15787" s="60"/>
      <c r="ACJ15787" s="60"/>
      <c r="ACK15787" s="60"/>
      <c r="ACL15787" s="60"/>
      <c r="ACM15787" s="60"/>
      <c r="ACN15787" s="60"/>
      <c r="ACO15787" s="60"/>
      <c r="ACP15787" s="60"/>
      <c r="ACQ15787" s="60"/>
      <c r="ACR15787" s="60"/>
      <c r="ACS15787" s="60"/>
      <c r="ACT15787" s="60"/>
      <c r="ACU15787" s="60"/>
      <c r="ACV15787" s="60"/>
      <c r="ACW15787" s="60"/>
      <c r="ACX15787" s="60"/>
      <c r="ACY15787" s="60">
        <v>8.4189399198362602E-2</v>
      </c>
      <c r="ACZ15787" s="60"/>
      <c r="ADA15787" s="60"/>
      <c r="ADB15787" s="60"/>
      <c r="ADC15787" s="60"/>
      <c r="ADD15787" s="60"/>
      <c r="ADE15787" s="60"/>
    </row>
    <row r="15788" spans="760:785" x14ac:dyDescent="0.25">
      <c r="ACF15788" s="60"/>
      <c r="ACG15788" s="60"/>
      <c r="ACH15788" s="60"/>
      <c r="ACI15788" s="60"/>
      <c r="ACJ15788" s="60"/>
      <c r="ACK15788" s="60"/>
      <c r="ACL15788" s="60"/>
      <c r="ACM15788" s="60"/>
      <c r="ACN15788" s="60"/>
      <c r="ACO15788" s="60"/>
      <c r="ACP15788" s="60"/>
      <c r="ACQ15788" s="60"/>
      <c r="ACR15788" s="60"/>
      <c r="ACS15788" s="60"/>
      <c r="ACT15788" s="60"/>
      <c r="ACU15788" s="60"/>
      <c r="ACV15788" s="60"/>
      <c r="ACW15788" s="60"/>
      <c r="ACX15788" s="60"/>
      <c r="ACY15788" s="60">
        <v>8.4189399198362602E-2</v>
      </c>
      <c r="ACZ15788" s="60"/>
      <c r="ADA15788" s="60"/>
      <c r="ADB15788" s="60"/>
      <c r="ADC15788" s="60"/>
      <c r="ADD15788" s="60"/>
      <c r="ADE15788" s="60"/>
    </row>
    <row r="15789" spans="760:785" x14ac:dyDescent="0.25">
      <c r="ACF15789" s="60"/>
      <c r="ACG15789" s="60"/>
      <c r="ACH15789" s="60"/>
      <c r="ACI15789" s="60"/>
      <c r="ACJ15789" s="60"/>
      <c r="ACK15789" s="60"/>
      <c r="ACL15789" s="60"/>
      <c r="ACM15789" s="60"/>
      <c r="ACN15789" s="60"/>
      <c r="ACO15789" s="60"/>
      <c r="ACP15789" s="60"/>
      <c r="ACQ15789" s="60"/>
      <c r="ACR15789" s="60"/>
      <c r="ACS15789" s="60"/>
      <c r="ACT15789" s="60"/>
      <c r="ACU15789" s="60"/>
      <c r="ACV15789" s="60"/>
      <c r="ACW15789" s="60"/>
      <c r="ACX15789" s="60"/>
      <c r="ACY15789" s="60">
        <v>8.4136032729698496E-2</v>
      </c>
      <c r="ACZ15789" s="60"/>
      <c r="ADA15789" s="60"/>
      <c r="ADB15789" s="60"/>
      <c r="ADC15789" s="60"/>
      <c r="ADD15789" s="60"/>
      <c r="ADE15789" s="60"/>
    </row>
    <row r="15790" spans="760:785" x14ac:dyDescent="0.25">
      <c r="ACF15790" s="60"/>
      <c r="ACG15790" s="60"/>
      <c r="ACH15790" s="60"/>
      <c r="ACI15790" s="60"/>
      <c r="ACJ15790" s="60"/>
      <c r="ACK15790" s="60"/>
      <c r="ACL15790" s="60"/>
      <c r="ACM15790" s="60"/>
      <c r="ACN15790" s="60"/>
      <c r="ACO15790" s="60"/>
      <c r="ACP15790" s="60"/>
      <c r="ACQ15790" s="60"/>
      <c r="ACR15790" s="60"/>
      <c r="ACS15790" s="60"/>
      <c r="ACT15790" s="60"/>
      <c r="ACU15790" s="60"/>
      <c r="ACV15790" s="60"/>
      <c r="ACW15790" s="60"/>
      <c r="ACX15790" s="60"/>
      <c r="ACY15790" s="60">
        <v>8.4136032729698496E-2</v>
      </c>
      <c r="ACZ15790" s="60"/>
      <c r="ADA15790" s="60"/>
      <c r="ADB15790" s="60"/>
      <c r="ADC15790" s="60"/>
      <c r="ADD15790" s="60"/>
      <c r="ADE15790" s="60"/>
    </row>
    <row r="15791" spans="760:785" x14ac:dyDescent="0.25">
      <c r="ACF15791" s="60"/>
      <c r="ACG15791" s="60"/>
      <c r="ACH15791" s="60"/>
      <c r="ACI15791" s="60"/>
      <c r="ACJ15791" s="60"/>
      <c r="ACK15791" s="60"/>
      <c r="ACL15791" s="60"/>
      <c r="ACM15791" s="60"/>
      <c r="ACN15791" s="60"/>
      <c r="ACO15791" s="60"/>
      <c r="ACP15791" s="60"/>
      <c r="ACQ15791" s="60"/>
      <c r="ACR15791" s="60"/>
      <c r="ACS15791" s="60"/>
      <c r="ACT15791" s="60"/>
      <c r="ACU15791" s="60"/>
      <c r="ACV15791" s="60"/>
      <c r="ACW15791" s="60"/>
      <c r="ACX15791" s="60"/>
      <c r="ACY15791" s="60">
        <v>8.3960866441593299E-2</v>
      </c>
      <c r="ACZ15791" s="60"/>
      <c r="ADA15791" s="60"/>
      <c r="ADB15791" s="60"/>
      <c r="ADC15791" s="60"/>
      <c r="ADD15791" s="60"/>
      <c r="ADE15791" s="60"/>
    </row>
    <row r="15792" spans="760:785" x14ac:dyDescent="0.25">
      <c r="ACF15792" s="60"/>
      <c r="ACG15792" s="60"/>
      <c r="ACH15792" s="60"/>
      <c r="ACI15792" s="60"/>
      <c r="ACJ15792" s="60"/>
      <c r="ACK15792" s="60"/>
      <c r="ACL15792" s="60"/>
      <c r="ACM15792" s="60"/>
      <c r="ACN15792" s="60"/>
      <c r="ACO15792" s="60"/>
      <c r="ACP15792" s="60"/>
      <c r="ACQ15792" s="60"/>
      <c r="ACR15792" s="60"/>
      <c r="ACS15792" s="60"/>
      <c r="ACT15792" s="60"/>
      <c r="ACU15792" s="60"/>
      <c r="ACV15792" s="60"/>
      <c r="ACW15792" s="60"/>
      <c r="ACX15792" s="60"/>
      <c r="ACY15792" s="60">
        <v>8.3960866441593299E-2</v>
      </c>
      <c r="ACZ15792" s="60"/>
      <c r="ADA15792" s="60"/>
      <c r="ADB15792" s="60"/>
      <c r="ADC15792" s="60"/>
      <c r="ADD15792" s="60"/>
      <c r="ADE15792" s="60"/>
    </row>
    <row r="15793" spans="760:785" x14ac:dyDescent="0.25">
      <c r="ACF15793" s="60"/>
      <c r="ACG15793" s="60"/>
      <c r="ACH15793" s="60"/>
      <c r="ACI15793" s="60"/>
      <c r="ACJ15793" s="60"/>
      <c r="ACK15793" s="60"/>
      <c r="ACL15793" s="60"/>
      <c r="ACM15793" s="60"/>
      <c r="ACN15793" s="60"/>
      <c r="ACO15793" s="60"/>
      <c r="ACP15793" s="60"/>
      <c r="ACQ15793" s="60"/>
      <c r="ACR15793" s="60"/>
      <c r="ACS15793" s="60"/>
      <c r="ACT15793" s="60"/>
      <c r="ACU15793" s="60"/>
      <c r="ACV15793" s="60"/>
      <c r="ACW15793" s="60"/>
      <c r="ACX15793" s="60"/>
      <c r="ACY15793" s="60">
        <v>8.3957048184231997E-2</v>
      </c>
      <c r="ACZ15793" s="60"/>
      <c r="ADA15793" s="60"/>
      <c r="ADB15793" s="60"/>
      <c r="ADC15793" s="60"/>
      <c r="ADD15793" s="60"/>
      <c r="ADE15793" s="60"/>
    </row>
    <row r="15794" spans="760:785" x14ac:dyDescent="0.25">
      <c r="ACF15794" s="60"/>
      <c r="ACG15794" s="60"/>
      <c r="ACH15794" s="60"/>
      <c r="ACI15794" s="60"/>
      <c r="ACJ15794" s="60"/>
      <c r="ACK15794" s="60"/>
      <c r="ACL15794" s="60"/>
      <c r="ACM15794" s="60"/>
      <c r="ACN15794" s="60"/>
      <c r="ACO15794" s="60"/>
      <c r="ACP15794" s="60"/>
      <c r="ACQ15794" s="60"/>
      <c r="ACR15794" s="60"/>
      <c r="ACS15794" s="60"/>
      <c r="ACT15794" s="60"/>
      <c r="ACU15794" s="60"/>
      <c r="ACV15794" s="60"/>
      <c r="ACW15794" s="60"/>
      <c r="ACX15794" s="60"/>
      <c r="ACY15794" s="60">
        <v>8.3939268158958497E-2</v>
      </c>
      <c r="ACZ15794" s="60"/>
      <c r="ADA15794" s="60"/>
      <c r="ADB15794" s="60"/>
      <c r="ADC15794" s="60"/>
      <c r="ADD15794" s="60"/>
      <c r="ADE15794" s="60"/>
    </row>
    <row r="15795" spans="760:785" x14ac:dyDescent="0.25">
      <c r="ACF15795" s="60"/>
      <c r="ACG15795" s="60"/>
      <c r="ACH15795" s="60"/>
      <c r="ACI15795" s="60"/>
      <c r="ACJ15795" s="60"/>
      <c r="ACK15795" s="60"/>
      <c r="ACL15795" s="60"/>
      <c r="ACM15795" s="60"/>
      <c r="ACN15795" s="60"/>
      <c r="ACO15795" s="60"/>
      <c r="ACP15795" s="60"/>
      <c r="ACQ15795" s="60"/>
      <c r="ACR15795" s="60"/>
      <c r="ACS15795" s="60"/>
      <c r="ACT15795" s="60"/>
      <c r="ACU15795" s="60"/>
      <c r="ACV15795" s="60"/>
      <c r="ACW15795" s="60"/>
      <c r="ACX15795" s="60"/>
      <c r="ACY15795" s="60">
        <v>8.3939268158958497E-2</v>
      </c>
      <c r="ACZ15795" s="60"/>
      <c r="ADA15795" s="60"/>
      <c r="ADB15795" s="60"/>
      <c r="ADC15795" s="60"/>
      <c r="ADD15795" s="60"/>
      <c r="ADE15795" s="60"/>
    </row>
    <row r="15796" spans="760:785" x14ac:dyDescent="0.25">
      <c r="ACF15796" s="60"/>
      <c r="ACG15796" s="60"/>
      <c r="ACH15796" s="60"/>
      <c r="ACI15796" s="60"/>
      <c r="ACJ15796" s="60"/>
      <c r="ACK15796" s="60"/>
      <c r="ACL15796" s="60"/>
      <c r="ACM15796" s="60"/>
      <c r="ACN15796" s="60"/>
      <c r="ACO15796" s="60"/>
      <c r="ACP15796" s="60"/>
      <c r="ACQ15796" s="60"/>
      <c r="ACR15796" s="60"/>
      <c r="ACS15796" s="60"/>
      <c r="ACT15796" s="60"/>
      <c r="ACU15796" s="60"/>
      <c r="ACV15796" s="60"/>
      <c r="ACW15796" s="60"/>
      <c r="ACX15796" s="60"/>
      <c r="ACY15796" s="60">
        <v>8.3872821274704204E-2</v>
      </c>
      <c r="ACZ15796" s="60"/>
      <c r="ADA15796" s="60"/>
      <c r="ADB15796" s="60"/>
      <c r="ADC15796" s="60"/>
      <c r="ADD15796" s="60"/>
      <c r="ADE15796" s="60"/>
    </row>
    <row r="15797" spans="760:785" x14ac:dyDescent="0.25">
      <c r="ACF15797" s="60"/>
      <c r="ACG15797" s="60"/>
      <c r="ACH15797" s="60"/>
      <c r="ACI15797" s="60"/>
      <c r="ACJ15797" s="60"/>
      <c r="ACK15797" s="60"/>
      <c r="ACL15797" s="60"/>
      <c r="ACM15797" s="60"/>
      <c r="ACN15797" s="60"/>
      <c r="ACO15797" s="60"/>
      <c r="ACP15797" s="60"/>
      <c r="ACQ15797" s="60"/>
      <c r="ACR15797" s="60"/>
      <c r="ACS15797" s="60"/>
      <c r="ACT15797" s="60"/>
      <c r="ACU15797" s="60"/>
      <c r="ACV15797" s="60"/>
      <c r="ACW15797" s="60"/>
      <c r="ACX15797" s="60"/>
      <c r="ACY15797" s="60">
        <v>8.3872821274704204E-2</v>
      </c>
      <c r="ACZ15797" s="60"/>
      <c r="ADA15797" s="60"/>
      <c r="ADB15797" s="60"/>
      <c r="ADC15797" s="60"/>
      <c r="ADD15797" s="60"/>
      <c r="ADE15797" s="60"/>
    </row>
    <row r="15798" spans="760:785" x14ac:dyDescent="0.25">
      <c r="ACF15798" s="60"/>
      <c r="ACG15798" s="60"/>
      <c r="ACH15798" s="60"/>
      <c r="ACI15798" s="60"/>
      <c r="ACJ15798" s="60"/>
      <c r="ACK15798" s="60"/>
      <c r="ACL15798" s="60"/>
      <c r="ACM15798" s="60"/>
      <c r="ACN15798" s="60"/>
      <c r="ACO15798" s="60"/>
      <c r="ACP15798" s="60"/>
      <c r="ACQ15798" s="60"/>
      <c r="ACR15798" s="60"/>
      <c r="ACS15798" s="60"/>
      <c r="ACT15798" s="60"/>
      <c r="ACU15798" s="60"/>
      <c r="ACV15798" s="60"/>
      <c r="ACW15798" s="60"/>
      <c r="ACX15798" s="60"/>
      <c r="ACY15798" s="60">
        <v>8.3836831739400097E-2</v>
      </c>
      <c r="ACZ15798" s="60"/>
      <c r="ADA15798" s="60"/>
      <c r="ADB15798" s="60"/>
      <c r="ADC15798" s="60"/>
      <c r="ADD15798" s="60"/>
      <c r="ADE15798" s="60"/>
    </row>
    <row r="15799" spans="760:785" x14ac:dyDescent="0.25">
      <c r="ACF15799" s="60"/>
      <c r="ACG15799" s="60"/>
      <c r="ACH15799" s="60"/>
      <c r="ACI15799" s="60"/>
      <c r="ACJ15799" s="60"/>
      <c r="ACK15799" s="60"/>
      <c r="ACL15799" s="60"/>
      <c r="ACM15799" s="60"/>
      <c r="ACN15799" s="60"/>
      <c r="ACO15799" s="60"/>
      <c r="ACP15799" s="60"/>
      <c r="ACQ15799" s="60"/>
      <c r="ACR15799" s="60"/>
      <c r="ACS15799" s="60"/>
      <c r="ACT15799" s="60"/>
      <c r="ACU15799" s="60"/>
      <c r="ACV15799" s="60"/>
      <c r="ACW15799" s="60"/>
      <c r="ACX15799" s="60"/>
      <c r="ACY15799" s="60">
        <v>8.3836831739400097E-2</v>
      </c>
      <c r="ACZ15799" s="60"/>
      <c r="ADA15799" s="60"/>
      <c r="ADB15799" s="60"/>
      <c r="ADC15799" s="60"/>
      <c r="ADD15799" s="60"/>
      <c r="ADE15799" s="60"/>
    </row>
    <row r="15800" spans="760:785" x14ac:dyDescent="0.25">
      <c r="ACF15800" s="60"/>
      <c r="ACG15800" s="60"/>
      <c r="ACH15800" s="60"/>
      <c r="ACI15800" s="60"/>
      <c r="ACJ15800" s="60"/>
      <c r="ACK15800" s="60"/>
      <c r="ACL15800" s="60"/>
      <c r="ACM15800" s="60"/>
      <c r="ACN15800" s="60"/>
      <c r="ACO15800" s="60"/>
      <c r="ACP15800" s="60"/>
      <c r="ACQ15800" s="60"/>
      <c r="ACR15800" s="60"/>
      <c r="ACS15800" s="60"/>
      <c r="ACT15800" s="60"/>
      <c r="ACU15800" s="60"/>
      <c r="ACV15800" s="60"/>
      <c r="ACW15800" s="60"/>
      <c r="ACX15800" s="60"/>
      <c r="ACY15800" s="60">
        <v>8.3789784672549703E-2</v>
      </c>
      <c r="ACZ15800" s="60"/>
      <c r="ADA15800" s="60"/>
      <c r="ADB15800" s="60"/>
      <c r="ADC15800" s="60"/>
      <c r="ADD15800" s="60"/>
      <c r="ADE15800" s="60"/>
    </row>
    <row r="15801" spans="760:785" x14ac:dyDescent="0.25">
      <c r="ACF15801" s="60"/>
      <c r="ACG15801" s="60"/>
      <c r="ACH15801" s="60"/>
      <c r="ACI15801" s="60"/>
      <c r="ACJ15801" s="60"/>
      <c r="ACK15801" s="60"/>
      <c r="ACL15801" s="60"/>
      <c r="ACM15801" s="60"/>
      <c r="ACN15801" s="60"/>
      <c r="ACO15801" s="60"/>
      <c r="ACP15801" s="60"/>
      <c r="ACQ15801" s="60"/>
      <c r="ACR15801" s="60"/>
      <c r="ACS15801" s="60"/>
      <c r="ACT15801" s="60"/>
      <c r="ACU15801" s="60"/>
      <c r="ACV15801" s="60"/>
      <c r="ACW15801" s="60"/>
      <c r="ACX15801" s="60"/>
      <c r="ACY15801" s="60">
        <v>8.3789784672549703E-2</v>
      </c>
      <c r="ACZ15801" s="60"/>
      <c r="ADA15801" s="60"/>
      <c r="ADB15801" s="60"/>
      <c r="ADC15801" s="60"/>
      <c r="ADD15801" s="60"/>
      <c r="ADE15801" s="60"/>
    </row>
    <row r="15802" spans="760:785" x14ac:dyDescent="0.25">
      <c r="ACF15802" s="60"/>
      <c r="ACG15802" s="60"/>
      <c r="ACH15802" s="60"/>
      <c r="ACI15802" s="60"/>
      <c r="ACJ15802" s="60"/>
      <c r="ACK15802" s="60"/>
      <c r="ACL15802" s="60"/>
      <c r="ACM15802" s="60"/>
      <c r="ACN15802" s="60"/>
      <c r="ACO15802" s="60"/>
      <c r="ACP15802" s="60"/>
      <c r="ACQ15802" s="60"/>
      <c r="ACR15802" s="60"/>
      <c r="ACS15802" s="60"/>
      <c r="ACT15802" s="60"/>
      <c r="ACU15802" s="60"/>
      <c r="ACV15802" s="60"/>
      <c r="ACW15802" s="60"/>
      <c r="ACX15802" s="60"/>
      <c r="ACY15802" s="60">
        <v>8.3627783450722998E-2</v>
      </c>
      <c r="ACZ15802" s="60"/>
      <c r="ADA15802" s="60"/>
      <c r="ADB15802" s="60"/>
      <c r="ADC15802" s="60"/>
      <c r="ADD15802" s="60"/>
      <c r="ADE15802" s="60"/>
    </row>
    <row r="15803" spans="760:785" x14ac:dyDescent="0.25">
      <c r="ACF15803" s="60"/>
      <c r="ACG15803" s="60"/>
      <c r="ACH15803" s="60"/>
      <c r="ACI15803" s="60"/>
      <c r="ACJ15803" s="60"/>
      <c r="ACK15803" s="60"/>
      <c r="ACL15803" s="60"/>
      <c r="ACM15803" s="60"/>
      <c r="ACN15803" s="60"/>
      <c r="ACO15803" s="60"/>
      <c r="ACP15803" s="60"/>
      <c r="ACQ15803" s="60"/>
      <c r="ACR15803" s="60"/>
      <c r="ACS15803" s="60"/>
      <c r="ACT15803" s="60"/>
      <c r="ACU15803" s="60"/>
      <c r="ACV15803" s="60"/>
      <c r="ACW15803" s="60"/>
      <c r="ACX15803" s="60"/>
      <c r="ACY15803" s="60">
        <v>8.3627026549337194E-2</v>
      </c>
      <c r="ACZ15803" s="60"/>
      <c r="ADA15803" s="60"/>
      <c r="ADB15803" s="60"/>
      <c r="ADC15803" s="60"/>
      <c r="ADD15803" s="60"/>
      <c r="ADE15803" s="60"/>
    </row>
    <row r="15804" spans="760:785" x14ac:dyDescent="0.25">
      <c r="ACF15804" s="60"/>
      <c r="ACG15804" s="60"/>
      <c r="ACH15804" s="60"/>
      <c r="ACI15804" s="60"/>
      <c r="ACJ15804" s="60"/>
      <c r="ACK15804" s="60"/>
      <c r="ACL15804" s="60"/>
      <c r="ACM15804" s="60"/>
      <c r="ACN15804" s="60"/>
      <c r="ACO15804" s="60"/>
      <c r="ACP15804" s="60"/>
      <c r="ACQ15804" s="60"/>
      <c r="ACR15804" s="60"/>
      <c r="ACS15804" s="60"/>
      <c r="ACT15804" s="60"/>
      <c r="ACU15804" s="60"/>
      <c r="ACV15804" s="60"/>
      <c r="ACW15804" s="60"/>
      <c r="ACX15804" s="60"/>
      <c r="ACY15804" s="60">
        <v>8.3622781948721595E-2</v>
      </c>
      <c r="ACZ15804" s="60"/>
      <c r="ADA15804" s="60"/>
      <c r="ADB15804" s="60"/>
      <c r="ADC15804" s="60"/>
      <c r="ADD15804" s="60"/>
      <c r="ADE15804" s="60"/>
    </row>
    <row r="15805" spans="760:785" x14ac:dyDescent="0.25">
      <c r="ACF15805" s="60"/>
      <c r="ACG15805" s="60"/>
      <c r="ACH15805" s="60"/>
      <c r="ACI15805" s="60"/>
      <c r="ACJ15805" s="60"/>
      <c r="ACK15805" s="60"/>
      <c r="ACL15805" s="60"/>
      <c r="ACM15805" s="60"/>
      <c r="ACN15805" s="60"/>
      <c r="ACO15805" s="60"/>
      <c r="ACP15805" s="60"/>
      <c r="ACQ15805" s="60"/>
      <c r="ACR15805" s="60"/>
      <c r="ACS15805" s="60"/>
      <c r="ACT15805" s="60"/>
      <c r="ACU15805" s="60"/>
      <c r="ACV15805" s="60"/>
      <c r="ACW15805" s="60"/>
      <c r="ACX15805" s="60"/>
      <c r="ACY15805" s="60">
        <v>8.3622781948721595E-2</v>
      </c>
      <c r="ACZ15805" s="60"/>
      <c r="ADA15805" s="60"/>
      <c r="ADB15805" s="60"/>
      <c r="ADC15805" s="60"/>
      <c r="ADD15805" s="60"/>
      <c r="ADE15805" s="60"/>
    </row>
    <row r="15806" spans="760:785" x14ac:dyDescent="0.25">
      <c r="ACF15806" s="60"/>
      <c r="ACG15806" s="60"/>
      <c r="ACH15806" s="60"/>
      <c r="ACI15806" s="60"/>
      <c r="ACJ15806" s="60"/>
      <c r="ACK15806" s="60"/>
      <c r="ACL15806" s="60"/>
      <c r="ACM15806" s="60"/>
      <c r="ACN15806" s="60"/>
      <c r="ACO15806" s="60"/>
      <c r="ACP15806" s="60"/>
      <c r="ACQ15806" s="60"/>
      <c r="ACR15806" s="60"/>
      <c r="ACS15806" s="60"/>
      <c r="ACT15806" s="60"/>
      <c r="ACU15806" s="60"/>
      <c r="ACV15806" s="60"/>
      <c r="ACW15806" s="60"/>
      <c r="ACX15806" s="60"/>
      <c r="ACY15806" s="60">
        <v>8.3614994998836595E-2</v>
      </c>
      <c r="ACZ15806" s="60"/>
      <c r="ADA15806" s="60"/>
      <c r="ADB15806" s="60"/>
      <c r="ADC15806" s="60"/>
      <c r="ADD15806" s="60"/>
      <c r="ADE15806" s="60"/>
    </row>
    <row r="15807" spans="760:785" x14ac:dyDescent="0.25">
      <c r="ACF15807" s="60"/>
      <c r="ACG15807" s="60"/>
      <c r="ACH15807" s="60"/>
      <c r="ACI15807" s="60"/>
      <c r="ACJ15807" s="60"/>
      <c r="ACK15807" s="60"/>
      <c r="ACL15807" s="60"/>
      <c r="ACM15807" s="60"/>
      <c r="ACN15807" s="60"/>
      <c r="ACO15807" s="60"/>
      <c r="ACP15807" s="60"/>
      <c r="ACQ15807" s="60"/>
      <c r="ACR15807" s="60"/>
      <c r="ACS15807" s="60"/>
      <c r="ACT15807" s="60"/>
      <c r="ACU15807" s="60"/>
      <c r="ACV15807" s="60"/>
      <c r="ACW15807" s="60"/>
      <c r="ACX15807" s="60"/>
      <c r="ACY15807" s="60">
        <v>8.3614994998836595E-2</v>
      </c>
      <c r="ACZ15807" s="60"/>
      <c r="ADA15807" s="60"/>
      <c r="ADB15807" s="60"/>
      <c r="ADC15807" s="60"/>
      <c r="ADD15807" s="60"/>
      <c r="ADE15807" s="60"/>
    </row>
    <row r="15808" spans="760:785" x14ac:dyDescent="0.25">
      <c r="ACF15808" s="60"/>
      <c r="ACG15808" s="60"/>
      <c r="ACH15808" s="60"/>
      <c r="ACI15808" s="60"/>
      <c r="ACJ15808" s="60"/>
      <c r="ACK15808" s="60"/>
      <c r="ACL15808" s="60"/>
      <c r="ACM15808" s="60"/>
      <c r="ACN15808" s="60"/>
      <c r="ACO15808" s="60"/>
      <c r="ACP15808" s="60"/>
      <c r="ACQ15808" s="60"/>
      <c r="ACR15808" s="60"/>
      <c r="ACS15808" s="60"/>
      <c r="ACT15808" s="60"/>
      <c r="ACU15808" s="60"/>
      <c r="ACV15808" s="60"/>
      <c r="ACW15808" s="60"/>
      <c r="ACX15808" s="60"/>
      <c r="ACY15808" s="60">
        <v>8.3614994998836595E-2</v>
      </c>
      <c r="ACZ15808" s="60"/>
      <c r="ADA15808" s="60"/>
      <c r="ADB15808" s="60"/>
      <c r="ADC15808" s="60"/>
      <c r="ADD15808" s="60"/>
      <c r="ADE15808" s="60"/>
    </row>
    <row r="15809" spans="760:785" x14ac:dyDescent="0.25">
      <c r="ACF15809" s="60"/>
      <c r="ACG15809" s="60"/>
      <c r="ACH15809" s="60"/>
      <c r="ACI15809" s="60"/>
      <c r="ACJ15809" s="60"/>
      <c r="ACK15809" s="60"/>
      <c r="ACL15809" s="60"/>
      <c r="ACM15809" s="60"/>
      <c r="ACN15809" s="60"/>
      <c r="ACO15809" s="60"/>
      <c r="ACP15809" s="60"/>
      <c r="ACQ15809" s="60"/>
      <c r="ACR15809" s="60"/>
      <c r="ACS15809" s="60"/>
      <c r="ACT15809" s="60"/>
      <c r="ACU15809" s="60"/>
      <c r="ACV15809" s="60"/>
      <c r="ACW15809" s="60"/>
      <c r="ACX15809" s="60"/>
      <c r="ACY15809" s="60">
        <v>8.3614994998836595E-2</v>
      </c>
      <c r="ACZ15809" s="60"/>
      <c r="ADA15809" s="60"/>
      <c r="ADB15809" s="60"/>
      <c r="ADC15809" s="60"/>
      <c r="ADD15809" s="60"/>
      <c r="ADE15809" s="60"/>
    </row>
    <row r="15810" spans="760:785" x14ac:dyDescent="0.25">
      <c r="ACF15810" s="60"/>
      <c r="ACG15810" s="60"/>
      <c r="ACH15810" s="60"/>
      <c r="ACI15810" s="60"/>
      <c r="ACJ15810" s="60"/>
      <c r="ACK15810" s="60"/>
      <c r="ACL15810" s="60"/>
      <c r="ACM15810" s="60"/>
      <c r="ACN15810" s="60"/>
      <c r="ACO15810" s="60"/>
      <c r="ACP15810" s="60"/>
      <c r="ACQ15810" s="60"/>
      <c r="ACR15810" s="60"/>
      <c r="ACS15810" s="60"/>
      <c r="ACT15810" s="60"/>
      <c r="ACU15810" s="60"/>
      <c r="ACV15810" s="60"/>
      <c r="ACW15810" s="60"/>
      <c r="ACX15810" s="60"/>
      <c r="ACY15810" s="60">
        <v>8.3614994998836595E-2</v>
      </c>
      <c r="ACZ15810" s="60"/>
      <c r="ADA15810" s="60"/>
      <c r="ADB15810" s="60"/>
      <c r="ADC15810" s="60"/>
      <c r="ADD15810" s="60"/>
      <c r="ADE15810" s="60"/>
    </row>
    <row r="15811" spans="760:785" x14ac:dyDescent="0.25">
      <c r="ACF15811" s="60"/>
      <c r="ACG15811" s="60"/>
      <c r="ACH15811" s="60"/>
      <c r="ACI15811" s="60"/>
      <c r="ACJ15811" s="60"/>
      <c r="ACK15811" s="60"/>
      <c r="ACL15811" s="60"/>
      <c r="ACM15811" s="60"/>
      <c r="ACN15811" s="60"/>
      <c r="ACO15811" s="60"/>
      <c r="ACP15811" s="60"/>
      <c r="ACQ15811" s="60"/>
      <c r="ACR15811" s="60"/>
      <c r="ACS15811" s="60"/>
      <c r="ACT15811" s="60"/>
      <c r="ACU15811" s="60"/>
      <c r="ACV15811" s="60"/>
      <c r="ACW15811" s="60"/>
      <c r="ACX15811" s="60"/>
      <c r="ACY15811" s="60">
        <v>8.3614994998836595E-2</v>
      </c>
      <c r="ACZ15811" s="60"/>
      <c r="ADA15811" s="60"/>
      <c r="ADB15811" s="60"/>
      <c r="ADC15811" s="60"/>
      <c r="ADD15811" s="60"/>
      <c r="ADE15811" s="60"/>
    </row>
    <row r="15812" spans="760:785" x14ac:dyDescent="0.25">
      <c r="ACF15812" s="60"/>
      <c r="ACG15812" s="60"/>
      <c r="ACH15812" s="60"/>
      <c r="ACI15812" s="60"/>
      <c r="ACJ15812" s="60"/>
      <c r="ACK15812" s="60"/>
      <c r="ACL15812" s="60"/>
      <c r="ACM15812" s="60"/>
      <c r="ACN15812" s="60"/>
      <c r="ACO15812" s="60"/>
      <c r="ACP15812" s="60"/>
      <c r="ACQ15812" s="60"/>
      <c r="ACR15812" s="60"/>
      <c r="ACS15812" s="60"/>
      <c r="ACT15812" s="60"/>
      <c r="ACU15812" s="60"/>
      <c r="ACV15812" s="60"/>
      <c r="ACW15812" s="60"/>
      <c r="ACX15812" s="60"/>
      <c r="ACY15812" s="60">
        <v>8.3614994998836595E-2</v>
      </c>
      <c r="ACZ15812" s="60"/>
      <c r="ADA15812" s="60"/>
      <c r="ADB15812" s="60"/>
      <c r="ADC15812" s="60"/>
      <c r="ADD15812" s="60"/>
      <c r="ADE15812" s="60"/>
    </row>
    <row r="15813" spans="760:785" x14ac:dyDescent="0.25">
      <c r="ACF15813" s="60"/>
      <c r="ACG15813" s="60"/>
      <c r="ACH15813" s="60"/>
      <c r="ACI15813" s="60"/>
      <c r="ACJ15813" s="60"/>
      <c r="ACK15813" s="60"/>
      <c r="ACL15813" s="60"/>
      <c r="ACM15813" s="60"/>
      <c r="ACN15813" s="60"/>
      <c r="ACO15813" s="60"/>
      <c r="ACP15813" s="60"/>
      <c r="ACQ15813" s="60"/>
      <c r="ACR15813" s="60"/>
      <c r="ACS15813" s="60"/>
      <c r="ACT15813" s="60"/>
      <c r="ACU15813" s="60"/>
      <c r="ACV15813" s="60"/>
      <c r="ACW15813" s="60"/>
      <c r="ACX15813" s="60"/>
      <c r="ACY15813" s="60">
        <v>8.3614994998836595E-2</v>
      </c>
      <c r="ACZ15813" s="60"/>
      <c r="ADA15813" s="60"/>
      <c r="ADB15813" s="60"/>
      <c r="ADC15813" s="60"/>
      <c r="ADD15813" s="60"/>
      <c r="ADE15813" s="60"/>
    </row>
    <row r="15814" spans="760:785" x14ac:dyDescent="0.25">
      <c r="ACF15814" s="60"/>
      <c r="ACG15814" s="60"/>
      <c r="ACH15814" s="60"/>
      <c r="ACI15814" s="60"/>
      <c r="ACJ15814" s="60"/>
      <c r="ACK15814" s="60"/>
      <c r="ACL15814" s="60"/>
      <c r="ACM15814" s="60"/>
      <c r="ACN15814" s="60"/>
      <c r="ACO15814" s="60"/>
      <c r="ACP15814" s="60"/>
      <c r="ACQ15814" s="60"/>
      <c r="ACR15814" s="60"/>
      <c r="ACS15814" s="60"/>
      <c r="ACT15814" s="60"/>
      <c r="ACU15814" s="60"/>
      <c r="ACV15814" s="60"/>
      <c r="ACW15814" s="60"/>
      <c r="ACX15814" s="60"/>
      <c r="ACY15814" s="60">
        <v>8.3614994998836595E-2</v>
      </c>
      <c r="ACZ15814" s="60"/>
      <c r="ADA15814" s="60"/>
      <c r="ADB15814" s="60"/>
      <c r="ADC15814" s="60"/>
      <c r="ADD15814" s="60"/>
      <c r="ADE15814" s="60"/>
    </row>
    <row r="15815" spans="760:785" x14ac:dyDescent="0.25">
      <c r="ACF15815" s="60"/>
      <c r="ACG15815" s="60"/>
      <c r="ACH15815" s="60"/>
      <c r="ACI15815" s="60"/>
      <c r="ACJ15815" s="60"/>
      <c r="ACK15815" s="60"/>
      <c r="ACL15815" s="60"/>
      <c r="ACM15815" s="60"/>
      <c r="ACN15815" s="60"/>
      <c r="ACO15815" s="60"/>
      <c r="ACP15815" s="60"/>
      <c r="ACQ15815" s="60"/>
      <c r="ACR15815" s="60"/>
      <c r="ACS15815" s="60"/>
      <c r="ACT15815" s="60"/>
      <c r="ACU15815" s="60"/>
      <c r="ACV15815" s="60"/>
      <c r="ACW15815" s="60"/>
      <c r="ACX15815" s="60"/>
      <c r="ACY15815" s="60">
        <v>8.3614994998836595E-2</v>
      </c>
      <c r="ACZ15815" s="60"/>
      <c r="ADA15815" s="60"/>
      <c r="ADB15815" s="60"/>
      <c r="ADC15815" s="60"/>
      <c r="ADD15815" s="60"/>
      <c r="ADE15815" s="60"/>
    </row>
    <row r="15816" spans="760:785" x14ac:dyDescent="0.25">
      <c r="ACF15816" s="60"/>
      <c r="ACG15816" s="60"/>
      <c r="ACH15816" s="60"/>
      <c r="ACI15816" s="60"/>
      <c r="ACJ15816" s="60"/>
      <c r="ACK15816" s="60"/>
      <c r="ACL15816" s="60"/>
      <c r="ACM15816" s="60"/>
      <c r="ACN15816" s="60"/>
      <c r="ACO15816" s="60"/>
      <c r="ACP15816" s="60"/>
      <c r="ACQ15816" s="60"/>
      <c r="ACR15816" s="60"/>
      <c r="ACS15816" s="60"/>
      <c r="ACT15816" s="60"/>
      <c r="ACU15816" s="60"/>
      <c r="ACV15816" s="60"/>
      <c r="ACW15816" s="60"/>
      <c r="ACX15816" s="60"/>
      <c r="ACY15816" s="60">
        <v>8.3614994998836595E-2</v>
      </c>
      <c r="ACZ15816" s="60"/>
      <c r="ADA15816" s="60"/>
      <c r="ADB15816" s="60"/>
      <c r="ADC15816" s="60"/>
      <c r="ADD15816" s="60"/>
      <c r="ADE15816" s="60"/>
    </row>
    <row r="15817" spans="760:785" x14ac:dyDescent="0.25">
      <c r="ACF15817" s="60"/>
      <c r="ACG15817" s="60"/>
      <c r="ACH15817" s="60"/>
      <c r="ACI15817" s="60"/>
      <c r="ACJ15817" s="60"/>
      <c r="ACK15817" s="60"/>
      <c r="ACL15817" s="60"/>
      <c r="ACM15817" s="60"/>
      <c r="ACN15817" s="60"/>
      <c r="ACO15817" s="60"/>
      <c r="ACP15817" s="60"/>
      <c r="ACQ15817" s="60"/>
      <c r="ACR15817" s="60"/>
      <c r="ACS15817" s="60"/>
      <c r="ACT15817" s="60"/>
      <c r="ACU15817" s="60"/>
      <c r="ACV15817" s="60"/>
      <c r="ACW15817" s="60"/>
      <c r="ACX15817" s="60"/>
      <c r="ACY15817" s="60">
        <v>8.3614994998836595E-2</v>
      </c>
      <c r="ACZ15817" s="60"/>
      <c r="ADA15817" s="60"/>
      <c r="ADB15817" s="60"/>
      <c r="ADC15817" s="60"/>
      <c r="ADD15817" s="60"/>
      <c r="ADE15817" s="60"/>
    </row>
    <row r="15818" spans="760:785" x14ac:dyDescent="0.25">
      <c r="ACF15818" s="60"/>
      <c r="ACG15818" s="60"/>
      <c r="ACH15818" s="60"/>
      <c r="ACI15818" s="60"/>
      <c r="ACJ15818" s="60"/>
      <c r="ACK15818" s="60"/>
      <c r="ACL15818" s="60"/>
      <c r="ACM15818" s="60"/>
      <c r="ACN15818" s="60"/>
      <c r="ACO15818" s="60"/>
      <c r="ACP15818" s="60"/>
      <c r="ACQ15818" s="60"/>
      <c r="ACR15818" s="60"/>
      <c r="ACS15818" s="60"/>
      <c r="ACT15818" s="60"/>
      <c r="ACU15818" s="60"/>
      <c r="ACV15818" s="60"/>
      <c r="ACW15818" s="60"/>
      <c r="ACX15818" s="60"/>
      <c r="ACY15818" s="60">
        <v>8.3614994998836595E-2</v>
      </c>
      <c r="ACZ15818" s="60"/>
      <c r="ADA15818" s="60"/>
      <c r="ADB15818" s="60"/>
      <c r="ADC15818" s="60"/>
      <c r="ADD15818" s="60"/>
      <c r="ADE15818" s="60"/>
    </row>
    <row r="15819" spans="760:785" x14ac:dyDescent="0.25">
      <c r="ACF15819" s="60"/>
      <c r="ACG15819" s="60"/>
      <c r="ACH15819" s="60"/>
      <c r="ACI15819" s="60"/>
      <c r="ACJ15819" s="60"/>
      <c r="ACK15819" s="60"/>
      <c r="ACL15819" s="60"/>
      <c r="ACM15819" s="60"/>
      <c r="ACN15819" s="60"/>
      <c r="ACO15819" s="60"/>
      <c r="ACP15819" s="60"/>
      <c r="ACQ15819" s="60"/>
      <c r="ACR15819" s="60"/>
      <c r="ACS15819" s="60"/>
      <c r="ACT15819" s="60"/>
      <c r="ACU15819" s="60"/>
      <c r="ACV15819" s="60"/>
      <c r="ACW15819" s="60"/>
      <c r="ACX15819" s="60"/>
      <c r="ACY15819" s="60">
        <v>8.3614994998836595E-2</v>
      </c>
      <c r="ACZ15819" s="60"/>
      <c r="ADA15819" s="60"/>
      <c r="ADB15819" s="60"/>
      <c r="ADC15819" s="60"/>
      <c r="ADD15819" s="60"/>
      <c r="ADE15819" s="60"/>
    </row>
    <row r="15820" spans="760:785" x14ac:dyDescent="0.25">
      <c r="ACF15820" s="60"/>
      <c r="ACG15820" s="60"/>
      <c r="ACH15820" s="60"/>
      <c r="ACI15820" s="60"/>
      <c r="ACJ15820" s="60"/>
      <c r="ACK15820" s="60"/>
      <c r="ACL15820" s="60"/>
      <c r="ACM15820" s="60"/>
      <c r="ACN15820" s="60"/>
      <c r="ACO15820" s="60"/>
      <c r="ACP15820" s="60"/>
      <c r="ACQ15820" s="60"/>
      <c r="ACR15820" s="60"/>
      <c r="ACS15820" s="60"/>
      <c r="ACT15820" s="60"/>
      <c r="ACU15820" s="60"/>
      <c r="ACV15820" s="60"/>
      <c r="ACW15820" s="60"/>
      <c r="ACX15820" s="60"/>
      <c r="ACY15820" s="60">
        <v>8.3614994998836595E-2</v>
      </c>
      <c r="ACZ15820" s="60"/>
      <c r="ADA15820" s="60"/>
      <c r="ADB15820" s="60"/>
      <c r="ADC15820" s="60"/>
      <c r="ADD15820" s="60"/>
      <c r="ADE15820" s="60"/>
    </row>
    <row r="15821" spans="760:785" x14ac:dyDescent="0.25">
      <c r="ACF15821" s="60"/>
      <c r="ACG15821" s="60"/>
      <c r="ACH15821" s="60"/>
      <c r="ACI15821" s="60"/>
      <c r="ACJ15821" s="60"/>
      <c r="ACK15821" s="60"/>
      <c r="ACL15821" s="60"/>
      <c r="ACM15821" s="60"/>
      <c r="ACN15821" s="60"/>
      <c r="ACO15821" s="60"/>
      <c r="ACP15821" s="60"/>
      <c r="ACQ15821" s="60"/>
      <c r="ACR15821" s="60"/>
      <c r="ACS15821" s="60"/>
      <c r="ACT15821" s="60"/>
      <c r="ACU15821" s="60"/>
      <c r="ACV15821" s="60"/>
      <c r="ACW15821" s="60"/>
      <c r="ACX15821" s="60"/>
      <c r="ACY15821" s="60">
        <v>8.3614994998836595E-2</v>
      </c>
      <c r="ACZ15821" s="60"/>
      <c r="ADA15821" s="60"/>
      <c r="ADB15821" s="60"/>
      <c r="ADC15821" s="60"/>
      <c r="ADD15821" s="60"/>
      <c r="ADE15821" s="60"/>
    </row>
    <row r="15822" spans="760:785" x14ac:dyDescent="0.25">
      <c r="ACF15822" s="60"/>
      <c r="ACG15822" s="60"/>
      <c r="ACH15822" s="60"/>
      <c r="ACI15822" s="60"/>
      <c r="ACJ15822" s="60"/>
      <c r="ACK15822" s="60"/>
      <c r="ACL15822" s="60"/>
      <c r="ACM15822" s="60"/>
      <c r="ACN15822" s="60"/>
      <c r="ACO15822" s="60"/>
      <c r="ACP15822" s="60"/>
      <c r="ACQ15822" s="60"/>
      <c r="ACR15822" s="60"/>
      <c r="ACS15822" s="60"/>
      <c r="ACT15822" s="60"/>
      <c r="ACU15822" s="60"/>
      <c r="ACV15822" s="60"/>
      <c r="ACW15822" s="60"/>
      <c r="ACX15822" s="60"/>
      <c r="ACY15822" s="60">
        <v>8.3614994998836595E-2</v>
      </c>
      <c r="ACZ15822" s="60"/>
      <c r="ADA15822" s="60"/>
      <c r="ADB15822" s="60"/>
      <c r="ADC15822" s="60"/>
      <c r="ADD15822" s="60"/>
      <c r="ADE15822" s="60"/>
    </row>
    <row r="15823" spans="760:785" x14ac:dyDescent="0.25">
      <c r="ACF15823" s="60"/>
      <c r="ACG15823" s="60"/>
      <c r="ACH15823" s="60"/>
      <c r="ACI15823" s="60"/>
      <c r="ACJ15823" s="60"/>
      <c r="ACK15823" s="60"/>
      <c r="ACL15823" s="60"/>
      <c r="ACM15823" s="60"/>
      <c r="ACN15823" s="60"/>
      <c r="ACO15823" s="60"/>
      <c r="ACP15823" s="60"/>
      <c r="ACQ15823" s="60"/>
      <c r="ACR15823" s="60"/>
      <c r="ACS15823" s="60"/>
      <c r="ACT15823" s="60"/>
      <c r="ACU15823" s="60"/>
      <c r="ACV15823" s="60"/>
      <c r="ACW15823" s="60"/>
      <c r="ACX15823" s="60"/>
      <c r="ACY15823" s="60">
        <v>8.3614994998836595E-2</v>
      </c>
      <c r="ACZ15823" s="60"/>
      <c r="ADA15823" s="60"/>
      <c r="ADB15823" s="60"/>
      <c r="ADC15823" s="60"/>
      <c r="ADD15823" s="60"/>
      <c r="ADE15823" s="60"/>
    </row>
    <row r="15824" spans="760:785" x14ac:dyDescent="0.25">
      <c r="ACF15824" s="60"/>
      <c r="ACG15824" s="60"/>
      <c r="ACH15824" s="60"/>
      <c r="ACI15824" s="60"/>
      <c r="ACJ15824" s="60"/>
      <c r="ACK15824" s="60"/>
      <c r="ACL15824" s="60"/>
      <c r="ACM15824" s="60"/>
      <c r="ACN15824" s="60"/>
      <c r="ACO15824" s="60"/>
      <c r="ACP15824" s="60"/>
      <c r="ACQ15824" s="60"/>
      <c r="ACR15824" s="60"/>
      <c r="ACS15824" s="60"/>
      <c r="ACT15824" s="60"/>
      <c r="ACU15824" s="60"/>
      <c r="ACV15824" s="60"/>
      <c r="ACW15824" s="60"/>
      <c r="ACX15824" s="60"/>
      <c r="ACY15824" s="60">
        <v>8.3614994998836595E-2</v>
      </c>
      <c r="ACZ15824" s="60"/>
      <c r="ADA15824" s="60"/>
      <c r="ADB15824" s="60"/>
      <c r="ADC15824" s="60"/>
      <c r="ADD15824" s="60"/>
      <c r="ADE15824" s="60"/>
    </row>
    <row r="15825" spans="760:785" x14ac:dyDescent="0.25">
      <c r="ACF15825" s="60"/>
      <c r="ACG15825" s="60"/>
      <c r="ACH15825" s="60"/>
      <c r="ACI15825" s="60"/>
      <c r="ACJ15825" s="60"/>
      <c r="ACK15825" s="60"/>
      <c r="ACL15825" s="60"/>
      <c r="ACM15825" s="60"/>
      <c r="ACN15825" s="60"/>
      <c r="ACO15825" s="60"/>
      <c r="ACP15825" s="60"/>
      <c r="ACQ15825" s="60"/>
      <c r="ACR15825" s="60"/>
      <c r="ACS15825" s="60"/>
      <c r="ACT15825" s="60"/>
      <c r="ACU15825" s="60"/>
      <c r="ACV15825" s="60"/>
      <c r="ACW15825" s="60"/>
      <c r="ACX15825" s="60"/>
      <c r="ACY15825" s="60">
        <v>8.3614994998836595E-2</v>
      </c>
      <c r="ACZ15825" s="60"/>
      <c r="ADA15825" s="60"/>
      <c r="ADB15825" s="60"/>
      <c r="ADC15825" s="60"/>
      <c r="ADD15825" s="60"/>
      <c r="ADE15825" s="60"/>
    </row>
    <row r="15826" spans="760:785" x14ac:dyDescent="0.25">
      <c r="ACF15826" s="60"/>
      <c r="ACG15826" s="60"/>
      <c r="ACH15826" s="60"/>
      <c r="ACI15826" s="60"/>
      <c r="ACJ15826" s="60"/>
      <c r="ACK15826" s="60"/>
      <c r="ACL15826" s="60"/>
      <c r="ACM15826" s="60"/>
      <c r="ACN15826" s="60"/>
      <c r="ACO15826" s="60"/>
      <c r="ACP15826" s="60"/>
      <c r="ACQ15826" s="60"/>
      <c r="ACR15826" s="60"/>
      <c r="ACS15826" s="60"/>
      <c r="ACT15826" s="60"/>
      <c r="ACU15826" s="60"/>
      <c r="ACV15826" s="60"/>
      <c r="ACW15826" s="60"/>
      <c r="ACX15826" s="60"/>
      <c r="ACY15826" s="60">
        <v>8.3614994998836595E-2</v>
      </c>
      <c r="ACZ15826" s="60"/>
      <c r="ADA15826" s="60"/>
      <c r="ADB15826" s="60"/>
      <c r="ADC15826" s="60"/>
      <c r="ADD15826" s="60"/>
      <c r="ADE15826" s="60"/>
    </row>
    <row r="15827" spans="760:785" x14ac:dyDescent="0.25">
      <c r="ACF15827" s="60"/>
      <c r="ACG15827" s="60"/>
      <c r="ACH15827" s="60"/>
      <c r="ACI15827" s="60"/>
      <c r="ACJ15827" s="60"/>
      <c r="ACK15827" s="60"/>
      <c r="ACL15827" s="60"/>
      <c r="ACM15827" s="60"/>
      <c r="ACN15827" s="60"/>
      <c r="ACO15827" s="60"/>
      <c r="ACP15827" s="60"/>
      <c r="ACQ15827" s="60"/>
      <c r="ACR15827" s="60"/>
      <c r="ACS15827" s="60"/>
      <c r="ACT15827" s="60"/>
      <c r="ACU15827" s="60"/>
      <c r="ACV15827" s="60"/>
      <c r="ACW15827" s="60"/>
      <c r="ACX15827" s="60"/>
      <c r="ACY15827" s="60">
        <v>8.3614994998836595E-2</v>
      </c>
      <c r="ACZ15827" s="60"/>
      <c r="ADA15827" s="60"/>
      <c r="ADB15827" s="60"/>
      <c r="ADC15827" s="60"/>
      <c r="ADD15827" s="60"/>
      <c r="ADE15827" s="60"/>
    </row>
    <row r="15828" spans="760:785" x14ac:dyDescent="0.25">
      <c r="ACF15828" s="60"/>
      <c r="ACG15828" s="60"/>
      <c r="ACH15828" s="60"/>
      <c r="ACI15828" s="60"/>
      <c r="ACJ15828" s="60"/>
      <c r="ACK15828" s="60"/>
      <c r="ACL15828" s="60"/>
      <c r="ACM15828" s="60"/>
      <c r="ACN15828" s="60"/>
      <c r="ACO15828" s="60"/>
      <c r="ACP15828" s="60"/>
      <c r="ACQ15828" s="60"/>
      <c r="ACR15828" s="60"/>
      <c r="ACS15828" s="60"/>
      <c r="ACT15828" s="60"/>
      <c r="ACU15828" s="60"/>
      <c r="ACV15828" s="60"/>
      <c r="ACW15828" s="60"/>
      <c r="ACX15828" s="60"/>
      <c r="ACY15828" s="60">
        <v>8.3614994998836595E-2</v>
      </c>
      <c r="ACZ15828" s="60"/>
      <c r="ADA15828" s="60"/>
      <c r="ADB15828" s="60"/>
      <c r="ADC15828" s="60"/>
      <c r="ADD15828" s="60"/>
      <c r="ADE15828" s="60"/>
    </row>
    <row r="15829" spans="760:785" x14ac:dyDescent="0.25">
      <c r="ACF15829" s="60"/>
      <c r="ACG15829" s="60"/>
      <c r="ACH15829" s="60"/>
      <c r="ACI15829" s="60"/>
      <c r="ACJ15829" s="60"/>
      <c r="ACK15829" s="60"/>
      <c r="ACL15829" s="60"/>
      <c r="ACM15829" s="60"/>
      <c r="ACN15829" s="60"/>
      <c r="ACO15829" s="60"/>
      <c r="ACP15829" s="60"/>
      <c r="ACQ15829" s="60"/>
      <c r="ACR15829" s="60"/>
      <c r="ACS15829" s="60"/>
      <c r="ACT15829" s="60"/>
      <c r="ACU15829" s="60"/>
      <c r="ACV15829" s="60"/>
      <c r="ACW15829" s="60"/>
      <c r="ACX15829" s="60"/>
      <c r="ACY15829" s="60">
        <v>8.3614994998836595E-2</v>
      </c>
      <c r="ACZ15829" s="60"/>
      <c r="ADA15829" s="60"/>
      <c r="ADB15829" s="60"/>
      <c r="ADC15829" s="60"/>
      <c r="ADD15829" s="60"/>
      <c r="ADE15829" s="60"/>
    </row>
    <row r="15830" spans="760:785" x14ac:dyDescent="0.25">
      <c r="ACF15830" s="60"/>
      <c r="ACG15830" s="60"/>
      <c r="ACH15830" s="60"/>
      <c r="ACI15830" s="60"/>
      <c r="ACJ15830" s="60"/>
      <c r="ACK15830" s="60"/>
      <c r="ACL15830" s="60"/>
      <c r="ACM15830" s="60"/>
      <c r="ACN15830" s="60"/>
      <c r="ACO15830" s="60"/>
      <c r="ACP15830" s="60"/>
      <c r="ACQ15830" s="60"/>
      <c r="ACR15830" s="60"/>
      <c r="ACS15830" s="60"/>
      <c r="ACT15830" s="60"/>
      <c r="ACU15830" s="60"/>
      <c r="ACV15830" s="60"/>
      <c r="ACW15830" s="60"/>
      <c r="ACX15830" s="60"/>
      <c r="ACY15830" s="60">
        <v>8.3614994998836595E-2</v>
      </c>
      <c r="ACZ15830" s="60"/>
      <c r="ADA15830" s="60"/>
      <c r="ADB15830" s="60"/>
      <c r="ADC15830" s="60"/>
      <c r="ADD15830" s="60"/>
      <c r="ADE15830" s="60"/>
    </row>
    <row r="15831" spans="760:785" x14ac:dyDescent="0.25">
      <c r="ACF15831" s="60"/>
      <c r="ACG15831" s="60"/>
      <c r="ACH15831" s="60"/>
      <c r="ACI15831" s="60"/>
      <c r="ACJ15831" s="60"/>
      <c r="ACK15831" s="60"/>
      <c r="ACL15831" s="60"/>
      <c r="ACM15831" s="60"/>
      <c r="ACN15831" s="60"/>
      <c r="ACO15831" s="60"/>
      <c r="ACP15831" s="60"/>
      <c r="ACQ15831" s="60"/>
      <c r="ACR15831" s="60"/>
      <c r="ACS15831" s="60"/>
      <c r="ACT15831" s="60"/>
      <c r="ACU15831" s="60"/>
      <c r="ACV15831" s="60"/>
      <c r="ACW15831" s="60"/>
      <c r="ACX15831" s="60"/>
      <c r="ACY15831" s="60">
        <v>8.3614994998836595E-2</v>
      </c>
      <c r="ACZ15831" s="60"/>
      <c r="ADA15831" s="60"/>
      <c r="ADB15831" s="60"/>
      <c r="ADC15831" s="60"/>
      <c r="ADD15831" s="60"/>
      <c r="ADE15831" s="60"/>
    </row>
    <row r="15832" spans="760:785" x14ac:dyDescent="0.25">
      <c r="ACF15832" s="60"/>
      <c r="ACG15832" s="60"/>
      <c r="ACH15832" s="60"/>
      <c r="ACI15832" s="60"/>
      <c r="ACJ15832" s="60"/>
      <c r="ACK15832" s="60"/>
      <c r="ACL15832" s="60"/>
      <c r="ACM15832" s="60"/>
      <c r="ACN15832" s="60"/>
      <c r="ACO15832" s="60"/>
      <c r="ACP15832" s="60"/>
      <c r="ACQ15832" s="60"/>
      <c r="ACR15832" s="60"/>
      <c r="ACS15832" s="60"/>
      <c r="ACT15832" s="60"/>
      <c r="ACU15832" s="60"/>
      <c r="ACV15832" s="60"/>
      <c r="ACW15832" s="60"/>
      <c r="ACX15832" s="60"/>
      <c r="ACY15832" s="60">
        <v>8.3614994998836595E-2</v>
      </c>
      <c r="ACZ15832" s="60"/>
      <c r="ADA15832" s="60"/>
      <c r="ADB15832" s="60"/>
      <c r="ADC15832" s="60"/>
      <c r="ADD15832" s="60"/>
      <c r="ADE15832" s="60"/>
    </row>
    <row r="15833" spans="760:785" x14ac:dyDescent="0.25">
      <c r="ACF15833" s="60"/>
      <c r="ACG15833" s="60"/>
      <c r="ACH15833" s="60"/>
      <c r="ACI15833" s="60"/>
      <c r="ACJ15833" s="60"/>
      <c r="ACK15833" s="60"/>
      <c r="ACL15833" s="60"/>
      <c r="ACM15833" s="60"/>
      <c r="ACN15833" s="60"/>
      <c r="ACO15833" s="60"/>
      <c r="ACP15833" s="60"/>
      <c r="ACQ15833" s="60"/>
      <c r="ACR15833" s="60"/>
      <c r="ACS15833" s="60"/>
      <c r="ACT15833" s="60"/>
      <c r="ACU15833" s="60"/>
      <c r="ACV15833" s="60"/>
      <c r="ACW15833" s="60"/>
      <c r="ACX15833" s="60"/>
      <c r="ACY15833" s="60">
        <v>8.3614994998836595E-2</v>
      </c>
      <c r="ACZ15833" s="60"/>
      <c r="ADA15833" s="60"/>
      <c r="ADB15833" s="60"/>
      <c r="ADC15833" s="60"/>
      <c r="ADD15833" s="60"/>
      <c r="ADE15833" s="60"/>
    </row>
    <row r="15834" spans="760:785" x14ac:dyDescent="0.25">
      <c r="ACF15834" s="60"/>
      <c r="ACG15834" s="60"/>
      <c r="ACH15834" s="60"/>
      <c r="ACI15834" s="60"/>
      <c r="ACJ15834" s="60"/>
      <c r="ACK15834" s="60"/>
      <c r="ACL15834" s="60"/>
      <c r="ACM15834" s="60"/>
      <c r="ACN15834" s="60"/>
      <c r="ACO15834" s="60"/>
      <c r="ACP15834" s="60"/>
      <c r="ACQ15834" s="60"/>
      <c r="ACR15834" s="60"/>
      <c r="ACS15834" s="60"/>
      <c r="ACT15834" s="60"/>
      <c r="ACU15834" s="60"/>
      <c r="ACV15834" s="60"/>
      <c r="ACW15834" s="60"/>
      <c r="ACX15834" s="60"/>
      <c r="ACY15834" s="60">
        <v>8.3614994998836595E-2</v>
      </c>
      <c r="ACZ15834" s="60"/>
      <c r="ADA15834" s="60"/>
      <c r="ADB15834" s="60"/>
      <c r="ADC15834" s="60"/>
      <c r="ADD15834" s="60"/>
      <c r="ADE15834" s="60"/>
    </row>
    <row r="15835" spans="760:785" x14ac:dyDescent="0.25">
      <c r="ACF15835" s="60"/>
      <c r="ACG15835" s="60"/>
      <c r="ACH15835" s="60"/>
      <c r="ACI15835" s="60"/>
      <c r="ACJ15835" s="60"/>
      <c r="ACK15835" s="60"/>
      <c r="ACL15835" s="60"/>
      <c r="ACM15835" s="60"/>
      <c r="ACN15835" s="60"/>
      <c r="ACO15835" s="60"/>
      <c r="ACP15835" s="60"/>
      <c r="ACQ15835" s="60"/>
      <c r="ACR15835" s="60"/>
      <c r="ACS15835" s="60"/>
      <c r="ACT15835" s="60"/>
      <c r="ACU15835" s="60"/>
      <c r="ACV15835" s="60"/>
      <c r="ACW15835" s="60"/>
      <c r="ACX15835" s="60"/>
      <c r="ACY15835" s="60">
        <v>8.3614994998836595E-2</v>
      </c>
      <c r="ACZ15835" s="60"/>
      <c r="ADA15835" s="60"/>
      <c r="ADB15835" s="60"/>
      <c r="ADC15835" s="60"/>
      <c r="ADD15835" s="60"/>
      <c r="ADE15835" s="60"/>
    </row>
    <row r="15836" spans="760:785" x14ac:dyDescent="0.25">
      <c r="ACF15836" s="60"/>
      <c r="ACG15836" s="60"/>
      <c r="ACH15836" s="60"/>
      <c r="ACI15836" s="60"/>
      <c r="ACJ15836" s="60"/>
      <c r="ACK15836" s="60"/>
      <c r="ACL15836" s="60"/>
      <c r="ACM15836" s="60"/>
      <c r="ACN15836" s="60"/>
      <c r="ACO15836" s="60"/>
      <c r="ACP15836" s="60"/>
      <c r="ACQ15836" s="60"/>
      <c r="ACR15836" s="60"/>
      <c r="ACS15836" s="60"/>
      <c r="ACT15836" s="60"/>
      <c r="ACU15836" s="60"/>
      <c r="ACV15836" s="60"/>
      <c r="ACW15836" s="60"/>
      <c r="ACX15836" s="60"/>
      <c r="ACY15836" s="60">
        <v>8.3614994998836595E-2</v>
      </c>
      <c r="ACZ15836" s="60"/>
      <c r="ADA15836" s="60"/>
      <c r="ADB15836" s="60"/>
      <c r="ADC15836" s="60"/>
      <c r="ADD15836" s="60"/>
      <c r="ADE15836" s="60"/>
    </row>
    <row r="15837" spans="760:785" x14ac:dyDescent="0.25">
      <c r="ACF15837" s="60"/>
      <c r="ACG15837" s="60"/>
      <c r="ACH15837" s="60"/>
      <c r="ACI15837" s="60"/>
      <c r="ACJ15837" s="60"/>
      <c r="ACK15837" s="60"/>
      <c r="ACL15837" s="60"/>
      <c r="ACM15837" s="60"/>
      <c r="ACN15837" s="60"/>
      <c r="ACO15837" s="60"/>
      <c r="ACP15837" s="60"/>
      <c r="ACQ15837" s="60"/>
      <c r="ACR15837" s="60"/>
      <c r="ACS15837" s="60"/>
      <c r="ACT15837" s="60"/>
      <c r="ACU15837" s="60"/>
      <c r="ACV15837" s="60"/>
      <c r="ACW15837" s="60"/>
      <c r="ACX15837" s="60"/>
      <c r="ACY15837" s="60">
        <v>8.3614994998836595E-2</v>
      </c>
      <c r="ACZ15837" s="60"/>
      <c r="ADA15837" s="60"/>
      <c r="ADB15837" s="60"/>
      <c r="ADC15837" s="60"/>
      <c r="ADD15837" s="60"/>
      <c r="ADE15837" s="60"/>
    </row>
    <row r="15838" spans="760:785" x14ac:dyDescent="0.25">
      <c r="ACF15838" s="60"/>
      <c r="ACG15838" s="60"/>
      <c r="ACH15838" s="60"/>
      <c r="ACI15838" s="60"/>
      <c r="ACJ15838" s="60"/>
      <c r="ACK15838" s="60"/>
      <c r="ACL15838" s="60"/>
      <c r="ACM15838" s="60"/>
      <c r="ACN15838" s="60"/>
      <c r="ACO15838" s="60"/>
      <c r="ACP15838" s="60"/>
      <c r="ACQ15838" s="60"/>
      <c r="ACR15838" s="60"/>
      <c r="ACS15838" s="60"/>
      <c r="ACT15838" s="60"/>
      <c r="ACU15838" s="60"/>
      <c r="ACV15838" s="60"/>
      <c r="ACW15838" s="60"/>
      <c r="ACX15838" s="60"/>
      <c r="ACY15838" s="60">
        <v>8.3614994998836595E-2</v>
      </c>
      <c r="ACZ15838" s="60"/>
      <c r="ADA15838" s="60"/>
      <c r="ADB15838" s="60"/>
      <c r="ADC15838" s="60"/>
      <c r="ADD15838" s="60"/>
      <c r="ADE15838" s="60"/>
    </row>
    <row r="15839" spans="760:785" x14ac:dyDescent="0.25">
      <c r="ACF15839" s="60"/>
      <c r="ACG15839" s="60"/>
      <c r="ACH15839" s="60"/>
      <c r="ACI15839" s="60"/>
      <c r="ACJ15839" s="60"/>
      <c r="ACK15839" s="60"/>
      <c r="ACL15839" s="60"/>
      <c r="ACM15839" s="60"/>
      <c r="ACN15839" s="60"/>
      <c r="ACO15839" s="60"/>
      <c r="ACP15839" s="60"/>
      <c r="ACQ15839" s="60"/>
      <c r="ACR15839" s="60"/>
      <c r="ACS15839" s="60"/>
      <c r="ACT15839" s="60"/>
      <c r="ACU15839" s="60"/>
      <c r="ACV15839" s="60"/>
      <c r="ACW15839" s="60"/>
      <c r="ACX15839" s="60"/>
      <c r="ACY15839" s="60">
        <v>8.3614994998836595E-2</v>
      </c>
      <c r="ACZ15839" s="60"/>
      <c r="ADA15839" s="60"/>
      <c r="ADB15839" s="60"/>
      <c r="ADC15839" s="60"/>
      <c r="ADD15839" s="60"/>
      <c r="ADE15839" s="60"/>
    </row>
    <row r="15840" spans="760:785" x14ac:dyDescent="0.25">
      <c r="ACF15840" s="60"/>
      <c r="ACG15840" s="60"/>
      <c r="ACH15840" s="60"/>
      <c r="ACI15840" s="60"/>
      <c r="ACJ15840" s="60"/>
      <c r="ACK15840" s="60"/>
      <c r="ACL15840" s="60"/>
      <c r="ACM15840" s="60"/>
      <c r="ACN15840" s="60"/>
      <c r="ACO15840" s="60"/>
      <c r="ACP15840" s="60"/>
      <c r="ACQ15840" s="60"/>
      <c r="ACR15840" s="60"/>
      <c r="ACS15840" s="60"/>
      <c r="ACT15840" s="60"/>
      <c r="ACU15840" s="60"/>
      <c r="ACV15840" s="60"/>
      <c r="ACW15840" s="60"/>
      <c r="ACX15840" s="60"/>
      <c r="ACY15840" s="60">
        <v>8.3614994998836595E-2</v>
      </c>
      <c r="ACZ15840" s="60"/>
      <c r="ADA15840" s="60"/>
      <c r="ADB15840" s="60"/>
      <c r="ADC15840" s="60"/>
      <c r="ADD15840" s="60"/>
      <c r="ADE15840" s="60"/>
    </row>
    <row r="15841" spans="760:785" x14ac:dyDescent="0.25">
      <c r="ACF15841" s="60"/>
      <c r="ACG15841" s="60"/>
      <c r="ACH15841" s="60"/>
      <c r="ACI15841" s="60"/>
      <c r="ACJ15841" s="60"/>
      <c r="ACK15841" s="60"/>
      <c r="ACL15841" s="60"/>
      <c r="ACM15841" s="60"/>
      <c r="ACN15841" s="60"/>
      <c r="ACO15841" s="60"/>
      <c r="ACP15841" s="60"/>
      <c r="ACQ15841" s="60"/>
      <c r="ACR15841" s="60"/>
      <c r="ACS15841" s="60"/>
      <c r="ACT15841" s="60"/>
      <c r="ACU15841" s="60"/>
      <c r="ACV15841" s="60"/>
      <c r="ACW15841" s="60"/>
      <c r="ACX15841" s="60"/>
      <c r="ACY15841" s="60">
        <v>8.3614994998836595E-2</v>
      </c>
      <c r="ACZ15841" s="60"/>
      <c r="ADA15841" s="60"/>
      <c r="ADB15841" s="60"/>
      <c r="ADC15841" s="60"/>
      <c r="ADD15841" s="60"/>
      <c r="ADE15841" s="60"/>
    </row>
    <row r="15842" spans="760:785" x14ac:dyDescent="0.25">
      <c r="ACF15842" s="60"/>
      <c r="ACG15842" s="60"/>
      <c r="ACH15842" s="60"/>
      <c r="ACI15842" s="60"/>
      <c r="ACJ15842" s="60"/>
      <c r="ACK15842" s="60"/>
      <c r="ACL15842" s="60"/>
      <c r="ACM15842" s="60"/>
      <c r="ACN15842" s="60"/>
      <c r="ACO15842" s="60"/>
      <c r="ACP15842" s="60"/>
      <c r="ACQ15842" s="60"/>
      <c r="ACR15842" s="60"/>
      <c r="ACS15842" s="60"/>
      <c r="ACT15842" s="60"/>
      <c r="ACU15842" s="60"/>
      <c r="ACV15842" s="60"/>
      <c r="ACW15842" s="60"/>
      <c r="ACX15842" s="60"/>
      <c r="ACY15842" s="60">
        <v>8.3614994998836595E-2</v>
      </c>
      <c r="ACZ15842" s="60"/>
      <c r="ADA15842" s="60"/>
      <c r="ADB15842" s="60"/>
      <c r="ADC15842" s="60"/>
      <c r="ADD15842" s="60"/>
      <c r="ADE15842" s="60"/>
    </row>
    <row r="15843" spans="760:785" x14ac:dyDescent="0.25">
      <c r="ACF15843" s="60"/>
      <c r="ACG15843" s="60"/>
      <c r="ACH15843" s="60"/>
      <c r="ACI15843" s="60"/>
      <c r="ACJ15843" s="60"/>
      <c r="ACK15843" s="60"/>
      <c r="ACL15843" s="60"/>
      <c r="ACM15843" s="60"/>
      <c r="ACN15843" s="60"/>
      <c r="ACO15843" s="60"/>
      <c r="ACP15843" s="60"/>
      <c r="ACQ15843" s="60"/>
      <c r="ACR15843" s="60"/>
      <c r="ACS15843" s="60"/>
      <c r="ACT15843" s="60"/>
      <c r="ACU15843" s="60"/>
      <c r="ACV15843" s="60"/>
      <c r="ACW15843" s="60"/>
      <c r="ACX15843" s="60"/>
      <c r="ACY15843" s="60">
        <v>8.3614994998836595E-2</v>
      </c>
      <c r="ACZ15843" s="60"/>
      <c r="ADA15843" s="60"/>
      <c r="ADB15843" s="60"/>
      <c r="ADC15843" s="60"/>
      <c r="ADD15843" s="60"/>
      <c r="ADE15843" s="60"/>
    </row>
    <row r="15844" spans="760:785" x14ac:dyDescent="0.25">
      <c r="ACF15844" s="60"/>
      <c r="ACG15844" s="60"/>
      <c r="ACH15844" s="60"/>
      <c r="ACI15844" s="60"/>
      <c r="ACJ15844" s="60"/>
      <c r="ACK15844" s="60"/>
      <c r="ACL15844" s="60"/>
      <c r="ACM15844" s="60"/>
      <c r="ACN15844" s="60"/>
      <c r="ACO15844" s="60"/>
      <c r="ACP15844" s="60"/>
      <c r="ACQ15844" s="60"/>
      <c r="ACR15844" s="60"/>
      <c r="ACS15844" s="60"/>
      <c r="ACT15844" s="60"/>
      <c r="ACU15844" s="60"/>
      <c r="ACV15844" s="60"/>
      <c r="ACW15844" s="60"/>
      <c r="ACX15844" s="60"/>
      <c r="ACY15844" s="60">
        <v>8.3614994998836595E-2</v>
      </c>
      <c r="ACZ15844" s="60"/>
      <c r="ADA15844" s="60"/>
      <c r="ADB15844" s="60"/>
      <c r="ADC15844" s="60"/>
      <c r="ADD15844" s="60"/>
      <c r="ADE15844" s="60"/>
    </row>
    <row r="15845" spans="760:785" x14ac:dyDescent="0.25">
      <c r="ACF15845" s="60"/>
      <c r="ACG15845" s="60"/>
      <c r="ACH15845" s="60"/>
      <c r="ACI15845" s="60"/>
      <c r="ACJ15845" s="60"/>
      <c r="ACK15845" s="60"/>
      <c r="ACL15845" s="60"/>
      <c r="ACM15845" s="60"/>
      <c r="ACN15845" s="60"/>
      <c r="ACO15845" s="60"/>
      <c r="ACP15845" s="60"/>
      <c r="ACQ15845" s="60"/>
      <c r="ACR15845" s="60"/>
      <c r="ACS15845" s="60"/>
      <c r="ACT15845" s="60"/>
      <c r="ACU15845" s="60"/>
      <c r="ACV15845" s="60"/>
      <c r="ACW15845" s="60"/>
      <c r="ACX15845" s="60"/>
      <c r="ACY15845" s="60">
        <v>8.3614994998836595E-2</v>
      </c>
      <c r="ACZ15845" s="60"/>
      <c r="ADA15845" s="60"/>
      <c r="ADB15845" s="60"/>
      <c r="ADC15845" s="60"/>
      <c r="ADD15845" s="60"/>
      <c r="ADE15845" s="60"/>
    </row>
    <row r="15846" spans="760:785" x14ac:dyDescent="0.25">
      <c r="ACF15846" s="60"/>
      <c r="ACG15846" s="60"/>
      <c r="ACH15846" s="60"/>
      <c r="ACI15846" s="60"/>
      <c r="ACJ15846" s="60"/>
      <c r="ACK15846" s="60"/>
      <c r="ACL15846" s="60"/>
      <c r="ACM15846" s="60"/>
      <c r="ACN15846" s="60"/>
      <c r="ACO15846" s="60"/>
      <c r="ACP15846" s="60"/>
      <c r="ACQ15846" s="60"/>
      <c r="ACR15846" s="60"/>
      <c r="ACS15846" s="60"/>
      <c r="ACT15846" s="60"/>
      <c r="ACU15846" s="60"/>
      <c r="ACV15846" s="60"/>
      <c r="ACW15846" s="60"/>
      <c r="ACX15846" s="60"/>
      <c r="ACY15846" s="60">
        <v>8.3614994998836595E-2</v>
      </c>
      <c r="ACZ15846" s="60"/>
      <c r="ADA15846" s="60"/>
      <c r="ADB15846" s="60"/>
      <c r="ADC15846" s="60"/>
      <c r="ADD15846" s="60"/>
      <c r="ADE15846" s="60"/>
    </row>
    <row r="15847" spans="760:785" x14ac:dyDescent="0.25">
      <c r="ACF15847" s="60"/>
      <c r="ACG15847" s="60"/>
      <c r="ACH15847" s="60"/>
      <c r="ACI15847" s="60"/>
      <c r="ACJ15847" s="60"/>
      <c r="ACK15847" s="60"/>
      <c r="ACL15847" s="60"/>
      <c r="ACM15847" s="60"/>
      <c r="ACN15847" s="60"/>
      <c r="ACO15847" s="60"/>
      <c r="ACP15847" s="60"/>
      <c r="ACQ15847" s="60"/>
      <c r="ACR15847" s="60"/>
      <c r="ACS15847" s="60"/>
      <c r="ACT15847" s="60"/>
      <c r="ACU15847" s="60"/>
      <c r="ACV15847" s="60"/>
      <c r="ACW15847" s="60"/>
      <c r="ACX15847" s="60"/>
      <c r="ACY15847" s="60">
        <v>8.3614994998836595E-2</v>
      </c>
      <c r="ACZ15847" s="60"/>
      <c r="ADA15847" s="60"/>
      <c r="ADB15847" s="60"/>
      <c r="ADC15847" s="60"/>
      <c r="ADD15847" s="60"/>
      <c r="ADE15847" s="60"/>
    </row>
    <row r="15848" spans="760:785" x14ac:dyDescent="0.25">
      <c r="ACF15848" s="60"/>
      <c r="ACG15848" s="60"/>
      <c r="ACH15848" s="60"/>
      <c r="ACI15848" s="60"/>
      <c r="ACJ15848" s="60"/>
      <c r="ACK15848" s="60"/>
      <c r="ACL15848" s="60"/>
      <c r="ACM15848" s="60"/>
      <c r="ACN15848" s="60"/>
      <c r="ACO15848" s="60"/>
      <c r="ACP15848" s="60"/>
      <c r="ACQ15848" s="60"/>
      <c r="ACR15848" s="60"/>
      <c r="ACS15848" s="60"/>
      <c r="ACT15848" s="60"/>
      <c r="ACU15848" s="60"/>
      <c r="ACV15848" s="60"/>
      <c r="ACW15848" s="60"/>
      <c r="ACX15848" s="60"/>
      <c r="ACY15848" s="60">
        <v>8.3614994998836595E-2</v>
      </c>
      <c r="ACZ15848" s="60"/>
      <c r="ADA15848" s="60"/>
      <c r="ADB15848" s="60"/>
      <c r="ADC15848" s="60"/>
      <c r="ADD15848" s="60"/>
      <c r="ADE15848" s="60"/>
    </row>
    <row r="15849" spans="760:785" x14ac:dyDescent="0.25">
      <c r="ACF15849" s="60"/>
      <c r="ACG15849" s="60"/>
      <c r="ACH15849" s="60"/>
      <c r="ACI15849" s="60"/>
      <c r="ACJ15849" s="60"/>
      <c r="ACK15849" s="60"/>
      <c r="ACL15849" s="60"/>
      <c r="ACM15849" s="60"/>
      <c r="ACN15849" s="60"/>
      <c r="ACO15849" s="60"/>
      <c r="ACP15849" s="60"/>
      <c r="ACQ15849" s="60"/>
      <c r="ACR15849" s="60"/>
      <c r="ACS15849" s="60"/>
      <c r="ACT15849" s="60"/>
      <c r="ACU15849" s="60"/>
      <c r="ACV15849" s="60"/>
      <c r="ACW15849" s="60"/>
      <c r="ACX15849" s="60"/>
      <c r="ACY15849" s="60">
        <v>8.3614994998836595E-2</v>
      </c>
      <c r="ACZ15849" s="60"/>
      <c r="ADA15849" s="60"/>
      <c r="ADB15849" s="60"/>
      <c r="ADC15849" s="60"/>
      <c r="ADD15849" s="60"/>
      <c r="ADE15849" s="60"/>
    </row>
    <row r="15850" spans="760:785" x14ac:dyDescent="0.25">
      <c r="ACF15850" s="60"/>
      <c r="ACG15850" s="60"/>
      <c r="ACH15850" s="60"/>
      <c r="ACI15850" s="60"/>
      <c r="ACJ15850" s="60"/>
      <c r="ACK15850" s="60"/>
      <c r="ACL15850" s="60"/>
      <c r="ACM15850" s="60"/>
      <c r="ACN15850" s="60"/>
      <c r="ACO15850" s="60"/>
      <c r="ACP15850" s="60"/>
      <c r="ACQ15850" s="60"/>
      <c r="ACR15850" s="60"/>
      <c r="ACS15850" s="60"/>
      <c r="ACT15850" s="60"/>
      <c r="ACU15850" s="60"/>
      <c r="ACV15850" s="60"/>
      <c r="ACW15850" s="60"/>
      <c r="ACX15850" s="60"/>
      <c r="ACY15850" s="60">
        <v>8.3614994998836595E-2</v>
      </c>
      <c r="ACZ15850" s="60"/>
      <c r="ADA15850" s="60"/>
      <c r="ADB15850" s="60"/>
      <c r="ADC15850" s="60"/>
      <c r="ADD15850" s="60"/>
      <c r="ADE15850" s="60"/>
    </row>
    <row r="15851" spans="760:785" x14ac:dyDescent="0.25">
      <c r="ACF15851" s="60"/>
      <c r="ACG15851" s="60"/>
      <c r="ACH15851" s="60"/>
      <c r="ACI15851" s="60"/>
      <c r="ACJ15851" s="60"/>
      <c r="ACK15851" s="60"/>
      <c r="ACL15851" s="60"/>
      <c r="ACM15851" s="60"/>
      <c r="ACN15851" s="60"/>
      <c r="ACO15851" s="60"/>
      <c r="ACP15851" s="60"/>
      <c r="ACQ15851" s="60"/>
      <c r="ACR15851" s="60"/>
      <c r="ACS15851" s="60"/>
      <c r="ACT15851" s="60"/>
      <c r="ACU15851" s="60"/>
      <c r="ACV15851" s="60"/>
      <c r="ACW15851" s="60"/>
      <c r="ACX15851" s="60"/>
      <c r="ACY15851" s="60">
        <v>8.3614994998836595E-2</v>
      </c>
      <c r="ACZ15851" s="60"/>
      <c r="ADA15851" s="60"/>
      <c r="ADB15851" s="60"/>
      <c r="ADC15851" s="60"/>
      <c r="ADD15851" s="60"/>
      <c r="ADE15851" s="60"/>
    </row>
    <row r="15852" spans="760:785" x14ac:dyDescent="0.25">
      <c r="ACF15852" s="60"/>
      <c r="ACG15852" s="60"/>
      <c r="ACH15852" s="60"/>
      <c r="ACI15852" s="60"/>
      <c r="ACJ15852" s="60"/>
      <c r="ACK15852" s="60"/>
      <c r="ACL15852" s="60"/>
      <c r="ACM15852" s="60"/>
      <c r="ACN15852" s="60"/>
      <c r="ACO15852" s="60"/>
      <c r="ACP15852" s="60"/>
      <c r="ACQ15852" s="60"/>
      <c r="ACR15852" s="60"/>
      <c r="ACS15852" s="60"/>
      <c r="ACT15852" s="60"/>
      <c r="ACU15852" s="60"/>
      <c r="ACV15852" s="60"/>
      <c r="ACW15852" s="60"/>
      <c r="ACX15852" s="60"/>
      <c r="ACY15852" s="60">
        <v>8.3614994998836595E-2</v>
      </c>
      <c r="ACZ15852" s="60"/>
      <c r="ADA15852" s="60"/>
      <c r="ADB15852" s="60"/>
      <c r="ADC15852" s="60"/>
      <c r="ADD15852" s="60"/>
      <c r="ADE15852" s="60"/>
    </row>
    <row r="15853" spans="760:785" x14ac:dyDescent="0.25">
      <c r="ACF15853" s="60"/>
      <c r="ACG15853" s="60"/>
      <c r="ACH15853" s="60"/>
      <c r="ACI15853" s="60"/>
      <c r="ACJ15853" s="60"/>
      <c r="ACK15853" s="60"/>
      <c r="ACL15853" s="60"/>
      <c r="ACM15853" s="60"/>
      <c r="ACN15853" s="60"/>
      <c r="ACO15853" s="60"/>
      <c r="ACP15853" s="60"/>
      <c r="ACQ15853" s="60"/>
      <c r="ACR15853" s="60"/>
      <c r="ACS15853" s="60"/>
      <c r="ACT15853" s="60"/>
      <c r="ACU15853" s="60"/>
      <c r="ACV15853" s="60"/>
      <c r="ACW15853" s="60"/>
      <c r="ACX15853" s="60"/>
      <c r="ACY15853" s="60">
        <v>8.3614994998836595E-2</v>
      </c>
      <c r="ACZ15853" s="60"/>
      <c r="ADA15853" s="60"/>
      <c r="ADB15853" s="60"/>
      <c r="ADC15853" s="60"/>
      <c r="ADD15853" s="60"/>
      <c r="ADE15853" s="60"/>
    </row>
    <row r="15854" spans="760:785" x14ac:dyDescent="0.25">
      <c r="ACF15854" s="60"/>
      <c r="ACG15854" s="60"/>
      <c r="ACH15854" s="60"/>
      <c r="ACI15854" s="60"/>
      <c r="ACJ15854" s="60"/>
      <c r="ACK15854" s="60"/>
      <c r="ACL15854" s="60"/>
      <c r="ACM15854" s="60"/>
      <c r="ACN15854" s="60"/>
      <c r="ACO15854" s="60"/>
      <c r="ACP15854" s="60"/>
      <c r="ACQ15854" s="60"/>
      <c r="ACR15854" s="60"/>
      <c r="ACS15854" s="60"/>
      <c r="ACT15854" s="60"/>
      <c r="ACU15854" s="60"/>
      <c r="ACV15854" s="60"/>
      <c r="ACW15854" s="60"/>
      <c r="ACX15854" s="60"/>
      <c r="ACY15854" s="60">
        <v>8.3614994998836595E-2</v>
      </c>
      <c r="ACZ15854" s="60"/>
      <c r="ADA15854" s="60"/>
      <c r="ADB15854" s="60"/>
      <c r="ADC15854" s="60"/>
      <c r="ADD15854" s="60"/>
      <c r="ADE15854" s="60"/>
    </row>
    <row r="15855" spans="760:785" x14ac:dyDescent="0.25">
      <c r="ACF15855" s="60"/>
      <c r="ACG15855" s="60"/>
      <c r="ACH15855" s="60"/>
      <c r="ACI15855" s="60"/>
      <c r="ACJ15855" s="60"/>
      <c r="ACK15855" s="60"/>
      <c r="ACL15855" s="60"/>
      <c r="ACM15855" s="60"/>
      <c r="ACN15855" s="60"/>
      <c r="ACO15855" s="60"/>
      <c r="ACP15855" s="60"/>
      <c r="ACQ15855" s="60"/>
      <c r="ACR15855" s="60"/>
      <c r="ACS15855" s="60"/>
      <c r="ACT15855" s="60"/>
      <c r="ACU15855" s="60"/>
      <c r="ACV15855" s="60"/>
      <c r="ACW15855" s="60"/>
      <c r="ACX15855" s="60"/>
      <c r="ACY15855" s="60">
        <v>8.3614994998836595E-2</v>
      </c>
      <c r="ACZ15855" s="60"/>
      <c r="ADA15855" s="60"/>
      <c r="ADB15855" s="60"/>
      <c r="ADC15855" s="60"/>
      <c r="ADD15855" s="60"/>
      <c r="ADE15855" s="60"/>
    </row>
    <row r="15856" spans="760:785" x14ac:dyDescent="0.25">
      <c r="ACF15856" s="60"/>
      <c r="ACG15856" s="60"/>
      <c r="ACH15856" s="60"/>
      <c r="ACI15856" s="60"/>
      <c r="ACJ15856" s="60"/>
      <c r="ACK15856" s="60"/>
      <c r="ACL15856" s="60"/>
      <c r="ACM15856" s="60"/>
      <c r="ACN15856" s="60"/>
      <c r="ACO15856" s="60"/>
      <c r="ACP15856" s="60"/>
      <c r="ACQ15856" s="60"/>
      <c r="ACR15856" s="60"/>
      <c r="ACS15856" s="60"/>
      <c r="ACT15856" s="60"/>
      <c r="ACU15856" s="60"/>
      <c r="ACV15856" s="60"/>
      <c r="ACW15856" s="60"/>
      <c r="ACX15856" s="60"/>
      <c r="ACY15856" s="60">
        <v>8.3614994998836595E-2</v>
      </c>
      <c r="ACZ15856" s="60"/>
      <c r="ADA15856" s="60"/>
      <c r="ADB15856" s="60"/>
      <c r="ADC15856" s="60"/>
      <c r="ADD15856" s="60"/>
      <c r="ADE15856" s="60"/>
    </row>
    <row r="15857" spans="760:785" x14ac:dyDescent="0.25">
      <c r="ACF15857" s="60"/>
      <c r="ACG15857" s="60"/>
      <c r="ACH15857" s="60"/>
      <c r="ACI15857" s="60"/>
      <c r="ACJ15857" s="60"/>
      <c r="ACK15857" s="60"/>
      <c r="ACL15857" s="60"/>
      <c r="ACM15857" s="60"/>
      <c r="ACN15857" s="60"/>
      <c r="ACO15857" s="60"/>
      <c r="ACP15857" s="60"/>
      <c r="ACQ15857" s="60"/>
      <c r="ACR15857" s="60"/>
      <c r="ACS15857" s="60"/>
      <c r="ACT15857" s="60"/>
      <c r="ACU15857" s="60"/>
      <c r="ACV15857" s="60"/>
      <c r="ACW15857" s="60"/>
      <c r="ACX15857" s="60"/>
      <c r="ACY15857" s="60">
        <v>8.3614994998836595E-2</v>
      </c>
      <c r="ACZ15857" s="60"/>
      <c r="ADA15857" s="60"/>
      <c r="ADB15857" s="60"/>
      <c r="ADC15857" s="60"/>
      <c r="ADD15857" s="60"/>
      <c r="ADE15857" s="60"/>
    </row>
    <row r="15858" spans="760:785" x14ac:dyDescent="0.25">
      <c r="ACF15858" s="60"/>
      <c r="ACG15858" s="60"/>
      <c r="ACH15858" s="60"/>
      <c r="ACI15858" s="60"/>
      <c r="ACJ15858" s="60"/>
      <c r="ACK15858" s="60"/>
      <c r="ACL15858" s="60"/>
      <c r="ACM15858" s="60"/>
      <c r="ACN15858" s="60"/>
      <c r="ACO15858" s="60"/>
      <c r="ACP15858" s="60"/>
      <c r="ACQ15858" s="60"/>
      <c r="ACR15858" s="60"/>
      <c r="ACS15858" s="60"/>
      <c r="ACT15858" s="60"/>
      <c r="ACU15858" s="60"/>
      <c r="ACV15858" s="60"/>
      <c r="ACW15858" s="60"/>
      <c r="ACX15858" s="60"/>
      <c r="ACY15858" s="60">
        <v>8.3614994998836595E-2</v>
      </c>
      <c r="ACZ15858" s="60"/>
      <c r="ADA15858" s="60"/>
      <c r="ADB15858" s="60"/>
      <c r="ADC15858" s="60"/>
      <c r="ADD15858" s="60"/>
      <c r="ADE15858" s="60"/>
    </row>
    <row r="15859" spans="760:785" x14ac:dyDescent="0.25">
      <c r="ACF15859" s="60"/>
      <c r="ACG15859" s="60"/>
      <c r="ACH15859" s="60"/>
      <c r="ACI15859" s="60"/>
      <c r="ACJ15859" s="60"/>
      <c r="ACK15859" s="60"/>
      <c r="ACL15859" s="60"/>
      <c r="ACM15859" s="60"/>
      <c r="ACN15859" s="60"/>
      <c r="ACO15859" s="60"/>
      <c r="ACP15859" s="60"/>
      <c r="ACQ15859" s="60"/>
      <c r="ACR15859" s="60"/>
      <c r="ACS15859" s="60"/>
      <c r="ACT15859" s="60"/>
      <c r="ACU15859" s="60"/>
      <c r="ACV15859" s="60"/>
      <c r="ACW15859" s="60"/>
      <c r="ACX15859" s="60"/>
      <c r="ACY15859" s="60">
        <v>8.3614994998836595E-2</v>
      </c>
      <c r="ACZ15859" s="60"/>
      <c r="ADA15859" s="60"/>
      <c r="ADB15859" s="60"/>
      <c r="ADC15859" s="60"/>
      <c r="ADD15859" s="60"/>
      <c r="ADE15859" s="60"/>
    </row>
    <row r="15860" spans="760:785" x14ac:dyDescent="0.25">
      <c r="ACF15860" s="60"/>
      <c r="ACG15860" s="60"/>
      <c r="ACH15860" s="60"/>
      <c r="ACI15860" s="60"/>
      <c r="ACJ15860" s="60"/>
      <c r="ACK15860" s="60"/>
      <c r="ACL15860" s="60"/>
      <c r="ACM15860" s="60"/>
      <c r="ACN15860" s="60"/>
      <c r="ACO15860" s="60"/>
      <c r="ACP15860" s="60"/>
      <c r="ACQ15860" s="60"/>
      <c r="ACR15860" s="60"/>
      <c r="ACS15860" s="60"/>
      <c r="ACT15860" s="60"/>
      <c r="ACU15860" s="60"/>
      <c r="ACV15860" s="60"/>
      <c r="ACW15860" s="60"/>
      <c r="ACX15860" s="60"/>
      <c r="ACY15860" s="60">
        <v>8.3614994998836595E-2</v>
      </c>
      <c r="ACZ15860" s="60"/>
      <c r="ADA15860" s="60"/>
      <c r="ADB15860" s="60"/>
      <c r="ADC15860" s="60"/>
      <c r="ADD15860" s="60"/>
      <c r="ADE15860" s="60"/>
    </row>
    <row r="15861" spans="760:785" x14ac:dyDescent="0.25">
      <c r="ACF15861" s="60"/>
      <c r="ACG15861" s="60"/>
      <c r="ACH15861" s="60"/>
      <c r="ACI15861" s="60"/>
      <c r="ACJ15861" s="60"/>
      <c r="ACK15861" s="60"/>
      <c r="ACL15861" s="60"/>
      <c r="ACM15861" s="60"/>
      <c r="ACN15861" s="60"/>
      <c r="ACO15861" s="60"/>
      <c r="ACP15861" s="60"/>
      <c r="ACQ15861" s="60"/>
      <c r="ACR15861" s="60"/>
      <c r="ACS15861" s="60"/>
      <c r="ACT15861" s="60"/>
      <c r="ACU15861" s="60"/>
      <c r="ACV15861" s="60"/>
      <c r="ACW15861" s="60"/>
      <c r="ACX15861" s="60"/>
      <c r="ACY15861" s="60">
        <v>8.3614994998836595E-2</v>
      </c>
      <c r="ACZ15861" s="60"/>
      <c r="ADA15861" s="60"/>
      <c r="ADB15861" s="60"/>
      <c r="ADC15861" s="60"/>
      <c r="ADD15861" s="60"/>
      <c r="ADE15861" s="60"/>
    </row>
    <row r="15862" spans="760:785" x14ac:dyDescent="0.25">
      <c r="ACF15862" s="60"/>
      <c r="ACG15862" s="60"/>
      <c r="ACH15862" s="60"/>
      <c r="ACI15862" s="60"/>
      <c r="ACJ15862" s="60"/>
      <c r="ACK15862" s="60"/>
      <c r="ACL15862" s="60"/>
      <c r="ACM15862" s="60"/>
      <c r="ACN15862" s="60"/>
      <c r="ACO15862" s="60"/>
      <c r="ACP15862" s="60"/>
      <c r="ACQ15862" s="60"/>
      <c r="ACR15862" s="60"/>
      <c r="ACS15862" s="60"/>
      <c r="ACT15862" s="60"/>
      <c r="ACU15862" s="60"/>
      <c r="ACV15862" s="60"/>
      <c r="ACW15862" s="60"/>
      <c r="ACX15862" s="60"/>
      <c r="ACY15862" s="60">
        <v>8.3614994998836595E-2</v>
      </c>
      <c r="ACZ15862" s="60"/>
      <c r="ADA15862" s="60"/>
      <c r="ADB15862" s="60"/>
      <c r="ADC15862" s="60"/>
      <c r="ADD15862" s="60"/>
      <c r="ADE15862" s="60"/>
    </row>
    <row r="15863" spans="760:785" x14ac:dyDescent="0.25">
      <c r="ACF15863" s="60"/>
      <c r="ACG15863" s="60"/>
      <c r="ACH15863" s="60"/>
      <c r="ACI15863" s="60"/>
      <c r="ACJ15863" s="60"/>
      <c r="ACK15863" s="60"/>
      <c r="ACL15863" s="60"/>
      <c r="ACM15863" s="60"/>
      <c r="ACN15863" s="60"/>
      <c r="ACO15863" s="60"/>
      <c r="ACP15863" s="60"/>
      <c r="ACQ15863" s="60"/>
      <c r="ACR15863" s="60"/>
      <c r="ACS15863" s="60"/>
      <c r="ACT15863" s="60"/>
      <c r="ACU15863" s="60"/>
      <c r="ACV15863" s="60"/>
      <c r="ACW15863" s="60"/>
      <c r="ACX15863" s="60"/>
      <c r="ACY15863" s="60">
        <v>8.3614994998836595E-2</v>
      </c>
      <c r="ACZ15863" s="60"/>
      <c r="ADA15863" s="60"/>
      <c r="ADB15863" s="60"/>
      <c r="ADC15863" s="60"/>
      <c r="ADD15863" s="60"/>
      <c r="ADE15863" s="60"/>
    </row>
    <row r="15864" spans="760:785" x14ac:dyDescent="0.25">
      <c r="ACF15864" s="60"/>
      <c r="ACG15864" s="60"/>
      <c r="ACH15864" s="60"/>
      <c r="ACI15864" s="60"/>
      <c r="ACJ15864" s="60"/>
      <c r="ACK15864" s="60"/>
      <c r="ACL15864" s="60"/>
      <c r="ACM15864" s="60"/>
      <c r="ACN15864" s="60"/>
      <c r="ACO15864" s="60"/>
      <c r="ACP15864" s="60"/>
      <c r="ACQ15864" s="60"/>
      <c r="ACR15864" s="60"/>
      <c r="ACS15864" s="60"/>
      <c r="ACT15864" s="60"/>
      <c r="ACU15864" s="60"/>
      <c r="ACV15864" s="60"/>
      <c r="ACW15864" s="60"/>
      <c r="ACX15864" s="60"/>
      <c r="ACY15864" s="60">
        <v>8.3614994998836595E-2</v>
      </c>
      <c r="ACZ15864" s="60"/>
      <c r="ADA15864" s="60"/>
      <c r="ADB15864" s="60"/>
      <c r="ADC15864" s="60"/>
      <c r="ADD15864" s="60"/>
      <c r="ADE15864" s="60"/>
    </row>
    <row r="15865" spans="760:785" x14ac:dyDescent="0.25">
      <c r="ACF15865" s="60"/>
      <c r="ACG15865" s="60"/>
      <c r="ACH15865" s="60"/>
      <c r="ACI15865" s="60"/>
      <c r="ACJ15865" s="60"/>
      <c r="ACK15865" s="60"/>
      <c r="ACL15865" s="60"/>
      <c r="ACM15865" s="60"/>
      <c r="ACN15865" s="60"/>
      <c r="ACO15865" s="60"/>
      <c r="ACP15865" s="60"/>
      <c r="ACQ15865" s="60"/>
      <c r="ACR15865" s="60"/>
      <c r="ACS15865" s="60"/>
      <c r="ACT15865" s="60"/>
      <c r="ACU15865" s="60"/>
      <c r="ACV15865" s="60"/>
      <c r="ACW15865" s="60"/>
      <c r="ACX15865" s="60"/>
      <c r="ACY15865" s="60">
        <v>8.3614994998836595E-2</v>
      </c>
      <c r="ACZ15865" s="60"/>
      <c r="ADA15865" s="60"/>
      <c r="ADB15865" s="60"/>
      <c r="ADC15865" s="60"/>
      <c r="ADD15865" s="60"/>
      <c r="ADE15865" s="60"/>
    </row>
    <row r="15866" spans="760:785" x14ac:dyDescent="0.25">
      <c r="ACF15866" s="60"/>
      <c r="ACG15866" s="60"/>
      <c r="ACH15866" s="60"/>
      <c r="ACI15866" s="60"/>
      <c r="ACJ15866" s="60"/>
      <c r="ACK15866" s="60"/>
      <c r="ACL15866" s="60"/>
      <c r="ACM15866" s="60"/>
      <c r="ACN15866" s="60"/>
      <c r="ACO15866" s="60"/>
      <c r="ACP15866" s="60"/>
      <c r="ACQ15866" s="60"/>
      <c r="ACR15866" s="60"/>
      <c r="ACS15866" s="60"/>
      <c r="ACT15866" s="60"/>
      <c r="ACU15866" s="60"/>
      <c r="ACV15866" s="60"/>
      <c r="ACW15866" s="60"/>
      <c r="ACX15866" s="60"/>
      <c r="ACY15866" s="60">
        <v>8.3614994998836595E-2</v>
      </c>
      <c r="ACZ15866" s="60"/>
      <c r="ADA15866" s="60"/>
      <c r="ADB15866" s="60"/>
      <c r="ADC15866" s="60"/>
      <c r="ADD15866" s="60"/>
      <c r="ADE15866" s="60"/>
    </row>
    <row r="15867" spans="760:785" x14ac:dyDescent="0.25">
      <c r="ACF15867" s="60"/>
      <c r="ACG15867" s="60"/>
      <c r="ACH15867" s="60"/>
      <c r="ACI15867" s="60"/>
      <c r="ACJ15867" s="60"/>
      <c r="ACK15867" s="60"/>
      <c r="ACL15867" s="60"/>
      <c r="ACM15867" s="60"/>
      <c r="ACN15867" s="60"/>
      <c r="ACO15867" s="60"/>
      <c r="ACP15867" s="60"/>
      <c r="ACQ15867" s="60"/>
      <c r="ACR15867" s="60"/>
      <c r="ACS15867" s="60"/>
      <c r="ACT15867" s="60"/>
      <c r="ACU15867" s="60"/>
      <c r="ACV15867" s="60"/>
      <c r="ACW15867" s="60"/>
      <c r="ACX15867" s="60"/>
      <c r="ACY15867" s="60">
        <v>8.3614994998836595E-2</v>
      </c>
      <c r="ACZ15867" s="60"/>
      <c r="ADA15867" s="60"/>
      <c r="ADB15867" s="60"/>
      <c r="ADC15867" s="60"/>
      <c r="ADD15867" s="60"/>
      <c r="ADE15867" s="60"/>
    </row>
    <row r="15868" spans="760:785" x14ac:dyDescent="0.25">
      <c r="ACF15868" s="60"/>
      <c r="ACG15868" s="60"/>
      <c r="ACH15868" s="60"/>
      <c r="ACI15868" s="60"/>
      <c r="ACJ15868" s="60"/>
      <c r="ACK15868" s="60"/>
      <c r="ACL15868" s="60"/>
      <c r="ACM15868" s="60"/>
      <c r="ACN15868" s="60"/>
      <c r="ACO15868" s="60"/>
      <c r="ACP15868" s="60"/>
      <c r="ACQ15868" s="60"/>
      <c r="ACR15868" s="60"/>
      <c r="ACS15868" s="60"/>
      <c r="ACT15868" s="60"/>
      <c r="ACU15868" s="60"/>
      <c r="ACV15868" s="60"/>
      <c r="ACW15868" s="60"/>
      <c r="ACX15868" s="60"/>
      <c r="ACY15868" s="60">
        <v>8.3614994998836595E-2</v>
      </c>
      <c r="ACZ15868" s="60"/>
      <c r="ADA15868" s="60"/>
      <c r="ADB15868" s="60"/>
      <c r="ADC15868" s="60"/>
      <c r="ADD15868" s="60"/>
      <c r="ADE15868" s="60"/>
    </row>
    <row r="15869" spans="760:785" x14ac:dyDescent="0.25">
      <c r="ACF15869" s="60"/>
      <c r="ACG15869" s="60"/>
      <c r="ACH15869" s="60"/>
      <c r="ACI15869" s="60"/>
      <c r="ACJ15869" s="60"/>
      <c r="ACK15869" s="60"/>
      <c r="ACL15869" s="60"/>
      <c r="ACM15869" s="60"/>
      <c r="ACN15869" s="60"/>
      <c r="ACO15869" s="60"/>
      <c r="ACP15869" s="60"/>
      <c r="ACQ15869" s="60"/>
      <c r="ACR15869" s="60"/>
      <c r="ACS15869" s="60"/>
      <c r="ACT15869" s="60"/>
      <c r="ACU15869" s="60"/>
      <c r="ACV15869" s="60"/>
      <c r="ACW15869" s="60"/>
      <c r="ACX15869" s="60"/>
      <c r="ACY15869" s="60">
        <v>8.3614994998836595E-2</v>
      </c>
      <c r="ACZ15869" s="60"/>
      <c r="ADA15869" s="60"/>
      <c r="ADB15869" s="60"/>
      <c r="ADC15869" s="60"/>
      <c r="ADD15869" s="60"/>
      <c r="ADE15869" s="60"/>
    </row>
    <row r="15870" spans="760:785" x14ac:dyDescent="0.25">
      <c r="ACF15870" s="60"/>
      <c r="ACG15870" s="60"/>
      <c r="ACH15870" s="60"/>
      <c r="ACI15870" s="60"/>
      <c r="ACJ15870" s="60"/>
      <c r="ACK15870" s="60"/>
      <c r="ACL15870" s="60"/>
      <c r="ACM15870" s="60"/>
      <c r="ACN15870" s="60"/>
      <c r="ACO15870" s="60"/>
      <c r="ACP15870" s="60"/>
      <c r="ACQ15870" s="60"/>
      <c r="ACR15870" s="60"/>
      <c r="ACS15870" s="60"/>
      <c r="ACT15870" s="60"/>
      <c r="ACU15870" s="60"/>
      <c r="ACV15870" s="60"/>
      <c r="ACW15870" s="60"/>
      <c r="ACX15870" s="60"/>
      <c r="ACY15870" s="60">
        <v>8.3614994998836595E-2</v>
      </c>
      <c r="ACZ15870" s="60"/>
      <c r="ADA15870" s="60"/>
      <c r="ADB15870" s="60"/>
      <c r="ADC15870" s="60"/>
      <c r="ADD15870" s="60"/>
      <c r="ADE15870" s="60"/>
    </row>
    <row r="15871" spans="760:785" x14ac:dyDescent="0.25">
      <c r="ACF15871" s="60"/>
      <c r="ACG15871" s="60"/>
      <c r="ACH15871" s="60"/>
      <c r="ACI15871" s="60"/>
      <c r="ACJ15871" s="60"/>
      <c r="ACK15871" s="60"/>
      <c r="ACL15871" s="60"/>
      <c r="ACM15871" s="60"/>
      <c r="ACN15871" s="60"/>
      <c r="ACO15871" s="60"/>
      <c r="ACP15871" s="60"/>
      <c r="ACQ15871" s="60"/>
      <c r="ACR15871" s="60"/>
      <c r="ACS15871" s="60"/>
      <c r="ACT15871" s="60"/>
      <c r="ACU15871" s="60"/>
      <c r="ACV15871" s="60"/>
      <c r="ACW15871" s="60"/>
      <c r="ACX15871" s="60"/>
      <c r="ACY15871" s="60">
        <v>8.3614994998836595E-2</v>
      </c>
      <c r="ACZ15871" s="60"/>
      <c r="ADA15871" s="60"/>
      <c r="ADB15871" s="60"/>
      <c r="ADC15871" s="60"/>
      <c r="ADD15871" s="60"/>
      <c r="ADE15871" s="60"/>
    </row>
    <row r="15872" spans="760:785" x14ac:dyDescent="0.25">
      <c r="ACF15872" s="60"/>
      <c r="ACG15872" s="60"/>
      <c r="ACH15872" s="60"/>
      <c r="ACI15872" s="60"/>
      <c r="ACJ15872" s="60"/>
      <c r="ACK15872" s="60"/>
      <c r="ACL15872" s="60"/>
      <c r="ACM15872" s="60"/>
      <c r="ACN15872" s="60"/>
      <c r="ACO15872" s="60"/>
      <c r="ACP15872" s="60"/>
      <c r="ACQ15872" s="60"/>
      <c r="ACR15872" s="60"/>
      <c r="ACS15872" s="60"/>
      <c r="ACT15872" s="60"/>
      <c r="ACU15872" s="60"/>
      <c r="ACV15872" s="60"/>
      <c r="ACW15872" s="60"/>
      <c r="ACX15872" s="60"/>
      <c r="ACY15872" s="60">
        <v>8.3614994998836595E-2</v>
      </c>
      <c r="ACZ15872" s="60"/>
      <c r="ADA15872" s="60"/>
      <c r="ADB15872" s="60"/>
      <c r="ADC15872" s="60"/>
      <c r="ADD15872" s="60"/>
      <c r="ADE15872" s="60"/>
    </row>
    <row r="15873" spans="760:785" x14ac:dyDescent="0.25">
      <c r="ACF15873" s="60"/>
      <c r="ACG15873" s="60"/>
      <c r="ACH15873" s="60"/>
      <c r="ACI15873" s="60"/>
      <c r="ACJ15873" s="60"/>
      <c r="ACK15873" s="60"/>
      <c r="ACL15873" s="60"/>
      <c r="ACM15873" s="60"/>
      <c r="ACN15873" s="60"/>
      <c r="ACO15873" s="60"/>
      <c r="ACP15873" s="60"/>
      <c r="ACQ15873" s="60"/>
      <c r="ACR15873" s="60"/>
      <c r="ACS15873" s="60"/>
      <c r="ACT15873" s="60"/>
      <c r="ACU15873" s="60"/>
      <c r="ACV15873" s="60"/>
      <c r="ACW15873" s="60"/>
      <c r="ACX15873" s="60"/>
      <c r="ACY15873" s="60">
        <v>8.3614994998836595E-2</v>
      </c>
      <c r="ACZ15873" s="60"/>
      <c r="ADA15873" s="60"/>
      <c r="ADB15873" s="60"/>
      <c r="ADC15873" s="60"/>
      <c r="ADD15873" s="60"/>
      <c r="ADE15873" s="60"/>
    </row>
    <row r="15874" spans="760:785" x14ac:dyDescent="0.25">
      <c r="ACF15874" s="60"/>
      <c r="ACG15874" s="60"/>
      <c r="ACH15874" s="60"/>
      <c r="ACI15874" s="60"/>
      <c r="ACJ15874" s="60"/>
      <c r="ACK15874" s="60"/>
      <c r="ACL15874" s="60"/>
      <c r="ACM15874" s="60"/>
      <c r="ACN15874" s="60"/>
      <c r="ACO15874" s="60"/>
      <c r="ACP15874" s="60"/>
      <c r="ACQ15874" s="60"/>
      <c r="ACR15874" s="60"/>
      <c r="ACS15874" s="60"/>
      <c r="ACT15874" s="60"/>
      <c r="ACU15874" s="60"/>
      <c r="ACV15874" s="60"/>
      <c r="ACW15874" s="60"/>
      <c r="ACX15874" s="60"/>
      <c r="ACY15874" s="60">
        <v>8.3614994998836595E-2</v>
      </c>
      <c r="ACZ15874" s="60"/>
      <c r="ADA15874" s="60"/>
      <c r="ADB15874" s="60"/>
      <c r="ADC15874" s="60"/>
      <c r="ADD15874" s="60"/>
      <c r="ADE15874" s="60"/>
    </row>
    <row r="15875" spans="760:785" x14ac:dyDescent="0.25">
      <c r="ACF15875" s="60"/>
      <c r="ACG15875" s="60"/>
      <c r="ACH15875" s="60"/>
      <c r="ACI15875" s="60"/>
      <c r="ACJ15875" s="60"/>
      <c r="ACK15875" s="60"/>
      <c r="ACL15875" s="60"/>
      <c r="ACM15875" s="60"/>
      <c r="ACN15875" s="60"/>
      <c r="ACO15875" s="60"/>
      <c r="ACP15875" s="60"/>
      <c r="ACQ15875" s="60"/>
      <c r="ACR15875" s="60"/>
      <c r="ACS15875" s="60"/>
      <c r="ACT15875" s="60"/>
      <c r="ACU15875" s="60"/>
      <c r="ACV15875" s="60"/>
      <c r="ACW15875" s="60"/>
      <c r="ACX15875" s="60"/>
      <c r="ACY15875" s="60">
        <v>8.3614994998836595E-2</v>
      </c>
      <c r="ACZ15875" s="60"/>
      <c r="ADA15875" s="60"/>
      <c r="ADB15875" s="60"/>
      <c r="ADC15875" s="60"/>
      <c r="ADD15875" s="60"/>
      <c r="ADE15875" s="60"/>
    </row>
    <row r="15876" spans="760:785" x14ac:dyDescent="0.25">
      <c r="ACF15876" s="60"/>
      <c r="ACG15876" s="60"/>
      <c r="ACH15876" s="60"/>
      <c r="ACI15876" s="60"/>
      <c r="ACJ15876" s="60"/>
      <c r="ACK15876" s="60"/>
      <c r="ACL15876" s="60"/>
      <c r="ACM15876" s="60"/>
      <c r="ACN15876" s="60"/>
      <c r="ACO15876" s="60"/>
      <c r="ACP15876" s="60"/>
      <c r="ACQ15876" s="60"/>
      <c r="ACR15876" s="60"/>
      <c r="ACS15876" s="60"/>
      <c r="ACT15876" s="60"/>
      <c r="ACU15876" s="60"/>
      <c r="ACV15876" s="60"/>
      <c r="ACW15876" s="60"/>
      <c r="ACX15876" s="60"/>
      <c r="ACY15876" s="60">
        <v>8.3614994998836595E-2</v>
      </c>
      <c r="ACZ15876" s="60"/>
      <c r="ADA15876" s="60"/>
      <c r="ADB15876" s="60"/>
      <c r="ADC15876" s="60"/>
      <c r="ADD15876" s="60"/>
      <c r="ADE15876" s="60"/>
    </row>
    <row r="15877" spans="760:785" x14ac:dyDescent="0.25">
      <c r="ACF15877" s="60"/>
      <c r="ACG15877" s="60"/>
      <c r="ACH15877" s="60"/>
      <c r="ACI15877" s="60"/>
      <c r="ACJ15877" s="60"/>
      <c r="ACK15877" s="60"/>
      <c r="ACL15877" s="60"/>
      <c r="ACM15877" s="60"/>
      <c r="ACN15877" s="60"/>
      <c r="ACO15877" s="60"/>
      <c r="ACP15877" s="60"/>
      <c r="ACQ15877" s="60"/>
      <c r="ACR15877" s="60"/>
      <c r="ACS15877" s="60"/>
      <c r="ACT15877" s="60"/>
      <c r="ACU15877" s="60"/>
      <c r="ACV15877" s="60"/>
      <c r="ACW15877" s="60"/>
      <c r="ACX15877" s="60"/>
      <c r="ACY15877" s="60">
        <v>8.3614994998836595E-2</v>
      </c>
      <c r="ACZ15877" s="60"/>
      <c r="ADA15877" s="60"/>
      <c r="ADB15877" s="60"/>
      <c r="ADC15877" s="60"/>
      <c r="ADD15877" s="60"/>
      <c r="ADE15877" s="60"/>
    </row>
    <row r="15878" spans="760:785" x14ac:dyDescent="0.25">
      <c r="ACF15878" s="60"/>
      <c r="ACG15878" s="60"/>
      <c r="ACH15878" s="60"/>
      <c r="ACI15878" s="60"/>
      <c r="ACJ15878" s="60"/>
      <c r="ACK15878" s="60"/>
      <c r="ACL15878" s="60"/>
      <c r="ACM15878" s="60"/>
      <c r="ACN15878" s="60"/>
      <c r="ACO15878" s="60"/>
      <c r="ACP15878" s="60"/>
      <c r="ACQ15878" s="60"/>
      <c r="ACR15878" s="60"/>
      <c r="ACS15878" s="60"/>
      <c r="ACT15878" s="60"/>
      <c r="ACU15878" s="60"/>
      <c r="ACV15878" s="60"/>
      <c r="ACW15878" s="60"/>
      <c r="ACX15878" s="60"/>
      <c r="ACY15878" s="60">
        <v>8.3614994998836595E-2</v>
      </c>
      <c r="ACZ15878" s="60"/>
      <c r="ADA15878" s="60"/>
      <c r="ADB15878" s="60"/>
      <c r="ADC15878" s="60"/>
      <c r="ADD15878" s="60"/>
      <c r="ADE15878" s="60"/>
    </row>
    <row r="15879" spans="760:785" x14ac:dyDescent="0.25">
      <c r="ACF15879" s="60"/>
      <c r="ACG15879" s="60"/>
      <c r="ACH15879" s="60"/>
      <c r="ACI15879" s="60"/>
      <c r="ACJ15879" s="60"/>
      <c r="ACK15879" s="60"/>
      <c r="ACL15879" s="60"/>
      <c r="ACM15879" s="60"/>
      <c r="ACN15879" s="60"/>
      <c r="ACO15879" s="60"/>
      <c r="ACP15879" s="60"/>
      <c r="ACQ15879" s="60"/>
      <c r="ACR15879" s="60"/>
      <c r="ACS15879" s="60"/>
      <c r="ACT15879" s="60"/>
      <c r="ACU15879" s="60"/>
      <c r="ACV15879" s="60"/>
      <c r="ACW15879" s="60"/>
      <c r="ACX15879" s="60"/>
      <c r="ACY15879" s="60">
        <v>8.3614994998836595E-2</v>
      </c>
      <c r="ACZ15879" s="60"/>
      <c r="ADA15879" s="60"/>
      <c r="ADB15879" s="60"/>
      <c r="ADC15879" s="60"/>
      <c r="ADD15879" s="60"/>
      <c r="ADE15879" s="60"/>
    </row>
    <row r="15880" spans="760:785" x14ac:dyDescent="0.25">
      <c r="ACF15880" s="60"/>
      <c r="ACG15880" s="60"/>
      <c r="ACH15880" s="60"/>
      <c r="ACI15880" s="60"/>
      <c r="ACJ15880" s="60"/>
      <c r="ACK15880" s="60"/>
      <c r="ACL15880" s="60"/>
      <c r="ACM15880" s="60"/>
      <c r="ACN15880" s="60"/>
      <c r="ACO15880" s="60"/>
      <c r="ACP15880" s="60"/>
      <c r="ACQ15880" s="60"/>
      <c r="ACR15880" s="60"/>
      <c r="ACS15880" s="60"/>
      <c r="ACT15880" s="60"/>
      <c r="ACU15880" s="60"/>
      <c r="ACV15880" s="60"/>
      <c r="ACW15880" s="60"/>
      <c r="ACX15880" s="60"/>
      <c r="ACY15880" s="60">
        <v>8.3614994998836595E-2</v>
      </c>
      <c r="ACZ15880" s="60"/>
      <c r="ADA15880" s="60"/>
      <c r="ADB15880" s="60"/>
      <c r="ADC15880" s="60"/>
      <c r="ADD15880" s="60"/>
      <c r="ADE15880" s="60"/>
    </row>
    <row r="15881" spans="760:785" x14ac:dyDescent="0.25">
      <c r="ACF15881" s="60"/>
      <c r="ACG15881" s="60"/>
      <c r="ACH15881" s="60"/>
      <c r="ACI15881" s="60"/>
      <c r="ACJ15881" s="60"/>
      <c r="ACK15881" s="60"/>
      <c r="ACL15881" s="60"/>
      <c r="ACM15881" s="60"/>
      <c r="ACN15881" s="60"/>
      <c r="ACO15881" s="60"/>
      <c r="ACP15881" s="60"/>
      <c r="ACQ15881" s="60"/>
      <c r="ACR15881" s="60"/>
      <c r="ACS15881" s="60"/>
      <c r="ACT15881" s="60"/>
      <c r="ACU15881" s="60"/>
      <c r="ACV15881" s="60"/>
      <c r="ACW15881" s="60"/>
      <c r="ACX15881" s="60"/>
      <c r="ACY15881" s="60">
        <v>8.3614994998836595E-2</v>
      </c>
      <c r="ACZ15881" s="60"/>
      <c r="ADA15881" s="60"/>
      <c r="ADB15881" s="60"/>
      <c r="ADC15881" s="60"/>
      <c r="ADD15881" s="60"/>
      <c r="ADE15881" s="60"/>
    </row>
    <row r="15882" spans="760:785" x14ac:dyDescent="0.25">
      <c r="ACF15882" s="60"/>
      <c r="ACG15882" s="60"/>
      <c r="ACH15882" s="60"/>
      <c r="ACI15882" s="60"/>
      <c r="ACJ15882" s="60"/>
      <c r="ACK15882" s="60"/>
      <c r="ACL15882" s="60"/>
      <c r="ACM15882" s="60"/>
      <c r="ACN15882" s="60"/>
      <c r="ACO15882" s="60"/>
      <c r="ACP15882" s="60"/>
      <c r="ACQ15882" s="60"/>
      <c r="ACR15882" s="60"/>
      <c r="ACS15882" s="60"/>
      <c r="ACT15882" s="60"/>
      <c r="ACU15882" s="60"/>
      <c r="ACV15882" s="60"/>
      <c r="ACW15882" s="60"/>
      <c r="ACX15882" s="60"/>
      <c r="ACY15882" s="60">
        <v>8.3614994998836595E-2</v>
      </c>
      <c r="ACZ15882" s="60"/>
      <c r="ADA15882" s="60"/>
      <c r="ADB15882" s="60"/>
      <c r="ADC15882" s="60"/>
      <c r="ADD15882" s="60"/>
      <c r="ADE15882" s="60"/>
    </row>
    <row r="15883" spans="760:785" x14ac:dyDescent="0.25">
      <c r="ACF15883" s="60"/>
      <c r="ACG15883" s="60"/>
      <c r="ACH15883" s="60"/>
      <c r="ACI15883" s="60"/>
      <c r="ACJ15883" s="60"/>
      <c r="ACK15883" s="60"/>
      <c r="ACL15883" s="60"/>
      <c r="ACM15883" s="60"/>
      <c r="ACN15883" s="60"/>
      <c r="ACO15883" s="60"/>
      <c r="ACP15883" s="60"/>
      <c r="ACQ15883" s="60"/>
      <c r="ACR15883" s="60"/>
      <c r="ACS15883" s="60"/>
      <c r="ACT15883" s="60"/>
      <c r="ACU15883" s="60"/>
      <c r="ACV15883" s="60"/>
      <c r="ACW15883" s="60"/>
      <c r="ACX15883" s="60"/>
      <c r="ACY15883" s="60">
        <v>8.3614994998836595E-2</v>
      </c>
      <c r="ACZ15883" s="60"/>
      <c r="ADA15883" s="60"/>
      <c r="ADB15883" s="60"/>
      <c r="ADC15883" s="60"/>
      <c r="ADD15883" s="60"/>
      <c r="ADE15883" s="60"/>
    </row>
    <row r="15884" spans="760:785" x14ac:dyDescent="0.25">
      <c r="ACF15884" s="60"/>
      <c r="ACG15884" s="60"/>
      <c r="ACH15884" s="60"/>
      <c r="ACI15884" s="60"/>
      <c r="ACJ15884" s="60"/>
      <c r="ACK15884" s="60"/>
      <c r="ACL15884" s="60"/>
      <c r="ACM15884" s="60"/>
      <c r="ACN15884" s="60"/>
      <c r="ACO15884" s="60"/>
      <c r="ACP15884" s="60"/>
      <c r="ACQ15884" s="60"/>
      <c r="ACR15884" s="60"/>
      <c r="ACS15884" s="60"/>
      <c r="ACT15884" s="60"/>
      <c r="ACU15884" s="60"/>
      <c r="ACV15884" s="60"/>
      <c r="ACW15884" s="60"/>
      <c r="ACX15884" s="60"/>
      <c r="ACY15884" s="60">
        <v>8.3614994998836595E-2</v>
      </c>
      <c r="ACZ15884" s="60"/>
      <c r="ADA15884" s="60"/>
      <c r="ADB15884" s="60"/>
      <c r="ADC15884" s="60"/>
      <c r="ADD15884" s="60"/>
      <c r="ADE15884" s="60"/>
    </row>
    <row r="15885" spans="760:785" x14ac:dyDescent="0.25">
      <c r="ACF15885" s="60"/>
      <c r="ACG15885" s="60"/>
      <c r="ACH15885" s="60"/>
      <c r="ACI15885" s="60"/>
      <c r="ACJ15885" s="60"/>
      <c r="ACK15885" s="60"/>
      <c r="ACL15885" s="60"/>
      <c r="ACM15885" s="60"/>
      <c r="ACN15885" s="60"/>
      <c r="ACO15885" s="60"/>
      <c r="ACP15885" s="60"/>
      <c r="ACQ15885" s="60"/>
      <c r="ACR15885" s="60"/>
      <c r="ACS15885" s="60"/>
      <c r="ACT15885" s="60"/>
      <c r="ACU15885" s="60"/>
      <c r="ACV15885" s="60"/>
      <c r="ACW15885" s="60"/>
      <c r="ACX15885" s="60"/>
      <c r="ACY15885" s="60">
        <v>8.3614994998836595E-2</v>
      </c>
      <c r="ACZ15885" s="60"/>
      <c r="ADA15885" s="60"/>
      <c r="ADB15885" s="60"/>
      <c r="ADC15885" s="60"/>
      <c r="ADD15885" s="60"/>
      <c r="ADE15885" s="60"/>
    </row>
    <row r="15886" spans="760:785" x14ac:dyDescent="0.25">
      <c r="ACF15886" s="60"/>
      <c r="ACG15886" s="60"/>
      <c r="ACH15886" s="60"/>
      <c r="ACI15886" s="60"/>
      <c r="ACJ15886" s="60"/>
      <c r="ACK15886" s="60"/>
      <c r="ACL15886" s="60"/>
      <c r="ACM15886" s="60"/>
      <c r="ACN15886" s="60"/>
      <c r="ACO15886" s="60"/>
      <c r="ACP15886" s="60"/>
      <c r="ACQ15886" s="60"/>
      <c r="ACR15886" s="60"/>
      <c r="ACS15886" s="60"/>
      <c r="ACT15886" s="60"/>
      <c r="ACU15886" s="60"/>
      <c r="ACV15886" s="60"/>
      <c r="ACW15886" s="60"/>
      <c r="ACX15886" s="60"/>
      <c r="ACY15886" s="60">
        <v>8.3614994998836595E-2</v>
      </c>
      <c r="ACZ15886" s="60"/>
      <c r="ADA15886" s="60"/>
      <c r="ADB15886" s="60"/>
      <c r="ADC15886" s="60"/>
      <c r="ADD15886" s="60"/>
      <c r="ADE15886" s="60"/>
    </row>
    <row r="15887" spans="760:785" x14ac:dyDescent="0.25">
      <c r="ACF15887" s="60"/>
      <c r="ACG15887" s="60"/>
      <c r="ACH15887" s="60"/>
      <c r="ACI15887" s="60"/>
      <c r="ACJ15887" s="60"/>
      <c r="ACK15887" s="60"/>
      <c r="ACL15887" s="60"/>
      <c r="ACM15887" s="60"/>
      <c r="ACN15887" s="60"/>
      <c r="ACO15887" s="60"/>
      <c r="ACP15887" s="60"/>
      <c r="ACQ15887" s="60"/>
      <c r="ACR15887" s="60"/>
      <c r="ACS15887" s="60"/>
      <c r="ACT15887" s="60"/>
      <c r="ACU15887" s="60"/>
      <c r="ACV15887" s="60"/>
      <c r="ACW15887" s="60"/>
      <c r="ACX15887" s="60"/>
      <c r="ACY15887" s="60">
        <v>8.3614994998836595E-2</v>
      </c>
      <c r="ACZ15887" s="60"/>
      <c r="ADA15887" s="60"/>
      <c r="ADB15887" s="60"/>
      <c r="ADC15887" s="60"/>
      <c r="ADD15887" s="60"/>
      <c r="ADE15887" s="60"/>
    </row>
    <row r="15888" spans="760:785" x14ac:dyDescent="0.25">
      <c r="ACF15888" s="60"/>
      <c r="ACG15888" s="60"/>
      <c r="ACH15888" s="60"/>
      <c r="ACI15888" s="60"/>
      <c r="ACJ15888" s="60"/>
      <c r="ACK15888" s="60"/>
      <c r="ACL15888" s="60"/>
      <c r="ACM15888" s="60"/>
      <c r="ACN15888" s="60"/>
      <c r="ACO15888" s="60"/>
      <c r="ACP15888" s="60"/>
      <c r="ACQ15888" s="60"/>
      <c r="ACR15888" s="60"/>
      <c r="ACS15888" s="60"/>
      <c r="ACT15888" s="60"/>
      <c r="ACU15888" s="60"/>
      <c r="ACV15888" s="60"/>
      <c r="ACW15888" s="60"/>
      <c r="ACX15888" s="60"/>
      <c r="ACY15888" s="60">
        <v>8.3614994998836595E-2</v>
      </c>
      <c r="ACZ15888" s="60"/>
      <c r="ADA15888" s="60"/>
      <c r="ADB15888" s="60"/>
      <c r="ADC15888" s="60"/>
      <c r="ADD15888" s="60"/>
      <c r="ADE15888" s="60"/>
    </row>
    <row r="15889" spans="760:785" x14ac:dyDescent="0.25">
      <c r="ACF15889" s="60"/>
      <c r="ACG15889" s="60"/>
      <c r="ACH15889" s="60"/>
      <c r="ACI15889" s="60"/>
      <c r="ACJ15889" s="60"/>
      <c r="ACK15889" s="60"/>
      <c r="ACL15889" s="60"/>
      <c r="ACM15889" s="60"/>
      <c r="ACN15889" s="60"/>
      <c r="ACO15889" s="60"/>
      <c r="ACP15889" s="60"/>
      <c r="ACQ15889" s="60"/>
      <c r="ACR15889" s="60"/>
      <c r="ACS15889" s="60"/>
      <c r="ACT15889" s="60"/>
      <c r="ACU15889" s="60"/>
      <c r="ACV15889" s="60"/>
      <c r="ACW15889" s="60"/>
      <c r="ACX15889" s="60"/>
      <c r="ACY15889" s="60">
        <v>8.3614994998836595E-2</v>
      </c>
      <c r="ACZ15889" s="60"/>
      <c r="ADA15889" s="60"/>
      <c r="ADB15889" s="60"/>
      <c r="ADC15889" s="60"/>
      <c r="ADD15889" s="60"/>
      <c r="ADE15889" s="60"/>
    </row>
    <row r="15890" spans="760:785" x14ac:dyDescent="0.25">
      <c r="ACF15890" s="60"/>
      <c r="ACG15890" s="60"/>
      <c r="ACH15890" s="60"/>
      <c r="ACI15890" s="60"/>
      <c r="ACJ15890" s="60"/>
      <c r="ACK15890" s="60"/>
      <c r="ACL15890" s="60"/>
      <c r="ACM15890" s="60"/>
      <c r="ACN15890" s="60"/>
      <c r="ACO15890" s="60"/>
      <c r="ACP15890" s="60"/>
      <c r="ACQ15890" s="60"/>
      <c r="ACR15890" s="60"/>
      <c r="ACS15890" s="60"/>
      <c r="ACT15890" s="60"/>
      <c r="ACU15890" s="60"/>
      <c r="ACV15890" s="60"/>
      <c r="ACW15890" s="60"/>
      <c r="ACX15890" s="60"/>
      <c r="ACY15890" s="60">
        <v>8.3614994998836595E-2</v>
      </c>
      <c r="ACZ15890" s="60"/>
      <c r="ADA15890" s="60"/>
      <c r="ADB15890" s="60"/>
      <c r="ADC15890" s="60"/>
      <c r="ADD15890" s="60"/>
      <c r="ADE15890" s="60"/>
    </row>
    <row r="15891" spans="760:785" x14ac:dyDescent="0.25">
      <c r="ACF15891" s="60"/>
      <c r="ACG15891" s="60"/>
      <c r="ACH15891" s="60"/>
      <c r="ACI15891" s="60"/>
      <c r="ACJ15891" s="60"/>
      <c r="ACK15891" s="60"/>
      <c r="ACL15891" s="60"/>
      <c r="ACM15891" s="60"/>
      <c r="ACN15891" s="60"/>
      <c r="ACO15891" s="60"/>
      <c r="ACP15891" s="60"/>
      <c r="ACQ15891" s="60"/>
      <c r="ACR15891" s="60"/>
      <c r="ACS15891" s="60"/>
      <c r="ACT15891" s="60"/>
      <c r="ACU15891" s="60"/>
      <c r="ACV15891" s="60"/>
      <c r="ACW15891" s="60"/>
      <c r="ACX15891" s="60"/>
      <c r="ACY15891" s="60">
        <v>8.3614994998836595E-2</v>
      </c>
      <c r="ACZ15891" s="60"/>
      <c r="ADA15891" s="60"/>
      <c r="ADB15891" s="60"/>
      <c r="ADC15891" s="60"/>
      <c r="ADD15891" s="60"/>
      <c r="ADE15891" s="60"/>
    </row>
    <row r="15892" spans="760:785" x14ac:dyDescent="0.25">
      <c r="ACF15892" s="60"/>
      <c r="ACG15892" s="60"/>
      <c r="ACH15892" s="60"/>
      <c r="ACI15892" s="60"/>
      <c r="ACJ15892" s="60"/>
      <c r="ACK15892" s="60"/>
      <c r="ACL15892" s="60"/>
      <c r="ACM15892" s="60"/>
      <c r="ACN15892" s="60"/>
      <c r="ACO15892" s="60"/>
      <c r="ACP15892" s="60"/>
      <c r="ACQ15892" s="60"/>
      <c r="ACR15892" s="60"/>
      <c r="ACS15892" s="60"/>
      <c r="ACT15892" s="60"/>
      <c r="ACU15892" s="60"/>
      <c r="ACV15892" s="60"/>
      <c r="ACW15892" s="60"/>
      <c r="ACX15892" s="60"/>
      <c r="ACY15892" s="60">
        <v>8.3614994998836595E-2</v>
      </c>
      <c r="ACZ15892" s="60"/>
      <c r="ADA15892" s="60"/>
      <c r="ADB15892" s="60"/>
      <c r="ADC15892" s="60"/>
      <c r="ADD15892" s="60"/>
      <c r="ADE15892" s="60"/>
    </row>
    <row r="15893" spans="760:785" x14ac:dyDescent="0.25">
      <c r="ACF15893" s="60"/>
      <c r="ACG15893" s="60"/>
      <c r="ACH15893" s="60"/>
      <c r="ACI15893" s="60"/>
      <c r="ACJ15893" s="60"/>
      <c r="ACK15893" s="60"/>
      <c r="ACL15893" s="60"/>
      <c r="ACM15893" s="60"/>
      <c r="ACN15893" s="60"/>
      <c r="ACO15893" s="60"/>
      <c r="ACP15893" s="60"/>
      <c r="ACQ15893" s="60"/>
      <c r="ACR15893" s="60"/>
      <c r="ACS15893" s="60"/>
      <c r="ACT15893" s="60"/>
      <c r="ACU15893" s="60"/>
      <c r="ACV15893" s="60"/>
      <c r="ACW15893" s="60"/>
      <c r="ACX15893" s="60"/>
      <c r="ACY15893" s="60">
        <v>8.3614994998836595E-2</v>
      </c>
      <c r="ACZ15893" s="60"/>
      <c r="ADA15893" s="60"/>
      <c r="ADB15893" s="60"/>
      <c r="ADC15893" s="60"/>
      <c r="ADD15893" s="60"/>
      <c r="ADE15893" s="60"/>
    </row>
    <row r="15894" spans="760:785" x14ac:dyDescent="0.25">
      <c r="ACF15894" s="60"/>
      <c r="ACG15894" s="60"/>
      <c r="ACH15894" s="60"/>
      <c r="ACI15894" s="60"/>
      <c r="ACJ15894" s="60"/>
      <c r="ACK15894" s="60"/>
      <c r="ACL15894" s="60"/>
      <c r="ACM15894" s="60"/>
      <c r="ACN15894" s="60"/>
      <c r="ACO15894" s="60"/>
      <c r="ACP15894" s="60"/>
      <c r="ACQ15894" s="60"/>
      <c r="ACR15894" s="60"/>
      <c r="ACS15894" s="60"/>
      <c r="ACT15894" s="60"/>
      <c r="ACU15894" s="60"/>
      <c r="ACV15894" s="60"/>
      <c r="ACW15894" s="60"/>
      <c r="ACX15894" s="60"/>
      <c r="ACY15894" s="60">
        <v>8.3614994998836595E-2</v>
      </c>
      <c r="ACZ15894" s="60"/>
      <c r="ADA15894" s="60"/>
      <c r="ADB15894" s="60"/>
      <c r="ADC15894" s="60"/>
      <c r="ADD15894" s="60"/>
      <c r="ADE15894" s="60"/>
    </row>
    <row r="15895" spans="760:785" x14ac:dyDescent="0.25">
      <c r="ACF15895" s="60"/>
      <c r="ACG15895" s="60"/>
      <c r="ACH15895" s="60"/>
      <c r="ACI15895" s="60"/>
      <c r="ACJ15895" s="60"/>
      <c r="ACK15895" s="60"/>
      <c r="ACL15895" s="60"/>
      <c r="ACM15895" s="60"/>
      <c r="ACN15895" s="60"/>
      <c r="ACO15895" s="60"/>
      <c r="ACP15895" s="60"/>
      <c r="ACQ15895" s="60"/>
      <c r="ACR15895" s="60"/>
      <c r="ACS15895" s="60"/>
      <c r="ACT15895" s="60"/>
      <c r="ACU15895" s="60"/>
      <c r="ACV15895" s="60"/>
      <c r="ACW15895" s="60"/>
      <c r="ACX15895" s="60"/>
      <c r="ACY15895" s="60">
        <v>8.3614994998836595E-2</v>
      </c>
      <c r="ACZ15895" s="60"/>
      <c r="ADA15895" s="60"/>
      <c r="ADB15895" s="60"/>
      <c r="ADC15895" s="60"/>
      <c r="ADD15895" s="60"/>
      <c r="ADE15895" s="60"/>
    </row>
    <row r="15896" spans="760:785" x14ac:dyDescent="0.25">
      <c r="ACF15896" s="60"/>
      <c r="ACG15896" s="60"/>
      <c r="ACH15896" s="60"/>
      <c r="ACI15896" s="60"/>
      <c r="ACJ15896" s="60"/>
      <c r="ACK15896" s="60"/>
      <c r="ACL15896" s="60"/>
      <c r="ACM15896" s="60"/>
      <c r="ACN15896" s="60"/>
      <c r="ACO15896" s="60"/>
      <c r="ACP15896" s="60"/>
      <c r="ACQ15896" s="60"/>
      <c r="ACR15896" s="60"/>
      <c r="ACS15896" s="60"/>
      <c r="ACT15896" s="60"/>
      <c r="ACU15896" s="60"/>
      <c r="ACV15896" s="60"/>
      <c r="ACW15896" s="60"/>
      <c r="ACX15896" s="60"/>
      <c r="ACY15896" s="60">
        <v>8.3614994998836595E-2</v>
      </c>
      <c r="ACZ15896" s="60"/>
      <c r="ADA15896" s="60"/>
      <c r="ADB15896" s="60"/>
      <c r="ADC15896" s="60"/>
      <c r="ADD15896" s="60"/>
      <c r="ADE15896" s="60"/>
    </row>
    <row r="15897" spans="760:785" x14ac:dyDescent="0.25">
      <c r="ACF15897" s="60"/>
      <c r="ACG15897" s="60"/>
      <c r="ACH15897" s="60"/>
      <c r="ACI15897" s="60"/>
      <c r="ACJ15897" s="60"/>
      <c r="ACK15897" s="60"/>
      <c r="ACL15897" s="60"/>
      <c r="ACM15897" s="60"/>
      <c r="ACN15897" s="60"/>
      <c r="ACO15897" s="60"/>
      <c r="ACP15897" s="60"/>
      <c r="ACQ15897" s="60"/>
      <c r="ACR15897" s="60"/>
      <c r="ACS15897" s="60"/>
      <c r="ACT15897" s="60"/>
      <c r="ACU15897" s="60"/>
      <c r="ACV15897" s="60"/>
      <c r="ACW15897" s="60"/>
      <c r="ACX15897" s="60"/>
      <c r="ACY15897" s="60">
        <v>8.3614994998836595E-2</v>
      </c>
      <c r="ACZ15897" s="60"/>
      <c r="ADA15897" s="60"/>
      <c r="ADB15897" s="60"/>
      <c r="ADC15897" s="60"/>
      <c r="ADD15897" s="60"/>
      <c r="ADE15897" s="60"/>
    </row>
    <row r="15898" spans="760:785" x14ac:dyDescent="0.25">
      <c r="ACF15898" s="60"/>
      <c r="ACG15898" s="60"/>
      <c r="ACH15898" s="60"/>
      <c r="ACI15898" s="60"/>
      <c r="ACJ15898" s="60"/>
      <c r="ACK15898" s="60"/>
      <c r="ACL15898" s="60"/>
      <c r="ACM15898" s="60"/>
      <c r="ACN15898" s="60"/>
      <c r="ACO15898" s="60"/>
      <c r="ACP15898" s="60"/>
      <c r="ACQ15898" s="60"/>
      <c r="ACR15898" s="60"/>
      <c r="ACS15898" s="60"/>
      <c r="ACT15898" s="60"/>
      <c r="ACU15898" s="60"/>
      <c r="ACV15898" s="60"/>
      <c r="ACW15898" s="60"/>
      <c r="ACX15898" s="60"/>
      <c r="ACY15898" s="60">
        <v>8.3614994998836595E-2</v>
      </c>
      <c r="ACZ15898" s="60"/>
      <c r="ADA15898" s="60"/>
      <c r="ADB15898" s="60"/>
      <c r="ADC15898" s="60"/>
      <c r="ADD15898" s="60"/>
      <c r="ADE15898" s="60"/>
    </row>
    <row r="15899" spans="760:785" x14ac:dyDescent="0.25">
      <c r="ACF15899" s="60"/>
      <c r="ACG15899" s="60"/>
      <c r="ACH15899" s="60"/>
      <c r="ACI15899" s="60"/>
      <c r="ACJ15899" s="60"/>
      <c r="ACK15899" s="60"/>
      <c r="ACL15899" s="60"/>
      <c r="ACM15899" s="60"/>
      <c r="ACN15899" s="60"/>
      <c r="ACO15899" s="60"/>
      <c r="ACP15899" s="60"/>
      <c r="ACQ15899" s="60"/>
      <c r="ACR15899" s="60"/>
      <c r="ACS15899" s="60"/>
      <c r="ACT15899" s="60"/>
      <c r="ACU15899" s="60"/>
      <c r="ACV15899" s="60"/>
      <c r="ACW15899" s="60"/>
      <c r="ACX15899" s="60"/>
      <c r="ACY15899" s="60">
        <v>8.3614994998836595E-2</v>
      </c>
      <c r="ACZ15899" s="60"/>
      <c r="ADA15899" s="60"/>
      <c r="ADB15899" s="60"/>
      <c r="ADC15899" s="60"/>
      <c r="ADD15899" s="60"/>
      <c r="ADE15899" s="60"/>
    </row>
    <row r="15900" spans="760:785" x14ac:dyDescent="0.25">
      <c r="ACF15900" s="60"/>
      <c r="ACG15900" s="60"/>
      <c r="ACH15900" s="60"/>
      <c r="ACI15900" s="60"/>
      <c r="ACJ15900" s="60"/>
      <c r="ACK15900" s="60"/>
      <c r="ACL15900" s="60"/>
      <c r="ACM15900" s="60"/>
      <c r="ACN15900" s="60"/>
      <c r="ACO15900" s="60"/>
      <c r="ACP15900" s="60"/>
      <c r="ACQ15900" s="60"/>
      <c r="ACR15900" s="60"/>
      <c r="ACS15900" s="60"/>
      <c r="ACT15900" s="60"/>
      <c r="ACU15900" s="60"/>
      <c r="ACV15900" s="60"/>
      <c r="ACW15900" s="60"/>
      <c r="ACX15900" s="60"/>
      <c r="ACY15900" s="60">
        <v>8.3614994998836595E-2</v>
      </c>
      <c r="ACZ15900" s="60"/>
      <c r="ADA15900" s="60"/>
      <c r="ADB15900" s="60"/>
      <c r="ADC15900" s="60"/>
      <c r="ADD15900" s="60"/>
      <c r="ADE15900" s="60"/>
    </row>
    <row r="15901" spans="760:785" x14ac:dyDescent="0.25">
      <c r="ACF15901" s="60"/>
      <c r="ACG15901" s="60"/>
      <c r="ACH15901" s="60"/>
      <c r="ACI15901" s="60"/>
      <c r="ACJ15901" s="60"/>
      <c r="ACK15901" s="60"/>
      <c r="ACL15901" s="60"/>
      <c r="ACM15901" s="60"/>
      <c r="ACN15901" s="60"/>
      <c r="ACO15901" s="60"/>
      <c r="ACP15901" s="60"/>
      <c r="ACQ15901" s="60"/>
      <c r="ACR15901" s="60"/>
      <c r="ACS15901" s="60"/>
      <c r="ACT15901" s="60"/>
      <c r="ACU15901" s="60"/>
      <c r="ACV15901" s="60"/>
      <c r="ACW15901" s="60"/>
      <c r="ACX15901" s="60"/>
      <c r="ACY15901" s="60">
        <v>8.3614994998836595E-2</v>
      </c>
      <c r="ACZ15901" s="60"/>
      <c r="ADA15901" s="60"/>
      <c r="ADB15901" s="60"/>
      <c r="ADC15901" s="60"/>
      <c r="ADD15901" s="60"/>
      <c r="ADE15901" s="60"/>
    </row>
    <row r="15902" spans="760:785" x14ac:dyDescent="0.25">
      <c r="ACF15902" s="60"/>
      <c r="ACG15902" s="60"/>
      <c r="ACH15902" s="60"/>
      <c r="ACI15902" s="60"/>
      <c r="ACJ15902" s="60"/>
      <c r="ACK15902" s="60"/>
      <c r="ACL15902" s="60"/>
      <c r="ACM15902" s="60"/>
      <c r="ACN15902" s="60"/>
      <c r="ACO15902" s="60"/>
      <c r="ACP15902" s="60"/>
      <c r="ACQ15902" s="60"/>
      <c r="ACR15902" s="60"/>
      <c r="ACS15902" s="60"/>
      <c r="ACT15902" s="60"/>
      <c r="ACU15902" s="60"/>
      <c r="ACV15902" s="60"/>
      <c r="ACW15902" s="60"/>
      <c r="ACX15902" s="60"/>
      <c r="ACY15902" s="60">
        <v>8.3614994998836595E-2</v>
      </c>
      <c r="ACZ15902" s="60"/>
      <c r="ADA15902" s="60"/>
      <c r="ADB15902" s="60"/>
      <c r="ADC15902" s="60"/>
      <c r="ADD15902" s="60"/>
      <c r="ADE15902" s="60"/>
    </row>
    <row r="15903" spans="760:785" x14ac:dyDescent="0.25">
      <c r="ACF15903" s="60"/>
      <c r="ACG15903" s="60"/>
      <c r="ACH15903" s="60"/>
      <c r="ACI15903" s="60"/>
      <c r="ACJ15903" s="60"/>
      <c r="ACK15903" s="60"/>
      <c r="ACL15903" s="60"/>
      <c r="ACM15903" s="60"/>
      <c r="ACN15903" s="60"/>
      <c r="ACO15903" s="60"/>
      <c r="ACP15903" s="60"/>
      <c r="ACQ15903" s="60"/>
      <c r="ACR15903" s="60"/>
      <c r="ACS15903" s="60"/>
      <c r="ACT15903" s="60"/>
      <c r="ACU15903" s="60"/>
      <c r="ACV15903" s="60"/>
      <c r="ACW15903" s="60"/>
      <c r="ACX15903" s="60"/>
      <c r="ACY15903" s="60">
        <v>8.3614994998836595E-2</v>
      </c>
      <c r="ACZ15903" s="60"/>
      <c r="ADA15903" s="60"/>
      <c r="ADB15903" s="60"/>
      <c r="ADC15903" s="60"/>
      <c r="ADD15903" s="60"/>
      <c r="ADE15903" s="60"/>
    </row>
    <row r="15904" spans="760:785" x14ac:dyDescent="0.25">
      <c r="ACF15904" s="60"/>
      <c r="ACG15904" s="60"/>
      <c r="ACH15904" s="60"/>
      <c r="ACI15904" s="60"/>
      <c r="ACJ15904" s="60"/>
      <c r="ACK15904" s="60"/>
      <c r="ACL15904" s="60"/>
      <c r="ACM15904" s="60"/>
      <c r="ACN15904" s="60"/>
      <c r="ACO15904" s="60"/>
      <c r="ACP15904" s="60"/>
      <c r="ACQ15904" s="60"/>
      <c r="ACR15904" s="60"/>
      <c r="ACS15904" s="60"/>
      <c r="ACT15904" s="60"/>
      <c r="ACU15904" s="60"/>
      <c r="ACV15904" s="60"/>
      <c r="ACW15904" s="60"/>
      <c r="ACX15904" s="60"/>
      <c r="ACY15904" s="60">
        <v>8.3614994998836595E-2</v>
      </c>
      <c r="ACZ15904" s="60"/>
      <c r="ADA15904" s="60"/>
      <c r="ADB15904" s="60"/>
      <c r="ADC15904" s="60"/>
      <c r="ADD15904" s="60"/>
      <c r="ADE15904" s="60"/>
    </row>
    <row r="15905" spans="760:785" x14ac:dyDescent="0.25">
      <c r="ACF15905" s="60"/>
      <c r="ACG15905" s="60"/>
      <c r="ACH15905" s="60"/>
      <c r="ACI15905" s="60"/>
      <c r="ACJ15905" s="60"/>
      <c r="ACK15905" s="60"/>
      <c r="ACL15905" s="60"/>
      <c r="ACM15905" s="60"/>
      <c r="ACN15905" s="60"/>
      <c r="ACO15905" s="60"/>
      <c r="ACP15905" s="60"/>
      <c r="ACQ15905" s="60"/>
      <c r="ACR15905" s="60"/>
      <c r="ACS15905" s="60"/>
      <c r="ACT15905" s="60"/>
      <c r="ACU15905" s="60"/>
      <c r="ACV15905" s="60"/>
      <c r="ACW15905" s="60"/>
      <c r="ACX15905" s="60"/>
      <c r="ACY15905" s="60">
        <v>8.3614994998836595E-2</v>
      </c>
      <c r="ACZ15905" s="60"/>
      <c r="ADA15905" s="60"/>
      <c r="ADB15905" s="60"/>
      <c r="ADC15905" s="60"/>
      <c r="ADD15905" s="60"/>
      <c r="ADE15905" s="60"/>
    </row>
    <row r="15906" spans="760:785" x14ac:dyDescent="0.25">
      <c r="ACF15906" s="60"/>
      <c r="ACG15906" s="60"/>
      <c r="ACH15906" s="60"/>
      <c r="ACI15906" s="60"/>
      <c r="ACJ15906" s="60"/>
      <c r="ACK15906" s="60"/>
      <c r="ACL15906" s="60"/>
      <c r="ACM15906" s="60"/>
      <c r="ACN15906" s="60"/>
      <c r="ACO15906" s="60"/>
      <c r="ACP15906" s="60"/>
      <c r="ACQ15906" s="60"/>
      <c r="ACR15906" s="60"/>
      <c r="ACS15906" s="60"/>
      <c r="ACT15906" s="60"/>
      <c r="ACU15906" s="60"/>
      <c r="ACV15906" s="60"/>
      <c r="ACW15906" s="60"/>
      <c r="ACX15906" s="60"/>
      <c r="ACY15906" s="60">
        <v>8.3614994998836595E-2</v>
      </c>
      <c r="ACZ15906" s="60"/>
      <c r="ADA15906" s="60"/>
      <c r="ADB15906" s="60"/>
      <c r="ADC15906" s="60"/>
      <c r="ADD15906" s="60"/>
      <c r="ADE15906" s="60"/>
    </row>
    <row r="15907" spans="760:785" x14ac:dyDescent="0.25">
      <c r="ACF15907" s="60"/>
      <c r="ACG15907" s="60"/>
      <c r="ACH15907" s="60"/>
      <c r="ACI15907" s="60"/>
      <c r="ACJ15907" s="60"/>
      <c r="ACK15907" s="60"/>
      <c r="ACL15907" s="60"/>
      <c r="ACM15907" s="60"/>
      <c r="ACN15907" s="60"/>
      <c r="ACO15907" s="60"/>
      <c r="ACP15907" s="60"/>
      <c r="ACQ15907" s="60"/>
      <c r="ACR15907" s="60"/>
      <c r="ACS15907" s="60"/>
      <c r="ACT15907" s="60"/>
      <c r="ACU15907" s="60"/>
      <c r="ACV15907" s="60"/>
      <c r="ACW15907" s="60"/>
      <c r="ACX15907" s="60"/>
      <c r="ACY15907" s="60">
        <v>8.3614994998836595E-2</v>
      </c>
      <c r="ACZ15907" s="60"/>
      <c r="ADA15907" s="60"/>
      <c r="ADB15907" s="60"/>
      <c r="ADC15907" s="60"/>
      <c r="ADD15907" s="60"/>
      <c r="ADE15907" s="60"/>
    </row>
    <row r="15908" spans="760:785" x14ac:dyDescent="0.25">
      <c r="ACF15908" s="60"/>
      <c r="ACG15908" s="60"/>
      <c r="ACH15908" s="60"/>
      <c r="ACI15908" s="60"/>
      <c r="ACJ15908" s="60"/>
      <c r="ACK15908" s="60"/>
      <c r="ACL15908" s="60"/>
      <c r="ACM15908" s="60"/>
      <c r="ACN15908" s="60"/>
      <c r="ACO15908" s="60"/>
      <c r="ACP15908" s="60"/>
      <c r="ACQ15908" s="60"/>
      <c r="ACR15908" s="60"/>
      <c r="ACS15908" s="60"/>
      <c r="ACT15908" s="60"/>
      <c r="ACU15908" s="60"/>
      <c r="ACV15908" s="60"/>
      <c r="ACW15908" s="60"/>
      <c r="ACX15908" s="60"/>
      <c r="ACY15908" s="60">
        <v>8.3614994998836595E-2</v>
      </c>
      <c r="ACZ15908" s="60"/>
      <c r="ADA15908" s="60"/>
      <c r="ADB15908" s="60"/>
      <c r="ADC15908" s="60"/>
      <c r="ADD15908" s="60"/>
      <c r="ADE15908" s="60"/>
    </row>
    <row r="15909" spans="760:785" x14ac:dyDescent="0.25">
      <c r="ACF15909" s="60"/>
      <c r="ACG15909" s="60"/>
      <c r="ACH15909" s="60"/>
      <c r="ACI15909" s="60"/>
      <c r="ACJ15909" s="60"/>
      <c r="ACK15909" s="60"/>
      <c r="ACL15909" s="60"/>
      <c r="ACM15909" s="60"/>
      <c r="ACN15909" s="60"/>
      <c r="ACO15909" s="60"/>
      <c r="ACP15909" s="60"/>
      <c r="ACQ15909" s="60"/>
      <c r="ACR15909" s="60"/>
      <c r="ACS15909" s="60"/>
      <c r="ACT15909" s="60"/>
      <c r="ACU15909" s="60"/>
      <c r="ACV15909" s="60"/>
      <c r="ACW15909" s="60"/>
      <c r="ACX15909" s="60"/>
      <c r="ACY15909" s="60">
        <v>8.3614994998836595E-2</v>
      </c>
      <c r="ACZ15909" s="60"/>
      <c r="ADA15909" s="60"/>
      <c r="ADB15909" s="60"/>
      <c r="ADC15909" s="60"/>
      <c r="ADD15909" s="60"/>
      <c r="ADE15909" s="60"/>
    </row>
    <row r="15910" spans="760:785" x14ac:dyDescent="0.25">
      <c r="ACF15910" s="60"/>
      <c r="ACG15910" s="60"/>
      <c r="ACH15910" s="60"/>
      <c r="ACI15910" s="60"/>
      <c r="ACJ15910" s="60"/>
      <c r="ACK15910" s="60"/>
      <c r="ACL15910" s="60"/>
      <c r="ACM15910" s="60"/>
      <c r="ACN15910" s="60"/>
      <c r="ACO15910" s="60"/>
      <c r="ACP15910" s="60"/>
      <c r="ACQ15910" s="60"/>
      <c r="ACR15910" s="60"/>
      <c r="ACS15910" s="60"/>
      <c r="ACT15910" s="60"/>
      <c r="ACU15910" s="60"/>
      <c r="ACV15910" s="60"/>
      <c r="ACW15910" s="60"/>
      <c r="ACX15910" s="60"/>
      <c r="ACY15910" s="60">
        <v>8.3614994998836595E-2</v>
      </c>
      <c r="ACZ15910" s="60"/>
      <c r="ADA15910" s="60"/>
      <c r="ADB15910" s="60"/>
      <c r="ADC15910" s="60"/>
      <c r="ADD15910" s="60"/>
      <c r="ADE15910" s="60"/>
    </row>
    <row r="15911" spans="760:785" x14ac:dyDescent="0.25">
      <c r="ACF15911" s="60"/>
      <c r="ACG15911" s="60"/>
      <c r="ACH15911" s="60"/>
      <c r="ACI15911" s="60"/>
      <c r="ACJ15911" s="60"/>
      <c r="ACK15911" s="60"/>
      <c r="ACL15911" s="60"/>
      <c r="ACM15911" s="60"/>
      <c r="ACN15911" s="60"/>
      <c r="ACO15911" s="60"/>
      <c r="ACP15911" s="60"/>
      <c r="ACQ15911" s="60"/>
      <c r="ACR15911" s="60"/>
      <c r="ACS15911" s="60"/>
      <c r="ACT15911" s="60"/>
      <c r="ACU15911" s="60"/>
      <c r="ACV15911" s="60"/>
      <c r="ACW15911" s="60"/>
      <c r="ACX15911" s="60"/>
      <c r="ACY15911" s="60">
        <v>8.3614994998836595E-2</v>
      </c>
      <c r="ACZ15911" s="60"/>
      <c r="ADA15911" s="60"/>
      <c r="ADB15911" s="60"/>
      <c r="ADC15911" s="60"/>
      <c r="ADD15911" s="60"/>
      <c r="ADE15911" s="60"/>
    </row>
    <row r="15912" spans="760:785" x14ac:dyDescent="0.25">
      <c r="ACF15912" s="60"/>
      <c r="ACG15912" s="60"/>
      <c r="ACH15912" s="60"/>
      <c r="ACI15912" s="60"/>
      <c r="ACJ15912" s="60"/>
      <c r="ACK15912" s="60"/>
      <c r="ACL15912" s="60"/>
      <c r="ACM15912" s="60"/>
      <c r="ACN15912" s="60"/>
      <c r="ACO15912" s="60"/>
      <c r="ACP15912" s="60"/>
      <c r="ACQ15912" s="60"/>
      <c r="ACR15912" s="60"/>
      <c r="ACS15912" s="60"/>
      <c r="ACT15912" s="60"/>
      <c r="ACU15912" s="60"/>
      <c r="ACV15912" s="60"/>
      <c r="ACW15912" s="60"/>
      <c r="ACX15912" s="60"/>
      <c r="ACY15912" s="60">
        <v>8.3614994998836595E-2</v>
      </c>
      <c r="ACZ15912" s="60"/>
      <c r="ADA15912" s="60"/>
      <c r="ADB15912" s="60"/>
      <c r="ADC15912" s="60"/>
      <c r="ADD15912" s="60"/>
      <c r="ADE15912" s="60"/>
    </row>
    <row r="15913" spans="760:785" x14ac:dyDescent="0.25">
      <c r="ACF15913" s="60"/>
      <c r="ACG15913" s="60"/>
      <c r="ACH15913" s="60"/>
      <c r="ACI15913" s="60"/>
      <c r="ACJ15913" s="60"/>
      <c r="ACK15913" s="60"/>
      <c r="ACL15913" s="60"/>
      <c r="ACM15913" s="60"/>
      <c r="ACN15913" s="60"/>
      <c r="ACO15913" s="60"/>
      <c r="ACP15913" s="60"/>
      <c r="ACQ15913" s="60"/>
      <c r="ACR15913" s="60"/>
      <c r="ACS15913" s="60"/>
      <c r="ACT15913" s="60"/>
      <c r="ACU15913" s="60"/>
      <c r="ACV15913" s="60"/>
      <c r="ACW15913" s="60"/>
      <c r="ACX15913" s="60"/>
      <c r="ACY15913" s="60">
        <v>8.3614994998836595E-2</v>
      </c>
      <c r="ACZ15913" s="60"/>
      <c r="ADA15913" s="60"/>
      <c r="ADB15913" s="60"/>
      <c r="ADC15913" s="60"/>
      <c r="ADD15913" s="60"/>
      <c r="ADE15913" s="60"/>
    </row>
    <row r="15914" spans="760:785" x14ac:dyDescent="0.25">
      <c r="ACF15914" s="60"/>
      <c r="ACG15914" s="60"/>
      <c r="ACH15914" s="60"/>
      <c r="ACI15914" s="60"/>
      <c r="ACJ15914" s="60"/>
      <c r="ACK15914" s="60"/>
      <c r="ACL15914" s="60"/>
      <c r="ACM15914" s="60"/>
      <c r="ACN15914" s="60"/>
      <c r="ACO15914" s="60"/>
      <c r="ACP15914" s="60"/>
      <c r="ACQ15914" s="60"/>
      <c r="ACR15914" s="60"/>
      <c r="ACS15914" s="60"/>
      <c r="ACT15914" s="60"/>
      <c r="ACU15914" s="60"/>
      <c r="ACV15914" s="60"/>
      <c r="ACW15914" s="60"/>
      <c r="ACX15914" s="60"/>
      <c r="ACY15914" s="60">
        <v>8.3614994998836595E-2</v>
      </c>
      <c r="ACZ15914" s="60"/>
      <c r="ADA15914" s="60"/>
      <c r="ADB15914" s="60"/>
      <c r="ADC15914" s="60"/>
      <c r="ADD15914" s="60"/>
      <c r="ADE15914" s="60"/>
    </row>
    <row r="15915" spans="760:785" x14ac:dyDescent="0.25">
      <c r="ACF15915" s="60"/>
      <c r="ACG15915" s="60"/>
      <c r="ACH15915" s="60"/>
      <c r="ACI15915" s="60"/>
      <c r="ACJ15915" s="60"/>
      <c r="ACK15915" s="60"/>
      <c r="ACL15915" s="60"/>
      <c r="ACM15915" s="60"/>
      <c r="ACN15915" s="60"/>
      <c r="ACO15915" s="60"/>
      <c r="ACP15915" s="60"/>
      <c r="ACQ15915" s="60"/>
      <c r="ACR15915" s="60"/>
      <c r="ACS15915" s="60"/>
      <c r="ACT15915" s="60"/>
      <c r="ACU15915" s="60"/>
      <c r="ACV15915" s="60"/>
      <c r="ACW15915" s="60"/>
      <c r="ACX15915" s="60"/>
      <c r="ACY15915" s="60">
        <v>8.3614994998836595E-2</v>
      </c>
      <c r="ACZ15915" s="60"/>
      <c r="ADA15915" s="60"/>
      <c r="ADB15915" s="60"/>
      <c r="ADC15915" s="60"/>
      <c r="ADD15915" s="60"/>
      <c r="ADE15915" s="60"/>
    </row>
    <row r="15916" spans="760:785" x14ac:dyDescent="0.25">
      <c r="ACF15916" s="60"/>
      <c r="ACG15916" s="60"/>
      <c r="ACH15916" s="60"/>
      <c r="ACI15916" s="60"/>
      <c r="ACJ15916" s="60"/>
      <c r="ACK15916" s="60"/>
      <c r="ACL15916" s="60"/>
      <c r="ACM15916" s="60"/>
      <c r="ACN15916" s="60"/>
      <c r="ACO15916" s="60"/>
      <c r="ACP15916" s="60"/>
      <c r="ACQ15916" s="60"/>
      <c r="ACR15916" s="60"/>
      <c r="ACS15916" s="60"/>
      <c r="ACT15916" s="60"/>
      <c r="ACU15916" s="60"/>
      <c r="ACV15916" s="60"/>
      <c r="ACW15916" s="60"/>
      <c r="ACX15916" s="60"/>
      <c r="ACY15916" s="60">
        <v>8.3614994998836595E-2</v>
      </c>
      <c r="ACZ15916" s="60"/>
      <c r="ADA15916" s="60"/>
      <c r="ADB15916" s="60"/>
      <c r="ADC15916" s="60"/>
      <c r="ADD15916" s="60"/>
      <c r="ADE15916" s="60"/>
    </row>
    <row r="15917" spans="760:785" x14ac:dyDescent="0.25">
      <c r="ACF15917" s="60"/>
      <c r="ACG15917" s="60"/>
      <c r="ACH15917" s="60"/>
      <c r="ACI15917" s="60"/>
      <c r="ACJ15917" s="60"/>
      <c r="ACK15917" s="60"/>
      <c r="ACL15917" s="60"/>
      <c r="ACM15917" s="60"/>
      <c r="ACN15917" s="60"/>
      <c r="ACO15917" s="60"/>
      <c r="ACP15917" s="60"/>
      <c r="ACQ15917" s="60"/>
      <c r="ACR15917" s="60"/>
      <c r="ACS15917" s="60"/>
      <c r="ACT15917" s="60"/>
      <c r="ACU15917" s="60"/>
      <c r="ACV15917" s="60"/>
      <c r="ACW15917" s="60"/>
      <c r="ACX15917" s="60"/>
      <c r="ACY15917" s="60">
        <v>8.3614994998836595E-2</v>
      </c>
      <c r="ACZ15917" s="60"/>
      <c r="ADA15917" s="60"/>
      <c r="ADB15917" s="60"/>
      <c r="ADC15917" s="60"/>
      <c r="ADD15917" s="60"/>
      <c r="ADE15917" s="60"/>
    </row>
    <row r="15918" spans="760:785" x14ac:dyDescent="0.25">
      <c r="ACF15918" s="60"/>
      <c r="ACG15918" s="60"/>
      <c r="ACH15918" s="60"/>
      <c r="ACI15918" s="60"/>
      <c r="ACJ15918" s="60"/>
      <c r="ACK15918" s="60"/>
      <c r="ACL15918" s="60"/>
      <c r="ACM15918" s="60"/>
      <c r="ACN15918" s="60"/>
      <c r="ACO15918" s="60"/>
      <c r="ACP15918" s="60"/>
      <c r="ACQ15918" s="60"/>
      <c r="ACR15918" s="60"/>
      <c r="ACS15918" s="60"/>
      <c r="ACT15918" s="60"/>
      <c r="ACU15918" s="60"/>
      <c r="ACV15918" s="60"/>
      <c r="ACW15918" s="60"/>
      <c r="ACX15918" s="60"/>
      <c r="ACY15918" s="60">
        <v>8.3614994998836595E-2</v>
      </c>
      <c r="ACZ15918" s="60"/>
      <c r="ADA15918" s="60"/>
      <c r="ADB15918" s="60"/>
      <c r="ADC15918" s="60"/>
      <c r="ADD15918" s="60"/>
      <c r="ADE15918" s="60"/>
    </row>
    <row r="15919" spans="760:785" x14ac:dyDescent="0.25">
      <c r="ACF15919" s="60"/>
      <c r="ACG15919" s="60"/>
      <c r="ACH15919" s="60"/>
      <c r="ACI15919" s="60"/>
      <c r="ACJ15919" s="60"/>
      <c r="ACK15919" s="60"/>
      <c r="ACL15919" s="60"/>
      <c r="ACM15919" s="60"/>
      <c r="ACN15919" s="60"/>
      <c r="ACO15919" s="60"/>
      <c r="ACP15919" s="60"/>
      <c r="ACQ15919" s="60"/>
      <c r="ACR15919" s="60"/>
      <c r="ACS15919" s="60"/>
      <c r="ACT15919" s="60"/>
      <c r="ACU15919" s="60"/>
      <c r="ACV15919" s="60"/>
      <c r="ACW15919" s="60"/>
      <c r="ACX15919" s="60"/>
      <c r="ACY15919" s="60">
        <v>8.3614994998836595E-2</v>
      </c>
      <c r="ACZ15919" s="60"/>
      <c r="ADA15919" s="60"/>
      <c r="ADB15919" s="60"/>
      <c r="ADC15919" s="60"/>
      <c r="ADD15919" s="60"/>
      <c r="ADE15919" s="60"/>
    </row>
    <row r="15920" spans="760:785" x14ac:dyDescent="0.25">
      <c r="ACF15920" s="60"/>
      <c r="ACG15920" s="60"/>
      <c r="ACH15920" s="60"/>
      <c r="ACI15920" s="60"/>
      <c r="ACJ15920" s="60"/>
      <c r="ACK15920" s="60"/>
      <c r="ACL15920" s="60"/>
      <c r="ACM15920" s="60"/>
      <c r="ACN15920" s="60"/>
      <c r="ACO15920" s="60"/>
      <c r="ACP15920" s="60"/>
      <c r="ACQ15920" s="60"/>
      <c r="ACR15920" s="60"/>
      <c r="ACS15920" s="60"/>
      <c r="ACT15920" s="60"/>
      <c r="ACU15920" s="60"/>
      <c r="ACV15920" s="60"/>
      <c r="ACW15920" s="60"/>
      <c r="ACX15920" s="60"/>
      <c r="ACY15920" s="60">
        <v>8.3614994998836595E-2</v>
      </c>
      <c r="ACZ15920" s="60"/>
      <c r="ADA15920" s="60"/>
      <c r="ADB15920" s="60"/>
      <c r="ADC15920" s="60"/>
      <c r="ADD15920" s="60"/>
      <c r="ADE15920" s="60"/>
    </row>
    <row r="15921" spans="760:785" x14ac:dyDescent="0.25">
      <c r="ACF15921" s="60"/>
      <c r="ACG15921" s="60"/>
      <c r="ACH15921" s="60"/>
      <c r="ACI15921" s="60"/>
      <c r="ACJ15921" s="60"/>
      <c r="ACK15921" s="60"/>
      <c r="ACL15921" s="60"/>
      <c r="ACM15921" s="60"/>
      <c r="ACN15921" s="60"/>
      <c r="ACO15921" s="60"/>
      <c r="ACP15921" s="60"/>
      <c r="ACQ15921" s="60"/>
      <c r="ACR15921" s="60"/>
      <c r="ACS15921" s="60"/>
      <c r="ACT15921" s="60"/>
      <c r="ACU15921" s="60"/>
      <c r="ACV15921" s="60"/>
      <c r="ACW15921" s="60"/>
      <c r="ACX15921" s="60"/>
      <c r="ACY15921" s="60">
        <v>8.3614994998836595E-2</v>
      </c>
      <c r="ACZ15921" s="60"/>
      <c r="ADA15921" s="60"/>
      <c r="ADB15921" s="60"/>
      <c r="ADC15921" s="60"/>
      <c r="ADD15921" s="60"/>
      <c r="ADE15921" s="60"/>
    </row>
    <row r="15922" spans="760:785" x14ac:dyDescent="0.25">
      <c r="ACF15922" s="60"/>
      <c r="ACG15922" s="60"/>
      <c r="ACH15922" s="60"/>
      <c r="ACI15922" s="60"/>
      <c r="ACJ15922" s="60"/>
      <c r="ACK15922" s="60"/>
      <c r="ACL15922" s="60"/>
      <c r="ACM15922" s="60"/>
      <c r="ACN15922" s="60"/>
      <c r="ACO15922" s="60"/>
      <c r="ACP15922" s="60"/>
      <c r="ACQ15922" s="60"/>
      <c r="ACR15922" s="60"/>
      <c r="ACS15922" s="60"/>
      <c r="ACT15922" s="60"/>
      <c r="ACU15922" s="60"/>
      <c r="ACV15922" s="60"/>
      <c r="ACW15922" s="60"/>
      <c r="ACX15922" s="60"/>
      <c r="ACY15922" s="60">
        <v>8.3614994998836595E-2</v>
      </c>
      <c r="ACZ15922" s="60"/>
      <c r="ADA15922" s="60"/>
      <c r="ADB15922" s="60"/>
      <c r="ADC15922" s="60"/>
      <c r="ADD15922" s="60"/>
      <c r="ADE15922" s="60"/>
    </row>
    <row r="15923" spans="760:785" x14ac:dyDescent="0.25">
      <c r="ACF15923" s="60"/>
      <c r="ACG15923" s="60"/>
      <c r="ACH15923" s="60"/>
      <c r="ACI15923" s="60"/>
      <c r="ACJ15923" s="60"/>
      <c r="ACK15923" s="60"/>
      <c r="ACL15923" s="60"/>
      <c r="ACM15923" s="60"/>
      <c r="ACN15923" s="60"/>
      <c r="ACO15923" s="60"/>
      <c r="ACP15923" s="60"/>
      <c r="ACQ15923" s="60"/>
      <c r="ACR15923" s="60"/>
      <c r="ACS15923" s="60"/>
      <c r="ACT15923" s="60"/>
      <c r="ACU15923" s="60"/>
      <c r="ACV15923" s="60"/>
      <c r="ACW15923" s="60"/>
      <c r="ACX15923" s="60"/>
      <c r="ACY15923" s="60">
        <v>8.3614994998836595E-2</v>
      </c>
      <c r="ACZ15923" s="60"/>
      <c r="ADA15923" s="60"/>
      <c r="ADB15923" s="60"/>
      <c r="ADC15923" s="60"/>
      <c r="ADD15923" s="60"/>
      <c r="ADE15923" s="60"/>
    </row>
    <row r="15924" spans="760:785" x14ac:dyDescent="0.25">
      <c r="ACF15924" s="60"/>
      <c r="ACG15924" s="60"/>
      <c r="ACH15924" s="60"/>
      <c r="ACI15924" s="60"/>
      <c r="ACJ15924" s="60"/>
      <c r="ACK15924" s="60"/>
      <c r="ACL15924" s="60"/>
      <c r="ACM15924" s="60"/>
      <c r="ACN15924" s="60"/>
      <c r="ACO15924" s="60"/>
      <c r="ACP15924" s="60"/>
      <c r="ACQ15924" s="60"/>
      <c r="ACR15924" s="60"/>
      <c r="ACS15924" s="60"/>
      <c r="ACT15924" s="60"/>
      <c r="ACU15924" s="60"/>
      <c r="ACV15924" s="60"/>
      <c r="ACW15924" s="60"/>
      <c r="ACX15924" s="60"/>
      <c r="ACY15924" s="60">
        <v>8.3614994998836595E-2</v>
      </c>
      <c r="ACZ15924" s="60"/>
      <c r="ADA15924" s="60"/>
      <c r="ADB15924" s="60"/>
      <c r="ADC15924" s="60"/>
      <c r="ADD15924" s="60"/>
      <c r="ADE15924" s="60"/>
    </row>
    <row r="15925" spans="760:785" x14ac:dyDescent="0.25">
      <c r="ACF15925" s="60"/>
      <c r="ACG15925" s="60"/>
      <c r="ACH15925" s="60"/>
      <c r="ACI15925" s="60"/>
      <c r="ACJ15925" s="60"/>
      <c r="ACK15925" s="60"/>
      <c r="ACL15925" s="60"/>
      <c r="ACM15925" s="60"/>
      <c r="ACN15925" s="60"/>
      <c r="ACO15925" s="60"/>
      <c r="ACP15925" s="60"/>
      <c r="ACQ15925" s="60"/>
      <c r="ACR15925" s="60"/>
      <c r="ACS15925" s="60"/>
      <c r="ACT15925" s="60"/>
      <c r="ACU15925" s="60"/>
      <c r="ACV15925" s="60"/>
      <c r="ACW15925" s="60"/>
      <c r="ACX15925" s="60"/>
      <c r="ACY15925" s="60">
        <v>8.3614994998836595E-2</v>
      </c>
      <c r="ACZ15925" s="60"/>
      <c r="ADA15925" s="60"/>
      <c r="ADB15925" s="60"/>
      <c r="ADC15925" s="60"/>
      <c r="ADD15925" s="60"/>
      <c r="ADE15925" s="60"/>
    </row>
    <row r="15926" spans="760:785" x14ac:dyDescent="0.25">
      <c r="ACF15926" s="60"/>
      <c r="ACG15926" s="60"/>
      <c r="ACH15926" s="60"/>
      <c r="ACI15926" s="60"/>
      <c r="ACJ15926" s="60"/>
      <c r="ACK15926" s="60"/>
      <c r="ACL15926" s="60"/>
      <c r="ACM15926" s="60"/>
      <c r="ACN15926" s="60"/>
      <c r="ACO15926" s="60"/>
      <c r="ACP15926" s="60"/>
      <c r="ACQ15926" s="60"/>
      <c r="ACR15926" s="60"/>
      <c r="ACS15926" s="60"/>
      <c r="ACT15926" s="60"/>
      <c r="ACU15926" s="60"/>
      <c r="ACV15926" s="60"/>
      <c r="ACW15926" s="60"/>
      <c r="ACX15926" s="60"/>
      <c r="ACY15926" s="60">
        <v>8.3614994998836595E-2</v>
      </c>
      <c r="ACZ15926" s="60"/>
      <c r="ADA15926" s="60"/>
      <c r="ADB15926" s="60"/>
      <c r="ADC15926" s="60"/>
      <c r="ADD15926" s="60"/>
      <c r="ADE15926" s="60"/>
    </row>
    <row r="15927" spans="760:785" x14ac:dyDescent="0.25">
      <c r="ACF15927" s="60"/>
      <c r="ACG15927" s="60"/>
      <c r="ACH15927" s="60"/>
      <c r="ACI15927" s="60"/>
      <c r="ACJ15927" s="60"/>
      <c r="ACK15927" s="60"/>
      <c r="ACL15927" s="60"/>
      <c r="ACM15927" s="60"/>
      <c r="ACN15927" s="60"/>
      <c r="ACO15927" s="60"/>
      <c r="ACP15927" s="60"/>
      <c r="ACQ15927" s="60"/>
      <c r="ACR15927" s="60"/>
      <c r="ACS15927" s="60"/>
      <c r="ACT15927" s="60"/>
      <c r="ACU15927" s="60"/>
      <c r="ACV15927" s="60"/>
      <c r="ACW15927" s="60"/>
      <c r="ACX15927" s="60"/>
      <c r="ACY15927" s="60">
        <v>8.3614994998836595E-2</v>
      </c>
      <c r="ACZ15927" s="60"/>
      <c r="ADA15927" s="60"/>
      <c r="ADB15927" s="60"/>
      <c r="ADC15927" s="60"/>
      <c r="ADD15927" s="60"/>
      <c r="ADE15927" s="60"/>
    </row>
    <row r="15928" spans="760:785" x14ac:dyDescent="0.25">
      <c r="ACF15928" s="60"/>
      <c r="ACG15928" s="60"/>
      <c r="ACH15928" s="60"/>
      <c r="ACI15928" s="60"/>
      <c r="ACJ15928" s="60"/>
      <c r="ACK15928" s="60"/>
      <c r="ACL15928" s="60"/>
      <c r="ACM15928" s="60"/>
      <c r="ACN15928" s="60"/>
      <c r="ACO15928" s="60"/>
      <c r="ACP15928" s="60"/>
      <c r="ACQ15928" s="60"/>
      <c r="ACR15928" s="60"/>
      <c r="ACS15928" s="60"/>
      <c r="ACT15928" s="60"/>
      <c r="ACU15928" s="60"/>
      <c r="ACV15928" s="60"/>
      <c r="ACW15928" s="60"/>
      <c r="ACX15928" s="60"/>
      <c r="ACY15928" s="60">
        <v>8.3614994998836595E-2</v>
      </c>
      <c r="ACZ15928" s="60"/>
      <c r="ADA15928" s="60"/>
      <c r="ADB15928" s="60"/>
      <c r="ADC15928" s="60"/>
      <c r="ADD15928" s="60"/>
      <c r="ADE15928" s="60"/>
    </row>
    <row r="15929" spans="760:785" x14ac:dyDescent="0.25">
      <c r="ACF15929" s="60"/>
      <c r="ACG15929" s="60"/>
      <c r="ACH15929" s="60"/>
      <c r="ACI15929" s="60"/>
      <c r="ACJ15929" s="60"/>
      <c r="ACK15929" s="60"/>
      <c r="ACL15929" s="60"/>
      <c r="ACM15929" s="60"/>
      <c r="ACN15929" s="60"/>
      <c r="ACO15929" s="60"/>
      <c r="ACP15929" s="60"/>
      <c r="ACQ15929" s="60"/>
      <c r="ACR15929" s="60"/>
      <c r="ACS15929" s="60"/>
      <c r="ACT15929" s="60"/>
      <c r="ACU15929" s="60"/>
      <c r="ACV15929" s="60"/>
      <c r="ACW15929" s="60"/>
      <c r="ACX15929" s="60"/>
      <c r="ACY15929" s="60">
        <v>8.3614994998836595E-2</v>
      </c>
      <c r="ACZ15929" s="60"/>
      <c r="ADA15929" s="60"/>
      <c r="ADB15929" s="60"/>
      <c r="ADC15929" s="60"/>
      <c r="ADD15929" s="60"/>
      <c r="ADE15929" s="60"/>
    </row>
    <row r="15930" spans="760:785" x14ac:dyDescent="0.25">
      <c r="ACF15930" s="60"/>
      <c r="ACG15930" s="60"/>
      <c r="ACH15930" s="60"/>
      <c r="ACI15930" s="60"/>
      <c r="ACJ15930" s="60"/>
      <c r="ACK15930" s="60"/>
      <c r="ACL15930" s="60"/>
      <c r="ACM15930" s="60"/>
      <c r="ACN15930" s="60"/>
      <c r="ACO15930" s="60"/>
      <c r="ACP15930" s="60"/>
      <c r="ACQ15930" s="60"/>
      <c r="ACR15930" s="60"/>
      <c r="ACS15930" s="60"/>
      <c r="ACT15930" s="60"/>
      <c r="ACU15930" s="60"/>
      <c r="ACV15930" s="60"/>
      <c r="ACW15930" s="60"/>
      <c r="ACX15930" s="60"/>
      <c r="ACY15930" s="60">
        <v>8.3614994998836595E-2</v>
      </c>
      <c r="ACZ15930" s="60"/>
      <c r="ADA15930" s="60"/>
      <c r="ADB15930" s="60"/>
      <c r="ADC15930" s="60"/>
      <c r="ADD15930" s="60"/>
      <c r="ADE15930" s="60"/>
    </row>
    <row r="15931" spans="760:785" x14ac:dyDescent="0.25">
      <c r="ACF15931" s="60"/>
      <c r="ACG15931" s="60"/>
      <c r="ACH15931" s="60"/>
      <c r="ACI15931" s="60"/>
      <c r="ACJ15931" s="60"/>
      <c r="ACK15931" s="60"/>
      <c r="ACL15931" s="60"/>
      <c r="ACM15931" s="60"/>
      <c r="ACN15931" s="60"/>
      <c r="ACO15931" s="60"/>
      <c r="ACP15931" s="60"/>
      <c r="ACQ15931" s="60"/>
      <c r="ACR15931" s="60"/>
      <c r="ACS15931" s="60"/>
      <c r="ACT15931" s="60"/>
      <c r="ACU15931" s="60"/>
      <c r="ACV15931" s="60"/>
      <c r="ACW15931" s="60"/>
      <c r="ACX15931" s="60"/>
      <c r="ACY15931" s="60">
        <v>8.3614994998836595E-2</v>
      </c>
      <c r="ACZ15931" s="60"/>
      <c r="ADA15931" s="60"/>
      <c r="ADB15931" s="60"/>
      <c r="ADC15931" s="60"/>
      <c r="ADD15931" s="60"/>
      <c r="ADE15931" s="60"/>
    </row>
    <row r="15932" spans="760:785" x14ac:dyDescent="0.25">
      <c r="ACF15932" s="60"/>
      <c r="ACG15932" s="60"/>
      <c r="ACH15932" s="60"/>
      <c r="ACI15932" s="60"/>
      <c r="ACJ15932" s="60"/>
      <c r="ACK15932" s="60"/>
      <c r="ACL15932" s="60"/>
      <c r="ACM15932" s="60"/>
      <c r="ACN15932" s="60"/>
      <c r="ACO15932" s="60"/>
      <c r="ACP15932" s="60"/>
      <c r="ACQ15932" s="60"/>
      <c r="ACR15932" s="60"/>
      <c r="ACS15932" s="60"/>
      <c r="ACT15932" s="60"/>
      <c r="ACU15932" s="60"/>
      <c r="ACV15932" s="60"/>
      <c r="ACW15932" s="60"/>
      <c r="ACX15932" s="60"/>
      <c r="ACY15932" s="60">
        <v>8.3614994998836595E-2</v>
      </c>
      <c r="ACZ15932" s="60"/>
      <c r="ADA15932" s="60"/>
      <c r="ADB15932" s="60"/>
      <c r="ADC15932" s="60"/>
      <c r="ADD15932" s="60"/>
      <c r="ADE15932" s="60"/>
    </row>
    <row r="15933" spans="760:785" x14ac:dyDescent="0.25">
      <c r="ACF15933" s="60"/>
      <c r="ACG15933" s="60"/>
      <c r="ACH15933" s="60"/>
      <c r="ACI15933" s="60"/>
      <c r="ACJ15933" s="60"/>
      <c r="ACK15933" s="60"/>
      <c r="ACL15933" s="60"/>
      <c r="ACM15933" s="60"/>
      <c r="ACN15933" s="60"/>
      <c r="ACO15933" s="60"/>
      <c r="ACP15933" s="60"/>
      <c r="ACQ15933" s="60"/>
      <c r="ACR15933" s="60"/>
      <c r="ACS15933" s="60"/>
      <c r="ACT15933" s="60"/>
      <c r="ACU15933" s="60"/>
      <c r="ACV15933" s="60"/>
      <c r="ACW15933" s="60"/>
      <c r="ACX15933" s="60"/>
      <c r="ACY15933" s="60">
        <v>8.3614994998836595E-2</v>
      </c>
      <c r="ACZ15933" s="60"/>
      <c r="ADA15933" s="60"/>
      <c r="ADB15933" s="60"/>
      <c r="ADC15933" s="60"/>
      <c r="ADD15933" s="60"/>
      <c r="ADE15933" s="60"/>
    </row>
    <row r="15934" spans="760:785" x14ac:dyDescent="0.25">
      <c r="ACF15934" s="60"/>
      <c r="ACG15934" s="60"/>
      <c r="ACH15934" s="60"/>
      <c r="ACI15934" s="60"/>
      <c r="ACJ15934" s="60"/>
      <c r="ACK15934" s="60"/>
      <c r="ACL15934" s="60"/>
      <c r="ACM15934" s="60"/>
      <c r="ACN15934" s="60"/>
      <c r="ACO15934" s="60"/>
      <c r="ACP15934" s="60"/>
      <c r="ACQ15934" s="60"/>
      <c r="ACR15934" s="60"/>
      <c r="ACS15934" s="60"/>
      <c r="ACT15934" s="60"/>
      <c r="ACU15934" s="60"/>
      <c r="ACV15934" s="60"/>
      <c r="ACW15934" s="60"/>
      <c r="ACX15934" s="60"/>
      <c r="ACY15934" s="60">
        <v>8.3079514982697597E-2</v>
      </c>
      <c r="ACZ15934" s="60"/>
      <c r="ADA15934" s="60"/>
      <c r="ADB15934" s="60"/>
      <c r="ADC15934" s="60"/>
      <c r="ADD15934" s="60"/>
      <c r="ADE15934" s="60"/>
    </row>
    <row r="15935" spans="760:785" x14ac:dyDescent="0.25">
      <c r="ACF15935" s="60"/>
      <c r="ACG15935" s="60"/>
      <c r="ACH15935" s="60"/>
      <c r="ACI15935" s="60"/>
      <c r="ACJ15935" s="60"/>
      <c r="ACK15935" s="60"/>
      <c r="ACL15935" s="60"/>
      <c r="ACM15935" s="60"/>
      <c r="ACN15935" s="60"/>
      <c r="ACO15935" s="60"/>
      <c r="ACP15935" s="60"/>
      <c r="ACQ15935" s="60"/>
      <c r="ACR15935" s="60"/>
      <c r="ACS15935" s="60"/>
      <c r="ACT15935" s="60"/>
      <c r="ACU15935" s="60"/>
      <c r="ACV15935" s="60"/>
      <c r="ACW15935" s="60"/>
      <c r="ACX15935" s="60"/>
      <c r="ACY15935" s="60">
        <v>8.3079514982697597E-2</v>
      </c>
      <c r="ACZ15935" s="60"/>
      <c r="ADA15935" s="60"/>
      <c r="ADB15935" s="60"/>
      <c r="ADC15935" s="60"/>
      <c r="ADD15935" s="60"/>
      <c r="ADE15935" s="60"/>
    </row>
    <row r="15936" spans="760:785" x14ac:dyDescent="0.25">
      <c r="ACF15936" s="60"/>
      <c r="ACG15936" s="60"/>
      <c r="ACH15936" s="60"/>
      <c r="ACI15936" s="60"/>
      <c r="ACJ15936" s="60"/>
      <c r="ACK15936" s="60"/>
      <c r="ACL15936" s="60"/>
      <c r="ACM15936" s="60"/>
      <c r="ACN15936" s="60"/>
      <c r="ACO15936" s="60"/>
      <c r="ACP15936" s="60"/>
      <c r="ACQ15936" s="60"/>
      <c r="ACR15936" s="60"/>
      <c r="ACS15936" s="60"/>
      <c r="ACT15936" s="60"/>
      <c r="ACU15936" s="60"/>
      <c r="ACV15936" s="60"/>
      <c r="ACW15936" s="60"/>
      <c r="ACX15936" s="60"/>
      <c r="ACY15936" s="60">
        <v>8.2994096743393697E-2</v>
      </c>
      <c r="ACZ15936" s="60"/>
      <c r="ADA15936" s="60"/>
      <c r="ADB15936" s="60"/>
      <c r="ADC15936" s="60"/>
      <c r="ADD15936" s="60"/>
      <c r="ADE15936" s="60"/>
    </row>
    <row r="15937" spans="760:785" x14ac:dyDescent="0.25">
      <c r="ACF15937" s="60"/>
      <c r="ACG15937" s="60"/>
      <c r="ACH15937" s="60"/>
      <c r="ACI15937" s="60"/>
      <c r="ACJ15937" s="60"/>
      <c r="ACK15937" s="60"/>
      <c r="ACL15937" s="60"/>
      <c r="ACM15937" s="60"/>
      <c r="ACN15937" s="60"/>
      <c r="ACO15937" s="60"/>
      <c r="ACP15937" s="60"/>
      <c r="ACQ15937" s="60"/>
      <c r="ACR15937" s="60"/>
      <c r="ACS15937" s="60"/>
      <c r="ACT15937" s="60"/>
      <c r="ACU15937" s="60"/>
      <c r="ACV15937" s="60"/>
      <c r="ACW15937" s="60"/>
      <c r="ACX15937" s="60"/>
      <c r="ACY15937" s="60">
        <v>8.2994096743393697E-2</v>
      </c>
      <c r="ACZ15937" s="60"/>
      <c r="ADA15937" s="60"/>
      <c r="ADB15937" s="60"/>
      <c r="ADC15937" s="60"/>
      <c r="ADD15937" s="60"/>
      <c r="ADE15937" s="60"/>
    </row>
    <row r="15938" spans="760:785" x14ac:dyDescent="0.25">
      <c r="ACF15938" s="60"/>
      <c r="ACG15938" s="60"/>
      <c r="ACH15938" s="60"/>
      <c r="ACI15938" s="60"/>
      <c r="ACJ15938" s="60"/>
      <c r="ACK15938" s="60"/>
      <c r="ACL15938" s="60"/>
      <c r="ACM15938" s="60"/>
      <c r="ACN15938" s="60"/>
      <c r="ACO15938" s="60"/>
      <c r="ACP15938" s="60"/>
      <c r="ACQ15938" s="60"/>
      <c r="ACR15938" s="60"/>
      <c r="ACS15938" s="60"/>
      <c r="ACT15938" s="60"/>
      <c r="ACU15938" s="60"/>
      <c r="ACV15938" s="60"/>
      <c r="ACW15938" s="60"/>
      <c r="ACX15938" s="60"/>
      <c r="ACY15938" s="60">
        <v>8.2955560508057802E-2</v>
      </c>
      <c r="ACZ15938" s="60"/>
      <c r="ADA15938" s="60"/>
      <c r="ADB15938" s="60"/>
      <c r="ADC15938" s="60"/>
      <c r="ADD15938" s="60"/>
      <c r="ADE15938" s="60"/>
    </row>
    <row r="15939" spans="760:785" x14ac:dyDescent="0.25">
      <c r="ACF15939" s="60"/>
      <c r="ACG15939" s="60"/>
      <c r="ACH15939" s="60"/>
      <c r="ACI15939" s="60"/>
      <c r="ACJ15939" s="60"/>
      <c r="ACK15939" s="60"/>
      <c r="ACL15939" s="60"/>
      <c r="ACM15939" s="60"/>
      <c r="ACN15939" s="60"/>
      <c r="ACO15939" s="60"/>
      <c r="ACP15939" s="60"/>
      <c r="ACQ15939" s="60"/>
      <c r="ACR15939" s="60"/>
      <c r="ACS15939" s="60"/>
      <c r="ACT15939" s="60"/>
      <c r="ACU15939" s="60"/>
      <c r="ACV15939" s="60"/>
      <c r="ACW15939" s="60"/>
      <c r="ACX15939" s="60"/>
      <c r="ACY15939" s="60">
        <v>8.2888229041398101E-2</v>
      </c>
      <c r="ACZ15939" s="60"/>
      <c r="ADA15939" s="60"/>
      <c r="ADB15939" s="60"/>
      <c r="ADC15939" s="60"/>
      <c r="ADD15939" s="60"/>
      <c r="ADE15939" s="60"/>
    </row>
    <row r="15940" spans="760:785" x14ac:dyDescent="0.25">
      <c r="ACF15940" s="60"/>
      <c r="ACG15940" s="60"/>
      <c r="ACH15940" s="60"/>
      <c r="ACI15940" s="60"/>
      <c r="ACJ15940" s="60"/>
      <c r="ACK15940" s="60"/>
      <c r="ACL15940" s="60"/>
      <c r="ACM15940" s="60"/>
      <c r="ACN15940" s="60"/>
      <c r="ACO15940" s="60"/>
      <c r="ACP15940" s="60"/>
      <c r="ACQ15940" s="60"/>
      <c r="ACR15940" s="60"/>
      <c r="ACS15940" s="60"/>
      <c r="ACT15940" s="60"/>
      <c r="ACU15940" s="60"/>
      <c r="ACV15940" s="60"/>
      <c r="ACW15940" s="60"/>
      <c r="ACX15940" s="60"/>
      <c r="ACY15940" s="60">
        <v>8.2888229041398101E-2</v>
      </c>
      <c r="ACZ15940" s="60"/>
      <c r="ADA15940" s="60"/>
      <c r="ADB15940" s="60"/>
      <c r="ADC15940" s="60"/>
      <c r="ADD15940" s="60"/>
      <c r="ADE15940" s="60"/>
    </row>
    <row r="15941" spans="760:785" x14ac:dyDescent="0.25">
      <c r="ACF15941" s="60"/>
      <c r="ACG15941" s="60"/>
      <c r="ACH15941" s="60"/>
      <c r="ACI15941" s="60"/>
      <c r="ACJ15941" s="60"/>
      <c r="ACK15941" s="60"/>
      <c r="ACL15941" s="60"/>
      <c r="ACM15941" s="60"/>
      <c r="ACN15941" s="60"/>
      <c r="ACO15941" s="60"/>
      <c r="ACP15941" s="60"/>
      <c r="ACQ15941" s="60"/>
      <c r="ACR15941" s="60"/>
      <c r="ACS15941" s="60"/>
      <c r="ACT15941" s="60"/>
      <c r="ACU15941" s="60"/>
      <c r="ACV15941" s="60"/>
      <c r="ACW15941" s="60"/>
      <c r="ACX15941" s="60"/>
      <c r="ACY15941" s="60">
        <v>8.2818444506779804E-2</v>
      </c>
      <c r="ACZ15941" s="60"/>
      <c r="ADA15941" s="60"/>
      <c r="ADB15941" s="60"/>
      <c r="ADC15941" s="60"/>
      <c r="ADD15941" s="60"/>
      <c r="ADE15941" s="60"/>
    </row>
    <row r="15942" spans="760:785" x14ac:dyDescent="0.25">
      <c r="ACF15942" s="60"/>
      <c r="ACG15942" s="60"/>
      <c r="ACH15942" s="60"/>
      <c r="ACI15942" s="60"/>
      <c r="ACJ15942" s="60"/>
      <c r="ACK15942" s="60"/>
      <c r="ACL15942" s="60"/>
      <c r="ACM15942" s="60"/>
      <c r="ACN15942" s="60"/>
      <c r="ACO15942" s="60"/>
      <c r="ACP15942" s="60"/>
      <c r="ACQ15942" s="60"/>
      <c r="ACR15942" s="60"/>
      <c r="ACS15942" s="60"/>
      <c r="ACT15942" s="60"/>
      <c r="ACU15942" s="60"/>
      <c r="ACV15942" s="60"/>
      <c r="ACW15942" s="60"/>
      <c r="ACX15942" s="60"/>
      <c r="ACY15942" s="60">
        <v>8.2818444506779804E-2</v>
      </c>
      <c r="ACZ15942" s="60"/>
      <c r="ADA15942" s="60"/>
      <c r="ADB15942" s="60"/>
      <c r="ADC15942" s="60"/>
      <c r="ADD15942" s="60"/>
      <c r="ADE15942" s="60"/>
    </row>
    <row r="15943" spans="760:785" x14ac:dyDescent="0.25">
      <c r="ACF15943" s="60"/>
      <c r="ACG15943" s="60"/>
      <c r="ACH15943" s="60"/>
      <c r="ACI15943" s="60"/>
      <c r="ACJ15943" s="60"/>
      <c r="ACK15943" s="60"/>
      <c r="ACL15943" s="60"/>
      <c r="ACM15943" s="60"/>
      <c r="ACN15943" s="60"/>
      <c r="ACO15943" s="60"/>
      <c r="ACP15943" s="60"/>
      <c r="ACQ15943" s="60"/>
      <c r="ACR15943" s="60"/>
      <c r="ACS15943" s="60"/>
      <c r="ACT15943" s="60"/>
      <c r="ACU15943" s="60"/>
      <c r="ACV15943" s="60"/>
      <c r="ACW15943" s="60"/>
      <c r="ACX15943" s="60"/>
      <c r="ACY15943" s="60">
        <v>8.2769924186777005E-2</v>
      </c>
      <c r="ACZ15943" s="60"/>
      <c r="ADA15943" s="60"/>
      <c r="ADB15943" s="60"/>
      <c r="ADC15943" s="60"/>
      <c r="ADD15943" s="60"/>
      <c r="ADE15943" s="60"/>
    </row>
    <row r="15944" spans="760:785" x14ac:dyDescent="0.25">
      <c r="ACF15944" s="60"/>
      <c r="ACG15944" s="60"/>
      <c r="ACH15944" s="60"/>
      <c r="ACI15944" s="60"/>
      <c r="ACJ15944" s="60"/>
      <c r="ACK15944" s="60"/>
      <c r="ACL15944" s="60"/>
      <c r="ACM15944" s="60"/>
      <c r="ACN15944" s="60"/>
      <c r="ACO15944" s="60"/>
      <c r="ACP15944" s="60"/>
      <c r="ACQ15944" s="60"/>
      <c r="ACR15944" s="60"/>
      <c r="ACS15944" s="60"/>
      <c r="ACT15944" s="60"/>
      <c r="ACU15944" s="60"/>
      <c r="ACV15944" s="60"/>
      <c r="ACW15944" s="60"/>
      <c r="ACX15944" s="60"/>
      <c r="ACY15944" s="60">
        <v>8.2545144385672106E-2</v>
      </c>
      <c r="ACZ15944" s="60"/>
      <c r="ADA15944" s="60"/>
      <c r="ADB15944" s="60"/>
      <c r="ADC15944" s="60"/>
      <c r="ADD15944" s="60"/>
      <c r="ADE15944" s="60"/>
    </row>
    <row r="15945" spans="760:785" x14ac:dyDescent="0.25">
      <c r="ACF15945" s="60"/>
      <c r="ACG15945" s="60"/>
      <c r="ACH15945" s="60"/>
      <c r="ACI15945" s="60"/>
      <c r="ACJ15945" s="60"/>
      <c r="ACK15945" s="60"/>
      <c r="ACL15945" s="60"/>
      <c r="ACM15945" s="60"/>
      <c r="ACN15945" s="60"/>
      <c r="ACO15945" s="60"/>
      <c r="ACP15945" s="60"/>
      <c r="ACQ15945" s="60"/>
      <c r="ACR15945" s="60"/>
      <c r="ACS15945" s="60"/>
      <c r="ACT15945" s="60"/>
      <c r="ACU15945" s="60"/>
      <c r="ACV15945" s="60"/>
      <c r="ACW15945" s="60"/>
      <c r="ACX15945" s="60"/>
      <c r="ACY15945" s="60">
        <v>8.2545144385672106E-2</v>
      </c>
      <c r="ACZ15945" s="60"/>
      <c r="ADA15945" s="60"/>
      <c r="ADB15945" s="60"/>
      <c r="ADC15945" s="60"/>
      <c r="ADD15945" s="60"/>
      <c r="ADE15945" s="60"/>
    </row>
    <row r="15946" spans="760:785" x14ac:dyDescent="0.25">
      <c r="ACF15946" s="60"/>
      <c r="ACG15946" s="60"/>
      <c r="ACH15946" s="60"/>
      <c r="ACI15946" s="60"/>
      <c r="ACJ15946" s="60"/>
      <c r="ACK15946" s="60"/>
      <c r="ACL15946" s="60"/>
      <c r="ACM15946" s="60"/>
      <c r="ACN15946" s="60"/>
      <c r="ACO15946" s="60"/>
      <c r="ACP15946" s="60"/>
      <c r="ACQ15946" s="60"/>
      <c r="ACR15946" s="60"/>
      <c r="ACS15946" s="60"/>
      <c r="ACT15946" s="60"/>
      <c r="ACU15946" s="60"/>
      <c r="ACV15946" s="60"/>
      <c r="ACW15946" s="60"/>
      <c r="ACX15946" s="60"/>
      <c r="ACY15946" s="60">
        <v>8.2390949824546894E-2</v>
      </c>
      <c r="ACZ15946" s="60"/>
      <c r="ADA15946" s="60"/>
      <c r="ADB15946" s="60"/>
      <c r="ADC15946" s="60"/>
      <c r="ADD15946" s="60"/>
      <c r="ADE15946" s="60"/>
    </row>
    <row r="15947" spans="760:785" x14ac:dyDescent="0.25">
      <c r="ACF15947" s="60"/>
      <c r="ACG15947" s="60"/>
      <c r="ACH15947" s="60"/>
      <c r="ACI15947" s="60"/>
      <c r="ACJ15947" s="60"/>
      <c r="ACK15947" s="60"/>
      <c r="ACL15947" s="60"/>
      <c r="ACM15947" s="60"/>
      <c r="ACN15947" s="60"/>
      <c r="ACO15947" s="60"/>
      <c r="ACP15947" s="60"/>
      <c r="ACQ15947" s="60"/>
      <c r="ACR15947" s="60"/>
      <c r="ACS15947" s="60"/>
      <c r="ACT15947" s="60"/>
      <c r="ACU15947" s="60"/>
      <c r="ACV15947" s="60"/>
      <c r="ACW15947" s="60"/>
      <c r="ACX15947" s="60"/>
      <c r="ACY15947" s="60">
        <v>8.2385481902843394E-2</v>
      </c>
      <c r="ACZ15947" s="60"/>
      <c r="ADA15947" s="60"/>
      <c r="ADB15947" s="60"/>
      <c r="ADC15947" s="60"/>
      <c r="ADD15947" s="60"/>
      <c r="ADE15947" s="60"/>
    </row>
    <row r="15948" spans="760:785" x14ac:dyDescent="0.25">
      <c r="ACF15948" s="60"/>
      <c r="ACG15948" s="60"/>
      <c r="ACH15948" s="60"/>
      <c r="ACI15948" s="60"/>
      <c r="ACJ15948" s="60"/>
      <c r="ACK15948" s="60"/>
      <c r="ACL15948" s="60"/>
      <c r="ACM15948" s="60"/>
      <c r="ACN15948" s="60"/>
      <c r="ACO15948" s="60"/>
      <c r="ACP15948" s="60"/>
      <c r="ACQ15948" s="60"/>
      <c r="ACR15948" s="60"/>
      <c r="ACS15948" s="60"/>
      <c r="ACT15948" s="60"/>
      <c r="ACU15948" s="60"/>
      <c r="ACV15948" s="60"/>
      <c r="ACW15948" s="60"/>
      <c r="ACX15948" s="60"/>
      <c r="ACY15948" s="60">
        <v>8.2385481902843394E-2</v>
      </c>
      <c r="ACZ15948" s="60"/>
      <c r="ADA15948" s="60"/>
      <c r="ADB15948" s="60"/>
      <c r="ADC15948" s="60"/>
      <c r="ADD15948" s="60"/>
      <c r="ADE15948" s="60"/>
    </row>
    <row r="15949" spans="760:785" x14ac:dyDescent="0.25">
      <c r="ACF15949" s="60"/>
      <c r="ACG15949" s="60"/>
      <c r="ACH15949" s="60"/>
      <c r="ACI15949" s="60"/>
      <c r="ACJ15949" s="60"/>
      <c r="ACK15949" s="60"/>
      <c r="ACL15949" s="60"/>
      <c r="ACM15949" s="60"/>
      <c r="ACN15949" s="60"/>
      <c r="ACO15949" s="60"/>
      <c r="ACP15949" s="60"/>
      <c r="ACQ15949" s="60"/>
      <c r="ACR15949" s="60"/>
      <c r="ACS15949" s="60"/>
      <c r="ACT15949" s="60"/>
      <c r="ACU15949" s="60"/>
      <c r="ACV15949" s="60"/>
      <c r="ACW15949" s="60"/>
      <c r="ACX15949" s="60"/>
      <c r="ACY15949" s="60">
        <v>8.2355924166430894E-2</v>
      </c>
      <c r="ACZ15949" s="60"/>
      <c r="ADA15949" s="60"/>
      <c r="ADB15949" s="60"/>
      <c r="ADC15949" s="60"/>
      <c r="ADD15949" s="60"/>
      <c r="ADE15949" s="60"/>
    </row>
    <row r="15950" spans="760:785" x14ac:dyDescent="0.25">
      <c r="ACF15950" s="60"/>
      <c r="ACG15950" s="60"/>
      <c r="ACH15950" s="60"/>
      <c r="ACI15950" s="60"/>
      <c r="ACJ15950" s="60"/>
      <c r="ACK15950" s="60"/>
      <c r="ACL15950" s="60"/>
      <c r="ACM15950" s="60"/>
      <c r="ACN15950" s="60"/>
      <c r="ACO15950" s="60"/>
      <c r="ACP15950" s="60"/>
      <c r="ACQ15950" s="60"/>
      <c r="ACR15950" s="60"/>
      <c r="ACS15950" s="60"/>
      <c r="ACT15950" s="60"/>
      <c r="ACU15950" s="60"/>
      <c r="ACV15950" s="60"/>
      <c r="ACW15950" s="60"/>
      <c r="ACX15950" s="60"/>
      <c r="ACY15950" s="60">
        <v>8.2322063075166693E-2</v>
      </c>
      <c r="ACZ15950" s="60"/>
      <c r="ADA15950" s="60"/>
      <c r="ADB15950" s="60"/>
      <c r="ADC15950" s="60"/>
      <c r="ADD15950" s="60"/>
      <c r="ADE15950" s="60"/>
    </row>
    <row r="15951" spans="760:785" x14ac:dyDescent="0.25">
      <c r="ACF15951" s="60"/>
      <c r="ACG15951" s="60"/>
      <c r="ACH15951" s="60"/>
      <c r="ACI15951" s="60"/>
      <c r="ACJ15951" s="60"/>
      <c r="ACK15951" s="60"/>
      <c r="ACL15951" s="60"/>
      <c r="ACM15951" s="60"/>
      <c r="ACN15951" s="60"/>
      <c r="ACO15951" s="60"/>
      <c r="ACP15951" s="60"/>
      <c r="ACQ15951" s="60"/>
      <c r="ACR15951" s="60"/>
      <c r="ACS15951" s="60"/>
      <c r="ACT15951" s="60"/>
      <c r="ACU15951" s="60"/>
      <c r="ACV15951" s="60"/>
      <c r="ACW15951" s="60"/>
      <c r="ACX15951" s="60"/>
      <c r="ACY15951" s="60">
        <v>8.22970290117781E-2</v>
      </c>
      <c r="ACZ15951" s="60"/>
      <c r="ADA15951" s="60"/>
      <c r="ADB15951" s="60"/>
      <c r="ADC15951" s="60"/>
      <c r="ADD15951" s="60"/>
      <c r="ADE15951" s="60"/>
    </row>
    <row r="15952" spans="760:785" x14ac:dyDescent="0.25">
      <c r="ACF15952" s="60"/>
      <c r="ACG15952" s="60"/>
      <c r="ACH15952" s="60"/>
      <c r="ACI15952" s="60"/>
      <c r="ACJ15952" s="60"/>
      <c r="ACK15952" s="60"/>
      <c r="ACL15952" s="60"/>
      <c r="ACM15952" s="60"/>
      <c r="ACN15952" s="60"/>
      <c r="ACO15952" s="60"/>
      <c r="ACP15952" s="60"/>
      <c r="ACQ15952" s="60"/>
      <c r="ACR15952" s="60"/>
      <c r="ACS15952" s="60"/>
      <c r="ACT15952" s="60"/>
      <c r="ACU15952" s="60"/>
      <c r="ACV15952" s="60"/>
      <c r="ACW15952" s="60"/>
      <c r="ACX15952" s="60"/>
      <c r="ACY15952" s="60">
        <v>8.2223923869482698E-2</v>
      </c>
      <c r="ACZ15952" s="60"/>
      <c r="ADA15952" s="60"/>
      <c r="ADB15952" s="60"/>
      <c r="ADC15952" s="60"/>
      <c r="ADD15952" s="60"/>
      <c r="ADE15952" s="60"/>
    </row>
    <row r="15953" spans="760:785" x14ac:dyDescent="0.25">
      <c r="ACF15953" s="60"/>
      <c r="ACG15953" s="60"/>
      <c r="ACH15953" s="60"/>
      <c r="ACI15953" s="60"/>
      <c r="ACJ15953" s="60"/>
      <c r="ACK15953" s="60"/>
      <c r="ACL15953" s="60"/>
      <c r="ACM15953" s="60"/>
      <c r="ACN15953" s="60"/>
      <c r="ACO15953" s="60"/>
      <c r="ACP15953" s="60"/>
      <c r="ACQ15953" s="60"/>
      <c r="ACR15953" s="60"/>
      <c r="ACS15953" s="60"/>
      <c r="ACT15953" s="60"/>
      <c r="ACU15953" s="60"/>
      <c r="ACV15953" s="60"/>
      <c r="ACW15953" s="60"/>
      <c r="ACX15953" s="60"/>
      <c r="ACY15953" s="60">
        <v>8.2174379407268003E-2</v>
      </c>
      <c r="ACZ15953" s="60"/>
      <c r="ADA15953" s="60"/>
      <c r="ADB15953" s="60"/>
      <c r="ADC15953" s="60"/>
      <c r="ADD15953" s="60"/>
      <c r="ADE15953" s="60"/>
    </row>
    <row r="15954" spans="760:785" x14ac:dyDescent="0.25">
      <c r="ACF15954" s="60"/>
      <c r="ACG15954" s="60"/>
      <c r="ACH15954" s="60"/>
      <c r="ACI15954" s="60"/>
      <c r="ACJ15954" s="60"/>
      <c r="ACK15954" s="60"/>
      <c r="ACL15954" s="60"/>
      <c r="ACM15954" s="60"/>
      <c r="ACN15954" s="60"/>
      <c r="ACO15954" s="60"/>
      <c r="ACP15954" s="60"/>
      <c r="ACQ15954" s="60"/>
      <c r="ACR15954" s="60"/>
      <c r="ACS15954" s="60"/>
      <c r="ACT15954" s="60"/>
      <c r="ACU15954" s="60"/>
      <c r="ACV15954" s="60"/>
      <c r="ACW15954" s="60"/>
      <c r="ACX15954" s="60"/>
      <c r="ACY15954" s="60">
        <v>8.2174379407268003E-2</v>
      </c>
      <c r="ACZ15954" s="60"/>
      <c r="ADA15954" s="60"/>
      <c r="ADB15954" s="60"/>
      <c r="ADC15954" s="60"/>
      <c r="ADD15954" s="60"/>
      <c r="ADE15954" s="60"/>
    </row>
    <row r="15955" spans="760:785" x14ac:dyDescent="0.25">
      <c r="ACF15955" s="60"/>
      <c r="ACG15955" s="60"/>
      <c r="ACH15955" s="60"/>
      <c r="ACI15955" s="60"/>
      <c r="ACJ15955" s="60"/>
      <c r="ACK15955" s="60"/>
      <c r="ACL15955" s="60"/>
      <c r="ACM15955" s="60"/>
      <c r="ACN15955" s="60"/>
      <c r="ACO15955" s="60"/>
      <c r="ACP15955" s="60"/>
      <c r="ACQ15955" s="60"/>
      <c r="ACR15955" s="60"/>
      <c r="ACS15955" s="60"/>
      <c r="ACT15955" s="60"/>
      <c r="ACU15955" s="60"/>
      <c r="ACV15955" s="60"/>
      <c r="ACW15955" s="60"/>
      <c r="ACX15955" s="60"/>
      <c r="ACY15955" s="60">
        <v>8.2135119956777303E-2</v>
      </c>
      <c r="ACZ15955" s="60"/>
      <c r="ADA15955" s="60"/>
      <c r="ADB15955" s="60"/>
      <c r="ADC15955" s="60"/>
      <c r="ADD15955" s="60"/>
      <c r="ADE15955" s="60"/>
    </row>
    <row r="15956" spans="760:785" x14ac:dyDescent="0.25">
      <c r="ACF15956" s="60"/>
      <c r="ACG15956" s="60"/>
      <c r="ACH15956" s="60"/>
      <c r="ACI15956" s="60"/>
      <c r="ACJ15956" s="60"/>
      <c r="ACK15956" s="60"/>
      <c r="ACL15956" s="60"/>
      <c r="ACM15956" s="60"/>
      <c r="ACN15956" s="60"/>
      <c r="ACO15956" s="60"/>
      <c r="ACP15956" s="60"/>
      <c r="ACQ15956" s="60"/>
      <c r="ACR15956" s="60"/>
      <c r="ACS15956" s="60"/>
      <c r="ACT15956" s="60"/>
      <c r="ACU15956" s="60"/>
      <c r="ACV15956" s="60"/>
      <c r="ACW15956" s="60"/>
      <c r="ACX15956" s="60"/>
      <c r="ACY15956" s="60">
        <v>8.2087735115055002E-2</v>
      </c>
      <c r="ACZ15956" s="60"/>
      <c r="ADA15956" s="60"/>
      <c r="ADB15956" s="60"/>
      <c r="ADC15956" s="60"/>
      <c r="ADD15956" s="60"/>
      <c r="ADE15956" s="60"/>
    </row>
    <row r="15957" spans="760:785" x14ac:dyDescent="0.25">
      <c r="ACF15957" s="60"/>
      <c r="ACG15957" s="60"/>
      <c r="ACH15957" s="60"/>
      <c r="ACI15957" s="60"/>
      <c r="ACJ15957" s="60"/>
      <c r="ACK15957" s="60"/>
      <c r="ACL15957" s="60"/>
      <c r="ACM15957" s="60"/>
      <c r="ACN15957" s="60"/>
      <c r="ACO15957" s="60"/>
      <c r="ACP15957" s="60"/>
      <c r="ACQ15957" s="60"/>
      <c r="ACR15957" s="60"/>
      <c r="ACS15957" s="60"/>
      <c r="ACT15957" s="60"/>
      <c r="ACU15957" s="60"/>
      <c r="ACV15957" s="60"/>
      <c r="ACW15957" s="60"/>
      <c r="ACX15957" s="60"/>
      <c r="ACY15957" s="60">
        <v>8.2069243918422602E-2</v>
      </c>
      <c r="ACZ15957" s="60"/>
      <c r="ADA15957" s="60"/>
      <c r="ADB15957" s="60"/>
      <c r="ADC15957" s="60"/>
      <c r="ADD15957" s="60"/>
      <c r="ADE15957" s="60"/>
    </row>
    <row r="15958" spans="760:785" x14ac:dyDescent="0.25">
      <c r="ACF15958" s="60"/>
      <c r="ACG15958" s="60"/>
      <c r="ACH15958" s="60"/>
      <c r="ACI15958" s="60"/>
      <c r="ACJ15958" s="60"/>
      <c r="ACK15958" s="60"/>
      <c r="ACL15958" s="60"/>
      <c r="ACM15958" s="60"/>
      <c r="ACN15958" s="60"/>
      <c r="ACO15958" s="60"/>
      <c r="ACP15958" s="60"/>
      <c r="ACQ15958" s="60"/>
      <c r="ACR15958" s="60"/>
      <c r="ACS15958" s="60"/>
      <c r="ACT15958" s="60"/>
      <c r="ACU15958" s="60"/>
      <c r="ACV15958" s="60"/>
      <c r="ACW15958" s="60"/>
      <c r="ACX15958" s="60"/>
      <c r="ACY15958" s="60">
        <v>8.2069243918422602E-2</v>
      </c>
      <c r="ACZ15958" s="60"/>
      <c r="ADA15958" s="60"/>
      <c r="ADB15958" s="60"/>
      <c r="ADC15958" s="60"/>
      <c r="ADD15958" s="60"/>
      <c r="ADE15958" s="60"/>
    </row>
    <row r="15959" spans="760:785" x14ac:dyDescent="0.25">
      <c r="ACF15959" s="60"/>
      <c r="ACG15959" s="60"/>
      <c r="ACH15959" s="60"/>
      <c r="ACI15959" s="60"/>
      <c r="ACJ15959" s="60"/>
      <c r="ACK15959" s="60"/>
      <c r="ACL15959" s="60"/>
      <c r="ACM15959" s="60"/>
      <c r="ACN15959" s="60"/>
      <c r="ACO15959" s="60"/>
      <c r="ACP15959" s="60"/>
      <c r="ACQ15959" s="60"/>
      <c r="ACR15959" s="60"/>
      <c r="ACS15959" s="60"/>
      <c r="ACT15959" s="60"/>
      <c r="ACU15959" s="60"/>
      <c r="ACV15959" s="60"/>
      <c r="ACW15959" s="60"/>
      <c r="ACX15959" s="60"/>
      <c r="ACY15959" s="60">
        <v>8.2028565613947904E-2</v>
      </c>
      <c r="ACZ15959" s="60"/>
      <c r="ADA15959" s="60"/>
      <c r="ADB15959" s="60"/>
      <c r="ADC15959" s="60"/>
      <c r="ADD15959" s="60"/>
      <c r="ADE15959" s="60"/>
    </row>
    <row r="15960" spans="760:785" x14ac:dyDescent="0.25">
      <c r="ACF15960" s="60"/>
      <c r="ACG15960" s="60"/>
      <c r="ACH15960" s="60"/>
      <c r="ACI15960" s="60"/>
      <c r="ACJ15960" s="60"/>
      <c r="ACK15960" s="60"/>
      <c r="ACL15960" s="60"/>
      <c r="ACM15960" s="60"/>
      <c r="ACN15960" s="60"/>
      <c r="ACO15960" s="60"/>
      <c r="ACP15960" s="60"/>
      <c r="ACQ15960" s="60"/>
      <c r="ACR15960" s="60"/>
      <c r="ACS15960" s="60"/>
      <c r="ACT15960" s="60"/>
      <c r="ACU15960" s="60"/>
      <c r="ACV15960" s="60"/>
      <c r="ACW15960" s="60"/>
      <c r="ACX15960" s="60"/>
      <c r="ACY15960" s="60">
        <v>8.2028565613947904E-2</v>
      </c>
      <c r="ACZ15960" s="60"/>
      <c r="ADA15960" s="60"/>
      <c r="ADB15960" s="60"/>
      <c r="ADC15960" s="60"/>
      <c r="ADD15960" s="60"/>
      <c r="ADE15960" s="60"/>
    </row>
    <row r="15961" spans="760:785" x14ac:dyDescent="0.25">
      <c r="ACF15961" s="60"/>
      <c r="ACG15961" s="60"/>
      <c r="ACH15961" s="60"/>
      <c r="ACI15961" s="60"/>
      <c r="ACJ15961" s="60"/>
      <c r="ACK15961" s="60"/>
      <c r="ACL15961" s="60"/>
      <c r="ACM15961" s="60"/>
      <c r="ACN15961" s="60"/>
      <c r="ACO15961" s="60"/>
      <c r="ACP15961" s="60"/>
      <c r="ACQ15961" s="60"/>
      <c r="ACR15961" s="60"/>
      <c r="ACS15961" s="60"/>
      <c r="ACT15961" s="60"/>
      <c r="ACU15961" s="60"/>
      <c r="ACV15961" s="60"/>
      <c r="ACW15961" s="60"/>
      <c r="ACX15961" s="60"/>
      <c r="ACY15961" s="60">
        <v>8.1987661137046294E-2</v>
      </c>
      <c r="ACZ15961" s="60"/>
      <c r="ADA15961" s="60"/>
      <c r="ADB15961" s="60"/>
      <c r="ADC15961" s="60"/>
      <c r="ADD15961" s="60"/>
      <c r="ADE15961" s="60"/>
    </row>
    <row r="15962" spans="760:785" x14ac:dyDescent="0.25">
      <c r="ACF15962" s="60"/>
      <c r="ACG15962" s="60"/>
      <c r="ACH15962" s="60"/>
      <c r="ACI15962" s="60"/>
      <c r="ACJ15962" s="60"/>
      <c r="ACK15962" s="60"/>
      <c r="ACL15962" s="60"/>
      <c r="ACM15962" s="60"/>
      <c r="ACN15962" s="60"/>
      <c r="ACO15962" s="60"/>
      <c r="ACP15962" s="60"/>
      <c r="ACQ15962" s="60"/>
      <c r="ACR15962" s="60"/>
      <c r="ACS15962" s="60"/>
      <c r="ACT15962" s="60"/>
      <c r="ACU15962" s="60"/>
      <c r="ACV15962" s="60"/>
      <c r="ACW15962" s="60"/>
      <c r="ACX15962" s="60"/>
      <c r="ACY15962" s="60">
        <v>8.1987661137046294E-2</v>
      </c>
      <c r="ACZ15962" s="60"/>
      <c r="ADA15962" s="60"/>
      <c r="ADB15962" s="60"/>
      <c r="ADC15962" s="60"/>
      <c r="ADD15962" s="60"/>
      <c r="ADE15962" s="60"/>
    </row>
    <row r="15963" spans="760:785" x14ac:dyDescent="0.25">
      <c r="ACF15963" s="60"/>
      <c r="ACG15963" s="60"/>
      <c r="ACH15963" s="60"/>
      <c r="ACI15963" s="60"/>
      <c r="ACJ15963" s="60"/>
      <c r="ACK15963" s="60"/>
      <c r="ACL15963" s="60"/>
      <c r="ACM15963" s="60"/>
      <c r="ACN15963" s="60"/>
      <c r="ACO15963" s="60"/>
      <c r="ACP15963" s="60"/>
      <c r="ACQ15963" s="60"/>
      <c r="ACR15963" s="60"/>
      <c r="ACS15963" s="60"/>
      <c r="ACT15963" s="60"/>
      <c r="ACU15963" s="60"/>
      <c r="ACV15963" s="60"/>
      <c r="ACW15963" s="60"/>
      <c r="ACX15963" s="60"/>
      <c r="ACY15963" s="60">
        <v>8.1899784955061103E-2</v>
      </c>
      <c r="ACZ15963" s="60"/>
      <c r="ADA15963" s="60"/>
      <c r="ADB15963" s="60"/>
      <c r="ADC15963" s="60"/>
      <c r="ADD15963" s="60"/>
      <c r="ADE15963" s="60"/>
    </row>
    <row r="15964" spans="760:785" x14ac:dyDescent="0.25">
      <c r="ACF15964" s="60"/>
      <c r="ACG15964" s="60"/>
      <c r="ACH15964" s="60"/>
      <c r="ACI15964" s="60"/>
      <c r="ACJ15964" s="60"/>
      <c r="ACK15964" s="60"/>
      <c r="ACL15964" s="60"/>
      <c r="ACM15964" s="60"/>
      <c r="ACN15964" s="60"/>
      <c r="ACO15964" s="60"/>
      <c r="ACP15964" s="60"/>
      <c r="ACQ15964" s="60"/>
      <c r="ACR15964" s="60"/>
      <c r="ACS15964" s="60"/>
      <c r="ACT15964" s="60"/>
      <c r="ACU15964" s="60"/>
      <c r="ACV15964" s="60"/>
      <c r="ACW15964" s="60"/>
      <c r="ACX15964" s="60"/>
      <c r="ACY15964" s="60">
        <v>8.1751314539889194E-2</v>
      </c>
      <c r="ACZ15964" s="60"/>
      <c r="ADA15964" s="60"/>
      <c r="ADB15964" s="60"/>
      <c r="ADC15964" s="60"/>
      <c r="ADD15964" s="60"/>
      <c r="ADE15964" s="60"/>
    </row>
    <row r="15965" spans="760:785" x14ac:dyDescent="0.25">
      <c r="ACF15965" s="60"/>
      <c r="ACG15965" s="60"/>
      <c r="ACH15965" s="60"/>
      <c r="ACI15965" s="60"/>
      <c r="ACJ15965" s="60"/>
      <c r="ACK15965" s="60"/>
      <c r="ACL15965" s="60"/>
      <c r="ACM15965" s="60"/>
      <c r="ACN15965" s="60"/>
      <c r="ACO15965" s="60"/>
      <c r="ACP15965" s="60"/>
      <c r="ACQ15965" s="60"/>
      <c r="ACR15965" s="60"/>
      <c r="ACS15965" s="60"/>
      <c r="ACT15965" s="60"/>
      <c r="ACU15965" s="60"/>
      <c r="ACV15965" s="60"/>
      <c r="ACW15965" s="60"/>
      <c r="ACX15965" s="60"/>
      <c r="ACY15965" s="60">
        <v>8.1751314539889194E-2</v>
      </c>
      <c r="ACZ15965" s="60"/>
      <c r="ADA15965" s="60"/>
      <c r="ADB15965" s="60"/>
      <c r="ADC15965" s="60"/>
      <c r="ADD15965" s="60"/>
      <c r="ADE15965" s="60"/>
    </row>
    <row r="15966" spans="760:785" x14ac:dyDescent="0.25">
      <c r="ACF15966" s="60"/>
      <c r="ACG15966" s="60"/>
      <c r="ACH15966" s="60"/>
      <c r="ACI15966" s="60"/>
      <c r="ACJ15966" s="60"/>
      <c r="ACK15966" s="60"/>
      <c r="ACL15966" s="60"/>
      <c r="ACM15966" s="60"/>
      <c r="ACN15966" s="60"/>
      <c r="ACO15966" s="60"/>
      <c r="ACP15966" s="60"/>
      <c r="ACQ15966" s="60"/>
      <c r="ACR15966" s="60"/>
      <c r="ACS15966" s="60"/>
      <c r="ACT15966" s="60"/>
      <c r="ACU15966" s="60"/>
      <c r="ACV15966" s="60"/>
      <c r="ACW15966" s="60"/>
      <c r="ACX15966" s="60"/>
      <c r="ACY15966" s="60">
        <v>8.1696015759104804E-2</v>
      </c>
      <c r="ACZ15966" s="60"/>
      <c r="ADA15966" s="60"/>
      <c r="ADB15966" s="60"/>
      <c r="ADC15966" s="60"/>
      <c r="ADD15966" s="60"/>
      <c r="ADE15966" s="60"/>
    </row>
    <row r="15967" spans="760:785" x14ac:dyDescent="0.25">
      <c r="ACF15967" s="60"/>
      <c r="ACG15967" s="60"/>
      <c r="ACH15967" s="60"/>
      <c r="ACI15967" s="60"/>
      <c r="ACJ15967" s="60"/>
      <c r="ACK15967" s="60"/>
      <c r="ACL15967" s="60"/>
      <c r="ACM15967" s="60"/>
      <c r="ACN15967" s="60"/>
      <c r="ACO15967" s="60"/>
      <c r="ACP15967" s="60"/>
      <c r="ACQ15967" s="60"/>
      <c r="ACR15967" s="60"/>
      <c r="ACS15967" s="60"/>
      <c r="ACT15967" s="60"/>
      <c r="ACU15967" s="60"/>
      <c r="ACV15967" s="60"/>
      <c r="ACW15967" s="60"/>
      <c r="ACX15967" s="60"/>
      <c r="ACY15967" s="60">
        <v>8.1562655331487002E-2</v>
      </c>
      <c r="ACZ15967" s="60"/>
      <c r="ADA15967" s="60"/>
      <c r="ADB15967" s="60"/>
      <c r="ADC15967" s="60"/>
      <c r="ADD15967" s="60"/>
      <c r="ADE15967" s="60"/>
    </row>
    <row r="15968" spans="760:785" x14ac:dyDescent="0.25">
      <c r="ACF15968" s="60"/>
      <c r="ACG15968" s="60"/>
      <c r="ACH15968" s="60"/>
      <c r="ACI15968" s="60"/>
      <c r="ACJ15968" s="60"/>
      <c r="ACK15968" s="60"/>
      <c r="ACL15968" s="60"/>
      <c r="ACM15968" s="60"/>
      <c r="ACN15968" s="60"/>
      <c r="ACO15968" s="60"/>
      <c r="ACP15968" s="60"/>
      <c r="ACQ15968" s="60"/>
      <c r="ACR15968" s="60"/>
      <c r="ACS15968" s="60"/>
      <c r="ACT15968" s="60"/>
      <c r="ACU15968" s="60"/>
      <c r="ACV15968" s="60"/>
      <c r="ACW15968" s="60"/>
      <c r="ACX15968" s="60"/>
      <c r="ACY15968" s="60">
        <v>8.1463389363580899E-2</v>
      </c>
      <c r="ACZ15968" s="60"/>
      <c r="ADA15968" s="60"/>
      <c r="ADB15968" s="60"/>
      <c r="ADC15968" s="60"/>
      <c r="ADD15968" s="60"/>
      <c r="ADE15968" s="60"/>
    </row>
    <row r="15969" spans="760:785" x14ac:dyDescent="0.25">
      <c r="ACF15969" s="60"/>
      <c r="ACG15969" s="60"/>
      <c r="ACH15969" s="60"/>
      <c r="ACI15969" s="60"/>
      <c r="ACJ15969" s="60"/>
      <c r="ACK15969" s="60"/>
      <c r="ACL15969" s="60"/>
      <c r="ACM15969" s="60"/>
      <c r="ACN15969" s="60"/>
      <c r="ACO15969" s="60"/>
      <c r="ACP15969" s="60"/>
      <c r="ACQ15969" s="60"/>
      <c r="ACR15969" s="60"/>
      <c r="ACS15969" s="60"/>
      <c r="ACT15969" s="60"/>
      <c r="ACU15969" s="60"/>
      <c r="ACV15969" s="60"/>
      <c r="ACW15969" s="60"/>
      <c r="ACX15969" s="60"/>
      <c r="ACY15969" s="60">
        <v>8.1463389363580899E-2</v>
      </c>
      <c r="ACZ15969" s="60"/>
      <c r="ADA15969" s="60"/>
      <c r="ADB15969" s="60"/>
      <c r="ADC15969" s="60"/>
      <c r="ADD15969" s="60"/>
      <c r="ADE15969" s="60"/>
    </row>
    <row r="15970" spans="760:785" x14ac:dyDescent="0.25">
      <c r="ACF15970" s="60"/>
      <c r="ACG15970" s="60"/>
      <c r="ACH15970" s="60"/>
      <c r="ACI15970" s="60"/>
      <c r="ACJ15970" s="60"/>
      <c r="ACK15970" s="60"/>
      <c r="ACL15970" s="60"/>
      <c r="ACM15970" s="60"/>
      <c r="ACN15970" s="60"/>
      <c r="ACO15970" s="60"/>
      <c r="ACP15970" s="60"/>
      <c r="ACQ15970" s="60"/>
      <c r="ACR15970" s="60"/>
      <c r="ACS15970" s="60"/>
      <c r="ACT15970" s="60"/>
      <c r="ACU15970" s="60"/>
      <c r="ACV15970" s="60"/>
      <c r="ACW15970" s="60"/>
      <c r="ACX15970" s="60"/>
      <c r="ACY15970" s="60">
        <v>8.1413402259039994E-2</v>
      </c>
      <c r="ACZ15970" s="60"/>
      <c r="ADA15970" s="60"/>
      <c r="ADB15970" s="60"/>
      <c r="ADC15970" s="60"/>
      <c r="ADD15970" s="60"/>
      <c r="ADE15970" s="60"/>
    </row>
    <row r="15971" spans="760:785" x14ac:dyDescent="0.25">
      <c r="ACF15971" s="60"/>
      <c r="ACG15971" s="60"/>
      <c r="ACH15971" s="60"/>
      <c r="ACI15971" s="60"/>
      <c r="ACJ15971" s="60"/>
      <c r="ACK15971" s="60"/>
      <c r="ACL15971" s="60"/>
      <c r="ACM15971" s="60"/>
      <c r="ACN15971" s="60"/>
      <c r="ACO15971" s="60"/>
      <c r="ACP15971" s="60"/>
      <c r="ACQ15971" s="60"/>
      <c r="ACR15971" s="60"/>
      <c r="ACS15971" s="60"/>
      <c r="ACT15971" s="60"/>
      <c r="ACU15971" s="60"/>
      <c r="ACV15971" s="60"/>
      <c r="ACW15971" s="60"/>
      <c r="ACX15971" s="60"/>
      <c r="ACY15971" s="60">
        <v>8.1354537708475394E-2</v>
      </c>
      <c r="ACZ15971" s="60"/>
      <c r="ADA15971" s="60"/>
      <c r="ADB15971" s="60"/>
      <c r="ADC15971" s="60"/>
      <c r="ADD15971" s="60"/>
      <c r="ADE15971" s="60"/>
    </row>
    <row r="15972" spans="760:785" x14ac:dyDescent="0.25">
      <c r="ACF15972" s="60"/>
      <c r="ACG15972" s="60"/>
      <c r="ACH15972" s="60"/>
      <c r="ACI15972" s="60"/>
      <c r="ACJ15972" s="60"/>
      <c r="ACK15972" s="60"/>
      <c r="ACL15972" s="60"/>
      <c r="ACM15972" s="60"/>
      <c r="ACN15972" s="60"/>
      <c r="ACO15972" s="60"/>
      <c r="ACP15972" s="60"/>
      <c r="ACQ15972" s="60"/>
      <c r="ACR15972" s="60"/>
      <c r="ACS15972" s="60"/>
      <c r="ACT15972" s="60"/>
      <c r="ACU15972" s="60"/>
      <c r="ACV15972" s="60"/>
      <c r="ACW15972" s="60"/>
      <c r="ACX15972" s="60"/>
      <c r="ACY15972" s="60">
        <v>8.1260332306206995E-2</v>
      </c>
      <c r="ACZ15972" s="60"/>
      <c r="ADA15972" s="60"/>
      <c r="ADB15972" s="60"/>
      <c r="ADC15972" s="60"/>
      <c r="ADD15972" s="60"/>
      <c r="ADE15972" s="60"/>
    </row>
    <row r="15973" spans="760:785" x14ac:dyDescent="0.25">
      <c r="ACF15973" s="60"/>
      <c r="ACG15973" s="60"/>
      <c r="ACH15973" s="60"/>
      <c r="ACI15973" s="60"/>
      <c r="ACJ15973" s="60"/>
      <c r="ACK15973" s="60"/>
      <c r="ACL15973" s="60"/>
      <c r="ACM15973" s="60"/>
      <c r="ACN15973" s="60"/>
      <c r="ACO15973" s="60"/>
      <c r="ACP15973" s="60"/>
      <c r="ACQ15973" s="60"/>
      <c r="ACR15973" s="60"/>
      <c r="ACS15973" s="60"/>
      <c r="ACT15973" s="60"/>
      <c r="ACU15973" s="60"/>
      <c r="ACV15973" s="60"/>
      <c r="ACW15973" s="60"/>
      <c r="ACX15973" s="60"/>
      <c r="ACY15973" s="60">
        <v>8.1239296213378998E-2</v>
      </c>
      <c r="ACZ15973" s="60"/>
      <c r="ADA15973" s="60"/>
      <c r="ADB15973" s="60"/>
      <c r="ADC15973" s="60"/>
      <c r="ADD15973" s="60"/>
      <c r="ADE15973" s="60"/>
    </row>
    <row r="15974" spans="760:785" x14ac:dyDescent="0.25">
      <c r="ACF15974" s="60"/>
      <c r="ACG15974" s="60"/>
      <c r="ACH15974" s="60"/>
      <c r="ACI15974" s="60"/>
      <c r="ACJ15974" s="60"/>
      <c r="ACK15974" s="60"/>
      <c r="ACL15974" s="60"/>
      <c r="ACM15974" s="60"/>
      <c r="ACN15974" s="60"/>
      <c r="ACO15974" s="60"/>
      <c r="ACP15974" s="60"/>
      <c r="ACQ15974" s="60"/>
      <c r="ACR15974" s="60"/>
      <c r="ACS15974" s="60"/>
      <c r="ACT15974" s="60"/>
      <c r="ACU15974" s="60"/>
      <c r="ACV15974" s="60"/>
      <c r="ACW15974" s="60"/>
      <c r="ACX15974" s="60"/>
      <c r="ACY15974" s="60">
        <v>8.1239296213378998E-2</v>
      </c>
      <c r="ACZ15974" s="60"/>
      <c r="ADA15974" s="60"/>
      <c r="ADB15974" s="60"/>
      <c r="ADC15974" s="60"/>
      <c r="ADD15974" s="60"/>
      <c r="ADE15974" s="60"/>
    </row>
    <row r="15975" spans="760:785" x14ac:dyDescent="0.25">
      <c r="ACF15975" s="60"/>
      <c r="ACG15975" s="60"/>
      <c r="ACH15975" s="60"/>
      <c r="ACI15975" s="60"/>
      <c r="ACJ15975" s="60"/>
      <c r="ACK15975" s="60"/>
      <c r="ACL15975" s="60"/>
      <c r="ACM15975" s="60"/>
      <c r="ACN15975" s="60"/>
      <c r="ACO15975" s="60"/>
      <c r="ACP15975" s="60"/>
      <c r="ACQ15975" s="60"/>
      <c r="ACR15975" s="60"/>
      <c r="ACS15975" s="60"/>
      <c r="ACT15975" s="60"/>
      <c r="ACU15975" s="60"/>
      <c r="ACV15975" s="60"/>
      <c r="ACW15975" s="60"/>
      <c r="ACX15975" s="60"/>
      <c r="ACY15975" s="60">
        <v>8.1103200426875993E-2</v>
      </c>
      <c r="ACZ15975" s="60"/>
      <c r="ADA15975" s="60"/>
      <c r="ADB15975" s="60"/>
      <c r="ADC15975" s="60"/>
      <c r="ADD15975" s="60"/>
      <c r="ADE15975" s="60"/>
    </row>
    <row r="15976" spans="760:785" x14ac:dyDescent="0.25">
      <c r="ACF15976" s="60"/>
      <c r="ACG15976" s="60"/>
      <c r="ACH15976" s="60"/>
      <c r="ACI15976" s="60"/>
      <c r="ACJ15976" s="60"/>
      <c r="ACK15976" s="60"/>
      <c r="ACL15976" s="60"/>
      <c r="ACM15976" s="60"/>
      <c r="ACN15976" s="60"/>
      <c r="ACO15976" s="60"/>
      <c r="ACP15976" s="60"/>
      <c r="ACQ15976" s="60"/>
      <c r="ACR15976" s="60"/>
      <c r="ACS15976" s="60"/>
      <c r="ACT15976" s="60"/>
      <c r="ACU15976" s="60"/>
      <c r="ACV15976" s="60"/>
      <c r="ACW15976" s="60"/>
      <c r="ACX15976" s="60"/>
      <c r="ACY15976" s="60">
        <v>8.1103200426875993E-2</v>
      </c>
      <c r="ACZ15976" s="60"/>
      <c r="ADA15976" s="60"/>
      <c r="ADB15976" s="60"/>
      <c r="ADC15976" s="60"/>
      <c r="ADD15976" s="60"/>
      <c r="ADE15976" s="60"/>
    </row>
    <row r="15977" spans="760:785" x14ac:dyDescent="0.25">
      <c r="ACF15977" s="60"/>
      <c r="ACG15977" s="60"/>
      <c r="ACH15977" s="60"/>
      <c r="ACI15977" s="60"/>
      <c r="ACJ15977" s="60"/>
      <c r="ACK15977" s="60"/>
      <c r="ACL15977" s="60"/>
      <c r="ACM15977" s="60"/>
      <c r="ACN15977" s="60"/>
      <c r="ACO15977" s="60"/>
      <c r="ACP15977" s="60"/>
      <c r="ACQ15977" s="60"/>
      <c r="ACR15977" s="60"/>
      <c r="ACS15977" s="60"/>
      <c r="ACT15977" s="60"/>
      <c r="ACU15977" s="60"/>
      <c r="ACV15977" s="60"/>
      <c r="ACW15977" s="60"/>
      <c r="ACX15977" s="60"/>
      <c r="ACY15977" s="60">
        <v>8.0963640047626198E-2</v>
      </c>
      <c r="ACZ15977" s="60"/>
      <c r="ADA15977" s="60"/>
      <c r="ADB15977" s="60"/>
      <c r="ADC15977" s="60"/>
      <c r="ADD15977" s="60"/>
      <c r="ADE15977" s="60"/>
    </row>
    <row r="15978" spans="760:785" x14ac:dyDescent="0.25">
      <c r="ACF15978" s="60"/>
      <c r="ACG15978" s="60"/>
      <c r="ACH15978" s="60"/>
      <c r="ACI15978" s="60"/>
      <c r="ACJ15978" s="60"/>
      <c r="ACK15978" s="60"/>
      <c r="ACL15978" s="60"/>
      <c r="ACM15978" s="60"/>
      <c r="ACN15978" s="60"/>
      <c r="ACO15978" s="60"/>
      <c r="ACP15978" s="60"/>
      <c r="ACQ15978" s="60"/>
      <c r="ACR15978" s="60"/>
      <c r="ACS15978" s="60"/>
      <c r="ACT15978" s="60"/>
      <c r="ACU15978" s="60"/>
      <c r="ACV15978" s="60"/>
      <c r="ACW15978" s="60"/>
      <c r="ACX15978" s="60"/>
      <c r="ACY15978" s="60">
        <v>8.0941541895573399E-2</v>
      </c>
      <c r="ACZ15978" s="60"/>
      <c r="ADA15978" s="60"/>
      <c r="ADB15978" s="60"/>
      <c r="ADC15978" s="60"/>
      <c r="ADD15978" s="60"/>
      <c r="ADE15978" s="60"/>
    </row>
    <row r="15979" spans="760:785" x14ac:dyDescent="0.25">
      <c r="ACF15979" s="60"/>
      <c r="ACG15979" s="60"/>
      <c r="ACH15979" s="60"/>
      <c r="ACI15979" s="60"/>
      <c r="ACJ15979" s="60"/>
      <c r="ACK15979" s="60"/>
      <c r="ACL15979" s="60"/>
      <c r="ACM15979" s="60"/>
      <c r="ACN15979" s="60"/>
      <c r="ACO15979" s="60"/>
      <c r="ACP15979" s="60"/>
      <c r="ACQ15979" s="60"/>
      <c r="ACR15979" s="60"/>
      <c r="ACS15979" s="60"/>
      <c r="ACT15979" s="60"/>
      <c r="ACU15979" s="60"/>
      <c r="ACV15979" s="60"/>
      <c r="ACW15979" s="60"/>
      <c r="ACX15979" s="60"/>
      <c r="ACY15979" s="60">
        <v>8.07713564429174E-2</v>
      </c>
      <c r="ACZ15979" s="60"/>
      <c r="ADA15979" s="60"/>
      <c r="ADB15979" s="60"/>
      <c r="ADC15979" s="60"/>
      <c r="ADD15979" s="60"/>
      <c r="ADE15979" s="60"/>
    </row>
    <row r="15980" spans="760:785" x14ac:dyDescent="0.25">
      <c r="ACF15980" s="60"/>
      <c r="ACG15980" s="60"/>
      <c r="ACH15980" s="60"/>
      <c r="ACI15980" s="60"/>
      <c r="ACJ15980" s="60"/>
      <c r="ACK15980" s="60"/>
      <c r="ACL15980" s="60"/>
      <c r="ACM15980" s="60"/>
      <c r="ACN15980" s="60"/>
      <c r="ACO15980" s="60"/>
      <c r="ACP15980" s="60"/>
      <c r="ACQ15980" s="60"/>
      <c r="ACR15980" s="60"/>
      <c r="ACS15980" s="60"/>
      <c r="ACT15980" s="60"/>
      <c r="ACU15980" s="60"/>
      <c r="ACV15980" s="60"/>
      <c r="ACW15980" s="60"/>
      <c r="ACX15980" s="60"/>
      <c r="ACY15980" s="60">
        <v>8.07713564429174E-2</v>
      </c>
      <c r="ACZ15980" s="60"/>
      <c r="ADA15980" s="60"/>
      <c r="ADB15980" s="60"/>
      <c r="ADC15980" s="60"/>
      <c r="ADD15980" s="60"/>
      <c r="ADE15980" s="60"/>
    </row>
    <row r="15981" spans="760:785" x14ac:dyDescent="0.25">
      <c r="ACF15981" s="60"/>
      <c r="ACG15981" s="60"/>
      <c r="ACH15981" s="60"/>
      <c r="ACI15981" s="60"/>
      <c r="ACJ15981" s="60"/>
      <c r="ACK15981" s="60"/>
      <c r="ACL15981" s="60"/>
      <c r="ACM15981" s="60"/>
      <c r="ACN15981" s="60"/>
      <c r="ACO15981" s="60"/>
      <c r="ACP15981" s="60"/>
      <c r="ACQ15981" s="60"/>
      <c r="ACR15981" s="60"/>
      <c r="ACS15981" s="60"/>
      <c r="ACT15981" s="60"/>
      <c r="ACU15981" s="60"/>
      <c r="ACV15981" s="60"/>
      <c r="ACW15981" s="60"/>
      <c r="ACX15981" s="60"/>
      <c r="ACY15981" s="60">
        <v>8.0718526093083803E-2</v>
      </c>
      <c r="ACZ15981" s="60"/>
      <c r="ADA15981" s="60"/>
      <c r="ADB15981" s="60"/>
      <c r="ADC15981" s="60"/>
      <c r="ADD15981" s="60"/>
      <c r="ADE15981" s="60"/>
    </row>
    <row r="15982" spans="760:785" x14ac:dyDescent="0.25">
      <c r="ACF15982" s="60"/>
      <c r="ACG15982" s="60"/>
      <c r="ACH15982" s="60"/>
      <c r="ACI15982" s="60"/>
      <c r="ACJ15982" s="60"/>
      <c r="ACK15982" s="60"/>
      <c r="ACL15982" s="60"/>
      <c r="ACM15982" s="60"/>
      <c r="ACN15982" s="60"/>
      <c r="ACO15982" s="60"/>
      <c r="ACP15982" s="60"/>
      <c r="ACQ15982" s="60"/>
      <c r="ACR15982" s="60"/>
      <c r="ACS15982" s="60"/>
      <c r="ACT15982" s="60"/>
      <c r="ACU15982" s="60"/>
      <c r="ACV15982" s="60"/>
      <c r="ACW15982" s="60"/>
      <c r="ACX15982" s="60"/>
      <c r="ACY15982" s="60">
        <v>8.0718526093083803E-2</v>
      </c>
      <c r="ACZ15982" s="60"/>
      <c r="ADA15982" s="60"/>
      <c r="ADB15982" s="60"/>
      <c r="ADC15982" s="60"/>
      <c r="ADD15982" s="60"/>
      <c r="ADE15982" s="60"/>
    </row>
    <row r="15983" spans="760:785" x14ac:dyDescent="0.25">
      <c r="ACF15983" s="60"/>
      <c r="ACG15983" s="60"/>
      <c r="ACH15983" s="60"/>
      <c r="ACI15983" s="60"/>
      <c r="ACJ15983" s="60"/>
      <c r="ACK15983" s="60"/>
      <c r="ACL15983" s="60"/>
      <c r="ACM15983" s="60"/>
      <c r="ACN15983" s="60"/>
      <c r="ACO15983" s="60"/>
      <c r="ACP15983" s="60"/>
      <c r="ACQ15983" s="60"/>
      <c r="ACR15983" s="60"/>
      <c r="ACS15983" s="60"/>
      <c r="ACT15983" s="60"/>
      <c r="ACU15983" s="60"/>
      <c r="ACV15983" s="60"/>
      <c r="ACW15983" s="60"/>
      <c r="ACX15983" s="60"/>
      <c r="ACY15983" s="60">
        <v>8.0704752988045206E-2</v>
      </c>
      <c r="ACZ15983" s="60"/>
      <c r="ADA15983" s="60"/>
      <c r="ADB15983" s="60"/>
      <c r="ADC15983" s="60"/>
      <c r="ADD15983" s="60"/>
      <c r="ADE15983" s="60"/>
    </row>
    <row r="15984" spans="760:785" x14ac:dyDescent="0.25">
      <c r="ACF15984" s="60"/>
      <c r="ACG15984" s="60"/>
      <c r="ACH15984" s="60"/>
      <c r="ACI15984" s="60"/>
      <c r="ACJ15984" s="60"/>
      <c r="ACK15984" s="60"/>
      <c r="ACL15984" s="60"/>
      <c r="ACM15984" s="60"/>
      <c r="ACN15984" s="60"/>
      <c r="ACO15984" s="60"/>
      <c r="ACP15984" s="60"/>
      <c r="ACQ15984" s="60"/>
      <c r="ACR15984" s="60"/>
      <c r="ACS15984" s="60"/>
      <c r="ACT15984" s="60"/>
      <c r="ACU15984" s="60"/>
      <c r="ACV15984" s="60"/>
      <c r="ACW15984" s="60"/>
      <c r="ACX15984" s="60"/>
      <c r="ACY15984" s="60">
        <v>8.0656340707141103E-2</v>
      </c>
      <c r="ACZ15984" s="60"/>
      <c r="ADA15984" s="60"/>
      <c r="ADB15984" s="60"/>
      <c r="ADC15984" s="60"/>
      <c r="ADD15984" s="60"/>
      <c r="ADE15984" s="60"/>
    </row>
    <row r="15985" spans="760:785" x14ac:dyDescent="0.25">
      <c r="ACF15985" s="60"/>
      <c r="ACG15985" s="60"/>
      <c r="ACH15985" s="60"/>
      <c r="ACI15985" s="60"/>
      <c r="ACJ15985" s="60"/>
      <c r="ACK15985" s="60"/>
      <c r="ACL15985" s="60"/>
      <c r="ACM15985" s="60"/>
      <c r="ACN15985" s="60"/>
      <c r="ACO15985" s="60"/>
      <c r="ACP15985" s="60"/>
      <c r="ACQ15985" s="60"/>
      <c r="ACR15985" s="60"/>
      <c r="ACS15985" s="60"/>
      <c r="ACT15985" s="60"/>
      <c r="ACU15985" s="60"/>
      <c r="ACV15985" s="60"/>
      <c r="ACW15985" s="60"/>
      <c r="ACX15985" s="60"/>
      <c r="ACY15985" s="60">
        <v>8.0591343258046996E-2</v>
      </c>
      <c r="ACZ15985" s="60"/>
      <c r="ADA15985" s="60"/>
      <c r="ADB15985" s="60"/>
      <c r="ADC15985" s="60"/>
      <c r="ADD15985" s="60"/>
      <c r="ADE15985" s="60"/>
    </row>
    <row r="15986" spans="760:785" x14ac:dyDescent="0.25">
      <c r="ACF15986" s="60"/>
      <c r="ACG15986" s="60"/>
      <c r="ACH15986" s="60"/>
      <c r="ACI15986" s="60"/>
      <c r="ACJ15986" s="60"/>
      <c r="ACK15986" s="60"/>
      <c r="ACL15986" s="60"/>
      <c r="ACM15986" s="60"/>
      <c r="ACN15986" s="60"/>
      <c r="ACO15986" s="60"/>
      <c r="ACP15986" s="60"/>
      <c r="ACQ15986" s="60"/>
      <c r="ACR15986" s="60"/>
      <c r="ACS15986" s="60"/>
      <c r="ACT15986" s="60"/>
      <c r="ACU15986" s="60"/>
      <c r="ACV15986" s="60"/>
      <c r="ACW15986" s="60"/>
      <c r="ACX15986" s="60"/>
      <c r="ACY15986" s="60">
        <v>8.0591343258046996E-2</v>
      </c>
      <c r="ACZ15986" s="60"/>
      <c r="ADA15986" s="60"/>
      <c r="ADB15986" s="60"/>
      <c r="ADC15986" s="60"/>
      <c r="ADD15986" s="60"/>
      <c r="ADE15986" s="60"/>
    </row>
    <row r="15987" spans="760:785" x14ac:dyDescent="0.25">
      <c r="ACF15987" s="60"/>
      <c r="ACG15987" s="60"/>
      <c r="ACH15987" s="60"/>
      <c r="ACI15987" s="60"/>
      <c r="ACJ15987" s="60"/>
      <c r="ACK15987" s="60"/>
      <c r="ACL15987" s="60"/>
      <c r="ACM15987" s="60"/>
      <c r="ACN15987" s="60"/>
      <c r="ACO15987" s="60"/>
      <c r="ACP15987" s="60"/>
      <c r="ACQ15987" s="60"/>
      <c r="ACR15987" s="60"/>
      <c r="ACS15987" s="60"/>
      <c r="ACT15987" s="60"/>
      <c r="ACU15987" s="60"/>
      <c r="ACV15987" s="60"/>
      <c r="ACW15987" s="60"/>
      <c r="ACX15987" s="60"/>
      <c r="ACY15987" s="60">
        <v>8.0512433746108406E-2</v>
      </c>
      <c r="ACZ15987" s="60"/>
      <c r="ADA15987" s="60"/>
      <c r="ADB15987" s="60"/>
      <c r="ADC15987" s="60"/>
      <c r="ADD15987" s="60"/>
      <c r="ADE15987" s="60"/>
    </row>
    <row r="15988" spans="760:785" x14ac:dyDescent="0.25">
      <c r="ACF15988" s="60"/>
      <c r="ACG15988" s="60"/>
      <c r="ACH15988" s="60"/>
      <c r="ACI15988" s="60"/>
      <c r="ACJ15988" s="60"/>
      <c r="ACK15988" s="60"/>
      <c r="ACL15988" s="60"/>
      <c r="ACM15988" s="60"/>
      <c r="ACN15988" s="60"/>
      <c r="ACO15988" s="60"/>
      <c r="ACP15988" s="60"/>
      <c r="ACQ15988" s="60"/>
      <c r="ACR15988" s="60"/>
      <c r="ACS15988" s="60"/>
      <c r="ACT15988" s="60"/>
      <c r="ACU15988" s="60"/>
      <c r="ACV15988" s="60"/>
      <c r="ACW15988" s="60"/>
      <c r="ACX15988" s="60"/>
      <c r="ACY15988" s="60">
        <v>8.0444330452429505E-2</v>
      </c>
      <c r="ACZ15988" s="60"/>
      <c r="ADA15988" s="60"/>
      <c r="ADB15988" s="60"/>
      <c r="ADC15988" s="60"/>
      <c r="ADD15988" s="60"/>
      <c r="ADE15988" s="60"/>
    </row>
    <row r="15989" spans="760:785" x14ac:dyDescent="0.25">
      <c r="ACF15989" s="60"/>
      <c r="ACG15989" s="60"/>
      <c r="ACH15989" s="60"/>
      <c r="ACI15989" s="60"/>
      <c r="ACJ15989" s="60"/>
      <c r="ACK15989" s="60"/>
      <c r="ACL15989" s="60"/>
      <c r="ACM15989" s="60"/>
      <c r="ACN15989" s="60"/>
      <c r="ACO15989" s="60"/>
      <c r="ACP15989" s="60"/>
      <c r="ACQ15989" s="60"/>
      <c r="ACR15989" s="60"/>
      <c r="ACS15989" s="60"/>
      <c r="ACT15989" s="60"/>
      <c r="ACU15989" s="60"/>
      <c r="ACV15989" s="60"/>
      <c r="ACW15989" s="60"/>
      <c r="ACX15989" s="60"/>
      <c r="ACY15989" s="60">
        <v>8.0427785334911198E-2</v>
      </c>
      <c r="ACZ15989" s="60"/>
      <c r="ADA15989" s="60"/>
      <c r="ADB15989" s="60"/>
      <c r="ADC15989" s="60"/>
      <c r="ADD15989" s="60"/>
      <c r="ADE15989" s="60"/>
    </row>
    <row r="15990" spans="760:785" x14ac:dyDescent="0.25">
      <c r="ACF15990" s="60"/>
      <c r="ACG15990" s="60"/>
      <c r="ACH15990" s="60"/>
      <c r="ACI15990" s="60"/>
      <c r="ACJ15990" s="60"/>
      <c r="ACK15990" s="60"/>
      <c r="ACL15990" s="60"/>
      <c r="ACM15990" s="60"/>
      <c r="ACN15990" s="60"/>
      <c r="ACO15990" s="60"/>
      <c r="ACP15990" s="60"/>
      <c r="ACQ15990" s="60"/>
      <c r="ACR15990" s="60"/>
      <c r="ACS15990" s="60"/>
      <c r="ACT15990" s="60"/>
      <c r="ACU15990" s="60"/>
      <c r="ACV15990" s="60"/>
      <c r="ACW15990" s="60"/>
      <c r="ACX15990" s="60"/>
      <c r="ACY15990" s="60">
        <v>8.0313683366910693E-2</v>
      </c>
      <c r="ACZ15990" s="60"/>
      <c r="ADA15990" s="60"/>
      <c r="ADB15990" s="60"/>
      <c r="ADC15990" s="60"/>
      <c r="ADD15990" s="60"/>
      <c r="ADE15990" s="60"/>
    </row>
    <row r="15991" spans="760:785" x14ac:dyDescent="0.25">
      <c r="ACF15991" s="60"/>
      <c r="ACG15991" s="60"/>
      <c r="ACH15991" s="60"/>
      <c r="ACI15991" s="60"/>
      <c r="ACJ15991" s="60"/>
      <c r="ACK15991" s="60"/>
      <c r="ACL15991" s="60"/>
      <c r="ACM15991" s="60"/>
      <c r="ACN15991" s="60"/>
      <c r="ACO15991" s="60"/>
      <c r="ACP15991" s="60"/>
      <c r="ACQ15991" s="60"/>
      <c r="ACR15991" s="60"/>
      <c r="ACS15991" s="60"/>
      <c r="ACT15991" s="60"/>
      <c r="ACU15991" s="60"/>
      <c r="ACV15991" s="60"/>
      <c r="ACW15991" s="60"/>
      <c r="ACX15991" s="60"/>
      <c r="ACY15991" s="60">
        <v>8.0257216432990899E-2</v>
      </c>
      <c r="ACZ15991" s="60"/>
      <c r="ADA15991" s="60"/>
      <c r="ADB15991" s="60"/>
      <c r="ADC15991" s="60"/>
      <c r="ADD15991" s="60"/>
      <c r="ADE15991" s="60"/>
    </row>
    <row r="15992" spans="760:785" x14ac:dyDescent="0.25">
      <c r="ACF15992" s="60"/>
      <c r="ACG15992" s="60"/>
      <c r="ACH15992" s="60"/>
      <c r="ACI15992" s="60"/>
      <c r="ACJ15992" s="60"/>
      <c r="ACK15992" s="60"/>
      <c r="ACL15992" s="60"/>
      <c r="ACM15992" s="60"/>
      <c r="ACN15992" s="60"/>
      <c r="ACO15992" s="60"/>
      <c r="ACP15992" s="60"/>
      <c r="ACQ15992" s="60"/>
      <c r="ACR15992" s="60"/>
      <c r="ACS15992" s="60"/>
      <c r="ACT15992" s="60"/>
      <c r="ACU15992" s="60"/>
      <c r="ACV15992" s="60"/>
      <c r="ACW15992" s="60"/>
      <c r="ACX15992" s="60"/>
      <c r="ACY15992" s="60">
        <v>8.0215646668011495E-2</v>
      </c>
      <c r="ACZ15992" s="60"/>
      <c r="ADA15992" s="60"/>
      <c r="ADB15992" s="60"/>
      <c r="ADC15992" s="60"/>
      <c r="ADD15992" s="60"/>
      <c r="ADE15992" s="60"/>
    </row>
    <row r="15993" spans="760:785" x14ac:dyDescent="0.25">
      <c r="ACF15993" s="60"/>
      <c r="ACG15993" s="60"/>
      <c r="ACH15993" s="60"/>
      <c r="ACI15993" s="60"/>
      <c r="ACJ15993" s="60"/>
      <c r="ACK15993" s="60"/>
      <c r="ACL15993" s="60"/>
      <c r="ACM15993" s="60"/>
      <c r="ACN15993" s="60"/>
      <c r="ACO15993" s="60"/>
      <c r="ACP15993" s="60"/>
      <c r="ACQ15993" s="60"/>
      <c r="ACR15993" s="60"/>
      <c r="ACS15993" s="60"/>
      <c r="ACT15993" s="60"/>
      <c r="ACU15993" s="60"/>
      <c r="ACV15993" s="60"/>
      <c r="ACW15993" s="60"/>
      <c r="ACX15993" s="60"/>
      <c r="ACY15993" s="60">
        <v>8.0201365730115701E-2</v>
      </c>
      <c r="ACZ15993" s="60"/>
      <c r="ADA15993" s="60"/>
      <c r="ADB15993" s="60"/>
      <c r="ADC15993" s="60"/>
      <c r="ADD15993" s="60"/>
      <c r="ADE15993" s="60"/>
    </row>
    <row r="15994" spans="760:785" x14ac:dyDescent="0.25">
      <c r="ACF15994" s="60"/>
      <c r="ACG15994" s="60"/>
      <c r="ACH15994" s="60"/>
      <c r="ACI15994" s="60"/>
      <c r="ACJ15994" s="60"/>
      <c r="ACK15994" s="60"/>
      <c r="ACL15994" s="60"/>
      <c r="ACM15994" s="60"/>
      <c r="ACN15994" s="60"/>
      <c r="ACO15994" s="60"/>
      <c r="ACP15994" s="60"/>
      <c r="ACQ15994" s="60"/>
      <c r="ACR15994" s="60"/>
      <c r="ACS15994" s="60"/>
      <c r="ACT15994" s="60"/>
      <c r="ACU15994" s="60"/>
      <c r="ACV15994" s="60"/>
      <c r="ACW15994" s="60"/>
      <c r="ACX15994" s="60"/>
      <c r="ACY15994" s="60">
        <v>8.0201365730115701E-2</v>
      </c>
      <c r="ACZ15994" s="60"/>
      <c r="ADA15994" s="60"/>
      <c r="ADB15994" s="60"/>
      <c r="ADC15994" s="60"/>
      <c r="ADD15994" s="60"/>
      <c r="ADE15994" s="60"/>
    </row>
    <row r="15995" spans="760:785" x14ac:dyDescent="0.25">
      <c r="ACF15995" s="60"/>
      <c r="ACG15995" s="60"/>
      <c r="ACH15995" s="60"/>
      <c r="ACI15995" s="60"/>
      <c r="ACJ15995" s="60"/>
      <c r="ACK15995" s="60"/>
      <c r="ACL15995" s="60"/>
      <c r="ACM15995" s="60"/>
      <c r="ACN15995" s="60"/>
      <c r="ACO15995" s="60"/>
      <c r="ACP15995" s="60"/>
      <c r="ACQ15995" s="60"/>
      <c r="ACR15995" s="60"/>
      <c r="ACS15995" s="60"/>
      <c r="ACT15995" s="60"/>
      <c r="ACU15995" s="60"/>
      <c r="ACV15995" s="60"/>
      <c r="ACW15995" s="60"/>
      <c r="ACX15995" s="60"/>
      <c r="ACY15995" s="60">
        <v>8.0171319205939603E-2</v>
      </c>
      <c r="ACZ15995" s="60"/>
      <c r="ADA15995" s="60"/>
      <c r="ADB15995" s="60"/>
      <c r="ADC15995" s="60"/>
      <c r="ADD15995" s="60"/>
      <c r="ADE15995" s="60"/>
    </row>
    <row r="15996" spans="760:785" x14ac:dyDescent="0.25">
      <c r="ACF15996" s="60"/>
      <c r="ACG15996" s="60"/>
      <c r="ACH15996" s="60"/>
      <c r="ACI15996" s="60"/>
      <c r="ACJ15996" s="60"/>
      <c r="ACK15996" s="60"/>
      <c r="ACL15996" s="60"/>
      <c r="ACM15996" s="60"/>
      <c r="ACN15996" s="60"/>
      <c r="ACO15996" s="60"/>
      <c r="ACP15996" s="60"/>
      <c r="ACQ15996" s="60"/>
      <c r="ACR15996" s="60"/>
      <c r="ACS15996" s="60"/>
      <c r="ACT15996" s="60"/>
      <c r="ACU15996" s="60"/>
      <c r="ACV15996" s="60"/>
      <c r="ACW15996" s="60"/>
      <c r="ACX15996" s="60"/>
      <c r="ACY15996" s="60">
        <v>8.0152696309071694E-2</v>
      </c>
      <c r="ACZ15996" s="60"/>
      <c r="ADA15996" s="60"/>
      <c r="ADB15996" s="60"/>
      <c r="ADC15996" s="60"/>
      <c r="ADD15996" s="60"/>
      <c r="ADE15996" s="60"/>
    </row>
    <row r="15997" spans="760:785" x14ac:dyDescent="0.25">
      <c r="ACF15997" s="60"/>
      <c r="ACG15997" s="60"/>
      <c r="ACH15997" s="60"/>
      <c r="ACI15997" s="60"/>
      <c r="ACJ15997" s="60"/>
      <c r="ACK15997" s="60"/>
      <c r="ACL15997" s="60"/>
      <c r="ACM15997" s="60"/>
      <c r="ACN15997" s="60"/>
      <c r="ACO15997" s="60"/>
      <c r="ACP15997" s="60"/>
      <c r="ACQ15997" s="60"/>
      <c r="ACR15997" s="60"/>
      <c r="ACS15997" s="60"/>
      <c r="ACT15997" s="60"/>
      <c r="ACU15997" s="60"/>
      <c r="ACV15997" s="60"/>
      <c r="ACW15997" s="60"/>
      <c r="ACX15997" s="60"/>
      <c r="ACY15997" s="60">
        <v>8.0148239743421598E-2</v>
      </c>
      <c r="ACZ15997" s="60"/>
      <c r="ADA15997" s="60"/>
      <c r="ADB15997" s="60"/>
      <c r="ADC15997" s="60"/>
      <c r="ADD15997" s="60"/>
      <c r="ADE15997" s="60"/>
    </row>
    <row r="15998" spans="760:785" x14ac:dyDescent="0.25">
      <c r="ACF15998" s="60"/>
      <c r="ACG15998" s="60"/>
      <c r="ACH15998" s="60"/>
      <c r="ACI15998" s="60"/>
      <c r="ACJ15998" s="60"/>
      <c r="ACK15998" s="60"/>
      <c r="ACL15998" s="60"/>
      <c r="ACM15998" s="60"/>
      <c r="ACN15998" s="60"/>
      <c r="ACO15998" s="60"/>
      <c r="ACP15998" s="60"/>
      <c r="ACQ15998" s="60"/>
      <c r="ACR15998" s="60"/>
      <c r="ACS15998" s="60"/>
      <c r="ACT15998" s="60"/>
      <c r="ACU15998" s="60"/>
      <c r="ACV15998" s="60"/>
      <c r="ACW15998" s="60"/>
      <c r="ACX15998" s="60"/>
      <c r="ACY15998" s="60">
        <v>8.0148239743421598E-2</v>
      </c>
      <c r="ACZ15998" s="60"/>
      <c r="ADA15998" s="60"/>
      <c r="ADB15998" s="60"/>
      <c r="ADC15998" s="60"/>
      <c r="ADD15998" s="60"/>
      <c r="ADE15998" s="60"/>
    </row>
    <row r="15999" spans="760:785" x14ac:dyDescent="0.25">
      <c r="ACF15999" s="60"/>
      <c r="ACG15999" s="60"/>
      <c r="ACH15999" s="60"/>
      <c r="ACI15999" s="60"/>
      <c r="ACJ15999" s="60"/>
      <c r="ACK15999" s="60"/>
      <c r="ACL15999" s="60"/>
      <c r="ACM15999" s="60"/>
      <c r="ACN15999" s="60"/>
      <c r="ACO15999" s="60"/>
      <c r="ACP15999" s="60"/>
      <c r="ACQ15999" s="60"/>
      <c r="ACR15999" s="60"/>
      <c r="ACS15999" s="60"/>
      <c r="ACT15999" s="60"/>
      <c r="ACU15999" s="60"/>
      <c r="ACV15999" s="60"/>
      <c r="ACW15999" s="60"/>
      <c r="ACX15999" s="60"/>
      <c r="ACY15999" s="60">
        <v>8.0127838913926899E-2</v>
      </c>
      <c r="ACZ15999" s="60"/>
      <c r="ADA15999" s="60"/>
      <c r="ADB15999" s="60"/>
      <c r="ADC15999" s="60"/>
      <c r="ADD15999" s="60"/>
      <c r="ADE15999" s="60"/>
    </row>
    <row r="16000" spans="760:785" x14ac:dyDescent="0.25">
      <c r="ACF16000" s="60"/>
      <c r="ACG16000" s="60"/>
      <c r="ACH16000" s="60"/>
      <c r="ACI16000" s="60"/>
      <c r="ACJ16000" s="60"/>
      <c r="ACK16000" s="60"/>
      <c r="ACL16000" s="60"/>
      <c r="ACM16000" s="60"/>
      <c r="ACN16000" s="60"/>
      <c r="ACO16000" s="60"/>
      <c r="ACP16000" s="60"/>
      <c r="ACQ16000" s="60"/>
      <c r="ACR16000" s="60"/>
      <c r="ACS16000" s="60"/>
      <c r="ACT16000" s="60"/>
      <c r="ACU16000" s="60"/>
      <c r="ACV16000" s="60"/>
      <c r="ACW16000" s="60"/>
      <c r="ACX16000" s="60"/>
      <c r="ACY16000" s="60">
        <v>8.0001568885783497E-2</v>
      </c>
      <c r="ACZ16000" s="60"/>
      <c r="ADA16000" s="60"/>
      <c r="ADB16000" s="60"/>
      <c r="ADC16000" s="60"/>
      <c r="ADD16000" s="60"/>
      <c r="ADE16000" s="60"/>
    </row>
    <row r="16001" spans="760:785" x14ac:dyDescent="0.25">
      <c r="ACF16001" s="60"/>
      <c r="ACG16001" s="60"/>
      <c r="ACH16001" s="60"/>
      <c r="ACI16001" s="60"/>
      <c r="ACJ16001" s="60"/>
      <c r="ACK16001" s="60"/>
      <c r="ACL16001" s="60"/>
      <c r="ACM16001" s="60"/>
      <c r="ACN16001" s="60"/>
      <c r="ACO16001" s="60"/>
      <c r="ACP16001" s="60"/>
      <c r="ACQ16001" s="60"/>
      <c r="ACR16001" s="60"/>
      <c r="ACS16001" s="60"/>
      <c r="ACT16001" s="60"/>
      <c r="ACU16001" s="60"/>
      <c r="ACV16001" s="60"/>
      <c r="ACW16001" s="60"/>
      <c r="ACX16001" s="60"/>
      <c r="ACY16001" s="60">
        <v>7.9964548964480506E-2</v>
      </c>
      <c r="ACZ16001" s="60"/>
      <c r="ADA16001" s="60"/>
      <c r="ADB16001" s="60"/>
      <c r="ADC16001" s="60"/>
      <c r="ADD16001" s="60"/>
      <c r="ADE16001" s="60"/>
    </row>
    <row r="16002" spans="760:785" x14ac:dyDescent="0.25">
      <c r="ACF16002" s="60"/>
      <c r="ACG16002" s="60"/>
      <c r="ACH16002" s="60"/>
      <c r="ACI16002" s="60"/>
      <c r="ACJ16002" s="60"/>
      <c r="ACK16002" s="60"/>
      <c r="ACL16002" s="60"/>
      <c r="ACM16002" s="60"/>
      <c r="ACN16002" s="60"/>
      <c r="ACO16002" s="60"/>
      <c r="ACP16002" s="60"/>
      <c r="ACQ16002" s="60"/>
      <c r="ACR16002" s="60"/>
      <c r="ACS16002" s="60"/>
      <c r="ACT16002" s="60"/>
      <c r="ACU16002" s="60"/>
      <c r="ACV16002" s="60"/>
      <c r="ACW16002" s="60"/>
      <c r="ACX16002" s="60"/>
      <c r="ACY16002" s="60">
        <v>7.9946151857686595E-2</v>
      </c>
      <c r="ACZ16002" s="60"/>
      <c r="ADA16002" s="60"/>
      <c r="ADB16002" s="60"/>
      <c r="ADC16002" s="60"/>
      <c r="ADD16002" s="60"/>
      <c r="ADE16002" s="60"/>
    </row>
    <row r="16003" spans="760:785" x14ac:dyDescent="0.25">
      <c r="ACF16003" s="60"/>
      <c r="ACG16003" s="60"/>
      <c r="ACH16003" s="60"/>
      <c r="ACI16003" s="60"/>
      <c r="ACJ16003" s="60"/>
      <c r="ACK16003" s="60"/>
      <c r="ACL16003" s="60"/>
      <c r="ACM16003" s="60"/>
      <c r="ACN16003" s="60"/>
      <c r="ACO16003" s="60"/>
      <c r="ACP16003" s="60"/>
      <c r="ACQ16003" s="60"/>
      <c r="ACR16003" s="60"/>
      <c r="ACS16003" s="60"/>
      <c r="ACT16003" s="60"/>
      <c r="ACU16003" s="60"/>
      <c r="ACV16003" s="60"/>
      <c r="ACW16003" s="60"/>
      <c r="ACX16003" s="60"/>
      <c r="ACY16003" s="60">
        <v>7.9855900964855994E-2</v>
      </c>
      <c r="ACZ16003" s="60"/>
      <c r="ADA16003" s="60"/>
      <c r="ADB16003" s="60"/>
      <c r="ADC16003" s="60"/>
      <c r="ADD16003" s="60"/>
      <c r="ADE16003" s="60"/>
    </row>
    <row r="16004" spans="760:785" x14ac:dyDescent="0.25">
      <c r="ACF16004" s="60"/>
      <c r="ACG16004" s="60"/>
      <c r="ACH16004" s="60"/>
      <c r="ACI16004" s="60"/>
      <c r="ACJ16004" s="60"/>
      <c r="ACK16004" s="60"/>
      <c r="ACL16004" s="60"/>
      <c r="ACM16004" s="60"/>
      <c r="ACN16004" s="60"/>
      <c r="ACO16004" s="60"/>
      <c r="ACP16004" s="60"/>
      <c r="ACQ16004" s="60"/>
      <c r="ACR16004" s="60"/>
      <c r="ACS16004" s="60"/>
      <c r="ACT16004" s="60"/>
      <c r="ACU16004" s="60"/>
      <c r="ACV16004" s="60"/>
      <c r="ACW16004" s="60"/>
      <c r="ACX16004" s="60"/>
      <c r="ACY16004" s="60">
        <v>7.9727697520294294E-2</v>
      </c>
      <c r="ACZ16004" s="60"/>
      <c r="ADA16004" s="60"/>
      <c r="ADB16004" s="60"/>
      <c r="ADC16004" s="60"/>
      <c r="ADD16004" s="60"/>
      <c r="ADE16004" s="60"/>
    </row>
    <row r="16005" spans="760:785" x14ac:dyDescent="0.25">
      <c r="ACF16005" s="60"/>
      <c r="ACG16005" s="60"/>
      <c r="ACH16005" s="60"/>
      <c r="ACI16005" s="60"/>
      <c r="ACJ16005" s="60"/>
      <c r="ACK16005" s="60"/>
      <c r="ACL16005" s="60"/>
      <c r="ACM16005" s="60"/>
      <c r="ACN16005" s="60"/>
      <c r="ACO16005" s="60"/>
      <c r="ACP16005" s="60"/>
      <c r="ACQ16005" s="60"/>
      <c r="ACR16005" s="60"/>
      <c r="ACS16005" s="60"/>
      <c r="ACT16005" s="60"/>
      <c r="ACU16005" s="60"/>
      <c r="ACV16005" s="60"/>
      <c r="ACW16005" s="60"/>
      <c r="ACX16005" s="60"/>
      <c r="ACY16005" s="60">
        <v>7.9703463001006003E-2</v>
      </c>
      <c r="ACZ16005" s="60"/>
      <c r="ADA16005" s="60"/>
      <c r="ADB16005" s="60"/>
      <c r="ADC16005" s="60"/>
      <c r="ADD16005" s="60"/>
      <c r="ADE16005" s="60"/>
    </row>
    <row r="16006" spans="760:785" x14ac:dyDescent="0.25">
      <c r="ACF16006" s="60"/>
      <c r="ACG16006" s="60"/>
      <c r="ACH16006" s="60"/>
      <c r="ACI16006" s="60"/>
      <c r="ACJ16006" s="60"/>
      <c r="ACK16006" s="60"/>
      <c r="ACL16006" s="60"/>
      <c r="ACM16006" s="60"/>
      <c r="ACN16006" s="60"/>
      <c r="ACO16006" s="60"/>
      <c r="ACP16006" s="60"/>
      <c r="ACQ16006" s="60"/>
      <c r="ACR16006" s="60"/>
      <c r="ACS16006" s="60"/>
      <c r="ACT16006" s="60"/>
      <c r="ACU16006" s="60"/>
      <c r="ACV16006" s="60"/>
      <c r="ACW16006" s="60"/>
      <c r="ACX16006" s="60"/>
      <c r="ACY16006" s="60">
        <v>7.9703463001006003E-2</v>
      </c>
      <c r="ACZ16006" s="60"/>
      <c r="ADA16006" s="60"/>
      <c r="ADB16006" s="60"/>
      <c r="ADC16006" s="60"/>
      <c r="ADD16006" s="60"/>
      <c r="ADE16006" s="60"/>
    </row>
    <row r="16007" spans="760:785" x14ac:dyDescent="0.25">
      <c r="ACF16007" s="60"/>
      <c r="ACG16007" s="60"/>
      <c r="ACH16007" s="60"/>
      <c r="ACI16007" s="60"/>
      <c r="ACJ16007" s="60"/>
      <c r="ACK16007" s="60"/>
      <c r="ACL16007" s="60"/>
      <c r="ACM16007" s="60"/>
      <c r="ACN16007" s="60"/>
      <c r="ACO16007" s="60"/>
      <c r="ACP16007" s="60"/>
      <c r="ACQ16007" s="60"/>
      <c r="ACR16007" s="60"/>
      <c r="ACS16007" s="60"/>
      <c r="ACT16007" s="60"/>
      <c r="ACU16007" s="60"/>
      <c r="ACV16007" s="60"/>
      <c r="ACW16007" s="60"/>
      <c r="ACX16007" s="60"/>
      <c r="ACY16007" s="60">
        <v>7.9700717819182407E-2</v>
      </c>
      <c r="ACZ16007" s="60"/>
      <c r="ADA16007" s="60"/>
      <c r="ADB16007" s="60"/>
      <c r="ADC16007" s="60"/>
      <c r="ADD16007" s="60"/>
      <c r="ADE16007" s="60"/>
    </row>
    <row r="16008" spans="760:785" x14ac:dyDescent="0.25">
      <c r="ACF16008" s="60"/>
      <c r="ACG16008" s="60"/>
      <c r="ACH16008" s="60"/>
      <c r="ACI16008" s="60"/>
      <c r="ACJ16008" s="60"/>
      <c r="ACK16008" s="60"/>
      <c r="ACL16008" s="60"/>
      <c r="ACM16008" s="60"/>
      <c r="ACN16008" s="60"/>
      <c r="ACO16008" s="60"/>
      <c r="ACP16008" s="60"/>
      <c r="ACQ16008" s="60"/>
      <c r="ACR16008" s="60"/>
      <c r="ACS16008" s="60"/>
      <c r="ACT16008" s="60"/>
      <c r="ACU16008" s="60"/>
      <c r="ACV16008" s="60"/>
      <c r="ACW16008" s="60"/>
      <c r="ACX16008" s="60"/>
      <c r="ACY16008" s="60">
        <v>7.9623717705139499E-2</v>
      </c>
      <c r="ACZ16008" s="60"/>
      <c r="ADA16008" s="60"/>
      <c r="ADB16008" s="60"/>
      <c r="ADC16008" s="60"/>
      <c r="ADD16008" s="60"/>
      <c r="ADE16008" s="60"/>
    </row>
    <row r="16009" spans="760:785" x14ac:dyDescent="0.25">
      <c r="ACF16009" s="60"/>
      <c r="ACG16009" s="60"/>
      <c r="ACH16009" s="60"/>
      <c r="ACI16009" s="60"/>
      <c r="ACJ16009" s="60"/>
      <c r="ACK16009" s="60"/>
      <c r="ACL16009" s="60"/>
      <c r="ACM16009" s="60"/>
      <c r="ACN16009" s="60"/>
      <c r="ACO16009" s="60"/>
      <c r="ACP16009" s="60"/>
      <c r="ACQ16009" s="60"/>
      <c r="ACR16009" s="60"/>
      <c r="ACS16009" s="60"/>
      <c r="ACT16009" s="60"/>
      <c r="ACU16009" s="60"/>
      <c r="ACV16009" s="60"/>
      <c r="ACW16009" s="60"/>
      <c r="ACX16009" s="60"/>
      <c r="ACY16009" s="60">
        <v>7.9563246067978502E-2</v>
      </c>
      <c r="ACZ16009" s="60"/>
      <c r="ADA16009" s="60"/>
      <c r="ADB16009" s="60"/>
      <c r="ADC16009" s="60"/>
      <c r="ADD16009" s="60"/>
      <c r="ADE16009" s="60"/>
    </row>
    <row r="16010" spans="760:785" x14ac:dyDescent="0.25">
      <c r="ACF16010" s="60"/>
      <c r="ACG16010" s="60"/>
      <c r="ACH16010" s="60"/>
      <c r="ACI16010" s="60"/>
      <c r="ACJ16010" s="60"/>
      <c r="ACK16010" s="60"/>
      <c r="ACL16010" s="60"/>
      <c r="ACM16010" s="60"/>
      <c r="ACN16010" s="60"/>
      <c r="ACO16010" s="60"/>
      <c r="ACP16010" s="60"/>
      <c r="ACQ16010" s="60"/>
      <c r="ACR16010" s="60"/>
      <c r="ACS16010" s="60"/>
      <c r="ACT16010" s="60"/>
      <c r="ACU16010" s="60"/>
      <c r="ACV16010" s="60"/>
      <c r="ACW16010" s="60"/>
      <c r="ACX16010" s="60"/>
      <c r="ACY16010" s="60">
        <v>7.9561837786967501E-2</v>
      </c>
      <c r="ACZ16010" s="60"/>
      <c r="ADA16010" s="60"/>
      <c r="ADB16010" s="60"/>
      <c r="ADC16010" s="60"/>
      <c r="ADD16010" s="60"/>
      <c r="ADE16010" s="60"/>
    </row>
    <row r="16011" spans="760:785" x14ac:dyDescent="0.25">
      <c r="ACF16011" s="60"/>
      <c r="ACG16011" s="60"/>
      <c r="ACH16011" s="60"/>
      <c r="ACI16011" s="60"/>
      <c r="ACJ16011" s="60"/>
      <c r="ACK16011" s="60"/>
      <c r="ACL16011" s="60"/>
      <c r="ACM16011" s="60"/>
      <c r="ACN16011" s="60"/>
      <c r="ACO16011" s="60"/>
      <c r="ACP16011" s="60"/>
      <c r="ACQ16011" s="60"/>
      <c r="ACR16011" s="60"/>
      <c r="ACS16011" s="60"/>
      <c r="ACT16011" s="60"/>
      <c r="ACU16011" s="60"/>
      <c r="ACV16011" s="60"/>
      <c r="ACW16011" s="60"/>
      <c r="ACX16011" s="60"/>
      <c r="ACY16011" s="60">
        <v>7.9524584729985803E-2</v>
      </c>
      <c r="ACZ16011" s="60"/>
      <c r="ADA16011" s="60"/>
      <c r="ADB16011" s="60"/>
      <c r="ADC16011" s="60"/>
      <c r="ADD16011" s="60"/>
      <c r="ADE16011" s="60"/>
    </row>
    <row r="16012" spans="760:785" x14ac:dyDescent="0.25">
      <c r="ACF16012" s="60"/>
      <c r="ACG16012" s="60"/>
      <c r="ACH16012" s="60"/>
      <c r="ACI16012" s="60"/>
      <c r="ACJ16012" s="60"/>
      <c r="ACK16012" s="60"/>
      <c r="ACL16012" s="60"/>
      <c r="ACM16012" s="60"/>
      <c r="ACN16012" s="60"/>
      <c r="ACO16012" s="60"/>
      <c r="ACP16012" s="60"/>
      <c r="ACQ16012" s="60"/>
      <c r="ACR16012" s="60"/>
      <c r="ACS16012" s="60"/>
      <c r="ACT16012" s="60"/>
      <c r="ACU16012" s="60"/>
      <c r="ACV16012" s="60"/>
      <c r="ACW16012" s="60"/>
      <c r="ACX16012" s="60"/>
      <c r="ACY16012" s="60">
        <v>7.9524584729985803E-2</v>
      </c>
      <c r="ACZ16012" s="60"/>
      <c r="ADA16012" s="60"/>
      <c r="ADB16012" s="60"/>
      <c r="ADC16012" s="60"/>
      <c r="ADD16012" s="60"/>
      <c r="ADE16012" s="60"/>
    </row>
    <row r="16013" spans="760:785" x14ac:dyDescent="0.25">
      <c r="ACF16013" s="60"/>
      <c r="ACG16013" s="60"/>
      <c r="ACH16013" s="60"/>
      <c r="ACI16013" s="60"/>
      <c r="ACJ16013" s="60"/>
      <c r="ACK16013" s="60"/>
      <c r="ACL16013" s="60"/>
      <c r="ACM16013" s="60"/>
      <c r="ACN16013" s="60"/>
      <c r="ACO16013" s="60"/>
      <c r="ACP16013" s="60"/>
      <c r="ACQ16013" s="60"/>
      <c r="ACR16013" s="60"/>
      <c r="ACS16013" s="60"/>
      <c r="ACT16013" s="60"/>
      <c r="ACU16013" s="60"/>
      <c r="ACV16013" s="60"/>
      <c r="ACW16013" s="60"/>
      <c r="ACX16013" s="60"/>
      <c r="ACY16013" s="60">
        <v>7.9511309383897999E-2</v>
      </c>
      <c r="ACZ16013" s="60"/>
      <c r="ADA16013" s="60"/>
      <c r="ADB16013" s="60"/>
      <c r="ADC16013" s="60"/>
      <c r="ADD16013" s="60"/>
      <c r="ADE16013" s="60"/>
    </row>
    <row r="16014" spans="760:785" x14ac:dyDescent="0.25">
      <c r="ACF16014" s="60"/>
      <c r="ACG16014" s="60"/>
      <c r="ACH16014" s="60"/>
      <c r="ACI16014" s="60"/>
      <c r="ACJ16014" s="60"/>
      <c r="ACK16014" s="60"/>
      <c r="ACL16014" s="60"/>
      <c r="ACM16014" s="60"/>
      <c r="ACN16014" s="60"/>
      <c r="ACO16014" s="60"/>
      <c r="ACP16014" s="60"/>
      <c r="ACQ16014" s="60"/>
      <c r="ACR16014" s="60"/>
      <c r="ACS16014" s="60"/>
      <c r="ACT16014" s="60"/>
      <c r="ACU16014" s="60"/>
      <c r="ACV16014" s="60"/>
      <c r="ACW16014" s="60"/>
      <c r="ACX16014" s="60"/>
      <c r="ACY16014" s="60">
        <v>7.9492899177347004E-2</v>
      </c>
      <c r="ACZ16014" s="60"/>
      <c r="ADA16014" s="60"/>
      <c r="ADB16014" s="60"/>
      <c r="ADC16014" s="60"/>
      <c r="ADD16014" s="60"/>
      <c r="ADE16014" s="60"/>
    </row>
    <row r="16015" spans="760:785" x14ac:dyDescent="0.25">
      <c r="ACF16015" s="60"/>
      <c r="ACG16015" s="60"/>
      <c r="ACH16015" s="60"/>
      <c r="ACI16015" s="60"/>
      <c r="ACJ16015" s="60"/>
      <c r="ACK16015" s="60"/>
      <c r="ACL16015" s="60"/>
      <c r="ACM16015" s="60"/>
      <c r="ACN16015" s="60"/>
      <c r="ACO16015" s="60"/>
      <c r="ACP16015" s="60"/>
      <c r="ACQ16015" s="60"/>
      <c r="ACR16015" s="60"/>
      <c r="ACS16015" s="60"/>
      <c r="ACT16015" s="60"/>
      <c r="ACU16015" s="60"/>
      <c r="ACV16015" s="60"/>
      <c r="ACW16015" s="60"/>
      <c r="ACX16015" s="60"/>
      <c r="ACY16015" s="60">
        <v>7.9484959753173004E-2</v>
      </c>
      <c r="ACZ16015" s="60"/>
      <c r="ADA16015" s="60"/>
      <c r="ADB16015" s="60"/>
      <c r="ADC16015" s="60"/>
      <c r="ADD16015" s="60"/>
      <c r="ADE16015" s="60"/>
    </row>
    <row r="16016" spans="760:785" x14ac:dyDescent="0.25">
      <c r="ACF16016" s="60"/>
      <c r="ACG16016" s="60"/>
      <c r="ACH16016" s="60"/>
      <c r="ACI16016" s="60"/>
      <c r="ACJ16016" s="60"/>
      <c r="ACK16016" s="60"/>
      <c r="ACL16016" s="60"/>
      <c r="ACM16016" s="60"/>
      <c r="ACN16016" s="60"/>
      <c r="ACO16016" s="60"/>
      <c r="ACP16016" s="60"/>
      <c r="ACQ16016" s="60"/>
      <c r="ACR16016" s="60"/>
      <c r="ACS16016" s="60"/>
      <c r="ACT16016" s="60"/>
      <c r="ACU16016" s="60"/>
      <c r="ACV16016" s="60"/>
      <c r="ACW16016" s="60"/>
      <c r="ACX16016" s="60"/>
      <c r="ACY16016" s="60">
        <v>7.94742699076047E-2</v>
      </c>
      <c r="ACZ16016" s="60"/>
      <c r="ADA16016" s="60"/>
      <c r="ADB16016" s="60"/>
      <c r="ADC16016" s="60"/>
      <c r="ADD16016" s="60"/>
      <c r="ADE16016" s="60"/>
    </row>
    <row r="16017" spans="760:785" x14ac:dyDescent="0.25">
      <c r="ACF16017" s="60"/>
      <c r="ACG16017" s="60"/>
      <c r="ACH16017" s="60"/>
      <c r="ACI16017" s="60"/>
      <c r="ACJ16017" s="60"/>
      <c r="ACK16017" s="60"/>
      <c r="ACL16017" s="60"/>
      <c r="ACM16017" s="60"/>
      <c r="ACN16017" s="60"/>
      <c r="ACO16017" s="60"/>
      <c r="ACP16017" s="60"/>
      <c r="ACQ16017" s="60"/>
      <c r="ACR16017" s="60"/>
      <c r="ACS16017" s="60"/>
      <c r="ACT16017" s="60"/>
      <c r="ACU16017" s="60"/>
      <c r="ACV16017" s="60"/>
      <c r="ACW16017" s="60"/>
      <c r="ACX16017" s="60"/>
      <c r="ACY16017" s="60">
        <v>7.93749896698389E-2</v>
      </c>
      <c r="ACZ16017" s="60"/>
      <c r="ADA16017" s="60"/>
      <c r="ADB16017" s="60"/>
      <c r="ADC16017" s="60"/>
      <c r="ADD16017" s="60"/>
      <c r="ADE16017" s="60"/>
    </row>
    <row r="16018" spans="760:785" x14ac:dyDescent="0.25">
      <c r="ACF16018" s="60"/>
      <c r="ACG16018" s="60"/>
      <c r="ACH16018" s="60"/>
      <c r="ACI16018" s="60"/>
      <c r="ACJ16018" s="60"/>
      <c r="ACK16018" s="60"/>
      <c r="ACL16018" s="60"/>
      <c r="ACM16018" s="60"/>
      <c r="ACN16018" s="60"/>
      <c r="ACO16018" s="60"/>
      <c r="ACP16018" s="60"/>
      <c r="ACQ16018" s="60"/>
      <c r="ACR16018" s="60"/>
      <c r="ACS16018" s="60"/>
      <c r="ACT16018" s="60"/>
      <c r="ACU16018" s="60"/>
      <c r="ACV16018" s="60"/>
      <c r="ACW16018" s="60"/>
      <c r="ACX16018" s="60"/>
      <c r="ACY16018" s="60">
        <v>7.93749896698389E-2</v>
      </c>
      <c r="ACZ16018" s="60"/>
      <c r="ADA16018" s="60"/>
      <c r="ADB16018" s="60"/>
      <c r="ADC16018" s="60"/>
      <c r="ADD16018" s="60"/>
      <c r="ADE16018" s="60"/>
    </row>
    <row r="16019" spans="760:785" x14ac:dyDescent="0.25">
      <c r="ACF16019" s="60"/>
      <c r="ACG16019" s="60"/>
      <c r="ACH16019" s="60"/>
      <c r="ACI16019" s="60"/>
      <c r="ACJ16019" s="60"/>
      <c r="ACK16019" s="60"/>
      <c r="ACL16019" s="60"/>
      <c r="ACM16019" s="60"/>
      <c r="ACN16019" s="60"/>
      <c r="ACO16019" s="60"/>
      <c r="ACP16019" s="60"/>
      <c r="ACQ16019" s="60"/>
      <c r="ACR16019" s="60"/>
      <c r="ACS16019" s="60"/>
      <c r="ACT16019" s="60"/>
      <c r="ACU16019" s="60"/>
      <c r="ACV16019" s="60"/>
      <c r="ACW16019" s="60"/>
      <c r="ACX16019" s="60"/>
      <c r="ACY16019" s="60">
        <v>7.9357885609796106E-2</v>
      </c>
      <c r="ACZ16019" s="60"/>
      <c r="ADA16019" s="60"/>
      <c r="ADB16019" s="60"/>
      <c r="ADC16019" s="60"/>
      <c r="ADD16019" s="60"/>
      <c r="ADE16019" s="60"/>
    </row>
    <row r="16020" spans="760:785" x14ac:dyDescent="0.25">
      <c r="ACF16020" s="60"/>
      <c r="ACG16020" s="60"/>
      <c r="ACH16020" s="60"/>
      <c r="ACI16020" s="60"/>
      <c r="ACJ16020" s="60"/>
      <c r="ACK16020" s="60"/>
      <c r="ACL16020" s="60"/>
      <c r="ACM16020" s="60"/>
      <c r="ACN16020" s="60"/>
      <c r="ACO16020" s="60"/>
      <c r="ACP16020" s="60"/>
      <c r="ACQ16020" s="60"/>
      <c r="ACR16020" s="60"/>
      <c r="ACS16020" s="60"/>
      <c r="ACT16020" s="60"/>
      <c r="ACU16020" s="60"/>
      <c r="ACV16020" s="60"/>
      <c r="ACW16020" s="60"/>
      <c r="ACX16020" s="60"/>
      <c r="ACY16020" s="60">
        <v>7.9351152111479806E-2</v>
      </c>
      <c r="ACZ16020" s="60"/>
      <c r="ADA16020" s="60"/>
      <c r="ADB16020" s="60"/>
      <c r="ADC16020" s="60"/>
      <c r="ADD16020" s="60"/>
      <c r="ADE16020" s="60"/>
    </row>
    <row r="16021" spans="760:785" x14ac:dyDescent="0.25">
      <c r="ACF16021" s="60"/>
      <c r="ACG16021" s="60"/>
      <c r="ACH16021" s="60"/>
      <c r="ACI16021" s="60"/>
      <c r="ACJ16021" s="60"/>
      <c r="ACK16021" s="60"/>
      <c r="ACL16021" s="60"/>
      <c r="ACM16021" s="60"/>
      <c r="ACN16021" s="60"/>
      <c r="ACO16021" s="60"/>
      <c r="ACP16021" s="60"/>
      <c r="ACQ16021" s="60"/>
      <c r="ACR16021" s="60"/>
      <c r="ACS16021" s="60"/>
      <c r="ACT16021" s="60"/>
      <c r="ACU16021" s="60"/>
      <c r="ACV16021" s="60"/>
      <c r="ACW16021" s="60"/>
      <c r="ACX16021" s="60"/>
      <c r="ACY16021" s="60">
        <v>7.9351152111479806E-2</v>
      </c>
      <c r="ACZ16021" s="60"/>
      <c r="ADA16021" s="60"/>
      <c r="ADB16021" s="60"/>
      <c r="ADC16021" s="60"/>
      <c r="ADD16021" s="60"/>
      <c r="ADE16021" s="60"/>
    </row>
    <row r="16022" spans="760:785" x14ac:dyDescent="0.25">
      <c r="ACF16022" s="60"/>
      <c r="ACG16022" s="60"/>
      <c r="ACH16022" s="60"/>
      <c r="ACI16022" s="60"/>
      <c r="ACJ16022" s="60"/>
      <c r="ACK16022" s="60"/>
      <c r="ACL16022" s="60"/>
      <c r="ACM16022" s="60"/>
      <c r="ACN16022" s="60"/>
      <c r="ACO16022" s="60"/>
      <c r="ACP16022" s="60"/>
      <c r="ACQ16022" s="60"/>
      <c r="ACR16022" s="60"/>
      <c r="ACS16022" s="60"/>
      <c r="ACT16022" s="60"/>
      <c r="ACU16022" s="60"/>
      <c r="ACV16022" s="60"/>
      <c r="ACW16022" s="60"/>
      <c r="ACX16022" s="60"/>
      <c r="ACY16022" s="60">
        <v>7.9330939875465301E-2</v>
      </c>
      <c r="ACZ16022" s="60"/>
      <c r="ADA16022" s="60"/>
      <c r="ADB16022" s="60"/>
      <c r="ADC16022" s="60"/>
      <c r="ADD16022" s="60"/>
      <c r="ADE16022" s="60"/>
    </row>
    <row r="16023" spans="760:785" x14ac:dyDescent="0.25">
      <c r="ACF16023" s="60"/>
      <c r="ACG16023" s="60"/>
      <c r="ACH16023" s="60"/>
      <c r="ACI16023" s="60"/>
      <c r="ACJ16023" s="60"/>
      <c r="ACK16023" s="60"/>
      <c r="ACL16023" s="60"/>
      <c r="ACM16023" s="60"/>
      <c r="ACN16023" s="60"/>
      <c r="ACO16023" s="60"/>
      <c r="ACP16023" s="60"/>
      <c r="ACQ16023" s="60"/>
      <c r="ACR16023" s="60"/>
      <c r="ACS16023" s="60"/>
      <c r="ACT16023" s="60"/>
      <c r="ACU16023" s="60"/>
      <c r="ACV16023" s="60"/>
      <c r="ACW16023" s="60"/>
      <c r="ACX16023" s="60"/>
      <c r="ACY16023" s="60">
        <v>7.9289603045855903E-2</v>
      </c>
      <c r="ACZ16023" s="60"/>
      <c r="ADA16023" s="60"/>
      <c r="ADB16023" s="60"/>
      <c r="ADC16023" s="60"/>
      <c r="ADD16023" s="60"/>
      <c r="ADE16023" s="60"/>
    </row>
    <row r="16024" spans="760:785" x14ac:dyDescent="0.25">
      <c r="ACF16024" s="60"/>
      <c r="ACG16024" s="60"/>
      <c r="ACH16024" s="60"/>
      <c r="ACI16024" s="60"/>
      <c r="ACJ16024" s="60"/>
      <c r="ACK16024" s="60"/>
      <c r="ACL16024" s="60"/>
      <c r="ACM16024" s="60"/>
      <c r="ACN16024" s="60"/>
      <c r="ACO16024" s="60"/>
      <c r="ACP16024" s="60"/>
      <c r="ACQ16024" s="60"/>
      <c r="ACR16024" s="60"/>
      <c r="ACS16024" s="60"/>
      <c r="ACT16024" s="60"/>
      <c r="ACU16024" s="60"/>
      <c r="ACV16024" s="60"/>
      <c r="ACW16024" s="60"/>
      <c r="ACX16024" s="60"/>
      <c r="ACY16024" s="60">
        <v>7.9289603045855903E-2</v>
      </c>
      <c r="ACZ16024" s="60"/>
      <c r="ADA16024" s="60"/>
      <c r="ADB16024" s="60"/>
      <c r="ADC16024" s="60"/>
      <c r="ADD16024" s="60"/>
      <c r="ADE16024" s="60"/>
    </row>
    <row r="16025" spans="760:785" x14ac:dyDescent="0.25">
      <c r="ACF16025" s="60"/>
      <c r="ACG16025" s="60"/>
      <c r="ACH16025" s="60"/>
      <c r="ACI16025" s="60"/>
      <c r="ACJ16025" s="60"/>
      <c r="ACK16025" s="60"/>
      <c r="ACL16025" s="60"/>
      <c r="ACM16025" s="60"/>
      <c r="ACN16025" s="60"/>
      <c r="ACO16025" s="60"/>
      <c r="ACP16025" s="60"/>
      <c r="ACQ16025" s="60"/>
      <c r="ACR16025" s="60"/>
      <c r="ACS16025" s="60"/>
      <c r="ACT16025" s="60"/>
      <c r="ACU16025" s="60"/>
      <c r="ACV16025" s="60"/>
      <c r="ACW16025" s="60"/>
      <c r="ACX16025" s="60"/>
      <c r="ACY16025" s="60">
        <v>7.9269151307489294E-2</v>
      </c>
      <c r="ACZ16025" s="60"/>
      <c r="ADA16025" s="60"/>
      <c r="ADB16025" s="60"/>
      <c r="ADC16025" s="60"/>
      <c r="ADD16025" s="60"/>
      <c r="ADE16025" s="60"/>
    </row>
    <row r="16026" spans="760:785" x14ac:dyDescent="0.25">
      <c r="ACF16026" s="60"/>
      <c r="ACG16026" s="60"/>
      <c r="ACH16026" s="60"/>
      <c r="ACI16026" s="60"/>
      <c r="ACJ16026" s="60"/>
      <c r="ACK16026" s="60"/>
      <c r="ACL16026" s="60"/>
      <c r="ACM16026" s="60"/>
      <c r="ACN16026" s="60"/>
      <c r="ACO16026" s="60"/>
      <c r="ACP16026" s="60"/>
      <c r="ACQ16026" s="60"/>
      <c r="ACR16026" s="60"/>
      <c r="ACS16026" s="60"/>
      <c r="ACT16026" s="60"/>
      <c r="ACU16026" s="60"/>
      <c r="ACV16026" s="60"/>
      <c r="ACW16026" s="60"/>
      <c r="ACX16026" s="60"/>
      <c r="ACY16026" s="60">
        <v>7.9269151307489294E-2</v>
      </c>
      <c r="ACZ16026" s="60"/>
      <c r="ADA16026" s="60"/>
      <c r="ADB16026" s="60"/>
      <c r="ADC16026" s="60"/>
      <c r="ADD16026" s="60"/>
      <c r="ADE16026" s="60"/>
    </row>
    <row r="16027" spans="760:785" x14ac:dyDescent="0.25">
      <c r="ACF16027" s="60"/>
      <c r="ACG16027" s="60"/>
      <c r="ACH16027" s="60"/>
      <c r="ACI16027" s="60"/>
      <c r="ACJ16027" s="60"/>
      <c r="ACK16027" s="60"/>
      <c r="ACL16027" s="60"/>
      <c r="ACM16027" s="60"/>
      <c r="ACN16027" s="60"/>
      <c r="ACO16027" s="60"/>
      <c r="ACP16027" s="60"/>
      <c r="ACQ16027" s="60"/>
      <c r="ACR16027" s="60"/>
      <c r="ACS16027" s="60"/>
      <c r="ACT16027" s="60"/>
      <c r="ACU16027" s="60"/>
      <c r="ACV16027" s="60"/>
      <c r="ACW16027" s="60"/>
      <c r="ACX16027" s="60"/>
      <c r="ACY16027" s="60">
        <v>7.9246979490306804E-2</v>
      </c>
      <c r="ACZ16027" s="60"/>
      <c r="ADA16027" s="60"/>
      <c r="ADB16027" s="60"/>
      <c r="ADC16027" s="60"/>
      <c r="ADD16027" s="60"/>
      <c r="ADE16027" s="60"/>
    </row>
    <row r="16028" spans="760:785" x14ac:dyDescent="0.25">
      <c r="ACF16028" s="60"/>
      <c r="ACG16028" s="60"/>
      <c r="ACH16028" s="60"/>
      <c r="ACI16028" s="60"/>
      <c r="ACJ16028" s="60"/>
      <c r="ACK16028" s="60"/>
      <c r="ACL16028" s="60"/>
      <c r="ACM16028" s="60"/>
      <c r="ACN16028" s="60"/>
      <c r="ACO16028" s="60"/>
      <c r="ACP16028" s="60"/>
      <c r="ACQ16028" s="60"/>
      <c r="ACR16028" s="60"/>
      <c r="ACS16028" s="60"/>
      <c r="ACT16028" s="60"/>
      <c r="ACU16028" s="60"/>
      <c r="ACV16028" s="60"/>
      <c r="ACW16028" s="60"/>
      <c r="ACX16028" s="60"/>
      <c r="ACY16028" s="60">
        <v>7.9246979490306804E-2</v>
      </c>
      <c r="ACZ16028" s="60"/>
      <c r="ADA16028" s="60"/>
      <c r="ADB16028" s="60"/>
      <c r="ADC16028" s="60"/>
      <c r="ADD16028" s="60"/>
      <c r="ADE16028" s="60"/>
    </row>
    <row r="16029" spans="760:785" x14ac:dyDescent="0.25">
      <c r="ACF16029" s="60"/>
      <c r="ACG16029" s="60"/>
      <c r="ACH16029" s="60"/>
      <c r="ACI16029" s="60"/>
      <c r="ACJ16029" s="60"/>
      <c r="ACK16029" s="60"/>
      <c r="ACL16029" s="60"/>
      <c r="ACM16029" s="60"/>
      <c r="ACN16029" s="60"/>
      <c r="ACO16029" s="60"/>
      <c r="ACP16029" s="60"/>
      <c r="ACQ16029" s="60"/>
      <c r="ACR16029" s="60"/>
      <c r="ACS16029" s="60"/>
      <c r="ACT16029" s="60"/>
      <c r="ACU16029" s="60"/>
      <c r="ACV16029" s="60"/>
      <c r="ACW16029" s="60"/>
      <c r="ACX16029" s="60"/>
      <c r="ACY16029" s="60">
        <v>7.9227875808485504E-2</v>
      </c>
      <c r="ACZ16029" s="60"/>
      <c r="ADA16029" s="60"/>
      <c r="ADB16029" s="60"/>
      <c r="ADC16029" s="60"/>
      <c r="ADD16029" s="60"/>
      <c r="ADE16029" s="60"/>
    </row>
    <row r="16030" spans="760:785" x14ac:dyDescent="0.25">
      <c r="ACF16030" s="60"/>
      <c r="ACG16030" s="60"/>
      <c r="ACH16030" s="60"/>
      <c r="ACI16030" s="60"/>
      <c r="ACJ16030" s="60"/>
      <c r="ACK16030" s="60"/>
      <c r="ACL16030" s="60"/>
      <c r="ACM16030" s="60"/>
      <c r="ACN16030" s="60"/>
      <c r="ACO16030" s="60"/>
      <c r="ACP16030" s="60"/>
      <c r="ACQ16030" s="60"/>
      <c r="ACR16030" s="60"/>
      <c r="ACS16030" s="60"/>
      <c r="ACT16030" s="60"/>
      <c r="ACU16030" s="60"/>
      <c r="ACV16030" s="60"/>
      <c r="ACW16030" s="60"/>
      <c r="ACX16030" s="60"/>
      <c r="ACY16030" s="60">
        <v>7.9099478107863899E-2</v>
      </c>
      <c r="ACZ16030" s="60"/>
      <c r="ADA16030" s="60"/>
      <c r="ADB16030" s="60"/>
      <c r="ADC16030" s="60"/>
      <c r="ADD16030" s="60"/>
      <c r="ADE16030" s="60"/>
    </row>
    <row r="16031" spans="760:785" x14ac:dyDescent="0.25">
      <c r="ACF16031" s="60"/>
      <c r="ACG16031" s="60"/>
      <c r="ACH16031" s="60"/>
      <c r="ACI16031" s="60"/>
      <c r="ACJ16031" s="60"/>
      <c r="ACK16031" s="60"/>
      <c r="ACL16031" s="60"/>
      <c r="ACM16031" s="60"/>
      <c r="ACN16031" s="60"/>
      <c r="ACO16031" s="60"/>
      <c r="ACP16031" s="60"/>
      <c r="ACQ16031" s="60"/>
      <c r="ACR16031" s="60"/>
      <c r="ACS16031" s="60"/>
      <c r="ACT16031" s="60"/>
      <c r="ACU16031" s="60"/>
      <c r="ACV16031" s="60"/>
      <c r="ACW16031" s="60"/>
      <c r="ACX16031" s="60"/>
      <c r="ACY16031" s="60">
        <v>7.9099478107863899E-2</v>
      </c>
      <c r="ACZ16031" s="60"/>
      <c r="ADA16031" s="60"/>
      <c r="ADB16031" s="60"/>
      <c r="ADC16031" s="60"/>
      <c r="ADD16031" s="60"/>
      <c r="ADE16031" s="60"/>
    </row>
    <row r="16032" spans="760:785" x14ac:dyDescent="0.25">
      <c r="ACF16032" s="60"/>
      <c r="ACG16032" s="60"/>
      <c r="ACH16032" s="60"/>
      <c r="ACI16032" s="60"/>
      <c r="ACJ16032" s="60"/>
      <c r="ACK16032" s="60"/>
      <c r="ACL16032" s="60"/>
      <c r="ACM16032" s="60"/>
      <c r="ACN16032" s="60"/>
      <c r="ACO16032" s="60"/>
      <c r="ACP16032" s="60"/>
      <c r="ACQ16032" s="60"/>
      <c r="ACR16032" s="60"/>
      <c r="ACS16032" s="60"/>
      <c r="ACT16032" s="60"/>
      <c r="ACU16032" s="60"/>
      <c r="ACV16032" s="60"/>
      <c r="ACW16032" s="60"/>
      <c r="ACX16032" s="60"/>
      <c r="ACY16032" s="60">
        <v>7.8983839438066902E-2</v>
      </c>
      <c r="ACZ16032" s="60"/>
      <c r="ADA16032" s="60"/>
      <c r="ADB16032" s="60"/>
      <c r="ADC16032" s="60"/>
      <c r="ADD16032" s="60"/>
      <c r="ADE16032" s="60"/>
    </row>
    <row r="16033" spans="760:785" x14ac:dyDescent="0.25">
      <c r="ACF16033" s="60"/>
      <c r="ACG16033" s="60"/>
      <c r="ACH16033" s="60"/>
      <c r="ACI16033" s="60"/>
      <c r="ACJ16033" s="60"/>
      <c r="ACK16033" s="60"/>
      <c r="ACL16033" s="60"/>
      <c r="ACM16033" s="60"/>
      <c r="ACN16033" s="60"/>
      <c r="ACO16033" s="60"/>
      <c r="ACP16033" s="60"/>
      <c r="ACQ16033" s="60"/>
      <c r="ACR16033" s="60"/>
      <c r="ACS16033" s="60"/>
      <c r="ACT16033" s="60"/>
      <c r="ACU16033" s="60"/>
      <c r="ACV16033" s="60"/>
      <c r="ACW16033" s="60"/>
      <c r="ACX16033" s="60"/>
      <c r="ACY16033" s="60">
        <v>7.8959362062833799E-2</v>
      </c>
      <c r="ACZ16033" s="60"/>
      <c r="ADA16033" s="60"/>
      <c r="ADB16033" s="60"/>
      <c r="ADC16033" s="60"/>
      <c r="ADD16033" s="60"/>
      <c r="ADE16033" s="60"/>
    </row>
    <row r="16034" spans="760:785" x14ac:dyDescent="0.25">
      <c r="ACF16034" s="60"/>
      <c r="ACG16034" s="60"/>
      <c r="ACH16034" s="60"/>
      <c r="ACI16034" s="60"/>
      <c r="ACJ16034" s="60"/>
      <c r="ACK16034" s="60"/>
      <c r="ACL16034" s="60"/>
      <c r="ACM16034" s="60"/>
      <c r="ACN16034" s="60"/>
      <c r="ACO16034" s="60"/>
      <c r="ACP16034" s="60"/>
      <c r="ACQ16034" s="60"/>
      <c r="ACR16034" s="60"/>
      <c r="ACS16034" s="60"/>
      <c r="ACT16034" s="60"/>
      <c r="ACU16034" s="60"/>
      <c r="ACV16034" s="60"/>
      <c r="ACW16034" s="60"/>
      <c r="ACX16034" s="60"/>
      <c r="ACY16034" s="60">
        <v>7.88949686006859E-2</v>
      </c>
      <c r="ACZ16034" s="60"/>
      <c r="ADA16034" s="60"/>
      <c r="ADB16034" s="60"/>
      <c r="ADC16034" s="60"/>
      <c r="ADD16034" s="60"/>
      <c r="ADE16034" s="60"/>
    </row>
    <row r="16035" spans="760:785" x14ac:dyDescent="0.25">
      <c r="ACF16035" s="60"/>
      <c r="ACG16035" s="60"/>
      <c r="ACH16035" s="60"/>
      <c r="ACI16035" s="60"/>
      <c r="ACJ16035" s="60"/>
      <c r="ACK16035" s="60"/>
      <c r="ACL16035" s="60"/>
      <c r="ACM16035" s="60"/>
      <c r="ACN16035" s="60"/>
      <c r="ACO16035" s="60"/>
      <c r="ACP16035" s="60"/>
      <c r="ACQ16035" s="60"/>
      <c r="ACR16035" s="60"/>
      <c r="ACS16035" s="60"/>
      <c r="ACT16035" s="60"/>
      <c r="ACU16035" s="60"/>
      <c r="ACV16035" s="60"/>
      <c r="ACW16035" s="60"/>
      <c r="ACX16035" s="60"/>
      <c r="ACY16035" s="60">
        <v>7.88949686006859E-2</v>
      </c>
      <c r="ACZ16035" s="60"/>
      <c r="ADA16035" s="60"/>
      <c r="ADB16035" s="60"/>
      <c r="ADC16035" s="60"/>
      <c r="ADD16035" s="60"/>
      <c r="ADE16035" s="60"/>
    </row>
    <row r="16036" spans="760:785" x14ac:dyDescent="0.25">
      <c r="ACF16036" s="60"/>
      <c r="ACG16036" s="60"/>
      <c r="ACH16036" s="60"/>
      <c r="ACI16036" s="60"/>
      <c r="ACJ16036" s="60"/>
      <c r="ACK16036" s="60"/>
      <c r="ACL16036" s="60"/>
      <c r="ACM16036" s="60"/>
      <c r="ACN16036" s="60"/>
      <c r="ACO16036" s="60"/>
      <c r="ACP16036" s="60"/>
      <c r="ACQ16036" s="60"/>
      <c r="ACR16036" s="60"/>
      <c r="ACS16036" s="60"/>
      <c r="ACT16036" s="60"/>
      <c r="ACU16036" s="60"/>
      <c r="ACV16036" s="60"/>
      <c r="ACW16036" s="60"/>
      <c r="ACX16036" s="60"/>
      <c r="ACY16036" s="60">
        <v>7.8798783566836006E-2</v>
      </c>
      <c r="ACZ16036" s="60"/>
      <c r="ADA16036" s="60"/>
      <c r="ADB16036" s="60"/>
      <c r="ADC16036" s="60"/>
      <c r="ADD16036" s="60"/>
      <c r="ADE16036" s="60"/>
    </row>
    <row r="16037" spans="760:785" x14ac:dyDescent="0.25">
      <c r="ACF16037" s="60"/>
      <c r="ACG16037" s="60"/>
      <c r="ACH16037" s="60"/>
      <c r="ACI16037" s="60"/>
      <c r="ACJ16037" s="60"/>
      <c r="ACK16037" s="60"/>
      <c r="ACL16037" s="60"/>
      <c r="ACM16037" s="60"/>
      <c r="ACN16037" s="60"/>
      <c r="ACO16037" s="60"/>
      <c r="ACP16037" s="60"/>
      <c r="ACQ16037" s="60"/>
      <c r="ACR16037" s="60"/>
      <c r="ACS16037" s="60"/>
      <c r="ACT16037" s="60"/>
      <c r="ACU16037" s="60"/>
      <c r="ACV16037" s="60"/>
      <c r="ACW16037" s="60"/>
      <c r="ACX16037" s="60"/>
      <c r="ACY16037" s="60">
        <v>7.8798783566836006E-2</v>
      </c>
      <c r="ACZ16037" s="60"/>
      <c r="ADA16037" s="60"/>
      <c r="ADB16037" s="60"/>
      <c r="ADC16037" s="60"/>
      <c r="ADD16037" s="60"/>
      <c r="ADE16037" s="60"/>
    </row>
    <row r="16038" spans="760:785" x14ac:dyDescent="0.25">
      <c r="ACF16038" s="60"/>
      <c r="ACG16038" s="60"/>
      <c r="ACH16038" s="60"/>
      <c r="ACI16038" s="60"/>
      <c r="ACJ16038" s="60"/>
      <c r="ACK16038" s="60"/>
      <c r="ACL16038" s="60"/>
      <c r="ACM16038" s="60"/>
      <c r="ACN16038" s="60"/>
      <c r="ACO16038" s="60"/>
      <c r="ACP16038" s="60"/>
      <c r="ACQ16038" s="60"/>
      <c r="ACR16038" s="60"/>
      <c r="ACS16038" s="60"/>
      <c r="ACT16038" s="60"/>
      <c r="ACU16038" s="60"/>
      <c r="ACV16038" s="60"/>
      <c r="ACW16038" s="60"/>
      <c r="ACX16038" s="60"/>
      <c r="ACY16038" s="60">
        <v>7.8726407270747395E-2</v>
      </c>
      <c r="ACZ16038" s="60"/>
      <c r="ADA16038" s="60"/>
      <c r="ADB16038" s="60"/>
      <c r="ADC16038" s="60"/>
      <c r="ADD16038" s="60"/>
      <c r="ADE16038" s="60"/>
    </row>
    <row r="16039" spans="760:785" x14ac:dyDescent="0.25">
      <c r="ACF16039" s="60"/>
      <c r="ACG16039" s="60"/>
      <c r="ACH16039" s="60"/>
      <c r="ACI16039" s="60"/>
      <c r="ACJ16039" s="60"/>
      <c r="ACK16039" s="60"/>
      <c r="ACL16039" s="60"/>
      <c r="ACM16039" s="60"/>
      <c r="ACN16039" s="60"/>
      <c r="ACO16039" s="60"/>
      <c r="ACP16039" s="60"/>
      <c r="ACQ16039" s="60"/>
      <c r="ACR16039" s="60"/>
      <c r="ACS16039" s="60"/>
      <c r="ACT16039" s="60"/>
      <c r="ACU16039" s="60"/>
      <c r="ACV16039" s="60"/>
      <c r="ACW16039" s="60"/>
      <c r="ACX16039" s="60"/>
      <c r="ACY16039" s="60">
        <v>7.8726407270747395E-2</v>
      </c>
      <c r="ACZ16039" s="60"/>
      <c r="ADA16039" s="60"/>
      <c r="ADB16039" s="60"/>
      <c r="ADC16039" s="60"/>
      <c r="ADD16039" s="60"/>
      <c r="ADE16039" s="60"/>
    </row>
    <row r="16040" spans="760:785" x14ac:dyDescent="0.25">
      <c r="ACF16040" s="60"/>
      <c r="ACG16040" s="60"/>
      <c r="ACH16040" s="60"/>
      <c r="ACI16040" s="60"/>
      <c r="ACJ16040" s="60"/>
      <c r="ACK16040" s="60"/>
      <c r="ACL16040" s="60"/>
      <c r="ACM16040" s="60"/>
      <c r="ACN16040" s="60"/>
      <c r="ACO16040" s="60"/>
      <c r="ACP16040" s="60"/>
      <c r="ACQ16040" s="60"/>
      <c r="ACR16040" s="60"/>
      <c r="ACS16040" s="60"/>
      <c r="ACT16040" s="60"/>
      <c r="ACU16040" s="60"/>
      <c r="ACV16040" s="60"/>
      <c r="ACW16040" s="60"/>
      <c r="ACX16040" s="60"/>
      <c r="ACY16040" s="60">
        <v>7.8724358633172703E-2</v>
      </c>
      <c r="ACZ16040" s="60"/>
      <c r="ADA16040" s="60"/>
      <c r="ADB16040" s="60"/>
      <c r="ADC16040" s="60"/>
      <c r="ADD16040" s="60"/>
      <c r="ADE16040" s="60"/>
    </row>
    <row r="16041" spans="760:785" x14ac:dyDescent="0.25">
      <c r="ACF16041" s="60"/>
      <c r="ACG16041" s="60"/>
      <c r="ACH16041" s="60"/>
      <c r="ACI16041" s="60"/>
      <c r="ACJ16041" s="60"/>
      <c r="ACK16041" s="60"/>
      <c r="ACL16041" s="60"/>
      <c r="ACM16041" s="60"/>
      <c r="ACN16041" s="60"/>
      <c r="ACO16041" s="60"/>
      <c r="ACP16041" s="60"/>
      <c r="ACQ16041" s="60"/>
      <c r="ACR16041" s="60"/>
      <c r="ACS16041" s="60"/>
      <c r="ACT16041" s="60"/>
      <c r="ACU16041" s="60"/>
      <c r="ACV16041" s="60"/>
      <c r="ACW16041" s="60"/>
      <c r="ACX16041" s="60"/>
      <c r="ACY16041" s="60">
        <v>7.8720867387357604E-2</v>
      </c>
      <c r="ACZ16041" s="60"/>
      <c r="ADA16041" s="60"/>
      <c r="ADB16041" s="60"/>
      <c r="ADC16041" s="60"/>
      <c r="ADD16041" s="60"/>
      <c r="ADE16041" s="60"/>
    </row>
    <row r="16042" spans="760:785" x14ac:dyDescent="0.25">
      <c r="ACF16042" s="60"/>
      <c r="ACG16042" s="60"/>
      <c r="ACH16042" s="60"/>
      <c r="ACI16042" s="60"/>
      <c r="ACJ16042" s="60"/>
      <c r="ACK16042" s="60"/>
      <c r="ACL16042" s="60"/>
      <c r="ACM16042" s="60"/>
      <c r="ACN16042" s="60"/>
      <c r="ACO16042" s="60"/>
      <c r="ACP16042" s="60"/>
      <c r="ACQ16042" s="60"/>
      <c r="ACR16042" s="60"/>
      <c r="ACS16042" s="60"/>
      <c r="ACT16042" s="60"/>
      <c r="ACU16042" s="60"/>
      <c r="ACV16042" s="60"/>
      <c r="ACW16042" s="60"/>
      <c r="ACX16042" s="60"/>
      <c r="ACY16042" s="60">
        <v>7.8543100241958402E-2</v>
      </c>
      <c r="ACZ16042" s="60"/>
      <c r="ADA16042" s="60"/>
      <c r="ADB16042" s="60"/>
      <c r="ADC16042" s="60"/>
      <c r="ADD16042" s="60"/>
      <c r="ADE16042" s="60"/>
    </row>
    <row r="16043" spans="760:785" x14ac:dyDescent="0.25">
      <c r="ACF16043" s="60"/>
      <c r="ACG16043" s="60"/>
      <c r="ACH16043" s="60"/>
      <c r="ACI16043" s="60"/>
      <c r="ACJ16043" s="60"/>
      <c r="ACK16043" s="60"/>
      <c r="ACL16043" s="60"/>
      <c r="ACM16043" s="60"/>
      <c r="ACN16043" s="60"/>
      <c r="ACO16043" s="60"/>
      <c r="ACP16043" s="60"/>
      <c r="ACQ16043" s="60"/>
      <c r="ACR16043" s="60"/>
      <c r="ACS16043" s="60"/>
      <c r="ACT16043" s="60"/>
      <c r="ACU16043" s="60"/>
      <c r="ACV16043" s="60"/>
      <c r="ACW16043" s="60"/>
      <c r="ACX16043" s="60"/>
      <c r="ACY16043" s="60">
        <v>7.8517712788546995E-2</v>
      </c>
      <c r="ACZ16043" s="60"/>
      <c r="ADA16043" s="60"/>
      <c r="ADB16043" s="60"/>
      <c r="ADC16043" s="60"/>
      <c r="ADD16043" s="60"/>
      <c r="ADE16043" s="60"/>
    </row>
    <row r="16044" spans="760:785" x14ac:dyDescent="0.25">
      <c r="ACF16044" s="60"/>
      <c r="ACG16044" s="60"/>
      <c r="ACH16044" s="60"/>
      <c r="ACI16044" s="60"/>
      <c r="ACJ16044" s="60"/>
      <c r="ACK16044" s="60"/>
      <c r="ACL16044" s="60"/>
      <c r="ACM16044" s="60"/>
      <c r="ACN16044" s="60"/>
      <c r="ACO16044" s="60"/>
      <c r="ACP16044" s="60"/>
      <c r="ACQ16044" s="60"/>
      <c r="ACR16044" s="60"/>
      <c r="ACS16044" s="60"/>
      <c r="ACT16044" s="60"/>
      <c r="ACU16044" s="60"/>
      <c r="ACV16044" s="60"/>
      <c r="ACW16044" s="60"/>
      <c r="ACX16044" s="60"/>
      <c r="ACY16044" s="60">
        <v>7.8517712788546995E-2</v>
      </c>
      <c r="ACZ16044" s="60"/>
      <c r="ADA16044" s="60"/>
      <c r="ADB16044" s="60"/>
      <c r="ADC16044" s="60"/>
      <c r="ADD16044" s="60"/>
      <c r="ADE16044" s="60"/>
    </row>
    <row r="16045" spans="760:785" x14ac:dyDescent="0.25">
      <c r="ACF16045" s="60"/>
      <c r="ACG16045" s="60"/>
      <c r="ACH16045" s="60"/>
      <c r="ACI16045" s="60"/>
      <c r="ACJ16045" s="60"/>
      <c r="ACK16045" s="60"/>
      <c r="ACL16045" s="60"/>
      <c r="ACM16045" s="60"/>
      <c r="ACN16045" s="60"/>
      <c r="ACO16045" s="60"/>
      <c r="ACP16045" s="60"/>
      <c r="ACQ16045" s="60"/>
      <c r="ACR16045" s="60"/>
      <c r="ACS16045" s="60"/>
      <c r="ACT16045" s="60"/>
      <c r="ACU16045" s="60"/>
      <c r="ACV16045" s="60"/>
      <c r="ACW16045" s="60"/>
      <c r="ACX16045" s="60"/>
      <c r="ACY16045" s="60">
        <v>7.8346087040574594E-2</v>
      </c>
      <c r="ACZ16045" s="60"/>
      <c r="ADA16045" s="60"/>
      <c r="ADB16045" s="60"/>
      <c r="ADC16045" s="60"/>
      <c r="ADD16045" s="60"/>
      <c r="ADE16045" s="60"/>
    </row>
    <row r="16046" spans="760:785" x14ac:dyDescent="0.25">
      <c r="ACF16046" s="60"/>
      <c r="ACG16046" s="60"/>
      <c r="ACH16046" s="60"/>
      <c r="ACI16046" s="60"/>
      <c r="ACJ16046" s="60"/>
      <c r="ACK16046" s="60"/>
      <c r="ACL16046" s="60"/>
      <c r="ACM16046" s="60"/>
      <c r="ACN16046" s="60"/>
      <c r="ACO16046" s="60"/>
      <c r="ACP16046" s="60"/>
      <c r="ACQ16046" s="60"/>
      <c r="ACR16046" s="60"/>
      <c r="ACS16046" s="60"/>
      <c r="ACT16046" s="60"/>
      <c r="ACU16046" s="60"/>
      <c r="ACV16046" s="60"/>
      <c r="ACW16046" s="60"/>
      <c r="ACX16046" s="60"/>
      <c r="ACY16046" s="60">
        <v>7.8343384761512994E-2</v>
      </c>
      <c r="ACZ16046" s="60"/>
      <c r="ADA16046" s="60"/>
      <c r="ADB16046" s="60"/>
      <c r="ADC16046" s="60"/>
      <c r="ADD16046" s="60"/>
      <c r="ADE16046" s="60"/>
    </row>
    <row r="16047" spans="760:785" x14ac:dyDescent="0.25">
      <c r="ACF16047" s="60"/>
      <c r="ACG16047" s="60"/>
      <c r="ACH16047" s="60"/>
      <c r="ACI16047" s="60"/>
      <c r="ACJ16047" s="60"/>
      <c r="ACK16047" s="60"/>
      <c r="ACL16047" s="60"/>
      <c r="ACM16047" s="60"/>
      <c r="ACN16047" s="60"/>
      <c r="ACO16047" s="60"/>
      <c r="ACP16047" s="60"/>
      <c r="ACQ16047" s="60"/>
      <c r="ACR16047" s="60"/>
      <c r="ACS16047" s="60"/>
      <c r="ACT16047" s="60"/>
      <c r="ACU16047" s="60"/>
      <c r="ACV16047" s="60"/>
      <c r="ACW16047" s="60"/>
      <c r="ACX16047" s="60"/>
      <c r="ACY16047" s="60">
        <v>7.8343384761512994E-2</v>
      </c>
      <c r="ACZ16047" s="60"/>
      <c r="ADA16047" s="60"/>
      <c r="ADB16047" s="60"/>
      <c r="ADC16047" s="60"/>
      <c r="ADD16047" s="60"/>
      <c r="ADE16047" s="60"/>
    </row>
    <row r="16048" spans="760:785" x14ac:dyDescent="0.25">
      <c r="ACF16048" s="60"/>
      <c r="ACG16048" s="60"/>
      <c r="ACH16048" s="60"/>
      <c r="ACI16048" s="60"/>
      <c r="ACJ16048" s="60"/>
      <c r="ACK16048" s="60"/>
      <c r="ACL16048" s="60"/>
      <c r="ACM16048" s="60"/>
      <c r="ACN16048" s="60"/>
      <c r="ACO16048" s="60"/>
      <c r="ACP16048" s="60"/>
      <c r="ACQ16048" s="60"/>
      <c r="ACR16048" s="60"/>
      <c r="ACS16048" s="60"/>
      <c r="ACT16048" s="60"/>
      <c r="ACU16048" s="60"/>
      <c r="ACV16048" s="60"/>
      <c r="ACW16048" s="60"/>
      <c r="ACX16048" s="60"/>
      <c r="ACY16048" s="60">
        <v>7.8320284040240398E-2</v>
      </c>
      <c r="ACZ16048" s="60"/>
      <c r="ADA16048" s="60"/>
      <c r="ADB16048" s="60"/>
      <c r="ADC16048" s="60"/>
      <c r="ADD16048" s="60"/>
      <c r="ADE16048" s="60"/>
    </row>
    <row r="16049" spans="760:785" x14ac:dyDescent="0.25">
      <c r="ACF16049" s="60"/>
      <c r="ACG16049" s="60"/>
      <c r="ACH16049" s="60"/>
      <c r="ACI16049" s="60"/>
      <c r="ACJ16049" s="60"/>
      <c r="ACK16049" s="60"/>
      <c r="ACL16049" s="60"/>
      <c r="ACM16049" s="60"/>
      <c r="ACN16049" s="60"/>
      <c r="ACO16049" s="60"/>
      <c r="ACP16049" s="60"/>
      <c r="ACQ16049" s="60"/>
      <c r="ACR16049" s="60"/>
      <c r="ACS16049" s="60"/>
      <c r="ACT16049" s="60"/>
      <c r="ACU16049" s="60"/>
      <c r="ACV16049" s="60"/>
      <c r="ACW16049" s="60"/>
      <c r="ACX16049" s="60"/>
      <c r="ACY16049" s="60">
        <v>7.8257323796375497E-2</v>
      </c>
      <c r="ACZ16049" s="60"/>
      <c r="ADA16049" s="60"/>
      <c r="ADB16049" s="60"/>
      <c r="ADC16049" s="60"/>
      <c r="ADD16049" s="60"/>
      <c r="ADE16049" s="60"/>
    </row>
    <row r="16050" spans="760:785" x14ac:dyDescent="0.25">
      <c r="ACF16050" s="60"/>
      <c r="ACG16050" s="60"/>
      <c r="ACH16050" s="60"/>
      <c r="ACI16050" s="60"/>
      <c r="ACJ16050" s="60"/>
      <c r="ACK16050" s="60"/>
      <c r="ACL16050" s="60"/>
      <c r="ACM16050" s="60"/>
      <c r="ACN16050" s="60"/>
      <c r="ACO16050" s="60"/>
      <c r="ACP16050" s="60"/>
      <c r="ACQ16050" s="60"/>
      <c r="ACR16050" s="60"/>
      <c r="ACS16050" s="60"/>
      <c r="ACT16050" s="60"/>
      <c r="ACU16050" s="60"/>
      <c r="ACV16050" s="60"/>
      <c r="ACW16050" s="60"/>
      <c r="ACX16050" s="60"/>
      <c r="ACY16050" s="60">
        <v>7.8226475657431904E-2</v>
      </c>
      <c r="ACZ16050" s="60"/>
      <c r="ADA16050" s="60"/>
      <c r="ADB16050" s="60"/>
      <c r="ADC16050" s="60"/>
      <c r="ADD16050" s="60"/>
      <c r="ADE16050" s="60"/>
    </row>
    <row r="16051" spans="760:785" x14ac:dyDescent="0.25">
      <c r="ACF16051" s="60"/>
      <c r="ACG16051" s="60"/>
      <c r="ACH16051" s="60"/>
      <c r="ACI16051" s="60"/>
      <c r="ACJ16051" s="60"/>
      <c r="ACK16051" s="60"/>
      <c r="ACL16051" s="60"/>
      <c r="ACM16051" s="60"/>
      <c r="ACN16051" s="60"/>
      <c r="ACO16051" s="60"/>
      <c r="ACP16051" s="60"/>
      <c r="ACQ16051" s="60"/>
      <c r="ACR16051" s="60"/>
      <c r="ACS16051" s="60"/>
      <c r="ACT16051" s="60"/>
      <c r="ACU16051" s="60"/>
      <c r="ACV16051" s="60"/>
      <c r="ACW16051" s="60"/>
      <c r="ACX16051" s="60"/>
      <c r="ACY16051" s="60">
        <v>7.8134663775920196E-2</v>
      </c>
      <c r="ACZ16051" s="60"/>
      <c r="ADA16051" s="60"/>
      <c r="ADB16051" s="60"/>
      <c r="ADC16051" s="60"/>
      <c r="ADD16051" s="60"/>
      <c r="ADE16051" s="60"/>
    </row>
    <row r="16052" spans="760:785" x14ac:dyDescent="0.25">
      <c r="ACF16052" s="60"/>
      <c r="ACG16052" s="60"/>
      <c r="ACH16052" s="60"/>
      <c r="ACI16052" s="60"/>
      <c r="ACJ16052" s="60"/>
      <c r="ACK16052" s="60"/>
      <c r="ACL16052" s="60"/>
      <c r="ACM16052" s="60"/>
      <c r="ACN16052" s="60"/>
      <c r="ACO16052" s="60"/>
      <c r="ACP16052" s="60"/>
      <c r="ACQ16052" s="60"/>
      <c r="ACR16052" s="60"/>
      <c r="ACS16052" s="60"/>
      <c r="ACT16052" s="60"/>
      <c r="ACU16052" s="60"/>
      <c r="ACV16052" s="60"/>
      <c r="ACW16052" s="60"/>
      <c r="ACX16052" s="60"/>
      <c r="ACY16052" s="60">
        <v>7.8134663775920196E-2</v>
      </c>
      <c r="ACZ16052" s="60"/>
      <c r="ADA16052" s="60"/>
      <c r="ADB16052" s="60"/>
      <c r="ADC16052" s="60"/>
      <c r="ADD16052" s="60"/>
      <c r="ADE16052" s="60"/>
    </row>
    <row r="16053" spans="760:785" x14ac:dyDescent="0.25">
      <c r="ACF16053" s="60"/>
      <c r="ACG16053" s="60"/>
      <c r="ACH16053" s="60"/>
      <c r="ACI16053" s="60"/>
      <c r="ACJ16053" s="60"/>
      <c r="ACK16053" s="60"/>
      <c r="ACL16053" s="60"/>
      <c r="ACM16053" s="60"/>
      <c r="ACN16053" s="60"/>
      <c r="ACO16053" s="60"/>
      <c r="ACP16053" s="60"/>
      <c r="ACQ16053" s="60"/>
      <c r="ACR16053" s="60"/>
      <c r="ACS16053" s="60"/>
      <c r="ACT16053" s="60"/>
      <c r="ACU16053" s="60"/>
      <c r="ACV16053" s="60"/>
      <c r="ACW16053" s="60"/>
      <c r="ACX16053" s="60"/>
      <c r="ACY16053" s="60">
        <v>7.8121790952119297E-2</v>
      </c>
      <c r="ACZ16053" s="60"/>
      <c r="ADA16053" s="60"/>
      <c r="ADB16053" s="60"/>
      <c r="ADC16053" s="60"/>
      <c r="ADD16053" s="60"/>
      <c r="ADE16053" s="60"/>
    </row>
    <row r="16054" spans="760:785" x14ac:dyDescent="0.25">
      <c r="ACF16054" s="60"/>
      <c r="ACG16054" s="60"/>
      <c r="ACH16054" s="60"/>
      <c r="ACI16054" s="60"/>
      <c r="ACJ16054" s="60"/>
      <c r="ACK16054" s="60"/>
      <c r="ACL16054" s="60"/>
      <c r="ACM16054" s="60"/>
      <c r="ACN16054" s="60"/>
      <c r="ACO16054" s="60"/>
      <c r="ACP16054" s="60"/>
      <c r="ACQ16054" s="60"/>
      <c r="ACR16054" s="60"/>
      <c r="ACS16054" s="60"/>
      <c r="ACT16054" s="60"/>
      <c r="ACU16054" s="60"/>
      <c r="ACV16054" s="60"/>
      <c r="ACW16054" s="60"/>
      <c r="ACX16054" s="60"/>
      <c r="ACY16054" s="60">
        <v>7.7960194362007199E-2</v>
      </c>
      <c r="ACZ16054" s="60"/>
      <c r="ADA16054" s="60"/>
      <c r="ADB16054" s="60"/>
      <c r="ADC16054" s="60"/>
      <c r="ADD16054" s="60"/>
      <c r="ADE16054" s="60"/>
    </row>
    <row r="16055" spans="760:785" x14ac:dyDescent="0.25">
      <c r="ACF16055" s="60"/>
      <c r="ACG16055" s="60"/>
      <c r="ACH16055" s="60"/>
      <c r="ACI16055" s="60"/>
      <c r="ACJ16055" s="60"/>
      <c r="ACK16055" s="60"/>
      <c r="ACL16055" s="60"/>
      <c r="ACM16055" s="60"/>
      <c r="ACN16055" s="60"/>
      <c r="ACO16055" s="60"/>
      <c r="ACP16055" s="60"/>
      <c r="ACQ16055" s="60"/>
      <c r="ACR16055" s="60"/>
      <c r="ACS16055" s="60"/>
      <c r="ACT16055" s="60"/>
      <c r="ACU16055" s="60"/>
      <c r="ACV16055" s="60"/>
      <c r="ACW16055" s="60"/>
      <c r="ACX16055" s="60"/>
      <c r="ACY16055" s="60">
        <v>7.7951601408650095E-2</v>
      </c>
      <c r="ACZ16055" s="60"/>
      <c r="ADA16055" s="60"/>
      <c r="ADB16055" s="60"/>
      <c r="ADC16055" s="60"/>
      <c r="ADD16055" s="60"/>
      <c r="ADE16055" s="60"/>
    </row>
    <row r="16056" spans="760:785" x14ac:dyDescent="0.25">
      <c r="ACF16056" s="60"/>
      <c r="ACG16056" s="60"/>
      <c r="ACH16056" s="60"/>
      <c r="ACI16056" s="60"/>
      <c r="ACJ16056" s="60"/>
      <c r="ACK16056" s="60"/>
      <c r="ACL16056" s="60"/>
      <c r="ACM16056" s="60"/>
      <c r="ACN16056" s="60"/>
      <c r="ACO16056" s="60"/>
      <c r="ACP16056" s="60"/>
      <c r="ACQ16056" s="60"/>
      <c r="ACR16056" s="60"/>
      <c r="ACS16056" s="60"/>
      <c r="ACT16056" s="60"/>
      <c r="ACU16056" s="60"/>
      <c r="ACV16056" s="60"/>
      <c r="ACW16056" s="60"/>
      <c r="ACX16056" s="60"/>
      <c r="ACY16056" s="60">
        <v>7.7951601408650095E-2</v>
      </c>
      <c r="ACZ16056" s="60"/>
      <c r="ADA16056" s="60"/>
      <c r="ADB16056" s="60"/>
      <c r="ADC16056" s="60"/>
      <c r="ADD16056" s="60"/>
      <c r="ADE16056" s="60"/>
    </row>
    <row r="16057" spans="760:785" x14ac:dyDescent="0.25">
      <c r="ACF16057" s="60"/>
      <c r="ACG16057" s="60"/>
      <c r="ACH16057" s="60"/>
      <c r="ACI16057" s="60"/>
      <c r="ACJ16057" s="60"/>
      <c r="ACK16057" s="60"/>
      <c r="ACL16057" s="60"/>
      <c r="ACM16057" s="60"/>
      <c r="ACN16057" s="60"/>
      <c r="ACO16057" s="60"/>
      <c r="ACP16057" s="60"/>
      <c r="ACQ16057" s="60"/>
      <c r="ACR16057" s="60"/>
      <c r="ACS16057" s="60"/>
      <c r="ACT16057" s="60"/>
      <c r="ACU16057" s="60"/>
      <c r="ACV16057" s="60"/>
      <c r="ACW16057" s="60"/>
      <c r="ACX16057" s="60"/>
      <c r="ACY16057" s="60">
        <v>7.7926011375296603E-2</v>
      </c>
      <c r="ACZ16057" s="60"/>
      <c r="ADA16057" s="60"/>
      <c r="ADB16057" s="60"/>
      <c r="ADC16057" s="60"/>
      <c r="ADD16057" s="60"/>
      <c r="ADE16057" s="60"/>
    </row>
    <row r="16058" spans="760:785" x14ac:dyDescent="0.25">
      <c r="ACF16058" s="60"/>
      <c r="ACG16058" s="60"/>
      <c r="ACH16058" s="60"/>
      <c r="ACI16058" s="60"/>
      <c r="ACJ16058" s="60"/>
      <c r="ACK16058" s="60"/>
      <c r="ACL16058" s="60"/>
      <c r="ACM16058" s="60"/>
      <c r="ACN16058" s="60"/>
      <c r="ACO16058" s="60"/>
      <c r="ACP16058" s="60"/>
      <c r="ACQ16058" s="60"/>
      <c r="ACR16058" s="60"/>
      <c r="ACS16058" s="60"/>
      <c r="ACT16058" s="60"/>
      <c r="ACU16058" s="60"/>
      <c r="ACV16058" s="60"/>
      <c r="ACW16058" s="60"/>
      <c r="ACX16058" s="60"/>
      <c r="ACY16058" s="60">
        <v>7.7926011375296603E-2</v>
      </c>
      <c r="ACZ16058" s="60"/>
      <c r="ADA16058" s="60"/>
      <c r="ADB16058" s="60"/>
      <c r="ADC16058" s="60"/>
      <c r="ADD16058" s="60"/>
      <c r="ADE16058" s="60"/>
    </row>
    <row r="16059" spans="760:785" x14ac:dyDescent="0.25">
      <c r="ACF16059" s="60"/>
      <c r="ACG16059" s="60"/>
      <c r="ACH16059" s="60"/>
      <c r="ACI16059" s="60"/>
      <c r="ACJ16059" s="60"/>
      <c r="ACK16059" s="60"/>
      <c r="ACL16059" s="60"/>
      <c r="ACM16059" s="60"/>
      <c r="ACN16059" s="60"/>
      <c r="ACO16059" s="60"/>
      <c r="ACP16059" s="60"/>
      <c r="ACQ16059" s="60"/>
      <c r="ACR16059" s="60"/>
      <c r="ACS16059" s="60"/>
      <c r="ACT16059" s="60"/>
      <c r="ACU16059" s="60"/>
      <c r="ACV16059" s="60"/>
      <c r="ACW16059" s="60"/>
      <c r="ACX16059" s="60"/>
      <c r="ACY16059" s="60">
        <v>7.7865169934161593E-2</v>
      </c>
      <c r="ACZ16059" s="60"/>
      <c r="ADA16059" s="60"/>
      <c r="ADB16059" s="60"/>
      <c r="ADC16059" s="60"/>
      <c r="ADD16059" s="60"/>
      <c r="ADE16059" s="60"/>
    </row>
    <row r="16060" spans="760:785" x14ac:dyDescent="0.25">
      <c r="ACF16060" s="60"/>
      <c r="ACG16060" s="60"/>
      <c r="ACH16060" s="60"/>
      <c r="ACI16060" s="60"/>
      <c r="ACJ16060" s="60"/>
      <c r="ACK16060" s="60"/>
      <c r="ACL16060" s="60"/>
      <c r="ACM16060" s="60"/>
      <c r="ACN16060" s="60"/>
      <c r="ACO16060" s="60"/>
      <c r="ACP16060" s="60"/>
      <c r="ACQ16060" s="60"/>
      <c r="ACR16060" s="60"/>
      <c r="ACS16060" s="60"/>
      <c r="ACT16060" s="60"/>
      <c r="ACU16060" s="60"/>
      <c r="ACV16060" s="60"/>
      <c r="ACW16060" s="60"/>
      <c r="ACX16060" s="60"/>
      <c r="ACY16060" s="60">
        <v>7.7865169934161593E-2</v>
      </c>
      <c r="ACZ16060" s="60"/>
      <c r="ADA16060" s="60"/>
      <c r="ADB16060" s="60"/>
      <c r="ADC16060" s="60"/>
      <c r="ADD16060" s="60"/>
      <c r="ADE16060" s="60"/>
    </row>
    <row r="16061" spans="760:785" x14ac:dyDescent="0.25">
      <c r="ACF16061" s="60"/>
      <c r="ACG16061" s="60"/>
      <c r="ACH16061" s="60"/>
      <c r="ACI16061" s="60"/>
      <c r="ACJ16061" s="60"/>
      <c r="ACK16061" s="60"/>
      <c r="ACL16061" s="60"/>
      <c r="ACM16061" s="60"/>
      <c r="ACN16061" s="60"/>
      <c r="ACO16061" s="60"/>
      <c r="ACP16061" s="60"/>
      <c r="ACQ16061" s="60"/>
      <c r="ACR16061" s="60"/>
      <c r="ACS16061" s="60"/>
      <c r="ACT16061" s="60"/>
      <c r="ACU16061" s="60"/>
      <c r="ACV16061" s="60"/>
      <c r="ACW16061" s="60"/>
      <c r="ACX16061" s="60"/>
      <c r="ACY16061" s="60">
        <v>7.7846532142842498E-2</v>
      </c>
      <c r="ACZ16061" s="60"/>
      <c r="ADA16061" s="60"/>
      <c r="ADB16061" s="60"/>
      <c r="ADC16061" s="60"/>
      <c r="ADD16061" s="60"/>
      <c r="ADE16061" s="60"/>
    </row>
    <row r="16062" spans="760:785" x14ac:dyDescent="0.25">
      <c r="ACF16062" s="60"/>
      <c r="ACG16062" s="60"/>
      <c r="ACH16062" s="60"/>
      <c r="ACI16062" s="60"/>
      <c r="ACJ16062" s="60"/>
      <c r="ACK16062" s="60"/>
      <c r="ACL16062" s="60"/>
      <c r="ACM16062" s="60"/>
      <c r="ACN16062" s="60"/>
      <c r="ACO16062" s="60"/>
      <c r="ACP16062" s="60"/>
      <c r="ACQ16062" s="60"/>
      <c r="ACR16062" s="60"/>
      <c r="ACS16062" s="60"/>
      <c r="ACT16062" s="60"/>
      <c r="ACU16062" s="60"/>
      <c r="ACV16062" s="60"/>
      <c r="ACW16062" s="60"/>
      <c r="ACX16062" s="60"/>
      <c r="ACY16062" s="60">
        <v>7.7846532142842498E-2</v>
      </c>
      <c r="ACZ16062" s="60"/>
      <c r="ADA16062" s="60"/>
      <c r="ADB16062" s="60"/>
      <c r="ADC16062" s="60"/>
      <c r="ADD16062" s="60"/>
      <c r="ADE16062" s="60"/>
    </row>
    <row r="16063" spans="760:785" x14ac:dyDescent="0.25">
      <c r="ACF16063" s="60"/>
      <c r="ACG16063" s="60"/>
      <c r="ACH16063" s="60"/>
      <c r="ACI16063" s="60"/>
      <c r="ACJ16063" s="60"/>
      <c r="ACK16063" s="60"/>
      <c r="ACL16063" s="60"/>
      <c r="ACM16063" s="60"/>
      <c r="ACN16063" s="60"/>
      <c r="ACO16063" s="60"/>
      <c r="ACP16063" s="60"/>
      <c r="ACQ16063" s="60"/>
      <c r="ACR16063" s="60"/>
      <c r="ACS16063" s="60"/>
      <c r="ACT16063" s="60"/>
      <c r="ACU16063" s="60"/>
      <c r="ACV16063" s="60"/>
      <c r="ACW16063" s="60"/>
      <c r="ACX16063" s="60"/>
      <c r="ACY16063" s="60">
        <v>7.7822518648224995E-2</v>
      </c>
      <c r="ACZ16063" s="60"/>
      <c r="ADA16063" s="60"/>
      <c r="ADB16063" s="60"/>
      <c r="ADC16063" s="60"/>
      <c r="ADD16063" s="60"/>
      <c r="ADE16063" s="60"/>
    </row>
    <row r="16064" spans="760:785" x14ac:dyDescent="0.25">
      <c r="ACF16064" s="60"/>
      <c r="ACG16064" s="60"/>
      <c r="ACH16064" s="60"/>
      <c r="ACI16064" s="60"/>
      <c r="ACJ16064" s="60"/>
      <c r="ACK16064" s="60"/>
      <c r="ACL16064" s="60"/>
      <c r="ACM16064" s="60"/>
      <c r="ACN16064" s="60"/>
      <c r="ACO16064" s="60"/>
      <c r="ACP16064" s="60"/>
      <c r="ACQ16064" s="60"/>
      <c r="ACR16064" s="60"/>
      <c r="ACS16064" s="60"/>
      <c r="ACT16064" s="60"/>
      <c r="ACU16064" s="60"/>
      <c r="ACV16064" s="60"/>
      <c r="ACW16064" s="60"/>
      <c r="ACX16064" s="60"/>
      <c r="ACY16064" s="60">
        <v>7.7822518648224995E-2</v>
      </c>
      <c r="ACZ16064" s="60"/>
      <c r="ADA16064" s="60"/>
      <c r="ADB16064" s="60"/>
      <c r="ADC16064" s="60"/>
      <c r="ADD16064" s="60"/>
      <c r="ADE16064" s="60"/>
    </row>
    <row r="16065" spans="760:785" x14ac:dyDescent="0.25">
      <c r="ACF16065" s="60"/>
      <c r="ACG16065" s="60"/>
      <c r="ACH16065" s="60"/>
      <c r="ACI16065" s="60"/>
      <c r="ACJ16065" s="60"/>
      <c r="ACK16065" s="60"/>
      <c r="ACL16065" s="60"/>
      <c r="ACM16065" s="60"/>
      <c r="ACN16065" s="60"/>
      <c r="ACO16065" s="60"/>
      <c r="ACP16065" s="60"/>
      <c r="ACQ16065" s="60"/>
      <c r="ACR16065" s="60"/>
      <c r="ACS16065" s="60"/>
      <c r="ACT16065" s="60"/>
      <c r="ACU16065" s="60"/>
      <c r="ACV16065" s="60"/>
      <c r="ACW16065" s="60"/>
      <c r="ACX16065" s="60"/>
      <c r="ACY16065" s="60">
        <v>7.7803712563232305E-2</v>
      </c>
      <c r="ACZ16065" s="60"/>
      <c r="ADA16065" s="60"/>
      <c r="ADB16065" s="60"/>
      <c r="ADC16065" s="60"/>
      <c r="ADD16065" s="60"/>
      <c r="ADE16065" s="60"/>
    </row>
    <row r="16066" spans="760:785" x14ac:dyDescent="0.25">
      <c r="ACF16066" s="60"/>
      <c r="ACG16066" s="60"/>
      <c r="ACH16066" s="60"/>
      <c r="ACI16066" s="60"/>
      <c r="ACJ16066" s="60"/>
      <c r="ACK16066" s="60"/>
      <c r="ACL16066" s="60"/>
      <c r="ACM16066" s="60"/>
      <c r="ACN16066" s="60"/>
      <c r="ACO16066" s="60"/>
      <c r="ACP16066" s="60"/>
      <c r="ACQ16066" s="60"/>
      <c r="ACR16066" s="60"/>
      <c r="ACS16066" s="60"/>
      <c r="ACT16066" s="60"/>
      <c r="ACU16066" s="60"/>
      <c r="ACV16066" s="60"/>
      <c r="ACW16066" s="60"/>
      <c r="ACX16066" s="60"/>
      <c r="ACY16066" s="60">
        <v>7.7784441934462906E-2</v>
      </c>
      <c r="ACZ16066" s="60"/>
      <c r="ADA16066" s="60"/>
      <c r="ADB16066" s="60"/>
      <c r="ADC16066" s="60"/>
      <c r="ADD16066" s="60"/>
      <c r="ADE16066" s="60"/>
    </row>
    <row r="16067" spans="760:785" x14ac:dyDescent="0.25">
      <c r="ACF16067" s="60"/>
      <c r="ACG16067" s="60"/>
      <c r="ACH16067" s="60"/>
      <c r="ACI16067" s="60"/>
      <c r="ACJ16067" s="60"/>
      <c r="ACK16067" s="60"/>
      <c r="ACL16067" s="60"/>
      <c r="ACM16067" s="60"/>
      <c r="ACN16067" s="60"/>
      <c r="ACO16067" s="60"/>
      <c r="ACP16067" s="60"/>
      <c r="ACQ16067" s="60"/>
      <c r="ACR16067" s="60"/>
      <c r="ACS16067" s="60"/>
      <c r="ACT16067" s="60"/>
      <c r="ACU16067" s="60"/>
      <c r="ACV16067" s="60"/>
      <c r="ACW16067" s="60"/>
      <c r="ACX16067" s="60"/>
      <c r="ACY16067" s="60">
        <v>7.7717507555182905E-2</v>
      </c>
      <c r="ACZ16067" s="60"/>
      <c r="ADA16067" s="60"/>
      <c r="ADB16067" s="60"/>
      <c r="ADC16067" s="60"/>
      <c r="ADD16067" s="60"/>
      <c r="ADE16067" s="60"/>
    </row>
    <row r="16068" spans="760:785" x14ac:dyDescent="0.25">
      <c r="ACF16068" s="60"/>
      <c r="ACG16068" s="60"/>
      <c r="ACH16068" s="60"/>
      <c r="ACI16068" s="60"/>
      <c r="ACJ16068" s="60"/>
      <c r="ACK16068" s="60"/>
      <c r="ACL16068" s="60"/>
      <c r="ACM16068" s="60"/>
      <c r="ACN16068" s="60"/>
      <c r="ACO16068" s="60"/>
      <c r="ACP16068" s="60"/>
      <c r="ACQ16068" s="60"/>
      <c r="ACR16068" s="60"/>
      <c r="ACS16068" s="60"/>
      <c r="ACT16068" s="60"/>
      <c r="ACU16068" s="60"/>
      <c r="ACV16068" s="60"/>
      <c r="ACW16068" s="60"/>
      <c r="ACX16068" s="60"/>
      <c r="ACY16068" s="60">
        <v>7.7716526586678505E-2</v>
      </c>
      <c r="ACZ16068" s="60"/>
      <c r="ADA16068" s="60"/>
      <c r="ADB16068" s="60"/>
      <c r="ADC16068" s="60"/>
      <c r="ADD16068" s="60"/>
      <c r="ADE16068" s="60"/>
    </row>
    <row r="16069" spans="760:785" x14ac:dyDescent="0.25">
      <c r="ACF16069" s="60"/>
      <c r="ACG16069" s="60"/>
      <c r="ACH16069" s="60"/>
      <c r="ACI16069" s="60"/>
      <c r="ACJ16069" s="60"/>
      <c r="ACK16069" s="60"/>
      <c r="ACL16069" s="60"/>
      <c r="ACM16069" s="60"/>
      <c r="ACN16069" s="60"/>
      <c r="ACO16069" s="60"/>
      <c r="ACP16069" s="60"/>
      <c r="ACQ16069" s="60"/>
      <c r="ACR16069" s="60"/>
      <c r="ACS16069" s="60"/>
      <c r="ACT16069" s="60"/>
      <c r="ACU16069" s="60"/>
      <c r="ACV16069" s="60"/>
      <c r="ACW16069" s="60"/>
      <c r="ACX16069" s="60"/>
      <c r="ACY16069" s="60">
        <v>7.7716526586678505E-2</v>
      </c>
      <c r="ACZ16069" s="60"/>
      <c r="ADA16069" s="60"/>
      <c r="ADB16069" s="60"/>
      <c r="ADC16069" s="60"/>
      <c r="ADD16069" s="60"/>
      <c r="ADE16069" s="60"/>
    </row>
    <row r="16070" spans="760:785" x14ac:dyDescent="0.25">
      <c r="ACF16070" s="60"/>
      <c r="ACG16070" s="60"/>
      <c r="ACH16070" s="60"/>
      <c r="ACI16070" s="60"/>
      <c r="ACJ16070" s="60"/>
      <c r="ACK16070" s="60"/>
      <c r="ACL16070" s="60"/>
      <c r="ACM16070" s="60"/>
      <c r="ACN16070" s="60"/>
      <c r="ACO16070" s="60"/>
      <c r="ACP16070" s="60"/>
      <c r="ACQ16070" s="60"/>
      <c r="ACR16070" s="60"/>
      <c r="ACS16070" s="60"/>
      <c r="ACT16070" s="60"/>
      <c r="ACU16070" s="60"/>
      <c r="ACV16070" s="60"/>
      <c r="ACW16070" s="60"/>
      <c r="ACX16070" s="60"/>
      <c r="ACY16070" s="60">
        <v>7.7682913395897099E-2</v>
      </c>
      <c r="ACZ16070" s="60"/>
      <c r="ADA16070" s="60"/>
      <c r="ADB16070" s="60"/>
      <c r="ADC16070" s="60"/>
      <c r="ADD16070" s="60"/>
      <c r="ADE16070" s="60"/>
    </row>
    <row r="16071" spans="760:785" x14ac:dyDescent="0.25">
      <c r="ACF16071" s="60"/>
      <c r="ACG16071" s="60"/>
      <c r="ACH16071" s="60"/>
      <c r="ACI16071" s="60"/>
      <c r="ACJ16071" s="60"/>
      <c r="ACK16071" s="60"/>
      <c r="ACL16071" s="60"/>
      <c r="ACM16071" s="60"/>
      <c r="ACN16071" s="60"/>
      <c r="ACO16071" s="60"/>
      <c r="ACP16071" s="60"/>
      <c r="ACQ16071" s="60"/>
      <c r="ACR16071" s="60"/>
      <c r="ACS16071" s="60"/>
      <c r="ACT16071" s="60"/>
      <c r="ACU16071" s="60"/>
      <c r="ACV16071" s="60"/>
      <c r="ACW16071" s="60"/>
      <c r="ACX16071" s="60"/>
      <c r="ACY16071" s="60">
        <v>7.7682913395897099E-2</v>
      </c>
      <c r="ACZ16071" s="60"/>
      <c r="ADA16071" s="60"/>
      <c r="ADB16071" s="60"/>
      <c r="ADC16071" s="60"/>
      <c r="ADD16071" s="60"/>
      <c r="ADE16071" s="60"/>
    </row>
    <row r="16072" spans="760:785" x14ac:dyDescent="0.25">
      <c r="ACF16072" s="60"/>
      <c r="ACG16072" s="60"/>
      <c r="ACH16072" s="60"/>
      <c r="ACI16072" s="60"/>
      <c r="ACJ16072" s="60"/>
      <c r="ACK16072" s="60"/>
      <c r="ACL16072" s="60"/>
      <c r="ACM16072" s="60"/>
      <c r="ACN16072" s="60"/>
      <c r="ACO16072" s="60"/>
      <c r="ACP16072" s="60"/>
      <c r="ACQ16072" s="60"/>
      <c r="ACR16072" s="60"/>
      <c r="ACS16072" s="60"/>
      <c r="ACT16072" s="60"/>
      <c r="ACU16072" s="60"/>
      <c r="ACV16072" s="60"/>
      <c r="ACW16072" s="60"/>
      <c r="ACX16072" s="60"/>
      <c r="ACY16072" s="60">
        <v>7.7648062012591099E-2</v>
      </c>
      <c r="ACZ16072" s="60"/>
      <c r="ADA16072" s="60"/>
      <c r="ADB16072" s="60"/>
      <c r="ADC16072" s="60"/>
      <c r="ADD16072" s="60"/>
      <c r="ADE16072" s="60"/>
    </row>
    <row r="16073" spans="760:785" x14ac:dyDescent="0.25">
      <c r="ACF16073" s="60"/>
      <c r="ACG16073" s="60"/>
      <c r="ACH16073" s="60"/>
      <c r="ACI16073" s="60"/>
      <c r="ACJ16073" s="60"/>
      <c r="ACK16073" s="60"/>
      <c r="ACL16073" s="60"/>
      <c r="ACM16073" s="60"/>
      <c r="ACN16073" s="60"/>
      <c r="ACO16073" s="60"/>
      <c r="ACP16073" s="60"/>
      <c r="ACQ16073" s="60"/>
      <c r="ACR16073" s="60"/>
      <c r="ACS16073" s="60"/>
      <c r="ACT16073" s="60"/>
      <c r="ACU16073" s="60"/>
      <c r="ACV16073" s="60"/>
      <c r="ACW16073" s="60"/>
      <c r="ACX16073" s="60"/>
      <c r="ACY16073" s="60">
        <v>7.7575639887198705E-2</v>
      </c>
      <c r="ACZ16073" s="60"/>
      <c r="ADA16073" s="60"/>
      <c r="ADB16073" s="60"/>
      <c r="ADC16073" s="60"/>
      <c r="ADD16073" s="60"/>
      <c r="ADE16073" s="60"/>
    </row>
    <row r="16074" spans="760:785" x14ac:dyDescent="0.25">
      <c r="ACF16074" s="60"/>
      <c r="ACG16074" s="60"/>
      <c r="ACH16074" s="60"/>
      <c r="ACI16074" s="60"/>
      <c r="ACJ16074" s="60"/>
      <c r="ACK16074" s="60"/>
      <c r="ACL16074" s="60"/>
      <c r="ACM16074" s="60"/>
      <c r="ACN16074" s="60"/>
      <c r="ACO16074" s="60"/>
      <c r="ACP16074" s="60"/>
      <c r="ACQ16074" s="60"/>
      <c r="ACR16074" s="60"/>
      <c r="ACS16074" s="60"/>
      <c r="ACT16074" s="60"/>
      <c r="ACU16074" s="60"/>
      <c r="ACV16074" s="60"/>
      <c r="ACW16074" s="60"/>
      <c r="ACX16074" s="60"/>
      <c r="ACY16074" s="60">
        <v>7.7575639887198705E-2</v>
      </c>
      <c r="ACZ16074" s="60"/>
      <c r="ADA16074" s="60"/>
      <c r="ADB16074" s="60"/>
      <c r="ADC16074" s="60"/>
      <c r="ADD16074" s="60"/>
      <c r="ADE16074" s="60"/>
    </row>
    <row r="16075" spans="760:785" x14ac:dyDescent="0.25">
      <c r="ACF16075" s="60"/>
      <c r="ACG16075" s="60"/>
      <c r="ACH16075" s="60"/>
      <c r="ACI16075" s="60"/>
      <c r="ACJ16075" s="60"/>
      <c r="ACK16075" s="60"/>
      <c r="ACL16075" s="60"/>
      <c r="ACM16075" s="60"/>
      <c r="ACN16075" s="60"/>
      <c r="ACO16075" s="60"/>
      <c r="ACP16075" s="60"/>
      <c r="ACQ16075" s="60"/>
      <c r="ACR16075" s="60"/>
      <c r="ACS16075" s="60"/>
      <c r="ACT16075" s="60"/>
      <c r="ACU16075" s="60"/>
      <c r="ACV16075" s="60"/>
      <c r="ACW16075" s="60"/>
      <c r="ACX16075" s="60"/>
      <c r="ACY16075" s="60">
        <v>7.7538809446660903E-2</v>
      </c>
      <c r="ACZ16075" s="60"/>
      <c r="ADA16075" s="60"/>
      <c r="ADB16075" s="60"/>
      <c r="ADC16075" s="60"/>
      <c r="ADD16075" s="60"/>
      <c r="ADE16075" s="60"/>
    </row>
    <row r="16076" spans="760:785" x14ac:dyDescent="0.25">
      <c r="ACF16076" s="60"/>
      <c r="ACG16076" s="60"/>
      <c r="ACH16076" s="60"/>
      <c r="ACI16076" s="60"/>
      <c r="ACJ16076" s="60"/>
      <c r="ACK16076" s="60"/>
      <c r="ACL16076" s="60"/>
      <c r="ACM16076" s="60"/>
      <c r="ACN16076" s="60"/>
      <c r="ACO16076" s="60"/>
      <c r="ACP16076" s="60"/>
      <c r="ACQ16076" s="60"/>
      <c r="ACR16076" s="60"/>
      <c r="ACS16076" s="60"/>
      <c r="ACT16076" s="60"/>
      <c r="ACU16076" s="60"/>
      <c r="ACV16076" s="60"/>
      <c r="ACW16076" s="60"/>
      <c r="ACX16076" s="60"/>
      <c r="ACY16076" s="60">
        <v>7.7489818910230504E-2</v>
      </c>
      <c r="ACZ16076" s="60"/>
      <c r="ADA16076" s="60"/>
      <c r="ADB16076" s="60"/>
      <c r="ADC16076" s="60"/>
      <c r="ADD16076" s="60"/>
      <c r="ADE16076" s="60"/>
    </row>
    <row r="16077" spans="760:785" x14ac:dyDescent="0.25">
      <c r="ACF16077" s="60"/>
      <c r="ACG16077" s="60"/>
      <c r="ACH16077" s="60"/>
      <c r="ACI16077" s="60"/>
      <c r="ACJ16077" s="60"/>
      <c r="ACK16077" s="60"/>
      <c r="ACL16077" s="60"/>
      <c r="ACM16077" s="60"/>
      <c r="ACN16077" s="60"/>
      <c r="ACO16077" s="60"/>
      <c r="ACP16077" s="60"/>
      <c r="ACQ16077" s="60"/>
      <c r="ACR16077" s="60"/>
      <c r="ACS16077" s="60"/>
      <c r="ACT16077" s="60"/>
      <c r="ACU16077" s="60"/>
      <c r="ACV16077" s="60"/>
      <c r="ACW16077" s="60"/>
      <c r="ACX16077" s="60"/>
      <c r="ACY16077" s="60">
        <v>7.7489818910230504E-2</v>
      </c>
      <c r="ACZ16077" s="60"/>
      <c r="ADA16077" s="60"/>
      <c r="ADB16077" s="60"/>
      <c r="ADC16077" s="60"/>
      <c r="ADD16077" s="60"/>
      <c r="ADE16077" s="60"/>
    </row>
    <row r="16078" spans="760:785" x14ac:dyDescent="0.25">
      <c r="ACF16078" s="60"/>
      <c r="ACG16078" s="60"/>
      <c r="ACH16078" s="60"/>
      <c r="ACI16078" s="60"/>
      <c r="ACJ16078" s="60"/>
      <c r="ACK16078" s="60"/>
      <c r="ACL16078" s="60"/>
      <c r="ACM16078" s="60"/>
      <c r="ACN16078" s="60"/>
      <c r="ACO16078" s="60"/>
      <c r="ACP16078" s="60"/>
      <c r="ACQ16078" s="60"/>
      <c r="ACR16078" s="60"/>
      <c r="ACS16078" s="60"/>
      <c r="ACT16078" s="60"/>
      <c r="ACU16078" s="60"/>
      <c r="ACV16078" s="60"/>
      <c r="ACW16078" s="60"/>
      <c r="ACX16078" s="60"/>
      <c r="ACY16078" s="60">
        <v>7.7454988483738899E-2</v>
      </c>
      <c r="ACZ16078" s="60"/>
      <c r="ADA16078" s="60"/>
      <c r="ADB16078" s="60"/>
      <c r="ADC16078" s="60"/>
      <c r="ADD16078" s="60"/>
      <c r="ADE16078" s="60"/>
    </row>
    <row r="16079" spans="760:785" x14ac:dyDescent="0.25">
      <c r="ACF16079" s="60"/>
      <c r="ACG16079" s="60"/>
      <c r="ACH16079" s="60"/>
      <c r="ACI16079" s="60"/>
      <c r="ACJ16079" s="60"/>
      <c r="ACK16079" s="60"/>
      <c r="ACL16079" s="60"/>
      <c r="ACM16079" s="60"/>
      <c r="ACN16079" s="60"/>
      <c r="ACO16079" s="60"/>
      <c r="ACP16079" s="60"/>
      <c r="ACQ16079" s="60"/>
      <c r="ACR16079" s="60"/>
      <c r="ACS16079" s="60"/>
      <c r="ACT16079" s="60"/>
      <c r="ACU16079" s="60"/>
      <c r="ACV16079" s="60"/>
      <c r="ACW16079" s="60"/>
      <c r="ACX16079" s="60"/>
      <c r="ACY16079" s="60">
        <v>7.7454988483738899E-2</v>
      </c>
      <c r="ACZ16079" s="60"/>
      <c r="ADA16079" s="60"/>
      <c r="ADB16079" s="60"/>
      <c r="ADC16079" s="60"/>
      <c r="ADD16079" s="60"/>
      <c r="ADE16079" s="60"/>
    </row>
    <row r="16080" spans="760:785" x14ac:dyDescent="0.25">
      <c r="ACF16080" s="60"/>
      <c r="ACG16080" s="60"/>
      <c r="ACH16080" s="60"/>
      <c r="ACI16080" s="60"/>
      <c r="ACJ16080" s="60"/>
      <c r="ACK16080" s="60"/>
      <c r="ACL16080" s="60"/>
      <c r="ACM16080" s="60"/>
      <c r="ACN16080" s="60"/>
      <c r="ACO16080" s="60"/>
      <c r="ACP16080" s="60"/>
      <c r="ACQ16080" s="60"/>
      <c r="ACR16080" s="60"/>
      <c r="ACS16080" s="60"/>
      <c r="ACT16080" s="60"/>
      <c r="ACU16080" s="60"/>
      <c r="ACV16080" s="60"/>
      <c r="ACW16080" s="60"/>
      <c r="ACX16080" s="60"/>
      <c r="ACY16080" s="60">
        <v>7.73848537330495E-2</v>
      </c>
      <c r="ACZ16080" s="60"/>
      <c r="ADA16080" s="60"/>
      <c r="ADB16080" s="60"/>
      <c r="ADC16080" s="60"/>
      <c r="ADD16080" s="60"/>
      <c r="ADE16080" s="60"/>
    </row>
    <row r="16081" spans="760:785" x14ac:dyDescent="0.25">
      <c r="ACF16081" s="60"/>
      <c r="ACG16081" s="60"/>
      <c r="ACH16081" s="60"/>
      <c r="ACI16081" s="60"/>
      <c r="ACJ16081" s="60"/>
      <c r="ACK16081" s="60"/>
      <c r="ACL16081" s="60"/>
      <c r="ACM16081" s="60"/>
      <c r="ACN16081" s="60"/>
      <c r="ACO16081" s="60"/>
      <c r="ACP16081" s="60"/>
      <c r="ACQ16081" s="60"/>
      <c r="ACR16081" s="60"/>
      <c r="ACS16081" s="60"/>
      <c r="ACT16081" s="60"/>
      <c r="ACU16081" s="60"/>
      <c r="ACV16081" s="60"/>
      <c r="ACW16081" s="60"/>
      <c r="ACX16081" s="60"/>
      <c r="ACY16081" s="60">
        <v>7.73848537330495E-2</v>
      </c>
      <c r="ACZ16081" s="60"/>
      <c r="ADA16081" s="60"/>
      <c r="ADB16081" s="60"/>
      <c r="ADC16081" s="60"/>
      <c r="ADD16081" s="60"/>
      <c r="ADE16081" s="60"/>
    </row>
    <row r="16082" spans="760:785" x14ac:dyDescent="0.25">
      <c r="ACF16082" s="60"/>
      <c r="ACG16082" s="60"/>
      <c r="ACH16082" s="60"/>
      <c r="ACI16082" s="60"/>
      <c r="ACJ16082" s="60"/>
      <c r="ACK16082" s="60"/>
      <c r="ACL16082" s="60"/>
      <c r="ACM16082" s="60"/>
      <c r="ACN16082" s="60"/>
      <c r="ACO16082" s="60"/>
      <c r="ACP16082" s="60"/>
      <c r="ACQ16082" s="60"/>
      <c r="ACR16082" s="60"/>
      <c r="ACS16082" s="60"/>
      <c r="ACT16082" s="60"/>
      <c r="ACU16082" s="60"/>
      <c r="ACV16082" s="60"/>
      <c r="ACW16082" s="60"/>
      <c r="ACX16082" s="60"/>
      <c r="ACY16082" s="60">
        <v>7.7208064650936797E-2</v>
      </c>
      <c r="ACZ16082" s="60"/>
      <c r="ADA16082" s="60"/>
      <c r="ADB16082" s="60"/>
      <c r="ADC16082" s="60"/>
      <c r="ADD16082" s="60"/>
      <c r="ADE16082" s="60"/>
    </row>
    <row r="16083" spans="760:785" x14ac:dyDescent="0.25">
      <c r="ACF16083" s="60"/>
      <c r="ACG16083" s="60"/>
      <c r="ACH16083" s="60"/>
      <c r="ACI16083" s="60"/>
      <c r="ACJ16083" s="60"/>
      <c r="ACK16083" s="60"/>
      <c r="ACL16083" s="60"/>
      <c r="ACM16083" s="60"/>
      <c r="ACN16083" s="60"/>
      <c r="ACO16083" s="60"/>
      <c r="ACP16083" s="60"/>
      <c r="ACQ16083" s="60"/>
      <c r="ACR16083" s="60"/>
      <c r="ACS16083" s="60"/>
      <c r="ACT16083" s="60"/>
      <c r="ACU16083" s="60"/>
      <c r="ACV16083" s="60"/>
      <c r="ACW16083" s="60"/>
      <c r="ACX16083" s="60"/>
      <c r="ACY16083" s="60">
        <v>7.7208064650936797E-2</v>
      </c>
      <c r="ACZ16083" s="60"/>
      <c r="ADA16083" s="60"/>
      <c r="ADB16083" s="60"/>
      <c r="ADC16083" s="60"/>
      <c r="ADD16083" s="60"/>
      <c r="ADE16083" s="60"/>
    </row>
    <row r="16084" spans="760:785" x14ac:dyDescent="0.25">
      <c r="ACF16084" s="60"/>
      <c r="ACG16084" s="60"/>
      <c r="ACH16084" s="60"/>
      <c r="ACI16084" s="60"/>
      <c r="ACJ16084" s="60"/>
      <c r="ACK16084" s="60"/>
      <c r="ACL16084" s="60"/>
      <c r="ACM16084" s="60"/>
      <c r="ACN16084" s="60"/>
      <c r="ACO16084" s="60"/>
      <c r="ACP16084" s="60"/>
      <c r="ACQ16084" s="60"/>
      <c r="ACR16084" s="60"/>
      <c r="ACS16084" s="60"/>
      <c r="ACT16084" s="60"/>
      <c r="ACU16084" s="60"/>
      <c r="ACV16084" s="60"/>
      <c r="ACW16084" s="60"/>
      <c r="ACX16084" s="60"/>
      <c r="ACY16084" s="60">
        <v>7.7153734368416702E-2</v>
      </c>
      <c r="ACZ16084" s="60"/>
      <c r="ADA16084" s="60"/>
      <c r="ADB16084" s="60"/>
      <c r="ADC16084" s="60"/>
      <c r="ADD16084" s="60"/>
      <c r="ADE16084" s="60"/>
    </row>
    <row r="16085" spans="760:785" x14ac:dyDescent="0.25">
      <c r="ACF16085" s="60"/>
      <c r="ACG16085" s="60"/>
      <c r="ACH16085" s="60"/>
      <c r="ACI16085" s="60"/>
      <c r="ACJ16085" s="60"/>
      <c r="ACK16085" s="60"/>
      <c r="ACL16085" s="60"/>
      <c r="ACM16085" s="60"/>
      <c r="ACN16085" s="60"/>
      <c r="ACO16085" s="60"/>
      <c r="ACP16085" s="60"/>
      <c r="ACQ16085" s="60"/>
      <c r="ACR16085" s="60"/>
      <c r="ACS16085" s="60"/>
      <c r="ACT16085" s="60"/>
      <c r="ACU16085" s="60"/>
      <c r="ACV16085" s="60"/>
      <c r="ACW16085" s="60"/>
      <c r="ACX16085" s="60"/>
      <c r="ACY16085" s="60">
        <v>7.7153734368416702E-2</v>
      </c>
      <c r="ACZ16085" s="60"/>
      <c r="ADA16085" s="60"/>
      <c r="ADB16085" s="60"/>
      <c r="ADC16085" s="60"/>
      <c r="ADD16085" s="60"/>
      <c r="ADE16085" s="60"/>
    </row>
    <row r="16086" spans="760:785" x14ac:dyDescent="0.25">
      <c r="ACF16086" s="60"/>
      <c r="ACG16086" s="60"/>
      <c r="ACH16086" s="60"/>
      <c r="ACI16086" s="60"/>
      <c r="ACJ16086" s="60"/>
      <c r="ACK16086" s="60"/>
      <c r="ACL16086" s="60"/>
      <c r="ACM16086" s="60"/>
      <c r="ACN16086" s="60"/>
      <c r="ACO16086" s="60"/>
      <c r="ACP16086" s="60"/>
      <c r="ACQ16086" s="60"/>
      <c r="ACR16086" s="60"/>
      <c r="ACS16086" s="60"/>
      <c r="ACT16086" s="60"/>
      <c r="ACU16086" s="60"/>
      <c r="ACV16086" s="60"/>
      <c r="ACW16086" s="60"/>
      <c r="ACX16086" s="60"/>
      <c r="ACY16086" s="60">
        <v>7.7116039243714907E-2</v>
      </c>
      <c r="ACZ16086" s="60"/>
      <c r="ADA16086" s="60"/>
      <c r="ADB16086" s="60"/>
      <c r="ADC16086" s="60"/>
      <c r="ADD16086" s="60"/>
      <c r="ADE16086" s="60"/>
    </row>
    <row r="16087" spans="760:785" x14ac:dyDescent="0.25">
      <c r="ACF16087" s="60"/>
      <c r="ACG16087" s="60"/>
      <c r="ACH16087" s="60"/>
      <c r="ACI16087" s="60"/>
      <c r="ACJ16087" s="60"/>
      <c r="ACK16087" s="60"/>
      <c r="ACL16087" s="60"/>
      <c r="ACM16087" s="60"/>
      <c r="ACN16087" s="60"/>
      <c r="ACO16087" s="60"/>
      <c r="ACP16087" s="60"/>
      <c r="ACQ16087" s="60"/>
      <c r="ACR16087" s="60"/>
      <c r="ACS16087" s="60"/>
      <c r="ACT16087" s="60"/>
      <c r="ACU16087" s="60"/>
      <c r="ACV16087" s="60"/>
      <c r="ACW16087" s="60"/>
      <c r="ACX16087" s="60"/>
      <c r="ACY16087" s="60">
        <v>7.7112502742807398E-2</v>
      </c>
      <c r="ACZ16087" s="60"/>
      <c r="ADA16087" s="60"/>
      <c r="ADB16087" s="60"/>
      <c r="ADC16087" s="60"/>
      <c r="ADD16087" s="60"/>
      <c r="ADE16087" s="60"/>
    </row>
    <row r="16088" spans="760:785" x14ac:dyDescent="0.25">
      <c r="ACF16088" s="60"/>
      <c r="ACG16088" s="60"/>
      <c r="ACH16088" s="60"/>
      <c r="ACI16088" s="60"/>
      <c r="ACJ16088" s="60"/>
      <c r="ACK16088" s="60"/>
      <c r="ACL16088" s="60"/>
      <c r="ACM16088" s="60"/>
      <c r="ACN16088" s="60"/>
      <c r="ACO16088" s="60"/>
      <c r="ACP16088" s="60"/>
      <c r="ACQ16088" s="60"/>
      <c r="ACR16088" s="60"/>
      <c r="ACS16088" s="60"/>
      <c r="ACT16088" s="60"/>
      <c r="ACU16088" s="60"/>
      <c r="ACV16088" s="60"/>
      <c r="ACW16088" s="60"/>
      <c r="ACX16088" s="60"/>
      <c r="ACY16088" s="60">
        <v>7.7112502742807398E-2</v>
      </c>
      <c r="ACZ16088" s="60"/>
      <c r="ADA16088" s="60"/>
      <c r="ADB16088" s="60"/>
      <c r="ADC16088" s="60"/>
      <c r="ADD16088" s="60"/>
      <c r="ADE16088" s="60"/>
    </row>
    <row r="16089" spans="760:785" x14ac:dyDescent="0.25">
      <c r="ACF16089" s="60"/>
      <c r="ACG16089" s="60"/>
      <c r="ACH16089" s="60"/>
      <c r="ACI16089" s="60"/>
      <c r="ACJ16089" s="60"/>
      <c r="ACK16089" s="60"/>
      <c r="ACL16089" s="60"/>
      <c r="ACM16089" s="60"/>
      <c r="ACN16089" s="60"/>
      <c r="ACO16089" s="60"/>
      <c r="ACP16089" s="60"/>
      <c r="ACQ16089" s="60"/>
      <c r="ACR16089" s="60"/>
      <c r="ACS16089" s="60"/>
      <c r="ACT16089" s="60"/>
      <c r="ACU16089" s="60"/>
      <c r="ACV16089" s="60"/>
      <c r="ACW16089" s="60"/>
      <c r="ACX16089" s="60"/>
      <c r="ACY16089" s="60">
        <v>7.71108266122143E-2</v>
      </c>
      <c r="ACZ16089" s="60"/>
      <c r="ADA16089" s="60"/>
      <c r="ADB16089" s="60"/>
      <c r="ADC16089" s="60"/>
      <c r="ADD16089" s="60"/>
      <c r="ADE16089" s="60"/>
    </row>
    <row r="16090" spans="760:785" x14ac:dyDescent="0.25">
      <c r="ACF16090" s="60"/>
      <c r="ACG16090" s="60"/>
      <c r="ACH16090" s="60"/>
      <c r="ACI16090" s="60"/>
      <c r="ACJ16090" s="60"/>
      <c r="ACK16090" s="60"/>
      <c r="ACL16090" s="60"/>
      <c r="ACM16090" s="60"/>
      <c r="ACN16090" s="60"/>
      <c r="ACO16090" s="60"/>
      <c r="ACP16090" s="60"/>
      <c r="ACQ16090" s="60"/>
      <c r="ACR16090" s="60"/>
      <c r="ACS16090" s="60"/>
      <c r="ACT16090" s="60"/>
      <c r="ACU16090" s="60"/>
      <c r="ACV16090" s="60"/>
      <c r="ACW16090" s="60"/>
      <c r="ACX16090" s="60"/>
      <c r="ACY16090" s="60">
        <v>7.71108266122143E-2</v>
      </c>
      <c r="ACZ16090" s="60"/>
      <c r="ADA16090" s="60"/>
      <c r="ADB16090" s="60"/>
      <c r="ADC16090" s="60"/>
      <c r="ADD16090" s="60"/>
      <c r="ADE16090" s="60"/>
    </row>
    <row r="16091" spans="760:785" x14ac:dyDescent="0.25">
      <c r="ACF16091" s="60"/>
      <c r="ACG16091" s="60"/>
      <c r="ACH16091" s="60"/>
      <c r="ACI16091" s="60"/>
      <c r="ACJ16091" s="60"/>
      <c r="ACK16091" s="60"/>
      <c r="ACL16091" s="60"/>
      <c r="ACM16091" s="60"/>
      <c r="ACN16091" s="60"/>
      <c r="ACO16091" s="60"/>
      <c r="ACP16091" s="60"/>
      <c r="ACQ16091" s="60"/>
      <c r="ACR16091" s="60"/>
      <c r="ACS16091" s="60"/>
      <c r="ACT16091" s="60"/>
      <c r="ACU16091" s="60"/>
      <c r="ACV16091" s="60"/>
      <c r="ACW16091" s="60"/>
      <c r="ACX16091" s="60"/>
      <c r="ACY16091" s="60">
        <v>7.7042410854232496E-2</v>
      </c>
      <c r="ACZ16091" s="60"/>
      <c r="ADA16091" s="60"/>
      <c r="ADB16091" s="60"/>
      <c r="ADC16091" s="60"/>
      <c r="ADD16091" s="60"/>
      <c r="ADE16091" s="60"/>
    </row>
    <row r="16092" spans="760:785" x14ac:dyDescent="0.25">
      <c r="ACF16092" s="60"/>
      <c r="ACG16092" s="60"/>
      <c r="ACH16092" s="60"/>
      <c r="ACI16092" s="60"/>
      <c r="ACJ16092" s="60"/>
      <c r="ACK16092" s="60"/>
      <c r="ACL16092" s="60"/>
      <c r="ACM16092" s="60"/>
      <c r="ACN16092" s="60"/>
      <c r="ACO16092" s="60"/>
      <c r="ACP16092" s="60"/>
      <c r="ACQ16092" s="60"/>
      <c r="ACR16092" s="60"/>
      <c r="ACS16092" s="60"/>
      <c r="ACT16092" s="60"/>
      <c r="ACU16092" s="60"/>
      <c r="ACV16092" s="60"/>
      <c r="ACW16092" s="60"/>
      <c r="ACX16092" s="60"/>
      <c r="ACY16092" s="60">
        <v>7.7042410854232496E-2</v>
      </c>
      <c r="ACZ16092" s="60"/>
      <c r="ADA16092" s="60"/>
      <c r="ADB16092" s="60"/>
      <c r="ADC16092" s="60"/>
      <c r="ADD16092" s="60"/>
      <c r="ADE16092" s="60"/>
    </row>
    <row r="16093" spans="760:785" x14ac:dyDescent="0.25">
      <c r="ACF16093" s="60"/>
      <c r="ACG16093" s="60"/>
      <c r="ACH16093" s="60"/>
      <c r="ACI16093" s="60"/>
      <c r="ACJ16093" s="60"/>
      <c r="ACK16093" s="60"/>
      <c r="ACL16093" s="60"/>
      <c r="ACM16093" s="60"/>
      <c r="ACN16093" s="60"/>
      <c r="ACO16093" s="60"/>
      <c r="ACP16093" s="60"/>
      <c r="ACQ16093" s="60"/>
      <c r="ACR16093" s="60"/>
      <c r="ACS16093" s="60"/>
      <c r="ACT16093" s="60"/>
      <c r="ACU16093" s="60"/>
      <c r="ACV16093" s="60"/>
      <c r="ACW16093" s="60"/>
      <c r="ACX16093" s="60"/>
      <c r="ACY16093" s="60">
        <v>7.7035477926756399E-2</v>
      </c>
      <c r="ACZ16093" s="60"/>
      <c r="ADA16093" s="60"/>
      <c r="ADB16093" s="60"/>
      <c r="ADC16093" s="60"/>
      <c r="ADD16093" s="60"/>
      <c r="ADE16093" s="60"/>
    </row>
    <row r="16094" spans="760:785" x14ac:dyDescent="0.25">
      <c r="ACF16094" s="60"/>
      <c r="ACG16094" s="60"/>
      <c r="ACH16094" s="60"/>
      <c r="ACI16094" s="60"/>
      <c r="ACJ16094" s="60"/>
      <c r="ACK16094" s="60"/>
      <c r="ACL16094" s="60"/>
      <c r="ACM16094" s="60"/>
      <c r="ACN16094" s="60"/>
      <c r="ACO16094" s="60"/>
      <c r="ACP16094" s="60"/>
      <c r="ACQ16094" s="60"/>
      <c r="ACR16094" s="60"/>
      <c r="ACS16094" s="60"/>
      <c r="ACT16094" s="60"/>
      <c r="ACU16094" s="60"/>
      <c r="ACV16094" s="60"/>
      <c r="ACW16094" s="60"/>
      <c r="ACX16094" s="60"/>
      <c r="ACY16094" s="60">
        <v>7.6999902060821204E-2</v>
      </c>
      <c r="ACZ16094" s="60"/>
      <c r="ADA16094" s="60"/>
      <c r="ADB16094" s="60"/>
      <c r="ADC16094" s="60"/>
      <c r="ADD16094" s="60"/>
      <c r="ADE16094" s="60"/>
    </row>
    <row r="16095" spans="760:785" x14ac:dyDescent="0.25">
      <c r="ACF16095" s="60"/>
      <c r="ACG16095" s="60"/>
      <c r="ACH16095" s="60"/>
      <c r="ACI16095" s="60"/>
      <c r="ACJ16095" s="60"/>
      <c r="ACK16095" s="60"/>
      <c r="ACL16095" s="60"/>
      <c r="ACM16095" s="60"/>
      <c r="ACN16095" s="60"/>
      <c r="ACO16095" s="60"/>
      <c r="ACP16095" s="60"/>
      <c r="ACQ16095" s="60"/>
      <c r="ACR16095" s="60"/>
      <c r="ACS16095" s="60"/>
      <c r="ACT16095" s="60"/>
      <c r="ACU16095" s="60"/>
      <c r="ACV16095" s="60"/>
      <c r="ACW16095" s="60"/>
      <c r="ACX16095" s="60"/>
      <c r="ACY16095" s="60">
        <v>7.6999902060821204E-2</v>
      </c>
      <c r="ACZ16095" s="60"/>
      <c r="ADA16095" s="60"/>
      <c r="ADB16095" s="60"/>
      <c r="ADC16095" s="60"/>
      <c r="ADD16095" s="60"/>
      <c r="ADE16095" s="60"/>
    </row>
    <row r="16096" spans="760:785" x14ac:dyDescent="0.25">
      <c r="ACF16096" s="60"/>
      <c r="ACG16096" s="60"/>
      <c r="ACH16096" s="60"/>
      <c r="ACI16096" s="60"/>
      <c r="ACJ16096" s="60"/>
      <c r="ACK16096" s="60"/>
      <c r="ACL16096" s="60"/>
      <c r="ACM16096" s="60"/>
      <c r="ACN16096" s="60"/>
      <c r="ACO16096" s="60"/>
      <c r="ACP16096" s="60"/>
      <c r="ACQ16096" s="60"/>
      <c r="ACR16096" s="60"/>
      <c r="ACS16096" s="60"/>
      <c r="ACT16096" s="60"/>
      <c r="ACU16096" s="60"/>
      <c r="ACV16096" s="60"/>
      <c r="ACW16096" s="60"/>
      <c r="ACX16096" s="60"/>
      <c r="ACY16096" s="60">
        <v>7.6993040454727296E-2</v>
      </c>
      <c r="ACZ16096" s="60"/>
      <c r="ADA16096" s="60"/>
      <c r="ADB16096" s="60"/>
      <c r="ADC16096" s="60"/>
      <c r="ADD16096" s="60"/>
      <c r="ADE16096" s="60"/>
    </row>
    <row r="16097" spans="760:785" x14ac:dyDescent="0.25">
      <c r="ACF16097" s="60"/>
      <c r="ACG16097" s="60"/>
      <c r="ACH16097" s="60"/>
      <c r="ACI16097" s="60"/>
      <c r="ACJ16097" s="60"/>
      <c r="ACK16097" s="60"/>
      <c r="ACL16097" s="60"/>
      <c r="ACM16097" s="60"/>
      <c r="ACN16097" s="60"/>
      <c r="ACO16097" s="60"/>
      <c r="ACP16097" s="60"/>
      <c r="ACQ16097" s="60"/>
      <c r="ACR16097" s="60"/>
      <c r="ACS16097" s="60"/>
      <c r="ACT16097" s="60"/>
      <c r="ACU16097" s="60"/>
      <c r="ACV16097" s="60"/>
      <c r="ACW16097" s="60"/>
      <c r="ACX16097" s="60"/>
      <c r="ACY16097" s="60">
        <v>7.6993040454727296E-2</v>
      </c>
      <c r="ACZ16097" s="60"/>
      <c r="ADA16097" s="60"/>
      <c r="ADB16097" s="60"/>
      <c r="ADC16097" s="60"/>
      <c r="ADD16097" s="60"/>
      <c r="ADE16097" s="60"/>
    </row>
    <row r="16098" spans="760:785" x14ac:dyDescent="0.25">
      <c r="ACF16098" s="60"/>
      <c r="ACG16098" s="60"/>
      <c r="ACH16098" s="60"/>
      <c r="ACI16098" s="60"/>
      <c r="ACJ16098" s="60"/>
      <c r="ACK16098" s="60"/>
      <c r="ACL16098" s="60"/>
      <c r="ACM16098" s="60"/>
      <c r="ACN16098" s="60"/>
      <c r="ACO16098" s="60"/>
      <c r="ACP16098" s="60"/>
      <c r="ACQ16098" s="60"/>
      <c r="ACR16098" s="60"/>
      <c r="ACS16098" s="60"/>
      <c r="ACT16098" s="60"/>
      <c r="ACU16098" s="60"/>
      <c r="ACV16098" s="60"/>
      <c r="ACW16098" s="60"/>
      <c r="ACX16098" s="60"/>
      <c r="ACY16098" s="60">
        <v>7.6913869026518103E-2</v>
      </c>
      <c r="ACZ16098" s="60"/>
      <c r="ADA16098" s="60"/>
      <c r="ADB16098" s="60"/>
      <c r="ADC16098" s="60"/>
      <c r="ADD16098" s="60"/>
      <c r="ADE16098" s="60"/>
    </row>
    <row r="16099" spans="760:785" x14ac:dyDescent="0.25">
      <c r="ACF16099" s="60"/>
      <c r="ACG16099" s="60"/>
      <c r="ACH16099" s="60"/>
      <c r="ACI16099" s="60"/>
      <c r="ACJ16099" s="60"/>
      <c r="ACK16099" s="60"/>
      <c r="ACL16099" s="60"/>
      <c r="ACM16099" s="60"/>
      <c r="ACN16099" s="60"/>
      <c r="ACO16099" s="60"/>
      <c r="ACP16099" s="60"/>
      <c r="ACQ16099" s="60"/>
      <c r="ACR16099" s="60"/>
      <c r="ACS16099" s="60"/>
      <c r="ACT16099" s="60"/>
      <c r="ACU16099" s="60"/>
      <c r="ACV16099" s="60"/>
      <c r="ACW16099" s="60"/>
      <c r="ACX16099" s="60"/>
      <c r="ACY16099" s="60">
        <v>7.6913869026518103E-2</v>
      </c>
      <c r="ACZ16099" s="60"/>
      <c r="ADA16099" s="60"/>
      <c r="ADB16099" s="60"/>
      <c r="ADC16099" s="60"/>
      <c r="ADD16099" s="60"/>
      <c r="ADE16099" s="60"/>
    </row>
    <row r="16100" spans="760:785" x14ac:dyDescent="0.25">
      <c r="ACF16100" s="60"/>
      <c r="ACG16100" s="60"/>
      <c r="ACH16100" s="60"/>
      <c r="ACI16100" s="60"/>
      <c r="ACJ16100" s="60"/>
      <c r="ACK16100" s="60"/>
      <c r="ACL16100" s="60"/>
      <c r="ACM16100" s="60"/>
      <c r="ACN16100" s="60"/>
      <c r="ACO16100" s="60"/>
      <c r="ACP16100" s="60"/>
      <c r="ACQ16100" s="60"/>
      <c r="ACR16100" s="60"/>
      <c r="ACS16100" s="60"/>
      <c r="ACT16100" s="60"/>
      <c r="ACU16100" s="60"/>
      <c r="ACV16100" s="60"/>
      <c r="ACW16100" s="60"/>
      <c r="ACX16100" s="60"/>
      <c r="ACY16100" s="60">
        <v>7.68905917114385E-2</v>
      </c>
      <c r="ACZ16100" s="60"/>
      <c r="ADA16100" s="60"/>
      <c r="ADB16100" s="60"/>
      <c r="ADC16100" s="60"/>
      <c r="ADD16100" s="60"/>
      <c r="ADE16100" s="60"/>
    </row>
    <row r="16101" spans="760:785" x14ac:dyDescent="0.25">
      <c r="ACF16101" s="60"/>
      <c r="ACG16101" s="60"/>
      <c r="ACH16101" s="60"/>
      <c r="ACI16101" s="60"/>
      <c r="ACJ16101" s="60"/>
      <c r="ACK16101" s="60"/>
      <c r="ACL16101" s="60"/>
      <c r="ACM16101" s="60"/>
      <c r="ACN16101" s="60"/>
      <c r="ACO16101" s="60"/>
      <c r="ACP16101" s="60"/>
      <c r="ACQ16101" s="60"/>
      <c r="ACR16101" s="60"/>
      <c r="ACS16101" s="60"/>
      <c r="ACT16101" s="60"/>
      <c r="ACU16101" s="60"/>
      <c r="ACV16101" s="60"/>
      <c r="ACW16101" s="60"/>
      <c r="ACX16101" s="60"/>
      <c r="ACY16101" s="60">
        <v>7.68905917114385E-2</v>
      </c>
      <c r="ACZ16101" s="60"/>
      <c r="ADA16101" s="60"/>
      <c r="ADB16101" s="60"/>
      <c r="ADC16101" s="60"/>
      <c r="ADD16101" s="60"/>
      <c r="ADE16101" s="60"/>
    </row>
    <row r="16102" spans="760:785" x14ac:dyDescent="0.25">
      <c r="ACF16102" s="60"/>
      <c r="ACG16102" s="60"/>
      <c r="ACH16102" s="60"/>
      <c r="ACI16102" s="60"/>
      <c r="ACJ16102" s="60"/>
      <c r="ACK16102" s="60"/>
      <c r="ACL16102" s="60"/>
      <c r="ACM16102" s="60"/>
      <c r="ACN16102" s="60"/>
      <c r="ACO16102" s="60"/>
      <c r="ACP16102" s="60"/>
      <c r="ACQ16102" s="60"/>
      <c r="ACR16102" s="60"/>
      <c r="ACS16102" s="60"/>
      <c r="ACT16102" s="60"/>
      <c r="ACU16102" s="60"/>
      <c r="ACV16102" s="60"/>
      <c r="ACW16102" s="60"/>
      <c r="ACX16102" s="60"/>
      <c r="ACY16102" s="60">
        <v>7.6801418305824501E-2</v>
      </c>
      <c r="ACZ16102" s="60"/>
      <c r="ADA16102" s="60"/>
      <c r="ADB16102" s="60"/>
      <c r="ADC16102" s="60"/>
      <c r="ADD16102" s="60"/>
      <c r="ADE16102" s="60"/>
    </row>
    <row r="16103" spans="760:785" x14ac:dyDescent="0.25">
      <c r="ACF16103" s="60"/>
      <c r="ACG16103" s="60"/>
      <c r="ACH16103" s="60"/>
      <c r="ACI16103" s="60"/>
      <c r="ACJ16103" s="60"/>
      <c r="ACK16103" s="60"/>
      <c r="ACL16103" s="60"/>
      <c r="ACM16103" s="60"/>
      <c r="ACN16103" s="60"/>
      <c r="ACO16103" s="60"/>
      <c r="ACP16103" s="60"/>
      <c r="ACQ16103" s="60"/>
      <c r="ACR16103" s="60"/>
      <c r="ACS16103" s="60"/>
      <c r="ACT16103" s="60"/>
      <c r="ACU16103" s="60"/>
      <c r="ACV16103" s="60"/>
      <c r="ACW16103" s="60"/>
      <c r="ACX16103" s="60"/>
      <c r="ACY16103" s="60">
        <v>7.6801418305824501E-2</v>
      </c>
      <c r="ACZ16103" s="60"/>
      <c r="ADA16103" s="60"/>
      <c r="ADB16103" s="60"/>
      <c r="ADC16103" s="60"/>
      <c r="ADD16103" s="60"/>
      <c r="ADE16103" s="60"/>
    </row>
    <row r="16104" spans="760:785" x14ac:dyDescent="0.25">
      <c r="ACF16104" s="60"/>
      <c r="ACG16104" s="60"/>
      <c r="ACH16104" s="60"/>
      <c r="ACI16104" s="60"/>
      <c r="ACJ16104" s="60"/>
      <c r="ACK16104" s="60"/>
      <c r="ACL16104" s="60"/>
      <c r="ACM16104" s="60"/>
      <c r="ACN16104" s="60"/>
      <c r="ACO16104" s="60"/>
      <c r="ACP16104" s="60"/>
      <c r="ACQ16104" s="60"/>
      <c r="ACR16104" s="60"/>
      <c r="ACS16104" s="60"/>
      <c r="ACT16104" s="60"/>
      <c r="ACU16104" s="60"/>
      <c r="ACV16104" s="60"/>
      <c r="ACW16104" s="60"/>
      <c r="ACX16104" s="60"/>
      <c r="ACY16104" s="60">
        <v>7.6795077315895605E-2</v>
      </c>
      <c r="ACZ16104" s="60"/>
      <c r="ADA16104" s="60"/>
      <c r="ADB16104" s="60"/>
      <c r="ADC16104" s="60"/>
      <c r="ADD16104" s="60"/>
      <c r="ADE16104" s="60"/>
    </row>
    <row r="16105" spans="760:785" x14ac:dyDescent="0.25">
      <c r="ACF16105" s="60"/>
      <c r="ACG16105" s="60"/>
      <c r="ACH16105" s="60"/>
      <c r="ACI16105" s="60"/>
      <c r="ACJ16105" s="60"/>
      <c r="ACK16105" s="60"/>
      <c r="ACL16105" s="60"/>
      <c r="ACM16105" s="60"/>
      <c r="ACN16105" s="60"/>
      <c r="ACO16105" s="60"/>
      <c r="ACP16105" s="60"/>
      <c r="ACQ16105" s="60"/>
      <c r="ACR16105" s="60"/>
      <c r="ACS16105" s="60"/>
      <c r="ACT16105" s="60"/>
      <c r="ACU16105" s="60"/>
      <c r="ACV16105" s="60"/>
      <c r="ACW16105" s="60"/>
      <c r="ACX16105" s="60"/>
      <c r="ACY16105" s="60">
        <v>7.6795077315895605E-2</v>
      </c>
      <c r="ACZ16105" s="60"/>
      <c r="ADA16105" s="60"/>
      <c r="ADB16105" s="60"/>
      <c r="ADC16105" s="60"/>
      <c r="ADD16105" s="60"/>
      <c r="ADE16105" s="60"/>
    </row>
    <row r="16106" spans="760:785" x14ac:dyDescent="0.25">
      <c r="ACF16106" s="60"/>
      <c r="ACG16106" s="60"/>
      <c r="ACH16106" s="60"/>
      <c r="ACI16106" s="60"/>
      <c r="ACJ16106" s="60"/>
      <c r="ACK16106" s="60"/>
      <c r="ACL16106" s="60"/>
      <c r="ACM16106" s="60"/>
      <c r="ACN16106" s="60"/>
      <c r="ACO16106" s="60"/>
      <c r="ACP16106" s="60"/>
      <c r="ACQ16106" s="60"/>
      <c r="ACR16106" s="60"/>
      <c r="ACS16106" s="60"/>
      <c r="ACT16106" s="60"/>
      <c r="ACU16106" s="60"/>
      <c r="ACV16106" s="60"/>
      <c r="ACW16106" s="60"/>
      <c r="ACX16106" s="60"/>
      <c r="ACY16106" s="60">
        <v>7.6768791318350196E-2</v>
      </c>
      <c r="ACZ16106" s="60"/>
      <c r="ADA16106" s="60"/>
      <c r="ADB16106" s="60"/>
      <c r="ADC16106" s="60"/>
      <c r="ADD16106" s="60"/>
      <c r="ADE16106" s="60"/>
    </row>
    <row r="16107" spans="760:785" x14ac:dyDescent="0.25">
      <c r="ACF16107" s="60"/>
      <c r="ACG16107" s="60"/>
      <c r="ACH16107" s="60"/>
      <c r="ACI16107" s="60"/>
      <c r="ACJ16107" s="60"/>
      <c r="ACK16107" s="60"/>
      <c r="ACL16107" s="60"/>
      <c r="ACM16107" s="60"/>
      <c r="ACN16107" s="60"/>
      <c r="ACO16107" s="60"/>
      <c r="ACP16107" s="60"/>
      <c r="ACQ16107" s="60"/>
      <c r="ACR16107" s="60"/>
      <c r="ACS16107" s="60"/>
      <c r="ACT16107" s="60"/>
      <c r="ACU16107" s="60"/>
      <c r="ACV16107" s="60"/>
      <c r="ACW16107" s="60"/>
      <c r="ACX16107" s="60"/>
      <c r="ACY16107" s="60">
        <v>7.6628939955909595E-2</v>
      </c>
      <c r="ACZ16107" s="60"/>
      <c r="ADA16107" s="60"/>
      <c r="ADB16107" s="60"/>
      <c r="ADC16107" s="60"/>
      <c r="ADD16107" s="60"/>
      <c r="ADE16107" s="60"/>
    </row>
    <row r="16108" spans="760:785" x14ac:dyDescent="0.25">
      <c r="ACF16108" s="60"/>
      <c r="ACG16108" s="60"/>
      <c r="ACH16108" s="60"/>
      <c r="ACI16108" s="60"/>
      <c r="ACJ16108" s="60"/>
      <c r="ACK16108" s="60"/>
      <c r="ACL16108" s="60"/>
      <c r="ACM16108" s="60"/>
      <c r="ACN16108" s="60"/>
      <c r="ACO16108" s="60"/>
      <c r="ACP16108" s="60"/>
      <c r="ACQ16108" s="60"/>
      <c r="ACR16108" s="60"/>
      <c r="ACS16108" s="60"/>
      <c r="ACT16108" s="60"/>
      <c r="ACU16108" s="60"/>
      <c r="ACV16108" s="60"/>
      <c r="ACW16108" s="60"/>
      <c r="ACX16108" s="60"/>
      <c r="ACY16108" s="60">
        <v>7.6564567025920405E-2</v>
      </c>
      <c r="ACZ16108" s="60"/>
      <c r="ADA16108" s="60"/>
      <c r="ADB16108" s="60"/>
      <c r="ADC16108" s="60"/>
      <c r="ADD16108" s="60"/>
      <c r="ADE16108" s="60"/>
    </row>
    <row r="16109" spans="760:785" x14ac:dyDescent="0.25">
      <c r="ACF16109" s="60"/>
      <c r="ACG16109" s="60"/>
      <c r="ACH16109" s="60"/>
      <c r="ACI16109" s="60"/>
      <c r="ACJ16109" s="60"/>
      <c r="ACK16109" s="60"/>
      <c r="ACL16109" s="60"/>
      <c r="ACM16109" s="60"/>
      <c r="ACN16109" s="60"/>
      <c r="ACO16109" s="60"/>
      <c r="ACP16109" s="60"/>
      <c r="ACQ16109" s="60"/>
      <c r="ACR16109" s="60"/>
      <c r="ACS16109" s="60"/>
      <c r="ACT16109" s="60"/>
      <c r="ACU16109" s="60"/>
      <c r="ACV16109" s="60"/>
      <c r="ACW16109" s="60"/>
      <c r="ACX16109" s="60"/>
      <c r="ACY16109" s="60">
        <v>7.6564567025920405E-2</v>
      </c>
      <c r="ACZ16109" s="60"/>
      <c r="ADA16109" s="60"/>
      <c r="ADB16109" s="60"/>
      <c r="ADC16109" s="60"/>
      <c r="ADD16109" s="60"/>
      <c r="ADE16109" s="60"/>
    </row>
    <row r="16110" spans="760:785" x14ac:dyDescent="0.25">
      <c r="ACF16110" s="60"/>
      <c r="ACG16110" s="60"/>
      <c r="ACH16110" s="60"/>
      <c r="ACI16110" s="60"/>
      <c r="ACJ16110" s="60"/>
      <c r="ACK16110" s="60"/>
      <c r="ACL16110" s="60"/>
      <c r="ACM16110" s="60"/>
      <c r="ACN16110" s="60"/>
      <c r="ACO16110" s="60"/>
      <c r="ACP16110" s="60"/>
      <c r="ACQ16110" s="60"/>
      <c r="ACR16110" s="60"/>
      <c r="ACS16110" s="60"/>
      <c r="ACT16110" s="60"/>
      <c r="ACU16110" s="60"/>
      <c r="ACV16110" s="60"/>
      <c r="ACW16110" s="60"/>
      <c r="ACX16110" s="60"/>
      <c r="ACY16110" s="60">
        <v>7.6323930636398696E-2</v>
      </c>
      <c r="ACZ16110" s="60"/>
      <c r="ADA16110" s="60"/>
      <c r="ADB16110" s="60"/>
      <c r="ADC16110" s="60"/>
      <c r="ADD16110" s="60"/>
      <c r="ADE16110" s="60"/>
    </row>
    <row r="16111" spans="760:785" x14ac:dyDescent="0.25">
      <c r="ACF16111" s="60"/>
      <c r="ACG16111" s="60"/>
      <c r="ACH16111" s="60"/>
      <c r="ACI16111" s="60"/>
      <c r="ACJ16111" s="60"/>
      <c r="ACK16111" s="60"/>
      <c r="ACL16111" s="60"/>
      <c r="ACM16111" s="60"/>
      <c r="ACN16111" s="60"/>
      <c r="ACO16111" s="60"/>
      <c r="ACP16111" s="60"/>
      <c r="ACQ16111" s="60"/>
      <c r="ACR16111" s="60"/>
      <c r="ACS16111" s="60"/>
      <c r="ACT16111" s="60"/>
      <c r="ACU16111" s="60"/>
      <c r="ACV16111" s="60"/>
      <c r="ACW16111" s="60"/>
      <c r="ACX16111" s="60"/>
      <c r="ACY16111" s="60">
        <v>7.63190376019795E-2</v>
      </c>
      <c r="ACZ16111" s="60"/>
      <c r="ADA16111" s="60"/>
      <c r="ADB16111" s="60"/>
      <c r="ADC16111" s="60"/>
      <c r="ADD16111" s="60"/>
      <c r="ADE16111" s="60"/>
    </row>
    <row r="16112" spans="760:785" x14ac:dyDescent="0.25">
      <c r="ACF16112" s="60"/>
      <c r="ACG16112" s="60"/>
      <c r="ACH16112" s="60"/>
      <c r="ACI16112" s="60"/>
      <c r="ACJ16112" s="60"/>
      <c r="ACK16112" s="60"/>
      <c r="ACL16112" s="60"/>
      <c r="ACM16112" s="60"/>
      <c r="ACN16112" s="60"/>
      <c r="ACO16112" s="60"/>
      <c r="ACP16112" s="60"/>
      <c r="ACQ16112" s="60"/>
      <c r="ACR16112" s="60"/>
      <c r="ACS16112" s="60"/>
      <c r="ACT16112" s="60"/>
      <c r="ACU16112" s="60"/>
      <c r="ACV16112" s="60"/>
      <c r="ACW16112" s="60"/>
      <c r="ACX16112" s="60"/>
      <c r="ACY16112" s="60">
        <v>7.6205480281649196E-2</v>
      </c>
      <c r="ACZ16112" s="60"/>
      <c r="ADA16112" s="60"/>
      <c r="ADB16112" s="60"/>
      <c r="ADC16112" s="60"/>
      <c r="ADD16112" s="60"/>
      <c r="ADE16112" s="60"/>
    </row>
    <row r="16113" spans="760:785" x14ac:dyDescent="0.25">
      <c r="ACF16113" s="60"/>
      <c r="ACG16113" s="60"/>
      <c r="ACH16113" s="60"/>
      <c r="ACI16113" s="60"/>
      <c r="ACJ16113" s="60"/>
      <c r="ACK16113" s="60"/>
      <c r="ACL16113" s="60"/>
      <c r="ACM16113" s="60"/>
      <c r="ACN16113" s="60"/>
      <c r="ACO16113" s="60"/>
      <c r="ACP16113" s="60"/>
      <c r="ACQ16113" s="60"/>
      <c r="ACR16113" s="60"/>
      <c r="ACS16113" s="60"/>
      <c r="ACT16113" s="60"/>
      <c r="ACU16113" s="60"/>
      <c r="ACV16113" s="60"/>
      <c r="ACW16113" s="60"/>
      <c r="ACX16113" s="60"/>
      <c r="ACY16113" s="60">
        <v>7.6205480281649196E-2</v>
      </c>
      <c r="ACZ16113" s="60"/>
      <c r="ADA16113" s="60"/>
      <c r="ADB16113" s="60"/>
      <c r="ADC16113" s="60"/>
      <c r="ADD16113" s="60"/>
      <c r="ADE16113" s="60"/>
    </row>
    <row r="16114" spans="760:785" x14ac:dyDescent="0.25">
      <c r="ACF16114" s="60"/>
      <c r="ACG16114" s="60"/>
      <c r="ACH16114" s="60"/>
      <c r="ACI16114" s="60"/>
      <c r="ACJ16114" s="60"/>
      <c r="ACK16114" s="60"/>
      <c r="ACL16114" s="60"/>
      <c r="ACM16114" s="60"/>
      <c r="ACN16114" s="60"/>
      <c r="ACO16114" s="60"/>
      <c r="ACP16114" s="60"/>
      <c r="ACQ16114" s="60"/>
      <c r="ACR16114" s="60"/>
      <c r="ACS16114" s="60"/>
      <c r="ACT16114" s="60"/>
      <c r="ACU16114" s="60"/>
      <c r="ACV16114" s="60"/>
      <c r="ACW16114" s="60"/>
      <c r="ACX16114" s="60"/>
      <c r="ACY16114" s="60">
        <v>7.6171639561180199E-2</v>
      </c>
      <c r="ACZ16114" s="60"/>
      <c r="ADA16114" s="60"/>
      <c r="ADB16114" s="60"/>
      <c r="ADC16114" s="60"/>
      <c r="ADD16114" s="60"/>
      <c r="ADE16114" s="60"/>
    </row>
    <row r="16115" spans="760:785" x14ac:dyDescent="0.25">
      <c r="ACF16115" s="60"/>
      <c r="ACG16115" s="60"/>
      <c r="ACH16115" s="60"/>
      <c r="ACI16115" s="60"/>
      <c r="ACJ16115" s="60"/>
      <c r="ACK16115" s="60"/>
      <c r="ACL16115" s="60"/>
      <c r="ACM16115" s="60"/>
      <c r="ACN16115" s="60"/>
      <c r="ACO16115" s="60"/>
      <c r="ACP16115" s="60"/>
      <c r="ACQ16115" s="60"/>
      <c r="ACR16115" s="60"/>
      <c r="ACS16115" s="60"/>
      <c r="ACT16115" s="60"/>
      <c r="ACU16115" s="60"/>
      <c r="ACV16115" s="60"/>
      <c r="ACW16115" s="60"/>
      <c r="ACX16115" s="60"/>
      <c r="ACY16115" s="60">
        <v>7.6171639561180199E-2</v>
      </c>
      <c r="ACZ16115" s="60"/>
      <c r="ADA16115" s="60"/>
      <c r="ADB16115" s="60"/>
      <c r="ADC16115" s="60"/>
      <c r="ADD16115" s="60"/>
      <c r="ADE16115" s="60"/>
    </row>
    <row r="16116" spans="760:785" x14ac:dyDescent="0.25">
      <c r="ACF16116" s="60"/>
      <c r="ACG16116" s="60"/>
      <c r="ACH16116" s="60"/>
      <c r="ACI16116" s="60"/>
      <c r="ACJ16116" s="60"/>
      <c r="ACK16116" s="60"/>
      <c r="ACL16116" s="60"/>
      <c r="ACM16116" s="60"/>
      <c r="ACN16116" s="60"/>
      <c r="ACO16116" s="60"/>
      <c r="ACP16116" s="60"/>
      <c r="ACQ16116" s="60"/>
      <c r="ACR16116" s="60"/>
      <c r="ACS16116" s="60"/>
      <c r="ACT16116" s="60"/>
      <c r="ACU16116" s="60"/>
      <c r="ACV16116" s="60"/>
      <c r="ACW16116" s="60"/>
      <c r="ACX16116" s="60"/>
      <c r="ACY16116" s="60">
        <v>7.6145213492168906E-2</v>
      </c>
      <c r="ACZ16116" s="60"/>
      <c r="ADA16116" s="60"/>
      <c r="ADB16116" s="60"/>
      <c r="ADC16116" s="60"/>
      <c r="ADD16116" s="60"/>
      <c r="ADE16116" s="60"/>
    </row>
    <row r="16117" spans="760:785" x14ac:dyDescent="0.25">
      <c r="ACF16117" s="60"/>
      <c r="ACG16117" s="60"/>
      <c r="ACH16117" s="60"/>
      <c r="ACI16117" s="60"/>
      <c r="ACJ16117" s="60"/>
      <c r="ACK16117" s="60"/>
      <c r="ACL16117" s="60"/>
      <c r="ACM16117" s="60"/>
      <c r="ACN16117" s="60"/>
      <c r="ACO16117" s="60"/>
      <c r="ACP16117" s="60"/>
      <c r="ACQ16117" s="60"/>
      <c r="ACR16117" s="60"/>
      <c r="ACS16117" s="60"/>
      <c r="ACT16117" s="60"/>
      <c r="ACU16117" s="60"/>
      <c r="ACV16117" s="60"/>
      <c r="ACW16117" s="60"/>
      <c r="ACX16117" s="60"/>
      <c r="ACY16117" s="60">
        <v>7.6102648634130798E-2</v>
      </c>
      <c r="ACZ16117" s="60"/>
      <c r="ADA16117" s="60"/>
      <c r="ADB16117" s="60"/>
      <c r="ADC16117" s="60"/>
      <c r="ADD16117" s="60"/>
      <c r="ADE16117" s="60"/>
    </row>
    <row r="16118" spans="760:785" x14ac:dyDescent="0.25">
      <c r="ACF16118" s="60"/>
      <c r="ACG16118" s="60"/>
      <c r="ACH16118" s="60"/>
      <c r="ACI16118" s="60"/>
      <c r="ACJ16118" s="60"/>
      <c r="ACK16118" s="60"/>
      <c r="ACL16118" s="60"/>
      <c r="ACM16118" s="60"/>
      <c r="ACN16118" s="60"/>
      <c r="ACO16118" s="60"/>
      <c r="ACP16118" s="60"/>
      <c r="ACQ16118" s="60"/>
      <c r="ACR16118" s="60"/>
      <c r="ACS16118" s="60"/>
      <c r="ACT16118" s="60"/>
      <c r="ACU16118" s="60"/>
      <c r="ACV16118" s="60"/>
      <c r="ACW16118" s="60"/>
      <c r="ACX16118" s="60"/>
      <c r="ACY16118" s="60">
        <v>7.6077685666186695E-2</v>
      </c>
      <c r="ACZ16118" s="60"/>
      <c r="ADA16118" s="60"/>
      <c r="ADB16118" s="60"/>
      <c r="ADC16118" s="60"/>
      <c r="ADD16118" s="60"/>
      <c r="ADE16118" s="60"/>
    </row>
    <row r="16119" spans="760:785" x14ac:dyDescent="0.25">
      <c r="ACF16119" s="60"/>
      <c r="ACG16119" s="60"/>
      <c r="ACH16119" s="60"/>
      <c r="ACI16119" s="60"/>
      <c r="ACJ16119" s="60"/>
      <c r="ACK16119" s="60"/>
      <c r="ACL16119" s="60"/>
      <c r="ACM16119" s="60"/>
      <c r="ACN16119" s="60"/>
      <c r="ACO16119" s="60"/>
      <c r="ACP16119" s="60"/>
      <c r="ACQ16119" s="60"/>
      <c r="ACR16119" s="60"/>
      <c r="ACS16119" s="60"/>
      <c r="ACT16119" s="60"/>
      <c r="ACU16119" s="60"/>
      <c r="ACV16119" s="60"/>
      <c r="ACW16119" s="60"/>
      <c r="ACX16119" s="60"/>
      <c r="ACY16119" s="60">
        <v>7.6075207182702498E-2</v>
      </c>
      <c r="ACZ16119" s="60"/>
      <c r="ADA16119" s="60"/>
      <c r="ADB16119" s="60"/>
      <c r="ADC16119" s="60"/>
      <c r="ADD16119" s="60"/>
      <c r="ADE16119" s="60"/>
    </row>
    <row r="16120" spans="760:785" x14ac:dyDescent="0.25">
      <c r="ACF16120" s="60"/>
      <c r="ACG16120" s="60"/>
      <c r="ACH16120" s="60"/>
      <c r="ACI16120" s="60"/>
      <c r="ACJ16120" s="60"/>
      <c r="ACK16120" s="60"/>
      <c r="ACL16120" s="60"/>
      <c r="ACM16120" s="60"/>
      <c r="ACN16120" s="60"/>
      <c r="ACO16120" s="60"/>
      <c r="ACP16120" s="60"/>
      <c r="ACQ16120" s="60"/>
      <c r="ACR16120" s="60"/>
      <c r="ACS16120" s="60"/>
      <c r="ACT16120" s="60"/>
      <c r="ACU16120" s="60"/>
      <c r="ACV16120" s="60"/>
      <c r="ACW16120" s="60"/>
      <c r="ACX16120" s="60"/>
      <c r="ACY16120" s="60">
        <v>7.6075207182702498E-2</v>
      </c>
      <c r="ACZ16120" s="60"/>
      <c r="ADA16120" s="60"/>
      <c r="ADB16120" s="60"/>
      <c r="ADC16120" s="60"/>
      <c r="ADD16120" s="60"/>
      <c r="ADE16120" s="60"/>
    </row>
    <row r="16121" spans="760:785" x14ac:dyDescent="0.25">
      <c r="ACF16121" s="60"/>
      <c r="ACG16121" s="60"/>
      <c r="ACH16121" s="60"/>
      <c r="ACI16121" s="60"/>
      <c r="ACJ16121" s="60"/>
      <c r="ACK16121" s="60"/>
      <c r="ACL16121" s="60"/>
      <c r="ACM16121" s="60"/>
      <c r="ACN16121" s="60"/>
      <c r="ACO16121" s="60"/>
      <c r="ACP16121" s="60"/>
      <c r="ACQ16121" s="60"/>
      <c r="ACR16121" s="60"/>
      <c r="ACS16121" s="60"/>
      <c r="ACT16121" s="60"/>
      <c r="ACU16121" s="60"/>
      <c r="ACV16121" s="60"/>
      <c r="ACW16121" s="60"/>
      <c r="ACX16121" s="60"/>
      <c r="ACY16121" s="60">
        <v>7.6060085218303902E-2</v>
      </c>
      <c r="ACZ16121" s="60"/>
      <c r="ADA16121" s="60"/>
      <c r="ADB16121" s="60"/>
      <c r="ADC16121" s="60"/>
      <c r="ADD16121" s="60"/>
      <c r="ADE16121" s="60"/>
    </row>
    <row r="16122" spans="760:785" x14ac:dyDescent="0.25">
      <c r="ACF16122" s="60"/>
      <c r="ACG16122" s="60"/>
      <c r="ACH16122" s="60"/>
      <c r="ACI16122" s="60"/>
      <c r="ACJ16122" s="60"/>
      <c r="ACK16122" s="60"/>
      <c r="ACL16122" s="60"/>
      <c r="ACM16122" s="60"/>
      <c r="ACN16122" s="60"/>
      <c r="ACO16122" s="60"/>
      <c r="ACP16122" s="60"/>
      <c r="ACQ16122" s="60"/>
      <c r="ACR16122" s="60"/>
      <c r="ACS16122" s="60"/>
      <c r="ACT16122" s="60"/>
      <c r="ACU16122" s="60"/>
      <c r="ACV16122" s="60"/>
      <c r="ACW16122" s="60"/>
      <c r="ACX16122" s="60"/>
      <c r="ACY16122" s="60">
        <v>7.6060085218303902E-2</v>
      </c>
      <c r="ACZ16122" s="60"/>
      <c r="ADA16122" s="60"/>
      <c r="ADB16122" s="60"/>
      <c r="ADC16122" s="60"/>
      <c r="ADD16122" s="60"/>
      <c r="ADE16122" s="60"/>
    </row>
    <row r="16123" spans="760:785" x14ac:dyDescent="0.25">
      <c r="ACF16123" s="60"/>
      <c r="ACG16123" s="60"/>
      <c r="ACH16123" s="60"/>
      <c r="ACI16123" s="60"/>
      <c r="ACJ16123" s="60"/>
      <c r="ACK16123" s="60"/>
      <c r="ACL16123" s="60"/>
      <c r="ACM16123" s="60"/>
      <c r="ACN16123" s="60"/>
      <c r="ACO16123" s="60"/>
      <c r="ACP16123" s="60"/>
      <c r="ACQ16123" s="60"/>
      <c r="ACR16123" s="60"/>
      <c r="ACS16123" s="60"/>
      <c r="ACT16123" s="60"/>
      <c r="ACU16123" s="60"/>
      <c r="ACV16123" s="60"/>
      <c r="ACW16123" s="60"/>
      <c r="ACX16123" s="60"/>
      <c r="ACY16123" s="60">
        <v>7.6047197458919594E-2</v>
      </c>
      <c r="ACZ16123" s="60"/>
      <c r="ADA16123" s="60"/>
      <c r="ADB16123" s="60"/>
      <c r="ADC16123" s="60"/>
      <c r="ADD16123" s="60"/>
      <c r="ADE16123" s="60"/>
    </row>
    <row r="16124" spans="760:785" x14ac:dyDescent="0.25">
      <c r="ACF16124" s="60"/>
      <c r="ACG16124" s="60"/>
      <c r="ACH16124" s="60"/>
      <c r="ACI16124" s="60"/>
      <c r="ACJ16124" s="60"/>
      <c r="ACK16124" s="60"/>
      <c r="ACL16124" s="60"/>
      <c r="ACM16124" s="60"/>
      <c r="ACN16124" s="60"/>
      <c r="ACO16124" s="60"/>
      <c r="ACP16124" s="60"/>
      <c r="ACQ16124" s="60"/>
      <c r="ACR16124" s="60"/>
      <c r="ACS16124" s="60"/>
      <c r="ACT16124" s="60"/>
      <c r="ACU16124" s="60"/>
      <c r="ACV16124" s="60"/>
      <c r="ACW16124" s="60"/>
      <c r="ACX16124" s="60"/>
      <c r="ACY16124" s="60">
        <v>7.6034875378142006E-2</v>
      </c>
      <c r="ACZ16124" s="60"/>
      <c r="ADA16124" s="60"/>
      <c r="ADB16124" s="60"/>
      <c r="ADC16124" s="60"/>
      <c r="ADD16124" s="60"/>
      <c r="ADE16124" s="60"/>
    </row>
    <row r="16125" spans="760:785" x14ac:dyDescent="0.25">
      <c r="ACF16125" s="60"/>
      <c r="ACG16125" s="60"/>
      <c r="ACH16125" s="60"/>
      <c r="ACI16125" s="60"/>
      <c r="ACJ16125" s="60"/>
      <c r="ACK16125" s="60"/>
      <c r="ACL16125" s="60"/>
      <c r="ACM16125" s="60"/>
      <c r="ACN16125" s="60"/>
      <c r="ACO16125" s="60"/>
      <c r="ACP16125" s="60"/>
      <c r="ACQ16125" s="60"/>
      <c r="ACR16125" s="60"/>
      <c r="ACS16125" s="60"/>
      <c r="ACT16125" s="60"/>
      <c r="ACU16125" s="60"/>
      <c r="ACV16125" s="60"/>
      <c r="ACW16125" s="60"/>
      <c r="ACX16125" s="60"/>
      <c r="ACY16125" s="60">
        <v>7.6034875378142006E-2</v>
      </c>
      <c r="ACZ16125" s="60"/>
      <c r="ADA16125" s="60"/>
      <c r="ADB16125" s="60"/>
      <c r="ADC16125" s="60"/>
      <c r="ADD16125" s="60"/>
      <c r="ADE16125" s="60"/>
    </row>
    <row r="16126" spans="760:785" x14ac:dyDescent="0.25">
      <c r="ACF16126" s="60"/>
      <c r="ACG16126" s="60"/>
      <c r="ACH16126" s="60"/>
      <c r="ACI16126" s="60"/>
      <c r="ACJ16126" s="60"/>
      <c r="ACK16126" s="60"/>
      <c r="ACL16126" s="60"/>
      <c r="ACM16126" s="60"/>
      <c r="ACN16126" s="60"/>
      <c r="ACO16126" s="60"/>
      <c r="ACP16126" s="60"/>
      <c r="ACQ16126" s="60"/>
      <c r="ACR16126" s="60"/>
      <c r="ACS16126" s="60"/>
      <c r="ACT16126" s="60"/>
      <c r="ACU16126" s="60"/>
      <c r="ACV16126" s="60"/>
      <c r="ACW16126" s="60"/>
      <c r="ACX16126" s="60"/>
      <c r="ACY16126" s="60">
        <v>7.6013245761376802E-2</v>
      </c>
      <c r="ACZ16126" s="60"/>
      <c r="ADA16126" s="60"/>
      <c r="ADB16126" s="60"/>
      <c r="ADC16126" s="60"/>
      <c r="ADD16126" s="60"/>
      <c r="ADE16126" s="60"/>
    </row>
    <row r="16127" spans="760:785" x14ac:dyDescent="0.25">
      <c r="ACF16127" s="60"/>
      <c r="ACG16127" s="60"/>
      <c r="ACH16127" s="60"/>
      <c r="ACI16127" s="60"/>
      <c r="ACJ16127" s="60"/>
      <c r="ACK16127" s="60"/>
      <c r="ACL16127" s="60"/>
      <c r="ACM16127" s="60"/>
      <c r="ACN16127" s="60"/>
      <c r="ACO16127" s="60"/>
      <c r="ACP16127" s="60"/>
      <c r="ACQ16127" s="60"/>
      <c r="ACR16127" s="60"/>
      <c r="ACS16127" s="60"/>
      <c r="ACT16127" s="60"/>
      <c r="ACU16127" s="60"/>
      <c r="ACV16127" s="60"/>
      <c r="ACW16127" s="60"/>
      <c r="ACX16127" s="60"/>
      <c r="ACY16127" s="60">
        <v>7.60096313825398E-2</v>
      </c>
      <c r="ACZ16127" s="60"/>
      <c r="ADA16127" s="60"/>
      <c r="ADB16127" s="60"/>
      <c r="ADC16127" s="60"/>
      <c r="ADD16127" s="60"/>
      <c r="ADE16127" s="60"/>
    </row>
    <row r="16128" spans="760:785" x14ac:dyDescent="0.25">
      <c r="ACF16128" s="60"/>
      <c r="ACG16128" s="60"/>
      <c r="ACH16128" s="60"/>
      <c r="ACI16128" s="60"/>
      <c r="ACJ16128" s="60"/>
      <c r="ACK16128" s="60"/>
      <c r="ACL16128" s="60"/>
      <c r="ACM16128" s="60"/>
      <c r="ACN16128" s="60"/>
      <c r="ACO16128" s="60"/>
      <c r="ACP16128" s="60"/>
      <c r="ACQ16128" s="60"/>
      <c r="ACR16128" s="60"/>
      <c r="ACS16128" s="60"/>
      <c r="ACT16128" s="60"/>
      <c r="ACU16128" s="60"/>
      <c r="ACV16128" s="60"/>
      <c r="ACW16128" s="60"/>
      <c r="ACX16128" s="60"/>
      <c r="ACY16128" s="60">
        <v>7.60096313825398E-2</v>
      </c>
      <c r="ACZ16128" s="60"/>
      <c r="ADA16128" s="60"/>
      <c r="ADB16128" s="60"/>
      <c r="ADC16128" s="60"/>
      <c r="ADD16128" s="60"/>
      <c r="ADE16128" s="60"/>
    </row>
    <row r="16129" spans="760:785" x14ac:dyDescent="0.25">
      <c r="ACF16129" s="60"/>
      <c r="ACG16129" s="60"/>
      <c r="ACH16129" s="60"/>
      <c r="ACI16129" s="60"/>
      <c r="ACJ16129" s="60"/>
      <c r="ACK16129" s="60"/>
      <c r="ACL16129" s="60"/>
      <c r="ACM16129" s="60"/>
      <c r="ACN16129" s="60"/>
      <c r="ACO16129" s="60"/>
      <c r="ACP16129" s="60"/>
      <c r="ACQ16129" s="60"/>
      <c r="ACR16129" s="60"/>
      <c r="ACS16129" s="60"/>
      <c r="ACT16129" s="60"/>
      <c r="ACU16129" s="60"/>
      <c r="ACV16129" s="60"/>
      <c r="ACW16129" s="60"/>
      <c r="ACX16129" s="60"/>
      <c r="ACY16129" s="60">
        <v>7.5951033138524707E-2</v>
      </c>
      <c r="ACZ16129" s="60"/>
      <c r="ADA16129" s="60"/>
      <c r="ADB16129" s="60"/>
      <c r="ADC16129" s="60"/>
      <c r="ADD16129" s="60"/>
      <c r="ADE16129" s="60"/>
    </row>
    <row r="16130" spans="760:785" x14ac:dyDescent="0.25">
      <c r="ACF16130" s="60"/>
      <c r="ACG16130" s="60"/>
      <c r="ACH16130" s="60"/>
      <c r="ACI16130" s="60"/>
      <c r="ACJ16130" s="60"/>
      <c r="ACK16130" s="60"/>
      <c r="ACL16130" s="60"/>
      <c r="ACM16130" s="60"/>
      <c r="ACN16130" s="60"/>
      <c r="ACO16130" s="60"/>
      <c r="ACP16130" s="60"/>
      <c r="ACQ16130" s="60"/>
      <c r="ACR16130" s="60"/>
      <c r="ACS16130" s="60"/>
      <c r="ACT16130" s="60"/>
      <c r="ACU16130" s="60"/>
      <c r="ACV16130" s="60"/>
      <c r="ACW16130" s="60"/>
      <c r="ACX16130" s="60"/>
      <c r="ACY16130" s="60">
        <v>7.5951033138524707E-2</v>
      </c>
      <c r="ACZ16130" s="60"/>
      <c r="ADA16130" s="60"/>
      <c r="ADB16130" s="60"/>
      <c r="ADC16130" s="60"/>
      <c r="ADD16130" s="60"/>
      <c r="ADE16130" s="60"/>
    </row>
    <row r="16131" spans="760:785" x14ac:dyDescent="0.25">
      <c r="ACF16131" s="60"/>
      <c r="ACG16131" s="60"/>
      <c r="ACH16131" s="60"/>
      <c r="ACI16131" s="60"/>
      <c r="ACJ16131" s="60"/>
      <c r="ACK16131" s="60"/>
      <c r="ACL16131" s="60"/>
      <c r="ACM16131" s="60"/>
      <c r="ACN16131" s="60"/>
      <c r="ACO16131" s="60"/>
      <c r="ACP16131" s="60"/>
      <c r="ACQ16131" s="60"/>
      <c r="ACR16131" s="60"/>
      <c r="ACS16131" s="60"/>
      <c r="ACT16131" s="60"/>
      <c r="ACU16131" s="60"/>
      <c r="ACV16131" s="60"/>
      <c r="ACW16131" s="60"/>
      <c r="ACX16131" s="60"/>
      <c r="ACY16131" s="60">
        <v>7.5906241415697406E-2</v>
      </c>
      <c r="ACZ16131" s="60"/>
      <c r="ADA16131" s="60"/>
      <c r="ADB16131" s="60"/>
      <c r="ADC16131" s="60"/>
      <c r="ADD16131" s="60"/>
      <c r="ADE16131" s="60"/>
    </row>
    <row r="16132" spans="760:785" x14ac:dyDescent="0.25">
      <c r="ACF16132" s="60"/>
      <c r="ACG16132" s="60"/>
      <c r="ACH16132" s="60"/>
      <c r="ACI16132" s="60"/>
      <c r="ACJ16132" s="60"/>
      <c r="ACK16132" s="60"/>
      <c r="ACL16132" s="60"/>
      <c r="ACM16132" s="60"/>
      <c r="ACN16132" s="60"/>
      <c r="ACO16132" s="60"/>
      <c r="ACP16132" s="60"/>
      <c r="ACQ16132" s="60"/>
      <c r="ACR16132" s="60"/>
      <c r="ACS16132" s="60"/>
      <c r="ACT16132" s="60"/>
      <c r="ACU16132" s="60"/>
      <c r="ACV16132" s="60"/>
      <c r="ACW16132" s="60"/>
      <c r="ACX16132" s="60"/>
      <c r="ACY16132" s="60">
        <v>7.5906241415697406E-2</v>
      </c>
      <c r="ACZ16132" s="60"/>
      <c r="ADA16132" s="60"/>
      <c r="ADB16132" s="60"/>
      <c r="ADC16132" s="60"/>
      <c r="ADD16132" s="60"/>
      <c r="ADE16132" s="60"/>
    </row>
    <row r="16133" spans="760:785" x14ac:dyDescent="0.25">
      <c r="ACF16133" s="60"/>
      <c r="ACG16133" s="60"/>
      <c r="ACH16133" s="60"/>
      <c r="ACI16133" s="60"/>
      <c r="ACJ16133" s="60"/>
      <c r="ACK16133" s="60"/>
      <c r="ACL16133" s="60"/>
      <c r="ACM16133" s="60"/>
      <c r="ACN16133" s="60"/>
      <c r="ACO16133" s="60"/>
      <c r="ACP16133" s="60"/>
      <c r="ACQ16133" s="60"/>
      <c r="ACR16133" s="60"/>
      <c r="ACS16133" s="60"/>
      <c r="ACT16133" s="60"/>
      <c r="ACU16133" s="60"/>
      <c r="ACV16133" s="60"/>
      <c r="ACW16133" s="60"/>
      <c r="ACX16133" s="60"/>
      <c r="ACY16133" s="60">
        <v>7.59013505963399E-2</v>
      </c>
      <c r="ACZ16133" s="60"/>
      <c r="ADA16133" s="60"/>
      <c r="ADB16133" s="60"/>
      <c r="ADC16133" s="60"/>
      <c r="ADD16133" s="60"/>
      <c r="ADE16133" s="60"/>
    </row>
    <row r="16134" spans="760:785" x14ac:dyDescent="0.25">
      <c r="ACF16134" s="60"/>
      <c r="ACG16134" s="60"/>
      <c r="ACH16134" s="60"/>
      <c r="ACI16134" s="60"/>
      <c r="ACJ16134" s="60"/>
      <c r="ACK16134" s="60"/>
      <c r="ACL16134" s="60"/>
      <c r="ACM16134" s="60"/>
      <c r="ACN16134" s="60"/>
      <c r="ACO16134" s="60"/>
      <c r="ACP16134" s="60"/>
      <c r="ACQ16134" s="60"/>
      <c r="ACR16134" s="60"/>
      <c r="ACS16134" s="60"/>
      <c r="ACT16134" s="60"/>
      <c r="ACU16134" s="60"/>
      <c r="ACV16134" s="60"/>
      <c r="ACW16134" s="60"/>
      <c r="ACX16134" s="60"/>
      <c r="ACY16134" s="60">
        <v>7.5867850565817102E-2</v>
      </c>
      <c r="ACZ16134" s="60"/>
      <c r="ADA16134" s="60"/>
      <c r="ADB16134" s="60"/>
      <c r="ADC16134" s="60"/>
      <c r="ADD16134" s="60"/>
      <c r="ADE16134" s="60"/>
    </row>
    <row r="16135" spans="760:785" x14ac:dyDescent="0.25">
      <c r="ACF16135" s="60"/>
      <c r="ACG16135" s="60"/>
      <c r="ACH16135" s="60"/>
      <c r="ACI16135" s="60"/>
      <c r="ACJ16135" s="60"/>
      <c r="ACK16135" s="60"/>
      <c r="ACL16135" s="60"/>
      <c r="ACM16135" s="60"/>
      <c r="ACN16135" s="60"/>
      <c r="ACO16135" s="60"/>
      <c r="ACP16135" s="60"/>
      <c r="ACQ16135" s="60"/>
      <c r="ACR16135" s="60"/>
      <c r="ACS16135" s="60"/>
      <c r="ACT16135" s="60"/>
      <c r="ACU16135" s="60"/>
      <c r="ACV16135" s="60"/>
      <c r="ACW16135" s="60"/>
      <c r="ACX16135" s="60"/>
      <c r="ACY16135" s="60">
        <v>7.58453813029423E-2</v>
      </c>
      <c r="ACZ16135" s="60"/>
      <c r="ADA16135" s="60"/>
      <c r="ADB16135" s="60"/>
      <c r="ADC16135" s="60"/>
      <c r="ADD16135" s="60"/>
      <c r="ADE16135" s="60"/>
    </row>
    <row r="16136" spans="760:785" x14ac:dyDescent="0.25">
      <c r="ACF16136" s="60"/>
      <c r="ACG16136" s="60"/>
      <c r="ACH16136" s="60"/>
      <c r="ACI16136" s="60"/>
      <c r="ACJ16136" s="60"/>
      <c r="ACK16136" s="60"/>
      <c r="ACL16136" s="60"/>
      <c r="ACM16136" s="60"/>
      <c r="ACN16136" s="60"/>
      <c r="ACO16136" s="60"/>
      <c r="ACP16136" s="60"/>
      <c r="ACQ16136" s="60"/>
      <c r="ACR16136" s="60"/>
      <c r="ACS16136" s="60"/>
      <c r="ACT16136" s="60"/>
      <c r="ACU16136" s="60"/>
      <c r="ACV16136" s="60"/>
      <c r="ACW16136" s="60"/>
      <c r="ACX16136" s="60"/>
      <c r="ACY16136" s="60">
        <v>7.5831620764877705E-2</v>
      </c>
      <c r="ACZ16136" s="60"/>
      <c r="ADA16136" s="60"/>
      <c r="ADB16136" s="60"/>
      <c r="ADC16136" s="60"/>
      <c r="ADD16136" s="60"/>
      <c r="ADE16136" s="60"/>
    </row>
    <row r="16137" spans="760:785" x14ac:dyDescent="0.25">
      <c r="ACF16137" s="60"/>
      <c r="ACG16137" s="60"/>
      <c r="ACH16137" s="60"/>
      <c r="ACI16137" s="60"/>
      <c r="ACJ16137" s="60"/>
      <c r="ACK16137" s="60"/>
      <c r="ACL16137" s="60"/>
      <c r="ACM16137" s="60"/>
      <c r="ACN16137" s="60"/>
      <c r="ACO16137" s="60"/>
      <c r="ACP16137" s="60"/>
      <c r="ACQ16137" s="60"/>
      <c r="ACR16137" s="60"/>
      <c r="ACS16137" s="60"/>
      <c r="ACT16137" s="60"/>
      <c r="ACU16137" s="60"/>
      <c r="ACV16137" s="60"/>
      <c r="ACW16137" s="60"/>
      <c r="ACX16137" s="60"/>
      <c r="ACY16137" s="60">
        <v>7.5808227868950404E-2</v>
      </c>
      <c r="ACZ16137" s="60"/>
      <c r="ADA16137" s="60"/>
      <c r="ADB16137" s="60"/>
      <c r="ADC16137" s="60"/>
      <c r="ADD16137" s="60"/>
      <c r="ADE16137" s="60"/>
    </row>
    <row r="16138" spans="760:785" x14ac:dyDescent="0.25">
      <c r="ACF16138" s="60"/>
      <c r="ACG16138" s="60"/>
      <c r="ACH16138" s="60"/>
      <c r="ACI16138" s="60"/>
      <c r="ACJ16138" s="60"/>
      <c r="ACK16138" s="60"/>
      <c r="ACL16138" s="60"/>
      <c r="ACM16138" s="60"/>
      <c r="ACN16138" s="60"/>
      <c r="ACO16138" s="60"/>
      <c r="ACP16138" s="60"/>
      <c r="ACQ16138" s="60"/>
      <c r="ACR16138" s="60"/>
      <c r="ACS16138" s="60"/>
      <c r="ACT16138" s="60"/>
      <c r="ACU16138" s="60"/>
      <c r="ACV16138" s="60"/>
      <c r="ACW16138" s="60"/>
      <c r="ACX16138" s="60"/>
      <c r="ACY16138" s="60">
        <v>7.5796883803600404E-2</v>
      </c>
      <c r="ACZ16138" s="60"/>
      <c r="ADA16138" s="60"/>
      <c r="ADB16138" s="60"/>
      <c r="ADC16138" s="60"/>
      <c r="ADD16138" s="60"/>
      <c r="ADE16138" s="60"/>
    </row>
    <row r="16139" spans="760:785" x14ac:dyDescent="0.25">
      <c r="ACF16139" s="60"/>
      <c r="ACG16139" s="60"/>
      <c r="ACH16139" s="60"/>
      <c r="ACI16139" s="60"/>
      <c r="ACJ16139" s="60"/>
      <c r="ACK16139" s="60"/>
      <c r="ACL16139" s="60"/>
      <c r="ACM16139" s="60"/>
      <c r="ACN16139" s="60"/>
      <c r="ACO16139" s="60"/>
      <c r="ACP16139" s="60"/>
      <c r="ACQ16139" s="60"/>
      <c r="ACR16139" s="60"/>
      <c r="ACS16139" s="60"/>
      <c r="ACT16139" s="60"/>
      <c r="ACU16139" s="60"/>
      <c r="ACV16139" s="60"/>
      <c r="ACW16139" s="60"/>
      <c r="ACX16139" s="60"/>
      <c r="ACY16139" s="60">
        <v>7.5791011453673798E-2</v>
      </c>
      <c r="ACZ16139" s="60"/>
      <c r="ADA16139" s="60"/>
      <c r="ADB16139" s="60"/>
      <c r="ADC16139" s="60"/>
      <c r="ADD16139" s="60"/>
      <c r="ADE16139" s="60"/>
    </row>
    <row r="16140" spans="760:785" x14ac:dyDescent="0.25">
      <c r="ACF16140" s="60"/>
      <c r="ACG16140" s="60"/>
      <c r="ACH16140" s="60"/>
      <c r="ACI16140" s="60"/>
      <c r="ACJ16140" s="60"/>
      <c r="ACK16140" s="60"/>
      <c r="ACL16140" s="60"/>
      <c r="ACM16140" s="60"/>
      <c r="ACN16140" s="60"/>
      <c r="ACO16140" s="60"/>
      <c r="ACP16140" s="60"/>
      <c r="ACQ16140" s="60"/>
      <c r="ACR16140" s="60"/>
      <c r="ACS16140" s="60"/>
      <c r="ACT16140" s="60"/>
      <c r="ACU16140" s="60"/>
      <c r="ACV16140" s="60"/>
      <c r="ACW16140" s="60"/>
      <c r="ACX16140" s="60"/>
      <c r="ACY16140" s="60">
        <v>7.5764503488247495E-2</v>
      </c>
      <c r="ACZ16140" s="60"/>
      <c r="ADA16140" s="60"/>
      <c r="ADB16140" s="60"/>
      <c r="ADC16140" s="60"/>
      <c r="ADD16140" s="60"/>
      <c r="ADE16140" s="60"/>
    </row>
    <row r="16141" spans="760:785" x14ac:dyDescent="0.25">
      <c r="ACF16141" s="60"/>
      <c r="ACG16141" s="60"/>
      <c r="ACH16141" s="60"/>
      <c r="ACI16141" s="60"/>
      <c r="ACJ16141" s="60"/>
      <c r="ACK16141" s="60"/>
      <c r="ACL16141" s="60"/>
      <c r="ACM16141" s="60"/>
      <c r="ACN16141" s="60"/>
      <c r="ACO16141" s="60"/>
      <c r="ACP16141" s="60"/>
      <c r="ACQ16141" s="60"/>
      <c r="ACR16141" s="60"/>
      <c r="ACS16141" s="60"/>
      <c r="ACT16141" s="60"/>
      <c r="ACU16141" s="60"/>
      <c r="ACV16141" s="60"/>
      <c r="ACW16141" s="60"/>
      <c r="ACX16141" s="60"/>
      <c r="ACY16141" s="60">
        <v>7.5727364666898694E-2</v>
      </c>
      <c r="ACZ16141" s="60"/>
      <c r="ADA16141" s="60"/>
      <c r="ADB16141" s="60"/>
      <c r="ADC16141" s="60"/>
      <c r="ADD16141" s="60"/>
      <c r="ADE16141" s="60"/>
    </row>
    <row r="16142" spans="760:785" x14ac:dyDescent="0.25">
      <c r="ACF16142" s="60"/>
      <c r="ACG16142" s="60"/>
      <c r="ACH16142" s="60"/>
      <c r="ACI16142" s="60"/>
      <c r="ACJ16142" s="60"/>
      <c r="ACK16142" s="60"/>
      <c r="ACL16142" s="60"/>
      <c r="ACM16142" s="60"/>
      <c r="ACN16142" s="60"/>
      <c r="ACO16142" s="60"/>
      <c r="ACP16142" s="60"/>
      <c r="ACQ16142" s="60"/>
      <c r="ACR16142" s="60"/>
      <c r="ACS16142" s="60"/>
      <c r="ACT16142" s="60"/>
      <c r="ACU16142" s="60"/>
      <c r="ACV16142" s="60"/>
      <c r="ACW16142" s="60"/>
      <c r="ACX16142" s="60"/>
      <c r="ACY16142" s="60">
        <v>7.5710016491563406E-2</v>
      </c>
      <c r="ACZ16142" s="60"/>
      <c r="ADA16142" s="60"/>
      <c r="ADB16142" s="60"/>
      <c r="ADC16142" s="60"/>
      <c r="ADD16142" s="60"/>
      <c r="ADE16142" s="60"/>
    </row>
    <row r="16143" spans="760:785" x14ac:dyDescent="0.25">
      <c r="ACF16143" s="60"/>
      <c r="ACG16143" s="60"/>
      <c r="ACH16143" s="60"/>
      <c r="ACI16143" s="60"/>
      <c r="ACJ16143" s="60"/>
      <c r="ACK16143" s="60"/>
      <c r="ACL16143" s="60"/>
      <c r="ACM16143" s="60"/>
      <c r="ACN16143" s="60"/>
      <c r="ACO16143" s="60"/>
      <c r="ACP16143" s="60"/>
      <c r="ACQ16143" s="60"/>
      <c r="ACR16143" s="60"/>
      <c r="ACS16143" s="60"/>
      <c r="ACT16143" s="60"/>
      <c r="ACU16143" s="60"/>
      <c r="ACV16143" s="60"/>
      <c r="ACW16143" s="60"/>
      <c r="ACX16143" s="60"/>
      <c r="ACY16143" s="60">
        <v>7.5684565202808599E-2</v>
      </c>
      <c r="ACZ16143" s="60"/>
      <c r="ADA16143" s="60"/>
      <c r="ADB16143" s="60"/>
      <c r="ADC16143" s="60"/>
      <c r="ADD16143" s="60"/>
      <c r="ADE16143" s="60"/>
    </row>
    <row r="16144" spans="760:785" x14ac:dyDescent="0.25">
      <c r="ACF16144" s="60"/>
      <c r="ACG16144" s="60"/>
      <c r="ACH16144" s="60"/>
      <c r="ACI16144" s="60"/>
      <c r="ACJ16144" s="60"/>
      <c r="ACK16144" s="60"/>
      <c r="ACL16144" s="60"/>
      <c r="ACM16144" s="60"/>
      <c r="ACN16144" s="60"/>
      <c r="ACO16144" s="60"/>
      <c r="ACP16144" s="60"/>
      <c r="ACQ16144" s="60"/>
      <c r="ACR16144" s="60"/>
      <c r="ACS16144" s="60"/>
      <c r="ACT16144" s="60"/>
      <c r="ACU16144" s="60"/>
      <c r="ACV16144" s="60"/>
      <c r="ACW16144" s="60"/>
      <c r="ACX16144" s="60"/>
      <c r="ACY16144" s="60">
        <v>7.5684565202808599E-2</v>
      </c>
      <c r="ACZ16144" s="60"/>
      <c r="ADA16144" s="60"/>
      <c r="ADB16144" s="60"/>
      <c r="ADC16144" s="60"/>
      <c r="ADD16144" s="60"/>
      <c r="ADE16144" s="60"/>
    </row>
    <row r="16145" spans="760:785" x14ac:dyDescent="0.25">
      <c r="ACF16145" s="60"/>
      <c r="ACG16145" s="60"/>
      <c r="ACH16145" s="60"/>
      <c r="ACI16145" s="60"/>
      <c r="ACJ16145" s="60"/>
      <c r="ACK16145" s="60"/>
      <c r="ACL16145" s="60"/>
      <c r="ACM16145" s="60"/>
      <c r="ACN16145" s="60"/>
      <c r="ACO16145" s="60"/>
      <c r="ACP16145" s="60"/>
      <c r="ACQ16145" s="60"/>
      <c r="ACR16145" s="60"/>
      <c r="ACS16145" s="60"/>
      <c r="ACT16145" s="60"/>
      <c r="ACU16145" s="60"/>
      <c r="ACV16145" s="60"/>
      <c r="ACW16145" s="60"/>
      <c r="ACX16145" s="60"/>
      <c r="ACY16145" s="60">
        <v>7.5680440370838598E-2</v>
      </c>
      <c r="ACZ16145" s="60"/>
      <c r="ADA16145" s="60"/>
      <c r="ADB16145" s="60"/>
      <c r="ADC16145" s="60"/>
      <c r="ADD16145" s="60"/>
      <c r="ADE16145" s="60"/>
    </row>
    <row r="16146" spans="760:785" x14ac:dyDescent="0.25">
      <c r="ACF16146" s="60"/>
      <c r="ACG16146" s="60"/>
      <c r="ACH16146" s="60"/>
      <c r="ACI16146" s="60"/>
      <c r="ACJ16146" s="60"/>
      <c r="ACK16146" s="60"/>
      <c r="ACL16146" s="60"/>
      <c r="ACM16146" s="60"/>
      <c r="ACN16146" s="60"/>
      <c r="ACO16146" s="60"/>
      <c r="ACP16146" s="60"/>
      <c r="ACQ16146" s="60"/>
      <c r="ACR16146" s="60"/>
      <c r="ACS16146" s="60"/>
      <c r="ACT16146" s="60"/>
      <c r="ACU16146" s="60"/>
      <c r="ACV16146" s="60"/>
      <c r="ACW16146" s="60"/>
      <c r="ACX16146" s="60"/>
      <c r="ACY16146" s="60">
        <v>7.5632284923879106E-2</v>
      </c>
      <c r="ACZ16146" s="60"/>
      <c r="ADA16146" s="60"/>
      <c r="ADB16146" s="60"/>
      <c r="ADC16146" s="60"/>
      <c r="ADD16146" s="60"/>
      <c r="ADE16146" s="60"/>
    </row>
    <row r="16147" spans="760:785" x14ac:dyDescent="0.25">
      <c r="ACF16147" s="60"/>
      <c r="ACG16147" s="60"/>
      <c r="ACH16147" s="60"/>
      <c r="ACI16147" s="60"/>
      <c r="ACJ16147" s="60"/>
      <c r="ACK16147" s="60"/>
      <c r="ACL16147" s="60"/>
      <c r="ACM16147" s="60"/>
      <c r="ACN16147" s="60"/>
      <c r="ACO16147" s="60"/>
      <c r="ACP16147" s="60"/>
      <c r="ACQ16147" s="60"/>
      <c r="ACR16147" s="60"/>
      <c r="ACS16147" s="60"/>
      <c r="ACT16147" s="60"/>
      <c r="ACU16147" s="60"/>
      <c r="ACV16147" s="60"/>
      <c r="ACW16147" s="60"/>
      <c r="ACX16147" s="60"/>
      <c r="ACY16147" s="60">
        <v>7.56240318453692E-2</v>
      </c>
      <c r="ACZ16147" s="60"/>
      <c r="ADA16147" s="60"/>
      <c r="ADB16147" s="60"/>
      <c r="ADC16147" s="60"/>
      <c r="ADD16147" s="60"/>
      <c r="ADE16147" s="60"/>
    </row>
    <row r="16148" spans="760:785" x14ac:dyDescent="0.25">
      <c r="ACF16148" s="60"/>
      <c r="ACG16148" s="60"/>
      <c r="ACH16148" s="60"/>
      <c r="ACI16148" s="60"/>
      <c r="ACJ16148" s="60"/>
      <c r="ACK16148" s="60"/>
      <c r="ACL16148" s="60"/>
      <c r="ACM16148" s="60"/>
      <c r="ACN16148" s="60"/>
      <c r="ACO16148" s="60"/>
      <c r="ACP16148" s="60"/>
      <c r="ACQ16148" s="60"/>
      <c r="ACR16148" s="60"/>
      <c r="ACS16148" s="60"/>
      <c r="ACT16148" s="60"/>
      <c r="ACU16148" s="60"/>
      <c r="ACV16148" s="60"/>
      <c r="ACW16148" s="60"/>
      <c r="ACX16148" s="60"/>
      <c r="ACY16148" s="60">
        <v>7.56240318453692E-2</v>
      </c>
      <c r="ACZ16148" s="60"/>
      <c r="ADA16148" s="60"/>
      <c r="ADB16148" s="60"/>
      <c r="ADC16148" s="60"/>
      <c r="ADD16148" s="60"/>
      <c r="ADE16148" s="60"/>
    </row>
    <row r="16149" spans="760:785" x14ac:dyDescent="0.25">
      <c r="ACF16149" s="60"/>
      <c r="ACG16149" s="60"/>
      <c r="ACH16149" s="60"/>
      <c r="ACI16149" s="60"/>
      <c r="ACJ16149" s="60"/>
      <c r="ACK16149" s="60"/>
      <c r="ACL16149" s="60"/>
      <c r="ACM16149" s="60"/>
      <c r="ACN16149" s="60"/>
      <c r="ACO16149" s="60"/>
      <c r="ACP16149" s="60"/>
      <c r="ACQ16149" s="60"/>
      <c r="ACR16149" s="60"/>
      <c r="ACS16149" s="60"/>
      <c r="ACT16149" s="60"/>
      <c r="ACU16149" s="60"/>
      <c r="ACV16149" s="60"/>
      <c r="ACW16149" s="60"/>
      <c r="ACX16149" s="60"/>
      <c r="ACY16149" s="60">
        <v>7.5621035607565598E-2</v>
      </c>
      <c r="ACZ16149" s="60"/>
      <c r="ADA16149" s="60"/>
      <c r="ADB16149" s="60"/>
      <c r="ADC16149" s="60"/>
      <c r="ADD16149" s="60"/>
      <c r="ADE16149" s="60"/>
    </row>
    <row r="16150" spans="760:785" x14ac:dyDescent="0.25">
      <c r="ACF16150" s="60"/>
      <c r="ACG16150" s="60"/>
      <c r="ACH16150" s="60"/>
      <c r="ACI16150" s="60"/>
      <c r="ACJ16150" s="60"/>
      <c r="ACK16150" s="60"/>
      <c r="ACL16150" s="60"/>
      <c r="ACM16150" s="60"/>
      <c r="ACN16150" s="60"/>
      <c r="ACO16150" s="60"/>
      <c r="ACP16150" s="60"/>
      <c r="ACQ16150" s="60"/>
      <c r="ACR16150" s="60"/>
      <c r="ACS16150" s="60"/>
      <c r="ACT16150" s="60"/>
      <c r="ACU16150" s="60"/>
      <c r="ACV16150" s="60"/>
      <c r="ACW16150" s="60"/>
      <c r="ACX16150" s="60"/>
      <c r="ACY16150" s="60">
        <v>7.5599827384352405E-2</v>
      </c>
      <c r="ACZ16150" s="60"/>
      <c r="ADA16150" s="60"/>
      <c r="ADB16150" s="60"/>
      <c r="ADC16150" s="60"/>
      <c r="ADD16150" s="60"/>
      <c r="ADE16150" s="60"/>
    </row>
    <row r="16151" spans="760:785" x14ac:dyDescent="0.25">
      <c r="ACF16151" s="60"/>
      <c r="ACG16151" s="60"/>
      <c r="ACH16151" s="60"/>
      <c r="ACI16151" s="60"/>
      <c r="ACJ16151" s="60"/>
      <c r="ACK16151" s="60"/>
      <c r="ACL16151" s="60"/>
      <c r="ACM16151" s="60"/>
      <c r="ACN16151" s="60"/>
      <c r="ACO16151" s="60"/>
      <c r="ACP16151" s="60"/>
      <c r="ACQ16151" s="60"/>
      <c r="ACR16151" s="60"/>
      <c r="ACS16151" s="60"/>
      <c r="ACT16151" s="60"/>
      <c r="ACU16151" s="60"/>
      <c r="ACV16151" s="60"/>
      <c r="ACW16151" s="60"/>
      <c r="ACX16151" s="60"/>
      <c r="ACY16151" s="60">
        <v>7.5580331052975902E-2</v>
      </c>
      <c r="ACZ16151" s="60"/>
      <c r="ADA16151" s="60"/>
      <c r="ADB16151" s="60"/>
      <c r="ADC16151" s="60"/>
      <c r="ADD16151" s="60"/>
      <c r="ADE16151" s="60"/>
    </row>
    <row r="16152" spans="760:785" x14ac:dyDescent="0.25">
      <c r="ACF16152" s="60"/>
      <c r="ACG16152" s="60"/>
      <c r="ACH16152" s="60"/>
      <c r="ACI16152" s="60"/>
      <c r="ACJ16152" s="60"/>
      <c r="ACK16152" s="60"/>
      <c r="ACL16152" s="60"/>
      <c r="ACM16152" s="60"/>
      <c r="ACN16152" s="60"/>
      <c r="ACO16152" s="60"/>
      <c r="ACP16152" s="60"/>
      <c r="ACQ16152" s="60"/>
      <c r="ACR16152" s="60"/>
      <c r="ACS16152" s="60"/>
      <c r="ACT16152" s="60"/>
      <c r="ACU16152" s="60"/>
      <c r="ACV16152" s="60"/>
      <c r="ACW16152" s="60"/>
      <c r="ACX16152" s="60"/>
      <c r="ACY16152" s="60">
        <v>7.5580331052975902E-2</v>
      </c>
      <c r="ACZ16152" s="60"/>
      <c r="ADA16152" s="60"/>
      <c r="ADB16152" s="60"/>
      <c r="ADC16152" s="60"/>
      <c r="ADD16152" s="60"/>
      <c r="ADE16152" s="60"/>
    </row>
    <row r="16153" spans="760:785" x14ac:dyDescent="0.25">
      <c r="ACF16153" s="60"/>
      <c r="ACG16153" s="60"/>
      <c r="ACH16153" s="60"/>
      <c r="ACI16153" s="60"/>
      <c r="ACJ16153" s="60"/>
      <c r="ACK16153" s="60"/>
      <c r="ACL16153" s="60"/>
      <c r="ACM16153" s="60"/>
      <c r="ACN16153" s="60"/>
      <c r="ACO16153" s="60"/>
      <c r="ACP16153" s="60"/>
      <c r="ACQ16153" s="60"/>
      <c r="ACR16153" s="60"/>
      <c r="ACS16153" s="60"/>
      <c r="ACT16153" s="60"/>
      <c r="ACU16153" s="60"/>
      <c r="ACV16153" s="60"/>
      <c r="ACW16153" s="60"/>
      <c r="ACX16153" s="60"/>
      <c r="ACY16153" s="60">
        <v>7.5522877747337902E-2</v>
      </c>
      <c r="ACZ16153" s="60"/>
      <c r="ADA16153" s="60"/>
      <c r="ADB16153" s="60"/>
      <c r="ADC16153" s="60"/>
      <c r="ADD16153" s="60"/>
      <c r="ADE16153" s="60"/>
    </row>
    <row r="16154" spans="760:785" x14ac:dyDescent="0.25">
      <c r="ACF16154" s="60"/>
      <c r="ACG16154" s="60"/>
      <c r="ACH16154" s="60"/>
      <c r="ACI16154" s="60"/>
      <c r="ACJ16154" s="60"/>
      <c r="ACK16154" s="60"/>
      <c r="ACL16154" s="60"/>
      <c r="ACM16154" s="60"/>
      <c r="ACN16154" s="60"/>
      <c r="ACO16154" s="60"/>
      <c r="ACP16154" s="60"/>
      <c r="ACQ16154" s="60"/>
      <c r="ACR16154" s="60"/>
      <c r="ACS16154" s="60"/>
      <c r="ACT16154" s="60"/>
      <c r="ACU16154" s="60"/>
      <c r="ACV16154" s="60"/>
      <c r="ACW16154" s="60"/>
      <c r="ACX16154" s="60"/>
      <c r="ACY16154" s="60">
        <v>7.5469301629317601E-2</v>
      </c>
      <c r="ACZ16154" s="60"/>
      <c r="ADA16154" s="60"/>
      <c r="ADB16154" s="60"/>
      <c r="ADC16154" s="60"/>
      <c r="ADD16154" s="60"/>
      <c r="ADE16154" s="60"/>
    </row>
    <row r="16155" spans="760:785" x14ac:dyDescent="0.25">
      <c r="ACF16155" s="60"/>
      <c r="ACG16155" s="60"/>
      <c r="ACH16155" s="60"/>
      <c r="ACI16155" s="60"/>
      <c r="ACJ16155" s="60"/>
      <c r="ACK16155" s="60"/>
      <c r="ACL16155" s="60"/>
      <c r="ACM16155" s="60"/>
      <c r="ACN16155" s="60"/>
      <c r="ACO16155" s="60"/>
      <c r="ACP16155" s="60"/>
      <c r="ACQ16155" s="60"/>
      <c r="ACR16155" s="60"/>
      <c r="ACS16155" s="60"/>
      <c r="ACT16155" s="60"/>
      <c r="ACU16155" s="60"/>
      <c r="ACV16155" s="60"/>
      <c r="ACW16155" s="60"/>
      <c r="ACX16155" s="60"/>
      <c r="ACY16155" s="60">
        <v>7.5469301629317601E-2</v>
      </c>
      <c r="ACZ16155" s="60"/>
      <c r="ADA16155" s="60"/>
      <c r="ADB16155" s="60"/>
      <c r="ADC16155" s="60"/>
      <c r="ADD16155" s="60"/>
      <c r="ADE16155" s="60"/>
    </row>
    <row r="16156" spans="760:785" x14ac:dyDescent="0.25">
      <c r="ACF16156" s="60"/>
      <c r="ACG16156" s="60"/>
      <c r="ACH16156" s="60"/>
      <c r="ACI16156" s="60"/>
      <c r="ACJ16156" s="60"/>
      <c r="ACK16156" s="60"/>
      <c r="ACL16156" s="60"/>
      <c r="ACM16156" s="60"/>
      <c r="ACN16156" s="60"/>
      <c r="ACO16156" s="60"/>
      <c r="ACP16156" s="60"/>
      <c r="ACQ16156" s="60"/>
      <c r="ACR16156" s="60"/>
      <c r="ACS16156" s="60"/>
      <c r="ACT16156" s="60"/>
      <c r="ACU16156" s="60"/>
      <c r="ACV16156" s="60"/>
      <c r="ACW16156" s="60"/>
      <c r="ACX16156" s="60"/>
      <c r="ACY16156" s="60">
        <v>7.5443971686560099E-2</v>
      </c>
      <c r="ACZ16156" s="60"/>
      <c r="ADA16156" s="60"/>
      <c r="ADB16156" s="60"/>
      <c r="ADC16156" s="60"/>
      <c r="ADD16156" s="60"/>
      <c r="ADE16156" s="60"/>
    </row>
    <row r="16157" spans="760:785" x14ac:dyDescent="0.25">
      <c r="ACF16157" s="60"/>
      <c r="ACG16157" s="60"/>
      <c r="ACH16157" s="60"/>
      <c r="ACI16157" s="60"/>
      <c r="ACJ16157" s="60"/>
      <c r="ACK16157" s="60"/>
      <c r="ACL16157" s="60"/>
      <c r="ACM16157" s="60"/>
      <c r="ACN16157" s="60"/>
      <c r="ACO16157" s="60"/>
      <c r="ACP16157" s="60"/>
      <c r="ACQ16157" s="60"/>
      <c r="ACR16157" s="60"/>
      <c r="ACS16157" s="60"/>
      <c r="ACT16157" s="60"/>
      <c r="ACU16157" s="60"/>
      <c r="ACV16157" s="60"/>
      <c r="ACW16157" s="60"/>
      <c r="ACX16157" s="60"/>
      <c r="ACY16157" s="60">
        <v>7.5443971686560099E-2</v>
      </c>
      <c r="ACZ16157" s="60"/>
      <c r="ADA16157" s="60"/>
      <c r="ADB16157" s="60"/>
      <c r="ADC16157" s="60"/>
      <c r="ADD16157" s="60"/>
      <c r="ADE16157" s="60"/>
    </row>
    <row r="16158" spans="760:785" x14ac:dyDescent="0.25">
      <c r="ACF16158" s="60"/>
      <c r="ACG16158" s="60"/>
      <c r="ACH16158" s="60"/>
      <c r="ACI16158" s="60"/>
      <c r="ACJ16158" s="60"/>
      <c r="ACK16158" s="60"/>
      <c r="ACL16158" s="60"/>
      <c r="ACM16158" s="60"/>
      <c r="ACN16158" s="60"/>
      <c r="ACO16158" s="60"/>
      <c r="ACP16158" s="60"/>
      <c r="ACQ16158" s="60"/>
      <c r="ACR16158" s="60"/>
      <c r="ACS16158" s="60"/>
      <c r="ACT16158" s="60"/>
      <c r="ACU16158" s="60"/>
      <c r="ACV16158" s="60"/>
      <c r="ACW16158" s="60"/>
      <c r="ACX16158" s="60"/>
      <c r="ACY16158" s="60">
        <v>7.5441015680010201E-2</v>
      </c>
      <c r="ACZ16158" s="60"/>
      <c r="ADA16158" s="60"/>
      <c r="ADB16158" s="60"/>
      <c r="ADC16158" s="60"/>
      <c r="ADD16158" s="60"/>
      <c r="ADE16158" s="60"/>
    </row>
    <row r="16159" spans="760:785" x14ac:dyDescent="0.25">
      <c r="ACF16159" s="60"/>
      <c r="ACG16159" s="60"/>
      <c r="ACH16159" s="60"/>
      <c r="ACI16159" s="60"/>
      <c r="ACJ16159" s="60"/>
      <c r="ACK16159" s="60"/>
      <c r="ACL16159" s="60"/>
      <c r="ACM16159" s="60"/>
      <c r="ACN16159" s="60"/>
      <c r="ACO16159" s="60"/>
      <c r="ACP16159" s="60"/>
      <c r="ACQ16159" s="60"/>
      <c r="ACR16159" s="60"/>
      <c r="ACS16159" s="60"/>
      <c r="ACT16159" s="60"/>
      <c r="ACU16159" s="60"/>
      <c r="ACV16159" s="60"/>
      <c r="ACW16159" s="60"/>
      <c r="ACX16159" s="60"/>
      <c r="ACY16159" s="60">
        <v>7.5441015680010201E-2</v>
      </c>
      <c r="ACZ16159" s="60"/>
      <c r="ADA16159" s="60"/>
      <c r="ADB16159" s="60"/>
      <c r="ADC16159" s="60"/>
      <c r="ADD16159" s="60"/>
      <c r="ADE16159" s="60"/>
    </row>
    <row r="16160" spans="760:785" x14ac:dyDescent="0.25">
      <c r="ACF16160" s="60"/>
      <c r="ACG16160" s="60"/>
      <c r="ACH16160" s="60"/>
      <c r="ACI16160" s="60"/>
      <c r="ACJ16160" s="60"/>
      <c r="ACK16160" s="60"/>
      <c r="ACL16160" s="60"/>
      <c r="ACM16160" s="60"/>
      <c r="ACN16160" s="60"/>
      <c r="ACO16160" s="60"/>
      <c r="ACP16160" s="60"/>
      <c r="ACQ16160" s="60"/>
      <c r="ACR16160" s="60"/>
      <c r="ACS16160" s="60"/>
      <c r="ACT16160" s="60"/>
      <c r="ACU16160" s="60"/>
      <c r="ACV16160" s="60"/>
      <c r="ACW16160" s="60"/>
      <c r="ACX16160" s="60"/>
      <c r="ACY16160" s="60">
        <v>7.54109128175625E-2</v>
      </c>
      <c r="ACZ16160" s="60"/>
      <c r="ADA16160" s="60"/>
      <c r="ADB16160" s="60"/>
      <c r="ADC16160" s="60"/>
      <c r="ADD16160" s="60"/>
      <c r="ADE16160" s="60"/>
    </row>
    <row r="16161" spans="760:785" x14ac:dyDescent="0.25">
      <c r="ACF16161" s="60"/>
      <c r="ACG16161" s="60"/>
      <c r="ACH16161" s="60"/>
      <c r="ACI16161" s="60"/>
      <c r="ACJ16161" s="60"/>
      <c r="ACK16161" s="60"/>
      <c r="ACL16161" s="60"/>
      <c r="ACM16161" s="60"/>
      <c r="ACN16161" s="60"/>
      <c r="ACO16161" s="60"/>
      <c r="ACP16161" s="60"/>
      <c r="ACQ16161" s="60"/>
      <c r="ACR16161" s="60"/>
      <c r="ACS16161" s="60"/>
      <c r="ACT16161" s="60"/>
      <c r="ACU16161" s="60"/>
      <c r="ACV16161" s="60"/>
      <c r="ACW16161" s="60"/>
      <c r="ACX16161" s="60"/>
      <c r="ACY16161" s="60">
        <v>7.54109128175625E-2</v>
      </c>
      <c r="ACZ16161" s="60"/>
      <c r="ADA16161" s="60"/>
      <c r="ADB16161" s="60"/>
      <c r="ADC16161" s="60"/>
      <c r="ADD16161" s="60"/>
      <c r="ADE16161" s="60"/>
    </row>
    <row r="16162" spans="760:785" x14ac:dyDescent="0.25">
      <c r="ACF16162" s="60"/>
      <c r="ACG16162" s="60"/>
      <c r="ACH16162" s="60"/>
      <c r="ACI16162" s="60"/>
      <c r="ACJ16162" s="60"/>
      <c r="ACK16162" s="60"/>
      <c r="ACL16162" s="60"/>
      <c r="ACM16162" s="60"/>
      <c r="ACN16162" s="60"/>
      <c r="ACO16162" s="60"/>
      <c r="ACP16162" s="60"/>
      <c r="ACQ16162" s="60"/>
      <c r="ACR16162" s="60"/>
      <c r="ACS16162" s="60"/>
      <c r="ACT16162" s="60"/>
      <c r="ACU16162" s="60"/>
      <c r="ACV16162" s="60"/>
      <c r="ACW16162" s="60"/>
      <c r="ACX16162" s="60"/>
      <c r="ACY16162" s="60">
        <v>7.5397795184540595E-2</v>
      </c>
      <c r="ACZ16162" s="60"/>
      <c r="ADA16162" s="60"/>
      <c r="ADB16162" s="60"/>
      <c r="ADC16162" s="60"/>
      <c r="ADD16162" s="60"/>
      <c r="ADE16162" s="60"/>
    </row>
    <row r="16163" spans="760:785" x14ac:dyDescent="0.25">
      <c r="ACF16163" s="60"/>
      <c r="ACG16163" s="60"/>
      <c r="ACH16163" s="60"/>
      <c r="ACI16163" s="60"/>
      <c r="ACJ16163" s="60"/>
      <c r="ACK16163" s="60"/>
      <c r="ACL16163" s="60"/>
      <c r="ACM16163" s="60"/>
      <c r="ACN16163" s="60"/>
      <c r="ACO16163" s="60"/>
      <c r="ACP16163" s="60"/>
      <c r="ACQ16163" s="60"/>
      <c r="ACR16163" s="60"/>
      <c r="ACS16163" s="60"/>
      <c r="ACT16163" s="60"/>
      <c r="ACU16163" s="60"/>
      <c r="ACV16163" s="60"/>
      <c r="ACW16163" s="60"/>
      <c r="ACX16163" s="60"/>
      <c r="ACY16163" s="60">
        <v>7.5397795184540595E-2</v>
      </c>
      <c r="ACZ16163" s="60"/>
      <c r="ADA16163" s="60"/>
      <c r="ADB16163" s="60"/>
      <c r="ADC16163" s="60"/>
      <c r="ADD16163" s="60"/>
      <c r="ADE16163" s="60"/>
    </row>
    <row r="16164" spans="760:785" x14ac:dyDescent="0.25">
      <c r="ACF16164" s="60"/>
      <c r="ACG16164" s="60"/>
      <c r="ACH16164" s="60"/>
      <c r="ACI16164" s="60"/>
      <c r="ACJ16164" s="60"/>
      <c r="ACK16164" s="60"/>
      <c r="ACL16164" s="60"/>
      <c r="ACM16164" s="60"/>
      <c r="ACN16164" s="60"/>
      <c r="ACO16164" s="60"/>
      <c r="ACP16164" s="60"/>
      <c r="ACQ16164" s="60"/>
      <c r="ACR16164" s="60"/>
      <c r="ACS16164" s="60"/>
      <c r="ACT16164" s="60"/>
      <c r="ACU16164" s="60"/>
      <c r="ACV16164" s="60"/>
      <c r="ACW16164" s="60"/>
      <c r="ACX16164" s="60"/>
      <c r="ACY16164" s="60">
        <v>7.5360267346869E-2</v>
      </c>
      <c r="ACZ16164" s="60"/>
      <c r="ADA16164" s="60"/>
      <c r="ADB16164" s="60"/>
      <c r="ADC16164" s="60"/>
      <c r="ADD16164" s="60"/>
      <c r="ADE16164" s="60"/>
    </row>
    <row r="16165" spans="760:785" x14ac:dyDescent="0.25">
      <c r="ACF16165" s="60"/>
      <c r="ACG16165" s="60"/>
      <c r="ACH16165" s="60"/>
      <c r="ACI16165" s="60"/>
      <c r="ACJ16165" s="60"/>
      <c r="ACK16165" s="60"/>
      <c r="ACL16165" s="60"/>
      <c r="ACM16165" s="60"/>
      <c r="ACN16165" s="60"/>
      <c r="ACO16165" s="60"/>
      <c r="ACP16165" s="60"/>
      <c r="ACQ16165" s="60"/>
      <c r="ACR16165" s="60"/>
      <c r="ACS16165" s="60"/>
      <c r="ACT16165" s="60"/>
      <c r="ACU16165" s="60"/>
      <c r="ACV16165" s="60"/>
      <c r="ACW16165" s="60"/>
      <c r="ACX16165" s="60"/>
      <c r="ACY16165" s="60">
        <v>7.5297605347287896E-2</v>
      </c>
      <c r="ACZ16165" s="60"/>
      <c r="ADA16165" s="60"/>
      <c r="ADB16165" s="60"/>
      <c r="ADC16165" s="60"/>
      <c r="ADD16165" s="60"/>
      <c r="ADE16165" s="60"/>
    </row>
    <row r="16166" spans="760:785" x14ac:dyDescent="0.25">
      <c r="ACF16166" s="60"/>
      <c r="ACG16166" s="60"/>
      <c r="ACH16166" s="60"/>
      <c r="ACI16166" s="60"/>
      <c r="ACJ16166" s="60"/>
      <c r="ACK16166" s="60"/>
      <c r="ACL16166" s="60"/>
      <c r="ACM16166" s="60"/>
      <c r="ACN16166" s="60"/>
      <c r="ACO16166" s="60"/>
      <c r="ACP16166" s="60"/>
      <c r="ACQ16166" s="60"/>
      <c r="ACR16166" s="60"/>
      <c r="ACS16166" s="60"/>
      <c r="ACT16166" s="60"/>
      <c r="ACU16166" s="60"/>
      <c r="ACV16166" s="60"/>
      <c r="ACW16166" s="60"/>
      <c r="ACX16166" s="60"/>
      <c r="ACY16166" s="60">
        <v>7.5285684978735695E-2</v>
      </c>
      <c r="ACZ16166" s="60"/>
      <c r="ADA16166" s="60"/>
      <c r="ADB16166" s="60"/>
      <c r="ADC16166" s="60"/>
      <c r="ADD16166" s="60"/>
      <c r="ADE16166" s="60"/>
    </row>
    <row r="16167" spans="760:785" x14ac:dyDescent="0.25">
      <c r="ACF16167" s="60"/>
      <c r="ACG16167" s="60"/>
      <c r="ACH16167" s="60"/>
      <c r="ACI16167" s="60"/>
      <c r="ACJ16167" s="60"/>
      <c r="ACK16167" s="60"/>
      <c r="ACL16167" s="60"/>
      <c r="ACM16167" s="60"/>
      <c r="ACN16167" s="60"/>
      <c r="ACO16167" s="60"/>
      <c r="ACP16167" s="60"/>
      <c r="ACQ16167" s="60"/>
      <c r="ACR16167" s="60"/>
      <c r="ACS16167" s="60"/>
      <c r="ACT16167" s="60"/>
      <c r="ACU16167" s="60"/>
      <c r="ACV16167" s="60"/>
      <c r="ACW16167" s="60"/>
      <c r="ACX16167" s="60"/>
      <c r="ACY16167" s="60">
        <v>7.5285684978735695E-2</v>
      </c>
      <c r="ACZ16167" s="60"/>
      <c r="ADA16167" s="60"/>
      <c r="ADB16167" s="60"/>
      <c r="ADC16167" s="60"/>
      <c r="ADD16167" s="60"/>
      <c r="ADE16167" s="60"/>
    </row>
    <row r="16168" spans="760:785" x14ac:dyDescent="0.25">
      <c r="ACF16168" s="60"/>
      <c r="ACG16168" s="60"/>
      <c r="ACH16168" s="60"/>
      <c r="ACI16168" s="60"/>
      <c r="ACJ16168" s="60"/>
      <c r="ACK16168" s="60"/>
      <c r="ACL16168" s="60"/>
      <c r="ACM16168" s="60"/>
      <c r="ACN16168" s="60"/>
      <c r="ACO16168" s="60"/>
      <c r="ACP16168" s="60"/>
      <c r="ACQ16168" s="60"/>
      <c r="ACR16168" s="60"/>
      <c r="ACS16168" s="60"/>
      <c r="ACT16168" s="60"/>
      <c r="ACU16168" s="60"/>
      <c r="ACV16168" s="60"/>
      <c r="ACW16168" s="60"/>
      <c r="ACX16168" s="60"/>
      <c r="ACY16168" s="60">
        <v>7.5256070035920997E-2</v>
      </c>
      <c r="ACZ16168" s="60"/>
      <c r="ADA16168" s="60"/>
      <c r="ADB16168" s="60"/>
      <c r="ADC16168" s="60"/>
      <c r="ADD16168" s="60"/>
      <c r="ADE16168" s="60"/>
    </row>
    <row r="16169" spans="760:785" x14ac:dyDescent="0.25">
      <c r="ACF16169" s="60"/>
      <c r="ACG16169" s="60"/>
      <c r="ACH16169" s="60"/>
      <c r="ACI16169" s="60"/>
      <c r="ACJ16169" s="60"/>
      <c r="ACK16169" s="60"/>
      <c r="ACL16169" s="60"/>
      <c r="ACM16169" s="60"/>
      <c r="ACN16169" s="60"/>
      <c r="ACO16169" s="60"/>
      <c r="ACP16169" s="60"/>
      <c r="ACQ16169" s="60"/>
      <c r="ACR16169" s="60"/>
      <c r="ACS16169" s="60"/>
      <c r="ACT16169" s="60"/>
      <c r="ACU16169" s="60"/>
      <c r="ACV16169" s="60"/>
      <c r="ACW16169" s="60"/>
      <c r="ACX16169" s="60"/>
      <c r="ACY16169" s="60">
        <v>7.5256070035920997E-2</v>
      </c>
      <c r="ACZ16169" s="60"/>
      <c r="ADA16169" s="60"/>
      <c r="ADB16169" s="60"/>
      <c r="ADC16169" s="60"/>
      <c r="ADD16169" s="60"/>
      <c r="ADE16169" s="60"/>
    </row>
    <row r="16170" spans="760:785" x14ac:dyDescent="0.25">
      <c r="ACF16170" s="60"/>
      <c r="ACG16170" s="60"/>
      <c r="ACH16170" s="60"/>
      <c r="ACI16170" s="60"/>
      <c r="ACJ16170" s="60"/>
      <c r="ACK16170" s="60"/>
      <c r="ACL16170" s="60"/>
      <c r="ACM16170" s="60"/>
      <c r="ACN16170" s="60"/>
      <c r="ACO16170" s="60"/>
      <c r="ACP16170" s="60"/>
      <c r="ACQ16170" s="60"/>
      <c r="ACR16170" s="60"/>
      <c r="ACS16170" s="60"/>
      <c r="ACT16170" s="60"/>
      <c r="ACU16170" s="60"/>
      <c r="ACV16170" s="60"/>
      <c r="ACW16170" s="60"/>
      <c r="ACX16170" s="60"/>
      <c r="ACY16170" s="60">
        <v>7.5243957834773306E-2</v>
      </c>
      <c r="ACZ16170" s="60"/>
      <c r="ADA16170" s="60"/>
      <c r="ADB16170" s="60"/>
      <c r="ADC16170" s="60"/>
      <c r="ADD16170" s="60"/>
      <c r="ADE16170" s="60"/>
    </row>
    <row r="16171" spans="760:785" x14ac:dyDescent="0.25">
      <c r="ACF16171" s="60"/>
      <c r="ACG16171" s="60"/>
      <c r="ACH16171" s="60"/>
      <c r="ACI16171" s="60"/>
      <c r="ACJ16171" s="60"/>
      <c r="ACK16171" s="60"/>
      <c r="ACL16171" s="60"/>
      <c r="ACM16171" s="60"/>
      <c r="ACN16171" s="60"/>
      <c r="ACO16171" s="60"/>
      <c r="ACP16171" s="60"/>
      <c r="ACQ16171" s="60"/>
      <c r="ACR16171" s="60"/>
      <c r="ACS16171" s="60"/>
      <c r="ACT16171" s="60"/>
      <c r="ACU16171" s="60"/>
      <c r="ACV16171" s="60"/>
      <c r="ACW16171" s="60"/>
      <c r="ACX16171" s="60"/>
      <c r="ACY16171" s="60">
        <v>7.5118308821677193E-2</v>
      </c>
      <c r="ACZ16171" s="60"/>
      <c r="ADA16171" s="60"/>
      <c r="ADB16171" s="60"/>
      <c r="ADC16171" s="60"/>
      <c r="ADD16171" s="60"/>
      <c r="ADE16171" s="60"/>
    </row>
    <row r="16172" spans="760:785" x14ac:dyDescent="0.25">
      <c r="ACF16172" s="60"/>
      <c r="ACG16172" s="60"/>
      <c r="ACH16172" s="60"/>
      <c r="ACI16172" s="60"/>
      <c r="ACJ16172" s="60"/>
      <c r="ACK16172" s="60"/>
      <c r="ACL16172" s="60"/>
      <c r="ACM16172" s="60"/>
      <c r="ACN16172" s="60"/>
      <c r="ACO16172" s="60"/>
      <c r="ACP16172" s="60"/>
      <c r="ACQ16172" s="60"/>
      <c r="ACR16172" s="60"/>
      <c r="ACS16172" s="60"/>
      <c r="ACT16172" s="60"/>
      <c r="ACU16172" s="60"/>
      <c r="ACV16172" s="60"/>
      <c r="ACW16172" s="60"/>
      <c r="ACX16172" s="60"/>
      <c r="ACY16172" s="60">
        <v>7.5118308821677193E-2</v>
      </c>
      <c r="ACZ16172" s="60"/>
      <c r="ADA16172" s="60"/>
      <c r="ADB16172" s="60"/>
      <c r="ADC16172" s="60"/>
      <c r="ADD16172" s="60"/>
      <c r="ADE16172" s="60"/>
    </row>
    <row r="16173" spans="760:785" x14ac:dyDescent="0.25">
      <c r="ACF16173" s="60"/>
      <c r="ACG16173" s="60"/>
      <c r="ACH16173" s="60"/>
      <c r="ACI16173" s="60"/>
      <c r="ACJ16173" s="60"/>
      <c r="ACK16173" s="60"/>
      <c r="ACL16173" s="60"/>
      <c r="ACM16173" s="60"/>
      <c r="ACN16173" s="60"/>
      <c r="ACO16173" s="60"/>
      <c r="ACP16173" s="60"/>
      <c r="ACQ16173" s="60"/>
      <c r="ACR16173" s="60"/>
      <c r="ACS16173" s="60"/>
      <c r="ACT16173" s="60"/>
      <c r="ACU16173" s="60"/>
      <c r="ACV16173" s="60"/>
      <c r="ACW16173" s="60"/>
      <c r="ACX16173" s="60"/>
      <c r="ACY16173" s="60">
        <v>7.5103552715918606E-2</v>
      </c>
      <c r="ACZ16173" s="60"/>
      <c r="ADA16173" s="60"/>
      <c r="ADB16173" s="60"/>
      <c r="ADC16173" s="60"/>
      <c r="ADD16173" s="60"/>
      <c r="ADE16173" s="60"/>
    </row>
    <row r="16174" spans="760:785" x14ac:dyDescent="0.25">
      <c r="ACF16174" s="60"/>
      <c r="ACG16174" s="60"/>
      <c r="ACH16174" s="60"/>
      <c r="ACI16174" s="60"/>
      <c r="ACJ16174" s="60"/>
      <c r="ACK16174" s="60"/>
      <c r="ACL16174" s="60"/>
      <c r="ACM16174" s="60"/>
      <c r="ACN16174" s="60"/>
      <c r="ACO16174" s="60"/>
      <c r="ACP16174" s="60"/>
      <c r="ACQ16174" s="60"/>
      <c r="ACR16174" s="60"/>
      <c r="ACS16174" s="60"/>
      <c r="ACT16174" s="60"/>
      <c r="ACU16174" s="60"/>
      <c r="ACV16174" s="60"/>
      <c r="ACW16174" s="60"/>
      <c r="ACX16174" s="60"/>
      <c r="ACY16174" s="60">
        <v>7.5038780536951996E-2</v>
      </c>
      <c r="ACZ16174" s="60"/>
      <c r="ADA16174" s="60"/>
      <c r="ADB16174" s="60"/>
      <c r="ADC16174" s="60"/>
      <c r="ADD16174" s="60"/>
      <c r="ADE16174" s="60"/>
    </row>
    <row r="16175" spans="760:785" x14ac:dyDescent="0.25">
      <c r="ACF16175" s="60"/>
      <c r="ACG16175" s="60"/>
      <c r="ACH16175" s="60"/>
      <c r="ACI16175" s="60"/>
      <c r="ACJ16175" s="60"/>
      <c r="ACK16175" s="60"/>
      <c r="ACL16175" s="60"/>
      <c r="ACM16175" s="60"/>
      <c r="ACN16175" s="60"/>
      <c r="ACO16175" s="60"/>
      <c r="ACP16175" s="60"/>
      <c r="ACQ16175" s="60"/>
      <c r="ACR16175" s="60"/>
      <c r="ACS16175" s="60"/>
      <c r="ACT16175" s="60"/>
      <c r="ACU16175" s="60"/>
      <c r="ACV16175" s="60"/>
      <c r="ACW16175" s="60"/>
      <c r="ACX16175" s="60"/>
      <c r="ACY16175" s="60">
        <v>7.5038780536951996E-2</v>
      </c>
      <c r="ACZ16175" s="60"/>
      <c r="ADA16175" s="60"/>
      <c r="ADB16175" s="60"/>
      <c r="ADC16175" s="60"/>
      <c r="ADD16175" s="60"/>
      <c r="ADE16175" s="60"/>
    </row>
    <row r="16176" spans="760:785" x14ac:dyDescent="0.25">
      <c r="ACF16176" s="60"/>
      <c r="ACG16176" s="60"/>
      <c r="ACH16176" s="60"/>
      <c r="ACI16176" s="60"/>
      <c r="ACJ16176" s="60"/>
      <c r="ACK16176" s="60"/>
      <c r="ACL16176" s="60"/>
      <c r="ACM16176" s="60"/>
      <c r="ACN16176" s="60"/>
      <c r="ACO16176" s="60"/>
      <c r="ACP16176" s="60"/>
      <c r="ACQ16176" s="60"/>
      <c r="ACR16176" s="60"/>
      <c r="ACS16176" s="60"/>
      <c r="ACT16176" s="60"/>
      <c r="ACU16176" s="60"/>
      <c r="ACV16176" s="60"/>
      <c r="ACW16176" s="60"/>
      <c r="ACX16176" s="60"/>
      <c r="ACY16176" s="60">
        <v>7.5020989358723603E-2</v>
      </c>
      <c r="ACZ16176" s="60"/>
      <c r="ADA16176" s="60"/>
      <c r="ADB16176" s="60"/>
      <c r="ADC16176" s="60"/>
      <c r="ADD16176" s="60"/>
      <c r="ADE16176" s="60"/>
    </row>
    <row r="16177" spans="760:785" x14ac:dyDescent="0.25">
      <c r="ACF16177" s="60"/>
      <c r="ACG16177" s="60"/>
      <c r="ACH16177" s="60"/>
      <c r="ACI16177" s="60"/>
      <c r="ACJ16177" s="60"/>
      <c r="ACK16177" s="60"/>
      <c r="ACL16177" s="60"/>
      <c r="ACM16177" s="60"/>
      <c r="ACN16177" s="60"/>
      <c r="ACO16177" s="60"/>
      <c r="ACP16177" s="60"/>
      <c r="ACQ16177" s="60"/>
      <c r="ACR16177" s="60"/>
      <c r="ACS16177" s="60"/>
      <c r="ACT16177" s="60"/>
      <c r="ACU16177" s="60"/>
      <c r="ACV16177" s="60"/>
      <c r="ACW16177" s="60"/>
      <c r="ACX16177" s="60"/>
      <c r="ACY16177" s="60">
        <v>7.4890470082400296E-2</v>
      </c>
      <c r="ACZ16177" s="60"/>
      <c r="ADA16177" s="60"/>
      <c r="ADB16177" s="60"/>
      <c r="ADC16177" s="60"/>
      <c r="ADD16177" s="60"/>
      <c r="ADE16177" s="60"/>
    </row>
    <row r="16178" spans="760:785" x14ac:dyDescent="0.25">
      <c r="ACF16178" s="60"/>
      <c r="ACG16178" s="60"/>
      <c r="ACH16178" s="60"/>
      <c r="ACI16178" s="60"/>
      <c r="ACJ16178" s="60"/>
      <c r="ACK16178" s="60"/>
      <c r="ACL16178" s="60"/>
      <c r="ACM16178" s="60"/>
      <c r="ACN16178" s="60"/>
      <c r="ACO16178" s="60"/>
      <c r="ACP16178" s="60"/>
      <c r="ACQ16178" s="60"/>
      <c r="ACR16178" s="60"/>
      <c r="ACS16178" s="60"/>
      <c r="ACT16178" s="60"/>
      <c r="ACU16178" s="60"/>
      <c r="ACV16178" s="60"/>
      <c r="ACW16178" s="60"/>
      <c r="ACX16178" s="60"/>
      <c r="ACY16178" s="60">
        <v>7.4876251100862601E-2</v>
      </c>
      <c r="ACZ16178" s="60"/>
      <c r="ADA16178" s="60"/>
      <c r="ADB16178" s="60"/>
      <c r="ADC16178" s="60"/>
      <c r="ADD16178" s="60"/>
      <c r="ADE16178" s="60"/>
    </row>
    <row r="16179" spans="760:785" x14ac:dyDescent="0.25">
      <c r="ACF16179" s="60"/>
      <c r="ACG16179" s="60"/>
      <c r="ACH16179" s="60"/>
      <c r="ACI16179" s="60"/>
      <c r="ACJ16179" s="60"/>
      <c r="ACK16179" s="60"/>
      <c r="ACL16179" s="60"/>
      <c r="ACM16179" s="60"/>
      <c r="ACN16179" s="60"/>
      <c r="ACO16179" s="60"/>
      <c r="ACP16179" s="60"/>
      <c r="ACQ16179" s="60"/>
      <c r="ACR16179" s="60"/>
      <c r="ACS16179" s="60"/>
      <c r="ACT16179" s="60"/>
      <c r="ACU16179" s="60"/>
      <c r="ACV16179" s="60"/>
      <c r="ACW16179" s="60"/>
      <c r="ACX16179" s="60"/>
      <c r="ACY16179" s="60">
        <v>7.4802273699575206E-2</v>
      </c>
      <c r="ACZ16179" s="60"/>
      <c r="ADA16179" s="60"/>
      <c r="ADB16179" s="60"/>
      <c r="ADC16179" s="60"/>
      <c r="ADD16179" s="60"/>
      <c r="ADE16179" s="60"/>
    </row>
    <row r="16180" spans="760:785" x14ac:dyDescent="0.25">
      <c r="ACF16180" s="60"/>
      <c r="ACG16180" s="60"/>
      <c r="ACH16180" s="60"/>
      <c r="ACI16180" s="60"/>
      <c r="ACJ16180" s="60"/>
      <c r="ACK16180" s="60"/>
      <c r="ACL16180" s="60"/>
      <c r="ACM16180" s="60"/>
      <c r="ACN16180" s="60"/>
      <c r="ACO16180" s="60"/>
      <c r="ACP16180" s="60"/>
      <c r="ACQ16180" s="60"/>
      <c r="ACR16180" s="60"/>
      <c r="ACS16180" s="60"/>
      <c r="ACT16180" s="60"/>
      <c r="ACU16180" s="60"/>
      <c r="ACV16180" s="60"/>
      <c r="ACW16180" s="60"/>
      <c r="ACX16180" s="60"/>
      <c r="ACY16180" s="60">
        <v>7.4802273699575206E-2</v>
      </c>
      <c r="ACZ16180" s="60"/>
      <c r="ADA16180" s="60"/>
      <c r="ADB16180" s="60"/>
      <c r="ADC16180" s="60"/>
      <c r="ADD16180" s="60"/>
      <c r="ADE16180" s="60"/>
    </row>
    <row r="16181" spans="760:785" x14ac:dyDescent="0.25">
      <c r="ACF16181" s="60"/>
      <c r="ACG16181" s="60"/>
      <c r="ACH16181" s="60"/>
      <c r="ACI16181" s="60"/>
      <c r="ACJ16181" s="60"/>
      <c r="ACK16181" s="60"/>
      <c r="ACL16181" s="60"/>
      <c r="ACM16181" s="60"/>
      <c r="ACN16181" s="60"/>
      <c r="ACO16181" s="60"/>
      <c r="ACP16181" s="60"/>
      <c r="ACQ16181" s="60"/>
      <c r="ACR16181" s="60"/>
      <c r="ACS16181" s="60"/>
      <c r="ACT16181" s="60"/>
      <c r="ACU16181" s="60"/>
      <c r="ACV16181" s="60"/>
      <c r="ACW16181" s="60"/>
      <c r="ACX16181" s="60"/>
      <c r="ACY16181" s="60">
        <v>7.4783669454603505E-2</v>
      </c>
      <c r="ACZ16181" s="60"/>
      <c r="ADA16181" s="60"/>
      <c r="ADB16181" s="60"/>
      <c r="ADC16181" s="60"/>
      <c r="ADD16181" s="60"/>
      <c r="ADE16181" s="60"/>
    </row>
    <row r="16182" spans="760:785" x14ac:dyDescent="0.25">
      <c r="ACF16182" s="60"/>
      <c r="ACG16182" s="60"/>
      <c r="ACH16182" s="60"/>
      <c r="ACI16182" s="60"/>
      <c r="ACJ16182" s="60"/>
      <c r="ACK16182" s="60"/>
      <c r="ACL16182" s="60"/>
      <c r="ACM16182" s="60"/>
      <c r="ACN16182" s="60"/>
      <c r="ACO16182" s="60"/>
      <c r="ACP16182" s="60"/>
      <c r="ACQ16182" s="60"/>
      <c r="ACR16182" s="60"/>
      <c r="ACS16182" s="60"/>
      <c r="ACT16182" s="60"/>
      <c r="ACU16182" s="60"/>
      <c r="ACV16182" s="60"/>
      <c r="ACW16182" s="60"/>
      <c r="ACX16182" s="60"/>
      <c r="ACY16182" s="60">
        <v>7.4776462981538505E-2</v>
      </c>
      <c r="ACZ16182" s="60"/>
      <c r="ADA16182" s="60"/>
      <c r="ADB16182" s="60"/>
      <c r="ADC16182" s="60"/>
      <c r="ADD16182" s="60"/>
      <c r="ADE16182" s="60"/>
    </row>
    <row r="16183" spans="760:785" x14ac:dyDescent="0.25">
      <c r="ACF16183" s="60"/>
      <c r="ACG16183" s="60"/>
      <c r="ACH16183" s="60"/>
      <c r="ACI16183" s="60"/>
      <c r="ACJ16183" s="60"/>
      <c r="ACK16183" s="60"/>
      <c r="ACL16183" s="60"/>
      <c r="ACM16183" s="60"/>
      <c r="ACN16183" s="60"/>
      <c r="ACO16183" s="60"/>
      <c r="ACP16183" s="60"/>
      <c r="ACQ16183" s="60"/>
      <c r="ACR16183" s="60"/>
      <c r="ACS16183" s="60"/>
      <c r="ACT16183" s="60"/>
      <c r="ACU16183" s="60"/>
      <c r="ACV16183" s="60"/>
      <c r="ACW16183" s="60"/>
      <c r="ACX16183" s="60"/>
      <c r="ACY16183" s="60">
        <v>7.4776462981538505E-2</v>
      </c>
      <c r="ACZ16183" s="60"/>
      <c r="ADA16183" s="60"/>
      <c r="ADB16183" s="60"/>
      <c r="ADC16183" s="60"/>
      <c r="ADD16183" s="60"/>
      <c r="ADE16183" s="60"/>
    </row>
    <row r="16184" spans="760:785" x14ac:dyDescent="0.25">
      <c r="ACF16184" s="60"/>
      <c r="ACG16184" s="60"/>
      <c r="ACH16184" s="60"/>
      <c r="ACI16184" s="60"/>
      <c r="ACJ16184" s="60"/>
      <c r="ACK16184" s="60"/>
      <c r="ACL16184" s="60"/>
      <c r="ACM16184" s="60"/>
      <c r="ACN16184" s="60"/>
      <c r="ACO16184" s="60"/>
      <c r="ACP16184" s="60"/>
      <c r="ACQ16184" s="60"/>
      <c r="ACR16184" s="60"/>
      <c r="ACS16184" s="60"/>
      <c r="ACT16184" s="60"/>
      <c r="ACU16184" s="60"/>
      <c r="ACV16184" s="60"/>
      <c r="ACW16184" s="60"/>
      <c r="ACX16184" s="60"/>
      <c r="ACY16184" s="60">
        <v>7.4729214317368606E-2</v>
      </c>
      <c r="ACZ16184" s="60"/>
      <c r="ADA16184" s="60"/>
      <c r="ADB16184" s="60"/>
      <c r="ADC16184" s="60"/>
      <c r="ADD16184" s="60"/>
      <c r="ADE16184" s="60"/>
    </row>
    <row r="16185" spans="760:785" x14ac:dyDescent="0.25">
      <c r="ACF16185" s="60"/>
      <c r="ACG16185" s="60"/>
      <c r="ACH16185" s="60"/>
      <c r="ACI16185" s="60"/>
      <c r="ACJ16185" s="60"/>
      <c r="ACK16185" s="60"/>
      <c r="ACL16185" s="60"/>
      <c r="ACM16185" s="60"/>
      <c r="ACN16185" s="60"/>
      <c r="ACO16185" s="60"/>
      <c r="ACP16185" s="60"/>
      <c r="ACQ16185" s="60"/>
      <c r="ACR16185" s="60"/>
      <c r="ACS16185" s="60"/>
      <c r="ACT16185" s="60"/>
      <c r="ACU16185" s="60"/>
      <c r="ACV16185" s="60"/>
      <c r="ACW16185" s="60"/>
      <c r="ACX16185" s="60"/>
      <c r="ACY16185" s="60">
        <v>7.4655174605864502E-2</v>
      </c>
      <c r="ACZ16185" s="60"/>
      <c r="ADA16185" s="60"/>
      <c r="ADB16185" s="60"/>
      <c r="ADC16185" s="60"/>
      <c r="ADD16185" s="60"/>
      <c r="ADE16185" s="60"/>
    </row>
    <row r="16186" spans="760:785" x14ac:dyDescent="0.25">
      <c r="ACF16186" s="60"/>
      <c r="ACG16186" s="60"/>
      <c r="ACH16186" s="60"/>
      <c r="ACI16186" s="60"/>
      <c r="ACJ16186" s="60"/>
      <c r="ACK16186" s="60"/>
      <c r="ACL16186" s="60"/>
      <c r="ACM16186" s="60"/>
      <c r="ACN16186" s="60"/>
      <c r="ACO16186" s="60"/>
      <c r="ACP16186" s="60"/>
      <c r="ACQ16186" s="60"/>
      <c r="ACR16186" s="60"/>
      <c r="ACS16186" s="60"/>
      <c r="ACT16186" s="60"/>
      <c r="ACU16186" s="60"/>
      <c r="ACV16186" s="60"/>
      <c r="ACW16186" s="60"/>
      <c r="ACX16186" s="60"/>
      <c r="ACY16186" s="60">
        <v>7.4643688425829302E-2</v>
      </c>
      <c r="ACZ16186" s="60"/>
      <c r="ADA16186" s="60"/>
      <c r="ADB16186" s="60"/>
      <c r="ADC16186" s="60"/>
      <c r="ADD16186" s="60"/>
      <c r="ADE16186" s="60"/>
    </row>
    <row r="16187" spans="760:785" x14ac:dyDescent="0.25">
      <c r="ACF16187" s="60"/>
      <c r="ACG16187" s="60"/>
      <c r="ACH16187" s="60"/>
      <c r="ACI16187" s="60"/>
      <c r="ACJ16187" s="60"/>
      <c r="ACK16187" s="60"/>
      <c r="ACL16187" s="60"/>
      <c r="ACM16187" s="60"/>
      <c r="ACN16187" s="60"/>
      <c r="ACO16187" s="60"/>
      <c r="ACP16187" s="60"/>
      <c r="ACQ16187" s="60"/>
      <c r="ACR16187" s="60"/>
      <c r="ACS16187" s="60"/>
      <c r="ACT16187" s="60"/>
      <c r="ACU16187" s="60"/>
      <c r="ACV16187" s="60"/>
      <c r="ACW16187" s="60"/>
      <c r="ACX16187" s="60"/>
      <c r="ACY16187" s="60">
        <v>7.4599004108950401E-2</v>
      </c>
      <c r="ACZ16187" s="60"/>
      <c r="ADA16187" s="60"/>
      <c r="ADB16187" s="60"/>
      <c r="ADC16187" s="60"/>
      <c r="ADD16187" s="60"/>
      <c r="ADE16187" s="60"/>
    </row>
    <row r="16188" spans="760:785" x14ac:dyDescent="0.25">
      <c r="ACF16188" s="60"/>
      <c r="ACG16188" s="60"/>
      <c r="ACH16188" s="60"/>
      <c r="ACI16188" s="60"/>
      <c r="ACJ16188" s="60"/>
      <c r="ACK16188" s="60"/>
      <c r="ACL16188" s="60"/>
      <c r="ACM16188" s="60"/>
      <c r="ACN16188" s="60"/>
      <c r="ACO16188" s="60"/>
      <c r="ACP16188" s="60"/>
      <c r="ACQ16188" s="60"/>
      <c r="ACR16188" s="60"/>
      <c r="ACS16188" s="60"/>
      <c r="ACT16188" s="60"/>
      <c r="ACU16188" s="60"/>
      <c r="ACV16188" s="60"/>
      <c r="ACW16188" s="60"/>
      <c r="ACX16188" s="60"/>
      <c r="ACY16188" s="60">
        <v>7.4595234413858999E-2</v>
      </c>
      <c r="ACZ16188" s="60"/>
      <c r="ADA16188" s="60"/>
      <c r="ADB16188" s="60"/>
      <c r="ADC16188" s="60"/>
      <c r="ADD16188" s="60"/>
      <c r="ADE16188" s="60"/>
    </row>
    <row r="16189" spans="760:785" x14ac:dyDescent="0.25">
      <c r="ACF16189" s="60"/>
      <c r="ACG16189" s="60"/>
      <c r="ACH16189" s="60"/>
      <c r="ACI16189" s="60"/>
      <c r="ACJ16189" s="60"/>
      <c r="ACK16189" s="60"/>
      <c r="ACL16189" s="60"/>
      <c r="ACM16189" s="60"/>
      <c r="ACN16189" s="60"/>
      <c r="ACO16189" s="60"/>
      <c r="ACP16189" s="60"/>
      <c r="ACQ16189" s="60"/>
      <c r="ACR16189" s="60"/>
      <c r="ACS16189" s="60"/>
      <c r="ACT16189" s="60"/>
      <c r="ACU16189" s="60"/>
      <c r="ACV16189" s="60"/>
      <c r="ACW16189" s="60"/>
      <c r="ACX16189" s="60"/>
      <c r="ACY16189" s="60">
        <v>7.4595234413858999E-2</v>
      </c>
      <c r="ACZ16189" s="60"/>
      <c r="ADA16189" s="60"/>
      <c r="ADB16189" s="60"/>
      <c r="ADC16189" s="60"/>
      <c r="ADD16189" s="60"/>
      <c r="ADE16189" s="60"/>
    </row>
    <row r="16190" spans="760:785" x14ac:dyDescent="0.25">
      <c r="ACF16190" s="60"/>
      <c r="ACG16190" s="60"/>
      <c r="ACH16190" s="60"/>
      <c r="ACI16190" s="60"/>
      <c r="ACJ16190" s="60"/>
      <c r="ACK16190" s="60"/>
      <c r="ACL16190" s="60"/>
      <c r="ACM16190" s="60"/>
      <c r="ACN16190" s="60"/>
      <c r="ACO16190" s="60"/>
      <c r="ACP16190" s="60"/>
      <c r="ACQ16190" s="60"/>
      <c r="ACR16190" s="60"/>
      <c r="ACS16190" s="60"/>
      <c r="ACT16190" s="60"/>
      <c r="ACU16190" s="60"/>
      <c r="ACV16190" s="60"/>
      <c r="ACW16190" s="60"/>
      <c r="ACX16190" s="60"/>
      <c r="ACY16190" s="60">
        <v>7.4562804443774305E-2</v>
      </c>
      <c r="ACZ16190" s="60"/>
      <c r="ADA16190" s="60"/>
      <c r="ADB16190" s="60"/>
      <c r="ADC16190" s="60"/>
      <c r="ADD16190" s="60"/>
      <c r="ADE16190" s="60"/>
    </row>
    <row r="16191" spans="760:785" x14ac:dyDescent="0.25">
      <c r="ACF16191" s="60"/>
      <c r="ACG16191" s="60"/>
      <c r="ACH16191" s="60"/>
      <c r="ACI16191" s="60"/>
      <c r="ACJ16191" s="60"/>
      <c r="ACK16191" s="60"/>
      <c r="ACL16191" s="60"/>
      <c r="ACM16191" s="60"/>
      <c r="ACN16191" s="60"/>
      <c r="ACO16191" s="60"/>
      <c r="ACP16191" s="60"/>
      <c r="ACQ16191" s="60"/>
      <c r="ACR16191" s="60"/>
      <c r="ACS16191" s="60"/>
      <c r="ACT16191" s="60"/>
      <c r="ACU16191" s="60"/>
      <c r="ACV16191" s="60"/>
      <c r="ACW16191" s="60"/>
      <c r="ACX16191" s="60"/>
      <c r="ACY16191" s="60">
        <v>7.44962538771715E-2</v>
      </c>
      <c r="ACZ16191" s="60"/>
      <c r="ADA16191" s="60"/>
      <c r="ADB16191" s="60"/>
      <c r="ADC16191" s="60"/>
      <c r="ADD16191" s="60"/>
      <c r="ADE16191" s="60"/>
    </row>
    <row r="16192" spans="760:785" x14ac:dyDescent="0.25">
      <c r="ACF16192" s="60"/>
      <c r="ACG16192" s="60"/>
      <c r="ACH16192" s="60"/>
      <c r="ACI16192" s="60"/>
      <c r="ACJ16192" s="60"/>
      <c r="ACK16192" s="60"/>
      <c r="ACL16192" s="60"/>
      <c r="ACM16192" s="60"/>
      <c r="ACN16192" s="60"/>
      <c r="ACO16192" s="60"/>
      <c r="ACP16192" s="60"/>
      <c r="ACQ16192" s="60"/>
      <c r="ACR16192" s="60"/>
      <c r="ACS16192" s="60"/>
      <c r="ACT16192" s="60"/>
      <c r="ACU16192" s="60"/>
      <c r="ACV16192" s="60"/>
      <c r="ACW16192" s="60"/>
      <c r="ACX16192" s="60"/>
      <c r="ACY16192" s="60">
        <v>7.4476683414736899E-2</v>
      </c>
      <c r="ACZ16192" s="60"/>
      <c r="ADA16192" s="60"/>
      <c r="ADB16192" s="60"/>
      <c r="ADC16192" s="60"/>
      <c r="ADD16192" s="60"/>
      <c r="ADE16192" s="60"/>
    </row>
    <row r="16193" spans="760:785" x14ac:dyDescent="0.25">
      <c r="ACF16193" s="60"/>
      <c r="ACG16193" s="60"/>
      <c r="ACH16193" s="60"/>
      <c r="ACI16193" s="60"/>
      <c r="ACJ16193" s="60"/>
      <c r="ACK16193" s="60"/>
      <c r="ACL16193" s="60"/>
      <c r="ACM16193" s="60"/>
      <c r="ACN16193" s="60"/>
      <c r="ACO16193" s="60"/>
      <c r="ACP16193" s="60"/>
      <c r="ACQ16193" s="60"/>
      <c r="ACR16193" s="60"/>
      <c r="ACS16193" s="60"/>
      <c r="ACT16193" s="60"/>
      <c r="ACU16193" s="60"/>
      <c r="ACV16193" s="60"/>
      <c r="ACW16193" s="60"/>
      <c r="ACX16193" s="60"/>
      <c r="ACY16193" s="60">
        <v>7.4431396632941793E-2</v>
      </c>
      <c r="ACZ16193" s="60"/>
      <c r="ADA16193" s="60"/>
      <c r="ADB16193" s="60"/>
      <c r="ADC16193" s="60"/>
      <c r="ADD16193" s="60"/>
      <c r="ADE16193" s="60"/>
    </row>
    <row r="16194" spans="760:785" x14ac:dyDescent="0.25">
      <c r="ACF16194" s="60"/>
      <c r="ACG16194" s="60"/>
      <c r="ACH16194" s="60"/>
      <c r="ACI16194" s="60"/>
      <c r="ACJ16194" s="60"/>
      <c r="ACK16194" s="60"/>
      <c r="ACL16194" s="60"/>
      <c r="ACM16194" s="60"/>
      <c r="ACN16194" s="60"/>
      <c r="ACO16194" s="60"/>
      <c r="ACP16194" s="60"/>
      <c r="ACQ16194" s="60"/>
      <c r="ACR16194" s="60"/>
      <c r="ACS16194" s="60"/>
      <c r="ACT16194" s="60"/>
      <c r="ACU16194" s="60"/>
      <c r="ACV16194" s="60"/>
      <c r="ACW16194" s="60"/>
      <c r="ACX16194" s="60"/>
      <c r="ACY16194" s="60">
        <v>7.4431396632941793E-2</v>
      </c>
      <c r="ACZ16194" s="60"/>
      <c r="ADA16194" s="60"/>
      <c r="ADB16194" s="60"/>
      <c r="ADC16194" s="60"/>
      <c r="ADD16194" s="60"/>
      <c r="ADE16194" s="60"/>
    </row>
    <row r="16195" spans="760:785" x14ac:dyDescent="0.25">
      <c r="ACF16195" s="60"/>
      <c r="ACG16195" s="60"/>
      <c r="ACH16195" s="60"/>
      <c r="ACI16195" s="60"/>
      <c r="ACJ16195" s="60"/>
      <c r="ACK16195" s="60"/>
      <c r="ACL16195" s="60"/>
      <c r="ACM16195" s="60"/>
      <c r="ACN16195" s="60"/>
      <c r="ACO16195" s="60"/>
      <c r="ACP16195" s="60"/>
      <c r="ACQ16195" s="60"/>
      <c r="ACR16195" s="60"/>
      <c r="ACS16195" s="60"/>
      <c r="ACT16195" s="60"/>
      <c r="ACU16195" s="60"/>
      <c r="ACV16195" s="60"/>
      <c r="ACW16195" s="60"/>
      <c r="ACX16195" s="60"/>
      <c r="ACY16195" s="60">
        <v>7.4398664533419395E-2</v>
      </c>
      <c r="ACZ16195" s="60"/>
      <c r="ADA16195" s="60"/>
      <c r="ADB16195" s="60"/>
      <c r="ADC16195" s="60"/>
      <c r="ADD16195" s="60"/>
      <c r="ADE16195" s="60"/>
    </row>
    <row r="16196" spans="760:785" x14ac:dyDescent="0.25">
      <c r="ACF16196" s="60"/>
      <c r="ACG16196" s="60"/>
      <c r="ACH16196" s="60"/>
      <c r="ACI16196" s="60"/>
      <c r="ACJ16196" s="60"/>
      <c r="ACK16196" s="60"/>
      <c r="ACL16196" s="60"/>
      <c r="ACM16196" s="60"/>
      <c r="ACN16196" s="60"/>
      <c r="ACO16196" s="60"/>
      <c r="ACP16196" s="60"/>
      <c r="ACQ16196" s="60"/>
      <c r="ACR16196" s="60"/>
      <c r="ACS16196" s="60"/>
      <c r="ACT16196" s="60"/>
      <c r="ACU16196" s="60"/>
      <c r="ACV16196" s="60"/>
      <c r="ACW16196" s="60"/>
      <c r="ACX16196" s="60"/>
      <c r="ACY16196" s="60">
        <v>7.4348990475625501E-2</v>
      </c>
      <c r="ACZ16196" s="60"/>
      <c r="ADA16196" s="60"/>
      <c r="ADB16196" s="60"/>
      <c r="ADC16196" s="60"/>
      <c r="ADD16196" s="60"/>
      <c r="ADE16196" s="60"/>
    </row>
    <row r="16197" spans="760:785" x14ac:dyDescent="0.25">
      <c r="ACF16197" s="60"/>
      <c r="ACG16197" s="60"/>
      <c r="ACH16197" s="60"/>
      <c r="ACI16197" s="60"/>
      <c r="ACJ16197" s="60"/>
      <c r="ACK16197" s="60"/>
      <c r="ACL16197" s="60"/>
      <c r="ACM16197" s="60"/>
      <c r="ACN16197" s="60"/>
      <c r="ACO16197" s="60"/>
      <c r="ACP16197" s="60"/>
      <c r="ACQ16197" s="60"/>
      <c r="ACR16197" s="60"/>
      <c r="ACS16197" s="60"/>
      <c r="ACT16197" s="60"/>
      <c r="ACU16197" s="60"/>
      <c r="ACV16197" s="60"/>
      <c r="ACW16197" s="60"/>
      <c r="ACX16197" s="60"/>
      <c r="ACY16197" s="60">
        <v>7.4276541405251903E-2</v>
      </c>
      <c r="ACZ16197" s="60"/>
      <c r="ADA16197" s="60"/>
      <c r="ADB16197" s="60"/>
      <c r="ADC16197" s="60"/>
      <c r="ADD16197" s="60"/>
      <c r="ADE16197" s="60"/>
    </row>
    <row r="16198" spans="760:785" x14ac:dyDescent="0.25">
      <c r="ACF16198" s="60"/>
      <c r="ACG16198" s="60"/>
      <c r="ACH16198" s="60"/>
      <c r="ACI16198" s="60"/>
      <c r="ACJ16198" s="60"/>
      <c r="ACK16198" s="60"/>
      <c r="ACL16198" s="60"/>
      <c r="ACM16198" s="60"/>
      <c r="ACN16198" s="60"/>
      <c r="ACO16198" s="60"/>
      <c r="ACP16198" s="60"/>
      <c r="ACQ16198" s="60"/>
      <c r="ACR16198" s="60"/>
      <c r="ACS16198" s="60"/>
      <c r="ACT16198" s="60"/>
      <c r="ACU16198" s="60"/>
      <c r="ACV16198" s="60"/>
      <c r="ACW16198" s="60"/>
      <c r="ACX16198" s="60"/>
      <c r="ACY16198" s="60">
        <v>7.42552125307335E-2</v>
      </c>
      <c r="ACZ16198" s="60"/>
      <c r="ADA16198" s="60"/>
      <c r="ADB16198" s="60"/>
      <c r="ADC16198" s="60"/>
      <c r="ADD16198" s="60"/>
      <c r="ADE16198" s="60"/>
    </row>
    <row r="16199" spans="760:785" x14ac:dyDescent="0.25">
      <c r="ACF16199" s="60"/>
      <c r="ACG16199" s="60"/>
      <c r="ACH16199" s="60"/>
      <c r="ACI16199" s="60"/>
      <c r="ACJ16199" s="60"/>
      <c r="ACK16199" s="60"/>
      <c r="ACL16199" s="60"/>
      <c r="ACM16199" s="60"/>
      <c r="ACN16199" s="60"/>
      <c r="ACO16199" s="60"/>
      <c r="ACP16199" s="60"/>
      <c r="ACQ16199" s="60"/>
      <c r="ACR16199" s="60"/>
      <c r="ACS16199" s="60"/>
      <c r="ACT16199" s="60"/>
      <c r="ACU16199" s="60"/>
      <c r="ACV16199" s="60"/>
      <c r="ACW16199" s="60"/>
      <c r="ACX16199" s="60"/>
      <c r="ACY16199" s="60">
        <v>7.4210249436772999E-2</v>
      </c>
      <c r="ACZ16199" s="60"/>
      <c r="ADA16199" s="60"/>
      <c r="ADB16199" s="60"/>
      <c r="ADC16199" s="60"/>
      <c r="ADD16199" s="60"/>
      <c r="ADE16199" s="60"/>
    </row>
    <row r="16200" spans="760:785" x14ac:dyDescent="0.25">
      <c r="ACF16200" s="60"/>
      <c r="ACG16200" s="60"/>
      <c r="ACH16200" s="60"/>
      <c r="ACI16200" s="60"/>
      <c r="ACJ16200" s="60"/>
      <c r="ACK16200" s="60"/>
      <c r="ACL16200" s="60"/>
      <c r="ACM16200" s="60"/>
      <c r="ACN16200" s="60"/>
      <c r="ACO16200" s="60"/>
      <c r="ACP16200" s="60"/>
      <c r="ACQ16200" s="60"/>
      <c r="ACR16200" s="60"/>
      <c r="ACS16200" s="60"/>
      <c r="ACT16200" s="60"/>
      <c r="ACU16200" s="60"/>
      <c r="ACV16200" s="60"/>
      <c r="ACW16200" s="60"/>
      <c r="ACX16200" s="60"/>
      <c r="ACY16200" s="60">
        <v>7.4113249913424301E-2</v>
      </c>
      <c r="ACZ16200" s="60"/>
      <c r="ADA16200" s="60"/>
      <c r="ADB16200" s="60"/>
      <c r="ADC16200" s="60"/>
      <c r="ADD16200" s="60"/>
      <c r="ADE16200" s="60"/>
    </row>
    <row r="16201" spans="760:785" x14ac:dyDescent="0.25">
      <c r="ACF16201" s="60"/>
      <c r="ACG16201" s="60"/>
      <c r="ACH16201" s="60"/>
      <c r="ACI16201" s="60"/>
      <c r="ACJ16201" s="60"/>
      <c r="ACK16201" s="60"/>
      <c r="ACL16201" s="60"/>
      <c r="ACM16201" s="60"/>
      <c r="ACN16201" s="60"/>
      <c r="ACO16201" s="60"/>
      <c r="ACP16201" s="60"/>
      <c r="ACQ16201" s="60"/>
      <c r="ACR16201" s="60"/>
      <c r="ACS16201" s="60"/>
      <c r="ACT16201" s="60"/>
      <c r="ACU16201" s="60"/>
      <c r="ACV16201" s="60"/>
      <c r="ACW16201" s="60"/>
      <c r="ACX16201" s="60"/>
      <c r="ACY16201" s="60">
        <v>7.4101167464293696E-2</v>
      </c>
      <c r="ACZ16201" s="60"/>
      <c r="ADA16201" s="60"/>
      <c r="ADB16201" s="60"/>
      <c r="ADC16201" s="60"/>
      <c r="ADD16201" s="60"/>
      <c r="ADE16201" s="60"/>
    </row>
    <row r="16202" spans="760:785" x14ac:dyDescent="0.25">
      <c r="ACF16202" s="60"/>
      <c r="ACG16202" s="60"/>
      <c r="ACH16202" s="60"/>
      <c r="ACI16202" s="60"/>
      <c r="ACJ16202" s="60"/>
      <c r="ACK16202" s="60"/>
      <c r="ACL16202" s="60"/>
      <c r="ACM16202" s="60"/>
      <c r="ACN16202" s="60"/>
      <c r="ACO16202" s="60"/>
      <c r="ACP16202" s="60"/>
      <c r="ACQ16202" s="60"/>
      <c r="ACR16202" s="60"/>
      <c r="ACS16202" s="60"/>
      <c r="ACT16202" s="60"/>
      <c r="ACU16202" s="60"/>
      <c r="ACV16202" s="60"/>
      <c r="ACW16202" s="60"/>
      <c r="ACX16202" s="60"/>
      <c r="ACY16202" s="60">
        <v>7.40801316717489E-2</v>
      </c>
      <c r="ACZ16202" s="60"/>
      <c r="ADA16202" s="60"/>
      <c r="ADB16202" s="60"/>
      <c r="ADC16202" s="60"/>
      <c r="ADD16202" s="60"/>
      <c r="ADE16202" s="60"/>
    </row>
    <row r="16203" spans="760:785" x14ac:dyDescent="0.25">
      <c r="ACF16203" s="60"/>
      <c r="ACG16203" s="60"/>
      <c r="ACH16203" s="60"/>
      <c r="ACI16203" s="60"/>
      <c r="ACJ16203" s="60"/>
      <c r="ACK16203" s="60"/>
      <c r="ACL16203" s="60"/>
      <c r="ACM16203" s="60"/>
      <c r="ACN16203" s="60"/>
      <c r="ACO16203" s="60"/>
      <c r="ACP16203" s="60"/>
      <c r="ACQ16203" s="60"/>
      <c r="ACR16203" s="60"/>
      <c r="ACS16203" s="60"/>
      <c r="ACT16203" s="60"/>
      <c r="ACU16203" s="60"/>
      <c r="ACV16203" s="60"/>
      <c r="ACW16203" s="60"/>
      <c r="ACX16203" s="60"/>
      <c r="ACY16203" s="60">
        <v>7.4040996387643193E-2</v>
      </c>
      <c r="ACZ16203" s="60"/>
      <c r="ADA16203" s="60"/>
      <c r="ADB16203" s="60"/>
      <c r="ADC16203" s="60"/>
      <c r="ADD16203" s="60"/>
      <c r="ADE16203" s="60"/>
    </row>
    <row r="16204" spans="760:785" x14ac:dyDescent="0.25">
      <c r="ACF16204" s="60"/>
      <c r="ACG16204" s="60"/>
      <c r="ACH16204" s="60"/>
      <c r="ACI16204" s="60"/>
      <c r="ACJ16204" s="60"/>
      <c r="ACK16204" s="60"/>
      <c r="ACL16204" s="60"/>
      <c r="ACM16204" s="60"/>
      <c r="ACN16204" s="60"/>
      <c r="ACO16204" s="60"/>
      <c r="ACP16204" s="60"/>
      <c r="ACQ16204" s="60"/>
      <c r="ACR16204" s="60"/>
      <c r="ACS16204" s="60"/>
      <c r="ACT16204" s="60"/>
      <c r="ACU16204" s="60"/>
      <c r="ACV16204" s="60"/>
      <c r="ACW16204" s="60"/>
      <c r="ACX16204" s="60"/>
      <c r="ACY16204" s="60">
        <v>7.4040996387643193E-2</v>
      </c>
      <c r="ACZ16204" s="60"/>
      <c r="ADA16204" s="60"/>
      <c r="ADB16204" s="60"/>
      <c r="ADC16204" s="60"/>
      <c r="ADD16204" s="60"/>
      <c r="ADE16204" s="60"/>
    </row>
    <row r="16205" spans="760:785" x14ac:dyDescent="0.25">
      <c r="ACF16205" s="60"/>
      <c r="ACG16205" s="60"/>
      <c r="ACH16205" s="60"/>
      <c r="ACI16205" s="60"/>
      <c r="ACJ16205" s="60"/>
      <c r="ACK16205" s="60"/>
      <c r="ACL16205" s="60"/>
      <c r="ACM16205" s="60"/>
      <c r="ACN16205" s="60"/>
      <c r="ACO16205" s="60"/>
      <c r="ACP16205" s="60"/>
      <c r="ACQ16205" s="60"/>
      <c r="ACR16205" s="60"/>
      <c r="ACS16205" s="60"/>
      <c r="ACT16205" s="60"/>
      <c r="ACU16205" s="60"/>
      <c r="ACV16205" s="60"/>
      <c r="ACW16205" s="60"/>
      <c r="ACX16205" s="60"/>
      <c r="ACY16205" s="60">
        <v>7.4038577259395305E-2</v>
      </c>
      <c r="ACZ16205" s="60"/>
      <c r="ADA16205" s="60"/>
      <c r="ADB16205" s="60"/>
      <c r="ADC16205" s="60"/>
      <c r="ADD16205" s="60"/>
      <c r="ADE16205" s="60"/>
    </row>
    <row r="16206" spans="760:785" x14ac:dyDescent="0.25">
      <c r="ACF16206" s="60"/>
      <c r="ACG16206" s="60"/>
      <c r="ACH16206" s="60"/>
      <c r="ACI16206" s="60"/>
      <c r="ACJ16206" s="60"/>
      <c r="ACK16206" s="60"/>
      <c r="ACL16206" s="60"/>
      <c r="ACM16206" s="60"/>
      <c r="ACN16206" s="60"/>
      <c r="ACO16206" s="60"/>
      <c r="ACP16206" s="60"/>
      <c r="ACQ16206" s="60"/>
      <c r="ACR16206" s="60"/>
      <c r="ACS16206" s="60"/>
      <c r="ACT16206" s="60"/>
      <c r="ACU16206" s="60"/>
      <c r="ACV16206" s="60"/>
      <c r="ACW16206" s="60"/>
      <c r="ACX16206" s="60"/>
      <c r="ACY16206" s="60">
        <v>7.4021497771449604E-2</v>
      </c>
      <c r="ACZ16206" s="60"/>
      <c r="ADA16206" s="60"/>
      <c r="ADB16206" s="60"/>
      <c r="ADC16206" s="60"/>
      <c r="ADD16206" s="60"/>
      <c r="ADE16206" s="60"/>
    </row>
    <row r="16207" spans="760:785" x14ac:dyDescent="0.25">
      <c r="ACF16207" s="60"/>
      <c r="ACG16207" s="60"/>
      <c r="ACH16207" s="60"/>
      <c r="ACI16207" s="60"/>
      <c r="ACJ16207" s="60"/>
      <c r="ACK16207" s="60"/>
      <c r="ACL16207" s="60"/>
      <c r="ACM16207" s="60"/>
      <c r="ACN16207" s="60"/>
      <c r="ACO16207" s="60"/>
      <c r="ACP16207" s="60"/>
      <c r="ACQ16207" s="60"/>
      <c r="ACR16207" s="60"/>
      <c r="ACS16207" s="60"/>
      <c r="ACT16207" s="60"/>
      <c r="ACU16207" s="60"/>
      <c r="ACV16207" s="60"/>
      <c r="ACW16207" s="60"/>
      <c r="ACX16207" s="60"/>
      <c r="ACY16207" s="60">
        <v>7.4016638668089496E-2</v>
      </c>
      <c r="ACZ16207" s="60"/>
      <c r="ADA16207" s="60"/>
      <c r="ADB16207" s="60"/>
      <c r="ADC16207" s="60"/>
      <c r="ADD16207" s="60"/>
      <c r="ADE16207" s="60"/>
    </row>
    <row r="16208" spans="760:785" x14ac:dyDescent="0.25">
      <c r="ACF16208" s="60"/>
      <c r="ACG16208" s="60"/>
      <c r="ACH16208" s="60"/>
      <c r="ACI16208" s="60"/>
      <c r="ACJ16208" s="60"/>
      <c r="ACK16208" s="60"/>
      <c r="ACL16208" s="60"/>
      <c r="ACM16208" s="60"/>
      <c r="ACN16208" s="60"/>
      <c r="ACO16208" s="60"/>
      <c r="ACP16208" s="60"/>
      <c r="ACQ16208" s="60"/>
      <c r="ACR16208" s="60"/>
      <c r="ACS16208" s="60"/>
      <c r="ACT16208" s="60"/>
      <c r="ACU16208" s="60"/>
      <c r="ACV16208" s="60"/>
      <c r="ACW16208" s="60"/>
      <c r="ACX16208" s="60"/>
      <c r="ACY16208" s="60">
        <v>7.3976137534137301E-2</v>
      </c>
      <c r="ACZ16208" s="60"/>
      <c r="ADA16208" s="60"/>
      <c r="ADB16208" s="60"/>
      <c r="ADC16208" s="60"/>
      <c r="ADD16208" s="60"/>
      <c r="ADE16208" s="60"/>
    </row>
    <row r="16209" spans="760:785" x14ac:dyDescent="0.25">
      <c r="ACF16209" s="60"/>
      <c r="ACG16209" s="60"/>
      <c r="ACH16209" s="60"/>
      <c r="ACI16209" s="60"/>
      <c r="ACJ16209" s="60"/>
      <c r="ACK16209" s="60"/>
      <c r="ACL16209" s="60"/>
      <c r="ACM16209" s="60"/>
      <c r="ACN16209" s="60"/>
      <c r="ACO16209" s="60"/>
      <c r="ACP16209" s="60"/>
      <c r="ACQ16209" s="60"/>
      <c r="ACR16209" s="60"/>
      <c r="ACS16209" s="60"/>
      <c r="ACT16209" s="60"/>
      <c r="ACU16209" s="60"/>
      <c r="ACV16209" s="60"/>
      <c r="ACW16209" s="60"/>
      <c r="ACX16209" s="60"/>
      <c r="ACY16209" s="60">
        <v>7.3954175772005901E-2</v>
      </c>
      <c r="ACZ16209" s="60"/>
      <c r="ADA16209" s="60"/>
      <c r="ADB16209" s="60"/>
      <c r="ADC16209" s="60"/>
      <c r="ADD16209" s="60"/>
      <c r="ADE16209" s="60"/>
    </row>
    <row r="16210" spans="760:785" x14ac:dyDescent="0.25">
      <c r="ACF16210" s="60"/>
      <c r="ACG16210" s="60"/>
      <c r="ACH16210" s="60"/>
      <c r="ACI16210" s="60"/>
      <c r="ACJ16210" s="60"/>
      <c r="ACK16210" s="60"/>
      <c r="ACL16210" s="60"/>
      <c r="ACM16210" s="60"/>
      <c r="ACN16210" s="60"/>
      <c r="ACO16210" s="60"/>
      <c r="ACP16210" s="60"/>
      <c r="ACQ16210" s="60"/>
      <c r="ACR16210" s="60"/>
      <c r="ACS16210" s="60"/>
      <c r="ACT16210" s="60"/>
      <c r="ACU16210" s="60"/>
      <c r="ACV16210" s="60"/>
      <c r="ACW16210" s="60"/>
      <c r="ACX16210" s="60"/>
      <c r="ACY16210" s="60">
        <v>7.3940316888668603E-2</v>
      </c>
      <c r="ACZ16210" s="60"/>
      <c r="ADA16210" s="60"/>
      <c r="ADB16210" s="60"/>
      <c r="ADC16210" s="60"/>
      <c r="ADD16210" s="60"/>
      <c r="ADE16210" s="60"/>
    </row>
    <row r="16211" spans="760:785" x14ac:dyDescent="0.25">
      <c r="ACF16211" s="60"/>
      <c r="ACG16211" s="60"/>
      <c r="ACH16211" s="60"/>
      <c r="ACI16211" s="60"/>
      <c r="ACJ16211" s="60"/>
      <c r="ACK16211" s="60"/>
      <c r="ACL16211" s="60"/>
      <c r="ACM16211" s="60"/>
      <c r="ACN16211" s="60"/>
      <c r="ACO16211" s="60"/>
      <c r="ACP16211" s="60"/>
      <c r="ACQ16211" s="60"/>
      <c r="ACR16211" s="60"/>
      <c r="ACS16211" s="60"/>
      <c r="ACT16211" s="60"/>
      <c r="ACU16211" s="60"/>
      <c r="ACV16211" s="60"/>
      <c r="ACW16211" s="60"/>
      <c r="ACX16211" s="60"/>
      <c r="ACY16211" s="60">
        <v>7.3890979573980498E-2</v>
      </c>
      <c r="ACZ16211" s="60"/>
      <c r="ADA16211" s="60"/>
      <c r="ADB16211" s="60"/>
      <c r="ADC16211" s="60"/>
      <c r="ADD16211" s="60"/>
      <c r="ADE16211" s="60"/>
    </row>
    <row r="16212" spans="760:785" x14ac:dyDescent="0.25">
      <c r="ACF16212" s="60"/>
      <c r="ACG16212" s="60"/>
      <c r="ACH16212" s="60"/>
      <c r="ACI16212" s="60"/>
      <c r="ACJ16212" s="60"/>
      <c r="ACK16212" s="60"/>
      <c r="ACL16212" s="60"/>
      <c r="ACM16212" s="60"/>
      <c r="ACN16212" s="60"/>
      <c r="ACO16212" s="60"/>
      <c r="ACP16212" s="60"/>
      <c r="ACQ16212" s="60"/>
      <c r="ACR16212" s="60"/>
      <c r="ACS16212" s="60"/>
      <c r="ACT16212" s="60"/>
      <c r="ACU16212" s="60"/>
      <c r="ACV16212" s="60"/>
      <c r="ACW16212" s="60"/>
      <c r="ACX16212" s="60"/>
      <c r="ACY16212" s="60">
        <v>7.3890979573980498E-2</v>
      </c>
      <c r="ACZ16212" s="60"/>
      <c r="ADA16212" s="60"/>
      <c r="ADB16212" s="60"/>
      <c r="ADC16212" s="60"/>
      <c r="ADD16212" s="60"/>
      <c r="ADE16212" s="60"/>
    </row>
    <row r="16213" spans="760:785" x14ac:dyDescent="0.25">
      <c r="ACF16213" s="60"/>
      <c r="ACG16213" s="60"/>
      <c r="ACH16213" s="60"/>
      <c r="ACI16213" s="60"/>
      <c r="ACJ16213" s="60"/>
      <c r="ACK16213" s="60"/>
      <c r="ACL16213" s="60"/>
      <c r="ACM16213" s="60"/>
      <c r="ACN16213" s="60"/>
      <c r="ACO16213" s="60"/>
      <c r="ACP16213" s="60"/>
      <c r="ACQ16213" s="60"/>
      <c r="ACR16213" s="60"/>
      <c r="ACS16213" s="60"/>
      <c r="ACT16213" s="60"/>
      <c r="ACU16213" s="60"/>
      <c r="ACV16213" s="60"/>
      <c r="ACW16213" s="60"/>
      <c r="ACX16213" s="60"/>
      <c r="ACY16213" s="60">
        <v>7.3876963658764394E-2</v>
      </c>
      <c r="ACZ16213" s="60"/>
      <c r="ADA16213" s="60"/>
      <c r="ADB16213" s="60"/>
      <c r="ADC16213" s="60"/>
      <c r="ADD16213" s="60"/>
      <c r="ADE16213" s="60"/>
    </row>
    <row r="16214" spans="760:785" x14ac:dyDescent="0.25">
      <c r="ACF16214" s="60"/>
      <c r="ACG16214" s="60"/>
      <c r="ACH16214" s="60"/>
      <c r="ACI16214" s="60"/>
      <c r="ACJ16214" s="60"/>
      <c r="ACK16214" s="60"/>
      <c r="ACL16214" s="60"/>
      <c r="ACM16214" s="60"/>
      <c r="ACN16214" s="60"/>
      <c r="ACO16214" s="60"/>
      <c r="ACP16214" s="60"/>
      <c r="ACQ16214" s="60"/>
      <c r="ACR16214" s="60"/>
      <c r="ACS16214" s="60"/>
      <c r="ACT16214" s="60"/>
      <c r="ACU16214" s="60"/>
      <c r="ACV16214" s="60"/>
      <c r="ACW16214" s="60"/>
      <c r="ACX16214" s="60"/>
      <c r="ACY16214" s="60">
        <v>7.3876963658764394E-2</v>
      </c>
      <c r="ACZ16214" s="60"/>
      <c r="ADA16214" s="60"/>
      <c r="ADB16214" s="60"/>
      <c r="ADC16214" s="60"/>
      <c r="ADD16214" s="60"/>
      <c r="ADE16214" s="60"/>
    </row>
    <row r="16215" spans="760:785" x14ac:dyDescent="0.25">
      <c r="ACF16215" s="60"/>
      <c r="ACG16215" s="60"/>
      <c r="ACH16215" s="60"/>
      <c r="ACI16215" s="60"/>
      <c r="ACJ16215" s="60"/>
      <c r="ACK16215" s="60"/>
      <c r="ACL16215" s="60"/>
      <c r="ACM16215" s="60"/>
      <c r="ACN16215" s="60"/>
      <c r="ACO16215" s="60"/>
      <c r="ACP16215" s="60"/>
      <c r="ACQ16215" s="60"/>
      <c r="ACR16215" s="60"/>
      <c r="ACS16215" s="60"/>
      <c r="ACT16215" s="60"/>
      <c r="ACU16215" s="60"/>
      <c r="ACV16215" s="60"/>
      <c r="ACW16215" s="60"/>
      <c r="ACX16215" s="60"/>
      <c r="ACY16215" s="60">
        <v>7.3875636591966901E-2</v>
      </c>
      <c r="ACZ16215" s="60"/>
      <c r="ADA16215" s="60"/>
      <c r="ADB16215" s="60"/>
      <c r="ADC16215" s="60"/>
      <c r="ADD16215" s="60"/>
      <c r="ADE16215" s="60"/>
    </row>
    <row r="16216" spans="760:785" x14ac:dyDescent="0.25">
      <c r="ACF16216" s="60"/>
      <c r="ACG16216" s="60"/>
      <c r="ACH16216" s="60"/>
      <c r="ACI16216" s="60"/>
      <c r="ACJ16216" s="60"/>
      <c r="ACK16216" s="60"/>
      <c r="ACL16216" s="60"/>
      <c r="ACM16216" s="60"/>
      <c r="ACN16216" s="60"/>
      <c r="ACO16216" s="60"/>
      <c r="ACP16216" s="60"/>
      <c r="ACQ16216" s="60"/>
      <c r="ACR16216" s="60"/>
      <c r="ACS16216" s="60"/>
      <c r="ACT16216" s="60"/>
      <c r="ACU16216" s="60"/>
      <c r="ACV16216" s="60"/>
      <c r="ACW16216" s="60"/>
      <c r="ACX16216" s="60"/>
      <c r="ACY16216" s="60">
        <v>7.3860495587397504E-2</v>
      </c>
      <c r="ACZ16216" s="60"/>
      <c r="ADA16216" s="60"/>
      <c r="ADB16216" s="60"/>
      <c r="ADC16216" s="60"/>
      <c r="ADD16216" s="60"/>
      <c r="ADE16216" s="60"/>
    </row>
    <row r="16217" spans="760:785" x14ac:dyDescent="0.25">
      <c r="ACF16217" s="60"/>
      <c r="ACG16217" s="60"/>
      <c r="ACH16217" s="60"/>
      <c r="ACI16217" s="60"/>
      <c r="ACJ16217" s="60"/>
      <c r="ACK16217" s="60"/>
      <c r="ACL16217" s="60"/>
      <c r="ACM16217" s="60"/>
      <c r="ACN16217" s="60"/>
      <c r="ACO16217" s="60"/>
      <c r="ACP16217" s="60"/>
      <c r="ACQ16217" s="60"/>
      <c r="ACR16217" s="60"/>
      <c r="ACS16217" s="60"/>
      <c r="ACT16217" s="60"/>
      <c r="ACU16217" s="60"/>
      <c r="ACV16217" s="60"/>
      <c r="ACW16217" s="60"/>
      <c r="ACX16217" s="60"/>
      <c r="ACY16217" s="60">
        <v>7.3860495587397504E-2</v>
      </c>
      <c r="ACZ16217" s="60"/>
      <c r="ADA16217" s="60"/>
      <c r="ADB16217" s="60"/>
      <c r="ADC16217" s="60"/>
      <c r="ADD16217" s="60"/>
      <c r="ADE16217" s="60"/>
    </row>
    <row r="16218" spans="760:785" x14ac:dyDescent="0.25">
      <c r="ACF16218" s="60"/>
      <c r="ACG16218" s="60"/>
      <c r="ACH16218" s="60"/>
      <c r="ACI16218" s="60"/>
      <c r="ACJ16218" s="60"/>
      <c r="ACK16218" s="60"/>
      <c r="ACL16218" s="60"/>
      <c r="ACM16218" s="60"/>
      <c r="ACN16218" s="60"/>
      <c r="ACO16218" s="60"/>
      <c r="ACP16218" s="60"/>
      <c r="ACQ16218" s="60"/>
      <c r="ACR16218" s="60"/>
      <c r="ACS16218" s="60"/>
      <c r="ACT16218" s="60"/>
      <c r="ACU16218" s="60"/>
      <c r="ACV16218" s="60"/>
      <c r="ACW16218" s="60"/>
      <c r="ACX16218" s="60"/>
      <c r="ACY16218" s="60">
        <v>7.3718096176362893E-2</v>
      </c>
      <c r="ACZ16218" s="60"/>
      <c r="ADA16218" s="60"/>
      <c r="ADB16218" s="60"/>
      <c r="ADC16218" s="60"/>
      <c r="ADD16218" s="60"/>
      <c r="ADE16218" s="60"/>
    </row>
    <row r="16219" spans="760:785" x14ac:dyDescent="0.25">
      <c r="ACF16219" s="60"/>
      <c r="ACG16219" s="60"/>
      <c r="ACH16219" s="60"/>
      <c r="ACI16219" s="60"/>
      <c r="ACJ16219" s="60"/>
      <c r="ACK16219" s="60"/>
      <c r="ACL16219" s="60"/>
      <c r="ACM16219" s="60"/>
      <c r="ACN16219" s="60"/>
      <c r="ACO16219" s="60"/>
      <c r="ACP16219" s="60"/>
      <c r="ACQ16219" s="60"/>
      <c r="ACR16219" s="60"/>
      <c r="ACS16219" s="60"/>
      <c r="ACT16219" s="60"/>
      <c r="ACU16219" s="60"/>
      <c r="ACV16219" s="60"/>
      <c r="ACW16219" s="60"/>
      <c r="ACX16219" s="60"/>
      <c r="ACY16219" s="60">
        <v>7.3557417953666202E-2</v>
      </c>
      <c r="ACZ16219" s="60"/>
      <c r="ADA16219" s="60"/>
      <c r="ADB16219" s="60"/>
      <c r="ADC16219" s="60"/>
      <c r="ADD16219" s="60"/>
      <c r="ADE16219" s="60"/>
    </row>
    <row r="16220" spans="760:785" x14ac:dyDescent="0.25">
      <c r="ACF16220" s="60"/>
      <c r="ACG16220" s="60"/>
      <c r="ACH16220" s="60"/>
      <c r="ACI16220" s="60"/>
      <c r="ACJ16220" s="60"/>
      <c r="ACK16220" s="60"/>
      <c r="ACL16220" s="60"/>
      <c r="ACM16220" s="60"/>
      <c r="ACN16220" s="60"/>
      <c r="ACO16220" s="60"/>
      <c r="ACP16220" s="60"/>
      <c r="ACQ16220" s="60"/>
      <c r="ACR16220" s="60"/>
      <c r="ACS16220" s="60"/>
      <c r="ACT16220" s="60"/>
      <c r="ACU16220" s="60"/>
      <c r="ACV16220" s="60"/>
      <c r="ACW16220" s="60"/>
      <c r="ACX16220" s="60"/>
      <c r="ACY16220" s="60">
        <v>7.3520990046880494E-2</v>
      </c>
      <c r="ACZ16220" s="60"/>
      <c r="ADA16220" s="60"/>
      <c r="ADB16220" s="60"/>
      <c r="ADC16220" s="60"/>
      <c r="ADD16220" s="60"/>
      <c r="ADE16220" s="60"/>
    </row>
    <row r="16221" spans="760:785" x14ac:dyDescent="0.25">
      <c r="ACF16221" s="60"/>
      <c r="ACG16221" s="60"/>
      <c r="ACH16221" s="60"/>
      <c r="ACI16221" s="60"/>
      <c r="ACJ16221" s="60"/>
      <c r="ACK16221" s="60"/>
      <c r="ACL16221" s="60"/>
      <c r="ACM16221" s="60"/>
      <c r="ACN16221" s="60"/>
      <c r="ACO16221" s="60"/>
      <c r="ACP16221" s="60"/>
      <c r="ACQ16221" s="60"/>
      <c r="ACR16221" s="60"/>
      <c r="ACS16221" s="60"/>
      <c r="ACT16221" s="60"/>
      <c r="ACU16221" s="60"/>
      <c r="ACV16221" s="60"/>
      <c r="ACW16221" s="60"/>
      <c r="ACX16221" s="60"/>
      <c r="ACY16221" s="60">
        <v>7.3520990046880494E-2</v>
      </c>
      <c r="ACZ16221" s="60"/>
      <c r="ADA16221" s="60"/>
      <c r="ADB16221" s="60"/>
      <c r="ADC16221" s="60"/>
      <c r="ADD16221" s="60"/>
      <c r="ADE16221" s="60"/>
    </row>
    <row r="16222" spans="760:785" x14ac:dyDescent="0.25">
      <c r="ACF16222" s="60"/>
      <c r="ACG16222" s="60"/>
      <c r="ACH16222" s="60"/>
      <c r="ACI16222" s="60"/>
      <c r="ACJ16222" s="60"/>
      <c r="ACK16222" s="60"/>
      <c r="ACL16222" s="60"/>
      <c r="ACM16222" s="60"/>
      <c r="ACN16222" s="60"/>
      <c r="ACO16222" s="60"/>
      <c r="ACP16222" s="60"/>
      <c r="ACQ16222" s="60"/>
      <c r="ACR16222" s="60"/>
      <c r="ACS16222" s="60"/>
      <c r="ACT16222" s="60"/>
      <c r="ACU16222" s="60"/>
      <c r="ACV16222" s="60"/>
      <c r="ACW16222" s="60"/>
      <c r="ACX16222" s="60"/>
      <c r="ACY16222" s="60">
        <v>7.3484127921560602E-2</v>
      </c>
      <c r="ACZ16222" s="60"/>
      <c r="ADA16222" s="60"/>
      <c r="ADB16222" s="60"/>
      <c r="ADC16222" s="60"/>
      <c r="ADD16222" s="60"/>
      <c r="ADE16222" s="60"/>
    </row>
    <row r="16223" spans="760:785" x14ac:dyDescent="0.25">
      <c r="ACF16223" s="60"/>
      <c r="ACG16223" s="60"/>
      <c r="ACH16223" s="60"/>
      <c r="ACI16223" s="60"/>
      <c r="ACJ16223" s="60"/>
      <c r="ACK16223" s="60"/>
      <c r="ACL16223" s="60"/>
      <c r="ACM16223" s="60"/>
      <c r="ACN16223" s="60"/>
      <c r="ACO16223" s="60"/>
      <c r="ACP16223" s="60"/>
      <c r="ACQ16223" s="60"/>
      <c r="ACR16223" s="60"/>
      <c r="ACS16223" s="60"/>
      <c r="ACT16223" s="60"/>
      <c r="ACU16223" s="60"/>
      <c r="ACV16223" s="60"/>
      <c r="ACW16223" s="60"/>
      <c r="ACX16223" s="60"/>
      <c r="ACY16223" s="60">
        <v>7.3401483321287597E-2</v>
      </c>
      <c r="ACZ16223" s="60"/>
      <c r="ADA16223" s="60"/>
      <c r="ADB16223" s="60"/>
      <c r="ADC16223" s="60"/>
      <c r="ADD16223" s="60"/>
      <c r="ADE16223" s="60"/>
    </row>
    <row r="16224" spans="760:785" x14ac:dyDescent="0.25">
      <c r="ACF16224" s="60"/>
      <c r="ACG16224" s="60"/>
      <c r="ACH16224" s="60"/>
      <c r="ACI16224" s="60"/>
      <c r="ACJ16224" s="60"/>
      <c r="ACK16224" s="60"/>
      <c r="ACL16224" s="60"/>
      <c r="ACM16224" s="60"/>
      <c r="ACN16224" s="60"/>
      <c r="ACO16224" s="60"/>
      <c r="ACP16224" s="60"/>
      <c r="ACQ16224" s="60"/>
      <c r="ACR16224" s="60"/>
      <c r="ACS16224" s="60"/>
      <c r="ACT16224" s="60"/>
      <c r="ACU16224" s="60"/>
      <c r="ACV16224" s="60"/>
      <c r="ACW16224" s="60"/>
      <c r="ACX16224" s="60"/>
      <c r="ACY16224" s="60">
        <v>7.3401483321287597E-2</v>
      </c>
      <c r="ACZ16224" s="60"/>
      <c r="ADA16224" s="60"/>
      <c r="ADB16224" s="60"/>
      <c r="ADC16224" s="60"/>
      <c r="ADD16224" s="60"/>
      <c r="ADE16224" s="60"/>
    </row>
    <row r="16225" spans="760:785" x14ac:dyDescent="0.25">
      <c r="ACF16225" s="60"/>
      <c r="ACG16225" s="60"/>
      <c r="ACH16225" s="60"/>
      <c r="ACI16225" s="60"/>
      <c r="ACJ16225" s="60"/>
      <c r="ACK16225" s="60"/>
      <c r="ACL16225" s="60"/>
      <c r="ACM16225" s="60"/>
      <c r="ACN16225" s="60"/>
      <c r="ACO16225" s="60"/>
      <c r="ACP16225" s="60"/>
      <c r="ACQ16225" s="60"/>
      <c r="ACR16225" s="60"/>
      <c r="ACS16225" s="60"/>
      <c r="ACT16225" s="60"/>
      <c r="ACU16225" s="60"/>
      <c r="ACV16225" s="60"/>
      <c r="ACW16225" s="60"/>
      <c r="ACX16225" s="60"/>
      <c r="ACY16225" s="60">
        <v>7.3329956452670694E-2</v>
      </c>
      <c r="ACZ16225" s="60"/>
      <c r="ADA16225" s="60"/>
      <c r="ADB16225" s="60"/>
      <c r="ADC16225" s="60"/>
      <c r="ADD16225" s="60"/>
      <c r="ADE16225" s="60"/>
    </row>
    <row r="16226" spans="760:785" x14ac:dyDescent="0.25">
      <c r="ACF16226" s="60"/>
      <c r="ACG16226" s="60"/>
      <c r="ACH16226" s="60"/>
      <c r="ACI16226" s="60"/>
      <c r="ACJ16226" s="60"/>
      <c r="ACK16226" s="60"/>
      <c r="ACL16226" s="60"/>
      <c r="ACM16226" s="60"/>
      <c r="ACN16226" s="60"/>
      <c r="ACO16226" s="60"/>
      <c r="ACP16226" s="60"/>
      <c r="ACQ16226" s="60"/>
      <c r="ACR16226" s="60"/>
      <c r="ACS16226" s="60"/>
      <c r="ACT16226" s="60"/>
      <c r="ACU16226" s="60"/>
      <c r="ACV16226" s="60"/>
      <c r="ACW16226" s="60"/>
      <c r="ACX16226" s="60"/>
      <c r="ACY16226" s="60">
        <v>7.3329956452670694E-2</v>
      </c>
      <c r="ACZ16226" s="60"/>
      <c r="ADA16226" s="60"/>
      <c r="ADB16226" s="60"/>
      <c r="ADC16226" s="60"/>
      <c r="ADD16226" s="60"/>
      <c r="ADE16226" s="60"/>
    </row>
    <row r="16227" spans="760:785" x14ac:dyDescent="0.25">
      <c r="ACF16227" s="60"/>
      <c r="ACG16227" s="60"/>
      <c r="ACH16227" s="60"/>
      <c r="ACI16227" s="60"/>
      <c r="ACJ16227" s="60"/>
      <c r="ACK16227" s="60"/>
      <c r="ACL16227" s="60"/>
      <c r="ACM16227" s="60"/>
      <c r="ACN16227" s="60"/>
      <c r="ACO16227" s="60"/>
      <c r="ACP16227" s="60"/>
      <c r="ACQ16227" s="60"/>
      <c r="ACR16227" s="60"/>
      <c r="ACS16227" s="60"/>
      <c r="ACT16227" s="60"/>
      <c r="ACU16227" s="60"/>
      <c r="ACV16227" s="60"/>
      <c r="ACW16227" s="60"/>
      <c r="ACX16227" s="60"/>
      <c r="ACY16227" s="60">
        <v>7.3304072909901499E-2</v>
      </c>
      <c r="ACZ16227" s="60"/>
      <c r="ADA16227" s="60"/>
      <c r="ADB16227" s="60"/>
      <c r="ADC16227" s="60"/>
      <c r="ADD16227" s="60"/>
      <c r="ADE16227" s="60"/>
    </row>
    <row r="16228" spans="760:785" x14ac:dyDescent="0.25">
      <c r="ACF16228" s="60"/>
      <c r="ACG16228" s="60"/>
      <c r="ACH16228" s="60"/>
      <c r="ACI16228" s="60"/>
      <c r="ACJ16228" s="60"/>
      <c r="ACK16228" s="60"/>
      <c r="ACL16228" s="60"/>
      <c r="ACM16228" s="60"/>
      <c r="ACN16228" s="60"/>
      <c r="ACO16228" s="60"/>
      <c r="ACP16228" s="60"/>
      <c r="ACQ16228" s="60"/>
      <c r="ACR16228" s="60"/>
      <c r="ACS16228" s="60"/>
      <c r="ACT16228" s="60"/>
      <c r="ACU16228" s="60"/>
      <c r="ACV16228" s="60"/>
      <c r="ACW16228" s="60"/>
      <c r="ACX16228" s="60"/>
      <c r="ACY16228" s="60">
        <v>7.3304072909901499E-2</v>
      </c>
      <c r="ACZ16228" s="60"/>
      <c r="ADA16228" s="60"/>
      <c r="ADB16228" s="60"/>
      <c r="ADC16228" s="60"/>
      <c r="ADD16228" s="60"/>
      <c r="ADE16228" s="60"/>
    </row>
    <row r="16229" spans="760:785" x14ac:dyDescent="0.25">
      <c r="ACF16229" s="60"/>
      <c r="ACG16229" s="60"/>
      <c r="ACH16229" s="60"/>
      <c r="ACI16229" s="60"/>
      <c r="ACJ16229" s="60"/>
      <c r="ACK16229" s="60"/>
      <c r="ACL16229" s="60"/>
      <c r="ACM16229" s="60"/>
      <c r="ACN16229" s="60"/>
      <c r="ACO16229" s="60"/>
      <c r="ACP16229" s="60"/>
      <c r="ACQ16229" s="60"/>
      <c r="ACR16229" s="60"/>
      <c r="ACS16229" s="60"/>
      <c r="ACT16229" s="60"/>
      <c r="ACU16229" s="60"/>
      <c r="ACV16229" s="60"/>
      <c r="ACW16229" s="60"/>
      <c r="ACX16229" s="60"/>
      <c r="ACY16229" s="60">
        <v>7.3286035035287606E-2</v>
      </c>
      <c r="ACZ16229" s="60"/>
      <c r="ADA16229" s="60"/>
      <c r="ADB16229" s="60"/>
      <c r="ADC16229" s="60"/>
      <c r="ADD16229" s="60"/>
      <c r="ADE16229" s="60"/>
    </row>
    <row r="16230" spans="760:785" x14ac:dyDescent="0.25">
      <c r="ACF16230" s="60"/>
      <c r="ACG16230" s="60"/>
      <c r="ACH16230" s="60"/>
      <c r="ACI16230" s="60"/>
      <c r="ACJ16230" s="60"/>
      <c r="ACK16230" s="60"/>
      <c r="ACL16230" s="60"/>
      <c r="ACM16230" s="60"/>
      <c r="ACN16230" s="60"/>
      <c r="ACO16230" s="60"/>
      <c r="ACP16230" s="60"/>
      <c r="ACQ16230" s="60"/>
      <c r="ACR16230" s="60"/>
      <c r="ACS16230" s="60"/>
      <c r="ACT16230" s="60"/>
      <c r="ACU16230" s="60"/>
      <c r="ACV16230" s="60"/>
      <c r="ACW16230" s="60"/>
      <c r="ACX16230" s="60"/>
      <c r="ACY16230" s="60">
        <v>7.3280583350022299E-2</v>
      </c>
      <c r="ACZ16230" s="60"/>
      <c r="ADA16230" s="60"/>
      <c r="ADB16230" s="60"/>
      <c r="ADC16230" s="60"/>
      <c r="ADD16230" s="60"/>
      <c r="ADE16230" s="60"/>
    </row>
    <row r="16231" spans="760:785" x14ac:dyDescent="0.25">
      <c r="ACF16231" s="60"/>
      <c r="ACG16231" s="60"/>
      <c r="ACH16231" s="60"/>
      <c r="ACI16231" s="60"/>
      <c r="ACJ16231" s="60"/>
      <c r="ACK16231" s="60"/>
      <c r="ACL16231" s="60"/>
      <c r="ACM16231" s="60"/>
      <c r="ACN16231" s="60"/>
      <c r="ACO16231" s="60"/>
      <c r="ACP16231" s="60"/>
      <c r="ACQ16231" s="60"/>
      <c r="ACR16231" s="60"/>
      <c r="ACS16231" s="60"/>
      <c r="ACT16231" s="60"/>
      <c r="ACU16231" s="60"/>
      <c r="ACV16231" s="60"/>
      <c r="ACW16231" s="60"/>
      <c r="ACX16231" s="60"/>
      <c r="ACY16231" s="60">
        <v>7.3218457936710904E-2</v>
      </c>
      <c r="ACZ16231" s="60"/>
      <c r="ADA16231" s="60"/>
      <c r="ADB16231" s="60"/>
      <c r="ADC16231" s="60"/>
      <c r="ADD16231" s="60"/>
      <c r="ADE16231" s="60"/>
    </row>
    <row r="16232" spans="760:785" x14ac:dyDescent="0.25">
      <c r="ACF16232" s="60"/>
      <c r="ACG16232" s="60"/>
      <c r="ACH16232" s="60"/>
      <c r="ACI16232" s="60"/>
      <c r="ACJ16232" s="60"/>
      <c r="ACK16232" s="60"/>
      <c r="ACL16232" s="60"/>
      <c r="ACM16232" s="60"/>
      <c r="ACN16232" s="60"/>
      <c r="ACO16232" s="60"/>
      <c r="ACP16232" s="60"/>
      <c r="ACQ16232" s="60"/>
      <c r="ACR16232" s="60"/>
      <c r="ACS16232" s="60"/>
      <c r="ACT16232" s="60"/>
      <c r="ACU16232" s="60"/>
      <c r="ACV16232" s="60"/>
      <c r="ACW16232" s="60"/>
      <c r="ACX16232" s="60"/>
      <c r="ACY16232" s="60">
        <v>7.3218457936710904E-2</v>
      </c>
      <c r="ACZ16232" s="60"/>
      <c r="ADA16232" s="60"/>
      <c r="ADB16232" s="60"/>
      <c r="ADC16232" s="60"/>
      <c r="ADD16232" s="60"/>
      <c r="ADE16232" s="60"/>
    </row>
    <row r="16233" spans="760:785" x14ac:dyDescent="0.25">
      <c r="ACF16233" s="60"/>
      <c r="ACG16233" s="60"/>
      <c r="ACH16233" s="60"/>
      <c r="ACI16233" s="60"/>
      <c r="ACJ16233" s="60"/>
      <c r="ACK16233" s="60"/>
      <c r="ACL16233" s="60"/>
      <c r="ACM16233" s="60"/>
      <c r="ACN16233" s="60"/>
      <c r="ACO16233" s="60"/>
      <c r="ACP16233" s="60"/>
      <c r="ACQ16233" s="60"/>
      <c r="ACR16233" s="60"/>
      <c r="ACS16233" s="60"/>
      <c r="ACT16233" s="60"/>
      <c r="ACU16233" s="60"/>
      <c r="ACV16233" s="60"/>
      <c r="ACW16233" s="60"/>
      <c r="ACX16233" s="60"/>
      <c r="ACY16233" s="60">
        <v>7.3150002590680899E-2</v>
      </c>
      <c r="ACZ16233" s="60"/>
      <c r="ADA16233" s="60"/>
      <c r="ADB16233" s="60"/>
      <c r="ADC16233" s="60"/>
      <c r="ADD16233" s="60"/>
      <c r="ADE16233" s="60"/>
    </row>
    <row r="16234" spans="760:785" x14ac:dyDescent="0.25">
      <c r="ACF16234" s="60"/>
      <c r="ACG16234" s="60"/>
      <c r="ACH16234" s="60"/>
      <c r="ACI16234" s="60"/>
      <c r="ACJ16234" s="60"/>
      <c r="ACK16234" s="60"/>
      <c r="ACL16234" s="60"/>
      <c r="ACM16234" s="60"/>
      <c r="ACN16234" s="60"/>
      <c r="ACO16234" s="60"/>
      <c r="ACP16234" s="60"/>
      <c r="ACQ16234" s="60"/>
      <c r="ACR16234" s="60"/>
      <c r="ACS16234" s="60"/>
      <c r="ACT16234" s="60"/>
      <c r="ACU16234" s="60"/>
      <c r="ACV16234" s="60"/>
      <c r="ACW16234" s="60"/>
      <c r="ACX16234" s="60"/>
      <c r="ACY16234" s="60">
        <v>7.3150002590680899E-2</v>
      </c>
      <c r="ACZ16234" s="60"/>
      <c r="ADA16234" s="60"/>
      <c r="ADB16234" s="60"/>
      <c r="ADC16234" s="60"/>
      <c r="ADD16234" s="60"/>
      <c r="ADE16234" s="60"/>
    </row>
    <row r="16235" spans="760:785" x14ac:dyDescent="0.25">
      <c r="ACF16235" s="60"/>
      <c r="ACG16235" s="60"/>
      <c r="ACH16235" s="60"/>
      <c r="ACI16235" s="60"/>
      <c r="ACJ16235" s="60"/>
      <c r="ACK16235" s="60"/>
      <c r="ACL16235" s="60"/>
      <c r="ACM16235" s="60"/>
      <c r="ACN16235" s="60"/>
      <c r="ACO16235" s="60"/>
      <c r="ACP16235" s="60"/>
      <c r="ACQ16235" s="60"/>
      <c r="ACR16235" s="60"/>
      <c r="ACS16235" s="60"/>
      <c r="ACT16235" s="60"/>
      <c r="ACU16235" s="60"/>
      <c r="ACV16235" s="60"/>
      <c r="ACW16235" s="60"/>
      <c r="ACX16235" s="60"/>
      <c r="ACY16235" s="60">
        <v>7.3141211968382094E-2</v>
      </c>
      <c r="ACZ16235" s="60"/>
      <c r="ADA16235" s="60"/>
      <c r="ADB16235" s="60"/>
      <c r="ADC16235" s="60"/>
      <c r="ADD16235" s="60"/>
      <c r="ADE16235" s="60"/>
    </row>
    <row r="16236" spans="760:785" x14ac:dyDescent="0.25">
      <c r="ACF16236" s="60"/>
      <c r="ACG16236" s="60"/>
      <c r="ACH16236" s="60"/>
      <c r="ACI16236" s="60"/>
      <c r="ACJ16236" s="60"/>
      <c r="ACK16236" s="60"/>
      <c r="ACL16236" s="60"/>
      <c r="ACM16236" s="60"/>
      <c r="ACN16236" s="60"/>
      <c r="ACO16236" s="60"/>
      <c r="ACP16236" s="60"/>
      <c r="ACQ16236" s="60"/>
      <c r="ACR16236" s="60"/>
      <c r="ACS16236" s="60"/>
      <c r="ACT16236" s="60"/>
      <c r="ACU16236" s="60"/>
      <c r="ACV16236" s="60"/>
      <c r="ACW16236" s="60"/>
      <c r="ACX16236" s="60"/>
      <c r="ACY16236" s="60">
        <v>7.3041040271741797E-2</v>
      </c>
      <c r="ACZ16236" s="60"/>
      <c r="ADA16236" s="60"/>
      <c r="ADB16236" s="60"/>
      <c r="ADC16236" s="60"/>
      <c r="ADD16236" s="60"/>
      <c r="ADE16236" s="60"/>
    </row>
    <row r="16237" spans="760:785" x14ac:dyDescent="0.25">
      <c r="ACF16237" s="60"/>
      <c r="ACG16237" s="60"/>
      <c r="ACH16237" s="60"/>
      <c r="ACI16237" s="60"/>
      <c r="ACJ16237" s="60"/>
      <c r="ACK16237" s="60"/>
      <c r="ACL16237" s="60"/>
      <c r="ACM16237" s="60"/>
      <c r="ACN16237" s="60"/>
      <c r="ACO16237" s="60"/>
      <c r="ACP16237" s="60"/>
      <c r="ACQ16237" s="60"/>
      <c r="ACR16237" s="60"/>
      <c r="ACS16237" s="60"/>
      <c r="ACT16237" s="60"/>
      <c r="ACU16237" s="60"/>
      <c r="ACV16237" s="60"/>
      <c r="ACW16237" s="60"/>
      <c r="ACX16237" s="60"/>
      <c r="ACY16237" s="60">
        <v>7.3041040271741797E-2</v>
      </c>
      <c r="ACZ16237" s="60"/>
      <c r="ADA16237" s="60"/>
      <c r="ADB16237" s="60"/>
      <c r="ADC16237" s="60"/>
      <c r="ADD16237" s="60"/>
      <c r="ADE16237" s="60"/>
    </row>
    <row r="16238" spans="760:785" x14ac:dyDescent="0.25">
      <c r="ACF16238" s="60"/>
      <c r="ACG16238" s="60"/>
      <c r="ACH16238" s="60"/>
      <c r="ACI16238" s="60"/>
      <c r="ACJ16238" s="60"/>
      <c r="ACK16238" s="60"/>
      <c r="ACL16238" s="60"/>
      <c r="ACM16238" s="60"/>
      <c r="ACN16238" s="60"/>
      <c r="ACO16238" s="60"/>
      <c r="ACP16238" s="60"/>
      <c r="ACQ16238" s="60"/>
      <c r="ACR16238" s="60"/>
      <c r="ACS16238" s="60"/>
      <c r="ACT16238" s="60"/>
      <c r="ACU16238" s="60"/>
      <c r="ACV16238" s="60"/>
      <c r="ACW16238" s="60"/>
      <c r="ACX16238" s="60"/>
      <c r="ACY16238" s="60">
        <v>7.3004113654729003E-2</v>
      </c>
      <c r="ACZ16238" s="60"/>
      <c r="ADA16238" s="60"/>
      <c r="ADB16238" s="60"/>
      <c r="ADC16238" s="60"/>
      <c r="ADD16238" s="60"/>
      <c r="ADE16238" s="60"/>
    </row>
    <row r="16239" spans="760:785" x14ac:dyDescent="0.25">
      <c r="ACF16239" s="60"/>
      <c r="ACG16239" s="60"/>
      <c r="ACH16239" s="60"/>
      <c r="ACI16239" s="60"/>
      <c r="ACJ16239" s="60"/>
      <c r="ACK16239" s="60"/>
      <c r="ACL16239" s="60"/>
      <c r="ACM16239" s="60"/>
      <c r="ACN16239" s="60"/>
      <c r="ACO16239" s="60"/>
      <c r="ACP16239" s="60"/>
      <c r="ACQ16239" s="60"/>
      <c r="ACR16239" s="60"/>
      <c r="ACS16239" s="60"/>
      <c r="ACT16239" s="60"/>
      <c r="ACU16239" s="60"/>
      <c r="ACV16239" s="60"/>
      <c r="ACW16239" s="60"/>
      <c r="ACX16239" s="60"/>
      <c r="ACY16239" s="60">
        <v>7.3004113654729003E-2</v>
      </c>
      <c r="ACZ16239" s="60"/>
      <c r="ADA16239" s="60"/>
      <c r="ADB16239" s="60"/>
      <c r="ADC16239" s="60"/>
      <c r="ADD16239" s="60"/>
      <c r="ADE16239" s="60"/>
    </row>
    <row r="16240" spans="760:785" x14ac:dyDescent="0.25">
      <c r="ACF16240" s="60"/>
      <c r="ACG16240" s="60"/>
      <c r="ACH16240" s="60"/>
      <c r="ACI16240" s="60"/>
      <c r="ACJ16240" s="60"/>
      <c r="ACK16240" s="60"/>
      <c r="ACL16240" s="60"/>
      <c r="ACM16240" s="60"/>
      <c r="ACN16240" s="60"/>
      <c r="ACO16240" s="60"/>
      <c r="ACP16240" s="60"/>
      <c r="ACQ16240" s="60"/>
      <c r="ACR16240" s="60"/>
      <c r="ACS16240" s="60"/>
      <c r="ACT16240" s="60"/>
      <c r="ACU16240" s="60"/>
      <c r="ACV16240" s="60"/>
      <c r="ACW16240" s="60"/>
      <c r="ACX16240" s="60"/>
      <c r="ACY16240" s="60">
        <v>7.2988181478029199E-2</v>
      </c>
      <c r="ACZ16240" s="60"/>
      <c r="ADA16240" s="60"/>
      <c r="ADB16240" s="60"/>
      <c r="ADC16240" s="60"/>
      <c r="ADD16240" s="60"/>
      <c r="ADE16240" s="60"/>
    </row>
    <row r="16241" spans="760:785" x14ac:dyDescent="0.25">
      <c r="ACF16241" s="60"/>
      <c r="ACG16241" s="60"/>
      <c r="ACH16241" s="60"/>
      <c r="ACI16241" s="60"/>
      <c r="ACJ16241" s="60"/>
      <c r="ACK16241" s="60"/>
      <c r="ACL16241" s="60"/>
      <c r="ACM16241" s="60"/>
      <c r="ACN16241" s="60"/>
      <c r="ACO16241" s="60"/>
      <c r="ACP16241" s="60"/>
      <c r="ACQ16241" s="60"/>
      <c r="ACR16241" s="60"/>
      <c r="ACS16241" s="60"/>
      <c r="ACT16241" s="60"/>
      <c r="ACU16241" s="60"/>
      <c r="ACV16241" s="60"/>
      <c r="ACW16241" s="60"/>
      <c r="ACX16241" s="60"/>
      <c r="ACY16241" s="60">
        <v>7.2946516642013501E-2</v>
      </c>
      <c r="ACZ16241" s="60"/>
      <c r="ADA16241" s="60"/>
      <c r="ADB16241" s="60"/>
      <c r="ADC16241" s="60"/>
      <c r="ADD16241" s="60"/>
      <c r="ADE16241" s="60"/>
    </row>
    <row r="16242" spans="760:785" x14ac:dyDescent="0.25">
      <c r="ACF16242" s="60"/>
      <c r="ACG16242" s="60"/>
      <c r="ACH16242" s="60"/>
      <c r="ACI16242" s="60"/>
      <c r="ACJ16242" s="60"/>
      <c r="ACK16242" s="60"/>
      <c r="ACL16242" s="60"/>
      <c r="ACM16242" s="60"/>
      <c r="ACN16242" s="60"/>
      <c r="ACO16242" s="60"/>
      <c r="ACP16242" s="60"/>
      <c r="ACQ16242" s="60"/>
      <c r="ACR16242" s="60"/>
      <c r="ACS16242" s="60"/>
      <c r="ACT16242" s="60"/>
      <c r="ACU16242" s="60"/>
      <c r="ACV16242" s="60"/>
      <c r="ACW16242" s="60"/>
      <c r="ACX16242" s="60"/>
      <c r="ACY16242" s="60">
        <v>7.2946516642013501E-2</v>
      </c>
      <c r="ACZ16242" s="60"/>
      <c r="ADA16242" s="60"/>
      <c r="ADB16242" s="60"/>
      <c r="ADC16242" s="60"/>
      <c r="ADD16242" s="60"/>
      <c r="ADE16242" s="60"/>
    </row>
    <row r="16243" spans="760:785" x14ac:dyDescent="0.25">
      <c r="ACF16243" s="60"/>
      <c r="ACG16243" s="60"/>
      <c r="ACH16243" s="60"/>
      <c r="ACI16243" s="60"/>
      <c r="ACJ16243" s="60"/>
      <c r="ACK16243" s="60"/>
      <c r="ACL16243" s="60"/>
      <c r="ACM16243" s="60"/>
      <c r="ACN16243" s="60"/>
      <c r="ACO16243" s="60"/>
      <c r="ACP16243" s="60"/>
      <c r="ACQ16243" s="60"/>
      <c r="ACR16243" s="60"/>
      <c r="ACS16243" s="60"/>
      <c r="ACT16243" s="60"/>
      <c r="ACU16243" s="60"/>
      <c r="ACV16243" s="60"/>
      <c r="ACW16243" s="60"/>
      <c r="ACX16243" s="60"/>
      <c r="ACY16243" s="60">
        <v>7.29462690289433E-2</v>
      </c>
      <c r="ACZ16243" s="60"/>
      <c r="ADA16243" s="60"/>
      <c r="ADB16243" s="60"/>
      <c r="ADC16243" s="60"/>
      <c r="ADD16243" s="60"/>
      <c r="ADE16243" s="60"/>
    </row>
    <row r="16244" spans="760:785" x14ac:dyDescent="0.25">
      <c r="ACF16244" s="60"/>
      <c r="ACG16244" s="60"/>
      <c r="ACH16244" s="60"/>
      <c r="ACI16244" s="60"/>
      <c r="ACJ16244" s="60"/>
      <c r="ACK16244" s="60"/>
      <c r="ACL16244" s="60"/>
      <c r="ACM16244" s="60"/>
      <c r="ACN16244" s="60"/>
      <c r="ACO16244" s="60"/>
      <c r="ACP16244" s="60"/>
      <c r="ACQ16244" s="60"/>
      <c r="ACR16244" s="60"/>
      <c r="ACS16244" s="60"/>
      <c r="ACT16244" s="60"/>
      <c r="ACU16244" s="60"/>
      <c r="ACV16244" s="60"/>
      <c r="ACW16244" s="60"/>
      <c r="ACX16244" s="60"/>
      <c r="ACY16244" s="60">
        <v>7.2925633549517505E-2</v>
      </c>
      <c r="ACZ16244" s="60"/>
      <c r="ADA16244" s="60"/>
      <c r="ADB16244" s="60"/>
      <c r="ADC16244" s="60"/>
      <c r="ADD16244" s="60"/>
      <c r="ADE16244" s="60"/>
    </row>
    <row r="16245" spans="760:785" x14ac:dyDescent="0.25">
      <c r="ACF16245" s="60"/>
      <c r="ACG16245" s="60"/>
      <c r="ACH16245" s="60"/>
      <c r="ACI16245" s="60"/>
      <c r="ACJ16245" s="60"/>
      <c r="ACK16245" s="60"/>
      <c r="ACL16245" s="60"/>
      <c r="ACM16245" s="60"/>
      <c r="ACN16245" s="60"/>
      <c r="ACO16245" s="60"/>
      <c r="ACP16245" s="60"/>
      <c r="ACQ16245" s="60"/>
      <c r="ACR16245" s="60"/>
      <c r="ACS16245" s="60"/>
      <c r="ACT16245" s="60"/>
      <c r="ACU16245" s="60"/>
      <c r="ACV16245" s="60"/>
      <c r="ACW16245" s="60"/>
      <c r="ACX16245" s="60"/>
      <c r="ACY16245" s="60">
        <v>7.2888230912189197E-2</v>
      </c>
      <c r="ACZ16245" s="60"/>
      <c r="ADA16245" s="60"/>
      <c r="ADB16245" s="60"/>
      <c r="ADC16245" s="60"/>
      <c r="ADD16245" s="60"/>
      <c r="ADE16245" s="60"/>
    </row>
    <row r="16246" spans="760:785" x14ac:dyDescent="0.25">
      <c r="ACF16246" s="60"/>
      <c r="ACG16246" s="60"/>
      <c r="ACH16246" s="60"/>
      <c r="ACI16246" s="60"/>
      <c r="ACJ16246" s="60"/>
      <c r="ACK16246" s="60"/>
      <c r="ACL16246" s="60"/>
      <c r="ACM16246" s="60"/>
      <c r="ACN16246" s="60"/>
      <c r="ACO16246" s="60"/>
      <c r="ACP16246" s="60"/>
      <c r="ACQ16246" s="60"/>
      <c r="ACR16246" s="60"/>
      <c r="ACS16246" s="60"/>
      <c r="ACT16246" s="60"/>
      <c r="ACU16246" s="60"/>
      <c r="ACV16246" s="60"/>
      <c r="ACW16246" s="60"/>
      <c r="ACX16246" s="60"/>
      <c r="ACY16246" s="60">
        <v>7.2863346374243895E-2</v>
      </c>
      <c r="ACZ16246" s="60"/>
      <c r="ADA16246" s="60"/>
      <c r="ADB16246" s="60"/>
      <c r="ADC16246" s="60"/>
      <c r="ADD16246" s="60"/>
      <c r="ADE16246" s="60"/>
    </row>
    <row r="16247" spans="760:785" x14ac:dyDescent="0.25">
      <c r="ACF16247" s="60"/>
      <c r="ACG16247" s="60"/>
      <c r="ACH16247" s="60"/>
      <c r="ACI16247" s="60"/>
      <c r="ACJ16247" s="60"/>
      <c r="ACK16247" s="60"/>
      <c r="ACL16247" s="60"/>
      <c r="ACM16247" s="60"/>
      <c r="ACN16247" s="60"/>
      <c r="ACO16247" s="60"/>
      <c r="ACP16247" s="60"/>
      <c r="ACQ16247" s="60"/>
      <c r="ACR16247" s="60"/>
      <c r="ACS16247" s="60"/>
      <c r="ACT16247" s="60"/>
      <c r="ACU16247" s="60"/>
      <c r="ACV16247" s="60"/>
      <c r="ACW16247" s="60"/>
      <c r="ACX16247" s="60"/>
      <c r="ACY16247" s="60">
        <v>7.2863346374243895E-2</v>
      </c>
      <c r="ACZ16247" s="60"/>
      <c r="ADA16247" s="60"/>
      <c r="ADB16247" s="60"/>
      <c r="ADC16247" s="60"/>
      <c r="ADD16247" s="60"/>
      <c r="ADE16247" s="60"/>
    </row>
    <row r="16248" spans="760:785" x14ac:dyDescent="0.25">
      <c r="ACF16248" s="60"/>
      <c r="ACG16248" s="60"/>
      <c r="ACH16248" s="60"/>
      <c r="ACI16248" s="60"/>
      <c r="ACJ16248" s="60"/>
      <c r="ACK16248" s="60"/>
      <c r="ACL16248" s="60"/>
      <c r="ACM16248" s="60"/>
      <c r="ACN16248" s="60"/>
      <c r="ACO16248" s="60"/>
      <c r="ACP16248" s="60"/>
      <c r="ACQ16248" s="60"/>
      <c r="ACR16248" s="60"/>
      <c r="ACS16248" s="60"/>
      <c r="ACT16248" s="60"/>
      <c r="ACU16248" s="60"/>
      <c r="ACV16248" s="60"/>
      <c r="ACW16248" s="60"/>
      <c r="ACX16248" s="60"/>
      <c r="ACY16248" s="60">
        <v>7.2769029994130402E-2</v>
      </c>
      <c r="ACZ16248" s="60"/>
      <c r="ADA16248" s="60"/>
      <c r="ADB16248" s="60"/>
      <c r="ADC16248" s="60"/>
      <c r="ADD16248" s="60"/>
      <c r="ADE16248" s="60"/>
    </row>
    <row r="16249" spans="760:785" x14ac:dyDescent="0.25">
      <c r="ACF16249" s="60"/>
      <c r="ACG16249" s="60"/>
      <c r="ACH16249" s="60"/>
      <c r="ACI16249" s="60"/>
      <c r="ACJ16249" s="60"/>
      <c r="ACK16249" s="60"/>
      <c r="ACL16249" s="60"/>
      <c r="ACM16249" s="60"/>
      <c r="ACN16249" s="60"/>
      <c r="ACO16249" s="60"/>
      <c r="ACP16249" s="60"/>
      <c r="ACQ16249" s="60"/>
      <c r="ACR16249" s="60"/>
      <c r="ACS16249" s="60"/>
      <c r="ACT16249" s="60"/>
      <c r="ACU16249" s="60"/>
      <c r="ACV16249" s="60"/>
      <c r="ACW16249" s="60"/>
      <c r="ACX16249" s="60"/>
      <c r="ACY16249" s="60">
        <v>7.2761435125675594E-2</v>
      </c>
      <c r="ACZ16249" s="60"/>
      <c r="ADA16249" s="60"/>
      <c r="ADB16249" s="60"/>
      <c r="ADC16249" s="60"/>
      <c r="ADD16249" s="60"/>
      <c r="ADE16249" s="60"/>
    </row>
    <row r="16250" spans="760:785" x14ac:dyDescent="0.25">
      <c r="ACF16250" s="60"/>
      <c r="ACG16250" s="60"/>
      <c r="ACH16250" s="60"/>
      <c r="ACI16250" s="60"/>
      <c r="ACJ16250" s="60"/>
      <c r="ACK16250" s="60"/>
      <c r="ACL16250" s="60"/>
      <c r="ACM16250" s="60"/>
      <c r="ACN16250" s="60"/>
      <c r="ACO16250" s="60"/>
      <c r="ACP16250" s="60"/>
      <c r="ACQ16250" s="60"/>
      <c r="ACR16250" s="60"/>
      <c r="ACS16250" s="60"/>
      <c r="ACT16250" s="60"/>
      <c r="ACU16250" s="60"/>
      <c r="ACV16250" s="60"/>
      <c r="ACW16250" s="60"/>
      <c r="ACX16250" s="60"/>
      <c r="ACY16250" s="60">
        <v>7.2761435125675594E-2</v>
      </c>
      <c r="ACZ16250" s="60"/>
      <c r="ADA16250" s="60"/>
      <c r="ADB16250" s="60"/>
      <c r="ADC16250" s="60"/>
      <c r="ADD16250" s="60"/>
      <c r="ADE16250" s="60"/>
    </row>
    <row r="16251" spans="760:785" x14ac:dyDescent="0.25">
      <c r="ACF16251" s="60"/>
      <c r="ACG16251" s="60"/>
      <c r="ACH16251" s="60"/>
      <c r="ACI16251" s="60"/>
      <c r="ACJ16251" s="60"/>
      <c r="ACK16251" s="60"/>
      <c r="ACL16251" s="60"/>
      <c r="ACM16251" s="60"/>
      <c r="ACN16251" s="60"/>
      <c r="ACO16251" s="60"/>
      <c r="ACP16251" s="60"/>
      <c r="ACQ16251" s="60"/>
      <c r="ACR16251" s="60"/>
      <c r="ACS16251" s="60"/>
      <c r="ACT16251" s="60"/>
      <c r="ACU16251" s="60"/>
      <c r="ACV16251" s="60"/>
      <c r="ACW16251" s="60"/>
      <c r="ACX16251" s="60"/>
      <c r="ACY16251" s="60">
        <v>7.2752027493416194E-2</v>
      </c>
      <c r="ACZ16251" s="60"/>
      <c r="ADA16251" s="60"/>
      <c r="ADB16251" s="60"/>
      <c r="ADC16251" s="60"/>
      <c r="ADD16251" s="60"/>
      <c r="ADE16251" s="60"/>
    </row>
    <row r="16252" spans="760:785" x14ac:dyDescent="0.25">
      <c r="ACF16252" s="60"/>
      <c r="ACG16252" s="60"/>
      <c r="ACH16252" s="60"/>
      <c r="ACI16252" s="60"/>
      <c r="ACJ16252" s="60"/>
      <c r="ACK16252" s="60"/>
      <c r="ACL16252" s="60"/>
      <c r="ACM16252" s="60"/>
      <c r="ACN16252" s="60"/>
      <c r="ACO16252" s="60"/>
      <c r="ACP16252" s="60"/>
      <c r="ACQ16252" s="60"/>
      <c r="ACR16252" s="60"/>
      <c r="ACS16252" s="60"/>
      <c r="ACT16252" s="60"/>
      <c r="ACU16252" s="60"/>
      <c r="ACV16252" s="60"/>
      <c r="ACW16252" s="60"/>
      <c r="ACX16252" s="60"/>
      <c r="ACY16252" s="60">
        <v>7.2752027493416194E-2</v>
      </c>
      <c r="ACZ16252" s="60"/>
      <c r="ADA16252" s="60"/>
      <c r="ADB16252" s="60"/>
      <c r="ADC16252" s="60"/>
      <c r="ADD16252" s="60"/>
      <c r="ADE16252" s="60"/>
    </row>
    <row r="16253" spans="760:785" x14ac:dyDescent="0.25">
      <c r="ACF16253" s="60"/>
      <c r="ACG16253" s="60"/>
      <c r="ACH16253" s="60"/>
      <c r="ACI16253" s="60"/>
      <c r="ACJ16253" s="60"/>
      <c r="ACK16253" s="60"/>
      <c r="ACL16253" s="60"/>
      <c r="ACM16253" s="60"/>
      <c r="ACN16253" s="60"/>
      <c r="ACO16253" s="60"/>
      <c r="ACP16253" s="60"/>
      <c r="ACQ16253" s="60"/>
      <c r="ACR16253" s="60"/>
      <c r="ACS16253" s="60"/>
      <c r="ACT16253" s="60"/>
      <c r="ACU16253" s="60"/>
      <c r="ACV16253" s="60"/>
      <c r="ACW16253" s="60"/>
      <c r="ACX16253" s="60"/>
      <c r="ACY16253" s="60">
        <v>7.27385194124959E-2</v>
      </c>
      <c r="ACZ16253" s="60"/>
      <c r="ADA16253" s="60"/>
      <c r="ADB16253" s="60"/>
      <c r="ADC16253" s="60"/>
      <c r="ADD16253" s="60"/>
      <c r="ADE16253" s="60"/>
    </row>
    <row r="16254" spans="760:785" x14ac:dyDescent="0.25">
      <c r="ACF16254" s="60"/>
      <c r="ACG16254" s="60"/>
      <c r="ACH16254" s="60"/>
      <c r="ACI16254" s="60"/>
      <c r="ACJ16254" s="60"/>
      <c r="ACK16254" s="60"/>
      <c r="ACL16254" s="60"/>
      <c r="ACM16254" s="60"/>
      <c r="ACN16254" s="60"/>
      <c r="ACO16254" s="60"/>
      <c r="ACP16254" s="60"/>
      <c r="ACQ16254" s="60"/>
      <c r="ACR16254" s="60"/>
      <c r="ACS16254" s="60"/>
      <c r="ACT16254" s="60"/>
      <c r="ACU16254" s="60"/>
      <c r="ACV16254" s="60"/>
      <c r="ACW16254" s="60"/>
      <c r="ACX16254" s="60"/>
      <c r="ACY16254" s="60">
        <v>7.2615438931944706E-2</v>
      </c>
      <c r="ACZ16254" s="60"/>
      <c r="ADA16254" s="60"/>
      <c r="ADB16254" s="60"/>
      <c r="ADC16254" s="60"/>
      <c r="ADD16254" s="60"/>
      <c r="ADE16254" s="60"/>
    </row>
    <row r="16255" spans="760:785" x14ac:dyDescent="0.25">
      <c r="ACF16255" s="60"/>
      <c r="ACG16255" s="60"/>
      <c r="ACH16255" s="60"/>
      <c r="ACI16255" s="60"/>
      <c r="ACJ16255" s="60"/>
      <c r="ACK16255" s="60"/>
      <c r="ACL16255" s="60"/>
      <c r="ACM16255" s="60"/>
      <c r="ACN16255" s="60"/>
      <c r="ACO16255" s="60"/>
      <c r="ACP16255" s="60"/>
      <c r="ACQ16255" s="60"/>
      <c r="ACR16255" s="60"/>
      <c r="ACS16255" s="60"/>
      <c r="ACT16255" s="60"/>
      <c r="ACU16255" s="60"/>
      <c r="ACV16255" s="60"/>
      <c r="ACW16255" s="60"/>
      <c r="ACX16255" s="60"/>
      <c r="ACY16255" s="60">
        <v>7.2582575507086702E-2</v>
      </c>
      <c r="ACZ16255" s="60"/>
      <c r="ADA16255" s="60"/>
      <c r="ADB16255" s="60"/>
      <c r="ADC16255" s="60"/>
      <c r="ADD16255" s="60"/>
      <c r="ADE16255" s="60"/>
    </row>
    <row r="16256" spans="760:785" x14ac:dyDescent="0.25">
      <c r="ACF16256" s="60"/>
      <c r="ACG16256" s="60"/>
      <c r="ACH16256" s="60"/>
      <c r="ACI16256" s="60"/>
      <c r="ACJ16256" s="60"/>
      <c r="ACK16256" s="60"/>
      <c r="ACL16256" s="60"/>
      <c r="ACM16256" s="60"/>
      <c r="ACN16256" s="60"/>
      <c r="ACO16256" s="60"/>
      <c r="ACP16256" s="60"/>
      <c r="ACQ16256" s="60"/>
      <c r="ACR16256" s="60"/>
      <c r="ACS16256" s="60"/>
      <c r="ACT16256" s="60"/>
      <c r="ACU16256" s="60"/>
      <c r="ACV16256" s="60"/>
      <c r="ACW16256" s="60"/>
      <c r="ACX16256" s="60"/>
      <c r="ACY16256" s="60">
        <v>7.2553502233127898E-2</v>
      </c>
      <c r="ACZ16256" s="60"/>
      <c r="ADA16256" s="60"/>
      <c r="ADB16256" s="60"/>
      <c r="ADC16256" s="60"/>
      <c r="ADD16256" s="60"/>
      <c r="ADE16256" s="60"/>
    </row>
    <row r="16257" spans="760:785" x14ac:dyDescent="0.25">
      <c r="ACF16257" s="60"/>
      <c r="ACG16257" s="60"/>
      <c r="ACH16257" s="60"/>
      <c r="ACI16257" s="60"/>
      <c r="ACJ16257" s="60"/>
      <c r="ACK16257" s="60"/>
      <c r="ACL16257" s="60"/>
      <c r="ACM16257" s="60"/>
      <c r="ACN16257" s="60"/>
      <c r="ACO16257" s="60"/>
      <c r="ACP16257" s="60"/>
      <c r="ACQ16257" s="60"/>
      <c r="ACR16257" s="60"/>
      <c r="ACS16257" s="60"/>
      <c r="ACT16257" s="60"/>
      <c r="ACU16257" s="60"/>
      <c r="ACV16257" s="60"/>
      <c r="ACW16257" s="60"/>
      <c r="ACX16257" s="60"/>
      <c r="ACY16257" s="60">
        <v>7.2553502233127898E-2</v>
      </c>
      <c r="ACZ16257" s="60"/>
      <c r="ADA16257" s="60"/>
      <c r="ADB16257" s="60"/>
      <c r="ADC16257" s="60"/>
      <c r="ADD16257" s="60"/>
      <c r="ADE16257" s="60"/>
    </row>
    <row r="16258" spans="760:785" x14ac:dyDescent="0.25">
      <c r="ACF16258" s="60"/>
      <c r="ACG16258" s="60"/>
      <c r="ACH16258" s="60"/>
      <c r="ACI16258" s="60"/>
      <c r="ACJ16258" s="60"/>
      <c r="ACK16258" s="60"/>
      <c r="ACL16258" s="60"/>
      <c r="ACM16258" s="60"/>
      <c r="ACN16258" s="60"/>
      <c r="ACO16258" s="60"/>
      <c r="ACP16258" s="60"/>
      <c r="ACQ16258" s="60"/>
      <c r="ACR16258" s="60"/>
      <c r="ACS16258" s="60"/>
      <c r="ACT16258" s="60"/>
      <c r="ACU16258" s="60"/>
      <c r="ACV16258" s="60"/>
      <c r="ACW16258" s="60"/>
      <c r="ACX16258" s="60"/>
      <c r="ACY16258" s="60">
        <v>7.2512832709530697E-2</v>
      </c>
      <c r="ACZ16258" s="60"/>
      <c r="ADA16258" s="60"/>
      <c r="ADB16258" s="60"/>
      <c r="ADC16258" s="60"/>
      <c r="ADD16258" s="60"/>
      <c r="ADE16258" s="60"/>
    </row>
    <row r="16259" spans="760:785" x14ac:dyDescent="0.25">
      <c r="ACF16259" s="60"/>
      <c r="ACG16259" s="60"/>
      <c r="ACH16259" s="60"/>
      <c r="ACI16259" s="60"/>
      <c r="ACJ16259" s="60"/>
      <c r="ACK16259" s="60"/>
      <c r="ACL16259" s="60"/>
      <c r="ACM16259" s="60"/>
      <c r="ACN16259" s="60"/>
      <c r="ACO16259" s="60"/>
      <c r="ACP16259" s="60"/>
      <c r="ACQ16259" s="60"/>
      <c r="ACR16259" s="60"/>
      <c r="ACS16259" s="60"/>
      <c r="ACT16259" s="60"/>
      <c r="ACU16259" s="60"/>
      <c r="ACV16259" s="60"/>
      <c r="ACW16259" s="60"/>
      <c r="ACX16259" s="60"/>
      <c r="ACY16259" s="60">
        <v>7.2442138673717807E-2</v>
      </c>
      <c r="ACZ16259" s="60"/>
      <c r="ADA16259" s="60"/>
      <c r="ADB16259" s="60"/>
      <c r="ADC16259" s="60"/>
      <c r="ADD16259" s="60"/>
      <c r="ADE16259" s="60"/>
    </row>
    <row r="16260" spans="760:785" x14ac:dyDescent="0.25">
      <c r="ACF16260" s="60"/>
      <c r="ACG16260" s="60"/>
      <c r="ACH16260" s="60"/>
      <c r="ACI16260" s="60"/>
      <c r="ACJ16260" s="60"/>
      <c r="ACK16260" s="60"/>
      <c r="ACL16260" s="60"/>
      <c r="ACM16260" s="60"/>
      <c r="ACN16260" s="60"/>
      <c r="ACO16260" s="60"/>
      <c r="ACP16260" s="60"/>
      <c r="ACQ16260" s="60"/>
      <c r="ACR16260" s="60"/>
      <c r="ACS16260" s="60"/>
      <c r="ACT16260" s="60"/>
      <c r="ACU16260" s="60"/>
      <c r="ACV16260" s="60"/>
      <c r="ACW16260" s="60"/>
      <c r="ACX16260" s="60"/>
      <c r="ACY16260" s="60">
        <v>7.2395118208578996E-2</v>
      </c>
      <c r="ACZ16260" s="60"/>
      <c r="ADA16260" s="60"/>
      <c r="ADB16260" s="60"/>
      <c r="ADC16260" s="60"/>
      <c r="ADD16260" s="60"/>
      <c r="ADE16260" s="60"/>
    </row>
    <row r="16261" spans="760:785" x14ac:dyDescent="0.25">
      <c r="ACF16261" s="60"/>
      <c r="ACG16261" s="60"/>
      <c r="ACH16261" s="60"/>
      <c r="ACI16261" s="60"/>
      <c r="ACJ16261" s="60"/>
      <c r="ACK16261" s="60"/>
      <c r="ACL16261" s="60"/>
      <c r="ACM16261" s="60"/>
      <c r="ACN16261" s="60"/>
      <c r="ACO16261" s="60"/>
      <c r="ACP16261" s="60"/>
      <c r="ACQ16261" s="60"/>
      <c r="ACR16261" s="60"/>
      <c r="ACS16261" s="60"/>
      <c r="ACT16261" s="60"/>
      <c r="ACU16261" s="60"/>
      <c r="ACV16261" s="60"/>
      <c r="ACW16261" s="60"/>
      <c r="ACX16261" s="60"/>
      <c r="ACY16261" s="60">
        <v>7.2377400234128197E-2</v>
      </c>
      <c r="ACZ16261" s="60"/>
      <c r="ADA16261" s="60"/>
      <c r="ADB16261" s="60"/>
      <c r="ADC16261" s="60"/>
      <c r="ADD16261" s="60"/>
      <c r="ADE16261" s="60"/>
    </row>
    <row r="16262" spans="760:785" x14ac:dyDescent="0.25">
      <c r="ACF16262" s="60"/>
      <c r="ACG16262" s="60"/>
      <c r="ACH16262" s="60"/>
      <c r="ACI16262" s="60"/>
      <c r="ACJ16262" s="60"/>
      <c r="ACK16262" s="60"/>
      <c r="ACL16262" s="60"/>
      <c r="ACM16262" s="60"/>
      <c r="ACN16262" s="60"/>
      <c r="ACO16262" s="60"/>
      <c r="ACP16262" s="60"/>
      <c r="ACQ16262" s="60"/>
      <c r="ACR16262" s="60"/>
      <c r="ACS16262" s="60"/>
      <c r="ACT16262" s="60"/>
      <c r="ACU16262" s="60"/>
      <c r="ACV16262" s="60"/>
      <c r="ACW16262" s="60"/>
      <c r="ACX16262" s="60"/>
      <c r="ACY16262" s="60">
        <v>7.2368467537344605E-2</v>
      </c>
      <c r="ACZ16262" s="60"/>
      <c r="ADA16262" s="60"/>
      <c r="ADB16262" s="60"/>
      <c r="ADC16262" s="60"/>
      <c r="ADD16262" s="60"/>
      <c r="ADE16262" s="60"/>
    </row>
    <row r="16263" spans="760:785" x14ac:dyDescent="0.25">
      <c r="ACF16263" s="60"/>
      <c r="ACG16263" s="60"/>
      <c r="ACH16263" s="60"/>
      <c r="ACI16263" s="60"/>
      <c r="ACJ16263" s="60"/>
      <c r="ACK16263" s="60"/>
      <c r="ACL16263" s="60"/>
      <c r="ACM16263" s="60"/>
      <c r="ACN16263" s="60"/>
      <c r="ACO16263" s="60"/>
      <c r="ACP16263" s="60"/>
      <c r="ACQ16263" s="60"/>
      <c r="ACR16263" s="60"/>
      <c r="ACS16263" s="60"/>
      <c r="ACT16263" s="60"/>
      <c r="ACU16263" s="60"/>
      <c r="ACV16263" s="60"/>
      <c r="ACW16263" s="60"/>
      <c r="ACX16263" s="60"/>
      <c r="ACY16263" s="60">
        <v>7.2349765155838602E-2</v>
      </c>
      <c r="ACZ16263" s="60"/>
      <c r="ADA16263" s="60"/>
      <c r="ADB16263" s="60"/>
      <c r="ADC16263" s="60"/>
      <c r="ADD16263" s="60"/>
      <c r="ADE16263" s="60"/>
    </row>
    <row r="16264" spans="760:785" x14ac:dyDescent="0.25">
      <c r="ACF16264" s="60"/>
      <c r="ACG16264" s="60"/>
      <c r="ACH16264" s="60"/>
      <c r="ACI16264" s="60"/>
      <c r="ACJ16264" s="60"/>
      <c r="ACK16264" s="60"/>
      <c r="ACL16264" s="60"/>
      <c r="ACM16264" s="60"/>
      <c r="ACN16264" s="60"/>
      <c r="ACO16264" s="60"/>
      <c r="ACP16264" s="60"/>
      <c r="ACQ16264" s="60"/>
      <c r="ACR16264" s="60"/>
      <c r="ACS16264" s="60"/>
      <c r="ACT16264" s="60"/>
      <c r="ACU16264" s="60"/>
      <c r="ACV16264" s="60"/>
      <c r="ACW16264" s="60"/>
      <c r="ACX16264" s="60"/>
      <c r="ACY16264" s="60">
        <v>7.2293644946343494E-2</v>
      </c>
      <c r="ACZ16264" s="60"/>
      <c r="ADA16264" s="60"/>
      <c r="ADB16264" s="60"/>
      <c r="ADC16264" s="60"/>
      <c r="ADD16264" s="60"/>
      <c r="ADE16264" s="60"/>
    </row>
    <row r="16265" spans="760:785" x14ac:dyDescent="0.25">
      <c r="ACF16265" s="60"/>
      <c r="ACG16265" s="60"/>
      <c r="ACH16265" s="60"/>
      <c r="ACI16265" s="60"/>
      <c r="ACJ16265" s="60"/>
      <c r="ACK16265" s="60"/>
      <c r="ACL16265" s="60"/>
      <c r="ACM16265" s="60"/>
      <c r="ACN16265" s="60"/>
      <c r="ACO16265" s="60"/>
      <c r="ACP16265" s="60"/>
      <c r="ACQ16265" s="60"/>
      <c r="ACR16265" s="60"/>
      <c r="ACS16265" s="60"/>
      <c r="ACT16265" s="60"/>
      <c r="ACU16265" s="60"/>
      <c r="ACV16265" s="60"/>
      <c r="ACW16265" s="60"/>
      <c r="ACX16265" s="60"/>
      <c r="ACY16265" s="60">
        <v>7.2278958193033899E-2</v>
      </c>
      <c r="ACZ16265" s="60"/>
      <c r="ADA16265" s="60"/>
      <c r="ADB16265" s="60"/>
      <c r="ADC16265" s="60"/>
      <c r="ADD16265" s="60"/>
      <c r="ADE16265" s="60"/>
    </row>
    <row r="16266" spans="760:785" x14ac:dyDescent="0.25">
      <c r="ACF16266" s="60"/>
      <c r="ACG16266" s="60"/>
      <c r="ACH16266" s="60"/>
      <c r="ACI16266" s="60"/>
      <c r="ACJ16266" s="60"/>
      <c r="ACK16266" s="60"/>
      <c r="ACL16266" s="60"/>
      <c r="ACM16266" s="60"/>
      <c r="ACN16266" s="60"/>
      <c r="ACO16266" s="60"/>
      <c r="ACP16266" s="60"/>
      <c r="ACQ16266" s="60"/>
      <c r="ACR16266" s="60"/>
      <c r="ACS16266" s="60"/>
      <c r="ACT16266" s="60"/>
      <c r="ACU16266" s="60"/>
      <c r="ACV16266" s="60"/>
      <c r="ACW16266" s="60"/>
      <c r="ACX16266" s="60"/>
      <c r="ACY16266" s="60">
        <v>7.2278958193033899E-2</v>
      </c>
      <c r="ACZ16266" s="60"/>
      <c r="ADA16266" s="60"/>
      <c r="ADB16266" s="60"/>
      <c r="ADC16266" s="60"/>
      <c r="ADD16266" s="60"/>
      <c r="ADE16266" s="60"/>
    </row>
    <row r="16267" spans="760:785" x14ac:dyDescent="0.25">
      <c r="ACF16267" s="60"/>
      <c r="ACG16267" s="60"/>
      <c r="ACH16267" s="60"/>
      <c r="ACI16267" s="60"/>
      <c r="ACJ16267" s="60"/>
      <c r="ACK16267" s="60"/>
      <c r="ACL16267" s="60"/>
      <c r="ACM16267" s="60"/>
      <c r="ACN16267" s="60"/>
      <c r="ACO16267" s="60"/>
      <c r="ACP16267" s="60"/>
      <c r="ACQ16267" s="60"/>
      <c r="ACR16267" s="60"/>
      <c r="ACS16267" s="60"/>
      <c r="ACT16267" s="60"/>
      <c r="ACU16267" s="60"/>
      <c r="ACV16267" s="60"/>
      <c r="ACW16267" s="60"/>
      <c r="ACX16267" s="60"/>
      <c r="ACY16267" s="60">
        <v>7.2277654151029797E-2</v>
      </c>
      <c r="ACZ16267" s="60"/>
      <c r="ADA16267" s="60"/>
      <c r="ADB16267" s="60"/>
      <c r="ADC16267" s="60"/>
      <c r="ADD16267" s="60"/>
      <c r="ADE16267" s="60"/>
    </row>
    <row r="16268" spans="760:785" x14ac:dyDescent="0.25">
      <c r="ACF16268" s="60"/>
      <c r="ACG16268" s="60"/>
      <c r="ACH16268" s="60"/>
      <c r="ACI16268" s="60"/>
      <c r="ACJ16268" s="60"/>
      <c r="ACK16268" s="60"/>
      <c r="ACL16268" s="60"/>
      <c r="ACM16268" s="60"/>
      <c r="ACN16268" s="60"/>
      <c r="ACO16268" s="60"/>
      <c r="ACP16268" s="60"/>
      <c r="ACQ16268" s="60"/>
      <c r="ACR16268" s="60"/>
      <c r="ACS16268" s="60"/>
      <c r="ACT16268" s="60"/>
      <c r="ACU16268" s="60"/>
      <c r="ACV16268" s="60"/>
      <c r="ACW16268" s="60"/>
      <c r="ACX16268" s="60"/>
      <c r="ACY16268" s="60">
        <v>7.2259604969142799E-2</v>
      </c>
      <c r="ACZ16268" s="60"/>
      <c r="ADA16268" s="60"/>
      <c r="ADB16268" s="60"/>
      <c r="ADC16268" s="60"/>
      <c r="ADD16268" s="60"/>
      <c r="ADE16268" s="60"/>
    </row>
    <row r="16269" spans="760:785" x14ac:dyDescent="0.25">
      <c r="ACF16269" s="60"/>
      <c r="ACG16269" s="60"/>
      <c r="ACH16269" s="60"/>
      <c r="ACI16269" s="60"/>
      <c r="ACJ16269" s="60"/>
      <c r="ACK16269" s="60"/>
      <c r="ACL16269" s="60"/>
      <c r="ACM16269" s="60"/>
      <c r="ACN16269" s="60"/>
      <c r="ACO16269" s="60"/>
      <c r="ACP16269" s="60"/>
      <c r="ACQ16269" s="60"/>
      <c r="ACR16269" s="60"/>
      <c r="ACS16269" s="60"/>
      <c r="ACT16269" s="60"/>
      <c r="ACU16269" s="60"/>
      <c r="ACV16269" s="60"/>
      <c r="ACW16269" s="60"/>
      <c r="ACX16269" s="60"/>
      <c r="ACY16269" s="60">
        <v>7.2250271644910102E-2</v>
      </c>
      <c r="ACZ16269" s="60"/>
      <c r="ADA16269" s="60"/>
      <c r="ADB16269" s="60"/>
      <c r="ADC16269" s="60"/>
      <c r="ADD16269" s="60"/>
      <c r="ADE16269" s="60"/>
    </row>
    <row r="16270" spans="760:785" x14ac:dyDescent="0.25">
      <c r="ACF16270" s="60"/>
      <c r="ACG16270" s="60"/>
      <c r="ACH16270" s="60"/>
      <c r="ACI16270" s="60"/>
      <c r="ACJ16270" s="60"/>
      <c r="ACK16270" s="60"/>
      <c r="ACL16270" s="60"/>
      <c r="ACM16270" s="60"/>
      <c r="ACN16270" s="60"/>
      <c r="ACO16270" s="60"/>
      <c r="ACP16270" s="60"/>
      <c r="ACQ16270" s="60"/>
      <c r="ACR16270" s="60"/>
      <c r="ACS16270" s="60"/>
      <c r="ACT16270" s="60"/>
      <c r="ACU16270" s="60"/>
      <c r="ACV16270" s="60"/>
      <c r="ACW16270" s="60"/>
      <c r="ACX16270" s="60"/>
      <c r="ACY16270" s="60">
        <v>7.2244861282206002E-2</v>
      </c>
      <c r="ACZ16270" s="60"/>
      <c r="ADA16270" s="60"/>
      <c r="ADB16270" s="60"/>
      <c r="ADC16270" s="60"/>
      <c r="ADD16270" s="60"/>
      <c r="ADE16270" s="60"/>
    </row>
    <row r="16271" spans="760:785" x14ac:dyDescent="0.25">
      <c r="ACF16271" s="60"/>
      <c r="ACG16271" s="60"/>
      <c r="ACH16271" s="60"/>
      <c r="ACI16271" s="60"/>
      <c r="ACJ16271" s="60"/>
      <c r="ACK16271" s="60"/>
      <c r="ACL16271" s="60"/>
      <c r="ACM16271" s="60"/>
      <c r="ACN16271" s="60"/>
      <c r="ACO16271" s="60"/>
      <c r="ACP16271" s="60"/>
      <c r="ACQ16271" s="60"/>
      <c r="ACR16271" s="60"/>
      <c r="ACS16271" s="60"/>
      <c r="ACT16271" s="60"/>
      <c r="ACU16271" s="60"/>
      <c r="ACV16271" s="60"/>
      <c r="ACW16271" s="60"/>
      <c r="ACX16271" s="60"/>
      <c r="ACY16271" s="60">
        <v>7.2234743248144495E-2</v>
      </c>
      <c r="ACZ16271" s="60"/>
      <c r="ADA16271" s="60"/>
      <c r="ADB16271" s="60"/>
      <c r="ADC16271" s="60"/>
      <c r="ADD16271" s="60"/>
      <c r="ADE16271" s="60"/>
    </row>
    <row r="16272" spans="760:785" x14ac:dyDescent="0.25">
      <c r="ACF16272" s="60"/>
      <c r="ACG16272" s="60"/>
      <c r="ACH16272" s="60"/>
      <c r="ACI16272" s="60"/>
      <c r="ACJ16272" s="60"/>
      <c r="ACK16272" s="60"/>
      <c r="ACL16272" s="60"/>
      <c r="ACM16272" s="60"/>
      <c r="ACN16272" s="60"/>
      <c r="ACO16272" s="60"/>
      <c r="ACP16272" s="60"/>
      <c r="ACQ16272" s="60"/>
      <c r="ACR16272" s="60"/>
      <c r="ACS16272" s="60"/>
      <c r="ACT16272" s="60"/>
      <c r="ACU16272" s="60"/>
      <c r="ACV16272" s="60"/>
      <c r="ACW16272" s="60"/>
      <c r="ACX16272" s="60"/>
      <c r="ACY16272" s="60">
        <v>7.2234743248144495E-2</v>
      </c>
      <c r="ACZ16272" s="60"/>
      <c r="ADA16272" s="60"/>
      <c r="ADB16272" s="60"/>
      <c r="ADC16272" s="60"/>
      <c r="ADD16272" s="60"/>
      <c r="ADE16272" s="60"/>
    </row>
    <row r="16273" spans="760:785" x14ac:dyDescent="0.25">
      <c r="ACF16273" s="60"/>
      <c r="ACG16273" s="60"/>
      <c r="ACH16273" s="60"/>
      <c r="ACI16273" s="60"/>
      <c r="ACJ16273" s="60"/>
      <c r="ACK16273" s="60"/>
      <c r="ACL16273" s="60"/>
      <c r="ACM16273" s="60"/>
      <c r="ACN16273" s="60"/>
      <c r="ACO16273" s="60"/>
      <c r="ACP16273" s="60"/>
      <c r="ACQ16273" s="60"/>
      <c r="ACR16273" s="60"/>
      <c r="ACS16273" s="60"/>
      <c r="ACT16273" s="60"/>
      <c r="ACU16273" s="60"/>
      <c r="ACV16273" s="60"/>
      <c r="ACW16273" s="60"/>
      <c r="ACX16273" s="60"/>
      <c r="ACY16273" s="60">
        <v>7.21813837728809E-2</v>
      </c>
      <c r="ACZ16273" s="60"/>
      <c r="ADA16273" s="60"/>
      <c r="ADB16273" s="60"/>
      <c r="ADC16273" s="60"/>
      <c r="ADD16273" s="60"/>
      <c r="ADE16273" s="60"/>
    </row>
    <row r="16274" spans="760:785" x14ac:dyDescent="0.25">
      <c r="ACF16274" s="60"/>
      <c r="ACG16274" s="60"/>
      <c r="ACH16274" s="60"/>
      <c r="ACI16274" s="60"/>
      <c r="ACJ16274" s="60"/>
      <c r="ACK16274" s="60"/>
      <c r="ACL16274" s="60"/>
      <c r="ACM16274" s="60"/>
      <c r="ACN16274" s="60"/>
      <c r="ACO16274" s="60"/>
      <c r="ACP16274" s="60"/>
      <c r="ACQ16274" s="60"/>
      <c r="ACR16274" s="60"/>
      <c r="ACS16274" s="60"/>
      <c r="ACT16274" s="60"/>
      <c r="ACU16274" s="60"/>
      <c r="ACV16274" s="60"/>
      <c r="ACW16274" s="60"/>
      <c r="ACX16274" s="60"/>
      <c r="ACY16274" s="60">
        <v>7.2153705488205003E-2</v>
      </c>
      <c r="ACZ16274" s="60"/>
      <c r="ADA16274" s="60"/>
      <c r="ADB16274" s="60"/>
      <c r="ADC16274" s="60"/>
      <c r="ADD16274" s="60"/>
      <c r="ADE16274" s="60"/>
    </row>
    <row r="16275" spans="760:785" x14ac:dyDescent="0.25">
      <c r="ACF16275" s="60"/>
      <c r="ACG16275" s="60"/>
      <c r="ACH16275" s="60"/>
      <c r="ACI16275" s="60"/>
      <c r="ACJ16275" s="60"/>
      <c r="ACK16275" s="60"/>
      <c r="ACL16275" s="60"/>
      <c r="ACM16275" s="60"/>
      <c r="ACN16275" s="60"/>
      <c r="ACO16275" s="60"/>
      <c r="ACP16275" s="60"/>
      <c r="ACQ16275" s="60"/>
      <c r="ACR16275" s="60"/>
      <c r="ACS16275" s="60"/>
      <c r="ACT16275" s="60"/>
      <c r="ACU16275" s="60"/>
      <c r="ACV16275" s="60"/>
      <c r="ACW16275" s="60"/>
      <c r="ACX16275" s="60"/>
      <c r="ACY16275" s="60">
        <v>7.2132732963115898E-2</v>
      </c>
      <c r="ACZ16275" s="60"/>
      <c r="ADA16275" s="60"/>
      <c r="ADB16275" s="60"/>
      <c r="ADC16275" s="60"/>
      <c r="ADD16275" s="60"/>
      <c r="ADE16275" s="60"/>
    </row>
    <row r="16276" spans="760:785" x14ac:dyDescent="0.25">
      <c r="ACF16276" s="60"/>
      <c r="ACG16276" s="60"/>
      <c r="ACH16276" s="60"/>
      <c r="ACI16276" s="60"/>
      <c r="ACJ16276" s="60"/>
      <c r="ACK16276" s="60"/>
      <c r="ACL16276" s="60"/>
      <c r="ACM16276" s="60"/>
      <c r="ACN16276" s="60"/>
      <c r="ACO16276" s="60"/>
      <c r="ACP16276" s="60"/>
      <c r="ACQ16276" s="60"/>
      <c r="ACR16276" s="60"/>
      <c r="ACS16276" s="60"/>
      <c r="ACT16276" s="60"/>
      <c r="ACU16276" s="60"/>
      <c r="ACV16276" s="60"/>
      <c r="ACW16276" s="60"/>
      <c r="ACX16276" s="60"/>
      <c r="ACY16276" s="60">
        <v>7.21024261815124E-2</v>
      </c>
      <c r="ACZ16276" s="60"/>
      <c r="ADA16276" s="60"/>
      <c r="ADB16276" s="60"/>
      <c r="ADC16276" s="60"/>
      <c r="ADD16276" s="60"/>
      <c r="ADE16276" s="60"/>
    </row>
    <row r="16277" spans="760:785" x14ac:dyDescent="0.25">
      <c r="ACF16277" s="60"/>
      <c r="ACG16277" s="60"/>
      <c r="ACH16277" s="60"/>
      <c r="ACI16277" s="60"/>
      <c r="ACJ16277" s="60"/>
      <c r="ACK16277" s="60"/>
      <c r="ACL16277" s="60"/>
      <c r="ACM16277" s="60"/>
      <c r="ACN16277" s="60"/>
      <c r="ACO16277" s="60"/>
      <c r="ACP16277" s="60"/>
      <c r="ACQ16277" s="60"/>
      <c r="ACR16277" s="60"/>
      <c r="ACS16277" s="60"/>
      <c r="ACT16277" s="60"/>
      <c r="ACU16277" s="60"/>
      <c r="ACV16277" s="60"/>
      <c r="ACW16277" s="60"/>
      <c r="ACX16277" s="60"/>
      <c r="ACY16277" s="60">
        <v>7.2096231856899701E-2</v>
      </c>
      <c r="ACZ16277" s="60"/>
      <c r="ADA16277" s="60"/>
      <c r="ADB16277" s="60"/>
      <c r="ADC16277" s="60"/>
      <c r="ADD16277" s="60"/>
      <c r="ADE16277" s="60"/>
    </row>
    <row r="16278" spans="760:785" x14ac:dyDescent="0.25">
      <c r="ACF16278" s="60"/>
      <c r="ACG16278" s="60"/>
      <c r="ACH16278" s="60"/>
      <c r="ACI16278" s="60"/>
      <c r="ACJ16278" s="60"/>
      <c r="ACK16278" s="60"/>
      <c r="ACL16278" s="60"/>
      <c r="ACM16278" s="60"/>
      <c r="ACN16278" s="60"/>
      <c r="ACO16278" s="60"/>
      <c r="ACP16278" s="60"/>
      <c r="ACQ16278" s="60"/>
      <c r="ACR16278" s="60"/>
      <c r="ACS16278" s="60"/>
      <c r="ACT16278" s="60"/>
      <c r="ACU16278" s="60"/>
      <c r="ACV16278" s="60"/>
      <c r="ACW16278" s="60"/>
      <c r="ACX16278" s="60"/>
      <c r="ACY16278" s="60">
        <v>7.2083094829545002E-2</v>
      </c>
      <c r="ACZ16278" s="60"/>
      <c r="ADA16278" s="60"/>
      <c r="ADB16278" s="60"/>
      <c r="ADC16278" s="60"/>
      <c r="ADD16278" s="60"/>
      <c r="ADE16278" s="60"/>
    </row>
    <row r="16279" spans="760:785" x14ac:dyDescent="0.25">
      <c r="ACF16279" s="60"/>
      <c r="ACG16279" s="60"/>
      <c r="ACH16279" s="60"/>
      <c r="ACI16279" s="60"/>
      <c r="ACJ16279" s="60"/>
      <c r="ACK16279" s="60"/>
      <c r="ACL16279" s="60"/>
      <c r="ACM16279" s="60"/>
      <c r="ACN16279" s="60"/>
      <c r="ACO16279" s="60"/>
      <c r="ACP16279" s="60"/>
      <c r="ACQ16279" s="60"/>
      <c r="ACR16279" s="60"/>
      <c r="ACS16279" s="60"/>
      <c r="ACT16279" s="60"/>
      <c r="ACU16279" s="60"/>
      <c r="ACV16279" s="60"/>
      <c r="ACW16279" s="60"/>
      <c r="ACX16279" s="60"/>
      <c r="ACY16279" s="60">
        <v>7.2083094829545002E-2</v>
      </c>
      <c r="ACZ16279" s="60"/>
      <c r="ADA16279" s="60"/>
      <c r="ADB16279" s="60"/>
      <c r="ADC16279" s="60"/>
      <c r="ADD16279" s="60"/>
      <c r="ADE16279" s="60"/>
    </row>
    <row r="16280" spans="760:785" x14ac:dyDescent="0.25">
      <c r="ACF16280" s="60"/>
      <c r="ACG16280" s="60"/>
      <c r="ACH16280" s="60"/>
      <c r="ACI16280" s="60"/>
      <c r="ACJ16280" s="60"/>
      <c r="ACK16280" s="60"/>
      <c r="ACL16280" s="60"/>
      <c r="ACM16280" s="60"/>
      <c r="ACN16280" s="60"/>
      <c r="ACO16280" s="60"/>
      <c r="ACP16280" s="60"/>
      <c r="ACQ16280" s="60"/>
      <c r="ACR16280" s="60"/>
      <c r="ACS16280" s="60"/>
      <c r="ACT16280" s="60"/>
      <c r="ACU16280" s="60"/>
      <c r="ACV16280" s="60"/>
      <c r="ACW16280" s="60"/>
      <c r="ACX16280" s="60"/>
      <c r="ACY16280" s="60">
        <v>7.2038447884306606E-2</v>
      </c>
      <c r="ACZ16280" s="60"/>
      <c r="ADA16280" s="60"/>
      <c r="ADB16280" s="60"/>
      <c r="ADC16280" s="60"/>
      <c r="ADD16280" s="60"/>
      <c r="ADE16280" s="60"/>
    </row>
    <row r="16281" spans="760:785" x14ac:dyDescent="0.25">
      <c r="ACF16281" s="60"/>
      <c r="ACG16281" s="60"/>
      <c r="ACH16281" s="60"/>
      <c r="ACI16281" s="60"/>
      <c r="ACJ16281" s="60"/>
      <c r="ACK16281" s="60"/>
      <c r="ACL16281" s="60"/>
      <c r="ACM16281" s="60"/>
      <c r="ACN16281" s="60"/>
      <c r="ACO16281" s="60"/>
      <c r="ACP16281" s="60"/>
      <c r="ACQ16281" s="60"/>
      <c r="ACR16281" s="60"/>
      <c r="ACS16281" s="60"/>
      <c r="ACT16281" s="60"/>
      <c r="ACU16281" s="60"/>
      <c r="ACV16281" s="60"/>
      <c r="ACW16281" s="60"/>
      <c r="ACX16281" s="60"/>
      <c r="ACY16281" s="60">
        <v>7.2038447884306606E-2</v>
      </c>
      <c r="ACZ16281" s="60"/>
      <c r="ADA16281" s="60"/>
      <c r="ADB16281" s="60"/>
      <c r="ADC16281" s="60"/>
      <c r="ADD16281" s="60"/>
      <c r="ADE16281" s="60"/>
    </row>
    <row r="16282" spans="760:785" x14ac:dyDescent="0.25">
      <c r="ACF16282" s="60"/>
      <c r="ACG16282" s="60"/>
      <c r="ACH16282" s="60"/>
      <c r="ACI16282" s="60"/>
      <c r="ACJ16282" s="60"/>
      <c r="ACK16282" s="60"/>
      <c r="ACL16282" s="60"/>
      <c r="ACM16282" s="60"/>
      <c r="ACN16282" s="60"/>
      <c r="ACO16282" s="60"/>
      <c r="ACP16282" s="60"/>
      <c r="ACQ16282" s="60"/>
      <c r="ACR16282" s="60"/>
      <c r="ACS16282" s="60"/>
      <c r="ACT16282" s="60"/>
      <c r="ACU16282" s="60"/>
      <c r="ACV16282" s="60"/>
      <c r="ACW16282" s="60"/>
      <c r="ACX16282" s="60"/>
      <c r="ACY16282" s="60">
        <v>7.1952337450575193E-2</v>
      </c>
      <c r="ACZ16282" s="60"/>
      <c r="ADA16282" s="60"/>
      <c r="ADB16282" s="60"/>
      <c r="ADC16282" s="60"/>
      <c r="ADD16282" s="60"/>
      <c r="ADE16282" s="60"/>
    </row>
    <row r="16283" spans="760:785" x14ac:dyDescent="0.25">
      <c r="ACF16283" s="60"/>
      <c r="ACG16283" s="60"/>
      <c r="ACH16283" s="60"/>
      <c r="ACI16283" s="60"/>
      <c r="ACJ16283" s="60"/>
      <c r="ACK16283" s="60"/>
      <c r="ACL16283" s="60"/>
      <c r="ACM16283" s="60"/>
      <c r="ACN16283" s="60"/>
      <c r="ACO16283" s="60"/>
      <c r="ACP16283" s="60"/>
      <c r="ACQ16283" s="60"/>
      <c r="ACR16283" s="60"/>
      <c r="ACS16283" s="60"/>
      <c r="ACT16283" s="60"/>
      <c r="ACU16283" s="60"/>
      <c r="ACV16283" s="60"/>
      <c r="ACW16283" s="60"/>
      <c r="ACX16283" s="60"/>
      <c r="ACY16283" s="60">
        <v>7.1919939861330801E-2</v>
      </c>
      <c r="ACZ16283" s="60"/>
      <c r="ADA16283" s="60"/>
      <c r="ADB16283" s="60"/>
      <c r="ADC16283" s="60"/>
      <c r="ADD16283" s="60"/>
      <c r="ADE16283" s="60"/>
    </row>
    <row r="16284" spans="760:785" x14ac:dyDescent="0.25">
      <c r="ACF16284" s="60"/>
      <c r="ACG16284" s="60"/>
      <c r="ACH16284" s="60"/>
      <c r="ACI16284" s="60"/>
      <c r="ACJ16284" s="60"/>
      <c r="ACK16284" s="60"/>
      <c r="ACL16284" s="60"/>
      <c r="ACM16284" s="60"/>
      <c r="ACN16284" s="60"/>
      <c r="ACO16284" s="60"/>
      <c r="ACP16284" s="60"/>
      <c r="ACQ16284" s="60"/>
      <c r="ACR16284" s="60"/>
      <c r="ACS16284" s="60"/>
      <c r="ACT16284" s="60"/>
      <c r="ACU16284" s="60"/>
      <c r="ACV16284" s="60"/>
      <c r="ACW16284" s="60"/>
      <c r="ACX16284" s="60"/>
      <c r="ACY16284" s="60">
        <v>7.1919939861330801E-2</v>
      </c>
      <c r="ACZ16284" s="60"/>
      <c r="ADA16284" s="60"/>
      <c r="ADB16284" s="60"/>
      <c r="ADC16284" s="60"/>
      <c r="ADD16284" s="60"/>
      <c r="ADE16284" s="60"/>
    </row>
    <row r="16285" spans="760:785" x14ac:dyDescent="0.25">
      <c r="ACF16285" s="60"/>
      <c r="ACG16285" s="60"/>
      <c r="ACH16285" s="60"/>
      <c r="ACI16285" s="60"/>
      <c r="ACJ16285" s="60"/>
      <c r="ACK16285" s="60"/>
      <c r="ACL16285" s="60"/>
      <c r="ACM16285" s="60"/>
      <c r="ACN16285" s="60"/>
      <c r="ACO16285" s="60"/>
      <c r="ACP16285" s="60"/>
      <c r="ACQ16285" s="60"/>
      <c r="ACR16285" s="60"/>
      <c r="ACS16285" s="60"/>
      <c r="ACT16285" s="60"/>
      <c r="ACU16285" s="60"/>
      <c r="ACV16285" s="60"/>
      <c r="ACW16285" s="60"/>
      <c r="ACX16285" s="60"/>
      <c r="ACY16285" s="60">
        <v>7.1880521442779705E-2</v>
      </c>
      <c r="ACZ16285" s="60"/>
      <c r="ADA16285" s="60"/>
      <c r="ADB16285" s="60"/>
      <c r="ADC16285" s="60"/>
      <c r="ADD16285" s="60"/>
      <c r="ADE16285" s="60"/>
    </row>
    <row r="16286" spans="760:785" x14ac:dyDescent="0.25">
      <c r="ACF16286" s="60"/>
      <c r="ACG16286" s="60"/>
      <c r="ACH16286" s="60"/>
      <c r="ACI16286" s="60"/>
      <c r="ACJ16286" s="60"/>
      <c r="ACK16286" s="60"/>
      <c r="ACL16286" s="60"/>
      <c r="ACM16286" s="60"/>
      <c r="ACN16286" s="60"/>
      <c r="ACO16286" s="60"/>
      <c r="ACP16286" s="60"/>
      <c r="ACQ16286" s="60"/>
      <c r="ACR16286" s="60"/>
      <c r="ACS16286" s="60"/>
      <c r="ACT16286" s="60"/>
      <c r="ACU16286" s="60"/>
      <c r="ACV16286" s="60"/>
      <c r="ACW16286" s="60"/>
      <c r="ACX16286" s="60"/>
      <c r="ACY16286" s="60">
        <v>7.18759953145445E-2</v>
      </c>
      <c r="ACZ16286" s="60"/>
      <c r="ADA16286" s="60"/>
      <c r="ADB16286" s="60"/>
      <c r="ADC16286" s="60"/>
      <c r="ADD16286" s="60"/>
      <c r="ADE16286" s="60"/>
    </row>
    <row r="16287" spans="760:785" x14ac:dyDescent="0.25">
      <c r="ACF16287" s="60"/>
      <c r="ACG16287" s="60"/>
      <c r="ACH16287" s="60"/>
      <c r="ACI16287" s="60"/>
      <c r="ACJ16287" s="60"/>
      <c r="ACK16287" s="60"/>
      <c r="ACL16287" s="60"/>
      <c r="ACM16287" s="60"/>
      <c r="ACN16287" s="60"/>
      <c r="ACO16287" s="60"/>
      <c r="ACP16287" s="60"/>
      <c r="ACQ16287" s="60"/>
      <c r="ACR16287" s="60"/>
      <c r="ACS16287" s="60"/>
      <c r="ACT16287" s="60"/>
      <c r="ACU16287" s="60"/>
      <c r="ACV16287" s="60"/>
      <c r="ACW16287" s="60"/>
      <c r="ACX16287" s="60"/>
      <c r="ACY16287" s="60">
        <v>7.1851297594000302E-2</v>
      </c>
      <c r="ACZ16287" s="60"/>
      <c r="ADA16287" s="60"/>
      <c r="ADB16287" s="60"/>
      <c r="ADC16287" s="60"/>
      <c r="ADD16287" s="60"/>
      <c r="ADE16287" s="60"/>
    </row>
    <row r="16288" spans="760:785" x14ac:dyDescent="0.25">
      <c r="ACF16288" s="60"/>
      <c r="ACG16288" s="60"/>
      <c r="ACH16288" s="60"/>
      <c r="ACI16288" s="60"/>
      <c r="ACJ16288" s="60"/>
      <c r="ACK16288" s="60"/>
      <c r="ACL16288" s="60"/>
      <c r="ACM16288" s="60"/>
      <c r="ACN16288" s="60"/>
      <c r="ACO16288" s="60"/>
      <c r="ACP16288" s="60"/>
      <c r="ACQ16288" s="60"/>
      <c r="ACR16288" s="60"/>
      <c r="ACS16288" s="60"/>
      <c r="ACT16288" s="60"/>
      <c r="ACU16288" s="60"/>
      <c r="ACV16288" s="60"/>
      <c r="ACW16288" s="60"/>
      <c r="ACX16288" s="60"/>
      <c r="ACY16288" s="60">
        <v>7.1801036420940406E-2</v>
      </c>
      <c r="ACZ16288" s="60"/>
      <c r="ADA16288" s="60"/>
      <c r="ADB16288" s="60"/>
      <c r="ADC16288" s="60"/>
      <c r="ADD16288" s="60"/>
      <c r="ADE16288" s="60"/>
    </row>
    <row r="16289" spans="760:785" x14ac:dyDescent="0.25">
      <c r="ACF16289" s="60"/>
      <c r="ACG16289" s="60"/>
      <c r="ACH16289" s="60"/>
      <c r="ACI16289" s="60"/>
      <c r="ACJ16289" s="60"/>
      <c r="ACK16289" s="60"/>
      <c r="ACL16289" s="60"/>
      <c r="ACM16289" s="60"/>
      <c r="ACN16289" s="60"/>
      <c r="ACO16289" s="60"/>
      <c r="ACP16289" s="60"/>
      <c r="ACQ16289" s="60"/>
      <c r="ACR16289" s="60"/>
      <c r="ACS16289" s="60"/>
      <c r="ACT16289" s="60"/>
      <c r="ACU16289" s="60"/>
      <c r="ACV16289" s="60"/>
      <c r="ACW16289" s="60"/>
      <c r="ACX16289" s="60"/>
      <c r="ACY16289" s="60">
        <v>7.1728923263609995E-2</v>
      </c>
      <c r="ACZ16289" s="60"/>
      <c r="ADA16289" s="60"/>
      <c r="ADB16289" s="60"/>
      <c r="ADC16289" s="60"/>
      <c r="ADD16289" s="60"/>
      <c r="ADE16289" s="60"/>
    </row>
    <row r="16290" spans="760:785" x14ac:dyDescent="0.25">
      <c r="ACF16290" s="60"/>
      <c r="ACG16290" s="60"/>
      <c r="ACH16290" s="60"/>
      <c r="ACI16290" s="60"/>
      <c r="ACJ16290" s="60"/>
      <c r="ACK16290" s="60"/>
      <c r="ACL16290" s="60"/>
      <c r="ACM16290" s="60"/>
      <c r="ACN16290" s="60"/>
      <c r="ACO16290" s="60"/>
      <c r="ACP16290" s="60"/>
      <c r="ACQ16290" s="60"/>
      <c r="ACR16290" s="60"/>
      <c r="ACS16290" s="60"/>
      <c r="ACT16290" s="60"/>
      <c r="ACU16290" s="60"/>
      <c r="ACV16290" s="60"/>
      <c r="ACW16290" s="60"/>
      <c r="ACX16290" s="60"/>
      <c r="ACY16290" s="60">
        <v>7.1728923263609995E-2</v>
      </c>
      <c r="ACZ16290" s="60"/>
      <c r="ADA16290" s="60"/>
      <c r="ADB16290" s="60"/>
      <c r="ADC16290" s="60"/>
      <c r="ADD16290" s="60"/>
      <c r="ADE16290" s="60"/>
    </row>
    <row r="16291" spans="760:785" x14ac:dyDescent="0.25">
      <c r="ACF16291" s="60"/>
      <c r="ACG16291" s="60"/>
      <c r="ACH16291" s="60"/>
      <c r="ACI16291" s="60"/>
      <c r="ACJ16291" s="60"/>
      <c r="ACK16291" s="60"/>
      <c r="ACL16291" s="60"/>
      <c r="ACM16291" s="60"/>
      <c r="ACN16291" s="60"/>
      <c r="ACO16291" s="60"/>
      <c r="ACP16291" s="60"/>
      <c r="ACQ16291" s="60"/>
      <c r="ACR16291" s="60"/>
      <c r="ACS16291" s="60"/>
      <c r="ACT16291" s="60"/>
      <c r="ACU16291" s="60"/>
      <c r="ACV16291" s="60"/>
      <c r="ACW16291" s="60"/>
      <c r="ACX16291" s="60"/>
      <c r="ACY16291" s="60">
        <v>7.1720822193975201E-2</v>
      </c>
      <c r="ACZ16291" s="60"/>
      <c r="ADA16291" s="60"/>
      <c r="ADB16291" s="60"/>
      <c r="ADC16291" s="60"/>
      <c r="ADD16291" s="60"/>
      <c r="ADE16291" s="60"/>
    </row>
    <row r="16292" spans="760:785" x14ac:dyDescent="0.25">
      <c r="ACF16292" s="60"/>
      <c r="ACG16292" s="60"/>
      <c r="ACH16292" s="60"/>
      <c r="ACI16292" s="60"/>
      <c r="ACJ16292" s="60"/>
      <c r="ACK16292" s="60"/>
      <c r="ACL16292" s="60"/>
      <c r="ACM16292" s="60"/>
      <c r="ACN16292" s="60"/>
      <c r="ACO16292" s="60"/>
      <c r="ACP16292" s="60"/>
      <c r="ACQ16292" s="60"/>
      <c r="ACR16292" s="60"/>
      <c r="ACS16292" s="60"/>
      <c r="ACT16292" s="60"/>
      <c r="ACU16292" s="60"/>
      <c r="ACV16292" s="60"/>
      <c r="ACW16292" s="60"/>
      <c r="ACX16292" s="60"/>
      <c r="ACY16292" s="60">
        <v>7.1720822193975201E-2</v>
      </c>
      <c r="ACZ16292" s="60"/>
      <c r="ADA16292" s="60"/>
      <c r="ADB16292" s="60"/>
      <c r="ADC16292" s="60"/>
      <c r="ADD16292" s="60"/>
      <c r="ADE16292" s="60"/>
    </row>
    <row r="16293" spans="760:785" x14ac:dyDescent="0.25">
      <c r="ACF16293" s="60"/>
      <c r="ACG16293" s="60"/>
      <c r="ACH16293" s="60"/>
      <c r="ACI16293" s="60"/>
      <c r="ACJ16293" s="60"/>
      <c r="ACK16293" s="60"/>
      <c r="ACL16293" s="60"/>
      <c r="ACM16293" s="60"/>
      <c r="ACN16293" s="60"/>
      <c r="ACO16293" s="60"/>
      <c r="ACP16293" s="60"/>
      <c r="ACQ16293" s="60"/>
      <c r="ACR16293" s="60"/>
      <c r="ACS16293" s="60"/>
      <c r="ACT16293" s="60"/>
      <c r="ACU16293" s="60"/>
      <c r="ACV16293" s="60"/>
      <c r="ACW16293" s="60"/>
      <c r="ACX16293" s="60"/>
      <c r="ACY16293" s="60">
        <v>7.1708594567245598E-2</v>
      </c>
      <c r="ACZ16293" s="60"/>
      <c r="ADA16293" s="60"/>
      <c r="ADB16293" s="60"/>
      <c r="ADC16293" s="60"/>
      <c r="ADD16293" s="60"/>
      <c r="ADE16293" s="60"/>
    </row>
    <row r="16294" spans="760:785" x14ac:dyDescent="0.25">
      <c r="ACF16294" s="60"/>
      <c r="ACG16294" s="60"/>
      <c r="ACH16294" s="60"/>
      <c r="ACI16294" s="60"/>
      <c r="ACJ16294" s="60"/>
      <c r="ACK16294" s="60"/>
      <c r="ACL16294" s="60"/>
      <c r="ACM16294" s="60"/>
      <c r="ACN16294" s="60"/>
      <c r="ACO16294" s="60"/>
      <c r="ACP16294" s="60"/>
      <c r="ACQ16294" s="60"/>
      <c r="ACR16294" s="60"/>
      <c r="ACS16294" s="60"/>
      <c r="ACT16294" s="60"/>
      <c r="ACU16294" s="60"/>
      <c r="ACV16294" s="60"/>
      <c r="ACW16294" s="60"/>
      <c r="ACX16294" s="60"/>
      <c r="ACY16294" s="60">
        <v>7.1667041688870503E-2</v>
      </c>
      <c r="ACZ16294" s="60"/>
      <c r="ADA16294" s="60"/>
      <c r="ADB16294" s="60"/>
      <c r="ADC16294" s="60"/>
      <c r="ADD16294" s="60"/>
      <c r="ADE16294" s="60"/>
    </row>
    <row r="16295" spans="760:785" x14ac:dyDescent="0.25">
      <c r="ACF16295" s="60"/>
      <c r="ACG16295" s="60"/>
      <c r="ACH16295" s="60"/>
      <c r="ACI16295" s="60"/>
      <c r="ACJ16295" s="60"/>
      <c r="ACK16295" s="60"/>
      <c r="ACL16295" s="60"/>
      <c r="ACM16295" s="60"/>
      <c r="ACN16295" s="60"/>
      <c r="ACO16295" s="60"/>
      <c r="ACP16295" s="60"/>
      <c r="ACQ16295" s="60"/>
      <c r="ACR16295" s="60"/>
      <c r="ACS16295" s="60"/>
      <c r="ACT16295" s="60"/>
      <c r="ACU16295" s="60"/>
      <c r="ACV16295" s="60"/>
      <c r="ACW16295" s="60"/>
      <c r="ACX16295" s="60"/>
      <c r="ACY16295" s="60">
        <v>7.1667041688870503E-2</v>
      </c>
      <c r="ACZ16295" s="60"/>
      <c r="ADA16295" s="60"/>
      <c r="ADB16295" s="60"/>
      <c r="ADC16295" s="60"/>
      <c r="ADD16295" s="60"/>
      <c r="ADE16295" s="60"/>
    </row>
    <row r="16296" spans="760:785" x14ac:dyDescent="0.25">
      <c r="ACF16296" s="60"/>
      <c r="ACG16296" s="60"/>
      <c r="ACH16296" s="60"/>
      <c r="ACI16296" s="60"/>
      <c r="ACJ16296" s="60"/>
      <c r="ACK16296" s="60"/>
      <c r="ACL16296" s="60"/>
      <c r="ACM16296" s="60"/>
      <c r="ACN16296" s="60"/>
      <c r="ACO16296" s="60"/>
      <c r="ACP16296" s="60"/>
      <c r="ACQ16296" s="60"/>
      <c r="ACR16296" s="60"/>
      <c r="ACS16296" s="60"/>
      <c r="ACT16296" s="60"/>
      <c r="ACU16296" s="60"/>
      <c r="ACV16296" s="60"/>
      <c r="ACW16296" s="60"/>
      <c r="ACX16296" s="60"/>
      <c r="ACY16296" s="60">
        <v>7.1579667709371395E-2</v>
      </c>
      <c r="ACZ16296" s="60"/>
      <c r="ADA16296" s="60"/>
      <c r="ADB16296" s="60"/>
      <c r="ADC16296" s="60"/>
      <c r="ADD16296" s="60"/>
      <c r="ADE16296" s="60"/>
    </row>
    <row r="16297" spans="760:785" x14ac:dyDescent="0.25">
      <c r="ACF16297" s="60"/>
      <c r="ACG16297" s="60"/>
      <c r="ACH16297" s="60"/>
      <c r="ACI16297" s="60"/>
      <c r="ACJ16297" s="60"/>
      <c r="ACK16297" s="60"/>
      <c r="ACL16297" s="60"/>
      <c r="ACM16297" s="60"/>
      <c r="ACN16297" s="60"/>
      <c r="ACO16297" s="60"/>
      <c r="ACP16297" s="60"/>
      <c r="ACQ16297" s="60"/>
      <c r="ACR16297" s="60"/>
      <c r="ACS16297" s="60"/>
      <c r="ACT16297" s="60"/>
      <c r="ACU16297" s="60"/>
      <c r="ACV16297" s="60"/>
      <c r="ACW16297" s="60"/>
      <c r="ACX16297" s="60"/>
      <c r="ACY16297" s="60">
        <v>7.1579667709371395E-2</v>
      </c>
      <c r="ACZ16297" s="60"/>
      <c r="ADA16297" s="60"/>
      <c r="ADB16297" s="60"/>
      <c r="ADC16297" s="60"/>
      <c r="ADD16297" s="60"/>
      <c r="ADE16297" s="60"/>
    </row>
    <row r="16298" spans="760:785" x14ac:dyDescent="0.25">
      <c r="ACF16298" s="60"/>
      <c r="ACG16298" s="60"/>
      <c r="ACH16298" s="60"/>
      <c r="ACI16298" s="60"/>
      <c r="ACJ16298" s="60"/>
      <c r="ACK16298" s="60"/>
      <c r="ACL16298" s="60"/>
      <c r="ACM16298" s="60"/>
      <c r="ACN16298" s="60"/>
      <c r="ACO16298" s="60"/>
      <c r="ACP16298" s="60"/>
      <c r="ACQ16298" s="60"/>
      <c r="ACR16298" s="60"/>
      <c r="ACS16298" s="60"/>
      <c r="ACT16298" s="60"/>
      <c r="ACU16298" s="60"/>
      <c r="ACV16298" s="60"/>
      <c r="ACW16298" s="60"/>
      <c r="ACX16298" s="60"/>
      <c r="ACY16298" s="60">
        <v>7.1492137991218799E-2</v>
      </c>
      <c r="ACZ16298" s="60"/>
      <c r="ADA16298" s="60"/>
      <c r="ADB16298" s="60"/>
      <c r="ADC16298" s="60"/>
      <c r="ADD16298" s="60"/>
      <c r="ADE16298" s="60"/>
    </row>
    <row r="16299" spans="760:785" x14ac:dyDescent="0.25">
      <c r="ACF16299" s="60"/>
      <c r="ACG16299" s="60"/>
      <c r="ACH16299" s="60"/>
      <c r="ACI16299" s="60"/>
      <c r="ACJ16299" s="60"/>
      <c r="ACK16299" s="60"/>
      <c r="ACL16299" s="60"/>
      <c r="ACM16299" s="60"/>
      <c r="ACN16299" s="60"/>
      <c r="ACO16299" s="60"/>
      <c r="ACP16299" s="60"/>
      <c r="ACQ16299" s="60"/>
      <c r="ACR16299" s="60"/>
      <c r="ACS16299" s="60"/>
      <c r="ACT16299" s="60"/>
      <c r="ACU16299" s="60"/>
      <c r="ACV16299" s="60"/>
      <c r="ACW16299" s="60"/>
      <c r="ACX16299" s="60"/>
      <c r="ACY16299" s="60">
        <v>7.1492137991218799E-2</v>
      </c>
      <c r="ACZ16299" s="60"/>
      <c r="ADA16299" s="60"/>
      <c r="ADB16299" s="60"/>
      <c r="ADC16299" s="60"/>
      <c r="ADD16299" s="60"/>
      <c r="ADE16299" s="60"/>
    </row>
    <row r="16300" spans="760:785" x14ac:dyDescent="0.25">
      <c r="ACF16300" s="60"/>
      <c r="ACG16300" s="60"/>
      <c r="ACH16300" s="60"/>
      <c r="ACI16300" s="60"/>
      <c r="ACJ16300" s="60"/>
      <c r="ACK16300" s="60"/>
      <c r="ACL16300" s="60"/>
      <c r="ACM16300" s="60"/>
      <c r="ACN16300" s="60"/>
      <c r="ACO16300" s="60"/>
      <c r="ACP16300" s="60"/>
      <c r="ACQ16300" s="60"/>
      <c r="ACR16300" s="60"/>
      <c r="ACS16300" s="60"/>
      <c r="ACT16300" s="60"/>
      <c r="ACU16300" s="60"/>
      <c r="ACV16300" s="60"/>
      <c r="ACW16300" s="60"/>
      <c r="ACX16300" s="60"/>
      <c r="ACY16300" s="60">
        <v>7.14355849341161E-2</v>
      </c>
      <c r="ACZ16300" s="60"/>
      <c r="ADA16300" s="60"/>
      <c r="ADB16300" s="60"/>
      <c r="ADC16300" s="60"/>
      <c r="ADD16300" s="60"/>
      <c r="ADE16300" s="60"/>
    </row>
    <row r="16301" spans="760:785" x14ac:dyDescent="0.25">
      <c r="ACF16301" s="60"/>
      <c r="ACG16301" s="60"/>
      <c r="ACH16301" s="60"/>
      <c r="ACI16301" s="60"/>
      <c r="ACJ16301" s="60"/>
      <c r="ACK16301" s="60"/>
      <c r="ACL16301" s="60"/>
      <c r="ACM16301" s="60"/>
      <c r="ACN16301" s="60"/>
      <c r="ACO16301" s="60"/>
      <c r="ACP16301" s="60"/>
      <c r="ACQ16301" s="60"/>
      <c r="ACR16301" s="60"/>
      <c r="ACS16301" s="60"/>
      <c r="ACT16301" s="60"/>
      <c r="ACU16301" s="60"/>
      <c r="ACV16301" s="60"/>
      <c r="ACW16301" s="60"/>
      <c r="ACX16301" s="60"/>
      <c r="ACY16301" s="60">
        <v>7.14355849341161E-2</v>
      </c>
      <c r="ACZ16301" s="60"/>
      <c r="ADA16301" s="60"/>
      <c r="ADB16301" s="60"/>
      <c r="ADC16301" s="60"/>
      <c r="ADD16301" s="60"/>
      <c r="ADE16301" s="60"/>
    </row>
    <row r="16302" spans="760:785" x14ac:dyDescent="0.25">
      <c r="ACF16302" s="60"/>
      <c r="ACG16302" s="60"/>
      <c r="ACH16302" s="60"/>
      <c r="ACI16302" s="60"/>
      <c r="ACJ16302" s="60"/>
      <c r="ACK16302" s="60"/>
      <c r="ACL16302" s="60"/>
      <c r="ACM16302" s="60"/>
      <c r="ACN16302" s="60"/>
      <c r="ACO16302" s="60"/>
      <c r="ACP16302" s="60"/>
      <c r="ACQ16302" s="60"/>
      <c r="ACR16302" s="60"/>
      <c r="ACS16302" s="60"/>
      <c r="ACT16302" s="60"/>
      <c r="ACU16302" s="60"/>
      <c r="ACV16302" s="60"/>
      <c r="ACW16302" s="60"/>
      <c r="ACX16302" s="60"/>
      <c r="ACY16302" s="60">
        <v>7.1431790596062694E-2</v>
      </c>
      <c r="ACZ16302" s="60"/>
      <c r="ADA16302" s="60"/>
      <c r="ADB16302" s="60"/>
      <c r="ADC16302" s="60"/>
      <c r="ADD16302" s="60"/>
      <c r="ADE16302" s="60"/>
    </row>
    <row r="16303" spans="760:785" x14ac:dyDescent="0.25">
      <c r="ACF16303" s="60"/>
      <c r="ACG16303" s="60"/>
      <c r="ACH16303" s="60"/>
      <c r="ACI16303" s="60"/>
      <c r="ACJ16303" s="60"/>
      <c r="ACK16303" s="60"/>
      <c r="ACL16303" s="60"/>
      <c r="ACM16303" s="60"/>
      <c r="ACN16303" s="60"/>
      <c r="ACO16303" s="60"/>
      <c r="ACP16303" s="60"/>
      <c r="ACQ16303" s="60"/>
      <c r="ACR16303" s="60"/>
      <c r="ACS16303" s="60"/>
      <c r="ACT16303" s="60"/>
      <c r="ACU16303" s="60"/>
      <c r="ACV16303" s="60"/>
      <c r="ACW16303" s="60"/>
      <c r="ACX16303" s="60"/>
      <c r="ACY16303" s="60">
        <v>7.1431790596062694E-2</v>
      </c>
      <c r="ACZ16303" s="60"/>
      <c r="ADA16303" s="60"/>
      <c r="ADB16303" s="60"/>
      <c r="ADC16303" s="60"/>
      <c r="ADD16303" s="60"/>
      <c r="ADE16303" s="60"/>
    </row>
    <row r="16304" spans="760:785" x14ac:dyDescent="0.25">
      <c r="ACF16304" s="60"/>
      <c r="ACG16304" s="60"/>
      <c r="ACH16304" s="60"/>
      <c r="ACI16304" s="60"/>
      <c r="ACJ16304" s="60"/>
      <c r="ACK16304" s="60"/>
      <c r="ACL16304" s="60"/>
      <c r="ACM16304" s="60"/>
      <c r="ACN16304" s="60"/>
      <c r="ACO16304" s="60"/>
      <c r="ACP16304" s="60"/>
      <c r="ACQ16304" s="60"/>
      <c r="ACR16304" s="60"/>
      <c r="ACS16304" s="60"/>
      <c r="ACT16304" s="60"/>
      <c r="ACU16304" s="60"/>
      <c r="ACV16304" s="60"/>
      <c r="ACW16304" s="60"/>
      <c r="ACX16304" s="60"/>
      <c r="ACY16304" s="60">
        <v>7.1399230328154498E-2</v>
      </c>
      <c r="ACZ16304" s="60"/>
      <c r="ADA16304" s="60"/>
      <c r="ADB16304" s="60"/>
      <c r="ADC16304" s="60"/>
      <c r="ADD16304" s="60"/>
      <c r="ADE16304" s="60"/>
    </row>
    <row r="16305" spans="760:785" x14ac:dyDescent="0.25">
      <c r="ACF16305" s="60"/>
      <c r="ACG16305" s="60"/>
      <c r="ACH16305" s="60"/>
      <c r="ACI16305" s="60"/>
      <c r="ACJ16305" s="60"/>
      <c r="ACK16305" s="60"/>
      <c r="ACL16305" s="60"/>
      <c r="ACM16305" s="60"/>
      <c r="ACN16305" s="60"/>
      <c r="ACO16305" s="60"/>
      <c r="ACP16305" s="60"/>
      <c r="ACQ16305" s="60"/>
      <c r="ACR16305" s="60"/>
      <c r="ACS16305" s="60"/>
      <c r="ACT16305" s="60"/>
      <c r="ACU16305" s="60"/>
      <c r="ACV16305" s="60"/>
      <c r="ACW16305" s="60"/>
      <c r="ACX16305" s="60"/>
      <c r="ACY16305" s="60">
        <v>7.1375733914408102E-2</v>
      </c>
      <c r="ACZ16305" s="60"/>
      <c r="ADA16305" s="60"/>
      <c r="ADB16305" s="60"/>
      <c r="ADC16305" s="60"/>
      <c r="ADD16305" s="60"/>
      <c r="ADE16305" s="60"/>
    </row>
    <row r="16306" spans="760:785" x14ac:dyDescent="0.25">
      <c r="ACF16306" s="60"/>
      <c r="ACG16306" s="60"/>
      <c r="ACH16306" s="60"/>
      <c r="ACI16306" s="60"/>
      <c r="ACJ16306" s="60"/>
      <c r="ACK16306" s="60"/>
      <c r="ACL16306" s="60"/>
      <c r="ACM16306" s="60"/>
      <c r="ACN16306" s="60"/>
      <c r="ACO16306" s="60"/>
      <c r="ACP16306" s="60"/>
      <c r="ACQ16306" s="60"/>
      <c r="ACR16306" s="60"/>
      <c r="ACS16306" s="60"/>
      <c r="ACT16306" s="60"/>
      <c r="ACU16306" s="60"/>
      <c r="ACV16306" s="60"/>
      <c r="ACW16306" s="60"/>
      <c r="ACX16306" s="60"/>
      <c r="ACY16306" s="60">
        <v>7.1375733914408102E-2</v>
      </c>
      <c r="ACZ16306" s="60"/>
      <c r="ADA16306" s="60"/>
      <c r="ADB16306" s="60"/>
      <c r="ADC16306" s="60"/>
      <c r="ADD16306" s="60"/>
      <c r="ADE16306" s="60"/>
    </row>
    <row r="16307" spans="760:785" x14ac:dyDescent="0.25">
      <c r="ACF16307" s="60"/>
      <c r="ACG16307" s="60"/>
      <c r="ACH16307" s="60"/>
      <c r="ACI16307" s="60"/>
      <c r="ACJ16307" s="60"/>
      <c r="ACK16307" s="60"/>
      <c r="ACL16307" s="60"/>
      <c r="ACM16307" s="60"/>
      <c r="ACN16307" s="60"/>
      <c r="ACO16307" s="60"/>
      <c r="ACP16307" s="60"/>
      <c r="ACQ16307" s="60"/>
      <c r="ACR16307" s="60"/>
      <c r="ACS16307" s="60"/>
      <c r="ACT16307" s="60"/>
      <c r="ACU16307" s="60"/>
      <c r="ACV16307" s="60"/>
      <c r="ACW16307" s="60"/>
      <c r="ACX16307" s="60"/>
      <c r="ACY16307" s="60">
        <v>7.1315866246015103E-2</v>
      </c>
      <c r="ACZ16307" s="60"/>
      <c r="ADA16307" s="60"/>
      <c r="ADB16307" s="60"/>
      <c r="ADC16307" s="60"/>
      <c r="ADD16307" s="60"/>
      <c r="ADE16307" s="60"/>
    </row>
    <row r="16308" spans="760:785" x14ac:dyDescent="0.25">
      <c r="ACF16308" s="60"/>
      <c r="ACG16308" s="60"/>
      <c r="ACH16308" s="60"/>
      <c r="ACI16308" s="60"/>
      <c r="ACJ16308" s="60"/>
      <c r="ACK16308" s="60"/>
      <c r="ACL16308" s="60"/>
      <c r="ACM16308" s="60"/>
      <c r="ACN16308" s="60"/>
      <c r="ACO16308" s="60"/>
      <c r="ACP16308" s="60"/>
      <c r="ACQ16308" s="60"/>
      <c r="ACR16308" s="60"/>
      <c r="ACS16308" s="60"/>
      <c r="ACT16308" s="60"/>
      <c r="ACU16308" s="60"/>
      <c r="ACV16308" s="60"/>
      <c r="ACW16308" s="60"/>
      <c r="ACX16308" s="60"/>
      <c r="ACY16308" s="60">
        <v>7.1285603600712094E-2</v>
      </c>
      <c r="ACZ16308" s="60"/>
      <c r="ADA16308" s="60"/>
      <c r="ADB16308" s="60"/>
      <c r="ADC16308" s="60"/>
      <c r="ADD16308" s="60"/>
      <c r="ADE16308" s="60"/>
    </row>
    <row r="16309" spans="760:785" x14ac:dyDescent="0.25">
      <c r="ACF16309" s="60"/>
      <c r="ACG16309" s="60"/>
      <c r="ACH16309" s="60"/>
      <c r="ACI16309" s="60"/>
      <c r="ACJ16309" s="60"/>
      <c r="ACK16309" s="60"/>
      <c r="ACL16309" s="60"/>
      <c r="ACM16309" s="60"/>
      <c r="ACN16309" s="60"/>
      <c r="ACO16309" s="60"/>
      <c r="ACP16309" s="60"/>
      <c r="ACQ16309" s="60"/>
      <c r="ACR16309" s="60"/>
      <c r="ACS16309" s="60"/>
      <c r="ACT16309" s="60"/>
      <c r="ACU16309" s="60"/>
      <c r="ACV16309" s="60"/>
      <c r="ACW16309" s="60"/>
      <c r="ACX16309" s="60"/>
      <c r="ACY16309" s="60">
        <v>7.1285603600712094E-2</v>
      </c>
      <c r="ACZ16309" s="60"/>
      <c r="ADA16309" s="60"/>
      <c r="ADB16309" s="60"/>
      <c r="ADC16309" s="60"/>
      <c r="ADD16309" s="60"/>
      <c r="ADE16309" s="60"/>
    </row>
    <row r="16310" spans="760:785" x14ac:dyDescent="0.25">
      <c r="ACF16310" s="60"/>
      <c r="ACG16310" s="60"/>
      <c r="ACH16310" s="60"/>
      <c r="ACI16310" s="60"/>
      <c r="ACJ16310" s="60"/>
      <c r="ACK16310" s="60"/>
      <c r="ACL16310" s="60"/>
      <c r="ACM16310" s="60"/>
      <c r="ACN16310" s="60"/>
      <c r="ACO16310" s="60"/>
      <c r="ACP16310" s="60"/>
      <c r="ACQ16310" s="60"/>
      <c r="ACR16310" s="60"/>
      <c r="ACS16310" s="60"/>
      <c r="ACT16310" s="60"/>
      <c r="ACU16310" s="60"/>
      <c r="ACV16310" s="60"/>
      <c r="ACW16310" s="60"/>
      <c r="ACX16310" s="60"/>
      <c r="ACY16310" s="60">
        <v>7.1265901021551295E-2</v>
      </c>
      <c r="ACZ16310" s="60"/>
      <c r="ADA16310" s="60"/>
      <c r="ADB16310" s="60"/>
      <c r="ADC16310" s="60"/>
      <c r="ADD16310" s="60"/>
      <c r="ADE16310" s="60"/>
    </row>
    <row r="16311" spans="760:785" x14ac:dyDescent="0.25">
      <c r="ACF16311" s="60"/>
      <c r="ACG16311" s="60"/>
      <c r="ACH16311" s="60"/>
      <c r="ACI16311" s="60"/>
      <c r="ACJ16311" s="60"/>
      <c r="ACK16311" s="60"/>
      <c r="ACL16311" s="60"/>
      <c r="ACM16311" s="60"/>
      <c r="ACN16311" s="60"/>
      <c r="ACO16311" s="60"/>
      <c r="ACP16311" s="60"/>
      <c r="ACQ16311" s="60"/>
      <c r="ACR16311" s="60"/>
      <c r="ACS16311" s="60"/>
      <c r="ACT16311" s="60"/>
      <c r="ACU16311" s="60"/>
      <c r="ACV16311" s="60"/>
      <c r="ACW16311" s="60"/>
      <c r="ACX16311" s="60"/>
      <c r="ACY16311" s="60">
        <v>7.1254100107930193E-2</v>
      </c>
      <c r="ACZ16311" s="60"/>
      <c r="ADA16311" s="60"/>
      <c r="ADB16311" s="60"/>
      <c r="ADC16311" s="60"/>
      <c r="ADD16311" s="60"/>
      <c r="ADE16311" s="60"/>
    </row>
    <row r="16312" spans="760:785" x14ac:dyDescent="0.25">
      <c r="ACF16312" s="60"/>
      <c r="ACG16312" s="60"/>
      <c r="ACH16312" s="60"/>
      <c r="ACI16312" s="60"/>
      <c r="ACJ16312" s="60"/>
      <c r="ACK16312" s="60"/>
      <c r="ACL16312" s="60"/>
      <c r="ACM16312" s="60"/>
      <c r="ACN16312" s="60"/>
      <c r="ACO16312" s="60"/>
      <c r="ACP16312" s="60"/>
      <c r="ACQ16312" s="60"/>
      <c r="ACR16312" s="60"/>
      <c r="ACS16312" s="60"/>
      <c r="ACT16312" s="60"/>
      <c r="ACU16312" s="60"/>
      <c r="ACV16312" s="60"/>
      <c r="ACW16312" s="60"/>
      <c r="ACX16312" s="60"/>
      <c r="ACY16312" s="60">
        <v>7.1254100107930193E-2</v>
      </c>
      <c r="ACZ16312" s="60"/>
      <c r="ADA16312" s="60"/>
      <c r="ADB16312" s="60"/>
      <c r="ADC16312" s="60"/>
      <c r="ADD16312" s="60"/>
      <c r="ADE16312" s="60"/>
    </row>
    <row r="16313" spans="760:785" x14ac:dyDescent="0.25">
      <c r="ACF16313" s="60"/>
      <c r="ACG16313" s="60"/>
      <c r="ACH16313" s="60"/>
      <c r="ACI16313" s="60"/>
      <c r="ACJ16313" s="60"/>
      <c r="ACK16313" s="60"/>
      <c r="ACL16313" s="60"/>
      <c r="ACM16313" s="60"/>
      <c r="ACN16313" s="60"/>
      <c r="ACO16313" s="60"/>
      <c r="ACP16313" s="60"/>
      <c r="ACQ16313" s="60"/>
      <c r="ACR16313" s="60"/>
      <c r="ACS16313" s="60"/>
      <c r="ACT16313" s="60"/>
      <c r="ACU16313" s="60"/>
      <c r="ACV16313" s="60"/>
      <c r="ACW16313" s="60"/>
      <c r="ACX16313" s="60"/>
      <c r="ACY16313" s="60">
        <v>7.1208693893679398E-2</v>
      </c>
      <c r="ACZ16313" s="60"/>
      <c r="ADA16313" s="60"/>
      <c r="ADB16313" s="60"/>
      <c r="ADC16313" s="60"/>
      <c r="ADD16313" s="60"/>
      <c r="ADE16313" s="60"/>
    </row>
    <row r="16314" spans="760:785" x14ac:dyDescent="0.25">
      <c r="ACF16314" s="60"/>
      <c r="ACG16314" s="60"/>
      <c r="ACH16314" s="60"/>
      <c r="ACI16314" s="60"/>
      <c r="ACJ16314" s="60"/>
      <c r="ACK16314" s="60"/>
      <c r="ACL16314" s="60"/>
      <c r="ACM16314" s="60"/>
      <c r="ACN16314" s="60"/>
      <c r="ACO16314" s="60"/>
      <c r="ACP16314" s="60"/>
      <c r="ACQ16314" s="60"/>
      <c r="ACR16314" s="60"/>
      <c r="ACS16314" s="60"/>
      <c r="ACT16314" s="60"/>
      <c r="ACU16314" s="60"/>
      <c r="ACV16314" s="60"/>
      <c r="ACW16314" s="60"/>
      <c r="ACX16314" s="60"/>
      <c r="ACY16314" s="60">
        <v>7.1198391598347496E-2</v>
      </c>
      <c r="ACZ16314" s="60"/>
      <c r="ADA16314" s="60"/>
      <c r="ADB16314" s="60"/>
      <c r="ADC16314" s="60"/>
      <c r="ADD16314" s="60"/>
      <c r="ADE16314" s="60"/>
    </row>
    <row r="16315" spans="760:785" x14ac:dyDescent="0.25">
      <c r="ACF16315" s="60"/>
      <c r="ACG16315" s="60"/>
      <c r="ACH16315" s="60"/>
      <c r="ACI16315" s="60"/>
      <c r="ACJ16315" s="60"/>
      <c r="ACK16315" s="60"/>
      <c r="ACL16315" s="60"/>
      <c r="ACM16315" s="60"/>
      <c r="ACN16315" s="60"/>
      <c r="ACO16315" s="60"/>
      <c r="ACP16315" s="60"/>
      <c r="ACQ16315" s="60"/>
      <c r="ACR16315" s="60"/>
      <c r="ACS16315" s="60"/>
      <c r="ACT16315" s="60"/>
      <c r="ACU16315" s="60"/>
      <c r="ACV16315" s="60"/>
      <c r="ACW16315" s="60"/>
      <c r="ACX16315" s="60"/>
      <c r="ACY16315" s="60">
        <v>7.1191824793514005E-2</v>
      </c>
      <c r="ACZ16315" s="60"/>
      <c r="ADA16315" s="60"/>
      <c r="ADB16315" s="60"/>
      <c r="ADC16315" s="60"/>
      <c r="ADD16315" s="60"/>
      <c r="ADE16315" s="60"/>
    </row>
    <row r="16316" spans="760:785" x14ac:dyDescent="0.25">
      <c r="ACF16316" s="60"/>
      <c r="ACG16316" s="60"/>
      <c r="ACH16316" s="60"/>
      <c r="ACI16316" s="60"/>
      <c r="ACJ16316" s="60"/>
      <c r="ACK16316" s="60"/>
      <c r="ACL16316" s="60"/>
      <c r="ACM16316" s="60"/>
      <c r="ACN16316" s="60"/>
      <c r="ACO16316" s="60"/>
      <c r="ACP16316" s="60"/>
      <c r="ACQ16316" s="60"/>
      <c r="ACR16316" s="60"/>
      <c r="ACS16316" s="60"/>
      <c r="ACT16316" s="60"/>
      <c r="ACU16316" s="60"/>
      <c r="ACV16316" s="60"/>
      <c r="ACW16316" s="60"/>
      <c r="ACX16316" s="60"/>
      <c r="ACY16316" s="60">
        <v>7.1155530564665503E-2</v>
      </c>
      <c r="ACZ16316" s="60"/>
      <c r="ADA16316" s="60"/>
      <c r="ADB16316" s="60"/>
      <c r="ADC16316" s="60"/>
      <c r="ADD16316" s="60"/>
      <c r="ADE16316" s="60"/>
    </row>
    <row r="16317" spans="760:785" x14ac:dyDescent="0.25">
      <c r="ACF16317" s="60"/>
      <c r="ACG16317" s="60"/>
      <c r="ACH16317" s="60"/>
      <c r="ACI16317" s="60"/>
      <c r="ACJ16317" s="60"/>
      <c r="ACK16317" s="60"/>
      <c r="ACL16317" s="60"/>
      <c r="ACM16317" s="60"/>
      <c r="ACN16317" s="60"/>
      <c r="ACO16317" s="60"/>
      <c r="ACP16317" s="60"/>
      <c r="ACQ16317" s="60"/>
      <c r="ACR16317" s="60"/>
      <c r="ACS16317" s="60"/>
      <c r="ACT16317" s="60"/>
      <c r="ACU16317" s="60"/>
      <c r="ACV16317" s="60"/>
      <c r="ACW16317" s="60"/>
      <c r="ACX16317" s="60"/>
      <c r="ACY16317" s="60">
        <v>7.1097682301925799E-2</v>
      </c>
      <c r="ACZ16317" s="60"/>
      <c r="ADA16317" s="60"/>
      <c r="ADB16317" s="60"/>
      <c r="ADC16317" s="60"/>
      <c r="ADD16317" s="60"/>
      <c r="ADE16317" s="60"/>
    </row>
    <row r="16318" spans="760:785" x14ac:dyDescent="0.25">
      <c r="ACF16318" s="60"/>
      <c r="ACG16318" s="60"/>
      <c r="ACH16318" s="60"/>
      <c r="ACI16318" s="60"/>
      <c r="ACJ16318" s="60"/>
      <c r="ACK16318" s="60"/>
      <c r="ACL16318" s="60"/>
      <c r="ACM16318" s="60"/>
      <c r="ACN16318" s="60"/>
      <c r="ACO16318" s="60"/>
      <c r="ACP16318" s="60"/>
      <c r="ACQ16318" s="60"/>
      <c r="ACR16318" s="60"/>
      <c r="ACS16318" s="60"/>
      <c r="ACT16318" s="60"/>
      <c r="ACU16318" s="60"/>
      <c r="ACV16318" s="60"/>
      <c r="ACW16318" s="60"/>
      <c r="ACX16318" s="60"/>
      <c r="ACY16318" s="60">
        <v>7.10945720479145E-2</v>
      </c>
      <c r="ACZ16318" s="60"/>
      <c r="ADA16318" s="60"/>
      <c r="ADB16318" s="60"/>
      <c r="ADC16318" s="60"/>
      <c r="ADD16318" s="60"/>
      <c r="ADE16318" s="60"/>
    </row>
    <row r="16319" spans="760:785" x14ac:dyDescent="0.25">
      <c r="ACF16319" s="60"/>
      <c r="ACG16319" s="60"/>
      <c r="ACH16319" s="60"/>
      <c r="ACI16319" s="60"/>
      <c r="ACJ16319" s="60"/>
      <c r="ACK16319" s="60"/>
      <c r="ACL16319" s="60"/>
      <c r="ACM16319" s="60"/>
      <c r="ACN16319" s="60"/>
      <c r="ACO16319" s="60"/>
      <c r="ACP16319" s="60"/>
      <c r="ACQ16319" s="60"/>
      <c r="ACR16319" s="60"/>
      <c r="ACS16319" s="60"/>
      <c r="ACT16319" s="60"/>
      <c r="ACU16319" s="60"/>
      <c r="ACV16319" s="60"/>
      <c r="ACW16319" s="60"/>
      <c r="ACX16319" s="60"/>
      <c r="ACY16319" s="60">
        <v>7.1052869275591707E-2</v>
      </c>
      <c r="ACZ16319" s="60"/>
      <c r="ADA16319" s="60"/>
      <c r="ADB16319" s="60"/>
      <c r="ADC16319" s="60"/>
      <c r="ADD16319" s="60"/>
      <c r="ADE16319" s="60"/>
    </row>
    <row r="16320" spans="760:785" x14ac:dyDescent="0.25">
      <c r="ACF16320" s="60"/>
      <c r="ACG16320" s="60"/>
      <c r="ACH16320" s="60"/>
      <c r="ACI16320" s="60"/>
      <c r="ACJ16320" s="60"/>
      <c r="ACK16320" s="60"/>
      <c r="ACL16320" s="60"/>
      <c r="ACM16320" s="60"/>
      <c r="ACN16320" s="60"/>
      <c r="ACO16320" s="60"/>
      <c r="ACP16320" s="60"/>
      <c r="ACQ16320" s="60"/>
      <c r="ACR16320" s="60"/>
      <c r="ACS16320" s="60"/>
      <c r="ACT16320" s="60"/>
      <c r="ACU16320" s="60"/>
      <c r="ACV16320" s="60"/>
      <c r="ACW16320" s="60"/>
      <c r="ACX16320" s="60"/>
      <c r="ACY16320" s="60">
        <v>7.1052869275591707E-2</v>
      </c>
      <c r="ACZ16320" s="60"/>
      <c r="ADA16320" s="60"/>
      <c r="ADB16320" s="60"/>
      <c r="ADC16320" s="60"/>
      <c r="ADD16320" s="60"/>
      <c r="ADE16320" s="60"/>
    </row>
    <row r="16321" spans="760:785" x14ac:dyDescent="0.25">
      <c r="ACF16321" s="60"/>
      <c r="ACG16321" s="60"/>
      <c r="ACH16321" s="60"/>
      <c r="ACI16321" s="60"/>
      <c r="ACJ16321" s="60"/>
      <c r="ACK16321" s="60"/>
      <c r="ACL16321" s="60"/>
      <c r="ACM16321" s="60"/>
      <c r="ACN16321" s="60"/>
      <c r="ACO16321" s="60"/>
      <c r="ACP16321" s="60"/>
      <c r="ACQ16321" s="60"/>
      <c r="ACR16321" s="60"/>
      <c r="ACS16321" s="60"/>
      <c r="ACT16321" s="60"/>
      <c r="ACU16321" s="60"/>
      <c r="ACV16321" s="60"/>
      <c r="ACW16321" s="60"/>
      <c r="ACX16321" s="60"/>
      <c r="ACY16321" s="60">
        <v>7.1002625358865701E-2</v>
      </c>
      <c r="ACZ16321" s="60"/>
      <c r="ADA16321" s="60"/>
      <c r="ADB16321" s="60"/>
      <c r="ADC16321" s="60"/>
      <c r="ADD16321" s="60"/>
      <c r="ADE16321" s="60"/>
    </row>
    <row r="16322" spans="760:785" x14ac:dyDescent="0.25">
      <c r="ACF16322" s="60"/>
      <c r="ACG16322" s="60"/>
      <c r="ACH16322" s="60"/>
      <c r="ACI16322" s="60"/>
      <c r="ACJ16322" s="60"/>
      <c r="ACK16322" s="60"/>
      <c r="ACL16322" s="60"/>
      <c r="ACM16322" s="60"/>
      <c r="ACN16322" s="60"/>
      <c r="ACO16322" s="60"/>
      <c r="ACP16322" s="60"/>
      <c r="ACQ16322" s="60"/>
      <c r="ACR16322" s="60"/>
      <c r="ACS16322" s="60"/>
      <c r="ACT16322" s="60"/>
      <c r="ACU16322" s="60"/>
      <c r="ACV16322" s="60"/>
      <c r="ACW16322" s="60"/>
      <c r="ACX16322" s="60"/>
      <c r="ACY16322" s="60">
        <v>7.0925913597908993E-2</v>
      </c>
      <c r="ACZ16322" s="60"/>
      <c r="ADA16322" s="60"/>
      <c r="ADB16322" s="60"/>
      <c r="ADC16322" s="60"/>
      <c r="ADD16322" s="60"/>
      <c r="ADE16322" s="60"/>
    </row>
    <row r="16323" spans="760:785" x14ac:dyDescent="0.25">
      <c r="ACF16323" s="60"/>
      <c r="ACG16323" s="60"/>
      <c r="ACH16323" s="60"/>
      <c r="ACI16323" s="60"/>
      <c r="ACJ16323" s="60"/>
      <c r="ACK16323" s="60"/>
      <c r="ACL16323" s="60"/>
      <c r="ACM16323" s="60"/>
      <c r="ACN16323" s="60"/>
      <c r="ACO16323" s="60"/>
      <c r="ACP16323" s="60"/>
      <c r="ACQ16323" s="60"/>
      <c r="ACR16323" s="60"/>
      <c r="ACS16323" s="60"/>
      <c r="ACT16323" s="60"/>
      <c r="ACU16323" s="60"/>
      <c r="ACV16323" s="60"/>
      <c r="ACW16323" s="60"/>
      <c r="ACX16323" s="60"/>
      <c r="ACY16323" s="60">
        <v>7.0894517346489702E-2</v>
      </c>
      <c r="ACZ16323" s="60"/>
      <c r="ADA16323" s="60"/>
      <c r="ADB16323" s="60"/>
      <c r="ADC16323" s="60"/>
      <c r="ADD16323" s="60"/>
      <c r="ADE16323" s="60"/>
    </row>
    <row r="16324" spans="760:785" x14ac:dyDescent="0.25">
      <c r="ACF16324" s="60"/>
      <c r="ACG16324" s="60"/>
      <c r="ACH16324" s="60"/>
      <c r="ACI16324" s="60"/>
      <c r="ACJ16324" s="60"/>
      <c r="ACK16324" s="60"/>
      <c r="ACL16324" s="60"/>
      <c r="ACM16324" s="60"/>
      <c r="ACN16324" s="60"/>
      <c r="ACO16324" s="60"/>
      <c r="ACP16324" s="60"/>
      <c r="ACQ16324" s="60"/>
      <c r="ACR16324" s="60"/>
      <c r="ACS16324" s="60"/>
      <c r="ACT16324" s="60"/>
      <c r="ACU16324" s="60"/>
      <c r="ACV16324" s="60"/>
      <c r="ACW16324" s="60"/>
      <c r="ACX16324" s="60"/>
      <c r="ACY16324" s="60">
        <v>7.0894517346489702E-2</v>
      </c>
      <c r="ACZ16324" s="60"/>
      <c r="ADA16324" s="60"/>
      <c r="ADB16324" s="60"/>
      <c r="ADC16324" s="60"/>
      <c r="ADD16324" s="60"/>
      <c r="ADE16324" s="60"/>
    </row>
    <row r="16325" spans="760:785" x14ac:dyDescent="0.25">
      <c r="ACF16325" s="60"/>
      <c r="ACG16325" s="60"/>
      <c r="ACH16325" s="60"/>
      <c r="ACI16325" s="60"/>
      <c r="ACJ16325" s="60"/>
      <c r="ACK16325" s="60"/>
      <c r="ACL16325" s="60"/>
      <c r="ACM16325" s="60"/>
      <c r="ACN16325" s="60"/>
      <c r="ACO16325" s="60"/>
      <c r="ACP16325" s="60"/>
      <c r="ACQ16325" s="60"/>
      <c r="ACR16325" s="60"/>
      <c r="ACS16325" s="60"/>
      <c r="ACT16325" s="60"/>
      <c r="ACU16325" s="60"/>
      <c r="ACV16325" s="60"/>
      <c r="ACW16325" s="60"/>
      <c r="ACX16325" s="60"/>
      <c r="ACY16325" s="60">
        <v>7.0794977951774696E-2</v>
      </c>
      <c r="ACZ16325" s="60"/>
      <c r="ADA16325" s="60"/>
      <c r="ADB16325" s="60"/>
      <c r="ADC16325" s="60"/>
      <c r="ADD16325" s="60"/>
      <c r="ADE16325" s="60"/>
    </row>
    <row r="16326" spans="760:785" x14ac:dyDescent="0.25">
      <c r="ACF16326" s="60"/>
      <c r="ACG16326" s="60"/>
      <c r="ACH16326" s="60"/>
      <c r="ACI16326" s="60"/>
      <c r="ACJ16326" s="60"/>
      <c r="ACK16326" s="60"/>
      <c r="ACL16326" s="60"/>
      <c r="ACM16326" s="60"/>
      <c r="ACN16326" s="60"/>
      <c r="ACO16326" s="60"/>
      <c r="ACP16326" s="60"/>
      <c r="ACQ16326" s="60"/>
      <c r="ACR16326" s="60"/>
      <c r="ACS16326" s="60"/>
      <c r="ACT16326" s="60"/>
      <c r="ACU16326" s="60"/>
      <c r="ACV16326" s="60"/>
      <c r="ACW16326" s="60"/>
      <c r="ACX16326" s="60"/>
      <c r="ACY16326" s="60">
        <v>7.0766399120043996E-2</v>
      </c>
      <c r="ACZ16326" s="60"/>
      <c r="ADA16326" s="60"/>
      <c r="ADB16326" s="60"/>
      <c r="ADC16326" s="60"/>
      <c r="ADD16326" s="60"/>
      <c r="ADE16326" s="60"/>
    </row>
    <row r="16327" spans="760:785" x14ac:dyDescent="0.25">
      <c r="ACF16327" s="60"/>
      <c r="ACG16327" s="60"/>
      <c r="ACH16327" s="60"/>
      <c r="ACI16327" s="60"/>
      <c r="ACJ16327" s="60"/>
      <c r="ACK16327" s="60"/>
      <c r="ACL16327" s="60"/>
      <c r="ACM16327" s="60"/>
      <c r="ACN16327" s="60"/>
      <c r="ACO16327" s="60"/>
      <c r="ACP16327" s="60"/>
      <c r="ACQ16327" s="60"/>
      <c r="ACR16327" s="60"/>
      <c r="ACS16327" s="60"/>
      <c r="ACT16327" s="60"/>
      <c r="ACU16327" s="60"/>
      <c r="ACV16327" s="60"/>
      <c r="ACW16327" s="60"/>
      <c r="ACX16327" s="60"/>
      <c r="ACY16327" s="60">
        <v>7.0764691579516301E-2</v>
      </c>
      <c r="ACZ16327" s="60"/>
      <c r="ADA16327" s="60"/>
      <c r="ADB16327" s="60"/>
      <c r="ADC16327" s="60"/>
      <c r="ADD16327" s="60"/>
      <c r="ADE16327" s="60"/>
    </row>
    <row r="16328" spans="760:785" x14ac:dyDescent="0.25">
      <c r="ACF16328" s="60"/>
      <c r="ACG16328" s="60"/>
      <c r="ACH16328" s="60"/>
      <c r="ACI16328" s="60"/>
      <c r="ACJ16328" s="60"/>
      <c r="ACK16328" s="60"/>
      <c r="ACL16328" s="60"/>
      <c r="ACM16328" s="60"/>
      <c r="ACN16328" s="60"/>
      <c r="ACO16328" s="60"/>
      <c r="ACP16328" s="60"/>
      <c r="ACQ16328" s="60"/>
      <c r="ACR16328" s="60"/>
      <c r="ACS16328" s="60"/>
      <c r="ACT16328" s="60"/>
      <c r="ACU16328" s="60"/>
      <c r="ACV16328" s="60"/>
      <c r="ACW16328" s="60"/>
      <c r="ACX16328" s="60"/>
      <c r="ACY16328" s="60">
        <v>7.0748596328319605E-2</v>
      </c>
      <c r="ACZ16328" s="60"/>
      <c r="ADA16328" s="60"/>
      <c r="ADB16328" s="60"/>
      <c r="ADC16328" s="60"/>
      <c r="ADD16328" s="60"/>
      <c r="ADE16328" s="60"/>
    </row>
    <row r="16329" spans="760:785" x14ac:dyDescent="0.25">
      <c r="ACF16329" s="60"/>
      <c r="ACG16329" s="60"/>
      <c r="ACH16329" s="60"/>
      <c r="ACI16329" s="60"/>
      <c r="ACJ16329" s="60"/>
      <c r="ACK16329" s="60"/>
      <c r="ACL16329" s="60"/>
      <c r="ACM16329" s="60"/>
      <c r="ACN16329" s="60"/>
      <c r="ACO16329" s="60"/>
      <c r="ACP16329" s="60"/>
      <c r="ACQ16329" s="60"/>
      <c r="ACR16329" s="60"/>
      <c r="ACS16329" s="60"/>
      <c r="ACT16329" s="60"/>
      <c r="ACU16329" s="60"/>
      <c r="ACV16329" s="60"/>
      <c r="ACW16329" s="60"/>
      <c r="ACX16329" s="60"/>
      <c r="ACY16329" s="60">
        <v>7.0743994609344996E-2</v>
      </c>
      <c r="ACZ16329" s="60"/>
      <c r="ADA16329" s="60"/>
      <c r="ADB16329" s="60"/>
      <c r="ADC16329" s="60"/>
      <c r="ADD16329" s="60"/>
      <c r="ADE16329" s="60"/>
    </row>
    <row r="16330" spans="760:785" x14ac:dyDescent="0.25">
      <c r="ACF16330" s="60"/>
      <c r="ACG16330" s="60"/>
      <c r="ACH16330" s="60"/>
      <c r="ACI16330" s="60"/>
      <c r="ACJ16330" s="60"/>
      <c r="ACK16330" s="60"/>
      <c r="ACL16330" s="60"/>
      <c r="ACM16330" s="60"/>
      <c r="ACN16330" s="60"/>
      <c r="ACO16330" s="60"/>
      <c r="ACP16330" s="60"/>
      <c r="ACQ16330" s="60"/>
      <c r="ACR16330" s="60"/>
      <c r="ACS16330" s="60"/>
      <c r="ACT16330" s="60"/>
      <c r="ACU16330" s="60"/>
      <c r="ACV16330" s="60"/>
      <c r="ACW16330" s="60"/>
      <c r="ACX16330" s="60"/>
      <c r="ACY16330" s="60">
        <v>7.0741754605458507E-2</v>
      </c>
      <c r="ACZ16330" s="60"/>
      <c r="ADA16330" s="60"/>
      <c r="ADB16330" s="60"/>
      <c r="ADC16330" s="60"/>
      <c r="ADD16330" s="60"/>
      <c r="ADE16330" s="60"/>
    </row>
    <row r="16331" spans="760:785" x14ac:dyDescent="0.25">
      <c r="ACF16331" s="60"/>
      <c r="ACG16331" s="60"/>
      <c r="ACH16331" s="60"/>
      <c r="ACI16331" s="60"/>
      <c r="ACJ16331" s="60"/>
      <c r="ACK16331" s="60"/>
      <c r="ACL16331" s="60"/>
      <c r="ACM16331" s="60"/>
      <c r="ACN16331" s="60"/>
      <c r="ACO16331" s="60"/>
      <c r="ACP16331" s="60"/>
      <c r="ACQ16331" s="60"/>
      <c r="ACR16331" s="60"/>
      <c r="ACS16331" s="60"/>
      <c r="ACT16331" s="60"/>
      <c r="ACU16331" s="60"/>
      <c r="ACV16331" s="60"/>
      <c r="ACW16331" s="60"/>
      <c r="ACX16331" s="60"/>
      <c r="ACY16331" s="60">
        <v>7.0721692513394899E-2</v>
      </c>
      <c r="ACZ16331" s="60"/>
      <c r="ADA16331" s="60"/>
      <c r="ADB16331" s="60"/>
      <c r="ADC16331" s="60"/>
      <c r="ADD16331" s="60"/>
      <c r="ADE16331" s="60"/>
    </row>
    <row r="16332" spans="760:785" x14ac:dyDescent="0.25">
      <c r="ACF16332" s="60"/>
      <c r="ACG16332" s="60"/>
      <c r="ACH16332" s="60"/>
      <c r="ACI16332" s="60"/>
      <c r="ACJ16332" s="60"/>
      <c r="ACK16332" s="60"/>
      <c r="ACL16332" s="60"/>
      <c r="ACM16332" s="60"/>
      <c r="ACN16332" s="60"/>
      <c r="ACO16332" s="60"/>
      <c r="ACP16332" s="60"/>
      <c r="ACQ16332" s="60"/>
      <c r="ACR16332" s="60"/>
      <c r="ACS16332" s="60"/>
      <c r="ACT16332" s="60"/>
      <c r="ACU16332" s="60"/>
      <c r="ACV16332" s="60"/>
      <c r="ACW16332" s="60"/>
      <c r="ACX16332" s="60"/>
      <c r="ACY16332" s="60">
        <v>7.0652204838802496E-2</v>
      </c>
      <c r="ACZ16332" s="60"/>
      <c r="ADA16332" s="60"/>
      <c r="ADB16332" s="60"/>
      <c r="ADC16332" s="60"/>
      <c r="ADD16332" s="60"/>
      <c r="ADE16332" s="60"/>
    </row>
    <row r="16333" spans="760:785" x14ac:dyDescent="0.25">
      <c r="ACF16333" s="60"/>
      <c r="ACG16333" s="60"/>
      <c r="ACH16333" s="60"/>
      <c r="ACI16333" s="60"/>
      <c r="ACJ16333" s="60"/>
      <c r="ACK16333" s="60"/>
      <c r="ACL16333" s="60"/>
      <c r="ACM16333" s="60"/>
      <c r="ACN16333" s="60"/>
      <c r="ACO16333" s="60"/>
      <c r="ACP16333" s="60"/>
      <c r="ACQ16333" s="60"/>
      <c r="ACR16333" s="60"/>
      <c r="ACS16333" s="60"/>
      <c r="ACT16333" s="60"/>
      <c r="ACU16333" s="60"/>
      <c r="ACV16333" s="60"/>
      <c r="ACW16333" s="60"/>
      <c r="ACX16333" s="60"/>
      <c r="ACY16333" s="60">
        <v>7.0621343752830301E-2</v>
      </c>
      <c r="ACZ16333" s="60"/>
      <c r="ADA16333" s="60"/>
      <c r="ADB16333" s="60"/>
      <c r="ADC16333" s="60"/>
      <c r="ADD16333" s="60"/>
      <c r="ADE16333" s="60"/>
    </row>
    <row r="16334" spans="760:785" x14ac:dyDescent="0.25">
      <c r="ACF16334" s="60"/>
      <c r="ACG16334" s="60"/>
      <c r="ACH16334" s="60"/>
      <c r="ACI16334" s="60"/>
      <c r="ACJ16334" s="60"/>
      <c r="ACK16334" s="60"/>
      <c r="ACL16334" s="60"/>
      <c r="ACM16334" s="60"/>
      <c r="ACN16334" s="60"/>
      <c r="ACO16334" s="60"/>
      <c r="ACP16334" s="60"/>
      <c r="ACQ16334" s="60"/>
      <c r="ACR16334" s="60"/>
      <c r="ACS16334" s="60"/>
      <c r="ACT16334" s="60"/>
      <c r="ACU16334" s="60"/>
      <c r="ACV16334" s="60"/>
      <c r="ACW16334" s="60"/>
      <c r="ACX16334" s="60"/>
      <c r="ACY16334" s="60">
        <v>7.0563921254225906E-2</v>
      </c>
      <c r="ACZ16334" s="60"/>
      <c r="ADA16334" s="60"/>
      <c r="ADB16334" s="60"/>
      <c r="ADC16334" s="60"/>
      <c r="ADD16334" s="60"/>
      <c r="ADE16334" s="60"/>
    </row>
    <row r="16335" spans="760:785" x14ac:dyDescent="0.25">
      <c r="ACF16335" s="60"/>
      <c r="ACG16335" s="60"/>
      <c r="ACH16335" s="60"/>
      <c r="ACI16335" s="60"/>
      <c r="ACJ16335" s="60"/>
      <c r="ACK16335" s="60"/>
      <c r="ACL16335" s="60"/>
      <c r="ACM16335" s="60"/>
      <c r="ACN16335" s="60"/>
      <c r="ACO16335" s="60"/>
      <c r="ACP16335" s="60"/>
      <c r="ACQ16335" s="60"/>
      <c r="ACR16335" s="60"/>
      <c r="ACS16335" s="60"/>
      <c r="ACT16335" s="60"/>
      <c r="ACU16335" s="60"/>
      <c r="ACV16335" s="60"/>
      <c r="ACW16335" s="60"/>
      <c r="ACX16335" s="60"/>
      <c r="ACY16335" s="60">
        <v>7.0548732090633004E-2</v>
      </c>
      <c r="ACZ16335" s="60"/>
      <c r="ADA16335" s="60"/>
      <c r="ADB16335" s="60"/>
      <c r="ADC16335" s="60"/>
      <c r="ADD16335" s="60"/>
      <c r="ADE16335" s="60"/>
    </row>
    <row r="16336" spans="760:785" x14ac:dyDescent="0.25">
      <c r="ACF16336" s="60"/>
      <c r="ACG16336" s="60"/>
      <c r="ACH16336" s="60"/>
      <c r="ACI16336" s="60"/>
      <c r="ACJ16336" s="60"/>
      <c r="ACK16336" s="60"/>
      <c r="ACL16336" s="60"/>
      <c r="ACM16336" s="60"/>
      <c r="ACN16336" s="60"/>
      <c r="ACO16336" s="60"/>
      <c r="ACP16336" s="60"/>
      <c r="ACQ16336" s="60"/>
      <c r="ACR16336" s="60"/>
      <c r="ACS16336" s="60"/>
      <c r="ACT16336" s="60"/>
      <c r="ACU16336" s="60"/>
      <c r="ACV16336" s="60"/>
      <c r="ACW16336" s="60"/>
      <c r="ACX16336" s="60"/>
      <c r="ACY16336" s="60">
        <v>7.0534088699393802E-2</v>
      </c>
      <c r="ACZ16336" s="60"/>
      <c r="ADA16336" s="60"/>
      <c r="ADB16336" s="60"/>
      <c r="ADC16336" s="60"/>
      <c r="ADD16336" s="60"/>
      <c r="ADE16336" s="60"/>
    </row>
    <row r="16337" spans="760:785" x14ac:dyDescent="0.25">
      <c r="ACF16337" s="60"/>
      <c r="ACG16337" s="60"/>
      <c r="ACH16337" s="60"/>
      <c r="ACI16337" s="60"/>
      <c r="ACJ16337" s="60"/>
      <c r="ACK16337" s="60"/>
      <c r="ACL16337" s="60"/>
      <c r="ACM16337" s="60"/>
      <c r="ACN16337" s="60"/>
      <c r="ACO16337" s="60"/>
      <c r="ACP16337" s="60"/>
      <c r="ACQ16337" s="60"/>
      <c r="ACR16337" s="60"/>
      <c r="ACS16337" s="60"/>
      <c r="ACT16337" s="60"/>
      <c r="ACU16337" s="60"/>
      <c r="ACV16337" s="60"/>
      <c r="ACW16337" s="60"/>
      <c r="ACX16337" s="60"/>
      <c r="ACY16337" s="60">
        <v>7.0503541318048493E-2</v>
      </c>
      <c r="ACZ16337" s="60"/>
      <c r="ADA16337" s="60"/>
      <c r="ADB16337" s="60"/>
      <c r="ADC16337" s="60"/>
      <c r="ADD16337" s="60"/>
      <c r="ADE16337" s="60"/>
    </row>
    <row r="16338" spans="760:785" x14ac:dyDescent="0.25">
      <c r="ACF16338" s="60"/>
      <c r="ACG16338" s="60"/>
      <c r="ACH16338" s="60"/>
      <c r="ACI16338" s="60"/>
      <c r="ACJ16338" s="60"/>
      <c r="ACK16338" s="60"/>
      <c r="ACL16338" s="60"/>
      <c r="ACM16338" s="60"/>
      <c r="ACN16338" s="60"/>
      <c r="ACO16338" s="60"/>
      <c r="ACP16338" s="60"/>
      <c r="ACQ16338" s="60"/>
      <c r="ACR16338" s="60"/>
      <c r="ACS16338" s="60"/>
      <c r="ACT16338" s="60"/>
      <c r="ACU16338" s="60"/>
      <c r="ACV16338" s="60"/>
      <c r="ACW16338" s="60"/>
      <c r="ACX16338" s="60"/>
      <c r="ACY16338" s="60">
        <v>7.0436682385794605E-2</v>
      </c>
      <c r="ACZ16338" s="60"/>
      <c r="ADA16338" s="60"/>
      <c r="ADB16338" s="60"/>
      <c r="ADC16338" s="60"/>
      <c r="ADD16338" s="60"/>
      <c r="ADE16338" s="60"/>
    </row>
    <row r="16339" spans="760:785" x14ac:dyDescent="0.25">
      <c r="ACF16339" s="60"/>
      <c r="ACG16339" s="60"/>
      <c r="ACH16339" s="60"/>
      <c r="ACI16339" s="60"/>
      <c r="ACJ16339" s="60"/>
      <c r="ACK16339" s="60"/>
      <c r="ACL16339" s="60"/>
      <c r="ACM16339" s="60"/>
      <c r="ACN16339" s="60"/>
      <c r="ACO16339" s="60"/>
      <c r="ACP16339" s="60"/>
      <c r="ACQ16339" s="60"/>
      <c r="ACR16339" s="60"/>
      <c r="ACS16339" s="60"/>
      <c r="ACT16339" s="60"/>
      <c r="ACU16339" s="60"/>
      <c r="ACV16339" s="60"/>
      <c r="ACW16339" s="60"/>
      <c r="ACX16339" s="60"/>
      <c r="ACY16339" s="60">
        <v>7.0436682385794605E-2</v>
      </c>
      <c r="ACZ16339" s="60"/>
      <c r="ADA16339" s="60"/>
      <c r="ADB16339" s="60"/>
      <c r="ADC16339" s="60"/>
      <c r="ADD16339" s="60"/>
      <c r="ADE16339" s="60"/>
    </row>
    <row r="16340" spans="760:785" x14ac:dyDescent="0.25">
      <c r="ACF16340" s="60"/>
      <c r="ACG16340" s="60"/>
      <c r="ACH16340" s="60"/>
      <c r="ACI16340" s="60"/>
      <c r="ACJ16340" s="60"/>
      <c r="ACK16340" s="60"/>
      <c r="ACL16340" s="60"/>
      <c r="ACM16340" s="60"/>
      <c r="ACN16340" s="60"/>
      <c r="ACO16340" s="60"/>
      <c r="ACP16340" s="60"/>
      <c r="ACQ16340" s="60"/>
      <c r="ACR16340" s="60"/>
      <c r="ACS16340" s="60"/>
      <c r="ACT16340" s="60"/>
      <c r="ACU16340" s="60"/>
      <c r="ACV16340" s="60"/>
      <c r="ACW16340" s="60"/>
      <c r="ACX16340" s="60"/>
      <c r="ACY16340" s="60">
        <v>7.0389037255586095E-2</v>
      </c>
      <c r="ACZ16340" s="60"/>
      <c r="ADA16340" s="60"/>
      <c r="ADB16340" s="60"/>
      <c r="ADC16340" s="60"/>
      <c r="ADD16340" s="60"/>
      <c r="ADE16340" s="60"/>
    </row>
    <row r="16341" spans="760:785" x14ac:dyDescent="0.25">
      <c r="ACF16341" s="60"/>
      <c r="ACG16341" s="60"/>
      <c r="ACH16341" s="60"/>
      <c r="ACI16341" s="60"/>
      <c r="ACJ16341" s="60"/>
      <c r="ACK16341" s="60"/>
      <c r="ACL16341" s="60"/>
      <c r="ACM16341" s="60"/>
      <c r="ACN16341" s="60"/>
      <c r="ACO16341" s="60"/>
      <c r="ACP16341" s="60"/>
      <c r="ACQ16341" s="60"/>
      <c r="ACR16341" s="60"/>
      <c r="ACS16341" s="60"/>
      <c r="ACT16341" s="60"/>
      <c r="ACU16341" s="60"/>
      <c r="ACV16341" s="60"/>
      <c r="ACW16341" s="60"/>
      <c r="ACX16341" s="60"/>
      <c r="ACY16341" s="60">
        <v>7.0389037255586095E-2</v>
      </c>
      <c r="ACZ16341" s="60"/>
      <c r="ADA16341" s="60"/>
      <c r="ADB16341" s="60"/>
      <c r="ADC16341" s="60"/>
      <c r="ADD16341" s="60"/>
      <c r="ADE16341" s="60"/>
    </row>
    <row r="16342" spans="760:785" x14ac:dyDescent="0.25">
      <c r="ACF16342" s="60"/>
      <c r="ACG16342" s="60"/>
      <c r="ACH16342" s="60"/>
      <c r="ACI16342" s="60"/>
      <c r="ACJ16342" s="60"/>
      <c r="ACK16342" s="60"/>
      <c r="ACL16342" s="60"/>
      <c r="ACM16342" s="60"/>
      <c r="ACN16342" s="60"/>
      <c r="ACO16342" s="60"/>
      <c r="ACP16342" s="60"/>
      <c r="ACQ16342" s="60"/>
      <c r="ACR16342" s="60"/>
      <c r="ACS16342" s="60"/>
      <c r="ACT16342" s="60"/>
      <c r="ACU16342" s="60"/>
      <c r="ACV16342" s="60"/>
      <c r="ACW16342" s="60"/>
      <c r="ACX16342" s="60"/>
      <c r="ACY16342" s="60">
        <v>7.0338469430213796E-2</v>
      </c>
      <c r="ACZ16342" s="60"/>
      <c r="ADA16342" s="60"/>
      <c r="ADB16342" s="60"/>
      <c r="ADC16342" s="60"/>
      <c r="ADD16342" s="60"/>
      <c r="ADE16342" s="60"/>
    </row>
    <row r="16343" spans="760:785" x14ac:dyDescent="0.25">
      <c r="ACF16343" s="60"/>
      <c r="ACG16343" s="60"/>
      <c r="ACH16343" s="60"/>
      <c r="ACI16343" s="60"/>
      <c r="ACJ16343" s="60"/>
      <c r="ACK16343" s="60"/>
      <c r="ACL16343" s="60"/>
      <c r="ACM16343" s="60"/>
      <c r="ACN16343" s="60"/>
      <c r="ACO16343" s="60"/>
      <c r="ACP16343" s="60"/>
      <c r="ACQ16343" s="60"/>
      <c r="ACR16343" s="60"/>
      <c r="ACS16343" s="60"/>
      <c r="ACT16343" s="60"/>
      <c r="ACU16343" s="60"/>
      <c r="ACV16343" s="60"/>
      <c r="ACW16343" s="60"/>
      <c r="ACX16343" s="60"/>
      <c r="ACY16343" s="60">
        <v>7.0310236055945399E-2</v>
      </c>
      <c r="ACZ16343" s="60"/>
      <c r="ADA16343" s="60"/>
      <c r="ADB16343" s="60"/>
      <c r="ADC16343" s="60"/>
      <c r="ADD16343" s="60"/>
      <c r="ADE16343" s="60"/>
    </row>
    <row r="16344" spans="760:785" x14ac:dyDescent="0.25">
      <c r="ACF16344" s="60"/>
      <c r="ACG16344" s="60"/>
      <c r="ACH16344" s="60"/>
      <c r="ACI16344" s="60"/>
      <c r="ACJ16344" s="60"/>
      <c r="ACK16344" s="60"/>
      <c r="ACL16344" s="60"/>
      <c r="ACM16344" s="60"/>
      <c r="ACN16344" s="60"/>
      <c r="ACO16344" s="60"/>
      <c r="ACP16344" s="60"/>
      <c r="ACQ16344" s="60"/>
      <c r="ACR16344" s="60"/>
      <c r="ACS16344" s="60"/>
      <c r="ACT16344" s="60"/>
      <c r="ACU16344" s="60"/>
      <c r="ACV16344" s="60"/>
      <c r="ACW16344" s="60"/>
      <c r="ACX16344" s="60"/>
      <c r="ACY16344" s="60">
        <v>7.0291880778994204E-2</v>
      </c>
      <c r="ACZ16344" s="60"/>
      <c r="ADA16344" s="60"/>
      <c r="ADB16344" s="60"/>
      <c r="ADC16344" s="60"/>
      <c r="ADD16344" s="60"/>
      <c r="ADE16344" s="60"/>
    </row>
    <row r="16345" spans="760:785" x14ac:dyDescent="0.25">
      <c r="ACF16345" s="60"/>
      <c r="ACG16345" s="60"/>
      <c r="ACH16345" s="60"/>
      <c r="ACI16345" s="60"/>
      <c r="ACJ16345" s="60"/>
      <c r="ACK16345" s="60"/>
      <c r="ACL16345" s="60"/>
      <c r="ACM16345" s="60"/>
      <c r="ACN16345" s="60"/>
      <c r="ACO16345" s="60"/>
      <c r="ACP16345" s="60"/>
      <c r="ACQ16345" s="60"/>
      <c r="ACR16345" s="60"/>
      <c r="ACS16345" s="60"/>
      <c r="ACT16345" s="60"/>
      <c r="ACU16345" s="60"/>
      <c r="ACV16345" s="60"/>
      <c r="ACW16345" s="60"/>
      <c r="ACX16345" s="60"/>
      <c r="ACY16345" s="60">
        <v>7.0291880778994204E-2</v>
      </c>
      <c r="ACZ16345" s="60"/>
      <c r="ADA16345" s="60"/>
      <c r="ADB16345" s="60"/>
      <c r="ADC16345" s="60"/>
      <c r="ADD16345" s="60"/>
      <c r="ADE16345" s="60"/>
    </row>
    <row r="16346" spans="760:785" x14ac:dyDescent="0.25">
      <c r="ACF16346" s="60"/>
      <c r="ACG16346" s="60"/>
      <c r="ACH16346" s="60"/>
      <c r="ACI16346" s="60"/>
      <c r="ACJ16346" s="60"/>
      <c r="ACK16346" s="60"/>
      <c r="ACL16346" s="60"/>
      <c r="ACM16346" s="60"/>
      <c r="ACN16346" s="60"/>
      <c r="ACO16346" s="60"/>
      <c r="ACP16346" s="60"/>
      <c r="ACQ16346" s="60"/>
      <c r="ACR16346" s="60"/>
      <c r="ACS16346" s="60"/>
      <c r="ACT16346" s="60"/>
      <c r="ACU16346" s="60"/>
      <c r="ACV16346" s="60"/>
      <c r="ACW16346" s="60"/>
      <c r="ACX16346" s="60"/>
      <c r="ACY16346" s="60">
        <v>7.0209706202822506E-2</v>
      </c>
      <c r="ACZ16346" s="60"/>
      <c r="ADA16346" s="60"/>
      <c r="ADB16346" s="60"/>
      <c r="ADC16346" s="60"/>
      <c r="ADD16346" s="60"/>
      <c r="ADE16346" s="60"/>
    </row>
    <row r="16347" spans="760:785" x14ac:dyDescent="0.25">
      <c r="ACF16347" s="60"/>
      <c r="ACG16347" s="60"/>
      <c r="ACH16347" s="60"/>
      <c r="ACI16347" s="60"/>
      <c r="ACJ16347" s="60"/>
      <c r="ACK16347" s="60"/>
      <c r="ACL16347" s="60"/>
      <c r="ACM16347" s="60"/>
      <c r="ACN16347" s="60"/>
      <c r="ACO16347" s="60"/>
      <c r="ACP16347" s="60"/>
      <c r="ACQ16347" s="60"/>
      <c r="ACR16347" s="60"/>
      <c r="ACS16347" s="60"/>
      <c r="ACT16347" s="60"/>
      <c r="ACU16347" s="60"/>
      <c r="ACV16347" s="60"/>
      <c r="ACW16347" s="60"/>
      <c r="ACX16347" s="60"/>
      <c r="ACY16347" s="60">
        <v>7.0163883458945697E-2</v>
      </c>
      <c r="ACZ16347" s="60"/>
      <c r="ADA16347" s="60"/>
      <c r="ADB16347" s="60"/>
      <c r="ADC16347" s="60"/>
      <c r="ADD16347" s="60"/>
      <c r="ADE16347" s="60"/>
    </row>
    <row r="16348" spans="760:785" x14ac:dyDescent="0.25">
      <c r="ACF16348" s="60"/>
      <c r="ACG16348" s="60"/>
      <c r="ACH16348" s="60"/>
      <c r="ACI16348" s="60"/>
      <c r="ACJ16348" s="60"/>
      <c r="ACK16348" s="60"/>
      <c r="ACL16348" s="60"/>
      <c r="ACM16348" s="60"/>
      <c r="ACN16348" s="60"/>
      <c r="ACO16348" s="60"/>
      <c r="ACP16348" s="60"/>
      <c r="ACQ16348" s="60"/>
      <c r="ACR16348" s="60"/>
      <c r="ACS16348" s="60"/>
      <c r="ACT16348" s="60"/>
      <c r="ACU16348" s="60"/>
      <c r="ACV16348" s="60"/>
      <c r="ACW16348" s="60"/>
      <c r="ACX16348" s="60"/>
      <c r="ACY16348" s="60">
        <v>7.0157722131298603E-2</v>
      </c>
      <c r="ACZ16348" s="60"/>
      <c r="ADA16348" s="60"/>
      <c r="ADB16348" s="60"/>
      <c r="ADC16348" s="60"/>
      <c r="ADD16348" s="60"/>
      <c r="ADE16348" s="60"/>
    </row>
    <row r="16349" spans="760:785" x14ac:dyDescent="0.25">
      <c r="ACF16349" s="60"/>
      <c r="ACG16349" s="60"/>
      <c r="ACH16349" s="60"/>
      <c r="ACI16349" s="60"/>
      <c r="ACJ16349" s="60"/>
      <c r="ACK16349" s="60"/>
      <c r="ACL16349" s="60"/>
      <c r="ACM16349" s="60"/>
      <c r="ACN16349" s="60"/>
      <c r="ACO16349" s="60"/>
      <c r="ACP16349" s="60"/>
      <c r="ACQ16349" s="60"/>
      <c r="ACR16349" s="60"/>
      <c r="ACS16349" s="60"/>
      <c r="ACT16349" s="60"/>
      <c r="ACU16349" s="60"/>
      <c r="ACV16349" s="60"/>
      <c r="ACW16349" s="60"/>
      <c r="ACX16349" s="60"/>
      <c r="ACY16349" s="60">
        <v>7.0157722131298603E-2</v>
      </c>
      <c r="ACZ16349" s="60"/>
      <c r="ADA16349" s="60"/>
      <c r="ADB16349" s="60"/>
      <c r="ADC16349" s="60"/>
      <c r="ADD16349" s="60"/>
      <c r="ADE16349" s="60"/>
    </row>
    <row r="16350" spans="760:785" x14ac:dyDescent="0.25">
      <c r="ACF16350" s="60"/>
      <c r="ACG16350" s="60"/>
      <c r="ACH16350" s="60"/>
      <c r="ACI16350" s="60"/>
      <c r="ACJ16350" s="60"/>
      <c r="ACK16350" s="60"/>
      <c r="ACL16350" s="60"/>
      <c r="ACM16350" s="60"/>
      <c r="ACN16350" s="60"/>
      <c r="ACO16350" s="60"/>
      <c r="ACP16350" s="60"/>
      <c r="ACQ16350" s="60"/>
      <c r="ACR16350" s="60"/>
      <c r="ACS16350" s="60"/>
      <c r="ACT16350" s="60"/>
      <c r="ACU16350" s="60"/>
      <c r="ACV16350" s="60"/>
      <c r="ACW16350" s="60"/>
      <c r="ACX16350" s="60"/>
      <c r="ACY16350" s="60">
        <v>7.0157417283239404E-2</v>
      </c>
      <c r="ACZ16350" s="60"/>
      <c r="ADA16350" s="60"/>
      <c r="ADB16350" s="60"/>
      <c r="ADC16350" s="60"/>
      <c r="ADD16350" s="60"/>
      <c r="ADE16350" s="60"/>
    </row>
    <row r="16351" spans="760:785" x14ac:dyDescent="0.25">
      <c r="ACF16351" s="60"/>
      <c r="ACG16351" s="60"/>
      <c r="ACH16351" s="60"/>
      <c r="ACI16351" s="60"/>
      <c r="ACJ16351" s="60"/>
      <c r="ACK16351" s="60"/>
      <c r="ACL16351" s="60"/>
      <c r="ACM16351" s="60"/>
      <c r="ACN16351" s="60"/>
      <c r="ACO16351" s="60"/>
      <c r="ACP16351" s="60"/>
      <c r="ACQ16351" s="60"/>
      <c r="ACR16351" s="60"/>
      <c r="ACS16351" s="60"/>
      <c r="ACT16351" s="60"/>
      <c r="ACU16351" s="60"/>
      <c r="ACV16351" s="60"/>
      <c r="ACW16351" s="60"/>
      <c r="ACX16351" s="60"/>
      <c r="ACY16351" s="60">
        <v>7.0114895649662598E-2</v>
      </c>
      <c r="ACZ16351" s="60"/>
      <c r="ADA16351" s="60"/>
      <c r="ADB16351" s="60"/>
      <c r="ADC16351" s="60"/>
      <c r="ADD16351" s="60"/>
      <c r="ADE16351" s="60"/>
    </row>
    <row r="16352" spans="760:785" x14ac:dyDescent="0.25">
      <c r="ACF16352" s="60"/>
      <c r="ACG16352" s="60"/>
      <c r="ACH16352" s="60"/>
      <c r="ACI16352" s="60"/>
      <c r="ACJ16352" s="60"/>
      <c r="ACK16352" s="60"/>
      <c r="ACL16352" s="60"/>
      <c r="ACM16352" s="60"/>
      <c r="ACN16352" s="60"/>
      <c r="ACO16352" s="60"/>
      <c r="ACP16352" s="60"/>
      <c r="ACQ16352" s="60"/>
      <c r="ACR16352" s="60"/>
      <c r="ACS16352" s="60"/>
      <c r="ACT16352" s="60"/>
      <c r="ACU16352" s="60"/>
      <c r="ACV16352" s="60"/>
      <c r="ACW16352" s="60"/>
      <c r="ACX16352" s="60"/>
      <c r="ACY16352" s="60">
        <v>7.0019829549278906E-2</v>
      </c>
      <c r="ACZ16352" s="60"/>
      <c r="ADA16352" s="60"/>
      <c r="ADB16352" s="60"/>
      <c r="ADC16352" s="60"/>
      <c r="ADD16352" s="60"/>
      <c r="ADE16352" s="60"/>
    </row>
    <row r="16353" spans="760:785" x14ac:dyDescent="0.25">
      <c r="ACF16353" s="60"/>
      <c r="ACG16353" s="60"/>
      <c r="ACH16353" s="60"/>
      <c r="ACI16353" s="60"/>
      <c r="ACJ16353" s="60"/>
      <c r="ACK16353" s="60"/>
      <c r="ACL16353" s="60"/>
      <c r="ACM16353" s="60"/>
      <c r="ACN16353" s="60"/>
      <c r="ACO16353" s="60"/>
      <c r="ACP16353" s="60"/>
      <c r="ACQ16353" s="60"/>
      <c r="ACR16353" s="60"/>
      <c r="ACS16353" s="60"/>
      <c r="ACT16353" s="60"/>
      <c r="ACU16353" s="60"/>
      <c r="ACV16353" s="60"/>
      <c r="ACW16353" s="60"/>
      <c r="ACX16353" s="60"/>
      <c r="ACY16353" s="60">
        <v>7.0019829549278906E-2</v>
      </c>
      <c r="ACZ16353" s="60"/>
      <c r="ADA16353" s="60"/>
      <c r="ADB16353" s="60"/>
      <c r="ADC16353" s="60"/>
      <c r="ADD16353" s="60"/>
      <c r="ADE16353" s="60"/>
    </row>
    <row r="16354" spans="760:785" x14ac:dyDescent="0.25">
      <c r="ACF16354" s="60"/>
      <c r="ACG16354" s="60"/>
      <c r="ACH16354" s="60"/>
      <c r="ACI16354" s="60"/>
      <c r="ACJ16354" s="60"/>
      <c r="ACK16354" s="60"/>
      <c r="ACL16354" s="60"/>
      <c r="ACM16354" s="60"/>
      <c r="ACN16354" s="60"/>
      <c r="ACO16354" s="60"/>
      <c r="ACP16354" s="60"/>
      <c r="ACQ16354" s="60"/>
      <c r="ACR16354" s="60"/>
      <c r="ACS16354" s="60"/>
      <c r="ACT16354" s="60"/>
      <c r="ACU16354" s="60"/>
      <c r="ACV16354" s="60"/>
      <c r="ACW16354" s="60"/>
      <c r="ACX16354" s="60"/>
      <c r="ACY16354" s="60">
        <v>6.9961577650430096E-2</v>
      </c>
      <c r="ACZ16354" s="60"/>
      <c r="ADA16354" s="60"/>
      <c r="ADB16354" s="60"/>
      <c r="ADC16354" s="60"/>
      <c r="ADD16354" s="60"/>
      <c r="ADE16354" s="60"/>
    </row>
    <row r="16355" spans="760:785" x14ac:dyDescent="0.25">
      <c r="ACF16355" s="60"/>
      <c r="ACG16355" s="60"/>
      <c r="ACH16355" s="60"/>
      <c r="ACI16355" s="60"/>
      <c r="ACJ16355" s="60"/>
      <c r="ACK16355" s="60"/>
      <c r="ACL16355" s="60"/>
      <c r="ACM16355" s="60"/>
      <c r="ACN16355" s="60"/>
      <c r="ACO16355" s="60"/>
      <c r="ACP16355" s="60"/>
      <c r="ACQ16355" s="60"/>
      <c r="ACR16355" s="60"/>
      <c r="ACS16355" s="60"/>
      <c r="ACT16355" s="60"/>
      <c r="ACU16355" s="60"/>
      <c r="ACV16355" s="60"/>
      <c r="ACW16355" s="60"/>
      <c r="ACX16355" s="60"/>
      <c r="ACY16355" s="60">
        <v>6.9959032711630398E-2</v>
      </c>
      <c r="ACZ16355" s="60"/>
      <c r="ADA16355" s="60"/>
      <c r="ADB16355" s="60"/>
      <c r="ADC16355" s="60"/>
      <c r="ADD16355" s="60"/>
      <c r="ADE16355" s="60"/>
    </row>
    <row r="16356" spans="760:785" x14ac:dyDescent="0.25">
      <c r="ACF16356" s="60"/>
      <c r="ACG16356" s="60"/>
      <c r="ACH16356" s="60"/>
      <c r="ACI16356" s="60"/>
      <c r="ACJ16356" s="60"/>
      <c r="ACK16356" s="60"/>
      <c r="ACL16356" s="60"/>
      <c r="ACM16356" s="60"/>
      <c r="ACN16356" s="60"/>
      <c r="ACO16356" s="60"/>
      <c r="ACP16356" s="60"/>
      <c r="ACQ16356" s="60"/>
      <c r="ACR16356" s="60"/>
      <c r="ACS16356" s="60"/>
      <c r="ACT16356" s="60"/>
      <c r="ACU16356" s="60"/>
      <c r="ACV16356" s="60"/>
      <c r="ACW16356" s="60"/>
      <c r="ACX16356" s="60"/>
      <c r="ACY16356" s="60">
        <v>6.9953034590953894E-2</v>
      </c>
      <c r="ACZ16356" s="60"/>
      <c r="ADA16356" s="60"/>
      <c r="ADB16356" s="60"/>
      <c r="ADC16356" s="60"/>
      <c r="ADD16356" s="60"/>
      <c r="ADE16356" s="60"/>
    </row>
    <row r="16357" spans="760:785" x14ac:dyDescent="0.25">
      <c r="ACF16357" s="60"/>
      <c r="ACG16357" s="60"/>
      <c r="ACH16357" s="60"/>
      <c r="ACI16357" s="60"/>
      <c r="ACJ16357" s="60"/>
      <c r="ACK16357" s="60"/>
      <c r="ACL16357" s="60"/>
      <c r="ACM16357" s="60"/>
      <c r="ACN16357" s="60"/>
      <c r="ACO16357" s="60"/>
      <c r="ACP16357" s="60"/>
      <c r="ACQ16357" s="60"/>
      <c r="ACR16357" s="60"/>
      <c r="ACS16357" s="60"/>
      <c r="ACT16357" s="60"/>
      <c r="ACU16357" s="60"/>
      <c r="ACV16357" s="60"/>
      <c r="ACW16357" s="60"/>
      <c r="ACX16357" s="60"/>
      <c r="ACY16357" s="60">
        <v>6.9895712137751295E-2</v>
      </c>
      <c r="ACZ16357" s="60"/>
      <c r="ADA16357" s="60"/>
      <c r="ADB16357" s="60"/>
      <c r="ADC16357" s="60"/>
      <c r="ADD16357" s="60"/>
      <c r="ADE16357" s="60"/>
    </row>
    <row r="16358" spans="760:785" x14ac:dyDescent="0.25">
      <c r="ACF16358" s="60"/>
      <c r="ACG16358" s="60"/>
      <c r="ACH16358" s="60"/>
      <c r="ACI16358" s="60"/>
      <c r="ACJ16358" s="60"/>
      <c r="ACK16358" s="60"/>
      <c r="ACL16358" s="60"/>
      <c r="ACM16358" s="60"/>
      <c r="ACN16358" s="60"/>
      <c r="ACO16358" s="60"/>
      <c r="ACP16358" s="60"/>
      <c r="ACQ16358" s="60"/>
      <c r="ACR16358" s="60"/>
      <c r="ACS16358" s="60"/>
      <c r="ACT16358" s="60"/>
      <c r="ACU16358" s="60"/>
      <c r="ACV16358" s="60"/>
      <c r="ACW16358" s="60"/>
      <c r="ACX16358" s="60"/>
      <c r="ACY16358" s="60">
        <v>6.9854701035625702E-2</v>
      </c>
      <c r="ACZ16358" s="60"/>
      <c r="ADA16358" s="60"/>
      <c r="ADB16358" s="60"/>
      <c r="ADC16358" s="60"/>
      <c r="ADD16358" s="60"/>
      <c r="ADE16358" s="60"/>
    </row>
    <row r="16359" spans="760:785" x14ac:dyDescent="0.25">
      <c r="ACF16359" s="60"/>
      <c r="ACG16359" s="60"/>
      <c r="ACH16359" s="60"/>
      <c r="ACI16359" s="60"/>
      <c r="ACJ16359" s="60"/>
      <c r="ACK16359" s="60"/>
      <c r="ACL16359" s="60"/>
      <c r="ACM16359" s="60"/>
      <c r="ACN16359" s="60"/>
      <c r="ACO16359" s="60"/>
      <c r="ACP16359" s="60"/>
      <c r="ACQ16359" s="60"/>
      <c r="ACR16359" s="60"/>
      <c r="ACS16359" s="60"/>
      <c r="ACT16359" s="60"/>
      <c r="ACU16359" s="60"/>
      <c r="ACV16359" s="60"/>
      <c r="ACW16359" s="60"/>
      <c r="ACX16359" s="60"/>
      <c r="ACY16359" s="60">
        <v>6.97422723769415E-2</v>
      </c>
      <c r="ACZ16359" s="60"/>
      <c r="ADA16359" s="60"/>
      <c r="ADB16359" s="60"/>
      <c r="ADC16359" s="60"/>
      <c r="ADD16359" s="60"/>
      <c r="ADE16359" s="60"/>
    </row>
    <row r="16360" spans="760:785" x14ac:dyDescent="0.25">
      <c r="ACF16360" s="60"/>
      <c r="ACG16360" s="60"/>
      <c r="ACH16360" s="60"/>
      <c r="ACI16360" s="60"/>
      <c r="ACJ16360" s="60"/>
      <c r="ACK16360" s="60"/>
      <c r="ACL16360" s="60"/>
      <c r="ACM16360" s="60"/>
      <c r="ACN16360" s="60"/>
      <c r="ACO16360" s="60"/>
      <c r="ACP16360" s="60"/>
      <c r="ACQ16360" s="60"/>
      <c r="ACR16360" s="60"/>
      <c r="ACS16360" s="60"/>
      <c r="ACT16360" s="60"/>
      <c r="ACU16360" s="60"/>
      <c r="ACV16360" s="60"/>
      <c r="ACW16360" s="60"/>
      <c r="ACX16360" s="60"/>
      <c r="ACY16360" s="60">
        <v>6.97422723769415E-2</v>
      </c>
      <c r="ACZ16360" s="60"/>
      <c r="ADA16360" s="60"/>
      <c r="ADB16360" s="60"/>
      <c r="ADC16360" s="60"/>
      <c r="ADD16360" s="60"/>
      <c r="ADE16360" s="60"/>
    </row>
    <row r="16361" spans="760:785" x14ac:dyDescent="0.25">
      <c r="ACF16361" s="60"/>
      <c r="ACG16361" s="60"/>
      <c r="ACH16361" s="60"/>
      <c r="ACI16361" s="60"/>
      <c r="ACJ16361" s="60"/>
      <c r="ACK16361" s="60"/>
      <c r="ACL16361" s="60"/>
      <c r="ACM16361" s="60"/>
      <c r="ACN16361" s="60"/>
      <c r="ACO16361" s="60"/>
      <c r="ACP16361" s="60"/>
      <c r="ACQ16361" s="60"/>
      <c r="ACR16361" s="60"/>
      <c r="ACS16361" s="60"/>
      <c r="ACT16361" s="60"/>
      <c r="ACU16361" s="60"/>
      <c r="ACV16361" s="60"/>
      <c r="ACW16361" s="60"/>
      <c r="ACX16361" s="60"/>
      <c r="ACY16361" s="60">
        <v>6.9735103837590601E-2</v>
      </c>
      <c r="ACZ16361" s="60"/>
      <c r="ADA16361" s="60"/>
      <c r="ADB16361" s="60"/>
      <c r="ADC16361" s="60"/>
      <c r="ADD16361" s="60"/>
      <c r="ADE16361" s="60"/>
    </row>
    <row r="16362" spans="760:785" x14ac:dyDescent="0.25">
      <c r="ACF16362" s="60"/>
      <c r="ACG16362" s="60"/>
      <c r="ACH16362" s="60"/>
      <c r="ACI16362" s="60"/>
      <c r="ACJ16362" s="60"/>
      <c r="ACK16362" s="60"/>
      <c r="ACL16362" s="60"/>
      <c r="ACM16362" s="60"/>
      <c r="ACN16362" s="60"/>
      <c r="ACO16362" s="60"/>
      <c r="ACP16362" s="60"/>
      <c r="ACQ16362" s="60"/>
      <c r="ACR16362" s="60"/>
      <c r="ACS16362" s="60"/>
      <c r="ACT16362" s="60"/>
      <c r="ACU16362" s="60"/>
      <c r="ACV16362" s="60"/>
      <c r="ACW16362" s="60"/>
      <c r="ACX16362" s="60"/>
      <c r="ACY16362" s="60">
        <v>6.9735103837590601E-2</v>
      </c>
      <c r="ACZ16362" s="60"/>
      <c r="ADA16362" s="60"/>
      <c r="ADB16362" s="60"/>
      <c r="ADC16362" s="60"/>
      <c r="ADD16362" s="60"/>
      <c r="ADE16362" s="60"/>
    </row>
    <row r="16363" spans="760:785" x14ac:dyDescent="0.25">
      <c r="ACF16363" s="60"/>
      <c r="ACG16363" s="60"/>
      <c r="ACH16363" s="60"/>
      <c r="ACI16363" s="60"/>
      <c r="ACJ16363" s="60"/>
      <c r="ACK16363" s="60"/>
      <c r="ACL16363" s="60"/>
      <c r="ACM16363" s="60"/>
      <c r="ACN16363" s="60"/>
      <c r="ACO16363" s="60"/>
      <c r="ACP16363" s="60"/>
      <c r="ACQ16363" s="60"/>
      <c r="ACR16363" s="60"/>
      <c r="ACS16363" s="60"/>
      <c r="ACT16363" s="60"/>
      <c r="ACU16363" s="60"/>
      <c r="ACV16363" s="60"/>
      <c r="ACW16363" s="60"/>
      <c r="ACX16363" s="60"/>
      <c r="ACY16363" s="60">
        <v>6.9679957181335905E-2</v>
      </c>
      <c r="ACZ16363" s="60"/>
      <c r="ADA16363" s="60"/>
      <c r="ADB16363" s="60"/>
      <c r="ADC16363" s="60"/>
      <c r="ADD16363" s="60"/>
      <c r="ADE16363" s="60"/>
    </row>
    <row r="16364" spans="760:785" x14ac:dyDescent="0.25">
      <c r="ACF16364" s="60"/>
      <c r="ACG16364" s="60"/>
      <c r="ACH16364" s="60"/>
      <c r="ACI16364" s="60"/>
      <c r="ACJ16364" s="60"/>
      <c r="ACK16364" s="60"/>
      <c r="ACL16364" s="60"/>
      <c r="ACM16364" s="60"/>
      <c r="ACN16364" s="60"/>
      <c r="ACO16364" s="60"/>
      <c r="ACP16364" s="60"/>
      <c r="ACQ16364" s="60"/>
      <c r="ACR16364" s="60"/>
      <c r="ACS16364" s="60"/>
      <c r="ACT16364" s="60"/>
      <c r="ACU16364" s="60"/>
      <c r="ACV16364" s="60"/>
      <c r="ACW16364" s="60"/>
      <c r="ACX16364" s="60"/>
      <c r="ACY16364" s="60">
        <v>6.9679957181335905E-2</v>
      </c>
      <c r="ACZ16364" s="60"/>
      <c r="ADA16364" s="60"/>
      <c r="ADB16364" s="60"/>
      <c r="ADC16364" s="60"/>
      <c r="ADD16364" s="60"/>
      <c r="ADE16364" s="60"/>
    </row>
    <row r="16365" spans="760:785" x14ac:dyDescent="0.25">
      <c r="ACF16365" s="60"/>
      <c r="ACG16365" s="60"/>
      <c r="ACH16365" s="60"/>
      <c r="ACI16365" s="60"/>
      <c r="ACJ16365" s="60"/>
      <c r="ACK16365" s="60"/>
      <c r="ACL16365" s="60"/>
      <c r="ACM16365" s="60"/>
      <c r="ACN16365" s="60"/>
      <c r="ACO16365" s="60"/>
      <c r="ACP16365" s="60"/>
      <c r="ACQ16365" s="60"/>
      <c r="ACR16365" s="60"/>
      <c r="ACS16365" s="60"/>
      <c r="ACT16365" s="60"/>
      <c r="ACU16365" s="60"/>
      <c r="ACV16365" s="60"/>
      <c r="ACW16365" s="60"/>
      <c r="ACX16365" s="60"/>
      <c r="ACY16365" s="60">
        <v>6.95914578695635E-2</v>
      </c>
      <c r="ACZ16365" s="60"/>
      <c r="ADA16365" s="60"/>
      <c r="ADB16365" s="60"/>
      <c r="ADC16365" s="60"/>
      <c r="ADD16365" s="60"/>
      <c r="ADE16365" s="60"/>
    </row>
    <row r="16366" spans="760:785" x14ac:dyDescent="0.25">
      <c r="ACF16366" s="60"/>
      <c r="ACG16366" s="60"/>
      <c r="ACH16366" s="60"/>
      <c r="ACI16366" s="60"/>
      <c r="ACJ16366" s="60"/>
      <c r="ACK16366" s="60"/>
      <c r="ACL16366" s="60"/>
      <c r="ACM16366" s="60"/>
      <c r="ACN16366" s="60"/>
      <c r="ACO16366" s="60"/>
      <c r="ACP16366" s="60"/>
      <c r="ACQ16366" s="60"/>
      <c r="ACR16366" s="60"/>
      <c r="ACS16366" s="60"/>
      <c r="ACT16366" s="60"/>
      <c r="ACU16366" s="60"/>
      <c r="ACV16366" s="60"/>
      <c r="ACW16366" s="60"/>
      <c r="ACX16366" s="60"/>
      <c r="ACY16366" s="60">
        <v>6.95914578695635E-2</v>
      </c>
      <c r="ACZ16366" s="60"/>
      <c r="ADA16366" s="60"/>
      <c r="ADB16366" s="60"/>
      <c r="ADC16366" s="60"/>
      <c r="ADD16366" s="60"/>
      <c r="ADE16366" s="60"/>
    </row>
    <row r="16367" spans="760:785" x14ac:dyDescent="0.25">
      <c r="ACF16367" s="60"/>
      <c r="ACG16367" s="60"/>
      <c r="ACH16367" s="60"/>
      <c r="ACI16367" s="60"/>
      <c r="ACJ16367" s="60"/>
      <c r="ACK16367" s="60"/>
      <c r="ACL16367" s="60"/>
      <c r="ACM16367" s="60"/>
      <c r="ACN16367" s="60"/>
      <c r="ACO16367" s="60"/>
      <c r="ACP16367" s="60"/>
      <c r="ACQ16367" s="60"/>
      <c r="ACR16367" s="60"/>
      <c r="ACS16367" s="60"/>
      <c r="ACT16367" s="60"/>
      <c r="ACU16367" s="60"/>
      <c r="ACV16367" s="60"/>
      <c r="ACW16367" s="60"/>
      <c r="ACX16367" s="60"/>
      <c r="ACY16367" s="60">
        <v>6.9455262723056493E-2</v>
      </c>
      <c r="ACZ16367" s="60"/>
      <c r="ADA16367" s="60"/>
      <c r="ADB16367" s="60"/>
      <c r="ADC16367" s="60"/>
      <c r="ADD16367" s="60"/>
      <c r="ADE16367" s="60"/>
    </row>
    <row r="16368" spans="760:785" x14ac:dyDescent="0.25">
      <c r="ACF16368" s="60"/>
      <c r="ACG16368" s="60"/>
      <c r="ACH16368" s="60"/>
      <c r="ACI16368" s="60"/>
      <c r="ACJ16368" s="60"/>
      <c r="ACK16368" s="60"/>
      <c r="ACL16368" s="60"/>
      <c r="ACM16368" s="60"/>
      <c r="ACN16368" s="60"/>
      <c r="ACO16368" s="60"/>
      <c r="ACP16368" s="60"/>
      <c r="ACQ16368" s="60"/>
      <c r="ACR16368" s="60"/>
      <c r="ACS16368" s="60"/>
      <c r="ACT16368" s="60"/>
      <c r="ACU16368" s="60"/>
      <c r="ACV16368" s="60"/>
      <c r="ACW16368" s="60"/>
      <c r="ACX16368" s="60"/>
      <c r="ACY16368" s="60">
        <v>6.9408545131767904E-2</v>
      </c>
      <c r="ACZ16368" s="60"/>
      <c r="ADA16368" s="60"/>
      <c r="ADB16368" s="60"/>
      <c r="ADC16368" s="60"/>
      <c r="ADD16368" s="60"/>
      <c r="ADE16368" s="60"/>
    </row>
    <row r="16369" spans="760:785" x14ac:dyDescent="0.25">
      <c r="ACF16369" s="60"/>
      <c r="ACG16369" s="60"/>
      <c r="ACH16369" s="60"/>
      <c r="ACI16369" s="60"/>
      <c r="ACJ16369" s="60"/>
      <c r="ACK16369" s="60"/>
      <c r="ACL16369" s="60"/>
      <c r="ACM16369" s="60"/>
      <c r="ACN16369" s="60"/>
      <c r="ACO16369" s="60"/>
      <c r="ACP16369" s="60"/>
      <c r="ACQ16369" s="60"/>
      <c r="ACR16369" s="60"/>
      <c r="ACS16369" s="60"/>
      <c r="ACT16369" s="60"/>
      <c r="ACU16369" s="60"/>
      <c r="ACV16369" s="60"/>
      <c r="ACW16369" s="60"/>
      <c r="ACX16369" s="60"/>
      <c r="ACY16369" s="60">
        <v>6.9332484760704596E-2</v>
      </c>
      <c r="ACZ16369" s="60"/>
      <c r="ADA16369" s="60"/>
      <c r="ADB16369" s="60"/>
      <c r="ADC16369" s="60"/>
      <c r="ADD16369" s="60"/>
      <c r="ADE16369" s="60"/>
    </row>
    <row r="16370" spans="760:785" x14ac:dyDescent="0.25">
      <c r="ACF16370" s="60"/>
      <c r="ACG16370" s="60"/>
      <c r="ACH16370" s="60"/>
      <c r="ACI16370" s="60"/>
      <c r="ACJ16370" s="60"/>
      <c r="ACK16370" s="60"/>
      <c r="ACL16370" s="60"/>
      <c r="ACM16370" s="60"/>
      <c r="ACN16370" s="60"/>
      <c r="ACO16370" s="60"/>
      <c r="ACP16370" s="60"/>
      <c r="ACQ16370" s="60"/>
      <c r="ACR16370" s="60"/>
      <c r="ACS16370" s="60"/>
      <c r="ACT16370" s="60"/>
      <c r="ACU16370" s="60"/>
      <c r="ACV16370" s="60"/>
      <c r="ACW16370" s="60"/>
      <c r="ACX16370" s="60"/>
      <c r="ACY16370" s="60">
        <v>6.9296200593886303E-2</v>
      </c>
      <c r="ACZ16370" s="60"/>
      <c r="ADA16370" s="60"/>
      <c r="ADB16370" s="60"/>
      <c r="ADC16370" s="60"/>
      <c r="ADD16370" s="60"/>
      <c r="ADE16370" s="60"/>
    </row>
    <row r="16371" spans="760:785" x14ac:dyDescent="0.25">
      <c r="ACF16371" s="60"/>
      <c r="ACG16371" s="60"/>
      <c r="ACH16371" s="60"/>
      <c r="ACI16371" s="60"/>
      <c r="ACJ16371" s="60"/>
      <c r="ACK16371" s="60"/>
      <c r="ACL16371" s="60"/>
      <c r="ACM16371" s="60"/>
      <c r="ACN16371" s="60"/>
      <c r="ACO16371" s="60"/>
      <c r="ACP16371" s="60"/>
      <c r="ACQ16371" s="60"/>
      <c r="ACR16371" s="60"/>
      <c r="ACS16371" s="60"/>
      <c r="ACT16371" s="60"/>
      <c r="ACU16371" s="60"/>
      <c r="ACV16371" s="60"/>
      <c r="ACW16371" s="60"/>
      <c r="ACX16371" s="60"/>
      <c r="ACY16371" s="60">
        <v>6.9261336503879195E-2</v>
      </c>
      <c r="ACZ16371" s="60"/>
      <c r="ADA16371" s="60"/>
      <c r="ADB16371" s="60"/>
      <c r="ADC16371" s="60"/>
      <c r="ADD16371" s="60"/>
      <c r="ADE16371" s="60"/>
    </row>
    <row r="16372" spans="760:785" x14ac:dyDescent="0.25">
      <c r="ACF16372" s="60"/>
      <c r="ACG16372" s="60"/>
      <c r="ACH16372" s="60"/>
      <c r="ACI16372" s="60"/>
      <c r="ACJ16372" s="60"/>
      <c r="ACK16372" s="60"/>
      <c r="ACL16372" s="60"/>
      <c r="ACM16372" s="60"/>
      <c r="ACN16372" s="60"/>
      <c r="ACO16372" s="60"/>
      <c r="ACP16372" s="60"/>
      <c r="ACQ16372" s="60"/>
      <c r="ACR16372" s="60"/>
      <c r="ACS16372" s="60"/>
      <c r="ACT16372" s="60"/>
      <c r="ACU16372" s="60"/>
      <c r="ACV16372" s="60"/>
      <c r="ACW16372" s="60"/>
      <c r="ACX16372" s="60"/>
      <c r="ACY16372" s="60">
        <v>6.9184358148986505E-2</v>
      </c>
      <c r="ACZ16372" s="60"/>
      <c r="ADA16372" s="60"/>
      <c r="ADB16372" s="60"/>
      <c r="ADC16372" s="60"/>
      <c r="ADD16372" s="60"/>
      <c r="ADE16372" s="60"/>
    </row>
    <row r="16373" spans="760:785" x14ac:dyDescent="0.25">
      <c r="ACF16373" s="60"/>
      <c r="ACG16373" s="60"/>
      <c r="ACH16373" s="60"/>
      <c r="ACI16373" s="60"/>
      <c r="ACJ16373" s="60"/>
      <c r="ACK16373" s="60"/>
      <c r="ACL16373" s="60"/>
      <c r="ACM16373" s="60"/>
      <c r="ACN16373" s="60"/>
      <c r="ACO16373" s="60"/>
      <c r="ACP16373" s="60"/>
      <c r="ACQ16373" s="60"/>
      <c r="ACR16373" s="60"/>
      <c r="ACS16373" s="60"/>
      <c r="ACT16373" s="60"/>
      <c r="ACU16373" s="60"/>
      <c r="ACV16373" s="60"/>
      <c r="ACW16373" s="60"/>
      <c r="ACX16373" s="60"/>
      <c r="ACY16373" s="60">
        <v>6.9166926450053207E-2</v>
      </c>
      <c r="ACZ16373" s="60"/>
      <c r="ADA16373" s="60"/>
      <c r="ADB16373" s="60"/>
      <c r="ADC16373" s="60"/>
      <c r="ADD16373" s="60"/>
      <c r="ADE16373" s="60"/>
    </row>
    <row r="16374" spans="760:785" x14ac:dyDescent="0.25">
      <c r="ACF16374" s="60"/>
      <c r="ACG16374" s="60"/>
      <c r="ACH16374" s="60"/>
      <c r="ACI16374" s="60"/>
      <c r="ACJ16374" s="60"/>
      <c r="ACK16374" s="60"/>
      <c r="ACL16374" s="60"/>
      <c r="ACM16374" s="60"/>
      <c r="ACN16374" s="60"/>
      <c r="ACO16374" s="60"/>
      <c r="ACP16374" s="60"/>
      <c r="ACQ16374" s="60"/>
      <c r="ACR16374" s="60"/>
      <c r="ACS16374" s="60"/>
      <c r="ACT16374" s="60"/>
      <c r="ACU16374" s="60"/>
      <c r="ACV16374" s="60"/>
      <c r="ACW16374" s="60"/>
      <c r="ACX16374" s="60"/>
      <c r="ACY16374" s="60">
        <v>6.9150168896907602E-2</v>
      </c>
      <c r="ACZ16374" s="60"/>
      <c r="ADA16374" s="60"/>
      <c r="ADB16374" s="60"/>
      <c r="ADC16374" s="60"/>
      <c r="ADD16374" s="60"/>
      <c r="ADE16374" s="60"/>
    </row>
    <row r="16375" spans="760:785" x14ac:dyDescent="0.25">
      <c r="ACF16375" s="60"/>
      <c r="ACG16375" s="60"/>
      <c r="ACH16375" s="60"/>
      <c r="ACI16375" s="60"/>
      <c r="ACJ16375" s="60"/>
      <c r="ACK16375" s="60"/>
      <c r="ACL16375" s="60"/>
      <c r="ACM16375" s="60"/>
      <c r="ACN16375" s="60"/>
      <c r="ACO16375" s="60"/>
      <c r="ACP16375" s="60"/>
      <c r="ACQ16375" s="60"/>
      <c r="ACR16375" s="60"/>
      <c r="ACS16375" s="60"/>
      <c r="ACT16375" s="60"/>
      <c r="ACU16375" s="60"/>
      <c r="ACV16375" s="60"/>
      <c r="ACW16375" s="60"/>
      <c r="ACX16375" s="60"/>
      <c r="ACY16375" s="60">
        <v>6.9150168896907602E-2</v>
      </c>
      <c r="ACZ16375" s="60"/>
      <c r="ADA16375" s="60"/>
      <c r="ADB16375" s="60"/>
      <c r="ADC16375" s="60"/>
      <c r="ADD16375" s="60"/>
      <c r="ADE16375" s="60"/>
    </row>
    <row r="16376" spans="760:785" x14ac:dyDescent="0.25">
      <c r="ACF16376" s="60"/>
      <c r="ACG16376" s="60"/>
      <c r="ACH16376" s="60"/>
      <c r="ACI16376" s="60"/>
      <c r="ACJ16376" s="60"/>
      <c r="ACK16376" s="60"/>
      <c r="ACL16376" s="60"/>
      <c r="ACM16376" s="60"/>
      <c r="ACN16376" s="60"/>
      <c r="ACO16376" s="60"/>
      <c r="ACP16376" s="60"/>
      <c r="ACQ16376" s="60"/>
      <c r="ACR16376" s="60"/>
      <c r="ACS16376" s="60"/>
      <c r="ACT16376" s="60"/>
      <c r="ACU16376" s="60"/>
      <c r="ACV16376" s="60"/>
      <c r="ACW16376" s="60"/>
      <c r="ACX16376" s="60"/>
      <c r="ACY16376" s="60">
        <v>6.9145417702720896E-2</v>
      </c>
      <c r="ACZ16376" s="60"/>
      <c r="ADA16376" s="60"/>
      <c r="ADB16376" s="60"/>
      <c r="ADC16376" s="60"/>
      <c r="ADD16376" s="60"/>
      <c r="ADE16376" s="60"/>
    </row>
    <row r="16377" spans="760:785" x14ac:dyDescent="0.25">
      <c r="ACF16377" s="60"/>
      <c r="ACG16377" s="60"/>
      <c r="ACH16377" s="60"/>
      <c r="ACI16377" s="60"/>
      <c r="ACJ16377" s="60"/>
      <c r="ACK16377" s="60"/>
      <c r="ACL16377" s="60"/>
      <c r="ACM16377" s="60"/>
      <c r="ACN16377" s="60"/>
      <c r="ACO16377" s="60"/>
      <c r="ACP16377" s="60"/>
      <c r="ACQ16377" s="60"/>
      <c r="ACR16377" s="60"/>
      <c r="ACS16377" s="60"/>
      <c r="ACT16377" s="60"/>
      <c r="ACU16377" s="60"/>
      <c r="ACV16377" s="60"/>
      <c r="ACW16377" s="60"/>
      <c r="ACX16377" s="60"/>
      <c r="ACY16377" s="60">
        <v>6.9143770844700705E-2</v>
      </c>
      <c r="ACZ16377" s="60"/>
      <c r="ADA16377" s="60"/>
      <c r="ADB16377" s="60"/>
      <c r="ADC16377" s="60"/>
      <c r="ADD16377" s="60"/>
      <c r="ADE16377" s="60"/>
    </row>
    <row r="16378" spans="760:785" x14ac:dyDescent="0.25">
      <c r="ACF16378" s="60"/>
      <c r="ACG16378" s="60"/>
      <c r="ACH16378" s="60"/>
      <c r="ACI16378" s="60"/>
      <c r="ACJ16378" s="60"/>
      <c r="ACK16378" s="60"/>
      <c r="ACL16378" s="60"/>
      <c r="ACM16378" s="60"/>
      <c r="ACN16378" s="60"/>
      <c r="ACO16378" s="60"/>
      <c r="ACP16378" s="60"/>
      <c r="ACQ16378" s="60"/>
      <c r="ACR16378" s="60"/>
      <c r="ACS16378" s="60"/>
      <c r="ACT16378" s="60"/>
      <c r="ACU16378" s="60"/>
      <c r="ACV16378" s="60"/>
      <c r="ACW16378" s="60"/>
      <c r="ACX16378" s="60"/>
      <c r="ACY16378" s="60">
        <v>6.9104260924902502E-2</v>
      </c>
      <c r="ACZ16378" s="60"/>
      <c r="ADA16378" s="60"/>
      <c r="ADB16378" s="60"/>
      <c r="ADC16378" s="60"/>
      <c r="ADD16378" s="60"/>
      <c r="ADE16378" s="60"/>
    </row>
    <row r="16379" spans="760:785" x14ac:dyDescent="0.25">
      <c r="ACF16379" s="60"/>
      <c r="ACG16379" s="60"/>
      <c r="ACH16379" s="60"/>
      <c r="ACI16379" s="60"/>
      <c r="ACJ16379" s="60"/>
      <c r="ACK16379" s="60"/>
      <c r="ACL16379" s="60"/>
      <c r="ACM16379" s="60"/>
      <c r="ACN16379" s="60"/>
      <c r="ACO16379" s="60"/>
      <c r="ACP16379" s="60"/>
      <c r="ACQ16379" s="60"/>
      <c r="ACR16379" s="60"/>
      <c r="ACS16379" s="60"/>
      <c r="ACT16379" s="60"/>
      <c r="ACU16379" s="60"/>
      <c r="ACV16379" s="60"/>
      <c r="ACW16379" s="60"/>
      <c r="ACX16379" s="60"/>
      <c r="ACY16379" s="60">
        <v>6.9104260924902502E-2</v>
      </c>
      <c r="ACZ16379" s="60"/>
      <c r="ADA16379" s="60"/>
      <c r="ADB16379" s="60"/>
      <c r="ADC16379" s="60"/>
      <c r="ADD16379" s="60"/>
      <c r="ADE16379" s="60"/>
    </row>
    <row r="16380" spans="760:785" x14ac:dyDescent="0.25">
      <c r="ACF16380" s="60"/>
      <c r="ACG16380" s="60"/>
      <c r="ACH16380" s="60"/>
      <c r="ACI16380" s="60"/>
      <c r="ACJ16380" s="60"/>
      <c r="ACK16380" s="60"/>
      <c r="ACL16380" s="60"/>
      <c r="ACM16380" s="60"/>
      <c r="ACN16380" s="60"/>
      <c r="ACO16380" s="60"/>
      <c r="ACP16380" s="60"/>
      <c r="ACQ16380" s="60"/>
      <c r="ACR16380" s="60"/>
      <c r="ACS16380" s="60"/>
      <c r="ACT16380" s="60"/>
      <c r="ACU16380" s="60"/>
      <c r="ACV16380" s="60"/>
      <c r="ACW16380" s="60"/>
      <c r="ACX16380" s="60"/>
      <c r="ACY16380" s="60">
        <v>6.9074446931410002E-2</v>
      </c>
      <c r="ACZ16380" s="60"/>
      <c r="ADA16380" s="60"/>
      <c r="ADB16380" s="60"/>
      <c r="ADC16380" s="60"/>
      <c r="ADD16380" s="60"/>
      <c r="ADE16380" s="60"/>
    </row>
    <row r="16381" spans="760:785" x14ac:dyDescent="0.25">
      <c r="ACF16381" s="60"/>
      <c r="ACG16381" s="60"/>
      <c r="ACH16381" s="60"/>
      <c r="ACI16381" s="60"/>
      <c r="ACJ16381" s="60"/>
      <c r="ACK16381" s="60"/>
      <c r="ACL16381" s="60"/>
      <c r="ACM16381" s="60"/>
      <c r="ACN16381" s="60"/>
      <c r="ACO16381" s="60"/>
      <c r="ACP16381" s="60"/>
      <c r="ACQ16381" s="60"/>
      <c r="ACR16381" s="60"/>
      <c r="ACS16381" s="60"/>
      <c r="ACT16381" s="60"/>
      <c r="ACU16381" s="60"/>
      <c r="ACV16381" s="60"/>
      <c r="ACW16381" s="60"/>
      <c r="ACX16381" s="60"/>
      <c r="ACY16381" s="60">
        <v>6.9043000034649304E-2</v>
      </c>
      <c r="ACZ16381" s="60"/>
      <c r="ADA16381" s="60"/>
      <c r="ADB16381" s="60"/>
      <c r="ADC16381" s="60"/>
      <c r="ADD16381" s="60"/>
      <c r="ADE16381" s="60"/>
    </row>
    <row r="16382" spans="760:785" x14ac:dyDescent="0.25">
      <c r="ACF16382" s="60"/>
      <c r="ACG16382" s="60"/>
      <c r="ACH16382" s="60"/>
      <c r="ACI16382" s="60"/>
      <c r="ACJ16382" s="60"/>
      <c r="ACK16382" s="60"/>
      <c r="ACL16382" s="60"/>
      <c r="ACM16382" s="60"/>
      <c r="ACN16382" s="60"/>
      <c r="ACO16382" s="60"/>
      <c r="ACP16382" s="60"/>
      <c r="ACQ16382" s="60"/>
      <c r="ACR16382" s="60"/>
      <c r="ACS16382" s="60"/>
      <c r="ACT16382" s="60"/>
      <c r="ACU16382" s="60"/>
      <c r="ACV16382" s="60"/>
      <c r="ACW16382" s="60"/>
      <c r="ACX16382" s="60"/>
      <c r="ACY16382" s="60">
        <v>6.8999905429697306E-2</v>
      </c>
      <c r="ACZ16382" s="60"/>
      <c r="ADA16382" s="60"/>
      <c r="ADB16382" s="60"/>
      <c r="ADC16382" s="60"/>
      <c r="ADD16382" s="60"/>
      <c r="ADE16382" s="60"/>
    </row>
    <row r="16383" spans="760:785" x14ac:dyDescent="0.25">
      <c r="ACF16383" s="60"/>
      <c r="ACG16383" s="60"/>
      <c r="ACH16383" s="60"/>
      <c r="ACI16383" s="60"/>
      <c r="ACJ16383" s="60"/>
      <c r="ACK16383" s="60"/>
      <c r="ACL16383" s="60"/>
      <c r="ACM16383" s="60"/>
      <c r="ACN16383" s="60"/>
      <c r="ACO16383" s="60"/>
      <c r="ACP16383" s="60"/>
      <c r="ACQ16383" s="60"/>
      <c r="ACR16383" s="60"/>
      <c r="ACS16383" s="60"/>
      <c r="ACT16383" s="60"/>
      <c r="ACU16383" s="60"/>
      <c r="ACV16383" s="60"/>
      <c r="ACW16383" s="60"/>
      <c r="ACX16383" s="60"/>
      <c r="ACY16383" s="60">
        <v>6.8999905429697306E-2</v>
      </c>
      <c r="ACZ16383" s="60"/>
      <c r="ADA16383" s="60"/>
      <c r="ADB16383" s="60"/>
      <c r="ADC16383" s="60"/>
      <c r="ADD16383" s="60"/>
      <c r="ADE16383" s="60"/>
    </row>
    <row r="16384" spans="760:785" x14ac:dyDescent="0.25">
      <c r="ACF16384" s="60"/>
      <c r="ACG16384" s="60"/>
      <c r="ACH16384" s="60"/>
      <c r="ACI16384" s="60"/>
      <c r="ACJ16384" s="60"/>
      <c r="ACK16384" s="60"/>
      <c r="ACL16384" s="60"/>
      <c r="ACM16384" s="60"/>
      <c r="ACN16384" s="60"/>
      <c r="ACO16384" s="60"/>
      <c r="ACP16384" s="60"/>
      <c r="ACQ16384" s="60"/>
      <c r="ACR16384" s="60"/>
      <c r="ACS16384" s="60"/>
      <c r="ACT16384" s="60"/>
      <c r="ACU16384" s="60"/>
      <c r="ACV16384" s="60"/>
      <c r="ACW16384" s="60"/>
      <c r="ACX16384" s="60"/>
      <c r="ACY16384" s="60">
        <v>6.8944660412390404E-2</v>
      </c>
      <c r="ACZ16384" s="60"/>
      <c r="ADA16384" s="60"/>
      <c r="ADB16384" s="60"/>
      <c r="ADC16384" s="60"/>
      <c r="ADD16384" s="60"/>
      <c r="ADE16384" s="60"/>
    </row>
    <row r="16385" spans="760:785" x14ac:dyDescent="0.25">
      <c r="ACF16385" s="60"/>
      <c r="ACG16385" s="60"/>
      <c r="ACH16385" s="60"/>
      <c r="ACI16385" s="60"/>
      <c r="ACJ16385" s="60"/>
      <c r="ACK16385" s="60"/>
      <c r="ACL16385" s="60"/>
      <c r="ACM16385" s="60"/>
      <c r="ACN16385" s="60"/>
      <c r="ACO16385" s="60"/>
      <c r="ACP16385" s="60"/>
      <c r="ACQ16385" s="60"/>
      <c r="ACR16385" s="60"/>
      <c r="ACS16385" s="60"/>
      <c r="ACT16385" s="60"/>
      <c r="ACU16385" s="60"/>
      <c r="ACV16385" s="60"/>
      <c r="ACW16385" s="60"/>
      <c r="ACX16385" s="60"/>
      <c r="ACY16385" s="60">
        <v>6.8935583186618299E-2</v>
      </c>
      <c r="ACZ16385" s="60"/>
      <c r="ADA16385" s="60"/>
      <c r="ADB16385" s="60"/>
      <c r="ADC16385" s="60"/>
      <c r="ADD16385" s="60"/>
      <c r="ADE16385" s="60"/>
    </row>
    <row r="16386" spans="760:785" x14ac:dyDescent="0.25">
      <c r="ACF16386" s="60"/>
      <c r="ACG16386" s="60"/>
      <c r="ACH16386" s="60"/>
      <c r="ACI16386" s="60"/>
      <c r="ACJ16386" s="60"/>
      <c r="ACK16386" s="60"/>
      <c r="ACL16386" s="60"/>
      <c r="ACM16386" s="60"/>
      <c r="ACN16386" s="60"/>
      <c r="ACO16386" s="60"/>
      <c r="ACP16386" s="60"/>
      <c r="ACQ16386" s="60"/>
      <c r="ACR16386" s="60"/>
      <c r="ACS16386" s="60"/>
      <c r="ACT16386" s="60"/>
      <c r="ACU16386" s="60"/>
      <c r="ACV16386" s="60"/>
      <c r="ACW16386" s="60"/>
      <c r="ACX16386" s="60"/>
      <c r="ACY16386" s="60">
        <v>6.8911471107516498E-2</v>
      </c>
      <c r="ACZ16386" s="60"/>
      <c r="ADA16386" s="60"/>
      <c r="ADB16386" s="60"/>
      <c r="ADC16386" s="60"/>
      <c r="ADD16386" s="60"/>
      <c r="ADE16386" s="60"/>
    </row>
    <row r="16387" spans="760:785" x14ac:dyDescent="0.25">
      <c r="ACF16387" s="60"/>
      <c r="ACG16387" s="60"/>
      <c r="ACH16387" s="60"/>
      <c r="ACI16387" s="60"/>
      <c r="ACJ16387" s="60"/>
      <c r="ACK16387" s="60"/>
      <c r="ACL16387" s="60"/>
      <c r="ACM16387" s="60"/>
      <c r="ACN16387" s="60"/>
      <c r="ACO16387" s="60"/>
      <c r="ACP16387" s="60"/>
      <c r="ACQ16387" s="60"/>
      <c r="ACR16387" s="60"/>
      <c r="ACS16387" s="60"/>
      <c r="ACT16387" s="60"/>
      <c r="ACU16387" s="60"/>
      <c r="ACV16387" s="60"/>
      <c r="ACW16387" s="60"/>
      <c r="ACX16387" s="60"/>
      <c r="ACY16387" s="60">
        <v>6.8880155341871002E-2</v>
      </c>
      <c r="ACZ16387" s="60"/>
      <c r="ADA16387" s="60"/>
      <c r="ADB16387" s="60"/>
      <c r="ADC16387" s="60"/>
      <c r="ADD16387" s="60"/>
      <c r="ADE16387" s="60"/>
    </row>
    <row r="16388" spans="760:785" x14ac:dyDescent="0.25">
      <c r="ACF16388" s="60"/>
      <c r="ACG16388" s="60"/>
      <c r="ACH16388" s="60"/>
      <c r="ACI16388" s="60"/>
      <c r="ACJ16388" s="60"/>
      <c r="ACK16388" s="60"/>
      <c r="ACL16388" s="60"/>
      <c r="ACM16388" s="60"/>
      <c r="ACN16388" s="60"/>
      <c r="ACO16388" s="60"/>
      <c r="ACP16388" s="60"/>
      <c r="ACQ16388" s="60"/>
      <c r="ACR16388" s="60"/>
      <c r="ACS16388" s="60"/>
      <c r="ACT16388" s="60"/>
      <c r="ACU16388" s="60"/>
      <c r="ACV16388" s="60"/>
      <c r="ACW16388" s="60"/>
      <c r="ACX16388" s="60"/>
      <c r="ACY16388" s="60">
        <v>6.8838061440103904E-2</v>
      </c>
      <c r="ACZ16388" s="60"/>
      <c r="ADA16388" s="60"/>
      <c r="ADB16388" s="60"/>
      <c r="ADC16388" s="60"/>
      <c r="ADD16388" s="60"/>
      <c r="ADE16388" s="60"/>
    </row>
    <row r="16389" spans="760:785" x14ac:dyDescent="0.25">
      <c r="ACF16389" s="60"/>
      <c r="ACG16389" s="60"/>
      <c r="ACH16389" s="60"/>
      <c r="ACI16389" s="60"/>
      <c r="ACJ16389" s="60"/>
      <c r="ACK16389" s="60"/>
      <c r="ACL16389" s="60"/>
      <c r="ACM16389" s="60"/>
      <c r="ACN16389" s="60"/>
      <c r="ACO16389" s="60"/>
      <c r="ACP16389" s="60"/>
      <c r="ACQ16389" s="60"/>
      <c r="ACR16389" s="60"/>
      <c r="ACS16389" s="60"/>
      <c r="ACT16389" s="60"/>
      <c r="ACU16389" s="60"/>
      <c r="ACV16389" s="60"/>
      <c r="ACW16389" s="60"/>
      <c r="ACX16389" s="60"/>
      <c r="ACY16389" s="60">
        <v>6.8838061440103904E-2</v>
      </c>
      <c r="ACZ16389" s="60"/>
      <c r="ADA16389" s="60"/>
      <c r="ADB16389" s="60"/>
      <c r="ADC16389" s="60"/>
      <c r="ADD16389" s="60"/>
      <c r="ADE16389" s="60"/>
    </row>
    <row r="16390" spans="760:785" x14ac:dyDescent="0.25">
      <c r="ACF16390" s="60"/>
      <c r="ACG16390" s="60"/>
      <c r="ACH16390" s="60"/>
      <c r="ACI16390" s="60"/>
      <c r="ACJ16390" s="60"/>
      <c r="ACK16390" s="60"/>
      <c r="ACL16390" s="60"/>
      <c r="ACM16390" s="60"/>
      <c r="ACN16390" s="60"/>
      <c r="ACO16390" s="60"/>
      <c r="ACP16390" s="60"/>
      <c r="ACQ16390" s="60"/>
      <c r="ACR16390" s="60"/>
      <c r="ACS16390" s="60"/>
      <c r="ACT16390" s="60"/>
      <c r="ACU16390" s="60"/>
      <c r="ACV16390" s="60"/>
      <c r="ACW16390" s="60"/>
      <c r="ACX16390" s="60"/>
      <c r="ACY16390" s="60">
        <v>6.8837730587319207E-2</v>
      </c>
      <c r="ACZ16390" s="60"/>
      <c r="ADA16390" s="60"/>
      <c r="ADB16390" s="60"/>
      <c r="ADC16390" s="60"/>
      <c r="ADD16390" s="60"/>
      <c r="ADE16390" s="60"/>
    </row>
    <row r="16391" spans="760:785" x14ac:dyDescent="0.25">
      <c r="ACF16391" s="60"/>
      <c r="ACG16391" s="60"/>
      <c r="ACH16391" s="60"/>
      <c r="ACI16391" s="60"/>
      <c r="ACJ16391" s="60"/>
      <c r="ACK16391" s="60"/>
      <c r="ACL16391" s="60"/>
      <c r="ACM16391" s="60"/>
      <c r="ACN16391" s="60"/>
      <c r="ACO16391" s="60"/>
      <c r="ACP16391" s="60"/>
      <c r="ACQ16391" s="60"/>
      <c r="ACR16391" s="60"/>
      <c r="ACS16391" s="60"/>
      <c r="ACT16391" s="60"/>
      <c r="ACU16391" s="60"/>
      <c r="ACV16391" s="60"/>
      <c r="ACW16391" s="60"/>
      <c r="ACX16391" s="60"/>
      <c r="ACY16391" s="60">
        <v>6.8837730587319207E-2</v>
      </c>
      <c r="ACZ16391" s="60"/>
      <c r="ADA16391" s="60"/>
      <c r="ADB16391" s="60"/>
      <c r="ADC16391" s="60"/>
      <c r="ADD16391" s="60"/>
      <c r="ADE16391" s="60"/>
    </row>
    <row r="16392" spans="760:785" x14ac:dyDescent="0.25">
      <c r="ACF16392" s="60"/>
      <c r="ACG16392" s="60"/>
      <c r="ACH16392" s="60"/>
      <c r="ACI16392" s="60"/>
      <c r="ACJ16392" s="60"/>
      <c r="ACK16392" s="60"/>
      <c r="ACL16392" s="60"/>
      <c r="ACM16392" s="60"/>
      <c r="ACN16392" s="60"/>
      <c r="ACO16392" s="60"/>
      <c r="ACP16392" s="60"/>
      <c r="ACQ16392" s="60"/>
      <c r="ACR16392" s="60"/>
      <c r="ACS16392" s="60"/>
      <c r="ACT16392" s="60"/>
      <c r="ACU16392" s="60"/>
      <c r="ACV16392" s="60"/>
      <c r="ACW16392" s="60"/>
      <c r="ACX16392" s="60"/>
      <c r="ACY16392" s="60">
        <v>6.8829948370013203E-2</v>
      </c>
      <c r="ACZ16392" s="60"/>
      <c r="ADA16392" s="60"/>
      <c r="ADB16392" s="60"/>
      <c r="ADC16392" s="60"/>
      <c r="ADD16392" s="60"/>
      <c r="ADE16392" s="60"/>
    </row>
    <row r="16393" spans="760:785" x14ac:dyDescent="0.25">
      <c r="ACF16393" s="60"/>
      <c r="ACG16393" s="60"/>
      <c r="ACH16393" s="60"/>
      <c r="ACI16393" s="60"/>
      <c r="ACJ16393" s="60"/>
      <c r="ACK16393" s="60"/>
      <c r="ACL16393" s="60"/>
      <c r="ACM16393" s="60"/>
      <c r="ACN16393" s="60"/>
      <c r="ACO16393" s="60"/>
      <c r="ACP16393" s="60"/>
      <c r="ACQ16393" s="60"/>
      <c r="ACR16393" s="60"/>
      <c r="ACS16393" s="60"/>
      <c r="ACT16393" s="60"/>
      <c r="ACU16393" s="60"/>
      <c r="ACV16393" s="60"/>
      <c r="ACW16393" s="60"/>
      <c r="ACX16393" s="60"/>
      <c r="ACY16393" s="60">
        <v>6.8799892924539099E-2</v>
      </c>
      <c r="ACZ16393" s="60"/>
      <c r="ADA16393" s="60"/>
      <c r="ADB16393" s="60"/>
      <c r="ADC16393" s="60"/>
      <c r="ADD16393" s="60"/>
      <c r="ADE16393" s="60"/>
    </row>
    <row r="16394" spans="760:785" x14ac:dyDescent="0.25">
      <c r="ACF16394" s="60"/>
      <c r="ACG16394" s="60"/>
      <c r="ACH16394" s="60"/>
      <c r="ACI16394" s="60"/>
      <c r="ACJ16394" s="60"/>
      <c r="ACK16394" s="60"/>
      <c r="ACL16394" s="60"/>
      <c r="ACM16394" s="60"/>
      <c r="ACN16394" s="60"/>
      <c r="ACO16394" s="60"/>
      <c r="ACP16394" s="60"/>
      <c r="ACQ16394" s="60"/>
      <c r="ACR16394" s="60"/>
      <c r="ACS16394" s="60"/>
      <c r="ACT16394" s="60"/>
      <c r="ACU16394" s="60"/>
      <c r="ACV16394" s="60"/>
      <c r="ACW16394" s="60"/>
      <c r="ACX16394" s="60"/>
      <c r="ACY16394" s="60">
        <v>6.8744528049443795E-2</v>
      </c>
      <c r="ACZ16394" s="60"/>
      <c r="ADA16394" s="60"/>
      <c r="ADB16394" s="60"/>
      <c r="ADC16394" s="60"/>
      <c r="ADD16394" s="60"/>
      <c r="ADE16394" s="60"/>
    </row>
    <row r="16395" spans="760:785" x14ac:dyDescent="0.25">
      <c r="ACF16395" s="60"/>
      <c r="ACG16395" s="60"/>
      <c r="ACH16395" s="60"/>
      <c r="ACI16395" s="60"/>
      <c r="ACJ16395" s="60"/>
      <c r="ACK16395" s="60"/>
      <c r="ACL16395" s="60"/>
      <c r="ACM16395" s="60"/>
      <c r="ACN16395" s="60"/>
      <c r="ACO16395" s="60"/>
      <c r="ACP16395" s="60"/>
      <c r="ACQ16395" s="60"/>
      <c r="ACR16395" s="60"/>
      <c r="ACS16395" s="60"/>
      <c r="ACT16395" s="60"/>
      <c r="ACU16395" s="60"/>
      <c r="ACV16395" s="60"/>
      <c r="ACW16395" s="60"/>
      <c r="ACX16395" s="60"/>
      <c r="ACY16395" s="60">
        <v>6.8744528049443795E-2</v>
      </c>
      <c r="ACZ16395" s="60"/>
      <c r="ADA16395" s="60"/>
      <c r="ADB16395" s="60"/>
      <c r="ADC16395" s="60"/>
      <c r="ADD16395" s="60"/>
      <c r="ADE16395" s="60"/>
    </row>
    <row r="16396" spans="760:785" x14ac:dyDescent="0.25">
      <c r="ACF16396" s="60"/>
      <c r="ACG16396" s="60"/>
      <c r="ACH16396" s="60"/>
      <c r="ACI16396" s="60"/>
      <c r="ACJ16396" s="60"/>
      <c r="ACK16396" s="60"/>
      <c r="ACL16396" s="60"/>
      <c r="ACM16396" s="60"/>
      <c r="ACN16396" s="60"/>
      <c r="ACO16396" s="60"/>
      <c r="ACP16396" s="60"/>
      <c r="ACQ16396" s="60"/>
      <c r="ACR16396" s="60"/>
      <c r="ACS16396" s="60"/>
      <c r="ACT16396" s="60"/>
      <c r="ACU16396" s="60"/>
      <c r="ACV16396" s="60"/>
      <c r="ACW16396" s="60"/>
      <c r="ACX16396" s="60"/>
      <c r="ACY16396" s="60">
        <v>6.87337183978039E-2</v>
      </c>
      <c r="ACZ16396" s="60"/>
      <c r="ADA16396" s="60"/>
      <c r="ADB16396" s="60"/>
      <c r="ADC16396" s="60"/>
      <c r="ADD16396" s="60"/>
      <c r="ADE16396" s="60"/>
    </row>
    <row r="16397" spans="760:785" x14ac:dyDescent="0.25">
      <c r="ACF16397" s="60"/>
      <c r="ACG16397" s="60"/>
      <c r="ACH16397" s="60"/>
      <c r="ACI16397" s="60"/>
      <c r="ACJ16397" s="60"/>
      <c r="ACK16397" s="60"/>
      <c r="ACL16397" s="60"/>
      <c r="ACM16397" s="60"/>
      <c r="ACN16397" s="60"/>
      <c r="ACO16397" s="60"/>
      <c r="ACP16397" s="60"/>
      <c r="ACQ16397" s="60"/>
      <c r="ACR16397" s="60"/>
      <c r="ACS16397" s="60"/>
      <c r="ACT16397" s="60"/>
      <c r="ACU16397" s="60"/>
      <c r="ACV16397" s="60"/>
      <c r="ACW16397" s="60"/>
      <c r="ACX16397" s="60"/>
      <c r="ACY16397" s="60">
        <v>6.8658853953692797E-2</v>
      </c>
      <c r="ACZ16397" s="60"/>
      <c r="ADA16397" s="60"/>
      <c r="ADB16397" s="60"/>
      <c r="ADC16397" s="60"/>
      <c r="ADD16397" s="60"/>
      <c r="ADE16397" s="60"/>
    </row>
    <row r="16398" spans="760:785" x14ac:dyDescent="0.25">
      <c r="ACF16398" s="60"/>
      <c r="ACG16398" s="60"/>
      <c r="ACH16398" s="60"/>
      <c r="ACI16398" s="60"/>
      <c r="ACJ16398" s="60"/>
      <c r="ACK16398" s="60"/>
      <c r="ACL16398" s="60"/>
      <c r="ACM16398" s="60"/>
      <c r="ACN16398" s="60"/>
      <c r="ACO16398" s="60"/>
      <c r="ACP16398" s="60"/>
      <c r="ACQ16398" s="60"/>
      <c r="ACR16398" s="60"/>
      <c r="ACS16398" s="60"/>
      <c r="ACT16398" s="60"/>
      <c r="ACU16398" s="60"/>
      <c r="ACV16398" s="60"/>
      <c r="ACW16398" s="60"/>
      <c r="ACX16398" s="60"/>
      <c r="ACY16398" s="60">
        <v>6.8649732400633906E-2</v>
      </c>
      <c r="ACZ16398" s="60"/>
      <c r="ADA16398" s="60"/>
      <c r="ADB16398" s="60"/>
      <c r="ADC16398" s="60"/>
      <c r="ADD16398" s="60"/>
      <c r="ADE16398" s="60"/>
    </row>
    <row r="16399" spans="760:785" x14ac:dyDescent="0.25">
      <c r="ACF16399" s="60"/>
      <c r="ACG16399" s="60"/>
      <c r="ACH16399" s="60"/>
      <c r="ACI16399" s="60"/>
      <c r="ACJ16399" s="60"/>
      <c r="ACK16399" s="60"/>
      <c r="ACL16399" s="60"/>
      <c r="ACM16399" s="60"/>
      <c r="ACN16399" s="60"/>
      <c r="ACO16399" s="60"/>
      <c r="ACP16399" s="60"/>
      <c r="ACQ16399" s="60"/>
      <c r="ACR16399" s="60"/>
      <c r="ACS16399" s="60"/>
      <c r="ACT16399" s="60"/>
      <c r="ACU16399" s="60"/>
      <c r="ACV16399" s="60"/>
      <c r="ACW16399" s="60"/>
      <c r="ACX16399" s="60"/>
      <c r="ACY16399" s="60">
        <v>6.8611744501826596E-2</v>
      </c>
      <c r="ACZ16399" s="60"/>
      <c r="ADA16399" s="60"/>
      <c r="ADB16399" s="60"/>
      <c r="ADC16399" s="60"/>
      <c r="ADD16399" s="60"/>
      <c r="ADE16399" s="60"/>
    </row>
    <row r="16400" spans="760:785" x14ac:dyDescent="0.25">
      <c r="ACF16400" s="60"/>
      <c r="ACG16400" s="60"/>
      <c r="ACH16400" s="60"/>
      <c r="ACI16400" s="60"/>
      <c r="ACJ16400" s="60"/>
      <c r="ACK16400" s="60"/>
      <c r="ACL16400" s="60"/>
      <c r="ACM16400" s="60"/>
      <c r="ACN16400" s="60"/>
      <c r="ACO16400" s="60"/>
      <c r="ACP16400" s="60"/>
      <c r="ACQ16400" s="60"/>
      <c r="ACR16400" s="60"/>
      <c r="ACS16400" s="60"/>
      <c r="ACT16400" s="60"/>
      <c r="ACU16400" s="60"/>
      <c r="ACV16400" s="60"/>
      <c r="ACW16400" s="60"/>
      <c r="ACX16400" s="60"/>
      <c r="ACY16400" s="60">
        <v>6.8611744501826596E-2</v>
      </c>
      <c r="ACZ16400" s="60"/>
      <c r="ADA16400" s="60"/>
      <c r="ADB16400" s="60"/>
      <c r="ADC16400" s="60"/>
      <c r="ADD16400" s="60"/>
      <c r="ADE16400" s="60"/>
    </row>
    <row r="16401" spans="760:785" x14ac:dyDescent="0.25">
      <c r="ACF16401" s="60"/>
      <c r="ACG16401" s="60"/>
      <c r="ACH16401" s="60"/>
      <c r="ACI16401" s="60"/>
      <c r="ACJ16401" s="60"/>
      <c r="ACK16401" s="60"/>
      <c r="ACL16401" s="60"/>
      <c r="ACM16401" s="60"/>
      <c r="ACN16401" s="60"/>
      <c r="ACO16401" s="60"/>
      <c r="ACP16401" s="60"/>
      <c r="ACQ16401" s="60"/>
      <c r="ACR16401" s="60"/>
      <c r="ACS16401" s="60"/>
      <c r="ACT16401" s="60"/>
      <c r="ACU16401" s="60"/>
      <c r="ACV16401" s="60"/>
      <c r="ACW16401" s="60"/>
      <c r="ACX16401" s="60"/>
      <c r="ACY16401" s="60">
        <v>6.8611396340118896E-2</v>
      </c>
      <c r="ACZ16401" s="60"/>
      <c r="ADA16401" s="60"/>
      <c r="ADB16401" s="60"/>
      <c r="ADC16401" s="60"/>
      <c r="ADD16401" s="60"/>
      <c r="ADE16401" s="60"/>
    </row>
    <row r="16402" spans="760:785" x14ac:dyDescent="0.25">
      <c r="ACF16402" s="60"/>
      <c r="ACG16402" s="60"/>
      <c r="ACH16402" s="60"/>
      <c r="ACI16402" s="60"/>
      <c r="ACJ16402" s="60"/>
      <c r="ACK16402" s="60"/>
      <c r="ACL16402" s="60"/>
      <c r="ACM16402" s="60"/>
      <c r="ACN16402" s="60"/>
      <c r="ACO16402" s="60"/>
      <c r="ACP16402" s="60"/>
      <c r="ACQ16402" s="60"/>
      <c r="ACR16402" s="60"/>
      <c r="ACS16402" s="60"/>
      <c r="ACT16402" s="60"/>
      <c r="ACU16402" s="60"/>
      <c r="ACV16402" s="60"/>
      <c r="ACW16402" s="60"/>
      <c r="ACX16402" s="60"/>
      <c r="ACY16402" s="60">
        <v>6.8607477764767E-2</v>
      </c>
      <c r="ACZ16402" s="60"/>
      <c r="ADA16402" s="60"/>
      <c r="ADB16402" s="60"/>
      <c r="ADC16402" s="60"/>
      <c r="ADD16402" s="60"/>
      <c r="ADE16402" s="60"/>
    </row>
    <row r="16403" spans="760:785" x14ac:dyDescent="0.25">
      <c r="ACF16403" s="60"/>
      <c r="ACG16403" s="60"/>
      <c r="ACH16403" s="60"/>
      <c r="ACI16403" s="60"/>
      <c r="ACJ16403" s="60"/>
      <c r="ACK16403" s="60"/>
      <c r="ACL16403" s="60"/>
      <c r="ACM16403" s="60"/>
      <c r="ACN16403" s="60"/>
      <c r="ACO16403" s="60"/>
      <c r="ACP16403" s="60"/>
      <c r="ACQ16403" s="60"/>
      <c r="ACR16403" s="60"/>
      <c r="ACS16403" s="60"/>
      <c r="ACT16403" s="60"/>
      <c r="ACU16403" s="60"/>
      <c r="ACV16403" s="60"/>
      <c r="ACW16403" s="60"/>
      <c r="ACX16403" s="60"/>
      <c r="ACY16403" s="60">
        <v>6.8582621531394203E-2</v>
      </c>
      <c r="ACZ16403" s="60"/>
      <c r="ADA16403" s="60"/>
      <c r="ADB16403" s="60"/>
      <c r="ADC16403" s="60"/>
      <c r="ADD16403" s="60"/>
      <c r="ADE16403" s="60"/>
    </row>
    <row r="16404" spans="760:785" x14ac:dyDescent="0.25">
      <c r="ACF16404" s="60"/>
      <c r="ACG16404" s="60"/>
      <c r="ACH16404" s="60"/>
      <c r="ACI16404" s="60"/>
      <c r="ACJ16404" s="60"/>
      <c r="ACK16404" s="60"/>
      <c r="ACL16404" s="60"/>
      <c r="ACM16404" s="60"/>
      <c r="ACN16404" s="60"/>
      <c r="ACO16404" s="60"/>
      <c r="ACP16404" s="60"/>
      <c r="ACQ16404" s="60"/>
      <c r="ACR16404" s="60"/>
      <c r="ACS16404" s="60"/>
      <c r="ACT16404" s="60"/>
      <c r="ACU16404" s="60"/>
      <c r="ACV16404" s="60"/>
      <c r="ACW16404" s="60"/>
      <c r="ACX16404" s="60"/>
      <c r="ACY16404" s="60">
        <v>6.8578011735464697E-2</v>
      </c>
      <c r="ACZ16404" s="60"/>
      <c r="ADA16404" s="60"/>
      <c r="ADB16404" s="60"/>
      <c r="ADC16404" s="60"/>
      <c r="ADD16404" s="60"/>
      <c r="ADE16404" s="60"/>
    </row>
    <row r="16405" spans="760:785" x14ac:dyDescent="0.25">
      <c r="ACF16405" s="60"/>
      <c r="ACG16405" s="60"/>
      <c r="ACH16405" s="60"/>
      <c r="ACI16405" s="60"/>
      <c r="ACJ16405" s="60"/>
      <c r="ACK16405" s="60"/>
      <c r="ACL16405" s="60"/>
      <c r="ACM16405" s="60"/>
      <c r="ACN16405" s="60"/>
      <c r="ACO16405" s="60"/>
      <c r="ACP16405" s="60"/>
      <c r="ACQ16405" s="60"/>
      <c r="ACR16405" s="60"/>
      <c r="ACS16405" s="60"/>
      <c r="ACT16405" s="60"/>
      <c r="ACU16405" s="60"/>
      <c r="ACV16405" s="60"/>
      <c r="ACW16405" s="60"/>
      <c r="ACX16405" s="60"/>
      <c r="ACY16405" s="60">
        <v>6.8523974892557293E-2</v>
      </c>
      <c r="ACZ16405" s="60"/>
      <c r="ADA16405" s="60"/>
      <c r="ADB16405" s="60"/>
      <c r="ADC16405" s="60"/>
      <c r="ADD16405" s="60"/>
      <c r="ADE16405" s="60"/>
    </row>
    <row r="16406" spans="760:785" x14ac:dyDescent="0.25">
      <c r="ACF16406" s="60"/>
      <c r="ACG16406" s="60"/>
      <c r="ACH16406" s="60"/>
      <c r="ACI16406" s="60"/>
      <c r="ACJ16406" s="60"/>
      <c r="ACK16406" s="60"/>
      <c r="ACL16406" s="60"/>
      <c r="ACM16406" s="60"/>
      <c r="ACN16406" s="60"/>
      <c r="ACO16406" s="60"/>
      <c r="ACP16406" s="60"/>
      <c r="ACQ16406" s="60"/>
      <c r="ACR16406" s="60"/>
      <c r="ACS16406" s="60"/>
      <c r="ACT16406" s="60"/>
      <c r="ACU16406" s="60"/>
      <c r="ACV16406" s="60"/>
      <c r="ACW16406" s="60"/>
      <c r="ACX16406" s="60"/>
      <c r="ACY16406" s="60">
        <v>6.8522869785760804E-2</v>
      </c>
      <c r="ACZ16406" s="60"/>
      <c r="ADA16406" s="60"/>
      <c r="ADB16406" s="60"/>
      <c r="ADC16406" s="60"/>
      <c r="ADD16406" s="60"/>
      <c r="ADE16406" s="60"/>
    </row>
    <row r="16407" spans="760:785" x14ac:dyDescent="0.25">
      <c r="ACF16407" s="60"/>
      <c r="ACG16407" s="60"/>
      <c r="ACH16407" s="60"/>
      <c r="ACI16407" s="60"/>
      <c r="ACJ16407" s="60"/>
      <c r="ACK16407" s="60"/>
      <c r="ACL16407" s="60"/>
      <c r="ACM16407" s="60"/>
      <c r="ACN16407" s="60"/>
      <c r="ACO16407" s="60"/>
      <c r="ACP16407" s="60"/>
      <c r="ACQ16407" s="60"/>
      <c r="ACR16407" s="60"/>
      <c r="ACS16407" s="60"/>
      <c r="ACT16407" s="60"/>
      <c r="ACU16407" s="60"/>
      <c r="ACV16407" s="60"/>
      <c r="ACW16407" s="60"/>
      <c r="ACX16407" s="60"/>
      <c r="ACY16407" s="60">
        <v>6.8517663160117204E-2</v>
      </c>
      <c r="ACZ16407" s="60"/>
      <c r="ADA16407" s="60"/>
      <c r="ADB16407" s="60"/>
      <c r="ADC16407" s="60"/>
      <c r="ADD16407" s="60"/>
      <c r="ADE16407" s="60"/>
    </row>
    <row r="16408" spans="760:785" x14ac:dyDescent="0.25">
      <c r="ACF16408" s="60"/>
      <c r="ACG16408" s="60"/>
      <c r="ACH16408" s="60"/>
      <c r="ACI16408" s="60"/>
      <c r="ACJ16408" s="60"/>
      <c r="ACK16408" s="60"/>
      <c r="ACL16408" s="60"/>
      <c r="ACM16408" s="60"/>
      <c r="ACN16408" s="60"/>
      <c r="ACO16408" s="60"/>
      <c r="ACP16408" s="60"/>
      <c r="ACQ16408" s="60"/>
      <c r="ACR16408" s="60"/>
      <c r="ACS16408" s="60"/>
      <c r="ACT16408" s="60"/>
      <c r="ACU16408" s="60"/>
      <c r="ACV16408" s="60"/>
      <c r="ACW16408" s="60"/>
      <c r="ACX16408" s="60"/>
      <c r="ACY16408" s="60">
        <v>6.8481127151655705E-2</v>
      </c>
      <c r="ACZ16408" s="60"/>
      <c r="ADA16408" s="60"/>
      <c r="ADB16408" s="60"/>
      <c r="ADC16408" s="60"/>
      <c r="ADD16408" s="60"/>
      <c r="ADE16408" s="60"/>
    </row>
    <row r="16409" spans="760:785" x14ac:dyDescent="0.25">
      <c r="ACF16409" s="60"/>
      <c r="ACG16409" s="60"/>
      <c r="ACH16409" s="60"/>
      <c r="ACI16409" s="60"/>
      <c r="ACJ16409" s="60"/>
      <c r="ACK16409" s="60"/>
      <c r="ACL16409" s="60"/>
      <c r="ACM16409" s="60"/>
      <c r="ACN16409" s="60"/>
      <c r="ACO16409" s="60"/>
      <c r="ACP16409" s="60"/>
      <c r="ACQ16409" s="60"/>
      <c r="ACR16409" s="60"/>
      <c r="ACS16409" s="60"/>
      <c r="ACT16409" s="60"/>
      <c r="ACU16409" s="60"/>
      <c r="ACV16409" s="60"/>
      <c r="ACW16409" s="60"/>
      <c r="ACX16409" s="60"/>
      <c r="ACY16409" s="60">
        <v>6.8451801902769102E-2</v>
      </c>
      <c r="ACZ16409" s="60"/>
      <c r="ADA16409" s="60"/>
      <c r="ADB16409" s="60"/>
      <c r="ADC16409" s="60"/>
      <c r="ADD16409" s="60"/>
      <c r="ADE16409" s="60"/>
    </row>
    <row r="16410" spans="760:785" x14ac:dyDescent="0.25">
      <c r="ACF16410" s="60"/>
      <c r="ACG16410" s="60"/>
      <c r="ACH16410" s="60"/>
      <c r="ACI16410" s="60"/>
      <c r="ACJ16410" s="60"/>
      <c r="ACK16410" s="60"/>
      <c r="ACL16410" s="60"/>
      <c r="ACM16410" s="60"/>
      <c r="ACN16410" s="60"/>
      <c r="ACO16410" s="60"/>
      <c r="ACP16410" s="60"/>
      <c r="ACQ16410" s="60"/>
      <c r="ACR16410" s="60"/>
      <c r="ACS16410" s="60"/>
      <c r="ACT16410" s="60"/>
      <c r="ACU16410" s="60"/>
      <c r="ACV16410" s="60"/>
      <c r="ACW16410" s="60"/>
      <c r="ACX16410" s="60"/>
      <c r="ACY16410" s="60">
        <v>6.8444234771821405E-2</v>
      </c>
      <c r="ACZ16410" s="60"/>
      <c r="ADA16410" s="60"/>
      <c r="ADB16410" s="60"/>
      <c r="ADC16410" s="60"/>
      <c r="ADD16410" s="60"/>
      <c r="ADE16410" s="60"/>
    </row>
    <row r="16411" spans="760:785" x14ac:dyDescent="0.25">
      <c r="ACF16411" s="60"/>
      <c r="ACG16411" s="60"/>
      <c r="ACH16411" s="60"/>
      <c r="ACI16411" s="60"/>
      <c r="ACJ16411" s="60"/>
      <c r="ACK16411" s="60"/>
      <c r="ACL16411" s="60"/>
      <c r="ACM16411" s="60"/>
      <c r="ACN16411" s="60"/>
      <c r="ACO16411" s="60"/>
      <c r="ACP16411" s="60"/>
      <c r="ACQ16411" s="60"/>
      <c r="ACR16411" s="60"/>
      <c r="ACS16411" s="60"/>
      <c r="ACT16411" s="60"/>
      <c r="ACU16411" s="60"/>
      <c r="ACV16411" s="60"/>
      <c r="ACW16411" s="60"/>
      <c r="ACX16411" s="60"/>
      <c r="ACY16411" s="60">
        <v>6.8429529836323597E-2</v>
      </c>
      <c r="ACZ16411" s="60"/>
      <c r="ADA16411" s="60"/>
      <c r="ADB16411" s="60"/>
      <c r="ADC16411" s="60"/>
      <c r="ADD16411" s="60"/>
      <c r="ADE16411" s="60"/>
    </row>
    <row r="16412" spans="760:785" x14ac:dyDescent="0.25">
      <c r="ACF16412" s="60"/>
      <c r="ACG16412" s="60"/>
      <c r="ACH16412" s="60"/>
      <c r="ACI16412" s="60"/>
      <c r="ACJ16412" s="60"/>
      <c r="ACK16412" s="60"/>
      <c r="ACL16412" s="60"/>
      <c r="ACM16412" s="60"/>
      <c r="ACN16412" s="60"/>
      <c r="ACO16412" s="60"/>
      <c r="ACP16412" s="60"/>
      <c r="ACQ16412" s="60"/>
      <c r="ACR16412" s="60"/>
      <c r="ACS16412" s="60"/>
      <c r="ACT16412" s="60"/>
      <c r="ACU16412" s="60"/>
      <c r="ACV16412" s="60"/>
      <c r="ACW16412" s="60"/>
      <c r="ACX16412" s="60"/>
      <c r="ACY16412" s="60">
        <v>6.8324548264694099E-2</v>
      </c>
      <c r="ACZ16412" s="60"/>
      <c r="ADA16412" s="60"/>
      <c r="ADB16412" s="60"/>
      <c r="ADC16412" s="60"/>
      <c r="ADD16412" s="60"/>
      <c r="ADE16412" s="60"/>
    </row>
    <row r="16413" spans="760:785" x14ac:dyDescent="0.25">
      <c r="ACF16413" s="60"/>
      <c r="ACG16413" s="60"/>
      <c r="ACH16413" s="60"/>
      <c r="ACI16413" s="60"/>
      <c r="ACJ16413" s="60"/>
      <c r="ACK16413" s="60"/>
      <c r="ACL16413" s="60"/>
      <c r="ACM16413" s="60"/>
      <c r="ACN16413" s="60"/>
      <c r="ACO16413" s="60"/>
      <c r="ACP16413" s="60"/>
      <c r="ACQ16413" s="60"/>
      <c r="ACR16413" s="60"/>
      <c r="ACS16413" s="60"/>
      <c r="ACT16413" s="60"/>
      <c r="ACU16413" s="60"/>
      <c r="ACV16413" s="60"/>
      <c r="ACW16413" s="60"/>
      <c r="ACX16413" s="60"/>
      <c r="ACY16413" s="60">
        <v>6.8315037233064105E-2</v>
      </c>
      <c r="ACZ16413" s="60"/>
      <c r="ADA16413" s="60"/>
      <c r="ADB16413" s="60"/>
      <c r="ADC16413" s="60"/>
      <c r="ADD16413" s="60"/>
      <c r="ADE16413" s="60"/>
    </row>
    <row r="16414" spans="760:785" x14ac:dyDescent="0.25">
      <c r="ACF16414" s="60"/>
      <c r="ACG16414" s="60"/>
      <c r="ACH16414" s="60"/>
      <c r="ACI16414" s="60"/>
      <c r="ACJ16414" s="60"/>
      <c r="ACK16414" s="60"/>
      <c r="ACL16414" s="60"/>
      <c r="ACM16414" s="60"/>
      <c r="ACN16414" s="60"/>
      <c r="ACO16414" s="60"/>
      <c r="ACP16414" s="60"/>
      <c r="ACQ16414" s="60"/>
      <c r="ACR16414" s="60"/>
      <c r="ACS16414" s="60"/>
      <c r="ACT16414" s="60"/>
      <c r="ACU16414" s="60"/>
      <c r="ACV16414" s="60"/>
      <c r="ACW16414" s="60"/>
      <c r="ACX16414" s="60"/>
      <c r="ACY16414" s="60">
        <v>6.8315037233064105E-2</v>
      </c>
      <c r="ACZ16414" s="60"/>
      <c r="ADA16414" s="60"/>
      <c r="ADB16414" s="60"/>
      <c r="ADC16414" s="60"/>
      <c r="ADD16414" s="60"/>
      <c r="ADE16414" s="60"/>
    </row>
    <row r="16415" spans="760:785" x14ac:dyDescent="0.25">
      <c r="ACF16415" s="60"/>
      <c r="ACG16415" s="60"/>
      <c r="ACH16415" s="60"/>
      <c r="ACI16415" s="60"/>
      <c r="ACJ16415" s="60"/>
      <c r="ACK16415" s="60"/>
      <c r="ACL16415" s="60"/>
      <c r="ACM16415" s="60"/>
      <c r="ACN16415" s="60"/>
      <c r="ACO16415" s="60"/>
      <c r="ACP16415" s="60"/>
      <c r="ACQ16415" s="60"/>
      <c r="ACR16415" s="60"/>
      <c r="ACS16415" s="60"/>
      <c r="ACT16415" s="60"/>
      <c r="ACU16415" s="60"/>
      <c r="ACV16415" s="60"/>
      <c r="ACW16415" s="60"/>
      <c r="ACX16415" s="60"/>
      <c r="ACY16415" s="60">
        <v>6.8255669974495697E-2</v>
      </c>
      <c r="ACZ16415" s="60"/>
      <c r="ADA16415" s="60"/>
      <c r="ADB16415" s="60"/>
      <c r="ADC16415" s="60"/>
      <c r="ADD16415" s="60"/>
      <c r="ADE16415" s="60"/>
    </row>
    <row r="16416" spans="760:785" x14ac:dyDescent="0.25">
      <c r="ACF16416" s="60"/>
      <c r="ACG16416" s="60"/>
      <c r="ACH16416" s="60"/>
      <c r="ACI16416" s="60"/>
      <c r="ACJ16416" s="60"/>
      <c r="ACK16416" s="60"/>
      <c r="ACL16416" s="60"/>
      <c r="ACM16416" s="60"/>
      <c r="ACN16416" s="60"/>
      <c r="ACO16416" s="60"/>
      <c r="ACP16416" s="60"/>
      <c r="ACQ16416" s="60"/>
      <c r="ACR16416" s="60"/>
      <c r="ACS16416" s="60"/>
      <c r="ACT16416" s="60"/>
      <c r="ACU16416" s="60"/>
      <c r="ACV16416" s="60"/>
      <c r="ACW16416" s="60"/>
      <c r="ACX16416" s="60"/>
      <c r="ACY16416" s="60">
        <v>6.8245897591707003E-2</v>
      </c>
      <c r="ACZ16416" s="60"/>
      <c r="ADA16416" s="60"/>
      <c r="ADB16416" s="60"/>
      <c r="ADC16416" s="60"/>
      <c r="ADD16416" s="60"/>
      <c r="ADE16416" s="60"/>
    </row>
    <row r="16417" spans="760:785" x14ac:dyDescent="0.25">
      <c r="ACF16417" s="60"/>
      <c r="ACG16417" s="60"/>
      <c r="ACH16417" s="60"/>
      <c r="ACI16417" s="60"/>
      <c r="ACJ16417" s="60"/>
      <c r="ACK16417" s="60"/>
      <c r="ACL16417" s="60"/>
      <c r="ACM16417" s="60"/>
      <c r="ACN16417" s="60"/>
      <c r="ACO16417" s="60"/>
      <c r="ACP16417" s="60"/>
      <c r="ACQ16417" s="60"/>
      <c r="ACR16417" s="60"/>
      <c r="ACS16417" s="60"/>
      <c r="ACT16417" s="60"/>
      <c r="ACU16417" s="60"/>
      <c r="ACV16417" s="60"/>
      <c r="ACW16417" s="60"/>
      <c r="ACX16417" s="60"/>
      <c r="ACY16417" s="60">
        <v>6.82415671425151E-2</v>
      </c>
      <c r="ACZ16417" s="60"/>
      <c r="ADA16417" s="60"/>
      <c r="ADB16417" s="60"/>
      <c r="ADC16417" s="60"/>
      <c r="ADD16417" s="60"/>
      <c r="ADE16417" s="60"/>
    </row>
    <row r="16418" spans="760:785" x14ac:dyDescent="0.25">
      <c r="ACF16418" s="60"/>
      <c r="ACG16418" s="60"/>
      <c r="ACH16418" s="60"/>
      <c r="ACI16418" s="60"/>
      <c r="ACJ16418" s="60"/>
      <c r="ACK16418" s="60"/>
      <c r="ACL16418" s="60"/>
      <c r="ACM16418" s="60"/>
      <c r="ACN16418" s="60"/>
      <c r="ACO16418" s="60"/>
      <c r="ACP16418" s="60"/>
      <c r="ACQ16418" s="60"/>
      <c r="ACR16418" s="60"/>
      <c r="ACS16418" s="60"/>
      <c r="ACT16418" s="60"/>
      <c r="ACU16418" s="60"/>
      <c r="ACV16418" s="60"/>
      <c r="ACW16418" s="60"/>
      <c r="ACX16418" s="60"/>
      <c r="ACY16418" s="60">
        <v>6.8231848362955205E-2</v>
      </c>
      <c r="ACZ16418" s="60"/>
      <c r="ADA16418" s="60"/>
      <c r="ADB16418" s="60"/>
      <c r="ADC16418" s="60"/>
      <c r="ADD16418" s="60"/>
      <c r="ADE16418" s="60"/>
    </row>
    <row r="16419" spans="760:785" x14ac:dyDescent="0.25">
      <c r="ACF16419" s="60"/>
      <c r="ACG16419" s="60"/>
      <c r="ACH16419" s="60"/>
      <c r="ACI16419" s="60"/>
      <c r="ACJ16419" s="60"/>
      <c r="ACK16419" s="60"/>
      <c r="ACL16419" s="60"/>
      <c r="ACM16419" s="60"/>
      <c r="ACN16419" s="60"/>
      <c r="ACO16419" s="60"/>
      <c r="ACP16419" s="60"/>
      <c r="ACQ16419" s="60"/>
      <c r="ACR16419" s="60"/>
      <c r="ACS16419" s="60"/>
      <c r="ACT16419" s="60"/>
      <c r="ACU16419" s="60"/>
      <c r="ACV16419" s="60"/>
      <c r="ACW16419" s="60"/>
      <c r="ACX16419" s="60"/>
      <c r="ACY16419" s="60">
        <v>6.8157838016870503E-2</v>
      </c>
      <c r="ACZ16419" s="60"/>
      <c r="ADA16419" s="60"/>
      <c r="ADB16419" s="60"/>
      <c r="ADC16419" s="60"/>
      <c r="ADD16419" s="60"/>
      <c r="ADE16419" s="60"/>
    </row>
    <row r="16420" spans="760:785" x14ac:dyDescent="0.25">
      <c r="ACF16420" s="60"/>
      <c r="ACG16420" s="60"/>
      <c r="ACH16420" s="60"/>
      <c r="ACI16420" s="60"/>
      <c r="ACJ16420" s="60"/>
      <c r="ACK16420" s="60"/>
      <c r="ACL16420" s="60"/>
      <c r="ACM16420" s="60"/>
      <c r="ACN16420" s="60"/>
      <c r="ACO16420" s="60"/>
      <c r="ACP16420" s="60"/>
      <c r="ACQ16420" s="60"/>
      <c r="ACR16420" s="60"/>
      <c r="ACS16420" s="60"/>
      <c r="ACT16420" s="60"/>
      <c r="ACU16420" s="60"/>
      <c r="ACV16420" s="60"/>
      <c r="ACW16420" s="60"/>
      <c r="ACX16420" s="60"/>
      <c r="ACY16420" s="60">
        <v>6.81274494482495E-2</v>
      </c>
      <c r="ACZ16420" s="60"/>
      <c r="ADA16420" s="60"/>
      <c r="ADB16420" s="60"/>
      <c r="ADC16420" s="60"/>
      <c r="ADD16420" s="60"/>
      <c r="ADE16420" s="60"/>
    </row>
    <row r="16421" spans="760:785" x14ac:dyDescent="0.25">
      <c r="ACF16421" s="60"/>
      <c r="ACG16421" s="60"/>
      <c r="ACH16421" s="60"/>
      <c r="ACI16421" s="60"/>
      <c r="ACJ16421" s="60"/>
      <c r="ACK16421" s="60"/>
      <c r="ACL16421" s="60"/>
      <c r="ACM16421" s="60"/>
      <c r="ACN16421" s="60"/>
      <c r="ACO16421" s="60"/>
      <c r="ACP16421" s="60"/>
      <c r="ACQ16421" s="60"/>
      <c r="ACR16421" s="60"/>
      <c r="ACS16421" s="60"/>
      <c r="ACT16421" s="60"/>
      <c r="ACU16421" s="60"/>
      <c r="ACV16421" s="60"/>
      <c r="ACW16421" s="60"/>
      <c r="ACX16421" s="60"/>
      <c r="ACY16421" s="60">
        <v>6.80061868166279E-2</v>
      </c>
      <c r="ACZ16421" s="60"/>
      <c r="ADA16421" s="60"/>
      <c r="ADB16421" s="60"/>
      <c r="ADC16421" s="60"/>
      <c r="ADD16421" s="60"/>
      <c r="ADE16421" s="60"/>
    </row>
    <row r="16422" spans="760:785" x14ac:dyDescent="0.25">
      <c r="ACF16422" s="60"/>
      <c r="ACG16422" s="60"/>
      <c r="ACH16422" s="60"/>
      <c r="ACI16422" s="60"/>
      <c r="ACJ16422" s="60"/>
      <c r="ACK16422" s="60"/>
      <c r="ACL16422" s="60"/>
      <c r="ACM16422" s="60"/>
      <c r="ACN16422" s="60"/>
      <c r="ACO16422" s="60"/>
      <c r="ACP16422" s="60"/>
      <c r="ACQ16422" s="60"/>
      <c r="ACR16422" s="60"/>
      <c r="ACS16422" s="60"/>
      <c r="ACT16422" s="60"/>
      <c r="ACU16422" s="60"/>
      <c r="ACV16422" s="60"/>
      <c r="ACW16422" s="60"/>
      <c r="ACX16422" s="60"/>
      <c r="ACY16422" s="60">
        <v>6.7945644029728802E-2</v>
      </c>
      <c r="ACZ16422" s="60"/>
      <c r="ADA16422" s="60"/>
      <c r="ADB16422" s="60"/>
      <c r="ADC16422" s="60"/>
      <c r="ADD16422" s="60"/>
      <c r="ADE16422" s="60"/>
    </row>
    <row r="16423" spans="760:785" x14ac:dyDescent="0.25">
      <c r="ACF16423" s="60"/>
      <c r="ACG16423" s="60"/>
      <c r="ACH16423" s="60"/>
      <c r="ACI16423" s="60"/>
      <c r="ACJ16423" s="60"/>
      <c r="ACK16423" s="60"/>
      <c r="ACL16423" s="60"/>
      <c r="ACM16423" s="60"/>
      <c r="ACN16423" s="60"/>
      <c r="ACO16423" s="60"/>
      <c r="ACP16423" s="60"/>
      <c r="ACQ16423" s="60"/>
      <c r="ACR16423" s="60"/>
      <c r="ACS16423" s="60"/>
      <c r="ACT16423" s="60"/>
      <c r="ACU16423" s="60"/>
      <c r="ACV16423" s="60"/>
      <c r="ACW16423" s="60"/>
      <c r="ACX16423" s="60"/>
      <c r="ACY16423" s="60">
        <v>6.7945644029728802E-2</v>
      </c>
      <c r="ACZ16423" s="60"/>
      <c r="ADA16423" s="60"/>
      <c r="ADB16423" s="60"/>
      <c r="ADC16423" s="60"/>
      <c r="ADD16423" s="60"/>
      <c r="ADE16423" s="60"/>
    </row>
    <row r="16424" spans="760:785" x14ac:dyDescent="0.25">
      <c r="ACF16424" s="60"/>
      <c r="ACG16424" s="60"/>
      <c r="ACH16424" s="60"/>
      <c r="ACI16424" s="60"/>
      <c r="ACJ16424" s="60"/>
      <c r="ACK16424" s="60"/>
      <c r="ACL16424" s="60"/>
      <c r="ACM16424" s="60"/>
      <c r="ACN16424" s="60"/>
      <c r="ACO16424" s="60"/>
      <c r="ACP16424" s="60"/>
      <c r="ACQ16424" s="60"/>
      <c r="ACR16424" s="60"/>
      <c r="ACS16424" s="60"/>
      <c r="ACT16424" s="60"/>
      <c r="ACU16424" s="60"/>
      <c r="ACV16424" s="60"/>
      <c r="ACW16424" s="60"/>
      <c r="ACX16424" s="60"/>
      <c r="ACY16424" s="60">
        <v>6.7877935997959701E-2</v>
      </c>
      <c r="ACZ16424" s="60"/>
      <c r="ADA16424" s="60"/>
      <c r="ADB16424" s="60"/>
      <c r="ADC16424" s="60"/>
      <c r="ADD16424" s="60"/>
      <c r="ADE16424" s="60"/>
    </row>
    <row r="16425" spans="760:785" x14ac:dyDescent="0.25">
      <c r="ACF16425" s="60"/>
      <c r="ACG16425" s="60"/>
      <c r="ACH16425" s="60"/>
      <c r="ACI16425" s="60"/>
      <c r="ACJ16425" s="60"/>
      <c r="ACK16425" s="60"/>
      <c r="ACL16425" s="60"/>
      <c r="ACM16425" s="60"/>
      <c r="ACN16425" s="60"/>
      <c r="ACO16425" s="60"/>
      <c r="ACP16425" s="60"/>
      <c r="ACQ16425" s="60"/>
      <c r="ACR16425" s="60"/>
      <c r="ACS16425" s="60"/>
      <c r="ACT16425" s="60"/>
      <c r="ACU16425" s="60"/>
      <c r="ACV16425" s="60"/>
      <c r="ACW16425" s="60"/>
      <c r="ACX16425" s="60"/>
      <c r="ACY16425" s="60">
        <v>6.7791576377191104E-2</v>
      </c>
      <c r="ACZ16425" s="60"/>
      <c r="ADA16425" s="60"/>
      <c r="ADB16425" s="60"/>
      <c r="ADC16425" s="60"/>
      <c r="ADD16425" s="60"/>
      <c r="ADE16425" s="60"/>
    </row>
    <row r="16426" spans="760:785" x14ac:dyDescent="0.25">
      <c r="ACF16426" s="60"/>
      <c r="ACG16426" s="60"/>
      <c r="ACH16426" s="60"/>
      <c r="ACI16426" s="60"/>
      <c r="ACJ16426" s="60"/>
      <c r="ACK16426" s="60"/>
      <c r="ACL16426" s="60"/>
      <c r="ACM16426" s="60"/>
      <c r="ACN16426" s="60"/>
      <c r="ACO16426" s="60"/>
      <c r="ACP16426" s="60"/>
      <c r="ACQ16426" s="60"/>
      <c r="ACR16426" s="60"/>
      <c r="ACS16426" s="60"/>
      <c r="ACT16426" s="60"/>
      <c r="ACU16426" s="60"/>
      <c r="ACV16426" s="60"/>
      <c r="ACW16426" s="60"/>
      <c r="ACX16426" s="60"/>
      <c r="ACY16426" s="60">
        <v>6.7780142542227098E-2</v>
      </c>
      <c r="ACZ16426" s="60"/>
      <c r="ADA16426" s="60"/>
      <c r="ADB16426" s="60"/>
      <c r="ADC16426" s="60"/>
      <c r="ADD16426" s="60"/>
      <c r="ADE16426" s="60"/>
    </row>
    <row r="16427" spans="760:785" x14ac:dyDescent="0.25">
      <c r="ACF16427" s="60"/>
      <c r="ACG16427" s="60"/>
      <c r="ACH16427" s="60"/>
      <c r="ACI16427" s="60"/>
      <c r="ACJ16427" s="60"/>
      <c r="ACK16427" s="60"/>
      <c r="ACL16427" s="60"/>
      <c r="ACM16427" s="60"/>
      <c r="ACN16427" s="60"/>
      <c r="ACO16427" s="60"/>
      <c r="ACP16427" s="60"/>
      <c r="ACQ16427" s="60"/>
      <c r="ACR16427" s="60"/>
      <c r="ACS16427" s="60"/>
      <c r="ACT16427" s="60"/>
      <c r="ACU16427" s="60"/>
      <c r="ACV16427" s="60"/>
      <c r="ACW16427" s="60"/>
      <c r="ACX16427" s="60"/>
      <c r="ACY16427" s="60">
        <v>6.7773803069706498E-2</v>
      </c>
      <c r="ACZ16427" s="60"/>
      <c r="ADA16427" s="60"/>
      <c r="ADB16427" s="60"/>
      <c r="ADC16427" s="60"/>
      <c r="ADD16427" s="60"/>
      <c r="ADE16427" s="60"/>
    </row>
    <row r="16428" spans="760:785" x14ac:dyDescent="0.25">
      <c r="ACF16428" s="60"/>
      <c r="ACG16428" s="60"/>
      <c r="ACH16428" s="60"/>
      <c r="ACI16428" s="60"/>
      <c r="ACJ16428" s="60"/>
      <c r="ACK16428" s="60"/>
      <c r="ACL16428" s="60"/>
      <c r="ACM16428" s="60"/>
      <c r="ACN16428" s="60"/>
      <c r="ACO16428" s="60"/>
      <c r="ACP16428" s="60"/>
      <c r="ACQ16428" s="60"/>
      <c r="ACR16428" s="60"/>
      <c r="ACS16428" s="60"/>
      <c r="ACT16428" s="60"/>
      <c r="ACU16428" s="60"/>
      <c r="ACV16428" s="60"/>
      <c r="ACW16428" s="60"/>
      <c r="ACX16428" s="60"/>
      <c r="ACY16428" s="60">
        <v>6.7751810360724404E-2</v>
      </c>
      <c r="ACZ16428" s="60"/>
      <c r="ADA16428" s="60"/>
      <c r="ADB16428" s="60"/>
      <c r="ADC16428" s="60"/>
      <c r="ADD16428" s="60"/>
      <c r="ADE16428" s="60"/>
    </row>
    <row r="16429" spans="760:785" x14ac:dyDescent="0.25">
      <c r="ACF16429" s="60"/>
      <c r="ACG16429" s="60"/>
      <c r="ACH16429" s="60"/>
      <c r="ACI16429" s="60"/>
      <c r="ACJ16429" s="60"/>
      <c r="ACK16429" s="60"/>
      <c r="ACL16429" s="60"/>
      <c r="ACM16429" s="60"/>
      <c r="ACN16429" s="60"/>
      <c r="ACO16429" s="60"/>
      <c r="ACP16429" s="60"/>
      <c r="ACQ16429" s="60"/>
      <c r="ACR16429" s="60"/>
      <c r="ACS16429" s="60"/>
      <c r="ACT16429" s="60"/>
      <c r="ACU16429" s="60"/>
      <c r="ACV16429" s="60"/>
      <c r="ACW16429" s="60"/>
      <c r="ACX16429" s="60"/>
      <c r="ACY16429" s="60">
        <v>6.7751810360724404E-2</v>
      </c>
      <c r="ACZ16429" s="60"/>
      <c r="ADA16429" s="60"/>
      <c r="ADB16429" s="60"/>
      <c r="ADC16429" s="60"/>
      <c r="ADD16429" s="60"/>
      <c r="ADE16429" s="60"/>
    </row>
    <row r="16430" spans="760:785" x14ac:dyDescent="0.25">
      <c r="ACF16430" s="60"/>
      <c r="ACG16430" s="60"/>
      <c r="ACH16430" s="60"/>
      <c r="ACI16430" s="60"/>
      <c r="ACJ16430" s="60"/>
      <c r="ACK16430" s="60"/>
      <c r="ACL16430" s="60"/>
      <c r="ACM16430" s="60"/>
      <c r="ACN16430" s="60"/>
      <c r="ACO16430" s="60"/>
      <c r="ACP16430" s="60"/>
      <c r="ACQ16430" s="60"/>
      <c r="ACR16430" s="60"/>
      <c r="ACS16430" s="60"/>
      <c r="ACT16430" s="60"/>
      <c r="ACU16430" s="60"/>
      <c r="ACV16430" s="60"/>
      <c r="ACW16430" s="60"/>
      <c r="ACX16430" s="60"/>
      <c r="ACY16430" s="60">
        <v>6.7745560047056799E-2</v>
      </c>
      <c r="ACZ16430" s="60"/>
      <c r="ADA16430" s="60"/>
      <c r="ADB16430" s="60"/>
      <c r="ADC16430" s="60"/>
      <c r="ADD16430" s="60"/>
      <c r="ADE16430" s="60"/>
    </row>
    <row r="16431" spans="760:785" x14ac:dyDescent="0.25">
      <c r="ACF16431" s="60"/>
      <c r="ACG16431" s="60"/>
      <c r="ACH16431" s="60"/>
      <c r="ACI16431" s="60"/>
      <c r="ACJ16431" s="60"/>
      <c r="ACK16431" s="60"/>
      <c r="ACL16431" s="60"/>
      <c r="ACM16431" s="60"/>
      <c r="ACN16431" s="60"/>
      <c r="ACO16431" s="60"/>
      <c r="ACP16431" s="60"/>
      <c r="ACQ16431" s="60"/>
      <c r="ACR16431" s="60"/>
      <c r="ACS16431" s="60"/>
      <c r="ACT16431" s="60"/>
      <c r="ACU16431" s="60"/>
      <c r="ACV16431" s="60"/>
      <c r="ACW16431" s="60"/>
      <c r="ACX16431" s="60"/>
      <c r="ACY16431" s="60">
        <v>6.7743793852482706E-2</v>
      </c>
      <c r="ACZ16431" s="60"/>
      <c r="ADA16431" s="60"/>
      <c r="ADB16431" s="60"/>
      <c r="ADC16431" s="60"/>
      <c r="ADD16431" s="60"/>
      <c r="ADE16431" s="60"/>
    </row>
    <row r="16432" spans="760:785" x14ac:dyDescent="0.25">
      <c r="ACF16432" s="60"/>
      <c r="ACG16432" s="60"/>
      <c r="ACH16432" s="60"/>
      <c r="ACI16432" s="60"/>
      <c r="ACJ16432" s="60"/>
      <c r="ACK16432" s="60"/>
      <c r="ACL16432" s="60"/>
      <c r="ACM16432" s="60"/>
      <c r="ACN16432" s="60"/>
      <c r="ACO16432" s="60"/>
      <c r="ACP16432" s="60"/>
      <c r="ACQ16432" s="60"/>
      <c r="ACR16432" s="60"/>
      <c r="ACS16432" s="60"/>
      <c r="ACT16432" s="60"/>
      <c r="ACU16432" s="60"/>
      <c r="ACV16432" s="60"/>
      <c r="ACW16432" s="60"/>
      <c r="ACX16432" s="60"/>
      <c r="ACY16432" s="60">
        <v>6.7724882904254505E-2</v>
      </c>
      <c r="ACZ16432" s="60"/>
      <c r="ADA16432" s="60"/>
      <c r="ADB16432" s="60"/>
      <c r="ADC16432" s="60"/>
      <c r="ADD16432" s="60"/>
      <c r="ADE16432" s="60"/>
    </row>
    <row r="16433" spans="760:785" x14ac:dyDescent="0.25">
      <c r="ACF16433" s="60"/>
      <c r="ACG16433" s="60"/>
      <c r="ACH16433" s="60"/>
      <c r="ACI16433" s="60"/>
      <c r="ACJ16433" s="60"/>
      <c r="ACK16433" s="60"/>
      <c r="ACL16433" s="60"/>
      <c r="ACM16433" s="60"/>
      <c r="ACN16433" s="60"/>
      <c r="ACO16433" s="60"/>
      <c r="ACP16433" s="60"/>
      <c r="ACQ16433" s="60"/>
      <c r="ACR16433" s="60"/>
      <c r="ACS16433" s="60"/>
      <c r="ACT16433" s="60"/>
      <c r="ACU16433" s="60"/>
      <c r="ACV16433" s="60"/>
      <c r="ACW16433" s="60"/>
      <c r="ACX16433" s="60"/>
      <c r="ACY16433" s="60">
        <v>6.7705543342865701E-2</v>
      </c>
      <c r="ACZ16433" s="60"/>
      <c r="ADA16433" s="60"/>
      <c r="ADB16433" s="60"/>
      <c r="ADC16433" s="60"/>
      <c r="ADD16433" s="60"/>
      <c r="ADE16433" s="60"/>
    </row>
    <row r="16434" spans="760:785" x14ac:dyDescent="0.25">
      <c r="ACF16434" s="60"/>
      <c r="ACG16434" s="60"/>
      <c r="ACH16434" s="60"/>
      <c r="ACI16434" s="60"/>
      <c r="ACJ16434" s="60"/>
      <c r="ACK16434" s="60"/>
      <c r="ACL16434" s="60"/>
      <c r="ACM16434" s="60"/>
      <c r="ACN16434" s="60"/>
      <c r="ACO16434" s="60"/>
      <c r="ACP16434" s="60"/>
      <c r="ACQ16434" s="60"/>
      <c r="ACR16434" s="60"/>
      <c r="ACS16434" s="60"/>
      <c r="ACT16434" s="60"/>
      <c r="ACU16434" s="60"/>
      <c r="ACV16434" s="60"/>
      <c r="ACW16434" s="60"/>
      <c r="ACX16434" s="60"/>
      <c r="ACY16434" s="60">
        <v>6.7686522831357607E-2</v>
      </c>
      <c r="ACZ16434" s="60"/>
      <c r="ADA16434" s="60"/>
      <c r="ADB16434" s="60"/>
      <c r="ADC16434" s="60"/>
      <c r="ADD16434" s="60"/>
      <c r="ADE16434" s="60"/>
    </row>
    <row r="16435" spans="760:785" x14ac:dyDescent="0.25">
      <c r="ACF16435" s="60"/>
      <c r="ACG16435" s="60"/>
      <c r="ACH16435" s="60"/>
      <c r="ACI16435" s="60"/>
      <c r="ACJ16435" s="60"/>
      <c r="ACK16435" s="60"/>
      <c r="ACL16435" s="60"/>
      <c r="ACM16435" s="60"/>
      <c r="ACN16435" s="60"/>
      <c r="ACO16435" s="60"/>
      <c r="ACP16435" s="60"/>
      <c r="ACQ16435" s="60"/>
      <c r="ACR16435" s="60"/>
      <c r="ACS16435" s="60"/>
      <c r="ACT16435" s="60"/>
      <c r="ACU16435" s="60"/>
      <c r="ACV16435" s="60"/>
      <c r="ACW16435" s="60"/>
      <c r="ACX16435" s="60"/>
      <c r="ACY16435" s="60">
        <v>6.7686522831357607E-2</v>
      </c>
      <c r="ACZ16435" s="60"/>
      <c r="ADA16435" s="60"/>
      <c r="ADB16435" s="60"/>
      <c r="ADC16435" s="60"/>
      <c r="ADD16435" s="60"/>
      <c r="ADE16435" s="60"/>
    </row>
    <row r="16436" spans="760:785" x14ac:dyDescent="0.25">
      <c r="ACF16436" s="60"/>
      <c r="ACG16436" s="60"/>
      <c r="ACH16436" s="60"/>
      <c r="ACI16436" s="60"/>
      <c r="ACJ16436" s="60"/>
      <c r="ACK16436" s="60"/>
      <c r="ACL16436" s="60"/>
      <c r="ACM16436" s="60"/>
      <c r="ACN16436" s="60"/>
      <c r="ACO16436" s="60"/>
      <c r="ACP16436" s="60"/>
      <c r="ACQ16436" s="60"/>
      <c r="ACR16436" s="60"/>
      <c r="ACS16436" s="60"/>
      <c r="ACT16436" s="60"/>
      <c r="ACU16436" s="60"/>
      <c r="ACV16436" s="60"/>
      <c r="ACW16436" s="60"/>
      <c r="ACX16436" s="60"/>
      <c r="ACY16436" s="60">
        <v>6.7658424214998403E-2</v>
      </c>
      <c r="ACZ16436" s="60"/>
      <c r="ADA16436" s="60"/>
      <c r="ADB16436" s="60"/>
      <c r="ADC16436" s="60"/>
      <c r="ADD16436" s="60"/>
      <c r="ADE16436" s="60"/>
    </row>
    <row r="16437" spans="760:785" x14ac:dyDescent="0.25">
      <c r="ACF16437" s="60"/>
      <c r="ACG16437" s="60"/>
      <c r="ACH16437" s="60"/>
      <c r="ACI16437" s="60"/>
      <c r="ACJ16437" s="60"/>
      <c r="ACK16437" s="60"/>
      <c r="ACL16437" s="60"/>
      <c r="ACM16437" s="60"/>
      <c r="ACN16437" s="60"/>
      <c r="ACO16437" s="60"/>
      <c r="ACP16437" s="60"/>
      <c r="ACQ16437" s="60"/>
      <c r="ACR16437" s="60"/>
      <c r="ACS16437" s="60"/>
      <c r="ACT16437" s="60"/>
      <c r="ACU16437" s="60"/>
      <c r="ACV16437" s="60"/>
      <c r="ACW16437" s="60"/>
      <c r="ACX16437" s="60"/>
      <c r="ACY16437" s="60">
        <v>6.7647968593185406E-2</v>
      </c>
      <c r="ACZ16437" s="60"/>
      <c r="ADA16437" s="60"/>
      <c r="ADB16437" s="60"/>
      <c r="ADC16437" s="60"/>
      <c r="ADD16437" s="60"/>
      <c r="ADE16437" s="60"/>
    </row>
    <row r="16438" spans="760:785" x14ac:dyDescent="0.25">
      <c r="ACF16438" s="60"/>
      <c r="ACG16438" s="60"/>
      <c r="ACH16438" s="60"/>
      <c r="ACI16438" s="60"/>
      <c r="ACJ16438" s="60"/>
      <c r="ACK16438" s="60"/>
      <c r="ACL16438" s="60"/>
      <c r="ACM16438" s="60"/>
      <c r="ACN16438" s="60"/>
      <c r="ACO16438" s="60"/>
      <c r="ACP16438" s="60"/>
      <c r="ACQ16438" s="60"/>
      <c r="ACR16438" s="60"/>
      <c r="ACS16438" s="60"/>
      <c r="ACT16438" s="60"/>
      <c r="ACU16438" s="60"/>
      <c r="ACV16438" s="60"/>
      <c r="ACW16438" s="60"/>
      <c r="ACX16438" s="60"/>
      <c r="ACY16438" s="60">
        <v>6.7637989706072696E-2</v>
      </c>
      <c r="ACZ16438" s="60"/>
      <c r="ADA16438" s="60"/>
      <c r="ADB16438" s="60"/>
      <c r="ADC16438" s="60"/>
      <c r="ADD16438" s="60"/>
      <c r="ADE16438" s="60"/>
    </row>
    <row r="16439" spans="760:785" x14ac:dyDescent="0.25">
      <c r="ACF16439" s="60"/>
      <c r="ACG16439" s="60"/>
      <c r="ACH16439" s="60"/>
      <c r="ACI16439" s="60"/>
      <c r="ACJ16439" s="60"/>
      <c r="ACK16439" s="60"/>
      <c r="ACL16439" s="60"/>
      <c r="ACM16439" s="60"/>
      <c r="ACN16439" s="60"/>
      <c r="ACO16439" s="60"/>
      <c r="ACP16439" s="60"/>
      <c r="ACQ16439" s="60"/>
      <c r="ACR16439" s="60"/>
      <c r="ACS16439" s="60"/>
      <c r="ACT16439" s="60"/>
      <c r="ACU16439" s="60"/>
      <c r="ACV16439" s="60"/>
      <c r="ACW16439" s="60"/>
      <c r="ACX16439" s="60"/>
      <c r="ACY16439" s="60">
        <v>6.7630079447603297E-2</v>
      </c>
      <c r="ACZ16439" s="60"/>
      <c r="ADA16439" s="60"/>
      <c r="ADB16439" s="60"/>
      <c r="ADC16439" s="60"/>
      <c r="ADD16439" s="60"/>
      <c r="ADE16439" s="60"/>
    </row>
    <row r="16440" spans="760:785" x14ac:dyDescent="0.25">
      <c r="ACF16440" s="60"/>
      <c r="ACG16440" s="60"/>
      <c r="ACH16440" s="60"/>
      <c r="ACI16440" s="60"/>
      <c r="ACJ16440" s="60"/>
      <c r="ACK16440" s="60"/>
      <c r="ACL16440" s="60"/>
      <c r="ACM16440" s="60"/>
      <c r="ACN16440" s="60"/>
      <c r="ACO16440" s="60"/>
      <c r="ACP16440" s="60"/>
      <c r="ACQ16440" s="60"/>
      <c r="ACR16440" s="60"/>
      <c r="ACS16440" s="60"/>
      <c r="ACT16440" s="60"/>
      <c r="ACU16440" s="60"/>
      <c r="ACV16440" s="60"/>
      <c r="ACW16440" s="60"/>
      <c r="ACX16440" s="60"/>
      <c r="ACY16440" s="60">
        <v>6.7597732617972403E-2</v>
      </c>
      <c r="ACZ16440" s="60"/>
      <c r="ADA16440" s="60"/>
      <c r="ADB16440" s="60"/>
      <c r="ADC16440" s="60"/>
      <c r="ADD16440" s="60"/>
      <c r="ADE16440" s="60"/>
    </row>
    <row r="16441" spans="760:785" x14ac:dyDescent="0.25">
      <c r="ACF16441" s="60"/>
      <c r="ACG16441" s="60"/>
      <c r="ACH16441" s="60"/>
      <c r="ACI16441" s="60"/>
      <c r="ACJ16441" s="60"/>
      <c r="ACK16441" s="60"/>
      <c r="ACL16441" s="60"/>
      <c r="ACM16441" s="60"/>
      <c r="ACN16441" s="60"/>
      <c r="ACO16441" s="60"/>
      <c r="ACP16441" s="60"/>
      <c r="ACQ16441" s="60"/>
      <c r="ACR16441" s="60"/>
      <c r="ACS16441" s="60"/>
      <c r="ACT16441" s="60"/>
      <c r="ACU16441" s="60"/>
      <c r="ACV16441" s="60"/>
      <c r="ACW16441" s="60"/>
      <c r="ACX16441" s="60"/>
      <c r="ACY16441" s="60">
        <v>6.7568736178637498E-2</v>
      </c>
      <c r="ACZ16441" s="60"/>
      <c r="ADA16441" s="60"/>
      <c r="ADB16441" s="60"/>
      <c r="ADC16441" s="60"/>
      <c r="ADD16441" s="60"/>
      <c r="ADE16441" s="60"/>
    </row>
    <row r="16442" spans="760:785" x14ac:dyDescent="0.25">
      <c r="ACF16442" s="60"/>
      <c r="ACG16442" s="60"/>
      <c r="ACH16442" s="60"/>
      <c r="ACI16442" s="60"/>
      <c r="ACJ16442" s="60"/>
      <c r="ACK16442" s="60"/>
      <c r="ACL16442" s="60"/>
      <c r="ACM16442" s="60"/>
      <c r="ACN16442" s="60"/>
      <c r="ACO16442" s="60"/>
      <c r="ACP16442" s="60"/>
      <c r="ACQ16442" s="60"/>
      <c r="ACR16442" s="60"/>
      <c r="ACS16442" s="60"/>
      <c r="ACT16442" s="60"/>
      <c r="ACU16442" s="60"/>
      <c r="ACV16442" s="60"/>
      <c r="ACW16442" s="60"/>
      <c r="ACX16442" s="60"/>
      <c r="ACY16442" s="60">
        <v>6.7563363531487897E-2</v>
      </c>
      <c r="ACZ16442" s="60"/>
      <c r="ADA16442" s="60"/>
      <c r="ADB16442" s="60"/>
      <c r="ADC16442" s="60"/>
      <c r="ADD16442" s="60"/>
      <c r="ADE16442" s="60"/>
    </row>
    <row r="16443" spans="760:785" x14ac:dyDescent="0.25">
      <c r="ACF16443" s="60"/>
      <c r="ACG16443" s="60"/>
      <c r="ACH16443" s="60"/>
      <c r="ACI16443" s="60"/>
      <c r="ACJ16443" s="60"/>
      <c r="ACK16443" s="60"/>
      <c r="ACL16443" s="60"/>
      <c r="ACM16443" s="60"/>
      <c r="ACN16443" s="60"/>
      <c r="ACO16443" s="60"/>
      <c r="ACP16443" s="60"/>
      <c r="ACQ16443" s="60"/>
      <c r="ACR16443" s="60"/>
      <c r="ACS16443" s="60"/>
      <c r="ACT16443" s="60"/>
      <c r="ACU16443" s="60"/>
      <c r="ACV16443" s="60"/>
      <c r="ACW16443" s="60"/>
      <c r="ACX16443" s="60"/>
      <c r="ACY16443" s="60">
        <v>6.7561681578958893E-2</v>
      </c>
      <c r="ACZ16443" s="60"/>
      <c r="ADA16443" s="60"/>
      <c r="ADB16443" s="60"/>
      <c r="ADC16443" s="60"/>
      <c r="ADD16443" s="60"/>
      <c r="ADE16443" s="60"/>
    </row>
    <row r="16444" spans="760:785" x14ac:dyDescent="0.25">
      <c r="ACF16444" s="60"/>
      <c r="ACG16444" s="60"/>
      <c r="ACH16444" s="60"/>
      <c r="ACI16444" s="60"/>
      <c r="ACJ16444" s="60"/>
      <c r="ACK16444" s="60"/>
      <c r="ACL16444" s="60"/>
      <c r="ACM16444" s="60"/>
      <c r="ACN16444" s="60"/>
      <c r="ACO16444" s="60"/>
      <c r="ACP16444" s="60"/>
      <c r="ACQ16444" s="60"/>
      <c r="ACR16444" s="60"/>
      <c r="ACS16444" s="60"/>
      <c r="ACT16444" s="60"/>
      <c r="ACU16444" s="60"/>
      <c r="ACV16444" s="60"/>
      <c r="ACW16444" s="60"/>
      <c r="ACX16444" s="60"/>
      <c r="ACY16444" s="60">
        <v>6.7558407444871904E-2</v>
      </c>
      <c r="ACZ16444" s="60"/>
      <c r="ADA16444" s="60"/>
      <c r="ADB16444" s="60"/>
      <c r="ADC16444" s="60"/>
      <c r="ADD16444" s="60"/>
      <c r="ADE16444" s="60"/>
    </row>
    <row r="16445" spans="760:785" x14ac:dyDescent="0.25">
      <c r="ACF16445" s="60"/>
      <c r="ACG16445" s="60"/>
      <c r="ACH16445" s="60"/>
      <c r="ACI16445" s="60"/>
      <c r="ACJ16445" s="60"/>
      <c r="ACK16445" s="60"/>
      <c r="ACL16445" s="60"/>
      <c r="ACM16445" s="60"/>
      <c r="ACN16445" s="60"/>
      <c r="ACO16445" s="60"/>
      <c r="ACP16445" s="60"/>
      <c r="ACQ16445" s="60"/>
      <c r="ACR16445" s="60"/>
      <c r="ACS16445" s="60"/>
      <c r="ACT16445" s="60"/>
      <c r="ACU16445" s="60"/>
      <c r="ACV16445" s="60"/>
      <c r="ACW16445" s="60"/>
      <c r="ACX16445" s="60"/>
      <c r="ACY16445" s="60">
        <v>6.7535596773003498E-2</v>
      </c>
      <c r="ACZ16445" s="60"/>
      <c r="ADA16445" s="60"/>
      <c r="ADB16445" s="60"/>
      <c r="ADC16445" s="60"/>
      <c r="ADD16445" s="60"/>
      <c r="ADE16445" s="60"/>
    </row>
    <row r="16446" spans="760:785" x14ac:dyDescent="0.25">
      <c r="ACF16446" s="60"/>
      <c r="ACG16446" s="60"/>
      <c r="ACH16446" s="60"/>
      <c r="ACI16446" s="60"/>
      <c r="ACJ16446" s="60"/>
      <c r="ACK16446" s="60"/>
      <c r="ACL16446" s="60"/>
      <c r="ACM16446" s="60"/>
      <c r="ACN16446" s="60"/>
      <c r="ACO16446" s="60"/>
      <c r="ACP16446" s="60"/>
      <c r="ACQ16446" s="60"/>
      <c r="ACR16446" s="60"/>
      <c r="ACS16446" s="60"/>
      <c r="ACT16446" s="60"/>
      <c r="ACU16446" s="60"/>
      <c r="ACV16446" s="60"/>
      <c r="ACW16446" s="60"/>
      <c r="ACX16446" s="60"/>
      <c r="ACY16446" s="60">
        <v>6.7535596773003498E-2</v>
      </c>
      <c r="ACZ16446" s="60"/>
      <c r="ADA16446" s="60"/>
      <c r="ADB16446" s="60"/>
      <c r="ADC16446" s="60"/>
      <c r="ADD16446" s="60"/>
      <c r="ADE16446" s="60"/>
    </row>
    <row r="16447" spans="760:785" x14ac:dyDescent="0.25">
      <c r="ACF16447" s="60"/>
      <c r="ACG16447" s="60"/>
      <c r="ACH16447" s="60"/>
      <c r="ACI16447" s="60"/>
      <c r="ACJ16447" s="60"/>
      <c r="ACK16447" s="60"/>
      <c r="ACL16447" s="60"/>
      <c r="ACM16447" s="60"/>
      <c r="ACN16447" s="60"/>
      <c r="ACO16447" s="60"/>
      <c r="ACP16447" s="60"/>
      <c r="ACQ16447" s="60"/>
      <c r="ACR16447" s="60"/>
      <c r="ACS16447" s="60"/>
      <c r="ACT16447" s="60"/>
      <c r="ACU16447" s="60"/>
      <c r="ACV16447" s="60"/>
      <c r="ACW16447" s="60"/>
      <c r="ACX16447" s="60"/>
      <c r="ACY16447" s="60">
        <v>6.74993066648817E-2</v>
      </c>
      <c r="ACZ16447" s="60"/>
      <c r="ADA16447" s="60"/>
      <c r="ADB16447" s="60"/>
      <c r="ADC16447" s="60"/>
      <c r="ADD16447" s="60"/>
      <c r="ADE16447" s="60"/>
    </row>
    <row r="16448" spans="760:785" x14ac:dyDescent="0.25">
      <c r="ACF16448" s="60"/>
      <c r="ACG16448" s="60"/>
      <c r="ACH16448" s="60"/>
      <c r="ACI16448" s="60"/>
      <c r="ACJ16448" s="60"/>
      <c r="ACK16448" s="60"/>
      <c r="ACL16448" s="60"/>
      <c r="ACM16448" s="60"/>
      <c r="ACN16448" s="60"/>
      <c r="ACO16448" s="60"/>
      <c r="ACP16448" s="60"/>
      <c r="ACQ16448" s="60"/>
      <c r="ACR16448" s="60"/>
      <c r="ACS16448" s="60"/>
      <c r="ACT16448" s="60"/>
      <c r="ACU16448" s="60"/>
      <c r="ACV16448" s="60"/>
      <c r="ACW16448" s="60"/>
      <c r="ACX16448" s="60"/>
      <c r="ACY16448" s="60">
        <v>6.74993066648817E-2</v>
      </c>
      <c r="ACZ16448" s="60"/>
      <c r="ADA16448" s="60"/>
      <c r="ADB16448" s="60"/>
      <c r="ADC16448" s="60"/>
      <c r="ADD16448" s="60"/>
      <c r="ADE16448" s="60"/>
    </row>
    <row r="16449" spans="760:785" x14ac:dyDescent="0.25">
      <c r="ACF16449" s="60"/>
      <c r="ACG16449" s="60"/>
      <c r="ACH16449" s="60"/>
      <c r="ACI16449" s="60"/>
      <c r="ACJ16449" s="60"/>
      <c r="ACK16449" s="60"/>
      <c r="ACL16449" s="60"/>
      <c r="ACM16449" s="60"/>
      <c r="ACN16449" s="60"/>
      <c r="ACO16449" s="60"/>
      <c r="ACP16449" s="60"/>
      <c r="ACQ16449" s="60"/>
      <c r="ACR16449" s="60"/>
      <c r="ACS16449" s="60"/>
      <c r="ACT16449" s="60"/>
      <c r="ACU16449" s="60"/>
      <c r="ACV16449" s="60"/>
      <c r="ACW16449" s="60"/>
      <c r="ACX16449" s="60"/>
      <c r="ACY16449" s="60">
        <v>6.7485518008114004E-2</v>
      </c>
      <c r="ACZ16449" s="60"/>
      <c r="ADA16449" s="60"/>
      <c r="ADB16449" s="60"/>
      <c r="ADC16449" s="60"/>
      <c r="ADD16449" s="60"/>
      <c r="ADE16449" s="60"/>
    </row>
    <row r="16450" spans="760:785" x14ac:dyDescent="0.25">
      <c r="ACF16450" s="60"/>
      <c r="ACG16450" s="60"/>
      <c r="ACH16450" s="60"/>
      <c r="ACI16450" s="60"/>
      <c r="ACJ16450" s="60"/>
      <c r="ACK16450" s="60"/>
      <c r="ACL16450" s="60"/>
      <c r="ACM16450" s="60"/>
      <c r="ACN16450" s="60"/>
      <c r="ACO16450" s="60"/>
      <c r="ACP16450" s="60"/>
      <c r="ACQ16450" s="60"/>
      <c r="ACR16450" s="60"/>
      <c r="ACS16450" s="60"/>
      <c r="ACT16450" s="60"/>
      <c r="ACU16450" s="60"/>
      <c r="ACV16450" s="60"/>
      <c r="ACW16450" s="60"/>
      <c r="ACX16450" s="60"/>
      <c r="ACY16450" s="60">
        <v>6.7471670065072598E-2</v>
      </c>
      <c r="ACZ16450" s="60"/>
      <c r="ADA16450" s="60"/>
      <c r="ADB16450" s="60"/>
      <c r="ADC16450" s="60"/>
      <c r="ADD16450" s="60"/>
      <c r="ADE16450" s="60"/>
    </row>
    <row r="16451" spans="760:785" x14ac:dyDescent="0.25">
      <c r="ACF16451" s="60"/>
      <c r="ACG16451" s="60"/>
      <c r="ACH16451" s="60"/>
      <c r="ACI16451" s="60"/>
      <c r="ACJ16451" s="60"/>
      <c r="ACK16451" s="60"/>
      <c r="ACL16451" s="60"/>
      <c r="ACM16451" s="60"/>
      <c r="ACN16451" s="60"/>
      <c r="ACO16451" s="60"/>
      <c r="ACP16451" s="60"/>
      <c r="ACQ16451" s="60"/>
      <c r="ACR16451" s="60"/>
      <c r="ACS16451" s="60"/>
      <c r="ACT16451" s="60"/>
      <c r="ACU16451" s="60"/>
      <c r="ACV16451" s="60"/>
      <c r="ACW16451" s="60"/>
      <c r="ACX16451" s="60"/>
      <c r="ACY16451" s="60">
        <v>6.7436368335172497E-2</v>
      </c>
      <c r="ACZ16451" s="60"/>
      <c r="ADA16451" s="60"/>
      <c r="ADB16451" s="60"/>
      <c r="ADC16451" s="60"/>
      <c r="ADD16451" s="60"/>
      <c r="ADE16451" s="60"/>
    </row>
    <row r="16452" spans="760:785" x14ac:dyDescent="0.25">
      <c r="ACF16452" s="60"/>
      <c r="ACG16452" s="60"/>
      <c r="ACH16452" s="60"/>
      <c r="ACI16452" s="60"/>
      <c r="ACJ16452" s="60"/>
      <c r="ACK16452" s="60"/>
      <c r="ACL16452" s="60"/>
      <c r="ACM16452" s="60"/>
      <c r="ACN16452" s="60"/>
      <c r="ACO16452" s="60"/>
      <c r="ACP16452" s="60"/>
      <c r="ACQ16452" s="60"/>
      <c r="ACR16452" s="60"/>
      <c r="ACS16452" s="60"/>
      <c r="ACT16452" s="60"/>
      <c r="ACU16452" s="60"/>
      <c r="ACV16452" s="60"/>
      <c r="ACW16452" s="60"/>
      <c r="ACX16452" s="60"/>
      <c r="ACY16452" s="60">
        <v>6.7432388361845202E-2</v>
      </c>
      <c r="ACZ16452" s="60"/>
      <c r="ADA16452" s="60"/>
      <c r="ADB16452" s="60"/>
      <c r="ADC16452" s="60"/>
      <c r="ADD16452" s="60"/>
      <c r="ADE16452" s="60"/>
    </row>
    <row r="16453" spans="760:785" x14ac:dyDescent="0.25">
      <c r="ACF16453" s="60"/>
      <c r="ACG16453" s="60"/>
      <c r="ACH16453" s="60"/>
      <c r="ACI16453" s="60"/>
      <c r="ACJ16453" s="60"/>
      <c r="ACK16453" s="60"/>
      <c r="ACL16453" s="60"/>
      <c r="ACM16453" s="60"/>
      <c r="ACN16453" s="60"/>
      <c r="ACO16453" s="60"/>
      <c r="ACP16453" s="60"/>
      <c r="ACQ16453" s="60"/>
      <c r="ACR16453" s="60"/>
      <c r="ACS16453" s="60"/>
      <c r="ACT16453" s="60"/>
      <c r="ACU16453" s="60"/>
      <c r="ACV16453" s="60"/>
      <c r="ACW16453" s="60"/>
      <c r="ACX16453" s="60"/>
      <c r="ACY16453" s="60">
        <v>6.7431946144077701E-2</v>
      </c>
      <c r="ACZ16453" s="60"/>
      <c r="ADA16453" s="60"/>
      <c r="ADB16453" s="60"/>
      <c r="ADC16453" s="60"/>
      <c r="ADD16453" s="60"/>
      <c r="ADE16453" s="60"/>
    </row>
    <row r="16454" spans="760:785" x14ac:dyDescent="0.25">
      <c r="ACF16454" s="60"/>
      <c r="ACG16454" s="60"/>
      <c r="ACH16454" s="60"/>
      <c r="ACI16454" s="60"/>
      <c r="ACJ16454" s="60"/>
      <c r="ACK16454" s="60"/>
      <c r="ACL16454" s="60"/>
      <c r="ACM16454" s="60"/>
      <c r="ACN16454" s="60"/>
      <c r="ACO16454" s="60"/>
      <c r="ACP16454" s="60"/>
      <c r="ACQ16454" s="60"/>
      <c r="ACR16454" s="60"/>
      <c r="ACS16454" s="60"/>
      <c r="ACT16454" s="60"/>
      <c r="ACU16454" s="60"/>
      <c r="ACV16454" s="60"/>
      <c r="ACW16454" s="60"/>
      <c r="ACX16454" s="60"/>
      <c r="ACY16454" s="60">
        <v>6.7405536714790798E-2</v>
      </c>
      <c r="ACZ16454" s="60"/>
      <c r="ADA16454" s="60"/>
      <c r="ADB16454" s="60"/>
      <c r="ADC16454" s="60"/>
      <c r="ADD16454" s="60"/>
      <c r="ADE16454" s="60"/>
    </row>
    <row r="16455" spans="760:785" x14ac:dyDescent="0.25">
      <c r="ACF16455" s="60"/>
      <c r="ACG16455" s="60"/>
      <c r="ACH16455" s="60"/>
      <c r="ACI16455" s="60"/>
      <c r="ACJ16455" s="60"/>
      <c r="ACK16455" s="60"/>
      <c r="ACL16455" s="60"/>
      <c r="ACM16455" s="60"/>
      <c r="ACN16455" s="60"/>
      <c r="ACO16455" s="60"/>
      <c r="ACP16455" s="60"/>
      <c r="ACQ16455" s="60"/>
      <c r="ACR16455" s="60"/>
      <c r="ACS16455" s="60"/>
      <c r="ACT16455" s="60"/>
      <c r="ACU16455" s="60"/>
      <c r="ACV16455" s="60"/>
      <c r="ACW16455" s="60"/>
      <c r="ACX16455" s="60"/>
      <c r="ACY16455" s="60">
        <v>6.7379953142551297E-2</v>
      </c>
      <c r="ACZ16455" s="60"/>
      <c r="ADA16455" s="60"/>
      <c r="ADB16455" s="60"/>
      <c r="ADC16455" s="60"/>
      <c r="ADD16455" s="60"/>
      <c r="ADE16455" s="60"/>
    </row>
    <row r="16456" spans="760:785" x14ac:dyDescent="0.25">
      <c r="ACF16456" s="60"/>
      <c r="ACG16456" s="60"/>
      <c r="ACH16456" s="60"/>
      <c r="ACI16456" s="60"/>
      <c r="ACJ16456" s="60"/>
      <c r="ACK16456" s="60"/>
      <c r="ACL16456" s="60"/>
      <c r="ACM16456" s="60"/>
      <c r="ACN16456" s="60"/>
      <c r="ACO16456" s="60"/>
      <c r="ACP16456" s="60"/>
      <c r="ACQ16456" s="60"/>
      <c r="ACR16456" s="60"/>
      <c r="ACS16456" s="60"/>
      <c r="ACT16456" s="60"/>
      <c r="ACU16456" s="60"/>
      <c r="ACV16456" s="60"/>
      <c r="ACW16456" s="60"/>
      <c r="ACX16456" s="60"/>
      <c r="ACY16456" s="60">
        <v>6.7377593181028206E-2</v>
      </c>
      <c r="ACZ16456" s="60"/>
      <c r="ADA16456" s="60"/>
      <c r="ADB16456" s="60"/>
      <c r="ADC16456" s="60"/>
      <c r="ADD16456" s="60"/>
      <c r="ADE16456" s="60"/>
    </row>
    <row r="16457" spans="760:785" x14ac:dyDescent="0.25">
      <c r="ACF16457" s="60"/>
      <c r="ACG16457" s="60"/>
      <c r="ACH16457" s="60"/>
      <c r="ACI16457" s="60"/>
      <c r="ACJ16457" s="60"/>
      <c r="ACK16457" s="60"/>
      <c r="ACL16457" s="60"/>
      <c r="ACM16457" s="60"/>
      <c r="ACN16457" s="60"/>
      <c r="ACO16457" s="60"/>
      <c r="ACP16457" s="60"/>
      <c r="ACQ16457" s="60"/>
      <c r="ACR16457" s="60"/>
      <c r="ACS16457" s="60"/>
      <c r="ACT16457" s="60"/>
      <c r="ACU16457" s="60"/>
      <c r="ACV16457" s="60"/>
      <c r="ACW16457" s="60"/>
      <c r="ACX16457" s="60"/>
      <c r="ACY16457" s="60">
        <v>6.7366866512066206E-2</v>
      </c>
      <c r="ACZ16457" s="60"/>
      <c r="ADA16457" s="60"/>
      <c r="ADB16457" s="60"/>
      <c r="ADC16457" s="60"/>
      <c r="ADD16457" s="60"/>
      <c r="ADE16457" s="60"/>
    </row>
    <row r="16458" spans="760:785" x14ac:dyDescent="0.25">
      <c r="ACF16458" s="60"/>
      <c r="ACG16458" s="60"/>
      <c r="ACH16458" s="60"/>
      <c r="ACI16458" s="60"/>
      <c r="ACJ16458" s="60"/>
      <c r="ACK16458" s="60"/>
      <c r="ACL16458" s="60"/>
      <c r="ACM16458" s="60"/>
      <c r="ACN16458" s="60"/>
      <c r="ACO16458" s="60"/>
      <c r="ACP16458" s="60"/>
      <c r="ACQ16458" s="60"/>
      <c r="ACR16458" s="60"/>
      <c r="ACS16458" s="60"/>
      <c r="ACT16458" s="60"/>
      <c r="ACU16458" s="60"/>
      <c r="ACV16458" s="60"/>
      <c r="ACW16458" s="60"/>
      <c r="ACX16458" s="60"/>
      <c r="ACY16458" s="60">
        <v>6.7363993858178206E-2</v>
      </c>
      <c r="ACZ16458" s="60"/>
      <c r="ADA16458" s="60"/>
      <c r="ADB16458" s="60"/>
      <c r="ADC16458" s="60"/>
      <c r="ADD16458" s="60"/>
      <c r="ADE16458" s="60"/>
    </row>
    <row r="16459" spans="760:785" x14ac:dyDescent="0.25">
      <c r="ACF16459" s="60"/>
      <c r="ACG16459" s="60"/>
      <c r="ACH16459" s="60"/>
      <c r="ACI16459" s="60"/>
      <c r="ACJ16459" s="60"/>
      <c r="ACK16459" s="60"/>
      <c r="ACL16459" s="60"/>
      <c r="ACM16459" s="60"/>
      <c r="ACN16459" s="60"/>
      <c r="ACO16459" s="60"/>
      <c r="ACP16459" s="60"/>
      <c r="ACQ16459" s="60"/>
      <c r="ACR16459" s="60"/>
      <c r="ACS16459" s="60"/>
      <c r="ACT16459" s="60"/>
      <c r="ACU16459" s="60"/>
      <c r="ACV16459" s="60"/>
      <c r="ACW16459" s="60"/>
      <c r="ACX16459" s="60"/>
      <c r="ACY16459" s="60">
        <v>6.73629895808526E-2</v>
      </c>
      <c r="ACZ16459" s="60"/>
      <c r="ADA16459" s="60"/>
      <c r="ADB16459" s="60"/>
      <c r="ADC16459" s="60"/>
      <c r="ADD16459" s="60"/>
      <c r="ADE16459" s="60"/>
    </row>
    <row r="16460" spans="760:785" x14ac:dyDescent="0.25">
      <c r="ACF16460" s="60"/>
      <c r="ACG16460" s="60"/>
      <c r="ACH16460" s="60"/>
      <c r="ACI16460" s="60"/>
      <c r="ACJ16460" s="60"/>
      <c r="ACK16460" s="60"/>
      <c r="ACL16460" s="60"/>
      <c r="ACM16460" s="60"/>
      <c r="ACN16460" s="60"/>
      <c r="ACO16460" s="60"/>
      <c r="ACP16460" s="60"/>
      <c r="ACQ16460" s="60"/>
      <c r="ACR16460" s="60"/>
      <c r="ACS16460" s="60"/>
      <c r="ACT16460" s="60"/>
      <c r="ACU16460" s="60"/>
      <c r="ACV16460" s="60"/>
      <c r="ACW16460" s="60"/>
      <c r="ACX16460" s="60"/>
      <c r="ACY16460" s="60">
        <v>6.73629895808526E-2</v>
      </c>
      <c r="ACZ16460" s="60"/>
      <c r="ADA16460" s="60"/>
      <c r="ADB16460" s="60"/>
      <c r="ADC16460" s="60"/>
      <c r="ADD16460" s="60"/>
      <c r="ADE16460" s="60"/>
    </row>
    <row r="16461" spans="760:785" x14ac:dyDescent="0.25">
      <c r="ACF16461" s="60"/>
      <c r="ACG16461" s="60"/>
      <c r="ACH16461" s="60"/>
      <c r="ACI16461" s="60"/>
      <c r="ACJ16461" s="60"/>
      <c r="ACK16461" s="60"/>
      <c r="ACL16461" s="60"/>
      <c r="ACM16461" s="60"/>
      <c r="ACN16461" s="60"/>
      <c r="ACO16461" s="60"/>
      <c r="ACP16461" s="60"/>
      <c r="ACQ16461" s="60"/>
      <c r="ACR16461" s="60"/>
      <c r="ACS16461" s="60"/>
      <c r="ACT16461" s="60"/>
      <c r="ACU16461" s="60"/>
      <c r="ACV16461" s="60"/>
      <c r="ACW16461" s="60"/>
      <c r="ACX16461" s="60"/>
      <c r="ACY16461" s="60">
        <v>6.7336422368764207E-2</v>
      </c>
      <c r="ACZ16461" s="60"/>
      <c r="ADA16461" s="60"/>
      <c r="ADB16461" s="60"/>
      <c r="ADC16461" s="60"/>
      <c r="ADD16461" s="60"/>
      <c r="ADE16461" s="60"/>
    </row>
    <row r="16462" spans="760:785" x14ac:dyDescent="0.25">
      <c r="ACF16462" s="60"/>
      <c r="ACG16462" s="60"/>
      <c r="ACH16462" s="60"/>
      <c r="ACI16462" s="60"/>
      <c r="ACJ16462" s="60"/>
      <c r="ACK16462" s="60"/>
      <c r="ACL16462" s="60"/>
      <c r="ACM16462" s="60"/>
      <c r="ACN16462" s="60"/>
      <c r="ACO16462" s="60"/>
      <c r="ACP16462" s="60"/>
      <c r="ACQ16462" s="60"/>
      <c r="ACR16462" s="60"/>
      <c r="ACS16462" s="60"/>
      <c r="ACT16462" s="60"/>
      <c r="ACU16462" s="60"/>
      <c r="ACV16462" s="60"/>
      <c r="ACW16462" s="60"/>
      <c r="ACX16462" s="60"/>
      <c r="ACY16462" s="60">
        <v>6.7336422368764207E-2</v>
      </c>
      <c r="ACZ16462" s="60"/>
      <c r="ADA16462" s="60"/>
      <c r="ADB16462" s="60"/>
      <c r="ADC16462" s="60"/>
      <c r="ADD16462" s="60"/>
      <c r="ADE16462" s="60"/>
    </row>
    <row r="16463" spans="760:785" x14ac:dyDescent="0.25">
      <c r="ACF16463" s="60"/>
      <c r="ACG16463" s="60"/>
      <c r="ACH16463" s="60"/>
      <c r="ACI16463" s="60"/>
      <c r="ACJ16463" s="60"/>
      <c r="ACK16463" s="60"/>
      <c r="ACL16463" s="60"/>
      <c r="ACM16463" s="60"/>
      <c r="ACN16463" s="60"/>
      <c r="ACO16463" s="60"/>
      <c r="ACP16463" s="60"/>
      <c r="ACQ16463" s="60"/>
      <c r="ACR16463" s="60"/>
      <c r="ACS16463" s="60"/>
      <c r="ACT16463" s="60"/>
      <c r="ACU16463" s="60"/>
      <c r="ACV16463" s="60"/>
      <c r="ACW16463" s="60"/>
      <c r="ACX16463" s="60"/>
      <c r="ACY16463" s="60">
        <v>6.7334536360072902E-2</v>
      </c>
      <c r="ACZ16463" s="60"/>
      <c r="ADA16463" s="60"/>
      <c r="ADB16463" s="60"/>
      <c r="ADC16463" s="60"/>
      <c r="ADD16463" s="60"/>
      <c r="ADE16463" s="60"/>
    </row>
    <row r="16464" spans="760:785" x14ac:dyDescent="0.25">
      <c r="ACF16464" s="60"/>
      <c r="ACG16464" s="60"/>
      <c r="ACH16464" s="60"/>
      <c r="ACI16464" s="60"/>
      <c r="ACJ16464" s="60"/>
      <c r="ACK16464" s="60"/>
      <c r="ACL16464" s="60"/>
      <c r="ACM16464" s="60"/>
      <c r="ACN16464" s="60"/>
      <c r="ACO16464" s="60"/>
      <c r="ACP16464" s="60"/>
      <c r="ACQ16464" s="60"/>
      <c r="ACR16464" s="60"/>
      <c r="ACS16464" s="60"/>
      <c r="ACT16464" s="60"/>
      <c r="ACU16464" s="60"/>
      <c r="ACV16464" s="60"/>
      <c r="ACW16464" s="60"/>
      <c r="ACX16464" s="60"/>
      <c r="ACY16464" s="60">
        <v>6.7327278890874795E-2</v>
      </c>
      <c r="ACZ16464" s="60"/>
      <c r="ADA16464" s="60"/>
      <c r="ADB16464" s="60"/>
      <c r="ADC16464" s="60"/>
      <c r="ADD16464" s="60"/>
      <c r="ADE16464" s="60"/>
    </row>
    <row r="16465" spans="760:785" x14ac:dyDescent="0.25">
      <c r="ACF16465" s="60"/>
      <c r="ACG16465" s="60"/>
      <c r="ACH16465" s="60"/>
      <c r="ACI16465" s="60"/>
      <c r="ACJ16465" s="60"/>
      <c r="ACK16465" s="60"/>
      <c r="ACL16465" s="60"/>
      <c r="ACM16465" s="60"/>
      <c r="ACN16465" s="60"/>
      <c r="ACO16465" s="60"/>
      <c r="ACP16465" s="60"/>
      <c r="ACQ16465" s="60"/>
      <c r="ACR16465" s="60"/>
      <c r="ACS16465" s="60"/>
      <c r="ACT16465" s="60"/>
      <c r="ACU16465" s="60"/>
      <c r="ACV16465" s="60"/>
      <c r="ACW16465" s="60"/>
      <c r="ACX16465" s="60"/>
      <c r="ACY16465" s="60">
        <v>6.7317161493866795E-2</v>
      </c>
      <c r="ACZ16465" s="60"/>
      <c r="ADA16465" s="60"/>
      <c r="ADB16465" s="60"/>
      <c r="ADC16465" s="60"/>
      <c r="ADD16465" s="60"/>
      <c r="ADE16465" s="60"/>
    </row>
    <row r="16466" spans="760:785" x14ac:dyDescent="0.25">
      <c r="ACF16466" s="60"/>
      <c r="ACG16466" s="60"/>
      <c r="ACH16466" s="60"/>
      <c r="ACI16466" s="60"/>
      <c r="ACJ16466" s="60"/>
      <c r="ACK16466" s="60"/>
      <c r="ACL16466" s="60"/>
      <c r="ACM16466" s="60"/>
      <c r="ACN16466" s="60"/>
      <c r="ACO16466" s="60"/>
      <c r="ACP16466" s="60"/>
      <c r="ACQ16466" s="60"/>
      <c r="ACR16466" s="60"/>
      <c r="ACS16466" s="60"/>
      <c r="ACT16466" s="60"/>
      <c r="ACU16466" s="60"/>
      <c r="ACV16466" s="60"/>
      <c r="ACW16466" s="60"/>
      <c r="ACX16466" s="60"/>
      <c r="ACY16466" s="60">
        <v>6.7305339645178902E-2</v>
      </c>
      <c r="ACZ16466" s="60"/>
      <c r="ADA16466" s="60"/>
      <c r="ADB16466" s="60"/>
      <c r="ADC16466" s="60"/>
      <c r="ADD16466" s="60"/>
      <c r="ADE16466" s="60"/>
    </row>
    <row r="16467" spans="760:785" x14ac:dyDescent="0.25">
      <c r="ACF16467" s="60"/>
      <c r="ACG16467" s="60"/>
      <c r="ACH16467" s="60"/>
      <c r="ACI16467" s="60"/>
      <c r="ACJ16467" s="60"/>
      <c r="ACK16467" s="60"/>
      <c r="ACL16467" s="60"/>
      <c r="ACM16467" s="60"/>
      <c r="ACN16467" s="60"/>
      <c r="ACO16467" s="60"/>
      <c r="ACP16467" s="60"/>
      <c r="ACQ16467" s="60"/>
      <c r="ACR16467" s="60"/>
      <c r="ACS16467" s="60"/>
      <c r="ACT16467" s="60"/>
      <c r="ACU16467" s="60"/>
      <c r="ACV16467" s="60"/>
      <c r="ACW16467" s="60"/>
      <c r="ACX16467" s="60"/>
      <c r="ACY16467" s="60">
        <v>6.7304138596157095E-2</v>
      </c>
      <c r="ACZ16467" s="60"/>
      <c r="ADA16467" s="60"/>
      <c r="ADB16467" s="60"/>
      <c r="ADC16467" s="60"/>
      <c r="ADD16467" s="60"/>
      <c r="ADE16467" s="60"/>
    </row>
    <row r="16468" spans="760:785" x14ac:dyDescent="0.25">
      <c r="ACF16468" s="60"/>
      <c r="ACG16468" s="60"/>
      <c r="ACH16468" s="60"/>
      <c r="ACI16468" s="60"/>
      <c r="ACJ16468" s="60"/>
      <c r="ACK16468" s="60"/>
      <c r="ACL16468" s="60"/>
      <c r="ACM16468" s="60"/>
      <c r="ACN16468" s="60"/>
      <c r="ACO16468" s="60"/>
      <c r="ACP16468" s="60"/>
      <c r="ACQ16468" s="60"/>
      <c r="ACR16468" s="60"/>
      <c r="ACS16468" s="60"/>
      <c r="ACT16468" s="60"/>
      <c r="ACU16468" s="60"/>
      <c r="ACV16468" s="60"/>
      <c r="ACW16468" s="60"/>
      <c r="ACX16468" s="60"/>
      <c r="ACY16468" s="60">
        <v>6.7283611508257707E-2</v>
      </c>
      <c r="ACZ16468" s="60"/>
      <c r="ADA16468" s="60"/>
      <c r="ADB16468" s="60"/>
      <c r="ADC16468" s="60"/>
      <c r="ADD16468" s="60"/>
      <c r="ADE16468" s="60"/>
    </row>
    <row r="16469" spans="760:785" x14ac:dyDescent="0.25">
      <c r="ACF16469" s="60"/>
      <c r="ACG16469" s="60"/>
      <c r="ACH16469" s="60"/>
      <c r="ACI16469" s="60"/>
      <c r="ACJ16469" s="60"/>
      <c r="ACK16469" s="60"/>
      <c r="ACL16469" s="60"/>
      <c r="ACM16469" s="60"/>
      <c r="ACN16469" s="60"/>
      <c r="ACO16469" s="60"/>
      <c r="ACP16469" s="60"/>
      <c r="ACQ16469" s="60"/>
      <c r="ACR16469" s="60"/>
      <c r="ACS16469" s="60"/>
      <c r="ACT16469" s="60"/>
      <c r="ACU16469" s="60"/>
      <c r="ACV16469" s="60"/>
      <c r="ACW16469" s="60"/>
      <c r="ACX16469" s="60"/>
      <c r="ACY16469" s="60">
        <v>6.7259245871728102E-2</v>
      </c>
      <c r="ACZ16469" s="60"/>
      <c r="ADA16469" s="60"/>
      <c r="ADB16469" s="60"/>
      <c r="ADC16469" s="60"/>
      <c r="ADD16469" s="60"/>
      <c r="ADE16469" s="60"/>
    </row>
    <row r="16470" spans="760:785" x14ac:dyDescent="0.25">
      <c r="ACF16470" s="60"/>
      <c r="ACG16470" s="60"/>
      <c r="ACH16470" s="60"/>
      <c r="ACI16470" s="60"/>
      <c r="ACJ16470" s="60"/>
      <c r="ACK16470" s="60"/>
      <c r="ACL16470" s="60"/>
      <c r="ACM16470" s="60"/>
      <c r="ACN16470" s="60"/>
      <c r="ACO16470" s="60"/>
      <c r="ACP16470" s="60"/>
      <c r="ACQ16470" s="60"/>
      <c r="ACR16470" s="60"/>
      <c r="ACS16470" s="60"/>
      <c r="ACT16470" s="60"/>
      <c r="ACU16470" s="60"/>
      <c r="ACV16470" s="60"/>
      <c r="ACW16470" s="60"/>
      <c r="ACX16470" s="60"/>
      <c r="ACY16470" s="60">
        <v>6.7210171261413001E-2</v>
      </c>
      <c r="ACZ16470" s="60"/>
      <c r="ADA16470" s="60"/>
      <c r="ADB16470" s="60"/>
      <c r="ADC16470" s="60"/>
      <c r="ADD16470" s="60"/>
      <c r="ADE16470" s="60"/>
    </row>
    <row r="16471" spans="760:785" x14ac:dyDescent="0.25">
      <c r="ACF16471" s="60"/>
      <c r="ACG16471" s="60"/>
      <c r="ACH16471" s="60"/>
      <c r="ACI16471" s="60"/>
      <c r="ACJ16471" s="60"/>
      <c r="ACK16471" s="60"/>
      <c r="ACL16471" s="60"/>
      <c r="ACM16471" s="60"/>
      <c r="ACN16471" s="60"/>
      <c r="ACO16471" s="60"/>
      <c r="ACP16471" s="60"/>
      <c r="ACQ16471" s="60"/>
      <c r="ACR16471" s="60"/>
      <c r="ACS16471" s="60"/>
      <c r="ACT16471" s="60"/>
      <c r="ACU16471" s="60"/>
      <c r="ACV16471" s="60"/>
      <c r="ACW16471" s="60"/>
      <c r="ACX16471" s="60"/>
      <c r="ACY16471" s="60">
        <v>6.7203985532655094E-2</v>
      </c>
      <c r="ACZ16471" s="60"/>
      <c r="ADA16471" s="60"/>
      <c r="ADB16471" s="60"/>
      <c r="ADC16471" s="60"/>
      <c r="ADD16471" s="60"/>
      <c r="ADE16471" s="60"/>
    </row>
    <row r="16472" spans="760:785" x14ac:dyDescent="0.25">
      <c r="ACF16472" s="60"/>
      <c r="ACG16472" s="60"/>
      <c r="ACH16472" s="60"/>
      <c r="ACI16472" s="60"/>
      <c r="ACJ16472" s="60"/>
      <c r="ACK16472" s="60"/>
      <c r="ACL16472" s="60"/>
      <c r="ACM16472" s="60"/>
      <c r="ACN16472" s="60"/>
      <c r="ACO16472" s="60"/>
      <c r="ACP16472" s="60"/>
      <c r="ACQ16472" s="60"/>
      <c r="ACR16472" s="60"/>
      <c r="ACS16472" s="60"/>
      <c r="ACT16472" s="60"/>
      <c r="ACU16472" s="60"/>
      <c r="ACV16472" s="60"/>
      <c r="ACW16472" s="60"/>
      <c r="ACX16472" s="60"/>
      <c r="ACY16472" s="60">
        <v>6.72035976700011E-2</v>
      </c>
      <c r="ACZ16472" s="60"/>
      <c r="ADA16472" s="60"/>
      <c r="ADB16472" s="60"/>
      <c r="ADC16472" s="60"/>
      <c r="ADD16472" s="60"/>
      <c r="ADE16472" s="60"/>
    </row>
    <row r="16473" spans="760:785" x14ac:dyDescent="0.25">
      <c r="ACF16473" s="60"/>
      <c r="ACG16473" s="60"/>
      <c r="ACH16473" s="60"/>
      <c r="ACI16473" s="60"/>
      <c r="ACJ16473" s="60"/>
      <c r="ACK16473" s="60"/>
      <c r="ACL16473" s="60"/>
      <c r="ACM16473" s="60"/>
      <c r="ACN16473" s="60"/>
      <c r="ACO16473" s="60"/>
      <c r="ACP16473" s="60"/>
      <c r="ACQ16473" s="60"/>
      <c r="ACR16473" s="60"/>
      <c r="ACS16473" s="60"/>
      <c r="ACT16473" s="60"/>
      <c r="ACU16473" s="60"/>
      <c r="ACV16473" s="60"/>
      <c r="ACW16473" s="60"/>
      <c r="ACX16473" s="60"/>
      <c r="ACY16473" s="60">
        <v>6.7189529728311895E-2</v>
      </c>
      <c r="ACZ16473" s="60"/>
      <c r="ADA16473" s="60"/>
      <c r="ADB16473" s="60"/>
      <c r="ADC16473" s="60"/>
      <c r="ADD16473" s="60"/>
      <c r="ADE16473" s="60"/>
    </row>
    <row r="16474" spans="760:785" x14ac:dyDescent="0.25">
      <c r="ACF16474" s="60"/>
      <c r="ACG16474" s="60"/>
      <c r="ACH16474" s="60"/>
      <c r="ACI16474" s="60"/>
      <c r="ACJ16474" s="60"/>
      <c r="ACK16474" s="60"/>
      <c r="ACL16474" s="60"/>
      <c r="ACM16474" s="60"/>
      <c r="ACN16474" s="60"/>
      <c r="ACO16474" s="60"/>
      <c r="ACP16474" s="60"/>
      <c r="ACQ16474" s="60"/>
      <c r="ACR16474" s="60"/>
      <c r="ACS16474" s="60"/>
      <c r="ACT16474" s="60"/>
      <c r="ACU16474" s="60"/>
      <c r="ACV16474" s="60"/>
      <c r="ACW16474" s="60"/>
      <c r="ACX16474" s="60"/>
      <c r="ACY16474" s="60">
        <v>6.7183250453171098E-2</v>
      </c>
      <c r="ACZ16474" s="60"/>
      <c r="ADA16474" s="60"/>
      <c r="ADB16474" s="60"/>
      <c r="ADC16474" s="60"/>
      <c r="ADD16474" s="60"/>
      <c r="ADE16474" s="60"/>
    </row>
    <row r="16475" spans="760:785" x14ac:dyDescent="0.25">
      <c r="ACF16475" s="60"/>
      <c r="ACG16475" s="60"/>
      <c r="ACH16475" s="60"/>
      <c r="ACI16475" s="60"/>
      <c r="ACJ16475" s="60"/>
      <c r="ACK16475" s="60"/>
      <c r="ACL16475" s="60"/>
      <c r="ACM16475" s="60"/>
      <c r="ACN16475" s="60"/>
      <c r="ACO16475" s="60"/>
      <c r="ACP16475" s="60"/>
      <c r="ACQ16475" s="60"/>
      <c r="ACR16475" s="60"/>
      <c r="ACS16475" s="60"/>
      <c r="ACT16475" s="60"/>
      <c r="ACU16475" s="60"/>
      <c r="ACV16475" s="60"/>
      <c r="ACW16475" s="60"/>
      <c r="ACX16475" s="60"/>
      <c r="ACY16475" s="60">
        <v>6.7181033353374595E-2</v>
      </c>
      <c r="ACZ16475" s="60"/>
      <c r="ADA16475" s="60"/>
      <c r="ADB16475" s="60"/>
      <c r="ADC16475" s="60"/>
      <c r="ADD16475" s="60"/>
      <c r="ADE16475" s="60"/>
    </row>
    <row r="16476" spans="760:785" x14ac:dyDescent="0.25">
      <c r="ACF16476" s="60"/>
      <c r="ACG16476" s="60"/>
      <c r="ACH16476" s="60"/>
      <c r="ACI16476" s="60"/>
      <c r="ACJ16476" s="60"/>
      <c r="ACK16476" s="60"/>
      <c r="ACL16476" s="60"/>
      <c r="ACM16476" s="60"/>
      <c r="ACN16476" s="60"/>
      <c r="ACO16476" s="60"/>
      <c r="ACP16476" s="60"/>
      <c r="ACQ16476" s="60"/>
      <c r="ACR16476" s="60"/>
      <c r="ACS16476" s="60"/>
      <c r="ACT16476" s="60"/>
      <c r="ACU16476" s="60"/>
      <c r="ACV16476" s="60"/>
      <c r="ACW16476" s="60"/>
      <c r="ACX16476" s="60"/>
      <c r="ACY16476" s="60">
        <v>6.7172342358509898E-2</v>
      </c>
      <c r="ACZ16476" s="60"/>
      <c r="ADA16476" s="60"/>
      <c r="ADB16476" s="60"/>
      <c r="ADC16476" s="60"/>
      <c r="ADD16476" s="60"/>
      <c r="ADE16476" s="60"/>
    </row>
    <row r="16477" spans="760:785" x14ac:dyDescent="0.25">
      <c r="ACF16477" s="60"/>
      <c r="ACG16477" s="60"/>
      <c r="ACH16477" s="60"/>
      <c r="ACI16477" s="60"/>
      <c r="ACJ16477" s="60"/>
      <c r="ACK16477" s="60"/>
      <c r="ACL16477" s="60"/>
      <c r="ACM16477" s="60"/>
      <c r="ACN16477" s="60"/>
      <c r="ACO16477" s="60"/>
      <c r="ACP16477" s="60"/>
      <c r="ACQ16477" s="60"/>
      <c r="ACR16477" s="60"/>
      <c r="ACS16477" s="60"/>
      <c r="ACT16477" s="60"/>
      <c r="ACU16477" s="60"/>
      <c r="ACV16477" s="60"/>
      <c r="ACW16477" s="60"/>
      <c r="ACX16477" s="60"/>
      <c r="ACY16477" s="60">
        <v>6.7150235449436907E-2</v>
      </c>
      <c r="ACZ16477" s="60"/>
      <c r="ADA16477" s="60"/>
      <c r="ADB16477" s="60"/>
      <c r="ADC16477" s="60"/>
      <c r="ADD16477" s="60"/>
      <c r="ADE16477" s="60"/>
    </row>
    <row r="16478" spans="760:785" x14ac:dyDescent="0.25">
      <c r="ACF16478" s="60"/>
      <c r="ACG16478" s="60"/>
      <c r="ACH16478" s="60"/>
      <c r="ACI16478" s="60"/>
      <c r="ACJ16478" s="60"/>
      <c r="ACK16478" s="60"/>
      <c r="ACL16478" s="60"/>
      <c r="ACM16478" s="60"/>
      <c r="ACN16478" s="60"/>
      <c r="ACO16478" s="60"/>
      <c r="ACP16478" s="60"/>
      <c r="ACQ16478" s="60"/>
      <c r="ACR16478" s="60"/>
      <c r="ACS16478" s="60"/>
      <c r="ACT16478" s="60"/>
      <c r="ACU16478" s="60"/>
      <c r="ACV16478" s="60"/>
      <c r="ACW16478" s="60"/>
      <c r="ACX16478" s="60"/>
      <c r="ACY16478" s="60">
        <v>6.7133331042727201E-2</v>
      </c>
      <c r="ACZ16478" s="60"/>
      <c r="ADA16478" s="60"/>
      <c r="ADB16478" s="60"/>
      <c r="ADC16478" s="60"/>
      <c r="ADD16478" s="60"/>
      <c r="ADE16478" s="60"/>
    </row>
    <row r="16479" spans="760:785" x14ac:dyDescent="0.25">
      <c r="ACF16479" s="60"/>
      <c r="ACG16479" s="60"/>
      <c r="ACH16479" s="60"/>
      <c r="ACI16479" s="60"/>
      <c r="ACJ16479" s="60"/>
      <c r="ACK16479" s="60"/>
      <c r="ACL16479" s="60"/>
      <c r="ACM16479" s="60"/>
      <c r="ACN16479" s="60"/>
      <c r="ACO16479" s="60"/>
      <c r="ACP16479" s="60"/>
      <c r="ACQ16479" s="60"/>
      <c r="ACR16479" s="60"/>
      <c r="ACS16479" s="60"/>
      <c r="ACT16479" s="60"/>
      <c r="ACU16479" s="60"/>
      <c r="ACV16479" s="60"/>
      <c r="ACW16479" s="60"/>
      <c r="ACX16479" s="60"/>
      <c r="ACY16479" s="60">
        <v>6.7132398038874094E-2</v>
      </c>
      <c r="ACZ16479" s="60"/>
      <c r="ADA16479" s="60"/>
      <c r="ADB16479" s="60"/>
      <c r="ADC16479" s="60"/>
      <c r="ADD16479" s="60"/>
      <c r="ADE16479" s="60"/>
    </row>
    <row r="16480" spans="760:785" x14ac:dyDescent="0.25">
      <c r="ACF16480" s="60"/>
      <c r="ACG16480" s="60"/>
      <c r="ACH16480" s="60"/>
      <c r="ACI16480" s="60"/>
      <c r="ACJ16480" s="60"/>
      <c r="ACK16480" s="60"/>
      <c r="ACL16480" s="60"/>
      <c r="ACM16480" s="60"/>
      <c r="ACN16480" s="60"/>
      <c r="ACO16480" s="60"/>
      <c r="ACP16480" s="60"/>
      <c r="ACQ16480" s="60"/>
      <c r="ACR16480" s="60"/>
      <c r="ACS16480" s="60"/>
      <c r="ACT16480" s="60"/>
      <c r="ACU16480" s="60"/>
      <c r="ACV16480" s="60"/>
      <c r="ACW16480" s="60"/>
      <c r="ACX16480" s="60"/>
      <c r="ACY16480" s="60">
        <v>6.7114476374449797E-2</v>
      </c>
      <c r="ACZ16480" s="60"/>
      <c r="ADA16480" s="60"/>
      <c r="ADB16480" s="60"/>
      <c r="ADC16480" s="60"/>
      <c r="ADD16480" s="60"/>
      <c r="ADE16480" s="60"/>
    </row>
    <row r="16481" spans="760:785" x14ac:dyDescent="0.25">
      <c r="ACF16481" s="60"/>
      <c r="ACG16481" s="60"/>
      <c r="ACH16481" s="60"/>
      <c r="ACI16481" s="60"/>
      <c r="ACJ16481" s="60"/>
      <c r="ACK16481" s="60"/>
      <c r="ACL16481" s="60"/>
      <c r="ACM16481" s="60"/>
      <c r="ACN16481" s="60"/>
      <c r="ACO16481" s="60"/>
      <c r="ACP16481" s="60"/>
      <c r="ACQ16481" s="60"/>
      <c r="ACR16481" s="60"/>
      <c r="ACS16481" s="60"/>
      <c r="ACT16481" s="60"/>
      <c r="ACU16481" s="60"/>
      <c r="ACV16481" s="60"/>
      <c r="ACW16481" s="60"/>
      <c r="ACX16481" s="60"/>
      <c r="ACY16481" s="60">
        <v>6.7092539747456603E-2</v>
      </c>
      <c r="ACZ16481" s="60"/>
      <c r="ADA16481" s="60"/>
      <c r="ADB16481" s="60"/>
      <c r="ADC16481" s="60"/>
      <c r="ADD16481" s="60"/>
      <c r="ADE16481" s="60"/>
    </row>
    <row r="16482" spans="760:785" x14ac:dyDescent="0.25">
      <c r="ACF16482" s="60"/>
      <c r="ACG16482" s="60"/>
      <c r="ACH16482" s="60"/>
      <c r="ACI16482" s="60"/>
      <c r="ACJ16482" s="60"/>
      <c r="ACK16482" s="60"/>
      <c r="ACL16482" s="60"/>
      <c r="ACM16482" s="60"/>
      <c r="ACN16482" s="60"/>
      <c r="ACO16482" s="60"/>
      <c r="ACP16482" s="60"/>
      <c r="ACQ16482" s="60"/>
      <c r="ACR16482" s="60"/>
      <c r="ACS16482" s="60"/>
      <c r="ACT16482" s="60"/>
      <c r="ACU16482" s="60"/>
      <c r="ACV16482" s="60"/>
      <c r="ACW16482" s="60"/>
      <c r="ACX16482" s="60"/>
      <c r="ACY16482" s="60">
        <v>6.7041993724056698E-2</v>
      </c>
      <c r="ACZ16482" s="60"/>
      <c r="ADA16482" s="60"/>
      <c r="ADB16482" s="60"/>
      <c r="ADC16482" s="60"/>
      <c r="ADD16482" s="60"/>
      <c r="ADE16482" s="60"/>
    </row>
    <row r="16483" spans="760:785" x14ac:dyDescent="0.25">
      <c r="ACF16483" s="60"/>
      <c r="ACG16483" s="60"/>
      <c r="ACH16483" s="60"/>
      <c r="ACI16483" s="60"/>
      <c r="ACJ16483" s="60"/>
      <c r="ACK16483" s="60"/>
      <c r="ACL16483" s="60"/>
      <c r="ACM16483" s="60"/>
      <c r="ACN16483" s="60"/>
      <c r="ACO16483" s="60"/>
      <c r="ACP16483" s="60"/>
      <c r="ACQ16483" s="60"/>
      <c r="ACR16483" s="60"/>
      <c r="ACS16483" s="60"/>
      <c r="ACT16483" s="60"/>
      <c r="ACU16483" s="60"/>
      <c r="ACV16483" s="60"/>
      <c r="ACW16483" s="60"/>
      <c r="ACX16483" s="60"/>
      <c r="ACY16483" s="60">
        <v>6.7041993724056698E-2</v>
      </c>
      <c r="ACZ16483" s="60"/>
      <c r="ADA16483" s="60"/>
      <c r="ADB16483" s="60"/>
      <c r="ADC16483" s="60"/>
      <c r="ADD16483" s="60"/>
      <c r="ADE16483" s="60"/>
    </row>
    <row r="16484" spans="760:785" x14ac:dyDescent="0.25">
      <c r="ACF16484" s="60"/>
      <c r="ACG16484" s="60"/>
      <c r="ACH16484" s="60"/>
      <c r="ACI16484" s="60"/>
      <c r="ACJ16484" s="60"/>
      <c r="ACK16484" s="60"/>
      <c r="ACL16484" s="60"/>
      <c r="ACM16484" s="60"/>
      <c r="ACN16484" s="60"/>
      <c r="ACO16484" s="60"/>
      <c r="ACP16484" s="60"/>
      <c r="ACQ16484" s="60"/>
      <c r="ACR16484" s="60"/>
      <c r="ACS16484" s="60"/>
      <c r="ACT16484" s="60"/>
      <c r="ACU16484" s="60"/>
      <c r="ACV16484" s="60"/>
      <c r="ACW16484" s="60"/>
      <c r="ACX16484" s="60"/>
      <c r="ACY16484" s="60">
        <v>6.7034315062301397E-2</v>
      </c>
      <c r="ACZ16484" s="60"/>
      <c r="ADA16484" s="60"/>
      <c r="ADB16484" s="60"/>
      <c r="ADC16484" s="60"/>
      <c r="ADD16484" s="60"/>
      <c r="ADE16484" s="60"/>
    </row>
    <row r="16485" spans="760:785" x14ac:dyDescent="0.25">
      <c r="ACF16485" s="60"/>
      <c r="ACG16485" s="60"/>
      <c r="ACH16485" s="60"/>
      <c r="ACI16485" s="60"/>
      <c r="ACJ16485" s="60"/>
      <c r="ACK16485" s="60"/>
      <c r="ACL16485" s="60"/>
      <c r="ACM16485" s="60"/>
      <c r="ACN16485" s="60"/>
      <c r="ACO16485" s="60"/>
      <c r="ACP16485" s="60"/>
      <c r="ACQ16485" s="60"/>
      <c r="ACR16485" s="60"/>
      <c r="ACS16485" s="60"/>
      <c r="ACT16485" s="60"/>
      <c r="ACU16485" s="60"/>
      <c r="ACV16485" s="60"/>
      <c r="ACW16485" s="60"/>
      <c r="ACX16485" s="60"/>
      <c r="ACY16485" s="60">
        <v>6.7026098265017195E-2</v>
      </c>
      <c r="ACZ16485" s="60"/>
      <c r="ADA16485" s="60"/>
      <c r="ADB16485" s="60"/>
      <c r="ADC16485" s="60"/>
      <c r="ADD16485" s="60"/>
      <c r="ADE16485" s="60"/>
    </row>
    <row r="16486" spans="760:785" x14ac:dyDescent="0.25">
      <c r="ACF16486" s="60"/>
      <c r="ACG16486" s="60"/>
      <c r="ACH16486" s="60"/>
      <c r="ACI16486" s="60"/>
      <c r="ACJ16486" s="60"/>
      <c r="ACK16486" s="60"/>
      <c r="ACL16486" s="60"/>
      <c r="ACM16486" s="60"/>
      <c r="ACN16486" s="60"/>
      <c r="ACO16486" s="60"/>
      <c r="ACP16486" s="60"/>
      <c r="ACQ16486" s="60"/>
      <c r="ACR16486" s="60"/>
      <c r="ACS16486" s="60"/>
      <c r="ACT16486" s="60"/>
      <c r="ACU16486" s="60"/>
      <c r="ACV16486" s="60"/>
      <c r="ACW16486" s="60"/>
      <c r="ACX16486" s="60"/>
      <c r="ACY16486" s="60">
        <v>6.6977437559744599E-2</v>
      </c>
      <c r="ACZ16486" s="60"/>
      <c r="ADA16486" s="60"/>
      <c r="ADB16486" s="60"/>
      <c r="ADC16486" s="60"/>
      <c r="ADD16486" s="60"/>
      <c r="ADE16486" s="60"/>
    </row>
    <row r="16487" spans="760:785" x14ac:dyDescent="0.25">
      <c r="ACF16487" s="60"/>
      <c r="ACG16487" s="60"/>
      <c r="ACH16487" s="60"/>
      <c r="ACI16487" s="60"/>
      <c r="ACJ16487" s="60"/>
      <c r="ACK16487" s="60"/>
      <c r="ACL16487" s="60"/>
      <c r="ACM16487" s="60"/>
      <c r="ACN16487" s="60"/>
      <c r="ACO16487" s="60"/>
      <c r="ACP16487" s="60"/>
      <c r="ACQ16487" s="60"/>
      <c r="ACR16487" s="60"/>
      <c r="ACS16487" s="60"/>
      <c r="ACT16487" s="60"/>
      <c r="ACU16487" s="60"/>
      <c r="ACV16487" s="60"/>
      <c r="ACW16487" s="60"/>
      <c r="ACX16487" s="60"/>
      <c r="ACY16487" s="60">
        <v>6.6970070288628503E-2</v>
      </c>
      <c r="ACZ16487" s="60"/>
      <c r="ADA16487" s="60"/>
      <c r="ADB16487" s="60"/>
      <c r="ADC16487" s="60"/>
      <c r="ADD16487" s="60"/>
      <c r="ADE16487" s="60"/>
    </row>
    <row r="16488" spans="760:785" x14ac:dyDescent="0.25">
      <c r="ACF16488" s="60"/>
      <c r="ACG16488" s="60"/>
      <c r="ACH16488" s="60"/>
      <c r="ACI16488" s="60"/>
      <c r="ACJ16488" s="60"/>
      <c r="ACK16488" s="60"/>
      <c r="ACL16488" s="60"/>
      <c r="ACM16488" s="60"/>
      <c r="ACN16488" s="60"/>
      <c r="ACO16488" s="60"/>
      <c r="ACP16488" s="60"/>
      <c r="ACQ16488" s="60"/>
      <c r="ACR16488" s="60"/>
      <c r="ACS16488" s="60"/>
      <c r="ACT16488" s="60"/>
      <c r="ACU16488" s="60"/>
      <c r="ACV16488" s="60"/>
      <c r="ACW16488" s="60"/>
      <c r="ACX16488" s="60"/>
      <c r="ACY16488" s="60">
        <v>6.6954501159201998E-2</v>
      </c>
      <c r="ACZ16488" s="60"/>
      <c r="ADA16488" s="60"/>
      <c r="ADB16488" s="60"/>
      <c r="ADC16488" s="60"/>
      <c r="ADD16488" s="60"/>
      <c r="ADE16488" s="60"/>
    </row>
    <row r="16489" spans="760:785" x14ac:dyDescent="0.25">
      <c r="ACF16489" s="60"/>
      <c r="ACG16489" s="60"/>
      <c r="ACH16489" s="60"/>
      <c r="ACI16489" s="60"/>
      <c r="ACJ16489" s="60"/>
      <c r="ACK16489" s="60"/>
      <c r="ACL16489" s="60"/>
      <c r="ACM16489" s="60"/>
      <c r="ACN16489" s="60"/>
      <c r="ACO16489" s="60"/>
      <c r="ACP16489" s="60"/>
      <c r="ACQ16489" s="60"/>
      <c r="ACR16489" s="60"/>
      <c r="ACS16489" s="60"/>
      <c r="ACT16489" s="60"/>
      <c r="ACU16489" s="60"/>
      <c r="ACV16489" s="60"/>
      <c r="ACW16489" s="60"/>
      <c r="ACX16489" s="60"/>
      <c r="ACY16489" s="60">
        <v>6.6943138644292799E-2</v>
      </c>
      <c r="ACZ16489" s="60"/>
      <c r="ADA16489" s="60"/>
      <c r="ADB16489" s="60"/>
      <c r="ADC16489" s="60"/>
      <c r="ADD16489" s="60"/>
      <c r="ADE16489" s="60"/>
    </row>
    <row r="16490" spans="760:785" x14ac:dyDescent="0.25">
      <c r="ACF16490" s="60"/>
      <c r="ACG16490" s="60"/>
      <c r="ACH16490" s="60"/>
      <c r="ACI16490" s="60"/>
      <c r="ACJ16490" s="60"/>
      <c r="ACK16490" s="60"/>
      <c r="ACL16490" s="60"/>
      <c r="ACM16490" s="60"/>
      <c r="ACN16490" s="60"/>
      <c r="ACO16490" s="60"/>
      <c r="ACP16490" s="60"/>
      <c r="ACQ16490" s="60"/>
      <c r="ACR16490" s="60"/>
      <c r="ACS16490" s="60"/>
      <c r="ACT16490" s="60"/>
      <c r="ACU16490" s="60"/>
      <c r="ACV16490" s="60"/>
      <c r="ACW16490" s="60"/>
      <c r="ACX16490" s="60"/>
      <c r="ACY16490" s="60">
        <v>6.6927990566368598E-2</v>
      </c>
      <c r="ACZ16490" s="60"/>
      <c r="ADA16490" s="60"/>
      <c r="ADB16490" s="60"/>
      <c r="ADC16490" s="60"/>
      <c r="ADD16490" s="60"/>
      <c r="ADE16490" s="60"/>
    </row>
    <row r="16491" spans="760:785" x14ac:dyDescent="0.25">
      <c r="ACF16491" s="60"/>
      <c r="ACG16491" s="60"/>
      <c r="ACH16491" s="60"/>
      <c r="ACI16491" s="60"/>
      <c r="ACJ16491" s="60"/>
      <c r="ACK16491" s="60"/>
      <c r="ACL16491" s="60"/>
      <c r="ACM16491" s="60"/>
      <c r="ACN16491" s="60"/>
      <c r="ACO16491" s="60"/>
      <c r="ACP16491" s="60"/>
      <c r="ACQ16491" s="60"/>
      <c r="ACR16491" s="60"/>
      <c r="ACS16491" s="60"/>
      <c r="ACT16491" s="60"/>
      <c r="ACU16491" s="60"/>
      <c r="ACV16491" s="60"/>
      <c r="ACW16491" s="60"/>
      <c r="ACX16491" s="60"/>
      <c r="ACY16491" s="60">
        <v>6.6915335488843805E-2</v>
      </c>
      <c r="ACZ16491" s="60"/>
      <c r="ADA16491" s="60"/>
      <c r="ADB16491" s="60"/>
      <c r="ADC16491" s="60"/>
      <c r="ADD16491" s="60"/>
      <c r="ADE16491" s="60"/>
    </row>
    <row r="16492" spans="760:785" x14ac:dyDescent="0.25">
      <c r="ACF16492" s="60"/>
      <c r="ACG16492" s="60"/>
      <c r="ACH16492" s="60"/>
      <c r="ACI16492" s="60"/>
      <c r="ACJ16492" s="60"/>
      <c r="ACK16492" s="60"/>
      <c r="ACL16492" s="60"/>
      <c r="ACM16492" s="60"/>
      <c r="ACN16492" s="60"/>
      <c r="ACO16492" s="60"/>
      <c r="ACP16492" s="60"/>
      <c r="ACQ16492" s="60"/>
      <c r="ACR16492" s="60"/>
      <c r="ACS16492" s="60"/>
      <c r="ACT16492" s="60"/>
      <c r="ACU16492" s="60"/>
      <c r="ACV16492" s="60"/>
      <c r="ACW16492" s="60"/>
      <c r="ACX16492" s="60"/>
      <c r="ACY16492" s="60">
        <v>6.6915335488843805E-2</v>
      </c>
      <c r="ACZ16492" s="60"/>
      <c r="ADA16492" s="60"/>
      <c r="ADB16492" s="60"/>
      <c r="ADC16492" s="60"/>
      <c r="ADD16492" s="60"/>
      <c r="ADE16492" s="60"/>
    </row>
    <row r="16493" spans="760:785" x14ac:dyDescent="0.25">
      <c r="ACF16493" s="60"/>
      <c r="ACG16493" s="60"/>
      <c r="ACH16493" s="60"/>
      <c r="ACI16493" s="60"/>
      <c r="ACJ16493" s="60"/>
      <c r="ACK16493" s="60"/>
      <c r="ACL16493" s="60"/>
      <c r="ACM16493" s="60"/>
      <c r="ACN16493" s="60"/>
      <c r="ACO16493" s="60"/>
      <c r="ACP16493" s="60"/>
      <c r="ACQ16493" s="60"/>
      <c r="ACR16493" s="60"/>
      <c r="ACS16493" s="60"/>
      <c r="ACT16493" s="60"/>
      <c r="ACU16493" s="60"/>
      <c r="ACV16493" s="60"/>
      <c r="ACW16493" s="60"/>
      <c r="ACX16493" s="60"/>
      <c r="ACY16493" s="60">
        <v>6.6903328745497995E-2</v>
      </c>
      <c r="ACZ16493" s="60"/>
      <c r="ADA16493" s="60"/>
      <c r="ADB16493" s="60"/>
      <c r="ADC16493" s="60"/>
      <c r="ADD16493" s="60"/>
      <c r="ADE16493" s="60"/>
    </row>
    <row r="16494" spans="760:785" x14ac:dyDescent="0.25">
      <c r="ACF16494" s="60"/>
      <c r="ACG16494" s="60"/>
      <c r="ACH16494" s="60"/>
      <c r="ACI16494" s="60"/>
      <c r="ACJ16494" s="60"/>
      <c r="ACK16494" s="60"/>
      <c r="ACL16494" s="60"/>
      <c r="ACM16494" s="60"/>
      <c r="ACN16494" s="60"/>
      <c r="ACO16494" s="60"/>
      <c r="ACP16494" s="60"/>
      <c r="ACQ16494" s="60"/>
      <c r="ACR16494" s="60"/>
      <c r="ACS16494" s="60"/>
      <c r="ACT16494" s="60"/>
      <c r="ACU16494" s="60"/>
      <c r="ACV16494" s="60"/>
      <c r="ACW16494" s="60"/>
      <c r="ACX16494" s="60"/>
      <c r="ACY16494" s="60">
        <v>6.6892984616599802E-2</v>
      </c>
      <c r="ACZ16494" s="60"/>
      <c r="ADA16494" s="60"/>
      <c r="ADB16494" s="60"/>
      <c r="ADC16494" s="60"/>
      <c r="ADD16494" s="60"/>
      <c r="ADE16494" s="60"/>
    </row>
    <row r="16495" spans="760:785" x14ac:dyDescent="0.25">
      <c r="ACF16495" s="60"/>
      <c r="ACG16495" s="60"/>
      <c r="ACH16495" s="60"/>
      <c r="ACI16495" s="60"/>
      <c r="ACJ16495" s="60"/>
      <c r="ACK16495" s="60"/>
      <c r="ACL16495" s="60"/>
      <c r="ACM16495" s="60"/>
      <c r="ACN16495" s="60"/>
      <c r="ACO16495" s="60"/>
      <c r="ACP16495" s="60"/>
      <c r="ACQ16495" s="60"/>
      <c r="ACR16495" s="60"/>
      <c r="ACS16495" s="60"/>
      <c r="ACT16495" s="60"/>
      <c r="ACU16495" s="60"/>
      <c r="ACV16495" s="60"/>
      <c r="ACW16495" s="60"/>
      <c r="ACX16495" s="60"/>
      <c r="ACY16495" s="60">
        <v>6.6889060126920197E-2</v>
      </c>
      <c r="ACZ16495" s="60"/>
      <c r="ADA16495" s="60"/>
      <c r="ADB16495" s="60"/>
      <c r="ADC16495" s="60"/>
      <c r="ADD16495" s="60"/>
      <c r="ADE16495" s="60"/>
    </row>
    <row r="16496" spans="760:785" x14ac:dyDescent="0.25">
      <c r="ACF16496" s="60"/>
      <c r="ACG16496" s="60"/>
      <c r="ACH16496" s="60"/>
      <c r="ACI16496" s="60"/>
      <c r="ACJ16496" s="60"/>
      <c r="ACK16496" s="60"/>
      <c r="ACL16496" s="60"/>
      <c r="ACM16496" s="60"/>
      <c r="ACN16496" s="60"/>
      <c r="ACO16496" s="60"/>
      <c r="ACP16496" s="60"/>
      <c r="ACQ16496" s="60"/>
      <c r="ACR16496" s="60"/>
      <c r="ACS16496" s="60"/>
      <c r="ACT16496" s="60"/>
      <c r="ACU16496" s="60"/>
      <c r="ACV16496" s="60"/>
      <c r="ACW16496" s="60"/>
      <c r="ACX16496" s="60"/>
      <c r="ACY16496" s="60">
        <v>6.6867914665410297E-2</v>
      </c>
      <c r="ACZ16496" s="60"/>
      <c r="ADA16496" s="60"/>
      <c r="ADB16496" s="60"/>
      <c r="ADC16496" s="60"/>
      <c r="ADD16496" s="60"/>
      <c r="ADE16496" s="60"/>
    </row>
    <row r="16497" spans="760:785" x14ac:dyDescent="0.25">
      <c r="ACF16497" s="60"/>
      <c r="ACG16497" s="60"/>
      <c r="ACH16497" s="60"/>
      <c r="ACI16497" s="60"/>
      <c r="ACJ16497" s="60"/>
      <c r="ACK16497" s="60"/>
      <c r="ACL16497" s="60"/>
      <c r="ACM16497" s="60"/>
      <c r="ACN16497" s="60"/>
      <c r="ACO16497" s="60"/>
      <c r="ACP16497" s="60"/>
      <c r="ACQ16497" s="60"/>
      <c r="ACR16497" s="60"/>
      <c r="ACS16497" s="60"/>
      <c r="ACT16497" s="60"/>
      <c r="ACU16497" s="60"/>
      <c r="ACV16497" s="60"/>
      <c r="ACW16497" s="60"/>
      <c r="ACX16497" s="60"/>
      <c r="ACY16497" s="60">
        <v>6.6867914665410297E-2</v>
      </c>
      <c r="ACZ16497" s="60"/>
      <c r="ADA16497" s="60"/>
      <c r="ADB16497" s="60"/>
      <c r="ADC16497" s="60"/>
      <c r="ADD16497" s="60"/>
      <c r="ADE16497" s="60"/>
    </row>
    <row r="16498" spans="760:785" x14ac:dyDescent="0.25">
      <c r="ACF16498" s="60"/>
      <c r="ACG16498" s="60"/>
      <c r="ACH16498" s="60"/>
      <c r="ACI16498" s="60"/>
      <c r="ACJ16498" s="60"/>
      <c r="ACK16498" s="60"/>
      <c r="ACL16498" s="60"/>
      <c r="ACM16498" s="60"/>
      <c r="ACN16498" s="60"/>
      <c r="ACO16498" s="60"/>
      <c r="ACP16498" s="60"/>
      <c r="ACQ16498" s="60"/>
      <c r="ACR16498" s="60"/>
      <c r="ACS16498" s="60"/>
      <c r="ACT16498" s="60"/>
      <c r="ACU16498" s="60"/>
      <c r="ACV16498" s="60"/>
      <c r="ACW16498" s="60"/>
      <c r="ACX16498" s="60"/>
      <c r="ACY16498" s="60">
        <v>6.6850996059021797E-2</v>
      </c>
      <c r="ACZ16498" s="60"/>
      <c r="ADA16498" s="60"/>
      <c r="ADB16498" s="60"/>
      <c r="ADC16498" s="60"/>
      <c r="ADD16498" s="60"/>
      <c r="ADE16498" s="60"/>
    </row>
    <row r="16499" spans="760:785" x14ac:dyDescent="0.25">
      <c r="ACF16499" s="60"/>
      <c r="ACG16499" s="60"/>
      <c r="ACH16499" s="60"/>
      <c r="ACI16499" s="60"/>
      <c r="ACJ16499" s="60"/>
      <c r="ACK16499" s="60"/>
      <c r="ACL16499" s="60"/>
      <c r="ACM16499" s="60"/>
      <c r="ACN16499" s="60"/>
      <c r="ACO16499" s="60"/>
      <c r="ACP16499" s="60"/>
      <c r="ACQ16499" s="60"/>
      <c r="ACR16499" s="60"/>
      <c r="ACS16499" s="60"/>
      <c r="ACT16499" s="60"/>
      <c r="ACU16499" s="60"/>
      <c r="ACV16499" s="60"/>
      <c r="ACW16499" s="60"/>
      <c r="ACX16499" s="60"/>
      <c r="ACY16499" s="60">
        <v>6.6846098601164805E-2</v>
      </c>
      <c r="ACZ16499" s="60"/>
      <c r="ADA16499" s="60"/>
      <c r="ADB16499" s="60"/>
      <c r="ADC16499" s="60"/>
      <c r="ADD16499" s="60"/>
      <c r="ADE16499" s="60"/>
    </row>
    <row r="16500" spans="760:785" x14ac:dyDescent="0.25">
      <c r="ACF16500" s="60"/>
      <c r="ACG16500" s="60"/>
      <c r="ACH16500" s="60"/>
      <c r="ACI16500" s="60"/>
      <c r="ACJ16500" s="60"/>
      <c r="ACK16500" s="60"/>
      <c r="ACL16500" s="60"/>
      <c r="ACM16500" s="60"/>
      <c r="ACN16500" s="60"/>
      <c r="ACO16500" s="60"/>
      <c r="ACP16500" s="60"/>
      <c r="ACQ16500" s="60"/>
      <c r="ACR16500" s="60"/>
      <c r="ACS16500" s="60"/>
      <c r="ACT16500" s="60"/>
      <c r="ACU16500" s="60"/>
      <c r="ACV16500" s="60"/>
      <c r="ACW16500" s="60"/>
      <c r="ACX16500" s="60"/>
      <c r="ACY16500" s="60">
        <v>6.6821443084602403E-2</v>
      </c>
      <c r="ACZ16500" s="60"/>
      <c r="ADA16500" s="60"/>
      <c r="ADB16500" s="60"/>
      <c r="ADC16500" s="60"/>
      <c r="ADD16500" s="60"/>
      <c r="ADE16500" s="60"/>
    </row>
    <row r="16501" spans="760:785" x14ac:dyDescent="0.25">
      <c r="ACF16501" s="60"/>
      <c r="ACG16501" s="60"/>
      <c r="ACH16501" s="60"/>
      <c r="ACI16501" s="60"/>
      <c r="ACJ16501" s="60"/>
      <c r="ACK16501" s="60"/>
      <c r="ACL16501" s="60"/>
      <c r="ACM16501" s="60"/>
      <c r="ACN16501" s="60"/>
      <c r="ACO16501" s="60"/>
      <c r="ACP16501" s="60"/>
      <c r="ACQ16501" s="60"/>
      <c r="ACR16501" s="60"/>
      <c r="ACS16501" s="60"/>
      <c r="ACT16501" s="60"/>
      <c r="ACU16501" s="60"/>
      <c r="ACV16501" s="60"/>
      <c r="ACW16501" s="60"/>
      <c r="ACX16501" s="60"/>
      <c r="ACY16501" s="60">
        <v>6.6801882180175201E-2</v>
      </c>
      <c r="ACZ16501" s="60"/>
      <c r="ADA16501" s="60"/>
      <c r="ADB16501" s="60"/>
      <c r="ADC16501" s="60"/>
      <c r="ADD16501" s="60"/>
      <c r="ADE16501" s="60"/>
    </row>
    <row r="16502" spans="760:785" x14ac:dyDescent="0.25">
      <c r="ACF16502" s="60"/>
      <c r="ACG16502" s="60"/>
      <c r="ACH16502" s="60"/>
      <c r="ACI16502" s="60"/>
      <c r="ACJ16502" s="60"/>
      <c r="ACK16502" s="60"/>
      <c r="ACL16502" s="60"/>
      <c r="ACM16502" s="60"/>
      <c r="ACN16502" s="60"/>
      <c r="ACO16502" s="60"/>
      <c r="ACP16502" s="60"/>
      <c r="ACQ16502" s="60"/>
      <c r="ACR16502" s="60"/>
      <c r="ACS16502" s="60"/>
      <c r="ACT16502" s="60"/>
      <c r="ACU16502" s="60"/>
      <c r="ACV16502" s="60"/>
      <c r="ACW16502" s="60"/>
      <c r="ACX16502" s="60"/>
      <c r="ACY16502" s="60">
        <v>6.6801882180175201E-2</v>
      </c>
      <c r="ACZ16502" s="60"/>
      <c r="ADA16502" s="60"/>
      <c r="ADB16502" s="60"/>
      <c r="ADC16502" s="60"/>
      <c r="ADD16502" s="60"/>
      <c r="ADE16502" s="60"/>
    </row>
    <row r="16503" spans="760:785" x14ac:dyDescent="0.25">
      <c r="ACF16503" s="60"/>
      <c r="ACG16503" s="60"/>
      <c r="ACH16503" s="60"/>
      <c r="ACI16503" s="60"/>
      <c r="ACJ16503" s="60"/>
      <c r="ACK16503" s="60"/>
      <c r="ACL16503" s="60"/>
      <c r="ACM16503" s="60"/>
      <c r="ACN16503" s="60"/>
      <c r="ACO16503" s="60"/>
      <c r="ACP16503" s="60"/>
      <c r="ACQ16503" s="60"/>
      <c r="ACR16503" s="60"/>
      <c r="ACS16503" s="60"/>
      <c r="ACT16503" s="60"/>
      <c r="ACU16503" s="60"/>
      <c r="ACV16503" s="60"/>
      <c r="ACW16503" s="60"/>
      <c r="ACX16503" s="60"/>
      <c r="ACY16503" s="60">
        <v>6.6795211598359105E-2</v>
      </c>
      <c r="ACZ16503" s="60"/>
      <c r="ADA16503" s="60"/>
      <c r="ADB16503" s="60"/>
      <c r="ADC16503" s="60"/>
      <c r="ADD16503" s="60"/>
      <c r="ADE16503" s="60"/>
    </row>
    <row r="16504" spans="760:785" x14ac:dyDescent="0.25">
      <c r="ACF16504" s="60"/>
      <c r="ACG16504" s="60"/>
      <c r="ACH16504" s="60"/>
      <c r="ACI16504" s="60"/>
      <c r="ACJ16504" s="60"/>
      <c r="ACK16504" s="60"/>
      <c r="ACL16504" s="60"/>
      <c r="ACM16504" s="60"/>
      <c r="ACN16504" s="60"/>
      <c r="ACO16504" s="60"/>
      <c r="ACP16504" s="60"/>
      <c r="ACQ16504" s="60"/>
      <c r="ACR16504" s="60"/>
      <c r="ACS16504" s="60"/>
      <c r="ACT16504" s="60"/>
      <c r="ACU16504" s="60"/>
      <c r="ACV16504" s="60"/>
      <c r="ACW16504" s="60"/>
      <c r="ACX16504" s="60"/>
      <c r="ACY16504" s="60">
        <v>6.6780458156578099E-2</v>
      </c>
      <c r="ACZ16504" s="60"/>
      <c r="ADA16504" s="60"/>
      <c r="ADB16504" s="60"/>
      <c r="ADC16504" s="60"/>
      <c r="ADD16504" s="60"/>
      <c r="ADE16504" s="60"/>
    </row>
    <row r="16505" spans="760:785" x14ac:dyDescent="0.25">
      <c r="ACF16505" s="60"/>
      <c r="ACG16505" s="60"/>
      <c r="ACH16505" s="60"/>
      <c r="ACI16505" s="60"/>
      <c r="ACJ16505" s="60"/>
      <c r="ACK16505" s="60"/>
      <c r="ACL16505" s="60"/>
      <c r="ACM16505" s="60"/>
      <c r="ACN16505" s="60"/>
      <c r="ACO16505" s="60"/>
      <c r="ACP16505" s="60"/>
      <c r="ACQ16505" s="60"/>
      <c r="ACR16505" s="60"/>
      <c r="ACS16505" s="60"/>
      <c r="ACT16505" s="60"/>
      <c r="ACU16505" s="60"/>
      <c r="ACV16505" s="60"/>
      <c r="ACW16505" s="60"/>
      <c r="ACX16505" s="60"/>
      <c r="ACY16505" s="60">
        <v>6.6774286235983304E-2</v>
      </c>
      <c r="ACZ16505" s="60"/>
      <c r="ADA16505" s="60"/>
      <c r="ADB16505" s="60"/>
      <c r="ADC16505" s="60"/>
      <c r="ADD16505" s="60"/>
      <c r="ADE16505" s="60"/>
    </row>
    <row r="16506" spans="760:785" x14ac:dyDescent="0.25">
      <c r="ACF16506" s="60"/>
      <c r="ACG16506" s="60"/>
      <c r="ACH16506" s="60"/>
      <c r="ACI16506" s="60"/>
      <c r="ACJ16506" s="60"/>
      <c r="ACK16506" s="60"/>
      <c r="ACL16506" s="60"/>
      <c r="ACM16506" s="60"/>
      <c r="ACN16506" s="60"/>
      <c r="ACO16506" s="60"/>
      <c r="ACP16506" s="60"/>
      <c r="ACQ16506" s="60"/>
      <c r="ACR16506" s="60"/>
      <c r="ACS16506" s="60"/>
      <c r="ACT16506" s="60"/>
      <c r="ACU16506" s="60"/>
      <c r="ACV16506" s="60"/>
      <c r="ACW16506" s="60"/>
      <c r="ACX16506" s="60"/>
      <c r="ACY16506" s="60">
        <v>6.67699913804779E-2</v>
      </c>
      <c r="ACZ16506" s="60"/>
      <c r="ADA16506" s="60"/>
      <c r="ADB16506" s="60"/>
      <c r="ADC16506" s="60"/>
      <c r="ADD16506" s="60"/>
      <c r="ADE16506" s="60"/>
    </row>
    <row r="16507" spans="760:785" x14ac:dyDescent="0.25">
      <c r="ACF16507" s="60"/>
      <c r="ACG16507" s="60"/>
      <c r="ACH16507" s="60"/>
      <c r="ACI16507" s="60"/>
      <c r="ACJ16507" s="60"/>
      <c r="ACK16507" s="60"/>
      <c r="ACL16507" s="60"/>
      <c r="ACM16507" s="60"/>
      <c r="ACN16507" s="60"/>
      <c r="ACO16507" s="60"/>
      <c r="ACP16507" s="60"/>
      <c r="ACQ16507" s="60"/>
      <c r="ACR16507" s="60"/>
      <c r="ACS16507" s="60"/>
      <c r="ACT16507" s="60"/>
      <c r="ACU16507" s="60"/>
      <c r="ACV16507" s="60"/>
      <c r="ACW16507" s="60"/>
      <c r="ACX16507" s="60"/>
      <c r="ACY16507" s="60">
        <v>6.6764485801208404E-2</v>
      </c>
      <c r="ACZ16507" s="60"/>
      <c r="ADA16507" s="60"/>
      <c r="ADB16507" s="60"/>
      <c r="ADC16507" s="60"/>
      <c r="ADD16507" s="60"/>
      <c r="ADE16507" s="60"/>
    </row>
    <row r="16508" spans="760:785" x14ac:dyDescent="0.25">
      <c r="ACF16508" s="60"/>
      <c r="ACG16508" s="60"/>
      <c r="ACH16508" s="60"/>
      <c r="ACI16508" s="60"/>
      <c r="ACJ16508" s="60"/>
      <c r="ACK16508" s="60"/>
      <c r="ACL16508" s="60"/>
      <c r="ACM16508" s="60"/>
      <c r="ACN16508" s="60"/>
      <c r="ACO16508" s="60"/>
      <c r="ACP16508" s="60"/>
      <c r="ACQ16508" s="60"/>
      <c r="ACR16508" s="60"/>
      <c r="ACS16508" s="60"/>
      <c r="ACT16508" s="60"/>
      <c r="ACU16508" s="60"/>
      <c r="ACV16508" s="60"/>
      <c r="ACW16508" s="60"/>
      <c r="ACX16508" s="60"/>
      <c r="ACY16508" s="60">
        <v>6.6764485801208404E-2</v>
      </c>
      <c r="ACZ16508" s="60"/>
      <c r="ADA16508" s="60"/>
      <c r="ADB16508" s="60"/>
      <c r="ADC16508" s="60"/>
      <c r="ADD16508" s="60"/>
      <c r="ADE16508" s="60"/>
    </row>
    <row r="16509" spans="760:785" x14ac:dyDescent="0.25">
      <c r="ACF16509" s="60"/>
      <c r="ACG16509" s="60"/>
      <c r="ACH16509" s="60"/>
      <c r="ACI16509" s="60"/>
      <c r="ACJ16509" s="60"/>
      <c r="ACK16509" s="60"/>
      <c r="ACL16509" s="60"/>
      <c r="ACM16509" s="60"/>
      <c r="ACN16509" s="60"/>
      <c r="ACO16509" s="60"/>
      <c r="ACP16509" s="60"/>
      <c r="ACQ16509" s="60"/>
      <c r="ACR16509" s="60"/>
      <c r="ACS16509" s="60"/>
      <c r="ACT16509" s="60"/>
      <c r="ACU16509" s="60"/>
      <c r="ACV16509" s="60"/>
      <c r="ACW16509" s="60"/>
      <c r="ACX16509" s="60"/>
      <c r="ACY16509" s="60">
        <v>6.6744187269449695E-2</v>
      </c>
      <c r="ACZ16509" s="60"/>
      <c r="ADA16509" s="60"/>
      <c r="ADB16509" s="60"/>
      <c r="ADC16509" s="60"/>
      <c r="ADD16509" s="60"/>
      <c r="ADE16509" s="60"/>
    </row>
    <row r="16510" spans="760:785" x14ac:dyDescent="0.25">
      <c r="ACF16510" s="60"/>
      <c r="ACG16510" s="60"/>
      <c r="ACH16510" s="60"/>
      <c r="ACI16510" s="60"/>
      <c r="ACJ16510" s="60"/>
      <c r="ACK16510" s="60"/>
      <c r="ACL16510" s="60"/>
      <c r="ACM16510" s="60"/>
      <c r="ACN16510" s="60"/>
      <c r="ACO16510" s="60"/>
      <c r="ACP16510" s="60"/>
      <c r="ACQ16510" s="60"/>
      <c r="ACR16510" s="60"/>
      <c r="ACS16510" s="60"/>
      <c r="ACT16510" s="60"/>
      <c r="ACU16510" s="60"/>
      <c r="ACV16510" s="60"/>
      <c r="ACW16510" s="60"/>
      <c r="ACX16510" s="60"/>
      <c r="ACY16510" s="60">
        <v>6.6709012572923096E-2</v>
      </c>
      <c r="ACZ16510" s="60"/>
      <c r="ADA16510" s="60"/>
      <c r="ADB16510" s="60"/>
      <c r="ADC16510" s="60"/>
      <c r="ADD16510" s="60"/>
      <c r="ADE16510" s="60"/>
    </row>
    <row r="16511" spans="760:785" x14ac:dyDescent="0.25">
      <c r="ACF16511" s="60"/>
      <c r="ACG16511" s="60"/>
      <c r="ACH16511" s="60"/>
      <c r="ACI16511" s="60"/>
      <c r="ACJ16511" s="60"/>
      <c r="ACK16511" s="60"/>
      <c r="ACL16511" s="60"/>
      <c r="ACM16511" s="60"/>
      <c r="ACN16511" s="60"/>
      <c r="ACO16511" s="60"/>
      <c r="ACP16511" s="60"/>
      <c r="ACQ16511" s="60"/>
      <c r="ACR16511" s="60"/>
      <c r="ACS16511" s="60"/>
      <c r="ACT16511" s="60"/>
      <c r="ACU16511" s="60"/>
      <c r="ACV16511" s="60"/>
      <c r="ACW16511" s="60"/>
      <c r="ACX16511" s="60"/>
      <c r="ACY16511" s="60">
        <v>6.6701984852899798E-2</v>
      </c>
      <c r="ACZ16511" s="60"/>
      <c r="ADA16511" s="60"/>
      <c r="ADB16511" s="60"/>
      <c r="ADC16511" s="60"/>
      <c r="ADD16511" s="60"/>
      <c r="ADE16511" s="60"/>
    </row>
    <row r="16512" spans="760:785" x14ac:dyDescent="0.25">
      <c r="ACF16512" s="60"/>
      <c r="ACG16512" s="60"/>
      <c r="ACH16512" s="60"/>
      <c r="ACI16512" s="60"/>
      <c r="ACJ16512" s="60"/>
      <c r="ACK16512" s="60"/>
      <c r="ACL16512" s="60"/>
      <c r="ACM16512" s="60"/>
      <c r="ACN16512" s="60"/>
      <c r="ACO16512" s="60"/>
      <c r="ACP16512" s="60"/>
      <c r="ACQ16512" s="60"/>
      <c r="ACR16512" s="60"/>
      <c r="ACS16512" s="60"/>
      <c r="ACT16512" s="60"/>
      <c r="ACU16512" s="60"/>
      <c r="ACV16512" s="60"/>
      <c r="ACW16512" s="60"/>
      <c r="ACX16512" s="60"/>
      <c r="ACY16512" s="60">
        <v>6.6701984852899798E-2</v>
      </c>
      <c r="ACZ16512" s="60"/>
      <c r="ADA16512" s="60"/>
      <c r="ADB16512" s="60"/>
      <c r="ADC16512" s="60"/>
      <c r="ADD16512" s="60"/>
      <c r="ADE16512" s="60"/>
    </row>
    <row r="16513" spans="760:785" x14ac:dyDescent="0.25">
      <c r="ACF16513" s="60"/>
      <c r="ACG16513" s="60"/>
      <c r="ACH16513" s="60"/>
      <c r="ACI16513" s="60"/>
      <c r="ACJ16513" s="60"/>
      <c r="ACK16513" s="60"/>
      <c r="ACL16513" s="60"/>
      <c r="ACM16513" s="60"/>
      <c r="ACN16513" s="60"/>
      <c r="ACO16513" s="60"/>
      <c r="ACP16513" s="60"/>
      <c r="ACQ16513" s="60"/>
      <c r="ACR16513" s="60"/>
      <c r="ACS16513" s="60"/>
      <c r="ACT16513" s="60"/>
      <c r="ACU16513" s="60"/>
      <c r="ACV16513" s="60"/>
      <c r="ACW16513" s="60"/>
      <c r="ACX16513" s="60"/>
      <c r="ACY16513" s="60">
        <v>6.6667601492880604E-2</v>
      </c>
      <c r="ACZ16513" s="60"/>
      <c r="ADA16513" s="60"/>
      <c r="ADB16513" s="60"/>
      <c r="ADC16513" s="60"/>
      <c r="ADD16513" s="60"/>
      <c r="ADE16513" s="60"/>
    </row>
    <row r="16514" spans="760:785" x14ac:dyDescent="0.25">
      <c r="ACF16514" s="60"/>
      <c r="ACG16514" s="60"/>
      <c r="ACH16514" s="60"/>
      <c r="ACI16514" s="60"/>
      <c r="ACJ16514" s="60"/>
      <c r="ACK16514" s="60"/>
      <c r="ACL16514" s="60"/>
      <c r="ACM16514" s="60"/>
      <c r="ACN16514" s="60"/>
      <c r="ACO16514" s="60"/>
      <c r="ACP16514" s="60"/>
      <c r="ACQ16514" s="60"/>
      <c r="ACR16514" s="60"/>
      <c r="ACS16514" s="60"/>
      <c r="ACT16514" s="60"/>
      <c r="ACU16514" s="60"/>
      <c r="ACV16514" s="60"/>
      <c r="ACW16514" s="60"/>
      <c r="ACX16514" s="60"/>
      <c r="ACY16514" s="60">
        <v>6.6648135736164404E-2</v>
      </c>
      <c r="ACZ16514" s="60"/>
      <c r="ADA16514" s="60"/>
      <c r="ADB16514" s="60"/>
      <c r="ADC16514" s="60"/>
      <c r="ADD16514" s="60"/>
      <c r="ADE16514" s="60"/>
    </row>
    <row r="16515" spans="760:785" x14ac:dyDescent="0.25">
      <c r="ACF16515" s="60"/>
      <c r="ACG16515" s="60"/>
      <c r="ACH16515" s="60"/>
      <c r="ACI16515" s="60"/>
      <c r="ACJ16515" s="60"/>
      <c r="ACK16515" s="60"/>
      <c r="ACL16515" s="60"/>
      <c r="ACM16515" s="60"/>
      <c r="ACN16515" s="60"/>
      <c r="ACO16515" s="60"/>
      <c r="ACP16515" s="60"/>
      <c r="ACQ16515" s="60"/>
      <c r="ACR16515" s="60"/>
      <c r="ACS16515" s="60"/>
      <c r="ACT16515" s="60"/>
      <c r="ACU16515" s="60"/>
      <c r="ACV16515" s="60"/>
      <c r="ACW16515" s="60"/>
      <c r="ACX16515" s="60"/>
      <c r="ACY16515" s="60">
        <v>6.6643229614766195E-2</v>
      </c>
      <c r="ACZ16515" s="60"/>
      <c r="ADA16515" s="60"/>
      <c r="ADB16515" s="60"/>
      <c r="ADC16515" s="60"/>
      <c r="ADD16515" s="60"/>
      <c r="ADE16515" s="60"/>
    </row>
    <row r="16516" spans="760:785" x14ac:dyDescent="0.25">
      <c r="ACF16516" s="60"/>
      <c r="ACG16516" s="60"/>
      <c r="ACH16516" s="60"/>
      <c r="ACI16516" s="60"/>
      <c r="ACJ16516" s="60"/>
      <c r="ACK16516" s="60"/>
      <c r="ACL16516" s="60"/>
      <c r="ACM16516" s="60"/>
      <c r="ACN16516" s="60"/>
      <c r="ACO16516" s="60"/>
      <c r="ACP16516" s="60"/>
      <c r="ACQ16516" s="60"/>
      <c r="ACR16516" s="60"/>
      <c r="ACS16516" s="60"/>
      <c r="ACT16516" s="60"/>
      <c r="ACU16516" s="60"/>
      <c r="ACV16516" s="60"/>
      <c r="ACW16516" s="60"/>
      <c r="ACX16516" s="60"/>
      <c r="ACY16516" s="60">
        <v>6.6628554842670495E-2</v>
      </c>
      <c r="ACZ16516" s="60"/>
      <c r="ADA16516" s="60"/>
      <c r="ADB16516" s="60"/>
      <c r="ADC16516" s="60"/>
      <c r="ADD16516" s="60"/>
      <c r="ADE16516" s="60"/>
    </row>
    <row r="16517" spans="760:785" x14ac:dyDescent="0.25">
      <c r="ACF16517" s="60"/>
      <c r="ACG16517" s="60"/>
      <c r="ACH16517" s="60"/>
      <c r="ACI16517" s="60"/>
      <c r="ACJ16517" s="60"/>
      <c r="ACK16517" s="60"/>
      <c r="ACL16517" s="60"/>
      <c r="ACM16517" s="60"/>
      <c r="ACN16517" s="60"/>
      <c r="ACO16517" s="60"/>
      <c r="ACP16517" s="60"/>
      <c r="ACQ16517" s="60"/>
      <c r="ACR16517" s="60"/>
      <c r="ACS16517" s="60"/>
      <c r="ACT16517" s="60"/>
      <c r="ACU16517" s="60"/>
      <c r="ACV16517" s="60"/>
      <c r="ACW16517" s="60"/>
      <c r="ACX16517" s="60"/>
      <c r="ACY16517" s="60">
        <v>6.6628554842670495E-2</v>
      </c>
      <c r="ACZ16517" s="60"/>
      <c r="ADA16517" s="60"/>
      <c r="ADB16517" s="60"/>
      <c r="ADC16517" s="60"/>
      <c r="ADD16517" s="60"/>
      <c r="ADE16517" s="60"/>
    </row>
    <row r="16518" spans="760:785" x14ac:dyDescent="0.25">
      <c r="ACF16518" s="60"/>
      <c r="ACG16518" s="60"/>
      <c r="ACH16518" s="60"/>
      <c r="ACI16518" s="60"/>
      <c r="ACJ16518" s="60"/>
      <c r="ACK16518" s="60"/>
      <c r="ACL16518" s="60"/>
      <c r="ACM16518" s="60"/>
      <c r="ACN16518" s="60"/>
      <c r="ACO16518" s="60"/>
      <c r="ACP16518" s="60"/>
      <c r="ACQ16518" s="60"/>
      <c r="ACR16518" s="60"/>
      <c r="ACS16518" s="60"/>
      <c r="ACT16518" s="60"/>
      <c r="ACU16518" s="60"/>
      <c r="ACV16518" s="60"/>
      <c r="ACW16518" s="60"/>
      <c r="ACX16518" s="60"/>
      <c r="ACY16518" s="60">
        <v>6.6619735545620701E-2</v>
      </c>
      <c r="ACZ16518" s="60"/>
      <c r="ADA16518" s="60"/>
      <c r="ADB16518" s="60"/>
      <c r="ADC16518" s="60"/>
      <c r="ADD16518" s="60"/>
      <c r="ADE16518" s="60"/>
    </row>
    <row r="16519" spans="760:785" x14ac:dyDescent="0.25">
      <c r="ACF16519" s="60"/>
      <c r="ACG16519" s="60"/>
      <c r="ACH16519" s="60"/>
      <c r="ACI16519" s="60"/>
      <c r="ACJ16519" s="60"/>
      <c r="ACK16519" s="60"/>
      <c r="ACL16519" s="60"/>
      <c r="ACM16519" s="60"/>
      <c r="ACN16519" s="60"/>
      <c r="ACO16519" s="60"/>
      <c r="ACP16519" s="60"/>
      <c r="ACQ16519" s="60"/>
      <c r="ACR16519" s="60"/>
      <c r="ACS16519" s="60"/>
      <c r="ACT16519" s="60"/>
      <c r="ACU16519" s="60"/>
      <c r="ACV16519" s="60"/>
      <c r="ACW16519" s="60"/>
      <c r="ACX16519" s="60"/>
      <c r="ACY16519" s="60">
        <v>6.6554252607798195E-2</v>
      </c>
      <c r="ACZ16519" s="60"/>
      <c r="ADA16519" s="60"/>
      <c r="ADB16519" s="60"/>
      <c r="ADC16519" s="60"/>
      <c r="ADD16519" s="60"/>
      <c r="ADE16519" s="60"/>
    </row>
    <row r="16520" spans="760:785" x14ac:dyDescent="0.25">
      <c r="ACF16520" s="60"/>
      <c r="ACG16520" s="60"/>
      <c r="ACH16520" s="60"/>
      <c r="ACI16520" s="60"/>
      <c r="ACJ16520" s="60"/>
      <c r="ACK16520" s="60"/>
      <c r="ACL16520" s="60"/>
      <c r="ACM16520" s="60"/>
      <c r="ACN16520" s="60"/>
      <c r="ACO16520" s="60"/>
      <c r="ACP16520" s="60"/>
      <c r="ACQ16520" s="60"/>
      <c r="ACR16520" s="60"/>
      <c r="ACS16520" s="60"/>
      <c r="ACT16520" s="60"/>
      <c r="ACU16520" s="60"/>
      <c r="ACV16520" s="60"/>
      <c r="ACW16520" s="60"/>
      <c r="ACX16520" s="60"/>
      <c r="ACY16520" s="60">
        <v>6.6529426353398494E-2</v>
      </c>
      <c r="ACZ16520" s="60"/>
      <c r="ADA16520" s="60"/>
      <c r="ADB16520" s="60"/>
      <c r="ADC16520" s="60"/>
      <c r="ADD16520" s="60"/>
      <c r="ADE16520" s="60"/>
    </row>
    <row r="16521" spans="760:785" x14ac:dyDescent="0.25">
      <c r="ACF16521" s="60"/>
      <c r="ACG16521" s="60"/>
      <c r="ACH16521" s="60"/>
      <c r="ACI16521" s="60"/>
      <c r="ACJ16521" s="60"/>
      <c r="ACK16521" s="60"/>
      <c r="ACL16521" s="60"/>
      <c r="ACM16521" s="60"/>
      <c r="ACN16521" s="60"/>
      <c r="ACO16521" s="60"/>
      <c r="ACP16521" s="60"/>
      <c r="ACQ16521" s="60"/>
      <c r="ACR16521" s="60"/>
      <c r="ACS16521" s="60"/>
      <c r="ACT16521" s="60"/>
      <c r="ACU16521" s="60"/>
      <c r="ACV16521" s="60"/>
      <c r="ACW16521" s="60"/>
      <c r="ACX16521" s="60"/>
      <c r="ACY16521" s="60">
        <v>6.6520738943518204E-2</v>
      </c>
      <c r="ACZ16521" s="60"/>
      <c r="ADA16521" s="60"/>
      <c r="ADB16521" s="60"/>
      <c r="ADC16521" s="60"/>
      <c r="ADD16521" s="60"/>
      <c r="ADE16521" s="60"/>
    </row>
    <row r="16522" spans="760:785" x14ac:dyDescent="0.25">
      <c r="ACF16522" s="60"/>
      <c r="ACG16522" s="60"/>
      <c r="ACH16522" s="60"/>
      <c r="ACI16522" s="60"/>
      <c r="ACJ16522" s="60"/>
      <c r="ACK16522" s="60"/>
      <c r="ACL16522" s="60"/>
      <c r="ACM16522" s="60"/>
      <c r="ACN16522" s="60"/>
      <c r="ACO16522" s="60"/>
      <c r="ACP16522" s="60"/>
      <c r="ACQ16522" s="60"/>
      <c r="ACR16522" s="60"/>
      <c r="ACS16522" s="60"/>
      <c r="ACT16522" s="60"/>
      <c r="ACU16522" s="60"/>
      <c r="ACV16522" s="60"/>
      <c r="ACW16522" s="60"/>
      <c r="ACX16522" s="60"/>
      <c r="ACY16522" s="60">
        <v>6.6507153627639495E-2</v>
      </c>
      <c r="ACZ16522" s="60"/>
      <c r="ADA16522" s="60"/>
      <c r="ADB16522" s="60"/>
      <c r="ADC16522" s="60"/>
      <c r="ADD16522" s="60"/>
      <c r="ADE16522" s="60"/>
    </row>
    <row r="16523" spans="760:785" x14ac:dyDescent="0.25">
      <c r="ACF16523" s="60"/>
      <c r="ACG16523" s="60"/>
      <c r="ACH16523" s="60"/>
      <c r="ACI16523" s="60"/>
      <c r="ACJ16523" s="60"/>
      <c r="ACK16523" s="60"/>
      <c r="ACL16523" s="60"/>
      <c r="ACM16523" s="60"/>
      <c r="ACN16523" s="60"/>
      <c r="ACO16523" s="60"/>
      <c r="ACP16523" s="60"/>
      <c r="ACQ16523" s="60"/>
      <c r="ACR16523" s="60"/>
      <c r="ACS16523" s="60"/>
      <c r="ACT16523" s="60"/>
      <c r="ACU16523" s="60"/>
      <c r="ACV16523" s="60"/>
      <c r="ACW16523" s="60"/>
      <c r="ACX16523" s="60"/>
      <c r="ACY16523" s="60">
        <v>6.6507153627639495E-2</v>
      </c>
      <c r="ACZ16523" s="60"/>
      <c r="ADA16523" s="60"/>
      <c r="ADB16523" s="60"/>
      <c r="ADC16523" s="60"/>
      <c r="ADD16523" s="60"/>
      <c r="ADE16523" s="60"/>
    </row>
    <row r="16524" spans="760:785" x14ac:dyDescent="0.25">
      <c r="ACF16524" s="60"/>
      <c r="ACG16524" s="60"/>
      <c r="ACH16524" s="60"/>
      <c r="ACI16524" s="60"/>
      <c r="ACJ16524" s="60"/>
      <c r="ACK16524" s="60"/>
      <c r="ACL16524" s="60"/>
      <c r="ACM16524" s="60"/>
      <c r="ACN16524" s="60"/>
      <c r="ACO16524" s="60"/>
      <c r="ACP16524" s="60"/>
      <c r="ACQ16524" s="60"/>
      <c r="ACR16524" s="60"/>
      <c r="ACS16524" s="60"/>
      <c r="ACT16524" s="60"/>
      <c r="ACU16524" s="60"/>
      <c r="ACV16524" s="60"/>
      <c r="ACW16524" s="60"/>
      <c r="ACX16524" s="60"/>
      <c r="ACY16524" s="60">
        <v>6.6503801324933706E-2</v>
      </c>
      <c r="ACZ16524" s="60"/>
      <c r="ADA16524" s="60"/>
      <c r="ADB16524" s="60"/>
      <c r="ADC16524" s="60"/>
      <c r="ADD16524" s="60"/>
      <c r="ADE16524" s="60"/>
    </row>
    <row r="16525" spans="760:785" x14ac:dyDescent="0.25">
      <c r="ACF16525" s="60"/>
      <c r="ACG16525" s="60"/>
      <c r="ACH16525" s="60"/>
      <c r="ACI16525" s="60"/>
      <c r="ACJ16525" s="60"/>
      <c r="ACK16525" s="60"/>
      <c r="ACL16525" s="60"/>
      <c r="ACM16525" s="60"/>
      <c r="ACN16525" s="60"/>
      <c r="ACO16525" s="60"/>
      <c r="ACP16525" s="60"/>
      <c r="ACQ16525" s="60"/>
      <c r="ACR16525" s="60"/>
      <c r="ACS16525" s="60"/>
      <c r="ACT16525" s="60"/>
      <c r="ACU16525" s="60"/>
      <c r="ACV16525" s="60"/>
      <c r="ACW16525" s="60"/>
      <c r="ACX16525" s="60"/>
      <c r="ACY16525" s="60">
        <v>6.6502219148867003E-2</v>
      </c>
      <c r="ACZ16525" s="60"/>
      <c r="ADA16525" s="60"/>
      <c r="ADB16525" s="60"/>
      <c r="ADC16525" s="60"/>
      <c r="ADD16525" s="60"/>
      <c r="ADE16525" s="60"/>
    </row>
    <row r="16526" spans="760:785" x14ac:dyDescent="0.25">
      <c r="ACF16526" s="60"/>
      <c r="ACG16526" s="60"/>
      <c r="ACH16526" s="60"/>
      <c r="ACI16526" s="60"/>
      <c r="ACJ16526" s="60"/>
      <c r="ACK16526" s="60"/>
      <c r="ACL16526" s="60"/>
      <c r="ACM16526" s="60"/>
      <c r="ACN16526" s="60"/>
      <c r="ACO16526" s="60"/>
      <c r="ACP16526" s="60"/>
      <c r="ACQ16526" s="60"/>
      <c r="ACR16526" s="60"/>
      <c r="ACS16526" s="60"/>
      <c r="ACT16526" s="60"/>
      <c r="ACU16526" s="60"/>
      <c r="ACV16526" s="60"/>
      <c r="ACW16526" s="60"/>
      <c r="ACX16526" s="60"/>
      <c r="ACY16526" s="60">
        <v>6.6497716409748997E-2</v>
      </c>
      <c r="ACZ16526" s="60"/>
      <c r="ADA16526" s="60"/>
      <c r="ADB16526" s="60"/>
      <c r="ADC16526" s="60"/>
      <c r="ADD16526" s="60"/>
      <c r="ADE16526" s="60"/>
    </row>
    <row r="16527" spans="760:785" x14ac:dyDescent="0.25">
      <c r="ACF16527" s="60"/>
      <c r="ACG16527" s="60"/>
      <c r="ACH16527" s="60"/>
      <c r="ACI16527" s="60"/>
      <c r="ACJ16527" s="60"/>
      <c r="ACK16527" s="60"/>
      <c r="ACL16527" s="60"/>
      <c r="ACM16527" s="60"/>
      <c r="ACN16527" s="60"/>
      <c r="ACO16527" s="60"/>
      <c r="ACP16527" s="60"/>
      <c r="ACQ16527" s="60"/>
      <c r="ACR16527" s="60"/>
      <c r="ACS16527" s="60"/>
      <c r="ACT16527" s="60"/>
      <c r="ACU16527" s="60"/>
      <c r="ACV16527" s="60"/>
      <c r="ACW16527" s="60"/>
      <c r="ACX16527" s="60"/>
      <c r="ACY16527" s="60">
        <v>6.6497716409748997E-2</v>
      </c>
      <c r="ACZ16527" s="60"/>
      <c r="ADA16527" s="60"/>
      <c r="ADB16527" s="60"/>
      <c r="ADC16527" s="60"/>
      <c r="ADD16527" s="60"/>
      <c r="ADE16527" s="60"/>
    </row>
    <row r="16528" spans="760:785" x14ac:dyDescent="0.25">
      <c r="ACF16528" s="60"/>
      <c r="ACG16528" s="60"/>
      <c r="ACH16528" s="60"/>
      <c r="ACI16528" s="60"/>
      <c r="ACJ16528" s="60"/>
      <c r="ACK16528" s="60"/>
      <c r="ACL16528" s="60"/>
      <c r="ACM16528" s="60"/>
      <c r="ACN16528" s="60"/>
      <c r="ACO16528" s="60"/>
      <c r="ACP16528" s="60"/>
      <c r="ACQ16528" s="60"/>
      <c r="ACR16528" s="60"/>
      <c r="ACS16528" s="60"/>
      <c r="ACT16528" s="60"/>
      <c r="ACU16528" s="60"/>
      <c r="ACV16528" s="60"/>
      <c r="ACW16528" s="60"/>
      <c r="ACX16528" s="60"/>
      <c r="ACY16528" s="60">
        <v>6.6495978263427902E-2</v>
      </c>
      <c r="ACZ16528" s="60"/>
      <c r="ADA16528" s="60"/>
      <c r="ADB16528" s="60"/>
      <c r="ADC16528" s="60"/>
      <c r="ADD16528" s="60"/>
      <c r="ADE16528" s="60"/>
    </row>
    <row r="16529" spans="760:785" x14ac:dyDescent="0.25">
      <c r="ACF16529" s="60"/>
      <c r="ACG16529" s="60"/>
      <c r="ACH16529" s="60"/>
      <c r="ACI16529" s="60"/>
      <c r="ACJ16529" s="60"/>
      <c r="ACK16529" s="60"/>
      <c r="ACL16529" s="60"/>
      <c r="ACM16529" s="60"/>
      <c r="ACN16529" s="60"/>
      <c r="ACO16529" s="60"/>
      <c r="ACP16529" s="60"/>
      <c r="ACQ16529" s="60"/>
      <c r="ACR16529" s="60"/>
      <c r="ACS16529" s="60"/>
      <c r="ACT16529" s="60"/>
      <c r="ACU16529" s="60"/>
      <c r="ACV16529" s="60"/>
      <c r="ACW16529" s="60"/>
      <c r="ACX16529" s="60"/>
      <c r="ACY16529" s="60">
        <v>6.6432123641710097E-2</v>
      </c>
      <c r="ACZ16529" s="60"/>
      <c r="ADA16529" s="60"/>
      <c r="ADB16529" s="60"/>
      <c r="ADC16529" s="60"/>
      <c r="ADD16529" s="60"/>
      <c r="ADE16529" s="60"/>
    </row>
    <row r="16530" spans="760:785" x14ac:dyDescent="0.25">
      <c r="ACF16530" s="60"/>
      <c r="ACG16530" s="60"/>
      <c r="ACH16530" s="60"/>
      <c r="ACI16530" s="60"/>
      <c r="ACJ16530" s="60"/>
      <c r="ACK16530" s="60"/>
      <c r="ACL16530" s="60"/>
      <c r="ACM16530" s="60"/>
      <c r="ACN16530" s="60"/>
      <c r="ACO16530" s="60"/>
      <c r="ACP16530" s="60"/>
      <c r="ACQ16530" s="60"/>
      <c r="ACR16530" s="60"/>
      <c r="ACS16530" s="60"/>
      <c r="ACT16530" s="60"/>
      <c r="ACU16530" s="60"/>
      <c r="ACV16530" s="60"/>
      <c r="ACW16530" s="60"/>
      <c r="ACX16530" s="60"/>
      <c r="ACY16530" s="60">
        <v>6.6408273723769895E-2</v>
      </c>
      <c r="ACZ16530" s="60"/>
      <c r="ADA16530" s="60"/>
      <c r="ADB16530" s="60"/>
      <c r="ADC16530" s="60"/>
      <c r="ADD16530" s="60"/>
      <c r="ADE16530" s="60"/>
    </row>
    <row r="16531" spans="760:785" x14ac:dyDescent="0.25">
      <c r="ACF16531" s="60"/>
      <c r="ACG16531" s="60"/>
      <c r="ACH16531" s="60"/>
      <c r="ACI16531" s="60"/>
      <c r="ACJ16531" s="60"/>
      <c r="ACK16531" s="60"/>
      <c r="ACL16531" s="60"/>
      <c r="ACM16531" s="60"/>
      <c r="ACN16531" s="60"/>
      <c r="ACO16531" s="60"/>
      <c r="ACP16531" s="60"/>
      <c r="ACQ16531" s="60"/>
      <c r="ACR16531" s="60"/>
      <c r="ACS16531" s="60"/>
      <c r="ACT16531" s="60"/>
      <c r="ACU16531" s="60"/>
      <c r="ACV16531" s="60"/>
      <c r="ACW16531" s="60"/>
      <c r="ACX16531" s="60"/>
      <c r="ACY16531" s="60">
        <v>6.6403377180883696E-2</v>
      </c>
      <c r="ACZ16531" s="60"/>
      <c r="ADA16531" s="60"/>
      <c r="ADB16531" s="60"/>
      <c r="ADC16531" s="60"/>
      <c r="ADD16531" s="60"/>
      <c r="ADE16531" s="60"/>
    </row>
    <row r="16532" spans="760:785" x14ac:dyDescent="0.25">
      <c r="ACF16532" s="60"/>
      <c r="ACG16532" s="60"/>
      <c r="ACH16532" s="60"/>
      <c r="ACI16532" s="60"/>
      <c r="ACJ16532" s="60"/>
      <c r="ACK16532" s="60"/>
      <c r="ACL16532" s="60"/>
      <c r="ACM16532" s="60"/>
      <c r="ACN16532" s="60"/>
      <c r="ACO16532" s="60"/>
      <c r="ACP16532" s="60"/>
      <c r="ACQ16532" s="60"/>
      <c r="ACR16532" s="60"/>
      <c r="ACS16532" s="60"/>
      <c r="ACT16532" s="60"/>
      <c r="ACU16532" s="60"/>
      <c r="ACV16532" s="60"/>
      <c r="ACW16532" s="60"/>
      <c r="ACX16532" s="60"/>
      <c r="ACY16532" s="60">
        <v>6.6389737025652595E-2</v>
      </c>
      <c r="ACZ16532" s="60"/>
      <c r="ADA16532" s="60"/>
      <c r="ADB16532" s="60"/>
      <c r="ADC16532" s="60"/>
      <c r="ADD16532" s="60"/>
      <c r="ADE16532" s="60"/>
    </row>
    <row r="16533" spans="760:785" x14ac:dyDescent="0.25">
      <c r="ACF16533" s="60"/>
      <c r="ACG16533" s="60"/>
      <c r="ACH16533" s="60"/>
      <c r="ACI16533" s="60"/>
      <c r="ACJ16533" s="60"/>
      <c r="ACK16533" s="60"/>
      <c r="ACL16533" s="60"/>
      <c r="ACM16533" s="60"/>
      <c r="ACN16533" s="60"/>
      <c r="ACO16533" s="60"/>
      <c r="ACP16533" s="60"/>
      <c r="ACQ16533" s="60"/>
      <c r="ACR16533" s="60"/>
      <c r="ACS16533" s="60"/>
      <c r="ACT16533" s="60"/>
      <c r="ACU16533" s="60"/>
      <c r="ACV16533" s="60"/>
      <c r="ACW16533" s="60"/>
      <c r="ACX16533" s="60"/>
      <c r="ACY16533" s="60">
        <v>6.6388651943762603E-2</v>
      </c>
      <c r="ACZ16533" s="60"/>
      <c r="ADA16533" s="60"/>
      <c r="ADB16533" s="60"/>
      <c r="ADC16533" s="60"/>
      <c r="ADD16533" s="60"/>
      <c r="ADE16533" s="60"/>
    </row>
    <row r="16534" spans="760:785" x14ac:dyDescent="0.25">
      <c r="ACF16534" s="60"/>
      <c r="ACG16534" s="60"/>
      <c r="ACH16534" s="60"/>
      <c r="ACI16534" s="60"/>
      <c r="ACJ16534" s="60"/>
      <c r="ACK16534" s="60"/>
      <c r="ACL16534" s="60"/>
      <c r="ACM16534" s="60"/>
      <c r="ACN16534" s="60"/>
      <c r="ACO16534" s="60"/>
      <c r="ACP16534" s="60"/>
      <c r="ACQ16534" s="60"/>
      <c r="ACR16534" s="60"/>
      <c r="ACS16534" s="60"/>
      <c r="ACT16534" s="60"/>
      <c r="ACU16534" s="60"/>
      <c r="ACV16534" s="60"/>
      <c r="ACW16534" s="60"/>
      <c r="ACX16534" s="60"/>
      <c r="ACY16534" s="60">
        <v>6.63863358235533E-2</v>
      </c>
      <c r="ACZ16534" s="60"/>
      <c r="ADA16534" s="60"/>
      <c r="ADB16534" s="60"/>
      <c r="ADC16534" s="60"/>
      <c r="ADD16534" s="60"/>
      <c r="ADE16534" s="60"/>
    </row>
    <row r="16535" spans="760:785" x14ac:dyDescent="0.25">
      <c r="ACF16535" s="60"/>
      <c r="ACG16535" s="60"/>
      <c r="ACH16535" s="60"/>
      <c r="ACI16535" s="60"/>
      <c r="ACJ16535" s="60"/>
      <c r="ACK16535" s="60"/>
      <c r="ACL16535" s="60"/>
      <c r="ACM16535" s="60"/>
      <c r="ACN16535" s="60"/>
      <c r="ACO16535" s="60"/>
      <c r="ACP16535" s="60"/>
      <c r="ACQ16535" s="60"/>
      <c r="ACR16535" s="60"/>
      <c r="ACS16535" s="60"/>
      <c r="ACT16535" s="60"/>
      <c r="ACU16535" s="60"/>
      <c r="ACV16535" s="60"/>
      <c r="ACW16535" s="60"/>
      <c r="ACX16535" s="60"/>
      <c r="ACY16535" s="60">
        <v>6.63642997207219E-2</v>
      </c>
      <c r="ACZ16535" s="60"/>
      <c r="ADA16535" s="60"/>
      <c r="ADB16535" s="60"/>
      <c r="ADC16535" s="60"/>
      <c r="ADD16535" s="60"/>
      <c r="ADE16535" s="60"/>
    </row>
    <row r="16536" spans="760:785" x14ac:dyDescent="0.25">
      <c r="ACF16536" s="60"/>
      <c r="ACG16536" s="60"/>
      <c r="ACH16536" s="60"/>
      <c r="ACI16536" s="60"/>
      <c r="ACJ16536" s="60"/>
      <c r="ACK16536" s="60"/>
      <c r="ACL16536" s="60"/>
      <c r="ACM16536" s="60"/>
      <c r="ACN16536" s="60"/>
      <c r="ACO16536" s="60"/>
      <c r="ACP16536" s="60"/>
      <c r="ACQ16536" s="60"/>
      <c r="ACR16536" s="60"/>
      <c r="ACS16536" s="60"/>
      <c r="ACT16536" s="60"/>
      <c r="ACU16536" s="60"/>
      <c r="ACV16536" s="60"/>
      <c r="ACW16536" s="60"/>
      <c r="ACX16536" s="60"/>
      <c r="ACY16536" s="60">
        <v>6.6345737118534406E-2</v>
      </c>
      <c r="ACZ16536" s="60"/>
      <c r="ADA16536" s="60"/>
      <c r="ADB16536" s="60"/>
      <c r="ADC16536" s="60"/>
      <c r="ADD16536" s="60"/>
      <c r="ADE16536" s="60"/>
    </row>
    <row r="16537" spans="760:785" x14ac:dyDescent="0.25">
      <c r="ACF16537" s="60"/>
      <c r="ACG16537" s="60"/>
      <c r="ACH16537" s="60"/>
      <c r="ACI16537" s="60"/>
      <c r="ACJ16537" s="60"/>
      <c r="ACK16537" s="60"/>
      <c r="ACL16537" s="60"/>
      <c r="ACM16537" s="60"/>
      <c r="ACN16537" s="60"/>
      <c r="ACO16537" s="60"/>
      <c r="ACP16537" s="60"/>
      <c r="ACQ16537" s="60"/>
      <c r="ACR16537" s="60"/>
      <c r="ACS16537" s="60"/>
      <c r="ACT16537" s="60"/>
      <c r="ACU16537" s="60"/>
      <c r="ACV16537" s="60"/>
      <c r="ACW16537" s="60"/>
      <c r="ACX16537" s="60"/>
      <c r="ACY16537" s="60">
        <v>6.6322866849029896E-2</v>
      </c>
      <c r="ACZ16537" s="60"/>
      <c r="ADA16537" s="60"/>
      <c r="ADB16537" s="60"/>
      <c r="ADC16537" s="60"/>
      <c r="ADD16537" s="60"/>
      <c r="ADE16537" s="60"/>
    </row>
    <row r="16538" spans="760:785" x14ac:dyDescent="0.25">
      <c r="ACF16538" s="60"/>
      <c r="ACG16538" s="60"/>
      <c r="ACH16538" s="60"/>
      <c r="ACI16538" s="60"/>
      <c r="ACJ16538" s="60"/>
      <c r="ACK16538" s="60"/>
      <c r="ACL16538" s="60"/>
      <c r="ACM16538" s="60"/>
      <c r="ACN16538" s="60"/>
      <c r="ACO16538" s="60"/>
      <c r="ACP16538" s="60"/>
      <c r="ACQ16538" s="60"/>
      <c r="ACR16538" s="60"/>
      <c r="ACS16538" s="60"/>
      <c r="ACT16538" s="60"/>
      <c r="ACU16538" s="60"/>
      <c r="ACV16538" s="60"/>
      <c r="ACW16538" s="60"/>
      <c r="ACX16538" s="60"/>
      <c r="ACY16538" s="60">
        <v>6.6288247891535104E-2</v>
      </c>
      <c r="ACZ16538" s="60"/>
      <c r="ADA16538" s="60"/>
      <c r="ADB16538" s="60"/>
      <c r="ADC16538" s="60"/>
      <c r="ADD16538" s="60"/>
      <c r="ADE16538" s="60"/>
    </row>
    <row r="16539" spans="760:785" x14ac:dyDescent="0.25">
      <c r="ACF16539" s="60"/>
      <c r="ACG16539" s="60"/>
      <c r="ACH16539" s="60"/>
      <c r="ACI16539" s="60"/>
      <c r="ACJ16539" s="60"/>
      <c r="ACK16539" s="60"/>
      <c r="ACL16539" s="60"/>
      <c r="ACM16539" s="60"/>
      <c r="ACN16539" s="60"/>
      <c r="ACO16539" s="60"/>
      <c r="ACP16539" s="60"/>
      <c r="ACQ16539" s="60"/>
      <c r="ACR16539" s="60"/>
      <c r="ACS16539" s="60"/>
      <c r="ACT16539" s="60"/>
      <c r="ACU16539" s="60"/>
      <c r="ACV16539" s="60"/>
      <c r="ACW16539" s="60"/>
      <c r="ACX16539" s="60"/>
      <c r="ACY16539" s="60">
        <v>6.6275610075182595E-2</v>
      </c>
      <c r="ACZ16539" s="60"/>
      <c r="ADA16539" s="60"/>
      <c r="ADB16539" s="60"/>
      <c r="ADC16539" s="60"/>
      <c r="ADD16539" s="60"/>
      <c r="ADE16539" s="60"/>
    </row>
    <row r="16540" spans="760:785" x14ac:dyDescent="0.25">
      <c r="ACF16540" s="60"/>
      <c r="ACG16540" s="60"/>
      <c r="ACH16540" s="60"/>
      <c r="ACI16540" s="60"/>
      <c r="ACJ16540" s="60"/>
      <c r="ACK16540" s="60"/>
      <c r="ACL16540" s="60"/>
      <c r="ACM16540" s="60"/>
      <c r="ACN16540" s="60"/>
      <c r="ACO16540" s="60"/>
      <c r="ACP16540" s="60"/>
      <c r="ACQ16540" s="60"/>
      <c r="ACR16540" s="60"/>
      <c r="ACS16540" s="60"/>
      <c r="ACT16540" s="60"/>
      <c r="ACU16540" s="60"/>
      <c r="ACV16540" s="60"/>
      <c r="ACW16540" s="60"/>
      <c r="ACX16540" s="60"/>
      <c r="ACY16540" s="60">
        <v>6.6266098132682097E-2</v>
      </c>
      <c r="ACZ16540" s="60"/>
      <c r="ADA16540" s="60"/>
      <c r="ADB16540" s="60"/>
      <c r="ADC16540" s="60"/>
      <c r="ADD16540" s="60"/>
      <c r="ADE16540" s="60"/>
    </row>
    <row r="16541" spans="760:785" x14ac:dyDescent="0.25">
      <c r="ACF16541" s="60"/>
      <c r="ACG16541" s="60"/>
      <c r="ACH16541" s="60"/>
      <c r="ACI16541" s="60"/>
      <c r="ACJ16541" s="60"/>
      <c r="ACK16541" s="60"/>
      <c r="ACL16541" s="60"/>
      <c r="ACM16541" s="60"/>
      <c r="ACN16541" s="60"/>
      <c r="ACO16541" s="60"/>
      <c r="ACP16541" s="60"/>
      <c r="ACQ16541" s="60"/>
      <c r="ACR16541" s="60"/>
      <c r="ACS16541" s="60"/>
      <c r="ACT16541" s="60"/>
      <c r="ACU16541" s="60"/>
      <c r="ACV16541" s="60"/>
      <c r="ACW16541" s="60"/>
      <c r="ACX16541" s="60"/>
      <c r="ACY16541" s="60">
        <v>6.6209092012670306E-2</v>
      </c>
      <c r="ACZ16541" s="60"/>
      <c r="ADA16541" s="60"/>
      <c r="ADB16541" s="60"/>
      <c r="ADC16541" s="60"/>
      <c r="ADD16541" s="60"/>
      <c r="ADE16541" s="60"/>
    </row>
    <row r="16542" spans="760:785" x14ac:dyDescent="0.25">
      <c r="ACF16542" s="60"/>
      <c r="ACG16542" s="60"/>
      <c r="ACH16542" s="60"/>
      <c r="ACI16542" s="60"/>
      <c r="ACJ16542" s="60"/>
      <c r="ACK16542" s="60"/>
      <c r="ACL16542" s="60"/>
      <c r="ACM16542" s="60"/>
      <c r="ACN16542" s="60"/>
      <c r="ACO16542" s="60"/>
      <c r="ACP16542" s="60"/>
      <c r="ACQ16542" s="60"/>
      <c r="ACR16542" s="60"/>
      <c r="ACS16542" s="60"/>
      <c r="ACT16542" s="60"/>
      <c r="ACU16542" s="60"/>
      <c r="ACV16542" s="60"/>
      <c r="ACW16542" s="60"/>
      <c r="ACX16542" s="60"/>
      <c r="ACY16542" s="60">
        <v>6.62042470229951E-2</v>
      </c>
      <c r="ACZ16542" s="60"/>
      <c r="ADA16542" s="60"/>
      <c r="ADB16542" s="60"/>
      <c r="ADC16542" s="60"/>
      <c r="ADD16542" s="60"/>
      <c r="ADE16542" s="60"/>
    </row>
    <row r="16543" spans="760:785" x14ac:dyDescent="0.25">
      <c r="ACF16543" s="60"/>
      <c r="ACG16543" s="60"/>
      <c r="ACH16543" s="60"/>
      <c r="ACI16543" s="60"/>
      <c r="ACJ16543" s="60"/>
      <c r="ACK16543" s="60"/>
      <c r="ACL16543" s="60"/>
      <c r="ACM16543" s="60"/>
      <c r="ACN16543" s="60"/>
      <c r="ACO16543" s="60"/>
      <c r="ACP16543" s="60"/>
      <c r="ACQ16543" s="60"/>
      <c r="ACR16543" s="60"/>
      <c r="ACS16543" s="60"/>
      <c r="ACT16543" s="60"/>
      <c r="ACU16543" s="60"/>
      <c r="ACV16543" s="60"/>
      <c r="ACW16543" s="60"/>
      <c r="ACX16543" s="60"/>
      <c r="ACY16543" s="60">
        <v>6.6175836864756102E-2</v>
      </c>
      <c r="ACZ16543" s="60"/>
      <c r="ADA16543" s="60"/>
      <c r="ADB16543" s="60"/>
      <c r="ADC16543" s="60"/>
      <c r="ADD16543" s="60"/>
      <c r="ADE16543" s="60"/>
    </row>
    <row r="16544" spans="760:785" x14ac:dyDescent="0.25">
      <c r="ACF16544" s="60"/>
      <c r="ACG16544" s="60"/>
      <c r="ACH16544" s="60"/>
      <c r="ACI16544" s="60"/>
      <c r="ACJ16544" s="60"/>
      <c r="ACK16544" s="60"/>
      <c r="ACL16544" s="60"/>
      <c r="ACM16544" s="60"/>
      <c r="ACN16544" s="60"/>
      <c r="ACO16544" s="60"/>
      <c r="ACP16544" s="60"/>
      <c r="ACQ16544" s="60"/>
      <c r="ACR16544" s="60"/>
      <c r="ACS16544" s="60"/>
      <c r="ACT16544" s="60"/>
      <c r="ACU16544" s="60"/>
      <c r="ACV16544" s="60"/>
      <c r="ACW16544" s="60"/>
      <c r="ACX16544" s="60"/>
      <c r="ACY16544" s="60">
        <v>6.6175836864756102E-2</v>
      </c>
      <c r="ACZ16544" s="60"/>
      <c r="ADA16544" s="60"/>
      <c r="ADB16544" s="60"/>
      <c r="ADC16544" s="60"/>
      <c r="ADD16544" s="60"/>
      <c r="ADE16544" s="60"/>
    </row>
    <row r="16545" spans="760:785" x14ac:dyDescent="0.25">
      <c r="ACF16545" s="60"/>
      <c r="ACG16545" s="60"/>
      <c r="ACH16545" s="60"/>
      <c r="ACI16545" s="60"/>
      <c r="ACJ16545" s="60"/>
      <c r="ACK16545" s="60"/>
      <c r="ACL16545" s="60"/>
      <c r="ACM16545" s="60"/>
      <c r="ACN16545" s="60"/>
      <c r="ACO16545" s="60"/>
      <c r="ACP16545" s="60"/>
      <c r="ACQ16545" s="60"/>
      <c r="ACR16545" s="60"/>
      <c r="ACS16545" s="60"/>
      <c r="ACT16545" s="60"/>
      <c r="ACU16545" s="60"/>
      <c r="ACV16545" s="60"/>
      <c r="ACW16545" s="60"/>
      <c r="ACX16545" s="60"/>
      <c r="ACY16545" s="60">
        <v>6.6166102392762605E-2</v>
      </c>
      <c r="ACZ16545" s="60"/>
      <c r="ADA16545" s="60"/>
      <c r="ADB16545" s="60"/>
      <c r="ADC16545" s="60"/>
      <c r="ADD16545" s="60"/>
      <c r="ADE16545" s="60"/>
    </row>
    <row r="16546" spans="760:785" x14ac:dyDescent="0.25">
      <c r="ACF16546" s="60"/>
      <c r="ACG16546" s="60"/>
      <c r="ACH16546" s="60"/>
      <c r="ACI16546" s="60"/>
      <c r="ACJ16546" s="60"/>
      <c r="ACK16546" s="60"/>
      <c r="ACL16546" s="60"/>
      <c r="ACM16546" s="60"/>
      <c r="ACN16546" s="60"/>
      <c r="ACO16546" s="60"/>
      <c r="ACP16546" s="60"/>
      <c r="ACQ16546" s="60"/>
      <c r="ACR16546" s="60"/>
      <c r="ACS16546" s="60"/>
      <c r="ACT16546" s="60"/>
      <c r="ACU16546" s="60"/>
      <c r="ACV16546" s="60"/>
      <c r="ACW16546" s="60"/>
      <c r="ACX16546" s="60"/>
      <c r="ACY16546" s="60">
        <v>6.6164338752812094E-2</v>
      </c>
      <c r="ACZ16546" s="60"/>
      <c r="ADA16546" s="60"/>
      <c r="ADB16546" s="60"/>
      <c r="ADC16546" s="60"/>
      <c r="ADD16546" s="60"/>
      <c r="ADE16546" s="60"/>
    </row>
    <row r="16547" spans="760:785" x14ac:dyDescent="0.25">
      <c r="ACF16547" s="60"/>
      <c r="ACG16547" s="60"/>
      <c r="ACH16547" s="60"/>
      <c r="ACI16547" s="60"/>
      <c r="ACJ16547" s="60"/>
      <c r="ACK16547" s="60"/>
      <c r="ACL16547" s="60"/>
      <c r="ACM16547" s="60"/>
      <c r="ACN16547" s="60"/>
      <c r="ACO16547" s="60"/>
      <c r="ACP16547" s="60"/>
      <c r="ACQ16547" s="60"/>
      <c r="ACR16547" s="60"/>
      <c r="ACS16547" s="60"/>
      <c r="ACT16547" s="60"/>
      <c r="ACU16547" s="60"/>
      <c r="ACV16547" s="60"/>
      <c r="ACW16547" s="60"/>
      <c r="ACX16547" s="60"/>
      <c r="ACY16547" s="60">
        <v>6.6162884506765801E-2</v>
      </c>
      <c r="ACZ16547" s="60"/>
      <c r="ADA16547" s="60"/>
      <c r="ADB16547" s="60"/>
      <c r="ADC16547" s="60"/>
      <c r="ADD16547" s="60"/>
      <c r="ADE16547" s="60"/>
    </row>
    <row r="16548" spans="760:785" x14ac:dyDescent="0.25">
      <c r="ACF16548" s="60"/>
      <c r="ACG16548" s="60"/>
      <c r="ACH16548" s="60"/>
      <c r="ACI16548" s="60"/>
      <c r="ACJ16548" s="60"/>
      <c r="ACK16548" s="60"/>
      <c r="ACL16548" s="60"/>
      <c r="ACM16548" s="60"/>
      <c r="ACN16548" s="60"/>
      <c r="ACO16548" s="60"/>
      <c r="ACP16548" s="60"/>
      <c r="ACQ16548" s="60"/>
      <c r="ACR16548" s="60"/>
      <c r="ACS16548" s="60"/>
      <c r="ACT16548" s="60"/>
      <c r="ACU16548" s="60"/>
      <c r="ACV16548" s="60"/>
      <c r="ACW16548" s="60"/>
      <c r="ACX16548" s="60"/>
      <c r="ACY16548" s="60">
        <v>6.6162884506765801E-2</v>
      </c>
      <c r="ACZ16548" s="60"/>
      <c r="ADA16548" s="60"/>
      <c r="ADB16548" s="60"/>
      <c r="ADC16548" s="60"/>
      <c r="ADD16548" s="60"/>
      <c r="ADE16548" s="60"/>
    </row>
    <row r="16549" spans="760:785" x14ac:dyDescent="0.25">
      <c r="ACF16549" s="60"/>
      <c r="ACG16549" s="60"/>
      <c r="ACH16549" s="60"/>
      <c r="ACI16549" s="60"/>
      <c r="ACJ16549" s="60"/>
      <c r="ACK16549" s="60"/>
      <c r="ACL16549" s="60"/>
      <c r="ACM16549" s="60"/>
      <c r="ACN16549" s="60"/>
      <c r="ACO16549" s="60"/>
      <c r="ACP16549" s="60"/>
      <c r="ACQ16549" s="60"/>
      <c r="ACR16549" s="60"/>
      <c r="ACS16549" s="60"/>
      <c r="ACT16549" s="60"/>
      <c r="ACU16549" s="60"/>
      <c r="ACV16549" s="60"/>
      <c r="ACW16549" s="60"/>
      <c r="ACX16549" s="60"/>
      <c r="ACY16549" s="60">
        <v>6.6155209131266102E-2</v>
      </c>
      <c r="ACZ16549" s="60"/>
      <c r="ADA16549" s="60"/>
      <c r="ADB16549" s="60"/>
      <c r="ADC16549" s="60"/>
      <c r="ADD16549" s="60"/>
      <c r="ADE16549" s="60"/>
    </row>
    <row r="16550" spans="760:785" x14ac:dyDescent="0.25">
      <c r="ACF16550" s="60"/>
      <c r="ACG16550" s="60"/>
      <c r="ACH16550" s="60"/>
      <c r="ACI16550" s="60"/>
      <c r="ACJ16550" s="60"/>
      <c r="ACK16550" s="60"/>
      <c r="ACL16550" s="60"/>
      <c r="ACM16550" s="60"/>
      <c r="ACN16550" s="60"/>
      <c r="ACO16550" s="60"/>
      <c r="ACP16550" s="60"/>
      <c r="ACQ16550" s="60"/>
      <c r="ACR16550" s="60"/>
      <c r="ACS16550" s="60"/>
      <c r="ACT16550" s="60"/>
      <c r="ACU16550" s="60"/>
      <c r="ACV16550" s="60"/>
      <c r="ACW16550" s="60"/>
      <c r="ACX16550" s="60"/>
      <c r="ACY16550" s="60">
        <v>6.6131731405356706E-2</v>
      </c>
      <c r="ACZ16550" s="60"/>
      <c r="ADA16550" s="60"/>
      <c r="ADB16550" s="60"/>
      <c r="ADC16550" s="60"/>
      <c r="ADD16550" s="60"/>
      <c r="ADE16550" s="60"/>
    </row>
    <row r="16551" spans="760:785" x14ac:dyDescent="0.25">
      <c r="ACF16551" s="60"/>
      <c r="ACG16551" s="60"/>
      <c r="ACH16551" s="60"/>
      <c r="ACI16551" s="60"/>
      <c r="ACJ16551" s="60"/>
      <c r="ACK16551" s="60"/>
      <c r="ACL16551" s="60"/>
      <c r="ACM16551" s="60"/>
      <c r="ACN16551" s="60"/>
      <c r="ACO16551" s="60"/>
      <c r="ACP16551" s="60"/>
      <c r="ACQ16551" s="60"/>
      <c r="ACR16551" s="60"/>
      <c r="ACS16551" s="60"/>
      <c r="ACT16551" s="60"/>
      <c r="ACU16551" s="60"/>
      <c r="ACV16551" s="60"/>
      <c r="ACW16551" s="60"/>
      <c r="ACX16551" s="60"/>
      <c r="ACY16551" s="60">
        <v>6.6122549314878806E-2</v>
      </c>
      <c r="ACZ16551" s="60"/>
      <c r="ADA16551" s="60"/>
      <c r="ADB16551" s="60"/>
      <c r="ADC16551" s="60"/>
      <c r="ADD16551" s="60"/>
      <c r="ADE16551" s="60"/>
    </row>
    <row r="16552" spans="760:785" x14ac:dyDescent="0.25">
      <c r="ACF16552" s="60"/>
      <c r="ACG16552" s="60"/>
      <c r="ACH16552" s="60"/>
      <c r="ACI16552" s="60"/>
      <c r="ACJ16552" s="60"/>
      <c r="ACK16552" s="60"/>
      <c r="ACL16552" s="60"/>
      <c r="ACM16552" s="60"/>
      <c r="ACN16552" s="60"/>
      <c r="ACO16552" s="60"/>
      <c r="ACP16552" s="60"/>
      <c r="ACQ16552" s="60"/>
      <c r="ACR16552" s="60"/>
      <c r="ACS16552" s="60"/>
      <c r="ACT16552" s="60"/>
      <c r="ACU16552" s="60"/>
      <c r="ACV16552" s="60"/>
      <c r="ACW16552" s="60"/>
      <c r="ACX16552" s="60"/>
      <c r="ACY16552" s="60">
        <v>6.6120057157706302E-2</v>
      </c>
      <c r="ACZ16552" s="60"/>
      <c r="ADA16552" s="60"/>
      <c r="ADB16552" s="60"/>
      <c r="ADC16552" s="60"/>
      <c r="ADD16552" s="60"/>
      <c r="ADE16552" s="60"/>
    </row>
    <row r="16553" spans="760:785" x14ac:dyDescent="0.25">
      <c r="ACF16553" s="60"/>
      <c r="ACG16553" s="60"/>
      <c r="ACH16553" s="60"/>
      <c r="ACI16553" s="60"/>
      <c r="ACJ16553" s="60"/>
      <c r="ACK16553" s="60"/>
      <c r="ACL16553" s="60"/>
      <c r="ACM16553" s="60"/>
      <c r="ACN16553" s="60"/>
      <c r="ACO16553" s="60"/>
      <c r="ACP16553" s="60"/>
      <c r="ACQ16553" s="60"/>
      <c r="ACR16553" s="60"/>
      <c r="ACS16553" s="60"/>
      <c r="ACT16553" s="60"/>
      <c r="ACU16553" s="60"/>
      <c r="ACV16553" s="60"/>
      <c r="ACW16553" s="60"/>
      <c r="ACX16553" s="60"/>
      <c r="ACY16553" s="60">
        <v>6.6120057157706302E-2</v>
      </c>
      <c r="ACZ16553" s="60"/>
      <c r="ADA16553" s="60"/>
      <c r="ADB16553" s="60"/>
      <c r="ADC16553" s="60"/>
      <c r="ADD16553" s="60"/>
      <c r="ADE16553" s="60"/>
    </row>
    <row r="16554" spans="760:785" x14ac:dyDescent="0.25">
      <c r="ACF16554" s="60"/>
      <c r="ACG16554" s="60"/>
      <c r="ACH16554" s="60"/>
      <c r="ACI16554" s="60"/>
      <c r="ACJ16554" s="60"/>
      <c r="ACK16554" s="60"/>
      <c r="ACL16554" s="60"/>
      <c r="ACM16554" s="60"/>
      <c r="ACN16554" s="60"/>
      <c r="ACO16554" s="60"/>
      <c r="ACP16554" s="60"/>
      <c r="ACQ16554" s="60"/>
      <c r="ACR16554" s="60"/>
      <c r="ACS16554" s="60"/>
      <c r="ACT16554" s="60"/>
      <c r="ACU16554" s="60"/>
      <c r="ACV16554" s="60"/>
      <c r="ACW16554" s="60"/>
      <c r="ACX16554" s="60"/>
      <c r="ACY16554" s="60">
        <v>6.6109789204420594E-2</v>
      </c>
      <c r="ACZ16554" s="60"/>
      <c r="ADA16554" s="60"/>
      <c r="ADB16554" s="60"/>
      <c r="ADC16554" s="60"/>
      <c r="ADD16554" s="60"/>
      <c r="ADE16554" s="60"/>
    </row>
    <row r="16555" spans="760:785" x14ac:dyDescent="0.25">
      <c r="ACF16555" s="60"/>
      <c r="ACG16555" s="60"/>
      <c r="ACH16555" s="60"/>
      <c r="ACI16555" s="60"/>
      <c r="ACJ16555" s="60"/>
      <c r="ACK16555" s="60"/>
      <c r="ACL16555" s="60"/>
      <c r="ACM16555" s="60"/>
      <c r="ACN16555" s="60"/>
      <c r="ACO16555" s="60"/>
      <c r="ACP16555" s="60"/>
      <c r="ACQ16555" s="60"/>
      <c r="ACR16555" s="60"/>
      <c r="ACS16555" s="60"/>
      <c r="ACT16555" s="60"/>
      <c r="ACU16555" s="60"/>
      <c r="ACV16555" s="60"/>
      <c r="ACW16555" s="60"/>
      <c r="ACX16555" s="60"/>
      <c r="ACY16555" s="60">
        <v>6.6102991936652394E-2</v>
      </c>
      <c r="ACZ16555" s="60"/>
      <c r="ADA16555" s="60"/>
      <c r="ADB16555" s="60"/>
      <c r="ADC16555" s="60"/>
      <c r="ADD16555" s="60"/>
      <c r="ADE16555" s="60"/>
    </row>
    <row r="16556" spans="760:785" x14ac:dyDescent="0.25">
      <c r="ACF16556" s="60"/>
      <c r="ACG16556" s="60"/>
      <c r="ACH16556" s="60"/>
      <c r="ACI16556" s="60"/>
      <c r="ACJ16556" s="60"/>
      <c r="ACK16556" s="60"/>
      <c r="ACL16556" s="60"/>
      <c r="ACM16556" s="60"/>
      <c r="ACN16556" s="60"/>
      <c r="ACO16556" s="60"/>
      <c r="ACP16556" s="60"/>
      <c r="ACQ16556" s="60"/>
      <c r="ACR16556" s="60"/>
      <c r="ACS16556" s="60"/>
      <c r="ACT16556" s="60"/>
      <c r="ACU16556" s="60"/>
      <c r="ACV16556" s="60"/>
      <c r="ACW16556" s="60"/>
      <c r="ACX16556" s="60"/>
      <c r="ACY16556" s="60">
        <v>6.61015244156717E-2</v>
      </c>
      <c r="ACZ16556" s="60"/>
      <c r="ADA16556" s="60"/>
      <c r="ADB16556" s="60"/>
      <c r="ADC16556" s="60"/>
      <c r="ADD16556" s="60"/>
      <c r="ADE16556" s="60"/>
    </row>
    <row r="16557" spans="760:785" x14ac:dyDescent="0.25">
      <c r="ACF16557" s="60"/>
      <c r="ACG16557" s="60"/>
      <c r="ACH16557" s="60"/>
      <c r="ACI16557" s="60"/>
      <c r="ACJ16557" s="60"/>
      <c r="ACK16557" s="60"/>
      <c r="ACL16557" s="60"/>
      <c r="ACM16557" s="60"/>
      <c r="ACN16557" s="60"/>
      <c r="ACO16557" s="60"/>
      <c r="ACP16557" s="60"/>
      <c r="ACQ16557" s="60"/>
      <c r="ACR16557" s="60"/>
      <c r="ACS16557" s="60"/>
      <c r="ACT16557" s="60"/>
      <c r="ACU16557" s="60"/>
      <c r="ACV16557" s="60"/>
      <c r="ACW16557" s="60"/>
      <c r="ACX16557" s="60"/>
      <c r="ACY16557" s="60">
        <v>6.6086092286569101E-2</v>
      </c>
      <c r="ACZ16557" s="60"/>
      <c r="ADA16557" s="60"/>
      <c r="ADB16557" s="60"/>
      <c r="ADC16557" s="60"/>
      <c r="ADD16557" s="60"/>
      <c r="ADE16557" s="60"/>
    </row>
    <row r="16558" spans="760:785" x14ac:dyDescent="0.25">
      <c r="ACF16558" s="60"/>
      <c r="ACG16558" s="60"/>
      <c r="ACH16558" s="60"/>
      <c r="ACI16558" s="60"/>
      <c r="ACJ16558" s="60"/>
      <c r="ACK16558" s="60"/>
      <c r="ACL16558" s="60"/>
      <c r="ACM16558" s="60"/>
      <c r="ACN16558" s="60"/>
      <c r="ACO16558" s="60"/>
      <c r="ACP16558" s="60"/>
      <c r="ACQ16558" s="60"/>
      <c r="ACR16558" s="60"/>
      <c r="ACS16558" s="60"/>
      <c r="ACT16558" s="60"/>
      <c r="ACU16558" s="60"/>
      <c r="ACV16558" s="60"/>
      <c r="ACW16558" s="60"/>
      <c r="ACX16558" s="60"/>
      <c r="ACY16558" s="60">
        <v>6.6072224753610895E-2</v>
      </c>
      <c r="ACZ16558" s="60"/>
      <c r="ADA16558" s="60"/>
      <c r="ADB16558" s="60"/>
      <c r="ADC16558" s="60"/>
      <c r="ADD16558" s="60"/>
      <c r="ADE16558" s="60"/>
    </row>
    <row r="16559" spans="760:785" x14ac:dyDescent="0.25">
      <c r="ACF16559" s="60"/>
      <c r="ACG16559" s="60"/>
      <c r="ACH16559" s="60"/>
      <c r="ACI16559" s="60"/>
      <c r="ACJ16559" s="60"/>
      <c r="ACK16559" s="60"/>
      <c r="ACL16559" s="60"/>
      <c r="ACM16559" s="60"/>
      <c r="ACN16559" s="60"/>
      <c r="ACO16559" s="60"/>
      <c r="ACP16559" s="60"/>
      <c r="ACQ16559" s="60"/>
      <c r="ACR16559" s="60"/>
      <c r="ACS16559" s="60"/>
      <c r="ACT16559" s="60"/>
      <c r="ACU16559" s="60"/>
      <c r="ACV16559" s="60"/>
      <c r="ACW16559" s="60"/>
      <c r="ACX16559" s="60"/>
      <c r="ACY16559" s="60">
        <v>6.6063782673450006E-2</v>
      </c>
      <c r="ACZ16559" s="60"/>
      <c r="ADA16559" s="60"/>
      <c r="ADB16559" s="60"/>
      <c r="ADC16559" s="60"/>
      <c r="ADD16559" s="60"/>
      <c r="ADE16559" s="60"/>
    </row>
    <row r="16560" spans="760:785" x14ac:dyDescent="0.25">
      <c r="ACF16560" s="60"/>
      <c r="ACG16560" s="60"/>
      <c r="ACH16560" s="60"/>
      <c r="ACI16560" s="60"/>
      <c r="ACJ16560" s="60"/>
      <c r="ACK16560" s="60"/>
      <c r="ACL16560" s="60"/>
      <c r="ACM16560" s="60"/>
      <c r="ACN16560" s="60"/>
      <c r="ACO16560" s="60"/>
      <c r="ACP16560" s="60"/>
      <c r="ACQ16560" s="60"/>
      <c r="ACR16560" s="60"/>
      <c r="ACS16560" s="60"/>
      <c r="ACT16560" s="60"/>
      <c r="ACU16560" s="60"/>
      <c r="ACV16560" s="60"/>
      <c r="ACW16560" s="60"/>
      <c r="ACX16560" s="60"/>
      <c r="ACY16560" s="60">
        <v>6.6029172833796307E-2</v>
      </c>
      <c r="ACZ16560" s="60"/>
      <c r="ADA16560" s="60"/>
      <c r="ADB16560" s="60"/>
      <c r="ADC16560" s="60"/>
      <c r="ADD16560" s="60"/>
      <c r="ADE16560" s="60"/>
    </row>
    <row r="16561" spans="760:785" x14ac:dyDescent="0.25">
      <c r="ACF16561" s="60"/>
      <c r="ACG16561" s="60"/>
      <c r="ACH16561" s="60"/>
      <c r="ACI16561" s="60"/>
      <c r="ACJ16561" s="60"/>
      <c r="ACK16561" s="60"/>
      <c r="ACL16561" s="60"/>
      <c r="ACM16561" s="60"/>
      <c r="ACN16561" s="60"/>
      <c r="ACO16561" s="60"/>
      <c r="ACP16561" s="60"/>
      <c r="ACQ16561" s="60"/>
      <c r="ACR16561" s="60"/>
      <c r="ACS16561" s="60"/>
      <c r="ACT16561" s="60"/>
      <c r="ACU16561" s="60"/>
      <c r="ACV16561" s="60"/>
      <c r="ACW16561" s="60"/>
      <c r="ACX16561" s="60"/>
      <c r="ACY16561" s="60">
        <v>6.6021508620338898E-2</v>
      </c>
      <c r="ACZ16561" s="60"/>
      <c r="ADA16561" s="60"/>
      <c r="ADB16561" s="60"/>
      <c r="ADC16561" s="60"/>
      <c r="ADD16561" s="60"/>
      <c r="ADE16561" s="60"/>
    </row>
    <row r="16562" spans="760:785" x14ac:dyDescent="0.25">
      <c r="ACF16562" s="60"/>
      <c r="ACG16562" s="60"/>
      <c r="ACH16562" s="60"/>
      <c r="ACI16562" s="60"/>
      <c r="ACJ16562" s="60"/>
      <c r="ACK16562" s="60"/>
      <c r="ACL16562" s="60"/>
      <c r="ACM16562" s="60"/>
      <c r="ACN16562" s="60"/>
      <c r="ACO16562" s="60"/>
      <c r="ACP16562" s="60"/>
      <c r="ACQ16562" s="60"/>
      <c r="ACR16562" s="60"/>
      <c r="ACS16562" s="60"/>
      <c r="ACT16562" s="60"/>
      <c r="ACU16562" s="60"/>
      <c r="ACV16562" s="60"/>
      <c r="ACW16562" s="60"/>
      <c r="ACX16562" s="60"/>
      <c r="ACY16562" s="60">
        <v>6.6021508620338898E-2</v>
      </c>
      <c r="ACZ16562" s="60"/>
      <c r="ADA16562" s="60"/>
      <c r="ADB16562" s="60"/>
      <c r="ADC16562" s="60"/>
      <c r="ADD16562" s="60"/>
      <c r="ADE16562" s="60"/>
    </row>
    <row r="16563" spans="760:785" x14ac:dyDescent="0.25">
      <c r="ACF16563" s="60"/>
      <c r="ACG16563" s="60"/>
      <c r="ACH16563" s="60"/>
      <c r="ACI16563" s="60"/>
      <c r="ACJ16563" s="60"/>
      <c r="ACK16563" s="60"/>
      <c r="ACL16563" s="60"/>
      <c r="ACM16563" s="60"/>
      <c r="ACN16563" s="60"/>
      <c r="ACO16563" s="60"/>
      <c r="ACP16563" s="60"/>
      <c r="ACQ16563" s="60"/>
      <c r="ACR16563" s="60"/>
      <c r="ACS16563" s="60"/>
      <c r="ACT16563" s="60"/>
      <c r="ACU16563" s="60"/>
      <c r="ACV16563" s="60"/>
      <c r="ACW16563" s="60"/>
      <c r="ACX16563" s="60"/>
      <c r="ACY16563" s="60">
        <v>6.6019416086799704E-2</v>
      </c>
      <c r="ACZ16563" s="60"/>
      <c r="ADA16563" s="60"/>
      <c r="ADB16563" s="60"/>
      <c r="ADC16563" s="60"/>
      <c r="ADD16563" s="60"/>
      <c r="ADE16563" s="60"/>
    </row>
    <row r="16564" spans="760:785" x14ac:dyDescent="0.25">
      <c r="ACF16564" s="60"/>
      <c r="ACG16564" s="60"/>
      <c r="ACH16564" s="60"/>
      <c r="ACI16564" s="60"/>
      <c r="ACJ16564" s="60"/>
      <c r="ACK16564" s="60"/>
      <c r="ACL16564" s="60"/>
      <c r="ACM16564" s="60"/>
      <c r="ACN16564" s="60"/>
      <c r="ACO16564" s="60"/>
      <c r="ACP16564" s="60"/>
      <c r="ACQ16564" s="60"/>
      <c r="ACR16564" s="60"/>
      <c r="ACS16564" s="60"/>
      <c r="ACT16564" s="60"/>
      <c r="ACU16564" s="60"/>
      <c r="ACV16564" s="60"/>
      <c r="ACW16564" s="60"/>
      <c r="ACX16564" s="60"/>
      <c r="ACY16564" s="60">
        <v>6.6017835748326495E-2</v>
      </c>
      <c r="ACZ16564" s="60"/>
      <c r="ADA16564" s="60"/>
      <c r="ADB16564" s="60"/>
      <c r="ADC16564" s="60"/>
      <c r="ADD16564" s="60"/>
      <c r="ADE16564" s="60"/>
    </row>
    <row r="16565" spans="760:785" x14ac:dyDescent="0.25">
      <c r="ACF16565" s="60"/>
      <c r="ACG16565" s="60"/>
      <c r="ACH16565" s="60"/>
      <c r="ACI16565" s="60"/>
      <c r="ACJ16565" s="60"/>
      <c r="ACK16565" s="60"/>
      <c r="ACL16565" s="60"/>
      <c r="ACM16565" s="60"/>
      <c r="ACN16565" s="60"/>
      <c r="ACO16565" s="60"/>
      <c r="ACP16565" s="60"/>
      <c r="ACQ16565" s="60"/>
      <c r="ACR16565" s="60"/>
      <c r="ACS16565" s="60"/>
      <c r="ACT16565" s="60"/>
      <c r="ACU16565" s="60"/>
      <c r="ACV16565" s="60"/>
      <c r="ACW16565" s="60"/>
      <c r="ACX16565" s="60"/>
      <c r="ACY16565" s="60">
        <v>6.59985699729254E-2</v>
      </c>
      <c r="ACZ16565" s="60"/>
      <c r="ADA16565" s="60"/>
      <c r="ADB16565" s="60"/>
      <c r="ADC16565" s="60"/>
      <c r="ADD16565" s="60"/>
      <c r="ADE16565" s="60"/>
    </row>
    <row r="16566" spans="760:785" x14ac:dyDescent="0.25">
      <c r="ACF16566" s="60"/>
      <c r="ACG16566" s="60"/>
      <c r="ACH16566" s="60"/>
      <c r="ACI16566" s="60"/>
      <c r="ACJ16566" s="60"/>
      <c r="ACK16566" s="60"/>
      <c r="ACL16566" s="60"/>
      <c r="ACM16566" s="60"/>
      <c r="ACN16566" s="60"/>
      <c r="ACO16566" s="60"/>
      <c r="ACP16566" s="60"/>
      <c r="ACQ16566" s="60"/>
      <c r="ACR16566" s="60"/>
      <c r="ACS16566" s="60"/>
      <c r="ACT16566" s="60"/>
      <c r="ACU16566" s="60"/>
      <c r="ACV16566" s="60"/>
      <c r="ACW16566" s="60"/>
      <c r="ACX16566" s="60"/>
      <c r="ACY16566" s="60">
        <v>6.59985699729254E-2</v>
      </c>
      <c r="ACZ16566" s="60"/>
      <c r="ADA16566" s="60"/>
      <c r="ADB16566" s="60"/>
      <c r="ADC16566" s="60"/>
      <c r="ADD16566" s="60"/>
      <c r="ADE16566" s="60"/>
    </row>
    <row r="16567" spans="760:785" x14ac:dyDescent="0.25">
      <c r="ACF16567" s="60"/>
      <c r="ACG16567" s="60"/>
      <c r="ACH16567" s="60"/>
      <c r="ACI16567" s="60"/>
      <c r="ACJ16567" s="60"/>
      <c r="ACK16567" s="60"/>
      <c r="ACL16567" s="60"/>
      <c r="ACM16567" s="60"/>
      <c r="ACN16567" s="60"/>
      <c r="ACO16567" s="60"/>
      <c r="ACP16567" s="60"/>
      <c r="ACQ16567" s="60"/>
      <c r="ACR16567" s="60"/>
      <c r="ACS16567" s="60"/>
      <c r="ACT16567" s="60"/>
      <c r="ACU16567" s="60"/>
      <c r="ACV16567" s="60"/>
      <c r="ACW16567" s="60"/>
      <c r="ACX16567" s="60"/>
      <c r="ACY16567" s="60">
        <v>6.59771412665007E-2</v>
      </c>
      <c r="ACZ16567" s="60"/>
      <c r="ADA16567" s="60"/>
      <c r="ADB16567" s="60"/>
      <c r="ADC16567" s="60"/>
      <c r="ADD16567" s="60"/>
      <c r="ADE16567" s="60"/>
    </row>
    <row r="16568" spans="760:785" x14ac:dyDescent="0.25">
      <c r="ACF16568" s="60"/>
      <c r="ACG16568" s="60"/>
      <c r="ACH16568" s="60"/>
      <c r="ACI16568" s="60"/>
      <c r="ACJ16568" s="60"/>
      <c r="ACK16568" s="60"/>
      <c r="ACL16568" s="60"/>
      <c r="ACM16568" s="60"/>
      <c r="ACN16568" s="60"/>
      <c r="ACO16568" s="60"/>
      <c r="ACP16568" s="60"/>
      <c r="ACQ16568" s="60"/>
      <c r="ACR16568" s="60"/>
      <c r="ACS16568" s="60"/>
      <c r="ACT16568" s="60"/>
      <c r="ACU16568" s="60"/>
      <c r="ACV16568" s="60"/>
      <c r="ACW16568" s="60"/>
      <c r="ACX16568" s="60"/>
      <c r="ACY16568" s="60">
        <v>6.59771412665007E-2</v>
      </c>
      <c r="ACZ16568" s="60"/>
      <c r="ADA16568" s="60"/>
      <c r="ADB16568" s="60"/>
      <c r="ADC16568" s="60"/>
      <c r="ADD16568" s="60"/>
      <c r="ADE16568" s="60"/>
    </row>
    <row r="16569" spans="760:785" x14ac:dyDescent="0.25">
      <c r="ACF16569" s="60"/>
      <c r="ACG16569" s="60"/>
      <c r="ACH16569" s="60"/>
      <c r="ACI16569" s="60"/>
      <c r="ACJ16569" s="60"/>
      <c r="ACK16569" s="60"/>
      <c r="ACL16569" s="60"/>
      <c r="ACM16569" s="60"/>
      <c r="ACN16569" s="60"/>
      <c r="ACO16569" s="60"/>
      <c r="ACP16569" s="60"/>
      <c r="ACQ16569" s="60"/>
      <c r="ACR16569" s="60"/>
      <c r="ACS16569" s="60"/>
      <c r="ACT16569" s="60"/>
      <c r="ACU16569" s="60"/>
      <c r="ACV16569" s="60"/>
      <c r="ACW16569" s="60"/>
      <c r="ACX16569" s="60"/>
      <c r="ACY16569" s="60">
        <v>6.5957776439291793E-2</v>
      </c>
      <c r="ACZ16569" s="60"/>
      <c r="ADA16569" s="60"/>
      <c r="ADB16569" s="60"/>
      <c r="ADC16569" s="60"/>
      <c r="ADD16569" s="60"/>
      <c r="ADE16569" s="60"/>
    </row>
    <row r="16570" spans="760:785" x14ac:dyDescent="0.25">
      <c r="ACF16570" s="60"/>
      <c r="ACG16570" s="60"/>
      <c r="ACH16570" s="60"/>
      <c r="ACI16570" s="60"/>
      <c r="ACJ16570" s="60"/>
      <c r="ACK16570" s="60"/>
      <c r="ACL16570" s="60"/>
      <c r="ACM16570" s="60"/>
      <c r="ACN16570" s="60"/>
      <c r="ACO16570" s="60"/>
      <c r="ACP16570" s="60"/>
      <c r="ACQ16570" s="60"/>
      <c r="ACR16570" s="60"/>
      <c r="ACS16570" s="60"/>
      <c r="ACT16570" s="60"/>
      <c r="ACU16570" s="60"/>
      <c r="ACV16570" s="60"/>
      <c r="ACW16570" s="60"/>
      <c r="ACX16570" s="60"/>
      <c r="ACY16570" s="60">
        <v>6.5946774700024996E-2</v>
      </c>
      <c r="ACZ16570" s="60"/>
      <c r="ADA16570" s="60"/>
      <c r="ADB16570" s="60"/>
      <c r="ADC16570" s="60"/>
      <c r="ADD16570" s="60"/>
      <c r="ADE16570" s="60"/>
    </row>
    <row r="16571" spans="760:785" x14ac:dyDescent="0.25">
      <c r="ACF16571" s="60"/>
      <c r="ACG16571" s="60"/>
      <c r="ACH16571" s="60"/>
      <c r="ACI16571" s="60"/>
      <c r="ACJ16571" s="60"/>
      <c r="ACK16571" s="60"/>
      <c r="ACL16571" s="60"/>
      <c r="ACM16571" s="60"/>
      <c r="ACN16571" s="60"/>
      <c r="ACO16571" s="60"/>
      <c r="ACP16571" s="60"/>
      <c r="ACQ16571" s="60"/>
      <c r="ACR16571" s="60"/>
      <c r="ACS16571" s="60"/>
      <c r="ACT16571" s="60"/>
      <c r="ACU16571" s="60"/>
      <c r="ACV16571" s="60"/>
      <c r="ACW16571" s="60"/>
      <c r="ACX16571" s="60"/>
      <c r="ACY16571" s="60">
        <v>6.5946774700024996E-2</v>
      </c>
      <c r="ACZ16571" s="60"/>
      <c r="ADA16571" s="60"/>
      <c r="ADB16571" s="60"/>
      <c r="ADC16571" s="60"/>
      <c r="ADD16571" s="60"/>
      <c r="ADE16571" s="60"/>
    </row>
    <row r="16572" spans="760:785" x14ac:dyDescent="0.25">
      <c r="ACF16572" s="60"/>
      <c r="ACG16572" s="60"/>
      <c r="ACH16572" s="60"/>
      <c r="ACI16572" s="60"/>
      <c r="ACJ16572" s="60"/>
      <c r="ACK16572" s="60"/>
      <c r="ACL16572" s="60"/>
      <c r="ACM16572" s="60"/>
      <c r="ACN16572" s="60"/>
      <c r="ACO16572" s="60"/>
      <c r="ACP16572" s="60"/>
      <c r="ACQ16572" s="60"/>
      <c r="ACR16572" s="60"/>
      <c r="ACS16572" s="60"/>
      <c r="ACT16572" s="60"/>
      <c r="ACU16572" s="60"/>
      <c r="ACV16572" s="60"/>
      <c r="ACW16572" s="60"/>
      <c r="ACX16572" s="60"/>
      <c r="ACY16572" s="60">
        <v>6.5934717141009902E-2</v>
      </c>
      <c r="ACZ16572" s="60"/>
      <c r="ADA16572" s="60"/>
      <c r="ADB16572" s="60"/>
      <c r="ADC16572" s="60"/>
      <c r="ADD16572" s="60"/>
      <c r="ADE16572" s="60"/>
    </row>
    <row r="16573" spans="760:785" x14ac:dyDescent="0.25">
      <c r="ACF16573" s="60"/>
      <c r="ACG16573" s="60"/>
      <c r="ACH16573" s="60"/>
      <c r="ACI16573" s="60"/>
      <c r="ACJ16573" s="60"/>
      <c r="ACK16573" s="60"/>
      <c r="ACL16573" s="60"/>
      <c r="ACM16573" s="60"/>
      <c r="ACN16573" s="60"/>
      <c r="ACO16573" s="60"/>
      <c r="ACP16573" s="60"/>
      <c r="ACQ16573" s="60"/>
      <c r="ACR16573" s="60"/>
      <c r="ACS16573" s="60"/>
      <c r="ACT16573" s="60"/>
      <c r="ACU16573" s="60"/>
      <c r="ACV16573" s="60"/>
      <c r="ACW16573" s="60"/>
      <c r="ACX16573" s="60"/>
      <c r="ACY16573" s="60">
        <v>6.5921607607946006E-2</v>
      </c>
      <c r="ACZ16573" s="60"/>
      <c r="ADA16573" s="60"/>
      <c r="ADB16573" s="60"/>
      <c r="ADC16573" s="60"/>
      <c r="ADD16573" s="60"/>
      <c r="ADE16573" s="60"/>
    </row>
    <row r="16574" spans="760:785" x14ac:dyDescent="0.25">
      <c r="ACF16574" s="60"/>
      <c r="ACG16574" s="60"/>
      <c r="ACH16574" s="60"/>
      <c r="ACI16574" s="60"/>
      <c r="ACJ16574" s="60"/>
      <c r="ACK16574" s="60"/>
      <c r="ACL16574" s="60"/>
      <c r="ACM16574" s="60"/>
      <c r="ACN16574" s="60"/>
      <c r="ACO16574" s="60"/>
      <c r="ACP16574" s="60"/>
      <c r="ACQ16574" s="60"/>
      <c r="ACR16574" s="60"/>
      <c r="ACS16574" s="60"/>
      <c r="ACT16574" s="60"/>
      <c r="ACU16574" s="60"/>
      <c r="ACV16574" s="60"/>
      <c r="ACW16574" s="60"/>
      <c r="ACX16574" s="60"/>
      <c r="ACY16574" s="60">
        <v>6.58736502004032E-2</v>
      </c>
      <c r="ACZ16574" s="60"/>
      <c r="ADA16574" s="60"/>
      <c r="ADB16574" s="60"/>
      <c r="ADC16574" s="60"/>
      <c r="ADD16574" s="60"/>
      <c r="ADE16574" s="60"/>
    </row>
    <row r="16575" spans="760:785" x14ac:dyDescent="0.25">
      <c r="ACF16575" s="60"/>
      <c r="ACG16575" s="60"/>
      <c r="ACH16575" s="60"/>
      <c r="ACI16575" s="60"/>
      <c r="ACJ16575" s="60"/>
      <c r="ACK16575" s="60"/>
      <c r="ACL16575" s="60"/>
      <c r="ACM16575" s="60"/>
      <c r="ACN16575" s="60"/>
      <c r="ACO16575" s="60"/>
      <c r="ACP16575" s="60"/>
      <c r="ACQ16575" s="60"/>
      <c r="ACR16575" s="60"/>
      <c r="ACS16575" s="60"/>
      <c r="ACT16575" s="60"/>
      <c r="ACU16575" s="60"/>
      <c r="ACV16575" s="60"/>
      <c r="ACW16575" s="60"/>
      <c r="ACX16575" s="60"/>
      <c r="ACY16575" s="60">
        <v>6.5872460485357803E-2</v>
      </c>
      <c r="ACZ16575" s="60"/>
      <c r="ADA16575" s="60"/>
      <c r="ADB16575" s="60"/>
      <c r="ADC16575" s="60"/>
      <c r="ADD16575" s="60"/>
      <c r="ADE16575" s="60"/>
    </row>
    <row r="16576" spans="760:785" x14ac:dyDescent="0.25">
      <c r="ACF16576" s="60"/>
      <c r="ACG16576" s="60"/>
      <c r="ACH16576" s="60"/>
      <c r="ACI16576" s="60"/>
      <c r="ACJ16576" s="60"/>
      <c r="ACK16576" s="60"/>
      <c r="ACL16576" s="60"/>
      <c r="ACM16576" s="60"/>
      <c r="ACN16576" s="60"/>
      <c r="ACO16576" s="60"/>
      <c r="ACP16576" s="60"/>
      <c r="ACQ16576" s="60"/>
      <c r="ACR16576" s="60"/>
      <c r="ACS16576" s="60"/>
      <c r="ACT16576" s="60"/>
      <c r="ACU16576" s="60"/>
      <c r="ACV16576" s="60"/>
      <c r="ACW16576" s="60"/>
      <c r="ACX16576" s="60"/>
      <c r="ACY16576" s="60">
        <v>6.5832028855736399E-2</v>
      </c>
      <c r="ACZ16576" s="60"/>
      <c r="ADA16576" s="60"/>
      <c r="ADB16576" s="60"/>
      <c r="ADC16576" s="60"/>
      <c r="ADD16576" s="60"/>
      <c r="ADE16576" s="60"/>
    </row>
    <row r="16577" spans="760:785" x14ac:dyDescent="0.25">
      <c r="ACF16577" s="60"/>
      <c r="ACG16577" s="60"/>
      <c r="ACH16577" s="60"/>
      <c r="ACI16577" s="60"/>
      <c r="ACJ16577" s="60"/>
      <c r="ACK16577" s="60"/>
      <c r="ACL16577" s="60"/>
      <c r="ACM16577" s="60"/>
      <c r="ACN16577" s="60"/>
      <c r="ACO16577" s="60"/>
      <c r="ACP16577" s="60"/>
      <c r="ACQ16577" s="60"/>
      <c r="ACR16577" s="60"/>
      <c r="ACS16577" s="60"/>
      <c r="ACT16577" s="60"/>
      <c r="ACU16577" s="60"/>
      <c r="ACV16577" s="60"/>
      <c r="ACW16577" s="60"/>
      <c r="ACX16577" s="60"/>
      <c r="ACY16577" s="60">
        <v>6.5832028855736399E-2</v>
      </c>
      <c r="ACZ16577" s="60"/>
      <c r="ADA16577" s="60"/>
      <c r="ADB16577" s="60"/>
      <c r="ADC16577" s="60"/>
      <c r="ADD16577" s="60"/>
      <c r="ADE16577" s="60"/>
    </row>
    <row r="16578" spans="760:785" x14ac:dyDescent="0.25">
      <c r="ACF16578" s="60"/>
      <c r="ACG16578" s="60"/>
      <c r="ACH16578" s="60"/>
      <c r="ACI16578" s="60"/>
      <c r="ACJ16578" s="60"/>
      <c r="ACK16578" s="60"/>
      <c r="ACL16578" s="60"/>
      <c r="ACM16578" s="60"/>
      <c r="ACN16578" s="60"/>
      <c r="ACO16578" s="60"/>
      <c r="ACP16578" s="60"/>
      <c r="ACQ16578" s="60"/>
      <c r="ACR16578" s="60"/>
      <c r="ACS16578" s="60"/>
      <c r="ACT16578" s="60"/>
      <c r="ACU16578" s="60"/>
      <c r="ACV16578" s="60"/>
      <c r="ACW16578" s="60"/>
      <c r="ACX16578" s="60"/>
      <c r="ACY16578" s="60">
        <v>6.5823003171252198E-2</v>
      </c>
      <c r="ACZ16578" s="60"/>
      <c r="ADA16578" s="60"/>
      <c r="ADB16578" s="60"/>
      <c r="ADC16578" s="60"/>
      <c r="ADD16578" s="60"/>
      <c r="ADE16578" s="60"/>
    </row>
    <row r="16579" spans="760:785" x14ac:dyDescent="0.25">
      <c r="ACF16579" s="60"/>
      <c r="ACG16579" s="60"/>
      <c r="ACH16579" s="60"/>
      <c r="ACI16579" s="60"/>
      <c r="ACJ16579" s="60"/>
      <c r="ACK16579" s="60"/>
      <c r="ACL16579" s="60"/>
      <c r="ACM16579" s="60"/>
      <c r="ACN16579" s="60"/>
      <c r="ACO16579" s="60"/>
      <c r="ACP16579" s="60"/>
      <c r="ACQ16579" s="60"/>
      <c r="ACR16579" s="60"/>
      <c r="ACS16579" s="60"/>
      <c r="ACT16579" s="60"/>
      <c r="ACU16579" s="60"/>
      <c r="ACV16579" s="60"/>
      <c r="ACW16579" s="60"/>
      <c r="ACX16579" s="60"/>
      <c r="ACY16579" s="60">
        <v>6.5807476675553395E-2</v>
      </c>
      <c r="ACZ16579" s="60"/>
      <c r="ADA16579" s="60"/>
      <c r="ADB16579" s="60"/>
      <c r="ADC16579" s="60"/>
      <c r="ADD16579" s="60"/>
      <c r="ADE16579" s="60"/>
    </row>
    <row r="16580" spans="760:785" x14ac:dyDescent="0.25">
      <c r="ACF16580" s="60"/>
      <c r="ACG16580" s="60"/>
      <c r="ACH16580" s="60"/>
      <c r="ACI16580" s="60"/>
      <c r="ACJ16580" s="60"/>
      <c r="ACK16580" s="60"/>
      <c r="ACL16580" s="60"/>
      <c r="ACM16580" s="60"/>
      <c r="ACN16580" s="60"/>
      <c r="ACO16580" s="60"/>
      <c r="ACP16580" s="60"/>
      <c r="ACQ16580" s="60"/>
      <c r="ACR16580" s="60"/>
      <c r="ACS16580" s="60"/>
      <c r="ACT16580" s="60"/>
      <c r="ACU16580" s="60"/>
      <c r="ACV16580" s="60"/>
      <c r="ACW16580" s="60"/>
      <c r="ACX16580" s="60"/>
      <c r="ACY16580" s="60">
        <v>6.5783519661029993E-2</v>
      </c>
      <c r="ACZ16580" s="60"/>
      <c r="ADA16580" s="60"/>
      <c r="ADB16580" s="60"/>
      <c r="ADC16580" s="60"/>
      <c r="ADD16580" s="60"/>
      <c r="ADE16580" s="60"/>
    </row>
    <row r="16581" spans="760:785" x14ac:dyDescent="0.25">
      <c r="ACF16581" s="60"/>
      <c r="ACG16581" s="60"/>
      <c r="ACH16581" s="60"/>
      <c r="ACI16581" s="60"/>
      <c r="ACJ16581" s="60"/>
      <c r="ACK16581" s="60"/>
      <c r="ACL16581" s="60"/>
      <c r="ACM16581" s="60"/>
      <c r="ACN16581" s="60"/>
      <c r="ACO16581" s="60"/>
      <c r="ACP16581" s="60"/>
      <c r="ACQ16581" s="60"/>
      <c r="ACR16581" s="60"/>
      <c r="ACS16581" s="60"/>
      <c r="ACT16581" s="60"/>
      <c r="ACU16581" s="60"/>
      <c r="ACV16581" s="60"/>
      <c r="ACW16581" s="60"/>
      <c r="ACX16581" s="60"/>
      <c r="ACY16581" s="60">
        <v>6.5764532828489194E-2</v>
      </c>
      <c r="ACZ16581" s="60"/>
      <c r="ADA16581" s="60"/>
      <c r="ADB16581" s="60"/>
      <c r="ADC16581" s="60"/>
      <c r="ADD16581" s="60"/>
      <c r="ADE16581" s="60"/>
    </row>
    <row r="16582" spans="760:785" x14ac:dyDescent="0.25">
      <c r="ACF16582" s="60"/>
      <c r="ACG16582" s="60"/>
      <c r="ACH16582" s="60"/>
      <c r="ACI16582" s="60"/>
      <c r="ACJ16582" s="60"/>
      <c r="ACK16582" s="60"/>
      <c r="ACL16582" s="60"/>
      <c r="ACM16582" s="60"/>
      <c r="ACN16582" s="60"/>
      <c r="ACO16582" s="60"/>
      <c r="ACP16582" s="60"/>
      <c r="ACQ16582" s="60"/>
      <c r="ACR16582" s="60"/>
      <c r="ACS16582" s="60"/>
      <c r="ACT16582" s="60"/>
      <c r="ACU16582" s="60"/>
      <c r="ACV16582" s="60"/>
      <c r="ACW16582" s="60"/>
      <c r="ACX16582" s="60"/>
      <c r="ACY16582" s="60">
        <v>6.5750790081595206E-2</v>
      </c>
      <c r="ACZ16582" s="60"/>
      <c r="ADA16582" s="60"/>
      <c r="ADB16582" s="60"/>
      <c r="ADC16582" s="60"/>
      <c r="ADD16582" s="60"/>
      <c r="ADE16582" s="60"/>
    </row>
    <row r="16583" spans="760:785" x14ac:dyDescent="0.25">
      <c r="ACF16583" s="60"/>
      <c r="ACG16583" s="60"/>
      <c r="ACH16583" s="60"/>
      <c r="ACI16583" s="60"/>
      <c r="ACJ16583" s="60"/>
      <c r="ACK16583" s="60"/>
      <c r="ACL16583" s="60"/>
      <c r="ACM16583" s="60"/>
      <c r="ACN16583" s="60"/>
      <c r="ACO16583" s="60"/>
      <c r="ACP16583" s="60"/>
      <c r="ACQ16583" s="60"/>
      <c r="ACR16583" s="60"/>
      <c r="ACS16583" s="60"/>
      <c r="ACT16583" s="60"/>
      <c r="ACU16583" s="60"/>
      <c r="ACV16583" s="60"/>
      <c r="ACW16583" s="60"/>
      <c r="ACX16583" s="60"/>
      <c r="ACY16583" s="60">
        <v>6.5687670719374799E-2</v>
      </c>
      <c r="ACZ16583" s="60"/>
      <c r="ADA16583" s="60"/>
      <c r="ADB16583" s="60"/>
      <c r="ADC16583" s="60"/>
      <c r="ADD16583" s="60"/>
      <c r="ADE16583" s="60"/>
    </row>
    <row r="16584" spans="760:785" x14ac:dyDescent="0.25">
      <c r="ACF16584" s="60"/>
      <c r="ACG16584" s="60"/>
      <c r="ACH16584" s="60"/>
      <c r="ACI16584" s="60"/>
      <c r="ACJ16584" s="60"/>
      <c r="ACK16584" s="60"/>
      <c r="ACL16584" s="60"/>
      <c r="ACM16584" s="60"/>
      <c r="ACN16584" s="60"/>
      <c r="ACO16584" s="60"/>
      <c r="ACP16584" s="60"/>
      <c r="ACQ16584" s="60"/>
      <c r="ACR16584" s="60"/>
      <c r="ACS16584" s="60"/>
      <c r="ACT16584" s="60"/>
      <c r="ACU16584" s="60"/>
      <c r="ACV16584" s="60"/>
      <c r="ACW16584" s="60"/>
      <c r="ACX16584" s="60"/>
      <c r="ACY16584" s="60">
        <v>6.5641004928574401E-2</v>
      </c>
      <c r="ACZ16584" s="60"/>
      <c r="ADA16584" s="60"/>
      <c r="ADB16584" s="60"/>
      <c r="ADC16584" s="60"/>
      <c r="ADD16584" s="60"/>
      <c r="ADE16584" s="60"/>
    </row>
    <row r="16585" spans="760:785" x14ac:dyDescent="0.25">
      <c r="ACF16585" s="60"/>
      <c r="ACG16585" s="60"/>
      <c r="ACH16585" s="60"/>
      <c r="ACI16585" s="60"/>
      <c r="ACJ16585" s="60"/>
      <c r="ACK16585" s="60"/>
      <c r="ACL16585" s="60"/>
      <c r="ACM16585" s="60"/>
      <c r="ACN16585" s="60"/>
      <c r="ACO16585" s="60"/>
      <c r="ACP16585" s="60"/>
      <c r="ACQ16585" s="60"/>
      <c r="ACR16585" s="60"/>
      <c r="ACS16585" s="60"/>
      <c r="ACT16585" s="60"/>
      <c r="ACU16585" s="60"/>
      <c r="ACV16585" s="60"/>
      <c r="ACW16585" s="60"/>
      <c r="ACX16585" s="60"/>
      <c r="ACY16585" s="60">
        <v>6.5641004928574401E-2</v>
      </c>
      <c r="ACZ16585" s="60"/>
      <c r="ADA16585" s="60"/>
      <c r="ADB16585" s="60"/>
      <c r="ADC16585" s="60"/>
      <c r="ADD16585" s="60"/>
      <c r="ADE16585" s="60"/>
    </row>
    <row r="16586" spans="760:785" x14ac:dyDescent="0.25">
      <c r="ACF16586" s="60"/>
      <c r="ACG16586" s="60"/>
      <c r="ACH16586" s="60"/>
      <c r="ACI16586" s="60"/>
      <c r="ACJ16586" s="60"/>
      <c r="ACK16586" s="60"/>
      <c r="ACL16586" s="60"/>
      <c r="ACM16586" s="60"/>
      <c r="ACN16586" s="60"/>
      <c r="ACO16586" s="60"/>
      <c r="ACP16586" s="60"/>
      <c r="ACQ16586" s="60"/>
      <c r="ACR16586" s="60"/>
      <c r="ACS16586" s="60"/>
      <c r="ACT16586" s="60"/>
      <c r="ACU16586" s="60"/>
      <c r="ACV16586" s="60"/>
      <c r="ACW16586" s="60"/>
      <c r="ACX16586" s="60"/>
      <c r="ACY16586" s="60">
        <v>6.5620789623243303E-2</v>
      </c>
      <c r="ACZ16586" s="60"/>
      <c r="ADA16586" s="60"/>
      <c r="ADB16586" s="60"/>
      <c r="ADC16586" s="60"/>
      <c r="ADD16586" s="60"/>
      <c r="ADE16586" s="60"/>
    </row>
    <row r="16587" spans="760:785" x14ac:dyDescent="0.25">
      <c r="ACF16587" s="60"/>
      <c r="ACG16587" s="60"/>
      <c r="ACH16587" s="60"/>
      <c r="ACI16587" s="60"/>
      <c r="ACJ16587" s="60"/>
      <c r="ACK16587" s="60"/>
      <c r="ACL16587" s="60"/>
      <c r="ACM16587" s="60"/>
      <c r="ACN16587" s="60"/>
      <c r="ACO16587" s="60"/>
      <c r="ACP16587" s="60"/>
      <c r="ACQ16587" s="60"/>
      <c r="ACR16587" s="60"/>
      <c r="ACS16587" s="60"/>
      <c r="ACT16587" s="60"/>
      <c r="ACU16587" s="60"/>
      <c r="ACV16587" s="60"/>
      <c r="ACW16587" s="60"/>
      <c r="ACX16587" s="60"/>
      <c r="ACY16587" s="60">
        <v>6.5615617078509797E-2</v>
      </c>
      <c r="ACZ16587" s="60"/>
      <c r="ADA16587" s="60"/>
      <c r="ADB16587" s="60"/>
      <c r="ADC16587" s="60"/>
      <c r="ADD16587" s="60"/>
      <c r="ADE16587" s="60"/>
    </row>
    <row r="16588" spans="760:785" x14ac:dyDescent="0.25">
      <c r="ACF16588" s="60"/>
      <c r="ACG16588" s="60"/>
      <c r="ACH16588" s="60"/>
      <c r="ACI16588" s="60"/>
      <c r="ACJ16588" s="60"/>
      <c r="ACK16588" s="60"/>
      <c r="ACL16588" s="60"/>
      <c r="ACM16588" s="60"/>
      <c r="ACN16588" s="60"/>
      <c r="ACO16588" s="60"/>
      <c r="ACP16588" s="60"/>
      <c r="ACQ16588" s="60"/>
      <c r="ACR16588" s="60"/>
      <c r="ACS16588" s="60"/>
      <c r="ACT16588" s="60"/>
      <c r="ACU16588" s="60"/>
      <c r="ACV16588" s="60"/>
      <c r="ACW16588" s="60"/>
      <c r="ACX16588" s="60"/>
      <c r="ACY16588" s="60">
        <v>6.5600746052345102E-2</v>
      </c>
      <c r="ACZ16588" s="60"/>
      <c r="ADA16588" s="60"/>
      <c r="ADB16588" s="60"/>
      <c r="ADC16588" s="60"/>
      <c r="ADD16588" s="60"/>
      <c r="ADE16588" s="60"/>
    </row>
    <row r="16589" spans="760:785" x14ac:dyDescent="0.25">
      <c r="ACF16589" s="60"/>
      <c r="ACG16589" s="60"/>
      <c r="ACH16589" s="60"/>
      <c r="ACI16589" s="60"/>
      <c r="ACJ16589" s="60"/>
      <c r="ACK16589" s="60"/>
      <c r="ACL16589" s="60"/>
      <c r="ACM16589" s="60"/>
      <c r="ACN16589" s="60"/>
      <c r="ACO16589" s="60"/>
      <c r="ACP16589" s="60"/>
      <c r="ACQ16589" s="60"/>
      <c r="ACR16589" s="60"/>
      <c r="ACS16589" s="60"/>
      <c r="ACT16589" s="60"/>
      <c r="ACU16589" s="60"/>
      <c r="ACV16589" s="60"/>
      <c r="ACW16589" s="60"/>
      <c r="ACX16589" s="60"/>
      <c r="ACY16589" s="60">
        <v>6.5589491716082998E-2</v>
      </c>
      <c r="ACZ16589" s="60"/>
      <c r="ADA16589" s="60"/>
      <c r="ADB16589" s="60"/>
      <c r="ADC16589" s="60"/>
      <c r="ADD16589" s="60"/>
      <c r="ADE16589" s="60"/>
    </row>
    <row r="16590" spans="760:785" x14ac:dyDescent="0.25">
      <c r="ACF16590" s="60"/>
      <c r="ACG16590" s="60"/>
      <c r="ACH16590" s="60"/>
      <c r="ACI16590" s="60"/>
      <c r="ACJ16590" s="60"/>
      <c r="ACK16590" s="60"/>
      <c r="ACL16590" s="60"/>
      <c r="ACM16590" s="60"/>
      <c r="ACN16590" s="60"/>
      <c r="ACO16590" s="60"/>
      <c r="ACP16590" s="60"/>
      <c r="ACQ16590" s="60"/>
      <c r="ACR16590" s="60"/>
      <c r="ACS16590" s="60"/>
      <c r="ACT16590" s="60"/>
      <c r="ACU16590" s="60"/>
      <c r="ACV16590" s="60"/>
      <c r="ACW16590" s="60"/>
      <c r="ACX16590" s="60"/>
      <c r="ACY16590" s="60">
        <v>6.55893521634036E-2</v>
      </c>
      <c r="ACZ16590" s="60"/>
      <c r="ADA16590" s="60"/>
      <c r="ADB16590" s="60"/>
      <c r="ADC16590" s="60"/>
      <c r="ADD16590" s="60"/>
      <c r="ADE16590" s="60"/>
    </row>
    <row r="16591" spans="760:785" x14ac:dyDescent="0.25">
      <c r="ACF16591" s="60"/>
      <c r="ACG16591" s="60"/>
      <c r="ACH16591" s="60"/>
      <c r="ACI16591" s="60"/>
      <c r="ACJ16591" s="60"/>
      <c r="ACK16591" s="60"/>
      <c r="ACL16591" s="60"/>
      <c r="ACM16591" s="60"/>
      <c r="ACN16591" s="60"/>
      <c r="ACO16591" s="60"/>
      <c r="ACP16591" s="60"/>
      <c r="ACQ16591" s="60"/>
      <c r="ACR16591" s="60"/>
      <c r="ACS16591" s="60"/>
      <c r="ACT16591" s="60"/>
      <c r="ACU16591" s="60"/>
      <c r="ACV16591" s="60"/>
      <c r="ACW16591" s="60"/>
      <c r="ACX16591" s="60"/>
      <c r="ACY16591" s="60">
        <v>6.5574862446787396E-2</v>
      </c>
      <c r="ACZ16591" s="60"/>
      <c r="ADA16591" s="60"/>
      <c r="ADB16591" s="60"/>
      <c r="ADC16591" s="60"/>
      <c r="ADD16591" s="60"/>
      <c r="ADE16591" s="60"/>
    </row>
    <row r="16592" spans="760:785" x14ac:dyDescent="0.25">
      <c r="ACF16592" s="60"/>
      <c r="ACG16592" s="60"/>
      <c r="ACH16592" s="60"/>
      <c r="ACI16592" s="60"/>
      <c r="ACJ16592" s="60"/>
      <c r="ACK16592" s="60"/>
      <c r="ACL16592" s="60"/>
      <c r="ACM16592" s="60"/>
      <c r="ACN16592" s="60"/>
      <c r="ACO16592" s="60"/>
      <c r="ACP16592" s="60"/>
      <c r="ACQ16592" s="60"/>
      <c r="ACR16592" s="60"/>
      <c r="ACS16592" s="60"/>
      <c r="ACT16592" s="60"/>
      <c r="ACU16592" s="60"/>
      <c r="ACV16592" s="60"/>
      <c r="ACW16592" s="60"/>
      <c r="ACX16592" s="60"/>
      <c r="ACY16592" s="60">
        <v>6.5562553978158702E-2</v>
      </c>
      <c r="ACZ16592" s="60"/>
      <c r="ADA16592" s="60"/>
      <c r="ADB16592" s="60"/>
      <c r="ADC16592" s="60"/>
      <c r="ADD16592" s="60"/>
      <c r="ADE16592" s="60"/>
    </row>
    <row r="16593" spans="760:785" x14ac:dyDescent="0.25">
      <c r="ACF16593" s="60"/>
      <c r="ACG16593" s="60"/>
      <c r="ACH16593" s="60"/>
      <c r="ACI16593" s="60"/>
      <c r="ACJ16593" s="60"/>
      <c r="ACK16593" s="60"/>
      <c r="ACL16593" s="60"/>
      <c r="ACM16593" s="60"/>
      <c r="ACN16593" s="60"/>
      <c r="ACO16593" s="60"/>
      <c r="ACP16593" s="60"/>
      <c r="ACQ16593" s="60"/>
      <c r="ACR16593" s="60"/>
      <c r="ACS16593" s="60"/>
      <c r="ACT16593" s="60"/>
      <c r="ACU16593" s="60"/>
      <c r="ACV16593" s="60"/>
      <c r="ACW16593" s="60"/>
      <c r="ACX16593" s="60"/>
      <c r="ACY16593" s="60">
        <v>6.5555708058832707E-2</v>
      </c>
      <c r="ACZ16593" s="60"/>
      <c r="ADA16593" s="60"/>
      <c r="ADB16593" s="60"/>
      <c r="ADC16593" s="60"/>
      <c r="ADD16593" s="60"/>
      <c r="ADE16593" s="60"/>
    </row>
    <row r="16594" spans="760:785" x14ac:dyDescent="0.25">
      <c r="ACF16594" s="60"/>
      <c r="ACG16594" s="60"/>
      <c r="ACH16594" s="60"/>
      <c r="ACI16594" s="60"/>
      <c r="ACJ16594" s="60"/>
      <c r="ACK16594" s="60"/>
      <c r="ACL16594" s="60"/>
      <c r="ACM16594" s="60"/>
      <c r="ACN16594" s="60"/>
      <c r="ACO16594" s="60"/>
      <c r="ACP16594" s="60"/>
      <c r="ACQ16594" s="60"/>
      <c r="ACR16594" s="60"/>
      <c r="ACS16594" s="60"/>
      <c r="ACT16594" s="60"/>
      <c r="ACU16594" s="60"/>
      <c r="ACV16594" s="60"/>
      <c r="ACW16594" s="60"/>
      <c r="ACX16594" s="60"/>
      <c r="ACY16594" s="60">
        <v>6.5548421092966297E-2</v>
      </c>
      <c r="ACZ16594" s="60"/>
      <c r="ADA16594" s="60"/>
      <c r="ADB16594" s="60"/>
      <c r="ADC16594" s="60"/>
      <c r="ADD16594" s="60"/>
      <c r="ADE16594" s="60"/>
    </row>
    <row r="16595" spans="760:785" x14ac:dyDescent="0.25">
      <c r="ACF16595" s="60"/>
      <c r="ACG16595" s="60"/>
      <c r="ACH16595" s="60"/>
      <c r="ACI16595" s="60"/>
      <c r="ACJ16595" s="60"/>
      <c r="ACK16595" s="60"/>
      <c r="ACL16595" s="60"/>
      <c r="ACM16595" s="60"/>
      <c r="ACN16595" s="60"/>
      <c r="ACO16595" s="60"/>
      <c r="ACP16595" s="60"/>
      <c r="ACQ16595" s="60"/>
      <c r="ACR16595" s="60"/>
      <c r="ACS16595" s="60"/>
      <c r="ACT16595" s="60"/>
      <c r="ACU16595" s="60"/>
      <c r="ACV16595" s="60"/>
      <c r="ACW16595" s="60"/>
      <c r="ACX16595" s="60"/>
      <c r="ACY16595" s="60">
        <v>6.5537035997474499E-2</v>
      </c>
      <c r="ACZ16595" s="60"/>
      <c r="ADA16595" s="60"/>
      <c r="ADB16595" s="60"/>
      <c r="ADC16595" s="60"/>
      <c r="ADD16595" s="60"/>
      <c r="ADE16595" s="60"/>
    </row>
    <row r="16596" spans="760:785" x14ac:dyDescent="0.25">
      <c r="ACF16596" s="60"/>
      <c r="ACG16596" s="60"/>
      <c r="ACH16596" s="60"/>
      <c r="ACI16596" s="60"/>
      <c r="ACJ16596" s="60"/>
      <c r="ACK16596" s="60"/>
      <c r="ACL16596" s="60"/>
      <c r="ACM16596" s="60"/>
      <c r="ACN16596" s="60"/>
      <c r="ACO16596" s="60"/>
      <c r="ACP16596" s="60"/>
      <c r="ACQ16596" s="60"/>
      <c r="ACR16596" s="60"/>
      <c r="ACS16596" s="60"/>
      <c r="ACT16596" s="60"/>
      <c r="ACU16596" s="60"/>
      <c r="ACV16596" s="60"/>
      <c r="ACW16596" s="60"/>
      <c r="ACX16596" s="60"/>
      <c r="ACY16596" s="60">
        <v>6.5533195996788696E-2</v>
      </c>
      <c r="ACZ16596" s="60"/>
      <c r="ADA16596" s="60"/>
      <c r="ADB16596" s="60"/>
      <c r="ADC16596" s="60"/>
      <c r="ADD16596" s="60"/>
      <c r="ADE16596" s="60"/>
    </row>
    <row r="16597" spans="760:785" x14ac:dyDescent="0.25">
      <c r="ACF16597" s="60"/>
      <c r="ACG16597" s="60"/>
      <c r="ACH16597" s="60"/>
      <c r="ACI16597" s="60"/>
      <c r="ACJ16597" s="60"/>
      <c r="ACK16597" s="60"/>
      <c r="ACL16597" s="60"/>
      <c r="ACM16597" s="60"/>
      <c r="ACN16597" s="60"/>
      <c r="ACO16597" s="60"/>
      <c r="ACP16597" s="60"/>
      <c r="ACQ16597" s="60"/>
      <c r="ACR16597" s="60"/>
      <c r="ACS16597" s="60"/>
      <c r="ACT16597" s="60"/>
      <c r="ACU16597" s="60"/>
      <c r="ACV16597" s="60"/>
      <c r="ACW16597" s="60"/>
      <c r="ACX16597" s="60"/>
      <c r="ACY16597" s="60">
        <v>6.5532961817962004E-2</v>
      </c>
      <c r="ACZ16597" s="60"/>
      <c r="ADA16597" s="60"/>
      <c r="ADB16597" s="60"/>
      <c r="ADC16597" s="60"/>
      <c r="ADD16597" s="60"/>
      <c r="ADE16597" s="60"/>
    </row>
    <row r="16598" spans="760:785" x14ac:dyDescent="0.25">
      <c r="ACF16598" s="60"/>
      <c r="ACG16598" s="60"/>
      <c r="ACH16598" s="60"/>
      <c r="ACI16598" s="60"/>
      <c r="ACJ16598" s="60"/>
      <c r="ACK16598" s="60"/>
      <c r="ACL16598" s="60"/>
      <c r="ACM16598" s="60"/>
      <c r="ACN16598" s="60"/>
      <c r="ACO16598" s="60"/>
      <c r="ACP16598" s="60"/>
      <c r="ACQ16598" s="60"/>
      <c r="ACR16598" s="60"/>
      <c r="ACS16598" s="60"/>
      <c r="ACT16598" s="60"/>
      <c r="ACU16598" s="60"/>
      <c r="ACV16598" s="60"/>
      <c r="ACW16598" s="60"/>
      <c r="ACX16598" s="60"/>
      <c r="ACY16598" s="60">
        <v>6.5532791407302796E-2</v>
      </c>
      <c r="ACZ16598" s="60"/>
      <c r="ADA16598" s="60"/>
      <c r="ADB16598" s="60"/>
      <c r="ADC16598" s="60"/>
      <c r="ADD16598" s="60"/>
      <c r="ADE16598" s="60"/>
    </row>
    <row r="16599" spans="760:785" x14ac:dyDescent="0.25">
      <c r="ACF16599" s="60"/>
      <c r="ACG16599" s="60"/>
      <c r="ACH16599" s="60"/>
      <c r="ACI16599" s="60"/>
      <c r="ACJ16599" s="60"/>
      <c r="ACK16599" s="60"/>
      <c r="ACL16599" s="60"/>
      <c r="ACM16599" s="60"/>
      <c r="ACN16599" s="60"/>
      <c r="ACO16599" s="60"/>
      <c r="ACP16599" s="60"/>
      <c r="ACQ16599" s="60"/>
      <c r="ACR16599" s="60"/>
      <c r="ACS16599" s="60"/>
      <c r="ACT16599" s="60"/>
      <c r="ACU16599" s="60"/>
      <c r="ACV16599" s="60"/>
      <c r="ACW16599" s="60"/>
      <c r="ACX16599" s="60"/>
      <c r="ACY16599" s="60">
        <v>6.5519624280921104E-2</v>
      </c>
      <c r="ACZ16599" s="60"/>
      <c r="ADA16599" s="60"/>
      <c r="ADB16599" s="60"/>
      <c r="ADC16599" s="60"/>
      <c r="ADD16599" s="60"/>
      <c r="ADE16599" s="60"/>
    </row>
    <row r="16600" spans="760:785" x14ac:dyDescent="0.25">
      <c r="ACF16600" s="60"/>
      <c r="ACG16600" s="60"/>
      <c r="ACH16600" s="60"/>
      <c r="ACI16600" s="60"/>
      <c r="ACJ16600" s="60"/>
      <c r="ACK16600" s="60"/>
      <c r="ACL16600" s="60"/>
      <c r="ACM16600" s="60"/>
      <c r="ACN16600" s="60"/>
      <c r="ACO16600" s="60"/>
      <c r="ACP16600" s="60"/>
      <c r="ACQ16600" s="60"/>
      <c r="ACR16600" s="60"/>
      <c r="ACS16600" s="60"/>
      <c r="ACT16600" s="60"/>
      <c r="ACU16600" s="60"/>
      <c r="ACV16600" s="60"/>
      <c r="ACW16600" s="60"/>
      <c r="ACX16600" s="60"/>
      <c r="ACY16600" s="60">
        <v>6.5514530930983597E-2</v>
      </c>
      <c r="ACZ16600" s="60"/>
      <c r="ADA16600" s="60"/>
      <c r="ADB16600" s="60"/>
      <c r="ADC16600" s="60"/>
      <c r="ADD16600" s="60"/>
      <c r="ADE16600" s="60"/>
    </row>
    <row r="16601" spans="760:785" x14ac:dyDescent="0.25">
      <c r="ACF16601" s="60"/>
      <c r="ACG16601" s="60"/>
      <c r="ACH16601" s="60"/>
      <c r="ACI16601" s="60"/>
      <c r="ACJ16601" s="60"/>
      <c r="ACK16601" s="60"/>
      <c r="ACL16601" s="60"/>
      <c r="ACM16601" s="60"/>
      <c r="ACN16601" s="60"/>
      <c r="ACO16601" s="60"/>
      <c r="ACP16601" s="60"/>
      <c r="ACQ16601" s="60"/>
      <c r="ACR16601" s="60"/>
      <c r="ACS16601" s="60"/>
      <c r="ACT16601" s="60"/>
      <c r="ACU16601" s="60"/>
      <c r="ACV16601" s="60"/>
      <c r="ACW16601" s="60"/>
      <c r="ACX16601" s="60"/>
      <c r="ACY16601" s="60">
        <v>6.5509189207310498E-2</v>
      </c>
      <c r="ACZ16601" s="60"/>
      <c r="ADA16601" s="60"/>
      <c r="ADB16601" s="60"/>
      <c r="ADC16601" s="60"/>
      <c r="ADD16601" s="60"/>
      <c r="ADE16601" s="60"/>
    </row>
    <row r="16602" spans="760:785" x14ac:dyDescent="0.25">
      <c r="ACF16602" s="60"/>
      <c r="ACG16602" s="60"/>
      <c r="ACH16602" s="60"/>
      <c r="ACI16602" s="60"/>
      <c r="ACJ16602" s="60"/>
      <c r="ACK16602" s="60"/>
      <c r="ACL16602" s="60"/>
      <c r="ACM16602" s="60"/>
      <c r="ACN16602" s="60"/>
      <c r="ACO16602" s="60"/>
      <c r="ACP16602" s="60"/>
      <c r="ACQ16602" s="60"/>
      <c r="ACR16602" s="60"/>
      <c r="ACS16602" s="60"/>
      <c r="ACT16602" s="60"/>
      <c r="ACU16602" s="60"/>
      <c r="ACV16602" s="60"/>
      <c r="ACW16602" s="60"/>
      <c r="ACX16602" s="60"/>
      <c r="ACY16602" s="60">
        <v>6.5509189207310498E-2</v>
      </c>
      <c r="ACZ16602" s="60"/>
      <c r="ADA16602" s="60"/>
      <c r="ADB16602" s="60"/>
      <c r="ADC16602" s="60"/>
      <c r="ADD16602" s="60"/>
      <c r="ADE16602" s="60"/>
    </row>
    <row r="16603" spans="760:785" x14ac:dyDescent="0.25">
      <c r="ACF16603" s="60"/>
      <c r="ACG16603" s="60"/>
      <c r="ACH16603" s="60"/>
      <c r="ACI16603" s="60"/>
      <c r="ACJ16603" s="60"/>
      <c r="ACK16603" s="60"/>
      <c r="ACL16603" s="60"/>
      <c r="ACM16603" s="60"/>
      <c r="ACN16603" s="60"/>
      <c r="ACO16603" s="60"/>
      <c r="ACP16603" s="60"/>
      <c r="ACQ16603" s="60"/>
      <c r="ACR16603" s="60"/>
      <c r="ACS16603" s="60"/>
      <c r="ACT16603" s="60"/>
      <c r="ACU16603" s="60"/>
      <c r="ACV16603" s="60"/>
      <c r="ACW16603" s="60"/>
      <c r="ACX16603" s="60"/>
      <c r="ACY16603" s="60">
        <v>6.5494476682846595E-2</v>
      </c>
      <c r="ACZ16603" s="60"/>
      <c r="ADA16603" s="60"/>
      <c r="ADB16603" s="60"/>
      <c r="ADC16603" s="60"/>
      <c r="ADD16603" s="60"/>
      <c r="ADE16603" s="60"/>
    </row>
    <row r="16604" spans="760:785" x14ac:dyDescent="0.25">
      <c r="ACF16604" s="60"/>
      <c r="ACG16604" s="60"/>
      <c r="ACH16604" s="60"/>
      <c r="ACI16604" s="60"/>
      <c r="ACJ16604" s="60"/>
      <c r="ACK16604" s="60"/>
      <c r="ACL16604" s="60"/>
      <c r="ACM16604" s="60"/>
      <c r="ACN16604" s="60"/>
      <c r="ACO16604" s="60"/>
      <c r="ACP16604" s="60"/>
      <c r="ACQ16604" s="60"/>
      <c r="ACR16604" s="60"/>
      <c r="ACS16604" s="60"/>
      <c r="ACT16604" s="60"/>
      <c r="ACU16604" s="60"/>
      <c r="ACV16604" s="60"/>
      <c r="ACW16604" s="60"/>
      <c r="ACX16604" s="60"/>
      <c r="ACY16604" s="60">
        <v>6.5494476682846595E-2</v>
      </c>
      <c r="ACZ16604" s="60"/>
      <c r="ADA16604" s="60"/>
      <c r="ADB16604" s="60"/>
      <c r="ADC16604" s="60"/>
      <c r="ADD16604" s="60"/>
      <c r="ADE16604" s="60"/>
    </row>
    <row r="16605" spans="760:785" x14ac:dyDescent="0.25">
      <c r="ACF16605" s="60"/>
      <c r="ACG16605" s="60"/>
      <c r="ACH16605" s="60"/>
      <c r="ACI16605" s="60"/>
      <c r="ACJ16605" s="60"/>
      <c r="ACK16605" s="60"/>
      <c r="ACL16605" s="60"/>
      <c r="ACM16605" s="60"/>
      <c r="ACN16605" s="60"/>
      <c r="ACO16605" s="60"/>
      <c r="ACP16605" s="60"/>
      <c r="ACQ16605" s="60"/>
      <c r="ACR16605" s="60"/>
      <c r="ACS16605" s="60"/>
      <c r="ACT16605" s="60"/>
      <c r="ACU16605" s="60"/>
      <c r="ACV16605" s="60"/>
      <c r="ACW16605" s="60"/>
      <c r="ACX16605" s="60"/>
      <c r="ACY16605" s="60">
        <v>6.5492885181244603E-2</v>
      </c>
      <c r="ACZ16605" s="60"/>
      <c r="ADA16605" s="60"/>
      <c r="ADB16605" s="60"/>
      <c r="ADC16605" s="60"/>
      <c r="ADD16605" s="60"/>
      <c r="ADE16605" s="60"/>
    </row>
    <row r="16606" spans="760:785" x14ac:dyDescent="0.25">
      <c r="ACF16606" s="60"/>
      <c r="ACG16606" s="60"/>
      <c r="ACH16606" s="60"/>
      <c r="ACI16606" s="60"/>
      <c r="ACJ16606" s="60"/>
      <c r="ACK16606" s="60"/>
      <c r="ACL16606" s="60"/>
      <c r="ACM16606" s="60"/>
      <c r="ACN16606" s="60"/>
      <c r="ACO16606" s="60"/>
      <c r="ACP16606" s="60"/>
      <c r="ACQ16606" s="60"/>
      <c r="ACR16606" s="60"/>
      <c r="ACS16606" s="60"/>
      <c r="ACT16606" s="60"/>
      <c r="ACU16606" s="60"/>
      <c r="ACV16606" s="60"/>
      <c r="ACW16606" s="60"/>
      <c r="ACX16606" s="60"/>
      <c r="ACY16606" s="60">
        <v>6.5473110629321402E-2</v>
      </c>
      <c r="ACZ16606" s="60"/>
      <c r="ADA16606" s="60"/>
      <c r="ADB16606" s="60"/>
      <c r="ADC16606" s="60"/>
      <c r="ADD16606" s="60"/>
      <c r="ADE16606" s="60"/>
    </row>
    <row r="16607" spans="760:785" x14ac:dyDescent="0.25">
      <c r="ACF16607" s="60"/>
      <c r="ACG16607" s="60"/>
      <c r="ACH16607" s="60"/>
      <c r="ACI16607" s="60"/>
      <c r="ACJ16607" s="60"/>
      <c r="ACK16607" s="60"/>
      <c r="ACL16607" s="60"/>
      <c r="ACM16607" s="60"/>
      <c r="ACN16607" s="60"/>
      <c r="ACO16607" s="60"/>
      <c r="ACP16607" s="60"/>
      <c r="ACQ16607" s="60"/>
      <c r="ACR16607" s="60"/>
      <c r="ACS16607" s="60"/>
      <c r="ACT16607" s="60"/>
      <c r="ACU16607" s="60"/>
      <c r="ACV16607" s="60"/>
      <c r="ACW16607" s="60"/>
      <c r="ACX16607" s="60"/>
      <c r="ACY16607" s="60">
        <v>6.5459591441492604E-2</v>
      </c>
      <c r="ACZ16607" s="60"/>
      <c r="ADA16607" s="60"/>
      <c r="ADB16607" s="60"/>
      <c r="ADC16607" s="60"/>
      <c r="ADD16607" s="60"/>
      <c r="ADE16607" s="60"/>
    </row>
    <row r="16608" spans="760:785" x14ac:dyDescent="0.25">
      <c r="ACF16608" s="60"/>
      <c r="ACG16608" s="60"/>
      <c r="ACH16608" s="60"/>
      <c r="ACI16608" s="60"/>
      <c r="ACJ16608" s="60"/>
      <c r="ACK16608" s="60"/>
      <c r="ACL16608" s="60"/>
      <c r="ACM16608" s="60"/>
      <c r="ACN16608" s="60"/>
      <c r="ACO16608" s="60"/>
      <c r="ACP16608" s="60"/>
      <c r="ACQ16608" s="60"/>
      <c r="ACR16608" s="60"/>
      <c r="ACS16608" s="60"/>
      <c r="ACT16608" s="60"/>
      <c r="ACU16608" s="60"/>
      <c r="ACV16608" s="60"/>
      <c r="ACW16608" s="60"/>
      <c r="ACX16608" s="60"/>
      <c r="ACY16608" s="60">
        <v>6.5456241396590301E-2</v>
      </c>
      <c r="ACZ16608" s="60"/>
      <c r="ADA16608" s="60"/>
      <c r="ADB16608" s="60"/>
      <c r="ADC16608" s="60"/>
      <c r="ADD16608" s="60"/>
      <c r="ADE16608" s="60"/>
    </row>
    <row r="16609" spans="760:785" x14ac:dyDescent="0.25">
      <c r="ACF16609" s="60"/>
      <c r="ACG16609" s="60"/>
      <c r="ACH16609" s="60"/>
      <c r="ACI16609" s="60"/>
      <c r="ACJ16609" s="60"/>
      <c r="ACK16609" s="60"/>
      <c r="ACL16609" s="60"/>
      <c r="ACM16609" s="60"/>
      <c r="ACN16609" s="60"/>
      <c r="ACO16609" s="60"/>
      <c r="ACP16609" s="60"/>
      <c r="ACQ16609" s="60"/>
      <c r="ACR16609" s="60"/>
      <c r="ACS16609" s="60"/>
      <c r="ACT16609" s="60"/>
      <c r="ACU16609" s="60"/>
      <c r="ACV16609" s="60"/>
      <c r="ACW16609" s="60"/>
      <c r="ACX16609" s="60"/>
      <c r="ACY16609" s="60">
        <v>6.5445956788792795E-2</v>
      </c>
      <c r="ACZ16609" s="60"/>
      <c r="ADA16609" s="60"/>
      <c r="ADB16609" s="60"/>
      <c r="ADC16609" s="60"/>
      <c r="ADD16609" s="60"/>
      <c r="ADE16609" s="60"/>
    </row>
    <row r="16610" spans="760:785" x14ac:dyDescent="0.25">
      <c r="ACF16610" s="60"/>
      <c r="ACG16610" s="60"/>
      <c r="ACH16610" s="60"/>
      <c r="ACI16610" s="60"/>
      <c r="ACJ16610" s="60"/>
      <c r="ACK16610" s="60"/>
      <c r="ACL16610" s="60"/>
      <c r="ACM16610" s="60"/>
      <c r="ACN16610" s="60"/>
      <c r="ACO16610" s="60"/>
      <c r="ACP16610" s="60"/>
      <c r="ACQ16610" s="60"/>
      <c r="ACR16610" s="60"/>
      <c r="ACS16610" s="60"/>
      <c r="ACT16610" s="60"/>
      <c r="ACU16610" s="60"/>
      <c r="ACV16610" s="60"/>
      <c r="ACW16610" s="60"/>
      <c r="ACX16610" s="60"/>
      <c r="ACY16610" s="60">
        <v>6.5443017921472293E-2</v>
      </c>
      <c r="ACZ16610" s="60"/>
      <c r="ADA16610" s="60"/>
      <c r="ADB16610" s="60"/>
      <c r="ADC16610" s="60"/>
      <c r="ADD16610" s="60"/>
      <c r="ADE16610" s="60"/>
    </row>
    <row r="16611" spans="760:785" x14ac:dyDescent="0.25">
      <c r="ACF16611" s="60"/>
      <c r="ACG16611" s="60"/>
      <c r="ACH16611" s="60"/>
      <c r="ACI16611" s="60"/>
      <c r="ACJ16611" s="60"/>
      <c r="ACK16611" s="60"/>
      <c r="ACL16611" s="60"/>
      <c r="ACM16611" s="60"/>
      <c r="ACN16611" s="60"/>
      <c r="ACO16611" s="60"/>
      <c r="ACP16611" s="60"/>
      <c r="ACQ16611" s="60"/>
      <c r="ACR16611" s="60"/>
      <c r="ACS16611" s="60"/>
      <c r="ACT16611" s="60"/>
      <c r="ACU16611" s="60"/>
      <c r="ACV16611" s="60"/>
      <c r="ACW16611" s="60"/>
      <c r="ACX16611" s="60"/>
      <c r="ACY16611" s="60">
        <v>6.5442840026057603E-2</v>
      </c>
      <c r="ACZ16611" s="60"/>
      <c r="ADA16611" s="60"/>
      <c r="ADB16611" s="60"/>
      <c r="ADC16611" s="60"/>
      <c r="ADD16611" s="60"/>
      <c r="ADE16611" s="60"/>
    </row>
    <row r="16612" spans="760:785" x14ac:dyDescent="0.25">
      <c r="ACF16612" s="60"/>
      <c r="ACG16612" s="60"/>
      <c r="ACH16612" s="60"/>
      <c r="ACI16612" s="60"/>
      <c r="ACJ16612" s="60"/>
      <c r="ACK16612" s="60"/>
      <c r="ACL16612" s="60"/>
      <c r="ACM16612" s="60"/>
      <c r="ACN16612" s="60"/>
      <c r="ACO16612" s="60"/>
      <c r="ACP16612" s="60"/>
      <c r="ACQ16612" s="60"/>
      <c r="ACR16612" s="60"/>
      <c r="ACS16612" s="60"/>
      <c r="ACT16612" s="60"/>
      <c r="ACU16612" s="60"/>
      <c r="ACV16612" s="60"/>
      <c r="ACW16612" s="60"/>
      <c r="ACX16612" s="60"/>
      <c r="ACY16612" s="60">
        <v>6.5430992679620006E-2</v>
      </c>
      <c r="ACZ16612" s="60"/>
      <c r="ADA16612" s="60"/>
      <c r="ADB16612" s="60"/>
      <c r="ADC16612" s="60"/>
      <c r="ADD16612" s="60"/>
      <c r="ADE16612" s="60"/>
    </row>
    <row r="16613" spans="760:785" x14ac:dyDescent="0.25">
      <c r="ACF16613" s="60"/>
      <c r="ACG16613" s="60"/>
      <c r="ACH16613" s="60"/>
      <c r="ACI16613" s="60"/>
      <c r="ACJ16613" s="60"/>
      <c r="ACK16613" s="60"/>
      <c r="ACL16613" s="60"/>
      <c r="ACM16613" s="60"/>
      <c r="ACN16613" s="60"/>
      <c r="ACO16613" s="60"/>
      <c r="ACP16613" s="60"/>
      <c r="ACQ16613" s="60"/>
      <c r="ACR16613" s="60"/>
      <c r="ACS16613" s="60"/>
      <c r="ACT16613" s="60"/>
      <c r="ACU16613" s="60"/>
      <c r="ACV16613" s="60"/>
      <c r="ACW16613" s="60"/>
      <c r="ACX16613" s="60"/>
      <c r="ACY16613" s="60">
        <v>6.54308528069142E-2</v>
      </c>
      <c r="ACZ16613" s="60"/>
      <c r="ADA16613" s="60"/>
      <c r="ADB16613" s="60"/>
      <c r="ADC16613" s="60"/>
      <c r="ADD16613" s="60"/>
      <c r="ADE16613" s="60"/>
    </row>
    <row r="16614" spans="760:785" x14ac:dyDescent="0.25">
      <c r="ACF16614" s="60"/>
      <c r="ACG16614" s="60"/>
      <c r="ACH16614" s="60"/>
      <c r="ACI16614" s="60"/>
      <c r="ACJ16614" s="60"/>
      <c r="ACK16614" s="60"/>
      <c r="ACL16614" s="60"/>
      <c r="ACM16614" s="60"/>
      <c r="ACN16614" s="60"/>
      <c r="ACO16614" s="60"/>
      <c r="ACP16614" s="60"/>
      <c r="ACQ16614" s="60"/>
      <c r="ACR16614" s="60"/>
      <c r="ACS16614" s="60"/>
      <c r="ACT16614" s="60"/>
      <c r="ACU16614" s="60"/>
      <c r="ACV16614" s="60"/>
      <c r="ACW16614" s="60"/>
      <c r="ACX16614" s="60"/>
      <c r="ACY16614" s="60">
        <v>6.5419479490571003E-2</v>
      </c>
      <c r="ACZ16614" s="60"/>
      <c r="ADA16614" s="60"/>
      <c r="ADB16614" s="60"/>
      <c r="ADC16614" s="60"/>
      <c r="ADD16614" s="60"/>
      <c r="ADE16614" s="60"/>
    </row>
    <row r="16615" spans="760:785" x14ac:dyDescent="0.25">
      <c r="ACF16615" s="60"/>
      <c r="ACG16615" s="60"/>
      <c r="ACH16615" s="60"/>
      <c r="ACI16615" s="60"/>
      <c r="ACJ16615" s="60"/>
      <c r="ACK16615" s="60"/>
      <c r="ACL16615" s="60"/>
      <c r="ACM16615" s="60"/>
      <c r="ACN16615" s="60"/>
      <c r="ACO16615" s="60"/>
      <c r="ACP16615" s="60"/>
      <c r="ACQ16615" s="60"/>
      <c r="ACR16615" s="60"/>
      <c r="ACS16615" s="60"/>
      <c r="ACT16615" s="60"/>
      <c r="ACU16615" s="60"/>
      <c r="ACV16615" s="60"/>
      <c r="ACW16615" s="60"/>
      <c r="ACX16615" s="60"/>
      <c r="ACY16615" s="60">
        <v>6.5397350671978494E-2</v>
      </c>
      <c r="ACZ16615" s="60"/>
      <c r="ADA16615" s="60"/>
      <c r="ADB16615" s="60"/>
      <c r="ADC16615" s="60"/>
      <c r="ADD16615" s="60"/>
      <c r="ADE16615" s="60"/>
    </row>
    <row r="16616" spans="760:785" x14ac:dyDescent="0.25">
      <c r="ACF16616" s="60"/>
      <c r="ACG16616" s="60"/>
      <c r="ACH16616" s="60"/>
      <c r="ACI16616" s="60"/>
      <c r="ACJ16616" s="60"/>
      <c r="ACK16616" s="60"/>
      <c r="ACL16616" s="60"/>
      <c r="ACM16616" s="60"/>
      <c r="ACN16616" s="60"/>
      <c r="ACO16616" s="60"/>
      <c r="ACP16616" s="60"/>
      <c r="ACQ16616" s="60"/>
      <c r="ACR16616" s="60"/>
      <c r="ACS16616" s="60"/>
      <c r="ACT16616" s="60"/>
      <c r="ACU16616" s="60"/>
      <c r="ACV16616" s="60"/>
      <c r="ACW16616" s="60"/>
      <c r="ACX16616" s="60"/>
      <c r="ACY16616" s="60">
        <v>6.5396090617544297E-2</v>
      </c>
      <c r="ACZ16616" s="60"/>
      <c r="ADA16616" s="60"/>
      <c r="ADB16616" s="60"/>
      <c r="ADC16616" s="60"/>
      <c r="ADD16616" s="60"/>
      <c r="ADE16616" s="60"/>
    </row>
    <row r="16617" spans="760:785" x14ac:dyDescent="0.25">
      <c r="ACF16617" s="60"/>
      <c r="ACG16617" s="60"/>
      <c r="ACH16617" s="60"/>
      <c r="ACI16617" s="60"/>
      <c r="ACJ16617" s="60"/>
      <c r="ACK16617" s="60"/>
      <c r="ACL16617" s="60"/>
      <c r="ACM16617" s="60"/>
      <c r="ACN16617" s="60"/>
      <c r="ACO16617" s="60"/>
      <c r="ACP16617" s="60"/>
      <c r="ACQ16617" s="60"/>
      <c r="ACR16617" s="60"/>
      <c r="ACS16617" s="60"/>
      <c r="ACT16617" s="60"/>
      <c r="ACU16617" s="60"/>
      <c r="ACV16617" s="60"/>
      <c r="ACW16617" s="60"/>
      <c r="ACX16617" s="60"/>
      <c r="ACY16617" s="60">
        <v>6.5396090617544297E-2</v>
      </c>
      <c r="ACZ16617" s="60"/>
      <c r="ADA16617" s="60"/>
      <c r="ADB16617" s="60"/>
      <c r="ADC16617" s="60"/>
      <c r="ADD16617" s="60"/>
      <c r="ADE16617" s="60"/>
    </row>
    <row r="16618" spans="760:785" x14ac:dyDescent="0.25">
      <c r="ACF16618" s="60"/>
      <c r="ACG16618" s="60"/>
      <c r="ACH16618" s="60"/>
      <c r="ACI16618" s="60"/>
      <c r="ACJ16618" s="60"/>
      <c r="ACK16618" s="60"/>
      <c r="ACL16618" s="60"/>
      <c r="ACM16618" s="60"/>
      <c r="ACN16618" s="60"/>
      <c r="ACO16618" s="60"/>
      <c r="ACP16618" s="60"/>
      <c r="ACQ16618" s="60"/>
      <c r="ACR16618" s="60"/>
      <c r="ACS16618" s="60"/>
      <c r="ACT16618" s="60"/>
      <c r="ACU16618" s="60"/>
      <c r="ACV16618" s="60"/>
      <c r="ACW16618" s="60"/>
      <c r="ACX16618" s="60"/>
      <c r="ACY16618" s="60">
        <v>6.5384158188843203E-2</v>
      </c>
      <c r="ACZ16618" s="60"/>
      <c r="ADA16618" s="60"/>
      <c r="ADB16618" s="60"/>
      <c r="ADC16618" s="60"/>
      <c r="ADD16618" s="60"/>
      <c r="ADE16618" s="60"/>
    </row>
    <row r="16619" spans="760:785" x14ac:dyDescent="0.25">
      <c r="ACF16619" s="60"/>
      <c r="ACG16619" s="60"/>
      <c r="ACH16619" s="60"/>
      <c r="ACI16619" s="60"/>
      <c r="ACJ16619" s="60"/>
      <c r="ACK16619" s="60"/>
      <c r="ACL16619" s="60"/>
      <c r="ACM16619" s="60"/>
      <c r="ACN16619" s="60"/>
      <c r="ACO16619" s="60"/>
      <c r="ACP16619" s="60"/>
      <c r="ACQ16619" s="60"/>
      <c r="ACR16619" s="60"/>
      <c r="ACS16619" s="60"/>
      <c r="ACT16619" s="60"/>
      <c r="ACU16619" s="60"/>
      <c r="ACV16619" s="60"/>
      <c r="ACW16619" s="60"/>
      <c r="ACX16619" s="60"/>
      <c r="ACY16619" s="60">
        <v>6.5381474805602594E-2</v>
      </c>
      <c r="ACZ16619" s="60"/>
      <c r="ADA16619" s="60"/>
      <c r="ADB16619" s="60"/>
      <c r="ADC16619" s="60"/>
      <c r="ADD16619" s="60"/>
      <c r="ADE16619" s="60"/>
    </row>
    <row r="16620" spans="760:785" x14ac:dyDescent="0.25">
      <c r="ACF16620" s="60"/>
      <c r="ACG16620" s="60"/>
      <c r="ACH16620" s="60"/>
      <c r="ACI16620" s="60"/>
      <c r="ACJ16620" s="60"/>
      <c r="ACK16620" s="60"/>
      <c r="ACL16620" s="60"/>
      <c r="ACM16620" s="60"/>
      <c r="ACN16620" s="60"/>
      <c r="ACO16620" s="60"/>
      <c r="ACP16620" s="60"/>
      <c r="ACQ16620" s="60"/>
      <c r="ACR16620" s="60"/>
      <c r="ACS16620" s="60"/>
      <c r="ACT16620" s="60"/>
      <c r="ACU16620" s="60"/>
      <c r="ACV16620" s="60"/>
      <c r="ACW16620" s="60"/>
      <c r="ACX16620" s="60"/>
      <c r="ACY16620" s="60">
        <v>6.53800602636119E-2</v>
      </c>
      <c r="ACZ16620" s="60"/>
      <c r="ADA16620" s="60"/>
      <c r="ADB16620" s="60"/>
      <c r="ADC16620" s="60"/>
      <c r="ADD16620" s="60"/>
      <c r="ADE16620" s="60"/>
    </row>
    <row r="16621" spans="760:785" x14ac:dyDescent="0.25">
      <c r="ACF16621" s="60"/>
      <c r="ACG16621" s="60"/>
      <c r="ACH16621" s="60"/>
      <c r="ACI16621" s="60"/>
      <c r="ACJ16621" s="60"/>
      <c r="ACK16621" s="60"/>
      <c r="ACL16621" s="60"/>
      <c r="ACM16621" s="60"/>
      <c r="ACN16621" s="60"/>
      <c r="ACO16621" s="60"/>
      <c r="ACP16621" s="60"/>
      <c r="ACQ16621" s="60"/>
      <c r="ACR16621" s="60"/>
      <c r="ACS16621" s="60"/>
      <c r="ACT16621" s="60"/>
      <c r="ACU16621" s="60"/>
      <c r="ACV16621" s="60"/>
      <c r="ACW16621" s="60"/>
      <c r="ACX16621" s="60"/>
      <c r="ACY16621" s="60">
        <v>6.5351413255497606E-2</v>
      </c>
      <c r="ACZ16621" s="60"/>
      <c r="ADA16621" s="60"/>
      <c r="ADB16621" s="60"/>
      <c r="ADC16621" s="60"/>
      <c r="ADD16621" s="60"/>
      <c r="ADE16621" s="60"/>
    </row>
    <row r="16622" spans="760:785" x14ac:dyDescent="0.25">
      <c r="ACF16622" s="60"/>
      <c r="ACG16622" s="60"/>
      <c r="ACH16622" s="60"/>
      <c r="ACI16622" s="60"/>
      <c r="ACJ16622" s="60"/>
      <c r="ACK16622" s="60"/>
      <c r="ACL16622" s="60"/>
      <c r="ACM16622" s="60"/>
      <c r="ACN16622" s="60"/>
      <c r="ACO16622" s="60"/>
      <c r="ACP16622" s="60"/>
      <c r="ACQ16622" s="60"/>
      <c r="ACR16622" s="60"/>
      <c r="ACS16622" s="60"/>
      <c r="ACT16622" s="60"/>
      <c r="ACU16622" s="60"/>
      <c r="ACV16622" s="60"/>
      <c r="ACW16622" s="60"/>
      <c r="ACX16622" s="60"/>
      <c r="ACY16622" s="60">
        <v>6.5340185562588304E-2</v>
      </c>
      <c r="ACZ16622" s="60"/>
      <c r="ADA16622" s="60"/>
      <c r="ADB16622" s="60"/>
      <c r="ADC16622" s="60"/>
      <c r="ADD16622" s="60"/>
      <c r="ADE16622" s="60"/>
    </row>
    <row r="16623" spans="760:785" x14ac:dyDescent="0.25">
      <c r="ACF16623" s="60"/>
      <c r="ACG16623" s="60"/>
      <c r="ACH16623" s="60"/>
      <c r="ACI16623" s="60"/>
      <c r="ACJ16623" s="60"/>
      <c r="ACK16623" s="60"/>
      <c r="ACL16623" s="60"/>
      <c r="ACM16623" s="60"/>
      <c r="ACN16623" s="60"/>
      <c r="ACO16623" s="60"/>
      <c r="ACP16623" s="60"/>
      <c r="ACQ16623" s="60"/>
      <c r="ACR16623" s="60"/>
      <c r="ACS16623" s="60"/>
      <c r="ACT16623" s="60"/>
      <c r="ACU16623" s="60"/>
      <c r="ACV16623" s="60"/>
      <c r="ACW16623" s="60"/>
      <c r="ACX16623" s="60"/>
      <c r="ACY16623" s="60">
        <v>6.5328362578883997E-2</v>
      </c>
      <c r="ACZ16623" s="60"/>
      <c r="ADA16623" s="60"/>
      <c r="ADB16623" s="60"/>
      <c r="ADC16623" s="60"/>
      <c r="ADD16623" s="60"/>
      <c r="ADE16623" s="60"/>
    </row>
    <row r="16624" spans="760:785" x14ac:dyDescent="0.25">
      <c r="ACF16624" s="60"/>
      <c r="ACG16624" s="60"/>
      <c r="ACH16624" s="60"/>
      <c r="ACI16624" s="60"/>
      <c r="ACJ16624" s="60"/>
      <c r="ACK16624" s="60"/>
      <c r="ACL16624" s="60"/>
      <c r="ACM16624" s="60"/>
      <c r="ACN16624" s="60"/>
      <c r="ACO16624" s="60"/>
      <c r="ACP16624" s="60"/>
      <c r="ACQ16624" s="60"/>
      <c r="ACR16624" s="60"/>
      <c r="ACS16624" s="60"/>
      <c r="ACT16624" s="60"/>
      <c r="ACU16624" s="60"/>
      <c r="ACV16624" s="60"/>
      <c r="ACW16624" s="60"/>
      <c r="ACX16624" s="60"/>
      <c r="ACY16624" s="60">
        <v>6.5325747957102304E-2</v>
      </c>
      <c r="ACZ16624" s="60"/>
      <c r="ADA16624" s="60"/>
      <c r="ADB16624" s="60"/>
      <c r="ADC16624" s="60"/>
      <c r="ADD16624" s="60"/>
      <c r="ADE16624" s="60"/>
    </row>
    <row r="16625" spans="760:785" x14ac:dyDescent="0.25">
      <c r="ACF16625" s="60"/>
      <c r="ACG16625" s="60"/>
      <c r="ACH16625" s="60"/>
      <c r="ACI16625" s="60"/>
      <c r="ACJ16625" s="60"/>
      <c r="ACK16625" s="60"/>
      <c r="ACL16625" s="60"/>
      <c r="ACM16625" s="60"/>
      <c r="ACN16625" s="60"/>
      <c r="ACO16625" s="60"/>
      <c r="ACP16625" s="60"/>
      <c r="ACQ16625" s="60"/>
      <c r="ACR16625" s="60"/>
      <c r="ACS16625" s="60"/>
      <c r="ACT16625" s="60"/>
      <c r="ACU16625" s="60"/>
      <c r="ACV16625" s="60"/>
      <c r="ACW16625" s="60"/>
      <c r="ACX16625" s="60"/>
      <c r="ACY16625" s="60">
        <v>6.5323388361418003E-2</v>
      </c>
      <c r="ACZ16625" s="60"/>
      <c r="ADA16625" s="60"/>
      <c r="ADB16625" s="60"/>
      <c r="ADC16625" s="60"/>
      <c r="ADD16625" s="60"/>
      <c r="ADE16625" s="60"/>
    </row>
    <row r="16626" spans="760:785" x14ac:dyDescent="0.25">
      <c r="ACF16626" s="60"/>
      <c r="ACG16626" s="60"/>
      <c r="ACH16626" s="60"/>
      <c r="ACI16626" s="60"/>
      <c r="ACJ16626" s="60"/>
      <c r="ACK16626" s="60"/>
      <c r="ACL16626" s="60"/>
      <c r="ACM16626" s="60"/>
      <c r="ACN16626" s="60"/>
      <c r="ACO16626" s="60"/>
      <c r="ACP16626" s="60"/>
      <c r="ACQ16626" s="60"/>
      <c r="ACR16626" s="60"/>
      <c r="ACS16626" s="60"/>
      <c r="ACT16626" s="60"/>
      <c r="ACU16626" s="60"/>
      <c r="ACV16626" s="60"/>
      <c r="ACW16626" s="60"/>
      <c r="ACX16626" s="60"/>
      <c r="ACY16626" s="60">
        <v>6.5314289324516606E-2</v>
      </c>
      <c r="ACZ16626" s="60"/>
      <c r="ADA16626" s="60"/>
      <c r="ADB16626" s="60"/>
      <c r="ADC16626" s="60"/>
      <c r="ADD16626" s="60"/>
      <c r="ADE16626" s="60"/>
    </row>
    <row r="16627" spans="760:785" x14ac:dyDescent="0.25">
      <c r="ACF16627" s="60"/>
      <c r="ACG16627" s="60"/>
      <c r="ACH16627" s="60"/>
      <c r="ACI16627" s="60"/>
      <c r="ACJ16627" s="60"/>
      <c r="ACK16627" s="60"/>
      <c r="ACL16627" s="60"/>
      <c r="ACM16627" s="60"/>
      <c r="ACN16627" s="60"/>
      <c r="ACO16627" s="60"/>
      <c r="ACP16627" s="60"/>
      <c r="ACQ16627" s="60"/>
      <c r="ACR16627" s="60"/>
      <c r="ACS16627" s="60"/>
      <c r="ACT16627" s="60"/>
      <c r="ACU16627" s="60"/>
      <c r="ACV16627" s="60"/>
      <c r="ACW16627" s="60"/>
      <c r="ACX16627" s="60"/>
      <c r="ACY16627" s="60">
        <v>6.5295536420339306E-2</v>
      </c>
      <c r="ACZ16627" s="60"/>
      <c r="ADA16627" s="60"/>
      <c r="ADB16627" s="60"/>
      <c r="ADC16627" s="60"/>
      <c r="ADD16627" s="60"/>
      <c r="ADE16627" s="60"/>
    </row>
    <row r="16628" spans="760:785" x14ac:dyDescent="0.25">
      <c r="ACF16628" s="60"/>
      <c r="ACG16628" s="60"/>
      <c r="ACH16628" s="60"/>
      <c r="ACI16628" s="60"/>
      <c r="ACJ16628" s="60"/>
      <c r="ACK16628" s="60"/>
      <c r="ACL16628" s="60"/>
      <c r="ACM16628" s="60"/>
      <c r="ACN16628" s="60"/>
      <c r="ACO16628" s="60"/>
      <c r="ACP16628" s="60"/>
      <c r="ACQ16628" s="60"/>
      <c r="ACR16628" s="60"/>
      <c r="ACS16628" s="60"/>
      <c r="ACT16628" s="60"/>
      <c r="ACU16628" s="60"/>
      <c r="ACV16628" s="60"/>
      <c r="ACW16628" s="60"/>
      <c r="ACX16628" s="60"/>
      <c r="ACY16628" s="60">
        <v>6.5285536849277598E-2</v>
      </c>
      <c r="ACZ16628" s="60"/>
      <c r="ADA16628" s="60"/>
      <c r="ADB16628" s="60"/>
      <c r="ADC16628" s="60"/>
      <c r="ADD16628" s="60"/>
      <c r="ADE16628" s="60"/>
    </row>
    <row r="16629" spans="760:785" x14ac:dyDescent="0.25">
      <c r="ACF16629" s="60"/>
      <c r="ACG16629" s="60"/>
      <c r="ACH16629" s="60"/>
      <c r="ACI16629" s="60"/>
      <c r="ACJ16629" s="60"/>
      <c r="ACK16629" s="60"/>
      <c r="ACL16629" s="60"/>
      <c r="ACM16629" s="60"/>
      <c r="ACN16629" s="60"/>
      <c r="ACO16629" s="60"/>
      <c r="ACP16629" s="60"/>
      <c r="ACQ16629" s="60"/>
      <c r="ACR16629" s="60"/>
      <c r="ACS16629" s="60"/>
      <c r="ACT16629" s="60"/>
      <c r="ACU16629" s="60"/>
      <c r="ACV16629" s="60"/>
      <c r="ACW16629" s="60"/>
      <c r="ACX16629" s="60"/>
      <c r="ACY16629" s="60">
        <v>6.52825368841434E-2</v>
      </c>
      <c r="ACZ16629" s="60"/>
      <c r="ADA16629" s="60"/>
      <c r="ADB16629" s="60"/>
      <c r="ADC16629" s="60"/>
      <c r="ADD16629" s="60"/>
      <c r="ADE16629" s="60"/>
    </row>
    <row r="16630" spans="760:785" x14ac:dyDescent="0.25">
      <c r="ACF16630" s="60"/>
      <c r="ACG16630" s="60"/>
      <c r="ACH16630" s="60"/>
      <c r="ACI16630" s="60"/>
      <c r="ACJ16630" s="60"/>
      <c r="ACK16630" s="60"/>
      <c r="ACL16630" s="60"/>
      <c r="ACM16630" s="60"/>
      <c r="ACN16630" s="60"/>
      <c r="ACO16630" s="60"/>
      <c r="ACP16630" s="60"/>
      <c r="ACQ16630" s="60"/>
      <c r="ACR16630" s="60"/>
      <c r="ACS16630" s="60"/>
      <c r="ACT16630" s="60"/>
      <c r="ACU16630" s="60"/>
      <c r="ACV16630" s="60"/>
      <c r="ACW16630" s="60"/>
      <c r="ACX16630" s="60"/>
      <c r="ACY16630" s="60">
        <v>6.5281432258447195E-2</v>
      </c>
      <c r="ACZ16630" s="60"/>
      <c r="ADA16630" s="60"/>
      <c r="ADB16630" s="60"/>
      <c r="ADC16630" s="60"/>
      <c r="ADD16630" s="60"/>
      <c r="ADE16630" s="60"/>
    </row>
    <row r="16631" spans="760:785" x14ac:dyDescent="0.25">
      <c r="ACF16631" s="60"/>
      <c r="ACG16631" s="60"/>
      <c r="ACH16631" s="60"/>
      <c r="ACI16631" s="60"/>
      <c r="ACJ16631" s="60"/>
      <c r="ACK16631" s="60"/>
      <c r="ACL16631" s="60"/>
      <c r="ACM16631" s="60"/>
      <c r="ACN16631" s="60"/>
      <c r="ACO16631" s="60"/>
      <c r="ACP16631" s="60"/>
      <c r="ACQ16631" s="60"/>
      <c r="ACR16631" s="60"/>
      <c r="ACS16631" s="60"/>
      <c r="ACT16631" s="60"/>
      <c r="ACU16631" s="60"/>
      <c r="ACV16631" s="60"/>
      <c r="ACW16631" s="60"/>
      <c r="ACX16631" s="60"/>
      <c r="ACY16631" s="60">
        <v>6.5278033999336293E-2</v>
      </c>
      <c r="ACZ16631" s="60"/>
      <c r="ADA16631" s="60"/>
      <c r="ADB16631" s="60"/>
      <c r="ADC16631" s="60"/>
      <c r="ADD16631" s="60"/>
      <c r="ADE16631" s="60"/>
    </row>
    <row r="16632" spans="760:785" x14ac:dyDescent="0.25">
      <c r="ACF16632" s="60"/>
      <c r="ACG16632" s="60"/>
      <c r="ACH16632" s="60"/>
      <c r="ACI16632" s="60"/>
      <c r="ACJ16632" s="60"/>
      <c r="ACK16632" s="60"/>
      <c r="ACL16632" s="60"/>
      <c r="ACM16632" s="60"/>
      <c r="ACN16632" s="60"/>
      <c r="ACO16632" s="60"/>
      <c r="ACP16632" s="60"/>
      <c r="ACQ16632" s="60"/>
      <c r="ACR16632" s="60"/>
      <c r="ACS16632" s="60"/>
      <c r="ACT16632" s="60"/>
      <c r="ACU16632" s="60"/>
      <c r="ACV16632" s="60"/>
      <c r="ACW16632" s="60"/>
      <c r="ACX16632" s="60"/>
      <c r="ACY16632" s="60">
        <v>6.5271494491213194E-2</v>
      </c>
      <c r="ACZ16632" s="60"/>
      <c r="ADA16632" s="60"/>
      <c r="ADB16632" s="60"/>
      <c r="ADC16632" s="60"/>
      <c r="ADD16632" s="60"/>
      <c r="ADE16632" s="60"/>
    </row>
    <row r="16633" spans="760:785" x14ac:dyDescent="0.25">
      <c r="ACF16633" s="60"/>
      <c r="ACG16633" s="60"/>
      <c r="ACH16633" s="60"/>
      <c r="ACI16633" s="60"/>
      <c r="ACJ16633" s="60"/>
      <c r="ACK16633" s="60"/>
      <c r="ACL16633" s="60"/>
      <c r="ACM16633" s="60"/>
      <c r="ACN16633" s="60"/>
      <c r="ACO16633" s="60"/>
      <c r="ACP16633" s="60"/>
      <c r="ACQ16633" s="60"/>
      <c r="ACR16633" s="60"/>
      <c r="ACS16633" s="60"/>
      <c r="ACT16633" s="60"/>
      <c r="ACU16633" s="60"/>
      <c r="ACV16633" s="60"/>
      <c r="ACW16633" s="60"/>
      <c r="ACX16633" s="60"/>
      <c r="ACY16633" s="60">
        <v>6.5271494491213194E-2</v>
      </c>
      <c r="ACZ16633" s="60"/>
      <c r="ADA16633" s="60"/>
      <c r="ADB16633" s="60"/>
      <c r="ADC16633" s="60"/>
      <c r="ADD16633" s="60"/>
      <c r="ADE16633" s="60"/>
    </row>
    <row r="16634" spans="760:785" x14ac:dyDescent="0.25">
      <c r="ACF16634" s="60"/>
      <c r="ACG16634" s="60"/>
      <c r="ACH16634" s="60"/>
      <c r="ACI16634" s="60"/>
      <c r="ACJ16634" s="60"/>
      <c r="ACK16634" s="60"/>
      <c r="ACL16634" s="60"/>
      <c r="ACM16634" s="60"/>
      <c r="ACN16634" s="60"/>
      <c r="ACO16634" s="60"/>
      <c r="ACP16634" s="60"/>
      <c r="ACQ16634" s="60"/>
      <c r="ACR16634" s="60"/>
      <c r="ACS16634" s="60"/>
      <c r="ACT16634" s="60"/>
      <c r="ACU16634" s="60"/>
      <c r="ACV16634" s="60"/>
      <c r="ACW16634" s="60"/>
      <c r="ACX16634" s="60"/>
      <c r="ACY16634" s="60">
        <v>6.5267081320974807E-2</v>
      </c>
      <c r="ACZ16634" s="60"/>
      <c r="ADA16634" s="60"/>
      <c r="ADB16634" s="60"/>
      <c r="ADC16634" s="60"/>
      <c r="ADD16634" s="60"/>
      <c r="ADE16634" s="60"/>
    </row>
    <row r="16635" spans="760:785" x14ac:dyDescent="0.25">
      <c r="ACF16635" s="60"/>
      <c r="ACG16635" s="60"/>
      <c r="ACH16635" s="60"/>
      <c r="ACI16635" s="60"/>
      <c r="ACJ16635" s="60"/>
      <c r="ACK16635" s="60"/>
      <c r="ACL16635" s="60"/>
      <c r="ACM16635" s="60"/>
      <c r="ACN16635" s="60"/>
      <c r="ACO16635" s="60"/>
      <c r="ACP16635" s="60"/>
      <c r="ACQ16635" s="60"/>
      <c r="ACR16635" s="60"/>
      <c r="ACS16635" s="60"/>
      <c r="ACT16635" s="60"/>
      <c r="ACU16635" s="60"/>
      <c r="ACV16635" s="60"/>
      <c r="ACW16635" s="60"/>
      <c r="ACX16635" s="60"/>
      <c r="ACY16635" s="60">
        <v>6.5265635082914095E-2</v>
      </c>
      <c r="ACZ16635" s="60"/>
      <c r="ADA16635" s="60"/>
      <c r="ADB16635" s="60"/>
      <c r="ADC16635" s="60"/>
      <c r="ADD16635" s="60"/>
      <c r="ADE16635" s="60"/>
    </row>
    <row r="16636" spans="760:785" x14ac:dyDescent="0.25">
      <c r="ACF16636" s="60"/>
      <c r="ACG16636" s="60"/>
      <c r="ACH16636" s="60"/>
      <c r="ACI16636" s="60"/>
      <c r="ACJ16636" s="60"/>
      <c r="ACK16636" s="60"/>
      <c r="ACL16636" s="60"/>
      <c r="ACM16636" s="60"/>
      <c r="ACN16636" s="60"/>
      <c r="ACO16636" s="60"/>
      <c r="ACP16636" s="60"/>
      <c r="ACQ16636" s="60"/>
      <c r="ACR16636" s="60"/>
      <c r="ACS16636" s="60"/>
      <c r="ACT16636" s="60"/>
      <c r="ACU16636" s="60"/>
      <c r="ACV16636" s="60"/>
      <c r="ACW16636" s="60"/>
      <c r="ACX16636" s="60"/>
      <c r="ACY16636" s="60">
        <v>6.52612146646563E-2</v>
      </c>
      <c r="ACZ16636" s="60"/>
      <c r="ADA16636" s="60"/>
      <c r="ADB16636" s="60"/>
      <c r="ADC16636" s="60"/>
      <c r="ADD16636" s="60"/>
      <c r="ADE16636" s="60"/>
    </row>
    <row r="16637" spans="760:785" x14ac:dyDescent="0.25">
      <c r="ACF16637" s="60"/>
      <c r="ACG16637" s="60"/>
      <c r="ACH16637" s="60"/>
      <c r="ACI16637" s="60"/>
      <c r="ACJ16637" s="60"/>
      <c r="ACK16637" s="60"/>
      <c r="ACL16637" s="60"/>
      <c r="ACM16637" s="60"/>
      <c r="ACN16637" s="60"/>
      <c r="ACO16637" s="60"/>
      <c r="ACP16637" s="60"/>
      <c r="ACQ16637" s="60"/>
      <c r="ACR16637" s="60"/>
      <c r="ACS16637" s="60"/>
      <c r="ACT16637" s="60"/>
      <c r="ACU16637" s="60"/>
      <c r="ACV16637" s="60"/>
      <c r="ACW16637" s="60"/>
      <c r="ACX16637" s="60"/>
      <c r="ACY16637" s="60">
        <v>6.52612146646563E-2</v>
      </c>
      <c r="ACZ16637" s="60"/>
      <c r="ADA16637" s="60"/>
      <c r="ADB16637" s="60"/>
      <c r="ADC16637" s="60"/>
      <c r="ADD16637" s="60"/>
      <c r="ADE16637" s="60"/>
    </row>
    <row r="16638" spans="760:785" x14ac:dyDescent="0.25">
      <c r="ACF16638" s="60"/>
      <c r="ACG16638" s="60"/>
      <c r="ACH16638" s="60"/>
      <c r="ACI16638" s="60"/>
      <c r="ACJ16638" s="60"/>
      <c r="ACK16638" s="60"/>
      <c r="ACL16638" s="60"/>
      <c r="ACM16638" s="60"/>
      <c r="ACN16638" s="60"/>
      <c r="ACO16638" s="60"/>
      <c r="ACP16638" s="60"/>
      <c r="ACQ16638" s="60"/>
      <c r="ACR16638" s="60"/>
      <c r="ACS16638" s="60"/>
      <c r="ACT16638" s="60"/>
      <c r="ACU16638" s="60"/>
      <c r="ACV16638" s="60"/>
      <c r="ACW16638" s="60"/>
      <c r="ACX16638" s="60"/>
      <c r="ACY16638" s="60">
        <v>6.5251720438974703E-2</v>
      </c>
      <c r="ACZ16638" s="60"/>
      <c r="ADA16638" s="60"/>
      <c r="ADB16638" s="60"/>
      <c r="ADC16638" s="60"/>
      <c r="ADD16638" s="60"/>
      <c r="ADE16638" s="60"/>
    </row>
    <row r="16639" spans="760:785" x14ac:dyDescent="0.25">
      <c r="ACF16639" s="60"/>
      <c r="ACG16639" s="60"/>
      <c r="ACH16639" s="60"/>
      <c r="ACI16639" s="60"/>
      <c r="ACJ16639" s="60"/>
      <c r="ACK16639" s="60"/>
      <c r="ACL16639" s="60"/>
      <c r="ACM16639" s="60"/>
      <c r="ACN16639" s="60"/>
      <c r="ACO16639" s="60"/>
      <c r="ACP16639" s="60"/>
      <c r="ACQ16639" s="60"/>
      <c r="ACR16639" s="60"/>
      <c r="ACS16639" s="60"/>
      <c r="ACT16639" s="60"/>
      <c r="ACU16639" s="60"/>
      <c r="ACV16639" s="60"/>
      <c r="ACW16639" s="60"/>
      <c r="ACX16639" s="60"/>
      <c r="ACY16639" s="60">
        <v>6.5248030572985699E-2</v>
      </c>
      <c r="ACZ16639" s="60"/>
      <c r="ADA16639" s="60"/>
      <c r="ADB16639" s="60"/>
      <c r="ADC16639" s="60"/>
      <c r="ADD16639" s="60"/>
      <c r="ADE16639" s="60"/>
    </row>
    <row r="16640" spans="760:785" x14ac:dyDescent="0.25">
      <c r="ACF16640" s="60"/>
      <c r="ACG16640" s="60"/>
      <c r="ACH16640" s="60"/>
      <c r="ACI16640" s="60"/>
      <c r="ACJ16640" s="60"/>
      <c r="ACK16640" s="60"/>
      <c r="ACL16640" s="60"/>
      <c r="ACM16640" s="60"/>
      <c r="ACN16640" s="60"/>
      <c r="ACO16640" s="60"/>
      <c r="ACP16640" s="60"/>
      <c r="ACQ16640" s="60"/>
      <c r="ACR16640" s="60"/>
      <c r="ACS16640" s="60"/>
      <c r="ACT16640" s="60"/>
      <c r="ACU16640" s="60"/>
      <c r="ACV16640" s="60"/>
      <c r="ACW16640" s="60"/>
      <c r="ACX16640" s="60"/>
      <c r="ACY16640" s="60">
        <v>6.5242196740016994E-2</v>
      </c>
      <c r="ACZ16640" s="60"/>
      <c r="ADA16640" s="60"/>
      <c r="ADB16640" s="60"/>
      <c r="ADC16640" s="60"/>
      <c r="ADD16640" s="60"/>
      <c r="ADE16640" s="60"/>
    </row>
    <row r="16641" spans="760:785" x14ac:dyDescent="0.25">
      <c r="ACF16641" s="60"/>
      <c r="ACG16641" s="60"/>
      <c r="ACH16641" s="60"/>
      <c r="ACI16641" s="60"/>
      <c r="ACJ16641" s="60"/>
      <c r="ACK16641" s="60"/>
      <c r="ACL16641" s="60"/>
      <c r="ACM16641" s="60"/>
      <c r="ACN16641" s="60"/>
      <c r="ACO16641" s="60"/>
      <c r="ACP16641" s="60"/>
      <c r="ACQ16641" s="60"/>
      <c r="ACR16641" s="60"/>
      <c r="ACS16641" s="60"/>
      <c r="ACT16641" s="60"/>
      <c r="ACU16641" s="60"/>
      <c r="ACV16641" s="60"/>
      <c r="ACW16641" s="60"/>
      <c r="ACX16641" s="60"/>
      <c r="ACY16641" s="60">
        <v>6.5239285811005798E-2</v>
      </c>
      <c r="ACZ16641" s="60"/>
      <c r="ADA16641" s="60"/>
      <c r="ADB16641" s="60"/>
      <c r="ADC16641" s="60"/>
      <c r="ADD16641" s="60"/>
      <c r="ADE16641" s="60"/>
    </row>
    <row r="16642" spans="760:785" x14ac:dyDescent="0.25">
      <c r="ACF16642" s="60"/>
      <c r="ACG16642" s="60"/>
      <c r="ACH16642" s="60"/>
      <c r="ACI16642" s="60"/>
      <c r="ACJ16642" s="60"/>
      <c r="ACK16642" s="60"/>
      <c r="ACL16642" s="60"/>
      <c r="ACM16642" s="60"/>
      <c r="ACN16642" s="60"/>
      <c r="ACO16642" s="60"/>
      <c r="ACP16642" s="60"/>
      <c r="ACQ16642" s="60"/>
      <c r="ACR16642" s="60"/>
      <c r="ACS16642" s="60"/>
      <c r="ACT16642" s="60"/>
      <c r="ACU16642" s="60"/>
      <c r="ACV16642" s="60"/>
      <c r="ACW16642" s="60"/>
      <c r="ACX16642" s="60"/>
      <c r="ACY16642" s="60">
        <v>6.5239258567777098E-2</v>
      </c>
      <c r="ACZ16642" s="60"/>
      <c r="ADA16642" s="60"/>
      <c r="ADB16642" s="60"/>
      <c r="ADC16642" s="60"/>
      <c r="ADD16642" s="60"/>
      <c r="ADE16642" s="60"/>
    </row>
    <row r="16643" spans="760:785" x14ac:dyDescent="0.25">
      <c r="ACF16643" s="60"/>
      <c r="ACG16643" s="60"/>
      <c r="ACH16643" s="60"/>
      <c r="ACI16643" s="60"/>
      <c r="ACJ16643" s="60"/>
      <c r="ACK16643" s="60"/>
      <c r="ACL16643" s="60"/>
      <c r="ACM16643" s="60"/>
      <c r="ACN16643" s="60"/>
      <c r="ACO16643" s="60"/>
      <c r="ACP16643" s="60"/>
      <c r="ACQ16643" s="60"/>
      <c r="ACR16643" s="60"/>
      <c r="ACS16643" s="60"/>
      <c r="ACT16643" s="60"/>
      <c r="ACU16643" s="60"/>
      <c r="ACV16643" s="60"/>
      <c r="ACW16643" s="60"/>
      <c r="ACX16643" s="60"/>
      <c r="ACY16643" s="60">
        <v>6.5237818300336897E-2</v>
      </c>
      <c r="ACZ16643" s="60"/>
      <c r="ADA16643" s="60"/>
      <c r="ADB16643" s="60"/>
      <c r="ADC16643" s="60"/>
      <c r="ADD16643" s="60"/>
      <c r="ADE16643" s="60"/>
    </row>
    <row r="16644" spans="760:785" x14ac:dyDescent="0.25">
      <c r="ACF16644" s="60"/>
      <c r="ACG16644" s="60"/>
      <c r="ACH16644" s="60"/>
      <c r="ACI16644" s="60"/>
      <c r="ACJ16644" s="60"/>
      <c r="ACK16644" s="60"/>
      <c r="ACL16644" s="60"/>
      <c r="ACM16644" s="60"/>
      <c r="ACN16644" s="60"/>
      <c r="ACO16644" s="60"/>
      <c r="ACP16644" s="60"/>
      <c r="ACQ16644" s="60"/>
      <c r="ACR16644" s="60"/>
      <c r="ACS16644" s="60"/>
      <c r="ACT16644" s="60"/>
      <c r="ACU16644" s="60"/>
      <c r="ACV16644" s="60"/>
      <c r="ACW16644" s="60"/>
      <c r="ACX16644" s="60"/>
      <c r="ACY16644" s="60">
        <v>6.5231662208980204E-2</v>
      </c>
      <c r="ACZ16644" s="60"/>
      <c r="ADA16644" s="60"/>
      <c r="ADB16644" s="60"/>
      <c r="ADC16644" s="60"/>
      <c r="ADD16644" s="60"/>
      <c r="ADE16644" s="60"/>
    </row>
    <row r="16645" spans="760:785" x14ac:dyDescent="0.25">
      <c r="ACF16645" s="60"/>
      <c r="ACG16645" s="60"/>
      <c r="ACH16645" s="60"/>
      <c r="ACI16645" s="60"/>
      <c r="ACJ16645" s="60"/>
      <c r="ACK16645" s="60"/>
      <c r="ACL16645" s="60"/>
      <c r="ACM16645" s="60"/>
      <c r="ACN16645" s="60"/>
      <c r="ACO16645" s="60"/>
      <c r="ACP16645" s="60"/>
      <c r="ACQ16645" s="60"/>
      <c r="ACR16645" s="60"/>
      <c r="ACS16645" s="60"/>
      <c r="ACT16645" s="60"/>
      <c r="ACU16645" s="60"/>
      <c r="ACV16645" s="60"/>
      <c r="ACW16645" s="60"/>
      <c r="ACX16645" s="60"/>
      <c r="ACY16645" s="60">
        <v>6.5219181416778405E-2</v>
      </c>
      <c r="ACZ16645" s="60"/>
      <c r="ADA16645" s="60"/>
      <c r="ADB16645" s="60"/>
      <c r="ADC16645" s="60"/>
      <c r="ADD16645" s="60"/>
      <c r="ADE16645" s="60"/>
    </row>
    <row r="16646" spans="760:785" x14ac:dyDescent="0.25">
      <c r="ACF16646" s="60"/>
      <c r="ACG16646" s="60"/>
      <c r="ACH16646" s="60"/>
      <c r="ACI16646" s="60"/>
      <c r="ACJ16646" s="60"/>
      <c r="ACK16646" s="60"/>
      <c r="ACL16646" s="60"/>
      <c r="ACM16646" s="60"/>
      <c r="ACN16646" s="60"/>
      <c r="ACO16646" s="60"/>
      <c r="ACP16646" s="60"/>
      <c r="ACQ16646" s="60"/>
      <c r="ACR16646" s="60"/>
      <c r="ACS16646" s="60"/>
      <c r="ACT16646" s="60"/>
      <c r="ACU16646" s="60"/>
      <c r="ACV16646" s="60"/>
      <c r="ACW16646" s="60"/>
      <c r="ACX16646" s="60"/>
      <c r="ACY16646" s="60">
        <v>6.5218885169386107E-2</v>
      </c>
      <c r="ACZ16646" s="60"/>
      <c r="ADA16646" s="60"/>
      <c r="ADB16646" s="60"/>
      <c r="ADC16646" s="60"/>
      <c r="ADD16646" s="60"/>
      <c r="ADE16646" s="60"/>
    </row>
    <row r="16647" spans="760:785" x14ac:dyDescent="0.25">
      <c r="ACF16647" s="60"/>
      <c r="ACG16647" s="60"/>
      <c r="ACH16647" s="60"/>
      <c r="ACI16647" s="60"/>
      <c r="ACJ16647" s="60"/>
      <c r="ACK16647" s="60"/>
      <c r="ACL16647" s="60"/>
      <c r="ACM16647" s="60"/>
      <c r="ACN16647" s="60"/>
      <c r="ACO16647" s="60"/>
      <c r="ACP16647" s="60"/>
      <c r="ACQ16647" s="60"/>
      <c r="ACR16647" s="60"/>
      <c r="ACS16647" s="60"/>
      <c r="ACT16647" s="60"/>
      <c r="ACU16647" s="60"/>
      <c r="ACV16647" s="60"/>
      <c r="ACW16647" s="60"/>
      <c r="ACX16647" s="60"/>
      <c r="ACY16647" s="60">
        <v>6.5215982731345601E-2</v>
      </c>
      <c r="ACZ16647" s="60"/>
      <c r="ADA16647" s="60"/>
      <c r="ADB16647" s="60"/>
      <c r="ADC16647" s="60"/>
      <c r="ADD16647" s="60"/>
      <c r="ADE16647" s="60"/>
    </row>
    <row r="16648" spans="760:785" x14ac:dyDescent="0.25">
      <c r="ACF16648" s="60"/>
      <c r="ACG16648" s="60"/>
      <c r="ACH16648" s="60"/>
      <c r="ACI16648" s="60"/>
      <c r="ACJ16648" s="60"/>
      <c r="ACK16648" s="60"/>
      <c r="ACL16648" s="60"/>
      <c r="ACM16648" s="60"/>
      <c r="ACN16648" s="60"/>
      <c r="ACO16648" s="60"/>
      <c r="ACP16648" s="60"/>
      <c r="ACQ16648" s="60"/>
      <c r="ACR16648" s="60"/>
      <c r="ACS16648" s="60"/>
      <c r="ACT16648" s="60"/>
      <c r="ACU16648" s="60"/>
      <c r="ACV16648" s="60"/>
      <c r="ACW16648" s="60"/>
      <c r="ACX16648" s="60"/>
      <c r="ACY16648" s="60">
        <v>6.5210768189867596E-2</v>
      </c>
      <c r="ACZ16648" s="60"/>
      <c r="ADA16648" s="60"/>
      <c r="ADB16648" s="60"/>
      <c r="ADC16648" s="60"/>
      <c r="ADD16648" s="60"/>
      <c r="ADE16648" s="60"/>
    </row>
    <row r="16649" spans="760:785" x14ac:dyDescent="0.25">
      <c r="ACF16649" s="60"/>
      <c r="ACG16649" s="60"/>
      <c r="ACH16649" s="60"/>
      <c r="ACI16649" s="60"/>
      <c r="ACJ16649" s="60"/>
      <c r="ACK16649" s="60"/>
      <c r="ACL16649" s="60"/>
      <c r="ACM16649" s="60"/>
      <c r="ACN16649" s="60"/>
      <c r="ACO16649" s="60"/>
      <c r="ACP16649" s="60"/>
      <c r="ACQ16649" s="60"/>
      <c r="ACR16649" s="60"/>
      <c r="ACS16649" s="60"/>
      <c r="ACT16649" s="60"/>
      <c r="ACU16649" s="60"/>
      <c r="ACV16649" s="60"/>
      <c r="ACW16649" s="60"/>
      <c r="ACX16649" s="60"/>
      <c r="ACY16649" s="60">
        <v>6.5208617669095095E-2</v>
      </c>
      <c r="ACZ16649" s="60"/>
      <c r="ADA16649" s="60"/>
      <c r="ADB16649" s="60"/>
      <c r="ADC16649" s="60"/>
      <c r="ADD16649" s="60"/>
      <c r="ADE16649" s="60"/>
    </row>
    <row r="16650" spans="760:785" x14ac:dyDescent="0.25">
      <c r="ACF16650" s="60"/>
      <c r="ACG16650" s="60"/>
      <c r="ACH16650" s="60"/>
      <c r="ACI16650" s="60"/>
      <c r="ACJ16650" s="60"/>
      <c r="ACK16650" s="60"/>
      <c r="ACL16650" s="60"/>
      <c r="ACM16650" s="60"/>
      <c r="ACN16650" s="60"/>
      <c r="ACO16650" s="60"/>
      <c r="ACP16650" s="60"/>
      <c r="ACQ16650" s="60"/>
      <c r="ACR16650" s="60"/>
      <c r="ACS16650" s="60"/>
      <c r="ACT16650" s="60"/>
      <c r="ACU16650" s="60"/>
      <c r="ACV16650" s="60"/>
      <c r="ACW16650" s="60"/>
      <c r="ACX16650" s="60"/>
      <c r="ACY16650" s="60">
        <v>6.5202819772719994E-2</v>
      </c>
      <c r="ACZ16650" s="60"/>
      <c r="ADA16650" s="60"/>
      <c r="ADB16650" s="60"/>
      <c r="ADC16650" s="60"/>
      <c r="ADD16650" s="60"/>
      <c r="ADE16650" s="60"/>
    </row>
    <row r="16651" spans="760:785" x14ac:dyDescent="0.25">
      <c r="ACF16651" s="60"/>
      <c r="ACG16651" s="60"/>
      <c r="ACH16651" s="60"/>
      <c r="ACI16651" s="60"/>
      <c r="ACJ16651" s="60"/>
      <c r="ACK16651" s="60"/>
      <c r="ACL16651" s="60"/>
      <c r="ACM16651" s="60"/>
      <c r="ACN16651" s="60"/>
      <c r="ACO16651" s="60"/>
      <c r="ACP16651" s="60"/>
      <c r="ACQ16651" s="60"/>
      <c r="ACR16651" s="60"/>
      <c r="ACS16651" s="60"/>
      <c r="ACT16651" s="60"/>
      <c r="ACU16651" s="60"/>
      <c r="ACV16651" s="60"/>
      <c r="ACW16651" s="60"/>
      <c r="ACX16651" s="60"/>
      <c r="ACY16651" s="60">
        <v>6.5196404355256005E-2</v>
      </c>
      <c r="ACZ16651" s="60"/>
      <c r="ADA16651" s="60"/>
      <c r="ADB16651" s="60"/>
      <c r="ADC16651" s="60"/>
      <c r="ADD16651" s="60"/>
      <c r="ADE16651" s="60"/>
    </row>
    <row r="16652" spans="760:785" x14ac:dyDescent="0.25">
      <c r="ACF16652" s="60"/>
      <c r="ACG16652" s="60"/>
      <c r="ACH16652" s="60"/>
      <c r="ACI16652" s="60"/>
      <c r="ACJ16652" s="60"/>
      <c r="ACK16652" s="60"/>
      <c r="ACL16652" s="60"/>
      <c r="ACM16652" s="60"/>
      <c r="ACN16652" s="60"/>
      <c r="ACO16652" s="60"/>
      <c r="ACP16652" s="60"/>
      <c r="ACQ16652" s="60"/>
      <c r="ACR16652" s="60"/>
      <c r="ACS16652" s="60"/>
      <c r="ACT16652" s="60"/>
      <c r="ACU16652" s="60"/>
      <c r="ACV16652" s="60"/>
      <c r="ACW16652" s="60"/>
      <c r="ACX16652" s="60"/>
      <c r="ACY16652" s="60">
        <v>6.5192784177321605E-2</v>
      </c>
      <c r="ACZ16652" s="60"/>
      <c r="ADA16652" s="60"/>
      <c r="ADB16652" s="60"/>
      <c r="ADC16652" s="60"/>
      <c r="ADD16652" s="60"/>
      <c r="ADE16652" s="60"/>
    </row>
    <row r="16653" spans="760:785" x14ac:dyDescent="0.25">
      <c r="ACF16653" s="60"/>
      <c r="ACG16653" s="60"/>
      <c r="ACH16653" s="60"/>
      <c r="ACI16653" s="60"/>
      <c r="ACJ16653" s="60"/>
      <c r="ACK16653" s="60"/>
      <c r="ACL16653" s="60"/>
      <c r="ACM16653" s="60"/>
      <c r="ACN16653" s="60"/>
      <c r="ACO16653" s="60"/>
      <c r="ACP16653" s="60"/>
      <c r="ACQ16653" s="60"/>
      <c r="ACR16653" s="60"/>
      <c r="ACS16653" s="60"/>
      <c r="ACT16653" s="60"/>
      <c r="ACU16653" s="60"/>
      <c r="ACV16653" s="60"/>
      <c r="ACW16653" s="60"/>
      <c r="ACX16653" s="60"/>
      <c r="ACY16653" s="60">
        <v>6.5190875198254297E-2</v>
      </c>
      <c r="ACZ16653" s="60"/>
      <c r="ADA16653" s="60"/>
      <c r="ADB16653" s="60"/>
      <c r="ADC16653" s="60"/>
      <c r="ADD16653" s="60"/>
      <c r="ADE16653" s="60"/>
    </row>
    <row r="16654" spans="760:785" x14ac:dyDescent="0.25">
      <c r="ACF16654" s="60"/>
      <c r="ACG16654" s="60"/>
      <c r="ACH16654" s="60"/>
      <c r="ACI16654" s="60"/>
      <c r="ACJ16654" s="60"/>
      <c r="ACK16654" s="60"/>
      <c r="ACL16654" s="60"/>
      <c r="ACM16654" s="60"/>
      <c r="ACN16654" s="60"/>
      <c r="ACO16654" s="60"/>
      <c r="ACP16654" s="60"/>
      <c r="ACQ16654" s="60"/>
      <c r="ACR16654" s="60"/>
      <c r="ACS16654" s="60"/>
      <c r="ACT16654" s="60"/>
      <c r="ACU16654" s="60"/>
      <c r="ACV16654" s="60"/>
      <c r="ACW16654" s="60"/>
      <c r="ACX16654" s="60"/>
      <c r="ACY16654" s="60">
        <v>6.5190011386578595E-2</v>
      </c>
      <c r="ACZ16654" s="60"/>
      <c r="ADA16654" s="60"/>
      <c r="ADB16654" s="60"/>
      <c r="ADC16654" s="60"/>
      <c r="ADD16654" s="60"/>
      <c r="ADE16654" s="60"/>
    </row>
    <row r="16655" spans="760:785" x14ac:dyDescent="0.25">
      <c r="ACF16655" s="60"/>
      <c r="ACG16655" s="60"/>
      <c r="ACH16655" s="60"/>
      <c r="ACI16655" s="60"/>
      <c r="ACJ16655" s="60"/>
      <c r="ACK16655" s="60"/>
      <c r="ACL16655" s="60"/>
      <c r="ACM16655" s="60"/>
      <c r="ACN16655" s="60"/>
      <c r="ACO16655" s="60"/>
      <c r="ACP16655" s="60"/>
      <c r="ACQ16655" s="60"/>
      <c r="ACR16655" s="60"/>
      <c r="ACS16655" s="60"/>
      <c r="ACT16655" s="60"/>
      <c r="ACU16655" s="60"/>
      <c r="ACV16655" s="60"/>
      <c r="ACW16655" s="60"/>
      <c r="ACX16655" s="60"/>
      <c r="ACY16655" s="60">
        <v>6.5182647540630703E-2</v>
      </c>
      <c r="ACZ16655" s="60"/>
      <c r="ADA16655" s="60"/>
      <c r="ADB16655" s="60"/>
      <c r="ADC16655" s="60"/>
      <c r="ADD16655" s="60"/>
      <c r="ADE16655" s="60"/>
    </row>
    <row r="16656" spans="760:785" x14ac:dyDescent="0.25">
      <c r="ACF16656" s="60"/>
      <c r="ACG16656" s="60"/>
      <c r="ACH16656" s="60"/>
      <c r="ACI16656" s="60"/>
      <c r="ACJ16656" s="60"/>
      <c r="ACK16656" s="60"/>
      <c r="ACL16656" s="60"/>
      <c r="ACM16656" s="60"/>
      <c r="ACN16656" s="60"/>
      <c r="ACO16656" s="60"/>
      <c r="ACP16656" s="60"/>
      <c r="ACQ16656" s="60"/>
      <c r="ACR16656" s="60"/>
      <c r="ACS16656" s="60"/>
      <c r="ACT16656" s="60"/>
      <c r="ACU16656" s="60"/>
      <c r="ACV16656" s="60"/>
      <c r="ACW16656" s="60"/>
      <c r="ACX16656" s="60"/>
      <c r="ACY16656" s="60">
        <v>6.5180543194014506E-2</v>
      </c>
      <c r="ACZ16656" s="60"/>
      <c r="ADA16656" s="60"/>
      <c r="ADB16656" s="60"/>
      <c r="ADC16656" s="60"/>
      <c r="ADD16656" s="60"/>
      <c r="ADE16656" s="60"/>
    </row>
    <row r="16657" spans="760:785" x14ac:dyDescent="0.25">
      <c r="ACF16657" s="60"/>
      <c r="ACG16657" s="60"/>
      <c r="ACH16657" s="60"/>
      <c r="ACI16657" s="60"/>
      <c r="ACJ16657" s="60"/>
      <c r="ACK16657" s="60"/>
      <c r="ACL16657" s="60"/>
      <c r="ACM16657" s="60"/>
      <c r="ACN16657" s="60"/>
      <c r="ACO16657" s="60"/>
      <c r="ACP16657" s="60"/>
      <c r="ACQ16657" s="60"/>
      <c r="ACR16657" s="60"/>
      <c r="ACS16657" s="60"/>
      <c r="ACT16657" s="60"/>
      <c r="ACU16657" s="60"/>
      <c r="ACV16657" s="60"/>
      <c r="ACW16657" s="60"/>
      <c r="ACX16657" s="60"/>
      <c r="ACY16657" s="60">
        <v>6.51781667676508E-2</v>
      </c>
      <c r="ACZ16657" s="60"/>
      <c r="ADA16657" s="60"/>
      <c r="ADB16657" s="60"/>
      <c r="ADC16657" s="60"/>
      <c r="ADD16657" s="60"/>
      <c r="ADE16657" s="60"/>
    </row>
    <row r="16658" spans="760:785" x14ac:dyDescent="0.25">
      <c r="ACF16658" s="60"/>
      <c r="ACG16658" s="60"/>
      <c r="ACH16658" s="60"/>
      <c r="ACI16658" s="60"/>
      <c r="ACJ16658" s="60"/>
      <c r="ACK16658" s="60"/>
      <c r="ACL16658" s="60"/>
      <c r="ACM16658" s="60"/>
      <c r="ACN16658" s="60"/>
      <c r="ACO16658" s="60"/>
      <c r="ACP16658" s="60"/>
      <c r="ACQ16658" s="60"/>
      <c r="ACR16658" s="60"/>
      <c r="ACS16658" s="60"/>
      <c r="ACT16658" s="60"/>
      <c r="ACU16658" s="60"/>
      <c r="ACV16658" s="60"/>
      <c r="ACW16658" s="60"/>
      <c r="ACX16658" s="60"/>
      <c r="ACY16658" s="60">
        <v>6.5174385161652096E-2</v>
      </c>
      <c r="ACZ16658" s="60"/>
      <c r="ADA16658" s="60"/>
      <c r="ADB16658" s="60"/>
      <c r="ADC16658" s="60"/>
      <c r="ADD16658" s="60"/>
      <c r="ADE16658" s="60"/>
    </row>
    <row r="16659" spans="760:785" x14ac:dyDescent="0.25">
      <c r="ACF16659" s="60"/>
      <c r="ACG16659" s="60"/>
      <c r="ACH16659" s="60"/>
      <c r="ACI16659" s="60"/>
      <c r="ACJ16659" s="60"/>
      <c r="ACK16659" s="60"/>
      <c r="ACL16659" s="60"/>
      <c r="ACM16659" s="60"/>
      <c r="ACN16659" s="60"/>
      <c r="ACO16659" s="60"/>
      <c r="ACP16659" s="60"/>
      <c r="ACQ16659" s="60"/>
      <c r="ACR16659" s="60"/>
      <c r="ACS16659" s="60"/>
      <c r="ACT16659" s="60"/>
      <c r="ACU16659" s="60"/>
      <c r="ACV16659" s="60"/>
      <c r="ACW16659" s="60"/>
      <c r="ACX16659" s="60"/>
      <c r="ACY16659" s="60">
        <v>6.5173473835663298E-2</v>
      </c>
      <c r="ACZ16659" s="60"/>
      <c r="ADA16659" s="60"/>
      <c r="ADB16659" s="60"/>
      <c r="ADC16659" s="60"/>
      <c r="ADD16659" s="60"/>
      <c r="ADE16659" s="60"/>
    </row>
    <row r="16660" spans="760:785" x14ac:dyDescent="0.25">
      <c r="ACF16660" s="60"/>
      <c r="ACG16660" s="60"/>
      <c r="ACH16660" s="60"/>
      <c r="ACI16660" s="60"/>
      <c r="ACJ16660" s="60"/>
      <c r="ACK16660" s="60"/>
      <c r="ACL16660" s="60"/>
      <c r="ACM16660" s="60"/>
      <c r="ACN16660" s="60"/>
      <c r="ACO16660" s="60"/>
      <c r="ACP16660" s="60"/>
      <c r="ACQ16660" s="60"/>
      <c r="ACR16660" s="60"/>
      <c r="ACS16660" s="60"/>
      <c r="ACT16660" s="60"/>
      <c r="ACU16660" s="60"/>
      <c r="ACV16660" s="60"/>
      <c r="ACW16660" s="60"/>
      <c r="ACX16660" s="60"/>
      <c r="ACY16660" s="60">
        <v>6.5172833307202402E-2</v>
      </c>
      <c r="ACZ16660" s="60"/>
      <c r="ADA16660" s="60"/>
      <c r="ADB16660" s="60"/>
      <c r="ADC16660" s="60"/>
      <c r="ADD16660" s="60"/>
      <c r="ADE16660" s="60"/>
    </row>
    <row r="16661" spans="760:785" x14ac:dyDescent="0.25">
      <c r="ACF16661" s="60"/>
      <c r="ACG16661" s="60"/>
      <c r="ACH16661" s="60"/>
      <c r="ACI16661" s="60"/>
      <c r="ACJ16661" s="60"/>
      <c r="ACK16661" s="60"/>
      <c r="ACL16661" s="60"/>
      <c r="ACM16661" s="60"/>
      <c r="ACN16661" s="60"/>
      <c r="ACO16661" s="60"/>
      <c r="ACP16661" s="60"/>
      <c r="ACQ16661" s="60"/>
      <c r="ACR16661" s="60"/>
      <c r="ACS16661" s="60"/>
      <c r="ACT16661" s="60"/>
      <c r="ACU16661" s="60"/>
      <c r="ACV16661" s="60"/>
      <c r="ACW16661" s="60"/>
      <c r="ACX16661" s="60"/>
      <c r="ACY16661" s="60">
        <v>6.5172270682336594E-2</v>
      </c>
      <c r="ACZ16661" s="60"/>
      <c r="ADA16661" s="60"/>
      <c r="ADB16661" s="60"/>
      <c r="ADC16661" s="60"/>
      <c r="ADD16661" s="60"/>
      <c r="ADE16661" s="60"/>
    </row>
    <row r="16662" spans="760:785" x14ac:dyDescent="0.25">
      <c r="ACF16662" s="60"/>
      <c r="ACG16662" s="60"/>
      <c r="ACH16662" s="60"/>
      <c r="ACI16662" s="60"/>
      <c r="ACJ16662" s="60"/>
      <c r="ACK16662" s="60"/>
      <c r="ACL16662" s="60"/>
      <c r="ACM16662" s="60"/>
      <c r="ACN16662" s="60"/>
      <c r="ACO16662" s="60"/>
      <c r="ACP16662" s="60"/>
      <c r="ACQ16662" s="60"/>
      <c r="ACR16662" s="60"/>
      <c r="ACS16662" s="60"/>
      <c r="ACT16662" s="60"/>
      <c r="ACU16662" s="60"/>
      <c r="ACV16662" s="60"/>
      <c r="ACW16662" s="60"/>
      <c r="ACX16662" s="60"/>
      <c r="ACY16662" s="60">
        <v>6.5167252251459404E-2</v>
      </c>
      <c r="ACZ16662" s="60"/>
      <c r="ADA16662" s="60"/>
      <c r="ADB16662" s="60"/>
      <c r="ADC16662" s="60"/>
      <c r="ADD16662" s="60"/>
      <c r="ADE16662" s="60"/>
    </row>
    <row r="16663" spans="760:785" x14ac:dyDescent="0.25">
      <c r="ACF16663" s="60"/>
      <c r="ACG16663" s="60"/>
      <c r="ACH16663" s="60"/>
      <c r="ACI16663" s="60"/>
      <c r="ACJ16663" s="60"/>
      <c r="ACK16663" s="60"/>
      <c r="ACL16663" s="60"/>
      <c r="ACM16663" s="60"/>
      <c r="ACN16663" s="60"/>
      <c r="ACO16663" s="60"/>
      <c r="ACP16663" s="60"/>
      <c r="ACQ16663" s="60"/>
      <c r="ACR16663" s="60"/>
      <c r="ACS16663" s="60"/>
      <c r="ACT16663" s="60"/>
      <c r="ACU16663" s="60"/>
      <c r="ACV16663" s="60"/>
      <c r="ACW16663" s="60"/>
      <c r="ACX16663" s="60"/>
      <c r="ACY16663" s="60">
        <v>6.5158608180212102E-2</v>
      </c>
      <c r="ACZ16663" s="60"/>
      <c r="ADA16663" s="60"/>
      <c r="ADB16663" s="60"/>
      <c r="ADC16663" s="60"/>
      <c r="ADD16663" s="60"/>
      <c r="ADE16663" s="60"/>
    </row>
    <row r="16664" spans="760:785" x14ac:dyDescent="0.25">
      <c r="ACF16664" s="60"/>
      <c r="ACG16664" s="60"/>
      <c r="ACH16664" s="60"/>
      <c r="ACI16664" s="60"/>
      <c r="ACJ16664" s="60"/>
      <c r="ACK16664" s="60"/>
      <c r="ACL16664" s="60"/>
      <c r="ACM16664" s="60"/>
      <c r="ACN16664" s="60"/>
      <c r="ACO16664" s="60"/>
      <c r="ACP16664" s="60"/>
      <c r="ACQ16664" s="60"/>
      <c r="ACR16664" s="60"/>
      <c r="ACS16664" s="60"/>
      <c r="ACT16664" s="60"/>
      <c r="ACU16664" s="60"/>
      <c r="ACV16664" s="60"/>
      <c r="ACW16664" s="60"/>
      <c r="ACX16664" s="60"/>
      <c r="ACY16664" s="60">
        <v>6.5155941239761997E-2</v>
      </c>
      <c r="ACZ16664" s="60"/>
      <c r="ADA16664" s="60"/>
      <c r="ADB16664" s="60"/>
      <c r="ADC16664" s="60"/>
      <c r="ADD16664" s="60"/>
      <c r="ADE16664" s="60"/>
    </row>
    <row r="16665" spans="760:785" x14ac:dyDescent="0.25">
      <c r="ACF16665" s="60"/>
      <c r="ACG16665" s="60"/>
      <c r="ACH16665" s="60"/>
      <c r="ACI16665" s="60"/>
      <c r="ACJ16665" s="60"/>
      <c r="ACK16665" s="60"/>
      <c r="ACL16665" s="60"/>
      <c r="ACM16665" s="60"/>
      <c r="ACN16665" s="60"/>
      <c r="ACO16665" s="60"/>
      <c r="ACP16665" s="60"/>
      <c r="ACQ16665" s="60"/>
      <c r="ACR16665" s="60"/>
      <c r="ACS16665" s="60"/>
      <c r="ACT16665" s="60"/>
      <c r="ACU16665" s="60"/>
      <c r="ACV16665" s="60"/>
      <c r="ACW16665" s="60"/>
      <c r="ACX16665" s="60"/>
      <c r="ACY16665" s="60">
        <v>6.5150736767947096E-2</v>
      </c>
      <c r="ACZ16665" s="60"/>
      <c r="ADA16665" s="60"/>
      <c r="ADB16665" s="60"/>
      <c r="ADC16665" s="60"/>
      <c r="ADD16665" s="60"/>
      <c r="ADE16665" s="60"/>
    </row>
    <row r="16666" spans="760:785" x14ac:dyDescent="0.25">
      <c r="ACF16666" s="60"/>
      <c r="ACG16666" s="60"/>
      <c r="ACH16666" s="60"/>
      <c r="ACI16666" s="60"/>
      <c r="ACJ16666" s="60"/>
      <c r="ACK16666" s="60"/>
      <c r="ACL16666" s="60"/>
      <c r="ACM16666" s="60"/>
      <c r="ACN16666" s="60"/>
      <c r="ACO16666" s="60"/>
      <c r="ACP16666" s="60"/>
      <c r="ACQ16666" s="60"/>
      <c r="ACR16666" s="60"/>
      <c r="ACS16666" s="60"/>
      <c r="ACT16666" s="60"/>
      <c r="ACU16666" s="60"/>
      <c r="ACV16666" s="60"/>
      <c r="ACW16666" s="60"/>
      <c r="ACX16666" s="60"/>
      <c r="ACY16666" s="60">
        <v>6.5149034454369703E-2</v>
      </c>
      <c r="ACZ16666" s="60"/>
      <c r="ADA16666" s="60"/>
      <c r="ADB16666" s="60"/>
      <c r="ADC16666" s="60"/>
      <c r="ADD16666" s="60"/>
      <c r="ADE16666" s="60"/>
    </row>
    <row r="16667" spans="760:785" x14ac:dyDescent="0.25">
      <c r="ACF16667" s="60"/>
      <c r="ACG16667" s="60"/>
      <c r="ACH16667" s="60"/>
      <c r="ACI16667" s="60"/>
      <c r="ACJ16667" s="60"/>
      <c r="ACK16667" s="60"/>
      <c r="ACL16667" s="60"/>
      <c r="ACM16667" s="60"/>
      <c r="ACN16667" s="60"/>
      <c r="ACO16667" s="60"/>
      <c r="ACP16667" s="60"/>
      <c r="ACQ16667" s="60"/>
      <c r="ACR16667" s="60"/>
      <c r="ACS16667" s="60"/>
      <c r="ACT16667" s="60"/>
      <c r="ACU16667" s="60"/>
      <c r="ACV16667" s="60"/>
      <c r="ACW16667" s="60"/>
      <c r="ACX16667" s="60"/>
      <c r="ACY16667" s="60">
        <v>6.5147751270271295E-2</v>
      </c>
      <c r="ACZ16667" s="60"/>
      <c r="ADA16667" s="60"/>
      <c r="ADB16667" s="60"/>
      <c r="ADC16667" s="60"/>
      <c r="ADD16667" s="60"/>
      <c r="ADE16667" s="60"/>
    </row>
    <row r="16668" spans="760:785" x14ac:dyDescent="0.25">
      <c r="ACF16668" s="60"/>
      <c r="ACG16668" s="60"/>
      <c r="ACH16668" s="60"/>
      <c r="ACI16668" s="60"/>
      <c r="ACJ16668" s="60"/>
      <c r="ACK16668" s="60"/>
      <c r="ACL16668" s="60"/>
      <c r="ACM16668" s="60"/>
      <c r="ACN16668" s="60"/>
      <c r="ACO16668" s="60"/>
      <c r="ACP16668" s="60"/>
      <c r="ACQ16668" s="60"/>
      <c r="ACR16668" s="60"/>
      <c r="ACS16668" s="60"/>
      <c r="ACT16668" s="60"/>
      <c r="ACU16668" s="60"/>
      <c r="ACV16668" s="60"/>
      <c r="ACW16668" s="60"/>
      <c r="ACX16668" s="60"/>
      <c r="ACY16668" s="60">
        <v>6.5141365670169593E-2</v>
      </c>
      <c r="ACZ16668" s="60"/>
      <c r="ADA16668" s="60"/>
      <c r="ADB16668" s="60"/>
      <c r="ADC16668" s="60"/>
      <c r="ADD16668" s="60"/>
      <c r="ADE16668" s="60"/>
    </row>
    <row r="16669" spans="760:785" x14ac:dyDescent="0.25">
      <c r="ACF16669" s="60"/>
      <c r="ACG16669" s="60"/>
      <c r="ACH16669" s="60"/>
      <c r="ACI16669" s="60"/>
      <c r="ACJ16669" s="60"/>
      <c r="ACK16669" s="60"/>
      <c r="ACL16669" s="60"/>
      <c r="ACM16669" s="60"/>
      <c r="ACN16669" s="60"/>
      <c r="ACO16669" s="60"/>
      <c r="ACP16669" s="60"/>
      <c r="ACQ16669" s="60"/>
      <c r="ACR16669" s="60"/>
      <c r="ACS16669" s="60"/>
      <c r="ACT16669" s="60"/>
      <c r="ACU16669" s="60"/>
      <c r="ACV16669" s="60"/>
      <c r="ACW16669" s="60"/>
      <c r="ACX16669" s="60"/>
      <c r="ACY16669" s="60">
        <v>6.5139129813075305E-2</v>
      </c>
      <c r="ACZ16669" s="60"/>
      <c r="ADA16669" s="60"/>
      <c r="ADB16669" s="60"/>
      <c r="ADC16669" s="60"/>
      <c r="ADD16669" s="60"/>
      <c r="ADE16669" s="60"/>
    </row>
    <row r="16670" spans="760:785" x14ac:dyDescent="0.25">
      <c r="ACF16670" s="60"/>
      <c r="ACG16670" s="60"/>
      <c r="ACH16670" s="60"/>
      <c r="ACI16670" s="60"/>
      <c r="ACJ16670" s="60"/>
      <c r="ACK16670" s="60"/>
      <c r="ACL16670" s="60"/>
      <c r="ACM16670" s="60"/>
      <c r="ACN16670" s="60"/>
      <c r="ACO16670" s="60"/>
      <c r="ACP16670" s="60"/>
      <c r="ACQ16670" s="60"/>
      <c r="ACR16670" s="60"/>
      <c r="ACS16670" s="60"/>
      <c r="ACT16670" s="60"/>
      <c r="ACU16670" s="60"/>
      <c r="ACV16670" s="60"/>
      <c r="ACW16670" s="60"/>
      <c r="ACX16670" s="60"/>
      <c r="ACY16670" s="60">
        <v>6.5137896523109806E-2</v>
      </c>
      <c r="ACZ16670" s="60"/>
      <c r="ADA16670" s="60"/>
      <c r="ADB16670" s="60"/>
      <c r="ADC16670" s="60"/>
      <c r="ADD16670" s="60"/>
      <c r="ADE16670" s="60"/>
    </row>
    <row r="16671" spans="760:785" x14ac:dyDescent="0.25">
      <c r="ACF16671" s="60"/>
      <c r="ACG16671" s="60"/>
      <c r="ACH16671" s="60"/>
      <c r="ACI16671" s="60"/>
      <c r="ACJ16671" s="60"/>
      <c r="ACK16671" s="60"/>
      <c r="ACL16671" s="60"/>
      <c r="ACM16671" s="60"/>
      <c r="ACN16671" s="60"/>
      <c r="ACO16671" s="60"/>
      <c r="ACP16671" s="60"/>
      <c r="ACQ16671" s="60"/>
      <c r="ACR16671" s="60"/>
      <c r="ACS16671" s="60"/>
      <c r="ACT16671" s="60"/>
      <c r="ACU16671" s="60"/>
      <c r="ACV16671" s="60"/>
      <c r="ACW16671" s="60"/>
      <c r="ACX16671" s="60"/>
      <c r="ACY16671" s="60">
        <v>6.5137363224079398E-2</v>
      </c>
      <c r="ACZ16671" s="60"/>
      <c r="ADA16671" s="60"/>
      <c r="ADB16671" s="60"/>
      <c r="ADC16671" s="60"/>
      <c r="ADD16671" s="60"/>
      <c r="ADE16671" s="60"/>
    </row>
    <row r="16672" spans="760:785" x14ac:dyDescent="0.25">
      <c r="ACF16672" s="60"/>
      <c r="ACG16672" s="60"/>
      <c r="ACH16672" s="60"/>
      <c r="ACI16672" s="60"/>
      <c r="ACJ16672" s="60"/>
      <c r="ACK16672" s="60"/>
      <c r="ACL16672" s="60"/>
      <c r="ACM16672" s="60"/>
      <c r="ACN16672" s="60"/>
      <c r="ACO16672" s="60"/>
      <c r="ACP16672" s="60"/>
      <c r="ACQ16672" s="60"/>
      <c r="ACR16672" s="60"/>
      <c r="ACS16672" s="60"/>
      <c r="ACT16672" s="60"/>
      <c r="ACU16672" s="60"/>
      <c r="ACV16672" s="60"/>
      <c r="ACW16672" s="60"/>
      <c r="ACX16672" s="60"/>
      <c r="ACY16672" s="60">
        <v>6.5133798922543895E-2</v>
      </c>
      <c r="ACZ16672" s="60"/>
      <c r="ADA16672" s="60"/>
      <c r="ADB16672" s="60"/>
      <c r="ADC16672" s="60"/>
      <c r="ADD16672" s="60"/>
      <c r="ADE16672" s="60"/>
    </row>
    <row r="16673" spans="760:785" x14ac:dyDescent="0.25">
      <c r="ACF16673" s="60"/>
      <c r="ACG16673" s="60"/>
      <c r="ACH16673" s="60"/>
      <c r="ACI16673" s="60"/>
      <c r="ACJ16673" s="60"/>
      <c r="ACK16673" s="60"/>
      <c r="ACL16673" s="60"/>
      <c r="ACM16673" s="60"/>
      <c r="ACN16673" s="60"/>
      <c r="ACO16673" s="60"/>
      <c r="ACP16673" s="60"/>
      <c r="ACQ16673" s="60"/>
      <c r="ACR16673" s="60"/>
      <c r="ACS16673" s="60"/>
      <c r="ACT16673" s="60"/>
      <c r="ACU16673" s="60"/>
      <c r="ACV16673" s="60"/>
      <c r="ACW16673" s="60"/>
      <c r="ACX16673" s="60"/>
      <c r="ACY16673" s="60">
        <v>6.5132882581995802E-2</v>
      </c>
      <c r="ACZ16673" s="60"/>
      <c r="ADA16673" s="60"/>
      <c r="ADB16673" s="60"/>
      <c r="ADC16673" s="60"/>
      <c r="ADD16673" s="60"/>
      <c r="ADE16673" s="60"/>
    </row>
    <row r="16674" spans="760:785" x14ac:dyDescent="0.25">
      <c r="ACF16674" s="60"/>
      <c r="ACG16674" s="60"/>
      <c r="ACH16674" s="60"/>
      <c r="ACI16674" s="60"/>
      <c r="ACJ16674" s="60"/>
      <c r="ACK16674" s="60"/>
      <c r="ACL16674" s="60"/>
      <c r="ACM16674" s="60"/>
      <c r="ACN16674" s="60"/>
      <c r="ACO16674" s="60"/>
      <c r="ACP16674" s="60"/>
      <c r="ACQ16674" s="60"/>
      <c r="ACR16674" s="60"/>
      <c r="ACS16674" s="60"/>
      <c r="ACT16674" s="60"/>
      <c r="ACU16674" s="60"/>
      <c r="ACV16674" s="60"/>
      <c r="ACW16674" s="60"/>
      <c r="ACX16674" s="60"/>
      <c r="ACY16674" s="60">
        <v>6.5130714337233095E-2</v>
      </c>
      <c r="ACZ16674" s="60"/>
      <c r="ADA16674" s="60"/>
      <c r="ADB16674" s="60"/>
      <c r="ADC16674" s="60"/>
      <c r="ADD16674" s="60"/>
      <c r="ADE16674" s="60"/>
    </row>
    <row r="16675" spans="760:785" x14ac:dyDescent="0.25">
      <c r="ACF16675" s="60"/>
      <c r="ACG16675" s="60"/>
      <c r="ACH16675" s="60"/>
      <c r="ACI16675" s="60"/>
      <c r="ACJ16675" s="60"/>
      <c r="ACK16675" s="60"/>
      <c r="ACL16675" s="60"/>
      <c r="ACM16675" s="60"/>
      <c r="ACN16675" s="60"/>
      <c r="ACO16675" s="60"/>
      <c r="ACP16675" s="60"/>
      <c r="ACQ16675" s="60"/>
      <c r="ACR16675" s="60"/>
      <c r="ACS16675" s="60"/>
      <c r="ACT16675" s="60"/>
      <c r="ACU16675" s="60"/>
      <c r="ACV16675" s="60"/>
      <c r="ACW16675" s="60"/>
      <c r="ACX16675" s="60"/>
      <c r="ACY16675" s="60">
        <v>6.5130566009885205E-2</v>
      </c>
      <c r="ACZ16675" s="60"/>
      <c r="ADA16675" s="60"/>
      <c r="ADB16675" s="60"/>
      <c r="ADC16675" s="60"/>
      <c r="ADD16675" s="60"/>
      <c r="ADE16675" s="60"/>
    </row>
    <row r="16676" spans="760:785" x14ac:dyDescent="0.25">
      <c r="ACF16676" s="60"/>
      <c r="ACG16676" s="60"/>
      <c r="ACH16676" s="60"/>
      <c r="ACI16676" s="60"/>
      <c r="ACJ16676" s="60"/>
      <c r="ACK16676" s="60"/>
      <c r="ACL16676" s="60"/>
      <c r="ACM16676" s="60"/>
      <c r="ACN16676" s="60"/>
      <c r="ACO16676" s="60"/>
      <c r="ACP16676" s="60"/>
      <c r="ACQ16676" s="60"/>
      <c r="ACR16676" s="60"/>
      <c r="ACS16676" s="60"/>
      <c r="ACT16676" s="60"/>
      <c r="ACU16676" s="60"/>
      <c r="ACV16676" s="60"/>
      <c r="ACW16676" s="60"/>
      <c r="ACX16676" s="60"/>
      <c r="ACY16676" s="60">
        <v>6.5125470877567204E-2</v>
      </c>
      <c r="ACZ16676" s="60"/>
      <c r="ADA16676" s="60"/>
      <c r="ADB16676" s="60"/>
      <c r="ADC16676" s="60"/>
      <c r="ADD16676" s="60"/>
      <c r="ADE16676" s="60"/>
    </row>
    <row r="16677" spans="760:785" x14ac:dyDescent="0.25">
      <c r="ACF16677" s="60"/>
      <c r="ACG16677" s="60"/>
      <c r="ACH16677" s="60"/>
      <c r="ACI16677" s="60"/>
      <c r="ACJ16677" s="60"/>
      <c r="ACK16677" s="60"/>
      <c r="ACL16677" s="60"/>
      <c r="ACM16677" s="60"/>
      <c r="ACN16677" s="60"/>
      <c r="ACO16677" s="60"/>
      <c r="ACP16677" s="60"/>
      <c r="ACQ16677" s="60"/>
      <c r="ACR16677" s="60"/>
      <c r="ACS16677" s="60"/>
      <c r="ACT16677" s="60"/>
      <c r="ACU16677" s="60"/>
      <c r="ACV16677" s="60"/>
      <c r="ACW16677" s="60"/>
      <c r="ACX16677" s="60"/>
      <c r="ACY16677" s="60">
        <v>6.5121803073311293E-2</v>
      </c>
      <c r="ACZ16677" s="60"/>
      <c r="ADA16677" s="60"/>
      <c r="ADB16677" s="60"/>
      <c r="ADC16677" s="60"/>
      <c r="ADD16677" s="60"/>
      <c r="ADE16677" s="60"/>
    </row>
    <row r="16678" spans="760:785" x14ac:dyDescent="0.25">
      <c r="ACF16678" s="60"/>
      <c r="ACG16678" s="60"/>
      <c r="ACH16678" s="60"/>
      <c r="ACI16678" s="60"/>
      <c r="ACJ16678" s="60"/>
      <c r="ACK16678" s="60"/>
      <c r="ACL16678" s="60"/>
      <c r="ACM16678" s="60"/>
      <c r="ACN16678" s="60"/>
      <c r="ACO16678" s="60"/>
      <c r="ACP16678" s="60"/>
      <c r="ACQ16678" s="60"/>
      <c r="ACR16678" s="60"/>
      <c r="ACS16678" s="60"/>
      <c r="ACT16678" s="60"/>
      <c r="ACU16678" s="60"/>
      <c r="ACV16678" s="60"/>
      <c r="ACW16678" s="60"/>
      <c r="ACX16678" s="60"/>
      <c r="ACY16678" s="60">
        <v>6.5121567467065405E-2</v>
      </c>
      <c r="ACZ16678" s="60"/>
      <c r="ADA16678" s="60"/>
      <c r="ADB16678" s="60"/>
      <c r="ADC16678" s="60"/>
      <c r="ADD16678" s="60"/>
      <c r="ADE16678" s="60"/>
    </row>
    <row r="16679" spans="760:785" x14ac:dyDescent="0.25">
      <c r="ACF16679" s="60"/>
      <c r="ACG16679" s="60"/>
      <c r="ACH16679" s="60"/>
      <c r="ACI16679" s="60"/>
      <c r="ACJ16679" s="60"/>
      <c r="ACK16679" s="60"/>
      <c r="ACL16679" s="60"/>
      <c r="ACM16679" s="60"/>
      <c r="ACN16679" s="60"/>
      <c r="ACO16679" s="60"/>
      <c r="ACP16679" s="60"/>
      <c r="ACQ16679" s="60"/>
      <c r="ACR16679" s="60"/>
      <c r="ACS16679" s="60"/>
      <c r="ACT16679" s="60"/>
      <c r="ACU16679" s="60"/>
      <c r="ACV16679" s="60"/>
      <c r="ACW16679" s="60"/>
      <c r="ACX16679" s="60"/>
      <c r="ACY16679" s="60">
        <v>6.5116600040953806E-2</v>
      </c>
      <c r="ACZ16679" s="60"/>
      <c r="ADA16679" s="60"/>
      <c r="ADB16679" s="60"/>
      <c r="ADC16679" s="60"/>
      <c r="ADD16679" s="60"/>
      <c r="ADE16679" s="60"/>
    </row>
    <row r="16680" spans="760:785" x14ac:dyDescent="0.25">
      <c r="ACF16680" s="60"/>
      <c r="ACG16680" s="60"/>
      <c r="ACH16680" s="60"/>
      <c r="ACI16680" s="60"/>
      <c r="ACJ16680" s="60"/>
      <c r="ACK16680" s="60"/>
      <c r="ACL16680" s="60"/>
      <c r="ACM16680" s="60"/>
      <c r="ACN16680" s="60"/>
      <c r="ACO16680" s="60"/>
      <c r="ACP16680" s="60"/>
      <c r="ACQ16680" s="60"/>
      <c r="ACR16680" s="60"/>
      <c r="ACS16680" s="60"/>
      <c r="ACT16680" s="60"/>
      <c r="ACU16680" s="60"/>
      <c r="ACV16680" s="60"/>
      <c r="ACW16680" s="60"/>
      <c r="ACX16680" s="60"/>
      <c r="ACY16680" s="60">
        <v>6.5116487947113E-2</v>
      </c>
      <c r="ACZ16680" s="60"/>
      <c r="ADA16680" s="60"/>
      <c r="ADB16680" s="60"/>
      <c r="ADC16680" s="60"/>
      <c r="ADD16680" s="60"/>
      <c r="ADE16680" s="60"/>
    </row>
    <row r="16681" spans="760:785" x14ac:dyDescent="0.25">
      <c r="ACF16681" s="60"/>
      <c r="ACG16681" s="60"/>
      <c r="ACH16681" s="60"/>
      <c r="ACI16681" s="60"/>
      <c r="ACJ16681" s="60"/>
      <c r="ACK16681" s="60"/>
      <c r="ACL16681" s="60"/>
      <c r="ACM16681" s="60"/>
      <c r="ACN16681" s="60"/>
      <c r="ACO16681" s="60"/>
      <c r="ACP16681" s="60"/>
      <c r="ACQ16681" s="60"/>
      <c r="ACR16681" s="60"/>
      <c r="ACS16681" s="60"/>
      <c r="ACT16681" s="60"/>
      <c r="ACU16681" s="60"/>
      <c r="ACV16681" s="60"/>
      <c r="ACW16681" s="60"/>
      <c r="ACX16681" s="60"/>
      <c r="ACY16681" s="60">
        <v>6.5112086257651303E-2</v>
      </c>
      <c r="ACZ16681" s="60"/>
      <c r="ADA16681" s="60"/>
      <c r="ADB16681" s="60"/>
      <c r="ADC16681" s="60"/>
      <c r="ADD16681" s="60"/>
      <c r="ADE16681" s="60"/>
    </row>
    <row r="16682" spans="760:785" x14ac:dyDescent="0.25">
      <c r="ACF16682" s="60"/>
      <c r="ACG16682" s="60"/>
      <c r="ACH16682" s="60"/>
      <c r="ACI16682" s="60"/>
      <c r="ACJ16682" s="60"/>
      <c r="ACK16682" s="60"/>
      <c r="ACL16682" s="60"/>
      <c r="ACM16682" s="60"/>
      <c r="ACN16682" s="60"/>
      <c r="ACO16682" s="60"/>
      <c r="ACP16682" s="60"/>
      <c r="ACQ16682" s="60"/>
      <c r="ACR16682" s="60"/>
      <c r="ACS16682" s="60"/>
      <c r="ACT16682" s="60"/>
      <c r="ACU16682" s="60"/>
      <c r="ACV16682" s="60"/>
      <c r="ACW16682" s="60"/>
      <c r="ACX16682" s="60"/>
      <c r="ACY16682" s="60">
        <v>6.5112079754160002E-2</v>
      </c>
      <c r="ACZ16682" s="60"/>
      <c r="ADA16682" s="60"/>
      <c r="ADB16682" s="60"/>
      <c r="ADC16682" s="60"/>
      <c r="ADD16682" s="60"/>
      <c r="ADE16682" s="60"/>
    </row>
    <row r="16683" spans="760:785" x14ac:dyDescent="0.25">
      <c r="ACF16683" s="60"/>
      <c r="ACG16683" s="60"/>
      <c r="ACH16683" s="60"/>
      <c r="ACI16683" s="60"/>
      <c r="ACJ16683" s="60"/>
      <c r="ACK16683" s="60"/>
      <c r="ACL16683" s="60"/>
      <c r="ACM16683" s="60"/>
      <c r="ACN16683" s="60"/>
      <c r="ACO16683" s="60"/>
      <c r="ACP16683" s="60"/>
      <c r="ACQ16683" s="60"/>
      <c r="ACR16683" s="60"/>
      <c r="ACS16683" s="60"/>
      <c r="ACT16683" s="60"/>
      <c r="ACU16683" s="60"/>
      <c r="ACV16683" s="60"/>
      <c r="ACW16683" s="60"/>
      <c r="ACX16683" s="60"/>
      <c r="ACY16683" s="60">
        <v>6.5106168560938593E-2</v>
      </c>
      <c r="ACZ16683" s="60"/>
      <c r="ADA16683" s="60"/>
      <c r="ADB16683" s="60"/>
      <c r="ADC16683" s="60"/>
      <c r="ADD16683" s="60"/>
      <c r="ADE16683" s="60"/>
    </row>
    <row r="16684" spans="760:785" x14ac:dyDescent="0.25">
      <c r="ACF16684" s="60"/>
      <c r="ACG16684" s="60"/>
      <c r="ACH16684" s="60"/>
      <c r="ACI16684" s="60"/>
      <c r="ACJ16684" s="60"/>
      <c r="ACK16684" s="60"/>
      <c r="ACL16684" s="60"/>
      <c r="ACM16684" s="60"/>
      <c r="ACN16684" s="60"/>
      <c r="ACO16684" s="60"/>
      <c r="ACP16684" s="60"/>
      <c r="ACQ16684" s="60"/>
      <c r="ACR16684" s="60"/>
      <c r="ACS16684" s="60"/>
      <c r="ACT16684" s="60"/>
      <c r="ACU16684" s="60"/>
      <c r="ACV16684" s="60"/>
      <c r="ACW16684" s="60"/>
      <c r="ACX16684" s="60"/>
      <c r="ACY16684" s="60">
        <v>6.5103338190234797E-2</v>
      </c>
      <c r="ACZ16684" s="60"/>
      <c r="ADA16684" s="60"/>
      <c r="ADB16684" s="60"/>
      <c r="ADC16684" s="60"/>
      <c r="ADD16684" s="60"/>
      <c r="ADE16684" s="60"/>
    </row>
    <row r="16685" spans="760:785" x14ac:dyDescent="0.25">
      <c r="ACF16685" s="60"/>
      <c r="ACG16685" s="60"/>
      <c r="ACH16685" s="60"/>
      <c r="ACI16685" s="60"/>
      <c r="ACJ16685" s="60"/>
      <c r="ACK16685" s="60"/>
      <c r="ACL16685" s="60"/>
      <c r="ACM16685" s="60"/>
      <c r="ACN16685" s="60"/>
      <c r="ACO16685" s="60"/>
      <c r="ACP16685" s="60"/>
      <c r="ACQ16685" s="60"/>
      <c r="ACR16685" s="60"/>
      <c r="ACS16685" s="60"/>
      <c r="ACT16685" s="60"/>
      <c r="ACU16685" s="60"/>
      <c r="ACV16685" s="60"/>
      <c r="ACW16685" s="60"/>
      <c r="ACX16685" s="60"/>
      <c r="ACY16685" s="60">
        <v>6.5102974330795496E-2</v>
      </c>
      <c r="ACZ16685" s="60"/>
      <c r="ADA16685" s="60"/>
      <c r="ADB16685" s="60"/>
      <c r="ADC16685" s="60"/>
      <c r="ADD16685" s="60"/>
      <c r="ADE16685" s="60"/>
    </row>
    <row r="16686" spans="760:785" x14ac:dyDescent="0.25">
      <c r="ACF16686" s="60"/>
      <c r="ACG16686" s="60"/>
      <c r="ACH16686" s="60"/>
      <c r="ACI16686" s="60"/>
      <c r="ACJ16686" s="60"/>
      <c r="ACK16686" s="60"/>
      <c r="ACL16686" s="60"/>
      <c r="ACM16686" s="60"/>
      <c r="ACN16686" s="60"/>
      <c r="ACO16686" s="60"/>
      <c r="ACP16686" s="60"/>
      <c r="ACQ16686" s="60"/>
      <c r="ACR16686" s="60"/>
      <c r="ACS16686" s="60"/>
      <c r="ACT16686" s="60"/>
      <c r="ACU16686" s="60"/>
      <c r="ACV16686" s="60"/>
      <c r="ACW16686" s="60"/>
      <c r="ACX16686" s="60"/>
      <c r="ACY16686" s="60">
        <v>6.5099918387423503E-2</v>
      </c>
      <c r="ACZ16686" s="60"/>
      <c r="ADA16686" s="60"/>
      <c r="ADB16686" s="60"/>
      <c r="ADC16686" s="60"/>
      <c r="ADD16686" s="60"/>
      <c r="ADE16686" s="60"/>
    </row>
    <row r="16687" spans="760:785" x14ac:dyDescent="0.25">
      <c r="ACF16687" s="60"/>
      <c r="ACG16687" s="60"/>
      <c r="ACH16687" s="60"/>
      <c r="ACI16687" s="60"/>
      <c r="ACJ16687" s="60"/>
      <c r="ACK16687" s="60"/>
      <c r="ACL16687" s="60"/>
      <c r="ACM16687" s="60"/>
      <c r="ACN16687" s="60"/>
      <c r="ACO16687" s="60"/>
      <c r="ACP16687" s="60"/>
      <c r="ACQ16687" s="60"/>
      <c r="ACR16687" s="60"/>
      <c r="ACS16687" s="60"/>
      <c r="ACT16687" s="60"/>
      <c r="ACU16687" s="60"/>
      <c r="ACV16687" s="60"/>
      <c r="ACW16687" s="60"/>
      <c r="ACX16687" s="60"/>
      <c r="ACY16687" s="60">
        <v>6.5099678522582596E-2</v>
      </c>
      <c r="ACZ16687" s="60"/>
      <c r="ADA16687" s="60"/>
      <c r="ADB16687" s="60"/>
      <c r="ADC16687" s="60"/>
      <c r="ADD16687" s="60"/>
      <c r="ADE16687" s="60"/>
    </row>
    <row r="16688" spans="760:785" x14ac:dyDescent="0.25">
      <c r="ACF16688" s="60"/>
      <c r="ACG16688" s="60"/>
      <c r="ACH16688" s="60"/>
      <c r="ACI16688" s="60"/>
      <c r="ACJ16688" s="60"/>
      <c r="ACK16688" s="60"/>
      <c r="ACL16688" s="60"/>
      <c r="ACM16688" s="60"/>
      <c r="ACN16688" s="60"/>
      <c r="ACO16688" s="60"/>
      <c r="ACP16688" s="60"/>
      <c r="ACQ16688" s="60"/>
      <c r="ACR16688" s="60"/>
      <c r="ACS16688" s="60"/>
      <c r="ACT16688" s="60"/>
      <c r="ACU16688" s="60"/>
      <c r="ACV16688" s="60"/>
      <c r="ACW16688" s="60"/>
      <c r="ACX16688" s="60"/>
      <c r="ACY16688" s="60">
        <v>6.5099678522582596E-2</v>
      </c>
      <c r="ACZ16688" s="60"/>
      <c r="ADA16688" s="60"/>
      <c r="ADB16688" s="60"/>
      <c r="ADC16688" s="60"/>
      <c r="ADD16688" s="60"/>
      <c r="ADE16688" s="60"/>
    </row>
    <row r="16689" spans="760:785" x14ac:dyDescent="0.25">
      <c r="ACF16689" s="60"/>
      <c r="ACG16689" s="60"/>
      <c r="ACH16689" s="60"/>
      <c r="ACI16689" s="60"/>
      <c r="ACJ16689" s="60"/>
      <c r="ACK16689" s="60"/>
      <c r="ACL16689" s="60"/>
      <c r="ACM16689" s="60"/>
      <c r="ACN16689" s="60"/>
      <c r="ACO16689" s="60"/>
      <c r="ACP16689" s="60"/>
      <c r="ACQ16689" s="60"/>
      <c r="ACR16689" s="60"/>
      <c r="ACS16689" s="60"/>
      <c r="ACT16689" s="60"/>
      <c r="ACU16689" s="60"/>
      <c r="ACV16689" s="60"/>
      <c r="ACW16689" s="60"/>
      <c r="ACX16689" s="60"/>
      <c r="ACY16689" s="60">
        <v>6.5096190663517697E-2</v>
      </c>
      <c r="ACZ16689" s="60"/>
      <c r="ADA16689" s="60"/>
      <c r="ADB16689" s="60"/>
      <c r="ADC16689" s="60"/>
      <c r="ADD16689" s="60"/>
      <c r="ADE16689" s="60"/>
    </row>
    <row r="16690" spans="760:785" x14ac:dyDescent="0.25">
      <c r="ACF16690" s="60"/>
      <c r="ACG16690" s="60"/>
      <c r="ACH16690" s="60"/>
      <c r="ACI16690" s="60"/>
      <c r="ACJ16690" s="60"/>
      <c r="ACK16690" s="60"/>
      <c r="ACL16690" s="60"/>
      <c r="ACM16690" s="60"/>
      <c r="ACN16690" s="60"/>
      <c r="ACO16690" s="60"/>
      <c r="ACP16690" s="60"/>
      <c r="ACQ16690" s="60"/>
      <c r="ACR16690" s="60"/>
      <c r="ACS16690" s="60"/>
      <c r="ACT16690" s="60"/>
      <c r="ACU16690" s="60"/>
      <c r="ACV16690" s="60"/>
      <c r="ACW16690" s="60"/>
      <c r="ACX16690" s="60"/>
      <c r="ACY16690" s="60">
        <v>6.5093842039721198E-2</v>
      </c>
      <c r="ACZ16690" s="60"/>
      <c r="ADA16690" s="60"/>
      <c r="ADB16690" s="60"/>
      <c r="ADC16690" s="60"/>
      <c r="ADD16690" s="60"/>
      <c r="ADE16690" s="60"/>
    </row>
    <row r="16691" spans="760:785" x14ac:dyDescent="0.25">
      <c r="ACF16691" s="60"/>
      <c r="ACG16691" s="60"/>
      <c r="ACH16691" s="60"/>
      <c r="ACI16691" s="60"/>
      <c r="ACJ16691" s="60"/>
      <c r="ACK16691" s="60"/>
      <c r="ACL16691" s="60"/>
      <c r="ACM16691" s="60"/>
      <c r="ACN16691" s="60"/>
      <c r="ACO16691" s="60"/>
      <c r="ACP16691" s="60"/>
      <c r="ACQ16691" s="60"/>
      <c r="ACR16691" s="60"/>
      <c r="ACS16691" s="60"/>
      <c r="ACT16691" s="60"/>
      <c r="ACU16691" s="60"/>
      <c r="ACV16691" s="60"/>
      <c r="ACW16691" s="60"/>
      <c r="ACX16691" s="60"/>
      <c r="ACY16691" s="60">
        <v>6.5092298560029502E-2</v>
      </c>
      <c r="ACZ16691" s="60"/>
      <c r="ADA16691" s="60"/>
      <c r="ADB16691" s="60"/>
      <c r="ADC16691" s="60"/>
      <c r="ADD16691" s="60"/>
      <c r="ADE16691" s="60"/>
    </row>
    <row r="16692" spans="760:785" x14ac:dyDescent="0.25">
      <c r="ACF16692" s="60"/>
      <c r="ACG16692" s="60"/>
      <c r="ACH16692" s="60"/>
      <c r="ACI16692" s="60"/>
      <c r="ACJ16692" s="60"/>
      <c r="ACK16692" s="60"/>
      <c r="ACL16692" s="60"/>
      <c r="ACM16692" s="60"/>
      <c r="ACN16692" s="60"/>
      <c r="ACO16692" s="60"/>
      <c r="ACP16692" s="60"/>
      <c r="ACQ16692" s="60"/>
      <c r="ACR16692" s="60"/>
      <c r="ACS16692" s="60"/>
      <c r="ACT16692" s="60"/>
      <c r="ACU16692" s="60"/>
      <c r="ACV16692" s="60"/>
      <c r="ACW16692" s="60"/>
      <c r="ACX16692" s="60"/>
      <c r="ACY16692" s="60">
        <v>6.5091336853970103E-2</v>
      </c>
      <c r="ACZ16692" s="60"/>
      <c r="ADA16692" s="60"/>
      <c r="ADB16692" s="60"/>
      <c r="ADC16692" s="60"/>
      <c r="ADD16692" s="60"/>
      <c r="ADE16692" s="60"/>
    </row>
    <row r="16693" spans="760:785" x14ac:dyDescent="0.25">
      <c r="ACF16693" s="60"/>
      <c r="ACG16693" s="60"/>
      <c r="ACH16693" s="60"/>
      <c r="ACI16693" s="60"/>
      <c r="ACJ16693" s="60"/>
      <c r="ACK16693" s="60"/>
      <c r="ACL16693" s="60"/>
      <c r="ACM16693" s="60"/>
      <c r="ACN16693" s="60"/>
      <c r="ACO16693" s="60"/>
      <c r="ACP16693" s="60"/>
      <c r="ACQ16693" s="60"/>
      <c r="ACR16693" s="60"/>
      <c r="ACS16693" s="60"/>
      <c r="ACT16693" s="60"/>
      <c r="ACU16693" s="60"/>
      <c r="ACV16693" s="60"/>
      <c r="ACW16693" s="60"/>
      <c r="ACX16693" s="60"/>
      <c r="ACY16693" s="60">
        <v>6.5091119878340403E-2</v>
      </c>
      <c r="ACZ16693" s="60"/>
      <c r="ADA16693" s="60"/>
      <c r="ADB16693" s="60"/>
      <c r="ADC16693" s="60"/>
      <c r="ADD16693" s="60"/>
      <c r="ADE16693" s="60"/>
    </row>
    <row r="16694" spans="760:785" x14ac:dyDescent="0.25">
      <c r="ACF16694" s="60"/>
      <c r="ACG16694" s="60"/>
      <c r="ACH16694" s="60"/>
      <c r="ACI16694" s="60"/>
      <c r="ACJ16694" s="60"/>
      <c r="ACK16694" s="60"/>
      <c r="ACL16694" s="60"/>
      <c r="ACM16694" s="60"/>
      <c r="ACN16694" s="60"/>
      <c r="ACO16694" s="60"/>
      <c r="ACP16694" s="60"/>
      <c r="ACQ16694" s="60"/>
      <c r="ACR16694" s="60"/>
      <c r="ACS16694" s="60"/>
      <c r="ACT16694" s="60"/>
      <c r="ACU16694" s="60"/>
      <c r="ACV16694" s="60"/>
      <c r="ACW16694" s="60"/>
      <c r="ACX16694" s="60"/>
      <c r="ACY16694" s="60">
        <v>6.5071356497526198E-2</v>
      </c>
      <c r="ACZ16694" s="60"/>
      <c r="ADA16694" s="60"/>
      <c r="ADB16694" s="60"/>
      <c r="ADC16694" s="60"/>
      <c r="ADD16694" s="60"/>
      <c r="ADE16694" s="60"/>
    </row>
    <row r="16695" spans="760:785" x14ac:dyDescent="0.25">
      <c r="ACF16695" s="60"/>
      <c r="ACG16695" s="60"/>
      <c r="ACH16695" s="60"/>
      <c r="ACI16695" s="60"/>
      <c r="ACJ16695" s="60"/>
      <c r="ACK16695" s="60"/>
      <c r="ACL16695" s="60"/>
      <c r="ACM16695" s="60"/>
      <c r="ACN16695" s="60"/>
      <c r="ACO16695" s="60"/>
      <c r="ACP16695" s="60"/>
      <c r="ACQ16695" s="60"/>
      <c r="ACR16695" s="60"/>
      <c r="ACS16695" s="60"/>
      <c r="ACT16695" s="60"/>
      <c r="ACU16695" s="60"/>
      <c r="ACV16695" s="60"/>
      <c r="ACW16695" s="60"/>
      <c r="ACX16695" s="60"/>
      <c r="ACY16695" s="60">
        <v>6.5071356497526198E-2</v>
      </c>
      <c r="ACZ16695" s="60"/>
      <c r="ADA16695" s="60"/>
      <c r="ADB16695" s="60"/>
      <c r="ADC16695" s="60"/>
      <c r="ADD16695" s="60"/>
      <c r="ADE16695" s="60"/>
    </row>
    <row r="16696" spans="760:785" x14ac:dyDescent="0.25">
      <c r="ACF16696" s="60"/>
      <c r="ACG16696" s="60"/>
      <c r="ACH16696" s="60"/>
      <c r="ACI16696" s="60"/>
      <c r="ACJ16696" s="60"/>
      <c r="ACK16696" s="60"/>
      <c r="ACL16696" s="60"/>
      <c r="ACM16696" s="60"/>
      <c r="ACN16696" s="60"/>
      <c r="ACO16696" s="60"/>
      <c r="ACP16696" s="60"/>
      <c r="ACQ16696" s="60"/>
      <c r="ACR16696" s="60"/>
      <c r="ACS16696" s="60"/>
      <c r="ACT16696" s="60"/>
      <c r="ACU16696" s="60"/>
      <c r="ACV16696" s="60"/>
      <c r="ACW16696" s="60"/>
      <c r="ACX16696" s="60"/>
      <c r="ACY16696" s="60">
        <v>6.5049377885944407E-2</v>
      </c>
      <c r="ACZ16696" s="60"/>
      <c r="ADA16696" s="60"/>
      <c r="ADB16696" s="60"/>
      <c r="ADC16696" s="60"/>
      <c r="ADD16696" s="60"/>
      <c r="ADE16696" s="60"/>
    </row>
    <row r="16697" spans="760:785" x14ac:dyDescent="0.25">
      <c r="ACF16697" s="60"/>
      <c r="ACG16697" s="60"/>
      <c r="ACH16697" s="60"/>
      <c r="ACI16697" s="60"/>
      <c r="ACJ16697" s="60"/>
      <c r="ACK16697" s="60"/>
      <c r="ACL16697" s="60"/>
      <c r="ACM16697" s="60"/>
      <c r="ACN16697" s="60"/>
      <c r="ACO16697" s="60"/>
      <c r="ACP16697" s="60"/>
      <c r="ACQ16697" s="60"/>
      <c r="ACR16697" s="60"/>
      <c r="ACS16697" s="60"/>
      <c r="ACT16697" s="60"/>
      <c r="ACU16697" s="60"/>
      <c r="ACV16697" s="60"/>
      <c r="ACW16697" s="60"/>
      <c r="ACX16697" s="60"/>
      <c r="ACY16697" s="60">
        <v>6.5049377885944407E-2</v>
      </c>
      <c r="ACZ16697" s="60"/>
      <c r="ADA16697" s="60"/>
      <c r="ADB16697" s="60"/>
      <c r="ADC16697" s="60"/>
      <c r="ADD16697" s="60"/>
      <c r="ADE16697" s="60"/>
    </row>
    <row r="16698" spans="760:785" x14ac:dyDescent="0.25">
      <c r="ACF16698" s="60"/>
      <c r="ACG16698" s="60"/>
      <c r="ACH16698" s="60"/>
      <c r="ACI16698" s="60"/>
      <c r="ACJ16698" s="60"/>
      <c r="ACK16698" s="60"/>
      <c r="ACL16698" s="60"/>
      <c r="ACM16698" s="60"/>
      <c r="ACN16698" s="60"/>
      <c r="ACO16698" s="60"/>
      <c r="ACP16698" s="60"/>
      <c r="ACQ16698" s="60"/>
      <c r="ACR16698" s="60"/>
      <c r="ACS16698" s="60"/>
      <c r="ACT16698" s="60"/>
      <c r="ACU16698" s="60"/>
      <c r="ACV16698" s="60"/>
      <c r="ACW16698" s="60"/>
      <c r="ACX16698" s="60"/>
      <c r="ACY16698" s="60">
        <v>6.4987638826296504E-2</v>
      </c>
      <c r="ACZ16698" s="60"/>
      <c r="ADA16698" s="60"/>
      <c r="ADB16698" s="60"/>
      <c r="ADC16698" s="60"/>
      <c r="ADD16698" s="60"/>
      <c r="ADE16698" s="60"/>
    </row>
    <row r="16699" spans="760:785" x14ac:dyDescent="0.25">
      <c r="ACF16699" s="60"/>
      <c r="ACG16699" s="60"/>
      <c r="ACH16699" s="60"/>
      <c r="ACI16699" s="60"/>
      <c r="ACJ16699" s="60"/>
      <c r="ACK16699" s="60"/>
      <c r="ACL16699" s="60"/>
      <c r="ACM16699" s="60"/>
      <c r="ACN16699" s="60"/>
      <c r="ACO16699" s="60"/>
      <c r="ACP16699" s="60"/>
      <c r="ACQ16699" s="60"/>
      <c r="ACR16699" s="60"/>
      <c r="ACS16699" s="60"/>
      <c r="ACT16699" s="60"/>
      <c r="ACU16699" s="60"/>
      <c r="ACV16699" s="60"/>
      <c r="ACW16699" s="60"/>
      <c r="ACX16699" s="60"/>
      <c r="ACY16699" s="60">
        <v>6.4980597358268999E-2</v>
      </c>
      <c r="ACZ16699" s="60"/>
      <c r="ADA16699" s="60"/>
      <c r="ADB16699" s="60"/>
      <c r="ADC16699" s="60"/>
      <c r="ADD16699" s="60"/>
      <c r="ADE16699" s="60"/>
    </row>
    <row r="16700" spans="760:785" x14ac:dyDescent="0.25">
      <c r="ACF16700" s="60"/>
      <c r="ACG16700" s="60"/>
      <c r="ACH16700" s="60"/>
      <c r="ACI16700" s="60"/>
      <c r="ACJ16700" s="60"/>
      <c r="ACK16700" s="60"/>
      <c r="ACL16700" s="60"/>
      <c r="ACM16700" s="60"/>
      <c r="ACN16700" s="60"/>
      <c r="ACO16700" s="60"/>
      <c r="ACP16700" s="60"/>
      <c r="ACQ16700" s="60"/>
      <c r="ACR16700" s="60"/>
      <c r="ACS16700" s="60"/>
      <c r="ACT16700" s="60"/>
      <c r="ACU16700" s="60"/>
      <c r="ACV16700" s="60"/>
      <c r="ACW16700" s="60"/>
      <c r="ACX16700" s="60"/>
      <c r="ACY16700" s="60">
        <v>6.4974031600338905E-2</v>
      </c>
      <c r="ACZ16700" s="60"/>
      <c r="ADA16700" s="60"/>
      <c r="ADB16700" s="60"/>
      <c r="ADC16700" s="60"/>
      <c r="ADD16700" s="60"/>
      <c r="ADE16700" s="60"/>
    </row>
    <row r="16701" spans="760:785" x14ac:dyDescent="0.25">
      <c r="ACF16701" s="60"/>
      <c r="ACG16701" s="60"/>
      <c r="ACH16701" s="60"/>
      <c r="ACI16701" s="60"/>
      <c r="ACJ16701" s="60"/>
      <c r="ACK16701" s="60"/>
      <c r="ACL16701" s="60"/>
      <c r="ACM16701" s="60"/>
      <c r="ACN16701" s="60"/>
      <c r="ACO16701" s="60"/>
      <c r="ACP16701" s="60"/>
      <c r="ACQ16701" s="60"/>
      <c r="ACR16701" s="60"/>
      <c r="ACS16701" s="60"/>
      <c r="ACT16701" s="60"/>
      <c r="ACU16701" s="60"/>
      <c r="ACV16701" s="60"/>
      <c r="ACW16701" s="60"/>
      <c r="ACX16701" s="60"/>
      <c r="ACY16701" s="60">
        <v>6.4972106438938901E-2</v>
      </c>
      <c r="ACZ16701" s="60"/>
      <c r="ADA16701" s="60"/>
      <c r="ADB16701" s="60"/>
      <c r="ADC16701" s="60"/>
      <c r="ADD16701" s="60"/>
      <c r="ADE16701" s="60"/>
    </row>
    <row r="16702" spans="760:785" x14ac:dyDescent="0.25">
      <c r="ACF16702" s="60"/>
      <c r="ACG16702" s="60"/>
      <c r="ACH16702" s="60"/>
      <c r="ACI16702" s="60"/>
      <c r="ACJ16702" s="60"/>
      <c r="ACK16702" s="60"/>
      <c r="ACL16702" s="60"/>
      <c r="ACM16702" s="60"/>
      <c r="ACN16702" s="60"/>
      <c r="ACO16702" s="60"/>
      <c r="ACP16702" s="60"/>
      <c r="ACQ16702" s="60"/>
      <c r="ACR16702" s="60"/>
      <c r="ACS16702" s="60"/>
      <c r="ACT16702" s="60"/>
      <c r="ACU16702" s="60"/>
      <c r="ACV16702" s="60"/>
      <c r="ACW16702" s="60"/>
      <c r="ACX16702" s="60"/>
      <c r="ACY16702" s="60">
        <v>6.49485746800854E-2</v>
      </c>
      <c r="ACZ16702" s="60"/>
      <c r="ADA16702" s="60"/>
      <c r="ADB16702" s="60"/>
      <c r="ADC16702" s="60"/>
      <c r="ADD16702" s="60"/>
      <c r="ADE16702" s="60"/>
    </row>
    <row r="16703" spans="760:785" x14ac:dyDescent="0.25">
      <c r="ACF16703" s="60"/>
      <c r="ACG16703" s="60"/>
      <c r="ACH16703" s="60"/>
      <c r="ACI16703" s="60"/>
      <c r="ACJ16703" s="60"/>
      <c r="ACK16703" s="60"/>
      <c r="ACL16703" s="60"/>
      <c r="ACM16703" s="60"/>
      <c r="ACN16703" s="60"/>
      <c r="ACO16703" s="60"/>
      <c r="ACP16703" s="60"/>
      <c r="ACQ16703" s="60"/>
      <c r="ACR16703" s="60"/>
      <c r="ACS16703" s="60"/>
      <c r="ACT16703" s="60"/>
      <c r="ACU16703" s="60"/>
      <c r="ACV16703" s="60"/>
      <c r="ACW16703" s="60"/>
      <c r="ACX16703" s="60"/>
      <c r="ACY16703" s="60">
        <v>6.4945202444024505E-2</v>
      </c>
      <c r="ACZ16703" s="60"/>
      <c r="ADA16703" s="60"/>
      <c r="ADB16703" s="60"/>
      <c r="ADC16703" s="60"/>
      <c r="ADD16703" s="60"/>
      <c r="ADE16703" s="60"/>
    </row>
    <row r="16704" spans="760:785" x14ac:dyDescent="0.25">
      <c r="ACF16704" s="60"/>
      <c r="ACG16704" s="60"/>
      <c r="ACH16704" s="60"/>
      <c r="ACI16704" s="60"/>
      <c r="ACJ16704" s="60"/>
      <c r="ACK16704" s="60"/>
      <c r="ACL16704" s="60"/>
      <c r="ACM16704" s="60"/>
      <c r="ACN16704" s="60"/>
      <c r="ACO16704" s="60"/>
      <c r="ACP16704" s="60"/>
      <c r="ACQ16704" s="60"/>
      <c r="ACR16704" s="60"/>
      <c r="ACS16704" s="60"/>
      <c r="ACT16704" s="60"/>
      <c r="ACU16704" s="60"/>
      <c r="ACV16704" s="60"/>
      <c r="ACW16704" s="60"/>
      <c r="ACX16704" s="60"/>
      <c r="ACY16704" s="60">
        <v>6.4936727328750901E-2</v>
      </c>
      <c r="ACZ16704" s="60"/>
      <c r="ADA16704" s="60"/>
      <c r="ADB16704" s="60"/>
      <c r="ADC16704" s="60"/>
      <c r="ADD16704" s="60"/>
      <c r="ADE16704" s="60"/>
    </row>
    <row r="16705" spans="760:785" x14ac:dyDescent="0.25">
      <c r="ACF16705" s="60"/>
      <c r="ACG16705" s="60"/>
      <c r="ACH16705" s="60"/>
      <c r="ACI16705" s="60"/>
      <c r="ACJ16705" s="60"/>
      <c r="ACK16705" s="60"/>
      <c r="ACL16705" s="60"/>
      <c r="ACM16705" s="60"/>
      <c r="ACN16705" s="60"/>
      <c r="ACO16705" s="60"/>
      <c r="ACP16705" s="60"/>
      <c r="ACQ16705" s="60"/>
      <c r="ACR16705" s="60"/>
      <c r="ACS16705" s="60"/>
      <c r="ACT16705" s="60"/>
      <c r="ACU16705" s="60"/>
      <c r="ACV16705" s="60"/>
      <c r="ACW16705" s="60"/>
      <c r="ACX16705" s="60"/>
      <c r="ACY16705" s="60">
        <v>6.4936644111056402E-2</v>
      </c>
      <c r="ACZ16705" s="60"/>
      <c r="ADA16705" s="60"/>
      <c r="ADB16705" s="60"/>
      <c r="ADC16705" s="60"/>
      <c r="ADD16705" s="60"/>
      <c r="ADE16705" s="60"/>
    </row>
    <row r="16706" spans="760:785" x14ac:dyDescent="0.25">
      <c r="ACF16706" s="60"/>
      <c r="ACG16706" s="60"/>
      <c r="ACH16706" s="60"/>
      <c r="ACI16706" s="60"/>
      <c r="ACJ16706" s="60"/>
      <c r="ACK16706" s="60"/>
      <c r="ACL16706" s="60"/>
      <c r="ACM16706" s="60"/>
      <c r="ACN16706" s="60"/>
      <c r="ACO16706" s="60"/>
      <c r="ACP16706" s="60"/>
      <c r="ACQ16706" s="60"/>
      <c r="ACR16706" s="60"/>
      <c r="ACS16706" s="60"/>
      <c r="ACT16706" s="60"/>
      <c r="ACU16706" s="60"/>
      <c r="ACV16706" s="60"/>
      <c r="ACW16706" s="60"/>
      <c r="ACX16706" s="60"/>
      <c r="ACY16706" s="60">
        <v>6.49336324939708E-2</v>
      </c>
      <c r="ACZ16706" s="60"/>
      <c r="ADA16706" s="60"/>
      <c r="ADB16706" s="60"/>
      <c r="ADC16706" s="60"/>
      <c r="ADD16706" s="60"/>
      <c r="ADE16706" s="60"/>
    </row>
    <row r="16707" spans="760:785" x14ac:dyDescent="0.25">
      <c r="ACF16707" s="60"/>
      <c r="ACG16707" s="60"/>
      <c r="ACH16707" s="60"/>
      <c r="ACI16707" s="60"/>
      <c r="ACJ16707" s="60"/>
      <c r="ACK16707" s="60"/>
      <c r="ACL16707" s="60"/>
      <c r="ACM16707" s="60"/>
      <c r="ACN16707" s="60"/>
      <c r="ACO16707" s="60"/>
      <c r="ACP16707" s="60"/>
      <c r="ACQ16707" s="60"/>
      <c r="ACR16707" s="60"/>
      <c r="ACS16707" s="60"/>
      <c r="ACT16707" s="60"/>
      <c r="ACU16707" s="60"/>
      <c r="ACV16707" s="60"/>
      <c r="ACW16707" s="60"/>
      <c r="ACX16707" s="60"/>
      <c r="ACY16707" s="60">
        <v>6.49336324939708E-2</v>
      </c>
      <c r="ACZ16707" s="60"/>
      <c r="ADA16707" s="60"/>
      <c r="ADB16707" s="60"/>
      <c r="ADC16707" s="60"/>
      <c r="ADD16707" s="60"/>
      <c r="ADE16707" s="60"/>
    </row>
    <row r="16708" spans="760:785" x14ac:dyDescent="0.25">
      <c r="ACF16708" s="60"/>
      <c r="ACG16708" s="60"/>
      <c r="ACH16708" s="60"/>
      <c r="ACI16708" s="60"/>
      <c r="ACJ16708" s="60"/>
      <c r="ACK16708" s="60"/>
      <c r="ACL16708" s="60"/>
      <c r="ACM16708" s="60"/>
      <c r="ACN16708" s="60"/>
      <c r="ACO16708" s="60"/>
      <c r="ACP16708" s="60"/>
      <c r="ACQ16708" s="60"/>
      <c r="ACR16708" s="60"/>
      <c r="ACS16708" s="60"/>
      <c r="ACT16708" s="60"/>
      <c r="ACU16708" s="60"/>
      <c r="ACV16708" s="60"/>
      <c r="ACW16708" s="60"/>
      <c r="ACX16708" s="60"/>
      <c r="ACY16708" s="60">
        <v>6.4909203941644303E-2</v>
      </c>
      <c r="ACZ16708" s="60"/>
      <c r="ADA16708" s="60"/>
      <c r="ADB16708" s="60"/>
      <c r="ADC16708" s="60"/>
      <c r="ADD16708" s="60"/>
      <c r="ADE16708" s="60"/>
    </row>
    <row r="16709" spans="760:785" x14ac:dyDescent="0.25">
      <c r="ACF16709" s="60"/>
      <c r="ACG16709" s="60"/>
      <c r="ACH16709" s="60"/>
      <c r="ACI16709" s="60"/>
      <c r="ACJ16709" s="60"/>
      <c r="ACK16709" s="60"/>
      <c r="ACL16709" s="60"/>
      <c r="ACM16709" s="60"/>
      <c r="ACN16709" s="60"/>
      <c r="ACO16709" s="60"/>
      <c r="ACP16709" s="60"/>
      <c r="ACQ16709" s="60"/>
      <c r="ACR16709" s="60"/>
      <c r="ACS16709" s="60"/>
      <c r="ACT16709" s="60"/>
      <c r="ACU16709" s="60"/>
      <c r="ACV16709" s="60"/>
      <c r="ACW16709" s="60"/>
      <c r="ACX16709" s="60"/>
      <c r="ACY16709" s="60">
        <v>6.4895621855327199E-2</v>
      </c>
      <c r="ACZ16709" s="60"/>
      <c r="ADA16709" s="60"/>
      <c r="ADB16709" s="60"/>
      <c r="ADC16709" s="60"/>
      <c r="ADD16709" s="60"/>
      <c r="ADE16709" s="60"/>
    </row>
    <row r="16710" spans="760:785" x14ac:dyDescent="0.25">
      <c r="ACF16710" s="60"/>
      <c r="ACG16710" s="60"/>
      <c r="ACH16710" s="60"/>
      <c r="ACI16710" s="60"/>
      <c r="ACJ16710" s="60"/>
      <c r="ACK16710" s="60"/>
      <c r="ACL16710" s="60"/>
      <c r="ACM16710" s="60"/>
      <c r="ACN16710" s="60"/>
      <c r="ACO16710" s="60"/>
      <c r="ACP16710" s="60"/>
      <c r="ACQ16710" s="60"/>
      <c r="ACR16710" s="60"/>
      <c r="ACS16710" s="60"/>
      <c r="ACT16710" s="60"/>
      <c r="ACU16710" s="60"/>
      <c r="ACV16710" s="60"/>
      <c r="ACW16710" s="60"/>
      <c r="ACX16710" s="60"/>
      <c r="ACY16710" s="60">
        <v>6.4874941743775699E-2</v>
      </c>
      <c r="ACZ16710" s="60"/>
      <c r="ADA16710" s="60"/>
      <c r="ADB16710" s="60"/>
      <c r="ADC16710" s="60"/>
      <c r="ADD16710" s="60"/>
      <c r="ADE16710" s="60"/>
    </row>
    <row r="16711" spans="760:785" x14ac:dyDescent="0.25">
      <c r="ACF16711" s="60"/>
      <c r="ACG16711" s="60"/>
      <c r="ACH16711" s="60"/>
      <c r="ACI16711" s="60"/>
      <c r="ACJ16711" s="60"/>
      <c r="ACK16711" s="60"/>
      <c r="ACL16711" s="60"/>
      <c r="ACM16711" s="60"/>
      <c r="ACN16711" s="60"/>
      <c r="ACO16711" s="60"/>
      <c r="ACP16711" s="60"/>
      <c r="ACQ16711" s="60"/>
      <c r="ACR16711" s="60"/>
      <c r="ACS16711" s="60"/>
      <c r="ACT16711" s="60"/>
      <c r="ACU16711" s="60"/>
      <c r="ACV16711" s="60"/>
      <c r="ACW16711" s="60"/>
      <c r="ACX16711" s="60"/>
      <c r="ACY16711" s="60">
        <v>6.4815333040973297E-2</v>
      </c>
      <c r="ACZ16711" s="60"/>
      <c r="ADA16711" s="60"/>
      <c r="ADB16711" s="60"/>
      <c r="ADC16711" s="60"/>
      <c r="ADD16711" s="60"/>
      <c r="ADE16711" s="60"/>
    </row>
    <row r="16712" spans="760:785" x14ac:dyDescent="0.25">
      <c r="ACF16712" s="60"/>
      <c r="ACG16712" s="60"/>
      <c r="ACH16712" s="60"/>
      <c r="ACI16712" s="60"/>
      <c r="ACJ16712" s="60"/>
      <c r="ACK16712" s="60"/>
      <c r="ACL16712" s="60"/>
      <c r="ACM16712" s="60"/>
      <c r="ACN16712" s="60"/>
      <c r="ACO16712" s="60"/>
      <c r="ACP16712" s="60"/>
      <c r="ACQ16712" s="60"/>
      <c r="ACR16712" s="60"/>
      <c r="ACS16712" s="60"/>
      <c r="ACT16712" s="60"/>
      <c r="ACU16712" s="60"/>
      <c r="ACV16712" s="60"/>
      <c r="ACW16712" s="60"/>
      <c r="ACX16712" s="60"/>
      <c r="ACY16712" s="60">
        <v>6.4807282277652506E-2</v>
      </c>
      <c r="ACZ16712" s="60"/>
      <c r="ADA16712" s="60"/>
      <c r="ADB16712" s="60"/>
      <c r="ADC16712" s="60"/>
      <c r="ADD16712" s="60"/>
      <c r="ADE16712" s="60"/>
    </row>
    <row r="16713" spans="760:785" x14ac:dyDescent="0.25">
      <c r="ACF16713" s="60"/>
      <c r="ACG16713" s="60"/>
      <c r="ACH16713" s="60"/>
      <c r="ACI16713" s="60"/>
      <c r="ACJ16713" s="60"/>
      <c r="ACK16713" s="60"/>
      <c r="ACL16713" s="60"/>
      <c r="ACM16713" s="60"/>
      <c r="ACN16713" s="60"/>
      <c r="ACO16713" s="60"/>
      <c r="ACP16713" s="60"/>
      <c r="ACQ16713" s="60"/>
      <c r="ACR16713" s="60"/>
      <c r="ACS16713" s="60"/>
      <c r="ACT16713" s="60"/>
      <c r="ACU16713" s="60"/>
      <c r="ACV16713" s="60"/>
      <c r="ACW16713" s="60"/>
      <c r="ACX16713" s="60"/>
      <c r="ACY16713" s="60">
        <v>6.4796101007285001E-2</v>
      </c>
      <c r="ACZ16713" s="60"/>
      <c r="ADA16713" s="60"/>
      <c r="ADB16713" s="60"/>
      <c r="ADC16713" s="60"/>
      <c r="ADD16713" s="60"/>
      <c r="ADE16713" s="60"/>
    </row>
    <row r="16714" spans="760:785" x14ac:dyDescent="0.25">
      <c r="ACF16714" s="60"/>
      <c r="ACG16714" s="60"/>
      <c r="ACH16714" s="60"/>
      <c r="ACI16714" s="60"/>
      <c r="ACJ16714" s="60"/>
      <c r="ACK16714" s="60"/>
      <c r="ACL16714" s="60"/>
      <c r="ACM16714" s="60"/>
      <c r="ACN16714" s="60"/>
      <c r="ACO16714" s="60"/>
      <c r="ACP16714" s="60"/>
      <c r="ACQ16714" s="60"/>
      <c r="ACR16714" s="60"/>
      <c r="ACS16714" s="60"/>
      <c r="ACT16714" s="60"/>
      <c r="ACU16714" s="60"/>
      <c r="ACV16714" s="60"/>
      <c r="ACW16714" s="60"/>
      <c r="ACX16714" s="60"/>
      <c r="ACY16714" s="60">
        <v>6.4770222671168401E-2</v>
      </c>
      <c r="ACZ16714" s="60"/>
      <c r="ADA16714" s="60"/>
      <c r="ADB16714" s="60"/>
      <c r="ADC16714" s="60"/>
      <c r="ADD16714" s="60"/>
      <c r="ADE16714" s="60"/>
    </row>
    <row r="16715" spans="760:785" x14ac:dyDescent="0.25">
      <c r="ACF16715" s="60"/>
      <c r="ACG16715" s="60"/>
      <c r="ACH16715" s="60"/>
      <c r="ACI16715" s="60"/>
      <c r="ACJ16715" s="60"/>
      <c r="ACK16715" s="60"/>
      <c r="ACL16715" s="60"/>
      <c r="ACM16715" s="60"/>
      <c r="ACN16715" s="60"/>
      <c r="ACO16715" s="60"/>
      <c r="ACP16715" s="60"/>
      <c r="ACQ16715" s="60"/>
      <c r="ACR16715" s="60"/>
      <c r="ACS16715" s="60"/>
      <c r="ACT16715" s="60"/>
      <c r="ACU16715" s="60"/>
      <c r="ACV16715" s="60"/>
      <c r="ACW16715" s="60"/>
      <c r="ACX16715" s="60"/>
      <c r="ACY16715" s="60">
        <v>6.4750481670809407E-2</v>
      </c>
      <c r="ACZ16715" s="60"/>
      <c r="ADA16715" s="60"/>
      <c r="ADB16715" s="60"/>
      <c r="ADC16715" s="60"/>
      <c r="ADD16715" s="60"/>
      <c r="ADE16715" s="60"/>
    </row>
    <row r="16716" spans="760:785" x14ac:dyDescent="0.25">
      <c r="ACF16716" s="60"/>
      <c r="ACG16716" s="60"/>
      <c r="ACH16716" s="60"/>
      <c r="ACI16716" s="60"/>
      <c r="ACJ16716" s="60"/>
      <c r="ACK16716" s="60"/>
      <c r="ACL16716" s="60"/>
      <c r="ACM16716" s="60"/>
      <c r="ACN16716" s="60"/>
      <c r="ACO16716" s="60"/>
      <c r="ACP16716" s="60"/>
      <c r="ACQ16716" s="60"/>
      <c r="ACR16716" s="60"/>
      <c r="ACS16716" s="60"/>
      <c r="ACT16716" s="60"/>
      <c r="ACU16716" s="60"/>
      <c r="ACV16716" s="60"/>
      <c r="ACW16716" s="60"/>
      <c r="ACX16716" s="60"/>
      <c r="ACY16716" s="60">
        <v>6.4750481670809407E-2</v>
      </c>
      <c r="ACZ16716" s="60"/>
      <c r="ADA16716" s="60"/>
      <c r="ADB16716" s="60"/>
      <c r="ADC16716" s="60"/>
      <c r="ADD16716" s="60"/>
      <c r="ADE16716" s="60"/>
    </row>
    <row r="16717" spans="760:785" x14ac:dyDescent="0.25">
      <c r="ACF16717" s="60"/>
      <c r="ACG16717" s="60"/>
      <c r="ACH16717" s="60"/>
      <c r="ACI16717" s="60"/>
      <c r="ACJ16717" s="60"/>
      <c r="ACK16717" s="60"/>
      <c r="ACL16717" s="60"/>
      <c r="ACM16717" s="60"/>
      <c r="ACN16717" s="60"/>
      <c r="ACO16717" s="60"/>
      <c r="ACP16717" s="60"/>
      <c r="ACQ16717" s="60"/>
      <c r="ACR16717" s="60"/>
      <c r="ACS16717" s="60"/>
      <c r="ACT16717" s="60"/>
      <c r="ACU16717" s="60"/>
      <c r="ACV16717" s="60"/>
      <c r="ACW16717" s="60"/>
      <c r="ACX16717" s="60"/>
      <c r="ACY16717" s="60">
        <v>6.4741276167359502E-2</v>
      </c>
      <c r="ACZ16717" s="60"/>
      <c r="ADA16717" s="60"/>
      <c r="ADB16717" s="60"/>
      <c r="ADC16717" s="60"/>
      <c r="ADD16717" s="60"/>
      <c r="ADE16717" s="60"/>
    </row>
    <row r="16718" spans="760:785" x14ac:dyDescent="0.25">
      <c r="ACF16718" s="60"/>
      <c r="ACG16718" s="60"/>
      <c r="ACH16718" s="60"/>
      <c r="ACI16718" s="60"/>
      <c r="ACJ16718" s="60"/>
      <c r="ACK16718" s="60"/>
      <c r="ACL16718" s="60"/>
      <c r="ACM16718" s="60"/>
      <c r="ACN16718" s="60"/>
      <c r="ACO16718" s="60"/>
      <c r="ACP16718" s="60"/>
      <c r="ACQ16718" s="60"/>
      <c r="ACR16718" s="60"/>
      <c r="ACS16718" s="60"/>
      <c r="ACT16718" s="60"/>
      <c r="ACU16718" s="60"/>
      <c r="ACV16718" s="60"/>
      <c r="ACW16718" s="60"/>
      <c r="ACX16718" s="60"/>
      <c r="ACY16718" s="60">
        <v>6.47310628600994E-2</v>
      </c>
      <c r="ACZ16718" s="60"/>
      <c r="ADA16718" s="60"/>
      <c r="ADB16718" s="60"/>
      <c r="ADC16718" s="60"/>
      <c r="ADD16718" s="60"/>
      <c r="ADE16718" s="60"/>
    </row>
    <row r="16719" spans="760:785" x14ac:dyDescent="0.25">
      <c r="ACF16719" s="60"/>
      <c r="ACG16719" s="60"/>
      <c r="ACH16719" s="60"/>
      <c r="ACI16719" s="60"/>
      <c r="ACJ16719" s="60"/>
      <c r="ACK16719" s="60"/>
      <c r="ACL16719" s="60"/>
      <c r="ACM16719" s="60"/>
      <c r="ACN16719" s="60"/>
      <c r="ACO16719" s="60"/>
      <c r="ACP16719" s="60"/>
      <c r="ACQ16719" s="60"/>
      <c r="ACR16719" s="60"/>
      <c r="ACS16719" s="60"/>
      <c r="ACT16719" s="60"/>
      <c r="ACU16719" s="60"/>
      <c r="ACV16719" s="60"/>
      <c r="ACW16719" s="60"/>
      <c r="ACX16719" s="60"/>
      <c r="ACY16719" s="60">
        <v>6.4726714045009598E-2</v>
      </c>
      <c r="ACZ16719" s="60"/>
      <c r="ADA16719" s="60"/>
      <c r="ADB16719" s="60"/>
      <c r="ADC16719" s="60"/>
      <c r="ADD16719" s="60"/>
      <c r="ADE16719" s="60"/>
    </row>
    <row r="16720" spans="760:785" x14ac:dyDescent="0.25">
      <c r="ACF16720" s="60"/>
      <c r="ACG16720" s="60"/>
      <c r="ACH16720" s="60"/>
      <c r="ACI16720" s="60"/>
      <c r="ACJ16720" s="60"/>
      <c r="ACK16720" s="60"/>
      <c r="ACL16720" s="60"/>
      <c r="ACM16720" s="60"/>
      <c r="ACN16720" s="60"/>
      <c r="ACO16720" s="60"/>
      <c r="ACP16720" s="60"/>
      <c r="ACQ16720" s="60"/>
      <c r="ACR16720" s="60"/>
      <c r="ACS16720" s="60"/>
      <c r="ACT16720" s="60"/>
      <c r="ACU16720" s="60"/>
      <c r="ACV16720" s="60"/>
      <c r="ACW16720" s="60"/>
      <c r="ACX16720" s="60"/>
      <c r="ACY16720" s="60">
        <v>6.4723646770203605E-2</v>
      </c>
      <c r="ACZ16720" s="60"/>
      <c r="ADA16720" s="60"/>
      <c r="ADB16720" s="60"/>
      <c r="ADC16720" s="60"/>
      <c r="ADD16720" s="60"/>
      <c r="ADE16720" s="60"/>
    </row>
    <row r="16721" spans="760:785" x14ac:dyDescent="0.25">
      <c r="ACF16721" s="60"/>
      <c r="ACG16721" s="60"/>
      <c r="ACH16721" s="60"/>
      <c r="ACI16721" s="60"/>
      <c r="ACJ16721" s="60"/>
      <c r="ACK16721" s="60"/>
      <c r="ACL16721" s="60"/>
      <c r="ACM16721" s="60"/>
      <c r="ACN16721" s="60"/>
      <c r="ACO16721" s="60"/>
      <c r="ACP16721" s="60"/>
      <c r="ACQ16721" s="60"/>
      <c r="ACR16721" s="60"/>
      <c r="ACS16721" s="60"/>
      <c r="ACT16721" s="60"/>
      <c r="ACU16721" s="60"/>
      <c r="ACV16721" s="60"/>
      <c r="ACW16721" s="60"/>
      <c r="ACX16721" s="60"/>
      <c r="ACY16721" s="60">
        <v>6.4707213759718593E-2</v>
      </c>
      <c r="ACZ16721" s="60"/>
      <c r="ADA16721" s="60"/>
      <c r="ADB16721" s="60"/>
      <c r="ADC16721" s="60"/>
      <c r="ADD16721" s="60"/>
      <c r="ADE16721" s="60"/>
    </row>
    <row r="16722" spans="760:785" x14ac:dyDescent="0.25">
      <c r="ACF16722" s="60"/>
      <c r="ACG16722" s="60"/>
      <c r="ACH16722" s="60"/>
      <c r="ACI16722" s="60"/>
      <c r="ACJ16722" s="60"/>
      <c r="ACK16722" s="60"/>
      <c r="ACL16722" s="60"/>
      <c r="ACM16722" s="60"/>
      <c r="ACN16722" s="60"/>
      <c r="ACO16722" s="60"/>
      <c r="ACP16722" s="60"/>
      <c r="ACQ16722" s="60"/>
      <c r="ACR16722" s="60"/>
      <c r="ACS16722" s="60"/>
      <c r="ACT16722" s="60"/>
      <c r="ACU16722" s="60"/>
      <c r="ACV16722" s="60"/>
      <c r="ACW16722" s="60"/>
      <c r="ACX16722" s="60"/>
      <c r="ACY16722" s="60">
        <v>6.4707213759718593E-2</v>
      </c>
      <c r="ACZ16722" s="60"/>
      <c r="ADA16722" s="60"/>
      <c r="ADB16722" s="60"/>
      <c r="ADC16722" s="60"/>
      <c r="ADD16722" s="60"/>
      <c r="ADE16722" s="60"/>
    </row>
    <row r="16723" spans="760:785" x14ac:dyDescent="0.25">
      <c r="ACF16723" s="60"/>
      <c r="ACG16723" s="60"/>
      <c r="ACH16723" s="60"/>
      <c r="ACI16723" s="60"/>
      <c r="ACJ16723" s="60"/>
      <c r="ACK16723" s="60"/>
      <c r="ACL16723" s="60"/>
      <c r="ACM16723" s="60"/>
      <c r="ACN16723" s="60"/>
      <c r="ACO16723" s="60"/>
      <c r="ACP16723" s="60"/>
      <c r="ACQ16723" s="60"/>
      <c r="ACR16723" s="60"/>
      <c r="ACS16723" s="60"/>
      <c r="ACT16723" s="60"/>
      <c r="ACU16723" s="60"/>
      <c r="ACV16723" s="60"/>
      <c r="ACW16723" s="60"/>
      <c r="ACX16723" s="60"/>
      <c r="ACY16723" s="60">
        <v>6.4705405943989394E-2</v>
      </c>
      <c r="ACZ16723" s="60"/>
      <c r="ADA16723" s="60"/>
      <c r="ADB16723" s="60"/>
      <c r="ADC16723" s="60"/>
      <c r="ADD16723" s="60"/>
      <c r="ADE16723" s="60"/>
    </row>
    <row r="16724" spans="760:785" x14ac:dyDescent="0.25">
      <c r="ACF16724" s="60"/>
      <c r="ACG16724" s="60"/>
      <c r="ACH16724" s="60"/>
      <c r="ACI16724" s="60"/>
      <c r="ACJ16724" s="60"/>
      <c r="ACK16724" s="60"/>
      <c r="ACL16724" s="60"/>
      <c r="ACM16724" s="60"/>
      <c r="ACN16724" s="60"/>
      <c r="ACO16724" s="60"/>
      <c r="ACP16724" s="60"/>
      <c r="ACQ16724" s="60"/>
      <c r="ACR16724" s="60"/>
      <c r="ACS16724" s="60"/>
      <c r="ACT16724" s="60"/>
      <c r="ACU16724" s="60"/>
      <c r="ACV16724" s="60"/>
      <c r="ACW16724" s="60"/>
      <c r="ACX16724" s="60"/>
      <c r="ACY16724" s="60">
        <v>6.4705405943989394E-2</v>
      </c>
      <c r="ACZ16724" s="60"/>
      <c r="ADA16724" s="60"/>
      <c r="ADB16724" s="60"/>
      <c r="ADC16724" s="60"/>
      <c r="ADD16724" s="60"/>
      <c r="ADE16724" s="60"/>
    </row>
    <row r="16725" spans="760:785" x14ac:dyDescent="0.25">
      <c r="ACF16725" s="60"/>
      <c r="ACG16725" s="60"/>
      <c r="ACH16725" s="60"/>
      <c r="ACI16725" s="60"/>
      <c r="ACJ16725" s="60"/>
      <c r="ACK16725" s="60"/>
      <c r="ACL16725" s="60"/>
      <c r="ACM16725" s="60"/>
      <c r="ACN16725" s="60"/>
      <c r="ACO16725" s="60"/>
      <c r="ACP16725" s="60"/>
      <c r="ACQ16725" s="60"/>
      <c r="ACR16725" s="60"/>
      <c r="ACS16725" s="60"/>
      <c r="ACT16725" s="60"/>
      <c r="ACU16725" s="60"/>
      <c r="ACV16725" s="60"/>
      <c r="ACW16725" s="60"/>
      <c r="ACX16725" s="60"/>
      <c r="ACY16725" s="60">
        <v>6.4672499138802297E-2</v>
      </c>
      <c r="ACZ16725" s="60"/>
      <c r="ADA16725" s="60"/>
      <c r="ADB16725" s="60"/>
      <c r="ADC16725" s="60"/>
      <c r="ADD16725" s="60"/>
      <c r="ADE16725" s="60"/>
    </row>
    <row r="16726" spans="760:785" x14ac:dyDescent="0.25">
      <c r="ACF16726" s="60"/>
      <c r="ACG16726" s="60"/>
      <c r="ACH16726" s="60"/>
      <c r="ACI16726" s="60"/>
      <c r="ACJ16726" s="60"/>
      <c r="ACK16726" s="60"/>
      <c r="ACL16726" s="60"/>
      <c r="ACM16726" s="60"/>
      <c r="ACN16726" s="60"/>
      <c r="ACO16726" s="60"/>
      <c r="ACP16726" s="60"/>
      <c r="ACQ16726" s="60"/>
      <c r="ACR16726" s="60"/>
      <c r="ACS16726" s="60"/>
      <c r="ACT16726" s="60"/>
      <c r="ACU16726" s="60"/>
      <c r="ACV16726" s="60"/>
      <c r="ACW16726" s="60"/>
      <c r="ACX16726" s="60"/>
      <c r="ACY16726" s="60">
        <v>6.4672499138802297E-2</v>
      </c>
      <c r="ACZ16726" s="60"/>
      <c r="ADA16726" s="60"/>
      <c r="ADB16726" s="60"/>
      <c r="ADC16726" s="60"/>
      <c r="ADD16726" s="60"/>
      <c r="ADE16726" s="60"/>
    </row>
    <row r="16727" spans="760:785" x14ac:dyDescent="0.25">
      <c r="ACF16727" s="60"/>
      <c r="ACG16727" s="60"/>
      <c r="ACH16727" s="60"/>
      <c r="ACI16727" s="60"/>
      <c r="ACJ16727" s="60"/>
      <c r="ACK16727" s="60"/>
      <c r="ACL16727" s="60"/>
      <c r="ACM16727" s="60"/>
      <c r="ACN16727" s="60"/>
      <c r="ACO16727" s="60"/>
      <c r="ACP16727" s="60"/>
      <c r="ACQ16727" s="60"/>
      <c r="ACR16727" s="60"/>
      <c r="ACS16727" s="60"/>
      <c r="ACT16727" s="60"/>
      <c r="ACU16727" s="60"/>
      <c r="ACV16727" s="60"/>
      <c r="ACW16727" s="60"/>
      <c r="ACX16727" s="60"/>
      <c r="ACY16727" s="60">
        <v>6.4666882001475495E-2</v>
      </c>
      <c r="ACZ16727" s="60"/>
      <c r="ADA16727" s="60"/>
      <c r="ADB16727" s="60"/>
      <c r="ADC16727" s="60"/>
      <c r="ADD16727" s="60"/>
      <c r="ADE16727" s="60"/>
    </row>
    <row r="16728" spans="760:785" x14ac:dyDescent="0.25">
      <c r="ACF16728" s="60"/>
      <c r="ACG16728" s="60"/>
      <c r="ACH16728" s="60"/>
      <c r="ACI16728" s="60"/>
      <c r="ACJ16728" s="60"/>
      <c r="ACK16728" s="60"/>
      <c r="ACL16728" s="60"/>
      <c r="ACM16728" s="60"/>
      <c r="ACN16728" s="60"/>
      <c r="ACO16728" s="60"/>
      <c r="ACP16728" s="60"/>
      <c r="ACQ16728" s="60"/>
      <c r="ACR16728" s="60"/>
      <c r="ACS16728" s="60"/>
      <c r="ACT16728" s="60"/>
      <c r="ACU16728" s="60"/>
      <c r="ACV16728" s="60"/>
      <c r="ACW16728" s="60"/>
      <c r="ACX16728" s="60"/>
      <c r="ACY16728" s="60">
        <v>6.4660798833661506E-2</v>
      </c>
      <c r="ACZ16728" s="60"/>
      <c r="ADA16728" s="60"/>
      <c r="ADB16728" s="60"/>
      <c r="ADC16728" s="60"/>
      <c r="ADD16728" s="60"/>
      <c r="ADE16728" s="60"/>
    </row>
    <row r="16729" spans="760:785" x14ac:dyDescent="0.25">
      <c r="ACF16729" s="60"/>
      <c r="ACG16729" s="60"/>
      <c r="ACH16729" s="60"/>
      <c r="ACI16729" s="60"/>
      <c r="ACJ16729" s="60"/>
      <c r="ACK16729" s="60"/>
      <c r="ACL16729" s="60"/>
      <c r="ACM16729" s="60"/>
      <c r="ACN16729" s="60"/>
      <c r="ACO16729" s="60"/>
      <c r="ACP16729" s="60"/>
      <c r="ACQ16729" s="60"/>
      <c r="ACR16729" s="60"/>
      <c r="ACS16729" s="60"/>
      <c r="ACT16729" s="60"/>
      <c r="ACU16729" s="60"/>
      <c r="ACV16729" s="60"/>
      <c r="ACW16729" s="60"/>
      <c r="ACX16729" s="60"/>
      <c r="ACY16729" s="60">
        <v>6.4660798833661506E-2</v>
      </c>
      <c r="ACZ16729" s="60"/>
      <c r="ADA16729" s="60"/>
      <c r="ADB16729" s="60"/>
      <c r="ADC16729" s="60"/>
      <c r="ADD16729" s="60"/>
      <c r="ADE16729" s="60"/>
    </row>
    <row r="16730" spans="760:785" x14ac:dyDescent="0.25">
      <c r="ACF16730" s="60"/>
      <c r="ACG16730" s="60"/>
      <c r="ACH16730" s="60"/>
      <c r="ACI16730" s="60"/>
      <c r="ACJ16730" s="60"/>
      <c r="ACK16730" s="60"/>
      <c r="ACL16730" s="60"/>
      <c r="ACM16730" s="60"/>
      <c r="ACN16730" s="60"/>
      <c r="ACO16730" s="60"/>
      <c r="ACP16730" s="60"/>
      <c r="ACQ16730" s="60"/>
      <c r="ACR16730" s="60"/>
      <c r="ACS16730" s="60"/>
      <c r="ACT16730" s="60"/>
      <c r="ACU16730" s="60"/>
      <c r="ACV16730" s="60"/>
      <c r="ACW16730" s="60"/>
      <c r="ACX16730" s="60"/>
      <c r="ACY16730" s="60">
        <v>6.4642733392466498E-2</v>
      </c>
      <c r="ACZ16730" s="60"/>
      <c r="ADA16730" s="60"/>
      <c r="ADB16730" s="60"/>
      <c r="ADC16730" s="60"/>
      <c r="ADD16730" s="60"/>
      <c r="ADE16730" s="60"/>
    </row>
    <row r="16731" spans="760:785" x14ac:dyDescent="0.25">
      <c r="ACF16731" s="60"/>
      <c r="ACG16731" s="60"/>
      <c r="ACH16731" s="60"/>
      <c r="ACI16731" s="60"/>
      <c r="ACJ16731" s="60"/>
      <c r="ACK16731" s="60"/>
      <c r="ACL16731" s="60"/>
      <c r="ACM16731" s="60"/>
      <c r="ACN16731" s="60"/>
      <c r="ACO16731" s="60"/>
      <c r="ACP16731" s="60"/>
      <c r="ACQ16731" s="60"/>
      <c r="ACR16731" s="60"/>
      <c r="ACS16731" s="60"/>
      <c r="ACT16731" s="60"/>
      <c r="ACU16731" s="60"/>
      <c r="ACV16731" s="60"/>
      <c r="ACW16731" s="60"/>
      <c r="ACX16731" s="60"/>
      <c r="ACY16731" s="60">
        <v>6.4634233724405105E-2</v>
      </c>
      <c r="ACZ16731" s="60"/>
      <c r="ADA16731" s="60"/>
      <c r="ADB16731" s="60"/>
      <c r="ADC16731" s="60"/>
      <c r="ADD16731" s="60"/>
      <c r="ADE16731" s="60"/>
    </row>
    <row r="16732" spans="760:785" x14ac:dyDescent="0.25">
      <c r="ACF16732" s="60"/>
      <c r="ACG16732" s="60"/>
      <c r="ACH16732" s="60"/>
      <c r="ACI16732" s="60"/>
      <c r="ACJ16732" s="60"/>
      <c r="ACK16732" s="60"/>
      <c r="ACL16732" s="60"/>
      <c r="ACM16732" s="60"/>
      <c r="ACN16732" s="60"/>
      <c r="ACO16732" s="60"/>
      <c r="ACP16732" s="60"/>
      <c r="ACQ16732" s="60"/>
      <c r="ACR16732" s="60"/>
      <c r="ACS16732" s="60"/>
      <c r="ACT16732" s="60"/>
      <c r="ACU16732" s="60"/>
      <c r="ACV16732" s="60"/>
      <c r="ACW16732" s="60"/>
      <c r="ACX16732" s="60"/>
      <c r="ACY16732" s="60">
        <v>6.4634233724405105E-2</v>
      </c>
      <c r="ACZ16732" s="60"/>
      <c r="ADA16732" s="60"/>
      <c r="ADB16732" s="60"/>
      <c r="ADC16732" s="60"/>
      <c r="ADD16732" s="60"/>
      <c r="ADE16732" s="60"/>
    </row>
    <row r="16733" spans="760:785" x14ac:dyDescent="0.25">
      <c r="ACF16733" s="60"/>
      <c r="ACG16733" s="60"/>
      <c r="ACH16733" s="60"/>
      <c r="ACI16733" s="60"/>
      <c r="ACJ16733" s="60"/>
      <c r="ACK16733" s="60"/>
      <c r="ACL16733" s="60"/>
      <c r="ACM16733" s="60"/>
      <c r="ACN16733" s="60"/>
      <c r="ACO16733" s="60"/>
      <c r="ACP16733" s="60"/>
      <c r="ACQ16733" s="60"/>
      <c r="ACR16733" s="60"/>
      <c r="ACS16733" s="60"/>
      <c r="ACT16733" s="60"/>
      <c r="ACU16733" s="60"/>
      <c r="ACV16733" s="60"/>
      <c r="ACW16733" s="60"/>
      <c r="ACX16733" s="60"/>
      <c r="ACY16733" s="60">
        <v>6.4630132137751498E-2</v>
      </c>
      <c r="ACZ16733" s="60"/>
      <c r="ADA16733" s="60"/>
      <c r="ADB16733" s="60"/>
      <c r="ADC16733" s="60"/>
      <c r="ADD16733" s="60"/>
      <c r="ADE16733" s="60"/>
    </row>
    <row r="16734" spans="760:785" x14ac:dyDescent="0.25">
      <c r="ACF16734" s="60"/>
      <c r="ACG16734" s="60"/>
      <c r="ACH16734" s="60"/>
      <c r="ACI16734" s="60"/>
      <c r="ACJ16734" s="60"/>
      <c r="ACK16734" s="60"/>
      <c r="ACL16734" s="60"/>
      <c r="ACM16734" s="60"/>
      <c r="ACN16734" s="60"/>
      <c r="ACO16734" s="60"/>
      <c r="ACP16734" s="60"/>
      <c r="ACQ16734" s="60"/>
      <c r="ACR16734" s="60"/>
      <c r="ACS16734" s="60"/>
      <c r="ACT16734" s="60"/>
      <c r="ACU16734" s="60"/>
      <c r="ACV16734" s="60"/>
      <c r="ACW16734" s="60"/>
      <c r="ACX16734" s="60"/>
      <c r="ACY16734" s="60">
        <v>6.4629386695977203E-2</v>
      </c>
      <c r="ACZ16734" s="60"/>
      <c r="ADA16734" s="60"/>
      <c r="ADB16734" s="60"/>
      <c r="ADC16734" s="60"/>
      <c r="ADD16734" s="60"/>
      <c r="ADE16734" s="60"/>
    </row>
    <row r="16735" spans="760:785" x14ac:dyDescent="0.25">
      <c r="ACF16735" s="60"/>
      <c r="ACG16735" s="60"/>
      <c r="ACH16735" s="60"/>
      <c r="ACI16735" s="60"/>
      <c r="ACJ16735" s="60"/>
      <c r="ACK16735" s="60"/>
      <c r="ACL16735" s="60"/>
      <c r="ACM16735" s="60"/>
      <c r="ACN16735" s="60"/>
      <c r="ACO16735" s="60"/>
      <c r="ACP16735" s="60"/>
      <c r="ACQ16735" s="60"/>
      <c r="ACR16735" s="60"/>
      <c r="ACS16735" s="60"/>
      <c r="ACT16735" s="60"/>
      <c r="ACU16735" s="60"/>
      <c r="ACV16735" s="60"/>
      <c r="ACW16735" s="60"/>
      <c r="ACX16735" s="60"/>
      <c r="ACY16735" s="60">
        <v>6.4617428410696703E-2</v>
      </c>
      <c r="ACZ16735" s="60"/>
      <c r="ADA16735" s="60"/>
      <c r="ADB16735" s="60"/>
      <c r="ADC16735" s="60"/>
      <c r="ADD16735" s="60"/>
      <c r="ADE16735" s="60"/>
    </row>
    <row r="16736" spans="760:785" x14ac:dyDescent="0.25">
      <c r="ACF16736" s="60"/>
      <c r="ACG16736" s="60"/>
      <c r="ACH16736" s="60"/>
      <c r="ACI16736" s="60"/>
      <c r="ACJ16736" s="60"/>
      <c r="ACK16736" s="60"/>
      <c r="ACL16736" s="60"/>
      <c r="ACM16736" s="60"/>
      <c r="ACN16736" s="60"/>
      <c r="ACO16736" s="60"/>
      <c r="ACP16736" s="60"/>
      <c r="ACQ16736" s="60"/>
      <c r="ACR16736" s="60"/>
      <c r="ACS16736" s="60"/>
      <c r="ACT16736" s="60"/>
      <c r="ACU16736" s="60"/>
      <c r="ACV16736" s="60"/>
      <c r="ACW16736" s="60"/>
      <c r="ACX16736" s="60"/>
      <c r="ACY16736" s="60">
        <v>6.4614950225402604E-2</v>
      </c>
      <c r="ACZ16736" s="60"/>
      <c r="ADA16736" s="60"/>
      <c r="ADB16736" s="60"/>
      <c r="ADC16736" s="60"/>
      <c r="ADD16736" s="60"/>
      <c r="ADE16736" s="60"/>
    </row>
    <row r="16737" spans="760:785" x14ac:dyDescent="0.25">
      <c r="ACF16737" s="60"/>
      <c r="ACG16737" s="60"/>
      <c r="ACH16737" s="60"/>
      <c r="ACI16737" s="60"/>
      <c r="ACJ16737" s="60"/>
      <c r="ACK16737" s="60"/>
      <c r="ACL16737" s="60"/>
      <c r="ACM16737" s="60"/>
      <c r="ACN16737" s="60"/>
      <c r="ACO16737" s="60"/>
      <c r="ACP16737" s="60"/>
      <c r="ACQ16737" s="60"/>
      <c r="ACR16737" s="60"/>
      <c r="ACS16737" s="60"/>
      <c r="ACT16737" s="60"/>
      <c r="ACU16737" s="60"/>
      <c r="ACV16737" s="60"/>
      <c r="ACW16737" s="60"/>
      <c r="ACX16737" s="60"/>
      <c r="ACY16737" s="60">
        <v>6.4563874951951497E-2</v>
      </c>
      <c r="ACZ16737" s="60"/>
      <c r="ADA16737" s="60"/>
      <c r="ADB16737" s="60"/>
      <c r="ADC16737" s="60"/>
      <c r="ADD16737" s="60"/>
      <c r="ADE16737" s="60"/>
    </row>
    <row r="16738" spans="760:785" x14ac:dyDescent="0.25">
      <c r="ACF16738" s="60"/>
      <c r="ACG16738" s="60"/>
      <c r="ACH16738" s="60"/>
      <c r="ACI16738" s="60"/>
      <c r="ACJ16738" s="60"/>
      <c r="ACK16738" s="60"/>
      <c r="ACL16738" s="60"/>
      <c r="ACM16738" s="60"/>
      <c r="ACN16738" s="60"/>
      <c r="ACO16738" s="60"/>
      <c r="ACP16738" s="60"/>
      <c r="ACQ16738" s="60"/>
      <c r="ACR16738" s="60"/>
      <c r="ACS16738" s="60"/>
      <c r="ACT16738" s="60"/>
      <c r="ACU16738" s="60"/>
      <c r="ACV16738" s="60"/>
      <c r="ACW16738" s="60"/>
      <c r="ACX16738" s="60"/>
      <c r="ACY16738" s="60">
        <v>6.4560706850695995E-2</v>
      </c>
      <c r="ACZ16738" s="60"/>
      <c r="ADA16738" s="60"/>
      <c r="ADB16738" s="60"/>
      <c r="ADC16738" s="60"/>
      <c r="ADD16738" s="60"/>
      <c r="ADE16738" s="60"/>
    </row>
    <row r="16739" spans="760:785" x14ac:dyDescent="0.25">
      <c r="ACF16739" s="60"/>
      <c r="ACG16739" s="60"/>
      <c r="ACH16739" s="60"/>
      <c r="ACI16739" s="60"/>
      <c r="ACJ16739" s="60"/>
      <c r="ACK16739" s="60"/>
      <c r="ACL16739" s="60"/>
      <c r="ACM16739" s="60"/>
      <c r="ACN16739" s="60"/>
      <c r="ACO16739" s="60"/>
      <c r="ACP16739" s="60"/>
      <c r="ACQ16739" s="60"/>
      <c r="ACR16739" s="60"/>
      <c r="ACS16739" s="60"/>
      <c r="ACT16739" s="60"/>
      <c r="ACU16739" s="60"/>
      <c r="ACV16739" s="60"/>
      <c r="ACW16739" s="60"/>
      <c r="ACX16739" s="60"/>
      <c r="ACY16739" s="60">
        <v>6.4551021057144595E-2</v>
      </c>
      <c r="ACZ16739" s="60"/>
      <c r="ADA16739" s="60"/>
      <c r="ADB16739" s="60"/>
      <c r="ADC16739" s="60"/>
      <c r="ADD16739" s="60"/>
      <c r="ADE16739" s="60"/>
    </row>
    <row r="16740" spans="760:785" x14ac:dyDescent="0.25">
      <c r="ACF16740" s="60"/>
      <c r="ACG16740" s="60"/>
      <c r="ACH16740" s="60"/>
      <c r="ACI16740" s="60"/>
      <c r="ACJ16740" s="60"/>
      <c r="ACK16740" s="60"/>
      <c r="ACL16740" s="60"/>
      <c r="ACM16740" s="60"/>
      <c r="ACN16740" s="60"/>
      <c r="ACO16740" s="60"/>
      <c r="ACP16740" s="60"/>
      <c r="ACQ16740" s="60"/>
      <c r="ACR16740" s="60"/>
      <c r="ACS16740" s="60"/>
      <c r="ACT16740" s="60"/>
      <c r="ACU16740" s="60"/>
      <c r="ACV16740" s="60"/>
      <c r="ACW16740" s="60"/>
      <c r="ACX16740" s="60"/>
      <c r="ACY16740" s="60">
        <v>6.4546545334665806E-2</v>
      </c>
      <c r="ACZ16740" s="60"/>
      <c r="ADA16740" s="60"/>
      <c r="ADB16740" s="60"/>
      <c r="ADC16740" s="60"/>
      <c r="ADD16740" s="60"/>
      <c r="ADE16740" s="60"/>
    </row>
    <row r="16741" spans="760:785" x14ac:dyDescent="0.25">
      <c r="ACF16741" s="60"/>
      <c r="ACG16741" s="60"/>
      <c r="ACH16741" s="60"/>
      <c r="ACI16741" s="60"/>
      <c r="ACJ16741" s="60"/>
      <c r="ACK16741" s="60"/>
      <c r="ACL16741" s="60"/>
      <c r="ACM16741" s="60"/>
      <c r="ACN16741" s="60"/>
      <c r="ACO16741" s="60"/>
      <c r="ACP16741" s="60"/>
      <c r="ACQ16741" s="60"/>
      <c r="ACR16741" s="60"/>
      <c r="ACS16741" s="60"/>
      <c r="ACT16741" s="60"/>
      <c r="ACU16741" s="60"/>
      <c r="ACV16741" s="60"/>
      <c r="ACW16741" s="60"/>
      <c r="ACX16741" s="60"/>
      <c r="ACY16741" s="60">
        <v>6.4532679736319695E-2</v>
      </c>
      <c r="ACZ16741" s="60"/>
      <c r="ADA16741" s="60"/>
      <c r="ADB16741" s="60"/>
      <c r="ADC16741" s="60"/>
      <c r="ADD16741" s="60"/>
      <c r="ADE16741" s="60"/>
    </row>
    <row r="16742" spans="760:785" x14ac:dyDescent="0.25">
      <c r="ACF16742" s="60"/>
      <c r="ACG16742" s="60"/>
      <c r="ACH16742" s="60"/>
      <c r="ACI16742" s="60"/>
      <c r="ACJ16742" s="60"/>
      <c r="ACK16742" s="60"/>
      <c r="ACL16742" s="60"/>
      <c r="ACM16742" s="60"/>
      <c r="ACN16742" s="60"/>
      <c r="ACO16742" s="60"/>
      <c r="ACP16742" s="60"/>
      <c r="ACQ16742" s="60"/>
      <c r="ACR16742" s="60"/>
      <c r="ACS16742" s="60"/>
      <c r="ACT16742" s="60"/>
      <c r="ACU16742" s="60"/>
      <c r="ACV16742" s="60"/>
      <c r="ACW16742" s="60"/>
      <c r="ACX16742" s="60"/>
      <c r="ACY16742" s="60">
        <v>6.45091620857072E-2</v>
      </c>
      <c r="ACZ16742" s="60"/>
      <c r="ADA16742" s="60"/>
      <c r="ADB16742" s="60"/>
      <c r="ADC16742" s="60"/>
      <c r="ADD16742" s="60"/>
      <c r="ADE16742" s="60"/>
    </row>
    <row r="16743" spans="760:785" x14ac:dyDescent="0.25">
      <c r="ACF16743" s="60"/>
      <c r="ACG16743" s="60"/>
      <c r="ACH16743" s="60"/>
      <c r="ACI16743" s="60"/>
      <c r="ACJ16743" s="60"/>
      <c r="ACK16743" s="60"/>
      <c r="ACL16743" s="60"/>
      <c r="ACM16743" s="60"/>
      <c r="ACN16743" s="60"/>
      <c r="ACO16743" s="60"/>
      <c r="ACP16743" s="60"/>
      <c r="ACQ16743" s="60"/>
      <c r="ACR16743" s="60"/>
      <c r="ACS16743" s="60"/>
      <c r="ACT16743" s="60"/>
      <c r="ACU16743" s="60"/>
      <c r="ACV16743" s="60"/>
      <c r="ACW16743" s="60"/>
      <c r="ACX16743" s="60"/>
      <c r="ACY16743" s="60">
        <v>6.4479857177502001E-2</v>
      </c>
      <c r="ACZ16743" s="60"/>
      <c r="ADA16743" s="60"/>
      <c r="ADB16743" s="60"/>
      <c r="ADC16743" s="60"/>
      <c r="ADD16743" s="60"/>
      <c r="ADE16743" s="60"/>
    </row>
    <row r="16744" spans="760:785" x14ac:dyDescent="0.25">
      <c r="ACF16744" s="60"/>
      <c r="ACG16744" s="60"/>
      <c r="ACH16744" s="60"/>
      <c r="ACI16744" s="60"/>
      <c r="ACJ16744" s="60"/>
      <c r="ACK16744" s="60"/>
      <c r="ACL16744" s="60"/>
      <c r="ACM16744" s="60"/>
      <c r="ACN16744" s="60"/>
      <c r="ACO16744" s="60"/>
      <c r="ACP16744" s="60"/>
      <c r="ACQ16744" s="60"/>
      <c r="ACR16744" s="60"/>
      <c r="ACS16744" s="60"/>
      <c r="ACT16744" s="60"/>
      <c r="ACU16744" s="60"/>
      <c r="ACV16744" s="60"/>
      <c r="ACW16744" s="60"/>
      <c r="ACX16744" s="60"/>
      <c r="ACY16744" s="60">
        <v>6.4464280772535604E-2</v>
      </c>
      <c r="ACZ16744" s="60"/>
      <c r="ADA16744" s="60"/>
      <c r="ADB16744" s="60"/>
      <c r="ADC16744" s="60"/>
      <c r="ADD16744" s="60"/>
      <c r="ADE16744" s="60"/>
    </row>
    <row r="16745" spans="760:785" x14ac:dyDescent="0.25">
      <c r="ACF16745" s="60"/>
      <c r="ACG16745" s="60"/>
      <c r="ACH16745" s="60"/>
      <c r="ACI16745" s="60"/>
      <c r="ACJ16745" s="60"/>
      <c r="ACK16745" s="60"/>
      <c r="ACL16745" s="60"/>
      <c r="ACM16745" s="60"/>
      <c r="ACN16745" s="60"/>
      <c r="ACO16745" s="60"/>
      <c r="ACP16745" s="60"/>
      <c r="ACQ16745" s="60"/>
      <c r="ACR16745" s="60"/>
      <c r="ACS16745" s="60"/>
      <c r="ACT16745" s="60"/>
      <c r="ACU16745" s="60"/>
      <c r="ACV16745" s="60"/>
      <c r="ACW16745" s="60"/>
      <c r="ACX16745" s="60"/>
      <c r="ACY16745" s="60">
        <v>6.4463124557374393E-2</v>
      </c>
      <c r="ACZ16745" s="60"/>
      <c r="ADA16745" s="60"/>
      <c r="ADB16745" s="60"/>
      <c r="ADC16745" s="60"/>
      <c r="ADD16745" s="60"/>
      <c r="ADE16745" s="60"/>
    </row>
    <row r="16746" spans="760:785" x14ac:dyDescent="0.25">
      <c r="ACF16746" s="60"/>
      <c r="ACG16746" s="60"/>
      <c r="ACH16746" s="60"/>
      <c r="ACI16746" s="60"/>
      <c r="ACJ16746" s="60"/>
      <c r="ACK16746" s="60"/>
      <c r="ACL16746" s="60"/>
      <c r="ACM16746" s="60"/>
      <c r="ACN16746" s="60"/>
      <c r="ACO16746" s="60"/>
      <c r="ACP16746" s="60"/>
      <c r="ACQ16746" s="60"/>
      <c r="ACR16746" s="60"/>
      <c r="ACS16746" s="60"/>
      <c r="ACT16746" s="60"/>
      <c r="ACU16746" s="60"/>
      <c r="ACV16746" s="60"/>
      <c r="ACW16746" s="60"/>
      <c r="ACX16746" s="60"/>
      <c r="ACY16746" s="60">
        <v>6.4420432311336998E-2</v>
      </c>
      <c r="ACZ16746" s="60"/>
      <c r="ADA16746" s="60"/>
      <c r="ADB16746" s="60"/>
      <c r="ADC16746" s="60"/>
      <c r="ADD16746" s="60"/>
      <c r="ADE16746" s="60"/>
    </row>
    <row r="16747" spans="760:785" x14ac:dyDescent="0.25">
      <c r="ACF16747" s="60"/>
      <c r="ACG16747" s="60"/>
      <c r="ACH16747" s="60"/>
      <c r="ACI16747" s="60"/>
      <c r="ACJ16747" s="60"/>
      <c r="ACK16747" s="60"/>
      <c r="ACL16747" s="60"/>
      <c r="ACM16747" s="60"/>
      <c r="ACN16747" s="60"/>
      <c r="ACO16747" s="60"/>
      <c r="ACP16747" s="60"/>
      <c r="ACQ16747" s="60"/>
      <c r="ACR16747" s="60"/>
      <c r="ACS16747" s="60"/>
      <c r="ACT16747" s="60"/>
      <c r="ACU16747" s="60"/>
      <c r="ACV16747" s="60"/>
      <c r="ACW16747" s="60"/>
      <c r="ACX16747" s="60"/>
      <c r="ACY16747" s="60">
        <v>6.4393319222322207E-2</v>
      </c>
      <c r="ACZ16747" s="60"/>
      <c r="ADA16747" s="60"/>
      <c r="ADB16747" s="60"/>
      <c r="ADC16747" s="60"/>
      <c r="ADD16747" s="60"/>
      <c r="ADE16747" s="60"/>
    </row>
    <row r="16748" spans="760:785" x14ac:dyDescent="0.25">
      <c r="ACF16748" s="60"/>
      <c r="ACG16748" s="60"/>
      <c r="ACH16748" s="60"/>
      <c r="ACI16748" s="60"/>
      <c r="ACJ16748" s="60"/>
      <c r="ACK16748" s="60"/>
      <c r="ACL16748" s="60"/>
      <c r="ACM16748" s="60"/>
      <c r="ACN16748" s="60"/>
      <c r="ACO16748" s="60"/>
      <c r="ACP16748" s="60"/>
      <c r="ACQ16748" s="60"/>
      <c r="ACR16748" s="60"/>
      <c r="ACS16748" s="60"/>
      <c r="ACT16748" s="60"/>
      <c r="ACU16748" s="60"/>
      <c r="ACV16748" s="60"/>
      <c r="ACW16748" s="60"/>
      <c r="ACX16748" s="60"/>
      <c r="ACY16748" s="60">
        <v>6.4380933794408901E-2</v>
      </c>
      <c r="ACZ16748" s="60"/>
      <c r="ADA16748" s="60"/>
      <c r="ADB16748" s="60"/>
      <c r="ADC16748" s="60"/>
      <c r="ADD16748" s="60"/>
      <c r="ADE16748" s="60"/>
    </row>
    <row r="16749" spans="760:785" x14ac:dyDescent="0.25">
      <c r="ACF16749" s="60"/>
      <c r="ACG16749" s="60"/>
      <c r="ACH16749" s="60"/>
      <c r="ACI16749" s="60"/>
      <c r="ACJ16749" s="60"/>
      <c r="ACK16749" s="60"/>
      <c r="ACL16749" s="60"/>
      <c r="ACM16749" s="60"/>
      <c r="ACN16749" s="60"/>
      <c r="ACO16749" s="60"/>
      <c r="ACP16749" s="60"/>
      <c r="ACQ16749" s="60"/>
      <c r="ACR16749" s="60"/>
      <c r="ACS16749" s="60"/>
      <c r="ACT16749" s="60"/>
      <c r="ACU16749" s="60"/>
      <c r="ACV16749" s="60"/>
      <c r="ACW16749" s="60"/>
      <c r="ACX16749" s="60"/>
      <c r="ACY16749" s="60">
        <v>6.4380933794408901E-2</v>
      </c>
      <c r="ACZ16749" s="60"/>
      <c r="ADA16749" s="60"/>
      <c r="ADB16749" s="60"/>
      <c r="ADC16749" s="60"/>
      <c r="ADD16749" s="60"/>
      <c r="ADE16749" s="60"/>
    </row>
    <row r="16750" spans="760:785" x14ac:dyDescent="0.25">
      <c r="ACF16750" s="60"/>
      <c r="ACG16750" s="60"/>
      <c r="ACH16750" s="60"/>
      <c r="ACI16750" s="60"/>
      <c r="ACJ16750" s="60"/>
      <c r="ACK16750" s="60"/>
      <c r="ACL16750" s="60"/>
      <c r="ACM16750" s="60"/>
      <c r="ACN16750" s="60"/>
      <c r="ACO16750" s="60"/>
      <c r="ACP16750" s="60"/>
      <c r="ACQ16750" s="60"/>
      <c r="ACR16750" s="60"/>
      <c r="ACS16750" s="60"/>
      <c r="ACT16750" s="60"/>
      <c r="ACU16750" s="60"/>
      <c r="ACV16750" s="60"/>
      <c r="ACW16750" s="60"/>
      <c r="ACX16750" s="60"/>
      <c r="ACY16750" s="60">
        <v>6.4377140332467303E-2</v>
      </c>
      <c r="ACZ16750" s="60"/>
      <c r="ADA16750" s="60"/>
      <c r="ADB16750" s="60"/>
      <c r="ADC16750" s="60"/>
      <c r="ADD16750" s="60"/>
      <c r="ADE16750" s="60"/>
    </row>
    <row r="16751" spans="760:785" x14ac:dyDescent="0.25">
      <c r="ACF16751" s="60"/>
      <c r="ACG16751" s="60"/>
      <c r="ACH16751" s="60"/>
      <c r="ACI16751" s="60"/>
      <c r="ACJ16751" s="60"/>
      <c r="ACK16751" s="60"/>
      <c r="ACL16751" s="60"/>
      <c r="ACM16751" s="60"/>
      <c r="ACN16751" s="60"/>
      <c r="ACO16751" s="60"/>
      <c r="ACP16751" s="60"/>
      <c r="ACQ16751" s="60"/>
      <c r="ACR16751" s="60"/>
      <c r="ACS16751" s="60"/>
      <c r="ACT16751" s="60"/>
      <c r="ACU16751" s="60"/>
      <c r="ACV16751" s="60"/>
      <c r="ACW16751" s="60"/>
      <c r="ACX16751" s="60"/>
      <c r="ACY16751" s="60">
        <v>6.4342121968267704E-2</v>
      </c>
      <c r="ACZ16751" s="60"/>
      <c r="ADA16751" s="60"/>
      <c r="ADB16751" s="60"/>
      <c r="ADC16751" s="60"/>
      <c r="ADD16751" s="60"/>
      <c r="ADE16751" s="60"/>
    </row>
    <row r="16752" spans="760:785" x14ac:dyDescent="0.25">
      <c r="ACF16752" s="60"/>
      <c r="ACG16752" s="60"/>
      <c r="ACH16752" s="60"/>
      <c r="ACI16752" s="60"/>
      <c r="ACJ16752" s="60"/>
      <c r="ACK16752" s="60"/>
      <c r="ACL16752" s="60"/>
      <c r="ACM16752" s="60"/>
      <c r="ACN16752" s="60"/>
      <c r="ACO16752" s="60"/>
      <c r="ACP16752" s="60"/>
      <c r="ACQ16752" s="60"/>
      <c r="ACR16752" s="60"/>
      <c r="ACS16752" s="60"/>
      <c r="ACT16752" s="60"/>
      <c r="ACU16752" s="60"/>
      <c r="ACV16752" s="60"/>
      <c r="ACW16752" s="60"/>
      <c r="ACX16752" s="60"/>
      <c r="ACY16752" s="60">
        <v>6.4342121968267704E-2</v>
      </c>
      <c r="ACZ16752" s="60"/>
      <c r="ADA16752" s="60"/>
      <c r="ADB16752" s="60"/>
      <c r="ADC16752" s="60"/>
      <c r="ADD16752" s="60"/>
      <c r="ADE16752" s="60"/>
    </row>
    <row r="16753" spans="760:785" x14ac:dyDescent="0.25">
      <c r="ACF16753" s="60"/>
      <c r="ACG16753" s="60"/>
      <c r="ACH16753" s="60"/>
      <c r="ACI16753" s="60"/>
      <c r="ACJ16753" s="60"/>
      <c r="ACK16753" s="60"/>
      <c r="ACL16753" s="60"/>
      <c r="ACM16753" s="60"/>
      <c r="ACN16753" s="60"/>
      <c r="ACO16753" s="60"/>
      <c r="ACP16753" s="60"/>
      <c r="ACQ16753" s="60"/>
      <c r="ACR16753" s="60"/>
      <c r="ACS16753" s="60"/>
      <c r="ACT16753" s="60"/>
      <c r="ACU16753" s="60"/>
      <c r="ACV16753" s="60"/>
      <c r="ACW16753" s="60"/>
      <c r="ACX16753" s="60"/>
      <c r="ACY16753" s="60">
        <v>6.4325793485449798E-2</v>
      </c>
      <c r="ACZ16753" s="60"/>
      <c r="ADA16753" s="60"/>
      <c r="ADB16753" s="60"/>
      <c r="ADC16753" s="60"/>
      <c r="ADD16753" s="60"/>
      <c r="ADE16753" s="60"/>
    </row>
    <row r="16754" spans="760:785" x14ac:dyDescent="0.25">
      <c r="ACF16754" s="60"/>
      <c r="ACG16754" s="60"/>
      <c r="ACH16754" s="60"/>
      <c r="ACI16754" s="60"/>
      <c r="ACJ16754" s="60"/>
      <c r="ACK16754" s="60"/>
      <c r="ACL16754" s="60"/>
      <c r="ACM16754" s="60"/>
      <c r="ACN16754" s="60"/>
      <c r="ACO16754" s="60"/>
      <c r="ACP16754" s="60"/>
      <c r="ACQ16754" s="60"/>
      <c r="ACR16754" s="60"/>
      <c r="ACS16754" s="60"/>
      <c r="ACT16754" s="60"/>
      <c r="ACU16754" s="60"/>
      <c r="ACV16754" s="60"/>
      <c r="ACW16754" s="60"/>
      <c r="ACX16754" s="60"/>
      <c r="ACY16754" s="60">
        <v>6.4299776455245095E-2</v>
      </c>
      <c r="ACZ16754" s="60"/>
      <c r="ADA16754" s="60"/>
      <c r="ADB16754" s="60"/>
      <c r="ADC16754" s="60"/>
      <c r="ADD16754" s="60"/>
      <c r="ADE16754" s="60"/>
    </row>
    <row r="16755" spans="760:785" x14ac:dyDescent="0.25">
      <c r="ACF16755" s="60"/>
      <c r="ACG16755" s="60"/>
      <c r="ACH16755" s="60"/>
      <c r="ACI16755" s="60"/>
      <c r="ACJ16755" s="60"/>
      <c r="ACK16755" s="60"/>
      <c r="ACL16755" s="60"/>
      <c r="ACM16755" s="60"/>
      <c r="ACN16755" s="60"/>
      <c r="ACO16755" s="60"/>
      <c r="ACP16755" s="60"/>
      <c r="ACQ16755" s="60"/>
      <c r="ACR16755" s="60"/>
      <c r="ACS16755" s="60"/>
      <c r="ACT16755" s="60"/>
      <c r="ACU16755" s="60"/>
      <c r="ACV16755" s="60"/>
      <c r="ACW16755" s="60"/>
      <c r="ACX16755" s="60"/>
      <c r="ACY16755" s="60">
        <v>6.4298036119364493E-2</v>
      </c>
      <c r="ACZ16755" s="60"/>
      <c r="ADA16755" s="60"/>
      <c r="ADB16755" s="60"/>
      <c r="ADC16755" s="60"/>
      <c r="ADD16755" s="60"/>
      <c r="ADE16755" s="60"/>
    </row>
    <row r="16756" spans="760:785" x14ac:dyDescent="0.25">
      <c r="ACF16756" s="60"/>
      <c r="ACG16756" s="60"/>
      <c r="ACH16756" s="60"/>
      <c r="ACI16756" s="60"/>
      <c r="ACJ16756" s="60"/>
      <c r="ACK16756" s="60"/>
      <c r="ACL16756" s="60"/>
      <c r="ACM16756" s="60"/>
      <c r="ACN16756" s="60"/>
      <c r="ACO16756" s="60"/>
      <c r="ACP16756" s="60"/>
      <c r="ACQ16756" s="60"/>
      <c r="ACR16756" s="60"/>
      <c r="ACS16756" s="60"/>
      <c r="ACT16756" s="60"/>
      <c r="ACU16756" s="60"/>
      <c r="ACV16756" s="60"/>
      <c r="ACW16756" s="60"/>
      <c r="ACX16756" s="60"/>
      <c r="ACY16756" s="60">
        <v>6.4282653345390697E-2</v>
      </c>
      <c r="ACZ16756" s="60"/>
      <c r="ADA16756" s="60"/>
      <c r="ADB16756" s="60"/>
      <c r="ADC16756" s="60"/>
      <c r="ADD16756" s="60"/>
      <c r="ADE16756" s="60"/>
    </row>
    <row r="16757" spans="760:785" x14ac:dyDescent="0.25">
      <c r="ACF16757" s="60"/>
      <c r="ACG16757" s="60"/>
      <c r="ACH16757" s="60"/>
      <c r="ACI16757" s="60"/>
      <c r="ACJ16757" s="60"/>
      <c r="ACK16757" s="60"/>
      <c r="ACL16757" s="60"/>
      <c r="ACM16757" s="60"/>
      <c r="ACN16757" s="60"/>
      <c r="ACO16757" s="60"/>
      <c r="ACP16757" s="60"/>
      <c r="ACQ16757" s="60"/>
      <c r="ACR16757" s="60"/>
      <c r="ACS16757" s="60"/>
      <c r="ACT16757" s="60"/>
      <c r="ACU16757" s="60"/>
      <c r="ACV16757" s="60"/>
      <c r="ACW16757" s="60"/>
      <c r="ACX16757" s="60"/>
      <c r="ACY16757" s="60">
        <v>6.4258843826846199E-2</v>
      </c>
      <c r="ACZ16757" s="60"/>
      <c r="ADA16757" s="60"/>
      <c r="ADB16757" s="60"/>
      <c r="ADC16757" s="60"/>
      <c r="ADD16757" s="60"/>
      <c r="ADE16757" s="60"/>
    </row>
    <row r="16758" spans="760:785" x14ac:dyDescent="0.25">
      <c r="ACF16758" s="60"/>
      <c r="ACG16758" s="60"/>
      <c r="ACH16758" s="60"/>
      <c r="ACI16758" s="60"/>
      <c r="ACJ16758" s="60"/>
      <c r="ACK16758" s="60"/>
      <c r="ACL16758" s="60"/>
      <c r="ACM16758" s="60"/>
      <c r="ACN16758" s="60"/>
      <c r="ACO16758" s="60"/>
      <c r="ACP16758" s="60"/>
      <c r="ACQ16758" s="60"/>
      <c r="ACR16758" s="60"/>
      <c r="ACS16758" s="60"/>
      <c r="ACT16758" s="60"/>
      <c r="ACU16758" s="60"/>
      <c r="ACV16758" s="60"/>
      <c r="ACW16758" s="60"/>
      <c r="ACX16758" s="60"/>
      <c r="ACY16758" s="60">
        <v>6.4242902021798998E-2</v>
      </c>
      <c r="ACZ16758" s="60"/>
      <c r="ADA16758" s="60"/>
      <c r="ADB16758" s="60"/>
      <c r="ADC16758" s="60"/>
      <c r="ADD16758" s="60"/>
      <c r="ADE16758" s="60"/>
    </row>
    <row r="16759" spans="760:785" x14ac:dyDescent="0.25">
      <c r="ACF16759" s="60"/>
      <c r="ACG16759" s="60"/>
      <c r="ACH16759" s="60"/>
      <c r="ACI16759" s="60"/>
      <c r="ACJ16759" s="60"/>
      <c r="ACK16759" s="60"/>
      <c r="ACL16759" s="60"/>
      <c r="ACM16759" s="60"/>
      <c r="ACN16759" s="60"/>
      <c r="ACO16759" s="60"/>
      <c r="ACP16759" s="60"/>
      <c r="ACQ16759" s="60"/>
      <c r="ACR16759" s="60"/>
      <c r="ACS16759" s="60"/>
      <c r="ACT16759" s="60"/>
      <c r="ACU16759" s="60"/>
      <c r="ACV16759" s="60"/>
      <c r="ACW16759" s="60"/>
      <c r="ACX16759" s="60"/>
      <c r="ACY16759" s="60">
        <v>6.4233307682002805E-2</v>
      </c>
      <c r="ACZ16759" s="60"/>
      <c r="ADA16759" s="60"/>
      <c r="ADB16759" s="60"/>
      <c r="ADC16759" s="60"/>
      <c r="ADD16759" s="60"/>
      <c r="ADE16759" s="60"/>
    </row>
    <row r="16760" spans="760:785" x14ac:dyDescent="0.25">
      <c r="ACF16760" s="60"/>
      <c r="ACG16760" s="60"/>
      <c r="ACH16760" s="60"/>
      <c r="ACI16760" s="60"/>
      <c r="ACJ16760" s="60"/>
      <c r="ACK16760" s="60"/>
      <c r="ACL16760" s="60"/>
      <c r="ACM16760" s="60"/>
      <c r="ACN16760" s="60"/>
      <c r="ACO16760" s="60"/>
      <c r="ACP16760" s="60"/>
      <c r="ACQ16760" s="60"/>
      <c r="ACR16760" s="60"/>
      <c r="ACS16760" s="60"/>
      <c r="ACT16760" s="60"/>
      <c r="ACU16760" s="60"/>
      <c r="ACV16760" s="60"/>
      <c r="ACW16760" s="60"/>
      <c r="ACX16760" s="60"/>
      <c r="ACY16760" s="60">
        <v>6.4210537727125996E-2</v>
      </c>
      <c r="ACZ16760" s="60"/>
      <c r="ADA16760" s="60"/>
      <c r="ADB16760" s="60"/>
      <c r="ADC16760" s="60"/>
      <c r="ADD16760" s="60"/>
      <c r="ADE16760" s="60"/>
    </row>
    <row r="16761" spans="760:785" x14ac:dyDescent="0.25">
      <c r="ACF16761" s="60"/>
      <c r="ACG16761" s="60"/>
      <c r="ACH16761" s="60"/>
      <c r="ACI16761" s="60"/>
      <c r="ACJ16761" s="60"/>
      <c r="ACK16761" s="60"/>
      <c r="ACL16761" s="60"/>
      <c r="ACM16761" s="60"/>
      <c r="ACN16761" s="60"/>
      <c r="ACO16761" s="60"/>
      <c r="ACP16761" s="60"/>
      <c r="ACQ16761" s="60"/>
      <c r="ACR16761" s="60"/>
      <c r="ACS16761" s="60"/>
      <c r="ACT16761" s="60"/>
      <c r="ACU16761" s="60"/>
      <c r="ACV16761" s="60"/>
      <c r="ACW16761" s="60"/>
      <c r="ACX16761" s="60"/>
      <c r="ACY16761" s="60">
        <v>6.4209706015648502E-2</v>
      </c>
      <c r="ACZ16761" s="60"/>
      <c r="ADA16761" s="60"/>
      <c r="ADB16761" s="60"/>
      <c r="ADC16761" s="60"/>
      <c r="ADD16761" s="60"/>
      <c r="ADE16761" s="60"/>
    </row>
    <row r="16762" spans="760:785" x14ac:dyDescent="0.25">
      <c r="ACF16762" s="60"/>
      <c r="ACG16762" s="60"/>
      <c r="ACH16762" s="60"/>
      <c r="ACI16762" s="60"/>
      <c r="ACJ16762" s="60"/>
      <c r="ACK16762" s="60"/>
      <c r="ACL16762" s="60"/>
      <c r="ACM16762" s="60"/>
      <c r="ACN16762" s="60"/>
      <c r="ACO16762" s="60"/>
      <c r="ACP16762" s="60"/>
      <c r="ACQ16762" s="60"/>
      <c r="ACR16762" s="60"/>
      <c r="ACS16762" s="60"/>
      <c r="ACT16762" s="60"/>
      <c r="ACU16762" s="60"/>
      <c r="ACV16762" s="60"/>
      <c r="ACW16762" s="60"/>
      <c r="ACX16762" s="60"/>
      <c r="ACY16762" s="60">
        <v>6.4209706015648502E-2</v>
      </c>
      <c r="ACZ16762" s="60"/>
      <c r="ADA16762" s="60"/>
      <c r="ADB16762" s="60"/>
      <c r="ADC16762" s="60"/>
      <c r="ADD16762" s="60"/>
      <c r="ADE16762" s="60"/>
    </row>
    <row r="16763" spans="760:785" x14ac:dyDescent="0.25">
      <c r="ACF16763" s="60"/>
      <c r="ACG16763" s="60"/>
      <c r="ACH16763" s="60"/>
      <c r="ACI16763" s="60"/>
      <c r="ACJ16763" s="60"/>
      <c r="ACK16763" s="60"/>
      <c r="ACL16763" s="60"/>
      <c r="ACM16763" s="60"/>
      <c r="ACN16763" s="60"/>
      <c r="ACO16763" s="60"/>
      <c r="ACP16763" s="60"/>
      <c r="ACQ16763" s="60"/>
      <c r="ACR16763" s="60"/>
      <c r="ACS16763" s="60"/>
      <c r="ACT16763" s="60"/>
      <c r="ACU16763" s="60"/>
      <c r="ACV16763" s="60"/>
      <c r="ACW16763" s="60"/>
      <c r="ACX16763" s="60"/>
      <c r="ACY16763" s="60">
        <v>6.4203233360056705E-2</v>
      </c>
      <c r="ACZ16763" s="60"/>
      <c r="ADA16763" s="60"/>
      <c r="ADB16763" s="60"/>
      <c r="ADC16763" s="60"/>
      <c r="ADD16763" s="60"/>
      <c r="ADE16763" s="60"/>
    </row>
    <row r="16764" spans="760:785" x14ac:dyDescent="0.25">
      <c r="ACF16764" s="60"/>
      <c r="ACG16764" s="60"/>
      <c r="ACH16764" s="60"/>
      <c r="ACI16764" s="60"/>
      <c r="ACJ16764" s="60"/>
      <c r="ACK16764" s="60"/>
      <c r="ACL16764" s="60"/>
      <c r="ACM16764" s="60"/>
      <c r="ACN16764" s="60"/>
      <c r="ACO16764" s="60"/>
      <c r="ACP16764" s="60"/>
      <c r="ACQ16764" s="60"/>
      <c r="ACR16764" s="60"/>
      <c r="ACS16764" s="60"/>
      <c r="ACT16764" s="60"/>
      <c r="ACU16764" s="60"/>
      <c r="ACV16764" s="60"/>
      <c r="ACW16764" s="60"/>
      <c r="ACX16764" s="60"/>
      <c r="ACY16764" s="60">
        <v>6.4184741786378799E-2</v>
      </c>
      <c r="ACZ16764" s="60"/>
      <c r="ADA16764" s="60"/>
      <c r="ADB16764" s="60"/>
      <c r="ADC16764" s="60"/>
      <c r="ADD16764" s="60"/>
      <c r="ADE16764" s="60"/>
    </row>
    <row r="16765" spans="760:785" x14ac:dyDescent="0.25">
      <c r="ACF16765" s="60"/>
      <c r="ACG16765" s="60"/>
      <c r="ACH16765" s="60"/>
      <c r="ACI16765" s="60"/>
      <c r="ACJ16765" s="60"/>
      <c r="ACK16765" s="60"/>
      <c r="ACL16765" s="60"/>
      <c r="ACM16765" s="60"/>
      <c r="ACN16765" s="60"/>
      <c r="ACO16765" s="60"/>
      <c r="ACP16765" s="60"/>
      <c r="ACQ16765" s="60"/>
      <c r="ACR16765" s="60"/>
      <c r="ACS16765" s="60"/>
      <c r="ACT16765" s="60"/>
      <c r="ACU16765" s="60"/>
      <c r="ACV16765" s="60"/>
      <c r="ACW16765" s="60"/>
      <c r="ACX16765" s="60"/>
      <c r="ACY16765" s="60">
        <v>6.4170441792943303E-2</v>
      </c>
      <c r="ACZ16765" s="60"/>
      <c r="ADA16765" s="60"/>
      <c r="ADB16765" s="60"/>
      <c r="ADC16765" s="60"/>
      <c r="ADD16765" s="60"/>
      <c r="ADE16765" s="60"/>
    </row>
    <row r="16766" spans="760:785" x14ac:dyDescent="0.25">
      <c r="ACF16766" s="60"/>
      <c r="ACG16766" s="60"/>
      <c r="ACH16766" s="60"/>
      <c r="ACI16766" s="60"/>
      <c r="ACJ16766" s="60"/>
      <c r="ACK16766" s="60"/>
      <c r="ACL16766" s="60"/>
      <c r="ACM16766" s="60"/>
      <c r="ACN16766" s="60"/>
      <c r="ACO16766" s="60"/>
      <c r="ACP16766" s="60"/>
      <c r="ACQ16766" s="60"/>
      <c r="ACR16766" s="60"/>
      <c r="ACS16766" s="60"/>
      <c r="ACT16766" s="60"/>
      <c r="ACU16766" s="60"/>
      <c r="ACV16766" s="60"/>
      <c r="ACW16766" s="60"/>
      <c r="ACX16766" s="60"/>
      <c r="ACY16766" s="60">
        <v>6.4161842145542103E-2</v>
      </c>
      <c r="ACZ16766" s="60"/>
      <c r="ADA16766" s="60"/>
      <c r="ADB16766" s="60"/>
      <c r="ADC16766" s="60"/>
      <c r="ADD16766" s="60"/>
      <c r="ADE16766" s="60"/>
    </row>
    <row r="16767" spans="760:785" x14ac:dyDescent="0.25">
      <c r="ACF16767" s="60"/>
      <c r="ACG16767" s="60"/>
      <c r="ACH16767" s="60"/>
      <c r="ACI16767" s="60"/>
      <c r="ACJ16767" s="60"/>
      <c r="ACK16767" s="60"/>
      <c r="ACL16767" s="60"/>
      <c r="ACM16767" s="60"/>
      <c r="ACN16767" s="60"/>
      <c r="ACO16767" s="60"/>
      <c r="ACP16767" s="60"/>
      <c r="ACQ16767" s="60"/>
      <c r="ACR16767" s="60"/>
      <c r="ACS16767" s="60"/>
      <c r="ACT16767" s="60"/>
      <c r="ACU16767" s="60"/>
      <c r="ACV16767" s="60"/>
      <c r="ACW16767" s="60"/>
      <c r="ACX16767" s="60"/>
      <c r="ACY16767" s="60">
        <v>6.4161842145542103E-2</v>
      </c>
      <c r="ACZ16767" s="60"/>
      <c r="ADA16767" s="60"/>
      <c r="ADB16767" s="60"/>
      <c r="ADC16767" s="60"/>
      <c r="ADD16767" s="60"/>
      <c r="ADE16767" s="60"/>
    </row>
    <row r="16768" spans="760:785" x14ac:dyDescent="0.25">
      <c r="ACF16768" s="60"/>
      <c r="ACG16768" s="60"/>
      <c r="ACH16768" s="60"/>
      <c r="ACI16768" s="60"/>
      <c r="ACJ16768" s="60"/>
      <c r="ACK16768" s="60"/>
      <c r="ACL16768" s="60"/>
      <c r="ACM16768" s="60"/>
      <c r="ACN16768" s="60"/>
      <c r="ACO16768" s="60"/>
      <c r="ACP16768" s="60"/>
      <c r="ACQ16768" s="60"/>
      <c r="ACR16768" s="60"/>
      <c r="ACS16768" s="60"/>
      <c r="ACT16768" s="60"/>
      <c r="ACU16768" s="60"/>
      <c r="ACV16768" s="60"/>
      <c r="ACW16768" s="60"/>
      <c r="ACX16768" s="60"/>
      <c r="ACY16768" s="60">
        <v>6.4147290236686305E-2</v>
      </c>
      <c r="ACZ16768" s="60"/>
      <c r="ADA16768" s="60"/>
      <c r="ADB16768" s="60"/>
      <c r="ADC16768" s="60"/>
      <c r="ADD16768" s="60"/>
      <c r="ADE16768" s="60"/>
    </row>
    <row r="16769" spans="760:785" x14ac:dyDescent="0.25">
      <c r="ACF16769" s="60"/>
      <c r="ACG16769" s="60"/>
      <c r="ACH16769" s="60"/>
      <c r="ACI16769" s="60"/>
      <c r="ACJ16769" s="60"/>
      <c r="ACK16769" s="60"/>
      <c r="ACL16769" s="60"/>
      <c r="ACM16769" s="60"/>
      <c r="ACN16769" s="60"/>
      <c r="ACO16769" s="60"/>
      <c r="ACP16769" s="60"/>
      <c r="ACQ16769" s="60"/>
      <c r="ACR16769" s="60"/>
      <c r="ACS16769" s="60"/>
      <c r="ACT16769" s="60"/>
      <c r="ACU16769" s="60"/>
      <c r="ACV16769" s="60"/>
      <c r="ACW16769" s="60"/>
      <c r="ACX16769" s="60"/>
      <c r="ACY16769" s="60">
        <v>6.4140620163427794E-2</v>
      </c>
      <c r="ACZ16769" s="60"/>
      <c r="ADA16769" s="60"/>
      <c r="ADB16769" s="60"/>
      <c r="ADC16769" s="60"/>
      <c r="ADD16769" s="60"/>
      <c r="ADE16769" s="60"/>
    </row>
    <row r="16770" spans="760:785" x14ac:dyDescent="0.25">
      <c r="ACF16770" s="60"/>
      <c r="ACG16770" s="60"/>
      <c r="ACH16770" s="60"/>
      <c r="ACI16770" s="60"/>
      <c r="ACJ16770" s="60"/>
      <c r="ACK16770" s="60"/>
      <c r="ACL16770" s="60"/>
      <c r="ACM16770" s="60"/>
      <c r="ACN16770" s="60"/>
      <c r="ACO16770" s="60"/>
      <c r="ACP16770" s="60"/>
      <c r="ACQ16770" s="60"/>
      <c r="ACR16770" s="60"/>
      <c r="ACS16770" s="60"/>
      <c r="ACT16770" s="60"/>
      <c r="ACU16770" s="60"/>
      <c r="ACV16770" s="60"/>
      <c r="ACW16770" s="60"/>
      <c r="ACX16770" s="60"/>
      <c r="ACY16770" s="60">
        <v>6.4140620163427794E-2</v>
      </c>
      <c r="ACZ16770" s="60"/>
      <c r="ADA16770" s="60"/>
      <c r="ADB16770" s="60"/>
      <c r="ADC16770" s="60"/>
      <c r="ADD16770" s="60"/>
      <c r="ADE16770" s="60"/>
    </row>
    <row r="16771" spans="760:785" x14ac:dyDescent="0.25">
      <c r="ACF16771" s="60"/>
      <c r="ACG16771" s="60"/>
      <c r="ACH16771" s="60"/>
      <c r="ACI16771" s="60"/>
      <c r="ACJ16771" s="60"/>
      <c r="ACK16771" s="60"/>
      <c r="ACL16771" s="60"/>
      <c r="ACM16771" s="60"/>
      <c r="ACN16771" s="60"/>
      <c r="ACO16771" s="60"/>
      <c r="ACP16771" s="60"/>
      <c r="ACQ16771" s="60"/>
      <c r="ACR16771" s="60"/>
      <c r="ACS16771" s="60"/>
      <c r="ACT16771" s="60"/>
      <c r="ACU16771" s="60"/>
      <c r="ACV16771" s="60"/>
      <c r="ACW16771" s="60"/>
      <c r="ACX16771" s="60"/>
      <c r="ACY16771" s="60">
        <v>6.40983781820402E-2</v>
      </c>
      <c r="ACZ16771" s="60"/>
      <c r="ADA16771" s="60"/>
      <c r="ADB16771" s="60"/>
      <c r="ADC16771" s="60"/>
      <c r="ADD16771" s="60"/>
      <c r="ADE16771" s="60"/>
    </row>
    <row r="16772" spans="760:785" x14ac:dyDescent="0.25">
      <c r="ACF16772" s="60"/>
      <c r="ACG16772" s="60"/>
      <c r="ACH16772" s="60"/>
      <c r="ACI16772" s="60"/>
      <c r="ACJ16772" s="60"/>
      <c r="ACK16772" s="60"/>
      <c r="ACL16772" s="60"/>
      <c r="ACM16772" s="60"/>
      <c r="ACN16772" s="60"/>
      <c r="ACO16772" s="60"/>
      <c r="ACP16772" s="60"/>
      <c r="ACQ16772" s="60"/>
      <c r="ACR16772" s="60"/>
      <c r="ACS16772" s="60"/>
      <c r="ACT16772" s="60"/>
      <c r="ACU16772" s="60"/>
      <c r="ACV16772" s="60"/>
      <c r="ACW16772" s="60"/>
      <c r="ACX16772" s="60"/>
      <c r="ACY16772" s="60">
        <v>6.3980175661249195E-2</v>
      </c>
      <c r="ACZ16772" s="60"/>
      <c r="ADA16772" s="60"/>
      <c r="ADB16772" s="60"/>
      <c r="ADC16772" s="60"/>
      <c r="ADD16772" s="60"/>
      <c r="ADE16772" s="60"/>
    </row>
    <row r="16773" spans="760:785" x14ac:dyDescent="0.25">
      <c r="ACF16773" s="60"/>
      <c r="ACG16773" s="60"/>
      <c r="ACH16773" s="60"/>
      <c r="ACI16773" s="60"/>
      <c r="ACJ16773" s="60"/>
      <c r="ACK16773" s="60"/>
      <c r="ACL16773" s="60"/>
      <c r="ACM16773" s="60"/>
      <c r="ACN16773" s="60"/>
      <c r="ACO16773" s="60"/>
      <c r="ACP16773" s="60"/>
      <c r="ACQ16773" s="60"/>
      <c r="ACR16773" s="60"/>
      <c r="ACS16773" s="60"/>
      <c r="ACT16773" s="60"/>
      <c r="ACU16773" s="60"/>
      <c r="ACV16773" s="60"/>
      <c r="ACW16773" s="60"/>
      <c r="ACX16773" s="60"/>
      <c r="ACY16773" s="60">
        <v>6.3980175661249195E-2</v>
      </c>
      <c r="ACZ16773" s="60"/>
      <c r="ADA16773" s="60"/>
      <c r="ADB16773" s="60"/>
      <c r="ADC16773" s="60"/>
      <c r="ADD16773" s="60"/>
      <c r="ADE16773" s="60"/>
    </row>
    <row r="16774" spans="760:785" x14ac:dyDescent="0.25">
      <c r="ACF16774" s="60"/>
      <c r="ACG16774" s="60"/>
      <c r="ACH16774" s="60"/>
      <c r="ACI16774" s="60"/>
      <c r="ACJ16774" s="60"/>
      <c r="ACK16774" s="60"/>
      <c r="ACL16774" s="60"/>
      <c r="ACM16774" s="60"/>
      <c r="ACN16774" s="60"/>
      <c r="ACO16774" s="60"/>
      <c r="ACP16774" s="60"/>
      <c r="ACQ16774" s="60"/>
      <c r="ACR16774" s="60"/>
      <c r="ACS16774" s="60"/>
      <c r="ACT16774" s="60"/>
      <c r="ACU16774" s="60"/>
      <c r="ACV16774" s="60"/>
      <c r="ACW16774" s="60"/>
      <c r="ACX16774" s="60"/>
      <c r="ACY16774" s="60">
        <v>6.3959312333563001E-2</v>
      </c>
      <c r="ACZ16774" s="60"/>
      <c r="ADA16774" s="60"/>
      <c r="ADB16774" s="60"/>
      <c r="ADC16774" s="60"/>
      <c r="ADD16774" s="60"/>
      <c r="ADE16774" s="60"/>
    </row>
    <row r="16775" spans="760:785" x14ac:dyDescent="0.25">
      <c r="ACF16775" s="60"/>
      <c r="ACG16775" s="60"/>
      <c r="ACH16775" s="60"/>
      <c r="ACI16775" s="60"/>
      <c r="ACJ16775" s="60"/>
      <c r="ACK16775" s="60"/>
      <c r="ACL16775" s="60"/>
      <c r="ACM16775" s="60"/>
      <c r="ACN16775" s="60"/>
      <c r="ACO16775" s="60"/>
      <c r="ACP16775" s="60"/>
      <c r="ACQ16775" s="60"/>
      <c r="ACR16775" s="60"/>
      <c r="ACS16775" s="60"/>
      <c r="ACT16775" s="60"/>
      <c r="ACU16775" s="60"/>
      <c r="ACV16775" s="60"/>
      <c r="ACW16775" s="60"/>
      <c r="ACX16775" s="60"/>
      <c r="ACY16775" s="60">
        <v>6.3952653393086895E-2</v>
      </c>
      <c r="ACZ16775" s="60"/>
      <c r="ADA16775" s="60"/>
      <c r="ADB16775" s="60"/>
      <c r="ADC16775" s="60"/>
      <c r="ADD16775" s="60"/>
      <c r="ADE16775" s="60"/>
    </row>
    <row r="16776" spans="760:785" x14ac:dyDescent="0.25">
      <c r="ACF16776" s="60"/>
      <c r="ACG16776" s="60"/>
      <c r="ACH16776" s="60"/>
      <c r="ACI16776" s="60"/>
      <c r="ACJ16776" s="60"/>
      <c r="ACK16776" s="60"/>
      <c r="ACL16776" s="60"/>
      <c r="ACM16776" s="60"/>
      <c r="ACN16776" s="60"/>
      <c r="ACO16776" s="60"/>
      <c r="ACP16776" s="60"/>
      <c r="ACQ16776" s="60"/>
      <c r="ACR16776" s="60"/>
      <c r="ACS16776" s="60"/>
      <c r="ACT16776" s="60"/>
      <c r="ACU16776" s="60"/>
      <c r="ACV16776" s="60"/>
      <c r="ACW16776" s="60"/>
      <c r="ACX16776" s="60"/>
      <c r="ACY16776" s="60">
        <v>6.3878064937040596E-2</v>
      </c>
      <c r="ACZ16776" s="60"/>
      <c r="ADA16776" s="60"/>
      <c r="ADB16776" s="60"/>
      <c r="ADC16776" s="60"/>
      <c r="ADD16776" s="60"/>
      <c r="ADE16776" s="60"/>
    </row>
    <row r="16777" spans="760:785" x14ac:dyDescent="0.25">
      <c r="ACF16777" s="60"/>
      <c r="ACG16777" s="60"/>
      <c r="ACH16777" s="60"/>
      <c r="ACI16777" s="60"/>
      <c r="ACJ16777" s="60"/>
      <c r="ACK16777" s="60"/>
      <c r="ACL16777" s="60"/>
      <c r="ACM16777" s="60"/>
      <c r="ACN16777" s="60"/>
      <c r="ACO16777" s="60"/>
      <c r="ACP16777" s="60"/>
      <c r="ACQ16777" s="60"/>
      <c r="ACR16777" s="60"/>
      <c r="ACS16777" s="60"/>
      <c r="ACT16777" s="60"/>
      <c r="ACU16777" s="60"/>
      <c r="ACV16777" s="60"/>
      <c r="ACW16777" s="60"/>
      <c r="ACX16777" s="60"/>
      <c r="ACY16777" s="60">
        <v>6.3848017623634901E-2</v>
      </c>
      <c r="ACZ16777" s="60"/>
      <c r="ADA16777" s="60"/>
      <c r="ADB16777" s="60"/>
      <c r="ADC16777" s="60"/>
      <c r="ADD16777" s="60"/>
      <c r="ADE16777" s="60"/>
    </row>
    <row r="16778" spans="760:785" x14ac:dyDescent="0.25">
      <c r="ACF16778" s="60"/>
      <c r="ACG16778" s="60"/>
      <c r="ACH16778" s="60"/>
      <c r="ACI16778" s="60"/>
      <c r="ACJ16778" s="60"/>
      <c r="ACK16778" s="60"/>
      <c r="ACL16778" s="60"/>
      <c r="ACM16778" s="60"/>
      <c r="ACN16778" s="60"/>
      <c r="ACO16778" s="60"/>
      <c r="ACP16778" s="60"/>
      <c r="ACQ16778" s="60"/>
      <c r="ACR16778" s="60"/>
      <c r="ACS16778" s="60"/>
      <c r="ACT16778" s="60"/>
      <c r="ACU16778" s="60"/>
      <c r="ACV16778" s="60"/>
      <c r="ACW16778" s="60"/>
      <c r="ACX16778" s="60"/>
      <c r="ACY16778" s="60">
        <v>6.3848017623634901E-2</v>
      </c>
      <c r="ACZ16778" s="60"/>
      <c r="ADA16778" s="60"/>
      <c r="ADB16778" s="60"/>
      <c r="ADC16778" s="60"/>
      <c r="ADD16778" s="60"/>
      <c r="ADE16778" s="60"/>
    </row>
    <row r="16779" spans="760:785" x14ac:dyDescent="0.25">
      <c r="ACF16779" s="60"/>
      <c r="ACG16779" s="60"/>
      <c r="ACH16779" s="60"/>
      <c r="ACI16779" s="60"/>
      <c r="ACJ16779" s="60"/>
      <c r="ACK16779" s="60"/>
      <c r="ACL16779" s="60"/>
      <c r="ACM16779" s="60"/>
      <c r="ACN16779" s="60"/>
      <c r="ACO16779" s="60"/>
      <c r="ACP16779" s="60"/>
      <c r="ACQ16779" s="60"/>
      <c r="ACR16779" s="60"/>
      <c r="ACS16779" s="60"/>
      <c r="ACT16779" s="60"/>
      <c r="ACU16779" s="60"/>
      <c r="ACV16779" s="60"/>
      <c r="ACW16779" s="60"/>
      <c r="ACX16779" s="60"/>
      <c r="ACY16779" s="60">
        <v>6.3822719816633705E-2</v>
      </c>
      <c r="ACZ16779" s="60"/>
      <c r="ADA16779" s="60"/>
      <c r="ADB16779" s="60"/>
      <c r="ADC16779" s="60"/>
      <c r="ADD16779" s="60"/>
      <c r="ADE16779" s="60"/>
    </row>
    <row r="16780" spans="760:785" x14ac:dyDescent="0.25">
      <c r="ACF16780" s="60"/>
      <c r="ACG16780" s="60"/>
      <c r="ACH16780" s="60"/>
      <c r="ACI16780" s="60"/>
      <c r="ACJ16780" s="60"/>
      <c r="ACK16780" s="60"/>
      <c r="ACL16780" s="60"/>
      <c r="ACM16780" s="60"/>
      <c r="ACN16780" s="60"/>
      <c r="ACO16780" s="60"/>
      <c r="ACP16780" s="60"/>
      <c r="ACQ16780" s="60"/>
      <c r="ACR16780" s="60"/>
      <c r="ACS16780" s="60"/>
      <c r="ACT16780" s="60"/>
      <c r="ACU16780" s="60"/>
      <c r="ACV16780" s="60"/>
      <c r="ACW16780" s="60"/>
      <c r="ACX16780" s="60"/>
      <c r="ACY16780" s="60">
        <v>6.3822719816633705E-2</v>
      </c>
      <c r="ACZ16780" s="60"/>
      <c r="ADA16780" s="60"/>
      <c r="ADB16780" s="60"/>
      <c r="ADC16780" s="60"/>
      <c r="ADD16780" s="60"/>
      <c r="ADE16780" s="60"/>
    </row>
    <row r="16781" spans="760:785" x14ac:dyDescent="0.25">
      <c r="ACF16781" s="60"/>
      <c r="ACG16781" s="60"/>
      <c r="ACH16781" s="60"/>
      <c r="ACI16781" s="60"/>
      <c r="ACJ16781" s="60"/>
      <c r="ACK16781" s="60"/>
      <c r="ACL16781" s="60"/>
      <c r="ACM16781" s="60"/>
      <c r="ACN16781" s="60"/>
      <c r="ACO16781" s="60"/>
      <c r="ACP16781" s="60"/>
      <c r="ACQ16781" s="60"/>
      <c r="ACR16781" s="60"/>
      <c r="ACS16781" s="60"/>
      <c r="ACT16781" s="60"/>
      <c r="ACU16781" s="60"/>
      <c r="ACV16781" s="60"/>
      <c r="ACW16781" s="60"/>
      <c r="ACX16781" s="60"/>
      <c r="ACY16781" s="60">
        <v>6.3805063058613998E-2</v>
      </c>
      <c r="ACZ16781" s="60"/>
      <c r="ADA16781" s="60"/>
      <c r="ADB16781" s="60"/>
      <c r="ADC16781" s="60"/>
      <c r="ADD16781" s="60"/>
      <c r="ADE16781" s="60"/>
    </row>
    <row r="16782" spans="760:785" x14ac:dyDescent="0.25">
      <c r="ACF16782" s="60"/>
      <c r="ACG16782" s="60"/>
      <c r="ACH16782" s="60"/>
      <c r="ACI16782" s="60"/>
      <c r="ACJ16782" s="60"/>
      <c r="ACK16782" s="60"/>
      <c r="ACL16782" s="60"/>
      <c r="ACM16782" s="60"/>
      <c r="ACN16782" s="60"/>
      <c r="ACO16782" s="60"/>
      <c r="ACP16782" s="60"/>
      <c r="ACQ16782" s="60"/>
      <c r="ACR16782" s="60"/>
      <c r="ACS16782" s="60"/>
      <c r="ACT16782" s="60"/>
      <c r="ACU16782" s="60"/>
      <c r="ACV16782" s="60"/>
      <c r="ACW16782" s="60"/>
      <c r="ACX16782" s="60"/>
      <c r="ACY16782" s="60">
        <v>6.3805063058613998E-2</v>
      </c>
      <c r="ACZ16782" s="60"/>
      <c r="ADA16782" s="60"/>
      <c r="ADB16782" s="60"/>
      <c r="ADC16782" s="60"/>
      <c r="ADD16782" s="60"/>
      <c r="ADE16782" s="60"/>
    </row>
    <row r="16783" spans="760:785" x14ac:dyDescent="0.25">
      <c r="ACF16783" s="60"/>
      <c r="ACG16783" s="60"/>
      <c r="ACH16783" s="60"/>
      <c r="ACI16783" s="60"/>
      <c r="ACJ16783" s="60"/>
      <c r="ACK16783" s="60"/>
      <c r="ACL16783" s="60"/>
      <c r="ACM16783" s="60"/>
      <c r="ACN16783" s="60"/>
      <c r="ACO16783" s="60"/>
      <c r="ACP16783" s="60"/>
      <c r="ACQ16783" s="60"/>
      <c r="ACR16783" s="60"/>
      <c r="ACS16783" s="60"/>
      <c r="ACT16783" s="60"/>
      <c r="ACU16783" s="60"/>
      <c r="ACV16783" s="60"/>
      <c r="ACW16783" s="60"/>
      <c r="ACX16783" s="60"/>
      <c r="ACY16783" s="60">
        <v>6.3801639724164305E-2</v>
      </c>
      <c r="ACZ16783" s="60"/>
      <c r="ADA16783" s="60"/>
      <c r="ADB16783" s="60"/>
      <c r="ADC16783" s="60"/>
      <c r="ADD16783" s="60"/>
      <c r="ADE16783" s="60"/>
    </row>
    <row r="16784" spans="760:785" x14ac:dyDescent="0.25">
      <c r="ACF16784" s="60"/>
      <c r="ACG16784" s="60"/>
      <c r="ACH16784" s="60"/>
      <c r="ACI16784" s="60"/>
      <c r="ACJ16784" s="60"/>
      <c r="ACK16784" s="60"/>
      <c r="ACL16784" s="60"/>
      <c r="ACM16784" s="60"/>
      <c r="ACN16784" s="60"/>
      <c r="ACO16784" s="60"/>
      <c r="ACP16784" s="60"/>
      <c r="ACQ16784" s="60"/>
      <c r="ACR16784" s="60"/>
      <c r="ACS16784" s="60"/>
      <c r="ACT16784" s="60"/>
      <c r="ACU16784" s="60"/>
      <c r="ACV16784" s="60"/>
      <c r="ACW16784" s="60"/>
      <c r="ACX16784" s="60"/>
      <c r="ACY16784" s="60">
        <v>6.3801639724164305E-2</v>
      </c>
      <c r="ACZ16784" s="60"/>
      <c r="ADA16784" s="60"/>
      <c r="ADB16784" s="60"/>
      <c r="ADC16784" s="60"/>
      <c r="ADD16784" s="60"/>
      <c r="ADE16784" s="60"/>
    </row>
    <row r="16785" spans="760:785" x14ac:dyDescent="0.25">
      <c r="ACF16785" s="60"/>
      <c r="ACG16785" s="60"/>
      <c r="ACH16785" s="60"/>
      <c r="ACI16785" s="60"/>
      <c r="ACJ16785" s="60"/>
      <c r="ACK16785" s="60"/>
      <c r="ACL16785" s="60"/>
      <c r="ACM16785" s="60"/>
      <c r="ACN16785" s="60"/>
      <c r="ACO16785" s="60"/>
      <c r="ACP16785" s="60"/>
      <c r="ACQ16785" s="60"/>
      <c r="ACR16785" s="60"/>
      <c r="ACS16785" s="60"/>
      <c r="ACT16785" s="60"/>
      <c r="ACU16785" s="60"/>
      <c r="ACV16785" s="60"/>
      <c r="ACW16785" s="60"/>
      <c r="ACX16785" s="60"/>
      <c r="ACY16785" s="60">
        <v>6.3777479798470399E-2</v>
      </c>
      <c r="ACZ16785" s="60"/>
      <c r="ADA16785" s="60"/>
      <c r="ADB16785" s="60"/>
      <c r="ADC16785" s="60"/>
      <c r="ADD16785" s="60"/>
      <c r="ADE16785" s="60"/>
    </row>
    <row r="16786" spans="760:785" x14ac:dyDescent="0.25">
      <c r="ACF16786" s="60"/>
      <c r="ACG16786" s="60"/>
      <c r="ACH16786" s="60"/>
      <c r="ACI16786" s="60"/>
      <c r="ACJ16786" s="60"/>
      <c r="ACK16786" s="60"/>
      <c r="ACL16786" s="60"/>
      <c r="ACM16786" s="60"/>
      <c r="ACN16786" s="60"/>
      <c r="ACO16786" s="60"/>
      <c r="ACP16786" s="60"/>
      <c r="ACQ16786" s="60"/>
      <c r="ACR16786" s="60"/>
      <c r="ACS16786" s="60"/>
      <c r="ACT16786" s="60"/>
      <c r="ACU16786" s="60"/>
      <c r="ACV16786" s="60"/>
      <c r="ACW16786" s="60"/>
      <c r="ACX16786" s="60"/>
      <c r="ACY16786" s="60">
        <v>6.3590989790417995E-2</v>
      </c>
      <c r="ACZ16786" s="60"/>
      <c r="ADA16786" s="60"/>
      <c r="ADB16786" s="60"/>
      <c r="ADC16786" s="60"/>
      <c r="ADD16786" s="60"/>
      <c r="ADE16786" s="60"/>
    </row>
    <row r="16787" spans="760:785" x14ac:dyDescent="0.25">
      <c r="ACF16787" s="60"/>
      <c r="ACG16787" s="60"/>
      <c r="ACH16787" s="60"/>
      <c r="ACI16787" s="60"/>
      <c r="ACJ16787" s="60"/>
      <c r="ACK16787" s="60"/>
      <c r="ACL16787" s="60"/>
      <c r="ACM16787" s="60"/>
      <c r="ACN16787" s="60"/>
      <c r="ACO16787" s="60"/>
      <c r="ACP16787" s="60"/>
      <c r="ACQ16787" s="60"/>
      <c r="ACR16787" s="60"/>
      <c r="ACS16787" s="60"/>
      <c r="ACT16787" s="60"/>
      <c r="ACU16787" s="60"/>
      <c r="ACV16787" s="60"/>
      <c r="ACW16787" s="60"/>
      <c r="ACX16787" s="60"/>
      <c r="ACY16787" s="60">
        <v>6.3506403404895301E-2</v>
      </c>
      <c r="ACZ16787" s="60"/>
      <c r="ADA16787" s="60"/>
      <c r="ADB16787" s="60"/>
      <c r="ADC16787" s="60"/>
      <c r="ADD16787" s="60"/>
      <c r="ADE16787" s="60"/>
    </row>
    <row r="16788" spans="760:785" x14ac:dyDescent="0.25">
      <c r="ACF16788" s="60"/>
      <c r="ACG16788" s="60"/>
      <c r="ACH16788" s="60"/>
      <c r="ACI16788" s="60"/>
      <c r="ACJ16788" s="60"/>
      <c r="ACK16788" s="60"/>
      <c r="ACL16788" s="60"/>
      <c r="ACM16788" s="60"/>
      <c r="ACN16788" s="60"/>
      <c r="ACO16788" s="60"/>
      <c r="ACP16788" s="60"/>
      <c r="ACQ16788" s="60"/>
      <c r="ACR16788" s="60"/>
      <c r="ACS16788" s="60"/>
      <c r="ACT16788" s="60"/>
      <c r="ACU16788" s="60"/>
      <c r="ACV16788" s="60"/>
      <c r="ACW16788" s="60"/>
      <c r="ACX16788" s="60"/>
      <c r="ACY16788" s="60">
        <v>6.3499216188584201E-2</v>
      </c>
      <c r="ACZ16788" s="60"/>
      <c r="ADA16788" s="60"/>
      <c r="ADB16788" s="60"/>
      <c r="ADC16788" s="60"/>
      <c r="ADD16788" s="60"/>
      <c r="ADE16788" s="60"/>
    </row>
    <row r="16789" spans="760:785" x14ac:dyDescent="0.25">
      <c r="ACF16789" s="60"/>
      <c r="ACG16789" s="60"/>
      <c r="ACH16789" s="60"/>
      <c r="ACI16789" s="60"/>
      <c r="ACJ16789" s="60"/>
      <c r="ACK16789" s="60"/>
      <c r="ACL16789" s="60"/>
      <c r="ACM16789" s="60"/>
      <c r="ACN16789" s="60"/>
      <c r="ACO16789" s="60"/>
      <c r="ACP16789" s="60"/>
      <c r="ACQ16789" s="60"/>
      <c r="ACR16789" s="60"/>
      <c r="ACS16789" s="60"/>
      <c r="ACT16789" s="60"/>
      <c r="ACU16789" s="60"/>
      <c r="ACV16789" s="60"/>
      <c r="ACW16789" s="60"/>
      <c r="ACX16789" s="60"/>
      <c r="ACY16789" s="60">
        <v>6.3499216188584201E-2</v>
      </c>
      <c r="ACZ16789" s="60"/>
      <c r="ADA16789" s="60"/>
      <c r="ADB16789" s="60"/>
      <c r="ADC16789" s="60"/>
      <c r="ADD16789" s="60"/>
      <c r="ADE16789" s="60"/>
    </row>
    <row r="16790" spans="760:785" x14ac:dyDescent="0.25">
      <c r="ACF16790" s="60"/>
      <c r="ACG16790" s="60"/>
      <c r="ACH16790" s="60"/>
      <c r="ACI16790" s="60"/>
      <c r="ACJ16790" s="60"/>
      <c r="ACK16790" s="60"/>
      <c r="ACL16790" s="60"/>
      <c r="ACM16790" s="60"/>
      <c r="ACN16790" s="60"/>
      <c r="ACO16790" s="60"/>
      <c r="ACP16790" s="60"/>
      <c r="ACQ16790" s="60"/>
      <c r="ACR16790" s="60"/>
      <c r="ACS16790" s="60"/>
      <c r="ACT16790" s="60"/>
      <c r="ACU16790" s="60"/>
      <c r="ACV16790" s="60"/>
      <c r="ACW16790" s="60"/>
      <c r="ACX16790" s="60"/>
      <c r="ACY16790" s="60">
        <v>6.3259884645652603E-2</v>
      </c>
      <c r="ACZ16790" s="60"/>
      <c r="ADA16790" s="60"/>
      <c r="ADB16790" s="60"/>
      <c r="ADC16790" s="60"/>
      <c r="ADD16790" s="60"/>
      <c r="ADE16790" s="60"/>
    </row>
    <row r="16791" spans="760:785" x14ac:dyDescent="0.25">
      <c r="ACF16791" s="60"/>
      <c r="ACG16791" s="60"/>
      <c r="ACH16791" s="60"/>
      <c r="ACI16791" s="60"/>
      <c r="ACJ16791" s="60"/>
      <c r="ACK16791" s="60"/>
      <c r="ACL16791" s="60"/>
      <c r="ACM16791" s="60"/>
      <c r="ACN16791" s="60"/>
      <c r="ACO16791" s="60"/>
      <c r="ACP16791" s="60"/>
      <c r="ACQ16791" s="60"/>
      <c r="ACR16791" s="60"/>
      <c r="ACS16791" s="60"/>
      <c r="ACT16791" s="60"/>
      <c r="ACU16791" s="60"/>
      <c r="ACV16791" s="60"/>
      <c r="ACW16791" s="60"/>
      <c r="ACX16791" s="60"/>
      <c r="ACY16791" s="60">
        <v>6.3259884645652603E-2</v>
      </c>
      <c r="ACZ16791" s="60"/>
      <c r="ADA16791" s="60"/>
      <c r="ADB16791" s="60"/>
      <c r="ADC16791" s="60"/>
      <c r="ADD16791" s="60"/>
      <c r="ADE16791" s="60"/>
    </row>
    <row r="16792" spans="760:785" x14ac:dyDescent="0.25">
      <c r="ACF16792" s="60"/>
      <c r="ACG16792" s="60"/>
      <c r="ACH16792" s="60"/>
      <c r="ACI16792" s="60"/>
      <c r="ACJ16792" s="60"/>
      <c r="ACK16792" s="60"/>
      <c r="ACL16792" s="60"/>
      <c r="ACM16792" s="60"/>
      <c r="ACN16792" s="60"/>
      <c r="ACO16792" s="60"/>
      <c r="ACP16792" s="60"/>
      <c r="ACQ16792" s="60"/>
      <c r="ACR16792" s="60"/>
      <c r="ACS16792" s="60"/>
      <c r="ACT16792" s="60"/>
      <c r="ACU16792" s="60"/>
      <c r="ACV16792" s="60"/>
      <c r="ACW16792" s="60"/>
      <c r="ACX16792" s="60"/>
      <c r="ACY16792" s="60">
        <v>6.3244895831161496E-2</v>
      </c>
      <c r="ACZ16792" s="60"/>
      <c r="ADA16792" s="60"/>
      <c r="ADB16792" s="60"/>
      <c r="ADC16792" s="60"/>
      <c r="ADD16792" s="60"/>
      <c r="ADE16792" s="60"/>
    </row>
    <row r="16793" spans="760:785" x14ac:dyDescent="0.25">
      <c r="ACF16793" s="60"/>
      <c r="ACG16793" s="60"/>
      <c r="ACH16793" s="60"/>
      <c r="ACI16793" s="60"/>
      <c r="ACJ16793" s="60"/>
      <c r="ACK16793" s="60"/>
      <c r="ACL16793" s="60"/>
      <c r="ACM16793" s="60"/>
      <c r="ACN16793" s="60"/>
      <c r="ACO16793" s="60"/>
      <c r="ACP16793" s="60"/>
      <c r="ACQ16793" s="60"/>
      <c r="ACR16793" s="60"/>
      <c r="ACS16793" s="60"/>
      <c r="ACT16793" s="60"/>
      <c r="ACU16793" s="60"/>
      <c r="ACV16793" s="60"/>
      <c r="ACW16793" s="60"/>
      <c r="ACX16793" s="60"/>
      <c r="ACY16793" s="60">
        <v>6.3244895831161496E-2</v>
      </c>
      <c r="ACZ16793" s="60"/>
      <c r="ADA16793" s="60"/>
      <c r="ADB16793" s="60"/>
      <c r="ADC16793" s="60"/>
      <c r="ADD16793" s="60"/>
      <c r="ADE16793" s="60"/>
    </row>
    <row r="16794" spans="760:785" x14ac:dyDescent="0.25">
      <c r="ACF16794" s="60"/>
      <c r="ACG16794" s="60"/>
      <c r="ACH16794" s="60"/>
      <c r="ACI16794" s="60"/>
      <c r="ACJ16794" s="60"/>
      <c r="ACK16794" s="60"/>
      <c r="ACL16794" s="60"/>
      <c r="ACM16794" s="60"/>
      <c r="ACN16794" s="60"/>
      <c r="ACO16794" s="60"/>
      <c r="ACP16794" s="60"/>
      <c r="ACQ16794" s="60"/>
      <c r="ACR16794" s="60"/>
      <c r="ACS16794" s="60"/>
      <c r="ACT16794" s="60"/>
      <c r="ACU16794" s="60"/>
      <c r="ACV16794" s="60"/>
      <c r="ACW16794" s="60"/>
      <c r="ACX16794" s="60"/>
      <c r="ACY16794" s="60">
        <v>6.3237906795640897E-2</v>
      </c>
      <c r="ACZ16794" s="60"/>
      <c r="ADA16794" s="60"/>
      <c r="ADB16794" s="60"/>
      <c r="ADC16794" s="60"/>
      <c r="ADD16794" s="60"/>
      <c r="ADE16794" s="60"/>
    </row>
    <row r="16795" spans="760:785" x14ac:dyDescent="0.25">
      <c r="ACF16795" s="60"/>
      <c r="ACG16795" s="60"/>
      <c r="ACH16795" s="60"/>
      <c r="ACI16795" s="60"/>
      <c r="ACJ16795" s="60"/>
      <c r="ACK16795" s="60"/>
      <c r="ACL16795" s="60"/>
      <c r="ACM16795" s="60"/>
      <c r="ACN16795" s="60"/>
      <c r="ACO16795" s="60"/>
      <c r="ACP16795" s="60"/>
      <c r="ACQ16795" s="60"/>
      <c r="ACR16795" s="60"/>
      <c r="ACS16795" s="60"/>
      <c r="ACT16795" s="60"/>
      <c r="ACU16795" s="60"/>
      <c r="ACV16795" s="60"/>
      <c r="ACW16795" s="60"/>
      <c r="ACX16795" s="60"/>
      <c r="ACY16795" s="60">
        <v>6.3237906795640897E-2</v>
      </c>
      <c r="ACZ16795" s="60"/>
      <c r="ADA16795" s="60"/>
      <c r="ADB16795" s="60"/>
      <c r="ADC16795" s="60"/>
      <c r="ADD16795" s="60"/>
      <c r="ADE16795" s="60"/>
    </row>
    <row r="16796" spans="760:785" x14ac:dyDescent="0.25">
      <c r="ACF16796" s="60"/>
      <c r="ACG16796" s="60"/>
      <c r="ACH16796" s="60"/>
      <c r="ACI16796" s="60"/>
      <c r="ACJ16796" s="60"/>
      <c r="ACK16796" s="60"/>
      <c r="ACL16796" s="60"/>
      <c r="ACM16796" s="60"/>
      <c r="ACN16796" s="60"/>
      <c r="ACO16796" s="60"/>
      <c r="ACP16796" s="60"/>
      <c r="ACQ16796" s="60"/>
      <c r="ACR16796" s="60"/>
      <c r="ACS16796" s="60"/>
      <c r="ACT16796" s="60"/>
      <c r="ACU16796" s="60"/>
      <c r="ACV16796" s="60"/>
      <c r="ACW16796" s="60"/>
      <c r="ACX16796" s="60"/>
      <c r="ACY16796" s="60">
        <v>6.3206840001685097E-2</v>
      </c>
      <c r="ACZ16796" s="60"/>
      <c r="ADA16796" s="60"/>
      <c r="ADB16796" s="60"/>
      <c r="ADC16796" s="60"/>
      <c r="ADD16796" s="60"/>
      <c r="ADE16796" s="60"/>
    </row>
    <row r="16797" spans="760:785" x14ac:dyDescent="0.25">
      <c r="ACF16797" s="60"/>
      <c r="ACG16797" s="60"/>
      <c r="ACH16797" s="60"/>
      <c r="ACI16797" s="60"/>
      <c r="ACJ16797" s="60"/>
      <c r="ACK16797" s="60"/>
      <c r="ACL16797" s="60"/>
      <c r="ACM16797" s="60"/>
      <c r="ACN16797" s="60"/>
      <c r="ACO16797" s="60"/>
      <c r="ACP16797" s="60"/>
      <c r="ACQ16797" s="60"/>
      <c r="ACR16797" s="60"/>
      <c r="ACS16797" s="60"/>
      <c r="ACT16797" s="60"/>
      <c r="ACU16797" s="60"/>
      <c r="ACV16797" s="60"/>
      <c r="ACW16797" s="60"/>
      <c r="ACX16797" s="60"/>
      <c r="ACY16797" s="60">
        <v>6.3178415071233104E-2</v>
      </c>
      <c r="ACZ16797" s="60"/>
      <c r="ADA16797" s="60"/>
      <c r="ADB16797" s="60"/>
      <c r="ADC16797" s="60"/>
      <c r="ADD16797" s="60"/>
      <c r="ADE16797" s="60"/>
    </row>
    <row r="16798" spans="760:785" x14ac:dyDescent="0.25">
      <c r="ACF16798" s="60"/>
      <c r="ACG16798" s="60"/>
      <c r="ACH16798" s="60"/>
      <c r="ACI16798" s="60"/>
      <c r="ACJ16798" s="60"/>
      <c r="ACK16798" s="60"/>
      <c r="ACL16798" s="60"/>
      <c r="ACM16798" s="60"/>
      <c r="ACN16798" s="60"/>
      <c r="ACO16798" s="60"/>
      <c r="ACP16798" s="60"/>
      <c r="ACQ16798" s="60"/>
      <c r="ACR16798" s="60"/>
      <c r="ACS16798" s="60"/>
      <c r="ACT16798" s="60"/>
      <c r="ACU16798" s="60"/>
      <c r="ACV16798" s="60"/>
      <c r="ACW16798" s="60"/>
      <c r="ACX16798" s="60"/>
      <c r="ACY16798" s="60">
        <v>6.3178415071233104E-2</v>
      </c>
      <c r="ACZ16798" s="60"/>
      <c r="ADA16798" s="60"/>
      <c r="ADB16798" s="60"/>
      <c r="ADC16798" s="60"/>
      <c r="ADD16798" s="60"/>
      <c r="ADE16798" s="60"/>
    </row>
    <row r="16799" spans="760:785" x14ac:dyDescent="0.25">
      <c r="ACF16799" s="60"/>
      <c r="ACG16799" s="60"/>
      <c r="ACH16799" s="60"/>
      <c r="ACI16799" s="60"/>
      <c r="ACJ16799" s="60"/>
      <c r="ACK16799" s="60"/>
      <c r="ACL16799" s="60"/>
      <c r="ACM16799" s="60"/>
      <c r="ACN16799" s="60"/>
      <c r="ACO16799" s="60"/>
      <c r="ACP16799" s="60"/>
      <c r="ACQ16799" s="60"/>
      <c r="ACR16799" s="60"/>
      <c r="ACS16799" s="60"/>
      <c r="ACT16799" s="60"/>
      <c r="ACU16799" s="60"/>
      <c r="ACV16799" s="60"/>
      <c r="ACW16799" s="60"/>
      <c r="ACX16799" s="60"/>
      <c r="ACY16799" s="60">
        <v>6.3135314987797994E-2</v>
      </c>
      <c r="ACZ16799" s="60"/>
      <c r="ADA16799" s="60"/>
      <c r="ADB16799" s="60"/>
      <c r="ADC16799" s="60"/>
      <c r="ADD16799" s="60"/>
      <c r="ADE16799" s="60"/>
    </row>
    <row r="16800" spans="760:785" x14ac:dyDescent="0.25">
      <c r="ACF16800" s="60"/>
      <c r="ACG16800" s="60"/>
      <c r="ACH16800" s="60"/>
      <c r="ACI16800" s="60"/>
      <c r="ACJ16800" s="60"/>
      <c r="ACK16800" s="60"/>
      <c r="ACL16800" s="60"/>
      <c r="ACM16800" s="60"/>
      <c r="ACN16800" s="60"/>
      <c r="ACO16800" s="60"/>
      <c r="ACP16800" s="60"/>
      <c r="ACQ16800" s="60"/>
      <c r="ACR16800" s="60"/>
      <c r="ACS16800" s="60"/>
      <c r="ACT16800" s="60"/>
      <c r="ACU16800" s="60"/>
      <c r="ACV16800" s="60"/>
      <c r="ACW16800" s="60"/>
      <c r="ACX16800" s="60"/>
      <c r="ACY16800" s="60">
        <v>6.3135314987797994E-2</v>
      </c>
      <c r="ACZ16800" s="60"/>
      <c r="ADA16800" s="60"/>
      <c r="ADB16800" s="60"/>
      <c r="ADC16800" s="60"/>
      <c r="ADD16800" s="60"/>
      <c r="ADE16800" s="60"/>
    </row>
    <row r="16801" spans="760:785" x14ac:dyDescent="0.25">
      <c r="ACF16801" s="60"/>
      <c r="ACG16801" s="60"/>
      <c r="ACH16801" s="60"/>
      <c r="ACI16801" s="60"/>
      <c r="ACJ16801" s="60"/>
      <c r="ACK16801" s="60"/>
      <c r="ACL16801" s="60"/>
      <c r="ACM16801" s="60"/>
      <c r="ACN16801" s="60"/>
      <c r="ACO16801" s="60"/>
      <c r="ACP16801" s="60"/>
      <c r="ACQ16801" s="60"/>
      <c r="ACR16801" s="60"/>
      <c r="ACS16801" s="60"/>
      <c r="ACT16801" s="60"/>
      <c r="ACU16801" s="60"/>
      <c r="ACV16801" s="60"/>
      <c r="ACW16801" s="60"/>
      <c r="ACX16801" s="60"/>
      <c r="ACY16801" s="60">
        <v>6.3106933377925306E-2</v>
      </c>
      <c r="ACZ16801" s="60"/>
      <c r="ADA16801" s="60"/>
      <c r="ADB16801" s="60"/>
      <c r="ADC16801" s="60"/>
      <c r="ADD16801" s="60"/>
      <c r="ADE16801" s="60"/>
    </row>
    <row r="16802" spans="760:785" x14ac:dyDescent="0.25">
      <c r="ACF16802" s="60"/>
      <c r="ACG16802" s="60"/>
      <c r="ACH16802" s="60"/>
      <c r="ACI16802" s="60"/>
      <c r="ACJ16802" s="60"/>
      <c r="ACK16802" s="60"/>
      <c r="ACL16802" s="60"/>
      <c r="ACM16802" s="60"/>
      <c r="ACN16802" s="60"/>
      <c r="ACO16802" s="60"/>
      <c r="ACP16802" s="60"/>
      <c r="ACQ16802" s="60"/>
      <c r="ACR16802" s="60"/>
      <c r="ACS16802" s="60"/>
      <c r="ACT16802" s="60"/>
      <c r="ACU16802" s="60"/>
      <c r="ACV16802" s="60"/>
      <c r="ACW16802" s="60"/>
      <c r="ACX16802" s="60"/>
      <c r="ACY16802" s="60">
        <v>6.3057637198252303E-2</v>
      </c>
      <c r="ACZ16802" s="60"/>
      <c r="ADA16802" s="60"/>
      <c r="ADB16802" s="60"/>
      <c r="ADC16802" s="60"/>
      <c r="ADD16802" s="60"/>
      <c r="ADE16802" s="60"/>
    </row>
    <row r="16803" spans="760:785" x14ac:dyDescent="0.25">
      <c r="ACF16803" s="60"/>
      <c r="ACG16803" s="60"/>
      <c r="ACH16803" s="60"/>
      <c r="ACI16803" s="60"/>
      <c r="ACJ16803" s="60"/>
      <c r="ACK16803" s="60"/>
      <c r="ACL16803" s="60"/>
      <c r="ACM16803" s="60"/>
      <c r="ACN16803" s="60"/>
      <c r="ACO16803" s="60"/>
      <c r="ACP16803" s="60"/>
      <c r="ACQ16803" s="60"/>
      <c r="ACR16803" s="60"/>
      <c r="ACS16803" s="60"/>
      <c r="ACT16803" s="60"/>
      <c r="ACU16803" s="60"/>
      <c r="ACV16803" s="60"/>
      <c r="ACW16803" s="60"/>
      <c r="ACX16803" s="60"/>
      <c r="ACY16803" s="60">
        <v>6.3009125569738297E-2</v>
      </c>
      <c r="ACZ16803" s="60"/>
      <c r="ADA16803" s="60"/>
      <c r="ADB16803" s="60"/>
      <c r="ADC16803" s="60"/>
      <c r="ADD16803" s="60"/>
      <c r="ADE16803" s="60"/>
    </row>
    <row r="16804" spans="760:785" x14ac:dyDescent="0.25">
      <c r="ACF16804" s="60"/>
      <c r="ACG16804" s="60"/>
      <c r="ACH16804" s="60"/>
      <c r="ACI16804" s="60"/>
      <c r="ACJ16804" s="60"/>
      <c r="ACK16804" s="60"/>
      <c r="ACL16804" s="60"/>
      <c r="ACM16804" s="60"/>
      <c r="ACN16804" s="60"/>
      <c r="ACO16804" s="60"/>
      <c r="ACP16804" s="60"/>
      <c r="ACQ16804" s="60"/>
      <c r="ACR16804" s="60"/>
      <c r="ACS16804" s="60"/>
      <c r="ACT16804" s="60"/>
      <c r="ACU16804" s="60"/>
      <c r="ACV16804" s="60"/>
      <c r="ACW16804" s="60"/>
      <c r="ACX16804" s="60"/>
      <c r="ACY16804" s="60">
        <v>6.29578364310278E-2</v>
      </c>
      <c r="ACZ16804" s="60"/>
      <c r="ADA16804" s="60"/>
      <c r="ADB16804" s="60"/>
      <c r="ADC16804" s="60"/>
      <c r="ADD16804" s="60"/>
      <c r="ADE16804" s="60"/>
    </row>
    <row r="16805" spans="760:785" x14ac:dyDescent="0.25">
      <c r="ACF16805" s="60"/>
      <c r="ACG16805" s="60"/>
      <c r="ACH16805" s="60"/>
      <c r="ACI16805" s="60"/>
      <c r="ACJ16805" s="60"/>
      <c r="ACK16805" s="60"/>
      <c r="ACL16805" s="60"/>
      <c r="ACM16805" s="60"/>
      <c r="ACN16805" s="60"/>
      <c r="ACO16805" s="60"/>
      <c r="ACP16805" s="60"/>
      <c r="ACQ16805" s="60"/>
      <c r="ACR16805" s="60"/>
      <c r="ACS16805" s="60"/>
      <c r="ACT16805" s="60"/>
      <c r="ACU16805" s="60"/>
      <c r="ACV16805" s="60"/>
      <c r="ACW16805" s="60"/>
      <c r="ACX16805" s="60"/>
      <c r="ACY16805" s="60">
        <v>6.29578364310278E-2</v>
      </c>
      <c r="ACZ16805" s="60"/>
      <c r="ADA16805" s="60"/>
      <c r="ADB16805" s="60"/>
      <c r="ADC16805" s="60"/>
      <c r="ADD16805" s="60"/>
      <c r="ADE16805" s="60"/>
    </row>
    <row r="16806" spans="760:785" x14ac:dyDescent="0.25">
      <c r="ACF16806" s="60"/>
      <c r="ACG16806" s="60"/>
      <c r="ACH16806" s="60"/>
      <c r="ACI16806" s="60"/>
      <c r="ACJ16806" s="60"/>
      <c r="ACK16806" s="60"/>
      <c r="ACL16806" s="60"/>
      <c r="ACM16806" s="60"/>
      <c r="ACN16806" s="60"/>
      <c r="ACO16806" s="60"/>
      <c r="ACP16806" s="60"/>
      <c r="ACQ16806" s="60"/>
      <c r="ACR16806" s="60"/>
      <c r="ACS16806" s="60"/>
      <c r="ACT16806" s="60"/>
      <c r="ACU16806" s="60"/>
      <c r="ACV16806" s="60"/>
      <c r="ACW16806" s="60"/>
      <c r="ACX16806" s="60"/>
      <c r="ACY16806" s="60">
        <v>6.28860750542862E-2</v>
      </c>
      <c r="ACZ16806" s="60"/>
      <c r="ADA16806" s="60"/>
      <c r="ADB16806" s="60"/>
      <c r="ADC16806" s="60"/>
      <c r="ADD16806" s="60"/>
      <c r="ADE16806" s="60"/>
    </row>
    <row r="16807" spans="760:785" x14ac:dyDescent="0.25">
      <c r="ACF16807" s="60"/>
      <c r="ACG16807" s="60"/>
      <c r="ACH16807" s="60"/>
      <c r="ACI16807" s="60"/>
      <c r="ACJ16807" s="60"/>
      <c r="ACK16807" s="60"/>
      <c r="ACL16807" s="60"/>
      <c r="ACM16807" s="60"/>
      <c r="ACN16807" s="60"/>
      <c r="ACO16807" s="60"/>
      <c r="ACP16807" s="60"/>
      <c r="ACQ16807" s="60"/>
      <c r="ACR16807" s="60"/>
      <c r="ACS16807" s="60"/>
      <c r="ACT16807" s="60"/>
      <c r="ACU16807" s="60"/>
      <c r="ACV16807" s="60"/>
      <c r="ACW16807" s="60"/>
      <c r="ACX16807" s="60"/>
      <c r="ACY16807" s="60">
        <v>6.2830675636684402E-2</v>
      </c>
      <c r="ACZ16807" s="60"/>
      <c r="ADA16807" s="60"/>
      <c r="ADB16807" s="60"/>
      <c r="ADC16807" s="60"/>
      <c r="ADD16807" s="60"/>
      <c r="ADE16807" s="60"/>
    </row>
    <row r="16808" spans="760:785" x14ac:dyDescent="0.25">
      <c r="ACF16808" s="60"/>
      <c r="ACG16808" s="60"/>
      <c r="ACH16808" s="60"/>
      <c r="ACI16808" s="60"/>
      <c r="ACJ16808" s="60"/>
      <c r="ACK16808" s="60"/>
      <c r="ACL16808" s="60"/>
      <c r="ACM16808" s="60"/>
      <c r="ACN16808" s="60"/>
      <c r="ACO16808" s="60"/>
      <c r="ACP16808" s="60"/>
      <c r="ACQ16808" s="60"/>
      <c r="ACR16808" s="60"/>
      <c r="ACS16808" s="60"/>
      <c r="ACT16808" s="60"/>
      <c r="ACU16808" s="60"/>
      <c r="ACV16808" s="60"/>
      <c r="ACW16808" s="60"/>
      <c r="ACX16808" s="60"/>
      <c r="ACY16808" s="60">
        <v>6.28231946997342E-2</v>
      </c>
      <c r="ACZ16808" s="60"/>
      <c r="ADA16808" s="60"/>
      <c r="ADB16808" s="60"/>
      <c r="ADC16808" s="60"/>
      <c r="ADD16808" s="60"/>
      <c r="ADE16808" s="60"/>
    </row>
    <row r="16809" spans="760:785" x14ac:dyDescent="0.25">
      <c r="ACF16809" s="60"/>
      <c r="ACG16809" s="60"/>
      <c r="ACH16809" s="60"/>
      <c r="ACI16809" s="60"/>
      <c r="ACJ16809" s="60"/>
      <c r="ACK16809" s="60"/>
      <c r="ACL16809" s="60"/>
      <c r="ACM16809" s="60"/>
      <c r="ACN16809" s="60"/>
      <c r="ACO16809" s="60"/>
      <c r="ACP16809" s="60"/>
      <c r="ACQ16809" s="60"/>
      <c r="ACR16809" s="60"/>
      <c r="ACS16809" s="60"/>
      <c r="ACT16809" s="60"/>
      <c r="ACU16809" s="60"/>
      <c r="ACV16809" s="60"/>
      <c r="ACW16809" s="60"/>
      <c r="ACX16809" s="60"/>
      <c r="ACY16809" s="60">
        <v>6.2784542933895598E-2</v>
      </c>
      <c r="ACZ16809" s="60"/>
      <c r="ADA16809" s="60"/>
      <c r="ADB16809" s="60"/>
      <c r="ADC16809" s="60"/>
      <c r="ADD16809" s="60"/>
      <c r="ADE16809" s="60"/>
    </row>
    <row r="16810" spans="760:785" x14ac:dyDescent="0.25">
      <c r="ACF16810" s="60"/>
      <c r="ACG16810" s="60"/>
      <c r="ACH16810" s="60"/>
      <c r="ACI16810" s="60"/>
      <c r="ACJ16810" s="60"/>
      <c r="ACK16810" s="60"/>
      <c r="ACL16810" s="60"/>
      <c r="ACM16810" s="60"/>
      <c r="ACN16810" s="60"/>
      <c r="ACO16810" s="60"/>
      <c r="ACP16810" s="60"/>
      <c r="ACQ16810" s="60"/>
      <c r="ACR16810" s="60"/>
      <c r="ACS16810" s="60"/>
      <c r="ACT16810" s="60"/>
      <c r="ACU16810" s="60"/>
      <c r="ACV16810" s="60"/>
      <c r="ACW16810" s="60"/>
      <c r="ACX16810" s="60"/>
      <c r="ACY16810" s="60">
        <v>6.2729239876916504E-2</v>
      </c>
      <c r="ACZ16810" s="60"/>
      <c r="ADA16810" s="60"/>
      <c r="ADB16810" s="60"/>
      <c r="ADC16810" s="60"/>
      <c r="ADD16810" s="60"/>
      <c r="ADE16810" s="60"/>
    </row>
    <row r="16811" spans="760:785" x14ac:dyDescent="0.25">
      <c r="ACF16811" s="60"/>
      <c r="ACG16811" s="60"/>
      <c r="ACH16811" s="60"/>
      <c r="ACI16811" s="60"/>
      <c r="ACJ16811" s="60"/>
      <c r="ACK16811" s="60"/>
      <c r="ACL16811" s="60"/>
      <c r="ACM16811" s="60"/>
      <c r="ACN16811" s="60"/>
      <c r="ACO16811" s="60"/>
      <c r="ACP16811" s="60"/>
      <c r="ACQ16811" s="60"/>
      <c r="ACR16811" s="60"/>
      <c r="ACS16811" s="60"/>
      <c r="ACT16811" s="60"/>
      <c r="ACU16811" s="60"/>
      <c r="ACV16811" s="60"/>
      <c r="ACW16811" s="60"/>
      <c r="ACX16811" s="60"/>
      <c r="ACY16811" s="60">
        <v>6.2720469128429795E-2</v>
      </c>
      <c r="ACZ16811" s="60"/>
      <c r="ADA16811" s="60"/>
      <c r="ADB16811" s="60"/>
      <c r="ADC16811" s="60"/>
      <c r="ADD16811" s="60"/>
      <c r="ADE16811" s="60"/>
    </row>
    <row r="16812" spans="760:785" x14ac:dyDescent="0.25">
      <c r="ACF16812" s="60"/>
      <c r="ACG16812" s="60"/>
      <c r="ACH16812" s="60"/>
      <c r="ACI16812" s="60"/>
      <c r="ACJ16812" s="60"/>
      <c r="ACK16812" s="60"/>
      <c r="ACL16812" s="60"/>
      <c r="ACM16812" s="60"/>
      <c r="ACN16812" s="60"/>
      <c r="ACO16812" s="60"/>
      <c r="ACP16812" s="60"/>
      <c r="ACQ16812" s="60"/>
      <c r="ACR16812" s="60"/>
      <c r="ACS16812" s="60"/>
      <c r="ACT16812" s="60"/>
      <c r="ACU16812" s="60"/>
      <c r="ACV16812" s="60"/>
      <c r="ACW16812" s="60"/>
      <c r="ACX16812" s="60"/>
      <c r="ACY16812" s="60">
        <v>6.26990799117597E-2</v>
      </c>
      <c r="ACZ16812" s="60"/>
      <c r="ADA16812" s="60"/>
      <c r="ADB16812" s="60"/>
      <c r="ADC16812" s="60"/>
      <c r="ADD16812" s="60"/>
      <c r="ADE16812" s="60"/>
    </row>
    <row r="16813" spans="760:785" x14ac:dyDescent="0.25">
      <c r="ACF16813" s="60"/>
      <c r="ACG16813" s="60"/>
      <c r="ACH16813" s="60"/>
      <c r="ACI16813" s="60"/>
      <c r="ACJ16813" s="60"/>
      <c r="ACK16813" s="60"/>
      <c r="ACL16813" s="60"/>
      <c r="ACM16813" s="60"/>
      <c r="ACN16813" s="60"/>
      <c r="ACO16813" s="60"/>
      <c r="ACP16813" s="60"/>
      <c r="ACQ16813" s="60"/>
      <c r="ACR16813" s="60"/>
      <c r="ACS16813" s="60"/>
      <c r="ACT16813" s="60"/>
      <c r="ACU16813" s="60"/>
      <c r="ACV16813" s="60"/>
      <c r="ACW16813" s="60"/>
      <c r="ACX16813" s="60"/>
      <c r="ACY16813" s="60">
        <v>6.2670169545463103E-2</v>
      </c>
      <c r="ACZ16813" s="60"/>
      <c r="ADA16813" s="60"/>
      <c r="ADB16813" s="60"/>
      <c r="ADC16813" s="60"/>
      <c r="ADD16813" s="60"/>
      <c r="ADE16813" s="60"/>
    </row>
    <row r="16814" spans="760:785" x14ac:dyDescent="0.25">
      <c r="ACF16814" s="60"/>
      <c r="ACG16814" s="60"/>
      <c r="ACH16814" s="60"/>
      <c r="ACI16814" s="60"/>
      <c r="ACJ16814" s="60"/>
      <c r="ACK16814" s="60"/>
      <c r="ACL16814" s="60"/>
      <c r="ACM16814" s="60"/>
      <c r="ACN16814" s="60"/>
      <c r="ACO16814" s="60"/>
      <c r="ACP16814" s="60"/>
      <c r="ACQ16814" s="60"/>
      <c r="ACR16814" s="60"/>
      <c r="ACS16814" s="60"/>
      <c r="ACT16814" s="60"/>
      <c r="ACU16814" s="60"/>
      <c r="ACV16814" s="60"/>
      <c r="ACW16814" s="60"/>
      <c r="ACX16814" s="60"/>
      <c r="ACY16814" s="60">
        <v>6.2670169545463103E-2</v>
      </c>
      <c r="ACZ16814" s="60"/>
      <c r="ADA16814" s="60"/>
      <c r="ADB16814" s="60"/>
      <c r="ADC16814" s="60"/>
      <c r="ADD16814" s="60"/>
      <c r="ADE16814" s="60"/>
    </row>
    <row r="16815" spans="760:785" x14ac:dyDescent="0.25">
      <c r="ACF16815" s="60"/>
      <c r="ACG16815" s="60"/>
      <c r="ACH16815" s="60"/>
      <c r="ACI16815" s="60"/>
      <c r="ACJ16815" s="60"/>
      <c r="ACK16815" s="60"/>
      <c r="ACL16815" s="60"/>
      <c r="ACM16815" s="60"/>
      <c r="ACN16815" s="60"/>
      <c r="ACO16815" s="60"/>
      <c r="ACP16815" s="60"/>
      <c r="ACQ16815" s="60"/>
      <c r="ACR16815" s="60"/>
      <c r="ACS16815" s="60"/>
      <c r="ACT16815" s="60"/>
      <c r="ACU16815" s="60"/>
      <c r="ACV16815" s="60"/>
      <c r="ACW16815" s="60"/>
      <c r="ACX16815" s="60"/>
      <c r="ACY16815" s="60">
        <v>6.2647033182718498E-2</v>
      </c>
      <c r="ACZ16815" s="60"/>
      <c r="ADA16815" s="60"/>
      <c r="ADB16815" s="60"/>
      <c r="ADC16815" s="60"/>
      <c r="ADD16815" s="60"/>
      <c r="ADE16815" s="60"/>
    </row>
    <row r="16816" spans="760:785" x14ac:dyDescent="0.25">
      <c r="ACF16816" s="60"/>
      <c r="ACG16816" s="60"/>
      <c r="ACH16816" s="60"/>
      <c r="ACI16816" s="60"/>
      <c r="ACJ16816" s="60"/>
      <c r="ACK16816" s="60"/>
      <c r="ACL16816" s="60"/>
      <c r="ACM16816" s="60"/>
      <c r="ACN16816" s="60"/>
      <c r="ACO16816" s="60"/>
      <c r="ACP16816" s="60"/>
      <c r="ACQ16816" s="60"/>
      <c r="ACR16816" s="60"/>
      <c r="ACS16816" s="60"/>
      <c r="ACT16816" s="60"/>
      <c r="ACU16816" s="60"/>
      <c r="ACV16816" s="60"/>
      <c r="ACW16816" s="60"/>
      <c r="ACX16816" s="60"/>
      <c r="ACY16816" s="60">
        <v>6.2629917254108894E-2</v>
      </c>
      <c r="ACZ16816" s="60"/>
      <c r="ADA16816" s="60"/>
      <c r="ADB16816" s="60"/>
      <c r="ADC16816" s="60"/>
      <c r="ADD16816" s="60"/>
      <c r="ADE16816" s="60"/>
    </row>
    <row r="16817" spans="760:785" x14ac:dyDescent="0.25">
      <c r="ACF16817" s="60"/>
      <c r="ACG16817" s="60"/>
      <c r="ACH16817" s="60"/>
      <c r="ACI16817" s="60"/>
      <c r="ACJ16817" s="60"/>
      <c r="ACK16817" s="60"/>
      <c r="ACL16817" s="60"/>
      <c r="ACM16817" s="60"/>
      <c r="ACN16817" s="60"/>
      <c r="ACO16817" s="60"/>
      <c r="ACP16817" s="60"/>
      <c r="ACQ16817" s="60"/>
      <c r="ACR16817" s="60"/>
      <c r="ACS16817" s="60"/>
      <c r="ACT16817" s="60"/>
      <c r="ACU16817" s="60"/>
      <c r="ACV16817" s="60"/>
      <c r="ACW16817" s="60"/>
      <c r="ACX16817" s="60"/>
      <c r="ACY16817" s="60">
        <v>6.2621605799296196E-2</v>
      </c>
      <c r="ACZ16817" s="60"/>
      <c r="ADA16817" s="60"/>
      <c r="ADB16817" s="60"/>
      <c r="ADC16817" s="60"/>
      <c r="ADD16817" s="60"/>
      <c r="ADE16817" s="60"/>
    </row>
    <row r="16818" spans="760:785" x14ac:dyDescent="0.25">
      <c r="ACF16818" s="60"/>
      <c r="ACG16818" s="60"/>
      <c r="ACH16818" s="60"/>
      <c r="ACI16818" s="60"/>
      <c r="ACJ16818" s="60"/>
      <c r="ACK16818" s="60"/>
      <c r="ACL16818" s="60"/>
      <c r="ACM16818" s="60"/>
      <c r="ACN16818" s="60"/>
      <c r="ACO16818" s="60"/>
      <c r="ACP16818" s="60"/>
      <c r="ACQ16818" s="60"/>
      <c r="ACR16818" s="60"/>
      <c r="ACS16818" s="60"/>
      <c r="ACT16818" s="60"/>
      <c r="ACU16818" s="60"/>
      <c r="ACV16818" s="60"/>
      <c r="ACW16818" s="60"/>
      <c r="ACX16818" s="60"/>
      <c r="ACY16818" s="60">
        <v>6.2598463019118103E-2</v>
      </c>
      <c r="ACZ16818" s="60"/>
      <c r="ADA16818" s="60"/>
      <c r="ADB16818" s="60"/>
      <c r="ADC16818" s="60"/>
      <c r="ADD16818" s="60"/>
      <c r="ADE16818" s="60"/>
    </row>
    <row r="16819" spans="760:785" x14ac:dyDescent="0.25">
      <c r="ACF16819" s="60"/>
      <c r="ACG16819" s="60"/>
      <c r="ACH16819" s="60"/>
      <c r="ACI16819" s="60"/>
      <c r="ACJ16819" s="60"/>
      <c r="ACK16819" s="60"/>
      <c r="ACL16819" s="60"/>
      <c r="ACM16819" s="60"/>
      <c r="ACN16819" s="60"/>
      <c r="ACO16819" s="60"/>
      <c r="ACP16819" s="60"/>
      <c r="ACQ16819" s="60"/>
      <c r="ACR16819" s="60"/>
      <c r="ACS16819" s="60"/>
      <c r="ACT16819" s="60"/>
      <c r="ACU16819" s="60"/>
      <c r="ACV16819" s="60"/>
      <c r="ACW16819" s="60"/>
      <c r="ACX16819" s="60"/>
      <c r="ACY16819" s="60">
        <v>6.2597215005662996E-2</v>
      </c>
      <c r="ACZ16819" s="60"/>
      <c r="ADA16819" s="60"/>
      <c r="ADB16819" s="60"/>
      <c r="ADC16819" s="60"/>
      <c r="ADD16819" s="60"/>
      <c r="ADE16819" s="60"/>
    </row>
    <row r="16820" spans="760:785" x14ac:dyDescent="0.25">
      <c r="ACF16820" s="60"/>
      <c r="ACG16820" s="60"/>
      <c r="ACH16820" s="60"/>
      <c r="ACI16820" s="60"/>
      <c r="ACJ16820" s="60"/>
      <c r="ACK16820" s="60"/>
      <c r="ACL16820" s="60"/>
      <c r="ACM16820" s="60"/>
      <c r="ACN16820" s="60"/>
      <c r="ACO16820" s="60"/>
      <c r="ACP16820" s="60"/>
      <c r="ACQ16820" s="60"/>
      <c r="ACR16820" s="60"/>
      <c r="ACS16820" s="60"/>
      <c r="ACT16820" s="60"/>
      <c r="ACU16820" s="60"/>
      <c r="ACV16820" s="60"/>
      <c r="ACW16820" s="60"/>
      <c r="ACX16820" s="60"/>
      <c r="ACY16820" s="60">
        <v>6.2478510156495998E-2</v>
      </c>
      <c r="ACZ16820" s="60"/>
      <c r="ADA16820" s="60"/>
      <c r="ADB16820" s="60"/>
      <c r="ADC16820" s="60"/>
      <c r="ADD16820" s="60"/>
      <c r="ADE16820" s="60"/>
    </row>
    <row r="16821" spans="760:785" x14ac:dyDescent="0.25">
      <c r="ACF16821" s="60"/>
      <c r="ACG16821" s="60"/>
      <c r="ACH16821" s="60"/>
      <c r="ACI16821" s="60"/>
      <c r="ACJ16821" s="60"/>
      <c r="ACK16821" s="60"/>
      <c r="ACL16821" s="60"/>
      <c r="ACM16821" s="60"/>
      <c r="ACN16821" s="60"/>
      <c r="ACO16821" s="60"/>
      <c r="ACP16821" s="60"/>
      <c r="ACQ16821" s="60"/>
      <c r="ACR16821" s="60"/>
      <c r="ACS16821" s="60"/>
      <c r="ACT16821" s="60"/>
      <c r="ACU16821" s="60"/>
      <c r="ACV16821" s="60"/>
      <c r="ACW16821" s="60"/>
      <c r="ACX16821" s="60"/>
      <c r="ACY16821" s="60">
        <v>6.2262965113493197E-2</v>
      </c>
      <c r="ACZ16821" s="60"/>
      <c r="ADA16821" s="60"/>
      <c r="ADB16821" s="60"/>
      <c r="ADC16821" s="60"/>
      <c r="ADD16821" s="60"/>
      <c r="ADE16821" s="60"/>
    </row>
    <row r="16822" spans="760:785" x14ac:dyDescent="0.25">
      <c r="ACF16822" s="60"/>
      <c r="ACG16822" s="60"/>
      <c r="ACH16822" s="60"/>
      <c r="ACI16822" s="60"/>
      <c r="ACJ16822" s="60"/>
      <c r="ACK16822" s="60"/>
      <c r="ACL16822" s="60"/>
      <c r="ACM16822" s="60"/>
      <c r="ACN16822" s="60"/>
      <c r="ACO16822" s="60"/>
      <c r="ACP16822" s="60"/>
      <c r="ACQ16822" s="60"/>
      <c r="ACR16822" s="60"/>
      <c r="ACS16822" s="60"/>
      <c r="ACT16822" s="60"/>
      <c r="ACU16822" s="60"/>
      <c r="ACV16822" s="60"/>
      <c r="ACW16822" s="60"/>
      <c r="ACX16822" s="60"/>
      <c r="ACY16822" s="60">
        <v>6.2262965113493197E-2</v>
      </c>
      <c r="ACZ16822" s="60"/>
      <c r="ADA16822" s="60"/>
      <c r="ADB16822" s="60"/>
      <c r="ADC16822" s="60"/>
      <c r="ADD16822" s="60"/>
      <c r="ADE16822" s="60"/>
    </row>
    <row r="16823" spans="760:785" x14ac:dyDescent="0.25">
      <c r="ACF16823" s="60"/>
      <c r="ACG16823" s="60"/>
      <c r="ACH16823" s="60"/>
      <c r="ACI16823" s="60"/>
      <c r="ACJ16823" s="60"/>
      <c r="ACK16823" s="60"/>
      <c r="ACL16823" s="60"/>
      <c r="ACM16823" s="60"/>
      <c r="ACN16823" s="60"/>
      <c r="ACO16823" s="60"/>
      <c r="ACP16823" s="60"/>
      <c r="ACQ16823" s="60"/>
      <c r="ACR16823" s="60"/>
      <c r="ACS16823" s="60"/>
      <c r="ACT16823" s="60"/>
      <c r="ACU16823" s="60"/>
      <c r="ACV16823" s="60"/>
      <c r="ACW16823" s="60"/>
      <c r="ACX16823" s="60"/>
      <c r="ACY16823" s="60">
        <v>6.2237609922898701E-2</v>
      </c>
      <c r="ACZ16823" s="60"/>
      <c r="ADA16823" s="60"/>
      <c r="ADB16823" s="60"/>
      <c r="ADC16823" s="60"/>
      <c r="ADD16823" s="60"/>
      <c r="ADE16823" s="60"/>
    </row>
    <row r="16824" spans="760:785" x14ac:dyDescent="0.25">
      <c r="ACF16824" s="60"/>
      <c r="ACG16824" s="60"/>
      <c r="ACH16824" s="60"/>
      <c r="ACI16824" s="60"/>
      <c r="ACJ16824" s="60"/>
      <c r="ACK16824" s="60"/>
      <c r="ACL16824" s="60"/>
      <c r="ACM16824" s="60"/>
      <c r="ACN16824" s="60"/>
      <c r="ACO16824" s="60"/>
      <c r="ACP16824" s="60"/>
      <c r="ACQ16824" s="60"/>
      <c r="ACR16824" s="60"/>
      <c r="ACS16824" s="60"/>
      <c r="ACT16824" s="60"/>
      <c r="ACU16824" s="60"/>
      <c r="ACV16824" s="60"/>
      <c r="ACW16824" s="60"/>
      <c r="ACX16824" s="60"/>
      <c r="ACY16824" s="60">
        <v>6.22368039460015E-2</v>
      </c>
      <c r="ACZ16824" s="60"/>
      <c r="ADA16824" s="60"/>
      <c r="ADB16824" s="60"/>
      <c r="ADC16824" s="60"/>
      <c r="ADD16824" s="60"/>
      <c r="ADE16824" s="60"/>
    </row>
    <row r="16825" spans="760:785" x14ac:dyDescent="0.25">
      <c r="ACF16825" s="60"/>
      <c r="ACG16825" s="60"/>
      <c r="ACH16825" s="60"/>
      <c r="ACI16825" s="60"/>
      <c r="ACJ16825" s="60"/>
      <c r="ACK16825" s="60"/>
      <c r="ACL16825" s="60"/>
      <c r="ACM16825" s="60"/>
      <c r="ACN16825" s="60"/>
      <c r="ACO16825" s="60"/>
      <c r="ACP16825" s="60"/>
      <c r="ACQ16825" s="60"/>
      <c r="ACR16825" s="60"/>
      <c r="ACS16825" s="60"/>
      <c r="ACT16825" s="60"/>
      <c r="ACU16825" s="60"/>
      <c r="ACV16825" s="60"/>
      <c r="ACW16825" s="60"/>
      <c r="ACX16825" s="60"/>
      <c r="ACY16825" s="60">
        <v>6.22368039460015E-2</v>
      </c>
      <c r="ACZ16825" s="60"/>
      <c r="ADA16825" s="60"/>
      <c r="ADB16825" s="60"/>
      <c r="ADC16825" s="60"/>
      <c r="ADD16825" s="60"/>
      <c r="ADE16825" s="60"/>
    </row>
    <row r="16826" spans="760:785" x14ac:dyDescent="0.25">
      <c r="ACF16826" s="60"/>
      <c r="ACG16826" s="60"/>
      <c r="ACH16826" s="60"/>
      <c r="ACI16826" s="60"/>
      <c r="ACJ16826" s="60"/>
      <c r="ACK16826" s="60"/>
      <c r="ACL16826" s="60"/>
      <c r="ACM16826" s="60"/>
      <c r="ACN16826" s="60"/>
      <c r="ACO16826" s="60"/>
      <c r="ACP16826" s="60"/>
      <c r="ACQ16826" s="60"/>
      <c r="ACR16826" s="60"/>
      <c r="ACS16826" s="60"/>
      <c r="ACT16826" s="60"/>
      <c r="ACU16826" s="60"/>
      <c r="ACV16826" s="60"/>
      <c r="ACW16826" s="60"/>
      <c r="ACX16826" s="60"/>
      <c r="ACY16826" s="60">
        <v>6.2179320221893701E-2</v>
      </c>
      <c r="ACZ16826" s="60"/>
      <c r="ADA16826" s="60"/>
      <c r="ADB16826" s="60"/>
      <c r="ADC16826" s="60"/>
      <c r="ADD16826" s="60"/>
      <c r="ADE16826" s="60"/>
    </row>
    <row r="16827" spans="760:785" x14ac:dyDescent="0.25">
      <c r="ACF16827" s="60"/>
      <c r="ACG16827" s="60"/>
      <c r="ACH16827" s="60"/>
      <c r="ACI16827" s="60"/>
      <c r="ACJ16827" s="60"/>
      <c r="ACK16827" s="60"/>
      <c r="ACL16827" s="60"/>
      <c r="ACM16827" s="60"/>
      <c r="ACN16827" s="60"/>
      <c r="ACO16827" s="60"/>
      <c r="ACP16827" s="60"/>
      <c r="ACQ16827" s="60"/>
      <c r="ACR16827" s="60"/>
      <c r="ACS16827" s="60"/>
      <c r="ACT16827" s="60"/>
      <c r="ACU16827" s="60"/>
      <c r="ACV16827" s="60"/>
      <c r="ACW16827" s="60"/>
      <c r="ACX16827" s="60"/>
      <c r="ACY16827" s="60">
        <v>6.2150731952462103E-2</v>
      </c>
      <c r="ACZ16827" s="60"/>
      <c r="ADA16827" s="60"/>
      <c r="ADB16827" s="60"/>
      <c r="ADC16827" s="60"/>
      <c r="ADD16827" s="60"/>
      <c r="ADE16827" s="60"/>
    </row>
    <row r="16828" spans="760:785" x14ac:dyDescent="0.25">
      <c r="ACF16828" s="60"/>
      <c r="ACG16828" s="60"/>
      <c r="ACH16828" s="60"/>
      <c r="ACI16828" s="60"/>
      <c r="ACJ16828" s="60"/>
      <c r="ACK16828" s="60"/>
      <c r="ACL16828" s="60"/>
      <c r="ACM16828" s="60"/>
      <c r="ACN16828" s="60"/>
      <c r="ACO16828" s="60"/>
      <c r="ACP16828" s="60"/>
      <c r="ACQ16828" s="60"/>
      <c r="ACR16828" s="60"/>
      <c r="ACS16828" s="60"/>
      <c r="ACT16828" s="60"/>
      <c r="ACU16828" s="60"/>
      <c r="ACV16828" s="60"/>
      <c r="ACW16828" s="60"/>
      <c r="ACX16828" s="60"/>
      <c r="ACY16828" s="60">
        <v>6.2150551288144902E-2</v>
      </c>
      <c r="ACZ16828" s="60"/>
      <c r="ADA16828" s="60"/>
      <c r="ADB16828" s="60"/>
      <c r="ADC16828" s="60"/>
      <c r="ADD16828" s="60"/>
      <c r="ADE16828" s="60"/>
    </row>
    <row r="16829" spans="760:785" x14ac:dyDescent="0.25">
      <c r="ACF16829" s="60"/>
      <c r="ACG16829" s="60"/>
      <c r="ACH16829" s="60"/>
      <c r="ACI16829" s="60"/>
      <c r="ACJ16829" s="60"/>
      <c r="ACK16829" s="60"/>
      <c r="ACL16829" s="60"/>
      <c r="ACM16829" s="60"/>
      <c r="ACN16829" s="60"/>
      <c r="ACO16829" s="60"/>
      <c r="ACP16829" s="60"/>
      <c r="ACQ16829" s="60"/>
      <c r="ACR16829" s="60"/>
      <c r="ACS16829" s="60"/>
      <c r="ACT16829" s="60"/>
      <c r="ACU16829" s="60"/>
      <c r="ACV16829" s="60"/>
      <c r="ACW16829" s="60"/>
      <c r="ACX16829" s="60"/>
      <c r="ACY16829" s="60">
        <v>6.2150551288144902E-2</v>
      </c>
      <c r="ACZ16829" s="60"/>
      <c r="ADA16829" s="60"/>
      <c r="ADB16829" s="60"/>
      <c r="ADC16829" s="60"/>
      <c r="ADD16829" s="60"/>
      <c r="ADE16829" s="60"/>
    </row>
    <row r="16830" spans="760:785" x14ac:dyDescent="0.25">
      <c r="ACF16830" s="60"/>
      <c r="ACG16830" s="60"/>
      <c r="ACH16830" s="60"/>
      <c r="ACI16830" s="60"/>
      <c r="ACJ16830" s="60"/>
      <c r="ACK16830" s="60"/>
      <c r="ACL16830" s="60"/>
      <c r="ACM16830" s="60"/>
      <c r="ACN16830" s="60"/>
      <c r="ACO16830" s="60"/>
      <c r="ACP16830" s="60"/>
      <c r="ACQ16830" s="60"/>
      <c r="ACR16830" s="60"/>
      <c r="ACS16830" s="60"/>
      <c r="ACT16830" s="60"/>
      <c r="ACU16830" s="60"/>
      <c r="ACV16830" s="60"/>
      <c r="ACW16830" s="60"/>
      <c r="ACX16830" s="60"/>
      <c r="ACY16830" s="60">
        <v>6.2040145271939302E-2</v>
      </c>
      <c r="ACZ16830" s="60"/>
      <c r="ADA16830" s="60"/>
      <c r="ADB16830" s="60"/>
      <c r="ADC16830" s="60"/>
      <c r="ADD16830" s="60"/>
      <c r="ADE16830" s="60"/>
    </row>
    <row r="16831" spans="760:785" x14ac:dyDescent="0.25">
      <c r="ACF16831" s="60"/>
      <c r="ACG16831" s="60"/>
      <c r="ACH16831" s="60"/>
      <c r="ACI16831" s="60"/>
      <c r="ACJ16831" s="60"/>
      <c r="ACK16831" s="60"/>
      <c r="ACL16831" s="60"/>
      <c r="ACM16831" s="60"/>
      <c r="ACN16831" s="60"/>
      <c r="ACO16831" s="60"/>
      <c r="ACP16831" s="60"/>
      <c r="ACQ16831" s="60"/>
      <c r="ACR16831" s="60"/>
      <c r="ACS16831" s="60"/>
      <c r="ACT16831" s="60"/>
      <c r="ACU16831" s="60"/>
      <c r="ACV16831" s="60"/>
      <c r="ACW16831" s="60"/>
      <c r="ACX16831" s="60"/>
      <c r="ACY16831" s="60">
        <v>6.2040145271939302E-2</v>
      </c>
      <c r="ACZ16831" s="60"/>
      <c r="ADA16831" s="60"/>
      <c r="ADB16831" s="60"/>
      <c r="ADC16831" s="60"/>
      <c r="ADD16831" s="60"/>
      <c r="ADE16831" s="60"/>
    </row>
    <row r="16832" spans="760:785" x14ac:dyDescent="0.25">
      <c r="ACF16832" s="60"/>
      <c r="ACG16832" s="60"/>
      <c r="ACH16832" s="60"/>
      <c r="ACI16832" s="60"/>
      <c r="ACJ16832" s="60"/>
      <c r="ACK16832" s="60"/>
      <c r="ACL16832" s="60"/>
      <c r="ACM16832" s="60"/>
      <c r="ACN16832" s="60"/>
      <c r="ACO16832" s="60"/>
      <c r="ACP16832" s="60"/>
      <c r="ACQ16832" s="60"/>
      <c r="ACR16832" s="60"/>
      <c r="ACS16832" s="60"/>
      <c r="ACT16832" s="60"/>
      <c r="ACU16832" s="60"/>
      <c r="ACV16832" s="60"/>
      <c r="ACW16832" s="60"/>
      <c r="ACX16832" s="60"/>
      <c r="ACY16832" s="60">
        <v>6.2028885905434698E-2</v>
      </c>
      <c r="ACZ16832" s="60"/>
      <c r="ADA16832" s="60"/>
      <c r="ADB16832" s="60"/>
      <c r="ADC16832" s="60"/>
      <c r="ADD16832" s="60"/>
      <c r="ADE16832" s="60"/>
    </row>
    <row r="16833" spans="760:785" x14ac:dyDescent="0.25">
      <c r="ACF16833" s="60"/>
      <c r="ACG16833" s="60"/>
      <c r="ACH16833" s="60"/>
      <c r="ACI16833" s="60"/>
      <c r="ACJ16833" s="60"/>
      <c r="ACK16833" s="60"/>
      <c r="ACL16833" s="60"/>
      <c r="ACM16833" s="60"/>
      <c r="ACN16833" s="60"/>
      <c r="ACO16833" s="60"/>
      <c r="ACP16833" s="60"/>
      <c r="ACQ16833" s="60"/>
      <c r="ACR16833" s="60"/>
      <c r="ACS16833" s="60"/>
      <c r="ACT16833" s="60"/>
      <c r="ACU16833" s="60"/>
      <c r="ACV16833" s="60"/>
      <c r="ACW16833" s="60"/>
      <c r="ACX16833" s="60"/>
      <c r="ACY16833" s="60">
        <v>6.1899067666562002E-2</v>
      </c>
      <c r="ACZ16833" s="60"/>
      <c r="ADA16833" s="60"/>
      <c r="ADB16833" s="60"/>
      <c r="ADC16833" s="60"/>
      <c r="ADD16833" s="60"/>
      <c r="ADE16833" s="60"/>
    </row>
    <row r="16834" spans="760:785" x14ac:dyDescent="0.25">
      <c r="ACF16834" s="60"/>
      <c r="ACG16834" s="60"/>
      <c r="ACH16834" s="60"/>
      <c r="ACI16834" s="60"/>
      <c r="ACJ16834" s="60"/>
      <c r="ACK16834" s="60"/>
      <c r="ACL16834" s="60"/>
      <c r="ACM16834" s="60"/>
      <c r="ACN16834" s="60"/>
      <c r="ACO16834" s="60"/>
      <c r="ACP16834" s="60"/>
      <c r="ACQ16834" s="60"/>
      <c r="ACR16834" s="60"/>
      <c r="ACS16834" s="60"/>
      <c r="ACT16834" s="60"/>
      <c r="ACU16834" s="60"/>
      <c r="ACV16834" s="60"/>
      <c r="ACW16834" s="60"/>
      <c r="ACX16834" s="60"/>
      <c r="ACY16834" s="60">
        <v>6.1799450144711297E-2</v>
      </c>
      <c r="ACZ16834" s="60"/>
      <c r="ADA16834" s="60"/>
      <c r="ADB16834" s="60"/>
      <c r="ADC16834" s="60"/>
      <c r="ADD16834" s="60"/>
      <c r="ADE16834" s="60"/>
    </row>
    <row r="16835" spans="760:785" x14ac:dyDescent="0.25">
      <c r="ACF16835" s="60"/>
      <c r="ACG16835" s="60"/>
      <c r="ACH16835" s="60"/>
      <c r="ACI16835" s="60"/>
      <c r="ACJ16835" s="60"/>
      <c r="ACK16835" s="60"/>
      <c r="ACL16835" s="60"/>
      <c r="ACM16835" s="60"/>
      <c r="ACN16835" s="60"/>
      <c r="ACO16835" s="60"/>
      <c r="ACP16835" s="60"/>
      <c r="ACQ16835" s="60"/>
      <c r="ACR16835" s="60"/>
      <c r="ACS16835" s="60"/>
      <c r="ACT16835" s="60"/>
      <c r="ACU16835" s="60"/>
      <c r="ACV16835" s="60"/>
      <c r="ACW16835" s="60"/>
      <c r="ACX16835" s="60"/>
      <c r="ACY16835" s="60">
        <v>6.1797012945188003E-2</v>
      </c>
      <c r="ACZ16835" s="60"/>
      <c r="ADA16835" s="60"/>
      <c r="ADB16835" s="60"/>
      <c r="ADC16835" s="60"/>
      <c r="ADD16835" s="60"/>
      <c r="ADE16835" s="60"/>
    </row>
    <row r="16836" spans="760:785" x14ac:dyDescent="0.25">
      <c r="ACF16836" s="60"/>
      <c r="ACG16836" s="60"/>
      <c r="ACH16836" s="60"/>
      <c r="ACI16836" s="60"/>
      <c r="ACJ16836" s="60"/>
      <c r="ACK16836" s="60"/>
      <c r="ACL16836" s="60"/>
      <c r="ACM16836" s="60"/>
      <c r="ACN16836" s="60"/>
      <c r="ACO16836" s="60"/>
      <c r="ACP16836" s="60"/>
      <c r="ACQ16836" s="60"/>
      <c r="ACR16836" s="60"/>
      <c r="ACS16836" s="60"/>
      <c r="ACT16836" s="60"/>
      <c r="ACU16836" s="60"/>
      <c r="ACV16836" s="60"/>
      <c r="ACW16836" s="60"/>
      <c r="ACX16836" s="60"/>
      <c r="ACY16836" s="60">
        <v>6.1797012945188003E-2</v>
      </c>
      <c r="ACZ16836" s="60"/>
      <c r="ADA16836" s="60"/>
      <c r="ADB16836" s="60"/>
      <c r="ADC16836" s="60"/>
      <c r="ADD16836" s="60"/>
      <c r="ADE16836" s="60"/>
    </row>
    <row r="16837" spans="760:785" x14ac:dyDescent="0.25">
      <c r="ACF16837" s="60"/>
      <c r="ACG16837" s="60"/>
      <c r="ACH16837" s="60"/>
      <c r="ACI16837" s="60"/>
      <c r="ACJ16837" s="60"/>
      <c r="ACK16837" s="60"/>
      <c r="ACL16837" s="60"/>
      <c r="ACM16837" s="60"/>
      <c r="ACN16837" s="60"/>
      <c r="ACO16837" s="60"/>
      <c r="ACP16837" s="60"/>
      <c r="ACQ16837" s="60"/>
      <c r="ACR16837" s="60"/>
      <c r="ACS16837" s="60"/>
      <c r="ACT16837" s="60"/>
      <c r="ACU16837" s="60"/>
      <c r="ACV16837" s="60"/>
      <c r="ACW16837" s="60"/>
      <c r="ACX16837" s="60"/>
      <c r="ACY16837" s="60">
        <v>6.1715270611440901E-2</v>
      </c>
      <c r="ACZ16837" s="60"/>
      <c r="ADA16837" s="60"/>
      <c r="ADB16837" s="60"/>
      <c r="ADC16837" s="60"/>
      <c r="ADD16837" s="60"/>
      <c r="ADE16837" s="60"/>
    </row>
    <row r="16838" spans="760:785" x14ac:dyDescent="0.25">
      <c r="ACF16838" s="60"/>
      <c r="ACG16838" s="60"/>
      <c r="ACH16838" s="60"/>
      <c r="ACI16838" s="60"/>
      <c r="ACJ16838" s="60"/>
      <c r="ACK16838" s="60"/>
      <c r="ACL16838" s="60"/>
      <c r="ACM16838" s="60"/>
      <c r="ACN16838" s="60"/>
      <c r="ACO16838" s="60"/>
      <c r="ACP16838" s="60"/>
      <c r="ACQ16838" s="60"/>
      <c r="ACR16838" s="60"/>
      <c r="ACS16838" s="60"/>
      <c r="ACT16838" s="60"/>
      <c r="ACU16838" s="60"/>
      <c r="ACV16838" s="60"/>
      <c r="ACW16838" s="60"/>
      <c r="ACX16838" s="60"/>
      <c r="ACY16838" s="60">
        <v>6.1715270611440901E-2</v>
      </c>
      <c r="ACZ16838" s="60"/>
      <c r="ADA16838" s="60"/>
      <c r="ADB16838" s="60"/>
      <c r="ADC16838" s="60"/>
      <c r="ADD16838" s="60"/>
      <c r="ADE16838" s="60"/>
    </row>
    <row r="16839" spans="760:785" x14ac:dyDescent="0.25">
      <c r="ACF16839" s="60"/>
      <c r="ACG16839" s="60"/>
      <c r="ACH16839" s="60"/>
      <c r="ACI16839" s="60"/>
      <c r="ACJ16839" s="60"/>
      <c r="ACK16839" s="60"/>
      <c r="ACL16839" s="60"/>
      <c r="ACM16839" s="60"/>
      <c r="ACN16839" s="60"/>
      <c r="ACO16839" s="60"/>
      <c r="ACP16839" s="60"/>
      <c r="ACQ16839" s="60"/>
      <c r="ACR16839" s="60"/>
      <c r="ACS16839" s="60"/>
      <c r="ACT16839" s="60"/>
      <c r="ACU16839" s="60"/>
      <c r="ACV16839" s="60"/>
      <c r="ACW16839" s="60"/>
      <c r="ACX16839" s="60"/>
      <c r="ACY16839" s="60">
        <v>6.1661681914395999E-2</v>
      </c>
      <c r="ACZ16839" s="60"/>
      <c r="ADA16839" s="60"/>
      <c r="ADB16839" s="60"/>
      <c r="ADC16839" s="60"/>
      <c r="ADD16839" s="60"/>
      <c r="ADE16839" s="60"/>
    </row>
    <row r="16840" spans="760:785" x14ac:dyDescent="0.25">
      <c r="ACF16840" s="60"/>
      <c r="ACG16840" s="60"/>
      <c r="ACH16840" s="60"/>
      <c r="ACI16840" s="60"/>
      <c r="ACJ16840" s="60"/>
      <c r="ACK16840" s="60"/>
      <c r="ACL16840" s="60"/>
      <c r="ACM16840" s="60"/>
      <c r="ACN16840" s="60"/>
      <c r="ACO16840" s="60"/>
      <c r="ACP16840" s="60"/>
      <c r="ACQ16840" s="60"/>
      <c r="ACR16840" s="60"/>
      <c r="ACS16840" s="60"/>
      <c r="ACT16840" s="60"/>
      <c r="ACU16840" s="60"/>
      <c r="ACV16840" s="60"/>
      <c r="ACW16840" s="60"/>
      <c r="ACX16840" s="60"/>
      <c r="ACY16840" s="60">
        <v>6.1513616995491897E-2</v>
      </c>
      <c r="ACZ16840" s="60"/>
      <c r="ADA16840" s="60"/>
      <c r="ADB16840" s="60"/>
      <c r="ADC16840" s="60"/>
      <c r="ADD16840" s="60"/>
      <c r="ADE16840" s="60"/>
    </row>
    <row r="16841" spans="760:785" x14ac:dyDescent="0.25">
      <c r="ACF16841" s="60"/>
      <c r="ACG16841" s="60"/>
      <c r="ACH16841" s="60"/>
      <c r="ACI16841" s="60"/>
      <c r="ACJ16841" s="60"/>
      <c r="ACK16841" s="60"/>
      <c r="ACL16841" s="60"/>
      <c r="ACM16841" s="60"/>
      <c r="ACN16841" s="60"/>
      <c r="ACO16841" s="60"/>
      <c r="ACP16841" s="60"/>
      <c r="ACQ16841" s="60"/>
      <c r="ACR16841" s="60"/>
      <c r="ACS16841" s="60"/>
      <c r="ACT16841" s="60"/>
      <c r="ACU16841" s="60"/>
      <c r="ACV16841" s="60"/>
      <c r="ACW16841" s="60"/>
      <c r="ACX16841" s="60"/>
      <c r="ACY16841" s="60">
        <v>6.1513616995491897E-2</v>
      </c>
      <c r="ACZ16841" s="60"/>
      <c r="ADA16841" s="60"/>
      <c r="ADB16841" s="60"/>
      <c r="ADC16841" s="60"/>
      <c r="ADD16841" s="60"/>
      <c r="ADE16841" s="60"/>
    </row>
    <row r="16842" spans="760:785" x14ac:dyDescent="0.25">
      <c r="ACF16842" s="60"/>
      <c r="ACG16842" s="60"/>
      <c r="ACH16842" s="60"/>
      <c r="ACI16842" s="60"/>
      <c r="ACJ16842" s="60"/>
      <c r="ACK16842" s="60"/>
      <c r="ACL16842" s="60"/>
      <c r="ACM16842" s="60"/>
      <c r="ACN16842" s="60"/>
      <c r="ACO16842" s="60"/>
      <c r="ACP16842" s="60"/>
      <c r="ACQ16842" s="60"/>
      <c r="ACR16842" s="60"/>
      <c r="ACS16842" s="60"/>
      <c r="ACT16842" s="60"/>
      <c r="ACU16842" s="60"/>
      <c r="ACV16842" s="60"/>
      <c r="ACW16842" s="60"/>
      <c r="ACX16842" s="60"/>
      <c r="ACY16842" s="60">
        <v>6.14891154216698E-2</v>
      </c>
      <c r="ACZ16842" s="60"/>
      <c r="ADA16842" s="60"/>
      <c r="ADB16842" s="60"/>
      <c r="ADC16842" s="60"/>
      <c r="ADD16842" s="60"/>
      <c r="ADE16842" s="60"/>
    </row>
    <row r="16843" spans="760:785" x14ac:dyDescent="0.25">
      <c r="ACF16843" s="60"/>
      <c r="ACG16843" s="60"/>
      <c r="ACH16843" s="60"/>
      <c r="ACI16843" s="60"/>
      <c r="ACJ16843" s="60"/>
      <c r="ACK16843" s="60"/>
      <c r="ACL16843" s="60"/>
      <c r="ACM16843" s="60"/>
      <c r="ACN16843" s="60"/>
      <c r="ACO16843" s="60"/>
      <c r="ACP16843" s="60"/>
      <c r="ACQ16843" s="60"/>
      <c r="ACR16843" s="60"/>
      <c r="ACS16843" s="60"/>
      <c r="ACT16843" s="60"/>
      <c r="ACU16843" s="60"/>
      <c r="ACV16843" s="60"/>
      <c r="ACW16843" s="60"/>
      <c r="ACX16843" s="60"/>
      <c r="ACY16843" s="60">
        <v>6.14891154216698E-2</v>
      </c>
      <c r="ACZ16843" s="60"/>
      <c r="ADA16843" s="60"/>
      <c r="ADB16843" s="60"/>
      <c r="ADC16843" s="60"/>
      <c r="ADD16843" s="60"/>
      <c r="ADE16843" s="60"/>
    </row>
    <row r="16844" spans="760:785" x14ac:dyDescent="0.25">
      <c r="ACF16844" s="60"/>
      <c r="ACG16844" s="60"/>
      <c r="ACH16844" s="60"/>
      <c r="ACI16844" s="60"/>
      <c r="ACJ16844" s="60"/>
      <c r="ACK16844" s="60"/>
      <c r="ACL16844" s="60"/>
      <c r="ACM16844" s="60"/>
      <c r="ACN16844" s="60"/>
      <c r="ACO16844" s="60"/>
      <c r="ACP16844" s="60"/>
      <c r="ACQ16844" s="60"/>
      <c r="ACR16844" s="60"/>
      <c r="ACS16844" s="60"/>
      <c r="ACT16844" s="60"/>
      <c r="ACU16844" s="60"/>
      <c r="ACV16844" s="60"/>
      <c r="ACW16844" s="60"/>
      <c r="ACX16844" s="60"/>
      <c r="ACY16844" s="60">
        <v>6.14781340274409E-2</v>
      </c>
      <c r="ACZ16844" s="60"/>
      <c r="ADA16844" s="60"/>
      <c r="ADB16844" s="60"/>
      <c r="ADC16844" s="60"/>
      <c r="ADD16844" s="60"/>
      <c r="ADE16844" s="60"/>
    </row>
    <row r="16845" spans="760:785" x14ac:dyDescent="0.25">
      <c r="ACF16845" s="60"/>
      <c r="ACG16845" s="60"/>
      <c r="ACH16845" s="60"/>
      <c r="ACI16845" s="60"/>
      <c r="ACJ16845" s="60"/>
      <c r="ACK16845" s="60"/>
      <c r="ACL16845" s="60"/>
      <c r="ACM16845" s="60"/>
      <c r="ACN16845" s="60"/>
      <c r="ACO16845" s="60"/>
      <c r="ACP16845" s="60"/>
      <c r="ACQ16845" s="60"/>
      <c r="ACR16845" s="60"/>
      <c r="ACS16845" s="60"/>
      <c r="ACT16845" s="60"/>
      <c r="ACU16845" s="60"/>
      <c r="ACV16845" s="60"/>
      <c r="ACW16845" s="60"/>
      <c r="ACX16845" s="60"/>
      <c r="ACY16845" s="60">
        <v>6.14781340274409E-2</v>
      </c>
      <c r="ACZ16845" s="60"/>
      <c r="ADA16845" s="60"/>
      <c r="ADB16845" s="60"/>
      <c r="ADC16845" s="60"/>
      <c r="ADD16845" s="60"/>
      <c r="ADE16845" s="60"/>
    </row>
    <row r="16846" spans="760:785" x14ac:dyDescent="0.25">
      <c r="ACF16846" s="60"/>
      <c r="ACG16846" s="60"/>
      <c r="ACH16846" s="60"/>
      <c r="ACI16846" s="60"/>
      <c r="ACJ16846" s="60"/>
      <c r="ACK16846" s="60"/>
      <c r="ACL16846" s="60"/>
      <c r="ACM16846" s="60"/>
      <c r="ACN16846" s="60"/>
      <c r="ACO16846" s="60"/>
      <c r="ACP16846" s="60"/>
      <c r="ACQ16846" s="60"/>
      <c r="ACR16846" s="60"/>
      <c r="ACS16846" s="60"/>
      <c r="ACT16846" s="60"/>
      <c r="ACU16846" s="60"/>
      <c r="ACV16846" s="60"/>
      <c r="ACW16846" s="60"/>
      <c r="ACX16846" s="60"/>
      <c r="ACY16846" s="60">
        <v>6.1465529780168303E-2</v>
      </c>
      <c r="ACZ16846" s="60"/>
      <c r="ADA16846" s="60"/>
      <c r="ADB16846" s="60"/>
      <c r="ADC16846" s="60"/>
      <c r="ADD16846" s="60"/>
      <c r="ADE16846" s="60"/>
    </row>
    <row r="16847" spans="760:785" x14ac:dyDescent="0.25">
      <c r="ACF16847" s="60"/>
      <c r="ACG16847" s="60"/>
      <c r="ACH16847" s="60"/>
      <c r="ACI16847" s="60"/>
      <c r="ACJ16847" s="60"/>
      <c r="ACK16847" s="60"/>
      <c r="ACL16847" s="60"/>
      <c r="ACM16847" s="60"/>
      <c r="ACN16847" s="60"/>
      <c r="ACO16847" s="60"/>
      <c r="ACP16847" s="60"/>
      <c r="ACQ16847" s="60"/>
      <c r="ACR16847" s="60"/>
      <c r="ACS16847" s="60"/>
      <c r="ACT16847" s="60"/>
      <c r="ACU16847" s="60"/>
      <c r="ACV16847" s="60"/>
      <c r="ACW16847" s="60"/>
      <c r="ACX16847" s="60"/>
      <c r="ACY16847" s="60">
        <v>6.14150065099505E-2</v>
      </c>
      <c r="ACZ16847" s="60"/>
      <c r="ADA16847" s="60"/>
      <c r="ADB16847" s="60"/>
      <c r="ADC16847" s="60"/>
      <c r="ADD16847" s="60"/>
      <c r="ADE16847" s="60"/>
    </row>
    <row r="16848" spans="760:785" x14ac:dyDescent="0.25">
      <c r="ACF16848" s="60"/>
      <c r="ACG16848" s="60"/>
      <c r="ACH16848" s="60"/>
      <c r="ACI16848" s="60"/>
      <c r="ACJ16848" s="60"/>
      <c r="ACK16848" s="60"/>
      <c r="ACL16848" s="60"/>
      <c r="ACM16848" s="60"/>
      <c r="ACN16848" s="60"/>
      <c r="ACO16848" s="60"/>
      <c r="ACP16848" s="60"/>
      <c r="ACQ16848" s="60"/>
      <c r="ACR16848" s="60"/>
      <c r="ACS16848" s="60"/>
      <c r="ACT16848" s="60"/>
      <c r="ACU16848" s="60"/>
      <c r="ACV16848" s="60"/>
      <c r="ACW16848" s="60"/>
      <c r="ACX16848" s="60"/>
      <c r="ACY16848" s="60">
        <v>6.14150065099505E-2</v>
      </c>
      <c r="ACZ16848" s="60"/>
      <c r="ADA16848" s="60"/>
      <c r="ADB16848" s="60"/>
      <c r="ADC16848" s="60"/>
      <c r="ADD16848" s="60"/>
      <c r="ADE16848" s="60"/>
    </row>
    <row r="16849" spans="760:785" x14ac:dyDescent="0.25">
      <c r="ACF16849" s="60"/>
      <c r="ACG16849" s="60"/>
      <c r="ACH16849" s="60"/>
      <c r="ACI16849" s="60"/>
      <c r="ACJ16849" s="60"/>
      <c r="ACK16849" s="60"/>
      <c r="ACL16849" s="60"/>
      <c r="ACM16849" s="60"/>
      <c r="ACN16849" s="60"/>
      <c r="ACO16849" s="60"/>
      <c r="ACP16849" s="60"/>
      <c r="ACQ16849" s="60"/>
      <c r="ACR16849" s="60"/>
      <c r="ACS16849" s="60"/>
      <c r="ACT16849" s="60"/>
      <c r="ACU16849" s="60"/>
      <c r="ACV16849" s="60"/>
      <c r="ACW16849" s="60"/>
      <c r="ACX16849" s="60"/>
      <c r="ACY16849" s="60">
        <v>6.1341451416213201E-2</v>
      </c>
      <c r="ACZ16849" s="60"/>
      <c r="ADA16849" s="60"/>
      <c r="ADB16849" s="60"/>
      <c r="ADC16849" s="60"/>
      <c r="ADD16849" s="60"/>
      <c r="ADE16849" s="60"/>
    </row>
    <row r="16850" spans="760:785" x14ac:dyDescent="0.25">
      <c r="ACF16850" s="60"/>
      <c r="ACG16850" s="60"/>
      <c r="ACH16850" s="60"/>
      <c r="ACI16850" s="60"/>
      <c r="ACJ16850" s="60"/>
      <c r="ACK16850" s="60"/>
      <c r="ACL16850" s="60"/>
      <c r="ACM16850" s="60"/>
      <c r="ACN16850" s="60"/>
      <c r="ACO16850" s="60"/>
      <c r="ACP16850" s="60"/>
      <c r="ACQ16850" s="60"/>
      <c r="ACR16850" s="60"/>
      <c r="ACS16850" s="60"/>
      <c r="ACT16850" s="60"/>
      <c r="ACU16850" s="60"/>
      <c r="ACV16850" s="60"/>
      <c r="ACW16850" s="60"/>
      <c r="ACX16850" s="60"/>
      <c r="ACY16850" s="60">
        <v>6.1341451416213201E-2</v>
      </c>
      <c r="ACZ16850" s="60"/>
      <c r="ADA16850" s="60"/>
      <c r="ADB16850" s="60"/>
      <c r="ADC16850" s="60"/>
      <c r="ADD16850" s="60"/>
      <c r="ADE16850" s="60"/>
    </row>
    <row r="16851" spans="760:785" x14ac:dyDescent="0.25">
      <c r="ACF16851" s="60"/>
      <c r="ACG16851" s="60"/>
      <c r="ACH16851" s="60"/>
      <c r="ACI16851" s="60"/>
      <c r="ACJ16851" s="60"/>
      <c r="ACK16851" s="60"/>
      <c r="ACL16851" s="60"/>
      <c r="ACM16851" s="60"/>
      <c r="ACN16851" s="60"/>
      <c r="ACO16851" s="60"/>
      <c r="ACP16851" s="60"/>
      <c r="ACQ16851" s="60"/>
      <c r="ACR16851" s="60"/>
      <c r="ACS16851" s="60"/>
      <c r="ACT16851" s="60"/>
      <c r="ACU16851" s="60"/>
      <c r="ACV16851" s="60"/>
      <c r="ACW16851" s="60"/>
      <c r="ACX16851" s="60"/>
      <c r="ACY16851" s="60">
        <v>6.1321051533705699E-2</v>
      </c>
      <c r="ACZ16851" s="60"/>
      <c r="ADA16851" s="60"/>
      <c r="ADB16851" s="60"/>
      <c r="ADC16851" s="60"/>
      <c r="ADD16851" s="60"/>
      <c r="ADE16851" s="60"/>
    </row>
    <row r="16852" spans="760:785" x14ac:dyDescent="0.25">
      <c r="ACF16852" s="60"/>
      <c r="ACG16852" s="60"/>
      <c r="ACH16852" s="60"/>
      <c r="ACI16852" s="60"/>
      <c r="ACJ16852" s="60"/>
      <c r="ACK16852" s="60"/>
      <c r="ACL16852" s="60"/>
      <c r="ACM16852" s="60"/>
      <c r="ACN16852" s="60"/>
      <c r="ACO16852" s="60"/>
      <c r="ACP16852" s="60"/>
      <c r="ACQ16852" s="60"/>
      <c r="ACR16852" s="60"/>
      <c r="ACS16852" s="60"/>
      <c r="ACT16852" s="60"/>
      <c r="ACU16852" s="60"/>
      <c r="ACV16852" s="60"/>
      <c r="ACW16852" s="60"/>
      <c r="ACX16852" s="60"/>
      <c r="ACY16852" s="60">
        <v>6.1248158723237703E-2</v>
      </c>
      <c r="ACZ16852" s="60"/>
      <c r="ADA16852" s="60"/>
      <c r="ADB16852" s="60"/>
      <c r="ADC16852" s="60"/>
      <c r="ADD16852" s="60"/>
      <c r="ADE16852" s="60"/>
    </row>
    <row r="16853" spans="760:785" x14ac:dyDescent="0.25">
      <c r="ACF16853" s="60"/>
      <c r="ACG16853" s="60"/>
      <c r="ACH16853" s="60"/>
      <c r="ACI16853" s="60"/>
      <c r="ACJ16853" s="60"/>
      <c r="ACK16853" s="60"/>
      <c r="ACL16853" s="60"/>
      <c r="ACM16853" s="60"/>
      <c r="ACN16853" s="60"/>
      <c r="ACO16853" s="60"/>
      <c r="ACP16853" s="60"/>
      <c r="ACQ16853" s="60"/>
      <c r="ACR16853" s="60"/>
      <c r="ACS16853" s="60"/>
      <c r="ACT16853" s="60"/>
      <c r="ACU16853" s="60"/>
      <c r="ACV16853" s="60"/>
      <c r="ACW16853" s="60"/>
      <c r="ACX16853" s="60"/>
      <c r="ACY16853" s="60">
        <v>6.1248158723237703E-2</v>
      </c>
      <c r="ACZ16853" s="60"/>
      <c r="ADA16853" s="60"/>
      <c r="ADB16853" s="60"/>
      <c r="ADC16853" s="60"/>
      <c r="ADD16853" s="60"/>
      <c r="ADE16853" s="60"/>
    </row>
    <row r="16854" spans="760:785" x14ac:dyDescent="0.25">
      <c r="ACF16854" s="60"/>
      <c r="ACG16854" s="60"/>
      <c r="ACH16854" s="60"/>
      <c r="ACI16854" s="60"/>
      <c r="ACJ16854" s="60"/>
      <c r="ACK16854" s="60"/>
      <c r="ACL16854" s="60"/>
      <c r="ACM16854" s="60"/>
      <c r="ACN16854" s="60"/>
      <c r="ACO16854" s="60"/>
      <c r="ACP16854" s="60"/>
      <c r="ACQ16854" s="60"/>
      <c r="ACR16854" s="60"/>
      <c r="ACS16854" s="60"/>
      <c r="ACT16854" s="60"/>
      <c r="ACU16854" s="60"/>
      <c r="ACV16854" s="60"/>
      <c r="ACW16854" s="60"/>
      <c r="ACX16854" s="60"/>
      <c r="ACY16854" s="60">
        <v>6.1187728072060098E-2</v>
      </c>
      <c r="ACZ16854" s="60"/>
      <c r="ADA16854" s="60"/>
      <c r="ADB16854" s="60"/>
      <c r="ADC16854" s="60"/>
      <c r="ADD16854" s="60"/>
      <c r="ADE16854" s="60"/>
    </row>
    <row r="16855" spans="760:785" x14ac:dyDescent="0.25">
      <c r="ACF16855" s="60"/>
      <c r="ACG16855" s="60"/>
      <c r="ACH16855" s="60"/>
      <c r="ACI16855" s="60"/>
      <c r="ACJ16855" s="60"/>
      <c r="ACK16855" s="60"/>
      <c r="ACL16855" s="60"/>
      <c r="ACM16855" s="60"/>
      <c r="ACN16855" s="60"/>
      <c r="ACO16855" s="60"/>
      <c r="ACP16855" s="60"/>
      <c r="ACQ16855" s="60"/>
      <c r="ACR16855" s="60"/>
      <c r="ACS16855" s="60"/>
      <c r="ACT16855" s="60"/>
      <c r="ACU16855" s="60"/>
      <c r="ACV16855" s="60"/>
      <c r="ACW16855" s="60"/>
      <c r="ACX16855" s="60"/>
      <c r="ACY16855" s="60">
        <v>6.1168887528350299E-2</v>
      </c>
      <c r="ACZ16855" s="60"/>
      <c r="ADA16855" s="60"/>
      <c r="ADB16855" s="60"/>
      <c r="ADC16855" s="60"/>
      <c r="ADD16855" s="60"/>
      <c r="ADE16855" s="60"/>
    </row>
    <row r="16856" spans="760:785" x14ac:dyDescent="0.25">
      <c r="ACF16856" s="60"/>
      <c r="ACG16856" s="60"/>
      <c r="ACH16856" s="60"/>
      <c r="ACI16856" s="60"/>
      <c r="ACJ16856" s="60"/>
      <c r="ACK16856" s="60"/>
      <c r="ACL16856" s="60"/>
      <c r="ACM16856" s="60"/>
      <c r="ACN16856" s="60"/>
      <c r="ACO16856" s="60"/>
      <c r="ACP16856" s="60"/>
      <c r="ACQ16856" s="60"/>
      <c r="ACR16856" s="60"/>
      <c r="ACS16856" s="60"/>
      <c r="ACT16856" s="60"/>
      <c r="ACU16856" s="60"/>
      <c r="ACV16856" s="60"/>
      <c r="ACW16856" s="60"/>
      <c r="ACX16856" s="60"/>
      <c r="ACY16856" s="60">
        <v>6.1163087956597098E-2</v>
      </c>
      <c r="ACZ16856" s="60"/>
      <c r="ADA16856" s="60"/>
      <c r="ADB16856" s="60"/>
      <c r="ADC16856" s="60"/>
      <c r="ADD16856" s="60"/>
      <c r="ADE16856" s="60"/>
    </row>
    <row r="16857" spans="760:785" x14ac:dyDescent="0.25">
      <c r="ACF16857" s="60"/>
      <c r="ACG16857" s="60"/>
      <c r="ACH16857" s="60"/>
      <c r="ACI16857" s="60"/>
      <c r="ACJ16857" s="60"/>
      <c r="ACK16857" s="60"/>
      <c r="ACL16857" s="60"/>
      <c r="ACM16857" s="60"/>
      <c r="ACN16857" s="60"/>
      <c r="ACO16857" s="60"/>
      <c r="ACP16857" s="60"/>
      <c r="ACQ16857" s="60"/>
      <c r="ACR16857" s="60"/>
      <c r="ACS16857" s="60"/>
      <c r="ACT16857" s="60"/>
      <c r="ACU16857" s="60"/>
      <c r="ACV16857" s="60"/>
      <c r="ACW16857" s="60"/>
      <c r="ACX16857" s="60"/>
      <c r="ACY16857" s="60">
        <v>6.1163087956597098E-2</v>
      </c>
      <c r="ACZ16857" s="60"/>
      <c r="ADA16857" s="60"/>
      <c r="ADB16857" s="60"/>
      <c r="ADC16857" s="60"/>
      <c r="ADD16857" s="60"/>
      <c r="ADE16857" s="60"/>
    </row>
    <row r="16858" spans="760:785" x14ac:dyDescent="0.25">
      <c r="ACF16858" s="60"/>
      <c r="ACG16858" s="60"/>
      <c r="ACH16858" s="60"/>
      <c r="ACI16858" s="60"/>
      <c r="ACJ16858" s="60"/>
      <c r="ACK16858" s="60"/>
      <c r="ACL16858" s="60"/>
      <c r="ACM16858" s="60"/>
      <c r="ACN16858" s="60"/>
      <c r="ACO16858" s="60"/>
      <c r="ACP16858" s="60"/>
      <c r="ACQ16858" s="60"/>
      <c r="ACR16858" s="60"/>
      <c r="ACS16858" s="60"/>
      <c r="ACT16858" s="60"/>
      <c r="ACU16858" s="60"/>
      <c r="ACV16858" s="60"/>
      <c r="ACW16858" s="60"/>
      <c r="ACX16858" s="60"/>
      <c r="ACY16858" s="60">
        <v>6.1158317461603801E-2</v>
      </c>
      <c r="ACZ16858" s="60"/>
      <c r="ADA16858" s="60"/>
      <c r="ADB16858" s="60"/>
      <c r="ADC16858" s="60"/>
      <c r="ADD16858" s="60"/>
      <c r="ADE16858" s="60"/>
    </row>
    <row r="16859" spans="760:785" x14ac:dyDescent="0.25">
      <c r="ACF16859" s="60"/>
      <c r="ACG16859" s="60"/>
      <c r="ACH16859" s="60"/>
      <c r="ACI16859" s="60"/>
      <c r="ACJ16859" s="60"/>
      <c r="ACK16859" s="60"/>
      <c r="ACL16859" s="60"/>
      <c r="ACM16859" s="60"/>
      <c r="ACN16859" s="60"/>
      <c r="ACO16859" s="60"/>
      <c r="ACP16859" s="60"/>
      <c r="ACQ16859" s="60"/>
      <c r="ACR16859" s="60"/>
      <c r="ACS16859" s="60"/>
      <c r="ACT16859" s="60"/>
      <c r="ACU16859" s="60"/>
      <c r="ACV16859" s="60"/>
      <c r="ACW16859" s="60"/>
      <c r="ACX16859" s="60"/>
      <c r="ACY16859" s="60">
        <v>6.1158317461603801E-2</v>
      </c>
      <c r="ACZ16859" s="60"/>
      <c r="ADA16859" s="60"/>
      <c r="ADB16859" s="60"/>
      <c r="ADC16859" s="60"/>
      <c r="ADD16859" s="60"/>
      <c r="ADE16859" s="60"/>
    </row>
    <row r="16860" spans="760:785" x14ac:dyDescent="0.25">
      <c r="ACF16860" s="60"/>
      <c r="ACG16860" s="60"/>
      <c r="ACH16860" s="60"/>
      <c r="ACI16860" s="60"/>
      <c r="ACJ16860" s="60"/>
      <c r="ACK16860" s="60"/>
      <c r="ACL16860" s="60"/>
      <c r="ACM16860" s="60"/>
      <c r="ACN16860" s="60"/>
      <c r="ACO16860" s="60"/>
      <c r="ACP16860" s="60"/>
      <c r="ACQ16860" s="60"/>
      <c r="ACR16860" s="60"/>
      <c r="ACS16860" s="60"/>
      <c r="ACT16860" s="60"/>
      <c r="ACU16860" s="60"/>
      <c r="ACV16860" s="60"/>
      <c r="ACW16860" s="60"/>
      <c r="ACX16860" s="60"/>
      <c r="ACY16860" s="60">
        <v>6.1138112289518799E-2</v>
      </c>
      <c r="ACZ16860" s="60"/>
      <c r="ADA16860" s="60"/>
      <c r="ADB16860" s="60"/>
      <c r="ADC16860" s="60"/>
      <c r="ADD16860" s="60"/>
      <c r="ADE16860" s="60"/>
    </row>
    <row r="16861" spans="760:785" x14ac:dyDescent="0.25">
      <c r="ACF16861" s="60"/>
      <c r="ACG16861" s="60"/>
      <c r="ACH16861" s="60"/>
      <c r="ACI16861" s="60"/>
      <c r="ACJ16861" s="60"/>
      <c r="ACK16861" s="60"/>
      <c r="ACL16861" s="60"/>
      <c r="ACM16861" s="60"/>
      <c r="ACN16861" s="60"/>
      <c r="ACO16861" s="60"/>
      <c r="ACP16861" s="60"/>
      <c r="ACQ16861" s="60"/>
      <c r="ACR16861" s="60"/>
      <c r="ACS16861" s="60"/>
      <c r="ACT16861" s="60"/>
      <c r="ACU16861" s="60"/>
      <c r="ACV16861" s="60"/>
      <c r="ACW16861" s="60"/>
      <c r="ACX16861" s="60"/>
      <c r="ACY16861" s="60">
        <v>6.1131930726003501E-2</v>
      </c>
      <c r="ACZ16861" s="60"/>
      <c r="ADA16861" s="60"/>
      <c r="ADB16861" s="60"/>
      <c r="ADC16861" s="60"/>
      <c r="ADD16861" s="60"/>
      <c r="ADE16861" s="60"/>
    </row>
    <row r="16862" spans="760:785" x14ac:dyDescent="0.25">
      <c r="ACF16862" s="60"/>
      <c r="ACG16862" s="60"/>
      <c r="ACH16862" s="60"/>
      <c r="ACI16862" s="60"/>
      <c r="ACJ16862" s="60"/>
      <c r="ACK16862" s="60"/>
      <c r="ACL16862" s="60"/>
      <c r="ACM16862" s="60"/>
      <c r="ACN16862" s="60"/>
      <c r="ACO16862" s="60"/>
      <c r="ACP16862" s="60"/>
      <c r="ACQ16862" s="60"/>
      <c r="ACR16862" s="60"/>
      <c r="ACS16862" s="60"/>
      <c r="ACT16862" s="60"/>
      <c r="ACU16862" s="60"/>
      <c r="ACV16862" s="60"/>
      <c r="ACW16862" s="60"/>
      <c r="ACX16862" s="60"/>
      <c r="ACY16862" s="60">
        <v>6.1118971136384197E-2</v>
      </c>
      <c r="ACZ16862" s="60"/>
      <c r="ADA16862" s="60"/>
      <c r="ADB16862" s="60"/>
      <c r="ADC16862" s="60"/>
      <c r="ADD16862" s="60"/>
      <c r="ADE16862" s="60"/>
    </row>
    <row r="16863" spans="760:785" x14ac:dyDescent="0.25">
      <c r="ACF16863" s="60"/>
      <c r="ACG16863" s="60"/>
      <c r="ACH16863" s="60"/>
      <c r="ACI16863" s="60"/>
      <c r="ACJ16863" s="60"/>
      <c r="ACK16863" s="60"/>
      <c r="ACL16863" s="60"/>
      <c r="ACM16863" s="60"/>
      <c r="ACN16863" s="60"/>
      <c r="ACO16863" s="60"/>
      <c r="ACP16863" s="60"/>
      <c r="ACQ16863" s="60"/>
      <c r="ACR16863" s="60"/>
      <c r="ACS16863" s="60"/>
      <c r="ACT16863" s="60"/>
      <c r="ACU16863" s="60"/>
      <c r="ACV16863" s="60"/>
      <c r="ACW16863" s="60"/>
      <c r="ACX16863" s="60"/>
      <c r="ACY16863" s="60">
        <v>6.1118971136384197E-2</v>
      </c>
      <c r="ACZ16863" s="60"/>
      <c r="ADA16863" s="60"/>
      <c r="ADB16863" s="60"/>
      <c r="ADC16863" s="60"/>
      <c r="ADD16863" s="60"/>
      <c r="ADE16863" s="60"/>
    </row>
    <row r="16864" spans="760:785" x14ac:dyDescent="0.25">
      <c r="ACF16864" s="60"/>
      <c r="ACG16864" s="60"/>
      <c r="ACH16864" s="60"/>
      <c r="ACI16864" s="60"/>
      <c r="ACJ16864" s="60"/>
      <c r="ACK16864" s="60"/>
      <c r="ACL16864" s="60"/>
      <c r="ACM16864" s="60"/>
      <c r="ACN16864" s="60"/>
      <c r="ACO16864" s="60"/>
      <c r="ACP16864" s="60"/>
      <c r="ACQ16864" s="60"/>
      <c r="ACR16864" s="60"/>
      <c r="ACS16864" s="60"/>
      <c r="ACT16864" s="60"/>
      <c r="ACU16864" s="60"/>
      <c r="ACV16864" s="60"/>
      <c r="ACW16864" s="60"/>
      <c r="ACX16864" s="60"/>
      <c r="ACY16864" s="60">
        <v>6.1102885714213503E-2</v>
      </c>
      <c r="ACZ16864" s="60"/>
      <c r="ADA16864" s="60"/>
      <c r="ADB16864" s="60"/>
      <c r="ADC16864" s="60"/>
      <c r="ADD16864" s="60"/>
      <c r="ADE16864" s="60"/>
    </row>
    <row r="16865" spans="760:785" x14ac:dyDescent="0.25">
      <c r="ACF16865" s="60"/>
      <c r="ACG16865" s="60"/>
      <c r="ACH16865" s="60"/>
      <c r="ACI16865" s="60"/>
      <c r="ACJ16865" s="60"/>
      <c r="ACK16865" s="60"/>
      <c r="ACL16865" s="60"/>
      <c r="ACM16865" s="60"/>
      <c r="ACN16865" s="60"/>
      <c r="ACO16865" s="60"/>
      <c r="ACP16865" s="60"/>
      <c r="ACQ16865" s="60"/>
      <c r="ACR16865" s="60"/>
      <c r="ACS16865" s="60"/>
      <c r="ACT16865" s="60"/>
      <c r="ACU16865" s="60"/>
      <c r="ACV16865" s="60"/>
      <c r="ACW16865" s="60"/>
      <c r="ACX16865" s="60"/>
      <c r="ACY16865" s="60">
        <v>6.1097053768529697E-2</v>
      </c>
      <c r="ACZ16865" s="60"/>
      <c r="ADA16865" s="60"/>
      <c r="ADB16865" s="60"/>
      <c r="ADC16865" s="60"/>
      <c r="ADD16865" s="60"/>
      <c r="ADE16865" s="60"/>
    </row>
    <row r="16866" spans="760:785" x14ac:dyDescent="0.25">
      <c r="ACF16866" s="60"/>
      <c r="ACG16866" s="60"/>
      <c r="ACH16866" s="60"/>
      <c r="ACI16866" s="60"/>
      <c r="ACJ16866" s="60"/>
      <c r="ACK16866" s="60"/>
      <c r="ACL16866" s="60"/>
      <c r="ACM16866" s="60"/>
      <c r="ACN16866" s="60"/>
      <c r="ACO16866" s="60"/>
      <c r="ACP16866" s="60"/>
      <c r="ACQ16866" s="60"/>
      <c r="ACR16866" s="60"/>
      <c r="ACS16866" s="60"/>
      <c r="ACT16866" s="60"/>
      <c r="ACU16866" s="60"/>
      <c r="ACV16866" s="60"/>
      <c r="ACW16866" s="60"/>
      <c r="ACX16866" s="60"/>
      <c r="ACY16866" s="60">
        <v>6.1097053768529697E-2</v>
      </c>
      <c r="ACZ16866" s="60"/>
      <c r="ADA16866" s="60"/>
      <c r="ADB16866" s="60"/>
      <c r="ADC16866" s="60"/>
      <c r="ADD16866" s="60"/>
      <c r="ADE16866" s="60"/>
    </row>
    <row r="16867" spans="760:785" x14ac:dyDescent="0.25">
      <c r="ACF16867" s="60"/>
      <c r="ACG16867" s="60"/>
      <c r="ACH16867" s="60"/>
      <c r="ACI16867" s="60"/>
      <c r="ACJ16867" s="60"/>
      <c r="ACK16867" s="60"/>
      <c r="ACL16867" s="60"/>
      <c r="ACM16867" s="60"/>
      <c r="ACN16867" s="60"/>
      <c r="ACO16867" s="60"/>
      <c r="ACP16867" s="60"/>
      <c r="ACQ16867" s="60"/>
      <c r="ACR16867" s="60"/>
      <c r="ACS16867" s="60"/>
      <c r="ACT16867" s="60"/>
      <c r="ACU16867" s="60"/>
      <c r="ACV16867" s="60"/>
      <c r="ACW16867" s="60"/>
      <c r="ACX16867" s="60"/>
      <c r="ACY16867" s="60">
        <v>6.1060123025480903E-2</v>
      </c>
      <c r="ACZ16867" s="60"/>
      <c r="ADA16867" s="60"/>
      <c r="ADB16867" s="60"/>
      <c r="ADC16867" s="60"/>
      <c r="ADD16867" s="60"/>
      <c r="ADE16867" s="60"/>
    </row>
    <row r="16868" spans="760:785" x14ac:dyDescent="0.25">
      <c r="ACF16868" s="60"/>
      <c r="ACG16868" s="60"/>
      <c r="ACH16868" s="60"/>
      <c r="ACI16868" s="60"/>
      <c r="ACJ16868" s="60"/>
      <c r="ACK16868" s="60"/>
      <c r="ACL16868" s="60"/>
      <c r="ACM16868" s="60"/>
      <c r="ACN16868" s="60"/>
      <c r="ACO16868" s="60"/>
      <c r="ACP16868" s="60"/>
      <c r="ACQ16868" s="60"/>
      <c r="ACR16868" s="60"/>
      <c r="ACS16868" s="60"/>
      <c r="ACT16868" s="60"/>
      <c r="ACU16868" s="60"/>
      <c r="ACV16868" s="60"/>
      <c r="ACW16868" s="60"/>
      <c r="ACX16868" s="60"/>
      <c r="ACY16868" s="60">
        <v>6.1052942271482398E-2</v>
      </c>
      <c r="ACZ16868" s="60"/>
      <c r="ADA16868" s="60"/>
      <c r="ADB16868" s="60"/>
      <c r="ADC16868" s="60"/>
      <c r="ADD16868" s="60"/>
      <c r="ADE16868" s="60"/>
    </row>
    <row r="16869" spans="760:785" x14ac:dyDescent="0.25">
      <c r="ACF16869" s="60"/>
      <c r="ACG16869" s="60"/>
      <c r="ACH16869" s="60"/>
      <c r="ACI16869" s="60"/>
      <c r="ACJ16869" s="60"/>
      <c r="ACK16869" s="60"/>
      <c r="ACL16869" s="60"/>
      <c r="ACM16869" s="60"/>
      <c r="ACN16869" s="60"/>
      <c r="ACO16869" s="60"/>
      <c r="ACP16869" s="60"/>
      <c r="ACQ16869" s="60"/>
      <c r="ACR16869" s="60"/>
      <c r="ACS16869" s="60"/>
      <c r="ACT16869" s="60"/>
      <c r="ACU16869" s="60"/>
      <c r="ACV16869" s="60"/>
      <c r="ACW16869" s="60"/>
      <c r="ACX16869" s="60"/>
      <c r="ACY16869" s="60">
        <v>6.1034397345217498E-2</v>
      </c>
      <c r="ACZ16869" s="60"/>
      <c r="ADA16869" s="60"/>
      <c r="ADB16869" s="60"/>
      <c r="ADC16869" s="60"/>
      <c r="ADD16869" s="60"/>
      <c r="ADE16869" s="60"/>
    </row>
    <row r="16870" spans="760:785" x14ac:dyDescent="0.25">
      <c r="ACF16870" s="60"/>
      <c r="ACG16870" s="60"/>
      <c r="ACH16870" s="60"/>
      <c r="ACI16870" s="60"/>
      <c r="ACJ16870" s="60"/>
      <c r="ACK16870" s="60"/>
      <c r="ACL16870" s="60"/>
      <c r="ACM16870" s="60"/>
      <c r="ACN16870" s="60"/>
      <c r="ACO16870" s="60"/>
      <c r="ACP16870" s="60"/>
      <c r="ACQ16870" s="60"/>
      <c r="ACR16870" s="60"/>
      <c r="ACS16870" s="60"/>
      <c r="ACT16870" s="60"/>
      <c r="ACU16870" s="60"/>
      <c r="ACV16870" s="60"/>
      <c r="ACW16870" s="60"/>
      <c r="ACX16870" s="60"/>
      <c r="ACY16870" s="60">
        <v>6.0989665585934903E-2</v>
      </c>
      <c r="ACZ16870" s="60"/>
      <c r="ADA16870" s="60"/>
      <c r="ADB16870" s="60"/>
      <c r="ADC16870" s="60"/>
      <c r="ADD16870" s="60"/>
      <c r="ADE16870" s="60"/>
    </row>
    <row r="16871" spans="760:785" x14ac:dyDescent="0.25">
      <c r="ACF16871" s="60"/>
      <c r="ACG16871" s="60"/>
      <c r="ACH16871" s="60"/>
      <c r="ACI16871" s="60"/>
      <c r="ACJ16871" s="60"/>
      <c r="ACK16871" s="60"/>
      <c r="ACL16871" s="60"/>
      <c r="ACM16871" s="60"/>
      <c r="ACN16871" s="60"/>
      <c r="ACO16871" s="60"/>
      <c r="ACP16871" s="60"/>
      <c r="ACQ16871" s="60"/>
      <c r="ACR16871" s="60"/>
      <c r="ACS16871" s="60"/>
      <c r="ACT16871" s="60"/>
      <c r="ACU16871" s="60"/>
      <c r="ACV16871" s="60"/>
      <c r="ACW16871" s="60"/>
      <c r="ACX16871" s="60"/>
      <c r="ACY16871" s="60">
        <v>6.0989665585934903E-2</v>
      </c>
      <c r="ACZ16871" s="60"/>
      <c r="ADA16871" s="60"/>
      <c r="ADB16871" s="60"/>
      <c r="ADC16871" s="60"/>
      <c r="ADD16871" s="60"/>
      <c r="ADE16871" s="60"/>
    </row>
    <row r="16872" spans="760:785" x14ac:dyDescent="0.25">
      <c r="ACF16872" s="60"/>
      <c r="ACG16872" s="60"/>
      <c r="ACH16872" s="60"/>
      <c r="ACI16872" s="60"/>
      <c r="ACJ16872" s="60"/>
      <c r="ACK16872" s="60"/>
      <c r="ACL16872" s="60"/>
      <c r="ACM16872" s="60"/>
      <c r="ACN16872" s="60"/>
      <c r="ACO16872" s="60"/>
      <c r="ACP16872" s="60"/>
      <c r="ACQ16872" s="60"/>
      <c r="ACR16872" s="60"/>
      <c r="ACS16872" s="60"/>
      <c r="ACT16872" s="60"/>
      <c r="ACU16872" s="60"/>
      <c r="ACV16872" s="60"/>
      <c r="ACW16872" s="60"/>
      <c r="ACX16872" s="60"/>
      <c r="ACY16872" s="60">
        <v>6.0973375740180698E-2</v>
      </c>
      <c r="ACZ16872" s="60"/>
      <c r="ADA16872" s="60"/>
      <c r="ADB16872" s="60"/>
      <c r="ADC16872" s="60"/>
      <c r="ADD16872" s="60"/>
      <c r="ADE16872" s="60"/>
    </row>
    <row r="16873" spans="760:785" x14ac:dyDescent="0.25">
      <c r="ACF16873" s="60"/>
      <c r="ACG16873" s="60"/>
      <c r="ACH16873" s="60"/>
      <c r="ACI16873" s="60"/>
      <c r="ACJ16873" s="60"/>
      <c r="ACK16873" s="60"/>
      <c r="ACL16873" s="60"/>
      <c r="ACM16873" s="60"/>
      <c r="ACN16873" s="60"/>
      <c r="ACO16873" s="60"/>
      <c r="ACP16873" s="60"/>
      <c r="ACQ16873" s="60"/>
      <c r="ACR16873" s="60"/>
      <c r="ACS16873" s="60"/>
      <c r="ACT16873" s="60"/>
      <c r="ACU16873" s="60"/>
      <c r="ACV16873" s="60"/>
      <c r="ACW16873" s="60"/>
      <c r="ACX16873" s="60"/>
      <c r="ACY16873" s="60">
        <v>6.0910011916553701E-2</v>
      </c>
      <c r="ACZ16873" s="60"/>
      <c r="ADA16873" s="60"/>
      <c r="ADB16873" s="60"/>
      <c r="ADC16873" s="60"/>
      <c r="ADD16873" s="60"/>
      <c r="ADE16873" s="60"/>
    </row>
    <row r="16874" spans="760:785" x14ac:dyDescent="0.25">
      <c r="ACF16874" s="60"/>
      <c r="ACG16874" s="60"/>
      <c r="ACH16874" s="60"/>
      <c r="ACI16874" s="60"/>
      <c r="ACJ16874" s="60"/>
      <c r="ACK16874" s="60"/>
      <c r="ACL16874" s="60"/>
      <c r="ACM16874" s="60"/>
      <c r="ACN16874" s="60"/>
      <c r="ACO16874" s="60"/>
      <c r="ACP16874" s="60"/>
      <c r="ACQ16874" s="60"/>
      <c r="ACR16874" s="60"/>
      <c r="ACS16874" s="60"/>
      <c r="ACT16874" s="60"/>
      <c r="ACU16874" s="60"/>
      <c r="ACV16874" s="60"/>
      <c r="ACW16874" s="60"/>
      <c r="ACX16874" s="60"/>
      <c r="ACY16874" s="60">
        <v>6.0894929773181498E-2</v>
      </c>
      <c r="ACZ16874" s="60"/>
      <c r="ADA16874" s="60"/>
      <c r="ADB16874" s="60"/>
      <c r="ADC16874" s="60"/>
      <c r="ADD16874" s="60"/>
      <c r="ADE16874" s="60"/>
    </row>
    <row r="16875" spans="760:785" x14ac:dyDescent="0.25">
      <c r="ACF16875" s="60"/>
      <c r="ACG16875" s="60"/>
      <c r="ACH16875" s="60"/>
      <c r="ACI16875" s="60"/>
      <c r="ACJ16875" s="60"/>
      <c r="ACK16875" s="60"/>
      <c r="ACL16875" s="60"/>
      <c r="ACM16875" s="60"/>
      <c r="ACN16875" s="60"/>
      <c r="ACO16875" s="60"/>
      <c r="ACP16875" s="60"/>
      <c r="ACQ16875" s="60"/>
      <c r="ACR16875" s="60"/>
      <c r="ACS16875" s="60"/>
      <c r="ACT16875" s="60"/>
      <c r="ACU16875" s="60"/>
      <c r="ACV16875" s="60"/>
      <c r="ACW16875" s="60"/>
      <c r="ACX16875" s="60"/>
      <c r="ACY16875" s="60">
        <v>6.0894929773181498E-2</v>
      </c>
      <c r="ACZ16875" s="60"/>
      <c r="ADA16875" s="60"/>
      <c r="ADB16875" s="60"/>
      <c r="ADC16875" s="60"/>
      <c r="ADD16875" s="60"/>
      <c r="ADE16875" s="60"/>
    </row>
    <row r="16876" spans="760:785" x14ac:dyDescent="0.25">
      <c r="ACF16876" s="60"/>
      <c r="ACG16876" s="60"/>
      <c r="ACH16876" s="60"/>
      <c r="ACI16876" s="60"/>
      <c r="ACJ16876" s="60"/>
      <c r="ACK16876" s="60"/>
      <c r="ACL16876" s="60"/>
      <c r="ACM16876" s="60"/>
      <c r="ACN16876" s="60"/>
      <c r="ACO16876" s="60"/>
      <c r="ACP16876" s="60"/>
      <c r="ACQ16876" s="60"/>
      <c r="ACR16876" s="60"/>
      <c r="ACS16876" s="60"/>
      <c r="ACT16876" s="60"/>
      <c r="ACU16876" s="60"/>
      <c r="ACV16876" s="60"/>
      <c r="ACW16876" s="60"/>
      <c r="ACX16876" s="60"/>
      <c r="ACY16876" s="60">
        <v>6.08748178095561E-2</v>
      </c>
      <c r="ACZ16876" s="60"/>
      <c r="ADA16876" s="60"/>
      <c r="ADB16876" s="60"/>
      <c r="ADC16876" s="60"/>
      <c r="ADD16876" s="60"/>
      <c r="ADE16876" s="60"/>
    </row>
    <row r="16877" spans="760:785" x14ac:dyDescent="0.25">
      <c r="ACF16877" s="60"/>
      <c r="ACG16877" s="60"/>
      <c r="ACH16877" s="60"/>
      <c r="ACI16877" s="60"/>
      <c r="ACJ16877" s="60"/>
      <c r="ACK16877" s="60"/>
      <c r="ACL16877" s="60"/>
      <c r="ACM16877" s="60"/>
      <c r="ACN16877" s="60"/>
      <c r="ACO16877" s="60"/>
      <c r="ACP16877" s="60"/>
      <c r="ACQ16877" s="60"/>
      <c r="ACR16877" s="60"/>
      <c r="ACS16877" s="60"/>
      <c r="ACT16877" s="60"/>
      <c r="ACU16877" s="60"/>
      <c r="ACV16877" s="60"/>
      <c r="ACW16877" s="60"/>
      <c r="ACX16877" s="60"/>
      <c r="ACY16877" s="60">
        <v>6.0861574042429499E-2</v>
      </c>
      <c r="ACZ16877" s="60"/>
      <c r="ADA16877" s="60"/>
      <c r="ADB16877" s="60"/>
      <c r="ADC16877" s="60"/>
      <c r="ADD16877" s="60"/>
      <c r="ADE16877" s="60"/>
    </row>
    <row r="16878" spans="760:785" x14ac:dyDescent="0.25">
      <c r="ACF16878" s="60"/>
      <c r="ACG16878" s="60"/>
      <c r="ACH16878" s="60"/>
      <c r="ACI16878" s="60"/>
      <c r="ACJ16878" s="60"/>
      <c r="ACK16878" s="60"/>
      <c r="ACL16878" s="60"/>
      <c r="ACM16878" s="60"/>
      <c r="ACN16878" s="60"/>
      <c r="ACO16878" s="60"/>
      <c r="ACP16878" s="60"/>
      <c r="ACQ16878" s="60"/>
      <c r="ACR16878" s="60"/>
      <c r="ACS16878" s="60"/>
      <c r="ACT16878" s="60"/>
      <c r="ACU16878" s="60"/>
      <c r="ACV16878" s="60"/>
      <c r="ACW16878" s="60"/>
      <c r="ACX16878" s="60"/>
      <c r="ACY16878" s="60">
        <v>6.0831410110108702E-2</v>
      </c>
      <c r="ACZ16878" s="60"/>
      <c r="ADA16878" s="60"/>
      <c r="ADB16878" s="60"/>
      <c r="ADC16878" s="60"/>
      <c r="ADD16878" s="60"/>
      <c r="ADE16878" s="60"/>
    </row>
    <row r="16879" spans="760:785" x14ac:dyDescent="0.25">
      <c r="ACF16879" s="60"/>
      <c r="ACG16879" s="60"/>
      <c r="ACH16879" s="60"/>
      <c r="ACI16879" s="60"/>
      <c r="ACJ16879" s="60"/>
      <c r="ACK16879" s="60"/>
      <c r="ACL16879" s="60"/>
      <c r="ACM16879" s="60"/>
      <c r="ACN16879" s="60"/>
      <c r="ACO16879" s="60"/>
      <c r="ACP16879" s="60"/>
      <c r="ACQ16879" s="60"/>
      <c r="ACR16879" s="60"/>
      <c r="ACS16879" s="60"/>
      <c r="ACT16879" s="60"/>
      <c r="ACU16879" s="60"/>
      <c r="ACV16879" s="60"/>
      <c r="ACW16879" s="60"/>
      <c r="ACX16879" s="60"/>
      <c r="ACY16879" s="60">
        <v>6.0831410110108702E-2</v>
      </c>
      <c r="ACZ16879" s="60"/>
      <c r="ADA16879" s="60"/>
      <c r="ADB16879" s="60"/>
      <c r="ADC16879" s="60"/>
      <c r="ADD16879" s="60"/>
      <c r="ADE16879" s="60"/>
    </row>
    <row r="16880" spans="760:785" x14ac:dyDescent="0.25">
      <c r="ACF16880" s="60"/>
      <c r="ACG16880" s="60"/>
      <c r="ACH16880" s="60"/>
      <c r="ACI16880" s="60"/>
      <c r="ACJ16880" s="60"/>
      <c r="ACK16880" s="60"/>
      <c r="ACL16880" s="60"/>
      <c r="ACM16880" s="60"/>
      <c r="ACN16880" s="60"/>
      <c r="ACO16880" s="60"/>
      <c r="ACP16880" s="60"/>
      <c r="ACQ16880" s="60"/>
      <c r="ACR16880" s="60"/>
      <c r="ACS16880" s="60"/>
      <c r="ACT16880" s="60"/>
      <c r="ACU16880" s="60"/>
      <c r="ACV16880" s="60"/>
      <c r="ACW16880" s="60"/>
      <c r="ACX16880" s="60"/>
      <c r="ACY16880" s="60">
        <v>6.0652518972675297E-2</v>
      </c>
      <c r="ACZ16880" s="60"/>
      <c r="ADA16880" s="60"/>
      <c r="ADB16880" s="60"/>
      <c r="ADC16880" s="60"/>
      <c r="ADD16880" s="60"/>
      <c r="ADE16880" s="60"/>
    </row>
    <row r="16881" spans="760:785" x14ac:dyDescent="0.25">
      <c r="ACF16881" s="60"/>
      <c r="ACG16881" s="60"/>
      <c r="ACH16881" s="60"/>
      <c r="ACI16881" s="60"/>
      <c r="ACJ16881" s="60"/>
      <c r="ACK16881" s="60"/>
      <c r="ACL16881" s="60"/>
      <c r="ACM16881" s="60"/>
      <c r="ACN16881" s="60"/>
      <c r="ACO16881" s="60"/>
      <c r="ACP16881" s="60"/>
      <c r="ACQ16881" s="60"/>
      <c r="ACR16881" s="60"/>
      <c r="ACS16881" s="60"/>
      <c r="ACT16881" s="60"/>
      <c r="ACU16881" s="60"/>
      <c r="ACV16881" s="60"/>
      <c r="ACW16881" s="60"/>
      <c r="ACX16881" s="60"/>
      <c r="ACY16881" s="60">
        <v>6.0652518972675297E-2</v>
      </c>
      <c r="ACZ16881" s="60"/>
      <c r="ADA16881" s="60"/>
      <c r="ADB16881" s="60"/>
      <c r="ADC16881" s="60"/>
      <c r="ADD16881" s="60"/>
      <c r="ADE16881" s="60"/>
    </row>
    <row r="16882" spans="760:785" x14ac:dyDescent="0.25">
      <c r="ACF16882" s="60"/>
      <c r="ACG16882" s="60"/>
      <c r="ACH16882" s="60"/>
      <c r="ACI16882" s="60"/>
      <c r="ACJ16882" s="60"/>
      <c r="ACK16882" s="60"/>
      <c r="ACL16882" s="60"/>
      <c r="ACM16882" s="60"/>
      <c r="ACN16882" s="60"/>
      <c r="ACO16882" s="60"/>
      <c r="ACP16882" s="60"/>
      <c r="ACQ16882" s="60"/>
      <c r="ACR16882" s="60"/>
      <c r="ACS16882" s="60"/>
      <c r="ACT16882" s="60"/>
      <c r="ACU16882" s="60"/>
      <c r="ACV16882" s="60"/>
      <c r="ACW16882" s="60"/>
      <c r="ACX16882" s="60"/>
      <c r="ACY16882" s="60">
        <v>6.0583979601038597E-2</v>
      </c>
      <c r="ACZ16882" s="60"/>
      <c r="ADA16882" s="60"/>
      <c r="ADB16882" s="60"/>
      <c r="ADC16882" s="60"/>
      <c r="ADD16882" s="60"/>
      <c r="ADE16882" s="60"/>
    </row>
    <row r="16883" spans="760:785" x14ac:dyDescent="0.25">
      <c r="ACF16883" s="60"/>
      <c r="ACG16883" s="60"/>
      <c r="ACH16883" s="60"/>
      <c r="ACI16883" s="60"/>
      <c r="ACJ16883" s="60"/>
      <c r="ACK16883" s="60"/>
      <c r="ACL16883" s="60"/>
      <c r="ACM16883" s="60"/>
      <c r="ACN16883" s="60"/>
      <c r="ACO16883" s="60"/>
      <c r="ACP16883" s="60"/>
      <c r="ACQ16883" s="60"/>
      <c r="ACR16883" s="60"/>
      <c r="ACS16883" s="60"/>
      <c r="ACT16883" s="60"/>
      <c r="ACU16883" s="60"/>
      <c r="ACV16883" s="60"/>
      <c r="ACW16883" s="60"/>
      <c r="ACX16883" s="60"/>
      <c r="ACY16883" s="60">
        <v>6.0548094479885198E-2</v>
      </c>
      <c r="ACZ16883" s="60"/>
      <c r="ADA16883" s="60"/>
      <c r="ADB16883" s="60"/>
      <c r="ADC16883" s="60"/>
      <c r="ADD16883" s="60"/>
      <c r="ADE16883" s="60"/>
    </row>
    <row r="16884" spans="760:785" x14ac:dyDescent="0.25">
      <c r="ACF16884" s="60"/>
      <c r="ACG16884" s="60"/>
      <c r="ACH16884" s="60"/>
      <c r="ACI16884" s="60"/>
      <c r="ACJ16884" s="60"/>
      <c r="ACK16884" s="60"/>
      <c r="ACL16884" s="60"/>
      <c r="ACM16884" s="60"/>
      <c r="ACN16884" s="60"/>
      <c r="ACO16884" s="60"/>
      <c r="ACP16884" s="60"/>
      <c r="ACQ16884" s="60"/>
      <c r="ACR16884" s="60"/>
      <c r="ACS16884" s="60"/>
      <c r="ACT16884" s="60"/>
      <c r="ACU16884" s="60"/>
      <c r="ACV16884" s="60"/>
      <c r="ACW16884" s="60"/>
      <c r="ACX16884" s="60"/>
      <c r="ACY16884" s="60">
        <v>6.0548094479885198E-2</v>
      </c>
      <c r="ACZ16884" s="60"/>
      <c r="ADA16884" s="60"/>
      <c r="ADB16884" s="60"/>
      <c r="ADC16884" s="60"/>
      <c r="ADD16884" s="60"/>
      <c r="ADE16884" s="60"/>
    </row>
    <row r="16885" spans="760:785" x14ac:dyDescent="0.25">
      <c r="ACF16885" s="60"/>
      <c r="ACG16885" s="60"/>
      <c r="ACH16885" s="60"/>
      <c r="ACI16885" s="60"/>
      <c r="ACJ16885" s="60"/>
      <c r="ACK16885" s="60"/>
      <c r="ACL16885" s="60"/>
      <c r="ACM16885" s="60"/>
      <c r="ACN16885" s="60"/>
      <c r="ACO16885" s="60"/>
      <c r="ACP16885" s="60"/>
      <c r="ACQ16885" s="60"/>
      <c r="ACR16885" s="60"/>
      <c r="ACS16885" s="60"/>
      <c r="ACT16885" s="60"/>
      <c r="ACU16885" s="60"/>
      <c r="ACV16885" s="60"/>
      <c r="ACW16885" s="60"/>
      <c r="ACX16885" s="60"/>
      <c r="ACY16885" s="60">
        <v>6.05388053949125E-2</v>
      </c>
      <c r="ACZ16885" s="60"/>
      <c r="ADA16885" s="60"/>
      <c r="ADB16885" s="60"/>
      <c r="ADC16885" s="60"/>
      <c r="ADD16885" s="60"/>
      <c r="ADE16885" s="60"/>
    </row>
    <row r="16886" spans="760:785" x14ac:dyDescent="0.25">
      <c r="ACF16886" s="60"/>
      <c r="ACG16886" s="60"/>
      <c r="ACH16886" s="60"/>
      <c r="ACI16886" s="60"/>
      <c r="ACJ16886" s="60"/>
      <c r="ACK16886" s="60"/>
      <c r="ACL16886" s="60"/>
      <c r="ACM16886" s="60"/>
      <c r="ACN16886" s="60"/>
      <c r="ACO16886" s="60"/>
      <c r="ACP16886" s="60"/>
      <c r="ACQ16886" s="60"/>
      <c r="ACR16886" s="60"/>
      <c r="ACS16886" s="60"/>
      <c r="ACT16886" s="60"/>
      <c r="ACU16886" s="60"/>
      <c r="ACV16886" s="60"/>
      <c r="ACW16886" s="60"/>
      <c r="ACX16886" s="60"/>
      <c r="ACY16886" s="60">
        <v>6.05388053949125E-2</v>
      </c>
      <c r="ACZ16886" s="60"/>
      <c r="ADA16886" s="60"/>
      <c r="ADB16886" s="60"/>
      <c r="ADC16886" s="60"/>
      <c r="ADD16886" s="60"/>
      <c r="ADE16886" s="60"/>
    </row>
    <row r="16887" spans="760:785" x14ac:dyDescent="0.25">
      <c r="ACF16887" s="60"/>
      <c r="ACG16887" s="60"/>
      <c r="ACH16887" s="60"/>
      <c r="ACI16887" s="60"/>
      <c r="ACJ16887" s="60"/>
      <c r="ACK16887" s="60"/>
      <c r="ACL16887" s="60"/>
      <c r="ACM16887" s="60"/>
      <c r="ACN16887" s="60"/>
      <c r="ACO16887" s="60"/>
      <c r="ACP16887" s="60"/>
      <c r="ACQ16887" s="60"/>
      <c r="ACR16887" s="60"/>
      <c r="ACS16887" s="60"/>
      <c r="ACT16887" s="60"/>
      <c r="ACU16887" s="60"/>
      <c r="ACV16887" s="60"/>
      <c r="ACW16887" s="60"/>
      <c r="ACX16887" s="60"/>
      <c r="ACY16887" s="60">
        <v>6.04921440787708E-2</v>
      </c>
      <c r="ACZ16887" s="60"/>
      <c r="ADA16887" s="60"/>
      <c r="ADB16887" s="60"/>
      <c r="ADC16887" s="60"/>
      <c r="ADD16887" s="60"/>
      <c r="ADE16887" s="60"/>
    </row>
    <row r="16888" spans="760:785" x14ac:dyDescent="0.25">
      <c r="ACF16888" s="60"/>
      <c r="ACG16888" s="60"/>
      <c r="ACH16888" s="60"/>
      <c r="ACI16888" s="60"/>
      <c r="ACJ16888" s="60"/>
      <c r="ACK16888" s="60"/>
      <c r="ACL16888" s="60"/>
      <c r="ACM16888" s="60"/>
      <c r="ACN16888" s="60"/>
      <c r="ACO16888" s="60"/>
      <c r="ACP16888" s="60"/>
      <c r="ACQ16888" s="60"/>
      <c r="ACR16888" s="60"/>
      <c r="ACS16888" s="60"/>
      <c r="ACT16888" s="60"/>
      <c r="ACU16888" s="60"/>
      <c r="ACV16888" s="60"/>
      <c r="ACW16888" s="60"/>
      <c r="ACX16888" s="60"/>
      <c r="ACY16888" s="60">
        <v>6.0488024798479097E-2</v>
      </c>
      <c r="ACZ16888" s="60"/>
      <c r="ADA16888" s="60"/>
      <c r="ADB16888" s="60"/>
      <c r="ADC16888" s="60"/>
      <c r="ADD16888" s="60"/>
      <c r="ADE16888" s="60"/>
    </row>
    <row r="16889" spans="760:785" x14ac:dyDescent="0.25">
      <c r="ACF16889" s="60"/>
      <c r="ACG16889" s="60"/>
      <c r="ACH16889" s="60"/>
      <c r="ACI16889" s="60"/>
      <c r="ACJ16889" s="60"/>
      <c r="ACK16889" s="60"/>
      <c r="ACL16889" s="60"/>
      <c r="ACM16889" s="60"/>
      <c r="ACN16889" s="60"/>
      <c r="ACO16889" s="60"/>
      <c r="ACP16889" s="60"/>
      <c r="ACQ16889" s="60"/>
      <c r="ACR16889" s="60"/>
      <c r="ACS16889" s="60"/>
      <c r="ACT16889" s="60"/>
      <c r="ACU16889" s="60"/>
      <c r="ACV16889" s="60"/>
      <c r="ACW16889" s="60"/>
      <c r="ACX16889" s="60"/>
      <c r="ACY16889" s="60">
        <v>6.04623022967299E-2</v>
      </c>
      <c r="ACZ16889" s="60"/>
      <c r="ADA16889" s="60"/>
      <c r="ADB16889" s="60"/>
      <c r="ADC16889" s="60"/>
      <c r="ADD16889" s="60"/>
      <c r="ADE16889" s="60"/>
    </row>
    <row r="16890" spans="760:785" x14ac:dyDescent="0.25">
      <c r="ACF16890" s="60"/>
      <c r="ACG16890" s="60"/>
      <c r="ACH16890" s="60"/>
      <c r="ACI16890" s="60"/>
      <c r="ACJ16890" s="60"/>
      <c r="ACK16890" s="60"/>
      <c r="ACL16890" s="60"/>
      <c r="ACM16890" s="60"/>
      <c r="ACN16890" s="60"/>
      <c r="ACO16890" s="60"/>
      <c r="ACP16890" s="60"/>
      <c r="ACQ16890" s="60"/>
      <c r="ACR16890" s="60"/>
      <c r="ACS16890" s="60"/>
      <c r="ACT16890" s="60"/>
      <c r="ACU16890" s="60"/>
      <c r="ACV16890" s="60"/>
      <c r="ACW16890" s="60"/>
      <c r="ACX16890" s="60"/>
      <c r="ACY16890" s="60">
        <v>6.0408309041315E-2</v>
      </c>
      <c r="ACZ16890" s="60"/>
      <c r="ADA16890" s="60"/>
      <c r="ADB16890" s="60"/>
      <c r="ADC16890" s="60"/>
      <c r="ADD16890" s="60"/>
      <c r="ADE16890" s="60"/>
    </row>
    <row r="16891" spans="760:785" x14ac:dyDescent="0.25">
      <c r="ACF16891" s="60"/>
      <c r="ACG16891" s="60"/>
      <c r="ACH16891" s="60"/>
      <c r="ACI16891" s="60"/>
      <c r="ACJ16891" s="60"/>
      <c r="ACK16891" s="60"/>
      <c r="ACL16891" s="60"/>
      <c r="ACM16891" s="60"/>
      <c r="ACN16891" s="60"/>
      <c r="ACO16891" s="60"/>
      <c r="ACP16891" s="60"/>
      <c r="ACQ16891" s="60"/>
      <c r="ACR16891" s="60"/>
      <c r="ACS16891" s="60"/>
      <c r="ACT16891" s="60"/>
      <c r="ACU16891" s="60"/>
      <c r="ACV16891" s="60"/>
      <c r="ACW16891" s="60"/>
      <c r="ACX16891" s="60"/>
      <c r="ACY16891" s="60">
        <v>6.0408309041315E-2</v>
      </c>
      <c r="ACZ16891" s="60"/>
      <c r="ADA16891" s="60"/>
      <c r="ADB16891" s="60"/>
      <c r="ADC16891" s="60"/>
      <c r="ADD16891" s="60"/>
      <c r="ADE16891" s="60"/>
    </row>
    <row r="16892" spans="760:785" x14ac:dyDescent="0.25">
      <c r="ACF16892" s="60"/>
      <c r="ACG16892" s="60"/>
      <c r="ACH16892" s="60"/>
      <c r="ACI16892" s="60"/>
      <c r="ACJ16892" s="60"/>
      <c r="ACK16892" s="60"/>
      <c r="ACL16892" s="60"/>
      <c r="ACM16892" s="60"/>
      <c r="ACN16892" s="60"/>
      <c r="ACO16892" s="60"/>
      <c r="ACP16892" s="60"/>
      <c r="ACQ16892" s="60"/>
      <c r="ACR16892" s="60"/>
      <c r="ACS16892" s="60"/>
      <c r="ACT16892" s="60"/>
      <c r="ACU16892" s="60"/>
      <c r="ACV16892" s="60"/>
      <c r="ACW16892" s="60"/>
      <c r="ACX16892" s="60"/>
      <c r="ACY16892" s="60">
        <v>6.0401287968260699E-2</v>
      </c>
      <c r="ACZ16892" s="60"/>
      <c r="ADA16892" s="60"/>
      <c r="ADB16892" s="60"/>
      <c r="ADC16892" s="60"/>
      <c r="ADD16892" s="60"/>
      <c r="ADE16892" s="60"/>
    </row>
    <row r="16893" spans="760:785" x14ac:dyDescent="0.25">
      <c r="ACF16893" s="60"/>
      <c r="ACG16893" s="60"/>
      <c r="ACH16893" s="60"/>
      <c r="ACI16893" s="60"/>
      <c r="ACJ16893" s="60"/>
      <c r="ACK16893" s="60"/>
      <c r="ACL16893" s="60"/>
      <c r="ACM16893" s="60"/>
      <c r="ACN16893" s="60"/>
      <c r="ACO16893" s="60"/>
      <c r="ACP16893" s="60"/>
      <c r="ACQ16893" s="60"/>
      <c r="ACR16893" s="60"/>
      <c r="ACS16893" s="60"/>
      <c r="ACT16893" s="60"/>
      <c r="ACU16893" s="60"/>
      <c r="ACV16893" s="60"/>
      <c r="ACW16893" s="60"/>
      <c r="ACX16893" s="60"/>
      <c r="ACY16893" s="60">
        <v>6.0339202143394499E-2</v>
      </c>
      <c r="ACZ16893" s="60"/>
      <c r="ADA16893" s="60"/>
      <c r="ADB16893" s="60"/>
      <c r="ADC16893" s="60"/>
      <c r="ADD16893" s="60"/>
      <c r="ADE16893" s="60"/>
    </row>
    <row r="16894" spans="760:785" x14ac:dyDescent="0.25">
      <c r="ACF16894" s="60"/>
      <c r="ACG16894" s="60"/>
      <c r="ACH16894" s="60"/>
      <c r="ACI16894" s="60"/>
      <c r="ACJ16894" s="60"/>
      <c r="ACK16894" s="60"/>
      <c r="ACL16894" s="60"/>
      <c r="ACM16894" s="60"/>
      <c r="ACN16894" s="60"/>
      <c r="ACO16894" s="60"/>
      <c r="ACP16894" s="60"/>
      <c r="ACQ16894" s="60"/>
      <c r="ACR16894" s="60"/>
      <c r="ACS16894" s="60"/>
      <c r="ACT16894" s="60"/>
      <c r="ACU16894" s="60"/>
      <c r="ACV16894" s="60"/>
      <c r="ACW16894" s="60"/>
      <c r="ACX16894" s="60"/>
      <c r="ACY16894" s="60">
        <v>6.0339202143394499E-2</v>
      </c>
      <c r="ACZ16894" s="60"/>
      <c r="ADA16894" s="60"/>
      <c r="ADB16894" s="60"/>
      <c r="ADC16894" s="60"/>
      <c r="ADD16894" s="60"/>
      <c r="ADE16894" s="60"/>
    </row>
    <row r="16895" spans="760:785" x14ac:dyDescent="0.25">
      <c r="ACF16895" s="60"/>
      <c r="ACG16895" s="60"/>
      <c r="ACH16895" s="60"/>
      <c r="ACI16895" s="60"/>
      <c r="ACJ16895" s="60"/>
      <c r="ACK16895" s="60"/>
      <c r="ACL16895" s="60"/>
      <c r="ACM16895" s="60"/>
      <c r="ACN16895" s="60"/>
      <c r="ACO16895" s="60"/>
      <c r="ACP16895" s="60"/>
      <c r="ACQ16895" s="60"/>
      <c r="ACR16895" s="60"/>
      <c r="ACS16895" s="60"/>
      <c r="ACT16895" s="60"/>
      <c r="ACU16895" s="60"/>
      <c r="ACV16895" s="60"/>
      <c r="ACW16895" s="60"/>
      <c r="ACX16895" s="60"/>
      <c r="ACY16895" s="60">
        <v>6.0303000091187602E-2</v>
      </c>
      <c r="ACZ16895" s="60"/>
      <c r="ADA16895" s="60"/>
      <c r="ADB16895" s="60"/>
      <c r="ADC16895" s="60"/>
      <c r="ADD16895" s="60"/>
      <c r="ADE16895" s="60"/>
    </row>
    <row r="16896" spans="760:785" x14ac:dyDescent="0.25">
      <c r="ACF16896" s="60"/>
      <c r="ACG16896" s="60"/>
      <c r="ACH16896" s="60"/>
      <c r="ACI16896" s="60"/>
      <c r="ACJ16896" s="60"/>
      <c r="ACK16896" s="60"/>
      <c r="ACL16896" s="60"/>
      <c r="ACM16896" s="60"/>
      <c r="ACN16896" s="60"/>
      <c r="ACO16896" s="60"/>
      <c r="ACP16896" s="60"/>
      <c r="ACQ16896" s="60"/>
      <c r="ACR16896" s="60"/>
      <c r="ACS16896" s="60"/>
      <c r="ACT16896" s="60"/>
      <c r="ACU16896" s="60"/>
      <c r="ACV16896" s="60"/>
      <c r="ACW16896" s="60"/>
      <c r="ACX16896" s="60"/>
      <c r="ACY16896" s="60">
        <v>6.0303000091187602E-2</v>
      </c>
      <c r="ACZ16896" s="60"/>
      <c r="ADA16896" s="60"/>
      <c r="ADB16896" s="60"/>
      <c r="ADC16896" s="60"/>
      <c r="ADD16896" s="60"/>
      <c r="ADE16896" s="60"/>
    </row>
    <row r="16897" spans="760:785" x14ac:dyDescent="0.25">
      <c r="ACF16897" s="60"/>
      <c r="ACG16897" s="60"/>
      <c r="ACH16897" s="60"/>
      <c r="ACI16897" s="60"/>
      <c r="ACJ16897" s="60"/>
      <c r="ACK16897" s="60"/>
      <c r="ACL16897" s="60"/>
      <c r="ACM16897" s="60"/>
      <c r="ACN16897" s="60"/>
      <c r="ACO16897" s="60"/>
      <c r="ACP16897" s="60"/>
      <c r="ACQ16897" s="60"/>
      <c r="ACR16897" s="60"/>
      <c r="ACS16897" s="60"/>
      <c r="ACT16897" s="60"/>
      <c r="ACU16897" s="60"/>
      <c r="ACV16897" s="60"/>
      <c r="ACW16897" s="60"/>
      <c r="ACX16897" s="60"/>
      <c r="ACY16897" s="60">
        <v>6.0281071971019097E-2</v>
      </c>
      <c r="ACZ16897" s="60"/>
      <c r="ADA16897" s="60"/>
      <c r="ADB16897" s="60"/>
      <c r="ADC16897" s="60"/>
      <c r="ADD16897" s="60"/>
      <c r="ADE16897" s="60"/>
    </row>
    <row r="16898" spans="760:785" x14ac:dyDescent="0.25">
      <c r="ACF16898" s="60"/>
      <c r="ACG16898" s="60"/>
      <c r="ACH16898" s="60"/>
      <c r="ACI16898" s="60"/>
      <c r="ACJ16898" s="60"/>
      <c r="ACK16898" s="60"/>
      <c r="ACL16898" s="60"/>
      <c r="ACM16898" s="60"/>
      <c r="ACN16898" s="60"/>
      <c r="ACO16898" s="60"/>
      <c r="ACP16898" s="60"/>
      <c r="ACQ16898" s="60"/>
      <c r="ACR16898" s="60"/>
      <c r="ACS16898" s="60"/>
      <c r="ACT16898" s="60"/>
      <c r="ACU16898" s="60"/>
      <c r="ACV16898" s="60"/>
      <c r="ACW16898" s="60"/>
      <c r="ACX16898" s="60"/>
      <c r="ACY16898" s="60">
        <v>6.0281071971019097E-2</v>
      </c>
      <c r="ACZ16898" s="60"/>
      <c r="ADA16898" s="60"/>
      <c r="ADB16898" s="60"/>
      <c r="ADC16898" s="60"/>
      <c r="ADD16898" s="60"/>
      <c r="ADE16898" s="60"/>
    </row>
    <row r="16899" spans="760:785" x14ac:dyDescent="0.25">
      <c r="ACF16899" s="60"/>
      <c r="ACG16899" s="60"/>
      <c r="ACH16899" s="60"/>
      <c r="ACI16899" s="60"/>
      <c r="ACJ16899" s="60"/>
      <c r="ACK16899" s="60"/>
      <c r="ACL16899" s="60"/>
      <c r="ACM16899" s="60"/>
      <c r="ACN16899" s="60"/>
      <c r="ACO16899" s="60"/>
      <c r="ACP16899" s="60"/>
      <c r="ACQ16899" s="60"/>
      <c r="ACR16899" s="60"/>
      <c r="ACS16899" s="60"/>
      <c r="ACT16899" s="60"/>
      <c r="ACU16899" s="60"/>
      <c r="ACV16899" s="60"/>
      <c r="ACW16899" s="60"/>
      <c r="ACX16899" s="60"/>
      <c r="ACY16899" s="60">
        <v>6.0262890214183101E-2</v>
      </c>
      <c r="ACZ16899" s="60"/>
      <c r="ADA16899" s="60"/>
      <c r="ADB16899" s="60"/>
      <c r="ADC16899" s="60"/>
      <c r="ADD16899" s="60"/>
      <c r="ADE16899" s="60"/>
    </row>
    <row r="16900" spans="760:785" x14ac:dyDescent="0.25">
      <c r="ACF16900" s="60"/>
      <c r="ACG16900" s="60"/>
      <c r="ACH16900" s="60"/>
      <c r="ACI16900" s="60"/>
      <c r="ACJ16900" s="60"/>
      <c r="ACK16900" s="60"/>
      <c r="ACL16900" s="60"/>
      <c r="ACM16900" s="60"/>
      <c r="ACN16900" s="60"/>
      <c r="ACO16900" s="60"/>
      <c r="ACP16900" s="60"/>
      <c r="ACQ16900" s="60"/>
      <c r="ACR16900" s="60"/>
      <c r="ACS16900" s="60"/>
      <c r="ACT16900" s="60"/>
      <c r="ACU16900" s="60"/>
      <c r="ACV16900" s="60"/>
      <c r="ACW16900" s="60"/>
      <c r="ACX16900" s="60"/>
      <c r="ACY16900" s="60">
        <v>6.0257416126081403E-2</v>
      </c>
      <c r="ACZ16900" s="60"/>
      <c r="ADA16900" s="60"/>
      <c r="ADB16900" s="60"/>
      <c r="ADC16900" s="60"/>
      <c r="ADD16900" s="60"/>
      <c r="ADE16900" s="60"/>
    </row>
    <row r="16901" spans="760:785" x14ac:dyDescent="0.25">
      <c r="ACF16901" s="60"/>
      <c r="ACG16901" s="60"/>
      <c r="ACH16901" s="60"/>
      <c r="ACI16901" s="60"/>
      <c r="ACJ16901" s="60"/>
      <c r="ACK16901" s="60"/>
      <c r="ACL16901" s="60"/>
      <c r="ACM16901" s="60"/>
      <c r="ACN16901" s="60"/>
      <c r="ACO16901" s="60"/>
      <c r="ACP16901" s="60"/>
      <c r="ACQ16901" s="60"/>
      <c r="ACR16901" s="60"/>
      <c r="ACS16901" s="60"/>
      <c r="ACT16901" s="60"/>
      <c r="ACU16901" s="60"/>
      <c r="ACV16901" s="60"/>
      <c r="ACW16901" s="60"/>
      <c r="ACX16901" s="60"/>
      <c r="ACY16901" s="60">
        <v>6.0239115083635601E-2</v>
      </c>
      <c r="ACZ16901" s="60"/>
      <c r="ADA16901" s="60"/>
      <c r="ADB16901" s="60"/>
      <c r="ADC16901" s="60"/>
      <c r="ADD16901" s="60"/>
      <c r="ADE16901" s="60"/>
    </row>
    <row r="16902" spans="760:785" x14ac:dyDescent="0.25">
      <c r="ACF16902" s="60"/>
      <c r="ACG16902" s="60"/>
      <c r="ACH16902" s="60"/>
      <c r="ACI16902" s="60"/>
      <c r="ACJ16902" s="60"/>
      <c r="ACK16902" s="60"/>
      <c r="ACL16902" s="60"/>
      <c r="ACM16902" s="60"/>
      <c r="ACN16902" s="60"/>
      <c r="ACO16902" s="60"/>
      <c r="ACP16902" s="60"/>
      <c r="ACQ16902" s="60"/>
      <c r="ACR16902" s="60"/>
      <c r="ACS16902" s="60"/>
      <c r="ACT16902" s="60"/>
      <c r="ACU16902" s="60"/>
      <c r="ACV16902" s="60"/>
      <c r="ACW16902" s="60"/>
      <c r="ACX16902" s="60"/>
      <c r="ACY16902" s="60">
        <v>6.0228494402516999E-2</v>
      </c>
      <c r="ACZ16902" s="60"/>
      <c r="ADA16902" s="60"/>
      <c r="ADB16902" s="60"/>
      <c r="ADC16902" s="60"/>
      <c r="ADD16902" s="60"/>
      <c r="ADE16902" s="60"/>
    </row>
    <row r="16903" spans="760:785" x14ac:dyDescent="0.25">
      <c r="ACF16903" s="60"/>
      <c r="ACG16903" s="60"/>
      <c r="ACH16903" s="60"/>
      <c r="ACI16903" s="60"/>
      <c r="ACJ16903" s="60"/>
      <c r="ACK16903" s="60"/>
      <c r="ACL16903" s="60"/>
      <c r="ACM16903" s="60"/>
      <c r="ACN16903" s="60"/>
      <c r="ACO16903" s="60"/>
      <c r="ACP16903" s="60"/>
      <c r="ACQ16903" s="60"/>
      <c r="ACR16903" s="60"/>
      <c r="ACS16903" s="60"/>
      <c r="ACT16903" s="60"/>
      <c r="ACU16903" s="60"/>
      <c r="ACV16903" s="60"/>
      <c r="ACW16903" s="60"/>
      <c r="ACX16903" s="60"/>
      <c r="ACY16903" s="60">
        <v>6.02273221216049E-2</v>
      </c>
      <c r="ACZ16903" s="60"/>
      <c r="ADA16903" s="60"/>
      <c r="ADB16903" s="60"/>
      <c r="ADC16903" s="60"/>
      <c r="ADD16903" s="60"/>
      <c r="ADE16903" s="60"/>
    </row>
    <row r="16904" spans="760:785" x14ac:dyDescent="0.25">
      <c r="ACF16904" s="60"/>
      <c r="ACG16904" s="60"/>
      <c r="ACH16904" s="60"/>
      <c r="ACI16904" s="60"/>
      <c r="ACJ16904" s="60"/>
      <c r="ACK16904" s="60"/>
      <c r="ACL16904" s="60"/>
      <c r="ACM16904" s="60"/>
      <c r="ACN16904" s="60"/>
      <c r="ACO16904" s="60"/>
      <c r="ACP16904" s="60"/>
      <c r="ACQ16904" s="60"/>
      <c r="ACR16904" s="60"/>
      <c r="ACS16904" s="60"/>
      <c r="ACT16904" s="60"/>
      <c r="ACU16904" s="60"/>
      <c r="ACV16904" s="60"/>
      <c r="ACW16904" s="60"/>
      <c r="ACX16904" s="60"/>
      <c r="ACY16904" s="60">
        <v>6.01828637162748E-2</v>
      </c>
      <c r="ACZ16904" s="60"/>
      <c r="ADA16904" s="60"/>
      <c r="ADB16904" s="60"/>
      <c r="ADC16904" s="60"/>
      <c r="ADD16904" s="60"/>
      <c r="ADE16904" s="60"/>
    </row>
    <row r="16905" spans="760:785" x14ac:dyDescent="0.25">
      <c r="ACF16905" s="60"/>
      <c r="ACG16905" s="60"/>
      <c r="ACH16905" s="60"/>
      <c r="ACI16905" s="60"/>
      <c r="ACJ16905" s="60"/>
      <c r="ACK16905" s="60"/>
      <c r="ACL16905" s="60"/>
      <c r="ACM16905" s="60"/>
      <c r="ACN16905" s="60"/>
      <c r="ACO16905" s="60"/>
      <c r="ACP16905" s="60"/>
      <c r="ACQ16905" s="60"/>
      <c r="ACR16905" s="60"/>
      <c r="ACS16905" s="60"/>
      <c r="ACT16905" s="60"/>
      <c r="ACU16905" s="60"/>
      <c r="ACV16905" s="60"/>
      <c r="ACW16905" s="60"/>
      <c r="ACX16905" s="60"/>
      <c r="ACY16905" s="60">
        <v>6.01828637162748E-2</v>
      </c>
      <c r="ACZ16905" s="60"/>
      <c r="ADA16905" s="60"/>
      <c r="ADB16905" s="60"/>
      <c r="ADC16905" s="60"/>
      <c r="ADD16905" s="60"/>
      <c r="ADE16905" s="60"/>
    </row>
    <row r="16906" spans="760:785" x14ac:dyDescent="0.25">
      <c r="ACF16906" s="60"/>
      <c r="ACG16906" s="60"/>
      <c r="ACH16906" s="60"/>
      <c r="ACI16906" s="60"/>
      <c r="ACJ16906" s="60"/>
      <c r="ACK16906" s="60"/>
      <c r="ACL16906" s="60"/>
      <c r="ACM16906" s="60"/>
      <c r="ACN16906" s="60"/>
      <c r="ACO16906" s="60"/>
      <c r="ACP16906" s="60"/>
      <c r="ACQ16906" s="60"/>
      <c r="ACR16906" s="60"/>
      <c r="ACS16906" s="60"/>
      <c r="ACT16906" s="60"/>
      <c r="ACU16906" s="60"/>
      <c r="ACV16906" s="60"/>
      <c r="ACW16906" s="60"/>
      <c r="ACX16906" s="60"/>
      <c r="ACY16906" s="60">
        <v>6.0161434563556902E-2</v>
      </c>
      <c r="ACZ16906" s="60"/>
      <c r="ADA16906" s="60"/>
      <c r="ADB16906" s="60"/>
      <c r="ADC16906" s="60"/>
      <c r="ADD16906" s="60"/>
      <c r="ADE16906" s="60"/>
    </row>
    <row r="16907" spans="760:785" x14ac:dyDescent="0.25">
      <c r="ACF16907" s="60"/>
      <c r="ACG16907" s="60"/>
      <c r="ACH16907" s="60"/>
      <c r="ACI16907" s="60"/>
      <c r="ACJ16907" s="60"/>
      <c r="ACK16907" s="60"/>
      <c r="ACL16907" s="60"/>
      <c r="ACM16907" s="60"/>
      <c r="ACN16907" s="60"/>
      <c r="ACO16907" s="60"/>
      <c r="ACP16907" s="60"/>
      <c r="ACQ16907" s="60"/>
      <c r="ACR16907" s="60"/>
      <c r="ACS16907" s="60"/>
      <c r="ACT16907" s="60"/>
      <c r="ACU16907" s="60"/>
      <c r="ACV16907" s="60"/>
      <c r="ACW16907" s="60"/>
      <c r="ACX16907" s="60"/>
      <c r="ACY16907" s="60">
        <v>6.0161434563556902E-2</v>
      </c>
      <c r="ACZ16907" s="60"/>
      <c r="ADA16907" s="60"/>
      <c r="ADB16907" s="60"/>
      <c r="ADC16907" s="60"/>
      <c r="ADD16907" s="60"/>
      <c r="ADE16907" s="60"/>
    </row>
    <row r="16908" spans="760:785" x14ac:dyDescent="0.25">
      <c r="ACF16908" s="60"/>
      <c r="ACG16908" s="60"/>
      <c r="ACH16908" s="60"/>
      <c r="ACI16908" s="60"/>
      <c r="ACJ16908" s="60"/>
      <c r="ACK16908" s="60"/>
      <c r="ACL16908" s="60"/>
      <c r="ACM16908" s="60"/>
      <c r="ACN16908" s="60"/>
      <c r="ACO16908" s="60"/>
      <c r="ACP16908" s="60"/>
      <c r="ACQ16908" s="60"/>
      <c r="ACR16908" s="60"/>
      <c r="ACS16908" s="60"/>
      <c r="ACT16908" s="60"/>
      <c r="ACU16908" s="60"/>
      <c r="ACV16908" s="60"/>
      <c r="ACW16908" s="60"/>
      <c r="ACX16908" s="60"/>
      <c r="ACY16908" s="60">
        <v>6.0130320531501802E-2</v>
      </c>
      <c r="ACZ16908" s="60"/>
      <c r="ADA16908" s="60"/>
      <c r="ADB16908" s="60"/>
      <c r="ADC16908" s="60"/>
      <c r="ADD16908" s="60"/>
      <c r="ADE16908" s="60"/>
    </row>
    <row r="16909" spans="760:785" x14ac:dyDescent="0.25">
      <c r="ACF16909" s="60"/>
      <c r="ACG16909" s="60"/>
      <c r="ACH16909" s="60"/>
      <c r="ACI16909" s="60"/>
      <c r="ACJ16909" s="60"/>
      <c r="ACK16909" s="60"/>
      <c r="ACL16909" s="60"/>
      <c r="ACM16909" s="60"/>
      <c r="ACN16909" s="60"/>
      <c r="ACO16909" s="60"/>
      <c r="ACP16909" s="60"/>
      <c r="ACQ16909" s="60"/>
      <c r="ACR16909" s="60"/>
      <c r="ACS16909" s="60"/>
      <c r="ACT16909" s="60"/>
      <c r="ACU16909" s="60"/>
      <c r="ACV16909" s="60"/>
      <c r="ACW16909" s="60"/>
      <c r="ACX16909" s="60"/>
      <c r="ACY16909" s="60">
        <v>6.0028619749910098E-2</v>
      </c>
      <c r="ACZ16909" s="60"/>
      <c r="ADA16909" s="60"/>
      <c r="ADB16909" s="60"/>
      <c r="ADC16909" s="60"/>
      <c r="ADD16909" s="60"/>
      <c r="ADE16909" s="60"/>
    </row>
    <row r="16910" spans="760:785" x14ac:dyDescent="0.25">
      <c r="ACF16910" s="60"/>
      <c r="ACG16910" s="60"/>
      <c r="ACH16910" s="60"/>
      <c r="ACI16910" s="60"/>
      <c r="ACJ16910" s="60"/>
      <c r="ACK16910" s="60"/>
      <c r="ACL16910" s="60"/>
      <c r="ACM16910" s="60"/>
      <c r="ACN16910" s="60"/>
      <c r="ACO16910" s="60"/>
      <c r="ACP16910" s="60"/>
      <c r="ACQ16910" s="60"/>
      <c r="ACR16910" s="60"/>
      <c r="ACS16910" s="60"/>
      <c r="ACT16910" s="60"/>
      <c r="ACU16910" s="60"/>
      <c r="ACV16910" s="60"/>
      <c r="ACW16910" s="60"/>
      <c r="ACX16910" s="60"/>
      <c r="ACY16910" s="60">
        <v>5.99648330748331E-2</v>
      </c>
      <c r="ACZ16910" s="60"/>
      <c r="ADA16910" s="60"/>
      <c r="ADB16910" s="60"/>
      <c r="ADC16910" s="60"/>
      <c r="ADD16910" s="60"/>
      <c r="ADE16910" s="60"/>
    </row>
    <row r="16911" spans="760:785" x14ac:dyDescent="0.25">
      <c r="ACF16911" s="60"/>
      <c r="ACG16911" s="60"/>
      <c r="ACH16911" s="60"/>
      <c r="ACI16911" s="60"/>
      <c r="ACJ16911" s="60"/>
      <c r="ACK16911" s="60"/>
      <c r="ACL16911" s="60"/>
      <c r="ACM16911" s="60"/>
      <c r="ACN16911" s="60"/>
      <c r="ACO16911" s="60"/>
      <c r="ACP16911" s="60"/>
      <c r="ACQ16911" s="60"/>
      <c r="ACR16911" s="60"/>
      <c r="ACS16911" s="60"/>
      <c r="ACT16911" s="60"/>
      <c r="ACU16911" s="60"/>
      <c r="ACV16911" s="60"/>
      <c r="ACW16911" s="60"/>
      <c r="ACX16911" s="60"/>
      <c r="ACY16911" s="60">
        <v>5.9964800852506897E-2</v>
      </c>
      <c r="ACZ16911" s="60"/>
      <c r="ADA16911" s="60"/>
      <c r="ADB16911" s="60"/>
      <c r="ADC16911" s="60"/>
      <c r="ADD16911" s="60"/>
      <c r="ADE16911" s="60"/>
    </row>
    <row r="16912" spans="760:785" x14ac:dyDescent="0.25">
      <c r="ACF16912" s="60"/>
      <c r="ACG16912" s="60"/>
      <c r="ACH16912" s="60"/>
      <c r="ACI16912" s="60"/>
      <c r="ACJ16912" s="60"/>
      <c r="ACK16912" s="60"/>
      <c r="ACL16912" s="60"/>
      <c r="ACM16912" s="60"/>
      <c r="ACN16912" s="60"/>
      <c r="ACO16912" s="60"/>
      <c r="ACP16912" s="60"/>
      <c r="ACQ16912" s="60"/>
      <c r="ACR16912" s="60"/>
      <c r="ACS16912" s="60"/>
      <c r="ACT16912" s="60"/>
      <c r="ACU16912" s="60"/>
      <c r="ACV16912" s="60"/>
      <c r="ACW16912" s="60"/>
      <c r="ACX16912" s="60"/>
      <c r="ACY16912" s="60">
        <v>5.9919703943543498E-2</v>
      </c>
      <c r="ACZ16912" s="60"/>
      <c r="ADA16912" s="60"/>
      <c r="ADB16912" s="60"/>
      <c r="ADC16912" s="60"/>
      <c r="ADD16912" s="60"/>
      <c r="ADE16912" s="60"/>
    </row>
    <row r="16913" spans="760:785" x14ac:dyDescent="0.25">
      <c r="ACF16913" s="60"/>
      <c r="ACG16913" s="60"/>
      <c r="ACH16913" s="60"/>
      <c r="ACI16913" s="60"/>
      <c r="ACJ16913" s="60"/>
      <c r="ACK16913" s="60"/>
      <c r="ACL16913" s="60"/>
      <c r="ACM16913" s="60"/>
      <c r="ACN16913" s="60"/>
      <c r="ACO16913" s="60"/>
      <c r="ACP16913" s="60"/>
      <c r="ACQ16913" s="60"/>
      <c r="ACR16913" s="60"/>
      <c r="ACS16913" s="60"/>
      <c r="ACT16913" s="60"/>
      <c r="ACU16913" s="60"/>
      <c r="ACV16913" s="60"/>
      <c r="ACW16913" s="60"/>
      <c r="ACX16913" s="60"/>
      <c r="ACY16913" s="60">
        <v>5.9882995385146902E-2</v>
      </c>
      <c r="ACZ16913" s="60"/>
      <c r="ADA16913" s="60"/>
      <c r="ADB16913" s="60"/>
      <c r="ADC16913" s="60"/>
      <c r="ADD16913" s="60"/>
      <c r="ADE16913" s="60"/>
    </row>
    <row r="16914" spans="760:785" x14ac:dyDescent="0.25">
      <c r="ACF16914" s="60"/>
      <c r="ACG16914" s="60"/>
      <c r="ACH16914" s="60"/>
      <c r="ACI16914" s="60"/>
      <c r="ACJ16914" s="60"/>
      <c r="ACK16914" s="60"/>
      <c r="ACL16914" s="60"/>
      <c r="ACM16914" s="60"/>
      <c r="ACN16914" s="60"/>
      <c r="ACO16914" s="60"/>
      <c r="ACP16914" s="60"/>
      <c r="ACQ16914" s="60"/>
      <c r="ACR16914" s="60"/>
      <c r="ACS16914" s="60"/>
      <c r="ACT16914" s="60"/>
      <c r="ACU16914" s="60"/>
      <c r="ACV16914" s="60"/>
      <c r="ACW16914" s="60"/>
      <c r="ACX16914" s="60"/>
      <c r="ACY16914" s="60">
        <v>5.97967857879068E-2</v>
      </c>
      <c r="ACZ16914" s="60"/>
      <c r="ADA16914" s="60"/>
      <c r="ADB16914" s="60"/>
      <c r="ADC16914" s="60"/>
      <c r="ADD16914" s="60"/>
      <c r="ADE16914" s="60"/>
    </row>
    <row r="16915" spans="760:785" x14ac:dyDescent="0.25">
      <c r="ACF16915" s="60"/>
      <c r="ACG16915" s="60"/>
      <c r="ACH16915" s="60"/>
      <c r="ACI16915" s="60"/>
      <c r="ACJ16915" s="60"/>
      <c r="ACK16915" s="60"/>
      <c r="ACL16915" s="60"/>
      <c r="ACM16915" s="60"/>
      <c r="ACN16915" s="60"/>
      <c r="ACO16915" s="60"/>
      <c r="ACP16915" s="60"/>
      <c r="ACQ16915" s="60"/>
      <c r="ACR16915" s="60"/>
      <c r="ACS16915" s="60"/>
      <c r="ACT16915" s="60"/>
      <c r="ACU16915" s="60"/>
      <c r="ACV16915" s="60"/>
      <c r="ACW16915" s="60"/>
      <c r="ACX16915" s="60"/>
      <c r="ACY16915" s="60">
        <v>5.9709138429745699E-2</v>
      </c>
      <c r="ACZ16915" s="60"/>
      <c r="ADA16915" s="60"/>
      <c r="ADB16915" s="60"/>
      <c r="ADC16915" s="60"/>
      <c r="ADD16915" s="60"/>
      <c r="ADE16915" s="60"/>
    </row>
    <row r="16916" spans="760:785" x14ac:dyDescent="0.25">
      <c r="ACF16916" s="60"/>
      <c r="ACG16916" s="60"/>
      <c r="ACH16916" s="60"/>
      <c r="ACI16916" s="60"/>
      <c r="ACJ16916" s="60"/>
      <c r="ACK16916" s="60"/>
      <c r="ACL16916" s="60"/>
      <c r="ACM16916" s="60"/>
      <c r="ACN16916" s="60"/>
      <c r="ACO16916" s="60"/>
      <c r="ACP16916" s="60"/>
      <c r="ACQ16916" s="60"/>
      <c r="ACR16916" s="60"/>
      <c r="ACS16916" s="60"/>
      <c r="ACT16916" s="60"/>
      <c r="ACU16916" s="60"/>
      <c r="ACV16916" s="60"/>
      <c r="ACW16916" s="60"/>
      <c r="ACX16916" s="60"/>
      <c r="ACY16916" s="60">
        <v>5.9698433867836499E-2</v>
      </c>
      <c r="ACZ16916" s="60"/>
      <c r="ADA16916" s="60"/>
      <c r="ADB16916" s="60"/>
      <c r="ADC16916" s="60"/>
      <c r="ADD16916" s="60"/>
      <c r="ADE16916" s="60"/>
    </row>
    <row r="16917" spans="760:785" x14ac:dyDescent="0.25">
      <c r="ACF16917" s="60"/>
      <c r="ACG16917" s="60"/>
      <c r="ACH16917" s="60"/>
      <c r="ACI16917" s="60"/>
      <c r="ACJ16917" s="60"/>
      <c r="ACK16917" s="60"/>
      <c r="ACL16917" s="60"/>
      <c r="ACM16917" s="60"/>
      <c r="ACN16917" s="60"/>
      <c r="ACO16917" s="60"/>
      <c r="ACP16917" s="60"/>
      <c r="ACQ16917" s="60"/>
      <c r="ACR16917" s="60"/>
      <c r="ACS16917" s="60"/>
      <c r="ACT16917" s="60"/>
      <c r="ACU16917" s="60"/>
      <c r="ACV16917" s="60"/>
      <c r="ACW16917" s="60"/>
      <c r="ACX16917" s="60"/>
      <c r="ACY16917" s="60">
        <v>5.9698433867836499E-2</v>
      </c>
      <c r="ACZ16917" s="60"/>
      <c r="ADA16917" s="60"/>
      <c r="ADB16917" s="60"/>
      <c r="ADC16917" s="60"/>
      <c r="ADD16917" s="60"/>
      <c r="ADE16917" s="60"/>
    </row>
    <row r="16918" spans="760:785" x14ac:dyDescent="0.25">
      <c r="ACF16918" s="60"/>
      <c r="ACG16918" s="60"/>
      <c r="ACH16918" s="60"/>
      <c r="ACI16918" s="60"/>
      <c r="ACJ16918" s="60"/>
      <c r="ACK16918" s="60"/>
      <c r="ACL16918" s="60"/>
      <c r="ACM16918" s="60"/>
      <c r="ACN16918" s="60"/>
      <c r="ACO16918" s="60"/>
      <c r="ACP16918" s="60"/>
      <c r="ACQ16918" s="60"/>
      <c r="ACR16918" s="60"/>
      <c r="ACS16918" s="60"/>
      <c r="ACT16918" s="60"/>
      <c r="ACU16918" s="60"/>
      <c r="ACV16918" s="60"/>
      <c r="ACW16918" s="60"/>
      <c r="ACX16918" s="60"/>
      <c r="ACY16918" s="60">
        <v>5.9644631654733798E-2</v>
      </c>
      <c r="ACZ16918" s="60"/>
      <c r="ADA16918" s="60"/>
      <c r="ADB16918" s="60"/>
      <c r="ADC16918" s="60"/>
      <c r="ADD16918" s="60"/>
      <c r="ADE16918" s="60"/>
    </row>
    <row r="16919" spans="760:785" x14ac:dyDescent="0.25">
      <c r="ACF16919" s="60"/>
      <c r="ACG16919" s="60"/>
      <c r="ACH16919" s="60"/>
      <c r="ACI16919" s="60"/>
      <c r="ACJ16919" s="60"/>
      <c r="ACK16919" s="60"/>
      <c r="ACL16919" s="60"/>
      <c r="ACM16919" s="60"/>
      <c r="ACN16919" s="60"/>
      <c r="ACO16919" s="60"/>
      <c r="ACP16919" s="60"/>
      <c r="ACQ16919" s="60"/>
      <c r="ACR16919" s="60"/>
      <c r="ACS16919" s="60"/>
      <c r="ACT16919" s="60"/>
      <c r="ACU16919" s="60"/>
      <c r="ACV16919" s="60"/>
      <c r="ACW16919" s="60"/>
      <c r="ACX16919" s="60"/>
      <c r="ACY16919" s="60">
        <v>5.9644631654733798E-2</v>
      </c>
      <c r="ACZ16919" s="60"/>
      <c r="ADA16919" s="60"/>
      <c r="ADB16919" s="60"/>
      <c r="ADC16919" s="60"/>
      <c r="ADD16919" s="60"/>
      <c r="ADE16919" s="60"/>
    </row>
    <row r="16920" spans="760:785" x14ac:dyDescent="0.25">
      <c r="ACF16920" s="60"/>
      <c r="ACG16920" s="60"/>
      <c r="ACH16920" s="60"/>
      <c r="ACI16920" s="60"/>
      <c r="ACJ16920" s="60"/>
      <c r="ACK16920" s="60"/>
      <c r="ACL16920" s="60"/>
      <c r="ACM16920" s="60"/>
      <c r="ACN16920" s="60"/>
      <c r="ACO16920" s="60"/>
      <c r="ACP16920" s="60"/>
      <c r="ACQ16920" s="60"/>
      <c r="ACR16920" s="60"/>
      <c r="ACS16920" s="60"/>
      <c r="ACT16920" s="60"/>
      <c r="ACU16920" s="60"/>
      <c r="ACV16920" s="60"/>
      <c r="ACW16920" s="60"/>
      <c r="ACX16920" s="60"/>
      <c r="ACY16920" s="60">
        <v>5.9632023306772697E-2</v>
      </c>
      <c r="ACZ16920" s="60"/>
      <c r="ADA16920" s="60"/>
      <c r="ADB16920" s="60"/>
      <c r="ADC16920" s="60"/>
      <c r="ADD16920" s="60"/>
      <c r="ADE16920" s="60"/>
    </row>
    <row r="16921" spans="760:785" x14ac:dyDescent="0.25">
      <c r="ACF16921" s="60"/>
      <c r="ACG16921" s="60"/>
      <c r="ACH16921" s="60"/>
      <c r="ACI16921" s="60"/>
      <c r="ACJ16921" s="60"/>
      <c r="ACK16921" s="60"/>
      <c r="ACL16921" s="60"/>
      <c r="ACM16921" s="60"/>
      <c r="ACN16921" s="60"/>
      <c r="ACO16921" s="60"/>
      <c r="ACP16921" s="60"/>
      <c r="ACQ16921" s="60"/>
      <c r="ACR16921" s="60"/>
      <c r="ACS16921" s="60"/>
      <c r="ACT16921" s="60"/>
      <c r="ACU16921" s="60"/>
      <c r="ACV16921" s="60"/>
      <c r="ACW16921" s="60"/>
      <c r="ACX16921" s="60"/>
      <c r="ACY16921" s="60">
        <v>5.9530827839319102E-2</v>
      </c>
      <c r="ACZ16921" s="60"/>
      <c r="ADA16921" s="60"/>
      <c r="ADB16921" s="60"/>
      <c r="ADC16921" s="60"/>
      <c r="ADD16921" s="60"/>
      <c r="ADE16921" s="60"/>
    </row>
    <row r="16922" spans="760:785" x14ac:dyDescent="0.25">
      <c r="ACF16922" s="60"/>
      <c r="ACG16922" s="60"/>
      <c r="ACH16922" s="60"/>
      <c r="ACI16922" s="60"/>
      <c r="ACJ16922" s="60"/>
      <c r="ACK16922" s="60"/>
      <c r="ACL16922" s="60"/>
      <c r="ACM16922" s="60"/>
      <c r="ACN16922" s="60"/>
      <c r="ACO16922" s="60"/>
      <c r="ACP16922" s="60"/>
      <c r="ACQ16922" s="60"/>
      <c r="ACR16922" s="60"/>
      <c r="ACS16922" s="60"/>
      <c r="ACT16922" s="60"/>
      <c r="ACU16922" s="60"/>
      <c r="ACV16922" s="60"/>
      <c r="ACW16922" s="60"/>
      <c r="ACX16922" s="60"/>
      <c r="ACY16922" s="60">
        <v>5.9530827839319102E-2</v>
      </c>
      <c r="ACZ16922" s="60"/>
      <c r="ADA16922" s="60"/>
      <c r="ADB16922" s="60"/>
      <c r="ADC16922" s="60"/>
      <c r="ADD16922" s="60"/>
      <c r="ADE16922" s="60"/>
    </row>
    <row r="16923" spans="760:785" x14ac:dyDescent="0.25">
      <c r="ACF16923" s="60"/>
      <c r="ACG16923" s="60"/>
      <c r="ACH16923" s="60"/>
      <c r="ACI16923" s="60"/>
      <c r="ACJ16923" s="60"/>
      <c r="ACK16923" s="60"/>
      <c r="ACL16923" s="60"/>
      <c r="ACM16923" s="60"/>
      <c r="ACN16923" s="60"/>
      <c r="ACO16923" s="60"/>
      <c r="ACP16923" s="60"/>
      <c r="ACQ16923" s="60"/>
      <c r="ACR16923" s="60"/>
      <c r="ACS16923" s="60"/>
      <c r="ACT16923" s="60"/>
      <c r="ACU16923" s="60"/>
      <c r="ACV16923" s="60"/>
      <c r="ACW16923" s="60"/>
      <c r="ACX16923" s="60"/>
      <c r="ACY16923" s="60">
        <v>5.9380878486177298E-2</v>
      </c>
      <c r="ACZ16923" s="60"/>
      <c r="ADA16923" s="60"/>
      <c r="ADB16923" s="60"/>
      <c r="ADC16923" s="60"/>
      <c r="ADD16923" s="60"/>
      <c r="ADE16923" s="60"/>
    </row>
    <row r="16924" spans="760:785" x14ac:dyDescent="0.25">
      <c r="ACF16924" s="60"/>
      <c r="ACG16924" s="60"/>
      <c r="ACH16924" s="60"/>
      <c r="ACI16924" s="60"/>
      <c r="ACJ16924" s="60"/>
      <c r="ACK16924" s="60"/>
      <c r="ACL16924" s="60"/>
      <c r="ACM16924" s="60"/>
      <c r="ACN16924" s="60"/>
      <c r="ACO16924" s="60"/>
      <c r="ACP16924" s="60"/>
      <c r="ACQ16924" s="60"/>
      <c r="ACR16924" s="60"/>
      <c r="ACS16924" s="60"/>
      <c r="ACT16924" s="60"/>
      <c r="ACU16924" s="60"/>
      <c r="ACV16924" s="60"/>
      <c r="ACW16924" s="60"/>
      <c r="ACX16924" s="60"/>
      <c r="ACY16924" s="60">
        <v>5.9380878486177298E-2</v>
      </c>
      <c r="ACZ16924" s="60"/>
      <c r="ADA16924" s="60"/>
      <c r="ADB16924" s="60"/>
      <c r="ADC16924" s="60"/>
      <c r="ADD16924" s="60"/>
      <c r="ADE16924" s="60"/>
    </row>
    <row r="16925" spans="760:785" x14ac:dyDescent="0.25">
      <c r="ACF16925" s="60"/>
      <c r="ACG16925" s="60"/>
      <c r="ACH16925" s="60"/>
      <c r="ACI16925" s="60"/>
      <c r="ACJ16925" s="60"/>
      <c r="ACK16925" s="60"/>
      <c r="ACL16925" s="60"/>
      <c r="ACM16925" s="60"/>
      <c r="ACN16925" s="60"/>
      <c r="ACO16925" s="60"/>
      <c r="ACP16925" s="60"/>
      <c r="ACQ16925" s="60"/>
      <c r="ACR16925" s="60"/>
      <c r="ACS16925" s="60"/>
      <c r="ACT16925" s="60"/>
      <c r="ACU16925" s="60"/>
      <c r="ACV16925" s="60"/>
      <c r="ACW16925" s="60"/>
      <c r="ACX16925" s="60"/>
      <c r="ACY16925" s="60">
        <v>5.9357052931534898E-2</v>
      </c>
      <c r="ACZ16925" s="60"/>
      <c r="ADA16925" s="60"/>
      <c r="ADB16925" s="60"/>
      <c r="ADC16925" s="60"/>
      <c r="ADD16925" s="60"/>
      <c r="ADE16925" s="60"/>
    </row>
    <row r="16926" spans="760:785" x14ac:dyDescent="0.25">
      <c r="ACF16926" s="60"/>
      <c r="ACG16926" s="60"/>
      <c r="ACH16926" s="60"/>
      <c r="ACI16926" s="60"/>
      <c r="ACJ16926" s="60"/>
      <c r="ACK16926" s="60"/>
      <c r="ACL16926" s="60"/>
      <c r="ACM16926" s="60"/>
      <c r="ACN16926" s="60"/>
      <c r="ACO16926" s="60"/>
      <c r="ACP16926" s="60"/>
      <c r="ACQ16926" s="60"/>
      <c r="ACR16926" s="60"/>
      <c r="ACS16926" s="60"/>
      <c r="ACT16926" s="60"/>
      <c r="ACU16926" s="60"/>
      <c r="ACV16926" s="60"/>
      <c r="ACW16926" s="60"/>
      <c r="ACX16926" s="60"/>
      <c r="ACY16926" s="60">
        <v>5.9357052931534898E-2</v>
      </c>
      <c r="ACZ16926" s="60"/>
      <c r="ADA16926" s="60"/>
      <c r="ADB16926" s="60"/>
      <c r="ADC16926" s="60"/>
      <c r="ADD16926" s="60"/>
      <c r="ADE16926" s="60"/>
    </row>
    <row r="16927" spans="760:785" x14ac:dyDescent="0.25">
      <c r="ACF16927" s="60"/>
      <c r="ACG16927" s="60"/>
      <c r="ACH16927" s="60"/>
      <c r="ACI16927" s="60"/>
      <c r="ACJ16927" s="60"/>
      <c r="ACK16927" s="60"/>
      <c r="ACL16927" s="60"/>
      <c r="ACM16927" s="60"/>
      <c r="ACN16927" s="60"/>
      <c r="ACO16927" s="60"/>
      <c r="ACP16927" s="60"/>
      <c r="ACQ16927" s="60"/>
      <c r="ACR16927" s="60"/>
      <c r="ACS16927" s="60"/>
      <c r="ACT16927" s="60"/>
      <c r="ACU16927" s="60"/>
      <c r="ACV16927" s="60"/>
      <c r="ACW16927" s="60"/>
      <c r="ACX16927" s="60"/>
      <c r="ACY16927" s="60">
        <v>5.9327415473405698E-2</v>
      </c>
      <c r="ACZ16927" s="60"/>
      <c r="ADA16927" s="60"/>
      <c r="ADB16927" s="60"/>
      <c r="ADC16927" s="60"/>
      <c r="ADD16927" s="60"/>
      <c r="ADE16927" s="60"/>
    </row>
    <row r="16928" spans="760:785" x14ac:dyDescent="0.25">
      <c r="ACF16928" s="60"/>
      <c r="ACG16928" s="60"/>
      <c r="ACH16928" s="60"/>
      <c r="ACI16928" s="60"/>
      <c r="ACJ16928" s="60"/>
      <c r="ACK16928" s="60"/>
      <c r="ACL16928" s="60"/>
      <c r="ACM16928" s="60"/>
      <c r="ACN16928" s="60"/>
      <c r="ACO16928" s="60"/>
      <c r="ACP16928" s="60"/>
      <c r="ACQ16928" s="60"/>
      <c r="ACR16928" s="60"/>
      <c r="ACS16928" s="60"/>
      <c r="ACT16928" s="60"/>
      <c r="ACU16928" s="60"/>
      <c r="ACV16928" s="60"/>
      <c r="ACW16928" s="60"/>
      <c r="ACX16928" s="60"/>
      <c r="ACY16928" s="60">
        <v>5.9327415473405698E-2</v>
      </c>
      <c r="ACZ16928" s="60"/>
      <c r="ADA16928" s="60"/>
      <c r="ADB16928" s="60"/>
      <c r="ADC16928" s="60"/>
      <c r="ADD16928" s="60"/>
      <c r="ADE16928" s="60"/>
    </row>
    <row r="16929" spans="760:785" x14ac:dyDescent="0.25">
      <c r="ACF16929" s="60"/>
      <c r="ACG16929" s="60"/>
      <c r="ACH16929" s="60"/>
      <c r="ACI16929" s="60"/>
      <c r="ACJ16929" s="60"/>
      <c r="ACK16929" s="60"/>
      <c r="ACL16929" s="60"/>
      <c r="ACM16929" s="60"/>
      <c r="ACN16929" s="60"/>
      <c r="ACO16929" s="60"/>
      <c r="ACP16929" s="60"/>
      <c r="ACQ16929" s="60"/>
      <c r="ACR16929" s="60"/>
      <c r="ACS16929" s="60"/>
      <c r="ACT16929" s="60"/>
      <c r="ACU16929" s="60"/>
      <c r="ACV16929" s="60"/>
      <c r="ACW16929" s="60"/>
      <c r="ACX16929" s="60"/>
      <c r="ACY16929" s="60">
        <v>5.9327071558280903E-2</v>
      </c>
      <c r="ACZ16929" s="60"/>
      <c r="ADA16929" s="60"/>
      <c r="ADB16929" s="60"/>
      <c r="ADC16929" s="60"/>
      <c r="ADD16929" s="60"/>
      <c r="ADE16929" s="60"/>
    </row>
    <row r="16930" spans="760:785" x14ac:dyDescent="0.25">
      <c r="ACF16930" s="60"/>
      <c r="ACG16930" s="60"/>
      <c r="ACH16930" s="60"/>
      <c r="ACI16930" s="60"/>
      <c r="ACJ16930" s="60"/>
      <c r="ACK16930" s="60"/>
      <c r="ACL16930" s="60"/>
      <c r="ACM16930" s="60"/>
      <c r="ACN16930" s="60"/>
      <c r="ACO16930" s="60"/>
      <c r="ACP16930" s="60"/>
      <c r="ACQ16930" s="60"/>
      <c r="ACR16930" s="60"/>
      <c r="ACS16930" s="60"/>
      <c r="ACT16930" s="60"/>
      <c r="ACU16930" s="60"/>
      <c r="ACV16930" s="60"/>
      <c r="ACW16930" s="60"/>
      <c r="ACX16930" s="60"/>
      <c r="ACY16930" s="60">
        <v>5.9246011026869397E-2</v>
      </c>
      <c r="ACZ16930" s="60"/>
      <c r="ADA16930" s="60"/>
      <c r="ADB16930" s="60"/>
      <c r="ADC16930" s="60"/>
      <c r="ADD16930" s="60"/>
      <c r="ADE16930" s="60"/>
    </row>
    <row r="16931" spans="760:785" x14ac:dyDescent="0.25">
      <c r="ACF16931" s="60"/>
      <c r="ACG16931" s="60"/>
      <c r="ACH16931" s="60"/>
      <c r="ACI16931" s="60"/>
      <c r="ACJ16931" s="60"/>
      <c r="ACK16931" s="60"/>
      <c r="ACL16931" s="60"/>
      <c r="ACM16931" s="60"/>
      <c r="ACN16931" s="60"/>
      <c r="ACO16931" s="60"/>
      <c r="ACP16931" s="60"/>
      <c r="ACQ16931" s="60"/>
      <c r="ACR16931" s="60"/>
      <c r="ACS16931" s="60"/>
      <c r="ACT16931" s="60"/>
      <c r="ACU16931" s="60"/>
      <c r="ACV16931" s="60"/>
      <c r="ACW16931" s="60"/>
      <c r="ACX16931" s="60"/>
      <c r="ACY16931" s="60">
        <v>5.9217006729015503E-2</v>
      </c>
      <c r="ACZ16931" s="60"/>
      <c r="ADA16931" s="60"/>
      <c r="ADB16931" s="60"/>
      <c r="ADC16931" s="60"/>
      <c r="ADD16931" s="60"/>
      <c r="ADE16931" s="60"/>
    </row>
    <row r="16932" spans="760:785" x14ac:dyDescent="0.25">
      <c r="ACF16932" s="60"/>
      <c r="ACG16932" s="60"/>
      <c r="ACH16932" s="60"/>
      <c r="ACI16932" s="60"/>
      <c r="ACJ16932" s="60"/>
      <c r="ACK16932" s="60"/>
      <c r="ACL16932" s="60"/>
      <c r="ACM16932" s="60"/>
      <c r="ACN16932" s="60"/>
      <c r="ACO16932" s="60"/>
      <c r="ACP16932" s="60"/>
      <c r="ACQ16932" s="60"/>
      <c r="ACR16932" s="60"/>
      <c r="ACS16932" s="60"/>
      <c r="ACT16932" s="60"/>
      <c r="ACU16932" s="60"/>
      <c r="ACV16932" s="60"/>
      <c r="ACW16932" s="60"/>
      <c r="ACX16932" s="60"/>
      <c r="ACY16932" s="60">
        <v>5.92071980282236E-2</v>
      </c>
      <c r="ACZ16932" s="60"/>
      <c r="ADA16932" s="60"/>
      <c r="ADB16932" s="60"/>
      <c r="ADC16932" s="60"/>
      <c r="ADD16932" s="60"/>
      <c r="ADE16932" s="60"/>
    </row>
    <row r="16933" spans="760:785" x14ac:dyDescent="0.25">
      <c r="ACF16933" s="60"/>
      <c r="ACG16933" s="60"/>
      <c r="ACH16933" s="60"/>
      <c r="ACI16933" s="60"/>
      <c r="ACJ16933" s="60"/>
      <c r="ACK16933" s="60"/>
      <c r="ACL16933" s="60"/>
      <c r="ACM16933" s="60"/>
      <c r="ACN16933" s="60"/>
      <c r="ACO16933" s="60"/>
      <c r="ACP16933" s="60"/>
      <c r="ACQ16933" s="60"/>
      <c r="ACR16933" s="60"/>
      <c r="ACS16933" s="60"/>
      <c r="ACT16933" s="60"/>
      <c r="ACU16933" s="60"/>
      <c r="ACV16933" s="60"/>
      <c r="ACW16933" s="60"/>
      <c r="ACX16933" s="60"/>
      <c r="ACY16933" s="60">
        <v>5.92071980282236E-2</v>
      </c>
      <c r="ACZ16933" s="60"/>
      <c r="ADA16933" s="60"/>
      <c r="ADB16933" s="60"/>
      <c r="ADC16933" s="60"/>
      <c r="ADD16933" s="60"/>
      <c r="ADE16933" s="60"/>
    </row>
    <row r="16934" spans="760:785" x14ac:dyDescent="0.25">
      <c r="ACF16934" s="60"/>
      <c r="ACG16934" s="60"/>
      <c r="ACH16934" s="60"/>
      <c r="ACI16934" s="60"/>
      <c r="ACJ16934" s="60"/>
      <c r="ACK16934" s="60"/>
      <c r="ACL16934" s="60"/>
      <c r="ACM16934" s="60"/>
      <c r="ACN16934" s="60"/>
      <c r="ACO16934" s="60"/>
      <c r="ACP16934" s="60"/>
      <c r="ACQ16934" s="60"/>
      <c r="ACR16934" s="60"/>
      <c r="ACS16934" s="60"/>
      <c r="ACT16934" s="60"/>
      <c r="ACU16934" s="60"/>
      <c r="ACV16934" s="60"/>
      <c r="ACW16934" s="60"/>
      <c r="ACX16934" s="60"/>
      <c r="ACY16934" s="60">
        <v>5.9184792784698001E-2</v>
      </c>
      <c r="ACZ16934" s="60"/>
      <c r="ADA16934" s="60"/>
      <c r="ADB16934" s="60"/>
      <c r="ADC16934" s="60"/>
      <c r="ADD16934" s="60"/>
      <c r="ADE16934" s="60"/>
    </row>
    <row r="16935" spans="760:785" x14ac:dyDescent="0.25">
      <c r="ACF16935" s="60"/>
      <c r="ACG16935" s="60"/>
      <c r="ACH16935" s="60"/>
      <c r="ACI16935" s="60"/>
      <c r="ACJ16935" s="60"/>
      <c r="ACK16935" s="60"/>
      <c r="ACL16935" s="60"/>
      <c r="ACM16935" s="60"/>
      <c r="ACN16935" s="60"/>
      <c r="ACO16935" s="60"/>
      <c r="ACP16935" s="60"/>
      <c r="ACQ16935" s="60"/>
      <c r="ACR16935" s="60"/>
      <c r="ACS16935" s="60"/>
      <c r="ACT16935" s="60"/>
      <c r="ACU16935" s="60"/>
      <c r="ACV16935" s="60"/>
      <c r="ACW16935" s="60"/>
      <c r="ACX16935" s="60"/>
      <c r="ACY16935" s="60">
        <v>5.9174202463639997E-2</v>
      </c>
      <c r="ACZ16935" s="60"/>
      <c r="ADA16935" s="60"/>
      <c r="ADB16935" s="60"/>
      <c r="ADC16935" s="60"/>
      <c r="ADD16935" s="60"/>
      <c r="ADE16935" s="60"/>
    </row>
    <row r="16936" spans="760:785" x14ac:dyDescent="0.25">
      <c r="ACF16936" s="60"/>
      <c r="ACG16936" s="60"/>
      <c r="ACH16936" s="60"/>
      <c r="ACI16936" s="60"/>
      <c r="ACJ16936" s="60"/>
      <c r="ACK16936" s="60"/>
      <c r="ACL16936" s="60"/>
      <c r="ACM16936" s="60"/>
      <c r="ACN16936" s="60"/>
      <c r="ACO16936" s="60"/>
      <c r="ACP16936" s="60"/>
      <c r="ACQ16936" s="60"/>
      <c r="ACR16936" s="60"/>
      <c r="ACS16936" s="60"/>
      <c r="ACT16936" s="60"/>
      <c r="ACU16936" s="60"/>
      <c r="ACV16936" s="60"/>
      <c r="ACW16936" s="60"/>
      <c r="ACX16936" s="60"/>
      <c r="ACY16936" s="60">
        <v>5.9174202463639997E-2</v>
      </c>
      <c r="ACZ16936" s="60"/>
      <c r="ADA16936" s="60"/>
      <c r="ADB16936" s="60"/>
      <c r="ADC16936" s="60"/>
      <c r="ADD16936" s="60"/>
      <c r="ADE16936" s="60"/>
    </row>
    <row r="16937" spans="760:785" x14ac:dyDescent="0.25">
      <c r="ACF16937" s="60"/>
      <c r="ACG16937" s="60"/>
      <c r="ACH16937" s="60"/>
      <c r="ACI16937" s="60"/>
      <c r="ACJ16937" s="60"/>
      <c r="ACK16937" s="60"/>
      <c r="ACL16937" s="60"/>
      <c r="ACM16937" s="60"/>
      <c r="ACN16937" s="60"/>
      <c r="ACO16937" s="60"/>
      <c r="ACP16937" s="60"/>
      <c r="ACQ16937" s="60"/>
      <c r="ACR16937" s="60"/>
      <c r="ACS16937" s="60"/>
      <c r="ACT16937" s="60"/>
      <c r="ACU16937" s="60"/>
      <c r="ACV16937" s="60"/>
      <c r="ACW16937" s="60"/>
      <c r="ACX16937" s="60"/>
      <c r="ACY16937" s="60">
        <v>5.9108559638703401E-2</v>
      </c>
      <c r="ACZ16937" s="60"/>
      <c r="ADA16937" s="60"/>
      <c r="ADB16937" s="60"/>
      <c r="ADC16937" s="60"/>
      <c r="ADD16937" s="60"/>
      <c r="ADE16937" s="60"/>
    </row>
    <row r="16938" spans="760:785" x14ac:dyDescent="0.25">
      <c r="ACF16938" s="60"/>
      <c r="ACG16938" s="60"/>
      <c r="ACH16938" s="60"/>
      <c r="ACI16938" s="60"/>
      <c r="ACJ16938" s="60"/>
      <c r="ACK16938" s="60"/>
      <c r="ACL16938" s="60"/>
      <c r="ACM16938" s="60"/>
      <c r="ACN16938" s="60"/>
      <c r="ACO16938" s="60"/>
      <c r="ACP16938" s="60"/>
      <c r="ACQ16938" s="60"/>
      <c r="ACR16938" s="60"/>
      <c r="ACS16938" s="60"/>
      <c r="ACT16938" s="60"/>
      <c r="ACU16938" s="60"/>
      <c r="ACV16938" s="60"/>
      <c r="ACW16938" s="60"/>
      <c r="ACX16938" s="60"/>
      <c r="ACY16938" s="60">
        <v>5.9002417720809698E-2</v>
      </c>
      <c r="ACZ16938" s="60"/>
      <c r="ADA16938" s="60"/>
      <c r="ADB16938" s="60"/>
      <c r="ADC16938" s="60"/>
      <c r="ADD16938" s="60"/>
      <c r="ADE16938" s="60"/>
    </row>
    <row r="16939" spans="760:785" x14ac:dyDescent="0.25">
      <c r="ACF16939" s="60"/>
      <c r="ACG16939" s="60"/>
      <c r="ACH16939" s="60"/>
      <c r="ACI16939" s="60"/>
      <c r="ACJ16939" s="60"/>
      <c r="ACK16939" s="60"/>
      <c r="ACL16939" s="60"/>
      <c r="ACM16939" s="60"/>
      <c r="ACN16939" s="60"/>
      <c r="ACO16939" s="60"/>
      <c r="ACP16939" s="60"/>
      <c r="ACQ16939" s="60"/>
      <c r="ACR16939" s="60"/>
      <c r="ACS16939" s="60"/>
      <c r="ACT16939" s="60"/>
      <c r="ACU16939" s="60"/>
      <c r="ACV16939" s="60"/>
      <c r="ACW16939" s="60"/>
      <c r="ACX16939" s="60"/>
      <c r="ACY16939" s="60">
        <v>5.9002417720809698E-2</v>
      </c>
      <c r="ACZ16939" s="60"/>
      <c r="ADA16939" s="60"/>
      <c r="ADB16939" s="60"/>
      <c r="ADC16939" s="60"/>
      <c r="ADD16939" s="60"/>
      <c r="ADE16939" s="60"/>
    </row>
    <row r="16940" spans="760:785" x14ac:dyDescent="0.25">
      <c r="ACF16940" s="60"/>
      <c r="ACG16940" s="60"/>
      <c r="ACH16940" s="60"/>
      <c r="ACI16940" s="60"/>
      <c r="ACJ16940" s="60"/>
      <c r="ACK16940" s="60"/>
      <c r="ACL16940" s="60"/>
      <c r="ACM16940" s="60"/>
      <c r="ACN16940" s="60"/>
      <c r="ACO16940" s="60"/>
      <c r="ACP16940" s="60"/>
      <c r="ACQ16940" s="60"/>
      <c r="ACR16940" s="60"/>
      <c r="ACS16940" s="60"/>
      <c r="ACT16940" s="60"/>
      <c r="ACU16940" s="60"/>
      <c r="ACV16940" s="60"/>
      <c r="ACW16940" s="60"/>
      <c r="ACX16940" s="60"/>
      <c r="ACY16940" s="60">
        <v>5.8941115131525001E-2</v>
      </c>
      <c r="ACZ16940" s="60"/>
      <c r="ADA16940" s="60"/>
      <c r="ADB16940" s="60"/>
      <c r="ADC16940" s="60"/>
      <c r="ADD16940" s="60"/>
      <c r="ADE16940" s="60"/>
    </row>
    <row r="16941" spans="760:785" x14ac:dyDescent="0.25">
      <c r="ACF16941" s="60"/>
      <c r="ACG16941" s="60"/>
      <c r="ACH16941" s="60"/>
      <c r="ACI16941" s="60"/>
      <c r="ACJ16941" s="60"/>
      <c r="ACK16941" s="60"/>
      <c r="ACL16941" s="60"/>
      <c r="ACM16941" s="60"/>
      <c r="ACN16941" s="60"/>
      <c r="ACO16941" s="60"/>
      <c r="ACP16941" s="60"/>
      <c r="ACQ16941" s="60"/>
      <c r="ACR16941" s="60"/>
      <c r="ACS16941" s="60"/>
      <c r="ACT16941" s="60"/>
      <c r="ACU16941" s="60"/>
      <c r="ACV16941" s="60"/>
      <c r="ACW16941" s="60"/>
      <c r="ACX16941" s="60"/>
      <c r="ACY16941" s="60">
        <v>5.8941115131525001E-2</v>
      </c>
      <c r="ACZ16941" s="60"/>
      <c r="ADA16941" s="60"/>
      <c r="ADB16941" s="60"/>
      <c r="ADC16941" s="60"/>
      <c r="ADD16941" s="60"/>
      <c r="ADE16941" s="60"/>
    </row>
    <row r="16942" spans="760:785" x14ac:dyDescent="0.25">
      <c r="ACF16942" s="60"/>
      <c r="ACG16942" s="60"/>
      <c r="ACH16942" s="60"/>
      <c r="ACI16942" s="60"/>
      <c r="ACJ16942" s="60"/>
      <c r="ACK16942" s="60"/>
      <c r="ACL16942" s="60"/>
      <c r="ACM16942" s="60"/>
      <c r="ACN16942" s="60"/>
      <c r="ACO16942" s="60"/>
      <c r="ACP16942" s="60"/>
      <c r="ACQ16942" s="60"/>
      <c r="ACR16942" s="60"/>
      <c r="ACS16942" s="60"/>
      <c r="ACT16942" s="60"/>
      <c r="ACU16942" s="60"/>
      <c r="ACV16942" s="60"/>
      <c r="ACW16942" s="60"/>
      <c r="ACX16942" s="60"/>
      <c r="ACY16942" s="60">
        <v>5.8916298854553899E-2</v>
      </c>
      <c r="ACZ16942" s="60"/>
      <c r="ADA16942" s="60"/>
      <c r="ADB16942" s="60"/>
      <c r="ADC16942" s="60"/>
      <c r="ADD16942" s="60"/>
      <c r="ADE16942" s="60"/>
    </row>
    <row r="16943" spans="760:785" x14ac:dyDescent="0.25">
      <c r="ACF16943" s="60"/>
      <c r="ACG16943" s="60"/>
      <c r="ACH16943" s="60"/>
      <c r="ACI16943" s="60"/>
      <c r="ACJ16943" s="60"/>
      <c r="ACK16943" s="60"/>
      <c r="ACL16943" s="60"/>
      <c r="ACM16943" s="60"/>
      <c r="ACN16943" s="60"/>
      <c r="ACO16943" s="60"/>
      <c r="ACP16943" s="60"/>
      <c r="ACQ16943" s="60"/>
      <c r="ACR16943" s="60"/>
      <c r="ACS16943" s="60"/>
      <c r="ACT16943" s="60"/>
      <c r="ACU16943" s="60"/>
      <c r="ACV16943" s="60"/>
      <c r="ACW16943" s="60"/>
      <c r="ACX16943" s="60"/>
      <c r="ACY16943" s="60">
        <v>5.8916298854553899E-2</v>
      </c>
      <c r="ACZ16943" s="60"/>
      <c r="ADA16943" s="60"/>
      <c r="ADB16943" s="60"/>
      <c r="ADC16943" s="60"/>
      <c r="ADD16943" s="60"/>
      <c r="ADE16943" s="60"/>
    </row>
    <row r="16944" spans="760:785" x14ac:dyDescent="0.25">
      <c r="ACF16944" s="60"/>
      <c r="ACG16944" s="60"/>
      <c r="ACH16944" s="60"/>
      <c r="ACI16944" s="60"/>
      <c r="ACJ16944" s="60"/>
      <c r="ACK16944" s="60"/>
      <c r="ACL16944" s="60"/>
      <c r="ACM16944" s="60"/>
      <c r="ACN16944" s="60"/>
      <c r="ACO16944" s="60"/>
      <c r="ACP16944" s="60"/>
      <c r="ACQ16944" s="60"/>
      <c r="ACR16944" s="60"/>
      <c r="ACS16944" s="60"/>
      <c r="ACT16944" s="60"/>
      <c r="ACU16944" s="60"/>
      <c r="ACV16944" s="60"/>
      <c r="ACW16944" s="60"/>
      <c r="ACX16944" s="60"/>
      <c r="ACY16944" s="60">
        <v>5.8893474443698697E-2</v>
      </c>
      <c r="ACZ16944" s="60"/>
      <c r="ADA16944" s="60"/>
      <c r="ADB16944" s="60"/>
      <c r="ADC16944" s="60"/>
      <c r="ADD16944" s="60"/>
      <c r="ADE16944" s="60"/>
    </row>
    <row r="16945" spans="760:785" x14ac:dyDescent="0.25">
      <c r="ACF16945" s="60"/>
      <c r="ACG16945" s="60"/>
      <c r="ACH16945" s="60"/>
      <c r="ACI16945" s="60"/>
      <c r="ACJ16945" s="60"/>
      <c r="ACK16945" s="60"/>
      <c r="ACL16945" s="60"/>
      <c r="ACM16945" s="60"/>
      <c r="ACN16945" s="60"/>
      <c r="ACO16945" s="60"/>
      <c r="ACP16945" s="60"/>
      <c r="ACQ16945" s="60"/>
      <c r="ACR16945" s="60"/>
      <c r="ACS16945" s="60"/>
      <c r="ACT16945" s="60"/>
      <c r="ACU16945" s="60"/>
      <c r="ACV16945" s="60"/>
      <c r="ACW16945" s="60"/>
      <c r="ACX16945" s="60"/>
      <c r="ACY16945" s="60">
        <v>5.8893474443698697E-2</v>
      </c>
      <c r="ACZ16945" s="60"/>
      <c r="ADA16945" s="60"/>
      <c r="ADB16945" s="60"/>
      <c r="ADC16945" s="60"/>
      <c r="ADD16945" s="60"/>
      <c r="ADE16945" s="60"/>
    </row>
    <row r="16946" spans="760:785" x14ac:dyDescent="0.25">
      <c r="ACF16946" s="60"/>
      <c r="ACG16946" s="60"/>
      <c r="ACH16946" s="60"/>
      <c r="ACI16946" s="60"/>
      <c r="ACJ16946" s="60"/>
      <c r="ACK16946" s="60"/>
      <c r="ACL16946" s="60"/>
      <c r="ACM16946" s="60"/>
      <c r="ACN16946" s="60"/>
      <c r="ACO16946" s="60"/>
      <c r="ACP16946" s="60"/>
      <c r="ACQ16946" s="60"/>
      <c r="ACR16946" s="60"/>
      <c r="ACS16946" s="60"/>
      <c r="ACT16946" s="60"/>
      <c r="ACU16946" s="60"/>
      <c r="ACV16946" s="60"/>
      <c r="ACW16946" s="60"/>
      <c r="ACX16946" s="60"/>
      <c r="ACY16946" s="60">
        <v>5.8878652772127602E-2</v>
      </c>
      <c r="ACZ16946" s="60"/>
      <c r="ADA16946" s="60"/>
      <c r="ADB16946" s="60"/>
      <c r="ADC16946" s="60"/>
      <c r="ADD16946" s="60"/>
      <c r="ADE16946" s="60"/>
    </row>
    <row r="16947" spans="760:785" x14ac:dyDescent="0.25">
      <c r="ACF16947" s="60"/>
      <c r="ACG16947" s="60"/>
      <c r="ACH16947" s="60"/>
      <c r="ACI16947" s="60"/>
      <c r="ACJ16947" s="60"/>
      <c r="ACK16947" s="60"/>
      <c r="ACL16947" s="60"/>
      <c r="ACM16947" s="60"/>
      <c r="ACN16947" s="60"/>
      <c r="ACO16947" s="60"/>
      <c r="ACP16947" s="60"/>
      <c r="ACQ16947" s="60"/>
      <c r="ACR16947" s="60"/>
      <c r="ACS16947" s="60"/>
      <c r="ACT16947" s="60"/>
      <c r="ACU16947" s="60"/>
      <c r="ACV16947" s="60"/>
      <c r="ACW16947" s="60"/>
      <c r="ACX16947" s="60"/>
      <c r="ACY16947" s="60">
        <v>5.8713731914658999E-2</v>
      </c>
      <c r="ACZ16947" s="60"/>
      <c r="ADA16947" s="60"/>
      <c r="ADB16947" s="60"/>
      <c r="ADC16947" s="60"/>
      <c r="ADD16947" s="60"/>
      <c r="ADE16947" s="60"/>
    </row>
    <row r="16948" spans="760:785" x14ac:dyDescent="0.25">
      <c r="ACF16948" s="60"/>
      <c r="ACG16948" s="60"/>
      <c r="ACH16948" s="60"/>
      <c r="ACI16948" s="60"/>
      <c r="ACJ16948" s="60"/>
      <c r="ACK16948" s="60"/>
      <c r="ACL16948" s="60"/>
      <c r="ACM16948" s="60"/>
      <c r="ACN16948" s="60"/>
      <c r="ACO16948" s="60"/>
      <c r="ACP16948" s="60"/>
      <c r="ACQ16948" s="60"/>
      <c r="ACR16948" s="60"/>
      <c r="ACS16948" s="60"/>
      <c r="ACT16948" s="60"/>
      <c r="ACU16948" s="60"/>
      <c r="ACV16948" s="60"/>
      <c r="ACW16948" s="60"/>
      <c r="ACX16948" s="60"/>
      <c r="ACY16948" s="60">
        <v>5.8713731914658999E-2</v>
      </c>
      <c r="ACZ16948" s="60"/>
      <c r="ADA16948" s="60"/>
      <c r="ADB16948" s="60"/>
      <c r="ADC16948" s="60"/>
      <c r="ADD16948" s="60"/>
      <c r="ADE16948" s="60"/>
    </row>
    <row r="16949" spans="760:785" x14ac:dyDescent="0.25">
      <c r="ACF16949" s="60"/>
      <c r="ACG16949" s="60"/>
      <c r="ACH16949" s="60"/>
      <c r="ACI16949" s="60"/>
      <c r="ACJ16949" s="60"/>
      <c r="ACK16949" s="60"/>
      <c r="ACL16949" s="60"/>
      <c r="ACM16949" s="60"/>
      <c r="ACN16949" s="60"/>
      <c r="ACO16949" s="60"/>
      <c r="ACP16949" s="60"/>
      <c r="ACQ16949" s="60"/>
      <c r="ACR16949" s="60"/>
      <c r="ACS16949" s="60"/>
      <c r="ACT16949" s="60"/>
      <c r="ACU16949" s="60"/>
      <c r="ACV16949" s="60"/>
      <c r="ACW16949" s="60"/>
      <c r="ACX16949" s="60"/>
      <c r="ACY16949" s="60">
        <v>5.8699612354536898E-2</v>
      </c>
      <c r="ACZ16949" s="60"/>
      <c r="ADA16949" s="60"/>
      <c r="ADB16949" s="60"/>
      <c r="ADC16949" s="60"/>
      <c r="ADD16949" s="60"/>
      <c r="ADE16949" s="60"/>
    </row>
    <row r="16950" spans="760:785" x14ac:dyDescent="0.25">
      <c r="ACF16950" s="60"/>
      <c r="ACG16950" s="60"/>
      <c r="ACH16950" s="60"/>
      <c r="ACI16950" s="60"/>
      <c r="ACJ16950" s="60"/>
      <c r="ACK16950" s="60"/>
      <c r="ACL16950" s="60"/>
      <c r="ACM16950" s="60"/>
      <c r="ACN16950" s="60"/>
      <c r="ACO16950" s="60"/>
      <c r="ACP16950" s="60"/>
      <c r="ACQ16950" s="60"/>
      <c r="ACR16950" s="60"/>
      <c r="ACS16950" s="60"/>
      <c r="ACT16950" s="60"/>
      <c r="ACU16950" s="60"/>
      <c r="ACV16950" s="60"/>
      <c r="ACW16950" s="60"/>
      <c r="ACX16950" s="60"/>
      <c r="ACY16950" s="60">
        <v>5.8534009466033501E-2</v>
      </c>
      <c r="ACZ16950" s="60"/>
      <c r="ADA16950" s="60"/>
      <c r="ADB16950" s="60"/>
      <c r="ADC16950" s="60"/>
      <c r="ADD16950" s="60"/>
      <c r="ADE16950" s="60"/>
    </row>
    <row r="16951" spans="760:785" x14ac:dyDescent="0.25">
      <c r="ACF16951" s="60"/>
      <c r="ACG16951" s="60"/>
      <c r="ACH16951" s="60"/>
      <c r="ACI16951" s="60"/>
      <c r="ACJ16951" s="60"/>
      <c r="ACK16951" s="60"/>
      <c r="ACL16951" s="60"/>
      <c r="ACM16951" s="60"/>
      <c r="ACN16951" s="60"/>
      <c r="ACO16951" s="60"/>
      <c r="ACP16951" s="60"/>
      <c r="ACQ16951" s="60"/>
      <c r="ACR16951" s="60"/>
      <c r="ACS16951" s="60"/>
      <c r="ACT16951" s="60"/>
      <c r="ACU16951" s="60"/>
      <c r="ACV16951" s="60"/>
      <c r="ACW16951" s="60"/>
      <c r="ACX16951" s="60"/>
      <c r="ACY16951" s="60">
        <v>5.8534009466033501E-2</v>
      </c>
      <c r="ACZ16951" s="60"/>
      <c r="ADA16951" s="60"/>
      <c r="ADB16951" s="60"/>
      <c r="ADC16951" s="60"/>
      <c r="ADD16951" s="60"/>
      <c r="ADE16951" s="60"/>
    </row>
    <row r="16952" spans="760:785" x14ac:dyDescent="0.25">
      <c r="ACF16952" s="60"/>
      <c r="ACG16952" s="60"/>
      <c r="ACH16952" s="60"/>
      <c r="ACI16952" s="60"/>
      <c r="ACJ16952" s="60"/>
      <c r="ACK16952" s="60"/>
      <c r="ACL16952" s="60"/>
      <c r="ACM16952" s="60"/>
      <c r="ACN16952" s="60"/>
      <c r="ACO16952" s="60"/>
      <c r="ACP16952" s="60"/>
      <c r="ACQ16952" s="60"/>
      <c r="ACR16952" s="60"/>
      <c r="ACS16952" s="60"/>
      <c r="ACT16952" s="60"/>
      <c r="ACU16952" s="60"/>
      <c r="ACV16952" s="60"/>
      <c r="ACW16952" s="60"/>
      <c r="ACX16952" s="60"/>
      <c r="ACY16952" s="60">
        <v>5.8470657988555601E-2</v>
      </c>
      <c r="ACZ16952" s="60"/>
      <c r="ADA16952" s="60"/>
      <c r="ADB16952" s="60"/>
      <c r="ADC16952" s="60"/>
      <c r="ADD16952" s="60"/>
      <c r="ADE16952" s="60"/>
    </row>
    <row r="16953" spans="760:785" x14ac:dyDescent="0.25">
      <c r="ACF16953" s="60"/>
      <c r="ACG16953" s="60"/>
      <c r="ACH16953" s="60"/>
      <c r="ACI16953" s="60"/>
      <c r="ACJ16953" s="60"/>
      <c r="ACK16953" s="60"/>
      <c r="ACL16953" s="60"/>
      <c r="ACM16953" s="60"/>
      <c r="ACN16953" s="60"/>
      <c r="ACO16953" s="60"/>
      <c r="ACP16953" s="60"/>
      <c r="ACQ16953" s="60"/>
      <c r="ACR16953" s="60"/>
      <c r="ACS16953" s="60"/>
      <c r="ACT16953" s="60"/>
      <c r="ACU16953" s="60"/>
      <c r="ACV16953" s="60"/>
      <c r="ACW16953" s="60"/>
      <c r="ACX16953" s="60"/>
      <c r="ACY16953" s="60">
        <v>5.8470657988555601E-2</v>
      </c>
      <c r="ACZ16953" s="60"/>
      <c r="ADA16953" s="60"/>
      <c r="ADB16953" s="60"/>
      <c r="ADC16953" s="60"/>
      <c r="ADD16953" s="60"/>
      <c r="ADE16953" s="60"/>
    </row>
    <row r="16954" spans="760:785" x14ac:dyDescent="0.25">
      <c r="ACF16954" s="60"/>
      <c r="ACG16954" s="60"/>
      <c r="ACH16954" s="60"/>
      <c r="ACI16954" s="60"/>
      <c r="ACJ16954" s="60"/>
      <c r="ACK16954" s="60"/>
      <c r="ACL16954" s="60"/>
      <c r="ACM16954" s="60"/>
      <c r="ACN16954" s="60"/>
      <c r="ACO16954" s="60"/>
      <c r="ACP16954" s="60"/>
      <c r="ACQ16954" s="60"/>
      <c r="ACR16954" s="60"/>
      <c r="ACS16954" s="60"/>
      <c r="ACT16954" s="60"/>
      <c r="ACU16954" s="60"/>
      <c r="ACV16954" s="60"/>
      <c r="ACW16954" s="60"/>
      <c r="ACX16954" s="60"/>
      <c r="ACY16954" s="60">
        <v>5.8401102703852403E-2</v>
      </c>
      <c r="ACZ16954" s="60"/>
      <c r="ADA16954" s="60"/>
      <c r="ADB16954" s="60"/>
      <c r="ADC16954" s="60"/>
      <c r="ADD16954" s="60"/>
      <c r="ADE16954" s="60"/>
    </row>
    <row r="16955" spans="760:785" x14ac:dyDescent="0.25">
      <c r="ACF16955" s="60"/>
      <c r="ACG16955" s="60"/>
      <c r="ACH16955" s="60"/>
      <c r="ACI16955" s="60"/>
      <c r="ACJ16955" s="60"/>
      <c r="ACK16955" s="60"/>
      <c r="ACL16955" s="60"/>
      <c r="ACM16955" s="60"/>
      <c r="ACN16955" s="60"/>
      <c r="ACO16955" s="60"/>
      <c r="ACP16955" s="60"/>
      <c r="ACQ16955" s="60"/>
      <c r="ACR16955" s="60"/>
      <c r="ACS16955" s="60"/>
      <c r="ACT16955" s="60"/>
      <c r="ACU16955" s="60"/>
      <c r="ACV16955" s="60"/>
      <c r="ACW16955" s="60"/>
      <c r="ACX16955" s="60"/>
      <c r="ACY16955" s="60">
        <v>5.8349354781821398E-2</v>
      </c>
      <c r="ACZ16955" s="60"/>
      <c r="ADA16955" s="60"/>
      <c r="ADB16955" s="60"/>
      <c r="ADC16955" s="60"/>
      <c r="ADD16955" s="60"/>
      <c r="ADE16955" s="60"/>
    </row>
    <row r="16956" spans="760:785" x14ac:dyDescent="0.25">
      <c r="ACF16956" s="60"/>
      <c r="ACG16956" s="60"/>
      <c r="ACH16956" s="60"/>
      <c r="ACI16956" s="60"/>
      <c r="ACJ16956" s="60"/>
      <c r="ACK16956" s="60"/>
      <c r="ACL16956" s="60"/>
      <c r="ACM16956" s="60"/>
      <c r="ACN16956" s="60"/>
      <c r="ACO16956" s="60"/>
      <c r="ACP16956" s="60"/>
      <c r="ACQ16956" s="60"/>
      <c r="ACR16956" s="60"/>
      <c r="ACS16956" s="60"/>
      <c r="ACT16956" s="60"/>
      <c r="ACU16956" s="60"/>
      <c r="ACV16956" s="60"/>
      <c r="ACW16956" s="60"/>
      <c r="ACX16956" s="60"/>
      <c r="ACY16956" s="60">
        <v>5.8344863394336199E-2</v>
      </c>
      <c r="ACZ16956" s="60"/>
      <c r="ADA16956" s="60"/>
      <c r="ADB16956" s="60"/>
      <c r="ADC16956" s="60"/>
      <c r="ADD16956" s="60"/>
      <c r="ADE16956" s="60"/>
    </row>
    <row r="16957" spans="760:785" x14ac:dyDescent="0.25">
      <c r="ACF16957" s="60"/>
      <c r="ACG16957" s="60"/>
      <c r="ACH16957" s="60"/>
      <c r="ACI16957" s="60"/>
      <c r="ACJ16957" s="60"/>
      <c r="ACK16957" s="60"/>
      <c r="ACL16957" s="60"/>
      <c r="ACM16957" s="60"/>
      <c r="ACN16957" s="60"/>
      <c r="ACO16957" s="60"/>
      <c r="ACP16957" s="60"/>
      <c r="ACQ16957" s="60"/>
      <c r="ACR16957" s="60"/>
      <c r="ACS16957" s="60"/>
      <c r="ACT16957" s="60"/>
      <c r="ACU16957" s="60"/>
      <c r="ACV16957" s="60"/>
      <c r="ACW16957" s="60"/>
      <c r="ACX16957" s="60"/>
      <c r="ACY16957" s="60">
        <v>5.83173549610689E-2</v>
      </c>
      <c r="ACZ16957" s="60"/>
      <c r="ADA16957" s="60"/>
      <c r="ADB16957" s="60"/>
      <c r="ADC16957" s="60"/>
      <c r="ADD16957" s="60"/>
      <c r="ADE16957" s="60"/>
    </row>
    <row r="16958" spans="760:785" x14ac:dyDescent="0.25">
      <c r="ACF16958" s="60"/>
      <c r="ACG16958" s="60"/>
      <c r="ACH16958" s="60"/>
      <c r="ACI16958" s="60"/>
      <c r="ACJ16958" s="60"/>
      <c r="ACK16958" s="60"/>
      <c r="ACL16958" s="60"/>
      <c r="ACM16958" s="60"/>
      <c r="ACN16958" s="60"/>
      <c r="ACO16958" s="60"/>
      <c r="ACP16958" s="60"/>
      <c r="ACQ16958" s="60"/>
      <c r="ACR16958" s="60"/>
      <c r="ACS16958" s="60"/>
      <c r="ACT16958" s="60"/>
      <c r="ACU16958" s="60"/>
      <c r="ACV16958" s="60"/>
      <c r="ACW16958" s="60"/>
      <c r="ACX16958" s="60"/>
      <c r="ACY16958" s="60">
        <v>5.8245570661260897E-2</v>
      </c>
      <c r="ACZ16958" s="60"/>
      <c r="ADA16958" s="60"/>
      <c r="ADB16958" s="60"/>
      <c r="ADC16958" s="60"/>
      <c r="ADD16958" s="60"/>
      <c r="ADE16958" s="60"/>
    </row>
    <row r="16959" spans="760:785" x14ac:dyDescent="0.25">
      <c r="ACF16959" s="60"/>
      <c r="ACG16959" s="60"/>
      <c r="ACH16959" s="60"/>
      <c r="ACI16959" s="60"/>
      <c r="ACJ16959" s="60"/>
      <c r="ACK16959" s="60"/>
      <c r="ACL16959" s="60"/>
      <c r="ACM16959" s="60"/>
      <c r="ACN16959" s="60"/>
      <c r="ACO16959" s="60"/>
      <c r="ACP16959" s="60"/>
      <c r="ACQ16959" s="60"/>
      <c r="ACR16959" s="60"/>
      <c r="ACS16959" s="60"/>
      <c r="ACT16959" s="60"/>
      <c r="ACU16959" s="60"/>
      <c r="ACV16959" s="60"/>
      <c r="ACW16959" s="60"/>
      <c r="ACX16959" s="60"/>
      <c r="ACY16959" s="60">
        <v>5.8244399472013299E-2</v>
      </c>
      <c r="ACZ16959" s="60"/>
      <c r="ADA16959" s="60"/>
      <c r="ADB16959" s="60"/>
      <c r="ADC16959" s="60"/>
      <c r="ADD16959" s="60"/>
      <c r="ADE16959" s="60"/>
    </row>
    <row r="16960" spans="760:785" x14ac:dyDescent="0.25">
      <c r="ACF16960" s="60"/>
      <c r="ACG16960" s="60"/>
      <c r="ACH16960" s="60"/>
      <c r="ACI16960" s="60"/>
      <c r="ACJ16960" s="60"/>
      <c r="ACK16960" s="60"/>
      <c r="ACL16960" s="60"/>
      <c r="ACM16960" s="60"/>
      <c r="ACN16960" s="60"/>
      <c r="ACO16960" s="60"/>
      <c r="ACP16960" s="60"/>
      <c r="ACQ16960" s="60"/>
      <c r="ACR16960" s="60"/>
      <c r="ACS16960" s="60"/>
      <c r="ACT16960" s="60"/>
      <c r="ACU16960" s="60"/>
      <c r="ACV16960" s="60"/>
      <c r="ACW16960" s="60"/>
      <c r="ACX16960" s="60"/>
      <c r="ACY16960" s="60">
        <v>5.8244399472013299E-2</v>
      </c>
      <c r="ACZ16960" s="60"/>
      <c r="ADA16960" s="60"/>
      <c r="ADB16960" s="60"/>
      <c r="ADC16960" s="60"/>
      <c r="ADD16960" s="60"/>
      <c r="ADE16960" s="60"/>
    </row>
    <row r="16961" spans="760:785" x14ac:dyDescent="0.25">
      <c r="ACF16961" s="60"/>
      <c r="ACG16961" s="60"/>
      <c r="ACH16961" s="60"/>
      <c r="ACI16961" s="60"/>
      <c r="ACJ16961" s="60"/>
      <c r="ACK16961" s="60"/>
      <c r="ACL16961" s="60"/>
      <c r="ACM16961" s="60"/>
      <c r="ACN16961" s="60"/>
      <c r="ACO16961" s="60"/>
      <c r="ACP16961" s="60"/>
      <c r="ACQ16961" s="60"/>
      <c r="ACR16961" s="60"/>
      <c r="ACS16961" s="60"/>
      <c r="ACT16961" s="60"/>
      <c r="ACU16961" s="60"/>
      <c r="ACV16961" s="60"/>
      <c r="ACW16961" s="60"/>
      <c r="ACX16961" s="60"/>
      <c r="ACY16961" s="60">
        <v>5.8230612972134103E-2</v>
      </c>
      <c r="ACZ16961" s="60"/>
      <c r="ADA16961" s="60"/>
      <c r="ADB16961" s="60"/>
      <c r="ADC16961" s="60"/>
      <c r="ADD16961" s="60"/>
      <c r="ADE16961" s="60"/>
    </row>
    <row r="16962" spans="760:785" x14ac:dyDescent="0.25">
      <c r="ACF16962" s="60"/>
      <c r="ACG16962" s="60"/>
      <c r="ACH16962" s="60"/>
      <c r="ACI16962" s="60"/>
      <c r="ACJ16962" s="60"/>
      <c r="ACK16962" s="60"/>
      <c r="ACL16962" s="60"/>
      <c r="ACM16962" s="60"/>
      <c r="ACN16962" s="60"/>
      <c r="ACO16962" s="60"/>
      <c r="ACP16962" s="60"/>
      <c r="ACQ16962" s="60"/>
      <c r="ACR16962" s="60"/>
      <c r="ACS16962" s="60"/>
      <c r="ACT16962" s="60"/>
      <c r="ACU16962" s="60"/>
      <c r="ACV16962" s="60"/>
      <c r="ACW16962" s="60"/>
      <c r="ACX16962" s="60"/>
      <c r="ACY16962" s="60">
        <v>5.8228583198238398E-2</v>
      </c>
      <c r="ACZ16962" s="60"/>
      <c r="ADA16962" s="60"/>
      <c r="ADB16962" s="60"/>
      <c r="ADC16962" s="60"/>
      <c r="ADD16962" s="60"/>
      <c r="ADE16962" s="60"/>
    </row>
    <row r="16963" spans="760:785" x14ac:dyDescent="0.25">
      <c r="ACF16963" s="60"/>
      <c r="ACG16963" s="60"/>
      <c r="ACH16963" s="60"/>
      <c r="ACI16963" s="60"/>
      <c r="ACJ16963" s="60"/>
      <c r="ACK16963" s="60"/>
      <c r="ACL16963" s="60"/>
      <c r="ACM16963" s="60"/>
      <c r="ACN16963" s="60"/>
      <c r="ACO16963" s="60"/>
      <c r="ACP16963" s="60"/>
      <c r="ACQ16963" s="60"/>
      <c r="ACR16963" s="60"/>
      <c r="ACS16963" s="60"/>
      <c r="ACT16963" s="60"/>
      <c r="ACU16963" s="60"/>
      <c r="ACV16963" s="60"/>
      <c r="ACW16963" s="60"/>
      <c r="ACX16963" s="60"/>
      <c r="ACY16963" s="60">
        <v>5.8206076783390501E-2</v>
      </c>
      <c r="ACZ16963" s="60"/>
      <c r="ADA16963" s="60"/>
      <c r="ADB16963" s="60"/>
      <c r="ADC16963" s="60"/>
      <c r="ADD16963" s="60"/>
      <c r="ADE16963" s="60"/>
    </row>
    <row r="16964" spans="760:785" x14ac:dyDescent="0.25">
      <c r="ACF16964" s="60"/>
      <c r="ACG16964" s="60"/>
      <c r="ACH16964" s="60"/>
      <c r="ACI16964" s="60"/>
      <c r="ACJ16964" s="60"/>
      <c r="ACK16964" s="60"/>
      <c r="ACL16964" s="60"/>
      <c r="ACM16964" s="60"/>
      <c r="ACN16964" s="60"/>
      <c r="ACO16964" s="60"/>
      <c r="ACP16964" s="60"/>
      <c r="ACQ16964" s="60"/>
      <c r="ACR16964" s="60"/>
      <c r="ACS16964" s="60"/>
      <c r="ACT16964" s="60"/>
      <c r="ACU16964" s="60"/>
      <c r="ACV16964" s="60"/>
      <c r="ACW16964" s="60"/>
      <c r="ACX16964" s="60"/>
      <c r="ACY16964" s="60">
        <v>5.81971762710582E-2</v>
      </c>
      <c r="ACZ16964" s="60"/>
      <c r="ADA16964" s="60"/>
      <c r="ADB16964" s="60"/>
      <c r="ADC16964" s="60"/>
      <c r="ADD16964" s="60"/>
      <c r="ADE16964" s="60"/>
    </row>
    <row r="16965" spans="760:785" x14ac:dyDescent="0.25">
      <c r="ACF16965" s="60"/>
      <c r="ACG16965" s="60"/>
      <c r="ACH16965" s="60"/>
      <c r="ACI16965" s="60"/>
      <c r="ACJ16965" s="60"/>
      <c r="ACK16965" s="60"/>
      <c r="ACL16965" s="60"/>
      <c r="ACM16965" s="60"/>
      <c r="ACN16965" s="60"/>
      <c r="ACO16965" s="60"/>
      <c r="ACP16965" s="60"/>
      <c r="ACQ16965" s="60"/>
      <c r="ACR16965" s="60"/>
      <c r="ACS16965" s="60"/>
      <c r="ACT16965" s="60"/>
      <c r="ACU16965" s="60"/>
      <c r="ACV16965" s="60"/>
      <c r="ACW16965" s="60"/>
      <c r="ACX16965" s="60"/>
      <c r="ACY16965" s="60">
        <v>5.8189307772057997E-2</v>
      </c>
      <c r="ACZ16965" s="60"/>
      <c r="ADA16965" s="60"/>
      <c r="ADB16965" s="60"/>
      <c r="ADC16965" s="60"/>
      <c r="ADD16965" s="60"/>
      <c r="ADE16965" s="60"/>
    </row>
    <row r="16966" spans="760:785" x14ac:dyDescent="0.25">
      <c r="ACF16966" s="60"/>
      <c r="ACG16966" s="60"/>
      <c r="ACH16966" s="60"/>
      <c r="ACI16966" s="60"/>
      <c r="ACJ16966" s="60"/>
      <c r="ACK16966" s="60"/>
      <c r="ACL16966" s="60"/>
      <c r="ACM16966" s="60"/>
      <c r="ACN16966" s="60"/>
      <c r="ACO16966" s="60"/>
      <c r="ACP16966" s="60"/>
      <c r="ACQ16966" s="60"/>
      <c r="ACR16966" s="60"/>
      <c r="ACS16966" s="60"/>
      <c r="ACT16966" s="60"/>
      <c r="ACU16966" s="60"/>
      <c r="ACV16966" s="60"/>
      <c r="ACW16966" s="60"/>
      <c r="ACX16966" s="60"/>
      <c r="ACY16966" s="60">
        <v>5.8157114769083799E-2</v>
      </c>
      <c r="ACZ16966" s="60"/>
      <c r="ADA16966" s="60"/>
      <c r="ADB16966" s="60"/>
      <c r="ADC16966" s="60"/>
      <c r="ADD16966" s="60"/>
      <c r="ADE16966" s="60"/>
    </row>
    <row r="16967" spans="760:785" x14ac:dyDescent="0.25">
      <c r="ACF16967" s="60"/>
      <c r="ACG16967" s="60"/>
      <c r="ACH16967" s="60"/>
      <c r="ACI16967" s="60"/>
      <c r="ACJ16967" s="60"/>
      <c r="ACK16967" s="60"/>
      <c r="ACL16967" s="60"/>
      <c r="ACM16967" s="60"/>
      <c r="ACN16967" s="60"/>
      <c r="ACO16967" s="60"/>
      <c r="ACP16967" s="60"/>
      <c r="ACQ16967" s="60"/>
      <c r="ACR16967" s="60"/>
      <c r="ACS16967" s="60"/>
      <c r="ACT16967" s="60"/>
      <c r="ACU16967" s="60"/>
      <c r="ACV16967" s="60"/>
      <c r="ACW16967" s="60"/>
      <c r="ACX16967" s="60"/>
      <c r="ACY16967" s="60">
        <v>5.8066856634691202E-2</v>
      </c>
      <c r="ACZ16967" s="60"/>
      <c r="ADA16967" s="60"/>
      <c r="ADB16967" s="60"/>
      <c r="ADC16967" s="60"/>
      <c r="ADD16967" s="60"/>
      <c r="ADE16967" s="60"/>
    </row>
    <row r="16968" spans="760:785" x14ac:dyDescent="0.25">
      <c r="ACF16968" s="60"/>
      <c r="ACG16968" s="60"/>
      <c r="ACH16968" s="60"/>
      <c r="ACI16968" s="60"/>
      <c r="ACJ16968" s="60"/>
      <c r="ACK16968" s="60"/>
      <c r="ACL16968" s="60"/>
      <c r="ACM16968" s="60"/>
      <c r="ACN16968" s="60"/>
      <c r="ACO16968" s="60"/>
      <c r="ACP16968" s="60"/>
      <c r="ACQ16968" s="60"/>
      <c r="ACR16968" s="60"/>
      <c r="ACS16968" s="60"/>
      <c r="ACT16968" s="60"/>
      <c r="ACU16968" s="60"/>
      <c r="ACV16968" s="60"/>
      <c r="ACW16968" s="60"/>
      <c r="ACX16968" s="60"/>
      <c r="ACY16968" s="60">
        <v>5.80343369158242E-2</v>
      </c>
      <c r="ACZ16968" s="60"/>
      <c r="ADA16968" s="60"/>
      <c r="ADB16968" s="60"/>
      <c r="ADC16968" s="60"/>
      <c r="ADD16968" s="60"/>
      <c r="ADE16968" s="60"/>
    </row>
    <row r="16969" spans="760:785" x14ac:dyDescent="0.25">
      <c r="ACF16969" s="60"/>
      <c r="ACG16969" s="60"/>
      <c r="ACH16969" s="60"/>
      <c r="ACI16969" s="60"/>
      <c r="ACJ16969" s="60"/>
      <c r="ACK16969" s="60"/>
      <c r="ACL16969" s="60"/>
      <c r="ACM16969" s="60"/>
      <c r="ACN16969" s="60"/>
      <c r="ACO16969" s="60"/>
      <c r="ACP16969" s="60"/>
      <c r="ACQ16969" s="60"/>
      <c r="ACR16969" s="60"/>
      <c r="ACS16969" s="60"/>
      <c r="ACT16969" s="60"/>
      <c r="ACU16969" s="60"/>
      <c r="ACV16969" s="60"/>
      <c r="ACW16969" s="60"/>
      <c r="ACX16969" s="60"/>
      <c r="ACY16969" s="60">
        <v>5.8007921185817997E-2</v>
      </c>
      <c r="ACZ16969" s="60"/>
      <c r="ADA16969" s="60"/>
      <c r="ADB16969" s="60"/>
      <c r="ADC16969" s="60"/>
      <c r="ADD16969" s="60"/>
      <c r="ADE16969" s="60"/>
    </row>
    <row r="16970" spans="760:785" x14ac:dyDescent="0.25">
      <c r="ACF16970" s="60"/>
      <c r="ACG16970" s="60"/>
      <c r="ACH16970" s="60"/>
      <c r="ACI16970" s="60"/>
      <c r="ACJ16970" s="60"/>
      <c r="ACK16970" s="60"/>
      <c r="ACL16970" s="60"/>
      <c r="ACM16970" s="60"/>
      <c r="ACN16970" s="60"/>
      <c r="ACO16970" s="60"/>
      <c r="ACP16970" s="60"/>
      <c r="ACQ16970" s="60"/>
      <c r="ACR16970" s="60"/>
      <c r="ACS16970" s="60"/>
      <c r="ACT16970" s="60"/>
      <c r="ACU16970" s="60"/>
      <c r="ACV16970" s="60"/>
      <c r="ACW16970" s="60"/>
      <c r="ACX16970" s="60"/>
      <c r="ACY16970" s="60">
        <v>5.8007921185817997E-2</v>
      </c>
      <c r="ACZ16970" s="60"/>
      <c r="ADA16970" s="60"/>
      <c r="ADB16970" s="60"/>
      <c r="ADC16970" s="60"/>
      <c r="ADD16970" s="60"/>
      <c r="ADE16970" s="60"/>
    </row>
    <row r="16971" spans="760:785" x14ac:dyDescent="0.25">
      <c r="ACF16971" s="60"/>
      <c r="ACG16971" s="60"/>
      <c r="ACH16971" s="60"/>
      <c r="ACI16971" s="60"/>
      <c r="ACJ16971" s="60"/>
      <c r="ACK16971" s="60"/>
      <c r="ACL16971" s="60"/>
      <c r="ACM16971" s="60"/>
      <c r="ACN16971" s="60"/>
      <c r="ACO16971" s="60"/>
      <c r="ACP16971" s="60"/>
      <c r="ACQ16971" s="60"/>
      <c r="ACR16971" s="60"/>
      <c r="ACS16971" s="60"/>
      <c r="ACT16971" s="60"/>
      <c r="ACU16971" s="60"/>
      <c r="ACV16971" s="60"/>
      <c r="ACW16971" s="60"/>
      <c r="ACX16971" s="60"/>
      <c r="ACY16971" s="60">
        <v>5.79851052905066E-2</v>
      </c>
      <c r="ACZ16971" s="60"/>
      <c r="ADA16971" s="60"/>
      <c r="ADB16971" s="60"/>
      <c r="ADC16971" s="60"/>
      <c r="ADD16971" s="60"/>
      <c r="ADE16971" s="60"/>
    </row>
    <row r="16972" spans="760:785" x14ac:dyDescent="0.25">
      <c r="ACF16972" s="60"/>
      <c r="ACG16972" s="60"/>
      <c r="ACH16972" s="60"/>
      <c r="ACI16972" s="60"/>
      <c r="ACJ16972" s="60"/>
      <c r="ACK16972" s="60"/>
      <c r="ACL16972" s="60"/>
      <c r="ACM16972" s="60"/>
      <c r="ACN16972" s="60"/>
      <c r="ACO16972" s="60"/>
      <c r="ACP16972" s="60"/>
      <c r="ACQ16972" s="60"/>
      <c r="ACR16972" s="60"/>
      <c r="ACS16972" s="60"/>
      <c r="ACT16972" s="60"/>
      <c r="ACU16972" s="60"/>
      <c r="ACV16972" s="60"/>
      <c r="ACW16972" s="60"/>
      <c r="ACX16972" s="60"/>
      <c r="ACY16972" s="60">
        <v>5.7976355088070301E-2</v>
      </c>
      <c r="ACZ16972" s="60"/>
      <c r="ADA16972" s="60"/>
      <c r="ADB16972" s="60"/>
      <c r="ADC16972" s="60"/>
      <c r="ADD16972" s="60"/>
      <c r="ADE16972" s="60"/>
    </row>
    <row r="16973" spans="760:785" x14ac:dyDescent="0.25">
      <c r="ACF16973" s="60"/>
      <c r="ACG16973" s="60"/>
      <c r="ACH16973" s="60"/>
      <c r="ACI16973" s="60"/>
      <c r="ACJ16973" s="60"/>
      <c r="ACK16973" s="60"/>
      <c r="ACL16973" s="60"/>
      <c r="ACM16973" s="60"/>
      <c r="ACN16973" s="60"/>
      <c r="ACO16973" s="60"/>
      <c r="ACP16973" s="60"/>
      <c r="ACQ16973" s="60"/>
      <c r="ACR16973" s="60"/>
      <c r="ACS16973" s="60"/>
      <c r="ACT16973" s="60"/>
      <c r="ACU16973" s="60"/>
      <c r="ACV16973" s="60"/>
      <c r="ACW16973" s="60"/>
      <c r="ACX16973" s="60"/>
      <c r="ACY16973" s="60">
        <v>5.7965345515897902E-2</v>
      </c>
      <c r="ACZ16973" s="60"/>
      <c r="ADA16973" s="60"/>
      <c r="ADB16973" s="60"/>
      <c r="ADC16973" s="60"/>
      <c r="ADD16973" s="60"/>
      <c r="ADE16973" s="60"/>
    </row>
    <row r="16974" spans="760:785" x14ac:dyDescent="0.25">
      <c r="ACF16974" s="60"/>
      <c r="ACG16974" s="60"/>
      <c r="ACH16974" s="60"/>
      <c r="ACI16974" s="60"/>
      <c r="ACJ16974" s="60"/>
      <c r="ACK16974" s="60"/>
      <c r="ACL16974" s="60"/>
      <c r="ACM16974" s="60"/>
      <c r="ACN16974" s="60"/>
      <c r="ACO16974" s="60"/>
      <c r="ACP16974" s="60"/>
      <c r="ACQ16974" s="60"/>
      <c r="ACR16974" s="60"/>
      <c r="ACS16974" s="60"/>
      <c r="ACT16974" s="60"/>
      <c r="ACU16974" s="60"/>
      <c r="ACV16974" s="60"/>
      <c r="ACW16974" s="60"/>
      <c r="ACX16974" s="60"/>
      <c r="ACY16974" s="60">
        <v>5.7964561837575999E-2</v>
      </c>
      <c r="ACZ16974" s="60"/>
      <c r="ADA16974" s="60"/>
      <c r="ADB16974" s="60"/>
      <c r="ADC16974" s="60"/>
      <c r="ADD16974" s="60"/>
      <c r="ADE16974" s="60"/>
    </row>
    <row r="16975" spans="760:785" x14ac:dyDescent="0.25">
      <c r="ACF16975" s="60"/>
      <c r="ACG16975" s="60"/>
      <c r="ACH16975" s="60"/>
      <c r="ACI16975" s="60"/>
      <c r="ACJ16975" s="60"/>
      <c r="ACK16975" s="60"/>
      <c r="ACL16975" s="60"/>
      <c r="ACM16975" s="60"/>
      <c r="ACN16975" s="60"/>
      <c r="ACO16975" s="60"/>
      <c r="ACP16975" s="60"/>
      <c r="ACQ16975" s="60"/>
      <c r="ACR16975" s="60"/>
      <c r="ACS16975" s="60"/>
      <c r="ACT16975" s="60"/>
      <c r="ACU16975" s="60"/>
      <c r="ACV16975" s="60"/>
      <c r="ACW16975" s="60"/>
      <c r="ACX16975" s="60"/>
      <c r="ACY16975" s="60">
        <v>5.79496832386521E-2</v>
      </c>
      <c r="ACZ16975" s="60"/>
      <c r="ADA16975" s="60"/>
      <c r="ADB16975" s="60"/>
      <c r="ADC16975" s="60"/>
      <c r="ADD16975" s="60"/>
      <c r="ADE16975" s="60"/>
    </row>
    <row r="16976" spans="760:785" x14ac:dyDescent="0.25">
      <c r="ACF16976" s="60"/>
      <c r="ACG16976" s="60"/>
      <c r="ACH16976" s="60"/>
      <c r="ACI16976" s="60"/>
      <c r="ACJ16976" s="60"/>
      <c r="ACK16976" s="60"/>
      <c r="ACL16976" s="60"/>
      <c r="ACM16976" s="60"/>
      <c r="ACN16976" s="60"/>
      <c r="ACO16976" s="60"/>
      <c r="ACP16976" s="60"/>
      <c r="ACQ16976" s="60"/>
      <c r="ACR16976" s="60"/>
      <c r="ACS16976" s="60"/>
      <c r="ACT16976" s="60"/>
      <c r="ACU16976" s="60"/>
      <c r="ACV16976" s="60"/>
      <c r="ACW16976" s="60"/>
      <c r="ACX16976" s="60"/>
      <c r="ACY16976" s="60">
        <v>5.79496832386521E-2</v>
      </c>
      <c r="ACZ16976" s="60"/>
      <c r="ADA16976" s="60"/>
      <c r="ADB16976" s="60"/>
      <c r="ADC16976" s="60"/>
      <c r="ADD16976" s="60"/>
      <c r="ADE16976" s="60"/>
    </row>
    <row r="16977" spans="760:785" x14ac:dyDescent="0.25">
      <c r="ACF16977" s="60"/>
      <c r="ACG16977" s="60"/>
      <c r="ACH16977" s="60"/>
      <c r="ACI16977" s="60"/>
      <c r="ACJ16977" s="60"/>
      <c r="ACK16977" s="60"/>
      <c r="ACL16977" s="60"/>
      <c r="ACM16977" s="60"/>
      <c r="ACN16977" s="60"/>
      <c r="ACO16977" s="60"/>
      <c r="ACP16977" s="60"/>
      <c r="ACQ16977" s="60"/>
      <c r="ACR16977" s="60"/>
      <c r="ACS16977" s="60"/>
      <c r="ACT16977" s="60"/>
      <c r="ACU16977" s="60"/>
      <c r="ACV16977" s="60"/>
      <c r="ACW16977" s="60"/>
      <c r="ACX16977" s="60"/>
      <c r="ACY16977" s="60">
        <v>5.7934612530686498E-2</v>
      </c>
      <c r="ACZ16977" s="60"/>
      <c r="ADA16977" s="60"/>
      <c r="ADB16977" s="60"/>
      <c r="ADC16977" s="60"/>
      <c r="ADD16977" s="60"/>
      <c r="ADE16977" s="60"/>
    </row>
    <row r="16978" spans="760:785" x14ac:dyDescent="0.25">
      <c r="ACF16978" s="60"/>
      <c r="ACG16978" s="60"/>
      <c r="ACH16978" s="60"/>
      <c r="ACI16978" s="60"/>
      <c r="ACJ16978" s="60"/>
      <c r="ACK16978" s="60"/>
      <c r="ACL16978" s="60"/>
      <c r="ACM16978" s="60"/>
      <c r="ACN16978" s="60"/>
      <c r="ACO16978" s="60"/>
      <c r="ACP16978" s="60"/>
      <c r="ACQ16978" s="60"/>
      <c r="ACR16978" s="60"/>
      <c r="ACS16978" s="60"/>
      <c r="ACT16978" s="60"/>
      <c r="ACU16978" s="60"/>
      <c r="ACV16978" s="60"/>
      <c r="ACW16978" s="60"/>
      <c r="ACX16978" s="60"/>
      <c r="ACY16978" s="60">
        <v>5.7893399778550202E-2</v>
      </c>
      <c r="ACZ16978" s="60"/>
      <c r="ADA16978" s="60"/>
      <c r="ADB16978" s="60"/>
      <c r="ADC16978" s="60"/>
      <c r="ADD16978" s="60"/>
      <c r="ADE16978" s="60"/>
    </row>
    <row r="16979" spans="760:785" x14ac:dyDescent="0.25">
      <c r="ACF16979" s="60"/>
      <c r="ACG16979" s="60"/>
      <c r="ACH16979" s="60"/>
      <c r="ACI16979" s="60"/>
      <c r="ACJ16979" s="60"/>
      <c r="ACK16979" s="60"/>
      <c r="ACL16979" s="60"/>
      <c r="ACM16979" s="60"/>
      <c r="ACN16979" s="60"/>
      <c r="ACO16979" s="60"/>
      <c r="ACP16979" s="60"/>
      <c r="ACQ16979" s="60"/>
      <c r="ACR16979" s="60"/>
      <c r="ACS16979" s="60"/>
      <c r="ACT16979" s="60"/>
      <c r="ACU16979" s="60"/>
      <c r="ACV16979" s="60"/>
      <c r="ACW16979" s="60"/>
      <c r="ACX16979" s="60"/>
      <c r="ACY16979" s="60">
        <v>5.7885003096567002E-2</v>
      </c>
      <c r="ACZ16979" s="60"/>
      <c r="ADA16979" s="60"/>
      <c r="ADB16979" s="60"/>
      <c r="ADC16979" s="60"/>
      <c r="ADD16979" s="60"/>
      <c r="ADE16979" s="60"/>
    </row>
    <row r="16980" spans="760:785" x14ac:dyDescent="0.25">
      <c r="ACF16980" s="60"/>
      <c r="ACG16980" s="60"/>
      <c r="ACH16980" s="60"/>
      <c r="ACI16980" s="60"/>
      <c r="ACJ16980" s="60"/>
      <c r="ACK16980" s="60"/>
      <c r="ACL16980" s="60"/>
      <c r="ACM16980" s="60"/>
      <c r="ACN16980" s="60"/>
      <c r="ACO16980" s="60"/>
      <c r="ACP16980" s="60"/>
      <c r="ACQ16980" s="60"/>
      <c r="ACR16980" s="60"/>
      <c r="ACS16980" s="60"/>
      <c r="ACT16980" s="60"/>
      <c r="ACU16980" s="60"/>
      <c r="ACV16980" s="60"/>
      <c r="ACW16980" s="60"/>
      <c r="ACX16980" s="60"/>
      <c r="ACY16980" s="60">
        <v>5.7885003096567002E-2</v>
      </c>
      <c r="ACZ16980" s="60"/>
      <c r="ADA16980" s="60"/>
      <c r="ADB16980" s="60"/>
      <c r="ADC16980" s="60"/>
      <c r="ADD16980" s="60"/>
      <c r="ADE16980" s="60"/>
    </row>
    <row r="16981" spans="760:785" x14ac:dyDescent="0.25">
      <c r="ACF16981" s="60"/>
      <c r="ACG16981" s="60"/>
      <c r="ACH16981" s="60"/>
      <c r="ACI16981" s="60"/>
      <c r="ACJ16981" s="60"/>
      <c r="ACK16981" s="60"/>
      <c r="ACL16981" s="60"/>
      <c r="ACM16981" s="60"/>
      <c r="ACN16981" s="60"/>
      <c r="ACO16981" s="60"/>
      <c r="ACP16981" s="60"/>
      <c r="ACQ16981" s="60"/>
      <c r="ACR16981" s="60"/>
      <c r="ACS16981" s="60"/>
      <c r="ACT16981" s="60"/>
      <c r="ACU16981" s="60"/>
      <c r="ACV16981" s="60"/>
      <c r="ACW16981" s="60"/>
      <c r="ACX16981" s="60"/>
      <c r="ACY16981" s="60">
        <v>5.7880867938608901E-2</v>
      </c>
      <c r="ACZ16981" s="60"/>
      <c r="ADA16981" s="60"/>
      <c r="ADB16981" s="60"/>
      <c r="ADC16981" s="60"/>
      <c r="ADD16981" s="60"/>
      <c r="ADE16981" s="60"/>
    </row>
    <row r="16982" spans="760:785" x14ac:dyDescent="0.25">
      <c r="ACF16982" s="60"/>
      <c r="ACG16982" s="60"/>
      <c r="ACH16982" s="60"/>
      <c r="ACI16982" s="60"/>
      <c r="ACJ16982" s="60"/>
      <c r="ACK16982" s="60"/>
      <c r="ACL16982" s="60"/>
      <c r="ACM16982" s="60"/>
      <c r="ACN16982" s="60"/>
      <c r="ACO16982" s="60"/>
      <c r="ACP16982" s="60"/>
      <c r="ACQ16982" s="60"/>
      <c r="ACR16982" s="60"/>
      <c r="ACS16982" s="60"/>
      <c r="ACT16982" s="60"/>
      <c r="ACU16982" s="60"/>
      <c r="ACV16982" s="60"/>
      <c r="ACW16982" s="60"/>
      <c r="ACX16982" s="60"/>
      <c r="ACY16982" s="60">
        <v>5.7870190366720101E-2</v>
      </c>
      <c r="ACZ16982" s="60"/>
      <c r="ADA16982" s="60"/>
      <c r="ADB16982" s="60"/>
      <c r="ADC16982" s="60"/>
      <c r="ADD16982" s="60"/>
      <c r="ADE16982" s="60"/>
    </row>
    <row r="16983" spans="760:785" x14ac:dyDescent="0.25">
      <c r="ACF16983" s="60"/>
      <c r="ACG16983" s="60"/>
      <c r="ACH16983" s="60"/>
      <c r="ACI16983" s="60"/>
      <c r="ACJ16983" s="60"/>
      <c r="ACK16983" s="60"/>
      <c r="ACL16983" s="60"/>
      <c r="ACM16983" s="60"/>
      <c r="ACN16983" s="60"/>
      <c r="ACO16983" s="60"/>
      <c r="ACP16983" s="60"/>
      <c r="ACQ16983" s="60"/>
      <c r="ACR16983" s="60"/>
      <c r="ACS16983" s="60"/>
      <c r="ACT16983" s="60"/>
      <c r="ACU16983" s="60"/>
      <c r="ACV16983" s="60"/>
      <c r="ACW16983" s="60"/>
      <c r="ACX16983" s="60"/>
      <c r="ACY16983" s="60">
        <v>5.7861234295314402E-2</v>
      </c>
      <c r="ACZ16983" s="60"/>
      <c r="ADA16983" s="60"/>
      <c r="ADB16983" s="60"/>
      <c r="ADC16983" s="60"/>
      <c r="ADD16983" s="60"/>
      <c r="ADE16983" s="60"/>
    </row>
    <row r="16984" spans="760:785" x14ac:dyDescent="0.25">
      <c r="ACF16984" s="60"/>
      <c r="ACG16984" s="60"/>
      <c r="ACH16984" s="60"/>
      <c r="ACI16984" s="60"/>
      <c r="ACJ16984" s="60"/>
      <c r="ACK16984" s="60"/>
      <c r="ACL16984" s="60"/>
      <c r="ACM16984" s="60"/>
      <c r="ACN16984" s="60"/>
      <c r="ACO16984" s="60"/>
      <c r="ACP16984" s="60"/>
      <c r="ACQ16984" s="60"/>
      <c r="ACR16984" s="60"/>
      <c r="ACS16984" s="60"/>
      <c r="ACT16984" s="60"/>
      <c r="ACU16984" s="60"/>
      <c r="ACV16984" s="60"/>
      <c r="ACW16984" s="60"/>
      <c r="ACX16984" s="60"/>
      <c r="ACY16984" s="60">
        <v>5.7858339885064398E-2</v>
      </c>
      <c r="ACZ16984" s="60"/>
      <c r="ADA16984" s="60"/>
      <c r="ADB16984" s="60"/>
      <c r="ADC16984" s="60"/>
      <c r="ADD16984" s="60"/>
      <c r="ADE16984" s="60"/>
    </row>
    <row r="16985" spans="760:785" x14ac:dyDescent="0.25">
      <c r="ACF16985" s="60"/>
      <c r="ACG16985" s="60"/>
      <c r="ACH16985" s="60"/>
      <c r="ACI16985" s="60"/>
      <c r="ACJ16985" s="60"/>
      <c r="ACK16985" s="60"/>
      <c r="ACL16985" s="60"/>
      <c r="ACM16985" s="60"/>
      <c r="ACN16985" s="60"/>
      <c r="ACO16985" s="60"/>
      <c r="ACP16985" s="60"/>
      <c r="ACQ16985" s="60"/>
      <c r="ACR16985" s="60"/>
      <c r="ACS16985" s="60"/>
      <c r="ACT16985" s="60"/>
      <c r="ACU16985" s="60"/>
      <c r="ACV16985" s="60"/>
      <c r="ACW16985" s="60"/>
      <c r="ACX16985" s="60"/>
      <c r="ACY16985" s="60">
        <v>5.7858339885064398E-2</v>
      </c>
      <c r="ACZ16985" s="60"/>
      <c r="ADA16985" s="60"/>
      <c r="ADB16985" s="60"/>
      <c r="ADC16985" s="60"/>
      <c r="ADD16985" s="60"/>
      <c r="ADE16985" s="60"/>
    </row>
    <row r="16986" spans="760:785" x14ac:dyDescent="0.25">
      <c r="ACF16986" s="60"/>
      <c r="ACG16986" s="60"/>
      <c r="ACH16986" s="60"/>
      <c r="ACI16986" s="60"/>
      <c r="ACJ16986" s="60"/>
      <c r="ACK16986" s="60"/>
      <c r="ACL16986" s="60"/>
      <c r="ACM16986" s="60"/>
      <c r="ACN16986" s="60"/>
      <c r="ACO16986" s="60"/>
      <c r="ACP16986" s="60"/>
      <c r="ACQ16986" s="60"/>
      <c r="ACR16986" s="60"/>
      <c r="ACS16986" s="60"/>
      <c r="ACT16986" s="60"/>
      <c r="ACU16986" s="60"/>
      <c r="ACV16986" s="60"/>
      <c r="ACW16986" s="60"/>
      <c r="ACX16986" s="60"/>
      <c r="ACY16986" s="60">
        <v>5.7849071383338703E-2</v>
      </c>
      <c r="ACZ16986" s="60"/>
      <c r="ADA16986" s="60"/>
      <c r="ADB16986" s="60"/>
      <c r="ADC16986" s="60"/>
      <c r="ADD16986" s="60"/>
      <c r="ADE16986" s="60"/>
    </row>
    <row r="16987" spans="760:785" x14ac:dyDescent="0.25">
      <c r="ACF16987" s="60"/>
      <c r="ACG16987" s="60"/>
      <c r="ACH16987" s="60"/>
      <c r="ACI16987" s="60"/>
      <c r="ACJ16987" s="60"/>
      <c r="ACK16987" s="60"/>
      <c r="ACL16987" s="60"/>
      <c r="ACM16987" s="60"/>
      <c r="ACN16987" s="60"/>
      <c r="ACO16987" s="60"/>
      <c r="ACP16987" s="60"/>
      <c r="ACQ16987" s="60"/>
      <c r="ACR16987" s="60"/>
      <c r="ACS16987" s="60"/>
      <c r="ACT16987" s="60"/>
      <c r="ACU16987" s="60"/>
      <c r="ACV16987" s="60"/>
      <c r="ACW16987" s="60"/>
      <c r="ACX16987" s="60"/>
      <c r="ACY16987" s="60">
        <v>5.7835860927782402E-2</v>
      </c>
      <c r="ACZ16987" s="60"/>
      <c r="ADA16987" s="60"/>
      <c r="ADB16987" s="60"/>
      <c r="ADC16987" s="60"/>
      <c r="ADD16987" s="60"/>
      <c r="ADE16987" s="60"/>
    </row>
    <row r="16988" spans="760:785" x14ac:dyDescent="0.25">
      <c r="ACF16988" s="60"/>
      <c r="ACG16988" s="60"/>
      <c r="ACH16988" s="60"/>
      <c r="ACI16988" s="60"/>
      <c r="ACJ16988" s="60"/>
      <c r="ACK16988" s="60"/>
      <c r="ACL16988" s="60"/>
      <c r="ACM16988" s="60"/>
      <c r="ACN16988" s="60"/>
      <c r="ACO16988" s="60"/>
      <c r="ACP16988" s="60"/>
      <c r="ACQ16988" s="60"/>
      <c r="ACR16988" s="60"/>
      <c r="ACS16988" s="60"/>
      <c r="ACT16988" s="60"/>
      <c r="ACU16988" s="60"/>
      <c r="ACV16988" s="60"/>
      <c r="ACW16988" s="60"/>
      <c r="ACX16988" s="60"/>
      <c r="ACY16988" s="60">
        <v>5.7796345374222798E-2</v>
      </c>
      <c r="ACZ16988" s="60"/>
      <c r="ADA16988" s="60"/>
      <c r="ADB16988" s="60"/>
      <c r="ADC16988" s="60"/>
      <c r="ADD16988" s="60"/>
      <c r="ADE16988" s="60"/>
    </row>
    <row r="16989" spans="760:785" x14ac:dyDescent="0.25">
      <c r="ACF16989" s="60"/>
      <c r="ACG16989" s="60"/>
      <c r="ACH16989" s="60"/>
      <c r="ACI16989" s="60"/>
      <c r="ACJ16989" s="60"/>
      <c r="ACK16989" s="60"/>
      <c r="ACL16989" s="60"/>
      <c r="ACM16989" s="60"/>
      <c r="ACN16989" s="60"/>
      <c r="ACO16989" s="60"/>
      <c r="ACP16989" s="60"/>
      <c r="ACQ16989" s="60"/>
      <c r="ACR16989" s="60"/>
      <c r="ACS16989" s="60"/>
      <c r="ACT16989" s="60"/>
      <c r="ACU16989" s="60"/>
      <c r="ACV16989" s="60"/>
      <c r="ACW16989" s="60"/>
      <c r="ACX16989" s="60"/>
      <c r="ACY16989" s="60">
        <v>5.7793880573524102E-2</v>
      </c>
      <c r="ACZ16989" s="60"/>
      <c r="ADA16989" s="60"/>
      <c r="ADB16989" s="60"/>
      <c r="ADC16989" s="60"/>
      <c r="ADD16989" s="60"/>
      <c r="ADE16989" s="60"/>
    </row>
    <row r="16990" spans="760:785" x14ac:dyDescent="0.25">
      <c r="ACF16990" s="60"/>
      <c r="ACG16990" s="60"/>
      <c r="ACH16990" s="60"/>
      <c r="ACI16990" s="60"/>
      <c r="ACJ16990" s="60"/>
      <c r="ACK16990" s="60"/>
      <c r="ACL16990" s="60"/>
      <c r="ACM16990" s="60"/>
      <c r="ACN16990" s="60"/>
      <c r="ACO16990" s="60"/>
      <c r="ACP16990" s="60"/>
      <c r="ACQ16990" s="60"/>
      <c r="ACR16990" s="60"/>
      <c r="ACS16990" s="60"/>
      <c r="ACT16990" s="60"/>
      <c r="ACU16990" s="60"/>
      <c r="ACV16990" s="60"/>
      <c r="ACW16990" s="60"/>
      <c r="ACX16990" s="60"/>
      <c r="ACY16990" s="60">
        <v>5.7793880573524102E-2</v>
      </c>
      <c r="ACZ16990" s="60"/>
      <c r="ADA16990" s="60"/>
      <c r="ADB16990" s="60"/>
      <c r="ADC16990" s="60"/>
      <c r="ADD16990" s="60"/>
      <c r="ADE16990" s="60"/>
    </row>
    <row r="16991" spans="760:785" x14ac:dyDescent="0.25">
      <c r="ACF16991" s="60"/>
      <c r="ACG16991" s="60"/>
      <c r="ACH16991" s="60"/>
      <c r="ACI16991" s="60"/>
      <c r="ACJ16991" s="60"/>
      <c r="ACK16991" s="60"/>
      <c r="ACL16991" s="60"/>
      <c r="ACM16991" s="60"/>
      <c r="ACN16991" s="60"/>
      <c r="ACO16991" s="60"/>
      <c r="ACP16991" s="60"/>
      <c r="ACQ16991" s="60"/>
      <c r="ACR16991" s="60"/>
      <c r="ACS16991" s="60"/>
      <c r="ACT16991" s="60"/>
      <c r="ACU16991" s="60"/>
      <c r="ACV16991" s="60"/>
      <c r="ACW16991" s="60"/>
      <c r="ACX16991" s="60"/>
      <c r="ACY16991" s="60">
        <v>5.7793382346814103E-2</v>
      </c>
      <c r="ACZ16991" s="60"/>
      <c r="ADA16991" s="60"/>
      <c r="ADB16991" s="60"/>
      <c r="ADC16991" s="60"/>
      <c r="ADD16991" s="60"/>
      <c r="ADE16991" s="60"/>
    </row>
    <row r="16992" spans="760:785" x14ac:dyDescent="0.25">
      <c r="ACF16992" s="60"/>
      <c r="ACG16992" s="60"/>
      <c r="ACH16992" s="60"/>
      <c r="ACI16992" s="60"/>
      <c r="ACJ16992" s="60"/>
      <c r="ACK16992" s="60"/>
      <c r="ACL16992" s="60"/>
      <c r="ACM16992" s="60"/>
      <c r="ACN16992" s="60"/>
      <c r="ACO16992" s="60"/>
      <c r="ACP16992" s="60"/>
      <c r="ACQ16992" s="60"/>
      <c r="ACR16992" s="60"/>
      <c r="ACS16992" s="60"/>
      <c r="ACT16992" s="60"/>
      <c r="ACU16992" s="60"/>
      <c r="ACV16992" s="60"/>
      <c r="ACW16992" s="60"/>
      <c r="ACX16992" s="60"/>
      <c r="ACY16992" s="60">
        <v>5.77924569965017E-2</v>
      </c>
      <c r="ACZ16992" s="60"/>
      <c r="ADA16992" s="60"/>
      <c r="ADB16992" s="60"/>
      <c r="ADC16992" s="60"/>
      <c r="ADD16992" s="60"/>
      <c r="ADE16992" s="60"/>
    </row>
    <row r="16993" spans="760:785" x14ac:dyDescent="0.25">
      <c r="ACF16993" s="60"/>
      <c r="ACG16993" s="60"/>
      <c r="ACH16993" s="60"/>
      <c r="ACI16993" s="60"/>
      <c r="ACJ16993" s="60"/>
      <c r="ACK16993" s="60"/>
      <c r="ACL16993" s="60"/>
      <c r="ACM16993" s="60"/>
      <c r="ACN16993" s="60"/>
      <c r="ACO16993" s="60"/>
      <c r="ACP16993" s="60"/>
      <c r="ACQ16993" s="60"/>
      <c r="ACR16993" s="60"/>
      <c r="ACS16993" s="60"/>
      <c r="ACT16993" s="60"/>
      <c r="ACU16993" s="60"/>
      <c r="ACV16993" s="60"/>
      <c r="ACW16993" s="60"/>
      <c r="ACX16993" s="60"/>
      <c r="ACY16993" s="60">
        <v>5.7781220215486602E-2</v>
      </c>
      <c r="ACZ16993" s="60"/>
      <c r="ADA16993" s="60"/>
      <c r="ADB16993" s="60"/>
      <c r="ADC16993" s="60"/>
      <c r="ADD16993" s="60"/>
      <c r="ADE16993" s="60"/>
    </row>
    <row r="16994" spans="760:785" x14ac:dyDescent="0.25">
      <c r="ACF16994" s="60"/>
      <c r="ACG16994" s="60"/>
      <c r="ACH16994" s="60"/>
      <c r="ACI16994" s="60"/>
      <c r="ACJ16994" s="60"/>
      <c r="ACK16994" s="60"/>
      <c r="ACL16994" s="60"/>
      <c r="ACM16994" s="60"/>
      <c r="ACN16994" s="60"/>
      <c r="ACO16994" s="60"/>
      <c r="ACP16994" s="60"/>
      <c r="ACQ16994" s="60"/>
      <c r="ACR16994" s="60"/>
      <c r="ACS16994" s="60"/>
      <c r="ACT16994" s="60"/>
      <c r="ACU16994" s="60"/>
      <c r="ACV16994" s="60"/>
      <c r="ACW16994" s="60"/>
      <c r="ACX16994" s="60"/>
      <c r="ACY16994" s="60">
        <v>5.7779869661412103E-2</v>
      </c>
      <c r="ACZ16994" s="60"/>
      <c r="ADA16994" s="60"/>
      <c r="ADB16994" s="60"/>
      <c r="ADC16994" s="60"/>
      <c r="ADD16994" s="60"/>
      <c r="ADE16994" s="60"/>
    </row>
    <row r="16995" spans="760:785" x14ac:dyDescent="0.25">
      <c r="ACF16995" s="60"/>
      <c r="ACG16995" s="60"/>
      <c r="ACH16995" s="60"/>
      <c r="ACI16995" s="60"/>
      <c r="ACJ16995" s="60"/>
      <c r="ACK16995" s="60"/>
      <c r="ACL16995" s="60"/>
      <c r="ACM16995" s="60"/>
      <c r="ACN16995" s="60"/>
      <c r="ACO16995" s="60"/>
      <c r="ACP16995" s="60"/>
      <c r="ACQ16995" s="60"/>
      <c r="ACR16995" s="60"/>
      <c r="ACS16995" s="60"/>
      <c r="ACT16995" s="60"/>
      <c r="ACU16995" s="60"/>
      <c r="ACV16995" s="60"/>
      <c r="ACW16995" s="60"/>
      <c r="ACX16995" s="60"/>
      <c r="ACY16995" s="60">
        <v>5.7775787704765803E-2</v>
      </c>
      <c r="ACZ16995" s="60"/>
      <c r="ADA16995" s="60"/>
      <c r="ADB16995" s="60"/>
      <c r="ADC16995" s="60"/>
      <c r="ADD16995" s="60"/>
      <c r="ADE16995" s="60"/>
    </row>
    <row r="16996" spans="760:785" x14ac:dyDescent="0.25">
      <c r="ACF16996" s="60"/>
      <c r="ACG16996" s="60"/>
      <c r="ACH16996" s="60"/>
      <c r="ACI16996" s="60"/>
      <c r="ACJ16996" s="60"/>
      <c r="ACK16996" s="60"/>
      <c r="ACL16996" s="60"/>
      <c r="ACM16996" s="60"/>
      <c r="ACN16996" s="60"/>
      <c r="ACO16996" s="60"/>
      <c r="ACP16996" s="60"/>
      <c r="ACQ16996" s="60"/>
      <c r="ACR16996" s="60"/>
      <c r="ACS16996" s="60"/>
      <c r="ACT16996" s="60"/>
      <c r="ACU16996" s="60"/>
      <c r="ACV16996" s="60"/>
      <c r="ACW16996" s="60"/>
      <c r="ACX16996" s="60"/>
      <c r="ACY16996" s="60">
        <v>5.7775787704765803E-2</v>
      </c>
      <c r="ACZ16996" s="60"/>
      <c r="ADA16996" s="60"/>
      <c r="ADB16996" s="60"/>
      <c r="ADC16996" s="60"/>
      <c r="ADD16996" s="60"/>
      <c r="ADE16996" s="60"/>
    </row>
    <row r="16997" spans="760:785" x14ac:dyDescent="0.25">
      <c r="ACF16997" s="60"/>
      <c r="ACG16997" s="60"/>
      <c r="ACH16997" s="60"/>
      <c r="ACI16997" s="60"/>
      <c r="ACJ16997" s="60"/>
      <c r="ACK16997" s="60"/>
      <c r="ACL16997" s="60"/>
      <c r="ACM16997" s="60"/>
      <c r="ACN16997" s="60"/>
      <c r="ACO16997" s="60"/>
      <c r="ACP16997" s="60"/>
      <c r="ACQ16997" s="60"/>
      <c r="ACR16997" s="60"/>
      <c r="ACS16997" s="60"/>
      <c r="ACT16997" s="60"/>
      <c r="ACU16997" s="60"/>
      <c r="ACV16997" s="60"/>
      <c r="ACW16997" s="60"/>
      <c r="ACX16997" s="60"/>
      <c r="ACY16997" s="60">
        <v>5.7764557080150797E-2</v>
      </c>
      <c r="ACZ16997" s="60"/>
      <c r="ADA16997" s="60"/>
      <c r="ADB16997" s="60"/>
      <c r="ADC16997" s="60"/>
      <c r="ADD16997" s="60"/>
      <c r="ADE16997" s="60"/>
    </row>
    <row r="16998" spans="760:785" x14ac:dyDescent="0.25">
      <c r="ACF16998" s="60"/>
      <c r="ACG16998" s="60"/>
      <c r="ACH16998" s="60"/>
      <c r="ACI16998" s="60"/>
      <c r="ACJ16998" s="60"/>
      <c r="ACK16998" s="60"/>
      <c r="ACL16998" s="60"/>
      <c r="ACM16998" s="60"/>
      <c r="ACN16998" s="60"/>
      <c r="ACO16998" s="60"/>
      <c r="ACP16998" s="60"/>
      <c r="ACQ16998" s="60"/>
      <c r="ACR16998" s="60"/>
      <c r="ACS16998" s="60"/>
      <c r="ACT16998" s="60"/>
      <c r="ACU16998" s="60"/>
      <c r="ACV16998" s="60"/>
      <c r="ACW16998" s="60"/>
      <c r="ACX16998" s="60"/>
      <c r="ACY16998" s="60">
        <v>5.7760290710398003E-2</v>
      </c>
      <c r="ACZ16998" s="60"/>
      <c r="ADA16998" s="60"/>
      <c r="ADB16998" s="60"/>
      <c r="ADC16998" s="60"/>
      <c r="ADD16998" s="60"/>
      <c r="ADE16998" s="60"/>
    </row>
    <row r="16999" spans="760:785" x14ac:dyDescent="0.25">
      <c r="ACF16999" s="60"/>
      <c r="ACG16999" s="60"/>
      <c r="ACH16999" s="60"/>
      <c r="ACI16999" s="60"/>
      <c r="ACJ16999" s="60"/>
      <c r="ACK16999" s="60"/>
      <c r="ACL16999" s="60"/>
      <c r="ACM16999" s="60"/>
      <c r="ACN16999" s="60"/>
      <c r="ACO16999" s="60"/>
      <c r="ACP16999" s="60"/>
      <c r="ACQ16999" s="60"/>
      <c r="ACR16999" s="60"/>
      <c r="ACS16999" s="60"/>
      <c r="ACT16999" s="60"/>
      <c r="ACU16999" s="60"/>
      <c r="ACV16999" s="60"/>
      <c r="ACW16999" s="60"/>
      <c r="ACX16999" s="60"/>
      <c r="ACY16999" s="60">
        <v>5.7747642869266202E-2</v>
      </c>
      <c r="ACZ16999" s="60"/>
      <c r="ADA16999" s="60"/>
      <c r="ADB16999" s="60"/>
      <c r="ADC16999" s="60"/>
      <c r="ADD16999" s="60"/>
      <c r="ADE16999" s="60"/>
    </row>
    <row r="17000" spans="760:785" x14ac:dyDescent="0.25">
      <c r="ACF17000" s="60"/>
      <c r="ACG17000" s="60"/>
      <c r="ACH17000" s="60"/>
      <c r="ACI17000" s="60"/>
      <c r="ACJ17000" s="60"/>
      <c r="ACK17000" s="60"/>
      <c r="ACL17000" s="60"/>
      <c r="ACM17000" s="60"/>
      <c r="ACN17000" s="60"/>
      <c r="ACO17000" s="60"/>
      <c r="ACP17000" s="60"/>
      <c r="ACQ17000" s="60"/>
      <c r="ACR17000" s="60"/>
      <c r="ACS17000" s="60"/>
      <c r="ACT17000" s="60"/>
      <c r="ACU17000" s="60"/>
      <c r="ACV17000" s="60"/>
      <c r="ACW17000" s="60"/>
      <c r="ACX17000" s="60"/>
      <c r="ACY17000" s="60">
        <v>5.7736941263647097E-2</v>
      </c>
      <c r="ACZ17000" s="60"/>
      <c r="ADA17000" s="60"/>
      <c r="ADB17000" s="60"/>
      <c r="ADC17000" s="60"/>
      <c r="ADD17000" s="60"/>
      <c r="ADE17000" s="60"/>
    </row>
    <row r="17001" spans="760:785" x14ac:dyDescent="0.25">
      <c r="ACF17001" s="60"/>
      <c r="ACG17001" s="60"/>
      <c r="ACH17001" s="60"/>
      <c r="ACI17001" s="60"/>
      <c r="ACJ17001" s="60"/>
      <c r="ACK17001" s="60"/>
      <c r="ACL17001" s="60"/>
      <c r="ACM17001" s="60"/>
      <c r="ACN17001" s="60"/>
      <c r="ACO17001" s="60"/>
      <c r="ACP17001" s="60"/>
      <c r="ACQ17001" s="60"/>
      <c r="ACR17001" s="60"/>
      <c r="ACS17001" s="60"/>
      <c r="ACT17001" s="60"/>
      <c r="ACU17001" s="60"/>
      <c r="ACV17001" s="60"/>
      <c r="ACW17001" s="60"/>
      <c r="ACX17001" s="60"/>
      <c r="ACY17001" s="60">
        <v>5.7736941263647097E-2</v>
      </c>
      <c r="ACZ17001" s="60"/>
      <c r="ADA17001" s="60"/>
      <c r="ADB17001" s="60"/>
      <c r="ADC17001" s="60"/>
      <c r="ADD17001" s="60"/>
      <c r="ADE17001" s="60"/>
    </row>
    <row r="17002" spans="760:785" x14ac:dyDescent="0.25">
      <c r="ACF17002" s="60"/>
      <c r="ACG17002" s="60"/>
      <c r="ACH17002" s="60"/>
      <c r="ACI17002" s="60"/>
      <c r="ACJ17002" s="60"/>
      <c r="ACK17002" s="60"/>
      <c r="ACL17002" s="60"/>
      <c r="ACM17002" s="60"/>
      <c r="ACN17002" s="60"/>
      <c r="ACO17002" s="60"/>
      <c r="ACP17002" s="60"/>
      <c r="ACQ17002" s="60"/>
      <c r="ACR17002" s="60"/>
      <c r="ACS17002" s="60"/>
      <c r="ACT17002" s="60"/>
      <c r="ACU17002" s="60"/>
      <c r="ACV17002" s="60"/>
      <c r="ACW17002" s="60"/>
      <c r="ACX17002" s="60"/>
      <c r="ACY17002" s="60">
        <v>5.7700263943007001E-2</v>
      </c>
      <c r="ACZ17002" s="60"/>
      <c r="ADA17002" s="60"/>
      <c r="ADB17002" s="60"/>
      <c r="ADC17002" s="60"/>
      <c r="ADD17002" s="60"/>
      <c r="ADE17002" s="60"/>
    </row>
    <row r="17003" spans="760:785" x14ac:dyDescent="0.25">
      <c r="ACF17003" s="60"/>
      <c r="ACG17003" s="60"/>
      <c r="ACH17003" s="60"/>
      <c r="ACI17003" s="60"/>
      <c r="ACJ17003" s="60"/>
      <c r="ACK17003" s="60"/>
      <c r="ACL17003" s="60"/>
      <c r="ACM17003" s="60"/>
      <c r="ACN17003" s="60"/>
      <c r="ACO17003" s="60"/>
      <c r="ACP17003" s="60"/>
      <c r="ACQ17003" s="60"/>
      <c r="ACR17003" s="60"/>
      <c r="ACS17003" s="60"/>
      <c r="ACT17003" s="60"/>
      <c r="ACU17003" s="60"/>
      <c r="ACV17003" s="60"/>
      <c r="ACW17003" s="60"/>
      <c r="ACX17003" s="60"/>
      <c r="ACY17003" s="60">
        <v>5.7697869291014399E-2</v>
      </c>
      <c r="ACZ17003" s="60"/>
      <c r="ADA17003" s="60"/>
      <c r="ADB17003" s="60"/>
      <c r="ADC17003" s="60"/>
      <c r="ADD17003" s="60"/>
      <c r="ADE17003" s="60"/>
    </row>
    <row r="17004" spans="760:785" x14ac:dyDescent="0.25">
      <c r="ACF17004" s="60"/>
      <c r="ACG17004" s="60"/>
      <c r="ACH17004" s="60"/>
      <c r="ACI17004" s="60"/>
      <c r="ACJ17004" s="60"/>
      <c r="ACK17004" s="60"/>
      <c r="ACL17004" s="60"/>
      <c r="ACM17004" s="60"/>
      <c r="ACN17004" s="60"/>
      <c r="ACO17004" s="60"/>
      <c r="ACP17004" s="60"/>
      <c r="ACQ17004" s="60"/>
      <c r="ACR17004" s="60"/>
      <c r="ACS17004" s="60"/>
      <c r="ACT17004" s="60"/>
      <c r="ACU17004" s="60"/>
      <c r="ACV17004" s="60"/>
      <c r="ACW17004" s="60"/>
      <c r="ACX17004" s="60"/>
      <c r="ACY17004" s="60">
        <v>5.7689274662597802E-2</v>
      </c>
      <c r="ACZ17004" s="60"/>
      <c r="ADA17004" s="60"/>
      <c r="ADB17004" s="60"/>
      <c r="ADC17004" s="60"/>
      <c r="ADD17004" s="60"/>
      <c r="ADE17004" s="60"/>
    </row>
    <row r="17005" spans="760:785" x14ac:dyDescent="0.25">
      <c r="ACF17005" s="60"/>
      <c r="ACG17005" s="60"/>
      <c r="ACH17005" s="60"/>
      <c r="ACI17005" s="60"/>
      <c r="ACJ17005" s="60"/>
      <c r="ACK17005" s="60"/>
      <c r="ACL17005" s="60"/>
      <c r="ACM17005" s="60"/>
      <c r="ACN17005" s="60"/>
      <c r="ACO17005" s="60"/>
      <c r="ACP17005" s="60"/>
      <c r="ACQ17005" s="60"/>
      <c r="ACR17005" s="60"/>
      <c r="ACS17005" s="60"/>
      <c r="ACT17005" s="60"/>
      <c r="ACU17005" s="60"/>
      <c r="ACV17005" s="60"/>
      <c r="ACW17005" s="60"/>
      <c r="ACX17005" s="60"/>
      <c r="ACY17005" s="60">
        <v>5.76883409924119E-2</v>
      </c>
      <c r="ACZ17005" s="60"/>
      <c r="ADA17005" s="60"/>
      <c r="ADB17005" s="60"/>
      <c r="ADC17005" s="60"/>
      <c r="ADD17005" s="60"/>
      <c r="ADE17005" s="60"/>
    </row>
    <row r="17006" spans="760:785" x14ac:dyDescent="0.25">
      <c r="ACF17006" s="60"/>
      <c r="ACG17006" s="60"/>
      <c r="ACH17006" s="60"/>
      <c r="ACI17006" s="60"/>
      <c r="ACJ17006" s="60"/>
      <c r="ACK17006" s="60"/>
      <c r="ACL17006" s="60"/>
      <c r="ACM17006" s="60"/>
      <c r="ACN17006" s="60"/>
      <c r="ACO17006" s="60"/>
      <c r="ACP17006" s="60"/>
      <c r="ACQ17006" s="60"/>
      <c r="ACR17006" s="60"/>
      <c r="ACS17006" s="60"/>
      <c r="ACT17006" s="60"/>
      <c r="ACU17006" s="60"/>
      <c r="ACV17006" s="60"/>
      <c r="ACW17006" s="60"/>
      <c r="ACX17006" s="60"/>
      <c r="ACY17006" s="60">
        <v>5.7687492343487301E-2</v>
      </c>
      <c r="ACZ17006" s="60"/>
      <c r="ADA17006" s="60"/>
      <c r="ADB17006" s="60"/>
      <c r="ADC17006" s="60"/>
      <c r="ADD17006" s="60"/>
      <c r="ADE17006" s="60"/>
    </row>
    <row r="17007" spans="760:785" x14ac:dyDescent="0.25">
      <c r="ACF17007" s="60"/>
      <c r="ACG17007" s="60"/>
      <c r="ACH17007" s="60"/>
      <c r="ACI17007" s="60"/>
      <c r="ACJ17007" s="60"/>
      <c r="ACK17007" s="60"/>
      <c r="ACL17007" s="60"/>
      <c r="ACM17007" s="60"/>
      <c r="ACN17007" s="60"/>
      <c r="ACO17007" s="60"/>
      <c r="ACP17007" s="60"/>
      <c r="ACQ17007" s="60"/>
      <c r="ACR17007" s="60"/>
      <c r="ACS17007" s="60"/>
      <c r="ACT17007" s="60"/>
      <c r="ACU17007" s="60"/>
      <c r="ACV17007" s="60"/>
      <c r="ACW17007" s="60"/>
      <c r="ACX17007" s="60"/>
      <c r="ACY17007" s="60">
        <v>5.7683510710384703E-2</v>
      </c>
      <c r="ACZ17007" s="60"/>
      <c r="ADA17007" s="60"/>
      <c r="ADB17007" s="60"/>
      <c r="ADC17007" s="60"/>
      <c r="ADD17007" s="60"/>
      <c r="ADE17007" s="60"/>
    </row>
    <row r="17008" spans="760:785" x14ac:dyDescent="0.25">
      <c r="ACF17008" s="60"/>
      <c r="ACG17008" s="60"/>
      <c r="ACH17008" s="60"/>
      <c r="ACI17008" s="60"/>
      <c r="ACJ17008" s="60"/>
      <c r="ACK17008" s="60"/>
      <c r="ACL17008" s="60"/>
      <c r="ACM17008" s="60"/>
      <c r="ACN17008" s="60"/>
      <c r="ACO17008" s="60"/>
      <c r="ACP17008" s="60"/>
      <c r="ACQ17008" s="60"/>
      <c r="ACR17008" s="60"/>
      <c r="ACS17008" s="60"/>
      <c r="ACT17008" s="60"/>
      <c r="ACU17008" s="60"/>
      <c r="ACV17008" s="60"/>
      <c r="ACW17008" s="60"/>
      <c r="ACX17008" s="60"/>
      <c r="ACY17008" s="60">
        <v>5.7677919284753902E-2</v>
      </c>
      <c r="ACZ17008" s="60"/>
      <c r="ADA17008" s="60"/>
      <c r="ADB17008" s="60"/>
      <c r="ADC17008" s="60"/>
      <c r="ADD17008" s="60"/>
      <c r="ADE17008" s="60"/>
    </row>
    <row r="17009" spans="760:785" x14ac:dyDescent="0.25">
      <c r="ACF17009" s="60"/>
      <c r="ACG17009" s="60"/>
      <c r="ACH17009" s="60"/>
      <c r="ACI17009" s="60"/>
      <c r="ACJ17009" s="60"/>
      <c r="ACK17009" s="60"/>
      <c r="ACL17009" s="60"/>
      <c r="ACM17009" s="60"/>
      <c r="ACN17009" s="60"/>
      <c r="ACO17009" s="60"/>
      <c r="ACP17009" s="60"/>
      <c r="ACQ17009" s="60"/>
      <c r="ACR17009" s="60"/>
      <c r="ACS17009" s="60"/>
      <c r="ACT17009" s="60"/>
      <c r="ACU17009" s="60"/>
      <c r="ACV17009" s="60"/>
      <c r="ACW17009" s="60"/>
      <c r="ACX17009" s="60"/>
      <c r="ACY17009" s="60">
        <v>5.7677919284753902E-2</v>
      </c>
      <c r="ACZ17009" s="60"/>
      <c r="ADA17009" s="60"/>
      <c r="ADB17009" s="60"/>
      <c r="ADC17009" s="60"/>
      <c r="ADD17009" s="60"/>
      <c r="ADE17009" s="60"/>
    </row>
    <row r="17010" spans="760:785" x14ac:dyDescent="0.25">
      <c r="ACF17010" s="60"/>
      <c r="ACG17010" s="60"/>
      <c r="ACH17010" s="60"/>
      <c r="ACI17010" s="60"/>
      <c r="ACJ17010" s="60"/>
      <c r="ACK17010" s="60"/>
      <c r="ACL17010" s="60"/>
      <c r="ACM17010" s="60"/>
      <c r="ACN17010" s="60"/>
      <c r="ACO17010" s="60"/>
      <c r="ACP17010" s="60"/>
      <c r="ACQ17010" s="60"/>
      <c r="ACR17010" s="60"/>
      <c r="ACS17010" s="60"/>
      <c r="ACT17010" s="60"/>
      <c r="ACU17010" s="60"/>
      <c r="ACV17010" s="60"/>
      <c r="ACW17010" s="60"/>
      <c r="ACX17010" s="60"/>
      <c r="ACY17010" s="60">
        <v>5.7664996096987803E-2</v>
      </c>
      <c r="ACZ17010" s="60"/>
      <c r="ADA17010" s="60"/>
      <c r="ADB17010" s="60"/>
      <c r="ADC17010" s="60"/>
      <c r="ADD17010" s="60"/>
      <c r="ADE17010" s="60"/>
    </row>
    <row r="17011" spans="760:785" x14ac:dyDescent="0.25">
      <c r="ACF17011" s="60"/>
      <c r="ACG17011" s="60"/>
      <c r="ACH17011" s="60"/>
      <c r="ACI17011" s="60"/>
      <c r="ACJ17011" s="60"/>
      <c r="ACK17011" s="60"/>
      <c r="ACL17011" s="60"/>
      <c r="ACM17011" s="60"/>
      <c r="ACN17011" s="60"/>
      <c r="ACO17011" s="60"/>
      <c r="ACP17011" s="60"/>
      <c r="ACQ17011" s="60"/>
      <c r="ACR17011" s="60"/>
      <c r="ACS17011" s="60"/>
      <c r="ACT17011" s="60"/>
      <c r="ACU17011" s="60"/>
      <c r="ACV17011" s="60"/>
      <c r="ACW17011" s="60"/>
      <c r="ACX17011" s="60"/>
      <c r="ACY17011" s="60">
        <v>5.7663010998847998E-2</v>
      </c>
      <c r="ACZ17011" s="60"/>
      <c r="ADA17011" s="60"/>
      <c r="ADB17011" s="60"/>
      <c r="ADC17011" s="60"/>
      <c r="ADD17011" s="60"/>
      <c r="ADE17011" s="60"/>
    </row>
    <row r="17012" spans="760:785" x14ac:dyDescent="0.25">
      <c r="ACF17012" s="60"/>
      <c r="ACG17012" s="60"/>
      <c r="ACH17012" s="60"/>
      <c r="ACI17012" s="60"/>
      <c r="ACJ17012" s="60"/>
      <c r="ACK17012" s="60"/>
      <c r="ACL17012" s="60"/>
      <c r="ACM17012" s="60"/>
      <c r="ACN17012" s="60"/>
      <c r="ACO17012" s="60"/>
      <c r="ACP17012" s="60"/>
      <c r="ACQ17012" s="60"/>
      <c r="ACR17012" s="60"/>
      <c r="ACS17012" s="60"/>
      <c r="ACT17012" s="60"/>
      <c r="ACU17012" s="60"/>
      <c r="ACV17012" s="60"/>
      <c r="ACW17012" s="60"/>
      <c r="ACX17012" s="60"/>
      <c r="ACY17012" s="60">
        <v>5.7651068036373002E-2</v>
      </c>
      <c r="ACZ17012" s="60"/>
      <c r="ADA17012" s="60"/>
      <c r="ADB17012" s="60"/>
      <c r="ADC17012" s="60"/>
      <c r="ADD17012" s="60"/>
      <c r="ADE17012" s="60"/>
    </row>
    <row r="17013" spans="760:785" x14ac:dyDescent="0.25">
      <c r="ACF17013" s="60"/>
      <c r="ACG17013" s="60"/>
      <c r="ACH17013" s="60"/>
      <c r="ACI17013" s="60"/>
      <c r="ACJ17013" s="60"/>
      <c r="ACK17013" s="60"/>
      <c r="ACL17013" s="60"/>
      <c r="ACM17013" s="60"/>
      <c r="ACN17013" s="60"/>
      <c r="ACO17013" s="60"/>
      <c r="ACP17013" s="60"/>
      <c r="ACQ17013" s="60"/>
      <c r="ACR17013" s="60"/>
      <c r="ACS17013" s="60"/>
      <c r="ACT17013" s="60"/>
      <c r="ACU17013" s="60"/>
      <c r="ACV17013" s="60"/>
      <c r="ACW17013" s="60"/>
      <c r="ACX17013" s="60"/>
      <c r="ACY17013" s="60">
        <v>5.7626079355708897E-2</v>
      </c>
      <c r="ACZ17013" s="60"/>
      <c r="ADA17013" s="60"/>
      <c r="ADB17013" s="60"/>
      <c r="ADC17013" s="60"/>
      <c r="ADD17013" s="60"/>
      <c r="ADE17013" s="60"/>
    </row>
    <row r="17014" spans="760:785" x14ac:dyDescent="0.25">
      <c r="ACF17014" s="60"/>
      <c r="ACG17014" s="60"/>
      <c r="ACH17014" s="60"/>
      <c r="ACI17014" s="60"/>
      <c r="ACJ17014" s="60"/>
      <c r="ACK17014" s="60"/>
      <c r="ACL17014" s="60"/>
      <c r="ACM17014" s="60"/>
      <c r="ACN17014" s="60"/>
      <c r="ACO17014" s="60"/>
      <c r="ACP17014" s="60"/>
      <c r="ACQ17014" s="60"/>
      <c r="ACR17014" s="60"/>
      <c r="ACS17014" s="60"/>
      <c r="ACT17014" s="60"/>
      <c r="ACU17014" s="60"/>
      <c r="ACV17014" s="60"/>
      <c r="ACW17014" s="60"/>
      <c r="ACX17014" s="60"/>
      <c r="ACY17014" s="60">
        <v>5.7623654142136702E-2</v>
      </c>
      <c r="ACZ17014" s="60"/>
      <c r="ADA17014" s="60"/>
      <c r="ADB17014" s="60"/>
      <c r="ADC17014" s="60"/>
      <c r="ADD17014" s="60"/>
      <c r="ADE17014" s="60"/>
    </row>
    <row r="17015" spans="760:785" x14ac:dyDescent="0.25">
      <c r="ACF17015" s="60"/>
      <c r="ACG17015" s="60"/>
      <c r="ACH17015" s="60"/>
      <c r="ACI17015" s="60"/>
      <c r="ACJ17015" s="60"/>
      <c r="ACK17015" s="60"/>
      <c r="ACL17015" s="60"/>
      <c r="ACM17015" s="60"/>
      <c r="ACN17015" s="60"/>
      <c r="ACO17015" s="60"/>
      <c r="ACP17015" s="60"/>
      <c r="ACQ17015" s="60"/>
      <c r="ACR17015" s="60"/>
      <c r="ACS17015" s="60"/>
      <c r="ACT17015" s="60"/>
      <c r="ACU17015" s="60"/>
      <c r="ACV17015" s="60"/>
      <c r="ACW17015" s="60"/>
      <c r="ACX17015" s="60"/>
      <c r="ACY17015" s="60">
        <v>5.7618860480804099E-2</v>
      </c>
      <c r="ACZ17015" s="60"/>
      <c r="ADA17015" s="60"/>
      <c r="ADB17015" s="60"/>
      <c r="ADC17015" s="60"/>
      <c r="ADD17015" s="60"/>
      <c r="ADE17015" s="60"/>
    </row>
    <row r="17016" spans="760:785" x14ac:dyDescent="0.25">
      <c r="ACF17016" s="60"/>
      <c r="ACG17016" s="60"/>
      <c r="ACH17016" s="60"/>
      <c r="ACI17016" s="60"/>
      <c r="ACJ17016" s="60"/>
      <c r="ACK17016" s="60"/>
      <c r="ACL17016" s="60"/>
      <c r="ACM17016" s="60"/>
      <c r="ACN17016" s="60"/>
      <c r="ACO17016" s="60"/>
      <c r="ACP17016" s="60"/>
      <c r="ACQ17016" s="60"/>
      <c r="ACR17016" s="60"/>
      <c r="ACS17016" s="60"/>
      <c r="ACT17016" s="60"/>
      <c r="ACU17016" s="60"/>
      <c r="ACV17016" s="60"/>
      <c r="ACW17016" s="60"/>
      <c r="ACX17016" s="60"/>
      <c r="ACY17016" s="60">
        <v>5.7613933130116701E-2</v>
      </c>
      <c r="ACZ17016" s="60"/>
      <c r="ADA17016" s="60"/>
      <c r="ADB17016" s="60"/>
      <c r="ADC17016" s="60"/>
      <c r="ADD17016" s="60"/>
      <c r="ADE17016" s="60"/>
    </row>
    <row r="17017" spans="760:785" x14ac:dyDescent="0.25">
      <c r="ACF17017" s="60"/>
      <c r="ACG17017" s="60"/>
      <c r="ACH17017" s="60"/>
      <c r="ACI17017" s="60"/>
      <c r="ACJ17017" s="60"/>
      <c r="ACK17017" s="60"/>
      <c r="ACL17017" s="60"/>
      <c r="ACM17017" s="60"/>
      <c r="ACN17017" s="60"/>
      <c r="ACO17017" s="60"/>
      <c r="ACP17017" s="60"/>
      <c r="ACQ17017" s="60"/>
      <c r="ACR17017" s="60"/>
      <c r="ACS17017" s="60"/>
      <c r="ACT17017" s="60"/>
      <c r="ACU17017" s="60"/>
      <c r="ACV17017" s="60"/>
      <c r="ACW17017" s="60"/>
      <c r="ACX17017" s="60"/>
      <c r="ACY17017" s="60">
        <v>5.7613933130116701E-2</v>
      </c>
      <c r="ACZ17017" s="60"/>
      <c r="ADA17017" s="60"/>
      <c r="ADB17017" s="60"/>
      <c r="ADC17017" s="60"/>
      <c r="ADD17017" s="60"/>
      <c r="ADE17017" s="60"/>
    </row>
    <row r="17018" spans="760:785" x14ac:dyDescent="0.25">
      <c r="ACF17018" s="60"/>
      <c r="ACG17018" s="60"/>
      <c r="ACH17018" s="60"/>
      <c r="ACI17018" s="60"/>
      <c r="ACJ17018" s="60"/>
      <c r="ACK17018" s="60"/>
      <c r="ACL17018" s="60"/>
      <c r="ACM17018" s="60"/>
      <c r="ACN17018" s="60"/>
      <c r="ACO17018" s="60"/>
      <c r="ACP17018" s="60"/>
      <c r="ACQ17018" s="60"/>
      <c r="ACR17018" s="60"/>
      <c r="ACS17018" s="60"/>
      <c r="ACT17018" s="60"/>
      <c r="ACU17018" s="60"/>
      <c r="ACV17018" s="60"/>
      <c r="ACW17018" s="60"/>
      <c r="ACX17018" s="60"/>
      <c r="ACY17018" s="60">
        <v>5.7596225870523501E-2</v>
      </c>
      <c r="ACZ17018" s="60"/>
      <c r="ADA17018" s="60"/>
      <c r="ADB17018" s="60"/>
      <c r="ADC17018" s="60"/>
      <c r="ADD17018" s="60"/>
      <c r="ADE17018" s="60"/>
    </row>
    <row r="17019" spans="760:785" x14ac:dyDescent="0.25">
      <c r="ACF17019" s="60"/>
      <c r="ACG17019" s="60"/>
      <c r="ACH17019" s="60"/>
      <c r="ACI17019" s="60"/>
      <c r="ACJ17019" s="60"/>
      <c r="ACK17019" s="60"/>
      <c r="ACL17019" s="60"/>
      <c r="ACM17019" s="60"/>
      <c r="ACN17019" s="60"/>
      <c r="ACO17019" s="60"/>
      <c r="ACP17019" s="60"/>
      <c r="ACQ17019" s="60"/>
      <c r="ACR17019" s="60"/>
      <c r="ACS17019" s="60"/>
      <c r="ACT17019" s="60"/>
      <c r="ACU17019" s="60"/>
      <c r="ACV17019" s="60"/>
      <c r="ACW17019" s="60"/>
      <c r="ACX17019" s="60"/>
      <c r="ACY17019" s="60">
        <v>5.7596225870523501E-2</v>
      </c>
      <c r="ACZ17019" s="60"/>
      <c r="ADA17019" s="60"/>
      <c r="ADB17019" s="60"/>
      <c r="ADC17019" s="60"/>
      <c r="ADD17019" s="60"/>
      <c r="ADE17019" s="60"/>
    </row>
    <row r="17020" spans="760:785" x14ac:dyDescent="0.25">
      <c r="ACF17020" s="60"/>
      <c r="ACG17020" s="60"/>
      <c r="ACH17020" s="60"/>
      <c r="ACI17020" s="60"/>
      <c r="ACJ17020" s="60"/>
      <c r="ACK17020" s="60"/>
      <c r="ACL17020" s="60"/>
      <c r="ACM17020" s="60"/>
      <c r="ACN17020" s="60"/>
      <c r="ACO17020" s="60"/>
      <c r="ACP17020" s="60"/>
      <c r="ACQ17020" s="60"/>
      <c r="ACR17020" s="60"/>
      <c r="ACS17020" s="60"/>
      <c r="ACT17020" s="60"/>
      <c r="ACU17020" s="60"/>
      <c r="ACV17020" s="60"/>
      <c r="ACW17020" s="60"/>
      <c r="ACX17020" s="60"/>
      <c r="ACY17020" s="60">
        <v>5.75374243176901E-2</v>
      </c>
      <c r="ACZ17020" s="60"/>
      <c r="ADA17020" s="60"/>
      <c r="ADB17020" s="60"/>
      <c r="ADC17020" s="60"/>
      <c r="ADD17020" s="60"/>
      <c r="ADE17020" s="60"/>
    </row>
    <row r="17021" spans="760:785" x14ac:dyDescent="0.25">
      <c r="ACF17021" s="60"/>
      <c r="ACG17021" s="60"/>
      <c r="ACH17021" s="60"/>
      <c r="ACI17021" s="60"/>
      <c r="ACJ17021" s="60"/>
      <c r="ACK17021" s="60"/>
      <c r="ACL17021" s="60"/>
      <c r="ACM17021" s="60"/>
      <c r="ACN17021" s="60"/>
      <c r="ACO17021" s="60"/>
      <c r="ACP17021" s="60"/>
      <c r="ACQ17021" s="60"/>
      <c r="ACR17021" s="60"/>
      <c r="ACS17021" s="60"/>
      <c r="ACT17021" s="60"/>
      <c r="ACU17021" s="60"/>
      <c r="ACV17021" s="60"/>
      <c r="ACW17021" s="60"/>
      <c r="ACX17021" s="60"/>
      <c r="ACY17021" s="60">
        <v>5.7525583727115699E-2</v>
      </c>
      <c r="ACZ17021" s="60"/>
      <c r="ADA17021" s="60"/>
      <c r="ADB17021" s="60"/>
      <c r="ADC17021" s="60"/>
      <c r="ADD17021" s="60"/>
      <c r="ADE17021" s="60"/>
    </row>
    <row r="17022" spans="760:785" x14ac:dyDescent="0.25">
      <c r="ACF17022" s="60"/>
      <c r="ACG17022" s="60"/>
      <c r="ACH17022" s="60"/>
      <c r="ACI17022" s="60"/>
      <c r="ACJ17022" s="60"/>
      <c r="ACK17022" s="60"/>
      <c r="ACL17022" s="60"/>
      <c r="ACM17022" s="60"/>
      <c r="ACN17022" s="60"/>
      <c r="ACO17022" s="60"/>
      <c r="ACP17022" s="60"/>
      <c r="ACQ17022" s="60"/>
      <c r="ACR17022" s="60"/>
      <c r="ACS17022" s="60"/>
      <c r="ACT17022" s="60"/>
      <c r="ACU17022" s="60"/>
      <c r="ACV17022" s="60"/>
      <c r="ACW17022" s="60"/>
      <c r="ACX17022" s="60"/>
      <c r="ACY17022" s="60">
        <v>5.7525583727115699E-2</v>
      </c>
      <c r="ACZ17022" s="60"/>
      <c r="ADA17022" s="60"/>
      <c r="ADB17022" s="60"/>
      <c r="ADC17022" s="60"/>
      <c r="ADD17022" s="60"/>
      <c r="ADE17022" s="60"/>
    </row>
    <row r="17023" spans="760:785" x14ac:dyDescent="0.25">
      <c r="ACF17023" s="60"/>
      <c r="ACG17023" s="60"/>
      <c r="ACH17023" s="60"/>
      <c r="ACI17023" s="60"/>
      <c r="ACJ17023" s="60"/>
      <c r="ACK17023" s="60"/>
      <c r="ACL17023" s="60"/>
      <c r="ACM17023" s="60"/>
      <c r="ACN17023" s="60"/>
      <c r="ACO17023" s="60"/>
      <c r="ACP17023" s="60"/>
      <c r="ACQ17023" s="60"/>
      <c r="ACR17023" s="60"/>
      <c r="ACS17023" s="60"/>
      <c r="ACT17023" s="60"/>
      <c r="ACU17023" s="60"/>
      <c r="ACV17023" s="60"/>
      <c r="ACW17023" s="60"/>
      <c r="ACX17023" s="60"/>
      <c r="ACY17023" s="60">
        <v>5.74946754264061E-2</v>
      </c>
      <c r="ACZ17023" s="60"/>
      <c r="ADA17023" s="60"/>
      <c r="ADB17023" s="60"/>
      <c r="ADC17023" s="60"/>
      <c r="ADD17023" s="60"/>
      <c r="ADE17023" s="60"/>
    </row>
    <row r="17024" spans="760:785" x14ac:dyDescent="0.25">
      <c r="ACF17024" s="60"/>
      <c r="ACG17024" s="60"/>
      <c r="ACH17024" s="60"/>
      <c r="ACI17024" s="60"/>
      <c r="ACJ17024" s="60"/>
      <c r="ACK17024" s="60"/>
      <c r="ACL17024" s="60"/>
      <c r="ACM17024" s="60"/>
      <c r="ACN17024" s="60"/>
      <c r="ACO17024" s="60"/>
      <c r="ACP17024" s="60"/>
      <c r="ACQ17024" s="60"/>
      <c r="ACR17024" s="60"/>
      <c r="ACS17024" s="60"/>
      <c r="ACT17024" s="60"/>
      <c r="ACU17024" s="60"/>
      <c r="ACV17024" s="60"/>
      <c r="ACW17024" s="60"/>
      <c r="ACX17024" s="60"/>
      <c r="ACY17024" s="60">
        <v>5.7493182663886602E-2</v>
      </c>
      <c r="ACZ17024" s="60"/>
      <c r="ADA17024" s="60"/>
      <c r="ADB17024" s="60"/>
      <c r="ADC17024" s="60"/>
      <c r="ADD17024" s="60"/>
      <c r="ADE17024" s="60"/>
    </row>
    <row r="17025" spans="760:785" x14ac:dyDescent="0.25">
      <c r="ACF17025" s="60"/>
      <c r="ACG17025" s="60"/>
      <c r="ACH17025" s="60"/>
      <c r="ACI17025" s="60"/>
      <c r="ACJ17025" s="60"/>
      <c r="ACK17025" s="60"/>
      <c r="ACL17025" s="60"/>
      <c r="ACM17025" s="60"/>
      <c r="ACN17025" s="60"/>
      <c r="ACO17025" s="60"/>
      <c r="ACP17025" s="60"/>
      <c r="ACQ17025" s="60"/>
      <c r="ACR17025" s="60"/>
      <c r="ACS17025" s="60"/>
      <c r="ACT17025" s="60"/>
      <c r="ACU17025" s="60"/>
      <c r="ACV17025" s="60"/>
      <c r="ACW17025" s="60"/>
      <c r="ACX17025" s="60"/>
      <c r="ACY17025" s="60">
        <v>5.7492660778650402E-2</v>
      </c>
      <c r="ACZ17025" s="60"/>
      <c r="ADA17025" s="60"/>
      <c r="ADB17025" s="60"/>
      <c r="ADC17025" s="60"/>
      <c r="ADD17025" s="60"/>
      <c r="ADE17025" s="60"/>
    </row>
    <row r="17026" spans="760:785" x14ac:dyDescent="0.25">
      <c r="ACF17026" s="60"/>
      <c r="ACG17026" s="60"/>
      <c r="ACH17026" s="60"/>
      <c r="ACI17026" s="60"/>
      <c r="ACJ17026" s="60"/>
      <c r="ACK17026" s="60"/>
      <c r="ACL17026" s="60"/>
      <c r="ACM17026" s="60"/>
      <c r="ACN17026" s="60"/>
      <c r="ACO17026" s="60"/>
      <c r="ACP17026" s="60"/>
      <c r="ACQ17026" s="60"/>
      <c r="ACR17026" s="60"/>
      <c r="ACS17026" s="60"/>
      <c r="ACT17026" s="60"/>
      <c r="ACU17026" s="60"/>
      <c r="ACV17026" s="60"/>
      <c r="ACW17026" s="60"/>
      <c r="ACX17026" s="60"/>
      <c r="ACY17026" s="60">
        <v>5.7472540379206599E-2</v>
      </c>
      <c r="ACZ17026" s="60"/>
      <c r="ADA17026" s="60"/>
      <c r="ADB17026" s="60"/>
      <c r="ADC17026" s="60"/>
      <c r="ADD17026" s="60"/>
      <c r="ADE17026" s="60"/>
    </row>
    <row r="17027" spans="760:785" x14ac:dyDescent="0.25">
      <c r="ACF17027" s="60"/>
      <c r="ACG17027" s="60"/>
      <c r="ACH17027" s="60"/>
      <c r="ACI17027" s="60"/>
      <c r="ACJ17027" s="60"/>
      <c r="ACK17027" s="60"/>
      <c r="ACL17027" s="60"/>
      <c r="ACM17027" s="60"/>
      <c r="ACN17027" s="60"/>
      <c r="ACO17027" s="60"/>
      <c r="ACP17027" s="60"/>
      <c r="ACQ17027" s="60"/>
      <c r="ACR17027" s="60"/>
      <c r="ACS17027" s="60"/>
      <c r="ACT17027" s="60"/>
      <c r="ACU17027" s="60"/>
      <c r="ACV17027" s="60"/>
      <c r="ACW17027" s="60"/>
      <c r="ACX17027" s="60"/>
      <c r="ACY17027" s="60">
        <v>5.7472540379206599E-2</v>
      </c>
      <c r="ACZ17027" s="60"/>
      <c r="ADA17027" s="60"/>
      <c r="ADB17027" s="60"/>
      <c r="ADC17027" s="60"/>
      <c r="ADD17027" s="60"/>
      <c r="ADE17027" s="60"/>
    </row>
    <row r="17028" spans="760:785" x14ac:dyDescent="0.25">
      <c r="ACF17028" s="60"/>
      <c r="ACG17028" s="60"/>
      <c r="ACH17028" s="60"/>
      <c r="ACI17028" s="60"/>
      <c r="ACJ17028" s="60"/>
      <c r="ACK17028" s="60"/>
      <c r="ACL17028" s="60"/>
      <c r="ACM17028" s="60"/>
      <c r="ACN17028" s="60"/>
      <c r="ACO17028" s="60"/>
      <c r="ACP17028" s="60"/>
      <c r="ACQ17028" s="60"/>
      <c r="ACR17028" s="60"/>
      <c r="ACS17028" s="60"/>
      <c r="ACT17028" s="60"/>
      <c r="ACU17028" s="60"/>
      <c r="ACV17028" s="60"/>
      <c r="ACW17028" s="60"/>
      <c r="ACX17028" s="60"/>
      <c r="ACY17028" s="60">
        <v>5.7447934393358699E-2</v>
      </c>
      <c r="ACZ17028" s="60"/>
      <c r="ADA17028" s="60"/>
      <c r="ADB17028" s="60"/>
      <c r="ADC17028" s="60"/>
      <c r="ADD17028" s="60"/>
      <c r="ADE17028" s="60"/>
    </row>
    <row r="17029" spans="760:785" x14ac:dyDescent="0.25">
      <c r="ACF17029" s="60"/>
      <c r="ACG17029" s="60"/>
      <c r="ACH17029" s="60"/>
      <c r="ACI17029" s="60"/>
      <c r="ACJ17029" s="60"/>
      <c r="ACK17029" s="60"/>
      <c r="ACL17029" s="60"/>
      <c r="ACM17029" s="60"/>
      <c r="ACN17029" s="60"/>
      <c r="ACO17029" s="60"/>
      <c r="ACP17029" s="60"/>
      <c r="ACQ17029" s="60"/>
      <c r="ACR17029" s="60"/>
      <c r="ACS17029" s="60"/>
      <c r="ACT17029" s="60"/>
      <c r="ACU17029" s="60"/>
      <c r="ACV17029" s="60"/>
      <c r="ACW17029" s="60"/>
      <c r="ACX17029" s="60"/>
      <c r="ACY17029" s="60">
        <v>5.7442758721506101E-2</v>
      </c>
      <c r="ACZ17029" s="60"/>
      <c r="ADA17029" s="60"/>
      <c r="ADB17029" s="60"/>
      <c r="ADC17029" s="60"/>
      <c r="ADD17029" s="60"/>
      <c r="ADE17029" s="60"/>
    </row>
    <row r="17030" spans="760:785" x14ac:dyDescent="0.25">
      <c r="ACF17030" s="60"/>
      <c r="ACG17030" s="60"/>
      <c r="ACH17030" s="60"/>
      <c r="ACI17030" s="60"/>
      <c r="ACJ17030" s="60"/>
      <c r="ACK17030" s="60"/>
      <c r="ACL17030" s="60"/>
      <c r="ACM17030" s="60"/>
      <c r="ACN17030" s="60"/>
      <c r="ACO17030" s="60"/>
      <c r="ACP17030" s="60"/>
      <c r="ACQ17030" s="60"/>
      <c r="ACR17030" s="60"/>
      <c r="ACS17030" s="60"/>
      <c r="ACT17030" s="60"/>
      <c r="ACU17030" s="60"/>
      <c r="ACV17030" s="60"/>
      <c r="ACW17030" s="60"/>
      <c r="ACX17030" s="60"/>
      <c r="ACY17030" s="60">
        <v>5.7442758721506101E-2</v>
      </c>
      <c r="ACZ17030" s="60"/>
      <c r="ADA17030" s="60"/>
      <c r="ADB17030" s="60"/>
      <c r="ADC17030" s="60"/>
      <c r="ADD17030" s="60"/>
      <c r="ADE17030" s="60"/>
    </row>
    <row r="17031" spans="760:785" x14ac:dyDescent="0.25">
      <c r="ACF17031" s="60"/>
      <c r="ACG17031" s="60"/>
      <c r="ACH17031" s="60"/>
      <c r="ACI17031" s="60"/>
      <c r="ACJ17031" s="60"/>
      <c r="ACK17031" s="60"/>
      <c r="ACL17031" s="60"/>
      <c r="ACM17031" s="60"/>
      <c r="ACN17031" s="60"/>
      <c r="ACO17031" s="60"/>
      <c r="ACP17031" s="60"/>
      <c r="ACQ17031" s="60"/>
      <c r="ACR17031" s="60"/>
      <c r="ACS17031" s="60"/>
      <c r="ACT17031" s="60"/>
      <c r="ACU17031" s="60"/>
      <c r="ACV17031" s="60"/>
      <c r="ACW17031" s="60"/>
      <c r="ACX17031" s="60"/>
      <c r="ACY17031" s="60">
        <v>5.7423495183936801E-2</v>
      </c>
      <c r="ACZ17031" s="60"/>
      <c r="ADA17031" s="60"/>
      <c r="ADB17031" s="60"/>
      <c r="ADC17031" s="60"/>
      <c r="ADD17031" s="60"/>
      <c r="ADE17031" s="60"/>
    </row>
    <row r="17032" spans="760:785" x14ac:dyDescent="0.25">
      <c r="ACF17032" s="60"/>
      <c r="ACG17032" s="60"/>
      <c r="ACH17032" s="60"/>
      <c r="ACI17032" s="60"/>
      <c r="ACJ17032" s="60"/>
      <c r="ACK17032" s="60"/>
      <c r="ACL17032" s="60"/>
      <c r="ACM17032" s="60"/>
      <c r="ACN17032" s="60"/>
      <c r="ACO17032" s="60"/>
      <c r="ACP17032" s="60"/>
      <c r="ACQ17032" s="60"/>
      <c r="ACR17032" s="60"/>
      <c r="ACS17032" s="60"/>
      <c r="ACT17032" s="60"/>
      <c r="ACU17032" s="60"/>
      <c r="ACV17032" s="60"/>
      <c r="ACW17032" s="60"/>
      <c r="ACX17032" s="60"/>
      <c r="ACY17032" s="60">
        <v>5.7414569798408498E-2</v>
      </c>
      <c r="ACZ17032" s="60"/>
      <c r="ADA17032" s="60"/>
      <c r="ADB17032" s="60"/>
      <c r="ADC17032" s="60"/>
      <c r="ADD17032" s="60"/>
      <c r="ADE17032" s="60"/>
    </row>
    <row r="17033" spans="760:785" x14ac:dyDescent="0.25">
      <c r="ACF17033" s="60"/>
      <c r="ACG17033" s="60"/>
      <c r="ACH17033" s="60"/>
      <c r="ACI17033" s="60"/>
      <c r="ACJ17033" s="60"/>
      <c r="ACK17033" s="60"/>
      <c r="ACL17033" s="60"/>
      <c r="ACM17033" s="60"/>
      <c r="ACN17033" s="60"/>
      <c r="ACO17033" s="60"/>
      <c r="ACP17033" s="60"/>
      <c r="ACQ17033" s="60"/>
      <c r="ACR17033" s="60"/>
      <c r="ACS17033" s="60"/>
      <c r="ACT17033" s="60"/>
      <c r="ACU17033" s="60"/>
      <c r="ACV17033" s="60"/>
      <c r="ACW17033" s="60"/>
      <c r="ACX17033" s="60"/>
      <c r="ACY17033" s="60">
        <v>5.7392941163205598E-2</v>
      </c>
      <c r="ACZ17033" s="60"/>
      <c r="ADA17033" s="60"/>
      <c r="ADB17033" s="60"/>
      <c r="ADC17033" s="60"/>
      <c r="ADD17033" s="60"/>
      <c r="ADE17033" s="60"/>
    </row>
    <row r="17034" spans="760:785" x14ac:dyDescent="0.25">
      <c r="ACF17034" s="60"/>
      <c r="ACG17034" s="60"/>
      <c r="ACH17034" s="60"/>
      <c r="ACI17034" s="60"/>
      <c r="ACJ17034" s="60"/>
      <c r="ACK17034" s="60"/>
      <c r="ACL17034" s="60"/>
      <c r="ACM17034" s="60"/>
      <c r="ACN17034" s="60"/>
      <c r="ACO17034" s="60"/>
      <c r="ACP17034" s="60"/>
      <c r="ACQ17034" s="60"/>
      <c r="ACR17034" s="60"/>
      <c r="ACS17034" s="60"/>
      <c r="ACT17034" s="60"/>
      <c r="ACU17034" s="60"/>
      <c r="ACV17034" s="60"/>
      <c r="ACW17034" s="60"/>
      <c r="ACX17034" s="60"/>
      <c r="ACY17034" s="60">
        <v>5.7392941163205598E-2</v>
      </c>
      <c r="ACZ17034" s="60"/>
      <c r="ADA17034" s="60"/>
      <c r="ADB17034" s="60"/>
      <c r="ADC17034" s="60"/>
      <c r="ADD17034" s="60"/>
      <c r="ADE17034" s="60"/>
    </row>
    <row r="17035" spans="760:785" x14ac:dyDescent="0.25">
      <c r="ACF17035" s="60"/>
      <c r="ACG17035" s="60"/>
      <c r="ACH17035" s="60"/>
      <c r="ACI17035" s="60"/>
      <c r="ACJ17035" s="60"/>
      <c r="ACK17035" s="60"/>
      <c r="ACL17035" s="60"/>
      <c r="ACM17035" s="60"/>
      <c r="ACN17035" s="60"/>
      <c r="ACO17035" s="60"/>
      <c r="ACP17035" s="60"/>
      <c r="ACQ17035" s="60"/>
      <c r="ACR17035" s="60"/>
      <c r="ACS17035" s="60"/>
      <c r="ACT17035" s="60"/>
      <c r="ACU17035" s="60"/>
      <c r="ACV17035" s="60"/>
      <c r="ACW17035" s="60"/>
      <c r="ACX17035" s="60"/>
      <c r="ACY17035" s="60">
        <v>5.7371761452500003E-2</v>
      </c>
      <c r="ACZ17035" s="60"/>
      <c r="ADA17035" s="60"/>
      <c r="ADB17035" s="60"/>
      <c r="ADC17035" s="60"/>
      <c r="ADD17035" s="60"/>
      <c r="ADE17035" s="60"/>
    </row>
    <row r="17036" spans="760:785" x14ac:dyDescent="0.25">
      <c r="ACF17036" s="60"/>
      <c r="ACG17036" s="60"/>
      <c r="ACH17036" s="60"/>
      <c r="ACI17036" s="60"/>
      <c r="ACJ17036" s="60"/>
      <c r="ACK17036" s="60"/>
      <c r="ACL17036" s="60"/>
      <c r="ACM17036" s="60"/>
      <c r="ACN17036" s="60"/>
      <c r="ACO17036" s="60"/>
      <c r="ACP17036" s="60"/>
      <c r="ACQ17036" s="60"/>
      <c r="ACR17036" s="60"/>
      <c r="ACS17036" s="60"/>
      <c r="ACT17036" s="60"/>
      <c r="ACU17036" s="60"/>
      <c r="ACV17036" s="60"/>
      <c r="ACW17036" s="60"/>
      <c r="ACX17036" s="60"/>
      <c r="ACY17036" s="60">
        <v>5.7370583582984497E-2</v>
      </c>
      <c r="ACZ17036" s="60"/>
      <c r="ADA17036" s="60"/>
      <c r="ADB17036" s="60"/>
      <c r="ADC17036" s="60"/>
      <c r="ADD17036" s="60"/>
      <c r="ADE17036" s="60"/>
    </row>
    <row r="17037" spans="760:785" x14ac:dyDescent="0.25">
      <c r="ACF17037" s="60"/>
      <c r="ACG17037" s="60"/>
      <c r="ACH17037" s="60"/>
      <c r="ACI17037" s="60"/>
      <c r="ACJ17037" s="60"/>
      <c r="ACK17037" s="60"/>
      <c r="ACL17037" s="60"/>
      <c r="ACM17037" s="60"/>
      <c r="ACN17037" s="60"/>
      <c r="ACO17037" s="60"/>
      <c r="ACP17037" s="60"/>
      <c r="ACQ17037" s="60"/>
      <c r="ACR17037" s="60"/>
      <c r="ACS17037" s="60"/>
      <c r="ACT17037" s="60"/>
      <c r="ACU17037" s="60"/>
      <c r="ACV17037" s="60"/>
      <c r="ACW17037" s="60"/>
      <c r="ACX17037" s="60"/>
      <c r="ACY17037" s="60">
        <v>5.7370583582984497E-2</v>
      </c>
      <c r="ACZ17037" s="60"/>
      <c r="ADA17037" s="60"/>
      <c r="ADB17037" s="60"/>
      <c r="ADC17037" s="60"/>
      <c r="ADD17037" s="60"/>
      <c r="ADE17037" s="60"/>
    </row>
    <row r="17038" spans="760:785" x14ac:dyDescent="0.25">
      <c r="ACF17038" s="60"/>
      <c r="ACG17038" s="60"/>
      <c r="ACH17038" s="60"/>
      <c r="ACI17038" s="60"/>
      <c r="ACJ17038" s="60"/>
      <c r="ACK17038" s="60"/>
      <c r="ACL17038" s="60"/>
      <c r="ACM17038" s="60"/>
      <c r="ACN17038" s="60"/>
      <c r="ACO17038" s="60"/>
      <c r="ACP17038" s="60"/>
      <c r="ACQ17038" s="60"/>
      <c r="ACR17038" s="60"/>
      <c r="ACS17038" s="60"/>
      <c r="ACT17038" s="60"/>
      <c r="ACU17038" s="60"/>
      <c r="ACV17038" s="60"/>
      <c r="ACW17038" s="60"/>
      <c r="ACX17038" s="60"/>
      <c r="ACY17038" s="60">
        <v>5.7307975857274498E-2</v>
      </c>
      <c r="ACZ17038" s="60"/>
      <c r="ADA17038" s="60"/>
      <c r="ADB17038" s="60"/>
      <c r="ADC17038" s="60"/>
      <c r="ADD17038" s="60"/>
      <c r="ADE17038" s="60"/>
    </row>
    <row r="17039" spans="760:785" x14ac:dyDescent="0.25">
      <c r="ACF17039" s="60"/>
      <c r="ACG17039" s="60"/>
      <c r="ACH17039" s="60"/>
      <c r="ACI17039" s="60"/>
      <c r="ACJ17039" s="60"/>
      <c r="ACK17039" s="60"/>
      <c r="ACL17039" s="60"/>
      <c r="ACM17039" s="60"/>
      <c r="ACN17039" s="60"/>
      <c r="ACO17039" s="60"/>
      <c r="ACP17039" s="60"/>
      <c r="ACQ17039" s="60"/>
      <c r="ACR17039" s="60"/>
      <c r="ACS17039" s="60"/>
      <c r="ACT17039" s="60"/>
      <c r="ACU17039" s="60"/>
      <c r="ACV17039" s="60"/>
      <c r="ACW17039" s="60"/>
      <c r="ACX17039" s="60"/>
      <c r="ACY17039" s="60">
        <v>5.7282190719921598E-2</v>
      </c>
      <c r="ACZ17039" s="60"/>
      <c r="ADA17039" s="60"/>
      <c r="ADB17039" s="60"/>
      <c r="ADC17039" s="60"/>
      <c r="ADD17039" s="60"/>
      <c r="ADE17039" s="60"/>
    </row>
    <row r="17040" spans="760:785" x14ac:dyDescent="0.25">
      <c r="ACF17040" s="60"/>
      <c r="ACG17040" s="60"/>
      <c r="ACH17040" s="60"/>
      <c r="ACI17040" s="60"/>
      <c r="ACJ17040" s="60"/>
      <c r="ACK17040" s="60"/>
      <c r="ACL17040" s="60"/>
      <c r="ACM17040" s="60"/>
      <c r="ACN17040" s="60"/>
      <c r="ACO17040" s="60"/>
      <c r="ACP17040" s="60"/>
      <c r="ACQ17040" s="60"/>
      <c r="ACR17040" s="60"/>
      <c r="ACS17040" s="60"/>
      <c r="ACT17040" s="60"/>
      <c r="ACU17040" s="60"/>
      <c r="ACV17040" s="60"/>
      <c r="ACW17040" s="60"/>
      <c r="ACX17040" s="60"/>
      <c r="ACY17040" s="60">
        <v>5.7282190719921598E-2</v>
      </c>
      <c r="ACZ17040" s="60"/>
      <c r="ADA17040" s="60"/>
      <c r="ADB17040" s="60"/>
      <c r="ADC17040" s="60"/>
      <c r="ADD17040" s="60"/>
      <c r="ADE17040" s="60"/>
    </row>
    <row r="17041" spans="760:785" x14ac:dyDescent="0.25">
      <c r="ACF17041" s="60"/>
      <c r="ACG17041" s="60"/>
      <c r="ACH17041" s="60"/>
      <c r="ACI17041" s="60"/>
      <c r="ACJ17041" s="60"/>
      <c r="ACK17041" s="60"/>
      <c r="ACL17041" s="60"/>
      <c r="ACM17041" s="60"/>
      <c r="ACN17041" s="60"/>
      <c r="ACO17041" s="60"/>
      <c r="ACP17041" s="60"/>
      <c r="ACQ17041" s="60"/>
      <c r="ACR17041" s="60"/>
      <c r="ACS17041" s="60"/>
      <c r="ACT17041" s="60"/>
      <c r="ACU17041" s="60"/>
      <c r="ACV17041" s="60"/>
      <c r="ACW17041" s="60"/>
      <c r="ACX17041" s="60"/>
      <c r="ACY17041" s="60">
        <v>5.7270118232349697E-2</v>
      </c>
      <c r="ACZ17041" s="60"/>
      <c r="ADA17041" s="60"/>
      <c r="ADB17041" s="60"/>
      <c r="ADC17041" s="60"/>
      <c r="ADD17041" s="60"/>
      <c r="ADE17041" s="60"/>
    </row>
    <row r="17042" spans="760:785" x14ac:dyDescent="0.25">
      <c r="ACF17042" s="60"/>
      <c r="ACG17042" s="60"/>
      <c r="ACH17042" s="60"/>
      <c r="ACI17042" s="60"/>
      <c r="ACJ17042" s="60"/>
      <c r="ACK17042" s="60"/>
      <c r="ACL17042" s="60"/>
      <c r="ACM17042" s="60"/>
      <c r="ACN17042" s="60"/>
      <c r="ACO17042" s="60"/>
      <c r="ACP17042" s="60"/>
      <c r="ACQ17042" s="60"/>
      <c r="ACR17042" s="60"/>
      <c r="ACS17042" s="60"/>
      <c r="ACT17042" s="60"/>
      <c r="ACU17042" s="60"/>
      <c r="ACV17042" s="60"/>
      <c r="ACW17042" s="60"/>
      <c r="ACX17042" s="60"/>
      <c r="ACY17042" s="60">
        <v>5.7270118232349697E-2</v>
      </c>
      <c r="ACZ17042" s="60"/>
      <c r="ADA17042" s="60"/>
      <c r="ADB17042" s="60"/>
      <c r="ADC17042" s="60"/>
      <c r="ADD17042" s="60"/>
      <c r="ADE17042" s="60"/>
    </row>
    <row r="17043" spans="760:785" x14ac:dyDescent="0.25">
      <c r="ACF17043" s="60"/>
      <c r="ACG17043" s="60"/>
      <c r="ACH17043" s="60"/>
      <c r="ACI17043" s="60"/>
      <c r="ACJ17043" s="60"/>
      <c r="ACK17043" s="60"/>
      <c r="ACL17043" s="60"/>
      <c r="ACM17043" s="60"/>
      <c r="ACN17043" s="60"/>
      <c r="ACO17043" s="60"/>
      <c r="ACP17043" s="60"/>
      <c r="ACQ17043" s="60"/>
      <c r="ACR17043" s="60"/>
      <c r="ACS17043" s="60"/>
      <c r="ACT17043" s="60"/>
      <c r="ACU17043" s="60"/>
      <c r="ACV17043" s="60"/>
      <c r="ACW17043" s="60"/>
      <c r="ACX17043" s="60"/>
      <c r="ACY17043" s="60">
        <v>5.7241064493057901E-2</v>
      </c>
      <c r="ACZ17043" s="60"/>
      <c r="ADA17043" s="60"/>
      <c r="ADB17043" s="60"/>
      <c r="ADC17043" s="60"/>
      <c r="ADD17043" s="60"/>
      <c r="ADE17043" s="60"/>
    </row>
    <row r="17044" spans="760:785" x14ac:dyDescent="0.25">
      <c r="ACF17044" s="60"/>
      <c r="ACG17044" s="60"/>
      <c r="ACH17044" s="60"/>
      <c r="ACI17044" s="60"/>
      <c r="ACJ17044" s="60"/>
      <c r="ACK17044" s="60"/>
      <c r="ACL17044" s="60"/>
      <c r="ACM17044" s="60"/>
      <c r="ACN17044" s="60"/>
      <c r="ACO17044" s="60"/>
      <c r="ACP17044" s="60"/>
      <c r="ACQ17044" s="60"/>
      <c r="ACR17044" s="60"/>
      <c r="ACS17044" s="60"/>
      <c r="ACT17044" s="60"/>
      <c r="ACU17044" s="60"/>
      <c r="ACV17044" s="60"/>
      <c r="ACW17044" s="60"/>
      <c r="ACX17044" s="60"/>
      <c r="ACY17044" s="60">
        <v>5.7241064493057901E-2</v>
      </c>
      <c r="ACZ17044" s="60"/>
      <c r="ADA17044" s="60"/>
      <c r="ADB17044" s="60"/>
      <c r="ADC17044" s="60"/>
      <c r="ADD17044" s="60"/>
      <c r="ADE17044" s="60"/>
    </row>
    <row r="17045" spans="760:785" x14ac:dyDescent="0.25">
      <c r="ACF17045" s="60"/>
      <c r="ACG17045" s="60"/>
      <c r="ACH17045" s="60"/>
      <c r="ACI17045" s="60"/>
      <c r="ACJ17045" s="60"/>
      <c r="ACK17045" s="60"/>
      <c r="ACL17045" s="60"/>
      <c r="ACM17045" s="60"/>
      <c r="ACN17045" s="60"/>
      <c r="ACO17045" s="60"/>
      <c r="ACP17045" s="60"/>
      <c r="ACQ17045" s="60"/>
      <c r="ACR17045" s="60"/>
      <c r="ACS17045" s="60"/>
      <c r="ACT17045" s="60"/>
      <c r="ACU17045" s="60"/>
      <c r="ACV17045" s="60"/>
      <c r="ACW17045" s="60"/>
      <c r="ACX17045" s="60"/>
      <c r="ACY17045" s="60">
        <v>5.7238155282290801E-2</v>
      </c>
      <c r="ACZ17045" s="60"/>
      <c r="ADA17045" s="60"/>
      <c r="ADB17045" s="60"/>
      <c r="ADC17045" s="60"/>
      <c r="ADD17045" s="60"/>
      <c r="ADE17045" s="60"/>
    </row>
    <row r="17046" spans="760:785" x14ac:dyDescent="0.25">
      <c r="ACF17046" s="60"/>
      <c r="ACG17046" s="60"/>
      <c r="ACH17046" s="60"/>
      <c r="ACI17046" s="60"/>
      <c r="ACJ17046" s="60"/>
      <c r="ACK17046" s="60"/>
      <c r="ACL17046" s="60"/>
      <c r="ACM17046" s="60"/>
      <c r="ACN17046" s="60"/>
      <c r="ACO17046" s="60"/>
      <c r="ACP17046" s="60"/>
      <c r="ACQ17046" s="60"/>
      <c r="ACR17046" s="60"/>
      <c r="ACS17046" s="60"/>
      <c r="ACT17046" s="60"/>
      <c r="ACU17046" s="60"/>
      <c r="ACV17046" s="60"/>
      <c r="ACW17046" s="60"/>
      <c r="ACX17046" s="60"/>
      <c r="ACY17046" s="60">
        <v>5.7238155282290801E-2</v>
      </c>
      <c r="ACZ17046" s="60"/>
      <c r="ADA17046" s="60"/>
      <c r="ADB17046" s="60"/>
      <c r="ADC17046" s="60"/>
      <c r="ADD17046" s="60"/>
      <c r="ADE17046" s="60"/>
    </row>
    <row r="17047" spans="760:785" x14ac:dyDescent="0.25">
      <c r="ACF17047" s="60"/>
      <c r="ACG17047" s="60"/>
      <c r="ACH17047" s="60"/>
      <c r="ACI17047" s="60"/>
      <c r="ACJ17047" s="60"/>
      <c r="ACK17047" s="60"/>
      <c r="ACL17047" s="60"/>
      <c r="ACM17047" s="60"/>
      <c r="ACN17047" s="60"/>
      <c r="ACO17047" s="60"/>
      <c r="ACP17047" s="60"/>
      <c r="ACQ17047" s="60"/>
      <c r="ACR17047" s="60"/>
      <c r="ACS17047" s="60"/>
      <c r="ACT17047" s="60"/>
      <c r="ACU17047" s="60"/>
      <c r="ACV17047" s="60"/>
      <c r="ACW17047" s="60"/>
      <c r="ACX17047" s="60"/>
      <c r="ACY17047" s="60">
        <v>5.7235698864167801E-2</v>
      </c>
      <c r="ACZ17047" s="60"/>
      <c r="ADA17047" s="60"/>
      <c r="ADB17047" s="60"/>
      <c r="ADC17047" s="60"/>
      <c r="ADD17047" s="60"/>
      <c r="ADE17047" s="60"/>
    </row>
    <row r="17048" spans="760:785" x14ac:dyDescent="0.25">
      <c r="ACF17048" s="60"/>
      <c r="ACG17048" s="60"/>
      <c r="ACH17048" s="60"/>
      <c r="ACI17048" s="60"/>
      <c r="ACJ17048" s="60"/>
      <c r="ACK17048" s="60"/>
      <c r="ACL17048" s="60"/>
      <c r="ACM17048" s="60"/>
      <c r="ACN17048" s="60"/>
      <c r="ACO17048" s="60"/>
      <c r="ACP17048" s="60"/>
      <c r="ACQ17048" s="60"/>
      <c r="ACR17048" s="60"/>
      <c r="ACS17048" s="60"/>
      <c r="ACT17048" s="60"/>
      <c r="ACU17048" s="60"/>
      <c r="ACV17048" s="60"/>
      <c r="ACW17048" s="60"/>
      <c r="ACX17048" s="60"/>
      <c r="ACY17048" s="60">
        <v>5.7164932610807601E-2</v>
      </c>
      <c r="ACZ17048" s="60"/>
      <c r="ADA17048" s="60"/>
      <c r="ADB17048" s="60"/>
      <c r="ADC17048" s="60"/>
      <c r="ADD17048" s="60"/>
      <c r="ADE17048" s="60"/>
    </row>
    <row r="17049" spans="760:785" x14ac:dyDescent="0.25">
      <c r="ACF17049" s="60"/>
      <c r="ACG17049" s="60"/>
      <c r="ACH17049" s="60"/>
      <c r="ACI17049" s="60"/>
      <c r="ACJ17049" s="60"/>
      <c r="ACK17049" s="60"/>
      <c r="ACL17049" s="60"/>
      <c r="ACM17049" s="60"/>
      <c r="ACN17049" s="60"/>
      <c r="ACO17049" s="60"/>
      <c r="ACP17049" s="60"/>
      <c r="ACQ17049" s="60"/>
      <c r="ACR17049" s="60"/>
      <c r="ACS17049" s="60"/>
      <c r="ACT17049" s="60"/>
      <c r="ACU17049" s="60"/>
      <c r="ACV17049" s="60"/>
      <c r="ACW17049" s="60"/>
      <c r="ACX17049" s="60"/>
      <c r="ACY17049" s="60">
        <v>5.71429015827302E-2</v>
      </c>
      <c r="ACZ17049" s="60"/>
      <c r="ADA17049" s="60"/>
      <c r="ADB17049" s="60"/>
      <c r="ADC17049" s="60"/>
      <c r="ADD17049" s="60"/>
      <c r="ADE17049" s="60"/>
    </row>
    <row r="17050" spans="760:785" x14ac:dyDescent="0.25">
      <c r="ACF17050" s="60"/>
      <c r="ACG17050" s="60"/>
      <c r="ACH17050" s="60"/>
      <c r="ACI17050" s="60"/>
      <c r="ACJ17050" s="60"/>
      <c r="ACK17050" s="60"/>
      <c r="ACL17050" s="60"/>
      <c r="ACM17050" s="60"/>
      <c r="ACN17050" s="60"/>
      <c r="ACO17050" s="60"/>
      <c r="ACP17050" s="60"/>
      <c r="ACQ17050" s="60"/>
      <c r="ACR17050" s="60"/>
      <c r="ACS17050" s="60"/>
      <c r="ACT17050" s="60"/>
      <c r="ACU17050" s="60"/>
      <c r="ACV17050" s="60"/>
      <c r="ACW17050" s="60"/>
      <c r="ACX17050" s="60"/>
      <c r="ACY17050" s="60">
        <v>5.7122137085476601E-2</v>
      </c>
      <c r="ACZ17050" s="60"/>
      <c r="ADA17050" s="60"/>
      <c r="ADB17050" s="60"/>
      <c r="ADC17050" s="60"/>
      <c r="ADD17050" s="60"/>
      <c r="ADE17050" s="60"/>
    </row>
    <row r="17051" spans="760:785" x14ac:dyDescent="0.25">
      <c r="ACF17051" s="60"/>
      <c r="ACG17051" s="60"/>
      <c r="ACH17051" s="60"/>
      <c r="ACI17051" s="60"/>
      <c r="ACJ17051" s="60"/>
      <c r="ACK17051" s="60"/>
      <c r="ACL17051" s="60"/>
      <c r="ACM17051" s="60"/>
      <c r="ACN17051" s="60"/>
      <c r="ACO17051" s="60"/>
      <c r="ACP17051" s="60"/>
      <c r="ACQ17051" s="60"/>
      <c r="ACR17051" s="60"/>
      <c r="ACS17051" s="60"/>
      <c r="ACT17051" s="60"/>
      <c r="ACU17051" s="60"/>
      <c r="ACV17051" s="60"/>
      <c r="ACW17051" s="60"/>
      <c r="ACX17051" s="60"/>
      <c r="ACY17051" s="60">
        <v>5.7117955664252998E-2</v>
      </c>
      <c r="ACZ17051" s="60"/>
      <c r="ADA17051" s="60"/>
      <c r="ADB17051" s="60"/>
      <c r="ADC17051" s="60"/>
      <c r="ADD17051" s="60"/>
      <c r="ADE17051" s="60"/>
    </row>
    <row r="17052" spans="760:785" x14ac:dyDescent="0.25">
      <c r="ACF17052" s="60"/>
      <c r="ACG17052" s="60"/>
      <c r="ACH17052" s="60"/>
      <c r="ACI17052" s="60"/>
      <c r="ACJ17052" s="60"/>
      <c r="ACK17052" s="60"/>
      <c r="ACL17052" s="60"/>
      <c r="ACM17052" s="60"/>
      <c r="ACN17052" s="60"/>
      <c r="ACO17052" s="60"/>
      <c r="ACP17052" s="60"/>
      <c r="ACQ17052" s="60"/>
      <c r="ACR17052" s="60"/>
      <c r="ACS17052" s="60"/>
      <c r="ACT17052" s="60"/>
      <c r="ACU17052" s="60"/>
      <c r="ACV17052" s="60"/>
      <c r="ACW17052" s="60"/>
      <c r="ACX17052" s="60"/>
      <c r="ACY17052" s="60">
        <v>5.7117955664252998E-2</v>
      </c>
      <c r="ACZ17052" s="60"/>
      <c r="ADA17052" s="60"/>
      <c r="ADB17052" s="60"/>
      <c r="ADC17052" s="60"/>
      <c r="ADD17052" s="60"/>
      <c r="ADE17052" s="60"/>
    </row>
    <row r="17053" spans="760:785" x14ac:dyDescent="0.25">
      <c r="ACF17053" s="60"/>
      <c r="ACG17053" s="60"/>
      <c r="ACH17053" s="60"/>
      <c r="ACI17053" s="60"/>
      <c r="ACJ17053" s="60"/>
      <c r="ACK17053" s="60"/>
      <c r="ACL17053" s="60"/>
      <c r="ACM17053" s="60"/>
      <c r="ACN17053" s="60"/>
      <c r="ACO17053" s="60"/>
      <c r="ACP17053" s="60"/>
      <c r="ACQ17053" s="60"/>
      <c r="ACR17053" s="60"/>
      <c r="ACS17053" s="60"/>
      <c r="ACT17053" s="60"/>
      <c r="ACU17053" s="60"/>
      <c r="ACV17053" s="60"/>
      <c r="ACW17053" s="60"/>
      <c r="ACX17053" s="60"/>
      <c r="ACY17053" s="60">
        <v>5.7050419817626298E-2</v>
      </c>
      <c r="ACZ17053" s="60"/>
      <c r="ADA17053" s="60"/>
      <c r="ADB17053" s="60"/>
      <c r="ADC17053" s="60"/>
      <c r="ADD17053" s="60"/>
      <c r="ADE17053" s="60"/>
    </row>
    <row r="17054" spans="760:785" x14ac:dyDescent="0.25">
      <c r="ACF17054" s="60"/>
      <c r="ACG17054" s="60"/>
      <c r="ACH17054" s="60"/>
      <c r="ACI17054" s="60"/>
      <c r="ACJ17054" s="60"/>
      <c r="ACK17054" s="60"/>
      <c r="ACL17054" s="60"/>
      <c r="ACM17054" s="60"/>
      <c r="ACN17054" s="60"/>
      <c r="ACO17054" s="60"/>
      <c r="ACP17054" s="60"/>
      <c r="ACQ17054" s="60"/>
      <c r="ACR17054" s="60"/>
      <c r="ACS17054" s="60"/>
      <c r="ACT17054" s="60"/>
      <c r="ACU17054" s="60"/>
      <c r="ACV17054" s="60"/>
      <c r="ACW17054" s="60"/>
      <c r="ACX17054" s="60"/>
      <c r="ACY17054" s="60">
        <v>5.7008974748869699E-2</v>
      </c>
      <c r="ACZ17054" s="60"/>
      <c r="ADA17054" s="60"/>
      <c r="ADB17054" s="60"/>
      <c r="ADC17054" s="60"/>
      <c r="ADD17054" s="60"/>
      <c r="ADE17054" s="60"/>
    </row>
    <row r="17055" spans="760:785" x14ac:dyDescent="0.25">
      <c r="ACF17055" s="60"/>
      <c r="ACG17055" s="60"/>
      <c r="ACH17055" s="60"/>
      <c r="ACI17055" s="60"/>
      <c r="ACJ17055" s="60"/>
      <c r="ACK17055" s="60"/>
      <c r="ACL17055" s="60"/>
      <c r="ACM17055" s="60"/>
      <c r="ACN17055" s="60"/>
      <c r="ACO17055" s="60"/>
      <c r="ACP17055" s="60"/>
      <c r="ACQ17055" s="60"/>
      <c r="ACR17055" s="60"/>
      <c r="ACS17055" s="60"/>
      <c r="ACT17055" s="60"/>
      <c r="ACU17055" s="60"/>
      <c r="ACV17055" s="60"/>
      <c r="ACW17055" s="60"/>
      <c r="ACX17055" s="60"/>
      <c r="ACY17055" s="60">
        <v>5.7008974748869699E-2</v>
      </c>
      <c r="ACZ17055" s="60"/>
      <c r="ADA17055" s="60"/>
      <c r="ADB17055" s="60"/>
      <c r="ADC17055" s="60"/>
      <c r="ADD17055" s="60"/>
      <c r="ADE17055" s="60"/>
    </row>
    <row r="17056" spans="760:785" x14ac:dyDescent="0.25">
      <c r="ACF17056" s="60"/>
      <c r="ACG17056" s="60"/>
      <c r="ACH17056" s="60"/>
      <c r="ACI17056" s="60"/>
      <c r="ACJ17056" s="60"/>
      <c r="ACK17056" s="60"/>
      <c r="ACL17056" s="60"/>
      <c r="ACM17056" s="60"/>
      <c r="ACN17056" s="60"/>
      <c r="ACO17056" s="60"/>
      <c r="ACP17056" s="60"/>
      <c r="ACQ17056" s="60"/>
      <c r="ACR17056" s="60"/>
      <c r="ACS17056" s="60"/>
      <c r="ACT17056" s="60"/>
      <c r="ACU17056" s="60"/>
      <c r="ACV17056" s="60"/>
      <c r="ACW17056" s="60"/>
      <c r="ACX17056" s="60"/>
      <c r="ACY17056" s="60">
        <v>5.7004816963390097E-2</v>
      </c>
      <c r="ACZ17056" s="60"/>
      <c r="ADA17056" s="60"/>
      <c r="ADB17056" s="60"/>
      <c r="ADC17056" s="60"/>
      <c r="ADD17056" s="60"/>
      <c r="ADE17056" s="60"/>
    </row>
    <row r="17057" spans="760:785" x14ac:dyDescent="0.25">
      <c r="ACF17057" s="60"/>
      <c r="ACG17057" s="60"/>
      <c r="ACH17057" s="60"/>
      <c r="ACI17057" s="60"/>
      <c r="ACJ17057" s="60"/>
      <c r="ACK17057" s="60"/>
      <c r="ACL17057" s="60"/>
      <c r="ACM17057" s="60"/>
      <c r="ACN17057" s="60"/>
      <c r="ACO17057" s="60"/>
      <c r="ACP17057" s="60"/>
      <c r="ACQ17057" s="60"/>
      <c r="ACR17057" s="60"/>
      <c r="ACS17057" s="60"/>
      <c r="ACT17057" s="60"/>
      <c r="ACU17057" s="60"/>
      <c r="ACV17057" s="60"/>
      <c r="ACW17057" s="60"/>
      <c r="ACX17057" s="60"/>
      <c r="ACY17057" s="60">
        <v>5.7004816963390097E-2</v>
      </c>
      <c r="ACZ17057" s="60"/>
      <c r="ADA17057" s="60"/>
      <c r="ADB17057" s="60"/>
      <c r="ADC17057" s="60"/>
      <c r="ADD17057" s="60"/>
      <c r="ADE17057" s="60"/>
    </row>
    <row r="17058" spans="760:785" x14ac:dyDescent="0.25">
      <c r="ACF17058" s="60"/>
      <c r="ACG17058" s="60"/>
      <c r="ACH17058" s="60"/>
      <c r="ACI17058" s="60"/>
      <c r="ACJ17058" s="60"/>
      <c r="ACK17058" s="60"/>
      <c r="ACL17058" s="60"/>
      <c r="ACM17058" s="60"/>
      <c r="ACN17058" s="60"/>
      <c r="ACO17058" s="60"/>
      <c r="ACP17058" s="60"/>
      <c r="ACQ17058" s="60"/>
      <c r="ACR17058" s="60"/>
      <c r="ACS17058" s="60"/>
      <c r="ACT17058" s="60"/>
      <c r="ACU17058" s="60"/>
      <c r="ACV17058" s="60"/>
      <c r="ACW17058" s="60"/>
      <c r="ACX17058" s="60"/>
      <c r="ACY17058" s="60">
        <v>5.7001191704484998E-2</v>
      </c>
      <c r="ACZ17058" s="60"/>
      <c r="ADA17058" s="60"/>
      <c r="ADB17058" s="60"/>
      <c r="ADC17058" s="60"/>
      <c r="ADD17058" s="60"/>
      <c r="ADE17058" s="60"/>
    </row>
    <row r="17059" spans="760:785" x14ac:dyDescent="0.25">
      <c r="ACF17059" s="60"/>
      <c r="ACG17059" s="60"/>
      <c r="ACH17059" s="60"/>
      <c r="ACI17059" s="60"/>
      <c r="ACJ17059" s="60"/>
      <c r="ACK17059" s="60"/>
      <c r="ACL17059" s="60"/>
      <c r="ACM17059" s="60"/>
      <c r="ACN17059" s="60"/>
      <c r="ACO17059" s="60"/>
      <c r="ACP17059" s="60"/>
      <c r="ACQ17059" s="60"/>
      <c r="ACR17059" s="60"/>
      <c r="ACS17059" s="60"/>
      <c r="ACT17059" s="60"/>
      <c r="ACU17059" s="60"/>
      <c r="ACV17059" s="60"/>
      <c r="ACW17059" s="60"/>
      <c r="ACX17059" s="60"/>
      <c r="ACY17059" s="60">
        <v>5.7001191704484998E-2</v>
      </c>
      <c r="ACZ17059" s="60"/>
      <c r="ADA17059" s="60"/>
      <c r="ADB17059" s="60"/>
      <c r="ADC17059" s="60"/>
      <c r="ADD17059" s="60"/>
      <c r="ADE17059" s="60"/>
    </row>
    <row r="17060" spans="760:785" x14ac:dyDescent="0.25">
      <c r="ACF17060" s="60"/>
      <c r="ACG17060" s="60"/>
      <c r="ACH17060" s="60"/>
      <c r="ACI17060" s="60"/>
      <c r="ACJ17060" s="60"/>
      <c r="ACK17060" s="60"/>
      <c r="ACL17060" s="60"/>
      <c r="ACM17060" s="60"/>
      <c r="ACN17060" s="60"/>
      <c r="ACO17060" s="60"/>
      <c r="ACP17060" s="60"/>
      <c r="ACQ17060" s="60"/>
      <c r="ACR17060" s="60"/>
      <c r="ACS17060" s="60"/>
      <c r="ACT17060" s="60"/>
      <c r="ACU17060" s="60"/>
      <c r="ACV17060" s="60"/>
      <c r="ACW17060" s="60"/>
      <c r="ACX17060" s="60"/>
      <c r="ACY17060" s="60">
        <v>5.6980104131348297E-2</v>
      </c>
      <c r="ACZ17060" s="60"/>
      <c r="ADA17060" s="60"/>
      <c r="ADB17060" s="60"/>
      <c r="ADC17060" s="60"/>
      <c r="ADD17060" s="60"/>
      <c r="ADE17060" s="60"/>
    </row>
    <row r="17061" spans="760:785" x14ac:dyDescent="0.25">
      <c r="ACF17061" s="60"/>
      <c r="ACG17061" s="60"/>
      <c r="ACH17061" s="60"/>
      <c r="ACI17061" s="60"/>
      <c r="ACJ17061" s="60"/>
      <c r="ACK17061" s="60"/>
      <c r="ACL17061" s="60"/>
      <c r="ACM17061" s="60"/>
      <c r="ACN17061" s="60"/>
      <c r="ACO17061" s="60"/>
      <c r="ACP17061" s="60"/>
      <c r="ACQ17061" s="60"/>
      <c r="ACR17061" s="60"/>
      <c r="ACS17061" s="60"/>
      <c r="ACT17061" s="60"/>
      <c r="ACU17061" s="60"/>
      <c r="ACV17061" s="60"/>
      <c r="ACW17061" s="60"/>
      <c r="ACX17061" s="60"/>
      <c r="ACY17061" s="60">
        <v>5.6980104131348297E-2</v>
      </c>
      <c r="ACZ17061" s="60"/>
      <c r="ADA17061" s="60"/>
      <c r="ADB17061" s="60"/>
      <c r="ADC17061" s="60"/>
      <c r="ADD17061" s="60"/>
      <c r="ADE17061" s="60"/>
    </row>
    <row r="17062" spans="760:785" x14ac:dyDescent="0.25">
      <c r="ACF17062" s="60"/>
      <c r="ACG17062" s="60"/>
      <c r="ACH17062" s="60"/>
      <c r="ACI17062" s="60"/>
      <c r="ACJ17062" s="60"/>
      <c r="ACK17062" s="60"/>
      <c r="ACL17062" s="60"/>
      <c r="ACM17062" s="60"/>
      <c r="ACN17062" s="60"/>
      <c r="ACO17062" s="60"/>
      <c r="ACP17062" s="60"/>
      <c r="ACQ17062" s="60"/>
      <c r="ACR17062" s="60"/>
      <c r="ACS17062" s="60"/>
      <c r="ACT17062" s="60"/>
      <c r="ACU17062" s="60"/>
      <c r="ACV17062" s="60"/>
      <c r="ACW17062" s="60"/>
      <c r="ACX17062" s="60"/>
      <c r="ACY17062" s="60">
        <v>5.6971190535878298E-2</v>
      </c>
      <c r="ACZ17062" s="60"/>
      <c r="ADA17062" s="60"/>
      <c r="ADB17062" s="60"/>
      <c r="ADC17062" s="60"/>
      <c r="ADD17062" s="60"/>
      <c r="ADE17062" s="60"/>
    </row>
    <row r="17063" spans="760:785" x14ac:dyDescent="0.25">
      <c r="ACF17063" s="60"/>
      <c r="ACG17063" s="60"/>
      <c r="ACH17063" s="60"/>
      <c r="ACI17063" s="60"/>
      <c r="ACJ17063" s="60"/>
      <c r="ACK17063" s="60"/>
      <c r="ACL17063" s="60"/>
      <c r="ACM17063" s="60"/>
      <c r="ACN17063" s="60"/>
      <c r="ACO17063" s="60"/>
      <c r="ACP17063" s="60"/>
      <c r="ACQ17063" s="60"/>
      <c r="ACR17063" s="60"/>
      <c r="ACS17063" s="60"/>
      <c r="ACT17063" s="60"/>
      <c r="ACU17063" s="60"/>
      <c r="ACV17063" s="60"/>
      <c r="ACW17063" s="60"/>
      <c r="ACX17063" s="60"/>
      <c r="ACY17063" s="60">
        <v>5.6971190535878298E-2</v>
      </c>
      <c r="ACZ17063" s="60"/>
      <c r="ADA17063" s="60"/>
      <c r="ADB17063" s="60"/>
      <c r="ADC17063" s="60"/>
      <c r="ADD17063" s="60"/>
      <c r="ADE17063" s="60"/>
    </row>
    <row r="17064" spans="760:785" x14ac:dyDescent="0.25">
      <c r="ACF17064" s="60"/>
      <c r="ACG17064" s="60"/>
      <c r="ACH17064" s="60"/>
      <c r="ACI17064" s="60"/>
      <c r="ACJ17064" s="60"/>
      <c r="ACK17064" s="60"/>
      <c r="ACL17064" s="60"/>
      <c r="ACM17064" s="60"/>
      <c r="ACN17064" s="60"/>
      <c r="ACO17064" s="60"/>
      <c r="ACP17064" s="60"/>
      <c r="ACQ17064" s="60"/>
      <c r="ACR17064" s="60"/>
      <c r="ACS17064" s="60"/>
      <c r="ACT17064" s="60"/>
      <c r="ACU17064" s="60"/>
      <c r="ACV17064" s="60"/>
      <c r="ACW17064" s="60"/>
      <c r="ACX17064" s="60"/>
      <c r="ACY17064" s="60">
        <v>5.69672180494478E-2</v>
      </c>
      <c r="ACZ17064" s="60"/>
      <c r="ADA17064" s="60"/>
      <c r="ADB17064" s="60"/>
      <c r="ADC17064" s="60"/>
      <c r="ADD17064" s="60"/>
      <c r="ADE17064" s="60"/>
    </row>
    <row r="17065" spans="760:785" x14ac:dyDescent="0.25">
      <c r="ACF17065" s="60"/>
      <c r="ACG17065" s="60"/>
      <c r="ACH17065" s="60"/>
      <c r="ACI17065" s="60"/>
      <c r="ACJ17065" s="60"/>
      <c r="ACK17065" s="60"/>
      <c r="ACL17065" s="60"/>
      <c r="ACM17065" s="60"/>
      <c r="ACN17065" s="60"/>
      <c r="ACO17065" s="60"/>
      <c r="ACP17065" s="60"/>
      <c r="ACQ17065" s="60"/>
      <c r="ACR17065" s="60"/>
      <c r="ACS17065" s="60"/>
      <c r="ACT17065" s="60"/>
      <c r="ACU17065" s="60"/>
      <c r="ACV17065" s="60"/>
      <c r="ACW17065" s="60"/>
      <c r="ACX17065" s="60"/>
      <c r="ACY17065" s="60">
        <v>5.6941147238951502E-2</v>
      </c>
      <c r="ACZ17065" s="60"/>
      <c r="ADA17065" s="60"/>
      <c r="ADB17065" s="60"/>
      <c r="ADC17065" s="60"/>
      <c r="ADD17065" s="60"/>
      <c r="ADE17065" s="60"/>
    </row>
    <row r="17066" spans="760:785" x14ac:dyDescent="0.25">
      <c r="ACF17066" s="60"/>
      <c r="ACG17066" s="60"/>
      <c r="ACH17066" s="60"/>
      <c r="ACI17066" s="60"/>
      <c r="ACJ17066" s="60"/>
      <c r="ACK17066" s="60"/>
      <c r="ACL17066" s="60"/>
      <c r="ACM17066" s="60"/>
      <c r="ACN17066" s="60"/>
      <c r="ACO17066" s="60"/>
      <c r="ACP17066" s="60"/>
      <c r="ACQ17066" s="60"/>
      <c r="ACR17066" s="60"/>
      <c r="ACS17066" s="60"/>
      <c r="ACT17066" s="60"/>
      <c r="ACU17066" s="60"/>
      <c r="ACV17066" s="60"/>
      <c r="ACW17066" s="60"/>
      <c r="ACX17066" s="60"/>
      <c r="ACY17066" s="60">
        <v>5.6926660297079802E-2</v>
      </c>
      <c r="ACZ17066" s="60"/>
      <c r="ADA17066" s="60"/>
      <c r="ADB17066" s="60"/>
      <c r="ADC17066" s="60"/>
      <c r="ADD17066" s="60"/>
      <c r="ADE17066" s="60"/>
    </row>
    <row r="17067" spans="760:785" x14ac:dyDescent="0.25">
      <c r="ACF17067" s="60"/>
      <c r="ACG17067" s="60"/>
      <c r="ACH17067" s="60"/>
      <c r="ACI17067" s="60"/>
      <c r="ACJ17067" s="60"/>
      <c r="ACK17067" s="60"/>
      <c r="ACL17067" s="60"/>
      <c r="ACM17067" s="60"/>
      <c r="ACN17067" s="60"/>
      <c r="ACO17067" s="60"/>
      <c r="ACP17067" s="60"/>
      <c r="ACQ17067" s="60"/>
      <c r="ACR17067" s="60"/>
      <c r="ACS17067" s="60"/>
      <c r="ACT17067" s="60"/>
      <c r="ACU17067" s="60"/>
      <c r="ACV17067" s="60"/>
      <c r="ACW17067" s="60"/>
      <c r="ACX17067" s="60"/>
      <c r="ACY17067" s="60">
        <v>5.6888835119615497E-2</v>
      </c>
      <c r="ACZ17067" s="60"/>
      <c r="ADA17067" s="60"/>
      <c r="ADB17067" s="60"/>
      <c r="ADC17067" s="60"/>
      <c r="ADD17067" s="60"/>
      <c r="ADE17067" s="60"/>
    </row>
    <row r="17068" spans="760:785" x14ac:dyDescent="0.25">
      <c r="ACF17068" s="60"/>
      <c r="ACG17068" s="60"/>
      <c r="ACH17068" s="60"/>
      <c r="ACI17068" s="60"/>
      <c r="ACJ17068" s="60"/>
      <c r="ACK17068" s="60"/>
      <c r="ACL17068" s="60"/>
      <c r="ACM17068" s="60"/>
      <c r="ACN17068" s="60"/>
      <c r="ACO17068" s="60"/>
      <c r="ACP17068" s="60"/>
      <c r="ACQ17068" s="60"/>
      <c r="ACR17068" s="60"/>
      <c r="ACS17068" s="60"/>
      <c r="ACT17068" s="60"/>
      <c r="ACU17068" s="60"/>
      <c r="ACV17068" s="60"/>
      <c r="ACW17068" s="60"/>
      <c r="ACX17068" s="60"/>
      <c r="ACY17068" s="60">
        <v>5.6870079158313297E-2</v>
      </c>
      <c r="ACZ17068" s="60"/>
      <c r="ADA17068" s="60"/>
      <c r="ADB17068" s="60"/>
      <c r="ADC17068" s="60"/>
      <c r="ADD17068" s="60"/>
      <c r="ADE17068" s="60"/>
    </row>
    <row r="17069" spans="760:785" x14ac:dyDescent="0.25">
      <c r="ACF17069" s="60"/>
      <c r="ACG17069" s="60"/>
      <c r="ACH17069" s="60"/>
      <c r="ACI17069" s="60"/>
      <c r="ACJ17069" s="60"/>
      <c r="ACK17069" s="60"/>
      <c r="ACL17069" s="60"/>
      <c r="ACM17069" s="60"/>
      <c r="ACN17069" s="60"/>
      <c r="ACO17069" s="60"/>
      <c r="ACP17069" s="60"/>
      <c r="ACQ17069" s="60"/>
      <c r="ACR17069" s="60"/>
      <c r="ACS17069" s="60"/>
      <c r="ACT17069" s="60"/>
      <c r="ACU17069" s="60"/>
      <c r="ACV17069" s="60"/>
      <c r="ACW17069" s="60"/>
      <c r="ACX17069" s="60"/>
      <c r="ACY17069" s="60">
        <v>5.6836641892485398E-2</v>
      </c>
      <c r="ACZ17069" s="60"/>
      <c r="ADA17069" s="60"/>
      <c r="ADB17069" s="60"/>
      <c r="ADC17069" s="60"/>
      <c r="ADD17069" s="60"/>
      <c r="ADE17069" s="60"/>
    </row>
    <row r="17070" spans="760:785" x14ac:dyDescent="0.25">
      <c r="ACF17070" s="60"/>
      <c r="ACG17070" s="60"/>
      <c r="ACH17070" s="60"/>
      <c r="ACI17070" s="60"/>
      <c r="ACJ17070" s="60"/>
      <c r="ACK17070" s="60"/>
      <c r="ACL17070" s="60"/>
      <c r="ACM17070" s="60"/>
      <c r="ACN17070" s="60"/>
      <c r="ACO17070" s="60"/>
      <c r="ACP17070" s="60"/>
      <c r="ACQ17070" s="60"/>
      <c r="ACR17070" s="60"/>
      <c r="ACS17070" s="60"/>
      <c r="ACT17070" s="60"/>
      <c r="ACU17070" s="60"/>
      <c r="ACV17070" s="60"/>
      <c r="ACW17070" s="60"/>
      <c r="ACX17070" s="60"/>
      <c r="ACY17070" s="60">
        <v>5.6793267022979203E-2</v>
      </c>
      <c r="ACZ17070" s="60"/>
      <c r="ADA17070" s="60"/>
      <c r="ADB17070" s="60"/>
      <c r="ADC17070" s="60"/>
      <c r="ADD17070" s="60"/>
      <c r="ADE17070" s="60"/>
    </row>
    <row r="17071" spans="760:785" x14ac:dyDescent="0.25">
      <c r="ACF17071" s="60"/>
      <c r="ACG17071" s="60"/>
      <c r="ACH17071" s="60"/>
      <c r="ACI17071" s="60"/>
      <c r="ACJ17071" s="60"/>
      <c r="ACK17071" s="60"/>
      <c r="ACL17071" s="60"/>
      <c r="ACM17071" s="60"/>
      <c r="ACN17071" s="60"/>
      <c r="ACO17071" s="60"/>
      <c r="ACP17071" s="60"/>
      <c r="ACQ17071" s="60"/>
      <c r="ACR17071" s="60"/>
      <c r="ACS17071" s="60"/>
      <c r="ACT17071" s="60"/>
      <c r="ACU17071" s="60"/>
      <c r="ACV17071" s="60"/>
      <c r="ACW17071" s="60"/>
      <c r="ACX17071" s="60"/>
      <c r="ACY17071" s="60">
        <v>5.67928587111464E-2</v>
      </c>
      <c r="ACZ17071" s="60"/>
      <c r="ADA17071" s="60"/>
      <c r="ADB17071" s="60"/>
      <c r="ADC17071" s="60"/>
      <c r="ADD17071" s="60"/>
      <c r="ADE17071" s="60"/>
    </row>
    <row r="17072" spans="760:785" x14ac:dyDescent="0.25">
      <c r="ACF17072" s="60"/>
      <c r="ACG17072" s="60"/>
      <c r="ACH17072" s="60"/>
      <c r="ACI17072" s="60"/>
      <c r="ACJ17072" s="60"/>
      <c r="ACK17072" s="60"/>
      <c r="ACL17072" s="60"/>
      <c r="ACM17072" s="60"/>
      <c r="ACN17072" s="60"/>
      <c r="ACO17072" s="60"/>
      <c r="ACP17072" s="60"/>
      <c r="ACQ17072" s="60"/>
      <c r="ACR17072" s="60"/>
      <c r="ACS17072" s="60"/>
      <c r="ACT17072" s="60"/>
      <c r="ACU17072" s="60"/>
      <c r="ACV17072" s="60"/>
      <c r="ACW17072" s="60"/>
      <c r="ACX17072" s="60"/>
      <c r="ACY17072" s="60">
        <v>5.6783730762141701E-2</v>
      </c>
      <c r="ACZ17072" s="60"/>
      <c r="ADA17072" s="60"/>
      <c r="ADB17072" s="60"/>
      <c r="ADC17072" s="60"/>
      <c r="ADD17072" s="60"/>
      <c r="ADE17072" s="60"/>
    </row>
    <row r="17073" spans="760:785" x14ac:dyDescent="0.25">
      <c r="ACF17073" s="60"/>
      <c r="ACG17073" s="60"/>
      <c r="ACH17073" s="60"/>
      <c r="ACI17073" s="60"/>
      <c r="ACJ17073" s="60"/>
      <c r="ACK17073" s="60"/>
      <c r="ACL17073" s="60"/>
      <c r="ACM17073" s="60"/>
      <c r="ACN17073" s="60"/>
      <c r="ACO17073" s="60"/>
      <c r="ACP17073" s="60"/>
      <c r="ACQ17073" s="60"/>
      <c r="ACR17073" s="60"/>
      <c r="ACS17073" s="60"/>
      <c r="ACT17073" s="60"/>
      <c r="ACU17073" s="60"/>
      <c r="ACV17073" s="60"/>
      <c r="ACW17073" s="60"/>
      <c r="ACX17073" s="60"/>
      <c r="ACY17073" s="60">
        <v>5.6761030217684597E-2</v>
      </c>
      <c r="ACZ17073" s="60"/>
      <c r="ADA17073" s="60"/>
      <c r="ADB17073" s="60"/>
      <c r="ADC17073" s="60"/>
      <c r="ADD17073" s="60"/>
      <c r="ADE17073" s="60"/>
    </row>
    <row r="17074" spans="760:785" x14ac:dyDescent="0.25">
      <c r="ACF17074" s="60"/>
      <c r="ACG17074" s="60"/>
      <c r="ACH17074" s="60"/>
      <c r="ACI17074" s="60"/>
      <c r="ACJ17074" s="60"/>
      <c r="ACK17074" s="60"/>
      <c r="ACL17074" s="60"/>
      <c r="ACM17074" s="60"/>
      <c r="ACN17074" s="60"/>
      <c r="ACO17074" s="60"/>
      <c r="ACP17074" s="60"/>
      <c r="ACQ17074" s="60"/>
      <c r="ACR17074" s="60"/>
      <c r="ACS17074" s="60"/>
      <c r="ACT17074" s="60"/>
      <c r="ACU17074" s="60"/>
      <c r="ACV17074" s="60"/>
      <c r="ACW17074" s="60"/>
      <c r="ACX17074" s="60"/>
      <c r="ACY17074" s="60">
        <v>5.6744964097684203E-2</v>
      </c>
      <c r="ACZ17074" s="60"/>
      <c r="ADA17074" s="60"/>
      <c r="ADB17074" s="60"/>
      <c r="ADC17074" s="60"/>
      <c r="ADD17074" s="60"/>
      <c r="ADE17074" s="60"/>
    </row>
    <row r="17075" spans="760:785" x14ac:dyDescent="0.25">
      <c r="ACF17075" s="60"/>
      <c r="ACG17075" s="60"/>
      <c r="ACH17075" s="60"/>
      <c r="ACI17075" s="60"/>
      <c r="ACJ17075" s="60"/>
      <c r="ACK17075" s="60"/>
      <c r="ACL17075" s="60"/>
      <c r="ACM17075" s="60"/>
      <c r="ACN17075" s="60"/>
      <c r="ACO17075" s="60"/>
      <c r="ACP17075" s="60"/>
      <c r="ACQ17075" s="60"/>
      <c r="ACR17075" s="60"/>
      <c r="ACS17075" s="60"/>
      <c r="ACT17075" s="60"/>
      <c r="ACU17075" s="60"/>
      <c r="ACV17075" s="60"/>
      <c r="ACW17075" s="60"/>
      <c r="ACX17075" s="60"/>
      <c r="ACY17075" s="60">
        <v>5.6744964097684203E-2</v>
      </c>
      <c r="ACZ17075" s="60"/>
      <c r="ADA17075" s="60"/>
      <c r="ADB17075" s="60"/>
      <c r="ADC17075" s="60"/>
      <c r="ADD17075" s="60"/>
      <c r="ADE17075" s="60"/>
    </row>
    <row r="17076" spans="760:785" x14ac:dyDescent="0.25">
      <c r="ACF17076" s="60"/>
      <c r="ACG17076" s="60"/>
      <c r="ACH17076" s="60"/>
      <c r="ACI17076" s="60"/>
      <c r="ACJ17076" s="60"/>
      <c r="ACK17076" s="60"/>
      <c r="ACL17076" s="60"/>
      <c r="ACM17076" s="60"/>
      <c r="ACN17076" s="60"/>
      <c r="ACO17076" s="60"/>
      <c r="ACP17076" s="60"/>
      <c r="ACQ17076" s="60"/>
      <c r="ACR17076" s="60"/>
      <c r="ACS17076" s="60"/>
      <c r="ACT17076" s="60"/>
      <c r="ACU17076" s="60"/>
      <c r="ACV17076" s="60"/>
      <c r="ACW17076" s="60"/>
      <c r="ACX17076" s="60"/>
      <c r="ACY17076" s="60">
        <v>5.6704409241729703E-2</v>
      </c>
      <c r="ACZ17076" s="60"/>
      <c r="ADA17076" s="60"/>
      <c r="ADB17076" s="60"/>
      <c r="ADC17076" s="60"/>
      <c r="ADD17076" s="60"/>
      <c r="ADE17076" s="60"/>
    </row>
    <row r="17077" spans="760:785" x14ac:dyDescent="0.25">
      <c r="ACF17077" s="60"/>
      <c r="ACG17077" s="60"/>
      <c r="ACH17077" s="60"/>
      <c r="ACI17077" s="60"/>
      <c r="ACJ17077" s="60"/>
      <c r="ACK17077" s="60"/>
      <c r="ACL17077" s="60"/>
      <c r="ACM17077" s="60"/>
      <c r="ACN17077" s="60"/>
      <c r="ACO17077" s="60"/>
      <c r="ACP17077" s="60"/>
      <c r="ACQ17077" s="60"/>
      <c r="ACR17077" s="60"/>
      <c r="ACS17077" s="60"/>
      <c r="ACT17077" s="60"/>
      <c r="ACU17077" s="60"/>
      <c r="ACV17077" s="60"/>
      <c r="ACW17077" s="60"/>
      <c r="ACX17077" s="60"/>
      <c r="ACY17077" s="60">
        <v>5.6644678647662802E-2</v>
      </c>
      <c r="ACZ17077" s="60"/>
      <c r="ADA17077" s="60"/>
      <c r="ADB17077" s="60"/>
      <c r="ADC17077" s="60"/>
      <c r="ADD17077" s="60"/>
      <c r="ADE17077" s="60"/>
    </row>
    <row r="17078" spans="760:785" x14ac:dyDescent="0.25">
      <c r="ACF17078" s="60"/>
      <c r="ACG17078" s="60"/>
      <c r="ACH17078" s="60"/>
      <c r="ACI17078" s="60"/>
      <c r="ACJ17078" s="60"/>
      <c r="ACK17078" s="60"/>
      <c r="ACL17078" s="60"/>
      <c r="ACM17078" s="60"/>
      <c r="ACN17078" s="60"/>
      <c r="ACO17078" s="60"/>
      <c r="ACP17078" s="60"/>
      <c r="ACQ17078" s="60"/>
      <c r="ACR17078" s="60"/>
      <c r="ACS17078" s="60"/>
      <c r="ACT17078" s="60"/>
      <c r="ACU17078" s="60"/>
      <c r="ACV17078" s="60"/>
      <c r="ACW17078" s="60"/>
      <c r="ACX17078" s="60"/>
      <c r="ACY17078" s="60">
        <v>5.6557293843944603E-2</v>
      </c>
      <c r="ACZ17078" s="60"/>
      <c r="ADA17078" s="60"/>
      <c r="ADB17078" s="60"/>
      <c r="ADC17078" s="60"/>
      <c r="ADD17078" s="60"/>
      <c r="ADE17078" s="60"/>
    </row>
    <row r="17079" spans="760:785" x14ac:dyDescent="0.25">
      <c r="ACF17079" s="60"/>
      <c r="ACG17079" s="60"/>
      <c r="ACH17079" s="60"/>
      <c r="ACI17079" s="60"/>
      <c r="ACJ17079" s="60"/>
      <c r="ACK17079" s="60"/>
      <c r="ACL17079" s="60"/>
      <c r="ACM17079" s="60"/>
      <c r="ACN17079" s="60"/>
      <c r="ACO17079" s="60"/>
      <c r="ACP17079" s="60"/>
      <c r="ACQ17079" s="60"/>
      <c r="ACR17079" s="60"/>
      <c r="ACS17079" s="60"/>
      <c r="ACT17079" s="60"/>
      <c r="ACU17079" s="60"/>
      <c r="ACV17079" s="60"/>
      <c r="ACW17079" s="60"/>
      <c r="ACX17079" s="60"/>
      <c r="ACY17079" s="60">
        <v>5.6555175730993397E-2</v>
      </c>
      <c r="ACZ17079" s="60"/>
      <c r="ADA17079" s="60"/>
      <c r="ADB17079" s="60"/>
      <c r="ADC17079" s="60"/>
      <c r="ADD17079" s="60"/>
      <c r="ADE17079" s="60"/>
    </row>
    <row r="17080" spans="760:785" x14ac:dyDescent="0.25">
      <c r="ACF17080" s="60"/>
      <c r="ACG17080" s="60"/>
      <c r="ACH17080" s="60"/>
      <c r="ACI17080" s="60"/>
      <c r="ACJ17080" s="60"/>
      <c r="ACK17080" s="60"/>
      <c r="ACL17080" s="60"/>
      <c r="ACM17080" s="60"/>
      <c r="ACN17080" s="60"/>
      <c r="ACO17080" s="60"/>
      <c r="ACP17080" s="60"/>
      <c r="ACQ17080" s="60"/>
      <c r="ACR17080" s="60"/>
      <c r="ACS17080" s="60"/>
      <c r="ACT17080" s="60"/>
      <c r="ACU17080" s="60"/>
      <c r="ACV17080" s="60"/>
      <c r="ACW17080" s="60"/>
      <c r="ACX17080" s="60"/>
      <c r="ACY17080" s="60">
        <v>5.6507233785876299E-2</v>
      </c>
      <c r="ACZ17080" s="60"/>
      <c r="ADA17080" s="60"/>
      <c r="ADB17080" s="60"/>
      <c r="ADC17080" s="60"/>
      <c r="ADD17080" s="60"/>
      <c r="ADE17080" s="60"/>
    </row>
    <row r="17081" spans="760:785" x14ac:dyDescent="0.25">
      <c r="ACF17081" s="60"/>
      <c r="ACG17081" s="60"/>
      <c r="ACH17081" s="60"/>
      <c r="ACI17081" s="60"/>
      <c r="ACJ17081" s="60"/>
      <c r="ACK17081" s="60"/>
      <c r="ACL17081" s="60"/>
      <c r="ACM17081" s="60"/>
      <c r="ACN17081" s="60"/>
      <c r="ACO17081" s="60"/>
      <c r="ACP17081" s="60"/>
      <c r="ACQ17081" s="60"/>
      <c r="ACR17081" s="60"/>
      <c r="ACS17081" s="60"/>
      <c r="ACT17081" s="60"/>
      <c r="ACU17081" s="60"/>
      <c r="ACV17081" s="60"/>
      <c r="ACW17081" s="60"/>
      <c r="ACX17081" s="60"/>
      <c r="ACY17081" s="60">
        <v>5.64779934945671E-2</v>
      </c>
      <c r="ACZ17081" s="60"/>
      <c r="ADA17081" s="60"/>
      <c r="ADB17081" s="60"/>
      <c r="ADC17081" s="60"/>
      <c r="ADD17081" s="60"/>
      <c r="ADE17081" s="60"/>
    </row>
    <row r="17082" spans="760:785" x14ac:dyDescent="0.25">
      <c r="ACF17082" s="60"/>
      <c r="ACG17082" s="60"/>
      <c r="ACH17082" s="60"/>
      <c r="ACI17082" s="60"/>
      <c r="ACJ17082" s="60"/>
      <c r="ACK17082" s="60"/>
      <c r="ACL17082" s="60"/>
      <c r="ACM17082" s="60"/>
      <c r="ACN17082" s="60"/>
      <c r="ACO17082" s="60"/>
      <c r="ACP17082" s="60"/>
      <c r="ACQ17082" s="60"/>
      <c r="ACR17082" s="60"/>
      <c r="ACS17082" s="60"/>
      <c r="ACT17082" s="60"/>
      <c r="ACU17082" s="60"/>
      <c r="ACV17082" s="60"/>
      <c r="ACW17082" s="60"/>
      <c r="ACX17082" s="60"/>
      <c r="ACY17082" s="60">
        <v>5.6441344341009503E-2</v>
      </c>
      <c r="ACZ17082" s="60"/>
      <c r="ADA17082" s="60"/>
      <c r="ADB17082" s="60"/>
      <c r="ADC17082" s="60"/>
      <c r="ADD17082" s="60"/>
      <c r="ADE17082" s="60"/>
    </row>
    <row r="17083" spans="760:785" x14ac:dyDescent="0.25">
      <c r="ACF17083" s="60"/>
      <c r="ACG17083" s="60"/>
      <c r="ACH17083" s="60"/>
      <c r="ACI17083" s="60"/>
      <c r="ACJ17083" s="60"/>
      <c r="ACK17083" s="60"/>
      <c r="ACL17083" s="60"/>
      <c r="ACM17083" s="60"/>
      <c r="ACN17083" s="60"/>
      <c r="ACO17083" s="60"/>
      <c r="ACP17083" s="60"/>
      <c r="ACQ17083" s="60"/>
      <c r="ACR17083" s="60"/>
      <c r="ACS17083" s="60"/>
      <c r="ACT17083" s="60"/>
      <c r="ACU17083" s="60"/>
      <c r="ACV17083" s="60"/>
      <c r="ACW17083" s="60"/>
      <c r="ACX17083" s="60"/>
      <c r="ACY17083" s="60">
        <v>5.6441344341009503E-2</v>
      </c>
      <c r="ACZ17083" s="60"/>
      <c r="ADA17083" s="60"/>
      <c r="ADB17083" s="60"/>
      <c r="ADC17083" s="60"/>
      <c r="ADD17083" s="60"/>
      <c r="ADE17083" s="60"/>
    </row>
    <row r="17084" spans="760:785" x14ac:dyDescent="0.25">
      <c r="ACF17084" s="60"/>
      <c r="ACG17084" s="60"/>
      <c r="ACH17084" s="60"/>
      <c r="ACI17084" s="60"/>
      <c r="ACJ17084" s="60"/>
      <c r="ACK17084" s="60"/>
      <c r="ACL17084" s="60"/>
      <c r="ACM17084" s="60"/>
      <c r="ACN17084" s="60"/>
      <c r="ACO17084" s="60"/>
      <c r="ACP17084" s="60"/>
      <c r="ACQ17084" s="60"/>
      <c r="ACR17084" s="60"/>
      <c r="ACS17084" s="60"/>
      <c r="ACT17084" s="60"/>
      <c r="ACU17084" s="60"/>
      <c r="ACV17084" s="60"/>
      <c r="ACW17084" s="60"/>
      <c r="ACX17084" s="60"/>
      <c r="ACY17084" s="60">
        <v>5.6440033935707602E-2</v>
      </c>
      <c r="ACZ17084" s="60"/>
      <c r="ADA17084" s="60"/>
      <c r="ADB17084" s="60"/>
      <c r="ADC17084" s="60"/>
      <c r="ADD17084" s="60"/>
      <c r="ADE17084" s="60"/>
    </row>
    <row r="17085" spans="760:785" x14ac:dyDescent="0.25">
      <c r="ACF17085" s="60"/>
      <c r="ACG17085" s="60"/>
      <c r="ACH17085" s="60"/>
      <c r="ACI17085" s="60"/>
      <c r="ACJ17085" s="60"/>
      <c r="ACK17085" s="60"/>
      <c r="ACL17085" s="60"/>
      <c r="ACM17085" s="60"/>
      <c r="ACN17085" s="60"/>
      <c r="ACO17085" s="60"/>
      <c r="ACP17085" s="60"/>
      <c r="ACQ17085" s="60"/>
      <c r="ACR17085" s="60"/>
      <c r="ACS17085" s="60"/>
      <c r="ACT17085" s="60"/>
      <c r="ACU17085" s="60"/>
      <c r="ACV17085" s="60"/>
      <c r="ACW17085" s="60"/>
      <c r="ACX17085" s="60"/>
      <c r="ACY17085" s="60">
        <v>5.6434332370878797E-2</v>
      </c>
      <c r="ACZ17085" s="60"/>
      <c r="ADA17085" s="60"/>
      <c r="ADB17085" s="60"/>
      <c r="ADC17085" s="60"/>
      <c r="ADD17085" s="60"/>
      <c r="ADE17085" s="60"/>
    </row>
    <row r="17086" spans="760:785" x14ac:dyDescent="0.25">
      <c r="ACF17086" s="60"/>
      <c r="ACG17086" s="60"/>
      <c r="ACH17086" s="60"/>
      <c r="ACI17086" s="60"/>
      <c r="ACJ17086" s="60"/>
      <c r="ACK17086" s="60"/>
      <c r="ACL17086" s="60"/>
      <c r="ACM17086" s="60"/>
      <c r="ACN17086" s="60"/>
      <c r="ACO17086" s="60"/>
      <c r="ACP17086" s="60"/>
      <c r="ACQ17086" s="60"/>
      <c r="ACR17086" s="60"/>
      <c r="ACS17086" s="60"/>
      <c r="ACT17086" s="60"/>
      <c r="ACU17086" s="60"/>
      <c r="ACV17086" s="60"/>
      <c r="ACW17086" s="60"/>
      <c r="ACX17086" s="60"/>
      <c r="ACY17086" s="60">
        <v>5.64274740431071E-2</v>
      </c>
      <c r="ACZ17086" s="60"/>
      <c r="ADA17086" s="60"/>
      <c r="ADB17086" s="60"/>
      <c r="ADC17086" s="60"/>
      <c r="ADD17086" s="60"/>
      <c r="ADE17086" s="60"/>
    </row>
    <row r="17087" spans="760:785" x14ac:dyDescent="0.25">
      <c r="ACF17087" s="60"/>
      <c r="ACG17087" s="60"/>
      <c r="ACH17087" s="60"/>
      <c r="ACI17087" s="60"/>
      <c r="ACJ17087" s="60"/>
      <c r="ACK17087" s="60"/>
      <c r="ACL17087" s="60"/>
      <c r="ACM17087" s="60"/>
      <c r="ACN17087" s="60"/>
      <c r="ACO17087" s="60"/>
      <c r="ACP17087" s="60"/>
      <c r="ACQ17087" s="60"/>
      <c r="ACR17087" s="60"/>
      <c r="ACS17087" s="60"/>
      <c r="ACT17087" s="60"/>
      <c r="ACU17087" s="60"/>
      <c r="ACV17087" s="60"/>
      <c r="ACW17087" s="60"/>
      <c r="ACX17087" s="60"/>
      <c r="ACY17087" s="60">
        <v>5.6406286190077898E-2</v>
      </c>
      <c r="ACZ17087" s="60"/>
      <c r="ADA17087" s="60"/>
      <c r="ADB17087" s="60"/>
      <c r="ADC17087" s="60"/>
      <c r="ADD17087" s="60"/>
      <c r="ADE17087" s="60"/>
    </row>
    <row r="17088" spans="760:785" x14ac:dyDescent="0.25">
      <c r="ACF17088" s="60"/>
      <c r="ACG17088" s="60"/>
      <c r="ACH17088" s="60"/>
      <c r="ACI17088" s="60"/>
      <c r="ACJ17088" s="60"/>
      <c r="ACK17088" s="60"/>
      <c r="ACL17088" s="60"/>
      <c r="ACM17088" s="60"/>
      <c r="ACN17088" s="60"/>
      <c r="ACO17088" s="60"/>
      <c r="ACP17088" s="60"/>
      <c r="ACQ17088" s="60"/>
      <c r="ACR17088" s="60"/>
      <c r="ACS17088" s="60"/>
      <c r="ACT17088" s="60"/>
      <c r="ACU17088" s="60"/>
      <c r="ACV17088" s="60"/>
      <c r="ACW17088" s="60"/>
      <c r="ACX17088" s="60"/>
      <c r="ACY17088" s="60">
        <v>5.6406286190077898E-2</v>
      </c>
      <c r="ACZ17088" s="60"/>
      <c r="ADA17088" s="60"/>
      <c r="ADB17088" s="60"/>
      <c r="ADC17088" s="60"/>
      <c r="ADD17088" s="60"/>
      <c r="ADE17088" s="60"/>
    </row>
    <row r="17089" spans="760:785" x14ac:dyDescent="0.25">
      <c r="ACF17089" s="60"/>
      <c r="ACG17089" s="60"/>
      <c r="ACH17089" s="60"/>
      <c r="ACI17089" s="60"/>
      <c r="ACJ17089" s="60"/>
      <c r="ACK17089" s="60"/>
      <c r="ACL17089" s="60"/>
      <c r="ACM17089" s="60"/>
      <c r="ACN17089" s="60"/>
      <c r="ACO17089" s="60"/>
      <c r="ACP17089" s="60"/>
      <c r="ACQ17089" s="60"/>
      <c r="ACR17089" s="60"/>
      <c r="ACS17089" s="60"/>
      <c r="ACT17089" s="60"/>
      <c r="ACU17089" s="60"/>
      <c r="ACV17089" s="60"/>
      <c r="ACW17089" s="60"/>
      <c r="ACX17089" s="60"/>
      <c r="ACY17089" s="60">
        <v>5.6391673296907703E-2</v>
      </c>
      <c r="ACZ17089" s="60"/>
      <c r="ADA17089" s="60"/>
      <c r="ADB17089" s="60"/>
      <c r="ADC17089" s="60"/>
      <c r="ADD17089" s="60"/>
      <c r="ADE17089" s="60"/>
    </row>
    <row r="17090" spans="760:785" x14ac:dyDescent="0.25">
      <c r="ACF17090" s="60"/>
      <c r="ACG17090" s="60"/>
      <c r="ACH17090" s="60"/>
      <c r="ACI17090" s="60"/>
      <c r="ACJ17090" s="60"/>
      <c r="ACK17090" s="60"/>
      <c r="ACL17090" s="60"/>
      <c r="ACM17090" s="60"/>
      <c r="ACN17090" s="60"/>
      <c r="ACO17090" s="60"/>
      <c r="ACP17090" s="60"/>
      <c r="ACQ17090" s="60"/>
      <c r="ACR17090" s="60"/>
      <c r="ACS17090" s="60"/>
      <c r="ACT17090" s="60"/>
      <c r="ACU17090" s="60"/>
      <c r="ACV17090" s="60"/>
      <c r="ACW17090" s="60"/>
      <c r="ACX17090" s="60"/>
      <c r="ACY17090" s="60">
        <v>5.6382668007223503E-2</v>
      </c>
      <c r="ACZ17090" s="60"/>
      <c r="ADA17090" s="60"/>
      <c r="ADB17090" s="60"/>
      <c r="ADC17090" s="60"/>
      <c r="ADD17090" s="60"/>
      <c r="ADE17090" s="60"/>
    </row>
    <row r="17091" spans="760:785" x14ac:dyDescent="0.25">
      <c r="ACF17091" s="60"/>
      <c r="ACG17091" s="60"/>
      <c r="ACH17091" s="60"/>
      <c r="ACI17091" s="60"/>
      <c r="ACJ17091" s="60"/>
      <c r="ACK17091" s="60"/>
      <c r="ACL17091" s="60"/>
      <c r="ACM17091" s="60"/>
      <c r="ACN17091" s="60"/>
      <c r="ACO17091" s="60"/>
      <c r="ACP17091" s="60"/>
      <c r="ACQ17091" s="60"/>
      <c r="ACR17091" s="60"/>
      <c r="ACS17091" s="60"/>
      <c r="ACT17091" s="60"/>
      <c r="ACU17091" s="60"/>
      <c r="ACV17091" s="60"/>
      <c r="ACW17091" s="60"/>
      <c r="ACX17091" s="60"/>
      <c r="ACY17091" s="60">
        <v>5.6373174015802503E-2</v>
      </c>
      <c r="ACZ17091" s="60"/>
      <c r="ADA17091" s="60"/>
      <c r="ADB17091" s="60"/>
      <c r="ADC17091" s="60"/>
      <c r="ADD17091" s="60"/>
      <c r="ADE17091" s="60"/>
    </row>
    <row r="17092" spans="760:785" x14ac:dyDescent="0.25">
      <c r="ACF17092" s="60"/>
      <c r="ACG17092" s="60"/>
      <c r="ACH17092" s="60"/>
      <c r="ACI17092" s="60"/>
      <c r="ACJ17092" s="60"/>
      <c r="ACK17092" s="60"/>
      <c r="ACL17092" s="60"/>
      <c r="ACM17092" s="60"/>
      <c r="ACN17092" s="60"/>
      <c r="ACO17092" s="60"/>
      <c r="ACP17092" s="60"/>
      <c r="ACQ17092" s="60"/>
      <c r="ACR17092" s="60"/>
      <c r="ACS17092" s="60"/>
      <c r="ACT17092" s="60"/>
      <c r="ACU17092" s="60"/>
      <c r="ACV17092" s="60"/>
      <c r="ACW17092" s="60"/>
      <c r="ACX17092" s="60"/>
      <c r="ACY17092" s="60">
        <v>5.6373174015802503E-2</v>
      </c>
      <c r="ACZ17092" s="60"/>
      <c r="ADA17092" s="60"/>
      <c r="ADB17092" s="60"/>
      <c r="ADC17092" s="60"/>
      <c r="ADD17092" s="60"/>
      <c r="ADE17092" s="60"/>
    </row>
    <row r="17093" spans="760:785" x14ac:dyDescent="0.25">
      <c r="ACF17093" s="60"/>
      <c r="ACG17093" s="60"/>
      <c r="ACH17093" s="60"/>
      <c r="ACI17093" s="60"/>
      <c r="ACJ17093" s="60"/>
      <c r="ACK17093" s="60"/>
      <c r="ACL17093" s="60"/>
      <c r="ACM17093" s="60"/>
      <c r="ACN17093" s="60"/>
      <c r="ACO17093" s="60"/>
      <c r="ACP17093" s="60"/>
      <c r="ACQ17093" s="60"/>
      <c r="ACR17093" s="60"/>
      <c r="ACS17093" s="60"/>
      <c r="ACT17093" s="60"/>
      <c r="ACU17093" s="60"/>
      <c r="ACV17093" s="60"/>
      <c r="ACW17093" s="60"/>
      <c r="ACX17093" s="60"/>
      <c r="ACY17093" s="60">
        <v>5.6335004663093401E-2</v>
      </c>
      <c r="ACZ17093" s="60"/>
      <c r="ADA17093" s="60"/>
      <c r="ADB17093" s="60"/>
      <c r="ADC17093" s="60"/>
      <c r="ADD17093" s="60"/>
      <c r="ADE17093" s="60"/>
    </row>
    <row r="17094" spans="760:785" x14ac:dyDescent="0.25">
      <c r="ACF17094" s="60"/>
      <c r="ACG17094" s="60"/>
      <c r="ACH17094" s="60"/>
      <c r="ACI17094" s="60"/>
      <c r="ACJ17094" s="60"/>
      <c r="ACK17094" s="60"/>
      <c r="ACL17094" s="60"/>
      <c r="ACM17094" s="60"/>
      <c r="ACN17094" s="60"/>
      <c r="ACO17094" s="60"/>
      <c r="ACP17094" s="60"/>
      <c r="ACQ17094" s="60"/>
      <c r="ACR17094" s="60"/>
      <c r="ACS17094" s="60"/>
      <c r="ACT17094" s="60"/>
      <c r="ACU17094" s="60"/>
      <c r="ACV17094" s="60"/>
      <c r="ACW17094" s="60"/>
      <c r="ACX17094" s="60"/>
      <c r="ACY17094" s="60">
        <v>5.63065365068448E-2</v>
      </c>
      <c r="ACZ17094" s="60"/>
      <c r="ADA17094" s="60"/>
      <c r="ADB17094" s="60"/>
      <c r="ADC17094" s="60"/>
      <c r="ADD17094" s="60"/>
      <c r="ADE17094" s="60"/>
    </row>
    <row r="17095" spans="760:785" x14ac:dyDescent="0.25">
      <c r="ACF17095" s="60"/>
      <c r="ACG17095" s="60"/>
      <c r="ACH17095" s="60"/>
      <c r="ACI17095" s="60"/>
      <c r="ACJ17095" s="60"/>
      <c r="ACK17095" s="60"/>
      <c r="ACL17095" s="60"/>
      <c r="ACM17095" s="60"/>
      <c r="ACN17095" s="60"/>
      <c r="ACO17095" s="60"/>
      <c r="ACP17095" s="60"/>
      <c r="ACQ17095" s="60"/>
      <c r="ACR17095" s="60"/>
      <c r="ACS17095" s="60"/>
      <c r="ACT17095" s="60"/>
      <c r="ACU17095" s="60"/>
      <c r="ACV17095" s="60"/>
      <c r="ACW17095" s="60"/>
      <c r="ACX17095" s="60"/>
      <c r="ACY17095" s="60">
        <v>5.6285597231014603E-2</v>
      </c>
      <c r="ACZ17095" s="60"/>
      <c r="ADA17095" s="60"/>
      <c r="ADB17095" s="60"/>
      <c r="ADC17095" s="60"/>
      <c r="ADD17095" s="60"/>
      <c r="ADE17095" s="60"/>
    </row>
    <row r="17096" spans="760:785" x14ac:dyDescent="0.25">
      <c r="ACF17096" s="60"/>
      <c r="ACG17096" s="60"/>
      <c r="ACH17096" s="60"/>
      <c r="ACI17096" s="60"/>
      <c r="ACJ17096" s="60"/>
      <c r="ACK17096" s="60"/>
      <c r="ACL17096" s="60"/>
      <c r="ACM17096" s="60"/>
      <c r="ACN17096" s="60"/>
      <c r="ACO17096" s="60"/>
      <c r="ACP17096" s="60"/>
      <c r="ACQ17096" s="60"/>
      <c r="ACR17096" s="60"/>
      <c r="ACS17096" s="60"/>
      <c r="ACT17096" s="60"/>
      <c r="ACU17096" s="60"/>
      <c r="ACV17096" s="60"/>
      <c r="ACW17096" s="60"/>
      <c r="ACX17096" s="60"/>
      <c r="ACY17096" s="60">
        <v>5.6269555622032903E-2</v>
      </c>
      <c r="ACZ17096" s="60"/>
      <c r="ADA17096" s="60"/>
      <c r="ADB17096" s="60"/>
      <c r="ADC17096" s="60"/>
      <c r="ADD17096" s="60"/>
      <c r="ADE17096" s="60"/>
    </row>
    <row r="17097" spans="760:785" x14ac:dyDescent="0.25">
      <c r="ACF17097" s="60"/>
      <c r="ACG17097" s="60"/>
      <c r="ACH17097" s="60"/>
      <c r="ACI17097" s="60"/>
      <c r="ACJ17097" s="60"/>
      <c r="ACK17097" s="60"/>
      <c r="ACL17097" s="60"/>
      <c r="ACM17097" s="60"/>
      <c r="ACN17097" s="60"/>
      <c r="ACO17097" s="60"/>
      <c r="ACP17097" s="60"/>
      <c r="ACQ17097" s="60"/>
      <c r="ACR17097" s="60"/>
      <c r="ACS17097" s="60"/>
      <c r="ACT17097" s="60"/>
      <c r="ACU17097" s="60"/>
      <c r="ACV17097" s="60"/>
      <c r="ACW17097" s="60"/>
      <c r="ACX17097" s="60"/>
      <c r="ACY17097" s="60">
        <v>5.6251315861834898E-2</v>
      </c>
      <c r="ACZ17097" s="60"/>
      <c r="ADA17097" s="60"/>
      <c r="ADB17097" s="60"/>
      <c r="ADC17097" s="60"/>
      <c r="ADD17097" s="60"/>
      <c r="ADE17097" s="60"/>
    </row>
    <row r="17098" spans="760:785" x14ac:dyDescent="0.25">
      <c r="ACF17098" s="60"/>
      <c r="ACG17098" s="60"/>
      <c r="ACH17098" s="60"/>
      <c r="ACI17098" s="60"/>
      <c r="ACJ17098" s="60"/>
      <c r="ACK17098" s="60"/>
      <c r="ACL17098" s="60"/>
      <c r="ACM17098" s="60"/>
      <c r="ACN17098" s="60"/>
      <c r="ACO17098" s="60"/>
      <c r="ACP17098" s="60"/>
      <c r="ACQ17098" s="60"/>
      <c r="ACR17098" s="60"/>
      <c r="ACS17098" s="60"/>
      <c r="ACT17098" s="60"/>
      <c r="ACU17098" s="60"/>
      <c r="ACV17098" s="60"/>
      <c r="ACW17098" s="60"/>
      <c r="ACX17098" s="60"/>
      <c r="ACY17098" s="60">
        <v>5.6251315861834898E-2</v>
      </c>
      <c r="ACZ17098" s="60"/>
      <c r="ADA17098" s="60"/>
      <c r="ADB17098" s="60"/>
      <c r="ADC17098" s="60"/>
      <c r="ADD17098" s="60"/>
      <c r="ADE17098" s="60"/>
    </row>
    <row r="17099" spans="760:785" x14ac:dyDescent="0.25">
      <c r="ACF17099" s="60"/>
      <c r="ACG17099" s="60"/>
      <c r="ACH17099" s="60"/>
      <c r="ACI17099" s="60"/>
      <c r="ACJ17099" s="60"/>
      <c r="ACK17099" s="60"/>
      <c r="ACL17099" s="60"/>
      <c r="ACM17099" s="60"/>
      <c r="ACN17099" s="60"/>
      <c r="ACO17099" s="60"/>
      <c r="ACP17099" s="60"/>
      <c r="ACQ17099" s="60"/>
      <c r="ACR17099" s="60"/>
      <c r="ACS17099" s="60"/>
      <c r="ACT17099" s="60"/>
      <c r="ACU17099" s="60"/>
      <c r="ACV17099" s="60"/>
      <c r="ACW17099" s="60"/>
      <c r="ACX17099" s="60"/>
      <c r="ACY17099" s="60">
        <v>5.6236006736960498E-2</v>
      </c>
      <c r="ACZ17099" s="60"/>
      <c r="ADA17099" s="60"/>
      <c r="ADB17099" s="60"/>
      <c r="ADC17099" s="60"/>
      <c r="ADD17099" s="60"/>
      <c r="ADE17099" s="60"/>
    </row>
    <row r="17100" spans="760:785" x14ac:dyDescent="0.25">
      <c r="ACF17100" s="60"/>
      <c r="ACG17100" s="60"/>
      <c r="ACH17100" s="60"/>
      <c r="ACI17100" s="60"/>
      <c r="ACJ17100" s="60"/>
      <c r="ACK17100" s="60"/>
      <c r="ACL17100" s="60"/>
      <c r="ACM17100" s="60"/>
      <c r="ACN17100" s="60"/>
      <c r="ACO17100" s="60"/>
      <c r="ACP17100" s="60"/>
      <c r="ACQ17100" s="60"/>
      <c r="ACR17100" s="60"/>
      <c r="ACS17100" s="60"/>
      <c r="ACT17100" s="60"/>
      <c r="ACU17100" s="60"/>
      <c r="ACV17100" s="60"/>
      <c r="ACW17100" s="60"/>
      <c r="ACX17100" s="60"/>
      <c r="ACY17100" s="60">
        <v>5.6236006736960498E-2</v>
      </c>
      <c r="ACZ17100" s="60"/>
      <c r="ADA17100" s="60"/>
      <c r="ADB17100" s="60"/>
      <c r="ADC17100" s="60"/>
      <c r="ADD17100" s="60"/>
      <c r="ADE17100" s="60"/>
    </row>
    <row r="17101" spans="760:785" x14ac:dyDescent="0.25">
      <c r="ACF17101" s="60"/>
      <c r="ACG17101" s="60"/>
      <c r="ACH17101" s="60"/>
      <c r="ACI17101" s="60"/>
      <c r="ACJ17101" s="60"/>
      <c r="ACK17101" s="60"/>
      <c r="ACL17101" s="60"/>
      <c r="ACM17101" s="60"/>
      <c r="ACN17101" s="60"/>
      <c r="ACO17101" s="60"/>
      <c r="ACP17101" s="60"/>
      <c r="ACQ17101" s="60"/>
      <c r="ACR17101" s="60"/>
      <c r="ACS17101" s="60"/>
      <c r="ACT17101" s="60"/>
      <c r="ACU17101" s="60"/>
      <c r="ACV17101" s="60"/>
      <c r="ACW17101" s="60"/>
      <c r="ACX17101" s="60"/>
      <c r="ACY17101" s="60">
        <v>5.62276333015422E-2</v>
      </c>
      <c r="ACZ17101" s="60"/>
      <c r="ADA17101" s="60"/>
      <c r="ADB17101" s="60"/>
      <c r="ADC17101" s="60"/>
      <c r="ADD17101" s="60"/>
      <c r="ADE17101" s="60"/>
    </row>
    <row r="17102" spans="760:785" x14ac:dyDescent="0.25">
      <c r="ACF17102" s="60"/>
      <c r="ACG17102" s="60"/>
      <c r="ACH17102" s="60"/>
      <c r="ACI17102" s="60"/>
      <c r="ACJ17102" s="60"/>
      <c r="ACK17102" s="60"/>
      <c r="ACL17102" s="60"/>
      <c r="ACM17102" s="60"/>
      <c r="ACN17102" s="60"/>
      <c r="ACO17102" s="60"/>
      <c r="ACP17102" s="60"/>
      <c r="ACQ17102" s="60"/>
      <c r="ACR17102" s="60"/>
      <c r="ACS17102" s="60"/>
      <c r="ACT17102" s="60"/>
      <c r="ACU17102" s="60"/>
      <c r="ACV17102" s="60"/>
      <c r="ACW17102" s="60"/>
      <c r="ACX17102" s="60"/>
      <c r="ACY17102" s="60">
        <v>5.62113528133402E-2</v>
      </c>
      <c r="ACZ17102" s="60"/>
      <c r="ADA17102" s="60"/>
      <c r="ADB17102" s="60"/>
      <c r="ADC17102" s="60"/>
      <c r="ADD17102" s="60"/>
      <c r="ADE17102" s="60"/>
    </row>
    <row r="17103" spans="760:785" x14ac:dyDescent="0.25">
      <c r="ACF17103" s="60"/>
      <c r="ACG17103" s="60"/>
      <c r="ACH17103" s="60"/>
      <c r="ACI17103" s="60"/>
      <c r="ACJ17103" s="60"/>
      <c r="ACK17103" s="60"/>
      <c r="ACL17103" s="60"/>
      <c r="ACM17103" s="60"/>
      <c r="ACN17103" s="60"/>
      <c r="ACO17103" s="60"/>
      <c r="ACP17103" s="60"/>
      <c r="ACQ17103" s="60"/>
      <c r="ACR17103" s="60"/>
      <c r="ACS17103" s="60"/>
      <c r="ACT17103" s="60"/>
      <c r="ACU17103" s="60"/>
      <c r="ACV17103" s="60"/>
      <c r="ACW17103" s="60"/>
      <c r="ACX17103" s="60"/>
      <c r="ACY17103" s="60">
        <v>5.6199026390928802E-2</v>
      </c>
      <c r="ACZ17103" s="60"/>
      <c r="ADA17103" s="60"/>
      <c r="ADB17103" s="60"/>
      <c r="ADC17103" s="60"/>
      <c r="ADD17103" s="60"/>
      <c r="ADE17103" s="60"/>
    </row>
    <row r="17104" spans="760:785" x14ac:dyDescent="0.25">
      <c r="ACF17104" s="60"/>
      <c r="ACG17104" s="60"/>
      <c r="ACH17104" s="60"/>
      <c r="ACI17104" s="60"/>
      <c r="ACJ17104" s="60"/>
      <c r="ACK17104" s="60"/>
      <c r="ACL17104" s="60"/>
      <c r="ACM17104" s="60"/>
      <c r="ACN17104" s="60"/>
      <c r="ACO17104" s="60"/>
      <c r="ACP17104" s="60"/>
      <c r="ACQ17104" s="60"/>
      <c r="ACR17104" s="60"/>
      <c r="ACS17104" s="60"/>
      <c r="ACT17104" s="60"/>
      <c r="ACU17104" s="60"/>
      <c r="ACV17104" s="60"/>
      <c r="ACW17104" s="60"/>
      <c r="ACX17104" s="60"/>
      <c r="ACY17104" s="60">
        <v>5.6189521324100399E-2</v>
      </c>
      <c r="ACZ17104" s="60"/>
      <c r="ADA17104" s="60"/>
      <c r="ADB17104" s="60"/>
      <c r="ADC17104" s="60"/>
      <c r="ADD17104" s="60"/>
      <c r="ADE17104" s="60"/>
    </row>
    <row r="17105" spans="760:785" x14ac:dyDescent="0.25">
      <c r="ACF17105" s="60"/>
      <c r="ACG17105" s="60"/>
      <c r="ACH17105" s="60"/>
      <c r="ACI17105" s="60"/>
      <c r="ACJ17105" s="60"/>
      <c r="ACK17105" s="60"/>
      <c r="ACL17105" s="60"/>
      <c r="ACM17105" s="60"/>
      <c r="ACN17105" s="60"/>
      <c r="ACO17105" s="60"/>
      <c r="ACP17105" s="60"/>
      <c r="ACQ17105" s="60"/>
      <c r="ACR17105" s="60"/>
      <c r="ACS17105" s="60"/>
      <c r="ACT17105" s="60"/>
      <c r="ACU17105" s="60"/>
      <c r="ACV17105" s="60"/>
      <c r="ACW17105" s="60"/>
      <c r="ACX17105" s="60"/>
      <c r="ACY17105" s="60">
        <v>5.6118104747850998E-2</v>
      </c>
      <c r="ACZ17105" s="60"/>
      <c r="ADA17105" s="60"/>
      <c r="ADB17105" s="60"/>
      <c r="ADC17105" s="60"/>
      <c r="ADD17105" s="60"/>
      <c r="ADE17105" s="60"/>
    </row>
    <row r="17106" spans="760:785" x14ac:dyDescent="0.25">
      <c r="ACF17106" s="60"/>
      <c r="ACG17106" s="60"/>
      <c r="ACH17106" s="60"/>
      <c r="ACI17106" s="60"/>
      <c r="ACJ17106" s="60"/>
      <c r="ACK17106" s="60"/>
      <c r="ACL17106" s="60"/>
      <c r="ACM17106" s="60"/>
      <c r="ACN17106" s="60"/>
      <c r="ACO17106" s="60"/>
      <c r="ACP17106" s="60"/>
      <c r="ACQ17106" s="60"/>
      <c r="ACR17106" s="60"/>
      <c r="ACS17106" s="60"/>
      <c r="ACT17106" s="60"/>
      <c r="ACU17106" s="60"/>
      <c r="ACV17106" s="60"/>
      <c r="ACW17106" s="60"/>
      <c r="ACX17106" s="60"/>
      <c r="ACY17106" s="60">
        <v>5.6094524892336302E-2</v>
      </c>
      <c r="ACZ17106" s="60"/>
      <c r="ADA17106" s="60"/>
      <c r="ADB17106" s="60"/>
      <c r="ADC17106" s="60"/>
      <c r="ADD17106" s="60"/>
      <c r="ADE17106" s="60"/>
    </row>
    <row r="17107" spans="760:785" x14ac:dyDescent="0.25">
      <c r="ACF17107" s="60"/>
      <c r="ACG17107" s="60"/>
      <c r="ACH17107" s="60"/>
      <c r="ACI17107" s="60"/>
      <c r="ACJ17107" s="60"/>
      <c r="ACK17107" s="60"/>
      <c r="ACL17107" s="60"/>
      <c r="ACM17107" s="60"/>
      <c r="ACN17107" s="60"/>
      <c r="ACO17107" s="60"/>
      <c r="ACP17107" s="60"/>
      <c r="ACQ17107" s="60"/>
      <c r="ACR17107" s="60"/>
      <c r="ACS17107" s="60"/>
      <c r="ACT17107" s="60"/>
      <c r="ACU17107" s="60"/>
      <c r="ACV17107" s="60"/>
      <c r="ACW17107" s="60"/>
      <c r="ACX17107" s="60"/>
      <c r="ACY17107" s="60">
        <v>5.6094524892336302E-2</v>
      </c>
      <c r="ACZ17107" s="60"/>
      <c r="ADA17107" s="60"/>
      <c r="ADB17107" s="60"/>
      <c r="ADC17107" s="60"/>
      <c r="ADD17107" s="60"/>
      <c r="ADE17107" s="60"/>
    </row>
    <row r="17108" spans="760:785" x14ac:dyDescent="0.25">
      <c r="ACF17108" s="60"/>
      <c r="ACG17108" s="60"/>
      <c r="ACH17108" s="60"/>
      <c r="ACI17108" s="60"/>
      <c r="ACJ17108" s="60"/>
      <c r="ACK17108" s="60"/>
      <c r="ACL17108" s="60"/>
      <c r="ACM17108" s="60"/>
      <c r="ACN17108" s="60"/>
      <c r="ACO17108" s="60"/>
      <c r="ACP17108" s="60"/>
      <c r="ACQ17108" s="60"/>
      <c r="ACR17108" s="60"/>
      <c r="ACS17108" s="60"/>
      <c r="ACT17108" s="60"/>
      <c r="ACU17108" s="60"/>
      <c r="ACV17108" s="60"/>
      <c r="ACW17108" s="60"/>
      <c r="ACX17108" s="60"/>
      <c r="ACY17108" s="60">
        <v>5.6094079147902098E-2</v>
      </c>
      <c r="ACZ17108" s="60"/>
      <c r="ADA17108" s="60"/>
      <c r="ADB17108" s="60"/>
      <c r="ADC17108" s="60"/>
      <c r="ADD17108" s="60"/>
      <c r="ADE17108" s="60"/>
    </row>
    <row r="17109" spans="760:785" x14ac:dyDescent="0.25">
      <c r="ACF17109" s="60"/>
      <c r="ACG17109" s="60"/>
      <c r="ACH17109" s="60"/>
      <c r="ACI17109" s="60"/>
      <c r="ACJ17109" s="60"/>
      <c r="ACK17109" s="60"/>
      <c r="ACL17109" s="60"/>
      <c r="ACM17109" s="60"/>
      <c r="ACN17109" s="60"/>
      <c r="ACO17109" s="60"/>
      <c r="ACP17109" s="60"/>
      <c r="ACQ17109" s="60"/>
      <c r="ACR17109" s="60"/>
      <c r="ACS17109" s="60"/>
      <c r="ACT17109" s="60"/>
      <c r="ACU17109" s="60"/>
      <c r="ACV17109" s="60"/>
      <c r="ACW17109" s="60"/>
      <c r="ACX17109" s="60"/>
      <c r="ACY17109" s="60">
        <v>5.6094079147902098E-2</v>
      </c>
      <c r="ACZ17109" s="60"/>
      <c r="ADA17109" s="60"/>
      <c r="ADB17109" s="60"/>
      <c r="ADC17109" s="60"/>
      <c r="ADD17109" s="60"/>
      <c r="ADE17109" s="60"/>
    </row>
    <row r="17110" spans="760:785" x14ac:dyDescent="0.25">
      <c r="ACF17110" s="60"/>
      <c r="ACG17110" s="60"/>
      <c r="ACH17110" s="60"/>
      <c r="ACI17110" s="60"/>
      <c r="ACJ17110" s="60"/>
      <c r="ACK17110" s="60"/>
      <c r="ACL17110" s="60"/>
      <c r="ACM17110" s="60"/>
      <c r="ACN17110" s="60"/>
      <c r="ACO17110" s="60"/>
      <c r="ACP17110" s="60"/>
      <c r="ACQ17110" s="60"/>
      <c r="ACR17110" s="60"/>
      <c r="ACS17110" s="60"/>
      <c r="ACT17110" s="60"/>
      <c r="ACU17110" s="60"/>
      <c r="ACV17110" s="60"/>
      <c r="ACW17110" s="60"/>
      <c r="ACX17110" s="60"/>
      <c r="ACY17110" s="60">
        <v>5.60688996916466E-2</v>
      </c>
      <c r="ACZ17110" s="60"/>
      <c r="ADA17110" s="60"/>
      <c r="ADB17110" s="60"/>
      <c r="ADC17110" s="60"/>
      <c r="ADD17110" s="60"/>
      <c r="ADE17110" s="60"/>
    </row>
    <row r="17111" spans="760:785" x14ac:dyDescent="0.25">
      <c r="ACF17111" s="60"/>
      <c r="ACG17111" s="60"/>
      <c r="ACH17111" s="60"/>
      <c r="ACI17111" s="60"/>
      <c r="ACJ17111" s="60"/>
      <c r="ACK17111" s="60"/>
      <c r="ACL17111" s="60"/>
      <c r="ACM17111" s="60"/>
      <c r="ACN17111" s="60"/>
      <c r="ACO17111" s="60"/>
      <c r="ACP17111" s="60"/>
      <c r="ACQ17111" s="60"/>
      <c r="ACR17111" s="60"/>
      <c r="ACS17111" s="60"/>
      <c r="ACT17111" s="60"/>
      <c r="ACU17111" s="60"/>
      <c r="ACV17111" s="60"/>
      <c r="ACW17111" s="60"/>
      <c r="ACX17111" s="60"/>
      <c r="ACY17111" s="60">
        <v>5.5995664274192898E-2</v>
      </c>
      <c r="ACZ17111" s="60"/>
      <c r="ADA17111" s="60"/>
      <c r="ADB17111" s="60"/>
      <c r="ADC17111" s="60"/>
      <c r="ADD17111" s="60"/>
      <c r="ADE17111" s="60"/>
    </row>
    <row r="17112" spans="760:785" x14ac:dyDescent="0.25">
      <c r="ACF17112" s="60"/>
      <c r="ACG17112" s="60"/>
      <c r="ACH17112" s="60"/>
      <c r="ACI17112" s="60"/>
      <c r="ACJ17112" s="60"/>
      <c r="ACK17112" s="60"/>
      <c r="ACL17112" s="60"/>
      <c r="ACM17112" s="60"/>
      <c r="ACN17112" s="60"/>
      <c r="ACO17112" s="60"/>
      <c r="ACP17112" s="60"/>
      <c r="ACQ17112" s="60"/>
      <c r="ACR17112" s="60"/>
      <c r="ACS17112" s="60"/>
      <c r="ACT17112" s="60"/>
      <c r="ACU17112" s="60"/>
      <c r="ACV17112" s="60"/>
      <c r="ACW17112" s="60"/>
      <c r="ACX17112" s="60"/>
      <c r="ACY17112" s="60">
        <v>5.5991381135961499E-2</v>
      </c>
      <c r="ACZ17112" s="60"/>
      <c r="ADA17112" s="60"/>
      <c r="ADB17112" s="60"/>
      <c r="ADC17112" s="60"/>
      <c r="ADD17112" s="60"/>
      <c r="ADE17112" s="60"/>
    </row>
    <row r="17113" spans="760:785" x14ac:dyDescent="0.25">
      <c r="ACF17113" s="60"/>
      <c r="ACG17113" s="60"/>
      <c r="ACH17113" s="60"/>
      <c r="ACI17113" s="60"/>
      <c r="ACJ17113" s="60"/>
      <c r="ACK17113" s="60"/>
      <c r="ACL17113" s="60"/>
      <c r="ACM17113" s="60"/>
      <c r="ACN17113" s="60"/>
      <c r="ACO17113" s="60"/>
      <c r="ACP17113" s="60"/>
      <c r="ACQ17113" s="60"/>
      <c r="ACR17113" s="60"/>
      <c r="ACS17113" s="60"/>
      <c r="ACT17113" s="60"/>
      <c r="ACU17113" s="60"/>
      <c r="ACV17113" s="60"/>
      <c r="ACW17113" s="60"/>
      <c r="ACX17113" s="60"/>
      <c r="ACY17113" s="60">
        <v>5.5950294620634299E-2</v>
      </c>
      <c r="ACZ17113" s="60"/>
      <c r="ADA17113" s="60"/>
      <c r="ADB17113" s="60"/>
      <c r="ADC17113" s="60"/>
      <c r="ADD17113" s="60"/>
      <c r="ADE17113" s="60"/>
    </row>
    <row r="17114" spans="760:785" x14ac:dyDescent="0.25">
      <c r="ACF17114" s="60"/>
      <c r="ACG17114" s="60"/>
      <c r="ACH17114" s="60"/>
      <c r="ACI17114" s="60"/>
      <c r="ACJ17114" s="60"/>
      <c r="ACK17114" s="60"/>
      <c r="ACL17114" s="60"/>
      <c r="ACM17114" s="60"/>
      <c r="ACN17114" s="60"/>
      <c r="ACO17114" s="60"/>
      <c r="ACP17114" s="60"/>
      <c r="ACQ17114" s="60"/>
      <c r="ACR17114" s="60"/>
      <c r="ACS17114" s="60"/>
      <c r="ACT17114" s="60"/>
      <c r="ACU17114" s="60"/>
      <c r="ACV17114" s="60"/>
      <c r="ACW17114" s="60"/>
      <c r="ACX17114" s="60"/>
      <c r="ACY17114" s="60">
        <v>5.5950294620634299E-2</v>
      </c>
      <c r="ACZ17114" s="60"/>
      <c r="ADA17114" s="60"/>
      <c r="ADB17114" s="60"/>
      <c r="ADC17114" s="60"/>
      <c r="ADD17114" s="60"/>
      <c r="ADE17114" s="60"/>
    </row>
    <row r="17115" spans="760:785" x14ac:dyDescent="0.25">
      <c r="ACF17115" s="60"/>
      <c r="ACG17115" s="60"/>
      <c r="ACH17115" s="60"/>
      <c r="ACI17115" s="60"/>
      <c r="ACJ17115" s="60"/>
      <c r="ACK17115" s="60"/>
      <c r="ACL17115" s="60"/>
      <c r="ACM17115" s="60"/>
      <c r="ACN17115" s="60"/>
      <c r="ACO17115" s="60"/>
      <c r="ACP17115" s="60"/>
      <c r="ACQ17115" s="60"/>
      <c r="ACR17115" s="60"/>
      <c r="ACS17115" s="60"/>
      <c r="ACT17115" s="60"/>
      <c r="ACU17115" s="60"/>
      <c r="ACV17115" s="60"/>
      <c r="ACW17115" s="60"/>
      <c r="ACX17115" s="60"/>
      <c r="ACY17115" s="60">
        <v>5.5940478604072398E-2</v>
      </c>
      <c r="ACZ17115" s="60"/>
      <c r="ADA17115" s="60"/>
      <c r="ADB17115" s="60"/>
      <c r="ADC17115" s="60"/>
      <c r="ADD17115" s="60"/>
      <c r="ADE17115" s="60"/>
    </row>
    <row r="17116" spans="760:785" x14ac:dyDescent="0.25">
      <c r="ACF17116" s="60"/>
      <c r="ACG17116" s="60"/>
      <c r="ACH17116" s="60"/>
      <c r="ACI17116" s="60"/>
      <c r="ACJ17116" s="60"/>
      <c r="ACK17116" s="60"/>
      <c r="ACL17116" s="60"/>
      <c r="ACM17116" s="60"/>
      <c r="ACN17116" s="60"/>
      <c r="ACO17116" s="60"/>
      <c r="ACP17116" s="60"/>
      <c r="ACQ17116" s="60"/>
      <c r="ACR17116" s="60"/>
      <c r="ACS17116" s="60"/>
      <c r="ACT17116" s="60"/>
      <c r="ACU17116" s="60"/>
      <c r="ACV17116" s="60"/>
      <c r="ACW17116" s="60"/>
      <c r="ACX17116" s="60"/>
      <c r="ACY17116" s="60">
        <v>5.5928577481706501E-2</v>
      </c>
      <c r="ACZ17116" s="60"/>
      <c r="ADA17116" s="60"/>
      <c r="ADB17116" s="60"/>
      <c r="ADC17116" s="60"/>
      <c r="ADD17116" s="60"/>
      <c r="ADE17116" s="60"/>
    </row>
    <row r="17117" spans="760:785" x14ac:dyDescent="0.25">
      <c r="ACF17117" s="60"/>
      <c r="ACG17117" s="60"/>
      <c r="ACH17117" s="60"/>
      <c r="ACI17117" s="60"/>
      <c r="ACJ17117" s="60"/>
      <c r="ACK17117" s="60"/>
      <c r="ACL17117" s="60"/>
      <c r="ACM17117" s="60"/>
      <c r="ACN17117" s="60"/>
      <c r="ACO17117" s="60"/>
      <c r="ACP17117" s="60"/>
      <c r="ACQ17117" s="60"/>
      <c r="ACR17117" s="60"/>
      <c r="ACS17117" s="60"/>
      <c r="ACT17117" s="60"/>
      <c r="ACU17117" s="60"/>
      <c r="ACV17117" s="60"/>
      <c r="ACW17117" s="60"/>
      <c r="ACX17117" s="60"/>
      <c r="ACY17117" s="60">
        <v>5.5919884969424398E-2</v>
      </c>
      <c r="ACZ17117" s="60"/>
      <c r="ADA17117" s="60"/>
      <c r="ADB17117" s="60"/>
      <c r="ADC17117" s="60"/>
      <c r="ADD17117" s="60"/>
      <c r="ADE17117" s="60"/>
    </row>
    <row r="17118" spans="760:785" x14ac:dyDescent="0.25">
      <c r="ACF17118" s="60"/>
      <c r="ACG17118" s="60"/>
      <c r="ACH17118" s="60"/>
      <c r="ACI17118" s="60"/>
      <c r="ACJ17118" s="60"/>
      <c r="ACK17118" s="60"/>
      <c r="ACL17118" s="60"/>
      <c r="ACM17118" s="60"/>
      <c r="ACN17118" s="60"/>
      <c r="ACO17118" s="60"/>
      <c r="ACP17118" s="60"/>
      <c r="ACQ17118" s="60"/>
      <c r="ACR17118" s="60"/>
      <c r="ACS17118" s="60"/>
      <c r="ACT17118" s="60"/>
      <c r="ACU17118" s="60"/>
      <c r="ACV17118" s="60"/>
      <c r="ACW17118" s="60"/>
      <c r="ACX17118" s="60"/>
      <c r="ACY17118" s="60">
        <v>5.5919884969424398E-2</v>
      </c>
      <c r="ACZ17118" s="60"/>
      <c r="ADA17118" s="60"/>
      <c r="ADB17118" s="60"/>
      <c r="ADC17118" s="60"/>
      <c r="ADD17118" s="60"/>
      <c r="ADE17118" s="60"/>
    </row>
    <row r="17119" spans="760:785" x14ac:dyDescent="0.25">
      <c r="ACF17119" s="60"/>
      <c r="ACG17119" s="60"/>
      <c r="ACH17119" s="60"/>
      <c r="ACI17119" s="60"/>
      <c r="ACJ17119" s="60"/>
      <c r="ACK17119" s="60"/>
      <c r="ACL17119" s="60"/>
      <c r="ACM17119" s="60"/>
      <c r="ACN17119" s="60"/>
      <c r="ACO17119" s="60"/>
      <c r="ACP17119" s="60"/>
      <c r="ACQ17119" s="60"/>
      <c r="ACR17119" s="60"/>
      <c r="ACS17119" s="60"/>
      <c r="ACT17119" s="60"/>
      <c r="ACU17119" s="60"/>
      <c r="ACV17119" s="60"/>
      <c r="ACW17119" s="60"/>
      <c r="ACX17119" s="60"/>
      <c r="ACY17119" s="60">
        <v>5.5891084197822398E-2</v>
      </c>
      <c r="ACZ17119" s="60"/>
      <c r="ADA17119" s="60"/>
      <c r="ADB17119" s="60"/>
      <c r="ADC17119" s="60"/>
      <c r="ADD17119" s="60"/>
      <c r="ADE17119" s="60"/>
    </row>
    <row r="17120" spans="760:785" x14ac:dyDescent="0.25">
      <c r="ACF17120" s="60"/>
      <c r="ACG17120" s="60"/>
      <c r="ACH17120" s="60"/>
      <c r="ACI17120" s="60"/>
      <c r="ACJ17120" s="60"/>
      <c r="ACK17120" s="60"/>
      <c r="ACL17120" s="60"/>
      <c r="ACM17120" s="60"/>
      <c r="ACN17120" s="60"/>
      <c r="ACO17120" s="60"/>
      <c r="ACP17120" s="60"/>
      <c r="ACQ17120" s="60"/>
      <c r="ACR17120" s="60"/>
      <c r="ACS17120" s="60"/>
      <c r="ACT17120" s="60"/>
      <c r="ACU17120" s="60"/>
      <c r="ACV17120" s="60"/>
      <c r="ACW17120" s="60"/>
      <c r="ACX17120" s="60"/>
      <c r="ACY17120" s="60">
        <v>5.5888022401283002E-2</v>
      </c>
      <c r="ACZ17120" s="60"/>
      <c r="ADA17120" s="60"/>
      <c r="ADB17120" s="60"/>
      <c r="ADC17120" s="60"/>
      <c r="ADD17120" s="60"/>
      <c r="ADE17120" s="60"/>
    </row>
    <row r="17121" spans="760:785" x14ac:dyDescent="0.25">
      <c r="ACF17121" s="60"/>
      <c r="ACG17121" s="60"/>
      <c r="ACH17121" s="60"/>
      <c r="ACI17121" s="60"/>
      <c r="ACJ17121" s="60"/>
      <c r="ACK17121" s="60"/>
      <c r="ACL17121" s="60"/>
      <c r="ACM17121" s="60"/>
      <c r="ACN17121" s="60"/>
      <c r="ACO17121" s="60"/>
      <c r="ACP17121" s="60"/>
      <c r="ACQ17121" s="60"/>
      <c r="ACR17121" s="60"/>
      <c r="ACS17121" s="60"/>
      <c r="ACT17121" s="60"/>
      <c r="ACU17121" s="60"/>
      <c r="ACV17121" s="60"/>
      <c r="ACW17121" s="60"/>
      <c r="ACX17121" s="60"/>
      <c r="ACY17121" s="60">
        <v>5.5846148830153701E-2</v>
      </c>
      <c r="ACZ17121" s="60"/>
      <c r="ADA17121" s="60"/>
      <c r="ADB17121" s="60"/>
      <c r="ADC17121" s="60"/>
      <c r="ADD17121" s="60"/>
      <c r="ADE17121" s="60"/>
    </row>
    <row r="17122" spans="760:785" x14ac:dyDescent="0.25">
      <c r="ACF17122" s="60"/>
      <c r="ACG17122" s="60"/>
      <c r="ACH17122" s="60"/>
      <c r="ACI17122" s="60"/>
      <c r="ACJ17122" s="60"/>
      <c r="ACK17122" s="60"/>
      <c r="ACL17122" s="60"/>
      <c r="ACM17122" s="60"/>
      <c r="ACN17122" s="60"/>
      <c r="ACO17122" s="60"/>
      <c r="ACP17122" s="60"/>
      <c r="ACQ17122" s="60"/>
      <c r="ACR17122" s="60"/>
      <c r="ACS17122" s="60"/>
      <c r="ACT17122" s="60"/>
      <c r="ACU17122" s="60"/>
      <c r="ACV17122" s="60"/>
      <c r="ACW17122" s="60"/>
      <c r="ACX17122" s="60"/>
      <c r="ACY17122" s="60">
        <v>5.5794288038771497E-2</v>
      </c>
      <c r="ACZ17122" s="60"/>
      <c r="ADA17122" s="60"/>
      <c r="ADB17122" s="60"/>
      <c r="ADC17122" s="60"/>
      <c r="ADD17122" s="60"/>
      <c r="ADE17122" s="60"/>
    </row>
    <row r="17123" spans="760:785" x14ac:dyDescent="0.25">
      <c r="ACF17123" s="60"/>
      <c r="ACG17123" s="60"/>
      <c r="ACH17123" s="60"/>
      <c r="ACI17123" s="60"/>
      <c r="ACJ17123" s="60"/>
      <c r="ACK17123" s="60"/>
      <c r="ACL17123" s="60"/>
      <c r="ACM17123" s="60"/>
      <c r="ACN17123" s="60"/>
      <c r="ACO17123" s="60"/>
      <c r="ACP17123" s="60"/>
      <c r="ACQ17123" s="60"/>
      <c r="ACR17123" s="60"/>
      <c r="ACS17123" s="60"/>
      <c r="ACT17123" s="60"/>
      <c r="ACU17123" s="60"/>
      <c r="ACV17123" s="60"/>
      <c r="ACW17123" s="60"/>
      <c r="ACX17123" s="60"/>
      <c r="ACY17123" s="60">
        <v>5.5794288038771497E-2</v>
      </c>
      <c r="ACZ17123" s="60"/>
      <c r="ADA17123" s="60"/>
      <c r="ADB17123" s="60"/>
      <c r="ADC17123" s="60"/>
      <c r="ADD17123" s="60"/>
      <c r="ADE17123" s="60"/>
    </row>
    <row r="17124" spans="760:785" x14ac:dyDescent="0.25">
      <c r="ACF17124" s="60"/>
      <c r="ACG17124" s="60"/>
      <c r="ACH17124" s="60"/>
      <c r="ACI17124" s="60"/>
      <c r="ACJ17124" s="60"/>
      <c r="ACK17124" s="60"/>
      <c r="ACL17124" s="60"/>
      <c r="ACM17124" s="60"/>
      <c r="ACN17124" s="60"/>
      <c r="ACO17124" s="60"/>
      <c r="ACP17124" s="60"/>
      <c r="ACQ17124" s="60"/>
      <c r="ACR17124" s="60"/>
      <c r="ACS17124" s="60"/>
      <c r="ACT17124" s="60"/>
      <c r="ACU17124" s="60"/>
      <c r="ACV17124" s="60"/>
      <c r="ACW17124" s="60"/>
      <c r="ACX17124" s="60"/>
      <c r="ACY17124" s="60">
        <v>5.5788319115565699E-2</v>
      </c>
      <c r="ACZ17124" s="60"/>
      <c r="ADA17124" s="60"/>
      <c r="ADB17124" s="60"/>
      <c r="ADC17124" s="60"/>
      <c r="ADD17124" s="60"/>
      <c r="ADE17124" s="60"/>
    </row>
    <row r="17125" spans="760:785" x14ac:dyDescent="0.25">
      <c r="ACF17125" s="60"/>
      <c r="ACG17125" s="60"/>
      <c r="ACH17125" s="60"/>
      <c r="ACI17125" s="60"/>
      <c r="ACJ17125" s="60"/>
      <c r="ACK17125" s="60"/>
      <c r="ACL17125" s="60"/>
      <c r="ACM17125" s="60"/>
      <c r="ACN17125" s="60"/>
      <c r="ACO17125" s="60"/>
      <c r="ACP17125" s="60"/>
      <c r="ACQ17125" s="60"/>
      <c r="ACR17125" s="60"/>
      <c r="ACS17125" s="60"/>
      <c r="ACT17125" s="60"/>
      <c r="ACU17125" s="60"/>
      <c r="ACV17125" s="60"/>
      <c r="ACW17125" s="60"/>
      <c r="ACX17125" s="60"/>
      <c r="ACY17125" s="60">
        <v>5.57402737600287E-2</v>
      </c>
      <c r="ACZ17125" s="60"/>
      <c r="ADA17125" s="60"/>
      <c r="ADB17125" s="60"/>
      <c r="ADC17125" s="60"/>
      <c r="ADD17125" s="60"/>
      <c r="ADE17125" s="60"/>
    </row>
    <row r="17126" spans="760:785" x14ac:dyDescent="0.25">
      <c r="ACF17126" s="60"/>
      <c r="ACG17126" s="60"/>
      <c r="ACH17126" s="60"/>
      <c r="ACI17126" s="60"/>
      <c r="ACJ17126" s="60"/>
      <c r="ACK17126" s="60"/>
      <c r="ACL17126" s="60"/>
      <c r="ACM17126" s="60"/>
      <c r="ACN17126" s="60"/>
      <c r="ACO17126" s="60"/>
      <c r="ACP17126" s="60"/>
      <c r="ACQ17126" s="60"/>
      <c r="ACR17126" s="60"/>
      <c r="ACS17126" s="60"/>
      <c r="ACT17126" s="60"/>
      <c r="ACU17126" s="60"/>
      <c r="ACV17126" s="60"/>
      <c r="ACW17126" s="60"/>
      <c r="ACX17126" s="60"/>
      <c r="ACY17126" s="60">
        <v>5.5681601389662903E-2</v>
      </c>
      <c r="ACZ17126" s="60"/>
      <c r="ADA17126" s="60"/>
      <c r="ADB17126" s="60"/>
      <c r="ADC17126" s="60"/>
      <c r="ADD17126" s="60"/>
      <c r="ADE17126" s="60"/>
    </row>
    <row r="17127" spans="760:785" x14ac:dyDescent="0.25">
      <c r="ACF17127" s="60"/>
      <c r="ACG17127" s="60"/>
      <c r="ACH17127" s="60"/>
      <c r="ACI17127" s="60"/>
      <c r="ACJ17127" s="60"/>
      <c r="ACK17127" s="60"/>
      <c r="ACL17127" s="60"/>
      <c r="ACM17127" s="60"/>
      <c r="ACN17127" s="60"/>
      <c r="ACO17127" s="60"/>
      <c r="ACP17127" s="60"/>
      <c r="ACQ17127" s="60"/>
      <c r="ACR17127" s="60"/>
      <c r="ACS17127" s="60"/>
      <c r="ACT17127" s="60"/>
      <c r="ACU17127" s="60"/>
      <c r="ACV17127" s="60"/>
      <c r="ACW17127" s="60"/>
      <c r="ACX17127" s="60"/>
      <c r="ACY17127" s="60">
        <v>5.5635151371684899E-2</v>
      </c>
      <c r="ACZ17127" s="60"/>
      <c r="ADA17127" s="60"/>
      <c r="ADB17127" s="60"/>
      <c r="ADC17127" s="60"/>
      <c r="ADD17127" s="60"/>
      <c r="ADE17127" s="60"/>
    </row>
    <row r="17128" spans="760:785" x14ac:dyDescent="0.25">
      <c r="ACF17128" s="60"/>
      <c r="ACG17128" s="60"/>
      <c r="ACH17128" s="60"/>
      <c r="ACI17128" s="60"/>
      <c r="ACJ17128" s="60"/>
      <c r="ACK17128" s="60"/>
      <c r="ACL17128" s="60"/>
      <c r="ACM17128" s="60"/>
      <c r="ACN17128" s="60"/>
      <c r="ACO17128" s="60"/>
      <c r="ACP17128" s="60"/>
      <c r="ACQ17128" s="60"/>
      <c r="ACR17128" s="60"/>
      <c r="ACS17128" s="60"/>
      <c r="ACT17128" s="60"/>
      <c r="ACU17128" s="60"/>
      <c r="ACV17128" s="60"/>
      <c r="ACW17128" s="60"/>
      <c r="ACX17128" s="60"/>
      <c r="ACY17128" s="60">
        <v>5.5635151371684899E-2</v>
      </c>
      <c r="ACZ17128" s="60"/>
      <c r="ADA17128" s="60"/>
      <c r="ADB17128" s="60"/>
      <c r="ADC17128" s="60"/>
      <c r="ADD17128" s="60"/>
      <c r="ADE17128" s="60"/>
    </row>
    <row r="17129" spans="760:785" x14ac:dyDescent="0.25">
      <c r="ACF17129" s="60"/>
      <c r="ACG17129" s="60"/>
      <c r="ACH17129" s="60"/>
      <c r="ACI17129" s="60"/>
      <c r="ACJ17129" s="60"/>
      <c r="ACK17129" s="60"/>
      <c r="ACL17129" s="60"/>
      <c r="ACM17129" s="60"/>
      <c r="ACN17129" s="60"/>
      <c r="ACO17129" s="60"/>
      <c r="ACP17129" s="60"/>
      <c r="ACQ17129" s="60"/>
      <c r="ACR17129" s="60"/>
      <c r="ACS17129" s="60"/>
      <c r="ACT17129" s="60"/>
      <c r="ACU17129" s="60"/>
      <c r="ACV17129" s="60"/>
      <c r="ACW17129" s="60"/>
      <c r="ACX17129" s="60"/>
      <c r="ACY17129" s="60">
        <v>5.56201336249212E-2</v>
      </c>
      <c r="ACZ17129" s="60"/>
      <c r="ADA17129" s="60"/>
      <c r="ADB17129" s="60"/>
      <c r="ADC17129" s="60"/>
      <c r="ADD17129" s="60"/>
      <c r="ADE17129" s="60"/>
    </row>
    <row r="17130" spans="760:785" x14ac:dyDescent="0.25">
      <c r="ACF17130" s="60"/>
      <c r="ACG17130" s="60"/>
      <c r="ACH17130" s="60"/>
      <c r="ACI17130" s="60"/>
      <c r="ACJ17130" s="60"/>
      <c r="ACK17130" s="60"/>
      <c r="ACL17130" s="60"/>
      <c r="ACM17130" s="60"/>
      <c r="ACN17130" s="60"/>
      <c r="ACO17130" s="60"/>
      <c r="ACP17130" s="60"/>
      <c r="ACQ17130" s="60"/>
      <c r="ACR17130" s="60"/>
      <c r="ACS17130" s="60"/>
      <c r="ACT17130" s="60"/>
      <c r="ACU17130" s="60"/>
      <c r="ACV17130" s="60"/>
      <c r="ACW17130" s="60"/>
      <c r="ACX17130" s="60"/>
      <c r="ACY17130" s="60">
        <v>5.5587652802871798E-2</v>
      </c>
      <c r="ACZ17130" s="60"/>
      <c r="ADA17130" s="60"/>
      <c r="ADB17130" s="60"/>
      <c r="ADC17130" s="60"/>
      <c r="ADD17130" s="60"/>
      <c r="ADE17130" s="60"/>
    </row>
    <row r="17131" spans="760:785" x14ac:dyDescent="0.25">
      <c r="ACF17131" s="60"/>
      <c r="ACG17131" s="60"/>
      <c r="ACH17131" s="60"/>
      <c r="ACI17131" s="60"/>
      <c r="ACJ17131" s="60"/>
      <c r="ACK17131" s="60"/>
      <c r="ACL17131" s="60"/>
      <c r="ACM17131" s="60"/>
      <c r="ACN17131" s="60"/>
      <c r="ACO17131" s="60"/>
      <c r="ACP17131" s="60"/>
      <c r="ACQ17131" s="60"/>
      <c r="ACR17131" s="60"/>
      <c r="ACS17131" s="60"/>
      <c r="ACT17131" s="60"/>
      <c r="ACU17131" s="60"/>
      <c r="ACV17131" s="60"/>
      <c r="ACW17131" s="60"/>
      <c r="ACX17131" s="60"/>
      <c r="ACY17131" s="60">
        <v>5.5587652802871798E-2</v>
      </c>
      <c r="ACZ17131" s="60"/>
      <c r="ADA17131" s="60"/>
      <c r="ADB17131" s="60"/>
      <c r="ADC17131" s="60"/>
      <c r="ADD17131" s="60"/>
      <c r="ADE17131" s="60"/>
    </row>
    <row r="17132" spans="760:785" x14ac:dyDescent="0.25">
      <c r="ACF17132" s="60"/>
      <c r="ACG17132" s="60"/>
      <c r="ACH17132" s="60"/>
      <c r="ACI17132" s="60"/>
      <c r="ACJ17132" s="60"/>
      <c r="ACK17132" s="60"/>
      <c r="ACL17132" s="60"/>
      <c r="ACM17132" s="60"/>
      <c r="ACN17132" s="60"/>
      <c r="ACO17132" s="60"/>
      <c r="ACP17132" s="60"/>
      <c r="ACQ17132" s="60"/>
      <c r="ACR17132" s="60"/>
      <c r="ACS17132" s="60"/>
      <c r="ACT17132" s="60"/>
      <c r="ACU17132" s="60"/>
      <c r="ACV17132" s="60"/>
      <c r="ACW17132" s="60"/>
      <c r="ACX17132" s="60"/>
      <c r="ACY17132" s="60">
        <v>5.5581279397303E-2</v>
      </c>
      <c r="ACZ17132" s="60"/>
      <c r="ADA17132" s="60"/>
      <c r="ADB17132" s="60"/>
      <c r="ADC17132" s="60"/>
      <c r="ADD17132" s="60"/>
      <c r="ADE17132" s="60"/>
    </row>
    <row r="17133" spans="760:785" x14ac:dyDescent="0.25">
      <c r="ACF17133" s="60"/>
      <c r="ACG17133" s="60"/>
      <c r="ACH17133" s="60"/>
      <c r="ACI17133" s="60"/>
      <c r="ACJ17133" s="60"/>
      <c r="ACK17133" s="60"/>
      <c r="ACL17133" s="60"/>
      <c r="ACM17133" s="60"/>
      <c r="ACN17133" s="60"/>
      <c r="ACO17133" s="60"/>
      <c r="ACP17133" s="60"/>
      <c r="ACQ17133" s="60"/>
      <c r="ACR17133" s="60"/>
      <c r="ACS17133" s="60"/>
      <c r="ACT17133" s="60"/>
      <c r="ACU17133" s="60"/>
      <c r="ACV17133" s="60"/>
      <c r="ACW17133" s="60"/>
      <c r="ACX17133" s="60"/>
      <c r="ACY17133" s="60">
        <v>5.5581279397303E-2</v>
      </c>
      <c r="ACZ17133" s="60"/>
      <c r="ADA17133" s="60"/>
      <c r="ADB17133" s="60"/>
      <c r="ADC17133" s="60"/>
      <c r="ADD17133" s="60"/>
      <c r="ADE17133" s="60"/>
    </row>
    <row r="17134" spans="760:785" x14ac:dyDescent="0.25">
      <c r="ACF17134" s="60"/>
      <c r="ACG17134" s="60"/>
      <c r="ACH17134" s="60"/>
      <c r="ACI17134" s="60"/>
      <c r="ACJ17134" s="60"/>
      <c r="ACK17134" s="60"/>
      <c r="ACL17134" s="60"/>
      <c r="ACM17134" s="60"/>
      <c r="ACN17134" s="60"/>
      <c r="ACO17134" s="60"/>
      <c r="ACP17134" s="60"/>
      <c r="ACQ17134" s="60"/>
      <c r="ACR17134" s="60"/>
      <c r="ACS17134" s="60"/>
      <c r="ACT17134" s="60"/>
      <c r="ACU17134" s="60"/>
      <c r="ACV17134" s="60"/>
      <c r="ACW17134" s="60"/>
      <c r="ACX17134" s="60"/>
      <c r="ACY17134" s="60">
        <v>5.5566883229688002E-2</v>
      </c>
      <c r="ACZ17134" s="60"/>
      <c r="ADA17134" s="60"/>
      <c r="ADB17134" s="60"/>
      <c r="ADC17134" s="60"/>
      <c r="ADD17134" s="60"/>
      <c r="ADE17134" s="60"/>
    </row>
    <row r="17135" spans="760:785" x14ac:dyDescent="0.25">
      <c r="ACF17135" s="60"/>
      <c r="ACG17135" s="60"/>
      <c r="ACH17135" s="60"/>
      <c r="ACI17135" s="60"/>
      <c r="ACJ17135" s="60"/>
      <c r="ACK17135" s="60"/>
      <c r="ACL17135" s="60"/>
      <c r="ACM17135" s="60"/>
      <c r="ACN17135" s="60"/>
      <c r="ACO17135" s="60"/>
      <c r="ACP17135" s="60"/>
      <c r="ACQ17135" s="60"/>
      <c r="ACR17135" s="60"/>
      <c r="ACS17135" s="60"/>
      <c r="ACT17135" s="60"/>
      <c r="ACU17135" s="60"/>
      <c r="ACV17135" s="60"/>
      <c r="ACW17135" s="60"/>
      <c r="ACX17135" s="60"/>
      <c r="ACY17135" s="60">
        <v>5.5487445349893597E-2</v>
      </c>
      <c r="ACZ17135" s="60"/>
      <c r="ADA17135" s="60"/>
      <c r="ADB17135" s="60"/>
      <c r="ADC17135" s="60"/>
      <c r="ADD17135" s="60"/>
      <c r="ADE17135" s="60"/>
    </row>
    <row r="17136" spans="760:785" x14ac:dyDescent="0.25">
      <c r="ACF17136" s="60"/>
      <c r="ACG17136" s="60"/>
      <c r="ACH17136" s="60"/>
      <c r="ACI17136" s="60"/>
      <c r="ACJ17136" s="60"/>
      <c r="ACK17136" s="60"/>
      <c r="ACL17136" s="60"/>
      <c r="ACM17136" s="60"/>
      <c r="ACN17136" s="60"/>
      <c r="ACO17136" s="60"/>
      <c r="ACP17136" s="60"/>
      <c r="ACQ17136" s="60"/>
      <c r="ACR17136" s="60"/>
      <c r="ACS17136" s="60"/>
      <c r="ACT17136" s="60"/>
      <c r="ACU17136" s="60"/>
      <c r="ACV17136" s="60"/>
      <c r="ACW17136" s="60"/>
      <c r="ACX17136" s="60"/>
      <c r="ACY17136" s="60">
        <v>5.54524106260601E-2</v>
      </c>
      <c r="ACZ17136" s="60"/>
      <c r="ADA17136" s="60"/>
      <c r="ADB17136" s="60"/>
      <c r="ADC17136" s="60"/>
      <c r="ADD17136" s="60"/>
      <c r="ADE17136" s="60"/>
    </row>
    <row r="17137" spans="760:785" x14ac:dyDescent="0.25">
      <c r="ACF17137" s="60"/>
      <c r="ACG17137" s="60"/>
      <c r="ACH17137" s="60"/>
      <c r="ACI17137" s="60"/>
      <c r="ACJ17137" s="60"/>
      <c r="ACK17137" s="60"/>
      <c r="ACL17137" s="60"/>
      <c r="ACM17137" s="60"/>
      <c r="ACN17137" s="60"/>
      <c r="ACO17137" s="60"/>
      <c r="ACP17137" s="60"/>
      <c r="ACQ17137" s="60"/>
      <c r="ACR17137" s="60"/>
      <c r="ACS17137" s="60"/>
      <c r="ACT17137" s="60"/>
      <c r="ACU17137" s="60"/>
      <c r="ACV17137" s="60"/>
      <c r="ACW17137" s="60"/>
      <c r="ACX17137" s="60"/>
      <c r="ACY17137" s="60">
        <v>5.5435553518917803E-2</v>
      </c>
      <c r="ACZ17137" s="60"/>
      <c r="ADA17137" s="60"/>
      <c r="ADB17137" s="60"/>
      <c r="ADC17137" s="60"/>
      <c r="ADD17137" s="60"/>
      <c r="ADE17137" s="60"/>
    </row>
    <row r="17138" spans="760:785" x14ac:dyDescent="0.25">
      <c r="ACF17138" s="60"/>
      <c r="ACG17138" s="60"/>
      <c r="ACH17138" s="60"/>
      <c r="ACI17138" s="60"/>
      <c r="ACJ17138" s="60"/>
      <c r="ACK17138" s="60"/>
      <c r="ACL17138" s="60"/>
      <c r="ACM17138" s="60"/>
      <c r="ACN17138" s="60"/>
      <c r="ACO17138" s="60"/>
      <c r="ACP17138" s="60"/>
      <c r="ACQ17138" s="60"/>
      <c r="ACR17138" s="60"/>
      <c r="ACS17138" s="60"/>
      <c r="ACT17138" s="60"/>
      <c r="ACU17138" s="60"/>
      <c r="ACV17138" s="60"/>
      <c r="ACW17138" s="60"/>
      <c r="ACX17138" s="60"/>
      <c r="ACY17138" s="60">
        <v>5.5379827461517102E-2</v>
      </c>
      <c r="ACZ17138" s="60"/>
      <c r="ADA17138" s="60"/>
      <c r="ADB17138" s="60"/>
      <c r="ADC17138" s="60"/>
      <c r="ADD17138" s="60"/>
      <c r="ADE17138" s="60"/>
    </row>
    <row r="17139" spans="760:785" x14ac:dyDescent="0.25">
      <c r="ACF17139" s="60"/>
      <c r="ACG17139" s="60"/>
      <c r="ACH17139" s="60"/>
      <c r="ACI17139" s="60"/>
      <c r="ACJ17139" s="60"/>
      <c r="ACK17139" s="60"/>
      <c r="ACL17139" s="60"/>
      <c r="ACM17139" s="60"/>
      <c r="ACN17139" s="60"/>
      <c r="ACO17139" s="60"/>
      <c r="ACP17139" s="60"/>
      <c r="ACQ17139" s="60"/>
      <c r="ACR17139" s="60"/>
      <c r="ACS17139" s="60"/>
      <c r="ACT17139" s="60"/>
      <c r="ACU17139" s="60"/>
      <c r="ACV17139" s="60"/>
      <c r="ACW17139" s="60"/>
      <c r="ACX17139" s="60"/>
      <c r="ACY17139" s="60">
        <v>5.5371184327173403E-2</v>
      </c>
      <c r="ACZ17139" s="60"/>
      <c r="ADA17139" s="60"/>
      <c r="ADB17139" s="60"/>
      <c r="ADC17139" s="60"/>
      <c r="ADD17139" s="60"/>
      <c r="ADE17139" s="60"/>
    </row>
    <row r="17140" spans="760:785" x14ac:dyDescent="0.25">
      <c r="ACF17140" s="60"/>
      <c r="ACG17140" s="60"/>
      <c r="ACH17140" s="60"/>
      <c r="ACI17140" s="60"/>
      <c r="ACJ17140" s="60"/>
      <c r="ACK17140" s="60"/>
      <c r="ACL17140" s="60"/>
      <c r="ACM17140" s="60"/>
      <c r="ACN17140" s="60"/>
      <c r="ACO17140" s="60"/>
      <c r="ACP17140" s="60"/>
      <c r="ACQ17140" s="60"/>
      <c r="ACR17140" s="60"/>
      <c r="ACS17140" s="60"/>
      <c r="ACT17140" s="60"/>
      <c r="ACU17140" s="60"/>
      <c r="ACV17140" s="60"/>
      <c r="ACW17140" s="60"/>
      <c r="ACX17140" s="60"/>
      <c r="ACY17140" s="60">
        <v>5.5300386373245802E-2</v>
      </c>
      <c r="ACZ17140" s="60"/>
      <c r="ADA17140" s="60"/>
      <c r="ADB17140" s="60"/>
      <c r="ADC17140" s="60"/>
      <c r="ADD17140" s="60"/>
      <c r="ADE17140" s="60"/>
    </row>
    <row r="17141" spans="760:785" x14ac:dyDescent="0.25">
      <c r="ACF17141" s="60"/>
      <c r="ACG17141" s="60"/>
      <c r="ACH17141" s="60"/>
      <c r="ACI17141" s="60"/>
      <c r="ACJ17141" s="60"/>
      <c r="ACK17141" s="60"/>
      <c r="ACL17141" s="60"/>
      <c r="ACM17141" s="60"/>
      <c r="ACN17141" s="60"/>
      <c r="ACO17141" s="60"/>
      <c r="ACP17141" s="60"/>
      <c r="ACQ17141" s="60"/>
      <c r="ACR17141" s="60"/>
      <c r="ACS17141" s="60"/>
      <c r="ACT17141" s="60"/>
      <c r="ACU17141" s="60"/>
      <c r="ACV17141" s="60"/>
      <c r="ACW17141" s="60"/>
      <c r="ACX17141" s="60"/>
      <c r="ACY17141" s="60">
        <v>5.5279598082570797E-2</v>
      </c>
      <c r="ACZ17141" s="60"/>
      <c r="ADA17141" s="60"/>
      <c r="ADB17141" s="60"/>
      <c r="ADC17141" s="60"/>
      <c r="ADD17141" s="60"/>
      <c r="ADE17141" s="60"/>
    </row>
    <row r="17142" spans="760:785" x14ac:dyDescent="0.25">
      <c r="ACF17142" s="60"/>
      <c r="ACG17142" s="60"/>
      <c r="ACH17142" s="60"/>
      <c r="ACI17142" s="60"/>
      <c r="ACJ17142" s="60"/>
      <c r="ACK17142" s="60"/>
      <c r="ACL17142" s="60"/>
      <c r="ACM17142" s="60"/>
      <c r="ACN17142" s="60"/>
      <c r="ACO17142" s="60"/>
      <c r="ACP17142" s="60"/>
      <c r="ACQ17142" s="60"/>
      <c r="ACR17142" s="60"/>
      <c r="ACS17142" s="60"/>
      <c r="ACT17142" s="60"/>
      <c r="ACU17142" s="60"/>
      <c r="ACV17142" s="60"/>
      <c r="ACW17142" s="60"/>
      <c r="ACX17142" s="60"/>
      <c r="ACY17142" s="60">
        <v>5.5274144799536497E-2</v>
      </c>
      <c r="ACZ17142" s="60"/>
      <c r="ADA17142" s="60"/>
      <c r="ADB17142" s="60"/>
      <c r="ADC17142" s="60"/>
      <c r="ADD17142" s="60"/>
      <c r="ADE17142" s="60"/>
    </row>
    <row r="17143" spans="760:785" x14ac:dyDescent="0.25">
      <c r="ACF17143" s="60"/>
      <c r="ACG17143" s="60"/>
      <c r="ACH17143" s="60"/>
      <c r="ACI17143" s="60"/>
      <c r="ACJ17143" s="60"/>
      <c r="ACK17143" s="60"/>
      <c r="ACL17143" s="60"/>
      <c r="ACM17143" s="60"/>
      <c r="ACN17143" s="60"/>
      <c r="ACO17143" s="60"/>
      <c r="ACP17143" s="60"/>
      <c r="ACQ17143" s="60"/>
      <c r="ACR17143" s="60"/>
      <c r="ACS17143" s="60"/>
      <c r="ACT17143" s="60"/>
      <c r="ACU17143" s="60"/>
      <c r="ACV17143" s="60"/>
      <c r="ACW17143" s="60"/>
      <c r="ACX17143" s="60"/>
      <c r="ACY17143" s="60">
        <v>5.5247222142787003E-2</v>
      </c>
      <c r="ACZ17143" s="60"/>
      <c r="ADA17143" s="60"/>
      <c r="ADB17143" s="60"/>
      <c r="ADC17143" s="60"/>
      <c r="ADD17143" s="60"/>
      <c r="ADE17143" s="60"/>
    </row>
    <row r="17144" spans="760:785" x14ac:dyDescent="0.25">
      <c r="ACF17144" s="60"/>
      <c r="ACG17144" s="60"/>
      <c r="ACH17144" s="60"/>
      <c r="ACI17144" s="60"/>
      <c r="ACJ17144" s="60"/>
      <c r="ACK17144" s="60"/>
      <c r="ACL17144" s="60"/>
      <c r="ACM17144" s="60"/>
      <c r="ACN17144" s="60"/>
      <c r="ACO17144" s="60"/>
      <c r="ACP17144" s="60"/>
      <c r="ACQ17144" s="60"/>
      <c r="ACR17144" s="60"/>
      <c r="ACS17144" s="60"/>
      <c r="ACT17144" s="60"/>
      <c r="ACU17144" s="60"/>
      <c r="ACV17144" s="60"/>
      <c r="ACW17144" s="60"/>
      <c r="ACX17144" s="60"/>
      <c r="ACY17144" s="60">
        <v>5.5247222142787003E-2</v>
      </c>
      <c r="ACZ17144" s="60"/>
      <c r="ADA17144" s="60"/>
      <c r="ADB17144" s="60"/>
      <c r="ADC17144" s="60"/>
      <c r="ADD17144" s="60"/>
      <c r="ADE17144" s="60"/>
    </row>
    <row r="17145" spans="760:785" x14ac:dyDescent="0.25">
      <c r="ACF17145" s="60"/>
      <c r="ACG17145" s="60"/>
      <c r="ACH17145" s="60"/>
      <c r="ACI17145" s="60"/>
      <c r="ACJ17145" s="60"/>
      <c r="ACK17145" s="60"/>
      <c r="ACL17145" s="60"/>
      <c r="ACM17145" s="60"/>
      <c r="ACN17145" s="60"/>
      <c r="ACO17145" s="60"/>
      <c r="ACP17145" s="60"/>
      <c r="ACQ17145" s="60"/>
      <c r="ACR17145" s="60"/>
      <c r="ACS17145" s="60"/>
      <c r="ACT17145" s="60"/>
      <c r="ACU17145" s="60"/>
      <c r="ACV17145" s="60"/>
      <c r="ACW17145" s="60"/>
      <c r="ACX17145" s="60"/>
      <c r="ACY17145" s="60">
        <v>5.5236457509542702E-2</v>
      </c>
      <c r="ACZ17145" s="60"/>
      <c r="ADA17145" s="60"/>
      <c r="ADB17145" s="60"/>
      <c r="ADC17145" s="60"/>
      <c r="ADD17145" s="60"/>
      <c r="ADE17145" s="60"/>
    </row>
    <row r="17146" spans="760:785" x14ac:dyDescent="0.25">
      <c r="ACF17146" s="60"/>
      <c r="ACG17146" s="60"/>
      <c r="ACH17146" s="60"/>
      <c r="ACI17146" s="60"/>
      <c r="ACJ17146" s="60"/>
      <c r="ACK17146" s="60"/>
      <c r="ACL17146" s="60"/>
      <c r="ACM17146" s="60"/>
      <c r="ACN17146" s="60"/>
      <c r="ACO17146" s="60"/>
      <c r="ACP17146" s="60"/>
      <c r="ACQ17146" s="60"/>
      <c r="ACR17146" s="60"/>
      <c r="ACS17146" s="60"/>
      <c r="ACT17146" s="60"/>
      <c r="ACU17146" s="60"/>
      <c r="ACV17146" s="60"/>
      <c r="ACW17146" s="60"/>
      <c r="ACX17146" s="60"/>
      <c r="ACY17146" s="60">
        <v>5.5226769355165302E-2</v>
      </c>
      <c r="ACZ17146" s="60"/>
      <c r="ADA17146" s="60"/>
      <c r="ADB17146" s="60"/>
      <c r="ADC17146" s="60"/>
      <c r="ADD17146" s="60"/>
      <c r="ADE17146" s="60"/>
    </row>
    <row r="17147" spans="760:785" x14ac:dyDescent="0.25">
      <c r="ACF17147" s="60"/>
      <c r="ACG17147" s="60"/>
      <c r="ACH17147" s="60"/>
      <c r="ACI17147" s="60"/>
      <c r="ACJ17147" s="60"/>
      <c r="ACK17147" s="60"/>
      <c r="ACL17147" s="60"/>
      <c r="ACM17147" s="60"/>
      <c r="ACN17147" s="60"/>
      <c r="ACO17147" s="60"/>
      <c r="ACP17147" s="60"/>
      <c r="ACQ17147" s="60"/>
      <c r="ACR17147" s="60"/>
      <c r="ACS17147" s="60"/>
      <c r="ACT17147" s="60"/>
      <c r="ACU17147" s="60"/>
      <c r="ACV17147" s="60"/>
      <c r="ACW17147" s="60"/>
      <c r="ACX17147" s="60"/>
      <c r="ACY17147" s="60">
        <v>5.5220672395855298E-2</v>
      </c>
      <c r="ACZ17147" s="60"/>
      <c r="ADA17147" s="60"/>
      <c r="ADB17147" s="60"/>
      <c r="ADC17147" s="60"/>
      <c r="ADD17147" s="60"/>
      <c r="ADE17147" s="60"/>
    </row>
    <row r="17148" spans="760:785" x14ac:dyDescent="0.25">
      <c r="ACF17148" s="60"/>
      <c r="ACG17148" s="60"/>
      <c r="ACH17148" s="60"/>
      <c r="ACI17148" s="60"/>
      <c r="ACJ17148" s="60"/>
      <c r="ACK17148" s="60"/>
      <c r="ACL17148" s="60"/>
      <c r="ACM17148" s="60"/>
      <c r="ACN17148" s="60"/>
      <c r="ACO17148" s="60"/>
      <c r="ACP17148" s="60"/>
      <c r="ACQ17148" s="60"/>
      <c r="ACR17148" s="60"/>
      <c r="ACS17148" s="60"/>
      <c r="ACT17148" s="60"/>
      <c r="ACU17148" s="60"/>
      <c r="ACV17148" s="60"/>
      <c r="ACW17148" s="60"/>
      <c r="ACX17148" s="60"/>
      <c r="ACY17148" s="60">
        <v>5.5216704206175103E-2</v>
      </c>
      <c r="ACZ17148" s="60"/>
      <c r="ADA17148" s="60"/>
      <c r="ADB17148" s="60"/>
      <c r="ADC17148" s="60"/>
      <c r="ADD17148" s="60"/>
      <c r="ADE17148" s="60"/>
    </row>
    <row r="17149" spans="760:785" x14ac:dyDescent="0.25">
      <c r="ACF17149" s="60"/>
      <c r="ACG17149" s="60"/>
      <c r="ACH17149" s="60"/>
      <c r="ACI17149" s="60"/>
      <c r="ACJ17149" s="60"/>
      <c r="ACK17149" s="60"/>
      <c r="ACL17149" s="60"/>
      <c r="ACM17149" s="60"/>
      <c r="ACN17149" s="60"/>
      <c r="ACO17149" s="60"/>
      <c r="ACP17149" s="60"/>
      <c r="ACQ17149" s="60"/>
      <c r="ACR17149" s="60"/>
      <c r="ACS17149" s="60"/>
      <c r="ACT17149" s="60"/>
      <c r="ACU17149" s="60"/>
      <c r="ACV17149" s="60"/>
      <c r="ACW17149" s="60"/>
      <c r="ACX17149" s="60"/>
      <c r="ACY17149" s="60">
        <v>5.5200526975094602E-2</v>
      </c>
      <c r="ACZ17149" s="60"/>
      <c r="ADA17149" s="60"/>
      <c r="ADB17149" s="60"/>
      <c r="ADC17149" s="60"/>
      <c r="ADD17149" s="60"/>
      <c r="ADE17149" s="60"/>
    </row>
    <row r="17150" spans="760:785" x14ac:dyDescent="0.25">
      <c r="ACF17150" s="60"/>
      <c r="ACG17150" s="60"/>
      <c r="ACH17150" s="60"/>
      <c r="ACI17150" s="60"/>
      <c r="ACJ17150" s="60"/>
      <c r="ACK17150" s="60"/>
      <c r="ACL17150" s="60"/>
      <c r="ACM17150" s="60"/>
      <c r="ACN17150" s="60"/>
      <c r="ACO17150" s="60"/>
      <c r="ACP17150" s="60"/>
      <c r="ACQ17150" s="60"/>
      <c r="ACR17150" s="60"/>
      <c r="ACS17150" s="60"/>
      <c r="ACT17150" s="60"/>
      <c r="ACU17150" s="60"/>
      <c r="ACV17150" s="60"/>
      <c r="ACW17150" s="60"/>
      <c r="ACX17150" s="60"/>
      <c r="ACY17150" s="60">
        <v>5.5139859944712301E-2</v>
      </c>
      <c r="ACZ17150" s="60"/>
      <c r="ADA17150" s="60"/>
      <c r="ADB17150" s="60"/>
      <c r="ADC17150" s="60"/>
      <c r="ADD17150" s="60"/>
      <c r="ADE17150" s="60"/>
    </row>
    <row r="17151" spans="760:785" x14ac:dyDescent="0.25">
      <c r="ACF17151" s="60"/>
      <c r="ACG17151" s="60"/>
      <c r="ACH17151" s="60"/>
      <c r="ACI17151" s="60"/>
      <c r="ACJ17151" s="60"/>
      <c r="ACK17151" s="60"/>
      <c r="ACL17151" s="60"/>
      <c r="ACM17151" s="60"/>
      <c r="ACN17151" s="60"/>
      <c r="ACO17151" s="60"/>
      <c r="ACP17151" s="60"/>
      <c r="ACQ17151" s="60"/>
      <c r="ACR17151" s="60"/>
      <c r="ACS17151" s="60"/>
      <c r="ACT17151" s="60"/>
      <c r="ACU17151" s="60"/>
      <c r="ACV17151" s="60"/>
      <c r="ACW17151" s="60"/>
      <c r="ACX17151" s="60"/>
      <c r="ACY17151" s="60">
        <v>5.5139859944712301E-2</v>
      </c>
      <c r="ACZ17151" s="60"/>
      <c r="ADA17151" s="60"/>
      <c r="ADB17151" s="60"/>
      <c r="ADC17151" s="60"/>
      <c r="ADD17151" s="60"/>
      <c r="ADE17151" s="60"/>
    </row>
    <row r="17152" spans="760:785" x14ac:dyDescent="0.25">
      <c r="ACF17152" s="60"/>
      <c r="ACG17152" s="60"/>
      <c r="ACH17152" s="60"/>
      <c r="ACI17152" s="60"/>
      <c r="ACJ17152" s="60"/>
      <c r="ACK17152" s="60"/>
      <c r="ACL17152" s="60"/>
      <c r="ACM17152" s="60"/>
      <c r="ACN17152" s="60"/>
      <c r="ACO17152" s="60"/>
      <c r="ACP17152" s="60"/>
      <c r="ACQ17152" s="60"/>
      <c r="ACR17152" s="60"/>
      <c r="ACS17152" s="60"/>
      <c r="ACT17152" s="60"/>
      <c r="ACU17152" s="60"/>
      <c r="ACV17152" s="60"/>
      <c r="ACW17152" s="60"/>
      <c r="ACX17152" s="60"/>
      <c r="ACY17152" s="60">
        <v>5.5125812969689901E-2</v>
      </c>
      <c r="ACZ17152" s="60"/>
      <c r="ADA17152" s="60"/>
      <c r="ADB17152" s="60"/>
      <c r="ADC17152" s="60"/>
      <c r="ADD17152" s="60"/>
      <c r="ADE17152" s="60"/>
    </row>
    <row r="17153" spans="760:785" x14ac:dyDescent="0.25">
      <c r="ACF17153" s="60"/>
      <c r="ACG17153" s="60"/>
      <c r="ACH17153" s="60"/>
      <c r="ACI17153" s="60"/>
      <c r="ACJ17153" s="60"/>
      <c r="ACK17153" s="60"/>
      <c r="ACL17153" s="60"/>
      <c r="ACM17153" s="60"/>
      <c r="ACN17153" s="60"/>
      <c r="ACO17153" s="60"/>
      <c r="ACP17153" s="60"/>
      <c r="ACQ17153" s="60"/>
      <c r="ACR17153" s="60"/>
      <c r="ACS17153" s="60"/>
      <c r="ACT17153" s="60"/>
      <c r="ACU17153" s="60"/>
      <c r="ACV17153" s="60"/>
      <c r="ACW17153" s="60"/>
      <c r="ACX17153" s="60"/>
      <c r="ACY17153" s="60">
        <v>5.5122343939986801E-2</v>
      </c>
      <c r="ACZ17153" s="60"/>
      <c r="ADA17153" s="60"/>
      <c r="ADB17153" s="60"/>
      <c r="ADC17153" s="60"/>
      <c r="ADD17153" s="60"/>
      <c r="ADE17153" s="60"/>
    </row>
    <row r="17154" spans="760:785" x14ac:dyDescent="0.25">
      <c r="ACF17154" s="60"/>
      <c r="ACG17154" s="60"/>
      <c r="ACH17154" s="60"/>
      <c r="ACI17154" s="60"/>
      <c r="ACJ17154" s="60"/>
      <c r="ACK17154" s="60"/>
      <c r="ACL17154" s="60"/>
      <c r="ACM17154" s="60"/>
      <c r="ACN17154" s="60"/>
      <c r="ACO17154" s="60"/>
      <c r="ACP17154" s="60"/>
      <c r="ACQ17154" s="60"/>
      <c r="ACR17154" s="60"/>
      <c r="ACS17154" s="60"/>
      <c r="ACT17154" s="60"/>
      <c r="ACU17154" s="60"/>
      <c r="ACV17154" s="60"/>
      <c r="ACW17154" s="60"/>
      <c r="ACX17154" s="60"/>
      <c r="ACY17154" s="60">
        <v>5.5122343939986801E-2</v>
      </c>
      <c r="ACZ17154" s="60"/>
      <c r="ADA17154" s="60"/>
      <c r="ADB17154" s="60"/>
      <c r="ADC17154" s="60"/>
      <c r="ADD17154" s="60"/>
      <c r="ADE17154" s="60"/>
    </row>
    <row r="17155" spans="760:785" x14ac:dyDescent="0.25">
      <c r="ACF17155" s="60"/>
      <c r="ACG17155" s="60"/>
      <c r="ACH17155" s="60"/>
      <c r="ACI17155" s="60"/>
      <c r="ACJ17155" s="60"/>
      <c r="ACK17155" s="60"/>
      <c r="ACL17155" s="60"/>
      <c r="ACM17155" s="60"/>
      <c r="ACN17155" s="60"/>
      <c r="ACO17155" s="60"/>
      <c r="ACP17155" s="60"/>
      <c r="ACQ17155" s="60"/>
      <c r="ACR17155" s="60"/>
      <c r="ACS17155" s="60"/>
      <c r="ACT17155" s="60"/>
      <c r="ACU17155" s="60"/>
      <c r="ACV17155" s="60"/>
      <c r="ACW17155" s="60"/>
      <c r="ACX17155" s="60"/>
      <c r="ACY17155" s="60">
        <v>5.5104830258007699E-2</v>
      </c>
      <c r="ACZ17155" s="60"/>
      <c r="ADA17155" s="60"/>
      <c r="ADB17155" s="60"/>
      <c r="ADC17155" s="60"/>
      <c r="ADD17155" s="60"/>
      <c r="ADE17155" s="60"/>
    </row>
    <row r="17156" spans="760:785" x14ac:dyDescent="0.25">
      <c r="ACF17156" s="60"/>
      <c r="ACG17156" s="60"/>
      <c r="ACH17156" s="60"/>
      <c r="ACI17156" s="60"/>
      <c r="ACJ17156" s="60"/>
      <c r="ACK17156" s="60"/>
      <c r="ACL17156" s="60"/>
      <c r="ACM17156" s="60"/>
      <c r="ACN17156" s="60"/>
      <c r="ACO17156" s="60"/>
      <c r="ACP17156" s="60"/>
      <c r="ACQ17156" s="60"/>
      <c r="ACR17156" s="60"/>
      <c r="ACS17156" s="60"/>
      <c r="ACT17156" s="60"/>
      <c r="ACU17156" s="60"/>
      <c r="ACV17156" s="60"/>
      <c r="ACW17156" s="60"/>
      <c r="ACX17156" s="60"/>
      <c r="ACY17156" s="60">
        <v>5.5099851537623701E-2</v>
      </c>
      <c r="ACZ17156" s="60"/>
      <c r="ADA17156" s="60"/>
      <c r="ADB17156" s="60"/>
      <c r="ADC17156" s="60"/>
      <c r="ADD17156" s="60"/>
      <c r="ADE17156" s="60"/>
    </row>
    <row r="17157" spans="760:785" x14ac:dyDescent="0.25">
      <c r="ACF17157" s="60"/>
      <c r="ACG17157" s="60"/>
      <c r="ACH17157" s="60"/>
      <c r="ACI17157" s="60"/>
      <c r="ACJ17157" s="60"/>
      <c r="ACK17157" s="60"/>
      <c r="ACL17157" s="60"/>
      <c r="ACM17157" s="60"/>
      <c r="ACN17157" s="60"/>
      <c r="ACO17157" s="60"/>
      <c r="ACP17157" s="60"/>
      <c r="ACQ17157" s="60"/>
      <c r="ACR17157" s="60"/>
      <c r="ACS17157" s="60"/>
      <c r="ACT17157" s="60"/>
      <c r="ACU17157" s="60"/>
      <c r="ACV17157" s="60"/>
      <c r="ACW17157" s="60"/>
      <c r="ACX17157" s="60"/>
      <c r="ACY17157" s="60">
        <v>5.5061971712943698E-2</v>
      </c>
      <c r="ACZ17157" s="60"/>
      <c r="ADA17157" s="60"/>
      <c r="ADB17157" s="60"/>
      <c r="ADC17157" s="60"/>
      <c r="ADD17157" s="60"/>
      <c r="ADE17157" s="60"/>
    </row>
    <row r="17158" spans="760:785" x14ac:dyDescent="0.25">
      <c r="ACF17158" s="60"/>
      <c r="ACG17158" s="60"/>
      <c r="ACH17158" s="60"/>
      <c r="ACI17158" s="60"/>
      <c r="ACJ17158" s="60"/>
      <c r="ACK17158" s="60"/>
      <c r="ACL17158" s="60"/>
      <c r="ACM17158" s="60"/>
      <c r="ACN17158" s="60"/>
      <c r="ACO17158" s="60"/>
      <c r="ACP17158" s="60"/>
      <c r="ACQ17158" s="60"/>
      <c r="ACR17158" s="60"/>
      <c r="ACS17158" s="60"/>
      <c r="ACT17158" s="60"/>
      <c r="ACU17158" s="60"/>
      <c r="ACV17158" s="60"/>
      <c r="ACW17158" s="60"/>
      <c r="ACX17158" s="60"/>
      <c r="ACY17158" s="60">
        <v>5.5061971712943698E-2</v>
      </c>
      <c r="ACZ17158" s="60"/>
      <c r="ADA17158" s="60"/>
      <c r="ADB17158" s="60"/>
      <c r="ADC17158" s="60"/>
      <c r="ADD17158" s="60"/>
      <c r="ADE17158" s="60"/>
    </row>
    <row r="17159" spans="760:785" x14ac:dyDescent="0.25">
      <c r="ACF17159" s="60"/>
      <c r="ACG17159" s="60"/>
      <c r="ACH17159" s="60"/>
      <c r="ACI17159" s="60"/>
      <c r="ACJ17159" s="60"/>
      <c r="ACK17159" s="60"/>
      <c r="ACL17159" s="60"/>
      <c r="ACM17159" s="60"/>
      <c r="ACN17159" s="60"/>
      <c r="ACO17159" s="60"/>
      <c r="ACP17159" s="60"/>
      <c r="ACQ17159" s="60"/>
      <c r="ACR17159" s="60"/>
      <c r="ACS17159" s="60"/>
      <c r="ACT17159" s="60"/>
      <c r="ACU17159" s="60"/>
      <c r="ACV17159" s="60"/>
      <c r="ACW17159" s="60"/>
      <c r="ACX17159" s="60"/>
      <c r="ACY17159" s="60">
        <v>5.5038093471076903E-2</v>
      </c>
      <c r="ACZ17159" s="60"/>
      <c r="ADA17159" s="60"/>
      <c r="ADB17159" s="60"/>
      <c r="ADC17159" s="60"/>
      <c r="ADD17159" s="60"/>
      <c r="ADE17159" s="60"/>
    </row>
    <row r="17160" spans="760:785" x14ac:dyDescent="0.25">
      <c r="ACF17160" s="60"/>
      <c r="ACG17160" s="60"/>
      <c r="ACH17160" s="60"/>
      <c r="ACI17160" s="60"/>
      <c r="ACJ17160" s="60"/>
      <c r="ACK17160" s="60"/>
      <c r="ACL17160" s="60"/>
      <c r="ACM17160" s="60"/>
      <c r="ACN17160" s="60"/>
      <c r="ACO17160" s="60"/>
      <c r="ACP17160" s="60"/>
      <c r="ACQ17160" s="60"/>
      <c r="ACR17160" s="60"/>
      <c r="ACS17160" s="60"/>
      <c r="ACT17160" s="60"/>
      <c r="ACU17160" s="60"/>
      <c r="ACV17160" s="60"/>
      <c r="ACW17160" s="60"/>
      <c r="ACX17160" s="60"/>
      <c r="ACY17160" s="60">
        <v>5.5036773639903801E-2</v>
      </c>
      <c r="ACZ17160" s="60"/>
      <c r="ADA17160" s="60"/>
      <c r="ADB17160" s="60"/>
      <c r="ADC17160" s="60"/>
      <c r="ADD17160" s="60"/>
      <c r="ADE17160" s="60"/>
    </row>
    <row r="17161" spans="760:785" x14ac:dyDescent="0.25">
      <c r="ACF17161" s="60"/>
      <c r="ACG17161" s="60"/>
      <c r="ACH17161" s="60"/>
      <c r="ACI17161" s="60"/>
      <c r="ACJ17161" s="60"/>
      <c r="ACK17161" s="60"/>
      <c r="ACL17161" s="60"/>
      <c r="ACM17161" s="60"/>
      <c r="ACN17161" s="60"/>
      <c r="ACO17161" s="60"/>
      <c r="ACP17161" s="60"/>
      <c r="ACQ17161" s="60"/>
      <c r="ACR17161" s="60"/>
      <c r="ACS17161" s="60"/>
      <c r="ACT17161" s="60"/>
      <c r="ACU17161" s="60"/>
      <c r="ACV17161" s="60"/>
      <c r="ACW17161" s="60"/>
      <c r="ACX17161" s="60"/>
      <c r="ACY17161" s="60">
        <v>5.5036773639903801E-2</v>
      </c>
      <c r="ACZ17161" s="60"/>
      <c r="ADA17161" s="60"/>
      <c r="ADB17161" s="60"/>
      <c r="ADC17161" s="60"/>
      <c r="ADD17161" s="60"/>
      <c r="ADE17161" s="60"/>
    </row>
    <row r="17162" spans="760:785" x14ac:dyDescent="0.25">
      <c r="ACF17162" s="60"/>
      <c r="ACG17162" s="60"/>
      <c r="ACH17162" s="60"/>
      <c r="ACI17162" s="60"/>
      <c r="ACJ17162" s="60"/>
      <c r="ACK17162" s="60"/>
      <c r="ACL17162" s="60"/>
      <c r="ACM17162" s="60"/>
      <c r="ACN17162" s="60"/>
      <c r="ACO17162" s="60"/>
      <c r="ACP17162" s="60"/>
      <c r="ACQ17162" s="60"/>
      <c r="ACR17162" s="60"/>
      <c r="ACS17162" s="60"/>
      <c r="ACT17162" s="60"/>
      <c r="ACU17162" s="60"/>
      <c r="ACV17162" s="60"/>
      <c r="ACW17162" s="60"/>
      <c r="ACX17162" s="60"/>
      <c r="ACY17162" s="60">
        <v>5.4995722745534603E-2</v>
      </c>
      <c r="ACZ17162" s="60"/>
      <c r="ADA17162" s="60"/>
      <c r="ADB17162" s="60"/>
      <c r="ADC17162" s="60"/>
      <c r="ADD17162" s="60"/>
      <c r="ADE17162" s="60"/>
    </row>
    <row r="17163" spans="760:785" x14ac:dyDescent="0.25">
      <c r="ACF17163" s="60"/>
      <c r="ACG17163" s="60"/>
      <c r="ACH17163" s="60"/>
      <c r="ACI17163" s="60"/>
      <c r="ACJ17163" s="60"/>
      <c r="ACK17163" s="60"/>
      <c r="ACL17163" s="60"/>
      <c r="ACM17163" s="60"/>
      <c r="ACN17163" s="60"/>
      <c r="ACO17163" s="60"/>
      <c r="ACP17163" s="60"/>
      <c r="ACQ17163" s="60"/>
      <c r="ACR17163" s="60"/>
      <c r="ACS17163" s="60"/>
      <c r="ACT17163" s="60"/>
      <c r="ACU17163" s="60"/>
      <c r="ACV17163" s="60"/>
      <c r="ACW17163" s="60"/>
      <c r="ACX17163" s="60"/>
      <c r="ACY17163" s="60">
        <v>5.4992410395433199E-2</v>
      </c>
      <c r="ACZ17163" s="60"/>
      <c r="ADA17163" s="60"/>
      <c r="ADB17163" s="60"/>
      <c r="ADC17163" s="60"/>
      <c r="ADD17163" s="60"/>
      <c r="ADE17163" s="60"/>
    </row>
    <row r="17164" spans="760:785" x14ac:dyDescent="0.25">
      <c r="ACF17164" s="60"/>
      <c r="ACG17164" s="60"/>
      <c r="ACH17164" s="60"/>
      <c r="ACI17164" s="60"/>
      <c r="ACJ17164" s="60"/>
      <c r="ACK17164" s="60"/>
      <c r="ACL17164" s="60"/>
      <c r="ACM17164" s="60"/>
      <c r="ACN17164" s="60"/>
      <c r="ACO17164" s="60"/>
      <c r="ACP17164" s="60"/>
      <c r="ACQ17164" s="60"/>
      <c r="ACR17164" s="60"/>
      <c r="ACS17164" s="60"/>
      <c r="ACT17164" s="60"/>
      <c r="ACU17164" s="60"/>
      <c r="ACV17164" s="60"/>
      <c r="ACW17164" s="60"/>
      <c r="ACX17164" s="60"/>
      <c r="ACY17164" s="60">
        <v>5.49670389656845E-2</v>
      </c>
      <c r="ACZ17164" s="60"/>
      <c r="ADA17164" s="60"/>
      <c r="ADB17164" s="60"/>
      <c r="ADC17164" s="60"/>
      <c r="ADD17164" s="60"/>
      <c r="ADE17164" s="60"/>
    </row>
    <row r="17165" spans="760:785" x14ac:dyDescent="0.25">
      <c r="ACF17165" s="60"/>
      <c r="ACG17165" s="60"/>
      <c r="ACH17165" s="60"/>
      <c r="ACI17165" s="60"/>
      <c r="ACJ17165" s="60"/>
      <c r="ACK17165" s="60"/>
      <c r="ACL17165" s="60"/>
      <c r="ACM17165" s="60"/>
      <c r="ACN17165" s="60"/>
      <c r="ACO17165" s="60"/>
      <c r="ACP17165" s="60"/>
      <c r="ACQ17165" s="60"/>
      <c r="ACR17165" s="60"/>
      <c r="ACS17165" s="60"/>
      <c r="ACT17165" s="60"/>
      <c r="ACU17165" s="60"/>
      <c r="ACV17165" s="60"/>
      <c r="ACW17165" s="60"/>
      <c r="ACX17165" s="60"/>
      <c r="ACY17165" s="60">
        <v>5.4965682724551698E-2</v>
      </c>
      <c r="ACZ17165" s="60"/>
      <c r="ADA17165" s="60"/>
      <c r="ADB17165" s="60"/>
      <c r="ADC17165" s="60"/>
      <c r="ADD17165" s="60"/>
      <c r="ADE17165" s="60"/>
    </row>
    <row r="17166" spans="760:785" x14ac:dyDescent="0.25">
      <c r="ACF17166" s="60"/>
      <c r="ACG17166" s="60"/>
      <c r="ACH17166" s="60"/>
      <c r="ACI17166" s="60"/>
      <c r="ACJ17166" s="60"/>
      <c r="ACK17166" s="60"/>
      <c r="ACL17166" s="60"/>
      <c r="ACM17166" s="60"/>
      <c r="ACN17166" s="60"/>
      <c r="ACO17166" s="60"/>
      <c r="ACP17166" s="60"/>
      <c r="ACQ17166" s="60"/>
      <c r="ACR17166" s="60"/>
      <c r="ACS17166" s="60"/>
      <c r="ACT17166" s="60"/>
      <c r="ACU17166" s="60"/>
      <c r="ACV17166" s="60"/>
      <c r="ACW17166" s="60"/>
      <c r="ACX17166" s="60"/>
      <c r="ACY17166" s="60">
        <v>5.4959342672963499E-2</v>
      </c>
      <c r="ACZ17166" s="60"/>
      <c r="ADA17166" s="60"/>
      <c r="ADB17166" s="60"/>
      <c r="ADC17166" s="60"/>
      <c r="ADD17166" s="60"/>
      <c r="ADE17166" s="60"/>
    </row>
    <row r="17167" spans="760:785" x14ac:dyDescent="0.25">
      <c r="ACF17167" s="60"/>
      <c r="ACG17167" s="60"/>
      <c r="ACH17167" s="60"/>
      <c r="ACI17167" s="60"/>
      <c r="ACJ17167" s="60"/>
      <c r="ACK17167" s="60"/>
      <c r="ACL17167" s="60"/>
      <c r="ACM17167" s="60"/>
      <c r="ACN17167" s="60"/>
      <c r="ACO17167" s="60"/>
      <c r="ACP17167" s="60"/>
      <c r="ACQ17167" s="60"/>
      <c r="ACR17167" s="60"/>
      <c r="ACS17167" s="60"/>
      <c r="ACT17167" s="60"/>
      <c r="ACU17167" s="60"/>
      <c r="ACV17167" s="60"/>
      <c r="ACW17167" s="60"/>
      <c r="ACX17167" s="60"/>
      <c r="ACY17167" s="60">
        <v>5.4953897910421302E-2</v>
      </c>
      <c r="ACZ17167" s="60"/>
      <c r="ADA17167" s="60"/>
      <c r="ADB17167" s="60"/>
      <c r="ADC17167" s="60"/>
      <c r="ADD17167" s="60"/>
      <c r="ADE17167" s="60"/>
    </row>
    <row r="17168" spans="760:785" x14ac:dyDescent="0.25">
      <c r="ACF17168" s="60"/>
      <c r="ACG17168" s="60"/>
      <c r="ACH17168" s="60"/>
      <c r="ACI17168" s="60"/>
      <c r="ACJ17168" s="60"/>
      <c r="ACK17168" s="60"/>
      <c r="ACL17168" s="60"/>
      <c r="ACM17168" s="60"/>
      <c r="ACN17168" s="60"/>
      <c r="ACO17168" s="60"/>
      <c r="ACP17168" s="60"/>
      <c r="ACQ17168" s="60"/>
      <c r="ACR17168" s="60"/>
      <c r="ACS17168" s="60"/>
      <c r="ACT17168" s="60"/>
      <c r="ACU17168" s="60"/>
      <c r="ACV17168" s="60"/>
      <c r="ACW17168" s="60"/>
      <c r="ACX17168" s="60"/>
      <c r="ACY17168" s="60">
        <v>5.4948129437137803E-2</v>
      </c>
      <c r="ACZ17168" s="60"/>
      <c r="ADA17168" s="60"/>
      <c r="ADB17168" s="60"/>
      <c r="ADC17168" s="60"/>
      <c r="ADD17168" s="60"/>
      <c r="ADE17168" s="60"/>
    </row>
    <row r="17169" spans="760:785" x14ac:dyDescent="0.25">
      <c r="ACF17169" s="60"/>
      <c r="ACG17169" s="60"/>
      <c r="ACH17169" s="60"/>
      <c r="ACI17169" s="60"/>
      <c r="ACJ17169" s="60"/>
      <c r="ACK17169" s="60"/>
      <c r="ACL17169" s="60"/>
      <c r="ACM17169" s="60"/>
      <c r="ACN17169" s="60"/>
      <c r="ACO17169" s="60"/>
      <c r="ACP17169" s="60"/>
      <c r="ACQ17169" s="60"/>
      <c r="ACR17169" s="60"/>
      <c r="ACS17169" s="60"/>
      <c r="ACT17169" s="60"/>
      <c r="ACU17169" s="60"/>
      <c r="ACV17169" s="60"/>
      <c r="ACW17169" s="60"/>
      <c r="ACX17169" s="60"/>
      <c r="ACY17169" s="60">
        <v>5.4901465068526598E-2</v>
      </c>
      <c r="ACZ17169" s="60"/>
      <c r="ADA17169" s="60"/>
      <c r="ADB17169" s="60"/>
      <c r="ADC17169" s="60"/>
      <c r="ADD17169" s="60"/>
      <c r="ADE17169" s="60"/>
    </row>
    <row r="17170" spans="760:785" x14ac:dyDescent="0.25">
      <c r="ACF17170" s="60"/>
      <c r="ACG17170" s="60"/>
      <c r="ACH17170" s="60"/>
      <c r="ACI17170" s="60"/>
      <c r="ACJ17170" s="60"/>
      <c r="ACK17170" s="60"/>
      <c r="ACL17170" s="60"/>
      <c r="ACM17170" s="60"/>
      <c r="ACN17170" s="60"/>
      <c r="ACO17170" s="60"/>
      <c r="ACP17170" s="60"/>
      <c r="ACQ17170" s="60"/>
      <c r="ACR17170" s="60"/>
      <c r="ACS17170" s="60"/>
      <c r="ACT17170" s="60"/>
      <c r="ACU17170" s="60"/>
      <c r="ACV17170" s="60"/>
      <c r="ACW17170" s="60"/>
      <c r="ACX17170" s="60"/>
      <c r="ACY17170" s="60">
        <v>5.49009983086109E-2</v>
      </c>
      <c r="ACZ17170" s="60"/>
      <c r="ADA17170" s="60"/>
      <c r="ADB17170" s="60"/>
      <c r="ADC17170" s="60"/>
      <c r="ADD17170" s="60"/>
      <c r="ADE17170" s="60"/>
    </row>
    <row r="17171" spans="760:785" x14ac:dyDescent="0.25">
      <c r="ACF17171" s="60"/>
      <c r="ACG17171" s="60"/>
      <c r="ACH17171" s="60"/>
      <c r="ACI17171" s="60"/>
      <c r="ACJ17171" s="60"/>
      <c r="ACK17171" s="60"/>
      <c r="ACL17171" s="60"/>
      <c r="ACM17171" s="60"/>
      <c r="ACN17171" s="60"/>
      <c r="ACO17171" s="60"/>
      <c r="ACP17171" s="60"/>
      <c r="ACQ17171" s="60"/>
      <c r="ACR17171" s="60"/>
      <c r="ACS17171" s="60"/>
      <c r="ACT17171" s="60"/>
      <c r="ACU17171" s="60"/>
      <c r="ACV17171" s="60"/>
      <c r="ACW17171" s="60"/>
      <c r="ACX17171" s="60"/>
      <c r="ACY17171" s="60">
        <v>5.4893782998861301E-2</v>
      </c>
      <c r="ACZ17171" s="60"/>
      <c r="ADA17171" s="60"/>
      <c r="ADB17171" s="60"/>
      <c r="ADC17171" s="60"/>
      <c r="ADD17171" s="60"/>
      <c r="ADE17171" s="60"/>
    </row>
    <row r="17172" spans="760:785" x14ac:dyDescent="0.25">
      <c r="ACF17172" s="60"/>
      <c r="ACG17172" s="60"/>
      <c r="ACH17172" s="60"/>
      <c r="ACI17172" s="60"/>
      <c r="ACJ17172" s="60"/>
      <c r="ACK17172" s="60"/>
      <c r="ACL17172" s="60"/>
      <c r="ACM17172" s="60"/>
      <c r="ACN17172" s="60"/>
      <c r="ACO17172" s="60"/>
      <c r="ACP17172" s="60"/>
      <c r="ACQ17172" s="60"/>
      <c r="ACR17172" s="60"/>
      <c r="ACS17172" s="60"/>
      <c r="ACT17172" s="60"/>
      <c r="ACU17172" s="60"/>
      <c r="ACV17172" s="60"/>
      <c r="ACW17172" s="60"/>
      <c r="ACX17172" s="60"/>
      <c r="ACY17172" s="60">
        <v>5.4890662538645101E-2</v>
      </c>
      <c r="ACZ17172" s="60"/>
      <c r="ADA17172" s="60"/>
      <c r="ADB17172" s="60"/>
      <c r="ADC17172" s="60"/>
      <c r="ADD17172" s="60"/>
      <c r="ADE17172" s="60"/>
    </row>
    <row r="17173" spans="760:785" x14ac:dyDescent="0.25">
      <c r="ACF17173" s="60"/>
      <c r="ACG17173" s="60"/>
      <c r="ACH17173" s="60"/>
      <c r="ACI17173" s="60"/>
      <c r="ACJ17173" s="60"/>
      <c r="ACK17173" s="60"/>
      <c r="ACL17173" s="60"/>
      <c r="ACM17173" s="60"/>
      <c r="ACN17173" s="60"/>
      <c r="ACO17173" s="60"/>
      <c r="ACP17173" s="60"/>
      <c r="ACQ17173" s="60"/>
      <c r="ACR17173" s="60"/>
      <c r="ACS17173" s="60"/>
      <c r="ACT17173" s="60"/>
      <c r="ACU17173" s="60"/>
      <c r="ACV17173" s="60"/>
      <c r="ACW17173" s="60"/>
      <c r="ACX17173" s="60"/>
      <c r="ACY17173" s="60">
        <v>5.4886994605005901E-2</v>
      </c>
      <c r="ACZ17173" s="60"/>
      <c r="ADA17173" s="60"/>
      <c r="ADB17173" s="60"/>
      <c r="ADC17173" s="60"/>
      <c r="ADD17173" s="60"/>
      <c r="ADE17173" s="60"/>
    </row>
    <row r="17174" spans="760:785" x14ac:dyDescent="0.25">
      <c r="ACF17174" s="60"/>
      <c r="ACG17174" s="60"/>
      <c r="ACH17174" s="60"/>
      <c r="ACI17174" s="60"/>
      <c r="ACJ17174" s="60"/>
      <c r="ACK17174" s="60"/>
      <c r="ACL17174" s="60"/>
      <c r="ACM17174" s="60"/>
      <c r="ACN17174" s="60"/>
      <c r="ACO17174" s="60"/>
      <c r="ACP17174" s="60"/>
      <c r="ACQ17174" s="60"/>
      <c r="ACR17174" s="60"/>
      <c r="ACS17174" s="60"/>
      <c r="ACT17174" s="60"/>
      <c r="ACU17174" s="60"/>
      <c r="ACV17174" s="60"/>
      <c r="ACW17174" s="60"/>
      <c r="ACX17174" s="60"/>
      <c r="ACY17174" s="60">
        <v>5.4860853894393803E-2</v>
      </c>
      <c r="ACZ17174" s="60"/>
      <c r="ADA17174" s="60"/>
      <c r="ADB17174" s="60"/>
      <c r="ADC17174" s="60"/>
      <c r="ADD17174" s="60"/>
      <c r="ADE17174" s="60"/>
    </row>
    <row r="17175" spans="760:785" x14ac:dyDescent="0.25">
      <c r="ACF17175" s="60"/>
      <c r="ACG17175" s="60"/>
      <c r="ACH17175" s="60"/>
      <c r="ACI17175" s="60"/>
      <c r="ACJ17175" s="60"/>
      <c r="ACK17175" s="60"/>
      <c r="ACL17175" s="60"/>
      <c r="ACM17175" s="60"/>
      <c r="ACN17175" s="60"/>
      <c r="ACO17175" s="60"/>
      <c r="ACP17175" s="60"/>
      <c r="ACQ17175" s="60"/>
      <c r="ACR17175" s="60"/>
      <c r="ACS17175" s="60"/>
      <c r="ACT17175" s="60"/>
      <c r="ACU17175" s="60"/>
      <c r="ACV17175" s="60"/>
      <c r="ACW17175" s="60"/>
      <c r="ACX17175" s="60"/>
      <c r="ACY17175" s="60">
        <v>5.4859263617259998E-2</v>
      </c>
      <c r="ACZ17175" s="60"/>
      <c r="ADA17175" s="60"/>
      <c r="ADB17175" s="60"/>
      <c r="ADC17175" s="60"/>
      <c r="ADD17175" s="60"/>
      <c r="ADE17175" s="60"/>
    </row>
    <row r="17176" spans="760:785" x14ac:dyDescent="0.25">
      <c r="ACF17176" s="60"/>
      <c r="ACG17176" s="60"/>
      <c r="ACH17176" s="60"/>
      <c r="ACI17176" s="60"/>
      <c r="ACJ17176" s="60"/>
      <c r="ACK17176" s="60"/>
      <c r="ACL17176" s="60"/>
      <c r="ACM17176" s="60"/>
      <c r="ACN17176" s="60"/>
      <c r="ACO17176" s="60"/>
      <c r="ACP17176" s="60"/>
      <c r="ACQ17176" s="60"/>
      <c r="ACR17176" s="60"/>
      <c r="ACS17176" s="60"/>
      <c r="ACT17176" s="60"/>
      <c r="ACU17176" s="60"/>
      <c r="ACV17176" s="60"/>
      <c r="ACW17176" s="60"/>
      <c r="ACX17176" s="60"/>
      <c r="ACY17176" s="60">
        <v>5.4846295453923402E-2</v>
      </c>
      <c r="ACZ17176" s="60"/>
      <c r="ADA17176" s="60"/>
      <c r="ADB17176" s="60"/>
      <c r="ADC17176" s="60"/>
      <c r="ADD17176" s="60"/>
      <c r="ADE17176" s="60"/>
    </row>
    <row r="17177" spans="760:785" x14ac:dyDescent="0.25">
      <c r="ACF17177" s="60"/>
      <c r="ACG17177" s="60"/>
      <c r="ACH17177" s="60"/>
      <c r="ACI17177" s="60"/>
      <c r="ACJ17177" s="60"/>
      <c r="ACK17177" s="60"/>
      <c r="ACL17177" s="60"/>
      <c r="ACM17177" s="60"/>
      <c r="ACN17177" s="60"/>
      <c r="ACO17177" s="60"/>
      <c r="ACP17177" s="60"/>
      <c r="ACQ17177" s="60"/>
      <c r="ACR17177" s="60"/>
      <c r="ACS17177" s="60"/>
      <c r="ACT17177" s="60"/>
      <c r="ACU17177" s="60"/>
      <c r="ACV17177" s="60"/>
      <c r="ACW17177" s="60"/>
      <c r="ACX17177" s="60"/>
      <c r="ACY17177" s="60">
        <v>5.4828265734217001E-2</v>
      </c>
      <c r="ACZ17177" s="60"/>
      <c r="ADA17177" s="60"/>
      <c r="ADB17177" s="60"/>
      <c r="ADC17177" s="60"/>
      <c r="ADD17177" s="60"/>
      <c r="ADE17177" s="60"/>
    </row>
    <row r="17178" spans="760:785" x14ac:dyDescent="0.25">
      <c r="ACF17178" s="60"/>
      <c r="ACG17178" s="60"/>
      <c r="ACH17178" s="60"/>
      <c r="ACI17178" s="60"/>
      <c r="ACJ17178" s="60"/>
      <c r="ACK17178" s="60"/>
      <c r="ACL17178" s="60"/>
      <c r="ACM17178" s="60"/>
      <c r="ACN17178" s="60"/>
      <c r="ACO17178" s="60"/>
      <c r="ACP17178" s="60"/>
      <c r="ACQ17178" s="60"/>
      <c r="ACR17178" s="60"/>
      <c r="ACS17178" s="60"/>
      <c r="ACT17178" s="60"/>
      <c r="ACU17178" s="60"/>
      <c r="ACV17178" s="60"/>
      <c r="ACW17178" s="60"/>
      <c r="ACX17178" s="60"/>
      <c r="ACY17178" s="60">
        <v>5.4815884313255001E-2</v>
      </c>
      <c r="ACZ17178" s="60"/>
      <c r="ADA17178" s="60"/>
      <c r="ADB17178" s="60"/>
      <c r="ADC17178" s="60"/>
      <c r="ADD17178" s="60"/>
      <c r="ADE17178" s="60"/>
    </row>
    <row r="17179" spans="760:785" x14ac:dyDescent="0.25">
      <c r="ACF17179" s="60"/>
      <c r="ACG17179" s="60"/>
      <c r="ACH17179" s="60"/>
      <c r="ACI17179" s="60"/>
      <c r="ACJ17179" s="60"/>
      <c r="ACK17179" s="60"/>
      <c r="ACL17179" s="60"/>
      <c r="ACM17179" s="60"/>
      <c r="ACN17179" s="60"/>
      <c r="ACO17179" s="60"/>
      <c r="ACP17179" s="60"/>
      <c r="ACQ17179" s="60"/>
      <c r="ACR17179" s="60"/>
      <c r="ACS17179" s="60"/>
      <c r="ACT17179" s="60"/>
      <c r="ACU17179" s="60"/>
      <c r="ACV17179" s="60"/>
      <c r="ACW17179" s="60"/>
      <c r="ACX17179" s="60"/>
      <c r="ACY17179" s="60">
        <v>5.4815884313255001E-2</v>
      </c>
      <c r="ACZ17179" s="60"/>
      <c r="ADA17179" s="60"/>
      <c r="ADB17179" s="60"/>
      <c r="ADC17179" s="60"/>
      <c r="ADD17179" s="60"/>
      <c r="ADE17179" s="60"/>
    </row>
    <row r="17180" spans="760:785" x14ac:dyDescent="0.25">
      <c r="ACF17180" s="60"/>
      <c r="ACG17180" s="60"/>
      <c r="ACH17180" s="60"/>
      <c r="ACI17180" s="60"/>
      <c r="ACJ17180" s="60"/>
      <c r="ACK17180" s="60"/>
      <c r="ACL17180" s="60"/>
      <c r="ACM17180" s="60"/>
      <c r="ACN17180" s="60"/>
      <c r="ACO17180" s="60"/>
      <c r="ACP17180" s="60"/>
      <c r="ACQ17180" s="60"/>
      <c r="ACR17180" s="60"/>
      <c r="ACS17180" s="60"/>
      <c r="ACT17180" s="60"/>
      <c r="ACU17180" s="60"/>
      <c r="ACV17180" s="60"/>
      <c r="ACW17180" s="60"/>
      <c r="ACX17180" s="60"/>
      <c r="ACY17180" s="60">
        <v>5.4777297153934298E-2</v>
      </c>
      <c r="ACZ17180" s="60"/>
      <c r="ADA17180" s="60"/>
      <c r="ADB17180" s="60"/>
      <c r="ADC17180" s="60"/>
      <c r="ADD17180" s="60"/>
      <c r="ADE17180" s="60"/>
    </row>
    <row r="17181" spans="760:785" x14ac:dyDescent="0.25">
      <c r="ACF17181" s="60"/>
      <c r="ACG17181" s="60"/>
      <c r="ACH17181" s="60"/>
      <c r="ACI17181" s="60"/>
      <c r="ACJ17181" s="60"/>
      <c r="ACK17181" s="60"/>
      <c r="ACL17181" s="60"/>
      <c r="ACM17181" s="60"/>
      <c r="ACN17181" s="60"/>
      <c r="ACO17181" s="60"/>
      <c r="ACP17181" s="60"/>
      <c r="ACQ17181" s="60"/>
      <c r="ACR17181" s="60"/>
      <c r="ACS17181" s="60"/>
      <c r="ACT17181" s="60"/>
      <c r="ACU17181" s="60"/>
      <c r="ACV17181" s="60"/>
      <c r="ACW17181" s="60"/>
      <c r="ACX17181" s="60"/>
      <c r="ACY17181" s="60">
        <v>5.4777297153934298E-2</v>
      </c>
      <c r="ACZ17181" s="60"/>
      <c r="ADA17181" s="60"/>
      <c r="ADB17181" s="60"/>
      <c r="ADC17181" s="60"/>
      <c r="ADD17181" s="60"/>
      <c r="ADE17181" s="60"/>
    </row>
    <row r="17182" spans="760:785" x14ac:dyDescent="0.25">
      <c r="ACF17182" s="60"/>
      <c r="ACG17182" s="60"/>
      <c r="ACH17182" s="60"/>
      <c r="ACI17182" s="60"/>
      <c r="ACJ17182" s="60"/>
      <c r="ACK17182" s="60"/>
      <c r="ACL17182" s="60"/>
      <c r="ACM17182" s="60"/>
      <c r="ACN17182" s="60"/>
      <c r="ACO17182" s="60"/>
      <c r="ACP17182" s="60"/>
      <c r="ACQ17182" s="60"/>
      <c r="ACR17182" s="60"/>
      <c r="ACS17182" s="60"/>
      <c r="ACT17182" s="60"/>
      <c r="ACU17182" s="60"/>
      <c r="ACV17182" s="60"/>
      <c r="ACW17182" s="60"/>
      <c r="ACX17182" s="60"/>
      <c r="ACY17182" s="60">
        <v>5.4752226335967498E-2</v>
      </c>
      <c r="ACZ17182" s="60"/>
      <c r="ADA17182" s="60"/>
      <c r="ADB17182" s="60"/>
      <c r="ADC17182" s="60"/>
      <c r="ADD17182" s="60"/>
      <c r="ADE17182" s="60"/>
    </row>
    <row r="17183" spans="760:785" x14ac:dyDescent="0.25">
      <c r="ACF17183" s="60"/>
      <c r="ACG17183" s="60"/>
      <c r="ACH17183" s="60"/>
      <c r="ACI17183" s="60"/>
      <c r="ACJ17183" s="60"/>
      <c r="ACK17183" s="60"/>
      <c r="ACL17183" s="60"/>
      <c r="ACM17183" s="60"/>
      <c r="ACN17183" s="60"/>
      <c r="ACO17183" s="60"/>
      <c r="ACP17183" s="60"/>
      <c r="ACQ17183" s="60"/>
      <c r="ACR17183" s="60"/>
      <c r="ACS17183" s="60"/>
      <c r="ACT17183" s="60"/>
      <c r="ACU17183" s="60"/>
      <c r="ACV17183" s="60"/>
      <c r="ACW17183" s="60"/>
      <c r="ACX17183" s="60"/>
      <c r="ACY17183" s="60">
        <v>5.4735227944831003E-2</v>
      </c>
      <c r="ACZ17183" s="60"/>
      <c r="ADA17183" s="60"/>
      <c r="ADB17183" s="60"/>
      <c r="ADC17183" s="60"/>
      <c r="ADD17183" s="60"/>
      <c r="ADE17183" s="60"/>
    </row>
    <row r="17184" spans="760:785" x14ac:dyDescent="0.25">
      <c r="ACF17184" s="60"/>
      <c r="ACG17184" s="60"/>
      <c r="ACH17184" s="60"/>
      <c r="ACI17184" s="60"/>
      <c r="ACJ17184" s="60"/>
      <c r="ACK17184" s="60"/>
      <c r="ACL17184" s="60"/>
      <c r="ACM17184" s="60"/>
      <c r="ACN17184" s="60"/>
      <c r="ACO17184" s="60"/>
      <c r="ACP17184" s="60"/>
      <c r="ACQ17184" s="60"/>
      <c r="ACR17184" s="60"/>
      <c r="ACS17184" s="60"/>
      <c r="ACT17184" s="60"/>
      <c r="ACU17184" s="60"/>
      <c r="ACV17184" s="60"/>
      <c r="ACW17184" s="60"/>
      <c r="ACX17184" s="60"/>
      <c r="ACY17184" s="60">
        <v>5.4730477840024702E-2</v>
      </c>
      <c r="ACZ17184" s="60"/>
      <c r="ADA17184" s="60"/>
      <c r="ADB17184" s="60"/>
      <c r="ADC17184" s="60"/>
      <c r="ADD17184" s="60"/>
      <c r="ADE17184" s="60"/>
    </row>
    <row r="17185" spans="760:785" x14ac:dyDescent="0.25">
      <c r="ACF17185" s="60"/>
      <c r="ACG17185" s="60"/>
      <c r="ACH17185" s="60"/>
      <c r="ACI17185" s="60"/>
      <c r="ACJ17185" s="60"/>
      <c r="ACK17185" s="60"/>
      <c r="ACL17185" s="60"/>
      <c r="ACM17185" s="60"/>
      <c r="ACN17185" s="60"/>
      <c r="ACO17185" s="60"/>
      <c r="ACP17185" s="60"/>
      <c r="ACQ17185" s="60"/>
      <c r="ACR17185" s="60"/>
      <c r="ACS17185" s="60"/>
      <c r="ACT17185" s="60"/>
      <c r="ACU17185" s="60"/>
      <c r="ACV17185" s="60"/>
      <c r="ACW17185" s="60"/>
      <c r="ACX17185" s="60"/>
      <c r="ACY17185" s="60">
        <v>5.47265110236443E-2</v>
      </c>
      <c r="ACZ17185" s="60"/>
      <c r="ADA17185" s="60"/>
      <c r="ADB17185" s="60"/>
      <c r="ADC17185" s="60"/>
      <c r="ADD17185" s="60"/>
      <c r="ADE17185" s="60"/>
    </row>
    <row r="17186" spans="760:785" x14ac:dyDescent="0.25">
      <c r="ACF17186" s="60"/>
      <c r="ACG17186" s="60"/>
      <c r="ACH17186" s="60"/>
      <c r="ACI17186" s="60"/>
      <c r="ACJ17186" s="60"/>
      <c r="ACK17186" s="60"/>
      <c r="ACL17186" s="60"/>
      <c r="ACM17186" s="60"/>
      <c r="ACN17186" s="60"/>
      <c r="ACO17186" s="60"/>
      <c r="ACP17186" s="60"/>
      <c r="ACQ17186" s="60"/>
      <c r="ACR17186" s="60"/>
      <c r="ACS17186" s="60"/>
      <c r="ACT17186" s="60"/>
      <c r="ACU17186" s="60"/>
      <c r="ACV17186" s="60"/>
      <c r="ACW17186" s="60"/>
      <c r="ACX17186" s="60"/>
      <c r="ACY17186" s="60">
        <v>5.47265110236443E-2</v>
      </c>
      <c r="ACZ17186" s="60"/>
      <c r="ADA17186" s="60"/>
      <c r="ADB17186" s="60"/>
      <c r="ADC17186" s="60"/>
      <c r="ADD17186" s="60"/>
      <c r="ADE17186" s="60"/>
    </row>
    <row r="17187" spans="760:785" x14ac:dyDescent="0.25">
      <c r="ACF17187" s="60"/>
      <c r="ACG17187" s="60"/>
      <c r="ACH17187" s="60"/>
      <c r="ACI17187" s="60"/>
      <c r="ACJ17187" s="60"/>
      <c r="ACK17187" s="60"/>
      <c r="ACL17187" s="60"/>
      <c r="ACM17187" s="60"/>
      <c r="ACN17187" s="60"/>
      <c r="ACO17187" s="60"/>
      <c r="ACP17187" s="60"/>
      <c r="ACQ17187" s="60"/>
      <c r="ACR17187" s="60"/>
      <c r="ACS17187" s="60"/>
      <c r="ACT17187" s="60"/>
      <c r="ACU17187" s="60"/>
      <c r="ACV17187" s="60"/>
      <c r="ACW17187" s="60"/>
      <c r="ACX17187" s="60"/>
      <c r="ACY17187" s="60">
        <v>5.4721382461796801E-2</v>
      </c>
      <c r="ACZ17187" s="60"/>
      <c r="ADA17187" s="60"/>
      <c r="ADB17187" s="60"/>
      <c r="ADC17187" s="60"/>
      <c r="ADD17187" s="60"/>
      <c r="ADE17187" s="60"/>
    </row>
    <row r="17188" spans="760:785" x14ac:dyDescent="0.25">
      <c r="ACF17188" s="60"/>
      <c r="ACG17188" s="60"/>
      <c r="ACH17188" s="60"/>
      <c r="ACI17188" s="60"/>
      <c r="ACJ17188" s="60"/>
      <c r="ACK17188" s="60"/>
      <c r="ACL17188" s="60"/>
      <c r="ACM17188" s="60"/>
      <c r="ACN17188" s="60"/>
      <c r="ACO17188" s="60"/>
      <c r="ACP17188" s="60"/>
      <c r="ACQ17188" s="60"/>
      <c r="ACR17188" s="60"/>
      <c r="ACS17188" s="60"/>
      <c r="ACT17188" s="60"/>
      <c r="ACU17188" s="60"/>
      <c r="ACV17188" s="60"/>
      <c r="ACW17188" s="60"/>
      <c r="ACX17188" s="60"/>
      <c r="ACY17188" s="60">
        <v>5.4714816717935502E-2</v>
      </c>
      <c r="ACZ17188" s="60"/>
      <c r="ADA17188" s="60"/>
      <c r="ADB17188" s="60"/>
      <c r="ADC17188" s="60"/>
      <c r="ADD17188" s="60"/>
      <c r="ADE17188" s="60"/>
    </row>
    <row r="17189" spans="760:785" x14ac:dyDescent="0.25">
      <c r="ACF17189" s="60"/>
      <c r="ACG17189" s="60"/>
      <c r="ACH17189" s="60"/>
      <c r="ACI17189" s="60"/>
      <c r="ACJ17189" s="60"/>
      <c r="ACK17189" s="60"/>
      <c r="ACL17189" s="60"/>
      <c r="ACM17189" s="60"/>
      <c r="ACN17189" s="60"/>
      <c r="ACO17189" s="60"/>
      <c r="ACP17189" s="60"/>
      <c r="ACQ17189" s="60"/>
      <c r="ACR17189" s="60"/>
      <c r="ACS17189" s="60"/>
      <c r="ACT17189" s="60"/>
      <c r="ACU17189" s="60"/>
      <c r="ACV17189" s="60"/>
      <c r="ACW17189" s="60"/>
      <c r="ACX17189" s="60"/>
      <c r="ACY17189" s="60">
        <v>5.471270090916E-2</v>
      </c>
      <c r="ACZ17189" s="60"/>
      <c r="ADA17189" s="60"/>
      <c r="ADB17189" s="60"/>
      <c r="ADC17189" s="60"/>
      <c r="ADD17189" s="60"/>
      <c r="ADE17189" s="60"/>
    </row>
    <row r="17190" spans="760:785" x14ac:dyDescent="0.25">
      <c r="ACF17190" s="60"/>
      <c r="ACG17190" s="60"/>
      <c r="ACH17190" s="60"/>
      <c r="ACI17190" s="60"/>
      <c r="ACJ17190" s="60"/>
      <c r="ACK17190" s="60"/>
      <c r="ACL17190" s="60"/>
      <c r="ACM17190" s="60"/>
      <c r="ACN17190" s="60"/>
      <c r="ACO17190" s="60"/>
      <c r="ACP17190" s="60"/>
      <c r="ACQ17190" s="60"/>
      <c r="ACR17190" s="60"/>
      <c r="ACS17190" s="60"/>
      <c r="ACT17190" s="60"/>
      <c r="ACU17190" s="60"/>
      <c r="ACV17190" s="60"/>
      <c r="ACW17190" s="60"/>
      <c r="ACX17190" s="60"/>
      <c r="ACY17190" s="60">
        <v>5.4694589169573697E-2</v>
      </c>
      <c r="ACZ17190" s="60"/>
      <c r="ADA17190" s="60"/>
      <c r="ADB17190" s="60"/>
      <c r="ADC17190" s="60"/>
      <c r="ADD17190" s="60"/>
      <c r="ADE17190" s="60"/>
    </row>
    <row r="17191" spans="760:785" x14ac:dyDescent="0.25">
      <c r="ACF17191" s="60"/>
      <c r="ACG17191" s="60"/>
      <c r="ACH17191" s="60"/>
      <c r="ACI17191" s="60"/>
      <c r="ACJ17191" s="60"/>
      <c r="ACK17191" s="60"/>
      <c r="ACL17191" s="60"/>
      <c r="ACM17191" s="60"/>
      <c r="ACN17191" s="60"/>
      <c r="ACO17191" s="60"/>
      <c r="ACP17191" s="60"/>
      <c r="ACQ17191" s="60"/>
      <c r="ACR17191" s="60"/>
      <c r="ACS17191" s="60"/>
      <c r="ACT17191" s="60"/>
      <c r="ACU17191" s="60"/>
      <c r="ACV17191" s="60"/>
      <c r="ACW17191" s="60"/>
      <c r="ACX17191" s="60"/>
      <c r="ACY17191" s="60">
        <v>5.4686279015868498E-2</v>
      </c>
      <c r="ACZ17191" s="60"/>
      <c r="ADA17191" s="60"/>
      <c r="ADB17191" s="60"/>
      <c r="ADC17191" s="60"/>
      <c r="ADD17191" s="60"/>
      <c r="ADE17191" s="60"/>
    </row>
    <row r="17192" spans="760:785" x14ac:dyDescent="0.25">
      <c r="ACF17192" s="60"/>
      <c r="ACG17192" s="60"/>
      <c r="ACH17192" s="60"/>
      <c r="ACI17192" s="60"/>
      <c r="ACJ17192" s="60"/>
      <c r="ACK17192" s="60"/>
      <c r="ACL17192" s="60"/>
      <c r="ACM17192" s="60"/>
      <c r="ACN17192" s="60"/>
      <c r="ACO17192" s="60"/>
      <c r="ACP17192" s="60"/>
      <c r="ACQ17192" s="60"/>
      <c r="ACR17192" s="60"/>
      <c r="ACS17192" s="60"/>
      <c r="ACT17192" s="60"/>
      <c r="ACU17192" s="60"/>
      <c r="ACV17192" s="60"/>
      <c r="ACW17192" s="60"/>
      <c r="ACX17192" s="60"/>
      <c r="ACY17192" s="60">
        <v>5.4686279015868498E-2</v>
      </c>
      <c r="ACZ17192" s="60"/>
      <c r="ADA17192" s="60"/>
      <c r="ADB17192" s="60"/>
      <c r="ADC17192" s="60"/>
      <c r="ADD17192" s="60"/>
      <c r="ADE17192" s="60"/>
    </row>
    <row r="17193" spans="760:785" x14ac:dyDescent="0.25">
      <c r="ACF17193" s="60"/>
      <c r="ACG17193" s="60"/>
      <c r="ACH17193" s="60"/>
      <c r="ACI17193" s="60"/>
      <c r="ACJ17193" s="60"/>
      <c r="ACK17193" s="60"/>
      <c r="ACL17193" s="60"/>
      <c r="ACM17193" s="60"/>
      <c r="ACN17193" s="60"/>
      <c r="ACO17193" s="60"/>
      <c r="ACP17193" s="60"/>
      <c r="ACQ17193" s="60"/>
      <c r="ACR17193" s="60"/>
      <c r="ACS17193" s="60"/>
      <c r="ACT17193" s="60"/>
      <c r="ACU17193" s="60"/>
      <c r="ACV17193" s="60"/>
      <c r="ACW17193" s="60"/>
      <c r="ACX17193" s="60"/>
      <c r="ACY17193" s="60">
        <v>5.4622474775849597E-2</v>
      </c>
      <c r="ACZ17193" s="60"/>
      <c r="ADA17193" s="60"/>
      <c r="ADB17193" s="60"/>
      <c r="ADC17193" s="60"/>
      <c r="ADD17193" s="60"/>
      <c r="ADE17193" s="60"/>
    </row>
    <row r="17194" spans="760:785" x14ac:dyDescent="0.25">
      <c r="ACF17194" s="60"/>
      <c r="ACG17194" s="60"/>
      <c r="ACH17194" s="60"/>
      <c r="ACI17194" s="60"/>
      <c r="ACJ17194" s="60"/>
      <c r="ACK17194" s="60"/>
      <c r="ACL17194" s="60"/>
      <c r="ACM17194" s="60"/>
      <c r="ACN17194" s="60"/>
      <c r="ACO17194" s="60"/>
      <c r="ACP17194" s="60"/>
      <c r="ACQ17194" s="60"/>
      <c r="ACR17194" s="60"/>
      <c r="ACS17194" s="60"/>
      <c r="ACT17194" s="60"/>
      <c r="ACU17194" s="60"/>
      <c r="ACV17194" s="60"/>
      <c r="ACW17194" s="60"/>
      <c r="ACX17194" s="60"/>
      <c r="ACY17194" s="60">
        <v>5.4622474775849597E-2</v>
      </c>
      <c r="ACZ17194" s="60"/>
      <c r="ADA17194" s="60"/>
      <c r="ADB17194" s="60"/>
      <c r="ADC17194" s="60"/>
      <c r="ADD17194" s="60"/>
      <c r="ADE17194" s="60"/>
    </row>
    <row r="17195" spans="760:785" x14ac:dyDescent="0.25">
      <c r="ACF17195" s="60"/>
      <c r="ACG17195" s="60"/>
      <c r="ACH17195" s="60"/>
      <c r="ACI17195" s="60"/>
      <c r="ACJ17195" s="60"/>
      <c r="ACK17195" s="60"/>
      <c r="ACL17195" s="60"/>
      <c r="ACM17195" s="60"/>
      <c r="ACN17195" s="60"/>
      <c r="ACO17195" s="60"/>
      <c r="ACP17195" s="60"/>
      <c r="ACQ17195" s="60"/>
      <c r="ACR17195" s="60"/>
      <c r="ACS17195" s="60"/>
      <c r="ACT17195" s="60"/>
      <c r="ACU17195" s="60"/>
      <c r="ACV17195" s="60"/>
      <c r="ACW17195" s="60"/>
      <c r="ACX17195" s="60"/>
      <c r="ACY17195" s="60">
        <v>5.4530599434362302E-2</v>
      </c>
      <c r="ACZ17195" s="60"/>
      <c r="ADA17195" s="60"/>
      <c r="ADB17195" s="60"/>
      <c r="ADC17195" s="60"/>
      <c r="ADD17195" s="60"/>
      <c r="ADE17195" s="60"/>
    </row>
    <row r="17196" spans="760:785" x14ac:dyDescent="0.25">
      <c r="ACF17196" s="60"/>
      <c r="ACG17196" s="60"/>
      <c r="ACH17196" s="60"/>
      <c r="ACI17196" s="60"/>
      <c r="ACJ17196" s="60"/>
      <c r="ACK17196" s="60"/>
      <c r="ACL17196" s="60"/>
      <c r="ACM17196" s="60"/>
      <c r="ACN17196" s="60"/>
      <c r="ACO17196" s="60"/>
      <c r="ACP17196" s="60"/>
      <c r="ACQ17196" s="60"/>
      <c r="ACR17196" s="60"/>
      <c r="ACS17196" s="60"/>
      <c r="ACT17196" s="60"/>
      <c r="ACU17196" s="60"/>
      <c r="ACV17196" s="60"/>
      <c r="ACW17196" s="60"/>
      <c r="ACX17196" s="60"/>
      <c r="ACY17196" s="60">
        <v>5.4530599434362302E-2</v>
      </c>
      <c r="ACZ17196" s="60"/>
      <c r="ADA17196" s="60"/>
      <c r="ADB17196" s="60"/>
      <c r="ADC17196" s="60"/>
      <c r="ADD17196" s="60"/>
      <c r="ADE17196" s="60"/>
    </row>
    <row r="17197" spans="760:785" x14ac:dyDescent="0.25">
      <c r="ACF17197" s="60"/>
      <c r="ACG17197" s="60"/>
      <c r="ACH17197" s="60"/>
      <c r="ACI17197" s="60"/>
      <c r="ACJ17197" s="60"/>
      <c r="ACK17197" s="60"/>
      <c r="ACL17197" s="60"/>
      <c r="ACM17197" s="60"/>
      <c r="ACN17197" s="60"/>
      <c r="ACO17197" s="60"/>
      <c r="ACP17197" s="60"/>
      <c r="ACQ17197" s="60"/>
      <c r="ACR17197" s="60"/>
      <c r="ACS17197" s="60"/>
      <c r="ACT17197" s="60"/>
      <c r="ACU17197" s="60"/>
      <c r="ACV17197" s="60"/>
      <c r="ACW17197" s="60"/>
      <c r="ACX17197" s="60"/>
      <c r="ACY17197" s="60">
        <v>5.4527881378693403E-2</v>
      </c>
      <c r="ACZ17197" s="60"/>
      <c r="ADA17197" s="60"/>
      <c r="ADB17197" s="60"/>
      <c r="ADC17197" s="60"/>
      <c r="ADD17197" s="60"/>
      <c r="ADE17197" s="60"/>
    </row>
    <row r="17198" spans="760:785" x14ac:dyDescent="0.25">
      <c r="ACF17198" s="60"/>
      <c r="ACG17198" s="60"/>
      <c r="ACH17198" s="60"/>
      <c r="ACI17198" s="60"/>
      <c r="ACJ17198" s="60"/>
      <c r="ACK17198" s="60"/>
      <c r="ACL17198" s="60"/>
      <c r="ACM17198" s="60"/>
      <c r="ACN17198" s="60"/>
      <c r="ACO17198" s="60"/>
      <c r="ACP17198" s="60"/>
      <c r="ACQ17198" s="60"/>
      <c r="ACR17198" s="60"/>
      <c r="ACS17198" s="60"/>
      <c r="ACT17198" s="60"/>
      <c r="ACU17198" s="60"/>
      <c r="ACV17198" s="60"/>
      <c r="ACW17198" s="60"/>
      <c r="ACX17198" s="60"/>
      <c r="ACY17198" s="60">
        <v>5.4525341140278002E-2</v>
      </c>
      <c r="ACZ17198" s="60"/>
      <c r="ADA17198" s="60"/>
      <c r="ADB17198" s="60"/>
      <c r="ADC17198" s="60"/>
      <c r="ADD17198" s="60"/>
      <c r="ADE17198" s="60"/>
    </row>
    <row r="17199" spans="760:785" x14ac:dyDescent="0.25">
      <c r="ACF17199" s="60"/>
      <c r="ACG17199" s="60"/>
      <c r="ACH17199" s="60"/>
      <c r="ACI17199" s="60"/>
      <c r="ACJ17199" s="60"/>
      <c r="ACK17199" s="60"/>
      <c r="ACL17199" s="60"/>
      <c r="ACM17199" s="60"/>
      <c r="ACN17199" s="60"/>
      <c r="ACO17199" s="60"/>
      <c r="ACP17199" s="60"/>
      <c r="ACQ17199" s="60"/>
      <c r="ACR17199" s="60"/>
      <c r="ACS17199" s="60"/>
      <c r="ACT17199" s="60"/>
      <c r="ACU17199" s="60"/>
      <c r="ACV17199" s="60"/>
      <c r="ACW17199" s="60"/>
      <c r="ACX17199" s="60"/>
      <c r="ACY17199" s="60">
        <v>5.4469700444156499E-2</v>
      </c>
      <c r="ACZ17199" s="60"/>
      <c r="ADA17199" s="60"/>
      <c r="ADB17199" s="60"/>
      <c r="ADC17199" s="60"/>
      <c r="ADD17199" s="60"/>
      <c r="ADE17199" s="60"/>
    </row>
    <row r="17200" spans="760:785" x14ac:dyDescent="0.25">
      <c r="ACF17200" s="60"/>
      <c r="ACG17200" s="60"/>
      <c r="ACH17200" s="60"/>
      <c r="ACI17200" s="60"/>
      <c r="ACJ17200" s="60"/>
      <c r="ACK17200" s="60"/>
      <c r="ACL17200" s="60"/>
      <c r="ACM17200" s="60"/>
      <c r="ACN17200" s="60"/>
      <c r="ACO17200" s="60"/>
      <c r="ACP17200" s="60"/>
      <c r="ACQ17200" s="60"/>
      <c r="ACR17200" s="60"/>
      <c r="ACS17200" s="60"/>
      <c r="ACT17200" s="60"/>
      <c r="ACU17200" s="60"/>
      <c r="ACV17200" s="60"/>
      <c r="ACW17200" s="60"/>
      <c r="ACX17200" s="60"/>
      <c r="ACY17200" s="60">
        <v>5.4469700444156499E-2</v>
      </c>
      <c r="ACZ17200" s="60"/>
      <c r="ADA17200" s="60"/>
      <c r="ADB17200" s="60"/>
      <c r="ADC17200" s="60"/>
      <c r="ADD17200" s="60"/>
      <c r="ADE17200" s="60"/>
    </row>
    <row r="17201" spans="760:785" x14ac:dyDescent="0.25">
      <c r="ACF17201" s="60"/>
      <c r="ACG17201" s="60"/>
      <c r="ACH17201" s="60"/>
      <c r="ACI17201" s="60"/>
      <c r="ACJ17201" s="60"/>
      <c r="ACK17201" s="60"/>
      <c r="ACL17201" s="60"/>
      <c r="ACM17201" s="60"/>
      <c r="ACN17201" s="60"/>
      <c r="ACO17201" s="60"/>
      <c r="ACP17201" s="60"/>
      <c r="ACQ17201" s="60"/>
      <c r="ACR17201" s="60"/>
      <c r="ACS17201" s="60"/>
      <c r="ACT17201" s="60"/>
      <c r="ACU17201" s="60"/>
      <c r="ACV17201" s="60"/>
      <c r="ACW17201" s="60"/>
      <c r="ACX17201" s="60"/>
      <c r="ACY17201" s="60">
        <v>5.4322951146242499E-2</v>
      </c>
      <c r="ACZ17201" s="60"/>
      <c r="ADA17201" s="60"/>
      <c r="ADB17201" s="60"/>
      <c r="ADC17201" s="60"/>
      <c r="ADD17201" s="60"/>
      <c r="ADE17201" s="60"/>
    </row>
    <row r="17202" spans="760:785" x14ac:dyDescent="0.25">
      <c r="ACF17202" s="60"/>
      <c r="ACG17202" s="60"/>
      <c r="ACH17202" s="60"/>
      <c r="ACI17202" s="60"/>
      <c r="ACJ17202" s="60"/>
      <c r="ACK17202" s="60"/>
      <c r="ACL17202" s="60"/>
      <c r="ACM17202" s="60"/>
      <c r="ACN17202" s="60"/>
      <c r="ACO17202" s="60"/>
      <c r="ACP17202" s="60"/>
      <c r="ACQ17202" s="60"/>
      <c r="ACR17202" s="60"/>
      <c r="ACS17202" s="60"/>
      <c r="ACT17202" s="60"/>
      <c r="ACU17202" s="60"/>
      <c r="ACV17202" s="60"/>
      <c r="ACW17202" s="60"/>
      <c r="ACX17202" s="60"/>
      <c r="ACY17202" s="60">
        <v>5.4322951146242499E-2</v>
      </c>
      <c r="ACZ17202" s="60"/>
      <c r="ADA17202" s="60"/>
      <c r="ADB17202" s="60"/>
      <c r="ADC17202" s="60"/>
      <c r="ADD17202" s="60"/>
      <c r="ADE17202" s="60"/>
    </row>
    <row r="17203" spans="760:785" x14ac:dyDescent="0.25">
      <c r="ACF17203" s="60"/>
      <c r="ACG17203" s="60"/>
      <c r="ACH17203" s="60"/>
      <c r="ACI17203" s="60"/>
      <c r="ACJ17203" s="60"/>
      <c r="ACK17203" s="60"/>
      <c r="ACL17203" s="60"/>
      <c r="ACM17203" s="60"/>
      <c r="ACN17203" s="60"/>
      <c r="ACO17203" s="60"/>
      <c r="ACP17203" s="60"/>
      <c r="ACQ17203" s="60"/>
      <c r="ACR17203" s="60"/>
      <c r="ACS17203" s="60"/>
      <c r="ACT17203" s="60"/>
      <c r="ACU17203" s="60"/>
      <c r="ACV17203" s="60"/>
      <c r="ACW17203" s="60"/>
      <c r="ACX17203" s="60"/>
      <c r="ACY17203" s="60">
        <v>5.4315265545967002E-2</v>
      </c>
      <c r="ACZ17203" s="60"/>
      <c r="ADA17203" s="60"/>
      <c r="ADB17203" s="60"/>
      <c r="ADC17203" s="60"/>
      <c r="ADD17203" s="60"/>
      <c r="ADE17203" s="60"/>
    </row>
    <row r="17204" spans="760:785" x14ac:dyDescent="0.25">
      <c r="ACF17204" s="60"/>
      <c r="ACG17204" s="60"/>
      <c r="ACH17204" s="60"/>
      <c r="ACI17204" s="60"/>
      <c r="ACJ17204" s="60"/>
      <c r="ACK17204" s="60"/>
      <c r="ACL17204" s="60"/>
      <c r="ACM17204" s="60"/>
      <c r="ACN17204" s="60"/>
      <c r="ACO17204" s="60"/>
      <c r="ACP17204" s="60"/>
      <c r="ACQ17204" s="60"/>
      <c r="ACR17204" s="60"/>
      <c r="ACS17204" s="60"/>
      <c r="ACT17204" s="60"/>
      <c r="ACU17204" s="60"/>
      <c r="ACV17204" s="60"/>
      <c r="ACW17204" s="60"/>
      <c r="ACX17204" s="60"/>
      <c r="ACY17204" s="60">
        <v>5.4315265545967002E-2</v>
      </c>
      <c r="ACZ17204" s="60"/>
      <c r="ADA17204" s="60"/>
      <c r="ADB17204" s="60"/>
      <c r="ADC17204" s="60"/>
      <c r="ADD17204" s="60"/>
      <c r="ADE17204" s="60"/>
    </row>
    <row r="17205" spans="760:785" x14ac:dyDescent="0.25">
      <c r="ACF17205" s="60"/>
      <c r="ACG17205" s="60"/>
      <c r="ACH17205" s="60"/>
      <c r="ACI17205" s="60"/>
      <c r="ACJ17205" s="60"/>
      <c r="ACK17205" s="60"/>
      <c r="ACL17205" s="60"/>
      <c r="ACM17205" s="60"/>
      <c r="ACN17205" s="60"/>
      <c r="ACO17205" s="60"/>
      <c r="ACP17205" s="60"/>
      <c r="ACQ17205" s="60"/>
      <c r="ACR17205" s="60"/>
      <c r="ACS17205" s="60"/>
      <c r="ACT17205" s="60"/>
      <c r="ACU17205" s="60"/>
      <c r="ACV17205" s="60"/>
      <c r="ACW17205" s="60"/>
      <c r="ACX17205" s="60"/>
      <c r="ACY17205" s="60">
        <v>5.4226174284428399E-2</v>
      </c>
      <c r="ACZ17205" s="60"/>
      <c r="ADA17205" s="60"/>
      <c r="ADB17205" s="60"/>
      <c r="ADC17205" s="60"/>
      <c r="ADD17205" s="60"/>
      <c r="ADE17205" s="60"/>
    </row>
    <row r="17206" spans="760:785" x14ac:dyDescent="0.25">
      <c r="ACF17206" s="60"/>
      <c r="ACG17206" s="60"/>
      <c r="ACH17206" s="60"/>
      <c r="ACI17206" s="60"/>
      <c r="ACJ17206" s="60"/>
      <c r="ACK17206" s="60"/>
      <c r="ACL17206" s="60"/>
      <c r="ACM17206" s="60"/>
      <c r="ACN17206" s="60"/>
      <c r="ACO17206" s="60"/>
      <c r="ACP17206" s="60"/>
      <c r="ACQ17206" s="60"/>
      <c r="ACR17206" s="60"/>
      <c r="ACS17206" s="60"/>
      <c r="ACT17206" s="60"/>
      <c r="ACU17206" s="60"/>
      <c r="ACV17206" s="60"/>
      <c r="ACW17206" s="60"/>
      <c r="ACX17206" s="60"/>
      <c r="ACY17206" s="60">
        <v>5.4226174284428399E-2</v>
      </c>
      <c r="ACZ17206" s="60"/>
      <c r="ADA17206" s="60"/>
      <c r="ADB17206" s="60"/>
      <c r="ADC17206" s="60"/>
      <c r="ADD17206" s="60"/>
      <c r="ADE17206" s="60"/>
    </row>
    <row r="17207" spans="760:785" x14ac:dyDescent="0.25">
      <c r="ACF17207" s="60"/>
      <c r="ACG17207" s="60"/>
      <c r="ACH17207" s="60"/>
      <c r="ACI17207" s="60"/>
      <c r="ACJ17207" s="60"/>
      <c r="ACK17207" s="60"/>
      <c r="ACL17207" s="60"/>
      <c r="ACM17207" s="60"/>
      <c r="ACN17207" s="60"/>
      <c r="ACO17207" s="60"/>
      <c r="ACP17207" s="60"/>
      <c r="ACQ17207" s="60"/>
      <c r="ACR17207" s="60"/>
      <c r="ACS17207" s="60"/>
      <c r="ACT17207" s="60"/>
      <c r="ACU17207" s="60"/>
      <c r="ACV17207" s="60"/>
      <c r="ACW17207" s="60"/>
      <c r="ACX17207" s="60"/>
      <c r="ACY17207" s="60">
        <v>5.4222363334641803E-2</v>
      </c>
      <c r="ACZ17207" s="60"/>
      <c r="ADA17207" s="60"/>
      <c r="ADB17207" s="60"/>
      <c r="ADC17207" s="60"/>
      <c r="ADD17207" s="60"/>
      <c r="ADE17207" s="60"/>
    </row>
    <row r="17208" spans="760:785" x14ac:dyDescent="0.25">
      <c r="ACF17208" s="60"/>
      <c r="ACG17208" s="60"/>
      <c r="ACH17208" s="60"/>
      <c r="ACI17208" s="60"/>
      <c r="ACJ17208" s="60"/>
      <c r="ACK17208" s="60"/>
      <c r="ACL17208" s="60"/>
      <c r="ACM17208" s="60"/>
      <c r="ACN17208" s="60"/>
      <c r="ACO17208" s="60"/>
      <c r="ACP17208" s="60"/>
      <c r="ACQ17208" s="60"/>
      <c r="ACR17208" s="60"/>
      <c r="ACS17208" s="60"/>
      <c r="ACT17208" s="60"/>
      <c r="ACU17208" s="60"/>
      <c r="ACV17208" s="60"/>
      <c r="ACW17208" s="60"/>
      <c r="ACX17208" s="60"/>
      <c r="ACY17208" s="60">
        <v>5.41912716002272E-2</v>
      </c>
      <c r="ACZ17208" s="60"/>
      <c r="ADA17208" s="60"/>
      <c r="ADB17208" s="60"/>
      <c r="ADC17208" s="60"/>
      <c r="ADD17208" s="60"/>
      <c r="ADE17208" s="60"/>
    </row>
    <row r="17209" spans="760:785" x14ac:dyDescent="0.25">
      <c r="ACF17209" s="60"/>
      <c r="ACG17209" s="60"/>
      <c r="ACH17209" s="60"/>
      <c r="ACI17209" s="60"/>
      <c r="ACJ17209" s="60"/>
      <c r="ACK17209" s="60"/>
      <c r="ACL17209" s="60"/>
      <c r="ACM17209" s="60"/>
      <c r="ACN17209" s="60"/>
      <c r="ACO17209" s="60"/>
      <c r="ACP17209" s="60"/>
      <c r="ACQ17209" s="60"/>
      <c r="ACR17209" s="60"/>
      <c r="ACS17209" s="60"/>
      <c r="ACT17209" s="60"/>
      <c r="ACU17209" s="60"/>
      <c r="ACV17209" s="60"/>
      <c r="ACW17209" s="60"/>
      <c r="ACX17209" s="60"/>
      <c r="ACY17209" s="60">
        <v>5.4146662885400099E-2</v>
      </c>
      <c r="ACZ17209" s="60"/>
      <c r="ADA17209" s="60"/>
      <c r="ADB17209" s="60"/>
      <c r="ADC17209" s="60"/>
      <c r="ADD17209" s="60"/>
      <c r="ADE17209" s="60"/>
    </row>
    <row r="17210" spans="760:785" x14ac:dyDescent="0.25">
      <c r="ACF17210" s="60"/>
      <c r="ACG17210" s="60"/>
      <c r="ACH17210" s="60"/>
      <c r="ACI17210" s="60"/>
      <c r="ACJ17210" s="60"/>
      <c r="ACK17210" s="60"/>
      <c r="ACL17210" s="60"/>
      <c r="ACM17210" s="60"/>
      <c r="ACN17210" s="60"/>
      <c r="ACO17210" s="60"/>
      <c r="ACP17210" s="60"/>
      <c r="ACQ17210" s="60"/>
      <c r="ACR17210" s="60"/>
      <c r="ACS17210" s="60"/>
      <c r="ACT17210" s="60"/>
      <c r="ACU17210" s="60"/>
      <c r="ACV17210" s="60"/>
      <c r="ACW17210" s="60"/>
      <c r="ACX17210" s="60"/>
      <c r="ACY17210" s="60">
        <v>5.4146662885400099E-2</v>
      </c>
      <c r="ACZ17210" s="60"/>
      <c r="ADA17210" s="60"/>
      <c r="ADB17210" s="60"/>
      <c r="ADC17210" s="60"/>
      <c r="ADD17210" s="60"/>
      <c r="ADE17210" s="60"/>
    </row>
    <row r="17211" spans="760:785" x14ac:dyDescent="0.25">
      <c r="ACF17211" s="60"/>
      <c r="ACG17211" s="60"/>
      <c r="ACH17211" s="60"/>
      <c r="ACI17211" s="60"/>
      <c r="ACJ17211" s="60"/>
      <c r="ACK17211" s="60"/>
      <c r="ACL17211" s="60"/>
      <c r="ACM17211" s="60"/>
      <c r="ACN17211" s="60"/>
      <c r="ACO17211" s="60"/>
      <c r="ACP17211" s="60"/>
      <c r="ACQ17211" s="60"/>
      <c r="ACR17211" s="60"/>
      <c r="ACS17211" s="60"/>
      <c r="ACT17211" s="60"/>
      <c r="ACU17211" s="60"/>
      <c r="ACV17211" s="60"/>
      <c r="ACW17211" s="60"/>
      <c r="ACX17211" s="60"/>
      <c r="ACY17211" s="60">
        <v>5.4101630812691599E-2</v>
      </c>
      <c r="ACZ17211" s="60"/>
      <c r="ADA17211" s="60"/>
      <c r="ADB17211" s="60"/>
      <c r="ADC17211" s="60"/>
      <c r="ADD17211" s="60"/>
      <c r="ADE17211" s="60"/>
    </row>
    <row r="17212" spans="760:785" x14ac:dyDescent="0.25">
      <c r="ACF17212" s="60"/>
      <c r="ACG17212" s="60"/>
      <c r="ACH17212" s="60"/>
      <c r="ACI17212" s="60"/>
      <c r="ACJ17212" s="60"/>
      <c r="ACK17212" s="60"/>
      <c r="ACL17212" s="60"/>
      <c r="ACM17212" s="60"/>
      <c r="ACN17212" s="60"/>
      <c r="ACO17212" s="60"/>
      <c r="ACP17212" s="60"/>
      <c r="ACQ17212" s="60"/>
      <c r="ACR17212" s="60"/>
      <c r="ACS17212" s="60"/>
      <c r="ACT17212" s="60"/>
      <c r="ACU17212" s="60"/>
      <c r="ACV17212" s="60"/>
      <c r="ACW17212" s="60"/>
      <c r="ACX17212" s="60"/>
      <c r="ACY17212" s="60">
        <v>5.4063238386489701E-2</v>
      </c>
      <c r="ACZ17212" s="60"/>
      <c r="ADA17212" s="60"/>
      <c r="ADB17212" s="60"/>
      <c r="ADC17212" s="60"/>
      <c r="ADD17212" s="60"/>
      <c r="ADE17212" s="60"/>
    </row>
    <row r="17213" spans="760:785" x14ac:dyDescent="0.25">
      <c r="ACF17213" s="60"/>
      <c r="ACG17213" s="60"/>
      <c r="ACH17213" s="60"/>
      <c r="ACI17213" s="60"/>
      <c r="ACJ17213" s="60"/>
      <c r="ACK17213" s="60"/>
      <c r="ACL17213" s="60"/>
      <c r="ACM17213" s="60"/>
      <c r="ACN17213" s="60"/>
      <c r="ACO17213" s="60"/>
      <c r="ACP17213" s="60"/>
      <c r="ACQ17213" s="60"/>
      <c r="ACR17213" s="60"/>
      <c r="ACS17213" s="60"/>
      <c r="ACT17213" s="60"/>
      <c r="ACU17213" s="60"/>
      <c r="ACV17213" s="60"/>
      <c r="ACW17213" s="60"/>
      <c r="ACX17213" s="60"/>
      <c r="ACY17213" s="60">
        <v>5.4047245498655298E-2</v>
      </c>
      <c r="ACZ17213" s="60"/>
      <c r="ADA17213" s="60"/>
      <c r="ADB17213" s="60"/>
      <c r="ADC17213" s="60"/>
      <c r="ADD17213" s="60"/>
      <c r="ADE17213" s="60"/>
    </row>
    <row r="17214" spans="760:785" x14ac:dyDescent="0.25">
      <c r="ACF17214" s="60"/>
      <c r="ACG17214" s="60"/>
      <c r="ACH17214" s="60"/>
      <c r="ACI17214" s="60"/>
      <c r="ACJ17214" s="60"/>
      <c r="ACK17214" s="60"/>
      <c r="ACL17214" s="60"/>
      <c r="ACM17214" s="60"/>
      <c r="ACN17214" s="60"/>
      <c r="ACO17214" s="60"/>
      <c r="ACP17214" s="60"/>
      <c r="ACQ17214" s="60"/>
      <c r="ACR17214" s="60"/>
      <c r="ACS17214" s="60"/>
      <c r="ACT17214" s="60"/>
      <c r="ACU17214" s="60"/>
      <c r="ACV17214" s="60"/>
      <c r="ACW17214" s="60"/>
      <c r="ACX17214" s="60"/>
      <c r="ACY17214" s="60">
        <v>5.4047245498655298E-2</v>
      </c>
      <c r="ACZ17214" s="60"/>
      <c r="ADA17214" s="60"/>
      <c r="ADB17214" s="60"/>
      <c r="ADC17214" s="60"/>
      <c r="ADD17214" s="60"/>
      <c r="ADE17214" s="60"/>
    </row>
    <row r="17215" spans="760:785" x14ac:dyDescent="0.25">
      <c r="ACF17215" s="60"/>
      <c r="ACG17215" s="60"/>
      <c r="ACH17215" s="60"/>
      <c r="ACI17215" s="60"/>
      <c r="ACJ17215" s="60"/>
      <c r="ACK17215" s="60"/>
      <c r="ACL17215" s="60"/>
      <c r="ACM17215" s="60"/>
      <c r="ACN17215" s="60"/>
      <c r="ACO17215" s="60"/>
      <c r="ACP17215" s="60"/>
      <c r="ACQ17215" s="60"/>
      <c r="ACR17215" s="60"/>
      <c r="ACS17215" s="60"/>
      <c r="ACT17215" s="60"/>
      <c r="ACU17215" s="60"/>
      <c r="ACV17215" s="60"/>
      <c r="ACW17215" s="60"/>
      <c r="ACX17215" s="60"/>
      <c r="ACY17215" s="60">
        <v>5.3967290490451202E-2</v>
      </c>
      <c r="ACZ17215" s="60"/>
      <c r="ADA17215" s="60"/>
      <c r="ADB17215" s="60"/>
      <c r="ADC17215" s="60"/>
      <c r="ADD17215" s="60"/>
      <c r="ADE17215" s="60"/>
    </row>
    <row r="17216" spans="760:785" x14ac:dyDescent="0.25">
      <c r="ACF17216" s="60"/>
      <c r="ACG17216" s="60"/>
      <c r="ACH17216" s="60"/>
      <c r="ACI17216" s="60"/>
      <c r="ACJ17216" s="60"/>
      <c r="ACK17216" s="60"/>
      <c r="ACL17216" s="60"/>
      <c r="ACM17216" s="60"/>
      <c r="ACN17216" s="60"/>
      <c r="ACO17216" s="60"/>
      <c r="ACP17216" s="60"/>
      <c r="ACQ17216" s="60"/>
      <c r="ACR17216" s="60"/>
      <c r="ACS17216" s="60"/>
      <c r="ACT17216" s="60"/>
      <c r="ACU17216" s="60"/>
      <c r="ACV17216" s="60"/>
      <c r="ACW17216" s="60"/>
      <c r="ACX17216" s="60"/>
      <c r="ACY17216" s="60">
        <v>5.3967290490451202E-2</v>
      </c>
      <c r="ACZ17216" s="60"/>
      <c r="ADA17216" s="60"/>
      <c r="ADB17216" s="60"/>
      <c r="ADC17216" s="60"/>
      <c r="ADD17216" s="60"/>
      <c r="ADE17216" s="60"/>
    </row>
    <row r="17217" spans="760:785" x14ac:dyDescent="0.25">
      <c r="ACF17217" s="60"/>
      <c r="ACG17217" s="60"/>
      <c r="ACH17217" s="60"/>
      <c r="ACI17217" s="60"/>
      <c r="ACJ17217" s="60"/>
      <c r="ACK17217" s="60"/>
      <c r="ACL17217" s="60"/>
      <c r="ACM17217" s="60"/>
      <c r="ACN17217" s="60"/>
      <c r="ACO17217" s="60"/>
      <c r="ACP17217" s="60"/>
      <c r="ACQ17217" s="60"/>
      <c r="ACR17217" s="60"/>
      <c r="ACS17217" s="60"/>
      <c r="ACT17217" s="60"/>
      <c r="ACU17217" s="60"/>
      <c r="ACV17217" s="60"/>
      <c r="ACW17217" s="60"/>
      <c r="ACX17217" s="60"/>
      <c r="ACY17217" s="60">
        <v>5.3902723120974397E-2</v>
      </c>
      <c r="ACZ17217" s="60"/>
      <c r="ADA17217" s="60"/>
      <c r="ADB17217" s="60"/>
      <c r="ADC17217" s="60"/>
      <c r="ADD17217" s="60"/>
      <c r="ADE17217" s="60"/>
    </row>
    <row r="17218" spans="760:785" x14ac:dyDescent="0.25">
      <c r="ACF17218" s="60"/>
      <c r="ACG17218" s="60"/>
      <c r="ACH17218" s="60"/>
      <c r="ACI17218" s="60"/>
      <c r="ACJ17218" s="60"/>
      <c r="ACK17218" s="60"/>
      <c r="ACL17218" s="60"/>
      <c r="ACM17218" s="60"/>
      <c r="ACN17218" s="60"/>
      <c r="ACO17218" s="60"/>
      <c r="ACP17218" s="60"/>
      <c r="ACQ17218" s="60"/>
      <c r="ACR17218" s="60"/>
      <c r="ACS17218" s="60"/>
      <c r="ACT17218" s="60"/>
      <c r="ACU17218" s="60"/>
      <c r="ACV17218" s="60"/>
      <c r="ACW17218" s="60"/>
      <c r="ACX17218" s="60"/>
      <c r="ACY17218" s="60">
        <v>5.3902723120974397E-2</v>
      </c>
      <c r="ACZ17218" s="60"/>
      <c r="ADA17218" s="60"/>
      <c r="ADB17218" s="60"/>
      <c r="ADC17218" s="60"/>
      <c r="ADD17218" s="60"/>
      <c r="ADE17218" s="60"/>
    </row>
    <row r="17219" spans="760:785" x14ac:dyDescent="0.25">
      <c r="ACF17219" s="60"/>
      <c r="ACG17219" s="60"/>
      <c r="ACH17219" s="60"/>
      <c r="ACI17219" s="60"/>
      <c r="ACJ17219" s="60"/>
      <c r="ACK17219" s="60"/>
      <c r="ACL17219" s="60"/>
      <c r="ACM17219" s="60"/>
      <c r="ACN17219" s="60"/>
      <c r="ACO17219" s="60"/>
      <c r="ACP17219" s="60"/>
      <c r="ACQ17219" s="60"/>
      <c r="ACR17219" s="60"/>
      <c r="ACS17219" s="60"/>
      <c r="ACT17219" s="60"/>
      <c r="ACU17219" s="60"/>
      <c r="ACV17219" s="60"/>
      <c r="ACW17219" s="60"/>
      <c r="ACX17219" s="60"/>
      <c r="ACY17219" s="60">
        <v>5.37829572481811E-2</v>
      </c>
      <c r="ACZ17219" s="60"/>
      <c r="ADA17219" s="60"/>
      <c r="ADB17219" s="60"/>
      <c r="ADC17219" s="60"/>
      <c r="ADD17219" s="60"/>
      <c r="ADE17219" s="60"/>
    </row>
    <row r="17220" spans="760:785" x14ac:dyDescent="0.25">
      <c r="ACF17220" s="60"/>
      <c r="ACG17220" s="60"/>
      <c r="ACH17220" s="60"/>
      <c r="ACI17220" s="60"/>
      <c r="ACJ17220" s="60"/>
      <c r="ACK17220" s="60"/>
      <c r="ACL17220" s="60"/>
      <c r="ACM17220" s="60"/>
      <c r="ACN17220" s="60"/>
      <c r="ACO17220" s="60"/>
      <c r="ACP17220" s="60"/>
      <c r="ACQ17220" s="60"/>
      <c r="ACR17220" s="60"/>
      <c r="ACS17220" s="60"/>
      <c r="ACT17220" s="60"/>
      <c r="ACU17220" s="60"/>
      <c r="ACV17220" s="60"/>
      <c r="ACW17220" s="60"/>
      <c r="ACX17220" s="60"/>
      <c r="ACY17220" s="60">
        <v>5.3774583668627897E-2</v>
      </c>
      <c r="ACZ17220" s="60"/>
      <c r="ADA17220" s="60"/>
      <c r="ADB17220" s="60"/>
      <c r="ADC17220" s="60"/>
      <c r="ADD17220" s="60"/>
      <c r="ADE17220" s="60"/>
    </row>
    <row r="17221" spans="760:785" x14ac:dyDescent="0.25">
      <c r="ACF17221" s="60"/>
      <c r="ACG17221" s="60"/>
      <c r="ACH17221" s="60"/>
      <c r="ACI17221" s="60"/>
      <c r="ACJ17221" s="60"/>
      <c r="ACK17221" s="60"/>
      <c r="ACL17221" s="60"/>
      <c r="ACM17221" s="60"/>
      <c r="ACN17221" s="60"/>
      <c r="ACO17221" s="60"/>
      <c r="ACP17221" s="60"/>
      <c r="ACQ17221" s="60"/>
      <c r="ACR17221" s="60"/>
      <c r="ACS17221" s="60"/>
      <c r="ACT17221" s="60"/>
      <c r="ACU17221" s="60"/>
      <c r="ACV17221" s="60"/>
      <c r="ACW17221" s="60"/>
      <c r="ACX17221" s="60"/>
      <c r="ACY17221" s="60">
        <v>5.3774583668627897E-2</v>
      </c>
      <c r="ACZ17221" s="60"/>
      <c r="ADA17221" s="60"/>
      <c r="ADB17221" s="60"/>
      <c r="ADC17221" s="60"/>
      <c r="ADD17221" s="60"/>
      <c r="ADE17221" s="60"/>
    </row>
    <row r="17222" spans="760:785" x14ac:dyDescent="0.25">
      <c r="ACF17222" s="60"/>
      <c r="ACG17222" s="60"/>
      <c r="ACH17222" s="60"/>
      <c r="ACI17222" s="60"/>
      <c r="ACJ17222" s="60"/>
      <c r="ACK17222" s="60"/>
      <c r="ACL17222" s="60"/>
      <c r="ACM17222" s="60"/>
      <c r="ACN17222" s="60"/>
      <c r="ACO17222" s="60"/>
      <c r="ACP17222" s="60"/>
      <c r="ACQ17222" s="60"/>
      <c r="ACR17222" s="60"/>
      <c r="ACS17222" s="60"/>
      <c r="ACT17222" s="60"/>
      <c r="ACU17222" s="60"/>
      <c r="ACV17222" s="60"/>
      <c r="ACW17222" s="60"/>
      <c r="ACX17222" s="60"/>
      <c r="ACY17222" s="60">
        <v>5.3769605673636298E-2</v>
      </c>
      <c r="ACZ17222" s="60"/>
      <c r="ADA17222" s="60"/>
      <c r="ADB17222" s="60"/>
      <c r="ADC17222" s="60"/>
      <c r="ADD17222" s="60"/>
      <c r="ADE17222" s="60"/>
    </row>
    <row r="17223" spans="760:785" x14ac:dyDescent="0.25">
      <c r="ACF17223" s="60"/>
      <c r="ACG17223" s="60"/>
      <c r="ACH17223" s="60"/>
      <c r="ACI17223" s="60"/>
      <c r="ACJ17223" s="60"/>
      <c r="ACK17223" s="60"/>
      <c r="ACL17223" s="60"/>
      <c r="ACM17223" s="60"/>
      <c r="ACN17223" s="60"/>
      <c r="ACO17223" s="60"/>
      <c r="ACP17223" s="60"/>
      <c r="ACQ17223" s="60"/>
      <c r="ACR17223" s="60"/>
      <c r="ACS17223" s="60"/>
      <c r="ACT17223" s="60"/>
      <c r="ACU17223" s="60"/>
      <c r="ACV17223" s="60"/>
      <c r="ACW17223" s="60"/>
      <c r="ACX17223" s="60"/>
      <c r="ACY17223" s="60">
        <v>5.36553765999657E-2</v>
      </c>
      <c r="ACZ17223" s="60"/>
      <c r="ADA17223" s="60"/>
      <c r="ADB17223" s="60"/>
      <c r="ADC17223" s="60"/>
      <c r="ADD17223" s="60"/>
      <c r="ADE17223" s="60"/>
    </row>
    <row r="17224" spans="760:785" x14ac:dyDescent="0.25">
      <c r="ACF17224" s="60"/>
      <c r="ACG17224" s="60"/>
      <c r="ACH17224" s="60"/>
      <c r="ACI17224" s="60"/>
      <c r="ACJ17224" s="60"/>
      <c r="ACK17224" s="60"/>
      <c r="ACL17224" s="60"/>
      <c r="ACM17224" s="60"/>
      <c r="ACN17224" s="60"/>
      <c r="ACO17224" s="60"/>
      <c r="ACP17224" s="60"/>
      <c r="ACQ17224" s="60"/>
      <c r="ACR17224" s="60"/>
      <c r="ACS17224" s="60"/>
      <c r="ACT17224" s="60"/>
      <c r="ACU17224" s="60"/>
      <c r="ACV17224" s="60"/>
      <c r="ACW17224" s="60"/>
      <c r="ACX17224" s="60"/>
      <c r="ACY17224" s="60">
        <v>5.36553765999657E-2</v>
      </c>
      <c r="ACZ17224" s="60"/>
      <c r="ADA17224" s="60"/>
      <c r="ADB17224" s="60"/>
      <c r="ADC17224" s="60"/>
      <c r="ADD17224" s="60"/>
      <c r="ADE17224" s="60"/>
    </row>
    <row r="17225" spans="760:785" x14ac:dyDescent="0.25">
      <c r="ACF17225" s="60"/>
      <c r="ACG17225" s="60"/>
      <c r="ACH17225" s="60"/>
      <c r="ACI17225" s="60"/>
      <c r="ACJ17225" s="60"/>
      <c r="ACK17225" s="60"/>
      <c r="ACL17225" s="60"/>
      <c r="ACM17225" s="60"/>
      <c r="ACN17225" s="60"/>
      <c r="ACO17225" s="60"/>
      <c r="ACP17225" s="60"/>
      <c r="ACQ17225" s="60"/>
      <c r="ACR17225" s="60"/>
      <c r="ACS17225" s="60"/>
      <c r="ACT17225" s="60"/>
      <c r="ACU17225" s="60"/>
      <c r="ACV17225" s="60"/>
      <c r="ACW17225" s="60"/>
      <c r="ACX17225" s="60"/>
      <c r="ACY17225" s="60">
        <v>5.3620649768396401E-2</v>
      </c>
      <c r="ACZ17225" s="60"/>
      <c r="ADA17225" s="60"/>
      <c r="ADB17225" s="60"/>
      <c r="ADC17225" s="60"/>
      <c r="ADD17225" s="60"/>
      <c r="ADE17225" s="60"/>
    </row>
    <row r="17226" spans="760:785" x14ac:dyDescent="0.25">
      <c r="ACF17226" s="60"/>
      <c r="ACG17226" s="60"/>
      <c r="ACH17226" s="60"/>
      <c r="ACI17226" s="60"/>
      <c r="ACJ17226" s="60"/>
      <c r="ACK17226" s="60"/>
      <c r="ACL17226" s="60"/>
      <c r="ACM17226" s="60"/>
      <c r="ACN17226" s="60"/>
      <c r="ACO17226" s="60"/>
      <c r="ACP17226" s="60"/>
      <c r="ACQ17226" s="60"/>
      <c r="ACR17226" s="60"/>
      <c r="ACS17226" s="60"/>
      <c r="ACT17226" s="60"/>
      <c r="ACU17226" s="60"/>
      <c r="ACV17226" s="60"/>
      <c r="ACW17226" s="60"/>
      <c r="ACX17226" s="60"/>
      <c r="ACY17226" s="60">
        <v>5.3620649768396401E-2</v>
      </c>
      <c r="ACZ17226" s="60"/>
      <c r="ADA17226" s="60"/>
      <c r="ADB17226" s="60"/>
      <c r="ADC17226" s="60"/>
      <c r="ADD17226" s="60"/>
      <c r="ADE17226" s="60"/>
    </row>
    <row r="17227" spans="760:785" x14ac:dyDescent="0.25">
      <c r="ACF17227" s="60"/>
      <c r="ACG17227" s="60"/>
      <c r="ACH17227" s="60"/>
      <c r="ACI17227" s="60"/>
      <c r="ACJ17227" s="60"/>
      <c r="ACK17227" s="60"/>
      <c r="ACL17227" s="60"/>
      <c r="ACM17227" s="60"/>
      <c r="ACN17227" s="60"/>
      <c r="ACO17227" s="60"/>
      <c r="ACP17227" s="60"/>
      <c r="ACQ17227" s="60"/>
      <c r="ACR17227" s="60"/>
      <c r="ACS17227" s="60"/>
      <c r="ACT17227" s="60"/>
      <c r="ACU17227" s="60"/>
      <c r="ACV17227" s="60"/>
      <c r="ACW17227" s="60"/>
      <c r="ACX17227" s="60"/>
      <c r="ACY17227" s="60">
        <v>5.3350030447701299E-2</v>
      </c>
      <c r="ACZ17227" s="60"/>
      <c r="ADA17227" s="60"/>
      <c r="ADB17227" s="60"/>
      <c r="ADC17227" s="60"/>
      <c r="ADD17227" s="60"/>
      <c r="ADE17227" s="60"/>
    </row>
    <row r="17228" spans="760:785" x14ac:dyDescent="0.25">
      <c r="ACF17228" s="60"/>
      <c r="ACG17228" s="60"/>
      <c r="ACH17228" s="60"/>
      <c r="ACI17228" s="60"/>
      <c r="ACJ17228" s="60"/>
      <c r="ACK17228" s="60"/>
      <c r="ACL17228" s="60"/>
      <c r="ACM17228" s="60"/>
      <c r="ACN17228" s="60"/>
      <c r="ACO17228" s="60"/>
      <c r="ACP17228" s="60"/>
      <c r="ACQ17228" s="60"/>
      <c r="ACR17228" s="60"/>
      <c r="ACS17228" s="60"/>
      <c r="ACT17228" s="60"/>
      <c r="ACU17228" s="60"/>
      <c r="ACV17228" s="60"/>
      <c r="ACW17228" s="60"/>
      <c r="ACX17228" s="60"/>
      <c r="ACY17228" s="60">
        <v>5.3350030447701299E-2</v>
      </c>
      <c r="ACZ17228" s="60"/>
      <c r="ADA17228" s="60"/>
      <c r="ADB17228" s="60"/>
      <c r="ADC17228" s="60"/>
      <c r="ADD17228" s="60"/>
      <c r="ADE17228" s="60"/>
    </row>
    <row r="17229" spans="760:785" x14ac:dyDescent="0.25">
      <c r="ACF17229" s="60"/>
      <c r="ACG17229" s="60"/>
      <c r="ACH17229" s="60"/>
      <c r="ACI17229" s="60"/>
      <c r="ACJ17229" s="60"/>
      <c r="ACK17229" s="60"/>
      <c r="ACL17229" s="60"/>
      <c r="ACM17229" s="60"/>
      <c r="ACN17229" s="60"/>
      <c r="ACO17229" s="60"/>
      <c r="ACP17229" s="60"/>
      <c r="ACQ17229" s="60"/>
      <c r="ACR17229" s="60"/>
      <c r="ACS17229" s="60"/>
      <c r="ACT17229" s="60"/>
      <c r="ACU17229" s="60"/>
      <c r="ACV17229" s="60"/>
      <c r="ACW17229" s="60"/>
      <c r="ACX17229" s="60"/>
      <c r="ACY17229" s="60">
        <v>5.3251800586899399E-2</v>
      </c>
      <c r="ACZ17229" s="60"/>
      <c r="ADA17229" s="60"/>
      <c r="ADB17229" s="60"/>
      <c r="ADC17229" s="60"/>
      <c r="ADD17229" s="60"/>
      <c r="ADE17229" s="60"/>
    </row>
    <row r="17230" spans="760:785" x14ac:dyDescent="0.25">
      <c r="ACF17230" s="60"/>
      <c r="ACG17230" s="60"/>
      <c r="ACH17230" s="60"/>
      <c r="ACI17230" s="60"/>
      <c r="ACJ17230" s="60"/>
      <c r="ACK17230" s="60"/>
      <c r="ACL17230" s="60"/>
      <c r="ACM17230" s="60"/>
      <c r="ACN17230" s="60"/>
      <c r="ACO17230" s="60"/>
      <c r="ACP17230" s="60"/>
      <c r="ACQ17230" s="60"/>
      <c r="ACR17230" s="60"/>
      <c r="ACS17230" s="60"/>
      <c r="ACT17230" s="60"/>
      <c r="ACU17230" s="60"/>
      <c r="ACV17230" s="60"/>
      <c r="ACW17230" s="60"/>
      <c r="ACX17230" s="60"/>
      <c r="ACY17230" s="60">
        <v>5.3223219943995398E-2</v>
      </c>
      <c r="ACZ17230" s="60"/>
      <c r="ADA17230" s="60"/>
      <c r="ADB17230" s="60"/>
      <c r="ADC17230" s="60"/>
      <c r="ADD17230" s="60"/>
      <c r="ADE17230" s="60"/>
    </row>
    <row r="17231" spans="760:785" x14ac:dyDescent="0.25">
      <c r="ACF17231" s="60"/>
      <c r="ACG17231" s="60"/>
      <c r="ACH17231" s="60"/>
      <c r="ACI17231" s="60"/>
      <c r="ACJ17231" s="60"/>
      <c r="ACK17231" s="60"/>
      <c r="ACL17231" s="60"/>
      <c r="ACM17231" s="60"/>
      <c r="ACN17231" s="60"/>
      <c r="ACO17231" s="60"/>
      <c r="ACP17231" s="60"/>
      <c r="ACQ17231" s="60"/>
      <c r="ACR17231" s="60"/>
      <c r="ACS17231" s="60"/>
      <c r="ACT17231" s="60"/>
      <c r="ACU17231" s="60"/>
      <c r="ACV17231" s="60"/>
      <c r="ACW17231" s="60"/>
      <c r="ACX17231" s="60"/>
      <c r="ACY17231" s="60">
        <v>5.3223219943995398E-2</v>
      </c>
      <c r="ACZ17231" s="60"/>
      <c r="ADA17231" s="60"/>
      <c r="ADB17231" s="60"/>
      <c r="ADC17231" s="60"/>
      <c r="ADD17231" s="60"/>
      <c r="ADE17231" s="60"/>
    </row>
    <row r="17232" spans="760:785" x14ac:dyDescent="0.25">
      <c r="ACF17232" s="60"/>
      <c r="ACG17232" s="60"/>
      <c r="ACH17232" s="60"/>
      <c r="ACI17232" s="60"/>
      <c r="ACJ17232" s="60"/>
      <c r="ACK17232" s="60"/>
      <c r="ACL17232" s="60"/>
      <c r="ACM17232" s="60"/>
      <c r="ACN17232" s="60"/>
      <c r="ACO17232" s="60"/>
      <c r="ACP17232" s="60"/>
      <c r="ACQ17232" s="60"/>
      <c r="ACR17232" s="60"/>
      <c r="ACS17232" s="60"/>
      <c r="ACT17232" s="60"/>
      <c r="ACU17232" s="60"/>
      <c r="ACV17232" s="60"/>
      <c r="ACW17232" s="60"/>
      <c r="ACX17232" s="60"/>
      <c r="ACY17232" s="60">
        <v>5.3175409670672698E-2</v>
      </c>
      <c r="ACZ17232" s="60"/>
      <c r="ADA17232" s="60"/>
      <c r="ADB17232" s="60"/>
      <c r="ADC17232" s="60"/>
      <c r="ADD17232" s="60"/>
      <c r="ADE17232" s="60"/>
    </row>
    <row r="17233" spans="760:785" x14ac:dyDescent="0.25">
      <c r="ACF17233" s="60"/>
      <c r="ACG17233" s="60"/>
      <c r="ACH17233" s="60"/>
      <c r="ACI17233" s="60"/>
      <c r="ACJ17233" s="60"/>
      <c r="ACK17233" s="60"/>
      <c r="ACL17233" s="60"/>
      <c r="ACM17233" s="60"/>
      <c r="ACN17233" s="60"/>
      <c r="ACO17233" s="60"/>
      <c r="ACP17233" s="60"/>
      <c r="ACQ17233" s="60"/>
      <c r="ACR17233" s="60"/>
      <c r="ACS17233" s="60"/>
      <c r="ACT17233" s="60"/>
      <c r="ACU17233" s="60"/>
      <c r="ACV17233" s="60"/>
      <c r="ACW17233" s="60"/>
      <c r="ACX17233" s="60"/>
      <c r="ACY17233" s="60">
        <v>5.3128075975059301E-2</v>
      </c>
      <c r="ACZ17233" s="60"/>
      <c r="ADA17233" s="60"/>
      <c r="ADB17233" s="60"/>
      <c r="ADC17233" s="60"/>
      <c r="ADD17233" s="60"/>
      <c r="ADE17233" s="60"/>
    </row>
    <row r="17234" spans="760:785" x14ac:dyDescent="0.25">
      <c r="ACF17234" s="60"/>
      <c r="ACG17234" s="60"/>
      <c r="ACH17234" s="60"/>
      <c r="ACI17234" s="60"/>
      <c r="ACJ17234" s="60"/>
      <c r="ACK17234" s="60"/>
      <c r="ACL17234" s="60"/>
      <c r="ACM17234" s="60"/>
      <c r="ACN17234" s="60"/>
      <c r="ACO17234" s="60"/>
      <c r="ACP17234" s="60"/>
      <c r="ACQ17234" s="60"/>
      <c r="ACR17234" s="60"/>
      <c r="ACS17234" s="60"/>
      <c r="ACT17234" s="60"/>
      <c r="ACU17234" s="60"/>
      <c r="ACV17234" s="60"/>
      <c r="ACW17234" s="60"/>
      <c r="ACX17234" s="60"/>
      <c r="ACY17234" s="60">
        <v>5.3118117041914298E-2</v>
      </c>
      <c r="ACZ17234" s="60"/>
      <c r="ADA17234" s="60"/>
      <c r="ADB17234" s="60"/>
      <c r="ADC17234" s="60"/>
      <c r="ADD17234" s="60"/>
      <c r="ADE17234" s="60"/>
    </row>
    <row r="17235" spans="760:785" x14ac:dyDescent="0.25">
      <c r="ACF17235" s="60"/>
      <c r="ACG17235" s="60"/>
      <c r="ACH17235" s="60"/>
      <c r="ACI17235" s="60"/>
      <c r="ACJ17235" s="60"/>
      <c r="ACK17235" s="60"/>
      <c r="ACL17235" s="60"/>
      <c r="ACM17235" s="60"/>
      <c r="ACN17235" s="60"/>
      <c r="ACO17235" s="60"/>
      <c r="ACP17235" s="60"/>
      <c r="ACQ17235" s="60"/>
      <c r="ACR17235" s="60"/>
      <c r="ACS17235" s="60"/>
      <c r="ACT17235" s="60"/>
      <c r="ACU17235" s="60"/>
      <c r="ACV17235" s="60"/>
      <c r="ACW17235" s="60"/>
      <c r="ACX17235" s="60"/>
      <c r="ACY17235" s="60">
        <v>5.3022114341657801E-2</v>
      </c>
      <c r="ACZ17235" s="60"/>
      <c r="ADA17235" s="60"/>
      <c r="ADB17235" s="60"/>
      <c r="ADC17235" s="60"/>
      <c r="ADD17235" s="60"/>
      <c r="ADE17235" s="60"/>
    </row>
    <row r="17236" spans="760:785" x14ac:dyDescent="0.25">
      <c r="ACF17236" s="60"/>
      <c r="ACG17236" s="60"/>
      <c r="ACH17236" s="60"/>
      <c r="ACI17236" s="60"/>
      <c r="ACJ17236" s="60"/>
      <c r="ACK17236" s="60"/>
      <c r="ACL17236" s="60"/>
      <c r="ACM17236" s="60"/>
      <c r="ACN17236" s="60"/>
      <c r="ACO17236" s="60"/>
      <c r="ACP17236" s="60"/>
      <c r="ACQ17236" s="60"/>
      <c r="ACR17236" s="60"/>
      <c r="ACS17236" s="60"/>
      <c r="ACT17236" s="60"/>
      <c r="ACU17236" s="60"/>
      <c r="ACV17236" s="60"/>
      <c r="ACW17236" s="60"/>
      <c r="ACX17236" s="60"/>
      <c r="ACY17236" s="60">
        <v>5.3022114341657801E-2</v>
      </c>
      <c r="ACZ17236" s="60"/>
      <c r="ADA17236" s="60"/>
      <c r="ADB17236" s="60"/>
      <c r="ADC17236" s="60"/>
      <c r="ADD17236" s="60"/>
      <c r="ADE17236" s="60"/>
    </row>
    <row r="17237" spans="760:785" x14ac:dyDescent="0.25">
      <c r="ACF17237" s="60"/>
      <c r="ACG17237" s="60"/>
      <c r="ACH17237" s="60"/>
      <c r="ACI17237" s="60"/>
      <c r="ACJ17237" s="60"/>
      <c r="ACK17237" s="60"/>
      <c r="ACL17237" s="60"/>
      <c r="ACM17237" s="60"/>
      <c r="ACN17237" s="60"/>
      <c r="ACO17237" s="60"/>
      <c r="ACP17237" s="60"/>
      <c r="ACQ17237" s="60"/>
      <c r="ACR17237" s="60"/>
      <c r="ACS17237" s="60"/>
      <c r="ACT17237" s="60"/>
      <c r="ACU17237" s="60"/>
      <c r="ACV17237" s="60"/>
      <c r="ACW17237" s="60"/>
      <c r="ACX17237" s="60"/>
      <c r="ACY17237" s="60">
        <v>5.2953572045698803E-2</v>
      </c>
      <c r="ACZ17237" s="60"/>
      <c r="ADA17237" s="60"/>
      <c r="ADB17237" s="60"/>
      <c r="ADC17237" s="60"/>
      <c r="ADD17237" s="60"/>
      <c r="ADE17237" s="60"/>
    </row>
    <row r="17238" spans="760:785" x14ac:dyDescent="0.25">
      <c r="ACF17238" s="60"/>
      <c r="ACG17238" s="60"/>
      <c r="ACH17238" s="60"/>
      <c r="ACI17238" s="60"/>
      <c r="ACJ17238" s="60"/>
      <c r="ACK17238" s="60"/>
      <c r="ACL17238" s="60"/>
      <c r="ACM17238" s="60"/>
      <c r="ACN17238" s="60"/>
      <c r="ACO17238" s="60"/>
      <c r="ACP17238" s="60"/>
      <c r="ACQ17238" s="60"/>
      <c r="ACR17238" s="60"/>
      <c r="ACS17238" s="60"/>
      <c r="ACT17238" s="60"/>
      <c r="ACU17238" s="60"/>
      <c r="ACV17238" s="60"/>
      <c r="ACW17238" s="60"/>
      <c r="ACX17238" s="60"/>
      <c r="ACY17238" s="60">
        <v>5.2944835500807703E-2</v>
      </c>
      <c r="ACZ17238" s="60"/>
      <c r="ADA17238" s="60"/>
      <c r="ADB17238" s="60"/>
      <c r="ADC17238" s="60"/>
      <c r="ADD17238" s="60"/>
      <c r="ADE17238" s="60"/>
    </row>
    <row r="17239" spans="760:785" x14ac:dyDescent="0.25">
      <c r="ACF17239" s="60"/>
      <c r="ACG17239" s="60"/>
      <c r="ACH17239" s="60"/>
      <c r="ACI17239" s="60"/>
      <c r="ACJ17239" s="60"/>
      <c r="ACK17239" s="60"/>
      <c r="ACL17239" s="60"/>
      <c r="ACM17239" s="60"/>
      <c r="ACN17239" s="60"/>
      <c r="ACO17239" s="60"/>
      <c r="ACP17239" s="60"/>
      <c r="ACQ17239" s="60"/>
      <c r="ACR17239" s="60"/>
      <c r="ACS17239" s="60"/>
      <c r="ACT17239" s="60"/>
      <c r="ACU17239" s="60"/>
      <c r="ACV17239" s="60"/>
      <c r="ACW17239" s="60"/>
      <c r="ACX17239" s="60"/>
      <c r="ACY17239" s="60">
        <v>5.2944835500807703E-2</v>
      </c>
      <c r="ACZ17239" s="60"/>
      <c r="ADA17239" s="60"/>
      <c r="ADB17239" s="60"/>
      <c r="ADC17239" s="60"/>
      <c r="ADD17239" s="60"/>
      <c r="ADE17239" s="60"/>
    </row>
    <row r="17240" spans="760:785" x14ac:dyDescent="0.25">
      <c r="ACF17240" s="60"/>
      <c r="ACG17240" s="60"/>
      <c r="ACH17240" s="60"/>
      <c r="ACI17240" s="60"/>
      <c r="ACJ17240" s="60"/>
      <c r="ACK17240" s="60"/>
      <c r="ACL17240" s="60"/>
      <c r="ACM17240" s="60"/>
      <c r="ACN17240" s="60"/>
      <c r="ACO17240" s="60"/>
      <c r="ACP17240" s="60"/>
      <c r="ACQ17240" s="60"/>
      <c r="ACR17240" s="60"/>
      <c r="ACS17240" s="60"/>
      <c r="ACT17240" s="60"/>
      <c r="ACU17240" s="60"/>
      <c r="ACV17240" s="60"/>
      <c r="ACW17240" s="60"/>
      <c r="ACX17240" s="60"/>
      <c r="ACY17240" s="60">
        <v>5.2934643573097101E-2</v>
      </c>
      <c r="ACZ17240" s="60"/>
      <c r="ADA17240" s="60"/>
      <c r="ADB17240" s="60"/>
      <c r="ADC17240" s="60"/>
      <c r="ADD17240" s="60"/>
      <c r="ADE17240" s="60"/>
    </row>
    <row r="17241" spans="760:785" x14ac:dyDescent="0.25">
      <c r="ACF17241" s="60"/>
      <c r="ACG17241" s="60"/>
      <c r="ACH17241" s="60"/>
      <c r="ACI17241" s="60"/>
      <c r="ACJ17241" s="60"/>
      <c r="ACK17241" s="60"/>
      <c r="ACL17241" s="60"/>
      <c r="ACM17241" s="60"/>
      <c r="ACN17241" s="60"/>
      <c r="ACO17241" s="60"/>
      <c r="ACP17241" s="60"/>
      <c r="ACQ17241" s="60"/>
      <c r="ACR17241" s="60"/>
      <c r="ACS17241" s="60"/>
      <c r="ACT17241" s="60"/>
      <c r="ACU17241" s="60"/>
      <c r="ACV17241" s="60"/>
      <c r="ACW17241" s="60"/>
      <c r="ACX17241" s="60"/>
      <c r="ACY17241" s="60">
        <v>5.2934643573097101E-2</v>
      </c>
      <c r="ACZ17241" s="60"/>
      <c r="ADA17241" s="60"/>
      <c r="ADB17241" s="60"/>
      <c r="ADC17241" s="60"/>
      <c r="ADD17241" s="60"/>
      <c r="ADE17241" s="60"/>
    </row>
    <row r="17242" spans="760:785" x14ac:dyDescent="0.25">
      <c r="ACF17242" s="60"/>
      <c r="ACG17242" s="60"/>
      <c r="ACH17242" s="60"/>
      <c r="ACI17242" s="60"/>
      <c r="ACJ17242" s="60"/>
      <c r="ACK17242" s="60"/>
      <c r="ACL17242" s="60"/>
      <c r="ACM17242" s="60"/>
      <c r="ACN17242" s="60"/>
      <c r="ACO17242" s="60"/>
      <c r="ACP17242" s="60"/>
      <c r="ACQ17242" s="60"/>
      <c r="ACR17242" s="60"/>
      <c r="ACS17242" s="60"/>
      <c r="ACT17242" s="60"/>
      <c r="ACU17242" s="60"/>
      <c r="ACV17242" s="60"/>
      <c r="ACW17242" s="60"/>
      <c r="ACX17242" s="60"/>
      <c r="ACY17242" s="60">
        <v>5.2909159375068703E-2</v>
      </c>
      <c r="ACZ17242" s="60"/>
      <c r="ADA17242" s="60"/>
      <c r="ADB17242" s="60"/>
      <c r="ADC17242" s="60"/>
      <c r="ADD17242" s="60"/>
      <c r="ADE17242" s="60"/>
    </row>
    <row r="17243" spans="760:785" x14ac:dyDescent="0.25">
      <c r="ACF17243" s="60"/>
      <c r="ACG17243" s="60"/>
      <c r="ACH17243" s="60"/>
      <c r="ACI17243" s="60"/>
      <c r="ACJ17243" s="60"/>
      <c r="ACK17243" s="60"/>
      <c r="ACL17243" s="60"/>
      <c r="ACM17243" s="60"/>
      <c r="ACN17243" s="60"/>
      <c r="ACO17243" s="60"/>
      <c r="ACP17243" s="60"/>
      <c r="ACQ17243" s="60"/>
      <c r="ACR17243" s="60"/>
      <c r="ACS17243" s="60"/>
      <c r="ACT17243" s="60"/>
      <c r="ACU17243" s="60"/>
      <c r="ACV17243" s="60"/>
      <c r="ACW17243" s="60"/>
      <c r="ACX17243" s="60"/>
      <c r="ACY17243" s="60">
        <v>5.2708432477147502E-2</v>
      </c>
      <c r="ACZ17243" s="60"/>
      <c r="ADA17243" s="60"/>
      <c r="ADB17243" s="60"/>
      <c r="ADC17243" s="60"/>
      <c r="ADD17243" s="60"/>
      <c r="ADE17243" s="60"/>
    </row>
    <row r="17244" spans="760:785" x14ac:dyDescent="0.25">
      <c r="ACF17244" s="60"/>
      <c r="ACG17244" s="60"/>
      <c r="ACH17244" s="60"/>
      <c r="ACI17244" s="60"/>
      <c r="ACJ17244" s="60"/>
      <c r="ACK17244" s="60"/>
      <c r="ACL17244" s="60"/>
      <c r="ACM17244" s="60"/>
      <c r="ACN17244" s="60"/>
      <c r="ACO17244" s="60"/>
      <c r="ACP17244" s="60"/>
      <c r="ACQ17244" s="60"/>
      <c r="ACR17244" s="60"/>
      <c r="ACS17244" s="60"/>
      <c r="ACT17244" s="60"/>
      <c r="ACU17244" s="60"/>
      <c r="ACV17244" s="60"/>
      <c r="ACW17244" s="60"/>
      <c r="ACX17244" s="60"/>
      <c r="ACY17244" s="60">
        <v>5.2708432477147502E-2</v>
      </c>
      <c r="ACZ17244" s="60"/>
      <c r="ADA17244" s="60"/>
      <c r="ADB17244" s="60"/>
      <c r="ADC17244" s="60"/>
      <c r="ADD17244" s="60"/>
      <c r="ADE17244" s="60"/>
    </row>
    <row r="17245" spans="760:785" x14ac:dyDescent="0.25">
      <c r="ACF17245" s="60"/>
      <c r="ACG17245" s="60"/>
      <c r="ACH17245" s="60"/>
      <c r="ACI17245" s="60"/>
      <c r="ACJ17245" s="60"/>
      <c r="ACK17245" s="60"/>
      <c r="ACL17245" s="60"/>
      <c r="ACM17245" s="60"/>
      <c r="ACN17245" s="60"/>
      <c r="ACO17245" s="60"/>
      <c r="ACP17245" s="60"/>
      <c r="ACQ17245" s="60"/>
      <c r="ACR17245" s="60"/>
      <c r="ACS17245" s="60"/>
      <c r="ACT17245" s="60"/>
      <c r="ACU17245" s="60"/>
      <c r="ACV17245" s="60"/>
      <c r="ACW17245" s="60"/>
      <c r="ACX17245" s="60"/>
      <c r="ACY17245" s="60">
        <v>5.2609213661311098E-2</v>
      </c>
      <c r="ACZ17245" s="60"/>
      <c r="ADA17245" s="60"/>
      <c r="ADB17245" s="60"/>
      <c r="ADC17245" s="60"/>
      <c r="ADD17245" s="60"/>
      <c r="ADE17245" s="60"/>
    </row>
    <row r="17246" spans="760:785" x14ac:dyDescent="0.25">
      <c r="ACF17246" s="60"/>
      <c r="ACG17246" s="60"/>
      <c r="ACH17246" s="60"/>
      <c r="ACI17246" s="60"/>
      <c r="ACJ17246" s="60"/>
      <c r="ACK17246" s="60"/>
      <c r="ACL17246" s="60"/>
      <c r="ACM17246" s="60"/>
      <c r="ACN17246" s="60"/>
      <c r="ACO17246" s="60"/>
      <c r="ACP17246" s="60"/>
      <c r="ACQ17246" s="60"/>
      <c r="ACR17246" s="60"/>
      <c r="ACS17246" s="60"/>
      <c r="ACT17246" s="60"/>
      <c r="ACU17246" s="60"/>
      <c r="ACV17246" s="60"/>
      <c r="ACW17246" s="60"/>
      <c r="ACX17246" s="60"/>
      <c r="ACY17246" s="60">
        <v>5.25935275328345E-2</v>
      </c>
      <c r="ACZ17246" s="60"/>
      <c r="ADA17246" s="60"/>
      <c r="ADB17246" s="60"/>
      <c r="ADC17246" s="60"/>
      <c r="ADD17246" s="60"/>
      <c r="ADE17246" s="60"/>
    </row>
    <row r="17247" spans="760:785" x14ac:dyDescent="0.25">
      <c r="ACF17247" s="60"/>
      <c r="ACG17247" s="60"/>
      <c r="ACH17247" s="60"/>
      <c r="ACI17247" s="60"/>
      <c r="ACJ17247" s="60"/>
      <c r="ACK17247" s="60"/>
      <c r="ACL17247" s="60"/>
      <c r="ACM17247" s="60"/>
      <c r="ACN17247" s="60"/>
      <c r="ACO17247" s="60"/>
      <c r="ACP17247" s="60"/>
      <c r="ACQ17247" s="60"/>
      <c r="ACR17247" s="60"/>
      <c r="ACS17247" s="60"/>
      <c r="ACT17247" s="60"/>
      <c r="ACU17247" s="60"/>
      <c r="ACV17247" s="60"/>
      <c r="ACW17247" s="60"/>
      <c r="ACX17247" s="60"/>
      <c r="ACY17247" s="60">
        <v>5.2502759780475902E-2</v>
      </c>
      <c r="ACZ17247" s="60"/>
      <c r="ADA17247" s="60"/>
      <c r="ADB17247" s="60"/>
      <c r="ADC17247" s="60"/>
      <c r="ADD17247" s="60"/>
      <c r="ADE17247" s="60"/>
    </row>
    <row r="17248" spans="760:785" x14ac:dyDescent="0.25">
      <c r="ACF17248" s="60"/>
      <c r="ACG17248" s="60"/>
      <c r="ACH17248" s="60"/>
      <c r="ACI17248" s="60"/>
      <c r="ACJ17248" s="60"/>
      <c r="ACK17248" s="60"/>
      <c r="ACL17248" s="60"/>
      <c r="ACM17248" s="60"/>
      <c r="ACN17248" s="60"/>
      <c r="ACO17248" s="60"/>
      <c r="ACP17248" s="60"/>
      <c r="ACQ17248" s="60"/>
      <c r="ACR17248" s="60"/>
      <c r="ACS17248" s="60"/>
      <c r="ACT17248" s="60"/>
      <c r="ACU17248" s="60"/>
      <c r="ACV17248" s="60"/>
      <c r="ACW17248" s="60"/>
      <c r="ACX17248" s="60"/>
      <c r="ACY17248" s="60">
        <v>5.2474026884060103E-2</v>
      </c>
      <c r="ACZ17248" s="60"/>
      <c r="ADA17248" s="60"/>
      <c r="ADB17248" s="60"/>
      <c r="ADC17248" s="60"/>
      <c r="ADD17248" s="60"/>
      <c r="ADE17248" s="60"/>
    </row>
    <row r="17249" spans="760:785" x14ac:dyDescent="0.25">
      <c r="ACF17249" s="60"/>
      <c r="ACG17249" s="60"/>
      <c r="ACH17249" s="60"/>
      <c r="ACI17249" s="60"/>
      <c r="ACJ17249" s="60"/>
      <c r="ACK17249" s="60"/>
      <c r="ACL17249" s="60"/>
      <c r="ACM17249" s="60"/>
      <c r="ACN17249" s="60"/>
      <c r="ACO17249" s="60"/>
      <c r="ACP17249" s="60"/>
      <c r="ACQ17249" s="60"/>
      <c r="ACR17249" s="60"/>
      <c r="ACS17249" s="60"/>
      <c r="ACT17249" s="60"/>
      <c r="ACU17249" s="60"/>
      <c r="ACV17249" s="60"/>
      <c r="ACW17249" s="60"/>
      <c r="ACX17249" s="60"/>
      <c r="ACY17249" s="60">
        <v>5.2474026884060103E-2</v>
      </c>
      <c r="ACZ17249" s="60"/>
      <c r="ADA17249" s="60"/>
      <c r="ADB17249" s="60"/>
      <c r="ADC17249" s="60"/>
      <c r="ADD17249" s="60"/>
      <c r="ADE17249" s="60"/>
    </row>
    <row r="17250" spans="760:785" x14ac:dyDescent="0.25">
      <c r="ACF17250" s="60"/>
      <c r="ACG17250" s="60"/>
      <c r="ACH17250" s="60"/>
      <c r="ACI17250" s="60"/>
      <c r="ACJ17250" s="60"/>
      <c r="ACK17250" s="60"/>
      <c r="ACL17250" s="60"/>
      <c r="ACM17250" s="60"/>
      <c r="ACN17250" s="60"/>
      <c r="ACO17250" s="60"/>
      <c r="ACP17250" s="60"/>
      <c r="ACQ17250" s="60"/>
      <c r="ACR17250" s="60"/>
      <c r="ACS17250" s="60"/>
      <c r="ACT17250" s="60"/>
      <c r="ACU17250" s="60"/>
      <c r="ACV17250" s="60"/>
      <c r="ACW17250" s="60"/>
      <c r="ACX17250" s="60"/>
      <c r="ACY17250" s="60">
        <v>5.2438998022478998E-2</v>
      </c>
      <c r="ACZ17250" s="60"/>
      <c r="ADA17250" s="60"/>
      <c r="ADB17250" s="60"/>
      <c r="ADC17250" s="60"/>
      <c r="ADD17250" s="60"/>
      <c r="ADE17250" s="60"/>
    </row>
    <row r="17251" spans="760:785" x14ac:dyDescent="0.25">
      <c r="ACF17251" s="60"/>
      <c r="ACG17251" s="60"/>
      <c r="ACH17251" s="60"/>
      <c r="ACI17251" s="60"/>
      <c r="ACJ17251" s="60"/>
      <c r="ACK17251" s="60"/>
      <c r="ACL17251" s="60"/>
      <c r="ACM17251" s="60"/>
      <c r="ACN17251" s="60"/>
      <c r="ACO17251" s="60"/>
      <c r="ACP17251" s="60"/>
      <c r="ACQ17251" s="60"/>
      <c r="ACR17251" s="60"/>
      <c r="ACS17251" s="60"/>
      <c r="ACT17251" s="60"/>
      <c r="ACU17251" s="60"/>
      <c r="ACV17251" s="60"/>
      <c r="ACW17251" s="60"/>
      <c r="ACX17251" s="60"/>
      <c r="ACY17251" s="60">
        <v>5.2438998022478998E-2</v>
      </c>
      <c r="ACZ17251" s="60"/>
      <c r="ADA17251" s="60"/>
      <c r="ADB17251" s="60"/>
      <c r="ADC17251" s="60"/>
      <c r="ADD17251" s="60"/>
      <c r="ADE17251" s="60"/>
    </row>
    <row r="17252" spans="760:785" x14ac:dyDescent="0.25">
      <c r="ACF17252" s="60"/>
      <c r="ACG17252" s="60"/>
      <c r="ACH17252" s="60"/>
      <c r="ACI17252" s="60"/>
      <c r="ACJ17252" s="60"/>
      <c r="ACK17252" s="60"/>
      <c r="ACL17252" s="60"/>
      <c r="ACM17252" s="60"/>
      <c r="ACN17252" s="60"/>
      <c r="ACO17252" s="60"/>
      <c r="ACP17252" s="60"/>
      <c r="ACQ17252" s="60"/>
      <c r="ACR17252" s="60"/>
      <c r="ACS17252" s="60"/>
      <c r="ACT17252" s="60"/>
      <c r="ACU17252" s="60"/>
      <c r="ACV17252" s="60"/>
      <c r="ACW17252" s="60"/>
      <c r="ACX17252" s="60"/>
      <c r="ACY17252" s="60">
        <v>5.24114641669838E-2</v>
      </c>
      <c r="ACZ17252" s="60"/>
      <c r="ADA17252" s="60"/>
      <c r="ADB17252" s="60"/>
      <c r="ADC17252" s="60"/>
      <c r="ADD17252" s="60"/>
      <c r="ADE17252" s="60"/>
    </row>
    <row r="17253" spans="760:785" x14ac:dyDescent="0.25">
      <c r="ACF17253" s="60"/>
      <c r="ACG17253" s="60"/>
      <c r="ACH17253" s="60"/>
      <c r="ACI17253" s="60"/>
      <c r="ACJ17253" s="60"/>
      <c r="ACK17253" s="60"/>
      <c r="ACL17253" s="60"/>
      <c r="ACM17253" s="60"/>
      <c r="ACN17253" s="60"/>
      <c r="ACO17253" s="60"/>
      <c r="ACP17253" s="60"/>
      <c r="ACQ17253" s="60"/>
      <c r="ACR17253" s="60"/>
      <c r="ACS17253" s="60"/>
      <c r="ACT17253" s="60"/>
      <c r="ACU17253" s="60"/>
      <c r="ACV17253" s="60"/>
      <c r="ACW17253" s="60"/>
      <c r="ACX17253" s="60"/>
      <c r="ACY17253" s="60">
        <v>5.24114641669838E-2</v>
      </c>
      <c r="ACZ17253" s="60"/>
      <c r="ADA17253" s="60"/>
      <c r="ADB17253" s="60"/>
      <c r="ADC17253" s="60"/>
      <c r="ADD17253" s="60"/>
      <c r="ADE17253" s="60"/>
    </row>
    <row r="17254" spans="760:785" x14ac:dyDescent="0.25">
      <c r="ACF17254" s="60"/>
      <c r="ACG17254" s="60"/>
      <c r="ACH17254" s="60"/>
      <c r="ACI17254" s="60"/>
      <c r="ACJ17254" s="60"/>
      <c r="ACK17254" s="60"/>
      <c r="ACL17254" s="60"/>
      <c r="ACM17254" s="60"/>
      <c r="ACN17254" s="60"/>
      <c r="ACO17254" s="60"/>
      <c r="ACP17254" s="60"/>
      <c r="ACQ17254" s="60"/>
      <c r="ACR17254" s="60"/>
      <c r="ACS17254" s="60"/>
      <c r="ACT17254" s="60"/>
      <c r="ACU17254" s="60"/>
      <c r="ACV17254" s="60"/>
      <c r="ACW17254" s="60"/>
      <c r="ACX17254" s="60"/>
      <c r="ACY17254" s="60">
        <v>5.2270410955703103E-2</v>
      </c>
      <c r="ACZ17254" s="60"/>
      <c r="ADA17254" s="60"/>
      <c r="ADB17254" s="60"/>
      <c r="ADC17254" s="60"/>
      <c r="ADD17254" s="60"/>
      <c r="ADE17254" s="60"/>
    </row>
    <row r="17255" spans="760:785" x14ac:dyDescent="0.25">
      <c r="ACF17255" s="60"/>
      <c r="ACG17255" s="60"/>
      <c r="ACH17255" s="60"/>
      <c r="ACI17255" s="60"/>
      <c r="ACJ17255" s="60"/>
      <c r="ACK17255" s="60"/>
      <c r="ACL17255" s="60"/>
      <c r="ACM17255" s="60"/>
      <c r="ACN17255" s="60"/>
      <c r="ACO17255" s="60"/>
      <c r="ACP17255" s="60"/>
      <c r="ACQ17255" s="60"/>
      <c r="ACR17255" s="60"/>
      <c r="ACS17255" s="60"/>
      <c r="ACT17255" s="60"/>
      <c r="ACU17255" s="60"/>
      <c r="ACV17255" s="60"/>
      <c r="ACW17255" s="60"/>
      <c r="ACX17255" s="60"/>
      <c r="ACY17255" s="60">
        <v>5.2270410955703103E-2</v>
      </c>
      <c r="ACZ17255" s="60"/>
      <c r="ADA17255" s="60"/>
      <c r="ADB17255" s="60"/>
      <c r="ADC17255" s="60"/>
      <c r="ADD17255" s="60"/>
      <c r="ADE17255" s="60"/>
    </row>
    <row r="17256" spans="760:785" x14ac:dyDescent="0.25">
      <c r="ACF17256" s="60"/>
      <c r="ACG17256" s="60"/>
      <c r="ACH17256" s="60"/>
      <c r="ACI17256" s="60"/>
      <c r="ACJ17256" s="60"/>
      <c r="ACK17256" s="60"/>
      <c r="ACL17256" s="60"/>
      <c r="ACM17256" s="60"/>
      <c r="ACN17256" s="60"/>
      <c r="ACO17256" s="60"/>
      <c r="ACP17256" s="60"/>
      <c r="ACQ17256" s="60"/>
      <c r="ACR17256" s="60"/>
      <c r="ACS17256" s="60"/>
      <c r="ACT17256" s="60"/>
      <c r="ACU17256" s="60"/>
      <c r="ACV17256" s="60"/>
      <c r="ACW17256" s="60"/>
      <c r="ACX17256" s="60"/>
      <c r="ACY17256" s="60">
        <v>5.2245303250965901E-2</v>
      </c>
      <c r="ACZ17256" s="60"/>
      <c r="ADA17256" s="60"/>
      <c r="ADB17256" s="60"/>
      <c r="ADC17256" s="60"/>
      <c r="ADD17256" s="60"/>
      <c r="ADE17256" s="60"/>
    </row>
    <row r="17257" spans="760:785" x14ac:dyDescent="0.25">
      <c r="ACF17257" s="60"/>
      <c r="ACG17257" s="60"/>
      <c r="ACH17257" s="60"/>
      <c r="ACI17257" s="60"/>
      <c r="ACJ17257" s="60"/>
      <c r="ACK17257" s="60"/>
      <c r="ACL17257" s="60"/>
      <c r="ACM17257" s="60"/>
      <c r="ACN17257" s="60"/>
      <c r="ACO17257" s="60"/>
      <c r="ACP17257" s="60"/>
      <c r="ACQ17257" s="60"/>
      <c r="ACR17257" s="60"/>
      <c r="ACS17257" s="60"/>
      <c r="ACT17257" s="60"/>
      <c r="ACU17257" s="60"/>
      <c r="ACV17257" s="60"/>
      <c r="ACW17257" s="60"/>
      <c r="ACX17257" s="60"/>
      <c r="ACY17257" s="60">
        <v>5.2245303250965901E-2</v>
      </c>
      <c r="ACZ17257" s="60"/>
      <c r="ADA17257" s="60"/>
      <c r="ADB17257" s="60"/>
      <c r="ADC17257" s="60"/>
      <c r="ADD17257" s="60"/>
      <c r="ADE17257" s="60"/>
    </row>
    <row r="17258" spans="760:785" x14ac:dyDescent="0.25">
      <c r="ACF17258" s="60"/>
      <c r="ACG17258" s="60"/>
      <c r="ACH17258" s="60"/>
      <c r="ACI17258" s="60"/>
      <c r="ACJ17258" s="60"/>
      <c r="ACK17258" s="60"/>
      <c r="ACL17258" s="60"/>
      <c r="ACM17258" s="60"/>
      <c r="ACN17258" s="60"/>
      <c r="ACO17258" s="60"/>
      <c r="ACP17258" s="60"/>
      <c r="ACQ17258" s="60"/>
      <c r="ACR17258" s="60"/>
      <c r="ACS17258" s="60"/>
      <c r="ACT17258" s="60"/>
      <c r="ACU17258" s="60"/>
      <c r="ACV17258" s="60"/>
      <c r="ACW17258" s="60"/>
      <c r="ACX17258" s="60"/>
      <c r="ACY17258" s="60">
        <v>5.2172206352622499E-2</v>
      </c>
      <c r="ACZ17258" s="60"/>
      <c r="ADA17258" s="60"/>
      <c r="ADB17258" s="60"/>
      <c r="ADC17258" s="60"/>
      <c r="ADD17258" s="60"/>
      <c r="ADE17258" s="60"/>
    </row>
    <row r="17259" spans="760:785" x14ac:dyDescent="0.25">
      <c r="ACF17259" s="60"/>
      <c r="ACG17259" s="60"/>
      <c r="ACH17259" s="60"/>
      <c r="ACI17259" s="60"/>
      <c r="ACJ17259" s="60"/>
      <c r="ACK17259" s="60"/>
      <c r="ACL17259" s="60"/>
      <c r="ACM17259" s="60"/>
      <c r="ACN17259" s="60"/>
      <c r="ACO17259" s="60"/>
      <c r="ACP17259" s="60"/>
      <c r="ACQ17259" s="60"/>
      <c r="ACR17259" s="60"/>
      <c r="ACS17259" s="60"/>
      <c r="ACT17259" s="60"/>
      <c r="ACU17259" s="60"/>
      <c r="ACV17259" s="60"/>
      <c r="ACW17259" s="60"/>
      <c r="ACX17259" s="60"/>
      <c r="ACY17259" s="60">
        <v>5.2172206352622499E-2</v>
      </c>
      <c r="ACZ17259" s="60"/>
      <c r="ADA17259" s="60"/>
      <c r="ADB17259" s="60"/>
      <c r="ADC17259" s="60"/>
      <c r="ADD17259" s="60"/>
      <c r="ADE17259" s="60"/>
    </row>
    <row r="17260" spans="760:785" x14ac:dyDescent="0.25">
      <c r="ACF17260" s="60"/>
      <c r="ACG17260" s="60"/>
      <c r="ACH17260" s="60"/>
      <c r="ACI17260" s="60"/>
      <c r="ACJ17260" s="60"/>
      <c r="ACK17260" s="60"/>
      <c r="ACL17260" s="60"/>
      <c r="ACM17260" s="60"/>
      <c r="ACN17260" s="60"/>
      <c r="ACO17260" s="60"/>
      <c r="ACP17260" s="60"/>
      <c r="ACQ17260" s="60"/>
      <c r="ACR17260" s="60"/>
      <c r="ACS17260" s="60"/>
      <c r="ACT17260" s="60"/>
      <c r="ACU17260" s="60"/>
      <c r="ACV17260" s="60"/>
      <c r="ACW17260" s="60"/>
      <c r="ACX17260" s="60"/>
      <c r="ACY17260" s="60">
        <v>5.21680651499207E-2</v>
      </c>
      <c r="ACZ17260" s="60"/>
      <c r="ADA17260" s="60"/>
      <c r="ADB17260" s="60"/>
      <c r="ADC17260" s="60"/>
      <c r="ADD17260" s="60"/>
      <c r="ADE17260" s="60"/>
    </row>
    <row r="17261" spans="760:785" x14ac:dyDescent="0.25">
      <c r="ACF17261" s="60"/>
      <c r="ACG17261" s="60"/>
      <c r="ACH17261" s="60"/>
      <c r="ACI17261" s="60"/>
      <c r="ACJ17261" s="60"/>
      <c r="ACK17261" s="60"/>
      <c r="ACL17261" s="60"/>
      <c r="ACM17261" s="60"/>
      <c r="ACN17261" s="60"/>
      <c r="ACO17261" s="60"/>
      <c r="ACP17261" s="60"/>
      <c r="ACQ17261" s="60"/>
      <c r="ACR17261" s="60"/>
      <c r="ACS17261" s="60"/>
      <c r="ACT17261" s="60"/>
      <c r="ACU17261" s="60"/>
      <c r="ACV17261" s="60"/>
      <c r="ACW17261" s="60"/>
      <c r="ACX17261" s="60"/>
      <c r="ACY17261" s="60">
        <v>5.21680651499207E-2</v>
      </c>
      <c r="ACZ17261" s="60"/>
      <c r="ADA17261" s="60"/>
      <c r="ADB17261" s="60"/>
      <c r="ADC17261" s="60"/>
      <c r="ADD17261" s="60"/>
      <c r="ADE17261" s="60"/>
    </row>
    <row r="17262" spans="760:785" x14ac:dyDescent="0.25">
      <c r="ACF17262" s="60"/>
      <c r="ACG17262" s="60"/>
      <c r="ACH17262" s="60"/>
      <c r="ACI17262" s="60"/>
      <c r="ACJ17262" s="60"/>
      <c r="ACK17262" s="60"/>
      <c r="ACL17262" s="60"/>
      <c r="ACM17262" s="60"/>
      <c r="ACN17262" s="60"/>
      <c r="ACO17262" s="60"/>
      <c r="ACP17262" s="60"/>
      <c r="ACQ17262" s="60"/>
      <c r="ACR17262" s="60"/>
      <c r="ACS17262" s="60"/>
      <c r="ACT17262" s="60"/>
      <c r="ACU17262" s="60"/>
      <c r="ACV17262" s="60"/>
      <c r="ACW17262" s="60"/>
      <c r="ACX17262" s="60"/>
      <c r="ACY17262" s="60">
        <v>5.2165426377264797E-2</v>
      </c>
      <c r="ACZ17262" s="60"/>
      <c r="ADA17262" s="60"/>
      <c r="ADB17262" s="60"/>
      <c r="ADC17262" s="60"/>
      <c r="ADD17262" s="60"/>
      <c r="ADE17262" s="60"/>
    </row>
    <row r="17263" spans="760:785" x14ac:dyDescent="0.25">
      <c r="ACF17263" s="60"/>
      <c r="ACG17263" s="60"/>
      <c r="ACH17263" s="60"/>
      <c r="ACI17263" s="60"/>
      <c r="ACJ17263" s="60"/>
      <c r="ACK17263" s="60"/>
      <c r="ACL17263" s="60"/>
      <c r="ACM17263" s="60"/>
      <c r="ACN17263" s="60"/>
      <c r="ACO17263" s="60"/>
      <c r="ACP17263" s="60"/>
      <c r="ACQ17263" s="60"/>
      <c r="ACR17263" s="60"/>
      <c r="ACS17263" s="60"/>
      <c r="ACT17263" s="60"/>
      <c r="ACU17263" s="60"/>
      <c r="ACV17263" s="60"/>
      <c r="ACW17263" s="60"/>
      <c r="ACX17263" s="60"/>
      <c r="ACY17263" s="60">
        <v>5.2165426377264797E-2</v>
      </c>
      <c r="ACZ17263" s="60"/>
      <c r="ADA17263" s="60"/>
      <c r="ADB17263" s="60"/>
      <c r="ADC17263" s="60"/>
      <c r="ADD17263" s="60"/>
      <c r="ADE17263" s="60"/>
    </row>
    <row r="17264" spans="760:785" x14ac:dyDescent="0.25">
      <c r="ACF17264" s="60"/>
      <c r="ACG17264" s="60"/>
      <c r="ACH17264" s="60"/>
      <c r="ACI17264" s="60"/>
      <c r="ACJ17264" s="60"/>
      <c r="ACK17264" s="60"/>
      <c r="ACL17264" s="60"/>
      <c r="ACM17264" s="60"/>
      <c r="ACN17264" s="60"/>
      <c r="ACO17264" s="60"/>
      <c r="ACP17264" s="60"/>
      <c r="ACQ17264" s="60"/>
      <c r="ACR17264" s="60"/>
      <c r="ACS17264" s="60"/>
      <c r="ACT17264" s="60"/>
      <c r="ACU17264" s="60"/>
      <c r="ACV17264" s="60"/>
      <c r="ACW17264" s="60"/>
      <c r="ACX17264" s="60"/>
      <c r="ACY17264" s="60">
        <v>5.20663723833623E-2</v>
      </c>
      <c r="ACZ17264" s="60"/>
      <c r="ADA17264" s="60"/>
      <c r="ADB17264" s="60"/>
      <c r="ADC17264" s="60"/>
      <c r="ADD17264" s="60"/>
      <c r="ADE17264" s="60"/>
    </row>
    <row r="17265" spans="760:785" x14ac:dyDescent="0.25">
      <c r="ACF17265" s="60"/>
      <c r="ACG17265" s="60"/>
      <c r="ACH17265" s="60"/>
      <c r="ACI17265" s="60"/>
      <c r="ACJ17265" s="60"/>
      <c r="ACK17265" s="60"/>
      <c r="ACL17265" s="60"/>
      <c r="ACM17265" s="60"/>
      <c r="ACN17265" s="60"/>
      <c r="ACO17265" s="60"/>
      <c r="ACP17265" s="60"/>
      <c r="ACQ17265" s="60"/>
      <c r="ACR17265" s="60"/>
      <c r="ACS17265" s="60"/>
      <c r="ACT17265" s="60"/>
      <c r="ACU17265" s="60"/>
      <c r="ACV17265" s="60"/>
      <c r="ACW17265" s="60"/>
      <c r="ACX17265" s="60"/>
      <c r="ACY17265" s="60">
        <v>5.20663723833623E-2</v>
      </c>
      <c r="ACZ17265" s="60"/>
      <c r="ADA17265" s="60"/>
      <c r="ADB17265" s="60"/>
      <c r="ADC17265" s="60"/>
      <c r="ADD17265" s="60"/>
      <c r="ADE17265" s="60"/>
    </row>
    <row r="17266" spans="760:785" x14ac:dyDescent="0.25">
      <c r="ACF17266" s="60"/>
      <c r="ACG17266" s="60"/>
      <c r="ACH17266" s="60"/>
      <c r="ACI17266" s="60"/>
      <c r="ACJ17266" s="60"/>
      <c r="ACK17266" s="60"/>
      <c r="ACL17266" s="60"/>
      <c r="ACM17266" s="60"/>
      <c r="ACN17266" s="60"/>
      <c r="ACO17266" s="60"/>
      <c r="ACP17266" s="60"/>
      <c r="ACQ17266" s="60"/>
      <c r="ACR17266" s="60"/>
      <c r="ACS17266" s="60"/>
      <c r="ACT17266" s="60"/>
      <c r="ACU17266" s="60"/>
      <c r="ACV17266" s="60"/>
      <c r="ACW17266" s="60"/>
      <c r="ACX17266" s="60"/>
      <c r="ACY17266" s="60">
        <v>5.2039129236999403E-2</v>
      </c>
      <c r="ACZ17266" s="60"/>
      <c r="ADA17266" s="60"/>
      <c r="ADB17266" s="60"/>
      <c r="ADC17266" s="60"/>
      <c r="ADD17266" s="60"/>
      <c r="ADE17266" s="60"/>
    </row>
    <row r="17267" spans="760:785" x14ac:dyDescent="0.25">
      <c r="ACF17267" s="60"/>
      <c r="ACG17267" s="60"/>
      <c r="ACH17267" s="60"/>
      <c r="ACI17267" s="60"/>
      <c r="ACJ17267" s="60"/>
      <c r="ACK17267" s="60"/>
      <c r="ACL17267" s="60"/>
      <c r="ACM17267" s="60"/>
      <c r="ACN17267" s="60"/>
      <c r="ACO17267" s="60"/>
      <c r="ACP17267" s="60"/>
      <c r="ACQ17267" s="60"/>
      <c r="ACR17267" s="60"/>
      <c r="ACS17267" s="60"/>
      <c r="ACT17267" s="60"/>
      <c r="ACU17267" s="60"/>
      <c r="ACV17267" s="60"/>
      <c r="ACW17267" s="60"/>
      <c r="ACX17267" s="60"/>
      <c r="ACY17267" s="60">
        <v>5.2039129236999403E-2</v>
      </c>
      <c r="ACZ17267" s="60"/>
      <c r="ADA17267" s="60"/>
      <c r="ADB17267" s="60"/>
      <c r="ADC17267" s="60"/>
      <c r="ADD17267" s="60"/>
      <c r="ADE17267" s="60"/>
    </row>
    <row r="17268" spans="760:785" x14ac:dyDescent="0.25">
      <c r="ACF17268" s="60"/>
      <c r="ACG17268" s="60"/>
      <c r="ACH17268" s="60"/>
      <c r="ACI17268" s="60"/>
      <c r="ACJ17268" s="60"/>
      <c r="ACK17268" s="60"/>
      <c r="ACL17268" s="60"/>
      <c r="ACM17268" s="60"/>
      <c r="ACN17268" s="60"/>
      <c r="ACO17268" s="60"/>
      <c r="ACP17268" s="60"/>
      <c r="ACQ17268" s="60"/>
      <c r="ACR17268" s="60"/>
      <c r="ACS17268" s="60"/>
      <c r="ACT17268" s="60"/>
      <c r="ACU17268" s="60"/>
      <c r="ACV17268" s="60"/>
      <c r="ACW17268" s="60"/>
      <c r="ACX17268" s="60"/>
      <c r="ACY17268" s="60">
        <v>5.2023376525883402E-2</v>
      </c>
      <c r="ACZ17268" s="60"/>
      <c r="ADA17268" s="60"/>
      <c r="ADB17268" s="60"/>
      <c r="ADC17268" s="60"/>
      <c r="ADD17268" s="60"/>
      <c r="ADE17268" s="60"/>
    </row>
    <row r="17269" spans="760:785" x14ac:dyDescent="0.25">
      <c r="ACF17269" s="60"/>
      <c r="ACG17269" s="60"/>
      <c r="ACH17269" s="60"/>
      <c r="ACI17269" s="60"/>
      <c r="ACJ17269" s="60"/>
      <c r="ACK17269" s="60"/>
      <c r="ACL17269" s="60"/>
      <c r="ACM17269" s="60"/>
      <c r="ACN17269" s="60"/>
      <c r="ACO17269" s="60"/>
      <c r="ACP17269" s="60"/>
      <c r="ACQ17269" s="60"/>
      <c r="ACR17269" s="60"/>
      <c r="ACS17269" s="60"/>
      <c r="ACT17269" s="60"/>
      <c r="ACU17269" s="60"/>
      <c r="ACV17269" s="60"/>
      <c r="ACW17269" s="60"/>
      <c r="ACX17269" s="60"/>
      <c r="ACY17269" s="60">
        <v>5.2023376525883402E-2</v>
      </c>
      <c r="ACZ17269" s="60"/>
      <c r="ADA17269" s="60"/>
      <c r="ADB17269" s="60"/>
      <c r="ADC17269" s="60"/>
      <c r="ADD17269" s="60"/>
      <c r="ADE17269" s="60"/>
    </row>
    <row r="17270" spans="760:785" x14ac:dyDescent="0.25">
      <c r="ACF17270" s="60"/>
      <c r="ACG17270" s="60"/>
      <c r="ACH17270" s="60"/>
      <c r="ACI17270" s="60"/>
      <c r="ACJ17270" s="60"/>
      <c r="ACK17270" s="60"/>
      <c r="ACL17270" s="60"/>
      <c r="ACM17270" s="60"/>
      <c r="ACN17270" s="60"/>
      <c r="ACO17270" s="60"/>
      <c r="ACP17270" s="60"/>
      <c r="ACQ17270" s="60"/>
      <c r="ACR17270" s="60"/>
      <c r="ACS17270" s="60"/>
      <c r="ACT17270" s="60"/>
      <c r="ACU17270" s="60"/>
      <c r="ACV17270" s="60"/>
      <c r="ACW17270" s="60"/>
      <c r="ACX17270" s="60"/>
      <c r="ACY17270" s="60">
        <v>5.1934007383126202E-2</v>
      </c>
      <c r="ACZ17270" s="60"/>
      <c r="ADA17270" s="60"/>
      <c r="ADB17270" s="60"/>
      <c r="ADC17270" s="60"/>
      <c r="ADD17270" s="60"/>
      <c r="ADE17270" s="60"/>
    </row>
    <row r="17271" spans="760:785" x14ac:dyDescent="0.25">
      <c r="ACF17271" s="60"/>
      <c r="ACG17271" s="60"/>
      <c r="ACH17271" s="60"/>
      <c r="ACI17271" s="60"/>
      <c r="ACJ17271" s="60"/>
      <c r="ACK17271" s="60"/>
      <c r="ACL17271" s="60"/>
      <c r="ACM17271" s="60"/>
      <c r="ACN17271" s="60"/>
      <c r="ACO17271" s="60"/>
      <c r="ACP17271" s="60"/>
      <c r="ACQ17271" s="60"/>
      <c r="ACR17271" s="60"/>
      <c r="ACS17271" s="60"/>
      <c r="ACT17271" s="60"/>
      <c r="ACU17271" s="60"/>
      <c r="ACV17271" s="60"/>
      <c r="ACW17271" s="60"/>
      <c r="ACX17271" s="60"/>
      <c r="ACY17271" s="60">
        <v>5.1934007383126202E-2</v>
      </c>
      <c r="ACZ17271" s="60"/>
      <c r="ADA17271" s="60"/>
      <c r="ADB17271" s="60"/>
      <c r="ADC17271" s="60"/>
      <c r="ADD17271" s="60"/>
      <c r="ADE17271" s="60"/>
    </row>
    <row r="17272" spans="760:785" x14ac:dyDescent="0.25">
      <c r="ACF17272" s="60"/>
      <c r="ACG17272" s="60"/>
      <c r="ACH17272" s="60"/>
      <c r="ACI17272" s="60"/>
      <c r="ACJ17272" s="60"/>
      <c r="ACK17272" s="60"/>
      <c r="ACL17272" s="60"/>
      <c r="ACM17272" s="60"/>
      <c r="ACN17272" s="60"/>
      <c r="ACO17272" s="60"/>
      <c r="ACP17272" s="60"/>
      <c r="ACQ17272" s="60"/>
      <c r="ACR17272" s="60"/>
      <c r="ACS17272" s="60"/>
      <c r="ACT17272" s="60"/>
      <c r="ACU17272" s="60"/>
      <c r="ACV17272" s="60"/>
      <c r="ACW17272" s="60"/>
      <c r="ACX17272" s="60"/>
      <c r="ACY17272" s="60">
        <v>5.1865649507533598E-2</v>
      </c>
      <c r="ACZ17272" s="60"/>
      <c r="ADA17272" s="60"/>
      <c r="ADB17272" s="60"/>
      <c r="ADC17272" s="60"/>
      <c r="ADD17272" s="60"/>
      <c r="ADE17272" s="60"/>
    </row>
    <row r="17273" spans="760:785" x14ac:dyDescent="0.25">
      <c r="ACF17273" s="60"/>
      <c r="ACG17273" s="60"/>
      <c r="ACH17273" s="60"/>
      <c r="ACI17273" s="60"/>
      <c r="ACJ17273" s="60"/>
      <c r="ACK17273" s="60"/>
      <c r="ACL17273" s="60"/>
      <c r="ACM17273" s="60"/>
      <c r="ACN17273" s="60"/>
      <c r="ACO17273" s="60"/>
      <c r="ACP17273" s="60"/>
      <c r="ACQ17273" s="60"/>
      <c r="ACR17273" s="60"/>
      <c r="ACS17273" s="60"/>
      <c r="ACT17273" s="60"/>
      <c r="ACU17273" s="60"/>
      <c r="ACV17273" s="60"/>
      <c r="ACW17273" s="60"/>
      <c r="ACX17273" s="60"/>
      <c r="ACY17273" s="60">
        <v>5.1865649507533598E-2</v>
      </c>
      <c r="ACZ17273" s="60"/>
      <c r="ADA17273" s="60"/>
      <c r="ADB17273" s="60"/>
      <c r="ADC17273" s="60"/>
      <c r="ADD17273" s="60"/>
      <c r="ADE17273" s="60"/>
    </row>
    <row r="17274" spans="760:785" x14ac:dyDescent="0.25">
      <c r="ACF17274" s="60"/>
      <c r="ACG17274" s="60"/>
      <c r="ACH17274" s="60"/>
      <c r="ACI17274" s="60"/>
      <c r="ACJ17274" s="60"/>
      <c r="ACK17274" s="60"/>
      <c r="ACL17274" s="60"/>
      <c r="ACM17274" s="60"/>
      <c r="ACN17274" s="60"/>
      <c r="ACO17274" s="60"/>
      <c r="ACP17274" s="60"/>
      <c r="ACQ17274" s="60"/>
      <c r="ACR17274" s="60"/>
      <c r="ACS17274" s="60"/>
      <c r="ACT17274" s="60"/>
      <c r="ACU17274" s="60"/>
      <c r="ACV17274" s="60"/>
      <c r="ACW17274" s="60"/>
      <c r="ACX17274" s="60"/>
      <c r="ACY17274" s="60">
        <v>5.1793498283668901E-2</v>
      </c>
      <c r="ACZ17274" s="60"/>
      <c r="ADA17274" s="60"/>
      <c r="ADB17274" s="60"/>
      <c r="ADC17274" s="60"/>
      <c r="ADD17274" s="60"/>
      <c r="ADE17274" s="60"/>
    </row>
    <row r="17275" spans="760:785" x14ac:dyDescent="0.25">
      <c r="ACF17275" s="60"/>
      <c r="ACG17275" s="60"/>
      <c r="ACH17275" s="60"/>
      <c r="ACI17275" s="60"/>
      <c r="ACJ17275" s="60"/>
      <c r="ACK17275" s="60"/>
      <c r="ACL17275" s="60"/>
      <c r="ACM17275" s="60"/>
      <c r="ACN17275" s="60"/>
      <c r="ACO17275" s="60"/>
      <c r="ACP17275" s="60"/>
      <c r="ACQ17275" s="60"/>
      <c r="ACR17275" s="60"/>
      <c r="ACS17275" s="60"/>
      <c r="ACT17275" s="60"/>
      <c r="ACU17275" s="60"/>
      <c r="ACV17275" s="60"/>
      <c r="ACW17275" s="60"/>
      <c r="ACX17275" s="60"/>
      <c r="ACY17275" s="60">
        <v>5.1760402419789103E-2</v>
      </c>
      <c r="ACZ17275" s="60"/>
      <c r="ADA17275" s="60"/>
      <c r="ADB17275" s="60"/>
      <c r="ADC17275" s="60"/>
      <c r="ADD17275" s="60"/>
      <c r="ADE17275" s="60"/>
    </row>
    <row r="17276" spans="760:785" x14ac:dyDescent="0.25">
      <c r="ACF17276" s="60"/>
      <c r="ACG17276" s="60"/>
      <c r="ACH17276" s="60"/>
      <c r="ACI17276" s="60"/>
      <c r="ACJ17276" s="60"/>
      <c r="ACK17276" s="60"/>
      <c r="ACL17276" s="60"/>
      <c r="ACM17276" s="60"/>
      <c r="ACN17276" s="60"/>
      <c r="ACO17276" s="60"/>
      <c r="ACP17276" s="60"/>
      <c r="ACQ17276" s="60"/>
      <c r="ACR17276" s="60"/>
      <c r="ACS17276" s="60"/>
      <c r="ACT17276" s="60"/>
      <c r="ACU17276" s="60"/>
      <c r="ACV17276" s="60"/>
      <c r="ACW17276" s="60"/>
      <c r="ACX17276" s="60"/>
      <c r="ACY17276" s="60">
        <v>5.1760402419789103E-2</v>
      </c>
      <c r="ACZ17276" s="60"/>
      <c r="ADA17276" s="60"/>
      <c r="ADB17276" s="60"/>
      <c r="ADC17276" s="60"/>
      <c r="ADD17276" s="60"/>
      <c r="ADE17276" s="60"/>
    </row>
    <row r="17277" spans="760:785" x14ac:dyDescent="0.25">
      <c r="ACF17277" s="60"/>
      <c r="ACG17277" s="60"/>
      <c r="ACH17277" s="60"/>
      <c r="ACI17277" s="60"/>
      <c r="ACJ17277" s="60"/>
      <c r="ACK17277" s="60"/>
      <c r="ACL17277" s="60"/>
      <c r="ACM17277" s="60"/>
      <c r="ACN17277" s="60"/>
      <c r="ACO17277" s="60"/>
      <c r="ACP17277" s="60"/>
      <c r="ACQ17277" s="60"/>
      <c r="ACR17277" s="60"/>
      <c r="ACS17277" s="60"/>
      <c r="ACT17277" s="60"/>
      <c r="ACU17277" s="60"/>
      <c r="ACV17277" s="60"/>
      <c r="ACW17277" s="60"/>
      <c r="ACX17277" s="60"/>
      <c r="ACY17277" s="60">
        <v>5.1735789878180102E-2</v>
      </c>
      <c r="ACZ17277" s="60"/>
      <c r="ADA17277" s="60"/>
      <c r="ADB17277" s="60"/>
      <c r="ADC17277" s="60"/>
      <c r="ADD17277" s="60"/>
      <c r="ADE17277" s="60"/>
    </row>
    <row r="17278" spans="760:785" x14ac:dyDescent="0.25">
      <c r="ACF17278" s="60"/>
      <c r="ACG17278" s="60"/>
      <c r="ACH17278" s="60"/>
      <c r="ACI17278" s="60"/>
      <c r="ACJ17278" s="60"/>
      <c r="ACK17278" s="60"/>
      <c r="ACL17278" s="60"/>
      <c r="ACM17278" s="60"/>
      <c r="ACN17278" s="60"/>
      <c r="ACO17278" s="60"/>
      <c r="ACP17278" s="60"/>
      <c r="ACQ17278" s="60"/>
      <c r="ACR17278" s="60"/>
      <c r="ACS17278" s="60"/>
      <c r="ACT17278" s="60"/>
      <c r="ACU17278" s="60"/>
      <c r="ACV17278" s="60"/>
      <c r="ACW17278" s="60"/>
      <c r="ACX17278" s="60"/>
      <c r="ACY17278" s="60">
        <v>5.1735789878180102E-2</v>
      </c>
      <c r="ACZ17278" s="60"/>
      <c r="ADA17278" s="60"/>
      <c r="ADB17278" s="60"/>
      <c r="ADC17278" s="60"/>
      <c r="ADD17278" s="60"/>
      <c r="ADE17278" s="60"/>
    </row>
    <row r="17279" spans="760:785" x14ac:dyDescent="0.25">
      <c r="ACF17279" s="60"/>
      <c r="ACG17279" s="60"/>
      <c r="ACH17279" s="60"/>
      <c r="ACI17279" s="60"/>
      <c r="ACJ17279" s="60"/>
      <c r="ACK17279" s="60"/>
      <c r="ACL17279" s="60"/>
      <c r="ACM17279" s="60"/>
      <c r="ACN17279" s="60"/>
      <c r="ACO17279" s="60"/>
      <c r="ACP17279" s="60"/>
      <c r="ACQ17279" s="60"/>
      <c r="ACR17279" s="60"/>
      <c r="ACS17279" s="60"/>
      <c r="ACT17279" s="60"/>
      <c r="ACU17279" s="60"/>
      <c r="ACV17279" s="60"/>
      <c r="ACW17279" s="60"/>
      <c r="ACX17279" s="60"/>
      <c r="ACY17279" s="60">
        <v>5.1671856217059997E-2</v>
      </c>
      <c r="ACZ17279" s="60"/>
      <c r="ADA17279" s="60"/>
      <c r="ADB17279" s="60"/>
      <c r="ADC17279" s="60"/>
      <c r="ADD17279" s="60"/>
      <c r="ADE17279" s="60"/>
    </row>
    <row r="17280" spans="760:785" x14ac:dyDescent="0.25">
      <c r="ACF17280" s="60"/>
      <c r="ACG17280" s="60"/>
      <c r="ACH17280" s="60"/>
      <c r="ACI17280" s="60"/>
      <c r="ACJ17280" s="60"/>
      <c r="ACK17280" s="60"/>
      <c r="ACL17280" s="60"/>
      <c r="ACM17280" s="60"/>
      <c r="ACN17280" s="60"/>
      <c r="ACO17280" s="60"/>
      <c r="ACP17280" s="60"/>
      <c r="ACQ17280" s="60"/>
      <c r="ACR17280" s="60"/>
      <c r="ACS17280" s="60"/>
      <c r="ACT17280" s="60"/>
      <c r="ACU17280" s="60"/>
      <c r="ACV17280" s="60"/>
      <c r="ACW17280" s="60"/>
      <c r="ACX17280" s="60"/>
      <c r="ACY17280" s="60">
        <v>5.1671856217059997E-2</v>
      </c>
      <c r="ACZ17280" s="60"/>
      <c r="ADA17280" s="60"/>
      <c r="ADB17280" s="60"/>
      <c r="ADC17280" s="60"/>
      <c r="ADD17280" s="60"/>
      <c r="ADE17280" s="60"/>
    </row>
    <row r="17281" spans="760:785" x14ac:dyDescent="0.25">
      <c r="ACF17281" s="60"/>
      <c r="ACG17281" s="60"/>
      <c r="ACH17281" s="60"/>
      <c r="ACI17281" s="60"/>
      <c r="ACJ17281" s="60"/>
      <c r="ACK17281" s="60"/>
      <c r="ACL17281" s="60"/>
      <c r="ACM17281" s="60"/>
      <c r="ACN17281" s="60"/>
      <c r="ACO17281" s="60"/>
      <c r="ACP17281" s="60"/>
      <c r="ACQ17281" s="60"/>
      <c r="ACR17281" s="60"/>
      <c r="ACS17281" s="60"/>
      <c r="ACT17281" s="60"/>
      <c r="ACU17281" s="60"/>
      <c r="ACV17281" s="60"/>
      <c r="ACW17281" s="60"/>
      <c r="ACX17281" s="60"/>
      <c r="ACY17281" s="60">
        <v>5.1459687620460999E-2</v>
      </c>
      <c r="ACZ17281" s="60"/>
      <c r="ADA17281" s="60"/>
      <c r="ADB17281" s="60"/>
      <c r="ADC17281" s="60"/>
      <c r="ADD17281" s="60"/>
      <c r="ADE17281" s="60"/>
    </row>
    <row r="17282" spans="760:785" x14ac:dyDescent="0.25">
      <c r="ACF17282" s="60"/>
      <c r="ACG17282" s="60"/>
      <c r="ACH17282" s="60"/>
      <c r="ACI17282" s="60"/>
      <c r="ACJ17282" s="60"/>
      <c r="ACK17282" s="60"/>
      <c r="ACL17282" s="60"/>
      <c r="ACM17282" s="60"/>
      <c r="ACN17282" s="60"/>
      <c r="ACO17282" s="60"/>
      <c r="ACP17282" s="60"/>
      <c r="ACQ17282" s="60"/>
      <c r="ACR17282" s="60"/>
      <c r="ACS17282" s="60"/>
      <c r="ACT17282" s="60"/>
      <c r="ACU17282" s="60"/>
      <c r="ACV17282" s="60"/>
      <c r="ACW17282" s="60"/>
      <c r="ACX17282" s="60"/>
      <c r="ACY17282" s="60">
        <v>5.1459687620460999E-2</v>
      </c>
      <c r="ACZ17282" s="60"/>
      <c r="ADA17282" s="60"/>
      <c r="ADB17282" s="60"/>
      <c r="ADC17282" s="60"/>
      <c r="ADD17282" s="60"/>
      <c r="ADE17282" s="60"/>
    </row>
    <row r="17283" spans="760:785" x14ac:dyDescent="0.25">
      <c r="ACF17283" s="60"/>
      <c r="ACG17283" s="60"/>
      <c r="ACH17283" s="60"/>
      <c r="ACI17283" s="60"/>
      <c r="ACJ17283" s="60"/>
      <c r="ACK17283" s="60"/>
      <c r="ACL17283" s="60"/>
      <c r="ACM17283" s="60"/>
      <c r="ACN17283" s="60"/>
      <c r="ACO17283" s="60"/>
      <c r="ACP17283" s="60"/>
      <c r="ACQ17283" s="60"/>
      <c r="ACR17283" s="60"/>
      <c r="ACS17283" s="60"/>
      <c r="ACT17283" s="60"/>
      <c r="ACU17283" s="60"/>
      <c r="ACV17283" s="60"/>
      <c r="ACW17283" s="60"/>
      <c r="ACX17283" s="60"/>
      <c r="ACY17283" s="60">
        <v>5.13926033282757E-2</v>
      </c>
      <c r="ACZ17283" s="60"/>
      <c r="ADA17283" s="60"/>
      <c r="ADB17283" s="60"/>
      <c r="ADC17283" s="60"/>
      <c r="ADD17283" s="60"/>
      <c r="ADE17283" s="60"/>
    </row>
    <row r="17284" spans="760:785" x14ac:dyDescent="0.25">
      <c r="ACF17284" s="60"/>
      <c r="ACG17284" s="60"/>
      <c r="ACH17284" s="60"/>
      <c r="ACI17284" s="60"/>
      <c r="ACJ17284" s="60"/>
      <c r="ACK17284" s="60"/>
      <c r="ACL17284" s="60"/>
      <c r="ACM17284" s="60"/>
      <c r="ACN17284" s="60"/>
      <c r="ACO17284" s="60"/>
      <c r="ACP17284" s="60"/>
      <c r="ACQ17284" s="60"/>
      <c r="ACR17284" s="60"/>
      <c r="ACS17284" s="60"/>
      <c r="ACT17284" s="60"/>
      <c r="ACU17284" s="60"/>
      <c r="ACV17284" s="60"/>
      <c r="ACW17284" s="60"/>
      <c r="ACX17284" s="60"/>
      <c r="ACY17284" s="60">
        <v>5.13926033282757E-2</v>
      </c>
      <c r="ACZ17284" s="60"/>
      <c r="ADA17284" s="60"/>
      <c r="ADB17284" s="60"/>
      <c r="ADC17284" s="60"/>
      <c r="ADD17284" s="60"/>
      <c r="ADE17284" s="60"/>
    </row>
    <row r="17285" spans="760:785" x14ac:dyDescent="0.25">
      <c r="ACF17285" s="60"/>
      <c r="ACG17285" s="60"/>
      <c r="ACH17285" s="60"/>
      <c r="ACI17285" s="60"/>
      <c r="ACJ17285" s="60"/>
      <c r="ACK17285" s="60"/>
      <c r="ACL17285" s="60"/>
      <c r="ACM17285" s="60"/>
      <c r="ACN17285" s="60"/>
      <c r="ACO17285" s="60"/>
      <c r="ACP17285" s="60"/>
      <c r="ACQ17285" s="60"/>
      <c r="ACR17285" s="60"/>
      <c r="ACS17285" s="60"/>
      <c r="ACT17285" s="60"/>
      <c r="ACU17285" s="60"/>
      <c r="ACV17285" s="60"/>
      <c r="ACW17285" s="60"/>
      <c r="ACX17285" s="60"/>
      <c r="ACY17285" s="60">
        <v>5.1333146010655799E-2</v>
      </c>
      <c r="ACZ17285" s="60"/>
      <c r="ADA17285" s="60"/>
      <c r="ADB17285" s="60"/>
      <c r="ADC17285" s="60"/>
      <c r="ADD17285" s="60"/>
      <c r="ADE17285" s="60"/>
    </row>
    <row r="17286" spans="760:785" x14ac:dyDescent="0.25">
      <c r="ACF17286" s="60"/>
      <c r="ACG17286" s="60"/>
      <c r="ACH17286" s="60"/>
      <c r="ACI17286" s="60"/>
      <c r="ACJ17286" s="60"/>
      <c r="ACK17286" s="60"/>
      <c r="ACL17286" s="60"/>
      <c r="ACM17286" s="60"/>
      <c r="ACN17286" s="60"/>
      <c r="ACO17286" s="60"/>
      <c r="ACP17286" s="60"/>
      <c r="ACQ17286" s="60"/>
      <c r="ACR17286" s="60"/>
      <c r="ACS17286" s="60"/>
      <c r="ACT17286" s="60"/>
      <c r="ACU17286" s="60"/>
      <c r="ACV17286" s="60"/>
      <c r="ACW17286" s="60"/>
      <c r="ACX17286" s="60"/>
      <c r="ACY17286" s="60">
        <v>5.1333146010655799E-2</v>
      </c>
      <c r="ACZ17286" s="60"/>
      <c r="ADA17286" s="60"/>
      <c r="ADB17286" s="60"/>
      <c r="ADC17286" s="60"/>
      <c r="ADD17286" s="60"/>
      <c r="ADE17286" s="60"/>
    </row>
    <row r="17287" spans="760:785" x14ac:dyDescent="0.25">
      <c r="ACF17287" s="60"/>
      <c r="ACG17287" s="60"/>
      <c r="ACH17287" s="60"/>
      <c r="ACI17287" s="60"/>
      <c r="ACJ17287" s="60"/>
      <c r="ACK17287" s="60"/>
      <c r="ACL17287" s="60"/>
      <c r="ACM17287" s="60"/>
      <c r="ACN17287" s="60"/>
      <c r="ACO17287" s="60"/>
      <c r="ACP17287" s="60"/>
      <c r="ACQ17287" s="60"/>
      <c r="ACR17287" s="60"/>
      <c r="ACS17287" s="60"/>
      <c r="ACT17287" s="60"/>
      <c r="ACU17287" s="60"/>
      <c r="ACV17287" s="60"/>
      <c r="ACW17287" s="60"/>
      <c r="ACX17287" s="60"/>
      <c r="ACY17287" s="60">
        <v>5.1193769974207902E-2</v>
      </c>
      <c r="ACZ17287" s="60"/>
      <c r="ADA17287" s="60"/>
      <c r="ADB17287" s="60"/>
      <c r="ADC17287" s="60"/>
      <c r="ADD17287" s="60"/>
      <c r="ADE17287" s="60"/>
    </row>
    <row r="17288" spans="760:785" x14ac:dyDescent="0.25">
      <c r="ACF17288" s="60"/>
      <c r="ACG17288" s="60"/>
      <c r="ACH17288" s="60"/>
      <c r="ACI17288" s="60"/>
      <c r="ACJ17288" s="60"/>
      <c r="ACK17288" s="60"/>
      <c r="ACL17288" s="60"/>
      <c r="ACM17288" s="60"/>
      <c r="ACN17288" s="60"/>
      <c r="ACO17288" s="60"/>
      <c r="ACP17288" s="60"/>
      <c r="ACQ17288" s="60"/>
      <c r="ACR17288" s="60"/>
      <c r="ACS17288" s="60"/>
      <c r="ACT17288" s="60"/>
      <c r="ACU17288" s="60"/>
      <c r="ACV17288" s="60"/>
      <c r="ACW17288" s="60"/>
      <c r="ACX17288" s="60"/>
      <c r="ACY17288" s="60">
        <v>5.1168943194177703E-2</v>
      </c>
      <c r="ACZ17288" s="60"/>
      <c r="ADA17288" s="60"/>
      <c r="ADB17288" s="60"/>
      <c r="ADC17288" s="60"/>
      <c r="ADD17288" s="60"/>
      <c r="ADE17288" s="60"/>
    </row>
    <row r="17289" spans="760:785" x14ac:dyDescent="0.25">
      <c r="ACF17289" s="60"/>
      <c r="ACG17289" s="60"/>
      <c r="ACH17289" s="60"/>
      <c r="ACI17289" s="60"/>
      <c r="ACJ17289" s="60"/>
      <c r="ACK17289" s="60"/>
      <c r="ACL17289" s="60"/>
      <c r="ACM17289" s="60"/>
      <c r="ACN17289" s="60"/>
      <c r="ACO17289" s="60"/>
      <c r="ACP17289" s="60"/>
      <c r="ACQ17289" s="60"/>
      <c r="ACR17289" s="60"/>
      <c r="ACS17289" s="60"/>
      <c r="ACT17289" s="60"/>
      <c r="ACU17289" s="60"/>
      <c r="ACV17289" s="60"/>
      <c r="ACW17289" s="60"/>
      <c r="ACX17289" s="60"/>
      <c r="ACY17289" s="60">
        <v>5.1168943194177703E-2</v>
      </c>
      <c r="ACZ17289" s="60"/>
      <c r="ADA17289" s="60"/>
      <c r="ADB17289" s="60"/>
      <c r="ADC17289" s="60"/>
      <c r="ADD17289" s="60"/>
      <c r="ADE17289" s="60"/>
    </row>
    <row r="17290" spans="760:785" x14ac:dyDescent="0.25">
      <c r="ACF17290" s="60"/>
      <c r="ACG17290" s="60"/>
      <c r="ACH17290" s="60"/>
      <c r="ACI17290" s="60"/>
      <c r="ACJ17290" s="60"/>
      <c r="ACK17290" s="60"/>
      <c r="ACL17290" s="60"/>
      <c r="ACM17290" s="60"/>
      <c r="ACN17290" s="60"/>
      <c r="ACO17290" s="60"/>
      <c r="ACP17290" s="60"/>
      <c r="ACQ17290" s="60"/>
      <c r="ACR17290" s="60"/>
      <c r="ACS17290" s="60"/>
      <c r="ACT17290" s="60"/>
      <c r="ACU17290" s="60"/>
      <c r="ACV17290" s="60"/>
      <c r="ACW17290" s="60"/>
      <c r="ACX17290" s="60"/>
      <c r="ACY17290" s="60">
        <v>5.1148971628009299E-2</v>
      </c>
      <c r="ACZ17290" s="60"/>
      <c r="ADA17290" s="60"/>
      <c r="ADB17290" s="60"/>
      <c r="ADC17290" s="60"/>
      <c r="ADD17290" s="60"/>
      <c r="ADE17290" s="60"/>
    </row>
    <row r="17291" spans="760:785" x14ac:dyDescent="0.25">
      <c r="ACF17291" s="60"/>
      <c r="ACG17291" s="60"/>
      <c r="ACH17291" s="60"/>
      <c r="ACI17291" s="60"/>
      <c r="ACJ17291" s="60"/>
      <c r="ACK17291" s="60"/>
      <c r="ACL17291" s="60"/>
      <c r="ACM17291" s="60"/>
      <c r="ACN17291" s="60"/>
      <c r="ACO17291" s="60"/>
      <c r="ACP17291" s="60"/>
      <c r="ACQ17291" s="60"/>
      <c r="ACR17291" s="60"/>
      <c r="ACS17291" s="60"/>
      <c r="ACT17291" s="60"/>
      <c r="ACU17291" s="60"/>
      <c r="ACV17291" s="60"/>
      <c r="ACW17291" s="60"/>
      <c r="ACX17291" s="60"/>
      <c r="ACY17291" s="60">
        <v>5.1148971628009299E-2</v>
      </c>
      <c r="ACZ17291" s="60"/>
      <c r="ADA17291" s="60"/>
      <c r="ADB17291" s="60"/>
      <c r="ADC17291" s="60"/>
      <c r="ADD17291" s="60"/>
      <c r="ADE17291" s="60"/>
    </row>
    <row r="17292" spans="760:785" x14ac:dyDescent="0.25">
      <c r="ACF17292" s="60"/>
      <c r="ACG17292" s="60"/>
      <c r="ACH17292" s="60"/>
      <c r="ACI17292" s="60"/>
      <c r="ACJ17292" s="60"/>
      <c r="ACK17292" s="60"/>
      <c r="ACL17292" s="60"/>
      <c r="ACM17292" s="60"/>
      <c r="ACN17292" s="60"/>
      <c r="ACO17292" s="60"/>
      <c r="ACP17292" s="60"/>
      <c r="ACQ17292" s="60"/>
      <c r="ACR17292" s="60"/>
      <c r="ACS17292" s="60"/>
      <c r="ACT17292" s="60"/>
      <c r="ACU17292" s="60"/>
      <c r="ACV17292" s="60"/>
      <c r="ACW17292" s="60"/>
      <c r="ACX17292" s="60"/>
      <c r="ACY17292" s="60">
        <v>5.1025974405908302E-2</v>
      </c>
      <c r="ACZ17292" s="60"/>
      <c r="ADA17292" s="60"/>
      <c r="ADB17292" s="60"/>
      <c r="ADC17292" s="60"/>
      <c r="ADD17292" s="60"/>
      <c r="ADE17292" s="60"/>
    </row>
    <row r="17293" spans="760:785" x14ac:dyDescent="0.25">
      <c r="ACF17293" s="60"/>
      <c r="ACG17293" s="60"/>
      <c r="ACH17293" s="60"/>
      <c r="ACI17293" s="60"/>
      <c r="ACJ17293" s="60"/>
      <c r="ACK17293" s="60"/>
      <c r="ACL17293" s="60"/>
      <c r="ACM17293" s="60"/>
      <c r="ACN17293" s="60"/>
      <c r="ACO17293" s="60"/>
      <c r="ACP17293" s="60"/>
      <c r="ACQ17293" s="60"/>
      <c r="ACR17293" s="60"/>
      <c r="ACS17293" s="60"/>
      <c r="ACT17293" s="60"/>
      <c r="ACU17293" s="60"/>
      <c r="ACV17293" s="60"/>
      <c r="ACW17293" s="60"/>
      <c r="ACX17293" s="60"/>
      <c r="ACY17293" s="60">
        <v>5.1025974405908302E-2</v>
      </c>
      <c r="ACZ17293" s="60"/>
      <c r="ADA17293" s="60"/>
      <c r="ADB17293" s="60"/>
      <c r="ADC17293" s="60"/>
      <c r="ADD17293" s="60"/>
      <c r="ADE17293" s="60"/>
    </row>
    <row r="17294" spans="760:785" x14ac:dyDescent="0.25">
      <c r="ACF17294" s="60"/>
      <c r="ACG17294" s="60"/>
      <c r="ACH17294" s="60"/>
      <c r="ACI17294" s="60"/>
      <c r="ACJ17294" s="60"/>
      <c r="ACK17294" s="60"/>
      <c r="ACL17294" s="60"/>
      <c r="ACM17294" s="60"/>
      <c r="ACN17294" s="60"/>
      <c r="ACO17294" s="60"/>
      <c r="ACP17294" s="60"/>
      <c r="ACQ17294" s="60"/>
      <c r="ACR17294" s="60"/>
      <c r="ACS17294" s="60"/>
      <c r="ACT17294" s="60"/>
      <c r="ACU17294" s="60"/>
      <c r="ACV17294" s="60"/>
      <c r="ACW17294" s="60"/>
      <c r="ACX17294" s="60"/>
      <c r="ACY17294" s="60">
        <v>5.0963490827205402E-2</v>
      </c>
      <c r="ACZ17294" s="60"/>
      <c r="ADA17294" s="60"/>
      <c r="ADB17294" s="60"/>
      <c r="ADC17294" s="60"/>
      <c r="ADD17294" s="60"/>
      <c r="ADE17294" s="60"/>
    </row>
    <row r="17295" spans="760:785" x14ac:dyDescent="0.25">
      <c r="ACF17295" s="60"/>
      <c r="ACG17295" s="60"/>
      <c r="ACH17295" s="60"/>
      <c r="ACI17295" s="60"/>
      <c r="ACJ17295" s="60"/>
      <c r="ACK17295" s="60"/>
      <c r="ACL17295" s="60"/>
      <c r="ACM17295" s="60"/>
      <c r="ACN17295" s="60"/>
      <c r="ACO17295" s="60"/>
      <c r="ACP17295" s="60"/>
      <c r="ACQ17295" s="60"/>
      <c r="ACR17295" s="60"/>
      <c r="ACS17295" s="60"/>
      <c r="ACT17295" s="60"/>
      <c r="ACU17295" s="60"/>
      <c r="ACV17295" s="60"/>
      <c r="ACW17295" s="60"/>
      <c r="ACX17295" s="60"/>
      <c r="ACY17295" s="60">
        <v>5.0963490827205402E-2</v>
      </c>
      <c r="ACZ17295" s="60"/>
      <c r="ADA17295" s="60"/>
      <c r="ADB17295" s="60"/>
      <c r="ADC17295" s="60"/>
      <c r="ADD17295" s="60"/>
      <c r="ADE17295" s="60"/>
    </row>
    <row r="17296" spans="760:785" x14ac:dyDescent="0.25">
      <c r="ACF17296" s="60"/>
      <c r="ACG17296" s="60"/>
      <c r="ACH17296" s="60"/>
      <c r="ACI17296" s="60"/>
      <c r="ACJ17296" s="60"/>
      <c r="ACK17296" s="60"/>
      <c r="ACL17296" s="60"/>
      <c r="ACM17296" s="60"/>
      <c r="ACN17296" s="60"/>
      <c r="ACO17296" s="60"/>
      <c r="ACP17296" s="60"/>
      <c r="ACQ17296" s="60"/>
      <c r="ACR17296" s="60"/>
      <c r="ACS17296" s="60"/>
      <c r="ACT17296" s="60"/>
      <c r="ACU17296" s="60"/>
      <c r="ACV17296" s="60"/>
      <c r="ACW17296" s="60"/>
      <c r="ACX17296" s="60"/>
      <c r="ACY17296" s="60">
        <v>5.0836967893658602E-2</v>
      </c>
      <c r="ACZ17296" s="60"/>
      <c r="ADA17296" s="60"/>
      <c r="ADB17296" s="60"/>
      <c r="ADC17296" s="60"/>
      <c r="ADD17296" s="60"/>
      <c r="ADE17296" s="60"/>
    </row>
    <row r="17297" spans="760:785" x14ac:dyDescent="0.25">
      <c r="ACF17297" s="60"/>
      <c r="ACG17297" s="60"/>
      <c r="ACH17297" s="60"/>
      <c r="ACI17297" s="60"/>
      <c r="ACJ17297" s="60"/>
      <c r="ACK17297" s="60"/>
      <c r="ACL17297" s="60"/>
      <c r="ACM17297" s="60"/>
      <c r="ACN17297" s="60"/>
      <c r="ACO17297" s="60"/>
      <c r="ACP17297" s="60"/>
      <c r="ACQ17297" s="60"/>
      <c r="ACR17297" s="60"/>
      <c r="ACS17297" s="60"/>
      <c r="ACT17297" s="60"/>
      <c r="ACU17297" s="60"/>
      <c r="ACV17297" s="60"/>
      <c r="ACW17297" s="60"/>
      <c r="ACX17297" s="60"/>
      <c r="ACY17297" s="60">
        <v>5.0836967893658602E-2</v>
      </c>
      <c r="ACZ17297" s="60"/>
      <c r="ADA17297" s="60"/>
      <c r="ADB17297" s="60"/>
      <c r="ADC17297" s="60"/>
      <c r="ADD17297" s="60"/>
      <c r="ADE17297" s="60"/>
    </row>
    <row r="17298" spans="760:785" x14ac:dyDescent="0.25">
      <c r="ACF17298" s="60"/>
      <c r="ACG17298" s="60"/>
      <c r="ACH17298" s="60"/>
      <c r="ACI17298" s="60"/>
      <c r="ACJ17298" s="60"/>
      <c r="ACK17298" s="60"/>
      <c r="ACL17298" s="60"/>
      <c r="ACM17298" s="60"/>
      <c r="ACN17298" s="60"/>
      <c r="ACO17298" s="60"/>
      <c r="ACP17298" s="60"/>
      <c r="ACQ17298" s="60"/>
      <c r="ACR17298" s="60"/>
      <c r="ACS17298" s="60"/>
      <c r="ACT17298" s="60"/>
      <c r="ACU17298" s="60"/>
      <c r="ACV17298" s="60"/>
      <c r="ACW17298" s="60"/>
      <c r="ACX17298" s="60"/>
      <c r="ACY17298" s="60">
        <v>5.0743069295165803E-2</v>
      </c>
      <c r="ACZ17298" s="60"/>
      <c r="ADA17298" s="60"/>
      <c r="ADB17298" s="60"/>
      <c r="ADC17298" s="60"/>
      <c r="ADD17298" s="60"/>
      <c r="ADE17298" s="60"/>
    </row>
    <row r="17299" spans="760:785" x14ac:dyDescent="0.25">
      <c r="ACF17299" s="60"/>
      <c r="ACG17299" s="60"/>
      <c r="ACH17299" s="60"/>
      <c r="ACI17299" s="60"/>
      <c r="ACJ17299" s="60"/>
      <c r="ACK17299" s="60"/>
      <c r="ACL17299" s="60"/>
      <c r="ACM17299" s="60"/>
      <c r="ACN17299" s="60"/>
      <c r="ACO17299" s="60"/>
      <c r="ACP17299" s="60"/>
      <c r="ACQ17299" s="60"/>
      <c r="ACR17299" s="60"/>
      <c r="ACS17299" s="60"/>
      <c r="ACT17299" s="60"/>
      <c r="ACU17299" s="60"/>
      <c r="ACV17299" s="60"/>
      <c r="ACW17299" s="60"/>
      <c r="ACX17299" s="60"/>
      <c r="ACY17299" s="60">
        <v>5.0743069295165803E-2</v>
      </c>
      <c r="ACZ17299" s="60"/>
      <c r="ADA17299" s="60"/>
      <c r="ADB17299" s="60"/>
      <c r="ADC17299" s="60"/>
      <c r="ADD17299" s="60"/>
      <c r="ADE17299" s="60"/>
    </row>
    <row r="17300" spans="760:785" x14ac:dyDescent="0.25">
      <c r="ACF17300" s="60"/>
      <c r="ACG17300" s="60"/>
      <c r="ACH17300" s="60"/>
      <c r="ACI17300" s="60"/>
      <c r="ACJ17300" s="60"/>
      <c r="ACK17300" s="60"/>
      <c r="ACL17300" s="60"/>
      <c r="ACM17300" s="60"/>
      <c r="ACN17300" s="60"/>
      <c r="ACO17300" s="60"/>
      <c r="ACP17300" s="60"/>
      <c r="ACQ17300" s="60"/>
      <c r="ACR17300" s="60"/>
      <c r="ACS17300" s="60"/>
      <c r="ACT17300" s="60"/>
      <c r="ACU17300" s="60"/>
      <c r="ACV17300" s="60"/>
      <c r="ACW17300" s="60"/>
      <c r="ACX17300" s="60"/>
      <c r="ACY17300" s="60">
        <v>5.0570662697498499E-2</v>
      </c>
      <c r="ACZ17300" s="60"/>
      <c r="ADA17300" s="60"/>
      <c r="ADB17300" s="60"/>
      <c r="ADC17300" s="60"/>
      <c r="ADD17300" s="60"/>
      <c r="ADE17300" s="60"/>
    </row>
    <row r="17301" spans="760:785" x14ac:dyDescent="0.25">
      <c r="ACF17301" s="60"/>
      <c r="ACG17301" s="60"/>
      <c r="ACH17301" s="60"/>
      <c r="ACI17301" s="60"/>
      <c r="ACJ17301" s="60"/>
      <c r="ACK17301" s="60"/>
      <c r="ACL17301" s="60"/>
      <c r="ACM17301" s="60"/>
      <c r="ACN17301" s="60"/>
      <c r="ACO17301" s="60"/>
      <c r="ACP17301" s="60"/>
      <c r="ACQ17301" s="60"/>
      <c r="ACR17301" s="60"/>
      <c r="ACS17301" s="60"/>
      <c r="ACT17301" s="60"/>
      <c r="ACU17301" s="60"/>
      <c r="ACV17301" s="60"/>
      <c r="ACW17301" s="60"/>
      <c r="ACX17301" s="60"/>
      <c r="ACY17301" s="60">
        <v>5.0540321381794401E-2</v>
      </c>
      <c r="ACZ17301" s="60"/>
      <c r="ADA17301" s="60"/>
      <c r="ADB17301" s="60"/>
      <c r="ADC17301" s="60"/>
      <c r="ADD17301" s="60"/>
      <c r="ADE17301" s="60"/>
    </row>
    <row r="17302" spans="760:785" x14ac:dyDescent="0.25">
      <c r="ACF17302" s="60"/>
      <c r="ACG17302" s="60"/>
      <c r="ACH17302" s="60"/>
      <c r="ACI17302" s="60"/>
      <c r="ACJ17302" s="60"/>
      <c r="ACK17302" s="60"/>
      <c r="ACL17302" s="60"/>
      <c r="ACM17302" s="60"/>
      <c r="ACN17302" s="60"/>
      <c r="ACO17302" s="60"/>
      <c r="ACP17302" s="60"/>
      <c r="ACQ17302" s="60"/>
      <c r="ACR17302" s="60"/>
      <c r="ACS17302" s="60"/>
      <c r="ACT17302" s="60"/>
      <c r="ACU17302" s="60"/>
      <c r="ACV17302" s="60"/>
      <c r="ACW17302" s="60"/>
      <c r="ACX17302" s="60"/>
      <c r="ACY17302" s="60">
        <v>5.0529495924592403E-2</v>
      </c>
      <c r="ACZ17302" s="60"/>
      <c r="ADA17302" s="60"/>
      <c r="ADB17302" s="60"/>
      <c r="ADC17302" s="60"/>
      <c r="ADD17302" s="60"/>
      <c r="ADE17302" s="60"/>
    </row>
    <row r="17303" spans="760:785" x14ac:dyDescent="0.25">
      <c r="ACF17303" s="60"/>
      <c r="ACG17303" s="60"/>
      <c r="ACH17303" s="60"/>
      <c r="ACI17303" s="60"/>
      <c r="ACJ17303" s="60"/>
      <c r="ACK17303" s="60"/>
      <c r="ACL17303" s="60"/>
      <c r="ACM17303" s="60"/>
      <c r="ACN17303" s="60"/>
      <c r="ACO17303" s="60"/>
      <c r="ACP17303" s="60"/>
      <c r="ACQ17303" s="60"/>
      <c r="ACR17303" s="60"/>
      <c r="ACS17303" s="60"/>
      <c r="ACT17303" s="60"/>
      <c r="ACU17303" s="60"/>
      <c r="ACV17303" s="60"/>
      <c r="ACW17303" s="60"/>
      <c r="ACX17303" s="60"/>
      <c r="ACY17303" s="60">
        <v>5.0529495924592403E-2</v>
      </c>
      <c r="ACZ17303" s="60"/>
      <c r="ADA17303" s="60"/>
      <c r="ADB17303" s="60"/>
      <c r="ADC17303" s="60"/>
      <c r="ADD17303" s="60"/>
      <c r="ADE17303" s="60"/>
    </row>
    <row r="17304" spans="760:785" x14ac:dyDescent="0.25">
      <c r="ACF17304" s="60"/>
      <c r="ACG17304" s="60"/>
      <c r="ACH17304" s="60"/>
      <c r="ACI17304" s="60"/>
      <c r="ACJ17304" s="60"/>
      <c r="ACK17304" s="60"/>
      <c r="ACL17304" s="60"/>
      <c r="ACM17304" s="60"/>
      <c r="ACN17304" s="60"/>
      <c r="ACO17304" s="60"/>
      <c r="ACP17304" s="60"/>
      <c r="ACQ17304" s="60"/>
      <c r="ACR17304" s="60"/>
      <c r="ACS17304" s="60"/>
      <c r="ACT17304" s="60"/>
      <c r="ACU17304" s="60"/>
      <c r="ACV17304" s="60"/>
      <c r="ACW17304" s="60"/>
      <c r="ACX17304" s="60"/>
      <c r="ACY17304" s="60">
        <v>5.0477166499700701E-2</v>
      </c>
      <c r="ACZ17304" s="60"/>
      <c r="ADA17304" s="60"/>
      <c r="ADB17304" s="60"/>
      <c r="ADC17304" s="60"/>
      <c r="ADD17304" s="60"/>
      <c r="ADE17304" s="60"/>
    </row>
    <row r="17305" spans="760:785" x14ac:dyDescent="0.25">
      <c r="ACF17305" s="60"/>
      <c r="ACG17305" s="60"/>
      <c r="ACH17305" s="60"/>
      <c r="ACI17305" s="60"/>
      <c r="ACJ17305" s="60"/>
      <c r="ACK17305" s="60"/>
      <c r="ACL17305" s="60"/>
      <c r="ACM17305" s="60"/>
      <c r="ACN17305" s="60"/>
      <c r="ACO17305" s="60"/>
      <c r="ACP17305" s="60"/>
      <c r="ACQ17305" s="60"/>
      <c r="ACR17305" s="60"/>
      <c r="ACS17305" s="60"/>
      <c r="ACT17305" s="60"/>
      <c r="ACU17305" s="60"/>
      <c r="ACV17305" s="60"/>
      <c r="ACW17305" s="60"/>
      <c r="ACX17305" s="60"/>
      <c r="ACY17305" s="60">
        <v>5.0477166499700701E-2</v>
      </c>
      <c r="ACZ17305" s="60"/>
      <c r="ADA17305" s="60"/>
      <c r="ADB17305" s="60"/>
      <c r="ADC17305" s="60"/>
      <c r="ADD17305" s="60"/>
      <c r="ADE17305" s="60"/>
    </row>
    <row r="17306" spans="760:785" x14ac:dyDescent="0.25">
      <c r="ACF17306" s="60"/>
      <c r="ACG17306" s="60"/>
      <c r="ACH17306" s="60"/>
      <c r="ACI17306" s="60"/>
      <c r="ACJ17306" s="60"/>
      <c r="ACK17306" s="60"/>
      <c r="ACL17306" s="60"/>
      <c r="ACM17306" s="60"/>
      <c r="ACN17306" s="60"/>
      <c r="ACO17306" s="60"/>
      <c r="ACP17306" s="60"/>
      <c r="ACQ17306" s="60"/>
      <c r="ACR17306" s="60"/>
      <c r="ACS17306" s="60"/>
      <c r="ACT17306" s="60"/>
      <c r="ACU17306" s="60"/>
      <c r="ACV17306" s="60"/>
      <c r="ACW17306" s="60"/>
      <c r="ACX17306" s="60"/>
      <c r="ACY17306" s="60">
        <v>5.0476111051201797E-2</v>
      </c>
      <c r="ACZ17306" s="60"/>
      <c r="ADA17306" s="60"/>
      <c r="ADB17306" s="60"/>
      <c r="ADC17306" s="60"/>
      <c r="ADD17306" s="60"/>
      <c r="ADE17306" s="60"/>
    </row>
    <row r="17307" spans="760:785" x14ac:dyDescent="0.25">
      <c r="ACF17307" s="60"/>
      <c r="ACG17307" s="60"/>
      <c r="ACH17307" s="60"/>
      <c r="ACI17307" s="60"/>
      <c r="ACJ17307" s="60"/>
      <c r="ACK17307" s="60"/>
      <c r="ACL17307" s="60"/>
      <c r="ACM17307" s="60"/>
      <c r="ACN17307" s="60"/>
      <c r="ACO17307" s="60"/>
      <c r="ACP17307" s="60"/>
      <c r="ACQ17307" s="60"/>
      <c r="ACR17307" s="60"/>
      <c r="ACS17307" s="60"/>
      <c r="ACT17307" s="60"/>
      <c r="ACU17307" s="60"/>
      <c r="ACV17307" s="60"/>
      <c r="ACW17307" s="60"/>
      <c r="ACX17307" s="60"/>
      <c r="ACY17307" s="60">
        <v>5.0476111051201797E-2</v>
      </c>
      <c r="ACZ17307" s="60"/>
      <c r="ADA17307" s="60"/>
      <c r="ADB17307" s="60"/>
      <c r="ADC17307" s="60"/>
      <c r="ADD17307" s="60"/>
      <c r="ADE17307" s="60"/>
    </row>
    <row r="17308" spans="760:785" x14ac:dyDescent="0.25">
      <c r="ACF17308" s="60"/>
      <c r="ACG17308" s="60"/>
      <c r="ACH17308" s="60"/>
      <c r="ACI17308" s="60"/>
      <c r="ACJ17308" s="60"/>
      <c r="ACK17308" s="60"/>
      <c r="ACL17308" s="60"/>
      <c r="ACM17308" s="60"/>
      <c r="ACN17308" s="60"/>
      <c r="ACO17308" s="60"/>
      <c r="ACP17308" s="60"/>
      <c r="ACQ17308" s="60"/>
      <c r="ACR17308" s="60"/>
      <c r="ACS17308" s="60"/>
      <c r="ACT17308" s="60"/>
      <c r="ACU17308" s="60"/>
      <c r="ACV17308" s="60"/>
      <c r="ACW17308" s="60"/>
      <c r="ACX17308" s="60"/>
      <c r="ACY17308" s="60">
        <v>5.03716754374516E-2</v>
      </c>
      <c r="ACZ17308" s="60"/>
      <c r="ADA17308" s="60"/>
      <c r="ADB17308" s="60"/>
      <c r="ADC17308" s="60"/>
      <c r="ADD17308" s="60"/>
      <c r="ADE17308" s="60"/>
    </row>
    <row r="17309" spans="760:785" x14ac:dyDescent="0.25">
      <c r="ACF17309" s="60"/>
      <c r="ACG17309" s="60"/>
      <c r="ACH17309" s="60"/>
      <c r="ACI17309" s="60"/>
      <c r="ACJ17309" s="60"/>
      <c r="ACK17309" s="60"/>
      <c r="ACL17309" s="60"/>
      <c r="ACM17309" s="60"/>
      <c r="ACN17309" s="60"/>
      <c r="ACO17309" s="60"/>
      <c r="ACP17309" s="60"/>
      <c r="ACQ17309" s="60"/>
      <c r="ACR17309" s="60"/>
      <c r="ACS17309" s="60"/>
      <c r="ACT17309" s="60"/>
      <c r="ACU17309" s="60"/>
      <c r="ACV17309" s="60"/>
      <c r="ACW17309" s="60"/>
      <c r="ACX17309" s="60"/>
      <c r="ACY17309" s="60">
        <v>5.02522641731609E-2</v>
      </c>
      <c r="ACZ17309" s="60"/>
      <c r="ADA17309" s="60"/>
      <c r="ADB17309" s="60"/>
      <c r="ADC17309" s="60"/>
      <c r="ADD17309" s="60"/>
      <c r="ADE17309" s="60"/>
    </row>
    <row r="17310" spans="760:785" x14ac:dyDescent="0.25">
      <c r="ACF17310" s="60"/>
      <c r="ACG17310" s="60"/>
      <c r="ACH17310" s="60"/>
      <c r="ACI17310" s="60"/>
      <c r="ACJ17310" s="60"/>
      <c r="ACK17310" s="60"/>
      <c r="ACL17310" s="60"/>
      <c r="ACM17310" s="60"/>
      <c r="ACN17310" s="60"/>
      <c r="ACO17310" s="60"/>
      <c r="ACP17310" s="60"/>
      <c r="ACQ17310" s="60"/>
      <c r="ACR17310" s="60"/>
      <c r="ACS17310" s="60"/>
      <c r="ACT17310" s="60"/>
      <c r="ACU17310" s="60"/>
      <c r="ACV17310" s="60"/>
      <c r="ACW17310" s="60"/>
      <c r="ACX17310" s="60"/>
      <c r="ACY17310" s="60">
        <v>5.02522641731609E-2</v>
      </c>
      <c r="ACZ17310" s="60"/>
      <c r="ADA17310" s="60"/>
      <c r="ADB17310" s="60"/>
      <c r="ADC17310" s="60"/>
      <c r="ADD17310" s="60"/>
      <c r="ADE17310" s="60"/>
    </row>
    <row r="17311" spans="760:785" x14ac:dyDescent="0.25">
      <c r="ACF17311" s="60"/>
      <c r="ACG17311" s="60"/>
      <c r="ACH17311" s="60"/>
      <c r="ACI17311" s="60"/>
      <c r="ACJ17311" s="60"/>
      <c r="ACK17311" s="60"/>
      <c r="ACL17311" s="60"/>
      <c r="ACM17311" s="60"/>
      <c r="ACN17311" s="60"/>
      <c r="ACO17311" s="60"/>
      <c r="ACP17311" s="60"/>
      <c r="ACQ17311" s="60"/>
      <c r="ACR17311" s="60"/>
      <c r="ACS17311" s="60"/>
      <c r="ACT17311" s="60"/>
      <c r="ACU17311" s="60"/>
      <c r="ACV17311" s="60"/>
      <c r="ACW17311" s="60"/>
      <c r="ACX17311" s="60"/>
      <c r="ACY17311" s="60">
        <v>5.0244487380436798E-2</v>
      </c>
      <c r="ACZ17311" s="60"/>
      <c r="ADA17311" s="60"/>
      <c r="ADB17311" s="60"/>
      <c r="ADC17311" s="60"/>
      <c r="ADD17311" s="60"/>
      <c r="ADE17311" s="60"/>
    </row>
    <row r="17312" spans="760:785" x14ac:dyDescent="0.25">
      <c r="ACF17312" s="60"/>
      <c r="ACG17312" s="60"/>
      <c r="ACH17312" s="60"/>
      <c r="ACI17312" s="60"/>
      <c r="ACJ17312" s="60"/>
      <c r="ACK17312" s="60"/>
      <c r="ACL17312" s="60"/>
      <c r="ACM17312" s="60"/>
      <c r="ACN17312" s="60"/>
      <c r="ACO17312" s="60"/>
      <c r="ACP17312" s="60"/>
      <c r="ACQ17312" s="60"/>
      <c r="ACR17312" s="60"/>
      <c r="ACS17312" s="60"/>
      <c r="ACT17312" s="60"/>
      <c r="ACU17312" s="60"/>
      <c r="ACV17312" s="60"/>
      <c r="ACW17312" s="60"/>
      <c r="ACX17312" s="60"/>
      <c r="ACY17312" s="60">
        <v>5.00587579203879E-2</v>
      </c>
      <c r="ACZ17312" s="60"/>
      <c r="ADA17312" s="60"/>
      <c r="ADB17312" s="60"/>
      <c r="ADC17312" s="60"/>
      <c r="ADD17312" s="60"/>
      <c r="ADE17312" s="60"/>
    </row>
    <row r="17313" spans="760:785" x14ac:dyDescent="0.25">
      <c r="ACF17313" s="60"/>
      <c r="ACG17313" s="60"/>
      <c r="ACH17313" s="60"/>
      <c r="ACI17313" s="60"/>
      <c r="ACJ17313" s="60"/>
      <c r="ACK17313" s="60"/>
      <c r="ACL17313" s="60"/>
      <c r="ACM17313" s="60"/>
      <c r="ACN17313" s="60"/>
      <c r="ACO17313" s="60"/>
      <c r="ACP17313" s="60"/>
      <c r="ACQ17313" s="60"/>
      <c r="ACR17313" s="60"/>
      <c r="ACS17313" s="60"/>
      <c r="ACT17313" s="60"/>
      <c r="ACU17313" s="60"/>
      <c r="ACV17313" s="60"/>
      <c r="ACW17313" s="60"/>
      <c r="ACX17313" s="60"/>
      <c r="ACY17313" s="60">
        <v>5.00587579203879E-2</v>
      </c>
      <c r="ACZ17313" s="60"/>
      <c r="ADA17313" s="60"/>
      <c r="ADB17313" s="60"/>
      <c r="ADC17313" s="60"/>
      <c r="ADD17313" s="60"/>
      <c r="ADE17313" s="60"/>
    </row>
    <row r="17314" spans="760:785" x14ac:dyDescent="0.25">
      <c r="ACF17314" s="60"/>
      <c r="ACG17314" s="60"/>
      <c r="ACH17314" s="60"/>
      <c r="ACI17314" s="60"/>
      <c r="ACJ17314" s="60"/>
      <c r="ACK17314" s="60"/>
      <c r="ACL17314" s="60"/>
      <c r="ACM17314" s="60"/>
      <c r="ACN17314" s="60"/>
      <c r="ACO17314" s="60"/>
      <c r="ACP17314" s="60"/>
      <c r="ACQ17314" s="60"/>
      <c r="ACR17314" s="60"/>
      <c r="ACS17314" s="60"/>
      <c r="ACT17314" s="60"/>
      <c r="ACU17314" s="60"/>
      <c r="ACV17314" s="60"/>
      <c r="ACW17314" s="60"/>
      <c r="ACX17314" s="60"/>
      <c r="ACY17314" s="60">
        <v>4.9858365747091099E-2</v>
      </c>
      <c r="ACZ17314" s="60"/>
      <c r="ADA17314" s="60"/>
      <c r="ADB17314" s="60"/>
      <c r="ADC17314" s="60"/>
      <c r="ADD17314" s="60"/>
      <c r="ADE17314" s="60"/>
    </row>
    <row r="17315" spans="760:785" x14ac:dyDescent="0.25">
      <c r="ACF17315" s="60"/>
      <c r="ACG17315" s="60"/>
      <c r="ACH17315" s="60"/>
      <c r="ACI17315" s="60"/>
      <c r="ACJ17315" s="60"/>
      <c r="ACK17315" s="60"/>
      <c r="ACL17315" s="60"/>
      <c r="ACM17315" s="60"/>
      <c r="ACN17315" s="60"/>
      <c r="ACO17315" s="60"/>
      <c r="ACP17315" s="60"/>
      <c r="ACQ17315" s="60"/>
      <c r="ACR17315" s="60"/>
      <c r="ACS17315" s="60"/>
      <c r="ACT17315" s="60"/>
      <c r="ACU17315" s="60"/>
      <c r="ACV17315" s="60"/>
      <c r="ACW17315" s="60"/>
      <c r="ACX17315" s="60"/>
      <c r="ACY17315" s="60">
        <v>4.9858365747091099E-2</v>
      </c>
      <c r="ACZ17315" s="60"/>
      <c r="ADA17315" s="60"/>
      <c r="ADB17315" s="60"/>
      <c r="ADC17315" s="60"/>
      <c r="ADD17315" s="60"/>
      <c r="ADE17315" s="60"/>
    </row>
    <row r="17316" spans="760:785" x14ac:dyDescent="0.25">
      <c r="ACF17316" s="60"/>
      <c r="ACG17316" s="60"/>
      <c r="ACH17316" s="60"/>
      <c r="ACI17316" s="60"/>
      <c r="ACJ17316" s="60"/>
      <c r="ACK17316" s="60"/>
      <c r="ACL17316" s="60"/>
      <c r="ACM17316" s="60"/>
      <c r="ACN17316" s="60"/>
      <c r="ACO17316" s="60"/>
      <c r="ACP17316" s="60"/>
      <c r="ACQ17316" s="60"/>
      <c r="ACR17316" s="60"/>
      <c r="ACS17316" s="60"/>
      <c r="ACT17316" s="60"/>
      <c r="ACU17316" s="60"/>
      <c r="ACV17316" s="60"/>
      <c r="ACW17316" s="60"/>
      <c r="ACX17316" s="60"/>
      <c r="ACY17316" s="60">
        <v>4.9792494776563397E-2</v>
      </c>
      <c r="ACZ17316" s="60"/>
      <c r="ADA17316" s="60"/>
      <c r="ADB17316" s="60"/>
      <c r="ADC17316" s="60"/>
      <c r="ADD17316" s="60"/>
      <c r="ADE17316" s="60"/>
    </row>
    <row r="17317" spans="760:785" x14ac:dyDescent="0.25">
      <c r="ACF17317" s="60"/>
      <c r="ACG17317" s="60"/>
      <c r="ACH17317" s="60"/>
      <c r="ACI17317" s="60"/>
      <c r="ACJ17317" s="60"/>
      <c r="ACK17317" s="60"/>
      <c r="ACL17317" s="60"/>
      <c r="ACM17317" s="60"/>
      <c r="ACN17317" s="60"/>
      <c r="ACO17317" s="60"/>
      <c r="ACP17317" s="60"/>
      <c r="ACQ17317" s="60"/>
      <c r="ACR17317" s="60"/>
      <c r="ACS17317" s="60"/>
      <c r="ACT17317" s="60"/>
      <c r="ACU17317" s="60"/>
      <c r="ACV17317" s="60"/>
      <c r="ACW17317" s="60"/>
      <c r="ACX17317" s="60"/>
      <c r="ACY17317" s="60">
        <v>4.9541930883144597E-2</v>
      </c>
      <c r="ACZ17317" s="60"/>
      <c r="ADA17317" s="60"/>
      <c r="ADB17317" s="60"/>
      <c r="ADC17317" s="60"/>
      <c r="ADD17317" s="60"/>
      <c r="ADE17317" s="60"/>
    </row>
    <row r="17318" spans="760:785" x14ac:dyDescent="0.25">
      <c r="ACF17318" s="60"/>
      <c r="ACG17318" s="60"/>
      <c r="ACH17318" s="60"/>
      <c r="ACI17318" s="60"/>
      <c r="ACJ17318" s="60"/>
      <c r="ACK17318" s="60"/>
      <c r="ACL17318" s="60"/>
      <c r="ACM17318" s="60"/>
      <c r="ACN17318" s="60"/>
      <c r="ACO17318" s="60"/>
      <c r="ACP17318" s="60"/>
      <c r="ACQ17318" s="60"/>
      <c r="ACR17318" s="60"/>
      <c r="ACS17318" s="60"/>
      <c r="ACT17318" s="60"/>
      <c r="ACU17318" s="60"/>
      <c r="ACV17318" s="60"/>
      <c r="ACW17318" s="60"/>
      <c r="ACX17318" s="60"/>
      <c r="ACY17318" s="60">
        <v>4.9541930883144597E-2</v>
      </c>
      <c r="ACZ17318" s="60"/>
      <c r="ADA17318" s="60"/>
      <c r="ADB17318" s="60"/>
      <c r="ADC17318" s="60"/>
      <c r="ADD17318" s="60"/>
      <c r="ADE17318" s="60"/>
    </row>
    <row r="17319" spans="760:785" x14ac:dyDescent="0.25">
      <c r="ACF17319" s="60"/>
      <c r="ACG17319" s="60"/>
      <c r="ACH17319" s="60"/>
      <c r="ACI17319" s="60"/>
      <c r="ACJ17319" s="60"/>
      <c r="ACK17319" s="60"/>
      <c r="ACL17319" s="60"/>
      <c r="ACM17319" s="60"/>
      <c r="ACN17319" s="60"/>
      <c r="ACO17319" s="60"/>
      <c r="ACP17319" s="60"/>
      <c r="ACQ17319" s="60"/>
      <c r="ACR17319" s="60"/>
      <c r="ACS17319" s="60"/>
      <c r="ACT17319" s="60"/>
      <c r="ACU17319" s="60"/>
      <c r="ACV17319" s="60"/>
      <c r="ACW17319" s="60"/>
      <c r="ACX17319" s="60"/>
      <c r="ACY17319" s="60">
        <v>4.9448025999513999E-2</v>
      </c>
      <c r="ACZ17319" s="60"/>
      <c r="ADA17319" s="60"/>
      <c r="ADB17319" s="60"/>
      <c r="ADC17319" s="60"/>
      <c r="ADD17319" s="60"/>
      <c r="ADE17319" s="60"/>
    </row>
    <row r="17320" spans="760:785" x14ac:dyDescent="0.25">
      <c r="ACF17320" s="60"/>
      <c r="ACG17320" s="60"/>
      <c r="ACH17320" s="60"/>
      <c r="ACI17320" s="60"/>
      <c r="ACJ17320" s="60"/>
      <c r="ACK17320" s="60"/>
      <c r="ACL17320" s="60"/>
      <c r="ACM17320" s="60"/>
      <c r="ACN17320" s="60"/>
      <c r="ACO17320" s="60"/>
      <c r="ACP17320" s="60"/>
      <c r="ACQ17320" s="60"/>
      <c r="ACR17320" s="60"/>
      <c r="ACS17320" s="60"/>
      <c r="ACT17320" s="60"/>
      <c r="ACU17320" s="60"/>
      <c r="ACV17320" s="60"/>
      <c r="ACW17320" s="60"/>
      <c r="ACX17320" s="60"/>
      <c r="ACY17320" s="60">
        <v>4.9448025999513999E-2</v>
      </c>
      <c r="ACZ17320" s="60"/>
      <c r="ADA17320" s="60"/>
      <c r="ADB17320" s="60"/>
      <c r="ADC17320" s="60"/>
      <c r="ADD17320" s="60"/>
      <c r="ADE17320" s="60"/>
    </row>
    <row r="17321" spans="760:785" x14ac:dyDescent="0.25">
      <c r="ACF17321" s="60"/>
      <c r="ACG17321" s="60"/>
      <c r="ACH17321" s="60"/>
      <c r="ACI17321" s="60"/>
      <c r="ACJ17321" s="60"/>
      <c r="ACK17321" s="60"/>
      <c r="ACL17321" s="60"/>
      <c r="ACM17321" s="60"/>
      <c r="ACN17321" s="60"/>
      <c r="ACO17321" s="60"/>
      <c r="ACP17321" s="60"/>
      <c r="ACQ17321" s="60"/>
      <c r="ACR17321" s="60"/>
      <c r="ACS17321" s="60"/>
      <c r="ACT17321" s="60"/>
      <c r="ACU17321" s="60"/>
      <c r="ACV17321" s="60"/>
      <c r="ACW17321" s="60"/>
      <c r="ACX17321" s="60"/>
      <c r="ACY17321" s="60">
        <v>4.9447880981791703E-2</v>
      </c>
      <c r="ACZ17321" s="60"/>
      <c r="ADA17321" s="60"/>
      <c r="ADB17321" s="60"/>
      <c r="ADC17321" s="60"/>
      <c r="ADD17321" s="60"/>
      <c r="ADE17321" s="60"/>
    </row>
    <row r="17322" spans="760:785" x14ac:dyDescent="0.25">
      <c r="ACF17322" s="60"/>
      <c r="ACG17322" s="60"/>
      <c r="ACH17322" s="60"/>
      <c r="ACI17322" s="60"/>
      <c r="ACJ17322" s="60"/>
      <c r="ACK17322" s="60"/>
      <c r="ACL17322" s="60"/>
      <c r="ACM17322" s="60"/>
      <c r="ACN17322" s="60"/>
      <c r="ACO17322" s="60"/>
      <c r="ACP17322" s="60"/>
      <c r="ACQ17322" s="60"/>
      <c r="ACR17322" s="60"/>
      <c r="ACS17322" s="60"/>
      <c r="ACT17322" s="60"/>
      <c r="ACU17322" s="60"/>
      <c r="ACV17322" s="60"/>
      <c r="ACW17322" s="60"/>
      <c r="ACX17322" s="60"/>
      <c r="ACY17322" s="60">
        <v>4.9447880981791703E-2</v>
      </c>
      <c r="ACZ17322" s="60"/>
      <c r="ADA17322" s="60"/>
      <c r="ADB17322" s="60"/>
      <c r="ADC17322" s="60"/>
      <c r="ADD17322" s="60"/>
      <c r="ADE17322" s="60"/>
    </row>
    <row r="17323" spans="760:785" x14ac:dyDescent="0.25">
      <c r="ACF17323" s="60"/>
      <c r="ACG17323" s="60"/>
      <c r="ACH17323" s="60"/>
      <c r="ACI17323" s="60"/>
      <c r="ACJ17323" s="60"/>
      <c r="ACK17323" s="60"/>
      <c r="ACL17323" s="60"/>
      <c r="ACM17323" s="60"/>
      <c r="ACN17323" s="60"/>
      <c r="ACO17323" s="60"/>
      <c r="ACP17323" s="60"/>
      <c r="ACQ17323" s="60"/>
      <c r="ACR17323" s="60"/>
      <c r="ACS17323" s="60"/>
      <c r="ACT17323" s="60"/>
      <c r="ACU17323" s="60"/>
      <c r="ACV17323" s="60"/>
      <c r="ACW17323" s="60"/>
      <c r="ACX17323" s="60"/>
      <c r="ACY17323" s="60">
        <v>4.9440145989211898E-2</v>
      </c>
      <c r="ACZ17323" s="60"/>
      <c r="ADA17323" s="60"/>
      <c r="ADB17323" s="60"/>
      <c r="ADC17323" s="60"/>
      <c r="ADD17323" s="60"/>
      <c r="ADE17323" s="60"/>
    </row>
    <row r="17324" spans="760:785" x14ac:dyDescent="0.25">
      <c r="ACF17324" s="60"/>
      <c r="ACG17324" s="60"/>
      <c r="ACH17324" s="60"/>
      <c r="ACI17324" s="60"/>
      <c r="ACJ17324" s="60"/>
      <c r="ACK17324" s="60"/>
      <c r="ACL17324" s="60"/>
      <c r="ACM17324" s="60"/>
      <c r="ACN17324" s="60"/>
      <c r="ACO17324" s="60"/>
      <c r="ACP17324" s="60"/>
      <c r="ACQ17324" s="60"/>
      <c r="ACR17324" s="60"/>
      <c r="ACS17324" s="60"/>
      <c r="ACT17324" s="60"/>
      <c r="ACU17324" s="60"/>
      <c r="ACV17324" s="60"/>
      <c r="ACW17324" s="60"/>
      <c r="ACX17324" s="60"/>
      <c r="ACY17324" s="60">
        <v>4.9440145989211898E-2</v>
      </c>
      <c r="ACZ17324" s="60"/>
      <c r="ADA17324" s="60"/>
      <c r="ADB17324" s="60"/>
      <c r="ADC17324" s="60"/>
      <c r="ADD17324" s="60"/>
      <c r="ADE17324" s="60"/>
    </row>
    <row r="17325" spans="760:785" x14ac:dyDescent="0.25">
      <c r="ACF17325" s="60"/>
      <c r="ACG17325" s="60"/>
      <c r="ACH17325" s="60"/>
      <c r="ACI17325" s="60"/>
      <c r="ACJ17325" s="60"/>
      <c r="ACK17325" s="60"/>
      <c r="ACL17325" s="60"/>
      <c r="ACM17325" s="60"/>
      <c r="ACN17325" s="60"/>
      <c r="ACO17325" s="60"/>
      <c r="ACP17325" s="60"/>
      <c r="ACQ17325" s="60"/>
      <c r="ACR17325" s="60"/>
      <c r="ACS17325" s="60"/>
      <c r="ACT17325" s="60"/>
      <c r="ACU17325" s="60"/>
      <c r="ACV17325" s="60"/>
      <c r="ACW17325" s="60"/>
      <c r="ACX17325" s="60"/>
      <c r="ACY17325" s="60">
        <v>4.93609360240524E-2</v>
      </c>
      <c r="ACZ17325" s="60"/>
      <c r="ADA17325" s="60"/>
      <c r="ADB17325" s="60"/>
      <c r="ADC17325" s="60"/>
      <c r="ADD17325" s="60"/>
      <c r="ADE17325" s="60"/>
    </row>
    <row r="17326" spans="760:785" x14ac:dyDescent="0.25">
      <c r="ACF17326" s="60"/>
      <c r="ACG17326" s="60"/>
      <c r="ACH17326" s="60"/>
      <c r="ACI17326" s="60"/>
      <c r="ACJ17326" s="60"/>
      <c r="ACK17326" s="60"/>
      <c r="ACL17326" s="60"/>
      <c r="ACM17326" s="60"/>
      <c r="ACN17326" s="60"/>
      <c r="ACO17326" s="60"/>
      <c r="ACP17326" s="60"/>
      <c r="ACQ17326" s="60"/>
      <c r="ACR17326" s="60"/>
      <c r="ACS17326" s="60"/>
      <c r="ACT17326" s="60"/>
      <c r="ACU17326" s="60"/>
      <c r="ACV17326" s="60"/>
      <c r="ACW17326" s="60"/>
      <c r="ACX17326" s="60"/>
      <c r="ACY17326" s="60">
        <v>4.9332514232718103E-2</v>
      </c>
      <c r="ACZ17326" s="60"/>
      <c r="ADA17326" s="60"/>
      <c r="ADB17326" s="60"/>
      <c r="ADC17326" s="60"/>
      <c r="ADD17326" s="60"/>
      <c r="ADE17326" s="60"/>
    </row>
    <row r="17327" spans="760:785" x14ac:dyDescent="0.25">
      <c r="ACF17327" s="60"/>
      <c r="ACG17327" s="60"/>
      <c r="ACH17327" s="60"/>
      <c r="ACI17327" s="60"/>
      <c r="ACJ17327" s="60"/>
      <c r="ACK17327" s="60"/>
      <c r="ACL17327" s="60"/>
      <c r="ACM17327" s="60"/>
      <c r="ACN17327" s="60"/>
      <c r="ACO17327" s="60"/>
      <c r="ACP17327" s="60"/>
      <c r="ACQ17327" s="60"/>
      <c r="ACR17327" s="60"/>
      <c r="ACS17327" s="60"/>
      <c r="ACT17327" s="60"/>
      <c r="ACU17327" s="60"/>
      <c r="ACV17327" s="60"/>
      <c r="ACW17327" s="60"/>
      <c r="ACX17327" s="60"/>
      <c r="ACY17327" s="60">
        <v>4.9332514232718103E-2</v>
      </c>
      <c r="ACZ17327" s="60"/>
      <c r="ADA17327" s="60"/>
      <c r="ADB17327" s="60"/>
      <c r="ADC17327" s="60"/>
      <c r="ADD17327" s="60"/>
      <c r="ADE17327" s="60"/>
    </row>
    <row r="17328" spans="760:785" x14ac:dyDescent="0.25">
      <c r="ACF17328" s="60"/>
      <c r="ACG17328" s="60"/>
      <c r="ACH17328" s="60"/>
      <c r="ACI17328" s="60"/>
      <c r="ACJ17328" s="60"/>
      <c r="ACK17328" s="60"/>
      <c r="ACL17328" s="60"/>
      <c r="ACM17328" s="60"/>
      <c r="ACN17328" s="60"/>
      <c r="ACO17328" s="60"/>
      <c r="ACP17328" s="60"/>
      <c r="ACQ17328" s="60"/>
      <c r="ACR17328" s="60"/>
      <c r="ACS17328" s="60"/>
      <c r="ACT17328" s="60"/>
      <c r="ACU17328" s="60"/>
      <c r="ACV17328" s="60"/>
      <c r="ACW17328" s="60"/>
      <c r="ACX17328" s="60"/>
      <c r="ACY17328" s="60">
        <v>4.9232429516323901E-2</v>
      </c>
      <c r="ACZ17328" s="60"/>
      <c r="ADA17328" s="60"/>
      <c r="ADB17328" s="60"/>
      <c r="ADC17328" s="60"/>
      <c r="ADD17328" s="60"/>
      <c r="ADE17328" s="60"/>
    </row>
    <row r="17329" spans="760:785" x14ac:dyDescent="0.25">
      <c r="ACF17329" s="60"/>
      <c r="ACG17329" s="60"/>
      <c r="ACH17329" s="60"/>
      <c r="ACI17329" s="60"/>
      <c r="ACJ17329" s="60"/>
      <c r="ACK17329" s="60"/>
      <c r="ACL17329" s="60"/>
      <c r="ACM17329" s="60"/>
      <c r="ACN17329" s="60"/>
      <c r="ACO17329" s="60"/>
      <c r="ACP17329" s="60"/>
      <c r="ACQ17329" s="60"/>
      <c r="ACR17329" s="60"/>
      <c r="ACS17329" s="60"/>
      <c r="ACT17329" s="60"/>
      <c r="ACU17329" s="60"/>
      <c r="ACV17329" s="60"/>
      <c r="ACW17329" s="60"/>
      <c r="ACX17329" s="60"/>
      <c r="ACY17329" s="60">
        <v>4.9204373256827499E-2</v>
      </c>
      <c r="ACZ17329" s="60"/>
      <c r="ADA17329" s="60"/>
      <c r="ADB17329" s="60"/>
      <c r="ADC17329" s="60"/>
      <c r="ADD17329" s="60"/>
      <c r="ADE17329" s="60"/>
    </row>
    <row r="17330" spans="760:785" x14ac:dyDescent="0.25">
      <c r="ACF17330" s="60"/>
      <c r="ACG17330" s="60"/>
      <c r="ACH17330" s="60"/>
      <c r="ACI17330" s="60"/>
      <c r="ACJ17330" s="60"/>
      <c r="ACK17330" s="60"/>
      <c r="ACL17330" s="60"/>
      <c r="ACM17330" s="60"/>
      <c r="ACN17330" s="60"/>
      <c r="ACO17330" s="60"/>
      <c r="ACP17330" s="60"/>
      <c r="ACQ17330" s="60"/>
      <c r="ACR17330" s="60"/>
      <c r="ACS17330" s="60"/>
      <c r="ACT17330" s="60"/>
      <c r="ACU17330" s="60"/>
      <c r="ACV17330" s="60"/>
      <c r="ACW17330" s="60"/>
      <c r="ACX17330" s="60"/>
      <c r="ACY17330" s="60">
        <v>4.9204373256827499E-2</v>
      </c>
      <c r="ACZ17330" s="60"/>
      <c r="ADA17330" s="60"/>
      <c r="ADB17330" s="60"/>
      <c r="ADC17330" s="60"/>
      <c r="ADD17330" s="60"/>
      <c r="ADE17330" s="60"/>
    </row>
    <row r="17331" spans="760:785" x14ac:dyDescent="0.25">
      <c r="ACF17331" s="60"/>
      <c r="ACG17331" s="60"/>
      <c r="ACH17331" s="60"/>
      <c r="ACI17331" s="60"/>
      <c r="ACJ17331" s="60"/>
      <c r="ACK17331" s="60"/>
      <c r="ACL17331" s="60"/>
      <c r="ACM17331" s="60"/>
      <c r="ACN17331" s="60"/>
      <c r="ACO17331" s="60"/>
      <c r="ACP17331" s="60"/>
      <c r="ACQ17331" s="60"/>
      <c r="ACR17331" s="60"/>
      <c r="ACS17331" s="60"/>
      <c r="ACT17331" s="60"/>
      <c r="ACU17331" s="60"/>
      <c r="ACV17331" s="60"/>
      <c r="ACW17331" s="60"/>
      <c r="ACX17331" s="60"/>
      <c r="ACY17331" s="60">
        <v>4.9187019749729999E-2</v>
      </c>
      <c r="ACZ17331" s="60"/>
      <c r="ADA17331" s="60"/>
      <c r="ADB17331" s="60"/>
      <c r="ADC17331" s="60"/>
      <c r="ADD17331" s="60"/>
      <c r="ADE17331" s="60"/>
    </row>
    <row r="17332" spans="760:785" x14ac:dyDescent="0.25">
      <c r="ACF17332" s="60"/>
      <c r="ACG17332" s="60"/>
      <c r="ACH17332" s="60"/>
      <c r="ACI17332" s="60"/>
      <c r="ACJ17332" s="60"/>
      <c r="ACK17332" s="60"/>
      <c r="ACL17332" s="60"/>
      <c r="ACM17332" s="60"/>
      <c r="ACN17332" s="60"/>
      <c r="ACO17332" s="60"/>
      <c r="ACP17332" s="60"/>
      <c r="ACQ17332" s="60"/>
      <c r="ACR17332" s="60"/>
      <c r="ACS17332" s="60"/>
      <c r="ACT17332" s="60"/>
      <c r="ACU17332" s="60"/>
      <c r="ACV17332" s="60"/>
      <c r="ACW17332" s="60"/>
      <c r="ACX17332" s="60"/>
      <c r="ACY17332" s="60">
        <v>4.91870133105805E-2</v>
      </c>
      <c r="ACZ17332" s="60"/>
      <c r="ADA17332" s="60"/>
      <c r="ADB17332" s="60"/>
      <c r="ADC17332" s="60"/>
      <c r="ADD17332" s="60"/>
      <c r="ADE17332" s="60"/>
    </row>
    <row r="17333" spans="760:785" x14ac:dyDescent="0.25">
      <c r="ACF17333" s="60"/>
      <c r="ACG17333" s="60"/>
      <c r="ACH17333" s="60"/>
      <c r="ACI17333" s="60"/>
      <c r="ACJ17333" s="60"/>
      <c r="ACK17333" s="60"/>
      <c r="ACL17333" s="60"/>
      <c r="ACM17333" s="60"/>
      <c r="ACN17333" s="60"/>
      <c r="ACO17333" s="60"/>
      <c r="ACP17333" s="60"/>
      <c r="ACQ17333" s="60"/>
      <c r="ACR17333" s="60"/>
      <c r="ACS17333" s="60"/>
      <c r="ACT17333" s="60"/>
      <c r="ACU17333" s="60"/>
      <c r="ACV17333" s="60"/>
      <c r="ACW17333" s="60"/>
      <c r="ACX17333" s="60"/>
      <c r="ACY17333" s="60">
        <v>4.91870133105805E-2</v>
      </c>
      <c r="ACZ17333" s="60"/>
      <c r="ADA17333" s="60"/>
      <c r="ADB17333" s="60"/>
      <c r="ADC17333" s="60"/>
      <c r="ADD17333" s="60"/>
      <c r="ADE17333" s="60"/>
    </row>
    <row r="17334" spans="760:785" x14ac:dyDescent="0.25">
      <c r="ACF17334" s="60"/>
      <c r="ACG17334" s="60"/>
      <c r="ACH17334" s="60"/>
      <c r="ACI17334" s="60"/>
      <c r="ACJ17334" s="60"/>
      <c r="ACK17334" s="60"/>
      <c r="ACL17334" s="60"/>
      <c r="ACM17334" s="60"/>
      <c r="ACN17334" s="60"/>
      <c r="ACO17334" s="60"/>
      <c r="ACP17334" s="60"/>
      <c r="ACQ17334" s="60"/>
      <c r="ACR17334" s="60"/>
      <c r="ACS17334" s="60"/>
      <c r="ACT17334" s="60"/>
      <c r="ACU17334" s="60"/>
      <c r="ACV17334" s="60"/>
      <c r="ACW17334" s="60"/>
      <c r="ACX17334" s="60"/>
      <c r="ACY17334" s="60">
        <v>4.9168008773791801E-2</v>
      </c>
      <c r="ACZ17334" s="60"/>
      <c r="ADA17334" s="60"/>
      <c r="ADB17334" s="60"/>
      <c r="ADC17334" s="60"/>
      <c r="ADD17334" s="60"/>
      <c r="ADE17334" s="60"/>
    </row>
    <row r="17335" spans="760:785" x14ac:dyDescent="0.25">
      <c r="ACF17335" s="60"/>
      <c r="ACG17335" s="60"/>
      <c r="ACH17335" s="60"/>
      <c r="ACI17335" s="60"/>
      <c r="ACJ17335" s="60"/>
      <c r="ACK17335" s="60"/>
      <c r="ACL17335" s="60"/>
      <c r="ACM17335" s="60"/>
      <c r="ACN17335" s="60"/>
      <c r="ACO17335" s="60"/>
      <c r="ACP17335" s="60"/>
      <c r="ACQ17335" s="60"/>
      <c r="ACR17335" s="60"/>
      <c r="ACS17335" s="60"/>
      <c r="ACT17335" s="60"/>
      <c r="ACU17335" s="60"/>
      <c r="ACV17335" s="60"/>
      <c r="ACW17335" s="60"/>
      <c r="ACX17335" s="60"/>
      <c r="ACY17335" s="60">
        <v>4.9168008773791801E-2</v>
      </c>
      <c r="ACZ17335" s="60"/>
      <c r="ADA17335" s="60"/>
      <c r="ADB17335" s="60"/>
      <c r="ADC17335" s="60"/>
      <c r="ADD17335" s="60"/>
      <c r="ADE17335" s="60"/>
    </row>
    <row r="17336" spans="760:785" x14ac:dyDescent="0.25">
      <c r="ACF17336" s="60"/>
      <c r="ACG17336" s="60"/>
      <c r="ACH17336" s="60"/>
      <c r="ACI17336" s="60"/>
      <c r="ACJ17336" s="60"/>
      <c r="ACK17336" s="60"/>
      <c r="ACL17336" s="60"/>
      <c r="ACM17336" s="60"/>
      <c r="ACN17336" s="60"/>
      <c r="ACO17336" s="60"/>
      <c r="ACP17336" s="60"/>
      <c r="ACQ17336" s="60"/>
      <c r="ACR17336" s="60"/>
      <c r="ACS17336" s="60"/>
      <c r="ACT17336" s="60"/>
      <c r="ACU17336" s="60"/>
      <c r="ACV17336" s="60"/>
      <c r="ACW17336" s="60"/>
      <c r="ACX17336" s="60"/>
      <c r="ACY17336" s="60">
        <v>4.9120581402407597E-2</v>
      </c>
      <c r="ACZ17336" s="60"/>
      <c r="ADA17336" s="60"/>
      <c r="ADB17336" s="60"/>
      <c r="ADC17336" s="60"/>
      <c r="ADD17336" s="60"/>
      <c r="ADE17336" s="60"/>
    </row>
    <row r="17337" spans="760:785" x14ac:dyDescent="0.25">
      <c r="ACF17337" s="60"/>
      <c r="ACG17337" s="60"/>
      <c r="ACH17337" s="60"/>
      <c r="ACI17337" s="60"/>
      <c r="ACJ17337" s="60"/>
      <c r="ACK17337" s="60"/>
      <c r="ACL17337" s="60"/>
      <c r="ACM17337" s="60"/>
      <c r="ACN17337" s="60"/>
      <c r="ACO17337" s="60"/>
      <c r="ACP17337" s="60"/>
      <c r="ACQ17337" s="60"/>
      <c r="ACR17337" s="60"/>
      <c r="ACS17337" s="60"/>
      <c r="ACT17337" s="60"/>
      <c r="ACU17337" s="60"/>
      <c r="ACV17337" s="60"/>
      <c r="ACW17337" s="60"/>
      <c r="ACX17337" s="60"/>
      <c r="ACY17337" s="60">
        <v>4.9120581402407597E-2</v>
      </c>
      <c r="ACZ17337" s="60"/>
      <c r="ADA17337" s="60"/>
      <c r="ADB17337" s="60"/>
      <c r="ADC17337" s="60"/>
      <c r="ADD17337" s="60"/>
      <c r="ADE17337" s="60"/>
    </row>
    <row r="17338" spans="760:785" x14ac:dyDescent="0.25">
      <c r="ACF17338" s="60"/>
      <c r="ACG17338" s="60"/>
      <c r="ACH17338" s="60"/>
      <c r="ACI17338" s="60"/>
      <c r="ACJ17338" s="60"/>
      <c r="ACK17338" s="60"/>
      <c r="ACL17338" s="60"/>
      <c r="ACM17338" s="60"/>
      <c r="ACN17338" s="60"/>
      <c r="ACO17338" s="60"/>
      <c r="ACP17338" s="60"/>
      <c r="ACQ17338" s="60"/>
      <c r="ACR17338" s="60"/>
      <c r="ACS17338" s="60"/>
      <c r="ACT17338" s="60"/>
      <c r="ACU17338" s="60"/>
      <c r="ACV17338" s="60"/>
      <c r="ACW17338" s="60"/>
      <c r="ACX17338" s="60"/>
      <c r="ACY17338" s="60">
        <v>4.9027888373868997E-2</v>
      </c>
      <c r="ACZ17338" s="60"/>
      <c r="ADA17338" s="60"/>
      <c r="ADB17338" s="60"/>
      <c r="ADC17338" s="60"/>
      <c r="ADD17338" s="60"/>
      <c r="ADE17338" s="60"/>
    </row>
    <row r="17339" spans="760:785" x14ac:dyDescent="0.25">
      <c r="ACF17339" s="60"/>
      <c r="ACG17339" s="60"/>
      <c r="ACH17339" s="60"/>
      <c r="ACI17339" s="60"/>
      <c r="ACJ17339" s="60"/>
      <c r="ACK17339" s="60"/>
      <c r="ACL17339" s="60"/>
      <c r="ACM17339" s="60"/>
      <c r="ACN17339" s="60"/>
      <c r="ACO17339" s="60"/>
      <c r="ACP17339" s="60"/>
      <c r="ACQ17339" s="60"/>
      <c r="ACR17339" s="60"/>
      <c r="ACS17339" s="60"/>
      <c r="ACT17339" s="60"/>
      <c r="ACU17339" s="60"/>
      <c r="ACV17339" s="60"/>
      <c r="ACW17339" s="60"/>
      <c r="ACX17339" s="60"/>
      <c r="ACY17339" s="60">
        <v>4.9024146936303199E-2</v>
      </c>
      <c r="ACZ17339" s="60"/>
      <c r="ADA17339" s="60"/>
      <c r="ADB17339" s="60"/>
      <c r="ADC17339" s="60"/>
      <c r="ADD17339" s="60"/>
      <c r="ADE17339" s="60"/>
    </row>
    <row r="17340" spans="760:785" x14ac:dyDescent="0.25">
      <c r="ACF17340" s="60"/>
      <c r="ACG17340" s="60"/>
      <c r="ACH17340" s="60"/>
      <c r="ACI17340" s="60"/>
      <c r="ACJ17340" s="60"/>
      <c r="ACK17340" s="60"/>
      <c r="ACL17340" s="60"/>
      <c r="ACM17340" s="60"/>
      <c r="ACN17340" s="60"/>
      <c r="ACO17340" s="60"/>
      <c r="ACP17340" s="60"/>
      <c r="ACQ17340" s="60"/>
      <c r="ACR17340" s="60"/>
      <c r="ACS17340" s="60"/>
      <c r="ACT17340" s="60"/>
      <c r="ACU17340" s="60"/>
      <c r="ACV17340" s="60"/>
      <c r="ACW17340" s="60"/>
      <c r="ACX17340" s="60"/>
      <c r="ACY17340" s="60">
        <v>4.8971867159271397E-2</v>
      </c>
      <c r="ACZ17340" s="60"/>
      <c r="ADA17340" s="60"/>
      <c r="ADB17340" s="60"/>
      <c r="ADC17340" s="60"/>
      <c r="ADD17340" s="60"/>
      <c r="ADE17340" s="60"/>
    </row>
    <row r="17341" spans="760:785" x14ac:dyDescent="0.25">
      <c r="ACF17341" s="60"/>
      <c r="ACG17341" s="60"/>
      <c r="ACH17341" s="60"/>
      <c r="ACI17341" s="60"/>
      <c r="ACJ17341" s="60"/>
      <c r="ACK17341" s="60"/>
      <c r="ACL17341" s="60"/>
      <c r="ACM17341" s="60"/>
      <c r="ACN17341" s="60"/>
      <c r="ACO17341" s="60"/>
      <c r="ACP17341" s="60"/>
      <c r="ACQ17341" s="60"/>
      <c r="ACR17341" s="60"/>
      <c r="ACS17341" s="60"/>
      <c r="ACT17341" s="60"/>
      <c r="ACU17341" s="60"/>
      <c r="ACV17341" s="60"/>
      <c r="ACW17341" s="60"/>
      <c r="ACX17341" s="60"/>
      <c r="ACY17341" s="60">
        <v>4.8920206404266101E-2</v>
      </c>
      <c r="ACZ17341" s="60"/>
      <c r="ADA17341" s="60"/>
      <c r="ADB17341" s="60"/>
      <c r="ADC17341" s="60"/>
      <c r="ADD17341" s="60"/>
      <c r="ADE17341" s="60"/>
    </row>
    <row r="17342" spans="760:785" x14ac:dyDescent="0.25">
      <c r="ACF17342" s="60"/>
      <c r="ACG17342" s="60"/>
      <c r="ACH17342" s="60"/>
      <c r="ACI17342" s="60"/>
      <c r="ACJ17342" s="60"/>
      <c r="ACK17342" s="60"/>
      <c r="ACL17342" s="60"/>
      <c r="ACM17342" s="60"/>
      <c r="ACN17342" s="60"/>
      <c r="ACO17342" s="60"/>
      <c r="ACP17342" s="60"/>
      <c r="ACQ17342" s="60"/>
      <c r="ACR17342" s="60"/>
      <c r="ACS17342" s="60"/>
      <c r="ACT17342" s="60"/>
      <c r="ACU17342" s="60"/>
      <c r="ACV17342" s="60"/>
      <c r="ACW17342" s="60"/>
      <c r="ACX17342" s="60"/>
      <c r="ACY17342" s="60">
        <v>4.8920206404266101E-2</v>
      </c>
      <c r="ACZ17342" s="60"/>
      <c r="ADA17342" s="60"/>
      <c r="ADB17342" s="60"/>
      <c r="ADC17342" s="60"/>
      <c r="ADD17342" s="60"/>
      <c r="ADE17342" s="60"/>
    </row>
    <row r="17343" spans="760:785" x14ac:dyDescent="0.25">
      <c r="ACF17343" s="60"/>
      <c r="ACG17343" s="60"/>
      <c r="ACH17343" s="60"/>
      <c r="ACI17343" s="60"/>
      <c r="ACJ17343" s="60"/>
      <c r="ACK17343" s="60"/>
      <c r="ACL17343" s="60"/>
      <c r="ACM17343" s="60"/>
      <c r="ACN17343" s="60"/>
      <c r="ACO17343" s="60"/>
      <c r="ACP17343" s="60"/>
      <c r="ACQ17343" s="60"/>
      <c r="ACR17343" s="60"/>
      <c r="ACS17343" s="60"/>
      <c r="ACT17343" s="60"/>
      <c r="ACU17343" s="60"/>
      <c r="ACV17343" s="60"/>
      <c r="ACW17343" s="60"/>
      <c r="ACX17343" s="60"/>
      <c r="ACY17343" s="60">
        <v>4.88998696359517E-2</v>
      </c>
      <c r="ACZ17343" s="60"/>
      <c r="ADA17343" s="60"/>
      <c r="ADB17343" s="60"/>
      <c r="ADC17343" s="60"/>
      <c r="ADD17343" s="60"/>
      <c r="ADE17343" s="60"/>
    </row>
    <row r="17344" spans="760:785" x14ac:dyDescent="0.25">
      <c r="ACF17344" s="60"/>
      <c r="ACG17344" s="60"/>
      <c r="ACH17344" s="60"/>
      <c r="ACI17344" s="60"/>
      <c r="ACJ17344" s="60"/>
      <c r="ACK17344" s="60"/>
      <c r="ACL17344" s="60"/>
      <c r="ACM17344" s="60"/>
      <c r="ACN17344" s="60"/>
      <c r="ACO17344" s="60"/>
      <c r="ACP17344" s="60"/>
      <c r="ACQ17344" s="60"/>
      <c r="ACR17344" s="60"/>
      <c r="ACS17344" s="60"/>
      <c r="ACT17344" s="60"/>
      <c r="ACU17344" s="60"/>
      <c r="ACV17344" s="60"/>
      <c r="ACW17344" s="60"/>
      <c r="ACX17344" s="60"/>
      <c r="ACY17344" s="60">
        <v>4.88998696359517E-2</v>
      </c>
      <c r="ACZ17344" s="60"/>
      <c r="ADA17344" s="60"/>
      <c r="ADB17344" s="60"/>
      <c r="ADC17344" s="60"/>
      <c r="ADD17344" s="60"/>
      <c r="ADE17344" s="60"/>
    </row>
    <row r="17345" spans="760:785" x14ac:dyDescent="0.25">
      <c r="ACF17345" s="60"/>
      <c r="ACG17345" s="60"/>
      <c r="ACH17345" s="60"/>
      <c r="ACI17345" s="60"/>
      <c r="ACJ17345" s="60"/>
      <c r="ACK17345" s="60"/>
      <c r="ACL17345" s="60"/>
      <c r="ACM17345" s="60"/>
      <c r="ACN17345" s="60"/>
      <c r="ACO17345" s="60"/>
      <c r="ACP17345" s="60"/>
      <c r="ACQ17345" s="60"/>
      <c r="ACR17345" s="60"/>
      <c r="ACS17345" s="60"/>
      <c r="ACT17345" s="60"/>
      <c r="ACU17345" s="60"/>
      <c r="ACV17345" s="60"/>
      <c r="ACW17345" s="60"/>
      <c r="ACX17345" s="60"/>
      <c r="ACY17345" s="60">
        <v>4.8881538426854602E-2</v>
      </c>
      <c r="ACZ17345" s="60"/>
      <c r="ADA17345" s="60"/>
      <c r="ADB17345" s="60"/>
      <c r="ADC17345" s="60"/>
      <c r="ADD17345" s="60"/>
      <c r="ADE17345" s="60"/>
    </row>
    <row r="17346" spans="760:785" x14ac:dyDescent="0.25">
      <c r="ACF17346" s="60"/>
      <c r="ACG17346" s="60"/>
      <c r="ACH17346" s="60"/>
      <c r="ACI17346" s="60"/>
      <c r="ACJ17346" s="60"/>
      <c r="ACK17346" s="60"/>
      <c r="ACL17346" s="60"/>
      <c r="ACM17346" s="60"/>
      <c r="ACN17346" s="60"/>
      <c r="ACO17346" s="60"/>
      <c r="ACP17346" s="60"/>
      <c r="ACQ17346" s="60"/>
      <c r="ACR17346" s="60"/>
      <c r="ACS17346" s="60"/>
      <c r="ACT17346" s="60"/>
      <c r="ACU17346" s="60"/>
      <c r="ACV17346" s="60"/>
      <c r="ACW17346" s="60"/>
      <c r="ACX17346" s="60"/>
      <c r="ACY17346" s="60">
        <v>4.8881538426854602E-2</v>
      </c>
      <c r="ACZ17346" s="60"/>
      <c r="ADA17346" s="60"/>
      <c r="ADB17346" s="60"/>
      <c r="ADC17346" s="60"/>
      <c r="ADD17346" s="60"/>
      <c r="ADE17346" s="60"/>
    </row>
    <row r="17347" spans="760:785" x14ac:dyDescent="0.25">
      <c r="ACF17347" s="60"/>
      <c r="ACG17347" s="60"/>
      <c r="ACH17347" s="60"/>
      <c r="ACI17347" s="60"/>
      <c r="ACJ17347" s="60"/>
      <c r="ACK17347" s="60"/>
      <c r="ACL17347" s="60"/>
      <c r="ACM17347" s="60"/>
      <c r="ACN17347" s="60"/>
      <c r="ACO17347" s="60"/>
      <c r="ACP17347" s="60"/>
      <c r="ACQ17347" s="60"/>
      <c r="ACR17347" s="60"/>
      <c r="ACS17347" s="60"/>
      <c r="ACT17347" s="60"/>
      <c r="ACU17347" s="60"/>
      <c r="ACV17347" s="60"/>
      <c r="ACW17347" s="60"/>
      <c r="ACX17347" s="60"/>
      <c r="ACY17347" s="60">
        <v>4.88076844184877E-2</v>
      </c>
      <c r="ACZ17347" s="60"/>
      <c r="ADA17347" s="60"/>
      <c r="ADB17347" s="60"/>
      <c r="ADC17347" s="60"/>
      <c r="ADD17347" s="60"/>
      <c r="ADE17347" s="60"/>
    </row>
    <row r="17348" spans="760:785" x14ac:dyDescent="0.25">
      <c r="ACF17348" s="60"/>
      <c r="ACG17348" s="60"/>
      <c r="ACH17348" s="60"/>
      <c r="ACI17348" s="60"/>
      <c r="ACJ17348" s="60"/>
      <c r="ACK17348" s="60"/>
      <c r="ACL17348" s="60"/>
      <c r="ACM17348" s="60"/>
      <c r="ACN17348" s="60"/>
      <c r="ACO17348" s="60"/>
      <c r="ACP17348" s="60"/>
      <c r="ACQ17348" s="60"/>
      <c r="ACR17348" s="60"/>
      <c r="ACS17348" s="60"/>
      <c r="ACT17348" s="60"/>
      <c r="ACU17348" s="60"/>
      <c r="ACV17348" s="60"/>
      <c r="ACW17348" s="60"/>
      <c r="ACX17348" s="60"/>
      <c r="ACY17348" s="60">
        <v>4.88076844184877E-2</v>
      </c>
      <c r="ACZ17348" s="60"/>
      <c r="ADA17348" s="60"/>
      <c r="ADB17348" s="60"/>
      <c r="ADC17348" s="60"/>
      <c r="ADD17348" s="60"/>
      <c r="ADE17348" s="60"/>
    </row>
    <row r="17349" spans="760:785" x14ac:dyDescent="0.25">
      <c r="ACF17349" s="60"/>
      <c r="ACG17349" s="60"/>
      <c r="ACH17349" s="60"/>
      <c r="ACI17349" s="60"/>
      <c r="ACJ17349" s="60"/>
      <c r="ACK17349" s="60"/>
      <c r="ACL17349" s="60"/>
      <c r="ACM17349" s="60"/>
      <c r="ACN17349" s="60"/>
      <c r="ACO17349" s="60"/>
      <c r="ACP17349" s="60"/>
      <c r="ACQ17349" s="60"/>
      <c r="ACR17349" s="60"/>
      <c r="ACS17349" s="60"/>
      <c r="ACT17349" s="60"/>
      <c r="ACU17349" s="60"/>
      <c r="ACV17349" s="60"/>
      <c r="ACW17349" s="60"/>
      <c r="ACX17349" s="60"/>
      <c r="ACY17349" s="60">
        <v>4.8563351335035101E-2</v>
      </c>
      <c r="ACZ17349" s="60"/>
      <c r="ADA17349" s="60"/>
      <c r="ADB17349" s="60"/>
      <c r="ADC17349" s="60"/>
      <c r="ADD17349" s="60"/>
      <c r="ADE17349" s="60"/>
    </row>
    <row r="17350" spans="760:785" x14ac:dyDescent="0.25">
      <c r="ACF17350" s="60"/>
      <c r="ACG17350" s="60"/>
      <c r="ACH17350" s="60"/>
      <c r="ACI17350" s="60"/>
      <c r="ACJ17350" s="60"/>
      <c r="ACK17350" s="60"/>
      <c r="ACL17350" s="60"/>
      <c r="ACM17350" s="60"/>
      <c r="ACN17350" s="60"/>
      <c r="ACO17350" s="60"/>
      <c r="ACP17350" s="60"/>
      <c r="ACQ17350" s="60"/>
      <c r="ACR17350" s="60"/>
      <c r="ACS17350" s="60"/>
      <c r="ACT17350" s="60"/>
      <c r="ACU17350" s="60"/>
      <c r="ACV17350" s="60"/>
      <c r="ACW17350" s="60"/>
      <c r="ACX17350" s="60"/>
      <c r="ACY17350" s="60">
        <v>4.8563351335035101E-2</v>
      </c>
      <c r="ACZ17350" s="60"/>
      <c r="ADA17350" s="60"/>
      <c r="ADB17350" s="60"/>
      <c r="ADC17350" s="60"/>
      <c r="ADD17350" s="60"/>
      <c r="ADE17350" s="60"/>
    </row>
    <row r="17351" spans="760:785" x14ac:dyDescent="0.25">
      <c r="ACF17351" s="60"/>
      <c r="ACG17351" s="60"/>
      <c r="ACH17351" s="60"/>
      <c r="ACI17351" s="60"/>
      <c r="ACJ17351" s="60"/>
      <c r="ACK17351" s="60"/>
      <c r="ACL17351" s="60"/>
      <c r="ACM17351" s="60"/>
      <c r="ACN17351" s="60"/>
      <c r="ACO17351" s="60"/>
      <c r="ACP17351" s="60"/>
      <c r="ACQ17351" s="60"/>
      <c r="ACR17351" s="60"/>
      <c r="ACS17351" s="60"/>
      <c r="ACT17351" s="60"/>
      <c r="ACU17351" s="60"/>
      <c r="ACV17351" s="60"/>
      <c r="ACW17351" s="60"/>
      <c r="ACX17351" s="60"/>
      <c r="ACY17351" s="60">
        <v>4.85469767008926E-2</v>
      </c>
      <c r="ACZ17351" s="60"/>
      <c r="ADA17351" s="60"/>
      <c r="ADB17351" s="60"/>
      <c r="ADC17351" s="60"/>
      <c r="ADD17351" s="60"/>
      <c r="ADE17351" s="60"/>
    </row>
    <row r="17352" spans="760:785" x14ac:dyDescent="0.25">
      <c r="ACF17352" s="60"/>
      <c r="ACG17352" s="60"/>
      <c r="ACH17352" s="60"/>
      <c r="ACI17352" s="60"/>
      <c r="ACJ17352" s="60"/>
      <c r="ACK17352" s="60"/>
      <c r="ACL17352" s="60"/>
      <c r="ACM17352" s="60"/>
      <c r="ACN17352" s="60"/>
      <c r="ACO17352" s="60"/>
      <c r="ACP17352" s="60"/>
      <c r="ACQ17352" s="60"/>
      <c r="ACR17352" s="60"/>
      <c r="ACS17352" s="60"/>
      <c r="ACT17352" s="60"/>
      <c r="ACU17352" s="60"/>
      <c r="ACV17352" s="60"/>
      <c r="ACW17352" s="60"/>
      <c r="ACX17352" s="60"/>
      <c r="ACY17352" s="60">
        <v>4.85469767008926E-2</v>
      </c>
      <c r="ACZ17352" s="60"/>
      <c r="ADA17352" s="60"/>
      <c r="ADB17352" s="60"/>
      <c r="ADC17352" s="60"/>
      <c r="ADD17352" s="60"/>
      <c r="ADE17352" s="60"/>
    </row>
    <row r="17353" spans="760:785" x14ac:dyDescent="0.25">
      <c r="ACF17353" s="60"/>
      <c r="ACG17353" s="60"/>
      <c r="ACH17353" s="60"/>
      <c r="ACI17353" s="60"/>
      <c r="ACJ17353" s="60"/>
      <c r="ACK17353" s="60"/>
      <c r="ACL17353" s="60"/>
      <c r="ACM17353" s="60"/>
      <c r="ACN17353" s="60"/>
      <c r="ACO17353" s="60"/>
      <c r="ACP17353" s="60"/>
      <c r="ACQ17353" s="60"/>
      <c r="ACR17353" s="60"/>
      <c r="ACS17353" s="60"/>
      <c r="ACT17353" s="60"/>
      <c r="ACU17353" s="60"/>
      <c r="ACV17353" s="60"/>
      <c r="ACW17353" s="60"/>
      <c r="ACX17353" s="60"/>
      <c r="ACY17353" s="60">
        <v>4.8400692210530699E-2</v>
      </c>
      <c r="ACZ17353" s="60"/>
      <c r="ADA17353" s="60"/>
      <c r="ADB17353" s="60"/>
      <c r="ADC17353" s="60"/>
      <c r="ADD17353" s="60"/>
      <c r="ADE17353" s="60"/>
    </row>
    <row r="17354" spans="760:785" x14ac:dyDescent="0.25">
      <c r="ACF17354" s="60"/>
      <c r="ACG17354" s="60"/>
      <c r="ACH17354" s="60"/>
      <c r="ACI17354" s="60"/>
      <c r="ACJ17354" s="60"/>
      <c r="ACK17354" s="60"/>
      <c r="ACL17354" s="60"/>
      <c r="ACM17354" s="60"/>
      <c r="ACN17354" s="60"/>
      <c r="ACO17354" s="60"/>
      <c r="ACP17354" s="60"/>
      <c r="ACQ17354" s="60"/>
      <c r="ACR17354" s="60"/>
      <c r="ACS17354" s="60"/>
      <c r="ACT17354" s="60"/>
      <c r="ACU17354" s="60"/>
      <c r="ACV17354" s="60"/>
      <c r="ACW17354" s="60"/>
      <c r="ACX17354" s="60"/>
      <c r="ACY17354" s="60">
        <v>4.8392067112429001E-2</v>
      </c>
      <c r="ACZ17354" s="60"/>
      <c r="ADA17354" s="60"/>
      <c r="ADB17354" s="60"/>
      <c r="ADC17354" s="60"/>
      <c r="ADD17354" s="60"/>
      <c r="ADE17354" s="60"/>
    </row>
    <row r="17355" spans="760:785" x14ac:dyDescent="0.25">
      <c r="ACF17355" s="60"/>
      <c r="ACG17355" s="60"/>
      <c r="ACH17355" s="60"/>
      <c r="ACI17355" s="60"/>
      <c r="ACJ17355" s="60"/>
      <c r="ACK17355" s="60"/>
      <c r="ACL17355" s="60"/>
      <c r="ACM17355" s="60"/>
      <c r="ACN17355" s="60"/>
      <c r="ACO17355" s="60"/>
      <c r="ACP17355" s="60"/>
      <c r="ACQ17355" s="60"/>
      <c r="ACR17355" s="60"/>
      <c r="ACS17355" s="60"/>
      <c r="ACT17355" s="60"/>
      <c r="ACU17355" s="60"/>
      <c r="ACV17355" s="60"/>
      <c r="ACW17355" s="60"/>
      <c r="ACX17355" s="60"/>
      <c r="ACY17355" s="60">
        <v>4.8392067112429001E-2</v>
      </c>
      <c r="ACZ17355" s="60"/>
      <c r="ADA17355" s="60"/>
      <c r="ADB17355" s="60"/>
      <c r="ADC17355" s="60"/>
      <c r="ADD17355" s="60"/>
      <c r="ADE17355" s="60"/>
    </row>
    <row r="17356" spans="760:785" x14ac:dyDescent="0.25">
      <c r="ACF17356" s="60"/>
      <c r="ACG17356" s="60"/>
      <c r="ACH17356" s="60"/>
      <c r="ACI17356" s="60"/>
      <c r="ACJ17356" s="60"/>
      <c r="ACK17356" s="60"/>
      <c r="ACL17356" s="60"/>
      <c r="ACM17356" s="60"/>
      <c r="ACN17356" s="60"/>
      <c r="ACO17356" s="60"/>
      <c r="ACP17356" s="60"/>
      <c r="ACQ17356" s="60"/>
      <c r="ACR17356" s="60"/>
      <c r="ACS17356" s="60"/>
      <c r="ACT17356" s="60"/>
      <c r="ACU17356" s="60"/>
      <c r="ACV17356" s="60"/>
      <c r="ACW17356" s="60"/>
      <c r="ACX17356" s="60"/>
      <c r="ACY17356" s="60">
        <v>4.8390473473435398E-2</v>
      </c>
      <c r="ACZ17356" s="60"/>
      <c r="ADA17356" s="60"/>
      <c r="ADB17356" s="60"/>
      <c r="ADC17356" s="60"/>
      <c r="ADD17356" s="60"/>
      <c r="ADE17356" s="60"/>
    </row>
    <row r="17357" spans="760:785" x14ac:dyDescent="0.25">
      <c r="ACF17357" s="60"/>
      <c r="ACG17357" s="60"/>
      <c r="ACH17357" s="60"/>
      <c r="ACI17357" s="60"/>
      <c r="ACJ17357" s="60"/>
      <c r="ACK17357" s="60"/>
      <c r="ACL17357" s="60"/>
      <c r="ACM17357" s="60"/>
      <c r="ACN17357" s="60"/>
      <c r="ACO17357" s="60"/>
      <c r="ACP17357" s="60"/>
      <c r="ACQ17357" s="60"/>
      <c r="ACR17357" s="60"/>
      <c r="ACS17357" s="60"/>
      <c r="ACT17357" s="60"/>
      <c r="ACU17357" s="60"/>
      <c r="ACV17357" s="60"/>
      <c r="ACW17357" s="60"/>
      <c r="ACX17357" s="60"/>
      <c r="ACY17357" s="60">
        <v>4.8390473473435398E-2</v>
      </c>
      <c r="ACZ17357" s="60"/>
      <c r="ADA17357" s="60"/>
      <c r="ADB17357" s="60"/>
      <c r="ADC17357" s="60"/>
      <c r="ADD17357" s="60"/>
      <c r="ADE17357" s="60"/>
    </row>
    <row r="17358" spans="760:785" x14ac:dyDescent="0.25">
      <c r="ACF17358" s="60"/>
      <c r="ACG17358" s="60"/>
      <c r="ACH17358" s="60"/>
      <c r="ACI17358" s="60"/>
      <c r="ACJ17358" s="60"/>
      <c r="ACK17358" s="60"/>
      <c r="ACL17358" s="60"/>
      <c r="ACM17358" s="60"/>
      <c r="ACN17358" s="60"/>
      <c r="ACO17358" s="60"/>
      <c r="ACP17358" s="60"/>
      <c r="ACQ17358" s="60"/>
      <c r="ACR17358" s="60"/>
      <c r="ACS17358" s="60"/>
      <c r="ACT17358" s="60"/>
      <c r="ACU17358" s="60"/>
      <c r="ACV17358" s="60"/>
      <c r="ACW17358" s="60"/>
      <c r="ACX17358" s="60"/>
      <c r="ACY17358" s="60">
        <v>4.8214794325081002E-2</v>
      </c>
      <c r="ACZ17358" s="60"/>
      <c r="ADA17358" s="60"/>
      <c r="ADB17358" s="60"/>
      <c r="ADC17358" s="60"/>
      <c r="ADD17358" s="60"/>
      <c r="ADE17358" s="60"/>
    </row>
    <row r="17359" spans="760:785" x14ac:dyDescent="0.25">
      <c r="ACF17359" s="60"/>
      <c r="ACG17359" s="60"/>
      <c r="ACH17359" s="60"/>
      <c r="ACI17359" s="60"/>
      <c r="ACJ17359" s="60"/>
      <c r="ACK17359" s="60"/>
      <c r="ACL17359" s="60"/>
      <c r="ACM17359" s="60"/>
      <c r="ACN17359" s="60"/>
      <c r="ACO17359" s="60"/>
      <c r="ACP17359" s="60"/>
      <c r="ACQ17359" s="60"/>
      <c r="ACR17359" s="60"/>
      <c r="ACS17359" s="60"/>
      <c r="ACT17359" s="60"/>
      <c r="ACU17359" s="60"/>
      <c r="ACV17359" s="60"/>
      <c r="ACW17359" s="60"/>
      <c r="ACX17359" s="60"/>
      <c r="ACY17359" s="60">
        <v>4.8214794325081002E-2</v>
      </c>
      <c r="ACZ17359" s="60"/>
      <c r="ADA17359" s="60"/>
      <c r="ADB17359" s="60"/>
      <c r="ADC17359" s="60"/>
      <c r="ADD17359" s="60"/>
      <c r="ADE17359" s="60"/>
    </row>
    <row r="17360" spans="760:785" x14ac:dyDescent="0.25">
      <c r="ACF17360" s="60"/>
      <c r="ACG17360" s="60"/>
      <c r="ACH17360" s="60"/>
      <c r="ACI17360" s="60"/>
      <c r="ACJ17360" s="60"/>
      <c r="ACK17360" s="60"/>
      <c r="ACL17360" s="60"/>
      <c r="ACM17360" s="60"/>
      <c r="ACN17360" s="60"/>
      <c r="ACO17360" s="60"/>
      <c r="ACP17360" s="60"/>
      <c r="ACQ17360" s="60"/>
      <c r="ACR17360" s="60"/>
      <c r="ACS17360" s="60"/>
      <c r="ACT17360" s="60"/>
      <c r="ACU17360" s="60"/>
      <c r="ACV17360" s="60"/>
      <c r="ACW17360" s="60"/>
      <c r="ACX17360" s="60"/>
      <c r="ACY17360" s="60">
        <v>4.81828534480074E-2</v>
      </c>
      <c r="ACZ17360" s="60"/>
      <c r="ADA17360" s="60"/>
      <c r="ADB17360" s="60"/>
      <c r="ADC17360" s="60"/>
      <c r="ADD17360" s="60"/>
      <c r="ADE17360" s="60"/>
    </row>
    <row r="17361" spans="760:785" x14ac:dyDescent="0.25">
      <c r="ACF17361" s="60"/>
      <c r="ACG17361" s="60"/>
      <c r="ACH17361" s="60"/>
      <c r="ACI17361" s="60"/>
      <c r="ACJ17361" s="60"/>
      <c r="ACK17361" s="60"/>
      <c r="ACL17361" s="60"/>
      <c r="ACM17361" s="60"/>
      <c r="ACN17361" s="60"/>
      <c r="ACO17361" s="60"/>
      <c r="ACP17361" s="60"/>
      <c r="ACQ17361" s="60"/>
      <c r="ACR17361" s="60"/>
      <c r="ACS17361" s="60"/>
      <c r="ACT17361" s="60"/>
      <c r="ACU17361" s="60"/>
      <c r="ACV17361" s="60"/>
      <c r="ACW17361" s="60"/>
      <c r="ACX17361" s="60"/>
      <c r="ACY17361" s="60">
        <v>4.81828534480074E-2</v>
      </c>
      <c r="ACZ17361" s="60"/>
      <c r="ADA17361" s="60"/>
      <c r="ADB17361" s="60"/>
      <c r="ADC17361" s="60"/>
      <c r="ADD17361" s="60"/>
      <c r="ADE17361" s="60"/>
    </row>
    <row r="17362" spans="760:785" x14ac:dyDescent="0.25">
      <c r="ACF17362" s="60"/>
      <c r="ACG17362" s="60"/>
      <c r="ACH17362" s="60"/>
      <c r="ACI17362" s="60"/>
      <c r="ACJ17362" s="60"/>
      <c r="ACK17362" s="60"/>
      <c r="ACL17362" s="60"/>
      <c r="ACM17362" s="60"/>
      <c r="ACN17362" s="60"/>
      <c r="ACO17362" s="60"/>
      <c r="ACP17362" s="60"/>
      <c r="ACQ17362" s="60"/>
      <c r="ACR17362" s="60"/>
      <c r="ACS17362" s="60"/>
      <c r="ACT17362" s="60"/>
      <c r="ACU17362" s="60"/>
      <c r="ACV17362" s="60"/>
      <c r="ACW17362" s="60"/>
      <c r="ACX17362" s="60"/>
      <c r="ACY17362" s="60">
        <v>4.8117996519093501E-2</v>
      </c>
      <c r="ACZ17362" s="60"/>
      <c r="ADA17362" s="60"/>
      <c r="ADB17362" s="60"/>
      <c r="ADC17362" s="60"/>
      <c r="ADD17362" s="60"/>
      <c r="ADE17362" s="60"/>
    </row>
    <row r="17363" spans="760:785" x14ac:dyDescent="0.25">
      <c r="ACF17363" s="60"/>
      <c r="ACG17363" s="60"/>
      <c r="ACH17363" s="60"/>
      <c r="ACI17363" s="60"/>
      <c r="ACJ17363" s="60"/>
      <c r="ACK17363" s="60"/>
      <c r="ACL17363" s="60"/>
      <c r="ACM17363" s="60"/>
      <c r="ACN17363" s="60"/>
      <c r="ACO17363" s="60"/>
      <c r="ACP17363" s="60"/>
      <c r="ACQ17363" s="60"/>
      <c r="ACR17363" s="60"/>
      <c r="ACS17363" s="60"/>
      <c r="ACT17363" s="60"/>
      <c r="ACU17363" s="60"/>
      <c r="ACV17363" s="60"/>
      <c r="ACW17363" s="60"/>
      <c r="ACX17363" s="60"/>
      <c r="ACY17363" s="60">
        <v>4.8117996519093501E-2</v>
      </c>
      <c r="ACZ17363" s="60"/>
      <c r="ADA17363" s="60"/>
      <c r="ADB17363" s="60"/>
      <c r="ADC17363" s="60"/>
      <c r="ADD17363" s="60"/>
      <c r="ADE17363" s="60"/>
    </row>
    <row r="17364" spans="760:785" x14ac:dyDescent="0.25">
      <c r="ACF17364" s="60"/>
      <c r="ACG17364" s="60"/>
      <c r="ACH17364" s="60"/>
      <c r="ACI17364" s="60"/>
      <c r="ACJ17364" s="60"/>
      <c r="ACK17364" s="60"/>
      <c r="ACL17364" s="60"/>
      <c r="ACM17364" s="60"/>
      <c r="ACN17364" s="60"/>
      <c r="ACO17364" s="60"/>
      <c r="ACP17364" s="60"/>
      <c r="ACQ17364" s="60"/>
      <c r="ACR17364" s="60"/>
      <c r="ACS17364" s="60"/>
      <c r="ACT17364" s="60"/>
      <c r="ACU17364" s="60"/>
      <c r="ACV17364" s="60"/>
      <c r="ACW17364" s="60"/>
      <c r="ACX17364" s="60"/>
      <c r="ACY17364" s="60">
        <v>4.80766180023098E-2</v>
      </c>
      <c r="ACZ17364" s="60"/>
      <c r="ADA17364" s="60"/>
      <c r="ADB17364" s="60"/>
      <c r="ADC17364" s="60"/>
      <c r="ADD17364" s="60"/>
      <c r="ADE17364" s="60"/>
    </row>
    <row r="17365" spans="760:785" x14ac:dyDescent="0.25">
      <c r="ACF17365" s="60"/>
      <c r="ACG17365" s="60"/>
      <c r="ACH17365" s="60"/>
      <c r="ACI17365" s="60"/>
      <c r="ACJ17365" s="60"/>
      <c r="ACK17365" s="60"/>
      <c r="ACL17365" s="60"/>
      <c r="ACM17365" s="60"/>
      <c r="ACN17365" s="60"/>
      <c r="ACO17365" s="60"/>
      <c r="ACP17365" s="60"/>
      <c r="ACQ17365" s="60"/>
      <c r="ACR17365" s="60"/>
      <c r="ACS17365" s="60"/>
      <c r="ACT17365" s="60"/>
      <c r="ACU17365" s="60"/>
      <c r="ACV17365" s="60"/>
      <c r="ACW17365" s="60"/>
      <c r="ACX17365" s="60"/>
      <c r="ACY17365" s="60">
        <v>4.80766180023098E-2</v>
      </c>
      <c r="ACZ17365" s="60"/>
      <c r="ADA17365" s="60"/>
      <c r="ADB17365" s="60"/>
      <c r="ADC17365" s="60"/>
      <c r="ADD17365" s="60"/>
      <c r="ADE17365" s="60"/>
    </row>
    <row r="17366" spans="760:785" x14ac:dyDescent="0.25">
      <c r="ACF17366" s="60"/>
      <c r="ACG17366" s="60"/>
      <c r="ACH17366" s="60"/>
      <c r="ACI17366" s="60"/>
      <c r="ACJ17366" s="60"/>
      <c r="ACK17366" s="60"/>
      <c r="ACL17366" s="60"/>
      <c r="ACM17366" s="60"/>
      <c r="ACN17366" s="60"/>
      <c r="ACO17366" s="60"/>
      <c r="ACP17366" s="60"/>
      <c r="ACQ17366" s="60"/>
      <c r="ACR17366" s="60"/>
      <c r="ACS17366" s="60"/>
      <c r="ACT17366" s="60"/>
      <c r="ACU17366" s="60"/>
      <c r="ACV17366" s="60"/>
      <c r="ACW17366" s="60"/>
      <c r="ACX17366" s="60"/>
      <c r="ACY17366" s="60">
        <v>4.8048723472819597E-2</v>
      </c>
      <c r="ACZ17366" s="60"/>
      <c r="ADA17366" s="60"/>
      <c r="ADB17366" s="60"/>
      <c r="ADC17366" s="60"/>
      <c r="ADD17366" s="60"/>
      <c r="ADE17366" s="60"/>
    </row>
    <row r="17367" spans="760:785" x14ac:dyDescent="0.25">
      <c r="ACF17367" s="60"/>
      <c r="ACG17367" s="60"/>
      <c r="ACH17367" s="60"/>
      <c r="ACI17367" s="60"/>
      <c r="ACJ17367" s="60"/>
      <c r="ACK17367" s="60"/>
      <c r="ACL17367" s="60"/>
      <c r="ACM17367" s="60"/>
      <c r="ACN17367" s="60"/>
      <c r="ACO17367" s="60"/>
      <c r="ACP17367" s="60"/>
      <c r="ACQ17367" s="60"/>
      <c r="ACR17367" s="60"/>
      <c r="ACS17367" s="60"/>
      <c r="ACT17367" s="60"/>
      <c r="ACU17367" s="60"/>
      <c r="ACV17367" s="60"/>
      <c r="ACW17367" s="60"/>
      <c r="ACX17367" s="60"/>
      <c r="ACY17367" s="60">
        <v>4.7797934687684999E-2</v>
      </c>
      <c r="ACZ17367" s="60"/>
      <c r="ADA17367" s="60"/>
      <c r="ADB17367" s="60"/>
      <c r="ADC17367" s="60"/>
      <c r="ADD17367" s="60"/>
      <c r="ADE17367" s="60"/>
    </row>
    <row r="17368" spans="760:785" x14ac:dyDescent="0.25">
      <c r="ACF17368" s="60"/>
      <c r="ACG17368" s="60"/>
      <c r="ACH17368" s="60"/>
      <c r="ACI17368" s="60"/>
      <c r="ACJ17368" s="60"/>
      <c r="ACK17368" s="60"/>
      <c r="ACL17368" s="60"/>
      <c r="ACM17368" s="60"/>
      <c r="ACN17368" s="60"/>
      <c r="ACO17368" s="60"/>
      <c r="ACP17368" s="60"/>
      <c r="ACQ17368" s="60"/>
      <c r="ACR17368" s="60"/>
      <c r="ACS17368" s="60"/>
      <c r="ACT17368" s="60"/>
      <c r="ACU17368" s="60"/>
      <c r="ACV17368" s="60"/>
      <c r="ACW17368" s="60"/>
      <c r="ACX17368" s="60"/>
      <c r="ACY17368" s="60">
        <v>4.7797934687684999E-2</v>
      </c>
      <c r="ACZ17368" s="60"/>
      <c r="ADA17368" s="60"/>
      <c r="ADB17368" s="60"/>
      <c r="ADC17368" s="60"/>
      <c r="ADD17368" s="60"/>
      <c r="ADE17368" s="60"/>
    </row>
    <row r="17369" spans="760:785" x14ac:dyDescent="0.25">
      <c r="ACF17369" s="60"/>
      <c r="ACG17369" s="60"/>
      <c r="ACH17369" s="60"/>
      <c r="ACI17369" s="60"/>
      <c r="ACJ17369" s="60"/>
      <c r="ACK17369" s="60"/>
      <c r="ACL17369" s="60"/>
      <c r="ACM17369" s="60"/>
      <c r="ACN17369" s="60"/>
      <c r="ACO17369" s="60"/>
      <c r="ACP17369" s="60"/>
      <c r="ACQ17369" s="60"/>
      <c r="ACR17369" s="60"/>
      <c r="ACS17369" s="60"/>
      <c r="ACT17369" s="60"/>
      <c r="ACU17369" s="60"/>
      <c r="ACV17369" s="60"/>
      <c r="ACW17369" s="60"/>
      <c r="ACX17369" s="60"/>
      <c r="ACY17369" s="60">
        <v>4.7655022631205697E-2</v>
      </c>
      <c r="ACZ17369" s="60"/>
      <c r="ADA17369" s="60"/>
      <c r="ADB17369" s="60"/>
      <c r="ADC17369" s="60"/>
      <c r="ADD17369" s="60"/>
      <c r="ADE17369" s="60"/>
    </row>
    <row r="17370" spans="760:785" x14ac:dyDescent="0.25">
      <c r="ACF17370" s="60"/>
      <c r="ACG17370" s="60"/>
      <c r="ACH17370" s="60"/>
      <c r="ACI17370" s="60"/>
      <c r="ACJ17370" s="60"/>
      <c r="ACK17370" s="60"/>
      <c r="ACL17370" s="60"/>
      <c r="ACM17370" s="60"/>
      <c r="ACN17370" s="60"/>
      <c r="ACO17370" s="60"/>
      <c r="ACP17370" s="60"/>
      <c r="ACQ17370" s="60"/>
      <c r="ACR17370" s="60"/>
      <c r="ACS17370" s="60"/>
      <c r="ACT17370" s="60"/>
      <c r="ACU17370" s="60"/>
      <c r="ACV17370" s="60"/>
      <c r="ACW17370" s="60"/>
      <c r="ACX17370" s="60"/>
      <c r="ACY17370" s="60">
        <v>4.7655022631205697E-2</v>
      </c>
      <c r="ACZ17370" s="60"/>
      <c r="ADA17370" s="60"/>
      <c r="ADB17370" s="60"/>
      <c r="ADC17370" s="60"/>
      <c r="ADD17370" s="60"/>
      <c r="ADE17370" s="60"/>
    </row>
    <row r="17371" spans="760:785" x14ac:dyDescent="0.25">
      <c r="ACF17371" s="60"/>
      <c r="ACG17371" s="60"/>
      <c r="ACH17371" s="60"/>
      <c r="ACI17371" s="60"/>
      <c r="ACJ17371" s="60"/>
      <c r="ACK17371" s="60"/>
      <c r="ACL17371" s="60"/>
      <c r="ACM17371" s="60"/>
      <c r="ACN17371" s="60"/>
      <c r="ACO17371" s="60"/>
      <c r="ACP17371" s="60"/>
      <c r="ACQ17371" s="60"/>
      <c r="ACR17371" s="60"/>
      <c r="ACS17371" s="60"/>
      <c r="ACT17371" s="60"/>
      <c r="ACU17371" s="60"/>
      <c r="ACV17371" s="60"/>
      <c r="ACW17371" s="60"/>
      <c r="ACX17371" s="60"/>
      <c r="ACY17371" s="60">
        <v>4.7636950723676401E-2</v>
      </c>
      <c r="ACZ17371" s="60"/>
      <c r="ADA17371" s="60"/>
      <c r="ADB17371" s="60"/>
      <c r="ADC17371" s="60"/>
      <c r="ADD17371" s="60"/>
      <c r="ADE17371" s="60"/>
    </row>
    <row r="17372" spans="760:785" x14ac:dyDescent="0.25">
      <c r="ACF17372" s="60"/>
      <c r="ACG17372" s="60"/>
      <c r="ACH17372" s="60"/>
      <c r="ACI17372" s="60"/>
      <c r="ACJ17372" s="60"/>
      <c r="ACK17372" s="60"/>
      <c r="ACL17372" s="60"/>
      <c r="ACM17372" s="60"/>
      <c r="ACN17372" s="60"/>
      <c r="ACO17372" s="60"/>
      <c r="ACP17372" s="60"/>
      <c r="ACQ17372" s="60"/>
      <c r="ACR17372" s="60"/>
      <c r="ACS17372" s="60"/>
      <c r="ACT17372" s="60"/>
      <c r="ACU17372" s="60"/>
      <c r="ACV17372" s="60"/>
      <c r="ACW17372" s="60"/>
      <c r="ACX17372" s="60"/>
      <c r="ACY17372" s="60">
        <v>4.7636950723676401E-2</v>
      </c>
      <c r="ACZ17372" s="60"/>
      <c r="ADA17372" s="60"/>
      <c r="ADB17372" s="60"/>
      <c r="ADC17372" s="60"/>
      <c r="ADD17372" s="60"/>
      <c r="ADE17372" s="60"/>
    </row>
    <row r="17373" spans="760:785" x14ac:dyDescent="0.25">
      <c r="ACF17373" s="60"/>
      <c r="ACG17373" s="60"/>
      <c r="ACH17373" s="60"/>
      <c r="ACI17373" s="60"/>
      <c r="ACJ17373" s="60"/>
      <c r="ACK17373" s="60"/>
      <c r="ACL17373" s="60"/>
      <c r="ACM17373" s="60"/>
      <c r="ACN17373" s="60"/>
      <c r="ACO17373" s="60"/>
      <c r="ACP17373" s="60"/>
      <c r="ACQ17373" s="60"/>
      <c r="ACR17373" s="60"/>
      <c r="ACS17373" s="60"/>
      <c r="ACT17373" s="60"/>
      <c r="ACU17373" s="60"/>
      <c r="ACV17373" s="60"/>
      <c r="ACW17373" s="60"/>
      <c r="ACX17373" s="60"/>
      <c r="ACY17373" s="60">
        <v>4.7636631980912801E-2</v>
      </c>
      <c r="ACZ17373" s="60"/>
      <c r="ADA17373" s="60"/>
      <c r="ADB17373" s="60"/>
      <c r="ADC17373" s="60"/>
      <c r="ADD17373" s="60"/>
      <c r="ADE17373" s="60"/>
    </row>
    <row r="17374" spans="760:785" x14ac:dyDescent="0.25">
      <c r="ACF17374" s="60"/>
      <c r="ACG17374" s="60"/>
      <c r="ACH17374" s="60"/>
      <c r="ACI17374" s="60"/>
      <c r="ACJ17374" s="60"/>
      <c r="ACK17374" s="60"/>
      <c r="ACL17374" s="60"/>
      <c r="ACM17374" s="60"/>
      <c r="ACN17374" s="60"/>
      <c r="ACO17374" s="60"/>
      <c r="ACP17374" s="60"/>
      <c r="ACQ17374" s="60"/>
      <c r="ACR17374" s="60"/>
      <c r="ACS17374" s="60"/>
      <c r="ACT17374" s="60"/>
      <c r="ACU17374" s="60"/>
      <c r="ACV17374" s="60"/>
      <c r="ACW17374" s="60"/>
      <c r="ACX17374" s="60"/>
      <c r="ACY17374" s="60">
        <v>4.7636631980912801E-2</v>
      </c>
      <c r="ACZ17374" s="60"/>
      <c r="ADA17374" s="60"/>
      <c r="ADB17374" s="60"/>
      <c r="ADC17374" s="60"/>
      <c r="ADD17374" s="60"/>
      <c r="ADE17374" s="60"/>
    </row>
    <row r="17375" spans="760:785" x14ac:dyDescent="0.25">
      <c r="ACF17375" s="60"/>
      <c r="ACG17375" s="60"/>
      <c r="ACH17375" s="60"/>
      <c r="ACI17375" s="60"/>
      <c r="ACJ17375" s="60"/>
      <c r="ACK17375" s="60"/>
      <c r="ACL17375" s="60"/>
      <c r="ACM17375" s="60"/>
      <c r="ACN17375" s="60"/>
      <c r="ACO17375" s="60"/>
      <c r="ACP17375" s="60"/>
      <c r="ACQ17375" s="60"/>
      <c r="ACR17375" s="60"/>
      <c r="ACS17375" s="60"/>
      <c r="ACT17375" s="60"/>
      <c r="ACU17375" s="60"/>
      <c r="ACV17375" s="60"/>
      <c r="ACW17375" s="60"/>
      <c r="ACX17375" s="60"/>
      <c r="ACY17375" s="60">
        <v>4.76132600179211E-2</v>
      </c>
      <c r="ACZ17375" s="60"/>
      <c r="ADA17375" s="60"/>
      <c r="ADB17375" s="60"/>
      <c r="ADC17375" s="60"/>
      <c r="ADD17375" s="60"/>
      <c r="ADE17375" s="60"/>
    </row>
    <row r="17376" spans="760:785" x14ac:dyDescent="0.25">
      <c r="ACF17376" s="60"/>
      <c r="ACG17376" s="60"/>
      <c r="ACH17376" s="60"/>
      <c r="ACI17376" s="60"/>
      <c r="ACJ17376" s="60"/>
      <c r="ACK17376" s="60"/>
      <c r="ACL17376" s="60"/>
      <c r="ACM17376" s="60"/>
      <c r="ACN17376" s="60"/>
      <c r="ACO17376" s="60"/>
      <c r="ACP17376" s="60"/>
      <c r="ACQ17376" s="60"/>
      <c r="ACR17376" s="60"/>
      <c r="ACS17376" s="60"/>
      <c r="ACT17376" s="60"/>
      <c r="ACU17376" s="60"/>
      <c r="ACV17376" s="60"/>
      <c r="ACW17376" s="60"/>
      <c r="ACX17376" s="60"/>
      <c r="ACY17376" s="60">
        <v>4.76132600179211E-2</v>
      </c>
      <c r="ACZ17376" s="60"/>
      <c r="ADA17376" s="60"/>
      <c r="ADB17376" s="60"/>
      <c r="ADC17376" s="60"/>
      <c r="ADD17376" s="60"/>
      <c r="ADE17376" s="60"/>
    </row>
    <row r="17377" spans="760:785" x14ac:dyDescent="0.25">
      <c r="ACF17377" s="60"/>
      <c r="ACG17377" s="60"/>
      <c r="ACH17377" s="60"/>
      <c r="ACI17377" s="60"/>
      <c r="ACJ17377" s="60"/>
      <c r="ACK17377" s="60"/>
      <c r="ACL17377" s="60"/>
      <c r="ACM17377" s="60"/>
      <c r="ACN17377" s="60"/>
      <c r="ACO17377" s="60"/>
      <c r="ACP17377" s="60"/>
      <c r="ACQ17377" s="60"/>
      <c r="ACR17377" s="60"/>
      <c r="ACS17377" s="60"/>
      <c r="ACT17377" s="60"/>
      <c r="ACU17377" s="60"/>
      <c r="ACV17377" s="60"/>
      <c r="ACW17377" s="60"/>
      <c r="ACX17377" s="60"/>
      <c r="ACY17377" s="60">
        <v>4.7567611584167703E-2</v>
      </c>
      <c r="ACZ17377" s="60"/>
      <c r="ADA17377" s="60"/>
      <c r="ADB17377" s="60"/>
      <c r="ADC17377" s="60"/>
      <c r="ADD17377" s="60"/>
      <c r="ADE17377" s="60"/>
    </row>
    <row r="17378" spans="760:785" x14ac:dyDescent="0.25">
      <c r="ACF17378" s="60"/>
      <c r="ACG17378" s="60"/>
      <c r="ACH17378" s="60"/>
      <c r="ACI17378" s="60"/>
      <c r="ACJ17378" s="60"/>
      <c r="ACK17378" s="60"/>
      <c r="ACL17378" s="60"/>
      <c r="ACM17378" s="60"/>
      <c r="ACN17378" s="60"/>
      <c r="ACO17378" s="60"/>
      <c r="ACP17378" s="60"/>
      <c r="ACQ17378" s="60"/>
      <c r="ACR17378" s="60"/>
      <c r="ACS17378" s="60"/>
      <c r="ACT17378" s="60"/>
      <c r="ACU17378" s="60"/>
      <c r="ACV17378" s="60"/>
      <c r="ACW17378" s="60"/>
      <c r="ACX17378" s="60"/>
      <c r="ACY17378" s="60">
        <v>4.7567611584167703E-2</v>
      </c>
      <c r="ACZ17378" s="60"/>
      <c r="ADA17378" s="60"/>
      <c r="ADB17378" s="60"/>
      <c r="ADC17378" s="60"/>
      <c r="ADD17378" s="60"/>
      <c r="ADE17378" s="60"/>
    </row>
    <row r="17379" spans="760:785" x14ac:dyDescent="0.25">
      <c r="ACF17379" s="60"/>
      <c r="ACG17379" s="60"/>
      <c r="ACH17379" s="60"/>
      <c r="ACI17379" s="60"/>
      <c r="ACJ17379" s="60"/>
      <c r="ACK17379" s="60"/>
      <c r="ACL17379" s="60"/>
      <c r="ACM17379" s="60"/>
      <c r="ACN17379" s="60"/>
      <c r="ACO17379" s="60"/>
      <c r="ACP17379" s="60"/>
      <c r="ACQ17379" s="60"/>
      <c r="ACR17379" s="60"/>
      <c r="ACS17379" s="60"/>
      <c r="ACT17379" s="60"/>
      <c r="ACU17379" s="60"/>
      <c r="ACV17379" s="60"/>
      <c r="ACW17379" s="60"/>
      <c r="ACX17379" s="60"/>
      <c r="ACY17379" s="60">
        <v>4.7566203715259298E-2</v>
      </c>
      <c r="ACZ17379" s="60"/>
      <c r="ADA17379" s="60"/>
      <c r="ADB17379" s="60"/>
      <c r="ADC17379" s="60"/>
      <c r="ADD17379" s="60"/>
      <c r="ADE17379" s="60"/>
    </row>
    <row r="17380" spans="760:785" x14ac:dyDescent="0.25">
      <c r="ACF17380" s="60"/>
      <c r="ACG17380" s="60"/>
      <c r="ACH17380" s="60"/>
      <c r="ACI17380" s="60"/>
      <c r="ACJ17380" s="60"/>
      <c r="ACK17380" s="60"/>
      <c r="ACL17380" s="60"/>
      <c r="ACM17380" s="60"/>
      <c r="ACN17380" s="60"/>
      <c r="ACO17380" s="60"/>
      <c r="ACP17380" s="60"/>
      <c r="ACQ17380" s="60"/>
      <c r="ACR17380" s="60"/>
      <c r="ACS17380" s="60"/>
      <c r="ACT17380" s="60"/>
      <c r="ACU17380" s="60"/>
      <c r="ACV17380" s="60"/>
      <c r="ACW17380" s="60"/>
      <c r="ACX17380" s="60"/>
      <c r="ACY17380" s="60">
        <v>4.7566203715259298E-2</v>
      </c>
      <c r="ACZ17380" s="60"/>
      <c r="ADA17380" s="60"/>
      <c r="ADB17380" s="60"/>
      <c r="ADC17380" s="60"/>
      <c r="ADD17380" s="60"/>
      <c r="ADE17380" s="60"/>
    </row>
    <row r="17381" spans="760:785" x14ac:dyDescent="0.25">
      <c r="ACF17381" s="60"/>
      <c r="ACG17381" s="60"/>
      <c r="ACH17381" s="60"/>
      <c r="ACI17381" s="60"/>
      <c r="ACJ17381" s="60"/>
      <c r="ACK17381" s="60"/>
      <c r="ACL17381" s="60"/>
      <c r="ACM17381" s="60"/>
      <c r="ACN17381" s="60"/>
      <c r="ACO17381" s="60"/>
      <c r="ACP17381" s="60"/>
      <c r="ACQ17381" s="60"/>
      <c r="ACR17381" s="60"/>
      <c r="ACS17381" s="60"/>
      <c r="ACT17381" s="60"/>
      <c r="ACU17381" s="60"/>
      <c r="ACV17381" s="60"/>
      <c r="ACW17381" s="60"/>
      <c r="ACX17381" s="60"/>
      <c r="ACY17381" s="60">
        <v>4.7256777070062601E-2</v>
      </c>
      <c r="ACZ17381" s="60"/>
      <c r="ADA17381" s="60"/>
      <c r="ADB17381" s="60"/>
      <c r="ADC17381" s="60"/>
      <c r="ADD17381" s="60"/>
      <c r="ADE17381" s="60"/>
    </row>
    <row r="17382" spans="760:785" x14ac:dyDescent="0.25">
      <c r="ACF17382" s="60"/>
      <c r="ACG17382" s="60"/>
      <c r="ACH17382" s="60"/>
      <c r="ACI17382" s="60"/>
      <c r="ACJ17382" s="60"/>
      <c r="ACK17382" s="60"/>
      <c r="ACL17382" s="60"/>
      <c r="ACM17382" s="60"/>
      <c r="ACN17382" s="60"/>
      <c r="ACO17382" s="60"/>
      <c r="ACP17382" s="60"/>
      <c r="ACQ17382" s="60"/>
      <c r="ACR17382" s="60"/>
      <c r="ACS17382" s="60"/>
      <c r="ACT17382" s="60"/>
      <c r="ACU17382" s="60"/>
      <c r="ACV17382" s="60"/>
      <c r="ACW17382" s="60"/>
      <c r="ACX17382" s="60"/>
      <c r="ACY17382" s="60">
        <v>4.7256777070062601E-2</v>
      </c>
      <c r="ACZ17382" s="60"/>
      <c r="ADA17382" s="60"/>
      <c r="ADB17382" s="60"/>
      <c r="ADC17382" s="60"/>
      <c r="ADD17382" s="60"/>
      <c r="ADE17382" s="60"/>
    </row>
    <row r="17383" spans="760:785" x14ac:dyDescent="0.25">
      <c r="ACF17383" s="60"/>
      <c r="ACG17383" s="60"/>
      <c r="ACH17383" s="60"/>
      <c r="ACI17383" s="60"/>
      <c r="ACJ17383" s="60"/>
      <c r="ACK17383" s="60"/>
      <c r="ACL17383" s="60"/>
      <c r="ACM17383" s="60"/>
      <c r="ACN17383" s="60"/>
      <c r="ACO17383" s="60"/>
      <c r="ACP17383" s="60"/>
      <c r="ACQ17383" s="60"/>
      <c r="ACR17383" s="60"/>
      <c r="ACS17383" s="60"/>
      <c r="ACT17383" s="60"/>
      <c r="ACU17383" s="60"/>
      <c r="ACV17383" s="60"/>
      <c r="ACW17383" s="60"/>
      <c r="ACX17383" s="60"/>
      <c r="ACY17383" s="60">
        <v>4.7222080379082397E-2</v>
      </c>
      <c r="ACZ17383" s="60"/>
      <c r="ADA17383" s="60"/>
      <c r="ADB17383" s="60"/>
      <c r="ADC17383" s="60"/>
      <c r="ADD17383" s="60"/>
      <c r="ADE17383" s="60"/>
    </row>
    <row r="17384" spans="760:785" x14ac:dyDescent="0.25">
      <c r="ACF17384" s="60"/>
      <c r="ACG17384" s="60"/>
      <c r="ACH17384" s="60"/>
      <c r="ACI17384" s="60"/>
      <c r="ACJ17384" s="60"/>
      <c r="ACK17384" s="60"/>
      <c r="ACL17384" s="60"/>
      <c r="ACM17384" s="60"/>
      <c r="ACN17384" s="60"/>
      <c r="ACO17384" s="60"/>
      <c r="ACP17384" s="60"/>
      <c r="ACQ17384" s="60"/>
      <c r="ACR17384" s="60"/>
      <c r="ACS17384" s="60"/>
      <c r="ACT17384" s="60"/>
      <c r="ACU17384" s="60"/>
      <c r="ACV17384" s="60"/>
      <c r="ACW17384" s="60"/>
      <c r="ACX17384" s="60"/>
      <c r="ACY17384" s="60">
        <v>4.7222080379082397E-2</v>
      </c>
      <c r="ACZ17384" s="60"/>
      <c r="ADA17384" s="60"/>
      <c r="ADB17384" s="60"/>
      <c r="ADC17384" s="60"/>
      <c r="ADD17384" s="60"/>
      <c r="ADE17384" s="60"/>
    </row>
    <row r="17385" spans="760:785" x14ac:dyDescent="0.25">
      <c r="ACF17385" s="60"/>
      <c r="ACG17385" s="60"/>
      <c r="ACH17385" s="60"/>
      <c r="ACI17385" s="60"/>
      <c r="ACJ17385" s="60"/>
      <c r="ACK17385" s="60"/>
      <c r="ACL17385" s="60"/>
      <c r="ACM17385" s="60"/>
      <c r="ACN17385" s="60"/>
      <c r="ACO17385" s="60"/>
      <c r="ACP17385" s="60"/>
      <c r="ACQ17385" s="60"/>
      <c r="ACR17385" s="60"/>
      <c r="ACS17385" s="60"/>
      <c r="ACT17385" s="60"/>
      <c r="ACU17385" s="60"/>
      <c r="ACV17385" s="60"/>
      <c r="ACW17385" s="60"/>
      <c r="ACX17385" s="60"/>
      <c r="ACY17385" s="60">
        <v>4.7183407944763799E-2</v>
      </c>
      <c r="ACZ17385" s="60"/>
      <c r="ADA17385" s="60"/>
      <c r="ADB17385" s="60"/>
      <c r="ADC17385" s="60"/>
      <c r="ADD17385" s="60"/>
      <c r="ADE17385" s="60"/>
    </row>
    <row r="17386" spans="760:785" x14ac:dyDescent="0.25">
      <c r="ACF17386" s="60"/>
      <c r="ACG17386" s="60"/>
      <c r="ACH17386" s="60"/>
      <c r="ACI17386" s="60"/>
      <c r="ACJ17386" s="60"/>
      <c r="ACK17386" s="60"/>
      <c r="ACL17386" s="60"/>
      <c r="ACM17386" s="60"/>
      <c r="ACN17386" s="60"/>
      <c r="ACO17386" s="60"/>
      <c r="ACP17386" s="60"/>
      <c r="ACQ17386" s="60"/>
      <c r="ACR17386" s="60"/>
      <c r="ACS17386" s="60"/>
      <c r="ACT17386" s="60"/>
      <c r="ACU17386" s="60"/>
      <c r="ACV17386" s="60"/>
      <c r="ACW17386" s="60"/>
      <c r="ACX17386" s="60"/>
      <c r="ACY17386" s="60">
        <v>4.7183407944763799E-2</v>
      </c>
      <c r="ACZ17386" s="60"/>
      <c r="ADA17386" s="60"/>
      <c r="ADB17386" s="60"/>
      <c r="ADC17386" s="60"/>
      <c r="ADD17386" s="60"/>
      <c r="ADE17386" s="60"/>
    </row>
    <row r="17387" spans="760:785" x14ac:dyDescent="0.25">
      <c r="ACF17387" s="60"/>
      <c r="ACG17387" s="60"/>
      <c r="ACH17387" s="60"/>
      <c r="ACI17387" s="60"/>
      <c r="ACJ17387" s="60"/>
      <c r="ACK17387" s="60"/>
      <c r="ACL17387" s="60"/>
      <c r="ACM17387" s="60"/>
      <c r="ACN17387" s="60"/>
      <c r="ACO17387" s="60"/>
      <c r="ACP17387" s="60"/>
      <c r="ACQ17387" s="60"/>
      <c r="ACR17387" s="60"/>
      <c r="ACS17387" s="60"/>
      <c r="ACT17387" s="60"/>
      <c r="ACU17387" s="60"/>
      <c r="ACV17387" s="60"/>
      <c r="ACW17387" s="60"/>
      <c r="ACX17387" s="60"/>
      <c r="ACY17387" s="60">
        <v>4.7172391917048598E-2</v>
      </c>
      <c r="ACZ17387" s="60"/>
      <c r="ADA17387" s="60"/>
      <c r="ADB17387" s="60"/>
      <c r="ADC17387" s="60"/>
      <c r="ADD17387" s="60"/>
      <c r="ADE17387" s="60"/>
    </row>
    <row r="17388" spans="760:785" x14ac:dyDescent="0.25">
      <c r="ACF17388" s="60"/>
      <c r="ACG17388" s="60"/>
      <c r="ACH17388" s="60"/>
      <c r="ACI17388" s="60"/>
      <c r="ACJ17388" s="60"/>
      <c r="ACK17388" s="60"/>
      <c r="ACL17388" s="60"/>
      <c r="ACM17388" s="60"/>
      <c r="ACN17388" s="60"/>
      <c r="ACO17388" s="60"/>
      <c r="ACP17388" s="60"/>
      <c r="ACQ17388" s="60"/>
      <c r="ACR17388" s="60"/>
      <c r="ACS17388" s="60"/>
      <c r="ACT17388" s="60"/>
      <c r="ACU17388" s="60"/>
      <c r="ACV17388" s="60"/>
      <c r="ACW17388" s="60"/>
      <c r="ACX17388" s="60"/>
      <c r="ACY17388" s="60">
        <v>4.7172391917048598E-2</v>
      </c>
      <c r="ACZ17388" s="60"/>
      <c r="ADA17388" s="60"/>
      <c r="ADB17388" s="60"/>
      <c r="ADC17388" s="60"/>
      <c r="ADD17388" s="60"/>
      <c r="ADE17388" s="60"/>
    </row>
    <row r="17389" spans="760:785" x14ac:dyDescent="0.25">
      <c r="ACF17389" s="60"/>
      <c r="ACG17389" s="60"/>
      <c r="ACH17389" s="60"/>
      <c r="ACI17389" s="60"/>
      <c r="ACJ17389" s="60"/>
      <c r="ACK17389" s="60"/>
      <c r="ACL17389" s="60"/>
      <c r="ACM17389" s="60"/>
      <c r="ACN17389" s="60"/>
      <c r="ACO17389" s="60"/>
      <c r="ACP17389" s="60"/>
      <c r="ACQ17389" s="60"/>
      <c r="ACR17389" s="60"/>
      <c r="ACS17389" s="60"/>
      <c r="ACT17389" s="60"/>
      <c r="ACU17389" s="60"/>
      <c r="ACV17389" s="60"/>
      <c r="ACW17389" s="60"/>
      <c r="ACX17389" s="60"/>
      <c r="ACY17389" s="60">
        <v>4.71380200077582E-2</v>
      </c>
      <c r="ACZ17389" s="60"/>
      <c r="ADA17389" s="60"/>
      <c r="ADB17389" s="60"/>
      <c r="ADC17389" s="60"/>
      <c r="ADD17389" s="60"/>
      <c r="ADE17389" s="60"/>
    </row>
    <row r="17390" spans="760:785" x14ac:dyDescent="0.25">
      <c r="ACF17390" s="60"/>
      <c r="ACG17390" s="60"/>
      <c r="ACH17390" s="60"/>
      <c r="ACI17390" s="60"/>
      <c r="ACJ17390" s="60"/>
      <c r="ACK17390" s="60"/>
      <c r="ACL17390" s="60"/>
      <c r="ACM17390" s="60"/>
      <c r="ACN17390" s="60"/>
      <c r="ACO17390" s="60"/>
      <c r="ACP17390" s="60"/>
      <c r="ACQ17390" s="60"/>
      <c r="ACR17390" s="60"/>
      <c r="ACS17390" s="60"/>
      <c r="ACT17390" s="60"/>
      <c r="ACU17390" s="60"/>
      <c r="ACV17390" s="60"/>
      <c r="ACW17390" s="60"/>
      <c r="ACX17390" s="60"/>
      <c r="ACY17390" s="60">
        <v>4.71380200077582E-2</v>
      </c>
      <c r="ACZ17390" s="60"/>
      <c r="ADA17390" s="60"/>
      <c r="ADB17390" s="60"/>
      <c r="ADC17390" s="60"/>
      <c r="ADD17390" s="60"/>
      <c r="ADE17390" s="60"/>
    </row>
    <row r="17391" spans="760:785" x14ac:dyDescent="0.25">
      <c r="ACF17391" s="60"/>
      <c r="ACG17391" s="60"/>
      <c r="ACH17391" s="60"/>
      <c r="ACI17391" s="60"/>
      <c r="ACJ17391" s="60"/>
      <c r="ACK17391" s="60"/>
      <c r="ACL17391" s="60"/>
      <c r="ACM17391" s="60"/>
      <c r="ACN17391" s="60"/>
      <c r="ACO17391" s="60"/>
      <c r="ACP17391" s="60"/>
      <c r="ACQ17391" s="60"/>
      <c r="ACR17391" s="60"/>
      <c r="ACS17391" s="60"/>
      <c r="ACT17391" s="60"/>
      <c r="ACU17391" s="60"/>
      <c r="ACV17391" s="60"/>
      <c r="ACW17391" s="60"/>
      <c r="ACX17391" s="60"/>
      <c r="ACY17391" s="60">
        <v>4.6944685159839003E-2</v>
      </c>
      <c r="ACZ17391" s="60"/>
      <c r="ADA17391" s="60"/>
      <c r="ADB17391" s="60"/>
      <c r="ADC17391" s="60"/>
      <c r="ADD17391" s="60"/>
      <c r="ADE17391" s="60"/>
    </row>
    <row r="17392" spans="760:785" x14ac:dyDescent="0.25">
      <c r="ACF17392" s="60"/>
      <c r="ACG17392" s="60"/>
      <c r="ACH17392" s="60"/>
      <c r="ACI17392" s="60"/>
      <c r="ACJ17392" s="60"/>
      <c r="ACK17392" s="60"/>
      <c r="ACL17392" s="60"/>
      <c r="ACM17392" s="60"/>
      <c r="ACN17392" s="60"/>
      <c r="ACO17392" s="60"/>
      <c r="ACP17392" s="60"/>
      <c r="ACQ17392" s="60"/>
      <c r="ACR17392" s="60"/>
      <c r="ACS17392" s="60"/>
      <c r="ACT17392" s="60"/>
      <c r="ACU17392" s="60"/>
      <c r="ACV17392" s="60"/>
      <c r="ACW17392" s="60"/>
      <c r="ACX17392" s="60"/>
      <c r="ACY17392" s="60">
        <v>4.6944685159839003E-2</v>
      </c>
      <c r="ACZ17392" s="60"/>
      <c r="ADA17392" s="60"/>
      <c r="ADB17392" s="60"/>
      <c r="ADC17392" s="60"/>
      <c r="ADD17392" s="60"/>
      <c r="ADE17392" s="60"/>
    </row>
    <row r="17393" spans="760:785" x14ac:dyDescent="0.25">
      <c r="ACF17393" s="60"/>
      <c r="ACG17393" s="60"/>
      <c r="ACH17393" s="60"/>
      <c r="ACI17393" s="60"/>
      <c r="ACJ17393" s="60"/>
      <c r="ACK17393" s="60"/>
      <c r="ACL17393" s="60"/>
      <c r="ACM17393" s="60"/>
      <c r="ACN17393" s="60"/>
      <c r="ACO17393" s="60"/>
      <c r="ACP17393" s="60"/>
      <c r="ACQ17393" s="60"/>
      <c r="ACR17393" s="60"/>
      <c r="ACS17393" s="60"/>
      <c r="ACT17393" s="60"/>
      <c r="ACU17393" s="60"/>
      <c r="ACV17393" s="60"/>
      <c r="ACW17393" s="60"/>
      <c r="ACX17393" s="60"/>
      <c r="ACY17393" s="60">
        <v>4.6642920288092901E-2</v>
      </c>
      <c r="ACZ17393" s="60"/>
      <c r="ADA17393" s="60"/>
      <c r="ADB17393" s="60"/>
      <c r="ADC17393" s="60"/>
      <c r="ADD17393" s="60"/>
      <c r="ADE17393" s="60"/>
    </row>
    <row r="17394" spans="760:785" x14ac:dyDescent="0.25">
      <c r="ACF17394" s="60"/>
      <c r="ACG17394" s="60"/>
      <c r="ACH17394" s="60"/>
      <c r="ACI17394" s="60"/>
      <c r="ACJ17394" s="60"/>
      <c r="ACK17394" s="60"/>
      <c r="ACL17394" s="60"/>
      <c r="ACM17394" s="60"/>
      <c r="ACN17394" s="60"/>
      <c r="ACO17394" s="60"/>
      <c r="ACP17394" s="60"/>
      <c r="ACQ17394" s="60"/>
      <c r="ACR17394" s="60"/>
      <c r="ACS17394" s="60"/>
      <c r="ACT17394" s="60"/>
      <c r="ACU17394" s="60"/>
      <c r="ACV17394" s="60"/>
      <c r="ACW17394" s="60"/>
      <c r="ACX17394" s="60"/>
      <c r="ACY17394" s="60">
        <v>4.6642920288092901E-2</v>
      </c>
      <c r="ACZ17394" s="60"/>
      <c r="ADA17394" s="60"/>
      <c r="ADB17394" s="60"/>
      <c r="ADC17394" s="60"/>
      <c r="ADD17394" s="60"/>
      <c r="ADE17394" s="60"/>
    </row>
    <row r="17395" spans="760:785" x14ac:dyDescent="0.25">
      <c r="ACF17395" s="60"/>
      <c r="ACG17395" s="60"/>
      <c r="ACH17395" s="60"/>
      <c r="ACI17395" s="60"/>
      <c r="ACJ17395" s="60"/>
      <c r="ACK17395" s="60"/>
      <c r="ACL17395" s="60"/>
      <c r="ACM17395" s="60"/>
      <c r="ACN17395" s="60"/>
      <c r="ACO17395" s="60"/>
      <c r="ACP17395" s="60"/>
      <c r="ACQ17395" s="60"/>
      <c r="ACR17395" s="60"/>
      <c r="ACS17395" s="60"/>
      <c r="ACT17395" s="60"/>
      <c r="ACU17395" s="60"/>
      <c r="ACV17395" s="60"/>
      <c r="ACW17395" s="60"/>
      <c r="ACX17395" s="60"/>
      <c r="ACY17395" s="60">
        <v>4.6638708149765402E-2</v>
      </c>
      <c r="ACZ17395" s="60"/>
      <c r="ADA17395" s="60"/>
      <c r="ADB17395" s="60"/>
      <c r="ADC17395" s="60"/>
      <c r="ADD17395" s="60"/>
      <c r="ADE17395" s="60"/>
    </row>
    <row r="17396" spans="760:785" x14ac:dyDescent="0.25">
      <c r="ACF17396" s="60"/>
      <c r="ACG17396" s="60"/>
      <c r="ACH17396" s="60"/>
      <c r="ACI17396" s="60"/>
      <c r="ACJ17396" s="60"/>
      <c r="ACK17396" s="60"/>
      <c r="ACL17396" s="60"/>
      <c r="ACM17396" s="60"/>
      <c r="ACN17396" s="60"/>
      <c r="ACO17396" s="60"/>
      <c r="ACP17396" s="60"/>
      <c r="ACQ17396" s="60"/>
      <c r="ACR17396" s="60"/>
      <c r="ACS17396" s="60"/>
      <c r="ACT17396" s="60"/>
      <c r="ACU17396" s="60"/>
      <c r="ACV17396" s="60"/>
      <c r="ACW17396" s="60"/>
      <c r="ACX17396" s="60"/>
      <c r="ACY17396" s="60">
        <v>4.6638708149765402E-2</v>
      </c>
      <c r="ACZ17396" s="60"/>
      <c r="ADA17396" s="60"/>
      <c r="ADB17396" s="60"/>
      <c r="ADC17396" s="60"/>
      <c r="ADD17396" s="60"/>
      <c r="ADE17396" s="60"/>
    </row>
    <row r="17397" spans="760:785" x14ac:dyDescent="0.25">
      <c r="ACF17397" s="60"/>
      <c r="ACG17397" s="60"/>
      <c r="ACH17397" s="60"/>
      <c r="ACI17397" s="60"/>
      <c r="ACJ17397" s="60"/>
      <c r="ACK17397" s="60"/>
      <c r="ACL17397" s="60"/>
      <c r="ACM17397" s="60"/>
      <c r="ACN17397" s="60"/>
      <c r="ACO17397" s="60"/>
      <c r="ACP17397" s="60"/>
      <c r="ACQ17397" s="60"/>
      <c r="ACR17397" s="60"/>
      <c r="ACS17397" s="60"/>
      <c r="ACT17397" s="60"/>
      <c r="ACU17397" s="60"/>
      <c r="ACV17397" s="60"/>
      <c r="ACW17397" s="60"/>
      <c r="ACX17397" s="60"/>
      <c r="ACY17397" s="60">
        <v>4.6631892303262298E-2</v>
      </c>
      <c r="ACZ17397" s="60"/>
      <c r="ADA17397" s="60"/>
      <c r="ADB17397" s="60"/>
      <c r="ADC17397" s="60"/>
      <c r="ADD17397" s="60"/>
      <c r="ADE17397" s="60"/>
    </row>
    <row r="17398" spans="760:785" x14ac:dyDescent="0.25">
      <c r="ACF17398" s="60"/>
      <c r="ACG17398" s="60"/>
      <c r="ACH17398" s="60"/>
      <c r="ACI17398" s="60"/>
      <c r="ACJ17398" s="60"/>
      <c r="ACK17398" s="60"/>
      <c r="ACL17398" s="60"/>
      <c r="ACM17398" s="60"/>
      <c r="ACN17398" s="60"/>
      <c r="ACO17398" s="60"/>
      <c r="ACP17398" s="60"/>
      <c r="ACQ17398" s="60"/>
      <c r="ACR17398" s="60"/>
      <c r="ACS17398" s="60"/>
      <c r="ACT17398" s="60"/>
      <c r="ACU17398" s="60"/>
      <c r="ACV17398" s="60"/>
      <c r="ACW17398" s="60"/>
      <c r="ACX17398" s="60"/>
      <c r="ACY17398" s="60">
        <v>4.6631892303262298E-2</v>
      </c>
      <c r="ACZ17398" s="60"/>
      <c r="ADA17398" s="60"/>
      <c r="ADB17398" s="60"/>
      <c r="ADC17398" s="60"/>
      <c r="ADD17398" s="60"/>
      <c r="ADE17398" s="60"/>
    </row>
    <row r="17399" spans="760:785" x14ac:dyDescent="0.25">
      <c r="ACF17399" s="60"/>
      <c r="ACG17399" s="60"/>
      <c r="ACH17399" s="60"/>
      <c r="ACI17399" s="60"/>
      <c r="ACJ17399" s="60"/>
      <c r="ACK17399" s="60"/>
      <c r="ACL17399" s="60"/>
      <c r="ACM17399" s="60"/>
      <c r="ACN17399" s="60"/>
      <c r="ACO17399" s="60"/>
      <c r="ACP17399" s="60"/>
      <c r="ACQ17399" s="60"/>
      <c r="ACR17399" s="60"/>
      <c r="ACS17399" s="60"/>
      <c r="ACT17399" s="60"/>
      <c r="ACU17399" s="60"/>
      <c r="ACV17399" s="60"/>
      <c r="ACW17399" s="60"/>
      <c r="ACX17399" s="60"/>
      <c r="ACY17399" s="60">
        <v>4.6615638696413698E-2</v>
      </c>
      <c r="ACZ17399" s="60"/>
      <c r="ADA17399" s="60"/>
      <c r="ADB17399" s="60"/>
      <c r="ADC17399" s="60"/>
      <c r="ADD17399" s="60"/>
      <c r="ADE17399" s="60"/>
    </row>
    <row r="17400" spans="760:785" x14ac:dyDescent="0.25">
      <c r="ACF17400" s="60"/>
      <c r="ACG17400" s="60"/>
      <c r="ACH17400" s="60"/>
      <c r="ACI17400" s="60"/>
      <c r="ACJ17400" s="60"/>
      <c r="ACK17400" s="60"/>
      <c r="ACL17400" s="60"/>
      <c r="ACM17400" s="60"/>
      <c r="ACN17400" s="60"/>
      <c r="ACO17400" s="60"/>
      <c r="ACP17400" s="60"/>
      <c r="ACQ17400" s="60"/>
      <c r="ACR17400" s="60"/>
      <c r="ACS17400" s="60"/>
      <c r="ACT17400" s="60"/>
      <c r="ACU17400" s="60"/>
      <c r="ACV17400" s="60"/>
      <c r="ACW17400" s="60"/>
      <c r="ACX17400" s="60"/>
      <c r="ACY17400" s="60">
        <v>4.6615638696413698E-2</v>
      </c>
      <c r="ACZ17400" s="60"/>
      <c r="ADA17400" s="60"/>
      <c r="ADB17400" s="60"/>
      <c r="ADC17400" s="60"/>
      <c r="ADD17400" s="60"/>
      <c r="ADE17400" s="60"/>
    </row>
    <row r="17401" spans="760:785" x14ac:dyDescent="0.25">
      <c r="ACF17401" s="60"/>
      <c r="ACG17401" s="60"/>
      <c r="ACH17401" s="60"/>
      <c r="ACI17401" s="60"/>
      <c r="ACJ17401" s="60"/>
      <c r="ACK17401" s="60"/>
      <c r="ACL17401" s="60"/>
      <c r="ACM17401" s="60"/>
      <c r="ACN17401" s="60"/>
      <c r="ACO17401" s="60"/>
      <c r="ACP17401" s="60"/>
      <c r="ACQ17401" s="60"/>
      <c r="ACR17401" s="60"/>
      <c r="ACS17401" s="60"/>
      <c r="ACT17401" s="60"/>
      <c r="ACU17401" s="60"/>
      <c r="ACV17401" s="60"/>
      <c r="ACW17401" s="60"/>
      <c r="ACX17401" s="60"/>
      <c r="ACY17401" s="60">
        <v>4.6511126270849197E-2</v>
      </c>
      <c r="ACZ17401" s="60"/>
      <c r="ADA17401" s="60"/>
      <c r="ADB17401" s="60"/>
      <c r="ADC17401" s="60"/>
      <c r="ADD17401" s="60"/>
      <c r="ADE17401" s="60"/>
    </row>
    <row r="17402" spans="760:785" x14ac:dyDescent="0.25">
      <c r="ACF17402" s="60"/>
      <c r="ACG17402" s="60"/>
      <c r="ACH17402" s="60"/>
      <c r="ACI17402" s="60"/>
      <c r="ACJ17402" s="60"/>
      <c r="ACK17402" s="60"/>
      <c r="ACL17402" s="60"/>
      <c r="ACM17402" s="60"/>
      <c r="ACN17402" s="60"/>
      <c r="ACO17402" s="60"/>
      <c r="ACP17402" s="60"/>
      <c r="ACQ17402" s="60"/>
      <c r="ACR17402" s="60"/>
      <c r="ACS17402" s="60"/>
      <c r="ACT17402" s="60"/>
      <c r="ACU17402" s="60"/>
      <c r="ACV17402" s="60"/>
      <c r="ACW17402" s="60"/>
      <c r="ACX17402" s="60"/>
      <c r="ACY17402" s="60">
        <v>4.6511126270849197E-2</v>
      </c>
      <c r="ACZ17402" s="60"/>
      <c r="ADA17402" s="60"/>
      <c r="ADB17402" s="60"/>
      <c r="ADC17402" s="60"/>
      <c r="ADD17402" s="60"/>
      <c r="ADE17402" s="60"/>
    </row>
    <row r="17403" spans="760:785" x14ac:dyDescent="0.25">
      <c r="ACF17403" s="60"/>
      <c r="ACG17403" s="60"/>
      <c r="ACH17403" s="60"/>
      <c r="ACI17403" s="60"/>
      <c r="ACJ17403" s="60"/>
      <c r="ACK17403" s="60"/>
      <c r="ACL17403" s="60"/>
      <c r="ACM17403" s="60"/>
      <c r="ACN17403" s="60"/>
      <c r="ACO17403" s="60"/>
      <c r="ACP17403" s="60"/>
      <c r="ACQ17403" s="60"/>
      <c r="ACR17403" s="60"/>
      <c r="ACS17403" s="60"/>
      <c r="ACT17403" s="60"/>
      <c r="ACU17403" s="60"/>
      <c r="ACV17403" s="60"/>
      <c r="ACW17403" s="60"/>
      <c r="ACX17403" s="60"/>
      <c r="ACY17403" s="60">
        <v>4.6467155451536797E-2</v>
      </c>
      <c r="ACZ17403" s="60"/>
      <c r="ADA17403" s="60"/>
      <c r="ADB17403" s="60"/>
      <c r="ADC17403" s="60"/>
      <c r="ADD17403" s="60"/>
      <c r="ADE17403" s="60"/>
    </row>
    <row r="17404" spans="760:785" x14ac:dyDescent="0.25">
      <c r="ACF17404" s="60"/>
      <c r="ACG17404" s="60"/>
      <c r="ACH17404" s="60"/>
      <c r="ACI17404" s="60"/>
      <c r="ACJ17404" s="60"/>
      <c r="ACK17404" s="60"/>
      <c r="ACL17404" s="60"/>
      <c r="ACM17404" s="60"/>
      <c r="ACN17404" s="60"/>
      <c r="ACO17404" s="60"/>
      <c r="ACP17404" s="60"/>
      <c r="ACQ17404" s="60"/>
      <c r="ACR17404" s="60"/>
      <c r="ACS17404" s="60"/>
      <c r="ACT17404" s="60"/>
      <c r="ACU17404" s="60"/>
      <c r="ACV17404" s="60"/>
      <c r="ACW17404" s="60"/>
      <c r="ACX17404" s="60"/>
      <c r="ACY17404" s="60">
        <v>4.6467155451536797E-2</v>
      </c>
      <c r="ACZ17404" s="60"/>
      <c r="ADA17404" s="60"/>
      <c r="ADB17404" s="60"/>
      <c r="ADC17404" s="60"/>
      <c r="ADD17404" s="60"/>
      <c r="ADE17404" s="60"/>
    </row>
    <row r="17405" spans="760:785" x14ac:dyDescent="0.25">
      <c r="ACF17405" s="60"/>
      <c r="ACG17405" s="60"/>
      <c r="ACH17405" s="60"/>
      <c r="ACI17405" s="60"/>
      <c r="ACJ17405" s="60"/>
      <c r="ACK17405" s="60"/>
      <c r="ACL17405" s="60"/>
      <c r="ACM17405" s="60"/>
      <c r="ACN17405" s="60"/>
      <c r="ACO17405" s="60"/>
      <c r="ACP17405" s="60"/>
      <c r="ACQ17405" s="60"/>
      <c r="ACR17405" s="60"/>
      <c r="ACS17405" s="60"/>
      <c r="ACT17405" s="60"/>
      <c r="ACU17405" s="60"/>
      <c r="ACV17405" s="60"/>
      <c r="ACW17405" s="60"/>
      <c r="ACX17405" s="60"/>
      <c r="ACY17405" s="60">
        <v>4.6299453078100197E-2</v>
      </c>
      <c r="ACZ17405" s="60"/>
      <c r="ADA17405" s="60"/>
      <c r="ADB17405" s="60"/>
      <c r="ADC17405" s="60"/>
      <c r="ADD17405" s="60"/>
      <c r="ADE17405" s="60"/>
    </row>
    <row r="17406" spans="760:785" x14ac:dyDescent="0.25">
      <c r="ACF17406" s="60"/>
      <c r="ACG17406" s="60"/>
      <c r="ACH17406" s="60"/>
      <c r="ACI17406" s="60"/>
      <c r="ACJ17406" s="60"/>
      <c r="ACK17406" s="60"/>
      <c r="ACL17406" s="60"/>
      <c r="ACM17406" s="60"/>
      <c r="ACN17406" s="60"/>
      <c r="ACO17406" s="60"/>
      <c r="ACP17406" s="60"/>
      <c r="ACQ17406" s="60"/>
      <c r="ACR17406" s="60"/>
      <c r="ACS17406" s="60"/>
      <c r="ACT17406" s="60"/>
      <c r="ACU17406" s="60"/>
      <c r="ACV17406" s="60"/>
      <c r="ACW17406" s="60"/>
      <c r="ACX17406" s="60"/>
      <c r="ACY17406" s="60">
        <v>4.6299453078100197E-2</v>
      </c>
      <c r="ACZ17406" s="60"/>
      <c r="ADA17406" s="60"/>
      <c r="ADB17406" s="60"/>
      <c r="ADC17406" s="60"/>
      <c r="ADD17406" s="60"/>
      <c r="ADE17406" s="60"/>
    </row>
    <row r="17407" spans="760:785" x14ac:dyDescent="0.25">
      <c r="ACF17407" s="60"/>
      <c r="ACG17407" s="60"/>
      <c r="ACH17407" s="60"/>
      <c r="ACI17407" s="60"/>
      <c r="ACJ17407" s="60"/>
      <c r="ACK17407" s="60"/>
      <c r="ACL17407" s="60"/>
      <c r="ACM17407" s="60"/>
      <c r="ACN17407" s="60"/>
      <c r="ACO17407" s="60"/>
      <c r="ACP17407" s="60"/>
      <c r="ACQ17407" s="60"/>
      <c r="ACR17407" s="60"/>
      <c r="ACS17407" s="60"/>
      <c r="ACT17407" s="60"/>
      <c r="ACU17407" s="60"/>
      <c r="ACV17407" s="60"/>
      <c r="ACW17407" s="60"/>
      <c r="ACX17407" s="60"/>
      <c r="ACY17407" s="60">
        <v>4.6169658933877297E-2</v>
      </c>
      <c r="ACZ17407" s="60"/>
      <c r="ADA17407" s="60"/>
      <c r="ADB17407" s="60"/>
      <c r="ADC17407" s="60"/>
      <c r="ADD17407" s="60"/>
      <c r="ADE17407" s="60"/>
    </row>
    <row r="17408" spans="760:785" x14ac:dyDescent="0.25">
      <c r="ACF17408" s="60"/>
      <c r="ACG17408" s="60"/>
      <c r="ACH17408" s="60"/>
      <c r="ACI17408" s="60"/>
      <c r="ACJ17408" s="60"/>
      <c r="ACK17408" s="60"/>
      <c r="ACL17408" s="60"/>
      <c r="ACM17408" s="60"/>
      <c r="ACN17408" s="60"/>
      <c r="ACO17408" s="60"/>
      <c r="ACP17408" s="60"/>
      <c r="ACQ17408" s="60"/>
      <c r="ACR17408" s="60"/>
      <c r="ACS17408" s="60"/>
      <c r="ACT17408" s="60"/>
      <c r="ACU17408" s="60"/>
      <c r="ACV17408" s="60"/>
      <c r="ACW17408" s="60"/>
      <c r="ACX17408" s="60"/>
      <c r="ACY17408" s="60">
        <v>4.6169658933877297E-2</v>
      </c>
      <c r="ACZ17408" s="60"/>
      <c r="ADA17408" s="60"/>
      <c r="ADB17408" s="60"/>
      <c r="ADC17408" s="60"/>
      <c r="ADD17408" s="60"/>
      <c r="ADE17408" s="60"/>
    </row>
    <row r="17409" spans="760:785" x14ac:dyDescent="0.25">
      <c r="ACF17409" s="60"/>
      <c r="ACG17409" s="60"/>
      <c r="ACH17409" s="60"/>
      <c r="ACI17409" s="60"/>
      <c r="ACJ17409" s="60"/>
      <c r="ACK17409" s="60"/>
      <c r="ACL17409" s="60"/>
      <c r="ACM17409" s="60"/>
      <c r="ACN17409" s="60"/>
      <c r="ACO17409" s="60"/>
      <c r="ACP17409" s="60"/>
      <c r="ACQ17409" s="60"/>
      <c r="ACR17409" s="60"/>
      <c r="ACS17409" s="60"/>
      <c r="ACT17409" s="60"/>
      <c r="ACU17409" s="60"/>
      <c r="ACV17409" s="60"/>
      <c r="ACW17409" s="60"/>
      <c r="ACX17409" s="60"/>
      <c r="ACY17409" s="60">
        <v>4.6135659274044401E-2</v>
      </c>
      <c r="ACZ17409" s="60"/>
      <c r="ADA17409" s="60"/>
      <c r="ADB17409" s="60"/>
      <c r="ADC17409" s="60"/>
      <c r="ADD17409" s="60"/>
      <c r="ADE17409" s="60"/>
    </row>
    <row r="17410" spans="760:785" x14ac:dyDescent="0.25">
      <c r="ACF17410" s="60"/>
      <c r="ACG17410" s="60"/>
      <c r="ACH17410" s="60"/>
      <c r="ACI17410" s="60"/>
      <c r="ACJ17410" s="60"/>
      <c r="ACK17410" s="60"/>
      <c r="ACL17410" s="60"/>
      <c r="ACM17410" s="60"/>
      <c r="ACN17410" s="60"/>
      <c r="ACO17410" s="60"/>
      <c r="ACP17410" s="60"/>
      <c r="ACQ17410" s="60"/>
      <c r="ACR17410" s="60"/>
      <c r="ACS17410" s="60"/>
      <c r="ACT17410" s="60"/>
      <c r="ACU17410" s="60"/>
      <c r="ACV17410" s="60"/>
      <c r="ACW17410" s="60"/>
      <c r="ACX17410" s="60"/>
      <c r="ACY17410" s="60">
        <v>4.6091347138967599E-2</v>
      </c>
      <c r="ACZ17410" s="60"/>
      <c r="ADA17410" s="60"/>
      <c r="ADB17410" s="60"/>
      <c r="ADC17410" s="60"/>
      <c r="ADD17410" s="60"/>
      <c r="ADE17410" s="60"/>
    </row>
    <row r="17411" spans="760:785" x14ac:dyDescent="0.25">
      <c r="ACF17411" s="60"/>
      <c r="ACG17411" s="60"/>
      <c r="ACH17411" s="60"/>
      <c r="ACI17411" s="60"/>
      <c r="ACJ17411" s="60"/>
      <c r="ACK17411" s="60"/>
      <c r="ACL17411" s="60"/>
      <c r="ACM17411" s="60"/>
      <c r="ACN17411" s="60"/>
      <c r="ACO17411" s="60"/>
      <c r="ACP17411" s="60"/>
      <c r="ACQ17411" s="60"/>
      <c r="ACR17411" s="60"/>
      <c r="ACS17411" s="60"/>
      <c r="ACT17411" s="60"/>
      <c r="ACU17411" s="60"/>
      <c r="ACV17411" s="60"/>
      <c r="ACW17411" s="60"/>
      <c r="ACX17411" s="60"/>
      <c r="ACY17411" s="60">
        <v>4.6091347138967599E-2</v>
      </c>
      <c r="ACZ17411" s="60"/>
      <c r="ADA17411" s="60"/>
      <c r="ADB17411" s="60"/>
      <c r="ADC17411" s="60"/>
      <c r="ADD17411" s="60"/>
      <c r="ADE17411" s="60"/>
    </row>
    <row r="17412" spans="760:785" x14ac:dyDescent="0.25">
      <c r="ACF17412" s="60"/>
      <c r="ACG17412" s="60"/>
      <c r="ACH17412" s="60"/>
      <c r="ACI17412" s="60"/>
      <c r="ACJ17412" s="60"/>
      <c r="ACK17412" s="60"/>
      <c r="ACL17412" s="60"/>
      <c r="ACM17412" s="60"/>
      <c r="ACN17412" s="60"/>
      <c r="ACO17412" s="60"/>
      <c r="ACP17412" s="60"/>
      <c r="ACQ17412" s="60"/>
      <c r="ACR17412" s="60"/>
      <c r="ACS17412" s="60"/>
      <c r="ACT17412" s="60"/>
      <c r="ACU17412" s="60"/>
      <c r="ACV17412" s="60"/>
      <c r="ACW17412" s="60"/>
      <c r="ACX17412" s="60"/>
      <c r="ACY17412" s="60">
        <v>4.6072769303528598E-2</v>
      </c>
      <c r="ACZ17412" s="60"/>
      <c r="ADA17412" s="60"/>
      <c r="ADB17412" s="60"/>
      <c r="ADC17412" s="60"/>
      <c r="ADD17412" s="60"/>
      <c r="ADE17412" s="60"/>
    </row>
    <row r="17413" spans="760:785" x14ac:dyDescent="0.25">
      <c r="ACF17413" s="60"/>
      <c r="ACG17413" s="60"/>
      <c r="ACH17413" s="60"/>
      <c r="ACI17413" s="60"/>
      <c r="ACJ17413" s="60"/>
      <c r="ACK17413" s="60"/>
      <c r="ACL17413" s="60"/>
      <c r="ACM17413" s="60"/>
      <c r="ACN17413" s="60"/>
      <c r="ACO17413" s="60"/>
      <c r="ACP17413" s="60"/>
      <c r="ACQ17413" s="60"/>
      <c r="ACR17413" s="60"/>
      <c r="ACS17413" s="60"/>
      <c r="ACT17413" s="60"/>
      <c r="ACU17413" s="60"/>
      <c r="ACV17413" s="60"/>
      <c r="ACW17413" s="60"/>
      <c r="ACX17413" s="60"/>
      <c r="ACY17413" s="60">
        <v>4.6072769303528598E-2</v>
      </c>
      <c r="ACZ17413" s="60"/>
      <c r="ADA17413" s="60"/>
      <c r="ADB17413" s="60"/>
      <c r="ADC17413" s="60"/>
      <c r="ADD17413" s="60"/>
      <c r="ADE17413" s="60"/>
    </row>
    <row r="17414" spans="760:785" x14ac:dyDescent="0.25">
      <c r="ACF17414" s="60"/>
      <c r="ACG17414" s="60"/>
      <c r="ACH17414" s="60"/>
      <c r="ACI17414" s="60"/>
      <c r="ACJ17414" s="60"/>
      <c r="ACK17414" s="60"/>
      <c r="ACL17414" s="60"/>
      <c r="ACM17414" s="60"/>
      <c r="ACN17414" s="60"/>
      <c r="ACO17414" s="60"/>
      <c r="ACP17414" s="60"/>
      <c r="ACQ17414" s="60"/>
      <c r="ACR17414" s="60"/>
      <c r="ACS17414" s="60"/>
      <c r="ACT17414" s="60"/>
      <c r="ACU17414" s="60"/>
      <c r="ACV17414" s="60"/>
      <c r="ACW17414" s="60"/>
      <c r="ACX17414" s="60"/>
      <c r="ACY17414" s="60">
        <v>4.6026815698118499E-2</v>
      </c>
      <c r="ACZ17414" s="60"/>
      <c r="ADA17414" s="60"/>
      <c r="ADB17414" s="60"/>
      <c r="ADC17414" s="60"/>
      <c r="ADD17414" s="60"/>
      <c r="ADE17414" s="60"/>
    </row>
    <row r="17415" spans="760:785" x14ac:dyDescent="0.25">
      <c r="ACF17415" s="60"/>
      <c r="ACG17415" s="60"/>
      <c r="ACH17415" s="60"/>
      <c r="ACI17415" s="60"/>
      <c r="ACJ17415" s="60"/>
      <c r="ACK17415" s="60"/>
      <c r="ACL17415" s="60"/>
      <c r="ACM17415" s="60"/>
      <c r="ACN17415" s="60"/>
      <c r="ACO17415" s="60"/>
      <c r="ACP17415" s="60"/>
      <c r="ACQ17415" s="60"/>
      <c r="ACR17415" s="60"/>
      <c r="ACS17415" s="60"/>
      <c r="ACT17415" s="60"/>
      <c r="ACU17415" s="60"/>
      <c r="ACV17415" s="60"/>
      <c r="ACW17415" s="60"/>
      <c r="ACX17415" s="60"/>
      <c r="ACY17415" s="60">
        <v>4.6026815698118499E-2</v>
      </c>
      <c r="ACZ17415" s="60"/>
      <c r="ADA17415" s="60"/>
      <c r="ADB17415" s="60"/>
      <c r="ADC17415" s="60"/>
      <c r="ADD17415" s="60"/>
      <c r="ADE17415" s="60"/>
    </row>
    <row r="17416" spans="760:785" x14ac:dyDescent="0.25">
      <c r="ACF17416" s="60"/>
      <c r="ACG17416" s="60"/>
      <c r="ACH17416" s="60"/>
      <c r="ACI17416" s="60"/>
      <c r="ACJ17416" s="60"/>
      <c r="ACK17416" s="60"/>
      <c r="ACL17416" s="60"/>
      <c r="ACM17416" s="60"/>
      <c r="ACN17416" s="60"/>
      <c r="ACO17416" s="60"/>
      <c r="ACP17416" s="60"/>
      <c r="ACQ17416" s="60"/>
      <c r="ACR17416" s="60"/>
      <c r="ACS17416" s="60"/>
      <c r="ACT17416" s="60"/>
      <c r="ACU17416" s="60"/>
      <c r="ACV17416" s="60"/>
      <c r="ACW17416" s="60"/>
      <c r="ACX17416" s="60"/>
      <c r="ACY17416" s="60">
        <v>4.6023903189942497E-2</v>
      </c>
      <c r="ACZ17416" s="60"/>
      <c r="ADA17416" s="60"/>
      <c r="ADB17416" s="60"/>
      <c r="ADC17416" s="60"/>
      <c r="ADD17416" s="60"/>
      <c r="ADE17416" s="60"/>
    </row>
    <row r="17417" spans="760:785" x14ac:dyDescent="0.25">
      <c r="ACF17417" s="60"/>
      <c r="ACG17417" s="60"/>
      <c r="ACH17417" s="60"/>
      <c r="ACI17417" s="60"/>
      <c r="ACJ17417" s="60"/>
      <c r="ACK17417" s="60"/>
      <c r="ACL17417" s="60"/>
      <c r="ACM17417" s="60"/>
      <c r="ACN17417" s="60"/>
      <c r="ACO17417" s="60"/>
      <c r="ACP17417" s="60"/>
      <c r="ACQ17417" s="60"/>
      <c r="ACR17417" s="60"/>
      <c r="ACS17417" s="60"/>
      <c r="ACT17417" s="60"/>
      <c r="ACU17417" s="60"/>
      <c r="ACV17417" s="60"/>
      <c r="ACW17417" s="60"/>
      <c r="ACX17417" s="60"/>
      <c r="ACY17417" s="60">
        <v>4.6023903189942497E-2</v>
      </c>
      <c r="ACZ17417" s="60"/>
      <c r="ADA17417" s="60"/>
      <c r="ADB17417" s="60"/>
      <c r="ADC17417" s="60"/>
      <c r="ADD17417" s="60"/>
      <c r="ADE17417" s="60"/>
    </row>
    <row r="17418" spans="760:785" x14ac:dyDescent="0.25">
      <c r="ACF17418" s="60"/>
      <c r="ACG17418" s="60"/>
      <c r="ACH17418" s="60"/>
      <c r="ACI17418" s="60"/>
      <c r="ACJ17418" s="60"/>
      <c r="ACK17418" s="60"/>
      <c r="ACL17418" s="60"/>
      <c r="ACM17418" s="60"/>
      <c r="ACN17418" s="60"/>
      <c r="ACO17418" s="60"/>
      <c r="ACP17418" s="60"/>
      <c r="ACQ17418" s="60"/>
      <c r="ACR17418" s="60"/>
      <c r="ACS17418" s="60"/>
      <c r="ACT17418" s="60"/>
      <c r="ACU17418" s="60"/>
      <c r="ACV17418" s="60"/>
      <c r="ACW17418" s="60"/>
      <c r="ACX17418" s="60"/>
      <c r="ACY17418" s="60">
        <v>4.5942830563247598E-2</v>
      </c>
      <c r="ACZ17418" s="60"/>
      <c r="ADA17418" s="60"/>
      <c r="ADB17418" s="60"/>
      <c r="ADC17418" s="60"/>
      <c r="ADD17418" s="60"/>
      <c r="ADE17418" s="60"/>
    </row>
    <row r="17419" spans="760:785" x14ac:dyDescent="0.25">
      <c r="ACF17419" s="60"/>
      <c r="ACG17419" s="60"/>
      <c r="ACH17419" s="60"/>
      <c r="ACI17419" s="60"/>
      <c r="ACJ17419" s="60"/>
      <c r="ACK17419" s="60"/>
      <c r="ACL17419" s="60"/>
      <c r="ACM17419" s="60"/>
      <c r="ACN17419" s="60"/>
      <c r="ACO17419" s="60"/>
      <c r="ACP17419" s="60"/>
      <c r="ACQ17419" s="60"/>
      <c r="ACR17419" s="60"/>
      <c r="ACS17419" s="60"/>
      <c r="ACT17419" s="60"/>
      <c r="ACU17419" s="60"/>
      <c r="ACV17419" s="60"/>
      <c r="ACW17419" s="60"/>
      <c r="ACX17419" s="60"/>
      <c r="ACY17419" s="60">
        <v>4.5942830563247598E-2</v>
      </c>
      <c r="ACZ17419" s="60"/>
      <c r="ADA17419" s="60"/>
      <c r="ADB17419" s="60"/>
      <c r="ADC17419" s="60"/>
      <c r="ADD17419" s="60"/>
      <c r="ADE17419" s="60"/>
    </row>
    <row r="17420" spans="760:785" x14ac:dyDescent="0.25">
      <c r="ACF17420" s="60"/>
      <c r="ACG17420" s="60"/>
      <c r="ACH17420" s="60"/>
      <c r="ACI17420" s="60"/>
      <c r="ACJ17420" s="60"/>
      <c r="ACK17420" s="60"/>
      <c r="ACL17420" s="60"/>
      <c r="ACM17420" s="60"/>
      <c r="ACN17420" s="60"/>
      <c r="ACO17420" s="60"/>
      <c r="ACP17420" s="60"/>
      <c r="ACQ17420" s="60"/>
      <c r="ACR17420" s="60"/>
      <c r="ACS17420" s="60"/>
      <c r="ACT17420" s="60"/>
      <c r="ACU17420" s="60"/>
      <c r="ACV17420" s="60"/>
      <c r="ACW17420" s="60"/>
      <c r="ACX17420" s="60"/>
      <c r="ACY17420" s="60">
        <v>4.5721399828345603E-2</v>
      </c>
      <c r="ACZ17420" s="60"/>
      <c r="ADA17420" s="60"/>
      <c r="ADB17420" s="60"/>
      <c r="ADC17420" s="60"/>
      <c r="ADD17420" s="60"/>
      <c r="ADE17420" s="60"/>
    </row>
    <row r="17421" spans="760:785" x14ac:dyDescent="0.25">
      <c r="ACF17421" s="60"/>
      <c r="ACG17421" s="60"/>
      <c r="ACH17421" s="60"/>
      <c r="ACI17421" s="60"/>
      <c r="ACJ17421" s="60"/>
      <c r="ACK17421" s="60"/>
      <c r="ACL17421" s="60"/>
      <c r="ACM17421" s="60"/>
      <c r="ACN17421" s="60"/>
      <c r="ACO17421" s="60"/>
      <c r="ACP17421" s="60"/>
      <c r="ACQ17421" s="60"/>
      <c r="ACR17421" s="60"/>
      <c r="ACS17421" s="60"/>
      <c r="ACT17421" s="60"/>
      <c r="ACU17421" s="60"/>
      <c r="ACV17421" s="60"/>
      <c r="ACW17421" s="60"/>
      <c r="ACX17421" s="60"/>
      <c r="ACY17421" s="60">
        <v>4.5721399828345603E-2</v>
      </c>
      <c r="ACZ17421" s="60"/>
      <c r="ADA17421" s="60"/>
      <c r="ADB17421" s="60"/>
      <c r="ADC17421" s="60"/>
      <c r="ADD17421" s="60"/>
      <c r="ADE17421" s="60"/>
    </row>
    <row r="17422" spans="760:785" x14ac:dyDescent="0.25">
      <c r="ACF17422" s="60"/>
      <c r="ACG17422" s="60"/>
      <c r="ACH17422" s="60"/>
      <c r="ACI17422" s="60"/>
      <c r="ACJ17422" s="60"/>
      <c r="ACK17422" s="60"/>
      <c r="ACL17422" s="60"/>
      <c r="ACM17422" s="60"/>
      <c r="ACN17422" s="60"/>
      <c r="ACO17422" s="60"/>
      <c r="ACP17422" s="60"/>
      <c r="ACQ17422" s="60"/>
      <c r="ACR17422" s="60"/>
      <c r="ACS17422" s="60"/>
      <c r="ACT17422" s="60"/>
      <c r="ACU17422" s="60"/>
      <c r="ACV17422" s="60"/>
      <c r="ACW17422" s="60"/>
      <c r="ACX17422" s="60"/>
      <c r="ACY17422" s="60">
        <v>4.5686657376282601E-2</v>
      </c>
      <c r="ACZ17422" s="60"/>
      <c r="ADA17422" s="60"/>
      <c r="ADB17422" s="60"/>
      <c r="ADC17422" s="60"/>
      <c r="ADD17422" s="60"/>
      <c r="ADE17422" s="60"/>
    </row>
    <row r="17423" spans="760:785" x14ac:dyDescent="0.25">
      <c r="ACF17423" s="60"/>
      <c r="ACG17423" s="60"/>
      <c r="ACH17423" s="60"/>
      <c r="ACI17423" s="60"/>
      <c r="ACJ17423" s="60"/>
      <c r="ACK17423" s="60"/>
      <c r="ACL17423" s="60"/>
      <c r="ACM17423" s="60"/>
      <c r="ACN17423" s="60"/>
      <c r="ACO17423" s="60"/>
      <c r="ACP17423" s="60"/>
      <c r="ACQ17423" s="60"/>
      <c r="ACR17423" s="60"/>
      <c r="ACS17423" s="60"/>
      <c r="ACT17423" s="60"/>
      <c r="ACU17423" s="60"/>
      <c r="ACV17423" s="60"/>
      <c r="ACW17423" s="60"/>
      <c r="ACX17423" s="60"/>
      <c r="ACY17423" s="60">
        <v>4.5686657376282601E-2</v>
      </c>
      <c r="ACZ17423" s="60"/>
      <c r="ADA17423" s="60"/>
      <c r="ADB17423" s="60"/>
      <c r="ADC17423" s="60"/>
      <c r="ADD17423" s="60"/>
      <c r="ADE17423" s="60"/>
    </row>
    <row r="17424" spans="760:785" x14ac:dyDescent="0.25">
      <c r="ACF17424" s="60"/>
      <c r="ACG17424" s="60"/>
      <c r="ACH17424" s="60"/>
      <c r="ACI17424" s="60"/>
      <c r="ACJ17424" s="60"/>
      <c r="ACK17424" s="60"/>
      <c r="ACL17424" s="60"/>
      <c r="ACM17424" s="60"/>
      <c r="ACN17424" s="60"/>
      <c r="ACO17424" s="60"/>
      <c r="ACP17424" s="60"/>
      <c r="ACQ17424" s="60"/>
      <c r="ACR17424" s="60"/>
      <c r="ACS17424" s="60"/>
      <c r="ACT17424" s="60"/>
      <c r="ACU17424" s="60"/>
      <c r="ACV17424" s="60"/>
      <c r="ACW17424" s="60"/>
      <c r="ACX17424" s="60"/>
      <c r="ACY17424" s="60">
        <v>4.5635870142901797E-2</v>
      </c>
      <c r="ACZ17424" s="60"/>
      <c r="ADA17424" s="60"/>
      <c r="ADB17424" s="60"/>
      <c r="ADC17424" s="60"/>
      <c r="ADD17424" s="60"/>
      <c r="ADE17424" s="60"/>
    </row>
    <row r="17425" spans="760:785" x14ac:dyDescent="0.25">
      <c r="ACF17425" s="60"/>
      <c r="ACG17425" s="60"/>
      <c r="ACH17425" s="60"/>
      <c r="ACI17425" s="60"/>
      <c r="ACJ17425" s="60"/>
      <c r="ACK17425" s="60"/>
      <c r="ACL17425" s="60"/>
      <c r="ACM17425" s="60"/>
      <c r="ACN17425" s="60"/>
      <c r="ACO17425" s="60"/>
      <c r="ACP17425" s="60"/>
      <c r="ACQ17425" s="60"/>
      <c r="ACR17425" s="60"/>
      <c r="ACS17425" s="60"/>
      <c r="ACT17425" s="60"/>
      <c r="ACU17425" s="60"/>
      <c r="ACV17425" s="60"/>
      <c r="ACW17425" s="60"/>
      <c r="ACX17425" s="60"/>
      <c r="ACY17425" s="60">
        <v>4.5635870142901797E-2</v>
      </c>
      <c r="ACZ17425" s="60"/>
      <c r="ADA17425" s="60"/>
      <c r="ADB17425" s="60"/>
      <c r="ADC17425" s="60"/>
      <c r="ADD17425" s="60"/>
      <c r="ADE17425" s="60"/>
    </row>
    <row r="17426" spans="760:785" x14ac:dyDescent="0.25">
      <c r="ACF17426" s="60"/>
      <c r="ACG17426" s="60"/>
      <c r="ACH17426" s="60"/>
      <c r="ACI17426" s="60"/>
      <c r="ACJ17426" s="60"/>
      <c r="ACK17426" s="60"/>
      <c r="ACL17426" s="60"/>
      <c r="ACM17426" s="60"/>
      <c r="ACN17426" s="60"/>
      <c r="ACO17426" s="60"/>
      <c r="ACP17426" s="60"/>
      <c r="ACQ17426" s="60"/>
      <c r="ACR17426" s="60"/>
      <c r="ACS17426" s="60"/>
      <c r="ACT17426" s="60"/>
      <c r="ACU17426" s="60"/>
      <c r="ACV17426" s="60"/>
      <c r="ACW17426" s="60"/>
      <c r="ACX17426" s="60"/>
      <c r="ACY17426" s="60">
        <v>4.5623787062748201E-2</v>
      </c>
      <c r="ACZ17426" s="60"/>
      <c r="ADA17426" s="60"/>
      <c r="ADB17426" s="60"/>
      <c r="ADC17426" s="60"/>
      <c r="ADD17426" s="60"/>
      <c r="ADE17426" s="60"/>
    </row>
    <row r="17427" spans="760:785" x14ac:dyDescent="0.25">
      <c r="ACF17427" s="60"/>
      <c r="ACG17427" s="60"/>
      <c r="ACH17427" s="60"/>
      <c r="ACI17427" s="60"/>
      <c r="ACJ17427" s="60"/>
      <c r="ACK17427" s="60"/>
      <c r="ACL17427" s="60"/>
      <c r="ACM17427" s="60"/>
      <c r="ACN17427" s="60"/>
      <c r="ACO17427" s="60"/>
      <c r="ACP17427" s="60"/>
      <c r="ACQ17427" s="60"/>
      <c r="ACR17427" s="60"/>
      <c r="ACS17427" s="60"/>
      <c r="ACT17427" s="60"/>
      <c r="ACU17427" s="60"/>
      <c r="ACV17427" s="60"/>
      <c r="ACW17427" s="60"/>
      <c r="ACX17427" s="60"/>
      <c r="ACY17427" s="60">
        <v>4.5623787062748201E-2</v>
      </c>
      <c r="ACZ17427" s="60"/>
      <c r="ADA17427" s="60"/>
      <c r="ADB17427" s="60"/>
      <c r="ADC17427" s="60"/>
      <c r="ADD17427" s="60"/>
      <c r="ADE17427" s="60"/>
    </row>
    <row r="17428" spans="760:785" x14ac:dyDescent="0.25">
      <c r="ACF17428" s="60"/>
      <c r="ACG17428" s="60"/>
      <c r="ACH17428" s="60"/>
      <c r="ACI17428" s="60"/>
      <c r="ACJ17428" s="60"/>
      <c r="ACK17428" s="60"/>
      <c r="ACL17428" s="60"/>
      <c r="ACM17428" s="60"/>
      <c r="ACN17428" s="60"/>
      <c r="ACO17428" s="60"/>
      <c r="ACP17428" s="60"/>
      <c r="ACQ17428" s="60"/>
      <c r="ACR17428" s="60"/>
      <c r="ACS17428" s="60"/>
      <c r="ACT17428" s="60"/>
      <c r="ACU17428" s="60"/>
      <c r="ACV17428" s="60"/>
      <c r="ACW17428" s="60"/>
      <c r="ACX17428" s="60"/>
      <c r="ACY17428" s="60">
        <v>4.5588770083765898E-2</v>
      </c>
      <c r="ACZ17428" s="60"/>
      <c r="ADA17428" s="60"/>
      <c r="ADB17428" s="60"/>
      <c r="ADC17428" s="60"/>
      <c r="ADD17428" s="60"/>
      <c r="ADE17428" s="60"/>
    </row>
    <row r="17429" spans="760:785" x14ac:dyDescent="0.25">
      <c r="ACF17429" s="60"/>
      <c r="ACG17429" s="60"/>
      <c r="ACH17429" s="60"/>
      <c r="ACI17429" s="60"/>
      <c r="ACJ17429" s="60"/>
      <c r="ACK17429" s="60"/>
      <c r="ACL17429" s="60"/>
      <c r="ACM17429" s="60"/>
      <c r="ACN17429" s="60"/>
      <c r="ACO17429" s="60"/>
      <c r="ACP17429" s="60"/>
      <c r="ACQ17429" s="60"/>
      <c r="ACR17429" s="60"/>
      <c r="ACS17429" s="60"/>
      <c r="ACT17429" s="60"/>
      <c r="ACU17429" s="60"/>
      <c r="ACV17429" s="60"/>
      <c r="ACW17429" s="60"/>
      <c r="ACX17429" s="60"/>
      <c r="ACY17429" s="60">
        <v>4.5588770083765898E-2</v>
      </c>
      <c r="ACZ17429" s="60"/>
      <c r="ADA17429" s="60"/>
      <c r="ADB17429" s="60"/>
      <c r="ADC17429" s="60"/>
      <c r="ADD17429" s="60"/>
      <c r="ADE17429" s="60"/>
    </row>
    <row r="17430" spans="760:785" x14ac:dyDescent="0.25">
      <c r="ACF17430" s="60"/>
      <c r="ACG17430" s="60"/>
      <c r="ACH17430" s="60"/>
      <c r="ACI17430" s="60"/>
      <c r="ACJ17430" s="60"/>
      <c r="ACK17430" s="60"/>
      <c r="ACL17430" s="60"/>
      <c r="ACM17430" s="60"/>
      <c r="ACN17430" s="60"/>
      <c r="ACO17430" s="60"/>
      <c r="ACP17430" s="60"/>
      <c r="ACQ17430" s="60"/>
      <c r="ACR17430" s="60"/>
      <c r="ACS17430" s="60"/>
      <c r="ACT17430" s="60"/>
      <c r="ACU17430" s="60"/>
      <c r="ACV17430" s="60"/>
      <c r="ACW17430" s="60"/>
      <c r="ACX17430" s="60"/>
      <c r="ACY17430" s="60">
        <v>4.5543353179161097E-2</v>
      </c>
      <c r="ACZ17430" s="60"/>
      <c r="ADA17430" s="60"/>
      <c r="ADB17430" s="60"/>
      <c r="ADC17430" s="60"/>
      <c r="ADD17430" s="60"/>
      <c r="ADE17430" s="60"/>
    </row>
    <row r="17431" spans="760:785" x14ac:dyDescent="0.25">
      <c r="ACF17431" s="60"/>
      <c r="ACG17431" s="60"/>
      <c r="ACH17431" s="60"/>
      <c r="ACI17431" s="60"/>
      <c r="ACJ17431" s="60"/>
      <c r="ACK17431" s="60"/>
      <c r="ACL17431" s="60"/>
      <c r="ACM17431" s="60"/>
      <c r="ACN17431" s="60"/>
      <c r="ACO17431" s="60"/>
      <c r="ACP17431" s="60"/>
      <c r="ACQ17431" s="60"/>
      <c r="ACR17431" s="60"/>
      <c r="ACS17431" s="60"/>
      <c r="ACT17431" s="60"/>
      <c r="ACU17431" s="60"/>
      <c r="ACV17431" s="60"/>
      <c r="ACW17431" s="60"/>
      <c r="ACX17431" s="60"/>
      <c r="ACY17431" s="60">
        <v>4.5543353179161097E-2</v>
      </c>
      <c r="ACZ17431" s="60"/>
      <c r="ADA17431" s="60"/>
      <c r="ADB17431" s="60"/>
      <c r="ADC17431" s="60"/>
      <c r="ADD17431" s="60"/>
      <c r="ADE17431" s="60"/>
    </row>
    <row r="17432" spans="760:785" x14ac:dyDescent="0.25">
      <c r="ACF17432" s="60"/>
      <c r="ACG17432" s="60"/>
      <c r="ACH17432" s="60"/>
      <c r="ACI17432" s="60"/>
      <c r="ACJ17432" s="60"/>
      <c r="ACK17432" s="60"/>
      <c r="ACL17432" s="60"/>
      <c r="ACM17432" s="60"/>
      <c r="ACN17432" s="60"/>
      <c r="ACO17432" s="60"/>
      <c r="ACP17432" s="60"/>
      <c r="ACQ17432" s="60"/>
      <c r="ACR17432" s="60"/>
      <c r="ACS17432" s="60"/>
      <c r="ACT17432" s="60"/>
      <c r="ACU17432" s="60"/>
      <c r="ACV17432" s="60"/>
      <c r="ACW17432" s="60"/>
      <c r="ACX17432" s="60"/>
      <c r="ACY17432" s="60">
        <v>4.5539566415856401E-2</v>
      </c>
      <c r="ACZ17432" s="60"/>
      <c r="ADA17432" s="60"/>
      <c r="ADB17432" s="60"/>
      <c r="ADC17432" s="60"/>
      <c r="ADD17432" s="60"/>
      <c r="ADE17432" s="60"/>
    </row>
    <row r="17433" spans="760:785" x14ac:dyDescent="0.25">
      <c r="ACF17433" s="60"/>
      <c r="ACG17433" s="60"/>
      <c r="ACH17433" s="60"/>
      <c r="ACI17433" s="60"/>
      <c r="ACJ17433" s="60"/>
      <c r="ACK17433" s="60"/>
      <c r="ACL17433" s="60"/>
      <c r="ACM17433" s="60"/>
      <c r="ACN17433" s="60"/>
      <c r="ACO17433" s="60"/>
      <c r="ACP17433" s="60"/>
      <c r="ACQ17433" s="60"/>
      <c r="ACR17433" s="60"/>
      <c r="ACS17433" s="60"/>
      <c r="ACT17433" s="60"/>
      <c r="ACU17433" s="60"/>
      <c r="ACV17433" s="60"/>
      <c r="ACW17433" s="60"/>
      <c r="ACX17433" s="60"/>
      <c r="ACY17433" s="60">
        <v>4.5539566415856401E-2</v>
      </c>
      <c r="ACZ17433" s="60"/>
      <c r="ADA17433" s="60"/>
      <c r="ADB17433" s="60"/>
      <c r="ADC17433" s="60"/>
      <c r="ADD17433" s="60"/>
      <c r="ADE17433" s="60"/>
    </row>
    <row r="17434" spans="760:785" x14ac:dyDescent="0.25">
      <c r="ACF17434" s="60"/>
      <c r="ACG17434" s="60"/>
      <c r="ACH17434" s="60"/>
      <c r="ACI17434" s="60"/>
      <c r="ACJ17434" s="60"/>
      <c r="ACK17434" s="60"/>
      <c r="ACL17434" s="60"/>
      <c r="ACM17434" s="60"/>
      <c r="ACN17434" s="60"/>
      <c r="ACO17434" s="60"/>
      <c r="ACP17434" s="60"/>
      <c r="ACQ17434" s="60"/>
      <c r="ACR17434" s="60"/>
      <c r="ACS17434" s="60"/>
      <c r="ACT17434" s="60"/>
      <c r="ACU17434" s="60"/>
      <c r="ACV17434" s="60"/>
      <c r="ACW17434" s="60"/>
      <c r="ACX17434" s="60"/>
      <c r="ACY17434" s="60">
        <v>4.5532955288159302E-2</v>
      </c>
      <c r="ACZ17434" s="60"/>
      <c r="ADA17434" s="60"/>
      <c r="ADB17434" s="60"/>
      <c r="ADC17434" s="60"/>
      <c r="ADD17434" s="60"/>
      <c r="ADE17434" s="60"/>
    </row>
    <row r="17435" spans="760:785" x14ac:dyDescent="0.25">
      <c r="ACF17435" s="60"/>
      <c r="ACG17435" s="60"/>
      <c r="ACH17435" s="60"/>
      <c r="ACI17435" s="60"/>
      <c r="ACJ17435" s="60"/>
      <c r="ACK17435" s="60"/>
      <c r="ACL17435" s="60"/>
      <c r="ACM17435" s="60"/>
      <c r="ACN17435" s="60"/>
      <c r="ACO17435" s="60"/>
      <c r="ACP17435" s="60"/>
      <c r="ACQ17435" s="60"/>
      <c r="ACR17435" s="60"/>
      <c r="ACS17435" s="60"/>
      <c r="ACT17435" s="60"/>
      <c r="ACU17435" s="60"/>
      <c r="ACV17435" s="60"/>
      <c r="ACW17435" s="60"/>
      <c r="ACX17435" s="60"/>
      <c r="ACY17435" s="60">
        <v>4.5532955288159302E-2</v>
      </c>
      <c r="ACZ17435" s="60"/>
      <c r="ADA17435" s="60"/>
      <c r="ADB17435" s="60"/>
      <c r="ADC17435" s="60"/>
      <c r="ADD17435" s="60"/>
      <c r="ADE17435" s="60"/>
    </row>
    <row r="17436" spans="760:785" x14ac:dyDescent="0.25">
      <c r="ACF17436" s="60"/>
      <c r="ACG17436" s="60"/>
      <c r="ACH17436" s="60"/>
      <c r="ACI17436" s="60"/>
      <c r="ACJ17436" s="60"/>
      <c r="ACK17436" s="60"/>
      <c r="ACL17436" s="60"/>
      <c r="ACM17436" s="60"/>
      <c r="ACN17436" s="60"/>
      <c r="ACO17436" s="60"/>
      <c r="ACP17436" s="60"/>
      <c r="ACQ17436" s="60"/>
      <c r="ACR17436" s="60"/>
      <c r="ACS17436" s="60"/>
      <c r="ACT17436" s="60"/>
      <c r="ACU17436" s="60"/>
      <c r="ACV17436" s="60"/>
      <c r="ACW17436" s="60"/>
      <c r="ACX17436" s="60"/>
      <c r="ACY17436" s="60">
        <v>4.5335998757351899E-2</v>
      </c>
      <c r="ACZ17436" s="60"/>
      <c r="ADA17436" s="60"/>
      <c r="ADB17436" s="60"/>
      <c r="ADC17436" s="60"/>
      <c r="ADD17436" s="60"/>
      <c r="ADE17436" s="60"/>
    </row>
    <row r="17437" spans="760:785" x14ac:dyDescent="0.25">
      <c r="ACF17437" s="60"/>
      <c r="ACG17437" s="60"/>
      <c r="ACH17437" s="60"/>
      <c r="ACI17437" s="60"/>
      <c r="ACJ17437" s="60"/>
      <c r="ACK17437" s="60"/>
      <c r="ACL17437" s="60"/>
      <c r="ACM17437" s="60"/>
      <c r="ACN17437" s="60"/>
      <c r="ACO17437" s="60"/>
      <c r="ACP17437" s="60"/>
      <c r="ACQ17437" s="60"/>
      <c r="ACR17437" s="60"/>
      <c r="ACS17437" s="60"/>
      <c r="ACT17437" s="60"/>
      <c r="ACU17437" s="60"/>
      <c r="ACV17437" s="60"/>
      <c r="ACW17437" s="60"/>
      <c r="ACX17437" s="60"/>
      <c r="ACY17437" s="60">
        <v>4.5275625414837602E-2</v>
      </c>
      <c r="ACZ17437" s="60"/>
      <c r="ADA17437" s="60"/>
      <c r="ADB17437" s="60"/>
      <c r="ADC17437" s="60"/>
      <c r="ADD17437" s="60"/>
      <c r="ADE17437" s="60"/>
    </row>
    <row r="17438" spans="760:785" x14ac:dyDescent="0.25">
      <c r="ACF17438" s="60"/>
      <c r="ACG17438" s="60"/>
      <c r="ACH17438" s="60"/>
      <c r="ACI17438" s="60"/>
      <c r="ACJ17438" s="60"/>
      <c r="ACK17438" s="60"/>
      <c r="ACL17438" s="60"/>
      <c r="ACM17438" s="60"/>
      <c r="ACN17438" s="60"/>
      <c r="ACO17438" s="60"/>
      <c r="ACP17438" s="60"/>
      <c r="ACQ17438" s="60"/>
      <c r="ACR17438" s="60"/>
      <c r="ACS17438" s="60"/>
      <c r="ACT17438" s="60"/>
      <c r="ACU17438" s="60"/>
      <c r="ACV17438" s="60"/>
      <c r="ACW17438" s="60"/>
      <c r="ACX17438" s="60"/>
      <c r="ACY17438" s="60">
        <v>4.5275625414837602E-2</v>
      </c>
      <c r="ACZ17438" s="60"/>
      <c r="ADA17438" s="60"/>
      <c r="ADB17438" s="60"/>
      <c r="ADC17438" s="60"/>
      <c r="ADD17438" s="60"/>
      <c r="ADE17438" s="60"/>
    </row>
    <row r="17439" spans="760:785" x14ac:dyDescent="0.25">
      <c r="ACF17439" s="60"/>
      <c r="ACG17439" s="60"/>
      <c r="ACH17439" s="60"/>
      <c r="ACI17439" s="60"/>
      <c r="ACJ17439" s="60"/>
      <c r="ACK17439" s="60"/>
      <c r="ACL17439" s="60"/>
      <c r="ACM17439" s="60"/>
      <c r="ACN17439" s="60"/>
      <c r="ACO17439" s="60"/>
      <c r="ACP17439" s="60"/>
      <c r="ACQ17439" s="60"/>
      <c r="ACR17439" s="60"/>
      <c r="ACS17439" s="60"/>
      <c r="ACT17439" s="60"/>
      <c r="ACU17439" s="60"/>
      <c r="ACV17439" s="60"/>
      <c r="ACW17439" s="60"/>
      <c r="ACX17439" s="60"/>
      <c r="ACY17439" s="60">
        <v>4.52260084322164E-2</v>
      </c>
      <c r="ACZ17439" s="60"/>
      <c r="ADA17439" s="60"/>
      <c r="ADB17439" s="60"/>
      <c r="ADC17439" s="60"/>
      <c r="ADD17439" s="60"/>
      <c r="ADE17439" s="60"/>
    </row>
    <row r="17440" spans="760:785" x14ac:dyDescent="0.25">
      <c r="ACF17440" s="60"/>
      <c r="ACG17440" s="60"/>
      <c r="ACH17440" s="60"/>
      <c r="ACI17440" s="60"/>
      <c r="ACJ17440" s="60"/>
      <c r="ACK17440" s="60"/>
      <c r="ACL17440" s="60"/>
      <c r="ACM17440" s="60"/>
      <c r="ACN17440" s="60"/>
      <c r="ACO17440" s="60"/>
      <c r="ACP17440" s="60"/>
      <c r="ACQ17440" s="60"/>
      <c r="ACR17440" s="60"/>
      <c r="ACS17440" s="60"/>
      <c r="ACT17440" s="60"/>
      <c r="ACU17440" s="60"/>
      <c r="ACV17440" s="60"/>
      <c r="ACW17440" s="60"/>
      <c r="ACX17440" s="60"/>
      <c r="ACY17440" s="60">
        <v>4.52260084322164E-2</v>
      </c>
      <c r="ACZ17440" s="60"/>
      <c r="ADA17440" s="60"/>
      <c r="ADB17440" s="60"/>
      <c r="ADC17440" s="60"/>
      <c r="ADD17440" s="60"/>
      <c r="ADE17440" s="60"/>
    </row>
    <row r="17441" spans="760:785" x14ac:dyDescent="0.25">
      <c r="ACF17441" s="60"/>
      <c r="ACG17441" s="60"/>
      <c r="ACH17441" s="60"/>
      <c r="ACI17441" s="60"/>
      <c r="ACJ17441" s="60"/>
      <c r="ACK17441" s="60"/>
      <c r="ACL17441" s="60"/>
      <c r="ACM17441" s="60"/>
      <c r="ACN17441" s="60"/>
      <c r="ACO17441" s="60"/>
      <c r="ACP17441" s="60"/>
      <c r="ACQ17441" s="60"/>
      <c r="ACR17441" s="60"/>
      <c r="ACS17441" s="60"/>
      <c r="ACT17441" s="60"/>
      <c r="ACU17441" s="60"/>
      <c r="ACV17441" s="60"/>
      <c r="ACW17441" s="60"/>
      <c r="ACX17441" s="60"/>
      <c r="ACY17441" s="60">
        <v>4.5207493479460403E-2</v>
      </c>
      <c r="ACZ17441" s="60"/>
      <c r="ADA17441" s="60"/>
      <c r="ADB17441" s="60"/>
      <c r="ADC17441" s="60"/>
      <c r="ADD17441" s="60"/>
      <c r="ADE17441" s="60"/>
    </row>
    <row r="17442" spans="760:785" x14ac:dyDescent="0.25">
      <c r="ACF17442" s="60"/>
      <c r="ACG17442" s="60"/>
      <c r="ACH17442" s="60"/>
      <c r="ACI17442" s="60"/>
      <c r="ACJ17442" s="60"/>
      <c r="ACK17442" s="60"/>
      <c r="ACL17442" s="60"/>
      <c r="ACM17442" s="60"/>
      <c r="ACN17442" s="60"/>
      <c r="ACO17442" s="60"/>
      <c r="ACP17442" s="60"/>
      <c r="ACQ17442" s="60"/>
      <c r="ACR17442" s="60"/>
      <c r="ACS17442" s="60"/>
      <c r="ACT17442" s="60"/>
      <c r="ACU17442" s="60"/>
      <c r="ACV17442" s="60"/>
      <c r="ACW17442" s="60"/>
      <c r="ACX17442" s="60"/>
      <c r="ACY17442" s="60">
        <v>4.5207493479460403E-2</v>
      </c>
      <c r="ACZ17442" s="60"/>
      <c r="ADA17442" s="60"/>
      <c r="ADB17442" s="60"/>
      <c r="ADC17442" s="60"/>
      <c r="ADD17442" s="60"/>
      <c r="ADE17442" s="60"/>
    </row>
    <row r="17443" spans="760:785" x14ac:dyDescent="0.25">
      <c r="ACF17443" s="60"/>
      <c r="ACG17443" s="60"/>
      <c r="ACH17443" s="60"/>
      <c r="ACI17443" s="60"/>
      <c r="ACJ17443" s="60"/>
      <c r="ACK17443" s="60"/>
      <c r="ACL17443" s="60"/>
      <c r="ACM17443" s="60"/>
      <c r="ACN17443" s="60"/>
      <c r="ACO17443" s="60"/>
      <c r="ACP17443" s="60"/>
      <c r="ACQ17443" s="60"/>
      <c r="ACR17443" s="60"/>
      <c r="ACS17443" s="60"/>
      <c r="ACT17443" s="60"/>
      <c r="ACU17443" s="60"/>
      <c r="ACV17443" s="60"/>
      <c r="ACW17443" s="60"/>
      <c r="ACX17443" s="60"/>
      <c r="ACY17443" s="60">
        <v>4.5182036709737597E-2</v>
      </c>
      <c r="ACZ17443" s="60"/>
      <c r="ADA17443" s="60"/>
      <c r="ADB17443" s="60"/>
      <c r="ADC17443" s="60"/>
      <c r="ADD17443" s="60"/>
      <c r="ADE17443" s="60"/>
    </row>
    <row r="17444" spans="760:785" x14ac:dyDescent="0.25">
      <c r="ACF17444" s="60"/>
      <c r="ACG17444" s="60"/>
      <c r="ACH17444" s="60"/>
      <c r="ACI17444" s="60"/>
      <c r="ACJ17444" s="60"/>
      <c r="ACK17444" s="60"/>
      <c r="ACL17444" s="60"/>
      <c r="ACM17444" s="60"/>
      <c r="ACN17444" s="60"/>
      <c r="ACO17444" s="60"/>
      <c r="ACP17444" s="60"/>
      <c r="ACQ17444" s="60"/>
      <c r="ACR17444" s="60"/>
      <c r="ACS17444" s="60"/>
      <c r="ACT17444" s="60"/>
      <c r="ACU17444" s="60"/>
      <c r="ACV17444" s="60"/>
      <c r="ACW17444" s="60"/>
      <c r="ACX17444" s="60"/>
      <c r="ACY17444" s="60">
        <v>4.5182036709737597E-2</v>
      </c>
      <c r="ACZ17444" s="60"/>
      <c r="ADA17444" s="60"/>
      <c r="ADB17444" s="60"/>
      <c r="ADC17444" s="60"/>
      <c r="ADD17444" s="60"/>
      <c r="ADE17444" s="60"/>
    </row>
    <row r="17445" spans="760:785" x14ac:dyDescent="0.25">
      <c r="ACF17445" s="60"/>
      <c r="ACG17445" s="60"/>
      <c r="ACH17445" s="60"/>
      <c r="ACI17445" s="60"/>
      <c r="ACJ17445" s="60"/>
      <c r="ACK17445" s="60"/>
      <c r="ACL17445" s="60"/>
      <c r="ACM17445" s="60"/>
      <c r="ACN17445" s="60"/>
      <c r="ACO17445" s="60"/>
      <c r="ACP17445" s="60"/>
      <c r="ACQ17445" s="60"/>
      <c r="ACR17445" s="60"/>
      <c r="ACS17445" s="60"/>
      <c r="ACT17445" s="60"/>
      <c r="ACU17445" s="60"/>
      <c r="ACV17445" s="60"/>
      <c r="ACW17445" s="60"/>
      <c r="ACX17445" s="60"/>
      <c r="ACY17445" s="60">
        <v>4.5085838654743603E-2</v>
      </c>
      <c r="ACZ17445" s="60"/>
      <c r="ADA17445" s="60"/>
      <c r="ADB17445" s="60"/>
      <c r="ADC17445" s="60"/>
      <c r="ADD17445" s="60"/>
      <c r="ADE17445" s="60"/>
    </row>
    <row r="17446" spans="760:785" x14ac:dyDescent="0.25">
      <c r="ACF17446" s="60"/>
      <c r="ACG17446" s="60"/>
      <c r="ACH17446" s="60"/>
      <c r="ACI17446" s="60"/>
      <c r="ACJ17446" s="60"/>
      <c r="ACK17446" s="60"/>
      <c r="ACL17446" s="60"/>
      <c r="ACM17446" s="60"/>
      <c r="ACN17446" s="60"/>
      <c r="ACO17446" s="60"/>
      <c r="ACP17446" s="60"/>
      <c r="ACQ17446" s="60"/>
      <c r="ACR17446" s="60"/>
      <c r="ACS17446" s="60"/>
      <c r="ACT17446" s="60"/>
      <c r="ACU17446" s="60"/>
      <c r="ACV17446" s="60"/>
      <c r="ACW17446" s="60"/>
      <c r="ACX17446" s="60"/>
      <c r="ACY17446" s="60">
        <v>4.5085838654743603E-2</v>
      </c>
      <c r="ACZ17446" s="60"/>
      <c r="ADA17446" s="60"/>
      <c r="ADB17446" s="60"/>
      <c r="ADC17446" s="60"/>
      <c r="ADD17446" s="60"/>
      <c r="ADE17446" s="60"/>
    </row>
    <row r="17447" spans="760:785" x14ac:dyDescent="0.25">
      <c r="ACF17447" s="60"/>
      <c r="ACG17447" s="60"/>
      <c r="ACH17447" s="60"/>
      <c r="ACI17447" s="60"/>
      <c r="ACJ17447" s="60"/>
      <c r="ACK17447" s="60"/>
      <c r="ACL17447" s="60"/>
      <c r="ACM17447" s="60"/>
      <c r="ACN17447" s="60"/>
      <c r="ACO17447" s="60"/>
      <c r="ACP17447" s="60"/>
      <c r="ACQ17447" s="60"/>
      <c r="ACR17447" s="60"/>
      <c r="ACS17447" s="60"/>
      <c r="ACT17447" s="60"/>
      <c r="ACU17447" s="60"/>
      <c r="ACV17447" s="60"/>
      <c r="ACW17447" s="60"/>
      <c r="ACX17447" s="60"/>
      <c r="ACY17447" s="60">
        <v>4.5056497540363998E-2</v>
      </c>
      <c r="ACZ17447" s="60"/>
      <c r="ADA17447" s="60"/>
      <c r="ADB17447" s="60"/>
      <c r="ADC17447" s="60"/>
      <c r="ADD17447" s="60"/>
      <c r="ADE17447" s="60"/>
    </row>
    <row r="17448" spans="760:785" x14ac:dyDescent="0.25">
      <c r="ACF17448" s="60"/>
      <c r="ACG17448" s="60"/>
      <c r="ACH17448" s="60"/>
      <c r="ACI17448" s="60"/>
      <c r="ACJ17448" s="60"/>
      <c r="ACK17448" s="60"/>
      <c r="ACL17448" s="60"/>
      <c r="ACM17448" s="60"/>
      <c r="ACN17448" s="60"/>
      <c r="ACO17448" s="60"/>
      <c r="ACP17448" s="60"/>
      <c r="ACQ17448" s="60"/>
      <c r="ACR17448" s="60"/>
      <c r="ACS17448" s="60"/>
      <c r="ACT17448" s="60"/>
      <c r="ACU17448" s="60"/>
      <c r="ACV17448" s="60"/>
      <c r="ACW17448" s="60"/>
      <c r="ACX17448" s="60"/>
      <c r="ACY17448" s="60">
        <v>4.5056497540363998E-2</v>
      </c>
      <c r="ACZ17448" s="60"/>
      <c r="ADA17448" s="60"/>
      <c r="ADB17448" s="60"/>
      <c r="ADC17448" s="60"/>
      <c r="ADD17448" s="60"/>
      <c r="ADE17448" s="60"/>
    </row>
    <row r="17449" spans="760:785" x14ac:dyDescent="0.25">
      <c r="ACF17449" s="60"/>
      <c r="ACG17449" s="60"/>
      <c r="ACH17449" s="60"/>
      <c r="ACI17449" s="60"/>
      <c r="ACJ17449" s="60"/>
      <c r="ACK17449" s="60"/>
      <c r="ACL17449" s="60"/>
      <c r="ACM17449" s="60"/>
      <c r="ACN17449" s="60"/>
      <c r="ACO17449" s="60"/>
      <c r="ACP17449" s="60"/>
      <c r="ACQ17449" s="60"/>
      <c r="ACR17449" s="60"/>
      <c r="ACS17449" s="60"/>
      <c r="ACT17449" s="60"/>
      <c r="ACU17449" s="60"/>
      <c r="ACV17449" s="60"/>
      <c r="ACW17449" s="60"/>
      <c r="ACX17449" s="60"/>
      <c r="ACY17449" s="60">
        <v>4.5041962501918102E-2</v>
      </c>
      <c r="ACZ17449" s="60"/>
      <c r="ADA17449" s="60"/>
      <c r="ADB17449" s="60"/>
      <c r="ADC17449" s="60"/>
      <c r="ADD17449" s="60"/>
      <c r="ADE17449" s="60"/>
    </row>
    <row r="17450" spans="760:785" x14ac:dyDescent="0.25">
      <c r="ACF17450" s="60"/>
      <c r="ACG17450" s="60"/>
      <c r="ACH17450" s="60"/>
      <c r="ACI17450" s="60"/>
      <c r="ACJ17450" s="60"/>
      <c r="ACK17450" s="60"/>
      <c r="ACL17450" s="60"/>
      <c r="ACM17450" s="60"/>
      <c r="ACN17450" s="60"/>
      <c r="ACO17450" s="60"/>
      <c r="ACP17450" s="60"/>
      <c r="ACQ17450" s="60"/>
      <c r="ACR17450" s="60"/>
      <c r="ACS17450" s="60"/>
      <c r="ACT17450" s="60"/>
      <c r="ACU17450" s="60"/>
      <c r="ACV17450" s="60"/>
      <c r="ACW17450" s="60"/>
      <c r="ACX17450" s="60"/>
      <c r="ACY17450" s="60">
        <v>4.5041962501918102E-2</v>
      </c>
      <c r="ACZ17450" s="60"/>
      <c r="ADA17450" s="60"/>
      <c r="ADB17450" s="60"/>
      <c r="ADC17450" s="60"/>
      <c r="ADD17450" s="60"/>
      <c r="ADE17450" s="60"/>
    </row>
    <row r="17451" spans="760:785" x14ac:dyDescent="0.25">
      <c r="ACF17451" s="60"/>
      <c r="ACG17451" s="60"/>
      <c r="ACH17451" s="60"/>
      <c r="ACI17451" s="60"/>
      <c r="ACJ17451" s="60"/>
      <c r="ACK17451" s="60"/>
      <c r="ACL17451" s="60"/>
      <c r="ACM17451" s="60"/>
      <c r="ACN17451" s="60"/>
      <c r="ACO17451" s="60"/>
      <c r="ACP17451" s="60"/>
      <c r="ACQ17451" s="60"/>
      <c r="ACR17451" s="60"/>
      <c r="ACS17451" s="60"/>
      <c r="ACT17451" s="60"/>
      <c r="ACU17451" s="60"/>
      <c r="ACV17451" s="60"/>
      <c r="ACW17451" s="60"/>
      <c r="ACX17451" s="60"/>
      <c r="ACY17451" s="60">
        <v>4.49767469764683E-2</v>
      </c>
      <c r="ACZ17451" s="60"/>
      <c r="ADA17451" s="60"/>
      <c r="ADB17451" s="60"/>
      <c r="ADC17451" s="60"/>
      <c r="ADD17451" s="60"/>
      <c r="ADE17451" s="60"/>
    </row>
    <row r="17452" spans="760:785" x14ac:dyDescent="0.25">
      <c r="ACF17452" s="60"/>
      <c r="ACG17452" s="60"/>
      <c r="ACH17452" s="60"/>
      <c r="ACI17452" s="60"/>
      <c r="ACJ17452" s="60"/>
      <c r="ACK17452" s="60"/>
      <c r="ACL17452" s="60"/>
      <c r="ACM17452" s="60"/>
      <c r="ACN17452" s="60"/>
      <c r="ACO17452" s="60"/>
      <c r="ACP17452" s="60"/>
      <c r="ACQ17452" s="60"/>
      <c r="ACR17452" s="60"/>
      <c r="ACS17452" s="60"/>
      <c r="ACT17452" s="60"/>
      <c r="ACU17452" s="60"/>
      <c r="ACV17452" s="60"/>
      <c r="ACW17452" s="60"/>
      <c r="ACX17452" s="60"/>
      <c r="ACY17452" s="60">
        <v>4.49767469764683E-2</v>
      </c>
      <c r="ACZ17452" s="60"/>
      <c r="ADA17452" s="60"/>
      <c r="ADB17452" s="60"/>
      <c r="ADC17452" s="60"/>
      <c r="ADD17452" s="60"/>
      <c r="ADE17452" s="60"/>
    </row>
    <row r="17453" spans="760:785" x14ac:dyDescent="0.25">
      <c r="ACF17453" s="60"/>
      <c r="ACG17453" s="60"/>
      <c r="ACH17453" s="60"/>
      <c r="ACI17453" s="60"/>
      <c r="ACJ17453" s="60"/>
      <c r="ACK17453" s="60"/>
      <c r="ACL17453" s="60"/>
      <c r="ACM17453" s="60"/>
      <c r="ACN17453" s="60"/>
      <c r="ACO17453" s="60"/>
      <c r="ACP17453" s="60"/>
      <c r="ACQ17453" s="60"/>
      <c r="ACR17453" s="60"/>
      <c r="ACS17453" s="60"/>
      <c r="ACT17453" s="60"/>
      <c r="ACU17453" s="60"/>
      <c r="ACV17453" s="60"/>
      <c r="ACW17453" s="60"/>
      <c r="ACX17453" s="60"/>
      <c r="ACY17453" s="60">
        <v>4.4930700834938199E-2</v>
      </c>
      <c r="ACZ17453" s="60"/>
      <c r="ADA17453" s="60"/>
      <c r="ADB17453" s="60"/>
      <c r="ADC17453" s="60"/>
      <c r="ADD17453" s="60"/>
      <c r="ADE17453" s="60"/>
    </row>
    <row r="17454" spans="760:785" x14ac:dyDescent="0.25">
      <c r="ACF17454" s="60"/>
      <c r="ACG17454" s="60"/>
      <c r="ACH17454" s="60"/>
      <c r="ACI17454" s="60"/>
      <c r="ACJ17454" s="60"/>
      <c r="ACK17454" s="60"/>
      <c r="ACL17454" s="60"/>
      <c r="ACM17454" s="60"/>
      <c r="ACN17454" s="60"/>
      <c r="ACO17454" s="60"/>
      <c r="ACP17454" s="60"/>
      <c r="ACQ17454" s="60"/>
      <c r="ACR17454" s="60"/>
      <c r="ACS17454" s="60"/>
      <c r="ACT17454" s="60"/>
      <c r="ACU17454" s="60"/>
      <c r="ACV17454" s="60"/>
      <c r="ACW17454" s="60"/>
      <c r="ACX17454" s="60"/>
      <c r="ACY17454" s="60">
        <v>4.4930700834938199E-2</v>
      </c>
      <c r="ACZ17454" s="60"/>
      <c r="ADA17454" s="60"/>
      <c r="ADB17454" s="60"/>
      <c r="ADC17454" s="60"/>
      <c r="ADD17454" s="60"/>
      <c r="ADE17454" s="60"/>
    </row>
    <row r="17455" spans="760:785" x14ac:dyDescent="0.25">
      <c r="ACF17455" s="60"/>
      <c r="ACG17455" s="60"/>
      <c r="ACH17455" s="60"/>
      <c r="ACI17455" s="60"/>
      <c r="ACJ17455" s="60"/>
      <c r="ACK17455" s="60"/>
      <c r="ACL17455" s="60"/>
      <c r="ACM17455" s="60"/>
      <c r="ACN17455" s="60"/>
      <c r="ACO17455" s="60"/>
      <c r="ACP17455" s="60"/>
      <c r="ACQ17455" s="60"/>
      <c r="ACR17455" s="60"/>
      <c r="ACS17455" s="60"/>
      <c r="ACT17455" s="60"/>
      <c r="ACU17455" s="60"/>
      <c r="ACV17455" s="60"/>
      <c r="ACW17455" s="60"/>
      <c r="ACX17455" s="60"/>
      <c r="ACY17455" s="60">
        <v>4.4879866858830997E-2</v>
      </c>
      <c r="ACZ17455" s="60"/>
      <c r="ADA17455" s="60"/>
      <c r="ADB17455" s="60"/>
      <c r="ADC17455" s="60"/>
      <c r="ADD17455" s="60"/>
      <c r="ADE17455" s="60"/>
    </row>
    <row r="17456" spans="760:785" x14ac:dyDescent="0.25">
      <c r="ACF17456" s="60"/>
      <c r="ACG17456" s="60"/>
      <c r="ACH17456" s="60"/>
      <c r="ACI17456" s="60"/>
      <c r="ACJ17456" s="60"/>
      <c r="ACK17456" s="60"/>
      <c r="ACL17456" s="60"/>
      <c r="ACM17456" s="60"/>
      <c r="ACN17456" s="60"/>
      <c r="ACO17456" s="60"/>
      <c r="ACP17456" s="60"/>
      <c r="ACQ17456" s="60"/>
      <c r="ACR17456" s="60"/>
      <c r="ACS17456" s="60"/>
      <c r="ACT17456" s="60"/>
      <c r="ACU17456" s="60"/>
      <c r="ACV17456" s="60"/>
      <c r="ACW17456" s="60"/>
      <c r="ACX17456" s="60"/>
      <c r="ACY17456" s="60">
        <v>4.4879866858830997E-2</v>
      </c>
      <c r="ACZ17456" s="60"/>
      <c r="ADA17456" s="60"/>
      <c r="ADB17456" s="60"/>
      <c r="ADC17456" s="60"/>
      <c r="ADD17456" s="60"/>
      <c r="ADE17456" s="60"/>
    </row>
    <row r="17457" spans="760:785" x14ac:dyDescent="0.25">
      <c r="ACF17457" s="60"/>
      <c r="ACG17457" s="60"/>
      <c r="ACH17457" s="60"/>
      <c r="ACI17457" s="60"/>
      <c r="ACJ17457" s="60"/>
      <c r="ACK17457" s="60"/>
      <c r="ACL17457" s="60"/>
      <c r="ACM17457" s="60"/>
      <c r="ACN17457" s="60"/>
      <c r="ACO17457" s="60"/>
      <c r="ACP17457" s="60"/>
      <c r="ACQ17457" s="60"/>
      <c r="ACR17457" s="60"/>
      <c r="ACS17457" s="60"/>
      <c r="ACT17457" s="60"/>
      <c r="ACU17457" s="60"/>
      <c r="ACV17457" s="60"/>
      <c r="ACW17457" s="60"/>
      <c r="ACX17457" s="60"/>
      <c r="ACY17457" s="60">
        <v>4.48598853535613E-2</v>
      </c>
      <c r="ACZ17457" s="60"/>
      <c r="ADA17457" s="60"/>
      <c r="ADB17457" s="60"/>
      <c r="ADC17457" s="60"/>
      <c r="ADD17457" s="60"/>
      <c r="ADE17457" s="60"/>
    </row>
    <row r="17458" spans="760:785" x14ac:dyDescent="0.25">
      <c r="ACF17458" s="60"/>
      <c r="ACG17458" s="60"/>
      <c r="ACH17458" s="60"/>
      <c r="ACI17458" s="60"/>
      <c r="ACJ17458" s="60"/>
      <c r="ACK17458" s="60"/>
      <c r="ACL17458" s="60"/>
      <c r="ACM17458" s="60"/>
      <c r="ACN17458" s="60"/>
      <c r="ACO17458" s="60"/>
      <c r="ACP17458" s="60"/>
      <c r="ACQ17458" s="60"/>
      <c r="ACR17458" s="60"/>
      <c r="ACS17458" s="60"/>
      <c r="ACT17458" s="60"/>
      <c r="ACU17458" s="60"/>
      <c r="ACV17458" s="60"/>
      <c r="ACW17458" s="60"/>
      <c r="ACX17458" s="60"/>
      <c r="ACY17458" s="60">
        <v>4.48598853535613E-2</v>
      </c>
      <c r="ACZ17458" s="60"/>
      <c r="ADA17458" s="60"/>
      <c r="ADB17458" s="60"/>
      <c r="ADC17458" s="60"/>
      <c r="ADD17458" s="60"/>
      <c r="ADE17458" s="60"/>
    </row>
    <row r="17459" spans="760:785" x14ac:dyDescent="0.25">
      <c r="ACF17459" s="60"/>
      <c r="ACG17459" s="60"/>
      <c r="ACH17459" s="60"/>
      <c r="ACI17459" s="60"/>
      <c r="ACJ17459" s="60"/>
      <c r="ACK17459" s="60"/>
      <c r="ACL17459" s="60"/>
      <c r="ACM17459" s="60"/>
      <c r="ACN17459" s="60"/>
      <c r="ACO17459" s="60"/>
      <c r="ACP17459" s="60"/>
      <c r="ACQ17459" s="60"/>
      <c r="ACR17459" s="60"/>
      <c r="ACS17459" s="60"/>
      <c r="ACT17459" s="60"/>
      <c r="ACU17459" s="60"/>
      <c r="ACV17459" s="60"/>
      <c r="ACW17459" s="60"/>
      <c r="ACX17459" s="60"/>
      <c r="ACY17459" s="60">
        <v>4.4846018609225102E-2</v>
      </c>
      <c r="ACZ17459" s="60"/>
      <c r="ADA17459" s="60"/>
      <c r="ADB17459" s="60"/>
      <c r="ADC17459" s="60"/>
      <c r="ADD17459" s="60"/>
      <c r="ADE17459" s="60"/>
    </row>
    <row r="17460" spans="760:785" x14ac:dyDescent="0.25">
      <c r="ACF17460" s="60"/>
      <c r="ACG17460" s="60"/>
      <c r="ACH17460" s="60"/>
      <c r="ACI17460" s="60"/>
      <c r="ACJ17460" s="60"/>
      <c r="ACK17460" s="60"/>
      <c r="ACL17460" s="60"/>
      <c r="ACM17460" s="60"/>
      <c r="ACN17460" s="60"/>
      <c r="ACO17460" s="60"/>
      <c r="ACP17460" s="60"/>
      <c r="ACQ17460" s="60"/>
      <c r="ACR17460" s="60"/>
      <c r="ACS17460" s="60"/>
      <c r="ACT17460" s="60"/>
      <c r="ACU17460" s="60"/>
      <c r="ACV17460" s="60"/>
      <c r="ACW17460" s="60"/>
      <c r="ACX17460" s="60"/>
      <c r="ACY17460" s="60">
        <v>4.4846018609225102E-2</v>
      </c>
      <c r="ACZ17460" s="60"/>
      <c r="ADA17460" s="60"/>
      <c r="ADB17460" s="60"/>
      <c r="ADC17460" s="60"/>
      <c r="ADD17460" s="60"/>
      <c r="ADE17460" s="60"/>
    </row>
    <row r="17461" spans="760:785" x14ac:dyDescent="0.25">
      <c r="ACF17461" s="60"/>
      <c r="ACG17461" s="60"/>
      <c r="ACH17461" s="60"/>
      <c r="ACI17461" s="60"/>
      <c r="ACJ17461" s="60"/>
      <c r="ACK17461" s="60"/>
      <c r="ACL17461" s="60"/>
      <c r="ACM17461" s="60"/>
      <c r="ACN17461" s="60"/>
      <c r="ACO17461" s="60"/>
      <c r="ACP17461" s="60"/>
      <c r="ACQ17461" s="60"/>
      <c r="ACR17461" s="60"/>
      <c r="ACS17461" s="60"/>
      <c r="ACT17461" s="60"/>
      <c r="ACU17461" s="60"/>
      <c r="ACV17461" s="60"/>
      <c r="ACW17461" s="60"/>
      <c r="ACX17461" s="60"/>
      <c r="ACY17461" s="60">
        <v>4.4754002650366803E-2</v>
      </c>
      <c r="ACZ17461" s="60"/>
      <c r="ADA17461" s="60"/>
      <c r="ADB17461" s="60"/>
      <c r="ADC17461" s="60"/>
      <c r="ADD17461" s="60"/>
      <c r="ADE17461" s="60"/>
    </row>
    <row r="17462" spans="760:785" x14ac:dyDescent="0.25">
      <c r="ACF17462" s="60"/>
      <c r="ACG17462" s="60"/>
      <c r="ACH17462" s="60"/>
      <c r="ACI17462" s="60"/>
      <c r="ACJ17462" s="60"/>
      <c r="ACK17462" s="60"/>
      <c r="ACL17462" s="60"/>
      <c r="ACM17462" s="60"/>
      <c r="ACN17462" s="60"/>
      <c r="ACO17462" s="60"/>
      <c r="ACP17462" s="60"/>
      <c r="ACQ17462" s="60"/>
      <c r="ACR17462" s="60"/>
      <c r="ACS17462" s="60"/>
      <c r="ACT17462" s="60"/>
      <c r="ACU17462" s="60"/>
      <c r="ACV17462" s="60"/>
      <c r="ACW17462" s="60"/>
      <c r="ACX17462" s="60"/>
      <c r="ACY17462" s="60">
        <v>4.4754002650366803E-2</v>
      </c>
      <c r="ACZ17462" s="60"/>
      <c r="ADA17462" s="60"/>
      <c r="ADB17462" s="60"/>
      <c r="ADC17462" s="60"/>
      <c r="ADD17462" s="60"/>
      <c r="ADE17462" s="60"/>
    </row>
    <row r="17463" spans="760:785" x14ac:dyDescent="0.25">
      <c r="ACF17463" s="60"/>
      <c r="ACG17463" s="60"/>
      <c r="ACH17463" s="60"/>
      <c r="ACI17463" s="60"/>
      <c r="ACJ17463" s="60"/>
      <c r="ACK17463" s="60"/>
      <c r="ACL17463" s="60"/>
      <c r="ACM17463" s="60"/>
      <c r="ACN17463" s="60"/>
      <c r="ACO17463" s="60"/>
      <c r="ACP17463" s="60"/>
      <c r="ACQ17463" s="60"/>
      <c r="ACR17463" s="60"/>
      <c r="ACS17463" s="60"/>
      <c r="ACT17463" s="60"/>
      <c r="ACU17463" s="60"/>
      <c r="ACV17463" s="60"/>
      <c r="ACW17463" s="60"/>
      <c r="ACX17463" s="60"/>
      <c r="ACY17463" s="60">
        <v>4.4742832910116402E-2</v>
      </c>
      <c r="ACZ17463" s="60"/>
      <c r="ADA17463" s="60"/>
      <c r="ADB17463" s="60"/>
      <c r="ADC17463" s="60"/>
      <c r="ADD17463" s="60"/>
      <c r="ADE17463" s="60"/>
    </row>
    <row r="17464" spans="760:785" x14ac:dyDescent="0.25">
      <c r="ACF17464" s="60"/>
      <c r="ACG17464" s="60"/>
      <c r="ACH17464" s="60"/>
      <c r="ACI17464" s="60"/>
      <c r="ACJ17464" s="60"/>
      <c r="ACK17464" s="60"/>
      <c r="ACL17464" s="60"/>
      <c r="ACM17464" s="60"/>
      <c r="ACN17464" s="60"/>
      <c r="ACO17464" s="60"/>
      <c r="ACP17464" s="60"/>
      <c r="ACQ17464" s="60"/>
      <c r="ACR17464" s="60"/>
      <c r="ACS17464" s="60"/>
      <c r="ACT17464" s="60"/>
      <c r="ACU17464" s="60"/>
      <c r="ACV17464" s="60"/>
      <c r="ACW17464" s="60"/>
      <c r="ACX17464" s="60"/>
      <c r="ACY17464" s="60">
        <v>4.4742832910116402E-2</v>
      </c>
      <c r="ACZ17464" s="60"/>
      <c r="ADA17464" s="60"/>
      <c r="ADB17464" s="60"/>
      <c r="ADC17464" s="60"/>
      <c r="ADD17464" s="60"/>
      <c r="ADE17464" s="60"/>
    </row>
    <row r="17465" spans="760:785" x14ac:dyDescent="0.25">
      <c r="ACF17465" s="60"/>
      <c r="ACG17465" s="60"/>
      <c r="ACH17465" s="60"/>
      <c r="ACI17465" s="60"/>
      <c r="ACJ17465" s="60"/>
      <c r="ACK17465" s="60"/>
      <c r="ACL17465" s="60"/>
      <c r="ACM17465" s="60"/>
      <c r="ACN17465" s="60"/>
      <c r="ACO17465" s="60"/>
      <c r="ACP17465" s="60"/>
      <c r="ACQ17465" s="60"/>
      <c r="ACR17465" s="60"/>
      <c r="ACS17465" s="60"/>
      <c r="ACT17465" s="60"/>
      <c r="ACU17465" s="60"/>
      <c r="ACV17465" s="60"/>
      <c r="ACW17465" s="60"/>
      <c r="ACX17465" s="60"/>
      <c r="ACY17465" s="60">
        <v>4.4728282178853898E-2</v>
      </c>
      <c r="ACZ17465" s="60"/>
      <c r="ADA17465" s="60"/>
      <c r="ADB17465" s="60"/>
      <c r="ADC17465" s="60"/>
      <c r="ADD17465" s="60"/>
      <c r="ADE17465" s="60"/>
    </row>
    <row r="17466" spans="760:785" x14ac:dyDescent="0.25">
      <c r="ACF17466" s="60"/>
      <c r="ACG17466" s="60"/>
      <c r="ACH17466" s="60"/>
      <c r="ACI17466" s="60"/>
      <c r="ACJ17466" s="60"/>
      <c r="ACK17466" s="60"/>
      <c r="ACL17466" s="60"/>
      <c r="ACM17466" s="60"/>
      <c r="ACN17466" s="60"/>
      <c r="ACO17466" s="60"/>
      <c r="ACP17466" s="60"/>
      <c r="ACQ17466" s="60"/>
      <c r="ACR17466" s="60"/>
      <c r="ACS17466" s="60"/>
      <c r="ACT17466" s="60"/>
      <c r="ACU17466" s="60"/>
      <c r="ACV17466" s="60"/>
      <c r="ACW17466" s="60"/>
      <c r="ACX17466" s="60"/>
      <c r="ACY17466" s="60">
        <v>4.4728282178853898E-2</v>
      </c>
      <c r="ACZ17466" s="60"/>
      <c r="ADA17466" s="60"/>
      <c r="ADB17466" s="60"/>
      <c r="ADC17466" s="60"/>
      <c r="ADD17466" s="60"/>
      <c r="ADE17466" s="60"/>
    </row>
    <row r="17467" spans="760:785" x14ac:dyDescent="0.25">
      <c r="ACF17467" s="60"/>
      <c r="ACG17467" s="60"/>
      <c r="ACH17467" s="60"/>
      <c r="ACI17467" s="60"/>
      <c r="ACJ17467" s="60"/>
      <c r="ACK17467" s="60"/>
      <c r="ACL17467" s="60"/>
      <c r="ACM17467" s="60"/>
      <c r="ACN17467" s="60"/>
      <c r="ACO17467" s="60"/>
      <c r="ACP17467" s="60"/>
      <c r="ACQ17467" s="60"/>
      <c r="ACR17467" s="60"/>
      <c r="ACS17467" s="60"/>
      <c r="ACT17467" s="60"/>
      <c r="ACU17467" s="60"/>
      <c r="ACV17467" s="60"/>
      <c r="ACW17467" s="60"/>
      <c r="ACX17467" s="60"/>
      <c r="ACY17467" s="60">
        <v>4.46974328133488E-2</v>
      </c>
      <c r="ACZ17467" s="60"/>
      <c r="ADA17467" s="60"/>
      <c r="ADB17467" s="60"/>
      <c r="ADC17467" s="60"/>
      <c r="ADD17467" s="60"/>
      <c r="ADE17467" s="60"/>
    </row>
    <row r="17468" spans="760:785" x14ac:dyDescent="0.25">
      <c r="ACF17468" s="60"/>
      <c r="ACG17468" s="60"/>
      <c r="ACH17468" s="60"/>
      <c r="ACI17468" s="60"/>
      <c r="ACJ17468" s="60"/>
      <c r="ACK17468" s="60"/>
      <c r="ACL17468" s="60"/>
      <c r="ACM17468" s="60"/>
      <c r="ACN17468" s="60"/>
      <c r="ACO17468" s="60"/>
      <c r="ACP17468" s="60"/>
      <c r="ACQ17468" s="60"/>
      <c r="ACR17468" s="60"/>
      <c r="ACS17468" s="60"/>
      <c r="ACT17468" s="60"/>
      <c r="ACU17468" s="60"/>
      <c r="ACV17468" s="60"/>
      <c r="ACW17468" s="60"/>
      <c r="ACX17468" s="60"/>
      <c r="ACY17468" s="60">
        <v>4.46974328133488E-2</v>
      </c>
      <c r="ACZ17468" s="60"/>
      <c r="ADA17468" s="60"/>
      <c r="ADB17468" s="60"/>
      <c r="ADC17468" s="60"/>
      <c r="ADD17468" s="60"/>
      <c r="ADE17468" s="60"/>
    </row>
    <row r="17469" spans="760:785" x14ac:dyDescent="0.25">
      <c r="ACF17469" s="60"/>
      <c r="ACG17469" s="60"/>
      <c r="ACH17469" s="60"/>
      <c r="ACI17469" s="60"/>
      <c r="ACJ17469" s="60"/>
      <c r="ACK17469" s="60"/>
      <c r="ACL17469" s="60"/>
      <c r="ACM17469" s="60"/>
      <c r="ACN17469" s="60"/>
      <c r="ACO17469" s="60"/>
      <c r="ACP17469" s="60"/>
      <c r="ACQ17469" s="60"/>
      <c r="ACR17469" s="60"/>
      <c r="ACS17469" s="60"/>
      <c r="ACT17469" s="60"/>
      <c r="ACU17469" s="60"/>
      <c r="ACV17469" s="60"/>
      <c r="ACW17469" s="60"/>
      <c r="ACX17469" s="60"/>
      <c r="ACY17469" s="60">
        <v>4.4625110661437997E-2</v>
      </c>
      <c r="ACZ17469" s="60"/>
      <c r="ADA17469" s="60"/>
      <c r="ADB17469" s="60"/>
      <c r="ADC17469" s="60"/>
      <c r="ADD17469" s="60"/>
      <c r="ADE17469" s="60"/>
    </row>
    <row r="17470" spans="760:785" x14ac:dyDescent="0.25">
      <c r="ACF17470" s="60"/>
      <c r="ACG17470" s="60"/>
      <c r="ACH17470" s="60"/>
      <c r="ACI17470" s="60"/>
      <c r="ACJ17470" s="60"/>
      <c r="ACK17470" s="60"/>
      <c r="ACL17470" s="60"/>
      <c r="ACM17470" s="60"/>
      <c r="ACN17470" s="60"/>
      <c r="ACO17470" s="60"/>
      <c r="ACP17470" s="60"/>
      <c r="ACQ17470" s="60"/>
      <c r="ACR17470" s="60"/>
      <c r="ACS17470" s="60"/>
      <c r="ACT17470" s="60"/>
      <c r="ACU17470" s="60"/>
      <c r="ACV17470" s="60"/>
      <c r="ACW17470" s="60"/>
      <c r="ACX17470" s="60"/>
      <c r="ACY17470" s="60">
        <v>4.4625110661437997E-2</v>
      </c>
      <c r="ACZ17470" s="60"/>
      <c r="ADA17470" s="60"/>
      <c r="ADB17470" s="60"/>
      <c r="ADC17470" s="60"/>
      <c r="ADD17470" s="60"/>
      <c r="ADE17470" s="60"/>
    </row>
    <row r="17471" spans="760:785" x14ac:dyDescent="0.25">
      <c r="ACF17471" s="60"/>
      <c r="ACG17471" s="60"/>
      <c r="ACH17471" s="60"/>
      <c r="ACI17471" s="60"/>
      <c r="ACJ17471" s="60"/>
      <c r="ACK17471" s="60"/>
      <c r="ACL17471" s="60"/>
      <c r="ACM17471" s="60"/>
      <c r="ACN17471" s="60"/>
      <c r="ACO17471" s="60"/>
      <c r="ACP17471" s="60"/>
      <c r="ACQ17471" s="60"/>
      <c r="ACR17471" s="60"/>
      <c r="ACS17471" s="60"/>
      <c r="ACT17471" s="60"/>
      <c r="ACU17471" s="60"/>
      <c r="ACV17471" s="60"/>
      <c r="ACW17471" s="60"/>
      <c r="ACX17471" s="60"/>
      <c r="ACY17471" s="60">
        <v>4.4608847273775801E-2</v>
      </c>
      <c r="ACZ17471" s="60"/>
      <c r="ADA17471" s="60"/>
      <c r="ADB17471" s="60"/>
      <c r="ADC17471" s="60"/>
      <c r="ADD17471" s="60"/>
      <c r="ADE17471" s="60"/>
    </row>
    <row r="17472" spans="760:785" x14ac:dyDescent="0.25">
      <c r="ACF17472" s="60"/>
      <c r="ACG17472" s="60"/>
      <c r="ACH17472" s="60"/>
      <c r="ACI17472" s="60"/>
      <c r="ACJ17472" s="60"/>
      <c r="ACK17472" s="60"/>
      <c r="ACL17472" s="60"/>
      <c r="ACM17472" s="60"/>
      <c r="ACN17472" s="60"/>
      <c r="ACO17472" s="60"/>
      <c r="ACP17472" s="60"/>
      <c r="ACQ17472" s="60"/>
      <c r="ACR17472" s="60"/>
      <c r="ACS17472" s="60"/>
      <c r="ACT17472" s="60"/>
      <c r="ACU17472" s="60"/>
      <c r="ACV17472" s="60"/>
      <c r="ACW17472" s="60"/>
      <c r="ACX17472" s="60"/>
      <c r="ACY17472" s="60">
        <v>4.4608847273775801E-2</v>
      </c>
      <c r="ACZ17472" s="60"/>
      <c r="ADA17472" s="60"/>
      <c r="ADB17472" s="60"/>
      <c r="ADC17472" s="60"/>
      <c r="ADD17472" s="60"/>
      <c r="ADE17472" s="60"/>
    </row>
    <row r="17473" spans="760:785" x14ac:dyDescent="0.25">
      <c r="ACF17473" s="60"/>
      <c r="ACG17473" s="60"/>
      <c r="ACH17473" s="60"/>
      <c r="ACI17473" s="60"/>
      <c r="ACJ17473" s="60"/>
      <c r="ACK17473" s="60"/>
      <c r="ACL17473" s="60"/>
      <c r="ACM17473" s="60"/>
      <c r="ACN17473" s="60"/>
      <c r="ACO17473" s="60"/>
      <c r="ACP17473" s="60"/>
      <c r="ACQ17473" s="60"/>
      <c r="ACR17473" s="60"/>
      <c r="ACS17473" s="60"/>
      <c r="ACT17473" s="60"/>
      <c r="ACU17473" s="60"/>
      <c r="ACV17473" s="60"/>
      <c r="ACW17473" s="60"/>
      <c r="ACX17473" s="60"/>
      <c r="ACY17473" s="60">
        <v>4.4590257119377197E-2</v>
      </c>
      <c r="ACZ17473" s="60"/>
      <c r="ADA17473" s="60"/>
      <c r="ADB17473" s="60"/>
      <c r="ADC17473" s="60"/>
      <c r="ADD17473" s="60"/>
      <c r="ADE17473" s="60"/>
    </row>
    <row r="17474" spans="760:785" x14ac:dyDescent="0.25">
      <c r="ACF17474" s="60"/>
      <c r="ACG17474" s="60"/>
      <c r="ACH17474" s="60"/>
      <c r="ACI17474" s="60"/>
      <c r="ACJ17474" s="60"/>
      <c r="ACK17474" s="60"/>
      <c r="ACL17474" s="60"/>
      <c r="ACM17474" s="60"/>
      <c r="ACN17474" s="60"/>
      <c r="ACO17474" s="60"/>
      <c r="ACP17474" s="60"/>
      <c r="ACQ17474" s="60"/>
      <c r="ACR17474" s="60"/>
      <c r="ACS17474" s="60"/>
      <c r="ACT17474" s="60"/>
      <c r="ACU17474" s="60"/>
      <c r="ACV17474" s="60"/>
      <c r="ACW17474" s="60"/>
      <c r="ACX17474" s="60"/>
      <c r="ACY17474" s="60">
        <v>4.4590257119377197E-2</v>
      </c>
      <c r="ACZ17474" s="60"/>
      <c r="ADA17474" s="60"/>
      <c r="ADB17474" s="60"/>
      <c r="ADC17474" s="60"/>
      <c r="ADD17474" s="60"/>
      <c r="ADE17474" s="60"/>
    </row>
    <row r="17475" spans="760:785" x14ac:dyDescent="0.25">
      <c r="ACF17475" s="60"/>
      <c r="ACG17475" s="60"/>
      <c r="ACH17475" s="60"/>
      <c r="ACI17475" s="60"/>
      <c r="ACJ17475" s="60"/>
      <c r="ACK17475" s="60"/>
      <c r="ACL17475" s="60"/>
      <c r="ACM17475" s="60"/>
      <c r="ACN17475" s="60"/>
      <c r="ACO17475" s="60"/>
      <c r="ACP17475" s="60"/>
      <c r="ACQ17475" s="60"/>
      <c r="ACR17475" s="60"/>
      <c r="ACS17475" s="60"/>
      <c r="ACT17475" s="60"/>
      <c r="ACU17475" s="60"/>
      <c r="ACV17475" s="60"/>
      <c r="ACW17475" s="60"/>
      <c r="ACX17475" s="60"/>
      <c r="ACY17475" s="60">
        <v>4.4578528154666598E-2</v>
      </c>
      <c r="ACZ17475" s="60"/>
      <c r="ADA17475" s="60"/>
      <c r="ADB17475" s="60"/>
      <c r="ADC17475" s="60"/>
      <c r="ADD17475" s="60"/>
      <c r="ADE17475" s="60"/>
    </row>
    <row r="17476" spans="760:785" x14ac:dyDescent="0.25">
      <c r="ACF17476" s="60"/>
      <c r="ACG17476" s="60"/>
      <c r="ACH17476" s="60"/>
      <c r="ACI17476" s="60"/>
      <c r="ACJ17476" s="60"/>
      <c r="ACK17476" s="60"/>
      <c r="ACL17476" s="60"/>
      <c r="ACM17476" s="60"/>
      <c r="ACN17476" s="60"/>
      <c r="ACO17476" s="60"/>
      <c r="ACP17476" s="60"/>
      <c r="ACQ17476" s="60"/>
      <c r="ACR17476" s="60"/>
      <c r="ACS17476" s="60"/>
      <c r="ACT17476" s="60"/>
      <c r="ACU17476" s="60"/>
      <c r="ACV17476" s="60"/>
      <c r="ACW17476" s="60"/>
      <c r="ACX17476" s="60"/>
      <c r="ACY17476" s="60">
        <v>4.4578528154666598E-2</v>
      </c>
      <c r="ACZ17476" s="60"/>
      <c r="ADA17476" s="60"/>
      <c r="ADB17476" s="60"/>
      <c r="ADC17476" s="60"/>
      <c r="ADD17476" s="60"/>
      <c r="ADE17476" s="60"/>
    </row>
    <row r="17477" spans="760:785" x14ac:dyDescent="0.25">
      <c r="ACF17477" s="60"/>
      <c r="ACG17477" s="60"/>
      <c r="ACH17477" s="60"/>
      <c r="ACI17477" s="60"/>
      <c r="ACJ17477" s="60"/>
      <c r="ACK17477" s="60"/>
      <c r="ACL17477" s="60"/>
      <c r="ACM17477" s="60"/>
      <c r="ACN17477" s="60"/>
      <c r="ACO17477" s="60"/>
      <c r="ACP17477" s="60"/>
      <c r="ACQ17477" s="60"/>
      <c r="ACR17477" s="60"/>
      <c r="ACS17477" s="60"/>
      <c r="ACT17477" s="60"/>
      <c r="ACU17477" s="60"/>
      <c r="ACV17477" s="60"/>
      <c r="ACW17477" s="60"/>
      <c r="ACX17477" s="60"/>
      <c r="ACY17477" s="60">
        <v>4.4426396406778701E-2</v>
      </c>
      <c r="ACZ17477" s="60"/>
      <c r="ADA17477" s="60"/>
      <c r="ADB17477" s="60"/>
      <c r="ADC17477" s="60"/>
      <c r="ADD17477" s="60"/>
      <c r="ADE17477" s="60"/>
    </row>
    <row r="17478" spans="760:785" x14ac:dyDescent="0.25">
      <c r="ACF17478" s="60"/>
      <c r="ACG17478" s="60"/>
      <c r="ACH17478" s="60"/>
      <c r="ACI17478" s="60"/>
      <c r="ACJ17478" s="60"/>
      <c r="ACK17478" s="60"/>
      <c r="ACL17478" s="60"/>
      <c r="ACM17478" s="60"/>
      <c r="ACN17478" s="60"/>
      <c r="ACO17478" s="60"/>
      <c r="ACP17478" s="60"/>
      <c r="ACQ17478" s="60"/>
      <c r="ACR17478" s="60"/>
      <c r="ACS17478" s="60"/>
      <c r="ACT17478" s="60"/>
      <c r="ACU17478" s="60"/>
      <c r="ACV17478" s="60"/>
      <c r="ACW17478" s="60"/>
      <c r="ACX17478" s="60"/>
      <c r="ACY17478" s="60">
        <v>4.4426396406778701E-2</v>
      </c>
      <c r="ACZ17478" s="60"/>
      <c r="ADA17478" s="60"/>
      <c r="ADB17478" s="60"/>
      <c r="ADC17478" s="60"/>
      <c r="ADD17478" s="60"/>
      <c r="ADE17478" s="60"/>
    </row>
    <row r="17479" spans="760:785" x14ac:dyDescent="0.25">
      <c r="ACF17479" s="60"/>
      <c r="ACG17479" s="60"/>
      <c r="ACH17479" s="60"/>
      <c r="ACI17479" s="60"/>
      <c r="ACJ17479" s="60"/>
      <c r="ACK17479" s="60"/>
      <c r="ACL17479" s="60"/>
      <c r="ACM17479" s="60"/>
      <c r="ACN17479" s="60"/>
      <c r="ACO17479" s="60"/>
      <c r="ACP17479" s="60"/>
      <c r="ACQ17479" s="60"/>
      <c r="ACR17479" s="60"/>
      <c r="ACS17479" s="60"/>
      <c r="ACT17479" s="60"/>
      <c r="ACU17479" s="60"/>
      <c r="ACV17479" s="60"/>
      <c r="ACW17479" s="60"/>
      <c r="ACX17479" s="60"/>
      <c r="ACY17479" s="60">
        <v>4.4372435784005897E-2</v>
      </c>
      <c r="ACZ17479" s="60"/>
      <c r="ADA17479" s="60"/>
      <c r="ADB17479" s="60"/>
      <c r="ADC17479" s="60"/>
      <c r="ADD17479" s="60"/>
      <c r="ADE17479" s="60"/>
    </row>
    <row r="17480" spans="760:785" x14ac:dyDescent="0.25">
      <c r="ACF17480" s="60"/>
      <c r="ACG17480" s="60"/>
      <c r="ACH17480" s="60"/>
      <c r="ACI17480" s="60"/>
      <c r="ACJ17480" s="60"/>
      <c r="ACK17480" s="60"/>
      <c r="ACL17480" s="60"/>
      <c r="ACM17480" s="60"/>
      <c r="ACN17480" s="60"/>
      <c r="ACO17480" s="60"/>
      <c r="ACP17480" s="60"/>
      <c r="ACQ17480" s="60"/>
      <c r="ACR17480" s="60"/>
      <c r="ACS17480" s="60"/>
      <c r="ACT17480" s="60"/>
      <c r="ACU17480" s="60"/>
      <c r="ACV17480" s="60"/>
      <c r="ACW17480" s="60"/>
      <c r="ACX17480" s="60"/>
      <c r="ACY17480" s="60">
        <v>4.4372435784005897E-2</v>
      </c>
      <c r="ACZ17480" s="60"/>
      <c r="ADA17480" s="60"/>
      <c r="ADB17480" s="60"/>
      <c r="ADC17480" s="60"/>
      <c r="ADD17480" s="60"/>
      <c r="ADE17480" s="60"/>
    </row>
    <row r="17481" spans="760:785" x14ac:dyDescent="0.25">
      <c r="ACF17481" s="60"/>
      <c r="ACG17481" s="60"/>
      <c r="ACH17481" s="60"/>
      <c r="ACI17481" s="60"/>
      <c r="ACJ17481" s="60"/>
      <c r="ACK17481" s="60"/>
      <c r="ACL17481" s="60"/>
      <c r="ACM17481" s="60"/>
      <c r="ACN17481" s="60"/>
      <c r="ACO17481" s="60"/>
      <c r="ACP17481" s="60"/>
      <c r="ACQ17481" s="60"/>
      <c r="ACR17481" s="60"/>
      <c r="ACS17481" s="60"/>
      <c r="ACT17481" s="60"/>
      <c r="ACU17481" s="60"/>
      <c r="ACV17481" s="60"/>
      <c r="ACW17481" s="60"/>
      <c r="ACX17481" s="60"/>
      <c r="ACY17481" s="60">
        <v>4.4345632064713897E-2</v>
      </c>
      <c r="ACZ17481" s="60"/>
      <c r="ADA17481" s="60"/>
      <c r="ADB17481" s="60"/>
      <c r="ADC17481" s="60"/>
      <c r="ADD17481" s="60"/>
      <c r="ADE17481" s="60"/>
    </row>
    <row r="17482" spans="760:785" x14ac:dyDescent="0.25">
      <c r="ACF17482" s="60"/>
      <c r="ACG17482" s="60"/>
      <c r="ACH17482" s="60"/>
      <c r="ACI17482" s="60"/>
      <c r="ACJ17482" s="60"/>
      <c r="ACK17482" s="60"/>
      <c r="ACL17482" s="60"/>
      <c r="ACM17482" s="60"/>
      <c r="ACN17482" s="60"/>
      <c r="ACO17482" s="60"/>
      <c r="ACP17482" s="60"/>
      <c r="ACQ17482" s="60"/>
      <c r="ACR17482" s="60"/>
      <c r="ACS17482" s="60"/>
      <c r="ACT17482" s="60"/>
      <c r="ACU17482" s="60"/>
      <c r="ACV17482" s="60"/>
      <c r="ACW17482" s="60"/>
      <c r="ACX17482" s="60"/>
      <c r="ACY17482" s="60">
        <v>4.4345632064713897E-2</v>
      </c>
      <c r="ACZ17482" s="60"/>
      <c r="ADA17482" s="60"/>
      <c r="ADB17482" s="60"/>
      <c r="ADC17482" s="60"/>
      <c r="ADD17482" s="60"/>
      <c r="ADE17482" s="60"/>
    </row>
    <row r="17483" spans="760:785" x14ac:dyDescent="0.25">
      <c r="ACF17483" s="60"/>
      <c r="ACG17483" s="60"/>
      <c r="ACH17483" s="60"/>
      <c r="ACI17483" s="60"/>
      <c r="ACJ17483" s="60"/>
      <c r="ACK17483" s="60"/>
      <c r="ACL17483" s="60"/>
      <c r="ACM17483" s="60"/>
      <c r="ACN17483" s="60"/>
      <c r="ACO17483" s="60"/>
      <c r="ACP17483" s="60"/>
      <c r="ACQ17483" s="60"/>
      <c r="ACR17483" s="60"/>
      <c r="ACS17483" s="60"/>
      <c r="ACT17483" s="60"/>
      <c r="ACU17483" s="60"/>
      <c r="ACV17483" s="60"/>
      <c r="ACW17483" s="60"/>
      <c r="ACX17483" s="60"/>
      <c r="ACY17483" s="60">
        <v>4.4274404329257701E-2</v>
      </c>
      <c r="ACZ17483" s="60"/>
      <c r="ADA17483" s="60"/>
      <c r="ADB17483" s="60"/>
      <c r="ADC17483" s="60"/>
      <c r="ADD17483" s="60"/>
      <c r="ADE17483" s="60"/>
    </row>
    <row r="17484" spans="760:785" x14ac:dyDescent="0.25">
      <c r="ACF17484" s="60"/>
      <c r="ACG17484" s="60"/>
      <c r="ACH17484" s="60"/>
      <c r="ACI17484" s="60"/>
      <c r="ACJ17484" s="60"/>
      <c r="ACK17484" s="60"/>
      <c r="ACL17484" s="60"/>
      <c r="ACM17484" s="60"/>
      <c r="ACN17484" s="60"/>
      <c r="ACO17484" s="60"/>
      <c r="ACP17484" s="60"/>
      <c r="ACQ17484" s="60"/>
      <c r="ACR17484" s="60"/>
      <c r="ACS17484" s="60"/>
      <c r="ACT17484" s="60"/>
      <c r="ACU17484" s="60"/>
      <c r="ACV17484" s="60"/>
      <c r="ACW17484" s="60"/>
      <c r="ACX17484" s="60"/>
      <c r="ACY17484" s="60">
        <v>4.4274404329257701E-2</v>
      </c>
      <c r="ACZ17484" s="60"/>
      <c r="ADA17484" s="60"/>
      <c r="ADB17484" s="60"/>
      <c r="ADC17484" s="60"/>
      <c r="ADD17484" s="60"/>
      <c r="ADE17484" s="60"/>
    </row>
    <row r="17485" spans="760:785" x14ac:dyDescent="0.25">
      <c r="ACF17485" s="60"/>
      <c r="ACG17485" s="60"/>
      <c r="ACH17485" s="60"/>
      <c r="ACI17485" s="60"/>
      <c r="ACJ17485" s="60"/>
      <c r="ACK17485" s="60"/>
      <c r="ACL17485" s="60"/>
      <c r="ACM17485" s="60"/>
      <c r="ACN17485" s="60"/>
      <c r="ACO17485" s="60"/>
      <c r="ACP17485" s="60"/>
      <c r="ACQ17485" s="60"/>
      <c r="ACR17485" s="60"/>
      <c r="ACS17485" s="60"/>
      <c r="ACT17485" s="60"/>
      <c r="ACU17485" s="60"/>
      <c r="ACV17485" s="60"/>
      <c r="ACW17485" s="60"/>
      <c r="ACX17485" s="60"/>
      <c r="ACY17485" s="60">
        <v>4.4230163954816798E-2</v>
      </c>
      <c r="ACZ17485" s="60"/>
      <c r="ADA17485" s="60"/>
      <c r="ADB17485" s="60"/>
      <c r="ADC17485" s="60"/>
      <c r="ADD17485" s="60"/>
      <c r="ADE17485" s="60"/>
    </row>
    <row r="17486" spans="760:785" x14ac:dyDescent="0.25">
      <c r="ACF17486" s="60"/>
      <c r="ACG17486" s="60"/>
      <c r="ACH17486" s="60"/>
      <c r="ACI17486" s="60"/>
      <c r="ACJ17486" s="60"/>
      <c r="ACK17486" s="60"/>
      <c r="ACL17486" s="60"/>
      <c r="ACM17486" s="60"/>
      <c r="ACN17486" s="60"/>
      <c r="ACO17486" s="60"/>
      <c r="ACP17486" s="60"/>
      <c r="ACQ17486" s="60"/>
      <c r="ACR17486" s="60"/>
      <c r="ACS17486" s="60"/>
      <c r="ACT17486" s="60"/>
      <c r="ACU17486" s="60"/>
      <c r="ACV17486" s="60"/>
      <c r="ACW17486" s="60"/>
      <c r="ACX17486" s="60"/>
      <c r="ACY17486" s="60">
        <v>4.4199682039647303E-2</v>
      </c>
      <c r="ACZ17486" s="60"/>
      <c r="ADA17486" s="60"/>
      <c r="ADB17486" s="60"/>
      <c r="ADC17486" s="60"/>
      <c r="ADD17486" s="60"/>
      <c r="ADE17486" s="60"/>
    </row>
    <row r="17487" spans="760:785" x14ac:dyDescent="0.25">
      <c r="ACF17487" s="60"/>
      <c r="ACG17487" s="60"/>
      <c r="ACH17487" s="60"/>
      <c r="ACI17487" s="60"/>
      <c r="ACJ17487" s="60"/>
      <c r="ACK17487" s="60"/>
      <c r="ACL17487" s="60"/>
      <c r="ACM17487" s="60"/>
      <c r="ACN17487" s="60"/>
      <c r="ACO17487" s="60"/>
      <c r="ACP17487" s="60"/>
      <c r="ACQ17487" s="60"/>
      <c r="ACR17487" s="60"/>
      <c r="ACS17487" s="60"/>
      <c r="ACT17487" s="60"/>
      <c r="ACU17487" s="60"/>
      <c r="ACV17487" s="60"/>
      <c r="ACW17487" s="60"/>
      <c r="ACX17487" s="60"/>
      <c r="ACY17487" s="60">
        <v>4.4199682039647303E-2</v>
      </c>
      <c r="ACZ17487" s="60"/>
      <c r="ADA17487" s="60"/>
      <c r="ADB17487" s="60"/>
      <c r="ADC17487" s="60"/>
      <c r="ADD17487" s="60"/>
      <c r="ADE17487" s="60"/>
    </row>
    <row r="17488" spans="760:785" x14ac:dyDescent="0.25">
      <c r="ACF17488" s="60"/>
      <c r="ACG17488" s="60"/>
      <c r="ACH17488" s="60"/>
      <c r="ACI17488" s="60"/>
      <c r="ACJ17488" s="60"/>
      <c r="ACK17488" s="60"/>
      <c r="ACL17488" s="60"/>
      <c r="ACM17488" s="60"/>
      <c r="ACN17488" s="60"/>
      <c r="ACO17488" s="60"/>
      <c r="ACP17488" s="60"/>
      <c r="ACQ17488" s="60"/>
      <c r="ACR17488" s="60"/>
      <c r="ACS17488" s="60"/>
      <c r="ACT17488" s="60"/>
      <c r="ACU17488" s="60"/>
      <c r="ACV17488" s="60"/>
      <c r="ACW17488" s="60"/>
      <c r="ACX17488" s="60"/>
      <c r="ACY17488" s="60">
        <v>4.4180096968715998E-2</v>
      </c>
      <c r="ACZ17488" s="60"/>
      <c r="ADA17488" s="60"/>
      <c r="ADB17488" s="60"/>
      <c r="ADC17488" s="60"/>
      <c r="ADD17488" s="60"/>
      <c r="ADE17488" s="60"/>
    </row>
    <row r="17489" spans="760:785" x14ac:dyDescent="0.25">
      <c r="ACF17489" s="60"/>
      <c r="ACG17489" s="60"/>
      <c r="ACH17489" s="60"/>
      <c r="ACI17489" s="60"/>
      <c r="ACJ17489" s="60"/>
      <c r="ACK17489" s="60"/>
      <c r="ACL17489" s="60"/>
      <c r="ACM17489" s="60"/>
      <c r="ACN17489" s="60"/>
      <c r="ACO17489" s="60"/>
      <c r="ACP17489" s="60"/>
      <c r="ACQ17489" s="60"/>
      <c r="ACR17489" s="60"/>
      <c r="ACS17489" s="60"/>
      <c r="ACT17489" s="60"/>
      <c r="ACU17489" s="60"/>
      <c r="ACV17489" s="60"/>
      <c r="ACW17489" s="60"/>
      <c r="ACX17489" s="60"/>
      <c r="ACY17489" s="60">
        <v>4.4180096968715998E-2</v>
      </c>
      <c r="ACZ17489" s="60"/>
      <c r="ADA17489" s="60"/>
      <c r="ADB17489" s="60"/>
      <c r="ADC17489" s="60"/>
      <c r="ADD17489" s="60"/>
      <c r="ADE17489" s="60"/>
    </row>
    <row r="17490" spans="760:785" x14ac:dyDescent="0.25">
      <c r="ACF17490" s="60"/>
      <c r="ACG17490" s="60"/>
      <c r="ACH17490" s="60"/>
      <c r="ACI17490" s="60"/>
      <c r="ACJ17490" s="60"/>
      <c r="ACK17490" s="60"/>
      <c r="ACL17490" s="60"/>
      <c r="ACM17490" s="60"/>
      <c r="ACN17490" s="60"/>
      <c r="ACO17490" s="60"/>
      <c r="ACP17490" s="60"/>
      <c r="ACQ17490" s="60"/>
      <c r="ACR17490" s="60"/>
      <c r="ACS17490" s="60"/>
      <c r="ACT17490" s="60"/>
      <c r="ACU17490" s="60"/>
      <c r="ACV17490" s="60"/>
      <c r="ACW17490" s="60"/>
      <c r="ACX17490" s="60"/>
      <c r="ACY17490" s="60">
        <v>4.4136446487713601E-2</v>
      </c>
      <c r="ACZ17490" s="60"/>
      <c r="ADA17490" s="60"/>
      <c r="ADB17490" s="60"/>
      <c r="ADC17490" s="60"/>
      <c r="ADD17490" s="60"/>
      <c r="ADE17490" s="60"/>
    </row>
    <row r="17491" spans="760:785" x14ac:dyDescent="0.25">
      <c r="ACF17491" s="60"/>
      <c r="ACG17491" s="60"/>
      <c r="ACH17491" s="60"/>
      <c r="ACI17491" s="60"/>
      <c r="ACJ17491" s="60"/>
      <c r="ACK17491" s="60"/>
      <c r="ACL17491" s="60"/>
      <c r="ACM17491" s="60"/>
      <c r="ACN17491" s="60"/>
      <c r="ACO17491" s="60"/>
      <c r="ACP17491" s="60"/>
      <c r="ACQ17491" s="60"/>
      <c r="ACR17491" s="60"/>
      <c r="ACS17491" s="60"/>
      <c r="ACT17491" s="60"/>
      <c r="ACU17491" s="60"/>
      <c r="ACV17491" s="60"/>
      <c r="ACW17491" s="60"/>
      <c r="ACX17491" s="60"/>
      <c r="ACY17491" s="60">
        <v>4.4136446487713601E-2</v>
      </c>
      <c r="ACZ17491" s="60"/>
      <c r="ADA17491" s="60"/>
      <c r="ADB17491" s="60"/>
      <c r="ADC17491" s="60"/>
      <c r="ADD17491" s="60"/>
      <c r="ADE17491" s="60"/>
    </row>
    <row r="17492" spans="760:785" x14ac:dyDescent="0.25">
      <c r="ACF17492" s="60"/>
      <c r="ACG17492" s="60"/>
      <c r="ACH17492" s="60"/>
      <c r="ACI17492" s="60"/>
      <c r="ACJ17492" s="60"/>
      <c r="ACK17492" s="60"/>
      <c r="ACL17492" s="60"/>
      <c r="ACM17492" s="60"/>
      <c r="ACN17492" s="60"/>
      <c r="ACO17492" s="60"/>
      <c r="ACP17492" s="60"/>
      <c r="ACQ17492" s="60"/>
      <c r="ACR17492" s="60"/>
      <c r="ACS17492" s="60"/>
      <c r="ACT17492" s="60"/>
      <c r="ACU17492" s="60"/>
      <c r="ACV17492" s="60"/>
      <c r="ACW17492" s="60"/>
      <c r="ACX17492" s="60"/>
      <c r="ACY17492" s="60">
        <v>4.4073331383508697E-2</v>
      </c>
      <c r="ACZ17492" s="60"/>
      <c r="ADA17492" s="60"/>
      <c r="ADB17492" s="60"/>
      <c r="ADC17492" s="60"/>
      <c r="ADD17492" s="60"/>
      <c r="ADE17492" s="60"/>
    </row>
    <row r="17493" spans="760:785" x14ac:dyDescent="0.25">
      <c r="ACF17493" s="60"/>
      <c r="ACG17493" s="60"/>
      <c r="ACH17493" s="60"/>
      <c r="ACI17493" s="60"/>
      <c r="ACJ17493" s="60"/>
      <c r="ACK17493" s="60"/>
      <c r="ACL17493" s="60"/>
      <c r="ACM17493" s="60"/>
      <c r="ACN17493" s="60"/>
      <c r="ACO17493" s="60"/>
      <c r="ACP17493" s="60"/>
      <c r="ACQ17493" s="60"/>
      <c r="ACR17493" s="60"/>
      <c r="ACS17493" s="60"/>
      <c r="ACT17493" s="60"/>
      <c r="ACU17493" s="60"/>
      <c r="ACV17493" s="60"/>
      <c r="ACW17493" s="60"/>
      <c r="ACX17493" s="60"/>
      <c r="ACY17493" s="60">
        <v>4.4073331383508697E-2</v>
      </c>
      <c r="ACZ17493" s="60"/>
      <c r="ADA17493" s="60"/>
      <c r="ADB17493" s="60"/>
      <c r="ADC17493" s="60"/>
      <c r="ADD17493" s="60"/>
      <c r="ADE17493" s="60"/>
    </row>
    <row r="17494" spans="760:785" x14ac:dyDescent="0.25">
      <c r="ACF17494" s="60"/>
      <c r="ACG17494" s="60"/>
      <c r="ACH17494" s="60"/>
      <c r="ACI17494" s="60"/>
      <c r="ACJ17494" s="60"/>
      <c r="ACK17494" s="60"/>
      <c r="ACL17494" s="60"/>
      <c r="ACM17494" s="60"/>
      <c r="ACN17494" s="60"/>
      <c r="ACO17494" s="60"/>
      <c r="ACP17494" s="60"/>
      <c r="ACQ17494" s="60"/>
      <c r="ACR17494" s="60"/>
      <c r="ACS17494" s="60"/>
      <c r="ACT17494" s="60"/>
      <c r="ACU17494" s="60"/>
      <c r="ACV17494" s="60"/>
      <c r="ACW17494" s="60"/>
      <c r="ACX17494" s="60"/>
      <c r="ACY17494" s="60">
        <v>4.4029992972835101E-2</v>
      </c>
      <c r="ACZ17494" s="60"/>
      <c r="ADA17494" s="60"/>
      <c r="ADB17494" s="60"/>
      <c r="ADC17494" s="60"/>
      <c r="ADD17494" s="60"/>
      <c r="ADE17494" s="60"/>
    </row>
    <row r="17495" spans="760:785" x14ac:dyDescent="0.25">
      <c r="ACF17495" s="60"/>
      <c r="ACG17495" s="60"/>
      <c r="ACH17495" s="60"/>
      <c r="ACI17495" s="60"/>
      <c r="ACJ17495" s="60"/>
      <c r="ACK17495" s="60"/>
      <c r="ACL17495" s="60"/>
      <c r="ACM17495" s="60"/>
      <c r="ACN17495" s="60"/>
      <c r="ACO17495" s="60"/>
      <c r="ACP17495" s="60"/>
      <c r="ACQ17495" s="60"/>
      <c r="ACR17495" s="60"/>
      <c r="ACS17495" s="60"/>
      <c r="ACT17495" s="60"/>
      <c r="ACU17495" s="60"/>
      <c r="ACV17495" s="60"/>
      <c r="ACW17495" s="60"/>
      <c r="ACX17495" s="60"/>
      <c r="ACY17495" s="60">
        <v>4.4029992972835101E-2</v>
      </c>
      <c r="ACZ17495" s="60"/>
      <c r="ADA17495" s="60"/>
      <c r="ADB17495" s="60"/>
      <c r="ADC17495" s="60"/>
      <c r="ADD17495" s="60"/>
      <c r="ADE17495" s="60"/>
    </row>
    <row r="17496" spans="760:785" x14ac:dyDescent="0.25">
      <c r="ACF17496" s="60"/>
      <c r="ACG17496" s="60"/>
      <c r="ACH17496" s="60"/>
      <c r="ACI17496" s="60"/>
      <c r="ACJ17496" s="60"/>
      <c r="ACK17496" s="60"/>
      <c r="ACL17496" s="60"/>
      <c r="ACM17496" s="60"/>
      <c r="ACN17496" s="60"/>
      <c r="ACO17496" s="60"/>
      <c r="ACP17496" s="60"/>
      <c r="ACQ17496" s="60"/>
      <c r="ACR17496" s="60"/>
      <c r="ACS17496" s="60"/>
      <c r="ACT17496" s="60"/>
      <c r="ACU17496" s="60"/>
      <c r="ACV17496" s="60"/>
      <c r="ACW17496" s="60"/>
      <c r="ACX17496" s="60"/>
      <c r="ACY17496" s="60">
        <v>4.4019617824745297E-2</v>
      </c>
      <c r="ACZ17496" s="60"/>
      <c r="ADA17496" s="60"/>
      <c r="ADB17496" s="60"/>
      <c r="ADC17496" s="60"/>
      <c r="ADD17496" s="60"/>
      <c r="ADE17496" s="60"/>
    </row>
    <row r="17497" spans="760:785" x14ac:dyDescent="0.25">
      <c r="ACF17497" s="60"/>
      <c r="ACG17497" s="60"/>
      <c r="ACH17497" s="60"/>
      <c r="ACI17497" s="60"/>
      <c r="ACJ17497" s="60"/>
      <c r="ACK17497" s="60"/>
      <c r="ACL17497" s="60"/>
      <c r="ACM17497" s="60"/>
      <c r="ACN17497" s="60"/>
      <c r="ACO17497" s="60"/>
      <c r="ACP17497" s="60"/>
      <c r="ACQ17497" s="60"/>
      <c r="ACR17497" s="60"/>
      <c r="ACS17497" s="60"/>
      <c r="ACT17497" s="60"/>
      <c r="ACU17497" s="60"/>
      <c r="ACV17497" s="60"/>
      <c r="ACW17497" s="60"/>
      <c r="ACX17497" s="60"/>
      <c r="ACY17497" s="60">
        <v>4.4019617824745297E-2</v>
      </c>
      <c r="ACZ17497" s="60"/>
      <c r="ADA17497" s="60"/>
      <c r="ADB17497" s="60"/>
      <c r="ADC17497" s="60"/>
      <c r="ADD17497" s="60"/>
      <c r="ADE17497" s="60"/>
    </row>
    <row r="17498" spans="760:785" x14ac:dyDescent="0.25">
      <c r="ACF17498" s="60"/>
      <c r="ACG17498" s="60"/>
      <c r="ACH17498" s="60"/>
      <c r="ACI17498" s="60"/>
      <c r="ACJ17498" s="60"/>
      <c r="ACK17498" s="60"/>
      <c r="ACL17498" s="60"/>
      <c r="ACM17498" s="60"/>
      <c r="ACN17498" s="60"/>
      <c r="ACO17498" s="60"/>
      <c r="ACP17498" s="60"/>
      <c r="ACQ17498" s="60"/>
      <c r="ACR17498" s="60"/>
      <c r="ACS17498" s="60"/>
      <c r="ACT17498" s="60"/>
      <c r="ACU17498" s="60"/>
      <c r="ACV17498" s="60"/>
      <c r="ACW17498" s="60"/>
      <c r="ACX17498" s="60"/>
      <c r="ACY17498" s="60">
        <v>4.4007909545230497E-2</v>
      </c>
      <c r="ACZ17498" s="60"/>
      <c r="ADA17498" s="60"/>
      <c r="ADB17498" s="60"/>
      <c r="ADC17498" s="60"/>
      <c r="ADD17498" s="60"/>
      <c r="ADE17498" s="60"/>
    </row>
    <row r="17499" spans="760:785" x14ac:dyDescent="0.25">
      <c r="ACF17499" s="60"/>
      <c r="ACG17499" s="60"/>
      <c r="ACH17499" s="60"/>
      <c r="ACI17499" s="60"/>
      <c r="ACJ17499" s="60"/>
      <c r="ACK17499" s="60"/>
      <c r="ACL17499" s="60"/>
      <c r="ACM17499" s="60"/>
      <c r="ACN17499" s="60"/>
      <c r="ACO17499" s="60"/>
      <c r="ACP17499" s="60"/>
      <c r="ACQ17499" s="60"/>
      <c r="ACR17499" s="60"/>
      <c r="ACS17499" s="60"/>
      <c r="ACT17499" s="60"/>
      <c r="ACU17499" s="60"/>
      <c r="ACV17499" s="60"/>
      <c r="ACW17499" s="60"/>
      <c r="ACX17499" s="60"/>
      <c r="ACY17499" s="60">
        <v>4.4007909545230497E-2</v>
      </c>
      <c r="ACZ17499" s="60"/>
      <c r="ADA17499" s="60"/>
      <c r="ADB17499" s="60"/>
      <c r="ADC17499" s="60"/>
      <c r="ADD17499" s="60"/>
      <c r="ADE17499" s="60"/>
    </row>
    <row r="17500" spans="760:785" x14ac:dyDescent="0.25">
      <c r="ACF17500" s="60"/>
      <c r="ACG17500" s="60"/>
      <c r="ACH17500" s="60"/>
      <c r="ACI17500" s="60"/>
      <c r="ACJ17500" s="60"/>
      <c r="ACK17500" s="60"/>
      <c r="ACL17500" s="60"/>
      <c r="ACM17500" s="60"/>
      <c r="ACN17500" s="60"/>
      <c r="ACO17500" s="60"/>
      <c r="ACP17500" s="60"/>
      <c r="ACQ17500" s="60"/>
      <c r="ACR17500" s="60"/>
      <c r="ACS17500" s="60"/>
      <c r="ACT17500" s="60"/>
      <c r="ACU17500" s="60"/>
      <c r="ACV17500" s="60"/>
      <c r="ACW17500" s="60"/>
      <c r="ACX17500" s="60"/>
      <c r="ACY17500" s="60">
        <v>4.3966570882179E-2</v>
      </c>
      <c r="ACZ17500" s="60"/>
      <c r="ADA17500" s="60"/>
      <c r="ADB17500" s="60"/>
      <c r="ADC17500" s="60"/>
      <c r="ADD17500" s="60"/>
      <c r="ADE17500" s="60"/>
    </row>
    <row r="17501" spans="760:785" x14ac:dyDescent="0.25">
      <c r="ACF17501" s="60"/>
      <c r="ACG17501" s="60"/>
      <c r="ACH17501" s="60"/>
      <c r="ACI17501" s="60"/>
      <c r="ACJ17501" s="60"/>
      <c r="ACK17501" s="60"/>
      <c r="ACL17501" s="60"/>
      <c r="ACM17501" s="60"/>
      <c r="ACN17501" s="60"/>
      <c r="ACO17501" s="60"/>
      <c r="ACP17501" s="60"/>
      <c r="ACQ17501" s="60"/>
      <c r="ACR17501" s="60"/>
      <c r="ACS17501" s="60"/>
      <c r="ACT17501" s="60"/>
      <c r="ACU17501" s="60"/>
      <c r="ACV17501" s="60"/>
      <c r="ACW17501" s="60"/>
      <c r="ACX17501" s="60"/>
      <c r="ACY17501" s="60">
        <v>4.3966570882179E-2</v>
      </c>
      <c r="ACZ17501" s="60"/>
      <c r="ADA17501" s="60"/>
      <c r="ADB17501" s="60"/>
      <c r="ADC17501" s="60"/>
      <c r="ADD17501" s="60"/>
      <c r="ADE17501" s="60"/>
    </row>
    <row r="17502" spans="760:785" x14ac:dyDescent="0.25">
      <c r="ACF17502" s="60"/>
      <c r="ACG17502" s="60"/>
      <c r="ACH17502" s="60"/>
      <c r="ACI17502" s="60"/>
      <c r="ACJ17502" s="60"/>
      <c r="ACK17502" s="60"/>
      <c r="ACL17502" s="60"/>
      <c r="ACM17502" s="60"/>
      <c r="ACN17502" s="60"/>
      <c r="ACO17502" s="60"/>
      <c r="ACP17502" s="60"/>
      <c r="ACQ17502" s="60"/>
      <c r="ACR17502" s="60"/>
      <c r="ACS17502" s="60"/>
      <c r="ACT17502" s="60"/>
      <c r="ACU17502" s="60"/>
      <c r="ACV17502" s="60"/>
      <c r="ACW17502" s="60"/>
      <c r="ACX17502" s="60"/>
      <c r="ACY17502" s="60">
        <v>4.3965015564529898E-2</v>
      </c>
      <c r="ACZ17502" s="60"/>
      <c r="ADA17502" s="60"/>
      <c r="ADB17502" s="60"/>
      <c r="ADC17502" s="60"/>
      <c r="ADD17502" s="60"/>
      <c r="ADE17502" s="60"/>
    </row>
    <row r="17503" spans="760:785" x14ac:dyDescent="0.25">
      <c r="ACF17503" s="60"/>
      <c r="ACG17503" s="60"/>
      <c r="ACH17503" s="60"/>
      <c r="ACI17503" s="60"/>
      <c r="ACJ17503" s="60"/>
      <c r="ACK17503" s="60"/>
      <c r="ACL17503" s="60"/>
      <c r="ACM17503" s="60"/>
      <c r="ACN17503" s="60"/>
      <c r="ACO17503" s="60"/>
      <c r="ACP17503" s="60"/>
      <c r="ACQ17503" s="60"/>
      <c r="ACR17503" s="60"/>
      <c r="ACS17503" s="60"/>
      <c r="ACT17503" s="60"/>
      <c r="ACU17503" s="60"/>
      <c r="ACV17503" s="60"/>
      <c r="ACW17503" s="60"/>
      <c r="ACX17503" s="60"/>
      <c r="ACY17503" s="60">
        <v>4.3965015564529898E-2</v>
      </c>
      <c r="ACZ17503" s="60"/>
      <c r="ADA17503" s="60"/>
      <c r="ADB17503" s="60"/>
      <c r="ADC17503" s="60"/>
      <c r="ADD17503" s="60"/>
      <c r="ADE17503" s="60"/>
    </row>
    <row r="17504" spans="760:785" x14ac:dyDescent="0.25">
      <c r="ACF17504" s="60"/>
      <c r="ACG17504" s="60"/>
      <c r="ACH17504" s="60"/>
      <c r="ACI17504" s="60"/>
      <c r="ACJ17504" s="60"/>
      <c r="ACK17504" s="60"/>
      <c r="ACL17504" s="60"/>
      <c r="ACM17504" s="60"/>
      <c r="ACN17504" s="60"/>
      <c r="ACO17504" s="60"/>
      <c r="ACP17504" s="60"/>
      <c r="ACQ17504" s="60"/>
      <c r="ACR17504" s="60"/>
      <c r="ACS17504" s="60"/>
      <c r="ACT17504" s="60"/>
      <c r="ACU17504" s="60"/>
      <c r="ACV17504" s="60"/>
      <c r="ACW17504" s="60"/>
      <c r="ACX17504" s="60"/>
      <c r="ACY17504" s="60">
        <v>4.3906922117119697E-2</v>
      </c>
      <c r="ACZ17504" s="60"/>
      <c r="ADA17504" s="60"/>
      <c r="ADB17504" s="60"/>
      <c r="ADC17504" s="60"/>
      <c r="ADD17504" s="60"/>
      <c r="ADE17504" s="60"/>
    </row>
    <row r="17505" spans="760:785" x14ac:dyDescent="0.25">
      <c r="ACF17505" s="60"/>
      <c r="ACG17505" s="60"/>
      <c r="ACH17505" s="60"/>
      <c r="ACI17505" s="60"/>
      <c r="ACJ17505" s="60"/>
      <c r="ACK17505" s="60"/>
      <c r="ACL17505" s="60"/>
      <c r="ACM17505" s="60"/>
      <c r="ACN17505" s="60"/>
      <c r="ACO17505" s="60"/>
      <c r="ACP17505" s="60"/>
      <c r="ACQ17505" s="60"/>
      <c r="ACR17505" s="60"/>
      <c r="ACS17505" s="60"/>
      <c r="ACT17505" s="60"/>
      <c r="ACU17505" s="60"/>
      <c r="ACV17505" s="60"/>
      <c r="ACW17505" s="60"/>
      <c r="ACX17505" s="60"/>
      <c r="ACY17505" s="60">
        <v>4.3906922117119697E-2</v>
      </c>
      <c r="ACZ17505" s="60"/>
      <c r="ADA17505" s="60"/>
      <c r="ADB17505" s="60"/>
      <c r="ADC17505" s="60"/>
      <c r="ADD17505" s="60"/>
      <c r="ADE17505" s="60"/>
    </row>
    <row r="17506" spans="760:785" x14ac:dyDescent="0.25">
      <c r="ACF17506" s="60"/>
      <c r="ACG17506" s="60"/>
      <c r="ACH17506" s="60"/>
      <c r="ACI17506" s="60"/>
      <c r="ACJ17506" s="60"/>
      <c r="ACK17506" s="60"/>
      <c r="ACL17506" s="60"/>
      <c r="ACM17506" s="60"/>
      <c r="ACN17506" s="60"/>
      <c r="ACO17506" s="60"/>
      <c r="ACP17506" s="60"/>
      <c r="ACQ17506" s="60"/>
      <c r="ACR17506" s="60"/>
      <c r="ACS17506" s="60"/>
      <c r="ACT17506" s="60"/>
      <c r="ACU17506" s="60"/>
      <c r="ACV17506" s="60"/>
      <c r="ACW17506" s="60"/>
      <c r="ACX17506" s="60"/>
      <c r="ACY17506" s="60">
        <v>4.3889320225325497E-2</v>
      </c>
      <c r="ACZ17506" s="60"/>
      <c r="ADA17506" s="60"/>
      <c r="ADB17506" s="60"/>
      <c r="ADC17506" s="60"/>
      <c r="ADD17506" s="60"/>
      <c r="ADE17506" s="60"/>
    </row>
    <row r="17507" spans="760:785" x14ac:dyDescent="0.25">
      <c r="ACF17507" s="60"/>
      <c r="ACG17507" s="60"/>
      <c r="ACH17507" s="60"/>
      <c r="ACI17507" s="60"/>
      <c r="ACJ17507" s="60"/>
      <c r="ACK17507" s="60"/>
      <c r="ACL17507" s="60"/>
      <c r="ACM17507" s="60"/>
      <c r="ACN17507" s="60"/>
      <c r="ACO17507" s="60"/>
      <c r="ACP17507" s="60"/>
      <c r="ACQ17507" s="60"/>
      <c r="ACR17507" s="60"/>
      <c r="ACS17507" s="60"/>
      <c r="ACT17507" s="60"/>
      <c r="ACU17507" s="60"/>
      <c r="ACV17507" s="60"/>
      <c r="ACW17507" s="60"/>
      <c r="ACX17507" s="60"/>
      <c r="ACY17507" s="60">
        <v>4.3889320225325497E-2</v>
      </c>
      <c r="ACZ17507" s="60"/>
      <c r="ADA17507" s="60"/>
      <c r="ADB17507" s="60"/>
      <c r="ADC17507" s="60"/>
      <c r="ADD17507" s="60"/>
      <c r="ADE17507" s="60"/>
    </row>
    <row r="17508" spans="760:785" x14ac:dyDescent="0.25">
      <c r="ACF17508" s="60"/>
      <c r="ACG17508" s="60"/>
      <c r="ACH17508" s="60"/>
      <c r="ACI17508" s="60"/>
      <c r="ACJ17508" s="60"/>
      <c r="ACK17508" s="60"/>
      <c r="ACL17508" s="60"/>
      <c r="ACM17508" s="60"/>
      <c r="ACN17508" s="60"/>
      <c r="ACO17508" s="60"/>
      <c r="ACP17508" s="60"/>
      <c r="ACQ17508" s="60"/>
      <c r="ACR17508" s="60"/>
      <c r="ACS17508" s="60"/>
      <c r="ACT17508" s="60"/>
      <c r="ACU17508" s="60"/>
      <c r="ACV17508" s="60"/>
      <c r="ACW17508" s="60"/>
      <c r="ACX17508" s="60"/>
      <c r="ACY17508" s="60">
        <v>4.3850340613230399E-2</v>
      </c>
      <c r="ACZ17508" s="60"/>
      <c r="ADA17508" s="60"/>
      <c r="ADB17508" s="60"/>
      <c r="ADC17508" s="60"/>
      <c r="ADD17508" s="60"/>
      <c r="ADE17508" s="60"/>
    </row>
    <row r="17509" spans="760:785" x14ac:dyDescent="0.25">
      <c r="ACF17509" s="60"/>
      <c r="ACG17509" s="60"/>
      <c r="ACH17509" s="60"/>
      <c r="ACI17509" s="60"/>
      <c r="ACJ17509" s="60"/>
      <c r="ACK17509" s="60"/>
      <c r="ACL17509" s="60"/>
      <c r="ACM17509" s="60"/>
      <c r="ACN17509" s="60"/>
      <c r="ACO17509" s="60"/>
      <c r="ACP17509" s="60"/>
      <c r="ACQ17509" s="60"/>
      <c r="ACR17509" s="60"/>
      <c r="ACS17509" s="60"/>
      <c r="ACT17509" s="60"/>
      <c r="ACU17509" s="60"/>
      <c r="ACV17509" s="60"/>
      <c r="ACW17509" s="60"/>
      <c r="ACX17509" s="60"/>
      <c r="ACY17509" s="60">
        <v>4.3850340613230399E-2</v>
      </c>
      <c r="ACZ17509" s="60"/>
      <c r="ADA17509" s="60"/>
      <c r="ADB17509" s="60"/>
      <c r="ADC17509" s="60"/>
      <c r="ADD17509" s="60"/>
      <c r="ADE17509" s="60"/>
    </row>
    <row r="17510" spans="760:785" x14ac:dyDescent="0.25">
      <c r="ACF17510" s="60"/>
      <c r="ACG17510" s="60"/>
      <c r="ACH17510" s="60"/>
      <c r="ACI17510" s="60"/>
      <c r="ACJ17510" s="60"/>
      <c r="ACK17510" s="60"/>
      <c r="ACL17510" s="60"/>
      <c r="ACM17510" s="60"/>
      <c r="ACN17510" s="60"/>
      <c r="ACO17510" s="60"/>
      <c r="ACP17510" s="60"/>
      <c r="ACQ17510" s="60"/>
      <c r="ACR17510" s="60"/>
      <c r="ACS17510" s="60"/>
      <c r="ACT17510" s="60"/>
      <c r="ACU17510" s="60"/>
      <c r="ACV17510" s="60"/>
      <c r="ACW17510" s="60"/>
      <c r="ACX17510" s="60"/>
      <c r="ACY17510" s="60">
        <v>4.3791620157158997E-2</v>
      </c>
      <c r="ACZ17510" s="60"/>
      <c r="ADA17510" s="60"/>
      <c r="ADB17510" s="60"/>
      <c r="ADC17510" s="60"/>
      <c r="ADD17510" s="60"/>
      <c r="ADE17510" s="60"/>
    </row>
    <row r="17511" spans="760:785" x14ac:dyDescent="0.25">
      <c r="ACF17511" s="60"/>
      <c r="ACG17511" s="60"/>
      <c r="ACH17511" s="60"/>
      <c r="ACI17511" s="60"/>
      <c r="ACJ17511" s="60"/>
      <c r="ACK17511" s="60"/>
      <c r="ACL17511" s="60"/>
      <c r="ACM17511" s="60"/>
      <c r="ACN17511" s="60"/>
      <c r="ACO17511" s="60"/>
      <c r="ACP17511" s="60"/>
      <c r="ACQ17511" s="60"/>
      <c r="ACR17511" s="60"/>
      <c r="ACS17511" s="60"/>
      <c r="ACT17511" s="60"/>
      <c r="ACU17511" s="60"/>
      <c r="ACV17511" s="60"/>
      <c r="ACW17511" s="60"/>
      <c r="ACX17511" s="60"/>
      <c r="ACY17511" s="60">
        <v>4.3791620157158997E-2</v>
      </c>
      <c r="ACZ17511" s="60"/>
      <c r="ADA17511" s="60"/>
      <c r="ADB17511" s="60"/>
      <c r="ADC17511" s="60"/>
      <c r="ADD17511" s="60"/>
      <c r="ADE17511" s="60"/>
    </row>
    <row r="17512" spans="760:785" x14ac:dyDescent="0.25">
      <c r="ACF17512" s="60"/>
      <c r="ACG17512" s="60"/>
      <c r="ACH17512" s="60"/>
      <c r="ACI17512" s="60"/>
      <c r="ACJ17512" s="60"/>
      <c r="ACK17512" s="60"/>
      <c r="ACL17512" s="60"/>
      <c r="ACM17512" s="60"/>
      <c r="ACN17512" s="60"/>
      <c r="ACO17512" s="60"/>
      <c r="ACP17512" s="60"/>
      <c r="ACQ17512" s="60"/>
      <c r="ACR17512" s="60"/>
      <c r="ACS17512" s="60"/>
      <c r="ACT17512" s="60"/>
      <c r="ACU17512" s="60"/>
      <c r="ACV17512" s="60"/>
      <c r="ACW17512" s="60"/>
      <c r="ACX17512" s="60"/>
      <c r="ACY17512" s="60">
        <v>4.37786488437635E-2</v>
      </c>
      <c r="ACZ17512" s="60"/>
      <c r="ADA17512" s="60"/>
      <c r="ADB17512" s="60"/>
      <c r="ADC17512" s="60"/>
      <c r="ADD17512" s="60"/>
      <c r="ADE17512" s="60"/>
    </row>
    <row r="17513" spans="760:785" x14ac:dyDescent="0.25">
      <c r="ACF17513" s="60"/>
      <c r="ACG17513" s="60"/>
      <c r="ACH17513" s="60"/>
      <c r="ACI17513" s="60"/>
      <c r="ACJ17513" s="60"/>
      <c r="ACK17513" s="60"/>
      <c r="ACL17513" s="60"/>
      <c r="ACM17513" s="60"/>
      <c r="ACN17513" s="60"/>
      <c r="ACO17513" s="60"/>
      <c r="ACP17513" s="60"/>
      <c r="ACQ17513" s="60"/>
      <c r="ACR17513" s="60"/>
      <c r="ACS17513" s="60"/>
      <c r="ACT17513" s="60"/>
      <c r="ACU17513" s="60"/>
      <c r="ACV17513" s="60"/>
      <c r="ACW17513" s="60"/>
      <c r="ACX17513" s="60"/>
      <c r="ACY17513" s="60">
        <v>4.37786488437635E-2</v>
      </c>
      <c r="ACZ17513" s="60"/>
      <c r="ADA17513" s="60"/>
      <c r="ADB17513" s="60"/>
      <c r="ADC17513" s="60"/>
      <c r="ADD17513" s="60"/>
      <c r="ADE17513" s="60"/>
    </row>
    <row r="17514" spans="760:785" x14ac:dyDescent="0.25">
      <c r="ACF17514" s="60"/>
      <c r="ACG17514" s="60"/>
      <c r="ACH17514" s="60"/>
      <c r="ACI17514" s="60"/>
      <c r="ACJ17514" s="60"/>
      <c r="ACK17514" s="60"/>
      <c r="ACL17514" s="60"/>
      <c r="ACM17514" s="60"/>
      <c r="ACN17514" s="60"/>
      <c r="ACO17514" s="60"/>
      <c r="ACP17514" s="60"/>
      <c r="ACQ17514" s="60"/>
      <c r="ACR17514" s="60"/>
      <c r="ACS17514" s="60"/>
      <c r="ACT17514" s="60"/>
      <c r="ACU17514" s="60"/>
      <c r="ACV17514" s="60"/>
      <c r="ACW17514" s="60"/>
      <c r="ACX17514" s="60"/>
      <c r="ACY17514" s="60">
        <v>4.3727880091112697E-2</v>
      </c>
      <c r="ACZ17514" s="60"/>
      <c r="ADA17514" s="60"/>
      <c r="ADB17514" s="60"/>
      <c r="ADC17514" s="60"/>
      <c r="ADD17514" s="60"/>
      <c r="ADE17514" s="60"/>
    </row>
    <row r="17515" spans="760:785" x14ac:dyDescent="0.25">
      <c r="ACF17515" s="60"/>
      <c r="ACG17515" s="60"/>
      <c r="ACH17515" s="60"/>
      <c r="ACI17515" s="60"/>
      <c r="ACJ17515" s="60"/>
      <c r="ACK17515" s="60"/>
      <c r="ACL17515" s="60"/>
      <c r="ACM17515" s="60"/>
      <c r="ACN17515" s="60"/>
      <c r="ACO17515" s="60"/>
      <c r="ACP17515" s="60"/>
      <c r="ACQ17515" s="60"/>
      <c r="ACR17515" s="60"/>
      <c r="ACS17515" s="60"/>
      <c r="ACT17515" s="60"/>
      <c r="ACU17515" s="60"/>
      <c r="ACV17515" s="60"/>
      <c r="ACW17515" s="60"/>
      <c r="ACX17515" s="60"/>
      <c r="ACY17515" s="60">
        <v>4.3727880091112697E-2</v>
      </c>
      <c r="ACZ17515" s="60"/>
      <c r="ADA17515" s="60"/>
      <c r="ADB17515" s="60"/>
      <c r="ADC17515" s="60"/>
      <c r="ADD17515" s="60"/>
      <c r="ADE17515" s="60"/>
    </row>
    <row r="17516" spans="760:785" x14ac:dyDescent="0.25">
      <c r="ACF17516" s="60"/>
      <c r="ACG17516" s="60"/>
      <c r="ACH17516" s="60"/>
      <c r="ACI17516" s="60"/>
      <c r="ACJ17516" s="60"/>
      <c r="ACK17516" s="60"/>
      <c r="ACL17516" s="60"/>
      <c r="ACM17516" s="60"/>
      <c r="ACN17516" s="60"/>
      <c r="ACO17516" s="60"/>
      <c r="ACP17516" s="60"/>
      <c r="ACQ17516" s="60"/>
      <c r="ACR17516" s="60"/>
      <c r="ACS17516" s="60"/>
      <c r="ACT17516" s="60"/>
      <c r="ACU17516" s="60"/>
      <c r="ACV17516" s="60"/>
      <c r="ACW17516" s="60"/>
      <c r="ACX17516" s="60"/>
      <c r="ACY17516" s="60">
        <v>4.3721781900891897E-2</v>
      </c>
      <c r="ACZ17516" s="60"/>
      <c r="ADA17516" s="60"/>
      <c r="ADB17516" s="60"/>
      <c r="ADC17516" s="60"/>
      <c r="ADD17516" s="60"/>
      <c r="ADE17516" s="60"/>
    </row>
    <row r="17517" spans="760:785" x14ac:dyDescent="0.25">
      <c r="ACF17517" s="60"/>
      <c r="ACG17517" s="60"/>
      <c r="ACH17517" s="60"/>
      <c r="ACI17517" s="60"/>
      <c r="ACJ17517" s="60"/>
      <c r="ACK17517" s="60"/>
      <c r="ACL17517" s="60"/>
      <c r="ACM17517" s="60"/>
      <c r="ACN17517" s="60"/>
      <c r="ACO17517" s="60"/>
      <c r="ACP17517" s="60"/>
      <c r="ACQ17517" s="60"/>
      <c r="ACR17517" s="60"/>
      <c r="ACS17517" s="60"/>
      <c r="ACT17517" s="60"/>
      <c r="ACU17517" s="60"/>
      <c r="ACV17517" s="60"/>
      <c r="ACW17517" s="60"/>
      <c r="ACX17517" s="60"/>
      <c r="ACY17517" s="60">
        <v>4.3721781900891897E-2</v>
      </c>
      <c r="ACZ17517" s="60"/>
      <c r="ADA17517" s="60"/>
      <c r="ADB17517" s="60"/>
      <c r="ADC17517" s="60"/>
      <c r="ADD17517" s="60"/>
      <c r="ADE17517" s="60"/>
    </row>
    <row r="17518" spans="760:785" x14ac:dyDescent="0.25">
      <c r="ACF17518" s="60"/>
      <c r="ACG17518" s="60"/>
      <c r="ACH17518" s="60"/>
      <c r="ACI17518" s="60"/>
      <c r="ACJ17518" s="60"/>
      <c r="ACK17518" s="60"/>
      <c r="ACL17518" s="60"/>
      <c r="ACM17518" s="60"/>
      <c r="ACN17518" s="60"/>
      <c r="ACO17518" s="60"/>
      <c r="ACP17518" s="60"/>
      <c r="ACQ17518" s="60"/>
      <c r="ACR17518" s="60"/>
      <c r="ACS17518" s="60"/>
      <c r="ACT17518" s="60"/>
      <c r="ACU17518" s="60"/>
      <c r="ACV17518" s="60"/>
      <c r="ACW17518" s="60"/>
      <c r="ACX17518" s="60"/>
      <c r="ACY17518" s="60">
        <v>4.3682572756413102E-2</v>
      </c>
      <c r="ACZ17518" s="60"/>
      <c r="ADA17518" s="60"/>
      <c r="ADB17518" s="60"/>
      <c r="ADC17518" s="60"/>
      <c r="ADD17518" s="60"/>
      <c r="ADE17518" s="60"/>
    </row>
    <row r="17519" spans="760:785" x14ac:dyDescent="0.25">
      <c r="ACF17519" s="60"/>
      <c r="ACG17519" s="60"/>
      <c r="ACH17519" s="60"/>
      <c r="ACI17519" s="60"/>
      <c r="ACJ17519" s="60"/>
      <c r="ACK17519" s="60"/>
      <c r="ACL17519" s="60"/>
      <c r="ACM17519" s="60"/>
      <c r="ACN17519" s="60"/>
      <c r="ACO17519" s="60"/>
      <c r="ACP17519" s="60"/>
      <c r="ACQ17519" s="60"/>
      <c r="ACR17519" s="60"/>
      <c r="ACS17519" s="60"/>
      <c r="ACT17519" s="60"/>
      <c r="ACU17519" s="60"/>
      <c r="ACV17519" s="60"/>
      <c r="ACW17519" s="60"/>
      <c r="ACX17519" s="60"/>
      <c r="ACY17519" s="60">
        <v>4.3682572756413102E-2</v>
      </c>
      <c r="ACZ17519" s="60"/>
      <c r="ADA17519" s="60"/>
      <c r="ADB17519" s="60"/>
      <c r="ADC17519" s="60"/>
      <c r="ADD17519" s="60"/>
      <c r="ADE17519" s="60"/>
    </row>
    <row r="17520" spans="760:785" x14ac:dyDescent="0.25">
      <c r="ACF17520" s="60"/>
      <c r="ACG17520" s="60"/>
      <c r="ACH17520" s="60"/>
      <c r="ACI17520" s="60"/>
      <c r="ACJ17520" s="60"/>
      <c r="ACK17520" s="60"/>
      <c r="ACL17520" s="60"/>
      <c r="ACM17520" s="60"/>
      <c r="ACN17520" s="60"/>
      <c r="ACO17520" s="60"/>
      <c r="ACP17520" s="60"/>
      <c r="ACQ17520" s="60"/>
      <c r="ACR17520" s="60"/>
      <c r="ACS17520" s="60"/>
      <c r="ACT17520" s="60"/>
      <c r="ACU17520" s="60"/>
      <c r="ACV17520" s="60"/>
      <c r="ACW17520" s="60"/>
      <c r="ACX17520" s="60"/>
      <c r="ACY17520" s="60">
        <v>4.3664030989361398E-2</v>
      </c>
      <c r="ACZ17520" s="60"/>
      <c r="ADA17520" s="60"/>
      <c r="ADB17520" s="60"/>
      <c r="ADC17520" s="60"/>
      <c r="ADD17520" s="60"/>
      <c r="ADE17520" s="60"/>
    </row>
    <row r="17521" spans="760:785" x14ac:dyDescent="0.25">
      <c r="ACF17521" s="60"/>
      <c r="ACG17521" s="60"/>
      <c r="ACH17521" s="60"/>
      <c r="ACI17521" s="60"/>
      <c r="ACJ17521" s="60"/>
      <c r="ACK17521" s="60"/>
      <c r="ACL17521" s="60"/>
      <c r="ACM17521" s="60"/>
      <c r="ACN17521" s="60"/>
      <c r="ACO17521" s="60"/>
      <c r="ACP17521" s="60"/>
      <c r="ACQ17521" s="60"/>
      <c r="ACR17521" s="60"/>
      <c r="ACS17521" s="60"/>
      <c r="ACT17521" s="60"/>
      <c r="ACU17521" s="60"/>
      <c r="ACV17521" s="60"/>
      <c r="ACW17521" s="60"/>
      <c r="ACX17521" s="60"/>
      <c r="ACY17521" s="60">
        <v>4.3664030989361398E-2</v>
      </c>
      <c r="ACZ17521" s="60"/>
      <c r="ADA17521" s="60"/>
      <c r="ADB17521" s="60"/>
      <c r="ADC17521" s="60"/>
      <c r="ADD17521" s="60"/>
      <c r="ADE17521" s="60"/>
    </row>
    <row r="17522" spans="760:785" x14ac:dyDescent="0.25">
      <c r="ACF17522" s="60"/>
      <c r="ACG17522" s="60"/>
      <c r="ACH17522" s="60"/>
      <c r="ACI17522" s="60"/>
      <c r="ACJ17522" s="60"/>
      <c r="ACK17522" s="60"/>
      <c r="ACL17522" s="60"/>
      <c r="ACM17522" s="60"/>
      <c r="ACN17522" s="60"/>
      <c r="ACO17522" s="60"/>
      <c r="ACP17522" s="60"/>
      <c r="ACQ17522" s="60"/>
      <c r="ACR17522" s="60"/>
      <c r="ACS17522" s="60"/>
      <c r="ACT17522" s="60"/>
      <c r="ACU17522" s="60"/>
      <c r="ACV17522" s="60"/>
      <c r="ACW17522" s="60"/>
      <c r="ACX17522" s="60"/>
      <c r="ACY17522" s="60">
        <v>4.36094166841723E-2</v>
      </c>
      <c r="ACZ17522" s="60"/>
      <c r="ADA17522" s="60"/>
      <c r="ADB17522" s="60"/>
      <c r="ADC17522" s="60"/>
      <c r="ADD17522" s="60"/>
      <c r="ADE17522" s="60"/>
    </row>
    <row r="17523" spans="760:785" x14ac:dyDescent="0.25">
      <c r="ACF17523" s="60"/>
      <c r="ACG17523" s="60"/>
      <c r="ACH17523" s="60"/>
      <c r="ACI17523" s="60"/>
      <c r="ACJ17523" s="60"/>
      <c r="ACK17523" s="60"/>
      <c r="ACL17523" s="60"/>
      <c r="ACM17523" s="60"/>
      <c r="ACN17523" s="60"/>
      <c r="ACO17523" s="60"/>
      <c r="ACP17523" s="60"/>
      <c r="ACQ17523" s="60"/>
      <c r="ACR17523" s="60"/>
      <c r="ACS17523" s="60"/>
      <c r="ACT17523" s="60"/>
      <c r="ACU17523" s="60"/>
      <c r="ACV17523" s="60"/>
      <c r="ACW17523" s="60"/>
      <c r="ACX17523" s="60"/>
      <c r="ACY17523" s="60">
        <v>4.36094166841723E-2</v>
      </c>
      <c r="ACZ17523" s="60"/>
      <c r="ADA17523" s="60"/>
      <c r="ADB17523" s="60"/>
      <c r="ADC17523" s="60"/>
      <c r="ADD17523" s="60"/>
      <c r="ADE17523" s="60"/>
    </row>
    <row r="17524" spans="760:785" x14ac:dyDescent="0.25">
      <c r="ACF17524" s="60"/>
      <c r="ACG17524" s="60"/>
      <c r="ACH17524" s="60"/>
      <c r="ACI17524" s="60"/>
      <c r="ACJ17524" s="60"/>
      <c r="ACK17524" s="60"/>
      <c r="ACL17524" s="60"/>
      <c r="ACM17524" s="60"/>
      <c r="ACN17524" s="60"/>
      <c r="ACO17524" s="60"/>
      <c r="ACP17524" s="60"/>
      <c r="ACQ17524" s="60"/>
      <c r="ACR17524" s="60"/>
      <c r="ACS17524" s="60"/>
      <c r="ACT17524" s="60"/>
      <c r="ACU17524" s="60"/>
      <c r="ACV17524" s="60"/>
      <c r="ACW17524" s="60"/>
      <c r="ACX17524" s="60"/>
      <c r="ACY17524" s="60">
        <v>4.3367827201261602E-2</v>
      </c>
      <c r="ACZ17524" s="60"/>
      <c r="ADA17524" s="60"/>
      <c r="ADB17524" s="60"/>
      <c r="ADC17524" s="60"/>
      <c r="ADD17524" s="60"/>
      <c r="ADE17524" s="60"/>
    </row>
    <row r="17525" spans="760:785" x14ac:dyDescent="0.25">
      <c r="ACF17525" s="60"/>
      <c r="ACG17525" s="60"/>
      <c r="ACH17525" s="60"/>
      <c r="ACI17525" s="60"/>
      <c r="ACJ17525" s="60"/>
      <c r="ACK17525" s="60"/>
      <c r="ACL17525" s="60"/>
      <c r="ACM17525" s="60"/>
      <c r="ACN17525" s="60"/>
      <c r="ACO17525" s="60"/>
      <c r="ACP17525" s="60"/>
      <c r="ACQ17525" s="60"/>
      <c r="ACR17525" s="60"/>
      <c r="ACS17525" s="60"/>
      <c r="ACT17525" s="60"/>
      <c r="ACU17525" s="60"/>
      <c r="ACV17525" s="60"/>
      <c r="ACW17525" s="60"/>
      <c r="ACX17525" s="60"/>
      <c r="ACY17525" s="60">
        <v>4.3300230894661902E-2</v>
      </c>
      <c r="ACZ17525" s="60"/>
      <c r="ADA17525" s="60"/>
      <c r="ADB17525" s="60"/>
      <c r="ADC17525" s="60"/>
      <c r="ADD17525" s="60"/>
      <c r="ADE17525" s="60"/>
    </row>
    <row r="17526" spans="760:785" x14ac:dyDescent="0.25">
      <c r="ACF17526" s="60"/>
      <c r="ACG17526" s="60"/>
      <c r="ACH17526" s="60"/>
      <c r="ACI17526" s="60"/>
      <c r="ACJ17526" s="60"/>
      <c r="ACK17526" s="60"/>
      <c r="ACL17526" s="60"/>
      <c r="ACM17526" s="60"/>
      <c r="ACN17526" s="60"/>
      <c r="ACO17526" s="60"/>
      <c r="ACP17526" s="60"/>
      <c r="ACQ17526" s="60"/>
      <c r="ACR17526" s="60"/>
      <c r="ACS17526" s="60"/>
      <c r="ACT17526" s="60"/>
      <c r="ACU17526" s="60"/>
      <c r="ACV17526" s="60"/>
      <c r="ACW17526" s="60"/>
      <c r="ACX17526" s="60"/>
      <c r="ACY17526" s="60">
        <v>4.3300230894661902E-2</v>
      </c>
      <c r="ACZ17526" s="60"/>
      <c r="ADA17526" s="60"/>
      <c r="ADB17526" s="60"/>
      <c r="ADC17526" s="60"/>
      <c r="ADD17526" s="60"/>
      <c r="ADE17526" s="60"/>
    </row>
    <row r="17527" spans="760:785" x14ac:dyDescent="0.25">
      <c r="ACF17527" s="60"/>
      <c r="ACG17527" s="60"/>
      <c r="ACH17527" s="60"/>
      <c r="ACI17527" s="60"/>
      <c r="ACJ17527" s="60"/>
      <c r="ACK17527" s="60"/>
      <c r="ACL17527" s="60"/>
      <c r="ACM17527" s="60"/>
      <c r="ACN17527" s="60"/>
      <c r="ACO17527" s="60"/>
      <c r="ACP17527" s="60"/>
      <c r="ACQ17527" s="60"/>
      <c r="ACR17527" s="60"/>
      <c r="ACS17527" s="60"/>
      <c r="ACT17527" s="60"/>
      <c r="ACU17527" s="60"/>
      <c r="ACV17527" s="60"/>
      <c r="ACW17527" s="60"/>
      <c r="ACX17527" s="60"/>
      <c r="ACY17527" s="60">
        <v>4.3257955393305202E-2</v>
      </c>
      <c r="ACZ17527" s="60"/>
      <c r="ADA17527" s="60"/>
      <c r="ADB17527" s="60"/>
      <c r="ADC17527" s="60"/>
      <c r="ADD17527" s="60"/>
      <c r="ADE17527" s="60"/>
    </row>
    <row r="17528" spans="760:785" x14ac:dyDescent="0.25">
      <c r="ACF17528" s="60"/>
      <c r="ACG17528" s="60"/>
      <c r="ACH17528" s="60"/>
      <c r="ACI17528" s="60"/>
      <c r="ACJ17528" s="60"/>
      <c r="ACK17528" s="60"/>
      <c r="ACL17528" s="60"/>
      <c r="ACM17528" s="60"/>
      <c r="ACN17528" s="60"/>
      <c r="ACO17528" s="60"/>
      <c r="ACP17528" s="60"/>
      <c r="ACQ17528" s="60"/>
      <c r="ACR17528" s="60"/>
      <c r="ACS17528" s="60"/>
      <c r="ACT17528" s="60"/>
      <c r="ACU17528" s="60"/>
      <c r="ACV17528" s="60"/>
      <c r="ACW17528" s="60"/>
      <c r="ACX17528" s="60"/>
      <c r="ACY17528" s="60">
        <v>4.3257955393305202E-2</v>
      </c>
      <c r="ACZ17528" s="60"/>
      <c r="ADA17528" s="60"/>
      <c r="ADB17528" s="60"/>
      <c r="ADC17528" s="60"/>
      <c r="ADD17528" s="60"/>
      <c r="ADE17528" s="60"/>
    </row>
    <row r="17529" spans="760:785" x14ac:dyDescent="0.25">
      <c r="ACF17529" s="60"/>
      <c r="ACG17529" s="60"/>
      <c r="ACH17529" s="60"/>
      <c r="ACI17529" s="60"/>
      <c r="ACJ17529" s="60"/>
      <c r="ACK17529" s="60"/>
      <c r="ACL17529" s="60"/>
      <c r="ACM17529" s="60"/>
      <c r="ACN17529" s="60"/>
      <c r="ACO17529" s="60"/>
      <c r="ACP17529" s="60"/>
      <c r="ACQ17529" s="60"/>
      <c r="ACR17529" s="60"/>
      <c r="ACS17529" s="60"/>
      <c r="ACT17529" s="60"/>
      <c r="ACU17529" s="60"/>
      <c r="ACV17529" s="60"/>
      <c r="ACW17529" s="60"/>
      <c r="ACX17529" s="60"/>
      <c r="ACY17529" s="60">
        <v>4.2861292839273001E-2</v>
      </c>
      <c r="ACZ17529" s="60"/>
      <c r="ADA17529" s="60"/>
      <c r="ADB17529" s="60"/>
      <c r="ADC17529" s="60"/>
      <c r="ADD17529" s="60"/>
      <c r="ADE17529" s="60"/>
    </row>
    <row r="17530" spans="760:785" x14ac:dyDescent="0.25">
      <c r="ACF17530" s="60"/>
      <c r="ACG17530" s="60"/>
      <c r="ACH17530" s="60"/>
      <c r="ACI17530" s="60"/>
      <c r="ACJ17530" s="60"/>
      <c r="ACK17530" s="60"/>
      <c r="ACL17530" s="60"/>
      <c r="ACM17530" s="60"/>
      <c r="ACN17530" s="60"/>
      <c r="ACO17530" s="60"/>
      <c r="ACP17530" s="60"/>
      <c r="ACQ17530" s="60"/>
      <c r="ACR17530" s="60"/>
      <c r="ACS17530" s="60"/>
      <c r="ACT17530" s="60"/>
      <c r="ACU17530" s="60"/>
      <c r="ACV17530" s="60"/>
      <c r="ACW17530" s="60"/>
      <c r="ACX17530" s="60"/>
      <c r="ACY17530" s="60">
        <v>4.2861292839273001E-2</v>
      </c>
      <c r="ACZ17530" s="60"/>
      <c r="ADA17530" s="60"/>
      <c r="ADB17530" s="60"/>
      <c r="ADC17530" s="60"/>
      <c r="ADD17530" s="60"/>
      <c r="ADE17530" s="60"/>
    </row>
    <row r="17531" spans="760:785" x14ac:dyDescent="0.25">
      <c r="ACF17531" s="60"/>
      <c r="ACG17531" s="60"/>
      <c r="ACH17531" s="60"/>
      <c r="ACI17531" s="60"/>
      <c r="ACJ17531" s="60"/>
      <c r="ACK17531" s="60"/>
      <c r="ACL17531" s="60"/>
      <c r="ACM17531" s="60"/>
      <c r="ACN17531" s="60"/>
      <c r="ACO17531" s="60"/>
      <c r="ACP17531" s="60"/>
      <c r="ACQ17531" s="60"/>
      <c r="ACR17531" s="60"/>
      <c r="ACS17531" s="60"/>
      <c r="ACT17531" s="60"/>
      <c r="ACU17531" s="60"/>
      <c r="ACV17531" s="60"/>
      <c r="ACW17531" s="60"/>
      <c r="ACX17531" s="60"/>
      <c r="ACY17531" s="60">
        <v>4.2850868934200502E-2</v>
      </c>
      <c r="ACZ17531" s="60"/>
      <c r="ADA17531" s="60"/>
      <c r="ADB17531" s="60"/>
      <c r="ADC17531" s="60"/>
      <c r="ADD17531" s="60"/>
      <c r="ADE17531" s="60"/>
    </row>
    <row r="17532" spans="760:785" x14ac:dyDescent="0.25">
      <c r="ACF17532" s="60"/>
      <c r="ACG17532" s="60"/>
      <c r="ACH17532" s="60"/>
      <c r="ACI17532" s="60"/>
      <c r="ACJ17532" s="60"/>
      <c r="ACK17532" s="60"/>
      <c r="ACL17532" s="60"/>
      <c r="ACM17532" s="60"/>
      <c r="ACN17532" s="60"/>
      <c r="ACO17532" s="60"/>
      <c r="ACP17532" s="60"/>
      <c r="ACQ17532" s="60"/>
      <c r="ACR17532" s="60"/>
      <c r="ACS17532" s="60"/>
      <c r="ACT17532" s="60"/>
      <c r="ACU17532" s="60"/>
      <c r="ACV17532" s="60"/>
      <c r="ACW17532" s="60"/>
      <c r="ACX17532" s="60"/>
      <c r="ACY17532" s="60">
        <v>4.2846054302340002E-2</v>
      </c>
      <c r="ACZ17532" s="60"/>
      <c r="ADA17532" s="60"/>
      <c r="ADB17532" s="60"/>
      <c r="ADC17532" s="60"/>
      <c r="ADD17532" s="60"/>
      <c r="ADE17532" s="60"/>
    </row>
    <row r="17533" spans="760:785" x14ac:dyDescent="0.25">
      <c r="ACF17533" s="60"/>
      <c r="ACG17533" s="60"/>
      <c r="ACH17533" s="60"/>
      <c r="ACI17533" s="60"/>
      <c r="ACJ17533" s="60"/>
      <c r="ACK17533" s="60"/>
      <c r="ACL17533" s="60"/>
      <c r="ACM17533" s="60"/>
      <c r="ACN17533" s="60"/>
      <c r="ACO17533" s="60"/>
      <c r="ACP17533" s="60"/>
      <c r="ACQ17533" s="60"/>
      <c r="ACR17533" s="60"/>
      <c r="ACS17533" s="60"/>
      <c r="ACT17533" s="60"/>
      <c r="ACU17533" s="60"/>
      <c r="ACV17533" s="60"/>
      <c r="ACW17533" s="60"/>
      <c r="ACX17533" s="60"/>
      <c r="ACY17533" s="60">
        <v>4.2846054302340002E-2</v>
      </c>
      <c r="ACZ17533" s="60"/>
      <c r="ADA17533" s="60"/>
      <c r="ADB17533" s="60"/>
      <c r="ADC17533" s="60"/>
      <c r="ADD17533" s="60"/>
      <c r="ADE17533" s="60"/>
    </row>
    <row r="17534" spans="760:785" x14ac:dyDescent="0.25">
      <c r="ACF17534" s="60"/>
      <c r="ACG17534" s="60"/>
      <c r="ACH17534" s="60"/>
      <c r="ACI17534" s="60"/>
      <c r="ACJ17534" s="60"/>
      <c r="ACK17534" s="60"/>
      <c r="ACL17534" s="60"/>
      <c r="ACM17534" s="60"/>
      <c r="ACN17534" s="60"/>
      <c r="ACO17534" s="60"/>
      <c r="ACP17534" s="60"/>
      <c r="ACQ17534" s="60"/>
      <c r="ACR17534" s="60"/>
      <c r="ACS17534" s="60"/>
      <c r="ACT17534" s="60"/>
      <c r="ACU17534" s="60"/>
      <c r="ACV17534" s="60"/>
      <c r="ACW17534" s="60"/>
      <c r="ACX17534" s="60"/>
      <c r="ACY17534" s="60">
        <v>4.2830125057436101E-2</v>
      </c>
      <c r="ACZ17534" s="60"/>
      <c r="ADA17534" s="60"/>
      <c r="ADB17534" s="60"/>
      <c r="ADC17534" s="60"/>
      <c r="ADD17534" s="60"/>
      <c r="ADE17534" s="60"/>
    </row>
    <row r="17535" spans="760:785" x14ac:dyDescent="0.25">
      <c r="ACF17535" s="60"/>
      <c r="ACG17535" s="60"/>
      <c r="ACH17535" s="60"/>
      <c r="ACI17535" s="60"/>
      <c r="ACJ17535" s="60"/>
      <c r="ACK17535" s="60"/>
      <c r="ACL17535" s="60"/>
      <c r="ACM17535" s="60"/>
      <c r="ACN17535" s="60"/>
      <c r="ACO17535" s="60"/>
      <c r="ACP17535" s="60"/>
      <c r="ACQ17535" s="60"/>
      <c r="ACR17535" s="60"/>
      <c r="ACS17535" s="60"/>
      <c r="ACT17535" s="60"/>
      <c r="ACU17535" s="60"/>
      <c r="ACV17535" s="60"/>
      <c r="ACW17535" s="60"/>
      <c r="ACX17535" s="60"/>
      <c r="ACY17535" s="60">
        <v>4.2830125057436101E-2</v>
      </c>
      <c r="ACZ17535" s="60"/>
      <c r="ADA17535" s="60"/>
      <c r="ADB17535" s="60"/>
      <c r="ADC17535" s="60"/>
      <c r="ADD17535" s="60"/>
      <c r="ADE17535" s="60"/>
    </row>
    <row r="17536" spans="760:785" x14ac:dyDescent="0.25">
      <c r="ACF17536" s="60"/>
      <c r="ACG17536" s="60"/>
      <c r="ACH17536" s="60"/>
      <c r="ACI17536" s="60"/>
      <c r="ACJ17536" s="60"/>
      <c r="ACK17536" s="60"/>
      <c r="ACL17536" s="60"/>
      <c r="ACM17536" s="60"/>
      <c r="ACN17536" s="60"/>
      <c r="ACO17536" s="60"/>
      <c r="ACP17536" s="60"/>
      <c r="ACQ17536" s="60"/>
      <c r="ACR17536" s="60"/>
      <c r="ACS17536" s="60"/>
      <c r="ACT17536" s="60"/>
      <c r="ACU17536" s="60"/>
      <c r="ACV17536" s="60"/>
      <c r="ACW17536" s="60"/>
      <c r="ACX17536" s="60"/>
      <c r="ACY17536" s="60">
        <v>4.2689876302500998E-2</v>
      </c>
      <c r="ACZ17536" s="60"/>
      <c r="ADA17536" s="60"/>
      <c r="ADB17536" s="60"/>
      <c r="ADC17536" s="60"/>
      <c r="ADD17536" s="60"/>
      <c r="ADE17536" s="60"/>
    </row>
    <row r="17537" spans="760:785" x14ac:dyDescent="0.25">
      <c r="ACF17537" s="60"/>
      <c r="ACG17537" s="60"/>
      <c r="ACH17537" s="60"/>
      <c r="ACI17537" s="60"/>
      <c r="ACJ17537" s="60"/>
      <c r="ACK17537" s="60"/>
      <c r="ACL17537" s="60"/>
      <c r="ACM17537" s="60"/>
      <c r="ACN17537" s="60"/>
      <c r="ACO17537" s="60"/>
      <c r="ACP17537" s="60"/>
      <c r="ACQ17537" s="60"/>
      <c r="ACR17537" s="60"/>
      <c r="ACS17537" s="60"/>
      <c r="ACT17537" s="60"/>
      <c r="ACU17537" s="60"/>
      <c r="ACV17537" s="60"/>
      <c r="ACW17537" s="60"/>
      <c r="ACX17537" s="60"/>
      <c r="ACY17537" s="60">
        <v>4.2689876302500998E-2</v>
      </c>
      <c r="ACZ17537" s="60"/>
      <c r="ADA17537" s="60"/>
      <c r="ADB17537" s="60"/>
      <c r="ADC17537" s="60"/>
      <c r="ADD17537" s="60"/>
      <c r="ADE17537" s="60"/>
    </row>
    <row r="17538" spans="760:785" x14ac:dyDescent="0.25">
      <c r="ACF17538" s="60"/>
      <c r="ACG17538" s="60"/>
      <c r="ACH17538" s="60"/>
      <c r="ACI17538" s="60"/>
      <c r="ACJ17538" s="60"/>
      <c r="ACK17538" s="60"/>
      <c r="ACL17538" s="60"/>
      <c r="ACM17538" s="60"/>
      <c r="ACN17538" s="60"/>
      <c r="ACO17538" s="60"/>
      <c r="ACP17538" s="60"/>
      <c r="ACQ17538" s="60"/>
      <c r="ACR17538" s="60"/>
      <c r="ACS17538" s="60"/>
      <c r="ACT17538" s="60"/>
      <c r="ACU17538" s="60"/>
      <c r="ACV17538" s="60"/>
      <c r="ACW17538" s="60"/>
      <c r="ACX17538" s="60"/>
      <c r="ACY17538" s="60">
        <v>4.2683833788409703E-2</v>
      </c>
      <c r="ACZ17538" s="60"/>
      <c r="ADA17538" s="60"/>
      <c r="ADB17538" s="60"/>
      <c r="ADC17538" s="60"/>
      <c r="ADD17538" s="60"/>
      <c r="ADE17538" s="60"/>
    </row>
    <row r="17539" spans="760:785" x14ac:dyDescent="0.25">
      <c r="ACF17539" s="60"/>
      <c r="ACG17539" s="60"/>
      <c r="ACH17539" s="60"/>
      <c r="ACI17539" s="60"/>
      <c r="ACJ17539" s="60"/>
      <c r="ACK17539" s="60"/>
      <c r="ACL17539" s="60"/>
      <c r="ACM17539" s="60"/>
      <c r="ACN17539" s="60"/>
      <c r="ACO17539" s="60"/>
      <c r="ACP17539" s="60"/>
      <c r="ACQ17539" s="60"/>
      <c r="ACR17539" s="60"/>
      <c r="ACS17539" s="60"/>
      <c r="ACT17539" s="60"/>
      <c r="ACU17539" s="60"/>
      <c r="ACV17539" s="60"/>
      <c r="ACW17539" s="60"/>
      <c r="ACX17539" s="60"/>
      <c r="ACY17539" s="60">
        <v>4.2683833788409703E-2</v>
      </c>
      <c r="ACZ17539" s="60"/>
      <c r="ADA17539" s="60"/>
      <c r="ADB17539" s="60"/>
      <c r="ADC17539" s="60"/>
      <c r="ADD17539" s="60"/>
      <c r="ADE17539" s="60"/>
    </row>
    <row r="17540" spans="760:785" x14ac:dyDescent="0.25">
      <c r="ACF17540" s="60"/>
      <c r="ACG17540" s="60"/>
      <c r="ACH17540" s="60"/>
      <c r="ACI17540" s="60"/>
      <c r="ACJ17540" s="60"/>
      <c r="ACK17540" s="60"/>
      <c r="ACL17540" s="60"/>
      <c r="ACM17540" s="60"/>
      <c r="ACN17540" s="60"/>
      <c r="ACO17540" s="60"/>
      <c r="ACP17540" s="60"/>
      <c r="ACQ17540" s="60"/>
      <c r="ACR17540" s="60"/>
      <c r="ACS17540" s="60"/>
      <c r="ACT17540" s="60"/>
      <c r="ACU17540" s="60"/>
      <c r="ACV17540" s="60"/>
      <c r="ACW17540" s="60"/>
      <c r="ACX17540" s="60"/>
      <c r="ACY17540" s="60">
        <v>4.26043457356379E-2</v>
      </c>
      <c r="ACZ17540" s="60"/>
      <c r="ADA17540" s="60"/>
      <c r="ADB17540" s="60"/>
      <c r="ADC17540" s="60"/>
      <c r="ADD17540" s="60"/>
      <c r="ADE17540" s="60"/>
    </row>
    <row r="17541" spans="760:785" x14ac:dyDescent="0.25">
      <c r="ACF17541" s="60"/>
      <c r="ACG17541" s="60"/>
      <c r="ACH17541" s="60"/>
      <c r="ACI17541" s="60"/>
      <c r="ACJ17541" s="60"/>
      <c r="ACK17541" s="60"/>
      <c r="ACL17541" s="60"/>
      <c r="ACM17541" s="60"/>
      <c r="ACN17541" s="60"/>
      <c r="ACO17541" s="60"/>
      <c r="ACP17541" s="60"/>
      <c r="ACQ17541" s="60"/>
      <c r="ACR17541" s="60"/>
      <c r="ACS17541" s="60"/>
      <c r="ACT17541" s="60"/>
      <c r="ACU17541" s="60"/>
      <c r="ACV17541" s="60"/>
      <c r="ACW17541" s="60"/>
      <c r="ACX17541" s="60"/>
      <c r="ACY17541" s="60">
        <v>4.26043457356379E-2</v>
      </c>
      <c r="ACZ17541" s="60"/>
      <c r="ADA17541" s="60"/>
      <c r="ADB17541" s="60"/>
      <c r="ADC17541" s="60"/>
      <c r="ADD17541" s="60"/>
      <c r="ADE17541" s="60"/>
    </row>
    <row r="17542" spans="760:785" x14ac:dyDescent="0.25">
      <c r="ACF17542" s="60"/>
      <c r="ACG17542" s="60"/>
      <c r="ACH17542" s="60"/>
      <c r="ACI17542" s="60"/>
      <c r="ACJ17542" s="60"/>
      <c r="ACK17542" s="60"/>
      <c r="ACL17542" s="60"/>
      <c r="ACM17542" s="60"/>
      <c r="ACN17542" s="60"/>
      <c r="ACO17542" s="60"/>
      <c r="ACP17542" s="60"/>
      <c r="ACQ17542" s="60"/>
      <c r="ACR17542" s="60"/>
      <c r="ACS17542" s="60"/>
      <c r="ACT17542" s="60"/>
      <c r="ACU17542" s="60"/>
      <c r="ACV17542" s="60"/>
      <c r="ACW17542" s="60"/>
      <c r="ACX17542" s="60"/>
      <c r="ACY17542" s="60">
        <v>4.2576424095900602E-2</v>
      </c>
      <c r="ACZ17542" s="60"/>
      <c r="ADA17542" s="60"/>
      <c r="ADB17542" s="60"/>
      <c r="ADC17542" s="60"/>
      <c r="ADD17542" s="60"/>
      <c r="ADE17542" s="60"/>
    </row>
    <row r="17543" spans="760:785" x14ac:dyDescent="0.25">
      <c r="ACF17543" s="60"/>
      <c r="ACG17543" s="60"/>
      <c r="ACH17543" s="60"/>
      <c r="ACI17543" s="60"/>
      <c r="ACJ17543" s="60"/>
      <c r="ACK17543" s="60"/>
      <c r="ACL17543" s="60"/>
      <c r="ACM17543" s="60"/>
      <c r="ACN17543" s="60"/>
      <c r="ACO17543" s="60"/>
      <c r="ACP17543" s="60"/>
      <c r="ACQ17543" s="60"/>
      <c r="ACR17543" s="60"/>
      <c r="ACS17543" s="60"/>
      <c r="ACT17543" s="60"/>
      <c r="ACU17543" s="60"/>
      <c r="ACV17543" s="60"/>
      <c r="ACW17543" s="60"/>
      <c r="ACX17543" s="60"/>
      <c r="ACY17543" s="60">
        <v>4.2576424095900602E-2</v>
      </c>
      <c r="ACZ17543" s="60"/>
      <c r="ADA17543" s="60"/>
      <c r="ADB17543" s="60"/>
      <c r="ADC17543" s="60"/>
      <c r="ADD17543" s="60"/>
      <c r="ADE17543" s="60"/>
    </row>
    <row r="17544" spans="760:785" x14ac:dyDescent="0.25">
      <c r="ACF17544" s="60"/>
      <c r="ACG17544" s="60"/>
      <c r="ACH17544" s="60"/>
      <c r="ACI17544" s="60"/>
      <c r="ACJ17544" s="60"/>
      <c r="ACK17544" s="60"/>
      <c r="ACL17544" s="60"/>
      <c r="ACM17544" s="60"/>
      <c r="ACN17544" s="60"/>
      <c r="ACO17544" s="60"/>
      <c r="ACP17544" s="60"/>
      <c r="ACQ17544" s="60"/>
      <c r="ACR17544" s="60"/>
      <c r="ACS17544" s="60"/>
      <c r="ACT17544" s="60"/>
      <c r="ACU17544" s="60"/>
      <c r="ACV17544" s="60"/>
      <c r="ACW17544" s="60"/>
      <c r="ACX17544" s="60"/>
      <c r="ACY17544" s="60">
        <v>4.2348195576159903E-2</v>
      </c>
      <c r="ACZ17544" s="60"/>
      <c r="ADA17544" s="60"/>
      <c r="ADB17544" s="60"/>
      <c r="ADC17544" s="60"/>
      <c r="ADD17544" s="60"/>
      <c r="ADE17544" s="60"/>
    </row>
    <row r="17545" spans="760:785" x14ac:dyDescent="0.25">
      <c r="ACF17545" s="60"/>
      <c r="ACG17545" s="60"/>
      <c r="ACH17545" s="60"/>
      <c r="ACI17545" s="60"/>
      <c r="ACJ17545" s="60"/>
      <c r="ACK17545" s="60"/>
      <c r="ACL17545" s="60"/>
      <c r="ACM17545" s="60"/>
      <c r="ACN17545" s="60"/>
      <c r="ACO17545" s="60"/>
      <c r="ACP17545" s="60"/>
      <c r="ACQ17545" s="60"/>
      <c r="ACR17545" s="60"/>
      <c r="ACS17545" s="60"/>
      <c r="ACT17545" s="60"/>
      <c r="ACU17545" s="60"/>
      <c r="ACV17545" s="60"/>
      <c r="ACW17545" s="60"/>
      <c r="ACX17545" s="60"/>
      <c r="ACY17545" s="60">
        <v>4.2348195576159903E-2</v>
      </c>
      <c r="ACZ17545" s="60"/>
      <c r="ADA17545" s="60"/>
      <c r="ADB17545" s="60"/>
      <c r="ADC17545" s="60"/>
      <c r="ADD17545" s="60"/>
      <c r="ADE17545" s="60"/>
    </row>
    <row r="17546" spans="760:785" x14ac:dyDescent="0.25">
      <c r="ACF17546" s="60"/>
      <c r="ACG17546" s="60"/>
      <c r="ACH17546" s="60"/>
      <c r="ACI17546" s="60"/>
      <c r="ACJ17546" s="60"/>
      <c r="ACK17546" s="60"/>
      <c r="ACL17546" s="60"/>
      <c r="ACM17546" s="60"/>
      <c r="ACN17546" s="60"/>
      <c r="ACO17546" s="60"/>
      <c r="ACP17546" s="60"/>
      <c r="ACQ17546" s="60"/>
      <c r="ACR17546" s="60"/>
      <c r="ACS17546" s="60"/>
      <c r="ACT17546" s="60"/>
      <c r="ACU17546" s="60"/>
      <c r="ACV17546" s="60"/>
      <c r="ACW17546" s="60"/>
      <c r="ACX17546" s="60"/>
      <c r="ACY17546" s="60">
        <v>4.2310501659952801E-2</v>
      </c>
      <c r="ACZ17546" s="60"/>
      <c r="ADA17546" s="60"/>
      <c r="ADB17546" s="60"/>
      <c r="ADC17546" s="60"/>
      <c r="ADD17546" s="60"/>
      <c r="ADE17546" s="60"/>
    </row>
    <row r="17547" spans="760:785" x14ac:dyDescent="0.25">
      <c r="ACF17547" s="60"/>
      <c r="ACG17547" s="60"/>
      <c r="ACH17547" s="60"/>
      <c r="ACI17547" s="60"/>
      <c r="ACJ17547" s="60"/>
      <c r="ACK17547" s="60"/>
      <c r="ACL17547" s="60"/>
      <c r="ACM17547" s="60"/>
      <c r="ACN17547" s="60"/>
      <c r="ACO17547" s="60"/>
      <c r="ACP17547" s="60"/>
      <c r="ACQ17547" s="60"/>
      <c r="ACR17547" s="60"/>
      <c r="ACS17547" s="60"/>
      <c r="ACT17547" s="60"/>
      <c r="ACU17547" s="60"/>
      <c r="ACV17547" s="60"/>
      <c r="ACW17547" s="60"/>
      <c r="ACX17547" s="60"/>
      <c r="ACY17547" s="60">
        <v>4.2310501659952801E-2</v>
      </c>
      <c r="ACZ17547" s="60"/>
      <c r="ADA17547" s="60"/>
      <c r="ADB17547" s="60"/>
      <c r="ADC17547" s="60"/>
      <c r="ADD17547" s="60"/>
      <c r="ADE17547" s="60"/>
    </row>
    <row r="17548" spans="760:785" x14ac:dyDescent="0.25">
      <c r="ACF17548" s="60"/>
      <c r="ACG17548" s="60"/>
      <c r="ACH17548" s="60"/>
      <c r="ACI17548" s="60"/>
      <c r="ACJ17548" s="60"/>
      <c r="ACK17548" s="60"/>
      <c r="ACL17548" s="60"/>
      <c r="ACM17548" s="60"/>
      <c r="ACN17548" s="60"/>
      <c r="ACO17548" s="60"/>
      <c r="ACP17548" s="60"/>
      <c r="ACQ17548" s="60"/>
      <c r="ACR17548" s="60"/>
      <c r="ACS17548" s="60"/>
      <c r="ACT17548" s="60"/>
      <c r="ACU17548" s="60"/>
      <c r="ACV17548" s="60"/>
      <c r="ACW17548" s="60"/>
      <c r="ACX17548" s="60"/>
      <c r="ACY17548" s="60">
        <v>4.2146449387785098E-2</v>
      </c>
      <c r="ACZ17548" s="60"/>
      <c r="ADA17548" s="60"/>
      <c r="ADB17548" s="60"/>
      <c r="ADC17548" s="60"/>
      <c r="ADD17548" s="60"/>
      <c r="ADE17548" s="60"/>
    </row>
    <row r="17549" spans="760:785" x14ac:dyDescent="0.25">
      <c r="ACF17549" s="60"/>
      <c r="ACG17549" s="60"/>
      <c r="ACH17549" s="60"/>
      <c r="ACI17549" s="60"/>
      <c r="ACJ17549" s="60"/>
      <c r="ACK17549" s="60"/>
      <c r="ACL17549" s="60"/>
      <c r="ACM17549" s="60"/>
      <c r="ACN17549" s="60"/>
      <c r="ACO17549" s="60"/>
      <c r="ACP17549" s="60"/>
      <c r="ACQ17549" s="60"/>
      <c r="ACR17549" s="60"/>
      <c r="ACS17549" s="60"/>
      <c r="ACT17549" s="60"/>
      <c r="ACU17549" s="60"/>
      <c r="ACV17549" s="60"/>
      <c r="ACW17549" s="60"/>
      <c r="ACX17549" s="60"/>
      <c r="ACY17549" s="60">
        <v>4.2146449387785098E-2</v>
      </c>
      <c r="ACZ17549" s="60"/>
      <c r="ADA17549" s="60"/>
      <c r="ADB17549" s="60"/>
      <c r="ADC17549" s="60"/>
      <c r="ADD17549" s="60"/>
      <c r="ADE17549" s="60"/>
    </row>
    <row r="17550" spans="760:785" x14ac:dyDescent="0.25">
      <c r="ACF17550" s="60"/>
      <c r="ACG17550" s="60"/>
      <c r="ACH17550" s="60"/>
      <c r="ACI17550" s="60"/>
      <c r="ACJ17550" s="60"/>
      <c r="ACK17550" s="60"/>
      <c r="ACL17550" s="60"/>
      <c r="ACM17550" s="60"/>
      <c r="ACN17550" s="60"/>
      <c r="ACO17550" s="60"/>
      <c r="ACP17550" s="60"/>
      <c r="ACQ17550" s="60"/>
      <c r="ACR17550" s="60"/>
      <c r="ACS17550" s="60"/>
      <c r="ACT17550" s="60"/>
      <c r="ACU17550" s="60"/>
      <c r="ACV17550" s="60"/>
      <c r="ACW17550" s="60"/>
      <c r="ACX17550" s="60"/>
      <c r="ACY17550" s="60">
        <v>4.21322417398695E-2</v>
      </c>
      <c r="ACZ17550" s="60"/>
      <c r="ADA17550" s="60"/>
      <c r="ADB17550" s="60"/>
      <c r="ADC17550" s="60"/>
      <c r="ADD17550" s="60"/>
      <c r="ADE17550" s="60"/>
    </row>
    <row r="17551" spans="760:785" x14ac:dyDescent="0.25">
      <c r="ACF17551" s="60"/>
      <c r="ACG17551" s="60"/>
      <c r="ACH17551" s="60"/>
      <c r="ACI17551" s="60"/>
      <c r="ACJ17551" s="60"/>
      <c r="ACK17551" s="60"/>
      <c r="ACL17551" s="60"/>
      <c r="ACM17551" s="60"/>
      <c r="ACN17551" s="60"/>
      <c r="ACO17551" s="60"/>
      <c r="ACP17551" s="60"/>
      <c r="ACQ17551" s="60"/>
      <c r="ACR17551" s="60"/>
      <c r="ACS17551" s="60"/>
      <c r="ACT17551" s="60"/>
      <c r="ACU17551" s="60"/>
      <c r="ACV17551" s="60"/>
      <c r="ACW17551" s="60"/>
      <c r="ACX17551" s="60"/>
      <c r="ACY17551" s="60">
        <v>4.21322417398695E-2</v>
      </c>
      <c r="ACZ17551" s="60"/>
      <c r="ADA17551" s="60"/>
      <c r="ADB17551" s="60"/>
      <c r="ADC17551" s="60"/>
      <c r="ADD17551" s="60"/>
      <c r="ADE17551" s="60"/>
    </row>
    <row r="17552" spans="760:785" x14ac:dyDescent="0.25">
      <c r="ACF17552" s="60"/>
      <c r="ACG17552" s="60"/>
      <c r="ACH17552" s="60"/>
      <c r="ACI17552" s="60"/>
      <c r="ACJ17552" s="60"/>
      <c r="ACK17552" s="60"/>
      <c r="ACL17552" s="60"/>
      <c r="ACM17552" s="60"/>
      <c r="ACN17552" s="60"/>
      <c r="ACO17552" s="60"/>
      <c r="ACP17552" s="60"/>
      <c r="ACQ17552" s="60"/>
      <c r="ACR17552" s="60"/>
      <c r="ACS17552" s="60"/>
      <c r="ACT17552" s="60"/>
      <c r="ACU17552" s="60"/>
      <c r="ACV17552" s="60"/>
      <c r="ACW17552" s="60"/>
      <c r="ACX17552" s="60"/>
      <c r="ACY17552" s="60">
        <v>4.2071833862372301E-2</v>
      </c>
      <c r="ACZ17552" s="60"/>
      <c r="ADA17552" s="60"/>
      <c r="ADB17552" s="60"/>
      <c r="ADC17552" s="60"/>
      <c r="ADD17552" s="60"/>
      <c r="ADE17552" s="60"/>
    </row>
    <row r="17553" spans="760:785" x14ac:dyDescent="0.25">
      <c r="ACF17553" s="60"/>
      <c r="ACG17553" s="60"/>
      <c r="ACH17553" s="60"/>
      <c r="ACI17553" s="60"/>
      <c r="ACJ17553" s="60"/>
      <c r="ACK17553" s="60"/>
      <c r="ACL17553" s="60"/>
      <c r="ACM17553" s="60"/>
      <c r="ACN17553" s="60"/>
      <c r="ACO17553" s="60"/>
      <c r="ACP17553" s="60"/>
      <c r="ACQ17553" s="60"/>
      <c r="ACR17553" s="60"/>
      <c r="ACS17553" s="60"/>
      <c r="ACT17553" s="60"/>
      <c r="ACU17553" s="60"/>
      <c r="ACV17553" s="60"/>
      <c r="ACW17553" s="60"/>
      <c r="ACX17553" s="60"/>
      <c r="ACY17553" s="60">
        <v>4.2054658155530798E-2</v>
      </c>
      <c r="ACZ17553" s="60"/>
      <c r="ADA17553" s="60"/>
      <c r="ADB17553" s="60"/>
      <c r="ADC17553" s="60"/>
      <c r="ADD17553" s="60"/>
      <c r="ADE17553" s="60"/>
    </row>
    <row r="17554" spans="760:785" x14ac:dyDescent="0.25">
      <c r="ACF17554" s="60"/>
      <c r="ACG17554" s="60"/>
      <c r="ACH17554" s="60"/>
      <c r="ACI17554" s="60"/>
      <c r="ACJ17554" s="60"/>
      <c r="ACK17554" s="60"/>
      <c r="ACL17554" s="60"/>
      <c r="ACM17554" s="60"/>
      <c r="ACN17554" s="60"/>
      <c r="ACO17554" s="60"/>
      <c r="ACP17554" s="60"/>
      <c r="ACQ17554" s="60"/>
      <c r="ACR17554" s="60"/>
      <c r="ACS17554" s="60"/>
      <c r="ACT17554" s="60"/>
      <c r="ACU17554" s="60"/>
      <c r="ACV17554" s="60"/>
      <c r="ACW17554" s="60"/>
      <c r="ACX17554" s="60"/>
      <c r="ACY17554" s="60">
        <v>4.2054658155530798E-2</v>
      </c>
      <c r="ACZ17554" s="60"/>
      <c r="ADA17554" s="60"/>
      <c r="ADB17554" s="60"/>
      <c r="ADC17554" s="60"/>
      <c r="ADD17554" s="60"/>
      <c r="ADE17554" s="60"/>
    </row>
    <row r="17555" spans="760:785" x14ac:dyDescent="0.25">
      <c r="ACF17555" s="60"/>
      <c r="ACG17555" s="60"/>
      <c r="ACH17555" s="60"/>
      <c r="ACI17555" s="60"/>
      <c r="ACJ17555" s="60"/>
      <c r="ACK17555" s="60"/>
      <c r="ACL17555" s="60"/>
      <c r="ACM17555" s="60"/>
      <c r="ACN17555" s="60"/>
      <c r="ACO17555" s="60"/>
      <c r="ACP17555" s="60"/>
      <c r="ACQ17555" s="60"/>
      <c r="ACR17555" s="60"/>
      <c r="ACS17555" s="60"/>
      <c r="ACT17555" s="60"/>
      <c r="ACU17555" s="60"/>
      <c r="ACV17555" s="60"/>
      <c r="ACW17555" s="60"/>
      <c r="ACX17555" s="60"/>
      <c r="ACY17555" s="60">
        <v>4.2005046123491402E-2</v>
      </c>
      <c r="ACZ17555" s="60"/>
      <c r="ADA17555" s="60"/>
      <c r="ADB17555" s="60"/>
      <c r="ADC17555" s="60"/>
      <c r="ADD17555" s="60"/>
      <c r="ADE17555" s="60"/>
    </row>
    <row r="17556" spans="760:785" x14ac:dyDescent="0.25">
      <c r="ACF17556" s="60"/>
      <c r="ACG17556" s="60"/>
      <c r="ACH17556" s="60"/>
      <c r="ACI17556" s="60"/>
      <c r="ACJ17556" s="60"/>
      <c r="ACK17556" s="60"/>
      <c r="ACL17556" s="60"/>
      <c r="ACM17556" s="60"/>
      <c r="ACN17556" s="60"/>
      <c r="ACO17556" s="60"/>
      <c r="ACP17556" s="60"/>
      <c r="ACQ17556" s="60"/>
      <c r="ACR17556" s="60"/>
      <c r="ACS17556" s="60"/>
      <c r="ACT17556" s="60"/>
      <c r="ACU17556" s="60"/>
      <c r="ACV17556" s="60"/>
      <c r="ACW17556" s="60"/>
      <c r="ACX17556" s="60"/>
      <c r="ACY17556" s="60">
        <v>4.1826771141862798E-2</v>
      </c>
      <c r="ACZ17556" s="60"/>
      <c r="ADA17556" s="60"/>
      <c r="ADB17556" s="60"/>
      <c r="ADC17556" s="60"/>
      <c r="ADD17556" s="60"/>
      <c r="ADE17556" s="60"/>
    </row>
    <row r="17557" spans="760:785" x14ac:dyDescent="0.25">
      <c r="ACF17557" s="60"/>
      <c r="ACG17557" s="60"/>
      <c r="ACH17557" s="60"/>
      <c r="ACI17557" s="60"/>
      <c r="ACJ17557" s="60"/>
      <c r="ACK17557" s="60"/>
      <c r="ACL17557" s="60"/>
      <c r="ACM17557" s="60"/>
      <c r="ACN17557" s="60"/>
      <c r="ACO17557" s="60"/>
      <c r="ACP17557" s="60"/>
      <c r="ACQ17557" s="60"/>
      <c r="ACR17557" s="60"/>
      <c r="ACS17557" s="60"/>
      <c r="ACT17557" s="60"/>
      <c r="ACU17557" s="60"/>
      <c r="ACV17557" s="60"/>
      <c r="ACW17557" s="60"/>
      <c r="ACX17557" s="60"/>
      <c r="ACY17557" s="60">
        <v>4.1826771141862798E-2</v>
      </c>
      <c r="ACZ17557" s="60"/>
      <c r="ADA17557" s="60"/>
      <c r="ADB17557" s="60"/>
      <c r="ADC17557" s="60"/>
      <c r="ADD17557" s="60"/>
      <c r="ADE17557" s="60"/>
    </row>
    <row r="17558" spans="760:785" x14ac:dyDescent="0.25">
      <c r="ACF17558" s="60"/>
      <c r="ACG17558" s="60"/>
      <c r="ACH17558" s="60"/>
      <c r="ACI17558" s="60"/>
      <c r="ACJ17558" s="60"/>
      <c r="ACK17558" s="60"/>
      <c r="ACL17558" s="60"/>
      <c r="ACM17558" s="60"/>
      <c r="ACN17558" s="60"/>
      <c r="ACO17558" s="60"/>
      <c r="ACP17558" s="60"/>
      <c r="ACQ17558" s="60"/>
      <c r="ACR17558" s="60"/>
      <c r="ACS17558" s="60"/>
      <c r="ACT17558" s="60"/>
      <c r="ACU17558" s="60"/>
      <c r="ACV17558" s="60"/>
      <c r="ACW17558" s="60"/>
      <c r="ACX17558" s="60"/>
      <c r="ACY17558" s="60">
        <v>4.1801968410670097E-2</v>
      </c>
      <c r="ACZ17558" s="60"/>
      <c r="ADA17558" s="60"/>
      <c r="ADB17558" s="60"/>
      <c r="ADC17558" s="60"/>
      <c r="ADD17558" s="60"/>
      <c r="ADE17558" s="60"/>
    </row>
    <row r="17559" spans="760:785" x14ac:dyDescent="0.25">
      <c r="ACF17559" s="60"/>
      <c r="ACG17559" s="60"/>
      <c r="ACH17559" s="60"/>
      <c r="ACI17559" s="60"/>
      <c r="ACJ17559" s="60"/>
      <c r="ACK17559" s="60"/>
      <c r="ACL17559" s="60"/>
      <c r="ACM17559" s="60"/>
      <c r="ACN17559" s="60"/>
      <c r="ACO17559" s="60"/>
      <c r="ACP17559" s="60"/>
      <c r="ACQ17559" s="60"/>
      <c r="ACR17559" s="60"/>
      <c r="ACS17559" s="60"/>
      <c r="ACT17559" s="60"/>
      <c r="ACU17559" s="60"/>
      <c r="ACV17559" s="60"/>
      <c r="ACW17559" s="60"/>
      <c r="ACX17559" s="60"/>
      <c r="ACY17559" s="60">
        <v>4.1646546389904497E-2</v>
      </c>
      <c r="ACZ17559" s="60"/>
      <c r="ADA17559" s="60"/>
      <c r="ADB17559" s="60"/>
      <c r="ADC17559" s="60"/>
      <c r="ADD17559" s="60"/>
      <c r="ADE17559" s="60"/>
    </row>
    <row r="17560" spans="760:785" x14ac:dyDescent="0.25">
      <c r="ACF17560" s="60"/>
      <c r="ACG17560" s="60"/>
      <c r="ACH17560" s="60"/>
      <c r="ACI17560" s="60"/>
      <c r="ACJ17560" s="60"/>
      <c r="ACK17560" s="60"/>
      <c r="ACL17560" s="60"/>
      <c r="ACM17560" s="60"/>
      <c r="ACN17560" s="60"/>
      <c r="ACO17560" s="60"/>
      <c r="ACP17560" s="60"/>
      <c r="ACQ17560" s="60"/>
      <c r="ACR17560" s="60"/>
      <c r="ACS17560" s="60"/>
      <c r="ACT17560" s="60"/>
      <c r="ACU17560" s="60"/>
      <c r="ACV17560" s="60"/>
      <c r="ACW17560" s="60"/>
      <c r="ACX17560" s="60"/>
      <c r="ACY17560" s="60">
        <v>4.1495958545685198E-2</v>
      </c>
      <c r="ACZ17560" s="60"/>
      <c r="ADA17560" s="60"/>
      <c r="ADB17560" s="60"/>
      <c r="ADC17560" s="60"/>
      <c r="ADD17560" s="60"/>
      <c r="ADE17560" s="60"/>
    </row>
    <row r="17561" spans="760:785" x14ac:dyDescent="0.25">
      <c r="ACF17561" s="60"/>
      <c r="ACG17561" s="60"/>
      <c r="ACH17561" s="60"/>
      <c r="ACI17561" s="60"/>
      <c r="ACJ17561" s="60"/>
      <c r="ACK17561" s="60"/>
      <c r="ACL17561" s="60"/>
      <c r="ACM17561" s="60"/>
      <c r="ACN17561" s="60"/>
      <c r="ACO17561" s="60"/>
      <c r="ACP17561" s="60"/>
      <c r="ACQ17561" s="60"/>
      <c r="ACR17561" s="60"/>
      <c r="ACS17561" s="60"/>
      <c r="ACT17561" s="60"/>
      <c r="ACU17561" s="60"/>
      <c r="ACV17561" s="60"/>
      <c r="ACW17561" s="60"/>
      <c r="ACX17561" s="60"/>
      <c r="ACY17561" s="60">
        <v>4.1495958545685198E-2</v>
      </c>
      <c r="ACZ17561" s="60"/>
      <c r="ADA17561" s="60"/>
      <c r="ADB17561" s="60"/>
      <c r="ADC17561" s="60"/>
      <c r="ADD17561" s="60"/>
      <c r="ADE17561" s="60"/>
    </row>
    <row r="17562" spans="760:785" x14ac:dyDescent="0.25">
      <c r="ACF17562" s="60"/>
      <c r="ACG17562" s="60"/>
      <c r="ACH17562" s="60"/>
      <c r="ACI17562" s="60"/>
      <c r="ACJ17562" s="60"/>
      <c r="ACK17562" s="60"/>
      <c r="ACL17562" s="60"/>
      <c r="ACM17562" s="60"/>
      <c r="ACN17562" s="60"/>
      <c r="ACO17562" s="60"/>
      <c r="ACP17562" s="60"/>
      <c r="ACQ17562" s="60"/>
      <c r="ACR17562" s="60"/>
      <c r="ACS17562" s="60"/>
      <c r="ACT17562" s="60"/>
      <c r="ACU17562" s="60"/>
      <c r="ACV17562" s="60"/>
      <c r="ACW17562" s="60"/>
      <c r="ACX17562" s="60"/>
      <c r="ACY17562" s="60">
        <v>4.1371111027965403E-2</v>
      </c>
      <c r="ACZ17562" s="60"/>
      <c r="ADA17562" s="60"/>
      <c r="ADB17562" s="60"/>
      <c r="ADC17562" s="60"/>
      <c r="ADD17562" s="60"/>
      <c r="ADE17562" s="60"/>
    </row>
    <row r="17563" spans="760:785" x14ac:dyDescent="0.25">
      <c r="ACF17563" s="60"/>
      <c r="ACG17563" s="60"/>
      <c r="ACH17563" s="60"/>
      <c r="ACI17563" s="60"/>
      <c r="ACJ17563" s="60"/>
      <c r="ACK17563" s="60"/>
      <c r="ACL17563" s="60"/>
      <c r="ACM17563" s="60"/>
      <c r="ACN17563" s="60"/>
      <c r="ACO17563" s="60"/>
      <c r="ACP17563" s="60"/>
      <c r="ACQ17563" s="60"/>
      <c r="ACR17563" s="60"/>
      <c r="ACS17563" s="60"/>
      <c r="ACT17563" s="60"/>
      <c r="ACU17563" s="60"/>
      <c r="ACV17563" s="60"/>
      <c r="ACW17563" s="60"/>
      <c r="ACX17563" s="60"/>
      <c r="ACY17563" s="60">
        <v>4.1371111027965403E-2</v>
      </c>
      <c r="ACZ17563" s="60"/>
      <c r="ADA17563" s="60"/>
      <c r="ADB17563" s="60"/>
      <c r="ADC17563" s="60"/>
      <c r="ADD17563" s="60"/>
      <c r="ADE17563" s="60"/>
    </row>
    <row r="17564" spans="760:785" x14ac:dyDescent="0.25">
      <c r="ACF17564" s="60"/>
      <c r="ACG17564" s="60"/>
      <c r="ACH17564" s="60"/>
      <c r="ACI17564" s="60"/>
      <c r="ACJ17564" s="60"/>
      <c r="ACK17564" s="60"/>
      <c r="ACL17564" s="60"/>
      <c r="ACM17564" s="60"/>
      <c r="ACN17564" s="60"/>
      <c r="ACO17564" s="60"/>
      <c r="ACP17564" s="60"/>
      <c r="ACQ17564" s="60"/>
      <c r="ACR17564" s="60"/>
      <c r="ACS17564" s="60"/>
      <c r="ACT17564" s="60"/>
      <c r="ACU17564" s="60"/>
      <c r="ACV17564" s="60"/>
      <c r="ACW17564" s="60"/>
      <c r="ACX17564" s="60"/>
      <c r="ACY17564" s="60">
        <v>4.1346060860190603E-2</v>
      </c>
      <c r="ACZ17564" s="60"/>
      <c r="ADA17564" s="60"/>
      <c r="ADB17564" s="60"/>
      <c r="ADC17564" s="60"/>
      <c r="ADD17564" s="60"/>
      <c r="ADE17564" s="60"/>
    </row>
    <row r="17565" spans="760:785" x14ac:dyDescent="0.25">
      <c r="ACF17565" s="60"/>
      <c r="ACG17565" s="60"/>
      <c r="ACH17565" s="60"/>
      <c r="ACI17565" s="60"/>
      <c r="ACJ17565" s="60"/>
      <c r="ACK17565" s="60"/>
      <c r="ACL17565" s="60"/>
      <c r="ACM17565" s="60"/>
      <c r="ACN17565" s="60"/>
      <c r="ACO17565" s="60"/>
      <c r="ACP17565" s="60"/>
      <c r="ACQ17565" s="60"/>
      <c r="ACR17565" s="60"/>
      <c r="ACS17565" s="60"/>
      <c r="ACT17565" s="60"/>
      <c r="ACU17565" s="60"/>
      <c r="ACV17565" s="60"/>
      <c r="ACW17565" s="60"/>
      <c r="ACX17565" s="60"/>
      <c r="ACY17565" s="60">
        <v>4.1346060860190603E-2</v>
      </c>
      <c r="ACZ17565" s="60"/>
      <c r="ADA17565" s="60"/>
      <c r="ADB17565" s="60"/>
      <c r="ADC17565" s="60"/>
      <c r="ADD17565" s="60"/>
      <c r="ADE17565" s="60"/>
    </row>
    <row r="17566" spans="760:785" x14ac:dyDescent="0.25">
      <c r="ACF17566" s="60"/>
      <c r="ACG17566" s="60"/>
      <c r="ACH17566" s="60"/>
      <c r="ACI17566" s="60"/>
      <c r="ACJ17566" s="60"/>
      <c r="ACK17566" s="60"/>
      <c r="ACL17566" s="60"/>
      <c r="ACM17566" s="60"/>
      <c r="ACN17566" s="60"/>
      <c r="ACO17566" s="60"/>
      <c r="ACP17566" s="60"/>
      <c r="ACQ17566" s="60"/>
      <c r="ACR17566" s="60"/>
      <c r="ACS17566" s="60"/>
      <c r="ACT17566" s="60"/>
      <c r="ACU17566" s="60"/>
      <c r="ACV17566" s="60"/>
      <c r="ACW17566" s="60"/>
      <c r="ACX17566" s="60"/>
      <c r="ACY17566" s="60">
        <v>4.13328386603595E-2</v>
      </c>
      <c r="ACZ17566" s="60"/>
      <c r="ADA17566" s="60"/>
      <c r="ADB17566" s="60"/>
      <c r="ADC17566" s="60"/>
      <c r="ADD17566" s="60"/>
      <c r="ADE17566" s="60"/>
    </row>
    <row r="17567" spans="760:785" x14ac:dyDescent="0.25">
      <c r="ACF17567" s="60"/>
      <c r="ACG17567" s="60"/>
      <c r="ACH17567" s="60"/>
      <c r="ACI17567" s="60"/>
      <c r="ACJ17567" s="60"/>
      <c r="ACK17567" s="60"/>
      <c r="ACL17567" s="60"/>
      <c r="ACM17567" s="60"/>
      <c r="ACN17567" s="60"/>
      <c r="ACO17567" s="60"/>
      <c r="ACP17567" s="60"/>
      <c r="ACQ17567" s="60"/>
      <c r="ACR17567" s="60"/>
      <c r="ACS17567" s="60"/>
      <c r="ACT17567" s="60"/>
      <c r="ACU17567" s="60"/>
      <c r="ACV17567" s="60"/>
      <c r="ACW17567" s="60"/>
      <c r="ACX17567" s="60"/>
      <c r="ACY17567" s="60">
        <v>4.13328386603595E-2</v>
      </c>
      <c r="ACZ17567" s="60"/>
      <c r="ADA17567" s="60"/>
      <c r="ADB17567" s="60"/>
      <c r="ADC17567" s="60"/>
      <c r="ADD17567" s="60"/>
      <c r="ADE17567" s="60"/>
    </row>
    <row r="17568" spans="760:785" x14ac:dyDescent="0.25">
      <c r="ACF17568" s="60"/>
      <c r="ACG17568" s="60"/>
      <c r="ACH17568" s="60"/>
      <c r="ACI17568" s="60"/>
      <c r="ACJ17568" s="60"/>
      <c r="ACK17568" s="60"/>
      <c r="ACL17568" s="60"/>
      <c r="ACM17568" s="60"/>
      <c r="ACN17568" s="60"/>
      <c r="ACO17568" s="60"/>
      <c r="ACP17568" s="60"/>
      <c r="ACQ17568" s="60"/>
      <c r="ACR17568" s="60"/>
      <c r="ACS17568" s="60"/>
      <c r="ACT17568" s="60"/>
      <c r="ACU17568" s="60"/>
      <c r="ACV17568" s="60"/>
      <c r="ACW17568" s="60"/>
      <c r="ACX17568" s="60"/>
      <c r="ACY17568" s="60">
        <v>4.12600449680985E-2</v>
      </c>
      <c r="ACZ17568" s="60"/>
      <c r="ADA17568" s="60"/>
      <c r="ADB17568" s="60"/>
      <c r="ADC17568" s="60"/>
      <c r="ADD17568" s="60"/>
      <c r="ADE17568" s="60"/>
    </row>
    <row r="17569" spans="760:785" x14ac:dyDescent="0.25">
      <c r="ACF17569" s="60"/>
      <c r="ACG17569" s="60"/>
      <c r="ACH17569" s="60"/>
      <c r="ACI17569" s="60"/>
      <c r="ACJ17569" s="60"/>
      <c r="ACK17569" s="60"/>
      <c r="ACL17569" s="60"/>
      <c r="ACM17569" s="60"/>
      <c r="ACN17569" s="60"/>
      <c r="ACO17569" s="60"/>
      <c r="ACP17569" s="60"/>
      <c r="ACQ17569" s="60"/>
      <c r="ACR17569" s="60"/>
      <c r="ACS17569" s="60"/>
      <c r="ACT17569" s="60"/>
      <c r="ACU17569" s="60"/>
      <c r="ACV17569" s="60"/>
      <c r="ACW17569" s="60"/>
      <c r="ACX17569" s="60"/>
      <c r="ACY17569" s="60">
        <v>4.12600449680985E-2</v>
      </c>
      <c r="ACZ17569" s="60"/>
      <c r="ADA17569" s="60"/>
      <c r="ADB17569" s="60"/>
      <c r="ADC17569" s="60"/>
      <c r="ADD17569" s="60"/>
      <c r="ADE17569" s="60"/>
    </row>
    <row r="17570" spans="760:785" x14ac:dyDescent="0.25">
      <c r="ACF17570" s="60"/>
      <c r="ACG17570" s="60"/>
      <c r="ACH17570" s="60"/>
      <c r="ACI17570" s="60"/>
      <c r="ACJ17570" s="60"/>
      <c r="ACK17570" s="60"/>
      <c r="ACL17570" s="60"/>
      <c r="ACM17570" s="60"/>
      <c r="ACN17570" s="60"/>
      <c r="ACO17570" s="60"/>
      <c r="ACP17570" s="60"/>
      <c r="ACQ17570" s="60"/>
      <c r="ACR17570" s="60"/>
      <c r="ACS17570" s="60"/>
      <c r="ACT17570" s="60"/>
      <c r="ACU17570" s="60"/>
      <c r="ACV17570" s="60"/>
      <c r="ACW17570" s="60"/>
      <c r="ACX17570" s="60"/>
      <c r="ACY17570" s="60">
        <v>4.1127370317635602E-2</v>
      </c>
      <c r="ACZ17570" s="60"/>
      <c r="ADA17570" s="60"/>
      <c r="ADB17570" s="60"/>
      <c r="ADC17570" s="60"/>
      <c r="ADD17570" s="60"/>
      <c r="ADE17570" s="60"/>
    </row>
    <row r="17571" spans="760:785" x14ac:dyDescent="0.25">
      <c r="ACF17571" s="60"/>
      <c r="ACG17571" s="60"/>
      <c r="ACH17571" s="60"/>
      <c r="ACI17571" s="60"/>
      <c r="ACJ17571" s="60"/>
      <c r="ACK17571" s="60"/>
      <c r="ACL17571" s="60"/>
      <c r="ACM17571" s="60"/>
      <c r="ACN17571" s="60"/>
      <c r="ACO17571" s="60"/>
      <c r="ACP17571" s="60"/>
      <c r="ACQ17571" s="60"/>
      <c r="ACR17571" s="60"/>
      <c r="ACS17571" s="60"/>
      <c r="ACT17571" s="60"/>
      <c r="ACU17571" s="60"/>
      <c r="ACV17571" s="60"/>
      <c r="ACW17571" s="60"/>
      <c r="ACX17571" s="60"/>
      <c r="ACY17571" s="60">
        <v>4.1127370317635602E-2</v>
      </c>
      <c r="ACZ17571" s="60"/>
      <c r="ADA17571" s="60"/>
      <c r="ADB17571" s="60"/>
      <c r="ADC17571" s="60"/>
      <c r="ADD17571" s="60"/>
      <c r="ADE17571" s="60"/>
    </row>
    <row r="17572" spans="760:785" x14ac:dyDescent="0.25">
      <c r="ACF17572" s="60"/>
      <c r="ACG17572" s="60"/>
      <c r="ACH17572" s="60"/>
      <c r="ACI17572" s="60"/>
      <c r="ACJ17572" s="60"/>
      <c r="ACK17572" s="60"/>
      <c r="ACL17572" s="60"/>
      <c r="ACM17572" s="60"/>
      <c r="ACN17572" s="60"/>
      <c r="ACO17572" s="60"/>
      <c r="ACP17572" s="60"/>
      <c r="ACQ17572" s="60"/>
      <c r="ACR17572" s="60"/>
      <c r="ACS17572" s="60"/>
      <c r="ACT17572" s="60"/>
      <c r="ACU17572" s="60"/>
      <c r="ACV17572" s="60"/>
      <c r="ACW17572" s="60"/>
      <c r="ACX17572" s="60"/>
      <c r="ACY17572" s="60">
        <v>4.1075361510090197E-2</v>
      </c>
      <c r="ACZ17572" s="60"/>
      <c r="ADA17572" s="60"/>
      <c r="ADB17572" s="60"/>
      <c r="ADC17572" s="60"/>
      <c r="ADD17572" s="60"/>
      <c r="ADE17572" s="60"/>
    </row>
    <row r="17573" spans="760:785" x14ac:dyDescent="0.25">
      <c r="ACF17573" s="60"/>
      <c r="ACG17573" s="60"/>
      <c r="ACH17573" s="60"/>
      <c r="ACI17573" s="60"/>
      <c r="ACJ17573" s="60"/>
      <c r="ACK17573" s="60"/>
      <c r="ACL17573" s="60"/>
      <c r="ACM17573" s="60"/>
      <c r="ACN17573" s="60"/>
      <c r="ACO17573" s="60"/>
      <c r="ACP17573" s="60"/>
      <c r="ACQ17573" s="60"/>
      <c r="ACR17573" s="60"/>
      <c r="ACS17573" s="60"/>
      <c r="ACT17573" s="60"/>
      <c r="ACU17573" s="60"/>
      <c r="ACV17573" s="60"/>
      <c r="ACW17573" s="60"/>
      <c r="ACX17573" s="60"/>
      <c r="ACY17573" s="60">
        <v>4.1075361510090197E-2</v>
      </c>
      <c r="ACZ17573" s="60"/>
      <c r="ADA17573" s="60"/>
      <c r="ADB17573" s="60"/>
      <c r="ADC17573" s="60"/>
      <c r="ADD17573" s="60"/>
      <c r="ADE17573" s="60"/>
    </row>
    <row r="17574" spans="760:785" x14ac:dyDescent="0.25">
      <c r="ACF17574" s="60"/>
      <c r="ACG17574" s="60"/>
      <c r="ACH17574" s="60"/>
      <c r="ACI17574" s="60"/>
      <c r="ACJ17574" s="60"/>
      <c r="ACK17574" s="60"/>
      <c r="ACL17574" s="60"/>
      <c r="ACM17574" s="60"/>
      <c r="ACN17574" s="60"/>
      <c r="ACO17574" s="60"/>
      <c r="ACP17574" s="60"/>
      <c r="ACQ17574" s="60"/>
      <c r="ACR17574" s="60"/>
      <c r="ACS17574" s="60"/>
      <c r="ACT17574" s="60"/>
      <c r="ACU17574" s="60"/>
      <c r="ACV17574" s="60"/>
      <c r="ACW17574" s="60"/>
      <c r="ACX17574" s="60"/>
      <c r="ACY17574" s="60">
        <v>4.1010649833669102E-2</v>
      </c>
      <c r="ACZ17574" s="60"/>
      <c r="ADA17574" s="60"/>
      <c r="ADB17574" s="60"/>
      <c r="ADC17574" s="60"/>
      <c r="ADD17574" s="60"/>
      <c r="ADE17574" s="60"/>
    </row>
    <row r="17575" spans="760:785" x14ac:dyDescent="0.25">
      <c r="ACF17575" s="60"/>
      <c r="ACG17575" s="60"/>
      <c r="ACH17575" s="60"/>
      <c r="ACI17575" s="60"/>
      <c r="ACJ17575" s="60"/>
      <c r="ACK17575" s="60"/>
      <c r="ACL17575" s="60"/>
      <c r="ACM17575" s="60"/>
      <c r="ACN17575" s="60"/>
      <c r="ACO17575" s="60"/>
      <c r="ACP17575" s="60"/>
      <c r="ACQ17575" s="60"/>
      <c r="ACR17575" s="60"/>
      <c r="ACS17575" s="60"/>
      <c r="ACT17575" s="60"/>
      <c r="ACU17575" s="60"/>
      <c r="ACV17575" s="60"/>
      <c r="ACW17575" s="60"/>
      <c r="ACX17575" s="60"/>
      <c r="ACY17575" s="60">
        <v>4.1010649833669102E-2</v>
      </c>
      <c r="ACZ17575" s="60"/>
      <c r="ADA17575" s="60"/>
      <c r="ADB17575" s="60"/>
      <c r="ADC17575" s="60"/>
      <c r="ADD17575" s="60"/>
      <c r="ADE17575" s="60"/>
    </row>
    <row r="17576" spans="760:785" x14ac:dyDescent="0.25">
      <c r="ACF17576" s="60"/>
      <c r="ACG17576" s="60"/>
      <c r="ACH17576" s="60"/>
      <c r="ACI17576" s="60"/>
      <c r="ACJ17576" s="60"/>
      <c r="ACK17576" s="60"/>
      <c r="ACL17576" s="60"/>
      <c r="ACM17576" s="60"/>
      <c r="ACN17576" s="60"/>
      <c r="ACO17576" s="60"/>
      <c r="ACP17576" s="60"/>
      <c r="ACQ17576" s="60"/>
      <c r="ACR17576" s="60"/>
      <c r="ACS17576" s="60"/>
      <c r="ACT17576" s="60"/>
      <c r="ACU17576" s="60"/>
      <c r="ACV17576" s="60"/>
      <c r="ACW17576" s="60"/>
      <c r="ACX17576" s="60"/>
      <c r="ACY17576" s="60">
        <v>4.0963077702984997E-2</v>
      </c>
      <c r="ACZ17576" s="60"/>
      <c r="ADA17576" s="60"/>
      <c r="ADB17576" s="60"/>
      <c r="ADC17576" s="60"/>
      <c r="ADD17576" s="60"/>
      <c r="ADE17576" s="60"/>
    </row>
    <row r="17577" spans="760:785" x14ac:dyDescent="0.25">
      <c r="ACF17577" s="60"/>
      <c r="ACG17577" s="60"/>
      <c r="ACH17577" s="60"/>
      <c r="ACI17577" s="60"/>
      <c r="ACJ17577" s="60"/>
      <c r="ACK17577" s="60"/>
      <c r="ACL17577" s="60"/>
      <c r="ACM17577" s="60"/>
      <c r="ACN17577" s="60"/>
      <c r="ACO17577" s="60"/>
      <c r="ACP17577" s="60"/>
      <c r="ACQ17577" s="60"/>
      <c r="ACR17577" s="60"/>
      <c r="ACS17577" s="60"/>
      <c r="ACT17577" s="60"/>
      <c r="ACU17577" s="60"/>
      <c r="ACV17577" s="60"/>
      <c r="ACW17577" s="60"/>
      <c r="ACX17577" s="60"/>
      <c r="ACY17577" s="60">
        <v>4.0846095689469501E-2</v>
      </c>
      <c r="ACZ17577" s="60"/>
      <c r="ADA17577" s="60"/>
      <c r="ADB17577" s="60"/>
      <c r="ADC17577" s="60"/>
      <c r="ADD17577" s="60"/>
      <c r="ADE17577" s="60"/>
    </row>
    <row r="17578" spans="760:785" x14ac:dyDescent="0.25">
      <c r="ACF17578" s="60"/>
      <c r="ACG17578" s="60"/>
      <c r="ACH17578" s="60"/>
      <c r="ACI17578" s="60"/>
      <c r="ACJ17578" s="60"/>
      <c r="ACK17578" s="60"/>
      <c r="ACL17578" s="60"/>
      <c r="ACM17578" s="60"/>
      <c r="ACN17578" s="60"/>
      <c r="ACO17578" s="60"/>
      <c r="ACP17578" s="60"/>
      <c r="ACQ17578" s="60"/>
      <c r="ACR17578" s="60"/>
      <c r="ACS17578" s="60"/>
      <c r="ACT17578" s="60"/>
      <c r="ACU17578" s="60"/>
      <c r="ACV17578" s="60"/>
      <c r="ACW17578" s="60"/>
      <c r="ACX17578" s="60"/>
      <c r="ACY17578" s="60">
        <v>4.0846095689469501E-2</v>
      </c>
      <c r="ACZ17578" s="60"/>
      <c r="ADA17578" s="60"/>
      <c r="ADB17578" s="60"/>
      <c r="ADC17578" s="60"/>
      <c r="ADD17578" s="60"/>
      <c r="ADE17578" s="60"/>
    </row>
    <row r="17579" spans="760:785" x14ac:dyDescent="0.25">
      <c r="ACF17579" s="60"/>
      <c r="ACG17579" s="60"/>
      <c r="ACH17579" s="60"/>
      <c r="ACI17579" s="60"/>
      <c r="ACJ17579" s="60"/>
      <c r="ACK17579" s="60"/>
      <c r="ACL17579" s="60"/>
      <c r="ACM17579" s="60"/>
      <c r="ACN17579" s="60"/>
      <c r="ACO17579" s="60"/>
      <c r="ACP17579" s="60"/>
      <c r="ACQ17579" s="60"/>
      <c r="ACR17579" s="60"/>
      <c r="ACS17579" s="60"/>
      <c r="ACT17579" s="60"/>
      <c r="ACU17579" s="60"/>
      <c r="ACV17579" s="60"/>
      <c r="ACW17579" s="60"/>
      <c r="ACX17579" s="60"/>
      <c r="ACY17579" s="60">
        <v>4.0838644168222998E-2</v>
      </c>
      <c r="ACZ17579" s="60"/>
      <c r="ADA17579" s="60"/>
      <c r="ADB17579" s="60"/>
      <c r="ADC17579" s="60"/>
      <c r="ADD17579" s="60"/>
      <c r="ADE17579" s="60"/>
    </row>
    <row r="17580" spans="760:785" x14ac:dyDescent="0.25">
      <c r="ACF17580" s="60"/>
      <c r="ACG17580" s="60"/>
      <c r="ACH17580" s="60"/>
      <c r="ACI17580" s="60"/>
      <c r="ACJ17580" s="60"/>
      <c r="ACK17580" s="60"/>
      <c r="ACL17580" s="60"/>
      <c r="ACM17580" s="60"/>
      <c r="ACN17580" s="60"/>
      <c r="ACO17580" s="60"/>
      <c r="ACP17580" s="60"/>
      <c r="ACQ17580" s="60"/>
      <c r="ACR17580" s="60"/>
      <c r="ACS17580" s="60"/>
      <c r="ACT17580" s="60"/>
      <c r="ACU17580" s="60"/>
      <c r="ACV17580" s="60"/>
      <c r="ACW17580" s="60"/>
      <c r="ACX17580" s="60"/>
      <c r="ACY17580" s="60">
        <v>4.0838644168222998E-2</v>
      </c>
      <c r="ACZ17580" s="60"/>
      <c r="ADA17580" s="60"/>
      <c r="ADB17580" s="60"/>
      <c r="ADC17580" s="60"/>
      <c r="ADD17580" s="60"/>
      <c r="ADE17580" s="60"/>
    </row>
    <row r="17581" spans="760:785" x14ac:dyDescent="0.25">
      <c r="ACF17581" s="60"/>
      <c r="ACG17581" s="60"/>
      <c r="ACH17581" s="60"/>
      <c r="ACI17581" s="60"/>
      <c r="ACJ17581" s="60"/>
      <c r="ACK17581" s="60"/>
      <c r="ACL17581" s="60"/>
      <c r="ACM17581" s="60"/>
      <c r="ACN17581" s="60"/>
      <c r="ACO17581" s="60"/>
      <c r="ACP17581" s="60"/>
      <c r="ACQ17581" s="60"/>
      <c r="ACR17581" s="60"/>
      <c r="ACS17581" s="60"/>
      <c r="ACT17581" s="60"/>
      <c r="ACU17581" s="60"/>
      <c r="ACV17581" s="60"/>
      <c r="ACW17581" s="60"/>
      <c r="ACX17581" s="60"/>
      <c r="ACY17581" s="60">
        <v>4.0834534888066903E-2</v>
      </c>
      <c r="ACZ17581" s="60"/>
      <c r="ADA17581" s="60"/>
      <c r="ADB17581" s="60"/>
      <c r="ADC17581" s="60"/>
      <c r="ADD17581" s="60"/>
      <c r="ADE17581" s="60"/>
    </row>
    <row r="17582" spans="760:785" x14ac:dyDescent="0.25">
      <c r="ACF17582" s="60"/>
      <c r="ACG17582" s="60"/>
      <c r="ACH17582" s="60"/>
      <c r="ACI17582" s="60"/>
      <c r="ACJ17582" s="60"/>
      <c r="ACK17582" s="60"/>
      <c r="ACL17582" s="60"/>
      <c r="ACM17582" s="60"/>
      <c r="ACN17582" s="60"/>
      <c r="ACO17582" s="60"/>
      <c r="ACP17582" s="60"/>
      <c r="ACQ17582" s="60"/>
      <c r="ACR17582" s="60"/>
      <c r="ACS17582" s="60"/>
      <c r="ACT17582" s="60"/>
      <c r="ACU17582" s="60"/>
      <c r="ACV17582" s="60"/>
      <c r="ACW17582" s="60"/>
      <c r="ACX17582" s="60"/>
      <c r="ACY17582" s="60">
        <v>4.0834534888066903E-2</v>
      </c>
      <c r="ACZ17582" s="60"/>
      <c r="ADA17582" s="60"/>
      <c r="ADB17582" s="60"/>
      <c r="ADC17582" s="60"/>
      <c r="ADD17582" s="60"/>
      <c r="ADE17582" s="60"/>
    </row>
    <row r="17583" spans="760:785" x14ac:dyDescent="0.25">
      <c r="ACF17583" s="60"/>
      <c r="ACG17583" s="60"/>
      <c r="ACH17583" s="60"/>
      <c r="ACI17583" s="60"/>
      <c r="ACJ17583" s="60"/>
      <c r="ACK17583" s="60"/>
      <c r="ACL17583" s="60"/>
      <c r="ACM17583" s="60"/>
      <c r="ACN17583" s="60"/>
      <c r="ACO17583" s="60"/>
      <c r="ACP17583" s="60"/>
      <c r="ACQ17583" s="60"/>
      <c r="ACR17583" s="60"/>
      <c r="ACS17583" s="60"/>
      <c r="ACT17583" s="60"/>
      <c r="ACU17583" s="60"/>
      <c r="ACV17583" s="60"/>
      <c r="ACW17583" s="60"/>
      <c r="ACX17583" s="60"/>
      <c r="ACY17583" s="60">
        <v>4.0809219321286803E-2</v>
      </c>
      <c r="ACZ17583" s="60"/>
      <c r="ADA17583" s="60"/>
      <c r="ADB17583" s="60"/>
      <c r="ADC17583" s="60"/>
      <c r="ADD17583" s="60"/>
      <c r="ADE17583" s="60"/>
    </row>
    <row r="17584" spans="760:785" x14ac:dyDescent="0.25">
      <c r="ACF17584" s="60"/>
      <c r="ACG17584" s="60"/>
      <c r="ACH17584" s="60"/>
      <c r="ACI17584" s="60"/>
      <c r="ACJ17584" s="60"/>
      <c r="ACK17584" s="60"/>
      <c r="ACL17584" s="60"/>
      <c r="ACM17584" s="60"/>
      <c r="ACN17584" s="60"/>
      <c r="ACO17584" s="60"/>
      <c r="ACP17584" s="60"/>
      <c r="ACQ17584" s="60"/>
      <c r="ACR17584" s="60"/>
      <c r="ACS17584" s="60"/>
      <c r="ACT17584" s="60"/>
      <c r="ACU17584" s="60"/>
      <c r="ACV17584" s="60"/>
      <c r="ACW17584" s="60"/>
      <c r="ACX17584" s="60"/>
      <c r="ACY17584" s="60">
        <v>4.0809219321286803E-2</v>
      </c>
      <c r="ACZ17584" s="60"/>
      <c r="ADA17584" s="60"/>
      <c r="ADB17584" s="60"/>
      <c r="ADC17584" s="60"/>
      <c r="ADD17584" s="60"/>
      <c r="ADE17584" s="60"/>
    </row>
    <row r="17585" spans="760:785" x14ac:dyDescent="0.25">
      <c r="ACF17585" s="60"/>
      <c r="ACG17585" s="60"/>
      <c r="ACH17585" s="60"/>
      <c r="ACI17585" s="60"/>
      <c r="ACJ17585" s="60"/>
      <c r="ACK17585" s="60"/>
      <c r="ACL17585" s="60"/>
      <c r="ACM17585" s="60"/>
      <c r="ACN17585" s="60"/>
      <c r="ACO17585" s="60"/>
      <c r="ACP17585" s="60"/>
      <c r="ACQ17585" s="60"/>
      <c r="ACR17585" s="60"/>
      <c r="ACS17585" s="60"/>
      <c r="ACT17585" s="60"/>
      <c r="ACU17585" s="60"/>
      <c r="ACV17585" s="60"/>
      <c r="ACW17585" s="60"/>
      <c r="ACX17585" s="60"/>
      <c r="ACY17585" s="60">
        <v>4.08030337508462E-2</v>
      </c>
      <c r="ACZ17585" s="60"/>
      <c r="ADA17585" s="60"/>
      <c r="ADB17585" s="60"/>
      <c r="ADC17585" s="60"/>
      <c r="ADD17585" s="60"/>
      <c r="ADE17585" s="60"/>
    </row>
    <row r="17586" spans="760:785" x14ac:dyDescent="0.25">
      <c r="ACF17586" s="60"/>
      <c r="ACG17586" s="60"/>
      <c r="ACH17586" s="60"/>
      <c r="ACI17586" s="60"/>
      <c r="ACJ17586" s="60"/>
      <c r="ACK17586" s="60"/>
      <c r="ACL17586" s="60"/>
      <c r="ACM17586" s="60"/>
      <c r="ACN17586" s="60"/>
      <c r="ACO17586" s="60"/>
      <c r="ACP17586" s="60"/>
      <c r="ACQ17586" s="60"/>
      <c r="ACR17586" s="60"/>
      <c r="ACS17586" s="60"/>
      <c r="ACT17586" s="60"/>
      <c r="ACU17586" s="60"/>
      <c r="ACV17586" s="60"/>
      <c r="ACW17586" s="60"/>
      <c r="ACX17586" s="60"/>
      <c r="ACY17586" s="60">
        <v>4.08030337508462E-2</v>
      </c>
      <c r="ACZ17586" s="60"/>
      <c r="ADA17586" s="60"/>
      <c r="ADB17586" s="60"/>
      <c r="ADC17586" s="60"/>
      <c r="ADD17586" s="60"/>
      <c r="ADE17586" s="60"/>
    </row>
    <row r="17587" spans="760:785" x14ac:dyDescent="0.25">
      <c r="ACF17587" s="60"/>
      <c r="ACG17587" s="60"/>
      <c r="ACH17587" s="60"/>
      <c r="ACI17587" s="60"/>
      <c r="ACJ17587" s="60"/>
      <c r="ACK17587" s="60"/>
      <c r="ACL17587" s="60"/>
      <c r="ACM17587" s="60"/>
      <c r="ACN17587" s="60"/>
      <c r="ACO17587" s="60"/>
      <c r="ACP17587" s="60"/>
      <c r="ACQ17587" s="60"/>
      <c r="ACR17587" s="60"/>
      <c r="ACS17587" s="60"/>
      <c r="ACT17587" s="60"/>
      <c r="ACU17587" s="60"/>
      <c r="ACV17587" s="60"/>
      <c r="ACW17587" s="60"/>
      <c r="ACX17587" s="60"/>
      <c r="ACY17587" s="60">
        <v>4.0764207475697298E-2</v>
      </c>
      <c r="ACZ17587" s="60"/>
      <c r="ADA17587" s="60"/>
      <c r="ADB17587" s="60"/>
      <c r="ADC17587" s="60"/>
      <c r="ADD17587" s="60"/>
      <c r="ADE17587" s="60"/>
    </row>
    <row r="17588" spans="760:785" x14ac:dyDescent="0.25">
      <c r="ACF17588" s="60"/>
      <c r="ACG17588" s="60"/>
      <c r="ACH17588" s="60"/>
      <c r="ACI17588" s="60"/>
      <c r="ACJ17588" s="60"/>
      <c r="ACK17588" s="60"/>
      <c r="ACL17588" s="60"/>
      <c r="ACM17588" s="60"/>
      <c r="ACN17588" s="60"/>
      <c r="ACO17588" s="60"/>
      <c r="ACP17588" s="60"/>
      <c r="ACQ17588" s="60"/>
      <c r="ACR17588" s="60"/>
      <c r="ACS17588" s="60"/>
      <c r="ACT17588" s="60"/>
      <c r="ACU17588" s="60"/>
      <c r="ACV17588" s="60"/>
      <c r="ACW17588" s="60"/>
      <c r="ACX17588" s="60"/>
      <c r="ACY17588" s="60">
        <v>4.0764207475697298E-2</v>
      </c>
      <c r="ACZ17588" s="60"/>
      <c r="ADA17588" s="60"/>
      <c r="ADB17588" s="60"/>
      <c r="ADC17588" s="60"/>
      <c r="ADD17588" s="60"/>
      <c r="ADE17588" s="60"/>
    </row>
    <row r="17589" spans="760:785" x14ac:dyDescent="0.25">
      <c r="ACF17589" s="60"/>
      <c r="ACG17589" s="60"/>
      <c r="ACH17589" s="60"/>
      <c r="ACI17589" s="60"/>
      <c r="ACJ17589" s="60"/>
      <c r="ACK17589" s="60"/>
      <c r="ACL17589" s="60"/>
      <c r="ACM17589" s="60"/>
      <c r="ACN17589" s="60"/>
      <c r="ACO17589" s="60"/>
      <c r="ACP17589" s="60"/>
      <c r="ACQ17589" s="60"/>
      <c r="ACR17589" s="60"/>
      <c r="ACS17589" s="60"/>
      <c r="ACT17589" s="60"/>
      <c r="ACU17589" s="60"/>
      <c r="ACV17589" s="60"/>
      <c r="ACW17589" s="60"/>
      <c r="ACX17589" s="60"/>
      <c r="ACY17589" s="60">
        <v>4.0755434233771398E-2</v>
      </c>
      <c r="ACZ17589" s="60"/>
      <c r="ADA17589" s="60"/>
      <c r="ADB17589" s="60"/>
      <c r="ADC17589" s="60"/>
      <c r="ADD17589" s="60"/>
      <c r="ADE17589" s="60"/>
    </row>
    <row r="17590" spans="760:785" x14ac:dyDescent="0.25">
      <c r="ACF17590" s="60"/>
      <c r="ACG17590" s="60"/>
      <c r="ACH17590" s="60"/>
      <c r="ACI17590" s="60"/>
      <c r="ACJ17590" s="60"/>
      <c r="ACK17590" s="60"/>
      <c r="ACL17590" s="60"/>
      <c r="ACM17590" s="60"/>
      <c r="ACN17590" s="60"/>
      <c r="ACO17590" s="60"/>
      <c r="ACP17590" s="60"/>
      <c r="ACQ17590" s="60"/>
      <c r="ACR17590" s="60"/>
      <c r="ACS17590" s="60"/>
      <c r="ACT17590" s="60"/>
      <c r="ACU17590" s="60"/>
      <c r="ACV17590" s="60"/>
      <c r="ACW17590" s="60"/>
      <c r="ACX17590" s="60"/>
      <c r="ACY17590" s="60">
        <v>4.0755434233771398E-2</v>
      </c>
      <c r="ACZ17590" s="60"/>
      <c r="ADA17590" s="60"/>
      <c r="ADB17590" s="60"/>
      <c r="ADC17590" s="60"/>
      <c r="ADD17590" s="60"/>
      <c r="ADE17590" s="60"/>
    </row>
    <row r="17591" spans="760:785" x14ac:dyDescent="0.25">
      <c r="ACF17591" s="60"/>
      <c r="ACG17591" s="60"/>
      <c r="ACH17591" s="60"/>
      <c r="ACI17591" s="60"/>
      <c r="ACJ17591" s="60"/>
      <c r="ACK17591" s="60"/>
      <c r="ACL17591" s="60"/>
      <c r="ACM17591" s="60"/>
      <c r="ACN17591" s="60"/>
      <c r="ACO17591" s="60"/>
      <c r="ACP17591" s="60"/>
      <c r="ACQ17591" s="60"/>
      <c r="ACR17591" s="60"/>
      <c r="ACS17591" s="60"/>
      <c r="ACT17591" s="60"/>
      <c r="ACU17591" s="60"/>
      <c r="ACV17591" s="60"/>
      <c r="ACW17591" s="60"/>
      <c r="ACX17591" s="60"/>
      <c r="ACY17591" s="60">
        <v>4.07263138480084E-2</v>
      </c>
      <c r="ACZ17591" s="60"/>
      <c r="ADA17591" s="60"/>
      <c r="ADB17591" s="60"/>
      <c r="ADC17591" s="60"/>
      <c r="ADD17591" s="60"/>
      <c r="ADE17591" s="60"/>
    </row>
    <row r="17592" spans="760:785" x14ac:dyDescent="0.25">
      <c r="ACF17592" s="60"/>
      <c r="ACG17592" s="60"/>
      <c r="ACH17592" s="60"/>
      <c r="ACI17592" s="60"/>
      <c r="ACJ17592" s="60"/>
      <c r="ACK17592" s="60"/>
      <c r="ACL17592" s="60"/>
      <c r="ACM17592" s="60"/>
      <c r="ACN17592" s="60"/>
      <c r="ACO17592" s="60"/>
      <c r="ACP17592" s="60"/>
      <c r="ACQ17592" s="60"/>
      <c r="ACR17592" s="60"/>
      <c r="ACS17592" s="60"/>
      <c r="ACT17592" s="60"/>
      <c r="ACU17592" s="60"/>
      <c r="ACV17592" s="60"/>
      <c r="ACW17592" s="60"/>
      <c r="ACX17592" s="60"/>
      <c r="ACY17592" s="60">
        <v>4.07263138480084E-2</v>
      </c>
      <c r="ACZ17592" s="60"/>
      <c r="ADA17592" s="60"/>
      <c r="ADB17592" s="60"/>
      <c r="ADC17592" s="60"/>
      <c r="ADD17592" s="60"/>
      <c r="ADE17592" s="60"/>
    </row>
    <row r="17593" spans="760:785" x14ac:dyDescent="0.25">
      <c r="ACF17593" s="60"/>
      <c r="ACG17593" s="60"/>
      <c r="ACH17593" s="60"/>
      <c r="ACI17593" s="60"/>
      <c r="ACJ17593" s="60"/>
      <c r="ACK17593" s="60"/>
      <c r="ACL17593" s="60"/>
      <c r="ACM17593" s="60"/>
      <c r="ACN17593" s="60"/>
      <c r="ACO17593" s="60"/>
      <c r="ACP17593" s="60"/>
      <c r="ACQ17593" s="60"/>
      <c r="ACR17593" s="60"/>
      <c r="ACS17593" s="60"/>
      <c r="ACT17593" s="60"/>
      <c r="ACU17593" s="60"/>
      <c r="ACV17593" s="60"/>
      <c r="ACW17593" s="60"/>
      <c r="ACX17593" s="60"/>
      <c r="ACY17593" s="60">
        <v>4.07158320266892E-2</v>
      </c>
      <c r="ACZ17593" s="60"/>
      <c r="ADA17593" s="60"/>
      <c r="ADB17593" s="60"/>
      <c r="ADC17593" s="60"/>
      <c r="ADD17593" s="60"/>
      <c r="ADE17593" s="60"/>
    </row>
    <row r="17594" spans="760:785" x14ac:dyDescent="0.25">
      <c r="ACF17594" s="60"/>
      <c r="ACG17594" s="60"/>
      <c r="ACH17594" s="60"/>
      <c r="ACI17594" s="60"/>
      <c r="ACJ17594" s="60"/>
      <c r="ACK17594" s="60"/>
      <c r="ACL17594" s="60"/>
      <c r="ACM17594" s="60"/>
      <c r="ACN17594" s="60"/>
      <c r="ACO17594" s="60"/>
      <c r="ACP17594" s="60"/>
      <c r="ACQ17594" s="60"/>
      <c r="ACR17594" s="60"/>
      <c r="ACS17594" s="60"/>
      <c r="ACT17594" s="60"/>
      <c r="ACU17594" s="60"/>
      <c r="ACV17594" s="60"/>
      <c r="ACW17594" s="60"/>
      <c r="ACX17594" s="60"/>
      <c r="ACY17594" s="60">
        <v>4.07158320266892E-2</v>
      </c>
      <c r="ACZ17594" s="60"/>
      <c r="ADA17594" s="60"/>
      <c r="ADB17594" s="60"/>
      <c r="ADC17594" s="60"/>
      <c r="ADD17594" s="60"/>
      <c r="ADE17594" s="60"/>
    </row>
    <row r="17595" spans="760:785" x14ac:dyDescent="0.25">
      <c r="ACF17595" s="60"/>
      <c r="ACG17595" s="60"/>
      <c r="ACH17595" s="60"/>
      <c r="ACI17595" s="60"/>
      <c r="ACJ17595" s="60"/>
      <c r="ACK17595" s="60"/>
      <c r="ACL17595" s="60"/>
      <c r="ACM17595" s="60"/>
      <c r="ACN17595" s="60"/>
      <c r="ACO17595" s="60"/>
      <c r="ACP17595" s="60"/>
      <c r="ACQ17595" s="60"/>
      <c r="ACR17595" s="60"/>
      <c r="ACS17595" s="60"/>
      <c r="ACT17595" s="60"/>
      <c r="ACU17595" s="60"/>
      <c r="ACV17595" s="60"/>
      <c r="ACW17595" s="60"/>
      <c r="ACX17595" s="60"/>
      <c r="ACY17595" s="60">
        <v>4.0699681477109298E-2</v>
      </c>
      <c r="ACZ17595" s="60"/>
      <c r="ADA17595" s="60"/>
      <c r="ADB17595" s="60"/>
      <c r="ADC17595" s="60"/>
      <c r="ADD17595" s="60"/>
      <c r="ADE17595" s="60"/>
    </row>
    <row r="17596" spans="760:785" x14ac:dyDescent="0.25">
      <c r="ACF17596" s="60"/>
      <c r="ACG17596" s="60"/>
      <c r="ACH17596" s="60"/>
      <c r="ACI17596" s="60"/>
      <c r="ACJ17596" s="60"/>
      <c r="ACK17596" s="60"/>
      <c r="ACL17596" s="60"/>
      <c r="ACM17596" s="60"/>
      <c r="ACN17596" s="60"/>
      <c r="ACO17596" s="60"/>
      <c r="ACP17596" s="60"/>
      <c r="ACQ17596" s="60"/>
      <c r="ACR17596" s="60"/>
      <c r="ACS17596" s="60"/>
      <c r="ACT17596" s="60"/>
      <c r="ACU17596" s="60"/>
      <c r="ACV17596" s="60"/>
      <c r="ACW17596" s="60"/>
      <c r="ACX17596" s="60"/>
      <c r="ACY17596" s="60">
        <v>4.0699681477109298E-2</v>
      </c>
      <c r="ACZ17596" s="60"/>
      <c r="ADA17596" s="60"/>
      <c r="ADB17596" s="60"/>
      <c r="ADC17596" s="60"/>
      <c r="ADD17596" s="60"/>
      <c r="ADE17596" s="60"/>
    </row>
    <row r="17597" spans="760:785" x14ac:dyDescent="0.25">
      <c r="ACF17597" s="60"/>
      <c r="ACG17597" s="60"/>
      <c r="ACH17597" s="60"/>
      <c r="ACI17597" s="60"/>
      <c r="ACJ17597" s="60"/>
      <c r="ACK17597" s="60"/>
      <c r="ACL17597" s="60"/>
      <c r="ACM17597" s="60"/>
      <c r="ACN17597" s="60"/>
      <c r="ACO17597" s="60"/>
      <c r="ACP17597" s="60"/>
      <c r="ACQ17597" s="60"/>
      <c r="ACR17597" s="60"/>
      <c r="ACS17597" s="60"/>
      <c r="ACT17597" s="60"/>
      <c r="ACU17597" s="60"/>
      <c r="ACV17597" s="60"/>
      <c r="ACW17597" s="60"/>
      <c r="ACX17597" s="60"/>
      <c r="ACY17597" s="60">
        <v>4.0692504314637903E-2</v>
      </c>
      <c r="ACZ17597" s="60"/>
      <c r="ADA17597" s="60"/>
      <c r="ADB17597" s="60"/>
      <c r="ADC17597" s="60"/>
      <c r="ADD17597" s="60"/>
      <c r="ADE17597" s="60"/>
    </row>
    <row r="17598" spans="760:785" x14ac:dyDescent="0.25">
      <c r="ACF17598" s="60"/>
      <c r="ACG17598" s="60"/>
      <c r="ACH17598" s="60"/>
      <c r="ACI17598" s="60"/>
      <c r="ACJ17598" s="60"/>
      <c r="ACK17598" s="60"/>
      <c r="ACL17598" s="60"/>
      <c r="ACM17598" s="60"/>
      <c r="ACN17598" s="60"/>
      <c r="ACO17598" s="60"/>
      <c r="ACP17598" s="60"/>
      <c r="ACQ17598" s="60"/>
      <c r="ACR17598" s="60"/>
      <c r="ACS17598" s="60"/>
      <c r="ACT17598" s="60"/>
      <c r="ACU17598" s="60"/>
      <c r="ACV17598" s="60"/>
      <c r="ACW17598" s="60"/>
      <c r="ACX17598" s="60"/>
      <c r="ACY17598" s="60">
        <v>4.0692504314637903E-2</v>
      </c>
      <c r="ACZ17598" s="60"/>
      <c r="ADA17598" s="60"/>
      <c r="ADB17598" s="60"/>
      <c r="ADC17598" s="60"/>
      <c r="ADD17598" s="60"/>
      <c r="ADE17598" s="60"/>
    </row>
    <row r="17599" spans="760:785" x14ac:dyDescent="0.25">
      <c r="ACF17599" s="60"/>
      <c r="ACG17599" s="60"/>
      <c r="ACH17599" s="60"/>
      <c r="ACI17599" s="60"/>
      <c r="ACJ17599" s="60"/>
      <c r="ACK17599" s="60"/>
      <c r="ACL17599" s="60"/>
      <c r="ACM17599" s="60"/>
      <c r="ACN17599" s="60"/>
      <c r="ACO17599" s="60"/>
      <c r="ACP17599" s="60"/>
      <c r="ACQ17599" s="60"/>
      <c r="ACR17599" s="60"/>
      <c r="ACS17599" s="60"/>
      <c r="ACT17599" s="60"/>
      <c r="ACU17599" s="60"/>
      <c r="ACV17599" s="60"/>
      <c r="ACW17599" s="60"/>
      <c r="ACX17599" s="60"/>
      <c r="ACY17599" s="60">
        <v>4.0665029474835003E-2</v>
      </c>
      <c r="ACZ17599" s="60"/>
      <c r="ADA17599" s="60"/>
      <c r="ADB17599" s="60"/>
      <c r="ADC17599" s="60"/>
      <c r="ADD17599" s="60"/>
      <c r="ADE17599" s="60"/>
    </row>
    <row r="17600" spans="760:785" x14ac:dyDescent="0.25">
      <c r="ACF17600" s="60"/>
      <c r="ACG17600" s="60"/>
      <c r="ACH17600" s="60"/>
      <c r="ACI17600" s="60"/>
      <c r="ACJ17600" s="60"/>
      <c r="ACK17600" s="60"/>
      <c r="ACL17600" s="60"/>
      <c r="ACM17600" s="60"/>
      <c r="ACN17600" s="60"/>
      <c r="ACO17600" s="60"/>
      <c r="ACP17600" s="60"/>
      <c r="ACQ17600" s="60"/>
      <c r="ACR17600" s="60"/>
      <c r="ACS17600" s="60"/>
      <c r="ACT17600" s="60"/>
      <c r="ACU17600" s="60"/>
      <c r="ACV17600" s="60"/>
      <c r="ACW17600" s="60"/>
      <c r="ACX17600" s="60"/>
      <c r="ACY17600" s="60">
        <v>4.0665029474835003E-2</v>
      </c>
      <c r="ACZ17600" s="60"/>
      <c r="ADA17600" s="60"/>
      <c r="ADB17600" s="60"/>
      <c r="ADC17600" s="60"/>
      <c r="ADD17600" s="60"/>
      <c r="ADE17600" s="60"/>
    </row>
    <row r="17601" spans="760:785" x14ac:dyDescent="0.25">
      <c r="ACF17601" s="60"/>
      <c r="ACG17601" s="60"/>
      <c r="ACH17601" s="60"/>
      <c r="ACI17601" s="60"/>
      <c r="ACJ17601" s="60"/>
      <c r="ACK17601" s="60"/>
      <c r="ACL17601" s="60"/>
      <c r="ACM17601" s="60"/>
      <c r="ACN17601" s="60"/>
      <c r="ACO17601" s="60"/>
      <c r="ACP17601" s="60"/>
      <c r="ACQ17601" s="60"/>
      <c r="ACR17601" s="60"/>
      <c r="ACS17601" s="60"/>
      <c r="ACT17601" s="60"/>
      <c r="ACU17601" s="60"/>
      <c r="ACV17601" s="60"/>
      <c r="ACW17601" s="60"/>
      <c r="ACX17601" s="60"/>
      <c r="ACY17601" s="60">
        <v>4.0661548437656798E-2</v>
      </c>
      <c r="ACZ17601" s="60"/>
      <c r="ADA17601" s="60"/>
      <c r="ADB17601" s="60"/>
      <c r="ADC17601" s="60"/>
      <c r="ADD17601" s="60"/>
      <c r="ADE17601" s="60"/>
    </row>
    <row r="17602" spans="760:785" x14ac:dyDescent="0.25">
      <c r="ACF17602" s="60"/>
      <c r="ACG17602" s="60"/>
      <c r="ACH17602" s="60"/>
      <c r="ACI17602" s="60"/>
      <c r="ACJ17602" s="60"/>
      <c r="ACK17602" s="60"/>
      <c r="ACL17602" s="60"/>
      <c r="ACM17602" s="60"/>
      <c r="ACN17602" s="60"/>
      <c r="ACO17602" s="60"/>
      <c r="ACP17602" s="60"/>
      <c r="ACQ17602" s="60"/>
      <c r="ACR17602" s="60"/>
      <c r="ACS17602" s="60"/>
      <c r="ACT17602" s="60"/>
      <c r="ACU17602" s="60"/>
      <c r="ACV17602" s="60"/>
      <c r="ACW17602" s="60"/>
      <c r="ACX17602" s="60"/>
      <c r="ACY17602" s="60">
        <v>4.0661548437656798E-2</v>
      </c>
      <c r="ACZ17602" s="60"/>
      <c r="ADA17602" s="60"/>
      <c r="ADB17602" s="60"/>
      <c r="ADC17602" s="60"/>
      <c r="ADD17602" s="60"/>
      <c r="ADE17602" s="60"/>
    </row>
    <row r="17603" spans="760:785" x14ac:dyDescent="0.25">
      <c r="ACF17603" s="60"/>
      <c r="ACG17603" s="60"/>
      <c r="ACH17603" s="60"/>
      <c r="ACI17603" s="60"/>
      <c r="ACJ17603" s="60"/>
      <c r="ACK17603" s="60"/>
      <c r="ACL17603" s="60"/>
      <c r="ACM17603" s="60"/>
      <c r="ACN17603" s="60"/>
      <c r="ACO17603" s="60"/>
      <c r="ACP17603" s="60"/>
      <c r="ACQ17603" s="60"/>
      <c r="ACR17603" s="60"/>
      <c r="ACS17603" s="60"/>
      <c r="ACT17603" s="60"/>
      <c r="ACU17603" s="60"/>
      <c r="ACV17603" s="60"/>
      <c r="ACW17603" s="60"/>
      <c r="ACX17603" s="60"/>
      <c r="ACY17603" s="60">
        <v>4.0614392138908398E-2</v>
      </c>
      <c r="ACZ17603" s="60"/>
      <c r="ADA17603" s="60"/>
      <c r="ADB17603" s="60"/>
      <c r="ADC17603" s="60"/>
      <c r="ADD17603" s="60"/>
      <c r="ADE17603" s="60"/>
    </row>
    <row r="17604" spans="760:785" x14ac:dyDescent="0.25">
      <c r="ACF17604" s="60"/>
      <c r="ACG17604" s="60"/>
      <c r="ACH17604" s="60"/>
      <c r="ACI17604" s="60"/>
      <c r="ACJ17604" s="60"/>
      <c r="ACK17604" s="60"/>
      <c r="ACL17604" s="60"/>
      <c r="ACM17604" s="60"/>
      <c r="ACN17604" s="60"/>
      <c r="ACO17604" s="60"/>
      <c r="ACP17604" s="60"/>
      <c r="ACQ17604" s="60"/>
      <c r="ACR17604" s="60"/>
      <c r="ACS17604" s="60"/>
      <c r="ACT17604" s="60"/>
      <c r="ACU17604" s="60"/>
      <c r="ACV17604" s="60"/>
      <c r="ACW17604" s="60"/>
      <c r="ACX17604" s="60"/>
      <c r="ACY17604" s="60">
        <v>4.0614392138908398E-2</v>
      </c>
      <c r="ACZ17604" s="60"/>
      <c r="ADA17604" s="60"/>
      <c r="ADB17604" s="60"/>
      <c r="ADC17604" s="60"/>
      <c r="ADD17604" s="60"/>
      <c r="ADE17604" s="60"/>
    </row>
    <row r="17605" spans="760:785" x14ac:dyDescent="0.25">
      <c r="ACF17605" s="60"/>
      <c r="ACG17605" s="60"/>
      <c r="ACH17605" s="60"/>
      <c r="ACI17605" s="60"/>
      <c r="ACJ17605" s="60"/>
      <c r="ACK17605" s="60"/>
      <c r="ACL17605" s="60"/>
      <c r="ACM17605" s="60"/>
      <c r="ACN17605" s="60"/>
      <c r="ACO17605" s="60"/>
      <c r="ACP17605" s="60"/>
      <c r="ACQ17605" s="60"/>
      <c r="ACR17605" s="60"/>
      <c r="ACS17605" s="60"/>
      <c r="ACT17605" s="60"/>
      <c r="ACU17605" s="60"/>
      <c r="ACV17605" s="60"/>
      <c r="ACW17605" s="60"/>
      <c r="ACX17605" s="60"/>
      <c r="ACY17605" s="60">
        <v>4.0273396525100397E-2</v>
      </c>
      <c r="ACZ17605" s="60"/>
      <c r="ADA17605" s="60"/>
      <c r="ADB17605" s="60"/>
      <c r="ADC17605" s="60"/>
      <c r="ADD17605" s="60"/>
      <c r="ADE17605" s="60"/>
    </row>
    <row r="17606" spans="760:785" x14ac:dyDescent="0.25">
      <c r="ACF17606" s="60"/>
      <c r="ACG17606" s="60"/>
      <c r="ACH17606" s="60"/>
      <c r="ACI17606" s="60"/>
      <c r="ACJ17606" s="60"/>
      <c r="ACK17606" s="60"/>
      <c r="ACL17606" s="60"/>
      <c r="ACM17606" s="60"/>
      <c r="ACN17606" s="60"/>
      <c r="ACO17606" s="60"/>
      <c r="ACP17606" s="60"/>
      <c r="ACQ17606" s="60"/>
      <c r="ACR17606" s="60"/>
      <c r="ACS17606" s="60"/>
      <c r="ACT17606" s="60"/>
      <c r="ACU17606" s="60"/>
      <c r="ACV17606" s="60"/>
      <c r="ACW17606" s="60"/>
      <c r="ACX17606" s="60"/>
      <c r="ACY17606" s="60">
        <v>4.0273396525100397E-2</v>
      </c>
      <c r="ACZ17606" s="60"/>
      <c r="ADA17606" s="60"/>
      <c r="ADB17606" s="60"/>
      <c r="ADC17606" s="60"/>
      <c r="ADD17606" s="60"/>
      <c r="ADE17606" s="60"/>
    </row>
    <row r="17607" spans="760:785" x14ac:dyDescent="0.25">
      <c r="ACF17607" s="60"/>
      <c r="ACG17607" s="60"/>
      <c r="ACH17607" s="60"/>
      <c r="ACI17607" s="60"/>
      <c r="ACJ17607" s="60"/>
      <c r="ACK17607" s="60"/>
      <c r="ACL17607" s="60"/>
      <c r="ACM17607" s="60"/>
      <c r="ACN17607" s="60"/>
      <c r="ACO17607" s="60"/>
      <c r="ACP17607" s="60"/>
      <c r="ACQ17607" s="60"/>
      <c r="ACR17607" s="60"/>
      <c r="ACS17607" s="60"/>
      <c r="ACT17607" s="60"/>
      <c r="ACU17607" s="60"/>
      <c r="ACV17607" s="60"/>
      <c r="ACW17607" s="60"/>
      <c r="ACX17607" s="60"/>
      <c r="ACY17607" s="60">
        <v>4.02099694982763E-2</v>
      </c>
      <c r="ACZ17607" s="60"/>
      <c r="ADA17607" s="60"/>
      <c r="ADB17607" s="60"/>
      <c r="ADC17607" s="60"/>
      <c r="ADD17607" s="60"/>
      <c r="ADE17607" s="60"/>
    </row>
    <row r="17608" spans="760:785" x14ac:dyDescent="0.25">
      <c r="ACF17608" s="60"/>
      <c r="ACG17608" s="60"/>
      <c r="ACH17608" s="60"/>
      <c r="ACI17608" s="60"/>
      <c r="ACJ17608" s="60"/>
      <c r="ACK17608" s="60"/>
      <c r="ACL17608" s="60"/>
      <c r="ACM17608" s="60"/>
      <c r="ACN17608" s="60"/>
      <c r="ACO17608" s="60"/>
      <c r="ACP17608" s="60"/>
      <c r="ACQ17608" s="60"/>
      <c r="ACR17608" s="60"/>
      <c r="ACS17608" s="60"/>
      <c r="ACT17608" s="60"/>
      <c r="ACU17608" s="60"/>
      <c r="ACV17608" s="60"/>
      <c r="ACW17608" s="60"/>
      <c r="ACX17608" s="60"/>
      <c r="ACY17608" s="60">
        <v>4.02099694982763E-2</v>
      </c>
      <c r="ACZ17608" s="60"/>
      <c r="ADA17608" s="60"/>
      <c r="ADB17608" s="60"/>
      <c r="ADC17608" s="60"/>
      <c r="ADD17608" s="60"/>
      <c r="ADE17608" s="60"/>
    </row>
    <row r="17609" spans="760:785" x14ac:dyDescent="0.25">
      <c r="ACF17609" s="60"/>
      <c r="ACG17609" s="60"/>
      <c r="ACH17609" s="60"/>
      <c r="ACI17609" s="60"/>
      <c r="ACJ17609" s="60"/>
      <c r="ACK17609" s="60"/>
      <c r="ACL17609" s="60"/>
      <c r="ACM17609" s="60"/>
      <c r="ACN17609" s="60"/>
      <c r="ACO17609" s="60"/>
      <c r="ACP17609" s="60"/>
      <c r="ACQ17609" s="60"/>
      <c r="ACR17609" s="60"/>
      <c r="ACS17609" s="60"/>
      <c r="ACT17609" s="60"/>
      <c r="ACU17609" s="60"/>
      <c r="ACV17609" s="60"/>
      <c r="ACW17609" s="60"/>
      <c r="ACX17609" s="60"/>
      <c r="ACY17609" s="60">
        <v>4.0157727944431502E-2</v>
      </c>
      <c r="ACZ17609" s="60"/>
      <c r="ADA17609" s="60"/>
      <c r="ADB17609" s="60"/>
      <c r="ADC17609" s="60"/>
      <c r="ADD17609" s="60"/>
      <c r="ADE17609" s="60"/>
    </row>
    <row r="17610" spans="760:785" x14ac:dyDescent="0.25">
      <c r="ACF17610" s="60"/>
      <c r="ACG17610" s="60"/>
      <c r="ACH17610" s="60"/>
      <c r="ACI17610" s="60"/>
      <c r="ACJ17610" s="60"/>
      <c r="ACK17610" s="60"/>
      <c r="ACL17610" s="60"/>
      <c r="ACM17610" s="60"/>
      <c r="ACN17610" s="60"/>
      <c r="ACO17610" s="60"/>
      <c r="ACP17610" s="60"/>
      <c r="ACQ17610" s="60"/>
      <c r="ACR17610" s="60"/>
      <c r="ACS17610" s="60"/>
      <c r="ACT17610" s="60"/>
      <c r="ACU17610" s="60"/>
      <c r="ACV17610" s="60"/>
      <c r="ACW17610" s="60"/>
      <c r="ACX17610" s="60"/>
      <c r="ACY17610" s="60">
        <v>4.0157727944431502E-2</v>
      </c>
      <c r="ACZ17610" s="60"/>
      <c r="ADA17610" s="60"/>
      <c r="ADB17610" s="60"/>
      <c r="ADC17610" s="60"/>
      <c r="ADD17610" s="60"/>
      <c r="ADE17610" s="60"/>
    </row>
    <row r="17611" spans="760:785" x14ac:dyDescent="0.25">
      <c r="ACF17611" s="60"/>
      <c r="ACG17611" s="60"/>
      <c r="ACH17611" s="60"/>
      <c r="ACI17611" s="60"/>
      <c r="ACJ17611" s="60"/>
      <c r="ACK17611" s="60"/>
      <c r="ACL17611" s="60"/>
      <c r="ACM17611" s="60"/>
      <c r="ACN17611" s="60"/>
      <c r="ACO17611" s="60"/>
      <c r="ACP17611" s="60"/>
      <c r="ACQ17611" s="60"/>
      <c r="ACR17611" s="60"/>
      <c r="ACS17611" s="60"/>
      <c r="ACT17611" s="60"/>
      <c r="ACU17611" s="60"/>
      <c r="ACV17611" s="60"/>
      <c r="ACW17611" s="60"/>
      <c r="ACX17611" s="60"/>
      <c r="ACY17611" s="60">
        <v>4.0123921573903598E-2</v>
      </c>
      <c r="ACZ17611" s="60"/>
      <c r="ADA17611" s="60"/>
      <c r="ADB17611" s="60"/>
      <c r="ADC17611" s="60"/>
      <c r="ADD17611" s="60"/>
      <c r="ADE17611" s="60"/>
    </row>
    <row r="17612" spans="760:785" x14ac:dyDescent="0.25">
      <c r="ACF17612" s="60"/>
      <c r="ACG17612" s="60"/>
      <c r="ACH17612" s="60"/>
      <c r="ACI17612" s="60"/>
      <c r="ACJ17612" s="60"/>
      <c r="ACK17612" s="60"/>
      <c r="ACL17612" s="60"/>
      <c r="ACM17612" s="60"/>
      <c r="ACN17612" s="60"/>
      <c r="ACO17612" s="60"/>
      <c r="ACP17612" s="60"/>
      <c r="ACQ17612" s="60"/>
      <c r="ACR17612" s="60"/>
      <c r="ACS17612" s="60"/>
      <c r="ACT17612" s="60"/>
      <c r="ACU17612" s="60"/>
      <c r="ACV17612" s="60"/>
      <c r="ACW17612" s="60"/>
      <c r="ACX17612" s="60"/>
      <c r="ACY17612" s="60">
        <v>4.0123921573903598E-2</v>
      </c>
      <c r="ACZ17612" s="60"/>
      <c r="ADA17612" s="60"/>
      <c r="ADB17612" s="60"/>
      <c r="ADC17612" s="60"/>
      <c r="ADD17612" s="60"/>
      <c r="ADE17612" s="60"/>
    </row>
    <row r="17613" spans="760:785" x14ac:dyDescent="0.25">
      <c r="ACF17613" s="60"/>
      <c r="ACG17613" s="60"/>
      <c r="ACH17613" s="60"/>
      <c r="ACI17613" s="60"/>
      <c r="ACJ17613" s="60"/>
      <c r="ACK17613" s="60"/>
      <c r="ACL17613" s="60"/>
      <c r="ACM17613" s="60"/>
      <c r="ACN17613" s="60"/>
      <c r="ACO17613" s="60"/>
      <c r="ACP17613" s="60"/>
      <c r="ACQ17613" s="60"/>
      <c r="ACR17613" s="60"/>
      <c r="ACS17613" s="60"/>
      <c r="ACT17613" s="60"/>
      <c r="ACU17613" s="60"/>
      <c r="ACV17613" s="60"/>
      <c r="ACW17613" s="60"/>
      <c r="ACX17613" s="60"/>
      <c r="ACY17613" s="60">
        <v>3.9958352137675499E-2</v>
      </c>
      <c r="ACZ17613" s="60"/>
      <c r="ADA17613" s="60"/>
      <c r="ADB17613" s="60"/>
      <c r="ADC17613" s="60"/>
      <c r="ADD17613" s="60"/>
      <c r="ADE17613" s="60"/>
    </row>
    <row r="17614" spans="760:785" x14ac:dyDescent="0.25">
      <c r="ACF17614" s="60"/>
      <c r="ACG17614" s="60"/>
      <c r="ACH17614" s="60"/>
      <c r="ACI17614" s="60"/>
      <c r="ACJ17614" s="60"/>
      <c r="ACK17614" s="60"/>
      <c r="ACL17614" s="60"/>
      <c r="ACM17614" s="60"/>
      <c r="ACN17614" s="60"/>
      <c r="ACO17614" s="60"/>
      <c r="ACP17614" s="60"/>
      <c r="ACQ17614" s="60"/>
      <c r="ACR17614" s="60"/>
      <c r="ACS17614" s="60"/>
      <c r="ACT17614" s="60"/>
      <c r="ACU17614" s="60"/>
      <c r="ACV17614" s="60"/>
      <c r="ACW17614" s="60"/>
      <c r="ACX17614" s="60"/>
      <c r="ACY17614" s="60">
        <v>3.9958352137675499E-2</v>
      </c>
      <c r="ACZ17614" s="60"/>
      <c r="ADA17614" s="60"/>
      <c r="ADB17614" s="60"/>
      <c r="ADC17614" s="60"/>
      <c r="ADD17614" s="60"/>
      <c r="ADE17614" s="60"/>
    </row>
    <row r="17615" spans="760:785" x14ac:dyDescent="0.25">
      <c r="ACF17615" s="60"/>
      <c r="ACG17615" s="60"/>
      <c r="ACH17615" s="60"/>
      <c r="ACI17615" s="60"/>
      <c r="ACJ17615" s="60"/>
      <c r="ACK17615" s="60"/>
      <c r="ACL17615" s="60"/>
      <c r="ACM17615" s="60"/>
      <c r="ACN17615" s="60"/>
      <c r="ACO17615" s="60"/>
      <c r="ACP17615" s="60"/>
      <c r="ACQ17615" s="60"/>
      <c r="ACR17615" s="60"/>
      <c r="ACS17615" s="60"/>
      <c r="ACT17615" s="60"/>
      <c r="ACU17615" s="60"/>
      <c r="ACV17615" s="60"/>
      <c r="ACW17615" s="60"/>
      <c r="ACX17615" s="60"/>
      <c r="ACY17615" s="60">
        <v>3.9918540901341303E-2</v>
      </c>
      <c r="ACZ17615" s="60"/>
      <c r="ADA17615" s="60"/>
      <c r="ADB17615" s="60"/>
      <c r="ADC17615" s="60"/>
      <c r="ADD17615" s="60"/>
      <c r="ADE17615" s="60"/>
    </row>
    <row r="17616" spans="760:785" x14ac:dyDescent="0.25">
      <c r="ACF17616" s="60"/>
      <c r="ACG17616" s="60"/>
      <c r="ACH17616" s="60"/>
      <c r="ACI17616" s="60"/>
      <c r="ACJ17616" s="60"/>
      <c r="ACK17616" s="60"/>
      <c r="ACL17616" s="60"/>
      <c r="ACM17616" s="60"/>
      <c r="ACN17616" s="60"/>
      <c r="ACO17616" s="60"/>
      <c r="ACP17616" s="60"/>
      <c r="ACQ17616" s="60"/>
      <c r="ACR17616" s="60"/>
      <c r="ACS17616" s="60"/>
      <c r="ACT17616" s="60"/>
      <c r="ACU17616" s="60"/>
      <c r="ACV17616" s="60"/>
      <c r="ACW17616" s="60"/>
      <c r="ACX17616" s="60"/>
      <c r="ACY17616" s="60">
        <v>3.9918540901341303E-2</v>
      </c>
      <c r="ACZ17616" s="60"/>
      <c r="ADA17616" s="60"/>
      <c r="ADB17616" s="60"/>
      <c r="ADC17616" s="60"/>
      <c r="ADD17616" s="60"/>
      <c r="ADE17616" s="60"/>
    </row>
    <row r="17617" spans="760:785" x14ac:dyDescent="0.25">
      <c r="ACF17617" s="60"/>
      <c r="ACG17617" s="60"/>
      <c r="ACH17617" s="60"/>
      <c r="ACI17617" s="60"/>
      <c r="ACJ17617" s="60"/>
      <c r="ACK17617" s="60"/>
      <c r="ACL17617" s="60"/>
      <c r="ACM17617" s="60"/>
      <c r="ACN17617" s="60"/>
      <c r="ACO17617" s="60"/>
      <c r="ACP17617" s="60"/>
      <c r="ACQ17617" s="60"/>
      <c r="ACR17617" s="60"/>
      <c r="ACS17617" s="60"/>
      <c r="ACT17617" s="60"/>
      <c r="ACU17617" s="60"/>
      <c r="ACV17617" s="60"/>
      <c r="ACW17617" s="60"/>
      <c r="ACX17617" s="60"/>
      <c r="ACY17617" s="60">
        <v>3.9884681858211202E-2</v>
      </c>
      <c r="ACZ17617" s="60"/>
      <c r="ADA17617" s="60"/>
      <c r="ADB17617" s="60"/>
      <c r="ADC17617" s="60"/>
      <c r="ADD17617" s="60"/>
      <c r="ADE17617" s="60"/>
    </row>
    <row r="17618" spans="760:785" x14ac:dyDescent="0.25">
      <c r="ACF17618" s="60"/>
      <c r="ACG17618" s="60"/>
      <c r="ACH17618" s="60"/>
      <c r="ACI17618" s="60"/>
      <c r="ACJ17618" s="60"/>
      <c r="ACK17618" s="60"/>
      <c r="ACL17618" s="60"/>
      <c r="ACM17618" s="60"/>
      <c r="ACN17618" s="60"/>
      <c r="ACO17618" s="60"/>
      <c r="ACP17618" s="60"/>
      <c r="ACQ17618" s="60"/>
      <c r="ACR17618" s="60"/>
      <c r="ACS17618" s="60"/>
      <c r="ACT17618" s="60"/>
      <c r="ACU17618" s="60"/>
      <c r="ACV17618" s="60"/>
      <c r="ACW17618" s="60"/>
      <c r="ACX17618" s="60"/>
      <c r="ACY17618" s="60">
        <v>3.9884681858211202E-2</v>
      </c>
      <c r="ACZ17618" s="60"/>
      <c r="ADA17618" s="60"/>
      <c r="ADB17618" s="60"/>
      <c r="ADC17618" s="60"/>
      <c r="ADD17618" s="60"/>
      <c r="ADE17618" s="60"/>
    </row>
    <row r="17619" spans="760:785" x14ac:dyDescent="0.25">
      <c r="ACF17619" s="60"/>
      <c r="ACG17619" s="60"/>
      <c r="ACH17619" s="60"/>
      <c r="ACI17619" s="60"/>
      <c r="ACJ17619" s="60"/>
      <c r="ACK17619" s="60"/>
      <c r="ACL17619" s="60"/>
      <c r="ACM17619" s="60"/>
      <c r="ACN17619" s="60"/>
      <c r="ACO17619" s="60"/>
      <c r="ACP17619" s="60"/>
      <c r="ACQ17619" s="60"/>
      <c r="ACR17619" s="60"/>
      <c r="ACS17619" s="60"/>
      <c r="ACT17619" s="60"/>
      <c r="ACU17619" s="60"/>
      <c r="ACV17619" s="60"/>
      <c r="ACW17619" s="60"/>
      <c r="ACX17619" s="60"/>
      <c r="ACY17619" s="60">
        <v>3.9712812276560497E-2</v>
      </c>
      <c r="ACZ17619" s="60"/>
      <c r="ADA17619" s="60"/>
      <c r="ADB17619" s="60"/>
      <c r="ADC17619" s="60"/>
      <c r="ADD17619" s="60"/>
      <c r="ADE17619" s="60"/>
    </row>
    <row r="17620" spans="760:785" x14ac:dyDescent="0.25">
      <c r="ACF17620" s="60"/>
      <c r="ACG17620" s="60"/>
      <c r="ACH17620" s="60"/>
      <c r="ACI17620" s="60"/>
      <c r="ACJ17620" s="60"/>
      <c r="ACK17620" s="60"/>
      <c r="ACL17620" s="60"/>
      <c r="ACM17620" s="60"/>
      <c r="ACN17620" s="60"/>
      <c r="ACO17620" s="60"/>
      <c r="ACP17620" s="60"/>
      <c r="ACQ17620" s="60"/>
      <c r="ACR17620" s="60"/>
      <c r="ACS17620" s="60"/>
      <c r="ACT17620" s="60"/>
      <c r="ACU17620" s="60"/>
      <c r="ACV17620" s="60"/>
      <c r="ACW17620" s="60"/>
      <c r="ACX17620" s="60"/>
      <c r="ACY17620" s="60">
        <v>3.9712812276560497E-2</v>
      </c>
      <c r="ACZ17620" s="60"/>
      <c r="ADA17620" s="60"/>
      <c r="ADB17620" s="60"/>
      <c r="ADC17620" s="60"/>
      <c r="ADD17620" s="60"/>
      <c r="ADE17620" s="60"/>
    </row>
    <row r="17621" spans="760:785" x14ac:dyDescent="0.25">
      <c r="ACF17621" s="60"/>
      <c r="ACG17621" s="60"/>
      <c r="ACH17621" s="60"/>
      <c r="ACI17621" s="60"/>
      <c r="ACJ17621" s="60"/>
      <c r="ACK17621" s="60"/>
      <c r="ACL17621" s="60"/>
      <c r="ACM17621" s="60"/>
      <c r="ACN17621" s="60"/>
      <c r="ACO17621" s="60"/>
      <c r="ACP17621" s="60"/>
      <c r="ACQ17621" s="60"/>
      <c r="ACR17621" s="60"/>
      <c r="ACS17621" s="60"/>
      <c r="ACT17621" s="60"/>
      <c r="ACU17621" s="60"/>
      <c r="ACV17621" s="60"/>
      <c r="ACW17621" s="60"/>
      <c r="ACX17621" s="60"/>
      <c r="ACY17621" s="60">
        <v>3.9556956217800497E-2</v>
      </c>
      <c r="ACZ17621" s="60"/>
      <c r="ADA17621" s="60"/>
      <c r="ADB17621" s="60"/>
      <c r="ADC17621" s="60"/>
      <c r="ADD17621" s="60"/>
      <c r="ADE17621" s="60"/>
    </row>
    <row r="17622" spans="760:785" x14ac:dyDescent="0.25">
      <c r="ACF17622" s="60"/>
      <c r="ACG17622" s="60"/>
      <c r="ACH17622" s="60"/>
      <c r="ACI17622" s="60"/>
      <c r="ACJ17622" s="60"/>
      <c r="ACK17622" s="60"/>
      <c r="ACL17622" s="60"/>
      <c r="ACM17622" s="60"/>
      <c r="ACN17622" s="60"/>
      <c r="ACO17622" s="60"/>
      <c r="ACP17622" s="60"/>
      <c r="ACQ17622" s="60"/>
      <c r="ACR17622" s="60"/>
      <c r="ACS17622" s="60"/>
      <c r="ACT17622" s="60"/>
      <c r="ACU17622" s="60"/>
      <c r="ACV17622" s="60"/>
      <c r="ACW17622" s="60"/>
      <c r="ACX17622" s="60"/>
      <c r="ACY17622" s="60">
        <v>3.9556956217800497E-2</v>
      </c>
      <c r="ACZ17622" s="60"/>
      <c r="ADA17622" s="60"/>
      <c r="ADB17622" s="60"/>
      <c r="ADC17622" s="60"/>
      <c r="ADD17622" s="60"/>
      <c r="ADE17622" s="60"/>
    </row>
    <row r="17623" spans="760:785" x14ac:dyDescent="0.25">
      <c r="ACF17623" s="60"/>
      <c r="ACG17623" s="60"/>
      <c r="ACH17623" s="60"/>
      <c r="ACI17623" s="60"/>
      <c r="ACJ17623" s="60"/>
      <c r="ACK17623" s="60"/>
      <c r="ACL17623" s="60"/>
      <c r="ACM17623" s="60"/>
      <c r="ACN17623" s="60"/>
      <c r="ACO17623" s="60"/>
      <c r="ACP17623" s="60"/>
      <c r="ACQ17623" s="60"/>
      <c r="ACR17623" s="60"/>
      <c r="ACS17623" s="60"/>
      <c r="ACT17623" s="60"/>
      <c r="ACU17623" s="60"/>
      <c r="ACV17623" s="60"/>
      <c r="ACW17623" s="60"/>
      <c r="ACX17623" s="60"/>
      <c r="ACY17623" s="60">
        <v>3.9493325153454703E-2</v>
      </c>
      <c r="ACZ17623" s="60"/>
      <c r="ADA17623" s="60"/>
      <c r="ADB17623" s="60"/>
      <c r="ADC17623" s="60"/>
      <c r="ADD17623" s="60"/>
      <c r="ADE17623" s="60"/>
    </row>
    <row r="17624" spans="760:785" x14ac:dyDescent="0.25">
      <c r="ACF17624" s="60"/>
      <c r="ACG17624" s="60"/>
      <c r="ACH17624" s="60"/>
      <c r="ACI17624" s="60"/>
      <c r="ACJ17624" s="60"/>
      <c r="ACK17624" s="60"/>
      <c r="ACL17624" s="60"/>
      <c r="ACM17624" s="60"/>
      <c r="ACN17624" s="60"/>
      <c r="ACO17624" s="60"/>
      <c r="ACP17624" s="60"/>
      <c r="ACQ17624" s="60"/>
      <c r="ACR17624" s="60"/>
      <c r="ACS17624" s="60"/>
      <c r="ACT17624" s="60"/>
      <c r="ACU17624" s="60"/>
      <c r="ACV17624" s="60"/>
      <c r="ACW17624" s="60"/>
      <c r="ACX17624" s="60"/>
      <c r="ACY17624" s="60">
        <v>3.9493325153454703E-2</v>
      </c>
      <c r="ACZ17624" s="60"/>
      <c r="ADA17624" s="60"/>
      <c r="ADB17624" s="60"/>
      <c r="ADC17624" s="60"/>
      <c r="ADD17624" s="60"/>
      <c r="ADE17624" s="60"/>
    </row>
    <row r="17625" spans="760:785" x14ac:dyDescent="0.25">
      <c r="ACF17625" s="60"/>
      <c r="ACG17625" s="60"/>
      <c r="ACH17625" s="60"/>
      <c r="ACI17625" s="60"/>
      <c r="ACJ17625" s="60"/>
      <c r="ACK17625" s="60"/>
      <c r="ACL17625" s="60"/>
      <c r="ACM17625" s="60"/>
      <c r="ACN17625" s="60"/>
      <c r="ACO17625" s="60"/>
      <c r="ACP17625" s="60"/>
      <c r="ACQ17625" s="60"/>
      <c r="ACR17625" s="60"/>
      <c r="ACS17625" s="60"/>
      <c r="ACT17625" s="60"/>
      <c r="ACU17625" s="60"/>
      <c r="ACV17625" s="60"/>
      <c r="ACW17625" s="60"/>
      <c r="ACX17625" s="60"/>
      <c r="ACY17625" s="60">
        <v>3.9486366550795002E-2</v>
      </c>
      <c r="ACZ17625" s="60"/>
      <c r="ADA17625" s="60"/>
      <c r="ADB17625" s="60"/>
      <c r="ADC17625" s="60"/>
      <c r="ADD17625" s="60"/>
      <c r="ADE17625" s="60"/>
    </row>
    <row r="17626" spans="760:785" x14ac:dyDescent="0.25">
      <c r="ACF17626" s="60"/>
      <c r="ACG17626" s="60"/>
      <c r="ACH17626" s="60"/>
      <c r="ACI17626" s="60"/>
      <c r="ACJ17626" s="60"/>
      <c r="ACK17626" s="60"/>
      <c r="ACL17626" s="60"/>
      <c r="ACM17626" s="60"/>
      <c r="ACN17626" s="60"/>
      <c r="ACO17626" s="60"/>
      <c r="ACP17626" s="60"/>
      <c r="ACQ17626" s="60"/>
      <c r="ACR17626" s="60"/>
      <c r="ACS17626" s="60"/>
      <c r="ACT17626" s="60"/>
      <c r="ACU17626" s="60"/>
      <c r="ACV17626" s="60"/>
      <c r="ACW17626" s="60"/>
      <c r="ACX17626" s="60"/>
      <c r="ACY17626" s="60">
        <v>3.9486366550795002E-2</v>
      </c>
      <c r="ACZ17626" s="60"/>
      <c r="ADA17626" s="60"/>
      <c r="ADB17626" s="60"/>
      <c r="ADC17626" s="60"/>
      <c r="ADD17626" s="60"/>
      <c r="ADE17626" s="60"/>
    </row>
    <row r="17627" spans="760:785" x14ac:dyDescent="0.25">
      <c r="ACF17627" s="60"/>
      <c r="ACG17627" s="60"/>
      <c r="ACH17627" s="60"/>
      <c r="ACI17627" s="60"/>
      <c r="ACJ17627" s="60"/>
      <c r="ACK17627" s="60"/>
      <c r="ACL17627" s="60"/>
      <c r="ACM17627" s="60"/>
      <c r="ACN17627" s="60"/>
      <c r="ACO17627" s="60"/>
      <c r="ACP17627" s="60"/>
      <c r="ACQ17627" s="60"/>
      <c r="ACR17627" s="60"/>
      <c r="ACS17627" s="60"/>
      <c r="ACT17627" s="60"/>
      <c r="ACU17627" s="60"/>
      <c r="ACV17627" s="60"/>
      <c r="ACW17627" s="60"/>
      <c r="ACX17627" s="60"/>
      <c r="ACY17627" s="60">
        <v>3.94615340905662E-2</v>
      </c>
      <c r="ACZ17627" s="60"/>
      <c r="ADA17627" s="60"/>
      <c r="ADB17627" s="60"/>
      <c r="ADC17627" s="60"/>
      <c r="ADD17627" s="60"/>
      <c r="ADE17627" s="60"/>
    </row>
    <row r="17628" spans="760:785" x14ac:dyDescent="0.25">
      <c r="ACF17628" s="60"/>
      <c r="ACG17628" s="60"/>
      <c r="ACH17628" s="60"/>
      <c r="ACI17628" s="60"/>
      <c r="ACJ17628" s="60"/>
      <c r="ACK17628" s="60"/>
      <c r="ACL17628" s="60"/>
      <c r="ACM17628" s="60"/>
      <c r="ACN17628" s="60"/>
      <c r="ACO17628" s="60"/>
      <c r="ACP17628" s="60"/>
      <c r="ACQ17628" s="60"/>
      <c r="ACR17628" s="60"/>
      <c r="ACS17628" s="60"/>
      <c r="ACT17628" s="60"/>
      <c r="ACU17628" s="60"/>
      <c r="ACV17628" s="60"/>
      <c r="ACW17628" s="60"/>
      <c r="ACX17628" s="60"/>
      <c r="ACY17628" s="60">
        <v>3.94615340905662E-2</v>
      </c>
      <c r="ACZ17628" s="60"/>
      <c r="ADA17628" s="60"/>
      <c r="ADB17628" s="60"/>
      <c r="ADC17628" s="60"/>
      <c r="ADD17628" s="60"/>
      <c r="ADE17628" s="60"/>
    </row>
    <row r="17629" spans="760:785" x14ac:dyDescent="0.25">
      <c r="ACF17629" s="60"/>
      <c r="ACG17629" s="60"/>
      <c r="ACH17629" s="60"/>
      <c r="ACI17629" s="60"/>
      <c r="ACJ17629" s="60"/>
      <c r="ACK17629" s="60"/>
      <c r="ACL17629" s="60"/>
      <c r="ACM17629" s="60"/>
      <c r="ACN17629" s="60"/>
      <c r="ACO17629" s="60"/>
      <c r="ACP17629" s="60"/>
      <c r="ACQ17629" s="60"/>
      <c r="ACR17629" s="60"/>
      <c r="ACS17629" s="60"/>
      <c r="ACT17629" s="60"/>
      <c r="ACU17629" s="60"/>
      <c r="ACV17629" s="60"/>
      <c r="ACW17629" s="60"/>
      <c r="ACX17629" s="60"/>
      <c r="ACY17629" s="60">
        <v>3.9407090446324303E-2</v>
      </c>
      <c r="ACZ17629" s="60"/>
      <c r="ADA17629" s="60"/>
      <c r="ADB17629" s="60"/>
      <c r="ADC17629" s="60"/>
      <c r="ADD17629" s="60"/>
      <c r="ADE17629" s="60"/>
    </row>
    <row r="17630" spans="760:785" x14ac:dyDescent="0.25">
      <c r="ACF17630" s="60"/>
      <c r="ACG17630" s="60"/>
      <c r="ACH17630" s="60"/>
      <c r="ACI17630" s="60"/>
      <c r="ACJ17630" s="60"/>
      <c r="ACK17630" s="60"/>
      <c r="ACL17630" s="60"/>
      <c r="ACM17630" s="60"/>
      <c r="ACN17630" s="60"/>
      <c r="ACO17630" s="60"/>
      <c r="ACP17630" s="60"/>
      <c r="ACQ17630" s="60"/>
      <c r="ACR17630" s="60"/>
      <c r="ACS17630" s="60"/>
      <c r="ACT17630" s="60"/>
      <c r="ACU17630" s="60"/>
      <c r="ACV17630" s="60"/>
      <c r="ACW17630" s="60"/>
      <c r="ACX17630" s="60"/>
      <c r="ACY17630" s="60">
        <v>3.9407090446324303E-2</v>
      </c>
      <c r="ACZ17630" s="60"/>
      <c r="ADA17630" s="60"/>
      <c r="ADB17630" s="60"/>
      <c r="ADC17630" s="60"/>
      <c r="ADD17630" s="60"/>
      <c r="ADE17630" s="60"/>
    </row>
    <row r="17631" spans="760:785" x14ac:dyDescent="0.25">
      <c r="ACF17631" s="60"/>
      <c r="ACG17631" s="60"/>
      <c r="ACH17631" s="60"/>
      <c r="ACI17631" s="60"/>
      <c r="ACJ17631" s="60"/>
      <c r="ACK17631" s="60"/>
      <c r="ACL17631" s="60"/>
      <c r="ACM17631" s="60"/>
      <c r="ACN17631" s="60"/>
      <c r="ACO17631" s="60"/>
      <c r="ACP17631" s="60"/>
      <c r="ACQ17631" s="60"/>
      <c r="ACR17631" s="60"/>
      <c r="ACS17631" s="60"/>
      <c r="ACT17631" s="60"/>
      <c r="ACU17631" s="60"/>
      <c r="ACV17631" s="60"/>
      <c r="ACW17631" s="60"/>
      <c r="ACX17631" s="60"/>
      <c r="ACY17631" s="60">
        <v>3.9287596766026202E-2</v>
      </c>
      <c r="ACZ17631" s="60"/>
      <c r="ADA17631" s="60"/>
      <c r="ADB17631" s="60"/>
      <c r="ADC17631" s="60"/>
      <c r="ADD17631" s="60"/>
      <c r="ADE17631" s="60"/>
    </row>
    <row r="17632" spans="760:785" x14ac:dyDescent="0.25">
      <c r="ACF17632" s="60"/>
      <c r="ACG17632" s="60"/>
      <c r="ACH17632" s="60"/>
      <c r="ACI17632" s="60"/>
      <c r="ACJ17632" s="60"/>
      <c r="ACK17632" s="60"/>
      <c r="ACL17632" s="60"/>
      <c r="ACM17632" s="60"/>
      <c r="ACN17632" s="60"/>
      <c r="ACO17632" s="60"/>
      <c r="ACP17632" s="60"/>
      <c r="ACQ17632" s="60"/>
      <c r="ACR17632" s="60"/>
      <c r="ACS17632" s="60"/>
      <c r="ACT17632" s="60"/>
      <c r="ACU17632" s="60"/>
      <c r="ACV17632" s="60"/>
      <c r="ACW17632" s="60"/>
      <c r="ACX17632" s="60"/>
      <c r="ACY17632" s="60">
        <v>3.9287596766026202E-2</v>
      </c>
      <c r="ACZ17632" s="60"/>
      <c r="ADA17632" s="60"/>
      <c r="ADB17632" s="60"/>
      <c r="ADC17632" s="60"/>
      <c r="ADD17632" s="60"/>
      <c r="ADE17632" s="60"/>
    </row>
    <row r="17633" spans="760:785" x14ac:dyDescent="0.25">
      <c r="ACF17633" s="60"/>
      <c r="ACG17633" s="60"/>
      <c r="ACH17633" s="60"/>
      <c r="ACI17633" s="60"/>
      <c r="ACJ17633" s="60"/>
      <c r="ACK17633" s="60"/>
      <c r="ACL17633" s="60"/>
      <c r="ACM17633" s="60"/>
      <c r="ACN17633" s="60"/>
      <c r="ACO17633" s="60"/>
      <c r="ACP17633" s="60"/>
      <c r="ACQ17633" s="60"/>
      <c r="ACR17633" s="60"/>
      <c r="ACS17633" s="60"/>
      <c r="ACT17633" s="60"/>
      <c r="ACU17633" s="60"/>
      <c r="ACV17633" s="60"/>
      <c r="ACW17633" s="60"/>
      <c r="ACX17633" s="60"/>
      <c r="ACY17633" s="60">
        <v>3.9287212508808199E-2</v>
      </c>
      <c r="ACZ17633" s="60"/>
      <c r="ADA17633" s="60"/>
      <c r="ADB17633" s="60"/>
      <c r="ADC17633" s="60"/>
      <c r="ADD17633" s="60"/>
      <c r="ADE17633" s="60"/>
    </row>
    <row r="17634" spans="760:785" x14ac:dyDescent="0.25">
      <c r="ACF17634" s="60"/>
      <c r="ACG17634" s="60"/>
      <c r="ACH17634" s="60"/>
      <c r="ACI17634" s="60"/>
      <c r="ACJ17634" s="60"/>
      <c r="ACK17634" s="60"/>
      <c r="ACL17634" s="60"/>
      <c r="ACM17634" s="60"/>
      <c r="ACN17634" s="60"/>
      <c r="ACO17634" s="60"/>
      <c r="ACP17634" s="60"/>
      <c r="ACQ17634" s="60"/>
      <c r="ACR17634" s="60"/>
      <c r="ACS17634" s="60"/>
      <c r="ACT17634" s="60"/>
      <c r="ACU17634" s="60"/>
      <c r="ACV17634" s="60"/>
      <c r="ACW17634" s="60"/>
      <c r="ACX17634" s="60"/>
      <c r="ACY17634" s="60">
        <v>3.9286692744992198E-2</v>
      </c>
      <c r="ACZ17634" s="60"/>
      <c r="ADA17634" s="60"/>
      <c r="ADB17634" s="60"/>
      <c r="ADC17634" s="60"/>
      <c r="ADD17634" s="60"/>
      <c r="ADE17634" s="60"/>
    </row>
    <row r="17635" spans="760:785" x14ac:dyDescent="0.25">
      <c r="ACF17635" s="60"/>
      <c r="ACG17635" s="60"/>
      <c r="ACH17635" s="60"/>
      <c r="ACI17635" s="60"/>
      <c r="ACJ17635" s="60"/>
      <c r="ACK17635" s="60"/>
      <c r="ACL17635" s="60"/>
      <c r="ACM17635" s="60"/>
      <c r="ACN17635" s="60"/>
      <c r="ACO17635" s="60"/>
      <c r="ACP17635" s="60"/>
      <c r="ACQ17635" s="60"/>
      <c r="ACR17635" s="60"/>
      <c r="ACS17635" s="60"/>
      <c r="ACT17635" s="60"/>
      <c r="ACU17635" s="60"/>
      <c r="ACV17635" s="60"/>
      <c r="ACW17635" s="60"/>
      <c r="ACX17635" s="60"/>
      <c r="ACY17635" s="60">
        <v>3.9286692744992198E-2</v>
      </c>
      <c r="ACZ17635" s="60"/>
      <c r="ADA17635" s="60"/>
      <c r="ADB17635" s="60"/>
      <c r="ADC17635" s="60"/>
      <c r="ADD17635" s="60"/>
      <c r="ADE17635" s="60"/>
    </row>
    <row r="17636" spans="760:785" x14ac:dyDescent="0.25">
      <c r="ACF17636" s="60"/>
      <c r="ACG17636" s="60"/>
      <c r="ACH17636" s="60"/>
      <c r="ACI17636" s="60"/>
      <c r="ACJ17636" s="60"/>
      <c r="ACK17636" s="60"/>
      <c r="ACL17636" s="60"/>
      <c r="ACM17636" s="60"/>
      <c r="ACN17636" s="60"/>
      <c r="ACO17636" s="60"/>
      <c r="ACP17636" s="60"/>
      <c r="ACQ17636" s="60"/>
      <c r="ACR17636" s="60"/>
      <c r="ACS17636" s="60"/>
      <c r="ACT17636" s="60"/>
      <c r="ACU17636" s="60"/>
      <c r="ACV17636" s="60"/>
      <c r="ACW17636" s="60"/>
      <c r="ACX17636" s="60"/>
      <c r="ACY17636" s="60">
        <v>3.9168348790728398E-2</v>
      </c>
      <c r="ACZ17636" s="60"/>
      <c r="ADA17636" s="60"/>
      <c r="ADB17636" s="60"/>
      <c r="ADC17636" s="60"/>
      <c r="ADD17636" s="60"/>
      <c r="ADE17636" s="60"/>
    </row>
    <row r="17637" spans="760:785" x14ac:dyDescent="0.25">
      <c r="ACF17637" s="60"/>
      <c r="ACG17637" s="60"/>
      <c r="ACH17637" s="60"/>
      <c r="ACI17637" s="60"/>
      <c r="ACJ17637" s="60"/>
      <c r="ACK17637" s="60"/>
      <c r="ACL17637" s="60"/>
      <c r="ACM17637" s="60"/>
      <c r="ACN17637" s="60"/>
      <c r="ACO17637" s="60"/>
      <c r="ACP17637" s="60"/>
      <c r="ACQ17637" s="60"/>
      <c r="ACR17637" s="60"/>
      <c r="ACS17637" s="60"/>
      <c r="ACT17637" s="60"/>
      <c r="ACU17637" s="60"/>
      <c r="ACV17637" s="60"/>
      <c r="ACW17637" s="60"/>
      <c r="ACX17637" s="60"/>
      <c r="ACY17637" s="60">
        <v>3.9155389868236599E-2</v>
      </c>
      <c r="ACZ17637" s="60"/>
      <c r="ADA17637" s="60"/>
      <c r="ADB17637" s="60"/>
      <c r="ADC17637" s="60"/>
      <c r="ADD17637" s="60"/>
      <c r="ADE17637" s="60"/>
    </row>
    <row r="17638" spans="760:785" x14ac:dyDescent="0.25">
      <c r="ACF17638" s="60"/>
      <c r="ACG17638" s="60"/>
      <c r="ACH17638" s="60"/>
      <c r="ACI17638" s="60"/>
      <c r="ACJ17638" s="60"/>
      <c r="ACK17638" s="60"/>
      <c r="ACL17638" s="60"/>
      <c r="ACM17638" s="60"/>
      <c r="ACN17638" s="60"/>
      <c r="ACO17638" s="60"/>
      <c r="ACP17638" s="60"/>
      <c r="ACQ17638" s="60"/>
      <c r="ACR17638" s="60"/>
      <c r="ACS17638" s="60"/>
      <c r="ACT17638" s="60"/>
      <c r="ACU17638" s="60"/>
      <c r="ACV17638" s="60"/>
      <c r="ACW17638" s="60"/>
      <c r="ACX17638" s="60"/>
      <c r="ACY17638" s="60">
        <v>3.9155389868236599E-2</v>
      </c>
      <c r="ACZ17638" s="60"/>
      <c r="ADA17638" s="60"/>
      <c r="ADB17638" s="60"/>
      <c r="ADC17638" s="60"/>
      <c r="ADD17638" s="60"/>
      <c r="ADE17638" s="60"/>
    </row>
    <row r="17639" spans="760:785" x14ac:dyDescent="0.25">
      <c r="ACF17639" s="60"/>
      <c r="ACG17639" s="60"/>
      <c r="ACH17639" s="60"/>
      <c r="ACI17639" s="60"/>
      <c r="ACJ17639" s="60"/>
      <c r="ACK17639" s="60"/>
      <c r="ACL17639" s="60"/>
      <c r="ACM17639" s="60"/>
      <c r="ACN17639" s="60"/>
      <c r="ACO17639" s="60"/>
      <c r="ACP17639" s="60"/>
      <c r="ACQ17639" s="60"/>
      <c r="ACR17639" s="60"/>
      <c r="ACS17639" s="60"/>
      <c r="ACT17639" s="60"/>
      <c r="ACU17639" s="60"/>
      <c r="ACV17639" s="60"/>
      <c r="ACW17639" s="60"/>
      <c r="ACX17639" s="60"/>
      <c r="ACY17639" s="60">
        <v>3.9147402939210298E-2</v>
      </c>
      <c r="ACZ17639" s="60"/>
      <c r="ADA17639" s="60"/>
      <c r="ADB17639" s="60"/>
      <c r="ADC17639" s="60"/>
      <c r="ADD17639" s="60"/>
      <c r="ADE17639" s="60"/>
    </row>
    <row r="17640" spans="760:785" x14ac:dyDescent="0.25">
      <c r="ACF17640" s="60"/>
      <c r="ACG17640" s="60"/>
      <c r="ACH17640" s="60"/>
      <c r="ACI17640" s="60"/>
      <c r="ACJ17640" s="60"/>
      <c r="ACK17640" s="60"/>
      <c r="ACL17640" s="60"/>
      <c r="ACM17640" s="60"/>
      <c r="ACN17640" s="60"/>
      <c r="ACO17640" s="60"/>
      <c r="ACP17640" s="60"/>
      <c r="ACQ17640" s="60"/>
      <c r="ACR17640" s="60"/>
      <c r="ACS17640" s="60"/>
      <c r="ACT17640" s="60"/>
      <c r="ACU17640" s="60"/>
      <c r="ACV17640" s="60"/>
      <c r="ACW17640" s="60"/>
      <c r="ACX17640" s="60"/>
      <c r="ACY17640" s="60">
        <v>3.9147402939210298E-2</v>
      </c>
      <c r="ACZ17640" s="60"/>
      <c r="ADA17640" s="60"/>
      <c r="ADB17640" s="60"/>
      <c r="ADC17640" s="60"/>
      <c r="ADD17640" s="60"/>
      <c r="ADE17640" s="60"/>
    </row>
    <row r="17641" spans="760:785" x14ac:dyDescent="0.25">
      <c r="ACF17641" s="60"/>
      <c r="ACG17641" s="60"/>
      <c r="ACH17641" s="60"/>
      <c r="ACI17641" s="60"/>
      <c r="ACJ17641" s="60"/>
      <c r="ACK17641" s="60"/>
      <c r="ACL17641" s="60"/>
      <c r="ACM17641" s="60"/>
      <c r="ACN17641" s="60"/>
      <c r="ACO17641" s="60"/>
      <c r="ACP17641" s="60"/>
      <c r="ACQ17641" s="60"/>
      <c r="ACR17641" s="60"/>
      <c r="ACS17641" s="60"/>
      <c r="ACT17641" s="60"/>
      <c r="ACU17641" s="60"/>
      <c r="ACV17641" s="60"/>
      <c r="ACW17641" s="60"/>
      <c r="ACX17641" s="60"/>
      <c r="ACY17641" s="60">
        <v>3.9103118548813799E-2</v>
      </c>
      <c r="ACZ17641" s="60"/>
      <c r="ADA17641" s="60"/>
      <c r="ADB17641" s="60"/>
      <c r="ADC17641" s="60"/>
      <c r="ADD17641" s="60"/>
      <c r="ADE17641" s="60"/>
    </row>
    <row r="17642" spans="760:785" x14ac:dyDescent="0.25">
      <c r="ACF17642" s="60"/>
      <c r="ACG17642" s="60"/>
      <c r="ACH17642" s="60"/>
      <c r="ACI17642" s="60"/>
      <c r="ACJ17642" s="60"/>
      <c r="ACK17642" s="60"/>
      <c r="ACL17642" s="60"/>
      <c r="ACM17642" s="60"/>
      <c r="ACN17642" s="60"/>
      <c r="ACO17642" s="60"/>
      <c r="ACP17642" s="60"/>
      <c r="ACQ17642" s="60"/>
      <c r="ACR17642" s="60"/>
      <c r="ACS17642" s="60"/>
      <c r="ACT17642" s="60"/>
      <c r="ACU17642" s="60"/>
      <c r="ACV17642" s="60"/>
      <c r="ACW17642" s="60"/>
      <c r="ACX17642" s="60"/>
      <c r="ACY17642" s="60">
        <v>3.9023831744408197E-2</v>
      </c>
      <c r="ACZ17642" s="60"/>
      <c r="ADA17642" s="60"/>
      <c r="ADB17642" s="60"/>
      <c r="ADC17642" s="60"/>
      <c r="ADD17642" s="60"/>
      <c r="ADE17642" s="60"/>
    </row>
    <row r="17643" spans="760:785" x14ac:dyDescent="0.25">
      <c r="ACF17643" s="60"/>
      <c r="ACG17643" s="60"/>
      <c r="ACH17643" s="60"/>
      <c r="ACI17643" s="60"/>
      <c r="ACJ17643" s="60"/>
      <c r="ACK17643" s="60"/>
      <c r="ACL17643" s="60"/>
      <c r="ACM17643" s="60"/>
      <c r="ACN17643" s="60"/>
      <c r="ACO17643" s="60"/>
      <c r="ACP17643" s="60"/>
      <c r="ACQ17643" s="60"/>
      <c r="ACR17643" s="60"/>
      <c r="ACS17643" s="60"/>
      <c r="ACT17643" s="60"/>
      <c r="ACU17643" s="60"/>
      <c r="ACV17643" s="60"/>
      <c r="ACW17643" s="60"/>
      <c r="ACX17643" s="60"/>
      <c r="ACY17643" s="60">
        <v>3.8997947305018398E-2</v>
      </c>
      <c r="ACZ17643" s="60"/>
      <c r="ADA17643" s="60"/>
      <c r="ADB17643" s="60"/>
      <c r="ADC17643" s="60"/>
      <c r="ADD17643" s="60"/>
      <c r="ADE17643" s="60"/>
    </row>
    <row r="17644" spans="760:785" x14ac:dyDescent="0.25">
      <c r="ACF17644" s="60"/>
      <c r="ACG17644" s="60"/>
      <c r="ACH17644" s="60"/>
      <c r="ACI17644" s="60"/>
      <c r="ACJ17644" s="60"/>
      <c r="ACK17644" s="60"/>
      <c r="ACL17644" s="60"/>
      <c r="ACM17644" s="60"/>
      <c r="ACN17644" s="60"/>
      <c r="ACO17644" s="60"/>
      <c r="ACP17644" s="60"/>
      <c r="ACQ17644" s="60"/>
      <c r="ACR17644" s="60"/>
      <c r="ACS17644" s="60"/>
      <c r="ACT17644" s="60"/>
      <c r="ACU17644" s="60"/>
      <c r="ACV17644" s="60"/>
      <c r="ACW17644" s="60"/>
      <c r="ACX17644" s="60"/>
      <c r="ACY17644" s="60">
        <v>3.8997947305018398E-2</v>
      </c>
      <c r="ACZ17644" s="60"/>
      <c r="ADA17644" s="60"/>
      <c r="ADB17644" s="60"/>
      <c r="ADC17644" s="60"/>
      <c r="ADD17644" s="60"/>
      <c r="ADE17644" s="60"/>
    </row>
    <row r="17645" spans="760:785" x14ac:dyDescent="0.25">
      <c r="ACF17645" s="60"/>
      <c r="ACG17645" s="60"/>
      <c r="ACH17645" s="60"/>
      <c r="ACI17645" s="60"/>
      <c r="ACJ17645" s="60"/>
      <c r="ACK17645" s="60"/>
      <c r="ACL17645" s="60"/>
      <c r="ACM17645" s="60"/>
      <c r="ACN17645" s="60"/>
      <c r="ACO17645" s="60"/>
      <c r="ACP17645" s="60"/>
      <c r="ACQ17645" s="60"/>
      <c r="ACR17645" s="60"/>
      <c r="ACS17645" s="60"/>
      <c r="ACT17645" s="60"/>
      <c r="ACU17645" s="60"/>
      <c r="ACV17645" s="60"/>
      <c r="ACW17645" s="60"/>
      <c r="ACX17645" s="60"/>
      <c r="ACY17645" s="60">
        <v>3.8995592326010999E-2</v>
      </c>
      <c r="ACZ17645" s="60"/>
      <c r="ADA17645" s="60"/>
      <c r="ADB17645" s="60"/>
      <c r="ADC17645" s="60"/>
      <c r="ADD17645" s="60"/>
      <c r="ADE17645" s="60"/>
    </row>
    <row r="17646" spans="760:785" x14ac:dyDescent="0.25">
      <c r="ACF17646" s="60"/>
      <c r="ACG17646" s="60"/>
      <c r="ACH17646" s="60"/>
      <c r="ACI17646" s="60"/>
      <c r="ACJ17646" s="60"/>
      <c r="ACK17646" s="60"/>
      <c r="ACL17646" s="60"/>
      <c r="ACM17646" s="60"/>
      <c r="ACN17646" s="60"/>
      <c r="ACO17646" s="60"/>
      <c r="ACP17646" s="60"/>
      <c r="ACQ17646" s="60"/>
      <c r="ACR17646" s="60"/>
      <c r="ACS17646" s="60"/>
      <c r="ACT17646" s="60"/>
      <c r="ACU17646" s="60"/>
      <c r="ACV17646" s="60"/>
      <c r="ACW17646" s="60"/>
      <c r="ACX17646" s="60"/>
      <c r="ACY17646" s="60">
        <v>3.8995592326010999E-2</v>
      </c>
      <c r="ACZ17646" s="60"/>
      <c r="ADA17646" s="60"/>
      <c r="ADB17646" s="60"/>
      <c r="ADC17646" s="60"/>
      <c r="ADD17646" s="60"/>
      <c r="ADE17646" s="60"/>
    </row>
    <row r="17647" spans="760:785" x14ac:dyDescent="0.25">
      <c r="ACF17647" s="60"/>
      <c r="ACG17647" s="60"/>
      <c r="ACH17647" s="60"/>
      <c r="ACI17647" s="60"/>
      <c r="ACJ17647" s="60"/>
      <c r="ACK17647" s="60"/>
      <c r="ACL17647" s="60"/>
      <c r="ACM17647" s="60"/>
      <c r="ACN17647" s="60"/>
      <c r="ACO17647" s="60"/>
      <c r="ACP17647" s="60"/>
      <c r="ACQ17647" s="60"/>
      <c r="ACR17647" s="60"/>
      <c r="ACS17647" s="60"/>
      <c r="ACT17647" s="60"/>
      <c r="ACU17647" s="60"/>
      <c r="ACV17647" s="60"/>
      <c r="ACW17647" s="60"/>
      <c r="ACX17647" s="60"/>
      <c r="ACY17647" s="60">
        <v>3.89386240462977E-2</v>
      </c>
      <c r="ACZ17647" s="60"/>
      <c r="ADA17647" s="60"/>
      <c r="ADB17647" s="60"/>
      <c r="ADC17647" s="60"/>
      <c r="ADD17647" s="60"/>
      <c r="ADE17647" s="60"/>
    </row>
    <row r="17648" spans="760:785" x14ac:dyDescent="0.25">
      <c r="ACF17648" s="60"/>
      <c r="ACG17648" s="60"/>
      <c r="ACH17648" s="60"/>
      <c r="ACI17648" s="60"/>
      <c r="ACJ17648" s="60"/>
      <c r="ACK17648" s="60"/>
      <c r="ACL17648" s="60"/>
      <c r="ACM17648" s="60"/>
      <c r="ACN17648" s="60"/>
      <c r="ACO17648" s="60"/>
      <c r="ACP17648" s="60"/>
      <c r="ACQ17648" s="60"/>
      <c r="ACR17648" s="60"/>
      <c r="ACS17648" s="60"/>
      <c r="ACT17648" s="60"/>
      <c r="ACU17648" s="60"/>
      <c r="ACV17648" s="60"/>
      <c r="ACW17648" s="60"/>
      <c r="ACX17648" s="60"/>
      <c r="ACY17648" s="60">
        <v>3.8823958357040098E-2</v>
      </c>
      <c r="ACZ17648" s="60"/>
      <c r="ADA17648" s="60"/>
      <c r="ADB17648" s="60"/>
      <c r="ADC17648" s="60"/>
      <c r="ADD17648" s="60"/>
      <c r="ADE17648" s="60"/>
    </row>
    <row r="17649" spans="760:785" x14ac:dyDescent="0.25">
      <c r="ACF17649" s="60"/>
      <c r="ACG17649" s="60"/>
      <c r="ACH17649" s="60"/>
      <c r="ACI17649" s="60"/>
      <c r="ACJ17649" s="60"/>
      <c r="ACK17649" s="60"/>
      <c r="ACL17649" s="60"/>
      <c r="ACM17649" s="60"/>
      <c r="ACN17649" s="60"/>
      <c r="ACO17649" s="60"/>
      <c r="ACP17649" s="60"/>
      <c r="ACQ17649" s="60"/>
      <c r="ACR17649" s="60"/>
      <c r="ACS17649" s="60"/>
      <c r="ACT17649" s="60"/>
      <c r="ACU17649" s="60"/>
      <c r="ACV17649" s="60"/>
      <c r="ACW17649" s="60"/>
      <c r="ACX17649" s="60"/>
      <c r="ACY17649" s="60">
        <v>3.8823958357040098E-2</v>
      </c>
      <c r="ACZ17649" s="60"/>
      <c r="ADA17649" s="60"/>
      <c r="ADB17649" s="60"/>
      <c r="ADC17649" s="60"/>
      <c r="ADD17649" s="60"/>
      <c r="ADE17649" s="60"/>
    </row>
    <row r="17650" spans="760:785" x14ac:dyDescent="0.25">
      <c r="ACF17650" s="60"/>
      <c r="ACG17650" s="60"/>
      <c r="ACH17650" s="60"/>
      <c r="ACI17650" s="60"/>
      <c r="ACJ17650" s="60"/>
      <c r="ACK17650" s="60"/>
      <c r="ACL17650" s="60"/>
      <c r="ACM17650" s="60"/>
      <c r="ACN17650" s="60"/>
      <c r="ACO17650" s="60"/>
      <c r="ACP17650" s="60"/>
      <c r="ACQ17650" s="60"/>
      <c r="ACR17650" s="60"/>
      <c r="ACS17650" s="60"/>
      <c r="ACT17650" s="60"/>
      <c r="ACU17650" s="60"/>
      <c r="ACV17650" s="60"/>
      <c r="ACW17650" s="60"/>
      <c r="ACX17650" s="60"/>
      <c r="ACY17650" s="60">
        <v>3.8817182282496303E-2</v>
      </c>
      <c r="ACZ17650" s="60"/>
      <c r="ADA17650" s="60"/>
      <c r="ADB17650" s="60"/>
      <c r="ADC17650" s="60"/>
      <c r="ADD17650" s="60"/>
      <c r="ADE17650" s="60"/>
    </row>
    <row r="17651" spans="760:785" x14ac:dyDescent="0.25">
      <c r="ACF17651" s="60"/>
      <c r="ACG17651" s="60"/>
      <c r="ACH17651" s="60"/>
      <c r="ACI17651" s="60"/>
      <c r="ACJ17651" s="60"/>
      <c r="ACK17651" s="60"/>
      <c r="ACL17651" s="60"/>
      <c r="ACM17651" s="60"/>
      <c r="ACN17651" s="60"/>
      <c r="ACO17651" s="60"/>
      <c r="ACP17651" s="60"/>
      <c r="ACQ17651" s="60"/>
      <c r="ACR17651" s="60"/>
      <c r="ACS17651" s="60"/>
      <c r="ACT17651" s="60"/>
      <c r="ACU17651" s="60"/>
      <c r="ACV17651" s="60"/>
      <c r="ACW17651" s="60"/>
      <c r="ACX17651" s="60"/>
      <c r="ACY17651" s="60">
        <v>3.8817182282496303E-2</v>
      </c>
      <c r="ACZ17651" s="60"/>
      <c r="ADA17651" s="60"/>
      <c r="ADB17651" s="60"/>
      <c r="ADC17651" s="60"/>
      <c r="ADD17651" s="60"/>
      <c r="ADE17651" s="60"/>
    </row>
    <row r="17652" spans="760:785" x14ac:dyDescent="0.25">
      <c r="ACF17652" s="60"/>
      <c r="ACG17652" s="60"/>
      <c r="ACH17652" s="60"/>
      <c r="ACI17652" s="60"/>
      <c r="ACJ17652" s="60"/>
      <c r="ACK17652" s="60"/>
      <c r="ACL17652" s="60"/>
      <c r="ACM17652" s="60"/>
      <c r="ACN17652" s="60"/>
      <c r="ACO17652" s="60"/>
      <c r="ACP17652" s="60"/>
      <c r="ACQ17652" s="60"/>
      <c r="ACR17652" s="60"/>
      <c r="ACS17652" s="60"/>
      <c r="ACT17652" s="60"/>
      <c r="ACU17652" s="60"/>
      <c r="ACV17652" s="60"/>
      <c r="ACW17652" s="60"/>
      <c r="ACX17652" s="60"/>
      <c r="ACY17652" s="60">
        <v>3.8759321681121103E-2</v>
      </c>
      <c r="ACZ17652" s="60"/>
      <c r="ADA17652" s="60"/>
      <c r="ADB17652" s="60"/>
      <c r="ADC17652" s="60"/>
      <c r="ADD17652" s="60"/>
      <c r="ADE17652" s="60"/>
    </row>
    <row r="17653" spans="760:785" x14ac:dyDescent="0.25">
      <c r="ACF17653" s="60"/>
      <c r="ACG17653" s="60"/>
      <c r="ACH17653" s="60"/>
      <c r="ACI17653" s="60"/>
      <c r="ACJ17653" s="60"/>
      <c r="ACK17653" s="60"/>
      <c r="ACL17653" s="60"/>
      <c r="ACM17653" s="60"/>
      <c r="ACN17653" s="60"/>
      <c r="ACO17653" s="60"/>
      <c r="ACP17653" s="60"/>
      <c r="ACQ17653" s="60"/>
      <c r="ACR17653" s="60"/>
      <c r="ACS17653" s="60"/>
      <c r="ACT17653" s="60"/>
      <c r="ACU17653" s="60"/>
      <c r="ACV17653" s="60"/>
      <c r="ACW17653" s="60"/>
      <c r="ACX17653" s="60"/>
      <c r="ACY17653" s="60">
        <v>3.86397092890121E-2</v>
      </c>
      <c r="ACZ17653" s="60"/>
      <c r="ADA17653" s="60"/>
      <c r="ADB17653" s="60"/>
      <c r="ADC17653" s="60"/>
      <c r="ADD17653" s="60"/>
      <c r="ADE17653" s="60"/>
    </row>
    <row r="17654" spans="760:785" x14ac:dyDescent="0.25">
      <c r="ACF17654" s="60"/>
      <c r="ACG17654" s="60"/>
      <c r="ACH17654" s="60"/>
      <c r="ACI17654" s="60"/>
      <c r="ACJ17654" s="60"/>
      <c r="ACK17654" s="60"/>
      <c r="ACL17654" s="60"/>
      <c r="ACM17654" s="60"/>
      <c r="ACN17654" s="60"/>
      <c r="ACO17654" s="60"/>
      <c r="ACP17654" s="60"/>
      <c r="ACQ17654" s="60"/>
      <c r="ACR17654" s="60"/>
      <c r="ACS17654" s="60"/>
      <c r="ACT17654" s="60"/>
      <c r="ACU17654" s="60"/>
      <c r="ACV17654" s="60"/>
      <c r="ACW17654" s="60"/>
      <c r="ACX17654" s="60"/>
      <c r="ACY17654" s="60">
        <v>3.86397092890121E-2</v>
      </c>
      <c r="ACZ17654" s="60"/>
      <c r="ADA17654" s="60"/>
      <c r="ADB17654" s="60"/>
      <c r="ADC17654" s="60"/>
      <c r="ADD17654" s="60"/>
      <c r="ADE17654" s="60"/>
    </row>
    <row r="17655" spans="760:785" x14ac:dyDescent="0.25">
      <c r="ACF17655" s="60"/>
      <c r="ACG17655" s="60"/>
      <c r="ACH17655" s="60"/>
      <c r="ACI17655" s="60"/>
      <c r="ACJ17655" s="60"/>
      <c r="ACK17655" s="60"/>
      <c r="ACL17655" s="60"/>
      <c r="ACM17655" s="60"/>
      <c r="ACN17655" s="60"/>
      <c r="ACO17655" s="60"/>
      <c r="ACP17655" s="60"/>
      <c r="ACQ17655" s="60"/>
      <c r="ACR17655" s="60"/>
      <c r="ACS17655" s="60"/>
      <c r="ACT17655" s="60"/>
      <c r="ACU17655" s="60"/>
      <c r="ACV17655" s="60"/>
      <c r="ACW17655" s="60"/>
      <c r="ACX17655" s="60"/>
      <c r="ACY17655" s="60">
        <v>3.8582846119063999E-2</v>
      </c>
      <c r="ACZ17655" s="60"/>
      <c r="ADA17655" s="60"/>
      <c r="ADB17655" s="60"/>
      <c r="ADC17655" s="60"/>
      <c r="ADD17655" s="60"/>
      <c r="ADE17655" s="60"/>
    </row>
    <row r="17656" spans="760:785" x14ac:dyDescent="0.25">
      <c r="ACF17656" s="60"/>
      <c r="ACG17656" s="60"/>
      <c r="ACH17656" s="60"/>
      <c r="ACI17656" s="60"/>
      <c r="ACJ17656" s="60"/>
      <c r="ACK17656" s="60"/>
      <c r="ACL17656" s="60"/>
      <c r="ACM17656" s="60"/>
      <c r="ACN17656" s="60"/>
      <c r="ACO17656" s="60"/>
      <c r="ACP17656" s="60"/>
      <c r="ACQ17656" s="60"/>
      <c r="ACR17656" s="60"/>
      <c r="ACS17656" s="60"/>
      <c r="ACT17656" s="60"/>
      <c r="ACU17656" s="60"/>
      <c r="ACV17656" s="60"/>
      <c r="ACW17656" s="60"/>
      <c r="ACX17656" s="60"/>
      <c r="ACY17656" s="60">
        <v>3.8582846119063999E-2</v>
      </c>
      <c r="ACZ17656" s="60"/>
      <c r="ADA17656" s="60"/>
      <c r="ADB17656" s="60"/>
      <c r="ADC17656" s="60"/>
      <c r="ADD17656" s="60"/>
      <c r="ADE17656" s="60"/>
    </row>
    <row r="17657" spans="760:785" x14ac:dyDescent="0.25">
      <c r="ACF17657" s="60"/>
      <c r="ACG17657" s="60"/>
      <c r="ACH17657" s="60"/>
      <c r="ACI17657" s="60"/>
      <c r="ACJ17657" s="60"/>
      <c r="ACK17657" s="60"/>
      <c r="ACL17657" s="60"/>
      <c r="ACM17657" s="60"/>
      <c r="ACN17657" s="60"/>
      <c r="ACO17657" s="60"/>
      <c r="ACP17657" s="60"/>
      <c r="ACQ17657" s="60"/>
      <c r="ACR17657" s="60"/>
      <c r="ACS17657" s="60"/>
      <c r="ACT17657" s="60"/>
      <c r="ACU17657" s="60"/>
      <c r="ACV17657" s="60"/>
      <c r="ACW17657" s="60"/>
      <c r="ACX17657" s="60"/>
      <c r="ACY17657" s="60">
        <v>3.8435476438151997E-2</v>
      </c>
      <c r="ACZ17657" s="60"/>
      <c r="ADA17657" s="60"/>
      <c r="ADB17657" s="60"/>
      <c r="ADC17657" s="60"/>
      <c r="ADD17657" s="60"/>
      <c r="ADE17657" s="60"/>
    </row>
    <row r="17658" spans="760:785" x14ac:dyDescent="0.25">
      <c r="ACF17658" s="60"/>
      <c r="ACG17658" s="60"/>
      <c r="ACH17658" s="60"/>
      <c r="ACI17658" s="60"/>
      <c r="ACJ17658" s="60"/>
      <c r="ACK17658" s="60"/>
      <c r="ACL17658" s="60"/>
      <c r="ACM17658" s="60"/>
      <c r="ACN17658" s="60"/>
      <c r="ACO17658" s="60"/>
      <c r="ACP17658" s="60"/>
      <c r="ACQ17658" s="60"/>
      <c r="ACR17658" s="60"/>
      <c r="ACS17658" s="60"/>
      <c r="ACT17658" s="60"/>
      <c r="ACU17658" s="60"/>
      <c r="ACV17658" s="60"/>
      <c r="ACW17658" s="60"/>
      <c r="ACX17658" s="60"/>
      <c r="ACY17658" s="60">
        <v>3.8393080283042801E-2</v>
      </c>
      <c r="ACZ17658" s="60"/>
      <c r="ADA17658" s="60"/>
      <c r="ADB17658" s="60"/>
      <c r="ADC17658" s="60"/>
      <c r="ADD17658" s="60"/>
      <c r="ADE17658" s="60"/>
    </row>
    <row r="17659" spans="760:785" x14ac:dyDescent="0.25">
      <c r="ACF17659" s="60"/>
      <c r="ACG17659" s="60"/>
      <c r="ACH17659" s="60"/>
      <c r="ACI17659" s="60"/>
      <c r="ACJ17659" s="60"/>
      <c r="ACK17659" s="60"/>
      <c r="ACL17659" s="60"/>
      <c r="ACM17659" s="60"/>
      <c r="ACN17659" s="60"/>
      <c r="ACO17659" s="60"/>
      <c r="ACP17659" s="60"/>
      <c r="ACQ17659" s="60"/>
      <c r="ACR17659" s="60"/>
      <c r="ACS17659" s="60"/>
      <c r="ACT17659" s="60"/>
      <c r="ACU17659" s="60"/>
      <c r="ACV17659" s="60"/>
      <c r="ACW17659" s="60"/>
      <c r="ACX17659" s="60"/>
      <c r="ACY17659" s="60">
        <v>3.8393080283042801E-2</v>
      </c>
      <c r="ACZ17659" s="60"/>
      <c r="ADA17659" s="60"/>
      <c r="ADB17659" s="60"/>
      <c r="ADC17659" s="60"/>
      <c r="ADD17659" s="60"/>
      <c r="ADE17659" s="60"/>
    </row>
    <row r="17660" spans="760:785" x14ac:dyDescent="0.25">
      <c r="ACF17660" s="60"/>
      <c r="ACG17660" s="60"/>
      <c r="ACH17660" s="60"/>
      <c r="ACI17660" s="60"/>
      <c r="ACJ17660" s="60"/>
      <c r="ACK17660" s="60"/>
      <c r="ACL17660" s="60"/>
      <c r="ACM17660" s="60"/>
      <c r="ACN17660" s="60"/>
      <c r="ACO17660" s="60"/>
      <c r="ACP17660" s="60"/>
      <c r="ACQ17660" s="60"/>
      <c r="ACR17660" s="60"/>
      <c r="ACS17660" s="60"/>
      <c r="ACT17660" s="60"/>
      <c r="ACU17660" s="60"/>
      <c r="ACV17660" s="60"/>
      <c r="ACW17660" s="60"/>
      <c r="ACX17660" s="60"/>
      <c r="ACY17660" s="60">
        <v>3.8326267385490803E-2</v>
      </c>
      <c r="ACZ17660" s="60"/>
      <c r="ADA17660" s="60"/>
      <c r="ADB17660" s="60"/>
      <c r="ADC17660" s="60"/>
      <c r="ADD17660" s="60"/>
      <c r="ADE17660" s="60"/>
    </row>
    <row r="17661" spans="760:785" x14ac:dyDescent="0.25">
      <c r="ACF17661" s="60"/>
      <c r="ACG17661" s="60"/>
      <c r="ACH17661" s="60"/>
      <c r="ACI17661" s="60"/>
      <c r="ACJ17661" s="60"/>
      <c r="ACK17661" s="60"/>
      <c r="ACL17661" s="60"/>
      <c r="ACM17661" s="60"/>
      <c r="ACN17661" s="60"/>
      <c r="ACO17661" s="60"/>
      <c r="ACP17661" s="60"/>
      <c r="ACQ17661" s="60"/>
      <c r="ACR17661" s="60"/>
      <c r="ACS17661" s="60"/>
      <c r="ACT17661" s="60"/>
      <c r="ACU17661" s="60"/>
      <c r="ACV17661" s="60"/>
      <c r="ACW17661" s="60"/>
      <c r="ACX17661" s="60"/>
      <c r="ACY17661" s="60">
        <v>3.8326267385490803E-2</v>
      </c>
      <c r="ACZ17661" s="60"/>
      <c r="ADA17661" s="60"/>
      <c r="ADB17661" s="60"/>
      <c r="ADC17661" s="60"/>
      <c r="ADD17661" s="60"/>
      <c r="ADE17661" s="60"/>
    </row>
    <row r="17662" spans="760:785" x14ac:dyDescent="0.25">
      <c r="ACF17662" s="60"/>
      <c r="ACG17662" s="60"/>
      <c r="ACH17662" s="60"/>
      <c r="ACI17662" s="60"/>
      <c r="ACJ17662" s="60"/>
      <c r="ACK17662" s="60"/>
      <c r="ACL17662" s="60"/>
      <c r="ACM17662" s="60"/>
      <c r="ACN17662" s="60"/>
      <c r="ACO17662" s="60"/>
      <c r="ACP17662" s="60"/>
      <c r="ACQ17662" s="60"/>
      <c r="ACR17662" s="60"/>
      <c r="ACS17662" s="60"/>
      <c r="ACT17662" s="60"/>
      <c r="ACU17662" s="60"/>
      <c r="ACV17662" s="60"/>
      <c r="ACW17662" s="60"/>
      <c r="ACX17662" s="60"/>
      <c r="ACY17662" s="60">
        <v>3.8144748411897599E-2</v>
      </c>
      <c r="ACZ17662" s="60"/>
      <c r="ADA17662" s="60"/>
      <c r="ADB17662" s="60"/>
      <c r="ADC17662" s="60"/>
      <c r="ADD17662" s="60"/>
      <c r="ADE17662" s="60"/>
    </row>
    <row r="17663" spans="760:785" x14ac:dyDescent="0.25">
      <c r="ACF17663" s="60"/>
      <c r="ACG17663" s="60"/>
      <c r="ACH17663" s="60"/>
      <c r="ACI17663" s="60"/>
      <c r="ACJ17663" s="60"/>
      <c r="ACK17663" s="60"/>
      <c r="ACL17663" s="60"/>
      <c r="ACM17663" s="60"/>
      <c r="ACN17663" s="60"/>
      <c r="ACO17663" s="60"/>
      <c r="ACP17663" s="60"/>
      <c r="ACQ17663" s="60"/>
      <c r="ACR17663" s="60"/>
      <c r="ACS17663" s="60"/>
      <c r="ACT17663" s="60"/>
      <c r="ACU17663" s="60"/>
      <c r="ACV17663" s="60"/>
      <c r="ACW17663" s="60"/>
      <c r="ACX17663" s="60"/>
      <c r="ACY17663" s="60">
        <v>3.81322036834148E-2</v>
      </c>
      <c r="ACZ17663" s="60"/>
      <c r="ADA17663" s="60"/>
      <c r="ADB17663" s="60"/>
      <c r="ADC17663" s="60"/>
      <c r="ADD17663" s="60"/>
      <c r="ADE17663" s="60"/>
    </row>
    <row r="17664" spans="760:785" x14ac:dyDescent="0.25">
      <c r="ACF17664" s="60"/>
      <c r="ACG17664" s="60"/>
      <c r="ACH17664" s="60"/>
      <c r="ACI17664" s="60"/>
      <c r="ACJ17664" s="60"/>
      <c r="ACK17664" s="60"/>
      <c r="ACL17664" s="60"/>
      <c r="ACM17664" s="60"/>
      <c r="ACN17664" s="60"/>
      <c r="ACO17664" s="60"/>
      <c r="ACP17664" s="60"/>
      <c r="ACQ17664" s="60"/>
      <c r="ACR17664" s="60"/>
      <c r="ACS17664" s="60"/>
      <c r="ACT17664" s="60"/>
      <c r="ACU17664" s="60"/>
      <c r="ACV17664" s="60"/>
      <c r="ACW17664" s="60"/>
      <c r="ACX17664" s="60"/>
      <c r="ACY17664" s="60">
        <v>3.81322036834148E-2</v>
      </c>
      <c r="ACZ17664" s="60"/>
      <c r="ADA17664" s="60"/>
      <c r="ADB17664" s="60"/>
      <c r="ADC17664" s="60"/>
      <c r="ADD17664" s="60"/>
      <c r="ADE17664" s="60"/>
    </row>
    <row r="17665" spans="760:785" x14ac:dyDescent="0.25">
      <c r="ACF17665" s="60"/>
      <c r="ACG17665" s="60"/>
      <c r="ACH17665" s="60"/>
      <c r="ACI17665" s="60"/>
      <c r="ACJ17665" s="60"/>
      <c r="ACK17665" s="60"/>
      <c r="ACL17665" s="60"/>
      <c r="ACM17665" s="60"/>
      <c r="ACN17665" s="60"/>
      <c r="ACO17665" s="60"/>
      <c r="ACP17665" s="60"/>
      <c r="ACQ17665" s="60"/>
      <c r="ACR17665" s="60"/>
      <c r="ACS17665" s="60"/>
      <c r="ACT17665" s="60"/>
      <c r="ACU17665" s="60"/>
      <c r="ACV17665" s="60"/>
      <c r="ACW17665" s="60"/>
      <c r="ACX17665" s="60"/>
      <c r="ACY17665" s="60">
        <v>3.8119213935700197E-2</v>
      </c>
      <c r="ACZ17665" s="60"/>
      <c r="ADA17665" s="60"/>
      <c r="ADB17665" s="60"/>
      <c r="ADC17665" s="60"/>
      <c r="ADD17665" s="60"/>
      <c r="ADE17665" s="60"/>
    </row>
    <row r="17666" spans="760:785" x14ac:dyDescent="0.25">
      <c r="ACF17666" s="60"/>
      <c r="ACG17666" s="60"/>
      <c r="ACH17666" s="60"/>
      <c r="ACI17666" s="60"/>
      <c r="ACJ17666" s="60"/>
      <c r="ACK17666" s="60"/>
      <c r="ACL17666" s="60"/>
      <c r="ACM17666" s="60"/>
      <c r="ACN17666" s="60"/>
      <c r="ACO17666" s="60"/>
      <c r="ACP17666" s="60"/>
      <c r="ACQ17666" s="60"/>
      <c r="ACR17666" s="60"/>
      <c r="ACS17666" s="60"/>
      <c r="ACT17666" s="60"/>
      <c r="ACU17666" s="60"/>
      <c r="ACV17666" s="60"/>
      <c r="ACW17666" s="60"/>
      <c r="ACX17666" s="60"/>
      <c r="ACY17666" s="60">
        <v>3.8119213935700197E-2</v>
      </c>
      <c r="ACZ17666" s="60"/>
      <c r="ADA17666" s="60"/>
      <c r="ADB17666" s="60"/>
      <c r="ADC17666" s="60"/>
      <c r="ADD17666" s="60"/>
      <c r="ADE17666" s="60"/>
    </row>
    <row r="17667" spans="760:785" x14ac:dyDescent="0.25">
      <c r="ACF17667" s="60"/>
      <c r="ACG17667" s="60"/>
      <c r="ACH17667" s="60"/>
      <c r="ACI17667" s="60"/>
      <c r="ACJ17667" s="60"/>
      <c r="ACK17667" s="60"/>
      <c r="ACL17667" s="60"/>
      <c r="ACM17667" s="60"/>
      <c r="ACN17667" s="60"/>
      <c r="ACO17667" s="60"/>
      <c r="ACP17667" s="60"/>
      <c r="ACQ17667" s="60"/>
      <c r="ACR17667" s="60"/>
      <c r="ACS17667" s="60"/>
      <c r="ACT17667" s="60"/>
      <c r="ACU17667" s="60"/>
      <c r="ACV17667" s="60"/>
      <c r="ACW17667" s="60"/>
      <c r="ACX17667" s="60"/>
      <c r="ACY17667" s="60">
        <v>3.8081386167070901E-2</v>
      </c>
      <c r="ACZ17667" s="60"/>
      <c r="ADA17667" s="60"/>
      <c r="ADB17667" s="60"/>
      <c r="ADC17667" s="60"/>
      <c r="ADD17667" s="60"/>
      <c r="ADE17667" s="60"/>
    </row>
    <row r="17668" spans="760:785" x14ac:dyDescent="0.25">
      <c r="ACF17668" s="60"/>
      <c r="ACG17668" s="60"/>
      <c r="ACH17668" s="60"/>
      <c r="ACI17668" s="60"/>
      <c r="ACJ17668" s="60"/>
      <c r="ACK17668" s="60"/>
      <c r="ACL17668" s="60"/>
      <c r="ACM17668" s="60"/>
      <c r="ACN17668" s="60"/>
      <c r="ACO17668" s="60"/>
      <c r="ACP17668" s="60"/>
      <c r="ACQ17668" s="60"/>
      <c r="ACR17668" s="60"/>
      <c r="ACS17668" s="60"/>
      <c r="ACT17668" s="60"/>
      <c r="ACU17668" s="60"/>
      <c r="ACV17668" s="60"/>
      <c r="ACW17668" s="60"/>
      <c r="ACX17668" s="60"/>
      <c r="ACY17668" s="60">
        <v>3.8081386167070901E-2</v>
      </c>
      <c r="ACZ17668" s="60"/>
      <c r="ADA17668" s="60"/>
      <c r="ADB17668" s="60"/>
      <c r="ADC17668" s="60"/>
      <c r="ADD17668" s="60"/>
      <c r="ADE17668" s="60"/>
    </row>
    <row r="17669" spans="760:785" x14ac:dyDescent="0.25">
      <c r="ACF17669" s="60"/>
      <c r="ACG17669" s="60"/>
      <c r="ACH17669" s="60"/>
      <c r="ACI17669" s="60"/>
      <c r="ACJ17669" s="60"/>
      <c r="ACK17669" s="60"/>
      <c r="ACL17669" s="60"/>
      <c r="ACM17669" s="60"/>
      <c r="ACN17669" s="60"/>
      <c r="ACO17669" s="60"/>
      <c r="ACP17669" s="60"/>
      <c r="ACQ17669" s="60"/>
      <c r="ACR17669" s="60"/>
      <c r="ACS17669" s="60"/>
      <c r="ACT17669" s="60"/>
      <c r="ACU17669" s="60"/>
      <c r="ACV17669" s="60"/>
      <c r="ACW17669" s="60"/>
      <c r="ACX17669" s="60"/>
      <c r="ACY17669" s="60">
        <v>3.8056052729102598E-2</v>
      </c>
      <c r="ACZ17669" s="60"/>
      <c r="ADA17669" s="60"/>
      <c r="ADB17669" s="60"/>
      <c r="ADC17669" s="60"/>
      <c r="ADD17669" s="60"/>
      <c r="ADE17669" s="60"/>
    </row>
    <row r="17670" spans="760:785" x14ac:dyDescent="0.25">
      <c r="ACF17670" s="60"/>
      <c r="ACG17670" s="60"/>
      <c r="ACH17670" s="60"/>
      <c r="ACI17670" s="60"/>
      <c r="ACJ17670" s="60"/>
      <c r="ACK17670" s="60"/>
      <c r="ACL17670" s="60"/>
      <c r="ACM17670" s="60"/>
      <c r="ACN17670" s="60"/>
      <c r="ACO17670" s="60"/>
      <c r="ACP17670" s="60"/>
      <c r="ACQ17670" s="60"/>
      <c r="ACR17670" s="60"/>
      <c r="ACS17670" s="60"/>
      <c r="ACT17670" s="60"/>
      <c r="ACU17670" s="60"/>
      <c r="ACV17670" s="60"/>
      <c r="ACW17670" s="60"/>
      <c r="ACX17670" s="60"/>
      <c r="ACY17670" s="60">
        <v>3.8056052729102598E-2</v>
      </c>
      <c r="ACZ17670" s="60"/>
      <c r="ADA17670" s="60"/>
      <c r="ADB17670" s="60"/>
      <c r="ADC17670" s="60"/>
      <c r="ADD17670" s="60"/>
      <c r="ADE17670" s="60"/>
    </row>
    <row r="17671" spans="760:785" x14ac:dyDescent="0.25">
      <c r="ACF17671" s="60"/>
      <c r="ACG17671" s="60"/>
      <c r="ACH17671" s="60"/>
      <c r="ACI17671" s="60"/>
      <c r="ACJ17671" s="60"/>
      <c r="ACK17671" s="60"/>
      <c r="ACL17671" s="60"/>
      <c r="ACM17671" s="60"/>
      <c r="ACN17671" s="60"/>
      <c r="ACO17671" s="60"/>
      <c r="ACP17671" s="60"/>
      <c r="ACQ17671" s="60"/>
      <c r="ACR17671" s="60"/>
      <c r="ACS17671" s="60"/>
      <c r="ACT17671" s="60"/>
      <c r="ACU17671" s="60"/>
      <c r="ACV17671" s="60"/>
      <c r="ACW17671" s="60"/>
      <c r="ACX17671" s="60"/>
      <c r="ACY17671" s="60">
        <v>3.7963490660197698E-2</v>
      </c>
      <c r="ACZ17671" s="60"/>
      <c r="ADA17671" s="60"/>
      <c r="ADB17671" s="60"/>
      <c r="ADC17671" s="60"/>
      <c r="ADD17671" s="60"/>
      <c r="ADE17671" s="60"/>
    </row>
    <row r="17672" spans="760:785" x14ac:dyDescent="0.25">
      <c r="ACF17672" s="60"/>
      <c r="ACG17672" s="60"/>
      <c r="ACH17672" s="60"/>
      <c r="ACI17672" s="60"/>
      <c r="ACJ17672" s="60"/>
      <c r="ACK17672" s="60"/>
      <c r="ACL17672" s="60"/>
      <c r="ACM17672" s="60"/>
      <c r="ACN17672" s="60"/>
      <c r="ACO17672" s="60"/>
      <c r="ACP17672" s="60"/>
      <c r="ACQ17672" s="60"/>
      <c r="ACR17672" s="60"/>
      <c r="ACS17672" s="60"/>
      <c r="ACT17672" s="60"/>
      <c r="ACU17672" s="60"/>
      <c r="ACV17672" s="60"/>
      <c r="ACW17672" s="60"/>
      <c r="ACX17672" s="60"/>
      <c r="ACY17672" s="60">
        <v>3.7951783203410097E-2</v>
      </c>
      <c r="ACZ17672" s="60"/>
      <c r="ADA17672" s="60"/>
      <c r="ADB17672" s="60"/>
      <c r="ADC17672" s="60"/>
      <c r="ADD17672" s="60"/>
      <c r="ADE17672" s="60"/>
    </row>
    <row r="17673" spans="760:785" x14ac:dyDescent="0.25">
      <c r="ACF17673" s="60"/>
      <c r="ACG17673" s="60"/>
      <c r="ACH17673" s="60"/>
      <c r="ACI17673" s="60"/>
      <c r="ACJ17673" s="60"/>
      <c r="ACK17673" s="60"/>
      <c r="ACL17673" s="60"/>
      <c r="ACM17673" s="60"/>
      <c r="ACN17673" s="60"/>
      <c r="ACO17673" s="60"/>
      <c r="ACP17673" s="60"/>
      <c r="ACQ17673" s="60"/>
      <c r="ACR17673" s="60"/>
      <c r="ACS17673" s="60"/>
      <c r="ACT17673" s="60"/>
      <c r="ACU17673" s="60"/>
      <c r="ACV17673" s="60"/>
      <c r="ACW17673" s="60"/>
      <c r="ACX17673" s="60"/>
      <c r="ACY17673" s="60">
        <v>3.7935141734811599E-2</v>
      </c>
      <c r="ACZ17673" s="60"/>
      <c r="ADA17673" s="60"/>
      <c r="ADB17673" s="60"/>
      <c r="ADC17673" s="60"/>
      <c r="ADD17673" s="60"/>
      <c r="ADE17673" s="60"/>
    </row>
    <row r="17674" spans="760:785" x14ac:dyDescent="0.25">
      <c r="ACF17674" s="60"/>
      <c r="ACG17674" s="60"/>
      <c r="ACH17674" s="60"/>
      <c r="ACI17674" s="60"/>
      <c r="ACJ17674" s="60"/>
      <c r="ACK17674" s="60"/>
      <c r="ACL17674" s="60"/>
      <c r="ACM17674" s="60"/>
      <c r="ACN17674" s="60"/>
      <c r="ACO17674" s="60"/>
      <c r="ACP17674" s="60"/>
      <c r="ACQ17674" s="60"/>
      <c r="ACR17674" s="60"/>
      <c r="ACS17674" s="60"/>
      <c r="ACT17674" s="60"/>
      <c r="ACU17674" s="60"/>
      <c r="ACV17674" s="60"/>
      <c r="ACW17674" s="60"/>
      <c r="ACX17674" s="60"/>
      <c r="ACY17674" s="60">
        <v>3.7911156417013397E-2</v>
      </c>
      <c r="ACZ17674" s="60"/>
      <c r="ADA17674" s="60"/>
      <c r="ADB17674" s="60"/>
      <c r="ADC17674" s="60"/>
      <c r="ADD17674" s="60"/>
      <c r="ADE17674" s="60"/>
    </row>
    <row r="17675" spans="760:785" x14ac:dyDescent="0.25">
      <c r="ACF17675" s="60"/>
      <c r="ACG17675" s="60"/>
      <c r="ACH17675" s="60"/>
      <c r="ACI17675" s="60"/>
      <c r="ACJ17675" s="60"/>
      <c r="ACK17675" s="60"/>
      <c r="ACL17675" s="60"/>
      <c r="ACM17675" s="60"/>
      <c r="ACN17675" s="60"/>
      <c r="ACO17675" s="60"/>
      <c r="ACP17675" s="60"/>
      <c r="ACQ17675" s="60"/>
      <c r="ACR17675" s="60"/>
      <c r="ACS17675" s="60"/>
      <c r="ACT17675" s="60"/>
      <c r="ACU17675" s="60"/>
      <c r="ACV17675" s="60"/>
      <c r="ACW17675" s="60"/>
      <c r="ACX17675" s="60"/>
      <c r="ACY17675" s="60">
        <v>3.7911156417013397E-2</v>
      </c>
      <c r="ACZ17675" s="60"/>
      <c r="ADA17675" s="60"/>
      <c r="ADB17675" s="60"/>
      <c r="ADC17675" s="60"/>
      <c r="ADD17675" s="60"/>
      <c r="ADE17675" s="60"/>
    </row>
    <row r="17676" spans="760:785" x14ac:dyDescent="0.25">
      <c r="ACF17676" s="60"/>
      <c r="ACG17676" s="60"/>
      <c r="ACH17676" s="60"/>
      <c r="ACI17676" s="60"/>
      <c r="ACJ17676" s="60"/>
      <c r="ACK17676" s="60"/>
      <c r="ACL17676" s="60"/>
      <c r="ACM17676" s="60"/>
      <c r="ACN17676" s="60"/>
      <c r="ACO17676" s="60"/>
      <c r="ACP17676" s="60"/>
      <c r="ACQ17676" s="60"/>
      <c r="ACR17676" s="60"/>
      <c r="ACS17676" s="60"/>
      <c r="ACT17676" s="60"/>
      <c r="ACU17676" s="60"/>
      <c r="ACV17676" s="60"/>
      <c r="ACW17676" s="60"/>
      <c r="ACX17676" s="60"/>
      <c r="ACY17676" s="60">
        <v>3.78984281411162E-2</v>
      </c>
      <c r="ACZ17676" s="60"/>
      <c r="ADA17676" s="60"/>
      <c r="ADB17676" s="60"/>
      <c r="ADC17676" s="60"/>
      <c r="ADD17676" s="60"/>
      <c r="ADE17676" s="60"/>
    </row>
    <row r="17677" spans="760:785" x14ac:dyDescent="0.25">
      <c r="ACF17677" s="60"/>
      <c r="ACG17677" s="60"/>
      <c r="ACH17677" s="60"/>
      <c r="ACI17677" s="60"/>
      <c r="ACJ17677" s="60"/>
      <c r="ACK17677" s="60"/>
      <c r="ACL17677" s="60"/>
      <c r="ACM17677" s="60"/>
      <c r="ACN17677" s="60"/>
      <c r="ACO17677" s="60"/>
      <c r="ACP17677" s="60"/>
      <c r="ACQ17677" s="60"/>
      <c r="ACR17677" s="60"/>
      <c r="ACS17677" s="60"/>
      <c r="ACT17677" s="60"/>
      <c r="ACU17677" s="60"/>
      <c r="ACV17677" s="60"/>
      <c r="ACW17677" s="60"/>
      <c r="ACX17677" s="60"/>
      <c r="ACY17677" s="60">
        <v>3.78984281411162E-2</v>
      </c>
      <c r="ACZ17677" s="60"/>
      <c r="ADA17677" s="60"/>
      <c r="ADB17677" s="60"/>
      <c r="ADC17677" s="60"/>
      <c r="ADD17677" s="60"/>
      <c r="ADE17677" s="60"/>
    </row>
    <row r="17678" spans="760:785" x14ac:dyDescent="0.25">
      <c r="ACF17678" s="60"/>
      <c r="ACG17678" s="60"/>
      <c r="ACH17678" s="60"/>
      <c r="ACI17678" s="60"/>
      <c r="ACJ17678" s="60"/>
      <c r="ACK17678" s="60"/>
      <c r="ACL17678" s="60"/>
      <c r="ACM17678" s="60"/>
      <c r="ACN17678" s="60"/>
      <c r="ACO17678" s="60"/>
      <c r="ACP17678" s="60"/>
      <c r="ACQ17678" s="60"/>
      <c r="ACR17678" s="60"/>
      <c r="ACS17678" s="60"/>
      <c r="ACT17678" s="60"/>
      <c r="ACU17678" s="60"/>
      <c r="ACV17678" s="60"/>
      <c r="ACW17678" s="60"/>
      <c r="ACX17678" s="60"/>
      <c r="ACY17678" s="60">
        <v>3.7873000470213497E-2</v>
      </c>
      <c r="ACZ17678" s="60"/>
      <c r="ADA17678" s="60"/>
      <c r="ADB17678" s="60"/>
      <c r="ADC17678" s="60"/>
      <c r="ADD17678" s="60"/>
      <c r="ADE17678" s="60"/>
    </row>
    <row r="17679" spans="760:785" x14ac:dyDescent="0.25">
      <c r="ACF17679" s="60"/>
      <c r="ACG17679" s="60"/>
      <c r="ACH17679" s="60"/>
      <c r="ACI17679" s="60"/>
      <c r="ACJ17679" s="60"/>
      <c r="ACK17679" s="60"/>
      <c r="ACL17679" s="60"/>
      <c r="ACM17679" s="60"/>
      <c r="ACN17679" s="60"/>
      <c r="ACO17679" s="60"/>
      <c r="ACP17679" s="60"/>
      <c r="ACQ17679" s="60"/>
      <c r="ACR17679" s="60"/>
      <c r="ACS17679" s="60"/>
      <c r="ACT17679" s="60"/>
      <c r="ACU17679" s="60"/>
      <c r="ACV17679" s="60"/>
      <c r="ACW17679" s="60"/>
      <c r="ACX17679" s="60"/>
      <c r="ACY17679" s="60">
        <v>3.7873000470213497E-2</v>
      </c>
      <c r="ACZ17679" s="60"/>
      <c r="ADA17679" s="60"/>
      <c r="ADB17679" s="60"/>
      <c r="ADC17679" s="60"/>
      <c r="ADD17679" s="60"/>
      <c r="ADE17679" s="60"/>
    </row>
    <row r="17680" spans="760:785" x14ac:dyDescent="0.25">
      <c r="ACF17680" s="60"/>
      <c r="ACG17680" s="60"/>
      <c r="ACH17680" s="60"/>
      <c r="ACI17680" s="60"/>
      <c r="ACJ17680" s="60"/>
      <c r="ACK17680" s="60"/>
      <c r="ACL17680" s="60"/>
      <c r="ACM17680" s="60"/>
      <c r="ACN17680" s="60"/>
      <c r="ACO17680" s="60"/>
      <c r="ACP17680" s="60"/>
      <c r="ACQ17680" s="60"/>
      <c r="ACR17680" s="60"/>
      <c r="ACS17680" s="60"/>
      <c r="ACT17680" s="60"/>
      <c r="ACU17680" s="60"/>
      <c r="ACV17680" s="60"/>
      <c r="ACW17680" s="60"/>
      <c r="ACX17680" s="60"/>
      <c r="ACY17680" s="60">
        <v>3.7772253099373203E-2</v>
      </c>
      <c r="ACZ17680" s="60"/>
      <c r="ADA17680" s="60"/>
      <c r="ADB17680" s="60"/>
      <c r="ADC17680" s="60"/>
      <c r="ADD17680" s="60"/>
      <c r="ADE17680" s="60"/>
    </row>
    <row r="17681" spans="760:785" x14ac:dyDescent="0.25">
      <c r="ACF17681" s="60"/>
      <c r="ACG17681" s="60"/>
      <c r="ACH17681" s="60"/>
      <c r="ACI17681" s="60"/>
      <c r="ACJ17681" s="60"/>
      <c r="ACK17681" s="60"/>
      <c r="ACL17681" s="60"/>
      <c r="ACM17681" s="60"/>
      <c r="ACN17681" s="60"/>
      <c r="ACO17681" s="60"/>
      <c r="ACP17681" s="60"/>
      <c r="ACQ17681" s="60"/>
      <c r="ACR17681" s="60"/>
      <c r="ACS17681" s="60"/>
      <c r="ACT17681" s="60"/>
      <c r="ACU17681" s="60"/>
      <c r="ACV17681" s="60"/>
      <c r="ACW17681" s="60"/>
      <c r="ACX17681" s="60"/>
      <c r="ACY17681" s="60">
        <v>3.7772253099373203E-2</v>
      </c>
      <c r="ACZ17681" s="60"/>
      <c r="ADA17681" s="60"/>
      <c r="ADB17681" s="60"/>
      <c r="ADC17681" s="60"/>
      <c r="ADD17681" s="60"/>
      <c r="ADE17681" s="60"/>
    </row>
    <row r="17682" spans="760:785" x14ac:dyDescent="0.25">
      <c r="ACF17682" s="60"/>
      <c r="ACG17682" s="60"/>
      <c r="ACH17682" s="60"/>
      <c r="ACI17682" s="60"/>
      <c r="ACJ17682" s="60"/>
      <c r="ACK17682" s="60"/>
      <c r="ACL17682" s="60"/>
      <c r="ACM17682" s="60"/>
      <c r="ACN17682" s="60"/>
      <c r="ACO17682" s="60"/>
      <c r="ACP17682" s="60"/>
      <c r="ACQ17682" s="60"/>
      <c r="ACR17682" s="60"/>
      <c r="ACS17682" s="60"/>
      <c r="ACT17682" s="60"/>
      <c r="ACU17682" s="60"/>
      <c r="ACV17682" s="60"/>
      <c r="ACW17682" s="60"/>
      <c r="ACX17682" s="60"/>
      <c r="ACY17682" s="60">
        <v>3.7744332652277897E-2</v>
      </c>
      <c r="ACZ17682" s="60"/>
      <c r="ADA17682" s="60"/>
      <c r="ADB17682" s="60"/>
      <c r="ADC17682" s="60"/>
      <c r="ADD17682" s="60"/>
      <c r="ADE17682" s="60"/>
    </row>
    <row r="17683" spans="760:785" x14ac:dyDescent="0.25">
      <c r="ACF17683" s="60"/>
      <c r="ACG17683" s="60"/>
      <c r="ACH17683" s="60"/>
      <c r="ACI17683" s="60"/>
      <c r="ACJ17683" s="60"/>
      <c r="ACK17683" s="60"/>
      <c r="ACL17683" s="60"/>
      <c r="ACM17683" s="60"/>
      <c r="ACN17683" s="60"/>
      <c r="ACO17683" s="60"/>
      <c r="ACP17683" s="60"/>
      <c r="ACQ17683" s="60"/>
      <c r="ACR17683" s="60"/>
      <c r="ACS17683" s="60"/>
      <c r="ACT17683" s="60"/>
      <c r="ACU17683" s="60"/>
      <c r="ACV17683" s="60"/>
      <c r="ACW17683" s="60"/>
      <c r="ACX17683" s="60"/>
      <c r="ACY17683" s="60">
        <v>3.7744332652277897E-2</v>
      </c>
      <c r="ACZ17683" s="60"/>
      <c r="ADA17683" s="60"/>
      <c r="ADB17683" s="60"/>
      <c r="ADC17683" s="60"/>
      <c r="ADD17683" s="60"/>
      <c r="ADE17683" s="60"/>
    </row>
    <row r="17684" spans="760:785" x14ac:dyDescent="0.25">
      <c r="ACF17684" s="60"/>
      <c r="ACG17684" s="60"/>
      <c r="ACH17684" s="60"/>
      <c r="ACI17684" s="60"/>
      <c r="ACJ17684" s="60"/>
      <c r="ACK17684" s="60"/>
      <c r="ACL17684" s="60"/>
      <c r="ACM17684" s="60"/>
      <c r="ACN17684" s="60"/>
      <c r="ACO17684" s="60"/>
      <c r="ACP17684" s="60"/>
      <c r="ACQ17684" s="60"/>
      <c r="ACR17684" s="60"/>
      <c r="ACS17684" s="60"/>
      <c r="ACT17684" s="60"/>
      <c r="ACU17684" s="60"/>
      <c r="ACV17684" s="60"/>
      <c r="ACW17684" s="60"/>
      <c r="ACX17684" s="60"/>
      <c r="ACY17684" s="60">
        <v>3.7702258514067298E-2</v>
      </c>
      <c r="ACZ17684" s="60"/>
      <c r="ADA17684" s="60"/>
      <c r="ADB17684" s="60"/>
      <c r="ADC17684" s="60"/>
      <c r="ADD17684" s="60"/>
      <c r="ADE17684" s="60"/>
    </row>
    <row r="17685" spans="760:785" x14ac:dyDescent="0.25">
      <c r="ACF17685" s="60"/>
      <c r="ACG17685" s="60"/>
      <c r="ACH17685" s="60"/>
      <c r="ACI17685" s="60"/>
      <c r="ACJ17685" s="60"/>
      <c r="ACK17685" s="60"/>
      <c r="ACL17685" s="60"/>
      <c r="ACM17685" s="60"/>
      <c r="ACN17685" s="60"/>
      <c r="ACO17685" s="60"/>
      <c r="ACP17685" s="60"/>
      <c r="ACQ17685" s="60"/>
      <c r="ACR17685" s="60"/>
      <c r="ACS17685" s="60"/>
      <c r="ACT17685" s="60"/>
      <c r="ACU17685" s="60"/>
      <c r="ACV17685" s="60"/>
      <c r="ACW17685" s="60"/>
      <c r="ACX17685" s="60"/>
      <c r="ACY17685" s="60">
        <v>3.7702258514067298E-2</v>
      </c>
      <c r="ACZ17685" s="60"/>
      <c r="ADA17685" s="60"/>
      <c r="ADB17685" s="60"/>
      <c r="ADC17685" s="60"/>
      <c r="ADD17685" s="60"/>
      <c r="ADE17685" s="60"/>
    </row>
    <row r="17686" spans="760:785" x14ac:dyDescent="0.25">
      <c r="ACF17686" s="60"/>
      <c r="ACG17686" s="60"/>
      <c r="ACH17686" s="60"/>
      <c r="ACI17686" s="60"/>
      <c r="ACJ17686" s="60"/>
      <c r="ACK17686" s="60"/>
      <c r="ACL17686" s="60"/>
      <c r="ACM17686" s="60"/>
      <c r="ACN17686" s="60"/>
      <c r="ACO17686" s="60"/>
      <c r="ACP17686" s="60"/>
      <c r="ACQ17686" s="60"/>
      <c r="ACR17686" s="60"/>
      <c r="ACS17686" s="60"/>
      <c r="ACT17686" s="60"/>
      <c r="ACU17686" s="60"/>
      <c r="ACV17686" s="60"/>
      <c r="ACW17686" s="60"/>
      <c r="ACX17686" s="60"/>
      <c r="ACY17686" s="60">
        <v>3.7566147106949901E-2</v>
      </c>
      <c r="ACZ17686" s="60"/>
      <c r="ADA17686" s="60"/>
      <c r="ADB17686" s="60"/>
      <c r="ADC17686" s="60"/>
      <c r="ADD17686" s="60"/>
      <c r="ADE17686" s="60"/>
    </row>
    <row r="17687" spans="760:785" x14ac:dyDescent="0.25">
      <c r="ACF17687" s="60"/>
      <c r="ACG17687" s="60"/>
      <c r="ACH17687" s="60"/>
      <c r="ACI17687" s="60"/>
      <c r="ACJ17687" s="60"/>
      <c r="ACK17687" s="60"/>
      <c r="ACL17687" s="60"/>
      <c r="ACM17687" s="60"/>
      <c r="ACN17687" s="60"/>
      <c r="ACO17687" s="60"/>
      <c r="ACP17687" s="60"/>
      <c r="ACQ17687" s="60"/>
      <c r="ACR17687" s="60"/>
      <c r="ACS17687" s="60"/>
      <c r="ACT17687" s="60"/>
      <c r="ACU17687" s="60"/>
      <c r="ACV17687" s="60"/>
      <c r="ACW17687" s="60"/>
      <c r="ACX17687" s="60"/>
      <c r="ACY17687" s="60">
        <v>3.7540980491904297E-2</v>
      </c>
      <c r="ACZ17687" s="60"/>
      <c r="ADA17687" s="60"/>
      <c r="ADB17687" s="60"/>
      <c r="ADC17687" s="60"/>
      <c r="ADD17687" s="60"/>
      <c r="ADE17687" s="60"/>
    </row>
    <row r="17688" spans="760:785" x14ac:dyDescent="0.25">
      <c r="ACF17688" s="60"/>
      <c r="ACG17688" s="60"/>
      <c r="ACH17688" s="60"/>
      <c r="ACI17688" s="60"/>
      <c r="ACJ17688" s="60"/>
      <c r="ACK17688" s="60"/>
      <c r="ACL17688" s="60"/>
      <c r="ACM17688" s="60"/>
      <c r="ACN17688" s="60"/>
      <c r="ACO17688" s="60"/>
      <c r="ACP17688" s="60"/>
      <c r="ACQ17688" s="60"/>
      <c r="ACR17688" s="60"/>
      <c r="ACS17688" s="60"/>
      <c r="ACT17688" s="60"/>
      <c r="ACU17688" s="60"/>
      <c r="ACV17688" s="60"/>
      <c r="ACW17688" s="60"/>
      <c r="ACX17688" s="60"/>
      <c r="ACY17688" s="60">
        <v>3.7540980491904297E-2</v>
      </c>
      <c r="ACZ17688" s="60"/>
      <c r="ADA17688" s="60"/>
      <c r="ADB17688" s="60"/>
      <c r="ADC17688" s="60"/>
      <c r="ADD17688" s="60"/>
      <c r="ADE17688" s="60"/>
    </row>
    <row r="17689" spans="760:785" x14ac:dyDescent="0.25">
      <c r="ACF17689" s="60"/>
      <c r="ACG17689" s="60"/>
      <c r="ACH17689" s="60"/>
      <c r="ACI17689" s="60"/>
      <c r="ACJ17689" s="60"/>
      <c r="ACK17689" s="60"/>
      <c r="ACL17689" s="60"/>
      <c r="ACM17689" s="60"/>
      <c r="ACN17689" s="60"/>
      <c r="ACO17689" s="60"/>
      <c r="ACP17689" s="60"/>
      <c r="ACQ17689" s="60"/>
      <c r="ACR17689" s="60"/>
      <c r="ACS17689" s="60"/>
      <c r="ACT17689" s="60"/>
      <c r="ACU17689" s="60"/>
      <c r="ACV17689" s="60"/>
      <c r="ACW17689" s="60"/>
      <c r="ACX17689" s="60"/>
      <c r="ACY17689" s="60">
        <v>3.7439007039694001E-2</v>
      </c>
      <c r="ACZ17689" s="60"/>
      <c r="ADA17689" s="60"/>
      <c r="ADB17689" s="60"/>
      <c r="ADC17689" s="60"/>
      <c r="ADD17689" s="60"/>
      <c r="ADE17689" s="60"/>
    </row>
    <row r="17690" spans="760:785" x14ac:dyDescent="0.25">
      <c r="ACF17690" s="60"/>
      <c r="ACG17690" s="60"/>
      <c r="ACH17690" s="60"/>
      <c r="ACI17690" s="60"/>
      <c r="ACJ17690" s="60"/>
      <c r="ACK17690" s="60"/>
      <c r="ACL17690" s="60"/>
      <c r="ACM17690" s="60"/>
      <c r="ACN17690" s="60"/>
      <c r="ACO17690" s="60"/>
      <c r="ACP17690" s="60"/>
      <c r="ACQ17690" s="60"/>
      <c r="ACR17690" s="60"/>
      <c r="ACS17690" s="60"/>
      <c r="ACT17690" s="60"/>
      <c r="ACU17690" s="60"/>
      <c r="ACV17690" s="60"/>
      <c r="ACW17690" s="60"/>
      <c r="ACX17690" s="60"/>
      <c r="ACY17690" s="60">
        <v>3.7439007039694001E-2</v>
      </c>
      <c r="ACZ17690" s="60"/>
      <c r="ADA17690" s="60"/>
      <c r="ADB17690" s="60"/>
      <c r="ADC17690" s="60"/>
      <c r="ADD17690" s="60"/>
      <c r="ADE17690" s="60"/>
    </row>
    <row r="17691" spans="760:785" x14ac:dyDescent="0.25">
      <c r="ACF17691" s="60"/>
      <c r="ACG17691" s="60"/>
      <c r="ACH17691" s="60"/>
      <c r="ACI17691" s="60"/>
      <c r="ACJ17691" s="60"/>
      <c r="ACK17691" s="60"/>
      <c r="ACL17691" s="60"/>
      <c r="ACM17691" s="60"/>
      <c r="ACN17691" s="60"/>
      <c r="ACO17691" s="60"/>
      <c r="ACP17691" s="60"/>
      <c r="ACQ17691" s="60"/>
      <c r="ACR17691" s="60"/>
      <c r="ACS17691" s="60"/>
      <c r="ACT17691" s="60"/>
      <c r="ACU17691" s="60"/>
      <c r="ACV17691" s="60"/>
      <c r="ACW17691" s="60"/>
      <c r="ACX17691" s="60"/>
      <c r="ACY17691" s="60">
        <v>3.7402547942900898E-2</v>
      </c>
      <c r="ACZ17691" s="60"/>
      <c r="ADA17691" s="60"/>
      <c r="ADB17691" s="60"/>
      <c r="ADC17691" s="60"/>
      <c r="ADD17691" s="60"/>
      <c r="ADE17691" s="60"/>
    </row>
    <row r="17692" spans="760:785" x14ac:dyDescent="0.25">
      <c r="ACF17692" s="60"/>
      <c r="ACG17692" s="60"/>
      <c r="ACH17692" s="60"/>
      <c r="ACI17692" s="60"/>
      <c r="ACJ17692" s="60"/>
      <c r="ACK17692" s="60"/>
      <c r="ACL17692" s="60"/>
      <c r="ACM17692" s="60"/>
      <c r="ACN17692" s="60"/>
      <c r="ACO17692" s="60"/>
      <c r="ACP17692" s="60"/>
      <c r="ACQ17692" s="60"/>
      <c r="ACR17692" s="60"/>
      <c r="ACS17692" s="60"/>
      <c r="ACT17692" s="60"/>
      <c r="ACU17692" s="60"/>
      <c r="ACV17692" s="60"/>
      <c r="ACW17692" s="60"/>
      <c r="ACX17692" s="60"/>
      <c r="ACY17692" s="60">
        <v>3.7402547942900898E-2</v>
      </c>
      <c r="ACZ17692" s="60"/>
      <c r="ADA17692" s="60"/>
      <c r="ADB17692" s="60"/>
      <c r="ADC17692" s="60"/>
      <c r="ADD17692" s="60"/>
      <c r="ADE17692" s="60"/>
    </row>
    <row r="17693" spans="760:785" x14ac:dyDescent="0.25">
      <c r="ACF17693" s="60"/>
      <c r="ACG17693" s="60"/>
      <c r="ACH17693" s="60"/>
      <c r="ACI17693" s="60"/>
      <c r="ACJ17693" s="60"/>
      <c r="ACK17693" s="60"/>
      <c r="ACL17693" s="60"/>
      <c r="ACM17693" s="60"/>
      <c r="ACN17693" s="60"/>
      <c r="ACO17693" s="60"/>
      <c r="ACP17693" s="60"/>
      <c r="ACQ17693" s="60"/>
      <c r="ACR17693" s="60"/>
      <c r="ACS17693" s="60"/>
      <c r="ACT17693" s="60"/>
      <c r="ACU17693" s="60"/>
      <c r="ACV17693" s="60"/>
      <c r="ACW17693" s="60"/>
      <c r="ACX17693" s="60"/>
      <c r="ACY17693" s="60">
        <v>3.7159698347253099E-2</v>
      </c>
      <c r="ACZ17693" s="60"/>
      <c r="ADA17693" s="60"/>
      <c r="ADB17693" s="60"/>
      <c r="ADC17693" s="60"/>
      <c r="ADD17693" s="60"/>
      <c r="ADE17693" s="60"/>
    </row>
    <row r="17694" spans="760:785" x14ac:dyDescent="0.25">
      <c r="ACF17694" s="60"/>
      <c r="ACG17694" s="60"/>
      <c r="ACH17694" s="60"/>
      <c r="ACI17694" s="60"/>
      <c r="ACJ17694" s="60"/>
      <c r="ACK17694" s="60"/>
      <c r="ACL17694" s="60"/>
      <c r="ACM17694" s="60"/>
      <c r="ACN17694" s="60"/>
      <c r="ACO17694" s="60"/>
      <c r="ACP17694" s="60"/>
      <c r="ACQ17694" s="60"/>
      <c r="ACR17694" s="60"/>
      <c r="ACS17694" s="60"/>
      <c r="ACT17694" s="60"/>
      <c r="ACU17694" s="60"/>
      <c r="ACV17694" s="60"/>
      <c r="ACW17694" s="60"/>
      <c r="ACX17694" s="60"/>
      <c r="ACY17694" s="60">
        <v>3.7159698347253099E-2</v>
      </c>
      <c r="ACZ17694" s="60"/>
      <c r="ADA17694" s="60"/>
      <c r="ADB17694" s="60"/>
      <c r="ADC17694" s="60"/>
      <c r="ADD17694" s="60"/>
      <c r="ADE17694" s="60"/>
    </row>
    <row r="17695" spans="760:785" x14ac:dyDescent="0.25">
      <c r="ACF17695" s="60"/>
      <c r="ACG17695" s="60"/>
      <c r="ACH17695" s="60"/>
      <c r="ACI17695" s="60"/>
      <c r="ACJ17695" s="60"/>
      <c r="ACK17695" s="60"/>
      <c r="ACL17695" s="60"/>
      <c r="ACM17695" s="60"/>
      <c r="ACN17695" s="60"/>
      <c r="ACO17695" s="60"/>
      <c r="ACP17695" s="60"/>
      <c r="ACQ17695" s="60"/>
      <c r="ACR17695" s="60"/>
      <c r="ACS17695" s="60"/>
      <c r="ACT17695" s="60"/>
      <c r="ACU17695" s="60"/>
      <c r="ACV17695" s="60"/>
      <c r="ACW17695" s="60"/>
      <c r="ACX17695" s="60"/>
      <c r="ACY17695" s="60">
        <v>3.7133978912460001E-2</v>
      </c>
      <c r="ACZ17695" s="60"/>
      <c r="ADA17695" s="60"/>
      <c r="ADB17695" s="60"/>
      <c r="ADC17695" s="60"/>
      <c r="ADD17695" s="60"/>
      <c r="ADE17695" s="60"/>
    </row>
    <row r="17696" spans="760:785" x14ac:dyDescent="0.25">
      <c r="ACF17696" s="60"/>
      <c r="ACG17696" s="60"/>
      <c r="ACH17696" s="60"/>
      <c r="ACI17696" s="60"/>
      <c r="ACJ17696" s="60"/>
      <c r="ACK17696" s="60"/>
      <c r="ACL17696" s="60"/>
      <c r="ACM17696" s="60"/>
      <c r="ACN17696" s="60"/>
      <c r="ACO17696" s="60"/>
      <c r="ACP17696" s="60"/>
      <c r="ACQ17696" s="60"/>
      <c r="ACR17696" s="60"/>
      <c r="ACS17696" s="60"/>
      <c r="ACT17696" s="60"/>
      <c r="ACU17696" s="60"/>
      <c r="ACV17696" s="60"/>
      <c r="ACW17696" s="60"/>
      <c r="ACX17696" s="60"/>
      <c r="ACY17696" s="60">
        <v>3.7133978912460001E-2</v>
      </c>
      <c r="ACZ17696" s="60"/>
      <c r="ADA17696" s="60"/>
      <c r="ADB17696" s="60"/>
      <c r="ADC17696" s="60"/>
      <c r="ADD17696" s="60"/>
      <c r="ADE17696" s="60"/>
    </row>
    <row r="17697" spans="760:785" x14ac:dyDescent="0.25">
      <c r="ACF17697" s="60"/>
      <c r="ACG17697" s="60"/>
      <c r="ACH17697" s="60"/>
      <c r="ACI17697" s="60"/>
      <c r="ACJ17697" s="60"/>
      <c r="ACK17697" s="60"/>
      <c r="ACL17697" s="60"/>
      <c r="ACM17697" s="60"/>
      <c r="ACN17697" s="60"/>
      <c r="ACO17697" s="60"/>
      <c r="ACP17697" s="60"/>
      <c r="ACQ17697" s="60"/>
      <c r="ACR17697" s="60"/>
      <c r="ACS17697" s="60"/>
      <c r="ACT17697" s="60"/>
      <c r="ACU17697" s="60"/>
      <c r="ACV17697" s="60"/>
      <c r="ACW17697" s="60"/>
      <c r="ACX17697" s="60"/>
      <c r="ACY17697" s="60">
        <v>3.7126671210297599E-2</v>
      </c>
      <c r="ACZ17697" s="60"/>
      <c r="ADA17697" s="60"/>
      <c r="ADB17697" s="60"/>
      <c r="ADC17697" s="60"/>
      <c r="ADD17697" s="60"/>
      <c r="ADE17697" s="60"/>
    </row>
    <row r="17698" spans="760:785" x14ac:dyDescent="0.25">
      <c r="ACF17698" s="60"/>
      <c r="ACG17698" s="60"/>
      <c r="ACH17698" s="60"/>
      <c r="ACI17698" s="60"/>
      <c r="ACJ17698" s="60"/>
      <c r="ACK17698" s="60"/>
      <c r="ACL17698" s="60"/>
      <c r="ACM17698" s="60"/>
      <c r="ACN17698" s="60"/>
      <c r="ACO17698" s="60"/>
      <c r="ACP17698" s="60"/>
      <c r="ACQ17698" s="60"/>
      <c r="ACR17698" s="60"/>
      <c r="ACS17698" s="60"/>
      <c r="ACT17698" s="60"/>
      <c r="ACU17698" s="60"/>
      <c r="ACV17698" s="60"/>
      <c r="ACW17698" s="60"/>
      <c r="ACX17698" s="60"/>
      <c r="ACY17698" s="60">
        <v>3.7126671210297599E-2</v>
      </c>
      <c r="ACZ17698" s="60"/>
      <c r="ADA17698" s="60"/>
      <c r="ADB17698" s="60"/>
      <c r="ADC17698" s="60"/>
      <c r="ADD17698" s="60"/>
      <c r="ADE17698" s="60"/>
    </row>
    <row r="17699" spans="760:785" x14ac:dyDescent="0.25">
      <c r="ACF17699" s="60"/>
      <c r="ACG17699" s="60"/>
      <c r="ACH17699" s="60"/>
      <c r="ACI17699" s="60"/>
      <c r="ACJ17699" s="60"/>
      <c r="ACK17699" s="60"/>
      <c r="ACL17699" s="60"/>
      <c r="ACM17699" s="60"/>
      <c r="ACN17699" s="60"/>
      <c r="ACO17699" s="60"/>
      <c r="ACP17699" s="60"/>
      <c r="ACQ17699" s="60"/>
      <c r="ACR17699" s="60"/>
      <c r="ACS17699" s="60"/>
      <c r="ACT17699" s="60"/>
      <c r="ACU17699" s="60"/>
      <c r="ACV17699" s="60"/>
      <c r="ACW17699" s="60"/>
      <c r="ACX17699" s="60"/>
      <c r="ACY17699" s="60">
        <v>3.70330279682793E-2</v>
      </c>
      <c r="ACZ17699" s="60"/>
      <c r="ADA17699" s="60"/>
      <c r="ADB17699" s="60"/>
      <c r="ADC17699" s="60"/>
      <c r="ADD17699" s="60"/>
      <c r="ADE17699" s="60"/>
    </row>
    <row r="17700" spans="760:785" x14ac:dyDescent="0.25">
      <c r="ACF17700" s="60"/>
      <c r="ACG17700" s="60"/>
      <c r="ACH17700" s="60"/>
      <c r="ACI17700" s="60"/>
      <c r="ACJ17700" s="60"/>
      <c r="ACK17700" s="60"/>
      <c r="ACL17700" s="60"/>
      <c r="ACM17700" s="60"/>
      <c r="ACN17700" s="60"/>
      <c r="ACO17700" s="60"/>
      <c r="ACP17700" s="60"/>
      <c r="ACQ17700" s="60"/>
      <c r="ACR17700" s="60"/>
      <c r="ACS17700" s="60"/>
      <c r="ACT17700" s="60"/>
      <c r="ACU17700" s="60"/>
      <c r="ACV17700" s="60"/>
      <c r="ACW17700" s="60"/>
      <c r="ACX17700" s="60"/>
      <c r="ACY17700" s="60">
        <v>3.70330279682793E-2</v>
      </c>
      <c r="ACZ17700" s="60"/>
      <c r="ADA17700" s="60"/>
      <c r="ADB17700" s="60"/>
      <c r="ADC17700" s="60"/>
      <c r="ADD17700" s="60"/>
      <c r="ADE17700" s="60"/>
    </row>
    <row r="17701" spans="760:785" x14ac:dyDescent="0.25">
      <c r="ACF17701" s="60"/>
      <c r="ACG17701" s="60"/>
      <c r="ACH17701" s="60"/>
      <c r="ACI17701" s="60"/>
      <c r="ACJ17701" s="60"/>
      <c r="ACK17701" s="60"/>
      <c r="ACL17701" s="60"/>
      <c r="ACM17701" s="60"/>
      <c r="ACN17701" s="60"/>
      <c r="ACO17701" s="60"/>
      <c r="ACP17701" s="60"/>
      <c r="ACQ17701" s="60"/>
      <c r="ACR17701" s="60"/>
      <c r="ACS17701" s="60"/>
      <c r="ACT17701" s="60"/>
      <c r="ACU17701" s="60"/>
      <c r="ACV17701" s="60"/>
      <c r="ACW17701" s="60"/>
      <c r="ACX17701" s="60"/>
      <c r="ACY17701" s="60">
        <v>3.6972345179326703E-2</v>
      </c>
      <c r="ACZ17701" s="60"/>
      <c r="ADA17701" s="60"/>
      <c r="ADB17701" s="60"/>
      <c r="ADC17701" s="60"/>
      <c r="ADD17701" s="60"/>
      <c r="ADE17701" s="60"/>
    </row>
    <row r="17702" spans="760:785" x14ac:dyDescent="0.25">
      <c r="ACF17702" s="60"/>
      <c r="ACG17702" s="60"/>
      <c r="ACH17702" s="60"/>
      <c r="ACI17702" s="60"/>
      <c r="ACJ17702" s="60"/>
      <c r="ACK17702" s="60"/>
      <c r="ACL17702" s="60"/>
      <c r="ACM17702" s="60"/>
      <c r="ACN17702" s="60"/>
      <c r="ACO17702" s="60"/>
      <c r="ACP17702" s="60"/>
      <c r="ACQ17702" s="60"/>
      <c r="ACR17702" s="60"/>
      <c r="ACS17702" s="60"/>
      <c r="ACT17702" s="60"/>
      <c r="ACU17702" s="60"/>
      <c r="ACV17702" s="60"/>
      <c r="ACW17702" s="60"/>
      <c r="ACX17702" s="60"/>
      <c r="ACY17702" s="60">
        <v>3.6972345179326703E-2</v>
      </c>
      <c r="ACZ17702" s="60"/>
      <c r="ADA17702" s="60"/>
      <c r="ADB17702" s="60"/>
      <c r="ADC17702" s="60"/>
      <c r="ADD17702" s="60"/>
      <c r="ADE17702" s="60"/>
    </row>
    <row r="17703" spans="760:785" x14ac:dyDescent="0.25">
      <c r="ACF17703" s="60"/>
      <c r="ACG17703" s="60"/>
      <c r="ACH17703" s="60"/>
      <c r="ACI17703" s="60"/>
      <c r="ACJ17703" s="60"/>
      <c r="ACK17703" s="60"/>
      <c r="ACL17703" s="60"/>
      <c r="ACM17703" s="60"/>
      <c r="ACN17703" s="60"/>
      <c r="ACO17703" s="60"/>
      <c r="ACP17703" s="60"/>
      <c r="ACQ17703" s="60"/>
      <c r="ACR17703" s="60"/>
      <c r="ACS17703" s="60"/>
      <c r="ACT17703" s="60"/>
      <c r="ACU17703" s="60"/>
      <c r="ACV17703" s="60"/>
      <c r="ACW17703" s="60"/>
      <c r="ACX17703" s="60"/>
      <c r="ACY17703" s="60">
        <v>3.6888003198091802E-2</v>
      </c>
      <c r="ACZ17703" s="60"/>
      <c r="ADA17703" s="60"/>
      <c r="ADB17703" s="60"/>
      <c r="ADC17703" s="60"/>
      <c r="ADD17703" s="60"/>
      <c r="ADE17703" s="60"/>
    </row>
    <row r="17704" spans="760:785" x14ac:dyDescent="0.25">
      <c r="ACF17704" s="60"/>
      <c r="ACG17704" s="60"/>
      <c r="ACH17704" s="60"/>
      <c r="ACI17704" s="60"/>
      <c r="ACJ17704" s="60"/>
      <c r="ACK17704" s="60"/>
      <c r="ACL17704" s="60"/>
      <c r="ACM17704" s="60"/>
      <c r="ACN17704" s="60"/>
      <c r="ACO17704" s="60"/>
      <c r="ACP17704" s="60"/>
      <c r="ACQ17704" s="60"/>
      <c r="ACR17704" s="60"/>
      <c r="ACS17704" s="60"/>
      <c r="ACT17704" s="60"/>
      <c r="ACU17704" s="60"/>
      <c r="ACV17704" s="60"/>
      <c r="ACW17704" s="60"/>
      <c r="ACX17704" s="60"/>
      <c r="ACY17704" s="60">
        <v>3.6888003198091802E-2</v>
      </c>
      <c r="ACZ17704" s="60"/>
      <c r="ADA17704" s="60"/>
      <c r="ADB17704" s="60"/>
      <c r="ADC17704" s="60"/>
      <c r="ADD17704" s="60"/>
      <c r="ADE17704" s="60"/>
    </row>
    <row r="17705" spans="760:785" x14ac:dyDescent="0.25">
      <c r="ACF17705" s="60"/>
      <c r="ACG17705" s="60"/>
      <c r="ACH17705" s="60"/>
      <c r="ACI17705" s="60"/>
      <c r="ACJ17705" s="60"/>
      <c r="ACK17705" s="60"/>
      <c r="ACL17705" s="60"/>
      <c r="ACM17705" s="60"/>
      <c r="ACN17705" s="60"/>
      <c r="ACO17705" s="60"/>
      <c r="ACP17705" s="60"/>
      <c r="ACQ17705" s="60"/>
      <c r="ACR17705" s="60"/>
      <c r="ACS17705" s="60"/>
      <c r="ACT17705" s="60"/>
      <c r="ACU17705" s="60"/>
      <c r="ACV17705" s="60"/>
      <c r="ACW17705" s="60"/>
      <c r="ACX17705" s="60"/>
      <c r="ACY17705" s="60">
        <v>3.6858286151287598E-2</v>
      </c>
      <c r="ACZ17705" s="60"/>
      <c r="ADA17705" s="60"/>
      <c r="ADB17705" s="60"/>
      <c r="ADC17705" s="60"/>
      <c r="ADD17705" s="60"/>
      <c r="ADE17705" s="60"/>
    </row>
    <row r="17706" spans="760:785" x14ac:dyDescent="0.25">
      <c r="ACF17706" s="60"/>
      <c r="ACG17706" s="60"/>
      <c r="ACH17706" s="60"/>
      <c r="ACI17706" s="60"/>
      <c r="ACJ17706" s="60"/>
      <c r="ACK17706" s="60"/>
      <c r="ACL17706" s="60"/>
      <c r="ACM17706" s="60"/>
      <c r="ACN17706" s="60"/>
      <c r="ACO17706" s="60"/>
      <c r="ACP17706" s="60"/>
      <c r="ACQ17706" s="60"/>
      <c r="ACR17706" s="60"/>
      <c r="ACS17706" s="60"/>
      <c r="ACT17706" s="60"/>
      <c r="ACU17706" s="60"/>
      <c r="ACV17706" s="60"/>
      <c r="ACW17706" s="60"/>
      <c r="ACX17706" s="60"/>
      <c r="ACY17706" s="60">
        <v>3.6858286151287598E-2</v>
      </c>
      <c r="ACZ17706" s="60"/>
      <c r="ADA17706" s="60"/>
      <c r="ADB17706" s="60"/>
      <c r="ADC17706" s="60"/>
      <c r="ADD17706" s="60"/>
      <c r="ADE17706" s="60"/>
    </row>
    <row r="17707" spans="760:785" x14ac:dyDescent="0.25">
      <c r="ACF17707" s="60"/>
      <c r="ACG17707" s="60"/>
      <c r="ACH17707" s="60"/>
      <c r="ACI17707" s="60"/>
      <c r="ACJ17707" s="60"/>
      <c r="ACK17707" s="60"/>
      <c r="ACL17707" s="60"/>
      <c r="ACM17707" s="60"/>
      <c r="ACN17707" s="60"/>
      <c r="ACO17707" s="60"/>
      <c r="ACP17707" s="60"/>
      <c r="ACQ17707" s="60"/>
      <c r="ACR17707" s="60"/>
      <c r="ACS17707" s="60"/>
      <c r="ACT17707" s="60"/>
      <c r="ACU17707" s="60"/>
      <c r="ACV17707" s="60"/>
      <c r="ACW17707" s="60"/>
      <c r="ACX17707" s="60"/>
      <c r="ACY17707" s="60">
        <v>3.6789640155975703E-2</v>
      </c>
      <c r="ACZ17707" s="60"/>
      <c r="ADA17707" s="60"/>
      <c r="ADB17707" s="60"/>
      <c r="ADC17707" s="60"/>
      <c r="ADD17707" s="60"/>
      <c r="ADE17707" s="60"/>
    </row>
    <row r="17708" spans="760:785" x14ac:dyDescent="0.25">
      <c r="ACF17708" s="60"/>
      <c r="ACG17708" s="60"/>
      <c r="ACH17708" s="60"/>
      <c r="ACI17708" s="60"/>
      <c r="ACJ17708" s="60"/>
      <c r="ACK17708" s="60"/>
      <c r="ACL17708" s="60"/>
      <c r="ACM17708" s="60"/>
      <c r="ACN17708" s="60"/>
      <c r="ACO17708" s="60"/>
      <c r="ACP17708" s="60"/>
      <c r="ACQ17708" s="60"/>
      <c r="ACR17708" s="60"/>
      <c r="ACS17708" s="60"/>
      <c r="ACT17708" s="60"/>
      <c r="ACU17708" s="60"/>
      <c r="ACV17708" s="60"/>
      <c r="ACW17708" s="60"/>
      <c r="ACX17708" s="60"/>
      <c r="ACY17708" s="60">
        <v>3.6778526529704897E-2</v>
      </c>
      <c r="ACZ17708" s="60"/>
      <c r="ADA17708" s="60"/>
      <c r="ADB17708" s="60"/>
      <c r="ADC17708" s="60"/>
      <c r="ADD17708" s="60"/>
      <c r="ADE17708" s="60"/>
    </row>
    <row r="17709" spans="760:785" x14ac:dyDescent="0.25">
      <c r="ACF17709" s="60"/>
      <c r="ACG17709" s="60"/>
      <c r="ACH17709" s="60"/>
      <c r="ACI17709" s="60"/>
      <c r="ACJ17709" s="60"/>
      <c r="ACK17709" s="60"/>
      <c r="ACL17709" s="60"/>
      <c r="ACM17709" s="60"/>
      <c r="ACN17709" s="60"/>
      <c r="ACO17709" s="60"/>
      <c r="ACP17709" s="60"/>
      <c r="ACQ17709" s="60"/>
      <c r="ACR17709" s="60"/>
      <c r="ACS17709" s="60"/>
      <c r="ACT17709" s="60"/>
      <c r="ACU17709" s="60"/>
      <c r="ACV17709" s="60"/>
      <c r="ACW17709" s="60"/>
      <c r="ACX17709" s="60"/>
      <c r="ACY17709" s="60">
        <v>3.6778526529704897E-2</v>
      </c>
      <c r="ACZ17709" s="60"/>
      <c r="ADA17709" s="60"/>
      <c r="ADB17709" s="60"/>
      <c r="ADC17709" s="60"/>
      <c r="ADD17709" s="60"/>
      <c r="ADE17709" s="60"/>
    </row>
    <row r="17710" spans="760:785" x14ac:dyDescent="0.25">
      <c r="ACF17710" s="60"/>
      <c r="ACG17710" s="60"/>
      <c r="ACH17710" s="60"/>
      <c r="ACI17710" s="60"/>
      <c r="ACJ17710" s="60"/>
      <c r="ACK17710" s="60"/>
      <c r="ACL17710" s="60"/>
      <c r="ACM17710" s="60"/>
      <c r="ACN17710" s="60"/>
      <c r="ACO17710" s="60"/>
      <c r="ACP17710" s="60"/>
      <c r="ACQ17710" s="60"/>
      <c r="ACR17710" s="60"/>
      <c r="ACS17710" s="60"/>
      <c r="ACT17710" s="60"/>
      <c r="ACU17710" s="60"/>
      <c r="ACV17710" s="60"/>
      <c r="ACW17710" s="60"/>
      <c r="ACX17710" s="60"/>
      <c r="ACY17710" s="60">
        <v>3.6698567828728601E-2</v>
      </c>
      <c r="ACZ17710" s="60"/>
      <c r="ADA17710" s="60"/>
      <c r="ADB17710" s="60"/>
      <c r="ADC17710" s="60"/>
      <c r="ADD17710" s="60"/>
      <c r="ADE17710" s="60"/>
    </row>
    <row r="17711" spans="760:785" x14ac:dyDescent="0.25">
      <c r="ACF17711" s="60"/>
      <c r="ACG17711" s="60"/>
      <c r="ACH17711" s="60"/>
      <c r="ACI17711" s="60"/>
      <c r="ACJ17711" s="60"/>
      <c r="ACK17711" s="60"/>
      <c r="ACL17711" s="60"/>
      <c r="ACM17711" s="60"/>
      <c r="ACN17711" s="60"/>
      <c r="ACO17711" s="60"/>
      <c r="ACP17711" s="60"/>
      <c r="ACQ17711" s="60"/>
      <c r="ACR17711" s="60"/>
      <c r="ACS17711" s="60"/>
      <c r="ACT17711" s="60"/>
      <c r="ACU17711" s="60"/>
      <c r="ACV17711" s="60"/>
      <c r="ACW17711" s="60"/>
      <c r="ACX17711" s="60"/>
      <c r="ACY17711" s="60">
        <v>3.6698567828728601E-2</v>
      </c>
      <c r="ACZ17711" s="60"/>
      <c r="ADA17711" s="60"/>
      <c r="ADB17711" s="60"/>
      <c r="ADC17711" s="60"/>
      <c r="ADD17711" s="60"/>
      <c r="ADE17711" s="60"/>
    </row>
    <row r="17712" spans="760:785" x14ac:dyDescent="0.25">
      <c r="ACF17712" s="60"/>
      <c r="ACG17712" s="60"/>
      <c r="ACH17712" s="60"/>
      <c r="ACI17712" s="60"/>
      <c r="ACJ17712" s="60"/>
      <c r="ACK17712" s="60"/>
      <c r="ACL17712" s="60"/>
      <c r="ACM17712" s="60"/>
      <c r="ACN17712" s="60"/>
      <c r="ACO17712" s="60"/>
      <c r="ACP17712" s="60"/>
      <c r="ACQ17712" s="60"/>
      <c r="ACR17712" s="60"/>
      <c r="ACS17712" s="60"/>
      <c r="ACT17712" s="60"/>
      <c r="ACU17712" s="60"/>
      <c r="ACV17712" s="60"/>
      <c r="ACW17712" s="60"/>
      <c r="ACX17712" s="60"/>
      <c r="ACY17712" s="60">
        <v>3.6578264808390298E-2</v>
      </c>
      <c r="ACZ17712" s="60"/>
      <c r="ADA17712" s="60"/>
      <c r="ADB17712" s="60"/>
      <c r="ADC17712" s="60"/>
      <c r="ADD17712" s="60"/>
      <c r="ADE17712" s="60"/>
    </row>
    <row r="17713" spans="760:785" x14ac:dyDescent="0.25">
      <c r="ACF17713" s="60"/>
      <c r="ACG17713" s="60"/>
      <c r="ACH17713" s="60"/>
      <c r="ACI17713" s="60"/>
      <c r="ACJ17713" s="60"/>
      <c r="ACK17713" s="60"/>
      <c r="ACL17713" s="60"/>
      <c r="ACM17713" s="60"/>
      <c r="ACN17713" s="60"/>
      <c r="ACO17713" s="60"/>
      <c r="ACP17713" s="60"/>
      <c r="ACQ17713" s="60"/>
      <c r="ACR17713" s="60"/>
      <c r="ACS17713" s="60"/>
      <c r="ACT17713" s="60"/>
      <c r="ACU17713" s="60"/>
      <c r="ACV17713" s="60"/>
      <c r="ACW17713" s="60"/>
      <c r="ACX17713" s="60"/>
      <c r="ACY17713" s="60">
        <v>3.6532163256093902E-2</v>
      </c>
      <c r="ACZ17713" s="60"/>
      <c r="ADA17713" s="60"/>
      <c r="ADB17713" s="60"/>
      <c r="ADC17713" s="60"/>
      <c r="ADD17713" s="60"/>
      <c r="ADE17713" s="60"/>
    </row>
    <row r="17714" spans="760:785" x14ac:dyDescent="0.25">
      <c r="ACF17714" s="60"/>
      <c r="ACG17714" s="60"/>
      <c r="ACH17714" s="60"/>
      <c r="ACI17714" s="60"/>
      <c r="ACJ17714" s="60"/>
      <c r="ACK17714" s="60"/>
      <c r="ACL17714" s="60"/>
      <c r="ACM17714" s="60"/>
      <c r="ACN17714" s="60"/>
      <c r="ACO17714" s="60"/>
      <c r="ACP17714" s="60"/>
      <c r="ACQ17714" s="60"/>
      <c r="ACR17714" s="60"/>
      <c r="ACS17714" s="60"/>
      <c r="ACT17714" s="60"/>
      <c r="ACU17714" s="60"/>
      <c r="ACV17714" s="60"/>
      <c r="ACW17714" s="60"/>
      <c r="ACX17714" s="60"/>
      <c r="ACY17714" s="60">
        <v>3.6532163256093902E-2</v>
      </c>
      <c r="ACZ17714" s="60"/>
      <c r="ADA17714" s="60"/>
      <c r="ADB17714" s="60"/>
      <c r="ADC17714" s="60"/>
      <c r="ADD17714" s="60"/>
      <c r="ADE17714" s="60"/>
    </row>
    <row r="17715" spans="760:785" x14ac:dyDescent="0.25">
      <c r="ACF17715" s="60"/>
      <c r="ACG17715" s="60"/>
      <c r="ACH17715" s="60"/>
      <c r="ACI17715" s="60"/>
      <c r="ACJ17715" s="60"/>
      <c r="ACK17715" s="60"/>
      <c r="ACL17715" s="60"/>
      <c r="ACM17715" s="60"/>
      <c r="ACN17715" s="60"/>
      <c r="ACO17715" s="60"/>
      <c r="ACP17715" s="60"/>
      <c r="ACQ17715" s="60"/>
      <c r="ACR17715" s="60"/>
      <c r="ACS17715" s="60"/>
      <c r="ACT17715" s="60"/>
      <c r="ACU17715" s="60"/>
      <c r="ACV17715" s="60"/>
      <c r="ACW17715" s="60"/>
      <c r="ACX17715" s="60"/>
      <c r="ACY17715" s="60">
        <v>3.6516351394107499E-2</v>
      </c>
      <c r="ACZ17715" s="60"/>
      <c r="ADA17715" s="60"/>
      <c r="ADB17715" s="60"/>
      <c r="ADC17715" s="60"/>
      <c r="ADD17715" s="60"/>
      <c r="ADE17715" s="60"/>
    </row>
    <row r="17716" spans="760:785" x14ac:dyDescent="0.25">
      <c r="ACF17716" s="60"/>
      <c r="ACG17716" s="60"/>
      <c r="ACH17716" s="60"/>
      <c r="ACI17716" s="60"/>
      <c r="ACJ17716" s="60"/>
      <c r="ACK17716" s="60"/>
      <c r="ACL17716" s="60"/>
      <c r="ACM17716" s="60"/>
      <c r="ACN17716" s="60"/>
      <c r="ACO17716" s="60"/>
      <c r="ACP17716" s="60"/>
      <c r="ACQ17716" s="60"/>
      <c r="ACR17716" s="60"/>
      <c r="ACS17716" s="60"/>
      <c r="ACT17716" s="60"/>
      <c r="ACU17716" s="60"/>
      <c r="ACV17716" s="60"/>
      <c r="ACW17716" s="60"/>
      <c r="ACX17716" s="60"/>
      <c r="ACY17716" s="60">
        <v>3.6516351394107499E-2</v>
      </c>
      <c r="ACZ17716" s="60"/>
      <c r="ADA17716" s="60"/>
      <c r="ADB17716" s="60"/>
      <c r="ADC17716" s="60"/>
      <c r="ADD17716" s="60"/>
      <c r="ADE17716" s="60"/>
    </row>
    <row r="17717" spans="760:785" x14ac:dyDescent="0.25">
      <c r="ACF17717" s="60"/>
      <c r="ACG17717" s="60"/>
      <c r="ACH17717" s="60"/>
      <c r="ACI17717" s="60"/>
      <c r="ACJ17717" s="60"/>
      <c r="ACK17717" s="60"/>
      <c r="ACL17717" s="60"/>
      <c r="ACM17717" s="60"/>
      <c r="ACN17717" s="60"/>
      <c r="ACO17717" s="60"/>
      <c r="ACP17717" s="60"/>
      <c r="ACQ17717" s="60"/>
      <c r="ACR17717" s="60"/>
      <c r="ACS17717" s="60"/>
      <c r="ACT17717" s="60"/>
      <c r="ACU17717" s="60"/>
      <c r="ACV17717" s="60"/>
      <c r="ACW17717" s="60"/>
      <c r="ACX17717" s="60"/>
      <c r="ACY17717" s="60">
        <v>3.6436303864106998E-2</v>
      </c>
      <c r="ACZ17717" s="60"/>
      <c r="ADA17717" s="60"/>
      <c r="ADB17717" s="60"/>
      <c r="ADC17717" s="60"/>
      <c r="ADD17717" s="60"/>
      <c r="ADE17717" s="60"/>
    </row>
    <row r="17718" spans="760:785" x14ac:dyDescent="0.25">
      <c r="ACF17718" s="60"/>
      <c r="ACG17718" s="60"/>
      <c r="ACH17718" s="60"/>
      <c r="ACI17718" s="60"/>
      <c r="ACJ17718" s="60"/>
      <c r="ACK17718" s="60"/>
      <c r="ACL17718" s="60"/>
      <c r="ACM17718" s="60"/>
      <c r="ACN17718" s="60"/>
      <c r="ACO17718" s="60"/>
      <c r="ACP17718" s="60"/>
      <c r="ACQ17718" s="60"/>
      <c r="ACR17718" s="60"/>
      <c r="ACS17718" s="60"/>
      <c r="ACT17718" s="60"/>
      <c r="ACU17718" s="60"/>
      <c r="ACV17718" s="60"/>
      <c r="ACW17718" s="60"/>
      <c r="ACX17718" s="60"/>
      <c r="ACY17718" s="60">
        <v>3.6425404845623302E-2</v>
      </c>
      <c r="ACZ17718" s="60"/>
      <c r="ADA17718" s="60"/>
      <c r="ADB17718" s="60"/>
      <c r="ADC17718" s="60"/>
      <c r="ADD17718" s="60"/>
      <c r="ADE17718" s="60"/>
    </row>
    <row r="17719" spans="760:785" x14ac:dyDescent="0.25">
      <c r="ACF17719" s="60"/>
      <c r="ACG17719" s="60"/>
      <c r="ACH17719" s="60"/>
      <c r="ACI17719" s="60"/>
      <c r="ACJ17719" s="60"/>
      <c r="ACK17719" s="60"/>
      <c r="ACL17719" s="60"/>
      <c r="ACM17719" s="60"/>
      <c r="ACN17719" s="60"/>
      <c r="ACO17719" s="60"/>
      <c r="ACP17719" s="60"/>
      <c r="ACQ17719" s="60"/>
      <c r="ACR17719" s="60"/>
      <c r="ACS17719" s="60"/>
      <c r="ACT17719" s="60"/>
      <c r="ACU17719" s="60"/>
      <c r="ACV17719" s="60"/>
      <c r="ACW17719" s="60"/>
      <c r="ACX17719" s="60"/>
      <c r="ACY17719" s="60">
        <v>3.6425404845623302E-2</v>
      </c>
      <c r="ACZ17719" s="60"/>
      <c r="ADA17719" s="60"/>
      <c r="ADB17719" s="60"/>
      <c r="ADC17719" s="60"/>
      <c r="ADD17719" s="60"/>
      <c r="ADE17719" s="60"/>
    </row>
    <row r="17720" spans="760:785" x14ac:dyDescent="0.25">
      <c r="ACF17720" s="60"/>
      <c r="ACG17720" s="60"/>
      <c r="ACH17720" s="60"/>
      <c r="ACI17720" s="60"/>
      <c r="ACJ17720" s="60"/>
      <c r="ACK17720" s="60"/>
      <c r="ACL17720" s="60"/>
      <c r="ACM17720" s="60"/>
      <c r="ACN17720" s="60"/>
      <c r="ACO17720" s="60"/>
      <c r="ACP17720" s="60"/>
      <c r="ACQ17720" s="60"/>
      <c r="ACR17720" s="60"/>
      <c r="ACS17720" s="60"/>
      <c r="ACT17720" s="60"/>
      <c r="ACU17720" s="60"/>
      <c r="ACV17720" s="60"/>
      <c r="ACW17720" s="60"/>
      <c r="ACX17720" s="60"/>
      <c r="ACY17720" s="60">
        <v>3.6375668111649703E-2</v>
      </c>
      <c r="ACZ17720" s="60"/>
      <c r="ADA17720" s="60"/>
      <c r="ADB17720" s="60"/>
      <c r="ADC17720" s="60"/>
      <c r="ADD17720" s="60"/>
      <c r="ADE17720" s="60"/>
    </row>
    <row r="17721" spans="760:785" x14ac:dyDescent="0.25">
      <c r="ACF17721" s="60"/>
      <c r="ACG17721" s="60"/>
      <c r="ACH17721" s="60"/>
      <c r="ACI17721" s="60"/>
      <c r="ACJ17721" s="60"/>
      <c r="ACK17721" s="60"/>
      <c r="ACL17721" s="60"/>
      <c r="ACM17721" s="60"/>
      <c r="ACN17721" s="60"/>
      <c r="ACO17721" s="60"/>
      <c r="ACP17721" s="60"/>
      <c r="ACQ17721" s="60"/>
      <c r="ACR17721" s="60"/>
      <c r="ACS17721" s="60"/>
      <c r="ACT17721" s="60"/>
      <c r="ACU17721" s="60"/>
      <c r="ACV17721" s="60"/>
      <c r="ACW17721" s="60"/>
      <c r="ACX17721" s="60"/>
      <c r="ACY17721" s="60">
        <v>3.6343785181978498E-2</v>
      </c>
      <c r="ACZ17721" s="60"/>
      <c r="ADA17721" s="60"/>
      <c r="ADB17721" s="60"/>
      <c r="ADC17721" s="60"/>
      <c r="ADD17721" s="60"/>
      <c r="ADE17721" s="60"/>
    </row>
    <row r="17722" spans="760:785" x14ac:dyDescent="0.25">
      <c r="ACF17722" s="60"/>
      <c r="ACG17722" s="60"/>
      <c r="ACH17722" s="60"/>
      <c r="ACI17722" s="60"/>
      <c r="ACJ17722" s="60"/>
      <c r="ACK17722" s="60"/>
      <c r="ACL17722" s="60"/>
      <c r="ACM17722" s="60"/>
      <c r="ACN17722" s="60"/>
      <c r="ACO17722" s="60"/>
      <c r="ACP17722" s="60"/>
      <c r="ACQ17722" s="60"/>
      <c r="ACR17722" s="60"/>
      <c r="ACS17722" s="60"/>
      <c r="ACT17722" s="60"/>
      <c r="ACU17722" s="60"/>
      <c r="ACV17722" s="60"/>
      <c r="ACW17722" s="60"/>
      <c r="ACX17722" s="60"/>
      <c r="ACY17722" s="60">
        <v>3.6343785181978498E-2</v>
      </c>
      <c r="ACZ17722" s="60"/>
      <c r="ADA17722" s="60"/>
      <c r="ADB17722" s="60"/>
      <c r="ADC17722" s="60"/>
      <c r="ADD17722" s="60"/>
      <c r="ADE17722" s="60"/>
    </row>
    <row r="17723" spans="760:785" x14ac:dyDescent="0.25">
      <c r="ACF17723" s="60"/>
      <c r="ACG17723" s="60"/>
      <c r="ACH17723" s="60"/>
      <c r="ACI17723" s="60"/>
      <c r="ACJ17723" s="60"/>
      <c r="ACK17723" s="60"/>
      <c r="ACL17723" s="60"/>
      <c r="ACM17723" s="60"/>
      <c r="ACN17723" s="60"/>
      <c r="ACO17723" s="60"/>
      <c r="ACP17723" s="60"/>
      <c r="ACQ17723" s="60"/>
      <c r="ACR17723" s="60"/>
      <c r="ACS17723" s="60"/>
      <c r="ACT17723" s="60"/>
      <c r="ACU17723" s="60"/>
      <c r="ACV17723" s="60"/>
      <c r="ACW17723" s="60"/>
      <c r="ACX17723" s="60"/>
      <c r="ACY17723" s="60">
        <v>3.6337393360621001E-2</v>
      </c>
      <c r="ACZ17723" s="60"/>
      <c r="ADA17723" s="60"/>
      <c r="ADB17723" s="60"/>
      <c r="ADC17723" s="60"/>
      <c r="ADD17723" s="60"/>
      <c r="ADE17723" s="60"/>
    </row>
    <row r="17724" spans="760:785" x14ac:dyDescent="0.25">
      <c r="ACF17724" s="60"/>
      <c r="ACG17724" s="60"/>
      <c r="ACH17724" s="60"/>
      <c r="ACI17724" s="60"/>
      <c r="ACJ17724" s="60"/>
      <c r="ACK17724" s="60"/>
      <c r="ACL17724" s="60"/>
      <c r="ACM17724" s="60"/>
      <c r="ACN17724" s="60"/>
      <c r="ACO17724" s="60"/>
      <c r="ACP17724" s="60"/>
      <c r="ACQ17724" s="60"/>
      <c r="ACR17724" s="60"/>
      <c r="ACS17724" s="60"/>
      <c r="ACT17724" s="60"/>
      <c r="ACU17724" s="60"/>
      <c r="ACV17724" s="60"/>
      <c r="ACW17724" s="60"/>
      <c r="ACX17724" s="60"/>
      <c r="ACY17724" s="60">
        <v>3.6337393360621001E-2</v>
      </c>
      <c r="ACZ17724" s="60"/>
      <c r="ADA17724" s="60"/>
      <c r="ADB17724" s="60"/>
      <c r="ADC17724" s="60"/>
      <c r="ADD17724" s="60"/>
      <c r="ADE17724" s="60"/>
    </row>
    <row r="17725" spans="760:785" x14ac:dyDescent="0.25">
      <c r="ACF17725" s="60"/>
      <c r="ACG17725" s="60"/>
      <c r="ACH17725" s="60"/>
      <c r="ACI17725" s="60"/>
      <c r="ACJ17725" s="60"/>
      <c r="ACK17725" s="60"/>
      <c r="ACL17725" s="60"/>
      <c r="ACM17725" s="60"/>
      <c r="ACN17725" s="60"/>
      <c r="ACO17725" s="60"/>
      <c r="ACP17725" s="60"/>
      <c r="ACQ17725" s="60"/>
      <c r="ACR17725" s="60"/>
      <c r="ACS17725" s="60"/>
      <c r="ACT17725" s="60"/>
      <c r="ACU17725" s="60"/>
      <c r="ACV17725" s="60"/>
      <c r="ACW17725" s="60"/>
      <c r="ACX17725" s="60"/>
      <c r="ACY17725" s="60">
        <v>3.6289083169601298E-2</v>
      </c>
      <c r="ACZ17725" s="60"/>
      <c r="ADA17725" s="60"/>
      <c r="ADB17725" s="60"/>
      <c r="ADC17725" s="60"/>
      <c r="ADD17725" s="60"/>
      <c r="ADE17725" s="60"/>
    </row>
    <row r="17726" spans="760:785" x14ac:dyDescent="0.25">
      <c r="ACF17726" s="60"/>
      <c r="ACG17726" s="60"/>
      <c r="ACH17726" s="60"/>
      <c r="ACI17726" s="60"/>
      <c r="ACJ17726" s="60"/>
      <c r="ACK17726" s="60"/>
      <c r="ACL17726" s="60"/>
      <c r="ACM17726" s="60"/>
      <c r="ACN17726" s="60"/>
      <c r="ACO17726" s="60"/>
      <c r="ACP17726" s="60"/>
      <c r="ACQ17726" s="60"/>
      <c r="ACR17726" s="60"/>
      <c r="ACS17726" s="60"/>
      <c r="ACT17726" s="60"/>
      <c r="ACU17726" s="60"/>
      <c r="ACV17726" s="60"/>
      <c r="ACW17726" s="60"/>
      <c r="ACX17726" s="60"/>
      <c r="ACY17726" s="60">
        <v>3.6289083169601298E-2</v>
      </c>
      <c r="ACZ17726" s="60"/>
      <c r="ADA17726" s="60"/>
      <c r="ADB17726" s="60"/>
      <c r="ADC17726" s="60"/>
      <c r="ADD17726" s="60"/>
      <c r="ADE17726" s="60"/>
    </row>
    <row r="17727" spans="760:785" x14ac:dyDescent="0.25">
      <c r="ACF17727" s="60"/>
      <c r="ACG17727" s="60"/>
      <c r="ACH17727" s="60"/>
      <c r="ACI17727" s="60"/>
      <c r="ACJ17727" s="60"/>
      <c r="ACK17727" s="60"/>
      <c r="ACL17727" s="60"/>
      <c r="ACM17727" s="60"/>
      <c r="ACN17727" s="60"/>
      <c r="ACO17727" s="60"/>
      <c r="ACP17727" s="60"/>
      <c r="ACQ17727" s="60"/>
      <c r="ACR17727" s="60"/>
      <c r="ACS17727" s="60"/>
      <c r="ACT17727" s="60"/>
      <c r="ACU17727" s="60"/>
      <c r="ACV17727" s="60"/>
      <c r="ACW17727" s="60"/>
      <c r="ACX17727" s="60"/>
      <c r="ACY17727" s="60">
        <v>3.62738889407049E-2</v>
      </c>
      <c r="ACZ17727" s="60"/>
      <c r="ADA17727" s="60"/>
      <c r="ADB17727" s="60"/>
      <c r="ADC17727" s="60"/>
      <c r="ADD17727" s="60"/>
      <c r="ADE17727" s="60"/>
    </row>
    <row r="17728" spans="760:785" x14ac:dyDescent="0.25">
      <c r="ACF17728" s="60"/>
      <c r="ACG17728" s="60"/>
      <c r="ACH17728" s="60"/>
      <c r="ACI17728" s="60"/>
      <c r="ACJ17728" s="60"/>
      <c r="ACK17728" s="60"/>
      <c r="ACL17728" s="60"/>
      <c r="ACM17728" s="60"/>
      <c r="ACN17728" s="60"/>
      <c r="ACO17728" s="60"/>
      <c r="ACP17728" s="60"/>
      <c r="ACQ17728" s="60"/>
      <c r="ACR17728" s="60"/>
      <c r="ACS17728" s="60"/>
      <c r="ACT17728" s="60"/>
      <c r="ACU17728" s="60"/>
      <c r="ACV17728" s="60"/>
      <c r="ACW17728" s="60"/>
      <c r="ACX17728" s="60"/>
      <c r="ACY17728" s="60">
        <v>3.62738889407049E-2</v>
      </c>
      <c r="ACZ17728" s="60"/>
      <c r="ADA17728" s="60"/>
      <c r="ADB17728" s="60"/>
      <c r="ADC17728" s="60"/>
      <c r="ADD17728" s="60"/>
      <c r="ADE17728" s="60"/>
    </row>
    <row r="17729" spans="760:785" x14ac:dyDescent="0.25">
      <c r="ACF17729" s="60"/>
      <c r="ACG17729" s="60"/>
      <c r="ACH17729" s="60"/>
      <c r="ACI17729" s="60"/>
      <c r="ACJ17729" s="60"/>
      <c r="ACK17729" s="60"/>
      <c r="ACL17729" s="60"/>
      <c r="ACM17729" s="60"/>
      <c r="ACN17729" s="60"/>
      <c r="ACO17729" s="60"/>
      <c r="ACP17729" s="60"/>
      <c r="ACQ17729" s="60"/>
      <c r="ACR17729" s="60"/>
      <c r="ACS17729" s="60"/>
      <c r="ACT17729" s="60"/>
      <c r="ACU17729" s="60"/>
      <c r="ACV17729" s="60"/>
      <c r="ACW17729" s="60"/>
      <c r="ACX17729" s="60"/>
      <c r="ACY17729" s="60">
        <v>3.6174728514315101E-2</v>
      </c>
      <c r="ACZ17729" s="60"/>
      <c r="ADA17729" s="60"/>
      <c r="ADB17729" s="60"/>
      <c r="ADC17729" s="60"/>
      <c r="ADD17729" s="60"/>
      <c r="ADE17729" s="60"/>
    </row>
    <row r="17730" spans="760:785" x14ac:dyDescent="0.25">
      <c r="ACF17730" s="60"/>
      <c r="ACG17730" s="60"/>
      <c r="ACH17730" s="60"/>
      <c r="ACI17730" s="60"/>
      <c r="ACJ17730" s="60"/>
      <c r="ACK17730" s="60"/>
      <c r="ACL17730" s="60"/>
      <c r="ACM17730" s="60"/>
      <c r="ACN17730" s="60"/>
      <c r="ACO17730" s="60"/>
      <c r="ACP17730" s="60"/>
      <c r="ACQ17730" s="60"/>
      <c r="ACR17730" s="60"/>
      <c r="ACS17730" s="60"/>
      <c r="ACT17730" s="60"/>
      <c r="ACU17730" s="60"/>
      <c r="ACV17730" s="60"/>
      <c r="ACW17730" s="60"/>
      <c r="ACX17730" s="60"/>
      <c r="ACY17730" s="60">
        <v>3.6174728514315101E-2</v>
      </c>
      <c r="ACZ17730" s="60"/>
      <c r="ADA17730" s="60"/>
      <c r="ADB17730" s="60"/>
      <c r="ADC17730" s="60"/>
      <c r="ADD17730" s="60"/>
      <c r="ADE17730" s="60"/>
    </row>
    <row r="17731" spans="760:785" x14ac:dyDescent="0.25">
      <c r="ACF17731" s="60"/>
      <c r="ACG17731" s="60"/>
      <c r="ACH17731" s="60"/>
      <c r="ACI17731" s="60"/>
      <c r="ACJ17731" s="60"/>
      <c r="ACK17731" s="60"/>
      <c r="ACL17731" s="60"/>
      <c r="ACM17731" s="60"/>
      <c r="ACN17731" s="60"/>
      <c r="ACO17731" s="60"/>
      <c r="ACP17731" s="60"/>
      <c r="ACQ17731" s="60"/>
      <c r="ACR17731" s="60"/>
      <c r="ACS17731" s="60"/>
      <c r="ACT17731" s="60"/>
      <c r="ACU17731" s="60"/>
      <c r="ACV17731" s="60"/>
      <c r="ACW17731" s="60"/>
      <c r="ACX17731" s="60"/>
      <c r="ACY17731" s="60">
        <v>3.6123258939262499E-2</v>
      </c>
      <c r="ACZ17731" s="60"/>
      <c r="ADA17731" s="60"/>
      <c r="ADB17731" s="60"/>
      <c r="ADC17731" s="60"/>
      <c r="ADD17731" s="60"/>
      <c r="ADE17731" s="60"/>
    </row>
    <row r="17732" spans="760:785" x14ac:dyDescent="0.25">
      <c r="ACF17732" s="60"/>
      <c r="ACG17732" s="60"/>
      <c r="ACH17732" s="60"/>
      <c r="ACI17732" s="60"/>
      <c r="ACJ17732" s="60"/>
      <c r="ACK17732" s="60"/>
      <c r="ACL17732" s="60"/>
      <c r="ACM17732" s="60"/>
      <c r="ACN17732" s="60"/>
      <c r="ACO17732" s="60"/>
      <c r="ACP17732" s="60"/>
      <c r="ACQ17732" s="60"/>
      <c r="ACR17732" s="60"/>
      <c r="ACS17732" s="60"/>
      <c r="ACT17732" s="60"/>
      <c r="ACU17732" s="60"/>
      <c r="ACV17732" s="60"/>
      <c r="ACW17732" s="60"/>
      <c r="ACX17732" s="60"/>
      <c r="ACY17732" s="60">
        <v>3.6123258939262499E-2</v>
      </c>
      <c r="ACZ17732" s="60"/>
      <c r="ADA17732" s="60"/>
      <c r="ADB17732" s="60"/>
      <c r="ADC17732" s="60"/>
      <c r="ADD17732" s="60"/>
      <c r="ADE17732" s="60"/>
    </row>
    <row r="17733" spans="760:785" x14ac:dyDescent="0.25">
      <c r="ACF17733" s="60"/>
      <c r="ACG17733" s="60"/>
      <c r="ACH17733" s="60"/>
      <c r="ACI17733" s="60"/>
      <c r="ACJ17733" s="60"/>
      <c r="ACK17733" s="60"/>
      <c r="ACL17733" s="60"/>
      <c r="ACM17733" s="60"/>
      <c r="ACN17733" s="60"/>
      <c r="ACO17733" s="60"/>
      <c r="ACP17733" s="60"/>
      <c r="ACQ17733" s="60"/>
      <c r="ACR17733" s="60"/>
      <c r="ACS17733" s="60"/>
      <c r="ACT17733" s="60"/>
      <c r="ACU17733" s="60"/>
      <c r="ACV17733" s="60"/>
      <c r="ACW17733" s="60"/>
      <c r="ACX17733" s="60"/>
      <c r="ACY17733" s="60">
        <v>3.6031492418344302E-2</v>
      </c>
      <c r="ACZ17733" s="60"/>
      <c r="ADA17733" s="60"/>
      <c r="ADB17733" s="60"/>
      <c r="ADC17733" s="60"/>
      <c r="ADD17733" s="60"/>
      <c r="ADE17733" s="60"/>
    </row>
    <row r="17734" spans="760:785" x14ac:dyDescent="0.25">
      <c r="ACF17734" s="60"/>
      <c r="ACG17734" s="60"/>
      <c r="ACH17734" s="60"/>
      <c r="ACI17734" s="60"/>
      <c r="ACJ17734" s="60"/>
      <c r="ACK17734" s="60"/>
      <c r="ACL17734" s="60"/>
      <c r="ACM17734" s="60"/>
      <c r="ACN17734" s="60"/>
      <c r="ACO17734" s="60"/>
      <c r="ACP17734" s="60"/>
      <c r="ACQ17734" s="60"/>
      <c r="ACR17734" s="60"/>
      <c r="ACS17734" s="60"/>
      <c r="ACT17734" s="60"/>
      <c r="ACU17734" s="60"/>
      <c r="ACV17734" s="60"/>
      <c r="ACW17734" s="60"/>
      <c r="ACX17734" s="60"/>
      <c r="ACY17734" s="60">
        <v>3.6031492418344302E-2</v>
      </c>
      <c r="ACZ17734" s="60"/>
      <c r="ADA17734" s="60"/>
      <c r="ADB17734" s="60"/>
      <c r="ADC17734" s="60"/>
      <c r="ADD17734" s="60"/>
      <c r="ADE17734" s="60"/>
    </row>
    <row r="17735" spans="760:785" x14ac:dyDescent="0.25">
      <c r="ACF17735" s="60"/>
      <c r="ACG17735" s="60"/>
      <c r="ACH17735" s="60"/>
      <c r="ACI17735" s="60"/>
      <c r="ACJ17735" s="60"/>
      <c r="ACK17735" s="60"/>
      <c r="ACL17735" s="60"/>
      <c r="ACM17735" s="60"/>
      <c r="ACN17735" s="60"/>
      <c r="ACO17735" s="60"/>
      <c r="ACP17735" s="60"/>
      <c r="ACQ17735" s="60"/>
      <c r="ACR17735" s="60"/>
      <c r="ACS17735" s="60"/>
      <c r="ACT17735" s="60"/>
      <c r="ACU17735" s="60"/>
      <c r="ACV17735" s="60"/>
      <c r="ACW17735" s="60"/>
      <c r="ACX17735" s="60"/>
      <c r="ACY17735" s="60">
        <v>3.5885857278017901E-2</v>
      </c>
      <c r="ACZ17735" s="60"/>
      <c r="ADA17735" s="60"/>
      <c r="ADB17735" s="60"/>
      <c r="ADC17735" s="60"/>
      <c r="ADD17735" s="60"/>
      <c r="ADE17735" s="60"/>
    </row>
    <row r="17736" spans="760:785" x14ac:dyDescent="0.25">
      <c r="ACF17736" s="60"/>
      <c r="ACG17736" s="60"/>
      <c r="ACH17736" s="60"/>
      <c r="ACI17736" s="60"/>
      <c r="ACJ17736" s="60"/>
      <c r="ACK17736" s="60"/>
      <c r="ACL17736" s="60"/>
      <c r="ACM17736" s="60"/>
      <c r="ACN17736" s="60"/>
      <c r="ACO17736" s="60"/>
      <c r="ACP17736" s="60"/>
      <c r="ACQ17736" s="60"/>
      <c r="ACR17736" s="60"/>
      <c r="ACS17736" s="60"/>
      <c r="ACT17736" s="60"/>
      <c r="ACU17736" s="60"/>
      <c r="ACV17736" s="60"/>
      <c r="ACW17736" s="60"/>
      <c r="ACX17736" s="60"/>
      <c r="ACY17736" s="60">
        <v>3.5865267719945498E-2</v>
      </c>
      <c r="ACZ17736" s="60"/>
      <c r="ADA17736" s="60"/>
      <c r="ADB17736" s="60"/>
      <c r="ADC17736" s="60"/>
      <c r="ADD17736" s="60"/>
      <c r="ADE17736" s="60"/>
    </row>
    <row r="17737" spans="760:785" x14ac:dyDescent="0.25">
      <c r="ACF17737" s="60"/>
      <c r="ACG17737" s="60"/>
      <c r="ACH17737" s="60"/>
      <c r="ACI17737" s="60"/>
      <c r="ACJ17737" s="60"/>
      <c r="ACK17737" s="60"/>
      <c r="ACL17737" s="60"/>
      <c r="ACM17737" s="60"/>
      <c r="ACN17737" s="60"/>
      <c r="ACO17737" s="60"/>
      <c r="ACP17737" s="60"/>
      <c r="ACQ17737" s="60"/>
      <c r="ACR17737" s="60"/>
      <c r="ACS17737" s="60"/>
      <c r="ACT17737" s="60"/>
      <c r="ACU17737" s="60"/>
      <c r="ACV17737" s="60"/>
      <c r="ACW17737" s="60"/>
      <c r="ACX17737" s="60"/>
      <c r="ACY17737" s="60">
        <v>3.5819918349175701E-2</v>
      </c>
      <c r="ACZ17737" s="60"/>
      <c r="ADA17737" s="60"/>
      <c r="ADB17737" s="60"/>
      <c r="ADC17737" s="60"/>
      <c r="ADD17737" s="60"/>
      <c r="ADE17737" s="60"/>
    </row>
    <row r="17738" spans="760:785" x14ac:dyDescent="0.25">
      <c r="ACF17738" s="60"/>
      <c r="ACG17738" s="60"/>
      <c r="ACH17738" s="60"/>
      <c r="ACI17738" s="60"/>
      <c r="ACJ17738" s="60"/>
      <c r="ACK17738" s="60"/>
      <c r="ACL17738" s="60"/>
      <c r="ACM17738" s="60"/>
      <c r="ACN17738" s="60"/>
      <c r="ACO17738" s="60"/>
      <c r="ACP17738" s="60"/>
      <c r="ACQ17738" s="60"/>
      <c r="ACR17738" s="60"/>
      <c r="ACS17738" s="60"/>
      <c r="ACT17738" s="60"/>
      <c r="ACU17738" s="60"/>
      <c r="ACV17738" s="60"/>
      <c r="ACW17738" s="60"/>
      <c r="ACX17738" s="60"/>
      <c r="ACY17738" s="60">
        <v>3.5812646132790199E-2</v>
      </c>
      <c r="ACZ17738" s="60"/>
      <c r="ADA17738" s="60"/>
      <c r="ADB17738" s="60"/>
      <c r="ADC17738" s="60"/>
      <c r="ADD17738" s="60"/>
      <c r="ADE17738" s="60"/>
    </row>
    <row r="17739" spans="760:785" x14ac:dyDescent="0.25">
      <c r="ACF17739" s="60"/>
      <c r="ACG17739" s="60"/>
      <c r="ACH17739" s="60"/>
      <c r="ACI17739" s="60"/>
      <c r="ACJ17739" s="60"/>
      <c r="ACK17739" s="60"/>
      <c r="ACL17739" s="60"/>
      <c r="ACM17739" s="60"/>
      <c r="ACN17739" s="60"/>
      <c r="ACO17739" s="60"/>
      <c r="ACP17739" s="60"/>
      <c r="ACQ17739" s="60"/>
      <c r="ACR17739" s="60"/>
      <c r="ACS17739" s="60"/>
      <c r="ACT17739" s="60"/>
      <c r="ACU17739" s="60"/>
      <c r="ACV17739" s="60"/>
      <c r="ACW17739" s="60"/>
      <c r="ACX17739" s="60"/>
      <c r="ACY17739" s="60">
        <v>3.5812646132790199E-2</v>
      </c>
      <c r="ACZ17739" s="60"/>
      <c r="ADA17739" s="60"/>
      <c r="ADB17739" s="60"/>
      <c r="ADC17739" s="60"/>
      <c r="ADD17739" s="60"/>
      <c r="ADE17739" s="60"/>
    </row>
    <row r="17740" spans="760:785" x14ac:dyDescent="0.25">
      <c r="ACF17740" s="60"/>
      <c r="ACG17740" s="60"/>
      <c r="ACH17740" s="60"/>
      <c r="ACI17740" s="60"/>
      <c r="ACJ17740" s="60"/>
      <c r="ACK17740" s="60"/>
      <c r="ACL17740" s="60"/>
      <c r="ACM17740" s="60"/>
      <c r="ACN17740" s="60"/>
      <c r="ACO17740" s="60"/>
      <c r="ACP17740" s="60"/>
      <c r="ACQ17740" s="60"/>
      <c r="ACR17740" s="60"/>
      <c r="ACS17740" s="60"/>
      <c r="ACT17740" s="60"/>
      <c r="ACU17740" s="60"/>
      <c r="ACV17740" s="60"/>
      <c r="ACW17740" s="60"/>
      <c r="ACX17740" s="60"/>
      <c r="ACY17740" s="60">
        <v>3.58078005680499E-2</v>
      </c>
      <c r="ACZ17740" s="60"/>
      <c r="ADA17740" s="60"/>
      <c r="ADB17740" s="60"/>
      <c r="ADC17740" s="60"/>
      <c r="ADD17740" s="60"/>
      <c r="ADE17740" s="60"/>
    </row>
    <row r="17741" spans="760:785" x14ac:dyDescent="0.25">
      <c r="ACF17741" s="60"/>
      <c r="ACG17741" s="60"/>
      <c r="ACH17741" s="60"/>
      <c r="ACI17741" s="60"/>
      <c r="ACJ17741" s="60"/>
      <c r="ACK17741" s="60"/>
      <c r="ACL17741" s="60"/>
      <c r="ACM17741" s="60"/>
      <c r="ACN17741" s="60"/>
      <c r="ACO17741" s="60"/>
      <c r="ACP17741" s="60"/>
      <c r="ACQ17741" s="60"/>
      <c r="ACR17741" s="60"/>
      <c r="ACS17741" s="60"/>
      <c r="ACT17741" s="60"/>
      <c r="ACU17741" s="60"/>
      <c r="ACV17741" s="60"/>
      <c r="ACW17741" s="60"/>
      <c r="ACX17741" s="60"/>
      <c r="ACY17741" s="60">
        <v>3.58078005680499E-2</v>
      </c>
      <c r="ACZ17741" s="60"/>
      <c r="ADA17741" s="60"/>
      <c r="ADB17741" s="60"/>
      <c r="ADC17741" s="60"/>
      <c r="ADD17741" s="60"/>
      <c r="ADE17741" s="60"/>
    </row>
    <row r="17742" spans="760:785" x14ac:dyDescent="0.25">
      <c r="ACF17742" s="60"/>
      <c r="ACG17742" s="60"/>
      <c r="ACH17742" s="60"/>
      <c r="ACI17742" s="60"/>
      <c r="ACJ17742" s="60"/>
      <c r="ACK17742" s="60"/>
      <c r="ACL17742" s="60"/>
      <c r="ACM17742" s="60"/>
      <c r="ACN17742" s="60"/>
      <c r="ACO17742" s="60"/>
      <c r="ACP17742" s="60"/>
      <c r="ACQ17742" s="60"/>
      <c r="ACR17742" s="60"/>
      <c r="ACS17742" s="60"/>
      <c r="ACT17742" s="60"/>
      <c r="ACU17742" s="60"/>
      <c r="ACV17742" s="60"/>
      <c r="ACW17742" s="60"/>
      <c r="ACX17742" s="60"/>
      <c r="ACY17742" s="60">
        <v>3.5783333599655402E-2</v>
      </c>
      <c r="ACZ17742" s="60"/>
      <c r="ADA17742" s="60"/>
      <c r="ADB17742" s="60"/>
      <c r="ADC17742" s="60"/>
      <c r="ADD17742" s="60"/>
      <c r="ADE17742" s="60"/>
    </row>
    <row r="17743" spans="760:785" x14ac:dyDescent="0.25">
      <c r="ACF17743" s="60"/>
      <c r="ACG17743" s="60"/>
      <c r="ACH17743" s="60"/>
      <c r="ACI17743" s="60"/>
      <c r="ACJ17743" s="60"/>
      <c r="ACK17743" s="60"/>
      <c r="ACL17743" s="60"/>
      <c r="ACM17743" s="60"/>
      <c r="ACN17743" s="60"/>
      <c r="ACO17743" s="60"/>
      <c r="ACP17743" s="60"/>
      <c r="ACQ17743" s="60"/>
      <c r="ACR17743" s="60"/>
      <c r="ACS17743" s="60"/>
      <c r="ACT17743" s="60"/>
      <c r="ACU17743" s="60"/>
      <c r="ACV17743" s="60"/>
      <c r="ACW17743" s="60"/>
      <c r="ACX17743" s="60"/>
      <c r="ACY17743" s="60">
        <v>3.5756702589315001E-2</v>
      </c>
      <c r="ACZ17743" s="60"/>
      <c r="ADA17743" s="60"/>
      <c r="ADB17743" s="60"/>
      <c r="ADC17743" s="60"/>
      <c r="ADD17743" s="60"/>
      <c r="ADE17743" s="60"/>
    </row>
    <row r="17744" spans="760:785" x14ac:dyDescent="0.25">
      <c r="ACF17744" s="60"/>
      <c r="ACG17744" s="60"/>
      <c r="ACH17744" s="60"/>
      <c r="ACI17744" s="60"/>
      <c r="ACJ17744" s="60"/>
      <c r="ACK17744" s="60"/>
      <c r="ACL17744" s="60"/>
      <c r="ACM17744" s="60"/>
      <c r="ACN17744" s="60"/>
      <c r="ACO17744" s="60"/>
      <c r="ACP17744" s="60"/>
      <c r="ACQ17744" s="60"/>
      <c r="ACR17744" s="60"/>
      <c r="ACS17744" s="60"/>
      <c r="ACT17744" s="60"/>
      <c r="ACU17744" s="60"/>
      <c r="ACV17744" s="60"/>
      <c r="ACW17744" s="60"/>
      <c r="ACX17744" s="60"/>
      <c r="ACY17744" s="60">
        <v>3.5756702589315001E-2</v>
      </c>
      <c r="ACZ17744" s="60"/>
      <c r="ADA17744" s="60"/>
      <c r="ADB17744" s="60"/>
      <c r="ADC17744" s="60"/>
      <c r="ADD17744" s="60"/>
      <c r="ADE17744" s="60"/>
    </row>
    <row r="17745" spans="760:785" x14ac:dyDescent="0.25">
      <c r="ACF17745" s="60"/>
      <c r="ACG17745" s="60"/>
      <c r="ACH17745" s="60"/>
      <c r="ACI17745" s="60"/>
      <c r="ACJ17745" s="60"/>
      <c r="ACK17745" s="60"/>
      <c r="ACL17745" s="60"/>
      <c r="ACM17745" s="60"/>
      <c r="ACN17745" s="60"/>
      <c r="ACO17745" s="60"/>
      <c r="ACP17745" s="60"/>
      <c r="ACQ17745" s="60"/>
      <c r="ACR17745" s="60"/>
      <c r="ACS17745" s="60"/>
      <c r="ACT17745" s="60"/>
      <c r="ACU17745" s="60"/>
      <c r="ACV17745" s="60"/>
      <c r="ACW17745" s="60"/>
      <c r="ACX17745" s="60"/>
      <c r="ACY17745" s="60">
        <v>3.5733389669236101E-2</v>
      </c>
      <c r="ACZ17745" s="60"/>
      <c r="ADA17745" s="60"/>
      <c r="ADB17745" s="60"/>
      <c r="ADC17745" s="60"/>
      <c r="ADD17745" s="60"/>
      <c r="ADE17745" s="60"/>
    </row>
    <row r="17746" spans="760:785" x14ac:dyDescent="0.25">
      <c r="ACF17746" s="60"/>
      <c r="ACG17746" s="60"/>
      <c r="ACH17746" s="60"/>
      <c r="ACI17746" s="60"/>
      <c r="ACJ17746" s="60"/>
      <c r="ACK17746" s="60"/>
      <c r="ACL17746" s="60"/>
      <c r="ACM17746" s="60"/>
      <c r="ACN17746" s="60"/>
      <c r="ACO17746" s="60"/>
      <c r="ACP17746" s="60"/>
      <c r="ACQ17746" s="60"/>
      <c r="ACR17746" s="60"/>
      <c r="ACS17746" s="60"/>
      <c r="ACT17746" s="60"/>
      <c r="ACU17746" s="60"/>
      <c r="ACV17746" s="60"/>
      <c r="ACW17746" s="60"/>
      <c r="ACX17746" s="60"/>
      <c r="ACY17746" s="60">
        <v>3.5733389669236101E-2</v>
      </c>
      <c r="ACZ17746" s="60"/>
      <c r="ADA17746" s="60"/>
      <c r="ADB17746" s="60"/>
      <c r="ADC17746" s="60"/>
      <c r="ADD17746" s="60"/>
      <c r="ADE17746" s="60"/>
    </row>
    <row r="17747" spans="760:785" x14ac:dyDescent="0.25">
      <c r="ACF17747" s="60"/>
      <c r="ACG17747" s="60"/>
      <c r="ACH17747" s="60"/>
      <c r="ACI17747" s="60"/>
      <c r="ACJ17747" s="60"/>
      <c r="ACK17747" s="60"/>
      <c r="ACL17747" s="60"/>
      <c r="ACM17747" s="60"/>
      <c r="ACN17747" s="60"/>
      <c r="ACO17747" s="60"/>
      <c r="ACP17747" s="60"/>
      <c r="ACQ17747" s="60"/>
      <c r="ACR17747" s="60"/>
      <c r="ACS17747" s="60"/>
      <c r="ACT17747" s="60"/>
      <c r="ACU17747" s="60"/>
      <c r="ACV17747" s="60"/>
      <c r="ACW17747" s="60"/>
      <c r="ACX17747" s="60"/>
      <c r="ACY17747" s="60">
        <v>3.5719686394584303E-2</v>
      </c>
      <c r="ACZ17747" s="60"/>
      <c r="ADA17747" s="60"/>
      <c r="ADB17747" s="60"/>
      <c r="ADC17747" s="60"/>
      <c r="ADD17747" s="60"/>
      <c r="ADE17747" s="60"/>
    </row>
    <row r="17748" spans="760:785" x14ac:dyDescent="0.25">
      <c r="ACF17748" s="60"/>
      <c r="ACG17748" s="60"/>
      <c r="ACH17748" s="60"/>
      <c r="ACI17748" s="60"/>
      <c r="ACJ17748" s="60"/>
      <c r="ACK17748" s="60"/>
      <c r="ACL17748" s="60"/>
      <c r="ACM17748" s="60"/>
      <c r="ACN17748" s="60"/>
      <c r="ACO17748" s="60"/>
      <c r="ACP17748" s="60"/>
      <c r="ACQ17748" s="60"/>
      <c r="ACR17748" s="60"/>
      <c r="ACS17748" s="60"/>
      <c r="ACT17748" s="60"/>
      <c r="ACU17748" s="60"/>
      <c r="ACV17748" s="60"/>
      <c r="ACW17748" s="60"/>
      <c r="ACX17748" s="60"/>
      <c r="ACY17748" s="60">
        <v>3.5719686394584303E-2</v>
      </c>
      <c r="ACZ17748" s="60"/>
      <c r="ADA17748" s="60"/>
      <c r="ADB17748" s="60"/>
      <c r="ADC17748" s="60"/>
      <c r="ADD17748" s="60"/>
      <c r="ADE17748" s="60"/>
    </row>
    <row r="17749" spans="760:785" x14ac:dyDescent="0.25">
      <c r="ACF17749" s="60"/>
      <c r="ACG17749" s="60"/>
      <c r="ACH17749" s="60"/>
      <c r="ACI17749" s="60"/>
      <c r="ACJ17749" s="60"/>
      <c r="ACK17749" s="60"/>
      <c r="ACL17749" s="60"/>
      <c r="ACM17749" s="60"/>
      <c r="ACN17749" s="60"/>
      <c r="ACO17749" s="60"/>
      <c r="ACP17749" s="60"/>
      <c r="ACQ17749" s="60"/>
      <c r="ACR17749" s="60"/>
      <c r="ACS17749" s="60"/>
      <c r="ACT17749" s="60"/>
      <c r="ACU17749" s="60"/>
      <c r="ACV17749" s="60"/>
      <c r="ACW17749" s="60"/>
      <c r="ACX17749" s="60"/>
      <c r="ACY17749" s="60">
        <v>3.5712102695287698E-2</v>
      </c>
      <c r="ACZ17749" s="60"/>
      <c r="ADA17749" s="60"/>
      <c r="ADB17749" s="60"/>
      <c r="ADC17749" s="60"/>
      <c r="ADD17749" s="60"/>
      <c r="ADE17749" s="60"/>
    </row>
    <row r="17750" spans="760:785" x14ac:dyDescent="0.25">
      <c r="ACF17750" s="60"/>
      <c r="ACG17750" s="60"/>
      <c r="ACH17750" s="60"/>
      <c r="ACI17750" s="60"/>
      <c r="ACJ17750" s="60"/>
      <c r="ACK17750" s="60"/>
      <c r="ACL17750" s="60"/>
      <c r="ACM17750" s="60"/>
      <c r="ACN17750" s="60"/>
      <c r="ACO17750" s="60"/>
      <c r="ACP17750" s="60"/>
      <c r="ACQ17750" s="60"/>
      <c r="ACR17750" s="60"/>
      <c r="ACS17750" s="60"/>
      <c r="ACT17750" s="60"/>
      <c r="ACU17750" s="60"/>
      <c r="ACV17750" s="60"/>
      <c r="ACW17750" s="60"/>
      <c r="ACX17750" s="60"/>
      <c r="ACY17750" s="60">
        <v>3.5643961830435202E-2</v>
      </c>
      <c r="ACZ17750" s="60"/>
      <c r="ADA17750" s="60"/>
      <c r="ADB17750" s="60"/>
      <c r="ADC17750" s="60"/>
      <c r="ADD17750" s="60"/>
      <c r="ADE17750" s="60"/>
    </row>
    <row r="17751" spans="760:785" x14ac:dyDescent="0.25">
      <c r="ACF17751" s="60"/>
      <c r="ACG17751" s="60"/>
      <c r="ACH17751" s="60"/>
      <c r="ACI17751" s="60"/>
      <c r="ACJ17751" s="60"/>
      <c r="ACK17751" s="60"/>
      <c r="ACL17751" s="60"/>
      <c r="ACM17751" s="60"/>
      <c r="ACN17751" s="60"/>
      <c r="ACO17751" s="60"/>
      <c r="ACP17751" s="60"/>
      <c r="ACQ17751" s="60"/>
      <c r="ACR17751" s="60"/>
      <c r="ACS17751" s="60"/>
      <c r="ACT17751" s="60"/>
      <c r="ACU17751" s="60"/>
      <c r="ACV17751" s="60"/>
      <c r="ACW17751" s="60"/>
      <c r="ACX17751" s="60"/>
      <c r="ACY17751" s="60">
        <v>3.5643961830435202E-2</v>
      </c>
      <c r="ACZ17751" s="60"/>
      <c r="ADA17751" s="60"/>
      <c r="ADB17751" s="60"/>
      <c r="ADC17751" s="60"/>
      <c r="ADD17751" s="60"/>
      <c r="ADE17751" s="60"/>
    </row>
    <row r="17752" spans="760:785" x14ac:dyDescent="0.25">
      <c r="ACF17752" s="60"/>
      <c r="ACG17752" s="60"/>
      <c r="ACH17752" s="60"/>
      <c r="ACI17752" s="60"/>
      <c r="ACJ17752" s="60"/>
      <c r="ACK17752" s="60"/>
      <c r="ACL17752" s="60"/>
      <c r="ACM17752" s="60"/>
      <c r="ACN17752" s="60"/>
      <c r="ACO17752" s="60"/>
      <c r="ACP17752" s="60"/>
      <c r="ACQ17752" s="60"/>
      <c r="ACR17752" s="60"/>
      <c r="ACS17752" s="60"/>
      <c r="ACT17752" s="60"/>
      <c r="ACU17752" s="60"/>
      <c r="ACV17752" s="60"/>
      <c r="ACW17752" s="60"/>
      <c r="ACX17752" s="60"/>
      <c r="ACY17752" s="60">
        <v>3.5639399130220899E-2</v>
      </c>
      <c r="ACZ17752" s="60"/>
      <c r="ADA17752" s="60"/>
      <c r="ADB17752" s="60"/>
      <c r="ADC17752" s="60"/>
      <c r="ADD17752" s="60"/>
      <c r="ADE17752" s="60"/>
    </row>
    <row r="17753" spans="760:785" x14ac:dyDescent="0.25">
      <c r="ACF17753" s="60"/>
      <c r="ACG17753" s="60"/>
      <c r="ACH17753" s="60"/>
      <c r="ACI17753" s="60"/>
      <c r="ACJ17753" s="60"/>
      <c r="ACK17753" s="60"/>
      <c r="ACL17753" s="60"/>
      <c r="ACM17753" s="60"/>
      <c r="ACN17753" s="60"/>
      <c r="ACO17753" s="60"/>
      <c r="ACP17753" s="60"/>
      <c r="ACQ17753" s="60"/>
      <c r="ACR17753" s="60"/>
      <c r="ACS17753" s="60"/>
      <c r="ACT17753" s="60"/>
      <c r="ACU17753" s="60"/>
      <c r="ACV17753" s="60"/>
      <c r="ACW17753" s="60"/>
      <c r="ACX17753" s="60"/>
      <c r="ACY17753" s="60">
        <v>3.5617888237968499E-2</v>
      </c>
      <c r="ACZ17753" s="60"/>
      <c r="ADA17753" s="60"/>
      <c r="ADB17753" s="60"/>
      <c r="ADC17753" s="60"/>
      <c r="ADD17753" s="60"/>
      <c r="ADE17753" s="60"/>
    </row>
    <row r="17754" spans="760:785" x14ac:dyDescent="0.25">
      <c r="ACF17754" s="60"/>
      <c r="ACG17754" s="60"/>
      <c r="ACH17754" s="60"/>
      <c r="ACI17754" s="60"/>
      <c r="ACJ17754" s="60"/>
      <c r="ACK17754" s="60"/>
      <c r="ACL17754" s="60"/>
      <c r="ACM17754" s="60"/>
      <c r="ACN17754" s="60"/>
      <c r="ACO17754" s="60"/>
      <c r="ACP17754" s="60"/>
      <c r="ACQ17754" s="60"/>
      <c r="ACR17754" s="60"/>
      <c r="ACS17754" s="60"/>
      <c r="ACT17754" s="60"/>
      <c r="ACU17754" s="60"/>
      <c r="ACV17754" s="60"/>
      <c r="ACW17754" s="60"/>
      <c r="ACX17754" s="60"/>
      <c r="ACY17754" s="60">
        <v>3.5617888237968499E-2</v>
      </c>
      <c r="ACZ17754" s="60"/>
      <c r="ADA17754" s="60"/>
      <c r="ADB17754" s="60"/>
      <c r="ADC17754" s="60"/>
      <c r="ADD17754" s="60"/>
      <c r="ADE17754" s="60"/>
    </row>
    <row r="17755" spans="760:785" x14ac:dyDescent="0.25">
      <c r="ACF17755" s="60"/>
      <c r="ACG17755" s="60"/>
      <c r="ACH17755" s="60"/>
      <c r="ACI17755" s="60"/>
      <c r="ACJ17755" s="60"/>
      <c r="ACK17755" s="60"/>
      <c r="ACL17755" s="60"/>
      <c r="ACM17755" s="60"/>
      <c r="ACN17755" s="60"/>
      <c r="ACO17755" s="60"/>
      <c r="ACP17755" s="60"/>
      <c r="ACQ17755" s="60"/>
      <c r="ACR17755" s="60"/>
      <c r="ACS17755" s="60"/>
      <c r="ACT17755" s="60"/>
      <c r="ACU17755" s="60"/>
      <c r="ACV17755" s="60"/>
      <c r="ACW17755" s="60"/>
      <c r="ACX17755" s="60"/>
      <c r="ACY17755" s="60">
        <v>3.5386811757265303E-2</v>
      </c>
      <c r="ACZ17755" s="60"/>
      <c r="ADA17755" s="60"/>
      <c r="ADB17755" s="60"/>
      <c r="ADC17755" s="60"/>
      <c r="ADD17755" s="60"/>
      <c r="ADE17755" s="60"/>
    </row>
    <row r="17756" spans="760:785" x14ac:dyDescent="0.25">
      <c r="ACF17756" s="60"/>
      <c r="ACG17756" s="60"/>
      <c r="ACH17756" s="60"/>
      <c r="ACI17756" s="60"/>
      <c r="ACJ17756" s="60"/>
      <c r="ACK17756" s="60"/>
      <c r="ACL17756" s="60"/>
      <c r="ACM17756" s="60"/>
      <c r="ACN17756" s="60"/>
      <c r="ACO17756" s="60"/>
      <c r="ACP17756" s="60"/>
      <c r="ACQ17756" s="60"/>
      <c r="ACR17756" s="60"/>
      <c r="ACS17756" s="60"/>
      <c r="ACT17756" s="60"/>
      <c r="ACU17756" s="60"/>
      <c r="ACV17756" s="60"/>
      <c r="ACW17756" s="60"/>
      <c r="ACX17756" s="60"/>
      <c r="ACY17756" s="60">
        <v>3.5386811757265303E-2</v>
      </c>
      <c r="ACZ17756" s="60"/>
      <c r="ADA17756" s="60"/>
      <c r="ADB17756" s="60"/>
      <c r="ADC17756" s="60"/>
      <c r="ADD17756" s="60"/>
      <c r="ADE17756" s="60"/>
    </row>
    <row r="17757" spans="760:785" x14ac:dyDescent="0.25">
      <c r="ACF17757" s="60"/>
      <c r="ACG17757" s="60"/>
      <c r="ACH17757" s="60"/>
      <c r="ACI17757" s="60"/>
      <c r="ACJ17757" s="60"/>
      <c r="ACK17757" s="60"/>
      <c r="ACL17757" s="60"/>
      <c r="ACM17757" s="60"/>
      <c r="ACN17757" s="60"/>
      <c r="ACO17757" s="60"/>
      <c r="ACP17757" s="60"/>
      <c r="ACQ17757" s="60"/>
      <c r="ACR17757" s="60"/>
      <c r="ACS17757" s="60"/>
      <c r="ACT17757" s="60"/>
      <c r="ACU17757" s="60"/>
      <c r="ACV17757" s="60"/>
      <c r="ACW17757" s="60"/>
      <c r="ACX17757" s="60"/>
      <c r="ACY17757" s="60">
        <v>3.5360666212146202E-2</v>
      </c>
      <c r="ACZ17757" s="60"/>
      <c r="ADA17757" s="60"/>
      <c r="ADB17757" s="60"/>
      <c r="ADC17757" s="60"/>
      <c r="ADD17757" s="60"/>
      <c r="ADE17757" s="60"/>
    </row>
    <row r="17758" spans="760:785" x14ac:dyDescent="0.25">
      <c r="ACF17758" s="60"/>
      <c r="ACG17758" s="60"/>
      <c r="ACH17758" s="60"/>
      <c r="ACI17758" s="60"/>
      <c r="ACJ17758" s="60"/>
      <c r="ACK17758" s="60"/>
      <c r="ACL17758" s="60"/>
      <c r="ACM17758" s="60"/>
      <c r="ACN17758" s="60"/>
      <c r="ACO17758" s="60"/>
      <c r="ACP17758" s="60"/>
      <c r="ACQ17758" s="60"/>
      <c r="ACR17758" s="60"/>
      <c r="ACS17758" s="60"/>
      <c r="ACT17758" s="60"/>
      <c r="ACU17758" s="60"/>
      <c r="ACV17758" s="60"/>
      <c r="ACW17758" s="60"/>
      <c r="ACX17758" s="60"/>
      <c r="ACY17758" s="60">
        <v>3.5360666212146202E-2</v>
      </c>
      <c r="ACZ17758" s="60"/>
      <c r="ADA17758" s="60"/>
      <c r="ADB17758" s="60"/>
      <c r="ADC17758" s="60"/>
      <c r="ADD17758" s="60"/>
      <c r="ADE17758" s="60"/>
    </row>
    <row r="17759" spans="760:785" x14ac:dyDescent="0.25">
      <c r="ACF17759" s="60"/>
      <c r="ACG17759" s="60"/>
      <c r="ACH17759" s="60"/>
      <c r="ACI17759" s="60"/>
      <c r="ACJ17759" s="60"/>
      <c r="ACK17759" s="60"/>
      <c r="ACL17759" s="60"/>
      <c r="ACM17759" s="60"/>
      <c r="ACN17759" s="60"/>
      <c r="ACO17759" s="60"/>
      <c r="ACP17759" s="60"/>
      <c r="ACQ17759" s="60"/>
      <c r="ACR17759" s="60"/>
      <c r="ACS17759" s="60"/>
      <c r="ACT17759" s="60"/>
      <c r="ACU17759" s="60"/>
      <c r="ACV17759" s="60"/>
      <c r="ACW17759" s="60"/>
      <c r="ACX17759" s="60"/>
      <c r="ACY17759" s="60">
        <v>3.5189100579956702E-2</v>
      </c>
      <c r="ACZ17759" s="60"/>
      <c r="ADA17759" s="60"/>
      <c r="ADB17759" s="60"/>
      <c r="ADC17759" s="60"/>
      <c r="ADD17759" s="60"/>
      <c r="ADE17759" s="60"/>
    </row>
    <row r="17760" spans="760:785" x14ac:dyDescent="0.25">
      <c r="ACF17760" s="60"/>
      <c r="ACG17760" s="60"/>
      <c r="ACH17760" s="60"/>
      <c r="ACI17760" s="60"/>
      <c r="ACJ17760" s="60"/>
      <c r="ACK17760" s="60"/>
      <c r="ACL17760" s="60"/>
      <c r="ACM17760" s="60"/>
      <c r="ACN17760" s="60"/>
      <c r="ACO17760" s="60"/>
      <c r="ACP17760" s="60"/>
      <c r="ACQ17760" s="60"/>
      <c r="ACR17760" s="60"/>
      <c r="ACS17760" s="60"/>
      <c r="ACT17760" s="60"/>
      <c r="ACU17760" s="60"/>
      <c r="ACV17760" s="60"/>
      <c r="ACW17760" s="60"/>
      <c r="ACX17760" s="60"/>
      <c r="ACY17760" s="60">
        <v>3.5189100579956702E-2</v>
      </c>
      <c r="ACZ17760" s="60"/>
      <c r="ADA17760" s="60"/>
      <c r="ADB17760" s="60"/>
      <c r="ADC17760" s="60"/>
      <c r="ADD17760" s="60"/>
      <c r="ADE17760" s="60"/>
    </row>
    <row r="17761" spans="760:785" x14ac:dyDescent="0.25">
      <c r="ACF17761" s="60"/>
      <c r="ACG17761" s="60"/>
      <c r="ACH17761" s="60"/>
      <c r="ACI17761" s="60"/>
      <c r="ACJ17761" s="60"/>
      <c r="ACK17761" s="60"/>
      <c r="ACL17761" s="60"/>
      <c r="ACM17761" s="60"/>
      <c r="ACN17761" s="60"/>
      <c r="ACO17761" s="60"/>
      <c r="ACP17761" s="60"/>
      <c r="ACQ17761" s="60"/>
      <c r="ACR17761" s="60"/>
      <c r="ACS17761" s="60"/>
      <c r="ACT17761" s="60"/>
      <c r="ACU17761" s="60"/>
      <c r="ACV17761" s="60"/>
      <c r="ACW17761" s="60"/>
      <c r="ACX17761" s="60"/>
      <c r="ACY17761" s="60">
        <v>3.5181500135544802E-2</v>
      </c>
      <c r="ACZ17761" s="60"/>
      <c r="ADA17761" s="60"/>
      <c r="ADB17761" s="60"/>
      <c r="ADC17761" s="60"/>
      <c r="ADD17761" s="60"/>
      <c r="ADE17761" s="60"/>
    </row>
    <row r="17762" spans="760:785" x14ac:dyDescent="0.25">
      <c r="ACF17762" s="60"/>
      <c r="ACG17762" s="60"/>
      <c r="ACH17762" s="60"/>
      <c r="ACI17762" s="60"/>
      <c r="ACJ17762" s="60"/>
      <c r="ACK17762" s="60"/>
      <c r="ACL17762" s="60"/>
      <c r="ACM17762" s="60"/>
      <c r="ACN17762" s="60"/>
      <c r="ACO17762" s="60"/>
      <c r="ACP17762" s="60"/>
      <c r="ACQ17762" s="60"/>
      <c r="ACR17762" s="60"/>
      <c r="ACS17762" s="60"/>
      <c r="ACT17762" s="60"/>
      <c r="ACU17762" s="60"/>
      <c r="ACV17762" s="60"/>
      <c r="ACW17762" s="60"/>
      <c r="ACX17762" s="60"/>
      <c r="ACY17762" s="60">
        <v>3.5161775289930197E-2</v>
      </c>
      <c r="ACZ17762" s="60"/>
      <c r="ADA17762" s="60"/>
      <c r="ADB17762" s="60"/>
      <c r="ADC17762" s="60"/>
      <c r="ADD17762" s="60"/>
      <c r="ADE17762" s="60"/>
    </row>
    <row r="17763" spans="760:785" x14ac:dyDescent="0.25">
      <c r="ACF17763" s="60"/>
      <c r="ACG17763" s="60"/>
      <c r="ACH17763" s="60"/>
      <c r="ACI17763" s="60"/>
      <c r="ACJ17763" s="60"/>
      <c r="ACK17763" s="60"/>
      <c r="ACL17763" s="60"/>
      <c r="ACM17763" s="60"/>
      <c r="ACN17763" s="60"/>
      <c r="ACO17763" s="60"/>
      <c r="ACP17763" s="60"/>
      <c r="ACQ17763" s="60"/>
      <c r="ACR17763" s="60"/>
      <c r="ACS17763" s="60"/>
      <c r="ACT17763" s="60"/>
      <c r="ACU17763" s="60"/>
      <c r="ACV17763" s="60"/>
      <c r="ACW17763" s="60"/>
      <c r="ACX17763" s="60"/>
      <c r="ACY17763" s="60">
        <v>3.5161775289930197E-2</v>
      </c>
      <c r="ACZ17763" s="60"/>
      <c r="ADA17763" s="60"/>
      <c r="ADB17763" s="60"/>
      <c r="ADC17763" s="60"/>
      <c r="ADD17763" s="60"/>
      <c r="ADE17763" s="60"/>
    </row>
    <row r="17764" spans="760:785" x14ac:dyDescent="0.25">
      <c r="ACF17764" s="60"/>
      <c r="ACG17764" s="60"/>
      <c r="ACH17764" s="60"/>
      <c r="ACI17764" s="60"/>
      <c r="ACJ17764" s="60"/>
      <c r="ACK17764" s="60"/>
      <c r="ACL17764" s="60"/>
      <c r="ACM17764" s="60"/>
      <c r="ACN17764" s="60"/>
      <c r="ACO17764" s="60"/>
      <c r="ACP17764" s="60"/>
      <c r="ACQ17764" s="60"/>
      <c r="ACR17764" s="60"/>
      <c r="ACS17764" s="60"/>
      <c r="ACT17764" s="60"/>
      <c r="ACU17764" s="60"/>
      <c r="ACV17764" s="60"/>
      <c r="ACW17764" s="60"/>
      <c r="ACX17764" s="60"/>
      <c r="ACY17764" s="60">
        <v>3.4934204065673498E-2</v>
      </c>
      <c r="ACZ17764" s="60"/>
      <c r="ADA17764" s="60"/>
      <c r="ADB17764" s="60"/>
      <c r="ADC17764" s="60"/>
      <c r="ADD17764" s="60"/>
      <c r="ADE17764" s="60"/>
    </row>
    <row r="17765" spans="760:785" x14ac:dyDescent="0.25">
      <c r="ACF17765" s="60"/>
      <c r="ACG17765" s="60"/>
      <c r="ACH17765" s="60"/>
      <c r="ACI17765" s="60"/>
      <c r="ACJ17765" s="60"/>
      <c r="ACK17765" s="60"/>
      <c r="ACL17765" s="60"/>
      <c r="ACM17765" s="60"/>
      <c r="ACN17765" s="60"/>
      <c r="ACO17765" s="60"/>
      <c r="ACP17765" s="60"/>
      <c r="ACQ17765" s="60"/>
      <c r="ACR17765" s="60"/>
      <c r="ACS17765" s="60"/>
      <c r="ACT17765" s="60"/>
      <c r="ACU17765" s="60"/>
      <c r="ACV17765" s="60"/>
      <c r="ACW17765" s="60"/>
      <c r="ACX17765" s="60"/>
      <c r="ACY17765" s="60">
        <v>3.4934204065673498E-2</v>
      </c>
      <c r="ACZ17765" s="60"/>
      <c r="ADA17765" s="60"/>
      <c r="ADB17765" s="60"/>
      <c r="ADC17765" s="60"/>
      <c r="ADD17765" s="60"/>
      <c r="ADE17765" s="60"/>
    </row>
    <row r="17766" spans="760:785" x14ac:dyDescent="0.25">
      <c r="ACF17766" s="60"/>
      <c r="ACG17766" s="60"/>
      <c r="ACH17766" s="60"/>
      <c r="ACI17766" s="60"/>
      <c r="ACJ17766" s="60"/>
      <c r="ACK17766" s="60"/>
      <c r="ACL17766" s="60"/>
      <c r="ACM17766" s="60"/>
      <c r="ACN17766" s="60"/>
      <c r="ACO17766" s="60"/>
      <c r="ACP17766" s="60"/>
      <c r="ACQ17766" s="60"/>
      <c r="ACR17766" s="60"/>
      <c r="ACS17766" s="60"/>
      <c r="ACT17766" s="60"/>
      <c r="ACU17766" s="60"/>
      <c r="ACV17766" s="60"/>
      <c r="ACW17766" s="60"/>
      <c r="ACX17766" s="60"/>
      <c r="ACY17766" s="60">
        <v>3.4836608793621299E-2</v>
      </c>
      <c r="ACZ17766" s="60"/>
      <c r="ADA17766" s="60"/>
      <c r="ADB17766" s="60"/>
      <c r="ADC17766" s="60"/>
      <c r="ADD17766" s="60"/>
      <c r="ADE17766" s="60"/>
    </row>
    <row r="17767" spans="760:785" x14ac:dyDescent="0.25">
      <c r="ACF17767" s="60"/>
      <c r="ACG17767" s="60"/>
      <c r="ACH17767" s="60"/>
      <c r="ACI17767" s="60"/>
      <c r="ACJ17767" s="60"/>
      <c r="ACK17767" s="60"/>
      <c r="ACL17767" s="60"/>
      <c r="ACM17767" s="60"/>
      <c r="ACN17767" s="60"/>
      <c r="ACO17767" s="60"/>
      <c r="ACP17767" s="60"/>
      <c r="ACQ17767" s="60"/>
      <c r="ACR17767" s="60"/>
      <c r="ACS17767" s="60"/>
      <c r="ACT17767" s="60"/>
      <c r="ACU17767" s="60"/>
      <c r="ACV17767" s="60"/>
      <c r="ACW17767" s="60"/>
      <c r="ACX17767" s="60"/>
      <c r="ACY17767" s="60">
        <v>3.4784982879728497E-2</v>
      </c>
      <c r="ACZ17767" s="60"/>
      <c r="ADA17767" s="60"/>
      <c r="ADB17767" s="60"/>
      <c r="ADC17767" s="60"/>
      <c r="ADD17767" s="60"/>
      <c r="ADE17767" s="60"/>
    </row>
    <row r="17768" spans="760:785" x14ac:dyDescent="0.25">
      <c r="ACF17768" s="60"/>
      <c r="ACG17768" s="60"/>
      <c r="ACH17768" s="60"/>
      <c r="ACI17768" s="60"/>
      <c r="ACJ17768" s="60"/>
      <c r="ACK17768" s="60"/>
      <c r="ACL17768" s="60"/>
      <c r="ACM17768" s="60"/>
      <c r="ACN17768" s="60"/>
      <c r="ACO17768" s="60"/>
      <c r="ACP17768" s="60"/>
      <c r="ACQ17768" s="60"/>
      <c r="ACR17768" s="60"/>
      <c r="ACS17768" s="60"/>
      <c r="ACT17768" s="60"/>
      <c r="ACU17768" s="60"/>
      <c r="ACV17768" s="60"/>
      <c r="ACW17768" s="60"/>
      <c r="ACX17768" s="60"/>
      <c r="ACY17768" s="60">
        <v>3.4784982879728497E-2</v>
      </c>
      <c r="ACZ17768" s="60"/>
      <c r="ADA17768" s="60"/>
      <c r="ADB17768" s="60"/>
      <c r="ADC17768" s="60"/>
      <c r="ADD17768" s="60"/>
      <c r="ADE17768" s="60"/>
    </row>
    <row r="17769" spans="760:785" x14ac:dyDescent="0.25">
      <c r="ACF17769" s="60"/>
      <c r="ACG17769" s="60"/>
      <c r="ACH17769" s="60"/>
      <c r="ACI17769" s="60"/>
      <c r="ACJ17769" s="60"/>
      <c r="ACK17769" s="60"/>
      <c r="ACL17769" s="60"/>
      <c r="ACM17769" s="60"/>
      <c r="ACN17769" s="60"/>
      <c r="ACO17769" s="60"/>
      <c r="ACP17769" s="60"/>
      <c r="ACQ17769" s="60"/>
      <c r="ACR17769" s="60"/>
      <c r="ACS17769" s="60"/>
      <c r="ACT17769" s="60"/>
      <c r="ACU17769" s="60"/>
      <c r="ACV17769" s="60"/>
      <c r="ACW17769" s="60"/>
      <c r="ACX17769" s="60"/>
      <c r="ACY17769" s="60">
        <v>3.4743874574306603E-2</v>
      </c>
      <c r="ACZ17769" s="60"/>
      <c r="ADA17769" s="60"/>
      <c r="ADB17769" s="60"/>
      <c r="ADC17769" s="60"/>
      <c r="ADD17769" s="60"/>
      <c r="ADE17769" s="60"/>
    </row>
    <row r="17770" spans="760:785" x14ac:dyDescent="0.25">
      <c r="ACF17770" s="60"/>
      <c r="ACG17770" s="60"/>
      <c r="ACH17770" s="60"/>
      <c r="ACI17770" s="60"/>
      <c r="ACJ17770" s="60"/>
      <c r="ACK17770" s="60"/>
      <c r="ACL17770" s="60"/>
      <c r="ACM17770" s="60"/>
      <c r="ACN17770" s="60"/>
      <c r="ACO17770" s="60"/>
      <c r="ACP17770" s="60"/>
      <c r="ACQ17770" s="60"/>
      <c r="ACR17770" s="60"/>
      <c r="ACS17770" s="60"/>
      <c r="ACT17770" s="60"/>
      <c r="ACU17770" s="60"/>
      <c r="ACV17770" s="60"/>
      <c r="ACW17770" s="60"/>
      <c r="ACX17770" s="60"/>
      <c r="ACY17770" s="60">
        <v>3.4743874574306603E-2</v>
      </c>
      <c r="ACZ17770" s="60"/>
      <c r="ADA17770" s="60"/>
      <c r="ADB17770" s="60"/>
      <c r="ADC17770" s="60"/>
      <c r="ADD17770" s="60"/>
      <c r="ADE17770" s="60"/>
    </row>
    <row r="17771" spans="760:785" x14ac:dyDescent="0.25">
      <c r="ACF17771" s="60"/>
      <c r="ACG17771" s="60"/>
      <c r="ACH17771" s="60"/>
      <c r="ACI17771" s="60"/>
      <c r="ACJ17771" s="60"/>
      <c r="ACK17771" s="60"/>
      <c r="ACL17771" s="60"/>
      <c r="ACM17771" s="60"/>
      <c r="ACN17771" s="60"/>
      <c r="ACO17771" s="60"/>
      <c r="ACP17771" s="60"/>
      <c r="ACQ17771" s="60"/>
      <c r="ACR17771" s="60"/>
      <c r="ACS17771" s="60"/>
      <c r="ACT17771" s="60"/>
      <c r="ACU17771" s="60"/>
      <c r="ACV17771" s="60"/>
      <c r="ACW17771" s="60"/>
      <c r="ACX17771" s="60"/>
      <c r="ACY17771" s="60">
        <v>3.4708407575996102E-2</v>
      </c>
      <c r="ACZ17771" s="60"/>
      <c r="ADA17771" s="60"/>
      <c r="ADB17771" s="60"/>
      <c r="ADC17771" s="60"/>
      <c r="ADD17771" s="60"/>
      <c r="ADE17771" s="60"/>
    </row>
    <row r="17772" spans="760:785" x14ac:dyDescent="0.25">
      <c r="ACF17772" s="60"/>
      <c r="ACG17772" s="60"/>
      <c r="ACH17772" s="60"/>
      <c r="ACI17772" s="60"/>
      <c r="ACJ17772" s="60"/>
      <c r="ACK17772" s="60"/>
      <c r="ACL17772" s="60"/>
      <c r="ACM17772" s="60"/>
      <c r="ACN17772" s="60"/>
      <c r="ACO17772" s="60"/>
      <c r="ACP17772" s="60"/>
      <c r="ACQ17772" s="60"/>
      <c r="ACR17772" s="60"/>
      <c r="ACS17772" s="60"/>
      <c r="ACT17772" s="60"/>
      <c r="ACU17772" s="60"/>
      <c r="ACV17772" s="60"/>
      <c r="ACW17772" s="60"/>
      <c r="ACX17772" s="60"/>
      <c r="ACY17772" s="60">
        <v>3.4708407575996102E-2</v>
      </c>
      <c r="ACZ17772" s="60"/>
      <c r="ADA17772" s="60"/>
      <c r="ADB17772" s="60"/>
      <c r="ADC17772" s="60"/>
      <c r="ADD17772" s="60"/>
      <c r="ADE17772" s="60"/>
    </row>
    <row r="17773" spans="760:785" x14ac:dyDescent="0.25">
      <c r="ACF17773" s="60"/>
      <c r="ACG17773" s="60"/>
      <c r="ACH17773" s="60"/>
      <c r="ACI17773" s="60"/>
      <c r="ACJ17773" s="60"/>
      <c r="ACK17773" s="60"/>
      <c r="ACL17773" s="60"/>
      <c r="ACM17773" s="60"/>
      <c r="ACN17773" s="60"/>
      <c r="ACO17773" s="60"/>
      <c r="ACP17773" s="60"/>
      <c r="ACQ17773" s="60"/>
      <c r="ACR17773" s="60"/>
      <c r="ACS17773" s="60"/>
      <c r="ACT17773" s="60"/>
      <c r="ACU17773" s="60"/>
      <c r="ACV17773" s="60"/>
      <c r="ACW17773" s="60"/>
      <c r="ACX17773" s="60"/>
      <c r="ACY17773" s="60">
        <v>3.4660372090091901E-2</v>
      </c>
      <c r="ACZ17773" s="60"/>
      <c r="ADA17773" s="60"/>
      <c r="ADB17773" s="60"/>
      <c r="ADC17773" s="60"/>
      <c r="ADD17773" s="60"/>
      <c r="ADE17773" s="60"/>
    </row>
    <row r="17774" spans="760:785" x14ac:dyDescent="0.25">
      <c r="ACF17774" s="60"/>
      <c r="ACG17774" s="60"/>
      <c r="ACH17774" s="60"/>
      <c r="ACI17774" s="60"/>
      <c r="ACJ17774" s="60"/>
      <c r="ACK17774" s="60"/>
      <c r="ACL17774" s="60"/>
      <c r="ACM17774" s="60"/>
      <c r="ACN17774" s="60"/>
      <c r="ACO17774" s="60"/>
      <c r="ACP17774" s="60"/>
      <c r="ACQ17774" s="60"/>
      <c r="ACR17774" s="60"/>
      <c r="ACS17774" s="60"/>
      <c r="ACT17774" s="60"/>
      <c r="ACU17774" s="60"/>
      <c r="ACV17774" s="60"/>
      <c r="ACW17774" s="60"/>
      <c r="ACX17774" s="60"/>
      <c r="ACY17774" s="60">
        <v>3.4660372090091901E-2</v>
      </c>
      <c r="ACZ17774" s="60"/>
      <c r="ADA17774" s="60"/>
      <c r="ADB17774" s="60"/>
      <c r="ADC17774" s="60"/>
      <c r="ADD17774" s="60"/>
      <c r="ADE17774" s="60"/>
    </row>
    <row r="17775" spans="760:785" x14ac:dyDescent="0.25">
      <c r="ACF17775" s="60"/>
      <c r="ACG17775" s="60"/>
      <c r="ACH17775" s="60"/>
      <c r="ACI17775" s="60"/>
      <c r="ACJ17775" s="60"/>
      <c r="ACK17775" s="60"/>
      <c r="ACL17775" s="60"/>
      <c r="ACM17775" s="60"/>
      <c r="ACN17775" s="60"/>
      <c r="ACO17775" s="60"/>
      <c r="ACP17775" s="60"/>
      <c r="ACQ17775" s="60"/>
      <c r="ACR17775" s="60"/>
      <c r="ACS17775" s="60"/>
      <c r="ACT17775" s="60"/>
      <c r="ACU17775" s="60"/>
      <c r="ACV17775" s="60"/>
      <c r="ACW17775" s="60"/>
      <c r="ACX17775" s="60"/>
      <c r="ACY17775" s="60">
        <v>3.46454981456331E-2</v>
      </c>
      <c r="ACZ17775" s="60"/>
      <c r="ADA17775" s="60"/>
      <c r="ADB17775" s="60"/>
      <c r="ADC17775" s="60"/>
      <c r="ADD17775" s="60"/>
      <c r="ADE17775" s="60"/>
    </row>
    <row r="17776" spans="760:785" x14ac:dyDescent="0.25">
      <c r="ACF17776" s="60"/>
      <c r="ACG17776" s="60"/>
      <c r="ACH17776" s="60"/>
      <c r="ACI17776" s="60"/>
      <c r="ACJ17776" s="60"/>
      <c r="ACK17776" s="60"/>
      <c r="ACL17776" s="60"/>
      <c r="ACM17776" s="60"/>
      <c r="ACN17776" s="60"/>
      <c r="ACO17776" s="60"/>
      <c r="ACP17776" s="60"/>
      <c r="ACQ17776" s="60"/>
      <c r="ACR17776" s="60"/>
      <c r="ACS17776" s="60"/>
      <c r="ACT17776" s="60"/>
      <c r="ACU17776" s="60"/>
      <c r="ACV17776" s="60"/>
      <c r="ACW17776" s="60"/>
      <c r="ACX17776" s="60"/>
      <c r="ACY17776" s="60">
        <v>3.46284790162531E-2</v>
      </c>
      <c r="ACZ17776" s="60"/>
      <c r="ADA17776" s="60"/>
      <c r="ADB17776" s="60"/>
      <c r="ADC17776" s="60"/>
      <c r="ADD17776" s="60"/>
      <c r="ADE17776" s="60"/>
    </row>
    <row r="17777" spans="760:785" x14ac:dyDescent="0.25">
      <c r="ACF17777" s="60"/>
      <c r="ACG17777" s="60"/>
      <c r="ACH17777" s="60"/>
      <c r="ACI17777" s="60"/>
      <c r="ACJ17777" s="60"/>
      <c r="ACK17777" s="60"/>
      <c r="ACL17777" s="60"/>
      <c r="ACM17777" s="60"/>
      <c r="ACN17777" s="60"/>
      <c r="ACO17777" s="60"/>
      <c r="ACP17777" s="60"/>
      <c r="ACQ17777" s="60"/>
      <c r="ACR17777" s="60"/>
      <c r="ACS17777" s="60"/>
      <c r="ACT17777" s="60"/>
      <c r="ACU17777" s="60"/>
      <c r="ACV17777" s="60"/>
      <c r="ACW17777" s="60"/>
      <c r="ACX17777" s="60"/>
      <c r="ACY17777" s="60">
        <v>3.46284790162531E-2</v>
      </c>
      <c r="ACZ17777" s="60"/>
      <c r="ADA17777" s="60"/>
      <c r="ADB17777" s="60"/>
      <c r="ADC17777" s="60"/>
      <c r="ADD17777" s="60"/>
      <c r="ADE17777" s="60"/>
    </row>
    <row r="17778" spans="760:785" x14ac:dyDescent="0.25">
      <c r="ACF17778" s="60"/>
      <c r="ACG17778" s="60"/>
      <c r="ACH17778" s="60"/>
      <c r="ACI17778" s="60"/>
      <c r="ACJ17778" s="60"/>
      <c r="ACK17778" s="60"/>
      <c r="ACL17778" s="60"/>
      <c r="ACM17778" s="60"/>
      <c r="ACN17778" s="60"/>
      <c r="ACO17778" s="60"/>
      <c r="ACP17778" s="60"/>
      <c r="ACQ17778" s="60"/>
      <c r="ACR17778" s="60"/>
      <c r="ACS17778" s="60"/>
      <c r="ACT17778" s="60"/>
      <c r="ACU17778" s="60"/>
      <c r="ACV17778" s="60"/>
      <c r="ACW17778" s="60"/>
      <c r="ACX17778" s="60"/>
      <c r="ACY17778" s="60">
        <v>3.4576371867280097E-2</v>
      </c>
      <c r="ACZ17778" s="60"/>
      <c r="ADA17778" s="60"/>
      <c r="ADB17778" s="60"/>
      <c r="ADC17778" s="60"/>
      <c r="ADD17778" s="60"/>
      <c r="ADE17778" s="60"/>
    </row>
    <row r="17779" spans="760:785" x14ac:dyDescent="0.25">
      <c r="ACF17779" s="60"/>
      <c r="ACG17779" s="60"/>
      <c r="ACH17779" s="60"/>
      <c r="ACI17779" s="60"/>
      <c r="ACJ17779" s="60"/>
      <c r="ACK17779" s="60"/>
      <c r="ACL17779" s="60"/>
      <c r="ACM17779" s="60"/>
      <c r="ACN17779" s="60"/>
      <c r="ACO17779" s="60"/>
      <c r="ACP17779" s="60"/>
      <c r="ACQ17779" s="60"/>
      <c r="ACR17779" s="60"/>
      <c r="ACS17779" s="60"/>
      <c r="ACT17779" s="60"/>
      <c r="ACU17779" s="60"/>
      <c r="ACV17779" s="60"/>
      <c r="ACW17779" s="60"/>
      <c r="ACX17779" s="60"/>
      <c r="ACY17779" s="60">
        <v>3.4576371867280097E-2</v>
      </c>
      <c r="ACZ17779" s="60"/>
      <c r="ADA17779" s="60"/>
      <c r="ADB17779" s="60"/>
      <c r="ADC17779" s="60"/>
      <c r="ADD17779" s="60"/>
      <c r="ADE17779" s="60"/>
    </row>
    <row r="17780" spans="760:785" x14ac:dyDescent="0.25">
      <c r="ACF17780" s="60"/>
      <c r="ACG17780" s="60"/>
      <c r="ACH17780" s="60"/>
      <c r="ACI17780" s="60"/>
      <c r="ACJ17780" s="60"/>
      <c r="ACK17780" s="60"/>
      <c r="ACL17780" s="60"/>
      <c r="ACM17780" s="60"/>
      <c r="ACN17780" s="60"/>
      <c r="ACO17780" s="60"/>
      <c r="ACP17780" s="60"/>
      <c r="ACQ17780" s="60"/>
      <c r="ACR17780" s="60"/>
      <c r="ACS17780" s="60"/>
      <c r="ACT17780" s="60"/>
      <c r="ACU17780" s="60"/>
      <c r="ACV17780" s="60"/>
      <c r="ACW17780" s="60"/>
      <c r="ACX17780" s="60"/>
      <c r="ACY17780" s="60">
        <v>3.4498556243034703E-2</v>
      </c>
      <c r="ACZ17780" s="60"/>
      <c r="ADA17780" s="60"/>
      <c r="ADB17780" s="60"/>
      <c r="ADC17780" s="60"/>
      <c r="ADD17780" s="60"/>
      <c r="ADE17780" s="60"/>
    </row>
    <row r="17781" spans="760:785" x14ac:dyDescent="0.25">
      <c r="ACF17781" s="60"/>
      <c r="ACG17781" s="60"/>
      <c r="ACH17781" s="60"/>
      <c r="ACI17781" s="60"/>
      <c r="ACJ17781" s="60"/>
      <c r="ACK17781" s="60"/>
      <c r="ACL17781" s="60"/>
      <c r="ACM17781" s="60"/>
      <c r="ACN17781" s="60"/>
      <c r="ACO17781" s="60"/>
      <c r="ACP17781" s="60"/>
      <c r="ACQ17781" s="60"/>
      <c r="ACR17781" s="60"/>
      <c r="ACS17781" s="60"/>
      <c r="ACT17781" s="60"/>
      <c r="ACU17781" s="60"/>
      <c r="ACV17781" s="60"/>
      <c r="ACW17781" s="60"/>
      <c r="ACX17781" s="60"/>
      <c r="ACY17781" s="60">
        <v>3.4498556243034703E-2</v>
      </c>
      <c r="ACZ17781" s="60"/>
      <c r="ADA17781" s="60"/>
      <c r="ADB17781" s="60"/>
      <c r="ADC17781" s="60"/>
      <c r="ADD17781" s="60"/>
      <c r="ADE17781" s="60"/>
    </row>
    <row r="17782" spans="760:785" x14ac:dyDescent="0.25">
      <c r="ACF17782" s="60"/>
      <c r="ACG17782" s="60"/>
      <c r="ACH17782" s="60"/>
      <c r="ACI17782" s="60"/>
      <c r="ACJ17782" s="60"/>
      <c r="ACK17782" s="60"/>
      <c r="ACL17782" s="60"/>
      <c r="ACM17782" s="60"/>
      <c r="ACN17782" s="60"/>
      <c r="ACO17782" s="60"/>
      <c r="ACP17782" s="60"/>
      <c r="ACQ17782" s="60"/>
      <c r="ACR17782" s="60"/>
      <c r="ACS17782" s="60"/>
      <c r="ACT17782" s="60"/>
      <c r="ACU17782" s="60"/>
      <c r="ACV17782" s="60"/>
      <c r="ACW17782" s="60"/>
      <c r="ACX17782" s="60"/>
      <c r="ACY17782" s="60">
        <v>3.4311073704135601E-2</v>
      </c>
      <c r="ACZ17782" s="60"/>
      <c r="ADA17782" s="60"/>
      <c r="ADB17782" s="60"/>
      <c r="ADC17782" s="60"/>
      <c r="ADD17782" s="60"/>
      <c r="ADE17782" s="60"/>
    </row>
    <row r="17783" spans="760:785" x14ac:dyDescent="0.25">
      <c r="ACF17783" s="60"/>
      <c r="ACG17783" s="60"/>
      <c r="ACH17783" s="60"/>
      <c r="ACI17783" s="60"/>
      <c r="ACJ17783" s="60"/>
      <c r="ACK17783" s="60"/>
      <c r="ACL17783" s="60"/>
      <c r="ACM17783" s="60"/>
      <c r="ACN17783" s="60"/>
      <c r="ACO17783" s="60"/>
      <c r="ACP17783" s="60"/>
      <c r="ACQ17783" s="60"/>
      <c r="ACR17783" s="60"/>
      <c r="ACS17783" s="60"/>
      <c r="ACT17783" s="60"/>
      <c r="ACU17783" s="60"/>
      <c r="ACV17783" s="60"/>
      <c r="ACW17783" s="60"/>
      <c r="ACX17783" s="60"/>
      <c r="ACY17783" s="60">
        <v>3.4311073704135601E-2</v>
      </c>
      <c r="ACZ17783" s="60"/>
      <c r="ADA17783" s="60"/>
      <c r="ADB17783" s="60"/>
      <c r="ADC17783" s="60"/>
      <c r="ADD17783" s="60"/>
      <c r="ADE17783" s="60"/>
    </row>
    <row r="17784" spans="760:785" x14ac:dyDescent="0.25">
      <c r="ACF17784" s="60"/>
      <c r="ACG17784" s="60"/>
      <c r="ACH17784" s="60"/>
      <c r="ACI17784" s="60"/>
      <c r="ACJ17784" s="60"/>
      <c r="ACK17784" s="60"/>
      <c r="ACL17784" s="60"/>
      <c r="ACM17784" s="60"/>
      <c r="ACN17784" s="60"/>
      <c r="ACO17784" s="60"/>
      <c r="ACP17784" s="60"/>
      <c r="ACQ17784" s="60"/>
      <c r="ACR17784" s="60"/>
      <c r="ACS17784" s="60"/>
      <c r="ACT17784" s="60"/>
      <c r="ACU17784" s="60"/>
      <c r="ACV17784" s="60"/>
      <c r="ACW17784" s="60"/>
      <c r="ACX17784" s="60"/>
      <c r="ACY17784" s="60">
        <v>3.4263920535423799E-2</v>
      </c>
      <c r="ACZ17784" s="60"/>
      <c r="ADA17784" s="60"/>
      <c r="ADB17784" s="60"/>
      <c r="ADC17784" s="60"/>
      <c r="ADD17784" s="60"/>
      <c r="ADE17784" s="60"/>
    </row>
    <row r="17785" spans="760:785" x14ac:dyDescent="0.25">
      <c r="ACF17785" s="60"/>
      <c r="ACG17785" s="60"/>
      <c r="ACH17785" s="60"/>
      <c r="ACI17785" s="60"/>
      <c r="ACJ17785" s="60"/>
      <c r="ACK17785" s="60"/>
      <c r="ACL17785" s="60"/>
      <c r="ACM17785" s="60"/>
      <c r="ACN17785" s="60"/>
      <c r="ACO17785" s="60"/>
      <c r="ACP17785" s="60"/>
      <c r="ACQ17785" s="60"/>
      <c r="ACR17785" s="60"/>
      <c r="ACS17785" s="60"/>
      <c r="ACT17785" s="60"/>
      <c r="ACU17785" s="60"/>
      <c r="ACV17785" s="60"/>
      <c r="ACW17785" s="60"/>
      <c r="ACX17785" s="60"/>
      <c r="ACY17785" s="60">
        <v>3.4263920535423799E-2</v>
      </c>
      <c r="ACZ17785" s="60"/>
      <c r="ADA17785" s="60"/>
      <c r="ADB17785" s="60"/>
      <c r="ADC17785" s="60"/>
      <c r="ADD17785" s="60"/>
      <c r="ADE17785" s="60"/>
    </row>
    <row r="17786" spans="760:785" x14ac:dyDescent="0.25">
      <c r="ACF17786" s="60"/>
      <c r="ACG17786" s="60"/>
      <c r="ACH17786" s="60"/>
      <c r="ACI17786" s="60"/>
      <c r="ACJ17786" s="60"/>
      <c r="ACK17786" s="60"/>
      <c r="ACL17786" s="60"/>
      <c r="ACM17786" s="60"/>
      <c r="ACN17786" s="60"/>
      <c r="ACO17786" s="60"/>
      <c r="ACP17786" s="60"/>
      <c r="ACQ17786" s="60"/>
      <c r="ACR17786" s="60"/>
      <c r="ACS17786" s="60"/>
      <c r="ACT17786" s="60"/>
      <c r="ACU17786" s="60"/>
      <c r="ACV17786" s="60"/>
      <c r="ACW17786" s="60"/>
      <c r="ACX17786" s="60"/>
      <c r="ACY17786" s="60">
        <v>3.42440125146182E-2</v>
      </c>
      <c r="ACZ17786" s="60"/>
      <c r="ADA17786" s="60"/>
      <c r="ADB17786" s="60"/>
      <c r="ADC17786" s="60"/>
      <c r="ADD17786" s="60"/>
      <c r="ADE17786" s="60"/>
    </row>
    <row r="17787" spans="760:785" x14ac:dyDescent="0.25">
      <c r="ACF17787" s="60"/>
      <c r="ACG17787" s="60"/>
      <c r="ACH17787" s="60"/>
      <c r="ACI17787" s="60"/>
      <c r="ACJ17787" s="60"/>
      <c r="ACK17787" s="60"/>
      <c r="ACL17787" s="60"/>
      <c r="ACM17787" s="60"/>
      <c r="ACN17787" s="60"/>
      <c r="ACO17787" s="60"/>
      <c r="ACP17787" s="60"/>
      <c r="ACQ17787" s="60"/>
      <c r="ACR17787" s="60"/>
      <c r="ACS17787" s="60"/>
      <c r="ACT17787" s="60"/>
      <c r="ACU17787" s="60"/>
      <c r="ACV17787" s="60"/>
      <c r="ACW17787" s="60"/>
      <c r="ACX17787" s="60"/>
      <c r="ACY17787" s="60">
        <v>3.42440125146182E-2</v>
      </c>
      <c r="ACZ17787" s="60"/>
      <c r="ADA17787" s="60"/>
      <c r="ADB17787" s="60"/>
      <c r="ADC17787" s="60"/>
      <c r="ADD17787" s="60"/>
      <c r="ADE17787" s="60"/>
    </row>
    <row r="17788" spans="760:785" x14ac:dyDescent="0.25">
      <c r="ACF17788" s="60"/>
      <c r="ACG17788" s="60"/>
      <c r="ACH17788" s="60"/>
      <c r="ACI17788" s="60"/>
      <c r="ACJ17788" s="60"/>
      <c r="ACK17788" s="60"/>
      <c r="ACL17788" s="60"/>
      <c r="ACM17788" s="60"/>
      <c r="ACN17788" s="60"/>
      <c r="ACO17788" s="60"/>
      <c r="ACP17788" s="60"/>
      <c r="ACQ17788" s="60"/>
      <c r="ACR17788" s="60"/>
      <c r="ACS17788" s="60"/>
      <c r="ACT17788" s="60"/>
      <c r="ACU17788" s="60"/>
      <c r="ACV17788" s="60"/>
      <c r="ACW17788" s="60"/>
      <c r="ACX17788" s="60"/>
      <c r="ACY17788" s="60">
        <v>3.4237014505705703E-2</v>
      </c>
      <c r="ACZ17788" s="60"/>
      <c r="ADA17788" s="60"/>
      <c r="ADB17788" s="60"/>
      <c r="ADC17788" s="60"/>
      <c r="ADD17788" s="60"/>
      <c r="ADE17788" s="60"/>
    </row>
    <row r="17789" spans="760:785" x14ac:dyDescent="0.25">
      <c r="ACF17789" s="60"/>
      <c r="ACG17789" s="60"/>
      <c r="ACH17789" s="60"/>
      <c r="ACI17789" s="60"/>
      <c r="ACJ17789" s="60"/>
      <c r="ACK17789" s="60"/>
      <c r="ACL17789" s="60"/>
      <c r="ACM17789" s="60"/>
      <c r="ACN17789" s="60"/>
      <c r="ACO17789" s="60"/>
      <c r="ACP17789" s="60"/>
      <c r="ACQ17789" s="60"/>
      <c r="ACR17789" s="60"/>
      <c r="ACS17789" s="60"/>
      <c r="ACT17789" s="60"/>
      <c r="ACU17789" s="60"/>
      <c r="ACV17789" s="60"/>
      <c r="ACW17789" s="60"/>
      <c r="ACX17789" s="60"/>
      <c r="ACY17789" s="60">
        <v>3.4237014505705703E-2</v>
      </c>
      <c r="ACZ17789" s="60"/>
      <c r="ADA17789" s="60"/>
      <c r="ADB17789" s="60"/>
      <c r="ADC17789" s="60"/>
      <c r="ADD17789" s="60"/>
      <c r="ADE17789" s="60"/>
    </row>
    <row r="17790" spans="760:785" x14ac:dyDescent="0.25">
      <c r="ACF17790" s="60"/>
      <c r="ACG17790" s="60"/>
      <c r="ACH17790" s="60"/>
      <c r="ACI17790" s="60"/>
      <c r="ACJ17790" s="60"/>
      <c r="ACK17790" s="60"/>
      <c r="ACL17790" s="60"/>
      <c r="ACM17790" s="60"/>
      <c r="ACN17790" s="60"/>
      <c r="ACO17790" s="60"/>
      <c r="ACP17790" s="60"/>
      <c r="ACQ17790" s="60"/>
      <c r="ACR17790" s="60"/>
      <c r="ACS17790" s="60"/>
      <c r="ACT17790" s="60"/>
      <c r="ACU17790" s="60"/>
      <c r="ACV17790" s="60"/>
      <c r="ACW17790" s="60"/>
      <c r="ACX17790" s="60"/>
      <c r="ACY17790" s="60">
        <v>3.4210612476777702E-2</v>
      </c>
      <c r="ACZ17790" s="60"/>
      <c r="ADA17790" s="60"/>
      <c r="ADB17790" s="60"/>
      <c r="ADC17790" s="60"/>
      <c r="ADD17790" s="60"/>
      <c r="ADE17790" s="60"/>
    </row>
    <row r="17791" spans="760:785" x14ac:dyDescent="0.25">
      <c r="ACF17791" s="60"/>
      <c r="ACG17791" s="60"/>
      <c r="ACH17791" s="60"/>
      <c r="ACI17791" s="60"/>
      <c r="ACJ17791" s="60"/>
      <c r="ACK17791" s="60"/>
      <c r="ACL17791" s="60"/>
      <c r="ACM17791" s="60"/>
      <c r="ACN17791" s="60"/>
      <c r="ACO17791" s="60"/>
      <c r="ACP17791" s="60"/>
      <c r="ACQ17791" s="60"/>
      <c r="ACR17791" s="60"/>
      <c r="ACS17791" s="60"/>
      <c r="ACT17791" s="60"/>
      <c r="ACU17791" s="60"/>
      <c r="ACV17791" s="60"/>
      <c r="ACW17791" s="60"/>
      <c r="ACX17791" s="60"/>
      <c r="ACY17791" s="60">
        <v>3.4210612476777702E-2</v>
      </c>
      <c r="ACZ17791" s="60"/>
      <c r="ADA17791" s="60"/>
      <c r="ADB17791" s="60"/>
      <c r="ADC17791" s="60"/>
      <c r="ADD17791" s="60"/>
      <c r="ADE17791" s="60"/>
    </row>
    <row r="17792" spans="760:785" x14ac:dyDescent="0.25">
      <c r="ACF17792" s="60"/>
      <c r="ACG17792" s="60"/>
      <c r="ACH17792" s="60"/>
      <c r="ACI17792" s="60"/>
      <c r="ACJ17792" s="60"/>
      <c r="ACK17792" s="60"/>
      <c r="ACL17792" s="60"/>
      <c r="ACM17792" s="60"/>
      <c r="ACN17792" s="60"/>
      <c r="ACO17792" s="60"/>
      <c r="ACP17792" s="60"/>
      <c r="ACQ17792" s="60"/>
      <c r="ACR17792" s="60"/>
      <c r="ACS17792" s="60"/>
      <c r="ACT17792" s="60"/>
      <c r="ACU17792" s="60"/>
      <c r="ACV17792" s="60"/>
      <c r="ACW17792" s="60"/>
      <c r="ACX17792" s="60"/>
      <c r="ACY17792" s="60">
        <v>3.41861383869718E-2</v>
      </c>
      <c r="ACZ17792" s="60"/>
      <c r="ADA17792" s="60"/>
      <c r="ADB17792" s="60"/>
      <c r="ADC17792" s="60"/>
      <c r="ADD17792" s="60"/>
      <c r="ADE17792" s="60"/>
    </row>
    <row r="17793" spans="760:785" x14ac:dyDescent="0.25">
      <c r="ACF17793" s="60"/>
      <c r="ACG17793" s="60"/>
      <c r="ACH17793" s="60"/>
      <c r="ACI17793" s="60"/>
      <c r="ACJ17793" s="60"/>
      <c r="ACK17793" s="60"/>
      <c r="ACL17793" s="60"/>
      <c r="ACM17793" s="60"/>
      <c r="ACN17793" s="60"/>
      <c r="ACO17793" s="60"/>
      <c r="ACP17793" s="60"/>
      <c r="ACQ17793" s="60"/>
      <c r="ACR17793" s="60"/>
      <c r="ACS17793" s="60"/>
      <c r="ACT17793" s="60"/>
      <c r="ACU17793" s="60"/>
      <c r="ACV17793" s="60"/>
      <c r="ACW17793" s="60"/>
      <c r="ACX17793" s="60"/>
      <c r="ACY17793" s="60">
        <v>3.41861383869718E-2</v>
      </c>
      <c r="ACZ17793" s="60"/>
      <c r="ADA17793" s="60"/>
      <c r="ADB17793" s="60"/>
      <c r="ADC17793" s="60"/>
      <c r="ADD17793" s="60"/>
      <c r="ADE17793" s="60"/>
    </row>
    <row r="17794" spans="760:785" x14ac:dyDescent="0.25">
      <c r="ACF17794" s="60"/>
      <c r="ACG17794" s="60"/>
      <c r="ACH17794" s="60"/>
      <c r="ACI17794" s="60"/>
      <c r="ACJ17794" s="60"/>
      <c r="ACK17794" s="60"/>
      <c r="ACL17794" s="60"/>
      <c r="ACM17794" s="60"/>
      <c r="ACN17794" s="60"/>
      <c r="ACO17794" s="60"/>
      <c r="ACP17794" s="60"/>
      <c r="ACQ17794" s="60"/>
      <c r="ACR17794" s="60"/>
      <c r="ACS17794" s="60"/>
      <c r="ACT17794" s="60"/>
      <c r="ACU17794" s="60"/>
      <c r="ACV17794" s="60"/>
      <c r="ACW17794" s="60"/>
      <c r="ACX17794" s="60"/>
      <c r="ACY17794" s="60">
        <v>3.4173542831321103E-2</v>
      </c>
      <c r="ACZ17794" s="60"/>
      <c r="ADA17794" s="60"/>
      <c r="ADB17794" s="60"/>
      <c r="ADC17794" s="60"/>
      <c r="ADD17794" s="60"/>
      <c r="ADE17794" s="60"/>
    </row>
    <row r="17795" spans="760:785" x14ac:dyDescent="0.25">
      <c r="ACF17795" s="60"/>
      <c r="ACG17795" s="60"/>
      <c r="ACH17795" s="60"/>
      <c r="ACI17795" s="60"/>
      <c r="ACJ17795" s="60"/>
      <c r="ACK17795" s="60"/>
      <c r="ACL17795" s="60"/>
      <c r="ACM17795" s="60"/>
      <c r="ACN17795" s="60"/>
      <c r="ACO17795" s="60"/>
      <c r="ACP17795" s="60"/>
      <c r="ACQ17795" s="60"/>
      <c r="ACR17795" s="60"/>
      <c r="ACS17795" s="60"/>
      <c r="ACT17795" s="60"/>
      <c r="ACU17795" s="60"/>
      <c r="ACV17795" s="60"/>
      <c r="ACW17795" s="60"/>
      <c r="ACX17795" s="60"/>
      <c r="ACY17795" s="60">
        <v>3.4173542831321103E-2</v>
      </c>
      <c r="ACZ17795" s="60"/>
      <c r="ADA17795" s="60"/>
      <c r="ADB17795" s="60"/>
      <c r="ADC17795" s="60"/>
      <c r="ADD17795" s="60"/>
      <c r="ADE17795" s="60"/>
    </row>
    <row r="17796" spans="760:785" x14ac:dyDescent="0.25">
      <c r="ACF17796" s="60"/>
      <c r="ACG17796" s="60"/>
      <c r="ACH17796" s="60"/>
      <c r="ACI17796" s="60"/>
      <c r="ACJ17796" s="60"/>
      <c r="ACK17796" s="60"/>
      <c r="ACL17796" s="60"/>
      <c r="ACM17796" s="60"/>
      <c r="ACN17796" s="60"/>
      <c r="ACO17796" s="60"/>
      <c r="ACP17796" s="60"/>
      <c r="ACQ17796" s="60"/>
      <c r="ACR17796" s="60"/>
      <c r="ACS17796" s="60"/>
      <c r="ACT17796" s="60"/>
      <c r="ACU17796" s="60"/>
      <c r="ACV17796" s="60"/>
      <c r="ACW17796" s="60"/>
      <c r="ACX17796" s="60"/>
      <c r="ACY17796" s="60">
        <v>3.4146914197624598E-2</v>
      </c>
      <c r="ACZ17796" s="60"/>
      <c r="ADA17796" s="60"/>
      <c r="ADB17796" s="60"/>
      <c r="ADC17796" s="60"/>
      <c r="ADD17796" s="60"/>
      <c r="ADE17796" s="60"/>
    </row>
    <row r="17797" spans="760:785" x14ac:dyDescent="0.25">
      <c r="ACF17797" s="60"/>
      <c r="ACG17797" s="60"/>
      <c r="ACH17797" s="60"/>
      <c r="ACI17797" s="60"/>
      <c r="ACJ17797" s="60"/>
      <c r="ACK17797" s="60"/>
      <c r="ACL17797" s="60"/>
      <c r="ACM17797" s="60"/>
      <c r="ACN17797" s="60"/>
      <c r="ACO17797" s="60"/>
      <c r="ACP17797" s="60"/>
      <c r="ACQ17797" s="60"/>
      <c r="ACR17797" s="60"/>
      <c r="ACS17797" s="60"/>
      <c r="ACT17797" s="60"/>
      <c r="ACU17797" s="60"/>
      <c r="ACV17797" s="60"/>
      <c r="ACW17797" s="60"/>
      <c r="ACX17797" s="60"/>
      <c r="ACY17797" s="60">
        <v>3.4146914197624598E-2</v>
      </c>
      <c r="ACZ17797" s="60"/>
      <c r="ADA17797" s="60"/>
      <c r="ADB17797" s="60"/>
      <c r="ADC17797" s="60"/>
      <c r="ADD17797" s="60"/>
      <c r="ADE17797" s="60"/>
    </row>
    <row r="17798" spans="760:785" x14ac:dyDescent="0.25">
      <c r="ACF17798" s="60"/>
      <c r="ACG17798" s="60"/>
      <c r="ACH17798" s="60"/>
      <c r="ACI17798" s="60"/>
      <c r="ACJ17798" s="60"/>
      <c r="ACK17798" s="60"/>
      <c r="ACL17798" s="60"/>
      <c r="ACM17798" s="60"/>
      <c r="ACN17798" s="60"/>
      <c r="ACO17798" s="60"/>
      <c r="ACP17798" s="60"/>
      <c r="ACQ17798" s="60"/>
      <c r="ACR17798" s="60"/>
      <c r="ACS17798" s="60"/>
      <c r="ACT17798" s="60"/>
      <c r="ACU17798" s="60"/>
      <c r="ACV17798" s="60"/>
      <c r="ACW17798" s="60"/>
      <c r="ACX17798" s="60"/>
      <c r="ACY17798" s="60">
        <v>3.4108506446650103E-2</v>
      </c>
      <c r="ACZ17798" s="60"/>
      <c r="ADA17798" s="60"/>
      <c r="ADB17798" s="60"/>
      <c r="ADC17798" s="60"/>
      <c r="ADD17798" s="60"/>
      <c r="ADE17798" s="60"/>
    </row>
    <row r="17799" spans="760:785" x14ac:dyDescent="0.25">
      <c r="ACF17799" s="60"/>
      <c r="ACG17799" s="60"/>
      <c r="ACH17799" s="60"/>
      <c r="ACI17799" s="60"/>
      <c r="ACJ17799" s="60"/>
      <c r="ACK17799" s="60"/>
      <c r="ACL17799" s="60"/>
      <c r="ACM17799" s="60"/>
      <c r="ACN17799" s="60"/>
      <c r="ACO17799" s="60"/>
      <c r="ACP17799" s="60"/>
      <c r="ACQ17799" s="60"/>
      <c r="ACR17799" s="60"/>
      <c r="ACS17799" s="60"/>
      <c r="ACT17799" s="60"/>
      <c r="ACU17799" s="60"/>
      <c r="ACV17799" s="60"/>
      <c r="ACW17799" s="60"/>
      <c r="ACX17799" s="60"/>
      <c r="ACY17799" s="60">
        <v>3.4108506446650103E-2</v>
      </c>
      <c r="ACZ17799" s="60"/>
      <c r="ADA17799" s="60"/>
      <c r="ADB17799" s="60"/>
      <c r="ADC17799" s="60"/>
      <c r="ADD17799" s="60"/>
      <c r="ADE17799" s="60"/>
    </row>
    <row r="17800" spans="760:785" x14ac:dyDescent="0.25">
      <c r="ACF17800" s="60"/>
      <c r="ACG17800" s="60"/>
      <c r="ACH17800" s="60"/>
      <c r="ACI17800" s="60"/>
      <c r="ACJ17800" s="60"/>
      <c r="ACK17800" s="60"/>
      <c r="ACL17800" s="60"/>
      <c r="ACM17800" s="60"/>
      <c r="ACN17800" s="60"/>
      <c r="ACO17800" s="60"/>
      <c r="ACP17800" s="60"/>
      <c r="ACQ17800" s="60"/>
      <c r="ACR17800" s="60"/>
      <c r="ACS17800" s="60"/>
      <c r="ACT17800" s="60"/>
      <c r="ACU17800" s="60"/>
      <c r="ACV17800" s="60"/>
      <c r="ACW17800" s="60"/>
      <c r="ACX17800" s="60"/>
      <c r="ACY17800" s="60">
        <v>3.4106908012112899E-2</v>
      </c>
      <c r="ACZ17800" s="60"/>
      <c r="ADA17800" s="60"/>
      <c r="ADB17800" s="60"/>
      <c r="ADC17800" s="60"/>
      <c r="ADD17800" s="60"/>
      <c r="ADE17800" s="60"/>
    </row>
    <row r="17801" spans="760:785" x14ac:dyDescent="0.25">
      <c r="ACF17801" s="60"/>
      <c r="ACG17801" s="60"/>
      <c r="ACH17801" s="60"/>
      <c r="ACI17801" s="60"/>
      <c r="ACJ17801" s="60"/>
      <c r="ACK17801" s="60"/>
      <c r="ACL17801" s="60"/>
      <c r="ACM17801" s="60"/>
      <c r="ACN17801" s="60"/>
      <c r="ACO17801" s="60"/>
      <c r="ACP17801" s="60"/>
      <c r="ACQ17801" s="60"/>
      <c r="ACR17801" s="60"/>
      <c r="ACS17801" s="60"/>
      <c r="ACT17801" s="60"/>
      <c r="ACU17801" s="60"/>
      <c r="ACV17801" s="60"/>
      <c r="ACW17801" s="60"/>
      <c r="ACX17801" s="60"/>
      <c r="ACY17801" s="60">
        <v>3.4106908012112899E-2</v>
      </c>
      <c r="ACZ17801" s="60"/>
      <c r="ADA17801" s="60"/>
      <c r="ADB17801" s="60"/>
      <c r="ADC17801" s="60"/>
      <c r="ADD17801" s="60"/>
      <c r="ADE17801" s="60"/>
    </row>
    <row r="17802" spans="760:785" x14ac:dyDescent="0.25">
      <c r="ACF17802" s="60"/>
      <c r="ACG17802" s="60"/>
      <c r="ACH17802" s="60"/>
      <c r="ACI17802" s="60"/>
      <c r="ACJ17802" s="60"/>
      <c r="ACK17802" s="60"/>
      <c r="ACL17802" s="60"/>
      <c r="ACM17802" s="60"/>
      <c r="ACN17802" s="60"/>
      <c r="ACO17802" s="60"/>
      <c r="ACP17802" s="60"/>
      <c r="ACQ17802" s="60"/>
      <c r="ACR17802" s="60"/>
      <c r="ACS17802" s="60"/>
      <c r="ACT17802" s="60"/>
      <c r="ACU17802" s="60"/>
      <c r="ACV17802" s="60"/>
      <c r="ACW17802" s="60"/>
      <c r="ACX17802" s="60"/>
      <c r="ACY17802" s="60">
        <v>3.40677935025053E-2</v>
      </c>
      <c r="ACZ17802" s="60"/>
      <c r="ADA17802" s="60"/>
      <c r="ADB17802" s="60"/>
      <c r="ADC17802" s="60"/>
      <c r="ADD17802" s="60"/>
      <c r="ADE17802" s="60"/>
    </row>
    <row r="17803" spans="760:785" x14ac:dyDescent="0.25">
      <c r="ACF17803" s="60"/>
      <c r="ACG17803" s="60"/>
      <c r="ACH17803" s="60"/>
      <c r="ACI17803" s="60"/>
      <c r="ACJ17803" s="60"/>
      <c r="ACK17803" s="60"/>
      <c r="ACL17803" s="60"/>
      <c r="ACM17803" s="60"/>
      <c r="ACN17803" s="60"/>
      <c r="ACO17803" s="60"/>
      <c r="ACP17803" s="60"/>
      <c r="ACQ17803" s="60"/>
      <c r="ACR17803" s="60"/>
      <c r="ACS17803" s="60"/>
      <c r="ACT17803" s="60"/>
      <c r="ACU17803" s="60"/>
      <c r="ACV17803" s="60"/>
      <c r="ACW17803" s="60"/>
      <c r="ACX17803" s="60"/>
      <c r="ACY17803" s="60">
        <v>3.4051288482152303E-2</v>
      </c>
      <c r="ACZ17803" s="60"/>
      <c r="ADA17803" s="60"/>
      <c r="ADB17803" s="60"/>
      <c r="ADC17803" s="60"/>
      <c r="ADD17803" s="60"/>
      <c r="ADE17803" s="60"/>
    </row>
    <row r="17804" spans="760:785" x14ac:dyDescent="0.25">
      <c r="ACF17804" s="60"/>
      <c r="ACG17804" s="60"/>
      <c r="ACH17804" s="60"/>
      <c r="ACI17804" s="60"/>
      <c r="ACJ17804" s="60"/>
      <c r="ACK17804" s="60"/>
      <c r="ACL17804" s="60"/>
      <c r="ACM17804" s="60"/>
      <c r="ACN17804" s="60"/>
      <c r="ACO17804" s="60"/>
      <c r="ACP17804" s="60"/>
      <c r="ACQ17804" s="60"/>
      <c r="ACR17804" s="60"/>
      <c r="ACS17804" s="60"/>
      <c r="ACT17804" s="60"/>
      <c r="ACU17804" s="60"/>
      <c r="ACV17804" s="60"/>
      <c r="ACW17804" s="60"/>
      <c r="ACX17804" s="60"/>
      <c r="ACY17804" s="60">
        <v>3.4051288482152303E-2</v>
      </c>
      <c r="ACZ17804" s="60"/>
      <c r="ADA17804" s="60"/>
      <c r="ADB17804" s="60"/>
      <c r="ADC17804" s="60"/>
      <c r="ADD17804" s="60"/>
      <c r="ADE17804" s="60"/>
    </row>
    <row r="17805" spans="760:785" x14ac:dyDescent="0.25">
      <c r="ACF17805" s="60"/>
      <c r="ACG17805" s="60"/>
      <c r="ACH17805" s="60"/>
      <c r="ACI17805" s="60"/>
      <c r="ACJ17805" s="60"/>
      <c r="ACK17805" s="60"/>
      <c r="ACL17805" s="60"/>
      <c r="ACM17805" s="60"/>
      <c r="ACN17805" s="60"/>
      <c r="ACO17805" s="60"/>
      <c r="ACP17805" s="60"/>
      <c r="ACQ17805" s="60"/>
      <c r="ACR17805" s="60"/>
      <c r="ACS17805" s="60"/>
      <c r="ACT17805" s="60"/>
      <c r="ACU17805" s="60"/>
      <c r="ACV17805" s="60"/>
      <c r="ACW17805" s="60"/>
      <c r="ACX17805" s="60"/>
      <c r="ACY17805" s="60">
        <v>3.3969420073139502E-2</v>
      </c>
      <c r="ACZ17805" s="60"/>
      <c r="ADA17805" s="60"/>
      <c r="ADB17805" s="60"/>
      <c r="ADC17805" s="60"/>
      <c r="ADD17805" s="60"/>
      <c r="ADE17805" s="60"/>
    </row>
    <row r="17806" spans="760:785" x14ac:dyDescent="0.25">
      <c r="ACF17806" s="60"/>
      <c r="ACG17806" s="60"/>
      <c r="ACH17806" s="60"/>
      <c r="ACI17806" s="60"/>
      <c r="ACJ17806" s="60"/>
      <c r="ACK17806" s="60"/>
      <c r="ACL17806" s="60"/>
      <c r="ACM17806" s="60"/>
      <c r="ACN17806" s="60"/>
      <c r="ACO17806" s="60"/>
      <c r="ACP17806" s="60"/>
      <c r="ACQ17806" s="60"/>
      <c r="ACR17806" s="60"/>
      <c r="ACS17806" s="60"/>
      <c r="ACT17806" s="60"/>
      <c r="ACU17806" s="60"/>
      <c r="ACV17806" s="60"/>
      <c r="ACW17806" s="60"/>
      <c r="ACX17806" s="60"/>
      <c r="ACY17806" s="60">
        <v>3.3969420073139502E-2</v>
      </c>
      <c r="ACZ17806" s="60"/>
      <c r="ADA17806" s="60"/>
      <c r="ADB17806" s="60"/>
      <c r="ADC17806" s="60"/>
      <c r="ADD17806" s="60"/>
      <c r="ADE17806" s="60"/>
    </row>
    <row r="17807" spans="760:785" x14ac:dyDescent="0.25">
      <c r="ACF17807" s="60"/>
      <c r="ACG17807" s="60"/>
      <c r="ACH17807" s="60"/>
      <c r="ACI17807" s="60"/>
      <c r="ACJ17807" s="60"/>
      <c r="ACK17807" s="60"/>
      <c r="ACL17807" s="60"/>
      <c r="ACM17807" s="60"/>
      <c r="ACN17807" s="60"/>
      <c r="ACO17807" s="60"/>
      <c r="ACP17807" s="60"/>
      <c r="ACQ17807" s="60"/>
      <c r="ACR17807" s="60"/>
      <c r="ACS17807" s="60"/>
      <c r="ACT17807" s="60"/>
      <c r="ACU17807" s="60"/>
      <c r="ACV17807" s="60"/>
      <c r="ACW17807" s="60"/>
      <c r="ACX17807" s="60"/>
      <c r="ACY17807" s="60">
        <v>3.3872907708339603E-2</v>
      </c>
      <c r="ACZ17807" s="60"/>
      <c r="ADA17807" s="60"/>
      <c r="ADB17807" s="60"/>
      <c r="ADC17807" s="60"/>
      <c r="ADD17807" s="60"/>
      <c r="ADE17807" s="60"/>
    </row>
    <row r="17808" spans="760:785" x14ac:dyDescent="0.25">
      <c r="ACF17808" s="60"/>
      <c r="ACG17808" s="60"/>
      <c r="ACH17808" s="60"/>
      <c r="ACI17808" s="60"/>
      <c r="ACJ17808" s="60"/>
      <c r="ACK17808" s="60"/>
      <c r="ACL17808" s="60"/>
      <c r="ACM17808" s="60"/>
      <c r="ACN17808" s="60"/>
      <c r="ACO17808" s="60"/>
      <c r="ACP17808" s="60"/>
      <c r="ACQ17808" s="60"/>
      <c r="ACR17808" s="60"/>
      <c r="ACS17808" s="60"/>
      <c r="ACT17808" s="60"/>
      <c r="ACU17808" s="60"/>
      <c r="ACV17808" s="60"/>
      <c r="ACW17808" s="60"/>
      <c r="ACX17808" s="60"/>
      <c r="ACY17808" s="60">
        <v>3.3872907708339603E-2</v>
      </c>
      <c r="ACZ17808" s="60"/>
      <c r="ADA17808" s="60"/>
      <c r="ADB17808" s="60"/>
      <c r="ADC17808" s="60"/>
      <c r="ADD17808" s="60"/>
      <c r="ADE17808" s="60"/>
    </row>
    <row r="17809" spans="760:785" x14ac:dyDescent="0.25">
      <c r="ACF17809" s="60"/>
      <c r="ACG17809" s="60"/>
      <c r="ACH17809" s="60"/>
      <c r="ACI17809" s="60"/>
      <c r="ACJ17809" s="60"/>
      <c r="ACK17809" s="60"/>
      <c r="ACL17809" s="60"/>
      <c r="ACM17809" s="60"/>
      <c r="ACN17809" s="60"/>
      <c r="ACO17809" s="60"/>
      <c r="ACP17809" s="60"/>
      <c r="ACQ17809" s="60"/>
      <c r="ACR17809" s="60"/>
      <c r="ACS17809" s="60"/>
      <c r="ACT17809" s="60"/>
      <c r="ACU17809" s="60"/>
      <c r="ACV17809" s="60"/>
      <c r="ACW17809" s="60"/>
      <c r="ACX17809" s="60"/>
      <c r="ACY17809" s="60">
        <v>3.3868510767514202E-2</v>
      </c>
      <c r="ACZ17809" s="60"/>
      <c r="ADA17809" s="60"/>
      <c r="ADB17809" s="60"/>
      <c r="ADC17809" s="60"/>
      <c r="ADD17809" s="60"/>
      <c r="ADE17809" s="60"/>
    </row>
    <row r="17810" spans="760:785" x14ac:dyDescent="0.25">
      <c r="ACF17810" s="60"/>
      <c r="ACG17810" s="60"/>
      <c r="ACH17810" s="60"/>
      <c r="ACI17810" s="60"/>
      <c r="ACJ17810" s="60"/>
      <c r="ACK17810" s="60"/>
      <c r="ACL17810" s="60"/>
      <c r="ACM17810" s="60"/>
      <c r="ACN17810" s="60"/>
      <c r="ACO17810" s="60"/>
      <c r="ACP17810" s="60"/>
      <c r="ACQ17810" s="60"/>
      <c r="ACR17810" s="60"/>
      <c r="ACS17810" s="60"/>
      <c r="ACT17810" s="60"/>
      <c r="ACU17810" s="60"/>
      <c r="ACV17810" s="60"/>
      <c r="ACW17810" s="60"/>
      <c r="ACX17810" s="60"/>
      <c r="ACY17810" s="60">
        <v>3.3868510767514202E-2</v>
      </c>
      <c r="ACZ17810" s="60"/>
      <c r="ADA17810" s="60"/>
      <c r="ADB17810" s="60"/>
      <c r="ADC17810" s="60"/>
      <c r="ADD17810" s="60"/>
      <c r="ADE17810" s="60"/>
    </row>
    <row r="17811" spans="760:785" x14ac:dyDescent="0.25">
      <c r="ACF17811" s="60"/>
      <c r="ACG17811" s="60"/>
      <c r="ACH17811" s="60"/>
      <c r="ACI17811" s="60"/>
      <c r="ACJ17811" s="60"/>
      <c r="ACK17811" s="60"/>
      <c r="ACL17811" s="60"/>
      <c r="ACM17811" s="60"/>
      <c r="ACN17811" s="60"/>
      <c r="ACO17811" s="60"/>
      <c r="ACP17811" s="60"/>
      <c r="ACQ17811" s="60"/>
      <c r="ACR17811" s="60"/>
      <c r="ACS17811" s="60"/>
      <c r="ACT17811" s="60"/>
      <c r="ACU17811" s="60"/>
      <c r="ACV17811" s="60"/>
      <c r="ACW17811" s="60"/>
      <c r="ACX17811" s="60"/>
      <c r="ACY17811" s="60">
        <v>3.3829492767862797E-2</v>
      </c>
      <c r="ACZ17811" s="60"/>
      <c r="ADA17811" s="60"/>
      <c r="ADB17811" s="60"/>
      <c r="ADC17811" s="60"/>
      <c r="ADD17811" s="60"/>
      <c r="ADE17811" s="60"/>
    </row>
    <row r="17812" spans="760:785" x14ac:dyDescent="0.25">
      <c r="ACF17812" s="60"/>
      <c r="ACG17812" s="60"/>
      <c r="ACH17812" s="60"/>
      <c r="ACI17812" s="60"/>
      <c r="ACJ17812" s="60"/>
      <c r="ACK17812" s="60"/>
      <c r="ACL17812" s="60"/>
      <c r="ACM17812" s="60"/>
      <c r="ACN17812" s="60"/>
      <c r="ACO17812" s="60"/>
      <c r="ACP17812" s="60"/>
      <c r="ACQ17812" s="60"/>
      <c r="ACR17812" s="60"/>
      <c r="ACS17812" s="60"/>
      <c r="ACT17812" s="60"/>
      <c r="ACU17812" s="60"/>
      <c r="ACV17812" s="60"/>
      <c r="ACW17812" s="60"/>
      <c r="ACX17812" s="60"/>
      <c r="ACY17812" s="60">
        <v>3.3829492767862797E-2</v>
      </c>
      <c r="ACZ17812" s="60"/>
      <c r="ADA17812" s="60"/>
      <c r="ADB17812" s="60"/>
      <c r="ADC17812" s="60"/>
      <c r="ADD17812" s="60"/>
      <c r="ADE17812" s="60"/>
    </row>
    <row r="17813" spans="760:785" x14ac:dyDescent="0.25">
      <c r="ACF17813" s="60"/>
      <c r="ACG17813" s="60"/>
      <c r="ACH17813" s="60"/>
      <c r="ACI17813" s="60"/>
      <c r="ACJ17813" s="60"/>
      <c r="ACK17813" s="60"/>
      <c r="ACL17813" s="60"/>
      <c r="ACM17813" s="60"/>
      <c r="ACN17813" s="60"/>
      <c r="ACO17813" s="60"/>
      <c r="ACP17813" s="60"/>
      <c r="ACQ17813" s="60"/>
      <c r="ACR17813" s="60"/>
      <c r="ACS17813" s="60"/>
      <c r="ACT17813" s="60"/>
      <c r="ACU17813" s="60"/>
      <c r="ACV17813" s="60"/>
      <c r="ACW17813" s="60"/>
      <c r="ACX17813" s="60"/>
      <c r="ACY17813" s="60">
        <v>3.3828042826735301E-2</v>
      </c>
      <c r="ACZ17813" s="60"/>
      <c r="ADA17813" s="60"/>
      <c r="ADB17813" s="60"/>
      <c r="ADC17813" s="60"/>
      <c r="ADD17813" s="60"/>
      <c r="ADE17813" s="60"/>
    </row>
    <row r="17814" spans="760:785" x14ac:dyDescent="0.25">
      <c r="ACF17814" s="60"/>
      <c r="ACG17814" s="60"/>
      <c r="ACH17814" s="60"/>
      <c r="ACI17814" s="60"/>
      <c r="ACJ17814" s="60"/>
      <c r="ACK17814" s="60"/>
      <c r="ACL17814" s="60"/>
      <c r="ACM17814" s="60"/>
      <c r="ACN17814" s="60"/>
      <c r="ACO17814" s="60"/>
      <c r="ACP17814" s="60"/>
      <c r="ACQ17814" s="60"/>
      <c r="ACR17814" s="60"/>
      <c r="ACS17814" s="60"/>
      <c r="ACT17814" s="60"/>
      <c r="ACU17814" s="60"/>
      <c r="ACV17814" s="60"/>
      <c r="ACW17814" s="60"/>
      <c r="ACX17814" s="60"/>
      <c r="ACY17814" s="60">
        <v>3.3828042826735301E-2</v>
      </c>
      <c r="ACZ17814" s="60"/>
      <c r="ADA17814" s="60"/>
      <c r="ADB17814" s="60"/>
      <c r="ADC17814" s="60"/>
      <c r="ADD17814" s="60"/>
      <c r="ADE17814" s="60"/>
    </row>
    <row r="17815" spans="760:785" x14ac:dyDescent="0.25">
      <c r="ACF17815" s="60"/>
      <c r="ACG17815" s="60"/>
      <c r="ACH17815" s="60"/>
      <c r="ACI17815" s="60"/>
      <c r="ACJ17815" s="60"/>
      <c r="ACK17815" s="60"/>
      <c r="ACL17815" s="60"/>
      <c r="ACM17815" s="60"/>
      <c r="ACN17815" s="60"/>
      <c r="ACO17815" s="60"/>
      <c r="ACP17815" s="60"/>
      <c r="ACQ17815" s="60"/>
      <c r="ACR17815" s="60"/>
      <c r="ACS17815" s="60"/>
      <c r="ACT17815" s="60"/>
      <c r="ACU17815" s="60"/>
      <c r="ACV17815" s="60"/>
      <c r="ACW17815" s="60"/>
      <c r="ACX17815" s="60"/>
      <c r="ACY17815" s="60">
        <v>3.3812648669240303E-2</v>
      </c>
      <c r="ACZ17815" s="60"/>
      <c r="ADA17815" s="60"/>
      <c r="ADB17815" s="60"/>
      <c r="ADC17815" s="60"/>
      <c r="ADD17815" s="60"/>
      <c r="ADE17815" s="60"/>
    </row>
    <row r="17816" spans="760:785" x14ac:dyDescent="0.25">
      <c r="ACF17816" s="60"/>
      <c r="ACG17816" s="60"/>
      <c r="ACH17816" s="60"/>
      <c r="ACI17816" s="60"/>
      <c r="ACJ17816" s="60"/>
      <c r="ACK17816" s="60"/>
      <c r="ACL17816" s="60"/>
      <c r="ACM17816" s="60"/>
      <c r="ACN17816" s="60"/>
      <c r="ACO17816" s="60"/>
      <c r="ACP17816" s="60"/>
      <c r="ACQ17816" s="60"/>
      <c r="ACR17816" s="60"/>
      <c r="ACS17816" s="60"/>
      <c r="ACT17816" s="60"/>
      <c r="ACU17816" s="60"/>
      <c r="ACV17816" s="60"/>
      <c r="ACW17816" s="60"/>
      <c r="ACX17816" s="60"/>
      <c r="ACY17816" s="60">
        <v>3.3812648669240303E-2</v>
      </c>
      <c r="ACZ17816" s="60"/>
      <c r="ADA17816" s="60"/>
      <c r="ADB17816" s="60"/>
      <c r="ADC17816" s="60"/>
      <c r="ADD17816" s="60"/>
      <c r="ADE17816" s="60"/>
    </row>
    <row r="17817" spans="760:785" x14ac:dyDescent="0.25">
      <c r="ACF17817" s="60"/>
      <c r="ACG17817" s="60"/>
      <c r="ACH17817" s="60"/>
      <c r="ACI17817" s="60"/>
      <c r="ACJ17817" s="60"/>
      <c r="ACK17817" s="60"/>
      <c r="ACL17817" s="60"/>
      <c r="ACM17817" s="60"/>
      <c r="ACN17817" s="60"/>
      <c r="ACO17817" s="60"/>
      <c r="ACP17817" s="60"/>
      <c r="ACQ17817" s="60"/>
      <c r="ACR17817" s="60"/>
      <c r="ACS17817" s="60"/>
      <c r="ACT17817" s="60"/>
      <c r="ACU17817" s="60"/>
      <c r="ACV17817" s="60"/>
      <c r="ACW17817" s="60"/>
      <c r="ACX17817" s="60"/>
      <c r="ACY17817" s="60">
        <v>3.3792657931712003E-2</v>
      </c>
      <c r="ACZ17817" s="60"/>
      <c r="ADA17817" s="60"/>
      <c r="ADB17817" s="60"/>
      <c r="ADC17817" s="60"/>
      <c r="ADD17817" s="60"/>
      <c r="ADE17817" s="60"/>
    </row>
    <row r="17818" spans="760:785" x14ac:dyDescent="0.25">
      <c r="ACF17818" s="60"/>
      <c r="ACG17818" s="60"/>
      <c r="ACH17818" s="60"/>
      <c r="ACI17818" s="60"/>
      <c r="ACJ17818" s="60"/>
      <c r="ACK17818" s="60"/>
      <c r="ACL17818" s="60"/>
      <c r="ACM17818" s="60"/>
      <c r="ACN17818" s="60"/>
      <c r="ACO17818" s="60"/>
      <c r="ACP17818" s="60"/>
      <c r="ACQ17818" s="60"/>
      <c r="ACR17818" s="60"/>
      <c r="ACS17818" s="60"/>
      <c r="ACT17818" s="60"/>
      <c r="ACU17818" s="60"/>
      <c r="ACV17818" s="60"/>
      <c r="ACW17818" s="60"/>
      <c r="ACX17818" s="60"/>
      <c r="ACY17818" s="60">
        <v>3.3792657931712003E-2</v>
      </c>
      <c r="ACZ17818" s="60"/>
      <c r="ADA17818" s="60"/>
      <c r="ADB17818" s="60"/>
      <c r="ADC17818" s="60"/>
      <c r="ADD17818" s="60"/>
      <c r="ADE17818" s="60"/>
    </row>
    <row r="17819" spans="760:785" x14ac:dyDescent="0.25">
      <c r="ACF17819" s="60"/>
      <c r="ACG17819" s="60"/>
      <c r="ACH17819" s="60"/>
      <c r="ACI17819" s="60"/>
      <c r="ACJ17819" s="60"/>
      <c r="ACK17819" s="60"/>
      <c r="ACL17819" s="60"/>
      <c r="ACM17819" s="60"/>
      <c r="ACN17819" s="60"/>
      <c r="ACO17819" s="60"/>
      <c r="ACP17819" s="60"/>
      <c r="ACQ17819" s="60"/>
      <c r="ACR17819" s="60"/>
      <c r="ACS17819" s="60"/>
      <c r="ACT17819" s="60"/>
      <c r="ACU17819" s="60"/>
      <c r="ACV17819" s="60"/>
      <c r="ACW17819" s="60"/>
      <c r="ACX17819" s="60"/>
      <c r="ACY17819" s="60">
        <v>3.3718750063342302E-2</v>
      </c>
      <c r="ACZ17819" s="60"/>
      <c r="ADA17819" s="60"/>
      <c r="ADB17819" s="60"/>
      <c r="ADC17819" s="60"/>
      <c r="ADD17819" s="60"/>
      <c r="ADE17819" s="60"/>
    </row>
    <row r="17820" spans="760:785" x14ac:dyDescent="0.25">
      <c r="ACF17820" s="60"/>
      <c r="ACG17820" s="60"/>
      <c r="ACH17820" s="60"/>
      <c r="ACI17820" s="60"/>
      <c r="ACJ17820" s="60"/>
      <c r="ACK17820" s="60"/>
      <c r="ACL17820" s="60"/>
      <c r="ACM17820" s="60"/>
      <c r="ACN17820" s="60"/>
      <c r="ACO17820" s="60"/>
      <c r="ACP17820" s="60"/>
      <c r="ACQ17820" s="60"/>
      <c r="ACR17820" s="60"/>
      <c r="ACS17820" s="60"/>
      <c r="ACT17820" s="60"/>
      <c r="ACU17820" s="60"/>
      <c r="ACV17820" s="60"/>
      <c r="ACW17820" s="60"/>
      <c r="ACX17820" s="60"/>
      <c r="ACY17820" s="60">
        <v>3.3684806968192503E-2</v>
      </c>
      <c r="ACZ17820" s="60"/>
      <c r="ADA17820" s="60"/>
      <c r="ADB17820" s="60"/>
      <c r="ADC17820" s="60"/>
      <c r="ADD17820" s="60"/>
      <c r="ADE17820" s="60"/>
    </row>
    <row r="17821" spans="760:785" x14ac:dyDescent="0.25">
      <c r="ACF17821" s="60"/>
      <c r="ACG17821" s="60"/>
      <c r="ACH17821" s="60"/>
      <c r="ACI17821" s="60"/>
      <c r="ACJ17821" s="60"/>
      <c r="ACK17821" s="60"/>
      <c r="ACL17821" s="60"/>
      <c r="ACM17821" s="60"/>
      <c r="ACN17821" s="60"/>
      <c r="ACO17821" s="60"/>
      <c r="ACP17821" s="60"/>
      <c r="ACQ17821" s="60"/>
      <c r="ACR17821" s="60"/>
      <c r="ACS17821" s="60"/>
      <c r="ACT17821" s="60"/>
      <c r="ACU17821" s="60"/>
      <c r="ACV17821" s="60"/>
      <c r="ACW17821" s="60"/>
      <c r="ACX17821" s="60"/>
      <c r="ACY17821" s="60">
        <v>3.3684806968192503E-2</v>
      </c>
      <c r="ACZ17821" s="60"/>
      <c r="ADA17821" s="60"/>
      <c r="ADB17821" s="60"/>
      <c r="ADC17821" s="60"/>
      <c r="ADD17821" s="60"/>
      <c r="ADE17821" s="60"/>
    </row>
    <row r="17822" spans="760:785" x14ac:dyDescent="0.25">
      <c r="ACF17822" s="60"/>
      <c r="ACG17822" s="60"/>
      <c r="ACH17822" s="60"/>
      <c r="ACI17822" s="60"/>
      <c r="ACJ17822" s="60"/>
      <c r="ACK17822" s="60"/>
      <c r="ACL17822" s="60"/>
      <c r="ACM17822" s="60"/>
      <c r="ACN17822" s="60"/>
      <c r="ACO17822" s="60"/>
      <c r="ACP17822" s="60"/>
      <c r="ACQ17822" s="60"/>
      <c r="ACR17822" s="60"/>
      <c r="ACS17822" s="60"/>
      <c r="ACT17822" s="60"/>
      <c r="ACU17822" s="60"/>
      <c r="ACV17822" s="60"/>
      <c r="ACW17822" s="60"/>
      <c r="ACX17822" s="60"/>
      <c r="ACY17822" s="60">
        <v>3.3646878854260799E-2</v>
      </c>
      <c r="ACZ17822" s="60"/>
      <c r="ADA17822" s="60"/>
      <c r="ADB17822" s="60"/>
      <c r="ADC17822" s="60"/>
      <c r="ADD17822" s="60"/>
      <c r="ADE17822" s="60"/>
    </row>
    <row r="17823" spans="760:785" x14ac:dyDescent="0.25">
      <c r="ACF17823" s="60"/>
      <c r="ACG17823" s="60"/>
      <c r="ACH17823" s="60"/>
      <c r="ACI17823" s="60"/>
      <c r="ACJ17823" s="60"/>
      <c r="ACK17823" s="60"/>
      <c r="ACL17823" s="60"/>
      <c r="ACM17823" s="60"/>
      <c r="ACN17823" s="60"/>
      <c r="ACO17823" s="60"/>
      <c r="ACP17823" s="60"/>
      <c r="ACQ17823" s="60"/>
      <c r="ACR17823" s="60"/>
      <c r="ACS17823" s="60"/>
      <c r="ACT17823" s="60"/>
      <c r="ACU17823" s="60"/>
      <c r="ACV17823" s="60"/>
      <c r="ACW17823" s="60"/>
      <c r="ACX17823" s="60"/>
      <c r="ACY17823" s="60">
        <v>3.3646878854260799E-2</v>
      </c>
      <c r="ACZ17823" s="60"/>
      <c r="ADA17823" s="60"/>
      <c r="ADB17823" s="60"/>
      <c r="ADC17823" s="60"/>
      <c r="ADD17823" s="60"/>
      <c r="ADE17823" s="60"/>
    </row>
    <row r="17824" spans="760:785" x14ac:dyDescent="0.25">
      <c r="ACF17824" s="60"/>
      <c r="ACG17824" s="60"/>
      <c r="ACH17824" s="60"/>
      <c r="ACI17824" s="60"/>
      <c r="ACJ17824" s="60"/>
      <c r="ACK17824" s="60"/>
      <c r="ACL17824" s="60"/>
      <c r="ACM17824" s="60"/>
      <c r="ACN17824" s="60"/>
      <c r="ACO17824" s="60"/>
      <c r="ACP17824" s="60"/>
      <c r="ACQ17824" s="60"/>
      <c r="ACR17824" s="60"/>
      <c r="ACS17824" s="60"/>
      <c r="ACT17824" s="60"/>
      <c r="ACU17824" s="60"/>
      <c r="ACV17824" s="60"/>
      <c r="ACW17824" s="60"/>
      <c r="ACX17824" s="60"/>
      <c r="ACY17824" s="60">
        <v>3.3530135503145597E-2</v>
      </c>
      <c r="ACZ17824" s="60"/>
      <c r="ADA17824" s="60"/>
      <c r="ADB17824" s="60"/>
      <c r="ADC17824" s="60"/>
      <c r="ADD17824" s="60"/>
      <c r="ADE17824" s="60"/>
    </row>
    <row r="17825" spans="760:785" x14ac:dyDescent="0.25">
      <c r="ACF17825" s="60"/>
      <c r="ACG17825" s="60"/>
      <c r="ACH17825" s="60"/>
      <c r="ACI17825" s="60"/>
      <c r="ACJ17825" s="60"/>
      <c r="ACK17825" s="60"/>
      <c r="ACL17825" s="60"/>
      <c r="ACM17825" s="60"/>
      <c r="ACN17825" s="60"/>
      <c r="ACO17825" s="60"/>
      <c r="ACP17825" s="60"/>
      <c r="ACQ17825" s="60"/>
      <c r="ACR17825" s="60"/>
      <c r="ACS17825" s="60"/>
      <c r="ACT17825" s="60"/>
      <c r="ACU17825" s="60"/>
      <c r="ACV17825" s="60"/>
      <c r="ACW17825" s="60"/>
      <c r="ACX17825" s="60"/>
      <c r="ACY17825" s="60">
        <v>3.3530135503145597E-2</v>
      </c>
      <c r="ACZ17825" s="60"/>
      <c r="ADA17825" s="60"/>
      <c r="ADB17825" s="60"/>
      <c r="ADC17825" s="60"/>
      <c r="ADD17825" s="60"/>
      <c r="ADE17825" s="60"/>
    </row>
    <row r="17826" spans="760:785" x14ac:dyDescent="0.25">
      <c r="ACF17826" s="60"/>
      <c r="ACG17826" s="60"/>
      <c r="ACH17826" s="60"/>
      <c r="ACI17826" s="60"/>
      <c r="ACJ17826" s="60"/>
      <c r="ACK17826" s="60"/>
      <c r="ACL17826" s="60"/>
      <c r="ACM17826" s="60"/>
      <c r="ACN17826" s="60"/>
      <c r="ACO17826" s="60"/>
      <c r="ACP17826" s="60"/>
      <c r="ACQ17826" s="60"/>
      <c r="ACR17826" s="60"/>
      <c r="ACS17826" s="60"/>
      <c r="ACT17826" s="60"/>
      <c r="ACU17826" s="60"/>
      <c r="ACV17826" s="60"/>
      <c r="ACW17826" s="60"/>
      <c r="ACX17826" s="60"/>
      <c r="ACY17826" s="60">
        <v>3.3388293010280498E-2</v>
      </c>
      <c r="ACZ17826" s="60"/>
      <c r="ADA17826" s="60"/>
      <c r="ADB17826" s="60"/>
      <c r="ADC17826" s="60"/>
      <c r="ADD17826" s="60"/>
      <c r="ADE17826" s="60"/>
    </row>
    <row r="17827" spans="760:785" x14ac:dyDescent="0.25">
      <c r="ACF17827" s="60"/>
      <c r="ACG17827" s="60"/>
      <c r="ACH17827" s="60"/>
      <c r="ACI17827" s="60"/>
      <c r="ACJ17827" s="60"/>
      <c r="ACK17827" s="60"/>
      <c r="ACL17827" s="60"/>
      <c r="ACM17827" s="60"/>
      <c r="ACN17827" s="60"/>
      <c r="ACO17827" s="60"/>
      <c r="ACP17827" s="60"/>
      <c r="ACQ17827" s="60"/>
      <c r="ACR17827" s="60"/>
      <c r="ACS17827" s="60"/>
      <c r="ACT17827" s="60"/>
      <c r="ACU17827" s="60"/>
      <c r="ACV17827" s="60"/>
      <c r="ACW17827" s="60"/>
      <c r="ACX17827" s="60"/>
      <c r="ACY17827" s="60">
        <v>3.3388293010280498E-2</v>
      </c>
      <c r="ACZ17827" s="60"/>
      <c r="ADA17827" s="60"/>
      <c r="ADB17827" s="60"/>
      <c r="ADC17827" s="60"/>
      <c r="ADD17827" s="60"/>
      <c r="ADE17827" s="60"/>
    </row>
    <row r="17828" spans="760:785" x14ac:dyDescent="0.25">
      <c r="ACF17828" s="60"/>
      <c r="ACG17828" s="60"/>
      <c r="ACH17828" s="60"/>
      <c r="ACI17828" s="60"/>
      <c r="ACJ17828" s="60"/>
      <c r="ACK17828" s="60"/>
      <c r="ACL17828" s="60"/>
      <c r="ACM17828" s="60"/>
      <c r="ACN17828" s="60"/>
      <c r="ACO17828" s="60"/>
      <c r="ACP17828" s="60"/>
      <c r="ACQ17828" s="60"/>
      <c r="ACR17828" s="60"/>
      <c r="ACS17828" s="60"/>
      <c r="ACT17828" s="60"/>
      <c r="ACU17828" s="60"/>
      <c r="ACV17828" s="60"/>
      <c r="ACW17828" s="60"/>
      <c r="ACX17828" s="60"/>
      <c r="ACY17828" s="60">
        <v>3.3305698344116098E-2</v>
      </c>
      <c r="ACZ17828" s="60"/>
      <c r="ADA17828" s="60"/>
      <c r="ADB17828" s="60"/>
      <c r="ADC17828" s="60"/>
      <c r="ADD17828" s="60"/>
      <c r="ADE17828" s="60"/>
    </row>
    <row r="17829" spans="760:785" x14ac:dyDescent="0.25">
      <c r="ACF17829" s="60"/>
      <c r="ACG17829" s="60"/>
      <c r="ACH17829" s="60"/>
      <c r="ACI17829" s="60"/>
      <c r="ACJ17829" s="60"/>
      <c r="ACK17829" s="60"/>
      <c r="ACL17829" s="60"/>
      <c r="ACM17829" s="60"/>
      <c r="ACN17829" s="60"/>
      <c r="ACO17829" s="60"/>
      <c r="ACP17829" s="60"/>
      <c r="ACQ17829" s="60"/>
      <c r="ACR17829" s="60"/>
      <c r="ACS17829" s="60"/>
      <c r="ACT17829" s="60"/>
      <c r="ACU17829" s="60"/>
      <c r="ACV17829" s="60"/>
      <c r="ACW17829" s="60"/>
      <c r="ACX17829" s="60"/>
      <c r="ACY17829" s="60">
        <v>3.3305698344116098E-2</v>
      </c>
      <c r="ACZ17829" s="60"/>
      <c r="ADA17829" s="60"/>
      <c r="ADB17829" s="60"/>
      <c r="ADC17829" s="60"/>
      <c r="ADD17829" s="60"/>
      <c r="ADE17829" s="60"/>
    </row>
    <row r="17830" spans="760:785" x14ac:dyDescent="0.25">
      <c r="ACF17830" s="60"/>
      <c r="ACG17830" s="60"/>
      <c r="ACH17830" s="60"/>
      <c r="ACI17830" s="60"/>
      <c r="ACJ17830" s="60"/>
      <c r="ACK17830" s="60"/>
      <c r="ACL17830" s="60"/>
      <c r="ACM17830" s="60"/>
      <c r="ACN17830" s="60"/>
      <c r="ACO17830" s="60"/>
      <c r="ACP17830" s="60"/>
      <c r="ACQ17830" s="60"/>
      <c r="ACR17830" s="60"/>
      <c r="ACS17830" s="60"/>
      <c r="ACT17830" s="60"/>
      <c r="ACU17830" s="60"/>
      <c r="ACV17830" s="60"/>
      <c r="ACW17830" s="60"/>
      <c r="ACX17830" s="60"/>
      <c r="ACY17830" s="60">
        <v>3.3233576417597603E-2</v>
      </c>
      <c r="ACZ17830" s="60"/>
      <c r="ADA17830" s="60"/>
      <c r="ADB17830" s="60"/>
      <c r="ADC17830" s="60"/>
      <c r="ADD17830" s="60"/>
      <c r="ADE17830" s="60"/>
    </row>
    <row r="17831" spans="760:785" x14ac:dyDescent="0.25">
      <c r="ACF17831" s="60"/>
      <c r="ACG17831" s="60"/>
      <c r="ACH17831" s="60"/>
      <c r="ACI17831" s="60"/>
      <c r="ACJ17831" s="60"/>
      <c r="ACK17831" s="60"/>
      <c r="ACL17831" s="60"/>
      <c r="ACM17831" s="60"/>
      <c r="ACN17831" s="60"/>
      <c r="ACO17831" s="60"/>
      <c r="ACP17831" s="60"/>
      <c r="ACQ17831" s="60"/>
      <c r="ACR17831" s="60"/>
      <c r="ACS17831" s="60"/>
      <c r="ACT17831" s="60"/>
      <c r="ACU17831" s="60"/>
      <c r="ACV17831" s="60"/>
      <c r="ACW17831" s="60"/>
      <c r="ACX17831" s="60"/>
      <c r="ACY17831" s="60">
        <v>3.3233576417597603E-2</v>
      </c>
      <c r="ACZ17831" s="60"/>
      <c r="ADA17831" s="60"/>
      <c r="ADB17831" s="60"/>
      <c r="ADC17831" s="60"/>
      <c r="ADD17831" s="60"/>
      <c r="ADE17831" s="60"/>
    </row>
    <row r="17832" spans="760:785" x14ac:dyDescent="0.25">
      <c r="ACF17832" s="60"/>
      <c r="ACG17832" s="60"/>
      <c r="ACH17832" s="60"/>
      <c r="ACI17832" s="60"/>
      <c r="ACJ17832" s="60"/>
      <c r="ACK17832" s="60"/>
      <c r="ACL17832" s="60"/>
      <c r="ACM17832" s="60"/>
      <c r="ACN17832" s="60"/>
      <c r="ACO17832" s="60"/>
      <c r="ACP17832" s="60"/>
      <c r="ACQ17832" s="60"/>
      <c r="ACR17832" s="60"/>
      <c r="ACS17832" s="60"/>
      <c r="ACT17832" s="60"/>
      <c r="ACU17832" s="60"/>
      <c r="ACV17832" s="60"/>
      <c r="ACW17832" s="60"/>
      <c r="ACX17832" s="60"/>
      <c r="ACY17832" s="60">
        <v>3.3193172127879797E-2</v>
      </c>
      <c r="ACZ17832" s="60"/>
      <c r="ADA17832" s="60"/>
      <c r="ADB17832" s="60"/>
      <c r="ADC17832" s="60"/>
      <c r="ADD17832" s="60"/>
      <c r="ADE17832" s="60"/>
    </row>
    <row r="17833" spans="760:785" x14ac:dyDescent="0.25">
      <c r="ACF17833" s="60"/>
      <c r="ACG17833" s="60"/>
      <c r="ACH17833" s="60"/>
      <c r="ACI17833" s="60"/>
      <c r="ACJ17833" s="60"/>
      <c r="ACK17833" s="60"/>
      <c r="ACL17833" s="60"/>
      <c r="ACM17833" s="60"/>
      <c r="ACN17833" s="60"/>
      <c r="ACO17833" s="60"/>
      <c r="ACP17833" s="60"/>
      <c r="ACQ17833" s="60"/>
      <c r="ACR17833" s="60"/>
      <c r="ACS17833" s="60"/>
      <c r="ACT17833" s="60"/>
      <c r="ACU17833" s="60"/>
      <c r="ACV17833" s="60"/>
      <c r="ACW17833" s="60"/>
      <c r="ACX17833" s="60"/>
      <c r="ACY17833" s="60">
        <v>3.3193172127879797E-2</v>
      </c>
      <c r="ACZ17833" s="60"/>
      <c r="ADA17833" s="60"/>
      <c r="ADB17833" s="60"/>
      <c r="ADC17833" s="60"/>
      <c r="ADD17833" s="60"/>
      <c r="ADE17833" s="60"/>
    </row>
    <row r="17834" spans="760:785" x14ac:dyDescent="0.25">
      <c r="ACF17834" s="60"/>
      <c r="ACG17834" s="60"/>
      <c r="ACH17834" s="60"/>
      <c r="ACI17834" s="60"/>
      <c r="ACJ17834" s="60"/>
      <c r="ACK17834" s="60"/>
      <c r="ACL17834" s="60"/>
      <c r="ACM17834" s="60"/>
      <c r="ACN17834" s="60"/>
      <c r="ACO17834" s="60"/>
      <c r="ACP17834" s="60"/>
      <c r="ACQ17834" s="60"/>
      <c r="ACR17834" s="60"/>
      <c r="ACS17834" s="60"/>
      <c r="ACT17834" s="60"/>
      <c r="ACU17834" s="60"/>
      <c r="ACV17834" s="60"/>
      <c r="ACW17834" s="60"/>
      <c r="ACX17834" s="60"/>
      <c r="ACY17834" s="60">
        <v>3.3164255595042297E-2</v>
      </c>
      <c r="ACZ17834" s="60"/>
      <c r="ADA17834" s="60"/>
      <c r="ADB17834" s="60"/>
      <c r="ADC17834" s="60"/>
      <c r="ADD17834" s="60"/>
      <c r="ADE17834" s="60"/>
    </row>
    <row r="17835" spans="760:785" x14ac:dyDescent="0.25">
      <c r="ACF17835" s="60"/>
      <c r="ACG17835" s="60"/>
      <c r="ACH17835" s="60"/>
      <c r="ACI17835" s="60"/>
      <c r="ACJ17835" s="60"/>
      <c r="ACK17835" s="60"/>
      <c r="ACL17835" s="60"/>
      <c r="ACM17835" s="60"/>
      <c r="ACN17835" s="60"/>
      <c r="ACO17835" s="60"/>
      <c r="ACP17835" s="60"/>
      <c r="ACQ17835" s="60"/>
      <c r="ACR17835" s="60"/>
      <c r="ACS17835" s="60"/>
      <c r="ACT17835" s="60"/>
      <c r="ACU17835" s="60"/>
      <c r="ACV17835" s="60"/>
      <c r="ACW17835" s="60"/>
      <c r="ACX17835" s="60"/>
      <c r="ACY17835" s="60">
        <v>3.3164255595042297E-2</v>
      </c>
      <c r="ACZ17835" s="60"/>
      <c r="ADA17835" s="60"/>
      <c r="ADB17835" s="60"/>
      <c r="ADC17835" s="60"/>
      <c r="ADD17835" s="60"/>
      <c r="ADE17835" s="60"/>
    </row>
    <row r="17836" spans="760:785" x14ac:dyDescent="0.25">
      <c r="ACF17836" s="60"/>
      <c r="ACG17836" s="60"/>
      <c r="ACH17836" s="60"/>
      <c r="ACI17836" s="60"/>
      <c r="ACJ17836" s="60"/>
      <c r="ACK17836" s="60"/>
      <c r="ACL17836" s="60"/>
      <c r="ACM17836" s="60"/>
      <c r="ACN17836" s="60"/>
      <c r="ACO17836" s="60"/>
      <c r="ACP17836" s="60"/>
      <c r="ACQ17836" s="60"/>
      <c r="ACR17836" s="60"/>
      <c r="ACS17836" s="60"/>
      <c r="ACT17836" s="60"/>
      <c r="ACU17836" s="60"/>
      <c r="ACV17836" s="60"/>
      <c r="ACW17836" s="60"/>
      <c r="ACX17836" s="60"/>
      <c r="ACY17836" s="60">
        <v>3.3152064180955801E-2</v>
      </c>
      <c r="ACZ17836" s="60"/>
      <c r="ADA17836" s="60"/>
      <c r="ADB17836" s="60"/>
      <c r="ADC17836" s="60"/>
      <c r="ADD17836" s="60"/>
      <c r="ADE17836" s="60"/>
    </row>
    <row r="17837" spans="760:785" x14ac:dyDescent="0.25">
      <c r="ACF17837" s="60"/>
      <c r="ACG17837" s="60"/>
      <c r="ACH17837" s="60"/>
      <c r="ACI17837" s="60"/>
      <c r="ACJ17837" s="60"/>
      <c r="ACK17837" s="60"/>
      <c r="ACL17837" s="60"/>
      <c r="ACM17837" s="60"/>
      <c r="ACN17837" s="60"/>
      <c r="ACO17837" s="60"/>
      <c r="ACP17837" s="60"/>
      <c r="ACQ17837" s="60"/>
      <c r="ACR17837" s="60"/>
      <c r="ACS17837" s="60"/>
      <c r="ACT17837" s="60"/>
      <c r="ACU17837" s="60"/>
      <c r="ACV17837" s="60"/>
      <c r="ACW17837" s="60"/>
      <c r="ACX17837" s="60"/>
      <c r="ACY17837" s="60">
        <v>3.3152064180955801E-2</v>
      </c>
      <c r="ACZ17837" s="60"/>
      <c r="ADA17837" s="60"/>
      <c r="ADB17837" s="60"/>
      <c r="ADC17837" s="60"/>
      <c r="ADD17837" s="60"/>
      <c r="ADE17837" s="60"/>
    </row>
    <row r="17838" spans="760:785" x14ac:dyDescent="0.25">
      <c r="ACF17838" s="60"/>
      <c r="ACG17838" s="60"/>
      <c r="ACH17838" s="60"/>
      <c r="ACI17838" s="60"/>
      <c r="ACJ17838" s="60"/>
      <c r="ACK17838" s="60"/>
      <c r="ACL17838" s="60"/>
      <c r="ACM17838" s="60"/>
      <c r="ACN17838" s="60"/>
      <c r="ACO17838" s="60"/>
      <c r="ACP17838" s="60"/>
      <c r="ACQ17838" s="60"/>
      <c r="ACR17838" s="60"/>
      <c r="ACS17838" s="60"/>
      <c r="ACT17838" s="60"/>
      <c r="ACU17838" s="60"/>
      <c r="ACV17838" s="60"/>
      <c r="ACW17838" s="60"/>
      <c r="ACX17838" s="60"/>
      <c r="ACY17838" s="60">
        <v>3.3083370695450302E-2</v>
      </c>
      <c r="ACZ17838" s="60"/>
      <c r="ADA17838" s="60"/>
      <c r="ADB17838" s="60"/>
      <c r="ADC17838" s="60"/>
      <c r="ADD17838" s="60"/>
      <c r="ADE17838" s="60"/>
    </row>
    <row r="17839" spans="760:785" x14ac:dyDescent="0.25">
      <c r="ACF17839" s="60"/>
      <c r="ACG17839" s="60"/>
      <c r="ACH17839" s="60"/>
      <c r="ACI17839" s="60"/>
      <c r="ACJ17839" s="60"/>
      <c r="ACK17839" s="60"/>
      <c r="ACL17839" s="60"/>
      <c r="ACM17839" s="60"/>
      <c r="ACN17839" s="60"/>
      <c r="ACO17839" s="60"/>
      <c r="ACP17839" s="60"/>
      <c r="ACQ17839" s="60"/>
      <c r="ACR17839" s="60"/>
      <c r="ACS17839" s="60"/>
      <c r="ACT17839" s="60"/>
      <c r="ACU17839" s="60"/>
      <c r="ACV17839" s="60"/>
      <c r="ACW17839" s="60"/>
      <c r="ACX17839" s="60"/>
      <c r="ACY17839" s="60">
        <v>3.2943332716774097E-2</v>
      </c>
      <c r="ACZ17839" s="60"/>
      <c r="ADA17839" s="60"/>
      <c r="ADB17839" s="60"/>
      <c r="ADC17839" s="60"/>
      <c r="ADD17839" s="60"/>
      <c r="ADE17839" s="60"/>
    </row>
    <row r="17840" spans="760:785" x14ac:dyDescent="0.25">
      <c r="ACF17840" s="60"/>
      <c r="ACG17840" s="60"/>
      <c r="ACH17840" s="60"/>
      <c r="ACI17840" s="60"/>
      <c r="ACJ17840" s="60"/>
      <c r="ACK17840" s="60"/>
      <c r="ACL17840" s="60"/>
      <c r="ACM17840" s="60"/>
      <c r="ACN17840" s="60"/>
      <c r="ACO17840" s="60"/>
      <c r="ACP17840" s="60"/>
      <c r="ACQ17840" s="60"/>
      <c r="ACR17840" s="60"/>
      <c r="ACS17840" s="60"/>
      <c r="ACT17840" s="60"/>
      <c r="ACU17840" s="60"/>
      <c r="ACV17840" s="60"/>
      <c r="ACW17840" s="60"/>
      <c r="ACX17840" s="60"/>
      <c r="ACY17840" s="60">
        <v>3.2943332716774097E-2</v>
      </c>
      <c r="ACZ17840" s="60"/>
      <c r="ADA17840" s="60"/>
      <c r="ADB17840" s="60"/>
      <c r="ADC17840" s="60"/>
      <c r="ADD17840" s="60"/>
      <c r="ADE17840" s="60"/>
    </row>
    <row r="17841" spans="760:785" x14ac:dyDescent="0.25">
      <c r="ACF17841" s="60"/>
      <c r="ACG17841" s="60"/>
      <c r="ACH17841" s="60"/>
      <c r="ACI17841" s="60"/>
      <c r="ACJ17841" s="60"/>
      <c r="ACK17841" s="60"/>
      <c r="ACL17841" s="60"/>
      <c r="ACM17841" s="60"/>
      <c r="ACN17841" s="60"/>
      <c r="ACO17841" s="60"/>
      <c r="ACP17841" s="60"/>
      <c r="ACQ17841" s="60"/>
      <c r="ACR17841" s="60"/>
      <c r="ACS17841" s="60"/>
      <c r="ACT17841" s="60"/>
      <c r="ACU17841" s="60"/>
      <c r="ACV17841" s="60"/>
      <c r="ACW17841" s="60"/>
      <c r="ACX17841" s="60"/>
      <c r="ACY17841" s="60">
        <v>3.29090518859173E-2</v>
      </c>
      <c r="ACZ17841" s="60"/>
      <c r="ADA17841" s="60"/>
      <c r="ADB17841" s="60"/>
      <c r="ADC17841" s="60"/>
      <c r="ADD17841" s="60"/>
      <c r="ADE17841" s="60"/>
    </row>
    <row r="17842" spans="760:785" x14ac:dyDescent="0.25">
      <c r="ACF17842" s="60"/>
      <c r="ACG17842" s="60"/>
      <c r="ACH17842" s="60"/>
      <c r="ACI17842" s="60"/>
      <c r="ACJ17842" s="60"/>
      <c r="ACK17842" s="60"/>
      <c r="ACL17842" s="60"/>
      <c r="ACM17842" s="60"/>
      <c r="ACN17842" s="60"/>
      <c r="ACO17842" s="60"/>
      <c r="ACP17842" s="60"/>
      <c r="ACQ17842" s="60"/>
      <c r="ACR17842" s="60"/>
      <c r="ACS17842" s="60"/>
      <c r="ACT17842" s="60"/>
      <c r="ACU17842" s="60"/>
      <c r="ACV17842" s="60"/>
      <c r="ACW17842" s="60"/>
      <c r="ACX17842" s="60"/>
      <c r="ACY17842" s="60">
        <v>3.29090518859173E-2</v>
      </c>
      <c r="ACZ17842" s="60"/>
      <c r="ADA17842" s="60"/>
      <c r="ADB17842" s="60"/>
      <c r="ADC17842" s="60"/>
      <c r="ADD17842" s="60"/>
      <c r="ADE17842" s="60"/>
    </row>
    <row r="17843" spans="760:785" x14ac:dyDescent="0.25">
      <c r="ACF17843" s="60"/>
      <c r="ACG17843" s="60"/>
      <c r="ACH17843" s="60"/>
      <c r="ACI17843" s="60"/>
      <c r="ACJ17843" s="60"/>
      <c r="ACK17843" s="60"/>
      <c r="ACL17843" s="60"/>
      <c r="ACM17843" s="60"/>
      <c r="ACN17843" s="60"/>
      <c r="ACO17843" s="60"/>
      <c r="ACP17843" s="60"/>
      <c r="ACQ17843" s="60"/>
      <c r="ACR17843" s="60"/>
      <c r="ACS17843" s="60"/>
      <c r="ACT17843" s="60"/>
      <c r="ACU17843" s="60"/>
      <c r="ACV17843" s="60"/>
      <c r="ACW17843" s="60"/>
      <c r="ACX17843" s="60"/>
      <c r="ACY17843" s="60">
        <v>3.2786541512081303E-2</v>
      </c>
      <c r="ACZ17843" s="60"/>
      <c r="ADA17843" s="60"/>
      <c r="ADB17843" s="60"/>
      <c r="ADC17843" s="60"/>
      <c r="ADD17843" s="60"/>
      <c r="ADE17843" s="60"/>
    </row>
    <row r="17844" spans="760:785" x14ac:dyDescent="0.25">
      <c r="ACF17844" s="60"/>
      <c r="ACG17844" s="60"/>
      <c r="ACH17844" s="60"/>
      <c r="ACI17844" s="60"/>
      <c r="ACJ17844" s="60"/>
      <c r="ACK17844" s="60"/>
      <c r="ACL17844" s="60"/>
      <c r="ACM17844" s="60"/>
      <c r="ACN17844" s="60"/>
      <c r="ACO17844" s="60"/>
      <c r="ACP17844" s="60"/>
      <c r="ACQ17844" s="60"/>
      <c r="ACR17844" s="60"/>
      <c r="ACS17844" s="60"/>
      <c r="ACT17844" s="60"/>
      <c r="ACU17844" s="60"/>
      <c r="ACV17844" s="60"/>
      <c r="ACW17844" s="60"/>
      <c r="ACX17844" s="60"/>
      <c r="ACY17844" s="60">
        <v>3.2722988269374802E-2</v>
      </c>
      <c r="ACZ17844" s="60"/>
      <c r="ADA17844" s="60"/>
      <c r="ADB17844" s="60"/>
      <c r="ADC17844" s="60"/>
      <c r="ADD17844" s="60"/>
      <c r="ADE17844" s="60"/>
    </row>
    <row r="17845" spans="760:785" x14ac:dyDescent="0.25">
      <c r="ACF17845" s="60"/>
      <c r="ACG17845" s="60"/>
      <c r="ACH17845" s="60"/>
      <c r="ACI17845" s="60"/>
      <c r="ACJ17845" s="60"/>
      <c r="ACK17845" s="60"/>
      <c r="ACL17845" s="60"/>
      <c r="ACM17845" s="60"/>
      <c r="ACN17845" s="60"/>
      <c r="ACO17845" s="60"/>
      <c r="ACP17845" s="60"/>
      <c r="ACQ17845" s="60"/>
      <c r="ACR17845" s="60"/>
      <c r="ACS17845" s="60"/>
      <c r="ACT17845" s="60"/>
      <c r="ACU17845" s="60"/>
      <c r="ACV17845" s="60"/>
      <c r="ACW17845" s="60"/>
      <c r="ACX17845" s="60"/>
      <c r="ACY17845" s="60">
        <v>3.2722988269374802E-2</v>
      </c>
      <c r="ACZ17845" s="60"/>
      <c r="ADA17845" s="60"/>
      <c r="ADB17845" s="60"/>
      <c r="ADC17845" s="60"/>
      <c r="ADD17845" s="60"/>
      <c r="ADE17845" s="60"/>
    </row>
    <row r="17846" spans="760:785" x14ac:dyDescent="0.25">
      <c r="ACF17846" s="60"/>
      <c r="ACG17846" s="60"/>
      <c r="ACH17846" s="60"/>
      <c r="ACI17846" s="60"/>
      <c r="ACJ17846" s="60"/>
      <c r="ACK17846" s="60"/>
      <c r="ACL17846" s="60"/>
      <c r="ACM17846" s="60"/>
      <c r="ACN17846" s="60"/>
      <c r="ACO17846" s="60"/>
      <c r="ACP17846" s="60"/>
      <c r="ACQ17846" s="60"/>
      <c r="ACR17846" s="60"/>
      <c r="ACS17846" s="60"/>
      <c r="ACT17846" s="60"/>
      <c r="ACU17846" s="60"/>
      <c r="ACV17846" s="60"/>
      <c r="ACW17846" s="60"/>
      <c r="ACX17846" s="60"/>
      <c r="ACY17846" s="60">
        <v>3.2717472639655798E-2</v>
      </c>
      <c r="ACZ17846" s="60"/>
      <c r="ADA17846" s="60"/>
      <c r="ADB17846" s="60"/>
      <c r="ADC17846" s="60"/>
      <c r="ADD17846" s="60"/>
      <c r="ADE17846" s="60"/>
    </row>
    <row r="17847" spans="760:785" x14ac:dyDescent="0.25">
      <c r="ACF17847" s="60"/>
      <c r="ACG17847" s="60"/>
      <c r="ACH17847" s="60"/>
      <c r="ACI17847" s="60"/>
      <c r="ACJ17847" s="60"/>
      <c r="ACK17847" s="60"/>
      <c r="ACL17847" s="60"/>
      <c r="ACM17847" s="60"/>
      <c r="ACN17847" s="60"/>
      <c r="ACO17847" s="60"/>
      <c r="ACP17847" s="60"/>
      <c r="ACQ17847" s="60"/>
      <c r="ACR17847" s="60"/>
      <c r="ACS17847" s="60"/>
      <c r="ACT17847" s="60"/>
      <c r="ACU17847" s="60"/>
      <c r="ACV17847" s="60"/>
      <c r="ACW17847" s="60"/>
      <c r="ACX17847" s="60"/>
      <c r="ACY17847" s="60">
        <v>3.2717472639655798E-2</v>
      </c>
      <c r="ACZ17847" s="60"/>
      <c r="ADA17847" s="60"/>
      <c r="ADB17847" s="60"/>
      <c r="ADC17847" s="60"/>
      <c r="ADD17847" s="60"/>
      <c r="ADE17847" s="60"/>
    </row>
    <row r="17848" spans="760:785" x14ac:dyDescent="0.25">
      <c r="ACF17848" s="60"/>
      <c r="ACG17848" s="60"/>
      <c r="ACH17848" s="60"/>
      <c r="ACI17848" s="60"/>
      <c r="ACJ17848" s="60"/>
      <c r="ACK17848" s="60"/>
      <c r="ACL17848" s="60"/>
      <c r="ACM17848" s="60"/>
      <c r="ACN17848" s="60"/>
      <c r="ACO17848" s="60"/>
      <c r="ACP17848" s="60"/>
      <c r="ACQ17848" s="60"/>
      <c r="ACR17848" s="60"/>
      <c r="ACS17848" s="60"/>
      <c r="ACT17848" s="60"/>
      <c r="ACU17848" s="60"/>
      <c r="ACV17848" s="60"/>
      <c r="ACW17848" s="60"/>
      <c r="ACX17848" s="60"/>
      <c r="ACY17848" s="60">
        <v>3.2708503677417698E-2</v>
      </c>
      <c r="ACZ17848" s="60"/>
      <c r="ADA17848" s="60"/>
      <c r="ADB17848" s="60"/>
      <c r="ADC17848" s="60"/>
      <c r="ADD17848" s="60"/>
      <c r="ADE17848" s="60"/>
    </row>
    <row r="17849" spans="760:785" x14ac:dyDescent="0.25">
      <c r="ACF17849" s="60"/>
      <c r="ACG17849" s="60"/>
      <c r="ACH17849" s="60"/>
      <c r="ACI17849" s="60"/>
      <c r="ACJ17849" s="60"/>
      <c r="ACK17849" s="60"/>
      <c r="ACL17849" s="60"/>
      <c r="ACM17849" s="60"/>
      <c r="ACN17849" s="60"/>
      <c r="ACO17849" s="60"/>
      <c r="ACP17849" s="60"/>
      <c r="ACQ17849" s="60"/>
      <c r="ACR17849" s="60"/>
      <c r="ACS17849" s="60"/>
      <c r="ACT17849" s="60"/>
      <c r="ACU17849" s="60"/>
      <c r="ACV17849" s="60"/>
      <c r="ACW17849" s="60"/>
      <c r="ACX17849" s="60"/>
      <c r="ACY17849" s="60">
        <v>3.2708503677417698E-2</v>
      </c>
      <c r="ACZ17849" s="60"/>
      <c r="ADA17849" s="60"/>
      <c r="ADB17849" s="60"/>
      <c r="ADC17849" s="60"/>
      <c r="ADD17849" s="60"/>
      <c r="ADE17849" s="60"/>
    </row>
    <row r="17850" spans="760:785" x14ac:dyDescent="0.25">
      <c r="ACF17850" s="60"/>
      <c r="ACG17850" s="60"/>
      <c r="ACH17850" s="60"/>
      <c r="ACI17850" s="60"/>
      <c r="ACJ17850" s="60"/>
      <c r="ACK17850" s="60"/>
      <c r="ACL17850" s="60"/>
      <c r="ACM17850" s="60"/>
      <c r="ACN17850" s="60"/>
      <c r="ACO17850" s="60"/>
      <c r="ACP17850" s="60"/>
      <c r="ACQ17850" s="60"/>
      <c r="ACR17850" s="60"/>
      <c r="ACS17850" s="60"/>
      <c r="ACT17850" s="60"/>
      <c r="ACU17850" s="60"/>
      <c r="ACV17850" s="60"/>
      <c r="ACW17850" s="60"/>
      <c r="ACX17850" s="60"/>
      <c r="ACY17850" s="60">
        <v>3.2689967323586797E-2</v>
      </c>
      <c r="ACZ17850" s="60"/>
      <c r="ADA17850" s="60"/>
      <c r="ADB17850" s="60"/>
      <c r="ADC17850" s="60"/>
      <c r="ADD17850" s="60"/>
      <c r="ADE17850" s="60"/>
    </row>
    <row r="17851" spans="760:785" x14ac:dyDescent="0.25">
      <c r="ACF17851" s="60"/>
      <c r="ACG17851" s="60"/>
      <c r="ACH17851" s="60"/>
      <c r="ACI17851" s="60"/>
      <c r="ACJ17851" s="60"/>
      <c r="ACK17851" s="60"/>
      <c r="ACL17851" s="60"/>
      <c r="ACM17851" s="60"/>
      <c r="ACN17851" s="60"/>
      <c r="ACO17851" s="60"/>
      <c r="ACP17851" s="60"/>
      <c r="ACQ17851" s="60"/>
      <c r="ACR17851" s="60"/>
      <c r="ACS17851" s="60"/>
      <c r="ACT17851" s="60"/>
      <c r="ACU17851" s="60"/>
      <c r="ACV17851" s="60"/>
      <c r="ACW17851" s="60"/>
      <c r="ACX17851" s="60"/>
      <c r="ACY17851" s="60">
        <v>3.2689967323586797E-2</v>
      </c>
      <c r="ACZ17851" s="60"/>
      <c r="ADA17851" s="60"/>
      <c r="ADB17851" s="60"/>
      <c r="ADC17851" s="60"/>
      <c r="ADD17851" s="60"/>
      <c r="ADE17851" s="60"/>
    </row>
    <row r="17852" spans="760:785" x14ac:dyDescent="0.25">
      <c r="ACF17852" s="60"/>
      <c r="ACG17852" s="60"/>
      <c r="ACH17852" s="60"/>
      <c r="ACI17852" s="60"/>
      <c r="ACJ17852" s="60"/>
      <c r="ACK17852" s="60"/>
      <c r="ACL17852" s="60"/>
      <c r="ACM17852" s="60"/>
      <c r="ACN17852" s="60"/>
      <c r="ACO17852" s="60"/>
      <c r="ACP17852" s="60"/>
      <c r="ACQ17852" s="60"/>
      <c r="ACR17852" s="60"/>
      <c r="ACS17852" s="60"/>
      <c r="ACT17852" s="60"/>
      <c r="ACU17852" s="60"/>
      <c r="ACV17852" s="60"/>
      <c r="ACW17852" s="60"/>
      <c r="ACX17852" s="60"/>
      <c r="ACY17852" s="60">
        <v>3.2611412762554297E-2</v>
      </c>
      <c r="ACZ17852" s="60"/>
      <c r="ADA17852" s="60"/>
      <c r="ADB17852" s="60"/>
      <c r="ADC17852" s="60"/>
      <c r="ADD17852" s="60"/>
      <c r="ADE17852" s="60"/>
    </row>
    <row r="17853" spans="760:785" x14ac:dyDescent="0.25">
      <c r="ACF17853" s="60"/>
      <c r="ACG17853" s="60"/>
      <c r="ACH17853" s="60"/>
      <c r="ACI17853" s="60"/>
      <c r="ACJ17853" s="60"/>
      <c r="ACK17853" s="60"/>
      <c r="ACL17853" s="60"/>
      <c r="ACM17853" s="60"/>
      <c r="ACN17853" s="60"/>
      <c r="ACO17853" s="60"/>
      <c r="ACP17853" s="60"/>
      <c r="ACQ17853" s="60"/>
      <c r="ACR17853" s="60"/>
      <c r="ACS17853" s="60"/>
      <c r="ACT17853" s="60"/>
      <c r="ACU17853" s="60"/>
      <c r="ACV17853" s="60"/>
      <c r="ACW17853" s="60"/>
      <c r="ACX17853" s="60"/>
      <c r="ACY17853" s="60">
        <v>3.2516626347917903E-2</v>
      </c>
      <c r="ACZ17853" s="60"/>
      <c r="ADA17853" s="60"/>
      <c r="ADB17853" s="60"/>
      <c r="ADC17853" s="60"/>
      <c r="ADD17853" s="60"/>
      <c r="ADE17853" s="60"/>
    </row>
    <row r="17854" spans="760:785" x14ac:dyDescent="0.25">
      <c r="ACF17854" s="60"/>
      <c r="ACG17854" s="60"/>
      <c r="ACH17854" s="60"/>
      <c r="ACI17854" s="60"/>
      <c r="ACJ17854" s="60"/>
      <c r="ACK17854" s="60"/>
      <c r="ACL17854" s="60"/>
      <c r="ACM17854" s="60"/>
      <c r="ACN17854" s="60"/>
      <c r="ACO17854" s="60"/>
      <c r="ACP17854" s="60"/>
      <c r="ACQ17854" s="60"/>
      <c r="ACR17854" s="60"/>
      <c r="ACS17854" s="60"/>
      <c r="ACT17854" s="60"/>
      <c r="ACU17854" s="60"/>
      <c r="ACV17854" s="60"/>
      <c r="ACW17854" s="60"/>
      <c r="ACX17854" s="60"/>
      <c r="ACY17854" s="60">
        <v>3.2516626347917903E-2</v>
      </c>
      <c r="ACZ17854" s="60"/>
      <c r="ADA17854" s="60"/>
      <c r="ADB17854" s="60"/>
      <c r="ADC17854" s="60"/>
      <c r="ADD17854" s="60"/>
      <c r="ADE17854" s="60"/>
    </row>
    <row r="17855" spans="760:785" x14ac:dyDescent="0.25">
      <c r="ACF17855" s="60"/>
      <c r="ACG17855" s="60"/>
      <c r="ACH17855" s="60"/>
      <c r="ACI17855" s="60"/>
      <c r="ACJ17855" s="60"/>
      <c r="ACK17855" s="60"/>
      <c r="ACL17855" s="60"/>
      <c r="ACM17855" s="60"/>
      <c r="ACN17855" s="60"/>
      <c r="ACO17855" s="60"/>
      <c r="ACP17855" s="60"/>
      <c r="ACQ17855" s="60"/>
      <c r="ACR17855" s="60"/>
      <c r="ACS17855" s="60"/>
      <c r="ACT17855" s="60"/>
      <c r="ACU17855" s="60"/>
      <c r="ACV17855" s="60"/>
      <c r="ACW17855" s="60"/>
      <c r="ACX17855" s="60"/>
      <c r="ACY17855" s="60">
        <v>3.2503877276016203E-2</v>
      </c>
      <c r="ACZ17855" s="60"/>
      <c r="ADA17855" s="60"/>
      <c r="ADB17855" s="60"/>
      <c r="ADC17855" s="60"/>
      <c r="ADD17855" s="60"/>
      <c r="ADE17855" s="60"/>
    </row>
    <row r="17856" spans="760:785" x14ac:dyDescent="0.25">
      <c r="ACF17856" s="60"/>
      <c r="ACG17856" s="60"/>
      <c r="ACH17856" s="60"/>
      <c r="ACI17856" s="60"/>
      <c r="ACJ17856" s="60"/>
      <c r="ACK17856" s="60"/>
      <c r="ACL17856" s="60"/>
      <c r="ACM17856" s="60"/>
      <c r="ACN17856" s="60"/>
      <c r="ACO17856" s="60"/>
      <c r="ACP17856" s="60"/>
      <c r="ACQ17856" s="60"/>
      <c r="ACR17856" s="60"/>
      <c r="ACS17856" s="60"/>
      <c r="ACT17856" s="60"/>
      <c r="ACU17856" s="60"/>
      <c r="ACV17856" s="60"/>
      <c r="ACW17856" s="60"/>
      <c r="ACX17856" s="60"/>
      <c r="ACY17856" s="60">
        <v>3.2503877276016203E-2</v>
      </c>
      <c r="ACZ17856" s="60"/>
      <c r="ADA17856" s="60"/>
      <c r="ADB17856" s="60"/>
      <c r="ADC17856" s="60"/>
      <c r="ADD17856" s="60"/>
      <c r="ADE17856" s="60"/>
    </row>
    <row r="17857" spans="760:785" x14ac:dyDescent="0.25">
      <c r="ACF17857" s="60"/>
      <c r="ACG17857" s="60"/>
      <c r="ACH17857" s="60"/>
      <c r="ACI17857" s="60"/>
      <c r="ACJ17857" s="60"/>
      <c r="ACK17857" s="60"/>
      <c r="ACL17857" s="60"/>
      <c r="ACM17857" s="60"/>
      <c r="ACN17857" s="60"/>
      <c r="ACO17857" s="60"/>
      <c r="ACP17857" s="60"/>
      <c r="ACQ17857" s="60"/>
      <c r="ACR17857" s="60"/>
      <c r="ACS17857" s="60"/>
      <c r="ACT17857" s="60"/>
      <c r="ACU17857" s="60"/>
      <c r="ACV17857" s="60"/>
      <c r="ACW17857" s="60"/>
      <c r="ACX17857" s="60"/>
      <c r="ACY17857" s="60">
        <v>3.24908139794697E-2</v>
      </c>
      <c r="ACZ17857" s="60"/>
      <c r="ADA17857" s="60"/>
      <c r="ADB17857" s="60"/>
      <c r="ADC17857" s="60"/>
      <c r="ADD17857" s="60"/>
      <c r="ADE17857" s="60"/>
    </row>
    <row r="17858" spans="760:785" x14ac:dyDescent="0.25">
      <c r="ACF17858" s="60"/>
      <c r="ACG17858" s="60"/>
      <c r="ACH17858" s="60"/>
      <c r="ACI17858" s="60"/>
      <c r="ACJ17858" s="60"/>
      <c r="ACK17858" s="60"/>
      <c r="ACL17858" s="60"/>
      <c r="ACM17858" s="60"/>
      <c r="ACN17858" s="60"/>
      <c r="ACO17858" s="60"/>
      <c r="ACP17858" s="60"/>
      <c r="ACQ17858" s="60"/>
      <c r="ACR17858" s="60"/>
      <c r="ACS17858" s="60"/>
      <c r="ACT17858" s="60"/>
      <c r="ACU17858" s="60"/>
      <c r="ACV17858" s="60"/>
      <c r="ACW17858" s="60"/>
      <c r="ACX17858" s="60"/>
      <c r="ACY17858" s="60">
        <v>3.24908139794697E-2</v>
      </c>
      <c r="ACZ17858" s="60"/>
      <c r="ADA17858" s="60"/>
      <c r="ADB17858" s="60"/>
      <c r="ADC17858" s="60"/>
      <c r="ADD17858" s="60"/>
      <c r="ADE17858" s="60"/>
    </row>
    <row r="17859" spans="760:785" x14ac:dyDescent="0.25">
      <c r="ACF17859" s="60"/>
      <c r="ACG17859" s="60"/>
      <c r="ACH17859" s="60"/>
      <c r="ACI17859" s="60"/>
      <c r="ACJ17859" s="60"/>
      <c r="ACK17859" s="60"/>
      <c r="ACL17859" s="60"/>
      <c r="ACM17859" s="60"/>
      <c r="ACN17859" s="60"/>
      <c r="ACO17859" s="60"/>
      <c r="ACP17859" s="60"/>
      <c r="ACQ17859" s="60"/>
      <c r="ACR17859" s="60"/>
      <c r="ACS17859" s="60"/>
      <c r="ACT17859" s="60"/>
      <c r="ACU17859" s="60"/>
      <c r="ACV17859" s="60"/>
      <c r="ACW17859" s="60"/>
      <c r="ACX17859" s="60"/>
      <c r="ACY17859" s="60">
        <v>3.2470107449024899E-2</v>
      </c>
      <c r="ACZ17859" s="60"/>
      <c r="ADA17859" s="60"/>
      <c r="ADB17859" s="60"/>
      <c r="ADC17859" s="60"/>
      <c r="ADD17859" s="60"/>
      <c r="ADE17859" s="60"/>
    </row>
    <row r="17860" spans="760:785" x14ac:dyDescent="0.25">
      <c r="ACF17860" s="60"/>
      <c r="ACG17860" s="60"/>
      <c r="ACH17860" s="60"/>
      <c r="ACI17860" s="60"/>
      <c r="ACJ17860" s="60"/>
      <c r="ACK17860" s="60"/>
      <c r="ACL17860" s="60"/>
      <c r="ACM17860" s="60"/>
      <c r="ACN17860" s="60"/>
      <c r="ACO17860" s="60"/>
      <c r="ACP17860" s="60"/>
      <c r="ACQ17860" s="60"/>
      <c r="ACR17860" s="60"/>
      <c r="ACS17860" s="60"/>
      <c r="ACT17860" s="60"/>
      <c r="ACU17860" s="60"/>
      <c r="ACV17860" s="60"/>
      <c r="ACW17860" s="60"/>
      <c r="ACX17860" s="60"/>
      <c r="ACY17860" s="60">
        <v>3.2470107449024899E-2</v>
      </c>
      <c r="ACZ17860" s="60"/>
      <c r="ADA17860" s="60"/>
      <c r="ADB17860" s="60"/>
      <c r="ADC17860" s="60"/>
      <c r="ADD17860" s="60"/>
      <c r="ADE17860" s="60"/>
    </row>
    <row r="17861" spans="760:785" x14ac:dyDescent="0.25">
      <c r="ACF17861" s="60"/>
      <c r="ACG17861" s="60"/>
      <c r="ACH17861" s="60"/>
      <c r="ACI17861" s="60"/>
      <c r="ACJ17861" s="60"/>
      <c r="ACK17861" s="60"/>
      <c r="ACL17861" s="60"/>
      <c r="ACM17861" s="60"/>
      <c r="ACN17861" s="60"/>
      <c r="ACO17861" s="60"/>
      <c r="ACP17861" s="60"/>
      <c r="ACQ17861" s="60"/>
      <c r="ACR17861" s="60"/>
      <c r="ACS17861" s="60"/>
      <c r="ACT17861" s="60"/>
      <c r="ACU17861" s="60"/>
      <c r="ACV17861" s="60"/>
      <c r="ACW17861" s="60"/>
      <c r="ACX17861" s="60"/>
      <c r="ACY17861" s="60">
        <v>3.2438961854788798E-2</v>
      </c>
      <c r="ACZ17861" s="60"/>
      <c r="ADA17861" s="60"/>
      <c r="ADB17861" s="60"/>
      <c r="ADC17861" s="60"/>
      <c r="ADD17861" s="60"/>
      <c r="ADE17861" s="60"/>
    </row>
    <row r="17862" spans="760:785" x14ac:dyDescent="0.25">
      <c r="ACF17862" s="60"/>
      <c r="ACG17862" s="60"/>
      <c r="ACH17862" s="60"/>
      <c r="ACI17862" s="60"/>
      <c r="ACJ17862" s="60"/>
      <c r="ACK17862" s="60"/>
      <c r="ACL17862" s="60"/>
      <c r="ACM17862" s="60"/>
      <c r="ACN17862" s="60"/>
      <c r="ACO17862" s="60"/>
      <c r="ACP17862" s="60"/>
      <c r="ACQ17862" s="60"/>
      <c r="ACR17862" s="60"/>
      <c r="ACS17862" s="60"/>
      <c r="ACT17862" s="60"/>
      <c r="ACU17862" s="60"/>
      <c r="ACV17862" s="60"/>
      <c r="ACW17862" s="60"/>
      <c r="ACX17862" s="60"/>
      <c r="ACY17862" s="60">
        <v>3.2415218532095703E-2</v>
      </c>
      <c r="ACZ17862" s="60"/>
      <c r="ADA17862" s="60"/>
      <c r="ADB17862" s="60"/>
      <c r="ADC17862" s="60"/>
      <c r="ADD17862" s="60"/>
      <c r="ADE17862" s="60"/>
    </row>
    <row r="17863" spans="760:785" x14ac:dyDescent="0.25">
      <c r="ACF17863" s="60"/>
      <c r="ACG17863" s="60"/>
      <c r="ACH17863" s="60"/>
      <c r="ACI17863" s="60"/>
      <c r="ACJ17863" s="60"/>
      <c r="ACK17863" s="60"/>
      <c r="ACL17863" s="60"/>
      <c r="ACM17863" s="60"/>
      <c r="ACN17863" s="60"/>
      <c r="ACO17863" s="60"/>
      <c r="ACP17863" s="60"/>
      <c r="ACQ17863" s="60"/>
      <c r="ACR17863" s="60"/>
      <c r="ACS17863" s="60"/>
      <c r="ACT17863" s="60"/>
      <c r="ACU17863" s="60"/>
      <c r="ACV17863" s="60"/>
      <c r="ACW17863" s="60"/>
      <c r="ACX17863" s="60"/>
      <c r="ACY17863" s="60">
        <v>3.2394467405652203E-2</v>
      </c>
      <c r="ACZ17863" s="60"/>
      <c r="ADA17863" s="60"/>
      <c r="ADB17863" s="60"/>
      <c r="ADC17863" s="60"/>
      <c r="ADD17863" s="60"/>
      <c r="ADE17863" s="60"/>
    </row>
    <row r="17864" spans="760:785" x14ac:dyDescent="0.25">
      <c r="ACF17864" s="60"/>
      <c r="ACG17864" s="60"/>
      <c r="ACH17864" s="60"/>
      <c r="ACI17864" s="60"/>
      <c r="ACJ17864" s="60"/>
      <c r="ACK17864" s="60"/>
      <c r="ACL17864" s="60"/>
      <c r="ACM17864" s="60"/>
      <c r="ACN17864" s="60"/>
      <c r="ACO17864" s="60"/>
      <c r="ACP17864" s="60"/>
      <c r="ACQ17864" s="60"/>
      <c r="ACR17864" s="60"/>
      <c r="ACS17864" s="60"/>
      <c r="ACT17864" s="60"/>
      <c r="ACU17864" s="60"/>
      <c r="ACV17864" s="60"/>
      <c r="ACW17864" s="60"/>
      <c r="ACX17864" s="60"/>
      <c r="ACY17864" s="60">
        <v>3.2366368684441101E-2</v>
      </c>
      <c r="ACZ17864" s="60"/>
      <c r="ADA17864" s="60"/>
      <c r="ADB17864" s="60"/>
      <c r="ADC17864" s="60"/>
      <c r="ADD17864" s="60"/>
      <c r="ADE17864" s="60"/>
    </row>
    <row r="17865" spans="760:785" x14ac:dyDescent="0.25">
      <c r="ACF17865" s="60"/>
      <c r="ACG17865" s="60"/>
      <c r="ACH17865" s="60"/>
      <c r="ACI17865" s="60"/>
      <c r="ACJ17865" s="60"/>
      <c r="ACK17865" s="60"/>
      <c r="ACL17865" s="60"/>
      <c r="ACM17865" s="60"/>
      <c r="ACN17865" s="60"/>
      <c r="ACO17865" s="60"/>
      <c r="ACP17865" s="60"/>
      <c r="ACQ17865" s="60"/>
      <c r="ACR17865" s="60"/>
      <c r="ACS17865" s="60"/>
      <c r="ACT17865" s="60"/>
      <c r="ACU17865" s="60"/>
      <c r="ACV17865" s="60"/>
      <c r="ACW17865" s="60"/>
      <c r="ACX17865" s="60"/>
      <c r="ACY17865" s="60">
        <v>3.2366368684441101E-2</v>
      </c>
      <c r="ACZ17865" s="60"/>
      <c r="ADA17865" s="60"/>
      <c r="ADB17865" s="60"/>
      <c r="ADC17865" s="60"/>
      <c r="ADD17865" s="60"/>
      <c r="ADE17865" s="60"/>
    </row>
    <row r="17866" spans="760:785" x14ac:dyDescent="0.25">
      <c r="ACF17866" s="60"/>
      <c r="ACG17866" s="60"/>
      <c r="ACH17866" s="60"/>
      <c r="ACI17866" s="60"/>
      <c r="ACJ17866" s="60"/>
      <c r="ACK17866" s="60"/>
      <c r="ACL17866" s="60"/>
      <c r="ACM17866" s="60"/>
      <c r="ACN17866" s="60"/>
      <c r="ACO17866" s="60"/>
      <c r="ACP17866" s="60"/>
      <c r="ACQ17866" s="60"/>
      <c r="ACR17866" s="60"/>
      <c r="ACS17866" s="60"/>
      <c r="ACT17866" s="60"/>
      <c r="ACU17866" s="60"/>
      <c r="ACV17866" s="60"/>
      <c r="ACW17866" s="60"/>
      <c r="ACX17866" s="60"/>
      <c r="ACY17866" s="60">
        <v>3.23466536005E-2</v>
      </c>
      <c r="ACZ17866" s="60"/>
      <c r="ADA17866" s="60"/>
      <c r="ADB17866" s="60"/>
      <c r="ADC17866" s="60"/>
      <c r="ADD17866" s="60"/>
      <c r="ADE17866" s="60"/>
    </row>
    <row r="17867" spans="760:785" x14ac:dyDescent="0.25">
      <c r="ACF17867" s="60"/>
      <c r="ACG17867" s="60"/>
      <c r="ACH17867" s="60"/>
      <c r="ACI17867" s="60"/>
      <c r="ACJ17867" s="60"/>
      <c r="ACK17867" s="60"/>
      <c r="ACL17867" s="60"/>
      <c r="ACM17867" s="60"/>
      <c r="ACN17867" s="60"/>
      <c r="ACO17867" s="60"/>
      <c r="ACP17867" s="60"/>
      <c r="ACQ17867" s="60"/>
      <c r="ACR17867" s="60"/>
      <c r="ACS17867" s="60"/>
      <c r="ACT17867" s="60"/>
      <c r="ACU17867" s="60"/>
      <c r="ACV17867" s="60"/>
      <c r="ACW17867" s="60"/>
      <c r="ACX17867" s="60"/>
      <c r="ACY17867" s="60">
        <v>3.23466536005E-2</v>
      </c>
      <c r="ACZ17867" s="60"/>
      <c r="ADA17867" s="60"/>
      <c r="ADB17867" s="60"/>
      <c r="ADC17867" s="60"/>
      <c r="ADD17867" s="60"/>
      <c r="ADE17867" s="60"/>
    </row>
    <row r="17868" spans="760:785" x14ac:dyDescent="0.25">
      <c r="ACF17868" s="60"/>
      <c r="ACG17868" s="60"/>
      <c r="ACH17868" s="60"/>
      <c r="ACI17868" s="60"/>
      <c r="ACJ17868" s="60"/>
      <c r="ACK17868" s="60"/>
      <c r="ACL17868" s="60"/>
      <c r="ACM17868" s="60"/>
      <c r="ACN17868" s="60"/>
      <c r="ACO17868" s="60"/>
      <c r="ACP17868" s="60"/>
      <c r="ACQ17868" s="60"/>
      <c r="ACR17868" s="60"/>
      <c r="ACS17868" s="60"/>
      <c r="ACT17868" s="60"/>
      <c r="ACU17868" s="60"/>
      <c r="ACV17868" s="60"/>
      <c r="ACW17868" s="60"/>
      <c r="ACX17868" s="60"/>
      <c r="ACY17868" s="60">
        <v>3.2319540240381597E-2</v>
      </c>
      <c r="ACZ17868" s="60"/>
      <c r="ADA17868" s="60"/>
      <c r="ADB17868" s="60"/>
      <c r="ADC17868" s="60"/>
      <c r="ADD17868" s="60"/>
      <c r="ADE17868" s="60"/>
    </row>
    <row r="17869" spans="760:785" x14ac:dyDescent="0.25">
      <c r="ACF17869" s="60"/>
      <c r="ACG17869" s="60"/>
      <c r="ACH17869" s="60"/>
      <c r="ACI17869" s="60"/>
      <c r="ACJ17869" s="60"/>
      <c r="ACK17869" s="60"/>
      <c r="ACL17869" s="60"/>
      <c r="ACM17869" s="60"/>
      <c r="ACN17869" s="60"/>
      <c r="ACO17869" s="60"/>
      <c r="ACP17869" s="60"/>
      <c r="ACQ17869" s="60"/>
      <c r="ACR17869" s="60"/>
      <c r="ACS17869" s="60"/>
      <c r="ACT17869" s="60"/>
      <c r="ACU17869" s="60"/>
      <c r="ACV17869" s="60"/>
      <c r="ACW17869" s="60"/>
      <c r="ACX17869" s="60"/>
      <c r="ACY17869" s="60">
        <v>3.2319540240381597E-2</v>
      </c>
      <c r="ACZ17869" s="60"/>
      <c r="ADA17869" s="60"/>
      <c r="ADB17869" s="60"/>
      <c r="ADC17869" s="60"/>
      <c r="ADD17869" s="60"/>
      <c r="ADE17869" s="60"/>
    </row>
    <row r="17870" spans="760:785" x14ac:dyDescent="0.25">
      <c r="ACF17870" s="60"/>
      <c r="ACG17870" s="60"/>
      <c r="ACH17870" s="60"/>
      <c r="ACI17870" s="60"/>
      <c r="ACJ17870" s="60"/>
      <c r="ACK17870" s="60"/>
      <c r="ACL17870" s="60"/>
      <c r="ACM17870" s="60"/>
      <c r="ACN17870" s="60"/>
      <c r="ACO17870" s="60"/>
      <c r="ACP17870" s="60"/>
      <c r="ACQ17870" s="60"/>
      <c r="ACR17870" s="60"/>
      <c r="ACS17870" s="60"/>
      <c r="ACT17870" s="60"/>
      <c r="ACU17870" s="60"/>
      <c r="ACV17870" s="60"/>
      <c r="ACW17870" s="60"/>
      <c r="ACX17870" s="60"/>
      <c r="ACY17870" s="60">
        <v>3.2307423371032998E-2</v>
      </c>
      <c r="ACZ17870" s="60"/>
      <c r="ADA17870" s="60"/>
      <c r="ADB17870" s="60"/>
      <c r="ADC17870" s="60"/>
      <c r="ADD17870" s="60"/>
      <c r="ADE17870" s="60"/>
    </row>
    <row r="17871" spans="760:785" x14ac:dyDescent="0.25">
      <c r="ACF17871" s="60"/>
      <c r="ACG17871" s="60"/>
      <c r="ACH17871" s="60"/>
      <c r="ACI17871" s="60"/>
      <c r="ACJ17871" s="60"/>
      <c r="ACK17871" s="60"/>
      <c r="ACL17871" s="60"/>
      <c r="ACM17871" s="60"/>
      <c r="ACN17871" s="60"/>
      <c r="ACO17871" s="60"/>
      <c r="ACP17871" s="60"/>
      <c r="ACQ17871" s="60"/>
      <c r="ACR17871" s="60"/>
      <c r="ACS17871" s="60"/>
      <c r="ACT17871" s="60"/>
      <c r="ACU17871" s="60"/>
      <c r="ACV17871" s="60"/>
      <c r="ACW17871" s="60"/>
      <c r="ACX17871" s="60"/>
      <c r="ACY17871" s="60">
        <v>3.2307423371032998E-2</v>
      </c>
      <c r="ACZ17871" s="60"/>
      <c r="ADA17871" s="60"/>
      <c r="ADB17871" s="60"/>
      <c r="ADC17871" s="60"/>
      <c r="ADD17871" s="60"/>
      <c r="ADE17871" s="60"/>
    </row>
    <row r="17872" spans="760:785" x14ac:dyDescent="0.25">
      <c r="ACF17872" s="60"/>
      <c r="ACG17872" s="60"/>
      <c r="ACH17872" s="60"/>
      <c r="ACI17872" s="60"/>
      <c r="ACJ17872" s="60"/>
      <c r="ACK17872" s="60"/>
      <c r="ACL17872" s="60"/>
      <c r="ACM17872" s="60"/>
      <c r="ACN17872" s="60"/>
      <c r="ACO17872" s="60"/>
      <c r="ACP17872" s="60"/>
      <c r="ACQ17872" s="60"/>
      <c r="ACR17872" s="60"/>
      <c r="ACS17872" s="60"/>
      <c r="ACT17872" s="60"/>
      <c r="ACU17872" s="60"/>
      <c r="ACV17872" s="60"/>
      <c r="ACW17872" s="60"/>
      <c r="ACX17872" s="60"/>
      <c r="ACY17872" s="60">
        <v>3.2257177149155998E-2</v>
      </c>
      <c r="ACZ17872" s="60"/>
      <c r="ADA17872" s="60"/>
      <c r="ADB17872" s="60"/>
      <c r="ADC17872" s="60"/>
      <c r="ADD17872" s="60"/>
      <c r="ADE17872" s="60"/>
    </row>
    <row r="17873" spans="760:785" x14ac:dyDescent="0.25">
      <c r="ACF17873" s="60"/>
      <c r="ACG17873" s="60"/>
      <c r="ACH17873" s="60"/>
      <c r="ACI17873" s="60"/>
      <c r="ACJ17873" s="60"/>
      <c r="ACK17873" s="60"/>
      <c r="ACL17873" s="60"/>
      <c r="ACM17873" s="60"/>
      <c r="ACN17873" s="60"/>
      <c r="ACO17873" s="60"/>
      <c r="ACP17873" s="60"/>
      <c r="ACQ17873" s="60"/>
      <c r="ACR17873" s="60"/>
      <c r="ACS17873" s="60"/>
      <c r="ACT17873" s="60"/>
      <c r="ACU17873" s="60"/>
      <c r="ACV17873" s="60"/>
      <c r="ACW17873" s="60"/>
      <c r="ACX17873" s="60"/>
      <c r="ACY17873" s="60">
        <v>3.21918542499499E-2</v>
      </c>
      <c r="ACZ17873" s="60"/>
      <c r="ADA17873" s="60"/>
      <c r="ADB17873" s="60"/>
      <c r="ADC17873" s="60"/>
      <c r="ADD17873" s="60"/>
      <c r="ADE17873" s="60"/>
    </row>
    <row r="17874" spans="760:785" x14ac:dyDescent="0.25">
      <c r="ACF17874" s="60"/>
      <c r="ACG17874" s="60"/>
      <c r="ACH17874" s="60"/>
      <c r="ACI17874" s="60"/>
      <c r="ACJ17874" s="60"/>
      <c r="ACK17874" s="60"/>
      <c r="ACL17874" s="60"/>
      <c r="ACM17874" s="60"/>
      <c r="ACN17874" s="60"/>
      <c r="ACO17874" s="60"/>
      <c r="ACP17874" s="60"/>
      <c r="ACQ17874" s="60"/>
      <c r="ACR17874" s="60"/>
      <c r="ACS17874" s="60"/>
      <c r="ACT17874" s="60"/>
      <c r="ACU17874" s="60"/>
      <c r="ACV17874" s="60"/>
      <c r="ACW17874" s="60"/>
      <c r="ACX17874" s="60"/>
      <c r="ACY17874" s="60">
        <v>3.21918542499499E-2</v>
      </c>
      <c r="ACZ17874" s="60"/>
      <c r="ADA17874" s="60"/>
      <c r="ADB17874" s="60"/>
      <c r="ADC17874" s="60"/>
      <c r="ADD17874" s="60"/>
      <c r="ADE17874" s="60"/>
    </row>
    <row r="17875" spans="760:785" x14ac:dyDescent="0.25">
      <c r="ACF17875" s="60"/>
      <c r="ACG17875" s="60"/>
      <c r="ACH17875" s="60"/>
      <c r="ACI17875" s="60"/>
      <c r="ACJ17875" s="60"/>
      <c r="ACK17875" s="60"/>
      <c r="ACL17875" s="60"/>
      <c r="ACM17875" s="60"/>
      <c r="ACN17875" s="60"/>
      <c r="ACO17875" s="60"/>
      <c r="ACP17875" s="60"/>
      <c r="ACQ17875" s="60"/>
      <c r="ACR17875" s="60"/>
      <c r="ACS17875" s="60"/>
      <c r="ACT17875" s="60"/>
      <c r="ACU17875" s="60"/>
      <c r="ACV17875" s="60"/>
      <c r="ACW17875" s="60"/>
      <c r="ACX17875" s="60"/>
      <c r="ACY17875" s="60">
        <v>3.1965945796519998E-2</v>
      </c>
      <c r="ACZ17875" s="60"/>
      <c r="ADA17875" s="60"/>
      <c r="ADB17875" s="60"/>
      <c r="ADC17875" s="60"/>
      <c r="ADD17875" s="60"/>
      <c r="ADE17875" s="60"/>
    </row>
    <row r="17876" spans="760:785" x14ac:dyDescent="0.25">
      <c r="ACF17876" s="60"/>
      <c r="ACG17876" s="60"/>
      <c r="ACH17876" s="60"/>
      <c r="ACI17876" s="60"/>
      <c r="ACJ17876" s="60"/>
      <c r="ACK17876" s="60"/>
      <c r="ACL17876" s="60"/>
      <c r="ACM17876" s="60"/>
      <c r="ACN17876" s="60"/>
      <c r="ACO17876" s="60"/>
      <c r="ACP17876" s="60"/>
      <c r="ACQ17876" s="60"/>
      <c r="ACR17876" s="60"/>
      <c r="ACS17876" s="60"/>
      <c r="ACT17876" s="60"/>
      <c r="ACU17876" s="60"/>
      <c r="ACV17876" s="60"/>
      <c r="ACW17876" s="60"/>
      <c r="ACX17876" s="60"/>
      <c r="ACY17876" s="60">
        <v>3.1965945796519998E-2</v>
      </c>
      <c r="ACZ17876" s="60"/>
      <c r="ADA17876" s="60"/>
      <c r="ADB17876" s="60"/>
      <c r="ADC17876" s="60"/>
      <c r="ADD17876" s="60"/>
      <c r="ADE17876" s="60"/>
    </row>
    <row r="17877" spans="760:785" x14ac:dyDescent="0.25">
      <c r="ACF17877" s="60"/>
      <c r="ACG17877" s="60"/>
      <c r="ACH17877" s="60"/>
      <c r="ACI17877" s="60"/>
      <c r="ACJ17877" s="60"/>
      <c r="ACK17877" s="60"/>
      <c r="ACL17877" s="60"/>
      <c r="ACM17877" s="60"/>
      <c r="ACN17877" s="60"/>
      <c r="ACO17877" s="60"/>
      <c r="ACP17877" s="60"/>
      <c r="ACQ17877" s="60"/>
      <c r="ACR17877" s="60"/>
      <c r="ACS17877" s="60"/>
      <c r="ACT17877" s="60"/>
      <c r="ACU17877" s="60"/>
      <c r="ACV17877" s="60"/>
      <c r="ACW17877" s="60"/>
      <c r="ACX17877" s="60"/>
      <c r="ACY17877" s="60">
        <v>3.1964383153299802E-2</v>
      </c>
      <c r="ACZ17877" s="60"/>
      <c r="ADA17877" s="60"/>
      <c r="ADB17877" s="60"/>
      <c r="ADC17877" s="60"/>
      <c r="ADD17877" s="60"/>
      <c r="ADE17877" s="60"/>
    </row>
    <row r="17878" spans="760:785" x14ac:dyDescent="0.25">
      <c r="ACF17878" s="60"/>
      <c r="ACG17878" s="60"/>
      <c r="ACH17878" s="60"/>
      <c r="ACI17878" s="60"/>
      <c r="ACJ17878" s="60"/>
      <c r="ACK17878" s="60"/>
      <c r="ACL17878" s="60"/>
      <c r="ACM17878" s="60"/>
      <c r="ACN17878" s="60"/>
      <c r="ACO17878" s="60"/>
      <c r="ACP17878" s="60"/>
      <c r="ACQ17878" s="60"/>
      <c r="ACR17878" s="60"/>
      <c r="ACS17878" s="60"/>
      <c r="ACT17878" s="60"/>
      <c r="ACU17878" s="60"/>
      <c r="ACV17878" s="60"/>
      <c r="ACW17878" s="60"/>
      <c r="ACX17878" s="60"/>
      <c r="ACY17878" s="60">
        <v>3.1964383153299802E-2</v>
      </c>
      <c r="ACZ17878" s="60"/>
      <c r="ADA17878" s="60"/>
      <c r="ADB17878" s="60"/>
      <c r="ADC17878" s="60"/>
      <c r="ADD17878" s="60"/>
      <c r="ADE17878" s="60"/>
    </row>
    <row r="17879" spans="760:785" x14ac:dyDescent="0.25">
      <c r="ACF17879" s="60"/>
      <c r="ACG17879" s="60"/>
      <c r="ACH17879" s="60"/>
      <c r="ACI17879" s="60"/>
      <c r="ACJ17879" s="60"/>
      <c r="ACK17879" s="60"/>
      <c r="ACL17879" s="60"/>
      <c r="ACM17879" s="60"/>
      <c r="ACN17879" s="60"/>
      <c r="ACO17879" s="60"/>
      <c r="ACP17879" s="60"/>
      <c r="ACQ17879" s="60"/>
      <c r="ACR17879" s="60"/>
      <c r="ACS17879" s="60"/>
      <c r="ACT17879" s="60"/>
      <c r="ACU17879" s="60"/>
      <c r="ACV17879" s="60"/>
      <c r="ACW17879" s="60"/>
      <c r="ACX17879" s="60"/>
      <c r="ACY17879" s="60">
        <v>3.19218242206026E-2</v>
      </c>
      <c r="ACZ17879" s="60"/>
      <c r="ADA17879" s="60"/>
      <c r="ADB17879" s="60"/>
      <c r="ADC17879" s="60"/>
      <c r="ADD17879" s="60"/>
      <c r="ADE17879" s="60"/>
    </row>
    <row r="17880" spans="760:785" x14ac:dyDescent="0.25">
      <c r="ACF17880" s="60"/>
      <c r="ACG17880" s="60"/>
      <c r="ACH17880" s="60"/>
      <c r="ACI17880" s="60"/>
      <c r="ACJ17880" s="60"/>
      <c r="ACK17880" s="60"/>
      <c r="ACL17880" s="60"/>
      <c r="ACM17880" s="60"/>
      <c r="ACN17880" s="60"/>
      <c r="ACO17880" s="60"/>
      <c r="ACP17880" s="60"/>
      <c r="ACQ17880" s="60"/>
      <c r="ACR17880" s="60"/>
      <c r="ACS17880" s="60"/>
      <c r="ACT17880" s="60"/>
      <c r="ACU17880" s="60"/>
      <c r="ACV17880" s="60"/>
      <c r="ACW17880" s="60"/>
      <c r="ACX17880" s="60"/>
      <c r="ACY17880" s="60">
        <v>3.19218242206026E-2</v>
      </c>
      <c r="ACZ17880" s="60"/>
      <c r="ADA17880" s="60"/>
      <c r="ADB17880" s="60"/>
      <c r="ADC17880" s="60"/>
      <c r="ADD17880" s="60"/>
      <c r="ADE17880" s="60"/>
    </row>
    <row r="17881" spans="760:785" x14ac:dyDescent="0.25">
      <c r="ACF17881" s="60"/>
      <c r="ACG17881" s="60"/>
      <c r="ACH17881" s="60"/>
      <c r="ACI17881" s="60"/>
      <c r="ACJ17881" s="60"/>
      <c r="ACK17881" s="60"/>
      <c r="ACL17881" s="60"/>
      <c r="ACM17881" s="60"/>
      <c r="ACN17881" s="60"/>
      <c r="ACO17881" s="60"/>
      <c r="ACP17881" s="60"/>
      <c r="ACQ17881" s="60"/>
      <c r="ACR17881" s="60"/>
      <c r="ACS17881" s="60"/>
      <c r="ACT17881" s="60"/>
      <c r="ACU17881" s="60"/>
      <c r="ACV17881" s="60"/>
      <c r="ACW17881" s="60"/>
      <c r="ACX17881" s="60"/>
      <c r="ACY17881" s="60">
        <v>3.1903275363904603E-2</v>
      </c>
      <c r="ACZ17881" s="60"/>
      <c r="ADA17881" s="60"/>
      <c r="ADB17881" s="60"/>
      <c r="ADC17881" s="60"/>
      <c r="ADD17881" s="60"/>
      <c r="ADE17881" s="60"/>
    </row>
    <row r="17882" spans="760:785" x14ac:dyDescent="0.25">
      <c r="ACF17882" s="60"/>
      <c r="ACG17882" s="60"/>
      <c r="ACH17882" s="60"/>
      <c r="ACI17882" s="60"/>
      <c r="ACJ17882" s="60"/>
      <c r="ACK17882" s="60"/>
      <c r="ACL17882" s="60"/>
      <c r="ACM17882" s="60"/>
      <c r="ACN17882" s="60"/>
      <c r="ACO17882" s="60"/>
      <c r="ACP17882" s="60"/>
      <c r="ACQ17882" s="60"/>
      <c r="ACR17882" s="60"/>
      <c r="ACS17882" s="60"/>
      <c r="ACT17882" s="60"/>
      <c r="ACU17882" s="60"/>
      <c r="ACV17882" s="60"/>
      <c r="ACW17882" s="60"/>
      <c r="ACX17882" s="60"/>
      <c r="ACY17882" s="60">
        <v>3.1903275363904603E-2</v>
      </c>
      <c r="ACZ17882" s="60"/>
      <c r="ADA17882" s="60"/>
      <c r="ADB17882" s="60"/>
      <c r="ADC17882" s="60"/>
      <c r="ADD17882" s="60"/>
      <c r="ADE17882" s="60"/>
    </row>
    <row r="17883" spans="760:785" x14ac:dyDescent="0.25">
      <c r="ACF17883" s="60"/>
      <c r="ACG17883" s="60"/>
      <c r="ACH17883" s="60"/>
      <c r="ACI17883" s="60"/>
      <c r="ACJ17883" s="60"/>
      <c r="ACK17883" s="60"/>
      <c r="ACL17883" s="60"/>
      <c r="ACM17883" s="60"/>
      <c r="ACN17883" s="60"/>
      <c r="ACO17883" s="60"/>
      <c r="ACP17883" s="60"/>
      <c r="ACQ17883" s="60"/>
      <c r="ACR17883" s="60"/>
      <c r="ACS17883" s="60"/>
      <c r="ACT17883" s="60"/>
      <c r="ACU17883" s="60"/>
      <c r="ACV17883" s="60"/>
      <c r="ACW17883" s="60"/>
      <c r="ACX17883" s="60"/>
      <c r="ACY17883" s="60">
        <v>3.18783364868215E-2</v>
      </c>
      <c r="ACZ17883" s="60"/>
      <c r="ADA17883" s="60"/>
      <c r="ADB17883" s="60"/>
      <c r="ADC17883" s="60"/>
      <c r="ADD17883" s="60"/>
      <c r="ADE17883" s="60"/>
    </row>
    <row r="17884" spans="760:785" x14ac:dyDescent="0.25">
      <c r="ACF17884" s="60"/>
      <c r="ACG17884" s="60"/>
      <c r="ACH17884" s="60"/>
      <c r="ACI17884" s="60"/>
      <c r="ACJ17884" s="60"/>
      <c r="ACK17884" s="60"/>
      <c r="ACL17884" s="60"/>
      <c r="ACM17884" s="60"/>
      <c r="ACN17884" s="60"/>
      <c r="ACO17884" s="60"/>
      <c r="ACP17884" s="60"/>
      <c r="ACQ17884" s="60"/>
      <c r="ACR17884" s="60"/>
      <c r="ACS17884" s="60"/>
      <c r="ACT17884" s="60"/>
      <c r="ACU17884" s="60"/>
      <c r="ACV17884" s="60"/>
      <c r="ACW17884" s="60"/>
      <c r="ACX17884" s="60"/>
      <c r="ACY17884" s="60">
        <v>3.1865748151406997E-2</v>
      </c>
      <c r="ACZ17884" s="60"/>
      <c r="ADA17884" s="60"/>
      <c r="ADB17884" s="60"/>
      <c r="ADC17884" s="60"/>
      <c r="ADD17884" s="60"/>
      <c r="ADE17884" s="60"/>
    </row>
    <row r="17885" spans="760:785" x14ac:dyDescent="0.25">
      <c r="ACF17885" s="60"/>
      <c r="ACG17885" s="60"/>
      <c r="ACH17885" s="60"/>
      <c r="ACI17885" s="60"/>
      <c r="ACJ17885" s="60"/>
      <c r="ACK17885" s="60"/>
      <c r="ACL17885" s="60"/>
      <c r="ACM17885" s="60"/>
      <c r="ACN17885" s="60"/>
      <c r="ACO17885" s="60"/>
      <c r="ACP17885" s="60"/>
      <c r="ACQ17885" s="60"/>
      <c r="ACR17885" s="60"/>
      <c r="ACS17885" s="60"/>
      <c r="ACT17885" s="60"/>
      <c r="ACU17885" s="60"/>
      <c r="ACV17885" s="60"/>
      <c r="ACW17885" s="60"/>
      <c r="ACX17885" s="60"/>
      <c r="ACY17885" s="60">
        <v>3.1865748151406997E-2</v>
      </c>
      <c r="ACZ17885" s="60"/>
      <c r="ADA17885" s="60"/>
      <c r="ADB17885" s="60"/>
      <c r="ADC17885" s="60"/>
      <c r="ADD17885" s="60"/>
      <c r="ADE17885" s="60"/>
    </row>
    <row r="17886" spans="760:785" x14ac:dyDescent="0.25">
      <c r="ACF17886" s="60"/>
      <c r="ACG17886" s="60"/>
      <c r="ACH17886" s="60"/>
      <c r="ACI17886" s="60"/>
      <c r="ACJ17886" s="60"/>
      <c r="ACK17886" s="60"/>
      <c r="ACL17886" s="60"/>
      <c r="ACM17886" s="60"/>
      <c r="ACN17886" s="60"/>
      <c r="ACO17886" s="60"/>
      <c r="ACP17886" s="60"/>
      <c r="ACQ17886" s="60"/>
      <c r="ACR17886" s="60"/>
      <c r="ACS17886" s="60"/>
      <c r="ACT17886" s="60"/>
      <c r="ACU17886" s="60"/>
      <c r="ACV17886" s="60"/>
      <c r="ACW17886" s="60"/>
      <c r="ACX17886" s="60"/>
      <c r="ACY17886" s="60">
        <v>3.1805143660963701E-2</v>
      </c>
      <c r="ACZ17886" s="60"/>
      <c r="ADA17886" s="60"/>
      <c r="ADB17886" s="60"/>
      <c r="ADC17886" s="60"/>
      <c r="ADD17886" s="60"/>
      <c r="ADE17886" s="60"/>
    </row>
    <row r="17887" spans="760:785" x14ac:dyDescent="0.25">
      <c r="ACF17887" s="60"/>
      <c r="ACG17887" s="60"/>
      <c r="ACH17887" s="60"/>
      <c r="ACI17887" s="60"/>
      <c r="ACJ17887" s="60"/>
      <c r="ACK17887" s="60"/>
      <c r="ACL17887" s="60"/>
      <c r="ACM17887" s="60"/>
      <c r="ACN17887" s="60"/>
      <c r="ACO17887" s="60"/>
      <c r="ACP17887" s="60"/>
      <c r="ACQ17887" s="60"/>
      <c r="ACR17887" s="60"/>
      <c r="ACS17887" s="60"/>
      <c r="ACT17887" s="60"/>
      <c r="ACU17887" s="60"/>
      <c r="ACV17887" s="60"/>
      <c r="ACW17887" s="60"/>
      <c r="ACX17887" s="60"/>
      <c r="ACY17887" s="60">
        <v>3.1777688529878702E-2</v>
      </c>
      <c r="ACZ17887" s="60"/>
      <c r="ADA17887" s="60"/>
      <c r="ADB17887" s="60"/>
      <c r="ADC17887" s="60"/>
      <c r="ADD17887" s="60"/>
      <c r="ADE17887" s="60"/>
    </row>
    <row r="17888" spans="760:785" x14ac:dyDescent="0.25">
      <c r="ACF17888" s="60"/>
      <c r="ACG17888" s="60"/>
      <c r="ACH17888" s="60"/>
      <c r="ACI17888" s="60"/>
      <c r="ACJ17888" s="60"/>
      <c r="ACK17888" s="60"/>
      <c r="ACL17888" s="60"/>
      <c r="ACM17888" s="60"/>
      <c r="ACN17888" s="60"/>
      <c r="ACO17888" s="60"/>
      <c r="ACP17888" s="60"/>
      <c r="ACQ17888" s="60"/>
      <c r="ACR17888" s="60"/>
      <c r="ACS17888" s="60"/>
      <c r="ACT17888" s="60"/>
      <c r="ACU17888" s="60"/>
      <c r="ACV17888" s="60"/>
      <c r="ACW17888" s="60"/>
      <c r="ACX17888" s="60"/>
      <c r="ACY17888" s="60">
        <v>3.1777688529878702E-2</v>
      </c>
      <c r="ACZ17888" s="60"/>
      <c r="ADA17888" s="60"/>
      <c r="ADB17888" s="60"/>
      <c r="ADC17888" s="60"/>
      <c r="ADD17888" s="60"/>
      <c r="ADE17888" s="60"/>
    </row>
    <row r="17889" spans="760:785" x14ac:dyDescent="0.25">
      <c r="ACF17889" s="60"/>
      <c r="ACG17889" s="60"/>
      <c r="ACH17889" s="60"/>
      <c r="ACI17889" s="60"/>
      <c r="ACJ17889" s="60"/>
      <c r="ACK17889" s="60"/>
      <c r="ACL17889" s="60"/>
      <c r="ACM17889" s="60"/>
      <c r="ACN17889" s="60"/>
      <c r="ACO17889" s="60"/>
      <c r="ACP17889" s="60"/>
      <c r="ACQ17889" s="60"/>
      <c r="ACR17889" s="60"/>
      <c r="ACS17889" s="60"/>
      <c r="ACT17889" s="60"/>
      <c r="ACU17889" s="60"/>
      <c r="ACV17889" s="60"/>
      <c r="ACW17889" s="60"/>
      <c r="ACX17889" s="60"/>
      <c r="ACY17889" s="60">
        <v>3.1749367454805298E-2</v>
      </c>
      <c r="ACZ17889" s="60"/>
      <c r="ADA17889" s="60"/>
      <c r="ADB17889" s="60"/>
      <c r="ADC17889" s="60"/>
      <c r="ADD17889" s="60"/>
      <c r="ADE17889" s="60"/>
    </row>
    <row r="17890" spans="760:785" x14ac:dyDescent="0.25">
      <c r="ACF17890" s="60"/>
      <c r="ACG17890" s="60"/>
      <c r="ACH17890" s="60"/>
      <c r="ACI17890" s="60"/>
      <c r="ACJ17890" s="60"/>
      <c r="ACK17890" s="60"/>
      <c r="ACL17890" s="60"/>
      <c r="ACM17890" s="60"/>
      <c r="ACN17890" s="60"/>
      <c r="ACO17890" s="60"/>
      <c r="ACP17890" s="60"/>
      <c r="ACQ17890" s="60"/>
      <c r="ACR17890" s="60"/>
      <c r="ACS17890" s="60"/>
      <c r="ACT17890" s="60"/>
      <c r="ACU17890" s="60"/>
      <c r="ACV17890" s="60"/>
      <c r="ACW17890" s="60"/>
      <c r="ACX17890" s="60"/>
      <c r="ACY17890" s="60">
        <v>3.1749367454805298E-2</v>
      </c>
      <c r="ACZ17890" s="60"/>
      <c r="ADA17890" s="60"/>
      <c r="ADB17890" s="60"/>
      <c r="ADC17890" s="60"/>
      <c r="ADD17890" s="60"/>
      <c r="ADE17890" s="60"/>
    </row>
    <row r="17891" spans="760:785" x14ac:dyDescent="0.25">
      <c r="ACF17891" s="60"/>
      <c r="ACG17891" s="60"/>
      <c r="ACH17891" s="60"/>
      <c r="ACI17891" s="60"/>
      <c r="ACJ17891" s="60"/>
      <c r="ACK17891" s="60"/>
      <c r="ACL17891" s="60"/>
      <c r="ACM17891" s="60"/>
      <c r="ACN17891" s="60"/>
      <c r="ACO17891" s="60"/>
      <c r="ACP17891" s="60"/>
      <c r="ACQ17891" s="60"/>
      <c r="ACR17891" s="60"/>
      <c r="ACS17891" s="60"/>
      <c r="ACT17891" s="60"/>
      <c r="ACU17891" s="60"/>
      <c r="ACV17891" s="60"/>
      <c r="ACW17891" s="60"/>
      <c r="ACX17891" s="60"/>
      <c r="ACY17891" s="60">
        <v>3.1726735328060397E-2</v>
      </c>
      <c r="ACZ17891" s="60"/>
      <c r="ADA17891" s="60"/>
      <c r="ADB17891" s="60"/>
      <c r="ADC17891" s="60"/>
      <c r="ADD17891" s="60"/>
      <c r="ADE17891" s="60"/>
    </row>
    <row r="17892" spans="760:785" x14ac:dyDescent="0.25">
      <c r="ACF17892" s="60"/>
      <c r="ACG17892" s="60"/>
      <c r="ACH17892" s="60"/>
      <c r="ACI17892" s="60"/>
      <c r="ACJ17892" s="60"/>
      <c r="ACK17892" s="60"/>
      <c r="ACL17892" s="60"/>
      <c r="ACM17892" s="60"/>
      <c r="ACN17892" s="60"/>
      <c r="ACO17892" s="60"/>
      <c r="ACP17892" s="60"/>
      <c r="ACQ17892" s="60"/>
      <c r="ACR17892" s="60"/>
      <c r="ACS17892" s="60"/>
      <c r="ACT17892" s="60"/>
      <c r="ACU17892" s="60"/>
      <c r="ACV17892" s="60"/>
      <c r="ACW17892" s="60"/>
      <c r="ACX17892" s="60"/>
      <c r="ACY17892" s="60">
        <v>3.1726735328060397E-2</v>
      </c>
      <c r="ACZ17892" s="60"/>
      <c r="ADA17892" s="60"/>
      <c r="ADB17892" s="60"/>
      <c r="ADC17892" s="60"/>
      <c r="ADD17892" s="60"/>
      <c r="ADE17892" s="60"/>
    </row>
    <row r="17893" spans="760:785" x14ac:dyDescent="0.25">
      <c r="ACF17893" s="60"/>
      <c r="ACG17893" s="60"/>
      <c r="ACH17893" s="60"/>
      <c r="ACI17893" s="60"/>
      <c r="ACJ17893" s="60"/>
      <c r="ACK17893" s="60"/>
      <c r="ACL17893" s="60"/>
      <c r="ACM17893" s="60"/>
      <c r="ACN17893" s="60"/>
      <c r="ACO17893" s="60"/>
      <c r="ACP17893" s="60"/>
      <c r="ACQ17893" s="60"/>
      <c r="ACR17893" s="60"/>
      <c r="ACS17893" s="60"/>
      <c r="ACT17893" s="60"/>
      <c r="ACU17893" s="60"/>
      <c r="ACV17893" s="60"/>
      <c r="ACW17893" s="60"/>
      <c r="ACX17893" s="60"/>
      <c r="ACY17893" s="60">
        <v>3.1700577306360798E-2</v>
      </c>
      <c r="ACZ17893" s="60"/>
      <c r="ADA17893" s="60"/>
      <c r="ADB17893" s="60"/>
      <c r="ADC17893" s="60"/>
      <c r="ADD17893" s="60"/>
      <c r="ADE17893" s="60"/>
    </row>
    <row r="17894" spans="760:785" x14ac:dyDescent="0.25">
      <c r="ACF17894" s="60"/>
      <c r="ACG17894" s="60"/>
      <c r="ACH17894" s="60"/>
      <c r="ACI17894" s="60"/>
      <c r="ACJ17894" s="60"/>
      <c r="ACK17894" s="60"/>
      <c r="ACL17894" s="60"/>
      <c r="ACM17894" s="60"/>
      <c r="ACN17894" s="60"/>
      <c r="ACO17894" s="60"/>
      <c r="ACP17894" s="60"/>
      <c r="ACQ17894" s="60"/>
      <c r="ACR17894" s="60"/>
      <c r="ACS17894" s="60"/>
      <c r="ACT17894" s="60"/>
      <c r="ACU17894" s="60"/>
      <c r="ACV17894" s="60"/>
      <c r="ACW17894" s="60"/>
      <c r="ACX17894" s="60"/>
      <c r="ACY17894" s="60">
        <v>3.1700577306360798E-2</v>
      </c>
      <c r="ACZ17894" s="60"/>
      <c r="ADA17894" s="60"/>
      <c r="ADB17894" s="60"/>
      <c r="ADC17894" s="60"/>
      <c r="ADD17894" s="60"/>
      <c r="ADE17894" s="60"/>
    </row>
    <row r="17895" spans="760:785" x14ac:dyDescent="0.25">
      <c r="ACF17895" s="60"/>
      <c r="ACG17895" s="60"/>
      <c r="ACH17895" s="60"/>
      <c r="ACI17895" s="60"/>
      <c r="ACJ17895" s="60"/>
      <c r="ACK17895" s="60"/>
      <c r="ACL17895" s="60"/>
      <c r="ACM17895" s="60"/>
      <c r="ACN17895" s="60"/>
      <c r="ACO17895" s="60"/>
      <c r="ACP17895" s="60"/>
      <c r="ACQ17895" s="60"/>
      <c r="ACR17895" s="60"/>
      <c r="ACS17895" s="60"/>
      <c r="ACT17895" s="60"/>
      <c r="ACU17895" s="60"/>
      <c r="ACV17895" s="60"/>
      <c r="ACW17895" s="60"/>
      <c r="ACX17895" s="60"/>
      <c r="ACY17895" s="60">
        <v>3.1670192269592501E-2</v>
      </c>
      <c r="ACZ17895" s="60"/>
      <c r="ADA17895" s="60"/>
      <c r="ADB17895" s="60"/>
      <c r="ADC17895" s="60"/>
      <c r="ADD17895" s="60"/>
      <c r="ADE17895" s="60"/>
    </row>
    <row r="17896" spans="760:785" x14ac:dyDescent="0.25">
      <c r="ACF17896" s="60"/>
      <c r="ACG17896" s="60"/>
      <c r="ACH17896" s="60"/>
      <c r="ACI17896" s="60"/>
      <c r="ACJ17896" s="60"/>
      <c r="ACK17896" s="60"/>
      <c r="ACL17896" s="60"/>
      <c r="ACM17896" s="60"/>
      <c r="ACN17896" s="60"/>
      <c r="ACO17896" s="60"/>
      <c r="ACP17896" s="60"/>
      <c r="ACQ17896" s="60"/>
      <c r="ACR17896" s="60"/>
      <c r="ACS17896" s="60"/>
      <c r="ACT17896" s="60"/>
      <c r="ACU17896" s="60"/>
      <c r="ACV17896" s="60"/>
      <c r="ACW17896" s="60"/>
      <c r="ACX17896" s="60"/>
      <c r="ACY17896" s="60">
        <v>3.1670192269592501E-2</v>
      </c>
      <c r="ACZ17896" s="60"/>
      <c r="ADA17896" s="60"/>
      <c r="ADB17896" s="60"/>
      <c r="ADC17896" s="60"/>
      <c r="ADD17896" s="60"/>
      <c r="ADE17896" s="60"/>
    </row>
    <row r="17897" spans="760:785" x14ac:dyDescent="0.25">
      <c r="ACF17897" s="60"/>
      <c r="ACG17897" s="60"/>
      <c r="ACH17897" s="60"/>
      <c r="ACI17897" s="60"/>
      <c r="ACJ17897" s="60"/>
      <c r="ACK17897" s="60"/>
      <c r="ACL17897" s="60"/>
      <c r="ACM17897" s="60"/>
      <c r="ACN17897" s="60"/>
      <c r="ACO17897" s="60"/>
      <c r="ACP17897" s="60"/>
      <c r="ACQ17897" s="60"/>
      <c r="ACR17897" s="60"/>
      <c r="ACS17897" s="60"/>
      <c r="ACT17897" s="60"/>
      <c r="ACU17897" s="60"/>
      <c r="ACV17897" s="60"/>
      <c r="ACW17897" s="60"/>
      <c r="ACX17897" s="60"/>
      <c r="ACY17897" s="60">
        <v>3.1667623107622903E-2</v>
      </c>
      <c r="ACZ17897" s="60"/>
      <c r="ADA17897" s="60"/>
      <c r="ADB17897" s="60"/>
      <c r="ADC17897" s="60"/>
      <c r="ADD17897" s="60"/>
      <c r="ADE17897" s="60"/>
    </row>
    <row r="17898" spans="760:785" x14ac:dyDescent="0.25">
      <c r="ACF17898" s="60"/>
      <c r="ACG17898" s="60"/>
      <c r="ACH17898" s="60"/>
      <c r="ACI17898" s="60"/>
      <c r="ACJ17898" s="60"/>
      <c r="ACK17898" s="60"/>
      <c r="ACL17898" s="60"/>
      <c r="ACM17898" s="60"/>
      <c r="ACN17898" s="60"/>
      <c r="ACO17898" s="60"/>
      <c r="ACP17898" s="60"/>
      <c r="ACQ17898" s="60"/>
      <c r="ACR17898" s="60"/>
      <c r="ACS17898" s="60"/>
      <c r="ACT17898" s="60"/>
      <c r="ACU17898" s="60"/>
      <c r="ACV17898" s="60"/>
      <c r="ACW17898" s="60"/>
      <c r="ACX17898" s="60"/>
      <c r="ACY17898" s="60">
        <v>3.1667623107622903E-2</v>
      </c>
      <c r="ACZ17898" s="60"/>
      <c r="ADA17898" s="60"/>
      <c r="ADB17898" s="60"/>
      <c r="ADC17898" s="60"/>
      <c r="ADD17898" s="60"/>
      <c r="ADE17898" s="60"/>
    </row>
    <row r="17899" spans="760:785" x14ac:dyDescent="0.25">
      <c r="ACF17899" s="60"/>
      <c r="ACG17899" s="60"/>
      <c r="ACH17899" s="60"/>
      <c r="ACI17899" s="60"/>
      <c r="ACJ17899" s="60"/>
      <c r="ACK17899" s="60"/>
      <c r="ACL17899" s="60"/>
      <c r="ACM17899" s="60"/>
      <c r="ACN17899" s="60"/>
      <c r="ACO17899" s="60"/>
      <c r="ACP17899" s="60"/>
      <c r="ACQ17899" s="60"/>
      <c r="ACR17899" s="60"/>
      <c r="ACS17899" s="60"/>
      <c r="ACT17899" s="60"/>
      <c r="ACU17899" s="60"/>
      <c r="ACV17899" s="60"/>
      <c r="ACW17899" s="60"/>
      <c r="ACX17899" s="60"/>
      <c r="ACY17899" s="60">
        <v>3.1655439121662403E-2</v>
      </c>
      <c r="ACZ17899" s="60"/>
      <c r="ADA17899" s="60"/>
      <c r="ADB17899" s="60"/>
      <c r="ADC17899" s="60"/>
      <c r="ADD17899" s="60"/>
      <c r="ADE17899" s="60"/>
    </row>
    <row r="17900" spans="760:785" x14ac:dyDescent="0.25">
      <c r="ACF17900" s="60"/>
      <c r="ACG17900" s="60"/>
      <c r="ACH17900" s="60"/>
      <c r="ACI17900" s="60"/>
      <c r="ACJ17900" s="60"/>
      <c r="ACK17900" s="60"/>
      <c r="ACL17900" s="60"/>
      <c r="ACM17900" s="60"/>
      <c r="ACN17900" s="60"/>
      <c r="ACO17900" s="60"/>
      <c r="ACP17900" s="60"/>
      <c r="ACQ17900" s="60"/>
      <c r="ACR17900" s="60"/>
      <c r="ACS17900" s="60"/>
      <c r="ACT17900" s="60"/>
      <c r="ACU17900" s="60"/>
      <c r="ACV17900" s="60"/>
      <c r="ACW17900" s="60"/>
      <c r="ACX17900" s="60"/>
      <c r="ACY17900" s="60">
        <v>3.1631312111103302E-2</v>
      </c>
      <c r="ACZ17900" s="60"/>
      <c r="ADA17900" s="60"/>
      <c r="ADB17900" s="60"/>
      <c r="ADC17900" s="60"/>
      <c r="ADD17900" s="60"/>
      <c r="ADE17900" s="60"/>
    </row>
    <row r="17901" spans="760:785" x14ac:dyDescent="0.25">
      <c r="ACF17901" s="60"/>
      <c r="ACG17901" s="60"/>
      <c r="ACH17901" s="60"/>
      <c r="ACI17901" s="60"/>
      <c r="ACJ17901" s="60"/>
      <c r="ACK17901" s="60"/>
      <c r="ACL17901" s="60"/>
      <c r="ACM17901" s="60"/>
      <c r="ACN17901" s="60"/>
      <c r="ACO17901" s="60"/>
      <c r="ACP17901" s="60"/>
      <c r="ACQ17901" s="60"/>
      <c r="ACR17901" s="60"/>
      <c r="ACS17901" s="60"/>
      <c r="ACT17901" s="60"/>
      <c r="ACU17901" s="60"/>
      <c r="ACV17901" s="60"/>
      <c r="ACW17901" s="60"/>
      <c r="ACX17901" s="60"/>
      <c r="ACY17901" s="60">
        <v>3.1631312111103302E-2</v>
      </c>
      <c r="ACZ17901" s="60"/>
      <c r="ADA17901" s="60"/>
      <c r="ADB17901" s="60"/>
      <c r="ADC17901" s="60"/>
      <c r="ADD17901" s="60"/>
      <c r="ADE17901" s="60"/>
    </row>
    <row r="17902" spans="760:785" x14ac:dyDescent="0.25">
      <c r="ACF17902" s="60"/>
      <c r="ACG17902" s="60"/>
      <c r="ACH17902" s="60"/>
      <c r="ACI17902" s="60"/>
      <c r="ACJ17902" s="60"/>
      <c r="ACK17902" s="60"/>
      <c r="ACL17902" s="60"/>
      <c r="ACM17902" s="60"/>
      <c r="ACN17902" s="60"/>
      <c r="ACO17902" s="60"/>
      <c r="ACP17902" s="60"/>
      <c r="ACQ17902" s="60"/>
      <c r="ACR17902" s="60"/>
      <c r="ACS17902" s="60"/>
      <c r="ACT17902" s="60"/>
      <c r="ACU17902" s="60"/>
      <c r="ACV17902" s="60"/>
      <c r="ACW17902" s="60"/>
      <c r="ACX17902" s="60"/>
      <c r="ACY17902" s="60">
        <v>3.1593034503961601E-2</v>
      </c>
      <c r="ACZ17902" s="60"/>
      <c r="ADA17902" s="60"/>
      <c r="ADB17902" s="60"/>
      <c r="ADC17902" s="60"/>
      <c r="ADD17902" s="60"/>
      <c r="ADE17902" s="60"/>
    </row>
    <row r="17903" spans="760:785" x14ac:dyDescent="0.25">
      <c r="ACF17903" s="60"/>
      <c r="ACG17903" s="60"/>
      <c r="ACH17903" s="60"/>
      <c r="ACI17903" s="60"/>
      <c r="ACJ17903" s="60"/>
      <c r="ACK17903" s="60"/>
      <c r="ACL17903" s="60"/>
      <c r="ACM17903" s="60"/>
      <c r="ACN17903" s="60"/>
      <c r="ACO17903" s="60"/>
      <c r="ACP17903" s="60"/>
      <c r="ACQ17903" s="60"/>
      <c r="ACR17903" s="60"/>
      <c r="ACS17903" s="60"/>
      <c r="ACT17903" s="60"/>
      <c r="ACU17903" s="60"/>
      <c r="ACV17903" s="60"/>
      <c r="ACW17903" s="60"/>
      <c r="ACX17903" s="60"/>
      <c r="ACY17903" s="60">
        <v>3.1593034503961601E-2</v>
      </c>
      <c r="ACZ17903" s="60"/>
      <c r="ADA17903" s="60"/>
      <c r="ADB17903" s="60"/>
      <c r="ADC17903" s="60"/>
      <c r="ADD17903" s="60"/>
      <c r="ADE17903" s="60"/>
    </row>
    <row r="17904" spans="760:785" x14ac:dyDescent="0.25">
      <c r="ACF17904" s="60"/>
      <c r="ACG17904" s="60"/>
      <c r="ACH17904" s="60"/>
      <c r="ACI17904" s="60"/>
      <c r="ACJ17904" s="60"/>
      <c r="ACK17904" s="60"/>
      <c r="ACL17904" s="60"/>
      <c r="ACM17904" s="60"/>
      <c r="ACN17904" s="60"/>
      <c r="ACO17904" s="60"/>
      <c r="ACP17904" s="60"/>
      <c r="ACQ17904" s="60"/>
      <c r="ACR17904" s="60"/>
      <c r="ACS17904" s="60"/>
      <c r="ACT17904" s="60"/>
      <c r="ACU17904" s="60"/>
      <c r="ACV17904" s="60"/>
      <c r="ACW17904" s="60"/>
      <c r="ACX17904" s="60"/>
      <c r="ACY17904" s="60">
        <v>3.1589487767784197E-2</v>
      </c>
      <c r="ACZ17904" s="60"/>
      <c r="ADA17904" s="60"/>
      <c r="ADB17904" s="60"/>
      <c r="ADC17904" s="60"/>
      <c r="ADD17904" s="60"/>
      <c r="ADE17904" s="60"/>
    </row>
    <row r="17905" spans="760:785" x14ac:dyDescent="0.25">
      <c r="ACF17905" s="60"/>
      <c r="ACG17905" s="60"/>
      <c r="ACH17905" s="60"/>
      <c r="ACI17905" s="60"/>
      <c r="ACJ17905" s="60"/>
      <c r="ACK17905" s="60"/>
      <c r="ACL17905" s="60"/>
      <c r="ACM17905" s="60"/>
      <c r="ACN17905" s="60"/>
      <c r="ACO17905" s="60"/>
      <c r="ACP17905" s="60"/>
      <c r="ACQ17905" s="60"/>
      <c r="ACR17905" s="60"/>
      <c r="ACS17905" s="60"/>
      <c r="ACT17905" s="60"/>
      <c r="ACU17905" s="60"/>
      <c r="ACV17905" s="60"/>
      <c r="ACW17905" s="60"/>
      <c r="ACX17905" s="60"/>
      <c r="ACY17905" s="60">
        <v>3.1589487767784197E-2</v>
      </c>
      <c r="ACZ17905" s="60"/>
      <c r="ADA17905" s="60"/>
      <c r="ADB17905" s="60"/>
      <c r="ADC17905" s="60"/>
      <c r="ADD17905" s="60"/>
      <c r="ADE17905" s="60"/>
    </row>
    <row r="17906" spans="760:785" x14ac:dyDescent="0.25">
      <c r="ACF17906" s="60"/>
      <c r="ACG17906" s="60"/>
      <c r="ACH17906" s="60"/>
      <c r="ACI17906" s="60"/>
      <c r="ACJ17906" s="60"/>
      <c r="ACK17906" s="60"/>
      <c r="ACL17906" s="60"/>
      <c r="ACM17906" s="60"/>
      <c r="ACN17906" s="60"/>
      <c r="ACO17906" s="60"/>
      <c r="ACP17906" s="60"/>
      <c r="ACQ17906" s="60"/>
      <c r="ACR17906" s="60"/>
      <c r="ACS17906" s="60"/>
      <c r="ACT17906" s="60"/>
      <c r="ACU17906" s="60"/>
      <c r="ACV17906" s="60"/>
      <c r="ACW17906" s="60"/>
      <c r="ACX17906" s="60"/>
      <c r="ACY17906" s="60">
        <v>3.1581849225042299E-2</v>
      </c>
      <c r="ACZ17906" s="60"/>
      <c r="ADA17906" s="60"/>
      <c r="ADB17906" s="60"/>
      <c r="ADC17906" s="60"/>
      <c r="ADD17906" s="60"/>
      <c r="ADE17906" s="60"/>
    </row>
    <row r="17907" spans="760:785" x14ac:dyDescent="0.25">
      <c r="ACF17907" s="60"/>
      <c r="ACG17907" s="60"/>
      <c r="ACH17907" s="60"/>
      <c r="ACI17907" s="60"/>
      <c r="ACJ17907" s="60"/>
      <c r="ACK17907" s="60"/>
      <c r="ACL17907" s="60"/>
      <c r="ACM17907" s="60"/>
      <c r="ACN17907" s="60"/>
      <c r="ACO17907" s="60"/>
      <c r="ACP17907" s="60"/>
      <c r="ACQ17907" s="60"/>
      <c r="ACR17907" s="60"/>
      <c r="ACS17907" s="60"/>
      <c r="ACT17907" s="60"/>
      <c r="ACU17907" s="60"/>
      <c r="ACV17907" s="60"/>
      <c r="ACW17907" s="60"/>
      <c r="ACX17907" s="60"/>
      <c r="ACY17907" s="60">
        <v>3.1581849225042299E-2</v>
      </c>
      <c r="ACZ17907" s="60"/>
      <c r="ADA17907" s="60"/>
      <c r="ADB17907" s="60"/>
      <c r="ADC17907" s="60"/>
      <c r="ADD17907" s="60"/>
      <c r="ADE17907" s="60"/>
    </row>
    <row r="17908" spans="760:785" x14ac:dyDescent="0.25">
      <c r="ACF17908" s="60"/>
      <c r="ACG17908" s="60"/>
      <c r="ACH17908" s="60"/>
      <c r="ACI17908" s="60"/>
      <c r="ACJ17908" s="60"/>
      <c r="ACK17908" s="60"/>
      <c r="ACL17908" s="60"/>
      <c r="ACM17908" s="60"/>
      <c r="ACN17908" s="60"/>
      <c r="ACO17908" s="60"/>
      <c r="ACP17908" s="60"/>
      <c r="ACQ17908" s="60"/>
      <c r="ACR17908" s="60"/>
      <c r="ACS17908" s="60"/>
      <c r="ACT17908" s="60"/>
      <c r="ACU17908" s="60"/>
      <c r="ACV17908" s="60"/>
      <c r="ACW17908" s="60"/>
      <c r="ACX17908" s="60"/>
      <c r="ACY17908" s="60">
        <v>3.1570035995366202E-2</v>
      </c>
      <c r="ACZ17908" s="60"/>
      <c r="ADA17908" s="60"/>
      <c r="ADB17908" s="60"/>
      <c r="ADC17908" s="60"/>
      <c r="ADD17908" s="60"/>
      <c r="ADE17908" s="60"/>
    </row>
    <row r="17909" spans="760:785" x14ac:dyDescent="0.25">
      <c r="ACF17909" s="60"/>
      <c r="ACG17909" s="60"/>
      <c r="ACH17909" s="60"/>
      <c r="ACI17909" s="60"/>
      <c r="ACJ17909" s="60"/>
      <c r="ACK17909" s="60"/>
      <c r="ACL17909" s="60"/>
      <c r="ACM17909" s="60"/>
      <c r="ACN17909" s="60"/>
      <c r="ACO17909" s="60"/>
      <c r="ACP17909" s="60"/>
      <c r="ACQ17909" s="60"/>
      <c r="ACR17909" s="60"/>
      <c r="ACS17909" s="60"/>
      <c r="ACT17909" s="60"/>
      <c r="ACU17909" s="60"/>
      <c r="ACV17909" s="60"/>
      <c r="ACW17909" s="60"/>
      <c r="ACX17909" s="60"/>
      <c r="ACY17909" s="60">
        <v>3.1570035995366202E-2</v>
      </c>
      <c r="ACZ17909" s="60"/>
      <c r="ADA17909" s="60"/>
      <c r="ADB17909" s="60"/>
      <c r="ADC17909" s="60"/>
      <c r="ADD17909" s="60"/>
      <c r="ADE17909" s="60"/>
    </row>
    <row r="17910" spans="760:785" x14ac:dyDescent="0.25">
      <c r="ACF17910" s="60"/>
      <c r="ACG17910" s="60"/>
      <c r="ACH17910" s="60"/>
      <c r="ACI17910" s="60"/>
      <c r="ACJ17910" s="60"/>
      <c r="ACK17910" s="60"/>
      <c r="ACL17910" s="60"/>
      <c r="ACM17910" s="60"/>
      <c r="ACN17910" s="60"/>
      <c r="ACO17910" s="60"/>
      <c r="ACP17910" s="60"/>
      <c r="ACQ17910" s="60"/>
      <c r="ACR17910" s="60"/>
      <c r="ACS17910" s="60"/>
      <c r="ACT17910" s="60"/>
      <c r="ACU17910" s="60"/>
      <c r="ACV17910" s="60"/>
      <c r="ACW17910" s="60"/>
      <c r="ACX17910" s="60"/>
      <c r="ACY17910" s="60">
        <v>3.1553644594087202E-2</v>
      </c>
      <c r="ACZ17910" s="60"/>
      <c r="ADA17910" s="60"/>
      <c r="ADB17910" s="60"/>
      <c r="ADC17910" s="60"/>
      <c r="ADD17910" s="60"/>
      <c r="ADE17910" s="60"/>
    </row>
    <row r="17911" spans="760:785" x14ac:dyDescent="0.25">
      <c r="ACF17911" s="60"/>
      <c r="ACG17911" s="60"/>
      <c r="ACH17911" s="60"/>
      <c r="ACI17911" s="60"/>
      <c r="ACJ17911" s="60"/>
      <c r="ACK17911" s="60"/>
      <c r="ACL17911" s="60"/>
      <c r="ACM17911" s="60"/>
      <c r="ACN17911" s="60"/>
      <c r="ACO17911" s="60"/>
      <c r="ACP17911" s="60"/>
      <c r="ACQ17911" s="60"/>
      <c r="ACR17911" s="60"/>
      <c r="ACS17911" s="60"/>
      <c r="ACT17911" s="60"/>
      <c r="ACU17911" s="60"/>
      <c r="ACV17911" s="60"/>
      <c r="ACW17911" s="60"/>
      <c r="ACX17911" s="60"/>
      <c r="ACY17911" s="60">
        <v>3.14653734369904E-2</v>
      </c>
      <c r="ACZ17911" s="60"/>
      <c r="ADA17911" s="60"/>
      <c r="ADB17911" s="60"/>
      <c r="ADC17911" s="60"/>
      <c r="ADD17911" s="60"/>
      <c r="ADE17911" s="60"/>
    </row>
    <row r="17912" spans="760:785" x14ac:dyDescent="0.25">
      <c r="ACF17912" s="60"/>
      <c r="ACG17912" s="60"/>
      <c r="ACH17912" s="60"/>
      <c r="ACI17912" s="60"/>
      <c r="ACJ17912" s="60"/>
      <c r="ACK17912" s="60"/>
      <c r="ACL17912" s="60"/>
      <c r="ACM17912" s="60"/>
      <c r="ACN17912" s="60"/>
      <c r="ACO17912" s="60"/>
      <c r="ACP17912" s="60"/>
      <c r="ACQ17912" s="60"/>
      <c r="ACR17912" s="60"/>
      <c r="ACS17912" s="60"/>
      <c r="ACT17912" s="60"/>
      <c r="ACU17912" s="60"/>
      <c r="ACV17912" s="60"/>
      <c r="ACW17912" s="60"/>
      <c r="ACX17912" s="60"/>
      <c r="ACY17912" s="60">
        <v>3.1446060847917297E-2</v>
      </c>
      <c r="ACZ17912" s="60"/>
      <c r="ADA17912" s="60"/>
      <c r="ADB17912" s="60"/>
      <c r="ADC17912" s="60"/>
      <c r="ADD17912" s="60"/>
      <c r="ADE17912" s="60"/>
    </row>
    <row r="17913" spans="760:785" x14ac:dyDescent="0.25">
      <c r="ACF17913" s="60"/>
      <c r="ACG17913" s="60"/>
      <c r="ACH17913" s="60"/>
      <c r="ACI17913" s="60"/>
      <c r="ACJ17913" s="60"/>
      <c r="ACK17913" s="60"/>
      <c r="ACL17913" s="60"/>
      <c r="ACM17913" s="60"/>
      <c r="ACN17913" s="60"/>
      <c r="ACO17913" s="60"/>
      <c r="ACP17913" s="60"/>
      <c r="ACQ17913" s="60"/>
      <c r="ACR17913" s="60"/>
      <c r="ACS17913" s="60"/>
      <c r="ACT17913" s="60"/>
      <c r="ACU17913" s="60"/>
      <c r="ACV17913" s="60"/>
      <c r="ACW17913" s="60"/>
      <c r="ACX17913" s="60"/>
      <c r="ACY17913" s="60">
        <v>3.1418828610726902E-2</v>
      </c>
      <c r="ACZ17913" s="60"/>
      <c r="ADA17913" s="60"/>
      <c r="ADB17913" s="60"/>
      <c r="ADC17913" s="60"/>
      <c r="ADD17913" s="60"/>
      <c r="ADE17913" s="60"/>
    </row>
    <row r="17914" spans="760:785" x14ac:dyDescent="0.25">
      <c r="ACF17914" s="60"/>
      <c r="ACG17914" s="60"/>
      <c r="ACH17914" s="60"/>
      <c r="ACI17914" s="60"/>
      <c r="ACJ17914" s="60"/>
      <c r="ACK17914" s="60"/>
      <c r="ACL17914" s="60"/>
      <c r="ACM17914" s="60"/>
      <c r="ACN17914" s="60"/>
      <c r="ACO17914" s="60"/>
      <c r="ACP17914" s="60"/>
      <c r="ACQ17914" s="60"/>
      <c r="ACR17914" s="60"/>
      <c r="ACS17914" s="60"/>
      <c r="ACT17914" s="60"/>
      <c r="ACU17914" s="60"/>
      <c r="ACV17914" s="60"/>
      <c r="ACW17914" s="60"/>
      <c r="ACX17914" s="60"/>
      <c r="ACY17914" s="60">
        <v>3.1418828610726902E-2</v>
      </c>
      <c r="ACZ17914" s="60"/>
      <c r="ADA17914" s="60"/>
      <c r="ADB17914" s="60"/>
      <c r="ADC17914" s="60"/>
      <c r="ADD17914" s="60"/>
      <c r="ADE17914" s="60"/>
    </row>
    <row r="17915" spans="760:785" x14ac:dyDescent="0.25">
      <c r="ACF17915" s="60"/>
      <c r="ACG17915" s="60"/>
      <c r="ACH17915" s="60"/>
      <c r="ACI17915" s="60"/>
      <c r="ACJ17915" s="60"/>
      <c r="ACK17915" s="60"/>
      <c r="ACL17915" s="60"/>
      <c r="ACM17915" s="60"/>
      <c r="ACN17915" s="60"/>
      <c r="ACO17915" s="60"/>
      <c r="ACP17915" s="60"/>
      <c r="ACQ17915" s="60"/>
      <c r="ACR17915" s="60"/>
      <c r="ACS17915" s="60"/>
      <c r="ACT17915" s="60"/>
      <c r="ACU17915" s="60"/>
      <c r="ACV17915" s="60"/>
      <c r="ACW17915" s="60"/>
      <c r="ACX17915" s="60"/>
      <c r="ACY17915" s="60">
        <v>3.1300691693737399E-2</v>
      </c>
      <c r="ACZ17915" s="60"/>
      <c r="ADA17915" s="60"/>
      <c r="ADB17915" s="60"/>
      <c r="ADC17915" s="60"/>
      <c r="ADD17915" s="60"/>
      <c r="ADE17915" s="60"/>
    </row>
    <row r="17916" spans="760:785" x14ac:dyDescent="0.25">
      <c r="ACF17916" s="60"/>
      <c r="ACG17916" s="60"/>
      <c r="ACH17916" s="60"/>
      <c r="ACI17916" s="60"/>
      <c r="ACJ17916" s="60"/>
      <c r="ACK17916" s="60"/>
      <c r="ACL17916" s="60"/>
      <c r="ACM17916" s="60"/>
      <c r="ACN17916" s="60"/>
      <c r="ACO17916" s="60"/>
      <c r="ACP17916" s="60"/>
      <c r="ACQ17916" s="60"/>
      <c r="ACR17916" s="60"/>
      <c r="ACS17916" s="60"/>
      <c r="ACT17916" s="60"/>
      <c r="ACU17916" s="60"/>
      <c r="ACV17916" s="60"/>
      <c r="ACW17916" s="60"/>
      <c r="ACX17916" s="60"/>
      <c r="ACY17916" s="60">
        <v>3.1300691693737399E-2</v>
      </c>
      <c r="ACZ17916" s="60"/>
      <c r="ADA17916" s="60"/>
      <c r="ADB17916" s="60"/>
      <c r="ADC17916" s="60"/>
      <c r="ADD17916" s="60"/>
      <c r="ADE17916" s="60"/>
    </row>
    <row r="17917" spans="760:785" x14ac:dyDescent="0.25">
      <c r="ACF17917" s="60"/>
      <c r="ACG17917" s="60"/>
      <c r="ACH17917" s="60"/>
      <c r="ACI17917" s="60"/>
      <c r="ACJ17917" s="60"/>
      <c r="ACK17917" s="60"/>
      <c r="ACL17917" s="60"/>
      <c r="ACM17917" s="60"/>
      <c r="ACN17917" s="60"/>
      <c r="ACO17917" s="60"/>
      <c r="ACP17917" s="60"/>
      <c r="ACQ17917" s="60"/>
      <c r="ACR17917" s="60"/>
      <c r="ACS17917" s="60"/>
      <c r="ACT17917" s="60"/>
      <c r="ACU17917" s="60"/>
      <c r="ACV17917" s="60"/>
      <c r="ACW17917" s="60"/>
      <c r="ACX17917" s="60"/>
      <c r="ACY17917" s="60">
        <v>3.1253379808557601E-2</v>
      </c>
      <c r="ACZ17917" s="60"/>
      <c r="ADA17917" s="60"/>
      <c r="ADB17917" s="60"/>
      <c r="ADC17917" s="60"/>
      <c r="ADD17917" s="60"/>
      <c r="ADE17917" s="60"/>
    </row>
    <row r="17918" spans="760:785" x14ac:dyDescent="0.25">
      <c r="ACF17918" s="60"/>
      <c r="ACG17918" s="60"/>
      <c r="ACH17918" s="60"/>
      <c r="ACI17918" s="60"/>
      <c r="ACJ17918" s="60"/>
      <c r="ACK17918" s="60"/>
      <c r="ACL17918" s="60"/>
      <c r="ACM17918" s="60"/>
      <c r="ACN17918" s="60"/>
      <c r="ACO17918" s="60"/>
      <c r="ACP17918" s="60"/>
      <c r="ACQ17918" s="60"/>
      <c r="ACR17918" s="60"/>
      <c r="ACS17918" s="60"/>
      <c r="ACT17918" s="60"/>
      <c r="ACU17918" s="60"/>
      <c r="ACV17918" s="60"/>
      <c r="ACW17918" s="60"/>
      <c r="ACX17918" s="60"/>
      <c r="ACY17918" s="60">
        <v>3.1253379808557601E-2</v>
      </c>
      <c r="ACZ17918" s="60"/>
      <c r="ADA17918" s="60"/>
      <c r="ADB17918" s="60"/>
      <c r="ADC17918" s="60"/>
      <c r="ADD17918" s="60"/>
      <c r="ADE17918" s="60"/>
    </row>
    <row r="17919" spans="760:785" x14ac:dyDescent="0.25">
      <c r="ACF17919" s="60"/>
      <c r="ACG17919" s="60"/>
      <c r="ACH17919" s="60"/>
      <c r="ACI17919" s="60"/>
      <c r="ACJ17919" s="60"/>
      <c r="ACK17919" s="60"/>
      <c r="ACL17919" s="60"/>
      <c r="ACM17919" s="60"/>
      <c r="ACN17919" s="60"/>
      <c r="ACO17919" s="60"/>
      <c r="ACP17919" s="60"/>
      <c r="ACQ17919" s="60"/>
      <c r="ACR17919" s="60"/>
      <c r="ACS17919" s="60"/>
      <c r="ACT17919" s="60"/>
      <c r="ACU17919" s="60"/>
      <c r="ACV17919" s="60"/>
      <c r="ACW17919" s="60"/>
      <c r="ACX17919" s="60"/>
      <c r="ACY17919" s="60">
        <v>3.1249424389899201E-2</v>
      </c>
      <c r="ACZ17919" s="60"/>
      <c r="ADA17919" s="60"/>
      <c r="ADB17919" s="60"/>
      <c r="ADC17919" s="60"/>
      <c r="ADD17919" s="60"/>
      <c r="ADE17919" s="60"/>
    </row>
    <row r="17920" spans="760:785" x14ac:dyDescent="0.25">
      <c r="ACF17920" s="60"/>
      <c r="ACG17920" s="60"/>
      <c r="ACH17920" s="60"/>
      <c r="ACI17920" s="60"/>
      <c r="ACJ17920" s="60"/>
      <c r="ACK17920" s="60"/>
      <c r="ACL17920" s="60"/>
      <c r="ACM17920" s="60"/>
      <c r="ACN17920" s="60"/>
      <c r="ACO17920" s="60"/>
      <c r="ACP17920" s="60"/>
      <c r="ACQ17920" s="60"/>
      <c r="ACR17920" s="60"/>
      <c r="ACS17920" s="60"/>
      <c r="ACT17920" s="60"/>
      <c r="ACU17920" s="60"/>
      <c r="ACV17920" s="60"/>
      <c r="ACW17920" s="60"/>
      <c r="ACX17920" s="60"/>
      <c r="ACY17920" s="60">
        <v>3.1249424389899201E-2</v>
      </c>
      <c r="ACZ17920" s="60"/>
      <c r="ADA17920" s="60"/>
      <c r="ADB17920" s="60"/>
      <c r="ADC17920" s="60"/>
      <c r="ADD17920" s="60"/>
      <c r="ADE17920" s="60"/>
    </row>
    <row r="17921" spans="760:785" x14ac:dyDescent="0.25">
      <c r="ACF17921" s="60"/>
      <c r="ACG17921" s="60"/>
      <c r="ACH17921" s="60"/>
      <c r="ACI17921" s="60"/>
      <c r="ACJ17921" s="60"/>
      <c r="ACK17921" s="60"/>
      <c r="ACL17921" s="60"/>
      <c r="ACM17921" s="60"/>
      <c r="ACN17921" s="60"/>
      <c r="ACO17921" s="60"/>
      <c r="ACP17921" s="60"/>
      <c r="ACQ17921" s="60"/>
      <c r="ACR17921" s="60"/>
      <c r="ACS17921" s="60"/>
      <c r="ACT17921" s="60"/>
      <c r="ACU17921" s="60"/>
      <c r="ACV17921" s="60"/>
      <c r="ACW17921" s="60"/>
      <c r="ACX17921" s="60"/>
      <c r="ACY17921" s="60">
        <v>3.1224394909251899E-2</v>
      </c>
      <c r="ACZ17921" s="60"/>
      <c r="ADA17921" s="60"/>
      <c r="ADB17921" s="60"/>
      <c r="ADC17921" s="60"/>
      <c r="ADD17921" s="60"/>
      <c r="ADE17921" s="60"/>
    </row>
    <row r="17922" spans="760:785" x14ac:dyDescent="0.25">
      <c r="ACF17922" s="60"/>
      <c r="ACG17922" s="60"/>
      <c r="ACH17922" s="60"/>
      <c r="ACI17922" s="60"/>
      <c r="ACJ17922" s="60"/>
      <c r="ACK17922" s="60"/>
      <c r="ACL17922" s="60"/>
      <c r="ACM17922" s="60"/>
      <c r="ACN17922" s="60"/>
      <c r="ACO17922" s="60"/>
      <c r="ACP17922" s="60"/>
      <c r="ACQ17922" s="60"/>
      <c r="ACR17922" s="60"/>
      <c r="ACS17922" s="60"/>
      <c r="ACT17922" s="60"/>
      <c r="ACU17922" s="60"/>
      <c r="ACV17922" s="60"/>
      <c r="ACW17922" s="60"/>
      <c r="ACX17922" s="60"/>
      <c r="ACY17922" s="60">
        <v>3.1224394909251899E-2</v>
      </c>
      <c r="ACZ17922" s="60"/>
      <c r="ADA17922" s="60"/>
      <c r="ADB17922" s="60"/>
      <c r="ADC17922" s="60"/>
      <c r="ADD17922" s="60"/>
      <c r="ADE17922" s="60"/>
    </row>
    <row r="17923" spans="760:785" x14ac:dyDescent="0.25">
      <c r="ACF17923" s="60"/>
      <c r="ACG17923" s="60"/>
      <c r="ACH17923" s="60"/>
      <c r="ACI17923" s="60"/>
      <c r="ACJ17923" s="60"/>
      <c r="ACK17923" s="60"/>
      <c r="ACL17923" s="60"/>
      <c r="ACM17923" s="60"/>
      <c r="ACN17923" s="60"/>
      <c r="ACO17923" s="60"/>
      <c r="ACP17923" s="60"/>
      <c r="ACQ17923" s="60"/>
      <c r="ACR17923" s="60"/>
      <c r="ACS17923" s="60"/>
      <c r="ACT17923" s="60"/>
      <c r="ACU17923" s="60"/>
      <c r="ACV17923" s="60"/>
      <c r="ACW17923" s="60"/>
      <c r="ACX17923" s="60"/>
      <c r="ACY17923" s="60">
        <v>3.1218419586056E-2</v>
      </c>
      <c r="ACZ17923" s="60"/>
      <c r="ADA17923" s="60"/>
      <c r="ADB17923" s="60"/>
      <c r="ADC17923" s="60"/>
      <c r="ADD17923" s="60"/>
      <c r="ADE17923" s="60"/>
    </row>
    <row r="17924" spans="760:785" x14ac:dyDescent="0.25">
      <c r="ACF17924" s="60"/>
      <c r="ACG17924" s="60"/>
      <c r="ACH17924" s="60"/>
      <c r="ACI17924" s="60"/>
      <c r="ACJ17924" s="60"/>
      <c r="ACK17924" s="60"/>
      <c r="ACL17924" s="60"/>
      <c r="ACM17924" s="60"/>
      <c r="ACN17924" s="60"/>
      <c r="ACO17924" s="60"/>
      <c r="ACP17924" s="60"/>
      <c r="ACQ17924" s="60"/>
      <c r="ACR17924" s="60"/>
      <c r="ACS17924" s="60"/>
      <c r="ACT17924" s="60"/>
      <c r="ACU17924" s="60"/>
      <c r="ACV17924" s="60"/>
      <c r="ACW17924" s="60"/>
      <c r="ACX17924" s="60"/>
      <c r="ACY17924" s="60">
        <v>3.1218419586056E-2</v>
      </c>
      <c r="ACZ17924" s="60"/>
      <c r="ADA17924" s="60"/>
      <c r="ADB17924" s="60"/>
      <c r="ADC17924" s="60"/>
      <c r="ADD17924" s="60"/>
      <c r="ADE17924" s="60"/>
    </row>
    <row r="17925" spans="760:785" x14ac:dyDescent="0.25">
      <c r="ACF17925" s="60"/>
      <c r="ACG17925" s="60"/>
      <c r="ACH17925" s="60"/>
      <c r="ACI17925" s="60"/>
      <c r="ACJ17925" s="60"/>
      <c r="ACK17925" s="60"/>
      <c r="ACL17925" s="60"/>
      <c r="ACM17925" s="60"/>
      <c r="ACN17925" s="60"/>
      <c r="ACO17925" s="60"/>
      <c r="ACP17925" s="60"/>
      <c r="ACQ17925" s="60"/>
      <c r="ACR17925" s="60"/>
      <c r="ACS17925" s="60"/>
      <c r="ACT17925" s="60"/>
      <c r="ACU17925" s="60"/>
      <c r="ACV17925" s="60"/>
      <c r="ACW17925" s="60"/>
      <c r="ACX17925" s="60"/>
      <c r="ACY17925" s="60">
        <v>3.11311074609982E-2</v>
      </c>
      <c r="ACZ17925" s="60"/>
      <c r="ADA17925" s="60"/>
      <c r="ADB17925" s="60"/>
      <c r="ADC17925" s="60"/>
      <c r="ADD17925" s="60"/>
      <c r="ADE17925" s="60"/>
    </row>
    <row r="17926" spans="760:785" x14ac:dyDescent="0.25">
      <c r="ACF17926" s="60"/>
      <c r="ACG17926" s="60"/>
      <c r="ACH17926" s="60"/>
      <c r="ACI17926" s="60"/>
      <c r="ACJ17926" s="60"/>
      <c r="ACK17926" s="60"/>
      <c r="ACL17926" s="60"/>
      <c r="ACM17926" s="60"/>
      <c r="ACN17926" s="60"/>
      <c r="ACO17926" s="60"/>
      <c r="ACP17926" s="60"/>
      <c r="ACQ17926" s="60"/>
      <c r="ACR17926" s="60"/>
      <c r="ACS17926" s="60"/>
      <c r="ACT17926" s="60"/>
      <c r="ACU17926" s="60"/>
      <c r="ACV17926" s="60"/>
      <c r="ACW17926" s="60"/>
      <c r="ACX17926" s="60"/>
      <c r="ACY17926" s="60">
        <v>3.11311074609982E-2</v>
      </c>
      <c r="ACZ17926" s="60"/>
      <c r="ADA17926" s="60"/>
      <c r="ADB17926" s="60"/>
      <c r="ADC17926" s="60"/>
      <c r="ADD17926" s="60"/>
      <c r="ADE17926" s="60"/>
    </row>
    <row r="17927" spans="760:785" x14ac:dyDescent="0.25">
      <c r="ACF17927" s="60"/>
      <c r="ACG17927" s="60"/>
      <c r="ACH17927" s="60"/>
      <c r="ACI17927" s="60"/>
      <c r="ACJ17927" s="60"/>
      <c r="ACK17927" s="60"/>
      <c r="ACL17927" s="60"/>
      <c r="ACM17927" s="60"/>
      <c r="ACN17927" s="60"/>
      <c r="ACO17927" s="60"/>
      <c r="ACP17927" s="60"/>
      <c r="ACQ17927" s="60"/>
      <c r="ACR17927" s="60"/>
      <c r="ACS17927" s="60"/>
      <c r="ACT17927" s="60"/>
      <c r="ACU17927" s="60"/>
      <c r="ACV17927" s="60"/>
      <c r="ACW17927" s="60"/>
      <c r="ACX17927" s="60"/>
      <c r="ACY17927" s="60">
        <v>3.1049049026797799E-2</v>
      </c>
      <c r="ACZ17927" s="60"/>
      <c r="ADA17927" s="60"/>
      <c r="ADB17927" s="60"/>
      <c r="ADC17927" s="60"/>
      <c r="ADD17927" s="60"/>
      <c r="ADE17927" s="60"/>
    </row>
    <row r="17928" spans="760:785" x14ac:dyDescent="0.25">
      <c r="ACF17928" s="60"/>
      <c r="ACG17928" s="60"/>
      <c r="ACH17928" s="60"/>
      <c r="ACI17928" s="60"/>
      <c r="ACJ17928" s="60"/>
      <c r="ACK17928" s="60"/>
      <c r="ACL17928" s="60"/>
      <c r="ACM17928" s="60"/>
      <c r="ACN17928" s="60"/>
      <c r="ACO17928" s="60"/>
      <c r="ACP17928" s="60"/>
      <c r="ACQ17928" s="60"/>
      <c r="ACR17928" s="60"/>
      <c r="ACS17928" s="60"/>
      <c r="ACT17928" s="60"/>
      <c r="ACU17928" s="60"/>
      <c r="ACV17928" s="60"/>
      <c r="ACW17928" s="60"/>
      <c r="ACX17928" s="60"/>
      <c r="ACY17928" s="60">
        <v>3.1049049026797799E-2</v>
      </c>
      <c r="ACZ17928" s="60"/>
      <c r="ADA17928" s="60"/>
      <c r="ADB17928" s="60"/>
      <c r="ADC17928" s="60"/>
      <c r="ADD17928" s="60"/>
      <c r="ADE17928" s="60"/>
    </row>
    <row r="17929" spans="760:785" x14ac:dyDescent="0.25">
      <c r="ACF17929" s="60"/>
      <c r="ACG17929" s="60"/>
      <c r="ACH17929" s="60"/>
      <c r="ACI17929" s="60"/>
      <c r="ACJ17929" s="60"/>
      <c r="ACK17929" s="60"/>
      <c r="ACL17929" s="60"/>
      <c r="ACM17929" s="60"/>
      <c r="ACN17929" s="60"/>
      <c r="ACO17929" s="60"/>
      <c r="ACP17929" s="60"/>
      <c r="ACQ17929" s="60"/>
      <c r="ACR17929" s="60"/>
      <c r="ACS17929" s="60"/>
      <c r="ACT17929" s="60"/>
      <c r="ACU17929" s="60"/>
      <c r="ACV17929" s="60"/>
      <c r="ACW17929" s="60"/>
      <c r="ACX17929" s="60"/>
      <c r="ACY17929" s="60">
        <v>3.1019665118366901E-2</v>
      </c>
      <c r="ACZ17929" s="60"/>
      <c r="ADA17929" s="60"/>
      <c r="ADB17929" s="60"/>
      <c r="ADC17929" s="60"/>
      <c r="ADD17929" s="60"/>
      <c r="ADE17929" s="60"/>
    </row>
    <row r="17930" spans="760:785" x14ac:dyDescent="0.25">
      <c r="ACF17930" s="60"/>
      <c r="ACG17930" s="60"/>
      <c r="ACH17930" s="60"/>
      <c r="ACI17930" s="60"/>
      <c r="ACJ17930" s="60"/>
      <c r="ACK17930" s="60"/>
      <c r="ACL17930" s="60"/>
      <c r="ACM17930" s="60"/>
      <c r="ACN17930" s="60"/>
      <c r="ACO17930" s="60"/>
      <c r="ACP17930" s="60"/>
      <c r="ACQ17930" s="60"/>
      <c r="ACR17930" s="60"/>
      <c r="ACS17930" s="60"/>
      <c r="ACT17930" s="60"/>
      <c r="ACU17930" s="60"/>
      <c r="ACV17930" s="60"/>
      <c r="ACW17930" s="60"/>
      <c r="ACX17930" s="60"/>
      <c r="ACY17930" s="60">
        <v>3.1019665118366901E-2</v>
      </c>
      <c r="ACZ17930" s="60"/>
      <c r="ADA17930" s="60"/>
      <c r="ADB17930" s="60"/>
      <c r="ADC17930" s="60"/>
      <c r="ADD17930" s="60"/>
      <c r="ADE17930" s="60"/>
    </row>
    <row r="17931" spans="760:785" x14ac:dyDescent="0.25">
      <c r="ACF17931" s="60"/>
      <c r="ACG17931" s="60"/>
      <c r="ACH17931" s="60"/>
      <c r="ACI17931" s="60"/>
      <c r="ACJ17931" s="60"/>
      <c r="ACK17931" s="60"/>
      <c r="ACL17931" s="60"/>
      <c r="ACM17931" s="60"/>
      <c r="ACN17931" s="60"/>
      <c r="ACO17931" s="60"/>
      <c r="ACP17931" s="60"/>
      <c r="ACQ17931" s="60"/>
      <c r="ACR17931" s="60"/>
      <c r="ACS17931" s="60"/>
      <c r="ACT17931" s="60"/>
      <c r="ACU17931" s="60"/>
      <c r="ACV17931" s="60"/>
      <c r="ACW17931" s="60"/>
      <c r="ACX17931" s="60"/>
      <c r="ACY17931" s="60">
        <v>3.10086620761265E-2</v>
      </c>
      <c r="ACZ17931" s="60"/>
      <c r="ADA17931" s="60"/>
      <c r="ADB17931" s="60"/>
      <c r="ADC17931" s="60"/>
      <c r="ADD17931" s="60"/>
      <c r="ADE17931" s="60"/>
    </row>
    <row r="17932" spans="760:785" x14ac:dyDescent="0.25">
      <c r="ACF17932" s="60"/>
      <c r="ACG17932" s="60"/>
      <c r="ACH17932" s="60"/>
      <c r="ACI17932" s="60"/>
      <c r="ACJ17932" s="60"/>
      <c r="ACK17932" s="60"/>
      <c r="ACL17932" s="60"/>
      <c r="ACM17932" s="60"/>
      <c r="ACN17932" s="60"/>
      <c r="ACO17932" s="60"/>
      <c r="ACP17932" s="60"/>
      <c r="ACQ17932" s="60"/>
      <c r="ACR17932" s="60"/>
      <c r="ACS17932" s="60"/>
      <c r="ACT17932" s="60"/>
      <c r="ACU17932" s="60"/>
      <c r="ACV17932" s="60"/>
      <c r="ACW17932" s="60"/>
      <c r="ACX17932" s="60"/>
      <c r="ACY17932" s="60">
        <v>3.10086620761265E-2</v>
      </c>
      <c r="ACZ17932" s="60"/>
      <c r="ADA17932" s="60"/>
      <c r="ADB17932" s="60"/>
      <c r="ADC17932" s="60"/>
      <c r="ADD17932" s="60"/>
      <c r="ADE17932" s="60"/>
    </row>
    <row r="17933" spans="760:785" x14ac:dyDescent="0.25">
      <c r="ACF17933" s="60"/>
      <c r="ACG17933" s="60"/>
      <c r="ACH17933" s="60"/>
      <c r="ACI17933" s="60"/>
      <c r="ACJ17933" s="60"/>
      <c r="ACK17933" s="60"/>
      <c r="ACL17933" s="60"/>
      <c r="ACM17933" s="60"/>
      <c r="ACN17933" s="60"/>
      <c r="ACO17933" s="60"/>
      <c r="ACP17933" s="60"/>
      <c r="ACQ17933" s="60"/>
      <c r="ACR17933" s="60"/>
      <c r="ACS17933" s="60"/>
      <c r="ACT17933" s="60"/>
      <c r="ACU17933" s="60"/>
      <c r="ACV17933" s="60"/>
      <c r="ACW17933" s="60"/>
      <c r="ACX17933" s="60"/>
      <c r="ACY17933" s="60">
        <v>3.0991838277330298E-2</v>
      </c>
      <c r="ACZ17933" s="60"/>
      <c r="ADA17933" s="60"/>
      <c r="ADB17933" s="60"/>
      <c r="ADC17933" s="60"/>
      <c r="ADD17933" s="60"/>
      <c r="ADE17933" s="60"/>
    </row>
    <row r="17934" spans="760:785" x14ac:dyDescent="0.25">
      <c r="ACF17934" s="60"/>
      <c r="ACG17934" s="60"/>
      <c r="ACH17934" s="60"/>
      <c r="ACI17934" s="60"/>
      <c r="ACJ17934" s="60"/>
      <c r="ACK17934" s="60"/>
      <c r="ACL17934" s="60"/>
      <c r="ACM17934" s="60"/>
      <c r="ACN17934" s="60"/>
      <c r="ACO17934" s="60"/>
      <c r="ACP17934" s="60"/>
      <c r="ACQ17934" s="60"/>
      <c r="ACR17934" s="60"/>
      <c r="ACS17934" s="60"/>
      <c r="ACT17934" s="60"/>
      <c r="ACU17934" s="60"/>
      <c r="ACV17934" s="60"/>
      <c r="ACW17934" s="60"/>
      <c r="ACX17934" s="60"/>
      <c r="ACY17934" s="60">
        <v>3.0991838277330298E-2</v>
      </c>
      <c r="ACZ17934" s="60"/>
      <c r="ADA17934" s="60"/>
      <c r="ADB17934" s="60"/>
      <c r="ADC17934" s="60"/>
      <c r="ADD17934" s="60"/>
      <c r="ADE17934" s="60"/>
    </row>
    <row r="17935" spans="760:785" x14ac:dyDescent="0.25">
      <c r="ACF17935" s="60"/>
      <c r="ACG17935" s="60"/>
      <c r="ACH17935" s="60"/>
      <c r="ACI17935" s="60"/>
      <c r="ACJ17935" s="60"/>
      <c r="ACK17935" s="60"/>
      <c r="ACL17935" s="60"/>
      <c r="ACM17935" s="60"/>
      <c r="ACN17935" s="60"/>
      <c r="ACO17935" s="60"/>
      <c r="ACP17935" s="60"/>
      <c r="ACQ17935" s="60"/>
      <c r="ACR17935" s="60"/>
      <c r="ACS17935" s="60"/>
      <c r="ACT17935" s="60"/>
      <c r="ACU17935" s="60"/>
      <c r="ACV17935" s="60"/>
      <c r="ACW17935" s="60"/>
      <c r="ACX17935" s="60"/>
      <c r="ACY17935" s="60">
        <v>3.0979401842871099E-2</v>
      </c>
      <c r="ACZ17935" s="60"/>
      <c r="ADA17935" s="60"/>
      <c r="ADB17935" s="60"/>
      <c r="ADC17935" s="60"/>
      <c r="ADD17935" s="60"/>
      <c r="ADE17935" s="60"/>
    </row>
    <row r="17936" spans="760:785" x14ac:dyDescent="0.25">
      <c r="ACF17936" s="60"/>
      <c r="ACG17936" s="60"/>
      <c r="ACH17936" s="60"/>
      <c r="ACI17936" s="60"/>
      <c r="ACJ17936" s="60"/>
      <c r="ACK17936" s="60"/>
      <c r="ACL17936" s="60"/>
      <c r="ACM17936" s="60"/>
      <c r="ACN17936" s="60"/>
      <c r="ACO17936" s="60"/>
      <c r="ACP17936" s="60"/>
      <c r="ACQ17936" s="60"/>
      <c r="ACR17936" s="60"/>
      <c r="ACS17936" s="60"/>
      <c r="ACT17936" s="60"/>
      <c r="ACU17936" s="60"/>
      <c r="ACV17936" s="60"/>
      <c r="ACW17936" s="60"/>
      <c r="ACX17936" s="60"/>
      <c r="ACY17936" s="60">
        <v>3.0979401842871099E-2</v>
      </c>
      <c r="ACZ17936" s="60"/>
      <c r="ADA17936" s="60"/>
      <c r="ADB17936" s="60"/>
      <c r="ADC17936" s="60"/>
      <c r="ADD17936" s="60"/>
      <c r="ADE17936" s="60"/>
    </row>
    <row r="17937" spans="760:785" x14ac:dyDescent="0.25">
      <c r="ACF17937" s="60"/>
      <c r="ACG17937" s="60"/>
      <c r="ACH17937" s="60"/>
      <c r="ACI17937" s="60"/>
      <c r="ACJ17937" s="60"/>
      <c r="ACK17937" s="60"/>
      <c r="ACL17937" s="60"/>
      <c r="ACM17937" s="60"/>
      <c r="ACN17937" s="60"/>
      <c r="ACO17937" s="60"/>
      <c r="ACP17937" s="60"/>
      <c r="ACQ17937" s="60"/>
      <c r="ACR17937" s="60"/>
      <c r="ACS17937" s="60"/>
      <c r="ACT17937" s="60"/>
      <c r="ACU17937" s="60"/>
      <c r="ACV17937" s="60"/>
      <c r="ACW17937" s="60"/>
      <c r="ACX17937" s="60"/>
      <c r="ACY17937" s="60">
        <v>3.0956621921632899E-2</v>
      </c>
      <c r="ACZ17937" s="60"/>
      <c r="ADA17937" s="60"/>
      <c r="ADB17937" s="60"/>
      <c r="ADC17937" s="60"/>
      <c r="ADD17937" s="60"/>
      <c r="ADE17937" s="60"/>
    </row>
    <row r="17938" spans="760:785" x14ac:dyDescent="0.25">
      <c r="ACF17938" s="60"/>
      <c r="ACG17938" s="60"/>
      <c r="ACH17938" s="60"/>
      <c r="ACI17938" s="60"/>
      <c r="ACJ17938" s="60"/>
      <c r="ACK17938" s="60"/>
      <c r="ACL17938" s="60"/>
      <c r="ACM17938" s="60"/>
      <c r="ACN17938" s="60"/>
      <c r="ACO17938" s="60"/>
      <c r="ACP17938" s="60"/>
      <c r="ACQ17938" s="60"/>
      <c r="ACR17938" s="60"/>
      <c r="ACS17938" s="60"/>
      <c r="ACT17938" s="60"/>
      <c r="ACU17938" s="60"/>
      <c r="ACV17938" s="60"/>
      <c r="ACW17938" s="60"/>
      <c r="ACX17938" s="60"/>
      <c r="ACY17938" s="60">
        <v>3.0956621921632899E-2</v>
      </c>
      <c r="ACZ17938" s="60"/>
      <c r="ADA17938" s="60"/>
      <c r="ADB17938" s="60"/>
      <c r="ADC17938" s="60"/>
      <c r="ADD17938" s="60"/>
      <c r="ADE17938" s="60"/>
    </row>
    <row r="17939" spans="760:785" x14ac:dyDescent="0.25">
      <c r="ACF17939" s="60"/>
      <c r="ACG17939" s="60"/>
      <c r="ACH17939" s="60"/>
      <c r="ACI17939" s="60"/>
      <c r="ACJ17939" s="60"/>
      <c r="ACK17939" s="60"/>
      <c r="ACL17939" s="60"/>
      <c r="ACM17939" s="60"/>
      <c r="ACN17939" s="60"/>
      <c r="ACO17939" s="60"/>
      <c r="ACP17939" s="60"/>
      <c r="ACQ17939" s="60"/>
      <c r="ACR17939" s="60"/>
      <c r="ACS17939" s="60"/>
      <c r="ACT17939" s="60"/>
      <c r="ACU17939" s="60"/>
      <c r="ACV17939" s="60"/>
      <c r="ACW17939" s="60"/>
      <c r="ACX17939" s="60"/>
      <c r="ACY17939" s="60">
        <v>3.0934217099633399E-2</v>
      </c>
      <c r="ACZ17939" s="60"/>
      <c r="ADA17939" s="60"/>
      <c r="ADB17939" s="60"/>
      <c r="ADC17939" s="60"/>
      <c r="ADD17939" s="60"/>
      <c r="ADE17939" s="60"/>
    </row>
    <row r="17940" spans="760:785" x14ac:dyDescent="0.25">
      <c r="ACF17940" s="60"/>
      <c r="ACG17940" s="60"/>
      <c r="ACH17940" s="60"/>
      <c r="ACI17940" s="60"/>
      <c r="ACJ17940" s="60"/>
      <c r="ACK17940" s="60"/>
      <c r="ACL17940" s="60"/>
      <c r="ACM17940" s="60"/>
      <c r="ACN17940" s="60"/>
      <c r="ACO17940" s="60"/>
      <c r="ACP17940" s="60"/>
      <c r="ACQ17940" s="60"/>
      <c r="ACR17940" s="60"/>
      <c r="ACS17940" s="60"/>
      <c r="ACT17940" s="60"/>
      <c r="ACU17940" s="60"/>
      <c r="ACV17940" s="60"/>
      <c r="ACW17940" s="60"/>
      <c r="ACX17940" s="60"/>
      <c r="ACY17940" s="60">
        <v>3.0934217099633399E-2</v>
      </c>
      <c r="ACZ17940" s="60"/>
      <c r="ADA17940" s="60"/>
      <c r="ADB17940" s="60"/>
      <c r="ADC17940" s="60"/>
      <c r="ADD17940" s="60"/>
      <c r="ADE17940" s="60"/>
    </row>
    <row r="17941" spans="760:785" x14ac:dyDescent="0.25">
      <c r="ACF17941" s="60"/>
      <c r="ACG17941" s="60"/>
      <c r="ACH17941" s="60"/>
      <c r="ACI17941" s="60"/>
      <c r="ACJ17941" s="60"/>
      <c r="ACK17941" s="60"/>
      <c r="ACL17941" s="60"/>
      <c r="ACM17941" s="60"/>
      <c r="ACN17941" s="60"/>
      <c r="ACO17941" s="60"/>
      <c r="ACP17941" s="60"/>
      <c r="ACQ17941" s="60"/>
      <c r="ACR17941" s="60"/>
      <c r="ACS17941" s="60"/>
      <c r="ACT17941" s="60"/>
      <c r="ACU17941" s="60"/>
      <c r="ACV17941" s="60"/>
      <c r="ACW17941" s="60"/>
      <c r="ACX17941" s="60"/>
      <c r="ACY17941" s="60">
        <v>3.0892351298083199E-2</v>
      </c>
      <c r="ACZ17941" s="60"/>
      <c r="ADA17941" s="60"/>
      <c r="ADB17941" s="60"/>
      <c r="ADC17941" s="60"/>
      <c r="ADD17941" s="60"/>
      <c r="ADE17941" s="60"/>
    </row>
    <row r="17942" spans="760:785" x14ac:dyDescent="0.25">
      <c r="ACF17942" s="60"/>
      <c r="ACG17942" s="60"/>
      <c r="ACH17942" s="60"/>
      <c r="ACI17942" s="60"/>
      <c r="ACJ17942" s="60"/>
      <c r="ACK17942" s="60"/>
      <c r="ACL17942" s="60"/>
      <c r="ACM17942" s="60"/>
      <c r="ACN17942" s="60"/>
      <c r="ACO17942" s="60"/>
      <c r="ACP17942" s="60"/>
      <c r="ACQ17942" s="60"/>
      <c r="ACR17942" s="60"/>
      <c r="ACS17942" s="60"/>
      <c r="ACT17942" s="60"/>
      <c r="ACU17942" s="60"/>
      <c r="ACV17942" s="60"/>
      <c r="ACW17942" s="60"/>
      <c r="ACX17942" s="60"/>
      <c r="ACY17942" s="60">
        <v>3.0889132338107601E-2</v>
      </c>
      <c r="ACZ17942" s="60"/>
      <c r="ADA17942" s="60"/>
      <c r="ADB17942" s="60"/>
      <c r="ADC17942" s="60"/>
      <c r="ADD17942" s="60"/>
      <c r="ADE17942" s="60"/>
    </row>
    <row r="17943" spans="760:785" x14ac:dyDescent="0.25">
      <c r="ACF17943" s="60"/>
      <c r="ACG17943" s="60"/>
      <c r="ACH17943" s="60"/>
      <c r="ACI17943" s="60"/>
      <c r="ACJ17943" s="60"/>
      <c r="ACK17943" s="60"/>
      <c r="ACL17943" s="60"/>
      <c r="ACM17943" s="60"/>
      <c r="ACN17943" s="60"/>
      <c r="ACO17943" s="60"/>
      <c r="ACP17943" s="60"/>
      <c r="ACQ17943" s="60"/>
      <c r="ACR17943" s="60"/>
      <c r="ACS17943" s="60"/>
      <c r="ACT17943" s="60"/>
      <c r="ACU17943" s="60"/>
      <c r="ACV17943" s="60"/>
      <c r="ACW17943" s="60"/>
      <c r="ACX17943" s="60"/>
      <c r="ACY17943" s="60">
        <v>3.06942648298687E-2</v>
      </c>
      <c r="ACZ17943" s="60"/>
      <c r="ADA17943" s="60"/>
      <c r="ADB17943" s="60"/>
      <c r="ADC17943" s="60"/>
      <c r="ADD17943" s="60"/>
      <c r="ADE17943" s="60"/>
    </row>
    <row r="17944" spans="760:785" x14ac:dyDescent="0.25">
      <c r="ACF17944" s="60"/>
      <c r="ACG17944" s="60"/>
      <c r="ACH17944" s="60"/>
      <c r="ACI17944" s="60"/>
      <c r="ACJ17944" s="60"/>
      <c r="ACK17944" s="60"/>
      <c r="ACL17944" s="60"/>
      <c r="ACM17944" s="60"/>
      <c r="ACN17944" s="60"/>
      <c r="ACO17944" s="60"/>
      <c r="ACP17944" s="60"/>
      <c r="ACQ17944" s="60"/>
      <c r="ACR17944" s="60"/>
      <c r="ACS17944" s="60"/>
      <c r="ACT17944" s="60"/>
      <c r="ACU17944" s="60"/>
      <c r="ACV17944" s="60"/>
      <c r="ACW17944" s="60"/>
      <c r="ACX17944" s="60"/>
      <c r="ACY17944" s="60">
        <v>3.06942648298687E-2</v>
      </c>
      <c r="ACZ17944" s="60"/>
      <c r="ADA17944" s="60"/>
      <c r="ADB17944" s="60"/>
      <c r="ADC17944" s="60"/>
      <c r="ADD17944" s="60"/>
      <c r="ADE17944" s="60"/>
    </row>
    <row r="17945" spans="760:785" x14ac:dyDescent="0.25">
      <c r="ACF17945" s="60"/>
      <c r="ACG17945" s="60"/>
      <c r="ACH17945" s="60"/>
      <c r="ACI17945" s="60"/>
      <c r="ACJ17945" s="60"/>
      <c r="ACK17945" s="60"/>
      <c r="ACL17945" s="60"/>
      <c r="ACM17945" s="60"/>
      <c r="ACN17945" s="60"/>
      <c r="ACO17945" s="60"/>
      <c r="ACP17945" s="60"/>
      <c r="ACQ17945" s="60"/>
      <c r="ACR17945" s="60"/>
      <c r="ACS17945" s="60"/>
      <c r="ACT17945" s="60"/>
      <c r="ACU17945" s="60"/>
      <c r="ACV17945" s="60"/>
      <c r="ACW17945" s="60"/>
      <c r="ACX17945" s="60"/>
      <c r="ACY17945" s="60">
        <v>3.0660865560415598E-2</v>
      </c>
      <c r="ACZ17945" s="60"/>
      <c r="ADA17945" s="60"/>
      <c r="ADB17945" s="60"/>
      <c r="ADC17945" s="60"/>
      <c r="ADD17945" s="60"/>
      <c r="ADE17945" s="60"/>
    </row>
    <row r="17946" spans="760:785" x14ac:dyDescent="0.25">
      <c r="ACF17946" s="60"/>
      <c r="ACG17946" s="60"/>
      <c r="ACH17946" s="60"/>
      <c r="ACI17946" s="60"/>
      <c r="ACJ17946" s="60"/>
      <c r="ACK17946" s="60"/>
      <c r="ACL17946" s="60"/>
      <c r="ACM17946" s="60"/>
      <c r="ACN17946" s="60"/>
      <c r="ACO17946" s="60"/>
      <c r="ACP17946" s="60"/>
      <c r="ACQ17946" s="60"/>
      <c r="ACR17946" s="60"/>
      <c r="ACS17946" s="60"/>
      <c r="ACT17946" s="60"/>
      <c r="ACU17946" s="60"/>
      <c r="ACV17946" s="60"/>
      <c r="ACW17946" s="60"/>
      <c r="ACX17946" s="60"/>
      <c r="ACY17946" s="60">
        <v>3.0660865560415598E-2</v>
      </c>
      <c r="ACZ17946" s="60"/>
      <c r="ADA17946" s="60"/>
      <c r="ADB17946" s="60"/>
      <c r="ADC17946" s="60"/>
      <c r="ADD17946" s="60"/>
      <c r="ADE17946" s="60"/>
    </row>
    <row r="17947" spans="760:785" x14ac:dyDescent="0.25">
      <c r="ACF17947" s="60"/>
      <c r="ACG17947" s="60"/>
      <c r="ACH17947" s="60"/>
      <c r="ACI17947" s="60"/>
      <c r="ACJ17947" s="60"/>
      <c r="ACK17947" s="60"/>
      <c r="ACL17947" s="60"/>
      <c r="ACM17947" s="60"/>
      <c r="ACN17947" s="60"/>
      <c r="ACO17947" s="60"/>
      <c r="ACP17947" s="60"/>
      <c r="ACQ17947" s="60"/>
      <c r="ACR17947" s="60"/>
      <c r="ACS17947" s="60"/>
      <c r="ACT17947" s="60"/>
      <c r="ACU17947" s="60"/>
      <c r="ACV17947" s="60"/>
      <c r="ACW17947" s="60"/>
      <c r="ACX17947" s="60"/>
      <c r="ACY17947" s="60">
        <v>3.06496905578417E-2</v>
      </c>
      <c r="ACZ17947" s="60"/>
      <c r="ADA17947" s="60"/>
      <c r="ADB17947" s="60"/>
      <c r="ADC17947" s="60"/>
      <c r="ADD17947" s="60"/>
      <c r="ADE17947" s="60"/>
    </row>
    <row r="17948" spans="760:785" x14ac:dyDescent="0.25">
      <c r="ACF17948" s="60"/>
      <c r="ACG17948" s="60"/>
      <c r="ACH17948" s="60"/>
      <c r="ACI17948" s="60"/>
      <c r="ACJ17948" s="60"/>
      <c r="ACK17948" s="60"/>
      <c r="ACL17948" s="60"/>
      <c r="ACM17948" s="60"/>
      <c r="ACN17948" s="60"/>
      <c r="ACO17948" s="60"/>
      <c r="ACP17948" s="60"/>
      <c r="ACQ17948" s="60"/>
      <c r="ACR17948" s="60"/>
      <c r="ACS17948" s="60"/>
      <c r="ACT17948" s="60"/>
      <c r="ACU17948" s="60"/>
      <c r="ACV17948" s="60"/>
      <c r="ACW17948" s="60"/>
      <c r="ACX17948" s="60"/>
      <c r="ACY17948" s="60">
        <v>3.06496905578417E-2</v>
      </c>
      <c r="ACZ17948" s="60"/>
      <c r="ADA17948" s="60"/>
      <c r="ADB17948" s="60"/>
      <c r="ADC17948" s="60"/>
      <c r="ADD17948" s="60"/>
      <c r="ADE17948" s="60"/>
    </row>
    <row r="17949" spans="760:785" x14ac:dyDescent="0.25">
      <c r="ACF17949" s="60"/>
      <c r="ACG17949" s="60"/>
      <c r="ACH17949" s="60"/>
      <c r="ACI17949" s="60"/>
      <c r="ACJ17949" s="60"/>
      <c r="ACK17949" s="60"/>
      <c r="ACL17949" s="60"/>
      <c r="ACM17949" s="60"/>
      <c r="ACN17949" s="60"/>
      <c r="ACO17949" s="60"/>
      <c r="ACP17949" s="60"/>
      <c r="ACQ17949" s="60"/>
      <c r="ACR17949" s="60"/>
      <c r="ACS17949" s="60"/>
      <c r="ACT17949" s="60"/>
      <c r="ACU17949" s="60"/>
      <c r="ACV17949" s="60"/>
      <c r="ACW17949" s="60"/>
      <c r="ACX17949" s="60"/>
      <c r="ACY17949" s="60">
        <v>3.05685600391849E-2</v>
      </c>
      <c r="ACZ17949" s="60"/>
      <c r="ADA17949" s="60"/>
      <c r="ADB17949" s="60"/>
      <c r="ADC17949" s="60"/>
      <c r="ADD17949" s="60"/>
      <c r="ADE17949" s="60"/>
    </row>
    <row r="17950" spans="760:785" x14ac:dyDescent="0.25">
      <c r="ACF17950" s="60"/>
      <c r="ACG17950" s="60"/>
      <c r="ACH17950" s="60"/>
      <c r="ACI17950" s="60"/>
      <c r="ACJ17950" s="60"/>
      <c r="ACK17950" s="60"/>
      <c r="ACL17950" s="60"/>
      <c r="ACM17950" s="60"/>
      <c r="ACN17950" s="60"/>
      <c r="ACO17950" s="60"/>
      <c r="ACP17950" s="60"/>
      <c r="ACQ17950" s="60"/>
      <c r="ACR17950" s="60"/>
      <c r="ACS17950" s="60"/>
      <c r="ACT17950" s="60"/>
      <c r="ACU17950" s="60"/>
      <c r="ACV17950" s="60"/>
      <c r="ACW17950" s="60"/>
      <c r="ACX17950" s="60"/>
      <c r="ACY17950" s="60">
        <v>3.05685600391849E-2</v>
      </c>
      <c r="ACZ17950" s="60"/>
      <c r="ADA17950" s="60"/>
      <c r="ADB17950" s="60"/>
      <c r="ADC17950" s="60"/>
      <c r="ADD17950" s="60"/>
      <c r="ADE17950" s="60"/>
    </row>
    <row r="17951" spans="760:785" x14ac:dyDescent="0.25">
      <c r="ACF17951" s="60"/>
      <c r="ACG17951" s="60"/>
      <c r="ACH17951" s="60"/>
      <c r="ACI17951" s="60"/>
      <c r="ACJ17951" s="60"/>
      <c r="ACK17951" s="60"/>
      <c r="ACL17951" s="60"/>
      <c r="ACM17951" s="60"/>
      <c r="ACN17951" s="60"/>
      <c r="ACO17951" s="60"/>
      <c r="ACP17951" s="60"/>
      <c r="ACQ17951" s="60"/>
      <c r="ACR17951" s="60"/>
      <c r="ACS17951" s="60"/>
      <c r="ACT17951" s="60"/>
      <c r="ACU17951" s="60"/>
      <c r="ACV17951" s="60"/>
      <c r="ACW17951" s="60"/>
      <c r="ACX17951" s="60"/>
      <c r="ACY17951" s="60">
        <v>3.0477157888336E-2</v>
      </c>
      <c r="ACZ17951" s="60"/>
      <c r="ADA17951" s="60"/>
      <c r="ADB17951" s="60"/>
      <c r="ADC17951" s="60"/>
      <c r="ADD17951" s="60"/>
      <c r="ADE17951" s="60"/>
    </row>
    <row r="17952" spans="760:785" x14ac:dyDescent="0.25">
      <c r="ACF17952" s="60"/>
      <c r="ACG17952" s="60"/>
      <c r="ACH17952" s="60"/>
      <c r="ACI17952" s="60"/>
      <c r="ACJ17952" s="60"/>
      <c r="ACK17952" s="60"/>
      <c r="ACL17952" s="60"/>
      <c r="ACM17952" s="60"/>
      <c r="ACN17952" s="60"/>
      <c r="ACO17952" s="60"/>
      <c r="ACP17952" s="60"/>
      <c r="ACQ17952" s="60"/>
      <c r="ACR17952" s="60"/>
      <c r="ACS17952" s="60"/>
      <c r="ACT17952" s="60"/>
      <c r="ACU17952" s="60"/>
      <c r="ACV17952" s="60"/>
      <c r="ACW17952" s="60"/>
      <c r="ACX17952" s="60"/>
      <c r="ACY17952" s="60">
        <v>3.0477157888336E-2</v>
      </c>
      <c r="ACZ17952" s="60"/>
      <c r="ADA17952" s="60"/>
      <c r="ADB17952" s="60"/>
      <c r="ADC17952" s="60"/>
      <c r="ADD17952" s="60"/>
      <c r="ADE17952" s="60"/>
    </row>
    <row r="17953" spans="760:785" x14ac:dyDescent="0.25">
      <c r="ACF17953" s="60"/>
      <c r="ACG17953" s="60"/>
      <c r="ACH17953" s="60"/>
      <c r="ACI17953" s="60"/>
      <c r="ACJ17953" s="60"/>
      <c r="ACK17953" s="60"/>
      <c r="ACL17953" s="60"/>
      <c r="ACM17953" s="60"/>
      <c r="ACN17953" s="60"/>
      <c r="ACO17953" s="60"/>
      <c r="ACP17953" s="60"/>
      <c r="ACQ17953" s="60"/>
      <c r="ACR17953" s="60"/>
      <c r="ACS17953" s="60"/>
      <c r="ACT17953" s="60"/>
      <c r="ACU17953" s="60"/>
      <c r="ACV17953" s="60"/>
      <c r="ACW17953" s="60"/>
      <c r="ACX17953" s="60"/>
      <c r="ACY17953" s="60">
        <v>3.03660719390993E-2</v>
      </c>
      <c r="ACZ17953" s="60"/>
      <c r="ADA17953" s="60"/>
      <c r="ADB17953" s="60"/>
      <c r="ADC17953" s="60"/>
      <c r="ADD17953" s="60"/>
      <c r="ADE17953" s="60"/>
    </row>
    <row r="17954" spans="760:785" x14ac:dyDescent="0.25">
      <c r="ACF17954" s="60"/>
      <c r="ACG17954" s="60"/>
      <c r="ACH17954" s="60"/>
      <c r="ACI17954" s="60"/>
      <c r="ACJ17954" s="60"/>
      <c r="ACK17954" s="60"/>
      <c r="ACL17954" s="60"/>
      <c r="ACM17954" s="60"/>
      <c r="ACN17954" s="60"/>
      <c r="ACO17954" s="60"/>
      <c r="ACP17954" s="60"/>
      <c r="ACQ17954" s="60"/>
      <c r="ACR17954" s="60"/>
      <c r="ACS17954" s="60"/>
      <c r="ACT17954" s="60"/>
      <c r="ACU17954" s="60"/>
      <c r="ACV17954" s="60"/>
      <c r="ACW17954" s="60"/>
      <c r="ACX17954" s="60"/>
      <c r="ACY17954" s="60">
        <v>3.03660719390993E-2</v>
      </c>
      <c r="ACZ17954" s="60"/>
      <c r="ADA17954" s="60"/>
      <c r="ADB17954" s="60"/>
      <c r="ADC17954" s="60"/>
      <c r="ADD17954" s="60"/>
      <c r="ADE17954" s="60"/>
    </row>
    <row r="17955" spans="760:785" x14ac:dyDescent="0.25">
      <c r="ACF17955" s="60"/>
      <c r="ACG17955" s="60"/>
      <c r="ACH17955" s="60"/>
      <c r="ACI17955" s="60"/>
      <c r="ACJ17955" s="60"/>
      <c r="ACK17955" s="60"/>
      <c r="ACL17955" s="60"/>
      <c r="ACM17955" s="60"/>
      <c r="ACN17955" s="60"/>
      <c r="ACO17955" s="60"/>
      <c r="ACP17955" s="60"/>
      <c r="ACQ17955" s="60"/>
      <c r="ACR17955" s="60"/>
      <c r="ACS17955" s="60"/>
      <c r="ACT17955" s="60"/>
      <c r="ACU17955" s="60"/>
      <c r="ACV17955" s="60"/>
      <c r="ACW17955" s="60"/>
      <c r="ACX17955" s="60"/>
      <c r="ACY17955" s="60">
        <v>3.0333172326535401E-2</v>
      </c>
      <c r="ACZ17955" s="60"/>
      <c r="ADA17955" s="60"/>
      <c r="ADB17955" s="60"/>
      <c r="ADC17955" s="60"/>
      <c r="ADD17955" s="60"/>
      <c r="ADE17955" s="60"/>
    </row>
    <row r="17956" spans="760:785" x14ac:dyDescent="0.25">
      <c r="ACF17956" s="60"/>
      <c r="ACG17956" s="60"/>
      <c r="ACH17956" s="60"/>
      <c r="ACI17956" s="60"/>
      <c r="ACJ17956" s="60"/>
      <c r="ACK17956" s="60"/>
      <c r="ACL17956" s="60"/>
      <c r="ACM17956" s="60"/>
      <c r="ACN17956" s="60"/>
      <c r="ACO17956" s="60"/>
      <c r="ACP17956" s="60"/>
      <c r="ACQ17956" s="60"/>
      <c r="ACR17956" s="60"/>
      <c r="ACS17956" s="60"/>
      <c r="ACT17956" s="60"/>
      <c r="ACU17956" s="60"/>
      <c r="ACV17956" s="60"/>
      <c r="ACW17956" s="60"/>
      <c r="ACX17956" s="60"/>
      <c r="ACY17956" s="60">
        <v>3.0333172326535401E-2</v>
      </c>
      <c r="ACZ17956" s="60"/>
      <c r="ADA17956" s="60"/>
      <c r="ADB17956" s="60"/>
      <c r="ADC17956" s="60"/>
      <c r="ADD17956" s="60"/>
      <c r="ADE17956" s="60"/>
    </row>
    <row r="17957" spans="760:785" x14ac:dyDescent="0.25">
      <c r="ACF17957" s="60"/>
      <c r="ACG17957" s="60"/>
      <c r="ACH17957" s="60"/>
      <c r="ACI17957" s="60"/>
      <c r="ACJ17957" s="60"/>
      <c r="ACK17957" s="60"/>
      <c r="ACL17957" s="60"/>
      <c r="ACM17957" s="60"/>
      <c r="ACN17957" s="60"/>
      <c r="ACO17957" s="60"/>
      <c r="ACP17957" s="60"/>
      <c r="ACQ17957" s="60"/>
      <c r="ACR17957" s="60"/>
      <c r="ACS17957" s="60"/>
      <c r="ACT17957" s="60"/>
      <c r="ACU17957" s="60"/>
      <c r="ACV17957" s="60"/>
      <c r="ACW17957" s="60"/>
      <c r="ACX17957" s="60"/>
      <c r="ACY17957" s="60">
        <v>3.03308473719699E-2</v>
      </c>
      <c r="ACZ17957" s="60"/>
      <c r="ADA17957" s="60"/>
      <c r="ADB17957" s="60"/>
      <c r="ADC17957" s="60"/>
      <c r="ADD17957" s="60"/>
      <c r="ADE17957" s="60"/>
    </row>
    <row r="17958" spans="760:785" x14ac:dyDescent="0.25">
      <c r="ACF17958" s="60"/>
      <c r="ACG17958" s="60"/>
      <c r="ACH17958" s="60"/>
      <c r="ACI17958" s="60"/>
      <c r="ACJ17958" s="60"/>
      <c r="ACK17958" s="60"/>
      <c r="ACL17958" s="60"/>
      <c r="ACM17958" s="60"/>
      <c r="ACN17958" s="60"/>
      <c r="ACO17958" s="60"/>
      <c r="ACP17958" s="60"/>
      <c r="ACQ17958" s="60"/>
      <c r="ACR17958" s="60"/>
      <c r="ACS17958" s="60"/>
      <c r="ACT17958" s="60"/>
      <c r="ACU17958" s="60"/>
      <c r="ACV17958" s="60"/>
      <c r="ACW17958" s="60"/>
      <c r="ACX17958" s="60"/>
      <c r="ACY17958" s="60">
        <v>3.03308473719699E-2</v>
      </c>
      <c r="ACZ17958" s="60"/>
      <c r="ADA17958" s="60"/>
      <c r="ADB17958" s="60"/>
      <c r="ADC17958" s="60"/>
      <c r="ADD17958" s="60"/>
      <c r="ADE17958" s="60"/>
    </row>
    <row r="17959" spans="760:785" x14ac:dyDescent="0.25">
      <c r="ACF17959" s="60"/>
      <c r="ACG17959" s="60"/>
      <c r="ACH17959" s="60"/>
      <c r="ACI17959" s="60"/>
      <c r="ACJ17959" s="60"/>
      <c r="ACK17959" s="60"/>
      <c r="ACL17959" s="60"/>
      <c r="ACM17959" s="60"/>
      <c r="ACN17959" s="60"/>
      <c r="ACO17959" s="60"/>
      <c r="ACP17959" s="60"/>
      <c r="ACQ17959" s="60"/>
      <c r="ACR17959" s="60"/>
      <c r="ACS17959" s="60"/>
      <c r="ACT17959" s="60"/>
      <c r="ACU17959" s="60"/>
      <c r="ACV17959" s="60"/>
      <c r="ACW17959" s="60"/>
      <c r="ACX17959" s="60"/>
      <c r="ACY17959" s="60">
        <v>3.03260774990948E-2</v>
      </c>
      <c r="ACZ17959" s="60"/>
      <c r="ADA17959" s="60"/>
      <c r="ADB17959" s="60"/>
      <c r="ADC17959" s="60"/>
      <c r="ADD17959" s="60"/>
      <c r="ADE17959" s="60"/>
    </row>
    <row r="17960" spans="760:785" x14ac:dyDescent="0.25">
      <c r="ACF17960" s="60"/>
      <c r="ACG17960" s="60"/>
      <c r="ACH17960" s="60"/>
      <c r="ACI17960" s="60"/>
      <c r="ACJ17960" s="60"/>
      <c r="ACK17960" s="60"/>
      <c r="ACL17960" s="60"/>
      <c r="ACM17960" s="60"/>
      <c r="ACN17960" s="60"/>
      <c r="ACO17960" s="60"/>
      <c r="ACP17960" s="60"/>
      <c r="ACQ17960" s="60"/>
      <c r="ACR17960" s="60"/>
      <c r="ACS17960" s="60"/>
      <c r="ACT17960" s="60"/>
      <c r="ACU17960" s="60"/>
      <c r="ACV17960" s="60"/>
      <c r="ACW17960" s="60"/>
      <c r="ACX17960" s="60"/>
      <c r="ACY17960" s="60">
        <v>3.03260774990948E-2</v>
      </c>
      <c r="ACZ17960" s="60"/>
      <c r="ADA17960" s="60"/>
      <c r="ADB17960" s="60"/>
      <c r="ADC17960" s="60"/>
      <c r="ADD17960" s="60"/>
      <c r="ADE17960" s="60"/>
    </row>
    <row r="17961" spans="760:785" x14ac:dyDescent="0.25">
      <c r="ACF17961" s="60"/>
      <c r="ACG17961" s="60"/>
      <c r="ACH17961" s="60"/>
      <c r="ACI17961" s="60"/>
      <c r="ACJ17961" s="60"/>
      <c r="ACK17961" s="60"/>
      <c r="ACL17961" s="60"/>
      <c r="ACM17961" s="60"/>
      <c r="ACN17961" s="60"/>
      <c r="ACO17961" s="60"/>
      <c r="ACP17961" s="60"/>
      <c r="ACQ17961" s="60"/>
      <c r="ACR17961" s="60"/>
      <c r="ACS17961" s="60"/>
      <c r="ACT17961" s="60"/>
      <c r="ACU17961" s="60"/>
      <c r="ACV17961" s="60"/>
      <c r="ACW17961" s="60"/>
      <c r="ACX17961" s="60"/>
      <c r="ACY17961" s="60">
        <v>3.03097379575453E-2</v>
      </c>
      <c r="ACZ17961" s="60"/>
      <c r="ADA17961" s="60"/>
      <c r="ADB17961" s="60"/>
      <c r="ADC17961" s="60"/>
      <c r="ADD17961" s="60"/>
      <c r="ADE17961" s="60"/>
    </row>
    <row r="17962" spans="760:785" x14ac:dyDescent="0.25">
      <c r="ACF17962" s="60"/>
      <c r="ACG17962" s="60"/>
      <c r="ACH17962" s="60"/>
      <c r="ACI17962" s="60"/>
      <c r="ACJ17962" s="60"/>
      <c r="ACK17962" s="60"/>
      <c r="ACL17962" s="60"/>
      <c r="ACM17962" s="60"/>
      <c r="ACN17962" s="60"/>
      <c r="ACO17962" s="60"/>
      <c r="ACP17962" s="60"/>
      <c r="ACQ17962" s="60"/>
      <c r="ACR17962" s="60"/>
      <c r="ACS17962" s="60"/>
      <c r="ACT17962" s="60"/>
      <c r="ACU17962" s="60"/>
      <c r="ACV17962" s="60"/>
      <c r="ACW17962" s="60"/>
      <c r="ACX17962" s="60"/>
      <c r="ACY17962" s="60">
        <v>3.03097379575453E-2</v>
      </c>
      <c r="ACZ17962" s="60"/>
      <c r="ADA17962" s="60"/>
      <c r="ADB17962" s="60"/>
      <c r="ADC17962" s="60"/>
      <c r="ADD17962" s="60"/>
      <c r="ADE17962" s="60"/>
    </row>
    <row r="17963" spans="760:785" x14ac:dyDescent="0.25">
      <c r="ACF17963" s="60"/>
      <c r="ACG17963" s="60"/>
      <c r="ACH17963" s="60"/>
      <c r="ACI17963" s="60"/>
      <c r="ACJ17963" s="60"/>
      <c r="ACK17963" s="60"/>
      <c r="ACL17963" s="60"/>
      <c r="ACM17963" s="60"/>
      <c r="ACN17963" s="60"/>
      <c r="ACO17963" s="60"/>
      <c r="ACP17963" s="60"/>
      <c r="ACQ17963" s="60"/>
      <c r="ACR17963" s="60"/>
      <c r="ACS17963" s="60"/>
      <c r="ACT17963" s="60"/>
      <c r="ACU17963" s="60"/>
      <c r="ACV17963" s="60"/>
      <c r="ACW17963" s="60"/>
      <c r="ACX17963" s="60"/>
      <c r="ACY17963" s="60">
        <v>3.0260049188471801E-2</v>
      </c>
      <c r="ACZ17963" s="60"/>
      <c r="ADA17963" s="60"/>
      <c r="ADB17963" s="60"/>
      <c r="ADC17963" s="60"/>
      <c r="ADD17963" s="60"/>
      <c r="ADE17963" s="60"/>
    </row>
    <row r="17964" spans="760:785" x14ac:dyDescent="0.25">
      <c r="ACF17964" s="60"/>
      <c r="ACG17964" s="60"/>
      <c r="ACH17964" s="60"/>
      <c r="ACI17964" s="60"/>
      <c r="ACJ17964" s="60"/>
      <c r="ACK17964" s="60"/>
      <c r="ACL17964" s="60"/>
      <c r="ACM17964" s="60"/>
      <c r="ACN17964" s="60"/>
      <c r="ACO17964" s="60"/>
      <c r="ACP17964" s="60"/>
      <c r="ACQ17964" s="60"/>
      <c r="ACR17964" s="60"/>
      <c r="ACS17964" s="60"/>
      <c r="ACT17964" s="60"/>
      <c r="ACU17964" s="60"/>
      <c r="ACV17964" s="60"/>
      <c r="ACW17964" s="60"/>
      <c r="ACX17964" s="60"/>
      <c r="ACY17964" s="60">
        <v>3.0260049188471801E-2</v>
      </c>
      <c r="ACZ17964" s="60"/>
      <c r="ADA17964" s="60"/>
      <c r="ADB17964" s="60"/>
      <c r="ADC17964" s="60"/>
      <c r="ADD17964" s="60"/>
      <c r="ADE17964" s="60"/>
    </row>
    <row r="17965" spans="760:785" x14ac:dyDescent="0.25">
      <c r="ACF17965" s="60"/>
      <c r="ACG17965" s="60"/>
      <c r="ACH17965" s="60"/>
      <c r="ACI17965" s="60"/>
      <c r="ACJ17965" s="60"/>
      <c r="ACK17965" s="60"/>
      <c r="ACL17965" s="60"/>
      <c r="ACM17965" s="60"/>
      <c r="ACN17965" s="60"/>
      <c r="ACO17965" s="60"/>
      <c r="ACP17965" s="60"/>
      <c r="ACQ17965" s="60"/>
      <c r="ACR17965" s="60"/>
      <c r="ACS17965" s="60"/>
      <c r="ACT17965" s="60"/>
      <c r="ACU17965" s="60"/>
      <c r="ACV17965" s="60"/>
      <c r="ACW17965" s="60"/>
      <c r="ACX17965" s="60"/>
      <c r="ACY17965" s="60">
        <v>3.0233642480684698E-2</v>
      </c>
      <c r="ACZ17965" s="60"/>
      <c r="ADA17965" s="60"/>
      <c r="ADB17965" s="60"/>
      <c r="ADC17965" s="60"/>
      <c r="ADD17965" s="60"/>
      <c r="ADE17965" s="60"/>
    </row>
    <row r="17966" spans="760:785" x14ac:dyDescent="0.25">
      <c r="ACF17966" s="60"/>
      <c r="ACG17966" s="60"/>
      <c r="ACH17966" s="60"/>
      <c r="ACI17966" s="60"/>
      <c r="ACJ17966" s="60"/>
      <c r="ACK17966" s="60"/>
      <c r="ACL17966" s="60"/>
      <c r="ACM17966" s="60"/>
      <c r="ACN17966" s="60"/>
      <c r="ACO17966" s="60"/>
      <c r="ACP17966" s="60"/>
      <c r="ACQ17966" s="60"/>
      <c r="ACR17966" s="60"/>
      <c r="ACS17966" s="60"/>
      <c r="ACT17966" s="60"/>
      <c r="ACU17966" s="60"/>
      <c r="ACV17966" s="60"/>
      <c r="ACW17966" s="60"/>
      <c r="ACX17966" s="60"/>
      <c r="ACY17966" s="60">
        <v>3.0233642480684698E-2</v>
      </c>
      <c r="ACZ17966" s="60"/>
      <c r="ADA17966" s="60"/>
      <c r="ADB17966" s="60"/>
      <c r="ADC17966" s="60"/>
      <c r="ADD17966" s="60"/>
      <c r="ADE17966" s="60"/>
    </row>
    <row r="17967" spans="760:785" x14ac:dyDescent="0.25">
      <c r="ACF17967" s="60"/>
      <c r="ACG17967" s="60"/>
      <c r="ACH17967" s="60"/>
      <c r="ACI17967" s="60"/>
      <c r="ACJ17967" s="60"/>
      <c r="ACK17967" s="60"/>
      <c r="ACL17967" s="60"/>
      <c r="ACM17967" s="60"/>
      <c r="ACN17967" s="60"/>
      <c r="ACO17967" s="60"/>
      <c r="ACP17967" s="60"/>
      <c r="ACQ17967" s="60"/>
      <c r="ACR17967" s="60"/>
      <c r="ACS17967" s="60"/>
      <c r="ACT17967" s="60"/>
      <c r="ACU17967" s="60"/>
      <c r="ACV17967" s="60"/>
      <c r="ACW17967" s="60"/>
      <c r="ACX17967" s="60"/>
      <c r="ACY17967" s="60">
        <v>3.02069522468126E-2</v>
      </c>
      <c r="ACZ17967" s="60"/>
      <c r="ADA17967" s="60"/>
      <c r="ADB17967" s="60"/>
      <c r="ADC17967" s="60"/>
      <c r="ADD17967" s="60"/>
      <c r="ADE17967" s="60"/>
    </row>
    <row r="17968" spans="760:785" x14ac:dyDescent="0.25">
      <c r="ACF17968" s="60"/>
      <c r="ACG17968" s="60"/>
      <c r="ACH17968" s="60"/>
      <c r="ACI17968" s="60"/>
      <c r="ACJ17968" s="60"/>
      <c r="ACK17968" s="60"/>
      <c r="ACL17968" s="60"/>
      <c r="ACM17968" s="60"/>
      <c r="ACN17968" s="60"/>
      <c r="ACO17968" s="60"/>
      <c r="ACP17968" s="60"/>
      <c r="ACQ17968" s="60"/>
      <c r="ACR17968" s="60"/>
      <c r="ACS17968" s="60"/>
      <c r="ACT17968" s="60"/>
      <c r="ACU17968" s="60"/>
      <c r="ACV17968" s="60"/>
      <c r="ACW17968" s="60"/>
      <c r="ACX17968" s="60"/>
      <c r="ACY17968" s="60">
        <v>3.02069522468126E-2</v>
      </c>
      <c r="ACZ17968" s="60"/>
      <c r="ADA17968" s="60"/>
      <c r="ADB17968" s="60"/>
      <c r="ADC17968" s="60"/>
      <c r="ADD17968" s="60"/>
      <c r="ADE17968" s="60"/>
    </row>
    <row r="17969" spans="760:785" x14ac:dyDescent="0.25">
      <c r="ACF17969" s="60"/>
      <c r="ACG17969" s="60"/>
      <c r="ACH17969" s="60"/>
      <c r="ACI17969" s="60"/>
      <c r="ACJ17969" s="60"/>
      <c r="ACK17969" s="60"/>
      <c r="ACL17969" s="60"/>
      <c r="ACM17969" s="60"/>
      <c r="ACN17969" s="60"/>
      <c r="ACO17969" s="60"/>
      <c r="ACP17969" s="60"/>
      <c r="ACQ17969" s="60"/>
      <c r="ACR17969" s="60"/>
      <c r="ACS17969" s="60"/>
      <c r="ACT17969" s="60"/>
      <c r="ACU17969" s="60"/>
      <c r="ACV17969" s="60"/>
      <c r="ACW17969" s="60"/>
      <c r="ACX17969" s="60"/>
      <c r="ACY17969" s="60">
        <v>3.0204385097666899E-2</v>
      </c>
      <c r="ACZ17969" s="60"/>
      <c r="ADA17969" s="60"/>
      <c r="ADB17969" s="60"/>
      <c r="ADC17969" s="60"/>
      <c r="ADD17969" s="60"/>
      <c r="ADE17969" s="60"/>
    </row>
    <row r="17970" spans="760:785" x14ac:dyDescent="0.25">
      <c r="ACF17970" s="60"/>
      <c r="ACG17970" s="60"/>
      <c r="ACH17970" s="60"/>
      <c r="ACI17970" s="60"/>
      <c r="ACJ17970" s="60"/>
      <c r="ACK17970" s="60"/>
      <c r="ACL17970" s="60"/>
      <c r="ACM17970" s="60"/>
      <c r="ACN17970" s="60"/>
      <c r="ACO17970" s="60"/>
      <c r="ACP17970" s="60"/>
      <c r="ACQ17970" s="60"/>
      <c r="ACR17970" s="60"/>
      <c r="ACS17970" s="60"/>
      <c r="ACT17970" s="60"/>
      <c r="ACU17970" s="60"/>
      <c r="ACV17970" s="60"/>
      <c r="ACW17970" s="60"/>
      <c r="ACX17970" s="60"/>
      <c r="ACY17970" s="60">
        <v>3.0186755784670598E-2</v>
      </c>
      <c r="ACZ17970" s="60"/>
      <c r="ADA17970" s="60"/>
      <c r="ADB17970" s="60"/>
      <c r="ADC17970" s="60"/>
      <c r="ADD17970" s="60"/>
      <c r="ADE17970" s="60"/>
    </row>
    <row r="17971" spans="760:785" x14ac:dyDescent="0.25">
      <c r="ACF17971" s="60"/>
      <c r="ACG17971" s="60"/>
      <c r="ACH17971" s="60"/>
      <c r="ACI17971" s="60"/>
      <c r="ACJ17971" s="60"/>
      <c r="ACK17971" s="60"/>
      <c r="ACL17971" s="60"/>
      <c r="ACM17971" s="60"/>
      <c r="ACN17971" s="60"/>
      <c r="ACO17971" s="60"/>
      <c r="ACP17971" s="60"/>
      <c r="ACQ17971" s="60"/>
      <c r="ACR17971" s="60"/>
      <c r="ACS17971" s="60"/>
      <c r="ACT17971" s="60"/>
      <c r="ACU17971" s="60"/>
      <c r="ACV17971" s="60"/>
      <c r="ACW17971" s="60"/>
      <c r="ACX17971" s="60"/>
      <c r="ACY17971" s="60">
        <v>3.0186755784670598E-2</v>
      </c>
      <c r="ACZ17971" s="60"/>
      <c r="ADA17971" s="60"/>
      <c r="ADB17971" s="60"/>
      <c r="ADC17971" s="60"/>
      <c r="ADD17971" s="60"/>
      <c r="ADE17971" s="60"/>
    </row>
    <row r="17972" spans="760:785" x14ac:dyDescent="0.25">
      <c r="ACF17972" s="60"/>
      <c r="ACG17972" s="60"/>
      <c r="ACH17972" s="60"/>
      <c r="ACI17972" s="60"/>
      <c r="ACJ17972" s="60"/>
      <c r="ACK17972" s="60"/>
      <c r="ACL17972" s="60"/>
      <c r="ACM17972" s="60"/>
      <c r="ACN17972" s="60"/>
      <c r="ACO17972" s="60"/>
      <c r="ACP17972" s="60"/>
      <c r="ACQ17972" s="60"/>
      <c r="ACR17972" s="60"/>
      <c r="ACS17972" s="60"/>
      <c r="ACT17972" s="60"/>
      <c r="ACU17972" s="60"/>
      <c r="ACV17972" s="60"/>
      <c r="ACW17972" s="60"/>
      <c r="ACX17972" s="60"/>
      <c r="ACY17972" s="60">
        <v>3.01608827576243E-2</v>
      </c>
      <c r="ACZ17972" s="60"/>
      <c r="ADA17972" s="60"/>
      <c r="ADB17972" s="60"/>
      <c r="ADC17972" s="60"/>
      <c r="ADD17972" s="60"/>
      <c r="ADE17972" s="60"/>
    </row>
    <row r="17973" spans="760:785" x14ac:dyDescent="0.25">
      <c r="ACF17973" s="60"/>
      <c r="ACG17973" s="60"/>
      <c r="ACH17973" s="60"/>
      <c r="ACI17973" s="60"/>
      <c r="ACJ17973" s="60"/>
      <c r="ACK17973" s="60"/>
      <c r="ACL17973" s="60"/>
      <c r="ACM17973" s="60"/>
      <c r="ACN17973" s="60"/>
      <c r="ACO17973" s="60"/>
      <c r="ACP17973" s="60"/>
      <c r="ACQ17973" s="60"/>
      <c r="ACR17973" s="60"/>
      <c r="ACS17973" s="60"/>
      <c r="ACT17973" s="60"/>
      <c r="ACU17973" s="60"/>
      <c r="ACV17973" s="60"/>
      <c r="ACW17973" s="60"/>
      <c r="ACX17973" s="60"/>
      <c r="ACY17973" s="60">
        <v>3.01608827576243E-2</v>
      </c>
      <c r="ACZ17973" s="60"/>
      <c r="ADA17973" s="60"/>
      <c r="ADB17973" s="60"/>
      <c r="ADC17973" s="60"/>
      <c r="ADD17973" s="60"/>
      <c r="ADE17973" s="60"/>
    </row>
    <row r="17974" spans="760:785" x14ac:dyDescent="0.25">
      <c r="ACF17974" s="60"/>
      <c r="ACG17974" s="60"/>
      <c r="ACH17974" s="60"/>
      <c r="ACI17974" s="60"/>
      <c r="ACJ17974" s="60"/>
      <c r="ACK17974" s="60"/>
      <c r="ACL17974" s="60"/>
      <c r="ACM17974" s="60"/>
      <c r="ACN17974" s="60"/>
      <c r="ACO17974" s="60"/>
      <c r="ACP17974" s="60"/>
      <c r="ACQ17974" s="60"/>
      <c r="ACR17974" s="60"/>
      <c r="ACS17974" s="60"/>
      <c r="ACT17974" s="60"/>
      <c r="ACU17974" s="60"/>
      <c r="ACV17974" s="60"/>
      <c r="ACW17974" s="60"/>
      <c r="ACX17974" s="60"/>
      <c r="ACY17974" s="60">
        <v>3.0139128749209598E-2</v>
      </c>
      <c r="ACZ17974" s="60"/>
      <c r="ADA17974" s="60"/>
      <c r="ADB17974" s="60"/>
      <c r="ADC17974" s="60"/>
      <c r="ADD17974" s="60"/>
      <c r="ADE17974" s="60"/>
    </row>
    <row r="17975" spans="760:785" x14ac:dyDescent="0.25">
      <c r="ACF17975" s="60"/>
      <c r="ACG17975" s="60"/>
      <c r="ACH17975" s="60"/>
      <c r="ACI17975" s="60"/>
      <c r="ACJ17975" s="60"/>
      <c r="ACK17975" s="60"/>
      <c r="ACL17975" s="60"/>
      <c r="ACM17975" s="60"/>
      <c r="ACN17975" s="60"/>
      <c r="ACO17975" s="60"/>
      <c r="ACP17975" s="60"/>
      <c r="ACQ17975" s="60"/>
      <c r="ACR17975" s="60"/>
      <c r="ACS17975" s="60"/>
      <c r="ACT17975" s="60"/>
      <c r="ACU17975" s="60"/>
      <c r="ACV17975" s="60"/>
      <c r="ACW17975" s="60"/>
      <c r="ACX17975" s="60"/>
      <c r="ACY17975" s="60">
        <v>3.0139128749209598E-2</v>
      </c>
      <c r="ACZ17975" s="60"/>
      <c r="ADA17975" s="60"/>
      <c r="ADB17975" s="60"/>
      <c r="ADC17975" s="60"/>
      <c r="ADD17975" s="60"/>
      <c r="ADE17975" s="60"/>
    </row>
    <row r="17976" spans="760:785" x14ac:dyDescent="0.25">
      <c r="ACF17976" s="60"/>
      <c r="ACG17976" s="60"/>
      <c r="ACH17976" s="60"/>
      <c r="ACI17976" s="60"/>
      <c r="ACJ17976" s="60"/>
      <c r="ACK17976" s="60"/>
      <c r="ACL17976" s="60"/>
      <c r="ACM17976" s="60"/>
      <c r="ACN17976" s="60"/>
      <c r="ACO17976" s="60"/>
      <c r="ACP17976" s="60"/>
      <c r="ACQ17976" s="60"/>
      <c r="ACR17976" s="60"/>
      <c r="ACS17976" s="60"/>
      <c r="ACT17976" s="60"/>
      <c r="ACU17976" s="60"/>
      <c r="ACV17976" s="60"/>
      <c r="ACW17976" s="60"/>
      <c r="ACX17976" s="60"/>
      <c r="ACY17976" s="60">
        <v>3.0074858480618399E-2</v>
      </c>
      <c r="ACZ17976" s="60"/>
      <c r="ADA17976" s="60"/>
      <c r="ADB17976" s="60"/>
      <c r="ADC17976" s="60"/>
      <c r="ADD17976" s="60"/>
      <c r="ADE17976" s="60"/>
    </row>
    <row r="17977" spans="760:785" x14ac:dyDescent="0.25">
      <c r="ACF17977" s="60"/>
      <c r="ACG17977" s="60"/>
      <c r="ACH17977" s="60"/>
      <c r="ACI17977" s="60"/>
      <c r="ACJ17977" s="60"/>
      <c r="ACK17977" s="60"/>
      <c r="ACL17977" s="60"/>
      <c r="ACM17977" s="60"/>
      <c r="ACN17977" s="60"/>
      <c r="ACO17977" s="60"/>
      <c r="ACP17977" s="60"/>
      <c r="ACQ17977" s="60"/>
      <c r="ACR17977" s="60"/>
      <c r="ACS17977" s="60"/>
      <c r="ACT17977" s="60"/>
      <c r="ACU17977" s="60"/>
      <c r="ACV17977" s="60"/>
      <c r="ACW17977" s="60"/>
      <c r="ACX17977" s="60"/>
      <c r="ACY17977" s="60">
        <v>3.0072510231602598E-2</v>
      </c>
      <c r="ACZ17977" s="60"/>
      <c r="ADA17977" s="60"/>
      <c r="ADB17977" s="60"/>
      <c r="ADC17977" s="60"/>
      <c r="ADD17977" s="60"/>
      <c r="ADE17977" s="60"/>
    </row>
    <row r="17978" spans="760:785" x14ac:dyDescent="0.25">
      <c r="ACF17978" s="60"/>
      <c r="ACG17978" s="60"/>
      <c r="ACH17978" s="60"/>
      <c r="ACI17978" s="60"/>
      <c r="ACJ17978" s="60"/>
      <c r="ACK17978" s="60"/>
      <c r="ACL17978" s="60"/>
      <c r="ACM17978" s="60"/>
      <c r="ACN17978" s="60"/>
      <c r="ACO17978" s="60"/>
      <c r="ACP17978" s="60"/>
      <c r="ACQ17978" s="60"/>
      <c r="ACR17978" s="60"/>
      <c r="ACS17978" s="60"/>
      <c r="ACT17978" s="60"/>
      <c r="ACU17978" s="60"/>
      <c r="ACV17978" s="60"/>
      <c r="ACW17978" s="60"/>
      <c r="ACX17978" s="60"/>
      <c r="ACY17978" s="60">
        <v>3.0072510231602598E-2</v>
      </c>
      <c r="ACZ17978" s="60"/>
      <c r="ADA17978" s="60"/>
      <c r="ADB17978" s="60"/>
      <c r="ADC17978" s="60"/>
      <c r="ADD17978" s="60"/>
      <c r="ADE17978" s="60"/>
    </row>
    <row r="17979" spans="760:785" x14ac:dyDescent="0.25">
      <c r="ACF17979" s="60"/>
      <c r="ACG17979" s="60"/>
      <c r="ACH17979" s="60"/>
      <c r="ACI17979" s="60"/>
      <c r="ACJ17979" s="60"/>
      <c r="ACK17979" s="60"/>
      <c r="ACL17979" s="60"/>
      <c r="ACM17979" s="60"/>
      <c r="ACN17979" s="60"/>
      <c r="ACO17979" s="60"/>
      <c r="ACP17979" s="60"/>
      <c r="ACQ17979" s="60"/>
      <c r="ACR17979" s="60"/>
      <c r="ACS17979" s="60"/>
      <c r="ACT17979" s="60"/>
      <c r="ACU17979" s="60"/>
      <c r="ACV17979" s="60"/>
      <c r="ACW17979" s="60"/>
      <c r="ACX17979" s="60"/>
      <c r="ACY17979" s="60">
        <v>3.0012604672072202E-2</v>
      </c>
      <c r="ACZ17979" s="60"/>
      <c r="ADA17979" s="60"/>
      <c r="ADB17979" s="60"/>
      <c r="ADC17979" s="60"/>
      <c r="ADD17979" s="60"/>
      <c r="ADE17979" s="60"/>
    </row>
    <row r="17980" spans="760:785" x14ac:dyDescent="0.25">
      <c r="ACF17980" s="60"/>
      <c r="ACG17980" s="60"/>
      <c r="ACH17980" s="60"/>
      <c r="ACI17980" s="60"/>
      <c r="ACJ17980" s="60"/>
      <c r="ACK17980" s="60"/>
      <c r="ACL17980" s="60"/>
      <c r="ACM17980" s="60"/>
      <c r="ACN17980" s="60"/>
      <c r="ACO17980" s="60"/>
      <c r="ACP17980" s="60"/>
      <c r="ACQ17980" s="60"/>
      <c r="ACR17980" s="60"/>
      <c r="ACS17980" s="60"/>
      <c r="ACT17980" s="60"/>
      <c r="ACU17980" s="60"/>
      <c r="ACV17980" s="60"/>
      <c r="ACW17980" s="60"/>
      <c r="ACX17980" s="60"/>
      <c r="ACY17980" s="60">
        <v>3.0012604672072202E-2</v>
      </c>
      <c r="ACZ17980" s="60"/>
      <c r="ADA17980" s="60"/>
      <c r="ADB17980" s="60"/>
      <c r="ADC17980" s="60"/>
      <c r="ADD17980" s="60"/>
      <c r="ADE17980" s="60"/>
    </row>
    <row r="17981" spans="760:785" x14ac:dyDescent="0.25">
      <c r="ACF17981" s="60"/>
      <c r="ACG17981" s="60"/>
      <c r="ACH17981" s="60"/>
      <c r="ACI17981" s="60"/>
      <c r="ACJ17981" s="60"/>
      <c r="ACK17981" s="60"/>
      <c r="ACL17981" s="60"/>
      <c r="ACM17981" s="60"/>
      <c r="ACN17981" s="60"/>
      <c r="ACO17981" s="60"/>
      <c r="ACP17981" s="60"/>
      <c r="ACQ17981" s="60"/>
      <c r="ACR17981" s="60"/>
      <c r="ACS17981" s="60"/>
      <c r="ACT17981" s="60"/>
      <c r="ACU17981" s="60"/>
      <c r="ACV17981" s="60"/>
      <c r="ACW17981" s="60"/>
      <c r="ACX17981" s="60"/>
      <c r="ACY17981" s="60">
        <v>2.9945391711977101E-2</v>
      </c>
      <c r="ACZ17981" s="60"/>
      <c r="ADA17981" s="60"/>
      <c r="ADB17981" s="60"/>
      <c r="ADC17981" s="60"/>
      <c r="ADD17981" s="60"/>
      <c r="ADE17981" s="60"/>
    </row>
    <row r="17982" spans="760:785" x14ac:dyDescent="0.25">
      <c r="ACF17982" s="60"/>
      <c r="ACG17982" s="60"/>
      <c r="ACH17982" s="60"/>
      <c r="ACI17982" s="60"/>
      <c r="ACJ17982" s="60"/>
      <c r="ACK17982" s="60"/>
      <c r="ACL17982" s="60"/>
      <c r="ACM17982" s="60"/>
      <c r="ACN17982" s="60"/>
      <c r="ACO17982" s="60"/>
      <c r="ACP17982" s="60"/>
      <c r="ACQ17982" s="60"/>
      <c r="ACR17982" s="60"/>
      <c r="ACS17982" s="60"/>
      <c r="ACT17982" s="60"/>
      <c r="ACU17982" s="60"/>
      <c r="ACV17982" s="60"/>
      <c r="ACW17982" s="60"/>
      <c r="ACX17982" s="60"/>
      <c r="ACY17982" s="60">
        <v>2.9945391711977101E-2</v>
      </c>
      <c r="ACZ17982" s="60"/>
      <c r="ADA17982" s="60"/>
      <c r="ADB17982" s="60"/>
      <c r="ADC17982" s="60"/>
      <c r="ADD17982" s="60"/>
      <c r="ADE17982" s="60"/>
    </row>
    <row r="17983" spans="760:785" x14ac:dyDescent="0.25">
      <c r="ACF17983" s="60"/>
      <c r="ACG17983" s="60"/>
      <c r="ACH17983" s="60"/>
      <c r="ACI17983" s="60"/>
      <c r="ACJ17983" s="60"/>
      <c r="ACK17983" s="60"/>
      <c r="ACL17983" s="60"/>
      <c r="ACM17983" s="60"/>
      <c r="ACN17983" s="60"/>
      <c r="ACO17983" s="60"/>
      <c r="ACP17983" s="60"/>
      <c r="ACQ17983" s="60"/>
      <c r="ACR17983" s="60"/>
      <c r="ACS17983" s="60"/>
      <c r="ACT17983" s="60"/>
      <c r="ACU17983" s="60"/>
      <c r="ACV17983" s="60"/>
      <c r="ACW17983" s="60"/>
      <c r="ACX17983" s="60"/>
      <c r="ACY17983" s="60">
        <v>2.9940378438805499E-2</v>
      </c>
      <c r="ACZ17983" s="60"/>
      <c r="ADA17983" s="60"/>
      <c r="ADB17983" s="60"/>
      <c r="ADC17983" s="60"/>
      <c r="ADD17983" s="60"/>
      <c r="ADE17983" s="60"/>
    </row>
    <row r="17984" spans="760:785" x14ac:dyDescent="0.25">
      <c r="ACF17984" s="60"/>
      <c r="ACG17984" s="60"/>
      <c r="ACH17984" s="60"/>
      <c r="ACI17984" s="60"/>
      <c r="ACJ17984" s="60"/>
      <c r="ACK17984" s="60"/>
      <c r="ACL17984" s="60"/>
      <c r="ACM17984" s="60"/>
      <c r="ACN17984" s="60"/>
      <c r="ACO17984" s="60"/>
      <c r="ACP17984" s="60"/>
      <c r="ACQ17984" s="60"/>
      <c r="ACR17984" s="60"/>
      <c r="ACS17984" s="60"/>
      <c r="ACT17984" s="60"/>
      <c r="ACU17984" s="60"/>
      <c r="ACV17984" s="60"/>
      <c r="ACW17984" s="60"/>
      <c r="ACX17984" s="60"/>
      <c r="ACY17984" s="60">
        <v>2.9940378438805499E-2</v>
      </c>
      <c r="ACZ17984" s="60"/>
      <c r="ADA17984" s="60"/>
      <c r="ADB17984" s="60"/>
      <c r="ADC17984" s="60"/>
      <c r="ADD17984" s="60"/>
      <c r="ADE17984" s="60"/>
    </row>
    <row r="17985" spans="760:785" x14ac:dyDescent="0.25">
      <c r="ACF17985" s="60"/>
      <c r="ACG17985" s="60"/>
      <c r="ACH17985" s="60"/>
      <c r="ACI17985" s="60"/>
      <c r="ACJ17985" s="60"/>
      <c r="ACK17985" s="60"/>
      <c r="ACL17985" s="60"/>
      <c r="ACM17985" s="60"/>
      <c r="ACN17985" s="60"/>
      <c r="ACO17985" s="60"/>
      <c r="ACP17985" s="60"/>
      <c r="ACQ17985" s="60"/>
      <c r="ACR17985" s="60"/>
      <c r="ACS17985" s="60"/>
      <c r="ACT17985" s="60"/>
      <c r="ACU17985" s="60"/>
      <c r="ACV17985" s="60"/>
      <c r="ACW17985" s="60"/>
      <c r="ACX17985" s="60"/>
      <c r="ACY17985" s="60">
        <v>2.9901180458201799E-2</v>
      </c>
      <c r="ACZ17985" s="60"/>
      <c r="ADA17985" s="60"/>
      <c r="ADB17985" s="60"/>
      <c r="ADC17985" s="60"/>
      <c r="ADD17985" s="60"/>
      <c r="ADE17985" s="60"/>
    </row>
    <row r="17986" spans="760:785" x14ac:dyDescent="0.25">
      <c r="ACF17986" s="60"/>
      <c r="ACG17986" s="60"/>
      <c r="ACH17986" s="60"/>
      <c r="ACI17986" s="60"/>
      <c r="ACJ17986" s="60"/>
      <c r="ACK17986" s="60"/>
      <c r="ACL17986" s="60"/>
      <c r="ACM17986" s="60"/>
      <c r="ACN17986" s="60"/>
      <c r="ACO17986" s="60"/>
      <c r="ACP17986" s="60"/>
      <c r="ACQ17986" s="60"/>
      <c r="ACR17986" s="60"/>
      <c r="ACS17986" s="60"/>
      <c r="ACT17986" s="60"/>
      <c r="ACU17986" s="60"/>
      <c r="ACV17986" s="60"/>
      <c r="ACW17986" s="60"/>
      <c r="ACX17986" s="60"/>
      <c r="ACY17986" s="60">
        <v>2.9901180458201799E-2</v>
      </c>
      <c r="ACZ17986" s="60"/>
      <c r="ADA17986" s="60"/>
      <c r="ADB17986" s="60"/>
      <c r="ADC17986" s="60"/>
      <c r="ADD17986" s="60"/>
      <c r="ADE17986" s="60"/>
    </row>
    <row r="17987" spans="760:785" x14ac:dyDescent="0.25">
      <c r="ACF17987" s="60"/>
      <c r="ACG17987" s="60"/>
      <c r="ACH17987" s="60"/>
      <c r="ACI17987" s="60"/>
      <c r="ACJ17987" s="60"/>
      <c r="ACK17987" s="60"/>
      <c r="ACL17987" s="60"/>
      <c r="ACM17987" s="60"/>
      <c r="ACN17987" s="60"/>
      <c r="ACO17987" s="60"/>
      <c r="ACP17987" s="60"/>
      <c r="ACQ17987" s="60"/>
      <c r="ACR17987" s="60"/>
      <c r="ACS17987" s="60"/>
      <c r="ACT17987" s="60"/>
      <c r="ACU17987" s="60"/>
      <c r="ACV17987" s="60"/>
      <c r="ACW17987" s="60"/>
      <c r="ACX17987" s="60"/>
      <c r="ACY17987" s="60">
        <v>2.98012044215752E-2</v>
      </c>
      <c r="ACZ17987" s="60"/>
      <c r="ADA17987" s="60"/>
      <c r="ADB17987" s="60"/>
      <c r="ADC17987" s="60"/>
      <c r="ADD17987" s="60"/>
      <c r="ADE17987" s="60"/>
    </row>
    <row r="17988" spans="760:785" x14ac:dyDescent="0.25">
      <c r="ACF17988" s="60"/>
      <c r="ACG17988" s="60"/>
      <c r="ACH17988" s="60"/>
      <c r="ACI17988" s="60"/>
      <c r="ACJ17988" s="60"/>
      <c r="ACK17988" s="60"/>
      <c r="ACL17988" s="60"/>
      <c r="ACM17988" s="60"/>
      <c r="ACN17988" s="60"/>
      <c r="ACO17988" s="60"/>
      <c r="ACP17988" s="60"/>
      <c r="ACQ17988" s="60"/>
      <c r="ACR17988" s="60"/>
      <c r="ACS17988" s="60"/>
      <c r="ACT17988" s="60"/>
      <c r="ACU17988" s="60"/>
      <c r="ACV17988" s="60"/>
      <c r="ACW17988" s="60"/>
      <c r="ACX17988" s="60"/>
      <c r="ACY17988" s="60">
        <v>2.98012044215752E-2</v>
      </c>
      <c r="ACZ17988" s="60"/>
      <c r="ADA17988" s="60"/>
      <c r="ADB17988" s="60"/>
      <c r="ADC17988" s="60"/>
      <c r="ADD17988" s="60"/>
      <c r="ADE17988" s="60"/>
    </row>
    <row r="17989" spans="760:785" x14ac:dyDescent="0.25">
      <c r="ACF17989" s="60"/>
      <c r="ACG17989" s="60"/>
      <c r="ACH17989" s="60"/>
      <c r="ACI17989" s="60"/>
      <c r="ACJ17989" s="60"/>
      <c r="ACK17989" s="60"/>
      <c r="ACL17989" s="60"/>
      <c r="ACM17989" s="60"/>
      <c r="ACN17989" s="60"/>
      <c r="ACO17989" s="60"/>
      <c r="ACP17989" s="60"/>
      <c r="ACQ17989" s="60"/>
      <c r="ACR17989" s="60"/>
      <c r="ACS17989" s="60"/>
      <c r="ACT17989" s="60"/>
      <c r="ACU17989" s="60"/>
      <c r="ACV17989" s="60"/>
      <c r="ACW17989" s="60"/>
      <c r="ACX17989" s="60"/>
      <c r="ACY17989" s="60">
        <v>2.9720072198199499E-2</v>
      </c>
      <c r="ACZ17989" s="60"/>
      <c r="ADA17989" s="60"/>
      <c r="ADB17989" s="60"/>
      <c r="ADC17989" s="60"/>
      <c r="ADD17989" s="60"/>
      <c r="ADE17989" s="60"/>
    </row>
    <row r="17990" spans="760:785" x14ac:dyDescent="0.25">
      <c r="ACF17990" s="60"/>
      <c r="ACG17990" s="60"/>
      <c r="ACH17990" s="60"/>
      <c r="ACI17990" s="60"/>
      <c r="ACJ17990" s="60"/>
      <c r="ACK17990" s="60"/>
      <c r="ACL17990" s="60"/>
      <c r="ACM17990" s="60"/>
      <c r="ACN17990" s="60"/>
      <c r="ACO17990" s="60"/>
      <c r="ACP17990" s="60"/>
      <c r="ACQ17990" s="60"/>
      <c r="ACR17990" s="60"/>
      <c r="ACS17990" s="60"/>
      <c r="ACT17990" s="60"/>
      <c r="ACU17990" s="60"/>
      <c r="ACV17990" s="60"/>
      <c r="ACW17990" s="60"/>
      <c r="ACX17990" s="60"/>
      <c r="ACY17990" s="60">
        <v>2.9720072198199499E-2</v>
      </c>
      <c r="ACZ17990" s="60"/>
      <c r="ADA17990" s="60"/>
      <c r="ADB17990" s="60"/>
      <c r="ADC17990" s="60"/>
      <c r="ADD17990" s="60"/>
      <c r="ADE17990" s="60"/>
    </row>
    <row r="17991" spans="760:785" x14ac:dyDescent="0.25">
      <c r="ACF17991" s="60"/>
      <c r="ACG17991" s="60"/>
      <c r="ACH17991" s="60"/>
      <c r="ACI17991" s="60"/>
      <c r="ACJ17991" s="60"/>
      <c r="ACK17991" s="60"/>
      <c r="ACL17991" s="60"/>
      <c r="ACM17991" s="60"/>
      <c r="ACN17991" s="60"/>
      <c r="ACO17991" s="60"/>
      <c r="ACP17991" s="60"/>
      <c r="ACQ17991" s="60"/>
      <c r="ACR17991" s="60"/>
      <c r="ACS17991" s="60"/>
      <c r="ACT17991" s="60"/>
      <c r="ACU17991" s="60"/>
      <c r="ACV17991" s="60"/>
      <c r="ACW17991" s="60"/>
      <c r="ACX17991" s="60"/>
      <c r="ACY17991" s="60">
        <v>2.97010871467332E-2</v>
      </c>
      <c r="ACZ17991" s="60"/>
      <c r="ADA17991" s="60"/>
      <c r="ADB17991" s="60"/>
      <c r="ADC17991" s="60"/>
      <c r="ADD17991" s="60"/>
      <c r="ADE17991" s="60"/>
    </row>
    <row r="17992" spans="760:785" x14ac:dyDescent="0.25">
      <c r="ACF17992" s="60"/>
      <c r="ACG17992" s="60"/>
      <c r="ACH17992" s="60"/>
      <c r="ACI17992" s="60"/>
      <c r="ACJ17992" s="60"/>
      <c r="ACK17992" s="60"/>
      <c r="ACL17992" s="60"/>
      <c r="ACM17992" s="60"/>
      <c r="ACN17992" s="60"/>
      <c r="ACO17992" s="60"/>
      <c r="ACP17992" s="60"/>
      <c r="ACQ17992" s="60"/>
      <c r="ACR17992" s="60"/>
      <c r="ACS17992" s="60"/>
      <c r="ACT17992" s="60"/>
      <c r="ACU17992" s="60"/>
      <c r="ACV17992" s="60"/>
      <c r="ACW17992" s="60"/>
      <c r="ACX17992" s="60"/>
      <c r="ACY17992" s="60">
        <v>2.97010871467332E-2</v>
      </c>
      <c r="ACZ17992" s="60"/>
      <c r="ADA17992" s="60"/>
      <c r="ADB17992" s="60"/>
      <c r="ADC17992" s="60"/>
      <c r="ADD17992" s="60"/>
      <c r="ADE17992" s="60"/>
    </row>
    <row r="17993" spans="760:785" x14ac:dyDescent="0.25">
      <c r="ACF17993" s="60"/>
      <c r="ACG17993" s="60"/>
      <c r="ACH17993" s="60"/>
      <c r="ACI17993" s="60"/>
      <c r="ACJ17993" s="60"/>
      <c r="ACK17993" s="60"/>
      <c r="ACL17993" s="60"/>
      <c r="ACM17993" s="60"/>
      <c r="ACN17993" s="60"/>
      <c r="ACO17993" s="60"/>
      <c r="ACP17993" s="60"/>
      <c r="ACQ17993" s="60"/>
      <c r="ACR17993" s="60"/>
      <c r="ACS17993" s="60"/>
      <c r="ACT17993" s="60"/>
      <c r="ACU17993" s="60"/>
      <c r="ACV17993" s="60"/>
      <c r="ACW17993" s="60"/>
      <c r="ACX17993" s="60"/>
      <c r="ACY17993" s="60">
        <v>2.96922567905018E-2</v>
      </c>
      <c r="ACZ17993" s="60"/>
      <c r="ADA17993" s="60"/>
      <c r="ADB17993" s="60"/>
      <c r="ADC17993" s="60"/>
      <c r="ADD17993" s="60"/>
      <c r="ADE17993" s="60"/>
    </row>
    <row r="17994" spans="760:785" x14ac:dyDescent="0.25">
      <c r="ACF17994" s="60"/>
      <c r="ACG17994" s="60"/>
      <c r="ACH17994" s="60"/>
      <c r="ACI17994" s="60"/>
      <c r="ACJ17994" s="60"/>
      <c r="ACK17994" s="60"/>
      <c r="ACL17994" s="60"/>
      <c r="ACM17994" s="60"/>
      <c r="ACN17994" s="60"/>
      <c r="ACO17994" s="60"/>
      <c r="ACP17994" s="60"/>
      <c r="ACQ17994" s="60"/>
      <c r="ACR17994" s="60"/>
      <c r="ACS17994" s="60"/>
      <c r="ACT17994" s="60"/>
      <c r="ACU17994" s="60"/>
      <c r="ACV17994" s="60"/>
      <c r="ACW17994" s="60"/>
      <c r="ACX17994" s="60"/>
      <c r="ACY17994" s="60">
        <v>2.96922567905018E-2</v>
      </c>
      <c r="ACZ17994" s="60"/>
      <c r="ADA17994" s="60"/>
      <c r="ADB17994" s="60"/>
      <c r="ADC17994" s="60"/>
      <c r="ADD17994" s="60"/>
      <c r="ADE17994" s="60"/>
    </row>
    <row r="17995" spans="760:785" x14ac:dyDescent="0.25">
      <c r="ACF17995" s="60"/>
      <c r="ACG17995" s="60"/>
      <c r="ACH17995" s="60"/>
      <c r="ACI17995" s="60"/>
      <c r="ACJ17995" s="60"/>
      <c r="ACK17995" s="60"/>
      <c r="ACL17995" s="60"/>
      <c r="ACM17995" s="60"/>
      <c r="ACN17995" s="60"/>
      <c r="ACO17995" s="60"/>
      <c r="ACP17995" s="60"/>
      <c r="ACQ17995" s="60"/>
      <c r="ACR17995" s="60"/>
      <c r="ACS17995" s="60"/>
      <c r="ACT17995" s="60"/>
      <c r="ACU17995" s="60"/>
      <c r="ACV17995" s="60"/>
      <c r="ACW17995" s="60"/>
      <c r="ACX17995" s="60"/>
      <c r="ACY17995" s="60">
        <v>2.9595202878012799E-2</v>
      </c>
      <c r="ACZ17995" s="60"/>
      <c r="ADA17995" s="60"/>
      <c r="ADB17995" s="60"/>
      <c r="ADC17995" s="60"/>
      <c r="ADD17995" s="60"/>
      <c r="ADE17995" s="60"/>
    </row>
    <row r="17996" spans="760:785" x14ac:dyDescent="0.25">
      <c r="ACF17996" s="60"/>
      <c r="ACG17996" s="60"/>
      <c r="ACH17996" s="60"/>
      <c r="ACI17996" s="60"/>
      <c r="ACJ17996" s="60"/>
      <c r="ACK17996" s="60"/>
      <c r="ACL17996" s="60"/>
      <c r="ACM17996" s="60"/>
      <c r="ACN17996" s="60"/>
      <c r="ACO17996" s="60"/>
      <c r="ACP17996" s="60"/>
      <c r="ACQ17996" s="60"/>
      <c r="ACR17996" s="60"/>
      <c r="ACS17996" s="60"/>
      <c r="ACT17996" s="60"/>
      <c r="ACU17996" s="60"/>
      <c r="ACV17996" s="60"/>
      <c r="ACW17996" s="60"/>
      <c r="ACX17996" s="60"/>
      <c r="ACY17996" s="60">
        <v>2.9595202878012799E-2</v>
      </c>
      <c r="ACZ17996" s="60"/>
      <c r="ADA17996" s="60"/>
      <c r="ADB17996" s="60"/>
      <c r="ADC17996" s="60"/>
      <c r="ADD17996" s="60"/>
      <c r="ADE17996" s="60"/>
    </row>
    <row r="17997" spans="760:785" x14ac:dyDescent="0.25">
      <c r="ACF17997" s="60"/>
      <c r="ACG17997" s="60"/>
      <c r="ACH17997" s="60"/>
      <c r="ACI17997" s="60"/>
      <c r="ACJ17997" s="60"/>
      <c r="ACK17997" s="60"/>
      <c r="ACL17997" s="60"/>
      <c r="ACM17997" s="60"/>
      <c r="ACN17997" s="60"/>
      <c r="ACO17997" s="60"/>
      <c r="ACP17997" s="60"/>
      <c r="ACQ17997" s="60"/>
      <c r="ACR17997" s="60"/>
      <c r="ACS17997" s="60"/>
      <c r="ACT17997" s="60"/>
      <c r="ACU17997" s="60"/>
      <c r="ACV17997" s="60"/>
      <c r="ACW17997" s="60"/>
      <c r="ACX17997" s="60"/>
      <c r="ACY17997" s="60">
        <v>2.9559628491849701E-2</v>
      </c>
      <c r="ACZ17997" s="60"/>
      <c r="ADA17997" s="60"/>
      <c r="ADB17997" s="60"/>
      <c r="ADC17997" s="60"/>
      <c r="ADD17997" s="60"/>
      <c r="ADE17997" s="60"/>
    </row>
    <row r="17998" spans="760:785" x14ac:dyDescent="0.25">
      <c r="ACF17998" s="60"/>
      <c r="ACG17998" s="60"/>
      <c r="ACH17998" s="60"/>
      <c r="ACI17998" s="60"/>
      <c r="ACJ17998" s="60"/>
      <c r="ACK17998" s="60"/>
      <c r="ACL17998" s="60"/>
      <c r="ACM17998" s="60"/>
      <c r="ACN17998" s="60"/>
      <c r="ACO17998" s="60"/>
      <c r="ACP17998" s="60"/>
      <c r="ACQ17998" s="60"/>
      <c r="ACR17998" s="60"/>
      <c r="ACS17998" s="60"/>
      <c r="ACT17998" s="60"/>
      <c r="ACU17998" s="60"/>
      <c r="ACV17998" s="60"/>
      <c r="ACW17998" s="60"/>
      <c r="ACX17998" s="60"/>
      <c r="ACY17998" s="60">
        <v>2.9559628491849701E-2</v>
      </c>
      <c r="ACZ17998" s="60"/>
      <c r="ADA17998" s="60"/>
      <c r="ADB17998" s="60"/>
      <c r="ADC17998" s="60"/>
      <c r="ADD17998" s="60"/>
      <c r="ADE17998" s="60"/>
    </row>
    <row r="17999" spans="760:785" x14ac:dyDescent="0.25">
      <c r="ACF17999" s="60"/>
      <c r="ACG17999" s="60"/>
      <c r="ACH17999" s="60"/>
      <c r="ACI17999" s="60"/>
      <c r="ACJ17999" s="60"/>
      <c r="ACK17999" s="60"/>
      <c r="ACL17999" s="60"/>
      <c r="ACM17999" s="60"/>
      <c r="ACN17999" s="60"/>
      <c r="ACO17999" s="60"/>
      <c r="ACP17999" s="60"/>
      <c r="ACQ17999" s="60"/>
      <c r="ACR17999" s="60"/>
      <c r="ACS17999" s="60"/>
      <c r="ACT17999" s="60"/>
      <c r="ACU17999" s="60"/>
      <c r="ACV17999" s="60"/>
      <c r="ACW17999" s="60"/>
      <c r="ACX17999" s="60"/>
      <c r="ACY17999" s="60">
        <v>2.9518862943115801E-2</v>
      </c>
      <c r="ACZ17999" s="60"/>
      <c r="ADA17999" s="60"/>
      <c r="ADB17999" s="60"/>
      <c r="ADC17999" s="60"/>
      <c r="ADD17999" s="60"/>
      <c r="ADE17999" s="60"/>
    </row>
    <row r="18000" spans="760:785" x14ac:dyDescent="0.25">
      <c r="ACF18000" s="60"/>
      <c r="ACG18000" s="60"/>
      <c r="ACH18000" s="60"/>
      <c r="ACI18000" s="60"/>
      <c r="ACJ18000" s="60"/>
      <c r="ACK18000" s="60"/>
      <c r="ACL18000" s="60"/>
      <c r="ACM18000" s="60"/>
      <c r="ACN18000" s="60"/>
      <c r="ACO18000" s="60"/>
      <c r="ACP18000" s="60"/>
      <c r="ACQ18000" s="60"/>
      <c r="ACR18000" s="60"/>
      <c r="ACS18000" s="60"/>
      <c r="ACT18000" s="60"/>
      <c r="ACU18000" s="60"/>
      <c r="ACV18000" s="60"/>
      <c r="ACW18000" s="60"/>
      <c r="ACX18000" s="60"/>
      <c r="ACY18000" s="60">
        <v>2.9515456203321501E-2</v>
      </c>
      <c r="ACZ18000" s="60"/>
      <c r="ADA18000" s="60"/>
      <c r="ADB18000" s="60"/>
      <c r="ADC18000" s="60"/>
      <c r="ADD18000" s="60"/>
      <c r="ADE18000" s="60"/>
    </row>
    <row r="18001" spans="760:785" x14ac:dyDescent="0.25">
      <c r="ACF18001" s="60"/>
      <c r="ACG18001" s="60"/>
      <c r="ACH18001" s="60"/>
      <c r="ACI18001" s="60"/>
      <c r="ACJ18001" s="60"/>
      <c r="ACK18001" s="60"/>
      <c r="ACL18001" s="60"/>
      <c r="ACM18001" s="60"/>
      <c r="ACN18001" s="60"/>
      <c r="ACO18001" s="60"/>
      <c r="ACP18001" s="60"/>
      <c r="ACQ18001" s="60"/>
      <c r="ACR18001" s="60"/>
      <c r="ACS18001" s="60"/>
      <c r="ACT18001" s="60"/>
      <c r="ACU18001" s="60"/>
      <c r="ACV18001" s="60"/>
      <c r="ACW18001" s="60"/>
      <c r="ACX18001" s="60"/>
      <c r="ACY18001" s="60">
        <v>2.9515456203321501E-2</v>
      </c>
      <c r="ACZ18001" s="60"/>
      <c r="ADA18001" s="60"/>
      <c r="ADB18001" s="60"/>
      <c r="ADC18001" s="60"/>
      <c r="ADD18001" s="60"/>
      <c r="ADE18001" s="60"/>
    </row>
    <row r="18002" spans="760:785" x14ac:dyDescent="0.25">
      <c r="ACF18002" s="60"/>
      <c r="ACG18002" s="60"/>
      <c r="ACH18002" s="60"/>
      <c r="ACI18002" s="60"/>
      <c r="ACJ18002" s="60"/>
      <c r="ACK18002" s="60"/>
      <c r="ACL18002" s="60"/>
      <c r="ACM18002" s="60"/>
      <c r="ACN18002" s="60"/>
      <c r="ACO18002" s="60"/>
      <c r="ACP18002" s="60"/>
      <c r="ACQ18002" s="60"/>
      <c r="ACR18002" s="60"/>
      <c r="ACS18002" s="60"/>
      <c r="ACT18002" s="60"/>
      <c r="ACU18002" s="60"/>
      <c r="ACV18002" s="60"/>
      <c r="ACW18002" s="60"/>
      <c r="ACX18002" s="60"/>
      <c r="ACY18002" s="60">
        <v>2.94661268337684E-2</v>
      </c>
      <c r="ACZ18002" s="60"/>
      <c r="ADA18002" s="60"/>
      <c r="ADB18002" s="60"/>
      <c r="ADC18002" s="60"/>
      <c r="ADD18002" s="60"/>
      <c r="ADE18002" s="60"/>
    </row>
    <row r="18003" spans="760:785" x14ac:dyDescent="0.25">
      <c r="ACF18003" s="60"/>
      <c r="ACG18003" s="60"/>
      <c r="ACH18003" s="60"/>
      <c r="ACI18003" s="60"/>
      <c r="ACJ18003" s="60"/>
      <c r="ACK18003" s="60"/>
      <c r="ACL18003" s="60"/>
      <c r="ACM18003" s="60"/>
      <c r="ACN18003" s="60"/>
      <c r="ACO18003" s="60"/>
      <c r="ACP18003" s="60"/>
      <c r="ACQ18003" s="60"/>
      <c r="ACR18003" s="60"/>
      <c r="ACS18003" s="60"/>
      <c r="ACT18003" s="60"/>
      <c r="ACU18003" s="60"/>
      <c r="ACV18003" s="60"/>
      <c r="ACW18003" s="60"/>
      <c r="ACX18003" s="60"/>
      <c r="ACY18003" s="60">
        <v>2.94661268337684E-2</v>
      </c>
      <c r="ACZ18003" s="60"/>
      <c r="ADA18003" s="60"/>
      <c r="ADB18003" s="60"/>
      <c r="ADC18003" s="60"/>
      <c r="ADD18003" s="60"/>
      <c r="ADE18003" s="60"/>
    </row>
    <row r="18004" spans="760:785" x14ac:dyDescent="0.25">
      <c r="ACF18004" s="60"/>
      <c r="ACG18004" s="60"/>
      <c r="ACH18004" s="60"/>
      <c r="ACI18004" s="60"/>
      <c r="ACJ18004" s="60"/>
      <c r="ACK18004" s="60"/>
      <c r="ACL18004" s="60"/>
      <c r="ACM18004" s="60"/>
      <c r="ACN18004" s="60"/>
      <c r="ACO18004" s="60"/>
      <c r="ACP18004" s="60"/>
      <c r="ACQ18004" s="60"/>
      <c r="ACR18004" s="60"/>
      <c r="ACS18004" s="60"/>
      <c r="ACT18004" s="60"/>
      <c r="ACU18004" s="60"/>
      <c r="ACV18004" s="60"/>
      <c r="ACW18004" s="60"/>
      <c r="ACX18004" s="60"/>
      <c r="ACY18004" s="60">
        <v>2.94629821168906E-2</v>
      </c>
      <c r="ACZ18004" s="60"/>
      <c r="ADA18004" s="60"/>
      <c r="ADB18004" s="60"/>
      <c r="ADC18004" s="60"/>
      <c r="ADD18004" s="60"/>
      <c r="ADE18004" s="60"/>
    </row>
    <row r="18005" spans="760:785" x14ac:dyDescent="0.25">
      <c r="ACF18005" s="60"/>
      <c r="ACG18005" s="60"/>
      <c r="ACH18005" s="60"/>
      <c r="ACI18005" s="60"/>
      <c r="ACJ18005" s="60"/>
      <c r="ACK18005" s="60"/>
      <c r="ACL18005" s="60"/>
      <c r="ACM18005" s="60"/>
      <c r="ACN18005" s="60"/>
      <c r="ACO18005" s="60"/>
      <c r="ACP18005" s="60"/>
      <c r="ACQ18005" s="60"/>
      <c r="ACR18005" s="60"/>
      <c r="ACS18005" s="60"/>
      <c r="ACT18005" s="60"/>
      <c r="ACU18005" s="60"/>
      <c r="ACV18005" s="60"/>
      <c r="ACW18005" s="60"/>
      <c r="ACX18005" s="60"/>
      <c r="ACY18005" s="60">
        <v>2.94629821168906E-2</v>
      </c>
      <c r="ACZ18005" s="60"/>
      <c r="ADA18005" s="60"/>
      <c r="ADB18005" s="60"/>
      <c r="ADC18005" s="60"/>
      <c r="ADD18005" s="60"/>
      <c r="ADE18005" s="60"/>
    </row>
    <row r="18006" spans="760:785" x14ac:dyDescent="0.25">
      <c r="ACF18006" s="60"/>
      <c r="ACG18006" s="60"/>
      <c r="ACH18006" s="60"/>
      <c r="ACI18006" s="60"/>
      <c r="ACJ18006" s="60"/>
      <c r="ACK18006" s="60"/>
      <c r="ACL18006" s="60"/>
      <c r="ACM18006" s="60"/>
      <c r="ACN18006" s="60"/>
      <c r="ACO18006" s="60"/>
      <c r="ACP18006" s="60"/>
      <c r="ACQ18006" s="60"/>
      <c r="ACR18006" s="60"/>
      <c r="ACS18006" s="60"/>
      <c r="ACT18006" s="60"/>
      <c r="ACU18006" s="60"/>
      <c r="ACV18006" s="60"/>
      <c r="ACW18006" s="60"/>
      <c r="ACX18006" s="60"/>
      <c r="ACY18006" s="60">
        <v>2.9416340653749401E-2</v>
      </c>
      <c r="ACZ18006" s="60"/>
      <c r="ADA18006" s="60"/>
      <c r="ADB18006" s="60"/>
      <c r="ADC18006" s="60"/>
      <c r="ADD18006" s="60"/>
      <c r="ADE18006" s="60"/>
    </row>
    <row r="18007" spans="760:785" x14ac:dyDescent="0.25">
      <c r="ACF18007" s="60"/>
      <c r="ACG18007" s="60"/>
      <c r="ACH18007" s="60"/>
      <c r="ACI18007" s="60"/>
      <c r="ACJ18007" s="60"/>
      <c r="ACK18007" s="60"/>
      <c r="ACL18007" s="60"/>
      <c r="ACM18007" s="60"/>
      <c r="ACN18007" s="60"/>
      <c r="ACO18007" s="60"/>
      <c r="ACP18007" s="60"/>
      <c r="ACQ18007" s="60"/>
      <c r="ACR18007" s="60"/>
      <c r="ACS18007" s="60"/>
      <c r="ACT18007" s="60"/>
      <c r="ACU18007" s="60"/>
      <c r="ACV18007" s="60"/>
      <c r="ACW18007" s="60"/>
      <c r="ACX18007" s="60"/>
      <c r="ACY18007" s="60">
        <v>2.9416340653749401E-2</v>
      </c>
      <c r="ACZ18007" s="60"/>
      <c r="ADA18007" s="60"/>
      <c r="ADB18007" s="60"/>
      <c r="ADC18007" s="60"/>
      <c r="ADD18007" s="60"/>
      <c r="ADE18007" s="60"/>
    </row>
    <row r="18008" spans="760:785" x14ac:dyDescent="0.25">
      <c r="ACF18008" s="60"/>
      <c r="ACG18008" s="60"/>
      <c r="ACH18008" s="60"/>
      <c r="ACI18008" s="60"/>
      <c r="ACJ18008" s="60"/>
      <c r="ACK18008" s="60"/>
      <c r="ACL18008" s="60"/>
      <c r="ACM18008" s="60"/>
      <c r="ACN18008" s="60"/>
      <c r="ACO18008" s="60"/>
      <c r="ACP18008" s="60"/>
      <c r="ACQ18008" s="60"/>
      <c r="ACR18008" s="60"/>
      <c r="ACS18008" s="60"/>
      <c r="ACT18008" s="60"/>
      <c r="ACU18008" s="60"/>
      <c r="ACV18008" s="60"/>
      <c r="ACW18008" s="60"/>
      <c r="ACX18008" s="60"/>
      <c r="ACY18008" s="60">
        <v>2.9385037121019902E-2</v>
      </c>
      <c r="ACZ18008" s="60"/>
      <c r="ADA18008" s="60"/>
      <c r="ADB18008" s="60"/>
      <c r="ADC18008" s="60"/>
      <c r="ADD18008" s="60"/>
      <c r="ADE18008" s="60"/>
    </row>
    <row r="18009" spans="760:785" x14ac:dyDescent="0.25">
      <c r="ACF18009" s="60"/>
      <c r="ACG18009" s="60"/>
      <c r="ACH18009" s="60"/>
      <c r="ACI18009" s="60"/>
      <c r="ACJ18009" s="60"/>
      <c r="ACK18009" s="60"/>
      <c r="ACL18009" s="60"/>
      <c r="ACM18009" s="60"/>
      <c r="ACN18009" s="60"/>
      <c r="ACO18009" s="60"/>
      <c r="ACP18009" s="60"/>
      <c r="ACQ18009" s="60"/>
      <c r="ACR18009" s="60"/>
      <c r="ACS18009" s="60"/>
      <c r="ACT18009" s="60"/>
      <c r="ACU18009" s="60"/>
      <c r="ACV18009" s="60"/>
      <c r="ACW18009" s="60"/>
      <c r="ACX18009" s="60"/>
      <c r="ACY18009" s="60">
        <v>2.9385037121019902E-2</v>
      </c>
      <c r="ACZ18009" s="60"/>
      <c r="ADA18009" s="60"/>
      <c r="ADB18009" s="60"/>
      <c r="ADC18009" s="60"/>
      <c r="ADD18009" s="60"/>
      <c r="ADE18009" s="60"/>
    </row>
    <row r="18010" spans="760:785" x14ac:dyDescent="0.25">
      <c r="ACF18010" s="60"/>
      <c r="ACG18010" s="60"/>
      <c r="ACH18010" s="60"/>
      <c r="ACI18010" s="60"/>
      <c r="ACJ18010" s="60"/>
      <c r="ACK18010" s="60"/>
      <c r="ACL18010" s="60"/>
      <c r="ACM18010" s="60"/>
      <c r="ACN18010" s="60"/>
      <c r="ACO18010" s="60"/>
      <c r="ACP18010" s="60"/>
      <c r="ACQ18010" s="60"/>
      <c r="ACR18010" s="60"/>
      <c r="ACS18010" s="60"/>
      <c r="ACT18010" s="60"/>
      <c r="ACU18010" s="60"/>
      <c r="ACV18010" s="60"/>
      <c r="ACW18010" s="60"/>
      <c r="ACX18010" s="60"/>
      <c r="ACY18010" s="60">
        <v>2.9361644834969901E-2</v>
      </c>
      <c r="ACZ18010" s="60"/>
      <c r="ADA18010" s="60"/>
      <c r="ADB18010" s="60"/>
      <c r="ADC18010" s="60"/>
      <c r="ADD18010" s="60"/>
      <c r="ADE18010" s="60"/>
    </row>
    <row r="18011" spans="760:785" x14ac:dyDescent="0.25">
      <c r="ACF18011" s="60"/>
      <c r="ACG18011" s="60"/>
      <c r="ACH18011" s="60"/>
      <c r="ACI18011" s="60"/>
      <c r="ACJ18011" s="60"/>
      <c r="ACK18011" s="60"/>
      <c r="ACL18011" s="60"/>
      <c r="ACM18011" s="60"/>
      <c r="ACN18011" s="60"/>
      <c r="ACO18011" s="60"/>
      <c r="ACP18011" s="60"/>
      <c r="ACQ18011" s="60"/>
      <c r="ACR18011" s="60"/>
      <c r="ACS18011" s="60"/>
      <c r="ACT18011" s="60"/>
      <c r="ACU18011" s="60"/>
      <c r="ACV18011" s="60"/>
      <c r="ACW18011" s="60"/>
      <c r="ACX18011" s="60"/>
      <c r="ACY18011" s="60">
        <v>2.9350308907572901E-2</v>
      </c>
      <c r="ACZ18011" s="60"/>
      <c r="ADA18011" s="60"/>
      <c r="ADB18011" s="60"/>
      <c r="ADC18011" s="60"/>
      <c r="ADD18011" s="60"/>
      <c r="ADE18011" s="60"/>
    </row>
    <row r="18012" spans="760:785" x14ac:dyDescent="0.25">
      <c r="ACF18012" s="60"/>
      <c r="ACG18012" s="60"/>
      <c r="ACH18012" s="60"/>
      <c r="ACI18012" s="60"/>
      <c r="ACJ18012" s="60"/>
      <c r="ACK18012" s="60"/>
      <c r="ACL18012" s="60"/>
      <c r="ACM18012" s="60"/>
      <c r="ACN18012" s="60"/>
      <c r="ACO18012" s="60"/>
      <c r="ACP18012" s="60"/>
      <c r="ACQ18012" s="60"/>
      <c r="ACR18012" s="60"/>
      <c r="ACS18012" s="60"/>
      <c r="ACT18012" s="60"/>
      <c r="ACU18012" s="60"/>
      <c r="ACV18012" s="60"/>
      <c r="ACW18012" s="60"/>
      <c r="ACX18012" s="60"/>
      <c r="ACY18012" s="60">
        <v>2.9350308907572901E-2</v>
      </c>
      <c r="ACZ18012" s="60"/>
      <c r="ADA18012" s="60"/>
      <c r="ADB18012" s="60"/>
      <c r="ADC18012" s="60"/>
      <c r="ADD18012" s="60"/>
      <c r="ADE18012" s="60"/>
    </row>
    <row r="18013" spans="760:785" x14ac:dyDescent="0.25">
      <c r="ACF18013" s="60"/>
      <c r="ACG18013" s="60"/>
      <c r="ACH18013" s="60"/>
      <c r="ACI18013" s="60"/>
      <c r="ACJ18013" s="60"/>
      <c r="ACK18013" s="60"/>
      <c r="ACL18013" s="60"/>
      <c r="ACM18013" s="60"/>
      <c r="ACN18013" s="60"/>
      <c r="ACO18013" s="60"/>
      <c r="ACP18013" s="60"/>
      <c r="ACQ18013" s="60"/>
      <c r="ACR18013" s="60"/>
      <c r="ACS18013" s="60"/>
      <c r="ACT18013" s="60"/>
      <c r="ACU18013" s="60"/>
      <c r="ACV18013" s="60"/>
      <c r="ACW18013" s="60"/>
      <c r="ACX18013" s="60"/>
      <c r="ACY18013" s="60">
        <v>2.9306630396824698E-2</v>
      </c>
      <c r="ACZ18013" s="60"/>
      <c r="ADA18013" s="60"/>
      <c r="ADB18013" s="60"/>
      <c r="ADC18013" s="60"/>
      <c r="ADD18013" s="60"/>
      <c r="ADE18013" s="60"/>
    </row>
    <row r="18014" spans="760:785" x14ac:dyDescent="0.25">
      <c r="ACF18014" s="60"/>
      <c r="ACG18014" s="60"/>
      <c r="ACH18014" s="60"/>
      <c r="ACI18014" s="60"/>
      <c r="ACJ18014" s="60"/>
      <c r="ACK18014" s="60"/>
      <c r="ACL18014" s="60"/>
      <c r="ACM18014" s="60"/>
      <c r="ACN18014" s="60"/>
      <c r="ACO18014" s="60"/>
      <c r="ACP18014" s="60"/>
      <c r="ACQ18014" s="60"/>
      <c r="ACR18014" s="60"/>
      <c r="ACS18014" s="60"/>
      <c r="ACT18014" s="60"/>
      <c r="ACU18014" s="60"/>
      <c r="ACV18014" s="60"/>
      <c r="ACW18014" s="60"/>
      <c r="ACX18014" s="60"/>
      <c r="ACY18014" s="60">
        <v>2.9306630396824698E-2</v>
      </c>
      <c r="ACZ18014" s="60"/>
      <c r="ADA18014" s="60"/>
      <c r="ADB18014" s="60"/>
      <c r="ADC18014" s="60"/>
      <c r="ADD18014" s="60"/>
      <c r="ADE18014" s="60"/>
    </row>
    <row r="18015" spans="760:785" x14ac:dyDescent="0.25">
      <c r="ACF18015" s="60"/>
      <c r="ACG18015" s="60"/>
      <c r="ACH18015" s="60"/>
      <c r="ACI18015" s="60"/>
      <c r="ACJ18015" s="60"/>
      <c r="ACK18015" s="60"/>
      <c r="ACL18015" s="60"/>
      <c r="ACM18015" s="60"/>
      <c r="ACN18015" s="60"/>
      <c r="ACO18015" s="60"/>
      <c r="ACP18015" s="60"/>
      <c r="ACQ18015" s="60"/>
      <c r="ACR18015" s="60"/>
      <c r="ACS18015" s="60"/>
      <c r="ACT18015" s="60"/>
      <c r="ACU18015" s="60"/>
      <c r="ACV18015" s="60"/>
      <c r="ACW18015" s="60"/>
      <c r="ACX18015" s="60"/>
      <c r="ACY18015" s="60">
        <v>2.9224210927639601E-2</v>
      </c>
      <c r="ACZ18015" s="60"/>
      <c r="ADA18015" s="60"/>
      <c r="ADB18015" s="60"/>
      <c r="ADC18015" s="60"/>
      <c r="ADD18015" s="60"/>
      <c r="ADE18015" s="60"/>
    </row>
    <row r="18016" spans="760:785" x14ac:dyDescent="0.25">
      <c r="ACF18016" s="60"/>
      <c r="ACG18016" s="60"/>
      <c r="ACH18016" s="60"/>
      <c r="ACI18016" s="60"/>
      <c r="ACJ18016" s="60"/>
      <c r="ACK18016" s="60"/>
      <c r="ACL18016" s="60"/>
      <c r="ACM18016" s="60"/>
      <c r="ACN18016" s="60"/>
      <c r="ACO18016" s="60"/>
      <c r="ACP18016" s="60"/>
      <c r="ACQ18016" s="60"/>
      <c r="ACR18016" s="60"/>
      <c r="ACS18016" s="60"/>
      <c r="ACT18016" s="60"/>
      <c r="ACU18016" s="60"/>
      <c r="ACV18016" s="60"/>
      <c r="ACW18016" s="60"/>
      <c r="ACX18016" s="60"/>
      <c r="ACY18016" s="60">
        <v>2.9224210927639601E-2</v>
      </c>
      <c r="ACZ18016" s="60"/>
      <c r="ADA18016" s="60"/>
      <c r="ADB18016" s="60"/>
      <c r="ADC18016" s="60"/>
      <c r="ADD18016" s="60"/>
      <c r="ADE18016" s="60"/>
    </row>
    <row r="18017" spans="760:785" x14ac:dyDescent="0.25">
      <c r="ACF18017" s="60"/>
      <c r="ACG18017" s="60"/>
      <c r="ACH18017" s="60"/>
      <c r="ACI18017" s="60"/>
      <c r="ACJ18017" s="60"/>
      <c r="ACK18017" s="60"/>
      <c r="ACL18017" s="60"/>
      <c r="ACM18017" s="60"/>
      <c r="ACN18017" s="60"/>
      <c r="ACO18017" s="60"/>
      <c r="ACP18017" s="60"/>
      <c r="ACQ18017" s="60"/>
      <c r="ACR18017" s="60"/>
      <c r="ACS18017" s="60"/>
      <c r="ACT18017" s="60"/>
      <c r="ACU18017" s="60"/>
      <c r="ACV18017" s="60"/>
      <c r="ACW18017" s="60"/>
      <c r="ACX18017" s="60"/>
      <c r="ACY18017" s="60">
        <v>2.9219471747316601E-2</v>
      </c>
      <c r="ACZ18017" s="60"/>
      <c r="ADA18017" s="60"/>
      <c r="ADB18017" s="60"/>
      <c r="ADC18017" s="60"/>
      <c r="ADD18017" s="60"/>
      <c r="ADE18017" s="60"/>
    </row>
    <row r="18018" spans="760:785" x14ac:dyDescent="0.25">
      <c r="ACF18018" s="60"/>
      <c r="ACG18018" s="60"/>
      <c r="ACH18018" s="60"/>
      <c r="ACI18018" s="60"/>
      <c r="ACJ18018" s="60"/>
      <c r="ACK18018" s="60"/>
      <c r="ACL18018" s="60"/>
      <c r="ACM18018" s="60"/>
      <c r="ACN18018" s="60"/>
      <c r="ACO18018" s="60"/>
      <c r="ACP18018" s="60"/>
      <c r="ACQ18018" s="60"/>
      <c r="ACR18018" s="60"/>
      <c r="ACS18018" s="60"/>
      <c r="ACT18018" s="60"/>
      <c r="ACU18018" s="60"/>
      <c r="ACV18018" s="60"/>
      <c r="ACW18018" s="60"/>
      <c r="ACX18018" s="60"/>
      <c r="ACY18018" s="60">
        <v>2.9219471747316601E-2</v>
      </c>
      <c r="ACZ18018" s="60"/>
      <c r="ADA18018" s="60"/>
      <c r="ADB18018" s="60"/>
      <c r="ADC18018" s="60"/>
      <c r="ADD18018" s="60"/>
      <c r="ADE18018" s="60"/>
    </row>
    <row r="18019" spans="760:785" x14ac:dyDescent="0.25">
      <c r="ACF18019" s="60"/>
      <c r="ACG18019" s="60"/>
      <c r="ACH18019" s="60"/>
      <c r="ACI18019" s="60"/>
      <c r="ACJ18019" s="60"/>
      <c r="ACK18019" s="60"/>
      <c r="ACL18019" s="60"/>
      <c r="ACM18019" s="60"/>
      <c r="ACN18019" s="60"/>
      <c r="ACO18019" s="60"/>
      <c r="ACP18019" s="60"/>
      <c r="ACQ18019" s="60"/>
      <c r="ACR18019" s="60"/>
      <c r="ACS18019" s="60"/>
      <c r="ACT18019" s="60"/>
      <c r="ACU18019" s="60"/>
      <c r="ACV18019" s="60"/>
      <c r="ACW18019" s="60"/>
      <c r="ACX18019" s="60"/>
      <c r="ACY18019" s="60">
        <v>2.9201517869915102E-2</v>
      </c>
      <c r="ACZ18019" s="60"/>
      <c r="ADA18019" s="60"/>
      <c r="ADB18019" s="60"/>
      <c r="ADC18019" s="60"/>
      <c r="ADD18019" s="60"/>
      <c r="ADE18019" s="60"/>
    </row>
    <row r="18020" spans="760:785" x14ac:dyDescent="0.25">
      <c r="ACF18020" s="60"/>
      <c r="ACG18020" s="60"/>
      <c r="ACH18020" s="60"/>
      <c r="ACI18020" s="60"/>
      <c r="ACJ18020" s="60"/>
      <c r="ACK18020" s="60"/>
      <c r="ACL18020" s="60"/>
      <c r="ACM18020" s="60"/>
      <c r="ACN18020" s="60"/>
      <c r="ACO18020" s="60"/>
      <c r="ACP18020" s="60"/>
      <c r="ACQ18020" s="60"/>
      <c r="ACR18020" s="60"/>
      <c r="ACS18020" s="60"/>
      <c r="ACT18020" s="60"/>
      <c r="ACU18020" s="60"/>
      <c r="ACV18020" s="60"/>
      <c r="ACW18020" s="60"/>
      <c r="ACX18020" s="60"/>
      <c r="ACY18020" s="60">
        <v>2.9201517869915102E-2</v>
      </c>
      <c r="ACZ18020" s="60"/>
      <c r="ADA18020" s="60"/>
      <c r="ADB18020" s="60"/>
      <c r="ADC18020" s="60"/>
      <c r="ADD18020" s="60"/>
      <c r="ADE18020" s="60"/>
    </row>
    <row r="18021" spans="760:785" x14ac:dyDescent="0.25">
      <c r="ACF18021" s="60"/>
      <c r="ACG18021" s="60"/>
      <c r="ACH18021" s="60"/>
      <c r="ACI18021" s="60"/>
      <c r="ACJ18021" s="60"/>
      <c r="ACK18021" s="60"/>
      <c r="ACL18021" s="60"/>
      <c r="ACM18021" s="60"/>
      <c r="ACN18021" s="60"/>
      <c r="ACO18021" s="60"/>
      <c r="ACP18021" s="60"/>
      <c r="ACQ18021" s="60"/>
      <c r="ACR18021" s="60"/>
      <c r="ACS18021" s="60"/>
      <c r="ACT18021" s="60"/>
      <c r="ACU18021" s="60"/>
      <c r="ACV18021" s="60"/>
      <c r="ACW18021" s="60"/>
      <c r="ACX18021" s="60"/>
      <c r="ACY18021" s="60">
        <v>2.9177488096930299E-2</v>
      </c>
      <c r="ACZ18021" s="60"/>
      <c r="ADA18021" s="60"/>
      <c r="ADB18021" s="60"/>
      <c r="ADC18021" s="60"/>
      <c r="ADD18021" s="60"/>
      <c r="ADE18021" s="60"/>
    </row>
    <row r="18022" spans="760:785" x14ac:dyDescent="0.25">
      <c r="ACF18022" s="60"/>
      <c r="ACG18022" s="60"/>
      <c r="ACH18022" s="60"/>
      <c r="ACI18022" s="60"/>
      <c r="ACJ18022" s="60"/>
      <c r="ACK18022" s="60"/>
      <c r="ACL18022" s="60"/>
      <c r="ACM18022" s="60"/>
      <c r="ACN18022" s="60"/>
      <c r="ACO18022" s="60"/>
      <c r="ACP18022" s="60"/>
      <c r="ACQ18022" s="60"/>
      <c r="ACR18022" s="60"/>
      <c r="ACS18022" s="60"/>
      <c r="ACT18022" s="60"/>
      <c r="ACU18022" s="60"/>
      <c r="ACV18022" s="60"/>
      <c r="ACW18022" s="60"/>
      <c r="ACX18022" s="60"/>
      <c r="ACY18022" s="60">
        <v>2.9177488096930299E-2</v>
      </c>
      <c r="ACZ18022" s="60"/>
      <c r="ADA18022" s="60"/>
      <c r="ADB18022" s="60"/>
      <c r="ADC18022" s="60"/>
      <c r="ADD18022" s="60"/>
      <c r="ADE18022" s="60"/>
    </row>
    <row r="18023" spans="760:785" x14ac:dyDescent="0.25">
      <c r="ACF18023" s="60"/>
      <c r="ACG18023" s="60"/>
      <c r="ACH18023" s="60"/>
      <c r="ACI18023" s="60"/>
      <c r="ACJ18023" s="60"/>
      <c r="ACK18023" s="60"/>
      <c r="ACL18023" s="60"/>
      <c r="ACM18023" s="60"/>
      <c r="ACN18023" s="60"/>
      <c r="ACO18023" s="60"/>
      <c r="ACP18023" s="60"/>
      <c r="ACQ18023" s="60"/>
      <c r="ACR18023" s="60"/>
      <c r="ACS18023" s="60"/>
      <c r="ACT18023" s="60"/>
      <c r="ACU18023" s="60"/>
      <c r="ACV18023" s="60"/>
      <c r="ACW18023" s="60"/>
      <c r="ACX18023" s="60"/>
      <c r="ACY18023" s="60">
        <v>2.9163457951892301E-2</v>
      </c>
      <c r="ACZ18023" s="60"/>
      <c r="ADA18023" s="60"/>
      <c r="ADB18023" s="60"/>
      <c r="ADC18023" s="60"/>
      <c r="ADD18023" s="60"/>
      <c r="ADE18023" s="60"/>
    </row>
    <row r="18024" spans="760:785" x14ac:dyDescent="0.25">
      <c r="ACF18024" s="60"/>
      <c r="ACG18024" s="60"/>
      <c r="ACH18024" s="60"/>
      <c r="ACI18024" s="60"/>
      <c r="ACJ18024" s="60"/>
      <c r="ACK18024" s="60"/>
      <c r="ACL18024" s="60"/>
      <c r="ACM18024" s="60"/>
      <c r="ACN18024" s="60"/>
      <c r="ACO18024" s="60"/>
      <c r="ACP18024" s="60"/>
      <c r="ACQ18024" s="60"/>
      <c r="ACR18024" s="60"/>
      <c r="ACS18024" s="60"/>
      <c r="ACT18024" s="60"/>
      <c r="ACU18024" s="60"/>
      <c r="ACV18024" s="60"/>
      <c r="ACW18024" s="60"/>
      <c r="ACX18024" s="60"/>
      <c r="ACY18024" s="60">
        <v>2.9163457951892301E-2</v>
      </c>
      <c r="ACZ18024" s="60"/>
      <c r="ADA18024" s="60"/>
      <c r="ADB18024" s="60"/>
      <c r="ADC18024" s="60"/>
      <c r="ADD18024" s="60"/>
      <c r="ADE18024" s="60"/>
    </row>
    <row r="18025" spans="760:785" x14ac:dyDescent="0.25">
      <c r="ACF18025" s="60"/>
      <c r="ACG18025" s="60"/>
      <c r="ACH18025" s="60"/>
      <c r="ACI18025" s="60"/>
      <c r="ACJ18025" s="60"/>
      <c r="ACK18025" s="60"/>
      <c r="ACL18025" s="60"/>
      <c r="ACM18025" s="60"/>
      <c r="ACN18025" s="60"/>
      <c r="ACO18025" s="60"/>
      <c r="ACP18025" s="60"/>
      <c r="ACQ18025" s="60"/>
      <c r="ACR18025" s="60"/>
      <c r="ACS18025" s="60"/>
      <c r="ACT18025" s="60"/>
      <c r="ACU18025" s="60"/>
      <c r="ACV18025" s="60"/>
      <c r="ACW18025" s="60"/>
      <c r="ACX18025" s="60"/>
      <c r="ACY18025" s="60">
        <v>2.9129433759272801E-2</v>
      </c>
      <c r="ACZ18025" s="60"/>
      <c r="ADA18025" s="60"/>
      <c r="ADB18025" s="60"/>
      <c r="ADC18025" s="60"/>
      <c r="ADD18025" s="60"/>
      <c r="ADE18025" s="60"/>
    </row>
    <row r="18026" spans="760:785" x14ac:dyDescent="0.25">
      <c r="ACF18026" s="60"/>
      <c r="ACG18026" s="60"/>
      <c r="ACH18026" s="60"/>
      <c r="ACI18026" s="60"/>
      <c r="ACJ18026" s="60"/>
      <c r="ACK18026" s="60"/>
      <c r="ACL18026" s="60"/>
      <c r="ACM18026" s="60"/>
      <c r="ACN18026" s="60"/>
      <c r="ACO18026" s="60"/>
      <c r="ACP18026" s="60"/>
      <c r="ACQ18026" s="60"/>
      <c r="ACR18026" s="60"/>
      <c r="ACS18026" s="60"/>
      <c r="ACT18026" s="60"/>
      <c r="ACU18026" s="60"/>
      <c r="ACV18026" s="60"/>
      <c r="ACW18026" s="60"/>
      <c r="ACX18026" s="60"/>
      <c r="ACY18026" s="60">
        <v>2.9129433759272801E-2</v>
      </c>
      <c r="ACZ18026" s="60"/>
      <c r="ADA18026" s="60"/>
      <c r="ADB18026" s="60"/>
      <c r="ADC18026" s="60"/>
      <c r="ADD18026" s="60"/>
      <c r="ADE18026" s="60"/>
    </row>
    <row r="18027" spans="760:785" x14ac:dyDescent="0.25">
      <c r="ACF18027" s="60"/>
      <c r="ACG18027" s="60"/>
      <c r="ACH18027" s="60"/>
      <c r="ACI18027" s="60"/>
      <c r="ACJ18027" s="60"/>
      <c r="ACK18027" s="60"/>
      <c r="ACL18027" s="60"/>
      <c r="ACM18027" s="60"/>
      <c r="ACN18027" s="60"/>
      <c r="ACO18027" s="60"/>
      <c r="ACP18027" s="60"/>
      <c r="ACQ18027" s="60"/>
      <c r="ACR18027" s="60"/>
      <c r="ACS18027" s="60"/>
      <c r="ACT18027" s="60"/>
      <c r="ACU18027" s="60"/>
      <c r="ACV18027" s="60"/>
      <c r="ACW18027" s="60"/>
      <c r="ACX18027" s="60"/>
      <c r="ACY18027" s="60">
        <v>2.9127303115412201E-2</v>
      </c>
      <c r="ACZ18027" s="60"/>
      <c r="ADA18027" s="60"/>
      <c r="ADB18027" s="60"/>
      <c r="ADC18027" s="60"/>
      <c r="ADD18027" s="60"/>
      <c r="ADE18027" s="60"/>
    </row>
    <row r="18028" spans="760:785" x14ac:dyDescent="0.25">
      <c r="ACF18028" s="60"/>
      <c r="ACG18028" s="60"/>
      <c r="ACH18028" s="60"/>
      <c r="ACI18028" s="60"/>
      <c r="ACJ18028" s="60"/>
      <c r="ACK18028" s="60"/>
      <c r="ACL18028" s="60"/>
      <c r="ACM18028" s="60"/>
      <c r="ACN18028" s="60"/>
      <c r="ACO18028" s="60"/>
      <c r="ACP18028" s="60"/>
      <c r="ACQ18028" s="60"/>
      <c r="ACR18028" s="60"/>
      <c r="ACS18028" s="60"/>
      <c r="ACT18028" s="60"/>
      <c r="ACU18028" s="60"/>
      <c r="ACV18028" s="60"/>
      <c r="ACW18028" s="60"/>
      <c r="ACX18028" s="60"/>
      <c r="ACY18028" s="60">
        <v>2.9127303115412201E-2</v>
      </c>
      <c r="ACZ18028" s="60"/>
      <c r="ADA18028" s="60"/>
      <c r="ADB18028" s="60"/>
      <c r="ADC18028" s="60"/>
      <c r="ADD18028" s="60"/>
      <c r="ADE18028" s="60"/>
    </row>
    <row r="18029" spans="760:785" x14ac:dyDescent="0.25">
      <c r="ACF18029" s="60"/>
      <c r="ACG18029" s="60"/>
      <c r="ACH18029" s="60"/>
      <c r="ACI18029" s="60"/>
      <c r="ACJ18029" s="60"/>
      <c r="ACK18029" s="60"/>
      <c r="ACL18029" s="60"/>
      <c r="ACM18029" s="60"/>
      <c r="ACN18029" s="60"/>
      <c r="ACO18029" s="60"/>
      <c r="ACP18029" s="60"/>
      <c r="ACQ18029" s="60"/>
      <c r="ACR18029" s="60"/>
      <c r="ACS18029" s="60"/>
      <c r="ACT18029" s="60"/>
      <c r="ACU18029" s="60"/>
      <c r="ACV18029" s="60"/>
      <c r="ACW18029" s="60"/>
      <c r="ACX18029" s="60"/>
      <c r="ACY18029" s="60">
        <v>2.9089606000291899E-2</v>
      </c>
      <c r="ACZ18029" s="60"/>
      <c r="ADA18029" s="60"/>
      <c r="ADB18029" s="60"/>
      <c r="ADC18029" s="60"/>
      <c r="ADD18029" s="60"/>
      <c r="ADE18029" s="60"/>
    </row>
    <row r="18030" spans="760:785" x14ac:dyDescent="0.25">
      <c r="ACF18030" s="60"/>
      <c r="ACG18030" s="60"/>
      <c r="ACH18030" s="60"/>
      <c r="ACI18030" s="60"/>
      <c r="ACJ18030" s="60"/>
      <c r="ACK18030" s="60"/>
      <c r="ACL18030" s="60"/>
      <c r="ACM18030" s="60"/>
      <c r="ACN18030" s="60"/>
      <c r="ACO18030" s="60"/>
      <c r="ACP18030" s="60"/>
      <c r="ACQ18030" s="60"/>
      <c r="ACR18030" s="60"/>
      <c r="ACS18030" s="60"/>
      <c r="ACT18030" s="60"/>
      <c r="ACU18030" s="60"/>
      <c r="ACV18030" s="60"/>
      <c r="ACW18030" s="60"/>
      <c r="ACX18030" s="60"/>
      <c r="ACY18030" s="60">
        <v>2.9089606000291899E-2</v>
      </c>
      <c r="ACZ18030" s="60"/>
      <c r="ADA18030" s="60"/>
      <c r="ADB18030" s="60"/>
      <c r="ADC18030" s="60"/>
      <c r="ADD18030" s="60"/>
      <c r="ADE18030" s="60"/>
    </row>
    <row r="18031" spans="760:785" x14ac:dyDescent="0.25">
      <c r="ACF18031" s="60"/>
      <c r="ACG18031" s="60"/>
      <c r="ACH18031" s="60"/>
      <c r="ACI18031" s="60"/>
      <c r="ACJ18031" s="60"/>
      <c r="ACK18031" s="60"/>
      <c r="ACL18031" s="60"/>
      <c r="ACM18031" s="60"/>
      <c r="ACN18031" s="60"/>
      <c r="ACO18031" s="60"/>
      <c r="ACP18031" s="60"/>
      <c r="ACQ18031" s="60"/>
      <c r="ACR18031" s="60"/>
      <c r="ACS18031" s="60"/>
      <c r="ACT18031" s="60"/>
      <c r="ACU18031" s="60"/>
      <c r="ACV18031" s="60"/>
      <c r="ACW18031" s="60"/>
      <c r="ACX18031" s="60"/>
      <c r="ACY18031" s="60">
        <v>2.9075909032757301E-2</v>
      </c>
      <c r="ACZ18031" s="60"/>
      <c r="ADA18031" s="60"/>
      <c r="ADB18031" s="60"/>
      <c r="ADC18031" s="60"/>
      <c r="ADD18031" s="60"/>
      <c r="ADE18031" s="60"/>
    </row>
    <row r="18032" spans="760:785" x14ac:dyDescent="0.25">
      <c r="ACF18032" s="60"/>
      <c r="ACG18032" s="60"/>
      <c r="ACH18032" s="60"/>
      <c r="ACI18032" s="60"/>
      <c r="ACJ18032" s="60"/>
      <c r="ACK18032" s="60"/>
      <c r="ACL18032" s="60"/>
      <c r="ACM18032" s="60"/>
      <c r="ACN18032" s="60"/>
      <c r="ACO18032" s="60"/>
      <c r="ACP18032" s="60"/>
      <c r="ACQ18032" s="60"/>
      <c r="ACR18032" s="60"/>
      <c r="ACS18032" s="60"/>
      <c r="ACT18032" s="60"/>
      <c r="ACU18032" s="60"/>
      <c r="ACV18032" s="60"/>
      <c r="ACW18032" s="60"/>
      <c r="ACX18032" s="60"/>
      <c r="ACY18032" s="60">
        <v>2.9075909032757301E-2</v>
      </c>
      <c r="ACZ18032" s="60"/>
      <c r="ADA18032" s="60"/>
      <c r="ADB18032" s="60"/>
      <c r="ADC18032" s="60"/>
      <c r="ADD18032" s="60"/>
      <c r="ADE18032" s="60"/>
    </row>
    <row r="18033" spans="760:785" x14ac:dyDescent="0.25">
      <c r="ACF18033" s="60"/>
      <c r="ACG18033" s="60"/>
      <c r="ACH18033" s="60"/>
      <c r="ACI18033" s="60"/>
      <c r="ACJ18033" s="60"/>
      <c r="ACK18033" s="60"/>
      <c r="ACL18033" s="60"/>
      <c r="ACM18033" s="60"/>
      <c r="ACN18033" s="60"/>
      <c r="ACO18033" s="60"/>
      <c r="ACP18033" s="60"/>
      <c r="ACQ18033" s="60"/>
      <c r="ACR18033" s="60"/>
      <c r="ACS18033" s="60"/>
      <c r="ACT18033" s="60"/>
      <c r="ACU18033" s="60"/>
      <c r="ACV18033" s="60"/>
      <c r="ACW18033" s="60"/>
      <c r="ACX18033" s="60"/>
      <c r="ACY18033" s="60">
        <v>2.9059383971639E-2</v>
      </c>
      <c r="ACZ18033" s="60"/>
      <c r="ADA18033" s="60"/>
      <c r="ADB18033" s="60"/>
      <c r="ADC18033" s="60"/>
      <c r="ADD18033" s="60"/>
      <c r="ADE18033" s="60"/>
    </row>
    <row r="18034" spans="760:785" x14ac:dyDescent="0.25">
      <c r="ACF18034" s="60"/>
      <c r="ACG18034" s="60"/>
      <c r="ACH18034" s="60"/>
      <c r="ACI18034" s="60"/>
      <c r="ACJ18034" s="60"/>
      <c r="ACK18034" s="60"/>
      <c r="ACL18034" s="60"/>
      <c r="ACM18034" s="60"/>
      <c r="ACN18034" s="60"/>
      <c r="ACO18034" s="60"/>
      <c r="ACP18034" s="60"/>
      <c r="ACQ18034" s="60"/>
      <c r="ACR18034" s="60"/>
      <c r="ACS18034" s="60"/>
      <c r="ACT18034" s="60"/>
      <c r="ACU18034" s="60"/>
      <c r="ACV18034" s="60"/>
      <c r="ACW18034" s="60"/>
      <c r="ACX18034" s="60"/>
      <c r="ACY18034" s="60">
        <v>2.9059383971639E-2</v>
      </c>
      <c r="ACZ18034" s="60"/>
      <c r="ADA18034" s="60"/>
      <c r="ADB18034" s="60"/>
      <c r="ADC18034" s="60"/>
      <c r="ADD18034" s="60"/>
      <c r="ADE18034" s="60"/>
    </row>
    <row r="18035" spans="760:785" x14ac:dyDescent="0.25">
      <c r="ACF18035" s="60"/>
      <c r="ACG18035" s="60"/>
      <c r="ACH18035" s="60"/>
      <c r="ACI18035" s="60"/>
      <c r="ACJ18035" s="60"/>
      <c r="ACK18035" s="60"/>
      <c r="ACL18035" s="60"/>
      <c r="ACM18035" s="60"/>
      <c r="ACN18035" s="60"/>
      <c r="ACO18035" s="60"/>
      <c r="ACP18035" s="60"/>
      <c r="ACQ18035" s="60"/>
      <c r="ACR18035" s="60"/>
      <c r="ACS18035" s="60"/>
      <c r="ACT18035" s="60"/>
      <c r="ACU18035" s="60"/>
      <c r="ACV18035" s="60"/>
      <c r="ACW18035" s="60"/>
      <c r="ACX18035" s="60"/>
      <c r="ACY18035" s="60">
        <v>2.9018518949685299E-2</v>
      </c>
      <c r="ACZ18035" s="60"/>
      <c r="ADA18035" s="60"/>
      <c r="ADB18035" s="60"/>
      <c r="ADC18035" s="60"/>
      <c r="ADD18035" s="60"/>
      <c r="ADE18035" s="60"/>
    </row>
    <row r="18036" spans="760:785" x14ac:dyDescent="0.25">
      <c r="ACF18036" s="60"/>
      <c r="ACG18036" s="60"/>
      <c r="ACH18036" s="60"/>
      <c r="ACI18036" s="60"/>
      <c r="ACJ18036" s="60"/>
      <c r="ACK18036" s="60"/>
      <c r="ACL18036" s="60"/>
      <c r="ACM18036" s="60"/>
      <c r="ACN18036" s="60"/>
      <c r="ACO18036" s="60"/>
      <c r="ACP18036" s="60"/>
      <c r="ACQ18036" s="60"/>
      <c r="ACR18036" s="60"/>
      <c r="ACS18036" s="60"/>
      <c r="ACT18036" s="60"/>
      <c r="ACU18036" s="60"/>
      <c r="ACV18036" s="60"/>
      <c r="ACW18036" s="60"/>
      <c r="ACX18036" s="60"/>
      <c r="ACY18036" s="60">
        <v>2.9016800441731001E-2</v>
      </c>
      <c r="ACZ18036" s="60"/>
      <c r="ADA18036" s="60"/>
      <c r="ADB18036" s="60"/>
      <c r="ADC18036" s="60"/>
      <c r="ADD18036" s="60"/>
      <c r="ADE18036" s="60"/>
    </row>
    <row r="18037" spans="760:785" x14ac:dyDescent="0.25">
      <c r="ACF18037" s="60"/>
      <c r="ACG18037" s="60"/>
      <c r="ACH18037" s="60"/>
      <c r="ACI18037" s="60"/>
      <c r="ACJ18037" s="60"/>
      <c r="ACK18037" s="60"/>
      <c r="ACL18037" s="60"/>
      <c r="ACM18037" s="60"/>
      <c r="ACN18037" s="60"/>
      <c r="ACO18037" s="60"/>
      <c r="ACP18037" s="60"/>
      <c r="ACQ18037" s="60"/>
      <c r="ACR18037" s="60"/>
      <c r="ACS18037" s="60"/>
      <c r="ACT18037" s="60"/>
      <c r="ACU18037" s="60"/>
      <c r="ACV18037" s="60"/>
      <c r="ACW18037" s="60"/>
      <c r="ACX18037" s="60"/>
      <c r="ACY18037" s="60">
        <v>2.9016800441731001E-2</v>
      </c>
      <c r="ACZ18037" s="60"/>
      <c r="ADA18037" s="60"/>
      <c r="ADB18037" s="60"/>
      <c r="ADC18037" s="60"/>
      <c r="ADD18037" s="60"/>
      <c r="ADE18037" s="60"/>
    </row>
    <row r="18038" spans="760:785" x14ac:dyDescent="0.25">
      <c r="ACF18038" s="60"/>
      <c r="ACG18038" s="60"/>
      <c r="ACH18038" s="60"/>
      <c r="ACI18038" s="60"/>
      <c r="ACJ18038" s="60"/>
      <c r="ACK18038" s="60"/>
      <c r="ACL18038" s="60"/>
      <c r="ACM18038" s="60"/>
      <c r="ACN18038" s="60"/>
      <c r="ACO18038" s="60"/>
      <c r="ACP18038" s="60"/>
      <c r="ACQ18038" s="60"/>
      <c r="ACR18038" s="60"/>
      <c r="ACS18038" s="60"/>
      <c r="ACT18038" s="60"/>
      <c r="ACU18038" s="60"/>
      <c r="ACV18038" s="60"/>
      <c r="ACW18038" s="60"/>
      <c r="ACX18038" s="60"/>
      <c r="ACY18038" s="60">
        <v>2.8995326130487799E-2</v>
      </c>
      <c r="ACZ18038" s="60"/>
      <c r="ADA18038" s="60"/>
      <c r="ADB18038" s="60"/>
      <c r="ADC18038" s="60"/>
      <c r="ADD18038" s="60"/>
      <c r="ADE18038" s="60"/>
    </row>
    <row r="18039" spans="760:785" x14ac:dyDescent="0.25">
      <c r="ACF18039" s="60"/>
      <c r="ACG18039" s="60"/>
      <c r="ACH18039" s="60"/>
      <c r="ACI18039" s="60"/>
      <c r="ACJ18039" s="60"/>
      <c r="ACK18039" s="60"/>
      <c r="ACL18039" s="60"/>
      <c r="ACM18039" s="60"/>
      <c r="ACN18039" s="60"/>
      <c r="ACO18039" s="60"/>
      <c r="ACP18039" s="60"/>
      <c r="ACQ18039" s="60"/>
      <c r="ACR18039" s="60"/>
      <c r="ACS18039" s="60"/>
      <c r="ACT18039" s="60"/>
      <c r="ACU18039" s="60"/>
      <c r="ACV18039" s="60"/>
      <c r="ACW18039" s="60"/>
      <c r="ACX18039" s="60"/>
      <c r="ACY18039" s="60">
        <v>2.8995326130487799E-2</v>
      </c>
      <c r="ACZ18039" s="60"/>
      <c r="ADA18039" s="60"/>
      <c r="ADB18039" s="60"/>
      <c r="ADC18039" s="60"/>
      <c r="ADD18039" s="60"/>
      <c r="ADE18039" s="60"/>
    </row>
    <row r="18040" spans="760:785" x14ac:dyDescent="0.25">
      <c r="ACF18040" s="60"/>
      <c r="ACG18040" s="60"/>
      <c r="ACH18040" s="60"/>
      <c r="ACI18040" s="60"/>
      <c r="ACJ18040" s="60"/>
      <c r="ACK18040" s="60"/>
      <c r="ACL18040" s="60"/>
      <c r="ACM18040" s="60"/>
      <c r="ACN18040" s="60"/>
      <c r="ACO18040" s="60"/>
      <c r="ACP18040" s="60"/>
      <c r="ACQ18040" s="60"/>
      <c r="ACR18040" s="60"/>
      <c r="ACS18040" s="60"/>
      <c r="ACT18040" s="60"/>
      <c r="ACU18040" s="60"/>
      <c r="ACV18040" s="60"/>
      <c r="ACW18040" s="60"/>
      <c r="ACX18040" s="60"/>
      <c r="ACY18040" s="60">
        <v>2.89869909716765E-2</v>
      </c>
      <c r="ACZ18040" s="60"/>
      <c r="ADA18040" s="60"/>
      <c r="ADB18040" s="60"/>
      <c r="ADC18040" s="60"/>
      <c r="ADD18040" s="60"/>
      <c r="ADE18040" s="60"/>
    </row>
    <row r="18041" spans="760:785" x14ac:dyDescent="0.25">
      <c r="ACF18041" s="60"/>
      <c r="ACG18041" s="60"/>
      <c r="ACH18041" s="60"/>
      <c r="ACI18041" s="60"/>
      <c r="ACJ18041" s="60"/>
      <c r="ACK18041" s="60"/>
      <c r="ACL18041" s="60"/>
      <c r="ACM18041" s="60"/>
      <c r="ACN18041" s="60"/>
      <c r="ACO18041" s="60"/>
      <c r="ACP18041" s="60"/>
      <c r="ACQ18041" s="60"/>
      <c r="ACR18041" s="60"/>
      <c r="ACS18041" s="60"/>
      <c r="ACT18041" s="60"/>
      <c r="ACU18041" s="60"/>
      <c r="ACV18041" s="60"/>
      <c r="ACW18041" s="60"/>
      <c r="ACX18041" s="60"/>
      <c r="ACY18041" s="60">
        <v>2.89869909716765E-2</v>
      </c>
      <c r="ACZ18041" s="60"/>
      <c r="ADA18041" s="60"/>
      <c r="ADB18041" s="60"/>
      <c r="ADC18041" s="60"/>
      <c r="ADD18041" s="60"/>
      <c r="ADE18041" s="60"/>
    </row>
    <row r="18042" spans="760:785" x14ac:dyDescent="0.25">
      <c r="ACF18042" s="60"/>
      <c r="ACG18042" s="60"/>
      <c r="ACH18042" s="60"/>
      <c r="ACI18042" s="60"/>
      <c r="ACJ18042" s="60"/>
      <c r="ACK18042" s="60"/>
      <c r="ACL18042" s="60"/>
      <c r="ACM18042" s="60"/>
      <c r="ACN18042" s="60"/>
      <c r="ACO18042" s="60"/>
      <c r="ACP18042" s="60"/>
      <c r="ACQ18042" s="60"/>
      <c r="ACR18042" s="60"/>
      <c r="ACS18042" s="60"/>
      <c r="ACT18042" s="60"/>
      <c r="ACU18042" s="60"/>
      <c r="ACV18042" s="60"/>
      <c r="ACW18042" s="60"/>
      <c r="ACX18042" s="60"/>
      <c r="ACY18042" s="60">
        <v>2.8985693346771899E-2</v>
      </c>
      <c r="ACZ18042" s="60"/>
      <c r="ADA18042" s="60"/>
      <c r="ADB18042" s="60"/>
      <c r="ADC18042" s="60"/>
      <c r="ADD18042" s="60"/>
      <c r="ADE18042" s="60"/>
    </row>
    <row r="18043" spans="760:785" x14ac:dyDescent="0.25">
      <c r="ACF18043" s="60"/>
      <c r="ACG18043" s="60"/>
      <c r="ACH18043" s="60"/>
      <c r="ACI18043" s="60"/>
      <c r="ACJ18043" s="60"/>
      <c r="ACK18043" s="60"/>
      <c r="ACL18043" s="60"/>
      <c r="ACM18043" s="60"/>
      <c r="ACN18043" s="60"/>
      <c r="ACO18043" s="60"/>
      <c r="ACP18043" s="60"/>
      <c r="ACQ18043" s="60"/>
      <c r="ACR18043" s="60"/>
      <c r="ACS18043" s="60"/>
      <c r="ACT18043" s="60"/>
      <c r="ACU18043" s="60"/>
      <c r="ACV18043" s="60"/>
      <c r="ACW18043" s="60"/>
      <c r="ACX18043" s="60"/>
      <c r="ACY18043" s="60">
        <v>2.8985693346771899E-2</v>
      </c>
      <c r="ACZ18043" s="60"/>
      <c r="ADA18043" s="60"/>
      <c r="ADB18043" s="60"/>
      <c r="ADC18043" s="60"/>
      <c r="ADD18043" s="60"/>
      <c r="ADE18043" s="60"/>
    </row>
    <row r="18044" spans="760:785" x14ac:dyDescent="0.25">
      <c r="ACF18044" s="60"/>
      <c r="ACG18044" s="60"/>
      <c r="ACH18044" s="60"/>
      <c r="ACI18044" s="60"/>
      <c r="ACJ18044" s="60"/>
      <c r="ACK18044" s="60"/>
      <c r="ACL18044" s="60"/>
      <c r="ACM18044" s="60"/>
      <c r="ACN18044" s="60"/>
      <c r="ACO18044" s="60"/>
      <c r="ACP18044" s="60"/>
      <c r="ACQ18044" s="60"/>
      <c r="ACR18044" s="60"/>
      <c r="ACS18044" s="60"/>
      <c r="ACT18044" s="60"/>
      <c r="ACU18044" s="60"/>
      <c r="ACV18044" s="60"/>
      <c r="ACW18044" s="60"/>
      <c r="ACX18044" s="60"/>
      <c r="ACY18044" s="60">
        <v>2.8920616848029001E-2</v>
      </c>
      <c r="ACZ18044" s="60"/>
      <c r="ADA18044" s="60"/>
      <c r="ADB18044" s="60"/>
      <c r="ADC18044" s="60"/>
      <c r="ADD18044" s="60"/>
      <c r="ADE18044" s="60"/>
    </row>
    <row r="18045" spans="760:785" x14ac:dyDescent="0.25">
      <c r="ACF18045" s="60"/>
      <c r="ACG18045" s="60"/>
      <c r="ACH18045" s="60"/>
      <c r="ACI18045" s="60"/>
      <c r="ACJ18045" s="60"/>
      <c r="ACK18045" s="60"/>
      <c r="ACL18045" s="60"/>
      <c r="ACM18045" s="60"/>
      <c r="ACN18045" s="60"/>
      <c r="ACO18045" s="60"/>
      <c r="ACP18045" s="60"/>
      <c r="ACQ18045" s="60"/>
      <c r="ACR18045" s="60"/>
      <c r="ACS18045" s="60"/>
      <c r="ACT18045" s="60"/>
      <c r="ACU18045" s="60"/>
      <c r="ACV18045" s="60"/>
      <c r="ACW18045" s="60"/>
      <c r="ACX18045" s="60"/>
      <c r="ACY18045" s="60">
        <v>2.8920616848029001E-2</v>
      </c>
      <c r="ACZ18045" s="60"/>
      <c r="ADA18045" s="60"/>
      <c r="ADB18045" s="60"/>
      <c r="ADC18045" s="60"/>
      <c r="ADD18045" s="60"/>
      <c r="ADE18045" s="60"/>
    </row>
    <row r="18046" spans="760:785" x14ac:dyDescent="0.25">
      <c r="ACF18046" s="60"/>
      <c r="ACG18046" s="60"/>
      <c r="ACH18046" s="60"/>
      <c r="ACI18046" s="60"/>
      <c r="ACJ18046" s="60"/>
      <c r="ACK18046" s="60"/>
      <c r="ACL18046" s="60"/>
      <c r="ACM18046" s="60"/>
      <c r="ACN18046" s="60"/>
      <c r="ACO18046" s="60"/>
      <c r="ACP18046" s="60"/>
      <c r="ACQ18046" s="60"/>
      <c r="ACR18046" s="60"/>
      <c r="ACS18046" s="60"/>
      <c r="ACT18046" s="60"/>
      <c r="ACU18046" s="60"/>
      <c r="ACV18046" s="60"/>
      <c r="ACW18046" s="60"/>
      <c r="ACX18046" s="60"/>
      <c r="ACY18046" s="60">
        <v>2.89016745506381E-2</v>
      </c>
      <c r="ACZ18046" s="60"/>
      <c r="ADA18046" s="60"/>
      <c r="ADB18046" s="60"/>
      <c r="ADC18046" s="60"/>
      <c r="ADD18046" s="60"/>
      <c r="ADE18046" s="60"/>
    </row>
    <row r="18047" spans="760:785" x14ac:dyDescent="0.25">
      <c r="ACF18047" s="60"/>
      <c r="ACG18047" s="60"/>
      <c r="ACH18047" s="60"/>
      <c r="ACI18047" s="60"/>
      <c r="ACJ18047" s="60"/>
      <c r="ACK18047" s="60"/>
      <c r="ACL18047" s="60"/>
      <c r="ACM18047" s="60"/>
      <c r="ACN18047" s="60"/>
      <c r="ACO18047" s="60"/>
      <c r="ACP18047" s="60"/>
      <c r="ACQ18047" s="60"/>
      <c r="ACR18047" s="60"/>
      <c r="ACS18047" s="60"/>
      <c r="ACT18047" s="60"/>
      <c r="ACU18047" s="60"/>
      <c r="ACV18047" s="60"/>
      <c r="ACW18047" s="60"/>
      <c r="ACX18047" s="60"/>
      <c r="ACY18047" s="60">
        <v>2.89016745506381E-2</v>
      </c>
      <c r="ACZ18047" s="60"/>
      <c r="ADA18047" s="60"/>
      <c r="ADB18047" s="60"/>
      <c r="ADC18047" s="60"/>
      <c r="ADD18047" s="60"/>
      <c r="ADE18047" s="60"/>
    </row>
    <row r="18048" spans="760:785" x14ac:dyDescent="0.25">
      <c r="ACF18048" s="60"/>
      <c r="ACG18048" s="60"/>
      <c r="ACH18048" s="60"/>
      <c r="ACI18048" s="60"/>
      <c r="ACJ18048" s="60"/>
      <c r="ACK18048" s="60"/>
      <c r="ACL18048" s="60"/>
      <c r="ACM18048" s="60"/>
      <c r="ACN18048" s="60"/>
      <c r="ACO18048" s="60"/>
      <c r="ACP18048" s="60"/>
      <c r="ACQ18048" s="60"/>
      <c r="ACR18048" s="60"/>
      <c r="ACS18048" s="60"/>
      <c r="ACT18048" s="60"/>
      <c r="ACU18048" s="60"/>
      <c r="ACV18048" s="60"/>
      <c r="ACW18048" s="60"/>
      <c r="ACX18048" s="60"/>
      <c r="ACY18048" s="60">
        <v>2.8832352883533901E-2</v>
      </c>
      <c r="ACZ18048" s="60"/>
      <c r="ADA18048" s="60"/>
      <c r="ADB18048" s="60"/>
      <c r="ADC18048" s="60"/>
      <c r="ADD18048" s="60"/>
      <c r="ADE18048" s="60"/>
    </row>
    <row r="18049" spans="760:785" x14ac:dyDescent="0.25">
      <c r="ACF18049" s="60"/>
      <c r="ACG18049" s="60"/>
      <c r="ACH18049" s="60"/>
      <c r="ACI18049" s="60"/>
      <c r="ACJ18049" s="60"/>
      <c r="ACK18049" s="60"/>
      <c r="ACL18049" s="60"/>
      <c r="ACM18049" s="60"/>
      <c r="ACN18049" s="60"/>
      <c r="ACO18049" s="60"/>
      <c r="ACP18049" s="60"/>
      <c r="ACQ18049" s="60"/>
      <c r="ACR18049" s="60"/>
      <c r="ACS18049" s="60"/>
      <c r="ACT18049" s="60"/>
      <c r="ACU18049" s="60"/>
      <c r="ACV18049" s="60"/>
      <c r="ACW18049" s="60"/>
      <c r="ACX18049" s="60"/>
      <c r="ACY18049" s="60">
        <v>2.8832352883533901E-2</v>
      </c>
      <c r="ACZ18049" s="60"/>
      <c r="ADA18049" s="60"/>
      <c r="ADB18049" s="60"/>
      <c r="ADC18049" s="60"/>
      <c r="ADD18049" s="60"/>
      <c r="ADE18049" s="60"/>
    </row>
    <row r="18050" spans="760:785" x14ac:dyDescent="0.25">
      <c r="ACF18050" s="60"/>
      <c r="ACG18050" s="60"/>
      <c r="ACH18050" s="60"/>
      <c r="ACI18050" s="60"/>
      <c r="ACJ18050" s="60"/>
      <c r="ACK18050" s="60"/>
      <c r="ACL18050" s="60"/>
      <c r="ACM18050" s="60"/>
      <c r="ACN18050" s="60"/>
      <c r="ACO18050" s="60"/>
      <c r="ACP18050" s="60"/>
      <c r="ACQ18050" s="60"/>
      <c r="ACR18050" s="60"/>
      <c r="ACS18050" s="60"/>
      <c r="ACT18050" s="60"/>
      <c r="ACU18050" s="60"/>
      <c r="ACV18050" s="60"/>
      <c r="ACW18050" s="60"/>
      <c r="ACX18050" s="60"/>
      <c r="ACY18050" s="60">
        <v>2.8809544449177899E-2</v>
      </c>
      <c r="ACZ18050" s="60"/>
      <c r="ADA18050" s="60"/>
      <c r="ADB18050" s="60"/>
      <c r="ADC18050" s="60"/>
      <c r="ADD18050" s="60"/>
      <c r="ADE18050" s="60"/>
    </row>
    <row r="18051" spans="760:785" x14ac:dyDescent="0.25">
      <c r="ACF18051" s="60"/>
      <c r="ACG18051" s="60"/>
      <c r="ACH18051" s="60"/>
      <c r="ACI18051" s="60"/>
      <c r="ACJ18051" s="60"/>
      <c r="ACK18051" s="60"/>
      <c r="ACL18051" s="60"/>
      <c r="ACM18051" s="60"/>
      <c r="ACN18051" s="60"/>
      <c r="ACO18051" s="60"/>
      <c r="ACP18051" s="60"/>
      <c r="ACQ18051" s="60"/>
      <c r="ACR18051" s="60"/>
      <c r="ACS18051" s="60"/>
      <c r="ACT18051" s="60"/>
      <c r="ACU18051" s="60"/>
      <c r="ACV18051" s="60"/>
      <c r="ACW18051" s="60"/>
      <c r="ACX18051" s="60"/>
      <c r="ACY18051" s="60">
        <v>2.8809544449177899E-2</v>
      </c>
      <c r="ACZ18051" s="60"/>
      <c r="ADA18051" s="60"/>
      <c r="ADB18051" s="60"/>
      <c r="ADC18051" s="60"/>
      <c r="ADD18051" s="60"/>
      <c r="ADE18051" s="60"/>
    </row>
    <row r="18052" spans="760:785" x14ac:dyDescent="0.25">
      <c r="ACF18052" s="60"/>
      <c r="ACG18052" s="60"/>
      <c r="ACH18052" s="60"/>
      <c r="ACI18052" s="60"/>
      <c r="ACJ18052" s="60"/>
      <c r="ACK18052" s="60"/>
      <c r="ACL18052" s="60"/>
      <c r="ACM18052" s="60"/>
      <c r="ACN18052" s="60"/>
      <c r="ACO18052" s="60"/>
      <c r="ACP18052" s="60"/>
      <c r="ACQ18052" s="60"/>
      <c r="ACR18052" s="60"/>
      <c r="ACS18052" s="60"/>
      <c r="ACT18052" s="60"/>
      <c r="ACU18052" s="60"/>
      <c r="ACV18052" s="60"/>
      <c r="ACW18052" s="60"/>
      <c r="ACX18052" s="60"/>
      <c r="ACY18052" s="60">
        <v>2.8778816906502299E-2</v>
      </c>
      <c r="ACZ18052" s="60"/>
      <c r="ADA18052" s="60"/>
      <c r="ADB18052" s="60"/>
      <c r="ADC18052" s="60"/>
      <c r="ADD18052" s="60"/>
      <c r="ADE18052" s="60"/>
    </row>
    <row r="18053" spans="760:785" x14ac:dyDescent="0.25">
      <c r="ACF18053" s="60"/>
      <c r="ACG18053" s="60"/>
      <c r="ACH18053" s="60"/>
      <c r="ACI18053" s="60"/>
      <c r="ACJ18053" s="60"/>
      <c r="ACK18053" s="60"/>
      <c r="ACL18053" s="60"/>
      <c r="ACM18053" s="60"/>
      <c r="ACN18053" s="60"/>
      <c r="ACO18053" s="60"/>
      <c r="ACP18053" s="60"/>
      <c r="ACQ18053" s="60"/>
      <c r="ACR18053" s="60"/>
      <c r="ACS18053" s="60"/>
      <c r="ACT18053" s="60"/>
      <c r="ACU18053" s="60"/>
      <c r="ACV18053" s="60"/>
      <c r="ACW18053" s="60"/>
      <c r="ACX18053" s="60"/>
      <c r="ACY18053" s="60">
        <v>2.8778816906502299E-2</v>
      </c>
      <c r="ACZ18053" s="60"/>
      <c r="ADA18053" s="60"/>
      <c r="ADB18053" s="60"/>
      <c r="ADC18053" s="60"/>
      <c r="ADD18053" s="60"/>
      <c r="ADE18053" s="60"/>
    </row>
    <row r="18054" spans="760:785" x14ac:dyDescent="0.25">
      <c r="ACF18054" s="60"/>
      <c r="ACG18054" s="60"/>
      <c r="ACH18054" s="60"/>
      <c r="ACI18054" s="60"/>
      <c r="ACJ18054" s="60"/>
      <c r="ACK18054" s="60"/>
      <c r="ACL18054" s="60"/>
      <c r="ACM18054" s="60"/>
      <c r="ACN18054" s="60"/>
      <c r="ACO18054" s="60"/>
      <c r="ACP18054" s="60"/>
      <c r="ACQ18054" s="60"/>
      <c r="ACR18054" s="60"/>
      <c r="ACS18054" s="60"/>
      <c r="ACT18054" s="60"/>
      <c r="ACU18054" s="60"/>
      <c r="ACV18054" s="60"/>
      <c r="ACW18054" s="60"/>
      <c r="ACX18054" s="60"/>
      <c r="ACY18054" s="60">
        <v>2.87772920973965E-2</v>
      </c>
      <c r="ACZ18054" s="60"/>
      <c r="ADA18054" s="60"/>
      <c r="ADB18054" s="60"/>
      <c r="ADC18054" s="60"/>
      <c r="ADD18054" s="60"/>
      <c r="ADE18054" s="60"/>
    </row>
    <row r="18055" spans="760:785" x14ac:dyDescent="0.25">
      <c r="ACF18055" s="60"/>
      <c r="ACG18055" s="60"/>
      <c r="ACH18055" s="60"/>
      <c r="ACI18055" s="60"/>
      <c r="ACJ18055" s="60"/>
      <c r="ACK18055" s="60"/>
      <c r="ACL18055" s="60"/>
      <c r="ACM18055" s="60"/>
      <c r="ACN18055" s="60"/>
      <c r="ACO18055" s="60"/>
      <c r="ACP18055" s="60"/>
      <c r="ACQ18055" s="60"/>
      <c r="ACR18055" s="60"/>
      <c r="ACS18055" s="60"/>
      <c r="ACT18055" s="60"/>
      <c r="ACU18055" s="60"/>
      <c r="ACV18055" s="60"/>
      <c r="ACW18055" s="60"/>
      <c r="ACX18055" s="60"/>
      <c r="ACY18055" s="60">
        <v>2.87772920973965E-2</v>
      </c>
      <c r="ACZ18055" s="60"/>
      <c r="ADA18055" s="60"/>
      <c r="ADB18055" s="60"/>
      <c r="ADC18055" s="60"/>
      <c r="ADD18055" s="60"/>
      <c r="ADE18055" s="60"/>
    </row>
    <row r="18056" spans="760:785" x14ac:dyDescent="0.25">
      <c r="ACF18056" s="60"/>
      <c r="ACG18056" s="60"/>
      <c r="ACH18056" s="60"/>
      <c r="ACI18056" s="60"/>
      <c r="ACJ18056" s="60"/>
      <c r="ACK18056" s="60"/>
      <c r="ACL18056" s="60"/>
      <c r="ACM18056" s="60"/>
      <c r="ACN18056" s="60"/>
      <c r="ACO18056" s="60"/>
      <c r="ACP18056" s="60"/>
      <c r="ACQ18056" s="60"/>
      <c r="ACR18056" s="60"/>
      <c r="ACS18056" s="60"/>
      <c r="ACT18056" s="60"/>
      <c r="ACU18056" s="60"/>
      <c r="ACV18056" s="60"/>
      <c r="ACW18056" s="60"/>
      <c r="ACX18056" s="60"/>
      <c r="ACY18056" s="60">
        <v>2.87019251343128E-2</v>
      </c>
      <c r="ACZ18056" s="60"/>
      <c r="ADA18056" s="60"/>
      <c r="ADB18056" s="60"/>
      <c r="ADC18056" s="60"/>
      <c r="ADD18056" s="60"/>
      <c r="ADE18056" s="60"/>
    </row>
    <row r="18057" spans="760:785" x14ac:dyDescent="0.25">
      <c r="ACF18057" s="60"/>
      <c r="ACG18057" s="60"/>
      <c r="ACH18057" s="60"/>
      <c r="ACI18057" s="60"/>
      <c r="ACJ18057" s="60"/>
      <c r="ACK18057" s="60"/>
      <c r="ACL18057" s="60"/>
      <c r="ACM18057" s="60"/>
      <c r="ACN18057" s="60"/>
      <c r="ACO18057" s="60"/>
      <c r="ACP18057" s="60"/>
      <c r="ACQ18057" s="60"/>
      <c r="ACR18057" s="60"/>
      <c r="ACS18057" s="60"/>
      <c r="ACT18057" s="60"/>
      <c r="ACU18057" s="60"/>
      <c r="ACV18057" s="60"/>
      <c r="ACW18057" s="60"/>
      <c r="ACX18057" s="60"/>
      <c r="ACY18057" s="60">
        <v>2.87019251343128E-2</v>
      </c>
      <c r="ACZ18057" s="60"/>
      <c r="ADA18057" s="60"/>
      <c r="ADB18057" s="60"/>
      <c r="ADC18057" s="60"/>
      <c r="ADD18057" s="60"/>
      <c r="ADE18057" s="60"/>
    </row>
    <row r="18058" spans="760:785" x14ac:dyDescent="0.25">
      <c r="ACF18058" s="60"/>
      <c r="ACG18058" s="60"/>
      <c r="ACH18058" s="60"/>
      <c r="ACI18058" s="60"/>
      <c r="ACJ18058" s="60"/>
      <c r="ACK18058" s="60"/>
      <c r="ACL18058" s="60"/>
      <c r="ACM18058" s="60"/>
      <c r="ACN18058" s="60"/>
      <c r="ACO18058" s="60"/>
      <c r="ACP18058" s="60"/>
      <c r="ACQ18058" s="60"/>
      <c r="ACR18058" s="60"/>
      <c r="ACS18058" s="60"/>
      <c r="ACT18058" s="60"/>
      <c r="ACU18058" s="60"/>
      <c r="ACV18058" s="60"/>
      <c r="ACW18058" s="60"/>
      <c r="ACX18058" s="60"/>
      <c r="ACY18058" s="60">
        <v>2.86801544156036E-2</v>
      </c>
      <c r="ACZ18058" s="60"/>
      <c r="ADA18058" s="60"/>
      <c r="ADB18058" s="60"/>
      <c r="ADC18058" s="60"/>
      <c r="ADD18058" s="60"/>
      <c r="ADE18058" s="60"/>
    </row>
    <row r="18059" spans="760:785" x14ac:dyDescent="0.25">
      <c r="ACF18059" s="60"/>
      <c r="ACG18059" s="60"/>
      <c r="ACH18059" s="60"/>
      <c r="ACI18059" s="60"/>
      <c r="ACJ18059" s="60"/>
      <c r="ACK18059" s="60"/>
      <c r="ACL18059" s="60"/>
      <c r="ACM18059" s="60"/>
      <c r="ACN18059" s="60"/>
      <c r="ACO18059" s="60"/>
      <c r="ACP18059" s="60"/>
      <c r="ACQ18059" s="60"/>
      <c r="ACR18059" s="60"/>
      <c r="ACS18059" s="60"/>
      <c r="ACT18059" s="60"/>
      <c r="ACU18059" s="60"/>
      <c r="ACV18059" s="60"/>
      <c r="ACW18059" s="60"/>
      <c r="ACX18059" s="60"/>
      <c r="ACY18059" s="60">
        <v>2.86801544156036E-2</v>
      </c>
      <c r="ACZ18059" s="60"/>
      <c r="ADA18059" s="60"/>
      <c r="ADB18059" s="60"/>
      <c r="ADC18059" s="60"/>
      <c r="ADD18059" s="60"/>
      <c r="ADE18059" s="60"/>
    </row>
    <row r="18060" spans="760:785" x14ac:dyDescent="0.25">
      <c r="ACF18060" s="60"/>
      <c r="ACG18060" s="60"/>
      <c r="ACH18060" s="60"/>
      <c r="ACI18060" s="60"/>
      <c r="ACJ18060" s="60"/>
      <c r="ACK18060" s="60"/>
      <c r="ACL18060" s="60"/>
      <c r="ACM18060" s="60"/>
      <c r="ACN18060" s="60"/>
      <c r="ACO18060" s="60"/>
      <c r="ACP18060" s="60"/>
      <c r="ACQ18060" s="60"/>
      <c r="ACR18060" s="60"/>
      <c r="ACS18060" s="60"/>
      <c r="ACT18060" s="60"/>
      <c r="ACU18060" s="60"/>
      <c r="ACV18060" s="60"/>
      <c r="ACW18060" s="60"/>
      <c r="ACX18060" s="60"/>
      <c r="ACY18060" s="60">
        <v>2.8659743134166402E-2</v>
      </c>
      <c r="ACZ18060" s="60"/>
      <c r="ADA18060" s="60"/>
      <c r="ADB18060" s="60"/>
      <c r="ADC18060" s="60"/>
      <c r="ADD18060" s="60"/>
      <c r="ADE18060" s="60"/>
    </row>
    <row r="18061" spans="760:785" x14ac:dyDescent="0.25">
      <c r="ACF18061" s="60"/>
      <c r="ACG18061" s="60"/>
      <c r="ACH18061" s="60"/>
      <c r="ACI18061" s="60"/>
      <c r="ACJ18061" s="60"/>
      <c r="ACK18061" s="60"/>
      <c r="ACL18061" s="60"/>
      <c r="ACM18061" s="60"/>
      <c r="ACN18061" s="60"/>
      <c r="ACO18061" s="60"/>
      <c r="ACP18061" s="60"/>
      <c r="ACQ18061" s="60"/>
      <c r="ACR18061" s="60"/>
      <c r="ACS18061" s="60"/>
      <c r="ACT18061" s="60"/>
      <c r="ACU18061" s="60"/>
      <c r="ACV18061" s="60"/>
      <c r="ACW18061" s="60"/>
      <c r="ACX18061" s="60"/>
      <c r="ACY18061" s="60">
        <v>2.8639743380397299E-2</v>
      </c>
      <c r="ACZ18061" s="60"/>
      <c r="ADA18061" s="60"/>
      <c r="ADB18061" s="60"/>
      <c r="ADC18061" s="60"/>
      <c r="ADD18061" s="60"/>
      <c r="ADE18061" s="60"/>
    </row>
    <row r="18062" spans="760:785" x14ac:dyDescent="0.25">
      <c r="ACF18062" s="60"/>
      <c r="ACG18062" s="60"/>
      <c r="ACH18062" s="60"/>
      <c r="ACI18062" s="60"/>
      <c r="ACJ18062" s="60"/>
      <c r="ACK18062" s="60"/>
      <c r="ACL18062" s="60"/>
      <c r="ACM18062" s="60"/>
      <c r="ACN18062" s="60"/>
      <c r="ACO18062" s="60"/>
      <c r="ACP18062" s="60"/>
      <c r="ACQ18062" s="60"/>
      <c r="ACR18062" s="60"/>
      <c r="ACS18062" s="60"/>
      <c r="ACT18062" s="60"/>
      <c r="ACU18062" s="60"/>
      <c r="ACV18062" s="60"/>
      <c r="ACW18062" s="60"/>
      <c r="ACX18062" s="60"/>
      <c r="ACY18062" s="60">
        <v>2.8639743380397299E-2</v>
      </c>
      <c r="ACZ18062" s="60"/>
      <c r="ADA18062" s="60"/>
      <c r="ADB18062" s="60"/>
      <c r="ADC18062" s="60"/>
      <c r="ADD18062" s="60"/>
      <c r="ADE18062" s="60"/>
    </row>
    <row r="18063" spans="760:785" x14ac:dyDescent="0.25">
      <c r="ACF18063" s="60"/>
      <c r="ACG18063" s="60"/>
      <c r="ACH18063" s="60"/>
      <c r="ACI18063" s="60"/>
      <c r="ACJ18063" s="60"/>
      <c r="ACK18063" s="60"/>
      <c r="ACL18063" s="60"/>
      <c r="ACM18063" s="60"/>
      <c r="ACN18063" s="60"/>
      <c r="ACO18063" s="60"/>
      <c r="ACP18063" s="60"/>
      <c r="ACQ18063" s="60"/>
      <c r="ACR18063" s="60"/>
      <c r="ACS18063" s="60"/>
      <c r="ACT18063" s="60"/>
      <c r="ACU18063" s="60"/>
      <c r="ACV18063" s="60"/>
      <c r="ACW18063" s="60"/>
      <c r="ACX18063" s="60"/>
      <c r="ACY18063" s="60">
        <v>2.8635868293773101E-2</v>
      </c>
      <c r="ACZ18063" s="60"/>
      <c r="ADA18063" s="60"/>
      <c r="ADB18063" s="60"/>
      <c r="ADC18063" s="60"/>
      <c r="ADD18063" s="60"/>
      <c r="ADE18063" s="60"/>
    </row>
    <row r="18064" spans="760:785" x14ac:dyDescent="0.25">
      <c r="ACF18064" s="60"/>
      <c r="ACG18064" s="60"/>
      <c r="ACH18064" s="60"/>
      <c r="ACI18064" s="60"/>
      <c r="ACJ18064" s="60"/>
      <c r="ACK18064" s="60"/>
      <c r="ACL18064" s="60"/>
      <c r="ACM18064" s="60"/>
      <c r="ACN18064" s="60"/>
      <c r="ACO18064" s="60"/>
      <c r="ACP18064" s="60"/>
      <c r="ACQ18064" s="60"/>
      <c r="ACR18064" s="60"/>
      <c r="ACS18064" s="60"/>
      <c r="ACT18064" s="60"/>
      <c r="ACU18064" s="60"/>
      <c r="ACV18064" s="60"/>
      <c r="ACW18064" s="60"/>
      <c r="ACX18064" s="60"/>
      <c r="ACY18064" s="60">
        <v>2.8635868293773101E-2</v>
      </c>
      <c r="ACZ18064" s="60"/>
      <c r="ADA18064" s="60"/>
      <c r="ADB18064" s="60"/>
      <c r="ADC18064" s="60"/>
      <c r="ADD18064" s="60"/>
      <c r="ADE18064" s="60"/>
    </row>
    <row r="18065" spans="760:785" x14ac:dyDescent="0.25">
      <c r="ACF18065" s="60"/>
      <c r="ACG18065" s="60"/>
      <c r="ACH18065" s="60"/>
      <c r="ACI18065" s="60"/>
      <c r="ACJ18065" s="60"/>
      <c r="ACK18065" s="60"/>
      <c r="ACL18065" s="60"/>
      <c r="ACM18065" s="60"/>
      <c r="ACN18065" s="60"/>
      <c r="ACO18065" s="60"/>
      <c r="ACP18065" s="60"/>
      <c r="ACQ18065" s="60"/>
      <c r="ACR18065" s="60"/>
      <c r="ACS18065" s="60"/>
      <c r="ACT18065" s="60"/>
      <c r="ACU18065" s="60"/>
      <c r="ACV18065" s="60"/>
      <c r="ACW18065" s="60"/>
      <c r="ACX18065" s="60"/>
      <c r="ACY18065" s="60">
        <v>2.86234447553162E-2</v>
      </c>
      <c r="ACZ18065" s="60"/>
      <c r="ADA18065" s="60"/>
      <c r="ADB18065" s="60"/>
      <c r="ADC18065" s="60"/>
      <c r="ADD18065" s="60"/>
      <c r="ADE18065" s="60"/>
    </row>
    <row r="18066" spans="760:785" x14ac:dyDescent="0.25">
      <c r="ACF18066" s="60"/>
      <c r="ACG18066" s="60"/>
      <c r="ACH18066" s="60"/>
      <c r="ACI18066" s="60"/>
      <c r="ACJ18066" s="60"/>
      <c r="ACK18066" s="60"/>
      <c r="ACL18066" s="60"/>
      <c r="ACM18066" s="60"/>
      <c r="ACN18066" s="60"/>
      <c r="ACO18066" s="60"/>
      <c r="ACP18066" s="60"/>
      <c r="ACQ18066" s="60"/>
      <c r="ACR18066" s="60"/>
      <c r="ACS18066" s="60"/>
      <c r="ACT18066" s="60"/>
      <c r="ACU18066" s="60"/>
      <c r="ACV18066" s="60"/>
      <c r="ACW18066" s="60"/>
      <c r="ACX18066" s="60"/>
      <c r="ACY18066" s="60">
        <v>2.86234447553162E-2</v>
      </c>
      <c r="ACZ18066" s="60"/>
      <c r="ADA18066" s="60"/>
      <c r="ADB18066" s="60"/>
      <c r="ADC18066" s="60"/>
      <c r="ADD18066" s="60"/>
      <c r="ADE18066" s="60"/>
    </row>
    <row r="18067" spans="760:785" x14ac:dyDescent="0.25">
      <c r="ACF18067" s="60"/>
      <c r="ACG18067" s="60"/>
      <c r="ACH18067" s="60"/>
      <c r="ACI18067" s="60"/>
      <c r="ACJ18067" s="60"/>
      <c r="ACK18067" s="60"/>
      <c r="ACL18067" s="60"/>
      <c r="ACM18067" s="60"/>
      <c r="ACN18067" s="60"/>
      <c r="ACO18067" s="60"/>
      <c r="ACP18067" s="60"/>
      <c r="ACQ18067" s="60"/>
      <c r="ACR18067" s="60"/>
      <c r="ACS18067" s="60"/>
      <c r="ACT18067" s="60"/>
      <c r="ACU18067" s="60"/>
      <c r="ACV18067" s="60"/>
      <c r="ACW18067" s="60"/>
      <c r="ACX18067" s="60"/>
      <c r="ACY18067" s="60">
        <v>2.8592889227181801E-2</v>
      </c>
      <c r="ACZ18067" s="60"/>
      <c r="ADA18067" s="60"/>
      <c r="ADB18067" s="60"/>
      <c r="ADC18067" s="60"/>
      <c r="ADD18067" s="60"/>
      <c r="ADE18067" s="60"/>
    </row>
    <row r="18068" spans="760:785" x14ac:dyDescent="0.25">
      <c r="ACF18068" s="60"/>
      <c r="ACG18068" s="60"/>
      <c r="ACH18068" s="60"/>
      <c r="ACI18068" s="60"/>
      <c r="ACJ18068" s="60"/>
      <c r="ACK18068" s="60"/>
      <c r="ACL18068" s="60"/>
      <c r="ACM18068" s="60"/>
      <c r="ACN18068" s="60"/>
      <c r="ACO18068" s="60"/>
      <c r="ACP18068" s="60"/>
      <c r="ACQ18068" s="60"/>
      <c r="ACR18068" s="60"/>
      <c r="ACS18068" s="60"/>
      <c r="ACT18068" s="60"/>
      <c r="ACU18068" s="60"/>
      <c r="ACV18068" s="60"/>
      <c r="ACW18068" s="60"/>
      <c r="ACX18068" s="60"/>
      <c r="ACY18068" s="60">
        <v>2.8592889227181801E-2</v>
      </c>
      <c r="ACZ18068" s="60"/>
      <c r="ADA18068" s="60"/>
      <c r="ADB18068" s="60"/>
      <c r="ADC18068" s="60"/>
      <c r="ADD18068" s="60"/>
      <c r="ADE18068" s="60"/>
    </row>
    <row r="18069" spans="760:785" x14ac:dyDescent="0.25">
      <c r="ACF18069" s="60"/>
      <c r="ACG18069" s="60"/>
      <c r="ACH18069" s="60"/>
      <c r="ACI18069" s="60"/>
      <c r="ACJ18069" s="60"/>
      <c r="ACK18069" s="60"/>
      <c r="ACL18069" s="60"/>
      <c r="ACM18069" s="60"/>
      <c r="ACN18069" s="60"/>
      <c r="ACO18069" s="60"/>
      <c r="ACP18069" s="60"/>
      <c r="ACQ18069" s="60"/>
      <c r="ACR18069" s="60"/>
      <c r="ACS18069" s="60"/>
      <c r="ACT18069" s="60"/>
      <c r="ACU18069" s="60"/>
      <c r="ACV18069" s="60"/>
      <c r="ACW18069" s="60"/>
      <c r="ACX18069" s="60"/>
      <c r="ACY18069" s="60">
        <v>2.85551346451959E-2</v>
      </c>
      <c r="ACZ18069" s="60"/>
      <c r="ADA18069" s="60"/>
      <c r="ADB18069" s="60"/>
      <c r="ADC18069" s="60"/>
      <c r="ADD18069" s="60"/>
      <c r="ADE18069" s="60"/>
    </row>
    <row r="18070" spans="760:785" x14ac:dyDescent="0.25">
      <c r="ACF18070" s="60"/>
      <c r="ACG18070" s="60"/>
      <c r="ACH18070" s="60"/>
      <c r="ACI18070" s="60"/>
      <c r="ACJ18070" s="60"/>
      <c r="ACK18070" s="60"/>
      <c r="ACL18070" s="60"/>
      <c r="ACM18070" s="60"/>
      <c r="ACN18070" s="60"/>
      <c r="ACO18070" s="60"/>
      <c r="ACP18070" s="60"/>
      <c r="ACQ18070" s="60"/>
      <c r="ACR18070" s="60"/>
      <c r="ACS18070" s="60"/>
      <c r="ACT18070" s="60"/>
      <c r="ACU18070" s="60"/>
      <c r="ACV18070" s="60"/>
      <c r="ACW18070" s="60"/>
      <c r="ACX18070" s="60"/>
      <c r="ACY18070" s="60">
        <v>2.85551346451959E-2</v>
      </c>
      <c r="ACZ18070" s="60"/>
      <c r="ADA18070" s="60"/>
      <c r="ADB18070" s="60"/>
      <c r="ADC18070" s="60"/>
      <c r="ADD18070" s="60"/>
      <c r="ADE18070" s="60"/>
    </row>
    <row r="18071" spans="760:785" x14ac:dyDescent="0.25">
      <c r="ACF18071" s="60"/>
      <c r="ACG18071" s="60"/>
      <c r="ACH18071" s="60"/>
      <c r="ACI18071" s="60"/>
      <c r="ACJ18071" s="60"/>
      <c r="ACK18071" s="60"/>
      <c r="ACL18071" s="60"/>
      <c r="ACM18071" s="60"/>
      <c r="ACN18071" s="60"/>
      <c r="ACO18071" s="60"/>
      <c r="ACP18071" s="60"/>
      <c r="ACQ18071" s="60"/>
      <c r="ACR18071" s="60"/>
      <c r="ACS18071" s="60"/>
      <c r="ACT18071" s="60"/>
      <c r="ACU18071" s="60"/>
      <c r="ACV18071" s="60"/>
      <c r="ACW18071" s="60"/>
      <c r="ACX18071" s="60"/>
      <c r="ACY18071" s="60">
        <v>2.8498268879511499E-2</v>
      </c>
      <c r="ACZ18071" s="60"/>
      <c r="ADA18071" s="60"/>
      <c r="ADB18071" s="60"/>
      <c r="ADC18071" s="60"/>
      <c r="ADD18071" s="60"/>
      <c r="ADE18071" s="60"/>
    </row>
    <row r="18072" spans="760:785" x14ac:dyDescent="0.25">
      <c r="ACF18072" s="60"/>
      <c r="ACG18072" s="60"/>
      <c r="ACH18072" s="60"/>
      <c r="ACI18072" s="60"/>
      <c r="ACJ18072" s="60"/>
      <c r="ACK18072" s="60"/>
      <c r="ACL18072" s="60"/>
      <c r="ACM18072" s="60"/>
      <c r="ACN18072" s="60"/>
      <c r="ACO18072" s="60"/>
      <c r="ACP18072" s="60"/>
      <c r="ACQ18072" s="60"/>
      <c r="ACR18072" s="60"/>
      <c r="ACS18072" s="60"/>
      <c r="ACT18072" s="60"/>
      <c r="ACU18072" s="60"/>
      <c r="ACV18072" s="60"/>
      <c r="ACW18072" s="60"/>
      <c r="ACX18072" s="60"/>
      <c r="ACY18072" s="60">
        <v>2.8498268879511499E-2</v>
      </c>
      <c r="ACZ18072" s="60"/>
      <c r="ADA18072" s="60"/>
      <c r="ADB18072" s="60"/>
      <c r="ADC18072" s="60"/>
      <c r="ADD18072" s="60"/>
      <c r="ADE18072" s="60"/>
    </row>
    <row r="18073" spans="760:785" x14ac:dyDescent="0.25">
      <c r="ACF18073" s="60"/>
      <c r="ACG18073" s="60"/>
      <c r="ACH18073" s="60"/>
      <c r="ACI18073" s="60"/>
      <c r="ACJ18073" s="60"/>
      <c r="ACK18073" s="60"/>
      <c r="ACL18073" s="60"/>
      <c r="ACM18073" s="60"/>
      <c r="ACN18073" s="60"/>
      <c r="ACO18073" s="60"/>
      <c r="ACP18073" s="60"/>
      <c r="ACQ18073" s="60"/>
      <c r="ACR18073" s="60"/>
      <c r="ACS18073" s="60"/>
      <c r="ACT18073" s="60"/>
      <c r="ACU18073" s="60"/>
      <c r="ACV18073" s="60"/>
      <c r="ACW18073" s="60"/>
      <c r="ACX18073" s="60"/>
      <c r="ACY18073" s="60">
        <v>2.84855609062355E-2</v>
      </c>
      <c r="ACZ18073" s="60"/>
      <c r="ADA18073" s="60"/>
      <c r="ADB18073" s="60"/>
      <c r="ADC18073" s="60"/>
      <c r="ADD18073" s="60"/>
      <c r="ADE18073" s="60"/>
    </row>
    <row r="18074" spans="760:785" x14ac:dyDescent="0.25">
      <c r="ACF18074" s="60"/>
      <c r="ACG18074" s="60"/>
      <c r="ACH18074" s="60"/>
      <c r="ACI18074" s="60"/>
      <c r="ACJ18074" s="60"/>
      <c r="ACK18074" s="60"/>
      <c r="ACL18074" s="60"/>
      <c r="ACM18074" s="60"/>
      <c r="ACN18074" s="60"/>
      <c r="ACO18074" s="60"/>
      <c r="ACP18074" s="60"/>
      <c r="ACQ18074" s="60"/>
      <c r="ACR18074" s="60"/>
      <c r="ACS18074" s="60"/>
      <c r="ACT18074" s="60"/>
      <c r="ACU18074" s="60"/>
      <c r="ACV18074" s="60"/>
      <c r="ACW18074" s="60"/>
      <c r="ACX18074" s="60"/>
      <c r="ACY18074" s="60">
        <v>2.8482249588413999E-2</v>
      </c>
      <c r="ACZ18074" s="60"/>
      <c r="ADA18074" s="60"/>
      <c r="ADB18074" s="60"/>
      <c r="ADC18074" s="60"/>
      <c r="ADD18074" s="60"/>
      <c r="ADE18074" s="60"/>
    </row>
    <row r="18075" spans="760:785" x14ac:dyDescent="0.25">
      <c r="ACF18075" s="60"/>
      <c r="ACG18075" s="60"/>
      <c r="ACH18075" s="60"/>
      <c r="ACI18075" s="60"/>
      <c r="ACJ18075" s="60"/>
      <c r="ACK18075" s="60"/>
      <c r="ACL18075" s="60"/>
      <c r="ACM18075" s="60"/>
      <c r="ACN18075" s="60"/>
      <c r="ACO18075" s="60"/>
      <c r="ACP18075" s="60"/>
      <c r="ACQ18075" s="60"/>
      <c r="ACR18075" s="60"/>
      <c r="ACS18075" s="60"/>
      <c r="ACT18075" s="60"/>
      <c r="ACU18075" s="60"/>
      <c r="ACV18075" s="60"/>
      <c r="ACW18075" s="60"/>
      <c r="ACX18075" s="60"/>
      <c r="ACY18075" s="60">
        <v>2.8471484607012501E-2</v>
      </c>
      <c r="ACZ18075" s="60"/>
      <c r="ADA18075" s="60"/>
      <c r="ADB18075" s="60"/>
      <c r="ADC18075" s="60"/>
      <c r="ADD18075" s="60"/>
      <c r="ADE18075" s="60"/>
    </row>
    <row r="18076" spans="760:785" x14ac:dyDescent="0.25">
      <c r="ACF18076" s="60"/>
      <c r="ACG18076" s="60"/>
      <c r="ACH18076" s="60"/>
      <c r="ACI18076" s="60"/>
      <c r="ACJ18076" s="60"/>
      <c r="ACK18076" s="60"/>
      <c r="ACL18076" s="60"/>
      <c r="ACM18076" s="60"/>
      <c r="ACN18076" s="60"/>
      <c r="ACO18076" s="60"/>
      <c r="ACP18076" s="60"/>
      <c r="ACQ18076" s="60"/>
      <c r="ACR18076" s="60"/>
      <c r="ACS18076" s="60"/>
      <c r="ACT18076" s="60"/>
      <c r="ACU18076" s="60"/>
      <c r="ACV18076" s="60"/>
      <c r="ACW18076" s="60"/>
      <c r="ACX18076" s="60"/>
      <c r="ACY18076" s="60">
        <v>2.8471484607012501E-2</v>
      </c>
      <c r="ACZ18076" s="60"/>
      <c r="ADA18076" s="60"/>
      <c r="ADB18076" s="60"/>
      <c r="ADC18076" s="60"/>
      <c r="ADD18076" s="60"/>
      <c r="ADE18076" s="60"/>
    </row>
    <row r="18077" spans="760:785" x14ac:dyDescent="0.25">
      <c r="ACF18077" s="60"/>
      <c r="ACG18077" s="60"/>
      <c r="ACH18077" s="60"/>
      <c r="ACI18077" s="60"/>
      <c r="ACJ18077" s="60"/>
      <c r="ACK18077" s="60"/>
      <c r="ACL18077" s="60"/>
      <c r="ACM18077" s="60"/>
      <c r="ACN18077" s="60"/>
      <c r="ACO18077" s="60"/>
      <c r="ACP18077" s="60"/>
      <c r="ACQ18077" s="60"/>
      <c r="ACR18077" s="60"/>
      <c r="ACS18077" s="60"/>
      <c r="ACT18077" s="60"/>
      <c r="ACU18077" s="60"/>
      <c r="ACV18077" s="60"/>
      <c r="ACW18077" s="60"/>
      <c r="ACX18077" s="60"/>
      <c r="ACY18077" s="60">
        <v>2.83633743430333E-2</v>
      </c>
      <c r="ACZ18077" s="60"/>
      <c r="ADA18077" s="60"/>
      <c r="ADB18077" s="60"/>
      <c r="ADC18077" s="60"/>
      <c r="ADD18077" s="60"/>
      <c r="ADE18077" s="60"/>
    </row>
    <row r="18078" spans="760:785" x14ac:dyDescent="0.25">
      <c r="ACF18078" s="60"/>
      <c r="ACG18078" s="60"/>
      <c r="ACH18078" s="60"/>
      <c r="ACI18078" s="60"/>
      <c r="ACJ18078" s="60"/>
      <c r="ACK18078" s="60"/>
      <c r="ACL18078" s="60"/>
      <c r="ACM18078" s="60"/>
      <c r="ACN18078" s="60"/>
      <c r="ACO18078" s="60"/>
      <c r="ACP18078" s="60"/>
      <c r="ACQ18078" s="60"/>
      <c r="ACR18078" s="60"/>
      <c r="ACS18078" s="60"/>
      <c r="ACT18078" s="60"/>
      <c r="ACU18078" s="60"/>
      <c r="ACV18078" s="60"/>
      <c r="ACW18078" s="60"/>
      <c r="ACX18078" s="60"/>
      <c r="ACY18078" s="60">
        <v>2.83633743430333E-2</v>
      </c>
      <c r="ACZ18078" s="60"/>
      <c r="ADA18078" s="60"/>
      <c r="ADB18078" s="60"/>
      <c r="ADC18078" s="60"/>
      <c r="ADD18078" s="60"/>
      <c r="ADE18078" s="60"/>
    </row>
    <row r="18079" spans="760:785" x14ac:dyDescent="0.25">
      <c r="ACF18079" s="60"/>
      <c r="ACG18079" s="60"/>
      <c r="ACH18079" s="60"/>
      <c r="ACI18079" s="60"/>
      <c r="ACJ18079" s="60"/>
      <c r="ACK18079" s="60"/>
      <c r="ACL18079" s="60"/>
      <c r="ACM18079" s="60"/>
      <c r="ACN18079" s="60"/>
      <c r="ACO18079" s="60"/>
      <c r="ACP18079" s="60"/>
      <c r="ACQ18079" s="60"/>
      <c r="ACR18079" s="60"/>
      <c r="ACS18079" s="60"/>
      <c r="ACT18079" s="60"/>
      <c r="ACU18079" s="60"/>
      <c r="ACV18079" s="60"/>
      <c r="ACW18079" s="60"/>
      <c r="ACX18079" s="60"/>
      <c r="ACY18079" s="60">
        <v>2.8348862889119999E-2</v>
      </c>
      <c r="ACZ18079" s="60"/>
      <c r="ADA18079" s="60"/>
      <c r="ADB18079" s="60"/>
      <c r="ADC18079" s="60"/>
      <c r="ADD18079" s="60"/>
      <c r="ADE18079" s="60"/>
    </row>
    <row r="18080" spans="760:785" x14ac:dyDescent="0.25">
      <c r="ACF18080" s="60"/>
      <c r="ACG18080" s="60"/>
      <c r="ACH18080" s="60"/>
      <c r="ACI18080" s="60"/>
      <c r="ACJ18080" s="60"/>
      <c r="ACK18080" s="60"/>
      <c r="ACL18080" s="60"/>
      <c r="ACM18080" s="60"/>
      <c r="ACN18080" s="60"/>
      <c r="ACO18080" s="60"/>
      <c r="ACP18080" s="60"/>
      <c r="ACQ18080" s="60"/>
      <c r="ACR18080" s="60"/>
      <c r="ACS18080" s="60"/>
      <c r="ACT18080" s="60"/>
      <c r="ACU18080" s="60"/>
      <c r="ACV18080" s="60"/>
      <c r="ACW18080" s="60"/>
      <c r="ACX18080" s="60"/>
      <c r="ACY18080" s="60">
        <v>2.8348862889119999E-2</v>
      </c>
      <c r="ACZ18080" s="60"/>
      <c r="ADA18080" s="60"/>
      <c r="ADB18080" s="60"/>
      <c r="ADC18080" s="60"/>
      <c r="ADD18080" s="60"/>
      <c r="ADE18080" s="60"/>
    </row>
    <row r="18081" spans="760:785" x14ac:dyDescent="0.25">
      <c r="ACF18081" s="60"/>
      <c r="ACG18081" s="60"/>
      <c r="ACH18081" s="60"/>
      <c r="ACI18081" s="60"/>
      <c r="ACJ18081" s="60"/>
      <c r="ACK18081" s="60"/>
      <c r="ACL18081" s="60"/>
      <c r="ACM18081" s="60"/>
      <c r="ACN18081" s="60"/>
      <c r="ACO18081" s="60"/>
      <c r="ACP18081" s="60"/>
      <c r="ACQ18081" s="60"/>
      <c r="ACR18081" s="60"/>
      <c r="ACS18081" s="60"/>
      <c r="ACT18081" s="60"/>
      <c r="ACU18081" s="60"/>
      <c r="ACV18081" s="60"/>
      <c r="ACW18081" s="60"/>
      <c r="ACX18081" s="60"/>
      <c r="ACY18081" s="60">
        <v>2.83435127068382E-2</v>
      </c>
      <c r="ACZ18081" s="60"/>
      <c r="ADA18081" s="60"/>
      <c r="ADB18081" s="60"/>
      <c r="ADC18081" s="60"/>
      <c r="ADD18081" s="60"/>
      <c r="ADE18081" s="60"/>
    </row>
    <row r="18082" spans="760:785" x14ac:dyDescent="0.25">
      <c r="ACF18082" s="60"/>
      <c r="ACG18082" s="60"/>
      <c r="ACH18082" s="60"/>
      <c r="ACI18082" s="60"/>
      <c r="ACJ18082" s="60"/>
      <c r="ACK18082" s="60"/>
      <c r="ACL18082" s="60"/>
      <c r="ACM18082" s="60"/>
      <c r="ACN18082" s="60"/>
      <c r="ACO18082" s="60"/>
      <c r="ACP18082" s="60"/>
      <c r="ACQ18082" s="60"/>
      <c r="ACR18082" s="60"/>
      <c r="ACS18082" s="60"/>
      <c r="ACT18082" s="60"/>
      <c r="ACU18082" s="60"/>
      <c r="ACV18082" s="60"/>
      <c r="ACW18082" s="60"/>
      <c r="ACX18082" s="60"/>
      <c r="ACY18082" s="60">
        <v>2.83435127068382E-2</v>
      </c>
      <c r="ACZ18082" s="60"/>
      <c r="ADA18082" s="60"/>
      <c r="ADB18082" s="60"/>
      <c r="ADC18082" s="60"/>
      <c r="ADD18082" s="60"/>
      <c r="ADE18082" s="60"/>
    </row>
    <row r="18083" spans="760:785" x14ac:dyDescent="0.25">
      <c r="ACF18083" s="60"/>
      <c r="ACG18083" s="60"/>
      <c r="ACH18083" s="60"/>
      <c r="ACI18083" s="60"/>
      <c r="ACJ18083" s="60"/>
      <c r="ACK18083" s="60"/>
      <c r="ACL18083" s="60"/>
      <c r="ACM18083" s="60"/>
      <c r="ACN18083" s="60"/>
      <c r="ACO18083" s="60"/>
      <c r="ACP18083" s="60"/>
      <c r="ACQ18083" s="60"/>
      <c r="ACR18083" s="60"/>
      <c r="ACS18083" s="60"/>
      <c r="ACT18083" s="60"/>
      <c r="ACU18083" s="60"/>
      <c r="ACV18083" s="60"/>
      <c r="ACW18083" s="60"/>
      <c r="ACX18083" s="60"/>
      <c r="ACY18083" s="60">
        <v>2.83351447205136E-2</v>
      </c>
      <c r="ACZ18083" s="60"/>
      <c r="ADA18083" s="60"/>
      <c r="ADB18083" s="60"/>
      <c r="ADC18083" s="60"/>
      <c r="ADD18083" s="60"/>
      <c r="ADE18083" s="60"/>
    </row>
    <row r="18084" spans="760:785" x14ac:dyDescent="0.25">
      <c r="ACF18084" s="60"/>
      <c r="ACG18084" s="60"/>
      <c r="ACH18084" s="60"/>
      <c r="ACI18084" s="60"/>
      <c r="ACJ18084" s="60"/>
      <c r="ACK18084" s="60"/>
      <c r="ACL18084" s="60"/>
      <c r="ACM18084" s="60"/>
      <c r="ACN18084" s="60"/>
      <c r="ACO18084" s="60"/>
      <c r="ACP18084" s="60"/>
      <c r="ACQ18084" s="60"/>
      <c r="ACR18084" s="60"/>
      <c r="ACS18084" s="60"/>
      <c r="ACT18084" s="60"/>
      <c r="ACU18084" s="60"/>
      <c r="ACV18084" s="60"/>
      <c r="ACW18084" s="60"/>
      <c r="ACX18084" s="60"/>
      <c r="ACY18084" s="60">
        <v>2.83351447205136E-2</v>
      </c>
      <c r="ACZ18084" s="60"/>
      <c r="ADA18084" s="60"/>
      <c r="ADB18084" s="60"/>
      <c r="ADC18084" s="60"/>
      <c r="ADD18084" s="60"/>
      <c r="ADE18084" s="60"/>
    </row>
    <row r="18085" spans="760:785" x14ac:dyDescent="0.25">
      <c r="ACF18085" s="60"/>
      <c r="ACG18085" s="60"/>
      <c r="ACH18085" s="60"/>
      <c r="ACI18085" s="60"/>
      <c r="ACJ18085" s="60"/>
      <c r="ACK18085" s="60"/>
      <c r="ACL18085" s="60"/>
      <c r="ACM18085" s="60"/>
      <c r="ACN18085" s="60"/>
      <c r="ACO18085" s="60"/>
      <c r="ACP18085" s="60"/>
      <c r="ACQ18085" s="60"/>
      <c r="ACR18085" s="60"/>
      <c r="ACS18085" s="60"/>
      <c r="ACT18085" s="60"/>
      <c r="ACU18085" s="60"/>
      <c r="ACV18085" s="60"/>
      <c r="ACW18085" s="60"/>
      <c r="ACX18085" s="60"/>
      <c r="ACY18085" s="60">
        <v>2.82835809932694E-2</v>
      </c>
      <c r="ACZ18085" s="60"/>
      <c r="ADA18085" s="60"/>
      <c r="ADB18085" s="60"/>
      <c r="ADC18085" s="60"/>
      <c r="ADD18085" s="60"/>
      <c r="ADE18085" s="60"/>
    </row>
    <row r="18086" spans="760:785" x14ac:dyDescent="0.25">
      <c r="ACF18086" s="60"/>
      <c r="ACG18086" s="60"/>
      <c r="ACH18086" s="60"/>
      <c r="ACI18086" s="60"/>
      <c r="ACJ18086" s="60"/>
      <c r="ACK18086" s="60"/>
      <c r="ACL18086" s="60"/>
      <c r="ACM18086" s="60"/>
      <c r="ACN18086" s="60"/>
      <c r="ACO18086" s="60"/>
      <c r="ACP18086" s="60"/>
      <c r="ACQ18086" s="60"/>
      <c r="ACR18086" s="60"/>
      <c r="ACS18086" s="60"/>
      <c r="ACT18086" s="60"/>
      <c r="ACU18086" s="60"/>
      <c r="ACV18086" s="60"/>
      <c r="ACW18086" s="60"/>
      <c r="ACX18086" s="60"/>
      <c r="ACY18086" s="60">
        <v>2.82835809932694E-2</v>
      </c>
      <c r="ACZ18086" s="60"/>
      <c r="ADA18086" s="60"/>
      <c r="ADB18086" s="60"/>
      <c r="ADC18086" s="60"/>
      <c r="ADD18086" s="60"/>
      <c r="ADE18086" s="60"/>
    </row>
    <row r="18087" spans="760:785" x14ac:dyDescent="0.25">
      <c r="ACF18087" s="60"/>
      <c r="ACG18087" s="60"/>
      <c r="ACH18087" s="60"/>
      <c r="ACI18087" s="60"/>
      <c r="ACJ18087" s="60"/>
      <c r="ACK18087" s="60"/>
      <c r="ACL18087" s="60"/>
      <c r="ACM18087" s="60"/>
      <c r="ACN18087" s="60"/>
      <c r="ACO18087" s="60"/>
      <c r="ACP18087" s="60"/>
      <c r="ACQ18087" s="60"/>
      <c r="ACR18087" s="60"/>
      <c r="ACS18087" s="60"/>
      <c r="ACT18087" s="60"/>
      <c r="ACU18087" s="60"/>
      <c r="ACV18087" s="60"/>
      <c r="ACW18087" s="60"/>
      <c r="ACX18087" s="60"/>
      <c r="ACY18087" s="60">
        <v>2.8277805289152299E-2</v>
      </c>
      <c r="ACZ18087" s="60"/>
      <c r="ADA18087" s="60"/>
      <c r="ADB18087" s="60"/>
      <c r="ADC18087" s="60"/>
      <c r="ADD18087" s="60"/>
      <c r="ADE18087" s="60"/>
    </row>
    <row r="18088" spans="760:785" x14ac:dyDescent="0.25">
      <c r="ACF18088" s="60"/>
      <c r="ACG18088" s="60"/>
      <c r="ACH18088" s="60"/>
      <c r="ACI18088" s="60"/>
      <c r="ACJ18088" s="60"/>
      <c r="ACK18088" s="60"/>
      <c r="ACL18088" s="60"/>
      <c r="ACM18088" s="60"/>
      <c r="ACN18088" s="60"/>
      <c r="ACO18088" s="60"/>
      <c r="ACP18088" s="60"/>
      <c r="ACQ18088" s="60"/>
      <c r="ACR18088" s="60"/>
      <c r="ACS18088" s="60"/>
      <c r="ACT18088" s="60"/>
      <c r="ACU18088" s="60"/>
      <c r="ACV18088" s="60"/>
      <c r="ACW18088" s="60"/>
      <c r="ACX18088" s="60"/>
      <c r="ACY18088" s="60">
        <v>2.8277805289152299E-2</v>
      </c>
      <c r="ACZ18088" s="60"/>
      <c r="ADA18088" s="60"/>
      <c r="ADB18088" s="60"/>
      <c r="ADC18088" s="60"/>
      <c r="ADD18088" s="60"/>
      <c r="ADE18088" s="60"/>
    </row>
    <row r="18089" spans="760:785" x14ac:dyDescent="0.25">
      <c r="ACF18089" s="60"/>
      <c r="ACG18089" s="60"/>
      <c r="ACH18089" s="60"/>
      <c r="ACI18089" s="60"/>
      <c r="ACJ18089" s="60"/>
      <c r="ACK18089" s="60"/>
      <c r="ACL18089" s="60"/>
      <c r="ACM18089" s="60"/>
      <c r="ACN18089" s="60"/>
      <c r="ACO18089" s="60"/>
      <c r="ACP18089" s="60"/>
      <c r="ACQ18089" s="60"/>
      <c r="ACR18089" s="60"/>
      <c r="ACS18089" s="60"/>
      <c r="ACT18089" s="60"/>
      <c r="ACU18089" s="60"/>
      <c r="ACV18089" s="60"/>
      <c r="ACW18089" s="60"/>
      <c r="ACX18089" s="60"/>
      <c r="ACY18089" s="60">
        <v>2.8253493505316401E-2</v>
      </c>
      <c r="ACZ18089" s="60"/>
      <c r="ADA18089" s="60"/>
      <c r="ADB18089" s="60"/>
      <c r="ADC18089" s="60"/>
      <c r="ADD18089" s="60"/>
      <c r="ADE18089" s="60"/>
    </row>
    <row r="18090" spans="760:785" x14ac:dyDescent="0.25">
      <c r="ACF18090" s="60"/>
      <c r="ACG18090" s="60"/>
      <c r="ACH18090" s="60"/>
      <c r="ACI18090" s="60"/>
      <c r="ACJ18090" s="60"/>
      <c r="ACK18090" s="60"/>
      <c r="ACL18090" s="60"/>
      <c r="ACM18090" s="60"/>
      <c r="ACN18090" s="60"/>
      <c r="ACO18090" s="60"/>
      <c r="ACP18090" s="60"/>
      <c r="ACQ18090" s="60"/>
      <c r="ACR18090" s="60"/>
      <c r="ACS18090" s="60"/>
      <c r="ACT18090" s="60"/>
      <c r="ACU18090" s="60"/>
      <c r="ACV18090" s="60"/>
      <c r="ACW18090" s="60"/>
      <c r="ACX18090" s="60"/>
      <c r="ACY18090" s="60">
        <v>2.8253493505316401E-2</v>
      </c>
      <c r="ACZ18090" s="60"/>
      <c r="ADA18090" s="60"/>
      <c r="ADB18090" s="60"/>
      <c r="ADC18090" s="60"/>
      <c r="ADD18090" s="60"/>
      <c r="ADE18090" s="60"/>
    </row>
    <row r="18091" spans="760:785" x14ac:dyDescent="0.25">
      <c r="ACF18091" s="60"/>
      <c r="ACG18091" s="60"/>
      <c r="ACH18091" s="60"/>
      <c r="ACI18091" s="60"/>
      <c r="ACJ18091" s="60"/>
      <c r="ACK18091" s="60"/>
      <c r="ACL18091" s="60"/>
      <c r="ACM18091" s="60"/>
      <c r="ACN18091" s="60"/>
      <c r="ACO18091" s="60"/>
      <c r="ACP18091" s="60"/>
      <c r="ACQ18091" s="60"/>
      <c r="ACR18091" s="60"/>
      <c r="ACS18091" s="60"/>
      <c r="ACT18091" s="60"/>
      <c r="ACU18091" s="60"/>
      <c r="ACV18091" s="60"/>
      <c r="ACW18091" s="60"/>
      <c r="ACX18091" s="60"/>
      <c r="ACY18091" s="60">
        <v>2.8247486024869501E-2</v>
      </c>
      <c r="ACZ18091" s="60"/>
      <c r="ADA18091" s="60"/>
      <c r="ADB18091" s="60"/>
      <c r="ADC18091" s="60"/>
      <c r="ADD18091" s="60"/>
      <c r="ADE18091" s="60"/>
    </row>
    <row r="18092" spans="760:785" x14ac:dyDescent="0.25">
      <c r="ACF18092" s="60"/>
      <c r="ACG18092" s="60"/>
      <c r="ACH18092" s="60"/>
      <c r="ACI18092" s="60"/>
      <c r="ACJ18092" s="60"/>
      <c r="ACK18092" s="60"/>
      <c r="ACL18092" s="60"/>
      <c r="ACM18092" s="60"/>
      <c r="ACN18092" s="60"/>
      <c r="ACO18092" s="60"/>
      <c r="ACP18092" s="60"/>
      <c r="ACQ18092" s="60"/>
      <c r="ACR18092" s="60"/>
      <c r="ACS18092" s="60"/>
      <c r="ACT18092" s="60"/>
      <c r="ACU18092" s="60"/>
      <c r="ACV18092" s="60"/>
      <c r="ACW18092" s="60"/>
      <c r="ACX18092" s="60"/>
      <c r="ACY18092" s="60">
        <v>2.81934824971194E-2</v>
      </c>
      <c r="ACZ18092" s="60"/>
      <c r="ADA18092" s="60"/>
      <c r="ADB18092" s="60"/>
      <c r="ADC18092" s="60"/>
      <c r="ADD18092" s="60"/>
      <c r="ADE18092" s="60"/>
    </row>
    <row r="18093" spans="760:785" x14ac:dyDescent="0.25">
      <c r="ACF18093" s="60"/>
      <c r="ACG18093" s="60"/>
      <c r="ACH18093" s="60"/>
      <c r="ACI18093" s="60"/>
      <c r="ACJ18093" s="60"/>
      <c r="ACK18093" s="60"/>
      <c r="ACL18093" s="60"/>
      <c r="ACM18093" s="60"/>
      <c r="ACN18093" s="60"/>
      <c r="ACO18093" s="60"/>
      <c r="ACP18093" s="60"/>
      <c r="ACQ18093" s="60"/>
      <c r="ACR18093" s="60"/>
      <c r="ACS18093" s="60"/>
      <c r="ACT18093" s="60"/>
      <c r="ACU18093" s="60"/>
      <c r="ACV18093" s="60"/>
      <c r="ACW18093" s="60"/>
      <c r="ACX18093" s="60"/>
      <c r="ACY18093" s="60">
        <v>2.81934824971194E-2</v>
      </c>
      <c r="ACZ18093" s="60"/>
      <c r="ADA18093" s="60"/>
      <c r="ADB18093" s="60"/>
      <c r="ADC18093" s="60"/>
      <c r="ADD18093" s="60"/>
      <c r="ADE18093" s="60"/>
    </row>
    <row r="18094" spans="760:785" x14ac:dyDescent="0.25">
      <c r="ACF18094" s="60"/>
      <c r="ACG18094" s="60"/>
      <c r="ACH18094" s="60"/>
      <c r="ACI18094" s="60"/>
      <c r="ACJ18094" s="60"/>
      <c r="ACK18094" s="60"/>
      <c r="ACL18094" s="60"/>
      <c r="ACM18094" s="60"/>
      <c r="ACN18094" s="60"/>
      <c r="ACO18094" s="60"/>
      <c r="ACP18094" s="60"/>
      <c r="ACQ18094" s="60"/>
      <c r="ACR18094" s="60"/>
      <c r="ACS18094" s="60"/>
      <c r="ACT18094" s="60"/>
      <c r="ACU18094" s="60"/>
      <c r="ACV18094" s="60"/>
      <c r="ACW18094" s="60"/>
      <c r="ACX18094" s="60"/>
      <c r="ACY18094" s="60">
        <v>2.81758090019813E-2</v>
      </c>
      <c r="ACZ18094" s="60"/>
      <c r="ADA18094" s="60"/>
      <c r="ADB18094" s="60"/>
      <c r="ADC18094" s="60"/>
      <c r="ADD18094" s="60"/>
      <c r="ADE18094" s="60"/>
    </row>
    <row r="18095" spans="760:785" x14ac:dyDescent="0.25">
      <c r="ACF18095" s="60"/>
      <c r="ACG18095" s="60"/>
      <c r="ACH18095" s="60"/>
      <c r="ACI18095" s="60"/>
      <c r="ACJ18095" s="60"/>
      <c r="ACK18095" s="60"/>
      <c r="ACL18095" s="60"/>
      <c r="ACM18095" s="60"/>
      <c r="ACN18095" s="60"/>
      <c r="ACO18095" s="60"/>
      <c r="ACP18095" s="60"/>
      <c r="ACQ18095" s="60"/>
      <c r="ACR18095" s="60"/>
      <c r="ACS18095" s="60"/>
      <c r="ACT18095" s="60"/>
      <c r="ACU18095" s="60"/>
      <c r="ACV18095" s="60"/>
      <c r="ACW18095" s="60"/>
      <c r="ACX18095" s="60"/>
      <c r="ACY18095" s="60">
        <v>2.81758090019813E-2</v>
      </c>
      <c r="ACZ18095" s="60"/>
      <c r="ADA18095" s="60"/>
      <c r="ADB18095" s="60"/>
      <c r="ADC18095" s="60"/>
      <c r="ADD18095" s="60"/>
      <c r="ADE18095" s="60"/>
    </row>
    <row r="18096" spans="760:785" x14ac:dyDescent="0.25">
      <c r="ACF18096" s="60"/>
      <c r="ACG18096" s="60"/>
      <c r="ACH18096" s="60"/>
      <c r="ACI18096" s="60"/>
      <c r="ACJ18096" s="60"/>
      <c r="ACK18096" s="60"/>
      <c r="ACL18096" s="60"/>
      <c r="ACM18096" s="60"/>
      <c r="ACN18096" s="60"/>
      <c r="ACO18096" s="60"/>
      <c r="ACP18096" s="60"/>
      <c r="ACQ18096" s="60"/>
      <c r="ACR18096" s="60"/>
      <c r="ACS18096" s="60"/>
      <c r="ACT18096" s="60"/>
      <c r="ACU18096" s="60"/>
      <c r="ACV18096" s="60"/>
      <c r="ACW18096" s="60"/>
      <c r="ACX18096" s="60"/>
      <c r="ACY18096" s="60">
        <v>2.8104634882117001E-2</v>
      </c>
      <c r="ACZ18096" s="60"/>
      <c r="ADA18096" s="60"/>
      <c r="ADB18096" s="60"/>
      <c r="ADC18096" s="60"/>
      <c r="ADD18096" s="60"/>
      <c r="ADE18096" s="60"/>
    </row>
    <row r="18097" spans="760:785" x14ac:dyDescent="0.25">
      <c r="ACF18097" s="60"/>
      <c r="ACG18097" s="60"/>
      <c r="ACH18097" s="60"/>
      <c r="ACI18097" s="60"/>
      <c r="ACJ18097" s="60"/>
      <c r="ACK18097" s="60"/>
      <c r="ACL18097" s="60"/>
      <c r="ACM18097" s="60"/>
      <c r="ACN18097" s="60"/>
      <c r="ACO18097" s="60"/>
      <c r="ACP18097" s="60"/>
      <c r="ACQ18097" s="60"/>
      <c r="ACR18097" s="60"/>
      <c r="ACS18097" s="60"/>
      <c r="ACT18097" s="60"/>
      <c r="ACU18097" s="60"/>
      <c r="ACV18097" s="60"/>
      <c r="ACW18097" s="60"/>
      <c r="ACX18097" s="60"/>
      <c r="ACY18097" s="60">
        <v>2.8104634882117001E-2</v>
      </c>
      <c r="ACZ18097" s="60"/>
      <c r="ADA18097" s="60"/>
      <c r="ADB18097" s="60"/>
      <c r="ADC18097" s="60"/>
      <c r="ADD18097" s="60"/>
      <c r="ADE18097" s="60"/>
    </row>
    <row r="18098" spans="760:785" x14ac:dyDescent="0.25">
      <c r="ACF18098" s="60"/>
      <c r="ACG18098" s="60"/>
      <c r="ACH18098" s="60"/>
      <c r="ACI18098" s="60"/>
      <c r="ACJ18098" s="60"/>
      <c r="ACK18098" s="60"/>
      <c r="ACL18098" s="60"/>
      <c r="ACM18098" s="60"/>
      <c r="ACN18098" s="60"/>
      <c r="ACO18098" s="60"/>
      <c r="ACP18098" s="60"/>
      <c r="ACQ18098" s="60"/>
      <c r="ACR18098" s="60"/>
      <c r="ACS18098" s="60"/>
      <c r="ACT18098" s="60"/>
      <c r="ACU18098" s="60"/>
      <c r="ACV18098" s="60"/>
      <c r="ACW18098" s="60"/>
      <c r="ACX18098" s="60"/>
      <c r="ACY18098" s="60">
        <v>2.8083155732175898E-2</v>
      </c>
      <c r="ACZ18098" s="60"/>
      <c r="ADA18098" s="60"/>
      <c r="ADB18098" s="60"/>
      <c r="ADC18098" s="60"/>
      <c r="ADD18098" s="60"/>
      <c r="ADE18098" s="60"/>
    </row>
    <row r="18099" spans="760:785" x14ac:dyDescent="0.25">
      <c r="ACF18099" s="60"/>
      <c r="ACG18099" s="60"/>
      <c r="ACH18099" s="60"/>
      <c r="ACI18099" s="60"/>
      <c r="ACJ18099" s="60"/>
      <c r="ACK18099" s="60"/>
      <c r="ACL18099" s="60"/>
      <c r="ACM18099" s="60"/>
      <c r="ACN18099" s="60"/>
      <c r="ACO18099" s="60"/>
      <c r="ACP18099" s="60"/>
      <c r="ACQ18099" s="60"/>
      <c r="ACR18099" s="60"/>
      <c r="ACS18099" s="60"/>
      <c r="ACT18099" s="60"/>
      <c r="ACU18099" s="60"/>
      <c r="ACV18099" s="60"/>
      <c r="ACW18099" s="60"/>
      <c r="ACX18099" s="60"/>
      <c r="ACY18099" s="60">
        <v>2.8083155732175898E-2</v>
      </c>
      <c r="ACZ18099" s="60"/>
      <c r="ADA18099" s="60"/>
      <c r="ADB18099" s="60"/>
      <c r="ADC18099" s="60"/>
      <c r="ADD18099" s="60"/>
      <c r="ADE18099" s="60"/>
    </row>
    <row r="18100" spans="760:785" x14ac:dyDescent="0.25">
      <c r="ACF18100" s="60"/>
      <c r="ACG18100" s="60"/>
      <c r="ACH18100" s="60"/>
      <c r="ACI18100" s="60"/>
      <c r="ACJ18100" s="60"/>
      <c r="ACK18100" s="60"/>
      <c r="ACL18100" s="60"/>
      <c r="ACM18100" s="60"/>
      <c r="ACN18100" s="60"/>
      <c r="ACO18100" s="60"/>
      <c r="ACP18100" s="60"/>
      <c r="ACQ18100" s="60"/>
      <c r="ACR18100" s="60"/>
      <c r="ACS18100" s="60"/>
      <c r="ACT18100" s="60"/>
      <c r="ACU18100" s="60"/>
      <c r="ACV18100" s="60"/>
      <c r="ACW18100" s="60"/>
      <c r="ACX18100" s="60"/>
      <c r="ACY18100" s="60">
        <v>2.8080024891256699E-2</v>
      </c>
      <c r="ACZ18100" s="60"/>
      <c r="ADA18100" s="60"/>
      <c r="ADB18100" s="60"/>
      <c r="ADC18100" s="60"/>
      <c r="ADD18100" s="60"/>
      <c r="ADE18100" s="60"/>
    </row>
    <row r="18101" spans="760:785" x14ac:dyDescent="0.25">
      <c r="ACF18101" s="60"/>
      <c r="ACG18101" s="60"/>
      <c r="ACH18101" s="60"/>
      <c r="ACI18101" s="60"/>
      <c r="ACJ18101" s="60"/>
      <c r="ACK18101" s="60"/>
      <c r="ACL18101" s="60"/>
      <c r="ACM18101" s="60"/>
      <c r="ACN18101" s="60"/>
      <c r="ACO18101" s="60"/>
      <c r="ACP18101" s="60"/>
      <c r="ACQ18101" s="60"/>
      <c r="ACR18101" s="60"/>
      <c r="ACS18101" s="60"/>
      <c r="ACT18101" s="60"/>
      <c r="ACU18101" s="60"/>
      <c r="ACV18101" s="60"/>
      <c r="ACW18101" s="60"/>
      <c r="ACX18101" s="60"/>
      <c r="ACY18101" s="60">
        <v>2.8080024891256699E-2</v>
      </c>
      <c r="ACZ18101" s="60"/>
      <c r="ADA18101" s="60"/>
      <c r="ADB18101" s="60"/>
      <c r="ADC18101" s="60"/>
      <c r="ADD18101" s="60"/>
      <c r="ADE18101" s="60"/>
    </row>
    <row r="18102" spans="760:785" x14ac:dyDescent="0.25">
      <c r="ACF18102" s="60"/>
      <c r="ACG18102" s="60"/>
      <c r="ACH18102" s="60"/>
      <c r="ACI18102" s="60"/>
      <c r="ACJ18102" s="60"/>
      <c r="ACK18102" s="60"/>
      <c r="ACL18102" s="60"/>
      <c r="ACM18102" s="60"/>
      <c r="ACN18102" s="60"/>
      <c r="ACO18102" s="60"/>
      <c r="ACP18102" s="60"/>
      <c r="ACQ18102" s="60"/>
      <c r="ACR18102" s="60"/>
      <c r="ACS18102" s="60"/>
      <c r="ACT18102" s="60"/>
      <c r="ACU18102" s="60"/>
      <c r="ACV18102" s="60"/>
      <c r="ACW18102" s="60"/>
      <c r="ACX18102" s="60"/>
      <c r="ACY18102" s="60">
        <v>2.80582602613044E-2</v>
      </c>
      <c r="ACZ18102" s="60"/>
      <c r="ADA18102" s="60"/>
      <c r="ADB18102" s="60"/>
      <c r="ADC18102" s="60"/>
      <c r="ADD18102" s="60"/>
      <c r="ADE18102" s="60"/>
    </row>
    <row r="18103" spans="760:785" x14ac:dyDescent="0.25">
      <c r="ACF18103" s="60"/>
      <c r="ACG18103" s="60"/>
      <c r="ACH18103" s="60"/>
      <c r="ACI18103" s="60"/>
      <c r="ACJ18103" s="60"/>
      <c r="ACK18103" s="60"/>
      <c r="ACL18103" s="60"/>
      <c r="ACM18103" s="60"/>
      <c r="ACN18103" s="60"/>
      <c r="ACO18103" s="60"/>
      <c r="ACP18103" s="60"/>
      <c r="ACQ18103" s="60"/>
      <c r="ACR18103" s="60"/>
      <c r="ACS18103" s="60"/>
      <c r="ACT18103" s="60"/>
      <c r="ACU18103" s="60"/>
      <c r="ACV18103" s="60"/>
      <c r="ACW18103" s="60"/>
      <c r="ACX18103" s="60"/>
      <c r="ACY18103" s="60">
        <v>2.80582602613044E-2</v>
      </c>
      <c r="ACZ18103" s="60"/>
      <c r="ADA18103" s="60"/>
      <c r="ADB18103" s="60"/>
      <c r="ADC18103" s="60"/>
      <c r="ADD18103" s="60"/>
      <c r="ADE18103" s="60"/>
    </row>
    <row r="18104" spans="760:785" x14ac:dyDescent="0.25">
      <c r="ACF18104" s="60"/>
      <c r="ACG18104" s="60"/>
      <c r="ACH18104" s="60"/>
      <c r="ACI18104" s="60"/>
      <c r="ACJ18104" s="60"/>
      <c r="ACK18104" s="60"/>
      <c r="ACL18104" s="60"/>
      <c r="ACM18104" s="60"/>
      <c r="ACN18104" s="60"/>
      <c r="ACO18104" s="60"/>
      <c r="ACP18104" s="60"/>
      <c r="ACQ18104" s="60"/>
      <c r="ACR18104" s="60"/>
      <c r="ACS18104" s="60"/>
      <c r="ACT18104" s="60"/>
      <c r="ACU18104" s="60"/>
      <c r="ACV18104" s="60"/>
      <c r="ACW18104" s="60"/>
      <c r="ACX18104" s="60"/>
      <c r="ACY18104" s="60">
        <v>2.7979772016469701E-2</v>
      </c>
      <c r="ACZ18104" s="60"/>
      <c r="ADA18104" s="60"/>
      <c r="ADB18104" s="60"/>
      <c r="ADC18104" s="60"/>
      <c r="ADD18104" s="60"/>
      <c r="ADE18104" s="60"/>
    </row>
    <row r="18105" spans="760:785" x14ac:dyDescent="0.25">
      <c r="ACF18105" s="60"/>
      <c r="ACG18105" s="60"/>
      <c r="ACH18105" s="60"/>
      <c r="ACI18105" s="60"/>
      <c r="ACJ18105" s="60"/>
      <c r="ACK18105" s="60"/>
      <c r="ACL18105" s="60"/>
      <c r="ACM18105" s="60"/>
      <c r="ACN18105" s="60"/>
      <c r="ACO18105" s="60"/>
      <c r="ACP18105" s="60"/>
      <c r="ACQ18105" s="60"/>
      <c r="ACR18105" s="60"/>
      <c r="ACS18105" s="60"/>
      <c r="ACT18105" s="60"/>
      <c r="ACU18105" s="60"/>
      <c r="ACV18105" s="60"/>
      <c r="ACW18105" s="60"/>
      <c r="ACX18105" s="60"/>
      <c r="ACY18105" s="60">
        <v>2.7928479760861099E-2</v>
      </c>
      <c r="ACZ18105" s="60"/>
      <c r="ADA18105" s="60"/>
      <c r="ADB18105" s="60"/>
      <c r="ADC18105" s="60"/>
      <c r="ADD18105" s="60"/>
      <c r="ADE18105" s="60"/>
    </row>
    <row r="18106" spans="760:785" x14ac:dyDescent="0.25">
      <c r="ACF18106" s="60"/>
      <c r="ACG18106" s="60"/>
      <c r="ACH18106" s="60"/>
      <c r="ACI18106" s="60"/>
      <c r="ACJ18106" s="60"/>
      <c r="ACK18106" s="60"/>
      <c r="ACL18106" s="60"/>
      <c r="ACM18106" s="60"/>
      <c r="ACN18106" s="60"/>
      <c r="ACO18106" s="60"/>
      <c r="ACP18106" s="60"/>
      <c r="ACQ18106" s="60"/>
      <c r="ACR18106" s="60"/>
      <c r="ACS18106" s="60"/>
      <c r="ACT18106" s="60"/>
      <c r="ACU18106" s="60"/>
      <c r="ACV18106" s="60"/>
      <c r="ACW18106" s="60"/>
      <c r="ACX18106" s="60"/>
      <c r="ACY18106" s="60">
        <v>2.7928479760861099E-2</v>
      </c>
      <c r="ACZ18106" s="60"/>
      <c r="ADA18106" s="60"/>
      <c r="ADB18106" s="60"/>
      <c r="ADC18106" s="60"/>
      <c r="ADD18106" s="60"/>
      <c r="ADE18106" s="60"/>
    </row>
    <row r="18107" spans="760:785" x14ac:dyDescent="0.25">
      <c r="ACF18107" s="60"/>
      <c r="ACG18107" s="60"/>
      <c r="ACH18107" s="60"/>
      <c r="ACI18107" s="60"/>
      <c r="ACJ18107" s="60"/>
      <c r="ACK18107" s="60"/>
      <c r="ACL18107" s="60"/>
      <c r="ACM18107" s="60"/>
      <c r="ACN18107" s="60"/>
      <c r="ACO18107" s="60"/>
      <c r="ACP18107" s="60"/>
      <c r="ACQ18107" s="60"/>
      <c r="ACR18107" s="60"/>
      <c r="ACS18107" s="60"/>
      <c r="ACT18107" s="60"/>
      <c r="ACU18107" s="60"/>
      <c r="ACV18107" s="60"/>
      <c r="ACW18107" s="60"/>
      <c r="ACX18107" s="60"/>
      <c r="ACY18107" s="60">
        <v>2.7924457405614899E-2</v>
      </c>
      <c r="ACZ18107" s="60"/>
      <c r="ADA18107" s="60"/>
      <c r="ADB18107" s="60"/>
      <c r="ADC18107" s="60"/>
      <c r="ADD18107" s="60"/>
      <c r="ADE18107" s="60"/>
    </row>
    <row r="18108" spans="760:785" x14ac:dyDescent="0.25">
      <c r="ACF18108" s="60"/>
      <c r="ACG18108" s="60"/>
      <c r="ACH18108" s="60"/>
      <c r="ACI18108" s="60"/>
      <c r="ACJ18108" s="60"/>
      <c r="ACK18108" s="60"/>
      <c r="ACL18108" s="60"/>
      <c r="ACM18108" s="60"/>
      <c r="ACN18108" s="60"/>
      <c r="ACO18108" s="60"/>
      <c r="ACP18108" s="60"/>
      <c r="ACQ18108" s="60"/>
      <c r="ACR18108" s="60"/>
      <c r="ACS18108" s="60"/>
      <c r="ACT18108" s="60"/>
      <c r="ACU18108" s="60"/>
      <c r="ACV18108" s="60"/>
      <c r="ACW18108" s="60"/>
      <c r="ACX18108" s="60"/>
      <c r="ACY18108" s="60">
        <v>2.7924457405614899E-2</v>
      </c>
      <c r="ACZ18108" s="60"/>
      <c r="ADA18108" s="60"/>
      <c r="ADB18108" s="60"/>
      <c r="ADC18108" s="60"/>
      <c r="ADD18108" s="60"/>
      <c r="ADE18108" s="60"/>
    </row>
    <row r="18109" spans="760:785" x14ac:dyDescent="0.25">
      <c r="ACF18109" s="60"/>
      <c r="ACG18109" s="60"/>
      <c r="ACH18109" s="60"/>
      <c r="ACI18109" s="60"/>
      <c r="ACJ18109" s="60"/>
      <c r="ACK18109" s="60"/>
      <c r="ACL18109" s="60"/>
      <c r="ACM18109" s="60"/>
      <c r="ACN18109" s="60"/>
      <c r="ACO18109" s="60"/>
      <c r="ACP18109" s="60"/>
      <c r="ACQ18109" s="60"/>
      <c r="ACR18109" s="60"/>
      <c r="ACS18109" s="60"/>
      <c r="ACT18109" s="60"/>
      <c r="ACU18109" s="60"/>
      <c r="ACV18109" s="60"/>
      <c r="ACW18109" s="60"/>
      <c r="ACX18109" s="60"/>
      <c r="ACY18109" s="60">
        <v>2.7898126139906901E-2</v>
      </c>
      <c r="ACZ18109" s="60"/>
      <c r="ADA18109" s="60"/>
      <c r="ADB18109" s="60"/>
      <c r="ADC18109" s="60"/>
      <c r="ADD18109" s="60"/>
      <c r="ADE18109" s="60"/>
    </row>
    <row r="18110" spans="760:785" x14ac:dyDescent="0.25">
      <c r="ACF18110" s="60"/>
      <c r="ACG18110" s="60"/>
      <c r="ACH18110" s="60"/>
      <c r="ACI18110" s="60"/>
      <c r="ACJ18110" s="60"/>
      <c r="ACK18110" s="60"/>
      <c r="ACL18110" s="60"/>
      <c r="ACM18110" s="60"/>
      <c r="ACN18110" s="60"/>
      <c r="ACO18110" s="60"/>
      <c r="ACP18110" s="60"/>
      <c r="ACQ18110" s="60"/>
      <c r="ACR18110" s="60"/>
      <c r="ACS18110" s="60"/>
      <c r="ACT18110" s="60"/>
      <c r="ACU18110" s="60"/>
      <c r="ACV18110" s="60"/>
      <c r="ACW18110" s="60"/>
      <c r="ACX18110" s="60"/>
      <c r="ACY18110" s="60">
        <v>2.7898126139906901E-2</v>
      </c>
      <c r="ACZ18110" s="60"/>
      <c r="ADA18110" s="60"/>
      <c r="ADB18110" s="60"/>
      <c r="ADC18110" s="60"/>
      <c r="ADD18110" s="60"/>
      <c r="ADE18110" s="60"/>
    </row>
    <row r="18111" spans="760:785" x14ac:dyDescent="0.25">
      <c r="ACF18111" s="60"/>
      <c r="ACG18111" s="60"/>
      <c r="ACH18111" s="60"/>
      <c r="ACI18111" s="60"/>
      <c r="ACJ18111" s="60"/>
      <c r="ACK18111" s="60"/>
      <c r="ACL18111" s="60"/>
      <c r="ACM18111" s="60"/>
      <c r="ACN18111" s="60"/>
      <c r="ACO18111" s="60"/>
      <c r="ACP18111" s="60"/>
      <c r="ACQ18111" s="60"/>
      <c r="ACR18111" s="60"/>
      <c r="ACS18111" s="60"/>
      <c r="ACT18111" s="60"/>
      <c r="ACU18111" s="60"/>
      <c r="ACV18111" s="60"/>
      <c r="ACW18111" s="60"/>
      <c r="ACX18111" s="60"/>
      <c r="ACY18111" s="60">
        <v>2.7869066181627399E-2</v>
      </c>
      <c r="ACZ18111" s="60"/>
      <c r="ADA18111" s="60"/>
      <c r="ADB18111" s="60"/>
      <c r="ADC18111" s="60"/>
      <c r="ADD18111" s="60"/>
      <c r="ADE18111" s="60"/>
    </row>
    <row r="18112" spans="760:785" x14ac:dyDescent="0.25">
      <c r="ACF18112" s="60"/>
      <c r="ACG18112" s="60"/>
      <c r="ACH18112" s="60"/>
      <c r="ACI18112" s="60"/>
      <c r="ACJ18112" s="60"/>
      <c r="ACK18112" s="60"/>
      <c r="ACL18112" s="60"/>
      <c r="ACM18112" s="60"/>
      <c r="ACN18112" s="60"/>
      <c r="ACO18112" s="60"/>
      <c r="ACP18112" s="60"/>
      <c r="ACQ18112" s="60"/>
      <c r="ACR18112" s="60"/>
      <c r="ACS18112" s="60"/>
      <c r="ACT18112" s="60"/>
      <c r="ACU18112" s="60"/>
      <c r="ACV18112" s="60"/>
      <c r="ACW18112" s="60"/>
      <c r="ACX18112" s="60"/>
      <c r="ACY18112" s="60">
        <v>2.7869066181627399E-2</v>
      </c>
      <c r="ACZ18112" s="60"/>
      <c r="ADA18112" s="60"/>
      <c r="ADB18112" s="60"/>
      <c r="ADC18112" s="60"/>
      <c r="ADD18112" s="60"/>
      <c r="ADE18112" s="60"/>
    </row>
    <row r="18113" spans="760:785" x14ac:dyDescent="0.25">
      <c r="ACF18113" s="60"/>
      <c r="ACG18113" s="60"/>
      <c r="ACH18113" s="60"/>
      <c r="ACI18113" s="60"/>
      <c r="ACJ18113" s="60"/>
      <c r="ACK18113" s="60"/>
      <c r="ACL18113" s="60"/>
      <c r="ACM18113" s="60"/>
      <c r="ACN18113" s="60"/>
      <c r="ACO18113" s="60"/>
      <c r="ACP18113" s="60"/>
      <c r="ACQ18113" s="60"/>
      <c r="ACR18113" s="60"/>
      <c r="ACS18113" s="60"/>
      <c r="ACT18113" s="60"/>
      <c r="ACU18113" s="60"/>
      <c r="ACV18113" s="60"/>
      <c r="ACW18113" s="60"/>
      <c r="ACX18113" s="60"/>
      <c r="ACY18113" s="60">
        <v>2.7858167384781099E-2</v>
      </c>
      <c r="ACZ18113" s="60"/>
      <c r="ADA18113" s="60"/>
      <c r="ADB18113" s="60"/>
      <c r="ADC18113" s="60"/>
      <c r="ADD18113" s="60"/>
      <c r="ADE18113" s="60"/>
    </row>
    <row r="18114" spans="760:785" x14ac:dyDescent="0.25">
      <c r="ACF18114" s="60"/>
      <c r="ACG18114" s="60"/>
      <c r="ACH18114" s="60"/>
      <c r="ACI18114" s="60"/>
      <c r="ACJ18114" s="60"/>
      <c r="ACK18114" s="60"/>
      <c r="ACL18114" s="60"/>
      <c r="ACM18114" s="60"/>
      <c r="ACN18114" s="60"/>
      <c r="ACO18114" s="60"/>
      <c r="ACP18114" s="60"/>
      <c r="ACQ18114" s="60"/>
      <c r="ACR18114" s="60"/>
      <c r="ACS18114" s="60"/>
      <c r="ACT18114" s="60"/>
      <c r="ACU18114" s="60"/>
      <c r="ACV18114" s="60"/>
      <c r="ACW18114" s="60"/>
      <c r="ACX18114" s="60"/>
      <c r="ACY18114" s="60">
        <v>2.7858167384781099E-2</v>
      </c>
      <c r="ACZ18114" s="60"/>
      <c r="ADA18114" s="60"/>
      <c r="ADB18114" s="60"/>
      <c r="ADC18114" s="60"/>
      <c r="ADD18114" s="60"/>
      <c r="ADE18114" s="60"/>
    </row>
    <row r="18115" spans="760:785" x14ac:dyDescent="0.25">
      <c r="ACF18115" s="60"/>
      <c r="ACG18115" s="60"/>
      <c r="ACH18115" s="60"/>
      <c r="ACI18115" s="60"/>
      <c r="ACJ18115" s="60"/>
      <c r="ACK18115" s="60"/>
      <c r="ACL18115" s="60"/>
      <c r="ACM18115" s="60"/>
      <c r="ACN18115" s="60"/>
      <c r="ACO18115" s="60"/>
      <c r="ACP18115" s="60"/>
      <c r="ACQ18115" s="60"/>
      <c r="ACR18115" s="60"/>
      <c r="ACS18115" s="60"/>
      <c r="ACT18115" s="60"/>
      <c r="ACU18115" s="60"/>
      <c r="ACV18115" s="60"/>
      <c r="ACW18115" s="60"/>
      <c r="ACX18115" s="60"/>
      <c r="ACY18115" s="60">
        <v>2.7796832129021599E-2</v>
      </c>
      <c r="ACZ18115" s="60"/>
      <c r="ADA18115" s="60"/>
      <c r="ADB18115" s="60"/>
      <c r="ADC18115" s="60"/>
      <c r="ADD18115" s="60"/>
      <c r="ADE18115" s="60"/>
    </row>
    <row r="18116" spans="760:785" x14ac:dyDescent="0.25">
      <c r="ACF18116" s="60"/>
      <c r="ACG18116" s="60"/>
      <c r="ACH18116" s="60"/>
      <c r="ACI18116" s="60"/>
      <c r="ACJ18116" s="60"/>
      <c r="ACK18116" s="60"/>
      <c r="ACL18116" s="60"/>
      <c r="ACM18116" s="60"/>
      <c r="ACN18116" s="60"/>
      <c r="ACO18116" s="60"/>
      <c r="ACP18116" s="60"/>
      <c r="ACQ18116" s="60"/>
      <c r="ACR18116" s="60"/>
      <c r="ACS18116" s="60"/>
      <c r="ACT18116" s="60"/>
      <c r="ACU18116" s="60"/>
      <c r="ACV18116" s="60"/>
      <c r="ACW18116" s="60"/>
      <c r="ACX18116" s="60"/>
      <c r="ACY18116" s="60">
        <v>2.7796832129021599E-2</v>
      </c>
      <c r="ACZ18116" s="60"/>
      <c r="ADA18116" s="60"/>
      <c r="ADB18116" s="60"/>
      <c r="ADC18116" s="60"/>
      <c r="ADD18116" s="60"/>
      <c r="ADE18116" s="60"/>
    </row>
    <row r="18117" spans="760:785" x14ac:dyDescent="0.25">
      <c r="ACF18117" s="60"/>
      <c r="ACG18117" s="60"/>
      <c r="ACH18117" s="60"/>
      <c r="ACI18117" s="60"/>
      <c r="ACJ18117" s="60"/>
      <c r="ACK18117" s="60"/>
      <c r="ACL18117" s="60"/>
      <c r="ACM18117" s="60"/>
      <c r="ACN18117" s="60"/>
      <c r="ACO18117" s="60"/>
      <c r="ACP18117" s="60"/>
      <c r="ACQ18117" s="60"/>
      <c r="ACR18117" s="60"/>
      <c r="ACS18117" s="60"/>
      <c r="ACT18117" s="60"/>
      <c r="ACU18117" s="60"/>
      <c r="ACV18117" s="60"/>
      <c r="ACW18117" s="60"/>
      <c r="ACX18117" s="60"/>
      <c r="ACY18117" s="60">
        <v>2.77369611155832E-2</v>
      </c>
      <c r="ACZ18117" s="60"/>
      <c r="ADA18117" s="60"/>
      <c r="ADB18117" s="60"/>
      <c r="ADC18117" s="60"/>
      <c r="ADD18117" s="60"/>
      <c r="ADE18117" s="60"/>
    </row>
    <row r="18118" spans="760:785" x14ac:dyDescent="0.25">
      <c r="ACF18118" s="60"/>
      <c r="ACG18118" s="60"/>
      <c r="ACH18118" s="60"/>
      <c r="ACI18118" s="60"/>
      <c r="ACJ18118" s="60"/>
      <c r="ACK18118" s="60"/>
      <c r="ACL18118" s="60"/>
      <c r="ACM18118" s="60"/>
      <c r="ACN18118" s="60"/>
      <c r="ACO18118" s="60"/>
      <c r="ACP18118" s="60"/>
      <c r="ACQ18118" s="60"/>
      <c r="ACR18118" s="60"/>
      <c r="ACS18118" s="60"/>
      <c r="ACT18118" s="60"/>
      <c r="ACU18118" s="60"/>
      <c r="ACV18118" s="60"/>
      <c r="ACW18118" s="60"/>
      <c r="ACX18118" s="60"/>
      <c r="ACY18118" s="60">
        <v>2.77369611155832E-2</v>
      </c>
      <c r="ACZ18118" s="60"/>
      <c r="ADA18118" s="60"/>
      <c r="ADB18118" s="60"/>
      <c r="ADC18118" s="60"/>
      <c r="ADD18118" s="60"/>
      <c r="ADE18118" s="60"/>
    </row>
    <row r="18119" spans="760:785" x14ac:dyDescent="0.25">
      <c r="ACF18119" s="60"/>
      <c r="ACG18119" s="60"/>
      <c r="ACH18119" s="60"/>
      <c r="ACI18119" s="60"/>
      <c r="ACJ18119" s="60"/>
      <c r="ACK18119" s="60"/>
      <c r="ACL18119" s="60"/>
      <c r="ACM18119" s="60"/>
      <c r="ACN18119" s="60"/>
      <c r="ACO18119" s="60"/>
      <c r="ACP18119" s="60"/>
      <c r="ACQ18119" s="60"/>
      <c r="ACR18119" s="60"/>
      <c r="ACS18119" s="60"/>
      <c r="ACT18119" s="60"/>
      <c r="ACU18119" s="60"/>
      <c r="ACV18119" s="60"/>
      <c r="ACW18119" s="60"/>
      <c r="ACX18119" s="60"/>
      <c r="ACY18119" s="60">
        <v>2.7670120808397401E-2</v>
      </c>
      <c r="ACZ18119" s="60"/>
      <c r="ADA18119" s="60"/>
      <c r="ADB18119" s="60"/>
      <c r="ADC18119" s="60"/>
      <c r="ADD18119" s="60"/>
      <c r="ADE18119" s="60"/>
    </row>
    <row r="18120" spans="760:785" x14ac:dyDescent="0.25">
      <c r="ACF18120" s="60"/>
      <c r="ACG18120" s="60"/>
      <c r="ACH18120" s="60"/>
      <c r="ACI18120" s="60"/>
      <c r="ACJ18120" s="60"/>
      <c r="ACK18120" s="60"/>
      <c r="ACL18120" s="60"/>
      <c r="ACM18120" s="60"/>
      <c r="ACN18120" s="60"/>
      <c r="ACO18120" s="60"/>
      <c r="ACP18120" s="60"/>
      <c r="ACQ18120" s="60"/>
      <c r="ACR18120" s="60"/>
      <c r="ACS18120" s="60"/>
      <c r="ACT18120" s="60"/>
      <c r="ACU18120" s="60"/>
      <c r="ACV18120" s="60"/>
      <c r="ACW18120" s="60"/>
      <c r="ACX18120" s="60"/>
      <c r="ACY18120" s="60">
        <v>2.7670120808397401E-2</v>
      </c>
      <c r="ACZ18120" s="60"/>
      <c r="ADA18120" s="60"/>
      <c r="ADB18120" s="60"/>
      <c r="ADC18120" s="60"/>
      <c r="ADD18120" s="60"/>
      <c r="ADE18120" s="60"/>
    </row>
    <row r="18121" spans="760:785" x14ac:dyDescent="0.25">
      <c r="ACF18121" s="60"/>
      <c r="ACG18121" s="60"/>
      <c r="ACH18121" s="60"/>
      <c r="ACI18121" s="60"/>
      <c r="ACJ18121" s="60"/>
      <c r="ACK18121" s="60"/>
      <c r="ACL18121" s="60"/>
      <c r="ACM18121" s="60"/>
      <c r="ACN18121" s="60"/>
      <c r="ACO18121" s="60"/>
      <c r="ACP18121" s="60"/>
      <c r="ACQ18121" s="60"/>
      <c r="ACR18121" s="60"/>
      <c r="ACS18121" s="60"/>
      <c r="ACT18121" s="60"/>
      <c r="ACU18121" s="60"/>
      <c r="ACV18121" s="60"/>
      <c r="ACW18121" s="60"/>
      <c r="ACX18121" s="60"/>
      <c r="ACY18121" s="60">
        <v>2.7651759219513999E-2</v>
      </c>
      <c r="ACZ18121" s="60"/>
      <c r="ADA18121" s="60"/>
      <c r="ADB18121" s="60"/>
      <c r="ADC18121" s="60"/>
      <c r="ADD18121" s="60"/>
      <c r="ADE18121" s="60"/>
    </row>
    <row r="18122" spans="760:785" x14ac:dyDescent="0.25">
      <c r="ACF18122" s="60"/>
      <c r="ACG18122" s="60"/>
      <c r="ACH18122" s="60"/>
      <c r="ACI18122" s="60"/>
      <c r="ACJ18122" s="60"/>
      <c r="ACK18122" s="60"/>
      <c r="ACL18122" s="60"/>
      <c r="ACM18122" s="60"/>
      <c r="ACN18122" s="60"/>
      <c r="ACO18122" s="60"/>
      <c r="ACP18122" s="60"/>
      <c r="ACQ18122" s="60"/>
      <c r="ACR18122" s="60"/>
      <c r="ACS18122" s="60"/>
      <c r="ACT18122" s="60"/>
      <c r="ACU18122" s="60"/>
      <c r="ACV18122" s="60"/>
      <c r="ACW18122" s="60"/>
      <c r="ACX18122" s="60"/>
      <c r="ACY18122" s="60">
        <v>2.7651759219513999E-2</v>
      </c>
      <c r="ACZ18122" s="60"/>
      <c r="ADA18122" s="60"/>
      <c r="ADB18122" s="60"/>
      <c r="ADC18122" s="60"/>
      <c r="ADD18122" s="60"/>
      <c r="ADE18122" s="60"/>
    </row>
    <row r="18123" spans="760:785" x14ac:dyDescent="0.25">
      <c r="ACF18123" s="60"/>
      <c r="ACG18123" s="60"/>
      <c r="ACH18123" s="60"/>
      <c r="ACI18123" s="60"/>
      <c r="ACJ18123" s="60"/>
      <c r="ACK18123" s="60"/>
      <c r="ACL18123" s="60"/>
      <c r="ACM18123" s="60"/>
      <c r="ACN18123" s="60"/>
      <c r="ACO18123" s="60"/>
      <c r="ACP18123" s="60"/>
      <c r="ACQ18123" s="60"/>
      <c r="ACR18123" s="60"/>
      <c r="ACS18123" s="60"/>
      <c r="ACT18123" s="60"/>
      <c r="ACU18123" s="60"/>
      <c r="ACV18123" s="60"/>
      <c r="ACW18123" s="60"/>
      <c r="ACX18123" s="60"/>
      <c r="ACY18123" s="60">
        <v>2.7650746283519798E-2</v>
      </c>
      <c r="ACZ18123" s="60"/>
      <c r="ADA18123" s="60"/>
      <c r="ADB18123" s="60"/>
      <c r="ADC18123" s="60"/>
      <c r="ADD18123" s="60"/>
      <c r="ADE18123" s="60"/>
    </row>
    <row r="18124" spans="760:785" x14ac:dyDescent="0.25">
      <c r="ACF18124" s="60"/>
      <c r="ACG18124" s="60"/>
      <c r="ACH18124" s="60"/>
      <c r="ACI18124" s="60"/>
      <c r="ACJ18124" s="60"/>
      <c r="ACK18124" s="60"/>
      <c r="ACL18124" s="60"/>
      <c r="ACM18124" s="60"/>
      <c r="ACN18124" s="60"/>
      <c r="ACO18124" s="60"/>
      <c r="ACP18124" s="60"/>
      <c r="ACQ18124" s="60"/>
      <c r="ACR18124" s="60"/>
      <c r="ACS18124" s="60"/>
      <c r="ACT18124" s="60"/>
      <c r="ACU18124" s="60"/>
      <c r="ACV18124" s="60"/>
      <c r="ACW18124" s="60"/>
      <c r="ACX18124" s="60"/>
      <c r="ACY18124" s="60">
        <v>2.7650746283519798E-2</v>
      </c>
      <c r="ACZ18124" s="60"/>
      <c r="ADA18124" s="60"/>
      <c r="ADB18124" s="60"/>
      <c r="ADC18124" s="60"/>
      <c r="ADD18124" s="60"/>
      <c r="ADE18124" s="60"/>
    </row>
    <row r="18125" spans="760:785" x14ac:dyDescent="0.25">
      <c r="ACF18125" s="60"/>
      <c r="ACG18125" s="60"/>
      <c r="ACH18125" s="60"/>
      <c r="ACI18125" s="60"/>
      <c r="ACJ18125" s="60"/>
      <c r="ACK18125" s="60"/>
      <c r="ACL18125" s="60"/>
      <c r="ACM18125" s="60"/>
      <c r="ACN18125" s="60"/>
      <c r="ACO18125" s="60"/>
      <c r="ACP18125" s="60"/>
      <c r="ACQ18125" s="60"/>
      <c r="ACR18125" s="60"/>
      <c r="ACS18125" s="60"/>
      <c r="ACT18125" s="60"/>
      <c r="ACU18125" s="60"/>
      <c r="ACV18125" s="60"/>
      <c r="ACW18125" s="60"/>
      <c r="ACX18125" s="60"/>
      <c r="ACY18125" s="60">
        <v>2.7625712052140001E-2</v>
      </c>
      <c r="ACZ18125" s="60"/>
      <c r="ADA18125" s="60"/>
      <c r="ADB18125" s="60"/>
      <c r="ADC18125" s="60"/>
      <c r="ADD18125" s="60"/>
      <c r="ADE18125" s="60"/>
    </row>
    <row r="18126" spans="760:785" x14ac:dyDescent="0.25">
      <c r="ACF18126" s="60"/>
      <c r="ACG18126" s="60"/>
      <c r="ACH18126" s="60"/>
      <c r="ACI18126" s="60"/>
      <c r="ACJ18126" s="60"/>
      <c r="ACK18126" s="60"/>
      <c r="ACL18126" s="60"/>
      <c r="ACM18126" s="60"/>
      <c r="ACN18126" s="60"/>
      <c r="ACO18126" s="60"/>
      <c r="ACP18126" s="60"/>
      <c r="ACQ18126" s="60"/>
      <c r="ACR18126" s="60"/>
      <c r="ACS18126" s="60"/>
      <c r="ACT18126" s="60"/>
      <c r="ACU18126" s="60"/>
      <c r="ACV18126" s="60"/>
      <c r="ACW18126" s="60"/>
      <c r="ACX18126" s="60"/>
      <c r="ACY18126" s="60">
        <v>2.7625712052140001E-2</v>
      </c>
      <c r="ACZ18126" s="60"/>
      <c r="ADA18126" s="60"/>
      <c r="ADB18126" s="60"/>
      <c r="ADC18126" s="60"/>
      <c r="ADD18126" s="60"/>
      <c r="ADE18126" s="60"/>
    </row>
    <row r="18127" spans="760:785" x14ac:dyDescent="0.25">
      <c r="ACF18127" s="60"/>
      <c r="ACG18127" s="60"/>
      <c r="ACH18127" s="60"/>
      <c r="ACI18127" s="60"/>
      <c r="ACJ18127" s="60"/>
      <c r="ACK18127" s="60"/>
      <c r="ACL18127" s="60"/>
      <c r="ACM18127" s="60"/>
      <c r="ACN18127" s="60"/>
      <c r="ACO18127" s="60"/>
      <c r="ACP18127" s="60"/>
      <c r="ACQ18127" s="60"/>
      <c r="ACR18127" s="60"/>
      <c r="ACS18127" s="60"/>
      <c r="ACT18127" s="60"/>
      <c r="ACU18127" s="60"/>
      <c r="ACV18127" s="60"/>
      <c r="ACW18127" s="60"/>
      <c r="ACX18127" s="60"/>
      <c r="ACY18127" s="60">
        <v>2.7619605883431601E-2</v>
      </c>
      <c r="ACZ18127" s="60"/>
      <c r="ADA18127" s="60"/>
      <c r="ADB18127" s="60"/>
      <c r="ADC18127" s="60"/>
      <c r="ADD18127" s="60"/>
      <c r="ADE18127" s="60"/>
    </row>
    <row r="18128" spans="760:785" x14ac:dyDescent="0.25">
      <c r="ACF18128" s="60"/>
      <c r="ACG18128" s="60"/>
      <c r="ACH18128" s="60"/>
      <c r="ACI18128" s="60"/>
      <c r="ACJ18128" s="60"/>
      <c r="ACK18128" s="60"/>
      <c r="ACL18128" s="60"/>
      <c r="ACM18128" s="60"/>
      <c r="ACN18128" s="60"/>
      <c r="ACO18128" s="60"/>
      <c r="ACP18128" s="60"/>
      <c r="ACQ18128" s="60"/>
      <c r="ACR18128" s="60"/>
      <c r="ACS18128" s="60"/>
      <c r="ACT18128" s="60"/>
      <c r="ACU18128" s="60"/>
      <c r="ACV18128" s="60"/>
      <c r="ACW18128" s="60"/>
      <c r="ACX18128" s="60"/>
      <c r="ACY18128" s="60">
        <v>2.7619605883431601E-2</v>
      </c>
      <c r="ACZ18128" s="60"/>
      <c r="ADA18128" s="60"/>
      <c r="ADB18128" s="60"/>
      <c r="ADC18128" s="60"/>
      <c r="ADD18128" s="60"/>
      <c r="ADE18128" s="60"/>
    </row>
    <row r="18129" spans="760:785" x14ac:dyDescent="0.25">
      <c r="ACF18129" s="60"/>
      <c r="ACG18129" s="60"/>
      <c r="ACH18129" s="60"/>
      <c r="ACI18129" s="60"/>
      <c r="ACJ18129" s="60"/>
      <c r="ACK18129" s="60"/>
      <c r="ACL18129" s="60"/>
      <c r="ACM18129" s="60"/>
      <c r="ACN18129" s="60"/>
      <c r="ACO18129" s="60"/>
      <c r="ACP18129" s="60"/>
      <c r="ACQ18129" s="60"/>
      <c r="ACR18129" s="60"/>
      <c r="ACS18129" s="60"/>
      <c r="ACT18129" s="60"/>
      <c r="ACU18129" s="60"/>
      <c r="ACV18129" s="60"/>
      <c r="ACW18129" s="60"/>
      <c r="ACX18129" s="60"/>
      <c r="ACY18129" s="60">
        <v>2.7613805605566401E-2</v>
      </c>
      <c r="ACZ18129" s="60"/>
      <c r="ADA18129" s="60"/>
      <c r="ADB18129" s="60"/>
      <c r="ADC18129" s="60"/>
      <c r="ADD18129" s="60"/>
      <c r="ADE18129" s="60"/>
    </row>
    <row r="18130" spans="760:785" x14ac:dyDescent="0.25">
      <c r="ACF18130" s="60"/>
      <c r="ACG18130" s="60"/>
      <c r="ACH18130" s="60"/>
      <c r="ACI18130" s="60"/>
      <c r="ACJ18130" s="60"/>
      <c r="ACK18130" s="60"/>
      <c r="ACL18130" s="60"/>
      <c r="ACM18130" s="60"/>
      <c r="ACN18130" s="60"/>
      <c r="ACO18130" s="60"/>
      <c r="ACP18130" s="60"/>
      <c r="ACQ18130" s="60"/>
      <c r="ACR18130" s="60"/>
      <c r="ACS18130" s="60"/>
      <c r="ACT18130" s="60"/>
      <c r="ACU18130" s="60"/>
      <c r="ACV18130" s="60"/>
      <c r="ACW18130" s="60"/>
      <c r="ACX18130" s="60"/>
      <c r="ACY18130" s="60">
        <v>2.7613805605566401E-2</v>
      </c>
      <c r="ACZ18130" s="60"/>
      <c r="ADA18130" s="60"/>
      <c r="ADB18130" s="60"/>
      <c r="ADC18130" s="60"/>
      <c r="ADD18130" s="60"/>
      <c r="ADE18130" s="60"/>
    </row>
    <row r="18131" spans="760:785" x14ac:dyDescent="0.25">
      <c r="ACF18131" s="60"/>
      <c r="ACG18131" s="60"/>
      <c r="ACH18131" s="60"/>
      <c r="ACI18131" s="60"/>
      <c r="ACJ18131" s="60"/>
      <c r="ACK18131" s="60"/>
      <c r="ACL18131" s="60"/>
      <c r="ACM18131" s="60"/>
      <c r="ACN18131" s="60"/>
      <c r="ACO18131" s="60"/>
      <c r="ACP18131" s="60"/>
      <c r="ACQ18131" s="60"/>
      <c r="ACR18131" s="60"/>
      <c r="ACS18131" s="60"/>
      <c r="ACT18131" s="60"/>
      <c r="ACU18131" s="60"/>
      <c r="ACV18131" s="60"/>
      <c r="ACW18131" s="60"/>
      <c r="ACX18131" s="60"/>
      <c r="ACY18131" s="60">
        <v>2.7594590272990299E-2</v>
      </c>
      <c r="ACZ18131" s="60"/>
      <c r="ADA18131" s="60"/>
      <c r="ADB18131" s="60"/>
      <c r="ADC18131" s="60"/>
      <c r="ADD18131" s="60"/>
      <c r="ADE18131" s="60"/>
    </row>
    <row r="18132" spans="760:785" x14ac:dyDescent="0.25">
      <c r="ACF18132" s="60"/>
      <c r="ACG18132" s="60"/>
      <c r="ACH18132" s="60"/>
      <c r="ACI18132" s="60"/>
      <c r="ACJ18132" s="60"/>
      <c r="ACK18132" s="60"/>
      <c r="ACL18132" s="60"/>
      <c r="ACM18132" s="60"/>
      <c r="ACN18132" s="60"/>
      <c r="ACO18132" s="60"/>
      <c r="ACP18132" s="60"/>
      <c r="ACQ18132" s="60"/>
      <c r="ACR18132" s="60"/>
      <c r="ACS18132" s="60"/>
      <c r="ACT18132" s="60"/>
      <c r="ACU18132" s="60"/>
      <c r="ACV18132" s="60"/>
      <c r="ACW18132" s="60"/>
      <c r="ACX18132" s="60"/>
      <c r="ACY18132" s="60">
        <v>2.7594590272990299E-2</v>
      </c>
      <c r="ACZ18132" s="60"/>
      <c r="ADA18132" s="60"/>
      <c r="ADB18132" s="60"/>
      <c r="ADC18132" s="60"/>
      <c r="ADD18132" s="60"/>
      <c r="ADE18132" s="60"/>
    </row>
    <row r="18133" spans="760:785" x14ac:dyDescent="0.25">
      <c r="ACF18133" s="60"/>
      <c r="ACG18133" s="60"/>
      <c r="ACH18133" s="60"/>
      <c r="ACI18133" s="60"/>
      <c r="ACJ18133" s="60"/>
      <c r="ACK18133" s="60"/>
      <c r="ACL18133" s="60"/>
      <c r="ACM18133" s="60"/>
      <c r="ACN18133" s="60"/>
      <c r="ACO18133" s="60"/>
      <c r="ACP18133" s="60"/>
      <c r="ACQ18133" s="60"/>
      <c r="ACR18133" s="60"/>
      <c r="ACS18133" s="60"/>
      <c r="ACT18133" s="60"/>
      <c r="ACU18133" s="60"/>
      <c r="ACV18133" s="60"/>
      <c r="ACW18133" s="60"/>
      <c r="ACX18133" s="60"/>
      <c r="ACY18133" s="60">
        <v>2.7557593048435899E-2</v>
      </c>
      <c r="ACZ18133" s="60"/>
      <c r="ADA18133" s="60"/>
      <c r="ADB18133" s="60"/>
      <c r="ADC18133" s="60"/>
      <c r="ADD18133" s="60"/>
      <c r="ADE18133" s="60"/>
    </row>
    <row r="18134" spans="760:785" x14ac:dyDescent="0.25">
      <c r="ACF18134" s="60"/>
      <c r="ACG18134" s="60"/>
      <c r="ACH18134" s="60"/>
      <c r="ACI18134" s="60"/>
      <c r="ACJ18134" s="60"/>
      <c r="ACK18134" s="60"/>
      <c r="ACL18134" s="60"/>
      <c r="ACM18134" s="60"/>
      <c r="ACN18134" s="60"/>
      <c r="ACO18134" s="60"/>
      <c r="ACP18134" s="60"/>
      <c r="ACQ18134" s="60"/>
      <c r="ACR18134" s="60"/>
      <c r="ACS18134" s="60"/>
      <c r="ACT18134" s="60"/>
      <c r="ACU18134" s="60"/>
      <c r="ACV18134" s="60"/>
      <c r="ACW18134" s="60"/>
      <c r="ACX18134" s="60"/>
      <c r="ACY18134" s="60">
        <v>2.7557593048435899E-2</v>
      </c>
      <c r="ACZ18134" s="60"/>
      <c r="ADA18134" s="60"/>
      <c r="ADB18134" s="60"/>
      <c r="ADC18134" s="60"/>
      <c r="ADD18134" s="60"/>
      <c r="ADE18134" s="60"/>
    </row>
    <row r="18135" spans="760:785" x14ac:dyDescent="0.25">
      <c r="ACF18135" s="60"/>
      <c r="ACG18135" s="60"/>
      <c r="ACH18135" s="60"/>
      <c r="ACI18135" s="60"/>
      <c r="ACJ18135" s="60"/>
      <c r="ACK18135" s="60"/>
      <c r="ACL18135" s="60"/>
      <c r="ACM18135" s="60"/>
      <c r="ACN18135" s="60"/>
      <c r="ACO18135" s="60"/>
      <c r="ACP18135" s="60"/>
      <c r="ACQ18135" s="60"/>
      <c r="ACR18135" s="60"/>
      <c r="ACS18135" s="60"/>
      <c r="ACT18135" s="60"/>
      <c r="ACU18135" s="60"/>
      <c r="ACV18135" s="60"/>
      <c r="ACW18135" s="60"/>
      <c r="ACX18135" s="60"/>
      <c r="ACY18135" s="60">
        <v>2.7536925115232001E-2</v>
      </c>
      <c r="ACZ18135" s="60"/>
      <c r="ADA18135" s="60"/>
      <c r="ADB18135" s="60"/>
      <c r="ADC18135" s="60"/>
      <c r="ADD18135" s="60"/>
      <c r="ADE18135" s="60"/>
    </row>
    <row r="18136" spans="760:785" x14ac:dyDescent="0.25">
      <c r="ACF18136" s="60"/>
      <c r="ACG18136" s="60"/>
      <c r="ACH18136" s="60"/>
      <c r="ACI18136" s="60"/>
      <c r="ACJ18136" s="60"/>
      <c r="ACK18136" s="60"/>
      <c r="ACL18136" s="60"/>
      <c r="ACM18136" s="60"/>
      <c r="ACN18136" s="60"/>
      <c r="ACO18136" s="60"/>
      <c r="ACP18136" s="60"/>
      <c r="ACQ18136" s="60"/>
      <c r="ACR18136" s="60"/>
      <c r="ACS18136" s="60"/>
      <c r="ACT18136" s="60"/>
      <c r="ACU18136" s="60"/>
      <c r="ACV18136" s="60"/>
      <c r="ACW18136" s="60"/>
      <c r="ACX18136" s="60"/>
      <c r="ACY18136" s="60">
        <v>2.7536925115232001E-2</v>
      </c>
      <c r="ACZ18136" s="60"/>
      <c r="ADA18136" s="60"/>
      <c r="ADB18136" s="60"/>
      <c r="ADC18136" s="60"/>
      <c r="ADD18136" s="60"/>
      <c r="ADE18136" s="60"/>
    </row>
    <row r="18137" spans="760:785" x14ac:dyDescent="0.25">
      <c r="ACF18137" s="60"/>
      <c r="ACG18137" s="60"/>
      <c r="ACH18137" s="60"/>
      <c r="ACI18137" s="60"/>
      <c r="ACJ18137" s="60"/>
      <c r="ACK18137" s="60"/>
      <c r="ACL18137" s="60"/>
      <c r="ACM18137" s="60"/>
      <c r="ACN18137" s="60"/>
      <c r="ACO18137" s="60"/>
      <c r="ACP18137" s="60"/>
      <c r="ACQ18137" s="60"/>
      <c r="ACR18137" s="60"/>
      <c r="ACS18137" s="60"/>
      <c r="ACT18137" s="60"/>
      <c r="ACU18137" s="60"/>
      <c r="ACV18137" s="60"/>
      <c r="ACW18137" s="60"/>
      <c r="ACX18137" s="60"/>
      <c r="ACY18137" s="60">
        <v>2.7525154575196401E-2</v>
      </c>
      <c r="ACZ18137" s="60"/>
      <c r="ADA18137" s="60"/>
      <c r="ADB18137" s="60"/>
      <c r="ADC18137" s="60"/>
      <c r="ADD18137" s="60"/>
      <c r="ADE18137" s="60"/>
    </row>
    <row r="18138" spans="760:785" x14ac:dyDescent="0.25">
      <c r="ACF18138" s="60"/>
      <c r="ACG18138" s="60"/>
      <c r="ACH18138" s="60"/>
      <c r="ACI18138" s="60"/>
      <c r="ACJ18138" s="60"/>
      <c r="ACK18138" s="60"/>
      <c r="ACL18138" s="60"/>
      <c r="ACM18138" s="60"/>
      <c r="ACN18138" s="60"/>
      <c r="ACO18138" s="60"/>
      <c r="ACP18138" s="60"/>
      <c r="ACQ18138" s="60"/>
      <c r="ACR18138" s="60"/>
      <c r="ACS18138" s="60"/>
      <c r="ACT18138" s="60"/>
      <c r="ACU18138" s="60"/>
      <c r="ACV18138" s="60"/>
      <c r="ACW18138" s="60"/>
      <c r="ACX18138" s="60"/>
      <c r="ACY18138" s="60">
        <v>2.7525154575196401E-2</v>
      </c>
      <c r="ACZ18138" s="60"/>
      <c r="ADA18138" s="60"/>
      <c r="ADB18138" s="60"/>
      <c r="ADC18138" s="60"/>
      <c r="ADD18138" s="60"/>
      <c r="ADE18138" s="60"/>
    </row>
    <row r="18139" spans="760:785" x14ac:dyDescent="0.25">
      <c r="ACF18139" s="60"/>
      <c r="ACG18139" s="60"/>
      <c r="ACH18139" s="60"/>
      <c r="ACI18139" s="60"/>
      <c r="ACJ18139" s="60"/>
      <c r="ACK18139" s="60"/>
      <c r="ACL18139" s="60"/>
      <c r="ACM18139" s="60"/>
      <c r="ACN18139" s="60"/>
      <c r="ACO18139" s="60"/>
      <c r="ACP18139" s="60"/>
      <c r="ACQ18139" s="60"/>
      <c r="ACR18139" s="60"/>
      <c r="ACS18139" s="60"/>
      <c r="ACT18139" s="60"/>
      <c r="ACU18139" s="60"/>
      <c r="ACV18139" s="60"/>
      <c r="ACW18139" s="60"/>
      <c r="ACX18139" s="60"/>
      <c r="ACY18139" s="60">
        <v>2.7524500672122299E-2</v>
      </c>
      <c r="ACZ18139" s="60"/>
      <c r="ADA18139" s="60"/>
      <c r="ADB18139" s="60"/>
      <c r="ADC18139" s="60"/>
      <c r="ADD18139" s="60"/>
      <c r="ADE18139" s="60"/>
    </row>
    <row r="18140" spans="760:785" x14ac:dyDescent="0.25">
      <c r="ACF18140" s="60"/>
      <c r="ACG18140" s="60"/>
      <c r="ACH18140" s="60"/>
      <c r="ACI18140" s="60"/>
      <c r="ACJ18140" s="60"/>
      <c r="ACK18140" s="60"/>
      <c r="ACL18140" s="60"/>
      <c r="ACM18140" s="60"/>
      <c r="ACN18140" s="60"/>
      <c r="ACO18140" s="60"/>
      <c r="ACP18140" s="60"/>
      <c r="ACQ18140" s="60"/>
      <c r="ACR18140" s="60"/>
      <c r="ACS18140" s="60"/>
      <c r="ACT18140" s="60"/>
      <c r="ACU18140" s="60"/>
      <c r="ACV18140" s="60"/>
      <c r="ACW18140" s="60"/>
      <c r="ACX18140" s="60"/>
      <c r="ACY18140" s="60">
        <v>2.7524500672122299E-2</v>
      </c>
      <c r="ACZ18140" s="60"/>
      <c r="ADA18140" s="60"/>
      <c r="ADB18140" s="60"/>
      <c r="ADC18140" s="60"/>
      <c r="ADD18140" s="60"/>
      <c r="ADE18140" s="60"/>
    </row>
    <row r="18141" spans="760:785" x14ac:dyDescent="0.25">
      <c r="ACF18141" s="60"/>
      <c r="ACG18141" s="60"/>
      <c r="ACH18141" s="60"/>
      <c r="ACI18141" s="60"/>
      <c r="ACJ18141" s="60"/>
      <c r="ACK18141" s="60"/>
      <c r="ACL18141" s="60"/>
      <c r="ACM18141" s="60"/>
      <c r="ACN18141" s="60"/>
      <c r="ACO18141" s="60"/>
      <c r="ACP18141" s="60"/>
      <c r="ACQ18141" s="60"/>
      <c r="ACR18141" s="60"/>
      <c r="ACS18141" s="60"/>
      <c r="ACT18141" s="60"/>
      <c r="ACU18141" s="60"/>
      <c r="ACV18141" s="60"/>
      <c r="ACW18141" s="60"/>
      <c r="ACX18141" s="60"/>
      <c r="ACY18141" s="60">
        <v>2.7502799488873499E-2</v>
      </c>
      <c r="ACZ18141" s="60"/>
      <c r="ADA18141" s="60"/>
      <c r="ADB18141" s="60"/>
      <c r="ADC18141" s="60"/>
      <c r="ADD18141" s="60"/>
      <c r="ADE18141" s="60"/>
    </row>
    <row r="18142" spans="760:785" x14ac:dyDescent="0.25">
      <c r="ACF18142" s="60"/>
      <c r="ACG18142" s="60"/>
      <c r="ACH18142" s="60"/>
      <c r="ACI18142" s="60"/>
      <c r="ACJ18142" s="60"/>
      <c r="ACK18142" s="60"/>
      <c r="ACL18142" s="60"/>
      <c r="ACM18142" s="60"/>
      <c r="ACN18142" s="60"/>
      <c r="ACO18142" s="60"/>
      <c r="ACP18142" s="60"/>
      <c r="ACQ18142" s="60"/>
      <c r="ACR18142" s="60"/>
      <c r="ACS18142" s="60"/>
      <c r="ACT18142" s="60"/>
      <c r="ACU18142" s="60"/>
      <c r="ACV18142" s="60"/>
      <c r="ACW18142" s="60"/>
      <c r="ACX18142" s="60"/>
      <c r="ACY18142" s="60">
        <v>2.7502799488873499E-2</v>
      </c>
      <c r="ACZ18142" s="60"/>
      <c r="ADA18142" s="60"/>
      <c r="ADB18142" s="60"/>
      <c r="ADC18142" s="60"/>
      <c r="ADD18142" s="60"/>
      <c r="ADE18142" s="60"/>
    </row>
    <row r="18143" spans="760:785" x14ac:dyDescent="0.25">
      <c r="ACF18143" s="60"/>
      <c r="ACG18143" s="60"/>
      <c r="ACH18143" s="60"/>
      <c r="ACI18143" s="60"/>
      <c r="ACJ18143" s="60"/>
      <c r="ACK18143" s="60"/>
      <c r="ACL18143" s="60"/>
      <c r="ACM18143" s="60"/>
      <c r="ACN18143" s="60"/>
      <c r="ACO18143" s="60"/>
      <c r="ACP18143" s="60"/>
      <c r="ACQ18143" s="60"/>
      <c r="ACR18143" s="60"/>
      <c r="ACS18143" s="60"/>
      <c r="ACT18143" s="60"/>
      <c r="ACU18143" s="60"/>
      <c r="ACV18143" s="60"/>
      <c r="ACW18143" s="60"/>
      <c r="ACX18143" s="60"/>
      <c r="ACY18143" s="60">
        <v>2.74958806610201E-2</v>
      </c>
      <c r="ACZ18143" s="60"/>
      <c r="ADA18143" s="60"/>
      <c r="ADB18143" s="60"/>
      <c r="ADC18143" s="60"/>
      <c r="ADD18143" s="60"/>
      <c r="ADE18143" s="60"/>
    </row>
    <row r="18144" spans="760:785" x14ac:dyDescent="0.25">
      <c r="ACF18144" s="60"/>
      <c r="ACG18144" s="60"/>
      <c r="ACH18144" s="60"/>
      <c r="ACI18144" s="60"/>
      <c r="ACJ18144" s="60"/>
      <c r="ACK18144" s="60"/>
      <c r="ACL18144" s="60"/>
      <c r="ACM18144" s="60"/>
      <c r="ACN18144" s="60"/>
      <c r="ACO18144" s="60"/>
      <c r="ACP18144" s="60"/>
      <c r="ACQ18144" s="60"/>
      <c r="ACR18144" s="60"/>
      <c r="ACS18144" s="60"/>
      <c r="ACT18144" s="60"/>
      <c r="ACU18144" s="60"/>
      <c r="ACV18144" s="60"/>
      <c r="ACW18144" s="60"/>
      <c r="ACX18144" s="60"/>
      <c r="ACY18144" s="60">
        <v>2.74958806610201E-2</v>
      </c>
      <c r="ACZ18144" s="60"/>
      <c r="ADA18144" s="60"/>
      <c r="ADB18144" s="60"/>
      <c r="ADC18144" s="60"/>
      <c r="ADD18144" s="60"/>
      <c r="ADE18144" s="60"/>
    </row>
    <row r="18145" spans="760:785" x14ac:dyDescent="0.25">
      <c r="ACF18145" s="60"/>
      <c r="ACG18145" s="60"/>
      <c r="ACH18145" s="60"/>
      <c r="ACI18145" s="60"/>
      <c r="ACJ18145" s="60"/>
      <c r="ACK18145" s="60"/>
      <c r="ACL18145" s="60"/>
      <c r="ACM18145" s="60"/>
      <c r="ACN18145" s="60"/>
      <c r="ACO18145" s="60"/>
      <c r="ACP18145" s="60"/>
      <c r="ACQ18145" s="60"/>
      <c r="ACR18145" s="60"/>
      <c r="ACS18145" s="60"/>
      <c r="ACT18145" s="60"/>
      <c r="ACU18145" s="60"/>
      <c r="ACV18145" s="60"/>
      <c r="ACW18145" s="60"/>
      <c r="ACX18145" s="60"/>
      <c r="ACY18145" s="60">
        <v>2.7428336749792101E-2</v>
      </c>
      <c r="ACZ18145" s="60"/>
      <c r="ADA18145" s="60"/>
      <c r="ADB18145" s="60"/>
      <c r="ADC18145" s="60"/>
      <c r="ADD18145" s="60"/>
      <c r="ADE18145" s="60"/>
    </row>
    <row r="18146" spans="760:785" x14ac:dyDescent="0.25">
      <c r="ACF18146" s="60"/>
      <c r="ACG18146" s="60"/>
      <c r="ACH18146" s="60"/>
      <c r="ACI18146" s="60"/>
      <c r="ACJ18146" s="60"/>
      <c r="ACK18146" s="60"/>
      <c r="ACL18146" s="60"/>
      <c r="ACM18146" s="60"/>
      <c r="ACN18146" s="60"/>
      <c r="ACO18146" s="60"/>
      <c r="ACP18146" s="60"/>
      <c r="ACQ18146" s="60"/>
      <c r="ACR18146" s="60"/>
      <c r="ACS18146" s="60"/>
      <c r="ACT18146" s="60"/>
      <c r="ACU18146" s="60"/>
      <c r="ACV18146" s="60"/>
      <c r="ACW18146" s="60"/>
      <c r="ACX18146" s="60"/>
      <c r="ACY18146" s="60">
        <v>2.7428336749792101E-2</v>
      </c>
      <c r="ACZ18146" s="60"/>
      <c r="ADA18146" s="60"/>
      <c r="ADB18146" s="60"/>
      <c r="ADC18146" s="60"/>
      <c r="ADD18146" s="60"/>
      <c r="ADE18146" s="60"/>
    </row>
    <row r="18147" spans="760:785" x14ac:dyDescent="0.25">
      <c r="ACF18147" s="60"/>
      <c r="ACG18147" s="60"/>
      <c r="ACH18147" s="60"/>
      <c r="ACI18147" s="60"/>
      <c r="ACJ18147" s="60"/>
      <c r="ACK18147" s="60"/>
      <c r="ACL18147" s="60"/>
      <c r="ACM18147" s="60"/>
      <c r="ACN18147" s="60"/>
      <c r="ACO18147" s="60"/>
      <c r="ACP18147" s="60"/>
      <c r="ACQ18147" s="60"/>
      <c r="ACR18147" s="60"/>
      <c r="ACS18147" s="60"/>
      <c r="ACT18147" s="60"/>
      <c r="ACU18147" s="60"/>
      <c r="ACV18147" s="60"/>
      <c r="ACW18147" s="60"/>
      <c r="ACX18147" s="60"/>
      <c r="ACY18147" s="60">
        <v>2.7423416497002001E-2</v>
      </c>
      <c r="ACZ18147" s="60"/>
      <c r="ADA18147" s="60"/>
      <c r="ADB18147" s="60"/>
      <c r="ADC18147" s="60"/>
      <c r="ADD18147" s="60"/>
      <c r="ADE18147" s="60"/>
    </row>
    <row r="18148" spans="760:785" x14ac:dyDescent="0.25">
      <c r="ACF18148" s="60"/>
      <c r="ACG18148" s="60"/>
      <c r="ACH18148" s="60"/>
      <c r="ACI18148" s="60"/>
      <c r="ACJ18148" s="60"/>
      <c r="ACK18148" s="60"/>
      <c r="ACL18148" s="60"/>
      <c r="ACM18148" s="60"/>
      <c r="ACN18148" s="60"/>
      <c r="ACO18148" s="60"/>
      <c r="ACP18148" s="60"/>
      <c r="ACQ18148" s="60"/>
      <c r="ACR18148" s="60"/>
      <c r="ACS18148" s="60"/>
      <c r="ACT18148" s="60"/>
      <c r="ACU18148" s="60"/>
      <c r="ACV18148" s="60"/>
      <c r="ACW18148" s="60"/>
      <c r="ACX18148" s="60"/>
      <c r="ACY18148" s="60">
        <v>2.7423416497002001E-2</v>
      </c>
      <c r="ACZ18148" s="60"/>
      <c r="ADA18148" s="60"/>
      <c r="ADB18148" s="60"/>
      <c r="ADC18148" s="60"/>
      <c r="ADD18148" s="60"/>
      <c r="ADE18148" s="60"/>
    </row>
    <row r="18149" spans="760:785" x14ac:dyDescent="0.25">
      <c r="ACF18149" s="60"/>
      <c r="ACG18149" s="60"/>
      <c r="ACH18149" s="60"/>
      <c r="ACI18149" s="60"/>
      <c r="ACJ18149" s="60"/>
      <c r="ACK18149" s="60"/>
      <c r="ACL18149" s="60"/>
      <c r="ACM18149" s="60"/>
      <c r="ACN18149" s="60"/>
      <c r="ACO18149" s="60"/>
      <c r="ACP18149" s="60"/>
      <c r="ACQ18149" s="60"/>
      <c r="ACR18149" s="60"/>
      <c r="ACS18149" s="60"/>
      <c r="ACT18149" s="60"/>
      <c r="ACU18149" s="60"/>
      <c r="ACV18149" s="60"/>
      <c r="ACW18149" s="60"/>
      <c r="ACX18149" s="60"/>
      <c r="ACY18149" s="60">
        <v>2.7264566247438199E-2</v>
      </c>
      <c r="ACZ18149" s="60"/>
      <c r="ADA18149" s="60"/>
      <c r="ADB18149" s="60"/>
      <c r="ADC18149" s="60"/>
      <c r="ADD18149" s="60"/>
      <c r="ADE18149" s="60"/>
    </row>
    <row r="18150" spans="760:785" x14ac:dyDescent="0.25">
      <c r="ACF18150" s="60"/>
      <c r="ACG18150" s="60"/>
      <c r="ACH18150" s="60"/>
      <c r="ACI18150" s="60"/>
      <c r="ACJ18150" s="60"/>
      <c r="ACK18150" s="60"/>
      <c r="ACL18150" s="60"/>
      <c r="ACM18150" s="60"/>
      <c r="ACN18150" s="60"/>
      <c r="ACO18150" s="60"/>
      <c r="ACP18150" s="60"/>
      <c r="ACQ18150" s="60"/>
      <c r="ACR18150" s="60"/>
      <c r="ACS18150" s="60"/>
      <c r="ACT18150" s="60"/>
      <c r="ACU18150" s="60"/>
      <c r="ACV18150" s="60"/>
      <c r="ACW18150" s="60"/>
      <c r="ACX18150" s="60"/>
      <c r="ACY18150" s="60">
        <v>2.7264566247438199E-2</v>
      </c>
      <c r="ACZ18150" s="60"/>
      <c r="ADA18150" s="60"/>
      <c r="ADB18150" s="60"/>
      <c r="ADC18150" s="60"/>
      <c r="ADD18150" s="60"/>
      <c r="ADE18150" s="60"/>
    </row>
    <row r="18151" spans="760:785" x14ac:dyDescent="0.25">
      <c r="ACF18151" s="60"/>
      <c r="ACG18151" s="60"/>
      <c r="ACH18151" s="60"/>
      <c r="ACI18151" s="60"/>
      <c r="ACJ18151" s="60"/>
      <c r="ACK18151" s="60"/>
      <c r="ACL18151" s="60"/>
      <c r="ACM18151" s="60"/>
      <c r="ACN18151" s="60"/>
      <c r="ACO18151" s="60"/>
      <c r="ACP18151" s="60"/>
      <c r="ACQ18151" s="60"/>
      <c r="ACR18151" s="60"/>
      <c r="ACS18151" s="60"/>
      <c r="ACT18151" s="60"/>
      <c r="ACU18151" s="60"/>
      <c r="ACV18151" s="60"/>
      <c r="ACW18151" s="60"/>
      <c r="ACX18151" s="60"/>
      <c r="ACY18151" s="60">
        <v>2.7236293461347E-2</v>
      </c>
      <c r="ACZ18151" s="60"/>
      <c r="ADA18151" s="60"/>
      <c r="ADB18151" s="60"/>
      <c r="ADC18151" s="60"/>
      <c r="ADD18151" s="60"/>
      <c r="ADE18151" s="60"/>
    </row>
    <row r="18152" spans="760:785" x14ac:dyDescent="0.25">
      <c r="ACF18152" s="60"/>
      <c r="ACG18152" s="60"/>
      <c r="ACH18152" s="60"/>
      <c r="ACI18152" s="60"/>
      <c r="ACJ18152" s="60"/>
      <c r="ACK18152" s="60"/>
      <c r="ACL18152" s="60"/>
      <c r="ACM18152" s="60"/>
      <c r="ACN18152" s="60"/>
      <c r="ACO18152" s="60"/>
      <c r="ACP18152" s="60"/>
      <c r="ACQ18152" s="60"/>
      <c r="ACR18152" s="60"/>
      <c r="ACS18152" s="60"/>
      <c r="ACT18152" s="60"/>
      <c r="ACU18152" s="60"/>
      <c r="ACV18152" s="60"/>
      <c r="ACW18152" s="60"/>
      <c r="ACX18152" s="60"/>
      <c r="ACY18152" s="60">
        <v>2.7236293461347E-2</v>
      </c>
      <c r="ACZ18152" s="60"/>
      <c r="ADA18152" s="60"/>
      <c r="ADB18152" s="60"/>
      <c r="ADC18152" s="60"/>
      <c r="ADD18152" s="60"/>
      <c r="ADE18152" s="60"/>
    </row>
    <row r="18153" spans="760:785" x14ac:dyDescent="0.25">
      <c r="ACF18153" s="60"/>
      <c r="ACG18153" s="60"/>
      <c r="ACH18153" s="60"/>
      <c r="ACI18153" s="60"/>
      <c r="ACJ18153" s="60"/>
      <c r="ACK18153" s="60"/>
      <c r="ACL18153" s="60"/>
      <c r="ACM18153" s="60"/>
      <c r="ACN18153" s="60"/>
      <c r="ACO18153" s="60"/>
      <c r="ACP18153" s="60"/>
      <c r="ACQ18153" s="60"/>
      <c r="ACR18153" s="60"/>
      <c r="ACS18153" s="60"/>
      <c r="ACT18153" s="60"/>
      <c r="ACU18153" s="60"/>
      <c r="ACV18153" s="60"/>
      <c r="ACW18153" s="60"/>
      <c r="ACX18153" s="60"/>
      <c r="ACY18153" s="60">
        <v>2.71999519394674E-2</v>
      </c>
      <c r="ACZ18153" s="60"/>
      <c r="ADA18153" s="60"/>
      <c r="ADB18153" s="60"/>
      <c r="ADC18153" s="60"/>
      <c r="ADD18153" s="60"/>
      <c r="ADE18153" s="60"/>
    </row>
    <row r="18154" spans="760:785" x14ac:dyDescent="0.25">
      <c r="ACF18154" s="60"/>
      <c r="ACG18154" s="60"/>
      <c r="ACH18154" s="60"/>
      <c r="ACI18154" s="60"/>
      <c r="ACJ18154" s="60"/>
      <c r="ACK18154" s="60"/>
      <c r="ACL18154" s="60"/>
      <c r="ACM18154" s="60"/>
      <c r="ACN18154" s="60"/>
      <c r="ACO18154" s="60"/>
      <c r="ACP18154" s="60"/>
      <c r="ACQ18154" s="60"/>
      <c r="ACR18154" s="60"/>
      <c r="ACS18154" s="60"/>
      <c r="ACT18154" s="60"/>
      <c r="ACU18154" s="60"/>
      <c r="ACV18154" s="60"/>
      <c r="ACW18154" s="60"/>
      <c r="ACX18154" s="60"/>
      <c r="ACY18154" s="60">
        <v>2.71999519394674E-2</v>
      </c>
      <c r="ACZ18154" s="60"/>
      <c r="ADA18154" s="60"/>
      <c r="ADB18154" s="60"/>
      <c r="ADC18154" s="60"/>
      <c r="ADD18154" s="60"/>
      <c r="ADE18154" s="60"/>
    </row>
    <row r="18155" spans="760:785" x14ac:dyDescent="0.25">
      <c r="ACF18155" s="60"/>
      <c r="ACG18155" s="60"/>
      <c r="ACH18155" s="60"/>
      <c r="ACI18155" s="60"/>
      <c r="ACJ18155" s="60"/>
      <c r="ACK18155" s="60"/>
      <c r="ACL18155" s="60"/>
      <c r="ACM18155" s="60"/>
      <c r="ACN18155" s="60"/>
      <c r="ACO18155" s="60"/>
      <c r="ACP18155" s="60"/>
      <c r="ACQ18155" s="60"/>
      <c r="ACR18155" s="60"/>
      <c r="ACS18155" s="60"/>
      <c r="ACT18155" s="60"/>
      <c r="ACU18155" s="60"/>
      <c r="ACV18155" s="60"/>
      <c r="ACW18155" s="60"/>
      <c r="ACX18155" s="60"/>
      <c r="ACY18155" s="60">
        <v>2.7166726478554799E-2</v>
      </c>
      <c r="ACZ18155" s="60"/>
      <c r="ADA18155" s="60"/>
      <c r="ADB18155" s="60"/>
      <c r="ADC18155" s="60"/>
      <c r="ADD18155" s="60"/>
      <c r="ADE18155" s="60"/>
    </row>
    <row r="18156" spans="760:785" x14ac:dyDescent="0.25">
      <c r="ACF18156" s="60"/>
      <c r="ACG18156" s="60"/>
      <c r="ACH18156" s="60"/>
      <c r="ACI18156" s="60"/>
      <c r="ACJ18156" s="60"/>
      <c r="ACK18156" s="60"/>
      <c r="ACL18156" s="60"/>
      <c r="ACM18156" s="60"/>
      <c r="ACN18156" s="60"/>
      <c r="ACO18156" s="60"/>
      <c r="ACP18156" s="60"/>
      <c r="ACQ18156" s="60"/>
      <c r="ACR18156" s="60"/>
      <c r="ACS18156" s="60"/>
      <c r="ACT18156" s="60"/>
      <c r="ACU18156" s="60"/>
      <c r="ACV18156" s="60"/>
      <c r="ACW18156" s="60"/>
      <c r="ACX18156" s="60"/>
      <c r="ACY18156" s="60">
        <v>2.7166726478554799E-2</v>
      </c>
      <c r="ACZ18156" s="60"/>
      <c r="ADA18156" s="60"/>
      <c r="ADB18156" s="60"/>
      <c r="ADC18156" s="60"/>
      <c r="ADD18156" s="60"/>
      <c r="ADE18156" s="60"/>
    </row>
    <row r="18157" spans="760:785" x14ac:dyDescent="0.25">
      <c r="ACF18157" s="60"/>
      <c r="ACG18157" s="60"/>
      <c r="ACH18157" s="60"/>
      <c r="ACI18157" s="60"/>
      <c r="ACJ18157" s="60"/>
      <c r="ACK18157" s="60"/>
      <c r="ACL18157" s="60"/>
      <c r="ACM18157" s="60"/>
      <c r="ACN18157" s="60"/>
      <c r="ACO18157" s="60"/>
      <c r="ACP18157" s="60"/>
      <c r="ACQ18157" s="60"/>
      <c r="ACR18157" s="60"/>
      <c r="ACS18157" s="60"/>
      <c r="ACT18157" s="60"/>
      <c r="ACU18157" s="60"/>
      <c r="ACV18157" s="60"/>
      <c r="ACW18157" s="60"/>
      <c r="ACX18157" s="60"/>
      <c r="ACY18157" s="60">
        <v>2.71402815320189E-2</v>
      </c>
      <c r="ACZ18157" s="60"/>
      <c r="ADA18157" s="60"/>
      <c r="ADB18157" s="60"/>
      <c r="ADC18157" s="60"/>
      <c r="ADD18157" s="60"/>
      <c r="ADE18157" s="60"/>
    </row>
    <row r="18158" spans="760:785" x14ac:dyDescent="0.25">
      <c r="ACF18158" s="60"/>
      <c r="ACG18158" s="60"/>
      <c r="ACH18158" s="60"/>
      <c r="ACI18158" s="60"/>
      <c r="ACJ18158" s="60"/>
      <c r="ACK18158" s="60"/>
      <c r="ACL18158" s="60"/>
      <c r="ACM18158" s="60"/>
      <c r="ACN18158" s="60"/>
      <c r="ACO18158" s="60"/>
      <c r="ACP18158" s="60"/>
      <c r="ACQ18158" s="60"/>
      <c r="ACR18158" s="60"/>
      <c r="ACS18158" s="60"/>
      <c r="ACT18158" s="60"/>
      <c r="ACU18158" s="60"/>
      <c r="ACV18158" s="60"/>
      <c r="ACW18158" s="60"/>
      <c r="ACX18158" s="60"/>
      <c r="ACY18158" s="60">
        <v>2.71402815320189E-2</v>
      </c>
      <c r="ACZ18158" s="60"/>
      <c r="ADA18158" s="60"/>
      <c r="ADB18158" s="60"/>
      <c r="ADC18158" s="60"/>
      <c r="ADD18158" s="60"/>
      <c r="ADE18158" s="60"/>
    </row>
    <row r="18159" spans="760:785" x14ac:dyDescent="0.25">
      <c r="ACF18159" s="60"/>
      <c r="ACG18159" s="60"/>
      <c r="ACH18159" s="60"/>
      <c r="ACI18159" s="60"/>
      <c r="ACJ18159" s="60"/>
      <c r="ACK18159" s="60"/>
      <c r="ACL18159" s="60"/>
      <c r="ACM18159" s="60"/>
      <c r="ACN18159" s="60"/>
      <c r="ACO18159" s="60"/>
      <c r="ACP18159" s="60"/>
      <c r="ACQ18159" s="60"/>
      <c r="ACR18159" s="60"/>
      <c r="ACS18159" s="60"/>
      <c r="ACT18159" s="60"/>
      <c r="ACU18159" s="60"/>
      <c r="ACV18159" s="60"/>
      <c r="ACW18159" s="60"/>
      <c r="ACX18159" s="60"/>
      <c r="ACY18159" s="60">
        <v>2.7117954808764701E-2</v>
      </c>
      <c r="ACZ18159" s="60"/>
      <c r="ADA18159" s="60"/>
      <c r="ADB18159" s="60"/>
      <c r="ADC18159" s="60"/>
      <c r="ADD18159" s="60"/>
      <c r="ADE18159" s="60"/>
    </row>
    <row r="18160" spans="760:785" x14ac:dyDescent="0.25">
      <c r="ACF18160" s="60"/>
      <c r="ACG18160" s="60"/>
      <c r="ACH18160" s="60"/>
      <c r="ACI18160" s="60"/>
      <c r="ACJ18160" s="60"/>
      <c r="ACK18160" s="60"/>
      <c r="ACL18160" s="60"/>
      <c r="ACM18160" s="60"/>
      <c r="ACN18160" s="60"/>
      <c r="ACO18160" s="60"/>
      <c r="ACP18160" s="60"/>
      <c r="ACQ18160" s="60"/>
      <c r="ACR18160" s="60"/>
      <c r="ACS18160" s="60"/>
      <c r="ACT18160" s="60"/>
      <c r="ACU18160" s="60"/>
      <c r="ACV18160" s="60"/>
      <c r="ACW18160" s="60"/>
      <c r="ACX18160" s="60"/>
      <c r="ACY18160" s="60">
        <v>2.69786379226328E-2</v>
      </c>
      <c r="ACZ18160" s="60"/>
      <c r="ADA18160" s="60"/>
      <c r="ADB18160" s="60"/>
      <c r="ADC18160" s="60"/>
      <c r="ADD18160" s="60"/>
      <c r="ADE18160" s="60"/>
    </row>
    <row r="18161" spans="760:785" x14ac:dyDescent="0.25">
      <c r="ACF18161" s="60"/>
      <c r="ACG18161" s="60"/>
      <c r="ACH18161" s="60"/>
      <c r="ACI18161" s="60"/>
      <c r="ACJ18161" s="60"/>
      <c r="ACK18161" s="60"/>
      <c r="ACL18161" s="60"/>
      <c r="ACM18161" s="60"/>
      <c r="ACN18161" s="60"/>
      <c r="ACO18161" s="60"/>
      <c r="ACP18161" s="60"/>
      <c r="ACQ18161" s="60"/>
      <c r="ACR18161" s="60"/>
      <c r="ACS18161" s="60"/>
      <c r="ACT18161" s="60"/>
      <c r="ACU18161" s="60"/>
      <c r="ACV18161" s="60"/>
      <c r="ACW18161" s="60"/>
      <c r="ACX18161" s="60"/>
      <c r="ACY18161" s="60">
        <v>2.69786379226328E-2</v>
      </c>
      <c r="ACZ18161" s="60"/>
      <c r="ADA18161" s="60"/>
      <c r="ADB18161" s="60"/>
      <c r="ADC18161" s="60"/>
      <c r="ADD18161" s="60"/>
      <c r="ADE18161" s="60"/>
    </row>
    <row r="18162" spans="760:785" x14ac:dyDescent="0.25">
      <c r="ACF18162" s="60"/>
      <c r="ACG18162" s="60"/>
      <c r="ACH18162" s="60"/>
      <c r="ACI18162" s="60"/>
      <c r="ACJ18162" s="60"/>
      <c r="ACK18162" s="60"/>
      <c r="ACL18162" s="60"/>
      <c r="ACM18162" s="60"/>
      <c r="ACN18162" s="60"/>
      <c r="ACO18162" s="60"/>
      <c r="ACP18162" s="60"/>
      <c r="ACQ18162" s="60"/>
      <c r="ACR18162" s="60"/>
      <c r="ACS18162" s="60"/>
      <c r="ACT18162" s="60"/>
      <c r="ACU18162" s="60"/>
      <c r="ACV18162" s="60"/>
      <c r="ACW18162" s="60"/>
      <c r="ACX18162" s="60"/>
      <c r="ACY18162" s="60">
        <v>2.6966871364989601E-2</v>
      </c>
      <c r="ACZ18162" s="60"/>
      <c r="ADA18162" s="60"/>
      <c r="ADB18162" s="60"/>
      <c r="ADC18162" s="60"/>
      <c r="ADD18162" s="60"/>
      <c r="ADE18162" s="60"/>
    </row>
    <row r="18163" spans="760:785" x14ac:dyDescent="0.25">
      <c r="ACF18163" s="60"/>
      <c r="ACG18163" s="60"/>
      <c r="ACH18163" s="60"/>
      <c r="ACI18163" s="60"/>
      <c r="ACJ18163" s="60"/>
      <c r="ACK18163" s="60"/>
      <c r="ACL18163" s="60"/>
      <c r="ACM18163" s="60"/>
      <c r="ACN18163" s="60"/>
      <c r="ACO18163" s="60"/>
      <c r="ACP18163" s="60"/>
      <c r="ACQ18163" s="60"/>
      <c r="ACR18163" s="60"/>
      <c r="ACS18163" s="60"/>
      <c r="ACT18163" s="60"/>
      <c r="ACU18163" s="60"/>
      <c r="ACV18163" s="60"/>
      <c r="ACW18163" s="60"/>
      <c r="ACX18163" s="60"/>
      <c r="ACY18163" s="60">
        <v>2.6966871364989601E-2</v>
      </c>
      <c r="ACZ18163" s="60"/>
      <c r="ADA18163" s="60"/>
      <c r="ADB18163" s="60"/>
      <c r="ADC18163" s="60"/>
      <c r="ADD18163" s="60"/>
      <c r="ADE18163" s="60"/>
    </row>
    <row r="18164" spans="760:785" x14ac:dyDescent="0.25">
      <c r="ACF18164" s="60"/>
      <c r="ACG18164" s="60"/>
      <c r="ACH18164" s="60"/>
      <c r="ACI18164" s="60"/>
      <c r="ACJ18164" s="60"/>
      <c r="ACK18164" s="60"/>
      <c r="ACL18164" s="60"/>
      <c r="ACM18164" s="60"/>
      <c r="ACN18164" s="60"/>
      <c r="ACO18164" s="60"/>
      <c r="ACP18164" s="60"/>
      <c r="ACQ18164" s="60"/>
      <c r="ACR18164" s="60"/>
      <c r="ACS18164" s="60"/>
      <c r="ACT18164" s="60"/>
      <c r="ACU18164" s="60"/>
      <c r="ACV18164" s="60"/>
      <c r="ACW18164" s="60"/>
      <c r="ACX18164" s="60"/>
      <c r="ACY18164" s="60">
        <v>2.6893817453124899E-2</v>
      </c>
      <c r="ACZ18164" s="60"/>
      <c r="ADA18164" s="60"/>
      <c r="ADB18164" s="60"/>
      <c r="ADC18164" s="60"/>
      <c r="ADD18164" s="60"/>
      <c r="ADE18164" s="60"/>
    </row>
    <row r="18165" spans="760:785" x14ac:dyDescent="0.25">
      <c r="ACF18165" s="60"/>
      <c r="ACG18165" s="60"/>
      <c r="ACH18165" s="60"/>
      <c r="ACI18165" s="60"/>
      <c r="ACJ18165" s="60"/>
      <c r="ACK18165" s="60"/>
      <c r="ACL18165" s="60"/>
      <c r="ACM18165" s="60"/>
      <c r="ACN18165" s="60"/>
      <c r="ACO18165" s="60"/>
      <c r="ACP18165" s="60"/>
      <c r="ACQ18165" s="60"/>
      <c r="ACR18165" s="60"/>
      <c r="ACS18165" s="60"/>
      <c r="ACT18165" s="60"/>
      <c r="ACU18165" s="60"/>
      <c r="ACV18165" s="60"/>
      <c r="ACW18165" s="60"/>
      <c r="ACX18165" s="60"/>
      <c r="ACY18165" s="60">
        <v>2.6893817453124899E-2</v>
      </c>
      <c r="ACZ18165" s="60"/>
      <c r="ADA18165" s="60"/>
      <c r="ADB18165" s="60"/>
      <c r="ADC18165" s="60"/>
      <c r="ADD18165" s="60"/>
      <c r="ADE18165" s="60"/>
    </row>
    <row r="18166" spans="760:785" x14ac:dyDescent="0.25">
      <c r="ACF18166" s="60"/>
      <c r="ACG18166" s="60"/>
      <c r="ACH18166" s="60"/>
      <c r="ACI18166" s="60"/>
      <c r="ACJ18166" s="60"/>
      <c r="ACK18166" s="60"/>
      <c r="ACL18166" s="60"/>
      <c r="ACM18166" s="60"/>
      <c r="ACN18166" s="60"/>
      <c r="ACO18166" s="60"/>
      <c r="ACP18166" s="60"/>
      <c r="ACQ18166" s="60"/>
      <c r="ACR18166" s="60"/>
      <c r="ACS18166" s="60"/>
      <c r="ACT18166" s="60"/>
      <c r="ACU18166" s="60"/>
      <c r="ACV18166" s="60"/>
      <c r="ACW18166" s="60"/>
      <c r="ACX18166" s="60"/>
      <c r="ACY18166" s="60">
        <v>2.6877613926166201E-2</v>
      </c>
      <c r="ACZ18166" s="60"/>
      <c r="ADA18166" s="60"/>
      <c r="ADB18166" s="60"/>
      <c r="ADC18166" s="60"/>
      <c r="ADD18166" s="60"/>
      <c r="ADE18166" s="60"/>
    </row>
    <row r="18167" spans="760:785" x14ac:dyDescent="0.25">
      <c r="ACF18167" s="60"/>
      <c r="ACG18167" s="60"/>
      <c r="ACH18167" s="60"/>
      <c r="ACI18167" s="60"/>
      <c r="ACJ18167" s="60"/>
      <c r="ACK18167" s="60"/>
      <c r="ACL18167" s="60"/>
      <c r="ACM18167" s="60"/>
      <c r="ACN18167" s="60"/>
      <c r="ACO18167" s="60"/>
      <c r="ACP18167" s="60"/>
      <c r="ACQ18167" s="60"/>
      <c r="ACR18167" s="60"/>
      <c r="ACS18167" s="60"/>
      <c r="ACT18167" s="60"/>
      <c r="ACU18167" s="60"/>
      <c r="ACV18167" s="60"/>
      <c r="ACW18167" s="60"/>
      <c r="ACX18167" s="60"/>
      <c r="ACY18167" s="60">
        <v>2.6877613926166201E-2</v>
      </c>
      <c r="ACZ18167" s="60"/>
      <c r="ADA18167" s="60"/>
      <c r="ADB18167" s="60"/>
      <c r="ADC18167" s="60"/>
      <c r="ADD18167" s="60"/>
      <c r="ADE18167" s="60"/>
    </row>
    <row r="18168" spans="760:785" x14ac:dyDescent="0.25">
      <c r="ACF18168" s="60"/>
      <c r="ACG18168" s="60"/>
      <c r="ACH18168" s="60"/>
      <c r="ACI18168" s="60"/>
      <c r="ACJ18168" s="60"/>
      <c r="ACK18168" s="60"/>
      <c r="ACL18168" s="60"/>
      <c r="ACM18168" s="60"/>
      <c r="ACN18168" s="60"/>
      <c r="ACO18168" s="60"/>
      <c r="ACP18168" s="60"/>
      <c r="ACQ18168" s="60"/>
      <c r="ACR18168" s="60"/>
      <c r="ACS18168" s="60"/>
      <c r="ACT18168" s="60"/>
      <c r="ACU18168" s="60"/>
      <c r="ACV18168" s="60"/>
      <c r="ACW18168" s="60"/>
      <c r="ACX18168" s="60"/>
      <c r="ACY18168" s="60">
        <v>2.68525171881254E-2</v>
      </c>
      <c r="ACZ18168" s="60"/>
      <c r="ADA18168" s="60"/>
      <c r="ADB18168" s="60"/>
      <c r="ADC18168" s="60"/>
      <c r="ADD18168" s="60"/>
      <c r="ADE18168" s="60"/>
    </row>
    <row r="18169" spans="760:785" x14ac:dyDescent="0.25">
      <c r="ACF18169" s="60"/>
      <c r="ACG18169" s="60"/>
      <c r="ACH18169" s="60"/>
      <c r="ACI18169" s="60"/>
      <c r="ACJ18169" s="60"/>
      <c r="ACK18169" s="60"/>
      <c r="ACL18169" s="60"/>
      <c r="ACM18169" s="60"/>
      <c r="ACN18169" s="60"/>
      <c r="ACO18169" s="60"/>
      <c r="ACP18169" s="60"/>
      <c r="ACQ18169" s="60"/>
      <c r="ACR18169" s="60"/>
      <c r="ACS18169" s="60"/>
      <c r="ACT18169" s="60"/>
      <c r="ACU18169" s="60"/>
      <c r="ACV18169" s="60"/>
      <c r="ACW18169" s="60"/>
      <c r="ACX18169" s="60"/>
      <c r="ACY18169" s="60">
        <v>2.68525171881254E-2</v>
      </c>
      <c r="ACZ18169" s="60"/>
      <c r="ADA18169" s="60"/>
      <c r="ADB18169" s="60"/>
      <c r="ADC18169" s="60"/>
      <c r="ADD18169" s="60"/>
      <c r="ADE18169" s="60"/>
    </row>
    <row r="18170" spans="760:785" x14ac:dyDescent="0.25">
      <c r="ACF18170" s="60"/>
      <c r="ACG18170" s="60"/>
      <c r="ACH18170" s="60"/>
      <c r="ACI18170" s="60"/>
      <c r="ACJ18170" s="60"/>
      <c r="ACK18170" s="60"/>
      <c r="ACL18170" s="60"/>
      <c r="ACM18170" s="60"/>
      <c r="ACN18170" s="60"/>
      <c r="ACO18170" s="60"/>
      <c r="ACP18170" s="60"/>
      <c r="ACQ18170" s="60"/>
      <c r="ACR18170" s="60"/>
      <c r="ACS18170" s="60"/>
      <c r="ACT18170" s="60"/>
      <c r="ACU18170" s="60"/>
      <c r="ACV18170" s="60"/>
      <c r="ACW18170" s="60"/>
      <c r="ACX18170" s="60"/>
      <c r="ACY18170" s="60">
        <v>2.6840338117512502E-2</v>
      </c>
      <c r="ACZ18170" s="60"/>
      <c r="ADA18170" s="60"/>
      <c r="ADB18170" s="60"/>
      <c r="ADC18170" s="60"/>
      <c r="ADD18170" s="60"/>
      <c r="ADE18170" s="60"/>
    </row>
    <row r="18171" spans="760:785" x14ac:dyDescent="0.25">
      <c r="ACF18171" s="60"/>
      <c r="ACG18171" s="60"/>
      <c r="ACH18171" s="60"/>
      <c r="ACI18171" s="60"/>
      <c r="ACJ18171" s="60"/>
      <c r="ACK18171" s="60"/>
      <c r="ACL18171" s="60"/>
      <c r="ACM18171" s="60"/>
      <c r="ACN18171" s="60"/>
      <c r="ACO18171" s="60"/>
      <c r="ACP18171" s="60"/>
      <c r="ACQ18171" s="60"/>
      <c r="ACR18171" s="60"/>
      <c r="ACS18171" s="60"/>
      <c r="ACT18171" s="60"/>
      <c r="ACU18171" s="60"/>
      <c r="ACV18171" s="60"/>
      <c r="ACW18171" s="60"/>
      <c r="ACX18171" s="60"/>
      <c r="ACY18171" s="60">
        <v>2.6824856979882499E-2</v>
      </c>
      <c r="ACZ18171" s="60"/>
      <c r="ADA18171" s="60"/>
      <c r="ADB18171" s="60"/>
      <c r="ADC18171" s="60"/>
      <c r="ADD18171" s="60"/>
      <c r="ADE18171" s="60"/>
    </row>
    <row r="18172" spans="760:785" x14ac:dyDescent="0.25">
      <c r="ACF18172" s="60"/>
      <c r="ACG18172" s="60"/>
      <c r="ACH18172" s="60"/>
      <c r="ACI18172" s="60"/>
      <c r="ACJ18172" s="60"/>
      <c r="ACK18172" s="60"/>
      <c r="ACL18172" s="60"/>
      <c r="ACM18172" s="60"/>
      <c r="ACN18172" s="60"/>
      <c r="ACO18172" s="60"/>
      <c r="ACP18172" s="60"/>
      <c r="ACQ18172" s="60"/>
      <c r="ACR18172" s="60"/>
      <c r="ACS18172" s="60"/>
      <c r="ACT18172" s="60"/>
      <c r="ACU18172" s="60"/>
      <c r="ACV18172" s="60"/>
      <c r="ACW18172" s="60"/>
      <c r="ACX18172" s="60"/>
      <c r="ACY18172" s="60">
        <v>2.6824856979882499E-2</v>
      </c>
      <c r="ACZ18172" s="60"/>
      <c r="ADA18172" s="60"/>
      <c r="ADB18172" s="60"/>
      <c r="ADC18172" s="60"/>
      <c r="ADD18172" s="60"/>
      <c r="ADE18172" s="60"/>
    </row>
    <row r="18173" spans="760:785" x14ac:dyDescent="0.25">
      <c r="ACF18173" s="60"/>
      <c r="ACG18173" s="60"/>
      <c r="ACH18173" s="60"/>
      <c r="ACI18173" s="60"/>
      <c r="ACJ18173" s="60"/>
      <c r="ACK18173" s="60"/>
      <c r="ACL18173" s="60"/>
      <c r="ACM18173" s="60"/>
      <c r="ACN18173" s="60"/>
      <c r="ACO18173" s="60"/>
      <c r="ACP18173" s="60"/>
      <c r="ACQ18173" s="60"/>
      <c r="ACR18173" s="60"/>
      <c r="ACS18173" s="60"/>
      <c r="ACT18173" s="60"/>
      <c r="ACU18173" s="60"/>
      <c r="ACV18173" s="60"/>
      <c r="ACW18173" s="60"/>
      <c r="ACX18173" s="60"/>
      <c r="ACY18173" s="60">
        <v>2.6803256818645101E-2</v>
      </c>
      <c r="ACZ18173" s="60"/>
      <c r="ADA18173" s="60"/>
      <c r="ADB18173" s="60"/>
      <c r="ADC18173" s="60"/>
      <c r="ADD18173" s="60"/>
      <c r="ADE18173" s="60"/>
    </row>
    <row r="18174" spans="760:785" x14ac:dyDescent="0.25">
      <c r="ACF18174" s="60"/>
      <c r="ACG18174" s="60"/>
      <c r="ACH18174" s="60"/>
      <c r="ACI18174" s="60"/>
      <c r="ACJ18174" s="60"/>
      <c r="ACK18174" s="60"/>
      <c r="ACL18174" s="60"/>
      <c r="ACM18174" s="60"/>
      <c r="ACN18174" s="60"/>
      <c r="ACO18174" s="60"/>
      <c r="ACP18174" s="60"/>
      <c r="ACQ18174" s="60"/>
      <c r="ACR18174" s="60"/>
      <c r="ACS18174" s="60"/>
      <c r="ACT18174" s="60"/>
      <c r="ACU18174" s="60"/>
      <c r="ACV18174" s="60"/>
      <c r="ACW18174" s="60"/>
      <c r="ACX18174" s="60"/>
      <c r="ACY18174" s="60">
        <v>2.6803256818645101E-2</v>
      </c>
      <c r="ACZ18174" s="60"/>
      <c r="ADA18174" s="60"/>
      <c r="ADB18174" s="60"/>
      <c r="ADC18174" s="60"/>
      <c r="ADD18174" s="60"/>
      <c r="ADE18174" s="60"/>
    </row>
    <row r="18175" spans="760:785" x14ac:dyDescent="0.25">
      <c r="ACF18175" s="60"/>
      <c r="ACG18175" s="60"/>
      <c r="ACH18175" s="60"/>
      <c r="ACI18175" s="60"/>
      <c r="ACJ18175" s="60"/>
      <c r="ACK18175" s="60"/>
      <c r="ACL18175" s="60"/>
      <c r="ACM18175" s="60"/>
      <c r="ACN18175" s="60"/>
      <c r="ACO18175" s="60"/>
      <c r="ACP18175" s="60"/>
      <c r="ACQ18175" s="60"/>
      <c r="ACR18175" s="60"/>
      <c r="ACS18175" s="60"/>
      <c r="ACT18175" s="60"/>
      <c r="ACU18175" s="60"/>
      <c r="ACV18175" s="60"/>
      <c r="ACW18175" s="60"/>
      <c r="ACX18175" s="60"/>
      <c r="ACY18175" s="60">
        <v>2.6770423032824901E-2</v>
      </c>
      <c r="ACZ18175" s="60"/>
      <c r="ADA18175" s="60"/>
      <c r="ADB18175" s="60"/>
      <c r="ADC18175" s="60"/>
      <c r="ADD18175" s="60"/>
      <c r="ADE18175" s="60"/>
    </row>
    <row r="18176" spans="760:785" x14ac:dyDescent="0.25">
      <c r="ACF18176" s="60"/>
      <c r="ACG18176" s="60"/>
      <c r="ACH18176" s="60"/>
      <c r="ACI18176" s="60"/>
      <c r="ACJ18176" s="60"/>
      <c r="ACK18176" s="60"/>
      <c r="ACL18176" s="60"/>
      <c r="ACM18176" s="60"/>
      <c r="ACN18176" s="60"/>
      <c r="ACO18176" s="60"/>
      <c r="ACP18176" s="60"/>
      <c r="ACQ18176" s="60"/>
      <c r="ACR18176" s="60"/>
      <c r="ACS18176" s="60"/>
      <c r="ACT18176" s="60"/>
      <c r="ACU18176" s="60"/>
      <c r="ACV18176" s="60"/>
      <c r="ACW18176" s="60"/>
      <c r="ACX18176" s="60"/>
      <c r="ACY18176" s="60">
        <v>2.6770423032824901E-2</v>
      </c>
      <c r="ACZ18176" s="60"/>
      <c r="ADA18176" s="60"/>
      <c r="ADB18176" s="60"/>
      <c r="ADC18176" s="60"/>
      <c r="ADD18176" s="60"/>
      <c r="ADE18176" s="60"/>
    </row>
    <row r="18177" spans="760:785" x14ac:dyDescent="0.25">
      <c r="ACF18177" s="60"/>
      <c r="ACG18177" s="60"/>
      <c r="ACH18177" s="60"/>
      <c r="ACI18177" s="60"/>
      <c r="ACJ18177" s="60"/>
      <c r="ACK18177" s="60"/>
      <c r="ACL18177" s="60"/>
      <c r="ACM18177" s="60"/>
      <c r="ACN18177" s="60"/>
      <c r="ACO18177" s="60"/>
      <c r="ACP18177" s="60"/>
      <c r="ACQ18177" s="60"/>
      <c r="ACR18177" s="60"/>
      <c r="ACS18177" s="60"/>
      <c r="ACT18177" s="60"/>
      <c r="ACU18177" s="60"/>
      <c r="ACV18177" s="60"/>
      <c r="ACW18177" s="60"/>
      <c r="ACX18177" s="60"/>
      <c r="ACY18177" s="60">
        <v>2.6763020740989001E-2</v>
      </c>
      <c r="ACZ18177" s="60"/>
      <c r="ADA18177" s="60"/>
      <c r="ADB18177" s="60"/>
      <c r="ADC18177" s="60"/>
      <c r="ADD18177" s="60"/>
      <c r="ADE18177" s="60"/>
    </row>
    <row r="18178" spans="760:785" x14ac:dyDescent="0.25">
      <c r="ACF18178" s="60"/>
      <c r="ACG18178" s="60"/>
      <c r="ACH18178" s="60"/>
      <c r="ACI18178" s="60"/>
      <c r="ACJ18178" s="60"/>
      <c r="ACK18178" s="60"/>
      <c r="ACL18178" s="60"/>
      <c r="ACM18178" s="60"/>
      <c r="ACN18178" s="60"/>
      <c r="ACO18178" s="60"/>
      <c r="ACP18178" s="60"/>
      <c r="ACQ18178" s="60"/>
      <c r="ACR18178" s="60"/>
      <c r="ACS18178" s="60"/>
      <c r="ACT18178" s="60"/>
      <c r="ACU18178" s="60"/>
      <c r="ACV18178" s="60"/>
      <c r="ACW18178" s="60"/>
      <c r="ACX18178" s="60"/>
      <c r="ACY18178" s="60">
        <v>2.6763020740989001E-2</v>
      </c>
      <c r="ACZ18178" s="60"/>
      <c r="ADA18178" s="60"/>
      <c r="ADB18178" s="60"/>
      <c r="ADC18178" s="60"/>
      <c r="ADD18178" s="60"/>
      <c r="ADE18178" s="60"/>
    </row>
    <row r="18179" spans="760:785" x14ac:dyDescent="0.25">
      <c r="ACF18179" s="60"/>
      <c r="ACG18179" s="60"/>
      <c r="ACH18179" s="60"/>
      <c r="ACI18179" s="60"/>
      <c r="ACJ18179" s="60"/>
      <c r="ACK18179" s="60"/>
      <c r="ACL18179" s="60"/>
      <c r="ACM18179" s="60"/>
      <c r="ACN18179" s="60"/>
      <c r="ACO18179" s="60"/>
      <c r="ACP18179" s="60"/>
      <c r="ACQ18179" s="60"/>
      <c r="ACR18179" s="60"/>
      <c r="ACS18179" s="60"/>
      <c r="ACT18179" s="60"/>
      <c r="ACU18179" s="60"/>
      <c r="ACV18179" s="60"/>
      <c r="ACW18179" s="60"/>
      <c r="ACX18179" s="60"/>
      <c r="ACY18179" s="60">
        <v>2.67363644807052E-2</v>
      </c>
      <c r="ACZ18179" s="60"/>
      <c r="ADA18179" s="60"/>
      <c r="ADB18179" s="60"/>
      <c r="ADC18179" s="60"/>
      <c r="ADD18179" s="60"/>
      <c r="ADE18179" s="60"/>
    </row>
    <row r="18180" spans="760:785" x14ac:dyDescent="0.25">
      <c r="ACF18180" s="60"/>
      <c r="ACG18180" s="60"/>
      <c r="ACH18180" s="60"/>
      <c r="ACI18180" s="60"/>
      <c r="ACJ18180" s="60"/>
      <c r="ACK18180" s="60"/>
      <c r="ACL18180" s="60"/>
      <c r="ACM18180" s="60"/>
      <c r="ACN18180" s="60"/>
      <c r="ACO18180" s="60"/>
      <c r="ACP18180" s="60"/>
      <c r="ACQ18180" s="60"/>
      <c r="ACR18180" s="60"/>
      <c r="ACS18180" s="60"/>
      <c r="ACT18180" s="60"/>
      <c r="ACU18180" s="60"/>
      <c r="ACV18180" s="60"/>
      <c r="ACW18180" s="60"/>
      <c r="ACX18180" s="60"/>
      <c r="ACY18180" s="60">
        <v>2.6719209007704199E-2</v>
      </c>
      <c r="ACZ18180" s="60"/>
      <c r="ADA18180" s="60"/>
      <c r="ADB18180" s="60"/>
      <c r="ADC18180" s="60"/>
      <c r="ADD18180" s="60"/>
      <c r="ADE18180" s="60"/>
    </row>
    <row r="18181" spans="760:785" x14ac:dyDescent="0.25">
      <c r="ACF18181" s="60"/>
      <c r="ACG18181" s="60"/>
      <c r="ACH18181" s="60"/>
      <c r="ACI18181" s="60"/>
      <c r="ACJ18181" s="60"/>
      <c r="ACK18181" s="60"/>
      <c r="ACL18181" s="60"/>
      <c r="ACM18181" s="60"/>
      <c r="ACN18181" s="60"/>
      <c r="ACO18181" s="60"/>
      <c r="ACP18181" s="60"/>
      <c r="ACQ18181" s="60"/>
      <c r="ACR18181" s="60"/>
      <c r="ACS18181" s="60"/>
      <c r="ACT18181" s="60"/>
      <c r="ACU18181" s="60"/>
      <c r="ACV18181" s="60"/>
      <c r="ACW18181" s="60"/>
      <c r="ACX18181" s="60"/>
      <c r="ACY18181" s="60">
        <v>2.6719209007704199E-2</v>
      </c>
      <c r="ACZ18181" s="60"/>
      <c r="ADA18181" s="60"/>
      <c r="ADB18181" s="60"/>
      <c r="ADC18181" s="60"/>
      <c r="ADD18181" s="60"/>
      <c r="ADE18181" s="60"/>
    </row>
    <row r="18182" spans="760:785" x14ac:dyDescent="0.25">
      <c r="ACF18182" s="60"/>
      <c r="ACG18182" s="60"/>
      <c r="ACH18182" s="60"/>
      <c r="ACI18182" s="60"/>
      <c r="ACJ18182" s="60"/>
      <c r="ACK18182" s="60"/>
      <c r="ACL18182" s="60"/>
      <c r="ACM18182" s="60"/>
      <c r="ACN18182" s="60"/>
      <c r="ACO18182" s="60"/>
      <c r="ACP18182" s="60"/>
      <c r="ACQ18182" s="60"/>
      <c r="ACR18182" s="60"/>
      <c r="ACS18182" s="60"/>
      <c r="ACT18182" s="60"/>
      <c r="ACU18182" s="60"/>
      <c r="ACV18182" s="60"/>
      <c r="ACW18182" s="60"/>
      <c r="ACX18182" s="60"/>
      <c r="ACY18182" s="60">
        <v>2.6664387729875599E-2</v>
      </c>
      <c r="ACZ18182" s="60"/>
      <c r="ADA18182" s="60"/>
      <c r="ADB18182" s="60"/>
      <c r="ADC18182" s="60"/>
      <c r="ADD18182" s="60"/>
      <c r="ADE18182" s="60"/>
    </row>
    <row r="18183" spans="760:785" x14ac:dyDescent="0.25">
      <c r="ACF18183" s="60"/>
      <c r="ACG18183" s="60"/>
      <c r="ACH18183" s="60"/>
      <c r="ACI18183" s="60"/>
      <c r="ACJ18183" s="60"/>
      <c r="ACK18183" s="60"/>
      <c r="ACL18183" s="60"/>
      <c r="ACM18183" s="60"/>
      <c r="ACN18183" s="60"/>
      <c r="ACO18183" s="60"/>
      <c r="ACP18183" s="60"/>
      <c r="ACQ18183" s="60"/>
      <c r="ACR18183" s="60"/>
      <c r="ACS18183" s="60"/>
      <c r="ACT18183" s="60"/>
      <c r="ACU18183" s="60"/>
      <c r="ACV18183" s="60"/>
      <c r="ACW18183" s="60"/>
      <c r="ACX18183" s="60"/>
      <c r="ACY18183" s="60">
        <v>2.6664387729875599E-2</v>
      </c>
      <c r="ACZ18183" s="60"/>
      <c r="ADA18183" s="60"/>
      <c r="ADB18183" s="60"/>
      <c r="ADC18183" s="60"/>
      <c r="ADD18183" s="60"/>
      <c r="ADE18183" s="60"/>
    </row>
    <row r="18184" spans="760:785" x14ac:dyDescent="0.25">
      <c r="ACF18184" s="60"/>
      <c r="ACG18184" s="60"/>
      <c r="ACH18184" s="60"/>
      <c r="ACI18184" s="60"/>
      <c r="ACJ18184" s="60"/>
      <c r="ACK18184" s="60"/>
      <c r="ACL18184" s="60"/>
      <c r="ACM18184" s="60"/>
      <c r="ACN18184" s="60"/>
      <c r="ACO18184" s="60"/>
      <c r="ACP18184" s="60"/>
      <c r="ACQ18184" s="60"/>
      <c r="ACR18184" s="60"/>
      <c r="ACS18184" s="60"/>
      <c r="ACT18184" s="60"/>
      <c r="ACU18184" s="60"/>
      <c r="ACV18184" s="60"/>
      <c r="ACW18184" s="60"/>
      <c r="ACX18184" s="60"/>
      <c r="ACY18184" s="60">
        <v>2.6614507682003401E-2</v>
      </c>
      <c r="ACZ18184" s="60"/>
      <c r="ADA18184" s="60"/>
      <c r="ADB18184" s="60"/>
      <c r="ADC18184" s="60"/>
      <c r="ADD18184" s="60"/>
      <c r="ADE18184" s="60"/>
    </row>
    <row r="18185" spans="760:785" x14ac:dyDescent="0.25">
      <c r="ACF18185" s="60"/>
      <c r="ACG18185" s="60"/>
      <c r="ACH18185" s="60"/>
      <c r="ACI18185" s="60"/>
      <c r="ACJ18185" s="60"/>
      <c r="ACK18185" s="60"/>
      <c r="ACL18185" s="60"/>
      <c r="ACM18185" s="60"/>
      <c r="ACN18185" s="60"/>
      <c r="ACO18185" s="60"/>
      <c r="ACP18185" s="60"/>
      <c r="ACQ18185" s="60"/>
      <c r="ACR18185" s="60"/>
      <c r="ACS18185" s="60"/>
      <c r="ACT18185" s="60"/>
      <c r="ACU18185" s="60"/>
      <c r="ACV18185" s="60"/>
      <c r="ACW18185" s="60"/>
      <c r="ACX18185" s="60"/>
      <c r="ACY18185" s="60">
        <v>2.6567156470471E-2</v>
      </c>
      <c r="ACZ18185" s="60"/>
      <c r="ADA18185" s="60"/>
      <c r="ADB18185" s="60"/>
      <c r="ADC18185" s="60"/>
      <c r="ADD18185" s="60"/>
      <c r="ADE18185" s="60"/>
    </row>
    <row r="18186" spans="760:785" x14ac:dyDescent="0.25">
      <c r="ACF18186" s="60"/>
      <c r="ACG18186" s="60"/>
      <c r="ACH18186" s="60"/>
      <c r="ACI18186" s="60"/>
      <c r="ACJ18186" s="60"/>
      <c r="ACK18186" s="60"/>
      <c r="ACL18186" s="60"/>
      <c r="ACM18186" s="60"/>
      <c r="ACN18186" s="60"/>
      <c r="ACO18186" s="60"/>
      <c r="ACP18186" s="60"/>
      <c r="ACQ18186" s="60"/>
      <c r="ACR18186" s="60"/>
      <c r="ACS18186" s="60"/>
      <c r="ACT18186" s="60"/>
      <c r="ACU18186" s="60"/>
      <c r="ACV18186" s="60"/>
      <c r="ACW18186" s="60"/>
      <c r="ACX18186" s="60"/>
      <c r="ACY18186" s="60">
        <v>2.6567156470471E-2</v>
      </c>
      <c r="ACZ18186" s="60"/>
      <c r="ADA18186" s="60"/>
      <c r="ADB18186" s="60"/>
      <c r="ADC18186" s="60"/>
      <c r="ADD18186" s="60"/>
      <c r="ADE18186" s="60"/>
    </row>
    <row r="18187" spans="760:785" x14ac:dyDescent="0.25">
      <c r="ACF18187" s="60"/>
      <c r="ACG18187" s="60"/>
      <c r="ACH18187" s="60"/>
      <c r="ACI18187" s="60"/>
      <c r="ACJ18187" s="60"/>
      <c r="ACK18187" s="60"/>
      <c r="ACL18187" s="60"/>
      <c r="ACM18187" s="60"/>
      <c r="ACN18187" s="60"/>
      <c r="ACO18187" s="60"/>
      <c r="ACP18187" s="60"/>
      <c r="ACQ18187" s="60"/>
      <c r="ACR18187" s="60"/>
      <c r="ACS18187" s="60"/>
      <c r="ACT18187" s="60"/>
      <c r="ACU18187" s="60"/>
      <c r="ACV18187" s="60"/>
      <c r="ACW18187" s="60"/>
      <c r="ACX18187" s="60"/>
      <c r="ACY18187" s="60">
        <v>2.6444271066647301E-2</v>
      </c>
      <c r="ACZ18187" s="60"/>
      <c r="ADA18187" s="60"/>
      <c r="ADB18187" s="60"/>
      <c r="ADC18187" s="60"/>
      <c r="ADD18187" s="60"/>
      <c r="ADE18187" s="60"/>
    </row>
    <row r="18188" spans="760:785" x14ac:dyDescent="0.25">
      <c r="ACF18188" s="60"/>
      <c r="ACG18188" s="60"/>
      <c r="ACH18188" s="60"/>
      <c r="ACI18188" s="60"/>
      <c r="ACJ18188" s="60"/>
      <c r="ACK18188" s="60"/>
      <c r="ACL18188" s="60"/>
      <c r="ACM18188" s="60"/>
      <c r="ACN18188" s="60"/>
      <c r="ACO18188" s="60"/>
      <c r="ACP18188" s="60"/>
      <c r="ACQ18188" s="60"/>
      <c r="ACR18188" s="60"/>
      <c r="ACS18188" s="60"/>
      <c r="ACT18188" s="60"/>
      <c r="ACU18188" s="60"/>
      <c r="ACV18188" s="60"/>
      <c r="ACW18188" s="60"/>
      <c r="ACX18188" s="60"/>
      <c r="ACY18188" s="60">
        <v>2.6444271066647301E-2</v>
      </c>
      <c r="ACZ18188" s="60"/>
      <c r="ADA18188" s="60"/>
      <c r="ADB18188" s="60"/>
      <c r="ADC18188" s="60"/>
      <c r="ADD18188" s="60"/>
      <c r="ADE18188" s="60"/>
    </row>
    <row r="18189" spans="760:785" x14ac:dyDescent="0.25">
      <c r="ACF18189" s="60"/>
      <c r="ACG18189" s="60"/>
      <c r="ACH18189" s="60"/>
      <c r="ACI18189" s="60"/>
      <c r="ACJ18189" s="60"/>
      <c r="ACK18189" s="60"/>
      <c r="ACL18189" s="60"/>
      <c r="ACM18189" s="60"/>
      <c r="ACN18189" s="60"/>
      <c r="ACO18189" s="60"/>
      <c r="ACP18189" s="60"/>
      <c r="ACQ18189" s="60"/>
      <c r="ACR18189" s="60"/>
      <c r="ACS18189" s="60"/>
      <c r="ACT18189" s="60"/>
      <c r="ACU18189" s="60"/>
      <c r="ACV18189" s="60"/>
      <c r="ACW18189" s="60"/>
      <c r="ACX18189" s="60"/>
      <c r="ACY18189" s="60">
        <v>2.64405182040909E-2</v>
      </c>
      <c r="ACZ18189" s="60"/>
      <c r="ADA18189" s="60"/>
      <c r="ADB18189" s="60"/>
      <c r="ADC18189" s="60"/>
      <c r="ADD18189" s="60"/>
      <c r="ADE18189" s="60"/>
    </row>
    <row r="18190" spans="760:785" x14ac:dyDescent="0.25">
      <c r="ACF18190" s="60"/>
      <c r="ACG18190" s="60"/>
      <c r="ACH18190" s="60"/>
      <c r="ACI18190" s="60"/>
      <c r="ACJ18190" s="60"/>
      <c r="ACK18190" s="60"/>
      <c r="ACL18190" s="60"/>
      <c r="ACM18190" s="60"/>
      <c r="ACN18190" s="60"/>
      <c r="ACO18190" s="60"/>
      <c r="ACP18190" s="60"/>
      <c r="ACQ18190" s="60"/>
      <c r="ACR18190" s="60"/>
      <c r="ACS18190" s="60"/>
      <c r="ACT18190" s="60"/>
      <c r="ACU18190" s="60"/>
      <c r="ACV18190" s="60"/>
      <c r="ACW18190" s="60"/>
      <c r="ACX18190" s="60"/>
      <c r="ACY18190" s="60">
        <v>2.64405182040909E-2</v>
      </c>
      <c r="ACZ18190" s="60"/>
      <c r="ADA18190" s="60"/>
      <c r="ADB18190" s="60"/>
      <c r="ADC18190" s="60"/>
      <c r="ADD18190" s="60"/>
      <c r="ADE18190" s="60"/>
    </row>
    <row r="18191" spans="760:785" x14ac:dyDescent="0.25">
      <c r="ACF18191" s="60"/>
      <c r="ACG18191" s="60"/>
      <c r="ACH18191" s="60"/>
      <c r="ACI18191" s="60"/>
      <c r="ACJ18191" s="60"/>
      <c r="ACK18191" s="60"/>
      <c r="ACL18191" s="60"/>
      <c r="ACM18191" s="60"/>
      <c r="ACN18191" s="60"/>
      <c r="ACO18191" s="60"/>
      <c r="ACP18191" s="60"/>
      <c r="ACQ18191" s="60"/>
      <c r="ACR18191" s="60"/>
      <c r="ACS18191" s="60"/>
      <c r="ACT18191" s="60"/>
      <c r="ACU18191" s="60"/>
      <c r="ACV18191" s="60"/>
      <c r="ACW18191" s="60"/>
      <c r="ACX18191" s="60"/>
      <c r="ACY18191" s="60">
        <v>2.6402003225416099E-2</v>
      </c>
      <c r="ACZ18191" s="60"/>
      <c r="ADA18191" s="60"/>
      <c r="ADB18191" s="60"/>
      <c r="ADC18191" s="60"/>
      <c r="ADD18191" s="60"/>
      <c r="ADE18191" s="60"/>
    </row>
    <row r="18192" spans="760:785" x14ac:dyDescent="0.25">
      <c r="ACF18192" s="60"/>
      <c r="ACG18192" s="60"/>
      <c r="ACH18192" s="60"/>
      <c r="ACI18192" s="60"/>
      <c r="ACJ18192" s="60"/>
      <c r="ACK18192" s="60"/>
      <c r="ACL18192" s="60"/>
      <c r="ACM18192" s="60"/>
      <c r="ACN18192" s="60"/>
      <c r="ACO18192" s="60"/>
      <c r="ACP18192" s="60"/>
      <c r="ACQ18192" s="60"/>
      <c r="ACR18192" s="60"/>
      <c r="ACS18192" s="60"/>
      <c r="ACT18192" s="60"/>
      <c r="ACU18192" s="60"/>
      <c r="ACV18192" s="60"/>
      <c r="ACW18192" s="60"/>
      <c r="ACX18192" s="60"/>
      <c r="ACY18192" s="60">
        <v>2.6402003225416099E-2</v>
      </c>
      <c r="ACZ18192" s="60"/>
      <c r="ADA18192" s="60"/>
      <c r="ADB18192" s="60"/>
      <c r="ADC18192" s="60"/>
      <c r="ADD18192" s="60"/>
      <c r="ADE18192" s="60"/>
    </row>
    <row r="18193" spans="760:785" x14ac:dyDescent="0.25">
      <c r="ACF18193" s="60"/>
      <c r="ACG18193" s="60"/>
      <c r="ACH18193" s="60"/>
      <c r="ACI18193" s="60"/>
      <c r="ACJ18193" s="60"/>
      <c r="ACK18193" s="60"/>
      <c r="ACL18193" s="60"/>
      <c r="ACM18193" s="60"/>
      <c r="ACN18193" s="60"/>
      <c r="ACO18193" s="60"/>
      <c r="ACP18193" s="60"/>
      <c r="ACQ18193" s="60"/>
      <c r="ACR18193" s="60"/>
      <c r="ACS18193" s="60"/>
      <c r="ACT18193" s="60"/>
      <c r="ACU18193" s="60"/>
      <c r="ACV18193" s="60"/>
      <c r="ACW18193" s="60"/>
      <c r="ACX18193" s="60"/>
      <c r="ACY18193" s="60">
        <v>2.6395529672441902E-2</v>
      </c>
      <c r="ACZ18193" s="60"/>
      <c r="ADA18193" s="60"/>
      <c r="ADB18193" s="60"/>
      <c r="ADC18193" s="60"/>
      <c r="ADD18193" s="60"/>
      <c r="ADE18193" s="60"/>
    </row>
    <row r="18194" spans="760:785" x14ac:dyDescent="0.25">
      <c r="ACF18194" s="60"/>
      <c r="ACG18194" s="60"/>
      <c r="ACH18194" s="60"/>
      <c r="ACI18194" s="60"/>
      <c r="ACJ18194" s="60"/>
      <c r="ACK18194" s="60"/>
      <c r="ACL18194" s="60"/>
      <c r="ACM18194" s="60"/>
      <c r="ACN18194" s="60"/>
      <c r="ACO18194" s="60"/>
      <c r="ACP18194" s="60"/>
      <c r="ACQ18194" s="60"/>
      <c r="ACR18194" s="60"/>
      <c r="ACS18194" s="60"/>
      <c r="ACT18194" s="60"/>
      <c r="ACU18194" s="60"/>
      <c r="ACV18194" s="60"/>
      <c r="ACW18194" s="60"/>
      <c r="ACX18194" s="60"/>
      <c r="ACY18194" s="60">
        <v>2.6395529672441902E-2</v>
      </c>
      <c r="ACZ18194" s="60"/>
      <c r="ADA18194" s="60"/>
      <c r="ADB18194" s="60"/>
      <c r="ADC18194" s="60"/>
      <c r="ADD18194" s="60"/>
      <c r="ADE18194" s="60"/>
    </row>
    <row r="18195" spans="760:785" x14ac:dyDescent="0.25">
      <c r="ACF18195" s="60"/>
      <c r="ACG18195" s="60"/>
      <c r="ACH18195" s="60"/>
      <c r="ACI18195" s="60"/>
      <c r="ACJ18195" s="60"/>
      <c r="ACK18195" s="60"/>
      <c r="ACL18195" s="60"/>
      <c r="ACM18195" s="60"/>
      <c r="ACN18195" s="60"/>
      <c r="ACO18195" s="60"/>
      <c r="ACP18195" s="60"/>
      <c r="ACQ18195" s="60"/>
      <c r="ACR18195" s="60"/>
      <c r="ACS18195" s="60"/>
      <c r="ACT18195" s="60"/>
      <c r="ACU18195" s="60"/>
      <c r="ACV18195" s="60"/>
      <c r="ACW18195" s="60"/>
      <c r="ACX18195" s="60"/>
      <c r="ACY18195" s="60">
        <v>2.6372384436026301E-2</v>
      </c>
      <c r="ACZ18195" s="60"/>
      <c r="ADA18195" s="60"/>
      <c r="ADB18195" s="60"/>
      <c r="ADC18195" s="60"/>
      <c r="ADD18195" s="60"/>
      <c r="ADE18195" s="60"/>
    </row>
    <row r="18196" spans="760:785" x14ac:dyDescent="0.25">
      <c r="ACF18196" s="60"/>
      <c r="ACG18196" s="60"/>
      <c r="ACH18196" s="60"/>
      <c r="ACI18196" s="60"/>
      <c r="ACJ18196" s="60"/>
      <c r="ACK18196" s="60"/>
      <c r="ACL18196" s="60"/>
      <c r="ACM18196" s="60"/>
      <c r="ACN18196" s="60"/>
      <c r="ACO18196" s="60"/>
      <c r="ACP18196" s="60"/>
      <c r="ACQ18196" s="60"/>
      <c r="ACR18196" s="60"/>
      <c r="ACS18196" s="60"/>
      <c r="ACT18196" s="60"/>
      <c r="ACU18196" s="60"/>
      <c r="ACV18196" s="60"/>
      <c r="ACW18196" s="60"/>
      <c r="ACX18196" s="60"/>
      <c r="ACY18196" s="60">
        <v>2.6372384436026301E-2</v>
      </c>
      <c r="ACZ18196" s="60"/>
      <c r="ADA18196" s="60"/>
      <c r="ADB18196" s="60"/>
      <c r="ADC18196" s="60"/>
      <c r="ADD18196" s="60"/>
      <c r="ADE18196" s="60"/>
    </row>
    <row r="18197" spans="760:785" x14ac:dyDescent="0.25">
      <c r="ACF18197" s="60"/>
      <c r="ACG18197" s="60"/>
      <c r="ACH18197" s="60"/>
      <c r="ACI18197" s="60"/>
      <c r="ACJ18197" s="60"/>
      <c r="ACK18197" s="60"/>
      <c r="ACL18197" s="60"/>
      <c r="ACM18197" s="60"/>
      <c r="ACN18197" s="60"/>
      <c r="ACO18197" s="60"/>
      <c r="ACP18197" s="60"/>
      <c r="ACQ18197" s="60"/>
      <c r="ACR18197" s="60"/>
      <c r="ACS18197" s="60"/>
      <c r="ACT18197" s="60"/>
      <c r="ACU18197" s="60"/>
      <c r="ACV18197" s="60"/>
      <c r="ACW18197" s="60"/>
      <c r="ACX18197" s="60"/>
      <c r="ACY18197" s="60">
        <v>2.6338641087048399E-2</v>
      </c>
      <c r="ACZ18197" s="60"/>
      <c r="ADA18197" s="60"/>
      <c r="ADB18197" s="60"/>
      <c r="ADC18197" s="60"/>
      <c r="ADD18197" s="60"/>
      <c r="ADE18197" s="60"/>
    </row>
    <row r="18198" spans="760:785" x14ac:dyDescent="0.25">
      <c r="ACF18198" s="60"/>
      <c r="ACG18198" s="60"/>
      <c r="ACH18198" s="60"/>
      <c r="ACI18198" s="60"/>
      <c r="ACJ18198" s="60"/>
      <c r="ACK18198" s="60"/>
      <c r="ACL18198" s="60"/>
      <c r="ACM18198" s="60"/>
      <c r="ACN18198" s="60"/>
      <c r="ACO18198" s="60"/>
      <c r="ACP18198" s="60"/>
      <c r="ACQ18198" s="60"/>
      <c r="ACR18198" s="60"/>
      <c r="ACS18198" s="60"/>
      <c r="ACT18198" s="60"/>
      <c r="ACU18198" s="60"/>
      <c r="ACV18198" s="60"/>
      <c r="ACW18198" s="60"/>
      <c r="ACX18198" s="60"/>
      <c r="ACY18198" s="60">
        <v>2.6338641087048399E-2</v>
      </c>
      <c r="ACZ18198" s="60"/>
      <c r="ADA18198" s="60"/>
      <c r="ADB18198" s="60"/>
      <c r="ADC18198" s="60"/>
      <c r="ADD18198" s="60"/>
      <c r="ADE18198" s="60"/>
    </row>
    <row r="18199" spans="760:785" x14ac:dyDescent="0.25">
      <c r="ACF18199" s="60"/>
      <c r="ACG18199" s="60"/>
      <c r="ACH18199" s="60"/>
      <c r="ACI18199" s="60"/>
      <c r="ACJ18199" s="60"/>
      <c r="ACK18199" s="60"/>
      <c r="ACL18199" s="60"/>
      <c r="ACM18199" s="60"/>
      <c r="ACN18199" s="60"/>
      <c r="ACO18199" s="60"/>
      <c r="ACP18199" s="60"/>
      <c r="ACQ18199" s="60"/>
      <c r="ACR18199" s="60"/>
      <c r="ACS18199" s="60"/>
      <c r="ACT18199" s="60"/>
      <c r="ACU18199" s="60"/>
      <c r="ACV18199" s="60"/>
      <c r="ACW18199" s="60"/>
      <c r="ACX18199" s="60"/>
      <c r="ACY18199" s="60">
        <v>2.6328100340889199E-2</v>
      </c>
      <c r="ACZ18199" s="60"/>
      <c r="ADA18199" s="60"/>
      <c r="ADB18199" s="60"/>
      <c r="ADC18199" s="60"/>
      <c r="ADD18199" s="60"/>
      <c r="ADE18199" s="60"/>
    </row>
    <row r="18200" spans="760:785" x14ac:dyDescent="0.25">
      <c r="ACF18200" s="60"/>
      <c r="ACG18200" s="60"/>
      <c r="ACH18200" s="60"/>
      <c r="ACI18200" s="60"/>
      <c r="ACJ18200" s="60"/>
      <c r="ACK18200" s="60"/>
      <c r="ACL18200" s="60"/>
      <c r="ACM18200" s="60"/>
      <c r="ACN18200" s="60"/>
      <c r="ACO18200" s="60"/>
      <c r="ACP18200" s="60"/>
      <c r="ACQ18200" s="60"/>
      <c r="ACR18200" s="60"/>
      <c r="ACS18200" s="60"/>
      <c r="ACT18200" s="60"/>
      <c r="ACU18200" s="60"/>
      <c r="ACV18200" s="60"/>
      <c r="ACW18200" s="60"/>
      <c r="ACX18200" s="60"/>
      <c r="ACY18200" s="60">
        <v>2.6328100340889199E-2</v>
      </c>
      <c r="ACZ18200" s="60"/>
      <c r="ADA18200" s="60"/>
      <c r="ADB18200" s="60"/>
      <c r="ADC18200" s="60"/>
      <c r="ADD18200" s="60"/>
      <c r="ADE18200" s="60"/>
    </row>
    <row r="18201" spans="760:785" x14ac:dyDescent="0.25">
      <c r="ACF18201" s="60"/>
      <c r="ACG18201" s="60"/>
      <c r="ACH18201" s="60"/>
      <c r="ACI18201" s="60"/>
      <c r="ACJ18201" s="60"/>
      <c r="ACK18201" s="60"/>
      <c r="ACL18201" s="60"/>
      <c r="ACM18201" s="60"/>
      <c r="ACN18201" s="60"/>
      <c r="ACO18201" s="60"/>
      <c r="ACP18201" s="60"/>
      <c r="ACQ18201" s="60"/>
      <c r="ACR18201" s="60"/>
      <c r="ACS18201" s="60"/>
      <c r="ACT18201" s="60"/>
      <c r="ACU18201" s="60"/>
      <c r="ACV18201" s="60"/>
      <c r="ACW18201" s="60"/>
      <c r="ACX18201" s="60"/>
      <c r="ACY18201" s="60">
        <v>2.6314760305608701E-2</v>
      </c>
      <c r="ACZ18201" s="60"/>
      <c r="ADA18201" s="60"/>
      <c r="ADB18201" s="60"/>
      <c r="ADC18201" s="60"/>
      <c r="ADD18201" s="60"/>
      <c r="ADE18201" s="60"/>
    </row>
    <row r="18202" spans="760:785" x14ac:dyDescent="0.25">
      <c r="ACF18202" s="60"/>
      <c r="ACG18202" s="60"/>
      <c r="ACH18202" s="60"/>
      <c r="ACI18202" s="60"/>
      <c r="ACJ18202" s="60"/>
      <c r="ACK18202" s="60"/>
      <c r="ACL18202" s="60"/>
      <c r="ACM18202" s="60"/>
      <c r="ACN18202" s="60"/>
      <c r="ACO18202" s="60"/>
      <c r="ACP18202" s="60"/>
      <c r="ACQ18202" s="60"/>
      <c r="ACR18202" s="60"/>
      <c r="ACS18202" s="60"/>
      <c r="ACT18202" s="60"/>
      <c r="ACU18202" s="60"/>
      <c r="ACV18202" s="60"/>
      <c r="ACW18202" s="60"/>
      <c r="ACX18202" s="60"/>
      <c r="ACY18202" s="60">
        <v>2.6314760305608701E-2</v>
      </c>
      <c r="ACZ18202" s="60"/>
      <c r="ADA18202" s="60"/>
      <c r="ADB18202" s="60"/>
      <c r="ADC18202" s="60"/>
      <c r="ADD18202" s="60"/>
      <c r="ADE18202" s="60"/>
    </row>
    <row r="18203" spans="760:785" x14ac:dyDescent="0.25">
      <c r="ACF18203" s="60"/>
      <c r="ACG18203" s="60"/>
      <c r="ACH18203" s="60"/>
      <c r="ACI18203" s="60"/>
      <c r="ACJ18203" s="60"/>
      <c r="ACK18203" s="60"/>
      <c r="ACL18203" s="60"/>
      <c r="ACM18203" s="60"/>
      <c r="ACN18203" s="60"/>
      <c r="ACO18203" s="60"/>
      <c r="ACP18203" s="60"/>
      <c r="ACQ18203" s="60"/>
      <c r="ACR18203" s="60"/>
      <c r="ACS18203" s="60"/>
      <c r="ACT18203" s="60"/>
      <c r="ACU18203" s="60"/>
      <c r="ACV18203" s="60"/>
      <c r="ACW18203" s="60"/>
      <c r="ACX18203" s="60"/>
      <c r="ACY18203" s="60">
        <v>2.6297712952842101E-2</v>
      </c>
      <c r="ACZ18203" s="60"/>
      <c r="ADA18203" s="60"/>
      <c r="ADB18203" s="60"/>
      <c r="ADC18203" s="60"/>
      <c r="ADD18203" s="60"/>
      <c r="ADE18203" s="60"/>
    </row>
    <row r="18204" spans="760:785" x14ac:dyDescent="0.25">
      <c r="ACF18204" s="60"/>
      <c r="ACG18204" s="60"/>
      <c r="ACH18204" s="60"/>
      <c r="ACI18204" s="60"/>
      <c r="ACJ18204" s="60"/>
      <c r="ACK18204" s="60"/>
      <c r="ACL18204" s="60"/>
      <c r="ACM18204" s="60"/>
      <c r="ACN18204" s="60"/>
      <c r="ACO18204" s="60"/>
      <c r="ACP18204" s="60"/>
      <c r="ACQ18204" s="60"/>
      <c r="ACR18204" s="60"/>
      <c r="ACS18204" s="60"/>
      <c r="ACT18204" s="60"/>
      <c r="ACU18204" s="60"/>
      <c r="ACV18204" s="60"/>
      <c r="ACW18204" s="60"/>
      <c r="ACX18204" s="60"/>
      <c r="ACY18204" s="60">
        <v>2.6297712952842101E-2</v>
      </c>
      <c r="ACZ18204" s="60"/>
      <c r="ADA18204" s="60"/>
      <c r="ADB18204" s="60"/>
      <c r="ADC18204" s="60"/>
      <c r="ADD18204" s="60"/>
      <c r="ADE18204" s="60"/>
    </row>
    <row r="18205" spans="760:785" x14ac:dyDescent="0.25">
      <c r="ACF18205" s="60"/>
      <c r="ACG18205" s="60"/>
      <c r="ACH18205" s="60"/>
      <c r="ACI18205" s="60"/>
      <c r="ACJ18205" s="60"/>
      <c r="ACK18205" s="60"/>
      <c r="ACL18205" s="60"/>
      <c r="ACM18205" s="60"/>
      <c r="ACN18205" s="60"/>
      <c r="ACO18205" s="60"/>
      <c r="ACP18205" s="60"/>
      <c r="ACQ18205" s="60"/>
      <c r="ACR18205" s="60"/>
      <c r="ACS18205" s="60"/>
      <c r="ACT18205" s="60"/>
      <c r="ACU18205" s="60"/>
      <c r="ACV18205" s="60"/>
      <c r="ACW18205" s="60"/>
      <c r="ACX18205" s="60"/>
      <c r="ACY18205" s="60">
        <v>2.62257750064906E-2</v>
      </c>
      <c r="ACZ18205" s="60"/>
      <c r="ADA18205" s="60"/>
      <c r="ADB18205" s="60"/>
      <c r="ADC18205" s="60"/>
      <c r="ADD18205" s="60"/>
      <c r="ADE18205" s="60"/>
    </row>
    <row r="18206" spans="760:785" x14ac:dyDescent="0.25">
      <c r="ACF18206" s="60"/>
      <c r="ACG18206" s="60"/>
      <c r="ACH18206" s="60"/>
      <c r="ACI18206" s="60"/>
      <c r="ACJ18206" s="60"/>
      <c r="ACK18206" s="60"/>
      <c r="ACL18206" s="60"/>
      <c r="ACM18206" s="60"/>
      <c r="ACN18206" s="60"/>
      <c r="ACO18206" s="60"/>
      <c r="ACP18206" s="60"/>
      <c r="ACQ18206" s="60"/>
      <c r="ACR18206" s="60"/>
      <c r="ACS18206" s="60"/>
      <c r="ACT18206" s="60"/>
      <c r="ACU18206" s="60"/>
      <c r="ACV18206" s="60"/>
      <c r="ACW18206" s="60"/>
      <c r="ACX18206" s="60"/>
      <c r="ACY18206" s="60">
        <v>2.62257750064906E-2</v>
      </c>
      <c r="ACZ18206" s="60"/>
      <c r="ADA18206" s="60"/>
      <c r="ADB18206" s="60"/>
      <c r="ADC18206" s="60"/>
      <c r="ADD18206" s="60"/>
      <c r="ADE18206" s="60"/>
    </row>
    <row r="18207" spans="760:785" x14ac:dyDescent="0.25">
      <c r="ACF18207" s="60"/>
      <c r="ACG18207" s="60"/>
      <c r="ACH18207" s="60"/>
      <c r="ACI18207" s="60"/>
      <c r="ACJ18207" s="60"/>
      <c r="ACK18207" s="60"/>
      <c r="ACL18207" s="60"/>
      <c r="ACM18207" s="60"/>
      <c r="ACN18207" s="60"/>
      <c r="ACO18207" s="60"/>
      <c r="ACP18207" s="60"/>
      <c r="ACQ18207" s="60"/>
      <c r="ACR18207" s="60"/>
      <c r="ACS18207" s="60"/>
      <c r="ACT18207" s="60"/>
      <c r="ACU18207" s="60"/>
      <c r="ACV18207" s="60"/>
      <c r="ACW18207" s="60"/>
      <c r="ACX18207" s="60"/>
      <c r="ACY18207" s="60">
        <v>2.6215007661630801E-2</v>
      </c>
      <c r="ACZ18207" s="60"/>
      <c r="ADA18207" s="60"/>
      <c r="ADB18207" s="60"/>
      <c r="ADC18207" s="60"/>
      <c r="ADD18207" s="60"/>
      <c r="ADE18207" s="60"/>
    </row>
    <row r="18208" spans="760:785" x14ac:dyDescent="0.25">
      <c r="ACF18208" s="60"/>
      <c r="ACG18208" s="60"/>
      <c r="ACH18208" s="60"/>
      <c r="ACI18208" s="60"/>
      <c r="ACJ18208" s="60"/>
      <c r="ACK18208" s="60"/>
      <c r="ACL18208" s="60"/>
      <c r="ACM18208" s="60"/>
      <c r="ACN18208" s="60"/>
      <c r="ACO18208" s="60"/>
      <c r="ACP18208" s="60"/>
      <c r="ACQ18208" s="60"/>
      <c r="ACR18208" s="60"/>
      <c r="ACS18208" s="60"/>
      <c r="ACT18208" s="60"/>
      <c r="ACU18208" s="60"/>
      <c r="ACV18208" s="60"/>
      <c r="ACW18208" s="60"/>
      <c r="ACX18208" s="60"/>
      <c r="ACY18208" s="60">
        <v>2.6215007661630801E-2</v>
      </c>
      <c r="ACZ18208" s="60"/>
      <c r="ADA18208" s="60"/>
      <c r="ADB18208" s="60"/>
      <c r="ADC18208" s="60"/>
      <c r="ADD18208" s="60"/>
      <c r="ADE18208" s="60"/>
    </row>
    <row r="18209" spans="760:785" x14ac:dyDescent="0.25">
      <c r="ACF18209" s="60"/>
      <c r="ACG18209" s="60"/>
      <c r="ACH18209" s="60"/>
      <c r="ACI18209" s="60"/>
      <c r="ACJ18209" s="60"/>
      <c r="ACK18209" s="60"/>
      <c r="ACL18209" s="60"/>
      <c r="ACM18209" s="60"/>
      <c r="ACN18209" s="60"/>
      <c r="ACO18209" s="60"/>
      <c r="ACP18209" s="60"/>
      <c r="ACQ18209" s="60"/>
      <c r="ACR18209" s="60"/>
      <c r="ACS18209" s="60"/>
      <c r="ACT18209" s="60"/>
      <c r="ACU18209" s="60"/>
      <c r="ACV18209" s="60"/>
      <c r="ACW18209" s="60"/>
      <c r="ACX18209" s="60"/>
      <c r="ACY18209" s="60">
        <v>2.6189277689667199E-2</v>
      </c>
      <c r="ACZ18209" s="60"/>
      <c r="ADA18209" s="60"/>
      <c r="ADB18209" s="60"/>
      <c r="ADC18209" s="60"/>
      <c r="ADD18209" s="60"/>
      <c r="ADE18209" s="60"/>
    </row>
    <row r="18210" spans="760:785" x14ac:dyDescent="0.25">
      <c r="ACF18210" s="60"/>
      <c r="ACG18210" s="60"/>
      <c r="ACH18210" s="60"/>
      <c r="ACI18210" s="60"/>
      <c r="ACJ18210" s="60"/>
      <c r="ACK18210" s="60"/>
      <c r="ACL18210" s="60"/>
      <c r="ACM18210" s="60"/>
      <c r="ACN18210" s="60"/>
      <c r="ACO18210" s="60"/>
      <c r="ACP18210" s="60"/>
      <c r="ACQ18210" s="60"/>
      <c r="ACR18210" s="60"/>
      <c r="ACS18210" s="60"/>
      <c r="ACT18210" s="60"/>
      <c r="ACU18210" s="60"/>
      <c r="ACV18210" s="60"/>
      <c r="ACW18210" s="60"/>
      <c r="ACX18210" s="60"/>
      <c r="ACY18210" s="60">
        <v>2.6189277689667199E-2</v>
      </c>
      <c r="ACZ18210" s="60"/>
      <c r="ADA18210" s="60"/>
      <c r="ADB18210" s="60"/>
      <c r="ADC18210" s="60"/>
      <c r="ADD18210" s="60"/>
      <c r="ADE18210" s="60"/>
    </row>
    <row r="18211" spans="760:785" x14ac:dyDescent="0.25">
      <c r="ACF18211" s="60"/>
      <c r="ACG18211" s="60"/>
      <c r="ACH18211" s="60"/>
      <c r="ACI18211" s="60"/>
      <c r="ACJ18211" s="60"/>
      <c r="ACK18211" s="60"/>
      <c r="ACL18211" s="60"/>
      <c r="ACM18211" s="60"/>
      <c r="ACN18211" s="60"/>
      <c r="ACO18211" s="60"/>
      <c r="ACP18211" s="60"/>
      <c r="ACQ18211" s="60"/>
      <c r="ACR18211" s="60"/>
      <c r="ACS18211" s="60"/>
      <c r="ACT18211" s="60"/>
      <c r="ACU18211" s="60"/>
      <c r="ACV18211" s="60"/>
      <c r="ACW18211" s="60"/>
      <c r="ACX18211" s="60"/>
      <c r="ACY18211" s="60">
        <v>2.6145630251949398E-2</v>
      </c>
      <c r="ACZ18211" s="60"/>
      <c r="ADA18211" s="60"/>
      <c r="ADB18211" s="60"/>
      <c r="ADC18211" s="60"/>
      <c r="ADD18211" s="60"/>
      <c r="ADE18211" s="60"/>
    </row>
    <row r="18212" spans="760:785" x14ac:dyDescent="0.25">
      <c r="ACF18212" s="60"/>
      <c r="ACG18212" s="60"/>
      <c r="ACH18212" s="60"/>
      <c r="ACI18212" s="60"/>
      <c r="ACJ18212" s="60"/>
      <c r="ACK18212" s="60"/>
      <c r="ACL18212" s="60"/>
      <c r="ACM18212" s="60"/>
      <c r="ACN18212" s="60"/>
      <c r="ACO18212" s="60"/>
      <c r="ACP18212" s="60"/>
      <c r="ACQ18212" s="60"/>
      <c r="ACR18212" s="60"/>
      <c r="ACS18212" s="60"/>
      <c r="ACT18212" s="60"/>
      <c r="ACU18212" s="60"/>
      <c r="ACV18212" s="60"/>
      <c r="ACW18212" s="60"/>
      <c r="ACX18212" s="60"/>
      <c r="ACY18212" s="60">
        <v>2.6145630251949398E-2</v>
      </c>
      <c r="ACZ18212" s="60"/>
      <c r="ADA18212" s="60"/>
      <c r="ADB18212" s="60"/>
      <c r="ADC18212" s="60"/>
      <c r="ADD18212" s="60"/>
      <c r="ADE18212" s="60"/>
    </row>
    <row r="18213" spans="760:785" x14ac:dyDescent="0.25">
      <c r="ACF18213" s="60"/>
      <c r="ACG18213" s="60"/>
      <c r="ACH18213" s="60"/>
      <c r="ACI18213" s="60"/>
      <c r="ACJ18213" s="60"/>
      <c r="ACK18213" s="60"/>
      <c r="ACL18213" s="60"/>
      <c r="ACM18213" s="60"/>
      <c r="ACN18213" s="60"/>
      <c r="ACO18213" s="60"/>
      <c r="ACP18213" s="60"/>
      <c r="ACQ18213" s="60"/>
      <c r="ACR18213" s="60"/>
      <c r="ACS18213" s="60"/>
      <c r="ACT18213" s="60"/>
      <c r="ACU18213" s="60"/>
      <c r="ACV18213" s="60"/>
      <c r="ACW18213" s="60"/>
      <c r="ACX18213" s="60"/>
      <c r="ACY18213" s="60">
        <v>2.6116090179210599E-2</v>
      </c>
      <c r="ACZ18213" s="60"/>
      <c r="ADA18213" s="60"/>
      <c r="ADB18213" s="60"/>
      <c r="ADC18213" s="60"/>
      <c r="ADD18213" s="60"/>
      <c r="ADE18213" s="60"/>
    </row>
    <row r="18214" spans="760:785" x14ac:dyDescent="0.25">
      <c r="ACF18214" s="60"/>
      <c r="ACG18214" s="60"/>
      <c r="ACH18214" s="60"/>
      <c r="ACI18214" s="60"/>
      <c r="ACJ18214" s="60"/>
      <c r="ACK18214" s="60"/>
      <c r="ACL18214" s="60"/>
      <c r="ACM18214" s="60"/>
      <c r="ACN18214" s="60"/>
      <c r="ACO18214" s="60"/>
      <c r="ACP18214" s="60"/>
      <c r="ACQ18214" s="60"/>
      <c r="ACR18214" s="60"/>
      <c r="ACS18214" s="60"/>
      <c r="ACT18214" s="60"/>
      <c r="ACU18214" s="60"/>
      <c r="ACV18214" s="60"/>
      <c r="ACW18214" s="60"/>
      <c r="ACX18214" s="60"/>
      <c r="ACY18214" s="60">
        <v>2.6085023139845599E-2</v>
      </c>
      <c r="ACZ18214" s="60"/>
      <c r="ADA18214" s="60"/>
      <c r="ADB18214" s="60"/>
      <c r="ADC18214" s="60"/>
      <c r="ADD18214" s="60"/>
      <c r="ADE18214" s="60"/>
    </row>
    <row r="18215" spans="760:785" x14ac:dyDescent="0.25">
      <c r="ACF18215" s="60"/>
      <c r="ACG18215" s="60"/>
      <c r="ACH18215" s="60"/>
      <c r="ACI18215" s="60"/>
      <c r="ACJ18215" s="60"/>
      <c r="ACK18215" s="60"/>
      <c r="ACL18215" s="60"/>
      <c r="ACM18215" s="60"/>
      <c r="ACN18215" s="60"/>
      <c r="ACO18215" s="60"/>
      <c r="ACP18215" s="60"/>
      <c r="ACQ18215" s="60"/>
      <c r="ACR18215" s="60"/>
      <c r="ACS18215" s="60"/>
      <c r="ACT18215" s="60"/>
      <c r="ACU18215" s="60"/>
      <c r="ACV18215" s="60"/>
      <c r="ACW18215" s="60"/>
      <c r="ACX18215" s="60"/>
      <c r="ACY18215" s="60">
        <v>2.6085023139845599E-2</v>
      </c>
      <c r="ACZ18215" s="60"/>
      <c r="ADA18215" s="60"/>
      <c r="ADB18215" s="60"/>
      <c r="ADC18215" s="60"/>
      <c r="ADD18215" s="60"/>
      <c r="ADE18215" s="60"/>
    </row>
    <row r="18216" spans="760:785" x14ac:dyDescent="0.25">
      <c r="ACF18216" s="60"/>
      <c r="ACG18216" s="60"/>
      <c r="ACH18216" s="60"/>
      <c r="ACI18216" s="60"/>
      <c r="ACJ18216" s="60"/>
      <c r="ACK18216" s="60"/>
      <c r="ACL18216" s="60"/>
      <c r="ACM18216" s="60"/>
      <c r="ACN18216" s="60"/>
      <c r="ACO18216" s="60"/>
      <c r="ACP18216" s="60"/>
      <c r="ACQ18216" s="60"/>
      <c r="ACR18216" s="60"/>
      <c r="ACS18216" s="60"/>
      <c r="ACT18216" s="60"/>
      <c r="ACU18216" s="60"/>
      <c r="ACV18216" s="60"/>
      <c r="ACW18216" s="60"/>
      <c r="ACX18216" s="60"/>
      <c r="ACY18216" s="60">
        <v>2.6060852449438399E-2</v>
      </c>
      <c r="ACZ18216" s="60"/>
      <c r="ADA18216" s="60"/>
      <c r="ADB18216" s="60"/>
      <c r="ADC18216" s="60"/>
      <c r="ADD18216" s="60"/>
      <c r="ADE18216" s="60"/>
    </row>
    <row r="18217" spans="760:785" x14ac:dyDescent="0.25">
      <c r="ACF18217" s="60"/>
      <c r="ACG18217" s="60"/>
      <c r="ACH18217" s="60"/>
      <c r="ACI18217" s="60"/>
      <c r="ACJ18217" s="60"/>
      <c r="ACK18217" s="60"/>
      <c r="ACL18217" s="60"/>
      <c r="ACM18217" s="60"/>
      <c r="ACN18217" s="60"/>
      <c r="ACO18217" s="60"/>
      <c r="ACP18217" s="60"/>
      <c r="ACQ18217" s="60"/>
      <c r="ACR18217" s="60"/>
      <c r="ACS18217" s="60"/>
      <c r="ACT18217" s="60"/>
      <c r="ACU18217" s="60"/>
      <c r="ACV18217" s="60"/>
      <c r="ACW18217" s="60"/>
      <c r="ACX18217" s="60"/>
      <c r="ACY18217" s="60">
        <v>2.6060852449438399E-2</v>
      </c>
      <c r="ACZ18217" s="60"/>
      <c r="ADA18217" s="60"/>
      <c r="ADB18217" s="60"/>
      <c r="ADC18217" s="60"/>
      <c r="ADD18217" s="60"/>
      <c r="ADE18217" s="60"/>
    </row>
    <row r="18218" spans="760:785" x14ac:dyDescent="0.25">
      <c r="ACF18218" s="60"/>
      <c r="ACG18218" s="60"/>
      <c r="ACH18218" s="60"/>
      <c r="ACI18218" s="60"/>
      <c r="ACJ18218" s="60"/>
      <c r="ACK18218" s="60"/>
      <c r="ACL18218" s="60"/>
      <c r="ACM18218" s="60"/>
      <c r="ACN18218" s="60"/>
      <c r="ACO18218" s="60"/>
      <c r="ACP18218" s="60"/>
      <c r="ACQ18218" s="60"/>
      <c r="ACR18218" s="60"/>
      <c r="ACS18218" s="60"/>
      <c r="ACT18218" s="60"/>
      <c r="ACU18218" s="60"/>
      <c r="ACV18218" s="60"/>
      <c r="ACW18218" s="60"/>
      <c r="ACX18218" s="60"/>
      <c r="ACY18218" s="60">
        <v>2.6026858489393599E-2</v>
      </c>
      <c r="ACZ18218" s="60"/>
      <c r="ADA18218" s="60"/>
      <c r="ADB18218" s="60"/>
      <c r="ADC18218" s="60"/>
      <c r="ADD18218" s="60"/>
      <c r="ADE18218" s="60"/>
    </row>
    <row r="18219" spans="760:785" x14ac:dyDescent="0.25">
      <c r="ACF18219" s="60"/>
      <c r="ACG18219" s="60"/>
      <c r="ACH18219" s="60"/>
      <c r="ACI18219" s="60"/>
      <c r="ACJ18219" s="60"/>
      <c r="ACK18219" s="60"/>
      <c r="ACL18219" s="60"/>
      <c r="ACM18219" s="60"/>
      <c r="ACN18219" s="60"/>
      <c r="ACO18219" s="60"/>
      <c r="ACP18219" s="60"/>
      <c r="ACQ18219" s="60"/>
      <c r="ACR18219" s="60"/>
      <c r="ACS18219" s="60"/>
      <c r="ACT18219" s="60"/>
      <c r="ACU18219" s="60"/>
      <c r="ACV18219" s="60"/>
      <c r="ACW18219" s="60"/>
      <c r="ACX18219" s="60"/>
      <c r="ACY18219" s="60">
        <v>2.6021042257457199E-2</v>
      </c>
      <c r="ACZ18219" s="60"/>
      <c r="ADA18219" s="60"/>
      <c r="ADB18219" s="60"/>
      <c r="ADC18219" s="60"/>
      <c r="ADD18219" s="60"/>
      <c r="ADE18219" s="60"/>
    </row>
    <row r="18220" spans="760:785" x14ac:dyDescent="0.25">
      <c r="ACF18220" s="60"/>
      <c r="ACG18220" s="60"/>
      <c r="ACH18220" s="60"/>
      <c r="ACI18220" s="60"/>
      <c r="ACJ18220" s="60"/>
      <c r="ACK18220" s="60"/>
      <c r="ACL18220" s="60"/>
      <c r="ACM18220" s="60"/>
      <c r="ACN18220" s="60"/>
      <c r="ACO18220" s="60"/>
      <c r="ACP18220" s="60"/>
      <c r="ACQ18220" s="60"/>
      <c r="ACR18220" s="60"/>
      <c r="ACS18220" s="60"/>
      <c r="ACT18220" s="60"/>
      <c r="ACU18220" s="60"/>
      <c r="ACV18220" s="60"/>
      <c r="ACW18220" s="60"/>
      <c r="ACX18220" s="60"/>
      <c r="ACY18220" s="60">
        <v>2.6021042257457199E-2</v>
      </c>
      <c r="ACZ18220" s="60"/>
      <c r="ADA18220" s="60"/>
      <c r="ADB18220" s="60"/>
      <c r="ADC18220" s="60"/>
      <c r="ADD18220" s="60"/>
      <c r="ADE18220" s="60"/>
    </row>
    <row r="18221" spans="760:785" x14ac:dyDescent="0.25">
      <c r="ACF18221" s="60"/>
      <c r="ACG18221" s="60"/>
      <c r="ACH18221" s="60"/>
      <c r="ACI18221" s="60"/>
      <c r="ACJ18221" s="60"/>
      <c r="ACK18221" s="60"/>
      <c r="ACL18221" s="60"/>
      <c r="ACM18221" s="60"/>
      <c r="ACN18221" s="60"/>
      <c r="ACO18221" s="60"/>
      <c r="ACP18221" s="60"/>
      <c r="ACQ18221" s="60"/>
      <c r="ACR18221" s="60"/>
      <c r="ACS18221" s="60"/>
      <c r="ACT18221" s="60"/>
      <c r="ACU18221" s="60"/>
      <c r="ACV18221" s="60"/>
      <c r="ACW18221" s="60"/>
      <c r="ACX18221" s="60"/>
      <c r="ACY18221" s="60">
        <v>2.6016064768585E-2</v>
      </c>
      <c r="ACZ18221" s="60"/>
      <c r="ADA18221" s="60"/>
      <c r="ADB18221" s="60"/>
      <c r="ADC18221" s="60"/>
      <c r="ADD18221" s="60"/>
      <c r="ADE18221" s="60"/>
    </row>
    <row r="18222" spans="760:785" x14ac:dyDescent="0.25">
      <c r="ACF18222" s="60"/>
      <c r="ACG18222" s="60"/>
      <c r="ACH18222" s="60"/>
      <c r="ACI18222" s="60"/>
      <c r="ACJ18222" s="60"/>
      <c r="ACK18222" s="60"/>
      <c r="ACL18222" s="60"/>
      <c r="ACM18222" s="60"/>
      <c r="ACN18222" s="60"/>
      <c r="ACO18222" s="60"/>
      <c r="ACP18222" s="60"/>
      <c r="ACQ18222" s="60"/>
      <c r="ACR18222" s="60"/>
      <c r="ACS18222" s="60"/>
      <c r="ACT18222" s="60"/>
      <c r="ACU18222" s="60"/>
      <c r="ACV18222" s="60"/>
      <c r="ACW18222" s="60"/>
      <c r="ACX18222" s="60"/>
      <c r="ACY18222" s="60">
        <v>2.6016064768585E-2</v>
      </c>
      <c r="ACZ18222" s="60"/>
      <c r="ADA18222" s="60"/>
      <c r="ADB18222" s="60"/>
      <c r="ADC18222" s="60"/>
      <c r="ADD18222" s="60"/>
      <c r="ADE18222" s="60"/>
    </row>
    <row r="18223" spans="760:785" x14ac:dyDescent="0.25">
      <c r="ACF18223" s="60"/>
      <c r="ACG18223" s="60"/>
      <c r="ACH18223" s="60"/>
      <c r="ACI18223" s="60"/>
      <c r="ACJ18223" s="60"/>
      <c r="ACK18223" s="60"/>
      <c r="ACL18223" s="60"/>
      <c r="ACM18223" s="60"/>
      <c r="ACN18223" s="60"/>
      <c r="ACO18223" s="60"/>
      <c r="ACP18223" s="60"/>
      <c r="ACQ18223" s="60"/>
      <c r="ACR18223" s="60"/>
      <c r="ACS18223" s="60"/>
      <c r="ACT18223" s="60"/>
      <c r="ACU18223" s="60"/>
      <c r="ACV18223" s="60"/>
      <c r="ACW18223" s="60"/>
      <c r="ACX18223" s="60"/>
      <c r="ACY18223" s="60">
        <v>2.5926161406595899E-2</v>
      </c>
      <c r="ACZ18223" s="60"/>
      <c r="ADA18223" s="60"/>
      <c r="ADB18223" s="60"/>
      <c r="ADC18223" s="60"/>
      <c r="ADD18223" s="60"/>
      <c r="ADE18223" s="60"/>
    </row>
    <row r="18224" spans="760:785" x14ac:dyDescent="0.25">
      <c r="ACF18224" s="60"/>
      <c r="ACG18224" s="60"/>
      <c r="ACH18224" s="60"/>
      <c r="ACI18224" s="60"/>
      <c r="ACJ18224" s="60"/>
      <c r="ACK18224" s="60"/>
      <c r="ACL18224" s="60"/>
      <c r="ACM18224" s="60"/>
      <c r="ACN18224" s="60"/>
      <c r="ACO18224" s="60"/>
      <c r="ACP18224" s="60"/>
      <c r="ACQ18224" s="60"/>
      <c r="ACR18224" s="60"/>
      <c r="ACS18224" s="60"/>
      <c r="ACT18224" s="60"/>
      <c r="ACU18224" s="60"/>
      <c r="ACV18224" s="60"/>
      <c r="ACW18224" s="60"/>
      <c r="ACX18224" s="60"/>
      <c r="ACY18224" s="60">
        <v>2.5926161406595899E-2</v>
      </c>
      <c r="ACZ18224" s="60"/>
      <c r="ADA18224" s="60"/>
      <c r="ADB18224" s="60"/>
      <c r="ADC18224" s="60"/>
      <c r="ADD18224" s="60"/>
      <c r="ADE18224" s="60"/>
    </row>
    <row r="18225" spans="760:785" x14ac:dyDescent="0.25">
      <c r="ACF18225" s="60"/>
      <c r="ACG18225" s="60"/>
      <c r="ACH18225" s="60"/>
      <c r="ACI18225" s="60"/>
      <c r="ACJ18225" s="60"/>
      <c r="ACK18225" s="60"/>
      <c r="ACL18225" s="60"/>
      <c r="ACM18225" s="60"/>
      <c r="ACN18225" s="60"/>
      <c r="ACO18225" s="60"/>
      <c r="ACP18225" s="60"/>
      <c r="ACQ18225" s="60"/>
      <c r="ACR18225" s="60"/>
      <c r="ACS18225" s="60"/>
      <c r="ACT18225" s="60"/>
      <c r="ACU18225" s="60"/>
      <c r="ACV18225" s="60"/>
      <c r="ACW18225" s="60"/>
      <c r="ACX18225" s="60"/>
      <c r="ACY18225" s="60">
        <v>2.59178203634917E-2</v>
      </c>
      <c r="ACZ18225" s="60"/>
      <c r="ADA18225" s="60"/>
      <c r="ADB18225" s="60"/>
      <c r="ADC18225" s="60"/>
      <c r="ADD18225" s="60"/>
      <c r="ADE18225" s="60"/>
    </row>
    <row r="18226" spans="760:785" x14ac:dyDescent="0.25">
      <c r="ACF18226" s="60"/>
      <c r="ACG18226" s="60"/>
      <c r="ACH18226" s="60"/>
      <c r="ACI18226" s="60"/>
      <c r="ACJ18226" s="60"/>
      <c r="ACK18226" s="60"/>
      <c r="ACL18226" s="60"/>
      <c r="ACM18226" s="60"/>
      <c r="ACN18226" s="60"/>
      <c r="ACO18226" s="60"/>
      <c r="ACP18226" s="60"/>
      <c r="ACQ18226" s="60"/>
      <c r="ACR18226" s="60"/>
      <c r="ACS18226" s="60"/>
      <c r="ACT18226" s="60"/>
      <c r="ACU18226" s="60"/>
      <c r="ACV18226" s="60"/>
      <c r="ACW18226" s="60"/>
      <c r="ACX18226" s="60"/>
      <c r="ACY18226" s="60">
        <v>2.59178203634917E-2</v>
      </c>
      <c r="ACZ18226" s="60"/>
      <c r="ADA18226" s="60"/>
      <c r="ADB18226" s="60"/>
      <c r="ADC18226" s="60"/>
      <c r="ADD18226" s="60"/>
      <c r="ADE18226" s="60"/>
    </row>
    <row r="18227" spans="760:785" x14ac:dyDescent="0.25">
      <c r="ACF18227" s="60"/>
      <c r="ACG18227" s="60"/>
      <c r="ACH18227" s="60"/>
      <c r="ACI18227" s="60"/>
      <c r="ACJ18227" s="60"/>
      <c r="ACK18227" s="60"/>
      <c r="ACL18227" s="60"/>
      <c r="ACM18227" s="60"/>
      <c r="ACN18227" s="60"/>
      <c r="ACO18227" s="60"/>
      <c r="ACP18227" s="60"/>
      <c r="ACQ18227" s="60"/>
      <c r="ACR18227" s="60"/>
      <c r="ACS18227" s="60"/>
      <c r="ACT18227" s="60"/>
      <c r="ACU18227" s="60"/>
      <c r="ACV18227" s="60"/>
      <c r="ACW18227" s="60"/>
      <c r="ACX18227" s="60"/>
      <c r="ACY18227" s="60">
        <v>2.59115861268998E-2</v>
      </c>
      <c r="ACZ18227" s="60"/>
      <c r="ADA18227" s="60"/>
      <c r="ADB18227" s="60"/>
      <c r="ADC18227" s="60"/>
      <c r="ADD18227" s="60"/>
      <c r="ADE18227" s="60"/>
    </row>
    <row r="18228" spans="760:785" x14ac:dyDescent="0.25">
      <c r="ACF18228" s="60"/>
      <c r="ACG18228" s="60"/>
      <c r="ACH18228" s="60"/>
      <c r="ACI18228" s="60"/>
      <c r="ACJ18228" s="60"/>
      <c r="ACK18228" s="60"/>
      <c r="ACL18228" s="60"/>
      <c r="ACM18228" s="60"/>
      <c r="ACN18228" s="60"/>
      <c r="ACO18228" s="60"/>
      <c r="ACP18228" s="60"/>
      <c r="ACQ18228" s="60"/>
      <c r="ACR18228" s="60"/>
      <c r="ACS18228" s="60"/>
      <c r="ACT18228" s="60"/>
      <c r="ACU18228" s="60"/>
      <c r="ACV18228" s="60"/>
      <c r="ACW18228" s="60"/>
      <c r="ACX18228" s="60"/>
      <c r="ACY18228" s="60">
        <v>2.59115861268998E-2</v>
      </c>
      <c r="ACZ18228" s="60"/>
      <c r="ADA18228" s="60"/>
      <c r="ADB18228" s="60"/>
      <c r="ADC18228" s="60"/>
      <c r="ADD18228" s="60"/>
      <c r="ADE18228" s="60"/>
    </row>
    <row r="18229" spans="760:785" x14ac:dyDescent="0.25">
      <c r="ACF18229" s="60"/>
      <c r="ACG18229" s="60"/>
      <c r="ACH18229" s="60"/>
      <c r="ACI18229" s="60"/>
      <c r="ACJ18229" s="60"/>
      <c r="ACK18229" s="60"/>
      <c r="ACL18229" s="60"/>
      <c r="ACM18229" s="60"/>
      <c r="ACN18229" s="60"/>
      <c r="ACO18229" s="60"/>
      <c r="ACP18229" s="60"/>
      <c r="ACQ18229" s="60"/>
      <c r="ACR18229" s="60"/>
      <c r="ACS18229" s="60"/>
      <c r="ACT18229" s="60"/>
      <c r="ACU18229" s="60"/>
      <c r="ACV18229" s="60"/>
      <c r="ACW18229" s="60"/>
      <c r="ACX18229" s="60"/>
      <c r="ACY18229" s="60">
        <v>2.5900211935605801E-2</v>
      </c>
      <c r="ACZ18229" s="60"/>
      <c r="ADA18229" s="60"/>
      <c r="ADB18229" s="60"/>
      <c r="ADC18229" s="60"/>
      <c r="ADD18229" s="60"/>
      <c r="ADE18229" s="60"/>
    </row>
    <row r="18230" spans="760:785" x14ac:dyDescent="0.25">
      <c r="ACF18230" s="60"/>
      <c r="ACG18230" s="60"/>
      <c r="ACH18230" s="60"/>
      <c r="ACI18230" s="60"/>
      <c r="ACJ18230" s="60"/>
      <c r="ACK18230" s="60"/>
      <c r="ACL18230" s="60"/>
      <c r="ACM18230" s="60"/>
      <c r="ACN18230" s="60"/>
      <c r="ACO18230" s="60"/>
      <c r="ACP18230" s="60"/>
      <c r="ACQ18230" s="60"/>
      <c r="ACR18230" s="60"/>
      <c r="ACS18230" s="60"/>
      <c r="ACT18230" s="60"/>
      <c r="ACU18230" s="60"/>
      <c r="ACV18230" s="60"/>
      <c r="ACW18230" s="60"/>
      <c r="ACX18230" s="60"/>
      <c r="ACY18230" s="60">
        <v>2.5900211935605801E-2</v>
      </c>
      <c r="ACZ18230" s="60"/>
      <c r="ADA18230" s="60"/>
      <c r="ADB18230" s="60"/>
      <c r="ADC18230" s="60"/>
      <c r="ADD18230" s="60"/>
      <c r="ADE18230" s="60"/>
    </row>
    <row r="18231" spans="760:785" x14ac:dyDescent="0.25">
      <c r="ACF18231" s="60"/>
      <c r="ACG18231" s="60"/>
      <c r="ACH18231" s="60"/>
      <c r="ACI18231" s="60"/>
      <c r="ACJ18231" s="60"/>
      <c r="ACK18231" s="60"/>
      <c r="ACL18231" s="60"/>
      <c r="ACM18231" s="60"/>
      <c r="ACN18231" s="60"/>
      <c r="ACO18231" s="60"/>
      <c r="ACP18231" s="60"/>
      <c r="ACQ18231" s="60"/>
      <c r="ACR18231" s="60"/>
      <c r="ACS18231" s="60"/>
      <c r="ACT18231" s="60"/>
      <c r="ACU18231" s="60"/>
      <c r="ACV18231" s="60"/>
      <c r="ACW18231" s="60"/>
      <c r="ACX18231" s="60"/>
      <c r="ACY18231" s="60">
        <v>2.5891517564177201E-2</v>
      </c>
      <c r="ACZ18231" s="60"/>
      <c r="ADA18231" s="60"/>
      <c r="ADB18231" s="60"/>
      <c r="ADC18231" s="60"/>
      <c r="ADD18231" s="60"/>
      <c r="ADE18231" s="60"/>
    </row>
    <row r="18232" spans="760:785" x14ac:dyDescent="0.25">
      <c r="ACF18232" s="60"/>
      <c r="ACG18232" s="60"/>
      <c r="ACH18232" s="60"/>
      <c r="ACI18232" s="60"/>
      <c r="ACJ18232" s="60"/>
      <c r="ACK18232" s="60"/>
      <c r="ACL18232" s="60"/>
      <c r="ACM18232" s="60"/>
      <c r="ACN18232" s="60"/>
      <c r="ACO18232" s="60"/>
      <c r="ACP18232" s="60"/>
      <c r="ACQ18232" s="60"/>
      <c r="ACR18232" s="60"/>
      <c r="ACS18232" s="60"/>
      <c r="ACT18232" s="60"/>
      <c r="ACU18232" s="60"/>
      <c r="ACV18232" s="60"/>
      <c r="ACW18232" s="60"/>
      <c r="ACX18232" s="60"/>
      <c r="ACY18232" s="60">
        <v>2.5891517564177201E-2</v>
      </c>
      <c r="ACZ18232" s="60"/>
      <c r="ADA18232" s="60"/>
      <c r="ADB18232" s="60"/>
      <c r="ADC18232" s="60"/>
      <c r="ADD18232" s="60"/>
      <c r="ADE18232" s="60"/>
    </row>
    <row r="18233" spans="760:785" x14ac:dyDescent="0.25">
      <c r="ACF18233" s="60"/>
      <c r="ACG18233" s="60"/>
      <c r="ACH18233" s="60"/>
      <c r="ACI18233" s="60"/>
      <c r="ACJ18233" s="60"/>
      <c r="ACK18233" s="60"/>
      <c r="ACL18233" s="60"/>
      <c r="ACM18233" s="60"/>
      <c r="ACN18233" s="60"/>
      <c r="ACO18233" s="60"/>
      <c r="ACP18233" s="60"/>
      <c r="ACQ18233" s="60"/>
      <c r="ACR18233" s="60"/>
      <c r="ACS18233" s="60"/>
      <c r="ACT18233" s="60"/>
      <c r="ACU18233" s="60"/>
      <c r="ACV18233" s="60"/>
      <c r="ACW18233" s="60"/>
      <c r="ACX18233" s="60"/>
      <c r="ACY18233" s="60">
        <v>2.5860033330321198E-2</v>
      </c>
      <c r="ACZ18233" s="60"/>
      <c r="ADA18233" s="60"/>
      <c r="ADB18233" s="60"/>
      <c r="ADC18233" s="60"/>
      <c r="ADD18233" s="60"/>
      <c r="ADE18233" s="60"/>
    </row>
    <row r="18234" spans="760:785" x14ac:dyDescent="0.25">
      <c r="ACF18234" s="60"/>
      <c r="ACG18234" s="60"/>
      <c r="ACH18234" s="60"/>
      <c r="ACI18234" s="60"/>
      <c r="ACJ18234" s="60"/>
      <c r="ACK18234" s="60"/>
      <c r="ACL18234" s="60"/>
      <c r="ACM18234" s="60"/>
      <c r="ACN18234" s="60"/>
      <c r="ACO18234" s="60"/>
      <c r="ACP18234" s="60"/>
      <c r="ACQ18234" s="60"/>
      <c r="ACR18234" s="60"/>
      <c r="ACS18234" s="60"/>
      <c r="ACT18234" s="60"/>
      <c r="ACU18234" s="60"/>
      <c r="ACV18234" s="60"/>
      <c r="ACW18234" s="60"/>
      <c r="ACX18234" s="60"/>
      <c r="ACY18234" s="60">
        <v>2.5838959651306101E-2</v>
      </c>
      <c r="ACZ18234" s="60"/>
      <c r="ADA18234" s="60"/>
      <c r="ADB18234" s="60"/>
      <c r="ADC18234" s="60"/>
      <c r="ADD18234" s="60"/>
      <c r="ADE18234" s="60"/>
    </row>
    <row r="18235" spans="760:785" x14ac:dyDescent="0.25">
      <c r="ACF18235" s="60"/>
      <c r="ACG18235" s="60"/>
      <c r="ACH18235" s="60"/>
      <c r="ACI18235" s="60"/>
      <c r="ACJ18235" s="60"/>
      <c r="ACK18235" s="60"/>
      <c r="ACL18235" s="60"/>
      <c r="ACM18235" s="60"/>
      <c r="ACN18235" s="60"/>
      <c r="ACO18235" s="60"/>
      <c r="ACP18235" s="60"/>
      <c r="ACQ18235" s="60"/>
      <c r="ACR18235" s="60"/>
      <c r="ACS18235" s="60"/>
      <c r="ACT18235" s="60"/>
      <c r="ACU18235" s="60"/>
      <c r="ACV18235" s="60"/>
      <c r="ACW18235" s="60"/>
      <c r="ACX18235" s="60"/>
      <c r="ACY18235" s="60">
        <v>2.58252735424798E-2</v>
      </c>
      <c r="ACZ18235" s="60"/>
      <c r="ADA18235" s="60"/>
      <c r="ADB18235" s="60"/>
      <c r="ADC18235" s="60"/>
      <c r="ADD18235" s="60"/>
      <c r="ADE18235" s="60"/>
    </row>
    <row r="18236" spans="760:785" x14ac:dyDescent="0.25">
      <c r="ACF18236" s="60"/>
      <c r="ACG18236" s="60"/>
      <c r="ACH18236" s="60"/>
      <c r="ACI18236" s="60"/>
      <c r="ACJ18236" s="60"/>
      <c r="ACK18236" s="60"/>
      <c r="ACL18236" s="60"/>
      <c r="ACM18236" s="60"/>
      <c r="ACN18236" s="60"/>
      <c r="ACO18236" s="60"/>
      <c r="ACP18236" s="60"/>
      <c r="ACQ18236" s="60"/>
      <c r="ACR18236" s="60"/>
      <c r="ACS18236" s="60"/>
      <c r="ACT18236" s="60"/>
      <c r="ACU18236" s="60"/>
      <c r="ACV18236" s="60"/>
      <c r="ACW18236" s="60"/>
      <c r="ACX18236" s="60"/>
      <c r="ACY18236" s="60">
        <v>2.5814782439765999E-2</v>
      </c>
      <c r="ACZ18236" s="60"/>
      <c r="ADA18236" s="60"/>
      <c r="ADB18236" s="60"/>
      <c r="ADC18236" s="60"/>
      <c r="ADD18236" s="60"/>
      <c r="ADE18236" s="60"/>
    </row>
    <row r="18237" spans="760:785" x14ac:dyDescent="0.25">
      <c r="ACF18237" s="60"/>
      <c r="ACG18237" s="60"/>
      <c r="ACH18237" s="60"/>
      <c r="ACI18237" s="60"/>
      <c r="ACJ18237" s="60"/>
      <c r="ACK18237" s="60"/>
      <c r="ACL18237" s="60"/>
      <c r="ACM18237" s="60"/>
      <c r="ACN18237" s="60"/>
      <c r="ACO18237" s="60"/>
      <c r="ACP18237" s="60"/>
      <c r="ACQ18237" s="60"/>
      <c r="ACR18237" s="60"/>
      <c r="ACS18237" s="60"/>
      <c r="ACT18237" s="60"/>
      <c r="ACU18237" s="60"/>
      <c r="ACV18237" s="60"/>
      <c r="ACW18237" s="60"/>
      <c r="ACX18237" s="60"/>
      <c r="ACY18237" s="60">
        <v>2.5814782439765999E-2</v>
      </c>
      <c r="ACZ18237" s="60"/>
      <c r="ADA18237" s="60"/>
      <c r="ADB18237" s="60"/>
      <c r="ADC18237" s="60"/>
      <c r="ADD18237" s="60"/>
      <c r="ADE18237" s="60"/>
    </row>
    <row r="18238" spans="760:785" x14ac:dyDescent="0.25">
      <c r="ACF18238" s="60"/>
      <c r="ACG18238" s="60"/>
      <c r="ACH18238" s="60"/>
      <c r="ACI18238" s="60"/>
      <c r="ACJ18238" s="60"/>
      <c r="ACK18238" s="60"/>
      <c r="ACL18238" s="60"/>
      <c r="ACM18238" s="60"/>
      <c r="ACN18238" s="60"/>
      <c r="ACO18238" s="60"/>
      <c r="ACP18238" s="60"/>
      <c r="ACQ18238" s="60"/>
      <c r="ACR18238" s="60"/>
      <c r="ACS18238" s="60"/>
      <c r="ACT18238" s="60"/>
      <c r="ACU18238" s="60"/>
      <c r="ACV18238" s="60"/>
      <c r="ACW18238" s="60"/>
      <c r="ACX18238" s="60"/>
      <c r="ACY18238" s="60">
        <v>2.5812972404235E-2</v>
      </c>
      <c r="ACZ18238" s="60"/>
      <c r="ADA18238" s="60"/>
      <c r="ADB18238" s="60"/>
      <c r="ADC18238" s="60"/>
      <c r="ADD18238" s="60"/>
      <c r="ADE18238" s="60"/>
    </row>
    <row r="18239" spans="760:785" x14ac:dyDescent="0.25">
      <c r="ACF18239" s="60"/>
      <c r="ACG18239" s="60"/>
      <c r="ACH18239" s="60"/>
      <c r="ACI18239" s="60"/>
      <c r="ACJ18239" s="60"/>
      <c r="ACK18239" s="60"/>
      <c r="ACL18239" s="60"/>
      <c r="ACM18239" s="60"/>
      <c r="ACN18239" s="60"/>
      <c r="ACO18239" s="60"/>
      <c r="ACP18239" s="60"/>
      <c r="ACQ18239" s="60"/>
      <c r="ACR18239" s="60"/>
      <c r="ACS18239" s="60"/>
      <c r="ACT18239" s="60"/>
      <c r="ACU18239" s="60"/>
      <c r="ACV18239" s="60"/>
      <c r="ACW18239" s="60"/>
      <c r="ACX18239" s="60"/>
      <c r="ACY18239" s="60">
        <v>2.5806068461231801E-2</v>
      </c>
      <c r="ACZ18239" s="60"/>
      <c r="ADA18239" s="60"/>
      <c r="ADB18239" s="60"/>
      <c r="ADC18239" s="60"/>
      <c r="ADD18239" s="60"/>
      <c r="ADE18239" s="60"/>
    </row>
    <row r="18240" spans="760:785" x14ac:dyDescent="0.25">
      <c r="ACF18240" s="60"/>
      <c r="ACG18240" s="60"/>
      <c r="ACH18240" s="60"/>
      <c r="ACI18240" s="60"/>
      <c r="ACJ18240" s="60"/>
      <c r="ACK18240" s="60"/>
      <c r="ACL18240" s="60"/>
      <c r="ACM18240" s="60"/>
      <c r="ACN18240" s="60"/>
      <c r="ACO18240" s="60"/>
      <c r="ACP18240" s="60"/>
      <c r="ACQ18240" s="60"/>
      <c r="ACR18240" s="60"/>
      <c r="ACS18240" s="60"/>
      <c r="ACT18240" s="60"/>
      <c r="ACU18240" s="60"/>
      <c r="ACV18240" s="60"/>
      <c r="ACW18240" s="60"/>
      <c r="ACX18240" s="60"/>
      <c r="ACY18240" s="60">
        <v>2.5805473116899E-2</v>
      </c>
      <c r="ACZ18240" s="60"/>
      <c r="ADA18240" s="60"/>
      <c r="ADB18240" s="60"/>
      <c r="ADC18240" s="60"/>
      <c r="ADD18240" s="60"/>
      <c r="ADE18240" s="60"/>
    </row>
    <row r="18241" spans="760:785" x14ac:dyDescent="0.25">
      <c r="ACF18241" s="60"/>
      <c r="ACG18241" s="60"/>
      <c r="ACH18241" s="60"/>
      <c r="ACI18241" s="60"/>
      <c r="ACJ18241" s="60"/>
      <c r="ACK18241" s="60"/>
      <c r="ACL18241" s="60"/>
      <c r="ACM18241" s="60"/>
      <c r="ACN18241" s="60"/>
      <c r="ACO18241" s="60"/>
      <c r="ACP18241" s="60"/>
      <c r="ACQ18241" s="60"/>
      <c r="ACR18241" s="60"/>
      <c r="ACS18241" s="60"/>
      <c r="ACT18241" s="60"/>
      <c r="ACU18241" s="60"/>
      <c r="ACV18241" s="60"/>
      <c r="ACW18241" s="60"/>
      <c r="ACX18241" s="60"/>
      <c r="ACY18241" s="60">
        <v>2.5805473116899E-2</v>
      </c>
      <c r="ACZ18241" s="60"/>
      <c r="ADA18241" s="60"/>
      <c r="ADB18241" s="60"/>
      <c r="ADC18241" s="60"/>
      <c r="ADD18241" s="60"/>
      <c r="ADE18241" s="60"/>
    </row>
    <row r="18242" spans="760:785" x14ac:dyDescent="0.25">
      <c r="ACF18242" s="60"/>
      <c r="ACG18242" s="60"/>
      <c r="ACH18242" s="60"/>
      <c r="ACI18242" s="60"/>
      <c r="ACJ18242" s="60"/>
      <c r="ACK18242" s="60"/>
      <c r="ACL18242" s="60"/>
      <c r="ACM18242" s="60"/>
      <c r="ACN18242" s="60"/>
      <c r="ACO18242" s="60"/>
      <c r="ACP18242" s="60"/>
      <c r="ACQ18242" s="60"/>
      <c r="ACR18242" s="60"/>
      <c r="ACS18242" s="60"/>
      <c r="ACT18242" s="60"/>
      <c r="ACU18242" s="60"/>
      <c r="ACV18242" s="60"/>
      <c r="ACW18242" s="60"/>
      <c r="ACX18242" s="60"/>
      <c r="ACY18242" s="60">
        <v>2.58044284429545E-2</v>
      </c>
      <c r="ACZ18242" s="60"/>
      <c r="ADA18242" s="60"/>
      <c r="ADB18242" s="60"/>
      <c r="ADC18242" s="60"/>
      <c r="ADD18242" s="60"/>
      <c r="ADE18242" s="60"/>
    </row>
    <row r="18243" spans="760:785" x14ac:dyDescent="0.25">
      <c r="ACF18243" s="60"/>
      <c r="ACG18243" s="60"/>
      <c r="ACH18243" s="60"/>
      <c r="ACI18243" s="60"/>
      <c r="ACJ18243" s="60"/>
      <c r="ACK18243" s="60"/>
      <c r="ACL18243" s="60"/>
      <c r="ACM18243" s="60"/>
      <c r="ACN18243" s="60"/>
      <c r="ACO18243" s="60"/>
      <c r="ACP18243" s="60"/>
      <c r="ACQ18243" s="60"/>
      <c r="ACR18243" s="60"/>
      <c r="ACS18243" s="60"/>
      <c r="ACT18243" s="60"/>
      <c r="ACU18243" s="60"/>
      <c r="ACV18243" s="60"/>
      <c r="ACW18243" s="60"/>
      <c r="ACX18243" s="60"/>
      <c r="ACY18243" s="60">
        <v>2.58044284429545E-2</v>
      </c>
      <c r="ACZ18243" s="60"/>
      <c r="ADA18243" s="60"/>
      <c r="ADB18243" s="60"/>
      <c r="ADC18243" s="60"/>
      <c r="ADD18243" s="60"/>
      <c r="ADE18243" s="60"/>
    </row>
    <row r="18244" spans="760:785" x14ac:dyDescent="0.25">
      <c r="ACF18244" s="60"/>
      <c r="ACG18244" s="60"/>
      <c r="ACH18244" s="60"/>
      <c r="ACI18244" s="60"/>
      <c r="ACJ18244" s="60"/>
      <c r="ACK18244" s="60"/>
      <c r="ACL18244" s="60"/>
      <c r="ACM18244" s="60"/>
      <c r="ACN18244" s="60"/>
      <c r="ACO18244" s="60"/>
      <c r="ACP18244" s="60"/>
      <c r="ACQ18244" s="60"/>
      <c r="ACR18244" s="60"/>
      <c r="ACS18244" s="60"/>
      <c r="ACT18244" s="60"/>
      <c r="ACU18244" s="60"/>
      <c r="ACV18244" s="60"/>
      <c r="ACW18244" s="60"/>
      <c r="ACX18244" s="60"/>
      <c r="ACY18244" s="60">
        <v>2.5803972887648401E-2</v>
      </c>
      <c r="ACZ18244" s="60"/>
      <c r="ADA18244" s="60"/>
      <c r="ADB18244" s="60"/>
      <c r="ADC18244" s="60"/>
      <c r="ADD18244" s="60"/>
      <c r="ADE18244" s="60"/>
    </row>
    <row r="18245" spans="760:785" x14ac:dyDescent="0.25">
      <c r="ACF18245" s="60"/>
      <c r="ACG18245" s="60"/>
      <c r="ACH18245" s="60"/>
      <c r="ACI18245" s="60"/>
      <c r="ACJ18245" s="60"/>
      <c r="ACK18245" s="60"/>
      <c r="ACL18245" s="60"/>
      <c r="ACM18245" s="60"/>
      <c r="ACN18245" s="60"/>
      <c r="ACO18245" s="60"/>
      <c r="ACP18245" s="60"/>
      <c r="ACQ18245" s="60"/>
      <c r="ACR18245" s="60"/>
      <c r="ACS18245" s="60"/>
      <c r="ACT18245" s="60"/>
      <c r="ACU18245" s="60"/>
      <c r="ACV18245" s="60"/>
      <c r="ACW18245" s="60"/>
      <c r="ACX18245" s="60"/>
      <c r="ACY18245" s="60">
        <v>2.5803972887648401E-2</v>
      </c>
      <c r="ACZ18245" s="60"/>
      <c r="ADA18245" s="60"/>
      <c r="ADB18245" s="60"/>
      <c r="ADC18245" s="60"/>
      <c r="ADD18245" s="60"/>
      <c r="ADE18245" s="60"/>
    </row>
    <row r="18246" spans="760:785" x14ac:dyDescent="0.25">
      <c r="ACF18246" s="60"/>
      <c r="ACG18246" s="60"/>
      <c r="ACH18246" s="60"/>
      <c r="ACI18246" s="60"/>
      <c r="ACJ18246" s="60"/>
      <c r="ACK18246" s="60"/>
      <c r="ACL18246" s="60"/>
      <c r="ACM18246" s="60"/>
      <c r="ACN18246" s="60"/>
      <c r="ACO18246" s="60"/>
      <c r="ACP18246" s="60"/>
      <c r="ACQ18246" s="60"/>
      <c r="ACR18246" s="60"/>
      <c r="ACS18246" s="60"/>
      <c r="ACT18246" s="60"/>
      <c r="ACU18246" s="60"/>
      <c r="ACV18246" s="60"/>
      <c r="ACW18246" s="60"/>
      <c r="ACX18246" s="60"/>
      <c r="ACY18246" s="60">
        <v>2.5790998334680699E-2</v>
      </c>
      <c r="ACZ18246" s="60"/>
      <c r="ADA18246" s="60"/>
      <c r="ADB18246" s="60"/>
      <c r="ADC18246" s="60"/>
      <c r="ADD18246" s="60"/>
      <c r="ADE18246" s="60"/>
    </row>
    <row r="18247" spans="760:785" x14ac:dyDescent="0.25">
      <c r="ACF18247" s="60"/>
      <c r="ACG18247" s="60"/>
      <c r="ACH18247" s="60"/>
      <c r="ACI18247" s="60"/>
      <c r="ACJ18247" s="60"/>
      <c r="ACK18247" s="60"/>
      <c r="ACL18247" s="60"/>
      <c r="ACM18247" s="60"/>
      <c r="ACN18247" s="60"/>
      <c r="ACO18247" s="60"/>
      <c r="ACP18247" s="60"/>
      <c r="ACQ18247" s="60"/>
      <c r="ACR18247" s="60"/>
      <c r="ACS18247" s="60"/>
      <c r="ACT18247" s="60"/>
      <c r="ACU18247" s="60"/>
      <c r="ACV18247" s="60"/>
      <c r="ACW18247" s="60"/>
      <c r="ACX18247" s="60"/>
      <c r="ACY18247" s="60">
        <v>2.5790998334680699E-2</v>
      </c>
      <c r="ACZ18247" s="60"/>
      <c r="ADA18247" s="60"/>
      <c r="ADB18247" s="60"/>
      <c r="ADC18247" s="60"/>
      <c r="ADD18247" s="60"/>
      <c r="ADE18247" s="60"/>
    </row>
    <row r="18248" spans="760:785" x14ac:dyDescent="0.25">
      <c r="ACF18248" s="60"/>
      <c r="ACG18248" s="60"/>
      <c r="ACH18248" s="60"/>
      <c r="ACI18248" s="60"/>
      <c r="ACJ18248" s="60"/>
      <c r="ACK18248" s="60"/>
      <c r="ACL18248" s="60"/>
      <c r="ACM18248" s="60"/>
      <c r="ACN18248" s="60"/>
      <c r="ACO18248" s="60"/>
      <c r="ACP18248" s="60"/>
      <c r="ACQ18248" s="60"/>
      <c r="ACR18248" s="60"/>
      <c r="ACS18248" s="60"/>
      <c r="ACT18248" s="60"/>
      <c r="ACU18248" s="60"/>
      <c r="ACV18248" s="60"/>
      <c r="ACW18248" s="60"/>
      <c r="ACX18248" s="60"/>
      <c r="ACY18248" s="60">
        <v>2.5782668605527501E-2</v>
      </c>
      <c r="ACZ18248" s="60"/>
      <c r="ADA18248" s="60"/>
      <c r="ADB18248" s="60"/>
      <c r="ADC18248" s="60"/>
      <c r="ADD18248" s="60"/>
      <c r="ADE18248" s="60"/>
    </row>
    <row r="18249" spans="760:785" x14ac:dyDescent="0.25">
      <c r="ACF18249" s="60"/>
      <c r="ACG18249" s="60"/>
      <c r="ACH18249" s="60"/>
      <c r="ACI18249" s="60"/>
      <c r="ACJ18249" s="60"/>
      <c r="ACK18249" s="60"/>
      <c r="ACL18249" s="60"/>
      <c r="ACM18249" s="60"/>
      <c r="ACN18249" s="60"/>
      <c r="ACO18249" s="60"/>
      <c r="ACP18249" s="60"/>
      <c r="ACQ18249" s="60"/>
      <c r="ACR18249" s="60"/>
      <c r="ACS18249" s="60"/>
      <c r="ACT18249" s="60"/>
      <c r="ACU18249" s="60"/>
      <c r="ACV18249" s="60"/>
      <c r="ACW18249" s="60"/>
      <c r="ACX18249" s="60"/>
      <c r="ACY18249" s="60">
        <v>2.5782668605527501E-2</v>
      </c>
      <c r="ACZ18249" s="60"/>
      <c r="ADA18249" s="60"/>
      <c r="ADB18249" s="60"/>
      <c r="ADC18249" s="60"/>
      <c r="ADD18249" s="60"/>
      <c r="ADE18249" s="60"/>
    </row>
    <row r="18250" spans="760:785" x14ac:dyDescent="0.25">
      <c r="ACF18250" s="60"/>
      <c r="ACG18250" s="60"/>
      <c r="ACH18250" s="60"/>
      <c r="ACI18250" s="60"/>
      <c r="ACJ18250" s="60"/>
      <c r="ACK18250" s="60"/>
      <c r="ACL18250" s="60"/>
      <c r="ACM18250" s="60"/>
      <c r="ACN18250" s="60"/>
      <c r="ACO18250" s="60"/>
      <c r="ACP18250" s="60"/>
      <c r="ACQ18250" s="60"/>
      <c r="ACR18250" s="60"/>
      <c r="ACS18250" s="60"/>
      <c r="ACT18250" s="60"/>
      <c r="ACU18250" s="60"/>
      <c r="ACV18250" s="60"/>
      <c r="ACW18250" s="60"/>
      <c r="ACX18250" s="60"/>
      <c r="ACY18250" s="60">
        <v>2.5781327488241301E-2</v>
      </c>
      <c r="ACZ18250" s="60"/>
      <c r="ADA18250" s="60"/>
      <c r="ADB18250" s="60"/>
      <c r="ADC18250" s="60"/>
      <c r="ADD18250" s="60"/>
      <c r="ADE18250" s="60"/>
    </row>
    <row r="18251" spans="760:785" x14ac:dyDescent="0.25">
      <c r="ACF18251" s="60"/>
      <c r="ACG18251" s="60"/>
      <c r="ACH18251" s="60"/>
      <c r="ACI18251" s="60"/>
      <c r="ACJ18251" s="60"/>
      <c r="ACK18251" s="60"/>
      <c r="ACL18251" s="60"/>
      <c r="ACM18251" s="60"/>
      <c r="ACN18251" s="60"/>
      <c r="ACO18251" s="60"/>
      <c r="ACP18251" s="60"/>
      <c r="ACQ18251" s="60"/>
      <c r="ACR18251" s="60"/>
      <c r="ACS18251" s="60"/>
      <c r="ACT18251" s="60"/>
      <c r="ACU18251" s="60"/>
      <c r="ACV18251" s="60"/>
      <c r="ACW18251" s="60"/>
      <c r="ACX18251" s="60"/>
      <c r="ACY18251" s="60">
        <v>2.57783122960734E-2</v>
      </c>
      <c r="ACZ18251" s="60"/>
      <c r="ADA18251" s="60"/>
      <c r="ADB18251" s="60"/>
      <c r="ADC18251" s="60"/>
      <c r="ADD18251" s="60"/>
      <c r="ADE18251" s="60"/>
    </row>
    <row r="18252" spans="760:785" x14ac:dyDescent="0.25">
      <c r="ACF18252" s="60"/>
      <c r="ACG18252" s="60"/>
      <c r="ACH18252" s="60"/>
      <c r="ACI18252" s="60"/>
      <c r="ACJ18252" s="60"/>
      <c r="ACK18252" s="60"/>
      <c r="ACL18252" s="60"/>
      <c r="ACM18252" s="60"/>
      <c r="ACN18252" s="60"/>
      <c r="ACO18252" s="60"/>
      <c r="ACP18252" s="60"/>
      <c r="ACQ18252" s="60"/>
      <c r="ACR18252" s="60"/>
      <c r="ACS18252" s="60"/>
      <c r="ACT18252" s="60"/>
      <c r="ACU18252" s="60"/>
      <c r="ACV18252" s="60"/>
      <c r="ACW18252" s="60"/>
      <c r="ACX18252" s="60"/>
      <c r="ACY18252" s="60">
        <v>2.57783122960734E-2</v>
      </c>
      <c r="ACZ18252" s="60"/>
      <c r="ADA18252" s="60"/>
      <c r="ADB18252" s="60"/>
      <c r="ADC18252" s="60"/>
      <c r="ADD18252" s="60"/>
      <c r="ADE18252" s="60"/>
    </row>
    <row r="18253" spans="760:785" x14ac:dyDescent="0.25">
      <c r="ACF18253" s="60"/>
      <c r="ACG18253" s="60"/>
      <c r="ACH18253" s="60"/>
      <c r="ACI18253" s="60"/>
      <c r="ACJ18253" s="60"/>
      <c r="ACK18253" s="60"/>
      <c r="ACL18253" s="60"/>
      <c r="ACM18253" s="60"/>
      <c r="ACN18253" s="60"/>
      <c r="ACO18253" s="60"/>
      <c r="ACP18253" s="60"/>
      <c r="ACQ18253" s="60"/>
      <c r="ACR18253" s="60"/>
      <c r="ACS18253" s="60"/>
      <c r="ACT18253" s="60"/>
      <c r="ACU18253" s="60"/>
      <c r="ACV18253" s="60"/>
      <c r="ACW18253" s="60"/>
      <c r="ACX18253" s="60"/>
      <c r="ACY18253" s="60">
        <v>2.5766961028263698E-2</v>
      </c>
      <c r="ACZ18253" s="60"/>
      <c r="ADA18253" s="60"/>
      <c r="ADB18253" s="60"/>
      <c r="ADC18253" s="60"/>
      <c r="ADD18253" s="60"/>
      <c r="ADE18253" s="60"/>
    </row>
    <row r="18254" spans="760:785" x14ac:dyDescent="0.25">
      <c r="ACF18254" s="60"/>
      <c r="ACG18254" s="60"/>
      <c r="ACH18254" s="60"/>
      <c r="ACI18254" s="60"/>
      <c r="ACJ18254" s="60"/>
      <c r="ACK18254" s="60"/>
      <c r="ACL18254" s="60"/>
      <c r="ACM18254" s="60"/>
      <c r="ACN18254" s="60"/>
      <c r="ACO18254" s="60"/>
      <c r="ACP18254" s="60"/>
      <c r="ACQ18254" s="60"/>
      <c r="ACR18254" s="60"/>
      <c r="ACS18254" s="60"/>
      <c r="ACT18254" s="60"/>
      <c r="ACU18254" s="60"/>
      <c r="ACV18254" s="60"/>
      <c r="ACW18254" s="60"/>
      <c r="ACX18254" s="60"/>
      <c r="ACY18254" s="60">
        <v>2.5766961028263698E-2</v>
      </c>
      <c r="ACZ18254" s="60"/>
      <c r="ADA18254" s="60"/>
      <c r="ADB18254" s="60"/>
      <c r="ADC18254" s="60"/>
      <c r="ADD18254" s="60"/>
      <c r="ADE18254" s="60"/>
    </row>
    <row r="18255" spans="760:785" x14ac:dyDescent="0.25">
      <c r="ACF18255" s="60"/>
      <c r="ACG18255" s="60"/>
      <c r="ACH18255" s="60"/>
      <c r="ACI18255" s="60"/>
      <c r="ACJ18255" s="60"/>
      <c r="ACK18255" s="60"/>
      <c r="ACL18255" s="60"/>
      <c r="ACM18255" s="60"/>
      <c r="ACN18255" s="60"/>
      <c r="ACO18255" s="60"/>
      <c r="ACP18255" s="60"/>
      <c r="ACQ18255" s="60"/>
      <c r="ACR18255" s="60"/>
      <c r="ACS18255" s="60"/>
      <c r="ACT18255" s="60"/>
      <c r="ACU18255" s="60"/>
      <c r="ACV18255" s="60"/>
      <c r="ACW18255" s="60"/>
      <c r="ACX18255" s="60"/>
      <c r="ACY18255" s="60">
        <v>2.5750891560670501E-2</v>
      </c>
      <c r="ACZ18255" s="60"/>
      <c r="ADA18255" s="60"/>
      <c r="ADB18255" s="60"/>
      <c r="ADC18255" s="60"/>
      <c r="ADD18255" s="60"/>
      <c r="ADE18255" s="60"/>
    </row>
    <row r="18256" spans="760:785" x14ac:dyDescent="0.25">
      <c r="ACF18256" s="60"/>
      <c r="ACG18256" s="60"/>
      <c r="ACH18256" s="60"/>
      <c r="ACI18256" s="60"/>
      <c r="ACJ18256" s="60"/>
      <c r="ACK18256" s="60"/>
      <c r="ACL18256" s="60"/>
      <c r="ACM18256" s="60"/>
      <c r="ACN18256" s="60"/>
      <c r="ACO18256" s="60"/>
      <c r="ACP18256" s="60"/>
      <c r="ACQ18256" s="60"/>
      <c r="ACR18256" s="60"/>
      <c r="ACS18256" s="60"/>
      <c r="ACT18256" s="60"/>
      <c r="ACU18256" s="60"/>
      <c r="ACV18256" s="60"/>
      <c r="ACW18256" s="60"/>
      <c r="ACX18256" s="60"/>
      <c r="ACY18256" s="60">
        <v>2.57166900145025E-2</v>
      </c>
      <c r="ACZ18256" s="60"/>
      <c r="ADA18256" s="60"/>
      <c r="ADB18256" s="60"/>
      <c r="ADC18256" s="60"/>
      <c r="ADD18256" s="60"/>
      <c r="ADE18256" s="60"/>
    </row>
    <row r="18257" spans="760:785" x14ac:dyDescent="0.25">
      <c r="ACF18257" s="60"/>
      <c r="ACG18257" s="60"/>
      <c r="ACH18257" s="60"/>
      <c r="ACI18257" s="60"/>
      <c r="ACJ18257" s="60"/>
      <c r="ACK18257" s="60"/>
      <c r="ACL18257" s="60"/>
      <c r="ACM18257" s="60"/>
      <c r="ACN18257" s="60"/>
      <c r="ACO18257" s="60"/>
      <c r="ACP18257" s="60"/>
      <c r="ACQ18257" s="60"/>
      <c r="ACR18257" s="60"/>
      <c r="ACS18257" s="60"/>
      <c r="ACT18257" s="60"/>
      <c r="ACU18257" s="60"/>
      <c r="ACV18257" s="60"/>
      <c r="ACW18257" s="60"/>
      <c r="ACX18257" s="60"/>
      <c r="ACY18257" s="60">
        <v>2.57166900145025E-2</v>
      </c>
      <c r="ACZ18257" s="60"/>
      <c r="ADA18257" s="60"/>
      <c r="ADB18257" s="60"/>
      <c r="ADC18257" s="60"/>
      <c r="ADD18257" s="60"/>
      <c r="ADE18257" s="60"/>
    </row>
    <row r="18258" spans="760:785" x14ac:dyDescent="0.25">
      <c r="ACF18258" s="60"/>
      <c r="ACG18258" s="60"/>
      <c r="ACH18258" s="60"/>
      <c r="ACI18258" s="60"/>
      <c r="ACJ18258" s="60"/>
      <c r="ACK18258" s="60"/>
      <c r="ACL18258" s="60"/>
      <c r="ACM18258" s="60"/>
      <c r="ACN18258" s="60"/>
      <c r="ACO18258" s="60"/>
      <c r="ACP18258" s="60"/>
      <c r="ACQ18258" s="60"/>
      <c r="ACR18258" s="60"/>
      <c r="ACS18258" s="60"/>
      <c r="ACT18258" s="60"/>
      <c r="ACU18258" s="60"/>
      <c r="ACV18258" s="60"/>
      <c r="ACW18258" s="60"/>
      <c r="ACX18258" s="60"/>
      <c r="ACY18258" s="60">
        <v>2.5699027098883501E-2</v>
      </c>
      <c r="ACZ18258" s="60"/>
      <c r="ADA18258" s="60"/>
      <c r="ADB18258" s="60"/>
      <c r="ADC18258" s="60"/>
      <c r="ADD18258" s="60"/>
      <c r="ADE18258" s="60"/>
    </row>
    <row r="18259" spans="760:785" x14ac:dyDescent="0.25">
      <c r="ACF18259" s="60"/>
      <c r="ACG18259" s="60"/>
      <c r="ACH18259" s="60"/>
      <c r="ACI18259" s="60"/>
      <c r="ACJ18259" s="60"/>
      <c r="ACK18259" s="60"/>
      <c r="ACL18259" s="60"/>
      <c r="ACM18259" s="60"/>
      <c r="ACN18259" s="60"/>
      <c r="ACO18259" s="60"/>
      <c r="ACP18259" s="60"/>
      <c r="ACQ18259" s="60"/>
      <c r="ACR18259" s="60"/>
      <c r="ACS18259" s="60"/>
      <c r="ACT18259" s="60"/>
      <c r="ACU18259" s="60"/>
      <c r="ACV18259" s="60"/>
      <c r="ACW18259" s="60"/>
      <c r="ACX18259" s="60"/>
      <c r="ACY18259" s="60">
        <v>2.5699027098883501E-2</v>
      </c>
      <c r="ACZ18259" s="60"/>
      <c r="ADA18259" s="60"/>
      <c r="ADB18259" s="60"/>
      <c r="ADC18259" s="60"/>
      <c r="ADD18259" s="60"/>
      <c r="ADE18259" s="60"/>
    </row>
    <row r="18260" spans="760:785" x14ac:dyDescent="0.25">
      <c r="ACF18260" s="60"/>
      <c r="ACG18260" s="60"/>
      <c r="ACH18260" s="60"/>
      <c r="ACI18260" s="60"/>
      <c r="ACJ18260" s="60"/>
      <c r="ACK18260" s="60"/>
      <c r="ACL18260" s="60"/>
      <c r="ACM18260" s="60"/>
      <c r="ACN18260" s="60"/>
      <c r="ACO18260" s="60"/>
      <c r="ACP18260" s="60"/>
      <c r="ACQ18260" s="60"/>
      <c r="ACR18260" s="60"/>
      <c r="ACS18260" s="60"/>
      <c r="ACT18260" s="60"/>
      <c r="ACU18260" s="60"/>
      <c r="ACV18260" s="60"/>
      <c r="ACW18260" s="60"/>
      <c r="ACX18260" s="60"/>
      <c r="ACY18260" s="60">
        <v>2.5688473095369101E-2</v>
      </c>
      <c r="ACZ18260" s="60"/>
      <c r="ADA18260" s="60"/>
      <c r="ADB18260" s="60"/>
      <c r="ADC18260" s="60"/>
      <c r="ADD18260" s="60"/>
      <c r="ADE18260" s="60"/>
    </row>
    <row r="18261" spans="760:785" x14ac:dyDescent="0.25">
      <c r="ACF18261" s="60"/>
      <c r="ACG18261" s="60"/>
      <c r="ACH18261" s="60"/>
      <c r="ACI18261" s="60"/>
      <c r="ACJ18261" s="60"/>
      <c r="ACK18261" s="60"/>
      <c r="ACL18261" s="60"/>
      <c r="ACM18261" s="60"/>
      <c r="ACN18261" s="60"/>
      <c r="ACO18261" s="60"/>
      <c r="ACP18261" s="60"/>
      <c r="ACQ18261" s="60"/>
      <c r="ACR18261" s="60"/>
      <c r="ACS18261" s="60"/>
      <c r="ACT18261" s="60"/>
      <c r="ACU18261" s="60"/>
      <c r="ACV18261" s="60"/>
      <c r="ACW18261" s="60"/>
      <c r="ACX18261" s="60"/>
      <c r="ACY18261" s="60">
        <v>2.56548978385528E-2</v>
      </c>
      <c r="ACZ18261" s="60"/>
      <c r="ADA18261" s="60"/>
      <c r="ADB18261" s="60"/>
      <c r="ADC18261" s="60"/>
      <c r="ADD18261" s="60"/>
      <c r="ADE18261" s="60"/>
    </row>
    <row r="18262" spans="760:785" x14ac:dyDescent="0.25">
      <c r="ACF18262" s="60"/>
      <c r="ACG18262" s="60"/>
      <c r="ACH18262" s="60"/>
      <c r="ACI18262" s="60"/>
      <c r="ACJ18262" s="60"/>
      <c r="ACK18262" s="60"/>
      <c r="ACL18262" s="60"/>
      <c r="ACM18262" s="60"/>
      <c r="ACN18262" s="60"/>
      <c r="ACO18262" s="60"/>
      <c r="ACP18262" s="60"/>
      <c r="ACQ18262" s="60"/>
      <c r="ACR18262" s="60"/>
      <c r="ACS18262" s="60"/>
      <c r="ACT18262" s="60"/>
      <c r="ACU18262" s="60"/>
      <c r="ACV18262" s="60"/>
      <c r="ACW18262" s="60"/>
      <c r="ACX18262" s="60"/>
      <c r="ACY18262" s="60">
        <v>2.56548978385528E-2</v>
      </c>
      <c r="ACZ18262" s="60"/>
      <c r="ADA18262" s="60"/>
      <c r="ADB18262" s="60"/>
      <c r="ADC18262" s="60"/>
      <c r="ADD18262" s="60"/>
      <c r="ADE18262" s="60"/>
    </row>
    <row r="18263" spans="760:785" x14ac:dyDescent="0.25">
      <c r="ACF18263" s="60"/>
      <c r="ACG18263" s="60"/>
      <c r="ACH18263" s="60"/>
      <c r="ACI18263" s="60"/>
      <c r="ACJ18263" s="60"/>
      <c r="ACK18263" s="60"/>
      <c r="ACL18263" s="60"/>
      <c r="ACM18263" s="60"/>
      <c r="ACN18263" s="60"/>
      <c r="ACO18263" s="60"/>
      <c r="ACP18263" s="60"/>
      <c r="ACQ18263" s="60"/>
      <c r="ACR18263" s="60"/>
      <c r="ACS18263" s="60"/>
      <c r="ACT18263" s="60"/>
      <c r="ACU18263" s="60"/>
      <c r="ACV18263" s="60"/>
      <c r="ACW18263" s="60"/>
      <c r="ACX18263" s="60"/>
      <c r="ACY18263" s="60">
        <v>2.5640969745823999E-2</v>
      </c>
      <c r="ACZ18263" s="60"/>
      <c r="ADA18263" s="60"/>
      <c r="ADB18263" s="60"/>
      <c r="ADC18263" s="60"/>
      <c r="ADD18263" s="60"/>
      <c r="ADE18263" s="60"/>
    </row>
    <row r="18264" spans="760:785" x14ac:dyDescent="0.25">
      <c r="ACF18264" s="60"/>
      <c r="ACG18264" s="60"/>
      <c r="ACH18264" s="60"/>
      <c r="ACI18264" s="60"/>
      <c r="ACJ18264" s="60"/>
      <c r="ACK18264" s="60"/>
      <c r="ACL18264" s="60"/>
      <c r="ACM18264" s="60"/>
      <c r="ACN18264" s="60"/>
      <c r="ACO18264" s="60"/>
      <c r="ACP18264" s="60"/>
      <c r="ACQ18264" s="60"/>
      <c r="ACR18264" s="60"/>
      <c r="ACS18264" s="60"/>
      <c r="ACT18264" s="60"/>
      <c r="ACU18264" s="60"/>
      <c r="ACV18264" s="60"/>
      <c r="ACW18264" s="60"/>
      <c r="ACX18264" s="60"/>
      <c r="ACY18264" s="60">
        <v>2.5640969745823999E-2</v>
      </c>
      <c r="ACZ18264" s="60"/>
      <c r="ADA18264" s="60"/>
      <c r="ADB18264" s="60"/>
      <c r="ADC18264" s="60"/>
      <c r="ADD18264" s="60"/>
      <c r="ADE18264" s="60"/>
    </row>
    <row r="18265" spans="760:785" x14ac:dyDescent="0.25">
      <c r="ACF18265" s="60"/>
      <c r="ACG18265" s="60"/>
      <c r="ACH18265" s="60"/>
      <c r="ACI18265" s="60"/>
      <c r="ACJ18265" s="60"/>
      <c r="ACK18265" s="60"/>
      <c r="ACL18265" s="60"/>
      <c r="ACM18265" s="60"/>
      <c r="ACN18265" s="60"/>
      <c r="ACO18265" s="60"/>
      <c r="ACP18265" s="60"/>
      <c r="ACQ18265" s="60"/>
      <c r="ACR18265" s="60"/>
      <c r="ACS18265" s="60"/>
      <c r="ACT18265" s="60"/>
      <c r="ACU18265" s="60"/>
      <c r="ACV18265" s="60"/>
      <c r="ACW18265" s="60"/>
      <c r="ACX18265" s="60"/>
      <c r="ACY18265" s="60">
        <v>2.5634277845929199E-2</v>
      </c>
      <c r="ACZ18265" s="60"/>
      <c r="ADA18265" s="60"/>
      <c r="ADB18265" s="60"/>
      <c r="ADC18265" s="60"/>
      <c r="ADD18265" s="60"/>
      <c r="ADE18265" s="60"/>
    </row>
    <row r="18266" spans="760:785" x14ac:dyDescent="0.25">
      <c r="ACF18266" s="60"/>
      <c r="ACG18266" s="60"/>
      <c r="ACH18266" s="60"/>
      <c r="ACI18266" s="60"/>
      <c r="ACJ18266" s="60"/>
      <c r="ACK18266" s="60"/>
      <c r="ACL18266" s="60"/>
      <c r="ACM18266" s="60"/>
      <c r="ACN18266" s="60"/>
      <c r="ACO18266" s="60"/>
      <c r="ACP18266" s="60"/>
      <c r="ACQ18266" s="60"/>
      <c r="ACR18266" s="60"/>
      <c r="ACS18266" s="60"/>
      <c r="ACT18266" s="60"/>
      <c r="ACU18266" s="60"/>
      <c r="ACV18266" s="60"/>
      <c r="ACW18266" s="60"/>
      <c r="ACX18266" s="60"/>
      <c r="ACY18266" s="60">
        <v>2.5634277845929199E-2</v>
      </c>
      <c r="ACZ18266" s="60"/>
      <c r="ADA18266" s="60"/>
      <c r="ADB18266" s="60"/>
      <c r="ADC18266" s="60"/>
      <c r="ADD18266" s="60"/>
      <c r="ADE18266" s="60"/>
    </row>
    <row r="18267" spans="760:785" x14ac:dyDescent="0.25">
      <c r="ACF18267" s="60"/>
      <c r="ACG18267" s="60"/>
      <c r="ACH18267" s="60"/>
      <c r="ACI18267" s="60"/>
      <c r="ACJ18267" s="60"/>
      <c r="ACK18267" s="60"/>
      <c r="ACL18267" s="60"/>
      <c r="ACM18267" s="60"/>
      <c r="ACN18267" s="60"/>
      <c r="ACO18267" s="60"/>
      <c r="ACP18267" s="60"/>
      <c r="ACQ18267" s="60"/>
      <c r="ACR18267" s="60"/>
      <c r="ACS18267" s="60"/>
      <c r="ACT18267" s="60"/>
      <c r="ACU18267" s="60"/>
      <c r="ACV18267" s="60"/>
      <c r="ACW18267" s="60"/>
      <c r="ACX18267" s="60"/>
      <c r="ACY18267" s="60">
        <v>2.5614429501564302E-2</v>
      </c>
      <c r="ACZ18267" s="60"/>
      <c r="ADA18267" s="60"/>
      <c r="ADB18267" s="60"/>
      <c r="ADC18267" s="60"/>
      <c r="ADD18267" s="60"/>
      <c r="ADE18267" s="60"/>
    </row>
    <row r="18268" spans="760:785" x14ac:dyDescent="0.25">
      <c r="ACF18268" s="60"/>
      <c r="ACG18268" s="60"/>
      <c r="ACH18268" s="60"/>
      <c r="ACI18268" s="60"/>
      <c r="ACJ18268" s="60"/>
      <c r="ACK18268" s="60"/>
      <c r="ACL18268" s="60"/>
      <c r="ACM18268" s="60"/>
      <c r="ACN18268" s="60"/>
      <c r="ACO18268" s="60"/>
      <c r="ACP18268" s="60"/>
      <c r="ACQ18268" s="60"/>
      <c r="ACR18268" s="60"/>
      <c r="ACS18268" s="60"/>
      <c r="ACT18268" s="60"/>
      <c r="ACU18268" s="60"/>
      <c r="ACV18268" s="60"/>
      <c r="ACW18268" s="60"/>
      <c r="ACX18268" s="60"/>
      <c r="ACY18268" s="60">
        <v>2.5614429501564302E-2</v>
      </c>
      <c r="ACZ18268" s="60"/>
      <c r="ADA18268" s="60"/>
      <c r="ADB18268" s="60"/>
      <c r="ADC18268" s="60"/>
      <c r="ADD18268" s="60"/>
      <c r="ADE18268" s="60"/>
    </row>
    <row r="18269" spans="760:785" x14ac:dyDescent="0.25">
      <c r="ACF18269" s="60"/>
      <c r="ACG18269" s="60"/>
      <c r="ACH18269" s="60"/>
      <c r="ACI18269" s="60"/>
      <c r="ACJ18269" s="60"/>
      <c r="ACK18269" s="60"/>
      <c r="ACL18269" s="60"/>
      <c r="ACM18269" s="60"/>
      <c r="ACN18269" s="60"/>
      <c r="ACO18269" s="60"/>
      <c r="ACP18269" s="60"/>
      <c r="ACQ18269" s="60"/>
      <c r="ACR18269" s="60"/>
      <c r="ACS18269" s="60"/>
      <c r="ACT18269" s="60"/>
      <c r="ACU18269" s="60"/>
      <c r="ACV18269" s="60"/>
      <c r="ACW18269" s="60"/>
      <c r="ACX18269" s="60"/>
      <c r="ACY18269" s="60">
        <v>2.5612784979501001E-2</v>
      </c>
      <c r="ACZ18269" s="60"/>
      <c r="ADA18269" s="60"/>
      <c r="ADB18269" s="60"/>
      <c r="ADC18269" s="60"/>
      <c r="ADD18269" s="60"/>
      <c r="ADE18269" s="60"/>
    </row>
    <row r="18270" spans="760:785" x14ac:dyDescent="0.25">
      <c r="ACF18270" s="60"/>
      <c r="ACG18270" s="60"/>
      <c r="ACH18270" s="60"/>
      <c r="ACI18270" s="60"/>
      <c r="ACJ18270" s="60"/>
      <c r="ACK18270" s="60"/>
      <c r="ACL18270" s="60"/>
      <c r="ACM18270" s="60"/>
      <c r="ACN18270" s="60"/>
      <c r="ACO18270" s="60"/>
      <c r="ACP18270" s="60"/>
      <c r="ACQ18270" s="60"/>
      <c r="ACR18270" s="60"/>
      <c r="ACS18270" s="60"/>
      <c r="ACT18270" s="60"/>
      <c r="ACU18270" s="60"/>
      <c r="ACV18270" s="60"/>
      <c r="ACW18270" s="60"/>
      <c r="ACX18270" s="60"/>
      <c r="ACY18270" s="60">
        <v>2.5612784979501001E-2</v>
      </c>
      <c r="ACZ18270" s="60"/>
      <c r="ADA18270" s="60"/>
      <c r="ADB18270" s="60"/>
      <c r="ADC18270" s="60"/>
      <c r="ADD18270" s="60"/>
      <c r="ADE18270" s="60"/>
    </row>
    <row r="18271" spans="760:785" x14ac:dyDescent="0.25">
      <c r="ACF18271" s="60"/>
      <c r="ACG18271" s="60"/>
      <c r="ACH18271" s="60"/>
      <c r="ACI18271" s="60"/>
      <c r="ACJ18271" s="60"/>
      <c r="ACK18271" s="60"/>
      <c r="ACL18271" s="60"/>
      <c r="ACM18271" s="60"/>
      <c r="ACN18271" s="60"/>
      <c r="ACO18271" s="60"/>
      <c r="ACP18271" s="60"/>
      <c r="ACQ18271" s="60"/>
      <c r="ACR18271" s="60"/>
      <c r="ACS18271" s="60"/>
      <c r="ACT18271" s="60"/>
      <c r="ACU18271" s="60"/>
      <c r="ACV18271" s="60"/>
      <c r="ACW18271" s="60"/>
      <c r="ACX18271" s="60"/>
      <c r="ACY18271" s="60">
        <v>2.5596680066899202E-2</v>
      </c>
      <c r="ACZ18271" s="60"/>
      <c r="ADA18271" s="60"/>
      <c r="ADB18271" s="60"/>
      <c r="ADC18271" s="60"/>
      <c r="ADD18271" s="60"/>
      <c r="ADE18271" s="60"/>
    </row>
    <row r="18272" spans="760:785" x14ac:dyDescent="0.25">
      <c r="ACF18272" s="60"/>
      <c r="ACG18272" s="60"/>
      <c r="ACH18272" s="60"/>
      <c r="ACI18272" s="60"/>
      <c r="ACJ18272" s="60"/>
      <c r="ACK18272" s="60"/>
      <c r="ACL18272" s="60"/>
      <c r="ACM18272" s="60"/>
      <c r="ACN18272" s="60"/>
      <c r="ACO18272" s="60"/>
      <c r="ACP18272" s="60"/>
      <c r="ACQ18272" s="60"/>
      <c r="ACR18272" s="60"/>
      <c r="ACS18272" s="60"/>
      <c r="ACT18272" s="60"/>
      <c r="ACU18272" s="60"/>
      <c r="ACV18272" s="60"/>
      <c r="ACW18272" s="60"/>
      <c r="ACX18272" s="60"/>
      <c r="ACY18272" s="60">
        <v>2.5596680066899202E-2</v>
      </c>
      <c r="ACZ18272" s="60"/>
      <c r="ADA18272" s="60"/>
      <c r="ADB18272" s="60"/>
      <c r="ADC18272" s="60"/>
      <c r="ADD18272" s="60"/>
      <c r="ADE18272" s="60"/>
    </row>
    <row r="18273" spans="760:785" x14ac:dyDescent="0.25">
      <c r="ACF18273" s="60"/>
      <c r="ACG18273" s="60"/>
      <c r="ACH18273" s="60"/>
      <c r="ACI18273" s="60"/>
      <c r="ACJ18273" s="60"/>
      <c r="ACK18273" s="60"/>
      <c r="ACL18273" s="60"/>
      <c r="ACM18273" s="60"/>
      <c r="ACN18273" s="60"/>
      <c r="ACO18273" s="60"/>
      <c r="ACP18273" s="60"/>
      <c r="ACQ18273" s="60"/>
      <c r="ACR18273" s="60"/>
      <c r="ACS18273" s="60"/>
      <c r="ACT18273" s="60"/>
      <c r="ACU18273" s="60"/>
      <c r="ACV18273" s="60"/>
      <c r="ACW18273" s="60"/>
      <c r="ACX18273" s="60"/>
      <c r="ACY18273" s="60">
        <v>2.55804605203571E-2</v>
      </c>
      <c r="ACZ18273" s="60"/>
      <c r="ADA18273" s="60"/>
      <c r="ADB18273" s="60"/>
      <c r="ADC18273" s="60"/>
      <c r="ADD18273" s="60"/>
      <c r="ADE18273" s="60"/>
    </row>
    <row r="18274" spans="760:785" x14ac:dyDescent="0.25">
      <c r="ACF18274" s="60"/>
      <c r="ACG18274" s="60"/>
      <c r="ACH18274" s="60"/>
      <c r="ACI18274" s="60"/>
      <c r="ACJ18274" s="60"/>
      <c r="ACK18274" s="60"/>
      <c r="ACL18274" s="60"/>
      <c r="ACM18274" s="60"/>
      <c r="ACN18274" s="60"/>
      <c r="ACO18274" s="60"/>
      <c r="ACP18274" s="60"/>
      <c r="ACQ18274" s="60"/>
      <c r="ACR18274" s="60"/>
      <c r="ACS18274" s="60"/>
      <c r="ACT18274" s="60"/>
      <c r="ACU18274" s="60"/>
      <c r="ACV18274" s="60"/>
      <c r="ACW18274" s="60"/>
      <c r="ACX18274" s="60"/>
      <c r="ACY18274" s="60">
        <v>2.55804605203571E-2</v>
      </c>
      <c r="ACZ18274" s="60"/>
      <c r="ADA18274" s="60"/>
      <c r="ADB18274" s="60"/>
      <c r="ADC18274" s="60"/>
      <c r="ADD18274" s="60"/>
      <c r="ADE18274" s="60"/>
    </row>
    <row r="18275" spans="760:785" x14ac:dyDescent="0.25">
      <c r="ACF18275" s="60"/>
      <c r="ACG18275" s="60"/>
      <c r="ACH18275" s="60"/>
      <c r="ACI18275" s="60"/>
      <c r="ACJ18275" s="60"/>
      <c r="ACK18275" s="60"/>
      <c r="ACL18275" s="60"/>
      <c r="ACM18275" s="60"/>
      <c r="ACN18275" s="60"/>
      <c r="ACO18275" s="60"/>
      <c r="ACP18275" s="60"/>
      <c r="ACQ18275" s="60"/>
      <c r="ACR18275" s="60"/>
      <c r="ACS18275" s="60"/>
      <c r="ACT18275" s="60"/>
      <c r="ACU18275" s="60"/>
      <c r="ACV18275" s="60"/>
      <c r="ACW18275" s="60"/>
      <c r="ACX18275" s="60"/>
      <c r="ACY18275" s="60">
        <v>2.5551953138324601E-2</v>
      </c>
      <c r="ACZ18275" s="60"/>
      <c r="ADA18275" s="60"/>
      <c r="ADB18275" s="60"/>
      <c r="ADC18275" s="60"/>
      <c r="ADD18275" s="60"/>
      <c r="ADE18275" s="60"/>
    </row>
    <row r="18276" spans="760:785" x14ac:dyDescent="0.25">
      <c r="ACF18276" s="60"/>
      <c r="ACG18276" s="60"/>
      <c r="ACH18276" s="60"/>
      <c r="ACI18276" s="60"/>
      <c r="ACJ18276" s="60"/>
      <c r="ACK18276" s="60"/>
      <c r="ACL18276" s="60"/>
      <c r="ACM18276" s="60"/>
      <c r="ACN18276" s="60"/>
      <c r="ACO18276" s="60"/>
      <c r="ACP18276" s="60"/>
      <c r="ACQ18276" s="60"/>
      <c r="ACR18276" s="60"/>
      <c r="ACS18276" s="60"/>
      <c r="ACT18276" s="60"/>
      <c r="ACU18276" s="60"/>
      <c r="ACV18276" s="60"/>
      <c r="ACW18276" s="60"/>
      <c r="ACX18276" s="60"/>
      <c r="ACY18276" s="60">
        <v>2.5551953138324601E-2</v>
      </c>
      <c r="ACZ18276" s="60"/>
      <c r="ADA18276" s="60"/>
      <c r="ADB18276" s="60"/>
      <c r="ADC18276" s="60"/>
      <c r="ADD18276" s="60"/>
      <c r="ADE18276" s="60"/>
    </row>
    <row r="18277" spans="760:785" x14ac:dyDescent="0.25">
      <c r="ACF18277" s="60"/>
      <c r="ACG18277" s="60"/>
      <c r="ACH18277" s="60"/>
      <c r="ACI18277" s="60"/>
      <c r="ACJ18277" s="60"/>
      <c r="ACK18277" s="60"/>
      <c r="ACL18277" s="60"/>
      <c r="ACM18277" s="60"/>
      <c r="ACN18277" s="60"/>
      <c r="ACO18277" s="60"/>
      <c r="ACP18277" s="60"/>
      <c r="ACQ18277" s="60"/>
      <c r="ACR18277" s="60"/>
      <c r="ACS18277" s="60"/>
      <c r="ACT18277" s="60"/>
      <c r="ACU18277" s="60"/>
      <c r="ACV18277" s="60"/>
      <c r="ACW18277" s="60"/>
      <c r="ACX18277" s="60"/>
      <c r="ACY18277" s="60">
        <v>2.5550395925081099E-2</v>
      </c>
      <c r="ACZ18277" s="60"/>
      <c r="ADA18277" s="60"/>
      <c r="ADB18277" s="60"/>
      <c r="ADC18277" s="60"/>
      <c r="ADD18277" s="60"/>
      <c r="ADE18277" s="60"/>
    </row>
    <row r="18278" spans="760:785" x14ac:dyDescent="0.25">
      <c r="ACF18278" s="60"/>
      <c r="ACG18278" s="60"/>
      <c r="ACH18278" s="60"/>
      <c r="ACI18278" s="60"/>
      <c r="ACJ18278" s="60"/>
      <c r="ACK18278" s="60"/>
      <c r="ACL18278" s="60"/>
      <c r="ACM18278" s="60"/>
      <c r="ACN18278" s="60"/>
      <c r="ACO18278" s="60"/>
      <c r="ACP18278" s="60"/>
      <c r="ACQ18278" s="60"/>
      <c r="ACR18278" s="60"/>
      <c r="ACS18278" s="60"/>
      <c r="ACT18278" s="60"/>
      <c r="ACU18278" s="60"/>
      <c r="ACV18278" s="60"/>
      <c r="ACW18278" s="60"/>
      <c r="ACX18278" s="60"/>
      <c r="ACY18278" s="60">
        <v>2.5550395925081099E-2</v>
      </c>
      <c r="ACZ18278" s="60"/>
      <c r="ADA18278" s="60"/>
      <c r="ADB18278" s="60"/>
      <c r="ADC18278" s="60"/>
      <c r="ADD18278" s="60"/>
      <c r="ADE18278" s="60"/>
    </row>
    <row r="18279" spans="760:785" x14ac:dyDescent="0.25">
      <c r="ACF18279" s="60"/>
      <c r="ACG18279" s="60"/>
      <c r="ACH18279" s="60"/>
      <c r="ACI18279" s="60"/>
      <c r="ACJ18279" s="60"/>
      <c r="ACK18279" s="60"/>
      <c r="ACL18279" s="60"/>
      <c r="ACM18279" s="60"/>
      <c r="ACN18279" s="60"/>
      <c r="ACO18279" s="60"/>
      <c r="ACP18279" s="60"/>
      <c r="ACQ18279" s="60"/>
      <c r="ACR18279" s="60"/>
      <c r="ACS18279" s="60"/>
      <c r="ACT18279" s="60"/>
      <c r="ACU18279" s="60"/>
      <c r="ACV18279" s="60"/>
      <c r="ACW18279" s="60"/>
      <c r="ACX18279" s="60"/>
      <c r="ACY18279" s="60">
        <v>2.5549481946309099E-2</v>
      </c>
      <c r="ACZ18279" s="60"/>
      <c r="ADA18279" s="60"/>
      <c r="ADB18279" s="60"/>
      <c r="ADC18279" s="60"/>
      <c r="ADD18279" s="60"/>
      <c r="ADE18279" s="60"/>
    </row>
    <row r="18280" spans="760:785" x14ac:dyDescent="0.25">
      <c r="ACF18280" s="60"/>
      <c r="ACG18280" s="60"/>
      <c r="ACH18280" s="60"/>
      <c r="ACI18280" s="60"/>
      <c r="ACJ18280" s="60"/>
      <c r="ACK18280" s="60"/>
      <c r="ACL18280" s="60"/>
      <c r="ACM18280" s="60"/>
      <c r="ACN18280" s="60"/>
      <c r="ACO18280" s="60"/>
      <c r="ACP18280" s="60"/>
      <c r="ACQ18280" s="60"/>
      <c r="ACR18280" s="60"/>
      <c r="ACS18280" s="60"/>
      <c r="ACT18280" s="60"/>
      <c r="ACU18280" s="60"/>
      <c r="ACV18280" s="60"/>
      <c r="ACW18280" s="60"/>
      <c r="ACX18280" s="60"/>
      <c r="ACY18280" s="60">
        <v>2.5549481946309099E-2</v>
      </c>
      <c r="ACZ18280" s="60"/>
      <c r="ADA18280" s="60"/>
      <c r="ADB18280" s="60"/>
      <c r="ADC18280" s="60"/>
      <c r="ADD18280" s="60"/>
      <c r="ADE18280" s="60"/>
    </row>
    <row r="18281" spans="760:785" x14ac:dyDescent="0.25">
      <c r="ACF18281" s="60"/>
      <c r="ACG18281" s="60"/>
      <c r="ACH18281" s="60"/>
      <c r="ACI18281" s="60"/>
      <c r="ACJ18281" s="60"/>
      <c r="ACK18281" s="60"/>
      <c r="ACL18281" s="60"/>
      <c r="ACM18281" s="60"/>
      <c r="ACN18281" s="60"/>
      <c r="ACO18281" s="60"/>
      <c r="ACP18281" s="60"/>
      <c r="ACQ18281" s="60"/>
      <c r="ACR18281" s="60"/>
      <c r="ACS18281" s="60"/>
      <c r="ACT18281" s="60"/>
      <c r="ACU18281" s="60"/>
      <c r="ACV18281" s="60"/>
      <c r="ACW18281" s="60"/>
      <c r="ACX18281" s="60"/>
      <c r="ACY18281" s="60">
        <v>2.5522510139415401E-2</v>
      </c>
      <c r="ACZ18281" s="60"/>
      <c r="ADA18281" s="60"/>
      <c r="ADB18281" s="60"/>
      <c r="ADC18281" s="60"/>
      <c r="ADD18281" s="60"/>
      <c r="ADE18281" s="60"/>
    </row>
    <row r="18282" spans="760:785" x14ac:dyDescent="0.25">
      <c r="ACF18282" s="60"/>
      <c r="ACG18282" s="60"/>
      <c r="ACH18282" s="60"/>
      <c r="ACI18282" s="60"/>
      <c r="ACJ18282" s="60"/>
      <c r="ACK18282" s="60"/>
      <c r="ACL18282" s="60"/>
      <c r="ACM18282" s="60"/>
      <c r="ACN18282" s="60"/>
      <c r="ACO18282" s="60"/>
      <c r="ACP18282" s="60"/>
      <c r="ACQ18282" s="60"/>
      <c r="ACR18282" s="60"/>
      <c r="ACS18282" s="60"/>
      <c r="ACT18282" s="60"/>
      <c r="ACU18282" s="60"/>
      <c r="ACV18282" s="60"/>
      <c r="ACW18282" s="60"/>
      <c r="ACX18282" s="60"/>
      <c r="ACY18282" s="60">
        <v>2.5522510139415401E-2</v>
      </c>
      <c r="ACZ18282" s="60"/>
      <c r="ADA18282" s="60"/>
      <c r="ADB18282" s="60"/>
      <c r="ADC18282" s="60"/>
      <c r="ADD18282" s="60"/>
      <c r="ADE18282" s="60"/>
    </row>
    <row r="18283" spans="760:785" x14ac:dyDescent="0.25">
      <c r="ACF18283" s="60"/>
      <c r="ACG18283" s="60"/>
      <c r="ACH18283" s="60"/>
      <c r="ACI18283" s="60"/>
      <c r="ACJ18283" s="60"/>
      <c r="ACK18283" s="60"/>
      <c r="ACL18283" s="60"/>
      <c r="ACM18283" s="60"/>
      <c r="ACN18283" s="60"/>
      <c r="ACO18283" s="60"/>
      <c r="ACP18283" s="60"/>
      <c r="ACQ18283" s="60"/>
      <c r="ACR18283" s="60"/>
      <c r="ACS18283" s="60"/>
      <c r="ACT18283" s="60"/>
      <c r="ACU18283" s="60"/>
      <c r="ACV18283" s="60"/>
      <c r="ACW18283" s="60"/>
      <c r="ACX18283" s="60"/>
      <c r="ACY18283" s="60">
        <v>2.5519802507483098E-2</v>
      </c>
      <c r="ACZ18283" s="60"/>
      <c r="ADA18283" s="60"/>
      <c r="ADB18283" s="60"/>
      <c r="ADC18283" s="60"/>
      <c r="ADD18283" s="60"/>
      <c r="ADE18283" s="60"/>
    </row>
    <row r="18284" spans="760:785" x14ac:dyDescent="0.25">
      <c r="ACF18284" s="60"/>
      <c r="ACG18284" s="60"/>
      <c r="ACH18284" s="60"/>
      <c r="ACI18284" s="60"/>
      <c r="ACJ18284" s="60"/>
      <c r="ACK18284" s="60"/>
      <c r="ACL18284" s="60"/>
      <c r="ACM18284" s="60"/>
      <c r="ACN18284" s="60"/>
      <c r="ACO18284" s="60"/>
      <c r="ACP18284" s="60"/>
      <c r="ACQ18284" s="60"/>
      <c r="ACR18284" s="60"/>
      <c r="ACS18284" s="60"/>
      <c r="ACT18284" s="60"/>
      <c r="ACU18284" s="60"/>
      <c r="ACV18284" s="60"/>
      <c r="ACW18284" s="60"/>
      <c r="ACX18284" s="60"/>
      <c r="ACY18284" s="60">
        <v>2.5519802507483098E-2</v>
      </c>
      <c r="ACZ18284" s="60"/>
      <c r="ADA18284" s="60"/>
      <c r="ADB18284" s="60"/>
      <c r="ADC18284" s="60"/>
      <c r="ADD18284" s="60"/>
      <c r="ADE18284" s="60"/>
    </row>
    <row r="18285" spans="760:785" x14ac:dyDescent="0.25">
      <c r="ACF18285" s="60"/>
      <c r="ACG18285" s="60"/>
      <c r="ACH18285" s="60"/>
      <c r="ACI18285" s="60"/>
      <c r="ACJ18285" s="60"/>
      <c r="ACK18285" s="60"/>
      <c r="ACL18285" s="60"/>
      <c r="ACM18285" s="60"/>
      <c r="ACN18285" s="60"/>
      <c r="ACO18285" s="60"/>
      <c r="ACP18285" s="60"/>
      <c r="ACQ18285" s="60"/>
      <c r="ACR18285" s="60"/>
      <c r="ACS18285" s="60"/>
      <c r="ACT18285" s="60"/>
      <c r="ACU18285" s="60"/>
      <c r="ACV18285" s="60"/>
      <c r="ACW18285" s="60"/>
      <c r="ACX18285" s="60"/>
      <c r="ACY18285" s="60">
        <v>2.54890631771705E-2</v>
      </c>
      <c r="ACZ18285" s="60"/>
      <c r="ADA18285" s="60"/>
      <c r="ADB18285" s="60"/>
      <c r="ADC18285" s="60"/>
      <c r="ADD18285" s="60"/>
      <c r="ADE18285" s="60"/>
    </row>
    <row r="18286" spans="760:785" x14ac:dyDescent="0.25">
      <c r="ACF18286" s="60"/>
      <c r="ACG18286" s="60"/>
      <c r="ACH18286" s="60"/>
      <c r="ACI18286" s="60"/>
      <c r="ACJ18286" s="60"/>
      <c r="ACK18286" s="60"/>
      <c r="ACL18286" s="60"/>
      <c r="ACM18286" s="60"/>
      <c r="ACN18286" s="60"/>
      <c r="ACO18286" s="60"/>
      <c r="ACP18286" s="60"/>
      <c r="ACQ18286" s="60"/>
      <c r="ACR18286" s="60"/>
      <c r="ACS18286" s="60"/>
      <c r="ACT18286" s="60"/>
      <c r="ACU18286" s="60"/>
      <c r="ACV18286" s="60"/>
      <c r="ACW18286" s="60"/>
      <c r="ACX18286" s="60"/>
      <c r="ACY18286" s="60">
        <v>2.54890631771705E-2</v>
      </c>
      <c r="ACZ18286" s="60"/>
      <c r="ADA18286" s="60"/>
      <c r="ADB18286" s="60"/>
      <c r="ADC18286" s="60"/>
      <c r="ADD18286" s="60"/>
      <c r="ADE18286" s="60"/>
    </row>
    <row r="18287" spans="760:785" x14ac:dyDescent="0.25">
      <c r="ACF18287" s="60"/>
      <c r="ACG18287" s="60"/>
      <c r="ACH18287" s="60"/>
      <c r="ACI18287" s="60"/>
      <c r="ACJ18287" s="60"/>
      <c r="ACK18287" s="60"/>
      <c r="ACL18287" s="60"/>
      <c r="ACM18287" s="60"/>
      <c r="ACN18287" s="60"/>
      <c r="ACO18287" s="60"/>
      <c r="ACP18287" s="60"/>
      <c r="ACQ18287" s="60"/>
      <c r="ACR18287" s="60"/>
      <c r="ACS18287" s="60"/>
      <c r="ACT18287" s="60"/>
      <c r="ACU18287" s="60"/>
      <c r="ACV18287" s="60"/>
      <c r="ACW18287" s="60"/>
      <c r="ACX18287" s="60"/>
      <c r="ACY18287" s="60">
        <v>2.5483202628152402E-2</v>
      </c>
      <c r="ACZ18287" s="60"/>
      <c r="ADA18287" s="60"/>
      <c r="ADB18287" s="60"/>
      <c r="ADC18287" s="60"/>
      <c r="ADD18287" s="60"/>
      <c r="ADE18287" s="60"/>
    </row>
    <row r="18288" spans="760:785" x14ac:dyDescent="0.25">
      <c r="ACF18288" s="60"/>
      <c r="ACG18288" s="60"/>
      <c r="ACH18288" s="60"/>
      <c r="ACI18288" s="60"/>
      <c r="ACJ18288" s="60"/>
      <c r="ACK18288" s="60"/>
      <c r="ACL18288" s="60"/>
      <c r="ACM18288" s="60"/>
      <c r="ACN18288" s="60"/>
      <c r="ACO18288" s="60"/>
      <c r="ACP18288" s="60"/>
      <c r="ACQ18288" s="60"/>
      <c r="ACR18288" s="60"/>
      <c r="ACS18288" s="60"/>
      <c r="ACT18288" s="60"/>
      <c r="ACU18288" s="60"/>
      <c r="ACV18288" s="60"/>
      <c r="ACW18288" s="60"/>
      <c r="ACX18288" s="60"/>
      <c r="ACY18288" s="60">
        <v>2.5483202628152402E-2</v>
      </c>
      <c r="ACZ18288" s="60"/>
      <c r="ADA18288" s="60"/>
      <c r="ADB18288" s="60"/>
      <c r="ADC18288" s="60"/>
      <c r="ADD18288" s="60"/>
      <c r="ADE18288" s="60"/>
    </row>
    <row r="18289" spans="760:785" x14ac:dyDescent="0.25">
      <c r="ACF18289" s="60"/>
      <c r="ACG18289" s="60"/>
      <c r="ACH18289" s="60"/>
      <c r="ACI18289" s="60"/>
      <c r="ACJ18289" s="60"/>
      <c r="ACK18289" s="60"/>
      <c r="ACL18289" s="60"/>
      <c r="ACM18289" s="60"/>
      <c r="ACN18289" s="60"/>
      <c r="ACO18289" s="60"/>
      <c r="ACP18289" s="60"/>
      <c r="ACQ18289" s="60"/>
      <c r="ACR18289" s="60"/>
      <c r="ACS18289" s="60"/>
      <c r="ACT18289" s="60"/>
      <c r="ACU18289" s="60"/>
      <c r="ACV18289" s="60"/>
      <c r="ACW18289" s="60"/>
      <c r="ACX18289" s="60"/>
      <c r="ACY18289" s="60">
        <v>2.5446163556204798E-2</v>
      </c>
      <c r="ACZ18289" s="60"/>
      <c r="ADA18289" s="60"/>
      <c r="ADB18289" s="60"/>
      <c r="ADC18289" s="60"/>
      <c r="ADD18289" s="60"/>
      <c r="ADE18289" s="60"/>
    </row>
    <row r="18290" spans="760:785" x14ac:dyDescent="0.25">
      <c r="ACF18290" s="60"/>
      <c r="ACG18290" s="60"/>
      <c r="ACH18290" s="60"/>
      <c r="ACI18290" s="60"/>
      <c r="ACJ18290" s="60"/>
      <c r="ACK18290" s="60"/>
      <c r="ACL18290" s="60"/>
      <c r="ACM18290" s="60"/>
      <c r="ACN18290" s="60"/>
      <c r="ACO18290" s="60"/>
      <c r="ACP18290" s="60"/>
      <c r="ACQ18290" s="60"/>
      <c r="ACR18290" s="60"/>
      <c r="ACS18290" s="60"/>
      <c r="ACT18290" s="60"/>
      <c r="ACU18290" s="60"/>
      <c r="ACV18290" s="60"/>
      <c r="ACW18290" s="60"/>
      <c r="ACX18290" s="60"/>
      <c r="ACY18290" s="60">
        <v>2.5446163556204798E-2</v>
      </c>
      <c r="ACZ18290" s="60"/>
      <c r="ADA18290" s="60"/>
      <c r="ADB18290" s="60"/>
      <c r="ADC18290" s="60"/>
      <c r="ADD18290" s="60"/>
      <c r="ADE18290" s="60"/>
    </row>
    <row r="18291" spans="760:785" x14ac:dyDescent="0.25">
      <c r="ACF18291" s="60"/>
      <c r="ACG18291" s="60"/>
      <c r="ACH18291" s="60"/>
      <c r="ACI18291" s="60"/>
      <c r="ACJ18291" s="60"/>
      <c r="ACK18291" s="60"/>
      <c r="ACL18291" s="60"/>
      <c r="ACM18291" s="60"/>
      <c r="ACN18291" s="60"/>
      <c r="ACO18291" s="60"/>
      <c r="ACP18291" s="60"/>
      <c r="ACQ18291" s="60"/>
      <c r="ACR18291" s="60"/>
      <c r="ACS18291" s="60"/>
      <c r="ACT18291" s="60"/>
      <c r="ACU18291" s="60"/>
      <c r="ACV18291" s="60"/>
      <c r="ACW18291" s="60"/>
      <c r="ACX18291" s="60"/>
      <c r="ACY18291" s="60">
        <v>2.5433337620518501E-2</v>
      </c>
      <c r="ACZ18291" s="60"/>
      <c r="ADA18291" s="60"/>
      <c r="ADB18291" s="60"/>
      <c r="ADC18291" s="60"/>
      <c r="ADD18291" s="60"/>
      <c r="ADE18291" s="60"/>
    </row>
    <row r="18292" spans="760:785" x14ac:dyDescent="0.25">
      <c r="ACF18292" s="60"/>
      <c r="ACG18292" s="60"/>
      <c r="ACH18292" s="60"/>
      <c r="ACI18292" s="60"/>
      <c r="ACJ18292" s="60"/>
      <c r="ACK18292" s="60"/>
      <c r="ACL18292" s="60"/>
      <c r="ACM18292" s="60"/>
      <c r="ACN18292" s="60"/>
      <c r="ACO18292" s="60"/>
      <c r="ACP18292" s="60"/>
      <c r="ACQ18292" s="60"/>
      <c r="ACR18292" s="60"/>
      <c r="ACS18292" s="60"/>
      <c r="ACT18292" s="60"/>
      <c r="ACU18292" s="60"/>
      <c r="ACV18292" s="60"/>
      <c r="ACW18292" s="60"/>
      <c r="ACX18292" s="60"/>
      <c r="ACY18292" s="60">
        <v>2.5433337620518501E-2</v>
      </c>
      <c r="ACZ18292" s="60"/>
      <c r="ADA18292" s="60"/>
      <c r="ADB18292" s="60"/>
      <c r="ADC18292" s="60"/>
      <c r="ADD18292" s="60"/>
      <c r="ADE18292" s="60"/>
    </row>
    <row r="18293" spans="760:785" x14ac:dyDescent="0.25">
      <c r="ACF18293" s="60"/>
      <c r="ACG18293" s="60"/>
      <c r="ACH18293" s="60"/>
      <c r="ACI18293" s="60"/>
      <c r="ACJ18293" s="60"/>
      <c r="ACK18293" s="60"/>
      <c r="ACL18293" s="60"/>
      <c r="ACM18293" s="60"/>
      <c r="ACN18293" s="60"/>
      <c r="ACO18293" s="60"/>
      <c r="ACP18293" s="60"/>
      <c r="ACQ18293" s="60"/>
      <c r="ACR18293" s="60"/>
      <c r="ACS18293" s="60"/>
      <c r="ACT18293" s="60"/>
      <c r="ACU18293" s="60"/>
      <c r="ACV18293" s="60"/>
      <c r="ACW18293" s="60"/>
      <c r="ACX18293" s="60"/>
      <c r="ACY18293" s="60">
        <v>2.5400774032658498E-2</v>
      </c>
      <c r="ACZ18293" s="60"/>
      <c r="ADA18293" s="60"/>
      <c r="ADB18293" s="60"/>
      <c r="ADC18293" s="60"/>
      <c r="ADD18293" s="60"/>
      <c r="ADE18293" s="60"/>
    </row>
    <row r="18294" spans="760:785" x14ac:dyDescent="0.25">
      <c r="ACF18294" s="60"/>
      <c r="ACG18294" s="60"/>
      <c r="ACH18294" s="60"/>
      <c r="ACI18294" s="60"/>
      <c r="ACJ18294" s="60"/>
      <c r="ACK18294" s="60"/>
      <c r="ACL18294" s="60"/>
      <c r="ACM18294" s="60"/>
      <c r="ACN18294" s="60"/>
      <c r="ACO18294" s="60"/>
      <c r="ACP18294" s="60"/>
      <c r="ACQ18294" s="60"/>
      <c r="ACR18294" s="60"/>
      <c r="ACS18294" s="60"/>
      <c r="ACT18294" s="60"/>
      <c r="ACU18294" s="60"/>
      <c r="ACV18294" s="60"/>
      <c r="ACW18294" s="60"/>
      <c r="ACX18294" s="60"/>
      <c r="ACY18294" s="60">
        <v>2.5397955684991001E-2</v>
      </c>
      <c r="ACZ18294" s="60"/>
      <c r="ADA18294" s="60"/>
      <c r="ADB18294" s="60"/>
      <c r="ADC18294" s="60"/>
      <c r="ADD18294" s="60"/>
      <c r="ADE18294" s="60"/>
    </row>
    <row r="18295" spans="760:785" x14ac:dyDescent="0.25">
      <c r="ACF18295" s="60"/>
      <c r="ACG18295" s="60"/>
      <c r="ACH18295" s="60"/>
      <c r="ACI18295" s="60"/>
      <c r="ACJ18295" s="60"/>
      <c r="ACK18295" s="60"/>
      <c r="ACL18295" s="60"/>
      <c r="ACM18295" s="60"/>
      <c r="ACN18295" s="60"/>
      <c r="ACO18295" s="60"/>
      <c r="ACP18295" s="60"/>
      <c r="ACQ18295" s="60"/>
      <c r="ACR18295" s="60"/>
      <c r="ACS18295" s="60"/>
      <c r="ACT18295" s="60"/>
      <c r="ACU18295" s="60"/>
      <c r="ACV18295" s="60"/>
      <c r="ACW18295" s="60"/>
      <c r="ACX18295" s="60"/>
      <c r="ACY18295" s="60">
        <v>2.5397955684991001E-2</v>
      </c>
      <c r="ACZ18295" s="60"/>
      <c r="ADA18295" s="60"/>
      <c r="ADB18295" s="60"/>
      <c r="ADC18295" s="60"/>
      <c r="ADD18295" s="60"/>
      <c r="ADE18295" s="60"/>
    </row>
    <row r="18296" spans="760:785" x14ac:dyDescent="0.25">
      <c r="ACF18296" s="60"/>
      <c r="ACG18296" s="60"/>
      <c r="ACH18296" s="60"/>
      <c r="ACI18296" s="60"/>
      <c r="ACJ18296" s="60"/>
      <c r="ACK18296" s="60"/>
      <c r="ACL18296" s="60"/>
      <c r="ACM18296" s="60"/>
      <c r="ACN18296" s="60"/>
      <c r="ACO18296" s="60"/>
      <c r="ACP18296" s="60"/>
      <c r="ACQ18296" s="60"/>
      <c r="ACR18296" s="60"/>
      <c r="ACS18296" s="60"/>
      <c r="ACT18296" s="60"/>
      <c r="ACU18296" s="60"/>
      <c r="ACV18296" s="60"/>
      <c r="ACW18296" s="60"/>
      <c r="ACX18296" s="60"/>
      <c r="ACY18296" s="60">
        <v>2.5381164090540299E-2</v>
      </c>
      <c r="ACZ18296" s="60"/>
      <c r="ADA18296" s="60"/>
      <c r="ADB18296" s="60"/>
      <c r="ADC18296" s="60"/>
      <c r="ADD18296" s="60"/>
      <c r="ADE18296" s="60"/>
    </row>
    <row r="18297" spans="760:785" x14ac:dyDescent="0.25">
      <c r="ACF18297" s="60"/>
      <c r="ACG18297" s="60"/>
      <c r="ACH18297" s="60"/>
      <c r="ACI18297" s="60"/>
      <c r="ACJ18297" s="60"/>
      <c r="ACK18297" s="60"/>
      <c r="ACL18297" s="60"/>
      <c r="ACM18297" s="60"/>
      <c r="ACN18297" s="60"/>
      <c r="ACO18297" s="60"/>
      <c r="ACP18297" s="60"/>
      <c r="ACQ18297" s="60"/>
      <c r="ACR18297" s="60"/>
      <c r="ACS18297" s="60"/>
      <c r="ACT18297" s="60"/>
      <c r="ACU18297" s="60"/>
      <c r="ACV18297" s="60"/>
      <c r="ACW18297" s="60"/>
      <c r="ACX18297" s="60"/>
      <c r="ACY18297" s="60">
        <v>2.5381164090540299E-2</v>
      </c>
      <c r="ACZ18297" s="60"/>
      <c r="ADA18297" s="60"/>
      <c r="ADB18297" s="60"/>
      <c r="ADC18297" s="60"/>
      <c r="ADD18297" s="60"/>
      <c r="ADE18297" s="60"/>
    </row>
    <row r="18298" spans="760:785" x14ac:dyDescent="0.25">
      <c r="ACF18298" s="60"/>
      <c r="ACG18298" s="60"/>
      <c r="ACH18298" s="60"/>
      <c r="ACI18298" s="60"/>
      <c r="ACJ18298" s="60"/>
      <c r="ACK18298" s="60"/>
      <c r="ACL18298" s="60"/>
      <c r="ACM18298" s="60"/>
      <c r="ACN18298" s="60"/>
      <c r="ACO18298" s="60"/>
      <c r="ACP18298" s="60"/>
      <c r="ACQ18298" s="60"/>
      <c r="ACR18298" s="60"/>
      <c r="ACS18298" s="60"/>
      <c r="ACT18298" s="60"/>
      <c r="ACU18298" s="60"/>
      <c r="ACV18298" s="60"/>
      <c r="ACW18298" s="60"/>
      <c r="ACX18298" s="60"/>
      <c r="ACY18298" s="60">
        <v>2.5380758121963699E-2</v>
      </c>
      <c r="ACZ18298" s="60"/>
      <c r="ADA18298" s="60"/>
      <c r="ADB18298" s="60"/>
      <c r="ADC18298" s="60"/>
      <c r="ADD18298" s="60"/>
      <c r="ADE18298" s="60"/>
    </row>
    <row r="18299" spans="760:785" x14ac:dyDescent="0.25">
      <c r="ACF18299" s="60"/>
      <c r="ACG18299" s="60"/>
      <c r="ACH18299" s="60"/>
      <c r="ACI18299" s="60"/>
      <c r="ACJ18299" s="60"/>
      <c r="ACK18299" s="60"/>
      <c r="ACL18299" s="60"/>
      <c r="ACM18299" s="60"/>
      <c r="ACN18299" s="60"/>
      <c r="ACO18299" s="60"/>
      <c r="ACP18299" s="60"/>
      <c r="ACQ18299" s="60"/>
      <c r="ACR18299" s="60"/>
      <c r="ACS18299" s="60"/>
      <c r="ACT18299" s="60"/>
      <c r="ACU18299" s="60"/>
      <c r="ACV18299" s="60"/>
      <c r="ACW18299" s="60"/>
      <c r="ACX18299" s="60"/>
      <c r="ACY18299" s="60">
        <v>2.5380758121963699E-2</v>
      </c>
      <c r="ACZ18299" s="60"/>
      <c r="ADA18299" s="60"/>
      <c r="ADB18299" s="60"/>
      <c r="ADC18299" s="60"/>
      <c r="ADD18299" s="60"/>
      <c r="ADE18299" s="60"/>
    </row>
    <row r="18300" spans="760:785" x14ac:dyDescent="0.25">
      <c r="ACF18300" s="60"/>
      <c r="ACG18300" s="60"/>
      <c r="ACH18300" s="60"/>
      <c r="ACI18300" s="60"/>
      <c r="ACJ18300" s="60"/>
      <c r="ACK18300" s="60"/>
      <c r="ACL18300" s="60"/>
      <c r="ACM18300" s="60"/>
      <c r="ACN18300" s="60"/>
      <c r="ACO18300" s="60"/>
      <c r="ACP18300" s="60"/>
      <c r="ACQ18300" s="60"/>
      <c r="ACR18300" s="60"/>
      <c r="ACS18300" s="60"/>
      <c r="ACT18300" s="60"/>
      <c r="ACU18300" s="60"/>
      <c r="ACV18300" s="60"/>
      <c r="ACW18300" s="60"/>
      <c r="ACX18300" s="60"/>
      <c r="ACY18300" s="60">
        <v>2.5344339219561501E-2</v>
      </c>
      <c r="ACZ18300" s="60"/>
      <c r="ADA18300" s="60"/>
      <c r="ADB18300" s="60"/>
      <c r="ADC18300" s="60"/>
      <c r="ADD18300" s="60"/>
      <c r="ADE18300" s="60"/>
    </row>
    <row r="18301" spans="760:785" x14ac:dyDescent="0.25">
      <c r="ACF18301" s="60"/>
      <c r="ACG18301" s="60"/>
      <c r="ACH18301" s="60"/>
      <c r="ACI18301" s="60"/>
      <c r="ACJ18301" s="60"/>
      <c r="ACK18301" s="60"/>
      <c r="ACL18301" s="60"/>
      <c r="ACM18301" s="60"/>
      <c r="ACN18301" s="60"/>
      <c r="ACO18301" s="60"/>
      <c r="ACP18301" s="60"/>
      <c r="ACQ18301" s="60"/>
      <c r="ACR18301" s="60"/>
      <c r="ACS18301" s="60"/>
      <c r="ACT18301" s="60"/>
      <c r="ACU18301" s="60"/>
      <c r="ACV18301" s="60"/>
      <c r="ACW18301" s="60"/>
      <c r="ACX18301" s="60"/>
      <c r="ACY18301" s="60">
        <v>2.5344339219561501E-2</v>
      </c>
      <c r="ACZ18301" s="60"/>
      <c r="ADA18301" s="60"/>
      <c r="ADB18301" s="60"/>
      <c r="ADC18301" s="60"/>
      <c r="ADD18301" s="60"/>
      <c r="ADE18301" s="60"/>
    </row>
    <row r="18302" spans="760:785" x14ac:dyDescent="0.25">
      <c r="ACF18302" s="60"/>
      <c r="ACG18302" s="60"/>
      <c r="ACH18302" s="60"/>
      <c r="ACI18302" s="60"/>
      <c r="ACJ18302" s="60"/>
      <c r="ACK18302" s="60"/>
      <c r="ACL18302" s="60"/>
      <c r="ACM18302" s="60"/>
      <c r="ACN18302" s="60"/>
      <c r="ACO18302" s="60"/>
      <c r="ACP18302" s="60"/>
      <c r="ACQ18302" s="60"/>
      <c r="ACR18302" s="60"/>
      <c r="ACS18302" s="60"/>
      <c r="ACT18302" s="60"/>
      <c r="ACU18302" s="60"/>
      <c r="ACV18302" s="60"/>
      <c r="ACW18302" s="60"/>
      <c r="ACX18302" s="60"/>
      <c r="ACY18302" s="60">
        <v>2.52844684368271E-2</v>
      </c>
      <c r="ACZ18302" s="60"/>
      <c r="ADA18302" s="60"/>
      <c r="ADB18302" s="60"/>
      <c r="ADC18302" s="60"/>
      <c r="ADD18302" s="60"/>
      <c r="ADE18302" s="60"/>
    </row>
    <row r="18303" spans="760:785" x14ac:dyDescent="0.25">
      <c r="ACF18303" s="60"/>
      <c r="ACG18303" s="60"/>
      <c r="ACH18303" s="60"/>
      <c r="ACI18303" s="60"/>
      <c r="ACJ18303" s="60"/>
      <c r="ACK18303" s="60"/>
      <c r="ACL18303" s="60"/>
      <c r="ACM18303" s="60"/>
      <c r="ACN18303" s="60"/>
      <c r="ACO18303" s="60"/>
      <c r="ACP18303" s="60"/>
      <c r="ACQ18303" s="60"/>
      <c r="ACR18303" s="60"/>
      <c r="ACS18303" s="60"/>
      <c r="ACT18303" s="60"/>
      <c r="ACU18303" s="60"/>
      <c r="ACV18303" s="60"/>
      <c r="ACW18303" s="60"/>
      <c r="ACX18303" s="60"/>
      <c r="ACY18303" s="60">
        <v>2.52844684368271E-2</v>
      </c>
      <c r="ACZ18303" s="60"/>
      <c r="ADA18303" s="60"/>
      <c r="ADB18303" s="60"/>
      <c r="ADC18303" s="60"/>
      <c r="ADD18303" s="60"/>
      <c r="ADE18303" s="60"/>
    </row>
    <row r="18304" spans="760:785" x14ac:dyDescent="0.25">
      <c r="ACF18304" s="60"/>
      <c r="ACG18304" s="60"/>
      <c r="ACH18304" s="60"/>
      <c r="ACI18304" s="60"/>
      <c r="ACJ18304" s="60"/>
      <c r="ACK18304" s="60"/>
      <c r="ACL18304" s="60"/>
      <c r="ACM18304" s="60"/>
      <c r="ACN18304" s="60"/>
      <c r="ACO18304" s="60"/>
      <c r="ACP18304" s="60"/>
      <c r="ACQ18304" s="60"/>
      <c r="ACR18304" s="60"/>
      <c r="ACS18304" s="60"/>
      <c r="ACT18304" s="60"/>
      <c r="ACU18304" s="60"/>
      <c r="ACV18304" s="60"/>
      <c r="ACW18304" s="60"/>
      <c r="ACX18304" s="60"/>
      <c r="ACY18304" s="60">
        <v>2.5268994068325699E-2</v>
      </c>
      <c r="ACZ18304" s="60"/>
      <c r="ADA18304" s="60"/>
      <c r="ADB18304" s="60"/>
      <c r="ADC18304" s="60"/>
      <c r="ADD18304" s="60"/>
      <c r="ADE18304" s="60"/>
    </row>
    <row r="18305" spans="760:785" x14ac:dyDescent="0.25">
      <c r="ACF18305" s="60"/>
      <c r="ACG18305" s="60"/>
      <c r="ACH18305" s="60"/>
      <c r="ACI18305" s="60"/>
      <c r="ACJ18305" s="60"/>
      <c r="ACK18305" s="60"/>
      <c r="ACL18305" s="60"/>
      <c r="ACM18305" s="60"/>
      <c r="ACN18305" s="60"/>
      <c r="ACO18305" s="60"/>
      <c r="ACP18305" s="60"/>
      <c r="ACQ18305" s="60"/>
      <c r="ACR18305" s="60"/>
      <c r="ACS18305" s="60"/>
      <c r="ACT18305" s="60"/>
      <c r="ACU18305" s="60"/>
      <c r="ACV18305" s="60"/>
      <c r="ACW18305" s="60"/>
      <c r="ACX18305" s="60"/>
      <c r="ACY18305" s="60">
        <v>2.5265998714945399E-2</v>
      </c>
      <c r="ACZ18305" s="60"/>
      <c r="ADA18305" s="60"/>
      <c r="ADB18305" s="60"/>
      <c r="ADC18305" s="60"/>
      <c r="ADD18305" s="60"/>
      <c r="ADE18305" s="60"/>
    </row>
    <row r="18306" spans="760:785" x14ac:dyDescent="0.25">
      <c r="ACF18306" s="60"/>
      <c r="ACG18306" s="60"/>
      <c r="ACH18306" s="60"/>
      <c r="ACI18306" s="60"/>
      <c r="ACJ18306" s="60"/>
      <c r="ACK18306" s="60"/>
      <c r="ACL18306" s="60"/>
      <c r="ACM18306" s="60"/>
      <c r="ACN18306" s="60"/>
      <c r="ACO18306" s="60"/>
      <c r="ACP18306" s="60"/>
      <c r="ACQ18306" s="60"/>
      <c r="ACR18306" s="60"/>
      <c r="ACS18306" s="60"/>
      <c r="ACT18306" s="60"/>
      <c r="ACU18306" s="60"/>
      <c r="ACV18306" s="60"/>
      <c r="ACW18306" s="60"/>
      <c r="ACX18306" s="60"/>
      <c r="ACY18306" s="60">
        <v>2.5244664509751699E-2</v>
      </c>
      <c r="ACZ18306" s="60"/>
      <c r="ADA18306" s="60"/>
      <c r="ADB18306" s="60"/>
      <c r="ADC18306" s="60"/>
      <c r="ADD18306" s="60"/>
      <c r="ADE18306" s="60"/>
    </row>
    <row r="18307" spans="760:785" x14ac:dyDescent="0.25">
      <c r="ACF18307" s="60"/>
      <c r="ACG18307" s="60"/>
      <c r="ACH18307" s="60"/>
      <c r="ACI18307" s="60"/>
      <c r="ACJ18307" s="60"/>
      <c r="ACK18307" s="60"/>
      <c r="ACL18307" s="60"/>
      <c r="ACM18307" s="60"/>
      <c r="ACN18307" s="60"/>
      <c r="ACO18307" s="60"/>
      <c r="ACP18307" s="60"/>
      <c r="ACQ18307" s="60"/>
      <c r="ACR18307" s="60"/>
      <c r="ACS18307" s="60"/>
      <c r="ACT18307" s="60"/>
      <c r="ACU18307" s="60"/>
      <c r="ACV18307" s="60"/>
      <c r="ACW18307" s="60"/>
      <c r="ACX18307" s="60"/>
      <c r="ACY18307" s="60">
        <v>2.5244664509751699E-2</v>
      </c>
      <c r="ACZ18307" s="60"/>
      <c r="ADA18307" s="60"/>
      <c r="ADB18307" s="60"/>
      <c r="ADC18307" s="60"/>
      <c r="ADD18307" s="60"/>
      <c r="ADE18307" s="60"/>
    </row>
    <row r="18308" spans="760:785" x14ac:dyDescent="0.25">
      <c r="ACF18308" s="60"/>
      <c r="ACG18308" s="60"/>
      <c r="ACH18308" s="60"/>
      <c r="ACI18308" s="60"/>
      <c r="ACJ18308" s="60"/>
      <c r="ACK18308" s="60"/>
      <c r="ACL18308" s="60"/>
      <c r="ACM18308" s="60"/>
      <c r="ACN18308" s="60"/>
      <c r="ACO18308" s="60"/>
      <c r="ACP18308" s="60"/>
      <c r="ACQ18308" s="60"/>
      <c r="ACR18308" s="60"/>
      <c r="ACS18308" s="60"/>
      <c r="ACT18308" s="60"/>
      <c r="ACU18308" s="60"/>
      <c r="ACV18308" s="60"/>
      <c r="ACW18308" s="60"/>
      <c r="ACX18308" s="60"/>
      <c r="ACY18308" s="60">
        <v>2.5223187780861401E-2</v>
      </c>
      <c r="ACZ18308" s="60"/>
      <c r="ADA18308" s="60"/>
      <c r="ADB18308" s="60"/>
      <c r="ADC18308" s="60"/>
      <c r="ADD18308" s="60"/>
      <c r="ADE18308" s="60"/>
    </row>
    <row r="18309" spans="760:785" x14ac:dyDescent="0.25">
      <c r="ACF18309" s="60"/>
      <c r="ACG18309" s="60"/>
      <c r="ACH18309" s="60"/>
      <c r="ACI18309" s="60"/>
      <c r="ACJ18309" s="60"/>
      <c r="ACK18309" s="60"/>
      <c r="ACL18309" s="60"/>
      <c r="ACM18309" s="60"/>
      <c r="ACN18309" s="60"/>
      <c r="ACO18309" s="60"/>
      <c r="ACP18309" s="60"/>
      <c r="ACQ18309" s="60"/>
      <c r="ACR18309" s="60"/>
      <c r="ACS18309" s="60"/>
      <c r="ACT18309" s="60"/>
      <c r="ACU18309" s="60"/>
      <c r="ACV18309" s="60"/>
      <c r="ACW18309" s="60"/>
      <c r="ACX18309" s="60"/>
      <c r="ACY18309" s="60">
        <v>2.5223187780861401E-2</v>
      </c>
      <c r="ACZ18309" s="60"/>
      <c r="ADA18309" s="60"/>
      <c r="ADB18309" s="60"/>
      <c r="ADC18309" s="60"/>
      <c r="ADD18309" s="60"/>
      <c r="ADE18309" s="60"/>
    </row>
    <row r="18310" spans="760:785" x14ac:dyDescent="0.25">
      <c r="ACF18310" s="60"/>
      <c r="ACG18310" s="60"/>
      <c r="ACH18310" s="60"/>
      <c r="ACI18310" s="60"/>
      <c r="ACJ18310" s="60"/>
      <c r="ACK18310" s="60"/>
      <c r="ACL18310" s="60"/>
      <c r="ACM18310" s="60"/>
      <c r="ACN18310" s="60"/>
      <c r="ACO18310" s="60"/>
      <c r="ACP18310" s="60"/>
      <c r="ACQ18310" s="60"/>
      <c r="ACR18310" s="60"/>
      <c r="ACS18310" s="60"/>
      <c r="ACT18310" s="60"/>
      <c r="ACU18310" s="60"/>
      <c r="ACV18310" s="60"/>
      <c r="ACW18310" s="60"/>
      <c r="ACX18310" s="60"/>
      <c r="ACY18310" s="60">
        <v>2.5222639036421801E-2</v>
      </c>
      <c r="ACZ18310" s="60"/>
      <c r="ADA18310" s="60"/>
      <c r="ADB18310" s="60"/>
      <c r="ADC18310" s="60"/>
      <c r="ADD18310" s="60"/>
      <c r="ADE18310" s="60"/>
    </row>
    <row r="18311" spans="760:785" x14ac:dyDescent="0.25">
      <c r="ACF18311" s="60"/>
      <c r="ACG18311" s="60"/>
      <c r="ACH18311" s="60"/>
      <c r="ACI18311" s="60"/>
      <c r="ACJ18311" s="60"/>
      <c r="ACK18311" s="60"/>
      <c r="ACL18311" s="60"/>
      <c r="ACM18311" s="60"/>
      <c r="ACN18311" s="60"/>
      <c r="ACO18311" s="60"/>
      <c r="ACP18311" s="60"/>
      <c r="ACQ18311" s="60"/>
      <c r="ACR18311" s="60"/>
      <c r="ACS18311" s="60"/>
      <c r="ACT18311" s="60"/>
      <c r="ACU18311" s="60"/>
      <c r="ACV18311" s="60"/>
      <c r="ACW18311" s="60"/>
      <c r="ACX18311" s="60"/>
      <c r="ACY18311" s="60">
        <v>2.5222639036421801E-2</v>
      </c>
      <c r="ACZ18311" s="60"/>
      <c r="ADA18311" s="60"/>
      <c r="ADB18311" s="60"/>
      <c r="ADC18311" s="60"/>
      <c r="ADD18311" s="60"/>
      <c r="ADE18311" s="60"/>
    </row>
    <row r="18312" spans="760:785" x14ac:dyDescent="0.25">
      <c r="ACF18312" s="60"/>
      <c r="ACG18312" s="60"/>
      <c r="ACH18312" s="60"/>
      <c r="ACI18312" s="60"/>
      <c r="ACJ18312" s="60"/>
      <c r="ACK18312" s="60"/>
      <c r="ACL18312" s="60"/>
      <c r="ACM18312" s="60"/>
      <c r="ACN18312" s="60"/>
      <c r="ACO18312" s="60"/>
      <c r="ACP18312" s="60"/>
      <c r="ACQ18312" s="60"/>
      <c r="ACR18312" s="60"/>
      <c r="ACS18312" s="60"/>
      <c r="ACT18312" s="60"/>
      <c r="ACU18312" s="60"/>
      <c r="ACV18312" s="60"/>
      <c r="ACW18312" s="60"/>
      <c r="ACX18312" s="60"/>
      <c r="ACY18312" s="60">
        <v>2.5217729434980699E-2</v>
      </c>
      <c r="ACZ18312" s="60"/>
      <c r="ADA18312" s="60"/>
      <c r="ADB18312" s="60"/>
      <c r="ADC18312" s="60"/>
      <c r="ADD18312" s="60"/>
      <c r="ADE18312" s="60"/>
    </row>
    <row r="18313" spans="760:785" x14ac:dyDescent="0.25">
      <c r="ACF18313" s="60"/>
      <c r="ACG18313" s="60"/>
      <c r="ACH18313" s="60"/>
      <c r="ACI18313" s="60"/>
      <c r="ACJ18313" s="60"/>
      <c r="ACK18313" s="60"/>
      <c r="ACL18313" s="60"/>
      <c r="ACM18313" s="60"/>
      <c r="ACN18313" s="60"/>
      <c r="ACO18313" s="60"/>
      <c r="ACP18313" s="60"/>
      <c r="ACQ18313" s="60"/>
      <c r="ACR18313" s="60"/>
      <c r="ACS18313" s="60"/>
      <c r="ACT18313" s="60"/>
      <c r="ACU18313" s="60"/>
      <c r="ACV18313" s="60"/>
      <c r="ACW18313" s="60"/>
      <c r="ACX18313" s="60"/>
      <c r="ACY18313" s="60">
        <v>2.5217729434980699E-2</v>
      </c>
      <c r="ACZ18313" s="60"/>
      <c r="ADA18313" s="60"/>
      <c r="ADB18313" s="60"/>
      <c r="ADC18313" s="60"/>
      <c r="ADD18313" s="60"/>
      <c r="ADE18313" s="60"/>
    </row>
    <row r="18314" spans="760:785" x14ac:dyDescent="0.25">
      <c r="ACF18314" s="60"/>
      <c r="ACG18314" s="60"/>
      <c r="ACH18314" s="60"/>
      <c r="ACI18314" s="60"/>
      <c r="ACJ18314" s="60"/>
      <c r="ACK18314" s="60"/>
      <c r="ACL18314" s="60"/>
      <c r="ACM18314" s="60"/>
      <c r="ACN18314" s="60"/>
      <c r="ACO18314" s="60"/>
      <c r="ACP18314" s="60"/>
      <c r="ACQ18314" s="60"/>
      <c r="ACR18314" s="60"/>
      <c r="ACS18314" s="60"/>
      <c r="ACT18314" s="60"/>
      <c r="ACU18314" s="60"/>
      <c r="ACV18314" s="60"/>
      <c r="ACW18314" s="60"/>
      <c r="ACX18314" s="60"/>
      <c r="ACY18314" s="60">
        <v>2.5200500478977102E-2</v>
      </c>
      <c r="ACZ18314" s="60"/>
      <c r="ADA18314" s="60"/>
      <c r="ADB18314" s="60"/>
      <c r="ADC18314" s="60"/>
      <c r="ADD18314" s="60"/>
      <c r="ADE18314" s="60"/>
    </row>
    <row r="18315" spans="760:785" x14ac:dyDescent="0.25">
      <c r="ACF18315" s="60"/>
      <c r="ACG18315" s="60"/>
      <c r="ACH18315" s="60"/>
      <c r="ACI18315" s="60"/>
      <c r="ACJ18315" s="60"/>
      <c r="ACK18315" s="60"/>
      <c r="ACL18315" s="60"/>
      <c r="ACM18315" s="60"/>
      <c r="ACN18315" s="60"/>
      <c r="ACO18315" s="60"/>
      <c r="ACP18315" s="60"/>
      <c r="ACQ18315" s="60"/>
      <c r="ACR18315" s="60"/>
      <c r="ACS18315" s="60"/>
      <c r="ACT18315" s="60"/>
      <c r="ACU18315" s="60"/>
      <c r="ACV18315" s="60"/>
      <c r="ACW18315" s="60"/>
      <c r="ACX18315" s="60"/>
      <c r="ACY18315" s="60">
        <v>2.5165047738479E-2</v>
      </c>
      <c r="ACZ18315" s="60"/>
      <c r="ADA18315" s="60"/>
      <c r="ADB18315" s="60"/>
      <c r="ADC18315" s="60"/>
      <c r="ADD18315" s="60"/>
      <c r="ADE18315" s="60"/>
    </row>
    <row r="18316" spans="760:785" x14ac:dyDescent="0.25">
      <c r="ACF18316" s="60"/>
      <c r="ACG18316" s="60"/>
      <c r="ACH18316" s="60"/>
      <c r="ACI18316" s="60"/>
      <c r="ACJ18316" s="60"/>
      <c r="ACK18316" s="60"/>
      <c r="ACL18316" s="60"/>
      <c r="ACM18316" s="60"/>
      <c r="ACN18316" s="60"/>
      <c r="ACO18316" s="60"/>
      <c r="ACP18316" s="60"/>
      <c r="ACQ18316" s="60"/>
      <c r="ACR18316" s="60"/>
      <c r="ACS18316" s="60"/>
      <c r="ACT18316" s="60"/>
      <c r="ACU18316" s="60"/>
      <c r="ACV18316" s="60"/>
      <c r="ACW18316" s="60"/>
      <c r="ACX18316" s="60"/>
      <c r="ACY18316" s="60">
        <v>2.5147858541267502E-2</v>
      </c>
      <c r="ACZ18316" s="60"/>
      <c r="ADA18316" s="60"/>
      <c r="ADB18316" s="60"/>
      <c r="ADC18316" s="60"/>
      <c r="ADD18316" s="60"/>
      <c r="ADE18316" s="60"/>
    </row>
    <row r="18317" spans="760:785" x14ac:dyDescent="0.25">
      <c r="ACF18317" s="60"/>
      <c r="ACG18317" s="60"/>
      <c r="ACH18317" s="60"/>
      <c r="ACI18317" s="60"/>
      <c r="ACJ18317" s="60"/>
      <c r="ACK18317" s="60"/>
      <c r="ACL18317" s="60"/>
      <c r="ACM18317" s="60"/>
      <c r="ACN18317" s="60"/>
      <c r="ACO18317" s="60"/>
      <c r="ACP18317" s="60"/>
      <c r="ACQ18317" s="60"/>
      <c r="ACR18317" s="60"/>
      <c r="ACS18317" s="60"/>
      <c r="ACT18317" s="60"/>
      <c r="ACU18317" s="60"/>
      <c r="ACV18317" s="60"/>
      <c r="ACW18317" s="60"/>
      <c r="ACX18317" s="60"/>
      <c r="ACY18317" s="60">
        <v>2.5147858541267502E-2</v>
      </c>
      <c r="ACZ18317" s="60"/>
      <c r="ADA18317" s="60"/>
      <c r="ADB18317" s="60"/>
      <c r="ADC18317" s="60"/>
      <c r="ADD18317" s="60"/>
      <c r="ADE18317" s="60"/>
    </row>
    <row r="18318" spans="760:785" x14ac:dyDescent="0.25">
      <c r="ACF18318" s="60"/>
      <c r="ACG18318" s="60"/>
      <c r="ACH18318" s="60"/>
      <c r="ACI18318" s="60"/>
      <c r="ACJ18318" s="60"/>
      <c r="ACK18318" s="60"/>
      <c r="ACL18318" s="60"/>
      <c r="ACM18318" s="60"/>
      <c r="ACN18318" s="60"/>
      <c r="ACO18318" s="60"/>
      <c r="ACP18318" s="60"/>
      <c r="ACQ18318" s="60"/>
      <c r="ACR18318" s="60"/>
      <c r="ACS18318" s="60"/>
      <c r="ACT18318" s="60"/>
      <c r="ACU18318" s="60"/>
      <c r="ACV18318" s="60"/>
      <c r="ACW18318" s="60"/>
      <c r="ACX18318" s="60"/>
      <c r="ACY18318" s="60">
        <v>2.51244020635043E-2</v>
      </c>
      <c r="ACZ18318" s="60"/>
      <c r="ADA18318" s="60"/>
      <c r="ADB18318" s="60"/>
      <c r="ADC18318" s="60"/>
      <c r="ADD18318" s="60"/>
      <c r="ADE18318" s="60"/>
    </row>
    <row r="18319" spans="760:785" x14ac:dyDescent="0.25">
      <c r="ACF18319" s="60"/>
      <c r="ACG18319" s="60"/>
      <c r="ACH18319" s="60"/>
      <c r="ACI18319" s="60"/>
      <c r="ACJ18319" s="60"/>
      <c r="ACK18319" s="60"/>
      <c r="ACL18319" s="60"/>
      <c r="ACM18319" s="60"/>
      <c r="ACN18319" s="60"/>
      <c r="ACO18319" s="60"/>
      <c r="ACP18319" s="60"/>
      <c r="ACQ18319" s="60"/>
      <c r="ACR18319" s="60"/>
      <c r="ACS18319" s="60"/>
      <c r="ACT18319" s="60"/>
      <c r="ACU18319" s="60"/>
      <c r="ACV18319" s="60"/>
      <c r="ACW18319" s="60"/>
      <c r="ACX18319" s="60"/>
      <c r="ACY18319" s="60">
        <v>2.51244020635043E-2</v>
      </c>
      <c r="ACZ18319" s="60"/>
      <c r="ADA18319" s="60"/>
      <c r="ADB18319" s="60"/>
      <c r="ADC18319" s="60"/>
      <c r="ADD18319" s="60"/>
      <c r="ADE18319" s="60"/>
    </row>
    <row r="18320" spans="760:785" x14ac:dyDescent="0.25">
      <c r="ACF18320" s="60"/>
      <c r="ACG18320" s="60"/>
      <c r="ACH18320" s="60"/>
      <c r="ACI18320" s="60"/>
      <c r="ACJ18320" s="60"/>
      <c r="ACK18320" s="60"/>
      <c r="ACL18320" s="60"/>
      <c r="ACM18320" s="60"/>
      <c r="ACN18320" s="60"/>
      <c r="ACO18320" s="60"/>
      <c r="ACP18320" s="60"/>
      <c r="ACQ18320" s="60"/>
      <c r="ACR18320" s="60"/>
      <c r="ACS18320" s="60"/>
      <c r="ACT18320" s="60"/>
      <c r="ACU18320" s="60"/>
      <c r="ACV18320" s="60"/>
      <c r="ACW18320" s="60"/>
      <c r="ACX18320" s="60"/>
      <c r="ACY18320" s="60">
        <v>2.5102794527795499E-2</v>
      </c>
      <c r="ACZ18320" s="60"/>
      <c r="ADA18320" s="60"/>
      <c r="ADB18320" s="60"/>
      <c r="ADC18320" s="60"/>
      <c r="ADD18320" s="60"/>
      <c r="ADE18320" s="60"/>
    </row>
    <row r="18321" spans="760:785" x14ac:dyDescent="0.25">
      <c r="ACF18321" s="60"/>
      <c r="ACG18321" s="60"/>
      <c r="ACH18321" s="60"/>
      <c r="ACI18321" s="60"/>
      <c r="ACJ18321" s="60"/>
      <c r="ACK18321" s="60"/>
      <c r="ACL18321" s="60"/>
      <c r="ACM18321" s="60"/>
      <c r="ACN18321" s="60"/>
      <c r="ACO18321" s="60"/>
      <c r="ACP18321" s="60"/>
      <c r="ACQ18321" s="60"/>
      <c r="ACR18321" s="60"/>
      <c r="ACS18321" s="60"/>
      <c r="ACT18321" s="60"/>
      <c r="ACU18321" s="60"/>
      <c r="ACV18321" s="60"/>
      <c r="ACW18321" s="60"/>
      <c r="ACX18321" s="60"/>
      <c r="ACY18321" s="60">
        <v>2.50796947830422E-2</v>
      </c>
      <c r="ACZ18321" s="60"/>
      <c r="ADA18321" s="60"/>
      <c r="ADB18321" s="60"/>
      <c r="ADC18321" s="60"/>
      <c r="ADD18321" s="60"/>
      <c r="ADE18321" s="60"/>
    </row>
    <row r="18322" spans="760:785" x14ac:dyDescent="0.25">
      <c r="ACF18322" s="60"/>
      <c r="ACG18322" s="60"/>
      <c r="ACH18322" s="60"/>
      <c r="ACI18322" s="60"/>
      <c r="ACJ18322" s="60"/>
      <c r="ACK18322" s="60"/>
      <c r="ACL18322" s="60"/>
      <c r="ACM18322" s="60"/>
      <c r="ACN18322" s="60"/>
      <c r="ACO18322" s="60"/>
      <c r="ACP18322" s="60"/>
      <c r="ACQ18322" s="60"/>
      <c r="ACR18322" s="60"/>
      <c r="ACS18322" s="60"/>
      <c r="ACT18322" s="60"/>
      <c r="ACU18322" s="60"/>
      <c r="ACV18322" s="60"/>
      <c r="ACW18322" s="60"/>
      <c r="ACX18322" s="60"/>
      <c r="ACY18322" s="60">
        <v>2.5049387432143098E-2</v>
      </c>
      <c r="ACZ18322" s="60"/>
      <c r="ADA18322" s="60"/>
      <c r="ADB18322" s="60"/>
      <c r="ADC18322" s="60"/>
      <c r="ADD18322" s="60"/>
      <c r="ADE18322" s="60"/>
    </row>
    <row r="18323" spans="760:785" x14ac:dyDescent="0.25">
      <c r="ACF18323" s="60"/>
      <c r="ACG18323" s="60"/>
      <c r="ACH18323" s="60"/>
      <c r="ACI18323" s="60"/>
      <c r="ACJ18323" s="60"/>
      <c r="ACK18323" s="60"/>
      <c r="ACL18323" s="60"/>
      <c r="ACM18323" s="60"/>
      <c r="ACN18323" s="60"/>
      <c r="ACO18323" s="60"/>
      <c r="ACP18323" s="60"/>
      <c r="ACQ18323" s="60"/>
      <c r="ACR18323" s="60"/>
      <c r="ACS18323" s="60"/>
      <c r="ACT18323" s="60"/>
      <c r="ACU18323" s="60"/>
      <c r="ACV18323" s="60"/>
      <c r="ACW18323" s="60"/>
      <c r="ACX18323" s="60"/>
      <c r="ACY18323" s="60">
        <v>2.5049387432143098E-2</v>
      </c>
      <c r="ACZ18323" s="60"/>
      <c r="ADA18323" s="60"/>
      <c r="ADB18323" s="60"/>
      <c r="ADC18323" s="60"/>
      <c r="ADD18323" s="60"/>
      <c r="ADE18323" s="60"/>
    </row>
    <row r="18324" spans="760:785" x14ac:dyDescent="0.25">
      <c r="ACF18324" s="60"/>
      <c r="ACG18324" s="60"/>
      <c r="ACH18324" s="60"/>
      <c r="ACI18324" s="60"/>
      <c r="ACJ18324" s="60"/>
      <c r="ACK18324" s="60"/>
      <c r="ACL18324" s="60"/>
      <c r="ACM18324" s="60"/>
      <c r="ACN18324" s="60"/>
      <c r="ACO18324" s="60"/>
      <c r="ACP18324" s="60"/>
      <c r="ACQ18324" s="60"/>
      <c r="ACR18324" s="60"/>
      <c r="ACS18324" s="60"/>
      <c r="ACT18324" s="60"/>
      <c r="ACU18324" s="60"/>
      <c r="ACV18324" s="60"/>
      <c r="ACW18324" s="60"/>
      <c r="ACX18324" s="60"/>
      <c r="ACY18324" s="60">
        <v>2.5028667542929602E-2</v>
      </c>
      <c r="ACZ18324" s="60"/>
      <c r="ADA18324" s="60"/>
      <c r="ADB18324" s="60"/>
      <c r="ADC18324" s="60"/>
      <c r="ADD18324" s="60"/>
      <c r="ADE18324" s="60"/>
    </row>
    <row r="18325" spans="760:785" x14ac:dyDescent="0.25">
      <c r="ACF18325" s="60"/>
      <c r="ACG18325" s="60"/>
      <c r="ACH18325" s="60"/>
      <c r="ACI18325" s="60"/>
      <c r="ACJ18325" s="60"/>
      <c r="ACK18325" s="60"/>
      <c r="ACL18325" s="60"/>
      <c r="ACM18325" s="60"/>
      <c r="ACN18325" s="60"/>
      <c r="ACO18325" s="60"/>
      <c r="ACP18325" s="60"/>
      <c r="ACQ18325" s="60"/>
      <c r="ACR18325" s="60"/>
      <c r="ACS18325" s="60"/>
      <c r="ACT18325" s="60"/>
      <c r="ACU18325" s="60"/>
      <c r="ACV18325" s="60"/>
      <c r="ACW18325" s="60"/>
      <c r="ACX18325" s="60"/>
      <c r="ACY18325" s="60">
        <v>2.5028667542929602E-2</v>
      </c>
      <c r="ACZ18325" s="60"/>
      <c r="ADA18325" s="60"/>
      <c r="ADB18325" s="60"/>
      <c r="ADC18325" s="60"/>
      <c r="ADD18325" s="60"/>
      <c r="ADE18325" s="60"/>
    </row>
    <row r="18326" spans="760:785" x14ac:dyDescent="0.25">
      <c r="ACF18326" s="60"/>
      <c r="ACG18326" s="60"/>
      <c r="ACH18326" s="60"/>
      <c r="ACI18326" s="60"/>
      <c r="ACJ18326" s="60"/>
      <c r="ACK18326" s="60"/>
      <c r="ACL18326" s="60"/>
      <c r="ACM18326" s="60"/>
      <c r="ACN18326" s="60"/>
      <c r="ACO18326" s="60"/>
      <c r="ACP18326" s="60"/>
      <c r="ACQ18326" s="60"/>
      <c r="ACR18326" s="60"/>
      <c r="ACS18326" s="60"/>
      <c r="ACT18326" s="60"/>
      <c r="ACU18326" s="60"/>
      <c r="ACV18326" s="60"/>
      <c r="ACW18326" s="60"/>
      <c r="ACX18326" s="60"/>
      <c r="ACY18326" s="60">
        <v>2.50238504949305E-2</v>
      </c>
      <c r="ACZ18326" s="60"/>
      <c r="ADA18326" s="60"/>
      <c r="ADB18326" s="60"/>
      <c r="ADC18326" s="60"/>
      <c r="ADD18326" s="60"/>
      <c r="ADE18326" s="60"/>
    </row>
    <row r="18327" spans="760:785" x14ac:dyDescent="0.25">
      <c r="ACF18327" s="60"/>
      <c r="ACG18327" s="60"/>
      <c r="ACH18327" s="60"/>
      <c r="ACI18327" s="60"/>
      <c r="ACJ18327" s="60"/>
      <c r="ACK18327" s="60"/>
      <c r="ACL18327" s="60"/>
      <c r="ACM18327" s="60"/>
      <c r="ACN18327" s="60"/>
      <c r="ACO18327" s="60"/>
      <c r="ACP18327" s="60"/>
      <c r="ACQ18327" s="60"/>
      <c r="ACR18327" s="60"/>
      <c r="ACS18327" s="60"/>
      <c r="ACT18327" s="60"/>
      <c r="ACU18327" s="60"/>
      <c r="ACV18327" s="60"/>
      <c r="ACW18327" s="60"/>
      <c r="ACX18327" s="60"/>
      <c r="ACY18327" s="60">
        <v>2.4990482029268402E-2</v>
      </c>
      <c r="ACZ18327" s="60"/>
      <c r="ADA18327" s="60"/>
      <c r="ADB18327" s="60"/>
      <c r="ADC18327" s="60"/>
      <c r="ADD18327" s="60"/>
      <c r="ADE18327" s="60"/>
    </row>
    <row r="18328" spans="760:785" x14ac:dyDescent="0.25">
      <c r="ACF18328" s="60"/>
      <c r="ACG18328" s="60"/>
      <c r="ACH18328" s="60"/>
      <c r="ACI18328" s="60"/>
      <c r="ACJ18328" s="60"/>
      <c r="ACK18328" s="60"/>
      <c r="ACL18328" s="60"/>
      <c r="ACM18328" s="60"/>
      <c r="ACN18328" s="60"/>
      <c r="ACO18328" s="60"/>
      <c r="ACP18328" s="60"/>
      <c r="ACQ18328" s="60"/>
      <c r="ACR18328" s="60"/>
      <c r="ACS18328" s="60"/>
      <c r="ACT18328" s="60"/>
      <c r="ACU18328" s="60"/>
      <c r="ACV18328" s="60"/>
      <c r="ACW18328" s="60"/>
      <c r="ACX18328" s="60"/>
      <c r="ACY18328" s="60">
        <v>2.4990482029268402E-2</v>
      </c>
      <c r="ACZ18328" s="60"/>
      <c r="ADA18328" s="60"/>
      <c r="ADB18328" s="60"/>
      <c r="ADC18328" s="60"/>
      <c r="ADD18328" s="60"/>
      <c r="ADE18328" s="60"/>
    </row>
    <row r="18329" spans="760:785" x14ac:dyDescent="0.25">
      <c r="ACF18329" s="60"/>
      <c r="ACG18329" s="60"/>
      <c r="ACH18329" s="60"/>
      <c r="ACI18329" s="60"/>
      <c r="ACJ18329" s="60"/>
      <c r="ACK18329" s="60"/>
      <c r="ACL18329" s="60"/>
      <c r="ACM18329" s="60"/>
      <c r="ACN18329" s="60"/>
      <c r="ACO18329" s="60"/>
      <c r="ACP18329" s="60"/>
      <c r="ACQ18329" s="60"/>
      <c r="ACR18329" s="60"/>
      <c r="ACS18329" s="60"/>
      <c r="ACT18329" s="60"/>
      <c r="ACU18329" s="60"/>
      <c r="ACV18329" s="60"/>
      <c r="ACW18329" s="60"/>
      <c r="ACX18329" s="60"/>
      <c r="ACY18329" s="60">
        <v>2.4974730262636601E-2</v>
      </c>
      <c r="ACZ18329" s="60"/>
      <c r="ADA18329" s="60"/>
      <c r="ADB18329" s="60"/>
      <c r="ADC18329" s="60"/>
      <c r="ADD18329" s="60"/>
      <c r="ADE18329" s="60"/>
    </row>
    <row r="18330" spans="760:785" x14ac:dyDescent="0.25">
      <c r="ACF18330" s="60"/>
      <c r="ACG18330" s="60"/>
      <c r="ACH18330" s="60"/>
      <c r="ACI18330" s="60"/>
      <c r="ACJ18330" s="60"/>
      <c r="ACK18330" s="60"/>
      <c r="ACL18330" s="60"/>
      <c r="ACM18330" s="60"/>
      <c r="ACN18330" s="60"/>
      <c r="ACO18330" s="60"/>
      <c r="ACP18330" s="60"/>
      <c r="ACQ18330" s="60"/>
      <c r="ACR18330" s="60"/>
      <c r="ACS18330" s="60"/>
      <c r="ACT18330" s="60"/>
      <c r="ACU18330" s="60"/>
      <c r="ACV18330" s="60"/>
      <c r="ACW18330" s="60"/>
      <c r="ACX18330" s="60"/>
      <c r="ACY18330" s="60">
        <v>2.4974730262636601E-2</v>
      </c>
      <c r="ACZ18330" s="60"/>
      <c r="ADA18330" s="60"/>
      <c r="ADB18330" s="60"/>
      <c r="ADC18330" s="60"/>
      <c r="ADD18330" s="60"/>
      <c r="ADE18330" s="60"/>
    </row>
    <row r="18331" spans="760:785" x14ac:dyDescent="0.25">
      <c r="ACF18331" s="60"/>
      <c r="ACG18331" s="60"/>
      <c r="ACH18331" s="60"/>
      <c r="ACI18331" s="60"/>
      <c r="ACJ18331" s="60"/>
      <c r="ACK18331" s="60"/>
      <c r="ACL18331" s="60"/>
      <c r="ACM18331" s="60"/>
      <c r="ACN18331" s="60"/>
      <c r="ACO18331" s="60"/>
      <c r="ACP18331" s="60"/>
      <c r="ACQ18331" s="60"/>
      <c r="ACR18331" s="60"/>
      <c r="ACS18331" s="60"/>
      <c r="ACT18331" s="60"/>
      <c r="ACU18331" s="60"/>
      <c r="ACV18331" s="60"/>
      <c r="ACW18331" s="60"/>
      <c r="ACX18331" s="60"/>
      <c r="ACY18331" s="60">
        <v>2.4923361701440098E-2</v>
      </c>
      <c r="ACZ18331" s="60"/>
      <c r="ADA18331" s="60"/>
      <c r="ADB18331" s="60"/>
      <c r="ADC18331" s="60"/>
      <c r="ADD18331" s="60"/>
      <c r="ADE18331" s="60"/>
    </row>
    <row r="18332" spans="760:785" x14ac:dyDescent="0.25">
      <c r="ACF18332" s="60"/>
      <c r="ACG18332" s="60"/>
      <c r="ACH18332" s="60"/>
      <c r="ACI18332" s="60"/>
      <c r="ACJ18332" s="60"/>
      <c r="ACK18332" s="60"/>
      <c r="ACL18332" s="60"/>
      <c r="ACM18332" s="60"/>
      <c r="ACN18332" s="60"/>
      <c r="ACO18332" s="60"/>
      <c r="ACP18332" s="60"/>
      <c r="ACQ18332" s="60"/>
      <c r="ACR18332" s="60"/>
      <c r="ACS18332" s="60"/>
      <c r="ACT18332" s="60"/>
      <c r="ACU18332" s="60"/>
      <c r="ACV18332" s="60"/>
      <c r="ACW18332" s="60"/>
      <c r="ACX18332" s="60"/>
      <c r="ACY18332" s="60">
        <v>2.4923361701440098E-2</v>
      </c>
      <c r="ACZ18332" s="60"/>
      <c r="ADA18332" s="60"/>
      <c r="ADB18332" s="60"/>
      <c r="ADC18332" s="60"/>
      <c r="ADD18332" s="60"/>
      <c r="ADE18332" s="60"/>
    </row>
    <row r="18333" spans="760:785" x14ac:dyDescent="0.25">
      <c r="ACF18333" s="60"/>
      <c r="ACG18333" s="60"/>
      <c r="ACH18333" s="60"/>
      <c r="ACI18333" s="60"/>
      <c r="ACJ18333" s="60"/>
      <c r="ACK18333" s="60"/>
      <c r="ACL18333" s="60"/>
      <c r="ACM18333" s="60"/>
      <c r="ACN18333" s="60"/>
      <c r="ACO18333" s="60"/>
      <c r="ACP18333" s="60"/>
      <c r="ACQ18333" s="60"/>
      <c r="ACR18333" s="60"/>
      <c r="ACS18333" s="60"/>
      <c r="ACT18333" s="60"/>
      <c r="ACU18333" s="60"/>
      <c r="ACV18333" s="60"/>
      <c r="ACW18333" s="60"/>
      <c r="ACX18333" s="60"/>
      <c r="ACY18333" s="60">
        <v>2.48874125811793E-2</v>
      </c>
      <c r="ACZ18333" s="60"/>
      <c r="ADA18333" s="60"/>
      <c r="ADB18333" s="60"/>
      <c r="ADC18333" s="60"/>
      <c r="ADD18333" s="60"/>
      <c r="ADE18333" s="60"/>
    </row>
    <row r="18334" spans="760:785" x14ac:dyDescent="0.25">
      <c r="ACF18334" s="60"/>
      <c r="ACG18334" s="60"/>
      <c r="ACH18334" s="60"/>
      <c r="ACI18334" s="60"/>
      <c r="ACJ18334" s="60"/>
      <c r="ACK18334" s="60"/>
      <c r="ACL18334" s="60"/>
      <c r="ACM18334" s="60"/>
      <c r="ACN18334" s="60"/>
      <c r="ACO18334" s="60"/>
      <c r="ACP18334" s="60"/>
      <c r="ACQ18334" s="60"/>
      <c r="ACR18334" s="60"/>
      <c r="ACS18334" s="60"/>
      <c r="ACT18334" s="60"/>
      <c r="ACU18334" s="60"/>
      <c r="ACV18334" s="60"/>
      <c r="ACW18334" s="60"/>
      <c r="ACX18334" s="60"/>
      <c r="ACY18334" s="60">
        <v>2.48874125811793E-2</v>
      </c>
      <c r="ACZ18334" s="60"/>
      <c r="ADA18334" s="60"/>
      <c r="ADB18334" s="60"/>
      <c r="ADC18334" s="60"/>
      <c r="ADD18334" s="60"/>
      <c r="ADE18334" s="60"/>
    </row>
    <row r="18335" spans="760:785" x14ac:dyDescent="0.25">
      <c r="ACF18335" s="60"/>
      <c r="ACG18335" s="60"/>
      <c r="ACH18335" s="60"/>
      <c r="ACI18335" s="60"/>
      <c r="ACJ18335" s="60"/>
      <c r="ACK18335" s="60"/>
      <c r="ACL18335" s="60"/>
      <c r="ACM18335" s="60"/>
      <c r="ACN18335" s="60"/>
      <c r="ACO18335" s="60"/>
      <c r="ACP18335" s="60"/>
      <c r="ACQ18335" s="60"/>
      <c r="ACR18335" s="60"/>
      <c r="ACS18335" s="60"/>
      <c r="ACT18335" s="60"/>
      <c r="ACU18335" s="60"/>
      <c r="ACV18335" s="60"/>
      <c r="ACW18335" s="60"/>
      <c r="ACX18335" s="60"/>
      <c r="ACY18335" s="60">
        <v>2.4860864765099501E-2</v>
      </c>
      <c r="ACZ18335" s="60"/>
      <c r="ADA18335" s="60"/>
      <c r="ADB18335" s="60"/>
      <c r="ADC18335" s="60"/>
      <c r="ADD18335" s="60"/>
      <c r="ADE18335" s="60"/>
    </row>
    <row r="18336" spans="760:785" x14ac:dyDescent="0.25">
      <c r="ACF18336" s="60"/>
      <c r="ACG18336" s="60"/>
      <c r="ACH18336" s="60"/>
      <c r="ACI18336" s="60"/>
      <c r="ACJ18336" s="60"/>
      <c r="ACK18336" s="60"/>
      <c r="ACL18336" s="60"/>
      <c r="ACM18336" s="60"/>
      <c r="ACN18336" s="60"/>
      <c r="ACO18336" s="60"/>
      <c r="ACP18336" s="60"/>
      <c r="ACQ18336" s="60"/>
      <c r="ACR18336" s="60"/>
      <c r="ACS18336" s="60"/>
      <c r="ACT18336" s="60"/>
      <c r="ACU18336" s="60"/>
      <c r="ACV18336" s="60"/>
      <c r="ACW18336" s="60"/>
      <c r="ACX18336" s="60"/>
      <c r="ACY18336" s="60">
        <v>2.4860864765099501E-2</v>
      </c>
      <c r="ACZ18336" s="60"/>
      <c r="ADA18336" s="60"/>
      <c r="ADB18336" s="60"/>
      <c r="ADC18336" s="60"/>
      <c r="ADD18336" s="60"/>
      <c r="ADE18336" s="60"/>
    </row>
    <row r="18337" spans="760:785" x14ac:dyDescent="0.25">
      <c r="ACF18337" s="60"/>
      <c r="ACG18337" s="60"/>
      <c r="ACH18337" s="60"/>
      <c r="ACI18337" s="60"/>
      <c r="ACJ18337" s="60"/>
      <c r="ACK18337" s="60"/>
      <c r="ACL18337" s="60"/>
      <c r="ACM18337" s="60"/>
      <c r="ACN18337" s="60"/>
      <c r="ACO18337" s="60"/>
      <c r="ACP18337" s="60"/>
      <c r="ACQ18337" s="60"/>
      <c r="ACR18337" s="60"/>
      <c r="ACS18337" s="60"/>
      <c r="ACT18337" s="60"/>
      <c r="ACU18337" s="60"/>
      <c r="ACV18337" s="60"/>
      <c r="ACW18337" s="60"/>
      <c r="ACX18337" s="60"/>
      <c r="ACY18337" s="60">
        <v>2.4857536129095002E-2</v>
      </c>
      <c r="ACZ18337" s="60"/>
      <c r="ADA18337" s="60"/>
      <c r="ADB18337" s="60"/>
      <c r="ADC18337" s="60"/>
      <c r="ADD18337" s="60"/>
      <c r="ADE18337" s="60"/>
    </row>
    <row r="18338" spans="760:785" x14ac:dyDescent="0.25">
      <c r="ACF18338" s="60"/>
      <c r="ACG18338" s="60"/>
      <c r="ACH18338" s="60"/>
      <c r="ACI18338" s="60"/>
      <c r="ACJ18338" s="60"/>
      <c r="ACK18338" s="60"/>
      <c r="ACL18338" s="60"/>
      <c r="ACM18338" s="60"/>
      <c r="ACN18338" s="60"/>
      <c r="ACO18338" s="60"/>
      <c r="ACP18338" s="60"/>
      <c r="ACQ18338" s="60"/>
      <c r="ACR18338" s="60"/>
      <c r="ACS18338" s="60"/>
      <c r="ACT18338" s="60"/>
      <c r="ACU18338" s="60"/>
      <c r="ACV18338" s="60"/>
      <c r="ACW18338" s="60"/>
      <c r="ACX18338" s="60"/>
      <c r="ACY18338" s="60">
        <v>2.4857536129095002E-2</v>
      </c>
      <c r="ACZ18338" s="60"/>
      <c r="ADA18338" s="60"/>
      <c r="ADB18338" s="60"/>
      <c r="ADC18338" s="60"/>
      <c r="ADD18338" s="60"/>
      <c r="ADE18338" s="60"/>
    </row>
    <row r="18339" spans="760:785" x14ac:dyDescent="0.25">
      <c r="ACF18339" s="60"/>
      <c r="ACG18339" s="60"/>
      <c r="ACH18339" s="60"/>
      <c r="ACI18339" s="60"/>
      <c r="ACJ18339" s="60"/>
      <c r="ACK18339" s="60"/>
      <c r="ACL18339" s="60"/>
      <c r="ACM18339" s="60"/>
      <c r="ACN18339" s="60"/>
      <c r="ACO18339" s="60"/>
      <c r="ACP18339" s="60"/>
      <c r="ACQ18339" s="60"/>
      <c r="ACR18339" s="60"/>
      <c r="ACS18339" s="60"/>
      <c r="ACT18339" s="60"/>
      <c r="ACU18339" s="60"/>
      <c r="ACV18339" s="60"/>
      <c r="ACW18339" s="60"/>
      <c r="ACX18339" s="60"/>
      <c r="ACY18339" s="60">
        <v>2.48347457475173E-2</v>
      </c>
      <c r="ACZ18339" s="60"/>
      <c r="ADA18339" s="60"/>
      <c r="ADB18339" s="60"/>
      <c r="ADC18339" s="60"/>
      <c r="ADD18339" s="60"/>
      <c r="ADE18339" s="60"/>
    </row>
    <row r="18340" spans="760:785" x14ac:dyDescent="0.25">
      <c r="ACF18340" s="60"/>
      <c r="ACG18340" s="60"/>
      <c r="ACH18340" s="60"/>
      <c r="ACI18340" s="60"/>
      <c r="ACJ18340" s="60"/>
      <c r="ACK18340" s="60"/>
      <c r="ACL18340" s="60"/>
      <c r="ACM18340" s="60"/>
      <c r="ACN18340" s="60"/>
      <c r="ACO18340" s="60"/>
      <c r="ACP18340" s="60"/>
      <c r="ACQ18340" s="60"/>
      <c r="ACR18340" s="60"/>
      <c r="ACS18340" s="60"/>
      <c r="ACT18340" s="60"/>
      <c r="ACU18340" s="60"/>
      <c r="ACV18340" s="60"/>
      <c r="ACW18340" s="60"/>
      <c r="ACX18340" s="60"/>
      <c r="ACY18340" s="60">
        <v>2.48347457475173E-2</v>
      </c>
      <c r="ACZ18340" s="60"/>
      <c r="ADA18340" s="60"/>
      <c r="ADB18340" s="60"/>
      <c r="ADC18340" s="60"/>
      <c r="ADD18340" s="60"/>
      <c r="ADE18340" s="60"/>
    </row>
    <row r="18341" spans="760:785" x14ac:dyDescent="0.25">
      <c r="ACF18341" s="60"/>
      <c r="ACG18341" s="60"/>
      <c r="ACH18341" s="60"/>
      <c r="ACI18341" s="60"/>
      <c r="ACJ18341" s="60"/>
      <c r="ACK18341" s="60"/>
      <c r="ACL18341" s="60"/>
      <c r="ACM18341" s="60"/>
      <c r="ACN18341" s="60"/>
      <c r="ACO18341" s="60"/>
      <c r="ACP18341" s="60"/>
      <c r="ACQ18341" s="60"/>
      <c r="ACR18341" s="60"/>
      <c r="ACS18341" s="60"/>
      <c r="ACT18341" s="60"/>
      <c r="ACU18341" s="60"/>
      <c r="ACV18341" s="60"/>
      <c r="ACW18341" s="60"/>
      <c r="ACX18341" s="60"/>
      <c r="ACY18341" s="60">
        <v>2.4815884157238701E-2</v>
      </c>
      <c r="ACZ18341" s="60"/>
      <c r="ADA18341" s="60"/>
      <c r="ADB18341" s="60"/>
      <c r="ADC18341" s="60"/>
      <c r="ADD18341" s="60"/>
      <c r="ADE18341" s="60"/>
    </row>
    <row r="18342" spans="760:785" x14ac:dyDescent="0.25">
      <c r="ACF18342" s="60"/>
      <c r="ACG18342" s="60"/>
      <c r="ACH18342" s="60"/>
      <c r="ACI18342" s="60"/>
      <c r="ACJ18342" s="60"/>
      <c r="ACK18342" s="60"/>
      <c r="ACL18342" s="60"/>
      <c r="ACM18342" s="60"/>
      <c r="ACN18342" s="60"/>
      <c r="ACO18342" s="60"/>
      <c r="ACP18342" s="60"/>
      <c r="ACQ18342" s="60"/>
      <c r="ACR18342" s="60"/>
      <c r="ACS18342" s="60"/>
      <c r="ACT18342" s="60"/>
      <c r="ACU18342" s="60"/>
      <c r="ACV18342" s="60"/>
      <c r="ACW18342" s="60"/>
      <c r="ACX18342" s="60"/>
      <c r="ACY18342" s="60">
        <v>2.4815884157238701E-2</v>
      </c>
      <c r="ACZ18342" s="60"/>
      <c r="ADA18342" s="60"/>
      <c r="ADB18342" s="60"/>
      <c r="ADC18342" s="60"/>
      <c r="ADD18342" s="60"/>
      <c r="ADE18342" s="60"/>
    </row>
    <row r="18343" spans="760:785" x14ac:dyDescent="0.25">
      <c r="ACF18343" s="60"/>
      <c r="ACG18343" s="60"/>
      <c r="ACH18343" s="60"/>
      <c r="ACI18343" s="60"/>
      <c r="ACJ18343" s="60"/>
      <c r="ACK18343" s="60"/>
      <c r="ACL18343" s="60"/>
      <c r="ACM18343" s="60"/>
      <c r="ACN18343" s="60"/>
      <c r="ACO18343" s="60"/>
      <c r="ACP18343" s="60"/>
      <c r="ACQ18343" s="60"/>
      <c r="ACR18343" s="60"/>
      <c r="ACS18343" s="60"/>
      <c r="ACT18343" s="60"/>
      <c r="ACU18343" s="60"/>
      <c r="ACV18343" s="60"/>
      <c r="ACW18343" s="60"/>
      <c r="ACX18343" s="60"/>
      <c r="ACY18343" s="60">
        <v>2.47923190080317E-2</v>
      </c>
      <c r="ACZ18343" s="60"/>
      <c r="ADA18343" s="60"/>
      <c r="ADB18343" s="60"/>
      <c r="ADC18343" s="60"/>
      <c r="ADD18343" s="60"/>
      <c r="ADE18343" s="60"/>
    </row>
    <row r="18344" spans="760:785" x14ac:dyDescent="0.25">
      <c r="ACF18344" s="60"/>
      <c r="ACG18344" s="60"/>
      <c r="ACH18344" s="60"/>
      <c r="ACI18344" s="60"/>
      <c r="ACJ18344" s="60"/>
      <c r="ACK18344" s="60"/>
      <c r="ACL18344" s="60"/>
      <c r="ACM18344" s="60"/>
      <c r="ACN18344" s="60"/>
      <c r="ACO18344" s="60"/>
      <c r="ACP18344" s="60"/>
      <c r="ACQ18344" s="60"/>
      <c r="ACR18344" s="60"/>
      <c r="ACS18344" s="60"/>
      <c r="ACT18344" s="60"/>
      <c r="ACU18344" s="60"/>
      <c r="ACV18344" s="60"/>
      <c r="ACW18344" s="60"/>
      <c r="ACX18344" s="60"/>
      <c r="ACY18344" s="60">
        <v>2.4721765610116599E-2</v>
      </c>
      <c r="ACZ18344" s="60"/>
      <c r="ADA18344" s="60"/>
      <c r="ADB18344" s="60"/>
      <c r="ADC18344" s="60"/>
      <c r="ADD18344" s="60"/>
      <c r="ADE18344" s="60"/>
    </row>
    <row r="18345" spans="760:785" x14ac:dyDescent="0.25">
      <c r="ACF18345" s="60"/>
      <c r="ACG18345" s="60"/>
      <c r="ACH18345" s="60"/>
      <c r="ACI18345" s="60"/>
      <c r="ACJ18345" s="60"/>
      <c r="ACK18345" s="60"/>
      <c r="ACL18345" s="60"/>
      <c r="ACM18345" s="60"/>
      <c r="ACN18345" s="60"/>
      <c r="ACO18345" s="60"/>
      <c r="ACP18345" s="60"/>
      <c r="ACQ18345" s="60"/>
      <c r="ACR18345" s="60"/>
      <c r="ACS18345" s="60"/>
      <c r="ACT18345" s="60"/>
      <c r="ACU18345" s="60"/>
      <c r="ACV18345" s="60"/>
      <c r="ACW18345" s="60"/>
      <c r="ACX18345" s="60"/>
      <c r="ACY18345" s="60">
        <v>2.4721765610116599E-2</v>
      </c>
      <c r="ACZ18345" s="60"/>
      <c r="ADA18345" s="60"/>
      <c r="ADB18345" s="60"/>
      <c r="ADC18345" s="60"/>
      <c r="ADD18345" s="60"/>
      <c r="ADE18345" s="60"/>
    </row>
    <row r="18346" spans="760:785" x14ac:dyDescent="0.25">
      <c r="ACF18346" s="60"/>
      <c r="ACG18346" s="60"/>
      <c r="ACH18346" s="60"/>
      <c r="ACI18346" s="60"/>
      <c r="ACJ18346" s="60"/>
      <c r="ACK18346" s="60"/>
      <c r="ACL18346" s="60"/>
      <c r="ACM18346" s="60"/>
      <c r="ACN18346" s="60"/>
      <c r="ACO18346" s="60"/>
      <c r="ACP18346" s="60"/>
      <c r="ACQ18346" s="60"/>
      <c r="ACR18346" s="60"/>
      <c r="ACS18346" s="60"/>
      <c r="ACT18346" s="60"/>
      <c r="ACU18346" s="60"/>
      <c r="ACV18346" s="60"/>
      <c r="ACW18346" s="60"/>
      <c r="ACX18346" s="60"/>
      <c r="ACY18346" s="60">
        <v>2.4721095200833099E-2</v>
      </c>
      <c r="ACZ18346" s="60"/>
      <c r="ADA18346" s="60"/>
      <c r="ADB18346" s="60"/>
      <c r="ADC18346" s="60"/>
      <c r="ADD18346" s="60"/>
      <c r="ADE18346" s="60"/>
    </row>
    <row r="18347" spans="760:785" x14ac:dyDescent="0.25">
      <c r="ACF18347" s="60"/>
      <c r="ACG18347" s="60"/>
      <c r="ACH18347" s="60"/>
      <c r="ACI18347" s="60"/>
      <c r="ACJ18347" s="60"/>
      <c r="ACK18347" s="60"/>
      <c r="ACL18347" s="60"/>
      <c r="ACM18347" s="60"/>
      <c r="ACN18347" s="60"/>
      <c r="ACO18347" s="60"/>
      <c r="ACP18347" s="60"/>
      <c r="ACQ18347" s="60"/>
      <c r="ACR18347" s="60"/>
      <c r="ACS18347" s="60"/>
      <c r="ACT18347" s="60"/>
      <c r="ACU18347" s="60"/>
      <c r="ACV18347" s="60"/>
      <c r="ACW18347" s="60"/>
      <c r="ACX18347" s="60"/>
      <c r="ACY18347" s="60">
        <v>2.4721095200833099E-2</v>
      </c>
      <c r="ACZ18347" s="60"/>
      <c r="ADA18347" s="60"/>
      <c r="ADB18347" s="60"/>
      <c r="ADC18347" s="60"/>
      <c r="ADD18347" s="60"/>
      <c r="ADE18347" s="60"/>
    </row>
    <row r="18348" spans="760:785" x14ac:dyDescent="0.25">
      <c r="ACF18348" s="60"/>
      <c r="ACG18348" s="60"/>
      <c r="ACH18348" s="60"/>
      <c r="ACI18348" s="60"/>
      <c r="ACJ18348" s="60"/>
      <c r="ACK18348" s="60"/>
      <c r="ACL18348" s="60"/>
      <c r="ACM18348" s="60"/>
      <c r="ACN18348" s="60"/>
      <c r="ACO18348" s="60"/>
      <c r="ACP18348" s="60"/>
      <c r="ACQ18348" s="60"/>
      <c r="ACR18348" s="60"/>
      <c r="ACS18348" s="60"/>
      <c r="ACT18348" s="60"/>
      <c r="ACU18348" s="60"/>
      <c r="ACV18348" s="60"/>
      <c r="ACW18348" s="60"/>
      <c r="ACX18348" s="60"/>
      <c r="ACY18348" s="60">
        <v>2.4637341994605901E-2</v>
      </c>
      <c r="ACZ18348" s="60"/>
      <c r="ADA18348" s="60"/>
      <c r="ADB18348" s="60"/>
      <c r="ADC18348" s="60"/>
      <c r="ADD18348" s="60"/>
      <c r="ADE18348" s="60"/>
    </row>
    <row r="18349" spans="760:785" x14ac:dyDescent="0.25">
      <c r="ACF18349" s="60"/>
      <c r="ACG18349" s="60"/>
      <c r="ACH18349" s="60"/>
      <c r="ACI18349" s="60"/>
      <c r="ACJ18349" s="60"/>
      <c r="ACK18349" s="60"/>
      <c r="ACL18349" s="60"/>
      <c r="ACM18349" s="60"/>
      <c r="ACN18349" s="60"/>
      <c r="ACO18349" s="60"/>
      <c r="ACP18349" s="60"/>
      <c r="ACQ18349" s="60"/>
      <c r="ACR18349" s="60"/>
      <c r="ACS18349" s="60"/>
      <c r="ACT18349" s="60"/>
      <c r="ACU18349" s="60"/>
      <c r="ACV18349" s="60"/>
      <c r="ACW18349" s="60"/>
      <c r="ACX18349" s="60"/>
      <c r="ACY18349" s="60">
        <v>2.4637341994605901E-2</v>
      </c>
      <c r="ACZ18349" s="60"/>
      <c r="ADA18349" s="60"/>
      <c r="ADB18349" s="60"/>
      <c r="ADC18349" s="60"/>
      <c r="ADD18349" s="60"/>
      <c r="ADE18349" s="60"/>
    </row>
    <row r="18350" spans="760:785" x14ac:dyDescent="0.25">
      <c r="ACF18350" s="60"/>
      <c r="ACG18350" s="60"/>
      <c r="ACH18350" s="60"/>
      <c r="ACI18350" s="60"/>
      <c r="ACJ18350" s="60"/>
      <c r="ACK18350" s="60"/>
      <c r="ACL18350" s="60"/>
      <c r="ACM18350" s="60"/>
      <c r="ACN18350" s="60"/>
      <c r="ACO18350" s="60"/>
      <c r="ACP18350" s="60"/>
      <c r="ACQ18350" s="60"/>
      <c r="ACR18350" s="60"/>
      <c r="ACS18350" s="60"/>
      <c r="ACT18350" s="60"/>
      <c r="ACU18350" s="60"/>
      <c r="ACV18350" s="60"/>
      <c r="ACW18350" s="60"/>
      <c r="ACX18350" s="60"/>
      <c r="ACY18350" s="60">
        <v>2.4610728113460999E-2</v>
      </c>
      <c r="ACZ18350" s="60"/>
      <c r="ADA18350" s="60"/>
      <c r="ADB18350" s="60"/>
      <c r="ADC18350" s="60"/>
      <c r="ADD18350" s="60"/>
      <c r="ADE18350" s="60"/>
    </row>
    <row r="18351" spans="760:785" x14ac:dyDescent="0.25">
      <c r="ACF18351" s="60"/>
      <c r="ACG18351" s="60"/>
      <c r="ACH18351" s="60"/>
      <c r="ACI18351" s="60"/>
      <c r="ACJ18351" s="60"/>
      <c r="ACK18351" s="60"/>
      <c r="ACL18351" s="60"/>
      <c r="ACM18351" s="60"/>
      <c r="ACN18351" s="60"/>
      <c r="ACO18351" s="60"/>
      <c r="ACP18351" s="60"/>
      <c r="ACQ18351" s="60"/>
      <c r="ACR18351" s="60"/>
      <c r="ACS18351" s="60"/>
      <c r="ACT18351" s="60"/>
      <c r="ACU18351" s="60"/>
      <c r="ACV18351" s="60"/>
      <c r="ACW18351" s="60"/>
      <c r="ACX18351" s="60"/>
      <c r="ACY18351" s="60">
        <v>2.4584796324268101E-2</v>
      </c>
      <c r="ACZ18351" s="60"/>
      <c r="ADA18351" s="60"/>
      <c r="ADB18351" s="60"/>
      <c r="ADC18351" s="60"/>
      <c r="ADD18351" s="60"/>
      <c r="ADE18351" s="60"/>
    </row>
    <row r="18352" spans="760:785" x14ac:dyDescent="0.25">
      <c r="ACF18352" s="60"/>
      <c r="ACG18352" s="60"/>
      <c r="ACH18352" s="60"/>
      <c r="ACI18352" s="60"/>
      <c r="ACJ18352" s="60"/>
      <c r="ACK18352" s="60"/>
      <c r="ACL18352" s="60"/>
      <c r="ACM18352" s="60"/>
      <c r="ACN18352" s="60"/>
      <c r="ACO18352" s="60"/>
      <c r="ACP18352" s="60"/>
      <c r="ACQ18352" s="60"/>
      <c r="ACR18352" s="60"/>
      <c r="ACS18352" s="60"/>
      <c r="ACT18352" s="60"/>
      <c r="ACU18352" s="60"/>
      <c r="ACV18352" s="60"/>
      <c r="ACW18352" s="60"/>
      <c r="ACX18352" s="60"/>
      <c r="ACY18352" s="60">
        <v>2.4584796324268101E-2</v>
      </c>
      <c r="ACZ18352" s="60"/>
      <c r="ADA18352" s="60"/>
      <c r="ADB18352" s="60"/>
      <c r="ADC18352" s="60"/>
      <c r="ADD18352" s="60"/>
      <c r="ADE18352" s="60"/>
    </row>
    <row r="18353" spans="760:785" x14ac:dyDescent="0.25">
      <c r="ACF18353" s="60"/>
      <c r="ACG18353" s="60"/>
      <c r="ACH18353" s="60"/>
      <c r="ACI18353" s="60"/>
      <c r="ACJ18353" s="60"/>
      <c r="ACK18353" s="60"/>
      <c r="ACL18353" s="60"/>
      <c r="ACM18353" s="60"/>
      <c r="ACN18353" s="60"/>
      <c r="ACO18353" s="60"/>
      <c r="ACP18353" s="60"/>
      <c r="ACQ18353" s="60"/>
      <c r="ACR18353" s="60"/>
      <c r="ACS18353" s="60"/>
      <c r="ACT18353" s="60"/>
      <c r="ACU18353" s="60"/>
      <c r="ACV18353" s="60"/>
      <c r="ACW18353" s="60"/>
      <c r="ACX18353" s="60"/>
      <c r="ACY18353" s="60">
        <v>2.4558396556427501E-2</v>
      </c>
      <c r="ACZ18353" s="60"/>
      <c r="ADA18353" s="60"/>
      <c r="ADB18353" s="60"/>
      <c r="ADC18353" s="60"/>
      <c r="ADD18353" s="60"/>
      <c r="ADE18353" s="60"/>
    </row>
    <row r="18354" spans="760:785" x14ac:dyDescent="0.25">
      <c r="ACF18354" s="60"/>
      <c r="ACG18354" s="60"/>
      <c r="ACH18354" s="60"/>
      <c r="ACI18354" s="60"/>
      <c r="ACJ18354" s="60"/>
      <c r="ACK18354" s="60"/>
      <c r="ACL18354" s="60"/>
      <c r="ACM18354" s="60"/>
      <c r="ACN18354" s="60"/>
      <c r="ACO18354" s="60"/>
      <c r="ACP18354" s="60"/>
      <c r="ACQ18354" s="60"/>
      <c r="ACR18354" s="60"/>
      <c r="ACS18354" s="60"/>
      <c r="ACT18354" s="60"/>
      <c r="ACU18354" s="60"/>
      <c r="ACV18354" s="60"/>
      <c r="ACW18354" s="60"/>
      <c r="ACX18354" s="60"/>
      <c r="ACY18354" s="60">
        <v>2.4558396556427501E-2</v>
      </c>
      <c r="ACZ18354" s="60"/>
      <c r="ADA18354" s="60"/>
      <c r="ADB18354" s="60"/>
      <c r="ADC18354" s="60"/>
      <c r="ADD18354" s="60"/>
      <c r="ADE18354" s="60"/>
    </row>
    <row r="18355" spans="760:785" x14ac:dyDescent="0.25">
      <c r="ACF18355" s="60"/>
      <c r="ACG18355" s="60"/>
      <c r="ACH18355" s="60"/>
      <c r="ACI18355" s="60"/>
      <c r="ACJ18355" s="60"/>
      <c r="ACK18355" s="60"/>
      <c r="ACL18355" s="60"/>
      <c r="ACM18355" s="60"/>
      <c r="ACN18355" s="60"/>
      <c r="ACO18355" s="60"/>
      <c r="ACP18355" s="60"/>
      <c r="ACQ18355" s="60"/>
      <c r="ACR18355" s="60"/>
      <c r="ACS18355" s="60"/>
      <c r="ACT18355" s="60"/>
      <c r="ACU18355" s="60"/>
      <c r="ACV18355" s="60"/>
      <c r="ACW18355" s="60"/>
      <c r="ACX18355" s="60"/>
      <c r="ACY18355" s="60">
        <v>2.4549112144107099E-2</v>
      </c>
      <c r="ACZ18355" s="60"/>
      <c r="ADA18355" s="60"/>
      <c r="ADB18355" s="60"/>
      <c r="ADC18355" s="60"/>
      <c r="ADD18355" s="60"/>
      <c r="ADE18355" s="60"/>
    </row>
    <row r="18356" spans="760:785" x14ac:dyDescent="0.25">
      <c r="ACF18356" s="60"/>
      <c r="ACG18356" s="60"/>
      <c r="ACH18356" s="60"/>
      <c r="ACI18356" s="60"/>
      <c r="ACJ18356" s="60"/>
      <c r="ACK18356" s="60"/>
      <c r="ACL18356" s="60"/>
      <c r="ACM18356" s="60"/>
      <c r="ACN18356" s="60"/>
      <c r="ACO18356" s="60"/>
      <c r="ACP18356" s="60"/>
      <c r="ACQ18356" s="60"/>
      <c r="ACR18356" s="60"/>
      <c r="ACS18356" s="60"/>
      <c r="ACT18356" s="60"/>
      <c r="ACU18356" s="60"/>
      <c r="ACV18356" s="60"/>
      <c r="ACW18356" s="60"/>
      <c r="ACX18356" s="60"/>
      <c r="ACY18356" s="60">
        <v>2.4549112144107099E-2</v>
      </c>
      <c r="ACZ18356" s="60"/>
      <c r="ADA18356" s="60"/>
      <c r="ADB18356" s="60"/>
      <c r="ADC18356" s="60"/>
      <c r="ADD18356" s="60"/>
      <c r="ADE18356" s="60"/>
    </row>
    <row r="18357" spans="760:785" x14ac:dyDescent="0.25">
      <c r="ACF18357" s="60"/>
      <c r="ACG18357" s="60"/>
      <c r="ACH18357" s="60"/>
      <c r="ACI18357" s="60"/>
      <c r="ACJ18357" s="60"/>
      <c r="ACK18357" s="60"/>
      <c r="ACL18357" s="60"/>
      <c r="ACM18357" s="60"/>
      <c r="ACN18357" s="60"/>
      <c r="ACO18357" s="60"/>
      <c r="ACP18357" s="60"/>
      <c r="ACQ18357" s="60"/>
      <c r="ACR18357" s="60"/>
      <c r="ACS18357" s="60"/>
      <c r="ACT18357" s="60"/>
      <c r="ACU18357" s="60"/>
      <c r="ACV18357" s="60"/>
      <c r="ACW18357" s="60"/>
      <c r="ACX18357" s="60"/>
      <c r="ACY18357" s="60">
        <v>2.4446709386768899E-2</v>
      </c>
      <c r="ACZ18357" s="60"/>
      <c r="ADA18357" s="60"/>
      <c r="ADB18357" s="60"/>
      <c r="ADC18357" s="60"/>
      <c r="ADD18357" s="60"/>
      <c r="ADE18357" s="60"/>
    </row>
    <row r="18358" spans="760:785" x14ac:dyDescent="0.25">
      <c r="ACF18358" s="60"/>
      <c r="ACG18358" s="60"/>
      <c r="ACH18358" s="60"/>
      <c r="ACI18358" s="60"/>
      <c r="ACJ18358" s="60"/>
      <c r="ACK18358" s="60"/>
      <c r="ACL18358" s="60"/>
      <c r="ACM18358" s="60"/>
      <c r="ACN18358" s="60"/>
      <c r="ACO18358" s="60"/>
      <c r="ACP18358" s="60"/>
      <c r="ACQ18358" s="60"/>
      <c r="ACR18358" s="60"/>
      <c r="ACS18358" s="60"/>
      <c r="ACT18358" s="60"/>
      <c r="ACU18358" s="60"/>
      <c r="ACV18358" s="60"/>
      <c r="ACW18358" s="60"/>
      <c r="ACX18358" s="60"/>
      <c r="ACY18358" s="60">
        <v>2.4446709386768899E-2</v>
      </c>
      <c r="ACZ18358" s="60"/>
      <c r="ADA18358" s="60"/>
      <c r="ADB18358" s="60"/>
      <c r="ADC18358" s="60"/>
      <c r="ADD18358" s="60"/>
      <c r="ADE18358" s="60"/>
    </row>
    <row r="18359" spans="760:785" x14ac:dyDescent="0.25">
      <c r="ACF18359" s="60"/>
      <c r="ACG18359" s="60"/>
      <c r="ACH18359" s="60"/>
      <c r="ACI18359" s="60"/>
      <c r="ACJ18359" s="60"/>
      <c r="ACK18359" s="60"/>
      <c r="ACL18359" s="60"/>
      <c r="ACM18359" s="60"/>
      <c r="ACN18359" s="60"/>
      <c r="ACO18359" s="60"/>
      <c r="ACP18359" s="60"/>
      <c r="ACQ18359" s="60"/>
      <c r="ACR18359" s="60"/>
      <c r="ACS18359" s="60"/>
      <c r="ACT18359" s="60"/>
      <c r="ACU18359" s="60"/>
      <c r="ACV18359" s="60"/>
      <c r="ACW18359" s="60"/>
      <c r="ACX18359" s="60"/>
      <c r="ACY18359" s="60">
        <v>2.4433758848377601E-2</v>
      </c>
      <c r="ACZ18359" s="60"/>
      <c r="ADA18359" s="60"/>
      <c r="ADB18359" s="60"/>
      <c r="ADC18359" s="60"/>
      <c r="ADD18359" s="60"/>
      <c r="ADE18359" s="60"/>
    </row>
    <row r="18360" spans="760:785" x14ac:dyDescent="0.25">
      <c r="ACF18360" s="60"/>
      <c r="ACG18360" s="60"/>
      <c r="ACH18360" s="60"/>
      <c r="ACI18360" s="60"/>
      <c r="ACJ18360" s="60"/>
      <c r="ACK18360" s="60"/>
      <c r="ACL18360" s="60"/>
      <c r="ACM18360" s="60"/>
      <c r="ACN18360" s="60"/>
      <c r="ACO18360" s="60"/>
      <c r="ACP18360" s="60"/>
      <c r="ACQ18360" s="60"/>
      <c r="ACR18360" s="60"/>
      <c r="ACS18360" s="60"/>
      <c r="ACT18360" s="60"/>
      <c r="ACU18360" s="60"/>
      <c r="ACV18360" s="60"/>
      <c r="ACW18360" s="60"/>
      <c r="ACX18360" s="60"/>
      <c r="ACY18360" s="60">
        <v>2.4433758848377601E-2</v>
      </c>
      <c r="ACZ18360" s="60"/>
      <c r="ADA18360" s="60"/>
      <c r="ADB18360" s="60"/>
      <c r="ADC18360" s="60"/>
      <c r="ADD18360" s="60"/>
      <c r="ADE18360" s="60"/>
    </row>
    <row r="18361" spans="760:785" x14ac:dyDescent="0.25">
      <c r="ACF18361" s="60"/>
      <c r="ACG18361" s="60"/>
      <c r="ACH18361" s="60"/>
      <c r="ACI18361" s="60"/>
      <c r="ACJ18361" s="60"/>
      <c r="ACK18361" s="60"/>
      <c r="ACL18361" s="60"/>
      <c r="ACM18361" s="60"/>
      <c r="ACN18361" s="60"/>
      <c r="ACO18361" s="60"/>
      <c r="ACP18361" s="60"/>
      <c r="ACQ18361" s="60"/>
      <c r="ACR18361" s="60"/>
      <c r="ACS18361" s="60"/>
      <c r="ACT18361" s="60"/>
      <c r="ACU18361" s="60"/>
      <c r="ACV18361" s="60"/>
      <c r="ACW18361" s="60"/>
      <c r="ACX18361" s="60"/>
      <c r="ACY18361" s="60">
        <v>2.4371569323613899E-2</v>
      </c>
      <c r="ACZ18361" s="60"/>
      <c r="ADA18361" s="60"/>
      <c r="ADB18361" s="60"/>
      <c r="ADC18361" s="60"/>
      <c r="ADD18361" s="60"/>
      <c r="ADE18361" s="60"/>
    </row>
    <row r="18362" spans="760:785" x14ac:dyDescent="0.25">
      <c r="ACF18362" s="60"/>
      <c r="ACG18362" s="60"/>
      <c r="ACH18362" s="60"/>
      <c r="ACI18362" s="60"/>
      <c r="ACJ18362" s="60"/>
      <c r="ACK18362" s="60"/>
      <c r="ACL18362" s="60"/>
      <c r="ACM18362" s="60"/>
      <c r="ACN18362" s="60"/>
      <c r="ACO18362" s="60"/>
      <c r="ACP18362" s="60"/>
      <c r="ACQ18362" s="60"/>
      <c r="ACR18362" s="60"/>
      <c r="ACS18362" s="60"/>
      <c r="ACT18362" s="60"/>
      <c r="ACU18362" s="60"/>
      <c r="ACV18362" s="60"/>
      <c r="ACW18362" s="60"/>
      <c r="ACX18362" s="60"/>
      <c r="ACY18362" s="60">
        <v>2.4371569323613899E-2</v>
      </c>
      <c r="ACZ18362" s="60"/>
      <c r="ADA18362" s="60"/>
      <c r="ADB18362" s="60"/>
      <c r="ADC18362" s="60"/>
      <c r="ADD18362" s="60"/>
      <c r="ADE18362" s="60"/>
    </row>
    <row r="18363" spans="760:785" x14ac:dyDescent="0.25">
      <c r="ACF18363" s="60"/>
      <c r="ACG18363" s="60"/>
      <c r="ACH18363" s="60"/>
      <c r="ACI18363" s="60"/>
      <c r="ACJ18363" s="60"/>
      <c r="ACK18363" s="60"/>
      <c r="ACL18363" s="60"/>
      <c r="ACM18363" s="60"/>
      <c r="ACN18363" s="60"/>
      <c r="ACO18363" s="60"/>
      <c r="ACP18363" s="60"/>
      <c r="ACQ18363" s="60"/>
      <c r="ACR18363" s="60"/>
      <c r="ACS18363" s="60"/>
      <c r="ACT18363" s="60"/>
      <c r="ACU18363" s="60"/>
      <c r="ACV18363" s="60"/>
      <c r="ACW18363" s="60"/>
      <c r="ACX18363" s="60"/>
      <c r="ACY18363" s="60">
        <v>2.4328920250007598E-2</v>
      </c>
      <c r="ACZ18363" s="60"/>
      <c r="ADA18363" s="60"/>
      <c r="ADB18363" s="60"/>
      <c r="ADC18363" s="60"/>
      <c r="ADD18363" s="60"/>
      <c r="ADE18363" s="60"/>
    </row>
    <row r="18364" spans="760:785" x14ac:dyDescent="0.25">
      <c r="ACF18364" s="60"/>
      <c r="ACG18364" s="60"/>
      <c r="ACH18364" s="60"/>
      <c r="ACI18364" s="60"/>
      <c r="ACJ18364" s="60"/>
      <c r="ACK18364" s="60"/>
      <c r="ACL18364" s="60"/>
      <c r="ACM18364" s="60"/>
      <c r="ACN18364" s="60"/>
      <c r="ACO18364" s="60"/>
      <c r="ACP18364" s="60"/>
      <c r="ACQ18364" s="60"/>
      <c r="ACR18364" s="60"/>
      <c r="ACS18364" s="60"/>
      <c r="ACT18364" s="60"/>
      <c r="ACU18364" s="60"/>
      <c r="ACV18364" s="60"/>
      <c r="ACW18364" s="60"/>
      <c r="ACX18364" s="60"/>
      <c r="ACY18364" s="60">
        <v>2.4328920250007598E-2</v>
      </c>
      <c r="ACZ18364" s="60"/>
      <c r="ADA18364" s="60"/>
      <c r="ADB18364" s="60"/>
      <c r="ADC18364" s="60"/>
      <c r="ADD18364" s="60"/>
      <c r="ADE18364" s="60"/>
    </row>
    <row r="18365" spans="760:785" x14ac:dyDescent="0.25">
      <c r="ACF18365" s="60"/>
      <c r="ACG18365" s="60"/>
      <c r="ACH18365" s="60"/>
      <c r="ACI18365" s="60"/>
      <c r="ACJ18365" s="60"/>
      <c r="ACK18365" s="60"/>
      <c r="ACL18365" s="60"/>
      <c r="ACM18365" s="60"/>
      <c r="ACN18365" s="60"/>
      <c r="ACO18365" s="60"/>
      <c r="ACP18365" s="60"/>
      <c r="ACQ18365" s="60"/>
      <c r="ACR18365" s="60"/>
      <c r="ACS18365" s="60"/>
      <c r="ACT18365" s="60"/>
      <c r="ACU18365" s="60"/>
      <c r="ACV18365" s="60"/>
      <c r="ACW18365" s="60"/>
      <c r="ACX18365" s="60"/>
      <c r="ACY18365" s="60">
        <v>2.4322807407287001E-2</v>
      </c>
      <c r="ACZ18365" s="60"/>
      <c r="ADA18365" s="60"/>
      <c r="ADB18365" s="60"/>
      <c r="ADC18365" s="60"/>
      <c r="ADD18365" s="60"/>
      <c r="ADE18365" s="60"/>
    </row>
    <row r="18366" spans="760:785" x14ac:dyDescent="0.25">
      <c r="ACF18366" s="60"/>
      <c r="ACG18366" s="60"/>
      <c r="ACH18366" s="60"/>
      <c r="ACI18366" s="60"/>
      <c r="ACJ18366" s="60"/>
      <c r="ACK18366" s="60"/>
      <c r="ACL18366" s="60"/>
      <c r="ACM18366" s="60"/>
      <c r="ACN18366" s="60"/>
      <c r="ACO18366" s="60"/>
      <c r="ACP18366" s="60"/>
      <c r="ACQ18366" s="60"/>
      <c r="ACR18366" s="60"/>
      <c r="ACS18366" s="60"/>
      <c r="ACT18366" s="60"/>
      <c r="ACU18366" s="60"/>
      <c r="ACV18366" s="60"/>
      <c r="ACW18366" s="60"/>
      <c r="ACX18366" s="60"/>
      <c r="ACY18366" s="60">
        <v>2.4322807407287001E-2</v>
      </c>
      <c r="ACZ18366" s="60"/>
      <c r="ADA18366" s="60"/>
      <c r="ADB18366" s="60"/>
      <c r="ADC18366" s="60"/>
      <c r="ADD18366" s="60"/>
      <c r="ADE18366" s="60"/>
    </row>
    <row r="18367" spans="760:785" x14ac:dyDescent="0.25">
      <c r="ACF18367" s="60"/>
      <c r="ACG18367" s="60"/>
      <c r="ACH18367" s="60"/>
      <c r="ACI18367" s="60"/>
      <c r="ACJ18367" s="60"/>
      <c r="ACK18367" s="60"/>
      <c r="ACL18367" s="60"/>
      <c r="ACM18367" s="60"/>
      <c r="ACN18367" s="60"/>
      <c r="ACO18367" s="60"/>
      <c r="ACP18367" s="60"/>
      <c r="ACQ18367" s="60"/>
      <c r="ACR18367" s="60"/>
      <c r="ACS18367" s="60"/>
      <c r="ACT18367" s="60"/>
      <c r="ACU18367" s="60"/>
      <c r="ACV18367" s="60"/>
      <c r="ACW18367" s="60"/>
      <c r="ACX18367" s="60"/>
      <c r="ACY18367" s="60">
        <v>2.4264795105880199E-2</v>
      </c>
      <c r="ACZ18367" s="60"/>
      <c r="ADA18367" s="60"/>
      <c r="ADB18367" s="60"/>
      <c r="ADC18367" s="60"/>
      <c r="ADD18367" s="60"/>
      <c r="ADE18367" s="60"/>
    </row>
    <row r="18368" spans="760:785" x14ac:dyDescent="0.25">
      <c r="ACF18368" s="60"/>
      <c r="ACG18368" s="60"/>
      <c r="ACH18368" s="60"/>
      <c r="ACI18368" s="60"/>
      <c r="ACJ18368" s="60"/>
      <c r="ACK18368" s="60"/>
      <c r="ACL18368" s="60"/>
      <c r="ACM18368" s="60"/>
      <c r="ACN18368" s="60"/>
      <c r="ACO18368" s="60"/>
      <c r="ACP18368" s="60"/>
      <c r="ACQ18368" s="60"/>
      <c r="ACR18368" s="60"/>
      <c r="ACS18368" s="60"/>
      <c r="ACT18368" s="60"/>
      <c r="ACU18368" s="60"/>
      <c r="ACV18368" s="60"/>
      <c r="ACW18368" s="60"/>
      <c r="ACX18368" s="60"/>
      <c r="ACY18368" s="60">
        <v>2.4230575775702898E-2</v>
      </c>
      <c r="ACZ18368" s="60"/>
      <c r="ADA18368" s="60"/>
      <c r="ADB18368" s="60"/>
      <c r="ADC18368" s="60"/>
      <c r="ADD18368" s="60"/>
      <c r="ADE18368" s="60"/>
    </row>
    <row r="18369" spans="760:785" x14ac:dyDescent="0.25">
      <c r="ACF18369" s="60"/>
      <c r="ACG18369" s="60"/>
      <c r="ACH18369" s="60"/>
      <c r="ACI18369" s="60"/>
      <c r="ACJ18369" s="60"/>
      <c r="ACK18369" s="60"/>
      <c r="ACL18369" s="60"/>
      <c r="ACM18369" s="60"/>
      <c r="ACN18369" s="60"/>
      <c r="ACO18369" s="60"/>
      <c r="ACP18369" s="60"/>
      <c r="ACQ18369" s="60"/>
      <c r="ACR18369" s="60"/>
      <c r="ACS18369" s="60"/>
      <c r="ACT18369" s="60"/>
      <c r="ACU18369" s="60"/>
      <c r="ACV18369" s="60"/>
      <c r="ACW18369" s="60"/>
      <c r="ACX18369" s="60"/>
      <c r="ACY18369" s="60">
        <v>2.4230575775702898E-2</v>
      </c>
      <c r="ACZ18369" s="60"/>
      <c r="ADA18369" s="60"/>
      <c r="ADB18369" s="60"/>
      <c r="ADC18369" s="60"/>
      <c r="ADD18369" s="60"/>
      <c r="ADE18369" s="60"/>
    </row>
    <row r="18370" spans="760:785" x14ac:dyDescent="0.25">
      <c r="ACF18370" s="60"/>
      <c r="ACG18370" s="60"/>
      <c r="ACH18370" s="60"/>
      <c r="ACI18370" s="60"/>
      <c r="ACJ18370" s="60"/>
      <c r="ACK18370" s="60"/>
      <c r="ACL18370" s="60"/>
      <c r="ACM18370" s="60"/>
      <c r="ACN18370" s="60"/>
      <c r="ACO18370" s="60"/>
      <c r="ACP18370" s="60"/>
      <c r="ACQ18370" s="60"/>
      <c r="ACR18370" s="60"/>
      <c r="ACS18370" s="60"/>
      <c r="ACT18370" s="60"/>
      <c r="ACU18370" s="60"/>
      <c r="ACV18370" s="60"/>
      <c r="ACW18370" s="60"/>
      <c r="ACX18370" s="60"/>
      <c r="ACY18370" s="60">
        <v>2.42135444393905E-2</v>
      </c>
      <c r="ACZ18370" s="60"/>
      <c r="ADA18370" s="60"/>
      <c r="ADB18370" s="60"/>
      <c r="ADC18370" s="60"/>
      <c r="ADD18370" s="60"/>
      <c r="ADE18370" s="60"/>
    </row>
    <row r="18371" spans="760:785" x14ac:dyDescent="0.25">
      <c r="ACF18371" s="60"/>
      <c r="ACG18371" s="60"/>
      <c r="ACH18371" s="60"/>
      <c r="ACI18371" s="60"/>
      <c r="ACJ18371" s="60"/>
      <c r="ACK18371" s="60"/>
      <c r="ACL18371" s="60"/>
      <c r="ACM18371" s="60"/>
      <c r="ACN18371" s="60"/>
      <c r="ACO18371" s="60"/>
      <c r="ACP18371" s="60"/>
      <c r="ACQ18371" s="60"/>
      <c r="ACR18371" s="60"/>
      <c r="ACS18371" s="60"/>
      <c r="ACT18371" s="60"/>
      <c r="ACU18371" s="60"/>
      <c r="ACV18371" s="60"/>
      <c r="ACW18371" s="60"/>
      <c r="ACX18371" s="60"/>
      <c r="ACY18371" s="60">
        <v>2.42135444393905E-2</v>
      </c>
      <c r="ACZ18371" s="60"/>
      <c r="ADA18371" s="60"/>
      <c r="ADB18371" s="60"/>
      <c r="ADC18371" s="60"/>
      <c r="ADD18371" s="60"/>
      <c r="ADE18371" s="60"/>
    </row>
    <row r="18372" spans="760:785" x14ac:dyDescent="0.25">
      <c r="ACF18372" s="60"/>
      <c r="ACG18372" s="60"/>
      <c r="ACH18372" s="60"/>
      <c r="ACI18372" s="60"/>
      <c r="ACJ18372" s="60"/>
      <c r="ACK18372" s="60"/>
      <c r="ACL18372" s="60"/>
      <c r="ACM18372" s="60"/>
      <c r="ACN18372" s="60"/>
      <c r="ACO18372" s="60"/>
      <c r="ACP18372" s="60"/>
      <c r="ACQ18372" s="60"/>
      <c r="ACR18372" s="60"/>
      <c r="ACS18372" s="60"/>
      <c r="ACT18372" s="60"/>
      <c r="ACU18372" s="60"/>
      <c r="ACV18372" s="60"/>
      <c r="ACW18372" s="60"/>
      <c r="ACX18372" s="60"/>
      <c r="ACY18372" s="60">
        <v>2.4198656028748201E-2</v>
      </c>
      <c r="ACZ18372" s="60"/>
      <c r="ADA18372" s="60"/>
      <c r="ADB18372" s="60"/>
      <c r="ADC18372" s="60"/>
      <c r="ADD18372" s="60"/>
      <c r="ADE18372" s="60"/>
    </row>
    <row r="18373" spans="760:785" x14ac:dyDescent="0.25">
      <c r="ACF18373" s="60"/>
      <c r="ACG18373" s="60"/>
      <c r="ACH18373" s="60"/>
      <c r="ACI18373" s="60"/>
      <c r="ACJ18373" s="60"/>
      <c r="ACK18373" s="60"/>
      <c r="ACL18373" s="60"/>
      <c r="ACM18373" s="60"/>
      <c r="ACN18373" s="60"/>
      <c r="ACO18373" s="60"/>
      <c r="ACP18373" s="60"/>
      <c r="ACQ18373" s="60"/>
      <c r="ACR18373" s="60"/>
      <c r="ACS18373" s="60"/>
      <c r="ACT18373" s="60"/>
      <c r="ACU18373" s="60"/>
      <c r="ACV18373" s="60"/>
      <c r="ACW18373" s="60"/>
      <c r="ACX18373" s="60"/>
      <c r="ACY18373" s="60">
        <v>2.4198656028748201E-2</v>
      </c>
      <c r="ACZ18373" s="60"/>
      <c r="ADA18373" s="60"/>
      <c r="ADB18373" s="60"/>
      <c r="ADC18373" s="60"/>
      <c r="ADD18373" s="60"/>
      <c r="ADE18373" s="60"/>
    </row>
    <row r="18374" spans="760:785" x14ac:dyDescent="0.25">
      <c r="ACF18374" s="60"/>
      <c r="ACG18374" s="60"/>
      <c r="ACH18374" s="60"/>
      <c r="ACI18374" s="60"/>
      <c r="ACJ18374" s="60"/>
      <c r="ACK18374" s="60"/>
      <c r="ACL18374" s="60"/>
      <c r="ACM18374" s="60"/>
      <c r="ACN18374" s="60"/>
      <c r="ACO18374" s="60"/>
      <c r="ACP18374" s="60"/>
      <c r="ACQ18374" s="60"/>
      <c r="ACR18374" s="60"/>
      <c r="ACS18374" s="60"/>
      <c r="ACT18374" s="60"/>
      <c r="ACU18374" s="60"/>
      <c r="ACV18374" s="60"/>
      <c r="ACW18374" s="60"/>
      <c r="ACX18374" s="60"/>
      <c r="ACY18374" s="60">
        <v>2.41871325604479E-2</v>
      </c>
      <c r="ACZ18374" s="60"/>
      <c r="ADA18374" s="60"/>
      <c r="ADB18374" s="60"/>
      <c r="ADC18374" s="60"/>
      <c r="ADD18374" s="60"/>
      <c r="ADE18374" s="60"/>
    </row>
    <row r="18375" spans="760:785" x14ac:dyDescent="0.25">
      <c r="ACF18375" s="60"/>
      <c r="ACG18375" s="60"/>
      <c r="ACH18375" s="60"/>
      <c r="ACI18375" s="60"/>
      <c r="ACJ18375" s="60"/>
      <c r="ACK18375" s="60"/>
      <c r="ACL18375" s="60"/>
      <c r="ACM18375" s="60"/>
      <c r="ACN18375" s="60"/>
      <c r="ACO18375" s="60"/>
      <c r="ACP18375" s="60"/>
      <c r="ACQ18375" s="60"/>
      <c r="ACR18375" s="60"/>
      <c r="ACS18375" s="60"/>
      <c r="ACT18375" s="60"/>
      <c r="ACU18375" s="60"/>
      <c r="ACV18375" s="60"/>
      <c r="ACW18375" s="60"/>
      <c r="ACX18375" s="60"/>
      <c r="ACY18375" s="60">
        <v>2.41871325604479E-2</v>
      </c>
      <c r="ACZ18375" s="60"/>
      <c r="ADA18375" s="60"/>
      <c r="ADB18375" s="60"/>
      <c r="ADC18375" s="60"/>
      <c r="ADD18375" s="60"/>
      <c r="ADE18375" s="60"/>
    </row>
    <row r="18376" spans="760:785" x14ac:dyDescent="0.25">
      <c r="ACF18376" s="60"/>
      <c r="ACG18376" s="60"/>
      <c r="ACH18376" s="60"/>
      <c r="ACI18376" s="60"/>
      <c r="ACJ18376" s="60"/>
      <c r="ACK18376" s="60"/>
      <c r="ACL18376" s="60"/>
      <c r="ACM18376" s="60"/>
      <c r="ACN18376" s="60"/>
      <c r="ACO18376" s="60"/>
      <c r="ACP18376" s="60"/>
      <c r="ACQ18376" s="60"/>
      <c r="ACR18376" s="60"/>
      <c r="ACS18376" s="60"/>
      <c r="ACT18376" s="60"/>
      <c r="ACU18376" s="60"/>
      <c r="ACV18376" s="60"/>
      <c r="ACW18376" s="60"/>
      <c r="ACX18376" s="60"/>
      <c r="ACY18376" s="60">
        <v>2.4169401056148999E-2</v>
      </c>
      <c r="ACZ18376" s="60"/>
      <c r="ADA18376" s="60"/>
      <c r="ADB18376" s="60"/>
      <c r="ADC18376" s="60"/>
      <c r="ADD18376" s="60"/>
      <c r="ADE18376" s="60"/>
    </row>
    <row r="18377" spans="760:785" x14ac:dyDescent="0.25">
      <c r="ACF18377" s="60"/>
      <c r="ACG18377" s="60"/>
      <c r="ACH18377" s="60"/>
      <c r="ACI18377" s="60"/>
      <c r="ACJ18377" s="60"/>
      <c r="ACK18377" s="60"/>
      <c r="ACL18377" s="60"/>
      <c r="ACM18377" s="60"/>
      <c r="ACN18377" s="60"/>
      <c r="ACO18377" s="60"/>
      <c r="ACP18377" s="60"/>
      <c r="ACQ18377" s="60"/>
      <c r="ACR18377" s="60"/>
      <c r="ACS18377" s="60"/>
      <c r="ACT18377" s="60"/>
      <c r="ACU18377" s="60"/>
      <c r="ACV18377" s="60"/>
      <c r="ACW18377" s="60"/>
      <c r="ACX18377" s="60"/>
      <c r="ACY18377" s="60">
        <v>2.4169401056148999E-2</v>
      </c>
      <c r="ACZ18377" s="60"/>
      <c r="ADA18377" s="60"/>
      <c r="ADB18377" s="60"/>
      <c r="ADC18377" s="60"/>
      <c r="ADD18377" s="60"/>
      <c r="ADE18377" s="60"/>
    </row>
    <row r="18378" spans="760:785" x14ac:dyDescent="0.25">
      <c r="ACF18378" s="60"/>
      <c r="ACG18378" s="60"/>
      <c r="ACH18378" s="60"/>
      <c r="ACI18378" s="60"/>
      <c r="ACJ18378" s="60"/>
      <c r="ACK18378" s="60"/>
      <c r="ACL18378" s="60"/>
      <c r="ACM18378" s="60"/>
      <c r="ACN18378" s="60"/>
      <c r="ACO18378" s="60"/>
      <c r="ACP18378" s="60"/>
      <c r="ACQ18378" s="60"/>
      <c r="ACR18378" s="60"/>
      <c r="ACS18378" s="60"/>
      <c r="ACT18378" s="60"/>
      <c r="ACU18378" s="60"/>
      <c r="ACV18378" s="60"/>
      <c r="ACW18378" s="60"/>
      <c r="ACX18378" s="60"/>
      <c r="ACY18378" s="60">
        <v>2.4130823071831401E-2</v>
      </c>
      <c r="ACZ18378" s="60"/>
      <c r="ADA18378" s="60"/>
      <c r="ADB18378" s="60"/>
      <c r="ADC18378" s="60"/>
      <c r="ADD18378" s="60"/>
      <c r="ADE18378" s="60"/>
    </row>
    <row r="18379" spans="760:785" x14ac:dyDescent="0.25">
      <c r="ACF18379" s="60"/>
      <c r="ACG18379" s="60"/>
      <c r="ACH18379" s="60"/>
      <c r="ACI18379" s="60"/>
      <c r="ACJ18379" s="60"/>
      <c r="ACK18379" s="60"/>
      <c r="ACL18379" s="60"/>
      <c r="ACM18379" s="60"/>
      <c r="ACN18379" s="60"/>
      <c r="ACO18379" s="60"/>
      <c r="ACP18379" s="60"/>
      <c r="ACQ18379" s="60"/>
      <c r="ACR18379" s="60"/>
      <c r="ACS18379" s="60"/>
      <c r="ACT18379" s="60"/>
      <c r="ACU18379" s="60"/>
      <c r="ACV18379" s="60"/>
      <c r="ACW18379" s="60"/>
      <c r="ACX18379" s="60"/>
      <c r="ACY18379" s="60">
        <v>2.4130823071831401E-2</v>
      </c>
      <c r="ACZ18379" s="60"/>
      <c r="ADA18379" s="60"/>
      <c r="ADB18379" s="60"/>
      <c r="ADC18379" s="60"/>
      <c r="ADD18379" s="60"/>
      <c r="ADE18379" s="60"/>
    </row>
    <row r="18380" spans="760:785" x14ac:dyDescent="0.25">
      <c r="ACF18380" s="60"/>
      <c r="ACG18380" s="60"/>
      <c r="ACH18380" s="60"/>
      <c r="ACI18380" s="60"/>
      <c r="ACJ18380" s="60"/>
      <c r="ACK18380" s="60"/>
      <c r="ACL18380" s="60"/>
      <c r="ACM18380" s="60"/>
      <c r="ACN18380" s="60"/>
      <c r="ACO18380" s="60"/>
      <c r="ACP18380" s="60"/>
      <c r="ACQ18380" s="60"/>
      <c r="ACR18380" s="60"/>
      <c r="ACS18380" s="60"/>
      <c r="ACT18380" s="60"/>
      <c r="ACU18380" s="60"/>
      <c r="ACV18380" s="60"/>
      <c r="ACW18380" s="60"/>
      <c r="ACX18380" s="60"/>
      <c r="ACY18380" s="60">
        <v>2.4127755219319799E-2</v>
      </c>
      <c r="ACZ18380" s="60"/>
      <c r="ADA18380" s="60"/>
      <c r="ADB18380" s="60"/>
      <c r="ADC18380" s="60"/>
      <c r="ADD18380" s="60"/>
      <c r="ADE18380" s="60"/>
    </row>
    <row r="18381" spans="760:785" x14ac:dyDescent="0.25">
      <c r="ACF18381" s="60"/>
      <c r="ACG18381" s="60"/>
      <c r="ACH18381" s="60"/>
      <c r="ACI18381" s="60"/>
      <c r="ACJ18381" s="60"/>
      <c r="ACK18381" s="60"/>
      <c r="ACL18381" s="60"/>
      <c r="ACM18381" s="60"/>
      <c r="ACN18381" s="60"/>
      <c r="ACO18381" s="60"/>
      <c r="ACP18381" s="60"/>
      <c r="ACQ18381" s="60"/>
      <c r="ACR18381" s="60"/>
      <c r="ACS18381" s="60"/>
      <c r="ACT18381" s="60"/>
      <c r="ACU18381" s="60"/>
      <c r="ACV18381" s="60"/>
      <c r="ACW18381" s="60"/>
      <c r="ACX18381" s="60"/>
      <c r="ACY18381" s="60">
        <v>2.4127755219319799E-2</v>
      </c>
      <c r="ACZ18381" s="60"/>
      <c r="ADA18381" s="60"/>
      <c r="ADB18381" s="60"/>
      <c r="ADC18381" s="60"/>
      <c r="ADD18381" s="60"/>
      <c r="ADE18381" s="60"/>
    </row>
    <row r="18382" spans="760:785" x14ac:dyDescent="0.25">
      <c r="ACF18382" s="60"/>
      <c r="ACG18382" s="60"/>
      <c r="ACH18382" s="60"/>
      <c r="ACI18382" s="60"/>
      <c r="ACJ18382" s="60"/>
      <c r="ACK18382" s="60"/>
      <c r="ACL18382" s="60"/>
      <c r="ACM18382" s="60"/>
      <c r="ACN18382" s="60"/>
      <c r="ACO18382" s="60"/>
      <c r="ACP18382" s="60"/>
      <c r="ACQ18382" s="60"/>
      <c r="ACR18382" s="60"/>
      <c r="ACS18382" s="60"/>
      <c r="ACT18382" s="60"/>
      <c r="ACU18382" s="60"/>
      <c r="ACV18382" s="60"/>
      <c r="ACW18382" s="60"/>
      <c r="ACX18382" s="60"/>
      <c r="ACY18382" s="60">
        <v>2.40476353982991E-2</v>
      </c>
      <c r="ACZ18382" s="60"/>
      <c r="ADA18382" s="60"/>
      <c r="ADB18382" s="60"/>
      <c r="ADC18382" s="60"/>
      <c r="ADD18382" s="60"/>
      <c r="ADE18382" s="60"/>
    </row>
    <row r="18383" spans="760:785" x14ac:dyDescent="0.25">
      <c r="ACF18383" s="60"/>
      <c r="ACG18383" s="60"/>
      <c r="ACH18383" s="60"/>
      <c r="ACI18383" s="60"/>
      <c r="ACJ18383" s="60"/>
      <c r="ACK18383" s="60"/>
      <c r="ACL18383" s="60"/>
      <c r="ACM18383" s="60"/>
      <c r="ACN18383" s="60"/>
      <c r="ACO18383" s="60"/>
      <c r="ACP18383" s="60"/>
      <c r="ACQ18383" s="60"/>
      <c r="ACR18383" s="60"/>
      <c r="ACS18383" s="60"/>
      <c r="ACT18383" s="60"/>
      <c r="ACU18383" s="60"/>
      <c r="ACV18383" s="60"/>
      <c r="ACW18383" s="60"/>
      <c r="ACX18383" s="60"/>
      <c r="ACY18383" s="60">
        <v>2.40476353982991E-2</v>
      </c>
      <c r="ACZ18383" s="60"/>
      <c r="ADA18383" s="60"/>
      <c r="ADB18383" s="60"/>
      <c r="ADC18383" s="60"/>
      <c r="ADD18383" s="60"/>
      <c r="ADE18383" s="60"/>
    </row>
    <row r="18384" spans="760:785" x14ac:dyDescent="0.25">
      <c r="ACF18384" s="60"/>
      <c r="ACG18384" s="60"/>
      <c r="ACH18384" s="60"/>
      <c r="ACI18384" s="60"/>
      <c r="ACJ18384" s="60"/>
      <c r="ACK18384" s="60"/>
      <c r="ACL18384" s="60"/>
      <c r="ACM18384" s="60"/>
      <c r="ACN18384" s="60"/>
      <c r="ACO18384" s="60"/>
      <c r="ACP18384" s="60"/>
      <c r="ACQ18384" s="60"/>
      <c r="ACR18384" s="60"/>
      <c r="ACS18384" s="60"/>
      <c r="ACT18384" s="60"/>
      <c r="ACU18384" s="60"/>
      <c r="ACV18384" s="60"/>
      <c r="ACW18384" s="60"/>
      <c r="ACX18384" s="60"/>
      <c r="ACY18384" s="60">
        <v>2.4027576923622299E-2</v>
      </c>
      <c r="ACZ18384" s="60"/>
      <c r="ADA18384" s="60"/>
      <c r="ADB18384" s="60"/>
      <c r="ADC18384" s="60"/>
      <c r="ADD18384" s="60"/>
      <c r="ADE18384" s="60"/>
    </row>
    <row r="18385" spans="760:785" x14ac:dyDescent="0.25">
      <c r="ACF18385" s="60"/>
      <c r="ACG18385" s="60"/>
      <c r="ACH18385" s="60"/>
      <c r="ACI18385" s="60"/>
      <c r="ACJ18385" s="60"/>
      <c r="ACK18385" s="60"/>
      <c r="ACL18385" s="60"/>
      <c r="ACM18385" s="60"/>
      <c r="ACN18385" s="60"/>
      <c r="ACO18385" s="60"/>
      <c r="ACP18385" s="60"/>
      <c r="ACQ18385" s="60"/>
      <c r="ACR18385" s="60"/>
      <c r="ACS18385" s="60"/>
      <c r="ACT18385" s="60"/>
      <c r="ACU18385" s="60"/>
      <c r="ACV18385" s="60"/>
      <c r="ACW18385" s="60"/>
      <c r="ACX18385" s="60"/>
      <c r="ACY18385" s="60">
        <v>2.39929799986076E-2</v>
      </c>
      <c r="ACZ18385" s="60"/>
      <c r="ADA18385" s="60"/>
      <c r="ADB18385" s="60"/>
      <c r="ADC18385" s="60"/>
      <c r="ADD18385" s="60"/>
      <c r="ADE18385" s="60"/>
    </row>
    <row r="18386" spans="760:785" x14ac:dyDescent="0.25">
      <c r="ACF18386" s="60"/>
      <c r="ACG18386" s="60"/>
      <c r="ACH18386" s="60"/>
      <c r="ACI18386" s="60"/>
      <c r="ACJ18386" s="60"/>
      <c r="ACK18386" s="60"/>
      <c r="ACL18386" s="60"/>
      <c r="ACM18386" s="60"/>
      <c r="ACN18386" s="60"/>
      <c r="ACO18386" s="60"/>
      <c r="ACP18386" s="60"/>
      <c r="ACQ18386" s="60"/>
      <c r="ACR18386" s="60"/>
      <c r="ACS18386" s="60"/>
      <c r="ACT18386" s="60"/>
      <c r="ACU18386" s="60"/>
      <c r="ACV18386" s="60"/>
      <c r="ACW18386" s="60"/>
      <c r="ACX18386" s="60"/>
      <c r="ACY18386" s="60">
        <v>2.39929799986076E-2</v>
      </c>
      <c r="ACZ18386" s="60"/>
      <c r="ADA18386" s="60"/>
      <c r="ADB18386" s="60"/>
      <c r="ADC18386" s="60"/>
      <c r="ADD18386" s="60"/>
      <c r="ADE18386" s="60"/>
    </row>
    <row r="18387" spans="760:785" x14ac:dyDescent="0.25">
      <c r="ACF18387" s="60"/>
      <c r="ACG18387" s="60"/>
      <c r="ACH18387" s="60"/>
      <c r="ACI18387" s="60"/>
      <c r="ACJ18387" s="60"/>
      <c r="ACK18387" s="60"/>
      <c r="ACL18387" s="60"/>
      <c r="ACM18387" s="60"/>
      <c r="ACN18387" s="60"/>
      <c r="ACO18387" s="60"/>
      <c r="ACP18387" s="60"/>
      <c r="ACQ18387" s="60"/>
      <c r="ACR18387" s="60"/>
      <c r="ACS18387" s="60"/>
      <c r="ACT18387" s="60"/>
      <c r="ACU18387" s="60"/>
      <c r="ACV18387" s="60"/>
      <c r="ACW18387" s="60"/>
      <c r="ACX18387" s="60"/>
      <c r="ACY18387" s="60">
        <v>2.39710710601761E-2</v>
      </c>
      <c r="ACZ18387" s="60"/>
      <c r="ADA18387" s="60"/>
      <c r="ADB18387" s="60"/>
      <c r="ADC18387" s="60"/>
      <c r="ADD18387" s="60"/>
      <c r="ADE18387" s="60"/>
    </row>
    <row r="18388" spans="760:785" x14ac:dyDescent="0.25">
      <c r="ACF18388" s="60"/>
      <c r="ACG18388" s="60"/>
      <c r="ACH18388" s="60"/>
      <c r="ACI18388" s="60"/>
      <c r="ACJ18388" s="60"/>
      <c r="ACK18388" s="60"/>
      <c r="ACL18388" s="60"/>
      <c r="ACM18388" s="60"/>
      <c r="ACN18388" s="60"/>
      <c r="ACO18388" s="60"/>
      <c r="ACP18388" s="60"/>
      <c r="ACQ18388" s="60"/>
      <c r="ACR18388" s="60"/>
      <c r="ACS18388" s="60"/>
      <c r="ACT18388" s="60"/>
      <c r="ACU18388" s="60"/>
      <c r="ACV18388" s="60"/>
      <c r="ACW18388" s="60"/>
      <c r="ACX18388" s="60"/>
      <c r="ACY18388" s="60">
        <v>2.39710710601761E-2</v>
      </c>
      <c r="ACZ18388" s="60"/>
      <c r="ADA18388" s="60"/>
      <c r="ADB18388" s="60"/>
      <c r="ADC18388" s="60"/>
      <c r="ADD18388" s="60"/>
      <c r="ADE18388" s="60"/>
    </row>
    <row r="18389" spans="760:785" x14ac:dyDescent="0.25">
      <c r="ACF18389" s="60"/>
      <c r="ACG18389" s="60"/>
      <c r="ACH18389" s="60"/>
      <c r="ACI18389" s="60"/>
      <c r="ACJ18389" s="60"/>
      <c r="ACK18389" s="60"/>
      <c r="ACL18389" s="60"/>
      <c r="ACM18389" s="60"/>
      <c r="ACN18389" s="60"/>
      <c r="ACO18389" s="60"/>
      <c r="ACP18389" s="60"/>
      <c r="ACQ18389" s="60"/>
      <c r="ACR18389" s="60"/>
      <c r="ACS18389" s="60"/>
      <c r="ACT18389" s="60"/>
      <c r="ACU18389" s="60"/>
      <c r="ACV18389" s="60"/>
      <c r="ACW18389" s="60"/>
      <c r="ACX18389" s="60"/>
      <c r="ACY18389" s="60">
        <v>2.39211071952737E-2</v>
      </c>
      <c r="ACZ18389" s="60"/>
      <c r="ADA18389" s="60"/>
      <c r="ADB18389" s="60"/>
      <c r="ADC18389" s="60"/>
      <c r="ADD18389" s="60"/>
      <c r="ADE18389" s="60"/>
    </row>
    <row r="18390" spans="760:785" x14ac:dyDescent="0.25">
      <c r="ACF18390" s="60"/>
      <c r="ACG18390" s="60"/>
      <c r="ACH18390" s="60"/>
      <c r="ACI18390" s="60"/>
      <c r="ACJ18390" s="60"/>
      <c r="ACK18390" s="60"/>
      <c r="ACL18390" s="60"/>
      <c r="ACM18390" s="60"/>
      <c r="ACN18390" s="60"/>
      <c r="ACO18390" s="60"/>
      <c r="ACP18390" s="60"/>
      <c r="ACQ18390" s="60"/>
      <c r="ACR18390" s="60"/>
      <c r="ACS18390" s="60"/>
      <c r="ACT18390" s="60"/>
      <c r="ACU18390" s="60"/>
      <c r="ACV18390" s="60"/>
      <c r="ACW18390" s="60"/>
      <c r="ACX18390" s="60"/>
      <c r="ACY18390" s="60">
        <v>2.39211071952737E-2</v>
      </c>
      <c r="ACZ18390" s="60"/>
      <c r="ADA18390" s="60"/>
      <c r="ADB18390" s="60"/>
      <c r="ADC18390" s="60"/>
      <c r="ADD18390" s="60"/>
      <c r="ADE18390" s="60"/>
    </row>
    <row r="18391" spans="760:785" x14ac:dyDescent="0.25">
      <c r="ACF18391" s="60"/>
      <c r="ACG18391" s="60"/>
      <c r="ACH18391" s="60"/>
      <c r="ACI18391" s="60"/>
      <c r="ACJ18391" s="60"/>
      <c r="ACK18391" s="60"/>
      <c r="ACL18391" s="60"/>
      <c r="ACM18391" s="60"/>
      <c r="ACN18391" s="60"/>
      <c r="ACO18391" s="60"/>
      <c r="ACP18391" s="60"/>
      <c r="ACQ18391" s="60"/>
      <c r="ACR18391" s="60"/>
      <c r="ACS18391" s="60"/>
      <c r="ACT18391" s="60"/>
      <c r="ACU18391" s="60"/>
      <c r="ACV18391" s="60"/>
      <c r="ACW18391" s="60"/>
      <c r="ACX18391" s="60"/>
      <c r="ACY18391" s="60">
        <v>2.3884947182240001E-2</v>
      </c>
      <c r="ACZ18391" s="60"/>
      <c r="ADA18391" s="60"/>
      <c r="ADB18391" s="60"/>
      <c r="ADC18391" s="60"/>
      <c r="ADD18391" s="60"/>
      <c r="ADE18391" s="60"/>
    </row>
    <row r="18392" spans="760:785" x14ac:dyDescent="0.25">
      <c r="ACF18392" s="60"/>
      <c r="ACG18392" s="60"/>
      <c r="ACH18392" s="60"/>
      <c r="ACI18392" s="60"/>
      <c r="ACJ18392" s="60"/>
      <c r="ACK18392" s="60"/>
      <c r="ACL18392" s="60"/>
      <c r="ACM18392" s="60"/>
      <c r="ACN18392" s="60"/>
      <c r="ACO18392" s="60"/>
      <c r="ACP18392" s="60"/>
      <c r="ACQ18392" s="60"/>
      <c r="ACR18392" s="60"/>
      <c r="ACS18392" s="60"/>
      <c r="ACT18392" s="60"/>
      <c r="ACU18392" s="60"/>
      <c r="ACV18392" s="60"/>
      <c r="ACW18392" s="60"/>
      <c r="ACX18392" s="60"/>
      <c r="ACY18392" s="60">
        <v>2.3884947182240001E-2</v>
      </c>
      <c r="ACZ18392" s="60"/>
      <c r="ADA18392" s="60"/>
      <c r="ADB18392" s="60"/>
      <c r="ADC18392" s="60"/>
      <c r="ADD18392" s="60"/>
      <c r="ADE18392" s="60"/>
    </row>
    <row r="18393" spans="760:785" x14ac:dyDescent="0.25">
      <c r="ACF18393" s="60"/>
      <c r="ACG18393" s="60"/>
      <c r="ACH18393" s="60"/>
      <c r="ACI18393" s="60"/>
      <c r="ACJ18393" s="60"/>
      <c r="ACK18393" s="60"/>
      <c r="ACL18393" s="60"/>
      <c r="ACM18393" s="60"/>
      <c r="ACN18393" s="60"/>
      <c r="ACO18393" s="60"/>
      <c r="ACP18393" s="60"/>
      <c r="ACQ18393" s="60"/>
      <c r="ACR18393" s="60"/>
      <c r="ACS18393" s="60"/>
      <c r="ACT18393" s="60"/>
      <c r="ACU18393" s="60"/>
      <c r="ACV18393" s="60"/>
      <c r="ACW18393" s="60"/>
      <c r="ACX18393" s="60"/>
      <c r="ACY18393" s="60">
        <v>2.3861406248329501E-2</v>
      </c>
      <c r="ACZ18393" s="60"/>
      <c r="ADA18393" s="60"/>
      <c r="ADB18393" s="60"/>
      <c r="ADC18393" s="60"/>
      <c r="ADD18393" s="60"/>
      <c r="ADE18393" s="60"/>
    </row>
    <row r="18394" spans="760:785" x14ac:dyDescent="0.25">
      <c r="ACF18394" s="60"/>
      <c r="ACG18394" s="60"/>
      <c r="ACH18394" s="60"/>
      <c r="ACI18394" s="60"/>
      <c r="ACJ18394" s="60"/>
      <c r="ACK18394" s="60"/>
      <c r="ACL18394" s="60"/>
      <c r="ACM18394" s="60"/>
      <c r="ACN18394" s="60"/>
      <c r="ACO18394" s="60"/>
      <c r="ACP18394" s="60"/>
      <c r="ACQ18394" s="60"/>
      <c r="ACR18394" s="60"/>
      <c r="ACS18394" s="60"/>
      <c r="ACT18394" s="60"/>
      <c r="ACU18394" s="60"/>
      <c r="ACV18394" s="60"/>
      <c r="ACW18394" s="60"/>
      <c r="ACX18394" s="60"/>
      <c r="ACY18394" s="60">
        <v>2.3861406248329501E-2</v>
      </c>
      <c r="ACZ18394" s="60"/>
      <c r="ADA18394" s="60"/>
      <c r="ADB18394" s="60"/>
      <c r="ADC18394" s="60"/>
      <c r="ADD18394" s="60"/>
      <c r="ADE18394" s="60"/>
    </row>
    <row r="18395" spans="760:785" x14ac:dyDescent="0.25">
      <c r="ACF18395" s="60"/>
      <c r="ACG18395" s="60"/>
      <c r="ACH18395" s="60"/>
      <c r="ACI18395" s="60"/>
      <c r="ACJ18395" s="60"/>
      <c r="ACK18395" s="60"/>
      <c r="ACL18395" s="60"/>
      <c r="ACM18395" s="60"/>
      <c r="ACN18395" s="60"/>
      <c r="ACO18395" s="60"/>
      <c r="ACP18395" s="60"/>
      <c r="ACQ18395" s="60"/>
      <c r="ACR18395" s="60"/>
      <c r="ACS18395" s="60"/>
      <c r="ACT18395" s="60"/>
      <c r="ACU18395" s="60"/>
      <c r="ACV18395" s="60"/>
      <c r="ACW18395" s="60"/>
      <c r="ACX18395" s="60"/>
      <c r="ACY18395" s="60">
        <v>2.38589285467572E-2</v>
      </c>
      <c r="ACZ18395" s="60"/>
      <c r="ADA18395" s="60"/>
      <c r="ADB18395" s="60"/>
      <c r="ADC18395" s="60"/>
      <c r="ADD18395" s="60"/>
      <c r="ADE18395" s="60"/>
    </row>
    <row r="18396" spans="760:785" x14ac:dyDescent="0.25">
      <c r="ACF18396" s="60"/>
      <c r="ACG18396" s="60"/>
      <c r="ACH18396" s="60"/>
      <c r="ACI18396" s="60"/>
      <c r="ACJ18396" s="60"/>
      <c r="ACK18396" s="60"/>
      <c r="ACL18396" s="60"/>
      <c r="ACM18396" s="60"/>
      <c r="ACN18396" s="60"/>
      <c r="ACO18396" s="60"/>
      <c r="ACP18396" s="60"/>
      <c r="ACQ18396" s="60"/>
      <c r="ACR18396" s="60"/>
      <c r="ACS18396" s="60"/>
      <c r="ACT18396" s="60"/>
      <c r="ACU18396" s="60"/>
      <c r="ACV18396" s="60"/>
      <c r="ACW18396" s="60"/>
      <c r="ACX18396" s="60"/>
      <c r="ACY18396" s="60">
        <v>2.38589285467572E-2</v>
      </c>
      <c r="ACZ18396" s="60"/>
      <c r="ADA18396" s="60"/>
      <c r="ADB18396" s="60"/>
      <c r="ADC18396" s="60"/>
      <c r="ADD18396" s="60"/>
      <c r="ADE18396" s="60"/>
    </row>
    <row r="18397" spans="760:785" x14ac:dyDescent="0.25">
      <c r="ACF18397" s="60"/>
      <c r="ACG18397" s="60"/>
      <c r="ACH18397" s="60"/>
      <c r="ACI18397" s="60"/>
      <c r="ACJ18397" s="60"/>
      <c r="ACK18397" s="60"/>
      <c r="ACL18397" s="60"/>
      <c r="ACM18397" s="60"/>
      <c r="ACN18397" s="60"/>
      <c r="ACO18397" s="60"/>
      <c r="ACP18397" s="60"/>
      <c r="ACQ18397" s="60"/>
      <c r="ACR18397" s="60"/>
      <c r="ACS18397" s="60"/>
      <c r="ACT18397" s="60"/>
      <c r="ACU18397" s="60"/>
      <c r="ACV18397" s="60"/>
      <c r="ACW18397" s="60"/>
      <c r="ACX18397" s="60"/>
      <c r="ACY18397" s="60">
        <v>2.3818327884617602E-2</v>
      </c>
      <c r="ACZ18397" s="60"/>
      <c r="ADA18397" s="60"/>
      <c r="ADB18397" s="60"/>
      <c r="ADC18397" s="60"/>
      <c r="ADD18397" s="60"/>
      <c r="ADE18397" s="60"/>
    </row>
    <row r="18398" spans="760:785" x14ac:dyDescent="0.25">
      <c r="ACF18398" s="60"/>
      <c r="ACG18398" s="60"/>
      <c r="ACH18398" s="60"/>
      <c r="ACI18398" s="60"/>
      <c r="ACJ18398" s="60"/>
      <c r="ACK18398" s="60"/>
      <c r="ACL18398" s="60"/>
      <c r="ACM18398" s="60"/>
      <c r="ACN18398" s="60"/>
      <c r="ACO18398" s="60"/>
      <c r="ACP18398" s="60"/>
      <c r="ACQ18398" s="60"/>
      <c r="ACR18398" s="60"/>
      <c r="ACS18398" s="60"/>
      <c r="ACT18398" s="60"/>
      <c r="ACU18398" s="60"/>
      <c r="ACV18398" s="60"/>
      <c r="ACW18398" s="60"/>
      <c r="ACX18398" s="60"/>
      <c r="ACY18398" s="60">
        <v>2.3818327884617602E-2</v>
      </c>
      <c r="ACZ18398" s="60"/>
      <c r="ADA18398" s="60"/>
      <c r="ADB18398" s="60"/>
      <c r="ADC18398" s="60"/>
      <c r="ADD18398" s="60"/>
      <c r="ADE18398" s="60"/>
    </row>
    <row r="18399" spans="760:785" x14ac:dyDescent="0.25">
      <c r="ACF18399" s="60"/>
      <c r="ACG18399" s="60"/>
      <c r="ACH18399" s="60"/>
      <c r="ACI18399" s="60"/>
      <c r="ACJ18399" s="60"/>
      <c r="ACK18399" s="60"/>
      <c r="ACL18399" s="60"/>
      <c r="ACM18399" s="60"/>
      <c r="ACN18399" s="60"/>
      <c r="ACO18399" s="60"/>
      <c r="ACP18399" s="60"/>
      <c r="ACQ18399" s="60"/>
      <c r="ACR18399" s="60"/>
      <c r="ACS18399" s="60"/>
      <c r="ACT18399" s="60"/>
      <c r="ACU18399" s="60"/>
      <c r="ACV18399" s="60"/>
      <c r="ACW18399" s="60"/>
      <c r="ACX18399" s="60"/>
      <c r="ACY18399" s="60">
        <v>2.3775961363011001E-2</v>
      </c>
      <c r="ACZ18399" s="60"/>
      <c r="ADA18399" s="60"/>
      <c r="ADB18399" s="60"/>
      <c r="ADC18399" s="60"/>
      <c r="ADD18399" s="60"/>
      <c r="ADE18399" s="60"/>
    </row>
    <row r="18400" spans="760:785" x14ac:dyDescent="0.25">
      <c r="ACF18400" s="60"/>
      <c r="ACG18400" s="60"/>
      <c r="ACH18400" s="60"/>
      <c r="ACI18400" s="60"/>
      <c r="ACJ18400" s="60"/>
      <c r="ACK18400" s="60"/>
      <c r="ACL18400" s="60"/>
      <c r="ACM18400" s="60"/>
      <c r="ACN18400" s="60"/>
      <c r="ACO18400" s="60"/>
      <c r="ACP18400" s="60"/>
      <c r="ACQ18400" s="60"/>
      <c r="ACR18400" s="60"/>
      <c r="ACS18400" s="60"/>
      <c r="ACT18400" s="60"/>
      <c r="ACU18400" s="60"/>
      <c r="ACV18400" s="60"/>
      <c r="ACW18400" s="60"/>
      <c r="ACX18400" s="60"/>
      <c r="ACY18400" s="60">
        <v>2.3775961363011001E-2</v>
      </c>
      <c r="ACZ18400" s="60"/>
      <c r="ADA18400" s="60"/>
      <c r="ADB18400" s="60"/>
      <c r="ADC18400" s="60"/>
      <c r="ADD18400" s="60"/>
      <c r="ADE18400" s="60"/>
    </row>
    <row r="18401" spans="760:785" x14ac:dyDescent="0.25">
      <c r="ACF18401" s="60"/>
      <c r="ACG18401" s="60"/>
      <c r="ACH18401" s="60"/>
      <c r="ACI18401" s="60"/>
      <c r="ACJ18401" s="60"/>
      <c r="ACK18401" s="60"/>
      <c r="ACL18401" s="60"/>
      <c r="ACM18401" s="60"/>
      <c r="ACN18401" s="60"/>
      <c r="ACO18401" s="60"/>
      <c r="ACP18401" s="60"/>
      <c r="ACQ18401" s="60"/>
      <c r="ACR18401" s="60"/>
      <c r="ACS18401" s="60"/>
      <c r="ACT18401" s="60"/>
      <c r="ACU18401" s="60"/>
      <c r="ACV18401" s="60"/>
      <c r="ACW18401" s="60"/>
      <c r="ACX18401" s="60"/>
      <c r="ACY18401" s="60">
        <v>2.3679595934295101E-2</v>
      </c>
      <c r="ACZ18401" s="60"/>
      <c r="ADA18401" s="60"/>
      <c r="ADB18401" s="60"/>
      <c r="ADC18401" s="60"/>
      <c r="ADD18401" s="60"/>
      <c r="ADE18401" s="60"/>
    </row>
    <row r="18402" spans="760:785" x14ac:dyDescent="0.25">
      <c r="ACF18402" s="60"/>
      <c r="ACG18402" s="60"/>
      <c r="ACH18402" s="60"/>
      <c r="ACI18402" s="60"/>
      <c r="ACJ18402" s="60"/>
      <c r="ACK18402" s="60"/>
      <c r="ACL18402" s="60"/>
      <c r="ACM18402" s="60"/>
      <c r="ACN18402" s="60"/>
      <c r="ACO18402" s="60"/>
      <c r="ACP18402" s="60"/>
      <c r="ACQ18402" s="60"/>
      <c r="ACR18402" s="60"/>
      <c r="ACS18402" s="60"/>
      <c r="ACT18402" s="60"/>
      <c r="ACU18402" s="60"/>
      <c r="ACV18402" s="60"/>
      <c r="ACW18402" s="60"/>
      <c r="ACX18402" s="60"/>
      <c r="ACY18402" s="60">
        <v>2.3679595934295101E-2</v>
      </c>
      <c r="ACZ18402" s="60"/>
      <c r="ADA18402" s="60"/>
      <c r="ADB18402" s="60"/>
      <c r="ADC18402" s="60"/>
      <c r="ADD18402" s="60"/>
      <c r="ADE18402" s="60"/>
    </row>
    <row r="18403" spans="760:785" x14ac:dyDescent="0.25">
      <c r="ACF18403" s="60"/>
      <c r="ACG18403" s="60"/>
      <c r="ACH18403" s="60"/>
      <c r="ACI18403" s="60"/>
      <c r="ACJ18403" s="60"/>
      <c r="ACK18403" s="60"/>
      <c r="ACL18403" s="60"/>
      <c r="ACM18403" s="60"/>
      <c r="ACN18403" s="60"/>
      <c r="ACO18403" s="60"/>
      <c r="ACP18403" s="60"/>
      <c r="ACQ18403" s="60"/>
      <c r="ACR18403" s="60"/>
      <c r="ACS18403" s="60"/>
      <c r="ACT18403" s="60"/>
      <c r="ACU18403" s="60"/>
      <c r="ACV18403" s="60"/>
      <c r="ACW18403" s="60"/>
      <c r="ACX18403" s="60"/>
      <c r="ACY18403" s="60">
        <v>2.3676654912755099E-2</v>
      </c>
      <c r="ACZ18403" s="60"/>
      <c r="ADA18403" s="60"/>
      <c r="ADB18403" s="60"/>
      <c r="ADC18403" s="60"/>
      <c r="ADD18403" s="60"/>
      <c r="ADE18403" s="60"/>
    </row>
    <row r="18404" spans="760:785" x14ac:dyDescent="0.25">
      <c r="ACF18404" s="60"/>
      <c r="ACG18404" s="60"/>
      <c r="ACH18404" s="60"/>
      <c r="ACI18404" s="60"/>
      <c r="ACJ18404" s="60"/>
      <c r="ACK18404" s="60"/>
      <c r="ACL18404" s="60"/>
      <c r="ACM18404" s="60"/>
      <c r="ACN18404" s="60"/>
      <c r="ACO18404" s="60"/>
      <c r="ACP18404" s="60"/>
      <c r="ACQ18404" s="60"/>
      <c r="ACR18404" s="60"/>
      <c r="ACS18404" s="60"/>
      <c r="ACT18404" s="60"/>
      <c r="ACU18404" s="60"/>
      <c r="ACV18404" s="60"/>
      <c r="ACW18404" s="60"/>
      <c r="ACX18404" s="60"/>
      <c r="ACY18404" s="60">
        <v>2.3676654912755099E-2</v>
      </c>
      <c r="ACZ18404" s="60"/>
      <c r="ADA18404" s="60"/>
      <c r="ADB18404" s="60"/>
      <c r="ADC18404" s="60"/>
      <c r="ADD18404" s="60"/>
      <c r="ADE18404" s="60"/>
    </row>
    <row r="18405" spans="760:785" x14ac:dyDescent="0.25">
      <c r="ACF18405" s="60"/>
      <c r="ACG18405" s="60"/>
      <c r="ACH18405" s="60"/>
      <c r="ACI18405" s="60"/>
      <c r="ACJ18405" s="60"/>
      <c r="ACK18405" s="60"/>
      <c r="ACL18405" s="60"/>
      <c r="ACM18405" s="60"/>
      <c r="ACN18405" s="60"/>
      <c r="ACO18405" s="60"/>
      <c r="ACP18405" s="60"/>
      <c r="ACQ18405" s="60"/>
      <c r="ACR18405" s="60"/>
      <c r="ACS18405" s="60"/>
      <c r="ACT18405" s="60"/>
      <c r="ACU18405" s="60"/>
      <c r="ACV18405" s="60"/>
      <c r="ACW18405" s="60"/>
      <c r="ACX18405" s="60"/>
      <c r="ACY18405" s="60">
        <v>2.36502063566414E-2</v>
      </c>
      <c r="ACZ18405" s="60"/>
      <c r="ADA18405" s="60"/>
      <c r="ADB18405" s="60"/>
      <c r="ADC18405" s="60"/>
      <c r="ADD18405" s="60"/>
      <c r="ADE18405" s="60"/>
    </row>
    <row r="18406" spans="760:785" x14ac:dyDescent="0.25">
      <c r="ACF18406" s="60"/>
      <c r="ACG18406" s="60"/>
      <c r="ACH18406" s="60"/>
      <c r="ACI18406" s="60"/>
      <c r="ACJ18406" s="60"/>
      <c r="ACK18406" s="60"/>
      <c r="ACL18406" s="60"/>
      <c r="ACM18406" s="60"/>
      <c r="ACN18406" s="60"/>
      <c r="ACO18406" s="60"/>
      <c r="ACP18406" s="60"/>
      <c r="ACQ18406" s="60"/>
      <c r="ACR18406" s="60"/>
      <c r="ACS18406" s="60"/>
      <c r="ACT18406" s="60"/>
      <c r="ACU18406" s="60"/>
      <c r="ACV18406" s="60"/>
      <c r="ACW18406" s="60"/>
      <c r="ACX18406" s="60"/>
      <c r="ACY18406" s="60">
        <v>2.36502063566414E-2</v>
      </c>
      <c r="ACZ18406" s="60"/>
      <c r="ADA18406" s="60"/>
      <c r="ADB18406" s="60"/>
      <c r="ADC18406" s="60"/>
      <c r="ADD18406" s="60"/>
      <c r="ADE18406" s="60"/>
    </row>
    <row r="18407" spans="760:785" x14ac:dyDescent="0.25">
      <c r="ACF18407" s="60"/>
      <c r="ACG18407" s="60"/>
      <c r="ACH18407" s="60"/>
      <c r="ACI18407" s="60"/>
      <c r="ACJ18407" s="60"/>
      <c r="ACK18407" s="60"/>
      <c r="ACL18407" s="60"/>
      <c r="ACM18407" s="60"/>
      <c r="ACN18407" s="60"/>
      <c r="ACO18407" s="60"/>
      <c r="ACP18407" s="60"/>
      <c r="ACQ18407" s="60"/>
      <c r="ACR18407" s="60"/>
      <c r="ACS18407" s="60"/>
      <c r="ACT18407" s="60"/>
      <c r="ACU18407" s="60"/>
      <c r="ACV18407" s="60"/>
      <c r="ACW18407" s="60"/>
      <c r="ACX18407" s="60"/>
      <c r="ACY18407" s="60">
        <v>2.35386031519541E-2</v>
      </c>
      <c r="ACZ18407" s="60"/>
      <c r="ADA18407" s="60"/>
      <c r="ADB18407" s="60"/>
      <c r="ADC18407" s="60"/>
      <c r="ADD18407" s="60"/>
      <c r="ADE18407" s="60"/>
    </row>
    <row r="18408" spans="760:785" x14ac:dyDescent="0.25">
      <c r="ACF18408" s="60"/>
      <c r="ACG18408" s="60"/>
      <c r="ACH18408" s="60"/>
      <c r="ACI18408" s="60"/>
      <c r="ACJ18408" s="60"/>
      <c r="ACK18408" s="60"/>
      <c r="ACL18408" s="60"/>
      <c r="ACM18408" s="60"/>
      <c r="ACN18408" s="60"/>
      <c r="ACO18408" s="60"/>
      <c r="ACP18408" s="60"/>
      <c r="ACQ18408" s="60"/>
      <c r="ACR18408" s="60"/>
      <c r="ACS18408" s="60"/>
      <c r="ACT18408" s="60"/>
      <c r="ACU18408" s="60"/>
      <c r="ACV18408" s="60"/>
      <c r="ACW18408" s="60"/>
      <c r="ACX18408" s="60"/>
      <c r="ACY18408" s="60">
        <v>2.35386031519541E-2</v>
      </c>
      <c r="ACZ18408" s="60"/>
      <c r="ADA18408" s="60"/>
      <c r="ADB18408" s="60"/>
      <c r="ADC18408" s="60"/>
      <c r="ADD18408" s="60"/>
      <c r="ADE18408" s="60"/>
    </row>
    <row r="18409" spans="760:785" x14ac:dyDescent="0.25">
      <c r="ACF18409" s="60"/>
      <c r="ACG18409" s="60"/>
      <c r="ACH18409" s="60"/>
      <c r="ACI18409" s="60"/>
      <c r="ACJ18409" s="60"/>
      <c r="ACK18409" s="60"/>
      <c r="ACL18409" s="60"/>
      <c r="ACM18409" s="60"/>
      <c r="ACN18409" s="60"/>
      <c r="ACO18409" s="60"/>
      <c r="ACP18409" s="60"/>
      <c r="ACQ18409" s="60"/>
      <c r="ACR18409" s="60"/>
      <c r="ACS18409" s="60"/>
      <c r="ACT18409" s="60"/>
      <c r="ACU18409" s="60"/>
      <c r="ACV18409" s="60"/>
      <c r="ACW18409" s="60"/>
      <c r="ACX18409" s="60"/>
      <c r="ACY18409" s="60">
        <v>2.3531781448051899E-2</v>
      </c>
      <c r="ACZ18409" s="60"/>
      <c r="ADA18409" s="60"/>
      <c r="ADB18409" s="60"/>
      <c r="ADC18409" s="60"/>
      <c r="ADD18409" s="60"/>
      <c r="ADE18409" s="60"/>
    </row>
    <row r="18410" spans="760:785" x14ac:dyDescent="0.25">
      <c r="ACF18410" s="60"/>
      <c r="ACG18410" s="60"/>
      <c r="ACH18410" s="60"/>
      <c r="ACI18410" s="60"/>
      <c r="ACJ18410" s="60"/>
      <c r="ACK18410" s="60"/>
      <c r="ACL18410" s="60"/>
      <c r="ACM18410" s="60"/>
      <c r="ACN18410" s="60"/>
      <c r="ACO18410" s="60"/>
      <c r="ACP18410" s="60"/>
      <c r="ACQ18410" s="60"/>
      <c r="ACR18410" s="60"/>
      <c r="ACS18410" s="60"/>
      <c r="ACT18410" s="60"/>
      <c r="ACU18410" s="60"/>
      <c r="ACV18410" s="60"/>
      <c r="ACW18410" s="60"/>
      <c r="ACX18410" s="60"/>
      <c r="ACY18410" s="60">
        <v>2.3531781448051899E-2</v>
      </c>
      <c r="ACZ18410" s="60"/>
      <c r="ADA18410" s="60"/>
      <c r="ADB18410" s="60"/>
      <c r="ADC18410" s="60"/>
      <c r="ADD18410" s="60"/>
      <c r="ADE18410" s="60"/>
    </row>
    <row r="18411" spans="760:785" x14ac:dyDescent="0.25">
      <c r="ACF18411" s="60"/>
      <c r="ACG18411" s="60"/>
      <c r="ACH18411" s="60"/>
      <c r="ACI18411" s="60"/>
      <c r="ACJ18411" s="60"/>
      <c r="ACK18411" s="60"/>
      <c r="ACL18411" s="60"/>
      <c r="ACM18411" s="60"/>
      <c r="ACN18411" s="60"/>
      <c r="ACO18411" s="60"/>
      <c r="ACP18411" s="60"/>
      <c r="ACQ18411" s="60"/>
      <c r="ACR18411" s="60"/>
      <c r="ACS18411" s="60"/>
      <c r="ACT18411" s="60"/>
      <c r="ACU18411" s="60"/>
      <c r="ACV18411" s="60"/>
      <c r="ACW18411" s="60"/>
      <c r="ACX18411" s="60"/>
      <c r="ACY18411" s="60">
        <v>2.35226822792719E-2</v>
      </c>
      <c r="ACZ18411" s="60"/>
      <c r="ADA18411" s="60"/>
      <c r="ADB18411" s="60"/>
      <c r="ADC18411" s="60"/>
      <c r="ADD18411" s="60"/>
      <c r="ADE18411" s="60"/>
    </row>
    <row r="18412" spans="760:785" x14ac:dyDescent="0.25">
      <c r="ACF18412" s="60"/>
      <c r="ACG18412" s="60"/>
      <c r="ACH18412" s="60"/>
      <c r="ACI18412" s="60"/>
      <c r="ACJ18412" s="60"/>
      <c r="ACK18412" s="60"/>
      <c r="ACL18412" s="60"/>
      <c r="ACM18412" s="60"/>
      <c r="ACN18412" s="60"/>
      <c r="ACO18412" s="60"/>
      <c r="ACP18412" s="60"/>
      <c r="ACQ18412" s="60"/>
      <c r="ACR18412" s="60"/>
      <c r="ACS18412" s="60"/>
      <c r="ACT18412" s="60"/>
      <c r="ACU18412" s="60"/>
      <c r="ACV18412" s="60"/>
      <c r="ACW18412" s="60"/>
      <c r="ACX18412" s="60"/>
      <c r="ACY18412" s="60">
        <v>2.35226822792719E-2</v>
      </c>
      <c r="ACZ18412" s="60"/>
      <c r="ADA18412" s="60"/>
      <c r="ADB18412" s="60"/>
      <c r="ADC18412" s="60"/>
      <c r="ADD18412" s="60"/>
      <c r="ADE18412" s="60"/>
    </row>
    <row r="18413" spans="760:785" x14ac:dyDescent="0.25">
      <c r="ACF18413" s="60"/>
      <c r="ACG18413" s="60"/>
      <c r="ACH18413" s="60"/>
      <c r="ACI18413" s="60"/>
      <c r="ACJ18413" s="60"/>
      <c r="ACK18413" s="60"/>
      <c r="ACL18413" s="60"/>
      <c r="ACM18413" s="60"/>
      <c r="ACN18413" s="60"/>
      <c r="ACO18413" s="60"/>
      <c r="ACP18413" s="60"/>
      <c r="ACQ18413" s="60"/>
      <c r="ACR18413" s="60"/>
      <c r="ACS18413" s="60"/>
      <c r="ACT18413" s="60"/>
      <c r="ACU18413" s="60"/>
      <c r="ACV18413" s="60"/>
      <c r="ACW18413" s="60"/>
      <c r="ACX18413" s="60"/>
      <c r="ACY18413" s="60">
        <v>2.3513049334027598E-2</v>
      </c>
      <c r="ACZ18413" s="60"/>
      <c r="ADA18413" s="60"/>
      <c r="ADB18413" s="60"/>
      <c r="ADC18413" s="60"/>
      <c r="ADD18413" s="60"/>
      <c r="ADE18413" s="60"/>
    </row>
    <row r="18414" spans="760:785" x14ac:dyDescent="0.25">
      <c r="ACF18414" s="60"/>
      <c r="ACG18414" s="60"/>
      <c r="ACH18414" s="60"/>
      <c r="ACI18414" s="60"/>
      <c r="ACJ18414" s="60"/>
      <c r="ACK18414" s="60"/>
      <c r="ACL18414" s="60"/>
      <c r="ACM18414" s="60"/>
      <c r="ACN18414" s="60"/>
      <c r="ACO18414" s="60"/>
      <c r="ACP18414" s="60"/>
      <c r="ACQ18414" s="60"/>
      <c r="ACR18414" s="60"/>
      <c r="ACS18414" s="60"/>
      <c r="ACT18414" s="60"/>
      <c r="ACU18414" s="60"/>
      <c r="ACV18414" s="60"/>
      <c r="ACW18414" s="60"/>
      <c r="ACX18414" s="60"/>
      <c r="ACY18414" s="60">
        <v>2.3513049334027598E-2</v>
      </c>
      <c r="ACZ18414" s="60"/>
      <c r="ADA18414" s="60"/>
      <c r="ADB18414" s="60"/>
      <c r="ADC18414" s="60"/>
      <c r="ADD18414" s="60"/>
      <c r="ADE18414" s="60"/>
    </row>
    <row r="18415" spans="760:785" x14ac:dyDescent="0.25">
      <c r="ACF18415" s="60"/>
      <c r="ACG18415" s="60"/>
      <c r="ACH18415" s="60"/>
      <c r="ACI18415" s="60"/>
      <c r="ACJ18415" s="60"/>
      <c r="ACK18415" s="60"/>
      <c r="ACL18415" s="60"/>
      <c r="ACM18415" s="60"/>
      <c r="ACN18415" s="60"/>
      <c r="ACO18415" s="60"/>
      <c r="ACP18415" s="60"/>
      <c r="ACQ18415" s="60"/>
      <c r="ACR18415" s="60"/>
      <c r="ACS18415" s="60"/>
      <c r="ACT18415" s="60"/>
      <c r="ACU18415" s="60"/>
      <c r="ACV18415" s="60"/>
      <c r="ACW18415" s="60"/>
      <c r="ACX18415" s="60"/>
      <c r="ACY18415" s="60">
        <v>2.3476916421440799E-2</v>
      </c>
      <c r="ACZ18415" s="60"/>
      <c r="ADA18415" s="60"/>
      <c r="ADB18415" s="60"/>
      <c r="ADC18415" s="60"/>
      <c r="ADD18415" s="60"/>
      <c r="ADE18415" s="60"/>
    </row>
    <row r="18416" spans="760:785" x14ac:dyDescent="0.25">
      <c r="ACF18416" s="60"/>
      <c r="ACG18416" s="60"/>
      <c r="ACH18416" s="60"/>
      <c r="ACI18416" s="60"/>
      <c r="ACJ18416" s="60"/>
      <c r="ACK18416" s="60"/>
      <c r="ACL18416" s="60"/>
      <c r="ACM18416" s="60"/>
      <c r="ACN18416" s="60"/>
      <c r="ACO18416" s="60"/>
      <c r="ACP18416" s="60"/>
      <c r="ACQ18416" s="60"/>
      <c r="ACR18416" s="60"/>
      <c r="ACS18416" s="60"/>
      <c r="ACT18416" s="60"/>
      <c r="ACU18416" s="60"/>
      <c r="ACV18416" s="60"/>
      <c r="ACW18416" s="60"/>
      <c r="ACX18416" s="60"/>
      <c r="ACY18416" s="60">
        <v>2.34720159863579E-2</v>
      </c>
      <c r="ACZ18416" s="60"/>
      <c r="ADA18416" s="60"/>
      <c r="ADB18416" s="60"/>
      <c r="ADC18416" s="60"/>
      <c r="ADD18416" s="60"/>
      <c r="ADE18416" s="60"/>
    </row>
    <row r="18417" spans="760:785" x14ac:dyDescent="0.25">
      <c r="ACF18417" s="60"/>
      <c r="ACG18417" s="60"/>
      <c r="ACH18417" s="60"/>
      <c r="ACI18417" s="60"/>
      <c r="ACJ18417" s="60"/>
      <c r="ACK18417" s="60"/>
      <c r="ACL18417" s="60"/>
      <c r="ACM18417" s="60"/>
      <c r="ACN18417" s="60"/>
      <c r="ACO18417" s="60"/>
      <c r="ACP18417" s="60"/>
      <c r="ACQ18417" s="60"/>
      <c r="ACR18417" s="60"/>
      <c r="ACS18417" s="60"/>
      <c r="ACT18417" s="60"/>
      <c r="ACU18417" s="60"/>
      <c r="ACV18417" s="60"/>
      <c r="ACW18417" s="60"/>
      <c r="ACX18417" s="60"/>
      <c r="ACY18417" s="60">
        <v>2.34720159863579E-2</v>
      </c>
      <c r="ACZ18417" s="60"/>
      <c r="ADA18417" s="60"/>
      <c r="ADB18417" s="60"/>
      <c r="ADC18417" s="60"/>
      <c r="ADD18417" s="60"/>
      <c r="ADE18417" s="60"/>
    </row>
    <row r="18418" spans="760:785" x14ac:dyDescent="0.25">
      <c r="ACF18418" s="60"/>
      <c r="ACG18418" s="60"/>
      <c r="ACH18418" s="60"/>
      <c r="ACI18418" s="60"/>
      <c r="ACJ18418" s="60"/>
      <c r="ACK18418" s="60"/>
      <c r="ACL18418" s="60"/>
      <c r="ACM18418" s="60"/>
      <c r="ACN18418" s="60"/>
      <c r="ACO18418" s="60"/>
      <c r="ACP18418" s="60"/>
      <c r="ACQ18418" s="60"/>
      <c r="ACR18418" s="60"/>
      <c r="ACS18418" s="60"/>
      <c r="ACT18418" s="60"/>
      <c r="ACU18418" s="60"/>
      <c r="ACV18418" s="60"/>
      <c r="ACW18418" s="60"/>
      <c r="ACX18418" s="60"/>
      <c r="ACY18418" s="60">
        <v>2.3393691018677599E-2</v>
      </c>
      <c r="ACZ18418" s="60"/>
      <c r="ADA18418" s="60"/>
      <c r="ADB18418" s="60"/>
      <c r="ADC18418" s="60"/>
      <c r="ADD18418" s="60"/>
      <c r="ADE18418" s="60"/>
    </row>
    <row r="18419" spans="760:785" x14ac:dyDescent="0.25">
      <c r="ACF18419" s="60"/>
      <c r="ACG18419" s="60"/>
      <c r="ACH18419" s="60"/>
      <c r="ACI18419" s="60"/>
      <c r="ACJ18419" s="60"/>
      <c r="ACK18419" s="60"/>
      <c r="ACL18419" s="60"/>
      <c r="ACM18419" s="60"/>
      <c r="ACN18419" s="60"/>
      <c r="ACO18419" s="60"/>
      <c r="ACP18419" s="60"/>
      <c r="ACQ18419" s="60"/>
      <c r="ACR18419" s="60"/>
      <c r="ACS18419" s="60"/>
      <c r="ACT18419" s="60"/>
      <c r="ACU18419" s="60"/>
      <c r="ACV18419" s="60"/>
      <c r="ACW18419" s="60"/>
      <c r="ACX18419" s="60"/>
      <c r="ACY18419" s="60">
        <v>2.3393691018677599E-2</v>
      </c>
      <c r="ACZ18419" s="60"/>
      <c r="ADA18419" s="60"/>
      <c r="ADB18419" s="60"/>
      <c r="ADC18419" s="60"/>
      <c r="ADD18419" s="60"/>
      <c r="ADE18419" s="60"/>
    </row>
    <row r="18420" spans="760:785" x14ac:dyDescent="0.25">
      <c r="ACF18420" s="60"/>
      <c r="ACG18420" s="60"/>
      <c r="ACH18420" s="60"/>
      <c r="ACI18420" s="60"/>
      <c r="ACJ18420" s="60"/>
      <c r="ACK18420" s="60"/>
      <c r="ACL18420" s="60"/>
      <c r="ACM18420" s="60"/>
      <c r="ACN18420" s="60"/>
      <c r="ACO18420" s="60"/>
      <c r="ACP18420" s="60"/>
      <c r="ACQ18420" s="60"/>
      <c r="ACR18420" s="60"/>
      <c r="ACS18420" s="60"/>
      <c r="ACT18420" s="60"/>
      <c r="ACU18420" s="60"/>
      <c r="ACV18420" s="60"/>
      <c r="ACW18420" s="60"/>
      <c r="ACX18420" s="60"/>
      <c r="ACY18420" s="60">
        <v>2.3390027835830701E-2</v>
      </c>
      <c r="ACZ18420" s="60"/>
      <c r="ADA18420" s="60"/>
      <c r="ADB18420" s="60"/>
      <c r="ADC18420" s="60"/>
      <c r="ADD18420" s="60"/>
      <c r="ADE18420" s="60"/>
    </row>
    <row r="18421" spans="760:785" x14ac:dyDescent="0.25">
      <c r="ACF18421" s="60"/>
      <c r="ACG18421" s="60"/>
      <c r="ACH18421" s="60"/>
      <c r="ACI18421" s="60"/>
      <c r="ACJ18421" s="60"/>
      <c r="ACK18421" s="60"/>
      <c r="ACL18421" s="60"/>
      <c r="ACM18421" s="60"/>
      <c r="ACN18421" s="60"/>
      <c r="ACO18421" s="60"/>
      <c r="ACP18421" s="60"/>
      <c r="ACQ18421" s="60"/>
      <c r="ACR18421" s="60"/>
      <c r="ACS18421" s="60"/>
      <c r="ACT18421" s="60"/>
      <c r="ACU18421" s="60"/>
      <c r="ACV18421" s="60"/>
      <c r="ACW18421" s="60"/>
      <c r="ACX18421" s="60"/>
      <c r="ACY18421" s="60">
        <v>2.3390027835830701E-2</v>
      </c>
      <c r="ACZ18421" s="60"/>
      <c r="ADA18421" s="60"/>
      <c r="ADB18421" s="60"/>
      <c r="ADC18421" s="60"/>
      <c r="ADD18421" s="60"/>
      <c r="ADE18421" s="60"/>
    </row>
    <row r="18422" spans="760:785" x14ac:dyDescent="0.25">
      <c r="ACF18422" s="60"/>
      <c r="ACG18422" s="60"/>
      <c r="ACH18422" s="60"/>
      <c r="ACI18422" s="60"/>
      <c r="ACJ18422" s="60"/>
      <c r="ACK18422" s="60"/>
      <c r="ACL18422" s="60"/>
      <c r="ACM18422" s="60"/>
      <c r="ACN18422" s="60"/>
      <c r="ACO18422" s="60"/>
      <c r="ACP18422" s="60"/>
      <c r="ACQ18422" s="60"/>
      <c r="ACR18422" s="60"/>
      <c r="ACS18422" s="60"/>
      <c r="ACT18422" s="60"/>
      <c r="ACU18422" s="60"/>
      <c r="ACV18422" s="60"/>
      <c r="ACW18422" s="60"/>
      <c r="ACX18422" s="60"/>
      <c r="ACY18422" s="60">
        <v>2.33824253275229E-2</v>
      </c>
      <c r="ACZ18422" s="60"/>
      <c r="ADA18422" s="60"/>
      <c r="ADB18422" s="60"/>
      <c r="ADC18422" s="60"/>
      <c r="ADD18422" s="60"/>
      <c r="ADE18422" s="60"/>
    </row>
    <row r="18423" spans="760:785" x14ac:dyDescent="0.25">
      <c r="ACF18423" s="60"/>
      <c r="ACG18423" s="60"/>
      <c r="ACH18423" s="60"/>
      <c r="ACI18423" s="60"/>
      <c r="ACJ18423" s="60"/>
      <c r="ACK18423" s="60"/>
      <c r="ACL18423" s="60"/>
      <c r="ACM18423" s="60"/>
      <c r="ACN18423" s="60"/>
      <c r="ACO18423" s="60"/>
      <c r="ACP18423" s="60"/>
      <c r="ACQ18423" s="60"/>
      <c r="ACR18423" s="60"/>
      <c r="ACS18423" s="60"/>
      <c r="ACT18423" s="60"/>
      <c r="ACU18423" s="60"/>
      <c r="ACV18423" s="60"/>
      <c r="ACW18423" s="60"/>
      <c r="ACX18423" s="60"/>
      <c r="ACY18423" s="60">
        <v>2.33655070109773E-2</v>
      </c>
      <c r="ACZ18423" s="60"/>
      <c r="ADA18423" s="60"/>
      <c r="ADB18423" s="60"/>
      <c r="ADC18423" s="60"/>
      <c r="ADD18423" s="60"/>
      <c r="ADE18423" s="60"/>
    </row>
    <row r="18424" spans="760:785" x14ac:dyDescent="0.25">
      <c r="ACF18424" s="60"/>
      <c r="ACG18424" s="60"/>
      <c r="ACH18424" s="60"/>
      <c r="ACI18424" s="60"/>
      <c r="ACJ18424" s="60"/>
      <c r="ACK18424" s="60"/>
      <c r="ACL18424" s="60"/>
      <c r="ACM18424" s="60"/>
      <c r="ACN18424" s="60"/>
      <c r="ACO18424" s="60"/>
      <c r="ACP18424" s="60"/>
      <c r="ACQ18424" s="60"/>
      <c r="ACR18424" s="60"/>
      <c r="ACS18424" s="60"/>
      <c r="ACT18424" s="60"/>
      <c r="ACU18424" s="60"/>
      <c r="ACV18424" s="60"/>
      <c r="ACW18424" s="60"/>
      <c r="ACX18424" s="60"/>
      <c r="ACY18424" s="60">
        <v>2.33655070109773E-2</v>
      </c>
      <c r="ACZ18424" s="60"/>
      <c r="ADA18424" s="60"/>
      <c r="ADB18424" s="60"/>
      <c r="ADC18424" s="60"/>
      <c r="ADD18424" s="60"/>
      <c r="ADE18424" s="60"/>
    </row>
    <row r="18425" spans="760:785" x14ac:dyDescent="0.25">
      <c r="ACF18425" s="60"/>
      <c r="ACG18425" s="60"/>
      <c r="ACH18425" s="60"/>
      <c r="ACI18425" s="60"/>
      <c r="ACJ18425" s="60"/>
      <c r="ACK18425" s="60"/>
      <c r="ACL18425" s="60"/>
      <c r="ACM18425" s="60"/>
      <c r="ACN18425" s="60"/>
      <c r="ACO18425" s="60"/>
      <c r="ACP18425" s="60"/>
      <c r="ACQ18425" s="60"/>
      <c r="ACR18425" s="60"/>
      <c r="ACS18425" s="60"/>
      <c r="ACT18425" s="60"/>
      <c r="ACU18425" s="60"/>
      <c r="ACV18425" s="60"/>
      <c r="ACW18425" s="60"/>
      <c r="ACX18425" s="60"/>
      <c r="ACY18425" s="60">
        <v>2.3356616715210402E-2</v>
      </c>
      <c r="ACZ18425" s="60"/>
      <c r="ADA18425" s="60"/>
      <c r="ADB18425" s="60"/>
      <c r="ADC18425" s="60"/>
      <c r="ADD18425" s="60"/>
      <c r="ADE18425" s="60"/>
    </row>
    <row r="18426" spans="760:785" x14ac:dyDescent="0.25">
      <c r="ACF18426" s="60"/>
      <c r="ACG18426" s="60"/>
      <c r="ACH18426" s="60"/>
      <c r="ACI18426" s="60"/>
      <c r="ACJ18426" s="60"/>
      <c r="ACK18426" s="60"/>
      <c r="ACL18426" s="60"/>
      <c r="ACM18426" s="60"/>
      <c r="ACN18426" s="60"/>
      <c r="ACO18426" s="60"/>
      <c r="ACP18426" s="60"/>
      <c r="ACQ18426" s="60"/>
      <c r="ACR18426" s="60"/>
      <c r="ACS18426" s="60"/>
      <c r="ACT18426" s="60"/>
      <c r="ACU18426" s="60"/>
      <c r="ACV18426" s="60"/>
      <c r="ACW18426" s="60"/>
      <c r="ACX18426" s="60"/>
      <c r="ACY18426" s="60">
        <v>2.3356616715210402E-2</v>
      </c>
      <c r="ACZ18426" s="60"/>
      <c r="ADA18426" s="60"/>
      <c r="ADB18426" s="60"/>
      <c r="ADC18426" s="60"/>
      <c r="ADD18426" s="60"/>
      <c r="ADE18426" s="60"/>
    </row>
    <row r="18427" spans="760:785" x14ac:dyDescent="0.25">
      <c r="ACF18427" s="60"/>
      <c r="ACG18427" s="60"/>
      <c r="ACH18427" s="60"/>
      <c r="ACI18427" s="60"/>
      <c r="ACJ18427" s="60"/>
      <c r="ACK18427" s="60"/>
      <c r="ACL18427" s="60"/>
      <c r="ACM18427" s="60"/>
      <c r="ACN18427" s="60"/>
      <c r="ACO18427" s="60"/>
      <c r="ACP18427" s="60"/>
      <c r="ACQ18427" s="60"/>
      <c r="ACR18427" s="60"/>
      <c r="ACS18427" s="60"/>
      <c r="ACT18427" s="60"/>
      <c r="ACU18427" s="60"/>
      <c r="ACV18427" s="60"/>
      <c r="ACW18427" s="60"/>
      <c r="ACX18427" s="60"/>
      <c r="ACY18427" s="60">
        <v>2.3339559670176601E-2</v>
      </c>
      <c r="ACZ18427" s="60"/>
      <c r="ADA18427" s="60"/>
      <c r="ADB18427" s="60"/>
      <c r="ADC18427" s="60"/>
      <c r="ADD18427" s="60"/>
      <c r="ADE18427" s="60"/>
    </row>
    <row r="18428" spans="760:785" x14ac:dyDescent="0.25">
      <c r="ACF18428" s="60"/>
      <c r="ACG18428" s="60"/>
      <c r="ACH18428" s="60"/>
      <c r="ACI18428" s="60"/>
      <c r="ACJ18428" s="60"/>
      <c r="ACK18428" s="60"/>
      <c r="ACL18428" s="60"/>
      <c r="ACM18428" s="60"/>
      <c r="ACN18428" s="60"/>
      <c r="ACO18428" s="60"/>
      <c r="ACP18428" s="60"/>
      <c r="ACQ18428" s="60"/>
      <c r="ACR18428" s="60"/>
      <c r="ACS18428" s="60"/>
      <c r="ACT18428" s="60"/>
      <c r="ACU18428" s="60"/>
      <c r="ACV18428" s="60"/>
      <c r="ACW18428" s="60"/>
      <c r="ACX18428" s="60"/>
      <c r="ACY18428" s="60">
        <v>2.3339559670176601E-2</v>
      </c>
      <c r="ACZ18428" s="60"/>
      <c r="ADA18428" s="60"/>
      <c r="ADB18428" s="60"/>
      <c r="ADC18428" s="60"/>
      <c r="ADD18428" s="60"/>
      <c r="ADE18428" s="60"/>
    </row>
    <row r="18429" spans="760:785" x14ac:dyDescent="0.25">
      <c r="ACF18429" s="60"/>
      <c r="ACG18429" s="60"/>
      <c r="ACH18429" s="60"/>
      <c r="ACI18429" s="60"/>
      <c r="ACJ18429" s="60"/>
      <c r="ACK18429" s="60"/>
      <c r="ACL18429" s="60"/>
      <c r="ACM18429" s="60"/>
      <c r="ACN18429" s="60"/>
      <c r="ACO18429" s="60"/>
      <c r="ACP18429" s="60"/>
      <c r="ACQ18429" s="60"/>
      <c r="ACR18429" s="60"/>
      <c r="ACS18429" s="60"/>
      <c r="ACT18429" s="60"/>
      <c r="ACU18429" s="60"/>
      <c r="ACV18429" s="60"/>
      <c r="ACW18429" s="60"/>
      <c r="ACX18429" s="60"/>
      <c r="ACY18429" s="60">
        <v>2.3305146408239E-2</v>
      </c>
      <c r="ACZ18429" s="60"/>
      <c r="ADA18429" s="60"/>
      <c r="ADB18429" s="60"/>
      <c r="ADC18429" s="60"/>
      <c r="ADD18429" s="60"/>
      <c r="ADE18429" s="60"/>
    </row>
    <row r="18430" spans="760:785" x14ac:dyDescent="0.25">
      <c r="ACF18430" s="60"/>
      <c r="ACG18430" s="60"/>
      <c r="ACH18430" s="60"/>
      <c r="ACI18430" s="60"/>
      <c r="ACJ18430" s="60"/>
      <c r="ACK18430" s="60"/>
      <c r="ACL18430" s="60"/>
      <c r="ACM18430" s="60"/>
      <c r="ACN18430" s="60"/>
      <c r="ACO18430" s="60"/>
      <c r="ACP18430" s="60"/>
      <c r="ACQ18430" s="60"/>
      <c r="ACR18430" s="60"/>
      <c r="ACS18430" s="60"/>
      <c r="ACT18430" s="60"/>
      <c r="ACU18430" s="60"/>
      <c r="ACV18430" s="60"/>
      <c r="ACW18430" s="60"/>
      <c r="ACX18430" s="60"/>
      <c r="ACY18430" s="60">
        <v>2.32791157557963E-2</v>
      </c>
      <c r="ACZ18430" s="60"/>
      <c r="ADA18430" s="60"/>
      <c r="ADB18430" s="60"/>
      <c r="ADC18430" s="60"/>
      <c r="ADD18430" s="60"/>
      <c r="ADE18430" s="60"/>
    </row>
    <row r="18431" spans="760:785" x14ac:dyDescent="0.25">
      <c r="ACF18431" s="60"/>
      <c r="ACG18431" s="60"/>
      <c r="ACH18431" s="60"/>
      <c r="ACI18431" s="60"/>
      <c r="ACJ18431" s="60"/>
      <c r="ACK18431" s="60"/>
      <c r="ACL18431" s="60"/>
      <c r="ACM18431" s="60"/>
      <c r="ACN18431" s="60"/>
      <c r="ACO18431" s="60"/>
      <c r="ACP18431" s="60"/>
      <c r="ACQ18431" s="60"/>
      <c r="ACR18431" s="60"/>
      <c r="ACS18431" s="60"/>
      <c r="ACT18431" s="60"/>
      <c r="ACU18431" s="60"/>
      <c r="ACV18431" s="60"/>
      <c r="ACW18431" s="60"/>
      <c r="ACX18431" s="60"/>
      <c r="ACY18431" s="60">
        <v>2.3252331465651099E-2</v>
      </c>
      <c r="ACZ18431" s="60"/>
      <c r="ADA18431" s="60"/>
      <c r="ADB18431" s="60"/>
      <c r="ADC18431" s="60"/>
      <c r="ADD18431" s="60"/>
      <c r="ADE18431" s="60"/>
    </row>
    <row r="18432" spans="760:785" x14ac:dyDescent="0.25">
      <c r="ACF18432" s="60"/>
      <c r="ACG18432" s="60"/>
      <c r="ACH18432" s="60"/>
      <c r="ACI18432" s="60"/>
      <c r="ACJ18432" s="60"/>
      <c r="ACK18432" s="60"/>
      <c r="ACL18432" s="60"/>
      <c r="ACM18432" s="60"/>
      <c r="ACN18432" s="60"/>
      <c r="ACO18432" s="60"/>
      <c r="ACP18432" s="60"/>
      <c r="ACQ18432" s="60"/>
      <c r="ACR18432" s="60"/>
      <c r="ACS18432" s="60"/>
      <c r="ACT18432" s="60"/>
      <c r="ACU18432" s="60"/>
      <c r="ACV18432" s="60"/>
      <c r="ACW18432" s="60"/>
      <c r="ACX18432" s="60"/>
      <c r="ACY18432" s="60">
        <v>2.3252331465651099E-2</v>
      </c>
      <c r="ACZ18432" s="60"/>
      <c r="ADA18432" s="60"/>
      <c r="ADB18432" s="60"/>
      <c r="ADC18432" s="60"/>
      <c r="ADD18432" s="60"/>
      <c r="ADE18432" s="60"/>
    </row>
    <row r="18433" spans="760:785" x14ac:dyDescent="0.25">
      <c r="ACF18433" s="60"/>
      <c r="ACG18433" s="60"/>
      <c r="ACH18433" s="60"/>
      <c r="ACI18433" s="60"/>
      <c r="ACJ18433" s="60"/>
      <c r="ACK18433" s="60"/>
      <c r="ACL18433" s="60"/>
      <c r="ACM18433" s="60"/>
      <c r="ACN18433" s="60"/>
      <c r="ACO18433" s="60"/>
      <c r="ACP18433" s="60"/>
      <c r="ACQ18433" s="60"/>
      <c r="ACR18433" s="60"/>
      <c r="ACS18433" s="60"/>
      <c r="ACT18433" s="60"/>
      <c r="ACU18433" s="60"/>
      <c r="ACV18433" s="60"/>
      <c r="ACW18433" s="60"/>
      <c r="ACX18433" s="60"/>
      <c r="ACY18433" s="60">
        <v>2.3127125251101499E-2</v>
      </c>
      <c r="ACZ18433" s="60"/>
      <c r="ADA18433" s="60"/>
      <c r="ADB18433" s="60"/>
      <c r="ADC18433" s="60"/>
      <c r="ADD18433" s="60"/>
      <c r="ADE18433" s="60"/>
    </row>
    <row r="18434" spans="760:785" x14ac:dyDescent="0.25">
      <c r="ACF18434" s="60"/>
      <c r="ACG18434" s="60"/>
      <c r="ACH18434" s="60"/>
      <c r="ACI18434" s="60"/>
      <c r="ACJ18434" s="60"/>
      <c r="ACK18434" s="60"/>
      <c r="ACL18434" s="60"/>
      <c r="ACM18434" s="60"/>
      <c r="ACN18434" s="60"/>
      <c r="ACO18434" s="60"/>
      <c r="ACP18434" s="60"/>
      <c r="ACQ18434" s="60"/>
      <c r="ACR18434" s="60"/>
      <c r="ACS18434" s="60"/>
      <c r="ACT18434" s="60"/>
      <c r="ACU18434" s="60"/>
      <c r="ACV18434" s="60"/>
      <c r="ACW18434" s="60"/>
      <c r="ACX18434" s="60"/>
      <c r="ACY18434" s="60">
        <v>2.3127125251101499E-2</v>
      </c>
      <c r="ACZ18434" s="60"/>
      <c r="ADA18434" s="60"/>
      <c r="ADB18434" s="60"/>
      <c r="ADC18434" s="60"/>
      <c r="ADD18434" s="60"/>
      <c r="ADE18434" s="60"/>
    </row>
    <row r="18435" spans="760:785" x14ac:dyDescent="0.25">
      <c r="ACF18435" s="60"/>
      <c r="ACG18435" s="60"/>
      <c r="ACH18435" s="60"/>
      <c r="ACI18435" s="60"/>
      <c r="ACJ18435" s="60"/>
      <c r="ACK18435" s="60"/>
      <c r="ACL18435" s="60"/>
      <c r="ACM18435" s="60"/>
      <c r="ACN18435" s="60"/>
      <c r="ACO18435" s="60"/>
      <c r="ACP18435" s="60"/>
      <c r="ACQ18435" s="60"/>
      <c r="ACR18435" s="60"/>
      <c r="ACS18435" s="60"/>
      <c r="ACT18435" s="60"/>
      <c r="ACU18435" s="60"/>
      <c r="ACV18435" s="60"/>
      <c r="ACW18435" s="60"/>
      <c r="ACX18435" s="60"/>
      <c r="ACY18435" s="60">
        <v>2.30829718419358E-2</v>
      </c>
      <c r="ACZ18435" s="60"/>
      <c r="ADA18435" s="60"/>
      <c r="ADB18435" s="60"/>
      <c r="ADC18435" s="60"/>
      <c r="ADD18435" s="60"/>
      <c r="ADE18435" s="60"/>
    </row>
    <row r="18436" spans="760:785" x14ac:dyDescent="0.25">
      <c r="ACF18436" s="60"/>
      <c r="ACG18436" s="60"/>
      <c r="ACH18436" s="60"/>
      <c r="ACI18436" s="60"/>
      <c r="ACJ18436" s="60"/>
      <c r="ACK18436" s="60"/>
      <c r="ACL18436" s="60"/>
      <c r="ACM18436" s="60"/>
      <c r="ACN18436" s="60"/>
      <c r="ACO18436" s="60"/>
      <c r="ACP18436" s="60"/>
      <c r="ACQ18436" s="60"/>
      <c r="ACR18436" s="60"/>
      <c r="ACS18436" s="60"/>
      <c r="ACT18436" s="60"/>
      <c r="ACU18436" s="60"/>
      <c r="ACV18436" s="60"/>
      <c r="ACW18436" s="60"/>
      <c r="ACX18436" s="60"/>
      <c r="ACY18436" s="60">
        <v>2.30829718419358E-2</v>
      </c>
      <c r="ACZ18436" s="60"/>
      <c r="ADA18436" s="60"/>
      <c r="ADB18436" s="60"/>
      <c r="ADC18436" s="60"/>
      <c r="ADD18436" s="60"/>
      <c r="ADE18436" s="60"/>
    </row>
    <row r="18437" spans="760:785" x14ac:dyDescent="0.25">
      <c r="ACF18437" s="60"/>
      <c r="ACG18437" s="60"/>
      <c r="ACH18437" s="60"/>
      <c r="ACI18437" s="60"/>
      <c r="ACJ18437" s="60"/>
      <c r="ACK18437" s="60"/>
      <c r="ACL18437" s="60"/>
      <c r="ACM18437" s="60"/>
      <c r="ACN18437" s="60"/>
      <c r="ACO18437" s="60"/>
      <c r="ACP18437" s="60"/>
      <c r="ACQ18437" s="60"/>
      <c r="ACR18437" s="60"/>
      <c r="ACS18437" s="60"/>
      <c r="ACT18437" s="60"/>
      <c r="ACU18437" s="60"/>
      <c r="ACV18437" s="60"/>
      <c r="ACW18437" s="60"/>
      <c r="ACX18437" s="60"/>
      <c r="ACY18437" s="60">
        <v>2.3062703516617999E-2</v>
      </c>
      <c r="ACZ18437" s="60"/>
      <c r="ADA18437" s="60"/>
      <c r="ADB18437" s="60"/>
      <c r="ADC18437" s="60"/>
      <c r="ADD18437" s="60"/>
      <c r="ADE18437" s="60"/>
    </row>
    <row r="18438" spans="760:785" x14ac:dyDescent="0.25">
      <c r="ACF18438" s="60"/>
      <c r="ACG18438" s="60"/>
      <c r="ACH18438" s="60"/>
      <c r="ACI18438" s="60"/>
      <c r="ACJ18438" s="60"/>
      <c r="ACK18438" s="60"/>
      <c r="ACL18438" s="60"/>
      <c r="ACM18438" s="60"/>
      <c r="ACN18438" s="60"/>
      <c r="ACO18438" s="60"/>
      <c r="ACP18438" s="60"/>
      <c r="ACQ18438" s="60"/>
      <c r="ACR18438" s="60"/>
      <c r="ACS18438" s="60"/>
      <c r="ACT18438" s="60"/>
      <c r="ACU18438" s="60"/>
      <c r="ACV18438" s="60"/>
      <c r="ACW18438" s="60"/>
      <c r="ACX18438" s="60"/>
      <c r="ACY18438" s="60">
        <v>2.3062703516617999E-2</v>
      </c>
      <c r="ACZ18438" s="60"/>
      <c r="ADA18438" s="60"/>
      <c r="ADB18438" s="60"/>
      <c r="ADC18438" s="60"/>
      <c r="ADD18438" s="60"/>
      <c r="ADE18438" s="60"/>
    </row>
    <row r="18439" spans="760:785" x14ac:dyDescent="0.25">
      <c r="ACF18439" s="60"/>
      <c r="ACG18439" s="60"/>
      <c r="ACH18439" s="60"/>
      <c r="ACI18439" s="60"/>
      <c r="ACJ18439" s="60"/>
      <c r="ACK18439" s="60"/>
      <c r="ACL18439" s="60"/>
      <c r="ACM18439" s="60"/>
      <c r="ACN18439" s="60"/>
      <c r="ACO18439" s="60"/>
      <c r="ACP18439" s="60"/>
      <c r="ACQ18439" s="60"/>
      <c r="ACR18439" s="60"/>
      <c r="ACS18439" s="60"/>
      <c r="ACT18439" s="60"/>
      <c r="ACU18439" s="60"/>
      <c r="ACV18439" s="60"/>
      <c r="ACW18439" s="60"/>
      <c r="ACX18439" s="60"/>
      <c r="ACY18439" s="60">
        <v>2.29980066218269E-2</v>
      </c>
      <c r="ACZ18439" s="60"/>
      <c r="ADA18439" s="60"/>
      <c r="ADB18439" s="60"/>
      <c r="ADC18439" s="60"/>
      <c r="ADD18439" s="60"/>
      <c r="ADE18439" s="60"/>
    </row>
    <row r="18440" spans="760:785" x14ac:dyDescent="0.25">
      <c r="ACF18440" s="60"/>
      <c r="ACG18440" s="60"/>
      <c r="ACH18440" s="60"/>
      <c r="ACI18440" s="60"/>
      <c r="ACJ18440" s="60"/>
      <c r="ACK18440" s="60"/>
      <c r="ACL18440" s="60"/>
      <c r="ACM18440" s="60"/>
      <c r="ACN18440" s="60"/>
      <c r="ACO18440" s="60"/>
      <c r="ACP18440" s="60"/>
      <c r="ACQ18440" s="60"/>
      <c r="ACR18440" s="60"/>
      <c r="ACS18440" s="60"/>
      <c r="ACT18440" s="60"/>
      <c r="ACU18440" s="60"/>
      <c r="ACV18440" s="60"/>
      <c r="ACW18440" s="60"/>
      <c r="ACX18440" s="60"/>
      <c r="ACY18440" s="60">
        <v>2.29980066218269E-2</v>
      </c>
      <c r="ACZ18440" s="60"/>
      <c r="ADA18440" s="60"/>
      <c r="ADB18440" s="60"/>
      <c r="ADC18440" s="60"/>
      <c r="ADD18440" s="60"/>
      <c r="ADE18440" s="60"/>
    </row>
    <row r="18441" spans="760:785" x14ac:dyDescent="0.25">
      <c r="ACF18441" s="60"/>
      <c r="ACG18441" s="60"/>
      <c r="ACH18441" s="60"/>
      <c r="ACI18441" s="60"/>
      <c r="ACJ18441" s="60"/>
      <c r="ACK18441" s="60"/>
      <c r="ACL18441" s="60"/>
      <c r="ACM18441" s="60"/>
      <c r="ACN18441" s="60"/>
      <c r="ACO18441" s="60"/>
      <c r="ACP18441" s="60"/>
      <c r="ACQ18441" s="60"/>
      <c r="ACR18441" s="60"/>
      <c r="ACS18441" s="60"/>
      <c r="ACT18441" s="60"/>
      <c r="ACU18441" s="60"/>
      <c r="ACV18441" s="60"/>
      <c r="ACW18441" s="60"/>
      <c r="ACX18441" s="60"/>
      <c r="ACY18441" s="60">
        <v>2.2956830038532001E-2</v>
      </c>
      <c r="ACZ18441" s="60"/>
      <c r="ADA18441" s="60"/>
      <c r="ADB18441" s="60"/>
      <c r="ADC18441" s="60"/>
      <c r="ADD18441" s="60"/>
      <c r="ADE18441" s="60"/>
    </row>
    <row r="18442" spans="760:785" x14ac:dyDescent="0.25">
      <c r="ACF18442" s="60"/>
      <c r="ACG18442" s="60"/>
      <c r="ACH18442" s="60"/>
      <c r="ACI18442" s="60"/>
      <c r="ACJ18442" s="60"/>
      <c r="ACK18442" s="60"/>
      <c r="ACL18442" s="60"/>
      <c r="ACM18442" s="60"/>
      <c r="ACN18442" s="60"/>
      <c r="ACO18442" s="60"/>
      <c r="ACP18442" s="60"/>
      <c r="ACQ18442" s="60"/>
      <c r="ACR18442" s="60"/>
      <c r="ACS18442" s="60"/>
      <c r="ACT18442" s="60"/>
      <c r="ACU18442" s="60"/>
      <c r="ACV18442" s="60"/>
      <c r="ACW18442" s="60"/>
      <c r="ACX18442" s="60"/>
      <c r="ACY18442" s="60">
        <v>2.2956830038532001E-2</v>
      </c>
      <c r="ACZ18442" s="60"/>
      <c r="ADA18442" s="60"/>
      <c r="ADB18442" s="60"/>
      <c r="ADC18442" s="60"/>
      <c r="ADD18442" s="60"/>
      <c r="ADE18442" s="60"/>
    </row>
    <row r="18443" spans="760:785" x14ac:dyDescent="0.25">
      <c r="ACF18443" s="60"/>
      <c r="ACG18443" s="60"/>
      <c r="ACH18443" s="60"/>
      <c r="ACI18443" s="60"/>
      <c r="ACJ18443" s="60"/>
      <c r="ACK18443" s="60"/>
      <c r="ACL18443" s="60"/>
      <c r="ACM18443" s="60"/>
      <c r="ACN18443" s="60"/>
      <c r="ACO18443" s="60"/>
      <c r="ACP18443" s="60"/>
      <c r="ACQ18443" s="60"/>
      <c r="ACR18443" s="60"/>
      <c r="ACS18443" s="60"/>
      <c r="ACT18443" s="60"/>
      <c r="ACU18443" s="60"/>
      <c r="ACV18443" s="60"/>
      <c r="ACW18443" s="60"/>
      <c r="ACX18443" s="60"/>
      <c r="ACY18443" s="60">
        <v>2.28545915542544E-2</v>
      </c>
      <c r="ACZ18443" s="60"/>
      <c r="ADA18443" s="60"/>
      <c r="ADB18443" s="60"/>
      <c r="ADC18443" s="60"/>
      <c r="ADD18443" s="60"/>
      <c r="ADE18443" s="60"/>
    </row>
    <row r="18444" spans="760:785" x14ac:dyDescent="0.25">
      <c r="ACF18444" s="60"/>
      <c r="ACG18444" s="60"/>
      <c r="ACH18444" s="60"/>
      <c r="ACI18444" s="60"/>
      <c r="ACJ18444" s="60"/>
      <c r="ACK18444" s="60"/>
      <c r="ACL18444" s="60"/>
      <c r="ACM18444" s="60"/>
      <c r="ACN18444" s="60"/>
      <c r="ACO18444" s="60"/>
      <c r="ACP18444" s="60"/>
      <c r="ACQ18444" s="60"/>
      <c r="ACR18444" s="60"/>
      <c r="ACS18444" s="60"/>
      <c r="ACT18444" s="60"/>
      <c r="ACU18444" s="60"/>
      <c r="ACV18444" s="60"/>
      <c r="ACW18444" s="60"/>
      <c r="ACX18444" s="60"/>
      <c r="ACY18444" s="60">
        <v>2.28545915542544E-2</v>
      </c>
      <c r="ACZ18444" s="60"/>
      <c r="ADA18444" s="60"/>
      <c r="ADB18444" s="60"/>
      <c r="ADC18444" s="60"/>
      <c r="ADD18444" s="60"/>
      <c r="ADE18444" s="60"/>
    </row>
    <row r="18445" spans="760:785" x14ac:dyDescent="0.25">
      <c r="ACF18445" s="60"/>
      <c r="ACG18445" s="60"/>
      <c r="ACH18445" s="60"/>
      <c r="ACI18445" s="60"/>
      <c r="ACJ18445" s="60"/>
      <c r="ACK18445" s="60"/>
      <c r="ACL18445" s="60"/>
      <c r="ACM18445" s="60"/>
      <c r="ACN18445" s="60"/>
      <c r="ACO18445" s="60"/>
      <c r="ACP18445" s="60"/>
      <c r="ACQ18445" s="60"/>
      <c r="ACR18445" s="60"/>
      <c r="ACS18445" s="60"/>
      <c r="ACT18445" s="60"/>
      <c r="ACU18445" s="60"/>
      <c r="ACV18445" s="60"/>
      <c r="ACW18445" s="60"/>
      <c r="ACX18445" s="60"/>
      <c r="ACY18445" s="60">
        <v>2.2803609054886799E-2</v>
      </c>
      <c r="ACZ18445" s="60"/>
      <c r="ADA18445" s="60"/>
      <c r="ADB18445" s="60"/>
      <c r="ADC18445" s="60"/>
      <c r="ADD18445" s="60"/>
      <c r="ADE18445" s="60"/>
    </row>
    <row r="18446" spans="760:785" x14ac:dyDescent="0.25">
      <c r="ACF18446" s="60"/>
      <c r="ACG18446" s="60"/>
      <c r="ACH18446" s="60"/>
      <c r="ACI18446" s="60"/>
      <c r="ACJ18446" s="60"/>
      <c r="ACK18446" s="60"/>
      <c r="ACL18446" s="60"/>
      <c r="ACM18446" s="60"/>
      <c r="ACN18446" s="60"/>
      <c r="ACO18446" s="60"/>
      <c r="ACP18446" s="60"/>
      <c r="ACQ18446" s="60"/>
      <c r="ACR18446" s="60"/>
      <c r="ACS18446" s="60"/>
      <c r="ACT18446" s="60"/>
      <c r="ACU18446" s="60"/>
      <c r="ACV18446" s="60"/>
      <c r="ACW18446" s="60"/>
      <c r="ACX18446" s="60"/>
      <c r="ACY18446" s="60">
        <v>2.2803609054886799E-2</v>
      </c>
      <c r="ACZ18446" s="60"/>
      <c r="ADA18446" s="60"/>
      <c r="ADB18446" s="60"/>
      <c r="ADC18446" s="60"/>
      <c r="ADD18446" s="60"/>
      <c r="ADE18446" s="60"/>
    </row>
    <row r="18447" spans="760:785" x14ac:dyDescent="0.25">
      <c r="ACF18447" s="60"/>
      <c r="ACG18447" s="60"/>
      <c r="ACH18447" s="60"/>
      <c r="ACI18447" s="60"/>
      <c r="ACJ18447" s="60"/>
      <c r="ACK18447" s="60"/>
      <c r="ACL18447" s="60"/>
      <c r="ACM18447" s="60"/>
      <c r="ACN18447" s="60"/>
      <c r="ACO18447" s="60"/>
      <c r="ACP18447" s="60"/>
      <c r="ACQ18447" s="60"/>
      <c r="ACR18447" s="60"/>
      <c r="ACS18447" s="60"/>
      <c r="ACT18447" s="60"/>
      <c r="ACU18447" s="60"/>
      <c r="ACV18447" s="60"/>
      <c r="ACW18447" s="60"/>
      <c r="ACX18447" s="60"/>
      <c r="ACY18447" s="60">
        <v>2.2789482479015501E-2</v>
      </c>
      <c r="ACZ18447" s="60"/>
      <c r="ADA18447" s="60"/>
      <c r="ADB18447" s="60"/>
      <c r="ADC18447" s="60"/>
      <c r="ADD18447" s="60"/>
      <c r="ADE18447" s="60"/>
    </row>
    <row r="18448" spans="760:785" x14ac:dyDescent="0.25">
      <c r="ACF18448" s="60"/>
      <c r="ACG18448" s="60"/>
      <c r="ACH18448" s="60"/>
      <c r="ACI18448" s="60"/>
      <c r="ACJ18448" s="60"/>
      <c r="ACK18448" s="60"/>
      <c r="ACL18448" s="60"/>
      <c r="ACM18448" s="60"/>
      <c r="ACN18448" s="60"/>
      <c r="ACO18448" s="60"/>
      <c r="ACP18448" s="60"/>
      <c r="ACQ18448" s="60"/>
      <c r="ACR18448" s="60"/>
      <c r="ACS18448" s="60"/>
      <c r="ACT18448" s="60"/>
      <c r="ACU18448" s="60"/>
      <c r="ACV18448" s="60"/>
      <c r="ACW18448" s="60"/>
      <c r="ACX18448" s="60"/>
      <c r="ACY18448" s="60">
        <v>2.2789482479015501E-2</v>
      </c>
      <c r="ACZ18448" s="60"/>
      <c r="ADA18448" s="60"/>
      <c r="ADB18448" s="60"/>
      <c r="ADC18448" s="60"/>
      <c r="ADD18448" s="60"/>
      <c r="ADE18448" s="60"/>
    </row>
    <row r="18449" spans="760:785" x14ac:dyDescent="0.25">
      <c r="ACF18449" s="60"/>
      <c r="ACG18449" s="60"/>
      <c r="ACH18449" s="60"/>
      <c r="ACI18449" s="60"/>
      <c r="ACJ18449" s="60"/>
      <c r="ACK18449" s="60"/>
      <c r="ACL18449" s="60"/>
      <c r="ACM18449" s="60"/>
      <c r="ACN18449" s="60"/>
      <c r="ACO18449" s="60"/>
      <c r="ACP18449" s="60"/>
      <c r="ACQ18449" s="60"/>
      <c r="ACR18449" s="60"/>
      <c r="ACS18449" s="60"/>
      <c r="ACT18449" s="60"/>
      <c r="ACU18449" s="60"/>
      <c r="ACV18449" s="60"/>
      <c r="ACW18449" s="60"/>
      <c r="ACX18449" s="60"/>
      <c r="ACY18449" s="60">
        <v>2.2781286801877999E-2</v>
      </c>
      <c r="ACZ18449" s="60"/>
      <c r="ADA18449" s="60"/>
      <c r="ADB18449" s="60"/>
      <c r="ADC18449" s="60"/>
      <c r="ADD18449" s="60"/>
      <c r="ADE18449" s="60"/>
    </row>
    <row r="18450" spans="760:785" x14ac:dyDescent="0.25">
      <c r="ACF18450" s="60"/>
      <c r="ACG18450" s="60"/>
      <c r="ACH18450" s="60"/>
      <c r="ACI18450" s="60"/>
      <c r="ACJ18450" s="60"/>
      <c r="ACK18450" s="60"/>
      <c r="ACL18450" s="60"/>
      <c r="ACM18450" s="60"/>
      <c r="ACN18450" s="60"/>
      <c r="ACO18450" s="60"/>
      <c r="ACP18450" s="60"/>
      <c r="ACQ18450" s="60"/>
      <c r="ACR18450" s="60"/>
      <c r="ACS18450" s="60"/>
      <c r="ACT18450" s="60"/>
      <c r="ACU18450" s="60"/>
      <c r="ACV18450" s="60"/>
      <c r="ACW18450" s="60"/>
      <c r="ACX18450" s="60"/>
      <c r="ACY18450" s="60">
        <v>2.2781286801877999E-2</v>
      </c>
      <c r="ACZ18450" s="60"/>
      <c r="ADA18450" s="60"/>
      <c r="ADB18450" s="60"/>
      <c r="ADC18450" s="60"/>
      <c r="ADD18450" s="60"/>
      <c r="ADE18450" s="60"/>
    </row>
    <row r="18451" spans="760:785" x14ac:dyDescent="0.25">
      <c r="ACF18451" s="60"/>
      <c r="ACG18451" s="60"/>
      <c r="ACH18451" s="60"/>
      <c r="ACI18451" s="60"/>
      <c r="ACJ18451" s="60"/>
      <c r="ACK18451" s="60"/>
      <c r="ACL18451" s="60"/>
      <c r="ACM18451" s="60"/>
      <c r="ACN18451" s="60"/>
      <c r="ACO18451" s="60"/>
      <c r="ACP18451" s="60"/>
      <c r="ACQ18451" s="60"/>
      <c r="ACR18451" s="60"/>
      <c r="ACS18451" s="60"/>
      <c r="ACT18451" s="60"/>
      <c r="ACU18451" s="60"/>
      <c r="ACV18451" s="60"/>
      <c r="ACW18451" s="60"/>
      <c r="ACX18451" s="60"/>
      <c r="ACY18451" s="60">
        <v>2.2780404212843799E-2</v>
      </c>
      <c r="ACZ18451" s="60"/>
      <c r="ADA18451" s="60"/>
      <c r="ADB18451" s="60"/>
      <c r="ADC18451" s="60"/>
      <c r="ADD18451" s="60"/>
      <c r="ADE18451" s="60"/>
    </row>
    <row r="18452" spans="760:785" x14ac:dyDescent="0.25">
      <c r="ACF18452" s="60"/>
      <c r="ACG18452" s="60"/>
      <c r="ACH18452" s="60"/>
      <c r="ACI18452" s="60"/>
      <c r="ACJ18452" s="60"/>
      <c r="ACK18452" s="60"/>
      <c r="ACL18452" s="60"/>
      <c r="ACM18452" s="60"/>
      <c r="ACN18452" s="60"/>
      <c r="ACO18452" s="60"/>
      <c r="ACP18452" s="60"/>
      <c r="ACQ18452" s="60"/>
      <c r="ACR18452" s="60"/>
      <c r="ACS18452" s="60"/>
      <c r="ACT18452" s="60"/>
      <c r="ACU18452" s="60"/>
      <c r="ACV18452" s="60"/>
      <c r="ACW18452" s="60"/>
      <c r="ACX18452" s="60"/>
      <c r="ACY18452" s="60">
        <v>2.2780404212843799E-2</v>
      </c>
      <c r="ACZ18452" s="60"/>
      <c r="ADA18452" s="60"/>
      <c r="ADB18452" s="60"/>
      <c r="ADC18452" s="60"/>
      <c r="ADD18452" s="60"/>
      <c r="ADE18452" s="60"/>
    </row>
    <row r="18453" spans="760:785" x14ac:dyDescent="0.25">
      <c r="ACF18453" s="60"/>
      <c r="ACG18453" s="60"/>
      <c r="ACH18453" s="60"/>
      <c r="ACI18453" s="60"/>
      <c r="ACJ18453" s="60"/>
      <c r="ACK18453" s="60"/>
      <c r="ACL18453" s="60"/>
      <c r="ACM18453" s="60"/>
      <c r="ACN18453" s="60"/>
      <c r="ACO18453" s="60"/>
      <c r="ACP18453" s="60"/>
      <c r="ACQ18453" s="60"/>
      <c r="ACR18453" s="60"/>
      <c r="ACS18453" s="60"/>
      <c r="ACT18453" s="60"/>
      <c r="ACU18453" s="60"/>
      <c r="ACV18453" s="60"/>
      <c r="ACW18453" s="60"/>
      <c r="ACX18453" s="60"/>
      <c r="ACY18453" s="60">
        <v>2.2751464792150001E-2</v>
      </c>
      <c r="ACZ18453" s="60"/>
      <c r="ADA18453" s="60"/>
      <c r="ADB18453" s="60"/>
      <c r="ADC18453" s="60"/>
      <c r="ADD18453" s="60"/>
      <c r="ADE18453" s="60"/>
    </row>
    <row r="18454" spans="760:785" x14ac:dyDescent="0.25">
      <c r="ACF18454" s="60"/>
      <c r="ACG18454" s="60"/>
      <c r="ACH18454" s="60"/>
      <c r="ACI18454" s="60"/>
      <c r="ACJ18454" s="60"/>
      <c r="ACK18454" s="60"/>
      <c r="ACL18454" s="60"/>
      <c r="ACM18454" s="60"/>
      <c r="ACN18454" s="60"/>
      <c r="ACO18454" s="60"/>
      <c r="ACP18454" s="60"/>
      <c r="ACQ18454" s="60"/>
      <c r="ACR18454" s="60"/>
      <c r="ACS18454" s="60"/>
      <c r="ACT18454" s="60"/>
      <c r="ACU18454" s="60"/>
      <c r="ACV18454" s="60"/>
      <c r="ACW18454" s="60"/>
      <c r="ACX18454" s="60"/>
      <c r="ACY18454" s="60">
        <v>2.2751464792150001E-2</v>
      </c>
      <c r="ACZ18454" s="60"/>
      <c r="ADA18454" s="60"/>
      <c r="ADB18454" s="60"/>
      <c r="ADC18454" s="60"/>
      <c r="ADD18454" s="60"/>
      <c r="ADE18454" s="60"/>
    </row>
    <row r="18455" spans="760:785" x14ac:dyDescent="0.25">
      <c r="ACF18455" s="60"/>
      <c r="ACG18455" s="60"/>
      <c r="ACH18455" s="60"/>
      <c r="ACI18455" s="60"/>
      <c r="ACJ18455" s="60"/>
      <c r="ACK18455" s="60"/>
      <c r="ACL18455" s="60"/>
      <c r="ACM18455" s="60"/>
      <c r="ACN18455" s="60"/>
      <c r="ACO18455" s="60"/>
      <c r="ACP18455" s="60"/>
      <c r="ACQ18455" s="60"/>
      <c r="ACR18455" s="60"/>
      <c r="ACS18455" s="60"/>
      <c r="ACT18455" s="60"/>
      <c r="ACU18455" s="60"/>
      <c r="ACV18455" s="60"/>
      <c r="ACW18455" s="60"/>
      <c r="ACX18455" s="60"/>
      <c r="ACY18455" s="60">
        <v>2.2687393480367E-2</v>
      </c>
      <c r="ACZ18455" s="60"/>
      <c r="ADA18455" s="60"/>
      <c r="ADB18455" s="60"/>
      <c r="ADC18455" s="60"/>
      <c r="ADD18455" s="60"/>
      <c r="ADE18455" s="60"/>
    </row>
    <row r="18456" spans="760:785" x14ac:dyDescent="0.25">
      <c r="ACF18456" s="60"/>
      <c r="ACG18456" s="60"/>
      <c r="ACH18456" s="60"/>
      <c r="ACI18456" s="60"/>
      <c r="ACJ18456" s="60"/>
      <c r="ACK18456" s="60"/>
      <c r="ACL18456" s="60"/>
      <c r="ACM18456" s="60"/>
      <c r="ACN18456" s="60"/>
      <c r="ACO18456" s="60"/>
      <c r="ACP18456" s="60"/>
      <c r="ACQ18456" s="60"/>
      <c r="ACR18456" s="60"/>
      <c r="ACS18456" s="60"/>
      <c r="ACT18456" s="60"/>
      <c r="ACU18456" s="60"/>
      <c r="ACV18456" s="60"/>
      <c r="ACW18456" s="60"/>
      <c r="ACX18456" s="60"/>
      <c r="ACY18456" s="60">
        <v>2.2687393480367E-2</v>
      </c>
      <c r="ACZ18456" s="60"/>
      <c r="ADA18456" s="60"/>
      <c r="ADB18456" s="60"/>
      <c r="ADC18456" s="60"/>
      <c r="ADD18456" s="60"/>
      <c r="ADE18456" s="60"/>
    </row>
    <row r="18457" spans="760:785" x14ac:dyDescent="0.25">
      <c r="ACF18457" s="60"/>
      <c r="ACG18457" s="60"/>
      <c r="ACH18457" s="60"/>
      <c r="ACI18457" s="60"/>
      <c r="ACJ18457" s="60"/>
      <c r="ACK18457" s="60"/>
      <c r="ACL18457" s="60"/>
      <c r="ACM18457" s="60"/>
      <c r="ACN18457" s="60"/>
      <c r="ACO18457" s="60"/>
      <c r="ACP18457" s="60"/>
      <c r="ACQ18457" s="60"/>
      <c r="ACR18457" s="60"/>
      <c r="ACS18457" s="60"/>
      <c r="ACT18457" s="60"/>
      <c r="ACU18457" s="60"/>
      <c r="ACV18457" s="60"/>
      <c r="ACW18457" s="60"/>
      <c r="ACX18457" s="60"/>
      <c r="ACY18457" s="60">
        <v>2.2608819198062399E-2</v>
      </c>
      <c r="ACZ18457" s="60"/>
      <c r="ADA18457" s="60"/>
      <c r="ADB18457" s="60"/>
      <c r="ADC18457" s="60"/>
      <c r="ADD18457" s="60"/>
      <c r="ADE18457" s="60"/>
    </row>
    <row r="18458" spans="760:785" x14ac:dyDescent="0.25">
      <c r="ACF18458" s="60"/>
      <c r="ACG18458" s="60"/>
      <c r="ACH18458" s="60"/>
      <c r="ACI18458" s="60"/>
      <c r="ACJ18458" s="60"/>
      <c r="ACK18458" s="60"/>
      <c r="ACL18458" s="60"/>
      <c r="ACM18458" s="60"/>
      <c r="ACN18458" s="60"/>
      <c r="ACO18458" s="60"/>
      <c r="ACP18458" s="60"/>
      <c r="ACQ18458" s="60"/>
      <c r="ACR18458" s="60"/>
      <c r="ACS18458" s="60"/>
      <c r="ACT18458" s="60"/>
      <c r="ACU18458" s="60"/>
      <c r="ACV18458" s="60"/>
      <c r="ACW18458" s="60"/>
      <c r="ACX18458" s="60"/>
      <c r="ACY18458" s="60">
        <v>2.2608819198062399E-2</v>
      </c>
      <c r="ACZ18458" s="60"/>
      <c r="ADA18458" s="60"/>
      <c r="ADB18458" s="60"/>
      <c r="ADC18458" s="60"/>
      <c r="ADD18458" s="60"/>
      <c r="ADE18458" s="60"/>
    </row>
    <row r="18459" spans="760:785" x14ac:dyDescent="0.25">
      <c r="ACF18459" s="60"/>
      <c r="ACG18459" s="60"/>
      <c r="ACH18459" s="60"/>
      <c r="ACI18459" s="60"/>
      <c r="ACJ18459" s="60"/>
      <c r="ACK18459" s="60"/>
      <c r="ACL18459" s="60"/>
      <c r="ACM18459" s="60"/>
      <c r="ACN18459" s="60"/>
      <c r="ACO18459" s="60"/>
      <c r="ACP18459" s="60"/>
      <c r="ACQ18459" s="60"/>
      <c r="ACR18459" s="60"/>
      <c r="ACS18459" s="60"/>
      <c r="ACT18459" s="60"/>
      <c r="ACU18459" s="60"/>
      <c r="ACV18459" s="60"/>
      <c r="ACW18459" s="60"/>
      <c r="ACX18459" s="60"/>
      <c r="ACY18459" s="60">
        <v>2.2523779811682298E-2</v>
      </c>
      <c r="ACZ18459" s="60"/>
      <c r="ADA18459" s="60"/>
      <c r="ADB18459" s="60"/>
      <c r="ADC18459" s="60"/>
      <c r="ADD18459" s="60"/>
      <c r="ADE18459" s="60"/>
    </row>
    <row r="18460" spans="760:785" x14ac:dyDescent="0.25">
      <c r="ACF18460" s="60"/>
      <c r="ACG18460" s="60"/>
      <c r="ACH18460" s="60"/>
      <c r="ACI18460" s="60"/>
      <c r="ACJ18460" s="60"/>
      <c r="ACK18460" s="60"/>
      <c r="ACL18460" s="60"/>
      <c r="ACM18460" s="60"/>
      <c r="ACN18460" s="60"/>
      <c r="ACO18460" s="60"/>
      <c r="ACP18460" s="60"/>
      <c r="ACQ18460" s="60"/>
      <c r="ACR18460" s="60"/>
      <c r="ACS18460" s="60"/>
      <c r="ACT18460" s="60"/>
      <c r="ACU18460" s="60"/>
      <c r="ACV18460" s="60"/>
      <c r="ACW18460" s="60"/>
      <c r="ACX18460" s="60"/>
      <c r="ACY18460" s="60">
        <v>2.2523779811682298E-2</v>
      </c>
      <c r="ACZ18460" s="60"/>
      <c r="ADA18460" s="60"/>
      <c r="ADB18460" s="60"/>
      <c r="ADC18460" s="60"/>
      <c r="ADD18460" s="60"/>
      <c r="ADE18460" s="60"/>
    </row>
    <row r="18461" spans="760:785" x14ac:dyDescent="0.25">
      <c r="ACF18461" s="60"/>
      <c r="ACG18461" s="60"/>
      <c r="ACH18461" s="60"/>
      <c r="ACI18461" s="60"/>
      <c r="ACJ18461" s="60"/>
      <c r="ACK18461" s="60"/>
      <c r="ACL18461" s="60"/>
      <c r="ACM18461" s="60"/>
      <c r="ACN18461" s="60"/>
      <c r="ACO18461" s="60"/>
      <c r="ACP18461" s="60"/>
      <c r="ACQ18461" s="60"/>
      <c r="ACR18461" s="60"/>
      <c r="ACS18461" s="60"/>
      <c r="ACT18461" s="60"/>
      <c r="ACU18461" s="60"/>
      <c r="ACV18461" s="60"/>
      <c r="ACW18461" s="60"/>
      <c r="ACX18461" s="60"/>
      <c r="ACY18461" s="60">
        <v>2.2514920281282502E-2</v>
      </c>
      <c r="ACZ18461" s="60"/>
      <c r="ADA18461" s="60"/>
      <c r="ADB18461" s="60"/>
      <c r="ADC18461" s="60"/>
      <c r="ADD18461" s="60"/>
      <c r="ADE18461" s="60"/>
    </row>
    <row r="18462" spans="760:785" x14ac:dyDescent="0.25">
      <c r="ACF18462" s="60"/>
      <c r="ACG18462" s="60"/>
      <c r="ACH18462" s="60"/>
      <c r="ACI18462" s="60"/>
      <c r="ACJ18462" s="60"/>
      <c r="ACK18462" s="60"/>
      <c r="ACL18462" s="60"/>
      <c r="ACM18462" s="60"/>
      <c r="ACN18462" s="60"/>
      <c r="ACO18462" s="60"/>
      <c r="ACP18462" s="60"/>
      <c r="ACQ18462" s="60"/>
      <c r="ACR18462" s="60"/>
      <c r="ACS18462" s="60"/>
      <c r="ACT18462" s="60"/>
      <c r="ACU18462" s="60"/>
      <c r="ACV18462" s="60"/>
      <c r="ACW18462" s="60"/>
      <c r="ACX18462" s="60"/>
      <c r="ACY18462" s="60">
        <v>2.2514920281282502E-2</v>
      </c>
      <c r="ACZ18462" s="60"/>
      <c r="ADA18462" s="60"/>
      <c r="ADB18462" s="60"/>
      <c r="ADC18462" s="60"/>
      <c r="ADD18462" s="60"/>
      <c r="ADE18462" s="60"/>
    </row>
    <row r="18463" spans="760:785" x14ac:dyDescent="0.25">
      <c r="ACF18463" s="60"/>
      <c r="ACG18463" s="60"/>
      <c r="ACH18463" s="60"/>
      <c r="ACI18463" s="60"/>
      <c r="ACJ18463" s="60"/>
      <c r="ACK18463" s="60"/>
      <c r="ACL18463" s="60"/>
      <c r="ACM18463" s="60"/>
      <c r="ACN18463" s="60"/>
      <c r="ACO18463" s="60"/>
      <c r="ACP18463" s="60"/>
      <c r="ACQ18463" s="60"/>
      <c r="ACR18463" s="60"/>
      <c r="ACS18463" s="60"/>
      <c r="ACT18463" s="60"/>
      <c r="ACU18463" s="60"/>
      <c r="ACV18463" s="60"/>
      <c r="ACW18463" s="60"/>
      <c r="ACX18463" s="60"/>
      <c r="ACY18463" s="60">
        <v>2.2485201112068101E-2</v>
      </c>
      <c r="ACZ18463" s="60"/>
      <c r="ADA18463" s="60"/>
      <c r="ADB18463" s="60"/>
      <c r="ADC18463" s="60"/>
      <c r="ADD18463" s="60"/>
      <c r="ADE18463" s="60"/>
    </row>
    <row r="18464" spans="760:785" x14ac:dyDescent="0.25">
      <c r="ACF18464" s="60"/>
      <c r="ACG18464" s="60"/>
      <c r="ACH18464" s="60"/>
      <c r="ACI18464" s="60"/>
      <c r="ACJ18464" s="60"/>
      <c r="ACK18464" s="60"/>
      <c r="ACL18464" s="60"/>
      <c r="ACM18464" s="60"/>
      <c r="ACN18464" s="60"/>
      <c r="ACO18464" s="60"/>
      <c r="ACP18464" s="60"/>
      <c r="ACQ18464" s="60"/>
      <c r="ACR18464" s="60"/>
      <c r="ACS18464" s="60"/>
      <c r="ACT18464" s="60"/>
      <c r="ACU18464" s="60"/>
      <c r="ACV18464" s="60"/>
      <c r="ACW18464" s="60"/>
      <c r="ACX18464" s="60"/>
      <c r="ACY18464" s="60">
        <v>2.2485201112068101E-2</v>
      </c>
      <c r="ACZ18464" s="60"/>
      <c r="ADA18464" s="60"/>
      <c r="ADB18464" s="60"/>
      <c r="ADC18464" s="60"/>
      <c r="ADD18464" s="60"/>
      <c r="ADE18464" s="60"/>
    </row>
    <row r="18465" spans="760:785" x14ac:dyDescent="0.25">
      <c r="ACF18465" s="60"/>
      <c r="ACG18465" s="60"/>
      <c r="ACH18465" s="60"/>
      <c r="ACI18465" s="60"/>
      <c r="ACJ18465" s="60"/>
      <c r="ACK18465" s="60"/>
      <c r="ACL18465" s="60"/>
      <c r="ACM18465" s="60"/>
      <c r="ACN18465" s="60"/>
      <c r="ACO18465" s="60"/>
      <c r="ACP18465" s="60"/>
      <c r="ACQ18465" s="60"/>
      <c r="ACR18465" s="60"/>
      <c r="ACS18465" s="60"/>
      <c r="ACT18465" s="60"/>
      <c r="ACU18465" s="60"/>
      <c r="ACV18465" s="60"/>
      <c r="ACW18465" s="60"/>
      <c r="ACX18465" s="60"/>
      <c r="ACY18465" s="60">
        <v>2.2461357590149E-2</v>
      </c>
      <c r="ACZ18465" s="60"/>
      <c r="ADA18465" s="60"/>
      <c r="ADB18465" s="60"/>
      <c r="ADC18465" s="60"/>
      <c r="ADD18465" s="60"/>
      <c r="ADE18465" s="60"/>
    </row>
    <row r="18466" spans="760:785" x14ac:dyDescent="0.25">
      <c r="ACF18466" s="60"/>
      <c r="ACG18466" s="60"/>
      <c r="ACH18466" s="60"/>
      <c r="ACI18466" s="60"/>
      <c r="ACJ18466" s="60"/>
      <c r="ACK18466" s="60"/>
      <c r="ACL18466" s="60"/>
      <c r="ACM18466" s="60"/>
      <c r="ACN18466" s="60"/>
      <c r="ACO18466" s="60"/>
      <c r="ACP18466" s="60"/>
      <c r="ACQ18466" s="60"/>
      <c r="ACR18466" s="60"/>
      <c r="ACS18466" s="60"/>
      <c r="ACT18466" s="60"/>
      <c r="ACU18466" s="60"/>
      <c r="ACV18466" s="60"/>
      <c r="ACW18466" s="60"/>
      <c r="ACX18466" s="60"/>
      <c r="ACY18466" s="60">
        <v>2.2461357590149E-2</v>
      </c>
      <c r="ACZ18466" s="60"/>
      <c r="ADA18466" s="60"/>
      <c r="ADB18466" s="60"/>
      <c r="ADC18466" s="60"/>
      <c r="ADD18466" s="60"/>
      <c r="ADE18466" s="60"/>
    </row>
    <row r="18467" spans="760:785" x14ac:dyDescent="0.25">
      <c r="ACF18467" s="60"/>
      <c r="ACG18467" s="60"/>
      <c r="ACH18467" s="60"/>
      <c r="ACI18467" s="60"/>
      <c r="ACJ18467" s="60"/>
      <c r="ACK18467" s="60"/>
      <c r="ACL18467" s="60"/>
      <c r="ACM18467" s="60"/>
      <c r="ACN18467" s="60"/>
      <c r="ACO18467" s="60"/>
      <c r="ACP18467" s="60"/>
      <c r="ACQ18467" s="60"/>
      <c r="ACR18467" s="60"/>
      <c r="ACS18467" s="60"/>
      <c r="ACT18467" s="60"/>
      <c r="ACU18467" s="60"/>
      <c r="ACV18467" s="60"/>
      <c r="ACW18467" s="60"/>
      <c r="ACX18467" s="60"/>
      <c r="ACY18467" s="60">
        <v>2.2456341233705102E-2</v>
      </c>
      <c r="ACZ18467" s="60"/>
      <c r="ADA18467" s="60"/>
      <c r="ADB18467" s="60"/>
      <c r="ADC18467" s="60"/>
      <c r="ADD18467" s="60"/>
      <c r="ADE18467" s="60"/>
    </row>
    <row r="18468" spans="760:785" x14ac:dyDescent="0.25">
      <c r="ACF18468" s="60"/>
      <c r="ACG18468" s="60"/>
      <c r="ACH18468" s="60"/>
      <c r="ACI18468" s="60"/>
      <c r="ACJ18468" s="60"/>
      <c r="ACK18468" s="60"/>
      <c r="ACL18468" s="60"/>
      <c r="ACM18468" s="60"/>
      <c r="ACN18468" s="60"/>
      <c r="ACO18468" s="60"/>
      <c r="ACP18468" s="60"/>
      <c r="ACQ18468" s="60"/>
      <c r="ACR18468" s="60"/>
      <c r="ACS18468" s="60"/>
      <c r="ACT18468" s="60"/>
      <c r="ACU18468" s="60"/>
      <c r="ACV18468" s="60"/>
      <c r="ACW18468" s="60"/>
      <c r="ACX18468" s="60"/>
      <c r="ACY18468" s="60">
        <v>2.2456341233705102E-2</v>
      </c>
      <c r="ACZ18468" s="60"/>
      <c r="ADA18468" s="60"/>
      <c r="ADB18468" s="60"/>
      <c r="ADC18468" s="60"/>
      <c r="ADD18468" s="60"/>
      <c r="ADE18468" s="60"/>
    </row>
    <row r="18469" spans="760:785" x14ac:dyDescent="0.25">
      <c r="ACF18469" s="60"/>
      <c r="ACG18469" s="60"/>
      <c r="ACH18469" s="60"/>
      <c r="ACI18469" s="60"/>
      <c r="ACJ18469" s="60"/>
      <c r="ACK18469" s="60"/>
      <c r="ACL18469" s="60"/>
      <c r="ACM18469" s="60"/>
      <c r="ACN18469" s="60"/>
      <c r="ACO18469" s="60"/>
      <c r="ACP18469" s="60"/>
      <c r="ACQ18469" s="60"/>
      <c r="ACR18469" s="60"/>
      <c r="ACS18469" s="60"/>
      <c r="ACT18469" s="60"/>
      <c r="ACU18469" s="60"/>
      <c r="ACV18469" s="60"/>
      <c r="ACW18469" s="60"/>
      <c r="ACX18469" s="60"/>
      <c r="ACY18469" s="60">
        <v>2.2432299143784602E-2</v>
      </c>
      <c r="ACZ18469" s="60"/>
      <c r="ADA18469" s="60"/>
      <c r="ADB18469" s="60"/>
      <c r="ADC18469" s="60"/>
      <c r="ADD18469" s="60"/>
      <c r="ADE18469" s="60"/>
    </row>
    <row r="18470" spans="760:785" x14ac:dyDescent="0.25">
      <c r="ACF18470" s="60"/>
      <c r="ACG18470" s="60"/>
      <c r="ACH18470" s="60"/>
      <c r="ACI18470" s="60"/>
      <c r="ACJ18470" s="60"/>
      <c r="ACK18470" s="60"/>
      <c r="ACL18470" s="60"/>
      <c r="ACM18470" s="60"/>
      <c r="ACN18470" s="60"/>
      <c r="ACO18470" s="60"/>
      <c r="ACP18470" s="60"/>
      <c r="ACQ18470" s="60"/>
      <c r="ACR18470" s="60"/>
      <c r="ACS18470" s="60"/>
      <c r="ACT18470" s="60"/>
      <c r="ACU18470" s="60"/>
      <c r="ACV18470" s="60"/>
      <c r="ACW18470" s="60"/>
      <c r="ACX18470" s="60"/>
      <c r="ACY18470" s="60">
        <v>2.2432299143784602E-2</v>
      </c>
      <c r="ACZ18470" s="60"/>
      <c r="ADA18470" s="60"/>
      <c r="ADB18470" s="60"/>
      <c r="ADC18470" s="60"/>
      <c r="ADD18470" s="60"/>
      <c r="ADE18470" s="60"/>
    </row>
    <row r="18471" spans="760:785" x14ac:dyDescent="0.25">
      <c r="ACF18471" s="60"/>
      <c r="ACG18471" s="60"/>
      <c r="ACH18471" s="60"/>
      <c r="ACI18471" s="60"/>
      <c r="ACJ18471" s="60"/>
      <c r="ACK18471" s="60"/>
      <c r="ACL18471" s="60"/>
      <c r="ACM18471" s="60"/>
      <c r="ACN18471" s="60"/>
      <c r="ACO18471" s="60"/>
      <c r="ACP18471" s="60"/>
      <c r="ACQ18471" s="60"/>
      <c r="ACR18471" s="60"/>
      <c r="ACS18471" s="60"/>
      <c r="ACT18471" s="60"/>
      <c r="ACU18471" s="60"/>
      <c r="ACV18471" s="60"/>
      <c r="ACW18471" s="60"/>
      <c r="ACX18471" s="60"/>
      <c r="ACY18471" s="60">
        <v>2.23990961214376E-2</v>
      </c>
      <c r="ACZ18471" s="60"/>
      <c r="ADA18471" s="60"/>
      <c r="ADB18471" s="60"/>
      <c r="ADC18471" s="60"/>
      <c r="ADD18471" s="60"/>
      <c r="ADE18471" s="60"/>
    </row>
    <row r="18472" spans="760:785" x14ac:dyDescent="0.25">
      <c r="ACF18472" s="60"/>
      <c r="ACG18472" s="60"/>
      <c r="ACH18472" s="60"/>
      <c r="ACI18472" s="60"/>
      <c r="ACJ18472" s="60"/>
      <c r="ACK18472" s="60"/>
      <c r="ACL18472" s="60"/>
      <c r="ACM18472" s="60"/>
      <c r="ACN18472" s="60"/>
      <c r="ACO18472" s="60"/>
      <c r="ACP18472" s="60"/>
      <c r="ACQ18472" s="60"/>
      <c r="ACR18472" s="60"/>
      <c r="ACS18472" s="60"/>
      <c r="ACT18472" s="60"/>
      <c r="ACU18472" s="60"/>
      <c r="ACV18472" s="60"/>
      <c r="ACW18472" s="60"/>
      <c r="ACX18472" s="60"/>
      <c r="ACY18472" s="60">
        <v>2.23695807320663E-2</v>
      </c>
      <c r="ACZ18472" s="60"/>
      <c r="ADA18472" s="60"/>
      <c r="ADB18472" s="60"/>
      <c r="ADC18472" s="60"/>
      <c r="ADD18472" s="60"/>
      <c r="ADE18472" s="60"/>
    </row>
    <row r="18473" spans="760:785" x14ac:dyDescent="0.25">
      <c r="ACF18473" s="60"/>
      <c r="ACG18473" s="60"/>
      <c r="ACH18473" s="60"/>
      <c r="ACI18473" s="60"/>
      <c r="ACJ18473" s="60"/>
      <c r="ACK18473" s="60"/>
      <c r="ACL18473" s="60"/>
      <c r="ACM18473" s="60"/>
      <c r="ACN18473" s="60"/>
      <c r="ACO18473" s="60"/>
      <c r="ACP18473" s="60"/>
      <c r="ACQ18473" s="60"/>
      <c r="ACR18473" s="60"/>
      <c r="ACS18473" s="60"/>
      <c r="ACT18473" s="60"/>
      <c r="ACU18473" s="60"/>
      <c r="ACV18473" s="60"/>
      <c r="ACW18473" s="60"/>
      <c r="ACX18473" s="60"/>
      <c r="ACY18473" s="60">
        <v>2.23695807320663E-2</v>
      </c>
      <c r="ACZ18473" s="60"/>
      <c r="ADA18473" s="60"/>
      <c r="ADB18473" s="60"/>
      <c r="ADC18473" s="60"/>
      <c r="ADD18473" s="60"/>
      <c r="ADE18473" s="60"/>
    </row>
    <row r="18474" spans="760:785" x14ac:dyDescent="0.25">
      <c r="ACF18474" s="60"/>
      <c r="ACG18474" s="60"/>
      <c r="ACH18474" s="60"/>
      <c r="ACI18474" s="60"/>
      <c r="ACJ18474" s="60"/>
      <c r="ACK18474" s="60"/>
      <c r="ACL18474" s="60"/>
      <c r="ACM18474" s="60"/>
      <c r="ACN18474" s="60"/>
      <c r="ACO18474" s="60"/>
      <c r="ACP18474" s="60"/>
      <c r="ACQ18474" s="60"/>
      <c r="ACR18474" s="60"/>
      <c r="ACS18474" s="60"/>
      <c r="ACT18474" s="60"/>
      <c r="ACU18474" s="60"/>
      <c r="ACV18474" s="60"/>
      <c r="ACW18474" s="60"/>
      <c r="ACX18474" s="60"/>
      <c r="ACY18474" s="60">
        <v>2.23496614547182E-2</v>
      </c>
      <c r="ACZ18474" s="60"/>
      <c r="ADA18474" s="60"/>
      <c r="ADB18474" s="60"/>
      <c r="ADC18474" s="60"/>
      <c r="ADD18474" s="60"/>
      <c r="ADE18474" s="60"/>
    </row>
    <row r="18475" spans="760:785" x14ac:dyDescent="0.25">
      <c r="ACF18475" s="60"/>
      <c r="ACG18475" s="60"/>
      <c r="ACH18475" s="60"/>
      <c r="ACI18475" s="60"/>
      <c r="ACJ18475" s="60"/>
      <c r="ACK18475" s="60"/>
      <c r="ACL18475" s="60"/>
      <c r="ACM18475" s="60"/>
      <c r="ACN18475" s="60"/>
      <c r="ACO18475" s="60"/>
      <c r="ACP18475" s="60"/>
      <c r="ACQ18475" s="60"/>
      <c r="ACR18475" s="60"/>
      <c r="ACS18475" s="60"/>
      <c r="ACT18475" s="60"/>
      <c r="ACU18475" s="60"/>
      <c r="ACV18475" s="60"/>
      <c r="ACW18475" s="60"/>
      <c r="ACX18475" s="60"/>
      <c r="ACY18475" s="60">
        <v>2.23496614547182E-2</v>
      </c>
      <c r="ACZ18475" s="60"/>
      <c r="ADA18475" s="60"/>
      <c r="ADB18475" s="60"/>
      <c r="ADC18475" s="60"/>
      <c r="ADD18475" s="60"/>
      <c r="ADE18475" s="60"/>
    </row>
    <row r="18476" spans="760:785" x14ac:dyDescent="0.25">
      <c r="ACF18476" s="60"/>
      <c r="ACG18476" s="60"/>
      <c r="ACH18476" s="60"/>
      <c r="ACI18476" s="60"/>
      <c r="ACJ18476" s="60"/>
      <c r="ACK18476" s="60"/>
      <c r="ACL18476" s="60"/>
      <c r="ACM18476" s="60"/>
      <c r="ACN18476" s="60"/>
      <c r="ACO18476" s="60"/>
      <c r="ACP18476" s="60"/>
      <c r="ACQ18476" s="60"/>
      <c r="ACR18476" s="60"/>
      <c r="ACS18476" s="60"/>
      <c r="ACT18476" s="60"/>
      <c r="ACU18476" s="60"/>
      <c r="ACV18476" s="60"/>
      <c r="ACW18476" s="60"/>
      <c r="ACX18476" s="60"/>
      <c r="ACY18476" s="60">
        <v>2.232323368124E-2</v>
      </c>
      <c r="ACZ18476" s="60"/>
      <c r="ADA18476" s="60"/>
      <c r="ADB18476" s="60"/>
      <c r="ADC18476" s="60"/>
      <c r="ADD18476" s="60"/>
      <c r="ADE18476" s="60"/>
    </row>
    <row r="18477" spans="760:785" x14ac:dyDescent="0.25">
      <c r="ACF18477" s="60"/>
      <c r="ACG18477" s="60"/>
      <c r="ACH18477" s="60"/>
      <c r="ACI18477" s="60"/>
      <c r="ACJ18477" s="60"/>
      <c r="ACK18477" s="60"/>
      <c r="ACL18477" s="60"/>
      <c r="ACM18477" s="60"/>
      <c r="ACN18477" s="60"/>
      <c r="ACO18477" s="60"/>
      <c r="ACP18477" s="60"/>
      <c r="ACQ18477" s="60"/>
      <c r="ACR18477" s="60"/>
      <c r="ACS18477" s="60"/>
      <c r="ACT18477" s="60"/>
      <c r="ACU18477" s="60"/>
      <c r="ACV18477" s="60"/>
      <c r="ACW18477" s="60"/>
      <c r="ACX18477" s="60"/>
      <c r="ACY18477" s="60">
        <v>2.232323368124E-2</v>
      </c>
      <c r="ACZ18477" s="60"/>
      <c r="ADA18477" s="60"/>
      <c r="ADB18477" s="60"/>
      <c r="ADC18477" s="60"/>
      <c r="ADD18477" s="60"/>
      <c r="ADE18477" s="60"/>
    </row>
    <row r="18478" spans="760:785" x14ac:dyDescent="0.25">
      <c r="ACF18478" s="60"/>
      <c r="ACG18478" s="60"/>
      <c r="ACH18478" s="60"/>
      <c r="ACI18478" s="60"/>
      <c r="ACJ18478" s="60"/>
      <c r="ACK18478" s="60"/>
      <c r="ACL18478" s="60"/>
      <c r="ACM18478" s="60"/>
      <c r="ACN18478" s="60"/>
      <c r="ACO18478" s="60"/>
      <c r="ACP18478" s="60"/>
      <c r="ACQ18478" s="60"/>
      <c r="ACR18478" s="60"/>
      <c r="ACS18478" s="60"/>
      <c r="ACT18478" s="60"/>
      <c r="ACU18478" s="60"/>
      <c r="ACV18478" s="60"/>
      <c r="ACW18478" s="60"/>
      <c r="ACX18478" s="60"/>
      <c r="ACY18478" s="60">
        <v>2.2286409680735999E-2</v>
      </c>
      <c r="ACZ18478" s="60"/>
      <c r="ADA18478" s="60"/>
      <c r="ADB18478" s="60"/>
      <c r="ADC18478" s="60"/>
      <c r="ADD18478" s="60"/>
      <c r="ADE18478" s="60"/>
    </row>
    <row r="18479" spans="760:785" x14ac:dyDescent="0.25">
      <c r="ACF18479" s="60"/>
      <c r="ACG18479" s="60"/>
      <c r="ACH18479" s="60"/>
      <c r="ACI18479" s="60"/>
      <c r="ACJ18479" s="60"/>
      <c r="ACK18479" s="60"/>
      <c r="ACL18479" s="60"/>
      <c r="ACM18479" s="60"/>
      <c r="ACN18479" s="60"/>
      <c r="ACO18479" s="60"/>
      <c r="ACP18479" s="60"/>
      <c r="ACQ18479" s="60"/>
      <c r="ACR18479" s="60"/>
      <c r="ACS18479" s="60"/>
      <c r="ACT18479" s="60"/>
      <c r="ACU18479" s="60"/>
      <c r="ACV18479" s="60"/>
      <c r="ACW18479" s="60"/>
      <c r="ACX18479" s="60"/>
      <c r="ACY18479" s="60">
        <v>2.2286409680735999E-2</v>
      </c>
      <c r="ACZ18479" s="60"/>
      <c r="ADA18479" s="60"/>
      <c r="ADB18479" s="60"/>
      <c r="ADC18479" s="60"/>
      <c r="ADD18479" s="60"/>
      <c r="ADE18479" s="60"/>
    </row>
    <row r="18480" spans="760:785" x14ac:dyDescent="0.25">
      <c r="ACF18480" s="60"/>
      <c r="ACG18480" s="60"/>
      <c r="ACH18480" s="60"/>
      <c r="ACI18480" s="60"/>
      <c r="ACJ18480" s="60"/>
      <c r="ACK18480" s="60"/>
      <c r="ACL18480" s="60"/>
      <c r="ACM18480" s="60"/>
      <c r="ACN18480" s="60"/>
      <c r="ACO18480" s="60"/>
      <c r="ACP18480" s="60"/>
      <c r="ACQ18480" s="60"/>
      <c r="ACR18480" s="60"/>
      <c r="ACS18480" s="60"/>
      <c r="ACT18480" s="60"/>
      <c r="ACU18480" s="60"/>
      <c r="ACV18480" s="60"/>
      <c r="ACW18480" s="60"/>
      <c r="ACX18480" s="60"/>
      <c r="ACY18480" s="60">
        <v>2.2268290484417801E-2</v>
      </c>
      <c r="ACZ18480" s="60"/>
      <c r="ADA18480" s="60"/>
      <c r="ADB18480" s="60"/>
      <c r="ADC18480" s="60"/>
      <c r="ADD18480" s="60"/>
      <c r="ADE18480" s="60"/>
    </row>
    <row r="18481" spans="760:785" x14ac:dyDescent="0.25">
      <c r="ACF18481" s="60"/>
      <c r="ACG18481" s="60"/>
      <c r="ACH18481" s="60"/>
      <c r="ACI18481" s="60"/>
      <c r="ACJ18481" s="60"/>
      <c r="ACK18481" s="60"/>
      <c r="ACL18481" s="60"/>
      <c r="ACM18481" s="60"/>
      <c r="ACN18481" s="60"/>
      <c r="ACO18481" s="60"/>
      <c r="ACP18481" s="60"/>
      <c r="ACQ18481" s="60"/>
      <c r="ACR18481" s="60"/>
      <c r="ACS18481" s="60"/>
      <c r="ACT18481" s="60"/>
      <c r="ACU18481" s="60"/>
      <c r="ACV18481" s="60"/>
      <c r="ACW18481" s="60"/>
      <c r="ACX18481" s="60"/>
      <c r="ACY18481" s="60">
        <v>2.2268290484417801E-2</v>
      </c>
      <c r="ACZ18481" s="60"/>
      <c r="ADA18481" s="60"/>
      <c r="ADB18481" s="60"/>
      <c r="ADC18481" s="60"/>
      <c r="ADD18481" s="60"/>
      <c r="ADE18481" s="60"/>
    </row>
    <row r="18482" spans="760:785" x14ac:dyDescent="0.25">
      <c r="ACF18482" s="60"/>
      <c r="ACG18482" s="60"/>
      <c r="ACH18482" s="60"/>
      <c r="ACI18482" s="60"/>
      <c r="ACJ18482" s="60"/>
      <c r="ACK18482" s="60"/>
      <c r="ACL18482" s="60"/>
      <c r="ACM18482" s="60"/>
      <c r="ACN18482" s="60"/>
      <c r="ACO18482" s="60"/>
      <c r="ACP18482" s="60"/>
      <c r="ACQ18482" s="60"/>
      <c r="ACR18482" s="60"/>
      <c r="ACS18482" s="60"/>
      <c r="ACT18482" s="60"/>
      <c r="ACU18482" s="60"/>
      <c r="ACV18482" s="60"/>
      <c r="ACW18482" s="60"/>
      <c r="ACX18482" s="60"/>
      <c r="ACY18482" s="60">
        <v>2.22641569956855E-2</v>
      </c>
      <c r="ACZ18482" s="60"/>
      <c r="ADA18482" s="60"/>
      <c r="ADB18482" s="60"/>
      <c r="ADC18482" s="60"/>
      <c r="ADD18482" s="60"/>
      <c r="ADE18482" s="60"/>
    </row>
    <row r="18483" spans="760:785" x14ac:dyDescent="0.25">
      <c r="ACF18483" s="60"/>
      <c r="ACG18483" s="60"/>
      <c r="ACH18483" s="60"/>
      <c r="ACI18483" s="60"/>
      <c r="ACJ18483" s="60"/>
      <c r="ACK18483" s="60"/>
      <c r="ACL18483" s="60"/>
      <c r="ACM18483" s="60"/>
      <c r="ACN18483" s="60"/>
      <c r="ACO18483" s="60"/>
      <c r="ACP18483" s="60"/>
      <c r="ACQ18483" s="60"/>
      <c r="ACR18483" s="60"/>
      <c r="ACS18483" s="60"/>
      <c r="ACT18483" s="60"/>
      <c r="ACU18483" s="60"/>
      <c r="ACV18483" s="60"/>
      <c r="ACW18483" s="60"/>
      <c r="ACX18483" s="60"/>
      <c r="ACY18483" s="60">
        <v>2.22641569956855E-2</v>
      </c>
      <c r="ACZ18483" s="60"/>
      <c r="ADA18483" s="60"/>
      <c r="ADB18483" s="60"/>
      <c r="ADC18483" s="60"/>
      <c r="ADD18483" s="60"/>
      <c r="ADE18483" s="60"/>
    </row>
    <row r="18484" spans="760:785" x14ac:dyDescent="0.25">
      <c r="ACF18484" s="60"/>
      <c r="ACG18484" s="60"/>
      <c r="ACH18484" s="60"/>
      <c r="ACI18484" s="60"/>
      <c r="ACJ18484" s="60"/>
      <c r="ACK18484" s="60"/>
      <c r="ACL18484" s="60"/>
      <c r="ACM18484" s="60"/>
      <c r="ACN18484" s="60"/>
      <c r="ACO18484" s="60"/>
      <c r="ACP18484" s="60"/>
      <c r="ACQ18484" s="60"/>
      <c r="ACR18484" s="60"/>
      <c r="ACS18484" s="60"/>
      <c r="ACT18484" s="60"/>
      <c r="ACU18484" s="60"/>
      <c r="ACV18484" s="60"/>
      <c r="ACW18484" s="60"/>
      <c r="ACX18484" s="60"/>
      <c r="ACY18484" s="60">
        <v>2.22596234639868E-2</v>
      </c>
      <c r="ACZ18484" s="60"/>
      <c r="ADA18484" s="60"/>
      <c r="ADB18484" s="60"/>
      <c r="ADC18484" s="60"/>
      <c r="ADD18484" s="60"/>
      <c r="ADE18484" s="60"/>
    </row>
    <row r="18485" spans="760:785" x14ac:dyDescent="0.25">
      <c r="ACF18485" s="60"/>
      <c r="ACG18485" s="60"/>
      <c r="ACH18485" s="60"/>
      <c r="ACI18485" s="60"/>
      <c r="ACJ18485" s="60"/>
      <c r="ACK18485" s="60"/>
      <c r="ACL18485" s="60"/>
      <c r="ACM18485" s="60"/>
      <c r="ACN18485" s="60"/>
      <c r="ACO18485" s="60"/>
      <c r="ACP18485" s="60"/>
      <c r="ACQ18485" s="60"/>
      <c r="ACR18485" s="60"/>
      <c r="ACS18485" s="60"/>
      <c r="ACT18485" s="60"/>
      <c r="ACU18485" s="60"/>
      <c r="ACV18485" s="60"/>
      <c r="ACW18485" s="60"/>
      <c r="ACX18485" s="60"/>
      <c r="ACY18485" s="60">
        <v>2.22596234639868E-2</v>
      </c>
      <c r="ACZ18485" s="60"/>
      <c r="ADA18485" s="60"/>
      <c r="ADB18485" s="60"/>
      <c r="ADC18485" s="60"/>
      <c r="ADD18485" s="60"/>
      <c r="ADE18485" s="60"/>
    </row>
    <row r="18486" spans="760:785" x14ac:dyDescent="0.25">
      <c r="ACF18486" s="60"/>
      <c r="ACG18486" s="60"/>
      <c r="ACH18486" s="60"/>
      <c r="ACI18486" s="60"/>
      <c r="ACJ18486" s="60"/>
      <c r="ACK18486" s="60"/>
      <c r="ACL18486" s="60"/>
      <c r="ACM18486" s="60"/>
      <c r="ACN18486" s="60"/>
      <c r="ACO18486" s="60"/>
      <c r="ACP18486" s="60"/>
      <c r="ACQ18486" s="60"/>
      <c r="ACR18486" s="60"/>
      <c r="ACS18486" s="60"/>
      <c r="ACT18486" s="60"/>
      <c r="ACU18486" s="60"/>
      <c r="ACV18486" s="60"/>
      <c r="ACW18486" s="60"/>
      <c r="ACX18486" s="60"/>
      <c r="ACY18486" s="60">
        <v>2.22392970880393E-2</v>
      </c>
      <c r="ACZ18486" s="60"/>
      <c r="ADA18486" s="60"/>
      <c r="ADB18486" s="60"/>
      <c r="ADC18486" s="60"/>
      <c r="ADD18486" s="60"/>
      <c r="ADE18486" s="60"/>
    </row>
    <row r="18487" spans="760:785" x14ac:dyDescent="0.25">
      <c r="ACF18487" s="60"/>
      <c r="ACG18487" s="60"/>
      <c r="ACH18487" s="60"/>
      <c r="ACI18487" s="60"/>
      <c r="ACJ18487" s="60"/>
      <c r="ACK18487" s="60"/>
      <c r="ACL18487" s="60"/>
      <c r="ACM18487" s="60"/>
      <c r="ACN18487" s="60"/>
      <c r="ACO18487" s="60"/>
      <c r="ACP18487" s="60"/>
      <c r="ACQ18487" s="60"/>
      <c r="ACR18487" s="60"/>
      <c r="ACS18487" s="60"/>
      <c r="ACT18487" s="60"/>
      <c r="ACU18487" s="60"/>
      <c r="ACV18487" s="60"/>
      <c r="ACW18487" s="60"/>
      <c r="ACX18487" s="60"/>
      <c r="ACY18487" s="60">
        <v>2.2219924849023701E-2</v>
      </c>
      <c r="ACZ18487" s="60"/>
      <c r="ADA18487" s="60"/>
      <c r="ADB18487" s="60"/>
      <c r="ADC18487" s="60"/>
      <c r="ADD18487" s="60"/>
      <c r="ADE18487" s="60"/>
    </row>
    <row r="18488" spans="760:785" x14ac:dyDescent="0.25">
      <c r="ACF18488" s="60"/>
      <c r="ACG18488" s="60"/>
      <c r="ACH18488" s="60"/>
      <c r="ACI18488" s="60"/>
      <c r="ACJ18488" s="60"/>
      <c r="ACK18488" s="60"/>
      <c r="ACL18488" s="60"/>
      <c r="ACM18488" s="60"/>
      <c r="ACN18488" s="60"/>
      <c r="ACO18488" s="60"/>
      <c r="ACP18488" s="60"/>
      <c r="ACQ18488" s="60"/>
      <c r="ACR18488" s="60"/>
      <c r="ACS18488" s="60"/>
      <c r="ACT18488" s="60"/>
      <c r="ACU18488" s="60"/>
      <c r="ACV18488" s="60"/>
      <c r="ACW18488" s="60"/>
      <c r="ACX18488" s="60"/>
      <c r="ACY18488" s="60">
        <v>2.2219924849023701E-2</v>
      </c>
      <c r="ACZ18488" s="60"/>
      <c r="ADA18488" s="60"/>
      <c r="ADB18488" s="60"/>
      <c r="ADC18488" s="60"/>
      <c r="ADD18488" s="60"/>
      <c r="ADE18488" s="60"/>
    </row>
    <row r="18489" spans="760:785" x14ac:dyDescent="0.25">
      <c r="ACF18489" s="60"/>
      <c r="ACG18489" s="60"/>
      <c r="ACH18489" s="60"/>
      <c r="ACI18489" s="60"/>
      <c r="ACJ18489" s="60"/>
      <c r="ACK18489" s="60"/>
      <c r="ACL18489" s="60"/>
      <c r="ACM18489" s="60"/>
      <c r="ACN18489" s="60"/>
      <c r="ACO18489" s="60"/>
      <c r="ACP18489" s="60"/>
      <c r="ACQ18489" s="60"/>
      <c r="ACR18489" s="60"/>
      <c r="ACS18489" s="60"/>
      <c r="ACT18489" s="60"/>
      <c r="ACU18489" s="60"/>
      <c r="ACV18489" s="60"/>
      <c r="ACW18489" s="60"/>
      <c r="ACX18489" s="60"/>
      <c r="ACY18489" s="60">
        <v>2.21827868770373E-2</v>
      </c>
      <c r="ACZ18489" s="60"/>
      <c r="ADA18489" s="60"/>
      <c r="ADB18489" s="60"/>
      <c r="ADC18489" s="60"/>
      <c r="ADD18489" s="60"/>
      <c r="ADE18489" s="60"/>
    </row>
    <row r="18490" spans="760:785" x14ac:dyDescent="0.25">
      <c r="ACF18490" s="60"/>
      <c r="ACG18490" s="60"/>
      <c r="ACH18490" s="60"/>
      <c r="ACI18490" s="60"/>
      <c r="ACJ18490" s="60"/>
      <c r="ACK18490" s="60"/>
      <c r="ACL18490" s="60"/>
      <c r="ACM18490" s="60"/>
      <c r="ACN18490" s="60"/>
      <c r="ACO18490" s="60"/>
      <c r="ACP18490" s="60"/>
      <c r="ACQ18490" s="60"/>
      <c r="ACR18490" s="60"/>
      <c r="ACS18490" s="60"/>
      <c r="ACT18490" s="60"/>
      <c r="ACU18490" s="60"/>
      <c r="ACV18490" s="60"/>
      <c r="ACW18490" s="60"/>
      <c r="ACX18490" s="60"/>
      <c r="ACY18490" s="60">
        <v>2.21827868770373E-2</v>
      </c>
      <c r="ACZ18490" s="60"/>
      <c r="ADA18490" s="60"/>
      <c r="ADB18490" s="60"/>
      <c r="ADC18490" s="60"/>
      <c r="ADD18490" s="60"/>
      <c r="ADE18490" s="60"/>
    </row>
    <row r="18491" spans="760:785" x14ac:dyDescent="0.25">
      <c r="ACF18491" s="60"/>
      <c r="ACG18491" s="60"/>
      <c r="ACH18491" s="60"/>
      <c r="ACI18491" s="60"/>
      <c r="ACJ18491" s="60"/>
      <c r="ACK18491" s="60"/>
      <c r="ACL18491" s="60"/>
      <c r="ACM18491" s="60"/>
      <c r="ACN18491" s="60"/>
      <c r="ACO18491" s="60"/>
      <c r="ACP18491" s="60"/>
      <c r="ACQ18491" s="60"/>
      <c r="ACR18491" s="60"/>
      <c r="ACS18491" s="60"/>
      <c r="ACT18491" s="60"/>
      <c r="ACU18491" s="60"/>
      <c r="ACV18491" s="60"/>
      <c r="ACW18491" s="60"/>
      <c r="ACX18491" s="60"/>
      <c r="ACY18491" s="60">
        <v>2.2176158277241301E-2</v>
      </c>
      <c r="ACZ18491" s="60"/>
      <c r="ADA18491" s="60"/>
      <c r="ADB18491" s="60"/>
      <c r="ADC18491" s="60"/>
      <c r="ADD18491" s="60"/>
      <c r="ADE18491" s="60"/>
    </row>
    <row r="18492" spans="760:785" x14ac:dyDescent="0.25">
      <c r="ACF18492" s="60"/>
      <c r="ACG18492" s="60"/>
      <c r="ACH18492" s="60"/>
      <c r="ACI18492" s="60"/>
      <c r="ACJ18492" s="60"/>
      <c r="ACK18492" s="60"/>
      <c r="ACL18492" s="60"/>
      <c r="ACM18492" s="60"/>
      <c r="ACN18492" s="60"/>
      <c r="ACO18492" s="60"/>
      <c r="ACP18492" s="60"/>
      <c r="ACQ18492" s="60"/>
      <c r="ACR18492" s="60"/>
      <c r="ACS18492" s="60"/>
      <c r="ACT18492" s="60"/>
      <c r="ACU18492" s="60"/>
      <c r="ACV18492" s="60"/>
      <c r="ACW18492" s="60"/>
      <c r="ACX18492" s="60"/>
      <c r="ACY18492" s="60">
        <v>2.2176158277241301E-2</v>
      </c>
      <c r="ACZ18492" s="60"/>
      <c r="ADA18492" s="60"/>
      <c r="ADB18492" s="60"/>
      <c r="ADC18492" s="60"/>
      <c r="ADD18492" s="60"/>
      <c r="ADE18492" s="60"/>
    </row>
    <row r="18493" spans="760:785" x14ac:dyDescent="0.25">
      <c r="ACF18493" s="60"/>
      <c r="ACG18493" s="60"/>
      <c r="ACH18493" s="60"/>
      <c r="ACI18493" s="60"/>
      <c r="ACJ18493" s="60"/>
      <c r="ACK18493" s="60"/>
      <c r="ACL18493" s="60"/>
      <c r="ACM18493" s="60"/>
      <c r="ACN18493" s="60"/>
      <c r="ACO18493" s="60"/>
      <c r="ACP18493" s="60"/>
      <c r="ACQ18493" s="60"/>
      <c r="ACR18493" s="60"/>
      <c r="ACS18493" s="60"/>
      <c r="ACT18493" s="60"/>
      <c r="ACU18493" s="60"/>
      <c r="ACV18493" s="60"/>
      <c r="ACW18493" s="60"/>
      <c r="ACX18493" s="60"/>
      <c r="ACY18493" s="60">
        <v>2.2115594267707098E-2</v>
      </c>
      <c r="ACZ18493" s="60"/>
      <c r="ADA18493" s="60"/>
      <c r="ADB18493" s="60"/>
      <c r="ADC18493" s="60"/>
      <c r="ADD18493" s="60"/>
      <c r="ADE18493" s="60"/>
    </row>
    <row r="18494" spans="760:785" x14ac:dyDescent="0.25">
      <c r="ACF18494" s="60"/>
      <c r="ACG18494" s="60"/>
      <c r="ACH18494" s="60"/>
      <c r="ACI18494" s="60"/>
      <c r="ACJ18494" s="60"/>
      <c r="ACK18494" s="60"/>
      <c r="ACL18494" s="60"/>
      <c r="ACM18494" s="60"/>
      <c r="ACN18494" s="60"/>
      <c r="ACO18494" s="60"/>
      <c r="ACP18494" s="60"/>
      <c r="ACQ18494" s="60"/>
      <c r="ACR18494" s="60"/>
      <c r="ACS18494" s="60"/>
      <c r="ACT18494" s="60"/>
      <c r="ACU18494" s="60"/>
      <c r="ACV18494" s="60"/>
      <c r="ACW18494" s="60"/>
      <c r="ACX18494" s="60"/>
      <c r="ACY18494" s="60">
        <v>2.2115594267707098E-2</v>
      </c>
      <c r="ACZ18494" s="60"/>
      <c r="ADA18494" s="60"/>
      <c r="ADB18494" s="60"/>
      <c r="ADC18494" s="60"/>
      <c r="ADD18494" s="60"/>
      <c r="ADE18494" s="60"/>
    </row>
    <row r="18495" spans="760:785" x14ac:dyDescent="0.25">
      <c r="ACF18495" s="60"/>
      <c r="ACG18495" s="60"/>
      <c r="ACH18495" s="60"/>
      <c r="ACI18495" s="60"/>
      <c r="ACJ18495" s="60"/>
      <c r="ACK18495" s="60"/>
      <c r="ACL18495" s="60"/>
      <c r="ACM18495" s="60"/>
      <c r="ACN18495" s="60"/>
      <c r="ACO18495" s="60"/>
      <c r="ACP18495" s="60"/>
      <c r="ACQ18495" s="60"/>
      <c r="ACR18495" s="60"/>
      <c r="ACS18495" s="60"/>
      <c r="ACT18495" s="60"/>
      <c r="ACU18495" s="60"/>
      <c r="ACV18495" s="60"/>
      <c r="ACW18495" s="60"/>
      <c r="ACX18495" s="60"/>
      <c r="ACY18495" s="60">
        <v>2.2087873818775399E-2</v>
      </c>
      <c r="ACZ18495" s="60"/>
      <c r="ADA18495" s="60"/>
      <c r="ADB18495" s="60"/>
      <c r="ADC18495" s="60"/>
      <c r="ADD18495" s="60"/>
      <c r="ADE18495" s="60"/>
    </row>
    <row r="18496" spans="760:785" x14ac:dyDescent="0.25">
      <c r="ACF18496" s="60"/>
      <c r="ACG18496" s="60"/>
      <c r="ACH18496" s="60"/>
      <c r="ACI18496" s="60"/>
      <c r="ACJ18496" s="60"/>
      <c r="ACK18496" s="60"/>
      <c r="ACL18496" s="60"/>
      <c r="ACM18496" s="60"/>
      <c r="ACN18496" s="60"/>
      <c r="ACO18496" s="60"/>
      <c r="ACP18496" s="60"/>
      <c r="ACQ18496" s="60"/>
      <c r="ACR18496" s="60"/>
      <c r="ACS18496" s="60"/>
      <c r="ACT18496" s="60"/>
      <c r="ACU18496" s="60"/>
      <c r="ACV18496" s="60"/>
      <c r="ACW18496" s="60"/>
      <c r="ACX18496" s="60"/>
      <c r="ACY18496" s="60">
        <v>2.2064208817479902E-2</v>
      </c>
      <c r="ACZ18496" s="60"/>
      <c r="ADA18496" s="60"/>
      <c r="ADB18496" s="60"/>
      <c r="ADC18496" s="60"/>
      <c r="ADD18496" s="60"/>
      <c r="ADE18496" s="60"/>
    </row>
    <row r="18497" spans="760:785" x14ac:dyDescent="0.25">
      <c r="ACF18497" s="60"/>
      <c r="ACG18497" s="60"/>
      <c r="ACH18497" s="60"/>
      <c r="ACI18497" s="60"/>
      <c r="ACJ18497" s="60"/>
      <c r="ACK18497" s="60"/>
      <c r="ACL18497" s="60"/>
      <c r="ACM18497" s="60"/>
      <c r="ACN18497" s="60"/>
      <c r="ACO18497" s="60"/>
      <c r="ACP18497" s="60"/>
      <c r="ACQ18497" s="60"/>
      <c r="ACR18497" s="60"/>
      <c r="ACS18497" s="60"/>
      <c r="ACT18497" s="60"/>
      <c r="ACU18497" s="60"/>
      <c r="ACV18497" s="60"/>
      <c r="ACW18497" s="60"/>
      <c r="ACX18497" s="60"/>
      <c r="ACY18497" s="60">
        <v>2.2064208817479902E-2</v>
      </c>
      <c r="ACZ18497" s="60"/>
      <c r="ADA18497" s="60"/>
      <c r="ADB18497" s="60"/>
      <c r="ADC18497" s="60"/>
      <c r="ADD18497" s="60"/>
      <c r="ADE18497" s="60"/>
    </row>
    <row r="18498" spans="760:785" x14ac:dyDescent="0.25">
      <c r="ACF18498" s="60"/>
      <c r="ACG18498" s="60"/>
      <c r="ACH18498" s="60"/>
      <c r="ACI18498" s="60"/>
      <c r="ACJ18498" s="60"/>
      <c r="ACK18498" s="60"/>
      <c r="ACL18498" s="60"/>
      <c r="ACM18498" s="60"/>
      <c r="ACN18498" s="60"/>
      <c r="ACO18498" s="60"/>
      <c r="ACP18498" s="60"/>
      <c r="ACQ18498" s="60"/>
      <c r="ACR18498" s="60"/>
      <c r="ACS18498" s="60"/>
      <c r="ACT18498" s="60"/>
      <c r="ACU18498" s="60"/>
      <c r="ACV18498" s="60"/>
      <c r="ACW18498" s="60"/>
      <c r="ACX18498" s="60"/>
      <c r="ACY18498" s="60">
        <v>2.1962809671629099E-2</v>
      </c>
      <c r="ACZ18498" s="60"/>
      <c r="ADA18498" s="60"/>
      <c r="ADB18498" s="60"/>
      <c r="ADC18498" s="60"/>
      <c r="ADD18498" s="60"/>
      <c r="ADE18498" s="60"/>
    </row>
    <row r="18499" spans="760:785" x14ac:dyDescent="0.25">
      <c r="ACF18499" s="60"/>
      <c r="ACG18499" s="60"/>
      <c r="ACH18499" s="60"/>
      <c r="ACI18499" s="60"/>
      <c r="ACJ18499" s="60"/>
      <c r="ACK18499" s="60"/>
      <c r="ACL18499" s="60"/>
      <c r="ACM18499" s="60"/>
      <c r="ACN18499" s="60"/>
      <c r="ACO18499" s="60"/>
      <c r="ACP18499" s="60"/>
      <c r="ACQ18499" s="60"/>
      <c r="ACR18499" s="60"/>
      <c r="ACS18499" s="60"/>
      <c r="ACT18499" s="60"/>
      <c r="ACU18499" s="60"/>
      <c r="ACV18499" s="60"/>
      <c r="ACW18499" s="60"/>
      <c r="ACX18499" s="60"/>
      <c r="ACY18499" s="60">
        <v>2.1962809671629099E-2</v>
      </c>
      <c r="ACZ18499" s="60"/>
      <c r="ADA18499" s="60"/>
      <c r="ADB18499" s="60"/>
      <c r="ADC18499" s="60"/>
      <c r="ADD18499" s="60"/>
      <c r="ADE18499" s="60"/>
    </row>
    <row r="18500" spans="760:785" x14ac:dyDescent="0.25">
      <c r="ACF18500" s="60"/>
      <c r="ACG18500" s="60"/>
      <c r="ACH18500" s="60"/>
      <c r="ACI18500" s="60"/>
      <c r="ACJ18500" s="60"/>
      <c r="ACK18500" s="60"/>
      <c r="ACL18500" s="60"/>
      <c r="ACM18500" s="60"/>
      <c r="ACN18500" s="60"/>
      <c r="ACO18500" s="60"/>
      <c r="ACP18500" s="60"/>
      <c r="ACQ18500" s="60"/>
      <c r="ACR18500" s="60"/>
      <c r="ACS18500" s="60"/>
      <c r="ACT18500" s="60"/>
      <c r="ACU18500" s="60"/>
      <c r="ACV18500" s="60"/>
      <c r="ACW18500" s="60"/>
      <c r="ACX18500" s="60"/>
      <c r="ACY18500" s="60">
        <v>2.1938524732898101E-2</v>
      </c>
      <c r="ACZ18500" s="60"/>
      <c r="ADA18500" s="60"/>
      <c r="ADB18500" s="60"/>
      <c r="ADC18500" s="60"/>
      <c r="ADD18500" s="60"/>
      <c r="ADE18500" s="60"/>
    </row>
    <row r="18501" spans="760:785" x14ac:dyDescent="0.25">
      <c r="ACF18501" s="60"/>
      <c r="ACG18501" s="60"/>
      <c r="ACH18501" s="60"/>
      <c r="ACI18501" s="60"/>
      <c r="ACJ18501" s="60"/>
      <c r="ACK18501" s="60"/>
      <c r="ACL18501" s="60"/>
      <c r="ACM18501" s="60"/>
      <c r="ACN18501" s="60"/>
      <c r="ACO18501" s="60"/>
      <c r="ACP18501" s="60"/>
      <c r="ACQ18501" s="60"/>
      <c r="ACR18501" s="60"/>
      <c r="ACS18501" s="60"/>
      <c r="ACT18501" s="60"/>
      <c r="ACU18501" s="60"/>
      <c r="ACV18501" s="60"/>
      <c r="ACW18501" s="60"/>
      <c r="ACX18501" s="60"/>
      <c r="ACY18501" s="60">
        <v>2.1934658849304501E-2</v>
      </c>
      <c r="ACZ18501" s="60"/>
      <c r="ADA18501" s="60"/>
      <c r="ADB18501" s="60"/>
      <c r="ADC18501" s="60"/>
      <c r="ADD18501" s="60"/>
      <c r="ADE18501" s="60"/>
    </row>
    <row r="18502" spans="760:785" x14ac:dyDescent="0.25">
      <c r="ACF18502" s="60"/>
      <c r="ACG18502" s="60"/>
      <c r="ACH18502" s="60"/>
      <c r="ACI18502" s="60"/>
      <c r="ACJ18502" s="60"/>
      <c r="ACK18502" s="60"/>
      <c r="ACL18502" s="60"/>
      <c r="ACM18502" s="60"/>
      <c r="ACN18502" s="60"/>
      <c r="ACO18502" s="60"/>
      <c r="ACP18502" s="60"/>
      <c r="ACQ18502" s="60"/>
      <c r="ACR18502" s="60"/>
      <c r="ACS18502" s="60"/>
      <c r="ACT18502" s="60"/>
      <c r="ACU18502" s="60"/>
      <c r="ACV18502" s="60"/>
      <c r="ACW18502" s="60"/>
      <c r="ACX18502" s="60"/>
      <c r="ACY18502" s="60">
        <v>2.1934658849304501E-2</v>
      </c>
      <c r="ACZ18502" s="60"/>
      <c r="ADA18502" s="60"/>
      <c r="ADB18502" s="60"/>
      <c r="ADC18502" s="60"/>
      <c r="ADD18502" s="60"/>
      <c r="ADE18502" s="60"/>
    </row>
    <row r="18503" spans="760:785" x14ac:dyDescent="0.25">
      <c r="ACF18503" s="60"/>
      <c r="ACG18503" s="60"/>
      <c r="ACH18503" s="60"/>
      <c r="ACI18503" s="60"/>
      <c r="ACJ18503" s="60"/>
      <c r="ACK18503" s="60"/>
      <c r="ACL18503" s="60"/>
      <c r="ACM18503" s="60"/>
      <c r="ACN18503" s="60"/>
      <c r="ACO18503" s="60"/>
      <c r="ACP18503" s="60"/>
      <c r="ACQ18503" s="60"/>
      <c r="ACR18503" s="60"/>
      <c r="ACS18503" s="60"/>
      <c r="ACT18503" s="60"/>
      <c r="ACU18503" s="60"/>
      <c r="ACV18503" s="60"/>
      <c r="ACW18503" s="60"/>
      <c r="ACX18503" s="60"/>
      <c r="ACY18503" s="60">
        <v>2.1892462481154101E-2</v>
      </c>
      <c r="ACZ18503" s="60"/>
      <c r="ADA18503" s="60"/>
      <c r="ADB18503" s="60"/>
      <c r="ADC18503" s="60"/>
      <c r="ADD18503" s="60"/>
      <c r="ADE18503" s="60"/>
    </row>
    <row r="18504" spans="760:785" x14ac:dyDescent="0.25">
      <c r="ACF18504" s="60"/>
      <c r="ACG18504" s="60"/>
      <c r="ACH18504" s="60"/>
      <c r="ACI18504" s="60"/>
      <c r="ACJ18504" s="60"/>
      <c r="ACK18504" s="60"/>
      <c r="ACL18504" s="60"/>
      <c r="ACM18504" s="60"/>
      <c r="ACN18504" s="60"/>
      <c r="ACO18504" s="60"/>
      <c r="ACP18504" s="60"/>
      <c r="ACQ18504" s="60"/>
      <c r="ACR18504" s="60"/>
      <c r="ACS18504" s="60"/>
      <c r="ACT18504" s="60"/>
      <c r="ACU18504" s="60"/>
      <c r="ACV18504" s="60"/>
      <c r="ACW18504" s="60"/>
      <c r="ACX18504" s="60"/>
      <c r="ACY18504" s="60">
        <v>2.1892462481154101E-2</v>
      </c>
      <c r="ACZ18504" s="60"/>
      <c r="ADA18504" s="60"/>
      <c r="ADB18504" s="60"/>
      <c r="ADC18504" s="60"/>
      <c r="ADD18504" s="60"/>
      <c r="ADE18504" s="60"/>
    </row>
    <row r="18505" spans="760:785" x14ac:dyDescent="0.25">
      <c r="ACF18505" s="60"/>
      <c r="ACG18505" s="60"/>
      <c r="ACH18505" s="60"/>
      <c r="ACI18505" s="60"/>
      <c r="ACJ18505" s="60"/>
      <c r="ACK18505" s="60"/>
      <c r="ACL18505" s="60"/>
      <c r="ACM18505" s="60"/>
      <c r="ACN18505" s="60"/>
      <c r="ACO18505" s="60"/>
      <c r="ACP18505" s="60"/>
      <c r="ACQ18505" s="60"/>
      <c r="ACR18505" s="60"/>
      <c r="ACS18505" s="60"/>
      <c r="ACT18505" s="60"/>
      <c r="ACU18505" s="60"/>
      <c r="ACV18505" s="60"/>
      <c r="ACW18505" s="60"/>
      <c r="ACX18505" s="60"/>
      <c r="ACY18505" s="60">
        <v>2.1851133412634199E-2</v>
      </c>
      <c r="ACZ18505" s="60"/>
      <c r="ADA18505" s="60"/>
      <c r="ADB18505" s="60"/>
      <c r="ADC18505" s="60"/>
      <c r="ADD18505" s="60"/>
      <c r="ADE18505" s="60"/>
    </row>
    <row r="18506" spans="760:785" x14ac:dyDescent="0.25">
      <c r="ACF18506" s="60"/>
      <c r="ACG18506" s="60"/>
      <c r="ACH18506" s="60"/>
      <c r="ACI18506" s="60"/>
      <c r="ACJ18506" s="60"/>
      <c r="ACK18506" s="60"/>
      <c r="ACL18506" s="60"/>
      <c r="ACM18506" s="60"/>
      <c r="ACN18506" s="60"/>
      <c r="ACO18506" s="60"/>
      <c r="ACP18506" s="60"/>
      <c r="ACQ18506" s="60"/>
      <c r="ACR18506" s="60"/>
      <c r="ACS18506" s="60"/>
      <c r="ACT18506" s="60"/>
      <c r="ACU18506" s="60"/>
      <c r="ACV18506" s="60"/>
      <c r="ACW18506" s="60"/>
      <c r="ACX18506" s="60"/>
      <c r="ACY18506" s="60">
        <v>2.1851133412634199E-2</v>
      </c>
      <c r="ACZ18506" s="60"/>
      <c r="ADA18506" s="60"/>
      <c r="ADB18506" s="60"/>
      <c r="ADC18506" s="60"/>
      <c r="ADD18506" s="60"/>
      <c r="ADE18506" s="60"/>
    </row>
    <row r="18507" spans="760:785" x14ac:dyDescent="0.25">
      <c r="ACF18507" s="60"/>
      <c r="ACG18507" s="60"/>
      <c r="ACH18507" s="60"/>
      <c r="ACI18507" s="60"/>
      <c r="ACJ18507" s="60"/>
      <c r="ACK18507" s="60"/>
      <c r="ACL18507" s="60"/>
      <c r="ACM18507" s="60"/>
      <c r="ACN18507" s="60"/>
      <c r="ACO18507" s="60"/>
      <c r="ACP18507" s="60"/>
      <c r="ACQ18507" s="60"/>
      <c r="ACR18507" s="60"/>
      <c r="ACS18507" s="60"/>
      <c r="ACT18507" s="60"/>
      <c r="ACU18507" s="60"/>
      <c r="ACV18507" s="60"/>
      <c r="ACW18507" s="60"/>
      <c r="ACX18507" s="60"/>
      <c r="ACY18507" s="60">
        <v>2.1833361528992502E-2</v>
      </c>
      <c r="ACZ18507" s="60"/>
      <c r="ADA18507" s="60"/>
      <c r="ADB18507" s="60"/>
      <c r="ADC18507" s="60"/>
      <c r="ADD18507" s="60"/>
      <c r="ADE18507" s="60"/>
    </row>
    <row r="18508" spans="760:785" x14ac:dyDescent="0.25">
      <c r="ACF18508" s="60"/>
      <c r="ACG18508" s="60"/>
      <c r="ACH18508" s="60"/>
      <c r="ACI18508" s="60"/>
      <c r="ACJ18508" s="60"/>
      <c r="ACK18508" s="60"/>
      <c r="ACL18508" s="60"/>
      <c r="ACM18508" s="60"/>
      <c r="ACN18508" s="60"/>
      <c r="ACO18508" s="60"/>
      <c r="ACP18508" s="60"/>
      <c r="ACQ18508" s="60"/>
      <c r="ACR18508" s="60"/>
      <c r="ACS18508" s="60"/>
      <c r="ACT18508" s="60"/>
      <c r="ACU18508" s="60"/>
      <c r="ACV18508" s="60"/>
      <c r="ACW18508" s="60"/>
      <c r="ACX18508" s="60"/>
      <c r="ACY18508" s="60">
        <v>2.18098896771057E-2</v>
      </c>
      <c r="ACZ18508" s="60"/>
      <c r="ADA18508" s="60"/>
      <c r="ADB18508" s="60"/>
      <c r="ADC18508" s="60"/>
      <c r="ADD18508" s="60"/>
      <c r="ADE18508" s="60"/>
    </row>
    <row r="18509" spans="760:785" x14ac:dyDescent="0.25">
      <c r="ACF18509" s="60"/>
      <c r="ACG18509" s="60"/>
      <c r="ACH18509" s="60"/>
      <c r="ACI18509" s="60"/>
      <c r="ACJ18509" s="60"/>
      <c r="ACK18509" s="60"/>
      <c r="ACL18509" s="60"/>
      <c r="ACM18509" s="60"/>
      <c r="ACN18509" s="60"/>
      <c r="ACO18509" s="60"/>
      <c r="ACP18509" s="60"/>
      <c r="ACQ18509" s="60"/>
      <c r="ACR18509" s="60"/>
      <c r="ACS18509" s="60"/>
      <c r="ACT18509" s="60"/>
      <c r="ACU18509" s="60"/>
      <c r="ACV18509" s="60"/>
      <c r="ACW18509" s="60"/>
      <c r="ACX18509" s="60"/>
      <c r="ACY18509" s="60">
        <v>2.18098896771057E-2</v>
      </c>
      <c r="ACZ18509" s="60"/>
      <c r="ADA18509" s="60"/>
      <c r="ADB18509" s="60"/>
      <c r="ADC18509" s="60"/>
      <c r="ADD18509" s="60"/>
      <c r="ADE18509" s="60"/>
    </row>
    <row r="18510" spans="760:785" x14ac:dyDescent="0.25">
      <c r="ACF18510" s="60"/>
      <c r="ACG18510" s="60"/>
      <c r="ACH18510" s="60"/>
      <c r="ACI18510" s="60"/>
      <c r="ACJ18510" s="60"/>
      <c r="ACK18510" s="60"/>
      <c r="ACL18510" s="60"/>
      <c r="ACM18510" s="60"/>
      <c r="ACN18510" s="60"/>
      <c r="ACO18510" s="60"/>
      <c r="ACP18510" s="60"/>
      <c r="ACQ18510" s="60"/>
      <c r="ACR18510" s="60"/>
      <c r="ACS18510" s="60"/>
      <c r="ACT18510" s="60"/>
      <c r="ACU18510" s="60"/>
      <c r="ACV18510" s="60"/>
      <c r="ACW18510" s="60"/>
      <c r="ACX18510" s="60"/>
      <c r="ACY18510" s="60">
        <v>2.17681844117689E-2</v>
      </c>
      <c r="ACZ18510" s="60"/>
      <c r="ADA18510" s="60"/>
      <c r="ADB18510" s="60"/>
      <c r="ADC18510" s="60"/>
      <c r="ADD18510" s="60"/>
      <c r="ADE18510" s="60"/>
    </row>
    <row r="18511" spans="760:785" x14ac:dyDescent="0.25">
      <c r="ACF18511" s="60"/>
      <c r="ACG18511" s="60"/>
      <c r="ACH18511" s="60"/>
      <c r="ACI18511" s="60"/>
      <c r="ACJ18511" s="60"/>
      <c r="ACK18511" s="60"/>
      <c r="ACL18511" s="60"/>
      <c r="ACM18511" s="60"/>
      <c r="ACN18511" s="60"/>
      <c r="ACO18511" s="60"/>
      <c r="ACP18511" s="60"/>
      <c r="ACQ18511" s="60"/>
      <c r="ACR18511" s="60"/>
      <c r="ACS18511" s="60"/>
      <c r="ACT18511" s="60"/>
      <c r="ACU18511" s="60"/>
      <c r="ACV18511" s="60"/>
      <c r="ACW18511" s="60"/>
      <c r="ACX18511" s="60"/>
      <c r="ACY18511" s="60">
        <v>2.17681844117689E-2</v>
      </c>
      <c r="ACZ18511" s="60"/>
      <c r="ADA18511" s="60"/>
      <c r="ADB18511" s="60"/>
      <c r="ADC18511" s="60"/>
      <c r="ADD18511" s="60"/>
      <c r="ADE18511" s="60"/>
    </row>
    <row r="18512" spans="760:785" x14ac:dyDescent="0.25">
      <c r="ACF18512" s="60"/>
      <c r="ACG18512" s="60"/>
      <c r="ACH18512" s="60"/>
      <c r="ACI18512" s="60"/>
      <c r="ACJ18512" s="60"/>
      <c r="ACK18512" s="60"/>
      <c r="ACL18512" s="60"/>
      <c r="ACM18512" s="60"/>
      <c r="ACN18512" s="60"/>
      <c r="ACO18512" s="60"/>
      <c r="ACP18512" s="60"/>
      <c r="ACQ18512" s="60"/>
      <c r="ACR18512" s="60"/>
      <c r="ACS18512" s="60"/>
      <c r="ACT18512" s="60"/>
      <c r="ACU18512" s="60"/>
      <c r="ACV18512" s="60"/>
      <c r="ACW18512" s="60"/>
      <c r="ACX18512" s="60"/>
      <c r="ACY18512" s="60">
        <v>2.1710353026973502E-2</v>
      </c>
      <c r="ACZ18512" s="60"/>
      <c r="ADA18512" s="60"/>
      <c r="ADB18512" s="60"/>
      <c r="ADC18512" s="60"/>
      <c r="ADD18512" s="60"/>
      <c r="ADE18512" s="60"/>
    </row>
    <row r="18513" spans="760:785" x14ac:dyDescent="0.25">
      <c r="ACF18513" s="60"/>
      <c r="ACG18513" s="60"/>
      <c r="ACH18513" s="60"/>
      <c r="ACI18513" s="60"/>
      <c r="ACJ18513" s="60"/>
      <c r="ACK18513" s="60"/>
      <c r="ACL18513" s="60"/>
      <c r="ACM18513" s="60"/>
      <c r="ACN18513" s="60"/>
      <c r="ACO18513" s="60"/>
      <c r="ACP18513" s="60"/>
      <c r="ACQ18513" s="60"/>
      <c r="ACR18513" s="60"/>
      <c r="ACS18513" s="60"/>
      <c r="ACT18513" s="60"/>
      <c r="ACU18513" s="60"/>
      <c r="ACV18513" s="60"/>
      <c r="ACW18513" s="60"/>
      <c r="ACX18513" s="60"/>
      <c r="ACY18513" s="60">
        <v>2.1710353026973502E-2</v>
      </c>
      <c r="ACZ18513" s="60"/>
      <c r="ADA18513" s="60"/>
      <c r="ADB18513" s="60"/>
      <c r="ADC18513" s="60"/>
      <c r="ADD18513" s="60"/>
      <c r="ADE18513" s="60"/>
    </row>
    <row r="18514" spans="760:785" x14ac:dyDescent="0.25">
      <c r="ACF18514" s="60"/>
      <c r="ACG18514" s="60"/>
      <c r="ACH18514" s="60"/>
      <c r="ACI18514" s="60"/>
      <c r="ACJ18514" s="60"/>
      <c r="ACK18514" s="60"/>
      <c r="ACL18514" s="60"/>
      <c r="ACM18514" s="60"/>
      <c r="ACN18514" s="60"/>
      <c r="ACO18514" s="60"/>
      <c r="ACP18514" s="60"/>
      <c r="ACQ18514" s="60"/>
      <c r="ACR18514" s="60"/>
      <c r="ACS18514" s="60"/>
      <c r="ACT18514" s="60"/>
      <c r="ACU18514" s="60"/>
      <c r="ACV18514" s="60"/>
      <c r="ACW18514" s="60"/>
      <c r="ACX18514" s="60"/>
      <c r="ACY18514" s="60">
        <v>2.16179435630014E-2</v>
      </c>
      <c r="ACZ18514" s="60"/>
      <c r="ADA18514" s="60"/>
      <c r="ADB18514" s="60"/>
      <c r="ADC18514" s="60"/>
      <c r="ADD18514" s="60"/>
      <c r="ADE18514" s="60"/>
    </row>
    <row r="18515" spans="760:785" x14ac:dyDescent="0.25">
      <c r="ACF18515" s="60"/>
      <c r="ACG18515" s="60"/>
      <c r="ACH18515" s="60"/>
      <c r="ACI18515" s="60"/>
      <c r="ACJ18515" s="60"/>
      <c r="ACK18515" s="60"/>
      <c r="ACL18515" s="60"/>
      <c r="ACM18515" s="60"/>
      <c r="ACN18515" s="60"/>
      <c r="ACO18515" s="60"/>
      <c r="ACP18515" s="60"/>
      <c r="ACQ18515" s="60"/>
      <c r="ACR18515" s="60"/>
      <c r="ACS18515" s="60"/>
      <c r="ACT18515" s="60"/>
      <c r="ACU18515" s="60"/>
      <c r="ACV18515" s="60"/>
      <c r="ACW18515" s="60"/>
      <c r="ACX18515" s="60"/>
      <c r="ACY18515" s="60">
        <v>2.15184944692772E-2</v>
      </c>
      <c r="ACZ18515" s="60"/>
      <c r="ADA18515" s="60"/>
      <c r="ADB18515" s="60"/>
      <c r="ADC18515" s="60"/>
      <c r="ADD18515" s="60"/>
      <c r="ADE18515" s="60"/>
    </row>
    <row r="18516" spans="760:785" x14ac:dyDescent="0.25">
      <c r="ACF18516" s="60"/>
      <c r="ACG18516" s="60"/>
      <c r="ACH18516" s="60"/>
      <c r="ACI18516" s="60"/>
      <c r="ACJ18516" s="60"/>
      <c r="ACK18516" s="60"/>
      <c r="ACL18516" s="60"/>
      <c r="ACM18516" s="60"/>
      <c r="ACN18516" s="60"/>
      <c r="ACO18516" s="60"/>
      <c r="ACP18516" s="60"/>
      <c r="ACQ18516" s="60"/>
      <c r="ACR18516" s="60"/>
      <c r="ACS18516" s="60"/>
      <c r="ACT18516" s="60"/>
      <c r="ACU18516" s="60"/>
      <c r="ACV18516" s="60"/>
      <c r="ACW18516" s="60"/>
      <c r="ACX18516" s="60"/>
      <c r="ACY18516" s="60">
        <v>2.1505343191464799E-2</v>
      </c>
      <c r="ACZ18516" s="60"/>
      <c r="ADA18516" s="60"/>
      <c r="ADB18516" s="60"/>
      <c r="ADC18516" s="60"/>
      <c r="ADD18516" s="60"/>
      <c r="ADE18516" s="60"/>
    </row>
    <row r="18517" spans="760:785" x14ac:dyDescent="0.25">
      <c r="ACF18517" s="60"/>
      <c r="ACG18517" s="60"/>
      <c r="ACH18517" s="60"/>
      <c r="ACI18517" s="60"/>
      <c r="ACJ18517" s="60"/>
      <c r="ACK18517" s="60"/>
      <c r="ACL18517" s="60"/>
      <c r="ACM18517" s="60"/>
      <c r="ACN18517" s="60"/>
      <c r="ACO18517" s="60"/>
      <c r="ACP18517" s="60"/>
      <c r="ACQ18517" s="60"/>
      <c r="ACR18517" s="60"/>
      <c r="ACS18517" s="60"/>
      <c r="ACT18517" s="60"/>
      <c r="ACU18517" s="60"/>
      <c r="ACV18517" s="60"/>
      <c r="ACW18517" s="60"/>
      <c r="ACX18517" s="60"/>
      <c r="ACY18517" s="60">
        <v>2.1505343191464799E-2</v>
      </c>
      <c r="ACZ18517" s="60"/>
      <c r="ADA18517" s="60"/>
      <c r="ADB18517" s="60"/>
      <c r="ADC18517" s="60"/>
      <c r="ADD18517" s="60"/>
      <c r="ADE18517" s="60"/>
    </row>
    <row r="18518" spans="760:785" x14ac:dyDescent="0.25">
      <c r="ACF18518" s="60"/>
      <c r="ACG18518" s="60"/>
      <c r="ACH18518" s="60"/>
      <c r="ACI18518" s="60"/>
      <c r="ACJ18518" s="60"/>
      <c r="ACK18518" s="60"/>
      <c r="ACL18518" s="60"/>
      <c r="ACM18518" s="60"/>
      <c r="ACN18518" s="60"/>
      <c r="ACO18518" s="60"/>
      <c r="ACP18518" s="60"/>
      <c r="ACQ18518" s="60"/>
      <c r="ACR18518" s="60"/>
      <c r="ACS18518" s="60"/>
      <c r="ACT18518" s="60"/>
      <c r="ACU18518" s="60"/>
      <c r="ACV18518" s="60"/>
      <c r="ACW18518" s="60"/>
      <c r="ACX18518" s="60"/>
      <c r="ACY18518" s="60">
        <v>2.1504124709737199E-2</v>
      </c>
      <c r="ACZ18518" s="60"/>
      <c r="ADA18518" s="60"/>
      <c r="ADB18518" s="60"/>
      <c r="ADC18518" s="60"/>
      <c r="ADD18518" s="60"/>
      <c r="ADE18518" s="60"/>
    </row>
    <row r="18519" spans="760:785" x14ac:dyDescent="0.25">
      <c r="ACF18519" s="60"/>
      <c r="ACG18519" s="60"/>
      <c r="ACH18519" s="60"/>
      <c r="ACI18519" s="60"/>
      <c r="ACJ18519" s="60"/>
      <c r="ACK18519" s="60"/>
      <c r="ACL18519" s="60"/>
      <c r="ACM18519" s="60"/>
      <c r="ACN18519" s="60"/>
      <c r="ACO18519" s="60"/>
      <c r="ACP18519" s="60"/>
      <c r="ACQ18519" s="60"/>
      <c r="ACR18519" s="60"/>
      <c r="ACS18519" s="60"/>
      <c r="ACT18519" s="60"/>
      <c r="ACU18519" s="60"/>
      <c r="ACV18519" s="60"/>
      <c r="ACW18519" s="60"/>
      <c r="ACX18519" s="60"/>
      <c r="ACY18519" s="60">
        <v>2.1504124709737199E-2</v>
      </c>
      <c r="ACZ18519" s="60"/>
      <c r="ADA18519" s="60"/>
      <c r="ADB18519" s="60"/>
      <c r="ADC18519" s="60"/>
      <c r="ADD18519" s="60"/>
      <c r="ADE18519" s="60"/>
    </row>
    <row r="18520" spans="760:785" x14ac:dyDescent="0.25">
      <c r="ACF18520" s="60"/>
      <c r="ACG18520" s="60"/>
      <c r="ACH18520" s="60"/>
      <c r="ACI18520" s="60"/>
      <c r="ACJ18520" s="60"/>
      <c r="ACK18520" s="60"/>
      <c r="ACL18520" s="60"/>
      <c r="ACM18520" s="60"/>
      <c r="ACN18520" s="60"/>
      <c r="ACO18520" s="60"/>
      <c r="ACP18520" s="60"/>
      <c r="ACQ18520" s="60"/>
      <c r="ACR18520" s="60"/>
      <c r="ACS18520" s="60"/>
      <c r="ACT18520" s="60"/>
      <c r="ACU18520" s="60"/>
      <c r="ACV18520" s="60"/>
      <c r="ACW18520" s="60"/>
      <c r="ACX18520" s="60"/>
      <c r="ACY18520" s="60">
        <v>2.15017590797719E-2</v>
      </c>
      <c r="ACZ18520" s="60"/>
      <c r="ADA18520" s="60"/>
      <c r="ADB18520" s="60"/>
      <c r="ADC18520" s="60"/>
      <c r="ADD18520" s="60"/>
      <c r="ADE18520" s="60"/>
    </row>
    <row r="18521" spans="760:785" x14ac:dyDescent="0.25">
      <c r="ACF18521" s="60"/>
      <c r="ACG18521" s="60"/>
      <c r="ACH18521" s="60"/>
      <c r="ACI18521" s="60"/>
      <c r="ACJ18521" s="60"/>
      <c r="ACK18521" s="60"/>
      <c r="ACL18521" s="60"/>
      <c r="ACM18521" s="60"/>
      <c r="ACN18521" s="60"/>
      <c r="ACO18521" s="60"/>
      <c r="ACP18521" s="60"/>
      <c r="ACQ18521" s="60"/>
      <c r="ACR18521" s="60"/>
      <c r="ACS18521" s="60"/>
      <c r="ACT18521" s="60"/>
      <c r="ACU18521" s="60"/>
      <c r="ACV18521" s="60"/>
      <c r="ACW18521" s="60"/>
      <c r="ACX18521" s="60"/>
      <c r="ACY18521" s="60">
        <v>2.14749871292471E-2</v>
      </c>
      <c r="ACZ18521" s="60"/>
      <c r="ADA18521" s="60"/>
      <c r="ADB18521" s="60"/>
      <c r="ADC18521" s="60"/>
      <c r="ADD18521" s="60"/>
      <c r="ADE18521" s="60"/>
    </row>
    <row r="18522" spans="760:785" x14ac:dyDescent="0.25">
      <c r="ACF18522" s="60"/>
      <c r="ACG18522" s="60"/>
      <c r="ACH18522" s="60"/>
      <c r="ACI18522" s="60"/>
      <c r="ACJ18522" s="60"/>
      <c r="ACK18522" s="60"/>
      <c r="ACL18522" s="60"/>
      <c r="ACM18522" s="60"/>
      <c r="ACN18522" s="60"/>
      <c r="ACO18522" s="60"/>
      <c r="ACP18522" s="60"/>
      <c r="ACQ18522" s="60"/>
      <c r="ACR18522" s="60"/>
      <c r="ACS18522" s="60"/>
      <c r="ACT18522" s="60"/>
      <c r="ACU18522" s="60"/>
      <c r="ACV18522" s="60"/>
      <c r="ACW18522" s="60"/>
      <c r="ACX18522" s="60"/>
      <c r="ACY18522" s="60">
        <v>2.14749871292471E-2</v>
      </c>
      <c r="ACZ18522" s="60"/>
      <c r="ADA18522" s="60"/>
      <c r="ADB18522" s="60"/>
      <c r="ADC18522" s="60"/>
      <c r="ADD18522" s="60"/>
      <c r="ADE18522" s="60"/>
    </row>
    <row r="18523" spans="760:785" x14ac:dyDescent="0.25">
      <c r="ACF18523" s="60"/>
      <c r="ACG18523" s="60"/>
      <c r="ACH18523" s="60"/>
      <c r="ACI18523" s="60"/>
      <c r="ACJ18523" s="60"/>
      <c r="ACK18523" s="60"/>
      <c r="ACL18523" s="60"/>
      <c r="ACM18523" s="60"/>
      <c r="ACN18523" s="60"/>
      <c r="ACO18523" s="60"/>
      <c r="ACP18523" s="60"/>
      <c r="ACQ18523" s="60"/>
      <c r="ACR18523" s="60"/>
      <c r="ACS18523" s="60"/>
      <c r="ACT18523" s="60"/>
      <c r="ACU18523" s="60"/>
      <c r="ACV18523" s="60"/>
      <c r="ACW18523" s="60"/>
      <c r="ACX18523" s="60"/>
      <c r="ACY18523" s="60">
        <v>2.1471284988794199E-2</v>
      </c>
      <c r="ACZ18523" s="60"/>
      <c r="ADA18523" s="60"/>
      <c r="ADB18523" s="60"/>
      <c r="ADC18523" s="60"/>
      <c r="ADD18523" s="60"/>
      <c r="ADE18523" s="60"/>
    </row>
    <row r="18524" spans="760:785" x14ac:dyDescent="0.25">
      <c r="ACF18524" s="60"/>
      <c r="ACG18524" s="60"/>
      <c r="ACH18524" s="60"/>
      <c r="ACI18524" s="60"/>
      <c r="ACJ18524" s="60"/>
      <c r="ACK18524" s="60"/>
      <c r="ACL18524" s="60"/>
      <c r="ACM18524" s="60"/>
      <c r="ACN18524" s="60"/>
      <c r="ACO18524" s="60"/>
      <c r="ACP18524" s="60"/>
      <c r="ACQ18524" s="60"/>
      <c r="ACR18524" s="60"/>
      <c r="ACS18524" s="60"/>
      <c r="ACT18524" s="60"/>
      <c r="ACU18524" s="60"/>
      <c r="ACV18524" s="60"/>
      <c r="ACW18524" s="60"/>
      <c r="ACX18524" s="60"/>
      <c r="ACY18524" s="60">
        <v>2.1471284988794199E-2</v>
      </c>
      <c r="ACZ18524" s="60"/>
      <c r="ADA18524" s="60"/>
      <c r="ADB18524" s="60"/>
      <c r="ADC18524" s="60"/>
      <c r="ADD18524" s="60"/>
      <c r="ADE18524" s="60"/>
    </row>
    <row r="18525" spans="760:785" x14ac:dyDescent="0.25">
      <c r="ACF18525" s="60"/>
      <c r="ACG18525" s="60"/>
      <c r="ACH18525" s="60"/>
      <c r="ACI18525" s="60"/>
      <c r="ACJ18525" s="60"/>
      <c r="ACK18525" s="60"/>
      <c r="ACL18525" s="60"/>
      <c r="ACM18525" s="60"/>
      <c r="ACN18525" s="60"/>
      <c r="ACO18525" s="60"/>
      <c r="ACP18525" s="60"/>
      <c r="ACQ18525" s="60"/>
      <c r="ACR18525" s="60"/>
      <c r="ACS18525" s="60"/>
      <c r="ACT18525" s="60"/>
      <c r="ACU18525" s="60"/>
      <c r="ACV18525" s="60"/>
      <c r="ACW18525" s="60"/>
      <c r="ACX18525" s="60"/>
      <c r="ACY18525" s="60">
        <v>2.1423610837578499E-2</v>
      </c>
      <c r="ACZ18525" s="60"/>
      <c r="ADA18525" s="60"/>
      <c r="ADB18525" s="60"/>
      <c r="ADC18525" s="60"/>
      <c r="ADD18525" s="60"/>
      <c r="ADE18525" s="60"/>
    </row>
    <row r="18526" spans="760:785" x14ac:dyDescent="0.25">
      <c r="ACF18526" s="60"/>
      <c r="ACG18526" s="60"/>
      <c r="ACH18526" s="60"/>
      <c r="ACI18526" s="60"/>
      <c r="ACJ18526" s="60"/>
      <c r="ACK18526" s="60"/>
      <c r="ACL18526" s="60"/>
      <c r="ACM18526" s="60"/>
      <c r="ACN18526" s="60"/>
      <c r="ACO18526" s="60"/>
      <c r="ACP18526" s="60"/>
      <c r="ACQ18526" s="60"/>
      <c r="ACR18526" s="60"/>
      <c r="ACS18526" s="60"/>
      <c r="ACT18526" s="60"/>
      <c r="ACU18526" s="60"/>
      <c r="ACV18526" s="60"/>
      <c r="ACW18526" s="60"/>
      <c r="ACX18526" s="60"/>
      <c r="ACY18526" s="60">
        <v>2.1423610837578499E-2</v>
      </c>
      <c r="ACZ18526" s="60"/>
      <c r="ADA18526" s="60"/>
      <c r="ADB18526" s="60"/>
      <c r="ADC18526" s="60"/>
      <c r="ADD18526" s="60"/>
      <c r="ADE18526" s="60"/>
    </row>
    <row r="18527" spans="760:785" x14ac:dyDescent="0.25">
      <c r="ACF18527" s="60"/>
      <c r="ACG18527" s="60"/>
      <c r="ACH18527" s="60"/>
      <c r="ACI18527" s="60"/>
      <c r="ACJ18527" s="60"/>
      <c r="ACK18527" s="60"/>
      <c r="ACL18527" s="60"/>
      <c r="ACM18527" s="60"/>
      <c r="ACN18527" s="60"/>
      <c r="ACO18527" s="60"/>
      <c r="ACP18527" s="60"/>
      <c r="ACQ18527" s="60"/>
      <c r="ACR18527" s="60"/>
      <c r="ACS18527" s="60"/>
      <c r="ACT18527" s="60"/>
      <c r="ACU18527" s="60"/>
      <c r="ACV18527" s="60"/>
      <c r="ACW18527" s="60"/>
      <c r="ACX18527" s="60"/>
      <c r="ACY18527" s="60">
        <v>2.1388038253647199E-2</v>
      </c>
      <c r="ACZ18527" s="60"/>
      <c r="ADA18527" s="60"/>
      <c r="ADB18527" s="60"/>
      <c r="ADC18527" s="60"/>
      <c r="ADD18527" s="60"/>
      <c r="ADE18527" s="60"/>
    </row>
    <row r="18528" spans="760:785" x14ac:dyDescent="0.25">
      <c r="ACF18528" s="60"/>
      <c r="ACG18528" s="60"/>
      <c r="ACH18528" s="60"/>
      <c r="ACI18528" s="60"/>
      <c r="ACJ18528" s="60"/>
      <c r="ACK18528" s="60"/>
      <c r="ACL18528" s="60"/>
      <c r="ACM18528" s="60"/>
      <c r="ACN18528" s="60"/>
      <c r="ACO18528" s="60"/>
      <c r="ACP18528" s="60"/>
      <c r="ACQ18528" s="60"/>
      <c r="ACR18528" s="60"/>
      <c r="ACS18528" s="60"/>
      <c r="ACT18528" s="60"/>
      <c r="ACU18528" s="60"/>
      <c r="ACV18528" s="60"/>
      <c r="ACW18528" s="60"/>
      <c r="ACX18528" s="60"/>
      <c r="ACY18528" s="60">
        <v>2.1388038253647199E-2</v>
      </c>
      <c r="ACZ18528" s="60"/>
      <c r="ADA18528" s="60"/>
      <c r="ADB18528" s="60"/>
      <c r="ADC18528" s="60"/>
      <c r="ADD18528" s="60"/>
      <c r="ADE18528" s="60"/>
    </row>
    <row r="18529" spans="760:785" x14ac:dyDescent="0.25">
      <c r="ACF18529" s="60"/>
      <c r="ACG18529" s="60"/>
      <c r="ACH18529" s="60"/>
      <c r="ACI18529" s="60"/>
      <c r="ACJ18529" s="60"/>
      <c r="ACK18529" s="60"/>
      <c r="ACL18529" s="60"/>
      <c r="ACM18529" s="60"/>
      <c r="ACN18529" s="60"/>
      <c r="ACO18529" s="60"/>
      <c r="ACP18529" s="60"/>
      <c r="ACQ18529" s="60"/>
      <c r="ACR18529" s="60"/>
      <c r="ACS18529" s="60"/>
      <c r="ACT18529" s="60"/>
      <c r="ACU18529" s="60"/>
      <c r="ACV18529" s="60"/>
      <c r="ACW18529" s="60"/>
      <c r="ACX18529" s="60"/>
      <c r="ACY18529" s="60">
        <v>2.1384254110755299E-2</v>
      </c>
      <c r="ACZ18529" s="60"/>
      <c r="ADA18529" s="60"/>
      <c r="ADB18529" s="60"/>
      <c r="ADC18529" s="60"/>
      <c r="ADD18529" s="60"/>
      <c r="ADE18529" s="60"/>
    </row>
    <row r="18530" spans="760:785" x14ac:dyDescent="0.25">
      <c r="ACF18530" s="60"/>
      <c r="ACG18530" s="60"/>
      <c r="ACH18530" s="60"/>
      <c r="ACI18530" s="60"/>
      <c r="ACJ18530" s="60"/>
      <c r="ACK18530" s="60"/>
      <c r="ACL18530" s="60"/>
      <c r="ACM18530" s="60"/>
      <c r="ACN18530" s="60"/>
      <c r="ACO18530" s="60"/>
      <c r="ACP18530" s="60"/>
      <c r="ACQ18530" s="60"/>
      <c r="ACR18530" s="60"/>
      <c r="ACS18530" s="60"/>
      <c r="ACT18530" s="60"/>
      <c r="ACU18530" s="60"/>
      <c r="ACV18530" s="60"/>
      <c r="ACW18530" s="60"/>
      <c r="ACX18530" s="60"/>
      <c r="ACY18530" s="60">
        <v>2.1384254110755299E-2</v>
      </c>
      <c r="ACZ18530" s="60"/>
      <c r="ADA18530" s="60"/>
      <c r="ADB18530" s="60"/>
      <c r="ADC18530" s="60"/>
      <c r="ADD18530" s="60"/>
      <c r="ADE18530" s="60"/>
    </row>
    <row r="18531" spans="760:785" x14ac:dyDescent="0.25">
      <c r="ACF18531" s="60"/>
      <c r="ACG18531" s="60"/>
      <c r="ACH18531" s="60"/>
      <c r="ACI18531" s="60"/>
      <c r="ACJ18531" s="60"/>
      <c r="ACK18531" s="60"/>
      <c r="ACL18531" s="60"/>
      <c r="ACM18531" s="60"/>
      <c r="ACN18531" s="60"/>
      <c r="ACO18531" s="60"/>
      <c r="ACP18531" s="60"/>
      <c r="ACQ18531" s="60"/>
      <c r="ACR18531" s="60"/>
      <c r="ACS18531" s="60"/>
      <c r="ACT18531" s="60"/>
      <c r="ACU18531" s="60"/>
      <c r="ACV18531" s="60"/>
      <c r="ACW18531" s="60"/>
      <c r="ACX18531" s="60"/>
      <c r="ACY18531" s="60">
        <v>2.13647582537357E-2</v>
      </c>
      <c r="ACZ18531" s="60"/>
      <c r="ADA18531" s="60"/>
      <c r="ADB18531" s="60"/>
      <c r="ADC18531" s="60"/>
      <c r="ADD18531" s="60"/>
      <c r="ADE18531" s="60"/>
    </row>
    <row r="18532" spans="760:785" x14ac:dyDescent="0.25">
      <c r="ACF18532" s="60"/>
      <c r="ACG18532" s="60"/>
      <c r="ACH18532" s="60"/>
      <c r="ACI18532" s="60"/>
      <c r="ACJ18532" s="60"/>
      <c r="ACK18532" s="60"/>
      <c r="ACL18532" s="60"/>
      <c r="ACM18532" s="60"/>
      <c r="ACN18532" s="60"/>
      <c r="ACO18532" s="60"/>
      <c r="ACP18532" s="60"/>
      <c r="ACQ18532" s="60"/>
      <c r="ACR18532" s="60"/>
      <c r="ACS18532" s="60"/>
      <c r="ACT18532" s="60"/>
      <c r="ACU18532" s="60"/>
      <c r="ACV18532" s="60"/>
      <c r="ACW18532" s="60"/>
      <c r="ACX18532" s="60"/>
      <c r="ACY18532" s="60">
        <v>2.13647582537357E-2</v>
      </c>
      <c r="ACZ18532" s="60"/>
      <c r="ADA18532" s="60"/>
      <c r="ADB18532" s="60"/>
      <c r="ADC18532" s="60"/>
      <c r="ADD18532" s="60"/>
      <c r="ADE18532" s="60"/>
    </row>
    <row r="18533" spans="760:785" x14ac:dyDescent="0.25">
      <c r="ACF18533" s="60"/>
      <c r="ACG18533" s="60"/>
      <c r="ACH18533" s="60"/>
      <c r="ACI18533" s="60"/>
      <c r="ACJ18533" s="60"/>
      <c r="ACK18533" s="60"/>
      <c r="ACL18533" s="60"/>
      <c r="ACM18533" s="60"/>
      <c r="ACN18533" s="60"/>
      <c r="ACO18533" s="60"/>
      <c r="ACP18533" s="60"/>
      <c r="ACQ18533" s="60"/>
      <c r="ACR18533" s="60"/>
      <c r="ACS18533" s="60"/>
      <c r="ACT18533" s="60"/>
      <c r="ACU18533" s="60"/>
      <c r="ACV18533" s="60"/>
      <c r="ACW18533" s="60"/>
      <c r="ACX18533" s="60"/>
      <c r="ACY18533" s="60">
        <v>2.1363697017716898E-2</v>
      </c>
      <c r="ACZ18533" s="60"/>
      <c r="ADA18533" s="60"/>
      <c r="ADB18533" s="60"/>
      <c r="ADC18533" s="60"/>
      <c r="ADD18533" s="60"/>
      <c r="ADE18533" s="60"/>
    </row>
    <row r="18534" spans="760:785" x14ac:dyDescent="0.25">
      <c r="ACF18534" s="60"/>
      <c r="ACG18534" s="60"/>
      <c r="ACH18534" s="60"/>
      <c r="ACI18534" s="60"/>
      <c r="ACJ18534" s="60"/>
      <c r="ACK18534" s="60"/>
      <c r="ACL18534" s="60"/>
      <c r="ACM18534" s="60"/>
      <c r="ACN18534" s="60"/>
      <c r="ACO18534" s="60"/>
      <c r="ACP18534" s="60"/>
      <c r="ACQ18534" s="60"/>
      <c r="ACR18534" s="60"/>
      <c r="ACS18534" s="60"/>
      <c r="ACT18534" s="60"/>
      <c r="ACU18534" s="60"/>
      <c r="ACV18534" s="60"/>
      <c r="ACW18534" s="60"/>
      <c r="ACX18534" s="60"/>
      <c r="ACY18534" s="60">
        <v>2.1363697017716898E-2</v>
      </c>
      <c r="ACZ18534" s="60"/>
      <c r="ADA18534" s="60"/>
      <c r="ADB18534" s="60"/>
      <c r="ADC18534" s="60"/>
      <c r="ADD18534" s="60"/>
      <c r="ADE18534" s="60"/>
    </row>
    <row r="18535" spans="760:785" x14ac:dyDescent="0.25">
      <c r="ACF18535" s="60"/>
      <c r="ACG18535" s="60"/>
      <c r="ACH18535" s="60"/>
      <c r="ACI18535" s="60"/>
      <c r="ACJ18535" s="60"/>
      <c r="ACK18535" s="60"/>
      <c r="ACL18535" s="60"/>
      <c r="ACM18535" s="60"/>
      <c r="ACN18535" s="60"/>
      <c r="ACO18535" s="60"/>
      <c r="ACP18535" s="60"/>
      <c r="ACQ18535" s="60"/>
      <c r="ACR18535" s="60"/>
      <c r="ACS18535" s="60"/>
      <c r="ACT18535" s="60"/>
      <c r="ACU18535" s="60"/>
      <c r="ACV18535" s="60"/>
      <c r="ACW18535" s="60"/>
      <c r="ACX18535" s="60"/>
      <c r="ACY18535" s="60">
        <v>2.13626569556454E-2</v>
      </c>
      <c r="ACZ18535" s="60"/>
      <c r="ADA18535" s="60"/>
      <c r="ADB18535" s="60"/>
      <c r="ADC18535" s="60"/>
      <c r="ADD18535" s="60"/>
      <c r="ADE18535" s="60"/>
    </row>
    <row r="18536" spans="760:785" x14ac:dyDescent="0.25">
      <c r="ACF18536" s="60"/>
      <c r="ACG18536" s="60"/>
      <c r="ACH18536" s="60"/>
      <c r="ACI18536" s="60"/>
      <c r="ACJ18536" s="60"/>
      <c r="ACK18536" s="60"/>
      <c r="ACL18536" s="60"/>
      <c r="ACM18536" s="60"/>
      <c r="ACN18536" s="60"/>
      <c r="ACO18536" s="60"/>
      <c r="ACP18536" s="60"/>
      <c r="ACQ18536" s="60"/>
      <c r="ACR18536" s="60"/>
      <c r="ACS18536" s="60"/>
      <c r="ACT18536" s="60"/>
      <c r="ACU18536" s="60"/>
      <c r="ACV18536" s="60"/>
      <c r="ACW18536" s="60"/>
      <c r="ACX18536" s="60"/>
      <c r="ACY18536" s="60">
        <v>2.13626569556454E-2</v>
      </c>
      <c r="ACZ18536" s="60"/>
      <c r="ADA18536" s="60"/>
      <c r="ADB18536" s="60"/>
      <c r="ADC18536" s="60"/>
      <c r="ADD18536" s="60"/>
      <c r="ADE18536" s="60"/>
    </row>
    <row r="18537" spans="760:785" x14ac:dyDescent="0.25">
      <c r="ACF18537" s="60"/>
      <c r="ACG18537" s="60"/>
      <c r="ACH18537" s="60"/>
      <c r="ACI18537" s="60"/>
      <c r="ACJ18537" s="60"/>
      <c r="ACK18537" s="60"/>
      <c r="ACL18537" s="60"/>
      <c r="ACM18537" s="60"/>
      <c r="ACN18537" s="60"/>
      <c r="ACO18537" s="60"/>
      <c r="ACP18537" s="60"/>
      <c r="ACQ18537" s="60"/>
      <c r="ACR18537" s="60"/>
      <c r="ACS18537" s="60"/>
      <c r="ACT18537" s="60"/>
      <c r="ACU18537" s="60"/>
      <c r="ACV18537" s="60"/>
      <c r="ACW18537" s="60"/>
      <c r="ACX18537" s="60"/>
      <c r="ACY18537" s="60">
        <v>2.1344172756219901E-2</v>
      </c>
      <c r="ACZ18537" s="60"/>
      <c r="ADA18537" s="60"/>
      <c r="ADB18537" s="60"/>
      <c r="ADC18537" s="60"/>
      <c r="ADD18537" s="60"/>
      <c r="ADE18537" s="60"/>
    </row>
    <row r="18538" spans="760:785" x14ac:dyDescent="0.25">
      <c r="ACF18538" s="60"/>
      <c r="ACG18538" s="60"/>
      <c r="ACH18538" s="60"/>
      <c r="ACI18538" s="60"/>
      <c r="ACJ18538" s="60"/>
      <c r="ACK18538" s="60"/>
      <c r="ACL18538" s="60"/>
      <c r="ACM18538" s="60"/>
      <c r="ACN18538" s="60"/>
      <c r="ACO18538" s="60"/>
      <c r="ACP18538" s="60"/>
      <c r="ACQ18538" s="60"/>
      <c r="ACR18538" s="60"/>
      <c r="ACS18538" s="60"/>
      <c r="ACT18538" s="60"/>
      <c r="ACU18538" s="60"/>
      <c r="ACV18538" s="60"/>
      <c r="ACW18538" s="60"/>
      <c r="ACX18538" s="60"/>
      <c r="ACY18538" s="60">
        <v>2.1344172756219901E-2</v>
      </c>
      <c r="ACZ18538" s="60"/>
      <c r="ADA18538" s="60"/>
      <c r="ADB18538" s="60"/>
      <c r="ADC18538" s="60"/>
      <c r="ADD18538" s="60"/>
      <c r="ADE18538" s="60"/>
    </row>
    <row r="18539" spans="760:785" x14ac:dyDescent="0.25">
      <c r="ACF18539" s="60"/>
      <c r="ACG18539" s="60"/>
      <c r="ACH18539" s="60"/>
      <c r="ACI18539" s="60"/>
      <c r="ACJ18539" s="60"/>
      <c r="ACK18539" s="60"/>
      <c r="ACL18539" s="60"/>
      <c r="ACM18539" s="60"/>
      <c r="ACN18539" s="60"/>
      <c r="ACO18539" s="60"/>
      <c r="ACP18539" s="60"/>
      <c r="ACQ18539" s="60"/>
      <c r="ACR18539" s="60"/>
      <c r="ACS18539" s="60"/>
      <c r="ACT18539" s="60"/>
      <c r="ACU18539" s="60"/>
      <c r="ACV18539" s="60"/>
      <c r="ACW18539" s="60"/>
      <c r="ACX18539" s="60"/>
      <c r="ACY18539" s="60">
        <v>2.12769103503214E-2</v>
      </c>
      <c r="ACZ18539" s="60"/>
      <c r="ADA18539" s="60"/>
      <c r="ADB18539" s="60"/>
      <c r="ADC18539" s="60"/>
      <c r="ADD18539" s="60"/>
      <c r="ADE18539" s="60"/>
    </row>
    <row r="18540" spans="760:785" x14ac:dyDescent="0.25">
      <c r="ACF18540" s="60"/>
      <c r="ACG18540" s="60"/>
      <c r="ACH18540" s="60"/>
      <c r="ACI18540" s="60"/>
      <c r="ACJ18540" s="60"/>
      <c r="ACK18540" s="60"/>
      <c r="ACL18540" s="60"/>
      <c r="ACM18540" s="60"/>
      <c r="ACN18540" s="60"/>
      <c r="ACO18540" s="60"/>
      <c r="ACP18540" s="60"/>
      <c r="ACQ18540" s="60"/>
      <c r="ACR18540" s="60"/>
      <c r="ACS18540" s="60"/>
      <c r="ACT18540" s="60"/>
      <c r="ACU18540" s="60"/>
      <c r="ACV18540" s="60"/>
      <c r="ACW18540" s="60"/>
      <c r="ACX18540" s="60"/>
      <c r="ACY18540" s="60">
        <v>2.12769103503214E-2</v>
      </c>
      <c r="ACZ18540" s="60"/>
      <c r="ADA18540" s="60"/>
      <c r="ADB18540" s="60"/>
      <c r="ADC18540" s="60"/>
      <c r="ADD18540" s="60"/>
      <c r="ADE18540" s="60"/>
    </row>
    <row r="18541" spans="760:785" x14ac:dyDescent="0.25">
      <c r="ACF18541" s="60"/>
      <c r="ACG18541" s="60"/>
      <c r="ACH18541" s="60"/>
      <c r="ACI18541" s="60"/>
      <c r="ACJ18541" s="60"/>
      <c r="ACK18541" s="60"/>
      <c r="ACL18541" s="60"/>
      <c r="ACM18541" s="60"/>
      <c r="ACN18541" s="60"/>
      <c r="ACO18541" s="60"/>
      <c r="ACP18541" s="60"/>
      <c r="ACQ18541" s="60"/>
      <c r="ACR18541" s="60"/>
      <c r="ACS18541" s="60"/>
      <c r="ACT18541" s="60"/>
      <c r="ACU18541" s="60"/>
      <c r="ACV18541" s="60"/>
      <c r="ACW18541" s="60"/>
      <c r="ACX18541" s="60"/>
      <c r="ACY18541" s="60">
        <v>2.12513405213949E-2</v>
      </c>
      <c r="ACZ18541" s="60"/>
      <c r="ADA18541" s="60"/>
      <c r="ADB18541" s="60"/>
      <c r="ADC18541" s="60"/>
      <c r="ADD18541" s="60"/>
      <c r="ADE18541" s="60"/>
    </row>
    <row r="18542" spans="760:785" x14ac:dyDescent="0.25">
      <c r="ACF18542" s="60"/>
      <c r="ACG18542" s="60"/>
      <c r="ACH18542" s="60"/>
      <c r="ACI18542" s="60"/>
      <c r="ACJ18542" s="60"/>
      <c r="ACK18542" s="60"/>
      <c r="ACL18542" s="60"/>
      <c r="ACM18542" s="60"/>
      <c r="ACN18542" s="60"/>
      <c r="ACO18542" s="60"/>
      <c r="ACP18542" s="60"/>
      <c r="ACQ18542" s="60"/>
      <c r="ACR18542" s="60"/>
      <c r="ACS18542" s="60"/>
      <c r="ACT18542" s="60"/>
      <c r="ACU18542" s="60"/>
      <c r="ACV18542" s="60"/>
      <c r="ACW18542" s="60"/>
      <c r="ACX18542" s="60"/>
      <c r="ACY18542" s="60">
        <v>2.12513405213949E-2</v>
      </c>
      <c r="ACZ18542" s="60"/>
      <c r="ADA18542" s="60"/>
      <c r="ADB18542" s="60"/>
      <c r="ADC18542" s="60"/>
      <c r="ADD18542" s="60"/>
      <c r="ADE18542" s="60"/>
    </row>
    <row r="18543" spans="760:785" x14ac:dyDescent="0.25">
      <c r="ACF18543" s="60"/>
      <c r="ACG18543" s="60"/>
      <c r="ACH18543" s="60"/>
      <c r="ACI18543" s="60"/>
      <c r="ACJ18543" s="60"/>
      <c r="ACK18543" s="60"/>
      <c r="ACL18543" s="60"/>
      <c r="ACM18543" s="60"/>
      <c r="ACN18543" s="60"/>
      <c r="ACO18543" s="60"/>
      <c r="ACP18543" s="60"/>
      <c r="ACQ18543" s="60"/>
      <c r="ACR18543" s="60"/>
      <c r="ACS18543" s="60"/>
      <c r="ACT18543" s="60"/>
      <c r="ACU18543" s="60"/>
      <c r="ACV18543" s="60"/>
      <c r="ACW18543" s="60"/>
      <c r="ACX18543" s="60"/>
      <c r="ACY18543" s="60">
        <v>2.1237537300118701E-2</v>
      </c>
      <c r="ACZ18543" s="60"/>
      <c r="ADA18543" s="60"/>
      <c r="ADB18543" s="60"/>
      <c r="ADC18543" s="60"/>
      <c r="ADD18543" s="60"/>
      <c r="ADE18543" s="60"/>
    </row>
    <row r="18544" spans="760:785" x14ac:dyDescent="0.25">
      <c r="ACF18544" s="60"/>
      <c r="ACG18544" s="60"/>
      <c r="ACH18544" s="60"/>
      <c r="ACI18544" s="60"/>
      <c r="ACJ18544" s="60"/>
      <c r="ACK18544" s="60"/>
      <c r="ACL18544" s="60"/>
      <c r="ACM18544" s="60"/>
      <c r="ACN18544" s="60"/>
      <c r="ACO18544" s="60"/>
      <c r="ACP18544" s="60"/>
      <c r="ACQ18544" s="60"/>
      <c r="ACR18544" s="60"/>
      <c r="ACS18544" s="60"/>
      <c r="ACT18544" s="60"/>
      <c r="ACU18544" s="60"/>
      <c r="ACV18544" s="60"/>
      <c r="ACW18544" s="60"/>
      <c r="ACX18544" s="60"/>
      <c r="ACY18544" s="60">
        <v>2.1237537300118701E-2</v>
      </c>
      <c r="ACZ18544" s="60"/>
      <c r="ADA18544" s="60"/>
      <c r="ADB18544" s="60"/>
      <c r="ADC18544" s="60"/>
      <c r="ADD18544" s="60"/>
      <c r="ADE18544" s="60"/>
    </row>
    <row r="18545" spans="760:785" x14ac:dyDescent="0.25">
      <c r="ACF18545" s="60"/>
      <c r="ACG18545" s="60"/>
      <c r="ACH18545" s="60"/>
      <c r="ACI18545" s="60"/>
      <c r="ACJ18545" s="60"/>
      <c r="ACK18545" s="60"/>
      <c r="ACL18545" s="60"/>
      <c r="ACM18545" s="60"/>
      <c r="ACN18545" s="60"/>
      <c r="ACO18545" s="60"/>
      <c r="ACP18545" s="60"/>
      <c r="ACQ18545" s="60"/>
      <c r="ACR18545" s="60"/>
      <c r="ACS18545" s="60"/>
      <c r="ACT18545" s="60"/>
      <c r="ACU18545" s="60"/>
      <c r="ACV18545" s="60"/>
      <c r="ACW18545" s="60"/>
      <c r="ACX18545" s="60"/>
      <c r="ACY18545" s="60">
        <v>2.12257094315422E-2</v>
      </c>
      <c r="ACZ18545" s="60"/>
      <c r="ADA18545" s="60"/>
      <c r="ADB18545" s="60"/>
      <c r="ADC18545" s="60"/>
      <c r="ADD18545" s="60"/>
      <c r="ADE18545" s="60"/>
    </row>
    <row r="18546" spans="760:785" x14ac:dyDescent="0.25">
      <c r="ACF18546" s="60"/>
      <c r="ACG18546" s="60"/>
      <c r="ACH18546" s="60"/>
      <c r="ACI18546" s="60"/>
      <c r="ACJ18546" s="60"/>
      <c r="ACK18546" s="60"/>
      <c r="ACL18546" s="60"/>
      <c r="ACM18546" s="60"/>
      <c r="ACN18546" s="60"/>
      <c r="ACO18546" s="60"/>
      <c r="ACP18546" s="60"/>
      <c r="ACQ18546" s="60"/>
      <c r="ACR18546" s="60"/>
      <c r="ACS18546" s="60"/>
      <c r="ACT18546" s="60"/>
      <c r="ACU18546" s="60"/>
      <c r="ACV18546" s="60"/>
      <c r="ACW18546" s="60"/>
      <c r="ACX18546" s="60"/>
      <c r="ACY18546" s="60">
        <v>2.1149543780231501E-2</v>
      </c>
      <c r="ACZ18546" s="60"/>
      <c r="ADA18546" s="60"/>
      <c r="ADB18546" s="60"/>
      <c r="ADC18546" s="60"/>
      <c r="ADD18546" s="60"/>
      <c r="ADE18546" s="60"/>
    </row>
    <row r="18547" spans="760:785" x14ac:dyDescent="0.25">
      <c r="ACF18547" s="60"/>
      <c r="ACG18547" s="60"/>
      <c r="ACH18547" s="60"/>
      <c r="ACI18547" s="60"/>
      <c r="ACJ18547" s="60"/>
      <c r="ACK18547" s="60"/>
      <c r="ACL18547" s="60"/>
      <c r="ACM18547" s="60"/>
      <c r="ACN18547" s="60"/>
      <c r="ACO18547" s="60"/>
      <c r="ACP18547" s="60"/>
      <c r="ACQ18547" s="60"/>
      <c r="ACR18547" s="60"/>
      <c r="ACS18547" s="60"/>
      <c r="ACT18547" s="60"/>
      <c r="ACU18547" s="60"/>
      <c r="ACV18547" s="60"/>
      <c r="ACW18547" s="60"/>
      <c r="ACX18547" s="60"/>
      <c r="ACY18547" s="60">
        <v>2.1149543780231501E-2</v>
      </c>
      <c r="ACZ18547" s="60"/>
      <c r="ADA18547" s="60"/>
      <c r="ADB18547" s="60"/>
      <c r="ADC18547" s="60"/>
      <c r="ADD18547" s="60"/>
      <c r="ADE18547" s="60"/>
    </row>
    <row r="18548" spans="760:785" x14ac:dyDescent="0.25">
      <c r="ACF18548" s="60"/>
      <c r="ACG18548" s="60"/>
      <c r="ACH18548" s="60"/>
      <c r="ACI18548" s="60"/>
      <c r="ACJ18548" s="60"/>
      <c r="ACK18548" s="60"/>
      <c r="ACL18548" s="60"/>
      <c r="ACM18548" s="60"/>
      <c r="ACN18548" s="60"/>
      <c r="ACO18548" s="60"/>
      <c r="ACP18548" s="60"/>
      <c r="ACQ18548" s="60"/>
      <c r="ACR18548" s="60"/>
      <c r="ACS18548" s="60"/>
      <c r="ACT18548" s="60"/>
      <c r="ACU18548" s="60"/>
      <c r="ACV18548" s="60"/>
      <c r="ACW18548" s="60"/>
      <c r="ACX18548" s="60"/>
      <c r="ACY18548" s="60">
        <v>2.10299470948264E-2</v>
      </c>
      <c r="ACZ18548" s="60"/>
      <c r="ADA18548" s="60"/>
      <c r="ADB18548" s="60"/>
      <c r="ADC18548" s="60"/>
      <c r="ADD18548" s="60"/>
      <c r="ADE18548" s="60"/>
    </row>
    <row r="18549" spans="760:785" x14ac:dyDescent="0.25">
      <c r="ACF18549" s="60"/>
      <c r="ACG18549" s="60"/>
      <c r="ACH18549" s="60"/>
      <c r="ACI18549" s="60"/>
      <c r="ACJ18549" s="60"/>
      <c r="ACK18549" s="60"/>
      <c r="ACL18549" s="60"/>
      <c r="ACM18549" s="60"/>
      <c r="ACN18549" s="60"/>
      <c r="ACO18549" s="60"/>
      <c r="ACP18549" s="60"/>
      <c r="ACQ18549" s="60"/>
      <c r="ACR18549" s="60"/>
      <c r="ACS18549" s="60"/>
      <c r="ACT18549" s="60"/>
      <c r="ACU18549" s="60"/>
      <c r="ACV18549" s="60"/>
      <c r="ACW18549" s="60"/>
      <c r="ACX18549" s="60"/>
      <c r="ACY18549" s="60">
        <v>2.10299470948264E-2</v>
      </c>
      <c r="ACZ18549" s="60"/>
      <c r="ADA18549" s="60"/>
      <c r="ADB18549" s="60"/>
      <c r="ADC18549" s="60"/>
      <c r="ADD18549" s="60"/>
      <c r="ADE18549" s="60"/>
    </row>
    <row r="18550" spans="760:785" x14ac:dyDescent="0.25">
      <c r="ACF18550" s="60"/>
      <c r="ACG18550" s="60"/>
      <c r="ACH18550" s="60"/>
      <c r="ACI18550" s="60"/>
      <c r="ACJ18550" s="60"/>
      <c r="ACK18550" s="60"/>
      <c r="ACL18550" s="60"/>
      <c r="ACM18550" s="60"/>
      <c r="ACN18550" s="60"/>
      <c r="ACO18550" s="60"/>
      <c r="ACP18550" s="60"/>
      <c r="ACQ18550" s="60"/>
      <c r="ACR18550" s="60"/>
      <c r="ACS18550" s="60"/>
      <c r="ACT18550" s="60"/>
      <c r="ACU18550" s="60"/>
      <c r="ACV18550" s="60"/>
      <c r="ACW18550" s="60"/>
      <c r="ACX18550" s="60"/>
      <c r="ACY18550" s="60">
        <v>2.1016364837106599E-2</v>
      </c>
      <c r="ACZ18550" s="60"/>
      <c r="ADA18550" s="60"/>
      <c r="ADB18550" s="60"/>
      <c r="ADC18550" s="60"/>
      <c r="ADD18550" s="60"/>
      <c r="ADE18550" s="60"/>
    </row>
    <row r="18551" spans="760:785" x14ac:dyDescent="0.25">
      <c r="ACF18551" s="60"/>
      <c r="ACG18551" s="60"/>
      <c r="ACH18551" s="60"/>
      <c r="ACI18551" s="60"/>
      <c r="ACJ18551" s="60"/>
      <c r="ACK18551" s="60"/>
      <c r="ACL18551" s="60"/>
      <c r="ACM18551" s="60"/>
      <c r="ACN18551" s="60"/>
      <c r="ACO18551" s="60"/>
      <c r="ACP18551" s="60"/>
      <c r="ACQ18551" s="60"/>
      <c r="ACR18551" s="60"/>
      <c r="ACS18551" s="60"/>
      <c r="ACT18551" s="60"/>
      <c r="ACU18551" s="60"/>
      <c r="ACV18551" s="60"/>
      <c r="ACW18551" s="60"/>
      <c r="ACX18551" s="60"/>
      <c r="ACY18551" s="60">
        <v>2.1016364837106599E-2</v>
      </c>
      <c r="ACZ18551" s="60"/>
      <c r="ADA18551" s="60"/>
      <c r="ADB18551" s="60"/>
      <c r="ADC18551" s="60"/>
      <c r="ADD18551" s="60"/>
      <c r="ADE18551" s="60"/>
    </row>
    <row r="18552" spans="760:785" x14ac:dyDescent="0.25">
      <c r="ACF18552" s="60"/>
      <c r="ACG18552" s="60"/>
      <c r="ACH18552" s="60"/>
      <c r="ACI18552" s="60"/>
      <c r="ACJ18552" s="60"/>
      <c r="ACK18552" s="60"/>
      <c r="ACL18552" s="60"/>
      <c r="ACM18552" s="60"/>
      <c r="ACN18552" s="60"/>
      <c r="ACO18552" s="60"/>
      <c r="ACP18552" s="60"/>
      <c r="ACQ18552" s="60"/>
      <c r="ACR18552" s="60"/>
      <c r="ACS18552" s="60"/>
      <c r="ACT18552" s="60"/>
      <c r="ACU18552" s="60"/>
      <c r="ACV18552" s="60"/>
      <c r="ACW18552" s="60"/>
      <c r="ACX18552" s="60"/>
      <c r="ACY18552" s="60">
        <v>2.0940443418648501E-2</v>
      </c>
      <c r="ACZ18552" s="60"/>
      <c r="ADA18552" s="60"/>
      <c r="ADB18552" s="60"/>
      <c r="ADC18552" s="60"/>
      <c r="ADD18552" s="60"/>
      <c r="ADE18552" s="60"/>
    </row>
    <row r="18553" spans="760:785" x14ac:dyDescent="0.25">
      <c r="ACF18553" s="60"/>
      <c r="ACG18553" s="60"/>
      <c r="ACH18553" s="60"/>
      <c r="ACI18553" s="60"/>
      <c r="ACJ18553" s="60"/>
      <c r="ACK18553" s="60"/>
      <c r="ACL18553" s="60"/>
      <c r="ACM18553" s="60"/>
      <c r="ACN18553" s="60"/>
      <c r="ACO18553" s="60"/>
      <c r="ACP18553" s="60"/>
      <c r="ACQ18553" s="60"/>
      <c r="ACR18553" s="60"/>
      <c r="ACS18553" s="60"/>
      <c r="ACT18553" s="60"/>
      <c r="ACU18553" s="60"/>
      <c r="ACV18553" s="60"/>
      <c r="ACW18553" s="60"/>
      <c r="ACX18553" s="60"/>
      <c r="ACY18553" s="60">
        <v>2.0940443418648501E-2</v>
      </c>
      <c r="ACZ18553" s="60"/>
      <c r="ADA18553" s="60"/>
      <c r="ADB18553" s="60"/>
      <c r="ADC18553" s="60"/>
      <c r="ADD18553" s="60"/>
      <c r="ADE18553" s="60"/>
    </row>
    <row r="18554" spans="760:785" x14ac:dyDescent="0.25">
      <c r="ACF18554" s="60"/>
      <c r="ACG18554" s="60"/>
      <c r="ACH18554" s="60"/>
      <c r="ACI18554" s="60"/>
      <c r="ACJ18554" s="60"/>
      <c r="ACK18554" s="60"/>
      <c r="ACL18554" s="60"/>
      <c r="ACM18554" s="60"/>
      <c r="ACN18554" s="60"/>
      <c r="ACO18554" s="60"/>
      <c r="ACP18554" s="60"/>
      <c r="ACQ18554" s="60"/>
      <c r="ACR18554" s="60"/>
      <c r="ACS18554" s="60"/>
      <c r="ACT18554" s="60"/>
      <c r="ACU18554" s="60"/>
      <c r="ACV18554" s="60"/>
      <c r="ACW18554" s="60"/>
      <c r="ACX18554" s="60"/>
      <c r="ACY18554" s="60">
        <v>2.0880176667317899E-2</v>
      </c>
      <c r="ACZ18554" s="60"/>
      <c r="ADA18554" s="60"/>
      <c r="ADB18554" s="60"/>
      <c r="ADC18554" s="60"/>
      <c r="ADD18554" s="60"/>
      <c r="ADE18554" s="60"/>
    </row>
    <row r="18555" spans="760:785" x14ac:dyDescent="0.25">
      <c r="ACF18555" s="60"/>
      <c r="ACG18555" s="60"/>
      <c r="ACH18555" s="60"/>
      <c r="ACI18555" s="60"/>
      <c r="ACJ18555" s="60"/>
      <c r="ACK18555" s="60"/>
      <c r="ACL18555" s="60"/>
      <c r="ACM18555" s="60"/>
      <c r="ACN18555" s="60"/>
      <c r="ACO18555" s="60"/>
      <c r="ACP18555" s="60"/>
      <c r="ACQ18555" s="60"/>
      <c r="ACR18555" s="60"/>
      <c r="ACS18555" s="60"/>
      <c r="ACT18555" s="60"/>
      <c r="ACU18555" s="60"/>
      <c r="ACV18555" s="60"/>
      <c r="ACW18555" s="60"/>
      <c r="ACX18555" s="60"/>
      <c r="ACY18555" s="60">
        <v>2.0880176667317899E-2</v>
      </c>
      <c r="ACZ18555" s="60"/>
      <c r="ADA18555" s="60"/>
      <c r="ADB18555" s="60"/>
      <c r="ADC18555" s="60"/>
      <c r="ADD18555" s="60"/>
      <c r="ADE18555" s="60"/>
    </row>
    <row r="18556" spans="760:785" x14ac:dyDescent="0.25">
      <c r="ACF18556" s="60"/>
      <c r="ACG18556" s="60"/>
      <c r="ACH18556" s="60"/>
      <c r="ACI18556" s="60"/>
      <c r="ACJ18556" s="60"/>
      <c r="ACK18556" s="60"/>
      <c r="ACL18556" s="60"/>
      <c r="ACM18556" s="60"/>
      <c r="ACN18556" s="60"/>
      <c r="ACO18556" s="60"/>
      <c r="ACP18556" s="60"/>
      <c r="ACQ18556" s="60"/>
      <c r="ACR18556" s="60"/>
      <c r="ACS18556" s="60"/>
      <c r="ACT18556" s="60"/>
      <c r="ACU18556" s="60"/>
      <c r="ACV18556" s="60"/>
      <c r="ACW18556" s="60"/>
      <c r="ACX18556" s="60"/>
      <c r="ACY18556" s="60">
        <v>2.08622740353663E-2</v>
      </c>
      <c r="ACZ18556" s="60"/>
      <c r="ADA18556" s="60"/>
      <c r="ADB18556" s="60"/>
      <c r="ADC18556" s="60"/>
      <c r="ADD18556" s="60"/>
      <c r="ADE18556" s="60"/>
    </row>
    <row r="18557" spans="760:785" x14ac:dyDescent="0.25">
      <c r="ACF18557" s="60"/>
      <c r="ACG18557" s="60"/>
      <c r="ACH18557" s="60"/>
      <c r="ACI18557" s="60"/>
      <c r="ACJ18557" s="60"/>
      <c r="ACK18557" s="60"/>
      <c r="ACL18557" s="60"/>
      <c r="ACM18557" s="60"/>
      <c r="ACN18557" s="60"/>
      <c r="ACO18557" s="60"/>
      <c r="ACP18557" s="60"/>
      <c r="ACQ18557" s="60"/>
      <c r="ACR18557" s="60"/>
      <c r="ACS18557" s="60"/>
      <c r="ACT18557" s="60"/>
      <c r="ACU18557" s="60"/>
      <c r="ACV18557" s="60"/>
      <c r="ACW18557" s="60"/>
      <c r="ACX18557" s="60"/>
      <c r="ACY18557" s="60">
        <v>2.08622740353663E-2</v>
      </c>
      <c r="ACZ18557" s="60"/>
      <c r="ADA18557" s="60"/>
      <c r="ADB18557" s="60"/>
      <c r="ADC18557" s="60"/>
      <c r="ADD18557" s="60"/>
      <c r="ADE18557" s="60"/>
    </row>
    <row r="18558" spans="760:785" x14ac:dyDescent="0.25">
      <c r="ACF18558" s="60"/>
      <c r="ACG18558" s="60"/>
      <c r="ACH18558" s="60"/>
      <c r="ACI18558" s="60"/>
      <c r="ACJ18558" s="60"/>
      <c r="ACK18558" s="60"/>
      <c r="ACL18558" s="60"/>
      <c r="ACM18558" s="60"/>
      <c r="ACN18558" s="60"/>
      <c r="ACO18558" s="60"/>
      <c r="ACP18558" s="60"/>
      <c r="ACQ18558" s="60"/>
      <c r="ACR18558" s="60"/>
      <c r="ACS18558" s="60"/>
      <c r="ACT18558" s="60"/>
      <c r="ACU18558" s="60"/>
      <c r="ACV18558" s="60"/>
      <c r="ACW18558" s="60"/>
      <c r="ACX18558" s="60"/>
      <c r="ACY18558" s="60">
        <v>2.0760738810871E-2</v>
      </c>
      <c r="ACZ18558" s="60"/>
      <c r="ADA18558" s="60"/>
      <c r="ADB18558" s="60"/>
      <c r="ADC18558" s="60"/>
      <c r="ADD18558" s="60"/>
      <c r="ADE18558" s="60"/>
    </row>
    <row r="18559" spans="760:785" x14ac:dyDescent="0.25">
      <c r="ACF18559" s="60"/>
      <c r="ACG18559" s="60"/>
      <c r="ACH18559" s="60"/>
      <c r="ACI18559" s="60"/>
      <c r="ACJ18559" s="60"/>
      <c r="ACK18559" s="60"/>
      <c r="ACL18559" s="60"/>
      <c r="ACM18559" s="60"/>
      <c r="ACN18559" s="60"/>
      <c r="ACO18559" s="60"/>
      <c r="ACP18559" s="60"/>
      <c r="ACQ18559" s="60"/>
      <c r="ACR18559" s="60"/>
      <c r="ACS18559" s="60"/>
      <c r="ACT18559" s="60"/>
      <c r="ACU18559" s="60"/>
      <c r="ACV18559" s="60"/>
      <c r="ACW18559" s="60"/>
      <c r="ACX18559" s="60"/>
      <c r="ACY18559" s="60">
        <v>2.0760738810871E-2</v>
      </c>
      <c r="ACZ18559" s="60"/>
      <c r="ADA18559" s="60"/>
      <c r="ADB18559" s="60"/>
      <c r="ADC18559" s="60"/>
      <c r="ADD18559" s="60"/>
      <c r="ADE18559" s="60"/>
    </row>
    <row r="18560" spans="760:785" x14ac:dyDescent="0.25">
      <c r="ACF18560" s="60"/>
      <c r="ACG18560" s="60"/>
      <c r="ACH18560" s="60"/>
      <c r="ACI18560" s="60"/>
      <c r="ACJ18560" s="60"/>
      <c r="ACK18560" s="60"/>
      <c r="ACL18560" s="60"/>
      <c r="ACM18560" s="60"/>
      <c r="ACN18560" s="60"/>
      <c r="ACO18560" s="60"/>
      <c r="ACP18560" s="60"/>
      <c r="ACQ18560" s="60"/>
      <c r="ACR18560" s="60"/>
      <c r="ACS18560" s="60"/>
      <c r="ACT18560" s="60"/>
      <c r="ACU18560" s="60"/>
      <c r="ACV18560" s="60"/>
      <c r="ACW18560" s="60"/>
      <c r="ACX18560" s="60"/>
      <c r="ACY18560" s="60">
        <v>2.0612388350513901E-2</v>
      </c>
      <c r="ACZ18560" s="60"/>
      <c r="ADA18560" s="60"/>
      <c r="ADB18560" s="60"/>
      <c r="ADC18560" s="60"/>
      <c r="ADD18560" s="60"/>
      <c r="ADE18560" s="60"/>
    </row>
    <row r="18561" spans="760:785" x14ac:dyDescent="0.25">
      <c r="ACF18561" s="60"/>
      <c r="ACG18561" s="60"/>
      <c r="ACH18561" s="60"/>
      <c r="ACI18561" s="60"/>
      <c r="ACJ18561" s="60"/>
      <c r="ACK18561" s="60"/>
      <c r="ACL18561" s="60"/>
      <c r="ACM18561" s="60"/>
      <c r="ACN18561" s="60"/>
      <c r="ACO18561" s="60"/>
      <c r="ACP18561" s="60"/>
      <c r="ACQ18561" s="60"/>
      <c r="ACR18561" s="60"/>
      <c r="ACS18561" s="60"/>
      <c r="ACT18561" s="60"/>
      <c r="ACU18561" s="60"/>
      <c r="ACV18561" s="60"/>
      <c r="ACW18561" s="60"/>
      <c r="ACX18561" s="60"/>
      <c r="ACY18561" s="60">
        <v>2.0612388350513901E-2</v>
      </c>
      <c r="ACZ18561" s="60"/>
      <c r="ADA18561" s="60"/>
      <c r="ADB18561" s="60"/>
      <c r="ADC18561" s="60"/>
      <c r="ADD18561" s="60"/>
      <c r="ADE18561" s="60"/>
    </row>
    <row r="18562" spans="760:785" x14ac:dyDescent="0.25">
      <c r="ACF18562" s="60"/>
      <c r="ACG18562" s="60"/>
      <c r="ACH18562" s="60"/>
      <c r="ACI18562" s="60"/>
      <c r="ACJ18562" s="60"/>
      <c r="ACK18562" s="60"/>
      <c r="ACL18562" s="60"/>
      <c r="ACM18562" s="60"/>
      <c r="ACN18562" s="60"/>
      <c r="ACO18562" s="60"/>
      <c r="ACP18562" s="60"/>
      <c r="ACQ18562" s="60"/>
      <c r="ACR18562" s="60"/>
      <c r="ACS18562" s="60"/>
      <c r="ACT18562" s="60"/>
      <c r="ACU18562" s="60"/>
      <c r="ACV18562" s="60"/>
      <c r="ACW18562" s="60"/>
      <c r="ACX18562" s="60"/>
      <c r="ACY18562" s="60">
        <v>2.0519834003683301E-2</v>
      </c>
      <c r="ACZ18562" s="60"/>
      <c r="ADA18562" s="60"/>
      <c r="ADB18562" s="60"/>
      <c r="ADC18562" s="60"/>
      <c r="ADD18562" s="60"/>
      <c r="ADE18562" s="60"/>
    </row>
    <row r="18563" spans="760:785" x14ac:dyDescent="0.25">
      <c r="ACF18563" s="60"/>
      <c r="ACG18563" s="60"/>
      <c r="ACH18563" s="60"/>
      <c r="ACI18563" s="60"/>
      <c r="ACJ18563" s="60"/>
      <c r="ACK18563" s="60"/>
      <c r="ACL18563" s="60"/>
      <c r="ACM18563" s="60"/>
      <c r="ACN18563" s="60"/>
      <c r="ACO18563" s="60"/>
      <c r="ACP18563" s="60"/>
      <c r="ACQ18563" s="60"/>
      <c r="ACR18563" s="60"/>
      <c r="ACS18563" s="60"/>
      <c r="ACT18563" s="60"/>
      <c r="ACU18563" s="60"/>
      <c r="ACV18563" s="60"/>
      <c r="ACW18563" s="60"/>
      <c r="ACX18563" s="60"/>
      <c r="ACY18563" s="60">
        <v>2.0519834003683301E-2</v>
      </c>
      <c r="ACZ18563" s="60"/>
      <c r="ADA18563" s="60"/>
      <c r="ADB18563" s="60"/>
      <c r="ADC18563" s="60"/>
      <c r="ADD18563" s="60"/>
      <c r="ADE18563" s="60"/>
    </row>
    <row r="18564" spans="760:785" x14ac:dyDescent="0.25">
      <c r="ACF18564" s="60"/>
      <c r="ACG18564" s="60"/>
      <c r="ACH18564" s="60"/>
      <c r="ACI18564" s="60"/>
      <c r="ACJ18564" s="60"/>
      <c r="ACK18564" s="60"/>
      <c r="ACL18564" s="60"/>
      <c r="ACM18564" s="60"/>
      <c r="ACN18564" s="60"/>
      <c r="ACO18564" s="60"/>
      <c r="ACP18564" s="60"/>
      <c r="ACQ18564" s="60"/>
      <c r="ACR18564" s="60"/>
      <c r="ACS18564" s="60"/>
      <c r="ACT18564" s="60"/>
      <c r="ACU18564" s="60"/>
      <c r="ACV18564" s="60"/>
      <c r="ACW18564" s="60"/>
      <c r="ACX18564" s="60"/>
      <c r="ACY18564" s="60">
        <v>2.0504540603051999E-2</v>
      </c>
      <c r="ACZ18564" s="60"/>
      <c r="ADA18564" s="60"/>
      <c r="ADB18564" s="60"/>
      <c r="ADC18564" s="60"/>
      <c r="ADD18564" s="60"/>
      <c r="ADE18564" s="60"/>
    </row>
    <row r="18565" spans="760:785" x14ac:dyDescent="0.25">
      <c r="ACF18565" s="60"/>
      <c r="ACG18565" s="60"/>
      <c r="ACH18565" s="60"/>
      <c r="ACI18565" s="60"/>
      <c r="ACJ18565" s="60"/>
      <c r="ACK18565" s="60"/>
      <c r="ACL18565" s="60"/>
      <c r="ACM18565" s="60"/>
      <c r="ACN18565" s="60"/>
      <c r="ACO18565" s="60"/>
      <c r="ACP18565" s="60"/>
      <c r="ACQ18565" s="60"/>
      <c r="ACR18565" s="60"/>
      <c r="ACS18565" s="60"/>
      <c r="ACT18565" s="60"/>
      <c r="ACU18565" s="60"/>
      <c r="ACV18565" s="60"/>
      <c r="ACW18565" s="60"/>
      <c r="ACX18565" s="60"/>
      <c r="ACY18565" s="60">
        <v>2.0504540603051999E-2</v>
      </c>
      <c r="ACZ18565" s="60"/>
      <c r="ADA18565" s="60"/>
      <c r="ADB18565" s="60"/>
      <c r="ADC18565" s="60"/>
      <c r="ADD18565" s="60"/>
      <c r="ADE18565" s="60"/>
    </row>
    <row r="18566" spans="760:785" x14ac:dyDescent="0.25">
      <c r="ACF18566" s="60"/>
      <c r="ACG18566" s="60"/>
      <c r="ACH18566" s="60"/>
      <c r="ACI18566" s="60"/>
      <c r="ACJ18566" s="60"/>
      <c r="ACK18566" s="60"/>
      <c r="ACL18566" s="60"/>
      <c r="ACM18566" s="60"/>
      <c r="ACN18566" s="60"/>
      <c r="ACO18566" s="60"/>
      <c r="ACP18566" s="60"/>
      <c r="ACQ18566" s="60"/>
      <c r="ACR18566" s="60"/>
      <c r="ACS18566" s="60"/>
      <c r="ACT18566" s="60"/>
      <c r="ACU18566" s="60"/>
      <c r="ACV18566" s="60"/>
      <c r="ACW18566" s="60"/>
      <c r="ACX18566" s="60"/>
      <c r="ACY18566" s="60">
        <v>2.0502336502915299E-2</v>
      </c>
      <c r="ACZ18566" s="60"/>
      <c r="ADA18566" s="60"/>
      <c r="ADB18566" s="60"/>
      <c r="ADC18566" s="60"/>
      <c r="ADD18566" s="60"/>
      <c r="ADE18566" s="60"/>
    </row>
    <row r="18567" spans="760:785" x14ac:dyDescent="0.25">
      <c r="ACF18567" s="60"/>
      <c r="ACG18567" s="60"/>
      <c r="ACH18567" s="60"/>
      <c r="ACI18567" s="60"/>
      <c r="ACJ18567" s="60"/>
      <c r="ACK18567" s="60"/>
      <c r="ACL18567" s="60"/>
      <c r="ACM18567" s="60"/>
      <c r="ACN18567" s="60"/>
      <c r="ACO18567" s="60"/>
      <c r="ACP18567" s="60"/>
      <c r="ACQ18567" s="60"/>
      <c r="ACR18567" s="60"/>
      <c r="ACS18567" s="60"/>
      <c r="ACT18567" s="60"/>
      <c r="ACU18567" s="60"/>
      <c r="ACV18567" s="60"/>
      <c r="ACW18567" s="60"/>
      <c r="ACX18567" s="60"/>
      <c r="ACY18567" s="60">
        <v>2.0502336502915299E-2</v>
      </c>
      <c r="ACZ18567" s="60"/>
      <c r="ADA18567" s="60"/>
      <c r="ADB18567" s="60"/>
      <c r="ADC18567" s="60"/>
      <c r="ADD18567" s="60"/>
      <c r="ADE18567" s="60"/>
    </row>
    <row r="18568" spans="760:785" x14ac:dyDescent="0.25">
      <c r="ACF18568" s="60"/>
      <c r="ACG18568" s="60"/>
      <c r="ACH18568" s="60"/>
      <c r="ACI18568" s="60"/>
      <c r="ACJ18568" s="60"/>
      <c r="ACK18568" s="60"/>
      <c r="ACL18568" s="60"/>
      <c r="ACM18568" s="60"/>
      <c r="ACN18568" s="60"/>
      <c r="ACO18568" s="60"/>
      <c r="ACP18568" s="60"/>
      <c r="ACQ18568" s="60"/>
      <c r="ACR18568" s="60"/>
      <c r="ACS18568" s="60"/>
      <c r="ACT18568" s="60"/>
      <c r="ACU18568" s="60"/>
      <c r="ACV18568" s="60"/>
      <c r="ACW18568" s="60"/>
      <c r="ACX18568" s="60"/>
      <c r="ACY18568" s="60">
        <v>2.0467567091189399E-2</v>
      </c>
      <c r="ACZ18568" s="60"/>
      <c r="ADA18568" s="60"/>
      <c r="ADB18568" s="60"/>
      <c r="ADC18568" s="60"/>
      <c r="ADD18568" s="60"/>
      <c r="ADE18568" s="60"/>
    </row>
    <row r="18569" spans="760:785" x14ac:dyDescent="0.25">
      <c r="ACF18569" s="60"/>
      <c r="ACG18569" s="60"/>
      <c r="ACH18569" s="60"/>
      <c r="ACI18569" s="60"/>
      <c r="ACJ18569" s="60"/>
      <c r="ACK18569" s="60"/>
      <c r="ACL18569" s="60"/>
      <c r="ACM18569" s="60"/>
      <c r="ACN18569" s="60"/>
      <c r="ACO18569" s="60"/>
      <c r="ACP18569" s="60"/>
      <c r="ACQ18569" s="60"/>
      <c r="ACR18569" s="60"/>
      <c r="ACS18569" s="60"/>
      <c r="ACT18569" s="60"/>
      <c r="ACU18569" s="60"/>
      <c r="ACV18569" s="60"/>
      <c r="ACW18569" s="60"/>
      <c r="ACX18569" s="60"/>
      <c r="ACY18569" s="60">
        <v>2.0467567091189399E-2</v>
      </c>
      <c r="ACZ18569" s="60"/>
      <c r="ADA18569" s="60"/>
      <c r="ADB18569" s="60"/>
      <c r="ADC18569" s="60"/>
      <c r="ADD18569" s="60"/>
      <c r="ADE18569" s="60"/>
    </row>
    <row r="18570" spans="760:785" x14ac:dyDescent="0.25">
      <c r="ACF18570" s="60"/>
      <c r="ACG18570" s="60"/>
      <c r="ACH18570" s="60"/>
      <c r="ACI18570" s="60"/>
      <c r="ACJ18570" s="60"/>
      <c r="ACK18570" s="60"/>
      <c r="ACL18570" s="60"/>
      <c r="ACM18570" s="60"/>
      <c r="ACN18570" s="60"/>
      <c r="ACO18570" s="60"/>
      <c r="ACP18570" s="60"/>
      <c r="ACQ18570" s="60"/>
      <c r="ACR18570" s="60"/>
      <c r="ACS18570" s="60"/>
      <c r="ACT18570" s="60"/>
      <c r="ACU18570" s="60"/>
      <c r="ACV18570" s="60"/>
      <c r="ACW18570" s="60"/>
      <c r="ACX18570" s="60"/>
      <c r="ACY18570" s="60">
        <v>2.0461028537498701E-2</v>
      </c>
      <c r="ACZ18570" s="60"/>
      <c r="ADA18570" s="60"/>
      <c r="ADB18570" s="60"/>
      <c r="ADC18570" s="60"/>
      <c r="ADD18570" s="60"/>
      <c r="ADE18570" s="60"/>
    </row>
    <row r="18571" spans="760:785" x14ac:dyDescent="0.25">
      <c r="ACF18571" s="60"/>
      <c r="ACG18571" s="60"/>
      <c r="ACH18571" s="60"/>
      <c r="ACI18571" s="60"/>
      <c r="ACJ18571" s="60"/>
      <c r="ACK18571" s="60"/>
      <c r="ACL18571" s="60"/>
      <c r="ACM18571" s="60"/>
      <c r="ACN18571" s="60"/>
      <c r="ACO18571" s="60"/>
      <c r="ACP18571" s="60"/>
      <c r="ACQ18571" s="60"/>
      <c r="ACR18571" s="60"/>
      <c r="ACS18571" s="60"/>
      <c r="ACT18571" s="60"/>
      <c r="ACU18571" s="60"/>
      <c r="ACV18571" s="60"/>
      <c r="ACW18571" s="60"/>
      <c r="ACX18571" s="60"/>
      <c r="ACY18571" s="60">
        <v>2.0461028537498701E-2</v>
      </c>
      <c r="ACZ18571" s="60"/>
      <c r="ADA18571" s="60"/>
      <c r="ADB18571" s="60"/>
      <c r="ADC18571" s="60"/>
      <c r="ADD18571" s="60"/>
      <c r="ADE18571" s="60"/>
    </row>
    <row r="18572" spans="760:785" x14ac:dyDescent="0.25">
      <c r="ACF18572" s="60"/>
      <c r="ACG18572" s="60"/>
      <c r="ACH18572" s="60"/>
      <c r="ACI18572" s="60"/>
      <c r="ACJ18572" s="60"/>
      <c r="ACK18572" s="60"/>
      <c r="ACL18572" s="60"/>
      <c r="ACM18572" s="60"/>
      <c r="ACN18572" s="60"/>
      <c r="ACO18572" s="60"/>
      <c r="ACP18572" s="60"/>
      <c r="ACQ18572" s="60"/>
      <c r="ACR18572" s="60"/>
      <c r="ACS18572" s="60"/>
      <c r="ACT18572" s="60"/>
      <c r="ACU18572" s="60"/>
      <c r="ACV18572" s="60"/>
      <c r="ACW18572" s="60"/>
      <c r="ACX18572" s="60"/>
      <c r="ACY18572" s="60">
        <v>2.0379437606512299E-2</v>
      </c>
      <c r="ACZ18572" s="60"/>
      <c r="ADA18572" s="60"/>
      <c r="ADB18572" s="60"/>
      <c r="ADC18572" s="60"/>
      <c r="ADD18572" s="60"/>
      <c r="ADE18572" s="60"/>
    </row>
    <row r="18573" spans="760:785" x14ac:dyDescent="0.25">
      <c r="ACF18573" s="60"/>
      <c r="ACG18573" s="60"/>
      <c r="ACH18573" s="60"/>
      <c r="ACI18573" s="60"/>
      <c r="ACJ18573" s="60"/>
      <c r="ACK18573" s="60"/>
      <c r="ACL18573" s="60"/>
      <c r="ACM18573" s="60"/>
      <c r="ACN18573" s="60"/>
      <c r="ACO18573" s="60"/>
      <c r="ACP18573" s="60"/>
      <c r="ACQ18573" s="60"/>
      <c r="ACR18573" s="60"/>
      <c r="ACS18573" s="60"/>
      <c r="ACT18573" s="60"/>
      <c r="ACU18573" s="60"/>
      <c r="ACV18573" s="60"/>
      <c r="ACW18573" s="60"/>
      <c r="ACX18573" s="60"/>
      <c r="ACY18573" s="60">
        <v>2.0379437606512299E-2</v>
      </c>
      <c r="ACZ18573" s="60"/>
      <c r="ADA18573" s="60"/>
      <c r="ADB18573" s="60"/>
      <c r="ADC18573" s="60"/>
      <c r="ADD18573" s="60"/>
      <c r="ADE18573" s="60"/>
    </row>
    <row r="18574" spans="760:785" x14ac:dyDescent="0.25">
      <c r="ACF18574" s="60"/>
      <c r="ACG18574" s="60"/>
      <c r="ACH18574" s="60"/>
      <c r="ACI18574" s="60"/>
      <c r="ACJ18574" s="60"/>
      <c r="ACK18574" s="60"/>
      <c r="ACL18574" s="60"/>
      <c r="ACM18574" s="60"/>
      <c r="ACN18574" s="60"/>
      <c r="ACO18574" s="60"/>
      <c r="ACP18574" s="60"/>
      <c r="ACQ18574" s="60"/>
      <c r="ACR18574" s="60"/>
      <c r="ACS18574" s="60"/>
      <c r="ACT18574" s="60"/>
      <c r="ACU18574" s="60"/>
      <c r="ACV18574" s="60"/>
      <c r="ACW18574" s="60"/>
      <c r="ACX18574" s="60"/>
      <c r="ACY18574" s="60">
        <v>2.0323422570500901E-2</v>
      </c>
      <c r="ACZ18574" s="60"/>
      <c r="ADA18574" s="60"/>
      <c r="ADB18574" s="60"/>
      <c r="ADC18574" s="60"/>
      <c r="ADD18574" s="60"/>
      <c r="ADE18574" s="60"/>
    </row>
    <row r="18575" spans="760:785" x14ac:dyDescent="0.25">
      <c r="ACF18575" s="60"/>
      <c r="ACG18575" s="60"/>
      <c r="ACH18575" s="60"/>
      <c r="ACI18575" s="60"/>
      <c r="ACJ18575" s="60"/>
      <c r="ACK18575" s="60"/>
      <c r="ACL18575" s="60"/>
      <c r="ACM18575" s="60"/>
      <c r="ACN18575" s="60"/>
      <c r="ACO18575" s="60"/>
      <c r="ACP18575" s="60"/>
      <c r="ACQ18575" s="60"/>
      <c r="ACR18575" s="60"/>
      <c r="ACS18575" s="60"/>
      <c r="ACT18575" s="60"/>
      <c r="ACU18575" s="60"/>
      <c r="ACV18575" s="60"/>
      <c r="ACW18575" s="60"/>
      <c r="ACX18575" s="60"/>
      <c r="ACY18575" s="60">
        <v>2.0323422570500901E-2</v>
      </c>
      <c r="ACZ18575" s="60"/>
      <c r="ADA18575" s="60"/>
      <c r="ADB18575" s="60"/>
      <c r="ADC18575" s="60"/>
      <c r="ADD18575" s="60"/>
      <c r="ADE18575" s="60"/>
    </row>
    <row r="18576" spans="760:785" x14ac:dyDescent="0.25">
      <c r="ACF18576" s="60"/>
      <c r="ACG18576" s="60"/>
      <c r="ACH18576" s="60"/>
      <c r="ACI18576" s="60"/>
      <c r="ACJ18576" s="60"/>
      <c r="ACK18576" s="60"/>
      <c r="ACL18576" s="60"/>
      <c r="ACM18576" s="60"/>
      <c r="ACN18576" s="60"/>
      <c r="ACO18576" s="60"/>
      <c r="ACP18576" s="60"/>
      <c r="ACQ18576" s="60"/>
      <c r="ACR18576" s="60"/>
      <c r="ACS18576" s="60"/>
      <c r="ACT18576" s="60"/>
      <c r="ACU18576" s="60"/>
      <c r="ACV18576" s="60"/>
      <c r="ACW18576" s="60"/>
      <c r="ACX18576" s="60"/>
      <c r="ACY18576" s="60">
        <v>2.0260811944624701E-2</v>
      </c>
      <c r="ACZ18576" s="60"/>
      <c r="ADA18576" s="60"/>
      <c r="ADB18576" s="60"/>
      <c r="ADC18576" s="60"/>
      <c r="ADD18576" s="60"/>
      <c r="ADE18576" s="60"/>
    </row>
    <row r="18577" spans="760:785" x14ac:dyDescent="0.25">
      <c r="ACF18577" s="60"/>
      <c r="ACG18577" s="60"/>
      <c r="ACH18577" s="60"/>
      <c r="ACI18577" s="60"/>
      <c r="ACJ18577" s="60"/>
      <c r="ACK18577" s="60"/>
      <c r="ACL18577" s="60"/>
      <c r="ACM18577" s="60"/>
      <c r="ACN18577" s="60"/>
      <c r="ACO18577" s="60"/>
      <c r="ACP18577" s="60"/>
      <c r="ACQ18577" s="60"/>
      <c r="ACR18577" s="60"/>
      <c r="ACS18577" s="60"/>
      <c r="ACT18577" s="60"/>
      <c r="ACU18577" s="60"/>
      <c r="ACV18577" s="60"/>
      <c r="ACW18577" s="60"/>
      <c r="ACX18577" s="60"/>
      <c r="ACY18577" s="60">
        <v>2.0260811944624701E-2</v>
      </c>
      <c r="ACZ18577" s="60"/>
      <c r="ADA18577" s="60"/>
      <c r="ADB18577" s="60"/>
      <c r="ADC18577" s="60"/>
      <c r="ADD18577" s="60"/>
      <c r="ADE18577" s="60"/>
    </row>
    <row r="18578" spans="760:785" x14ac:dyDescent="0.25">
      <c r="ACF18578" s="60"/>
      <c r="ACG18578" s="60"/>
      <c r="ACH18578" s="60"/>
      <c r="ACI18578" s="60"/>
      <c r="ACJ18578" s="60"/>
      <c r="ACK18578" s="60"/>
      <c r="ACL18578" s="60"/>
      <c r="ACM18578" s="60"/>
      <c r="ACN18578" s="60"/>
      <c r="ACO18578" s="60"/>
      <c r="ACP18578" s="60"/>
      <c r="ACQ18578" s="60"/>
      <c r="ACR18578" s="60"/>
      <c r="ACS18578" s="60"/>
      <c r="ACT18578" s="60"/>
      <c r="ACU18578" s="60"/>
      <c r="ACV18578" s="60"/>
      <c r="ACW18578" s="60"/>
      <c r="ACX18578" s="60"/>
      <c r="ACY18578" s="60">
        <v>2.0253521731474801E-2</v>
      </c>
      <c r="ACZ18578" s="60"/>
      <c r="ADA18578" s="60"/>
      <c r="ADB18578" s="60"/>
      <c r="ADC18578" s="60"/>
      <c r="ADD18578" s="60"/>
      <c r="ADE18578" s="60"/>
    </row>
    <row r="18579" spans="760:785" x14ac:dyDescent="0.25">
      <c r="ACF18579" s="60"/>
      <c r="ACG18579" s="60"/>
      <c r="ACH18579" s="60"/>
      <c r="ACI18579" s="60"/>
      <c r="ACJ18579" s="60"/>
      <c r="ACK18579" s="60"/>
      <c r="ACL18579" s="60"/>
      <c r="ACM18579" s="60"/>
      <c r="ACN18579" s="60"/>
      <c r="ACO18579" s="60"/>
      <c r="ACP18579" s="60"/>
      <c r="ACQ18579" s="60"/>
      <c r="ACR18579" s="60"/>
      <c r="ACS18579" s="60"/>
      <c r="ACT18579" s="60"/>
      <c r="ACU18579" s="60"/>
      <c r="ACV18579" s="60"/>
      <c r="ACW18579" s="60"/>
      <c r="ACX18579" s="60"/>
      <c r="ACY18579" s="60">
        <v>2.0253521731474801E-2</v>
      </c>
      <c r="ACZ18579" s="60"/>
      <c r="ADA18579" s="60"/>
      <c r="ADB18579" s="60"/>
      <c r="ADC18579" s="60"/>
      <c r="ADD18579" s="60"/>
      <c r="ADE18579" s="60"/>
    </row>
    <row r="18580" spans="760:785" x14ac:dyDescent="0.25">
      <c r="ACF18580" s="60"/>
      <c r="ACG18580" s="60"/>
      <c r="ACH18580" s="60"/>
      <c r="ACI18580" s="60"/>
      <c r="ACJ18580" s="60"/>
      <c r="ACK18580" s="60"/>
      <c r="ACL18580" s="60"/>
      <c r="ACM18580" s="60"/>
      <c r="ACN18580" s="60"/>
      <c r="ACO18580" s="60"/>
      <c r="ACP18580" s="60"/>
      <c r="ACQ18580" s="60"/>
      <c r="ACR18580" s="60"/>
      <c r="ACS18580" s="60"/>
      <c r="ACT18580" s="60"/>
      <c r="ACU18580" s="60"/>
      <c r="ACV18580" s="60"/>
      <c r="ACW18580" s="60"/>
      <c r="ACX18580" s="60"/>
      <c r="ACY18580" s="60">
        <v>2.0223044812204601E-2</v>
      </c>
      <c r="ACZ18580" s="60"/>
      <c r="ADA18580" s="60"/>
      <c r="ADB18580" s="60"/>
      <c r="ADC18580" s="60"/>
      <c r="ADD18580" s="60"/>
      <c r="ADE18580" s="60"/>
    </row>
    <row r="18581" spans="760:785" x14ac:dyDescent="0.25">
      <c r="ACF18581" s="60"/>
      <c r="ACG18581" s="60"/>
      <c r="ACH18581" s="60"/>
      <c r="ACI18581" s="60"/>
      <c r="ACJ18581" s="60"/>
      <c r="ACK18581" s="60"/>
      <c r="ACL18581" s="60"/>
      <c r="ACM18581" s="60"/>
      <c r="ACN18581" s="60"/>
      <c r="ACO18581" s="60"/>
      <c r="ACP18581" s="60"/>
      <c r="ACQ18581" s="60"/>
      <c r="ACR18581" s="60"/>
      <c r="ACS18581" s="60"/>
      <c r="ACT18581" s="60"/>
      <c r="ACU18581" s="60"/>
      <c r="ACV18581" s="60"/>
      <c r="ACW18581" s="60"/>
      <c r="ACX18581" s="60"/>
      <c r="ACY18581" s="60">
        <v>2.0223044812204601E-2</v>
      </c>
      <c r="ACZ18581" s="60"/>
      <c r="ADA18581" s="60"/>
      <c r="ADB18581" s="60"/>
      <c r="ADC18581" s="60"/>
      <c r="ADD18581" s="60"/>
      <c r="ADE18581" s="60"/>
    </row>
    <row r="18582" spans="760:785" x14ac:dyDescent="0.25">
      <c r="ACF18582" s="60"/>
      <c r="ACG18582" s="60"/>
      <c r="ACH18582" s="60"/>
      <c r="ACI18582" s="60"/>
      <c r="ACJ18582" s="60"/>
      <c r="ACK18582" s="60"/>
      <c r="ACL18582" s="60"/>
      <c r="ACM18582" s="60"/>
      <c r="ACN18582" s="60"/>
      <c r="ACO18582" s="60"/>
      <c r="ACP18582" s="60"/>
      <c r="ACQ18582" s="60"/>
      <c r="ACR18582" s="60"/>
      <c r="ACS18582" s="60"/>
      <c r="ACT18582" s="60"/>
      <c r="ACU18582" s="60"/>
      <c r="ACV18582" s="60"/>
      <c r="ACW18582" s="60"/>
      <c r="ACX18582" s="60"/>
      <c r="ACY18582" s="60">
        <v>2.0192983398199301E-2</v>
      </c>
      <c r="ACZ18582" s="60"/>
      <c r="ADA18582" s="60"/>
      <c r="ADB18582" s="60"/>
      <c r="ADC18582" s="60"/>
      <c r="ADD18582" s="60"/>
      <c r="ADE18582" s="60"/>
    </row>
    <row r="18583" spans="760:785" x14ac:dyDescent="0.25">
      <c r="ACF18583" s="60"/>
      <c r="ACG18583" s="60"/>
      <c r="ACH18583" s="60"/>
      <c r="ACI18583" s="60"/>
      <c r="ACJ18583" s="60"/>
      <c r="ACK18583" s="60"/>
      <c r="ACL18583" s="60"/>
      <c r="ACM18583" s="60"/>
      <c r="ACN18583" s="60"/>
      <c r="ACO18583" s="60"/>
      <c r="ACP18583" s="60"/>
      <c r="ACQ18583" s="60"/>
      <c r="ACR18583" s="60"/>
      <c r="ACS18583" s="60"/>
      <c r="ACT18583" s="60"/>
      <c r="ACU18583" s="60"/>
      <c r="ACV18583" s="60"/>
      <c r="ACW18583" s="60"/>
      <c r="ACX18583" s="60"/>
      <c r="ACY18583" s="60">
        <v>2.0192983398199301E-2</v>
      </c>
      <c r="ACZ18583" s="60"/>
      <c r="ADA18583" s="60"/>
      <c r="ADB18583" s="60"/>
      <c r="ADC18583" s="60"/>
      <c r="ADD18583" s="60"/>
      <c r="ADE18583" s="60"/>
    </row>
    <row r="18584" spans="760:785" x14ac:dyDescent="0.25">
      <c r="ACF18584" s="60"/>
      <c r="ACG18584" s="60"/>
      <c r="ACH18584" s="60"/>
      <c r="ACI18584" s="60"/>
      <c r="ACJ18584" s="60"/>
      <c r="ACK18584" s="60"/>
      <c r="ACL18584" s="60"/>
      <c r="ACM18584" s="60"/>
      <c r="ACN18584" s="60"/>
      <c r="ACO18584" s="60"/>
      <c r="ACP18584" s="60"/>
      <c r="ACQ18584" s="60"/>
      <c r="ACR18584" s="60"/>
      <c r="ACS18584" s="60"/>
      <c r="ACT18584" s="60"/>
      <c r="ACU18584" s="60"/>
      <c r="ACV18584" s="60"/>
      <c r="ACW18584" s="60"/>
      <c r="ACX18584" s="60"/>
      <c r="ACY18584" s="60">
        <v>2.01729190525036E-2</v>
      </c>
      <c r="ACZ18584" s="60"/>
      <c r="ADA18584" s="60"/>
      <c r="ADB18584" s="60"/>
      <c r="ADC18584" s="60"/>
      <c r="ADD18584" s="60"/>
      <c r="ADE18584" s="60"/>
    </row>
    <row r="18585" spans="760:785" x14ac:dyDescent="0.25">
      <c r="ACF18585" s="60"/>
      <c r="ACG18585" s="60"/>
      <c r="ACH18585" s="60"/>
      <c r="ACI18585" s="60"/>
      <c r="ACJ18585" s="60"/>
      <c r="ACK18585" s="60"/>
      <c r="ACL18585" s="60"/>
      <c r="ACM18585" s="60"/>
      <c r="ACN18585" s="60"/>
      <c r="ACO18585" s="60"/>
      <c r="ACP18585" s="60"/>
      <c r="ACQ18585" s="60"/>
      <c r="ACR18585" s="60"/>
      <c r="ACS18585" s="60"/>
      <c r="ACT18585" s="60"/>
      <c r="ACU18585" s="60"/>
      <c r="ACV18585" s="60"/>
      <c r="ACW18585" s="60"/>
      <c r="ACX18585" s="60"/>
      <c r="ACY18585" s="60">
        <v>2.01729190525036E-2</v>
      </c>
      <c r="ACZ18585" s="60"/>
      <c r="ADA18585" s="60"/>
      <c r="ADB18585" s="60"/>
      <c r="ADC18585" s="60"/>
      <c r="ADD18585" s="60"/>
      <c r="ADE18585" s="60"/>
    </row>
    <row r="18586" spans="760:785" x14ac:dyDescent="0.25">
      <c r="ACF18586" s="60"/>
      <c r="ACG18586" s="60"/>
      <c r="ACH18586" s="60"/>
      <c r="ACI18586" s="60"/>
      <c r="ACJ18586" s="60"/>
      <c r="ACK18586" s="60"/>
      <c r="ACL18586" s="60"/>
      <c r="ACM18586" s="60"/>
      <c r="ACN18586" s="60"/>
      <c r="ACO18586" s="60"/>
      <c r="ACP18586" s="60"/>
      <c r="ACQ18586" s="60"/>
      <c r="ACR18586" s="60"/>
      <c r="ACS18586" s="60"/>
      <c r="ACT18586" s="60"/>
      <c r="ACU18586" s="60"/>
      <c r="ACV18586" s="60"/>
      <c r="ACW18586" s="60"/>
      <c r="ACX18586" s="60"/>
      <c r="ACY18586" s="60">
        <v>2.0104247353551201E-2</v>
      </c>
      <c r="ACZ18586" s="60"/>
      <c r="ADA18586" s="60"/>
      <c r="ADB18586" s="60"/>
      <c r="ADC18586" s="60"/>
      <c r="ADD18586" s="60"/>
      <c r="ADE18586" s="60"/>
    </row>
    <row r="18587" spans="760:785" x14ac:dyDescent="0.25">
      <c r="ACF18587" s="60"/>
      <c r="ACG18587" s="60"/>
      <c r="ACH18587" s="60"/>
      <c r="ACI18587" s="60"/>
      <c r="ACJ18587" s="60"/>
      <c r="ACK18587" s="60"/>
      <c r="ACL18587" s="60"/>
      <c r="ACM18587" s="60"/>
      <c r="ACN18587" s="60"/>
      <c r="ACO18587" s="60"/>
      <c r="ACP18587" s="60"/>
      <c r="ACQ18587" s="60"/>
      <c r="ACR18587" s="60"/>
      <c r="ACS18587" s="60"/>
      <c r="ACT18587" s="60"/>
      <c r="ACU18587" s="60"/>
      <c r="ACV18587" s="60"/>
      <c r="ACW18587" s="60"/>
      <c r="ACX18587" s="60"/>
      <c r="ACY18587" s="60">
        <v>2.0104247353551201E-2</v>
      </c>
      <c r="ACZ18587" s="60"/>
      <c r="ADA18587" s="60"/>
      <c r="ADB18587" s="60"/>
      <c r="ADC18587" s="60"/>
      <c r="ADD18587" s="60"/>
      <c r="ADE18587" s="60"/>
    </row>
    <row r="18588" spans="760:785" x14ac:dyDescent="0.25">
      <c r="ACF18588" s="60"/>
      <c r="ACG18588" s="60"/>
      <c r="ACH18588" s="60"/>
      <c r="ACI18588" s="60"/>
      <c r="ACJ18588" s="60"/>
      <c r="ACK18588" s="60"/>
      <c r="ACL18588" s="60"/>
      <c r="ACM18588" s="60"/>
      <c r="ACN18588" s="60"/>
      <c r="ACO18588" s="60"/>
      <c r="ACP18588" s="60"/>
      <c r="ACQ18588" s="60"/>
      <c r="ACR18588" s="60"/>
      <c r="ACS18588" s="60"/>
      <c r="ACT18588" s="60"/>
      <c r="ACU18588" s="60"/>
      <c r="ACV18588" s="60"/>
      <c r="ACW18588" s="60"/>
      <c r="ACX18588" s="60"/>
      <c r="ACY18588" s="60">
        <v>2.0057667995846198E-2</v>
      </c>
      <c r="ACZ18588" s="60"/>
      <c r="ADA18588" s="60"/>
      <c r="ADB18588" s="60"/>
      <c r="ADC18588" s="60"/>
      <c r="ADD18588" s="60"/>
      <c r="ADE18588" s="60"/>
    </row>
    <row r="18589" spans="760:785" x14ac:dyDescent="0.25">
      <c r="ACF18589" s="60"/>
      <c r="ACG18589" s="60"/>
      <c r="ACH18589" s="60"/>
      <c r="ACI18589" s="60"/>
      <c r="ACJ18589" s="60"/>
      <c r="ACK18589" s="60"/>
      <c r="ACL18589" s="60"/>
      <c r="ACM18589" s="60"/>
      <c r="ACN18589" s="60"/>
      <c r="ACO18589" s="60"/>
      <c r="ACP18589" s="60"/>
      <c r="ACQ18589" s="60"/>
      <c r="ACR18589" s="60"/>
      <c r="ACS18589" s="60"/>
      <c r="ACT18589" s="60"/>
      <c r="ACU18589" s="60"/>
      <c r="ACV18589" s="60"/>
      <c r="ACW18589" s="60"/>
      <c r="ACX18589" s="60"/>
      <c r="ACY18589" s="60">
        <v>2.0057667995846198E-2</v>
      </c>
      <c r="ACZ18589" s="60"/>
      <c r="ADA18589" s="60"/>
      <c r="ADB18589" s="60"/>
      <c r="ADC18589" s="60"/>
      <c r="ADD18589" s="60"/>
      <c r="ADE18589" s="60"/>
    </row>
    <row r="18590" spans="760:785" x14ac:dyDescent="0.25">
      <c r="ACF18590" s="60"/>
      <c r="ACG18590" s="60"/>
      <c r="ACH18590" s="60"/>
      <c r="ACI18590" s="60"/>
      <c r="ACJ18590" s="60"/>
      <c r="ACK18590" s="60"/>
      <c r="ACL18590" s="60"/>
      <c r="ACM18590" s="60"/>
      <c r="ACN18590" s="60"/>
      <c r="ACO18590" s="60"/>
      <c r="ACP18590" s="60"/>
      <c r="ACQ18590" s="60"/>
      <c r="ACR18590" s="60"/>
      <c r="ACS18590" s="60"/>
      <c r="ACT18590" s="60"/>
      <c r="ACU18590" s="60"/>
      <c r="ACV18590" s="60"/>
      <c r="ACW18590" s="60"/>
      <c r="ACX18590" s="60"/>
      <c r="ACY18590" s="60">
        <v>2.0011402948474099E-2</v>
      </c>
      <c r="ACZ18590" s="60"/>
      <c r="ADA18590" s="60"/>
      <c r="ADB18590" s="60"/>
      <c r="ADC18590" s="60"/>
      <c r="ADD18590" s="60"/>
      <c r="ADE18590" s="60"/>
    </row>
    <row r="18591" spans="760:785" x14ac:dyDescent="0.25">
      <c r="ACF18591" s="60"/>
      <c r="ACG18591" s="60"/>
      <c r="ACH18591" s="60"/>
      <c r="ACI18591" s="60"/>
      <c r="ACJ18591" s="60"/>
      <c r="ACK18591" s="60"/>
      <c r="ACL18591" s="60"/>
      <c r="ACM18591" s="60"/>
      <c r="ACN18591" s="60"/>
      <c r="ACO18591" s="60"/>
      <c r="ACP18591" s="60"/>
      <c r="ACQ18591" s="60"/>
      <c r="ACR18591" s="60"/>
      <c r="ACS18591" s="60"/>
      <c r="ACT18591" s="60"/>
      <c r="ACU18591" s="60"/>
      <c r="ACV18591" s="60"/>
      <c r="ACW18591" s="60"/>
      <c r="ACX18591" s="60"/>
      <c r="ACY18591" s="60">
        <v>2.0011402948474099E-2</v>
      </c>
      <c r="ACZ18591" s="60"/>
      <c r="ADA18591" s="60"/>
      <c r="ADB18591" s="60"/>
      <c r="ADC18591" s="60"/>
      <c r="ADD18591" s="60"/>
      <c r="ADE18591" s="60"/>
    </row>
    <row r="18592" spans="760:785" x14ac:dyDescent="0.25">
      <c r="ACF18592" s="60"/>
      <c r="ACG18592" s="60"/>
      <c r="ACH18592" s="60"/>
      <c r="ACI18592" s="60"/>
      <c r="ACJ18592" s="60"/>
      <c r="ACK18592" s="60"/>
      <c r="ACL18592" s="60"/>
      <c r="ACM18592" s="60"/>
      <c r="ACN18592" s="60"/>
      <c r="ACO18592" s="60"/>
      <c r="ACP18592" s="60"/>
      <c r="ACQ18592" s="60"/>
      <c r="ACR18592" s="60"/>
      <c r="ACS18592" s="60"/>
      <c r="ACT18592" s="60"/>
      <c r="ACU18592" s="60"/>
      <c r="ACV18592" s="60"/>
      <c r="ACW18592" s="60"/>
      <c r="ACX18592" s="60"/>
      <c r="ACY18592" s="60">
        <v>2.0004368831260898E-2</v>
      </c>
      <c r="ACZ18592" s="60"/>
      <c r="ADA18592" s="60"/>
      <c r="ADB18592" s="60"/>
      <c r="ADC18592" s="60"/>
      <c r="ADD18592" s="60"/>
      <c r="ADE18592" s="60"/>
    </row>
    <row r="18593" spans="760:785" x14ac:dyDescent="0.25">
      <c r="ACF18593" s="60"/>
      <c r="ACG18593" s="60"/>
      <c r="ACH18593" s="60"/>
      <c r="ACI18593" s="60"/>
      <c r="ACJ18593" s="60"/>
      <c r="ACK18593" s="60"/>
      <c r="ACL18593" s="60"/>
      <c r="ACM18593" s="60"/>
      <c r="ACN18593" s="60"/>
      <c r="ACO18593" s="60"/>
      <c r="ACP18593" s="60"/>
      <c r="ACQ18593" s="60"/>
      <c r="ACR18593" s="60"/>
      <c r="ACS18593" s="60"/>
      <c r="ACT18593" s="60"/>
      <c r="ACU18593" s="60"/>
      <c r="ACV18593" s="60"/>
      <c r="ACW18593" s="60"/>
      <c r="ACX18593" s="60"/>
      <c r="ACY18593" s="60">
        <v>2.0004368831260898E-2</v>
      </c>
      <c r="ACZ18593" s="60"/>
      <c r="ADA18593" s="60"/>
      <c r="ADB18593" s="60"/>
      <c r="ADC18593" s="60"/>
      <c r="ADD18593" s="60"/>
      <c r="ADE18593" s="60"/>
    </row>
    <row r="18594" spans="760:785" x14ac:dyDescent="0.25">
      <c r="ACF18594" s="60"/>
      <c r="ACG18594" s="60"/>
      <c r="ACH18594" s="60"/>
      <c r="ACI18594" s="60"/>
      <c r="ACJ18594" s="60"/>
      <c r="ACK18594" s="60"/>
      <c r="ACL18594" s="60"/>
      <c r="ACM18594" s="60"/>
      <c r="ACN18594" s="60"/>
      <c r="ACO18594" s="60"/>
      <c r="ACP18594" s="60"/>
      <c r="ACQ18594" s="60"/>
      <c r="ACR18594" s="60"/>
      <c r="ACS18594" s="60"/>
      <c r="ACT18594" s="60"/>
      <c r="ACU18594" s="60"/>
      <c r="ACV18594" s="60"/>
      <c r="ACW18594" s="60"/>
      <c r="ACX18594" s="60"/>
      <c r="ACY18594" s="60">
        <v>1.9980438894731101E-2</v>
      </c>
      <c r="ACZ18594" s="60"/>
      <c r="ADA18594" s="60"/>
      <c r="ADB18594" s="60"/>
      <c r="ADC18594" s="60"/>
      <c r="ADD18594" s="60"/>
      <c r="ADE18594" s="60"/>
    </row>
    <row r="18595" spans="760:785" x14ac:dyDescent="0.25">
      <c r="ACF18595" s="60"/>
      <c r="ACG18595" s="60"/>
      <c r="ACH18595" s="60"/>
      <c r="ACI18595" s="60"/>
      <c r="ACJ18595" s="60"/>
      <c r="ACK18595" s="60"/>
      <c r="ACL18595" s="60"/>
      <c r="ACM18595" s="60"/>
      <c r="ACN18595" s="60"/>
      <c r="ACO18595" s="60"/>
      <c r="ACP18595" s="60"/>
      <c r="ACQ18595" s="60"/>
      <c r="ACR18595" s="60"/>
      <c r="ACS18595" s="60"/>
      <c r="ACT18595" s="60"/>
      <c r="ACU18595" s="60"/>
      <c r="ACV18595" s="60"/>
      <c r="ACW18595" s="60"/>
      <c r="ACX18595" s="60"/>
      <c r="ACY18595" s="60">
        <v>1.9980438894731101E-2</v>
      </c>
      <c r="ACZ18595" s="60"/>
      <c r="ADA18595" s="60"/>
      <c r="ADB18595" s="60"/>
      <c r="ADC18595" s="60"/>
      <c r="ADD18595" s="60"/>
      <c r="ADE18595" s="60"/>
    </row>
    <row r="18596" spans="760:785" x14ac:dyDescent="0.25">
      <c r="ACF18596" s="60"/>
      <c r="ACG18596" s="60"/>
      <c r="ACH18596" s="60"/>
      <c r="ACI18596" s="60"/>
      <c r="ACJ18596" s="60"/>
      <c r="ACK18596" s="60"/>
      <c r="ACL18596" s="60"/>
      <c r="ACM18596" s="60"/>
      <c r="ACN18596" s="60"/>
      <c r="ACO18596" s="60"/>
      <c r="ACP18596" s="60"/>
      <c r="ACQ18596" s="60"/>
      <c r="ACR18596" s="60"/>
      <c r="ACS18596" s="60"/>
      <c r="ACT18596" s="60"/>
      <c r="ACU18596" s="60"/>
      <c r="ACV18596" s="60"/>
      <c r="ACW18596" s="60"/>
      <c r="ACX18596" s="60"/>
      <c r="ACY18596" s="60">
        <v>1.9892044516235399E-2</v>
      </c>
      <c r="ACZ18596" s="60"/>
      <c r="ADA18596" s="60"/>
      <c r="ADB18596" s="60"/>
      <c r="ADC18596" s="60"/>
      <c r="ADD18596" s="60"/>
      <c r="ADE18596" s="60"/>
    </row>
    <row r="18597" spans="760:785" x14ac:dyDescent="0.25">
      <c r="ACF18597" s="60"/>
      <c r="ACG18597" s="60"/>
      <c r="ACH18597" s="60"/>
      <c r="ACI18597" s="60"/>
      <c r="ACJ18597" s="60"/>
      <c r="ACK18597" s="60"/>
      <c r="ACL18597" s="60"/>
      <c r="ACM18597" s="60"/>
      <c r="ACN18597" s="60"/>
      <c r="ACO18597" s="60"/>
      <c r="ACP18597" s="60"/>
      <c r="ACQ18597" s="60"/>
      <c r="ACR18597" s="60"/>
      <c r="ACS18597" s="60"/>
      <c r="ACT18597" s="60"/>
      <c r="ACU18597" s="60"/>
      <c r="ACV18597" s="60"/>
      <c r="ACW18597" s="60"/>
      <c r="ACX18597" s="60"/>
      <c r="ACY18597" s="60">
        <v>1.9892044516235399E-2</v>
      </c>
      <c r="ACZ18597" s="60"/>
      <c r="ADA18597" s="60"/>
      <c r="ADB18597" s="60"/>
      <c r="ADC18597" s="60"/>
      <c r="ADD18597" s="60"/>
      <c r="ADE18597" s="60"/>
    </row>
    <row r="18598" spans="760:785" x14ac:dyDescent="0.25">
      <c r="ACF18598" s="60"/>
      <c r="ACG18598" s="60"/>
      <c r="ACH18598" s="60"/>
      <c r="ACI18598" s="60"/>
      <c r="ACJ18598" s="60"/>
      <c r="ACK18598" s="60"/>
      <c r="ACL18598" s="60"/>
      <c r="ACM18598" s="60"/>
      <c r="ACN18598" s="60"/>
      <c r="ACO18598" s="60"/>
      <c r="ACP18598" s="60"/>
      <c r="ACQ18598" s="60"/>
      <c r="ACR18598" s="60"/>
      <c r="ACS18598" s="60"/>
      <c r="ACT18598" s="60"/>
      <c r="ACU18598" s="60"/>
      <c r="ACV18598" s="60"/>
      <c r="ACW18598" s="60"/>
      <c r="ACX18598" s="60"/>
      <c r="ACY18598" s="60">
        <v>1.9891063216091701E-2</v>
      </c>
      <c r="ACZ18598" s="60"/>
      <c r="ADA18598" s="60"/>
      <c r="ADB18598" s="60"/>
      <c r="ADC18598" s="60"/>
      <c r="ADD18598" s="60"/>
      <c r="ADE18598" s="60"/>
    </row>
    <row r="18599" spans="760:785" x14ac:dyDescent="0.25">
      <c r="ACF18599" s="60"/>
      <c r="ACG18599" s="60"/>
      <c r="ACH18599" s="60"/>
      <c r="ACI18599" s="60"/>
      <c r="ACJ18599" s="60"/>
      <c r="ACK18599" s="60"/>
      <c r="ACL18599" s="60"/>
      <c r="ACM18599" s="60"/>
      <c r="ACN18599" s="60"/>
      <c r="ACO18599" s="60"/>
      <c r="ACP18599" s="60"/>
      <c r="ACQ18599" s="60"/>
      <c r="ACR18599" s="60"/>
      <c r="ACS18599" s="60"/>
      <c r="ACT18599" s="60"/>
      <c r="ACU18599" s="60"/>
      <c r="ACV18599" s="60"/>
      <c r="ACW18599" s="60"/>
      <c r="ACX18599" s="60"/>
      <c r="ACY18599" s="60">
        <v>1.9891063216091701E-2</v>
      </c>
      <c r="ACZ18599" s="60"/>
      <c r="ADA18599" s="60"/>
      <c r="ADB18599" s="60"/>
      <c r="ADC18599" s="60"/>
      <c r="ADD18599" s="60"/>
      <c r="ADE18599" s="60"/>
    </row>
    <row r="18600" spans="760:785" x14ac:dyDescent="0.25">
      <c r="ACF18600" s="60"/>
      <c r="ACG18600" s="60"/>
      <c r="ACH18600" s="60"/>
      <c r="ACI18600" s="60"/>
      <c r="ACJ18600" s="60"/>
      <c r="ACK18600" s="60"/>
      <c r="ACL18600" s="60"/>
      <c r="ACM18600" s="60"/>
      <c r="ACN18600" s="60"/>
      <c r="ACO18600" s="60"/>
      <c r="ACP18600" s="60"/>
      <c r="ACQ18600" s="60"/>
      <c r="ACR18600" s="60"/>
      <c r="ACS18600" s="60"/>
      <c r="ACT18600" s="60"/>
      <c r="ACU18600" s="60"/>
      <c r="ACV18600" s="60"/>
      <c r="ACW18600" s="60"/>
      <c r="ACX18600" s="60"/>
      <c r="ACY18600" s="60">
        <v>1.9885832074094799E-2</v>
      </c>
      <c r="ACZ18600" s="60"/>
      <c r="ADA18600" s="60"/>
      <c r="ADB18600" s="60"/>
      <c r="ADC18600" s="60"/>
      <c r="ADD18600" s="60"/>
      <c r="ADE18600" s="60"/>
    </row>
    <row r="18601" spans="760:785" x14ac:dyDescent="0.25">
      <c r="ACF18601" s="60"/>
      <c r="ACG18601" s="60"/>
      <c r="ACH18601" s="60"/>
      <c r="ACI18601" s="60"/>
      <c r="ACJ18601" s="60"/>
      <c r="ACK18601" s="60"/>
      <c r="ACL18601" s="60"/>
      <c r="ACM18601" s="60"/>
      <c r="ACN18601" s="60"/>
      <c r="ACO18601" s="60"/>
      <c r="ACP18601" s="60"/>
      <c r="ACQ18601" s="60"/>
      <c r="ACR18601" s="60"/>
      <c r="ACS18601" s="60"/>
      <c r="ACT18601" s="60"/>
      <c r="ACU18601" s="60"/>
      <c r="ACV18601" s="60"/>
      <c r="ACW18601" s="60"/>
      <c r="ACX18601" s="60"/>
      <c r="ACY18601" s="60">
        <v>1.9885832074094799E-2</v>
      </c>
      <c r="ACZ18601" s="60"/>
      <c r="ADA18601" s="60"/>
      <c r="ADB18601" s="60"/>
      <c r="ADC18601" s="60"/>
      <c r="ADD18601" s="60"/>
      <c r="ADE18601" s="60"/>
    </row>
    <row r="18602" spans="760:785" x14ac:dyDescent="0.25">
      <c r="ACF18602" s="60"/>
      <c r="ACG18602" s="60"/>
      <c r="ACH18602" s="60"/>
      <c r="ACI18602" s="60"/>
      <c r="ACJ18602" s="60"/>
      <c r="ACK18602" s="60"/>
      <c r="ACL18602" s="60"/>
      <c r="ACM18602" s="60"/>
      <c r="ACN18602" s="60"/>
      <c r="ACO18602" s="60"/>
      <c r="ACP18602" s="60"/>
      <c r="ACQ18602" s="60"/>
      <c r="ACR18602" s="60"/>
      <c r="ACS18602" s="60"/>
      <c r="ACT18602" s="60"/>
      <c r="ACU18602" s="60"/>
      <c r="ACV18602" s="60"/>
      <c r="ACW18602" s="60"/>
      <c r="ACX18602" s="60"/>
      <c r="ACY18602" s="60">
        <v>1.9885585821786698E-2</v>
      </c>
      <c r="ACZ18602" s="60"/>
      <c r="ADA18602" s="60"/>
      <c r="ADB18602" s="60"/>
      <c r="ADC18602" s="60"/>
      <c r="ADD18602" s="60"/>
      <c r="ADE18602" s="60"/>
    </row>
    <row r="18603" spans="760:785" x14ac:dyDescent="0.25">
      <c r="ACF18603" s="60"/>
      <c r="ACG18603" s="60"/>
      <c r="ACH18603" s="60"/>
      <c r="ACI18603" s="60"/>
      <c r="ACJ18603" s="60"/>
      <c r="ACK18603" s="60"/>
      <c r="ACL18603" s="60"/>
      <c r="ACM18603" s="60"/>
      <c r="ACN18603" s="60"/>
      <c r="ACO18603" s="60"/>
      <c r="ACP18603" s="60"/>
      <c r="ACQ18603" s="60"/>
      <c r="ACR18603" s="60"/>
      <c r="ACS18603" s="60"/>
      <c r="ACT18603" s="60"/>
      <c r="ACU18603" s="60"/>
      <c r="ACV18603" s="60"/>
      <c r="ACW18603" s="60"/>
      <c r="ACX18603" s="60"/>
      <c r="ACY18603" s="60">
        <v>1.9885585821786698E-2</v>
      </c>
      <c r="ACZ18603" s="60"/>
      <c r="ADA18603" s="60"/>
      <c r="ADB18603" s="60"/>
      <c r="ADC18603" s="60"/>
      <c r="ADD18603" s="60"/>
      <c r="ADE18603" s="60"/>
    </row>
    <row r="18604" spans="760:785" x14ac:dyDescent="0.25">
      <c r="ACF18604" s="60"/>
      <c r="ACG18604" s="60"/>
      <c r="ACH18604" s="60"/>
      <c r="ACI18604" s="60"/>
      <c r="ACJ18604" s="60"/>
      <c r="ACK18604" s="60"/>
      <c r="ACL18604" s="60"/>
      <c r="ACM18604" s="60"/>
      <c r="ACN18604" s="60"/>
      <c r="ACO18604" s="60"/>
      <c r="ACP18604" s="60"/>
      <c r="ACQ18604" s="60"/>
      <c r="ACR18604" s="60"/>
      <c r="ACS18604" s="60"/>
      <c r="ACT18604" s="60"/>
      <c r="ACU18604" s="60"/>
      <c r="ACV18604" s="60"/>
      <c r="ACW18604" s="60"/>
      <c r="ACX18604" s="60"/>
      <c r="ACY18604" s="60">
        <v>1.97542862614477E-2</v>
      </c>
      <c r="ACZ18604" s="60"/>
      <c r="ADA18604" s="60"/>
      <c r="ADB18604" s="60"/>
      <c r="ADC18604" s="60"/>
      <c r="ADD18604" s="60"/>
      <c r="ADE18604" s="60"/>
    </row>
    <row r="18605" spans="760:785" x14ac:dyDescent="0.25">
      <c r="ACF18605" s="60"/>
      <c r="ACG18605" s="60"/>
      <c r="ACH18605" s="60"/>
      <c r="ACI18605" s="60"/>
      <c r="ACJ18605" s="60"/>
      <c r="ACK18605" s="60"/>
      <c r="ACL18605" s="60"/>
      <c r="ACM18605" s="60"/>
      <c r="ACN18605" s="60"/>
      <c r="ACO18605" s="60"/>
      <c r="ACP18605" s="60"/>
      <c r="ACQ18605" s="60"/>
      <c r="ACR18605" s="60"/>
      <c r="ACS18605" s="60"/>
      <c r="ACT18605" s="60"/>
      <c r="ACU18605" s="60"/>
      <c r="ACV18605" s="60"/>
      <c r="ACW18605" s="60"/>
      <c r="ACX18605" s="60"/>
      <c r="ACY18605" s="60">
        <v>1.97542862614477E-2</v>
      </c>
      <c r="ACZ18605" s="60"/>
      <c r="ADA18605" s="60"/>
      <c r="ADB18605" s="60"/>
      <c r="ADC18605" s="60"/>
      <c r="ADD18605" s="60"/>
      <c r="ADE18605" s="60"/>
    </row>
    <row r="18606" spans="760:785" x14ac:dyDescent="0.25">
      <c r="ACF18606" s="60"/>
      <c r="ACG18606" s="60"/>
      <c r="ACH18606" s="60"/>
      <c r="ACI18606" s="60"/>
      <c r="ACJ18606" s="60"/>
      <c r="ACK18606" s="60"/>
      <c r="ACL18606" s="60"/>
      <c r="ACM18606" s="60"/>
      <c r="ACN18606" s="60"/>
      <c r="ACO18606" s="60"/>
      <c r="ACP18606" s="60"/>
      <c r="ACQ18606" s="60"/>
      <c r="ACR18606" s="60"/>
      <c r="ACS18606" s="60"/>
      <c r="ACT18606" s="60"/>
      <c r="ACU18606" s="60"/>
      <c r="ACV18606" s="60"/>
      <c r="ACW18606" s="60"/>
      <c r="ACX18606" s="60"/>
      <c r="ACY18606" s="60">
        <v>1.9707916472890899E-2</v>
      </c>
      <c r="ACZ18606" s="60"/>
      <c r="ADA18606" s="60"/>
      <c r="ADB18606" s="60"/>
      <c r="ADC18606" s="60"/>
      <c r="ADD18606" s="60"/>
      <c r="ADE18606" s="60"/>
    </row>
    <row r="18607" spans="760:785" x14ac:dyDescent="0.25">
      <c r="ACF18607" s="60"/>
      <c r="ACG18607" s="60"/>
      <c r="ACH18607" s="60"/>
      <c r="ACI18607" s="60"/>
      <c r="ACJ18607" s="60"/>
      <c r="ACK18607" s="60"/>
      <c r="ACL18607" s="60"/>
      <c r="ACM18607" s="60"/>
      <c r="ACN18607" s="60"/>
      <c r="ACO18607" s="60"/>
      <c r="ACP18607" s="60"/>
      <c r="ACQ18607" s="60"/>
      <c r="ACR18607" s="60"/>
      <c r="ACS18607" s="60"/>
      <c r="ACT18607" s="60"/>
      <c r="ACU18607" s="60"/>
      <c r="ACV18607" s="60"/>
      <c r="ACW18607" s="60"/>
      <c r="ACX18607" s="60"/>
      <c r="ACY18607" s="60">
        <v>1.9707916472890899E-2</v>
      </c>
      <c r="ACZ18607" s="60"/>
      <c r="ADA18607" s="60"/>
      <c r="ADB18607" s="60"/>
      <c r="ADC18607" s="60"/>
      <c r="ADD18607" s="60"/>
      <c r="ADE18607" s="60"/>
    </row>
    <row r="18608" spans="760:785" x14ac:dyDescent="0.25">
      <c r="ACF18608" s="60"/>
      <c r="ACG18608" s="60"/>
      <c r="ACH18608" s="60"/>
      <c r="ACI18608" s="60"/>
      <c r="ACJ18608" s="60"/>
      <c r="ACK18608" s="60"/>
      <c r="ACL18608" s="60"/>
      <c r="ACM18608" s="60"/>
      <c r="ACN18608" s="60"/>
      <c r="ACO18608" s="60"/>
      <c r="ACP18608" s="60"/>
      <c r="ACQ18608" s="60"/>
      <c r="ACR18608" s="60"/>
      <c r="ACS18608" s="60"/>
      <c r="ACT18608" s="60"/>
      <c r="ACU18608" s="60"/>
      <c r="ACV18608" s="60"/>
      <c r="ACW18608" s="60"/>
      <c r="ACX18608" s="60"/>
      <c r="ACY18608" s="60">
        <v>1.97056724836361E-2</v>
      </c>
      <c r="ACZ18608" s="60"/>
      <c r="ADA18608" s="60"/>
      <c r="ADB18608" s="60"/>
      <c r="ADC18608" s="60"/>
      <c r="ADD18608" s="60"/>
      <c r="ADE18608" s="60"/>
    </row>
    <row r="18609" spans="760:785" x14ac:dyDescent="0.25">
      <c r="ACF18609" s="60"/>
      <c r="ACG18609" s="60"/>
      <c r="ACH18609" s="60"/>
      <c r="ACI18609" s="60"/>
      <c r="ACJ18609" s="60"/>
      <c r="ACK18609" s="60"/>
      <c r="ACL18609" s="60"/>
      <c r="ACM18609" s="60"/>
      <c r="ACN18609" s="60"/>
      <c r="ACO18609" s="60"/>
      <c r="ACP18609" s="60"/>
      <c r="ACQ18609" s="60"/>
      <c r="ACR18609" s="60"/>
      <c r="ACS18609" s="60"/>
      <c r="ACT18609" s="60"/>
      <c r="ACU18609" s="60"/>
      <c r="ACV18609" s="60"/>
      <c r="ACW18609" s="60"/>
      <c r="ACX18609" s="60"/>
      <c r="ACY18609" s="60">
        <v>1.97056724836361E-2</v>
      </c>
      <c r="ACZ18609" s="60"/>
      <c r="ADA18609" s="60"/>
      <c r="ADB18609" s="60"/>
      <c r="ADC18609" s="60"/>
      <c r="ADD18609" s="60"/>
      <c r="ADE18609" s="60"/>
    </row>
    <row r="18610" spans="760:785" x14ac:dyDescent="0.25">
      <c r="ACF18610" s="60"/>
      <c r="ACG18610" s="60"/>
      <c r="ACH18610" s="60"/>
      <c r="ACI18610" s="60"/>
      <c r="ACJ18610" s="60"/>
      <c r="ACK18610" s="60"/>
      <c r="ACL18610" s="60"/>
      <c r="ACM18610" s="60"/>
      <c r="ACN18610" s="60"/>
      <c r="ACO18610" s="60"/>
      <c r="ACP18610" s="60"/>
      <c r="ACQ18610" s="60"/>
      <c r="ACR18610" s="60"/>
      <c r="ACS18610" s="60"/>
      <c r="ACT18610" s="60"/>
      <c r="ACU18610" s="60"/>
      <c r="ACV18610" s="60"/>
      <c r="ACW18610" s="60"/>
      <c r="ACX18610" s="60"/>
      <c r="ACY18610" s="60">
        <v>1.9645772724184801E-2</v>
      </c>
      <c r="ACZ18610" s="60"/>
      <c r="ADA18610" s="60"/>
      <c r="ADB18610" s="60"/>
      <c r="ADC18610" s="60"/>
      <c r="ADD18610" s="60"/>
      <c r="ADE18610" s="60"/>
    </row>
    <row r="18611" spans="760:785" x14ac:dyDescent="0.25">
      <c r="ACF18611" s="60"/>
      <c r="ACG18611" s="60"/>
      <c r="ACH18611" s="60"/>
      <c r="ACI18611" s="60"/>
      <c r="ACJ18611" s="60"/>
      <c r="ACK18611" s="60"/>
      <c r="ACL18611" s="60"/>
      <c r="ACM18611" s="60"/>
      <c r="ACN18611" s="60"/>
      <c r="ACO18611" s="60"/>
      <c r="ACP18611" s="60"/>
      <c r="ACQ18611" s="60"/>
      <c r="ACR18611" s="60"/>
      <c r="ACS18611" s="60"/>
      <c r="ACT18611" s="60"/>
      <c r="ACU18611" s="60"/>
      <c r="ACV18611" s="60"/>
      <c r="ACW18611" s="60"/>
      <c r="ACX18611" s="60"/>
      <c r="ACY18611" s="60">
        <v>1.9645772724184801E-2</v>
      </c>
      <c r="ACZ18611" s="60"/>
      <c r="ADA18611" s="60"/>
      <c r="ADB18611" s="60"/>
      <c r="ADC18611" s="60"/>
      <c r="ADD18611" s="60"/>
      <c r="ADE18611" s="60"/>
    </row>
    <row r="18612" spans="760:785" x14ac:dyDescent="0.25">
      <c r="ACF18612" s="60"/>
      <c r="ACG18612" s="60"/>
      <c r="ACH18612" s="60"/>
      <c r="ACI18612" s="60"/>
      <c r="ACJ18612" s="60"/>
      <c r="ACK18612" s="60"/>
      <c r="ACL18612" s="60"/>
      <c r="ACM18612" s="60"/>
      <c r="ACN18612" s="60"/>
      <c r="ACO18612" s="60"/>
      <c r="ACP18612" s="60"/>
      <c r="ACQ18612" s="60"/>
      <c r="ACR18612" s="60"/>
      <c r="ACS18612" s="60"/>
      <c r="ACT18612" s="60"/>
      <c r="ACU18612" s="60"/>
      <c r="ACV18612" s="60"/>
      <c r="ACW18612" s="60"/>
      <c r="ACX18612" s="60"/>
      <c r="ACY18612" s="60">
        <v>1.9572184355986198E-2</v>
      </c>
      <c r="ACZ18612" s="60"/>
      <c r="ADA18612" s="60"/>
      <c r="ADB18612" s="60"/>
      <c r="ADC18612" s="60"/>
      <c r="ADD18612" s="60"/>
      <c r="ADE18612" s="60"/>
    </row>
    <row r="18613" spans="760:785" x14ac:dyDescent="0.25">
      <c r="ACF18613" s="60"/>
      <c r="ACG18613" s="60"/>
      <c r="ACH18613" s="60"/>
      <c r="ACI18613" s="60"/>
      <c r="ACJ18613" s="60"/>
      <c r="ACK18613" s="60"/>
      <c r="ACL18613" s="60"/>
      <c r="ACM18613" s="60"/>
      <c r="ACN18613" s="60"/>
      <c r="ACO18613" s="60"/>
      <c r="ACP18613" s="60"/>
      <c r="ACQ18613" s="60"/>
      <c r="ACR18613" s="60"/>
      <c r="ACS18613" s="60"/>
      <c r="ACT18613" s="60"/>
      <c r="ACU18613" s="60"/>
      <c r="ACV18613" s="60"/>
      <c r="ACW18613" s="60"/>
      <c r="ACX18613" s="60"/>
      <c r="ACY18613" s="60">
        <v>1.9572184355986198E-2</v>
      </c>
      <c r="ACZ18613" s="60"/>
      <c r="ADA18613" s="60"/>
      <c r="ADB18613" s="60"/>
      <c r="ADC18613" s="60"/>
      <c r="ADD18613" s="60"/>
      <c r="ADE18613" s="60"/>
    </row>
    <row r="18614" spans="760:785" x14ac:dyDescent="0.25">
      <c r="ACF18614" s="60"/>
      <c r="ACG18614" s="60"/>
      <c r="ACH18614" s="60"/>
      <c r="ACI18614" s="60"/>
      <c r="ACJ18614" s="60"/>
      <c r="ACK18614" s="60"/>
      <c r="ACL18614" s="60"/>
      <c r="ACM18614" s="60"/>
      <c r="ACN18614" s="60"/>
      <c r="ACO18614" s="60"/>
      <c r="ACP18614" s="60"/>
      <c r="ACQ18614" s="60"/>
      <c r="ACR18614" s="60"/>
      <c r="ACS18614" s="60"/>
      <c r="ACT18614" s="60"/>
      <c r="ACU18614" s="60"/>
      <c r="ACV18614" s="60"/>
      <c r="ACW18614" s="60"/>
      <c r="ACX18614" s="60"/>
      <c r="ACY18614" s="60">
        <v>1.9571751358727501E-2</v>
      </c>
      <c r="ACZ18614" s="60"/>
      <c r="ADA18614" s="60"/>
      <c r="ADB18614" s="60"/>
      <c r="ADC18614" s="60"/>
      <c r="ADD18614" s="60"/>
      <c r="ADE18614" s="60"/>
    </row>
    <row r="18615" spans="760:785" x14ac:dyDescent="0.25">
      <c r="ACF18615" s="60"/>
      <c r="ACG18615" s="60"/>
      <c r="ACH18615" s="60"/>
      <c r="ACI18615" s="60"/>
      <c r="ACJ18615" s="60"/>
      <c r="ACK18615" s="60"/>
      <c r="ACL18615" s="60"/>
      <c r="ACM18615" s="60"/>
      <c r="ACN18615" s="60"/>
      <c r="ACO18615" s="60"/>
      <c r="ACP18615" s="60"/>
      <c r="ACQ18615" s="60"/>
      <c r="ACR18615" s="60"/>
      <c r="ACS18615" s="60"/>
      <c r="ACT18615" s="60"/>
      <c r="ACU18615" s="60"/>
      <c r="ACV18615" s="60"/>
      <c r="ACW18615" s="60"/>
      <c r="ACX18615" s="60"/>
      <c r="ACY18615" s="60">
        <v>1.9571751358727501E-2</v>
      </c>
      <c r="ACZ18615" s="60"/>
      <c r="ADA18615" s="60"/>
      <c r="ADB18615" s="60"/>
      <c r="ADC18615" s="60"/>
      <c r="ADD18615" s="60"/>
      <c r="ADE18615" s="60"/>
    </row>
    <row r="18616" spans="760:785" x14ac:dyDescent="0.25">
      <c r="ACF18616" s="60"/>
      <c r="ACG18616" s="60"/>
      <c r="ACH18616" s="60"/>
      <c r="ACI18616" s="60"/>
      <c r="ACJ18616" s="60"/>
      <c r="ACK18616" s="60"/>
      <c r="ACL18616" s="60"/>
      <c r="ACM18616" s="60"/>
      <c r="ACN18616" s="60"/>
      <c r="ACO18616" s="60"/>
      <c r="ACP18616" s="60"/>
      <c r="ACQ18616" s="60"/>
      <c r="ACR18616" s="60"/>
      <c r="ACS18616" s="60"/>
      <c r="ACT18616" s="60"/>
      <c r="ACU18616" s="60"/>
      <c r="ACV18616" s="60"/>
      <c r="ACW18616" s="60"/>
      <c r="ACX18616" s="60"/>
      <c r="ACY18616" s="60">
        <v>1.9473271610578699E-2</v>
      </c>
      <c r="ACZ18616" s="60"/>
      <c r="ADA18616" s="60"/>
      <c r="ADB18616" s="60"/>
      <c r="ADC18616" s="60"/>
      <c r="ADD18616" s="60"/>
      <c r="ADE18616" s="60"/>
    </row>
    <row r="18617" spans="760:785" x14ac:dyDescent="0.25">
      <c r="ACF18617" s="60"/>
      <c r="ACG18617" s="60"/>
      <c r="ACH18617" s="60"/>
      <c r="ACI18617" s="60"/>
      <c r="ACJ18617" s="60"/>
      <c r="ACK18617" s="60"/>
      <c r="ACL18617" s="60"/>
      <c r="ACM18617" s="60"/>
      <c r="ACN18617" s="60"/>
      <c r="ACO18617" s="60"/>
      <c r="ACP18617" s="60"/>
      <c r="ACQ18617" s="60"/>
      <c r="ACR18617" s="60"/>
      <c r="ACS18617" s="60"/>
      <c r="ACT18617" s="60"/>
      <c r="ACU18617" s="60"/>
      <c r="ACV18617" s="60"/>
      <c r="ACW18617" s="60"/>
      <c r="ACX18617" s="60"/>
      <c r="ACY18617" s="60">
        <v>1.9473271610578699E-2</v>
      </c>
      <c r="ACZ18617" s="60"/>
      <c r="ADA18617" s="60"/>
      <c r="ADB18617" s="60"/>
      <c r="ADC18617" s="60"/>
      <c r="ADD18617" s="60"/>
      <c r="ADE18617" s="60"/>
    </row>
    <row r="18618" spans="760:785" x14ac:dyDescent="0.25">
      <c r="ACF18618" s="60"/>
      <c r="ACG18618" s="60"/>
      <c r="ACH18618" s="60"/>
      <c r="ACI18618" s="60"/>
      <c r="ACJ18618" s="60"/>
      <c r="ACK18618" s="60"/>
      <c r="ACL18618" s="60"/>
      <c r="ACM18618" s="60"/>
      <c r="ACN18618" s="60"/>
      <c r="ACO18618" s="60"/>
      <c r="ACP18618" s="60"/>
      <c r="ACQ18618" s="60"/>
      <c r="ACR18618" s="60"/>
      <c r="ACS18618" s="60"/>
      <c r="ACT18618" s="60"/>
      <c r="ACU18618" s="60"/>
      <c r="ACV18618" s="60"/>
      <c r="ACW18618" s="60"/>
      <c r="ACX18618" s="60"/>
      <c r="ACY18618" s="60">
        <v>1.9427876823307901E-2</v>
      </c>
      <c r="ACZ18618" s="60"/>
      <c r="ADA18618" s="60"/>
      <c r="ADB18618" s="60"/>
      <c r="ADC18618" s="60"/>
      <c r="ADD18618" s="60"/>
      <c r="ADE18618" s="60"/>
    </row>
    <row r="18619" spans="760:785" x14ac:dyDescent="0.25">
      <c r="ACF18619" s="60"/>
      <c r="ACG18619" s="60"/>
      <c r="ACH18619" s="60"/>
      <c r="ACI18619" s="60"/>
      <c r="ACJ18619" s="60"/>
      <c r="ACK18619" s="60"/>
      <c r="ACL18619" s="60"/>
      <c r="ACM18619" s="60"/>
      <c r="ACN18619" s="60"/>
      <c r="ACO18619" s="60"/>
      <c r="ACP18619" s="60"/>
      <c r="ACQ18619" s="60"/>
      <c r="ACR18619" s="60"/>
      <c r="ACS18619" s="60"/>
      <c r="ACT18619" s="60"/>
      <c r="ACU18619" s="60"/>
      <c r="ACV18619" s="60"/>
      <c r="ACW18619" s="60"/>
      <c r="ACX18619" s="60"/>
      <c r="ACY18619" s="60">
        <v>1.9427876823307901E-2</v>
      </c>
      <c r="ACZ18619" s="60"/>
      <c r="ADA18619" s="60"/>
      <c r="ADB18619" s="60"/>
      <c r="ADC18619" s="60"/>
      <c r="ADD18619" s="60"/>
      <c r="ADE18619" s="60"/>
    </row>
    <row r="18620" spans="760:785" x14ac:dyDescent="0.25">
      <c r="ACF18620" s="60"/>
      <c r="ACG18620" s="60"/>
      <c r="ACH18620" s="60"/>
      <c r="ACI18620" s="60"/>
      <c r="ACJ18620" s="60"/>
      <c r="ACK18620" s="60"/>
      <c r="ACL18620" s="60"/>
      <c r="ACM18620" s="60"/>
      <c r="ACN18620" s="60"/>
      <c r="ACO18620" s="60"/>
      <c r="ACP18620" s="60"/>
      <c r="ACQ18620" s="60"/>
      <c r="ACR18620" s="60"/>
      <c r="ACS18620" s="60"/>
      <c r="ACT18620" s="60"/>
      <c r="ACU18620" s="60"/>
      <c r="ACV18620" s="60"/>
      <c r="ACW18620" s="60"/>
      <c r="ACX18620" s="60"/>
      <c r="ACY18620" s="60">
        <v>1.9397194057947501E-2</v>
      </c>
      <c r="ACZ18620" s="60"/>
      <c r="ADA18620" s="60"/>
      <c r="ADB18620" s="60"/>
      <c r="ADC18620" s="60"/>
      <c r="ADD18620" s="60"/>
      <c r="ADE18620" s="60"/>
    </row>
    <row r="18621" spans="760:785" x14ac:dyDescent="0.25">
      <c r="ACF18621" s="60"/>
      <c r="ACG18621" s="60"/>
      <c r="ACH18621" s="60"/>
      <c r="ACI18621" s="60"/>
      <c r="ACJ18621" s="60"/>
      <c r="ACK18621" s="60"/>
      <c r="ACL18621" s="60"/>
      <c r="ACM18621" s="60"/>
      <c r="ACN18621" s="60"/>
      <c r="ACO18621" s="60"/>
      <c r="ACP18621" s="60"/>
      <c r="ACQ18621" s="60"/>
      <c r="ACR18621" s="60"/>
      <c r="ACS18621" s="60"/>
      <c r="ACT18621" s="60"/>
      <c r="ACU18621" s="60"/>
      <c r="ACV18621" s="60"/>
      <c r="ACW18621" s="60"/>
      <c r="ACX18621" s="60"/>
      <c r="ACY18621" s="60">
        <v>1.9362433709836702E-2</v>
      </c>
      <c r="ACZ18621" s="60"/>
      <c r="ADA18621" s="60"/>
      <c r="ADB18621" s="60"/>
      <c r="ADC18621" s="60"/>
      <c r="ADD18621" s="60"/>
      <c r="ADE18621" s="60"/>
    </row>
    <row r="18622" spans="760:785" x14ac:dyDescent="0.25">
      <c r="ACF18622" s="60"/>
      <c r="ACG18622" s="60"/>
      <c r="ACH18622" s="60"/>
      <c r="ACI18622" s="60"/>
      <c r="ACJ18622" s="60"/>
      <c r="ACK18622" s="60"/>
      <c r="ACL18622" s="60"/>
      <c r="ACM18622" s="60"/>
      <c r="ACN18622" s="60"/>
      <c r="ACO18622" s="60"/>
      <c r="ACP18622" s="60"/>
      <c r="ACQ18622" s="60"/>
      <c r="ACR18622" s="60"/>
      <c r="ACS18622" s="60"/>
      <c r="ACT18622" s="60"/>
      <c r="ACU18622" s="60"/>
      <c r="ACV18622" s="60"/>
      <c r="ACW18622" s="60"/>
      <c r="ACX18622" s="60"/>
      <c r="ACY18622" s="60">
        <v>1.9362433709836702E-2</v>
      </c>
      <c r="ACZ18622" s="60"/>
      <c r="ADA18622" s="60"/>
      <c r="ADB18622" s="60"/>
      <c r="ADC18622" s="60"/>
      <c r="ADD18622" s="60"/>
      <c r="ADE18622" s="60"/>
    </row>
    <row r="18623" spans="760:785" x14ac:dyDescent="0.25">
      <c r="ACF18623" s="60"/>
      <c r="ACG18623" s="60"/>
      <c r="ACH18623" s="60"/>
      <c r="ACI18623" s="60"/>
      <c r="ACJ18623" s="60"/>
      <c r="ACK18623" s="60"/>
      <c r="ACL18623" s="60"/>
      <c r="ACM18623" s="60"/>
      <c r="ACN18623" s="60"/>
      <c r="ACO18623" s="60"/>
      <c r="ACP18623" s="60"/>
      <c r="ACQ18623" s="60"/>
      <c r="ACR18623" s="60"/>
      <c r="ACS18623" s="60"/>
      <c r="ACT18623" s="60"/>
      <c r="ACU18623" s="60"/>
      <c r="ACV18623" s="60"/>
      <c r="ACW18623" s="60"/>
      <c r="ACX18623" s="60"/>
      <c r="ACY18623" s="60">
        <v>1.93004498984524E-2</v>
      </c>
      <c r="ACZ18623" s="60"/>
      <c r="ADA18623" s="60"/>
      <c r="ADB18623" s="60"/>
      <c r="ADC18623" s="60"/>
      <c r="ADD18623" s="60"/>
      <c r="ADE18623" s="60"/>
    </row>
    <row r="18624" spans="760:785" x14ac:dyDescent="0.25">
      <c r="ACF18624" s="60"/>
      <c r="ACG18624" s="60"/>
      <c r="ACH18624" s="60"/>
      <c r="ACI18624" s="60"/>
      <c r="ACJ18624" s="60"/>
      <c r="ACK18624" s="60"/>
      <c r="ACL18624" s="60"/>
      <c r="ACM18624" s="60"/>
      <c r="ACN18624" s="60"/>
      <c r="ACO18624" s="60"/>
      <c r="ACP18624" s="60"/>
      <c r="ACQ18624" s="60"/>
      <c r="ACR18624" s="60"/>
      <c r="ACS18624" s="60"/>
      <c r="ACT18624" s="60"/>
      <c r="ACU18624" s="60"/>
      <c r="ACV18624" s="60"/>
      <c r="ACW18624" s="60"/>
      <c r="ACX18624" s="60"/>
      <c r="ACY18624" s="60">
        <v>1.93004498984524E-2</v>
      </c>
      <c r="ACZ18624" s="60"/>
      <c r="ADA18624" s="60"/>
      <c r="ADB18624" s="60"/>
      <c r="ADC18624" s="60"/>
      <c r="ADD18624" s="60"/>
      <c r="ADE18624" s="60"/>
    </row>
    <row r="18625" spans="760:785" x14ac:dyDescent="0.25">
      <c r="ACF18625" s="60"/>
      <c r="ACG18625" s="60"/>
      <c r="ACH18625" s="60"/>
      <c r="ACI18625" s="60"/>
      <c r="ACJ18625" s="60"/>
      <c r="ACK18625" s="60"/>
      <c r="ACL18625" s="60"/>
      <c r="ACM18625" s="60"/>
      <c r="ACN18625" s="60"/>
      <c r="ACO18625" s="60"/>
      <c r="ACP18625" s="60"/>
      <c r="ACQ18625" s="60"/>
      <c r="ACR18625" s="60"/>
      <c r="ACS18625" s="60"/>
      <c r="ACT18625" s="60"/>
      <c r="ACU18625" s="60"/>
      <c r="ACV18625" s="60"/>
      <c r="ACW18625" s="60"/>
      <c r="ACX18625" s="60"/>
      <c r="ACY18625" s="60">
        <v>1.9222857349651502E-2</v>
      </c>
      <c r="ACZ18625" s="60"/>
      <c r="ADA18625" s="60"/>
      <c r="ADB18625" s="60"/>
      <c r="ADC18625" s="60"/>
      <c r="ADD18625" s="60"/>
      <c r="ADE18625" s="60"/>
    </row>
    <row r="18626" spans="760:785" x14ac:dyDescent="0.25">
      <c r="ACF18626" s="60"/>
      <c r="ACG18626" s="60"/>
      <c r="ACH18626" s="60"/>
      <c r="ACI18626" s="60"/>
      <c r="ACJ18626" s="60"/>
      <c r="ACK18626" s="60"/>
      <c r="ACL18626" s="60"/>
      <c r="ACM18626" s="60"/>
      <c r="ACN18626" s="60"/>
      <c r="ACO18626" s="60"/>
      <c r="ACP18626" s="60"/>
      <c r="ACQ18626" s="60"/>
      <c r="ACR18626" s="60"/>
      <c r="ACS18626" s="60"/>
      <c r="ACT18626" s="60"/>
      <c r="ACU18626" s="60"/>
      <c r="ACV18626" s="60"/>
      <c r="ACW18626" s="60"/>
      <c r="ACX18626" s="60"/>
      <c r="ACY18626" s="60">
        <v>1.9222857349651502E-2</v>
      </c>
      <c r="ACZ18626" s="60"/>
      <c r="ADA18626" s="60"/>
      <c r="ADB18626" s="60"/>
      <c r="ADC18626" s="60"/>
      <c r="ADD18626" s="60"/>
      <c r="ADE18626" s="60"/>
    </row>
    <row r="18627" spans="760:785" x14ac:dyDescent="0.25">
      <c r="ACF18627" s="60"/>
      <c r="ACG18627" s="60"/>
      <c r="ACH18627" s="60"/>
      <c r="ACI18627" s="60"/>
      <c r="ACJ18627" s="60"/>
      <c r="ACK18627" s="60"/>
      <c r="ACL18627" s="60"/>
      <c r="ACM18627" s="60"/>
      <c r="ACN18627" s="60"/>
      <c r="ACO18627" s="60"/>
      <c r="ACP18627" s="60"/>
      <c r="ACQ18627" s="60"/>
      <c r="ACR18627" s="60"/>
      <c r="ACS18627" s="60"/>
      <c r="ACT18627" s="60"/>
      <c r="ACU18627" s="60"/>
      <c r="ACV18627" s="60"/>
      <c r="ACW18627" s="60"/>
      <c r="ACX18627" s="60"/>
      <c r="ACY18627" s="60">
        <v>1.919409540586E-2</v>
      </c>
      <c r="ACZ18627" s="60"/>
      <c r="ADA18627" s="60"/>
      <c r="ADB18627" s="60"/>
      <c r="ADC18627" s="60"/>
      <c r="ADD18627" s="60"/>
      <c r="ADE18627" s="60"/>
    </row>
    <row r="18628" spans="760:785" x14ac:dyDescent="0.25">
      <c r="ACF18628" s="60"/>
      <c r="ACG18628" s="60"/>
      <c r="ACH18628" s="60"/>
      <c r="ACI18628" s="60"/>
      <c r="ACJ18628" s="60"/>
      <c r="ACK18628" s="60"/>
      <c r="ACL18628" s="60"/>
      <c r="ACM18628" s="60"/>
      <c r="ACN18628" s="60"/>
      <c r="ACO18628" s="60"/>
      <c r="ACP18628" s="60"/>
      <c r="ACQ18628" s="60"/>
      <c r="ACR18628" s="60"/>
      <c r="ACS18628" s="60"/>
      <c r="ACT18628" s="60"/>
      <c r="ACU18628" s="60"/>
      <c r="ACV18628" s="60"/>
      <c r="ACW18628" s="60"/>
      <c r="ACX18628" s="60"/>
      <c r="ACY18628" s="60">
        <v>1.919409540586E-2</v>
      </c>
      <c r="ACZ18628" s="60"/>
      <c r="ADA18628" s="60"/>
      <c r="ADB18628" s="60"/>
      <c r="ADC18628" s="60"/>
      <c r="ADD18628" s="60"/>
      <c r="ADE18628" s="60"/>
    </row>
    <row r="18629" spans="760:785" x14ac:dyDescent="0.25">
      <c r="ACF18629" s="60"/>
      <c r="ACG18629" s="60"/>
      <c r="ACH18629" s="60"/>
      <c r="ACI18629" s="60"/>
      <c r="ACJ18629" s="60"/>
      <c r="ACK18629" s="60"/>
      <c r="ACL18629" s="60"/>
      <c r="ACM18629" s="60"/>
      <c r="ACN18629" s="60"/>
      <c r="ACO18629" s="60"/>
      <c r="ACP18629" s="60"/>
      <c r="ACQ18629" s="60"/>
      <c r="ACR18629" s="60"/>
      <c r="ACS18629" s="60"/>
      <c r="ACT18629" s="60"/>
      <c r="ACU18629" s="60"/>
      <c r="ACV18629" s="60"/>
      <c r="ACW18629" s="60"/>
      <c r="ACX18629" s="60"/>
      <c r="ACY18629" s="60">
        <v>1.9178737813242499E-2</v>
      </c>
      <c r="ACZ18629" s="60"/>
      <c r="ADA18629" s="60"/>
      <c r="ADB18629" s="60"/>
      <c r="ADC18629" s="60"/>
      <c r="ADD18629" s="60"/>
      <c r="ADE18629" s="60"/>
    </row>
    <row r="18630" spans="760:785" x14ac:dyDescent="0.25">
      <c r="ACF18630" s="60"/>
      <c r="ACG18630" s="60"/>
      <c r="ACH18630" s="60"/>
      <c r="ACI18630" s="60"/>
      <c r="ACJ18630" s="60"/>
      <c r="ACK18630" s="60"/>
      <c r="ACL18630" s="60"/>
      <c r="ACM18630" s="60"/>
      <c r="ACN18630" s="60"/>
      <c r="ACO18630" s="60"/>
      <c r="ACP18630" s="60"/>
      <c r="ACQ18630" s="60"/>
      <c r="ACR18630" s="60"/>
      <c r="ACS18630" s="60"/>
      <c r="ACT18630" s="60"/>
      <c r="ACU18630" s="60"/>
      <c r="ACV18630" s="60"/>
      <c r="ACW18630" s="60"/>
      <c r="ACX18630" s="60"/>
      <c r="ACY18630" s="60">
        <v>1.9178737813242499E-2</v>
      </c>
      <c r="ACZ18630" s="60"/>
      <c r="ADA18630" s="60"/>
      <c r="ADB18630" s="60"/>
      <c r="ADC18630" s="60"/>
      <c r="ADD18630" s="60"/>
      <c r="ADE18630" s="60"/>
    </row>
    <row r="18631" spans="760:785" x14ac:dyDescent="0.25">
      <c r="ACF18631" s="60"/>
      <c r="ACG18631" s="60"/>
      <c r="ACH18631" s="60"/>
      <c r="ACI18631" s="60"/>
      <c r="ACJ18631" s="60"/>
      <c r="ACK18631" s="60"/>
      <c r="ACL18631" s="60"/>
      <c r="ACM18631" s="60"/>
      <c r="ACN18631" s="60"/>
      <c r="ACO18631" s="60"/>
      <c r="ACP18631" s="60"/>
      <c r="ACQ18631" s="60"/>
      <c r="ACR18631" s="60"/>
      <c r="ACS18631" s="60"/>
      <c r="ACT18631" s="60"/>
      <c r="ACU18631" s="60"/>
      <c r="ACV18631" s="60"/>
      <c r="ACW18631" s="60"/>
      <c r="ACX18631" s="60"/>
      <c r="ACY18631" s="60">
        <v>1.8991656794522999E-2</v>
      </c>
      <c r="ACZ18631" s="60"/>
      <c r="ADA18631" s="60"/>
      <c r="ADB18631" s="60"/>
      <c r="ADC18631" s="60"/>
      <c r="ADD18631" s="60"/>
      <c r="ADE18631" s="60"/>
    </row>
    <row r="18632" spans="760:785" x14ac:dyDescent="0.25">
      <c r="ACF18632" s="60"/>
      <c r="ACG18632" s="60"/>
      <c r="ACH18632" s="60"/>
      <c r="ACI18632" s="60"/>
      <c r="ACJ18632" s="60"/>
      <c r="ACK18632" s="60"/>
      <c r="ACL18632" s="60"/>
      <c r="ACM18632" s="60"/>
      <c r="ACN18632" s="60"/>
      <c r="ACO18632" s="60"/>
      <c r="ACP18632" s="60"/>
      <c r="ACQ18632" s="60"/>
      <c r="ACR18632" s="60"/>
      <c r="ACS18632" s="60"/>
      <c r="ACT18632" s="60"/>
      <c r="ACU18632" s="60"/>
      <c r="ACV18632" s="60"/>
      <c r="ACW18632" s="60"/>
      <c r="ACX18632" s="60"/>
      <c r="ACY18632" s="60">
        <v>1.8991656794522999E-2</v>
      </c>
      <c r="ACZ18632" s="60"/>
      <c r="ADA18632" s="60"/>
      <c r="ADB18632" s="60"/>
      <c r="ADC18632" s="60"/>
      <c r="ADD18632" s="60"/>
      <c r="ADE18632" s="60"/>
    </row>
    <row r="18633" spans="760:785" x14ac:dyDescent="0.25">
      <c r="ACF18633" s="60"/>
      <c r="ACG18633" s="60"/>
      <c r="ACH18633" s="60"/>
      <c r="ACI18633" s="60"/>
      <c r="ACJ18633" s="60"/>
      <c r="ACK18633" s="60"/>
      <c r="ACL18633" s="60"/>
      <c r="ACM18633" s="60"/>
      <c r="ACN18633" s="60"/>
      <c r="ACO18633" s="60"/>
      <c r="ACP18633" s="60"/>
      <c r="ACQ18633" s="60"/>
      <c r="ACR18633" s="60"/>
      <c r="ACS18633" s="60"/>
      <c r="ACT18633" s="60"/>
      <c r="ACU18633" s="60"/>
      <c r="ACV18633" s="60"/>
      <c r="ACW18633" s="60"/>
      <c r="ACX18633" s="60"/>
      <c r="ACY18633" s="60">
        <v>1.8952111490612801E-2</v>
      </c>
      <c r="ACZ18633" s="60"/>
      <c r="ADA18633" s="60"/>
      <c r="ADB18633" s="60"/>
      <c r="ADC18633" s="60"/>
      <c r="ADD18633" s="60"/>
      <c r="ADE18633" s="60"/>
    </row>
    <row r="18634" spans="760:785" x14ac:dyDescent="0.25">
      <c r="ACF18634" s="60"/>
      <c r="ACG18634" s="60"/>
      <c r="ACH18634" s="60"/>
      <c r="ACI18634" s="60"/>
      <c r="ACJ18634" s="60"/>
      <c r="ACK18634" s="60"/>
      <c r="ACL18634" s="60"/>
      <c r="ACM18634" s="60"/>
      <c r="ACN18634" s="60"/>
      <c r="ACO18634" s="60"/>
      <c r="ACP18634" s="60"/>
      <c r="ACQ18634" s="60"/>
      <c r="ACR18634" s="60"/>
      <c r="ACS18634" s="60"/>
      <c r="ACT18634" s="60"/>
      <c r="ACU18634" s="60"/>
      <c r="ACV18634" s="60"/>
      <c r="ACW18634" s="60"/>
      <c r="ACX18634" s="60"/>
      <c r="ACY18634" s="60">
        <v>1.8952111490612801E-2</v>
      </c>
      <c r="ACZ18634" s="60"/>
      <c r="ADA18634" s="60"/>
      <c r="ADB18634" s="60"/>
      <c r="ADC18634" s="60"/>
      <c r="ADD18634" s="60"/>
      <c r="ADE18634" s="60"/>
    </row>
    <row r="18635" spans="760:785" x14ac:dyDescent="0.25">
      <c r="ACF18635" s="60"/>
      <c r="ACG18635" s="60"/>
      <c r="ACH18635" s="60"/>
      <c r="ACI18635" s="60"/>
      <c r="ACJ18635" s="60"/>
      <c r="ACK18635" s="60"/>
      <c r="ACL18635" s="60"/>
      <c r="ACM18635" s="60"/>
      <c r="ACN18635" s="60"/>
      <c r="ACO18635" s="60"/>
      <c r="ACP18635" s="60"/>
      <c r="ACQ18635" s="60"/>
      <c r="ACR18635" s="60"/>
      <c r="ACS18635" s="60"/>
      <c r="ACT18635" s="60"/>
      <c r="ACU18635" s="60"/>
      <c r="ACV18635" s="60"/>
      <c r="ACW18635" s="60"/>
      <c r="ACX18635" s="60"/>
      <c r="ACY18635" s="60">
        <v>1.8946577101628E-2</v>
      </c>
      <c r="ACZ18635" s="60"/>
      <c r="ADA18635" s="60"/>
      <c r="ADB18635" s="60"/>
      <c r="ADC18635" s="60"/>
      <c r="ADD18635" s="60"/>
      <c r="ADE18635" s="60"/>
    </row>
    <row r="18636" spans="760:785" x14ac:dyDescent="0.25">
      <c r="ACF18636" s="60"/>
      <c r="ACG18636" s="60"/>
      <c r="ACH18636" s="60"/>
      <c r="ACI18636" s="60"/>
      <c r="ACJ18636" s="60"/>
      <c r="ACK18636" s="60"/>
      <c r="ACL18636" s="60"/>
      <c r="ACM18636" s="60"/>
      <c r="ACN18636" s="60"/>
      <c r="ACO18636" s="60"/>
      <c r="ACP18636" s="60"/>
      <c r="ACQ18636" s="60"/>
      <c r="ACR18636" s="60"/>
      <c r="ACS18636" s="60"/>
      <c r="ACT18636" s="60"/>
      <c r="ACU18636" s="60"/>
      <c r="ACV18636" s="60"/>
      <c r="ACW18636" s="60"/>
      <c r="ACX18636" s="60"/>
      <c r="ACY18636" s="60">
        <v>1.8946577101628E-2</v>
      </c>
      <c r="ACZ18636" s="60"/>
      <c r="ADA18636" s="60"/>
      <c r="ADB18636" s="60"/>
      <c r="ADC18636" s="60"/>
      <c r="ADD18636" s="60"/>
      <c r="ADE18636" s="60"/>
    </row>
    <row r="18637" spans="760:785" x14ac:dyDescent="0.25">
      <c r="ACF18637" s="60"/>
      <c r="ACG18637" s="60"/>
      <c r="ACH18637" s="60"/>
      <c r="ACI18637" s="60"/>
      <c r="ACJ18637" s="60"/>
      <c r="ACK18637" s="60"/>
      <c r="ACL18637" s="60"/>
      <c r="ACM18637" s="60"/>
      <c r="ACN18637" s="60"/>
      <c r="ACO18637" s="60"/>
      <c r="ACP18637" s="60"/>
      <c r="ACQ18637" s="60"/>
      <c r="ACR18637" s="60"/>
      <c r="ACS18637" s="60"/>
      <c r="ACT18637" s="60"/>
      <c r="ACU18637" s="60"/>
      <c r="ACV18637" s="60"/>
      <c r="ACW18637" s="60"/>
      <c r="ACX18637" s="60"/>
      <c r="ACY18637" s="60">
        <v>1.8826594061253799E-2</v>
      </c>
      <c r="ACZ18637" s="60"/>
      <c r="ADA18637" s="60"/>
      <c r="ADB18637" s="60"/>
      <c r="ADC18637" s="60"/>
      <c r="ADD18637" s="60"/>
      <c r="ADE18637" s="60"/>
    </row>
    <row r="18638" spans="760:785" x14ac:dyDescent="0.25">
      <c r="ACF18638" s="60"/>
      <c r="ACG18638" s="60"/>
      <c r="ACH18638" s="60"/>
      <c r="ACI18638" s="60"/>
      <c r="ACJ18638" s="60"/>
      <c r="ACK18638" s="60"/>
      <c r="ACL18638" s="60"/>
      <c r="ACM18638" s="60"/>
      <c r="ACN18638" s="60"/>
      <c r="ACO18638" s="60"/>
      <c r="ACP18638" s="60"/>
      <c r="ACQ18638" s="60"/>
      <c r="ACR18638" s="60"/>
      <c r="ACS18638" s="60"/>
      <c r="ACT18638" s="60"/>
      <c r="ACU18638" s="60"/>
      <c r="ACV18638" s="60"/>
      <c r="ACW18638" s="60"/>
      <c r="ACX18638" s="60"/>
      <c r="ACY18638" s="60">
        <v>1.8826594061253799E-2</v>
      </c>
      <c r="ACZ18638" s="60"/>
      <c r="ADA18638" s="60"/>
      <c r="ADB18638" s="60"/>
      <c r="ADC18638" s="60"/>
      <c r="ADD18638" s="60"/>
      <c r="ADE18638" s="60"/>
    </row>
    <row r="18639" spans="760:785" x14ac:dyDescent="0.25">
      <c r="ACF18639" s="60"/>
      <c r="ACG18639" s="60"/>
      <c r="ACH18639" s="60"/>
      <c r="ACI18639" s="60"/>
      <c r="ACJ18639" s="60"/>
      <c r="ACK18639" s="60"/>
      <c r="ACL18639" s="60"/>
      <c r="ACM18639" s="60"/>
      <c r="ACN18639" s="60"/>
      <c r="ACO18639" s="60"/>
      <c r="ACP18639" s="60"/>
      <c r="ACQ18639" s="60"/>
      <c r="ACR18639" s="60"/>
      <c r="ACS18639" s="60"/>
      <c r="ACT18639" s="60"/>
      <c r="ACU18639" s="60"/>
      <c r="ACV18639" s="60"/>
      <c r="ACW18639" s="60"/>
      <c r="ACX18639" s="60"/>
      <c r="ACY18639" s="60">
        <v>1.8794865423785001E-2</v>
      </c>
      <c r="ACZ18639" s="60"/>
      <c r="ADA18639" s="60"/>
      <c r="ADB18639" s="60"/>
      <c r="ADC18639" s="60"/>
      <c r="ADD18639" s="60"/>
      <c r="ADE18639" s="60"/>
    </row>
    <row r="18640" spans="760:785" x14ac:dyDescent="0.25">
      <c r="ACF18640" s="60"/>
      <c r="ACG18640" s="60"/>
      <c r="ACH18640" s="60"/>
      <c r="ACI18640" s="60"/>
      <c r="ACJ18640" s="60"/>
      <c r="ACK18640" s="60"/>
      <c r="ACL18640" s="60"/>
      <c r="ACM18640" s="60"/>
      <c r="ACN18640" s="60"/>
      <c r="ACO18640" s="60"/>
      <c r="ACP18640" s="60"/>
      <c r="ACQ18640" s="60"/>
      <c r="ACR18640" s="60"/>
      <c r="ACS18640" s="60"/>
      <c r="ACT18640" s="60"/>
      <c r="ACU18640" s="60"/>
      <c r="ACV18640" s="60"/>
      <c r="ACW18640" s="60"/>
      <c r="ACX18640" s="60"/>
      <c r="ACY18640" s="60">
        <v>1.8794865423785001E-2</v>
      </c>
      <c r="ACZ18640" s="60"/>
      <c r="ADA18640" s="60"/>
      <c r="ADB18640" s="60"/>
      <c r="ADC18640" s="60"/>
      <c r="ADD18640" s="60"/>
      <c r="ADE18640" s="60"/>
    </row>
    <row r="18641" spans="760:785" x14ac:dyDescent="0.25">
      <c r="ACF18641" s="60"/>
      <c r="ACG18641" s="60"/>
      <c r="ACH18641" s="60"/>
      <c r="ACI18641" s="60"/>
      <c r="ACJ18641" s="60"/>
      <c r="ACK18641" s="60"/>
      <c r="ACL18641" s="60"/>
      <c r="ACM18641" s="60"/>
      <c r="ACN18641" s="60"/>
      <c r="ACO18641" s="60"/>
      <c r="ACP18641" s="60"/>
      <c r="ACQ18641" s="60"/>
      <c r="ACR18641" s="60"/>
      <c r="ACS18641" s="60"/>
      <c r="ACT18641" s="60"/>
      <c r="ACU18641" s="60"/>
      <c r="ACV18641" s="60"/>
      <c r="ACW18641" s="60"/>
      <c r="ACX18641" s="60"/>
      <c r="ACY18641" s="60">
        <v>1.8768106464308001E-2</v>
      </c>
      <c r="ACZ18641" s="60"/>
      <c r="ADA18641" s="60"/>
      <c r="ADB18641" s="60"/>
      <c r="ADC18641" s="60"/>
      <c r="ADD18641" s="60"/>
      <c r="ADE18641" s="60"/>
    </row>
    <row r="18642" spans="760:785" x14ac:dyDescent="0.25">
      <c r="ACF18642" s="60"/>
      <c r="ACG18642" s="60"/>
      <c r="ACH18642" s="60"/>
      <c r="ACI18642" s="60"/>
      <c r="ACJ18642" s="60"/>
      <c r="ACK18642" s="60"/>
      <c r="ACL18642" s="60"/>
      <c r="ACM18642" s="60"/>
      <c r="ACN18642" s="60"/>
      <c r="ACO18642" s="60"/>
      <c r="ACP18642" s="60"/>
      <c r="ACQ18642" s="60"/>
      <c r="ACR18642" s="60"/>
      <c r="ACS18642" s="60"/>
      <c r="ACT18642" s="60"/>
      <c r="ACU18642" s="60"/>
      <c r="ACV18642" s="60"/>
      <c r="ACW18642" s="60"/>
      <c r="ACX18642" s="60"/>
      <c r="ACY18642" s="60">
        <v>1.8768106464308001E-2</v>
      </c>
      <c r="ACZ18642" s="60"/>
      <c r="ADA18642" s="60"/>
      <c r="ADB18642" s="60"/>
      <c r="ADC18642" s="60"/>
      <c r="ADD18642" s="60"/>
      <c r="ADE18642" s="60"/>
    </row>
    <row r="18643" spans="760:785" x14ac:dyDescent="0.25">
      <c r="ACF18643" s="60"/>
      <c r="ACG18643" s="60"/>
      <c r="ACH18643" s="60"/>
      <c r="ACI18643" s="60"/>
      <c r="ACJ18643" s="60"/>
      <c r="ACK18643" s="60"/>
      <c r="ACL18643" s="60"/>
      <c r="ACM18643" s="60"/>
      <c r="ACN18643" s="60"/>
      <c r="ACO18643" s="60"/>
      <c r="ACP18643" s="60"/>
      <c r="ACQ18643" s="60"/>
      <c r="ACR18643" s="60"/>
      <c r="ACS18643" s="60"/>
      <c r="ACT18643" s="60"/>
      <c r="ACU18643" s="60"/>
      <c r="ACV18643" s="60"/>
      <c r="ACW18643" s="60"/>
      <c r="ACX18643" s="60"/>
      <c r="ACY18643" s="60">
        <v>1.8738131270328199E-2</v>
      </c>
      <c r="ACZ18643" s="60"/>
      <c r="ADA18643" s="60"/>
      <c r="ADB18643" s="60"/>
      <c r="ADC18643" s="60"/>
      <c r="ADD18643" s="60"/>
      <c r="ADE18643" s="60"/>
    </row>
    <row r="18644" spans="760:785" x14ac:dyDescent="0.25">
      <c r="ACF18644" s="60"/>
      <c r="ACG18644" s="60"/>
      <c r="ACH18644" s="60"/>
      <c r="ACI18644" s="60"/>
      <c r="ACJ18644" s="60"/>
      <c r="ACK18644" s="60"/>
      <c r="ACL18644" s="60"/>
      <c r="ACM18644" s="60"/>
      <c r="ACN18644" s="60"/>
      <c r="ACO18644" s="60"/>
      <c r="ACP18644" s="60"/>
      <c r="ACQ18644" s="60"/>
      <c r="ACR18644" s="60"/>
      <c r="ACS18644" s="60"/>
      <c r="ACT18644" s="60"/>
      <c r="ACU18644" s="60"/>
      <c r="ACV18644" s="60"/>
      <c r="ACW18644" s="60"/>
      <c r="ACX18644" s="60"/>
      <c r="ACY18644" s="60">
        <v>1.86886663190261E-2</v>
      </c>
      <c r="ACZ18644" s="60"/>
      <c r="ADA18644" s="60"/>
      <c r="ADB18644" s="60"/>
      <c r="ADC18644" s="60"/>
      <c r="ADD18644" s="60"/>
      <c r="ADE18644" s="60"/>
    </row>
    <row r="18645" spans="760:785" x14ac:dyDescent="0.25">
      <c r="ACF18645" s="60"/>
      <c r="ACG18645" s="60"/>
      <c r="ACH18645" s="60"/>
      <c r="ACI18645" s="60"/>
      <c r="ACJ18645" s="60"/>
      <c r="ACK18645" s="60"/>
      <c r="ACL18645" s="60"/>
      <c r="ACM18645" s="60"/>
      <c r="ACN18645" s="60"/>
      <c r="ACO18645" s="60"/>
      <c r="ACP18645" s="60"/>
      <c r="ACQ18645" s="60"/>
      <c r="ACR18645" s="60"/>
      <c r="ACS18645" s="60"/>
      <c r="ACT18645" s="60"/>
      <c r="ACU18645" s="60"/>
      <c r="ACV18645" s="60"/>
      <c r="ACW18645" s="60"/>
      <c r="ACX18645" s="60"/>
      <c r="ACY18645" s="60">
        <v>1.86886663190261E-2</v>
      </c>
      <c r="ACZ18645" s="60"/>
      <c r="ADA18645" s="60"/>
      <c r="ADB18645" s="60"/>
      <c r="ADC18645" s="60"/>
      <c r="ADD18645" s="60"/>
      <c r="ADE18645" s="60"/>
    </row>
    <row r="18646" spans="760:785" x14ac:dyDescent="0.25">
      <c r="ACF18646" s="60"/>
      <c r="ACG18646" s="60"/>
      <c r="ACH18646" s="60"/>
      <c r="ACI18646" s="60"/>
      <c r="ACJ18646" s="60"/>
      <c r="ACK18646" s="60"/>
      <c r="ACL18646" s="60"/>
      <c r="ACM18646" s="60"/>
      <c r="ACN18646" s="60"/>
      <c r="ACO18646" s="60"/>
      <c r="ACP18646" s="60"/>
      <c r="ACQ18646" s="60"/>
      <c r="ACR18646" s="60"/>
      <c r="ACS18646" s="60"/>
      <c r="ACT18646" s="60"/>
      <c r="ACU18646" s="60"/>
      <c r="ACV18646" s="60"/>
      <c r="ACW18646" s="60"/>
      <c r="ACX18646" s="60"/>
      <c r="ACY18646" s="60">
        <v>1.8674004717539099E-2</v>
      </c>
      <c r="ACZ18646" s="60"/>
      <c r="ADA18646" s="60"/>
      <c r="ADB18646" s="60"/>
      <c r="ADC18646" s="60"/>
      <c r="ADD18646" s="60"/>
      <c r="ADE18646" s="60"/>
    </row>
    <row r="18647" spans="760:785" x14ac:dyDescent="0.25">
      <c r="ACF18647" s="60"/>
      <c r="ACG18647" s="60"/>
      <c r="ACH18647" s="60"/>
      <c r="ACI18647" s="60"/>
      <c r="ACJ18647" s="60"/>
      <c r="ACK18647" s="60"/>
      <c r="ACL18647" s="60"/>
      <c r="ACM18647" s="60"/>
      <c r="ACN18647" s="60"/>
      <c r="ACO18647" s="60"/>
      <c r="ACP18647" s="60"/>
      <c r="ACQ18647" s="60"/>
      <c r="ACR18647" s="60"/>
      <c r="ACS18647" s="60"/>
      <c r="ACT18647" s="60"/>
      <c r="ACU18647" s="60"/>
      <c r="ACV18647" s="60"/>
      <c r="ACW18647" s="60"/>
      <c r="ACX18647" s="60"/>
      <c r="ACY18647" s="60">
        <v>1.8674004717539099E-2</v>
      </c>
      <c r="ACZ18647" s="60"/>
      <c r="ADA18647" s="60"/>
      <c r="ADB18647" s="60"/>
      <c r="ADC18647" s="60"/>
      <c r="ADD18647" s="60"/>
      <c r="ADE18647" s="60"/>
    </row>
    <row r="18648" spans="760:785" x14ac:dyDescent="0.25">
      <c r="ACF18648" s="60"/>
      <c r="ACG18648" s="60"/>
      <c r="ACH18648" s="60"/>
      <c r="ACI18648" s="60"/>
      <c r="ACJ18648" s="60"/>
      <c r="ACK18648" s="60"/>
      <c r="ACL18648" s="60"/>
      <c r="ACM18648" s="60"/>
      <c r="ACN18648" s="60"/>
      <c r="ACO18648" s="60"/>
      <c r="ACP18648" s="60"/>
      <c r="ACQ18648" s="60"/>
      <c r="ACR18648" s="60"/>
      <c r="ACS18648" s="60"/>
      <c r="ACT18648" s="60"/>
      <c r="ACU18648" s="60"/>
      <c r="ACV18648" s="60"/>
      <c r="ACW18648" s="60"/>
      <c r="ACX18648" s="60"/>
      <c r="ACY18648" s="60">
        <v>1.8673844350024098E-2</v>
      </c>
      <c r="ACZ18648" s="60"/>
      <c r="ADA18648" s="60"/>
      <c r="ADB18648" s="60"/>
      <c r="ADC18648" s="60"/>
      <c r="ADD18648" s="60"/>
      <c r="ADE18648" s="60"/>
    </row>
    <row r="18649" spans="760:785" x14ac:dyDescent="0.25">
      <c r="ACF18649" s="60"/>
      <c r="ACG18649" s="60"/>
      <c r="ACH18649" s="60"/>
      <c r="ACI18649" s="60"/>
      <c r="ACJ18649" s="60"/>
      <c r="ACK18649" s="60"/>
      <c r="ACL18649" s="60"/>
      <c r="ACM18649" s="60"/>
      <c r="ACN18649" s="60"/>
      <c r="ACO18649" s="60"/>
      <c r="ACP18649" s="60"/>
      <c r="ACQ18649" s="60"/>
      <c r="ACR18649" s="60"/>
      <c r="ACS18649" s="60"/>
      <c r="ACT18649" s="60"/>
      <c r="ACU18649" s="60"/>
      <c r="ACV18649" s="60"/>
      <c r="ACW18649" s="60"/>
      <c r="ACX18649" s="60"/>
      <c r="ACY18649" s="60">
        <v>1.8673218098023501E-2</v>
      </c>
      <c r="ACZ18649" s="60"/>
      <c r="ADA18649" s="60"/>
      <c r="ADB18649" s="60"/>
      <c r="ADC18649" s="60"/>
      <c r="ADD18649" s="60"/>
      <c r="ADE18649" s="60"/>
    </row>
    <row r="18650" spans="760:785" x14ac:dyDescent="0.25">
      <c r="ACF18650" s="60"/>
      <c r="ACG18650" s="60"/>
      <c r="ACH18650" s="60"/>
      <c r="ACI18650" s="60"/>
      <c r="ACJ18650" s="60"/>
      <c r="ACK18650" s="60"/>
      <c r="ACL18650" s="60"/>
      <c r="ACM18650" s="60"/>
      <c r="ACN18650" s="60"/>
      <c r="ACO18650" s="60"/>
      <c r="ACP18650" s="60"/>
      <c r="ACQ18650" s="60"/>
      <c r="ACR18650" s="60"/>
      <c r="ACS18650" s="60"/>
      <c r="ACT18650" s="60"/>
      <c r="ACU18650" s="60"/>
      <c r="ACV18650" s="60"/>
      <c r="ACW18650" s="60"/>
      <c r="ACX18650" s="60"/>
      <c r="ACY18650" s="60">
        <v>1.8673218098023501E-2</v>
      </c>
      <c r="ACZ18650" s="60"/>
      <c r="ADA18650" s="60"/>
      <c r="ADB18650" s="60"/>
      <c r="ADC18650" s="60"/>
      <c r="ADD18650" s="60"/>
      <c r="ADE18650" s="60"/>
    </row>
    <row r="18651" spans="760:785" x14ac:dyDescent="0.25">
      <c r="ACF18651" s="60"/>
      <c r="ACG18651" s="60"/>
      <c r="ACH18651" s="60"/>
      <c r="ACI18651" s="60"/>
      <c r="ACJ18651" s="60"/>
      <c r="ACK18651" s="60"/>
      <c r="ACL18651" s="60"/>
      <c r="ACM18651" s="60"/>
      <c r="ACN18651" s="60"/>
      <c r="ACO18651" s="60"/>
      <c r="ACP18651" s="60"/>
      <c r="ACQ18651" s="60"/>
      <c r="ACR18651" s="60"/>
      <c r="ACS18651" s="60"/>
      <c r="ACT18651" s="60"/>
      <c r="ACU18651" s="60"/>
      <c r="ACV18651" s="60"/>
      <c r="ACW18651" s="60"/>
      <c r="ACX18651" s="60"/>
      <c r="ACY18651" s="60">
        <v>1.8669256213358298E-2</v>
      </c>
      <c r="ACZ18651" s="60"/>
      <c r="ADA18651" s="60"/>
      <c r="ADB18651" s="60"/>
      <c r="ADC18651" s="60"/>
      <c r="ADD18651" s="60"/>
      <c r="ADE18651" s="60"/>
    </row>
    <row r="18652" spans="760:785" x14ac:dyDescent="0.25">
      <c r="ACF18652" s="60"/>
      <c r="ACG18652" s="60"/>
      <c r="ACH18652" s="60"/>
      <c r="ACI18652" s="60"/>
      <c r="ACJ18652" s="60"/>
      <c r="ACK18652" s="60"/>
      <c r="ACL18652" s="60"/>
      <c r="ACM18652" s="60"/>
      <c r="ACN18652" s="60"/>
      <c r="ACO18652" s="60"/>
      <c r="ACP18652" s="60"/>
      <c r="ACQ18652" s="60"/>
      <c r="ACR18652" s="60"/>
      <c r="ACS18652" s="60"/>
      <c r="ACT18652" s="60"/>
      <c r="ACU18652" s="60"/>
      <c r="ACV18652" s="60"/>
      <c r="ACW18652" s="60"/>
      <c r="ACX18652" s="60"/>
      <c r="ACY18652" s="60">
        <v>1.8669256213358298E-2</v>
      </c>
      <c r="ACZ18652" s="60"/>
      <c r="ADA18652" s="60"/>
      <c r="ADB18652" s="60"/>
      <c r="ADC18652" s="60"/>
      <c r="ADD18652" s="60"/>
      <c r="ADE18652" s="60"/>
    </row>
    <row r="18653" spans="760:785" x14ac:dyDescent="0.25">
      <c r="ACF18653" s="60"/>
      <c r="ACG18653" s="60"/>
      <c r="ACH18653" s="60"/>
      <c r="ACI18653" s="60"/>
      <c r="ACJ18653" s="60"/>
      <c r="ACK18653" s="60"/>
      <c r="ACL18653" s="60"/>
      <c r="ACM18653" s="60"/>
      <c r="ACN18653" s="60"/>
      <c r="ACO18653" s="60"/>
      <c r="ACP18653" s="60"/>
      <c r="ACQ18653" s="60"/>
      <c r="ACR18653" s="60"/>
      <c r="ACS18653" s="60"/>
      <c r="ACT18653" s="60"/>
      <c r="ACU18653" s="60"/>
      <c r="ACV18653" s="60"/>
      <c r="ACW18653" s="60"/>
      <c r="ACX18653" s="60"/>
      <c r="ACY18653" s="60">
        <v>1.8640549467925999E-2</v>
      </c>
      <c r="ACZ18653" s="60"/>
      <c r="ADA18653" s="60"/>
      <c r="ADB18653" s="60"/>
      <c r="ADC18653" s="60"/>
      <c r="ADD18653" s="60"/>
      <c r="ADE18653" s="60"/>
    </row>
    <row r="18654" spans="760:785" x14ac:dyDescent="0.25">
      <c r="ACF18654" s="60"/>
      <c r="ACG18654" s="60"/>
      <c r="ACH18654" s="60"/>
      <c r="ACI18654" s="60"/>
      <c r="ACJ18654" s="60"/>
      <c r="ACK18654" s="60"/>
      <c r="ACL18654" s="60"/>
      <c r="ACM18654" s="60"/>
      <c r="ACN18654" s="60"/>
      <c r="ACO18654" s="60"/>
      <c r="ACP18654" s="60"/>
      <c r="ACQ18654" s="60"/>
      <c r="ACR18654" s="60"/>
      <c r="ACS18654" s="60"/>
      <c r="ACT18654" s="60"/>
      <c r="ACU18654" s="60"/>
      <c r="ACV18654" s="60"/>
      <c r="ACW18654" s="60"/>
      <c r="ACX18654" s="60"/>
      <c r="ACY18654" s="60">
        <v>1.8640549467925999E-2</v>
      </c>
      <c r="ACZ18654" s="60"/>
      <c r="ADA18654" s="60"/>
      <c r="ADB18654" s="60"/>
      <c r="ADC18654" s="60"/>
      <c r="ADD18654" s="60"/>
      <c r="ADE18654" s="60"/>
    </row>
    <row r="18655" spans="760:785" x14ac:dyDescent="0.25">
      <c r="ACF18655" s="60"/>
      <c r="ACG18655" s="60"/>
      <c r="ACH18655" s="60"/>
      <c r="ACI18655" s="60"/>
      <c r="ACJ18655" s="60"/>
      <c r="ACK18655" s="60"/>
      <c r="ACL18655" s="60"/>
      <c r="ACM18655" s="60"/>
      <c r="ACN18655" s="60"/>
      <c r="ACO18655" s="60"/>
      <c r="ACP18655" s="60"/>
      <c r="ACQ18655" s="60"/>
      <c r="ACR18655" s="60"/>
      <c r="ACS18655" s="60"/>
      <c r="ACT18655" s="60"/>
      <c r="ACU18655" s="60"/>
      <c r="ACV18655" s="60"/>
      <c r="ACW18655" s="60"/>
      <c r="ACX18655" s="60"/>
      <c r="ACY18655" s="60">
        <v>1.8590720771496799E-2</v>
      </c>
      <c r="ACZ18655" s="60"/>
      <c r="ADA18655" s="60"/>
      <c r="ADB18655" s="60"/>
      <c r="ADC18655" s="60"/>
      <c r="ADD18655" s="60"/>
      <c r="ADE18655" s="60"/>
    </row>
    <row r="18656" spans="760:785" x14ac:dyDescent="0.25">
      <c r="ACF18656" s="60"/>
      <c r="ACG18656" s="60"/>
      <c r="ACH18656" s="60"/>
      <c r="ACI18656" s="60"/>
      <c r="ACJ18656" s="60"/>
      <c r="ACK18656" s="60"/>
      <c r="ACL18656" s="60"/>
      <c r="ACM18656" s="60"/>
      <c r="ACN18656" s="60"/>
      <c r="ACO18656" s="60"/>
      <c r="ACP18656" s="60"/>
      <c r="ACQ18656" s="60"/>
      <c r="ACR18656" s="60"/>
      <c r="ACS18656" s="60"/>
      <c r="ACT18656" s="60"/>
      <c r="ACU18656" s="60"/>
      <c r="ACV18656" s="60"/>
      <c r="ACW18656" s="60"/>
      <c r="ACX18656" s="60"/>
      <c r="ACY18656" s="60">
        <v>1.8590720771496799E-2</v>
      </c>
      <c r="ACZ18656" s="60"/>
      <c r="ADA18656" s="60"/>
      <c r="ADB18656" s="60"/>
      <c r="ADC18656" s="60"/>
      <c r="ADD18656" s="60"/>
      <c r="ADE18656" s="60"/>
    </row>
    <row r="18657" spans="760:785" x14ac:dyDescent="0.25">
      <c r="ACF18657" s="60"/>
      <c r="ACG18657" s="60"/>
      <c r="ACH18657" s="60"/>
      <c r="ACI18657" s="60"/>
      <c r="ACJ18657" s="60"/>
      <c r="ACK18657" s="60"/>
      <c r="ACL18657" s="60"/>
      <c r="ACM18657" s="60"/>
      <c r="ACN18657" s="60"/>
      <c r="ACO18657" s="60"/>
      <c r="ACP18657" s="60"/>
      <c r="ACQ18657" s="60"/>
      <c r="ACR18657" s="60"/>
      <c r="ACS18657" s="60"/>
      <c r="ACT18657" s="60"/>
      <c r="ACU18657" s="60"/>
      <c r="ACV18657" s="60"/>
      <c r="ACW18657" s="60"/>
      <c r="ACX18657" s="60"/>
      <c r="ACY18657" s="60">
        <v>1.8367111956757901E-2</v>
      </c>
      <c r="ACZ18657" s="60"/>
      <c r="ADA18657" s="60"/>
      <c r="ADB18657" s="60"/>
      <c r="ADC18657" s="60"/>
      <c r="ADD18657" s="60"/>
      <c r="ADE18657" s="60"/>
    </row>
    <row r="18658" spans="760:785" x14ac:dyDescent="0.25">
      <c r="ACF18658" s="60"/>
      <c r="ACG18658" s="60"/>
      <c r="ACH18658" s="60"/>
      <c r="ACI18658" s="60"/>
      <c r="ACJ18658" s="60"/>
      <c r="ACK18658" s="60"/>
      <c r="ACL18658" s="60"/>
      <c r="ACM18658" s="60"/>
      <c r="ACN18658" s="60"/>
      <c r="ACO18658" s="60"/>
      <c r="ACP18658" s="60"/>
      <c r="ACQ18658" s="60"/>
      <c r="ACR18658" s="60"/>
      <c r="ACS18658" s="60"/>
      <c r="ACT18658" s="60"/>
      <c r="ACU18658" s="60"/>
      <c r="ACV18658" s="60"/>
      <c r="ACW18658" s="60"/>
      <c r="ACX18658" s="60"/>
      <c r="ACY18658" s="60">
        <v>1.8367111956757901E-2</v>
      </c>
      <c r="ACZ18658" s="60"/>
      <c r="ADA18658" s="60"/>
      <c r="ADB18658" s="60"/>
      <c r="ADC18658" s="60"/>
      <c r="ADD18658" s="60"/>
      <c r="ADE18658" s="60"/>
    </row>
    <row r="18659" spans="760:785" x14ac:dyDescent="0.25">
      <c r="ACF18659" s="60"/>
      <c r="ACG18659" s="60"/>
      <c r="ACH18659" s="60"/>
      <c r="ACI18659" s="60"/>
      <c r="ACJ18659" s="60"/>
      <c r="ACK18659" s="60"/>
      <c r="ACL18659" s="60"/>
      <c r="ACM18659" s="60"/>
      <c r="ACN18659" s="60"/>
      <c r="ACO18659" s="60"/>
      <c r="ACP18659" s="60"/>
      <c r="ACQ18659" s="60"/>
      <c r="ACR18659" s="60"/>
      <c r="ACS18659" s="60"/>
      <c r="ACT18659" s="60"/>
      <c r="ACU18659" s="60"/>
      <c r="ACV18659" s="60"/>
      <c r="ACW18659" s="60"/>
      <c r="ACX18659" s="60"/>
      <c r="ACY18659" s="60">
        <v>1.83454316300453E-2</v>
      </c>
      <c r="ACZ18659" s="60"/>
      <c r="ADA18659" s="60"/>
      <c r="ADB18659" s="60"/>
      <c r="ADC18659" s="60"/>
      <c r="ADD18659" s="60"/>
      <c r="ADE18659" s="60"/>
    </row>
    <row r="18660" spans="760:785" x14ac:dyDescent="0.25">
      <c r="ACF18660" s="60"/>
      <c r="ACG18660" s="60"/>
      <c r="ACH18660" s="60"/>
      <c r="ACI18660" s="60"/>
      <c r="ACJ18660" s="60"/>
      <c r="ACK18660" s="60"/>
      <c r="ACL18660" s="60"/>
      <c r="ACM18660" s="60"/>
      <c r="ACN18660" s="60"/>
      <c r="ACO18660" s="60"/>
      <c r="ACP18660" s="60"/>
      <c r="ACQ18660" s="60"/>
      <c r="ACR18660" s="60"/>
      <c r="ACS18660" s="60"/>
      <c r="ACT18660" s="60"/>
      <c r="ACU18660" s="60"/>
      <c r="ACV18660" s="60"/>
      <c r="ACW18660" s="60"/>
      <c r="ACX18660" s="60"/>
      <c r="ACY18660" s="60">
        <v>1.83454316300453E-2</v>
      </c>
      <c r="ACZ18660" s="60"/>
      <c r="ADA18660" s="60"/>
      <c r="ADB18660" s="60"/>
      <c r="ADC18660" s="60"/>
      <c r="ADD18660" s="60"/>
      <c r="ADE18660" s="60"/>
    </row>
    <row r="18661" spans="760:785" x14ac:dyDescent="0.25">
      <c r="ACF18661" s="60"/>
      <c r="ACG18661" s="60"/>
      <c r="ACH18661" s="60"/>
      <c r="ACI18661" s="60"/>
      <c r="ACJ18661" s="60"/>
      <c r="ACK18661" s="60"/>
      <c r="ACL18661" s="60"/>
      <c r="ACM18661" s="60"/>
      <c r="ACN18661" s="60"/>
      <c r="ACO18661" s="60"/>
      <c r="ACP18661" s="60"/>
      <c r="ACQ18661" s="60"/>
      <c r="ACR18661" s="60"/>
      <c r="ACS18661" s="60"/>
      <c r="ACT18661" s="60"/>
      <c r="ACU18661" s="60"/>
      <c r="ACV18661" s="60"/>
      <c r="ACW18661" s="60"/>
      <c r="ACX18661" s="60"/>
      <c r="ACY18661" s="60">
        <v>1.8332989800282501E-2</v>
      </c>
      <c r="ACZ18661" s="60"/>
      <c r="ADA18661" s="60"/>
      <c r="ADB18661" s="60"/>
      <c r="ADC18661" s="60"/>
      <c r="ADD18661" s="60"/>
      <c r="ADE18661" s="60"/>
    </row>
    <row r="18662" spans="760:785" x14ac:dyDescent="0.25">
      <c r="ACF18662" s="60"/>
      <c r="ACG18662" s="60"/>
      <c r="ACH18662" s="60"/>
      <c r="ACI18662" s="60"/>
      <c r="ACJ18662" s="60"/>
      <c r="ACK18662" s="60"/>
      <c r="ACL18662" s="60"/>
      <c r="ACM18662" s="60"/>
      <c r="ACN18662" s="60"/>
      <c r="ACO18662" s="60"/>
      <c r="ACP18662" s="60"/>
      <c r="ACQ18662" s="60"/>
      <c r="ACR18662" s="60"/>
      <c r="ACS18662" s="60"/>
      <c r="ACT18662" s="60"/>
      <c r="ACU18662" s="60"/>
      <c r="ACV18662" s="60"/>
      <c r="ACW18662" s="60"/>
      <c r="ACX18662" s="60"/>
      <c r="ACY18662" s="60">
        <v>1.8332989800282501E-2</v>
      </c>
      <c r="ACZ18662" s="60"/>
      <c r="ADA18662" s="60"/>
      <c r="ADB18662" s="60"/>
      <c r="ADC18662" s="60"/>
      <c r="ADD18662" s="60"/>
      <c r="ADE18662" s="60"/>
    </row>
    <row r="18663" spans="760:785" x14ac:dyDescent="0.25">
      <c r="ACF18663" s="60"/>
      <c r="ACG18663" s="60"/>
      <c r="ACH18663" s="60"/>
      <c r="ACI18663" s="60"/>
      <c r="ACJ18663" s="60"/>
      <c r="ACK18663" s="60"/>
      <c r="ACL18663" s="60"/>
      <c r="ACM18663" s="60"/>
      <c r="ACN18663" s="60"/>
      <c r="ACO18663" s="60"/>
      <c r="ACP18663" s="60"/>
      <c r="ACQ18663" s="60"/>
      <c r="ACR18663" s="60"/>
      <c r="ACS18663" s="60"/>
      <c r="ACT18663" s="60"/>
      <c r="ACU18663" s="60"/>
      <c r="ACV18663" s="60"/>
      <c r="ACW18663" s="60"/>
      <c r="ACX18663" s="60"/>
      <c r="ACY18663" s="60">
        <v>1.8310192409051299E-2</v>
      </c>
      <c r="ACZ18663" s="60"/>
      <c r="ADA18663" s="60"/>
      <c r="ADB18663" s="60"/>
      <c r="ADC18663" s="60"/>
      <c r="ADD18663" s="60"/>
      <c r="ADE18663" s="60"/>
    </row>
    <row r="18664" spans="760:785" x14ac:dyDescent="0.25">
      <c r="ACF18664" s="60"/>
      <c r="ACG18664" s="60"/>
      <c r="ACH18664" s="60"/>
      <c r="ACI18664" s="60"/>
      <c r="ACJ18664" s="60"/>
      <c r="ACK18664" s="60"/>
      <c r="ACL18664" s="60"/>
      <c r="ACM18664" s="60"/>
      <c r="ACN18664" s="60"/>
      <c r="ACO18664" s="60"/>
      <c r="ACP18664" s="60"/>
      <c r="ACQ18664" s="60"/>
      <c r="ACR18664" s="60"/>
      <c r="ACS18664" s="60"/>
      <c r="ACT18664" s="60"/>
      <c r="ACU18664" s="60"/>
      <c r="ACV18664" s="60"/>
      <c r="ACW18664" s="60"/>
      <c r="ACX18664" s="60"/>
      <c r="ACY18664" s="60">
        <v>1.8310192409051299E-2</v>
      </c>
      <c r="ACZ18664" s="60"/>
      <c r="ADA18664" s="60"/>
      <c r="ADB18664" s="60"/>
      <c r="ADC18664" s="60"/>
      <c r="ADD18664" s="60"/>
      <c r="ADE18664" s="60"/>
    </row>
    <row r="18665" spans="760:785" x14ac:dyDescent="0.25">
      <c r="ACF18665" s="60"/>
      <c r="ACG18665" s="60"/>
      <c r="ACH18665" s="60"/>
      <c r="ACI18665" s="60"/>
      <c r="ACJ18665" s="60"/>
      <c r="ACK18665" s="60"/>
      <c r="ACL18665" s="60"/>
      <c r="ACM18665" s="60"/>
      <c r="ACN18665" s="60"/>
      <c r="ACO18665" s="60"/>
      <c r="ACP18665" s="60"/>
      <c r="ACQ18665" s="60"/>
      <c r="ACR18665" s="60"/>
      <c r="ACS18665" s="60"/>
      <c r="ACT18665" s="60"/>
      <c r="ACU18665" s="60"/>
      <c r="ACV18665" s="60"/>
      <c r="ACW18665" s="60"/>
      <c r="ACX18665" s="60"/>
      <c r="ACY18665" s="60">
        <v>1.8307064979981399E-2</v>
      </c>
      <c r="ACZ18665" s="60"/>
      <c r="ADA18665" s="60"/>
      <c r="ADB18665" s="60"/>
      <c r="ADC18665" s="60"/>
      <c r="ADD18665" s="60"/>
      <c r="ADE18665" s="60"/>
    </row>
    <row r="18666" spans="760:785" x14ac:dyDescent="0.25">
      <c r="ACF18666" s="60"/>
      <c r="ACG18666" s="60"/>
      <c r="ACH18666" s="60"/>
      <c r="ACI18666" s="60"/>
      <c r="ACJ18666" s="60"/>
      <c r="ACK18666" s="60"/>
      <c r="ACL18666" s="60"/>
      <c r="ACM18666" s="60"/>
      <c r="ACN18666" s="60"/>
      <c r="ACO18666" s="60"/>
      <c r="ACP18666" s="60"/>
      <c r="ACQ18666" s="60"/>
      <c r="ACR18666" s="60"/>
      <c r="ACS18666" s="60"/>
      <c r="ACT18666" s="60"/>
      <c r="ACU18666" s="60"/>
      <c r="ACV18666" s="60"/>
      <c r="ACW18666" s="60"/>
      <c r="ACX18666" s="60"/>
      <c r="ACY18666" s="60">
        <v>1.8307064979981399E-2</v>
      </c>
      <c r="ACZ18666" s="60"/>
      <c r="ADA18666" s="60"/>
      <c r="ADB18666" s="60"/>
      <c r="ADC18666" s="60"/>
      <c r="ADD18666" s="60"/>
      <c r="ADE18666" s="60"/>
    </row>
    <row r="18667" spans="760:785" x14ac:dyDescent="0.25">
      <c r="ACF18667" s="60"/>
      <c r="ACG18667" s="60"/>
      <c r="ACH18667" s="60"/>
      <c r="ACI18667" s="60"/>
      <c r="ACJ18667" s="60"/>
      <c r="ACK18667" s="60"/>
      <c r="ACL18667" s="60"/>
      <c r="ACM18667" s="60"/>
      <c r="ACN18667" s="60"/>
      <c r="ACO18667" s="60"/>
      <c r="ACP18667" s="60"/>
      <c r="ACQ18667" s="60"/>
      <c r="ACR18667" s="60"/>
      <c r="ACS18667" s="60"/>
      <c r="ACT18667" s="60"/>
      <c r="ACU18667" s="60"/>
      <c r="ACV18667" s="60"/>
      <c r="ACW18667" s="60"/>
      <c r="ACX18667" s="60"/>
      <c r="ACY18667" s="60">
        <v>1.8290272565040001E-2</v>
      </c>
      <c r="ACZ18667" s="60"/>
      <c r="ADA18667" s="60"/>
      <c r="ADB18667" s="60"/>
      <c r="ADC18667" s="60"/>
      <c r="ADD18667" s="60"/>
      <c r="ADE18667" s="60"/>
    </row>
    <row r="18668" spans="760:785" x14ac:dyDescent="0.25">
      <c r="ACF18668" s="60"/>
      <c r="ACG18668" s="60"/>
      <c r="ACH18668" s="60"/>
      <c r="ACI18668" s="60"/>
      <c r="ACJ18668" s="60"/>
      <c r="ACK18668" s="60"/>
      <c r="ACL18668" s="60"/>
      <c r="ACM18668" s="60"/>
      <c r="ACN18668" s="60"/>
      <c r="ACO18668" s="60"/>
      <c r="ACP18668" s="60"/>
      <c r="ACQ18668" s="60"/>
      <c r="ACR18668" s="60"/>
      <c r="ACS18668" s="60"/>
      <c r="ACT18668" s="60"/>
      <c r="ACU18668" s="60"/>
      <c r="ACV18668" s="60"/>
      <c r="ACW18668" s="60"/>
      <c r="ACX18668" s="60"/>
      <c r="ACY18668" s="60">
        <v>1.8290272565040001E-2</v>
      </c>
      <c r="ACZ18668" s="60"/>
      <c r="ADA18668" s="60"/>
      <c r="ADB18668" s="60"/>
      <c r="ADC18668" s="60"/>
      <c r="ADD18668" s="60"/>
      <c r="ADE18668" s="60"/>
    </row>
    <row r="18669" spans="760:785" x14ac:dyDescent="0.25">
      <c r="ACF18669" s="60"/>
      <c r="ACG18669" s="60"/>
      <c r="ACH18669" s="60"/>
      <c r="ACI18669" s="60"/>
      <c r="ACJ18669" s="60"/>
      <c r="ACK18669" s="60"/>
      <c r="ACL18669" s="60"/>
      <c r="ACM18669" s="60"/>
      <c r="ACN18669" s="60"/>
      <c r="ACO18669" s="60"/>
      <c r="ACP18669" s="60"/>
      <c r="ACQ18669" s="60"/>
      <c r="ACR18669" s="60"/>
      <c r="ACS18669" s="60"/>
      <c r="ACT18669" s="60"/>
      <c r="ACU18669" s="60"/>
      <c r="ACV18669" s="60"/>
      <c r="ACW18669" s="60"/>
      <c r="ACX18669" s="60"/>
      <c r="ACY18669" s="60">
        <v>1.8244667474293801E-2</v>
      </c>
      <c r="ACZ18669" s="60"/>
      <c r="ADA18669" s="60"/>
      <c r="ADB18669" s="60"/>
      <c r="ADC18669" s="60"/>
      <c r="ADD18669" s="60"/>
      <c r="ADE18669" s="60"/>
    </row>
    <row r="18670" spans="760:785" x14ac:dyDescent="0.25">
      <c r="ACF18670" s="60"/>
      <c r="ACG18670" s="60"/>
      <c r="ACH18670" s="60"/>
      <c r="ACI18670" s="60"/>
      <c r="ACJ18670" s="60"/>
      <c r="ACK18670" s="60"/>
      <c r="ACL18670" s="60"/>
      <c r="ACM18670" s="60"/>
      <c r="ACN18670" s="60"/>
      <c r="ACO18670" s="60"/>
      <c r="ACP18670" s="60"/>
      <c r="ACQ18670" s="60"/>
      <c r="ACR18670" s="60"/>
      <c r="ACS18670" s="60"/>
      <c r="ACT18670" s="60"/>
      <c r="ACU18670" s="60"/>
      <c r="ACV18670" s="60"/>
      <c r="ACW18670" s="60"/>
      <c r="ACX18670" s="60"/>
      <c r="ACY18670" s="60">
        <v>1.8244667474293801E-2</v>
      </c>
      <c r="ACZ18670" s="60"/>
      <c r="ADA18670" s="60"/>
      <c r="ADB18670" s="60"/>
      <c r="ADC18670" s="60"/>
      <c r="ADD18670" s="60"/>
      <c r="ADE18670" s="60"/>
    </row>
    <row r="18671" spans="760:785" x14ac:dyDescent="0.25">
      <c r="ACF18671" s="60"/>
      <c r="ACG18671" s="60"/>
      <c r="ACH18671" s="60"/>
      <c r="ACI18671" s="60"/>
      <c r="ACJ18671" s="60"/>
      <c r="ACK18671" s="60"/>
      <c r="ACL18671" s="60"/>
      <c r="ACM18671" s="60"/>
      <c r="ACN18671" s="60"/>
      <c r="ACO18671" s="60"/>
      <c r="ACP18671" s="60"/>
      <c r="ACQ18671" s="60"/>
      <c r="ACR18671" s="60"/>
      <c r="ACS18671" s="60"/>
      <c r="ACT18671" s="60"/>
      <c r="ACU18671" s="60"/>
      <c r="ACV18671" s="60"/>
      <c r="ACW18671" s="60"/>
      <c r="ACX18671" s="60"/>
      <c r="ACY18671" s="60">
        <v>1.8227665425811401E-2</v>
      </c>
      <c r="ACZ18671" s="60"/>
      <c r="ADA18671" s="60"/>
      <c r="ADB18671" s="60"/>
      <c r="ADC18671" s="60"/>
      <c r="ADD18671" s="60"/>
      <c r="ADE18671" s="60"/>
    </row>
    <row r="18672" spans="760:785" x14ac:dyDescent="0.25">
      <c r="ACF18672" s="60"/>
      <c r="ACG18672" s="60"/>
      <c r="ACH18672" s="60"/>
      <c r="ACI18672" s="60"/>
      <c r="ACJ18672" s="60"/>
      <c r="ACK18672" s="60"/>
      <c r="ACL18672" s="60"/>
      <c r="ACM18672" s="60"/>
      <c r="ACN18672" s="60"/>
      <c r="ACO18672" s="60"/>
      <c r="ACP18672" s="60"/>
      <c r="ACQ18672" s="60"/>
      <c r="ACR18672" s="60"/>
      <c r="ACS18672" s="60"/>
      <c r="ACT18672" s="60"/>
      <c r="ACU18672" s="60"/>
      <c r="ACV18672" s="60"/>
      <c r="ACW18672" s="60"/>
      <c r="ACX18672" s="60"/>
      <c r="ACY18672" s="60">
        <v>1.8227665425811401E-2</v>
      </c>
      <c r="ACZ18672" s="60"/>
      <c r="ADA18672" s="60"/>
      <c r="ADB18672" s="60"/>
      <c r="ADC18672" s="60"/>
      <c r="ADD18672" s="60"/>
      <c r="ADE18672" s="60"/>
    </row>
    <row r="18673" spans="760:785" x14ac:dyDescent="0.25">
      <c r="ACF18673" s="60"/>
      <c r="ACG18673" s="60"/>
      <c r="ACH18673" s="60"/>
      <c r="ACI18673" s="60"/>
      <c r="ACJ18673" s="60"/>
      <c r="ACK18673" s="60"/>
      <c r="ACL18673" s="60"/>
      <c r="ACM18673" s="60"/>
      <c r="ACN18673" s="60"/>
      <c r="ACO18673" s="60"/>
      <c r="ACP18673" s="60"/>
      <c r="ACQ18673" s="60"/>
      <c r="ACR18673" s="60"/>
      <c r="ACS18673" s="60"/>
      <c r="ACT18673" s="60"/>
      <c r="ACU18673" s="60"/>
      <c r="ACV18673" s="60"/>
      <c r="ACW18673" s="60"/>
      <c r="ACX18673" s="60"/>
      <c r="ACY18673" s="60">
        <v>1.8186421567115099E-2</v>
      </c>
      <c r="ACZ18673" s="60"/>
      <c r="ADA18673" s="60"/>
      <c r="ADB18673" s="60"/>
      <c r="ADC18673" s="60"/>
      <c r="ADD18673" s="60"/>
      <c r="ADE18673" s="60"/>
    </row>
    <row r="18674" spans="760:785" x14ac:dyDescent="0.25">
      <c r="ACF18674" s="60"/>
      <c r="ACG18674" s="60"/>
      <c r="ACH18674" s="60"/>
      <c r="ACI18674" s="60"/>
      <c r="ACJ18674" s="60"/>
      <c r="ACK18674" s="60"/>
      <c r="ACL18674" s="60"/>
      <c r="ACM18674" s="60"/>
      <c r="ACN18674" s="60"/>
      <c r="ACO18674" s="60"/>
      <c r="ACP18674" s="60"/>
      <c r="ACQ18674" s="60"/>
      <c r="ACR18674" s="60"/>
      <c r="ACS18674" s="60"/>
      <c r="ACT18674" s="60"/>
      <c r="ACU18674" s="60"/>
      <c r="ACV18674" s="60"/>
      <c r="ACW18674" s="60"/>
      <c r="ACX18674" s="60"/>
      <c r="ACY18674" s="60">
        <v>1.8186421567115099E-2</v>
      </c>
      <c r="ACZ18674" s="60"/>
      <c r="ADA18674" s="60"/>
      <c r="ADB18674" s="60"/>
      <c r="ADC18674" s="60"/>
      <c r="ADD18674" s="60"/>
      <c r="ADE18674" s="60"/>
    </row>
    <row r="18675" spans="760:785" x14ac:dyDescent="0.25">
      <c r="ACF18675" s="60"/>
      <c r="ACG18675" s="60"/>
      <c r="ACH18675" s="60"/>
      <c r="ACI18675" s="60"/>
      <c r="ACJ18675" s="60"/>
      <c r="ACK18675" s="60"/>
      <c r="ACL18675" s="60"/>
      <c r="ACM18675" s="60"/>
      <c r="ACN18675" s="60"/>
      <c r="ACO18675" s="60"/>
      <c r="ACP18675" s="60"/>
      <c r="ACQ18675" s="60"/>
      <c r="ACR18675" s="60"/>
      <c r="ACS18675" s="60"/>
      <c r="ACT18675" s="60"/>
      <c r="ACU18675" s="60"/>
      <c r="ACV18675" s="60"/>
      <c r="ACW18675" s="60"/>
      <c r="ACX18675" s="60"/>
      <c r="ACY18675" s="60">
        <v>1.8185992358471299E-2</v>
      </c>
      <c r="ACZ18675" s="60"/>
      <c r="ADA18675" s="60"/>
      <c r="ADB18675" s="60"/>
      <c r="ADC18675" s="60"/>
      <c r="ADD18675" s="60"/>
      <c r="ADE18675" s="60"/>
    </row>
    <row r="18676" spans="760:785" x14ac:dyDescent="0.25">
      <c r="ACF18676" s="60"/>
      <c r="ACG18676" s="60"/>
      <c r="ACH18676" s="60"/>
      <c r="ACI18676" s="60"/>
      <c r="ACJ18676" s="60"/>
      <c r="ACK18676" s="60"/>
      <c r="ACL18676" s="60"/>
      <c r="ACM18676" s="60"/>
      <c r="ACN18676" s="60"/>
      <c r="ACO18676" s="60"/>
      <c r="ACP18676" s="60"/>
      <c r="ACQ18676" s="60"/>
      <c r="ACR18676" s="60"/>
      <c r="ACS18676" s="60"/>
      <c r="ACT18676" s="60"/>
      <c r="ACU18676" s="60"/>
      <c r="ACV18676" s="60"/>
      <c r="ACW18676" s="60"/>
      <c r="ACX18676" s="60"/>
      <c r="ACY18676" s="60">
        <v>1.8185992358471299E-2</v>
      </c>
      <c r="ACZ18676" s="60"/>
      <c r="ADA18676" s="60"/>
      <c r="ADB18676" s="60"/>
      <c r="ADC18676" s="60"/>
      <c r="ADD18676" s="60"/>
      <c r="ADE18676" s="60"/>
    </row>
    <row r="18677" spans="760:785" x14ac:dyDescent="0.25">
      <c r="ACF18677" s="60"/>
      <c r="ACG18677" s="60"/>
      <c r="ACH18677" s="60"/>
      <c r="ACI18677" s="60"/>
      <c r="ACJ18677" s="60"/>
      <c r="ACK18677" s="60"/>
      <c r="ACL18677" s="60"/>
      <c r="ACM18677" s="60"/>
      <c r="ACN18677" s="60"/>
      <c r="ACO18677" s="60"/>
      <c r="ACP18677" s="60"/>
      <c r="ACQ18677" s="60"/>
      <c r="ACR18677" s="60"/>
      <c r="ACS18677" s="60"/>
      <c r="ACT18677" s="60"/>
      <c r="ACU18677" s="60"/>
      <c r="ACV18677" s="60"/>
      <c r="ACW18677" s="60"/>
      <c r="ACX18677" s="60"/>
      <c r="ACY18677" s="60">
        <v>1.8041503177702398E-2</v>
      </c>
      <c r="ACZ18677" s="60"/>
      <c r="ADA18677" s="60"/>
      <c r="ADB18677" s="60"/>
      <c r="ADC18677" s="60"/>
      <c r="ADD18677" s="60"/>
      <c r="ADE18677" s="60"/>
    </row>
    <row r="18678" spans="760:785" x14ac:dyDescent="0.25">
      <c r="ACF18678" s="60"/>
      <c r="ACG18678" s="60"/>
      <c r="ACH18678" s="60"/>
      <c r="ACI18678" s="60"/>
      <c r="ACJ18678" s="60"/>
      <c r="ACK18678" s="60"/>
      <c r="ACL18678" s="60"/>
      <c r="ACM18678" s="60"/>
      <c r="ACN18678" s="60"/>
      <c r="ACO18678" s="60"/>
      <c r="ACP18678" s="60"/>
      <c r="ACQ18678" s="60"/>
      <c r="ACR18678" s="60"/>
      <c r="ACS18678" s="60"/>
      <c r="ACT18678" s="60"/>
      <c r="ACU18678" s="60"/>
      <c r="ACV18678" s="60"/>
      <c r="ACW18678" s="60"/>
      <c r="ACX18678" s="60"/>
      <c r="ACY18678" s="60">
        <v>1.8041503177702398E-2</v>
      </c>
      <c r="ACZ18678" s="60"/>
      <c r="ADA18678" s="60"/>
      <c r="ADB18678" s="60"/>
      <c r="ADC18678" s="60"/>
      <c r="ADD18678" s="60"/>
      <c r="ADE18678" s="60"/>
    </row>
    <row r="18679" spans="760:785" x14ac:dyDescent="0.25">
      <c r="ACF18679" s="60"/>
      <c r="ACG18679" s="60"/>
      <c r="ACH18679" s="60"/>
      <c r="ACI18679" s="60"/>
      <c r="ACJ18679" s="60"/>
      <c r="ACK18679" s="60"/>
      <c r="ACL18679" s="60"/>
      <c r="ACM18679" s="60"/>
      <c r="ACN18679" s="60"/>
      <c r="ACO18679" s="60"/>
      <c r="ACP18679" s="60"/>
      <c r="ACQ18679" s="60"/>
      <c r="ACR18679" s="60"/>
      <c r="ACS18679" s="60"/>
      <c r="ACT18679" s="60"/>
      <c r="ACU18679" s="60"/>
      <c r="ACV18679" s="60"/>
      <c r="ACW18679" s="60"/>
      <c r="ACX18679" s="60"/>
      <c r="ACY18679" s="60">
        <v>1.7962170025228399E-2</v>
      </c>
      <c r="ACZ18679" s="60"/>
      <c r="ADA18679" s="60"/>
      <c r="ADB18679" s="60"/>
      <c r="ADC18679" s="60"/>
      <c r="ADD18679" s="60"/>
      <c r="ADE18679" s="60"/>
    </row>
    <row r="18680" spans="760:785" x14ac:dyDescent="0.25">
      <c r="ACF18680" s="60"/>
      <c r="ACG18680" s="60"/>
      <c r="ACH18680" s="60"/>
      <c r="ACI18680" s="60"/>
      <c r="ACJ18680" s="60"/>
      <c r="ACK18680" s="60"/>
      <c r="ACL18680" s="60"/>
      <c r="ACM18680" s="60"/>
      <c r="ACN18680" s="60"/>
      <c r="ACO18680" s="60"/>
      <c r="ACP18680" s="60"/>
      <c r="ACQ18680" s="60"/>
      <c r="ACR18680" s="60"/>
      <c r="ACS18680" s="60"/>
      <c r="ACT18680" s="60"/>
      <c r="ACU18680" s="60"/>
      <c r="ACV18680" s="60"/>
      <c r="ACW18680" s="60"/>
      <c r="ACX18680" s="60"/>
      <c r="ACY18680" s="60">
        <v>1.7962170025228399E-2</v>
      </c>
      <c r="ACZ18680" s="60"/>
      <c r="ADA18680" s="60"/>
      <c r="ADB18680" s="60"/>
      <c r="ADC18680" s="60"/>
      <c r="ADD18680" s="60"/>
      <c r="ADE18680" s="60"/>
    </row>
    <row r="18681" spans="760:785" x14ac:dyDescent="0.25">
      <c r="ACF18681" s="60"/>
      <c r="ACG18681" s="60"/>
      <c r="ACH18681" s="60"/>
      <c r="ACI18681" s="60"/>
      <c r="ACJ18681" s="60"/>
      <c r="ACK18681" s="60"/>
      <c r="ACL18681" s="60"/>
      <c r="ACM18681" s="60"/>
      <c r="ACN18681" s="60"/>
      <c r="ACO18681" s="60"/>
      <c r="ACP18681" s="60"/>
      <c r="ACQ18681" s="60"/>
      <c r="ACR18681" s="60"/>
      <c r="ACS18681" s="60"/>
      <c r="ACT18681" s="60"/>
      <c r="ACU18681" s="60"/>
      <c r="ACV18681" s="60"/>
      <c r="ACW18681" s="60"/>
      <c r="ACX18681" s="60"/>
      <c r="ACY18681" s="60">
        <v>1.7901913108520202E-2</v>
      </c>
      <c r="ACZ18681" s="60"/>
      <c r="ADA18681" s="60"/>
      <c r="ADB18681" s="60"/>
      <c r="ADC18681" s="60"/>
      <c r="ADD18681" s="60"/>
      <c r="ADE18681" s="60"/>
    </row>
    <row r="18682" spans="760:785" x14ac:dyDescent="0.25">
      <c r="ACF18682" s="60"/>
      <c r="ACG18682" s="60"/>
      <c r="ACH18682" s="60"/>
      <c r="ACI18682" s="60"/>
      <c r="ACJ18682" s="60"/>
      <c r="ACK18682" s="60"/>
      <c r="ACL18682" s="60"/>
      <c r="ACM18682" s="60"/>
      <c r="ACN18682" s="60"/>
      <c r="ACO18682" s="60"/>
      <c r="ACP18682" s="60"/>
      <c r="ACQ18682" s="60"/>
      <c r="ACR18682" s="60"/>
      <c r="ACS18682" s="60"/>
      <c r="ACT18682" s="60"/>
      <c r="ACU18682" s="60"/>
      <c r="ACV18682" s="60"/>
      <c r="ACW18682" s="60"/>
      <c r="ACX18682" s="60"/>
      <c r="ACY18682" s="60">
        <v>1.7901913108520202E-2</v>
      </c>
      <c r="ACZ18682" s="60"/>
      <c r="ADA18682" s="60"/>
      <c r="ADB18682" s="60"/>
      <c r="ADC18682" s="60"/>
      <c r="ADD18682" s="60"/>
      <c r="ADE18682" s="60"/>
    </row>
    <row r="18683" spans="760:785" x14ac:dyDescent="0.25">
      <c r="ACF18683" s="60"/>
      <c r="ACG18683" s="60"/>
      <c r="ACH18683" s="60"/>
      <c r="ACI18683" s="60"/>
      <c r="ACJ18683" s="60"/>
      <c r="ACK18683" s="60"/>
      <c r="ACL18683" s="60"/>
      <c r="ACM18683" s="60"/>
      <c r="ACN18683" s="60"/>
      <c r="ACO18683" s="60"/>
      <c r="ACP18683" s="60"/>
      <c r="ACQ18683" s="60"/>
      <c r="ACR18683" s="60"/>
      <c r="ACS18683" s="60"/>
      <c r="ACT18683" s="60"/>
      <c r="ACU18683" s="60"/>
      <c r="ACV18683" s="60"/>
      <c r="ACW18683" s="60"/>
      <c r="ACX18683" s="60"/>
      <c r="ACY18683" s="60">
        <v>1.7840510237256101E-2</v>
      </c>
      <c r="ACZ18683" s="60"/>
      <c r="ADA18683" s="60"/>
      <c r="ADB18683" s="60"/>
      <c r="ADC18683" s="60"/>
      <c r="ADD18683" s="60"/>
      <c r="ADE18683" s="60"/>
    </row>
    <row r="18684" spans="760:785" x14ac:dyDescent="0.25">
      <c r="ACF18684" s="60"/>
      <c r="ACG18684" s="60"/>
      <c r="ACH18684" s="60"/>
      <c r="ACI18684" s="60"/>
      <c r="ACJ18684" s="60"/>
      <c r="ACK18684" s="60"/>
      <c r="ACL18684" s="60"/>
      <c r="ACM18684" s="60"/>
      <c r="ACN18684" s="60"/>
      <c r="ACO18684" s="60"/>
      <c r="ACP18684" s="60"/>
      <c r="ACQ18684" s="60"/>
      <c r="ACR18684" s="60"/>
      <c r="ACS18684" s="60"/>
      <c r="ACT18684" s="60"/>
      <c r="ACU18684" s="60"/>
      <c r="ACV18684" s="60"/>
      <c r="ACW18684" s="60"/>
      <c r="ACX18684" s="60"/>
      <c r="ACY18684" s="60">
        <v>1.7840510237256101E-2</v>
      </c>
      <c r="ACZ18684" s="60"/>
      <c r="ADA18684" s="60"/>
      <c r="ADB18684" s="60"/>
      <c r="ADC18684" s="60"/>
      <c r="ADD18684" s="60"/>
      <c r="ADE18684" s="60"/>
    </row>
    <row r="18685" spans="760:785" x14ac:dyDescent="0.25">
      <c r="ACF18685" s="60"/>
      <c r="ACG18685" s="60"/>
      <c r="ACH18685" s="60"/>
      <c r="ACI18685" s="60"/>
      <c r="ACJ18685" s="60"/>
      <c r="ACK18685" s="60"/>
      <c r="ACL18685" s="60"/>
      <c r="ACM18685" s="60"/>
      <c r="ACN18685" s="60"/>
      <c r="ACO18685" s="60"/>
      <c r="ACP18685" s="60"/>
      <c r="ACQ18685" s="60"/>
      <c r="ACR18685" s="60"/>
      <c r="ACS18685" s="60"/>
      <c r="ACT18685" s="60"/>
      <c r="ACU18685" s="60"/>
      <c r="ACV18685" s="60"/>
      <c r="ACW18685" s="60"/>
      <c r="ACX18685" s="60"/>
      <c r="ACY18685" s="60">
        <v>1.7829679548674301E-2</v>
      </c>
      <c r="ACZ18685" s="60"/>
      <c r="ADA18685" s="60"/>
      <c r="ADB18685" s="60"/>
      <c r="ADC18685" s="60"/>
      <c r="ADD18685" s="60"/>
      <c r="ADE18685" s="60"/>
    </row>
    <row r="18686" spans="760:785" x14ac:dyDescent="0.25">
      <c r="ACF18686" s="60"/>
      <c r="ACG18686" s="60"/>
      <c r="ACH18686" s="60"/>
      <c r="ACI18686" s="60"/>
      <c r="ACJ18686" s="60"/>
      <c r="ACK18686" s="60"/>
      <c r="ACL18686" s="60"/>
      <c r="ACM18686" s="60"/>
      <c r="ACN18686" s="60"/>
      <c r="ACO18686" s="60"/>
      <c r="ACP18686" s="60"/>
      <c r="ACQ18686" s="60"/>
      <c r="ACR18686" s="60"/>
      <c r="ACS18686" s="60"/>
      <c r="ACT18686" s="60"/>
      <c r="ACU18686" s="60"/>
      <c r="ACV18686" s="60"/>
      <c r="ACW18686" s="60"/>
      <c r="ACX18686" s="60"/>
      <c r="ACY18686" s="60">
        <v>1.7829679548674301E-2</v>
      </c>
      <c r="ACZ18686" s="60"/>
      <c r="ADA18686" s="60"/>
      <c r="ADB18686" s="60"/>
      <c r="ADC18686" s="60"/>
      <c r="ADD18686" s="60"/>
      <c r="ADE18686" s="60"/>
    </row>
    <row r="18687" spans="760:785" x14ac:dyDescent="0.25">
      <c r="ACF18687" s="60"/>
      <c r="ACG18687" s="60"/>
      <c r="ACH18687" s="60"/>
      <c r="ACI18687" s="60"/>
      <c r="ACJ18687" s="60"/>
      <c r="ACK18687" s="60"/>
      <c r="ACL18687" s="60"/>
      <c r="ACM18687" s="60"/>
      <c r="ACN18687" s="60"/>
      <c r="ACO18687" s="60"/>
      <c r="ACP18687" s="60"/>
      <c r="ACQ18687" s="60"/>
      <c r="ACR18687" s="60"/>
      <c r="ACS18687" s="60"/>
      <c r="ACT18687" s="60"/>
      <c r="ACU18687" s="60"/>
      <c r="ACV18687" s="60"/>
      <c r="ACW18687" s="60"/>
      <c r="ACX18687" s="60"/>
      <c r="ACY18687" s="60">
        <v>1.7827029223879302E-2</v>
      </c>
      <c r="ACZ18687" s="60"/>
      <c r="ADA18687" s="60"/>
      <c r="ADB18687" s="60"/>
      <c r="ADC18687" s="60"/>
      <c r="ADD18687" s="60"/>
      <c r="ADE18687" s="60"/>
    </row>
    <row r="18688" spans="760:785" x14ac:dyDescent="0.25">
      <c r="ACF18688" s="60"/>
      <c r="ACG18688" s="60"/>
      <c r="ACH18688" s="60"/>
      <c r="ACI18688" s="60"/>
      <c r="ACJ18688" s="60"/>
      <c r="ACK18688" s="60"/>
      <c r="ACL18688" s="60"/>
      <c r="ACM18688" s="60"/>
      <c r="ACN18688" s="60"/>
      <c r="ACO18688" s="60"/>
      <c r="ACP18688" s="60"/>
      <c r="ACQ18688" s="60"/>
      <c r="ACR18688" s="60"/>
      <c r="ACS18688" s="60"/>
      <c r="ACT18688" s="60"/>
      <c r="ACU18688" s="60"/>
      <c r="ACV18688" s="60"/>
      <c r="ACW18688" s="60"/>
      <c r="ACX18688" s="60"/>
      <c r="ACY18688" s="60">
        <v>1.7827029223879302E-2</v>
      </c>
      <c r="ACZ18688" s="60"/>
      <c r="ADA18688" s="60"/>
      <c r="ADB18688" s="60"/>
      <c r="ADC18688" s="60"/>
      <c r="ADD18688" s="60"/>
      <c r="ADE18688" s="60"/>
    </row>
    <row r="18689" spans="760:785" x14ac:dyDescent="0.25">
      <c r="ACF18689" s="60"/>
      <c r="ACG18689" s="60"/>
      <c r="ACH18689" s="60"/>
      <c r="ACI18689" s="60"/>
      <c r="ACJ18689" s="60"/>
      <c r="ACK18689" s="60"/>
      <c r="ACL18689" s="60"/>
      <c r="ACM18689" s="60"/>
      <c r="ACN18689" s="60"/>
      <c r="ACO18689" s="60"/>
      <c r="ACP18689" s="60"/>
      <c r="ACQ18689" s="60"/>
      <c r="ACR18689" s="60"/>
      <c r="ACS18689" s="60"/>
      <c r="ACT18689" s="60"/>
      <c r="ACU18689" s="60"/>
      <c r="ACV18689" s="60"/>
      <c r="ACW18689" s="60"/>
      <c r="ACX18689" s="60"/>
      <c r="ACY18689" s="60">
        <v>1.7770455244263399E-2</v>
      </c>
      <c r="ACZ18689" s="60"/>
      <c r="ADA18689" s="60"/>
      <c r="ADB18689" s="60"/>
      <c r="ADC18689" s="60"/>
      <c r="ADD18689" s="60"/>
      <c r="ADE18689" s="60"/>
    </row>
    <row r="18690" spans="760:785" x14ac:dyDescent="0.25">
      <c r="ACF18690" s="60"/>
      <c r="ACG18690" s="60"/>
      <c r="ACH18690" s="60"/>
      <c r="ACI18690" s="60"/>
      <c r="ACJ18690" s="60"/>
      <c r="ACK18690" s="60"/>
      <c r="ACL18690" s="60"/>
      <c r="ACM18690" s="60"/>
      <c r="ACN18690" s="60"/>
      <c r="ACO18690" s="60"/>
      <c r="ACP18690" s="60"/>
      <c r="ACQ18690" s="60"/>
      <c r="ACR18690" s="60"/>
      <c r="ACS18690" s="60"/>
      <c r="ACT18690" s="60"/>
      <c r="ACU18690" s="60"/>
      <c r="ACV18690" s="60"/>
      <c r="ACW18690" s="60"/>
      <c r="ACX18690" s="60"/>
      <c r="ACY18690" s="60">
        <v>1.7770455244263399E-2</v>
      </c>
      <c r="ACZ18690" s="60"/>
      <c r="ADA18690" s="60"/>
      <c r="ADB18690" s="60"/>
      <c r="ADC18690" s="60"/>
      <c r="ADD18690" s="60"/>
      <c r="ADE18690" s="60"/>
    </row>
    <row r="18691" spans="760:785" x14ac:dyDescent="0.25">
      <c r="ACF18691" s="60"/>
      <c r="ACG18691" s="60"/>
      <c r="ACH18691" s="60"/>
      <c r="ACI18691" s="60"/>
      <c r="ACJ18691" s="60"/>
      <c r="ACK18691" s="60"/>
      <c r="ACL18691" s="60"/>
      <c r="ACM18691" s="60"/>
      <c r="ACN18691" s="60"/>
      <c r="ACO18691" s="60"/>
      <c r="ACP18691" s="60"/>
      <c r="ACQ18691" s="60"/>
      <c r="ACR18691" s="60"/>
      <c r="ACS18691" s="60"/>
      <c r="ACT18691" s="60"/>
      <c r="ACU18691" s="60"/>
      <c r="ACV18691" s="60"/>
      <c r="ACW18691" s="60"/>
      <c r="ACX18691" s="60"/>
      <c r="ACY18691" s="60">
        <v>1.77697723953671E-2</v>
      </c>
      <c r="ACZ18691" s="60"/>
      <c r="ADA18691" s="60"/>
      <c r="ADB18691" s="60"/>
      <c r="ADC18691" s="60"/>
      <c r="ADD18691" s="60"/>
      <c r="ADE18691" s="60"/>
    </row>
    <row r="18692" spans="760:785" x14ac:dyDescent="0.25">
      <c r="ACF18692" s="60"/>
      <c r="ACG18692" s="60"/>
      <c r="ACH18692" s="60"/>
      <c r="ACI18692" s="60"/>
      <c r="ACJ18692" s="60"/>
      <c r="ACK18692" s="60"/>
      <c r="ACL18692" s="60"/>
      <c r="ACM18692" s="60"/>
      <c r="ACN18692" s="60"/>
      <c r="ACO18692" s="60"/>
      <c r="ACP18692" s="60"/>
      <c r="ACQ18692" s="60"/>
      <c r="ACR18692" s="60"/>
      <c r="ACS18692" s="60"/>
      <c r="ACT18692" s="60"/>
      <c r="ACU18692" s="60"/>
      <c r="ACV18692" s="60"/>
      <c r="ACW18692" s="60"/>
      <c r="ACX18692" s="60"/>
      <c r="ACY18692" s="60">
        <v>1.77697723953671E-2</v>
      </c>
      <c r="ACZ18692" s="60"/>
      <c r="ADA18692" s="60"/>
      <c r="ADB18692" s="60"/>
      <c r="ADC18692" s="60"/>
      <c r="ADD18692" s="60"/>
      <c r="ADE18692" s="60"/>
    </row>
    <row r="18693" spans="760:785" x14ac:dyDescent="0.25">
      <c r="ACF18693" s="60"/>
      <c r="ACG18693" s="60"/>
      <c r="ACH18693" s="60"/>
      <c r="ACI18693" s="60"/>
      <c r="ACJ18693" s="60"/>
      <c r="ACK18693" s="60"/>
      <c r="ACL18693" s="60"/>
      <c r="ACM18693" s="60"/>
      <c r="ACN18693" s="60"/>
      <c r="ACO18693" s="60"/>
      <c r="ACP18693" s="60"/>
      <c r="ACQ18693" s="60"/>
      <c r="ACR18693" s="60"/>
      <c r="ACS18693" s="60"/>
      <c r="ACT18693" s="60"/>
      <c r="ACU18693" s="60"/>
      <c r="ACV18693" s="60"/>
      <c r="ACW18693" s="60"/>
      <c r="ACX18693" s="60"/>
      <c r="ACY18693" s="60">
        <v>1.7757908836902099E-2</v>
      </c>
      <c r="ACZ18693" s="60"/>
      <c r="ADA18693" s="60"/>
      <c r="ADB18693" s="60"/>
      <c r="ADC18693" s="60"/>
      <c r="ADD18693" s="60"/>
      <c r="ADE18693" s="60"/>
    </row>
    <row r="18694" spans="760:785" x14ac:dyDescent="0.25">
      <c r="ACF18694" s="60"/>
      <c r="ACG18694" s="60"/>
      <c r="ACH18694" s="60"/>
      <c r="ACI18694" s="60"/>
      <c r="ACJ18694" s="60"/>
      <c r="ACK18694" s="60"/>
      <c r="ACL18694" s="60"/>
      <c r="ACM18694" s="60"/>
      <c r="ACN18694" s="60"/>
      <c r="ACO18694" s="60"/>
      <c r="ACP18694" s="60"/>
      <c r="ACQ18694" s="60"/>
      <c r="ACR18694" s="60"/>
      <c r="ACS18694" s="60"/>
      <c r="ACT18694" s="60"/>
      <c r="ACU18694" s="60"/>
      <c r="ACV18694" s="60"/>
      <c r="ACW18694" s="60"/>
      <c r="ACX18694" s="60"/>
      <c r="ACY18694" s="60">
        <v>1.7757908836902099E-2</v>
      </c>
      <c r="ACZ18694" s="60"/>
      <c r="ADA18694" s="60"/>
      <c r="ADB18694" s="60"/>
      <c r="ADC18694" s="60"/>
      <c r="ADD18694" s="60"/>
      <c r="ADE18694" s="60"/>
    </row>
    <row r="18695" spans="760:785" x14ac:dyDescent="0.25">
      <c r="ACF18695" s="60"/>
      <c r="ACG18695" s="60"/>
      <c r="ACH18695" s="60"/>
      <c r="ACI18695" s="60"/>
      <c r="ACJ18695" s="60"/>
      <c r="ACK18695" s="60"/>
      <c r="ACL18695" s="60"/>
      <c r="ACM18695" s="60"/>
      <c r="ACN18695" s="60"/>
      <c r="ACO18695" s="60"/>
      <c r="ACP18695" s="60"/>
      <c r="ACQ18695" s="60"/>
      <c r="ACR18695" s="60"/>
      <c r="ACS18695" s="60"/>
      <c r="ACT18695" s="60"/>
      <c r="ACU18695" s="60"/>
      <c r="ACV18695" s="60"/>
      <c r="ACW18695" s="60"/>
      <c r="ACX18695" s="60"/>
      <c r="ACY18695" s="60">
        <v>1.7732366981969699E-2</v>
      </c>
      <c r="ACZ18695" s="60"/>
      <c r="ADA18695" s="60"/>
      <c r="ADB18695" s="60"/>
      <c r="ADC18695" s="60"/>
      <c r="ADD18695" s="60"/>
      <c r="ADE18695" s="60"/>
    </row>
    <row r="18696" spans="760:785" x14ac:dyDescent="0.25">
      <c r="ACF18696" s="60"/>
      <c r="ACG18696" s="60"/>
      <c r="ACH18696" s="60"/>
      <c r="ACI18696" s="60"/>
      <c r="ACJ18696" s="60"/>
      <c r="ACK18696" s="60"/>
      <c r="ACL18696" s="60"/>
      <c r="ACM18696" s="60"/>
      <c r="ACN18696" s="60"/>
      <c r="ACO18696" s="60"/>
      <c r="ACP18696" s="60"/>
      <c r="ACQ18696" s="60"/>
      <c r="ACR18696" s="60"/>
      <c r="ACS18696" s="60"/>
      <c r="ACT18696" s="60"/>
      <c r="ACU18696" s="60"/>
      <c r="ACV18696" s="60"/>
      <c r="ACW18696" s="60"/>
      <c r="ACX18696" s="60"/>
      <c r="ACY18696" s="60">
        <v>1.7732366981969699E-2</v>
      </c>
      <c r="ACZ18696" s="60"/>
      <c r="ADA18696" s="60"/>
      <c r="ADB18696" s="60"/>
      <c r="ADC18696" s="60"/>
      <c r="ADD18696" s="60"/>
      <c r="ADE18696" s="60"/>
    </row>
    <row r="18697" spans="760:785" x14ac:dyDescent="0.25">
      <c r="ACF18697" s="60"/>
      <c r="ACG18697" s="60"/>
      <c r="ACH18697" s="60"/>
      <c r="ACI18697" s="60"/>
      <c r="ACJ18697" s="60"/>
      <c r="ACK18697" s="60"/>
      <c r="ACL18697" s="60"/>
      <c r="ACM18697" s="60"/>
      <c r="ACN18697" s="60"/>
      <c r="ACO18697" s="60"/>
      <c r="ACP18697" s="60"/>
      <c r="ACQ18697" s="60"/>
      <c r="ACR18697" s="60"/>
      <c r="ACS18697" s="60"/>
      <c r="ACT18697" s="60"/>
      <c r="ACU18697" s="60"/>
      <c r="ACV18697" s="60"/>
      <c r="ACW18697" s="60"/>
      <c r="ACX18697" s="60"/>
      <c r="ACY18697" s="60">
        <v>1.7692864919336901E-2</v>
      </c>
      <c r="ACZ18697" s="60"/>
      <c r="ADA18697" s="60"/>
      <c r="ADB18697" s="60"/>
      <c r="ADC18697" s="60"/>
      <c r="ADD18697" s="60"/>
      <c r="ADE18697" s="60"/>
    </row>
    <row r="18698" spans="760:785" x14ac:dyDescent="0.25">
      <c r="ACF18698" s="60"/>
      <c r="ACG18698" s="60"/>
      <c r="ACH18698" s="60"/>
      <c r="ACI18698" s="60"/>
      <c r="ACJ18698" s="60"/>
      <c r="ACK18698" s="60"/>
      <c r="ACL18698" s="60"/>
      <c r="ACM18698" s="60"/>
      <c r="ACN18698" s="60"/>
      <c r="ACO18698" s="60"/>
      <c r="ACP18698" s="60"/>
      <c r="ACQ18698" s="60"/>
      <c r="ACR18698" s="60"/>
      <c r="ACS18698" s="60"/>
      <c r="ACT18698" s="60"/>
      <c r="ACU18698" s="60"/>
      <c r="ACV18698" s="60"/>
      <c r="ACW18698" s="60"/>
      <c r="ACX18698" s="60"/>
      <c r="ACY18698" s="60">
        <v>1.7692864919336901E-2</v>
      </c>
      <c r="ACZ18698" s="60"/>
      <c r="ADA18698" s="60"/>
      <c r="ADB18698" s="60"/>
      <c r="ADC18698" s="60"/>
      <c r="ADD18698" s="60"/>
      <c r="ADE18698" s="60"/>
    </row>
    <row r="18699" spans="760:785" x14ac:dyDescent="0.25">
      <c r="ACF18699" s="60"/>
      <c r="ACG18699" s="60"/>
      <c r="ACH18699" s="60"/>
      <c r="ACI18699" s="60"/>
      <c r="ACJ18699" s="60"/>
      <c r="ACK18699" s="60"/>
      <c r="ACL18699" s="60"/>
      <c r="ACM18699" s="60"/>
      <c r="ACN18699" s="60"/>
      <c r="ACO18699" s="60"/>
      <c r="ACP18699" s="60"/>
      <c r="ACQ18699" s="60"/>
      <c r="ACR18699" s="60"/>
      <c r="ACS18699" s="60"/>
      <c r="ACT18699" s="60"/>
      <c r="ACU18699" s="60"/>
      <c r="ACV18699" s="60"/>
      <c r="ACW18699" s="60"/>
      <c r="ACX18699" s="60"/>
      <c r="ACY18699" s="60">
        <v>1.7642213787579901E-2</v>
      </c>
      <c r="ACZ18699" s="60"/>
      <c r="ADA18699" s="60"/>
      <c r="ADB18699" s="60"/>
      <c r="ADC18699" s="60"/>
      <c r="ADD18699" s="60"/>
      <c r="ADE18699" s="60"/>
    </row>
    <row r="18700" spans="760:785" x14ac:dyDescent="0.25">
      <c r="ACF18700" s="60"/>
      <c r="ACG18700" s="60"/>
      <c r="ACH18700" s="60"/>
      <c r="ACI18700" s="60"/>
      <c r="ACJ18700" s="60"/>
      <c r="ACK18700" s="60"/>
      <c r="ACL18700" s="60"/>
      <c r="ACM18700" s="60"/>
      <c r="ACN18700" s="60"/>
      <c r="ACO18700" s="60"/>
      <c r="ACP18700" s="60"/>
      <c r="ACQ18700" s="60"/>
      <c r="ACR18700" s="60"/>
      <c r="ACS18700" s="60"/>
      <c r="ACT18700" s="60"/>
      <c r="ACU18700" s="60"/>
      <c r="ACV18700" s="60"/>
      <c r="ACW18700" s="60"/>
      <c r="ACX18700" s="60"/>
      <c r="ACY18700" s="60">
        <v>1.7642213787579901E-2</v>
      </c>
      <c r="ACZ18700" s="60"/>
      <c r="ADA18700" s="60"/>
      <c r="ADB18700" s="60"/>
      <c r="ADC18700" s="60"/>
      <c r="ADD18700" s="60"/>
      <c r="ADE18700" s="60"/>
    </row>
    <row r="18701" spans="760:785" x14ac:dyDescent="0.25">
      <c r="ACF18701" s="60"/>
      <c r="ACG18701" s="60"/>
      <c r="ACH18701" s="60"/>
      <c r="ACI18701" s="60"/>
      <c r="ACJ18701" s="60"/>
      <c r="ACK18701" s="60"/>
      <c r="ACL18701" s="60"/>
      <c r="ACM18701" s="60"/>
      <c r="ACN18701" s="60"/>
      <c r="ACO18701" s="60"/>
      <c r="ACP18701" s="60"/>
      <c r="ACQ18701" s="60"/>
      <c r="ACR18701" s="60"/>
      <c r="ACS18701" s="60"/>
      <c r="ACT18701" s="60"/>
      <c r="ACU18701" s="60"/>
      <c r="ACV18701" s="60"/>
      <c r="ACW18701" s="60"/>
      <c r="ACX18701" s="60"/>
      <c r="ACY18701" s="60">
        <v>1.7604165711072699E-2</v>
      </c>
      <c r="ACZ18701" s="60"/>
      <c r="ADA18701" s="60"/>
      <c r="ADB18701" s="60"/>
      <c r="ADC18701" s="60"/>
      <c r="ADD18701" s="60"/>
      <c r="ADE18701" s="60"/>
    </row>
    <row r="18702" spans="760:785" x14ac:dyDescent="0.25">
      <c r="ACF18702" s="60"/>
      <c r="ACG18702" s="60"/>
      <c r="ACH18702" s="60"/>
      <c r="ACI18702" s="60"/>
      <c r="ACJ18702" s="60"/>
      <c r="ACK18702" s="60"/>
      <c r="ACL18702" s="60"/>
      <c r="ACM18702" s="60"/>
      <c r="ACN18702" s="60"/>
      <c r="ACO18702" s="60"/>
      <c r="ACP18702" s="60"/>
      <c r="ACQ18702" s="60"/>
      <c r="ACR18702" s="60"/>
      <c r="ACS18702" s="60"/>
      <c r="ACT18702" s="60"/>
      <c r="ACU18702" s="60"/>
      <c r="ACV18702" s="60"/>
      <c r="ACW18702" s="60"/>
      <c r="ACX18702" s="60"/>
      <c r="ACY18702" s="60">
        <v>1.7604165711072699E-2</v>
      </c>
      <c r="ACZ18702" s="60"/>
      <c r="ADA18702" s="60"/>
      <c r="ADB18702" s="60"/>
      <c r="ADC18702" s="60"/>
      <c r="ADD18702" s="60"/>
      <c r="ADE18702" s="60"/>
    </row>
    <row r="18703" spans="760:785" x14ac:dyDescent="0.25">
      <c r="ACF18703" s="60"/>
      <c r="ACG18703" s="60"/>
      <c r="ACH18703" s="60"/>
      <c r="ACI18703" s="60"/>
      <c r="ACJ18703" s="60"/>
      <c r="ACK18703" s="60"/>
      <c r="ACL18703" s="60"/>
      <c r="ACM18703" s="60"/>
      <c r="ACN18703" s="60"/>
      <c r="ACO18703" s="60"/>
      <c r="ACP18703" s="60"/>
      <c r="ACQ18703" s="60"/>
      <c r="ACR18703" s="60"/>
      <c r="ACS18703" s="60"/>
      <c r="ACT18703" s="60"/>
      <c r="ACU18703" s="60"/>
      <c r="ACV18703" s="60"/>
      <c r="ACW18703" s="60"/>
      <c r="ACX18703" s="60"/>
      <c r="ACY18703" s="60">
        <v>1.7601865589461901E-2</v>
      </c>
      <c r="ACZ18703" s="60"/>
      <c r="ADA18703" s="60"/>
      <c r="ADB18703" s="60"/>
      <c r="ADC18703" s="60"/>
      <c r="ADD18703" s="60"/>
      <c r="ADE18703" s="60"/>
    </row>
    <row r="18704" spans="760:785" x14ac:dyDescent="0.25">
      <c r="ACF18704" s="60"/>
      <c r="ACG18704" s="60"/>
      <c r="ACH18704" s="60"/>
      <c r="ACI18704" s="60"/>
      <c r="ACJ18704" s="60"/>
      <c r="ACK18704" s="60"/>
      <c r="ACL18704" s="60"/>
      <c r="ACM18704" s="60"/>
      <c r="ACN18704" s="60"/>
      <c r="ACO18704" s="60"/>
      <c r="ACP18704" s="60"/>
      <c r="ACQ18704" s="60"/>
      <c r="ACR18704" s="60"/>
      <c r="ACS18704" s="60"/>
      <c r="ACT18704" s="60"/>
      <c r="ACU18704" s="60"/>
      <c r="ACV18704" s="60"/>
      <c r="ACW18704" s="60"/>
      <c r="ACX18704" s="60"/>
      <c r="ACY18704" s="60">
        <v>1.7601865589461901E-2</v>
      </c>
      <c r="ACZ18704" s="60"/>
      <c r="ADA18704" s="60"/>
      <c r="ADB18704" s="60"/>
      <c r="ADC18704" s="60"/>
      <c r="ADD18704" s="60"/>
      <c r="ADE18704" s="60"/>
    </row>
    <row r="18705" spans="760:785" x14ac:dyDescent="0.25">
      <c r="ACF18705" s="60"/>
      <c r="ACG18705" s="60"/>
      <c r="ACH18705" s="60"/>
      <c r="ACI18705" s="60"/>
      <c r="ACJ18705" s="60"/>
      <c r="ACK18705" s="60"/>
      <c r="ACL18705" s="60"/>
      <c r="ACM18705" s="60"/>
      <c r="ACN18705" s="60"/>
      <c r="ACO18705" s="60"/>
      <c r="ACP18705" s="60"/>
      <c r="ACQ18705" s="60"/>
      <c r="ACR18705" s="60"/>
      <c r="ACS18705" s="60"/>
      <c r="ACT18705" s="60"/>
      <c r="ACU18705" s="60"/>
      <c r="ACV18705" s="60"/>
      <c r="ACW18705" s="60"/>
      <c r="ACX18705" s="60"/>
      <c r="ACY18705" s="60">
        <v>1.75867330265039E-2</v>
      </c>
      <c r="ACZ18705" s="60"/>
      <c r="ADA18705" s="60"/>
      <c r="ADB18705" s="60"/>
      <c r="ADC18705" s="60"/>
      <c r="ADD18705" s="60"/>
      <c r="ADE18705" s="60"/>
    </row>
    <row r="18706" spans="760:785" x14ac:dyDescent="0.25">
      <c r="ACF18706" s="60"/>
      <c r="ACG18706" s="60"/>
      <c r="ACH18706" s="60"/>
      <c r="ACI18706" s="60"/>
      <c r="ACJ18706" s="60"/>
      <c r="ACK18706" s="60"/>
      <c r="ACL18706" s="60"/>
      <c r="ACM18706" s="60"/>
      <c r="ACN18706" s="60"/>
      <c r="ACO18706" s="60"/>
      <c r="ACP18706" s="60"/>
      <c r="ACQ18706" s="60"/>
      <c r="ACR18706" s="60"/>
      <c r="ACS18706" s="60"/>
      <c r="ACT18706" s="60"/>
      <c r="ACU18706" s="60"/>
      <c r="ACV18706" s="60"/>
      <c r="ACW18706" s="60"/>
      <c r="ACX18706" s="60"/>
      <c r="ACY18706" s="60">
        <v>1.75844724595857E-2</v>
      </c>
      <c r="ACZ18706" s="60"/>
      <c r="ADA18706" s="60"/>
      <c r="ADB18706" s="60"/>
      <c r="ADC18706" s="60"/>
      <c r="ADD18706" s="60"/>
      <c r="ADE18706" s="60"/>
    </row>
    <row r="18707" spans="760:785" x14ac:dyDescent="0.25">
      <c r="ACF18707" s="60"/>
      <c r="ACG18707" s="60"/>
      <c r="ACH18707" s="60"/>
      <c r="ACI18707" s="60"/>
      <c r="ACJ18707" s="60"/>
      <c r="ACK18707" s="60"/>
      <c r="ACL18707" s="60"/>
      <c r="ACM18707" s="60"/>
      <c r="ACN18707" s="60"/>
      <c r="ACO18707" s="60"/>
      <c r="ACP18707" s="60"/>
      <c r="ACQ18707" s="60"/>
      <c r="ACR18707" s="60"/>
      <c r="ACS18707" s="60"/>
      <c r="ACT18707" s="60"/>
      <c r="ACU18707" s="60"/>
      <c r="ACV18707" s="60"/>
      <c r="ACW18707" s="60"/>
      <c r="ACX18707" s="60"/>
      <c r="ACY18707" s="60">
        <v>1.75844724595857E-2</v>
      </c>
      <c r="ACZ18707" s="60"/>
      <c r="ADA18707" s="60"/>
      <c r="ADB18707" s="60"/>
      <c r="ADC18707" s="60"/>
      <c r="ADD18707" s="60"/>
      <c r="ADE18707" s="60"/>
    </row>
    <row r="18708" spans="760:785" x14ac:dyDescent="0.25">
      <c r="ACF18708" s="60"/>
      <c r="ACG18708" s="60"/>
      <c r="ACH18708" s="60"/>
      <c r="ACI18708" s="60"/>
      <c r="ACJ18708" s="60"/>
      <c r="ACK18708" s="60"/>
      <c r="ACL18708" s="60"/>
      <c r="ACM18708" s="60"/>
      <c r="ACN18708" s="60"/>
      <c r="ACO18708" s="60"/>
      <c r="ACP18708" s="60"/>
      <c r="ACQ18708" s="60"/>
      <c r="ACR18708" s="60"/>
      <c r="ACS18708" s="60"/>
      <c r="ACT18708" s="60"/>
      <c r="ACU18708" s="60"/>
      <c r="ACV18708" s="60"/>
      <c r="ACW18708" s="60"/>
      <c r="ACX18708" s="60"/>
      <c r="ACY18708" s="60">
        <v>1.7559113944798602E-2</v>
      </c>
      <c r="ACZ18708" s="60"/>
      <c r="ADA18708" s="60"/>
      <c r="ADB18708" s="60"/>
      <c r="ADC18708" s="60"/>
      <c r="ADD18708" s="60"/>
      <c r="ADE18708" s="60"/>
    </row>
    <row r="18709" spans="760:785" x14ac:dyDescent="0.25">
      <c r="ACF18709" s="60"/>
      <c r="ACG18709" s="60"/>
      <c r="ACH18709" s="60"/>
      <c r="ACI18709" s="60"/>
      <c r="ACJ18709" s="60"/>
      <c r="ACK18709" s="60"/>
      <c r="ACL18709" s="60"/>
      <c r="ACM18709" s="60"/>
      <c r="ACN18709" s="60"/>
      <c r="ACO18709" s="60"/>
      <c r="ACP18709" s="60"/>
      <c r="ACQ18709" s="60"/>
      <c r="ACR18709" s="60"/>
      <c r="ACS18709" s="60"/>
      <c r="ACT18709" s="60"/>
      <c r="ACU18709" s="60"/>
      <c r="ACV18709" s="60"/>
      <c r="ACW18709" s="60"/>
      <c r="ACX18709" s="60"/>
      <c r="ACY18709" s="60">
        <v>1.7559113944798602E-2</v>
      </c>
      <c r="ACZ18709" s="60"/>
      <c r="ADA18709" s="60"/>
      <c r="ADB18709" s="60"/>
      <c r="ADC18709" s="60"/>
      <c r="ADD18709" s="60"/>
      <c r="ADE18709" s="60"/>
    </row>
    <row r="18710" spans="760:785" x14ac:dyDescent="0.25">
      <c r="ACF18710" s="60"/>
      <c r="ACG18710" s="60"/>
      <c r="ACH18710" s="60"/>
      <c r="ACI18710" s="60"/>
      <c r="ACJ18710" s="60"/>
      <c r="ACK18710" s="60"/>
      <c r="ACL18710" s="60"/>
      <c r="ACM18710" s="60"/>
      <c r="ACN18710" s="60"/>
      <c r="ACO18710" s="60"/>
      <c r="ACP18710" s="60"/>
      <c r="ACQ18710" s="60"/>
      <c r="ACR18710" s="60"/>
      <c r="ACS18710" s="60"/>
      <c r="ACT18710" s="60"/>
      <c r="ACU18710" s="60"/>
      <c r="ACV18710" s="60"/>
      <c r="ACW18710" s="60"/>
      <c r="ACX18710" s="60"/>
      <c r="ACY18710" s="60">
        <v>1.74808135662829E-2</v>
      </c>
      <c r="ACZ18710" s="60"/>
      <c r="ADA18710" s="60"/>
      <c r="ADB18710" s="60"/>
      <c r="ADC18710" s="60"/>
      <c r="ADD18710" s="60"/>
      <c r="ADE18710" s="60"/>
    </row>
    <row r="18711" spans="760:785" x14ac:dyDescent="0.25">
      <c r="ACF18711" s="60"/>
      <c r="ACG18711" s="60"/>
      <c r="ACH18711" s="60"/>
      <c r="ACI18711" s="60"/>
      <c r="ACJ18711" s="60"/>
      <c r="ACK18711" s="60"/>
      <c r="ACL18711" s="60"/>
      <c r="ACM18711" s="60"/>
      <c r="ACN18711" s="60"/>
      <c r="ACO18711" s="60"/>
      <c r="ACP18711" s="60"/>
      <c r="ACQ18711" s="60"/>
      <c r="ACR18711" s="60"/>
      <c r="ACS18711" s="60"/>
      <c r="ACT18711" s="60"/>
      <c r="ACU18711" s="60"/>
      <c r="ACV18711" s="60"/>
      <c r="ACW18711" s="60"/>
      <c r="ACX18711" s="60"/>
      <c r="ACY18711" s="60">
        <v>1.74808135662829E-2</v>
      </c>
      <c r="ACZ18711" s="60"/>
      <c r="ADA18711" s="60"/>
      <c r="ADB18711" s="60"/>
      <c r="ADC18711" s="60"/>
      <c r="ADD18711" s="60"/>
      <c r="ADE18711" s="60"/>
    </row>
    <row r="18712" spans="760:785" x14ac:dyDescent="0.25">
      <c r="ACF18712" s="60"/>
      <c r="ACG18712" s="60"/>
      <c r="ACH18712" s="60"/>
      <c r="ACI18712" s="60"/>
      <c r="ACJ18712" s="60"/>
      <c r="ACK18712" s="60"/>
      <c r="ACL18712" s="60"/>
      <c r="ACM18712" s="60"/>
      <c r="ACN18712" s="60"/>
      <c r="ACO18712" s="60"/>
      <c r="ACP18712" s="60"/>
      <c r="ACQ18712" s="60"/>
      <c r="ACR18712" s="60"/>
      <c r="ACS18712" s="60"/>
      <c r="ACT18712" s="60"/>
      <c r="ACU18712" s="60"/>
      <c r="ACV18712" s="60"/>
      <c r="ACW18712" s="60"/>
      <c r="ACX18712" s="60"/>
      <c r="ACY18712" s="60">
        <v>1.7422883012836E-2</v>
      </c>
      <c r="ACZ18712" s="60"/>
      <c r="ADA18712" s="60"/>
      <c r="ADB18712" s="60"/>
      <c r="ADC18712" s="60"/>
      <c r="ADD18712" s="60"/>
      <c r="ADE18712" s="60"/>
    </row>
    <row r="18713" spans="760:785" x14ac:dyDescent="0.25">
      <c r="ACF18713" s="60"/>
      <c r="ACG18713" s="60"/>
      <c r="ACH18713" s="60"/>
      <c r="ACI18713" s="60"/>
      <c r="ACJ18713" s="60"/>
      <c r="ACK18713" s="60"/>
      <c r="ACL18713" s="60"/>
      <c r="ACM18713" s="60"/>
      <c r="ACN18713" s="60"/>
      <c r="ACO18713" s="60"/>
      <c r="ACP18713" s="60"/>
      <c r="ACQ18713" s="60"/>
      <c r="ACR18713" s="60"/>
      <c r="ACS18713" s="60"/>
      <c r="ACT18713" s="60"/>
      <c r="ACU18713" s="60"/>
      <c r="ACV18713" s="60"/>
      <c r="ACW18713" s="60"/>
      <c r="ACX18713" s="60"/>
      <c r="ACY18713" s="60">
        <v>1.7422883012836E-2</v>
      </c>
      <c r="ACZ18713" s="60"/>
      <c r="ADA18713" s="60"/>
      <c r="ADB18713" s="60"/>
      <c r="ADC18713" s="60"/>
      <c r="ADD18713" s="60"/>
      <c r="ADE18713" s="60"/>
    </row>
    <row r="18714" spans="760:785" x14ac:dyDescent="0.25">
      <c r="ACF18714" s="60"/>
      <c r="ACG18714" s="60"/>
      <c r="ACH18714" s="60"/>
      <c r="ACI18714" s="60"/>
      <c r="ACJ18714" s="60"/>
      <c r="ACK18714" s="60"/>
      <c r="ACL18714" s="60"/>
      <c r="ACM18714" s="60"/>
      <c r="ACN18714" s="60"/>
      <c r="ACO18714" s="60"/>
      <c r="ACP18714" s="60"/>
      <c r="ACQ18714" s="60"/>
      <c r="ACR18714" s="60"/>
      <c r="ACS18714" s="60"/>
      <c r="ACT18714" s="60"/>
      <c r="ACU18714" s="60"/>
      <c r="ACV18714" s="60"/>
      <c r="ACW18714" s="60"/>
      <c r="ACX18714" s="60"/>
      <c r="ACY18714" s="60">
        <v>1.7358241940225901E-2</v>
      </c>
      <c r="ACZ18714" s="60"/>
      <c r="ADA18714" s="60"/>
      <c r="ADB18714" s="60"/>
      <c r="ADC18714" s="60"/>
      <c r="ADD18714" s="60"/>
      <c r="ADE18714" s="60"/>
    </row>
    <row r="18715" spans="760:785" x14ac:dyDescent="0.25">
      <c r="ACF18715" s="60"/>
      <c r="ACG18715" s="60"/>
      <c r="ACH18715" s="60"/>
      <c r="ACI18715" s="60"/>
      <c r="ACJ18715" s="60"/>
      <c r="ACK18715" s="60"/>
      <c r="ACL18715" s="60"/>
      <c r="ACM18715" s="60"/>
      <c r="ACN18715" s="60"/>
      <c r="ACO18715" s="60"/>
      <c r="ACP18715" s="60"/>
      <c r="ACQ18715" s="60"/>
      <c r="ACR18715" s="60"/>
      <c r="ACS18715" s="60"/>
      <c r="ACT18715" s="60"/>
      <c r="ACU18715" s="60"/>
      <c r="ACV18715" s="60"/>
      <c r="ACW18715" s="60"/>
      <c r="ACX18715" s="60"/>
      <c r="ACY18715" s="60">
        <v>1.7358241940225901E-2</v>
      </c>
      <c r="ACZ18715" s="60"/>
      <c r="ADA18715" s="60"/>
      <c r="ADB18715" s="60"/>
      <c r="ADC18715" s="60"/>
      <c r="ADD18715" s="60"/>
      <c r="ADE18715" s="60"/>
    </row>
    <row r="18716" spans="760:785" x14ac:dyDescent="0.25">
      <c r="ACF18716" s="60"/>
      <c r="ACG18716" s="60"/>
      <c r="ACH18716" s="60"/>
      <c r="ACI18716" s="60"/>
      <c r="ACJ18716" s="60"/>
      <c r="ACK18716" s="60"/>
      <c r="ACL18716" s="60"/>
      <c r="ACM18716" s="60"/>
      <c r="ACN18716" s="60"/>
      <c r="ACO18716" s="60"/>
      <c r="ACP18716" s="60"/>
      <c r="ACQ18716" s="60"/>
      <c r="ACR18716" s="60"/>
      <c r="ACS18716" s="60"/>
      <c r="ACT18716" s="60"/>
      <c r="ACU18716" s="60"/>
      <c r="ACV18716" s="60"/>
      <c r="ACW18716" s="60"/>
      <c r="ACX18716" s="60"/>
      <c r="ACY18716" s="60">
        <v>1.7351247373872902E-2</v>
      </c>
      <c r="ACZ18716" s="60"/>
      <c r="ADA18716" s="60"/>
      <c r="ADB18716" s="60"/>
      <c r="ADC18716" s="60"/>
      <c r="ADD18716" s="60"/>
      <c r="ADE18716" s="60"/>
    </row>
    <row r="18717" spans="760:785" x14ac:dyDescent="0.25">
      <c r="ACF18717" s="60"/>
      <c r="ACG18717" s="60"/>
      <c r="ACH18717" s="60"/>
      <c r="ACI18717" s="60"/>
      <c r="ACJ18717" s="60"/>
      <c r="ACK18717" s="60"/>
      <c r="ACL18717" s="60"/>
      <c r="ACM18717" s="60"/>
      <c r="ACN18717" s="60"/>
      <c r="ACO18717" s="60"/>
      <c r="ACP18717" s="60"/>
      <c r="ACQ18717" s="60"/>
      <c r="ACR18717" s="60"/>
      <c r="ACS18717" s="60"/>
      <c r="ACT18717" s="60"/>
      <c r="ACU18717" s="60"/>
      <c r="ACV18717" s="60"/>
      <c r="ACW18717" s="60"/>
      <c r="ACX18717" s="60"/>
      <c r="ACY18717" s="60">
        <v>1.7351247373872902E-2</v>
      </c>
      <c r="ACZ18717" s="60"/>
      <c r="ADA18717" s="60"/>
      <c r="ADB18717" s="60"/>
      <c r="ADC18717" s="60"/>
      <c r="ADD18717" s="60"/>
      <c r="ADE18717" s="60"/>
    </row>
    <row r="18718" spans="760:785" x14ac:dyDescent="0.25">
      <c r="ACF18718" s="60"/>
      <c r="ACG18718" s="60"/>
      <c r="ACH18718" s="60"/>
      <c r="ACI18718" s="60"/>
      <c r="ACJ18718" s="60"/>
      <c r="ACK18718" s="60"/>
      <c r="ACL18718" s="60"/>
      <c r="ACM18718" s="60"/>
      <c r="ACN18718" s="60"/>
      <c r="ACO18718" s="60"/>
      <c r="ACP18718" s="60"/>
      <c r="ACQ18718" s="60"/>
      <c r="ACR18718" s="60"/>
      <c r="ACS18718" s="60"/>
      <c r="ACT18718" s="60"/>
      <c r="ACU18718" s="60"/>
      <c r="ACV18718" s="60"/>
      <c r="ACW18718" s="60"/>
      <c r="ACX18718" s="60"/>
      <c r="ACY18718" s="60">
        <v>1.73384370619575E-2</v>
      </c>
      <c r="ACZ18718" s="60"/>
      <c r="ADA18718" s="60"/>
      <c r="ADB18718" s="60"/>
      <c r="ADC18718" s="60"/>
      <c r="ADD18718" s="60"/>
      <c r="ADE18718" s="60"/>
    </row>
    <row r="18719" spans="760:785" x14ac:dyDescent="0.25">
      <c r="ACF18719" s="60"/>
      <c r="ACG18719" s="60"/>
      <c r="ACH18719" s="60"/>
      <c r="ACI18719" s="60"/>
      <c r="ACJ18719" s="60"/>
      <c r="ACK18719" s="60"/>
      <c r="ACL18719" s="60"/>
      <c r="ACM18719" s="60"/>
      <c r="ACN18719" s="60"/>
      <c r="ACO18719" s="60"/>
      <c r="ACP18719" s="60"/>
      <c r="ACQ18719" s="60"/>
      <c r="ACR18719" s="60"/>
      <c r="ACS18719" s="60"/>
      <c r="ACT18719" s="60"/>
      <c r="ACU18719" s="60"/>
      <c r="ACV18719" s="60"/>
      <c r="ACW18719" s="60"/>
      <c r="ACX18719" s="60"/>
      <c r="ACY18719" s="60">
        <v>1.73384370619575E-2</v>
      </c>
      <c r="ACZ18719" s="60"/>
      <c r="ADA18719" s="60"/>
      <c r="ADB18719" s="60"/>
      <c r="ADC18719" s="60"/>
      <c r="ADD18719" s="60"/>
      <c r="ADE18719" s="60"/>
    </row>
    <row r="18720" spans="760:785" x14ac:dyDescent="0.25">
      <c r="ACF18720" s="60"/>
      <c r="ACG18720" s="60"/>
      <c r="ACH18720" s="60"/>
      <c r="ACI18720" s="60"/>
      <c r="ACJ18720" s="60"/>
      <c r="ACK18720" s="60"/>
      <c r="ACL18720" s="60"/>
      <c r="ACM18720" s="60"/>
      <c r="ACN18720" s="60"/>
      <c r="ACO18720" s="60"/>
      <c r="ACP18720" s="60"/>
      <c r="ACQ18720" s="60"/>
      <c r="ACR18720" s="60"/>
      <c r="ACS18720" s="60"/>
      <c r="ACT18720" s="60"/>
      <c r="ACU18720" s="60"/>
      <c r="ACV18720" s="60"/>
      <c r="ACW18720" s="60"/>
      <c r="ACX18720" s="60"/>
      <c r="ACY18720" s="60">
        <v>1.7331025673506799E-2</v>
      </c>
      <c r="ACZ18720" s="60"/>
      <c r="ADA18720" s="60"/>
      <c r="ADB18720" s="60"/>
      <c r="ADC18720" s="60"/>
      <c r="ADD18720" s="60"/>
      <c r="ADE18720" s="60"/>
    </row>
    <row r="18721" spans="760:785" x14ac:dyDescent="0.25">
      <c r="ACF18721" s="60"/>
      <c r="ACG18721" s="60"/>
      <c r="ACH18721" s="60"/>
      <c r="ACI18721" s="60"/>
      <c r="ACJ18721" s="60"/>
      <c r="ACK18721" s="60"/>
      <c r="ACL18721" s="60"/>
      <c r="ACM18721" s="60"/>
      <c r="ACN18721" s="60"/>
      <c r="ACO18721" s="60"/>
      <c r="ACP18721" s="60"/>
      <c r="ACQ18721" s="60"/>
      <c r="ACR18721" s="60"/>
      <c r="ACS18721" s="60"/>
      <c r="ACT18721" s="60"/>
      <c r="ACU18721" s="60"/>
      <c r="ACV18721" s="60"/>
      <c r="ACW18721" s="60"/>
      <c r="ACX18721" s="60"/>
      <c r="ACY18721" s="60">
        <v>1.7331025673506799E-2</v>
      </c>
      <c r="ACZ18721" s="60"/>
      <c r="ADA18721" s="60"/>
      <c r="ADB18721" s="60"/>
      <c r="ADC18721" s="60"/>
      <c r="ADD18721" s="60"/>
      <c r="ADE18721" s="60"/>
    </row>
    <row r="18722" spans="760:785" x14ac:dyDescent="0.25">
      <c r="ACF18722" s="60"/>
      <c r="ACG18722" s="60"/>
      <c r="ACH18722" s="60"/>
      <c r="ACI18722" s="60"/>
      <c r="ACJ18722" s="60"/>
      <c r="ACK18722" s="60"/>
      <c r="ACL18722" s="60"/>
      <c r="ACM18722" s="60"/>
      <c r="ACN18722" s="60"/>
      <c r="ACO18722" s="60"/>
      <c r="ACP18722" s="60"/>
      <c r="ACQ18722" s="60"/>
      <c r="ACR18722" s="60"/>
      <c r="ACS18722" s="60"/>
      <c r="ACT18722" s="60"/>
      <c r="ACU18722" s="60"/>
      <c r="ACV18722" s="60"/>
      <c r="ACW18722" s="60"/>
      <c r="ACX18722" s="60"/>
      <c r="ACY18722" s="60">
        <v>1.7321689181152199E-2</v>
      </c>
      <c r="ACZ18722" s="60"/>
      <c r="ADA18722" s="60"/>
      <c r="ADB18722" s="60"/>
      <c r="ADC18722" s="60"/>
      <c r="ADD18722" s="60"/>
      <c r="ADE18722" s="60"/>
    </row>
    <row r="18723" spans="760:785" x14ac:dyDescent="0.25">
      <c r="ACF18723" s="60"/>
      <c r="ACG18723" s="60"/>
      <c r="ACH18723" s="60"/>
      <c r="ACI18723" s="60"/>
      <c r="ACJ18723" s="60"/>
      <c r="ACK18723" s="60"/>
      <c r="ACL18723" s="60"/>
      <c r="ACM18723" s="60"/>
      <c r="ACN18723" s="60"/>
      <c r="ACO18723" s="60"/>
      <c r="ACP18723" s="60"/>
      <c r="ACQ18723" s="60"/>
      <c r="ACR18723" s="60"/>
      <c r="ACS18723" s="60"/>
      <c r="ACT18723" s="60"/>
      <c r="ACU18723" s="60"/>
      <c r="ACV18723" s="60"/>
      <c r="ACW18723" s="60"/>
      <c r="ACX18723" s="60"/>
      <c r="ACY18723" s="60">
        <v>1.7321689181152199E-2</v>
      </c>
      <c r="ACZ18723" s="60"/>
      <c r="ADA18723" s="60"/>
      <c r="ADB18723" s="60"/>
      <c r="ADC18723" s="60"/>
      <c r="ADD18723" s="60"/>
      <c r="ADE18723" s="60"/>
    </row>
    <row r="18724" spans="760:785" x14ac:dyDescent="0.25">
      <c r="ACF18724" s="60"/>
      <c r="ACG18724" s="60"/>
      <c r="ACH18724" s="60"/>
      <c r="ACI18724" s="60"/>
      <c r="ACJ18724" s="60"/>
      <c r="ACK18724" s="60"/>
      <c r="ACL18724" s="60"/>
      <c r="ACM18724" s="60"/>
      <c r="ACN18724" s="60"/>
      <c r="ACO18724" s="60"/>
      <c r="ACP18724" s="60"/>
      <c r="ACQ18724" s="60"/>
      <c r="ACR18724" s="60"/>
      <c r="ACS18724" s="60"/>
      <c r="ACT18724" s="60"/>
      <c r="ACU18724" s="60"/>
      <c r="ACV18724" s="60"/>
      <c r="ACW18724" s="60"/>
      <c r="ACX18724" s="60"/>
      <c r="ACY18724" s="60">
        <v>1.7265787711828899E-2</v>
      </c>
      <c r="ACZ18724" s="60"/>
      <c r="ADA18724" s="60"/>
      <c r="ADB18724" s="60"/>
      <c r="ADC18724" s="60"/>
      <c r="ADD18724" s="60"/>
      <c r="ADE18724" s="60"/>
    </row>
    <row r="18725" spans="760:785" x14ac:dyDescent="0.25">
      <c r="ACF18725" s="60"/>
      <c r="ACG18725" s="60"/>
      <c r="ACH18725" s="60"/>
      <c r="ACI18725" s="60"/>
      <c r="ACJ18725" s="60"/>
      <c r="ACK18725" s="60"/>
      <c r="ACL18725" s="60"/>
      <c r="ACM18725" s="60"/>
      <c r="ACN18725" s="60"/>
      <c r="ACO18725" s="60"/>
      <c r="ACP18725" s="60"/>
      <c r="ACQ18725" s="60"/>
      <c r="ACR18725" s="60"/>
      <c r="ACS18725" s="60"/>
      <c r="ACT18725" s="60"/>
      <c r="ACU18725" s="60"/>
      <c r="ACV18725" s="60"/>
      <c r="ACW18725" s="60"/>
      <c r="ACX18725" s="60"/>
      <c r="ACY18725" s="60">
        <v>1.7235696219884002E-2</v>
      </c>
      <c r="ACZ18725" s="60"/>
      <c r="ADA18725" s="60"/>
      <c r="ADB18725" s="60"/>
      <c r="ADC18725" s="60"/>
      <c r="ADD18725" s="60"/>
      <c r="ADE18725" s="60"/>
    </row>
    <row r="18726" spans="760:785" x14ac:dyDescent="0.25">
      <c r="ACF18726" s="60"/>
      <c r="ACG18726" s="60"/>
      <c r="ACH18726" s="60"/>
      <c r="ACI18726" s="60"/>
      <c r="ACJ18726" s="60"/>
      <c r="ACK18726" s="60"/>
      <c r="ACL18726" s="60"/>
      <c r="ACM18726" s="60"/>
      <c r="ACN18726" s="60"/>
      <c r="ACO18726" s="60"/>
      <c r="ACP18726" s="60"/>
      <c r="ACQ18726" s="60"/>
      <c r="ACR18726" s="60"/>
      <c r="ACS18726" s="60"/>
      <c r="ACT18726" s="60"/>
      <c r="ACU18726" s="60"/>
      <c r="ACV18726" s="60"/>
      <c r="ACW18726" s="60"/>
      <c r="ACX18726" s="60"/>
      <c r="ACY18726" s="60">
        <v>1.7235696219884002E-2</v>
      </c>
      <c r="ACZ18726" s="60"/>
      <c r="ADA18726" s="60"/>
      <c r="ADB18726" s="60"/>
      <c r="ADC18726" s="60"/>
      <c r="ADD18726" s="60"/>
      <c r="ADE18726" s="60"/>
    </row>
    <row r="18727" spans="760:785" x14ac:dyDescent="0.25">
      <c r="ACF18727" s="60"/>
      <c r="ACG18727" s="60"/>
      <c r="ACH18727" s="60"/>
      <c r="ACI18727" s="60"/>
      <c r="ACJ18727" s="60"/>
      <c r="ACK18727" s="60"/>
      <c r="ACL18727" s="60"/>
      <c r="ACM18727" s="60"/>
      <c r="ACN18727" s="60"/>
      <c r="ACO18727" s="60"/>
      <c r="ACP18727" s="60"/>
      <c r="ACQ18727" s="60"/>
      <c r="ACR18727" s="60"/>
      <c r="ACS18727" s="60"/>
      <c r="ACT18727" s="60"/>
      <c r="ACU18727" s="60"/>
      <c r="ACV18727" s="60"/>
      <c r="ACW18727" s="60"/>
      <c r="ACX18727" s="60"/>
      <c r="ACY18727" s="60">
        <v>1.7229556842690799E-2</v>
      </c>
      <c r="ACZ18727" s="60"/>
      <c r="ADA18727" s="60"/>
      <c r="ADB18727" s="60"/>
      <c r="ADC18727" s="60"/>
      <c r="ADD18727" s="60"/>
      <c r="ADE18727" s="60"/>
    </row>
    <row r="18728" spans="760:785" x14ac:dyDescent="0.25">
      <c r="ACF18728" s="60"/>
      <c r="ACG18728" s="60"/>
      <c r="ACH18728" s="60"/>
      <c r="ACI18728" s="60"/>
      <c r="ACJ18728" s="60"/>
      <c r="ACK18728" s="60"/>
      <c r="ACL18728" s="60"/>
      <c r="ACM18728" s="60"/>
      <c r="ACN18728" s="60"/>
      <c r="ACO18728" s="60"/>
      <c r="ACP18728" s="60"/>
      <c r="ACQ18728" s="60"/>
      <c r="ACR18728" s="60"/>
      <c r="ACS18728" s="60"/>
      <c r="ACT18728" s="60"/>
      <c r="ACU18728" s="60"/>
      <c r="ACV18728" s="60"/>
      <c r="ACW18728" s="60"/>
      <c r="ACX18728" s="60"/>
      <c r="ACY18728" s="60">
        <v>1.7229556842690799E-2</v>
      </c>
      <c r="ACZ18728" s="60"/>
      <c r="ADA18728" s="60"/>
      <c r="ADB18728" s="60"/>
      <c r="ADC18728" s="60"/>
      <c r="ADD18728" s="60"/>
      <c r="ADE18728" s="60"/>
    </row>
    <row r="18729" spans="760:785" x14ac:dyDescent="0.25">
      <c r="ACF18729" s="60"/>
      <c r="ACG18729" s="60"/>
      <c r="ACH18729" s="60"/>
      <c r="ACI18729" s="60"/>
      <c r="ACJ18729" s="60"/>
      <c r="ACK18729" s="60"/>
      <c r="ACL18729" s="60"/>
      <c r="ACM18729" s="60"/>
      <c r="ACN18729" s="60"/>
      <c r="ACO18729" s="60"/>
      <c r="ACP18729" s="60"/>
      <c r="ACQ18729" s="60"/>
      <c r="ACR18729" s="60"/>
      <c r="ACS18729" s="60"/>
      <c r="ACT18729" s="60"/>
      <c r="ACU18729" s="60"/>
      <c r="ACV18729" s="60"/>
      <c r="ACW18729" s="60"/>
      <c r="ACX18729" s="60"/>
      <c r="ACY18729" s="60">
        <v>1.7202453346927001E-2</v>
      </c>
      <c r="ACZ18729" s="60"/>
      <c r="ADA18729" s="60"/>
      <c r="ADB18729" s="60"/>
      <c r="ADC18729" s="60"/>
      <c r="ADD18729" s="60"/>
      <c r="ADE18729" s="60"/>
    </row>
    <row r="18730" spans="760:785" x14ac:dyDescent="0.25">
      <c r="ACF18730" s="60"/>
      <c r="ACG18730" s="60"/>
      <c r="ACH18730" s="60"/>
      <c r="ACI18730" s="60"/>
      <c r="ACJ18730" s="60"/>
      <c r="ACK18730" s="60"/>
      <c r="ACL18730" s="60"/>
      <c r="ACM18730" s="60"/>
      <c r="ACN18730" s="60"/>
      <c r="ACO18730" s="60"/>
      <c r="ACP18730" s="60"/>
      <c r="ACQ18730" s="60"/>
      <c r="ACR18730" s="60"/>
      <c r="ACS18730" s="60"/>
      <c r="ACT18730" s="60"/>
      <c r="ACU18730" s="60"/>
      <c r="ACV18730" s="60"/>
      <c r="ACW18730" s="60"/>
      <c r="ACX18730" s="60"/>
      <c r="ACY18730" s="60">
        <v>1.7202453346927001E-2</v>
      </c>
      <c r="ACZ18730" s="60"/>
      <c r="ADA18730" s="60"/>
      <c r="ADB18730" s="60"/>
      <c r="ADC18730" s="60"/>
      <c r="ADD18730" s="60"/>
      <c r="ADE18730" s="60"/>
    </row>
    <row r="18731" spans="760:785" x14ac:dyDescent="0.25">
      <c r="ACF18731" s="60"/>
      <c r="ACG18731" s="60"/>
      <c r="ACH18731" s="60"/>
      <c r="ACI18731" s="60"/>
      <c r="ACJ18731" s="60"/>
      <c r="ACK18731" s="60"/>
      <c r="ACL18731" s="60"/>
      <c r="ACM18731" s="60"/>
      <c r="ACN18731" s="60"/>
      <c r="ACO18731" s="60"/>
      <c r="ACP18731" s="60"/>
      <c r="ACQ18731" s="60"/>
      <c r="ACR18731" s="60"/>
      <c r="ACS18731" s="60"/>
      <c r="ACT18731" s="60"/>
      <c r="ACU18731" s="60"/>
      <c r="ACV18731" s="60"/>
      <c r="ACW18731" s="60"/>
      <c r="ACX18731" s="60"/>
      <c r="ACY18731" s="60">
        <v>1.71719482996259E-2</v>
      </c>
      <c r="ACZ18731" s="60"/>
      <c r="ADA18731" s="60"/>
      <c r="ADB18731" s="60"/>
      <c r="ADC18731" s="60"/>
      <c r="ADD18731" s="60"/>
      <c r="ADE18731" s="60"/>
    </row>
    <row r="18732" spans="760:785" x14ac:dyDescent="0.25">
      <c r="ACF18732" s="60"/>
      <c r="ACG18732" s="60"/>
      <c r="ACH18732" s="60"/>
      <c r="ACI18732" s="60"/>
      <c r="ACJ18732" s="60"/>
      <c r="ACK18732" s="60"/>
      <c r="ACL18732" s="60"/>
      <c r="ACM18732" s="60"/>
      <c r="ACN18732" s="60"/>
      <c r="ACO18732" s="60"/>
      <c r="ACP18732" s="60"/>
      <c r="ACQ18732" s="60"/>
      <c r="ACR18732" s="60"/>
      <c r="ACS18732" s="60"/>
      <c r="ACT18732" s="60"/>
      <c r="ACU18732" s="60"/>
      <c r="ACV18732" s="60"/>
      <c r="ACW18732" s="60"/>
      <c r="ACX18732" s="60"/>
      <c r="ACY18732" s="60">
        <v>1.71719482996259E-2</v>
      </c>
      <c r="ACZ18732" s="60"/>
      <c r="ADA18732" s="60"/>
      <c r="ADB18732" s="60"/>
      <c r="ADC18732" s="60"/>
      <c r="ADD18732" s="60"/>
      <c r="ADE18732" s="60"/>
    </row>
    <row r="18733" spans="760:785" x14ac:dyDescent="0.25">
      <c r="ACF18733" s="60"/>
      <c r="ACG18733" s="60"/>
      <c r="ACH18733" s="60"/>
      <c r="ACI18733" s="60"/>
      <c r="ACJ18733" s="60"/>
      <c r="ACK18733" s="60"/>
      <c r="ACL18733" s="60"/>
      <c r="ACM18733" s="60"/>
      <c r="ACN18733" s="60"/>
      <c r="ACO18733" s="60"/>
      <c r="ACP18733" s="60"/>
      <c r="ACQ18733" s="60"/>
      <c r="ACR18733" s="60"/>
      <c r="ACS18733" s="60"/>
      <c r="ACT18733" s="60"/>
      <c r="ACU18733" s="60"/>
      <c r="ACV18733" s="60"/>
      <c r="ACW18733" s="60"/>
      <c r="ACX18733" s="60"/>
      <c r="ACY18733" s="60">
        <v>1.71718375734243E-2</v>
      </c>
      <c r="ACZ18733" s="60"/>
      <c r="ADA18733" s="60"/>
      <c r="ADB18733" s="60"/>
      <c r="ADC18733" s="60"/>
      <c r="ADD18733" s="60"/>
      <c r="ADE18733" s="60"/>
    </row>
    <row r="18734" spans="760:785" x14ac:dyDescent="0.25">
      <c r="ACF18734" s="60"/>
      <c r="ACG18734" s="60"/>
      <c r="ACH18734" s="60"/>
      <c r="ACI18734" s="60"/>
      <c r="ACJ18734" s="60"/>
      <c r="ACK18734" s="60"/>
      <c r="ACL18734" s="60"/>
      <c r="ACM18734" s="60"/>
      <c r="ACN18734" s="60"/>
      <c r="ACO18734" s="60"/>
      <c r="ACP18734" s="60"/>
      <c r="ACQ18734" s="60"/>
      <c r="ACR18734" s="60"/>
      <c r="ACS18734" s="60"/>
      <c r="ACT18734" s="60"/>
      <c r="ACU18734" s="60"/>
      <c r="ACV18734" s="60"/>
      <c r="ACW18734" s="60"/>
      <c r="ACX18734" s="60"/>
      <c r="ACY18734" s="60">
        <v>1.71718375734243E-2</v>
      </c>
      <c r="ACZ18734" s="60"/>
      <c r="ADA18734" s="60"/>
      <c r="ADB18734" s="60"/>
      <c r="ADC18734" s="60"/>
      <c r="ADD18734" s="60"/>
      <c r="ADE18734" s="60"/>
    </row>
    <row r="18735" spans="760:785" x14ac:dyDescent="0.25">
      <c r="ACF18735" s="60"/>
      <c r="ACG18735" s="60"/>
      <c r="ACH18735" s="60"/>
      <c r="ACI18735" s="60"/>
      <c r="ACJ18735" s="60"/>
      <c r="ACK18735" s="60"/>
      <c r="ACL18735" s="60"/>
      <c r="ACM18735" s="60"/>
      <c r="ACN18735" s="60"/>
      <c r="ACO18735" s="60"/>
      <c r="ACP18735" s="60"/>
      <c r="ACQ18735" s="60"/>
      <c r="ACR18735" s="60"/>
      <c r="ACS18735" s="60"/>
      <c r="ACT18735" s="60"/>
      <c r="ACU18735" s="60"/>
      <c r="ACV18735" s="60"/>
      <c r="ACW18735" s="60"/>
      <c r="ACX18735" s="60"/>
      <c r="ACY18735" s="60">
        <v>1.71456180650131E-2</v>
      </c>
      <c r="ACZ18735" s="60"/>
      <c r="ADA18735" s="60"/>
      <c r="ADB18735" s="60"/>
      <c r="ADC18735" s="60"/>
      <c r="ADD18735" s="60"/>
      <c r="ADE18735" s="60"/>
    </row>
    <row r="18736" spans="760:785" x14ac:dyDescent="0.25">
      <c r="ACF18736" s="60"/>
      <c r="ACG18736" s="60"/>
      <c r="ACH18736" s="60"/>
      <c r="ACI18736" s="60"/>
      <c r="ACJ18736" s="60"/>
      <c r="ACK18736" s="60"/>
      <c r="ACL18736" s="60"/>
      <c r="ACM18736" s="60"/>
      <c r="ACN18736" s="60"/>
      <c r="ACO18736" s="60"/>
      <c r="ACP18736" s="60"/>
      <c r="ACQ18736" s="60"/>
      <c r="ACR18736" s="60"/>
      <c r="ACS18736" s="60"/>
      <c r="ACT18736" s="60"/>
      <c r="ACU18736" s="60"/>
      <c r="ACV18736" s="60"/>
      <c r="ACW18736" s="60"/>
      <c r="ACX18736" s="60"/>
      <c r="ACY18736" s="60">
        <v>1.71456180650131E-2</v>
      </c>
      <c r="ACZ18736" s="60"/>
      <c r="ADA18736" s="60"/>
      <c r="ADB18736" s="60"/>
      <c r="ADC18736" s="60"/>
      <c r="ADD18736" s="60"/>
      <c r="ADE18736" s="60"/>
    </row>
    <row r="18737" spans="760:785" x14ac:dyDescent="0.25">
      <c r="ACF18737" s="60"/>
      <c r="ACG18737" s="60"/>
      <c r="ACH18737" s="60"/>
      <c r="ACI18737" s="60"/>
      <c r="ACJ18737" s="60"/>
      <c r="ACK18737" s="60"/>
      <c r="ACL18737" s="60"/>
      <c r="ACM18737" s="60"/>
      <c r="ACN18737" s="60"/>
      <c r="ACO18737" s="60"/>
      <c r="ACP18737" s="60"/>
      <c r="ACQ18737" s="60"/>
      <c r="ACR18737" s="60"/>
      <c r="ACS18737" s="60"/>
      <c r="ACT18737" s="60"/>
      <c r="ACU18737" s="60"/>
      <c r="ACV18737" s="60"/>
      <c r="ACW18737" s="60"/>
      <c r="ACX18737" s="60"/>
      <c r="ACY18737" s="60">
        <v>1.71258653178149E-2</v>
      </c>
      <c r="ACZ18737" s="60"/>
      <c r="ADA18737" s="60"/>
      <c r="ADB18737" s="60"/>
      <c r="ADC18737" s="60"/>
      <c r="ADD18737" s="60"/>
      <c r="ADE18737" s="60"/>
    </row>
    <row r="18738" spans="760:785" x14ac:dyDescent="0.25">
      <c r="ACF18738" s="60"/>
      <c r="ACG18738" s="60"/>
      <c r="ACH18738" s="60"/>
      <c r="ACI18738" s="60"/>
      <c r="ACJ18738" s="60"/>
      <c r="ACK18738" s="60"/>
      <c r="ACL18738" s="60"/>
      <c r="ACM18738" s="60"/>
      <c r="ACN18738" s="60"/>
      <c r="ACO18738" s="60"/>
      <c r="ACP18738" s="60"/>
      <c r="ACQ18738" s="60"/>
      <c r="ACR18738" s="60"/>
      <c r="ACS18738" s="60"/>
      <c r="ACT18738" s="60"/>
      <c r="ACU18738" s="60"/>
      <c r="ACV18738" s="60"/>
      <c r="ACW18738" s="60"/>
      <c r="ACX18738" s="60"/>
      <c r="ACY18738" s="60">
        <v>1.71258653178149E-2</v>
      </c>
      <c r="ACZ18738" s="60"/>
      <c r="ADA18738" s="60"/>
      <c r="ADB18738" s="60"/>
      <c r="ADC18738" s="60"/>
      <c r="ADD18738" s="60"/>
      <c r="ADE18738" s="60"/>
    </row>
    <row r="18739" spans="760:785" x14ac:dyDescent="0.25">
      <c r="ACF18739" s="60"/>
      <c r="ACG18739" s="60"/>
      <c r="ACH18739" s="60"/>
      <c r="ACI18739" s="60"/>
      <c r="ACJ18739" s="60"/>
      <c r="ACK18739" s="60"/>
      <c r="ACL18739" s="60"/>
      <c r="ACM18739" s="60"/>
      <c r="ACN18739" s="60"/>
      <c r="ACO18739" s="60"/>
      <c r="ACP18739" s="60"/>
      <c r="ACQ18739" s="60"/>
      <c r="ACR18739" s="60"/>
      <c r="ACS18739" s="60"/>
      <c r="ACT18739" s="60"/>
      <c r="ACU18739" s="60"/>
      <c r="ACV18739" s="60"/>
      <c r="ACW18739" s="60"/>
      <c r="ACX18739" s="60"/>
      <c r="ACY18739" s="60">
        <v>1.7109728137885801E-2</v>
      </c>
      <c r="ACZ18739" s="60"/>
      <c r="ADA18739" s="60"/>
      <c r="ADB18739" s="60"/>
      <c r="ADC18739" s="60"/>
      <c r="ADD18739" s="60"/>
      <c r="ADE18739" s="60"/>
    </row>
    <row r="18740" spans="760:785" x14ac:dyDescent="0.25">
      <c r="ACF18740" s="60"/>
      <c r="ACG18740" s="60"/>
      <c r="ACH18740" s="60"/>
      <c r="ACI18740" s="60"/>
      <c r="ACJ18740" s="60"/>
      <c r="ACK18740" s="60"/>
      <c r="ACL18740" s="60"/>
      <c r="ACM18740" s="60"/>
      <c r="ACN18740" s="60"/>
      <c r="ACO18740" s="60"/>
      <c r="ACP18740" s="60"/>
      <c r="ACQ18740" s="60"/>
      <c r="ACR18740" s="60"/>
      <c r="ACS18740" s="60"/>
      <c r="ACT18740" s="60"/>
      <c r="ACU18740" s="60"/>
      <c r="ACV18740" s="60"/>
      <c r="ACW18740" s="60"/>
      <c r="ACX18740" s="60"/>
      <c r="ACY18740" s="60">
        <v>1.7109728137885801E-2</v>
      </c>
      <c r="ACZ18740" s="60"/>
      <c r="ADA18740" s="60"/>
      <c r="ADB18740" s="60"/>
      <c r="ADC18740" s="60"/>
      <c r="ADD18740" s="60"/>
      <c r="ADE18740" s="60"/>
    </row>
    <row r="18741" spans="760:785" x14ac:dyDescent="0.25">
      <c r="ACF18741" s="60"/>
      <c r="ACG18741" s="60"/>
      <c r="ACH18741" s="60"/>
      <c r="ACI18741" s="60"/>
      <c r="ACJ18741" s="60"/>
      <c r="ACK18741" s="60"/>
      <c r="ACL18741" s="60"/>
      <c r="ACM18741" s="60"/>
      <c r="ACN18741" s="60"/>
      <c r="ACO18741" s="60"/>
      <c r="ACP18741" s="60"/>
      <c r="ACQ18741" s="60"/>
      <c r="ACR18741" s="60"/>
      <c r="ACS18741" s="60"/>
      <c r="ACT18741" s="60"/>
      <c r="ACU18741" s="60"/>
      <c r="ACV18741" s="60"/>
      <c r="ACW18741" s="60"/>
      <c r="ACX18741" s="60"/>
      <c r="ACY18741" s="60">
        <v>1.7099682283529798E-2</v>
      </c>
      <c r="ACZ18741" s="60"/>
      <c r="ADA18741" s="60"/>
      <c r="ADB18741" s="60"/>
      <c r="ADC18741" s="60"/>
      <c r="ADD18741" s="60"/>
      <c r="ADE18741" s="60"/>
    </row>
    <row r="18742" spans="760:785" x14ac:dyDescent="0.25">
      <c r="ACF18742" s="60"/>
      <c r="ACG18742" s="60"/>
      <c r="ACH18742" s="60"/>
      <c r="ACI18742" s="60"/>
      <c r="ACJ18742" s="60"/>
      <c r="ACK18742" s="60"/>
      <c r="ACL18742" s="60"/>
      <c r="ACM18742" s="60"/>
      <c r="ACN18742" s="60"/>
      <c r="ACO18742" s="60"/>
      <c r="ACP18742" s="60"/>
      <c r="ACQ18742" s="60"/>
      <c r="ACR18742" s="60"/>
      <c r="ACS18742" s="60"/>
      <c r="ACT18742" s="60"/>
      <c r="ACU18742" s="60"/>
      <c r="ACV18742" s="60"/>
      <c r="ACW18742" s="60"/>
      <c r="ACX18742" s="60"/>
      <c r="ACY18742" s="60">
        <v>1.7099682283529798E-2</v>
      </c>
      <c r="ACZ18742" s="60"/>
      <c r="ADA18742" s="60"/>
      <c r="ADB18742" s="60"/>
      <c r="ADC18742" s="60"/>
      <c r="ADD18742" s="60"/>
      <c r="ADE18742" s="60"/>
    </row>
    <row r="18743" spans="760:785" x14ac:dyDescent="0.25">
      <c r="ACF18743" s="60"/>
      <c r="ACG18743" s="60"/>
      <c r="ACH18743" s="60"/>
      <c r="ACI18743" s="60"/>
      <c r="ACJ18743" s="60"/>
      <c r="ACK18743" s="60"/>
      <c r="ACL18743" s="60"/>
      <c r="ACM18743" s="60"/>
      <c r="ACN18743" s="60"/>
      <c r="ACO18743" s="60"/>
      <c r="ACP18743" s="60"/>
      <c r="ACQ18743" s="60"/>
      <c r="ACR18743" s="60"/>
      <c r="ACS18743" s="60"/>
      <c r="ACT18743" s="60"/>
      <c r="ACU18743" s="60"/>
      <c r="ACV18743" s="60"/>
      <c r="ACW18743" s="60"/>
      <c r="ACX18743" s="60"/>
      <c r="ACY18743" s="60">
        <v>1.7078775131368702E-2</v>
      </c>
      <c r="ACZ18743" s="60"/>
      <c r="ADA18743" s="60"/>
      <c r="ADB18743" s="60"/>
      <c r="ADC18743" s="60"/>
      <c r="ADD18743" s="60"/>
      <c r="ADE18743" s="60"/>
    </row>
    <row r="18744" spans="760:785" x14ac:dyDescent="0.25">
      <c r="ACF18744" s="60"/>
      <c r="ACG18744" s="60"/>
      <c r="ACH18744" s="60"/>
      <c r="ACI18744" s="60"/>
      <c r="ACJ18744" s="60"/>
      <c r="ACK18744" s="60"/>
      <c r="ACL18744" s="60"/>
      <c r="ACM18744" s="60"/>
      <c r="ACN18744" s="60"/>
      <c r="ACO18744" s="60"/>
      <c r="ACP18744" s="60"/>
      <c r="ACQ18744" s="60"/>
      <c r="ACR18744" s="60"/>
      <c r="ACS18744" s="60"/>
      <c r="ACT18744" s="60"/>
      <c r="ACU18744" s="60"/>
      <c r="ACV18744" s="60"/>
      <c r="ACW18744" s="60"/>
      <c r="ACX18744" s="60"/>
      <c r="ACY18744" s="60">
        <v>1.7078775131368702E-2</v>
      </c>
      <c r="ACZ18744" s="60"/>
      <c r="ADA18744" s="60"/>
      <c r="ADB18744" s="60"/>
      <c r="ADC18744" s="60"/>
      <c r="ADD18744" s="60"/>
      <c r="ADE18744" s="60"/>
    </row>
    <row r="18745" spans="760:785" x14ac:dyDescent="0.25">
      <c r="ACF18745" s="60"/>
      <c r="ACG18745" s="60"/>
      <c r="ACH18745" s="60"/>
      <c r="ACI18745" s="60"/>
      <c r="ACJ18745" s="60"/>
      <c r="ACK18745" s="60"/>
      <c r="ACL18745" s="60"/>
      <c r="ACM18745" s="60"/>
      <c r="ACN18745" s="60"/>
      <c r="ACO18745" s="60"/>
      <c r="ACP18745" s="60"/>
      <c r="ACQ18745" s="60"/>
      <c r="ACR18745" s="60"/>
      <c r="ACS18745" s="60"/>
      <c r="ACT18745" s="60"/>
      <c r="ACU18745" s="60"/>
      <c r="ACV18745" s="60"/>
      <c r="ACW18745" s="60"/>
      <c r="ACX18745" s="60"/>
      <c r="ACY18745" s="60">
        <v>1.7069557126391102E-2</v>
      </c>
      <c r="ACZ18745" s="60"/>
      <c r="ADA18745" s="60"/>
      <c r="ADB18745" s="60"/>
      <c r="ADC18745" s="60"/>
      <c r="ADD18745" s="60"/>
      <c r="ADE18745" s="60"/>
    </row>
    <row r="18746" spans="760:785" x14ac:dyDescent="0.25">
      <c r="ACF18746" s="60"/>
      <c r="ACG18746" s="60"/>
      <c r="ACH18746" s="60"/>
      <c r="ACI18746" s="60"/>
      <c r="ACJ18746" s="60"/>
      <c r="ACK18746" s="60"/>
      <c r="ACL18746" s="60"/>
      <c r="ACM18746" s="60"/>
      <c r="ACN18746" s="60"/>
      <c r="ACO18746" s="60"/>
      <c r="ACP18746" s="60"/>
      <c r="ACQ18746" s="60"/>
      <c r="ACR18746" s="60"/>
      <c r="ACS18746" s="60"/>
      <c r="ACT18746" s="60"/>
      <c r="ACU18746" s="60"/>
      <c r="ACV18746" s="60"/>
      <c r="ACW18746" s="60"/>
      <c r="ACX18746" s="60"/>
      <c r="ACY18746" s="60">
        <v>1.7069557126391102E-2</v>
      </c>
      <c r="ACZ18746" s="60"/>
      <c r="ADA18746" s="60"/>
      <c r="ADB18746" s="60"/>
      <c r="ADC18746" s="60"/>
      <c r="ADD18746" s="60"/>
      <c r="ADE18746" s="60"/>
    </row>
    <row r="18747" spans="760:785" x14ac:dyDescent="0.25">
      <c r="ACF18747" s="60"/>
      <c r="ACG18747" s="60"/>
      <c r="ACH18747" s="60"/>
      <c r="ACI18747" s="60"/>
      <c r="ACJ18747" s="60"/>
      <c r="ACK18747" s="60"/>
      <c r="ACL18747" s="60"/>
      <c r="ACM18747" s="60"/>
      <c r="ACN18747" s="60"/>
      <c r="ACO18747" s="60"/>
      <c r="ACP18747" s="60"/>
      <c r="ACQ18747" s="60"/>
      <c r="ACR18747" s="60"/>
      <c r="ACS18747" s="60"/>
      <c r="ACT18747" s="60"/>
      <c r="ACU18747" s="60"/>
      <c r="ACV18747" s="60"/>
      <c r="ACW18747" s="60"/>
      <c r="ACX18747" s="60"/>
      <c r="ACY18747" s="60">
        <v>1.7062762260957098E-2</v>
      </c>
      <c r="ACZ18747" s="60"/>
      <c r="ADA18747" s="60"/>
      <c r="ADB18747" s="60"/>
      <c r="ADC18747" s="60"/>
      <c r="ADD18747" s="60"/>
      <c r="ADE18747" s="60"/>
    </row>
    <row r="18748" spans="760:785" x14ac:dyDescent="0.25">
      <c r="ACF18748" s="60"/>
      <c r="ACG18748" s="60"/>
      <c r="ACH18748" s="60"/>
      <c r="ACI18748" s="60"/>
      <c r="ACJ18748" s="60"/>
      <c r="ACK18748" s="60"/>
      <c r="ACL18748" s="60"/>
      <c r="ACM18748" s="60"/>
      <c r="ACN18748" s="60"/>
      <c r="ACO18748" s="60"/>
      <c r="ACP18748" s="60"/>
      <c r="ACQ18748" s="60"/>
      <c r="ACR18748" s="60"/>
      <c r="ACS18748" s="60"/>
      <c r="ACT18748" s="60"/>
      <c r="ACU18748" s="60"/>
      <c r="ACV18748" s="60"/>
      <c r="ACW18748" s="60"/>
      <c r="ACX18748" s="60"/>
      <c r="ACY18748" s="60">
        <v>1.7062762260957098E-2</v>
      </c>
      <c r="ACZ18748" s="60"/>
      <c r="ADA18748" s="60"/>
      <c r="ADB18748" s="60"/>
      <c r="ADC18748" s="60"/>
      <c r="ADD18748" s="60"/>
      <c r="ADE18748" s="60"/>
    </row>
    <row r="18749" spans="760:785" x14ac:dyDescent="0.25">
      <c r="ACF18749" s="60"/>
      <c r="ACG18749" s="60"/>
      <c r="ACH18749" s="60"/>
      <c r="ACI18749" s="60"/>
      <c r="ACJ18749" s="60"/>
      <c r="ACK18749" s="60"/>
      <c r="ACL18749" s="60"/>
      <c r="ACM18749" s="60"/>
      <c r="ACN18749" s="60"/>
      <c r="ACO18749" s="60"/>
      <c r="ACP18749" s="60"/>
      <c r="ACQ18749" s="60"/>
      <c r="ACR18749" s="60"/>
      <c r="ACS18749" s="60"/>
      <c r="ACT18749" s="60"/>
      <c r="ACU18749" s="60"/>
      <c r="ACV18749" s="60"/>
      <c r="ACW18749" s="60"/>
      <c r="ACX18749" s="60"/>
      <c r="ACY18749" s="60">
        <v>1.7023989869714502E-2</v>
      </c>
      <c r="ACZ18749" s="60"/>
      <c r="ADA18749" s="60"/>
      <c r="ADB18749" s="60"/>
      <c r="ADC18749" s="60"/>
      <c r="ADD18749" s="60"/>
      <c r="ADE18749" s="60"/>
    </row>
    <row r="18750" spans="760:785" x14ac:dyDescent="0.25">
      <c r="ACF18750" s="60"/>
      <c r="ACG18750" s="60"/>
      <c r="ACH18750" s="60"/>
      <c r="ACI18750" s="60"/>
      <c r="ACJ18750" s="60"/>
      <c r="ACK18750" s="60"/>
      <c r="ACL18750" s="60"/>
      <c r="ACM18750" s="60"/>
      <c r="ACN18750" s="60"/>
      <c r="ACO18750" s="60"/>
      <c r="ACP18750" s="60"/>
      <c r="ACQ18750" s="60"/>
      <c r="ACR18750" s="60"/>
      <c r="ACS18750" s="60"/>
      <c r="ACT18750" s="60"/>
      <c r="ACU18750" s="60"/>
      <c r="ACV18750" s="60"/>
      <c r="ACW18750" s="60"/>
      <c r="ACX18750" s="60"/>
      <c r="ACY18750" s="60">
        <v>1.7023989869714502E-2</v>
      </c>
      <c r="ACZ18750" s="60"/>
      <c r="ADA18750" s="60"/>
      <c r="ADB18750" s="60"/>
      <c r="ADC18750" s="60"/>
      <c r="ADD18750" s="60"/>
      <c r="ADE18750" s="60"/>
    </row>
    <row r="18751" spans="760:785" x14ac:dyDescent="0.25">
      <c r="ACF18751" s="60"/>
      <c r="ACG18751" s="60"/>
      <c r="ACH18751" s="60"/>
      <c r="ACI18751" s="60"/>
      <c r="ACJ18751" s="60"/>
      <c r="ACK18751" s="60"/>
      <c r="ACL18751" s="60"/>
      <c r="ACM18751" s="60"/>
      <c r="ACN18751" s="60"/>
      <c r="ACO18751" s="60"/>
      <c r="ACP18751" s="60"/>
      <c r="ACQ18751" s="60"/>
      <c r="ACR18751" s="60"/>
      <c r="ACS18751" s="60"/>
      <c r="ACT18751" s="60"/>
      <c r="ACU18751" s="60"/>
      <c r="ACV18751" s="60"/>
      <c r="ACW18751" s="60"/>
      <c r="ACX18751" s="60"/>
      <c r="ACY18751" s="60">
        <v>1.6994850539268899E-2</v>
      </c>
      <c r="ACZ18751" s="60"/>
      <c r="ADA18751" s="60"/>
      <c r="ADB18751" s="60"/>
      <c r="ADC18751" s="60"/>
      <c r="ADD18751" s="60"/>
      <c r="ADE18751" s="60"/>
    </row>
    <row r="18752" spans="760:785" x14ac:dyDescent="0.25">
      <c r="ACF18752" s="60"/>
      <c r="ACG18752" s="60"/>
      <c r="ACH18752" s="60"/>
      <c r="ACI18752" s="60"/>
      <c r="ACJ18752" s="60"/>
      <c r="ACK18752" s="60"/>
      <c r="ACL18752" s="60"/>
      <c r="ACM18752" s="60"/>
      <c r="ACN18752" s="60"/>
      <c r="ACO18752" s="60"/>
      <c r="ACP18752" s="60"/>
      <c r="ACQ18752" s="60"/>
      <c r="ACR18752" s="60"/>
      <c r="ACS18752" s="60"/>
      <c r="ACT18752" s="60"/>
      <c r="ACU18752" s="60"/>
      <c r="ACV18752" s="60"/>
      <c r="ACW18752" s="60"/>
      <c r="ACX18752" s="60"/>
      <c r="ACY18752" s="60">
        <v>1.6994850539268899E-2</v>
      </c>
      <c r="ACZ18752" s="60"/>
      <c r="ADA18752" s="60"/>
      <c r="ADB18752" s="60"/>
      <c r="ADC18752" s="60"/>
      <c r="ADD18752" s="60"/>
      <c r="ADE18752" s="60"/>
    </row>
    <row r="18753" spans="760:785" x14ac:dyDescent="0.25">
      <c r="ACF18753" s="60"/>
      <c r="ACG18753" s="60"/>
      <c r="ACH18753" s="60"/>
      <c r="ACI18753" s="60"/>
      <c r="ACJ18753" s="60"/>
      <c r="ACK18753" s="60"/>
      <c r="ACL18753" s="60"/>
      <c r="ACM18753" s="60"/>
      <c r="ACN18753" s="60"/>
      <c r="ACO18753" s="60"/>
      <c r="ACP18753" s="60"/>
      <c r="ACQ18753" s="60"/>
      <c r="ACR18753" s="60"/>
      <c r="ACS18753" s="60"/>
      <c r="ACT18753" s="60"/>
      <c r="ACU18753" s="60"/>
      <c r="ACV18753" s="60"/>
      <c r="ACW18753" s="60"/>
      <c r="ACX18753" s="60"/>
      <c r="ACY18753" s="60">
        <v>1.6949004531191501E-2</v>
      </c>
      <c r="ACZ18753" s="60"/>
      <c r="ADA18753" s="60"/>
      <c r="ADB18753" s="60"/>
      <c r="ADC18753" s="60"/>
      <c r="ADD18753" s="60"/>
      <c r="ADE18753" s="60"/>
    </row>
    <row r="18754" spans="760:785" x14ac:dyDescent="0.25">
      <c r="ACF18754" s="60"/>
      <c r="ACG18754" s="60"/>
      <c r="ACH18754" s="60"/>
      <c r="ACI18754" s="60"/>
      <c r="ACJ18754" s="60"/>
      <c r="ACK18754" s="60"/>
      <c r="ACL18754" s="60"/>
      <c r="ACM18754" s="60"/>
      <c r="ACN18754" s="60"/>
      <c r="ACO18754" s="60"/>
      <c r="ACP18754" s="60"/>
      <c r="ACQ18754" s="60"/>
      <c r="ACR18754" s="60"/>
      <c r="ACS18754" s="60"/>
      <c r="ACT18754" s="60"/>
      <c r="ACU18754" s="60"/>
      <c r="ACV18754" s="60"/>
      <c r="ACW18754" s="60"/>
      <c r="ACX18754" s="60"/>
      <c r="ACY18754" s="60">
        <v>1.6949004531191501E-2</v>
      </c>
      <c r="ACZ18754" s="60"/>
      <c r="ADA18754" s="60"/>
      <c r="ADB18754" s="60"/>
      <c r="ADC18754" s="60"/>
      <c r="ADD18754" s="60"/>
      <c r="ADE18754" s="60"/>
    </row>
    <row r="18755" spans="760:785" x14ac:dyDescent="0.25">
      <c r="ACF18755" s="60"/>
      <c r="ACG18755" s="60"/>
      <c r="ACH18755" s="60"/>
      <c r="ACI18755" s="60"/>
      <c r="ACJ18755" s="60"/>
      <c r="ACK18755" s="60"/>
      <c r="ACL18755" s="60"/>
      <c r="ACM18755" s="60"/>
      <c r="ACN18755" s="60"/>
      <c r="ACO18755" s="60"/>
      <c r="ACP18755" s="60"/>
      <c r="ACQ18755" s="60"/>
      <c r="ACR18755" s="60"/>
      <c r="ACS18755" s="60"/>
      <c r="ACT18755" s="60"/>
      <c r="ACU18755" s="60"/>
      <c r="ACV18755" s="60"/>
      <c r="ACW18755" s="60"/>
      <c r="ACX18755" s="60"/>
      <c r="ACY18755" s="60">
        <v>1.6880592764105699E-2</v>
      </c>
      <c r="ACZ18755" s="60"/>
      <c r="ADA18755" s="60"/>
      <c r="ADB18755" s="60"/>
      <c r="ADC18755" s="60"/>
      <c r="ADD18755" s="60"/>
      <c r="ADE18755" s="60"/>
    </row>
    <row r="18756" spans="760:785" x14ac:dyDescent="0.25">
      <c r="ACF18756" s="60"/>
      <c r="ACG18756" s="60"/>
      <c r="ACH18756" s="60"/>
      <c r="ACI18756" s="60"/>
      <c r="ACJ18756" s="60"/>
      <c r="ACK18756" s="60"/>
      <c r="ACL18756" s="60"/>
      <c r="ACM18756" s="60"/>
      <c r="ACN18756" s="60"/>
      <c r="ACO18756" s="60"/>
      <c r="ACP18756" s="60"/>
      <c r="ACQ18756" s="60"/>
      <c r="ACR18756" s="60"/>
      <c r="ACS18756" s="60"/>
      <c r="ACT18756" s="60"/>
      <c r="ACU18756" s="60"/>
      <c r="ACV18756" s="60"/>
      <c r="ACW18756" s="60"/>
      <c r="ACX18756" s="60"/>
      <c r="ACY18756" s="60">
        <v>1.6880592764105699E-2</v>
      </c>
      <c r="ACZ18756" s="60"/>
      <c r="ADA18756" s="60"/>
      <c r="ADB18756" s="60"/>
      <c r="ADC18756" s="60"/>
      <c r="ADD18756" s="60"/>
      <c r="ADE18756" s="60"/>
    </row>
    <row r="18757" spans="760:785" x14ac:dyDescent="0.25">
      <c r="ACF18757" s="60"/>
      <c r="ACG18757" s="60"/>
      <c r="ACH18757" s="60"/>
      <c r="ACI18757" s="60"/>
      <c r="ACJ18757" s="60"/>
      <c r="ACK18757" s="60"/>
      <c r="ACL18757" s="60"/>
      <c r="ACM18757" s="60"/>
      <c r="ACN18757" s="60"/>
      <c r="ACO18757" s="60"/>
      <c r="ACP18757" s="60"/>
      <c r="ACQ18757" s="60"/>
      <c r="ACR18757" s="60"/>
      <c r="ACS18757" s="60"/>
      <c r="ACT18757" s="60"/>
      <c r="ACU18757" s="60"/>
      <c r="ACV18757" s="60"/>
      <c r="ACW18757" s="60"/>
      <c r="ACX18757" s="60"/>
      <c r="ACY18757" s="60">
        <v>1.6864179966753899E-2</v>
      </c>
      <c r="ACZ18757" s="60"/>
      <c r="ADA18757" s="60"/>
      <c r="ADB18757" s="60"/>
      <c r="ADC18757" s="60"/>
      <c r="ADD18757" s="60"/>
      <c r="ADE18757" s="60"/>
    </row>
    <row r="18758" spans="760:785" x14ac:dyDescent="0.25">
      <c r="ACF18758" s="60"/>
      <c r="ACG18758" s="60"/>
      <c r="ACH18758" s="60"/>
      <c r="ACI18758" s="60"/>
      <c r="ACJ18758" s="60"/>
      <c r="ACK18758" s="60"/>
      <c r="ACL18758" s="60"/>
      <c r="ACM18758" s="60"/>
      <c r="ACN18758" s="60"/>
      <c r="ACO18758" s="60"/>
      <c r="ACP18758" s="60"/>
      <c r="ACQ18758" s="60"/>
      <c r="ACR18758" s="60"/>
      <c r="ACS18758" s="60"/>
      <c r="ACT18758" s="60"/>
      <c r="ACU18758" s="60"/>
      <c r="ACV18758" s="60"/>
      <c r="ACW18758" s="60"/>
      <c r="ACX18758" s="60"/>
      <c r="ACY18758" s="60">
        <v>1.6864179966753899E-2</v>
      </c>
      <c r="ACZ18758" s="60"/>
      <c r="ADA18758" s="60"/>
      <c r="ADB18758" s="60"/>
      <c r="ADC18758" s="60"/>
      <c r="ADD18758" s="60"/>
      <c r="ADE18758" s="60"/>
    </row>
    <row r="18759" spans="760:785" x14ac:dyDescent="0.25">
      <c r="ACF18759" s="60"/>
      <c r="ACG18759" s="60"/>
      <c r="ACH18759" s="60"/>
      <c r="ACI18759" s="60"/>
      <c r="ACJ18759" s="60"/>
      <c r="ACK18759" s="60"/>
      <c r="ACL18759" s="60"/>
      <c r="ACM18759" s="60"/>
      <c r="ACN18759" s="60"/>
      <c r="ACO18759" s="60"/>
      <c r="ACP18759" s="60"/>
      <c r="ACQ18759" s="60"/>
      <c r="ACR18759" s="60"/>
      <c r="ACS18759" s="60"/>
      <c r="ACT18759" s="60"/>
      <c r="ACU18759" s="60"/>
      <c r="ACV18759" s="60"/>
      <c r="ACW18759" s="60"/>
      <c r="ACX18759" s="60"/>
      <c r="ACY18759" s="60">
        <v>1.6863334215694602E-2</v>
      </c>
      <c r="ACZ18759" s="60"/>
      <c r="ADA18759" s="60"/>
      <c r="ADB18759" s="60"/>
      <c r="ADC18759" s="60"/>
      <c r="ADD18759" s="60"/>
      <c r="ADE18759" s="60"/>
    </row>
    <row r="18760" spans="760:785" x14ac:dyDescent="0.25">
      <c r="ACF18760" s="60"/>
      <c r="ACG18760" s="60"/>
      <c r="ACH18760" s="60"/>
      <c r="ACI18760" s="60"/>
      <c r="ACJ18760" s="60"/>
      <c r="ACK18760" s="60"/>
      <c r="ACL18760" s="60"/>
      <c r="ACM18760" s="60"/>
      <c r="ACN18760" s="60"/>
      <c r="ACO18760" s="60"/>
      <c r="ACP18760" s="60"/>
      <c r="ACQ18760" s="60"/>
      <c r="ACR18760" s="60"/>
      <c r="ACS18760" s="60"/>
      <c r="ACT18760" s="60"/>
      <c r="ACU18760" s="60"/>
      <c r="ACV18760" s="60"/>
      <c r="ACW18760" s="60"/>
      <c r="ACX18760" s="60"/>
      <c r="ACY18760" s="60">
        <v>1.6863334215694602E-2</v>
      </c>
      <c r="ACZ18760" s="60"/>
      <c r="ADA18760" s="60"/>
      <c r="ADB18760" s="60"/>
      <c r="ADC18760" s="60"/>
      <c r="ADD18760" s="60"/>
      <c r="ADE18760" s="60"/>
    </row>
    <row r="18761" spans="760:785" x14ac:dyDescent="0.25">
      <c r="ACF18761" s="60"/>
      <c r="ACG18761" s="60"/>
      <c r="ACH18761" s="60"/>
      <c r="ACI18761" s="60"/>
      <c r="ACJ18761" s="60"/>
      <c r="ACK18761" s="60"/>
      <c r="ACL18761" s="60"/>
      <c r="ACM18761" s="60"/>
      <c r="ACN18761" s="60"/>
      <c r="ACO18761" s="60"/>
      <c r="ACP18761" s="60"/>
      <c r="ACQ18761" s="60"/>
      <c r="ACR18761" s="60"/>
      <c r="ACS18761" s="60"/>
      <c r="ACT18761" s="60"/>
      <c r="ACU18761" s="60"/>
      <c r="ACV18761" s="60"/>
      <c r="ACW18761" s="60"/>
      <c r="ACX18761" s="60"/>
      <c r="ACY18761" s="60">
        <v>1.68177333895747E-2</v>
      </c>
      <c r="ACZ18761" s="60"/>
      <c r="ADA18761" s="60"/>
      <c r="ADB18761" s="60"/>
      <c r="ADC18761" s="60"/>
      <c r="ADD18761" s="60"/>
      <c r="ADE18761" s="60"/>
    </row>
    <row r="18762" spans="760:785" x14ac:dyDescent="0.25">
      <c r="ACF18762" s="60"/>
      <c r="ACG18762" s="60"/>
      <c r="ACH18762" s="60"/>
      <c r="ACI18762" s="60"/>
      <c r="ACJ18762" s="60"/>
      <c r="ACK18762" s="60"/>
      <c r="ACL18762" s="60"/>
      <c r="ACM18762" s="60"/>
      <c r="ACN18762" s="60"/>
      <c r="ACO18762" s="60"/>
      <c r="ACP18762" s="60"/>
      <c r="ACQ18762" s="60"/>
      <c r="ACR18762" s="60"/>
      <c r="ACS18762" s="60"/>
      <c r="ACT18762" s="60"/>
      <c r="ACU18762" s="60"/>
      <c r="ACV18762" s="60"/>
      <c r="ACW18762" s="60"/>
      <c r="ACX18762" s="60"/>
      <c r="ACY18762" s="60">
        <v>1.68177333895747E-2</v>
      </c>
      <c r="ACZ18762" s="60"/>
      <c r="ADA18762" s="60"/>
      <c r="ADB18762" s="60"/>
      <c r="ADC18762" s="60"/>
      <c r="ADD18762" s="60"/>
      <c r="ADE18762" s="60"/>
    </row>
    <row r="18763" spans="760:785" x14ac:dyDescent="0.25">
      <c r="ACF18763" s="60"/>
      <c r="ACG18763" s="60"/>
      <c r="ACH18763" s="60"/>
      <c r="ACI18763" s="60"/>
      <c r="ACJ18763" s="60"/>
      <c r="ACK18763" s="60"/>
      <c r="ACL18763" s="60"/>
      <c r="ACM18763" s="60"/>
      <c r="ACN18763" s="60"/>
      <c r="ACO18763" s="60"/>
      <c r="ACP18763" s="60"/>
      <c r="ACQ18763" s="60"/>
      <c r="ACR18763" s="60"/>
      <c r="ACS18763" s="60"/>
      <c r="ACT18763" s="60"/>
      <c r="ACU18763" s="60"/>
      <c r="ACV18763" s="60"/>
      <c r="ACW18763" s="60"/>
      <c r="ACX18763" s="60"/>
      <c r="ACY18763" s="60">
        <v>1.6771567342550801E-2</v>
      </c>
      <c r="ACZ18763" s="60"/>
      <c r="ADA18763" s="60"/>
      <c r="ADB18763" s="60"/>
      <c r="ADC18763" s="60"/>
      <c r="ADD18763" s="60"/>
      <c r="ADE18763" s="60"/>
    </row>
    <row r="18764" spans="760:785" x14ac:dyDescent="0.25">
      <c r="ACF18764" s="60"/>
      <c r="ACG18764" s="60"/>
      <c r="ACH18764" s="60"/>
      <c r="ACI18764" s="60"/>
      <c r="ACJ18764" s="60"/>
      <c r="ACK18764" s="60"/>
      <c r="ACL18764" s="60"/>
      <c r="ACM18764" s="60"/>
      <c r="ACN18764" s="60"/>
      <c r="ACO18764" s="60"/>
      <c r="ACP18764" s="60"/>
      <c r="ACQ18764" s="60"/>
      <c r="ACR18764" s="60"/>
      <c r="ACS18764" s="60"/>
      <c r="ACT18764" s="60"/>
      <c r="ACU18764" s="60"/>
      <c r="ACV18764" s="60"/>
      <c r="ACW18764" s="60"/>
      <c r="ACX18764" s="60"/>
      <c r="ACY18764" s="60">
        <v>1.6771567342550801E-2</v>
      </c>
      <c r="ACZ18764" s="60"/>
      <c r="ADA18764" s="60"/>
      <c r="ADB18764" s="60"/>
      <c r="ADC18764" s="60"/>
      <c r="ADD18764" s="60"/>
      <c r="ADE18764" s="60"/>
    </row>
    <row r="18765" spans="760:785" x14ac:dyDescent="0.25">
      <c r="ACF18765" s="60"/>
      <c r="ACG18765" s="60"/>
      <c r="ACH18765" s="60"/>
      <c r="ACI18765" s="60"/>
      <c r="ACJ18765" s="60"/>
      <c r="ACK18765" s="60"/>
      <c r="ACL18765" s="60"/>
      <c r="ACM18765" s="60"/>
      <c r="ACN18765" s="60"/>
      <c r="ACO18765" s="60"/>
      <c r="ACP18765" s="60"/>
      <c r="ACQ18765" s="60"/>
      <c r="ACR18765" s="60"/>
      <c r="ACS18765" s="60"/>
      <c r="ACT18765" s="60"/>
      <c r="ACU18765" s="60"/>
      <c r="ACV18765" s="60"/>
      <c r="ACW18765" s="60"/>
      <c r="ACX18765" s="60"/>
      <c r="ACY18765" s="60">
        <v>1.6759304721529401E-2</v>
      </c>
      <c r="ACZ18765" s="60"/>
      <c r="ADA18765" s="60"/>
      <c r="ADB18765" s="60"/>
      <c r="ADC18765" s="60"/>
      <c r="ADD18765" s="60"/>
      <c r="ADE18765" s="60"/>
    </row>
    <row r="18766" spans="760:785" x14ac:dyDescent="0.25">
      <c r="ACF18766" s="60"/>
      <c r="ACG18766" s="60"/>
      <c r="ACH18766" s="60"/>
      <c r="ACI18766" s="60"/>
      <c r="ACJ18766" s="60"/>
      <c r="ACK18766" s="60"/>
      <c r="ACL18766" s="60"/>
      <c r="ACM18766" s="60"/>
      <c r="ACN18766" s="60"/>
      <c r="ACO18766" s="60"/>
      <c r="ACP18766" s="60"/>
      <c r="ACQ18766" s="60"/>
      <c r="ACR18766" s="60"/>
      <c r="ACS18766" s="60"/>
      <c r="ACT18766" s="60"/>
      <c r="ACU18766" s="60"/>
      <c r="ACV18766" s="60"/>
      <c r="ACW18766" s="60"/>
      <c r="ACX18766" s="60"/>
      <c r="ACY18766" s="60">
        <v>1.6759304721529401E-2</v>
      </c>
      <c r="ACZ18766" s="60"/>
      <c r="ADA18766" s="60"/>
      <c r="ADB18766" s="60"/>
      <c r="ADC18766" s="60"/>
      <c r="ADD18766" s="60"/>
      <c r="ADE18766" s="60"/>
    </row>
    <row r="18767" spans="760:785" x14ac:dyDescent="0.25">
      <c r="ACF18767" s="60"/>
      <c r="ACG18767" s="60"/>
      <c r="ACH18767" s="60"/>
      <c r="ACI18767" s="60"/>
      <c r="ACJ18767" s="60"/>
      <c r="ACK18767" s="60"/>
      <c r="ACL18767" s="60"/>
      <c r="ACM18767" s="60"/>
      <c r="ACN18767" s="60"/>
      <c r="ACO18767" s="60"/>
      <c r="ACP18767" s="60"/>
      <c r="ACQ18767" s="60"/>
      <c r="ACR18767" s="60"/>
      <c r="ACS18767" s="60"/>
      <c r="ACT18767" s="60"/>
      <c r="ACU18767" s="60"/>
      <c r="ACV18767" s="60"/>
      <c r="ACW18767" s="60"/>
      <c r="ACX18767" s="60"/>
      <c r="ACY18767" s="60">
        <v>1.6754752662144299E-2</v>
      </c>
      <c r="ACZ18767" s="60"/>
      <c r="ADA18767" s="60"/>
      <c r="ADB18767" s="60"/>
      <c r="ADC18767" s="60"/>
      <c r="ADD18767" s="60"/>
      <c r="ADE18767" s="60"/>
    </row>
    <row r="18768" spans="760:785" x14ac:dyDescent="0.25">
      <c r="ACF18768" s="60"/>
      <c r="ACG18768" s="60"/>
      <c r="ACH18768" s="60"/>
      <c r="ACI18768" s="60"/>
      <c r="ACJ18768" s="60"/>
      <c r="ACK18768" s="60"/>
      <c r="ACL18768" s="60"/>
      <c r="ACM18768" s="60"/>
      <c r="ACN18768" s="60"/>
      <c r="ACO18768" s="60"/>
      <c r="ACP18768" s="60"/>
      <c r="ACQ18768" s="60"/>
      <c r="ACR18768" s="60"/>
      <c r="ACS18768" s="60"/>
      <c r="ACT18768" s="60"/>
      <c r="ACU18768" s="60"/>
      <c r="ACV18768" s="60"/>
      <c r="ACW18768" s="60"/>
      <c r="ACX18768" s="60"/>
      <c r="ACY18768" s="60">
        <v>1.6754752662144299E-2</v>
      </c>
      <c r="ACZ18768" s="60"/>
      <c r="ADA18768" s="60"/>
      <c r="ADB18768" s="60"/>
      <c r="ADC18768" s="60"/>
      <c r="ADD18768" s="60"/>
      <c r="ADE18768" s="60"/>
    </row>
    <row r="18769" spans="760:785" x14ac:dyDescent="0.25">
      <c r="ACF18769" s="60"/>
      <c r="ACG18769" s="60"/>
      <c r="ACH18769" s="60"/>
      <c r="ACI18769" s="60"/>
      <c r="ACJ18769" s="60"/>
      <c r="ACK18769" s="60"/>
      <c r="ACL18769" s="60"/>
      <c r="ACM18769" s="60"/>
      <c r="ACN18769" s="60"/>
      <c r="ACO18769" s="60"/>
      <c r="ACP18769" s="60"/>
      <c r="ACQ18769" s="60"/>
      <c r="ACR18769" s="60"/>
      <c r="ACS18769" s="60"/>
      <c r="ACT18769" s="60"/>
      <c r="ACU18769" s="60"/>
      <c r="ACV18769" s="60"/>
      <c r="ACW18769" s="60"/>
      <c r="ACX18769" s="60"/>
      <c r="ACY18769" s="60">
        <v>1.6748640250002701E-2</v>
      </c>
      <c r="ACZ18769" s="60"/>
      <c r="ADA18769" s="60"/>
      <c r="ADB18769" s="60"/>
      <c r="ADC18769" s="60"/>
      <c r="ADD18769" s="60"/>
      <c r="ADE18769" s="60"/>
    </row>
    <row r="18770" spans="760:785" x14ac:dyDescent="0.25">
      <c r="ACF18770" s="60"/>
      <c r="ACG18770" s="60"/>
      <c r="ACH18770" s="60"/>
      <c r="ACI18770" s="60"/>
      <c r="ACJ18770" s="60"/>
      <c r="ACK18770" s="60"/>
      <c r="ACL18770" s="60"/>
      <c r="ACM18770" s="60"/>
      <c r="ACN18770" s="60"/>
      <c r="ACO18770" s="60"/>
      <c r="ACP18770" s="60"/>
      <c r="ACQ18770" s="60"/>
      <c r="ACR18770" s="60"/>
      <c r="ACS18770" s="60"/>
      <c r="ACT18770" s="60"/>
      <c r="ACU18770" s="60"/>
      <c r="ACV18770" s="60"/>
      <c r="ACW18770" s="60"/>
      <c r="ACX18770" s="60"/>
      <c r="ACY18770" s="60">
        <v>1.6748640250002701E-2</v>
      </c>
      <c r="ACZ18770" s="60"/>
      <c r="ADA18770" s="60"/>
      <c r="ADB18770" s="60"/>
      <c r="ADC18770" s="60"/>
      <c r="ADD18770" s="60"/>
      <c r="ADE18770" s="60"/>
    </row>
    <row r="18771" spans="760:785" x14ac:dyDescent="0.25">
      <c r="ACF18771" s="60"/>
      <c r="ACG18771" s="60"/>
      <c r="ACH18771" s="60"/>
      <c r="ACI18771" s="60"/>
      <c r="ACJ18771" s="60"/>
      <c r="ACK18771" s="60"/>
      <c r="ACL18771" s="60"/>
      <c r="ACM18771" s="60"/>
      <c r="ACN18771" s="60"/>
      <c r="ACO18771" s="60"/>
      <c r="ACP18771" s="60"/>
      <c r="ACQ18771" s="60"/>
      <c r="ACR18771" s="60"/>
      <c r="ACS18771" s="60"/>
      <c r="ACT18771" s="60"/>
      <c r="ACU18771" s="60"/>
      <c r="ACV18771" s="60"/>
      <c r="ACW18771" s="60"/>
      <c r="ACX18771" s="60"/>
      <c r="ACY18771" s="60">
        <v>1.67421611273839E-2</v>
      </c>
      <c r="ACZ18771" s="60"/>
      <c r="ADA18771" s="60"/>
      <c r="ADB18771" s="60"/>
      <c r="ADC18771" s="60"/>
      <c r="ADD18771" s="60"/>
      <c r="ADE18771" s="60"/>
    </row>
    <row r="18772" spans="760:785" x14ac:dyDescent="0.25">
      <c r="ACF18772" s="60"/>
      <c r="ACG18772" s="60"/>
      <c r="ACH18772" s="60"/>
      <c r="ACI18772" s="60"/>
      <c r="ACJ18772" s="60"/>
      <c r="ACK18772" s="60"/>
      <c r="ACL18772" s="60"/>
      <c r="ACM18772" s="60"/>
      <c r="ACN18772" s="60"/>
      <c r="ACO18772" s="60"/>
      <c r="ACP18772" s="60"/>
      <c r="ACQ18772" s="60"/>
      <c r="ACR18772" s="60"/>
      <c r="ACS18772" s="60"/>
      <c r="ACT18772" s="60"/>
      <c r="ACU18772" s="60"/>
      <c r="ACV18772" s="60"/>
      <c r="ACW18772" s="60"/>
      <c r="ACX18772" s="60"/>
      <c r="ACY18772" s="60">
        <v>1.67421611273839E-2</v>
      </c>
      <c r="ACZ18772" s="60"/>
      <c r="ADA18772" s="60"/>
      <c r="ADB18772" s="60"/>
      <c r="ADC18772" s="60"/>
      <c r="ADD18772" s="60"/>
      <c r="ADE18772" s="60"/>
    </row>
    <row r="18773" spans="760:785" x14ac:dyDescent="0.25">
      <c r="ACF18773" s="60"/>
      <c r="ACG18773" s="60"/>
      <c r="ACH18773" s="60"/>
      <c r="ACI18773" s="60"/>
      <c r="ACJ18773" s="60"/>
      <c r="ACK18773" s="60"/>
      <c r="ACL18773" s="60"/>
      <c r="ACM18773" s="60"/>
      <c r="ACN18773" s="60"/>
      <c r="ACO18773" s="60"/>
      <c r="ACP18773" s="60"/>
      <c r="ACQ18773" s="60"/>
      <c r="ACR18773" s="60"/>
      <c r="ACS18773" s="60"/>
      <c r="ACT18773" s="60"/>
      <c r="ACU18773" s="60"/>
      <c r="ACV18773" s="60"/>
      <c r="ACW18773" s="60"/>
      <c r="ACX18773" s="60"/>
      <c r="ACY18773" s="60">
        <v>1.6707580902786699E-2</v>
      </c>
      <c r="ACZ18773" s="60"/>
      <c r="ADA18773" s="60"/>
      <c r="ADB18773" s="60"/>
      <c r="ADC18773" s="60"/>
      <c r="ADD18773" s="60"/>
      <c r="ADE18773" s="60"/>
    </row>
    <row r="18774" spans="760:785" x14ac:dyDescent="0.25">
      <c r="ACF18774" s="60"/>
      <c r="ACG18774" s="60"/>
      <c r="ACH18774" s="60"/>
      <c r="ACI18774" s="60"/>
      <c r="ACJ18774" s="60"/>
      <c r="ACK18774" s="60"/>
      <c r="ACL18774" s="60"/>
      <c r="ACM18774" s="60"/>
      <c r="ACN18774" s="60"/>
      <c r="ACO18774" s="60"/>
      <c r="ACP18774" s="60"/>
      <c r="ACQ18774" s="60"/>
      <c r="ACR18774" s="60"/>
      <c r="ACS18774" s="60"/>
      <c r="ACT18774" s="60"/>
      <c r="ACU18774" s="60"/>
      <c r="ACV18774" s="60"/>
      <c r="ACW18774" s="60"/>
      <c r="ACX18774" s="60"/>
      <c r="ACY18774" s="60">
        <v>1.6707580902786699E-2</v>
      </c>
      <c r="ACZ18774" s="60"/>
      <c r="ADA18774" s="60"/>
      <c r="ADB18774" s="60"/>
      <c r="ADC18774" s="60"/>
      <c r="ADD18774" s="60"/>
      <c r="ADE18774" s="60"/>
    </row>
    <row r="18775" spans="760:785" x14ac:dyDescent="0.25">
      <c r="ACF18775" s="60"/>
      <c r="ACG18775" s="60"/>
      <c r="ACH18775" s="60"/>
      <c r="ACI18775" s="60"/>
      <c r="ACJ18775" s="60"/>
      <c r="ACK18775" s="60"/>
      <c r="ACL18775" s="60"/>
      <c r="ACM18775" s="60"/>
      <c r="ACN18775" s="60"/>
      <c r="ACO18775" s="60"/>
      <c r="ACP18775" s="60"/>
      <c r="ACQ18775" s="60"/>
      <c r="ACR18775" s="60"/>
      <c r="ACS18775" s="60"/>
      <c r="ACT18775" s="60"/>
      <c r="ACU18775" s="60"/>
      <c r="ACV18775" s="60"/>
      <c r="ACW18775" s="60"/>
      <c r="ACX18775" s="60"/>
      <c r="ACY18775" s="60">
        <v>1.6697702466061198E-2</v>
      </c>
      <c r="ACZ18775" s="60"/>
      <c r="ADA18775" s="60"/>
      <c r="ADB18775" s="60"/>
      <c r="ADC18775" s="60"/>
      <c r="ADD18775" s="60"/>
      <c r="ADE18775" s="60"/>
    </row>
    <row r="18776" spans="760:785" x14ac:dyDescent="0.25">
      <c r="ACF18776" s="60"/>
      <c r="ACG18776" s="60"/>
      <c r="ACH18776" s="60"/>
      <c r="ACI18776" s="60"/>
      <c r="ACJ18776" s="60"/>
      <c r="ACK18776" s="60"/>
      <c r="ACL18776" s="60"/>
      <c r="ACM18776" s="60"/>
      <c r="ACN18776" s="60"/>
      <c r="ACO18776" s="60"/>
      <c r="ACP18776" s="60"/>
      <c r="ACQ18776" s="60"/>
      <c r="ACR18776" s="60"/>
      <c r="ACS18776" s="60"/>
      <c r="ACT18776" s="60"/>
      <c r="ACU18776" s="60"/>
      <c r="ACV18776" s="60"/>
      <c r="ACW18776" s="60"/>
      <c r="ACX18776" s="60"/>
      <c r="ACY18776" s="60">
        <v>1.6697702466061198E-2</v>
      </c>
      <c r="ACZ18776" s="60"/>
      <c r="ADA18776" s="60"/>
      <c r="ADB18776" s="60"/>
      <c r="ADC18776" s="60"/>
      <c r="ADD18776" s="60"/>
      <c r="ADE18776" s="60"/>
    </row>
    <row r="18777" spans="760:785" x14ac:dyDescent="0.25">
      <c r="ACF18777" s="60"/>
      <c r="ACG18777" s="60"/>
      <c r="ACH18777" s="60"/>
      <c r="ACI18777" s="60"/>
      <c r="ACJ18777" s="60"/>
      <c r="ACK18777" s="60"/>
      <c r="ACL18777" s="60"/>
      <c r="ACM18777" s="60"/>
      <c r="ACN18777" s="60"/>
      <c r="ACO18777" s="60"/>
      <c r="ACP18777" s="60"/>
      <c r="ACQ18777" s="60"/>
      <c r="ACR18777" s="60"/>
      <c r="ACS18777" s="60"/>
      <c r="ACT18777" s="60"/>
      <c r="ACU18777" s="60"/>
      <c r="ACV18777" s="60"/>
      <c r="ACW18777" s="60"/>
      <c r="ACX18777" s="60"/>
      <c r="ACY18777" s="60">
        <v>1.6693620456815401E-2</v>
      </c>
      <c r="ACZ18777" s="60"/>
      <c r="ADA18777" s="60"/>
      <c r="ADB18777" s="60"/>
      <c r="ADC18777" s="60"/>
      <c r="ADD18777" s="60"/>
      <c r="ADE18777" s="60"/>
    </row>
    <row r="18778" spans="760:785" x14ac:dyDescent="0.25">
      <c r="ACF18778" s="60"/>
      <c r="ACG18778" s="60"/>
      <c r="ACH18778" s="60"/>
      <c r="ACI18778" s="60"/>
      <c r="ACJ18778" s="60"/>
      <c r="ACK18778" s="60"/>
      <c r="ACL18778" s="60"/>
      <c r="ACM18778" s="60"/>
      <c r="ACN18778" s="60"/>
      <c r="ACO18778" s="60"/>
      <c r="ACP18778" s="60"/>
      <c r="ACQ18778" s="60"/>
      <c r="ACR18778" s="60"/>
      <c r="ACS18778" s="60"/>
      <c r="ACT18778" s="60"/>
      <c r="ACU18778" s="60"/>
      <c r="ACV18778" s="60"/>
      <c r="ACW18778" s="60"/>
      <c r="ACX18778" s="60"/>
      <c r="ACY18778" s="60">
        <v>1.6693620456815401E-2</v>
      </c>
      <c r="ACZ18778" s="60"/>
      <c r="ADA18778" s="60"/>
      <c r="ADB18778" s="60"/>
      <c r="ADC18778" s="60"/>
      <c r="ADD18778" s="60"/>
      <c r="ADE18778" s="60"/>
    </row>
    <row r="18779" spans="760:785" x14ac:dyDescent="0.25">
      <c r="ACF18779" s="60"/>
      <c r="ACG18779" s="60"/>
      <c r="ACH18779" s="60"/>
      <c r="ACI18779" s="60"/>
      <c r="ACJ18779" s="60"/>
      <c r="ACK18779" s="60"/>
      <c r="ACL18779" s="60"/>
      <c r="ACM18779" s="60"/>
      <c r="ACN18779" s="60"/>
      <c r="ACO18779" s="60"/>
      <c r="ACP18779" s="60"/>
      <c r="ACQ18779" s="60"/>
      <c r="ACR18779" s="60"/>
      <c r="ACS18779" s="60"/>
      <c r="ACT18779" s="60"/>
      <c r="ACU18779" s="60"/>
      <c r="ACV18779" s="60"/>
      <c r="ACW18779" s="60"/>
      <c r="ACX18779" s="60"/>
      <c r="ACY18779" s="60">
        <v>1.66783765376094E-2</v>
      </c>
      <c r="ACZ18779" s="60"/>
      <c r="ADA18779" s="60"/>
      <c r="ADB18779" s="60"/>
      <c r="ADC18779" s="60"/>
      <c r="ADD18779" s="60"/>
      <c r="ADE18779" s="60"/>
    </row>
    <row r="18780" spans="760:785" x14ac:dyDescent="0.25">
      <c r="ACF18780" s="60"/>
      <c r="ACG18780" s="60"/>
      <c r="ACH18780" s="60"/>
      <c r="ACI18780" s="60"/>
      <c r="ACJ18780" s="60"/>
      <c r="ACK18780" s="60"/>
      <c r="ACL18780" s="60"/>
      <c r="ACM18780" s="60"/>
      <c r="ACN18780" s="60"/>
      <c r="ACO18780" s="60"/>
      <c r="ACP18780" s="60"/>
      <c r="ACQ18780" s="60"/>
      <c r="ACR18780" s="60"/>
      <c r="ACS18780" s="60"/>
      <c r="ACT18780" s="60"/>
      <c r="ACU18780" s="60"/>
      <c r="ACV18780" s="60"/>
      <c r="ACW18780" s="60"/>
      <c r="ACX18780" s="60"/>
      <c r="ACY18780" s="60">
        <v>1.66783765376094E-2</v>
      </c>
      <c r="ACZ18780" s="60"/>
      <c r="ADA18780" s="60"/>
      <c r="ADB18780" s="60"/>
      <c r="ADC18780" s="60"/>
      <c r="ADD18780" s="60"/>
      <c r="ADE18780" s="60"/>
    </row>
    <row r="18781" spans="760:785" x14ac:dyDescent="0.25">
      <c r="ACF18781" s="60"/>
      <c r="ACG18781" s="60"/>
      <c r="ACH18781" s="60"/>
      <c r="ACI18781" s="60"/>
      <c r="ACJ18781" s="60"/>
      <c r="ACK18781" s="60"/>
      <c r="ACL18781" s="60"/>
      <c r="ACM18781" s="60"/>
      <c r="ACN18781" s="60"/>
      <c r="ACO18781" s="60"/>
      <c r="ACP18781" s="60"/>
      <c r="ACQ18781" s="60"/>
      <c r="ACR18781" s="60"/>
      <c r="ACS18781" s="60"/>
      <c r="ACT18781" s="60"/>
      <c r="ACU18781" s="60"/>
      <c r="ACV18781" s="60"/>
      <c r="ACW18781" s="60"/>
      <c r="ACX18781" s="60"/>
      <c r="ACY18781" s="60">
        <v>1.66474210661086E-2</v>
      </c>
      <c r="ACZ18781" s="60"/>
      <c r="ADA18781" s="60"/>
      <c r="ADB18781" s="60"/>
      <c r="ADC18781" s="60"/>
      <c r="ADD18781" s="60"/>
      <c r="ADE18781" s="60"/>
    </row>
    <row r="18782" spans="760:785" x14ac:dyDescent="0.25">
      <c r="ACF18782" s="60"/>
      <c r="ACG18782" s="60"/>
      <c r="ACH18782" s="60"/>
      <c r="ACI18782" s="60"/>
      <c r="ACJ18782" s="60"/>
      <c r="ACK18782" s="60"/>
      <c r="ACL18782" s="60"/>
      <c r="ACM18782" s="60"/>
      <c r="ACN18782" s="60"/>
      <c r="ACO18782" s="60"/>
      <c r="ACP18782" s="60"/>
      <c r="ACQ18782" s="60"/>
      <c r="ACR18782" s="60"/>
      <c r="ACS18782" s="60"/>
      <c r="ACT18782" s="60"/>
      <c r="ACU18782" s="60"/>
      <c r="ACV18782" s="60"/>
      <c r="ACW18782" s="60"/>
      <c r="ACX18782" s="60"/>
      <c r="ACY18782" s="60">
        <v>1.66474210661086E-2</v>
      </c>
      <c r="ACZ18782" s="60"/>
      <c r="ADA18782" s="60"/>
      <c r="ADB18782" s="60"/>
      <c r="ADC18782" s="60"/>
      <c r="ADD18782" s="60"/>
      <c r="ADE18782" s="60"/>
    </row>
    <row r="18783" spans="760:785" x14ac:dyDescent="0.25">
      <c r="ACF18783" s="60"/>
      <c r="ACG18783" s="60"/>
      <c r="ACH18783" s="60"/>
      <c r="ACI18783" s="60"/>
      <c r="ACJ18783" s="60"/>
      <c r="ACK18783" s="60"/>
      <c r="ACL18783" s="60"/>
      <c r="ACM18783" s="60"/>
      <c r="ACN18783" s="60"/>
      <c r="ACO18783" s="60"/>
      <c r="ACP18783" s="60"/>
      <c r="ACQ18783" s="60"/>
      <c r="ACR18783" s="60"/>
      <c r="ACS18783" s="60"/>
      <c r="ACT18783" s="60"/>
      <c r="ACU18783" s="60"/>
      <c r="ACV18783" s="60"/>
      <c r="ACW18783" s="60"/>
      <c r="ACX18783" s="60"/>
      <c r="ACY18783" s="60">
        <v>1.66226302908004E-2</v>
      </c>
      <c r="ACZ18783" s="60"/>
      <c r="ADA18783" s="60"/>
      <c r="ADB18783" s="60"/>
      <c r="ADC18783" s="60"/>
      <c r="ADD18783" s="60"/>
      <c r="ADE18783" s="60"/>
    </row>
    <row r="18784" spans="760:785" x14ac:dyDescent="0.25">
      <c r="ACF18784" s="60"/>
      <c r="ACG18784" s="60"/>
      <c r="ACH18784" s="60"/>
      <c r="ACI18784" s="60"/>
      <c r="ACJ18784" s="60"/>
      <c r="ACK18784" s="60"/>
      <c r="ACL18784" s="60"/>
      <c r="ACM18784" s="60"/>
      <c r="ACN18784" s="60"/>
      <c r="ACO18784" s="60"/>
      <c r="ACP18784" s="60"/>
      <c r="ACQ18784" s="60"/>
      <c r="ACR18784" s="60"/>
      <c r="ACS18784" s="60"/>
      <c r="ACT18784" s="60"/>
      <c r="ACU18784" s="60"/>
      <c r="ACV18784" s="60"/>
      <c r="ACW18784" s="60"/>
      <c r="ACX18784" s="60"/>
      <c r="ACY18784" s="60">
        <v>1.66226302908004E-2</v>
      </c>
      <c r="ACZ18784" s="60"/>
      <c r="ADA18784" s="60"/>
      <c r="ADB18784" s="60"/>
      <c r="ADC18784" s="60"/>
      <c r="ADD18784" s="60"/>
      <c r="ADE18784" s="60"/>
    </row>
    <row r="18785" spans="760:785" x14ac:dyDescent="0.25">
      <c r="ACF18785" s="60"/>
      <c r="ACG18785" s="60"/>
      <c r="ACH18785" s="60"/>
      <c r="ACI18785" s="60"/>
      <c r="ACJ18785" s="60"/>
      <c r="ACK18785" s="60"/>
      <c r="ACL18785" s="60"/>
      <c r="ACM18785" s="60"/>
      <c r="ACN18785" s="60"/>
      <c r="ACO18785" s="60"/>
      <c r="ACP18785" s="60"/>
      <c r="ACQ18785" s="60"/>
      <c r="ACR18785" s="60"/>
      <c r="ACS18785" s="60"/>
      <c r="ACT18785" s="60"/>
      <c r="ACU18785" s="60"/>
      <c r="ACV18785" s="60"/>
      <c r="ACW18785" s="60"/>
      <c r="ACX18785" s="60"/>
      <c r="ACY18785" s="60">
        <v>1.6587909733875299E-2</v>
      </c>
      <c r="ACZ18785" s="60"/>
      <c r="ADA18785" s="60"/>
      <c r="ADB18785" s="60"/>
      <c r="ADC18785" s="60"/>
      <c r="ADD18785" s="60"/>
      <c r="ADE18785" s="60"/>
    </row>
    <row r="18786" spans="760:785" x14ac:dyDescent="0.25">
      <c r="ACF18786" s="60"/>
      <c r="ACG18786" s="60"/>
      <c r="ACH18786" s="60"/>
      <c r="ACI18786" s="60"/>
      <c r="ACJ18786" s="60"/>
      <c r="ACK18786" s="60"/>
      <c r="ACL18786" s="60"/>
      <c r="ACM18786" s="60"/>
      <c r="ACN18786" s="60"/>
      <c r="ACO18786" s="60"/>
      <c r="ACP18786" s="60"/>
      <c r="ACQ18786" s="60"/>
      <c r="ACR18786" s="60"/>
      <c r="ACS18786" s="60"/>
      <c r="ACT18786" s="60"/>
      <c r="ACU18786" s="60"/>
      <c r="ACV18786" s="60"/>
      <c r="ACW18786" s="60"/>
      <c r="ACX18786" s="60"/>
      <c r="ACY18786" s="60">
        <v>1.6587909733875299E-2</v>
      </c>
      <c r="ACZ18786" s="60"/>
      <c r="ADA18786" s="60"/>
      <c r="ADB18786" s="60"/>
      <c r="ADC18786" s="60"/>
      <c r="ADD18786" s="60"/>
      <c r="ADE18786" s="60"/>
    </row>
    <row r="18787" spans="760:785" x14ac:dyDescent="0.25">
      <c r="ACF18787" s="60"/>
      <c r="ACG18787" s="60"/>
      <c r="ACH18787" s="60"/>
      <c r="ACI18787" s="60"/>
      <c r="ACJ18787" s="60"/>
      <c r="ACK18787" s="60"/>
      <c r="ACL18787" s="60"/>
      <c r="ACM18787" s="60"/>
      <c r="ACN18787" s="60"/>
      <c r="ACO18787" s="60"/>
      <c r="ACP18787" s="60"/>
      <c r="ACQ18787" s="60"/>
      <c r="ACR18787" s="60"/>
      <c r="ACS18787" s="60"/>
      <c r="ACT18787" s="60"/>
      <c r="ACU18787" s="60"/>
      <c r="ACV18787" s="60"/>
      <c r="ACW18787" s="60"/>
      <c r="ACX18787" s="60"/>
      <c r="ACY18787" s="60">
        <v>1.65380239206518E-2</v>
      </c>
      <c r="ACZ18787" s="60"/>
      <c r="ADA18787" s="60"/>
      <c r="ADB18787" s="60"/>
      <c r="ADC18787" s="60"/>
      <c r="ADD18787" s="60"/>
      <c r="ADE18787" s="60"/>
    </row>
    <row r="18788" spans="760:785" x14ac:dyDescent="0.25">
      <c r="ACF18788" s="60"/>
      <c r="ACG18788" s="60"/>
      <c r="ACH18788" s="60"/>
      <c r="ACI18788" s="60"/>
      <c r="ACJ18788" s="60"/>
      <c r="ACK18788" s="60"/>
      <c r="ACL18788" s="60"/>
      <c r="ACM18788" s="60"/>
      <c r="ACN18788" s="60"/>
      <c r="ACO18788" s="60"/>
      <c r="ACP18788" s="60"/>
      <c r="ACQ18788" s="60"/>
      <c r="ACR18788" s="60"/>
      <c r="ACS18788" s="60"/>
      <c r="ACT18788" s="60"/>
      <c r="ACU18788" s="60"/>
      <c r="ACV18788" s="60"/>
      <c r="ACW18788" s="60"/>
      <c r="ACX18788" s="60"/>
      <c r="ACY18788" s="60">
        <v>1.65380239206518E-2</v>
      </c>
      <c r="ACZ18788" s="60"/>
      <c r="ADA18788" s="60"/>
      <c r="ADB18788" s="60"/>
      <c r="ADC18788" s="60"/>
      <c r="ADD18788" s="60"/>
      <c r="ADE18788" s="60"/>
    </row>
    <row r="18789" spans="760:785" x14ac:dyDescent="0.25">
      <c r="ACF18789" s="60"/>
      <c r="ACG18789" s="60"/>
      <c r="ACH18789" s="60"/>
      <c r="ACI18789" s="60"/>
      <c r="ACJ18789" s="60"/>
      <c r="ACK18789" s="60"/>
      <c r="ACL18789" s="60"/>
      <c r="ACM18789" s="60"/>
      <c r="ACN18789" s="60"/>
      <c r="ACO18789" s="60"/>
      <c r="ACP18789" s="60"/>
      <c r="ACQ18789" s="60"/>
      <c r="ACR18789" s="60"/>
      <c r="ACS18789" s="60"/>
      <c r="ACT18789" s="60"/>
      <c r="ACU18789" s="60"/>
      <c r="ACV18789" s="60"/>
      <c r="ACW18789" s="60"/>
      <c r="ACX18789" s="60"/>
      <c r="ACY18789" s="60">
        <v>1.65051655576079E-2</v>
      </c>
      <c r="ACZ18789" s="60"/>
      <c r="ADA18789" s="60"/>
      <c r="ADB18789" s="60"/>
      <c r="ADC18789" s="60"/>
      <c r="ADD18789" s="60"/>
      <c r="ADE18789" s="60"/>
    </row>
    <row r="18790" spans="760:785" x14ac:dyDescent="0.25">
      <c r="ACF18790" s="60"/>
      <c r="ACG18790" s="60"/>
      <c r="ACH18790" s="60"/>
      <c r="ACI18790" s="60"/>
      <c r="ACJ18790" s="60"/>
      <c r="ACK18790" s="60"/>
      <c r="ACL18790" s="60"/>
      <c r="ACM18790" s="60"/>
      <c r="ACN18790" s="60"/>
      <c r="ACO18790" s="60"/>
      <c r="ACP18790" s="60"/>
      <c r="ACQ18790" s="60"/>
      <c r="ACR18790" s="60"/>
      <c r="ACS18790" s="60"/>
      <c r="ACT18790" s="60"/>
      <c r="ACU18790" s="60"/>
      <c r="ACV18790" s="60"/>
      <c r="ACW18790" s="60"/>
      <c r="ACX18790" s="60"/>
      <c r="ACY18790" s="60">
        <v>1.65051655576079E-2</v>
      </c>
      <c r="ACZ18790" s="60"/>
      <c r="ADA18790" s="60"/>
      <c r="ADB18790" s="60"/>
      <c r="ADC18790" s="60"/>
      <c r="ADD18790" s="60"/>
      <c r="ADE18790" s="60"/>
    </row>
    <row r="18791" spans="760:785" x14ac:dyDescent="0.25">
      <c r="ACF18791" s="60"/>
      <c r="ACG18791" s="60"/>
      <c r="ACH18791" s="60"/>
      <c r="ACI18791" s="60"/>
      <c r="ACJ18791" s="60"/>
      <c r="ACK18791" s="60"/>
      <c r="ACL18791" s="60"/>
      <c r="ACM18791" s="60"/>
      <c r="ACN18791" s="60"/>
      <c r="ACO18791" s="60"/>
      <c r="ACP18791" s="60"/>
      <c r="ACQ18791" s="60"/>
      <c r="ACR18791" s="60"/>
      <c r="ACS18791" s="60"/>
      <c r="ACT18791" s="60"/>
      <c r="ACU18791" s="60"/>
      <c r="ACV18791" s="60"/>
      <c r="ACW18791" s="60"/>
      <c r="ACX18791" s="60"/>
      <c r="ACY18791" s="60">
        <v>1.6442959943605999E-2</v>
      </c>
      <c r="ACZ18791" s="60"/>
      <c r="ADA18791" s="60"/>
      <c r="ADB18791" s="60"/>
      <c r="ADC18791" s="60"/>
      <c r="ADD18791" s="60"/>
      <c r="ADE18791" s="60"/>
    </row>
    <row r="18792" spans="760:785" x14ac:dyDescent="0.25">
      <c r="ACF18792" s="60"/>
      <c r="ACG18792" s="60"/>
      <c r="ACH18792" s="60"/>
      <c r="ACI18792" s="60"/>
      <c r="ACJ18792" s="60"/>
      <c r="ACK18792" s="60"/>
      <c r="ACL18792" s="60"/>
      <c r="ACM18792" s="60"/>
      <c r="ACN18792" s="60"/>
      <c r="ACO18792" s="60"/>
      <c r="ACP18792" s="60"/>
      <c r="ACQ18792" s="60"/>
      <c r="ACR18792" s="60"/>
      <c r="ACS18792" s="60"/>
      <c r="ACT18792" s="60"/>
      <c r="ACU18792" s="60"/>
      <c r="ACV18792" s="60"/>
      <c r="ACW18792" s="60"/>
      <c r="ACX18792" s="60"/>
      <c r="ACY18792" s="60">
        <v>1.6442959943605999E-2</v>
      </c>
      <c r="ACZ18792" s="60"/>
      <c r="ADA18792" s="60"/>
      <c r="ADB18792" s="60"/>
      <c r="ADC18792" s="60"/>
      <c r="ADD18792" s="60"/>
      <c r="ADE18792" s="60"/>
    </row>
    <row r="18793" spans="760:785" x14ac:dyDescent="0.25">
      <c r="ACF18793" s="60"/>
      <c r="ACG18793" s="60"/>
      <c r="ACH18793" s="60"/>
      <c r="ACI18793" s="60"/>
      <c r="ACJ18793" s="60"/>
      <c r="ACK18793" s="60"/>
      <c r="ACL18793" s="60"/>
      <c r="ACM18793" s="60"/>
      <c r="ACN18793" s="60"/>
      <c r="ACO18793" s="60"/>
      <c r="ACP18793" s="60"/>
      <c r="ACQ18793" s="60"/>
      <c r="ACR18793" s="60"/>
      <c r="ACS18793" s="60"/>
      <c r="ACT18793" s="60"/>
      <c r="ACU18793" s="60"/>
      <c r="ACV18793" s="60"/>
      <c r="ACW18793" s="60"/>
      <c r="ACX18793" s="60"/>
      <c r="ACY18793" s="60">
        <v>1.64417791907033E-2</v>
      </c>
      <c r="ACZ18793" s="60"/>
      <c r="ADA18793" s="60"/>
      <c r="ADB18793" s="60"/>
      <c r="ADC18793" s="60"/>
      <c r="ADD18793" s="60"/>
      <c r="ADE18793" s="60"/>
    </row>
    <row r="18794" spans="760:785" x14ac:dyDescent="0.25">
      <c r="ACF18794" s="60"/>
      <c r="ACG18794" s="60"/>
      <c r="ACH18794" s="60"/>
      <c r="ACI18794" s="60"/>
      <c r="ACJ18794" s="60"/>
      <c r="ACK18794" s="60"/>
      <c r="ACL18794" s="60"/>
      <c r="ACM18794" s="60"/>
      <c r="ACN18794" s="60"/>
      <c r="ACO18794" s="60"/>
      <c r="ACP18794" s="60"/>
      <c r="ACQ18794" s="60"/>
      <c r="ACR18794" s="60"/>
      <c r="ACS18794" s="60"/>
      <c r="ACT18794" s="60"/>
      <c r="ACU18794" s="60"/>
      <c r="ACV18794" s="60"/>
      <c r="ACW18794" s="60"/>
      <c r="ACX18794" s="60"/>
      <c r="ACY18794" s="60">
        <v>1.64417791907033E-2</v>
      </c>
      <c r="ACZ18794" s="60"/>
      <c r="ADA18794" s="60"/>
      <c r="ADB18794" s="60"/>
      <c r="ADC18794" s="60"/>
      <c r="ADD18794" s="60"/>
      <c r="ADE18794" s="60"/>
    </row>
    <row r="18795" spans="760:785" x14ac:dyDescent="0.25">
      <c r="ACF18795" s="60"/>
      <c r="ACG18795" s="60"/>
      <c r="ACH18795" s="60"/>
      <c r="ACI18795" s="60"/>
      <c r="ACJ18795" s="60"/>
      <c r="ACK18795" s="60"/>
      <c r="ACL18795" s="60"/>
      <c r="ACM18795" s="60"/>
      <c r="ACN18795" s="60"/>
      <c r="ACO18795" s="60"/>
      <c r="ACP18795" s="60"/>
      <c r="ACQ18795" s="60"/>
      <c r="ACR18795" s="60"/>
      <c r="ACS18795" s="60"/>
      <c r="ACT18795" s="60"/>
      <c r="ACU18795" s="60"/>
      <c r="ACV18795" s="60"/>
      <c r="ACW18795" s="60"/>
      <c r="ACX18795" s="60"/>
      <c r="ACY18795" s="60">
        <v>1.6436888739534201E-2</v>
      </c>
      <c r="ACZ18795" s="60"/>
      <c r="ADA18795" s="60"/>
      <c r="ADB18795" s="60"/>
      <c r="ADC18795" s="60"/>
      <c r="ADD18795" s="60"/>
      <c r="ADE18795" s="60"/>
    </row>
    <row r="18796" spans="760:785" x14ac:dyDescent="0.25">
      <c r="ACF18796" s="60"/>
      <c r="ACG18796" s="60"/>
      <c r="ACH18796" s="60"/>
      <c r="ACI18796" s="60"/>
      <c r="ACJ18796" s="60"/>
      <c r="ACK18796" s="60"/>
      <c r="ACL18796" s="60"/>
      <c r="ACM18796" s="60"/>
      <c r="ACN18796" s="60"/>
      <c r="ACO18796" s="60"/>
      <c r="ACP18796" s="60"/>
      <c r="ACQ18796" s="60"/>
      <c r="ACR18796" s="60"/>
      <c r="ACS18796" s="60"/>
      <c r="ACT18796" s="60"/>
      <c r="ACU18796" s="60"/>
      <c r="ACV18796" s="60"/>
      <c r="ACW18796" s="60"/>
      <c r="ACX18796" s="60"/>
      <c r="ACY18796" s="60">
        <v>1.6436888739534201E-2</v>
      </c>
      <c r="ACZ18796" s="60"/>
      <c r="ADA18796" s="60"/>
      <c r="ADB18796" s="60"/>
      <c r="ADC18796" s="60"/>
      <c r="ADD18796" s="60"/>
      <c r="ADE18796" s="60"/>
    </row>
    <row r="18797" spans="760:785" x14ac:dyDescent="0.25">
      <c r="ACF18797" s="60"/>
      <c r="ACG18797" s="60"/>
      <c r="ACH18797" s="60"/>
      <c r="ACI18797" s="60"/>
      <c r="ACJ18797" s="60"/>
      <c r="ACK18797" s="60"/>
      <c r="ACL18797" s="60"/>
      <c r="ACM18797" s="60"/>
      <c r="ACN18797" s="60"/>
      <c r="ACO18797" s="60"/>
      <c r="ACP18797" s="60"/>
      <c r="ACQ18797" s="60"/>
      <c r="ACR18797" s="60"/>
      <c r="ACS18797" s="60"/>
      <c r="ACT18797" s="60"/>
      <c r="ACU18797" s="60"/>
      <c r="ACV18797" s="60"/>
      <c r="ACW18797" s="60"/>
      <c r="ACX18797" s="60"/>
      <c r="ACY18797" s="60">
        <v>1.6381726988193498E-2</v>
      </c>
      <c r="ACZ18797" s="60"/>
      <c r="ADA18797" s="60"/>
      <c r="ADB18797" s="60"/>
      <c r="ADC18797" s="60"/>
      <c r="ADD18797" s="60"/>
      <c r="ADE18797" s="60"/>
    </row>
    <row r="18798" spans="760:785" x14ac:dyDescent="0.25">
      <c r="ACF18798" s="60"/>
      <c r="ACG18798" s="60"/>
      <c r="ACH18798" s="60"/>
      <c r="ACI18798" s="60"/>
      <c r="ACJ18798" s="60"/>
      <c r="ACK18798" s="60"/>
      <c r="ACL18798" s="60"/>
      <c r="ACM18798" s="60"/>
      <c r="ACN18798" s="60"/>
      <c r="ACO18798" s="60"/>
      <c r="ACP18798" s="60"/>
      <c r="ACQ18798" s="60"/>
      <c r="ACR18798" s="60"/>
      <c r="ACS18798" s="60"/>
      <c r="ACT18798" s="60"/>
      <c r="ACU18798" s="60"/>
      <c r="ACV18798" s="60"/>
      <c r="ACW18798" s="60"/>
      <c r="ACX18798" s="60"/>
      <c r="ACY18798" s="60">
        <v>1.6381726988193498E-2</v>
      </c>
      <c r="ACZ18798" s="60"/>
      <c r="ADA18798" s="60"/>
      <c r="ADB18798" s="60"/>
      <c r="ADC18798" s="60"/>
      <c r="ADD18798" s="60"/>
      <c r="ADE18798" s="60"/>
    </row>
    <row r="18799" spans="760:785" x14ac:dyDescent="0.25">
      <c r="ACF18799" s="60"/>
      <c r="ACG18799" s="60"/>
      <c r="ACH18799" s="60"/>
      <c r="ACI18799" s="60"/>
      <c r="ACJ18799" s="60"/>
      <c r="ACK18799" s="60"/>
      <c r="ACL18799" s="60"/>
      <c r="ACM18799" s="60"/>
      <c r="ACN18799" s="60"/>
      <c r="ACO18799" s="60"/>
      <c r="ACP18799" s="60"/>
      <c r="ACQ18799" s="60"/>
      <c r="ACR18799" s="60"/>
      <c r="ACS18799" s="60"/>
      <c r="ACT18799" s="60"/>
      <c r="ACU18799" s="60"/>
      <c r="ACV18799" s="60"/>
      <c r="ACW18799" s="60"/>
      <c r="ACX18799" s="60"/>
      <c r="ACY18799" s="60">
        <v>1.6292979836863099E-2</v>
      </c>
      <c r="ACZ18799" s="60"/>
      <c r="ADA18799" s="60"/>
      <c r="ADB18799" s="60"/>
      <c r="ADC18799" s="60"/>
      <c r="ADD18799" s="60"/>
      <c r="ADE18799" s="60"/>
    </row>
    <row r="18800" spans="760:785" x14ac:dyDescent="0.25">
      <c r="ACF18800" s="60"/>
      <c r="ACG18800" s="60"/>
      <c r="ACH18800" s="60"/>
      <c r="ACI18800" s="60"/>
      <c r="ACJ18800" s="60"/>
      <c r="ACK18800" s="60"/>
      <c r="ACL18800" s="60"/>
      <c r="ACM18800" s="60"/>
      <c r="ACN18800" s="60"/>
      <c r="ACO18800" s="60"/>
      <c r="ACP18800" s="60"/>
      <c r="ACQ18800" s="60"/>
      <c r="ACR18800" s="60"/>
      <c r="ACS18800" s="60"/>
      <c r="ACT18800" s="60"/>
      <c r="ACU18800" s="60"/>
      <c r="ACV18800" s="60"/>
      <c r="ACW18800" s="60"/>
      <c r="ACX18800" s="60"/>
      <c r="ACY18800" s="60">
        <v>1.6292979836863099E-2</v>
      </c>
      <c r="ACZ18800" s="60"/>
      <c r="ADA18800" s="60"/>
      <c r="ADB18800" s="60"/>
      <c r="ADC18800" s="60"/>
      <c r="ADD18800" s="60"/>
      <c r="ADE18800" s="60"/>
    </row>
    <row r="18801" spans="760:785" x14ac:dyDescent="0.25">
      <c r="ACF18801" s="60"/>
      <c r="ACG18801" s="60"/>
      <c r="ACH18801" s="60"/>
      <c r="ACI18801" s="60"/>
      <c r="ACJ18801" s="60"/>
      <c r="ACK18801" s="60"/>
      <c r="ACL18801" s="60"/>
      <c r="ACM18801" s="60"/>
      <c r="ACN18801" s="60"/>
      <c r="ACO18801" s="60"/>
      <c r="ACP18801" s="60"/>
      <c r="ACQ18801" s="60"/>
      <c r="ACR18801" s="60"/>
      <c r="ACS18801" s="60"/>
      <c r="ACT18801" s="60"/>
      <c r="ACU18801" s="60"/>
      <c r="ACV18801" s="60"/>
      <c r="ACW18801" s="60"/>
      <c r="ACX18801" s="60"/>
      <c r="ACY18801" s="60">
        <v>1.6269951070658501E-2</v>
      </c>
      <c r="ACZ18801" s="60"/>
      <c r="ADA18801" s="60"/>
      <c r="ADB18801" s="60"/>
      <c r="ADC18801" s="60"/>
      <c r="ADD18801" s="60"/>
      <c r="ADE18801" s="60"/>
    </row>
    <row r="18802" spans="760:785" x14ac:dyDescent="0.25">
      <c r="ACF18802" s="60"/>
      <c r="ACG18802" s="60"/>
      <c r="ACH18802" s="60"/>
      <c r="ACI18802" s="60"/>
      <c r="ACJ18802" s="60"/>
      <c r="ACK18802" s="60"/>
      <c r="ACL18802" s="60"/>
      <c r="ACM18802" s="60"/>
      <c r="ACN18802" s="60"/>
      <c r="ACO18802" s="60"/>
      <c r="ACP18802" s="60"/>
      <c r="ACQ18802" s="60"/>
      <c r="ACR18802" s="60"/>
      <c r="ACS18802" s="60"/>
      <c r="ACT18802" s="60"/>
      <c r="ACU18802" s="60"/>
      <c r="ACV18802" s="60"/>
      <c r="ACW18802" s="60"/>
      <c r="ACX18802" s="60"/>
      <c r="ACY18802" s="60">
        <v>1.6269951070658501E-2</v>
      </c>
      <c r="ACZ18802" s="60"/>
      <c r="ADA18802" s="60"/>
      <c r="ADB18802" s="60"/>
      <c r="ADC18802" s="60"/>
      <c r="ADD18802" s="60"/>
      <c r="ADE18802" s="60"/>
    </row>
    <row r="18803" spans="760:785" x14ac:dyDescent="0.25">
      <c r="ACF18803" s="60"/>
      <c r="ACG18803" s="60"/>
      <c r="ACH18803" s="60"/>
      <c r="ACI18803" s="60"/>
      <c r="ACJ18803" s="60"/>
      <c r="ACK18803" s="60"/>
      <c r="ACL18803" s="60"/>
      <c r="ACM18803" s="60"/>
      <c r="ACN18803" s="60"/>
      <c r="ACO18803" s="60"/>
      <c r="ACP18803" s="60"/>
      <c r="ACQ18803" s="60"/>
      <c r="ACR18803" s="60"/>
      <c r="ACS18803" s="60"/>
      <c r="ACT18803" s="60"/>
      <c r="ACU18803" s="60"/>
      <c r="ACV18803" s="60"/>
      <c r="ACW18803" s="60"/>
      <c r="ACX18803" s="60"/>
      <c r="ACY18803" s="60">
        <v>1.6207690427243501E-2</v>
      </c>
      <c r="ACZ18803" s="60"/>
      <c r="ADA18803" s="60"/>
      <c r="ADB18803" s="60"/>
      <c r="ADC18803" s="60"/>
      <c r="ADD18803" s="60"/>
      <c r="ADE18803" s="60"/>
    </row>
    <row r="18804" spans="760:785" x14ac:dyDescent="0.25">
      <c r="ACF18804" s="60"/>
      <c r="ACG18804" s="60"/>
      <c r="ACH18804" s="60"/>
      <c r="ACI18804" s="60"/>
      <c r="ACJ18804" s="60"/>
      <c r="ACK18804" s="60"/>
      <c r="ACL18804" s="60"/>
      <c r="ACM18804" s="60"/>
      <c r="ACN18804" s="60"/>
      <c r="ACO18804" s="60"/>
      <c r="ACP18804" s="60"/>
      <c r="ACQ18804" s="60"/>
      <c r="ACR18804" s="60"/>
      <c r="ACS18804" s="60"/>
      <c r="ACT18804" s="60"/>
      <c r="ACU18804" s="60"/>
      <c r="ACV18804" s="60"/>
      <c r="ACW18804" s="60"/>
      <c r="ACX18804" s="60"/>
      <c r="ACY18804" s="60">
        <v>1.6207690427243501E-2</v>
      </c>
      <c r="ACZ18804" s="60"/>
      <c r="ADA18804" s="60"/>
      <c r="ADB18804" s="60"/>
      <c r="ADC18804" s="60"/>
      <c r="ADD18804" s="60"/>
      <c r="ADE18804" s="60"/>
    </row>
    <row r="18805" spans="760:785" x14ac:dyDescent="0.25">
      <c r="ACF18805" s="60"/>
      <c r="ACG18805" s="60"/>
      <c r="ACH18805" s="60"/>
      <c r="ACI18805" s="60"/>
      <c r="ACJ18805" s="60"/>
      <c r="ACK18805" s="60"/>
      <c r="ACL18805" s="60"/>
      <c r="ACM18805" s="60"/>
      <c r="ACN18805" s="60"/>
      <c r="ACO18805" s="60"/>
      <c r="ACP18805" s="60"/>
      <c r="ACQ18805" s="60"/>
      <c r="ACR18805" s="60"/>
      <c r="ACS18805" s="60"/>
      <c r="ACT18805" s="60"/>
      <c r="ACU18805" s="60"/>
      <c r="ACV18805" s="60"/>
      <c r="ACW18805" s="60"/>
      <c r="ACX18805" s="60"/>
      <c r="ACY18805" s="60">
        <v>1.61813634444311E-2</v>
      </c>
      <c r="ACZ18805" s="60"/>
      <c r="ADA18805" s="60"/>
      <c r="ADB18805" s="60"/>
      <c r="ADC18805" s="60"/>
      <c r="ADD18805" s="60"/>
      <c r="ADE18805" s="60"/>
    </row>
    <row r="18806" spans="760:785" x14ac:dyDescent="0.25">
      <c r="ACF18806" s="60"/>
      <c r="ACG18806" s="60"/>
      <c r="ACH18806" s="60"/>
      <c r="ACI18806" s="60"/>
      <c r="ACJ18806" s="60"/>
      <c r="ACK18806" s="60"/>
      <c r="ACL18806" s="60"/>
      <c r="ACM18806" s="60"/>
      <c r="ACN18806" s="60"/>
      <c r="ACO18806" s="60"/>
      <c r="ACP18806" s="60"/>
      <c r="ACQ18806" s="60"/>
      <c r="ACR18806" s="60"/>
      <c r="ACS18806" s="60"/>
      <c r="ACT18806" s="60"/>
      <c r="ACU18806" s="60"/>
      <c r="ACV18806" s="60"/>
      <c r="ACW18806" s="60"/>
      <c r="ACX18806" s="60"/>
      <c r="ACY18806" s="60">
        <v>1.61813634444311E-2</v>
      </c>
      <c r="ACZ18806" s="60"/>
      <c r="ADA18806" s="60"/>
      <c r="ADB18806" s="60"/>
      <c r="ADC18806" s="60"/>
      <c r="ADD18806" s="60"/>
      <c r="ADE18806" s="60"/>
    </row>
    <row r="18807" spans="760:785" x14ac:dyDescent="0.25">
      <c r="ACF18807" s="60"/>
      <c r="ACG18807" s="60"/>
      <c r="ACH18807" s="60"/>
      <c r="ACI18807" s="60"/>
      <c r="ACJ18807" s="60"/>
      <c r="ACK18807" s="60"/>
      <c r="ACL18807" s="60"/>
      <c r="ACM18807" s="60"/>
      <c r="ACN18807" s="60"/>
      <c r="ACO18807" s="60"/>
      <c r="ACP18807" s="60"/>
      <c r="ACQ18807" s="60"/>
      <c r="ACR18807" s="60"/>
      <c r="ACS18807" s="60"/>
      <c r="ACT18807" s="60"/>
      <c r="ACU18807" s="60"/>
      <c r="ACV18807" s="60"/>
      <c r="ACW18807" s="60"/>
      <c r="ACX18807" s="60"/>
      <c r="ACY18807" s="60">
        <v>1.60942255284704E-2</v>
      </c>
      <c r="ACZ18807" s="60"/>
      <c r="ADA18807" s="60"/>
      <c r="ADB18807" s="60"/>
      <c r="ADC18807" s="60"/>
      <c r="ADD18807" s="60"/>
      <c r="ADE18807" s="60"/>
    </row>
    <row r="18808" spans="760:785" x14ac:dyDescent="0.25">
      <c r="ACF18808" s="60"/>
      <c r="ACG18808" s="60"/>
      <c r="ACH18808" s="60"/>
      <c r="ACI18808" s="60"/>
      <c r="ACJ18808" s="60"/>
      <c r="ACK18808" s="60"/>
      <c r="ACL18808" s="60"/>
      <c r="ACM18808" s="60"/>
      <c r="ACN18808" s="60"/>
      <c r="ACO18808" s="60"/>
      <c r="ACP18808" s="60"/>
      <c r="ACQ18808" s="60"/>
      <c r="ACR18808" s="60"/>
      <c r="ACS18808" s="60"/>
      <c r="ACT18808" s="60"/>
      <c r="ACU18808" s="60"/>
      <c r="ACV18808" s="60"/>
      <c r="ACW18808" s="60"/>
      <c r="ACX18808" s="60"/>
      <c r="ACY18808" s="60">
        <v>1.60942255284704E-2</v>
      </c>
      <c r="ACZ18808" s="60"/>
      <c r="ADA18808" s="60"/>
      <c r="ADB18808" s="60"/>
      <c r="ADC18808" s="60"/>
      <c r="ADD18808" s="60"/>
      <c r="ADE18808" s="60"/>
    </row>
    <row r="18809" spans="760:785" x14ac:dyDescent="0.25">
      <c r="ACF18809" s="60"/>
      <c r="ACG18809" s="60"/>
      <c r="ACH18809" s="60"/>
      <c r="ACI18809" s="60"/>
      <c r="ACJ18809" s="60"/>
      <c r="ACK18809" s="60"/>
      <c r="ACL18809" s="60"/>
      <c r="ACM18809" s="60"/>
      <c r="ACN18809" s="60"/>
      <c r="ACO18809" s="60"/>
      <c r="ACP18809" s="60"/>
      <c r="ACQ18809" s="60"/>
      <c r="ACR18809" s="60"/>
      <c r="ACS18809" s="60"/>
      <c r="ACT18809" s="60"/>
      <c r="ACU18809" s="60"/>
      <c r="ACV18809" s="60"/>
      <c r="ACW18809" s="60"/>
      <c r="ACX18809" s="60"/>
      <c r="ACY18809" s="60">
        <v>1.60650268140324E-2</v>
      </c>
      <c r="ACZ18809" s="60"/>
      <c r="ADA18809" s="60"/>
      <c r="ADB18809" s="60"/>
      <c r="ADC18809" s="60"/>
      <c r="ADD18809" s="60"/>
      <c r="ADE18809" s="60"/>
    </row>
    <row r="18810" spans="760:785" x14ac:dyDescent="0.25">
      <c r="ACF18810" s="60"/>
      <c r="ACG18810" s="60"/>
      <c r="ACH18810" s="60"/>
      <c r="ACI18810" s="60"/>
      <c r="ACJ18810" s="60"/>
      <c r="ACK18810" s="60"/>
      <c r="ACL18810" s="60"/>
      <c r="ACM18810" s="60"/>
      <c r="ACN18810" s="60"/>
      <c r="ACO18810" s="60"/>
      <c r="ACP18810" s="60"/>
      <c r="ACQ18810" s="60"/>
      <c r="ACR18810" s="60"/>
      <c r="ACS18810" s="60"/>
      <c r="ACT18810" s="60"/>
      <c r="ACU18810" s="60"/>
      <c r="ACV18810" s="60"/>
      <c r="ACW18810" s="60"/>
      <c r="ACX18810" s="60"/>
      <c r="ACY18810" s="60">
        <v>1.60650268140324E-2</v>
      </c>
      <c r="ACZ18810" s="60"/>
      <c r="ADA18810" s="60"/>
      <c r="ADB18810" s="60"/>
      <c r="ADC18810" s="60"/>
      <c r="ADD18810" s="60"/>
      <c r="ADE18810" s="60"/>
    </row>
    <row r="18811" spans="760:785" x14ac:dyDescent="0.25">
      <c r="ACF18811" s="60"/>
      <c r="ACG18811" s="60"/>
      <c r="ACH18811" s="60"/>
      <c r="ACI18811" s="60"/>
      <c r="ACJ18811" s="60"/>
      <c r="ACK18811" s="60"/>
      <c r="ACL18811" s="60"/>
      <c r="ACM18811" s="60"/>
      <c r="ACN18811" s="60"/>
      <c r="ACO18811" s="60"/>
      <c r="ACP18811" s="60"/>
      <c r="ACQ18811" s="60"/>
      <c r="ACR18811" s="60"/>
      <c r="ACS18811" s="60"/>
      <c r="ACT18811" s="60"/>
      <c r="ACU18811" s="60"/>
      <c r="ACV18811" s="60"/>
      <c r="ACW18811" s="60"/>
      <c r="ACX18811" s="60"/>
      <c r="ACY18811" s="60">
        <v>1.5976166986574201E-2</v>
      </c>
      <c r="ACZ18811" s="60"/>
      <c r="ADA18811" s="60"/>
      <c r="ADB18811" s="60"/>
      <c r="ADC18811" s="60"/>
      <c r="ADD18811" s="60"/>
      <c r="ADE18811" s="60"/>
    </row>
    <row r="18812" spans="760:785" x14ac:dyDescent="0.25">
      <c r="ACF18812" s="60"/>
      <c r="ACG18812" s="60"/>
      <c r="ACH18812" s="60"/>
      <c r="ACI18812" s="60"/>
      <c r="ACJ18812" s="60"/>
      <c r="ACK18812" s="60"/>
      <c r="ACL18812" s="60"/>
      <c r="ACM18812" s="60"/>
      <c r="ACN18812" s="60"/>
      <c r="ACO18812" s="60"/>
      <c r="ACP18812" s="60"/>
      <c r="ACQ18812" s="60"/>
      <c r="ACR18812" s="60"/>
      <c r="ACS18812" s="60"/>
      <c r="ACT18812" s="60"/>
      <c r="ACU18812" s="60"/>
      <c r="ACV18812" s="60"/>
      <c r="ACW18812" s="60"/>
      <c r="ACX18812" s="60"/>
      <c r="ACY18812" s="60">
        <v>1.5976166986574201E-2</v>
      </c>
      <c r="ACZ18812" s="60"/>
      <c r="ADA18812" s="60"/>
      <c r="ADB18812" s="60"/>
      <c r="ADC18812" s="60"/>
      <c r="ADD18812" s="60"/>
      <c r="ADE18812" s="60"/>
    </row>
    <row r="18813" spans="760:785" x14ac:dyDescent="0.25">
      <c r="ACF18813" s="60"/>
      <c r="ACG18813" s="60"/>
      <c r="ACH18813" s="60"/>
      <c r="ACI18813" s="60"/>
      <c r="ACJ18813" s="60"/>
      <c r="ACK18813" s="60"/>
      <c r="ACL18813" s="60"/>
      <c r="ACM18813" s="60"/>
      <c r="ACN18813" s="60"/>
      <c r="ACO18813" s="60"/>
      <c r="ACP18813" s="60"/>
      <c r="ACQ18813" s="60"/>
      <c r="ACR18813" s="60"/>
      <c r="ACS18813" s="60"/>
      <c r="ACT18813" s="60"/>
      <c r="ACU18813" s="60"/>
      <c r="ACV18813" s="60"/>
      <c r="ACW18813" s="60"/>
      <c r="ACX18813" s="60"/>
      <c r="ACY18813" s="60">
        <v>1.5964131304956199E-2</v>
      </c>
      <c r="ACZ18813" s="60"/>
      <c r="ADA18813" s="60"/>
      <c r="ADB18813" s="60"/>
      <c r="ADC18813" s="60"/>
      <c r="ADD18813" s="60"/>
      <c r="ADE18813" s="60"/>
    </row>
    <row r="18814" spans="760:785" x14ac:dyDescent="0.25">
      <c r="ACF18814" s="60"/>
      <c r="ACG18814" s="60"/>
      <c r="ACH18814" s="60"/>
      <c r="ACI18814" s="60"/>
      <c r="ACJ18814" s="60"/>
      <c r="ACK18814" s="60"/>
      <c r="ACL18814" s="60"/>
      <c r="ACM18814" s="60"/>
      <c r="ACN18814" s="60"/>
      <c r="ACO18814" s="60"/>
      <c r="ACP18814" s="60"/>
      <c r="ACQ18814" s="60"/>
      <c r="ACR18814" s="60"/>
      <c r="ACS18814" s="60"/>
      <c r="ACT18814" s="60"/>
      <c r="ACU18814" s="60"/>
      <c r="ACV18814" s="60"/>
      <c r="ACW18814" s="60"/>
      <c r="ACX18814" s="60"/>
      <c r="ACY18814" s="60">
        <v>1.5964131304956199E-2</v>
      </c>
      <c r="ACZ18814" s="60"/>
      <c r="ADA18814" s="60"/>
      <c r="ADB18814" s="60"/>
      <c r="ADC18814" s="60"/>
      <c r="ADD18814" s="60"/>
      <c r="ADE18814" s="60"/>
    </row>
    <row r="18815" spans="760:785" x14ac:dyDescent="0.25">
      <c r="ACF18815" s="60"/>
      <c r="ACG18815" s="60"/>
      <c r="ACH18815" s="60"/>
      <c r="ACI18815" s="60"/>
      <c r="ACJ18815" s="60"/>
      <c r="ACK18815" s="60"/>
      <c r="ACL18815" s="60"/>
      <c r="ACM18815" s="60"/>
      <c r="ACN18815" s="60"/>
      <c r="ACO18815" s="60"/>
      <c r="ACP18815" s="60"/>
      <c r="ACQ18815" s="60"/>
      <c r="ACR18815" s="60"/>
      <c r="ACS18815" s="60"/>
      <c r="ACT18815" s="60"/>
      <c r="ACU18815" s="60"/>
      <c r="ACV18815" s="60"/>
      <c r="ACW18815" s="60"/>
      <c r="ACX18815" s="60"/>
      <c r="ACY18815" s="60">
        <v>1.5953382948671799E-2</v>
      </c>
      <c r="ACZ18815" s="60"/>
      <c r="ADA18815" s="60"/>
      <c r="ADB18815" s="60"/>
      <c r="ADC18815" s="60"/>
      <c r="ADD18815" s="60"/>
      <c r="ADE18815" s="60"/>
    </row>
    <row r="18816" spans="760:785" x14ac:dyDescent="0.25">
      <c r="ACF18816" s="60"/>
      <c r="ACG18816" s="60"/>
      <c r="ACH18816" s="60"/>
      <c r="ACI18816" s="60"/>
      <c r="ACJ18816" s="60"/>
      <c r="ACK18816" s="60"/>
      <c r="ACL18816" s="60"/>
      <c r="ACM18816" s="60"/>
      <c r="ACN18816" s="60"/>
      <c r="ACO18816" s="60"/>
      <c r="ACP18816" s="60"/>
      <c r="ACQ18816" s="60"/>
      <c r="ACR18816" s="60"/>
      <c r="ACS18816" s="60"/>
      <c r="ACT18816" s="60"/>
      <c r="ACU18816" s="60"/>
      <c r="ACV18816" s="60"/>
      <c r="ACW18816" s="60"/>
      <c r="ACX18816" s="60"/>
      <c r="ACY18816" s="60">
        <v>1.5953382948671799E-2</v>
      </c>
      <c r="ACZ18816" s="60"/>
      <c r="ADA18816" s="60"/>
      <c r="ADB18816" s="60"/>
      <c r="ADC18816" s="60"/>
      <c r="ADD18816" s="60"/>
      <c r="ADE18816" s="60"/>
    </row>
    <row r="18817" spans="760:785" x14ac:dyDescent="0.25">
      <c r="ACF18817" s="60"/>
      <c r="ACG18817" s="60"/>
      <c r="ACH18817" s="60"/>
      <c r="ACI18817" s="60"/>
      <c r="ACJ18817" s="60"/>
      <c r="ACK18817" s="60"/>
      <c r="ACL18817" s="60"/>
      <c r="ACM18817" s="60"/>
      <c r="ACN18817" s="60"/>
      <c r="ACO18817" s="60"/>
      <c r="ACP18817" s="60"/>
      <c r="ACQ18817" s="60"/>
      <c r="ACR18817" s="60"/>
      <c r="ACS18817" s="60"/>
      <c r="ACT18817" s="60"/>
      <c r="ACU18817" s="60"/>
      <c r="ACV18817" s="60"/>
      <c r="ACW18817" s="60"/>
      <c r="ACX18817" s="60"/>
      <c r="ACY18817" s="60">
        <v>1.59524546967208E-2</v>
      </c>
      <c r="ACZ18817" s="60"/>
      <c r="ADA18817" s="60"/>
      <c r="ADB18817" s="60"/>
      <c r="ADC18817" s="60"/>
      <c r="ADD18817" s="60"/>
      <c r="ADE18817" s="60"/>
    </row>
    <row r="18818" spans="760:785" x14ac:dyDescent="0.25">
      <c r="ACF18818" s="60"/>
      <c r="ACG18818" s="60"/>
      <c r="ACH18818" s="60"/>
      <c r="ACI18818" s="60"/>
      <c r="ACJ18818" s="60"/>
      <c r="ACK18818" s="60"/>
      <c r="ACL18818" s="60"/>
      <c r="ACM18818" s="60"/>
      <c r="ACN18818" s="60"/>
      <c r="ACO18818" s="60"/>
      <c r="ACP18818" s="60"/>
      <c r="ACQ18818" s="60"/>
      <c r="ACR18818" s="60"/>
      <c r="ACS18818" s="60"/>
      <c r="ACT18818" s="60"/>
      <c r="ACU18818" s="60"/>
      <c r="ACV18818" s="60"/>
      <c r="ACW18818" s="60"/>
      <c r="ACX18818" s="60"/>
      <c r="ACY18818" s="60">
        <v>1.59524546967208E-2</v>
      </c>
      <c r="ACZ18818" s="60"/>
      <c r="ADA18818" s="60"/>
      <c r="ADB18818" s="60"/>
      <c r="ADC18818" s="60"/>
      <c r="ADD18818" s="60"/>
      <c r="ADE18818" s="60"/>
    </row>
    <row r="18819" spans="760:785" x14ac:dyDescent="0.25">
      <c r="ACF18819" s="60"/>
      <c r="ACG18819" s="60"/>
      <c r="ACH18819" s="60"/>
      <c r="ACI18819" s="60"/>
      <c r="ACJ18819" s="60"/>
      <c r="ACK18819" s="60"/>
      <c r="ACL18819" s="60"/>
      <c r="ACM18819" s="60"/>
      <c r="ACN18819" s="60"/>
      <c r="ACO18819" s="60"/>
      <c r="ACP18819" s="60"/>
      <c r="ACQ18819" s="60"/>
      <c r="ACR18819" s="60"/>
      <c r="ACS18819" s="60"/>
      <c r="ACT18819" s="60"/>
      <c r="ACU18819" s="60"/>
      <c r="ACV18819" s="60"/>
      <c r="ACW18819" s="60"/>
      <c r="ACX18819" s="60"/>
      <c r="ACY18819" s="60">
        <v>1.59087519065805E-2</v>
      </c>
      <c r="ACZ18819" s="60"/>
      <c r="ADA18819" s="60"/>
      <c r="ADB18819" s="60"/>
      <c r="ADC18819" s="60"/>
      <c r="ADD18819" s="60"/>
      <c r="ADE18819" s="60"/>
    </row>
    <row r="18820" spans="760:785" x14ac:dyDescent="0.25">
      <c r="ACF18820" s="60"/>
      <c r="ACG18820" s="60"/>
      <c r="ACH18820" s="60"/>
      <c r="ACI18820" s="60"/>
      <c r="ACJ18820" s="60"/>
      <c r="ACK18820" s="60"/>
      <c r="ACL18820" s="60"/>
      <c r="ACM18820" s="60"/>
      <c r="ACN18820" s="60"/>
      <c r="ACO18820" s="60"/>
      <c r="ACP18820" s="60"/>
      <c r="ACQ18820" s="60"/>
      <c r="ACR18820" s="60"/>
      <c r="ACS18820" s="60"/>
      <c r="ACT18820" s="60"/>
      <c r="ACU18820" s="60"/>
      <c r="ACV18820" s="60"/>
      <c r="ACW18820" s="60"/>
      <c r="ACX18820" s="60"/>
      <c r="ACY18820" s="60">
        <v>1.59087519065805E-2</v>
      </c>
      <c r="ACZ18820" s="60"/>
      <c r="ADA18820" s="60"/>
      <c r="ADB18820" s="60"/>
      <c r="ADC18820" s="60"/>
      <c r="ADD18820" s="60"/>
      <c r="ADE18820" s="60"/>
    </row>
    <row r="18821" spans="760:785" x14ac:dyDescent="0.25">
      <c r="ACF18821" s="60"/>
      <c r="ACG18821" s="60"/>
      <c r="ACH18821" s="60"/>
      <c r="ACI18821" s="60"/>
      <c r="ACJ18821" s="60"/>
      <c r="ACK18821" s="60"/>
      <c r="ACL18821" s="60"/>
      <c r="ACM18821" s="60"/>
      <c r="ACN18821" s="60"/>
      <c r="ACO18821" s="60"/>
      <c r="ACP18821" s="60"/>
      <c r="ACQ18821" s="60"/>
      <c r="ACR18821" s="60"/>
      <c r="ACS18821" s="60"/>
      <c r="ACT18821" s="60"/>
      <c r="ACU18821" s="60"/>
      <c r="ACV18821" s="60"/>
      <c r="ACW18821" s="60"/>
      <c r="ACX18821" s="60"/>
      <c r="ACY18821" s="60">
        <v>1.5894515502410101E-2</v>
      </c>
      <c r="ACZ18821" s="60"/>
      <c r="ADA18821" s="60"/>
      <c r="ADB18821" s="60"/>
      <c r="ADC18821" s="60"/>
      <c r="ADD18821" s="60"/>
      <c r="ADE18821" s="60"/>
    </row>
    <row r="18822" spans="760:785" x14ac:dyDescent="0.25">
      <c r="ACF18822" s="60"/>
      <c r="ACG18822" s="60"/>
      <c r="ACH18822" s="60"/>
      <c r="ACI18822" s="60"/>
      <c r="ACJ18822" s="60"/>
      <c r="ACK18822" s="60"/>
      <c r="ACL18822" s="60"/>
      <c r="ACM18822" s="60"/>
      <c r="ACN18822" s="60"/>
      <c r="ACO18822" s="60"/>
      <c r="ACP18822" s="60"/>
      <c r="ACQ18822" s="60"/>
      <c r="ACR18822" s="60"/>
      <c r="ACS18822" s="60"/>
      <c r="ACT18822" s="60"/>
      <c r="ACU18822" s="60"/>
      <c r="ACV18822" s="60"/>
      <c r="ACW18822" s="60"/>
      <c r="ACX18822" s="60"/>
      <c r="ACY18822" s="60">
        <v>1.5894515502410101E-2</v>
      </c>
      <c r="ACZ18822" s="60"/>
      <c r="ADA18822" s="60"/>
      <c r="ADB18822" s="60"/>
      <c r="ADC18822" s="60"/>
      <c r="ADD18822" s="60"/>
      <c r="ADE18822" s="60"/>
    </row>
    <row r="18823" spans="760:785" x14ac:dyDescent="0.25">
      <c r="ACF18823" s="60"/>
      <c r="ACG18823" s="60"/>
      <c r="ACH18823" s="60"/>
      <c r="ACI18823" s="60"/>
      <c r="ACJ18823" s="60"/>
      <c r="ACK18823" s="60"/>
      <c r="ACL18823" s="60"/>
      <c r="ACM18823" s="60"/>
      <c r="ACN18823" s="60"/>
      <c r="ACO18823" s="60"/>
      <c r="ACP18823" s="60"/>
      <c r="ACQ18823" s="60"/>
      <c r="ACR18823" s="60"/>
      <c r="ACS18823" s="60"/>
      <c r="ACT18823" s="60"/>
      <c r="ACU18823" s="60"/>
      <c r="ACV18823" s="60"/>
      <c r="ACW18823" s="60"/>
      <c r="ACX18823" s="60"/>
      <c r="ACY18823" s="60">
        <v>1.58910738577831E-2</v>
      </c>
      <c r="ACZ18823" s="60"/>
      <c r="ADA18823" s="60"/>
      <c r="ADB18823" s="60"/>
      <c r="ADC18823" s="60"/>
      <c r="ADD18823" s="60"/>
      <c r="ADE18823" s="60"/>
    </row>
    <row r="18824" spans="760:785" x14ac:dyDescent="0.25">
      <c r="ACF18824" s="60"/>
      <c r="ACG18824" s="60"/>
      <c r="ACH18824" s="60"/>
      <c r="ACI18824" s="60"/>
      <c r="ACJ18824" s="60"/>
      <c r="ACK18824" s="60"/>
      <c r="ACL18824" s="60"/>
      <c r="ACM18824" s="60"/>
      <c r="ACN18824" s="60"/>
      <c r="ACO18824" s="60"/>
      <c r="ACP18824" s="60"/>
      <c r="ACQ18824" s="60"/>
      <c r="ACR18824" s="60"/>
      <c r="ACS18824" s="60"/>
      <c r="ACT18824" s="60"/>
      <c r="ACU18824" s="60"/>
      <c r="ACV18824" s="60"/>
      <c r="ACW18824" s="60"/>
      <c r="ACX18824" s="60"/>
      <c r="ACY18824" s="60">
        <v>1.58910738577831E-2</v>
      </c>
      <c r="ACZ18824" s="60"/>
      <c r="ADA18824" s="60"/>
      <c r="ADB18824" s="60"/>
      <c r="ADC18824" s="60"/>
      <c r="ADD18824" s="60"/>
      <c r="ADE18824" s="60"/>
    </row>
    <row r="18825" spans="760:785" x14ac:dyDescent="0.25">
      <c r="ACF18825" s="60"/>
      <c r="ACG18825" s="60"/>
      <c r="ACH18825" s="60"/>
      <c r="ACI18825" s="60"/>
      <c r="ACJ18825" s="60"/>
      <c r="ACK18825" s="60"/>
      <c r="ACL18825" s="60"/>
      <c r="ACM18825" s="60"/>
      <c r="ACN18825" s="60"/>
      <c r="ACO18825" s="60"/>
      <c r="ACP18825" s="60"/>
      <c r="ACQ18825" s="60"/>
      <c r="ACR18825" s="60"/>
      <c r="ACS18825" s="60"/>
      <c r="ACT18825" s="60"/>
      <c r="ACU18825" s="60"/>
      <c r="ACV18825" s="60"/>
      <c r="ACW18825" s="60"/>
      <c r="ACX18825" s="60"/>
      <c r="ACY18825" s="60">
        <v>1.58588687458012E-2</v>
      </c>
      <c r="ACZ18825" s="60"/>
      <c r="ADA18825" s="60"/>
      <c r="ADB18825" s="60"/>
      <c r="ADC18825" s="60"/>
      <c r="ADD18825" s="60"/>
      <c r="ADE18825" s="60"/>
    </row>
    <row r="18826" spans="760:785" x14ac:dyDescent="0.25">
      <c r="ACF18826" s="60"/>
      <c r="ACG18826" s="60"/>
      <c r="ACH18826" s="60"/>
      <c r="ACI18826" s="60"/>
      <c r="ACJ18826" s="60"/>
      <c r="ACK18826" s="60"/>
      <c r="ACL18826" s="60"/>
      <c r="ACM18826" s="60"/>
      <c r="ACN18826" s="60"/>
      <c r="ACO18826" s="60"/>
      <c r="ACP18826" s="60"/>
      <c r="ACQ18826" s="60"/>
      <c r="ACR18826" s="60"/>
      <c r="ACS18826" s="60"/>
      <c r="ACT18826" s="60"/>
      <c r="ACU18826" s="60"/>
      <c r="ACV18826" s="60"/>
      <c r="ACW18826" s="60"/>
      <c r="ACX18826" s="60"/>
      <c r="ACY18826" s="60">
        <v>1.58588687458012E-2</v>
      </c>
      <c r="ACZ18826" s="60"/>
      <c r="ADA18826" s="60"/>
      <c r="ADB18826" s="60"/>
      <c r="ADC18826" s="60"/>
      <c r="ADD18826" s="60"/>
      <c r="ADE18826" s="60"/>
    </row>
    <row r="18827" spans="760:785" x14ac:dyDescent="0.25">
      <c r="ACF18827" s="60"/>
      <c r="ACG18827" s="60"/>
      <c r="ACH18827" s="60"/>
      <c r="ACI18827" s="60"/>
      <c r="ACJ18827" s="60"/>
      <c r="ACK18827" s="60"/>
      <c r="ACL18827" s="60"/>
      <c r="ACM18827" s="60"/>
      <c r="ACN18827" s="60"/>
      <c r="ACO18827" s="60"/>
      <c r="ACP18827" s="60"/>
      <c r="ACQ18827" s="60"/>
      <c r="ACR18827" s="60"/>
      <c r="ACS18827" s="60"/>
      <c r="ACT18827" s="60"/>
      <c r="ACU18827" s="60"/>
      <c r="ACV18827" s="60"/>
      <c r="ACW18827" s="60"/>
      <c r="ACX18827" s="60"/>
      <c r="ACY18827" s="60">
        <v>1.5788282077194099E-2</v>
      </c>
      <c r="ACZ18827" s="60"/>
      <c r="ADA18827" s="60"/>
      <c r="ADB18827" s="60"/>
      <c r="ADC18827" s="60"/>
      <c r="ADD18827" s="60"/>
      <c r="ADE18827" s="60"/>
    </row>
    <row r="18828" spans="760:785" x14ac:dyDescent="0.25">
      <c r="ACF18828" s="60"/>
      <c r="ACG18828" s="60"/>
      <c r="ACH18828" s="60"/>
      <c r="ACI18828" s="60"/>
      <c r="ACJ18828" s="60"/>
      <c r="ACK18828" s="60"/>
      <c r="ACL18828" s="60"/>
      <c r="ACM18828" s="60"/>
      <c r="ACN18828" s="60"/>
      <c r="ACO18828" s="60"/>
      <c r="ACP18828" s="60"/>
      <c r="ACQ18828" s="60"/>
      <c r="ACR18828" s="60"/>
      <c r="ACS18828" s="60"/>
      <c r="ACT18828" s="60"/>
      <c r="ACU18828" s="60"/>
      <c r="ACV18828" s="60"/>
      <c r="ACW18828" s="60"/>
      <c r="ACX18828" s="60"/>
      <c r="ACY18828" s="60">
        <v>1.5788282077194099E-2</v>
      </c>
      <c r="ACZ18828" s="60"/>
      <c r="ADA18828" s="60"/>
      <c r="ADB18828" s="60"/>
      <c r="ADC18828" s="60"/>
      <c r="ADD18828" s="60"/>
      <c r="ADE18828" s="60"/>
    </row>
    <row r="18829" spans="760:785" x14ac:dyDescent="0.25">
      <c r="ACF18829" s="60"/>
      <c r="ACG18829" s="60"/>
      <c r="ACH18829" s="60"/>
      <c r="ACI18829" s="60"/>
      <c r="ACJ18829" s="60"/>
      <c r="ACK18829" s="60"/>
      <c r="ACL18829" s="60"/>
      <c r="ACM18829" s="60"/>
      <c r="ACN18829" s="60"/>
      <c r="ACO18829" s="60"/>
      <c r="ACP18829" s="60"/>
      <c r="ACQ18829" s="60"/>
      <c r="ACR18829" s="60"/>
      <c r="ACS18829" s="60"/>
      <c r="ACT18829" s="60"/>
      <c r="ACU18829" s="60"/>
      <c r="ACV18829" s="60"/>
      <c r="ACW18829" s="60"/>
      <c r="ACX18829" s="60"/>
      <c r="ACY18829" s="60">
        <v>1.5684821100118901E-2</v>
      </c>
      <c r="ACZ18829" s="60"/>
      <c r="ADA18829" s="60"/>
      <c r="ADB18829" s="60"/>
      <c r="ADC18829" s="60"/>
      <c r="ADD18829" s="60"/>
      <c r="ADE18829" s="60"/>
    </row>
    <row r="18830" spans="760:785" x14ac:dyDescent="0.25">
      <c r="ACF18830" s="60"/>
      <c r="ACG18830" s="60"/>
      <c r="ACH18830" s="60"/>
      <c r="ACI18830" s="60"/>
      <c r="ACJ18830" s="60"/>
      <c r="ACK18830" s="60"/>
      <c r="ACL18830" s="60"/>
      <c r="ACM18830" s="60"/>
      <c r="ACN18830" s="60"/>
      <c r="ACO18830" s="60"/>
      <c r="ACP18830" s="60"/>
      <c r="ACQ18830" s="60"/>
      <c r="ACR18830" s="60"/>
      <c r="ACS18830" s="60"/>
      <c r="ACT18830" s="60"/>
      <c r="ACU18830" s="60"/>
      <c r="ACV18830" s="60"/>
      <c r="ACW18830" s="60"/>
      <c r="ACX18830" s="60"/>
      <c r="ACY18830" s="60">
        <v>1.5684821100118901E-2</v>
      </c>
      <c r="ACZ18830" s="60"/>
      <c r="ADA18830" s="60"/>
      <c r="ADB18830" s="60"/>
      <c r="ADC18830" s="60"/>
      <c r="ADD18830" s="60"/>
      <c r="ADE18830" s="60"/>
    </row>
    <row r="18831" spans="760:785" x14ac:dyDescent="0.25">
      <c r="ACF18831" s="60"/>
      <c r="ACG18831" s="60"/>
      <c r="ACH18831" s="60"/>
      <c r="ACI18831" s="60"/>
      <c r="ACJ18831" s="60"/>
      <c r="ACK18831" s="60"/>
      <c r="ACL18831" s="60"/>
      <c r="ACM18831" s="60"/>
      <c r="ACN18831" s="60"/>
      <c r="ACO18831" s="60"/>
      <c r="ACP18831" s="60"/>
      <c r="ACQ18831" s="60"/>
      <c r="ACR18831" s="60"/>
      <c r="ACS18831" s="60"/>
      <c r="ACT18831" s="60"/>
      <c r="ACU18831" s="60"/>
      <c r="ACV18831" s="60"/>
      <c r="ACW18831" s="60"/>
      <c r="ACX18831" s="60"/>
      <c r="ACY18831" s="60">
        <v>1.5605684025204999E-2</v>
      </c>
      <c r="ACZ18831" s="60"/>
      <c r="ADA18831" s="60"/>
      <c r="ADB18831" s="60"/>
      <c r="ADC18831" s="60"/>
      <c r="ADD18831" s="60"/>
      <c r="ADE18831" s="60"/>
    </row>
    <row r="18832" spans="760:785" x14ac:dyDescent="0.25">
      <c r="ACF18832" s="60"/>
      <c r="ACG18832" s="60"/>
      <c r="ACH18832" s="60"/>
      <c r="ACI18832" s="60"/>
      <c r="ACJ18832" s="60"/>
      <c r="ACK18832" s="60"/>
      <c r="ACL18832" s="60"/>
      <c r="ACM18832" s="60"/>
      <c r="ACN18832" s="60"/>
      <c r="ACO18832" s="60"/>
      <c r="ACP18832" s="60"/>
      <c r="ACQ18832" s="60"/>
      <c r="ACR18832" s="60"/>
      <c r="ACS18832" s="60"/>
      <c r="ACT18832" s="60"/>
      <c r="ACU18832" s="60"/>
      <c r="ACV18832" s="60"/>
      <c r="ACW18832" s="60"/>
      <c r="ACX18832" s="60"/>
      <c r="ACY18832" s="60">
        <v>1.5605684025204999E-2</v>
      </c>
      <c r="ACZ18832" s="60"/>
      <c r="ADA18832" s="60"/>
      <c r="ADB18832" s="60"/>
      <c r="ADC18832" s="60"/>
      <c r="ADD18832" s="60"/>
      <c r="ADE18832" s="60"/>
    </row>
    <row r="18833" spans="760:785" x14ac:dyDescent="0.25">
      <c r="ACF18833" s="60"/>
      <c r="ACG18833" s="60"/>
      <c r="ACH18833" s="60"/>
      <c r="ACI18833" s="60"/>
      <c r="ACJ18833" s="60"/>
      <c r="ACK18833" s="60"/>
      <c r="ACL18833" s="60"/>
      <c r="ACM18833" s="60"/>
      <c r="ACN18833" s="60"/>
      <c r="ACO18833" s="60"/>
      <c r="ACP18833" s="60"/>
      <c r="ACQ18833" s="60"/>
      <c r="ACR18833" s="60"/>
      <c r="ACS18833" s="60"/>
      <c r="ACT18833" s="60"/>
      <c r="ACU18833" s="60"/>
      <c r="ACV18833" s="60"/>
      <c r="ACW18833" s="60"/>
      <c r="ACX18833" s="60"/>
      <c r="ACY18833" s="60">
        <v>1.55880103461728E-2</v>
      </c>
      <c r="ACZ18833" s="60"/>
      <c r="ADA18833" s="60"/>
      <c r="ADB18833" s="60"/>
      <c r="ADC18833" s="60"/>
      <c r="ADD18833" s="60"/>
      <c r="ADE18833" s="60"/>
    </row>
    <row r="18834" spans="760:785" x14ac:dyDescent="0.25">
      <c r="ACF18834" s="60"/>
      <c r="ACG18834" s="60"/>
      <c r="ACH18834" s="60"/>
      <c r="ACI18834" s="60"/>
      <c r="ACJ18834" s="60"/>
      <c r="ACK18834" s="60"/>
      <c r="ACL18834" s="60"/>
      <c r="ACM18834" s="60"/>
      <c r="ACN18834" s="60"/>
      <c r="ACO18834" s="60"/>
      <c r="ACP18834" s="60"/>
      <c r="ACQ18834" s="60"/>
      <c r="ACR18834" s="60"/>
      <c r="ACS18834" s="60"/>
      <c r="ACT18834" s="60"/>
      <c r="ACU18834" s="60"/>
      <c r="ACV18834" s="60"/>
      <c r="ACW18834" s="60"/>
      <c r="ACX18834" s="60"/>
      <c r="ACY18834" s="60">
        <v>1.55880103461728E-2</v>
      </c>
      <c r="ACZ18834" s="60"/>
      <c r="ADA18834" s="60"/>
      <c r="ADB18834" s="60"/>
      <c r="ADC18834" s="60"/>
      <c r="ADD18834" s="60"/>
      <c r="ADE18834" s="60"/>
    </row>
    <row r="18835" spans="760:785" x14ac:dyDescent="0.25">
      <c r="ACF18835" s="60"/>
      <c r="ACG18835" s="60"/>
      <c r="ACH18835" s="60"/>
      <c r="ACI18835" s="60"/>
      <c r="ACJ18835" s="60"/>
      <c r="ACK18835" s="60"/>
      <c r="ACL18835" s="60"/>
      <c r="ACM18835" s="60"/>
      <c r="ACN18835" s="60"/>
      <c r="ACO18835" s="60"/>
      <c r="ACP18835" s="60"/>
      <c r="ACQ18835" s="60"/>
      <c r="ACR18835" s="60"/>
      <c r="ACS18835" s="60"/>
      <c r="ACT18835" s="60"/>
      <c r="ACU18835" s="60"/>
      <c r="ACV18835" s="60"/>
      <c r="ACW18835" s="60"/>
      <c r="ACX18835" s="60"/>
      <c r="ACY18835" s="60">
        <v>1.55760975770991E-2</v>
      </c>
      <c r="ACZ18835" s="60"/>
      <c r="ADA18835" s="60"/>
      <c r="ADB18835" s="60"/>
      <c r="ADC18835" s="60"/>
      <c r="ADD18835" s="60"/>
      <c r="ADE18835" s="60"/>
    </row>
    <row r="18836" spans="760:785" x14ac:dyDescent="0.25">
      <c r="ACF18836" s="60"/>
      <c r="ACG18836" s="60"/>
      <c r="ACH18836" s="60"/>
      <c r="ACI18836" s="60"/>
      <c r="ACJ18836" s="60"/>
      <c r="ACK18836" s="60"/>
      <c r="ACL18836" s="60"/>
      <c r="ACM18836" s="60"/>
      <c r="ACN18836" s="60"/>
      <c r="ACO18836" s="60"/>
      <c r="ACP18836" s="60"/>
      <c r="ACQ18836" s="60"/>
      <c r="ACR18836" s="60"/>
      <c r="ACS18836" s="60"/>
      <c r="ACT18836" s="60"/>
      <c r="ACU18836" s="60"/>
      <c r="ACV18836" s="60"/>
      <c r="ACW18836" s="60"/>
      <c r="ACX18836" s="60"/>
      <c r="ACY18836" s="60">
        <v>1.55760975770991E-2</v>
      </c>
      <c r="ACZ18836" s="60"/>
      <c r="ADA18836" s="60"/>
      <c r="ADB18836" s="60"/>
      <c r="ADC18836" s="60"/>
      <c r="ADD18836" s="60"/>
      <c r="ADE18836" s="60"/>
    </row>
    <row r="18837" spans="760:785" x14ac:dyDescent="0.25">
      <c r="ACF18837" s="60"/>
      <c r="ACG18837" s="60"/>
      <c r="ACH18837" s="60"/>
      <c r="ACI18837" s="60"/>
      <c r="ACJ18837" s="60"/>
      <c r="ACK18837" s="60"/>
      <c r="ACL18837" s="60"/>
      <c r="ACM18837" s="60"/>
      <c r="ACN18837" s="60"/>
      <c r="ACO18837" s="60"/>
      <c r="ACP18837" s="60"/>
      <c r="ACQ18837" s="60"/>
      <c r="ACR18837" s="60"/>
      <c r="ACS18837" s="60"/>
      <c r="ACT18837" s="60"/>
      <c r="ACU18837" s="60"/>
      <c r="ACV18837" s="60"/>
      <c r="ACW18837" s="60"/>
      <c r="ACX18837" s="60"/>
      <c r="ACY18837" s="60">
        <v>1.5555693496264299E-2</v>
      </c>
      <c r="ACZ18837" s="60"/>
      <c r="ADA18837" s="60"/>
      <c r="ADB18837" s="60"/>
      <c r="ADC18837" s="60"/>
      <c r="ADD18837" s="60"/>
      <c r="ADE18837" s="60"/>
    </row>
    <row r="18838" spans="760:785" x14ac:dyDescent="0.25">
      <c r="ACF18838" s="60"/>
      <c r="ACG18838" s="60"/>
      <c r="ACH18838" s="60"/>
      <c r="ACI18838" s="60"/>
      <c r="ACJ18838" s="60"/>
      <c r="ACK18838" s="60"/>
      <c r="ACL18838" s="60"/>
      <c r="ACM18838" s="60"/>
      <c r="ACN18838" s="60"/>
      <c r="ACO18838" s="60"/>
      <c r="ACP18838" s="60"/>
      <c r="ACQ18838" s="60"/>
      <c r="ACR18838" s="60"/>
      <c r="ACS18838" s="60"/>
      <c r="ACT18838" s="60"/>
      <c r="ACU18838" s="60"/>
      <c r="ACV18838" s="60"/>
      <c r="ACW18838" s="60"/>
      <c r="ACX18838" s="60"/>
      <c r="ACY18838" s="60">
        <v>1.5555693496264299E-2</v>
      </c>
      <c r="ACZ18838" s="60"/>
      <c r="ADA18838" s="60"/>
      <c r="ADB18838" s="60"/>
      <c r="ADC18838" s="60"/>
      <c r="ADD18838" s="60"/>
      <c r="ADE18838" s="60"/>
    </row>
    <row r="18839" spans="760:785" x14ac:dyDescent="0.25">
      <c r="ACF18839" s="60"/>
      <c r="ACG18839" s="60"/>
      <c r="ACH18839" s="60"/>
      <c r="ACI18839" s="60"/>
      <c r="ACJ18839" s="60"/>
      <c r="ACK18839" s="60"/>
      <c r="ACL18839" s="60"/>
      <c r="ACM18839" s="60"/>
      <c r="ACN18839" s="60"/>
      <c r="ACO18839" s="60"/>
      <c r="ACP18839" s="60"/>
      <c r="ACQ18839" s="60"/>
      <c r="ACR18839" s="60"/>
      <c r="ACS18839" s="60"/>
      <c r="ACT18839" s="60"/>
      <c r="ACU18839" s="60"/>
      <c r="ACV18839" s="60"/>
      <c r="ACW18839" s="60"/>
      <c r="ACX18839" s="60"/>
      <c r="ACY18839" s="60">
        <v>1.5510034968117099E-2</v>
      </c>
      <c r="ACZ18839" s="60"/>
      <c r="ADA18839" s="60"/>
      <c r="ADB18839" s="60"/>
      <c r="ADC18839" s="60"/>
      <c r="ADD18839" s="60"/>
      <c r="ADE18839" s="60"/>
    </row>
    <row r="18840" spans="760:785" x14ac:dyDescent="0.25">
      <c r="ACF18840" s="60"/>
      <c r="ACG18840" s="60"/>
      <c r="ACH18840" s="60"/>
      <c r="ACI18840" s="60"/>
      <c r="ACJ18840" s="60"/>
      <c r="ACK18840" s="60"/>
      <c r="ACL18840" s="60"/>
      <c r="ACM18840" s="60"/>
      <c r="ACN18840" s="60"/>
      <c r="ACO18840" s="60"/>
      <c r="ACP18840" s="60"/>
      <c r="ACQ18840" s="60"/>
      <c r="ACR18840" s="60"/>
      <c r="ACS18840" s="60"/>
      <c r="ACT18840" s="60"/>
      <c r="ACU18840" s="60"/>
      <c r="ACV18840" s="60"/>
      <c r="ACW18840" s="60"/>
      <c r="ACX18840" s="60"/>
      <c r="ACY18840" s="60">
        <v>1.5510034968117099E-2</v>
      </c>
      <c r="ACZ18840" s="60"/>
      <c r="ADA18840" s="60"/>
      <c r="ADB18840" s="60"/>
      <c r="ADC18840" s="60"/>
      <c r="ADD18840" s="60"/>
      <c r="ADE18840" s="60"/>
    </row>
    <row r="18841" spans="760:785" x14ac:dyDescent="0.25">
      <c r="ACF18841" s="60"/>
      <c r="ACG18841" s="60"/>
      <c r="ACH18841" s="60"/>
      <c r="ACI18841" s="60"/>
      <c r="ACJ18841" s="60"/>
      <c r="ACK18841" s="60"/>
      <c r="ACL18841" s="60"/>
      <c r="ACM18841" s="60"/>
      <c r="ACN18841" s="60"/>
      <c r="ACO18841" s="60"/>
      <c r="ACP18841" s="60"/>
      <c r="ACQ18841" s="60"/>
      <c r="ACR18841" s="60"/>
      <c r="ACS18841" s="60"/>
      <c r="ACT18841" s="60"/>
      <c r="ACU18841" s="60"/>
      <c r="ACV18841" s="60"/>
      <c r="ACW18841" s="60"/>
      <c r="ACX18841" s="60"/>
      <c r="ACY18841" s="60">
        <v>1.54755648382956E-2</v>
      </c>
      <c r="ACZ18841" s="60"/>
      <c r="ADA18841" s="60"/>
      <c r="ADB18841" s="60"/>
      <c r="ADC18841" s="60"/>
      <c r="ADD18841" s="60"/>
      <c r="ADE18841" s="60"/>
    </row>
    <row r="18842" spans="760:785" x14ac:dyDescent="0.25">
      <c r="ACF18842" s="60"/>
      <c r="ACG18842" s="60"/>
      <c r="ACH18842" s="60"/>
      <c r="ACI18842" s="60"/>
      <c r="ACJ18842" s="60"/>
      <c r="ACK18842" s="60"/>
      <c r="ACL18842" s="60"/>
      <c r="ACM18842" s="60"/>
      <c r="ACN18842" s="60"/>
      <c r="ACO18842" s="60"/>
      <c r="ACP18842" s="60"/>
      <c r="ACQ18842" s="60"/>
      <c r="ACR18842" s="60"/>
      <c r="ACS18842" s="60"/>
      <c r="ACT18842" s="60"/>
      <c r="ACU18842" s="60"/>
      <c r="ACV18842" s="60"/>
      <c r="ACW18842" s="60"/>
      <c r="ACX18842" s="60"/>
      <c r="ACY18842" s="60">
        <v>1.54755648382956E-2</v>
      </c>
      <c r="ACZ18842" s="60"/>
      <c r="ADA18842" s="60"/>
      <c r="ADB18842" s="60"/>
      <c r="ADC18842" s="60"/>
      <c r="ADD18842" s="60"/>
      <c r="ADE18842" s="60"/>
    </row>
    <row r="18843" spans="760:785" x14ac:dyDescent="0.25">
      <c r="ACF18843" s="60"/>
      <c r="ACG18843" s="60"/>
      <c r="ACH18843" s="60"/>
      <c r="ACI18843" s="60"/>
      <c r="ACJ18843" s="60"/>
      <c r="ACK18843" s="60"/>
      <c r="ACL18843" s="60"/>
      <c r="ACM18843" s="60"/>
      <c r="ACN18843" s="60"/>
      <c r="ACO18843" s="60"/>
      <c r="ACP18843" s="60"/>
      <c r="ACQ18843" s="60"/>
      <c r="ACR18843" s="60"/>
      <c r="ACS18843" s="60"/>
      <c r="ACT18843" s="60"/>
      <c r="ACU18843" s="60"/>
      <c r="ACV18843" s="60"/>
      <c r="ACW18843" s="60"/>
      <c r="ACX18843" s="60"/>
      <c r="ACY18843" s="60">
        <v>1.5379624837842399E-2</v>
      </c>
      <c r="ACZ18843" s="60"/>
      <c r="ADA18843" s="60"/>
      <c r="ADB18843" s="60"/>
      <c r="ADC18843" s="60"/>
      <c r="ADD18843" s="60"/>
      <c r="ADE18843" s="60"/>
    </row>
    <row r="18844" spans="760:785" x14ac:dyDescent="0.25">
      <c r="ACF18844" s="60"/>
      <c r="ACG18844" s="60"/>
      <c r="ACH18844" s="60"/>
      <c r="ACI18844" s="60"/>
      <c r="ACJ18844" s="60"/>
      <c r="ACK18844" s="60"/>
      <c r="ACL18844" s="60"/>
      <c r="ACM18844" s="60"/>
      <c r="ACN18844" s="60"/>
      <c r="ACO18844" s="60"/>
      <c r="ACP18844" s="60"/>
      <c r="ACQ18844" s="60"/>
      <c r="ACR18844" s="60"/>
      <c r="ACS18844" s="60"/>
      <c r="ACT18844" s="60"/>
      <c r="ACU18844" s="60"/>
      <c r="ACV18844" s="60"/>
      <c r="ACW18844" s="60"/>
      <c r="ACX18844" s="60"/>
      <c r="ACY18844" s="60">
        <v>1.5379624837842399E-2</v>
      </c>
      <c r="ACZ18844" s="60"/>
      <c r="ADA18844" s="60"/>
      <c r="ADB18844" s="60"/>
      <c r="ADC18844" s="60"/>
      <c r="ADD18844" s="60"/>
      <c r="ADE18844" s="60"/>
    </row>
    <row r="18845" spans="760:785" x14ac:dyDescent="0.25">
      <c r="ACF18845" s="60"/>
      <c r="ACG18845" s="60"/>
      <c r="ACH18845" s="60"/>
      <c r="ACI18845" s="60"/>
      <c r="ACJ18845" s="60"/>
      <c r="ACK18845" s="60"/>
      <c r="ACL18845" s="60"/>
      <c r="ACM18845" s="60"/>
      <c r="ACN18845" s="60"/>
      <c r="ACO18845" s="60"/>
      <c r="ACP18845" s="60"/>
      <c r="ACQ18845" s="60"/>
      <c r="ACR18845" s="60"/>
      <c r="ACS18845" s="60"/>
      <c r="ACT18845" s="60"/>
      <c r="ACU18845" s="60"/>
      <c r="ACV18845" s="60"/>
      <c r="ACW18845" s="60"/>
      <c r="ACX18845" s="60"/>
      <c r="ACY18845" s="60">
        <v>1.53054969999195E-2</v>
      </c>
      <c r="ACZ18845" s="60"/>
      <c r="ADA18845" s="60"/>
      <c r="ADB18845" s="60"/>
      <c r="ADC18845" s="60"/>
      <c r="ADD18845" s="60"/>
      <c r="ADE18845" s="60"/>
    </row>
    <row r="18846" spans="760:785" x14ac:dyDescent="0.25">
      <c r="ACF18846" s="60"/>
      <c r="ACG18846" s="60"/>
      <c r="ACH18846" s="60"/>
      <c r="ACI18846" s="60"/>
      <c r="ACJ18846" s="60"/>
      <c r="ACK18846" s="60"/>
      <c r="ACL18846" s="60"/>
      <c r="ACM18846" s="60"/>
      <c r="ACN18846" s="60"/>
      <c r="ACO18846" s="60"/>
      <c r="ACP18846" s="60"/>
      <c r="ACQ18846" s="60"/>
      <c r="ACR18846" s="60"/>
      <c r="ACS18846" s="60"/>
      <c r="ACT18846" s="60"/>
      <c r="ACU18846" s="60"/>
      <c r="ACV18846" s="60"/>
      <c r="ACW18846" s="60"/>
      <c r="ACX18846" s="60"/>
      <c r="ACY18846" s="60">
        <v>1.53054969999195E-2</v>
      </c>
      <c r="ACZ18846" s="60"/>
      <c r="ADA18846" s="60"/>
      <c r="ADB18846" s="60"/>
      <c r="ADC18846" s="60"/>
      <c r="ADD18846" s="60"/>
      <c r="ADE18846" s="60"/>
    </row>
    <row r="18847" spans="760:785" x14ac:dyDescent="0.25">
      <c r="ACF18847" s="60"/>
      <c r="ACG18847" s="60"/>
      <c r="ACH18847" s="60"/>
      <c r="ACI18847" s="60"/>
      <c r="ACJ18847" s="60"/>
      <c r="ACK18847" s="60"/>
      <c r="ACL18847" s="60"/>
      <c r="ACM18847" s="60"/>
      <c r="ACN18847" s="60"/>
      <c r="ACO18847" s="60"/>
      <c r="ACP18847" s="60"/>
      <c r="ACQ18847" s="60"/>
      <c r="ACR18847" s="60"/>
      <c r="ACS18847" s="60"/>
      <c r="ACT18847" s="60"/>
      <c r="ACU18847" s="60"/>
      <c r="ACV18847" s="60"/>
      <c r="ACW18847" s="60"/>
      <c r="ACX18847" s="60"/>
      <c r="ACY18847" s="60">
        <v>1.5289055812639001E-2</v>
      </c>
      <c r="ACZ18847" s="60"/>
      <c r="ADA18847" s="60"/>
      <c r="ADB18847" s="60"/>
      <c r="ADC18847" s="60"/>
      <c r="ADD18847" s="60"/>
      <c r="ADE18847" s="60"/>
    </row>
    <row r="18848" spans="760:785" x14ac:dyDescent="0.25">
      <c r="ACF18848" s="60"/>
      <c r="ACG18848" s="60"/>
      <c r="ACH18848" s="60"/>
      <c r="ACI18848" s="60"/>
      <c r="ACJ18848" s="60"/>
      <c r="ACK18848" s="60"/>
      <c r="ACL18848" s="60"/>
      <c r="ACM18848" s="60"/>
      <c r="ACN18848" s="60"/>
      <c r="ACO18848" s="60"/>
      <c r="ACP18848" s="60"/>
      <c r="ACQ18848" s="60"/>
      <c r="ACR18848" s="60"/>
      <c r="ACS18848" s="60"/>
      <c r="ACT18848" s="60"/>
      <c r="ACU18848" s="60"/>
      <c r="ACV18848" s="60"/>
      <c r="ACW18848" s="60"/>
      <c r="ACX18848" s="60"/>
      <c r="ACY18848" s="60">
        <v>1.5289055812639001E-2</v>
      </c>
      <c r="ACZ18848" s="60"/>
      <c r="ADA18848" s="60"/>
      <c r="ADB18848" s="60"/>
      <c r="ADC18848" s="60"/>
      <c r="ADD18848" s="60"/>
      <c r="ADE18848" s="60"/>
    </row>
    <row r="18849" spans="760:785" x14ac:dyDescent="0.25">
      <c r="ACF18849" s="60"/>
      <c r="ACG18849" s="60"/>
      <c r="ACH18849" s="60"/>
      <c r="ACI18849" s="60"/>
      <c r="ACJ18849" s="60"/>
      <c r="ACK18849" s="60"/>
      <c r="ACL18849" s="60"/>
      <c r="ACM18849" s="60"/>
      <c r="ACN18849" s="60"/>
      <c r="ACO18849" s="60"/>
      <c r="ACP18849" s="60"/>
      <c r="ACQ18849" s="60"/>
      <c r="ACR18849" s="60"/>
      <c r="ACS18849" s="60"/>
      <c r="ACT18849" s="60"/>
      <c r="ACU18849" s="60"/>
      <c r="ACV18849" s="60"/>
      <c r="ACW18849" s="60"/>
      <c r="ACX18849" s="60"/>
      <c r="ACY18849" s="60">
        <v>1.5280461411477E-2</v>
      </c>
      <c r="ACZ18849" s="60"/>
      <c r="ADA18849" s="60"/>
      <c r="ADB18849" s="60"/>
      <c r="ADC18849" s="60"/>
      <c r="ADD18849" s="60"/>
      <c r="ADE18849" s="60"/>
    </row>
    <row r="18850" spans="760:785" x14ac:dyDescent="0.25">
      <c r="ACF18850" s="60"/>
      <c r="ACG18850" s="60"/>
      <c r="ACH18850" s="60"/>
      <c r="ACI18850" s="60"/>
      <c r="ACJ18850" s="60"/>
      <c r="ACK18850" s="60"/>
      <c r="ACL18850" s="60"/>
      <c r="ACM18850" s="60"/>
      <c r="ACN18850" s="60"/>
      <c r="ACO18850" s="60"/>
      <c r="ACP18850" s="60"/>
      <c r="ACQ18850" s="60"/>
      <c r="ACR18850" s="60"/>
      <c r="ACS18850" s="60"/>
      <c r="ACT18850" s="60"/>
      <c r="ACU18850" s="60"/>
      <c r="ACV18850" s="60"/>
      <c r="ACW18850" s="60"/>
      <c r="ACX18850" s="60"/>
      <c r="ACY18850" s="60">
        <v>1.5280461411477E-2</v>
      </c>
      <c r="ACZ18850" s="60"/>
      <c r="ADA18850" s="60"/>
      <c r="ADB18850" s="60"/>
      <c r="ADC18850" s="60"/>
      <c r="ADD18850" s="60"/>
      <c r="ADE18850" s="60"/>
    </row>
    <row r="18851" spans="760:785" x14ac:dyDescent="0.25">
      <c r="ACF18851" s="60"/>
      <c r="ACG18851" s="60"/>
      <c r="ACH18851" s="60"/>
      <c r="ACI18851" s="60"/>
      <c r="ACJ18851" s="60"/>
      <c r="ACK18851" s="60"/>
      <c r="ACL18851" s="60"/>
      <c r="ACM18851" s="60"/>
      <c r="ACN18851" s="60"/>
      <c r="ACO18851" s="60"/>
      <c r="ACP18851" s="60"/>
      <c r="ACQ18851" s="60"/>
      <c r="ACR18851" s="60"/>
      <c r="ACS18851" s="60"/>
      <c r="ACT18851" s="60"/>
      <c r="ACU18851" s="60"/>
      <c r="ACV18851" s="60"/>
      <c r="ACW18851" s="60"/>
      <c r="ACX18851" s="60"/>
      <c r="ACY18851" s="60">
        <v>1.5268885909970701E-2</v>
      </c>
      <c r="ACZ18851" s="60"/>
      <c r="ADA18851" s="60"/>
      <c r="ADB18851" s="60"/>
      <c r="ADC18851" s="60"/>
      <c r="ADD18851" s="60"/>
      <c r="ADE18851" s="60"/>
    </row>
    <row r="18852" spans="760:785" x14ac:dyDescent="0.25">
      <c r="ACF18852" s="60"/>
      <c r="ACG18852" s="60"/>
      <c r="ACH18852" s="60"/>
      <c r="ACI18852" s="60"/>
      <c r="ACJ18852" s="60"/>
      <c r="ACK18852" s="60"/>
      <c r="ACL18852" s="60"/>
      <c r="ACM18852" s="60"/>
      <c r="ACN18852" s="60"/>
      <c r="ACO18852" s="60"/>
      <c r="ACP18852" s="60"/>
      <c r="ACQ18852" s="60"/>
      <c r="ACR18852" s="60"/>
      <c r="ACS18852" s="60"/>
      <c r="ACT18852" s="60"/>
      <c r="ACU18852" s="60"/>
      <c r="ACV18852" s="60"/>
      <c r="ACW18852" s="60"/>
      <c r="ACX18852" s="60"/>
      <c r="ACY18852" s="60">
        <v>1.5268885909970701E-2</v>
      </c>
      <c r="ACZ18852" s="60"/>
      <c r="ADA18852" s="60"/>
      <c r="ADB18852" s="60"/>
      <c r="ADC18852" s="60"/>
      <c r="ADD18852" s="60"/>
      <c r="ADE18852" s="60"/>
    </row>
    <row r="18853" spans="760:785" x14ac:dyDescent="0.25">
      <c r="ACF18853" s="60"/>
      <c r="ACG18853" s="60"/>
      <c r="ACH18853" s="60"/>
      <c r="ACI18853" s="60"/>
      <c r="ACJ18853" s="60"/>
      <c r="ACK18853" s="60"/>
      <c r="ACL18853" s="60"/>
      <c r="ACM18853" s="60"/>
      <c r="ACN18853" s="60"/>
      <c r="ACO18853" s="60"/>
      <c r="ACP18853" s="60"/>
      <c r="ACQ18853" s="60"/>
      <c r="ACR18853" s="60"/>
      <c r="ACS18853" s="60"/>
      <c r="ACT18853" s="60"/>
      <c r="ACU18853" s="60"/>
      <c r="ACV18853" s="60"/>
      <c r="ACW18853" s="60"/>
      <c r="ACX18853" s="60"/>
      <c r="ACY18853" s="60">
        <v>1.5249620216869399E-2</v>
      </c>
      <c r="ACZ18853" s="60"/>
      <c r="ADA18853" s="60"/>
      <c r="ADB18853" s="60"/>
      <c r="ADC18853" s="60"/>
      <c r="ADD18853" s="60"/>
      <c r="ADE18853" s="60"/>
    </row>
    <row r="18854" spans="760:785" x14ac:dyDescent="0.25">
      <c r="ACF18854" s="60"/>
      <c r="ACG18854" s="60"/>
      <c r="ACH18854" s="60"/>
      <c r="ACI18854" s="60"/>
      <c r="ACJ18854" s="60"/>
      <c r="ACK18854" s="60"/>
      <c r="ACL18854" s="60"/>
      <c r="ACM18854" s="60"/>
      <c r="ACN18854" s="60"/>
      <c r="ACO18854" s="60"/>
      <c r="ACP18854" s="60"/>
      <c r="ACQ18854" s="60"/>
      <c r="ACR18854" s="60"/>
      <c r="ACS18854" s="60"/>
      <c r="ACT18854" s="60"/>
      <c r="ACU18854" s="60"/>
      <c r="ACV18854" s="60"/>
      <c r="ACW18854" s="60"/>
      <c r="ACX18854" s="60"/>
      <c r="ACY18854" s="60">
        <v>1.5249620216869399E-2</v>
      </c>
      <c r="ACZ18854" s="60"/>
      <c r="ADA18854" s="60"/>
      <c r="ADB18854" s="60"/>
      <c r="ADC18854" s="60"/>
      <c r="ADD18854" s="60"/>
      <c r="ADE18854" s="60"/>
    </row>
    <row r="18855" spans="760:785" x14ac:dyDescent="0.25">
      <c r="ACF18855" s="60"/>
      <c r="ACG18855" s="60"/>
      <c r="ACH18855" s="60"/>
      <c r="ACI18855" s="60"/>
      <c r="ACJ18855" s="60"/>
      <c r="ACK18855" s="60"/>
      <c r="ACL18855" s="60"/>
      <c r="ACM18855" s="60"/>
      <c r="ACN18855" s="60"/>
      <c r="ACO18855" s="60"/>
      <c r="ACP18855" s="60"/>
      <c r="ACQ18855" s="60"/>
      <c r="ACR18855" s="60"/>
      <c r="ACS18855" s="60"/>
      <c r="ACT18855" s="60"/>
      <c r="ACU18855" s="60"/>
      <c r="ACV18855" s="60"/>
      <c r="ACW18855" s="60"/>
      <c r="ACX18855" s="60"/>
      <c r="ACY18855" s="60">
        <v>1.52293522351933E-2</v>
      </c>
      <c r="ACZ18855" s="60"/>
      <c r="ADA18855" s="60"/>
      <c r="ADB18855" s="60"/>
      <c r="ADC18855" s="60"/>
      <c r="ADD18855" s="60"/>
      <c r="ADE18855" s="60"/>
    </row>
    <row r="18856" spans="760:785" x14ac:dyDescent="0.25">
      <c r="ACF18856" s="60"/>
      <c r="ACG18856" s="60"/>
      <c r="ACH18856" s="60"/>
      <c r="ACI18856" s="60"/>
      <c r="ACJ18856" s="60"/>
      <c r="ACK18856" s="60"/>
      <c r="ACL18856" s="60"/>
      <c r="ACM18856" s="60"/>
      <c r="ACN18856" s="60"/>
      <c r="ACO18856" s="60"/>
      <c r="ACP18856" s="60"/>
      <c r="ACQ18856" s="60"/>
      <c r="ACR18856" s="60"/>
      <c r="ACS18856" s="60"/>
      <c r="ACT18856" s="60"/>
      <c r="ACU18856" s="60"/>
      <c r="ACV18856" s="60"/>
      <c r="ACW18856" s="60"/>
      <c r="ACX18856" s="60"/>
      <c r="ACY18856" s="60">
        <v>1.52293522351933E-2</v>
      </c>
      <c r="ACZ18856" s="60"/>
      <c r="ADA18856" s="60"/>
      <c r="ADB18856" s="60"/>
      <c r="ADC18856" s="60"/>
      <c r="ADD18856" s="60"/>
      <c r="ADE18856" s="60"/>
    </row>
    <row r="18857" spans="760:785" x14ac:dyDescent="0.25">
      <c r="ACF18857" s="60"/>
      <c r="ACG18857" s="60"/>
      <c r="ACH18857" s="60"/>
      <c r="ACI18857" s="60"/>
      <c r="ACJ18857" s="60"/>
      <c r="ACK18857" s="60"/>
      <c r="ACL18857" s="60"/>
      <c r="ACM18857" s="60"/>
      <c r="ACN18857" s="60"/>
      <c r="ACO18857" s="60"/>
      <c r="ACP18857" s="60"/>
      <c r="ACQ18857" s="60"/>
      <c r="ACR18857" s="60"/>
      <c r="ACS18857" s="60"/>
      <c r="ACT18857" s="60"/>
      <c r="ACU18857" s="60"/>
      <c r="ACV18857" s="60"/>
      <c r="ACW18857" s="60"/>
      <c r="ACX18857" s="60"/>
      <c r="ACY18857" s="60">
        <v>1.52176457238546E-2</v>
      </c>
      <c r="ACZ18857" s="60"/>
      <c r="ADA18857" s="60"/>
      <c r="ADB18857" s="60"/>
      <c r="ADC18857" s="60"/>
      <c r="ADD18857" s="60"/>
      <c r="ADE18857" s="60"/>
    </row>
    <row r="18858" spans="760:785" x14ac:dyDescent="0.25">
      <c r="ACF18858" s="60"/>
      <c r="ACG18858" s="60"/>
      <c r="ACH18858" s="60"/>
      <c r="ACI18858" s="60"/>
      <c r="ACJ18858" s="60"/>
      <c r="ACK18858" s="60"/>
      <c r="ACL18858" s="60"/>
      <c r="ACM18858" s="60"/>
      <c r="ACN18858" s="60"/>
      <c r="ACO18858" s="60"/>
      <c r="ACP18858" s="60"/>
      <c r="ACQ18858" s="60"/>
      <c r="ACR18858" s="60"/>
      <c r="ACS18858" s="60"/>
      <c r="ACT18858" s="60"/>
      <c r="ACU18858" s="60"/>
      <c r="ACV18858" s="60"/>
      <c r="ACW18858" s="60"/>
      <c r="ACX18858" s="60"/>
      <c r="ACY18858" s="60">
        <v>1.52176457238546E-2</v>
      </c>
      <c r="ACZ18858" s="60"/>
      <c r="ADA18858" s="60"/>
      <c r="ADB18858" s="60"/>
      <c r="ADC18858" s="60"/>
      <c r="ADD18858" s="60"/>
      <c r="ADE18858" s="60"/>
    </row>
    <row r="18859" spans="760:785" x14ac:dyDescent="0.25">
      <c r="ACF18859" s="60"/>
      <c r="ACG18859" s="60"/>
      <c r="ACH18859" s="60"/>
      <c r="ACI18859" s="60"/>
      <c r="ACJ18859" s="60"/>
      <c r="ACK18859" s="60"/>
      <c r="ACL18859" s="60"/>
      <c r="ACM18859" s="60"/>
      <c r="ACN18859" s="60"/>
      <c r="ACO18859" s="60"/>
      <c r="ACP18859" s="60"/>
      <c r="ACQ18859" s="60"/>
      <c r="ACR18859" s="60"/>
      <c r="ACS18859" s="60"/>
      <c r="ACT18859" s="60"/>
      <c r="ACU18859" s="60"/>
      <c r="ACV18859" s="60"/>
      <c r="ACW18859" s="60"/>
      <c r="ACX18859" s="60"/>
      <c r="ACY18859" s="60">
        <v>1.52100984916262E-2</v>
      </c>
      <c r="ACZ18859" s="60"/>
      <c r="ADA18859" s="60"/>
      <c r="ADB18859" s="60"/>
      <c r="ADC18859" s="60"/>
      <c r="ADD18859" s="60"/>
      <c r="ADE18859" s="60"/>
    </row>
    <row r="18860" spans="760:785" x14ac:dyDescent="0.25">
      <c r="ACF18860" s="60"/>
      <c r="ACG18860" s="60"/>
      <c r="ACH18860" s="60"/>
      <c r="ACI18860" s="60"/>
      <c r="ACJ18860" s="60"/>
      <c r="ACK18860" s="60"/>
      <c r="ACL18860" s="60"/>
      <c r="ACM18860" s="60"/>
      <c r="ACN18860" s="60"/>
      <c r="ACO18860" s="60"/>
      <c r="ACP18860" s="60"/>
      <c r="ACQ18860" s="60"/>
      <c r="ACR18860" s="60"/>
      <c r="ACS18860" s="60"/>
      <c r="ACT18860" s="60"/>
      <c r="ACU18860" s="60"/>
      <c r="ACV18860" s="60"/>
      <c r="ACW18860" s="60"/>
      <c r="ACX18860" s="60"/>
      <c r="ACY18860" s="60">
        <v>1.52100984916262E-2</v>
      </c>
      <c r="ACZ18860" s="60"/>
      <c r="ADA18860" s="60"/>
      <c r="ADB18860" s="60"/>
      <c r="ADC18860" s="60"/>
      <c r="ADD18860" s="60"/>
      <c r="ADE18860" s="60"/>
    </row>
    <row r="18861" spans="760:785" x14ac:dyDescent="0.25">
      <c r="ACF18861" s="60"/>
      <c r="ACG18861" s="60"/>
      <c r="ACH18861" s="60"/>
      <c r="ACI18861" s="60"/>
      <c r="ACJ18861" s="60"/>
      <c r="ACK18861" s="60"/>
      <c r="ACL18861" s="60"/>
      <c r="ACM18861" s="60"/>
      <c r="ACN18861" s="60"/>
      <c r="ACO18861" s="60"/>
      <c r="ACP18861" s="60"/>
      <c r="ACQ18861" s="60"/>
      <c r="ACR18861" s="60"/>
      <c r="ACS18861" s="60"/>
      <c r="ACT18861" s="60"/>
      <c r="ACU18861" s="60"/>
      <c r="ACV18861" s="60"/>
      <c r="ACW18861" s="60"/>
      <c r="ACX18861" s="60"/>
      <c r="ACY18861" s="60">
        <v>1.5199614578469901E-2</v>
      </c>
      <c r="ACZ18861" s="60"/>
      <c r="ADA18861" s="60"/>
      <c r="ADB18861" s="60"/>
      <c r="ADC18861" s="60"/>
      <c r="ADD18861" s="60"/>
      <c r="ADE18861" s="60"/>
    </row>
    <row r="18862" spans="760:785" x14ac:dyDescent="0.25">
      <c r="ACF18862" s="60"/>
      <c r="ACG18862" s="60"/>
      <c r="ACH18862" s="60"/>
      <c r="ACI18862" s="60"/>
      <c r="ACJ18862" s="60"/>
      <c r="ACK18862" s="60"/>
      <c r="ACL18862" s="60"/>
      <c r="ACM18862" s="60"/>
      <c r="ACN18862" s="60"/>
      <c r="ACO18862" s="60"/>
      <c r="ACP18862" s="60"/>
      <c r="ACQ18862" s="60"/>
      <c r="ACR18862" s="60"/>
      <c r="ACS18862" s="60"/>
      <c r="ACT18862" s="60"/>
      <c r="ACU18862" s="60"/>
      <c r="ACV18862" s="60"/>
      <c r="ACW18862" s="60"/>
      <c r="ACX18862" s="60"/>
      <c r="ACY18862" s="60">
        <v>1.5199614578469901E-2</v>
      </c>
      <c r="ACZ18862" s="60"/>
      <c r="ADA18862" s="60"/>
      <c r="ADB18862" s="60"/>
      <c r="ADC18862" s="60"/>
      <c r="ADD18862" s="60"/>
      <c r="ADE18862" s="60"/>
    </row>
    <row r="18863" spans="760:785" x14ac:dyDescent="0.25">
      <c r="ACF18863" s="60"/>
      <c r="ACG18863" s="60"/>
      <c r="ACH18863" s="60"/>
      <c r="ACI18863" s="60"/>
      <c r="ACJ18863" s="60"/>
      <c r="ACK18863" s="60"/>
      <c r="ACL18863" s="60"/>
      <c r="ACM18863" s="60"/>
      <c r="ACN18863" s="60"/>
      <c r="ACO18863" s="60"/>
      <c r="ACP18863" s="60"/>
      <c r="ACQ18863" s="60"/>
      <c r="ACR18863" s="60"/>
      <c r="ACS18863" s="60"/>
      <c r="ACT18863" s="60"/>
      <c r="ACU18863" s="60"/>
      <c r="ACV18863" s="60"/>
      <c r="ACW18863" s="60"/>
      <c r="ACX18863" s="60"/>
      <c r="ACY18863" s="60">
        <v>1.516771167606E-2</v>
      </c>
      <c r="ACZ18863" s="60"/>
      <c r="ADA18863" s="60"/>
      <c r="ADB18863" s="60"/>
      <c r="ADC18863" s="60"/>
      <c r="ADD18863" s="60"/>
      <c r="ADE18863" s="60"/>
    </row>
    <row r="18864" spans="760:785" x14ac:dyDescent="0.25">
      <c r="ACF18864" s="60"/>
      <c r="ACG18864" s="60"/>
      <c r="ACH18864" s="60"/>
      <c r="ACI18864" s="60"/>
      <c r="ACJ18864" s="60"/>
      <c r="ACK18864" s="60"/>
      <c r="ACL18864" s="60"/>
      <c r="ACM18864" s="60"/>
      <c r="ACN18864" s="60"/>
      <c r="ACO18864" s="60"/>
      <c r="ACP18864" s="60"/>
      <c r="ACQ18864" s="60"/>
      <c r="ACR18864" s="60"/>
      <c r="ACS18864" s="60"/>
      <c r="ACT18864" s="60"/>
      <c r="ACU18864" s="60"/>
      <c r="ACV18864" s="60"/>
      <c r="ACW18864" s="60"/>
      <c r="ACX18864" s="60"/>
      <c r="ACY18864" s="60">
        <v>1.516771167606E-2</v>
      </c>
      <c r="ACZ18864" s="60"/>
      <c r="ADA18864" s="60"/>
      <c r="ADB18864" s="60"/>
      <c r="ADC18864" s="60"/>
      <c r="ADD18864" s="60"/>
      <c r="ADE18864" s="60"/>
    </row>
    <row r="18865" spans="760:785" x14ac:dyDescent="0.25">
      <c r="ACF18865" s="60"/>
      <c r="ACG18865" s="60"/>
      <c r="ACH18865" s="60"/>
      <c r="ACI18865" s="60"/>
      <c r="ACJ18865" s="60"/>
      <c r="ACK18865" s="60"/>
      <c r="ACL18865" s="60"/>
      <c r="ACM18865" s="60"/>
      <c r="ACN18865" s="60"/>
      <c r="ACO18865" s="60"/>
      <c r="ACP18865" s="60"/>
      <c r="ACQ18865" s="60"/>
      <c r="ACR18865" s="60"/>
      <c r="ACS18865" s="60"/>
      <c r="ACT18865" s="60"/>
      <c r="ACU18865" s="60"/>
      <c r="ACV18865" s="60"/>
      <c r="ACW18865" s="60"/>
      <c r="ACX18865" s="60"/>
      <c r="ACY18865" s="60">
        <v>1.5132251530225301E-2</v>
      </c>
      <c r="ACZ18865" s="60"/>
      <c r="ADA18865" s="60"/>
      <c r="ADB18865" s="60"/>
      <c r="ADC18865" s="60"/>
      <c r="ADD18865" s="60"/>
      <c r="ADE18865" s="60"/>
    </row>
    <row r="18866" spans="760:785" x14ac:dyDescent="0.25">
      <c r="ACF18866" s="60"/>
      <c r="ACG18866" s="60"/>
      <c r="ACH18866" s="60"/>
      <c r="ACI18866" s="60"/>
      <c r="ACJ18866" s="60"/>
      <c r="ACK18866" s="60"/>
      <c r="ACL18866" s="60"/>
      <c r="ACM18866" s="60"/>
      <c r="ACN18866" s="60"/>
      <c r="ACO18866" s="60"/>
      <c r="ACP18866" s="60"/>
      <c r="ACQ18866" s="60"/>
      <c r="ACR18866" s="60"/>
      <c r="ACS18866" s="60"/>
      <c r="ACT18866" s="60"/>
      <c r="ACU18866" s="60"/>
      <c r="ACV18866" s="60"/>
      <c r="ACW18866" s="60"/>
      <c r="ACX18866" s="60"/>
      <c r="ACY18866" s="60">
        <v>1.5132251530225301E-2</v>
      </c>
      <c r="ACZ18866" s="60"/>
      <c r="ADA18866" s="60"/>
      <c r="ADB18866" s="60"/>
      <c r="ADC18866" s="60"/>
      <c r="ADD18866" s="60"/>
      <c r="ADE18866" s="60"/>
    </row>
    <row r="18867" spans="760:785" x14ac:dyDescent="0.25">
      <c r="ACF18867" s="60"/>
      <c r="ACG18867" s="60"/>
      <c r="ACH18867" s="60"/>
      <c r="ACI18867" s="60"/>
      <c r="ACJ18867" s="60"/>
      <c r="ACK18867" s="60"/>
      <c r="ACL18867" s="60"/>
      <c r="ACM18867" s="60"/>
      <c r="ACN18867" s="60"/>
      <c r="ACO18867" s="60"/>
      <c r="ACP18867" s="60"/>
      <c r="ACQ18867" s="60"/>
      <c r="ACR18867" s="60"/>
      <c r="ACS18867" s="60"/>
      <c r="ACT18867" s="60"/>
      <c r="ACU18867" s="60"/>
      <c r="ACV18867" s="60"/>
      <c r="ACW18867" s="60"/>
      <c r="ACX18867" s="60"/>
      <c r="ACY18867" s="60">
        <v>1.5130708043967701E-2</v>
      </c>
      <c r="ACZ18867" s="60"/>
      <c r="ADA18867" s="60"/>
      <c r="ADB18867" s="60"/>
      <c r="ADC18867" s="60"/>
      <c r="ADD18867" s="60"/>
      <c r="ADE18867" s="60"/>
    </row>
    <row r="18868" spans="760:785" x14ac:dyDescent="0.25">
      <c r="ACF18868" s="60"/>
      <c r="ACG18868" s="60"/>
      <c r="ACH18868" s="60"/>
      <c r="ACI18868" s="60"/>
      <c r="ACJ18868" s="60"/>
      <c r="ACK18868" s="60"/>
      <c r="ACL18868" s="60"/>
      <c r="ACM18868" s="60"/>
      <c r="ACN18868" s="60"/>
      <c r="ACO18868" s="60"/>
      <c r="ACP18868" s="60"/>
      <c r="ACQ18868" s="60"/>
      <c r="ACR18868" s="60"/>
      <c r="ACS18868" s="60"/>
      <c r="ACT18868" s="60"/>
      <c r="ACU18868" s="60"/>
      <c r="ACV18868" s="60"/>
      <c r="ACW18868" s="60"/>
      <c r="ACX18868" s="60"/>
      <c r="ACY18868" s="60">
        <v>1.5130708043967701E-2</v>
      </c>
      <c r="ACZ18868" s="60"/>
      <c r="ADA18868" s="60"/>
      <c r="ADB18868" s="60"/>
      <c r="ADC18868" s="60"/>
      <c r="ADD18868" s="60"/>
      <c r="ADE18868" s="60"/>
    </row>
    <row r="18869" spans="760:785" x14ac:dyDescent="0.25">
      <c r="ACF18869" s="60"/>
      <c r="ACG18869" s="60"/>
      <c r="ACH18869" s="60"/>
      <c r="ACI18869" s="60"/>
      <c r="ACJ18869" s="60"/>
      <c r="ACK18869" s="60"/>
      <c r="ACL18869" s="60"/>
      <c r="ACM18869" s="60"/>
      <c r="ACN18869" s="60"/>
      <c r="ACO18869" s="60"/>
      <c r="ACP18869" s="60"/>
      <c r="ACQ18869" s="60"/>
      <c r="ACR18869" s="60"/>
      <c r="ACS18869" s="60"/>
      <c r="ACT18869" s="60"/>
      <c r="ACU18869" s="60"/>
      <c r="ACV18869" s="60"/>
      <c r="ACW18869" s="60"/>
      <c r="ACX18869" s="60"/>
      <c r="ACY18869" s="60">
        <v>1.51256060998786E-2</v>
      </c>
      <c r="ACZ18869" s="60"/>
      <c r="ADA18869" s="60"/>
      <c r="ADB18869" s="60"/>
      <c r="ADC18869" s="60"/>
      <c r="ADD18869" s="60"/>
      <c r="ADE18869" s="60"/>
    </row>
    <row r="18870" spans="760:785" x14ac:dyDescent="0.25">
      <c r="ACF18870" s="60"/>
      <c r="ACG18870" s="60"/>
      <c r="ACH18870" s="60"/>
      <c r="ACI18870" s="60"/>
      <c r="ACJ18870" s="60"/>
      <c r="ACK18870" s="60"/>
      <c r="ACL18870" s="60"/>
      <c r="ACM18870" s="60"/>
      <c r="ACN18870" s="60"/>
      <c r="ACO18870" s="60"/>
      <c r="ACP18870" s="60"/>
      <c r="ACQ18870" s="60"/>
      <c r="ACR18870" s="60"/>
      <c r="ACS18870" s="60"/>
      <c r="ACT18870" s="60"/>
      <c r="ACU18870" s="60"/>
      <c r="ACV18870" s="60"/>
      <c r="ACW18870" s="60"/>
      <c r="ACX18870" s="60"/>
      <c r="ACY18870" s="60">
        <v>1.51256060998786E-2</v>
      </c>
      <c r="ACZ18870" s="60"/>
      <c r="ADA18870" s="60"/>
      <c r="ADB18870" s="60"/>
      <c r="ADC18870" s="60"/>
      <c r="ADD18870" s="60"/>
      <c r="ADE18870" s="60"/>
    </row>
    <row r="18871" spans="760:785" x14ac:dyDescent="0.25">
      <c r="ACF18871" s="60"/>
      <c r="ACG18871" s="60"/>
      <c r="ACH18871" s="60"/>
      <c r="ACI18871" s="60"/>
      <c r="ACJ18871" s="60"/>
      <c r="ACK18871" s="60"/>
      <c r="ACL18871" s="60"/>
      <c r="ACM18871" s="60"/>
      <c r="ACN18871" s="60"/>
      <c r="ACO18871" s="60"/>
      <c r="ACP18871" s="60"/>
      <c r="ACQ18871" s="60"/>
      <c r="ACR18871" s="60"/>
      <c r="ACS18871" s="60"/>
      <c r="ACT18871" s="60"/>
      <c r="ACU18871" s="60"/>
      <c r="ACV18871" s="60"/>
      <c r="ACW18871" s="60"/>
      <c r="ACX18871" s="60"/>
      <c r="ACY18871" s="60">
        <v>1.5102177629109601E-2</v>
      </c>
      <c r="ACZ18871" s="60"/>
      <c r="ADA18871" s="60"/>
      <c r="ADB18871" s="60"/>
      <c r="ADC18871" s="60"/>
      <c r="ADD18871" s="60"/>
      <c r="ADE18871" s="60"/>
    </row>
    <row r="18872" spans="760:785" x14ac:dyDescent="0.25">
      <c r="ACF18872" s="60"/>
      <c r="ACG18872" s="60"/>
      <c r="ACH18872" s="60"/>
      <c r="ACI18872" s="60"/>
      <c r="ACJ18872" s="60"/>
      <c r="ACK18872" s="60"/>
      <c r="ACL18872" s="60"/>
      <c r="ACM18872" s="60"/>
      <c r="ACN18872" s="60"/>
      <c r="ACO18872" s="60"/>
      <c r="ACP18872" s="60"/>
      <c r="ACQ18872" s="60"/>
      <c r="ACR18872" s="60"/>
      <c r="ACS18872" s="60"/>
      <c r="ACT18872" s="60"/>
      <c r="ACU18872" s="60"/>
      <c r="ACV18872" s="60"/>
      <c r="ACW18872" s="60"/>
      <c r="ACX18872" s="60"/>
      <c r="ACY18872" s="60">
        <v>1.5102177629109601E-2</v>
      </c>
      <c r="ACZ18872" s="60"/>
      <c r="ADA18872" s="60"/>
      <c r="ADB18872" s="60"/>
      <c r="ADC18872" s="60"/>
      <c r="ADD18872" s="60"/>
      <c r="ADE18872" s="60"/>
    </row>
    <row r="18873" spans="760:785" x14ac:dyDescent="0.25">
      <c r="ACF18873" s="60"/>
      <c r="ACG18873" s="60"/>
      <c r="ACH18873" s="60"/>
      <c r="ACI18873" s="60"/>
      <c r="ACJ18873" s="60"/>
      <c r="ACK18873" s="60"/>
      <c r="ACL18873" s="60"/>
      <c r="ACM18873" s="60"/>
      <c r="ACN18873" s="60"/>
      <c r="ACO18873" s="60"/>
      <c r="ACP18873" s="60"/>
      <c r="ACQ18873" s="60"/>
      <c r="ACR18873" s="60"/>
      <c r="ACS18873" s="60"/>
      <c r="ACT18873" s="60"/>
      <c r="ACU18873" s="60"/>
      <c r="ACV18873" s="60"/>
      <c r="ACW18873" s="60"/>
      <c r="ACX18873" s="60"/>
      <c r="ACY18873" s="60">
        <v>1.50941587463741E-2</v>
      </c>
      <c r="ACZ18873" s="60"/>
      <c r="ADA18873" s="60"/>
      <c r="ADB18873" s="60"/>
      <c r="ADC18873" s="60"/>
      <c r="ADD18873" s="60"/>
      <c r="ADE18873" s="60"/>
    </row>
    <row r="18874" spans="760:785" x14ac:dyDescent="0.25">
      <c r="ACF18874" s="60"/>
      <c r="ACG18874" s="60"/>
      <c r="ACH18874" s="60"/>
      <c r="ACI18874" s="60"/>
      <c r="ACJ18874" s="60"/>
      <c r="ACK18874" s="60"/>
      <c r="ACL18874" s="60"/>
      <c r="ACM18874" s="60"/>
      <c r="ACN18874" s="60"/>
      <c r="ACO18874" s="60"/>
      <c r="ACP18874" s="60"/>
      <c r="ACQ18874" s="60"/>
      <c r="ACR18874" s="60"/>
      <c r="ACS18874" s="60"/>
      <c r="ACT18874" s="60"/>
      <c r="ACU18874" s="60"/>
      <c r="ACV18874" s="60"/>
      <c r="ACW18874" s="60"/>
      <c r="ACX18874" s="60"/>
      <c r="ACY18874" s="60">
        <v>1.50941587463741E-2</v>
      </c>
      <c r="ACZ18874" s="60"/>
      <c r="ADA18874" s="60"/>
      <c r="ADB18874" s="60"/>
      <c r="ADC18874" s="60"/>
      <c r="ADD18874" s="60"/>
      <c r="ADE18874" s="60"/>
    </row>
    <row r="18875" spans="760:785" x14ac:dyDescent="0.25">
      <c r="ACF18875" s="60"/>
      <c r="ACG18875" s="60"/>
      <c r="ACH18875" s="60"/>
      <c r="ACI18875" s="60"/>
      <c r="ACJ18875" s="60"/>
      <c r="ACK18875" s="60"/>
      <c r="ACL18875" s="60"/>
      <c r="ACM18875" s="60"/>
      <c r="ACN18875" s="60"/>
      <c r="ACO18875" s="60"/>
      <c r="ACP18875" s="60"/>
      <c r="ACQ18875" s="60"/>
      <c r="ACR18875" s="60"/>
      <c r="ACS18875" s="60"/>
      <c r="ACT18875" s="60"/>
      <c r="ACU18875" s="60"/>
      <c r="ACV18875" s="60"/>
      <c r="ACW18875" s="60"/>
      <c r="ACX18875" s="60"/>
      <c r="ACY18875" s="60">
        <v>1.50793561980403E-2</v>
      </c>
      <c r="ACZ18875" s="60"/>
      <c r="ADA18875" s="60"/>
      <c r="ADB18875" s="60"/>
      <c r="ADC18875" s="60"/>
      <c r="ADD18875" s="60"/>
      <c r="ADE18875" s="60"/>
    </row>
    <row r="18876" spans="760:785" x14ac:dyDescent="0.25">
      <c r="ACF18876" s="60"/>
      <c r="ACG18876" s="60"/>
      <c r="ACH18876" s="60"/>
      <c r="ACI18876" s="60"/>
      <c r="ACJ18876" s="60"/>
      <c r="ACK18876" s="60"/>
      <c r="ACL18876" s="60"/>
      <c r="ACM18876" s="60"/>
      <c r="ACN18876" s="60"/>
      <c r="ACO18876" s="60"/>
      <c r="ACP18876" s="60"/>
      <c r="ACQ18876" s="60"/>
      <c r="ACR18876" s="60"/>
      <c r="ACS18876" s="60"/>
      <c r="ACT18876" s="60"/>
      <c r="ACU18876" s="60"/>
      <c r="ACV18876" s="60"/>
      <c r="ACW18876" s="60"/>
      <c r="ACX18876" s="60"/>
      <c r="ACY18876" s="60">
        <v>1.50793561980403E-2</v>
      </c>
      <c r="ACZ18876" s="60"/>
      <c r="ADA18876" s="60"/>
      <c r="ADB18876" s="60"/>
      <c r="ADC18876" s="60"/>
      <c r="ADD18876" s="60"/>
      <c r="ADE18876" s="60"/>
    </row>
    <row r="18877" spans="760:785" x14ac:dyDescent="0.25">
      <c r="ACF18877" s="60"/>
      <c r="ACG18877" s="60"/>
      <c r="ACH18877" s="60"/>
      <c r="ACI18877" s="60"/>
      <c r="ACJ18877" s="60"/>
      <c r="ACK18877" s="60"/>
      <c r="ACL18877" s="60"/>
      <c r="ACM18877" s="60"/>
      <c r="ACN18877" s="60"/>
      <c r="ACO18877" s="60"/>
      <c r="ACP18877" s="60"/>
      <c r="ACQ18877" s="60"/>
      <c r="ACR18877" s="60"/>
      <c r="ACS18877" s="60"/>
      <c r="ACT18877" s="60"/>
      <c r="ACU18877" s="60"/>
      <c r="ACV18877" s="60"/>
      <c r="ACW18877" s="60"/>
      <c r="ACX18877" s="60"/>
      <c r="ACY18877" s="60">
        <v>1.5037995398728099E-2</v>
      </c>
      <c r="ACZ18877" s="60"/>
      <c r="ADA18877" s="60"/>
      <c r="ADB18877" s="60"/>
      <c r="ADC18877" s="60"/>
      <c r="ADD18877" s="60"/>
      <c r="ADE18877" s="60"/>
    </row>
    <row r="18878" spans="760:785" x14ac:dyDescent="0.25">
      <c r="ACF18878" s="60"/>
      <c r="ACG18878" s="60"/>
      <c r="ACH18878" s="60"/>
      <c r="ACI18878" s="60"/>
      <c r="ACJ18878" s="60"/>
      <c r="ACK18878" s="60"/>
      <c r="ACL18878" s="60"/>
      <c r="ACM18878" s="60"/>
      <c r="ACN18878" s="60"/>
      <c r="ACO18878" s="60"/>
      <c r="ACP18878" s="60"/>
      <c r="ACQ18878" s="60"/>
      <c r="ACR18878" s="60"/>
      <c r="ACS18878" s="60"/>
      <c r="ACT18878" s="60"/>
      <c r="ACU18878" s="60"/>
      <c r="ACV18878" s="60"/>
      <c r="ACW18878" s="60"/>
      <c r="ACX18878" s="60"/>
      <c r="ACY18878" s="60">
        <v>1.5037995398728099E-2</v>
      </c>
      <c r="ACZ18878" s="60"/>
      <c r="ADA18878" s="60"/>
      <c r="ADB18878" s="60"/>
      <c r="ADC18878" s="60"/>
      <c r="ADD18878" s="60"/>
      <c r="ADE18878" s="60"/>
    </row>
    <row r="18879" spans="760:785" x14ac:dyDescent="0.25">
      <c r="ACF18879" s="60"/>
      <c r="ACG18879" s="60"/>
      <c r="ACH18879" s="60"/>
      <c r="ACI18879" s="60"/>
      <c r="ACJ18879" s="60"/>
      <c r="ACK18879" s="60"/>
      <c r="ACL18879" s="60"/>
      <c r="ACM18879" s="60"/>
      <c r="ACN18879" s="60"/>
      <c r="ACO18879" s="60"/>
      <c r="ACP18879" s="60"/>
      <c r="ACQ18879" s="60"/>
      <c r="ACR18879" s="60"/>
      <c r="ACS18879" s="60"/>
      <c r="ACT18879" s="60"/>
      <c r="ACU18879" s="60"/>
      <c r="ACV18879" s="60"/>
      <c r="ACW18879" s="60"/>
      <c r="ACX18879" s="60"/>
      <c r="ACY18879" s="60">
        <v>1.4978806025289801E-2</v>
      </c>
      <c r="ACZ18879" s="60"/>
      <c r="ADA18879" s="60"/>
      <c r="ADB18879" s="60"/>
      <c r="ADC18879" s="60"/>
      <c r="ADD18879" s="60"/>
      <c r="ADE18879" s="60"/>
    </row>
    <row r="18880" spans="760:785" x14ac:dyDescent="0.25">
      <c r="ACF18880" s="60"/>
      <c r="ACG18880" s="60"/>
      <c r="ACH18880" s="60"/>
      <c r="ACI18880" s="60"/>
      <c r="ACJ18880" s="60"/>
      <c r="ACK18880" s="60"/>
      <c r="ACL18880" s="60"/>
      <c r="ACM18880" s="60"/>
      <c r="ACN18880" s="60"/>
      <c r="ACO18880" s="60"/>
      <c r="ACP18880" s="60"/>
      <c r="ACQ18880" s="60"/>
      <c r="ACR18880" s="60"/>
      <c r="ACS18880" s="60"/>
      <c r="ACT18880" s="60"/>
      <c r="ACU18880" s="60"/>
      <c r="ACV18880" s="60"/>
      <c r="ACW18880" s="60"/>
      <c r="ACX18880" s="60"/>
      <c r="ACY18880" s="60">
        <v>1.4978806025289801E-2</v>
      </c>
      <c r="ACZ18880" s="60"/>
      <c r="ADA18880" s="60"/>
      <c r="ADB18880" s="60"/>
      <c r="ADC18880" s="60"/>
      <c r="ADD18880" s="60"/>
      <c r="ADE18880" s="60"/>
    </row>
    <row r="18881" spans="760:785" x14ac:dyDescent="0.25">
      <c r="ACF18881" s="60"/>
      <c r="ACG18881" s="60"/>
      <c r="ACH18881" s="60"/>
      <c r="ACI18881" s="60"/>
      <c r="ACJ18881" s="60"/>
      <c r="ACK18881" s="60"/>
      <c r="ACL18881" s="60"/>
      <c r="ACM18881" s="60"/>
      <c r="ACN18881" s="60"/>
      <c r="ACO18881" s="60"/>
      <c r="ACP18881" s="60"/>
      <c r="ACQ18881" s="60"/>
      <c r="ACR18881" s="60"/>
      <c r="ACS18881" s="60"/>
      <c r="ACT18881" s="60"/>
      <c r="ACU18881" s="60"/>
      <c r="ACV18881" s="60"/>
      <c r="ACW18881" s="60"/>
      <c r="ACX18881" s="60"/>
      <c r="ACY18881" s="60">
        <v>1.49443243206563E-2</v>
      </c>
      <c r="ACZ18881" s="60"/>
      <c r="ADA18881" s="60"/>
      <c r="ADB18881" s="60"/>
      <c r="ADC18881" s="60"/>
      <c r="ADD18881" s="60"/>
      <c r="ADE18881" s="60"/>
    </row>
    <row r="18882" spans="760:785" x14ac:dyDescent="0.25">
      <c r="ACF18882" s="60"/>
      <c r="ACG18882" s="60"/>
      <c r="ACH18882" s="60"/>
      <c r="ACI18882" s="60"/>
      <c r="ACJ18882" s="60"/>
      <c r="ACK18882" s="60"/>
      <c r="ACL18882" s="60"/>
      <c r="ACM18882" s="60"/>
      <c r="ACN18882" s="60"/>
      <c r="ACO18882" s="60"/>
      <c r="ACP18882" s="60"/>
      <c r="ACQ18882" s="60"/>
      <c r="ACR18882" s="60"/>
      <c r="ACS18882" s="60"/>
      <c r="ACT18882" s="60"/>
      <c r="ACU18882" s="60"/>
      <c r="ACV18882" s="60"/>
      <c r="ACW18882" s="60"/>
      <c r="ACX18882" s="60"/>
      <c r="ACY18882" s="60">
        <v>1.49443243206563E-2</v>
      </c>
      <c r="ACZ18882" s="60"/>
      <c r="ADA18882" s="60"/>
      <c r="ADB18882" s="60"/>
      <c r="ADC18882" s="60"/>
      <c r="ADD18882" s="60"/>
      <c r="ADE18882" s="60"/>
    </row>
    <row r="18883" spans="760:785" x14ac:dyDescent="0.25">
      <c r="ACF18883" s="60"/>
      <c r="ACG18883" s="60"/>
      <c r="ACH18883" s="60"/>
      <c r="ACI18883" s="60"/>
      <c r="ACJ18883" s="60"/>
      <c r="ACK18883" s="60"/>
      <c r="ACL18883" s="60"/>
      <c r="ACM18883" s="60"/>
      <c r="ACN18883" s="60"/>
      <c r="ACO18883" s="60"/>
      <c r="ACP18883" s="60"/>
      <c r="ACQ18883" s="60"/>
      <c r="ACR18883" s="60"/>
      <c r="ACS18883" s="60"/>
      <c r="ACT18883" s="60"/>
      <c r="ACU18883" s="60"/>
      <c r="ACV18883" s="60"/>
      <c r="ACW18883" s="60"/>
      <c r="ACX18883" s="60"/>
      <c r="ACY18883" s="60">
        <v>1.48979383257075E-2</v>
      </c>
      <c r="ACZ18883" s="60"/>
      <c r="ADA18883" s="60"/>
      <c r="ADB18883" s="60"/>
      <c r="ADC18883" s="60"/>
      <c r="ADD18883" s="60"/>
      <c r="ADE18883" s="60"/>
    </row>
    <row r="18884" spans="760:785" x14ac:dyDescent="0.25">
      <c r="ACF18884" s="60"/>
      <c r="ACG18884" s="60"/>
      <c r="ACH18884" s="60"/>
      <c r="ACI18884" s="60"/>
      <c r="ACJ18884" s="60"/>
      <c r="ACK18884" s="60"/>
      <c r="ACL18884" s="60"/>
      <c r="ACM18884" s="60"/>
      <c r="ACN18884" s="60"/>
      <c r="ACO18884" s="60"/>
      <c r="ACP18884" s="60"/>
      <c r="ACQ18884" s="60"/>
      <c r="ACR18884" s="60"/>
      <c r="ACS18884" s="60"/>
      <c r="ACT18884" s="60"/>
      <c r="ACU18884" s="60"/>
      <c r="ACV18884" s="60"/>
      <c r="ACW18884" s="60"/>
      <c r="ACX18884" s="60"/>
      <c r="ACY18884" s="60">
        <v>1.48979383257075E-2</v>
      </c>
      <c r="ACZ18884" s="60"/>
      <c r="ADA18884" s="60"/>
      <c r="ADB18884" s="60"/>
      <c r="ADC18884" s="60"/>
      <c r="ADD18884" s="60"/>
      <c r="ADE18884" s="60"/>
    </row>
    <row r="18885" spans="760:785" x14ac:dyDescent="0.25">
      <c r="ACF18885" s="60"/>
      <c r="ACG18885" s="60"/>
      <c r="ACH18885" s="60"/>
      <c r="ACI18885" s="60"/>
      <c r="ACJ18885" s="60"/>
      <c r="ACK18885" s="60"/>
      <c r="ACL18885" s="60"/>
      <c r="ACM18885" s="60"/>
      <c r="ACN18885" s="60"/>
      <c r="ACO18885" s="60"/>
      <c r="ACP18885" s="60"/>
      <c r="ACQ18885" s="60"/>
      <c r="ACR18885" s="60"/>
      <c r="ACS18885" s="60"/>
      <c r="ACT18885" s="60"/>
      <c r="ACU18885" s="60"/>
      <c r="ACV18885" s="60"/>
      <c r="ACW18885" s="60"/>
      <c r="ACX18885" s="60"/>
      <c r="ACY18885" s="60">
        <v>1.4787127408195501E-2</v>
      </c>
      <c r="ACZ18885" s="60"/>
      <c r="ADA18885" s="60"/>
      <c r="ADB18885" s="60"/>
      <c r="ADC18885" s="60"/>
      <c r="ADD18885" s="60"/>
      <c r="ADE18885" s="60"/>
    </row>
    <row r="18886" spans="760:785" x14ac:dyDescent="0.25">
      <c r="ACF18886" s="60"/>
      <c r="ACG18886" s="60"/>
      <c r="ACH18886" s="60"/>
      <c r="ACI18886" s="60"/>
      <c r="ACJ18886" s="60"/>
      <c r="ACK18886" s="60"/>
      <c r="ACL18886" s="60"/>
      <c r="ACM18886" s="60"/>
      <c r="ACN18886" s="60"/>
      <c r="ACO18886" s="60"/>
      <c r="ACP18886" s="60"/>
      <c r="ACQ18886" s="60"/>
      <c r="ACR18886" s="60"/>
      <c r="ACS18886" s="60"/>
      <c r="ACT18886" s="60"/>
      <c r="ACU18886" s="60"/>
      <c r="ACV18886" s="60"/>
      <c r="ACW18886" s="60"/>
      <c r="ACX18886" s="60"/>
      <c r="ACY18886" s="60">
        <v>1.4787127408195501E-2</v>
      </c>
      <c r="ACZ18886" s="60"/>
      <c r="ADA18886" s="60"/>
      <c r="ADB18886" s="60"/>
      <c r="ADC18886" s="60"/>
      <c r="ADD18886" s="60"/>
      <c r="ADE18886" s="60"/>
    </row>
    <row r="18887" spans="760:785" x14ac:dyDescent="0.25">
      <c r="ACF18887" s="60"/>
      <c r="ACG18887" s="60"/>
      <c r="ACH18887" s="60"/>
      <c r="ACI18887" s="60"/>
      <c r="ACJ18887" s="60"/>
      <c r="ACK18887" s="60"/>
      <c r="ACL18887" s="60"/>
      <c r="ACM18887" s="60"/>
      <c r="ACN18887" s="60"/>
      <c r="ACO18887" s="60"/>
      <c r="ACP18887" s="60"/>
      <c r="ACQ18887" s="60"/>
      <c r="ACR18887" s="60"/>
      <c r="ACS18887" s="60"/>
      <c r="ACT18887" s="60"/>
      <c r="ACU18887" s="60"/>
      <c r="ACV18887" s="60"/>
      <c r="ACW18887" s="60"/>
      <c r="ACX18887" s="60"/>
      <c r="ACY18887" s="60">
        <v>1.4775251851109899E-2</v>
      </c>
      <c r="ACZ18887" s="60"/>
      <c r="ADA18887" s="60"/>
      <c r="ADB18887" s="60"/>
      <c r="ADC18887" s="60"/>
      <c r="ADD18887" s="60"/>
      <c r="ADE18887" s="60"/>
    </row>
    <row r="18888" spans="760:785" x14ac:dyDescent="0.25">
      <c r="ACF18888" s="60"/>
      <c r="ACG18888" s="60"/>
      <c r="ACH18888" s="60"/>
      <c r="ACI18888" s="60"/>
      <c r="ACJ18888" s="60"/>
      <c r="ACK18888" s="60"/>
      <c r="ACL18888" s="60"/>
      <c r="ACM18888" s="60"/>
      <c r="ACN18888" s="60"/>
      <c r="ACO18888" s="60"/>
      <c r="ACP18888" s="60"/>
      <c r="ACQ18888" s="60"/>
      <c r="ACR18888" s="60"/>
      <c r="ACS18888" s="60"/>
      <c r="ACT18888" s="60"/>
      <c r="ACU18888" s="60"/>
      <c r="ACV18888" s="60"/>
      <c r="ACW18888" s="60"/>
      <c r="ACX18888" s="60"/>
      <c r="ACY18888" s="60">
        <v>1.4775251851109899E-2</v>
      </c>
      <c r="ACZ18888" s="60"/>
      <c r="ADA18888" s="60"/>
      <c r="ADB18888" s="60"/>
      <c r="ADC18888" s="60"/>
      <c r="ADD18888" s="60"/>
      <c r="ADE18888" s="60"/>
    </row>
    <row r="18889" spans="760:785" x14ac:dyDescent="0.25">
      <c r="ACF18889" s="60"/>
      <c r="ACG18889" s="60"/>
      <c r="ACH18889" s="60"/>
      <c r="ACI18889" s="60"/>
      <c r="ACJ18889" s="60"/>
      <c r="ACK18889" s="60"/>
      <c r="ACL18889" s="60"/>
      <c r="ACM18889" s="60"/>
      <c r="ACN18889" s="60"/>
      <c r="ACO18889" s="60"/>
      <c r="ACP18889" s="60"/>
      <c r="ACQ18889" s="60"/>
      <c r="ACR18889" s="60"/>
      <c r="ACS18889" s="60"/>
      <c r="ACT18889" s="60"/>
      <c r="ACU18889" s="60"/>
      <c r="ACV18889" s="60"/>
      <c r="ACW18889" s="60"/>
      <c r="ACX18889" s="60"/>
      <c r="ACY18889" s="60">
        <v>1.4767660360757899E-2</v>
      </c>
      <c r="ACZ18889" s="60"/>
      <c r="ADA18889" s="60"/>
      <c r="ADB18889" s="60"/>
      <c r="ADC18889" s="60"/>
      <c r="ADD18889" s="60"/>
      <c r="ADE18889" s="60"/>
    </row>
    <row r="18890" spans="760:785" x14ac:dyDescent="0.25">
      <c r="ACF18890" s="60"/>
      <c r="ACG18890" s="60"/>
      <c r="ACH18890" s="60"/>
      <c r="ACI18890" s="60"/>
      <c r="ACJ18890" s="60"/>
      <c r="ACK18890" s="60"/>
      <c r="ACL18890" s="60"/>
      <c r="ACM18890" s="60"/>
      <c r="ACN18890" s="60"/>
      <c r="ACO18890" s="60"/>
      <c r="ACP18890" s="60"/>
      <c r="ACQ18890" s="60"/>
      <c r="ACR18890" s="60"/>
      <c r="ACS18890" s="60"/>
      <c r="ACT18890" s="60"/>
      <c r="ACU18890" s="60"/>
      <c r="ACV18890" s="60"/>
      <c r="ACW18890" s="60"/>
      <c r="ACX18890" s="60"/>
      <c r="ACY18890" s="60">
        <v>1.4767660360757899E-2</v>
      </c>
      <c r="ACZ18890" s="60"/>
      <c r="ADA18890" s="60"/>
      <c r="ADB18890" s="60"/>
      <c r="ADC18890" s="60"/>
      <c r="ADD18890" s="60"/>
      <c r="ADE18890" s="60"/>
    </row>
    <row r="18891" spans="760:785" x14ac:dyDescent="0.25">
      <c r="ACF18891" s="60"/>
      <c r="ACG18891" s="60"/>
      <c r="ACH18891" s="60"/>
      <c r="ACI18891" s="60"/>
      <c r="ACJ18891" s="60"/>
      <c r="ACK18891" s="60"/>
      <c r="ACL18891" s="60"/>
      <c r="ACM18891" s="60"/>
      <c r="ACN18891" s="60"/>
      <c r="ACO18891" s="60"/>
      <c r="ACP18891" s="60"/>
      <c r="ACQ18891" s="60"/>
      <c r="ACR18891" s="60"/>
      <c r="ACS18891" s="60"/>
      <c r="ACT18891" s="60"/>
      <c r="ACU18891" s="60"/>
      <c r="ACV18891" s="60"/>
      <c r="ACW18891" s="60"/>
      <c r="ACX18891" s="60"/>
      <c r="ACY18891" s="60">
        <v>1.4757663181280399E-2</v>
      </c>
      <c r="ACZ18891" s="60"/>
      <c r="ADA18891" s="60"/>
      <c r="ADB18891" s="60"/>
      <c r="ADC18891" s="60"/>
      <c r="ADD18891" s="60"/>
      <c r="ADE18891" s="60"/>
    </row>
    <row r="18892" spans="760:785" x14ac:dyDescent="0.25">
      <c r="ACF18892" s="60"/>
      <c r="ACG18892" s="60"/>
      <c r="ACH18892" s="60"/>
      <c r="ACI18892" s="60"/>
      <c r="ACJ18892" s="60"/>
      <c r="ACK18892" s="60"/>
      <c r="ACL18892" s="60"/>
      <c r="ACM18892" s="60"/>
      <c r="ACN18892" s="60"/>
      <c r="ACO18892" s="60"/>
      <c r="ACP18892" s="60"/>
      <c r="ACQ18892" s="60"/>
      <c r="ACR18892" s="60"/>
      <c r="ACS18892" s="60"/>
      <c r="ACT18892" s="60"/>
      <c r="ACU18892" s="60"/>
      <c r="ACV18892" s="60"/>
      <c r="ACW18892" s="60"/>
      <c r="ACX18892" s="60"/>
      <c r="ACY18892" s="60">
        <v>1.4757663181280399E-2</v>
      </c>
      <c r="ACZ18892" s="60"/>
      <c r="ADA18892" s="60"/>
      <c r="ADB18892" s="60"/>
      <c r="ADC18892" s="60"/>
      <c r="ADD18892" s="60"/>
      <c r="ADE18892" s="60"/>
    </row>
    <row r="18893" spans="760:785" x14ac:dyDescent="0.25">
      <c r="ACF18893" s="60"/>
      <c r="ACG18893" s="60"/>
      <c r="ACH18893" s="60"/>
      <c r="ACI18893" s="60"/>
      <c r="ACJ18893" s="60"/>
      <c r="ACK18893" s="60"/>
      <c r="ACL18893" s="60"/>
      <c r="ACM18893" s="60"/>
      <c r="ACN18893" s="60"/>
      <c r="ACO18893" s="60"/>
      <c r="ACP18893" s="60"/>
      <c r="ACQ18893" s="60"/>
      <c r="ACR18893" s="60"/>
      <c r="ACS18893" s="60"/>
      <c r="ACT18893" s="60"/>
      <c r="ACU18893" s="60"/>
      <c r="ACV18893" s="60"/>
      <c r="ACW18893" s="60"/>
      <c r="ACX18893" s="60"/>
      <c r="ACY18893" s="60">
        <v>1.46489541970624E-2</v>
      </c>
      <c r="ACZ18893" s="60"/>
      <c r="ADA18893" s="60"/>
      <c r="ADB18893" s="60"/>
      <c r="ADC18893" s="60"/>
      <c r="ADD18893" s="60"/>
      <c r="ADE18893" s="60"/>
    </row>
    <row r="18894" spans="760:785" x14ac:dyDescent="0.25">
      <c r="ACF18894" s="60"/>
      <c r="ACG18894" s="60"/>
      <c r="ACH18894" s="60"/>
      <c r="ACI18894" s="60"/>
      <c r="ACJ18894" s="60"/>
      <c r="ACK18894" s="60"/>
      <c r="ACL18894" s="60"/>
      <c r="ACM18894" s="60"/>
      <c r="ACN18894" s="60"/>
      <c r="ACO18894" s="60"/>
      <c r="ACP18894" s="60"/>
      <c r="ACQ18894" s="60"/>
      <c r="ACR18894" s="60"/>
      <c r="ACS18894" s="60"/>
      <c r="ACT18894" s="60"/>
      <c r="ACU18894" s="60"/>
      <c r="ACV18894" s="60"/>
      <c r="ACW18894" s="60"/>
      <c r="ACX18894" s="60"/>
      <c r="ACY18894" s="60">
        <v>1.46489541970624E-2</v>
      </c>
      <c r="ACZ18894" s="60"/>
      <c r="ADA18894" s="60"/>
      <c r="ADB18894" s="60"/>
      <c r="ADC18894" s="60"/>
      <c r="ADD18894" s="60"/>
      <c r="ADE18894" s="60"/>
    </row>
    <row r="18895" spans="760:785" x14ac:dyDescent="0.25">
      <c r="ACF18895" s="60"/>
      <c r="ACG18895" s="60"/>
      <c r="ACH18895" s="60"/>
      <c r="ACI18895" s="60"/>
      <c r="ACJ18895" s="60"/>
      <c r="ACK18895" s="60"/>
      <c r="ACL18895" s="60"/>
      <c r="ACM18895" s="60"/>
      <c r="ACN18895" s="60"/>
      <c r="ACO18895" s="60"/>
      <c r="ACP18895" s="60"/>
      <c r="ACQ18895" s="60"/>
      <c r="ACR18895" s="60"/>
      <c r="ACS18895" s="60"/>
      <c r="ACT18895" s="60"/>
      <c r="ACU18895" s="60"/>
      <c r="ACV18895" s="60"/>
      <c r="ACW18895" s="60"/>
      <c r="ACX18895" s="60"/>
      <c r="ACY18895" s="60">
        <v>1.4614122934322101E-2</v>
      </c>
      <c r="ACZ18895" s="60"/>
      <c r="ADA18895" s="60"/>
      <c r="ADB18895" s="60"/>
      <c r="ADC18895" s="60"/>
      <c r="ADD18895" s="60"/>
      <c r="ADE18895" s="60"/>
    </row>
    <row r="18896" spans="760:785" x14ac:dyDescent="0.25">
      <c r="ACF18896" s="60"/>
      <c r="ACG18896" s="60"/>
      <c r="ACH18896" s="60"/>
      <c r="ACI18896" s="60"/>
      <c r="ACJ18896" s="60"/>
      <c r="ACK18896" s="60"/>
      <c r="ACL18896" s="60"/>
      <c r="ACM18896" s="60"/>
      <c r="ACN18896" s="60"/>
      <c r="ACO18896" s="60"/>
      <c r="ACP18896" s="60"/>
      <c r="ACQ18896" s="60"/>
      <c r="ACR18896" s="60"/>
      <c r="ACS18896" s="60"/>
      <c r="ACT18896" s="60"/>
      <c r="ACU18896" s="60"/>
      <c r="ACV18896" s="60"/>
      <c r="ACW18896" s="60"/>
      <c r="ACX18896" s="60"/>
      <c r="ACY18896" s="60">
        <v>1.4614122934322101E-2</v>
      </c>
      <c r="ACZ18896" s="60"/>
      <c r="ADA18896" s="60"/>
      <c r="ADB18896" s="60"/>
      <c r="ADC18896" s="60"/>
      <c r="ADD18896" s="60"/>
      <c r="ADE18896" s="60"/>
    </row>
    <row r="18897" spans="760:785" x14ac:dyDescent="0.25">
      <c r="ACF18897" s="60"/>
      <c r="ACG18897" s="60"/>
      <c r="ACH18897" s="60"/>
      <c r="ACI18897" s="60"/>
      <c r="ACJ18897" s="60"/>
      <c r="ACK18897" s="60"/>
      <c r="ACL18897" s="60"/>
      <c r="ACM18897" s="60"/>
      <c r="ACN18897" s="60"/>
      <c r="ACO18897" s="60"/>
      <c r="ACP18897" s="60"/>
      <c r="ACQ18897" s="60"/>
      <c r="ACR18897" s="60"/>
      <c r="ACS18897" s="60"/>
      <c r="ACT18897" s="60"/>
      <c r="ACU18897" s="60"/>
      <c r="ACV18897" s="60"/>
      <c r="ACW18897" s="60"/>
      <c r="ACX18897" s="60"/>
      <c r="ACY18897" s="60">
        <v>1.46119451977992E-2</v>
      </c>
      <c r="ACZ18897" s="60"/>
      <c r="ADA18897" s="60"/>
      <c r="ADB18897" s="60"/>
      <c r="ADC18897" s="60"/>
      <c r="ADD18897" s="60"/>
      <c r="ADE18897" s="60"/>
    </row>
    <row r="18898" spans="760:785" x14ac:dyDescent="0.25">
      <c r="ACF18898" s="60"/>
      <c r="ACG18898" s="60"/>
      <c r="ACH18898" s="60"/>
      <c r="ACI18898" s="60"/>
      <c r="ACJ18898" s="60"/>
      <c r="ACK18898" s="60"/>
      <c r="ACL18898" s="60"/>
      <c r="ACM18898" s="60"/>
      <c r="ACN18898" s="60"/>
      <c r="ACO18898" s="60"/>
      <c r="ACP18898" s="60"/>
      <c r="ACQ18898" s="60"/>
      <c r="ACR18898" s="60"/>
      <c r="ACS18898" s="60"/>
      <c r="ACT18898" s="60"/>
      <c r="ACU18898" s="60"/>
      <c r="ACV18898" s="60"/>
      <c r="ACW18898" s="60"/>
      <c r="ACX18898" s="60"/>
      <c r="ACY18898" s="60">
        <v>1.46119451977992E-2</v>
      </c>
      <c r="ACZ18898" s="60"/>
      <c r="ADA18898" s="60"/>
      <c r="ADB18898" s="60"/>
      <c r="ADC18898" s="60"/>
      <c r="ADD18898" s="60"/>
      <c r="ADE18898" s="60"/>
    </row>
    <row r="18899" spans="760:785" x14ac:dyDescent="0.25">
      <c r="ACF18899" s="60"/>
      <c r="ACG18899" s="60"/>
      <c r="ACH18899" s="60"/>
      <c r="ACI18899" s="60"/>
      <c r="ACJ18899" s="60"/>
      <c r="ACK18899" s="60"/>
      <c r="ACL18899" s="60"/>
      <c r="ACM18899" s="60"/>
      <c r="ACN18899" s="60"/>
      <c r="ACO18899" s="60"/>
      <c r="ACP18899" s="60"/>
      <c r="ACQ18899" s="60"/>
      <c r="ACR18899" s="60"/>
      <c r="ACS18899" s="60"/>
      <c r="ACT18899" s="60"/>
      <c r="ACU18899" s="60"/>
      <c r="ACV18899" s="60"/>
      <c r="ACW18899" s="60"/>
      <c r="ACX18899" s="60"/>
      <c r="ACY18899" s="60">
        <v>1.45893150395245E-2</v>
      </c>
      <c r="ACZ18899" s="60"/>
      <c r="ADA18899" s="60"/>
      <c r="ADB18899" s="60"/>
      <c r="ADC18899" s="60"/>
      <c r="ADD18899" s="60"/>
      <c r="ADE18899" s="60"/>
    </row>
    <row r="18900" spans="760:785" x14ac:dyDescent="0.25">
      <c r="ACF18900" s="60"/>
      <c r="ACG18900" s="60"/>
      <c r="ACH18900" s="60"/>
      <c r="ACI18900" s="60"/>
      <c r="ACJ18900" s="60"/>
      <c r="ACK18900" s="60"/>
      <c r="ACL18900" s="60"/>
      <c r="ACM18900" s="60"/>
      <c r="ACN18900" s="60"/>
      <c r="ACO18900" s="60"/>
      <c r="ACP18900" s="60"/>
      <c r="ACQ18900" s="60"/>
      <c r="ACR18900" s="60"/>
      <c r="ACS18900" s="60"/>
      <c r="ACT18900" s="60"/>
      <c r="ACU18900" s="60"/>
      <c r="ACV18900" s="60"/>
      <c r="ACW18900" s="60"/>
      <c r="ACX18900" s="60"/>
      <c r="ACY18900" s="60">
        <v>1.45893150395245E-2</v>
      </c>
      <c r="ACZ18900" s="60"/>
      <c r="ADA18900" s="60"/>
      <c r="ADB18900" s="60"/>
      <c r="ADC18900" s="60"/>
      <c r="ADD18900" s="60"/>
      <c r="ADE18900" s="60"/>
    </row>
    <row r="18901" spans="760:785" x14ac:dyDescent="0.25">
      <c r="ACF18901" s="60"/>
      <c r="ACG18901" s="60"/>
      <c r="ACH18901" s="60"/>
      <c r="ACI18901" s="60"/>
      <c r="ACJ18901" s="60"/>
      <c r="ACK18901" s="60"/>
      <c r="ACL18901" s="60"/>
      <c r="ACM18901" s="60"/>
      <c r="ACN18901" s="60"/>
      <c r="ACO18901" s="60"/>
      <c r="ACP18901" s="60"/>
      <c r="ACQ18901" s="60"/>
      <c r="ACR18901" s="60"/>
      <c r="ACS18901" s="60"/>
      <c r="ACT18901" s="60"/>
      <c r="ACU18901" s="60"/>
      <c r="ACV18901" s="60"/>
      <c r="ACW18901" s="60"/>
      <c r="ACX18901" s="60"/>
      <c r="ACY18901" s="60">
        <v>1.4575670343543901E-2</v>
      </c>
      <c r="ACZ18901" s="60"/>
      <c r="ADA18901" s="60"/>
      <c r="ADB18901" s="60"/>
      <c r="ADC18901" s="60"/>
      <c r="ADD18901" s="60"/>
      <c r="ADE18901" s="60"/>
    </row>
    <row r="18902" spans="760:785" x14ac:dyDescent="0.25">
      <c r="ACF18902" s="60"/>
      <c r="ACG18902" s="60"/>
      <c r="ACH18902" s="60"/>
      <c r="ACI18902" s="60"/>
      <c r="ACJ18902" s="60"/>
      <c r="ACK18902" s="60"/>
      <c r="ACL18902" s="60"/>
      <c r="ACM18902" s="60"/>
      <c r="ACN18902" s="60"/>
      <c r="ACO18902" s="60"/>
      <c r="ACP18902" s="60"/>
      <c r="ACQ18902" s="60"/>
      <c r="ACR18902" s="60"/>
      <c r="ACS18902" s="60"/>
      <c r="ACT18902" s="60"/>
      <c r="ACU18902" s="60"/>
      <c r="ACV18902" s="60"/>
      <c r="ACW18902" s="60"/>
      <c r="ACX18902" s="60"/>
      <c r="ACY18902" s="60">
        <v>1.4575670343543901E-2</v>
      </c>
      <c r="ACZ18902" s="60"/>
      <c r="ADA18902" s="60"/>
      <c r="ADB18902" s="60"/>
      <c r="ADC18902" s="60"/>
      <c r="ADD18902" s="60"/>
      <c r="ADE18902" s="60"/>
    </row>
    <row r="18903" spans="760:785" x14ac:dyDescent="0.25">
      <c r="ACF18903" s="60"/>
      <c r="ACG18903" s="60"/>
      <c r="ACH18903" s="60"/>
      <c r="ACI18903" s="60"/>
      <c r="ACJ18903" s="60"/>
      <c r="ACK18903" s="60"/>
      <c r="ACL18903" s="60"/>
      <c r="ACM18903" s="60"/>
      <c r="ACN18903" s="60"/>
      <c r="ACO18903" s="60"/>
      <c r="ACP18903" s="60"/>
      <c r="ACQ18903" s="60"/>
      <c r="ACR18903" s="60"/>
      <c r="ACS18903" s="60"/>
      <c r="ACT18903" s="60"/>
      <c r="ACU18903" s="60"/>
      <c r="ACV18903" s="60"/>
      <c r="ACW18903" s="60"/>
      <c r="ACX18903" s="60"/>
      <c r="ACY18903" s="60">
        <v>1.45562723059488E-2</v>
      </c>
      <c r="ACZ18903" s="60"/>
      <c r="ADA18903" s="60"/>
      <c r="ADB18903" s="60"/>
      <c r="ADC18903" s="60"/>
      <c r="ADD18903" s="60"/>
      <c r="ADE18903" s="60"/>
    </row>
    <row r="18904" spans="760:785" x14ac:dyDescent="0.25">
      <c r="ACF18904" s="60"/>
      <c r="ACG18904" s="60"/>
      <c r="ACH18904" s="60"/>
      <c r="ACI18904" s="60"/>
      <c r="ACJ18904" s="60"/>
      <c r="ACK18904" s="60"/>
      <c r="ACL18904" s="60"/>
      <c r="ACM18904" s="60"/>
      <c r="ACN18904" s="60"/>
      <c r="ACO18904" s="60"/>
      <c r="ACP18904" s="60"/>
      <c r="ACQ18904" s="60"/>
      <c r="ACR18904" s="60"/>
      <c r="ACS18904" s="60"/>
      <c r="ACT18904" s="60"/>
      <c r="ACU18904" s="60"/>
      <c r="ACV18904" s="60"/>
      <c r="ACW18904" s="60"/>
      <c r="ACX18904" s="60"/>
      <c r="ACY18904" s="60">
        <v>1.45562723059488E-2</v>
      </c>
      <c r="ACZ18904" s="60"/>
      <c r="ADA18904" s="60"/>
      <c r="ADB18904" s="60"/>
      <c r="ADC18904" s="60"/>
      <c r="ADD18904" s="60"/>
      <c r="ADE18904" s="60"/>
    </row>
    <row r="18905" spans="760:785" x14ac:dyDescent="0.25">
      <c r="ACF18905" s="60"/>
      <c r="ACG18905" s="60"/>
      <c r="ACH18905" s="60"/>
      <c r="ACI18905" s="60"/>
      <c r="ACJ18905" s="60"/>
      <c r="ACK18905" s="60"/>
      <c r="ACL18905" s="60"/>
      <c r="ACM18905" s="60"/>
      <c r="ACN18905" s="60"/>
      <c r="ACO18905" s="60"/>
      <c r="ACP18905" s="60"/>
      <c r="ACQ18905" s="60"/>
      <c r="ACR18905" s="60"/>
      <c r="ACS18905" s="60"/>
      <c r="ACT18905" s="60"/>
      <c r="ACU18905" s="60"/>
      <c r="ACV18905" s="60"/>
      <c r="ACW18905" s="60"/>
      <c r="ACX18905" s="60"/>
      <c r="ACY18905" s="60">
        <v>1.4555313374936299E-2</v>
      </c>
      <c r="ACZ18905" s="60"/>
      <c r="ADA18905" s="60"/>
      <c r="ADB18905" s="60"/>
      <c r="ADC18905" s="60"/>
      <c r="ADD18905" s="60"/>
      <c r="ADE18905" s="60"/>
    </row>
    <row r="18906" spans="760:785" x14ac:dyDescent="0.25">
      <c r="ACF18906" s="60"/>
      <c r="ACG18906" s="60"/>
      <c r="ACH18906" s="60"/>
      <c r="ACI18906" s="60"/>
      <c r="ACJ18906" s="60"/>
      <c r="ACK18906" s="60"/>
      <c r="ACL18906" s="60"/>
      <c r="ACM18906" s="60"/>
      <c r="ACN18906" s="60"/>
      <c r="ACO18906" s="60"/>
      <c r="ACP18906" s="60"/>
      <c r="ACQ18906" s="60"/>
      <c r="ACR18906" s="60"/>
      <c r="ACS18906" s="60"/>
      <c r="ACT18906" s="60"/>
      <c r="ACU18906" s="60"/>
      <c r="ACV18906" s="60"/>
      <c r="ACW18906" s="60"/>
      <c r="ACX18906" s="60"/>
      <c r="ACY18906" s="60">
        <v>1.4555313374936299E-2</v>
      </c>
      <c r="ACZ18906" s="60"/>
      <c r="ADA18906" s="60"/>
      <c r="ADB18906" s="60"/>
      <c r="ADC18906" s="60"/>
      <c r="ADD18906" s="60"/>
      <c r="ADE18906" s="60"/>
    </row>
    <row r="18907" spans="760:785" x14ac:dyDescent="0.25">
      <c r="ACF18907" s="60"/>
      <c r="ACG18907" s="60"/>
      <c r="ACH18907" s="60"/>
      <c r="ACI18907" s="60"/>
      <c r="ACJ18907" s="60"/>
      <c r="ACK18907" s="60"/>
      <c r="ACL18907" s="60"/>
      <c r="ACM18907" s="60"/>
      <c r="ACN18907" s="60"/>
      <c r="ACO18907" s="60"/>
      <c r="ACP18907" s="60"/>
      <c r="ACQ18907" s="60"/>
      <c r="ACR18907" s="60"/>
      <c r="ACS18907" s="60"/>
      <c r="ACT18907" s="60"/>
      <c r="ACU18907" s="60"/>
      <c r="ACV18907" s="60"/>
      <c r="ACW18907" s="60"/>
      <c r="ACX18907" s="60"/>
      <c r="ACY18907" s="60">
        <v>1.4547504031930201E-2</v>
      </c>
      <c r="ACZ18907" s="60"/>
      <c r="ADA18907" s="60"/>
      <c r="ADB18907" s="60"/>
      <c r="ADC18907" s="60"/>
      <c r="ADD18907" s="60"/>
      <c r="ADE18907" s="60"/>
    </row>
    <row r="18908" spans="760:785" x14ac:dyDescent="0.25">
      <c r="ACF18908" s="60"/>
      <c r="ACG18908" s="60"/>
      <c r="ACH18908" s="60"/>
      <c r="ACI18908" s="60"/>
      <c r="ACJ18908" s="60"/>
      <c r="ACK18908" s="60"/>
      <c r="ACL18908" s="60"/>
      <c r="ACM18908" s="60"/>
      <c r="ACN18908" s="60"/>
      <c r="ACO18908" s="60"/>
      <c r="ACP18908" s="60"/>
      <c r="ACQ18908" s="60"/>
      <c r="ACR18908" s="60"/>
      <c r="ACS18908" s="60"/>
      <c r="ACT18908" s="60"/>
      <c r="ACU18908" s="60"/>
      <c r="ACV18908" s="60"/>
      <c r="ACW18908" s="60"/>
      <c r="ACX18908" s="60"/>
      <c r="ACY18908" s="60">
        <v>1.4547504031930201E-2</v>
      </c>
      <c r="ACZ18908" s="60"/>
      <c r="ADA18908" s="60"/>
      <c r="ADB18908" s="60"/>
      <c r="ADC18908" s="60"/>
      <c r="ADD18908" s="60"/>
      <c r="ADE18908" s="60"/>
    </row>
    <row r="18909" spans="760:785" x14ac:dyDescent="0.25">
      <c r="ACF18909" s="60"/>
      <c r="ACG18909" s="60"/>
      <c r="ACH18909" s="60"/>
      <c r="ACI18909" s="60"/>
      <c r="ACJ18909" s="60"/>
      <c r="ACK18909" s="60"/>
      <c r="ACL18909" s="60"/>
      <c r="ACM18909" s="60"/>
      <c r="ACN18909" s="60"/>
      <c r="ACO18909" s="60"/>
      <c r="ACP18909" s="60"/>
      <c r="ACQ18909" s="60"/>
      <c r="ACR18909" s="60"/>
      <c r="ACS18909" s="60"/>
      <c r="ACT18909" s="60"/>
      <c r="ACU18909" s="60"/>
      <c r="ACV18909" s="60"/>
      <c r="ACW18909" s="60"/>
      <c r="ACX18909" s="60"/>
      <c r="ACY18909" s="60">
        <v>1.4541067752198499E-2</v>
      </c>
      <c r="ACZ18909" s="60"/>
      <c r="ADA18909" s="60"/>
      <c r="ADB18909" s="60"/>
      <c r="ADC18909" s="60"/>
      <c r="ADD18909" s="60"/>
      <c r="ADE18909" s="60"/>
    </row>
    <row r="18910" spans="760:785" x14ac:dyDescent="0.25">
      <c r="ACF18910" s="60"/>
      <c r="ACG18910" s="60"/>
      <c r="ACH18910" s="60"/>
      <c r="ACI18910" s="60"/>
      <c r="ACJ18910" s="60"/>
      <c r="ACK18910" s="60"/>
      <c r="ACL18910" s="60"/>
      <c r="ACM18910" s="60"/>
      <c r="ACN18910" s="60"/>
      <c r="ACO18910" s="60"/>
      <c r="ACP18910" s="60"/>
      <c r="ACQ18910" s="60"/>
      <c r="ACR18910" s="60"/>
      <c r="ACS18910" s="60"/>
      <c r="ACT18910" s="60"/>
      <c r="ACU18910" s="60"/>
      <c r="ACV18910" s="60"/>
      <c r="ACW18910" s="60"/>
      <c r="ACX18910" s="60"/>
      <c r="ACY18910" s="60">
        <v>1.4541067752198499E-2</v>
      </c>
      <c r="ACZ18910" s="60"/>
      <c r="ADA18910" s="60"/>
      <c r="ADB18910" s="60"/>
      <c r="ADC18910" s="60"/>
      <c r="ADD18910" s="60"/>
      <c r="ADE18910" s="60"/>
    </row>
    <row r="18911" spans="760:785" x14ac:dyDescent="0.25">
      <c r="ACF18911" s="60"/>
      <c r="ACG18911" s="60"/>
      <c r="ACH18911" s="60"/>
      <c r="ACI18911" s="60"/>
      <c r="ACJ18911" s="60"/>
      <c r="ACK18911" s="60"/>
      <c r="ACL18911" s="60"/>
      <c r="ACM18911" s="60"/>
      <c r="ACN18911" s="60"/>
      <c r="ACO18911" s="60"/>
      <c r="ACP18911" s="60"/>
      <c r="ACQ18911" s="60"/>
      <c r="ACR18911" s="60"/>
      <c r="ACS18911" s="60"/>
      <c r="ACT18911" s="60"/>
      <c r="ACU18911" s="60"/>
      <c r="ACV18911" s="60"/>
      <c r="ACW18911" s="60"/>
      <c r="ACX18911" s="60"/>
      <c r="ACY18911" s="60">
        <v>1.44195943601632E-2</v>
      </c>
      <c r="ACZ18911" s="60"/>
      <c r="ADA18911" s="60"/>
      <c r="ADB18911" s="60"/>
      <c r="ADC18911" s="60"/>
      <c r="ADD18911" s="60"/>
      <c r="ADE18911" s="60"/>
    </row>
    <row r="18912" spans="760:785" x14ac:dyDescent="0.25">
      <c r="ACF18912" s="60"/>
      <c r="ACG18912" s="60"/>
      <c r="ACH18912" s="60"/>
      <c r="ACI18912" s="60"/>
      <c r="ACJ18912" s="60"/>
      <c r="ACK18912" s="60"/>
      <c r="ACL18912" s="60"/>
      <c r="ACM18912" s="60"/>
      <c r="ACN18912" s="60"/>
      <c r="ACO18912" s="60"/>
      <c r="ACP18912" s="60"/>
      <c r="ACQ18912" s="60"/>
      <c r="ACR18912" s="60"/>
      <c r="ACS18912" s="60"/>
      <c r="ACT18912" s="60"/>
      <c r="ACU18912" s="60"/>
      <c r="ACV18912" s="60"/>
      <c r="ACW18912" s="60"/>
      <c r="ACX18912" s="60"/>
      <c r="ACY18912" s="60">
        <v>1.44195943601632E-2</v>
      </c>
      <c r="ACZ18912" s="60"/>
      <c r="ADA18912" s="60"/>
      <c r="ADB18912" s="60"/>
      <c r="ADC18912" s="60"/>
      <c r="ADD18912" s="60"/>
      <c r="ADE18912" s="60"/>
    </row>
    <row r="18913" spans="760:785" x14ac:dyDescent="0.25">
      <c r="ACF18913" s="60"/>
      <c r="ACG18913" s="60"/>
      <c r="ACH18913" s="60"/>
      <c r="ACI18913" s="60"/>
      <c r="ACJ18913" s="60"/>
      <c r="ACK18913" s="60"/>
      <c r="ACL18913" s="60"/>
      <c r="ACM18913" s="60"/>
      <c r="ACN18913" s="60"/>
      <c r="ACO18913" s="60"/>
      <c r="ACP18913" s="60"/>
      <c r="ACQ18913" s="60"/>
      <c r="ACR18913" s="60"/>
      <c r="ACS18913" s="60"/>
      <c r="ACT18913" s="60"/>
      <c r="ACU18913" s="60"/>
      <c r="ACV18913" s="60"/>
      <c r="ACW18913" s="60"/>
      <c r="ACX18913" s="60"/>
      <c r="ACY18913" s="60">
        <v>1.4325816753426099E-2</v>
      </c>
      <c r="ACZ18913" s="60"/>
      <c r="ADA18913" s="60"/>
      <c r="ADB18913" s="60"/>
      <c r="ADC18913" s="60"/>
      <c r="ADD18913" s="60"/>
      <c r="ADE18913" s="60"/>
    </row>
    <row r="18914" spans="760:785" x14ac:dyDescent="0.25">
      <c r="ACF18914" s="60"/>
      <c r="ACG18914" s="60"/>
      <c r="ACH18914" s="60"/>
      <c r="ACI18914" s="60"/>
      <c r="ACJ18914" s="60"/>
      <c r="ACK18914" s="60"/>
      <c r="ACL18914" s="60"/>
      <c r="ACM18914" s="60"/>
      <c r="ACN18914" s="60"/>
      <c r="ACO18914" s="60"/>
      <c r="ACP18914" s="60"/>
      <c r="ACQ18914" s="60"/>
      <c r="ACR18914" s="60"/>
      <c r="ACS18914" s="60"/>
      <c r="ACT18914" s="60"/>
      <c r="ACU18914" s="60"/>
      <c r="ACV18914" s="60"/>
      <c r="ACW18914" s="60"/>
      <c r="ACX18914" s="60"/>
      <c r="ACY18914" s="60">
        <v>1.4325816753426099E-2</v>
      </c>
      <c r="ACZ18914" s="60"/>
      <c r="ADA18914" s="60"/>
      <c r="ADB18914" s="60"/>
      <c r="ADC18914" s="60"/>
      <c r="ADD18914" s="60"/>
      <c r="ADE18914" s="60"/>
    </row>
    <row r="18915" spans="760:785" x14ac:dyDescent="0.25">
      <c r="ACF18915" s="60"/>
      <c r="ACG18915" s="60"/>
      <c r="ACH18915" s="60"/>
      <c r="ACI18915" s="60"/>
      <c r="ACJ18915" s="60"/>
      <c r="ACK18915" s="60"/>
      <c r="ACL18915" s="60"/>
      <c r="ACM18915" s="60"/>
      <c r="ACN18915" s="60"/>
      <c r="ACO18915" s="60"/>
      <c r="ACP18915" s="60"/>
      <c r="ACQ18915" s="60"/>
      <c r="ACR18915" s="60"/>
      <c r="ACS18915" s="60"/>
      <c r="ACT18915" s="60"/>
      <c r="ACU18915" s="60"/>
      <c r="ACV18915" s="60"/>
      <c r="ACW18915" s="60"/>
      <c r="ACX18915" s="60"/>
      <c r="ACY18915" s="60">
        <v>1.4309609249623E-2</v>
      </c>
      <c r="ACZ18915" s="60"/>
      <c r="ADA18915" s="60"/>
      <c r="ADB18915" s="60"/>
      <c r="ADC18915" s="60"/>
      <c r="ADD18915" s="60"/>
      <c r="ADE18915" s="60"/>
    </row>
    <row r="18916" spans="760:785" x14ac:dyDescent="0.25">
      <c r="ACF18916" s="60"/>
      <c r="ACG18916" s="60"/>
      <c r="ACH18916" s="60"/>
      <c r="ACI18916" s="60"/>
      <c r="ACJ18916" s="60"/>
      <c r="ACK18916" s="60"/>
      <c r="ACL18916" s="60"/>
      <c r="ACM18916" s="60"/>
      <c r="ACN18916" s="60"/>
      <c r="ACO18916" s="60"/>
      <c r="ACP18916" s="60"/>
      <c r="ACQ18916" s="60"/>
      <c r="ACR18916" s="60"/>
      <c r="ACS18916" s="60"/>
      <c r="ACT18916" s="60"/>
      <c r="ACU18916" s="60"/>
      <c r="ACV18916" s="60"/>
      <c r="ACW18916" s="60"/>
      <c r="ACX18916" s="60"/>
      <c r="ACY18916" s="60">
        <v>1.4309609249623E-2</v>
      </c>
      <c r="ACZ18916" s="60"/>
      <c r="ADA18916" s="60"/>
      <c r="ADB18916" s="60"/>
      <c r="ADC18916" s="60"/>
      <c r="ADD18916" s="60"/>
      <c r="ADE18916" s="60"/>
    </row>
    <row r="18917" spans="760:785" x14ac:dyDescent="0.25">
      <c r="ACF18917" s="60"/>
      <c r="ACG18917" s="60"/>
      <c r="ACH18917" s="60"/>
      <c r="ACI18917" s="60"/>
      <c r="ACJ18917" s="60"/>
      <c r="ACK18917" s="60"/>
      <c r="ACL18917" s="60"/>
      <c r="ACM18917" s="60"/>
      <c r="ACN18917" s="60"/>
      <c r="ACO18917" s="60"/>
      <c r="ACP18917" s="60"/>
      <c r="ACQ18917" s="60"/>
      <c r="ACR18917" s="60"/>
      <c r="ACS18917" s="60"/>
      <c r="ACT18917" s="60"/>
      <c r="ACU18917" s="60"/>
      <c r="ACV18917" s="60"/>
      <c r="ACW18917" s="60"/>
      <c r="ACX18917" s="60"/>
      <c r="ACY18917" s="60">
        <v>1.4259385708204699E-2</v>
      </c>
      <c r="ACZ18917" s="60"/>
      <c r="ADA18917" s="60"/>
      <c r="ADB18917" s="60"/>
      <c r="ADC18917" s="60"/>
      <c r="ADD18917" s="60"/>
      <c r="ADE18917" s="60"/>
    </row>
    <row r="18918" spans="760:785" x14ac:dyDescent="0.25">
      <c r="ACF18918" s="60"/>
      <c r="ACG18918" s="60"/>
      <c r="ACH18918" s="60"/>
      <c r="ACI18918" s="60"/>
      <c r="ACJ18918" s="60"/>
      <c r="ACK18918" s="60"/>
      <c r="ACL18918" s="60"/>
      <c r="ACM18918" s="60"/>
      <c r="ACN18918" s="60"/>
      <c r="ACO18918" s="60"/>
      <c r="ACP18918" s="60"/>
      <c r="ACQ18918" s="60"/>
      <c r="ACR18918" s="60"/>
      <c r="ACS18918" s="60"/>
      <c r="ACT18918" s="60"/>
      <c r="ACU18918" s="60"/>
      <c r="ACV18918" s="60"/>
      <c r="ACW18918" s="60"/>
      <c r="ACX18918" s="60"/>
      <c r="ACY18918" s="60">
        <v>1.4259385708204699E-2</v>
      </c>
      <c r="ACZ18918" s="60"/>
      <c r="ADA18918" s="60"/>
      <c r="ADB18918" s="60"/>
      <c r="ADC18918" s="60"/>
      <c r="ADD18918" s="60"/>
      <c r="ADE18918" s="60"/>
    </row>
    <row r="18919" spans="760:785" x14ac:dyDescent="0.25">
      <c r="ACF18919" s="60"/>
      <c r="ACG18919" s="60"/>
      <c r="ACH18919" s="60"/>
      <c r="ACI18919" s="60"/>
      <c r="ACJ18919" s="60"/>
      <c r="ACK18919" s="60"/>
      <c r="ACL18919" s="60"/>
      <c r="ACM18919" s="60"/>
      <c r="ACN18919" s="60"/>
      <c r="ACO18919" s="60"/>
      <c r="ACP18919" s="60"/>
      <c r="ACQ18919" s="60"/>
      <c r="ACR18919" s="60"/>
      <c r="ACS18919" s="60"/>
      <c r="ACT18919" s="60"/>
      <c r="ACU18919" s="60"/>
      <c r="ACV18919" s="60"/>
      <c r="ACW18919" s="60"/>
      <c r="ACX18919" s="60"/>
      <c r="ACY18919" s="60">
        <v>1.42325688057434E-2</v>
      </c>
      <c r="ACZ18919" s="60"/>
      <c r="ADA18919" s="60"/>
      <c r="ADB18919" s="60"/>
      <c r="ADC18919" s="60"/>
      <c r="ADD18919" s="60"/>
      <c r="ADE18919" s="60"/>
    </row>
    <row r="18920" spans="760:785" x14ac:dyDescent="0.25">
      <c r="ACF18920" s="60"/>
      <c r="ACG18920" s="60"/>
      <c r="ACH18920" s="60"/>
      <c r="ACI18920" s="60"/>
      <c r="ACJ18920" s="60"/>
      <c r="ACK18920" s="60"/>
      <c r="ACL18920" s="60"/>
      <c r="ACM18920" s="60"/>
      <c r="ACN18920" s="60"/>
      <c r="ACO18920" s="60"/>
      <c r="ACP18920" s="60"/>
      <c r="ACQ18920" s="60"/>
      <c r="ACR18920" s="60"/>
      <c r="ACS18920" s="60"/>
      <c r="ACT18920" s="60"/>
      <c r="ACU18920" s="60"/>
      <c r="ACV18920" s="60"/>
      <c r="ACW18920" s="60"/>
      <c r="ACX18920" s="60"/>
      <c r="ACY18920" s="60">
        <v>1.42325688057434E-2</v>
      </c>
      <c r="ACZ18920" s="60"/>
      <c r="ADA18920" s="60"/>
      <c r="ADB18920" s="60"/>
      <c r="ADC18920" s="60"/>
      <c r="ADD18920" s="60"/>
      <c r="ADE18920" s="60"/>
    </row>
    <row r="18921" spans="760:785" x14ac:dyDescent="0.25">
      <c r="ACF18921" s="60"/>
      <c r="ACG18921" s="60"/>
      <c r="ACH18921" s="60"/>
      <c r="ACI18921" s="60"/>
      <c r="ACJ18921" s="60"/>
      <c r="ACK18921" s="60"/>
      <c r="ACL18921" s="60"/>
      <c r="ACM18921" s="60"/>
      <c r="ACN18921" s="60"/>
      <c r="ACO18921" s="60"/>
      <c r="ACP18921" s="60"/>
      <c r="ACQ18921" s="60"/>
      <c r="ACR18921" s="60"/>
      <c r="ACS18921" s="60"/>
      <c r="ACT18921" s="60"/>
      <c r="ACU18921" s="60"/>
      <c r="ACV18921" s="60"/>
      <c r="ACW18921" s="60"/>
      <c r="ACX18921" s="60"/>
      <c r="ACY18921" s="60">
        <v>1.4152555713438699E-2</v>
      </c>
      <c r="ACZ18921" s="60"/>
      <c r="ADA18921" s="60"/>
      <c r="ADB18921" s="60"/>
      <c r="ADC18921" s="60"/>
      <c r="ADD18921" s="60"/>
      <c r="ADE18921" s="60"/>
    </row>
    <row r="18922" spans="760:785" x14ac:dyDescent="0.25">
      <c r="ACF18922" s="60"/>
      <c r="ACG18922" s="60"/>
      <c r="ACH18922" s="60"/>
      <c r="ACI18922" s="60"/>
      <c r="ACJ18922" s="60"/>
      <c r="ACK18922" s="60"/>
      <c r="ACL18922" s="60"/>
      <c r="ACM18922" s="60"/>
      <c r="ACN18922" s="60"/>
      <c r="ACO18922" s="60"/>
      <c r="ACP18922" s="60"/>
      <c r="ACQ18922" s="60"/>
      <c r="ACR18922" s="60"/>
      <c r="ACS18922" s="60"/>
      <c r="ACT18922" s="60"/>
      <c r="ACU18922" s="60"/>
      <c r="ACV18922" s="60"/>
      <c r="ACW18922" s="60"/>
      <c r="ACX18922" s="60"/>
      <c r="ACY18922" s="60">
        <v>1.4152555713438699E-2</v>
      </c>
      <c r="ACZ18922" s="60"/>
      <c r="ADA18922" s="60"/>
      <c r="ADB18922" s="60"/>
      <c r="ADC18922" s="60"/>
      <c r="ADD18922" s="60"/>
      <c r="ADE18922" s="60"/>
    </row>
    <row r="18923" spans="760:785" x14ac:dyDescent="0.25">
      <c r="ACF18923" s="60"/>
      <c r="ACG18923" s="60"/>
      <c r="ACH18923" s="60"/>
      <c r="ACI18923" s="60"/>
      <c r="ACJ18923" s="60"/>
      <c r="ACK18923" s="60"/>
      <c r="ACL18923" s="60"/>
      <c r="ACM18923" s="60"/>
      <c r="ACN18923" s="60"/>
      <c r="ACO18923" s="60"/>
      <c r="ACP18923" s="60"/>
      <c r="ACQ18923" s="60"/>
      <c r="ACR18923" s="60"/>
      <c r="ACS18923" s="60"/>
      <c r="ACT18923" s="60"/>
      <c r="ACU18923" s="60"/>
      <c r="ACV18923" s="60"/>
      <c r="ACW18923" s="60"/>
      <c r="ACX18923" s="60"/>
      <c r="ACY18923" s="60">
        <v>1.41346515506701E-2</v>
      </c>
      <c r="ACZ18923" s="60"/>
      <c r="ADA18923" s="60"/>
      <c r="ADB18923" s="60"/>
      <c r="ADC18923" s="60"/>
      <c r="ADD18923" s="60"/>
      <c r="ADE18923" s="60"/>
    </row>
    <row r="18924" spans="760:785" x14ac:dyDescent="0.25">
      <c r="ACF18924" s="60"/>
      <c r="ACG18924" s="60"/>
      <c r="ACH18924" s="60"/>
      <c r="ACI18924" s="60"/>
      <c r="ACJ18924" s="60"/>
      <c r="ACK18924" s="60"/>
      <c r="ACL18924" s="60"/>
      <c r="ACM18924" s="60"/>
      <c r="ACN18924" s="60"/>
      <c r="ACO18924" s="60"/>
      <c r="ACP18924" s="60"/>
      <c r="ACQ18924" s="60"/>
      <c r="ACR18924" s="60"/>
      <c r="ACS18924" s="60"/>
      <c r="ACT18924" s="60"/>
      <c r="ACU18924" s="60"/>
      <c r="ACV18924" s="60"/>
      <c r="ACW18924" s="60"/>
      <c r="ACX18924" s="60"/>
      <c r="ACY18924" s="60">
        <v>1.41346515506701E-2</v>
      </c>
      <c r="ACZ18924" s="60"/>
      <c r="ADA18924" s="60"/>
      <c r="ADB18924" s="60"/>
      <c r="ADC18924" s="60"/>
      <c r="ADD18924" s="60"/>
      <c r="ADE18924" s="60"/>
    </row>
    <row r="18925" spans="760:785" x14ac:dyDescent="0.25">
      <c r="ACF18925" s="60"/>
      <c r="ACG18925" s="60"/>
      <c r="ACH18925" s="60"/>
      <c r="ACI18925" s="60"/>
      <c r="ACJ18925" s="60"/>
      <c r="ACK18925" s="60"/>
      <c r="ACL18925" s="60"/>
      <c r="ACM18925" s="60"/>
      <c r="ACN18925" s="60"/>
      <c r="ACO18925" s="60"/>
      <c r="ACP18925" s="60"/>
      <c r="ACQ18925" s="60"/>
      <c r="ACR18925" s="60"/>
      <c r="ACS18925" s="60"/>
      <c r="ACT18925" s="60"/>
      <c r="ACU18925" s="60"/>
      <c r="ACV18925" s="60"/>
      <c r="ACW18925" s="60"/>
      <c r="ACX18925" s="60"/>
      <c r="ACY18925" s="60">
        <v>1.4071504646606401E-2</v>
      </c>
      <c r="ACZ18925" s="60"/>
      <c r="ADA18925" s="60"/>
      <c r="ADB18925" s="60"/>
      <c r="ADC18925" s="60"/>
      <c r="ADD18925" s="60"/>
      <c r="ADE18925" s="60"/>
    </row>
    <row r="18926" spans="760:785" x14ac:dyDescent="0.25">
      <c r="ACF18926" s="60"/>
      <c r="ACG18926" s="60"/>
      <c r="ACH18926" s="60"/>
      <c r="ACI18926" s="60"/>
      <c r="ACJ18926" s="60"/>
      <c r="ACK18926" s="60"/>
      <c r="ACL18926" s="60"/>
      <c r="ACM18926" s="60"/>
      <c r="ACN18926" s="60"/>
      <c r="ACO18926" s="60"/>
      <c r="ACP18926" s="60"/>
      <c r="ACQ18926" s="60"/>
      <c r="ACR18926" s="60"/>
      <c r="ACS18926" s="60"/>
      <c r="ACT18926" s="60"/>
      <c r="ACU18926" s="60"/>
      <c r="ACV18926" s="60"/>
      <c r="ACW18926" s="60"/>
      <c r="ACX18926" s="60"/>
      <c r="ACY18926" s="60">
        <v>1.4071504646606401E-2</v>
      </c>
      <c r="ACZ18926" s="60"/>
      <c r="ADA18926" s="60"/>
      <c r="ADB18926" s="60"/>
      <c r="ADC18926" s="60"/>
      <c r="ADD18926" s="60"/>
      <c r="ADE18926" s="60"/>
    </row>
    <row r="18927" spans="760:785" x14ac:dyDescent="0.25">
      <c r="ACF18927" s="60"/>
      <c r="ACG18927" s="60"/>
      <c r="ACH18927" s="60"/>
      <c r="ACI18927" s="60"/>
      <c r="ACJ18927" s="60"/>
      <c r="ACK18927" s="60"/>
      <c r="ACL18927" s="60"/>
      <c r="ACM18927" s="60"/>
      <c r="ACN18927" s="60"/>
      <c r="ACO18927" s="60"/>
      <c r="ACP18927" s="60"/>
      <c r="ACQ18927" s="60"/>
      <c r="ACR18927" s="60"/>
      <c r="ACS18927" s="60"/>
      <c r="ACT18927" s="60"/>
      <c r="ACU18927" s="60"/>
      <c r="ACV18927" s="60"/>
      <c r="ACW18927" s="60"/>
      <c r="ACX18927" s="60"/>
      <c r="ACY18927" s="60">
        <v>1.40560710853939E-2</v>
      </c>
      <c r="ACZ18927" s="60"/>
      <c r="ADA18927" s="60"/>
      <c r="ADB18927" s="60"/>
      <c r="ADC18927" s="60"/>
      <c r="ADD18927" s="60"/>
      <c r="ADE18927" s="60"/>
    </row>
    <row r="18928" spans="760:785" x14ac:dyDescent="0.25">
      <c r="ACF18928" s="60"/>
      <c r="ACG18928" s="60"/>
      <c r="ACH18928" s="60"/>
      <c r="ACI18928" s="60"/>
      <c r="ACJ18928" s="60"/>
      <c r="ACK18928" s="60"/>
      <c r="ACL18928" s="60"/>
      <c r="ACM18928" s="60"/>
      <c r="ACN18928" s="60"/>
      <c r="ACO18928" s="60"/>
      <c r="ACP18928" s="60"/>
      <c r="ACQ18928" s="60"/>
      <c r="ACR18928" s="60"/>
      <c r="ACS18928" s="60"/>
      <c r="ACT18928" s="60"/>
      <c r="ACU18928" s="60"/>
      <c r="ACV18928" s="60"/>
      <c r="ACW18928" s="60"/>
      <c r="ACX18928" s="60"/>
      <c r="ACY18928" s="60">
        <v>1.40560710853939E-2</v>
      </c>
      <c r="ACZ18928" s="60"/>
      <c r="ADA18928" s="60"/>
      <c r="ADB18928" s="60"/>
      <c r="ADC18928" s="60"/>
      <c r="ADD18928" s="60"/>
      <c r="ADE18928" s="60"/>
    </row>
    <row r="18929" spans="760:785" x14ac:dyDescent="0.25">
      <c r="ACF18929" s="60"/>
      <c r="ACG18929" s="60"/>
      <c r="ACH18929" s="60"/>
      <c r="ACI18929" s="60"/>
      <c r="ACJ18929" s="60"/>
      <c r="ACK18929" s="60"/>
      <c r="ACL18929" s="60"/>
      <c r="ACM18929" s="60"/>
      <c r="ACN18929" s="60"/>
      <c r="ACO18929" s="60"/>
      <c r="ACP18929" s="60"/>
      <c r="ACQ18929" s="60"/>
      <c r="ACR18929" s="60"/>
      <c r="ACS18929" s="60"/>
      <c r="ACT18929" s="60"/>
      <c r="ACU18929" s="60"/>
      <c r="ACV18929" s="60"/>
      <c r="ACW18929" s="60"/>
      <c r="ACX18929" s="60"/>
      <c r="ACY18929" s="60">
        <v>1.39510331043917E-2</v>
      </c>
      <c r="ACZ18929" s="60"/>
      <c r="ADA18929" s="60"/>
      <c r="ADB18929" s="60"/>
      <c r="ADC18929" s="60"/>
      <c r="ADD18929" s="60"/>
      <c r="ADE18929" s="60"/>
    </row>
    <row r="18930" spans="760:785" x14ac:dyDescent="0.25">
      <c r="ACF18930" s="60"/>
      <c r="ACG18930" s="60"/>
      <c r="ACH18930" s="60"/>
      <c r="ACI18930" s="60"/>
      <c r="ACJ18930" s="60"/>
      <c r="ACK18930" s="60"/>
      <c r="ACL18930" s="60"/>
      <c r="ACM18930" s="60"/>
      <c r="ACN18930" s="60"/>
      <c r="ACO18930" s="60"/>
      <c r="ACP18930" s="60"/>
      <c r="ACQ18930" s="60"/>
      <c r="ACR18930" s="60"/>
      <c r="ACS18930" s="60"/>
      <c r="ACT18930" s="60"/>
      <c r="ACU18930" s="60"/>
      <c r="ACV18930" s="60"/>
      <c r="ACW18930" s="60"/>
      <c r="ACX18930" s="60"/>
      <c r="ACY18930" s="60">
        <v>1.39510331043917E-2</v>
      </c>
      <c r="ACZ18930" s="60"/>
      <c r="ADA18930" s="60"/>
      <c r="ADB18930" s="60"/>
      <c r="ADC18930" s="60"/>
      <c r="ADD18930" s="60"/>
      <c r="ADE18930" s="60"/>
    </row>
    <row r="18931" spans="760:785" x14ac:dyDescent="0.25">
      <c r="ACF18931" s="60"/>
      <c r="ACG18931" s="60"/>
      <c r="ACH18931" s="60"/>
      <c r="ACI18931" s="60"/>
      <c r="ACJ18931" s="60"/>
      <c r="ACK18931" s="60"/>
      <c r="ACL18931" s="60"/>
      <c r="ACM18931" s="60"/>
      <c r="ACN18931" s="60"/>
      <c r="ACO18931" s="60"/>
      <c r="ACP18931" s="60"/>
      <c r="ACQ18931" s="60"/>
      <c r="ACR18931" s="60"/>
      <c r="ACS18931" s="60"/>
      <c r="ACT18931" s="60"/>
      <c r="ACU18931" s="60"/>
      <c r="ACV18931" s="60"/>
      <c r="ACW18931" s="60"/>
      <c r="ACX18931" s="60"/>
      <c r="ACY18931" s="60">
        <v>1.39154070378011E-2</v>
      </c>
      <c r="ACZ18931" s="60"/>
      <c r="ADA18931" s="60"/>
      <c r="ADB18931" s="60"/>
      <c r="ADC18931" s="60"/>
      <c r="ADD18931" s="60"/>
      <c r="ADE18931" s="60"/>
    </row>
    <row r="18932" spans="760:785" x14ac:dyDescent="0.25">
      <c r="ACF18932" s="60"/>
      <c r="ACG18932" s="60"/>
      <c r="ACH18932" s="60"/>
      <c r="ACI18932" s="60"/>
      <c r="ACJ18932" s="60"/>
      <c r="ACK18932" s="60"/>
      <c r="ACL18932" s="60"/>
      <c r="ACM18932" s="60"/>
      <c r="ACN18932" s="60"/>
      <c r="ACO18932" s="60"/>
      <c r="ACP18932" s="60"/>
      <c r="ACQ18932" s="60"/>
      <c r="ACR18932" s="60"/>
      <c r="ACS18932" s="60"/>
      <c r="ACT18932" s="60"/>
      <c r="ACU18932" s="60"/>
      <c r="ACV18932" s="60"/>
      <c r="ACW18932" s="60"/>
      <c r="ACX18932" s="60"/>
      <c r="ACY18932" s="60">
        <v>1.39154070378011E-2</v>
      </c>
      <c r="ACZ18932" s="60"/>
      <c r="ADA18932" s="60"/>
      <c r="ADB18932" s="60"/>
      <c r="ADC18932" s="60"/>
      <c r="ADD18932" s="60"/>
      <c r="ADE18932" s="60"/>
    </row>
    <row r="18933" spans="760:785" x14ac:dyDescent="0.25">
      <c r="ACF18933" s="60"/>
      <c r="ACG18933" s="60"/>
      <c r="ACH18933" s="60"/>
      <c r="ACI18933" s="60"/>
      <c r="ACJ18933" s="60"/>
      <c r="ACK18933" s="60"/>
      <c r="ACL18933" s="60"/>
      <c r="ACM18933" s="60"/>
      <c r="ACN18933" s="60"/>
      <c r="ACO18933" s="60"/>
      <c r="ACP18933" s="60"/>
      <c r="ACQ18933" s="60"/>
      <c r="ACR18933" s="60"/>
      <c r="ACS18933" s="60"/>
      <c r="ACT18933" s="60"/>
      <c r="ACU18933" s="60"/>
      <c r="ACV18933" s="60"/>
      <c r="ACW18933" s="60"/>
      <c r="ACX18933" s="60"/>
      <c r="ACY18933" s="60">
        <v>1.39118178571873E-2</v>
      </c>
      <c r="ACZ18933" s="60"/>
      <c r="ADA18933" s="60"/>
      <c r="ADB18933" s="60"/>
      <c r="ADC18933" s="60"/>
      <c r="ADD18933" s="60"/>
      <c r="ADE18933" s="60"/>
    </row>
    <row r="18934" spans="760:785" x14ac:dyDescent="0.25">
      <c r="ACF18934" s="60"/>
      <c r="ACG18934" s="60"/>
      <c r="ACH18934" s="60"/>
      <c r="ACI18934" s="60"/>
      <c r="ACJ18934" s="60"/>
      <c r="ACK18934" s="60"/>
      <c r="ACL18934" s="60"/>
      <c r="ACM18934" s="60"/>
      <c r="ACN18934" s="60"/>
      <c r="ACO18934" s="60"/>
      <c r="ACP18934" s="60"/>
      <c r="ACQ18934" s="60"/>
      <c r="ACR18934" s="60"/>
      <c r="ACS18934" s="60"/>
      <c r="ACT18934" s="60"/>
      <c r="ACU18934" s="60"/>
      <c r="ACV18934" s="60"/>
      <c r="ACW18934" s="60"/>
      <c r="ACX18934" s="60"/>
      <c r="ACY18934" s="60">
        <v>1.39118178571873E-2</v>
      </c>
      <c r="ACZ18934" s="60"/>
      <c r="ADA18934" s="60"/>
      <c r="ADB18934" s="60"/>
      <c r="ADC18934" s="60"/>
      <c r="ADD18934" s="60"/>
      <c r="ADE18934" s="60"/>
    </row>
    <row r="18935" spans="760:785" x14ac:dyDescent="0.25">
      <c r="ACF18935" s="60"/>
      <c r="ACG18935" s="60"/>
      <c r="ACH18935" s="60"/>
      <c r="ACI18935" s="60"/>
      <c r="ACJ18935" s="60"/>
      <c r="ACK18935" s="60"/>
      <c r="ACL18935" s="60"/>
      <c r="ACM18935" s="60"/>
      <c r="ACN18935" s="60"/>
      <c r="ACO18935" s="60"/>
      <c r="ACP18935" s="60"/>
      <c r="ACQ18935" s="60"/>
      <c r="ACR18935" s="60"/>
      <c r="ACS18935" s="60"/>
      <c r="ACT18935" s="60"/>
      <c r="ACU18935" s="60"/>
      <c r="ACV18935" s="60"/>
      <c r="ACW18935" s="60"/>
      <c r="ACX18935" s="60"/>
      <c r="ACY18935" s="60">
        <v>1.3905653835384399E-2</v>
      </c>
      <c r="ACZ18935" s="60"/>
      <c r="ADA18935" s="60"/>
      <c r="ADB18935" s="60"/>
      <c r="ADC18935" s="60"/>
      <c r="ADD18935" s="60"/>
      <c r="ADE18935" s="60"/>
    </row>
    <row r="18936" spans="760:785" x14ac:dyDescent="0.25">
      <c r="ACF18936" s="60"/>
      <c r="ACG18936" s="60"/>
      <c r="ACH18936" s="60"/>
      <c r="ACI18936" s="60"/>
      <c r="ACJ18936" s="60"/>
      <c r="ACK18936" s="60"/>
      <c r="ACL18936" s="60"/>
      <c r="ACM18936" s="60"/>
      <c r="ACN18936" s="60"/>
      <c r="ACO18936" s="60"/>
      <c r="ACP18936" s="60"/>
      <c r="ACQ18936" s="60"/>
      <c r="ACR18936" s="60"/>
      <c r="ACS18936" s="60"/>
      <c r="ACT18936" s="60"/>
      <c r="ACU18936" s="60"/>
      <c r="ACV18936" s="60"/>
      <c r="ACW18936" s="60"/>
      <c r="ACX18936" s="60"/>
      <c r="ACY18936" s="60">
        <v>1.3905653835384399E-2</v>
      </c>
      <c r="ACZ18936" s="60"/>
      <c r="ADA18936" s="60"/>
      <c r="ADB18936" s="60"/>
      <c r="ADC18936" s="60"/>
      <c r="ADD18936" s="60"/>
      <c r="ADE18936" s="60"/>
    </row>
    <row r="18937" spans="760:785" x14ac:dyDescent="0.25">
      <c r="ACF18937" s="60"/>
      <c r="ACG18937" s="60"/>
      <c r="ACH18937" s="60"/>
      <c r="ACI18937" s="60"/>
      <c r="ACJ18937" s="60"/>
      <c r="ACK18937" s="60"/>
      <c r="ACL18937" s="60"/>
      <c r="ACM18937" s="60"/>
      <c r="ACN18937" s="60"/>
      <c r="ACO18937" s="60"/>
      <c r="ACP18937" s="60"/>
      <c r="ACQ18937" s="60"/>
      <c r="ACR18937" s="60"/>
      <c r="ACS18937" s="60"/>
      <c r="ACT18937" s="60"/>
      <c r="ACU18937" s="60"/>
      <c r="ACV18937" s="60"/>
      <c r="ACW18937" s="60"/>
      <c r="ACX18937" s="60"/>
      <c r="ACY18937" s="60">
        <v>1.38229547238225E-2</v>
      </c>
      <c r="ACZ18937" s="60"/>
      <c r="ADA18937" s="60"/>
      <c r="ADB18937" s="60"/>
      <c r="ADC18937" s="60"/>
      <c r="ADD18937" s="60"/>
      <c r="ADE18937" s="60"/>
    </row>
    <row r="18938" spans="760:785" x14ac:dyDescent="0.25">
      <c r="ACF18938" s="60"/>
      <c r="ACG18938" s="60"/>
      <c r="ACH18938" s="60"/>
      <c r="ACI18938" s="60"/>
      <c r="ACJ18938" s="60"/>
      <c r="ACK18938" s="60"/>
      <c r="ACL18938" s="60"/>
      <c r="ACM18938" s="60"/>
      <c r="ACN18938" s="60"/>
      <c r="ACO18938" s="60"/>
      <c r="ACP18938" s="60"/>
      <c r="ACQ18938" s="60"/>
      <c r="ACR18938" s="60"/>
      <c r="ACS18938" s="60"/>
      <c r="ACT18938" s="60"/>
      <c r="ACU18938" s="60"/>
      <c r="ACV18938" s="60"/>
      <c r="ACW18938" s="60"/>
      <c r="ACX18938" s="60"/>
      <c r="ACY18938" s="60">
        <v>1.38229547238225E-2</v>
      </c>
      <c r="ACZ18938" s="60"/>
      <c r="ADA18938" s="60"/>
      <c r="ADB18938" s="60"/>
      <c r="ADC18938" s="60"/>
      <c r="ADD18938" s="60"/>
      <c r="ADE18938" s="60"/>
    </row>
    <row r="18939" spans="760:785" x14ac:dyDescent="0.25">
      <c r="ACF18939" s="60"/>
      <c r="ACG18939" s="60"/>
      <c r="ACH18939" s="60"/>
      <c r="ACI18939" s="60"/>
      <c r="ACJ18939" s="60"/>
      <c r="ACK18939" s="60"/>
      <c r="ACL18939" s="60"/>
      <c r="ACM18939" s="60"/>
      <c r="ACN18939" s="60"/>
      <c r="ACO18939" s="60"/>
      <c r="ACP18939" s="60"/>
      <c r="ACQ18939" s="60"/>
      <c r="ACR18939" s="60"/>
      <c r="ACS18939" s="60"/>
      <c r="ACT18939" s="60"/>
      <c r="ACU18939" s="60"/>
      <c r="ACV18939" s="60"/>
      <c r="ACW18939" s="60"/>
      <c r="ACX18939" s="60"/>
      <c r="ACY18939" s="60">
        <v>1.37422535132513E-2</v>
      </c>
      <c r="ACZ18939" s="60"/>
      <c r="ADA18939" s="60"/>
      <c r="ADB18939" s="60"/>
      <c r="ADC18939" s="60"/>
      <c r="ADD18939" s="60"/>
      <c r="ADE18939" s="60"/>
    </row>
    <row r="18940" spans="760:785" x14ac:dyDescent="0.25">
      <c r="ACF18940" s="60"/>
      <c r="ACG18940" s="60"/>
      <c r="ACH18940" s="60"/>
      <c r="ACI18940" s="60"/>
      <c r="ACJ18940" s="60"/>
      <c r="ACK18940" s="60"/>
      <c r="ACL18940" s="60"/>
      <c r="ACM18940" s="60"/>
      <c r="ACN18940" s="60"/>
      <c r="ACO18940" s="60"/>
      <c r="ACP18940" s="60"/>
      <c r="ACQ18940" s="60"/>
      <c r="ACR18940" s="60"/>
      <c r="ACS18940" s="60"/>
      <c r="ACT18940" s="60"/>
      <c r="ACU18940" s="60"/>
      <c r="ACV18940" s="60"/>
      <c r="ACW18940" s="60"/>
      <c r="ACX18940" s="60"/>
      <c r="ACY18940" s="60">
        <v>1.37422535132513E-2</v>
      </c>
      <c r="ACZ18940" s="60"/>
      <c r="ADA18940" s="60"/>
      <c r="ADB18940" s="60"/>
      <c r="ADC18940" s="60"/>
      <c r="ADD18940" s="60"/>
      <c r="ADE18940" s="60"/>
    </row>
    <row r="18941" spans="760:785" x14ac:dyDescent="0.25">
      <c r="ACF18941" s="60"/>
      <c r="ACG18941" s="60"/>
      <c r="ACH18941" s="60"/>
      <c r="ACI18941" s="60"/>
      <c r="ACJ18941" s="60"/>
      <c r="ACK18941" s="60"/>
      <c r="ACL18941" s="60"/>
      <c r="ACM18941" s="60"/>
      <c r="ACN18941" s="60"/>
      <c r="ACO18941" s="60"/>
      <c r="ACP18941" s="60"/>
      <c r="ACQ18941" s="60"/>
      <c r="ACR18941" s="60"/>
      <c r="ACS18941" s="60"/>
      <c r="ACT18941" s="60"/>
      <c r="ACU18941" s="60"/>
      <c r="ACV18941" s="60"/>
      <c r="ACW18941" s="60"/>
      <c r="ACX18941" s="60"/>
      <c r="ACY18941" s="60">
        <v>1.37267617548019E-2</v>
      </c>
      <c r="ACZ18941" s="60"/>
      <c r="ADA18941" s="60"/>
      <c r="ADB18941" s="60"/>
      <c r="ADC18941" s="60"/>
      <c r="ADD18941" s="60"/>
      <c r="ADE18941" s="60"/>
    </row>
    <row r="18942" spans="760:785" x14ac:dyDescent="0.25">
      <c r="ACF18942" s="60"/>
      <c r="ACG18942" s="60"/>
      <c r="ACH18942" s="60"/>
      <c r="ACI18942" s="60"/>
      <c r="ACJ18942" s="60"/>
      <c r="ACK18942" s="60"/>
      <c r="ACL18942" s="60"/>
      <c r="ACM18942" s="60"/>
      <c r="ACN18942" s="60"/>
      <c r="ACO18942" s="60"/>
      <c r="ACP18942" s="60"/>
      <c r="ACQ18942" s="60"/>
      <c r="ACR18942" s="60"/>
      <c r="ACS18942" s="60"/>
      <c r="ACT18942" s="60"/>
      <c r="ACU18942" s="60"/>
      <c r="ACV18942" s="60"/>
      <c r="ACW18942" s="60"/>
      <c r="ACX18942" s="60"/>
      <c r="ACY18942" s="60">
        <v>1.37267617548019E-2</v>
      </c>
      <c r="ACZ18942" s="60"/>
      <c r="ADA18942" s="60"/>
      <c r="ADB18942" s="60"/>
      <c r="ADC18942" s="60"/>
      <c r="ADD18942" s="60"/>
      <c r="ADE18942" s="60"/>
    </row>
    <row r="18943" spans="760:785" x14ac:dyDescent="0.25">
      <c r="ACF18943" s="60"/>
      <c r="ACG18943" s="60"/>
      <c r="ACH18943" s="60"/>
      <c r="ACI18943" s="60"/>
      <c r="ACJ18943" s="60"/>
      <c r="ACK18943" s="60"/>
      <c r="ACL18943" s="60"/>
      <c r="ACM18943" s="60"/>
      <c r="ACN18943" s="60"/>
      <c r="ACO18943" s="60"/>
      <c r="ACP18943" s="60"/>
      <c r="ACQ18943" s="60"/>
      <c r="ACR18943" s="60"/>
      <c r="ACS18943" s="60"/>
      <c r="ACT18943" s="60"/>
      <c r="ACU18943" s="60"/>
      <c r="ACV18943" s="60"/>
      <c r="ACW18943" s="60"/>
      <c r="ACX18943" s="60"/>
      <c r="ACY18943" s="60">
        <v>1.3693046033211601E-2</v>
      </c>
      <c r="ACZ18943" s="60"/>
      <c r="ADA18943" s="60"/>
      <c r="ADB18943" s="60"/>
      <c r="ADC18943" s="60"/>
      <c r="ADD18943" s="60"/>
      <c r="ADE18943" s="60"/>
    </row>
    <row r="18944" spans="760:785" x14ac:dyDescent="0.25">
      <c r="ACF18944" s="60"/>
      <c r="ACG18944" s="60"/>
      <c r="ACH18944" s="60"/>
      <c r="ACI18944" s="60"/>
      <c r="ACJ18944" s="60"/>
      <c r="ACK18944" s="60"/>
      <c r="ACL18944" s="60"/>
      <c r="ACM18944" s="60"/>
      <c r="ACN18944" s="60"/>
      <c r="ACO18944" s="60"/>
      <c r="ACP18944" s="60"/>
      <c r="ACQ18944" s="60"/>
      <c r="ACR18944" s="60"/>
      <c r="ACS18944" s="60"/>
      <c r="ACT18944" s="60"/>
      <c r="ACU18944" s="60"/>
      <c r="ACV18944" s="60"/>
      <c r="ACW18944" s="60"/>
      <c r="ACX18944" s="60"/>
      <c r="ACY18944" s="60">
        <v>1.3693046033211601E-2</v>
      </c>
      <c r="ACZ18944" s="60"/>
      <c r="ADA18944" s="60"/>
      <c r="ADB18944" s="60"/>
      <c r="ADC18944" s="60"/>
      <c r="ADD18944" s="60"/>
      <c r="ADE18944" s="60"/>
    </row>
    <row r="18945" spans="760:785" x14ac:dyDescent="0.25">
      <c r="ACF18945" s="60"/>
      <c r="ACG18945" s="60"/>
      <c r="ACH18945" s="60"/>
      <c r="ACI18945" s="60"/>
      <c r="ACJ18945" s="60"/>
      <c r="ACK18945" s="60"/>
      <c r="ACL18945" s="60"/>
      <c r="ACM18945" s="60"/>
      <c r="ACN18945" s="60"/>
      <c r="ACO18945" s="60"/>
      <c r="ACP18945" s="60"/>
      <c r="ACQ18945" s="60"/>
      <c r="ACR18945" s="60"/>
      <c r="ACS18945" s="60"/>
      <c r="ACT18945" s="60"/>
      <c r="ACU18945" s="60"/>
      <c r="ACV18945" s="60"/>
      <c r="ACW18945" s="60"/>
      <c r="ACX18945" s="60"/>
      <c r="ACY18945" s="60">
        <v>1.36890342949713E-2</v>
      </c>
      <c r="ACZ18945" s="60"/>
      <c r="ADA18945" s="60"/>
      <c r="ADB18945" s="60"/>
      <c r="ADC18945" s="60"/>
      <c r="ADD18945" s="60"/>
      <c r="ADE18945" s="60"/>
    </row>
    <row r="18946" spans="760:785" x14ac:dyDescent="0.25">
      <c r="ACF18946" s="60"/>
      <c r="ACG18946" s="60"/>
      <c r="ACH18946" s="60"/>
      <c r="ACI18946" s="60"/>
      <c r="ACJ18946" s="60"/>
      <c r="ACK18946" s="60"/>
      <c r="ACL18946" s="60"/>
      <c r="ACM18946" s="60"/>
      <c r="ACN18946" s="60"/>
      <c r="ACO18946" s="60"/>
      <c r="ACP18946" s="60"/>
      <c r="ACQ18946" s="60"/>
      <c r="ACR18946" s="60"/>
      <c r="ACS18946" s="60"/>
      <c r="ACT18946" s="60"/>
      <c r="ACU18946" s="60"/>
      <c r="ACV18946" s="60"/>
      <c r="ACW18946" s="60"/>
      <c r="ACX18946" s="60"/>
      <c r="ACY18946" s="60">
        <v>1.36890342949713E-2</v>
      </c>
      <c r="ACZ18946" s="60"/>
      <c r="ADA18946" s="60"/>
      <c r="ADB18946" s="60"/>
      <c r="ADC18946" s="60"/>
      <c r="ADD18946" s="60"/>
      <c r="ADE18946" s="60"/>
    </row>
    <row r="18947" spans="760:785" x14ac:dyDescent="0.25">
      <c r="ACF18947" s="60"/>
      <c r="ACG18947" s="60"/>
      <c r="ACH18947" s="60"/>
      <c r="ACI18947" s="60"/>
      <c r="ACJ18947" s="60"/>
      <c r="ACK18947" s="60"/>
      <c r="ACL18947" s="60"/>
      <c r="ACM18947" s="60"/>
      <c r="ACN18947" s="60"/>
      <c r="ACO18947" s="60"/>
      <c r="ACP18947" s="60"/>
      <c r="ACQ18947" s="60"/>
      <c r="ACR18947" s="60"/>
      <c r="ACS18947" s="60"/>
      <c r="ACT18947" s="60"/>
      <c r="ACU18947" s="60"/>
      <c r="ACV18947" s="60"/>
      <c r="ACW18947" s="60"/>
      <c r="ACX18947" s="60"/>
      <c r="ACY18947" s="60">
        <v>1.36479020613156E-2</v>
      </c>
      <c r="ACZ18947" s="60"/>
      <c r="ADA18947" s="60"/>
      <c r="ADB18947" s="60"/>
      <c r="ADC18947" s="60"/>
      <c r="ADD18947" s="60"/>
      <c r="ADE18947" s="60"/>
    </row>
    <row r="18948" spans="760:785" x14ac:dyDescent="0.25">
      <c r="ACF18948" s="60"/>
      <c r="ACG18948" s="60"/>
      <c r="ACH18948" s="60"/>
      <c r="ACI18948" s="60"/>
      <c r="ACJ18948" s="60"/>
      <c r="ACK18948" s="60"/>
      <c r="ACL18948" s="60"/>
      <c r="ACM18948" s="60"/>
      <c r="ACN18948" s="60"/>
      <c r="ACO18948" s="60"/>
      <c r="ACP18948" s="60"/>
      <c r="ACQ18948" s="60"/>
      <c r="ACR18948" s="60"/>
      <c r="ACS18948" s="60"/>
      <c r="ACT18948" s="60"/>
      <c r="ACU18948" s="60"/>
      <c r="ACV18948" s="60"/>
      <c r="ACW18948" s="60"/>
      <c r="ACX18948" s="60"/>
      <c r="ACY18948" s="60">
        <v>1.36479020613156E-2</v>
      </c>
      <c r="ACZ18948" s="60"/>
      <c r="ADA18948" s="60"/>
      <c r="ADB18948" s="60"/>
      <c r="ADC18948" s="60"/>
      <c r="ADD18948" s="60"/>
      <c r="ADE18948" s="60"/>
    </row>
    <row r="18949" spans="760:785" x14ac:dyDescent="0.25">
      <c r="ACF18949" s="60"/>
      <c r="ACG18949" s="60"/>
      <c r="ACH18949" s="60"/>
      <c r="ACI18949" s="60"/>
      <c r="ACJ18949" s="60"/>
      <c r="ACK18949" s="60"/>
      <c r="ACL18949" s="60"/>
      <c r="ACM18949" s="60"/>
      <c r="ACN18949" s="60"/>
      <c r="ACO18949" s="60"/>
      <c r="ACP18949" s="60"/>
      <c r="ACQ18949" s="60"/>
      <c r="ACR18949" s="60"/>
      <c r="ACS18949" s="60"/>
      <c r="ACT18949" s="60"/>
      <c r="ACU18949" s="60"/>
      <c r="ACV18949" s="60"/>
      <c r="ACW18949" s="60"/>
      <c r="ACX18949" s="60"/>
      <c r="ACY18949" s="60">
        <v>1.3634663455010999E-2</v>
      </c>
      <c r="ACZ18949" s="60"/>
      <c r="ADA18949" s="60"/>
      <c r="ADB18949" s="60"/>
      <c r="ADC18949" s="60"/>
      <c r="ADD18949" s="60"/>
      <c r="ADE18949" s="60"/>
    </row>
    <row r="18950" spans="760:785" x14ac:dyDescent="0.25">
      <c r="ACF18950" s="60"/>
      <c r="ACG18950" s="60"/>
      <c r="ACH18950" s="60"/>
      <c r="ACI18950" s="60"/>
      <c r="ACJ18950" s="60"/>
      <c r="ACK18950" s="60"/>
      <c r="ACL18950" s="60"/>
      <c r="ACM18950" s="60"/>
      <c r="ACN18950" s="60"/>
      <c r="ACO18950" s="60"/>
      <c r="ACP18950" s="60"/>
      <c r="ACQ18950" s="60"/>
      <c r="ACR18950" s="60"/>
      <c r="ACS18950" s="60"/>
      <c r="ACT18950" s="60"/>
      <c r="ACU18950" s="60"/>
      <c r="ACV18950" s="60"/>
      <c r="ACW18950" s="60"/>
      <c r="ACX18950" s="60"/>
      <c r="ACY18950" s="60">
        <v>1.3634663455010999E-2</v>
      </c>
      <c r="ACZ18950" s="60"/>
      <c r="ADA18950" s="60"/>
      <c r="ADB18950" s="60"/>
      <c r="ADC18950" s="60"/>
      <c r="ADD18950" s="60"/>
      <c r="ADE18950" s="60"/>
    </row>
    <row r="18951" spans="760:785" x14ac:dyDescent="0.25">
      <c r="ACF18951" s="60"/>
      <c r="ACG18951" s="60"/>
      <c r="ACH18951" s="60"/>
      <c r="ACI18951" s="60"/>
      <c r="ACJ18951" s="60"/>
      <c r="ACK18951" s="60"/>
      <c r="ACL18951" s="60"/>
      <c r="ACM18951" s="60"/>
      <c r="ACN18951" s="60"/>
      <c r="ACO18951" s="60"/>
      <c r="ACP18951" s="60"/>
      <c r="ACQ18951" s="60"/>
      <c r="ACR18951" s="60"/>
      <c r="ACS18951" s="60"/>
      <c r="ACT18951" s="60"/>
      <c r="ACU18951" s="60"/>
      <c r="ACV18951" s="60"/>
      <c r="ACW18951" s="60"/>
      <c r="ACX18951" s="60"/>
      <c r="ACY18951" s="60">
        <v>1.36152712456658E-2</v>
      </c>
      <c r="ACZ18951" s="60"/>
      <c r="ADA18951" s="60"/>
      <c r="ADB18951" s="60"/>
      <c r="ADC18951" s="60"/>
      <c r="ADD18951" s="60"/>
      <c r="ADE18951" s="60"/>
    </row>
    <row r="18952" spans="760:785" x14ac:dyDescent="0.25">
      <c r="ACF18952" s="60"/>
      <c r="ACG18952" s="60"/>
      <c r="ACH18952" s="60"/>
      <c r="ACI18952" s="60"/>
      <c r="ACJ18952" s="60"/>
      <c r="ACK18952" s="60"/>
      <c r="ACL18952" s="60"/>
      <c r="ACM18952" s="60"/>
      <c r="ACN18952" s="60"/>
      <c r="ACO18952" s="60"/>
      <c r="ACP18952" s="60"/>
      <c r="ACQ18952" s="60"/>
      <c r="ACR18952" s="60"/>
      <c r="ACS18952" s="60"/>
      <c r="ACT18952" s="60"/>
      <c r="ACU18952" s="60"/>
      <c r="ACV18952" s="60"/>
      <c r="ACW18952" s="60"/>
      <c r="ACX18952" s="60"/>
      <c r="ACY18952" s="60">
        <v>1.36152712456658E-2</v>
      </c>
      <c r="ACZ18952" s="60"/>
      <c r="ADA18952" s="60"/>
      <c r="ADB18952" s="60"/>
      <c r="ADC18952" s="60"/>
      <c r="ADD18952" s="60"/>
      <c r="ADE18952" s="60"/>
    </row>
    <row r="18953" spans="760:785" x14ac:dyDescent="0.25">
      <c r="ACF18953" s="60"/>
      <c r="ACG18953" s="60"/>
      <c r="ACH18953" s="60"/>
      <c r="ACI18953" s="60"/>
      <c r="ACJ18953" s="60"/>
      <c r="ACK18953" s="60"/>
      <c r="ACL18953" s="60"/>
      <c r="ACM18953" s="60"/>
      <c r="ACN18953" s="60"/>
      <c r="ACO18953" s="60"/>
      <c r="ACP18953" s="60"/>
      <c r="ACQ18953" s="60"/>
      <c r="ACR18953" s="60"/>
      <c r="ACS18953" s="60"/>
      <c r="ACT18953" s="60"/>
      <c r="ACU18953" s="60"/>
      <c r="ACV18953" s="60"/>
      <c r="ACW18953" s="60"/>
      <c r="ACX18953" s="60"/>
      <c r="ACY18953" s="60">
        <v>1.3568187962076201E-2</v>
      </c>
      <c r="ACZ18953" s="60"/>
      <c r="ADA18953" s="60"/>
      <c r="ADB18953" s="60"/>
      <c r="ADC18953" s="60"/>
      <c r="ADD18953" s="60"/>
      <c r="ADE18953" s="60"/>
    </row>
    <row r="18954" spans="760:785" x14ac:dyDescent="0.25">
      <c r="ACF18954" s="60"/>
      <c r="ACG18954" s="60"/>
      <c r="ACH18954" s="60"/>
      <c r="ACI18954" s="60"/>
      <c r="ACJ18954" s="60"/>
      <c r="ACK18954" s="60"/>
      <c r="ACL18954" s="60"/>
      <c r="ACM18954" s="60"/>
      <c r="ACN18954" s="60"/>
      <c r="ACO18954" s="60"/>
      <c r="ACP18954" s="60"/>
      <c r="ACQ18954" s="60"/>
      <c r="ACR18954" s="60"/>
      <c r="ACS18954" s="60"/>
      <c r="ACT18954" s="60"/>
      <c r="ACU18954" s="60"/>
      <c r="ACV18954" s="60"/>
      <c r="ACW18954" s="60"/>
      <c r="ACX18954" s="60"/>
      <c r="ACY18954" s="60">
        <v>1.3568187962076201E-2</v>
      </c>
      <c r="ACZ18954" s="60"/>
      <c r="ADA18954" s="60"/>
      <c r="ADB18954" s="60"/>
      <c r="ADC18954" s="60"/>
      <c r="ADD18954" s="60"/>
      <c r="ADE18954" s="60"/>
    </row>
    <row r="18955" spans="760:785" x14ac:dyDescent="0.25">
      <c r="ACF18955" s="60"/>
      <c r="ACG18955" s="60"/>
      <c r="ACH18955" s="60"/>
      <c r="ACI18955" s="60"/>
      <c r="ACJ18955" s="60"/>
      <c r="ACK18955" s="60"/>
      <c r="ACL18955" s="60"/>
      <c r="ACM18955" s="60"/>
      <c r="ACN18955" s="60"/>
      <c r="ACO18955" s="60"/>
      <c r="ACP18955" s="60"/>
      <c r="ACQ18955" s="60"/>
      <c r="ACR18955" s="60"/>
      <c r="ACS18955" s="60"/>
      <c r="ACT18955" s="60"/>
      <c r="ACU18955" s="60"/>
      <c r="ACV18955" s="60"/>
      <c r="ACW18955" s="60"/>
      <c r="ACX18955" s="60"/>
      <c r="ACY18955" s="60">
        <v>1.3556415093634E-2</v>
      </c>
      <c r="ACZ18955" s="60"/>
      <c r="ADA18955" s="60"/>
      <c r="ADB18955" s="60"/>
      <c r="ADC18955" s="60"/>
      <c r="ADD18955" s="60"/>
      <c r="ADE18955" s="60"/>
    </row>
    <row r="18956" spans="760:785" x14ac:dyDescent="0.25">
      <c r="ACF18956" s="60"/>
      <c r="ACG18956" s="60"/>
      <c r="ACH18956" s="60"/>
      <c r="ACI18956" s="60"/>
      <c r="ACJ18956" s="60"/>
      <c r="ACK18956" s="60"/>
      <c r="ACL18956" s="60"/>
      <c r="ACM18956" s="60"/>
      <c r="ACN18956" s="60"/>
      <c r="ACO18956" s="60"/>
      <c r="ACP18956" s="60"/>
      <c r="ACQ18956" s="60"/>
      <c r="ACR18956" s="60"/>
      <c r="ACS18956" s="60"/>
      <c r="ACT18956" s="60"/>
      <c r="ACU18956" s="60"/>
      <c r="ACV18956" s="60"/>
      <c r="ACW18956" s="60"/>
      <c r="ACX18956" s="60"/>
      <c r="ACY18956" s="60">
        <v>1.3556415093634E-2</v>
      </c>
      <c r="ACZ18956" s="60"/>
      <c r="ADA18956" s="60"/>
      <c r="ADB18956" s="60"/>
      <c r="ADC18956" s="60"/>
      <c r="ADD18956" s="60"/>
      <c r="ADE18956" s="60"/>
    </row>
    <row r="18957" spans="760:785" x14ac:dyDescent="0.25">
      <c r="ACF18957" s="60"/>
      <c r="ACG18957" s="60"/>
      <c r="ACH18957" s="60"/>
      <c r="ACI18957" s="60"/>
      <c r="ACJ18957" s="60"/>
      <c r="ACK18957" s="60"/>
      <c r="ACL18957" s="60"/>
      <c r="ACM18957" s="60"/>
      <c r="ACN18957" s="60"/>
      <c r="ACO18957" s="60"/>
      <c r="ACP18957" s="60"/>
      <c r="ACQ18957" s="60"/>
      <c r="ACR18957" s="60"/>
      <c r="ACS18957" s="60"/>
      <c r="ACT18957" s="60"/>
      <c r="ACU18957" s="60"/>
      <c r="ACV18957" s="60"/>
      <c r="ACW18957" s="60"/>
      <c r="ACX18957" s="60"/>
      <c r="ACY18957" s="60">
        <v>1.3475638254584499E-2</v>
      </c>
      <c r="ACZ18957" s="60"/>
      <c r="ADA18957" s="60"/>
      <c r="ADB18957" s="60"/>
      <c r="ADC18957" s="60"/>
      <c r="ADD18957" s="60"/>
      <c r="ADE18957" s="60"/>
    </row>
    <row r="18958" spans="760:785" x14ac:dyDescent="0.25">
      <c r="ACF18958" s="60"/>
      <c r="ACG18958" s="60"/>
      <c r="ACH18958" s="60"/>
      <c r="ACI18958" s="60"/>
      <c r="ACJ18958" s="60"/>
      <c r="ACK18958" s="60"/>
      <c r="ACL18958" s="60"/>
      <c r="ACM18958" s="60"/>
      <c r="ACN18958" s="60"/>
      <c r="ACO18958" s="60"/>
      <c r="ACP18958" s="60"/>
      <c r="ACQ18958" s="60"/>
      <c r="ACR18958" s="60"/>
      <c r="ACS18958" s="60"/>
      <c r="ACT18958" s="60"/>
      <c r="ACU18958" s="60"/>
      <c r="ACV18958" s="60"/>
      <c r="ACW18958" s="60"/>
      <c r="ACX18958" s="60"/>
      <c r="ACY18958" s="60">
        <v>1.3475638254584499E-2</v>
      </c>
      <c r="ACZ18958" s="60"/>
      <c r="ADA18958" s="60"/>
      <c r="ADB18958" s="60"/>
      <c r="ADC18958" s="60"/>
      <c r="ADD18958" s="60"/>
      <c r="ADE18958" s="60"/>
    </row>
    <row r="18959" spans="760:785" x14ac:dyDescent="0.25">
      <c r="ACF18959" s="60"/>
      <c r="ACG18959" s="60"/>
      <c r="ACH18959" s="60"/>
      <c r="ACI18959" s="60"/>
      <c r="ACJ18959" s="60"/>
      <c r="ACK18959" s="60"/>
      <c r="ACL18959" s="60"/>
      <c r="ACM18959" s="60"/>
      <c r="ACN18959" s="60"/>
      <c r="ACO18959" s="60"/>
      <c r="ACP18959" s="60"/>
      <c r="ACQ18959" s="60"/>
      <c r="ACR18959" s="60"/>
      <c r="ACS18959" s="60"/>
      <c r="ACT18959" s="60"/>
      <c r="ACU18959" s="60"/>
      <c r="ACV18959" s="60"/>
      <c r="ACW18959" s="60"/>
      <c r="ACX18959" s="60"/>
      <c r="ACY18959" s="60">
        <v>1.34445140010966E-2</v>
      </c>
      <c r="ACZ18959" s="60"/>
      <c r="ADA18959" s="60"/>
      <c r="ADB18959" s="60"/>
      <c r="ADC18959" s="60"/>
      <c r="ADD18959" s="60"/>
      <c r="ADE18959" s="60"/>
    </row>
    <row r="18960" spans="760:785" x14ac:dyDescent="0.25">
      <c r="ACF18960" s="60"/>
      <c r="ACG18960" s="60"/>
      <c r="ACH18960" s="60"/>
      <c r="ACI18960" s="60"/>
      <c r="ACJ18960" s="60"/>
      <c r="ACK18960" s="60"/>
      <c r="ACL18960" s="60"/>
      <c r="ACM18960" s="60"/>
      <c r="ACN18960" s="60"/>
      <c r="ACO18960" s="60"/>
      <c r="ACP18960" s="60"/>
      <c r="ACQ18960" s="60"/>
      <c r="ACR18960" s="60"/>
      <c r="ACS18960" s="60"/>
      <c r="ACT18960" s="60"/>
      <c r="ACU18960" s="60"/>
      <c r="ACV18960" s="60"/>
      <c r="ACW18960" s="60"/>
      <c r="ACX18960" s="60"/>
      <c r="ACY18960" s="60">
        <v>1.34445140010966E-2</v>
      </c>
      <c r="ACZ18960" s="60"/>
      <c r="ADA18960" s="60"/>
      <c r="ADB18960" s="60"/>
      <c r="ADC18960" s="60"/>
      <c r="ADD18960" s="60"/>
      <c r="ADE18960" s="60"/>
    </row>
    <row r="18961" spans="760:785" x14ac:dyDescent="0.25">
      <c r="ACF18961" s="60"/>
      <c r="ACG18961" s="60"/>
      <c r="ACH18961" s="60"/>
      <c r="ACI18961" s="60"/>
      <c r="ACJ18961" s="60"/>
      <c r="ACK18961" s="60"/>
      <c r="ACL18961" s="60"/>
      <c r="ACM18961" s="60"/>
      <c r="ACN18961" s="60"/>
      <c r="ACO18961" s="60"/>
      <c r="ACP18961" s="60"/>
      <c r="ACQ18961" s="60"/>
      <c r="ACR18961" s="60"/>
      <c r="ACS18961" s="60"/>
      <c r="ACT18961" s="60"/>
      <c r="ACU18961" s="60"/>
      <c r="ACV18961" s="60"/>
      <c r="ACW18961" s="60"/>
      <c r="ACX18961" s="60"/>
      <c r="ACY18961" s="60">
        <v>1.3404890925167799E-2</v>
      </c>
      <c r="ACZ18961" s="60"/>
      <c r="ADA18961" s="60"/>
      <c r="ADB18961" s="60"/>
      <c r="ADC18961" s="60"/>
      <c r="ADD18961" s="60"/>
      <c r="ADE18961" s="60"/>
    </row>
    <row r="18962" spans="760:785" x14ac:dyDescent="0.25">
      <c r="ACF18962" s="60"/>
      <c r="ACG18962" s="60"/>
      <c r="ACH18962" s="60"/>
      <c r="ACI18962" s="60"/>
      <c r="ACJ18962" s="60"/>
      <c r="ACK18962" s="60"/>
      <c r="ACL18962" s="60"/>
      <c r="ACM18962" s="60"/>
      <c r="ACN18962" s="60"/>
      <c r="ACO18962" s="60"/>
      <c r="ACP18962" s="60"/>
      <c r="ACQ18962" s="60"/>
      <c r="ACR18962" s="60"/>
      <c r="ACS18962" s="60"/>
      <c r="ACT18962" s="60"/>
      <c r="ACU18962" s="60"/>
      <c r="ACV18962" s="60"/>
      <c r="ACW18962" s="60"/>
      <c r="ACX18962" s="60"/>
      <c r="ACY18962" s="60">
        <v>1.3404890925167799E-2</v>
      </c>
      <c r="ACZ18962" s="60"/>
      <c r="ADA18962" s="60"/>
      <c r="ADB18962" s="60"/>
      <c r="ADC18962" s="60"/>
      <c r="ADD18962" s="60"/>
      <c r="ADE18962" s="60"/>
    </row>
    <row r="18963" spans="760:785" x14ac:dyDescent="0.25">
      <c r="ACF18963" s="60"/>
      <c r="ACG18963" s="60"/>
      <c r="ACH18963" s="60"/>
      <c r="ACI18963" s="60"/>
      <c r="ACJ18963" s="60"/>
      <c r="ACK18963" s="60"/>
      <c r="ACL18963" s="60"/>
      <c r="ACM18963" s="60"/>
      <c r="ACN18963" s="60"/>
      <c r="ACO18963" s="60"/>
      <c r="ACP18963" s="60"/>
      <c r="ACQ18963" s="60"/>
      <c r="ACR18963" s="60"/>
      <c r="ACS18963" s="60"/>
      <c r="ACT18963" s="60"/>
      <c r="ACU18963" s="60"/>
      <c r="ACV18963" s="60"/>
      <c r="ACW18963" s="60"/>
      <c r="ACX18963" s="60"/>
      <c r="ACY18963" s="60">
        <v>1.33909243412211E-2</v>
      </c>
      <c r="ACZ18963" s="60"/>
      <c r="ADA18963" s="60"/>
      <c r="ADB18963" s="60"/>
      <c r="ADC18963" s="60"/>
      <c r="ADD18963" s="60"/>
      <c r="ADE18963" s="60"/>
    </row>
    <row r="18964" spans="760:785" x14ac:dyDescent="0.25">
      <c r="ACF18964" s="60"/>
      <c r="ACG18964" s="60"/>
      <c r="ACH18964" s="60"/>
      <c r="ACI18964" s="60"/>
      <c r="ACJ18964" s="60"/>
      <c r="ACK18964" s="60"/>
      <c r="ACL18964" s="60"/>
      <c r="ACM18964" s="60"/>
      <c r="ACN18964" s="60"/>
      <c r="ACO18964" s="60"/>
      <c r="ACP18964" s="60"/>
      <c r="ACQ18964" s="60"/>
      <c r="ACR18964" s="60"/>
      <c r="ACS18964" s="60"/>
      <c r="ACT18964" s="60"/>
      <c r="ACU18964" s="60"/>
      <c r="ACV18964" s="60"/>
      <c r="ACW18964" s="60"/>
      <c r="ACX18964" s="60"/>
      <c r="ACY18964" s="60">
        <v>1.33909243412211E-2</v>
      </c>
      <c r="ACZ18964" s="60"/>
      <c r="ADA18964" s="60"/>
      <c r="ADB18964" s="60"/>
      <c r="ADC18964" s="60"/>
      <c r="ADD18964" s="60"/>
      <c r="ADE18964" s="60"/>
    </row>
    <row r="18965" spans="760:785" x14ac:dyDescent="0.25">
      <c r="ACF18965" s="60"/>
      <c r="ACG18965" s="60"/>
      <c r="ACH18965" s="60"/>
      <c r="ACI18965" s="60"/>
      <c r="ACJ18965" s="60"/>
      <c r="ACK18965" s="60"/>
      <c r="ACL18965" s="60"/>
      <c r="ACM18965" s="60"/>
      <c r="ACN18965" s="60"/>
      <c r="ACO18965" s="60"/>
      <c r="ACP18965" s="60"/>
      <c r="ACQ18965" s="60"/>
      <c r="ACR18965" s="60"/>
      <c r="ACS18965" s="60"/>
      <c r="ACT18965" s="60"/>
      <c r="ACU18965" s="60"/>
      <c r="ACV18965" s="60"/>
      <c r="ACW18965" s="60"/>
      <c r="ACX18965" s="60"/>
      <c r="ACY18965" s="60">
        <v>1.33636288744663E-2</v>
      </c>
      <c r="ACZ18965" s="60"/>
      <c r="ADA18965" s="60"/>
      <c r="ADB18965" s="60"/>
      <c r="ADC18965" s="60"/>
      <c r="ADD18965" s="60"/>
      <c r="ADE18965" s="60"/>
    </row>
    <row r="18966" spans="760:785" x14ac:dyDescent="0.25">
      <c r="ACF18966" s="60"/>
      <c r="ACG18966" s="60"/>
      <c r="ACH18966" s="60"/>
      <c r="ACI18966" s="60"/>
      <c r="ACJ18966" s="60"/>
      <c r="ACK18966" s="60"/>
      <c r="ACL18966" s="60"/>
      <c r="ACM18966" s="60"/>
      <c r="ACN18966" s="60"/>
      <c r="ACO18966" s="60"/>
      <c r="ACP18966" s="60"/>
      <c r="ACQ18966" s="60"/>
      <c r="ACR18966" s="60"/>
      <c r="ACS18966" s="60"/>
      <c r="ACT18966" s="60"/>
      <c r="ACU18966" s="60"/>
      <c r="ACV18966" s="60"/>
      <c r="ACW18966" s="60"/>
      <c r="ACX18966" s="60"/>
      <c r="ACY18966" s="60">
        <v>1.33636288744663E-2</v>
      </c>
      <c r="ACZ18966" s="60"/>
      <c r="ADA18966" s="60"/>
      <c r="ADB18966" s="60"/>
      <c r="ADC18966" s="60"/>
      <c r="ADD18966" s="60"/>
      <c r="ADE18966" s="60"/>
    </row>
    <row r="18967" spans="760:785" x14ac:dyDescent="0.25">
      <c r="ACF18967" s="60"/>
      <c r="ACG18967" s="60"/>
      <c r="ACH18967" s="60"/>
      <c r="ACI18967" s="60"/>
      <c r="ACJ18967" s="60"/>
      <c r="ACK18967" s="60"/>
      <c r="ACL18967" s="60"/>
      <c r="ACM18967" s="60"/>
      <c r="ACN18967" s="60"/>
      <c r="ACO18967" s="60"/>
      <c r="ACP18967" s="60"/>
      <c r="ACQ18967" s="60"/>
      <c r="ACR18967" s="60"/>
      <c r="ACS18967" s="60"/>
      <c r="ACT18967" s="60"/>
      <c r="ACU18967" s="60"/>
      <c r="ACV18967" s="60"/>
      <c r="ACW18967" s="60"/>
      <c r="ACX18967" s="60"/>
      <c r="ACY18967" s="60">
        <v>1.3338511549510899E-2</v>
      </c>
      <c r="ACZ18967" s="60"/>
      <c r="ADA18967" s="60"/>
      <c r="ADB18967" s="60"/>
      <c r="ADC18967" s="60"/>
      <c r="ADD18967" s="60"/>
      <c r="ADE18967" s="60"/>
    </row>
    <row r="18968" spans="760:785" x14ac:dyDescent="0.25">
      <c r="ACF18968" s="60"/>
      <c r="ACG18968" s="60"/>
      <c r="ACH18968" s="60"/>
      <c r="ACI18968" s="60"/>
      <c r="ACJ18968" s="60"/>
      <c r="ACK18968" s="60"/>
      <c r="ACL18968" s="60"/>
      <c r="ACM18968" s="60"/>
      <c r="ACN18968" s="60"/>
      <c r="ACO18968" s="60"/>
      <c r="ACP18968" s="60"/>
      <c r="ACQ18968" s="60"/>
      <c r="ACR18968" s="60"/>
      <c r="ACS18968" s="60"/>
      <c r="ACT18968" s="60"/>
      <c r="ACU18968" s="60"/>
      <c r="ACV18968" s="60"/>
      <c r="ACW18968" s="60"/>
      <c r="ACX18968" s="60"/>
      <c r="ACY18968" s="60">
        <v>1.3338511549510899E-2</v>
      </c>
      <c r="ACZ18968" s="60"/>
      <c r="ADA18968" s="60"/>
      <c r="ADB18968" s="60"/>
      <c r="ADC18968" s="60"/>
      <c r="ADD18968" s="60"/>
      <c r="ADE18968" s="60"/>
    </row>
    <row r="18969" spans="760:785" x14ac:dyDescent="0.25">
      <c r="ACF18969" s="60"/>
      <c r="ACG18969" s="60"/>
      <c r="ACH18969" s="60"/>
      <c r="ACI18969" s="60"/>
      <c r="ACJ18969" s="60"/>
      <c r="ACK18969" s="60"/>
      <c r="ACL18969" s="60"/>
      <c r="ACM18969" s="60"/>
      <c r="ACN18969" s="60"/>
      <c r="ACO18969" s="60"/>
      <c r="ACP18969" s="60"/>
      <c r="ACQ18969" s="60"/>
      <c r="ACR18969" s="60"/>
      <c r="ACS18969" s="60"/>
      <c r="ACT18969" s="60"/>
      <c r="ACU18969" s="60"/>
      <c r="ACV18969" s="60"/>
      <c r="ACW18969" s="60"/>
      <c r="ACX18969" s="60"/>
      <c r="ACY18969" s="60">
        <v>1.33166204305684E-2</v>
      </c>
      <c r="ACZ18969" s="60"/>
      <c r="ADA18969" s="60"/>
      <c r="ADB18969" s="60"/>
      <c r="ADC18969" s="60"/>
      <c r="ADD18969" s="60"/>
      <c r="ADE18969" s="60"/>
    </row>
    <row r="18970" spans="760:785" x14ac:dyDescent="0.25">
      <c r="ACF18970" s="60"/>
      <c r="ACG18970" s="60"/>
      <c r="ACH18970" s="60"/>
      <c r="ACI18970" s="60"/>
      <c r="ACJ18970" s="60"/>
      <c r="ACK18970" s="60"/>
      <c r="ACL18970" s="60"/>
      <c r="ACM18970" s="60"/>
      <c r="ACN18970" s="60"/>
      <c r="ACO18970" s="60"/>
      <c r="ACP18970" s="60"/>
      <c r="ACQ18970" s="60"/>
      <c r="ACR18970" s="60"/>
      <c r="ACS18970" s="60"/>
      <c r="ACT18970" s="60"/>
      <c r="ACU18970" s="60"/>
      <c r="ACV18970" s="60"/>
      <c r="ACW18970" s="60"/>
      <c r="ACX18970" s="60"/>
      <c r="ACY18970" s="60">
        <v>1.33166204305684E-2</v>
      </c>
      <c r="ACZ18970" s="60"/>
      <c r="ADA18970" s="60"/>
      <c r="ADB18970" s="60"/>
      <c r="ADC18970" s="60"/>
      <c r="ADD18970" s="60"/>
      <c r="ADE18970" s="60"/>
    </row>
    <row r="18971" spans="760:785" x14ac:dyDescent="0.25">
      <c r="ACF18971" s="60"/>
      <c r="ACG18971" s="60"/>
      <c r="ACH18971" s="60"/>
      <c r="ACI18971" s="60"/>
      <c r="ACJ18971" s="60"/>
      <c r="ACK18971" s="60"/>
      <c r="ACL18971" s="60"/>
      <c r="ACM18971" s="60"/>
      <c r="ACN18971" s="60"/>
      <c r="ACO18971" s="60"/>
      <c r="ACP18971" s="60"/>
      <c r="ACQ18971" s="60"/>
      <c r="ACR18971" s="60"/>
      <c r="ACS18971" s="60"/>
      <c r="ACT18971" s="60"/>
      <c r="ACU18971" s="60"/>
      <c r="ACV18971" s="60"/>
      <c r="ACW18971" s="60"/>
      <c r="ACX18971" s="60"/>
      <c r="ACY18971" s="60">
        <v>1.33141939142022E-2</v>
      </c>
      <c r="ACZ18971" s="60"/>
      <c r="ADA18971" s="60"/>
      <c r="ADB18971" s="60"/>
      <c r="ADC18971" s="60"/>
      <c r="ADD18971" s="60"/>
      <c r="ADE18971" s="60"/>
    </row>
    <row r="18972" spans="760:785" x14ac:dyDescent="0.25">
      <c r="ACF18972" s="60"/>
      <c r="ACG18972" s="60"/>
      <c r="ACH18972" s="60"/>
      <c r="ACI18972" s="60"/>
      <c r="ACJ18972" s="60"/>
      <c r="ACK18972" s="60"/>
      <c r="ACL18972" s="60"/>
      <c r="ACM18972" s="60"/>
      <c r="ACN18972" s="60"/>
      <c r="ACO18972" s="60"/>
      <c r="ACP18972" s="60"/>
      <c r="ACQ18972" s="60"/>
      <c r="ACR18972" s="60"/>
      <c r="ACS18972" s="60"/>
      <c r="ACT18972" s="60"/>
      <c r="ACU18972" s="60"/>
      <c r="ACV18972" s="60"/>
      <c r="ACW18972" s="60"/>
      <c r="ACX18972" s="60"/>
      <c r="ACY18972" s="60">
        <v>1.33141939142022E-2</v>
      </c>
      <c r="ACZ18972" s="60"/>
      <c r="ADA18972" s="60"/>
      <c r="ADB18972" s="60"/>
      <c r="ADC18972" s="60"/>
      <c r="ADD18972" s="60"/>
      <c r="ADE18972" s="60"/>
    </row>
    <row r="18973" spans="760:785" x14ac:dyDescent="0.25">
      <c r="ACF18973" s="60"/>
      <c r="ACG18973" s="60"/>
      <c r="ACH18973" s="60"/>
      <c r="ACI18973" s="60"/>
      <c r="ACJ18973" s="60"/>
      <c r="ACK18973" s="60"/>
      <c r="ACL18973" s="60"/>
      <c r="ACM18973" s="60"/>
      <c r="ACN18973" s="60"/>
      <c r="ACO18973" s="60"/>
      <c r="ACP18973" s="60"/>
      <c r="ACQ18973" s="60"/>
      <c r="ACR18973" s="60"/>
      <c r="ACS18973" s="60"/>
      <c r="ACT18973" s="60"/>
      <c r="ACU18973" s="60"/>
      <c r="ACV18973" s="60"/>
      <c r="ACW18973" s="60"/>
      <c r="ACX18973" s="60"/>
      <c r="ACY18973" s="60">
        <v>1.3286054868151299E-2</v>
      </c>
      <c r="ACZ18973" s="60"/>
      <c r="ADA18973" s="60"/>
      <c r="ADB18973" s="60"/>
      <c r="ADC18973" s="60"/>
      <c r="ADD18973" s="60"/>
      <c r="ADE18973" s="60"/>
    </row>
    <row r="18974" spans="760:785" x14ac:dyDescent="0.25">
      <c r="ACF18974" s="60"/>
      <c r="ACG18974" s="60"/>
      <c r="ACH18974" s="60"/>
      <c r="ACI18974" s="60"/>
      <c r="ACJ18974" s="60"/>
      <c r="ACK18974" s="60"/>
      <c r="ACL18974" s="60"/>
      <c r="ACM18974" s="60"/>
      <c r="ACN18974" s="60"/>
      <c r="ACO18974" s="60"/>
      <c r="ACP18974" s="60"/>
      <c r="ACQ18974" s="60"/>
      <c r="ACR18974" s="60"/>
      <c r="ACS18974" s="60"/>
      <c r="ACT18974" s="60"/>
      <c r="ACU18974" s="60"/>
      <c r="ACV18974" s="60"/>
      <c r="ACW18974" s="60"/>
      <c r="ACX18974" s="60"/>
      <c r="ACY18974" s="60">
        <v>1.3286054868151299E-2</v>
      </c>
      <c r="ACZ18974" s="60"/>
      <c r="ADA18974" s="60"/>
      <c r="ADB18974" s="60"/>
      <c r="ADC18974" s="60"/>
      <c r="ADD18974" s="60"/>
      <c r="ADE18974" s="60"/>
    </row>
    <row r="18975" spans="760:785" x14ac:dyDescent="0.25">
      <c r="ACF18975" s="60"/>
      <c r="ACG18975" s="60"/>
      <c r="ACH18975" s="60"/>
      <c r="ACI18975" s="60"/>
      <c r="ACJ18975" s="60"/>
      <c r="ACK18975" s="60"/>
      <c r="ACL18975" s="60"/>
      <c r="ACM18975" s="60"/>
      <c r="ACN18975" s="60"/>
      <c r="ACO18975" s="60"/>
      <c r="ACP18975" s="60"/>
      <c r="ACQ18975" s="60"/>
      <c r="ACR18975" s="60"/>
      <c r="ACS18975" s="60"/>
      <c r="ACT18975" s="60"/>
      <c r="ACU18975" s="60"/>
      <c r="ACV18975" s="60"/>
      <c r="ACW18975" s="60"/>
      <c r="ACX18975" s="60"/>
      <c r="ACY18975" s="60">
        <v>1.32530970280079E-2</v>
      </c>
      <c r="ACZ18975" s="60"/>
      <c r="ADA18975" s="60"/>
      <c r="ADB18975" s="60"/>
      <c r="ADC18975" s="60"/>
      <c r="ADD18975" s="60"/>
      <c r="ADE18975" s="60"/>
    </row>
    <row r="18976" spans="760:785" x14ac:dyDescent="0.25">
      <c r="ACF18976" s="60"/>
      <c r="ACG18976" s="60"/>
      <c r="ACH18976" s="60"/>
      <c r="ACI18976" s="60"/>
      <c r="ACJ18976" s="60"/>
      <c r="ACK18976" s="60"/>
      <c r="ACL18976" s="60"/>
      <c r="ACM18976" s="60"/>
      <c r="ACN18976" s="60"/>
      <c r="ACO18976" s="60"/>
      <c r="ACP18976" s="60"/>
      <c r="ACQ18976" s="60"/>
      <c r="ACR18976" s="60"/>
      <c r="ACS18976" s="60"/>
      <c r="ACT18976" s="60"/>
      <c r="ACU18976" s="60"/>
      <c r="ACV18976" s="60"/>
      <c r="ACW18976" s="60"/>
      <c r="ACX18976" s="60"/>
      <c r="ACY18976" s="60">
        <v>1.32530970280079E-2</v>
      </c>
      <c r="ACZ18976" s="60"/>
      <c r="ADA18976" s="60"/>
      <c r="ADB18976" s="60"/>
      <c r="ADC18976" s="60"/>
      <c r="ADD18976" s="60"/>
      <c r="ADE18976" s="60"/>
    </row>
    <row r="18977" spans="760:785" x14ac:dyDescent="0.25">
      <c r="ACF18977" s="60"/>
      <c r="ACG18977" s="60"/>
      <c r="ACH18977" s="60"/>
      <c r="ACI18977" s="60"/>
      <c r="ACJ18977" s="60"/>
      <c r="ACK18977" s="60"/>
      <c r="ACL18977" s="60"/>
      <c r="ACM18977" s="60"/>
      <c r="ACN18977" s="60"/>
      <c r="ACO18977" s="60"/>
      <c r="ACP18977" s="60"/>
      <c r="ACQ18977" s="60"/>
      <c r="ACR18977" s="60"/>
      <c r="ACS18977" s="60"/>
      <c r="ACT18977" s="60"/>
      <c r="ACU18977" s="60"/>
      <c r="ACV18977" s="60"/>
      <c r="ACW18977" s="60"/>
      <c r="ACX18977" s="60"/>
      <c r="ACY18977" s="60">
        <v>1.3212288537858399E-2</v>
      </c>
      <c r="ACZ18977" s="60"/>
      <c r="ADA18977" s="60"/>
      <c r="ADB18977" s="60"/>
      <c r="ADC18977" s="60"/>
      <c r="ADD18977" s="60"/>
      <c r="ADE18977" s="60"/>
    </row>
    <row r="18978" spans="760:785" x14ac:dyDescent="0.25">
      <c r="ACF18978" s="60"/>
      <c r="ACG18978" s="60"/>
      <c r="ACH18978" s="60"/>
      <c r="ACI18978" s="60"/>
      <c r="ACJ18978" s="60"/>
      <c r="ACK18978" s="60"/>
      <c r="ACL18978" s="60"/>
      <c r="ACM18978" s="60"/>
      <c r="ACN18978" s="60"/>
      <c r="ACO18978" s="60"/>
      <c r="ACP18978" s="60"/>
      <c r="ACQ18978" s="60"/>
      <c r="ACR18978" s="60"/>
      <c r="ACS18978" s="60"/>
      <c r="ACT18978" s="60"/>
      <c r="ACU18978" s="60"/>
      <c r="ACV18978" s="60"/>
      <c r="ACW18978" s="60"/>
      <c r="ACX18978" s="60"/>
      <c r="ACY18978" s="60">
        <v>1.3212288537858399E-2</v>
      </c>
      <c r="ACZ18978" s="60"/>
      <c r="ADA18978" s="60"/>
      <c r="ADB18978" s="60"/>
      <c r="ADC18978" s="60"/>
      <c r="ADD18978" s="60"/>
      <c r="ADE18978" s="60"/>
    </row>
    <row r="18979" spans="760:785" x14ac:dyDescent="0.25">
      <c r="ACF18979" s="60"/>
      <c r="ACG18979" s="60"/>
      <c r="ACH18979" s="60"/>
      <c r="ACI18979" s="60"/>
      <c r="ACJ18979" s="60"/>
      <c r="ACK18979" s="60"/>
      <c r="ACL18979" s="60"/>
      <c r="ACM18979" s="60"/>
      <c r="ACN18979" s="60"/>
      <c r="ACO18979" s="60"/>
      <c r="ACP18979" s="60"/>
      <c r="ACQ18979" s="60"/>
      <c r="ACR18979" s="60"/>
      <c r="ACS18979" s="60"/>
      <c r="ACT18979" s="60"/>
      <c r="ACU18979" s="60"/>
      <c r="ACV18979" s="60"/>
      <c r="ACW18979" s="60"/>
      <c r="ACX18979" s="60"/>
      <c r="ACY18979" s="60">
        <v>1.32043678150201E-2</v>
      </c>
      <c r="ACZ18979" s="60"/>
      <c r="ADA18979" s="60"/>
      <c r="ADB18979" s="60"/>
      <c r="ADC18979" s="60"/>
      <c r="ADD18979" s="60"/>
      <c r="ADE18979" s="60"/>
    </row>
    <row r="18980" spans="760:785" x14ac:dyDescent="0.25">
      <c r="ACF18980" s="60"/>
      <c r="ACG18980" s="60"/>
      <c r="ACH18980" s="60"/>
      <c r="ACI18980" s="60"/>
      <c r="ACJ18980" s="60"/>
      <c r="ACK18980" s="60"/>
      <c r="ACL18980" s="60"/>
      <c r="ACM18980" s="60"/>
      <c r="ACN18980" s="60"/>
      <c r="ACO18980" s="60"/>
      <c r="ACP18980" s="60"/>
      <c r="ACQ18980" s="60"/>
      <c r="ACR18980" s="60"/>
      <c r="ACS18980" s="60"/>
      <c r="ACT18980" s="60"/>
      <c r="ACU18980" s="60"/>
      <c r="ACV18980" s="60"/>
      <c r="ACW18980" s="60"/>
      <c r="ACX18980" s="60"/>
      <c r="ACY18980" s="60">
        <v>1.32043678150201E-2</v>
      </c>
      <c r="ACZ18980" s="60"/>
      <c r="ADA18980" s="60"/>
      <c r="ADB18980" s="60"/>
      <c r="ADC18980" s="60"/>
      <c r="ADD18980" s="60"/>
      <c r="ADE18980" s="60"/>
    </row>
    <row r="18981" spans="760:785" x14ac:dyDescent="0.25">
      <c r="ACF18981" s="60"/>
      <c r="ACG18981" s="60"/>
      <c r="ACH18981" s="60"/>
      <c r="ACI18981" s="60"/>
      <c r="ACJ18981" s="60"/>
      <c r="ACK18981" s="60"/>
      <c r="ACL18981" s="60"/>
      <c r="ACM18981" s="60"/>
      <c r="ACN18981" s="60"/>
      <c r="ACO18981" s="60"/>
      <c r="ACP18981" s="60"/>
      <c r="ACQ18981" s="60"/>
      <c r="ACR18981" s="60"/>
      <c r="ACS18981" s="60"/>
      <c r="ACT18981" s="60"/>
      <c r="ACU18981" s="60"/>
      <c r="ACV18981" s="60"/>
      <c r="ACW18981" s="60"/>
      <c r="ACX18981" s="60"/>
      <c r="ACY18981" s="60">
        <v>1.31882005878138E-2</v>
      </c>
      <c r="ACZ18981" s="60"/>
      <c r="ADA18981" s="60"/>
      <c r="ADB18981" s="60"/>
      <c r="ADC18981" s="60"/>
      <c r="ADD18981" s="60"/>
      <c r="ADE18981" s="60"/>
    </row>
    <row r="18982" spans="760:785" x14ac:dyDescent="0.25">
      <c r="ACF18982" s="60"/>
      <c r="ACG18982" s="60"/>
      <c r="ACH18982" s="60"/>
      <c r="ACI18982" s="60"/>
      <c r="ACJ18982" s="60"/>
      <c r="ACK18982" s="60"/>
      <c r="ACL18982" s="60"/>
      <c r="ACM18982" s="60"/>
      <c r="ACN18982" s="60"/>
      <c r="ACO18982" s="60"/>
      <c r="ACP18982" s="60"/>
      <c r="ACQ18982" s="60"/>
      <c r="ACR18982" s="60"/>
      <c r="ACS18982" s="60"/>
      <c r="ACT18982" s="60"/>
      <c r="ACU18982" s="60"/>
      <c r="ACV18982" s="60"/>
      <c r="ACW18982" s="60"/>
      <c r="ACX18982" s="60"/>
      <c r="ACY18982" s="60">
        <v>1.31882005878138E-2</v>
      </c>
      <c r="ACZ18982" s="60"/>
      <c r="ADA18982" s="60"/>
      <c r="ADB18982" s="60"/>
      <c r="ADC18982" s="60"/>
      <c r="ADD18982" s="60"/>
      <c r="ADE18982" s="60"/>
    </row>
    <row r="18983" spans="760:785" x14ac:dyDescent="0.25">
      <c r="ACF18983" s="60"/>
      <c r="ACG18983" s="60"/>
      <c r="ACH18983" s="60"/>
      <c r="ACI18983" s="60"/>
      <c r="ACJ18983" s="60"/>
      <c r="ACK18983" s="60"/>
      <c r="ACL18983" s="60"/>
      <c r="ACM18983" s="60"/>
      <c r="ACN18983" s="60"/>
      <c r="ACO18983" s="60"/>
      <c r="ACP18983" s="60"/>
      <c r="ACQ18983" s="60"/>
      <c r="ACR18983" s="60"/>
      <c r="ACS18983" s="60"/>
      <c r="ACT18983" s="60"/>
      <c r="ACU18983" s="60"/>
      <c r="ACV18983" s="60"/>
      <c r="ACW18983" s="60"/>
      <c r="ACX18983" s="60"/>
      <c r="ACY18983" s="60">
        <v>1.3089727121858401E-2</v>
      </c>
      <c r="ACZ18983" s="60"/>
      <c r="ADA18983" s="60"/>
      <c r="ADB18983" s="60"/>
      <c r="ADC18983" s="60"/>
      <c r="ADD18983" s="60"/>
      <c r="ADE18983" s="60"/>
    </row>
    <row r="18984" spans="760:785" x14ac:dyDescent="0.25">
      <c r="ACF18984" s="60"/>
      <c r="ACG18984" s="60"/>
      <c r="ACH18984" s="60"/>
      <c r="ACI18984" s="60"/>
      <c r="ACJ18984" s="60"/>
      <c r="ACK18984" s="60"/>
      <c r="ACL18984" s="60"/>
      <c r="ACM18984" s="60"/>
      <c r="ACN18984" s="60"/>
      <c r="ACO18984" s="60"/>
      <c r="ACP18984" s="60"/>
      <c r="ACQ18984" s="60"/>
      <c r="ACR18984" s="60"/>
      <c r="ACS18984" s="60"/>
      <c r="ACT18984" s="60"/>
      <c r="ACU18984" s="60"/>
      <c r="ACV18984" s="60"/>
      <c r="ACW18984" s="60"/>
      <c r="ACX18984" s="60"/>
      <c r="ACY18984" s="60">
        <v>1.3089727121858401E-2</v>
      </c>
      <c r="ACZ18984" s="60"/>
      <c r="ADA18984" s="60"/>
      <c r="ADB18984" s="60"/>
      <c r="ADC18984" s="60"/>
      <c r="ADD18984" s="60"/>
      <c r="ADE18984" s="60"/>
    </row>
    <row r="18985" spans="760:785" x14ac:dyDescent="0.25">
      <c r="ACF18985" s="60"/>
      <c r="ACG18985" s="60"/>
      <c r="ACH18985" s="60"/>
      <c r="ACI18985" s="60"/>
      <c r="ACJ18985" s="60"/>
      <c r="ACK18985" s="60"/>
      <c r="ACL18985" s="60"/>
      <c r="ACM18985" s="60"/>
      <c r="ACN18985" s="60"/>
      <c r="ACO18985" s="60"/>
      <c r="ACP18985" s="60"/>
      <c r="ACQ18985" s="60"/>
      <c r="ACR18985" s="60"/>
      <c r="ACS18985" s="60"/>
      <c r="ACT18985" s="60"/>
      <c r="ACU18985" s="60"/>
      <c r="ACV18985" s="60"/>
      <c r="ACW18985" s="60"/>
      <c r="ACX18985" s="60"/>
      <c r="ACY18985" s="60">
        <v>1.30823254008938E-2</v>
      </c>
      <c r="ACZ18985" s="60"/>
      <c r="ADA18985" s="60"/>
      <c r="ADB18985" s="60"/>
      <c r="ADC18985" s="60"/>
      <c r="ADD18985" s="60"/>
      <c r="ADE18985" s="60"/>
    </row>
    <row r="18986" spans="760:785" x14ac:dyDescent="0.25">
      <c r="ACF18986" s="60"/>
      <c r="ACG18986" s="60"/>
      <c r="ACH18986" s="60"/>
      <c r="ACI18986" s="60"/>
      <c r="ACJ18986" s="60"/>
      <c r="ACK18986" s="60"/>
      <c r="ACL18986" s="60"/>
      <c r="ACM18986" s="60"/>
      <c r="ACN18986" s="60"/>
      <c r="ACO18986" s="60"/>
      <c r="ACP18986" s="60"/>
      <c r="ACQ18986" s="60"/>
      <c r="ACR18986" s="60"/>
      <c r="ACS18986" s="60"/>
      <c r="ACT18986" s="60"/>
      <c r="ACU18986" s="60"/>
      <c r="ACV18986" s="60"/>
      <c r="ACW18986" s="60"/>
      <c r="ACX18986" s="60"/>
      <c r="ACY18986" s="60">
        <v>1.30823254008938E-2</v>
      </c>
      <c r="ACZ18986" s="60"/>
      <c r="ADA18986" s="60"/>
      <c r="ADB18986" s="60"/>
      <c r="ADC18986" s="60"/>
      <c r="ADD18986" s="60"/>
      <c r="ADE18986" s="60"/>
    </row>
    <row r="18987" spans="760:785" x14ac:dyDescent="0.25">
      <c r="ACF18987" s="60"/>
      <c r="ACG18987" s="60"/>
      <c r="ACH18987" s="60"/>
      <c r="ACI18987" s="60"/>
      <c r="ACJ18987" s="60"/>
      <c r="ACK18987" s="60"/>
      <c r="ACL18987" s="60"/>
      <c r="ACM18987" s="60"/>
      <c r="ACN18987" s="60"/>
      <c r="ACO18987" s="60"/>
      <c r="ACP18987" s="60"/>
      <c r="ACQ18987" s="60"/>
      <c r="ACR18987" s="60"/>
      <c r="ACS18987" s="60"/>
      <c r="ACT18987" s="60"/>
      <c r="ACU18987" s="60"/>
      <c r="ACV18987" s="60"/>
      <c r="ACW18987" s="60"/>
      <c r="ACX18987" s="60"/>
      <c r="ACY18987" s="60">
        <v>1.3081323238145001E-2</v>
      </c>
      <c r="ACZ18987" s="60"/>
      <c r="ADA18987" s="60"/>
      <c r="ADB18987" s="60"/>
      <c r="ADC18987" s="60"/>
      <c r="ADD18987" s="60"/>
      <c r="ADE18987" s="60"/>
    </row>
    <row r="18988" spans="760:785" x14ac:dyDescent="0.25">
      <c r="ACF18988" s="60"/>
      <c r="ACG18988" s="60"/>
      <c r="ACH18988" s="60"/>
      <c r="ACI18988" s="60"/>
      <c r="ACJ18988" s="60"/>
      <c r="ACK18988" s="60"/>
      <c r="ACL18988" s="60"/>
      <c r="ACM18988" s="60"/>
      <c r="ACN18988" s="60"/>
      <c r="ACO18988" s="60"/>
      <c r="ACP18988" s="60"/>
      <c r="ACQ18988" s="60"/>
      <c r="ACR18988" s="60"/>
      <c r="ACS18988" s="60"/>
      <c r="ACT18988" s="60"/>
      <c r="ACU18988" s="60"/>
      <c r="ACV18988" s="60"/>
      <c r="ACW18988" s="60"/>
      <c r="ACX18988" s="60"/>
      <c r="ACY18988" s="60">
        <v>1.3081323238145001E-2</v>
      </c>
      <c r="ACZ18988" s="60"/>
      <c r="ADA18988" s="60"/>
      <c r="ADB18988" s="60"/>
      <c r="ADC18988" s="60"/>
      <c r="ADD18988" s="60"/>
      <c r="ADE18988" s="60"/>
    </row>
    <row r="18989" spans="760:785" x14ac:dyDescent="0.25">
      <c r="ACF18989" s="60"/>
      <c r="ACG18989" s="60"/>
      <c r="ACH18989" s="60"/>
      <c r="ACI18989" s="60"/>
      <c r="ACJ18989" s="60"/>
      <c r="ACK18989" s="60"/>
      <c r="ACL18989" s="60"/>
      <c r="ACM18989" s="60"/>
      <c r="ACN18989" s="60"/>
      <c r="ACO18989" s="60"/>
      <c r="ACP18989" s="60"/>
      <c r="ACQ18989" s="60"/>
      <c r="ACR18989" s="60"/>
      <c r="ACS18989" s="60"/>
      <c r="ACT18989" s="60"/>
      <c r="ACU18989" s="60"/>
      <c r="ACV18989" s="60"/>
      <c r="ACW18989" s="60"/>
      <c r="ACX18989" s="60"/>
      <c r="ACY18989" s="60">
        <v>1.30391876095207E-2</v>
      </c>
      <c r="ACZ18989" s="60"/>
      <c r="ADA18989" s="60"/>
      <c r="ADB18989" s="60"/>
      <c r="ADC18989" s="60"/>
      <c r="ADD18989" s="60"/>
      <c r="ADE18989" s="60"/>
    </row>
    <row r="18990" spans="760:785" x14ac:dyDescent="0.25">
      <c r="ACF18990" s="60"/>
      <c r="ACG18990" s="60"/>
      <c r="ACH18990" s="60"/>
      <c r="ACI18990" s="60"/>
      <c r="ACJ18990" s="60"/>
      <c r="ACK18990" s="60"/>
      <c r="ACL18990" s="60"/>
      <c r="ACM18990" s="60"/>
      <c r="ACN18990" s="60"/>
      <c r="ACO18990" s="60"/>
      <c r="ACP18990" s="60"/>
      <c r="ACQ18990" s="60"/>
      <c r="ACR18990" s="60"/>
      <c r="ACS18990" s="60"/>
      <c r="ACT18990" s="60"/>
      <c r="ACU18990" s="60"/>
      <c r="ACV18990" s="60"/>
      <c r="ACW18990" s="60"/>
      <c r="ACX18990" s="60"/>
      <c r="ACY18990" s="60">
        <v>1.30391876095207E-2</v>
      </c>
      <c r="ACZ18990" s="60"/>
      <c r="ADA18990" s="60"/>
      <c r="ADB18990" s="60"/>
      <c r="ADC18990" s="60"/>
      <c r="ADD18990" s="60"/>
      <c r="ADE18990" s="60"/>
    </row>
    <row r="18991" spans="760:785" x14ac:dyDescent="0.25">
      <c r="ACF18991" s="60"/>
      <c r="ACG18991" s="60"/>
      <c r="ACH18991" s="60"/>
      <c r="ACI18991" s="60"/>
      <c r="ACJ18991" s="60"/>
      <c r="ACK18991" s="60"/>
      <c r="ACL18991" s="60"/>
      <c r="ACM18991" s="60"/>
      <c r="ACN18991" s="60"/>
      <c r="ACO18991" s="60"/>
      <c r="ACP18991" s="60"/>
      <c r="ACQ18991" s="60"/>
      <c r="ACR18991" s="60"/>
      <c r="ACS18991" s="60"/>
      <c r="ACT18991" s="60"/>
      <c r="ACU18991" s="60"/>
      <c r="ACV18991" s="60"/>
      <c r="ACW18991" s="60"/>
      <c r="ACX18991" s="60"/>
      <c r="ACY18991" s="60">
        <v>1.30047753625404E-2</v>
      </c>
      <c r="ACZ18991" s="60"/>
      <c r="ADA18991" s="60"/>
      <c r="ADB18991" s="60"/>
      <c r="ADC18991" s="60"/>
      <c r="ADD18991" s="60"/>
      <c r="ADE18991" s="60"/>
    </row>
    <row r="18992" spans="760:785" x14ac:dyDescent="0.25">
      <c r="ACF18992" s="60"/>
      <c r="ACG18992" s="60"/>
      <c r="ACH18992" s="60"/>
      <c r="ACI18992" s="60"/>
      <c r="ACJ18992" s="60"/>
      <c r="ACK18992" s="60"/>
      <c r="ACL18992" s="60"/>
      <c r="ACM18992" s="60"/>
      <c r="ACN18992" s="60"/>
      <c r="ACO18992" s="60"/>
      <c r="ACP18992" s="60"/>
      <c r="ACQ18992" s="60"/>
      <c r="ACR18992" s="60"/>
      <c r="ACS18992" s="60"/>
      <c r="ACT18992" s="60"/>
      <c r="ACU18992" s="60"/>
      <c r="ACV18992" s="60"/>
      <c r="ACW18992" s="60"/>
      <c r="ACX18992" s="60"/>
      <c r="ACY18992" s="60">
        <v>1.30047753625404E-2</v>
      </c>
      <c r="ACZ18992" s="60"/>
      <c r="ADA18992" s="60"/>
      <c r="ADB18992" s="60"/>
      <c r="ADC18992" s="60"/>
      <c r="ADD18992" s="60"/>
      <c r="ADE18992" s="60"/>
    </row>
    <row r="18993" spans="760:785" x14ac:dyDescent="0.25">
      <c r="ACF18993" s="60"/>
      <c r="ACG18993" s="60"/>
      <c r="ACH18993" s="60"/>
      <c r="ACI18993" s="60"/>
      <c r="ACJ18993" s="60"/>
      <c r="ACK18993" s="60"/>
      <c r="ACL18993" s="60"/>
      <c r="ACM18993" s="60"/>
      <c r="ACN18993" s="60"/>
      <c r="ACO18993" s="60"/>
      <c r="ACP18993" s="60"/>
      <c r="ACQ18993" s="60"/>
      <c r="ACR18993" s="60"/>
      <c r="ACS18993" s="60"/>
      <c r="ACT18993" s="60"/>
      <c r="ACU18993" s="60"/>
      <c r="ACV18993" s="60"/>
      <c r="ACW18993" s="60"/>
      <c r="ACX18993" s="60"/>
      <c r="ACY18993" s="60">
        <v>1.29946781834849E-2</v>
      </c>
      <c r="ACZ18993" s="60"/>
      <c r="ADA18993" s="60"/>
      <c r="ADB18993" s="60"/>
      <c r="ADC18993" s="60"/>
      <c r="ADD18993" s="60"/>
      <c r="ADE18993" s="60"/>
    </row>
    <row r="18994" spans="760:785" x14ac:dyDescent="0.25">
      <c r="ACF18994" s="60"/>
      <c r="ACG18994" s="60"/>
      <c r="ACH18994" s="60"/>
      <c r="ACI18994" s="60"/>
      <c r="ACJ18994" s="60"/>
      <c r="ACK18994" s="60"/>
      <c r="ACL18994" s="60"/>
      <c r="ACM18994" s="60"/>
      <c r="ACN18994" s="60"/>
      <c r="ACO18994" s="60"/>
      <c r="ACP18994" s="60"/>
      <c r="ACQ18994" s="60"/>
      <c r="ACR18994" s="60"/>
      <c r="ACS18994" s="60"/>
      <c r="ACT18994" s="60"/>
      <c r="ACU18994" s="60"/>
      <c r="ACV18994" s="60"/>
      <c r="ACW18994" s="60"/>
      <c r="ACX18994" s="60"/>
      <c r="ACY18994" s="60">
        <v>1.29946781834849E-2</v>
      </c>
      <c r="ACZ18994" s="60"/>
      <c r="ADA18994" s="60"/>
      <c r="ADB18994" s="60"/>
      <c r="ADC18994" s="60"/>
      <c r="ADD18994" s="60"/>
      <c r="ADE18994" s="60"/>
    </row>
    <row r="18995" spans="760:785" x14ac:dyDescent="0.25">
      <c r="ACF18995" s="60"/>
      <c r="ACG18995" s="60"/>
      <c r="ACH18995" s="60"/>
      <c r="ACI18995" s="60"/>
      <c r="ACJ18995" s="60"/>
      <c r="ACK18995" s="60"/>
      <c r="ACL18995" s="60"/>
      <c r="ACM18995" s="60"/>
      <c r="ACN18995" s="60"/>
      <c r="ACO18995" s="60"/>
      <c r="ACP18995" s="60"/>
      <c r="ACQ18995" s="60"/>
      <c r="ACR18995" s="60"/>
      <c r="ACS18995" s="60"/>
      <c r="ACT18995" s="60"/>
      <c r="ACU18995" s="60"/>
      <c r="ACV18995" s="60"/>
      <c r="ACW18995" s="60"/>
      <c r="ACX18995" s="60"/>
      <c r="ACY18995" s="60">
        <v>1.2981377302258099E-2</v>
      </c>
      <c r="ACZ18995" s="60"/>
      <c r="ADA18995" s="60"/>
      <c r="ADB18995" s="60"/>
      <c r="ADC18995" s="60"/>
      <c r="ADD18995" s="60"/>
      <c r="ADE18995" s="60"/>
    </row>
    <row r="18996" spans="760:785" x14ac:dyDescent="0.25">
      <c r="ACF18996" s="60"/>
      <c r="ACG18996" s="60"/>
      <c r="ACH18996" s="60"/>
      <c r="ACI18996" s="60"/>
      <c r="ACJ18996" s="60"/>
      <c r="ACK18996" s="60"/>
      <c r="ACL18996" s="60"/>
      <c r="ACM18996" s="60"/>
      <c r="ACN18996" s="60"/>
      <c r="ACO18996" s="60"/>
      <c r="ACP18996" s="60"/>
      <c r="ACQ18996" s="60"/>
      <c r="ACR18996" s="60"/>
      <c r="ACS18996" s="60"/>
      <c r="ACT18996" s="60"/>
      <c r="ACU18996" s="60"/>
      <c r="ACV18996" s="60"/>
      <c r="ACW18996" s="60"/>
      <c r="ACX18996" s="60"/>
      <c r="ACY18996" s="60">
        <v>1.2981377302258099E-2</v>
      </c>
      <c r="ACZ18996" s="60"/>
      <c r="ADA18996" s="60"/>
      <c r="ADB18996" s="60"/>
      <c r="ADC18996" s="60"/>
      <c r="ADD18996" s="60"/>
      <c r="ADE18996" s="60"/>
    </row>
    <row r="18997" spans="760:785" x14ac:dyDescent="0.25">
      <c r="ACF18997" s="60"/>
      <c r="ACG18997" s="60"/>
      <c r="ACH18997" s="60"/>
      <c r="ACI18997" s="60"/>
      <c r="ACJ18997" s="60"/>
      <c r="ACK18997" s="60"/>
      <c r="ACL18997" s="60"/>
      <c r="ACM18997" s="60"/>
      <c r="ACN18997" s="60"/>
      <c r="ACO18997" s="60"/>
      <c r="ACP18997" s="60"/>
      <c r="ACQ18997" s="60"/>
      <c r="ACR18997" s="60"/>
      <c r="ACS18997" s="60"/>
      <c r="ACT18997" s="60"/>
      <c r="ACU18997" s="60"/>
      <c r="ACV18997" s="60"/>
      <c r="ACW18997" s="60"/>
      <c r="ACX18997" s="60"/>
      <c r="ACY18997" s="60">
        <v>1.29688345471292E-2</v>
      </c>
      <c r="ACZ18997" s="60"/>
      <c r="ADA18997" s="60"/>
      <c r="ADB18997" s="60"/>
      <c r="ADC18997" s="60"/>
      <c r="ADD18997" s="60"/>
      <c r="ADE18997" s="60"/>
    </row>
    <row r="18998" spans="760:785" x14ac:dyDescent="0.25">
      <c r="ACF18998" s="60"/>
      <c r="ACG18998" s="60"/>
      <c r="ACH18998" s="60"/>
      <c r="ACI18998" s="60"/>
      <c r="ACJ18998" s="60"/>
      <c r="ACK18998" s="60"/>
      <c r="ACL18998" s="60"/>
      <c r="ACM18998" s="60"/>
      <c r="ACN18998" s="60"/>
      <c r="ACO18998" s="60"/>
      <c r="ACP18998" s="60"/>
      <c r="ACQ18998" s="60"/>
      <c r="ACR18998" s="60"/>
      <c r="ACS18998" s="60"/>
      <c r="ACT18998" s="60"/>
      <c r="ACU18998" s="60"/>
      <c r="ACV18998" s="60"/>
      <c r="ACW18998" s="60"/>
      <c r="ACX18998" s="60"/>
      <c r="ACY18998" s="60">
        <v>1.29688345471292E-2</v>
      </c>
      <c r="ACZ18998" s="60"/>
      <c r="ADA18998" s="60"/>
      <c r="ADB18998" s="60"/>
      <c r="ADC18998" s="60"/>
      <c r="ADD18998" s="60"/>
      <c r="ADE18998" s="60"/>
    </row>
    <row r="18999" spans="760:785" x14ac:dyDescent="0.25">
      <c r="ACF18999" s="60"/>
      <c r="ACG18999" s="60"/>
      <c r="ACH18999" s="60"/>
      <c r="ACI18999" s="60"/>
      <c r="ACJ18999" s="60"/>
      <c r="ACK18999" s="60"/>
      <c r="ACL18999" s="60"/>
      <c r="ACM18999" s="60"/>
      <c r="ACN18999" s="60"/>
      <c r="ACO18999" s="60"/>
      <c r="ACP18999" s="60"/>
      <c r="ACQ18999" s="60"/>
      <c r="ACR18999" s="60"/>
      <c r="ACS18999" s="60"/>
      <c r="ACT18999" s="60"/>
      <c r="ACU18999" s="60"/>
      <c r="ACV18999" s="60"/>
      <c r="ACW18999" s="60"/>
      <c r="ACX18999" s="60"/>
      <c r="ACY18999" s="60">
        <v>1.29030161645423E-2</v>
      </c>
      <c r="ACZ18999" s="60"/>
      <c r="ADA18999" s="60"/>
      <c r="ADB18999" s="60"/>
      <c r="ADC18999" s="60"/>
      <c r="ADD18999" s="60"/>
      <c r="ADE18999" s="60"/>
    </row>
    <row r="19000" spans="760:785" x14ac:dyDescent="0.25">
      <c r="ACF19000" s="60"/>
      <c r="ACG19000" s="60"/>
      <c r="ACH19000" s="60"/>
      <c r="ACI19000" s="60"/>
      <c r="ACJ19000" s="60"/>
      <c r="ACK19000" s="60"/>
      <c r="ACL19000" s="60"/>
      <c r="ACM19000" s="60"/>
      <c r="ACN19000" s="60"/>
      <c r="ACO19000" s="60"/>
      <c r="ACP19000" s="60"/>
      <c r="ACQ19000" s="60"/>
      <c r="ACR19000" s="60"/>
      <c r="ACS19000" s="60"/>
      <c r="ACT19000" s="60"/>
      <c r="ACU19000" s="60"/>
      <c r="ACV19000" s="60"/>
      <c r="ACW19000" s="60"/>
      <c r="ACX19000" s="60"/>
      <c r="ACY19000" s="60">
        <v>1.29030161645423E-2</v>
      </c>
      <c r="ACZ19000" s="60"/>
      <c r="ADA19000" s="60"/>
      <c r="ADB19000" s="60"/>
      <c r="ADC19000" s="60"/>
      <c r="ADD19000" s="60"/>
      <c r="ADE19000" s="60"/>
    </row>
    <row r="19001" spans="760:785" x14ac:dyDescent="0.25">
      <c r="ACF19001" s="60"/>
      <c r="ACG19001" s="60"/>
      <c r="ACH19001" s="60"/>
      <c r="ACI19001" s="60"/>
      <c r="ACJ19001" s="60"/>
      <c r="ACK19001" s="60"/>
      <c r="ACL19001" s="60"/>
      <c r="ACM19001" s="60"/>
      <c r="ACN19001" s="60"/>
      <c r="ACO19001" s="60"/>
      <c r="ACP19001" s="60"/>
      <c r="ACQ19001" s="60"/>
      <c r="ACR19001" s="60"/>
      <c r="ACS19001" s="60"/>
      <c r="ACT19001" s="60"/>
      <c r="ACU19001" s="60"/>
      <c r="ACV19001" s="60"/>
      <c r="ACW19001" s="60"/>
      <c r="ACX19001" s="60"/>
      <c r="ACY19001" s="60">
        <v>1.2902648118882599E-2</v>
      </c>
      <c r="ACZ19001" s="60"/>
      <c r="ADA19001" s="60"/>
      <c r="ADB19001" s="60"/>
      <c r="ADC19001" s="60"/>
      <c r="ADD19001" s="60"/>
      <c r="ADE19001" s="60"/>
    </row>
    <row r="19002" spans="760:785" x14ac:dyDescent="0.25">
      <c r="ACF19002" s="60"/>
      <c r="ACG19002" s="60"/>
      <c r="ACH19002" s="60"/>
      <c r="ACI19002" s="60"/>
      <c r="ACJ19002" s="60"/>
      <c r="ACK19002" s="60"/>
      <c r="ACL19002" s="60"/>
      <c r="ACM19002" s="60"/>
      <c r="ACN19002" s="60"/>
      <c r="ACO19002" s="60"/>
      <c r="ACP19002" s="60"/>
      <c r="ACQ19002" s="60"/>
      <c r="ACR19002" s="60"/>
      <c r="ACS19002" s="60"/>
      <c r="ACT19002" s="60"/>
      <c r="ACU19002" s="60"/>
      <c r="ACV19002" s="60"/>
      <c r="ACW19002" s="60"/>
      <c r="ACX19002" s="60"/>
      <c r="ACY19002" s="60">
        <v>1.2902648118882599E-2</v>
      </c>
      <c r="ACZ19002" s="60"/>
      <c r="ADA19002" s="60"/>
      <c r="ADB19002" s="60"/>
      <c r="ADC19002" s="60"/>
      <c r="ADD19002" s="60"/>
      <c r="ADE19002" s="60"/>
    </row>
    <row r="19003" spans="760:785" x14ac:dyDescent="0.25">
      <c r="ACF19003" s="60"/>
      <c r="ACG19003" s="60"/>
      <c r="ACH19003" s="60"/>
      <c r="ACI19003" s="60"/>
      <c r="ACJ19003" s="60"/>
      <c r="ACK19003" s="60"/>
      <c r="ACL19003" s="60"/>
      <c r="ACM19003" s="60"/>
      <c r="ACN19003" s="60"/>
      <c r="ACO19003" s="60"/>
      <c r="ACP19003" s="60"/>
      <c r="ACQ19003" s="60"/>
      <c r="ACR19003" s="60"/>
      <c r="ACS19003" s="60"/>
      <c r="ACT19003" s="60"/>
      <c r="ACU19003" s="60"/>
      <c r="ACV19003" s="60"/>
      <c r="ACW19003" s="60"/>
      <c r="ACX19003" s="60"/>
      <c r="ACY19003" s="60">
        <v>1.28792961717042E-2</v>
      </c>
      <c r="ACZ19003" s="60"/>
      <c r="ADA19003" s="60"/>
      <c r="ADB19003" s="60"/>
      <c r="ADC19003" s="60"/>
      <c r="ADD19003" s="60"/>
      <c r="ADE19003" s="60"/>
    </row>
    <row r="19004" spans="760:785" x14ac:dyDescent="0.25">
      <c r="ACF19004" s="60"/>
      <c r="ACG19004" s="60"/>
      <c r="ACH19004" s="60"/>
      <c r="ACI19004" s="60"/>
      <c r="ACJ19004" s="60"/>
      <c r="ACK19004" s="60"/>
      <c r="ACL19004" s="60"/>
      <c r="ACM19004" s="60"/>
      <c r="ACN19004" s="60"/>
      <c r="ACO19004" s="60"/>
      <c r="ACP19004" s="60"/>
      <c r="ACQ19004" s="60"/>
      <c r="ACR19004" s="60"/>
      <c r="ACS19004" s="60"/>
      <c r="ACT19004" s="60"/>
      <c r="ACU19004" s="60"/>
      <c r="ACV19004" s="60"/>
      <c r="ACW19004" s="60"/>
      <c r="ACX19004" s="60"/>
      <c r="ACY19004" s="60">
        <v>1.28792961717042E-2</v>
      </c>
      <c r="ACZ19004" s="60"/>
      <c r="ADA19004" s="60"/>
      <c r="ADB19004" s="60"/>
      <c r="ADC19004" s="60"/>
      <c r="ADD19004" s="60"/>
      <c r="ADE19004" s="60"/>
    </row>
    <row r="19005" spans="760:785" x14ac:dyDescent="0.25">
      <c r="ACF19005" s="60"/>
      <c r="ACG19005" s="60"/>
      <c r="ACH19005" s="60"/>
      <c r="ACI19005" s="60"/>
      <c r="ACJ19005" s="60"/>
      <c r="ACK19005" s="60"/>
      <c r="ACL19005" s="60"/>
      <c r="ACM19005" s="60"/>
      <c r="ACN19005" s="60"/>
      <c r="ACO19005" s="60"/>
      <c r="ACP19005" s="60"/>
      <c r="ACQ19005" s="60"/>
      <c r="ACR19005" s="60"/>
      <c r="ACS19005" s="60"/>
      <c r="ACT19005" s="60"/>
      <c r="ACU19005" s="60"/>
      <c r="ACV19005" s="60"/>
      <c r="ACW19005" s="60"/>
      <c r="ACX19005" s="60"/>
      <c r="ACY19005" s="60">
        <v>1.28125473958688E-2</v>
      </c>
      <c r="ACZ19005" s="60"/>
      <c r="ADA19005" s="60"/>
      <c r="ADB19005" s="60"/>
      <c r="ADC19005" s="60"/>
      <c r="ADD19005" s="60"/>
      <c r="ADE19005" s="60"/>
    </row>
    <row r="19006" spans="760:785" x14ac:dyDescent="0.25">
      <c r="ACF19006" s="60"/>
      <c r="ACG19006" s="60"/>
      <c r="ACH19006" s="60"/>
      <c r="ACI19006" s="60"/>
      <c r="ACJ19006" s="60"/>
      <c r="ACK19006" s="60"/>
      <c r="ACL19006" s="60"/>
      <c r="ACM19006" s="60"/>
      <c r="ACN19006" s="60"/>
      <c r="ACO19006" s="60"/>
      <c r="ACP19006" s="60"/>
      <c r="ACQ19006" s="60"/>
      <c r="ACR19006" s="60"/>
      <c r="ACS19006" s="60"/>
      <c r="ACT19006" s="60"/>
      <c r="ACU19006" s="60"/>
      <c r="ACV19006" s="60"/>
      <c r="ACW19006" s="60"/>
      <c r="ACX19006" s="60"/>
      <c r="ACY19006" s="60">
        <v>1.28125473958688E-2</v>
      </c>
      <c r="ACZ19006" s="60"/>
      <c r="ADA19006" s="60"/>
      <c r="ADB19006" s="60"/>
      <c r="ADC19006" s="60"/>
      <c r="ADD19006" s="60"/>
      <c r="ADE19006" s="60"/>
    </row>
    <row r="19007" spans="760:785" x14ac:dyDescent="0.25">
      <c r="ACF19007" s="60"/>
      <c r="ACG19007" s="60"/>
      <c r="ACH19007" s="60"/>
      <c r="ACI19007" s="60"/>
      <c r="ACJ19007" s="60"/>
      <c r="ACK19007" s="60"/>
      <c r="ACL19007" s="60"/>
      <c r="ACM19007" s="60"/>
      <c r="ACN19007" s="60"/>
      <c r="ACO19007" s="60"/>
      <c r="ACP19007" s="60"/>
      <c r="ACQ19007" s="60"/>
      <c r="ACR19007" s="60"/>
      <c r="ACS19007" s="60"/>
      <c r="ACT19007" s="60"/>
      <c r="ACU19007" s="60"/>
      <c r="ACV19007" s="60"/>
      <c r="ACW19007" s="60"/>
      <c r="ACX19007" s="60"/>
      <c r="ACY19007" s="60">
        <v>1.2762597796435401E-2</v>
      </c>
      <c r="ACZ19007" s="60"/>
      <c r="ADA19007" s="60"/>
      <c r="ADB19007" s="60"/>
      <c r="ADC19007" s="60"/>
      <c r="ADD19007" s="60"/>
      <c r="ADE19007" s="60"/>
    </row>
    <row r="19008" spans="760:785" x14ac:dyDescent="0.25">
      <c r="ACF19008" s="60"/>
      <c r="ACG19008" s="60"/>
      <c r="ACH19008" s="60"/>
      <c r="ACI19008" s="60"/>
      <c r="ACJ19008" s="60"/>
      <c r="ACK19008" s="60"/>
      <c r="ACL19008" s="60"/>
      <c r="ACM19008" s="60"/>
      <c r="ACN19008" s="60"/>
      <c r="ACO19008" s="60"/>
      <c r="ACP19008" s="60"/>
      <c r="ACQ19008" s="60"/>
      <c r="ACR19008" s="60"/>
      <c r="ACS19008" s="60"/>
      <c r="ACT19008" s="60"/>
      <c r="ACU19008" s="60"/>
      <c r="ACV19008" s="60"/>
      <c r="ACW19008" s="60"/>
      <c r="ACX19008" s="60"/>
      <c r="ACY19008" s="60">
        <v>1.2762597796435401E-2</v>
      </c>
      <c r="ACZ19008" s="60"/>
      <c r="ADA19008" s="60"/>
      <c r="ADB19008" s="60"/>
      <c r="ADC19008" s="60"/>
      <c r="ADD19008" s="60"/>
      <c r="ADE19008" s="60"/>
    </row>
    <row r="19009" spans="760:785" x14ac:dyDescent="0.25">
      <c r="ACF19009" s="60"/>
      <c r="ACG19009" s="60"/>
      <c r="ACH19009" s="60"/>
      <c r="ACI19009" s="60"/>
      <c r="ACJ19009" s="60"/>
      <c r="ACK19009" s="60"/>
      <c r="ACL19009" s="60"/>
      <c r="ACM19009" s="60"/>
      <c r="ACN19009" s="60"/>
      <c r="ACO19009" s="60"/>
      <c r="ACP19009" s="60"/>
      <c r="ACQ19009" s="60"/>
      <c r="ACR19009" s="60"/>
      <c r="ACS19009" s="60"/>
      <c r="ACT19009" s="60"/>
      <c r="ACU19009" s="60"/>
      <c r="ACV19009" s="60"/>
      <c r="ACW19009" s="60"/>
      <c r="ACX19009" s="60"/>
      <c r="ACY19009" s="60">
        <v>1.2747886948440699E-2</v>
      </c>
      <c r="ACZ19009" s="60"/>
      <c r="ADA19009" s="60"/>
      <c r="ADB19009" s="60"/>
      <c r="ADC19009" s="60"/>
      <c r="ADD19009" s="60"/>
      <c r="ADE19009" s="60"/>
    </row>
    <row r="19010" spans="760:785" x14ac:dyDescent="0.25">
      <c r="ACF19010" s="60"/>
      <c r="ACG19010" s="60"/>
      <c r="ACH19010" s="60"/>
      <c r="ACI19010" s="60"/>
      <c r="ACJ19010" s="60"/>
      <c r="ACK19010" s="60"/>
      <c r="ACL19010" s="60"/>
      <c r="ACM19010" s="60"/>
      <c r="ACN19010" s="60"/>
      <c r="ACO19010" s="60"/>
      <c r="ACP19010" s="60"/>
      <c r="ACQ19010" s="60"/>
      <c r="ACR19010" s="60"/>
      <c r="ACS19010" s="60"/>
      <c r="ACT19010" s="60"/>
      <c r="ACU19010" s="60"/>
      <c r="ACV19010" s="60"/>
      <c r="ACW19010" s="60"/>
      <c r="ACX19010" s="60"/>
      <c r="ACY19010" s="60">
        <v>1.2747886948440699E-2</v>
      </c>
      <c r="ACZ19010" s="60"/>
      <c r="ADA19010" s="60"/>
      <c r="ADB19010" s="60"/>
      <c r="ADC19010" s="60"/>
      <c r="ADD19010" s="60"/>
      <c r="ADE19010" s="60"/>
    </row>
    <row r="19011" spans="760:785" x14ac:dyDescent="0.25">
      <c r="ACF19011" s="60"/>
      <c r="ACG19011" s="60"/>
      <c r="ACH19011" s="60"/>
      <c r="ACI19011" s="60"/>
      <c r="ACJ19011" s="60"/>
      <c r="ACK19011" s="60"/>
      <c r="ACL19011" s="60"/>
      <c r="ACM19011" s="60"/>
      <c r="ACN19011" s="60"/>
      <c r="ACO19011" s="60"/>
      <c r="ACP19011" s="60"/>
      <c r="ACQ19011" s="60"/>
      <c r="ACR19011" s="60"/>
      <c r="ACS19011" s="60"/>
      <c r="ACT19011" s="60"/>
      <c r="ACU19011" s="60"/>
      <c r="ACV19011" s="60"/>
      <c r="ACW19011" s="60"/>
      <c r="ACX19011" s="60"/>
      <c r="ACY19011" s="60">
        <v>1.2677677336681001E-2</v>
      </c>
      <c r="ACZ19011" s="60"/>
      <c r="ADA19011" s="60"/>
      <c r="ADB19011" s="60"/>
      <c r="ADC19011" s="60"/>
      <c r="ADD19011" s="60"/>
      <c r="ADE19011" s="60"/>
    </row>
    <row r="19012" spans="760:785" x14ac:dyDescent="0.25">
      <c r="ACF19012" s="60"/>
      <c r="ACG19012" s="60"/>
      <c r="ACH19012" s="60"/>
      <c r="ACI19012" s="60"/>
      <c r="ACJ19012" s="60"/>
      <c r="ACK19012" s="60"/>
      <c r="ACL19012" s="60"/>
      <c r="ACM19012" s="60"/>
      <c r="ACN19012" s="60"/>
      <c r="ACO19012" s="60"/>
      <c r="ACP19012" s="60"/>
      <c r="ACQ19012" s="60"/>
      <c r="ACR19012" s="60"/>
      <c r="ACS19012" s="60"/>
      <c r="ACT19012" s="60"/>
      <c r="ACU19012" s="60"/>
      <c r="ACV19012" s="60"/>
      <c r="ACW19012" s="60"/>
      <c r="ACX19012" s="60"/>
      <c r="ACY19012" s="60">
        <v>1.2677677336681001E-2</v>
      </c>
      <c r="ACZ19012" s="60"/>
      <c r="ADA19012" s="60"/>
      <c r="ADB19012" s="60"/>
      <c r="ADC19012" s="60"/>
      <c r="ADD19012" s="60"/>
      <c r="ADE19012" s="60"/>
    </row>
    <row r="19013" spans="760:785" x14ac:dyDescent="0.25">
      <c r="ACF19013" s="60"/>
      <c r="ACG19013" s="60"/>
      <c r="ACH19013" s="60"/>
      <c r="ACI19013" s="60"/>
      <c r="ACJ19013" s="60"/>
      <c r="ACK19013" s="60"/>
      <c r="ACL19013" s="60"/>
      <c r="ACM19013" s="60"/>
      <c r="ACN19013" s="60"/>
      <c r="ACO19013" s="60"/>
      <c r="ACP19013" s="60"/>
      <c r="ACQ19013" s="60"/>
      <c r="ACR19013" s="60"/>
      <c r="ACS19013" s="60"/>
      <c r="ACT19013" s="60"/>
      <c r="ACU19013" s="60"/>
      <c r="ACV19013" s="60"/>
      <c r="ACW19013" s="60"/>
      <c r="ACX19013" s="60"/>
      <c r="ACY19013" s="60">
        <v>1.26534601994868E-2</v>
      </c>
      <c r="ACZ19013" s="60"/>
      <c r="ADA19013" s="60"/>
      <c r="ADB19013" s="60"/>
      <c r="ADC19013" s="60"/>
      <c r="ADD19013" s="60"/>
      <c r="ADE19013" s="60"/>
    </row>
    <row r="19014" spans="760:785" x14ac:dyDescent="0.25">
      <c r="ACF19014" s="60"/>
      <c r="ACG19014" s="60"/>
      <c r="ACH19014" s="60"/>
      <c r="ACI19014" s="60"/>
      <c r="ACJ19014" s="60"/>
      <c r="ACK19014" s="60"/>
      <c r="ACL19014" s="60"/>
      <c r="ACM19014" s="60"/>
      <c r="ACN19014" s="60"/>
      <c r="ACO19014" s="60"/>
      <c r="ACP19014" s="60"/>
      <c r="ACQ19014" s="60"/>
      <c r="ACR19014" s="60"/>
      <c r="ACS19014" s="60"/>
      <c r="ACT19014" s="60"/>
      <c r="ACU19014" s="60"/>
      <c r="ACV19014" s="60"/>
      <c r="ACW19014" s="60"/>
      <c r="ACX19014" s="60"/>
      <c r="ACY19014" s="60">
        <v>1.26534601994868E-2</v>
      </c>
      <c r="ACZ19014" s="60"/>
      <c r="ADA19014" s="60"/>
      <c r="ADB19014" s="60"/>
      <c r="ADC19014" s="60"/>
      <c r="ADD19014" s="60"/>
      <c r="ADE19014" s="60"/>
    </row>
    <row r="19015" spans="760:785" x14ac:dyDescent="0.25">
      <c r="ACF19015" s="60"/>
      <c r="ACG19015" s="60"/>
      <c r="ACH19015" s="60"/>
      <c r="ACI19015" s="60"/>
      <c r="ACJ19015" s="60"/>
      <c r="ACK19015" s="60"/>
      <c r="ACL19015" s="60"/>
      <c r="ACM19015" s="60"/>
      <c r="ACN19015" s="60"/>
      <c r="ACO19015" s="60"/>
      <c r="ACP19015" s="60"/>
      <c r="ACQ19015" s="60"/>
      <c r="ACR19015" s="60"/>
      <c r="ACS19015" s="60"/>
      <c r="ACT19015" s="60"/>
      <c r="ACU19015" s="60"/>
      <c r="ACV19015" s="60"/>
      <c r="ACW19015" s="60"/>
      <c r="ACX19015" s="60"/>
      <c r="ACY19015" s="60">
        <v>1.26195374625537E-2</v>
      </c>
      <c r="ACZ19015" s="60"/>
      <c r="ADA19015" s="60"/>
      <c r="ADB19015" s="60"/>
      <c r="ADC19015" s="60"/>
      <c r="ADD19015" s="60"/>
      <c r="ADE19015" s="60"/>
    </row>
    <row r="19016" spans="760:785" x14ac:dyDescent="0.25">
      <c r="ACF19016" s="60"/>
      <c r="ACG19016" s="60"/>
      <c r="ACH19016" s="60"/>
      <c r="ACI19016" s="60"/>
      <c r="ACJ19016" s="60"/>
      <c r="ACK19016" s="60"/>
      <c r="ACL19016" s="60"/>
      <c r="ACM19016" s="60"/>
      <c r="ACN19016" s="60"/>
      <c r="ACO19016" s="60"/>
      <c r="ACP19016" s="60"/>
      <c r="ACQ19016" s="60"/>
      <c r="ACR19016" s="60"/>
      <c r="ACS19016" s="60"/>
      <c r="ACT19016" s="60"/>
      <c r="ACU19016" s="60"/>
      <c r="ACV19016" s="60"/>
      <c r="ACW19016" s="60"/>
      <c r="ACX19016" s="60"/>
      <c r="ACY19016" s="60">
        <v>1.26195374625537E-2</v>
      </c>
      <c r="ACZ19016" s="60"/>
      <c r="ADA19016" s="60"/>
      <c r="ADB19016" s="60"/>
      <c r="ADC19016" s="60"/>
      <c r="ADD19016" s="60"/>
      <c r="ADE19016" s="60"/>
    </row>
    <row r="19017" spans="760:785" x14ac:dyDescent="0.25">
      <c r="ACF19017" s="60"/>
      <c r="ACG19017" s="60"/>
      <c r="ACH19017" s="60"/>
      <c r="ACI19017" s="60"/>
      <c r="ACJ19017" s="60"/>
      <c r="ACK19017" s="60"/>
      <c r="ACL19017" s="60"/>
      <c r="ACM19017" s="60"/>
      <c r="ACN19017" s="60"/>
      <c r="ACO19017" s="60"/>
      <c r="ACP19017" s="60"/>
      <c r="ACQ19017" s="60"/>
      <c r="ACR19017" s="60"/>
      <c r="ACS19017" s="60"/>
      <c r="ACT19017" s="60"/>
      <c r="ACU19017" s="60"/>
      <c r="ACV19017" s="60"/>
      <c r="ACW19017" s="60"/>
      <c r="ACX19017" s="60"/>
      <c r="ACY19017" s="60">
        <v>1.25897416271947E-2</v>
      </c>
      <c r="ACZ19017" s="60"/>
      <c r="ADA19017" s="60"/>
      <c r="ADB19017" s="60"/>
      <c r="ADC19017" s="60"/>
      <c r="ADD19017" s="60"/>
      <c r="ADE19017" s="60"/>
    </row>
    <row r="19018" spans="760:785" x14ac:dyDescent="0.25">
      <c r="ACF19018" s="60"/>
      <c r="ACG19018" s="60"/>
      <c r="ACH19018" s="60"/>
      <c r="ACI19018" s="60"/>
      <c r="ACJ19018" s="60"/>
      <c r="ACK19018" s="60"/>
      <c r="ACL19018" s="60"/>
      <c r="ACM19018" s="60"/>
      <c r="ACN19018" s="60"/>
      <c r="ACO19018" s="60"/>
      <c r="ACP19018" s="60"/>
      <c r="ACQ19018" s="60"/>
      <c r="ACR19018" s="60"/>
      <c r="ACS19018" s="60"/>
      <c r="ACT19018" s="60"/>
      <c r="ACU19018" s="60"/>
      <c r="ACV19018" s="60"/>
      <c r="ACW19018" s="60"/>
      <c r="ACX19018" s="60"/>
      <c r="ACY19018" s="60">
        <v>1.25897416271947E-2</v>
      </c>
      <c r="ACZ19018" s="60"/>
      <c r="ADA19018" s="60"/>
      <c r="ADB19018" s="60"/>
      <c r="ADC19018" s="60"/>
      <c r="ADD19018" s="60"/>
      <c r="ADE19018" s="60"/>
    </row>
    <row r="19019" spans="760:785" x14ac:dyDescent="0.25">
      <c r="ACF19019" s="60"/>
      <c r="ACG19019" s="60"/>
      <c r="ACH19019" s="60"/>
      <c r="ACI19019" s="60"/>
      <c r="ACJ19019" s="60"/>
      <c r="ACK19019" s="60"/>
      <c r="ACL19019" s="60"/>
      <c r="ACM19019" s="60"/>
      <c r="ACN19019" s="60"/>
      <c r="ACO19019" s="60"/>
      <c r="ACP19019" s="60"/>
      <c r="ACQ19019" s="60"/>
      <c r="ACR19019" s="60"/>
      <c r="ACS19019" s="60"/>
      <c r="ACT19019" s="60"/>
      <c r="ACU19019" s="60"/>
      <c r="ACV19019" s="60"/>
      <c r="ACW19019" s="60"/>
      <c r="ACX19019" s="60"/>
      <c r="ACY19019" s="60">
        <v>1.25641374786894E-2</v>
      </c>
      <c r="ACZ19019" s="60"/>
      <c r="ADA19019" s="60"/>
      <c r="ADB19019" s="60"/>
      <c r="ADC19019" s="60"/>
      <c r="ADD19019" s="60"/>
      <c r="ADE19019" s="60"/>
    </row>
    <row r="19020" spans="760:785" x14ac:dyDescent="0.25">
      <c r="ACF19020" s="60"/>
      <c r="ACG19020" s="60"/>
      <c r="ACH19020" s="60"/>
      <c r="ACI19020" s="60"/>
      <c r="ACJ19020" s="60"/>
      <c r="ACK19020" s="60"/>
      <c r="ACL19020" s="60"/>
      <c r="ACM19020" s="60"/>
      <c r="ACN19020" s="60"/>
      <c r="ACO19020" s="60"/>
      <c r="ACP19020" s="60"/>
      <c r="ACQ19020" s="60"/>
      <c r="ACR19020" s="60"/>
      <c r="ACS19020" s="60"/>
      <c r="ACT19020" s="60"/>
      <c r="ACU19020" s="60"/>
      <c r="ACV19020" s="60"/>
      <c r="ACW19020" s="60"/>
      <c r="ACX19020" s="60"/>
      <c r="ACY19020" s="60">
        <v>1.25641374786894E-2</v>
      </c>
      <c r="ACZ19020" s="60"/>
      <c r="ADA19020" s="60"/>
      <c r="ADB19020" s="60"/>
      <c r="ADC19020" s="60"/>
      <c r="ADD19020" s="60"/>
      <c r="ADE19020" s="60"/>
    </row>
    <row r="19021" spans="760:785" x14ac:dyDescent="0.25">
      <c r="ACF19021" s="60"/>
      <c r="ACG19021" s="60"/>
      <c r="ACH19021" s="60"/>
      <c r="ACI19021" s="60"/>
      <c r="ACJ19021" s="60"/>
      <c r="ACK19021" s="60"/>
      <c r="ACL19021" s="60"/>
      <c r="ACM19021" s="60"/>
      <c r="ACN19021" s="60"/>
      <c r="ACO19021" s="60"/>
      <c r="ACP19021" s="60"/>
      <c r="ACQ19021" s="60"/>
      <c r="ACR19021" s="60"/>
      <c r="ACS19021" s="60"/>
      <c r="ACT19021" s="60"/>
      <c r="ACU19021" s="60"/>
      <c r="ACV19021" s="60"/>
      <c r="ACW19021" s="60"/>
      <c r="ACX19021" s="60"/>
      <c r="ACY19021" s="60">
        <v>1.25541994637477E-2</v>
      </c>
      <c r="ACZ19021" s="60"/>
      <c r="ADA19021" s="60"/>
      <c r="ADB19021" s="60"/>
      <c r="ADC19021" s="60"/>
      <c r="ADD19021" s="60"/>
      <c r="ADE19021" s="60"/>
    </row>
    <row r="19022" spans="760:785" x14ac:dyDescent="0.25">
      <c r="ACF19022" s="60"/>
      <c r="ACG19022" s="60"/>
      <c r="ACH19022" s="60"/>
      <c r="ACI19022" s="60"/>
      <c r="ACJ19022" s="60"/>
      <c r="ACK19022" s="60"/>
      <c r="ACL19022" s="60"/>
      <c r="ACM19022" s="60"/>
      <c r="ACN19022" s="60"/>
      <c r="ACO19022" s="60"/>
      <c r="ACP19022" s="60"/>
      <c r="ACQ19022" s="60"/>
      <c r="ACR19022" s="60"/>
      <c r="ACS19022" s="60"/>
      <c r="ACT19022" s="60"/>
      <c r="ACU19022" s="60"/>
      <c r="ACV19022" s="60"/>
      <c r="ACW19022" s="60"/>
      <c r="ACX19022" s="60"/>
      <c r="ACY19022" s="60">
        <v>1.25541994637477E-2</v>
      </c>
      <c r="ACZ19022" s="60"/>
      <c r="ADA19022" s="60"/>
      <c r="ADB19022" s="60"/>
      <c r="ADC19022" s="60"/>
      <c r="ADD19022" s="60"/>
      <c r="ADE19022" s="60"/>
    </row>
    <row r="19023" spans="760:785" x14ac:dyDescent="0.25">
      <c r="ACF19023" s="60"/>
      <c r="ACG19023" s="60"/>
      <c r="ACH19023" s="60"/>
      <c r="ACI19023" s="60"/>
      <c r="ACJ19023" s="60"/>
      <c r="ACK19023" s="60"/>
      <c r="ACL19023" s="60"/>
      <c r="ACM19023" s="60"/>
      <c r="ACN19023" s="60"/>
      <c r="ACO19023" s="60"/>
      <c r="ACP19023" s="60"/>
      <c r="ACQ19023" s="60"/>
      <c r="ACR19023" s="60"/>
      <c r="ACS19023" s="60"/>
      <c r="ACT19023" s="60"/>
      <c r="ACU19023" s="60"/>
      <c r="ACV19023" s="60"/>
      <c r="ACW19023" s="60"/>
      <c r="ACX19023" s="60"/>
      <c r="ACY19023" s="60">
        <v>1.24844871659185E-2</v>
      </c>
      <c r="ACZ19023" s="60"/>
      <c r="ADA19023" s="60"/>
      <c r="ADB19023" s="60"/>
      <c r="ADC19023" s="60"/>
      <c r="ADD19023" s="60"/>
      <c r="ADE19023" s="60"/>
    </row>
    <row r="19024" spans="760:785" x14ac:dyDescent="0.25">
      <c r="ACF19024" s="60"/>
      <c r="ACG19024" s="60"/>
      <c r="ACH19024" s="60"/>
      <c r="ACI19024" s="60"/>
      <c r="ACJ19024" s="60"/>
      <c r="ACK19024" s="60"/>
      <c r="ACL19024" s="60"/>
      <c r="ACM19024" s="60"/>
      <c r="ACN19024" s="60"/>
      <c r="ACO19024" s="60"/>
      <c r="ACP19024" s="60"/>
      <c r="ACQ19024" s="60"/>
      <c r="ACR19024" s="60"/>
      <c r="ACS19024" s="60"/>
      <c r="ACT19024" s="60"/>
      <c r="ACU19024" s="60"/>
      <c r="ACV19024" s="60"/>
      <c r="ACW19024" s="60"/>
      <c r="ACX19024" s="60"/>
      <c r="ACY19024" s="60">
        <v>1.24844871659185E-2</v>
      </c>
      <c r="ACZ19024" s="60"/>
      <c r="ADA19024" s="60"/>
      <c r="ADB19024" s="60"/>
      <c r="ADC19024" s="60"/>
      <c r="ADD19024" s="60"/>
      <c r="ADE19024" s="60"/>
    </row>
    <row r="19025" spans="760:785" x14ac:dyDescent="0.25">
      <c r="ACF19025" s="60"/>
      <c r="ACG19025" s="60"/>
      <c r="ACH19025" s="60"/>
      <c r="ACI19025" s="60"/>
      <c r="ACJ19025" s="60"/>
      <c r="ACK19025" s="60"/>
      <c r="ACL19025" s="60"/>
      <c r="ACM19025" s="60"/>
      <c r="ACN19025" s="60"/>
      <c r="ACO19025" s="60"/>
      <c r="ACP19025" s="60"/>
      <c r="ACQ19025" s="60"/>
      <c r="ACR19025" s="60"/>
      <c r="ACS19025" s="60"/>
      <c r="ACT19025" s="60"/>
      <c r="ACU19025" s="60"/>
      <c r="ACV19025" s="60"/>
      <c r="ACW19025" s="60"/>
      <c r="ACX19025" s="60"/>
      <c r="ACY19025" s="60">
        <v>1.2478185881195101E-2</v>
      </c>
      <c r="ACZ19025" s="60"/>
      <c r="ADA19025" s="60"/>
      <c r="ADB19025" s="60"/>
      <c r="ADC19025" s="60"/>
      <c r="ADD19025" s="60"/>
      <c r="ADE19025" s="60"/>
    </row>
    <row r="19026" spans="760:785" x14ac:dyDescent="0.25">
      <c r="ACF19026" s="60"/>
      <c r="ACG19026" s="60"/>
      <c r="ACH19026" s="60"/>
      <c r="ACI19026" s="60"/>
      <c r="ACJ19026" s="60"/>
      <c r="ACK19026" s="60"/>
      <c r="ACL19026" s="60"/>
      <c r="ACM19026" s="60"/>
      <c r="ACN19026" s="60"/>
      <c r="ACO19026" s="60"/>
      <c r="ACP19026" s="60"/>
      <c r="ACQ19026" s="60"/>
      <c r="ACR19026" s="60"/>
      <c r="ACS19026" s="60"/>
      <c r="ACT19026" s="60"/>
      <c r="ACU19026" s="60"/>
      <c r="ACV19026" s="60"/>
      <c r="ACW19026" s="60"/>
      <c r="ACX19026" s="60"/>
      <c r="ACY19026" s="60">
        <v>1.2478185881195101E-2</v>
      </c>
      <c r="ACZ19026" s="60"/>
      <c r="ADA19026" s="60"/>
      <c r="ADB19026" s="60"/>
      <c r="ADC19026" s="60"/>
      <c r="ADD19026" s="60"/>
      <c r="ADE19026" s="60"/>
    </row>
    <row r="19027" spans="760:785" x14ac:dyDescent="0.25">
      <c r="ACF19027" s="60"/>
      <c r="ACG19027" s="60"/>
      <c r="ACH19027" s="60"/>
      <c r="ACI19027" s="60"/>
      <c r="ACJ19027" s="60"/>
      <c r="ACK19027" s="60"/>
      <c r="ACL19027" s="60"/>
      <c r="ACM19027" s="60"/>
      <c r="ACN19027" s="60"/>
      <c r="ACO19027" s="60"/>
      <c r="ACP19027" s="60"/>
      <c r="ACQ19027" s="60"/>
      <c r="ACR19027" s="60"/>
      <c r="ACS19027" s="60"/>
      <c r="ACT19027" s="60"/>
      <c r="ACU19027" s="60"/>
      <c r="ACV19027" s="60"/>
      <c r="ACW19027" s="60"/>
      <c r="ACX19027" s="60"/>
      <c r="ACY19027" s="60">
        <v>1.24448842359905E-2</v>
      </c>
      <c r="ACZ19027" s="60"/>
      <c r="ADA19027" s="60"/>
      <c r="ADB19027" s="60"/>
      <c r="ADC19027" s="60"/>
      <c r="ADD19027" s="60"/>
      <c r="ADE19027" s="60"/>
    </row>
    <row r="19028" spans="760:785" x14ac:dyDescent="0.25">
      <c r="ACF19028" s="60"/>
      <c r="ACG19028" s="60"/>
      <c r="ACH19028" s="60"/>
      <c r="ACI19028" s="60"/>
      <c r="ACJ19028" s="60"/>
      <c r="ACK19028" s="60"/>
      <c r="ACL19028" s="60"/>
      <c r="ACM19028" s="60"/>
      <c r="ACN19028" s="60"/>
      <c r="ACO19028" s="60"/>
      <c r="ACP19028" s="60"/>
      <c r="ACQ19028" s="60"/>
      <c r="ACR19028" s="60"/>
      <c r="ACS19028" s="60"/>
      <c r="ACT19028" s="60"/>
      <c r="ACU19028" s="60"/>
      <c r="ACV19028" s="60"/>
      <c r="ACW19028" s="60"/>
      <c r="ACX19028" s="60"/>
      <c r="ACY19028" s="60">
        <v>1.24448842359905E-2</v>
      </c>
      <c r="ACZ19028" s="60"/>
      <c r="ADA19028" s="60"/>
      <c r="ADB19028" s="60"/>
      <c r="ADC19028" s="60"/>
      <c r="ADD19028" s="60"/>
      <c r="ADE19028" s="60"/>
    </row>
    <row r="19029" spans="760:785" x14ac:dyDescent="0.25">
      <c r="ACF19029" s="60"/>
      <c r="ACG19029" s="60"/>
      <c r="ACH19029" s="60"/>
      <c r="ACI19029" s="60"/>
      <c r="ACJ19029" s="60"/>
      <c r="ACK19029" s="60"/>
      <c r="ACL19029" s="60"/>
      <c r="ACM19029" s="60"/>
      <c r="ACN19029" s="60"/>
      <c r="ACO19029" s="60"/>
      <c r="ACP19029" s="60"/>
      <c r="ACQ19029" s="60"/>
      <c r="ACR19029" s="60"/>
      <c r="ACS19029" s="60"/>
      <c r="ACT19029" s="60"/>
      <c r="ACU19029" s="60"/>
      <c r="ACV19029" s="60"/>
      <c r="ACW19029" s="60"/>
      <c r="ACX19029" s="60"/>
      <c r="ACY19029" s="60">
        <v>1.24330531545767E-2</v>
      </c>
      <c r="ACZ19029" s="60"/>
      <c r="ADA19029" s="60"/>
      <c r="ADB19029" s="60"/>
      <c r="ADC19029" s="60"/>
      <c r="ADD19029" s="60"/>
      <c r="ADE19029" s="60"/>
    </row>
    <row r="19030" spans="760:785" x14ac:dyDescent="0.25">
      <c r="ACF19030" s="60"/>
      <c r="ACG19030" s="60"/>
      <c r="ACH19030" s="60"/>
      <c r="ACI19030" s="60"/>
      <c r="ACJ19030" s="60"/>
      <c r="ACK19030" s="60"/>
      <c r="ACL19030" s="60"/>
      <c r="ACM19030" s="60"/>
      <c r="ACN19030" s="60"/>
      <c r="ACO19030" s="60"/>
      <c r="ACP19030" s="60"/>
      <c r="ACQ19030" s="60"/>
      <c r="ACR19030" s="60"/>
      <c r="ACS19030" s="60"/>
      <c r="ACT19030" s="60"/>
      <c r="ACU19030" s="60"/>
      <c r="ACV19030" s="60"/>
      <c r="ACW19030" s="60"/>
      <c r="ACX19030" s="60"/>
      <c r="ACY19030" s="60">
        <v>1.24330531545767E-2</v>
      </c>
      <c r="ACZ19030" s="60"/>
      <c r="ADA19030" s="60"/>
      <c r="ADB19030" s="60"/>
      <c r="ADC19030" s="60"/>
      <c r="ADD19030" s="60"/>
      <c r="ADE19030" s="60"/>
    </row>
    <row r="19031" spans="760:785" x14ac:dyDescent="0.25">
      <c r="ACF19031" s="60"/>
      <c r="ACG19031" s="60"/>
      <c r="ACH19031" s="60"/>
      <c r="ACI19031" s="60"/>
      <c r="ACJ19031" s="60"/>
      <c r="ACK19031" s="60"/>
      <c r="ACL19031" s="60"/>
      <c r="ACM19031" s="60"/>
      <c r="ACN19031" s="60"/>
      <c r="ACO19031" s="60"/>
      <c r="ACP19031" s="60"/>
      <c r="ACQ19031" s="60"/>
      <c r="ACR19031" s="60"/>
      <c r="ACS19031" s="60"/>
      <c r="ACT19031" s="60"/>
      <c r="ACU19031" s="60"/>
      <c r="ACV19031" s="60"/>
      <c r="ACW19031" s="60"/>
      <c r="ACX19031" s="60"/>
      <c r="ACY19031" s="60">
        <v>1.23213628597736E-2</v>
      </c>
      <c r="ACZ19031" s="60"/>
      <c r="ADA19031" s="60"/>
      <c r="ADB19031" s="60"/>
      <c r="ADC19031" s="60"/>
      <c r="ADD19031" s="60"/>
      <c r="ADE19031" s="60"/>
    </row>
    <row r="19032" spans="760:785" x14ac:dyDescent="0.25">
      <c r="ACF19032" s="60"/>
      <c r="ACG19032" s="60"/>
      <c r="ACH19032" s="60"/>
      <c r="ACI19032" s="60"/>
      <c r="ACJ19032" s="60"/>
      <c r="ACK19032" s="60"/>
      <c r="ACL19032" s="60"/>
      <c r="ACM19032" s="60"/>
      <c r="ACN19032" s="60"/>
      <c r="ACO19032" s="60"/>
      <c r="ACP19032" s="60"/>
      <c r="ACQ19032" s="60"/>
      <c r="ACR19032" s="60"/>
      <c r="ACS19032" s="60"/>
      <c r="ACT19032" s="60"/>
      <c r="ACU19032" s="60"/>
      <c r="ACV19032" s="60"/>
      <c r="ACW19032" s="60"/>
      <c r="ACX19032" s="60"/>
      <c r="ACY19032" s="60">
        <v>1.23213628597736E-2</v>
      </c>
      <c r="ACZ19032" s="60"/>
      <c r="ADA19032" s="60"/>
      <c r="ADB19032" s="60"/>
      <c r="ADC19032" s="60"/>
      <c r="ADD19032" s="60"/>
      <c r="ADE19032" s="60"/>
    </row>
    <row r="19033" spans="760:785" x14ac:dyDescent="0.25">
      <c r="ACF19033" s="60"/>
      <c r="ACG19033" s="60"/>
      <c r="ACH19033" s="60"/>
      <c r="ACI19033" s="60"/>
      <c r="ACJ19033" s="60"/>
      <c r="ACK19033" s="60"/>
      <c r="ACL19033" s="60"/>
      <c r="ACM19033" s="60"/>
      <c r="ACN19033" s="60"/>
      <c r="ACO19033" s="60"/>
      <c r="ACP19033" s="60"/>
      <c r="ACQ19033" s="60"/>
      <c r="ACR19033" s="60"/>
      <c r="ACS19033" s="60"/>
      <c r="ACT19033" s="60"/>
      <c r="ACU19033" s="60"/>
      <c r="ACV19033" s="60"/>
      <c r="ACW19033" s="60"/>
      <c r="ACX19033" s="60"/>
      <c r="ACY19033" s="60">
        <v>1.22710375569336E-2</v>
      </c>
      <c r="ACZ19033" s="60"/>
      <c r="ADA19033" s="60"/>
      <c r="ADB19033" s="60"/>
      <c r="ADC19033" s="60"/>
      <c r="ADD19033" s="60"/>
      <c r="ADE19033" s="60"/>
    </row>
    <row r="19034" spans="760:785" x14ac:dyDescent="0.25">
      <c r="ACF19034" s="60"/>
      <c r="ACG19034" s="60"/>
      <c r="ACH19034" s="60"/>
      <c r="ACI19034" s="60"/>
      <c r="ACJ19034" s="60"/>
      <c r="ACK19034" s="60"/>
      <c r="ACL19034" s="60"/>
      <c r="ACM19034" s="60"/>
      <c r="ACN19034" s="60"/>
      <c r="ACO19034" s="60"/>
      <c r="ACP19034" s="60"/>
      <c r="ACQ19034" s="60"/>
      <c r="ACR19034" s="60"/>
      <c r="ACS19034" s="60"/>
      <c r="ACT19034" s="60"/>
      <c r="ACU19034" s="60"/>
      <c r="ACV19034" s="60"/>
      <c r="ACW19034" s="60"/>
      <c r="ACX19034" s="60"/>
      <c r="ACY19034" s="60">
        <v>1.22710375569336E-2</v>
      </c>
      <c r="ACZ19034" s="60"/>
      <c r="ADA19034" s="60"/>
      <c r="ADB19034" s="60"/>
      <c r="ADC19034" s="60"/>
      <c r="ADD19034" s="60"/>
      <c r="ADE19034" s="60"/>
    </row>
    <row r="19035" spans="760:785" x14ac:dyDescent="0.25">
      <c r="ACF19035" s="60"/>
      <c r="ACG19035" s="60"/>
      <c r="ACH19035" s="60"/>
      <c r="ACI19035" s="60"/>
      <c r="ACJ19035" s="60"/>
      <c r="ACK19035" s="60"/>
      <c r="ACL19035" s="60"/>
      <c r="ACM19035" s="60"/>
      <c r="ACN19035" s="60"/>
      <c r="ACO19035" s="60"/>
      <c r="ACP19035" s="60"/>
      <c r="ACQ19035" s="60"/>
      <c r="ACR19035" s="60"/>
      <c r="ACS19035" s="60"/>
      <c r="ACT19035" s="60"/>
      <c r="ACU19035" s="60"/>
      <c r="ACV19035" s="60"/>
      <c r="ACW19035" s="60"/>
      <c r="ACX19035" s="60"/>
      <c r="ACY19035" s="60">
        <v>1.2251325805752399E-2</v>
      </c>
      <c r="ACZ19035" s="60"/>
      <c r="ADA19035" s="60"/>
      <c r="ADB19035" s="60"/>
      <c r="ADC19035" s="60"/>
      <c r="ADD19035" s="60"/>
      <c r="ADE19035" s="60"/>
    </row>
    <row r="19036" spans="760:785" x14ac:dyDescent="0.25">
      <c r="ACF19036" s="60"/>
      <c r="ACG19036" s="60"/>
      <c r="ACH19036" s="60"/>
      <c r="ACI19036" s="60"/>
      <c r="ACJ19036" s="60"/>
      <c r="ACK19036" s="60"/>
      <c r="ACL19036" s="60"/>
      <c r="ACM19036" s="60"/>
      <c r="ACN19036" s="60"/>
      <c r="ACO19036" s="60"/>
      <c r="ACP19036" s="60"/>
      <c r="ACQ19036" s="60"/>
      <c r="ACR19036" s="60"/>
      <c r="ACS19036" s="60"/>
      <c r="ACT19036" s="60"/>
      <c r="ACU19036" s="60"/>
      <c r="ACV19036" s="60"/>
      <c r="ACW19036" s="60"/>
      <c r="ACX19036" s="60"/>
      <c r="ACY19036" s="60">
        <v>1.2251325805752399E-2</v>
      </c>
      <c r="ACZ19036" s="60"/>
      <c r="ADA19036" s="60"/>
      <c r="ADB19036" s="60"/>
      <c r="ADC19036" s="60"/>
      <c r="ADD19036" s="60"/>
      <c r="ADE19036" s="60"/>
    </row>
    <row r="19037" spans="760:785" x14ac:dyDescent="0.25">
      <c r="ACF19037" s="60"/>
      <c r="ACG19037" s="60"/>
      <c r="ACH19037" s="60"/>
      <c r="ACI19037" s="60"/>
      <c r="ACJ19037" s="60"/>
      <c r="ACK19037" s="60"/>
      <c r="ACL19037" s="60"/>
      <c r="ACM19037" s="60"/>
      <c r="ACN19037" s="60"/>
      <c r="ACO19037" s="60"/>
      <c r="ACP19037" s="60"/>
      <c r="ACQ19037" s="60"/>
      <c r="ACR19037" s="60"/>
      <c r="ACS19037" s="60"/>
      <c r="ACT19037" s="60"/>
      <c r="ACU19037" s="60"/>
      <c r="ACV19037" s="60"/>
      <c r="ACW19037" s="60"/>
      <c r="ACX19037" s="60"/>
      <c r="ACY19037" s="60">
        <v>1.22343446936305E-2</v>
      </c>
      <c r="ACZ19037" s="60"/>
      <c r="ADA19037" s="60"/>
      <c r="ADB19037" s="60"/>
      <c r="ADC19037" s="60"/>
      <c r="ADD19037" s="60"/>
      <c r="ADE19037" s="60"/>
    </row>
    <row r="19038" spans="760:785" x14ac:dyDescent="0.25">
      <c r="ACF19038" s="60"/>
      <c r="ACG19038" s="60"/>
      <c r="ACH19038" s="60"/>
      <c r="ACI19038" s="60"/>
      <c r="ACJ19038" s="60"/>
      <c r="ACK19038" s="60"/>
      <c r="ACL19038" s="60"/>
      <c r="ACM19038" s="60"/>
      <c r="ACN19038" s="60"/>
      <c r="ACO19038" s="60"/>
      <c r="ACP19038" s="60"/>
      <c r="ACQ19038" s="60"/>
      <c r="ACR19038" s="60"/>
      <c r="ACS19038" s="60"/>
      <c r="ACT19038" s="60"/>
      <c r="ACU19038" s="60"/>
      <c r="ACV19038" s="60"/>
      <c r="ACW19038" s="60"/>
      <c r="ACX19038" s="60"/>
      <c r="ACY19038" s="60">
        <v>1.22343446936305E-2</v>
      </c>
      <c r="ACZ19038" s="60"/>
      <c r="ADA19038" s="60"/>
      <c r="ADB19038" s="60"/>
      <c r="ADC19038" s="60"/>
      <c r="ADD19038" s="60"/>
      <c r="ADE19038" s="60"/>
    </row>
    <row r="19039" spans="760:785" x14ac:dyDescent="0.25">
      <c r="ACF19039" s="60"/>
      <c r="ACG19039" s="60"/>
      <c r="ACH19039" s="60"/>
      <c r="ACI19039" s="60"/>
      <c r="ACJ19039" s="60"/>
      <c r="ACK19039" s="60"/>
      <c r="ACL19039" s="60"/>
      <c r="ACM19039" s="60"/>
      <c r="ACN19039" s="60"/>
      <c r="ACO19039" s="60"/>
      <c r="ACP19039" s="60"/>
      <c r="ACQ19039" s="60"/>
      <c r="ACR19039" s="60"/>
      <c r="ACS19039" s="60"/>
      <c r="ACT19039" s="60"/>
      <c r="ACU19039" s="60"/>
      <c r="ACV19039" s="60"/>
      <c r="ACW19039" s="60"/>
      <c r="ACX19039" s="60"/>
      <c r="ACY19039" s="60">
        <v>1.22250195733839E-2</v>
      </c>
      <c r="ACZ19039" s="60"/>
      <c r="ADA19039" s="60"/>
      <c r="ADB19039" s="60"/>
      <c r="ADC19039" s="60"/>
      <c r="ADD19039" s="60"/>
      <c r="ADE19039" s="60"/>
    </row>
    <row r="19040" spans="760:785" x14ac:dyDescent="0.25">
      <c r="ACF19040" s="60"/>
      <c r="ACG19040" s="60"/>
      <c r="ACH19040" s="60"/>
      <c r="ACI19040" s="60"/>
      <c r="ACJ19040" s="60"/>
      <c r="ACK19040" s="60"/>
      <c r="ACL19040" s="60"/>
      <c r="ACM19040" s="60"/>
      <c r="ACN19040" s="60"/>
      <c r="ACO19040" s="60"/>
      <c r="ACP19040" s="60"/>
      <c r="ACQ19040" s="60"/>
      <c r="ACR19040" s="60"/>
      <c r="ACS19040" s="60"/>
      <c r="ACT19040" s="60"/>
      <c r="ACU19040" s="60"/>
      <c r="ACV19040" s="60"/>
      <c r="ACW19040" s="60"/>
      <c r="ACX19040" s="60"/>
      <c r="ACY19040" s="60">
        <v>1.22250195733839E-2</v>
      </c>
      <c r="ACZ19040" s="60"/>
      <c r="ADA19040" s="60"/>
      <c r="ADB19040" s="60"/>
      <c r="ADC19040" s="60"/>
      <c r="ADD19040" s="60"/>
      <c r="ADE19040" s="60"/>
    </row>
    <row r="19041" spans="760:785" x14ac:dyDescent="0.25">
      <c r="ACF19041" s="60"/>
      <c r="ACG19041" s="60"/>
      <c r="ACH19041" s="60"/>
      <c r="ACI19041" s="60"/>
      <c r="ACJ19041" s="60"/>
      <c r="ACK19041" s="60"/>
      <c r="ACL19041" s="60"/>
      <c r="ACM19041" s="60"/>
      <c r="ACN19041" s="60"/>
      <c r="ACO19041" s="60"/>
      <c r="ACP19041" s="60"/>
      <c r="ACQ19041" s="60"/>
      <c r="ACR19041" s="60"/>
      <c r="ACS19041" s="60"/>
      <c r="ACT19041" s="60"/>
      <c r="ACU19041" s="60"/>
      <c r="ACV19041" s="60"/>
      <c r="ACW19041" s="60"/>
      <c r="ACX19041" s="60"/>
      <c r="ACY19041" s="60">
        <v>1.2162497007334599E-2</v>
      </c>
      <c r="ACZ19041" s="60"/>
      <c r="ADA19041" s="60"/>
      <c r="ADB19041" s="60"/>
      <c r="ADC19041" s="60"/>
      <c r="ADD19041" s="60"/>
      <c r="ADE19041" s="60"/>
    </row>
    <row r="19042" spans="760:785" x14ac:dyDescent="0.25">
      <c r="ACF19042" s="60"/>
      <c r="ACG19042" s="60"/>
      <c r="ACH19042" s="60"/>
      <c r="ACI19042" s="60"/>
      <c r="ACJ19042" s="60"/>
      <c r="ACK19042" s="60"/>
      <c r="ACL19042" s="60"/>
      <c r="ACM19042" s="60"/>
      <c r="ACN19042" s="60"/>
      <c r="ACO19042" s="60"/>
      <c r="ACP19042" s="60"/>
      <c r="ACQ19042" s="60"/>
      <c r="ACR19042" s="60"/>
      <c r="ACS19042" s="60"/>
      <c r="ACT19042" s="60"/>
      <c r="ACU19042" s="60"/>
      <c r="ACV19042" s="60"/>
      <c r="ACW19042" s="60"/>
      <c r="ACX19042" s="60"/>
      <c r="ACY19042" s="60">
        <v>1.2162497007334599E-2</v>
      </c>
      <c r="ACZ19042" s="60"/>
      <c r="ADA19042" s="60"/>
      <c r="ADB19042" s="60"/>
      <c r="ADC19042" s="60"/>
      <c r="ADD19042" s="60"/>
      <c r="ADE19042" s="60"/>
    </row>
    <row r="19043" spans="760:785" x14ac:dyDescent="0.25">
      <c r="ACF19043" s="60"/>
      <c r="ACG19043" s="60"/>
      <c r="ACH19043" s="60"/>
      <c r="ACI19043" s="60"/>
      <c r="ACJ19043" s="60"/>
      <c r="ACK19043" s="60"/>
      <c r="ACL19043" s="60"/>
      <c r="ACM19043" s="60"/>
      <c r="ACN19043" s="60"/>
      <c r="ACO19043" s="60"/>
      <c r="ACP19043" s="60"/>
      <c r="ACQ19043" s="60"/>
      <c r="ACR19043" s="60"/>
      <c r="ACS19043" s="60"/>
      <c r="ACT19043" s="60"/>
      <c r="ACU19043" s="60"/>
      <c r="ACV19043" s="60"/>
      <c r="ACW19043" s="60"/>
      <c r="ACX19043" s="60"/>
      <c r="ACY19043" s="60">
        <v>1.2138791877821201E-2</v>
      </c>
      <c r="ACZ19043" s="60"/>
      <c r="ADA19043" s="60"/>
      <c r="ADB19043" s="60"/>
      <c r="ADC19043" s="60"/>
      <c r="ADD19043" s="60"/>
      <c r="ADE19043" s="60"/>
    </row>
    <row r="19044" spans="760:785" x14ac:dyDescent="0.25">
      <c r="ACF19044" s="60"/>
      <c r="ACG19044" s="60"/>
      <c r="ACH19044" s="60"/>
      <c r="ACI19044" s="60"/>
      <c r="ACJ19044" s="60"/>
      <c r="ACK19044" s="60"/>
      <c r="ACL19044" s="60"/>
      <c r="ACM19044" s="60"/>
      <c r="ACN19044" s="60"/>
      <c r="ACO19044" s="60"/>
      <c r="ACP19044" s="60"/>
      <c r="ACQ19044" s="60"/>
      <c r="ACR19044" s="60"/>
      <c r="ACS19044" s="60"/>
      <c r="ACT19044" s="60"/>
      <c r="ACU19044" s="60"/>
      <c r="ACV19044" s="60"/>
      <c r="ACW19044" s="60"/>
      <c r="ACX19044" s="60"/>
      <c r="ACY19044" s="60">
        <v>1.2138791877821201E-2</v>
      </c>
      <c r="ACZ19044" s="60"/>
      <c r="ADA19044" s="60"/>
      <c r="ADB19044" s="60"/>
      <c r="ADC19044" s="60"/>
      <c r="ADD19044" s="60"/>
      <c r="ADE19044" s="60"/>
    </row>
    <row r="19045" spans="760:785" x14ac:dyDescent="0.25">
      <c r="ACF19045" s="60"/>
      <c r="ACG19045" s="60"/>
      <c r="ACH19045" s="60"/>
      <c r="ACI19045" s="60"/>
      <c r="ACJ19045" s="60"/>
      <c r="ACK19045" s="60"/>
      <c r="ACL19045" s="60"/>
      <c r="ACM19045" s="60"/>
      <c r="ACN19045" s="60"/>
      <c r="ACO19045" s="60"/>
      <c r="ACP19045" s="60"/>
      <c r="ACQ19045" s="60"/>
      <c r="ACR19045" s="60"/>
      <c r="ACS19045" s="60"/>
      <c r="ACT19045" s="60"/>
      <c r="ACU19045" s="60"/>
      <c r="ACV19045" s="60"/>
      <c r="ACW19045" s="60"/>
      <c r="ACX19045" s="60"/>
      <c r="ACY19045" s="60">
        <v>1.21282083783172E-2</v>
      </c>
      <c r="ACZ19045" s="60"/>
      <c r="ADA19045" s="60"/>
      <c r="ADB19045" s="60"/>
      <c r="ADC19045" s="60"/>
      <c r="ADD19045" s="60"/>
      <c r="ADE19045" s="60"/>
    </row>
    <row r="19046" spans="760:785" x14ac:dyDescent="0.25">
      <c r="ACF19046" s="60"/>
      <c r="ACG19046" s="60"/>
      <c r="ACH19046" s="60"/>
      <c r="ACI19046" s="60"/>
      <c r="ACJ19046" s="60"/>
      <c r="ACK19046" s="60"/>
      <c r="ACL19046" s="60"/>
      <c r="ACM19046" s="60"/>
      <c r="ACN19046" s="60"/>
      <c r="ACO19046" s="60"/>
      <c r="ACP19046" s="60"/>
      <c r="ACQ19046" s="60"/>
      <c r="ACR19046" s="60"/>
      <c r="ACS19046" s="60"/>
      <c r="ACT19046" s="60"/>
      <c r="ACU19046" s="60"/>
      <c r="ACV19046" s="60"/>
      <c r="ACW19046" s="60"/>
      <c r="ACX19046" s="60"/>
      <c r="ACY19046" s="60">
        <v>1.21282083783172E-2</v>
      </c>
      <c r="ACZ19046" s="60"/>
      <c r="ADA19046" s="60"/>
      <c r="ADB19046" s="60"/>
      <c r="ADC19046" s="60"/>
      <c r="ADD19046" s="60"/>
      <c r="ADE19046" s="60"/>
    </row>
    <row r="19047" spans="760:785" x14ac:dyDescent="0.25">
      <c r="ACF19047" s="60"/>
      <c r="ACG19047" s="60"/>
      <c r="ACH19047" s="60"/>
      <c r="ACI19047" s="60"/>
      <c r="ACJ19047" s="60"/>
      <c r="ACK19047" s="60"/>
      <c r="ACL19047" s="60"/>
      <c r="ACM19047" s="60"/>
      <c r="ACN19047" s="60"/>
      <c r="ACO19047" s="60"/>
      <c r="ACP19047" s="60"/>
      <c r="ACQ19047" s="60"/>
      <c r="ACR19047" s="60"/>
      <c r="ACS19047" s="60"/>
      <c r="ACT19047" s="60"/>
      <c r="ACU19047" s="60"/>
      <c r="ACV19047" s="60"/>
      <c r="ACW19047" s="60"/>
      <c r="ACX19047" s="60"/>
      <c r="ACY19047" s="60">
        <v>1.20983302462694E-2</v>
      </c>
      <c r="ACZ19047" s="60"/>
      <c r="ADA19047" s="60"/>
      <c r="ADB19047" s="60"/>
      <c r="ADC19047" s="60"/>
      <c r="ADD19047" s="60"/>
      <c r="ADE19047" s="60"/>
    </row>
    <row r="19048" spans="760:785" x14ac:dyDescent="0.25">
      <c r="ACF19048" s="60"/>
      <c r="ACG19048" s="60"/>
      <c r="ACH19048" s="60"/>
      <c r="ACI19048" s="60"/>
      <c r="ACJ19048" s="60"/>
      <c r="ACK19048" s="60"/>
      <c r="ACL19048" s="60"/>
      <c r="ACM19048" s="60"/>
      <c r="ACN19048" s="60"/>
      <c r="ACO19048" s="60"/>
      <c r="ACP19048" s="60"/>
      <c r="ACQ19048" s="60"/>
      <c r="ACR19048" s="60"/>
      <c r="ACS19048" s="60"/>
      <c r="ACT19048" s="60"/>
      <c r="ACU19048" s="60"/>
      <c r="ACV19048" s="60"/>
      <c r="ACW19048" s="60"/>
      <c r="ACX19048" s="60"/>
      <c r="ACY19048" s="60">
        <v>1.20983302462694E-2</v>
      </c>
      <c r="ACZ19048" s="60"/>
      <c r="ADA19048" s="60"/>
      <c r="ADB19048" s="60"/>
      <c r="ADC19048" s="60"/>
      <c r="ADD19048" s="60"/>
      <c r="ADE19048" s="60"/>
    </row>
    <row r="19049" spans="760:785" x14ac:dyDescent="0.25">
      <c r="ACF19049" s="60"/>
      <c r="ACG19049" s="60"/>
      <c r="ACH19049" s="60"/>
      <c r="ACI19049" s="60"/>
      <c r="ACJ19049" s="60"/>
      <c r="ACK19049" s="60"/>
      <c r="ACL19049" s="60"/>
      <c r="ACM19049" s="60"/>
      <c r="ACN19049" s="60"/>
      <c r="ACO19049" s="60"/>
      <c r="ACP19049" s="60"/>
      <c r="ACQ19049" s="60"/>
      <c r="ACR19049" s="60"/>
      <c r="ACS19049" s="60"/>
      <c r="ACT19049" s="60"/>
      <c r="ACU19049" s="60"/>
      <c r="ACV19049" s="60"/>
      <c r="ACW19049" s="60"/>
      <c r="ACX19049" s="60"/>
      <c r="ACY19049" s="60">
        <v>1.2045247759358901E-2</v>
      </c>
      <c r="ACZ19049" s="60"/>
      <c r="ADA19049" s="60"/>
      <c r="ADB19049" s="60"/>
      <c r="ADC19049" s="60"/>
      <c r="ADD19049" s="60"/>
      <c r="ADE19049" s="60"/>
    </row>
    <row r="19050" spans="760:785" x14ac:dyDescent="0.25">
      <c r="ACF19050" s="60"/>
      <c r="ACG19050" s="60"/>
      <c r="ACH19050" s="60"/>
      <c r="ACI19050" s="60"/>
      <c r="ACJ19050" s="60"/>
      <c r="ACK19050" s="60"/>
      <c r="ACL19050" s="60"/>
      <c r="ACM19050" s="60"/>
      <c r="ACN19050" s="60"/>
      <c r="ACO19050" s="60"/>
      <c r="ACP19050" s="60"/>
      <c r="ACQ19050" s="60"/>
      <c r="ACR19050" s="60"/>
      <c r="ACS19050" s="60"/>
      <c r="ACT19050" s="60"/>
      <c r="ACU19050" s="60"/>
      <c r="ACV19050" s="60"/>
      <c r="ACW19050" s="60"/>
      <c r="ACX19050" s="60"/>
      <c r="ACY19050" s="60">
        <v>1.2045247759358901E-2</v>
      </c>
      <c r="ACZ19050" s="60"/>
      <c r="ADA19050" s="60"/>
      <c r="ADB19050" s="60"/>
      <c r="ADC19050" s="60"/>
      <c r="ADD19050" s="60"/>
      <c r="ADE19050" s="60"/>
    </row>
    <row r="19051" spans="760:785" x14ac:dyDescent="0.25">
      <c r="ACF19051" s="60"/>
      <c r="ACG19051" s="60"/>
      <c r="ACH19051" s="60"/>
      <c r="ACI19051" s="60"/>
      <c r="ACJ19051" s="60"/>
      <c r="ACK19051" s="60"/>
      <c r="ACL19051" s="60"/>
      <c r="ACM19051" s="60"/>
      <c r="ACN19051" s="60"/>
      <c r="ACO19051" s="60"/>
      <c r="ACP19051" s="60"/>
      <c r="ACQ19051" s="60"/>
      <c r="ACR19051" s="60"/>
      <c r="ACS19051" s="60"/>
      <c r="ACT19051" s="60"/>
      <c r="ACU19051" s="60"/>
      <c r="ACV19051" s="60"/>
      <c r="ACW19051" s="60"/>
      <c r="ACX19051" s="60"/>
      <c r="ACY19051" s="60">
        <v>1.2041360031645699E-2</v>
      </c>
      <c r="ACZ19051" s="60"/>
      <c r="ADA19051" s="60"/>
      <c r="ADB19051" s="60"/>
      <c r="ADC19051" s="60"/>
      <c r="ADD19051" s="60"/>
      <c r="ADE19051" s="60"/>
    </row>
    <row r="19052" spans="760:785" x14ac:dyDescent="0.25">
      <c r="ACF19052" s="60"/>
      <c r="ACG19052" s="60"/>
      <c r="ACH19052" s="60"/>
      <c r="ACI19052" s="60"/>
      <c r="ACJ19052" s="60"/>
      <c r="ACK19052" s="60"/>
      <c r="ACL19052" s="60"/>
      <c r="ACM19052" s="60"/>
      <c r="ACN19052" s="60"/>
      <c r="ACO19052" s="60"/>
      <c r="ACP19052" s="60"/>
      <c r="ACQ19052" s="60"/>
      <c r="ACR19052" s="60"/>
      <c r="ACS19052" s="60"/>
      <c r="ACT19052" s="60"/>
      <c r="ACU19052" s="60"/>
      <c r="ACV19052" s="60"/>
      <c r="ACW19052" s="60"/>
      <c r="ACX19052" s="60"/>
      <c r="ACY19052" s="60">
        <v>1.2041360031645699E-2</v>
      </c>
      <c r="ACZ19052" s="60"/>
      <c r="ADA19052" s="60"/>
      <c r="ADB19052" s="60"/>
      <c r="ADC19052" s="60"/>
      <c r="ADD19052" s="60"/>
      <c r="ADE19052" s="60"/>
    </row>
    <row r="19053" spans="760:785" x14ac:dyDescent="0.25">
      <c r="ACF19053" s="60"/>
      <c r="ACG19053" s="60"/>
      <c r="ACH19053" s="60"/>
      <c r="ACI19053" s="60"/>
      <c r="ACJ19053" s="60"/>
      <c r="ACK19053" s="60"/>
      <c r="ACL19053" s="60"/>
      <c r="ACM19053" s="60"/>
      <c r="ACN19053" s="60"/>
      <c r="ACO19053" s="60"/>
      <c r="ACP19053" s="60"/>
      <c r="ACQ19053" s="60"/>
      <c r="ACR19053" s="60"/>
      <c r="ACS19053" s="60"/>
      <c r="ACT19053" s="60"/>
      <c r="ACU19053" s="60"/>
      <c r="ACV19053" s="60"/>
      <c r="ACW19053" s="60"/>
      <c r="ACX19053" s="60"/>
      <c r="ACY19053" s="60">
        <v>1.1989774996601499E-2</v>
      </c>
      <c r="ACZ19053" s="60"/>
      <c r="ADA19053" s="60"/>
      <c r="ADB19053" s="60"/>
      <c r="ADC19053" s="60"/>
      <c r="ADD19053" s="60"/>
      <c r="ADE19053" s="60"/>
    </row>
    <row r="19054" spans="760:785" x14ac:dyDescent="0.25">
      <c r="ACF19054" s="60"/>
      <c r="ACG19054" s="60"/>
      <c r="ACH19054" s="60"/>
      <c r="ACI19054" s="60"/>
      <c r="ACJ19054" s="60"/>
      <c r="ACK19054" s="60"/>
      <c r="ACL19054" s="60"/>
      <c r="ACM19054" s="60"/>
      <c r="ACN19054" s="60"/>
      <c r="ACO19054" s="60"/>
      <c r="ACP19054" s="60"/>
      <c r="ACQ19054" s="60"/>
      <c r="ACR19054" s="60"/>
      <c r="ACS19054" s="60"/>
      <c r="ACT19054" s="60"/>
      <c r="ACU19054" s="60"/>
      <c r="ACV19054" s="60"/>
      <c r="ACW19054" s="60"/>
      <c r="ACX19054" s="60"/>
      <c r="ACY19054" s="60">
        <v>1.1989774996601499E-2</v>
      </c>
      <c r="ACZ19054" s="60"/>
      <c r="ADA19054" s="60"/>
      <c r="ADB19054" s="60"/>
      <c r="ADC19054" s="60"/>
      <c r="ADD19054" s="60"/>
      <c r="ADE19054" s="60"/>
    </row>
    <row r="19055" spans="760:785" x14ac:dyDescent="0.25">
      <c r="ACF19055" s="60"/>
      <c r="ACG19055" s="60"/>
      <c r="ACH19055" s="60"/>
      <c r="ACI19055" s="60"/>
      <c r="ACJ19055" s="60"/>
      <c r="ACK19055" s="60"/>
      <c r="ACL19055" s="60"/>
      <c r="ACM19055" s="60"/>
      <c r="ACN19055" s="60"/>
      <c r="ACO19055" s="60"/>
      <c r="ACP19055" s="60"/>
      <c r="ACQ19055" s="60"/>
      <c r="ACR19055" s="60"/>
      <c r="ACS19055" s="60"/>
      <c r="ACT19055" s="60"/>
      <c r="ACU19055" s="60"/>
      <c r="ACV19055" s="60"/>
      <c r="ACW19055" s="60"/>
      <c r="ACX19055" s="60"/>
      <c r="ACY19055" s="60">
        <v>1.19528774589913E-2</v>
      </c>
      <c r="ACZ19055" s="60"/>
      <c r="ADA19055" s="60"/>
      <c r="ADB19055" s="60"/>
      <c r="ADC19055" s="60"/>
      <c r="ADD19055" s="60"/>
      <c r="ADE19055" s="60"/>
    </row>
    <row r="19056" spans="760:785" x14ac:dyDescent="0.25">
      <c r="ACF19056" s="60"/>
      <c r="ACG19056" s="60"/>
      <c r="ACH19056" s="60"/>
      <c r="ACI19056" s="60"/>
      <c r="ACJ19056" s="60"/>
      <c r="ACK19056" s="60"/>
      <c r="ACL19056" s="60"/>
      <c r="ACM19056" s="60"/>
      <c r="ACN19056" s="60"/>
      <c r="ACO19056" s="60"/>
      <c r="ACP19056" s="60"/>
      <c r="ACQ19056" s="60"/>
      <c r="ACR19056" s="60"/>
      <c r="ACS19056" s="60"/>
      <c r="ACT19056" s="60"/>
      <c r="ACU19056" s="60"/>
      <c r="ACV19056" s="60"/>
      <c r="ACW19056" s="60"/>
      <c r="ACX19056" s="60"/>
      <c r="ACY19056" s="60">
        <v>1.19528774589913E-2</v>
      </c>
      <c r="ACZ19056" s="60"/>
      <c r="ADA19056" s="60"/>
      <c r="ADB19056" s="60"/>
      <c r="ADC19056" s="60"/>
      <c r="ADD19056" s="60"/>
      <c r="ADE19056" s="60"/>
    </row>
    <row r="19057" spans="760:785" x14ac:dyDescent="0.25">
      <c r="ACF19057" s="60"/>
      <c r="ACG19057" s="60"/>
      <c r="ACH19057" s="60"/>
      <c r="ACI19057" s="60"/>
      <c r="ACJ19057" s="60"/>
      <c r="ACK19057" s="60"/>
      <c r="ACL19057" s="60"/>
      <c r="ACM19057" s="60"/>
      <c r="ACN19057" s="60"/>
      <c r="ACO19057" s="60"/>
      <c r="ACP19057" s="60"/>
      <c r="ACQ19057" s="60"/>
      <c r="ACR19057" s="60"/>
      <c r="ACS19057" s="60"/>
      <c r="ACT19057" s="60"/>
      <c r="ACU19057" s="60"/>
      <c r="ACV19057" s="60"/>
      <c r="ACW19057" s="60"/>
      <c r="ACX19057" s="60"/>
      <c r="ACY19057" s="60">
        <v>1.1947007898573701E-2</v>
      </c>
      <c r="ACZ19057" s="60"/>
      <c r="ADA19057" s="60"/>
      <c r="ADB19057" s="60"/>
      <c r="ADC19057" s="60"/>
      <c r="ADD19057" s="60"/>
      <c r="ADE19057" s="60"/>
    </row>
    <row r="19058" spans="760:785" x14ac:dyDescent="0.25">
      <c r="ACF19058" s="60"/>
      <c r="ACG19058" s="60"/>
      <c r="ACH19058" s="60"/>
      <c r="ACI19058" s="60"/>
      <c r="ACJ19058" s="60"/>
      <c r="ACK19058" s="60"/>
      <c r="ACL19058" s="60"/>
      <c r="ACM19058" s="60"/>
      <c r="ACN19058" s="60"/>
      <c r="ACO19058" s="60"/>
      <c r="ACP19058" s="60"/>
      <c r="ACQ19058" s="60"/>
      <c r="ACR19058" s="60"/>
      <c r="ACS19058" s="60"/>
      <c r="ACT19058" s="60"/>
      <c r="ACU19058" s="60"/>
      <c r="ACV19058" s="60"/>
      <c r="ACW19058" s="60"/>
      <c r="ACX19058" s="60"/>
      <c r="ACY19058" s="60">
        <v>1.1947007898573701E-2</v>
      </c>
      <c r="ACZ19058" s="60"/>
      <c r="ADA19058" s="60"/>
      <c r="ADB19058" s="60"/>
      <c r="ADC19058" s="60"/>
      <c r="ADD19058" s="60"/>
      <c r="ADE19058" s="60"/>
    </row>
    <row r="19059" spans="760:785" x14ac:dyDescent="0.25">
      <c r="ACF19059" s="60"/>
      <c r="ACG19059" s="60"/>
      <c r="ACH19059" s="60"/>
      <c r="ACI19059" s="60"/>
      <c r="ACJ19059" s="60"/>
      <c r="ACK19059" s="60"/>
      <c r="ACL19059" s="60"/>
      <c r="ACM19059" s="60"/>
      <c r="ACN19059" s="60"/>
      <c r="ACO19059" s="60"/>
      <c r="ACP19059" s="60"/>
      <c r="ACQ19059" s="60"/>
      <c r="ACR19059" s="60"/>
      <c r="ACS19059" s="60"/>
      <c r="ACT19059" s="60"/>
      <c r="ACU19059" s="60"/>
      <c r="ACV19059" s="60"/>
      <c r="ACW19059" s="60"/>
      <c r="ACX19059" s="60"/>
      <c r="ACY19059" s="60">
        <v>1.19207392092778E-2</v>
      </c>
      <c r="ACZ19059" s="60"/>
      <c r="ADA19059" s="60"/>
      <c r="ADB19059" s="60"/>
      <c r="ADC19059" s="60"/>
      <c r="ADD19059" s="60"/>
      <c r="ADE19059" s="60"/>
    </row>
    <row r="19060" spans="760:785" x14ac:dyDescent="0.25">
      <c r="ACF19060" s="60"/>
      <c r="ACG19060" s="60"/>
      <c r="ACH19060" s="60"/>
      <c r="ACI19060" s="60"/>
      <c r="ACJ19060" s="60"/>
      <c r="ACK19060" s="60"/>
      <c r="ACL19060" s="60"/>
      <c r="ACM19060" s="60"/>
      <c r="ACN19060" s="60"/>
      <c r="ACO19060" s="60"/>
      <c r="ACP19060" s="60"/>
      <c r="ACQ19060" s="60"/>
      <c r="ACR19060" s="60"/>
      <c r="ACS19060" s="60"/>
      <c r="ACT19060" s="60"/>
      <c r="ACU19060" s="60"/>
      <c r="ACV19060" s="60"/>
      <c r="ACW19060" s="60"/>
      <c r="ACX19060" s="60"/>
      <c r="ACY19060" s="60">
        <v>1.19207392092778E-2</v>
      </c>
      <c r="ACZ19060" s="60"/>
      <c r="ADA19060" s="60"/>
      <c r="ADB19060" s="60"/>
      <c r="ADC19060" s="60"/>
      <c r="ADD19060" s="60"/>
      <c r="ADE19060" s="60"/>
    </row>
    <row r="19061" spans="760:785" x14ac:dyDescent="0.25">
      <c r="ACF19061" s="60"/>
      <c r="ACG19061" s="60"/>
      <c r="ACH19061" s="60"/>
      <c r="ACI19061" s="60"/>
      <c r="ACJ19061" s="60"/>
      <c r="ACK19061" s="60"/>
      <c r="ACL19061" s="60"/>
      <c r="ACM19061" s="60"/>
      <c r="ACN19061" s="60"/>
      <c r="ACO19061" s="60"/>
      <c r="ACP19061" s="60"/>
      <c r="ACQ19061" s="60"/>
      <c r="ACR19061" s="60"/>
      <c r="ACS19061" s="60"/>
      <c r="ACT19061" s="60"/>
      <c r="ACU19061" s="60"/>
      <c r="ACV19061" s="60"/>
      <c r="ACW19061" s="60"/>
      <c r="ACX19061" s="60"/>
      <c r="ACY19061" s="60">
        <v>1.18919851805397E-2</v>
      </c>
      <c r="ACZ19061" s="60"/>
      <c r="ADA19061" s="60"/>
      <c r="ADB19061" s="60"/>
      <c r="ADC19061" s="60"/>
      <c r="ADD19061" s="60"/>
      <c r="ADE19061" s="60"/>
    </row>
    <row r="19062" spans="760:785" x14ac:dyDescent="0.25">
      <c r="ACF19062" s="60"/>
      <c r="ACG19062" s="60"/>
      <c r="ACH19062" s="60"/>
      <c r="ACI19062" s="60"/>
      <c r="ACJ19062" s="60"/>
      <c r="ACK19062" s="60"/>
      <c r="ACL19062" s="60"/>
      <c r="ACM19062" s="60"/>
      <c r="ACN19062" s="60"/>
      <c r="ACO19062" s="60"/>
      <c r="ACP19062" s="60"/>
      <c r="ACQ19062" s="60"/>
      <c r="ACR19062" s="60"/>
      <c r="ACS19062" s="60"/>
      <c r="ACT19062" s="60"/>
      <c r="ACU19062" s="60"/>
      <c r="ACV19062" s="60"/>
      <c r="ACW19062" s="60"/>
      <c r="ACX19062" s="60"/>
      <c r="ACY19062" s="60">
        <v>1.18919851805397E-2</v>
      </c>
      <c r="ACZ19062" s="60"/>
      <c r="ADA19062" s="60"/>
      <c r="ADB19062" s="60"/>
      <c r="ADC19062" s="60"/>
      <c r="ADD19062" s="60"/>
      <c r="ADE19062" s="60"/>
    </row>
    <row r="19063" spans="760:785" x14ac:dyDescent="0.25">
      <c r="ACF19063" s="60"/>
      <c r="ACG19063" s="60"/>
      <c r="ACH19063" s="60"/>
      <c r="ACI19063" s="60"/>
      <c r="ACJ19063" s="60"/>
      <c r="ACK19063" s="60"/>
      <c r="ACL19063" s="60"/>
      <c r="ACM19063" s="60"/>
      <c r="ACN19063" s="60"/>
      <c r="ACO19063" s="60"/>
      <c r="ACP19063" s="60"/>
      <c r="ACQ19063" s="60"/>
      <c r="ACR19063" s="60"/>
      <c r="ACS19063" s="60"/>
      <c r="ACT19063" s="60"/>
      <c r="ACU19063" s="60"/>
      <c r="ACV19063" s="60"/>
      <c r="ACW19063" s="60"/>
      <c r="ACX19063" s="60"/>
      <c r="ACY19063" s="60">
        <v>1.1824592869775601E-2</v>
      </c>
      <c r="ACZ19063" s="60"/>
      <c r="ADA19063" s="60"/>
      <c r="ADB19063" s="60"/>
      <c r="ADC19063" s="60"/>
      <c r="ADD19063" s="60"/>
      <c r="ADE19063" s="60"/>
    </row>
    <row r="19064" spans="760:785" x14ac:dyDescent="0.25">
      <c r="ACF19064" s="60"/>
      <c r="ACG19064" s="60"/>
      <c r="ACH19064" s="60"/>
      <c r="ACI19064" s="60"/>
      <c r="ACJ19064" s="60"/>
      <c r="ACK19064" s="60"/>
      <c r="ACL19064" s="60"/>
      <c r="ACM19064" s="60"/>
      <c r="ACN19064" s="60"/>
      <c r="ACO19064" s="60"/>
      <c r="ACP19064" s="60"/>
      <c r="ACQ19064" s="60"/>
      <c r="ACR19064" s="60"/>
      <c r="ACS19064" s="60"/>
      <c r="ACT19064" s="60"/>
      <c r="ACU19064" s="60"/>
      <c r="ACV19064" s="60"/>
      <c r="ACW19064" s="60"/>
      <c r="ACX19064" s="60"/>
      <c r="ACY19064" s="60">
        <v>1.1824592869775601E-2</v>
      </c>
      <c r="ACZ19064" s="60"/>
      <c r="ADA19064" s="60"/>
      <c r="ADB19064" s="60"/>
      <c r="ADC19064" s="60"/>
      <c r="ADD19064" s="60"/>
      <c r="ADE19064" s="60"/>
    </row>
    <row r="19065" spans="760:785" x14ac:dyDescent="0.25">
      <c r="ACF19065" s="60"/>
      <c r="ACG19065" s="60"/>
      <c r="ACH19065" s="60"/>
      <c r="ACI19065" s="60"/>
      <c r="ACJ19065" s="60"/>
      <c r="ACK19065" s="60"/>
      <c r="ACL19065" s="60"/>
      <c r="ACM19065" s="60"/>
      <c r="ACN19065" s="60"/>
      <c r="ACO19065" s="60"/>
      <c r="ACP19065" s="60"/>
      <c r="ACQ19065" s="60"/>
      <c r="ACR19065" s="60"/>
      <c r="ACS19065" s="60"/>
      <c r="ACT19065" s="60"/>
      <c r="ACU19065" s="60"/>
      <c r="ACV19065" s="60"/>
      <c r="ACW19065" s="60"/>
      <c r="ACX19065" s="60"/>
      <c r="ACY19065" s="60">
        <v>1.18008413636593E-2</v>
      </c>
      <c r="ACZ19065" s="60"/>
      <c r="ADA19065" s="60"/>
      <c r="ADB19065" s="60"/>
      <c r="ADC19065" s="60"/>
      <c r="ADD19065" s="60"/>
      <c r="ADE19065" s="60"/>
    </row>
    <row r="19066" spans="760:785" x14ac:dyDescent="0.25">
      <c r="ACF19066" s="60"/>
      <c r="ACG19066" s="60"/>
      <c r="ACH19066" s="60"/>
      <c r="ACI19066" s="60"/>
      <c r="ACJ19066" s="60"/>
      <c r="ACK19066" s="60"/>
      <c r="ACL19066" s="60"/>
      <c r="ACM19066" s="60"/>
      <c r="ACN19066" s="60"/>
      <c r="ACO19066" s="60"/>
      <c r="ACP19066" s="60"/>
      <c r="ACQ19066" s="60"/>
      <c r="ACR19066" s="60"/>
      <c r="ACS19066" s="60"/>
      <c r="ACT19066" s="60"/>
      <c r="ACU19066" s="60"/>
      <c r="ACV19066" s="60"/>
      <c r="ACW19066" s="60"/>
      <c r="ACX19066" s="60"/>
      <c r="ACY19066" s="60">
        <v>1.18008413636593E-2</v>
      </c>
      <c r="ACZ19066" s="60"/>
      <c r="ADA19066" s="60"/>
      <c r="ADB19066" s="60"/>
      <c r="ADC19066" s="60"/>
      <c r="ADD19066" s="60"/>
      <c r="ADE19066" s="60"/>
    </row>
    <row r="19067" spans="760:785" x14ac:dyDescent="0.25">
      <c r="ACF19067" s="60"/>
      <c r="ACG19067" s="60"/>
      <c r="ACH19067" s="60"/>
      <c r="ACI19067" s="60"/>
      <c r="ACJ19067" s="60"/>
      <c r="ACK19067" s="60"/>
      <c r="ACL19067" s="60"/>
      <c r="ACM19067" s="60"/>
      <c r="ACN19067" s="60"/>
      <c r="ACO19067" s="60"/>
      <c r="ACP19067" s="60"/>
      <c r="ACQ19067" s="60"/>
      <c r="ACR19067" s="60"/>
      <c r="ACS19067" s="60"/>
      <c r="ACT19067" s="60"/>
      <c r="ACU19067" s="60"/>
      <c r="ACV19067" s="60"/>
      <c r="ACW19067" s="60"/>
      <c r="ACX19067" s="60"/>
      <c r="ACY19067" s="60">
        <v>1.17857450222527E-2</v>
      </c>
      <c r="ACZ19067" s="60"/>
      <c r="ADA19067" s="60"/>
      <c r="ADB19067" s="60"/>
      <c r="ADC19067" s="60"/>
      <c r="ADD19067" s="60"/>
      <c r="ADE19067" s="60"/>
    </row>
    <row r="19068" spans="760:785" x14ac:dyDescent="0.25">
      <c r="ACF19068" s="60"/>
      <c r="ACG19068" s="60"/>
      <c r="ACH19068" s="60"/>
      <c r="ACI19068" s="60"/>
      <c r="ACJ19068" s="60"/>
      <c r="ACK19068" s="60"/>
      <c r="ACL19068" s="60"/>
      <c r="ACM19068" s="60"/>
      <c r="ACN19068" s="60"/>
      <c r="ACO19068" s="60"/>
      <c r="ACP19068" s="60"/>
      <c r="ACQ19068" s="60"/>
      <c r="ACR19068" s="60"/>
      <c r="ACS19068" s="60"/>
      <c r="ACT19068" s="60"/>
      <c r="ACU19068" s="60"/>
      <c r="ACV19068" s="60"/>
      <c r="ACW19068" s="60"/>
      <c r="ACX19068" s="60"/>
      <c r="ACY19068" s="60">
        <v>1.17857450222527E-2</v>
      </c>
      <c r="ACZ19068" s="60"/>
      <c r="ADA19068" s="60"/>
      <c r="ADB19068" s="60"/>
      <c r="ADC19068" s="60"/>
      <c r="ADD19068" s="60"/>
      <c r="ADE19068" s="60"/>
    </row>
    <row r="19069" spans="760:785" x14ac:dyDescent="0.25">
      <c r="ACF19069" s="60"/>
      <c r="ACG19069" s="60"/>
      <c r="ACH19069" s="60"/>
      <c r="ACI19069" s="60"/>
      <c r="ACJ19069" s="60"/>
      <c r="ACK19069" s="60"/>
      <c r="ACL19069" s="60"/>
      <c r="ACM19069" s="60"/>
      <c r="ACN19069" s="60"/>
      <c r="ACO19069" s="60"/>
      <c r="ACP19069" s="60"/>
      <c r="ACQ19069" s="60"/>
      <c r="ACR19069" s="60"/>
      <c r="ACS19069" s="60"/>
      <c r="ACT19069" s="60"/>
      <c r="ACU19069" s="60"/>
      <c r="ACV19069" s="60"/>
      <c r="ACW19069" s="60"/>
      <c r="ACX19069" s="60"/>
      <c r="ACY19069" s="60">
        <v>1.17158358039905E-2</v>
      </c>
      <c r="ACZ19069" s="60"/>
      <c r="ADA19069" s="60"/>
      <c r="ADB19069" s="60"/>
      <c r="ADC19069" s="60"/>
      <c r="ADD19069" s="60"/>
      <c r="ADE19069" s="60"/>
    </row>
    <row r="19070" spans="760:785" x14ac:dyDescent="0.25">
      <c r="ACF19070" s="60"/>
      <c r="ACG19070" s="60"/>
      <c r="ACH19070" s="60"/>
      <c r="ACI19070" s="60"/>
      <c r="ACJ19070" s="60"/>
      <c r="ACK19070" s="60"/>
      <c r="ACL19070" s="60"/>
      <c r="ACM19070" s="60"/>
      <c r="ACN19070" s="60"/>
      <c r="ACO19070" s="60"/>
      <c r="ACP19070" s="60"/>
      <c r="ACQ19070" s="60"/>
      <c r="ACR19070" s="60"/>
      <c r="ACS19070" s="60"/>
      <c r="ACT19070" s="60"/>
      <c r="ACU19070" s="60"/>
      <c r="ACV19070" s="60"/>
      <c r="ACW19070" s="60"/>
      <c r="ACX19070" s="60"/>
      <c r="ACY19070" s="60">
        <v>1.17158358039905E-2</v>
      </c>
      <c r="ACZ19070" s="60"/>
      <c r="ADA19070" s="60"/>
      <c r="ADB19070" s="60"/>
      <c r="ADC19070" s="60"/>
      <c r="ADD19070" s="60"/>
      <c r="ADE19070" s="60"/>
    </row>
    <row r="19071" spans="760:785" x14ac:dyDescent="0.25">
      <c r="ACF19071" s="60"/>
      <c r="ACG19071" s="60"/>
      <c r="ACH19071" s="60"/>
      <c r="ACI19071" s="60"/>
      <c r="ACJ19071" s="60"/>
      <c r="ACK19071" s="60"/>
      <c r="ACL19071" s="60"/>
      <c r="ACM19071" s="60"/>
      <c r="ACN19071" s="60"/>
      <c r="ACO19071" s="60"/>
      <c r="ACP19071" s="60"/>
      <c r="ACQ19071" s="60"/>
      <c r="ACR19071" s="60"/>
      <c r="ACS19071" s="60"/>
      <c r="ACT19071" s="60"/>
      <c r="ACU19071" s="60"/>
      <c r="ACV19071" s="60"/>
      <c r="ACW19071" s="60"/>
      <c r="ACX19071" s="60"/>
      <c r="ACY19071" s="60">
        <v>1.1618219180643201E-2</v>
      </c>
      <c r="ACZ19071" s="60"/>
      <c r="ADA19071" s="60"/>
      <c r="ADB19071" s="60"/>
      <c r="ADC19071" s="60"/>
      <c r="ADD19071" s="60"/>
      <c r="ADE19071" s="60"/>
    </row>
    <row r="19072" spans="760:785" x14ac:dyDescent="0.25">
      <c r="ACF19072" s="60"/>
      <c r="ACG19072" s="60"/>
      <c r="ACH19072" s="60"/>
      <c r="ACI19072" s="60"/>
      <c r="ACJ19072" s="60"/>
      <c r="ACK19072" s="60"/>
      <c r="ACL19072" s="60"/>
      <c r="ACM19072" s="60"/>
      <c r="ACN19072" s="60"/>
      <c r="ACO19072" s="60"/>
      <c r="ACP19072" s="60"/>
      <c r="ACQ19072" s="60"/>
      <c r="ACR19072" s="60"/>
      <c r="ACS19072" s="60"/>
      <c r="ACT19072" s="60"/>
      <c r="ACU19072" s="60"/>
      <c r="ACV19072" s="60"/>
      <c r="ACW19072" s="60"/>
      <c r="ACX19072" s="60"/>
      <c r="ACY19072" s="60">
        <v>1.1618219180643201E-2</v>
      </c>
      <c r="ACZ19072" s="60"/>
      <c r="ADA19072" s="60"/>
      <c r="ADB19072" s="60"/>
      <c r="ADC19072" s="60"/>
      <c r="ADD19072" s="60"/>
      <c r="ADE19072" s="60"/>
    </row>
    <row r="19073" spans="760:785" x14ac:dyDescent="0.25">
      <c r="ACF19073" s="60"/>
      <c r="ACG19073" s="60"/>
      <c r="ACH19073" s="60"/>
      <c r="ACI19073" s="60"/>
      <c r="ACJ19073" s="60"/>
      <c r="ACK19073" s="60"/>
      <c r="ACL19073" s="60"/>
      <c r="ACM19073" s="60"/>
      <c r="ACN19073" s="60"/>
      <c r="ACO19073" s="60"/>
      <c r="ACP19073" s="60"/>
      <c r="ACQ19073" s="60"/>
      <c r="ACR19073" s="60"/>
      <c r="ACS19073" s="60"/>
      <c r="ACT19073" s="60"/>
      <c r="ACU19073" s="60"/>
      <c r="ACV19073" s="60"/>
      <c r="ACW19073" s="60"/>
      <c r="ACX19073" s="60"/>
      <c r="ACY19073" s="60">
        <v>1.1601029241762701E-2</v>
      </c>
      <c r="ACZ19073" s="60"/>
      <c r="ADA19073" s="60"/>
      <c r="ADB19073" s="60"/>
      <c r="ADC19073" s="60"/>
      <c r="ADD19073" s="60"/>
      <c r="ADE19073" s="60"/>
    </row>
    <row r="19074" spans="760:785" x14ac:dyDescent="0.25">
      <c r="ACF19074" s="60"/>
      <c r="ACG19074" s="60"/>
      <c r="ACH19074" s="60"/>
      <c r="ACI19074" s="60"/>
      <c r="ACJ19074" s="60"/>
      <c r="ACK19074" s="60"/>
      <c r="ACL19074" s="60"/>
      <c r="ACM19074" s="60"/>
      <c r="ACN19074" s="60"/>
      <c r="ACO19074" s="60"/>
      <c r="ACP19074" s="60"/>
      <c r="ACQ19074" s="60"/>
      <c r="ACR19074" s="60"/>
      <c r="ACS19074" s="60"/>
      <c r="ACT19074" s="60"/>
      <c r="ACU19074" s="60"/>
      <c r="ACV19074" s="60"/>
      <c r="ACW19074" s="60"/>
      <c r="ACX19074" s="60"/>
      <c r="ACY19074" s="60">
        <v>1.1601029241762701E-2</v>
      </c>
      <c r="ACZ19074" s="60"/>
      <c r="ADA19074" s="60"/>
      <c r="ADB19074" s="60"/>
      <c r="ADC19074" s="60"/>
      <c r="ADD19074" s="60"/>
      <c r="ADE19074" s="60"/>
    </row>
    <row r="19075" spans="760:785" x14ac:dyDescent="0.25">
      <c r="ACF19075" s="60"/>
      <c r="ACG19075" s="60"/>
      <c r="ACH19075" s="60"/>
      <c r="ACI19075" s="60"/>
      <c r="ACJ19075" s="60"/>
      <c r="ACK19075" s="60"/>
      <c r="ACL19075" s="60"/>
      <c r="ACM19075" s="60"/>
      <c r="ACN19075" s="60"/>
      <c r="ACO19075" s="60"/>
      <c r="ACP19075" s="60"/>
      <c r="ACQ19075" s="60"/>
      <c r="ACR19075" s="60"/>
      <c r="ACS19075" s="60"/>
      <c r="ACT19075" s="60"/>
      <c r="ACU19075" s="60"/>
      <c r="ACV19075" s="60"/>
      <c r="ACW19075" s="60"/>
      <c r="ACX19075" s="60"/>
      <c r="ACY19075" s="60">
        <v>1.1532836065064E-2</v>
      </c>
      <c r="ACZ19075" s="60"/>
      <c r="ADA19075" s="60"/>
      <c r="ADB19075" s="60"/>
      <c r="ADC19075" s="60"/>
      <c r="ADD19075" s="60"/>
      <c r="ADE19075" s="60"/>
    </row>
    <row r="19076" spans="760:785" x14ac:dyDescent="0.25">
      <c r="ACF19076" s="60"/>
      <c r="ACG19076" s="60"/>
      <c r="ACH19076" s="60"/>
      <c r="ACI19076" s="60"/>
      <c r="ACJ19076" s="60"/>
      <c r="ACK19076" s="60"/>
      <c r="ACL19076" s="60"/>
      <c r="ACM19076" s="60"/>
      <c r="ACN19076" s="60"/>
      <c r="ACO19076" s="60"/>
      <c r="ACP19076" s="60"/>
      <c r="ACQ19076" s="60"/>
      <c r="ACR19076" s="60"/>
      <c r="ACS19076" s="60"/>
      <c r="ACT19076" s="60"/>
      <c r="ACU19076" s="60"/>
      <c r="ACV19076" s="60"/>
      <c r="ACW19076" s="60"/>
      <c r="ACX19076" s="60"/>
      <c r="ACY19076" s="60">
        <v>1.1532836065064E-2</v>
      </c>
      <c r="ACZ19076" s="60"/>
      <c r="ADA19076" s="60"/>
      <c r="ADB19076" s="60"/>
      <c r="ADC19076" s="60"/>
      <c r="ADD19076" s="60"/>
      <c r="ADE19076" s="60"/>
    </row>
    <row r="19077" spans="760:785" x14ac:dyDescent="0.25">
      <c r="ACF19077" s="60"/>
      <c r="ACG19077" s="60"/>
      <c r="ACH19077" s="60"/>
      <c r="ACI19077" s="60"/>
      <c r="ACJ19077" s="60"/>
      <c r="ACK19077" s="60"/>
      <c r="ACL19077" s="60"/>
      <c r="ACM19077" s="60"/>
      <c r="ACN19077" s="60"/>
      <c r="ACO19077" s="60"/>
      <c r="ACP19077" s="60"/>
      <c r="ACQ19077" s="60"/>
      <c r="ACR19077" s="60"/>
      <c r="ACS19077" s="60"/>
      <c r="ACT19077" s="60"/>
      <c r="ACU19077" s="60"/>
      <c r="ACV19077" s="60"/>
      <c r="ACW19077" s="60"/>
      <c r="ACX19077" s="60"/>
      <c r="ACY19077" s="60">
        <v>1.1530516321936701E-2</v>
      </c>
      <c r="ACZ19077" s="60"/>
      <c r="ADA19077" s="60"/>
      <c r="ADB19077" s="60"/>
      <c r="ADC19077" s="60"/>
      <c r="ADD19077" s="60"/>
      <c r="ADE19077" s="60"/>
    </row>
    <row r="19078" spans="760:785" x14ac:dyDescent="0.25">
      <c r="ACF19078" s="60"/>
      <c r="ACG19078" s="60"/>
      <c r="ACH19078" s="60"/>
      <c r="ACI19078" s="60"/>
      <c r="ACJ19078" s="60"/>
      <c r="ACK19078" s="60"/>
      <c r="ACL19078" s="60"/>
      <c r="ACM19078" s="60"/>
      <c r="ACN19078" s="60"/>
      <c r="ACO19078" s="60"/>
      <c r="ACP19078" s="60"/>
      <c r="ACQ19078" s="60"/>
      <c r="ACR19078" s="60"/>
      <c r="ACS19078" s="60"/>
      <c r="ACT19078" s="60"/>
      <c r="ACU19078" s="60"/>
      <c r="ACV19078" s="60"/>
      <c r="ACW19078" s="60"/>
      <c r="ACX19078" s="60"/>
      <c r="ACY19078" s="60">
        <v>1.1530516321936701E-2</v>
      </c>
      <c r="ACZ19078" s="60"/>
      <c r="ADA19078" s="60"/>
      <c r="ADB19078" s="60"/>
      <c r="ADC19078" s="60"/>
      <c r="ADD19078" s="60"/>
      <c r="ADE19078" s="60"/>
    </row>
    <row r="19079" spans="760:785" x14ac:dyDescent="0.25">
      <c r="ACF19079" s="60"/>
      <c r="ACG19079" s="60"/>
      <c r="ACH19079" s="60"/>
      <c r="ACI19079" s="60"/>
      <c r="ACJ19079" s="60"/>
      <c r="ACK19079" s="60"/>
      <c r="ACL19079" s="60"/>
      <c r="ACM19079" s="60"/>
      <c r="ACN19079" s="60"/>
      <c r="ACO19079" s="60"/>
      <c r="ACP19079" s="60"/>
      <c r="ACQ19079" s="60"/>
      <c r="ACR19079" s="60"/>
      <c r="ACS19079" s="60"/>
      <c r="ACT19079" s="60"/>
      <c r="ACU19079" s="60"/>
      <c r="ACV19079" s="60"/>
      <c r="ACW19079" s="60"/>
      <c r="ACX19079" s="60"/>
      <c r="ACY19079" s="60">
        <v>1.15286245132061E-2</v>
      </c>
      <c r="ACZ19079" s="60"/>
      <c r="ADA19079" s="60"/>
      <c r="ADB19079" s="60"/>
      <c r="ADC19079" s="60"/>
      <c r="ADD19079" s="60"/>
      <c r="ADE19079" s="60"/>
    </row>
    <row r="19080" spans="760:785" x14ac:dyDescent="0.25">
      <c r="ACF19080" s="60"/>
      <c r="ACG19080" s="60"/>
      <c r="ACH19080" s="60"/>
      <c r="ACI19080" s="60"/>
      <c r="ACJ19080" s="60"/>
      <c r="ACK19080" s="60"/>
      <c r="ACL19080" s="60"/>
      <c r="ACM19080" s="60"/>
      <c r="ACN19080" s="60"/>
      <c r="ACO19080" s="60"/>
      <c r="ACP19080" s="60"/>
      <c r="ACQ19080" s="60"/>
      <c r="ACR19080" s="60"/>
      <c r="ACS19080" s="60"/>
      <c r="ACT19080" s="60"/>
      <c r="ACU19080" s="60"/>
      <c r="ACV19080" s="60"/>
      <c r="ACW19080" s="60"/>
      <c r="ACX19080" s="60"/>
      <c r="ACY19080" s="60">
        <v>1.15286245132061E-2</v>
      </c>
      <c r="ACZ19080" s="60"/>
      <c r="ADA19080" s="60"/>
      <c r="ADB19080" s="60"/>
      <c r="ADC19080" s="60"/>
      <c r="ADD19080" s="60"/>
      <c r="ADE19080" s="60"/>
    </row>
    <row r="19081" spans="760:785" x14ac:dyDescent="0.25">
      <c r="ACF19081" s="60"/>
      <c r="ACG19081" s="60"/>
      <c r="ACH19081" s="60"/>
      <c r="ACI19081" s="60"/>
      <c r="ACJ19081" s="60"/>
      <c r="ACK19081" s="60"/>
      <c r="ACL19081" s="60"/>
      <c r="ACM19081" s="60"/>
      <c r="ACN19081" s="60"/>
      <c r="ACO19081" s="60"/>
      <c r="ACP19081" s="60"/>
      <c r="ACQ19081" s="60"/>
      <c r="ACR19081" s="60"/>
      <c r="ACS19081" s="60"/>
      <c r="ACT19081" s="60"/>
      <c r="ACU19081" s="60"/>
      <c r="ACV19081" s="60"/>
      <c r="ACW19081" s="60"/>
      <c r="ACX19081" s="60"/>
      <c r="ACY19081" s="60">
        <v>1.1524519410387801E-2</v>
      </c>
      <c r="ACZ19081" s="60"/>
      <c r="ADA19081" s="60"/>
      <c r="ADB19081" s="60"/>
      <c r="ADC19081" s="60"/>
      <c r="ADD19081" s="60"/>
      <c r="ADE19081" s="60"/>
    </row>
    <row r="19082" spans="760:785" x14ac:dyDescent="0.25">
      <c r="ACF19082" s="60"/>
      <c r="ACG19082" s="60"/>
      <c r="ACH19082" s="60"/>
      <c r="ACI19082" s="60"/>
      <c r="ACJ19082" s="60"/>
      <c r="ACK19082" s="60"/>
      <c r="ACL19082" s="60"/>
      <c r="ACM19082" s="60"/>
      <c r="ACN19082" s="60"/>
      <c r="ACO19082" s="60"/>
      <c r="ACP19082" s="60"/>
      <c r="ACQ19082" s="60"/>
      <c r="ACR19082" s="60"/>
      <c r="ACS19082" s="60"/>
      <c r="ACT19082" s="60"/>
      <c r="ACU19082" s="60"/>
      <c r="ACV19082" s="60"/>
      <c r="ACW19082" s="60"/>
      <c r="ACX19082" s="60"/>
      <c r="ACY19082" s="60">
        <v>1.1524519410387801E-2</v>
      </c>
      <c r="ACZ19082" s="60"/>
      <c r="ADA19082" s="60"/>
      <c r="ADB19082" s="60"/>
      <c r="ADC19082" s="60"/>
      <c r="ADD19082" s="60"/>
      <c r="ADE19082" s="60"/>
    </row>
    <row r="19083" spans="760:785" x14ac:dyDescent="0.25">
      <c r="ACF19083" s="60"/>
      <c r="ACG19083" s="60"/>
      <c r="ACH19083" s="60"/>
      <c r="ACI19083" s="60"/>
      <c r="ACJ19083" s="60"/>
      <c r="ACK19083" s="60"/>
      <c r="ACL19083" s="60"/>
      <c r="ACM19083" s="60"/>
      <c r="ACN19083" s="60"/>
      <c r="ACO19083" s="60"/>
      <c r="ACP19083" s="60"/>
      <c r="ACQ19083" s="60"/>
      <c r="ACR19083" s="60"/>
      <c r="ACS19083" s="60"/>
      <c r="ACT19083" s="60"/>
      <c r="ACU19083" s="60"/>
      <c r="ACV19083" s="60"/>
      <c r="ACW19083" s="60"/>
      <c r="ACX19083" s="60"/>
      <c r="ACY19083" s="60">
        <v>1.1483644201650401E-2</v>
      </c>
      <c r="ACZ19083" s="60"/>
      <c r="ADA19083" s="60"/>
      <c r="ADB19083" s="60"/>
      <c r="ADC19083" s="60"/>
      <c r="ADD19083" s="60"/>
      <c r="ADE19083" s="60"/>
    </row>
    <row r="19084" spans="760:785" x14ac:dyDescent="0.25">
      <c r="ACF19084" s="60"/>
      <c r="ACG19084" s="60"/>
      <c r="ACH19084" s="60"/>
      <c r="ACI19084" s="60"/>
      <c r="ACJ19084" s="60"/>
      <c r="ACK19084" s="60"/>
      <c r="ACL19084" s="60"/>
      <c r="ACM19084" s="60"/>
      <c r="ACN19084" s="60"/>
      <c r="ACO19084" s="60"/>
      <c r="ACP19084" s="60"/>
      <c r="ACQ19084" s="60"/>
      <c r="ACR19084" s="60"/>
      <c r="ACS19084" s="60"/>
      <c r="ACT19084" s="60"/>
      <c r="ACU19084" s="60"/>
      <c r="ACV19084" s="60"/>
      <c r="ACW19084" s="60"/>
      <c r="ACX19084" s="60"/>
      <c r="ACY19084" s="60">
        <v>1.1483644201650401E-2</v>
      </c>
      <c r="ACZ19084" s="60"/>
      <c r="ADA19084" s="60"/>
      <c r="ADB19084" s="60"/>
      <c r="ADC19084" s="60"/>
      <c r="ADD19084" s="60"/>
      <c r="ADE19084" s="60"/>
    </row>
    <row r="19085" spans="760:785" x14ac:dyDescent="0.25">
      <c r="ACF19085" s="60"/>
      <c r="ACG19085" s="60"/>
      <c r="ACH19085" s="60"/>
      <c r="ACI19085" s="60"/>
      <c r="ACJ19085" s="60"/>
      <c r="ACK19085" s="60"/>
      <c r="ACL19085" s="60"/>
      <c r="ACM19085" s="60"/>
      <c r="ACN19085" s="60"/>
      <c r="ACO19085" s="60"/>
      <c r="ACP19085" s="60"/>
      <c r="ACQ19085" s="60"/>
      <c r="ACR19085" s="60"/>
      <c r="ACS19085" s="60"/>
      <c r="ACT19085" s="60"/>
      <c r="ACU19085" s="60"/>
      <c r="ACV19085" s="60"/>
      <c r="ACW19085" s="60"/>
      <c r="ACX19085" s="60"/>
      <c r="ACY19085" s="60">
        <v>1.1468988558669201E-2</v>
      </c>
      <c r="ACZ19085" s="60"/>
      <c r="ADA19085" s="60"/>
      <c r="ADB19085" s="60"/>
      <c r="ADC19085" s="60"/>
      <c r="ADD19085" s="60"/>
      <c r="ADE19085" s="60"/>
    </row>
    <row r="19086" spans="760:785" x14ac:dyDescent="0.25">
      <c r="ACF19086" s="60"/>
      <c r="ACG19086" s="60"/>
      <c r="ACH19086" s="60"/>
      <c r="ACI19086" s="60"/>
      <c r="ACJ19086" s="60"/>
      <c r="ACK19086" s="60"/>
      <c r="ACL19086" s="60"/>
      <c r="ACM19086" s="60"/>
      <c r="ACN19086" s="60"/>
      <c r="ACO19086" s="60"/>
      <c r="ACP19086" s="60"/>
      <c r="ACQ19086" s="60"/>
      <c r="ACR19086" s="60"/>
      <c r="ACS19086" s="60"/>
      <c r="ACT19086" s="60"/>
      <c r="ACU19086" s="60"/>
      <c r="ACV19086" s="60"/>
      <c r="ACW19086" s="60"/>
      <c r="ACX19086" s="60"/>
      <c r="ACY19086" s="60">
        <v>1.1468988558669201E-2</v>
      </c>
      <c r="ACZ19086" s="60"/>
      <c r="ADA19086" s="60"/>
      <c r="ADB19086" s="60"/>
      <c r="ADC19086" s="60"/>
      <c r="ADD19086" s="60"/>
      <c r="ADE19086" s="60"/>
    </row>
    <row r="19087" spans="760:785" x14ac:dyDescent="0.25">
      <c r="ACF19087" s="60"/>
      <c r="ACG19087" s="60"/>
      <c r="ACH19087" s="60"/>
      <c r="ACI19087" s="60"/>
      <c r="ACJ19087" s="60"/>
      <c r="ACK19087" s="60"/>
      <c r="ACL19087" s="60"/>
      <c r="ACM19087" s="60"/>
      <c r="ACN19087" s="60"/>
      <c r="ACO19087" s="60"/>
      <c r="ACP19087" s="60"/>
      <c r="ACQ19087" s="60"/>
      <c r="ACR19087" s="60"/>
      <c r="ACS19087" s="60"/>
      <c r="ACT19087" s="60"/>
      <c r="ACU19087" s="60"/>
      <c r="ACV19087" s="60"/>
      <c r="ACW19087" s="60"/>
      <c r="ACX19087" s="60"/>
      <c r="ACY19087" s="60">
        <v>1.1464517592479601E-2</v>
      </c>
      <c r="ACZ19087" s="60"/>
      <c r="ADA19087" s="60"/>
      <c r="ADB19087" s="60"/>
      <c r="ADC19087" s="60"/>
      <c r="ADD19087" s="60"/>
      <c r="ADE19087" s="60"/>
    </row>
    <row r="19088" spans="760:785" x14ac:dyDescent="0.25">
      <c r="ACF19088" s="60"/>
      <c r="ACG19088" s="60"/>
      <c r="ACH19088" s="60"/>
      <c r="ACI19088" s="60"/>
      <c r="ACJ19088" s="60"/>
      <c r="ACK19088" s="60"/>
      <c r="ACL19088" s="60"/>
      <c r="ACM19088" s="60"/>
      <c r="ACN19088" s="60"/>
      <c r="ACO19088" s="60"/>
      <c r="ACP19088" s="60"/>
      <c r="ACQ19088" s="60"/>
      <c r="ACR19088" s="60"/>
      <c r="ACS19088" s="60"/>
      <c r="ACT19088" s="60"/>
      <c r="ACU19088" s="60"/>
      <c r="ACV19088" s="60"/>
      <c r="ACW19088" s="60"/>
      <c r="ACX19088" s="60"/>
      <c r="ACY19088" s="60">
        <v>1.1464517592479601E-2</v>
      </c>
      <c r="ACZ19088" s="60"/>
      <c r="ADA19088" s="60"/>
      <c r="ADB19088" s="60"/>
      <c r="ADC19088" s="60"/>
      <c r="ADD19088" s="60"/>
      <c r="ADE19088" s="60"/>
    </row>
    <row r="19089" spans="760:785" x14ac:dyDescent="0.25">
      <c r="ACF19089" s="60"/>
      <c r="ACG19089" s="60"/>
      <c r="ACH19089" s="60"/>
      <c r="ACI19089" s="60"/>
      <c r="ACJ19089" s="60"/>
      <c r="ACK19089" s="60"/>
      <c r="ACL19089" s="60"/>
      <c r="ACM19089" s="60"/>
      <c r="ACN19089" s="60"/>
      <c r="ACO19089" s="60"/>
      <c r="ACP19089" s="60"/>
      <c r="ACQ19089" s="60"/>
      <c r="ACR19089" s="60"/>
      <c r="ACS19089" s="60"/>
      <c r="ACT19089" s="60"/>
      <c r="ACU19089" s="60"/>
      <c r="ACV19089" s="60"/>
      <c r="ACW19089" s="60"/>
      <c r="ACX19089" s="60"/>
      <c r="ACY19089" s="60">
        <v>1.1461096791999199E-2</v>
      </c>
      <c r="ACZ19089" s="60"/>
      <c r="ADA19089" s="60"/>
      <c r="ADB19089" s="60"/>
      <c r="ADC19089" s="60"/>
      <c r="ADD19089" s="60"/>
      <c r="ADE19089" s="60"/>
    </row>
    <row r="19090" spans="760:785" x14ac:dyDescent="0.25">
      <c r="ACF19090" s="60"/>
      <c r="ACG19090" s="60"/>
      <c r="ACH19090" s="60"/>
      <c r="ACI19090" s="60"/>
      <c r="ACJ19090" s="60"/>
      <c r="ACK19090" s="60"/>
      <c r="ACL19090" s="60"/>
      <c r="ACM19090" s="60"/>
      <c r="ACN19090" s="60"/>
      <c r="ACO19090" s="60"/>
      <c r="ACP19090" s="60"/>
      <c r="ACQ19090" s="60"/>
      <c r="ACR19090" s="60"/>
      <c r="ACS19090" s="60"/>
      <c r="ACT19090" s="60"/>
      <c r="ACU19090" s="60"/>
      <c r="ACV19090" s="60"/>
      <c r="ACW19090" s="60"/>
      <c r="ACX19090" s="60"/>
      <c r="ACY19090" s="60">
        <v>1.1461096791999199E-2</v>
      </c>
      <c r="ACZ19090" s="60"/>
      <c r="ADA19090" s="60"/>
      <c r="ADB19090" s="60"/>
      <c r="ADC19090" s="60"/>
      <c r="ADD19090" s="60"/>
      <c r="ADE19090" s="60"/>
    </row>
    <row r="19091" spans="760:785" x14ac:dyDescent="0.25">
      <c r="ACF19091" s="60"/>
      <c r="ACG19091" s="60"/>
      <c r="ACH19091" s="60"/>
      <c r="ACI19091" s="60"/>
      <c r="ACJ19091" s="60"/>
      <c r="ACK19091" s="60"/>
      <c r="ACL19091" s="60"/>
      <c r="ACM19091" s="60"/>
      <c r="ACN19091" s="60"/>
      <c r="ACO19091" s="60"/>
      <c r="ACP19091" s="60"/>
      <c r="ACQ19091" s="60"/>
      <c r="ACR19091" s="60"/>
      <c r="ACS19091" s="60"/>
      <c r="ACT19091" s="60"/>
      <c r="ACU19091" s="60"/>
      <c r="ACV19091" s="60"/>
      <c r="ACW19091" s="60"/>
      <c r="ACX19091" s="60"/>
      <c r="ACY19091" s="60">
        <v>1.14404670329602E-2</v>
      </c>
      <c r="ACZ19091" s="60"/>
      <c r="ADA19091" s="60"/>
      <c r="ADB19091" s="60"/>
      <c r="ADC19091" s="60"/>
      <c r="ADD19091" s="60"/>
      <c r="ADE19091" s="60"/>
    </row>
    <row r="19092" spans="760:785" x14ac:dyDescent="0.25">
      <c r="ACF19092" s="60"/>
      <c r="ACG19092" s="60"/>
      <c r="ACH19092" s="60"/>
      <c r="ACI19092" s="60"/>
      <c r="ACJ19092" s="60"/>
      <c r="ACK19092" s="60"/>
      <c r="ACL19092" s="60"/>
      <c r="ACM19092" s="60"/>
      <c r="ACN19092" s="60"/>
      <c r="ACO19092" s="60"/>
      <c r="ACP19092" s="60"/>
      <c r="ACQ19092" s="60"/>
      <c r="ACR19092" s="60"/>
      <c r="ACS19092" s="60"/>
      <c r="ACT19092" s="60"/>
      <c r="ACU19092" s="60"/>
      <c r="ACV19092" s="60"/>
      <c r="ACW19092" s="60"/>
      <c r="ACX19092" s="60"/>
      <c r="ACY19092" s="60">
        <v>1.14404670329602E-2</v>
      </c>
      <c r="ACZ19092" s="60"/>
      <c r="ADA19092" s="60"/>
      <c r="ADB19092" s="60"/>
      <c r="ADC19092" s="60"/>
      <c r="ADD19092" s="60"/>
      <c r="ADE19092" s="60"/>
    </row>
    <row r="19093" spans="760:785" x14ac:dyDescent="0.25">
      <c r="ACF19093" s="60"/>
      <c r="ACG19093" s="60"/>
      <c r="ACH19093" s="60"/>
      <c r="ACI19093" s="60"/>
      <c r="ACJ19093" s="60"/>
      <c r="ACK19093" s="60"/>
      <c r="ACL19093" s="60"/>
      <c r="ACM19093" s="60"/>
      <c r="ACN19093" s="60"/>
      <c r="ACO19093" s="60"/>
      <c r="ACP19093" s="60"/>
      <c r="ACQ19093" s="60"/>
      <c r="ACR19093" s="60"/>
      <c r="ACS19093" s="60"/>
      <c r="ACT19093" s="60"/>
      <c r="ACU19093" s="60"/>
      <c r="ACV19093" s="60"/>
      <c r="ACW19093" s="60"/>
      <c r="ACX19093" s="60"/>
      <c r="ACY19093" s="60">
        <v>1.14322436623789E-2</v>
      </c>
      <c r="ACZ19093" s="60"/>
      <c r="ADA19093" s="60"/>
      <c r="ADB19093" s="60"/>
      <c r="ADC19093" s="60"/>
      <c r="ADD19093" s="60"/>
      <c r="ADE19093" s="60"/>
    </row>
    <row r="19094" spans="760:785" x14ac:dyDescent="0.25">
      <c r="ACF19094" s="60"/>
      <c r="ACG19094" s="60"/>
      <c r="ACH19094" s="60"/>
      <c r="ACI19094" s="60"/>
      <c r="ACJ19094" s="60"/>
      <c r="ACK19094" s="60"/>
      <c r="ACL19094" s="60"/>
      <c r="ACM19094" s="60"/>
      <c r="ACN19094" s="60"/>
      <c r="ACO19094" s="60"/>
      <c r="ACP19094" s="60"/>
      <c r="ACQ19094" s="60"/>
      <c r="ACR19094" s="60"/>
      <c r="ACS19094" s="60"/>
      <c r="ACT19094" s="60"/>
      <c r="ACU19094" s="60"/>
      <c r="ACV19094" s="60"/>
      <c r="ACW19094" s="60"/>
      <c r="ACX19094" s="60"/>
      <c r="ACY19094" s="60">
        <v>1.14322436623789E-2</v>
      </c>
      <c r="ACZ19094" s="60"/>
      <c r="ADA19094" s="60"/>
      <c r="ADB19094" s="60"/>
      <c r="ADC19094" s="60"/>
      <c r="ADD19094" s="60"/>
      <c r="ADE19094" s="60"/>
    </row>
    <row r="19095" spans="760:785" x14ac:dyDescent="0.25">
      <c r="ACF19095" s="60"/>
      <c r="ACG19095" s="60"/>
      <c r="ACH19095" s="60"/>
      <c r="ACI19095" s="60"/>
      <c r="ACJ19095" s="60"/>
      <c r="ACK19095" s="60"/>
      <c r="ACL19095" s="60"/>
      <c r="ACM19095" s="60"/>
      <c r="ACN19095" s="60"/>
      <c r="ACO19095" s="60"/>
      <c r="ACP19095" s="60"/>
      <c r="ACQ19095" s="60"/>
      <c r="ACR19095" s="60"/>
      <c r="ACS19095" s="60"/>
      <c r="ACT19095" s="60"/>
      <c r="ACU19095" s="60"/>
      <c r="ACV19095" s="60"/>
      <c r="ACW19095" s="60"/>
      <c r="ACX19095" s="60"/>
      <c r="ACY19095" s="60">
        <v>1.1414046227858301E-2</v>
      </c>
      <c r="ACZ19095" s="60"/>
      <c r="ADA19095" s="60"/>
      <c r="ADB19095" s="60"/>
      <c r="ADC19095" s="60"/>
      <c r="ADD19095" s="60"/>
      <c r="ADE19095" s="60"/>
    </row>
    <row r="19096" spans="760:785" x14ac:dyDescent="0.25">
      <c r="ACF19096" s="60"/>
      <c r="ACG19096" s="60"/>
      <c r="ACH19096" s="60"/>
      <c r="ACI19096" s="60"/>
      <c r="ACJ19096" s="60"/>
      <c r="ACK19096" s="60"/>
      <c r="ACL19096" s="60"/>
      <c r="ACM19096" s="60"/>
      <c r="ACN19096" s="60"/>
      <c r="ACO19096" s="60"/>
      <c r="ACP19096" s="60"/>
      <c r="ACQ19096" s="60"/>
      <c r="ACR19096" s="60"/>
      <c r="ACS19096" s="60"/>
      <c r="ACT19096" s="60"/>
      <c r="ACU19096" s="60"/>
      <c r="ACV19096" s="60"/>
      <c r="ACW19096" s="60"/>
      <c r="ACX19096" s="60"/>
      <c r="ACY19096" s="60">
        <v>1.1414046227858301E-2</v>
      </c>
      <c r="ACZ19096" s="60"/>
      <c r="ADA19096" s="60"/>
      <c r="ADB19096" s="60"/>
      <c r="ADC19096" s="60"/>
      <c r="ADD19096" s="60"/>
      <c r="ADE19096" s="60"/>
    </row>
    <row r="19097" spans="760:785" x14ac:dyDescent="0.25">
      <c r="ACF19097" s="60"/>
      <c r="ACG19097" s="60"/>
      <c r="ACH19097" s="60"/>
      <c r="ACI19097" s="60"/>
      <c r="ACJ19097" s="60"/>
      <c r="ACK19097" s="60"/>
      <c r="ACL19097" s="60"/>
      <c r="ACM19097" s="60"/>
      <c r="ACN19097" s="60"/>
      <c r="ACO19097" s="60"/>
      <c r="ACP19097" s="60"/>
      <c r="ACQ19097" s="60"/>
      <c r="ACR19097" s="60"/>
      <c r="ACS19097" s="60"/>
      <c r="ACT19097" s="60"/>
      <c r="ACU19097" s="60"/>
      <c r="ACV19097" s="60"/>
      <c r="ACW19097" s="60"/>
      <c r="ACX19097" s="60"/>
      <c r="ACY19097" s="60">
        <v>1.14107984461233E-2</v>
      </c>
      <c r="ACZ19097" s="60"/>
      <c r="ADA19097" s="60"/>
      <c r="ADB19097" s="60"/>
      <c r="ADC19097" s="60"/>
      <c r="ADD19097" s="60"/>
      <c r="ADE19097" s="60"/>
    </row>
    <row r="19098" spans="760:785" x14ac:dyDescent="0.25">
      <c r="ACF19098" s="60"/>
      <c r="ACG19098" s="60"/>
      <c r="ACH19098" s="60"/>
      <c r="ACI19098" s="60"/>
      <c r="ACJ19098" s="60"/>
      <c r="ACK19098" s="60"/>
      <c r="ACL19098" s="60"/>
      <c r="ACM19098" s="60"/>
      <c r="ACN19098" s="60"/>
      <c r="ACO19098" s="60"/>
      <c r="ACP19098" s="60"/>
      <c r="ACQ19098" s="60"/>
      <c r="ACR19098" s="60"/>
      <c r="ACS19098" s="60"/>
      <c r="ACT19098" s="60"/>
      <c r="ACU19098" s="60"/>
      <c r="ACV19098" s="60"/>
      <c r="ACW19098" s="60"/>
      <c r="ACX19098" s="60"/>
      <c r="ACY19098" s="60">
        <v>1.14107984461233E-2</v>
      </c>
      <c r="ACZ19098" s="60"/>
      <c r="ADA19098" s="60"/>
      <c r="ADB19098" s="60"/>
      <c r="ADC19098" s="60"/>
      <c r="ADD19098" s="60"/>
      <c r="ADE19098" s="60"/>
    </row>
    <row r="19099" spans="760:785" x14ac:dyDescent="0.25">
      <c r="ACF19099" s="60"/>
      <c r="ACG19099" s="60"/>
      <c r="ACH19099" s="60"/>
      <c r="ACI19099" s="60"/>
      <c r="ACJ19099" s="60"/>
      <c r="ACK19099" s="60"/>
      <c r="ACL19099" s="60"/>
      <c r="ACM19099" s="60"/>
      <c r="ACN19099" s="60"/>
      <c r="ACO19099" s="60"/>
      <c r="ACP19099" s="60"/>
      <c r="ACQ19099" s="60"/>
      <c r="ACR19099" s="60"/>
      <c r="ACS19099" s="60"/>
      <c r="ACT19099" s="60"/>
      <c r="ACU19099" s="60"/>
      <c r="ACV19099" s="60"/>
      <c r="ACW19099" s="60"/>
      <c r="ACX19099" s="60"/>
      <c r="ACY19099" s="60">
        <v>1.1389610076518999E-2</v>
      </c>
      <c r="ACZ19099" s="60"/>
      <c r="ADA19099" s="60"/>
      <c r="ADB19099" s="60"/>
      <c r="ADC19099" s="60"/>
      <c r="ADD19099" s="60"/>
      <c r="ADE19099" s="60"/>
    </row>
    <row r="19100" spans="760:785" x14ac:dyDescent="0.25">
      <c r="ACF19100" s="60"/>
      <c r="ACG19100" s="60"/>
      <c r="ACH19100" s="60"/>
      <c r="ACI19100" s="60"/>
      <c r="ACJ19100" s="60"/>
      <c r="ACK19100" s="60"/>
      <c r="ACL19100" s="60"/>
      <c r="ACM19100" s="60"/>
      <c r="ACN19100" s="60"/>
      <c r="ACO19100" s="60"/>
      <c r="ACP19100" s="60"/>
      <c r="ACQ19100" s="60"/>
      <c r="ACR19100" s="60"/>
      <c r="ACS19100" s="60"/>
      <c r="ACT19100" s="60"/>
      <c r="ACU19100" s="60"/>
      <c r="ACV19100" s="60"/>
      <c r="ACW19100" s="60"/>
      <c r="ACX19100" s="60"/>
      <c r="ACY19100" s="60">
        <v>1.1389610076518999E-2</v>
      </c>
      <c r="ACZ19100" s="60"/>
      <c r="ADA19100" s="60"/>
      <c r="ADB19100" s="60"/>
      <c r="ADC19100" s="60"/>
      <c r="ADD19100" s="60"/>
      <c r="ADE19100" s="60"/>
    </row>
    <row r="19101" spans="760:785" x14ac:dyDescent="0.25">
      <c r="ACF19101" s="60"/>
      <c r="ACG19101" s="60"/>
      <c r="ACH19101" s="60"/>
      <c r="ACI19101" s="60"/>
      <c r="ACJ19101" s="60"/>
      <c r="ACK19101" s="60"/>
      <c r="ACL19101" s="60"/>
      <c r="ACM19101" s="60"/>
      <c r="ACN19101" s="60"/>
      <c r="ACO19101" s="60"/>
      <c r="ACP19101" s="60"/>
      <c r="ACQ19101" s="60"/>
      <c r="ACR19101" s="60"/>
      <c r="ACS19101" s="60"/>
      <c r="ACT19101" s="60"/>
      <c r="ACU19101" s="60"/>
      <c r="ACV19101" s="60"/>
      <c r="ACW19101" s="60"/>
      <c r="ACX19101" s="60"/>
      <c r="ACY19101" s="60">
        <v>1.13865431924004E-2</v>
      </c>
      <c r="ACZ19101" s="60"/>
      <c r="ADA19101" s="60"/>
      <c r="ADB19101" s="60"/>
      <c r="ADC19101" s="60"/>
      <c r="ADD19101" s="60"/>
      <c r="ADE19101" s="60"/>
    </row>
    <row r="19102" spans="760:785" x14ac:dyDescent="0.25">
      <c r="ACF19102" s="60"/>
      <c r="ACG19102" s="60"/>
      <c r="ACH19102" s="60"/>
      <c r="ACI19102" s="60"/>
      <c r="ACJ19102" s="60"/>
      <c r="ACK19102" s="60"/>
      <c r="ACL19102" s="60"/>
      <c r="ACM19102" s="60"/>
      <c r="ACN19102" s="60"/>
      <c r="ACO19102" s="60"/>
      <c r="ACP19102" s="60"/>
      <c r="ACQ19102" s="60"/>
      <c r="ACR19102" s="60"/>
      <c r="ACS19102" s="60"/>
      <c r="ACT19102" s="60"/>
      <c r="ACU19102" s="60"/>
      <c r="ACV19102" s="60"/>
      <c r="ACW19102" s="60"/>
      <c r="ACX19102" s="60"/>
      <c r="ACY19102" s="60">
        <v>1.13865431924004E-2</v>
      </c>
      <c r="ACZ19102" s="60"/>
      <c r="ADA19102" s="60"/>
      <c r="ADB19102" s="60"/>
      <c r="ADC19102" s="60"/>
      <c r="ADD19102" s="60"/>
      <c r="ADE19102" s="60"/>
    </row>
    <row r="19103" spans="760:785" x14ac:dyDescent="0.25">
      <c r="ACF19103" s="60"/>
      <c r="ACG19103" s="60"/>
      <c r="ACH19103" s="60"/>
      <c r="ACI19103" s="60"/>
      <c r="ACJ19103" s="60"/>
      <c r="ACK19103" s="60"/>
      <c r="ACL19103" s="60"/>
      <c r="ACM19103" s="60"/>
      <c r="ACN19103" s="60"/>
      <c r="ACO19103" s="60"/>
      <c r="ACP19103" s="60"/>
      <c r="ACQ19103" s="60"/>
      <c r="ACR19103" s="60"/>
      <c r="ACS19103" s="60"/>
      <c r="ACT19103" s="60"/>
      <c r="ACU19103" s="60"/>
      <c r="ACV19103" s="60"/>
      <c r="ACW19103" s="60"/>
      <c r="ACX19103" s="60"/>
      <c r="ACY19103" s="60">
        <v>1.13467295286189E-2</v>
      </c>
      <c r="ACZ19103" s="60"/>
      <c r="ADA19103" s="60"/>
      <c r="ADB19103" s="60"/>
      <c r="ADC19103" s="60"/>
      <c r="ADD19103" s="60"/>
      <c r="ADE19103" s="60"/>
    </row>
    <row r="19104" spans="760:785" x14ac:dyDescent="0.25">
      <c r="ACF19104" s="60"/>
      <c r="ACG19104" s="60"/>
      <c r="ACH19104" s="60"/>
      <c r="ACI19104" s="60"/>
      <c r="ACJ19104" s="60"/>
      <c r="ACK19104" s="60"/>
      <c r="ACL19104" s="60"/>
      <c r="ACM19104" s="60"/>
      <c r="ACN19104" s="60"/>
      <c r="ACO19104" s="60"/>
      <c r="ACP19104" s="60"/>
      <c r="ACQ19104" s="60"/>
      <c r="ACR19104" s="60"/>
      <c r="ACS19104" s="60"/>
      <c r="ACT19104" s="60"/>
      <c r="ACU19104" s="60"/>
      <c r="ACV19104" s="60"/>
      <c r="ACW19104" s="60"/>
      <c r="ACX19104" s="60"/>
      <c r="ACY19104" s="60">
        <v>1.13467295286189E-2</v>
      </c>
      <c r="ACZ19104" s="60"/>
      <c r="ADA19104" s="60"/>
      <c r="ADB19104" s="60"/>
      <c r="ADC19104" s="60"/>
      <c r="ADD19104" s="60"/>
      <c r="ADE19104" s="60"/>
    </row>
    <row r="19105" spans="760:785" x14ac:dyDescent="0.25">
      <c r="ACF19105" s="60"/>
      <c r="ACG19105" s="60"/>
      <c r="ACH19105" s="60"/>
      <c r="ACI19105" s="60"/>
      <c r="ACJ19105" s="60"/>
      <c r="ACK19105" s="60"/>
      <c r="ACL19105" s="60"/>
      <c r="ACM19105" s="60"/>
      <c r="ACN19105" s="60"/>
      <c r="ACO19105" s="60"/>
      <c r="ACP19105" s="60"/>
      <c r="ACQ19105" s="60"/>
      <c r="ACR19105" s="60"/>
      <c r="ACS19105" s="60"/>
      <c r="ACT19105" s="60"/>
      <c r="ACU19105" s="60"/>
      <c r="ACV19105" s="60"/>
      <c r="ACW19105" s="60"/>
      <c r="ACX19105" s="60"/>
      <c r="ACY19105" s="60">
        <v>1.1301774552658799E-2</v>
      </c>
      <c r="ACZ19105" s="60"/>
      <c r="ADA19105" s="60"/>
      <c r="ADB19105" s="60"/>
      <c r="ADC19105" s="60"/>
      <c r="ADD19105" s="60"/>
      <c r="ADE19105" s="60"/>
    </row>
    <row r="19106" spans="760:785" x14ac:dyDescent="0.25">
      <c r="ACF19106" s="60"/>
      <c r="ACG19106" s="60"/>
      <c r="ACH19106" s="60"/>
      <c r="ACI19106" s="60"/>
      <c r="ACJ19106" s="60"/>
      <c r="ACK19106" s="60"/>
      <c r="ACL19106" s="60"/>
      <c r="ACM19106" s="60"/>
      <c r="ACN19106" s="60"/>
      <c r="ACO19106" s="60"/>
      <c r="ACP19106" s="60"/>
      <c r="ACQ19106" s="60"/>
      <c r="ACR19106" s="60"/>
      <c r="ACS19106" s="60"/>
      <c r="ACT19106" s="60"/>
      <c r="ACU19106" s="60"/>
      <c r="ACV19106" s="60"/>
      <c r="ACW19106" s="60"/>
      <c r="ACX19106" s="60"/>
      <c r="ACY19106" s="60">
        <v>1.1301774552658799E-2</v>
      </c>
      <c r="ACZ19106" s="60"/>
      <c r="ADA19106" s="60"/>
      <c r="ADB19106" s="60"/>
      <c r="ADC19106" s="60"/>
      <c r="ADD19106" s="60"/>
      <c r="ADE19106" s="60"/>
    </row>
    <row r="19107" spans="760:785" x14ac:dyDescent="0.25">
      <c r="ACF19107" s="60"/>
      <c r="ACG19107" s="60"/>
      <c r="ACH19107" s="60"/>
      <c r="ACI19107" s="60"/>
      <c r="ACJ19107" s="60"/>
      <c r="ACK19107" s="60"/>
      <c r="ACL19107" s="60"/>
      <c r="ACM19107" s="60"/>
      <c r="ACN19107" s="60"/>
      <c r="ACO19107" s="60"/>
      <c r="ACP19107" s="60"/>
      <c r="ACQ19107" s="60"/>
      <c r="ACR19107" s="60"/>
      <c r="ACS19107" s="60"/>
      <c r="ACT19107" s="60"/>
      <c r="ACU19107" s="60"/>
      <c r="ACV19107" s="60"/>
      <c r="ACW19107" s="60"/>
      <c r="ACX19107" s="60"/>
      <c r="ACY19107" s="60">
        <v>1.12960146691456E-2</v>
      </c>
      <c r="ACZ19107" s="60"/>
      <c r="ADA19107" s="60"/>
      <c r="ADB19107" s="60"/>
      <c r="ADC19107" s="60"/>
      <c r="ADD19107" s="60"/>
      <c r="ADE19107" s="60"/>
    </row>
    <row r="19108" spans="760:785" x14ac:dyDescent="0.25">
      <c r="ACF19108" s="60"/>
      <c r="ACG19108" s="60"/>
      <c r="ACH19108" s="60"/>
      <c r="ACI19108" s="60"/>
      <c r="ACJ19108" s="60"/>
      <c r="ACK19108" s="60"/>
      <c r="ACL19108" s="60"/>
      <c r="ACM19108" s="60"/>
      <c r="ACN19108" s="60"/>
      <c r="ACO19108" s="60"/>
      <c r="ACP19108" s="60"/>
      <c r="ACQ19108" s="60"/>
      <c r="ACR19108" s="60"/>
      <c r="ACS19108" s="60"/>
      <c r="ACT19108" s="60"/>
      <c r="ACU19108" s="60"/>
      <c r="ACV19108" s="60"/>
      <c r="ACW19108" s="60"/>
      <c r="ACX19108" s="60"/>
      <c r="ACY19108" s="60">
        <v>1.12960146691456E-2</v>
      </c>
      <c r="ACZ19108" s="60"/>
      <c r="ADA19108" s="60"/>
      <c r="ADB19108" s="60"/>
      <c r="ADC19108" s="60"/>
      <c r="ADD19108" s="60"/>
      <c r="ADE19108" s="60"/>
    </row>
    <row r="19109" spans="760:785" x14ac:dyDescent="0.25">
      <c r="ACF19109" s="60"/>
      <c r="ACG19109" s="60"/>
      <c r="ACH19109" s="60"/>
      <c r="ACI19109" s="60"/>
      <c r="ACJ19109" s="60"/>
      <c r="ACK19109" s="60"/>
      <c r="ACL19109" s="60"/>
      <c r="ACM19109" s="60"/>
      <c r="ACN19109" s="60"/>
      <c r="ACO19109" s="60"/>
      <c r="ACP19109" s="60"/>
      <c r="ACQ19109" s="60"/>
      <c r="ACR19109" s="60"/>
      <c r="ACS19109" s="60"/>
      <c r="ACT19109" s="60"/>
      <c r="ACU19109" s="60"/>
      <c r="ACV19109" s="60"/>
      <c r="ACW19109" s="60"/>
      <c r="ACX19109" s="60"/>
      <c r="ACY19109" s="60">
        <v>1.12932866915471E-2</v>
      </c>
      <c r="ACZ19109" s="60"/>
      <c r="ADA19109" s="60"/>
      <c r="ADB19109" s="60"/>
      <c r="ADC19109" s="60"/>
      <c r="ADD19109" s="60"/>
      <c r="ADE19109" s="60"/>
    </row>
    <row r="19110" spans="760:785" x14ac:dyDescent="0.25">
      <c r="ACF19110" s="60"/>
      <c r="ACG19110" s="60"/>
      <c r="ACH19110" s="60"/>
      <c r="ACI19110" s="60"/>
      <c r="ACJ19110" s="60"/>
      <c r="ACK19110" s="60"/>
      <c r="ACL19110" s="60"/>
      <c r="ACM19110" s="60"/>
      <c r="ACN19110" s="60"/>
      <c r="ACO19110" s="60"/>
      <c r="ACP19110" s="60"/>
      <c r="ACQ19110" s="60"/>
      <c r="ACR19110" s="60"/>
      <c r="ACS19110" s="60"/>
      <c r="ACT19110" s="60"/>
      <c r="ACU19110" s="60"/>
      <c r="ACV19110" s="60"/>
      <c r="ACW19110" s="60"/>
      <c r="ACX19110" s="60"/>
      <c r="ACY19110" s="60">
        <v>1.12932866915471E-2</v>
      </c>
      <c r="ACZ19110" s="60"/>
      <c r="ADA19110" s="60"/>
      <c r="ADB19110" s="60"/>
      <c r="ADC19110" s="60"/>
      <c r="ADD19110" s="60"/>
      <c r="ADE19110" s="60"/>
    </row>
    <row r="19111" spans="760:785" x14ac:dyDescent="0.25">
      <c r="ACF19111" s="60"/>
      <c r="ACG19111" s="60"/>
      <c r="ACH19111" s="60"/>
      <c r="ACI19111" s="60"/>
      <c r="ACJ19111" s="60"/>
      <c r="ACK19111" s="60"/>
      <c r="ACL19111" s="60"/>
      <c r="ACM19111" s="60"/>
      <c r="ACN19111" s="60"/>
      <c r="ACO19111" s="60"/>
      <c r="ACP19111" s="60"/>
      <c r="ACQ19111" s="60"/>
      <c r="ACR19111" s="60"/>
      <c r="ACS19111" s="60"/>
      <c r="ACT19111" s="60"/>
      <c r="ACU19111" s="60"/>
      <c r="ACV19111" s="60"/>
      <c r="ACW19111" s="60"/>
      <c r="ACX19111" s="60"/>
      <c r="ACY19111" s="60">
        <v>1.12877732383189E-2</v>
      </c>
      <c r="ACZ19111" s="60"/>
      <c r="ADA19111" s="60"/>
      <c r="ADB19111" s="60"/>
      <c r="ADC19111" s="60"/>
      <c r="ADD19111" s="60"/>
      <c r="ADE19111" s="60"/>
    </row>
    <row r="19112" spans="760:785" x14ac:dyDescent="0.25">
      <c r="ACF19112" s="60"/>
      <c r="ACG19112" s="60"/>
      <c r="ACH19112" s="60"/>
      <c r="ACI19112" s="60"/>
      <c r="ACJ19112" s="60"/>
      <c r="ACK19112" s="60"/>
      <c r="ACL19112" s="60"/>
      <c r="ACM19112" s="60"/>
      <c r="ACN19112" s="60"/>
      <c r="ACO19112" s="60"/>
      <c r="ACP19112" s="60"/>
      <c r="ACQ19112" s="60"/>
      <c r="ACR19112" s="60"/>
      <c r="ACS19112" s="60"/>
      <c r="ACT19112" s="60"/>
      <c r="ACU19112" s="60"/>
      <c r="ACV19112" s="60"/>
      <c r="ACW19112" s="60"/>
      <c r="ACX19112" s="60"/>
      <c r="ACY19112" s="60">
        <v>1.12877732383189E-2</v>
      </c>
      <c r="ACZ19112" s="60"/>
      <c r="ADA19112" s="60"/>
      <c r="ADB19112" s="60"/>
      <c r="ADC19112" s="60"/>
      <c r="ADD19112" s="60"/>
      <c r="ADE19112" s="60"/>
    </row>
    <row r="19113" spans="760:785" x14ac:dyDescent="0.25">
      <c r="ACF19113" s="60"/>
      <c r="ACG19113" s="60"/>
      <c r="ACH19113" s="60"/>
      <c r="ACI19113" s="60"/>
      <c r="ACJ19113" s="60"/>
      <c r="ACK19113" s="60"/>
      <c r="ACL19113" s="60"/>
      <c r="ACM19113" s="60"/>
      <c r="ACN19113" s="60"/>
      <c r="ACO19113" s="60"/>
      <c r="ACP19113" s="60"/>
      <c r="ACQ19113" s="60"/>
      <c r="ACR19113" s="60"/>
      <c r="ACS19113" s="60"/>
      <c r="ACT19113" s="60"/>
      <c r="ACU19113" s="60"/>
      <c r="ACV19113" s="60"/>
      <c r="ACW19113" s="60"/>
      <c r="ACX19113" s="60"/>
      <c r="ACY19113" s="60">
        <v>1.1282313884571E-2</v>
      </c>
      <c r="ACZ19113" s="60"/>
      <c r="ADA19113" s="60"/>
      <c r="ADB19113" s="60"/>
      <c r="ADC19113" s="60"/>
      <c r="ADD19113" s="60"/>
      <c r="ADE19113" s="60"/>
    </row>
    <row r="19114" spans="760:785" x14ac:dyDescent="0.25">
      <c r="ACF19114" s="60"/>
      <c r="ACG19114" s="60"/>
      <c r="ACH19114" s="60"/>
      <c r="ACI19114" s="60"/>
      <c r="ACJ19114" s="60"/>
      <c r="ACK19114" s="60"/>
      <c r="ACL19114" s="60"/>
      <c r="ACM19114" s="60"/>
      <c r="ACN19114" s="60"/>
      <c r="ACO19114" s="60"/>
      <c r="ACP19114" s="60"/>
      <c r="ACQ19114" s="60"/>
      <c r="ACR19114" s="60"/>
      <c r="ACS19114" s="60"/>
      <c r="ACT19114" s="60"/>
      <c r="ACU19114" s="60"/>
      <c r="ACV19114" s="60"/>
      <c r="ACW19114" s="60"/>
      <c r="ACX19114" s="60"/>
      <c r="ACY19114" s="60">
        <v>1.1282313884571E-2</v>
      </c>
      <c r="ACZ19114" s="60"/>
      <c r="ADA19114" s="60"/>
      <c r="ADB19114" s="60"/>
      <c r="ADC19114" s="60"/>
      <c r="ADD19114" s="60"/>
      <c r="ADE19114" s="60"/>
    </row>
    <row r="19115" spans="760:785" x14ac:dyDescent="0.25">
      <c r="ACF19115" s="60"/>
      <c r="ACG19115" s="60"/>
      <c r="ACH19115" s="60"/>
      <c r="ACI19115" s="60"/>
      <c r="ACJ19115" s="60"/>
      <c r="ACK19115" s="60"/>
      <c r="ACL19115" s="60"/>
      <c r="ACM19115" s="60"/>
      <c r="ACN19115" s="60"/>
      <c r="ACO19115" s="60"/>
      <c r="ACP19115" s="60"/>
      <c r="ACQ19115" s="60"/>
      <c r="ACR19115" s="60"/>
      <c r="ACS19115" s="60"/>
      <c r="ACT19115" s="60"/>
      <c r="ACU19115" s="60"/>
      <c r="ACV19115" s="60"/>
      <c r="ACW19115" s="60"/>
      <c r="ACX19115" s="60"/>
      <c r="ACY19115" s="60">
        <v>1.1209682013874201E-2</v>
      </c>
      <c r="ACZ19115" s="60"/>
      <c r="ADA19115" s="60"/>
      <c r="ADB19115" s="60"/>
      <c r="ADC19115" s="60"/>
      <c r="ADD19115" s="60"/>
      <c r="ADE19115" s="60"/>
    </row>
    <row r="19116" spans="760:785" x14ac:dyDescent="0.25">
      <c r="ACF19116" s="60"/>
      <c r="ACG19116" s="60"/>
      <c r="ACH19116" s="60"/>
      <c r="ACI19116" s="60"/>
      <c r="ACJ19116" s="60"/>
      <c r="ACK19116" s="60"/>
      <c r="ACL19116" s="60"/>
      <c r="ACM19116" s="60"/>
      <c r="ACN19116" s="60"/>
      <c r="ACO19116" s="60"/>
      <c r="ACP19116" s="60"/>
      <c r="ACQ19116" s="60"/>
      <c r="ACR19116" s="60"/>
      <c r="ACS19116" s="60"/>
      <c r="ACT19116" s="60"/>
      <c r="ACU19116" s="60"/>
      <c r="ACV19116" s="60"/>
      <c r="ACW19116" s="60"/>
      <c r="ACX19116" s="60"/>
      <c r="ACY19116" s="60">
        <v>1.1209682013874201E-2</v>
      </c>
      <c r="ACZ19116" s="60"/>
      <c r="ADA19116" s="60"/>
      <c r="ADB19116" s="60"/>
      <c r="ADC19116" s="60"/>
      <c r="ADD19116" s="60"/>
      <c r="ADE19116" s="60"/>
    </row>
    <row r="19117" spans="760:785" x14ac:dyDescent="0.25">
      <c r="ACF19117" s="60"/>
      <c r="ACG19117" s="60"/>
      <c r="ACH19117" s="60"/>
      <c r="ACI19117" s="60"/>
      <c r="ACJ19117" s="60"/>
      <c r="ACK19117" s="60"/>
      <c r="ACL19117" s="60"/>
      <c r="ACM19117" s="60"/>
      <c r="ACN19117" s="60"/>
      <c r="ACO19117" s="60"/>
      <c r="ACP19117" s="60"/>
      <c r="ACQ19117" s="60"/>
      <c r="ACR19117" s="60"/>
      <c r="ACS19117" s="60"/>
      <c r="ACT19117" s="60"/>
      <c r="ACU19117" s="60"/>
      <c r="ACV19117" s="60"/>
      <c r="ACW19117" s="60"/>
      <c r="ACX19117" s="60"/>
      <c r="ACY19117" s="60">
        <v>1.11571660186442E-2</v>
      </c>
      <c r="ACZ19117" s="60"/>
      <c r="ADA19117" s="60"/>
      <c r="ADB19117" s="60"/>
      <c r="ADC19117" s="60"/>
      <c r="ADD19117" s="60"/>
      <c r="ADE19117" s="60"/>
    </row>
    <row r="19118" spans="760:785" x14ac:dyDescent="0.25">
      <c r="ACF19118" s="60"/>
      <c r="ACG19118" s="60"/>
      <c r="ACH19118" s="60"/>
      <c r="ACI19118" s="60"/>
      <c r="ACJ19118" s="60"/>
      <c r="ACK19118" s="60"/>
      <c r="ACL19118" s="60"/>
      <c r="ACM19118" s="60"/>
      <c r="ACN19118" s="60"/>
      <c r="ACO19118" s="60"/>
      <c r="ACP19118" s="60"/>
      <c r="ACQ19118" s="60"/>
      <c r="ACR19118" s="60"/>
      <c r="ACS19118" s="60"/>
      <c r="ACT19118" s="60"/>
      <c r="ACU19118" s="60"/>
      <c r="ACV19118" s="60"/>
      <c r="ACW19118" s="60"/>
      <c r="ACX19118" s="60"/>
      <c r="ACY19118" s="60">
        <v>1.11571660186442E-2</v>
      </c>
      <c r="ACZ19118" s="60"/>
      <c r="ADA19118" s="60"/>
      <c r="ADB19118" s="60"/>
      <c r="ADC19118" s="60"/>
      <c r="ADD19118" s="60"/>
      <c r="ADE19118" s="60"/>
    </row>
    <row r="19119" spans="760:785" x14ac:dyDescent="0.25">
      <c r="ACF19119" s="60"/>
      <c r="ACG19119" s="60"/>
      <c r="ACH19119" s="60"/>
      <c r="ACI19119" s="60"/>
      <c r="ACJ19119" s="60"/>
      <c r="ACK19119" s="60"/>
      <c r="ACL19119" s="60"/>
      <c r="ACM19119" s="60"/>
      <c r="ACN19119" s="60"/>
      <c r="ACO19119" s="60"/>
      <c r="ACP19119" s="60"/>
      <c r="ACQ19119" s="60"/>
      <c r="ACR19119" s="60"/>
      <c r="ACS19119" s="60"/>
      <c r="ACT19119" s="60"/>
      <c r="ACU19119" s="60"/>
      <c r="ACV19119" s="60"/>
      <c r="ACW19119" s="60"/>
      <c r="ACX19119" s="60"/>
      <c r="ACY19119" s="60">
        <v>1.11501841156836E-2</v>
      </c>
      <c r="ACZ19119" s="60"/>
      <c r="ADA19119" s="60"/>
      <c r="ADB19119" s="60"/>
      <c r="ADC19119" s="60"/>
      <c r="ADD19119" s="60"/>
      <c r="ADE19119" s="60"/>
    </row>
    <row r="19120" spans="760:785" x14ac:dyDescent="0.25">
      <c r="ACF19120" s="60"/>
      <c r="ACG19120" s="60"/>
      <c r="ACH19120" s="60"/>
      <c r="ACI19120" s="60"/>
      <c r="ACJ19120" s="60"/>
      <c r="ACK19120" s="60"/>
      <c r="ACL19120" s="60"/>
      <c r="ACM19120" s="60"/>
      <c r="ACN19120" s="60"/>
      <c r="ACO19120" s="60"/>
      <c r="ACP19120" s="60"/>
      <c r="ACQ19120" s="60"/>
      <c r="ACR19120" s="60"/>
      <c r="ACS19120" s="60"/>
      <c r="ACT19120" s="60"/>
      <c r="ACU19120" s="60"/>
      <c r="ACV19120" s="60"/>
      <c r="ACW19120" s="60"/>
      <c r="ACX19120" s="60"/>
      <c r="ACY19120" s="60">
        <v>1.11501841156836E-2</v>
      </c>
      <c r="ACZ19120" s="60"/>
      <c r="ADA19120" s="60"/>
      <c r="ADB19120" s="60"/>
      <c r="ADC19120" s="60"/>
      <c r="ADD19120" s="60"/>
      <c r="ADE19120" s="60"/>
    </row>
    <row r="19121" spans="760:785" x14ac:dyDescent="0.25">
      <c r="ACF19121" s="60"/>
      <c r="ACG19121" s="60"/>
      <c r="ACH19121" s="60"/>
      <c r="ACI19121" s="60"/>
      <c r="ACJ19121" s="60"/>
      <c r="ACK19121" s="60"/>
      <c r="ACL19121" s="60"/>
      <c r="ACM19121" s="60"/>
      <c r="ACN19121" s="60"/>
      <c r="ACO19121" s="60"/>
      <c r="ACP19121" s="60"/>
      <c r="ACQ19121" s="60"/>
      <c r="ACR19121" s="60"/>
      <c r="ACS19121" s="60"/>
      <c r="ACT19121" s="60"/>
      <c r="ACU19121" s="60"/>
      <c r="ACV19121" s="60"/>
      <c r="ACW19121" s="60"/>
      <c r="ACX19121" s="60"/>
      <c r="ACY19121" s="60">
        <v>1.1113568440163601E-2</v>
      </c>
      <c r="ACZ19121" s="60"/>
      <c r="ADA19121" s="60"/>
      <c r="ADB19121" s="60"/>
      <c r="ADC19121" s="60"/>
      <c r="ADD19121" s="60"/>
      <c r="ADE19121" s="60"/>
    </row>
    <row r="19122" spans="760:785" x14ac:dyDescent="0.25">
      <c r="ACF19122" s="60"/>
      <c r="ACG19122" s="60"/>
      <c r="ACH19122" s="60"/>
      <c r="ACI19122" s="60"/>
      <c r="ACJ19122" s="60"/>
      <c r="ACK19122" s="60"/>
      <c r="ACL19122" s="60"/>
      <c r="ACM19122" s="60"/>
      <c r="ACN19122" s="60"/>
      <c r="ACO19122" s="60"/>
      <c r="ACP19122" s="60"/>
      <c r="ACQ19122" s="60"/>
      <c r="ACR19122" s="60"/>
      <c r="ACS19122" s="60"/>
      <c r="ACT19122" s="60"/>
      <c r="ACU19122" s="60"/>
      <c r="ACV19122" s="60"/>
      <c r="ACW19122" s="60"/>
      <c r="ACX19122" s="60"/>
      <c r="ACY19122" s="60">
        <v>1.1113568440163601E-2</v>
      </c>
      <c r="ACZ19122" s="60"/>
      <c r="ADA19122" s="60"/>
      <c r="ADB19122" s="60"/>
      <c r="ADC19122" s="60"/>
      <c r="ADD19122" s="60"/>
      <c r="ADE19122" s="60"/>
    </row>
    <row r="19123" spans="760:785" x14ac:dyDescent="0.25">
      <c r="ACF19123" s="60"/>
      <c r="ACG19123" s="60"/>
      <c r="ACH19123" s="60"/>
      <c r="ACI19123" s="60"/>
      <c r="ACJ19123" s="60"/>
      <c r="ACK19123" s="60"/>
      <c r="ACL19123" s="60"/>
      <c r="ACM19123" s="60"/>
      <c r="ACN19123" s="60"/>
      <c r="ACO19123" s="60"/>
      <c r="ACP19123" s="60"/>
      <c r="ACQ19123" s="60"/>
      <c r="ACR19123" s="60"/>
      <c r="ACS19123" s="60"/>
      <c r="ACT19123" s="60"/>
      <c r="ACU19123" s="60"/>
      <c r="ACV19123" s="60"/>
      <c r="ACW19123" s="60"/>
      <c r="ACX19123" s="60"/>
      <c r="ACY19123" s="60">
        <v>1.10771697518963E-2</v>
      </c>
      <c r="ACZ19123" s="60"/>
      <c r="ADA19123" s="60"/>
      <c r="ADB19123" s="60"/>
      <c r="ADC19123" s="60"/>
      <c r="ADD19123" s="60"/>
      <c r="ADE19123" s="60"/>
    </row>
    <row r="19124" spans="760:785" x14ac:dyDescent="0.25">
      <c r="ACF19124" s="60"/>
      <c r="ACG19124" s="60"/>
      <c r="ACH19124" s="60"/>
      <c r="ACI19124" s="60"/>
      <c r="ACJ19124" s="60"/>
      <c r="ACK19124" s="60"/>
      <c r="ACL19124" s="60"/>
      <c r="ACM19124" s="60"/>
      <c r="ACN19124" s="60"/>
      <c r="ACO19124" s="60"/>
      <c r="ACP19124" s="60"/>
      <c r="ACQ19124" s="60"/>
      <c r="ACR19124" s="60"/>
      <c r="ACS19124" s="60"/>
      <c r="ACT19124" s="60"/>
      <c r="ACU19124" s="60"/>
      <c r="ACV19124" s="60"/>
      <c r="ACW19124" s="60"/>
      <c r="ACX19124" s="60"/>
      <c r="ACY19124" s="60">
        <v>1.10771697518963E-2</v>
      </c>
      <c r="ACZ19124" s="60"/>
      <c r="ADA19124" s="60"/>
      <c r="ADB19124" s="60"/>
      <c r="ADC19124" s="60"/>
      <c r="ADD19124" s="60"/>
      <c r="ADE19124" s="60"/>
    </row>
    <row r="19125" spans="760:785" x14ac:dyDescent="0.25">
      <c r="ACF19125" s="60"/>
      <c r="ACG19125" s="60"/>
      <c r="ACH19125" s="60"/>
      <c r="ACI19125" s="60"/>
      <c r="ACJ19125" s="60"/>
      <c r="ACK19125" s="60"/>
      <c r="ACL19125" s="60"/>
      <c r="ACM19125" s="60"/>
      <c r="ACN19125" s="60"/>
      <c r="ACO19125" s="60"/>
      <c r="ACP19125" s="60"/>
      <c r="ACQ19125" s="60"/>
      <c r="ACR19125" s="60"/>
      <c r="ACS19125" s="60"/>
      <c r="ACT19125" s="60"/>
      <c r="ACU19125" s="60"/>
      <c r="ACV19125" s="60"/>
      <c r="ACW19125" s="60"/>
      <c r="ACX19125" s="60"/>
      <c r="ACY19125" s="60">
        <v>1.10749586962919E-2</v>
      </c>
      <c r="ACZ19125" s="60"/>
      <c r="ADA19125" s="60"/>
      <c r="ADB19125" s="60"/>
      <c r="ADC19125" s="60"/>
      <c r="ADD19125" s="60"/>
      <c r="ADE19125" s="60"/>
    </row>
    <row r="19126" spans="760:785" x14ac:dyDescent="0.25">
      <c r="ACF19126" s="60"/>
      <c r="ACG19126" s="60"/>
      <c r="ACH19126" s="60"/>
      <c r="ACI19126" s="60"/>
      <c r="ACJ19126" s="60"/>
      <c r="ACK19126" s="60"/>
      <c r="ACL19126" s="60"/>
      <c r="ACM19126" s="60"/>
      <c r="ACN19126" s="60"/>
      <c r="ACO19126" s="60"/>
      <c r="ACP19126" s="60"/>
      <c r="ACQ19126" s="60"/>
      <c r="ACR19126" s="60"/>
      <c r="ACS19126" s="60"/>
      <c r="ACT19126" s="60"/>
      <c r="ACU19126" s="60"/>
      <c r="ACV19126" s="60"/>
      <c r="ACW19126" s="60"/>
      <c r="ACX19126" s="60"/>
      <c r="ACY19126" s="60">
        <v>1.10749586962919E-2</v>
      </c>
      <c r="ACZ19126" s="60"/>
      <c r="ADA19126" s="60"/>
      <c r="ADB19126" s="60"/>
      <c r="ADC19126" s="60"/>
      <c r="ADD19126" s="60"/>
      <c r="ADE19126" s="60"/>
    </row>
    <row r="19127" spans="760:785" x14ac:dyDescent="0.25">
      <c r="ACF19127" s="60"/>
      <c r="ACG19127" s="60"/>
      <c r="ACH19127" s="60"/>
      <c r="ACI19127" s="60"/>
      <c r="ACJ19127" s="60"/>
      <c r="ACK19127" s="60"/>
      <c r="ACL19127" s="60"/>
      <c r="ACM19127" s="60"/>
      <c r="ACN19127" s="60"/>
      <c r="ACO19127" s="60"/>
      <c r="ACP19127" s="60"/>
      <c r="ACQ19127" s="60"/>
      <c r="ACR19127" s="60"/>
      <c r="ACS19127" s="60"/>
      <c r="ACT19127" s="60"/>
      <c r="ACU19127" s="60"/>
      <c r="ACV19127" s="60"/>
      <c r="ACW19127" s="60"/>
      <c r="ACX19127" s="60"/>
      <c r="ACY19127" s="60">
        <v>1.1072765448429001E-2</v>
      </c>
      <c r="ACZ19127" s="60"/>
      <c r="ADA19127" s="60"/>
      <c r="ADB19127" s="60"/>
      <c r="ADC19127" s="60"/>
      <c r="ADD19127" s="60"/>
      <c r="ADE19127" s="60"/>
    </row>
    <row r="19128" spans="760:785" x14ac:dyDescent="0.25">
      <c r="ACF19128" s="60"/>
      <c r="ACG19128" s="60"/>
      <c r="ACH19128" s="60"/>
      <c r="ACI19128" s="60"/>
      <c r="ACJ19128" s="60"/>
      <c r="ACK19128" s="60"/>
      <c r="ACL19128" s="60"/>
      <c r="ACM19128" s="60"/>
      <c r="ACN19128" s="60"/>
      <c r="ACO19128" s="60"/>
      <c r="ACP19128" s="60"/>
      <c r="ACQ19128" s="60"/>
      <c r="ACR19128" s="60"/>
      <c r="ACS19128" s="60"/>
      <c r="ACT19128" s="60"/>
      <c r="ACU19128" s="60"/>
      <c r="ACV19128" s="60"/>
      <c r="ACW19128" s="60"/>
      <c r="ACX19128" s="60"/>
      <c r="ACY19128" s="60">
        <v>1.1072765448429001E-2</v>
      </c>
      <c r="ACZ19128" s="60"/>
      <c r="ADA19128" s="60"/>
      <c r="ADB19128" s="60"/>
      <c r="ADC19128" s="60"/>
      <c r="ADD19128" s="60"/>
      <c r="ADE19128" s="60"/>
    </row>
    <row r="19129" spans="760:785" x14ac:dyDescent="0.25">
      <c r="ACF19129" s="60"/>
      <c r="ACG19129" s="60"/>
      <c r="ACH19129" s="60"/>
      <c r="ACI19129" s="60"/>
      <c r="ACJ19129" s="60"/>
      <c r="ACK19129" s="60"/>
      <c r="ACL19129" s="60"/>
      <c r="ACM19129" s="60"/>
      <c r="ACN19129" s="60"/>
      <c r="ACO19129" s="60"/>
      <c r="ACP19129" s="60"/>
      <c r="ACQ19129" s="60"/>
      <c r="ACR19129" s="60"/>
      <c r="ACS19129" s="60"/>
      <c r="ACT19129" s="60"/>
      <c r="ACU19129" s="60"/>
      <c r="ACV19129" s="60"/>
      <c r="ACW19129" s="60"/>
      <c r="ACX19129" s="60"/>
      <c r="ACY19129" s="60">
        <v>1.1072067445719201E-2</v>
      </c>
      <c r="ACZ19129" s="60"/>
      <c r="ADA19129" s="60"/>
      <c r="ADB19129" s="60"/>
      <c r="ADC19129" s="60"/>
      <c r="ADD19129" s="60"/>
      <c r="ADE19129" s="60"/>
    </row>
    <row r="19130" spans="760:785" x14ac:dyDescent="0.25">
      <c r="ACF19130" s="60"/>
      <c r="ACG19130" s="60"/>
      <c r="ACH19130" s="60"/>
      <c r="ACI19130" s="60"/>
      <c r="ACJ19130" s="60"/>
      <c r="ACK19130" s="60"/>
      <c r="ACL19130" s="60"/>
      <c r="ACM19130" s="60"/>
      <c r="ACN19130" s="60"/>
      <c r="ACO19130" s="60"/>
      <c r="ACP19130" s="60"/>
      <c r="ACQ19130" s="60"/>
      <c r="ACR19130" s="60"/>
      <c r="ACS19130" s="60"/>
      <c r="ACT19130" s="60"/>
      <c r="ACU19130" s="60"/>
      <c r="ACV19130" s="60"/>
      <c r="ACW19130" s="60"/>
      <c r="ACX19130" s="60"/>
      <c r="ACY19130" s="60">
        <v>1.1072067445719201E-2</v>
      </c>
      <c r="ACZ19130" s="60"/>
      <c r="ADA19130" s="60"/>
      <c r="ADB19130" s="60"/>
      <c r="ADC19130" s="60"/>
      <c r="ADD19130" s="60"/>
      <c r="ADE19130" s="60"/>
    </row>
    <row r="19131" spans="760:785" x14ac:dyDescent="0.25">
      <c r="ACF19131" s="60"/>
      <c r="ACG19131" s="60"/>
      <c r="ACH19131" s="60"/>
      <c r="ACI19131" s="60"/>
      <c r="ACJ19131" s="60"/>
      <c r="ACK19131" s="60"/>
      <c r="ACL19131" s="60"/>
      <c r="ACM19131" s="60"/>
      <c r="ACN19131" s="60"/>
      <c r="ACO19131" s="60"/>
      <c r="ACP19131" s="60"/>
      <c r="ACQ19131" s="60"/>
      <c r="ACR19131" s="60"/>
      <c r="ACS19131" s="60"/>
      <c r="ACT19131" s="60"/>
      <c r="ACU19131" s="60"/>
      <c r="ACV19131" s="60"/>
      <c r="ACW19131" s="60"/>
      <c r="ACX19131" s="60"/>
      <c r="ACY19131" s="60">
        <v>1.1015159152762299E-2</v>
      </c>
      <c r="ACZ19131" s="60"/>
      <c r="ADA19131" s="60"/>
      <c r="ADB19131" s="60"/>
      <c r="ADC19131" s="60"/>
      <c r="ADD19131" s="60"/>
      <c r="ADE19131" s="60"/>
    </row>
    <row r="19132" spans="760:785" x14ac:dyDescent="0.25">
      <c r="ACF19132" s="60"/>
      <c r="ACG19132" s="60"/>
      <c r="ACH19132" s="60"/>
      <c r="ACI19132" s="60"/>
      <c r="ACJ19132" s="60"/>
      <c r="ACK19132" s="60"/>
      <c r="ACL19132" s="60"/>
      <c r="ACM19132" s="60"/>
      <c r="ACN19132" s="60"/>
      <c r="ACO19132" s="60"/>
      <c r="ACP19132" s="60"/>
      <c r="ACQ19132" s="60"/>
      <c r="ACR19132" s="60"/>
      <c r="ACS19132" s="60"/>
      <c r="ACT19132" s="60"/>
      <c r="ACU19132" s="60"/>
      <c r="ACV19132" s="60"/>
      <c r="ACW19132" s="60"/>
      <c r="ACX19132" s="60"/>
      <c r="ACY19132" s="60">
        <v>1.1015159152762299E-2</v>
      </c>
      <c r="ACZ19132" s="60"/>
      <c r="ADA19132" s="60"/>
      <c r="ADB19132" s="60"/>
      <c r="ADC19132" s="60"/>
      <c r="ADD19132" s="60"/>
      <c r="ADE19132" s="60"/>
    </row>
    <row r="19133" spans="760:785" x14ac:dyDescent="0.25">
      <c r="ACF19133" s="60"/>
      <c r="ACG19133" s="60"/>
      <c r="ACH19133" s="60"/>
      <c r="ACI19133" s="60"/>
      <c r="ACJ19133" s="60"/>
      <c r="ACK19133" s="60"/>
      <c r="ACL19133" s="60"/>
      <c r="ACM19133" s="60"/>
      <c r="ACN19133" s="60"/>
      <c r="ACO19133" s="60"/>
      <c r="ACP19133" s="60"/>
      <c r="ACQ19133" s="60"/>
      <c r="ACR19133" s="60"/>
      <c r="ACS19133" s="60"/>
      <c r="ACT19133" s="60"/>
      <c r="ACU19133" s="60"/>
      <c r="ACV19133" s="60"/>
      <c r="ACW19133" s="60"/>
      <c r="ACX19133" s="60"/>
      <c r="ACY19133" s="60">
        <v>1.10024174360191E-2</v>
      </c>
      <c r="ACZ19133" s="60"/>
      <c r="ADA19133" s="60"/>
      <c r="ADB19133" s="60"/>
      <c r="ADC19133" s="60"/>
      <c r="ADD19133" s="60"/>
      <c r="ADE19133" s="60"/>
    </row>
    <row r="19134" spans="760:785" x14ac:dyDescent="0.25">
      <c r="ACF19134" s="60"/>
      <c r="ACG19134" s="60"/>
      <c r="ACH19134" s="60"/>
      <c r="ACI19134" s="60"/>
      <c r="ACJ19134" s="60"/>
      <c r="ACK19134" s="60"/>
      <c r="ACL19134" s="60"/>
      <c r="ACM19134" s="60"/>
      <c r="ACN19134" s="60"/>
      <c r="ACO19134" s="60"/>
      <c r="ACP19134" s="60"/>
      <c r="ACQ19134" s="60"/>
      <c r="ACR19134" s="60"/>
      <c r="ACS19134" s="60"/>
      <c r="ACT19134" s="60"/>
      <c r="ACU19134" s="60"/>
      <c r="ACV19134" s="60"/>
      <c r="ACW19134" s="60"/>
      <c r="ACX19134" s="60"/>
      <c r="ACY19134" s="60">
        <v>1.10024174360191E-2</v>
      </c>
      <c r="ACZ19134" s="60"/>
      <c r="ADA19134" s="60"/>
      <c r="ADB19134" s="60"/>
      <c r="ADC19134" s="60"/>
      <c r="ADD19134" s="60"/>
      <c r="ADE19134" s="60"/>
    </row>
    <row r="19135" spans="760:785" x14ac:dyDescent="0.25">
      <c r="ACF19135" s="60"/>
      <c r="ACG19135" s="60"/>
      <c r="ACH19135" s="60"/>
      <c r="ACI19135" s="60"/>
      <c r="ACJ19135" s="60"/>
      <c r="ACK19135" s="60"/>
      <c r="ACL19135" s="60"/>
      <c r="ACM19135" s="60"/>
      <c r="ACN19135" s="60"/>
      <c r="ACO19135" s="60"/>
      <c r="ACP19135" s="60"/>
      <c r="ACQ19135" s="60"/>
      <c r="ACR19135" s="60"/>
      <c r="ACS19135" s="60"/>
      <c r="ACT19135" s="60"/>
      <c r="ACU19135" s="60"/>
      <c r="ACV19135" s="60"/>
      <c r="ACW19135" s="60"/>
      <c r="ACX19135" s="60"/>
      <c r="ACY19135" s="60">
        <v>1.0966246741488E-2</v>
      </c>
      <c r="ACZ19135" s="60"/>
      <c r="ADA19135" s="60"/>
      <c r="ADB19135" s="60"/>
      <c r="ADC19135" s="60"/>
      <c r="ADD19135" s="60"/>
      <c r="ADE19135" s="60"/>
    </row>
    <row r="19136" spans="760:785" x14ac:dyDescent="0.25">
      <c r="ACF19136" s="60"/>
      <c r="ACG19136" s="60"/>
      <c r="ACH19136" s="60"/>
      <c r="ACI19136" s="60"/>
      <c r="ACJ19136" s="60"/>
      <c r="ACK19136" s="60"/>
      <c r="ACL19136" s="60"/>
      <c r="ACM19136" s="60"/>
      <c r="ACN19136" s="60"/>
      <c r="ACO19136" s="60"/>
      <c r="ACP19136" s="60"/>
      <c r="ACQ19136" s="60"/>
      <c r="ACR19136" s="60"/>
      <c r="ACS19136" s="60"/>
      <c r="ACT19136" s="60"/>
      <c r="ACU19136" s="60"/>
      <c r="ACV19136" s="60"/>
      <c r="ACW19136" s="60"/>
      <c r="ACX19136" s="60"/>
      <c r="ACY19136" s="60">
        <v>1.0966246741488E-2</v>
      </c>
      <c r="ACZ19136" s="60"/>
      <c r="ADA19136" s="60"/>
      <c r="ADB19136" s="60"/>
      <c r="ADC19136" s="60"/>
      <c r="ADD19136" s="60"/>
      <c r="ADE19136" s="60"/>
    </row>
    <row r="19137" spans="760:785" x14ac:dyDescent="0.25">
      <c r="ACF19137" s="60"/>
      <c r="ACG19137" s="60"/>
      <c r="ACH19137" s="60"/>
      <c r="ACI19137" s="60"/>
      <c r="ACJ19137" s="60"/>
      <c r="ACK19137" s="60"/>
      <c r="ACL19137" s="60"/>
      <c r="ACM19137" s="60"/>
      <c r="ACN19137" s="60"/>
      <c r="ACO19137" s="60"/>
      <c r="ACP19137" s="60"/>
      <c r="ACQ19137" s="60"/>
      <c r="ACR19137" s="60"/>
      <c r="ACS19137" s="60"/>
      <c r="ACT19137" s="60"/>
      <c r="ACU19137" s="60"/>
      <c r="ACV19137" s="60"/>
      <c r="ACW19137" s="60"/>
      <c r="ACX19137" s="60"/>
      <c r="ACY19137" s="60">
        <v>1.0941944244855201E-2</v>
      </c>
      <c r="ACZ19137" s="60"/>
      <c r="ADA19137" s="60"/>
      <c r="ADB19137" s="60"/>
      <c r="ADC19137" s="60"/>
      <c r="ADD19137" s="60"/>
      <c r="ADE19137" s="60"/>
    </row>
    <row r="19138" spans="760:785" x14ac:dyDescent="0.25">
      <c r="ACF19138" s="60"/>
      <c r="ACG19138" s="60"/>
      <c r="ACH19138" s="60"/>
      <c r="ACI19138" s="60"/>
      <c r="ACJ19138" s="60"/>
      <c r="ACK19138" s="60"/>
      <c r="ACL19138" s="60"/>
      <c r="ACM19138" s="60"/>
      <c r="ACN19138" s="60"/>
      <c r="ACO19138" s="60"/>
      <c r="ACP19138" s="60"/>
      <c r="ACQ19138" s="60"/>
      <c r="ACR19138" s="60"/>
      <c r="ACS19138" s="60"/>
      <c r="ACT19138" s="60"/>
      <c r="ACU19138" s="60"/>
      <c r="ACV19138" s="60"/>
      <c r="ACW19138" s="60"/>
      <c r="ACX19138" s="60"/>
      <c r="ACY19138" s="60">
        <v>1.0941944244855201E-2</v>
      </c>
      <c r="ACZ19138" s="60"/>
      <c r="ADA19138" s="60"/>
      <c r="ADB19138" s="60"/>
      <c r="ADC19138" s="60"/>
      <c r="ADD19138" s="60"/>
      <c r="ADE19138" s="60"/>
    </row>
    <row r="19139" spans="760:785" x14ac:dyDescent="0.25">
      <c r="ACF19139" s="60"/>
      <c r="ACG19139" s="60"/>
      <c r="ACH19139" s="60"/>
      <c r="ACI19139" s="60"/>
      <c r="ACJ19139" s="60"/>
      <c r="ACK19139" s="60"/>
      <c r="ACL19139" s="60"/>
      <c r="ACM19139" s="60"/>
      <c r="ACN19139" s="60"/>
      <c r="ACO19139" s="60"/>
      <c r="ACP19139" s="60"/>
      <c r="ACQ19139" s="60"/>
      <c r="ACR19139" s="60"/>
      <c r="ACS19139" s="60"/>
      <c r="ACT19139" s="60"/>
      <c r="ACU19139" s="60"/>
      <c r="ACV19139" s="60"/>
      <c r="ACW19139" s="60"/>
      <c r="ACX19139" s="60"/>
      <c r="ACY19139" s="60">
        <v>1.0922961645563599E-2</v>
      </c>
      <c r="ACZ19139" s="60"/>
      <c r="ADA19139" s="60"/>
      <c r="ADB19139" s="60"/>
      <c r="ADC19139" s="60"/>
      <c r="ADD19139" s="60"/>
      <c r="ADE19139" s="60"/>
    </row>
    <row r="19140" spans="760:785" x14ac:dyDescent="0.25">
      <c r="ACF19140" s="60"/>
      <c r="ACG19140" s="60"/>
      <c r="ACH19140" s="60"/>
      <c r="ACI19140" s="60"/>
      <c r="ACJ19140" s="60"/>
      <c r="ACK19140" s="60"/>
      <c r="ACL19140" s="60"/>
      <c r="ACM19140" s="60"/>
      <c r="ACN19140" s="60"/>
      <c r="ACO19140" s="60"/>
      <c r="ACP19140" s="60"/>
      <c r="ACQ19140" s="60"/>
      <c r="ACR19140" s="60"/>
      <c r="ACS19140" s="60"/>
      <c r="ACT19140" s="60"/>
      <c r="ACU19140" s="60"/>
      <c r="ACV19140" s="60"/>
      <c r="ACW19140" s="60"/>
      <c r="ACX19140" s="60"/>
      <c r="ACY19140" s="60">
        <v>1.0922961645563599E-2</v>
      </c>
      <c r="ACZ19140" s="60"/>
      <c r="ADA19140" s="60"/>
      <c r="ADB19140" s="60"/>
      <c r="ADC19140" s="60"/>
      <c r="ADD19140" s="60"/>
      <c r="ADE19140" s="60"/>
    </row>
    <row r="19141" spans="760:785" x14ac:dyDescent="0.25">
      <c r="ACF19141" s="60"/>
      <c r="ACG19141" s="60"/>
      <c r="ACH19141" s="60"/>
      <c r="ACI19141" s="60"/>
      <c r="ACJ19141" s="60"/>
      <c r="ACK19141" s="60"/>
      <c r="ACL19141" s="60"/>
      <c r="ACM19141" s="60"/>
      <c r="ACN19141" s="60"/>
      <c r="ACO19141" s="60"/>
      <c r="ACP19141" s="60"/>
      <c r="ACQ19141" s="60"/>
      <c r="ACR19141" s="60"/>
      <c r="ACS19141" s="60"/>
      <c r="ACT19141" s="60"/>
      <c r="ACU19141" s="60"/>
      <c r="ACV19141" s="60"/>
      <c r="ACW19141" s="60"/>
      <c r="ACX19141" s="60"/>
      <c r="ACY19141" s="60">
        <v>1.09043417616085E-2</v>
      </c>
      <c r="ACZ19141" s="60"/>
      <c r="ADA19141" s="60"/>
      <c r="ADB19141" s="60"/>
      <c r="ADC19141" s="60"/>
      <c r="ADD19141" s="60"/>
      <c r="ADE19141" s="60"/>
    </row>
    <row r="19142" spans="760:785" x14ac:dyDescent="0.25">
      <c r="ACF19142" s="60"/>
      <c r="ACG19142" s="60"/>
      <c r="ACH19142" s="60"/>
      <c r="ACI19142" s="60"/>
      <c r="ACJ19142" s="60"/>
      <c r="ACK19142" s="60"/>
      <c r="ACL19142" s="60"/>
      <c r="ACM19142" s="60"/>
      <c r="ACN19142" s="60"/>
      <c r="ACO19142" s="60"/>
      <c r="ACP19142" s="60"/>
      <c r="ACQ19142" s="60"/>
      <c r="ACR19142" s="60"/>
      <c r="ACS19142" s="60"/>
      <c r="ACT19142" s="60"/>
      <c r="ACU19142" s="60"/>
      <c r="ACV19142" s="60"/>
      <c r="ACW19142" s="60"/>
      <c r="ACX19142" s="60"/>
      <c r="ACY19142" s="60">
        <v>1.09043417616085E-2</v>
      </c>
      <c r="ACZ19142" s="60"/>
      <c r="ADA19142" s="60"/>
      <c r="ADB19142" s="60"/>
      <c r="ADC19142" s="60"/>
      <c r="ADD19142" s="60"/>
      <c r="ADE19142" s="60"/>
    </row>
    <row r="19143" spans="760:785" x14ac:dyDescent="0.25">
      <c r="ACF19143" s="60"/>
      <c r="ACG19143" s="60"/>
      <c r="ACH19143" s="60"/>
      <c r="ACI19143" s="60"/>
      <c r="ACJ19143" s="60"/>
      <c r="ACK19143" s="60"/>
      <c r="ACL19143" s="60"/>
      <c r="ACM19143" s="60"/>
      <c r="ACN19143" s="60"/>
      <c r="ACO19143" s="60"/>
      <c r="ACP19143" s="60"/>
      <c r="ACQ19143" s="60"/>
      <c r="ACR19143" s="60"/>
      <c r="ACS19143" s="60"/>
      <c r="ACT19143" s="60"/>
      <c r="ACU19143" s="60"/>
      <c r="ACV19143" s="60"/>
      <c r="ACW19143" s="60"/>
      <c r="ACX19143" s="60"/>
      <c r="ACY19143" s="60">
        <v>1.0894237969416101E-2</v>
      </c>
      <c r="ACZ19143" s="60"/>
      <c r="ADA19143" s="60"/>
      <c r="ADB19143" s="60"/>
      <c r="ADC19143" s="60"/>
      <c r="ADD19143" s="60"/>
      <c r="ADE19143" s="60"/>
    </row>
    <row r="19144" spans="760:785" x14ac:dyDescent="0.25">
      <c r="ACF19144" s="60"/>
      <c r="ACG19144" s="60"/>
      <c r="ACH19144" s="60"/>
      <c r="ACI19144" s="60"/>
      <c r="ACJ19144" s="60"/>
      <c r="ACK19144" s="60"/>
      <c r="ACL19144" s="60"/>
      <c r="ACM19144" s="60"/>
      <c r="ACN19144" s="60"/>
      <c r="ACO19144" s="60"/>
      <c r="ACP19144" s="60"/>
      <c r="ACQ19144" s="60"/>
      <c r="ACR19144" s="60"/>
      <c r="ACS19144" s="60"/>
      <c r="ACT19144" s="60"/>
      <c r="ACU19144" s="60"/>
      <c r="ACV19144" s="60"/>
      <c r="ACW19144" s="60"/>
      <c r="ACX19144" s="60"/>
      <c r="ACY19144" s="60">
        <v>1.0894237969416101E-2</v>
      </c>
      <c r="ACZ19144" s="60"/>
      <c r="ADA19144" s="60"/>
      <c r="ADB19144" s="60"/>
      <c r="ADC19144" s="60"/>
      <c r="ADD19144" s="60"/>
      <c r="ADE19144" s="60"/>
    </row>
    <row r="19145" spans="760:785" x14ac:dyDescent="0.25">
      <c r="ACF19145" s="60"/>
      <c r="ACG19145" s="60"/>
      <c r="ACH19145" s="60"/>
      <c r="ACI19145" s="60"/>
      <c r="ACJ19145" s="60"/>
      <c r="ACK19145" s="60"/>
      <c r="ACL19145" s="60"/>
      <c r="ACM19145" s="60"/>
      <c r="ACN19145" s="60"/>
      <c r="ACO19145" s="60"/>
      <c r="ACP19145" s="60"/>
      <c r="ACQ19145" s="60"/>
      <c r="ACR19145" s="60"/>
      <c r="ACS19145" s="60"/>
      <c r="ACT19145" s="60"/>
      <c r="ACU19145" s="60"/>
      <c r="ACV19145" s="60"/>
      <c r="ACW19145" s="60"/>
      <c r="ACX19145" s="60"/>
      <c r="ACY19145" s="60">
        <v>1.0874160808255101E-2</v>
      </c>
      <c r="ACZ19145" s="60"/>
      <c r="ADA19145" s="60"/>
      <c r="ADB19145" s="60"/>
      <c r="ADC19145" s="60"/>
      <c r="ADD19145" s="60"/>
      <c r="ADE19145" s="60"/>
    </row>
    <row r="19146" spans="760:785" x14ac:dyDescent="0.25">
      <c r="ACF19146" s="60"/>
      <c r="ACG19146" s="60"/>
      <c r="ACH19146" s="60"/>
      <c r="ACI19146" s="60"/>
      <c r="ACJ19146" s="60"/>
      <c r="ACK19146" s="60"/>
      <c r="ACL19146" s="60"/>
      <c r="ACM19146" s="60"/>
      <c r="ACN19146" s="60"/>
      <c r="ACO19146" s="60"/>
      <c r="ACP19146" s="60"/>
      <c r="ACQ19146" s="60"/>
      <c r="ACR19146" s="60"/>
      <c r="ACS19146" s="60"/>
      <c r="ACT19146" s="60"/>
      <c r="ACU19146" s="60"/>
      <c r="ACV19146" s="60"/>
      <c r="ACW19146" s="60"/>
      <c r="ACX19146" s="60"/>
      <c r="ACY19146" s="60">
        <v>1.0874160808255101E-2</v>
      </c>
      <c r="ACZ19146" s="60"/>
      <c r="ADA19146" s="60"/>
      <c r="ADB19146" s="60"/>
      <c r="ADC19146" s="60"/>
      <c r="ADD19146" s="60"/>
      <c r="ADE19146" s="60"/>
    </row>
    <row r="19147" spans="760:785" x14ac:dyDescent="0.25">
      <c r="ACF19147" s="60"/>
      <c r="ACG19147" s="60"/>
      <c r="ACH19147" s="60"/>
      <c r="ACI19147" s="60"/>
      <c r="ACJ19147" s="60"/>
      <c r="ACK19147" s="60"/>
      <c r="ACL19147" s="60"/>
      <c r="ACM19147" s="60"/>
      <c r="ACN19147" s="60"/>
      <c r="ACO19147" s="60"/>
      <c r="ACP19147" s="60"/>
      <c r="ACQ19147" s="60"/>
      <c r="ACR19147" s="60"/>
      <c r="ACS19147" s="60"/>
      <c r="ACT19147" s="60"/>
      <c r="ACU19147" s="60"/>
      <c r="ACV19147" s="60"/>
      <c r="ACW19147" s="60"/>
      <c r="ACX19147" s="60"/>
      <c r="ACY19147" s="60">
        <v>1.08588597798974E-2</v>
      </c>
      <c r="ACZ19147" s="60"/>
      <c r="ADA19147" s="60"/>
      <c r="ADB19147" s="60"/>
      <c r="ADC19147" s="60"/>
      <c r="ADD19147" s="60"/>
      <c r="ADE19147" s="60"/>
    </row>
    <row r="19148" spans="760:785" x14ac:dyDescent="0.25">
      <c r="ACF19148" s="60"/>
      <c r="ACG19148" s="60"/>
      <c r="ACH19148" s="60"/>
      <c r="ACI19148" s="60"/>
      <c r="ACJ19148" s="60"/>
      <c r="ACK19148" s="60"/>
      <c r="ACL19148" s="60"/>
      <c r="ACM19148" s="60"/>
      <c r="ACN19148" s="60"/>
      <c r="ACO19148" s="60"/>
      <c r="ACP19148" s="60"/>
      <c r="ACQ19148" s="60"/>
      <c r="ACR19148" s="60"/>
      <c r="ACS19148" s="60"/>
      <c r="ACT19148" s="60"/>
      <c r="ACU19148" s="60"/>
      <c r="ACV19148" s="60"/>
      <c r="ACW19148" s="60"/>
      <c r="ACX19148" s="60"/>
      <c r="ACY19148" s="60">
        <v>1.08588597798974E-2</v>
      </c>
      <c r="ACZ19148" s="60"/>
      <c r="ADA19148" s="60"/>
      <c r="ADB19148" s="60"/>
      <c r="ADC19148" s="60"/>
      <c r="ADD19148" s="60"/>
      <c r="ADE19148" s="60"/>
    </row>
    <row r="19149" spans="760:785" x14ac:dyDescent="0.25">
      <c r="ACF19149" s="60"/>
      <c r="ACG19149" s="60"/>
      <c r="ACH19149" s="60"/>
      <c r="ACI19149" s="60"/>
      <c r="ACJ19149" s="60"/>
      <c r="ACK19149" s="60"/>
      <c r="ACL19149" s="60"/>
      <c r="ACM19149" s="60"/>
      <c r="ACN19149" s="60"/>
      <c r="ACO19149" s="60"/>
      <c r="ACP19149" s="60"/>
      <c r="ACQ19149" s="60"/>
      <c r="ACR19149" s="60"/>
      <c r="ACS19149" s="60"/>
      <c r="ACT19149" s="60"/>
      <c r="ACU19149" s="60"/>
      <c r="ACV19149" s="60"/>
      <c r="ACW19149" s="60"/>
      <c r="ACX19149" s="60"/>
      <c r="ACY19149" s="60">
        <v>1.0847743585484401E-2</v>
      </c>
      <c r="ACZ19149" s="60"/>
      <c r="ADA19149" s="60"/>
      <c r="ADB19149" s="60"/>
      <c r="ADC19149" s="60"/>
      <c r="ADD19149" s="60"/>
      <c r="ADE19149" s="60"/>
    </row>
    <row r="19150" spans="760:785" x14ac:dyDescent="0.25">
      <c r="ACF19150" s="60"/>
      <c r="ACG19150" s="60"/>
      <c r="ACH19150" s="60"/>
      <c r="ACI19150" s="60"/>
      <c r="ACJ19150" s="60"/>
      <c r="ACK19150" s="60"/>
      <c r="ACL19150" s="60"/>
      <c r="ACM19150" s="60"/>
      <c r="ACN19150" s="60"/>
      <c r="ACO19150" s="60"/>
      <c r="ACP19150" s="60"/>
      <c r="ACQ19150" s="60"/>
      <c r="ACR19150" s="60"/>
      <c r="ACS19150" s="60"/>
      <c r="ACT19150" s="60"/>
      <c r="ACU19150" s="60"/>
      <c r="ACV19150" s="60"/>
      <c r="ACW19150" s="60"/>
      <c r="ACX19150" s="60"/>
      <c r="ACY19150" s="60">
        <v>1.0847743585484401E-2</v>
      </c>
      <c r="ACZ19150" s="60"/>
      <c r="ADA19150" s="60"/>
      <c r="ADB19150" s="60"/>
      <c r="ADC19150" s="60"/>
      <c r="ADD19150" s="60"/>
      <c r="ADE19150" s="60"/>
    </row>
    <row r="19151" spans="760:785" x14ac:dyDescent="0.25">
      <c r="ACF19151" s="60"/>
      <c r="ACG19151" s="60"/>
      <c r="ACH19151" s="60"/>
      <c r="ACI19151" s="60"/>
      <c r="ACJ19151" s="60"/>
      <c r="ACK19151" s="60"/>
      <c r="ACL19151" s="60"/>
      <c r="ACM19151" s="60"/>
      <c r="ACN19151" s="60"/>
      <c r="ACO19151" s="60"/>
      <c r="ACP19151" s="60"/>
      <c r="ACQ19151" s="60"/>
      <c r="ACR19151" s="60"/>
      <c r="ACS19151" s="60"/>
      <c r="ACT19151" s="60"/>
      <c r="ACU19151" s="60"/>
      <c r="ACV19151" s="60"/>
      <c r="ACW19151" s="60"/>
      <c r="ACX19151" s="60"/>
      <c r="ACY19151" s="60">
        <v>1.08329052322474E-2</v>
      </c>
      <c r="ACZ19151" s="60"/>
      <c r="ADA19151" s="60"/>
      <c r="ADB19151" s="60"/>
      <c r="ADC19151" s="60"/>
      <c r="ADD19151" s="60"/>
      <c r="ADE19151" s="60"/>
    </row>
    <row r="19152" spans="760:785" x14ac:dyDescent="0.25">
      <c r="ACF19152" s="60"/>
      <c r="ACG19152" s="60"/>
      <c r="ACH19152" s="60"/>
      <c r="ACI19152" s="60"/>
      <c r="ACJ19152" s="60"/>
      <c r="ACK19152" s="60"/>
      <c r="ACL19152" s="60"/>
      <c r="ACM19152" s="60"/>
      <c r="ACN19152" s="60"/>
      <c r="ACO19152" s="60"/>
      <c r="ACP19152" s="60"/>
      <c r="ACQ19152" s="60"/>
      <c r="ACR19152" s="60"/>
      <c r="ACS19152" s="60"/>
      <c r="ACT19152" s="60"/>
      <c r="ACU19152" s="60"/>
      <c r="ACV19152" s="60"/>
      <c r="ACW19152" s="60"/>
      <c r="ACX19152" s="60"/>
      <c r="ACY19152" s="60">
        <v>1.08329052322474E-2</v>
      </c>
      <c r="ACZ19152" s="60"/>
      <c r="ADA19152" s="60"/>
      <c r="ADB19152" s="60"/>
      <c r="ADC19152" s="60"/>
      <c r="ADD19152" s="60"/>
      <c r="ADE19152" s="60"/>
    </row>
    <row r="19153" spans="760:785" x14ac:dyDescent="0.25">
      <c r="ACF19153" s="60"/>
      <c r="ACG19153" s="60"/>
      <c r="ACH19153" s="60"/>
      <c r="ACI19153" s="60"/>
      <c r="ACJ19153" s="60"/>
      <c r="ACK19153" s="60"/>
      <c r="ACL19153" s="60"/>
      <c r="ACM19153" s="60"/>
      <c r="ACN19153" s="60"/>
      <c r="ACO19153" s="60"/>
      <c r="ACP19153" s="60"/>
      <c r="ACQ19153" s="60"/>
      <c r="ACR19153" s="60"/>
      <c r="ACS19153" s="60"/>
      <c r="ACT19153" s="60"/>
      <c r="ACU19153" s="60"/>
      <c r="ACV19153" s="60"/>
      <c r="ACW19153" s="60"/>
      <c r="ACX19153" s="60"/>
      <c r="ACY19153" s="60">
        <v>1.0791541783612401E-2</v>
      </c>
      <c r="ACZ19153" s="60"/>
      <c r="ADA19153" s="60"/>
      <c r="ADB19153" s="60"/>
      <c r="ADC19153" s="60"/>
      <c r="ADD19153" s="60"/>
      <c r="ADE19153" s="60"/>
    </row>
    <row r="19154" spans="760:785" x14ac:dyDescent="0.25">
      <c r="ACF19154" s="60"/>
      <c r="ACG19154" s="60"/>
      <c r="ACH19154" s="60"/>
      <c r="ACI19154" s="60"/>
      <c r="ACJ19154" s="60"/>
      <c r="ACK19154" s="60"/>
      <c r="ACL19154" s="60"/>
      <c r="ACM19154" s="60"/>
      <c r="ACN19154" s="60"/>
      <c r="ACO19154" s="60"/>
      <c r="ACP19154" s="60"/>
      <c r="ACQ19154" s="60"/>
      <c r="ACR19154" s="60"/>
      <c r="ACS19154" s="60"/>
      <c r="ACT19154" s="60"/>
      <c r="ACU19154" s="60"/>
      <c r="ACV19154" s="60"/>
      <c r="ACW19154" s="60"/>
      <c r="ACX19154" s="60"/>
      <c r="ACY19154" s="60">
        <v>1.0791541783612401E-2</v>
      </c>
      <c r="ACZ19154" s="60"/>
      <c r="ADA19154" s="60"/>
      <c r="ADB19154" s="60"/>
      <c r="ADC19154" s="60"/>
      <c r="ADD19154" s="60"/>
      <c r="ADE19154" s="60"/>
    </row>
    <row r="19155" spans="760:785" x14ac:dyDescent="0.25">
      <c r="ACF19155" s="60"/>
      <c r="ACG19155" s="60"/>
      <c r="ACH19155" s="60"/>
      <c r="ACI19155" s="60"/>
      <c r="ACJ19155" s="60"/>
      <c r="ACK19155" s="60"/>
      <c r="ACL19155" s="60"/>
      <c r="ACM19155" s="60"/>
      <c r="ACN19155" s="60"/>
      <c r="ACO19155" s="60"/>
      <c r="ACP19155" s="60"/>
      <c r="ACQ19155" s="60"/>
      <c r="ACR19155" s="60"/>
      <c r="ACS19155" s="60"/>
      <c r="ACT19155" s="60"/>
      <c r="ACU19155" s="60"/>
      <c r="ACV19155" s="60"/>
      <c r="ACW19155" s="60"/>
      <c r="ACX19155" s="60"/>
      <c r="ACY19155" s="60">
        <v>1.07904461160692E-2</v>
      </c>
      <c r="ACZ19155" s="60"/>
      <c r="ADA19155" s="60"/>
      <c r="ADB19155" s="60"/>
      <c r="ADC19155" s="60"/>
      <c r="ADD19155" s="60"/>
      <c r="ADE19155" s="60"/>
    </row>
    <row r="19156" spans="760:785" x14ac:dyDescent="0.25">
      <c r="ACF19156" s="60"/>
      <c r="ACG19156" s="60"/>
      <c r="ACH19156" s="60"/>
      <c r="ACI19156" s="60"/>
      <c r="ACJ19156" s="60"/>
      <c r="ACK19156" s="60"/>
      <c r="ACL19156" s="60"/>
      <c r="ACM19156" s="60"/>
      <c r="ACN19156" s="60"/>
      <c r="ACO19156" s="60"/>
      <c r="ACP19156" s="60"/>
      <c r="ACQ19156" s="60"/>
      <c r="ACR19156" s="60"/>
      <c r="ACS19156" s="60"/>
      <c r="ACT19156" s="60"/>
      <c r="ACU19156" s="60"/>
      <c r="ACV19156" s="60"/>
      <c r="ACW19156" s="60"/>
      <c r="ACX19156" s="60"/>
      <c r="ACY19156" s="60">
        <v>1.07904461160692E-2</v>
      </c>
      <c r="ACZ19156" s="60"/>
      <c r="ADA19156" s="60"/>
      <c r="ADB19156" s="60"/>
      <c r="ADC19156" s="60"/>
      <c r="ADD19156" s="60"/>
      <c r="ADE19156" s="60"/>
    </row>
    <row r="19157" spans="760:785" x14ac:dyDescent="0.25">
      <c r="ACF19157" s="60"/>
      <c r="ACG19157" s="60"/>
      <c r="ACH19157" s="60"/>
      <c r="ACI19157" s="60"/>
      <c r="ACJ19157" s="60"/>
      <c r="ACK19157" s="60"/>
      <c r="ACL19157" s="60"/>
      <c r="ACM19157" s="60"/>
      <c r="ACN19157" s="60"/>
      <c r="ACO19157" s="60"/>
      <c r="ACP19157" s="60"/>
      <c r="ACQ19157" s="60"/>
      <c r="ACR19157" s="60"/>
      <c r="ACS19157" s="60"/>
      <c r="ACT19157" s="60"/>
      <c r="ACU19157" s="60"/>
      <c r="ACV19157" s="60"/>
      <c r="ACW19157" s="60"/>
      <c r="ACX19157" s="60"/>
      <c r="ACY19157" s="60">
        <v>1.07767352468326E-2</v>
      </c>
      <c r="ACZ19157" s="60"/>
      <c r="ADA19157" s="60"/>
      <c r="ADB19157" s="60"/>
      <c r="ADC19157" s="60"/>
      <c r="ADD19157" s="60"/>
      <c r="ADE19157" s="60"/>
    </row>
    <row r="19158" spans="760:785" x14ac:dyDescent="0.25">
      <c r="ACF19158" s="60"/>
      <c r="ACG19158" s="60"/>
      <c r="ACH19158" s="60"/>
      <c r="ACI19158" s="60"/>
      <c r="ACJ19158" s="60"/>
      <c r="ACK19158" s="60"/>
      <c r="ACL19158" s="60"/>
      <c r="ACM19158" s="60"/>
      <c r="ACN19158" s="60"/>
      <c r="ACO19158" s="60"/>
      <c r="ACP19158" s="60"/>
      <c r="ACQ19158" s="60"/>
      <c r="ACR19158" s="60"/>
      <c r="ACS19158" s="60"/>
      <c r="ACT19158" s="60"/>
      <c r="ACU19158" s="60"/>
      <c r="ACV19158" s="60"/>
      <c r="ACW19158" s="60"/>
      <c r="ACX19158" s="60"/>
      <c r="ACY19158" s="60">
        <v>1.07767352468326E-2</v>
      </c>
      <c r="ACZ19158" s="60"/>
      <c r="ADA19158" s="60"/>
      <c r="ADB19158" s="60"/>
      <c r="ADC19158" s="60"/>
      <c r="ADD19158" s="60"/>
      <c r="ADE19158" s="60"/>
    </row>
    <row r="19159" spans="760:785" x14ac:dyDescent="0.25">
      <c r="ACF19159" s="60"/>
      <c r="ACG19159" s="60"/>
      <c r="ACH19159" s="60"/>
      <c r="ACI19159" s="60"/>
      <c r="ACJ19159" s="60"/>
      <c r="ACK19159" s="60"/>
      <c r="ACL19159" s="60"/>
      <c r="ACM19159" s="60"/>
      <c r="ACN19159" s="60"/>
      <c r="ACO19159" s="60"/>
      <c r="ACP19159" s="60"/>
      <c r="ACQ19159" s="60"/>
      <c r="ACR19159" s="60"/>
      <c r="ACS19159" s="60"/>
      <c r="ACT19159" s="60"/>
      <c r="ACU19159" s="60"/>
      <c r="ACV19159" s="60"/>
      <c r="ACW19159" s="60"/>
      <c r="ACX19159" s="60"/>
      <c r="ACY19159" s="60">
        <v>1.0682109109782E-2</v>
      </c>
      <c r="ACZ19159" s="60"/>
      <c r="ADA19159" s="60"/>
      <c r="ADB19159" s="60"/>
      <c r="ADC19159" s="60"/>
      <c r="ADD19159" s="60"/>
      <c r="ADE19159" s="60"/>
    </row>
    <row r="19160" spans="760:785" x14ac:dyDescent="0.25">
      <c r="ACF19160" s="60"/>
      <c r="ACG19160" s="60"/>
      <c r="ACH19160" s="60"/>
      <c r="ACI19160" s="60"/>
      <c r="ACJ19160" s="60"/>
      <c r="ACK19160" s="60"/>
      <c r="ACL19160" s="60"/>
      <c r="ACM19160" s="60"/>
      <c r="ACN19160" s="60"/>
      <c r="ACO19160" s="60"/>
      <c r="ACP19160" s="60"/>
      <c r="ACQ19160" s="60"/>
      <c r="ACR19160" s="60"/>
      <c r="ACS19160" s="60"/>
      <c r="ACT19160" s="60"/>
      <c r="ACU19160" s="60"/>
      <c r="ACV19160" s="60"/>
      <c r="ACW19160" s="60"/>
      <c r="ACX19160" s="60"/>
      <c r="ACY19160" s="60">
        <v>1.0682109109782E-2</v>
      </c>
      <c r="ACZ19160" s="60"/>
      <c r="ADA19160" s="60"/>
      <c r="ADB19160" s="60"/>
      <c r="ADC19160" s="60"/>
      <c r="ADD19160" s="60"/>
      <c r="ADE19160" s="60"/>
    </row>
    <row r="19161" spans="760:785" x14ac:dyDescent="0.25">
      <c r="ACF19161" s="60"/>
      <c r="ACG19161" s="60"/>
      <c r="ACH19161" s="60"/>
      <c r="ACI19161" s="60"/>
      <c r="ACJ19161" s="60"/>
      <c r="ACK19161" s="60"/>
      <c r="ACL19161" s="60"/>
      <c r="ACM19161" s="60"/>
      <c r="ACN19161" s="60"/>
      <c r="ACO19161" s="60"/>
      <c r="ACP19161" s="60"/>
      <c r="ACQ19161" s="60"/>
      <c r="ACR19161" s="60"/>
      <c r="ACS19161" s="60"/>
      <c r="ACT19161" s="60"/>
      <c r="ACU19161" s="60"/>
      <c r="ACV19161" s="60"/>
      <c r="ACW19161" s="60"/>
      <c r="ACX19161" s="60"/>
      <c r="ACY19161" s="60">
        <v>1.0595898518287E-2</v>
      </c>
      <c r="ACZ19161" s="60"/>
      <c r="ADA19161" s="60"/>
      <c r="ADB19161" s="60"/>
      <c r="ADC19161" s="60"/>
      <c r="ADD19161" s="60"/>
      <c r="ADE19161" s="60"/>
    </row>
    <row r="19162" spans="760:785" x14ac:dyDescent="0.25">
      <c r="ACF19162" s="60"/>
      <c r="ACG19162" s="60"/>
      <c r="ACH19162" s="60"/>
      <c r="ACI19162" s="60"/>
      <c r="ACJ19162" s="60"/>
      <c r="ACK19162" s="60"/>
      <c r="ACL19162" s="60"/>
      <c r="ACM19162" s="60"/>
      <c r="ACN19162" s="60"/>
      <c r="ACO19162" s="60"/>
      <c r="ACP19162" s="60"/>
      <c r="ACQ19162" s="60"/>
      <c r="ACR19162" s="60"/>
      <c r="ACS19162" s="60"/>
      <c r="ACT19162" s="60"/>
      <c r="ACU19162" s="60"/>
      <c r="ACV19162" s="60"/>
      <c r="ACW19162" s="60"/>
      <c r="ACX19162" s="60"/>
      <c r="ACY19162" s="60">
        <v>1.0595898518287E-2</v>
      </c>
      <c r="ACZ19162" s="60"/>
      <c r="ADA19162" s="60"/>
      <c r="ADB19162" s="60"/>
      <c r="ADC19162" s="60"/>
      <c r="ADD19162" s="60"/>
      <c r="ADE19162" s="60"/>
    </row>
    <row r="19163" spans="760:785" x14ac:dyDescent="0.25">
      <c r="ACF19163" s="60"/>
      <c r="ACG19163" s="60"/>
      <c r="ACH19163" s="60"/>
      <c r="ACI19163" s="60"/>
      <c r="ACJ19163" s="60"/>
      <c r="ACK19163" s="60"/>
      <c r="ACL19163" s="60"/>
      <c r="ACM19163" s="60"/>
      <c r="ACN19163" s="60"/>
      <c r="ACO19163" s="60"/>
      <c r="ACP19163" s="60"/>
      <c r="ACQ19163" s="60"/>
      <c r="ACR19163" s="60"/>
      <c r="ACS19163" s="60"/>
      <c r="ACT19163" s="60"/>
      <c r="ACU19163" s="60"/>
      <c r="ACV19163" s="60"/>
      <c r="ACW19163" s="60"/>
      <c r="ACX19163" s="60"/>
      <c r="ACY19163" s="60">
        <v>1.05797650316851E-2</v>
      </c>
      <c r="ACZ19163" s="60"/>
      <c r="ADA19163" s="60"/>
      <c r="ADB19163" s="60"/>
      <c r="ADC19163" s="60"/>
      <c r="ADD19163" s="60"/>
      <c r="ADE19163" s="60"/>
    </row>
    <row r="19164" spans="760:785" x14ac:dyDescent="0.25">
      <c r="ACF19164" s="60"/>
      <c r="ACG19164" s="60"/>
      <c r="ACH19164" s="60"/>
      <c r="ACI19164" s="60"/>
      <c r="ACJ19164" s="60"/>
      <c r="ACK19164" s="60"/>
      <c r="ACL19164" s="60"/>
      <c r="ACM19164" s="60"/>
      <c r="ACN19164" s="60"/>
      <c r="ACO19164" s="60"/>
      <c r="ACP19164" s="60"/>
      <c r="ACQ19164" s="60"/>
      <c r="ACR19164" s="60"/>
      <c r="ACS19164" s="60"/>
      <c r="ACT19164" s="60"/>
      <c r="ACU19164" s="60"/>
      <c r="ACV19164" s="60"/>
      <c r="ACW19164" s="60"/>
      <c r="ACX19164" s="60"/>
      <c r="ACY19164" s="60">
        <v>1.05797650316851E-2</v>
      </c>
      <c r="ACZ19164" s="60"/>
      <c r="ADA19164" s="60"/>
      <c r="ADB19164" s="60"/>
      <c r="ADC19164" s="60"/>
      <c r="ADD19164" s="60"/>
      <c r="ADE19164" s="60"/>
    </row>
    <row r="19165" spans="760:785" x14ac:dyDescent="0.25">
      <c r="ACF19165" s="60"/>
      <c r="ACG19165" s="60"/>
      <c r="ACH19165" s="60"/>
      <c r="ACI19165" s="60"/>
      <c r="ACJ19165" s="60"/>
      <c r="ACK19165" s="60"/>
      <c r="ACL19165" s="60"/>
      <c r="ACM19165" s="60"/>
      <c r="ACN19165" s="60"/>
      <c r="ACO19165" s="60"/>
      <c r="ACP19165" s="60"/>
      <c r="ACQ19165" s="60"/>
      <c r="ACR19165" s="60"/>
      <c r="ACS19165" s="60"/>
      <c r="ACT19165" s="60"/>
      <c r="ACU19165" s="60"/>
      <c r="ACV19165" s="60"/>
      <c r="ACW19165" s="60"/>
      <c r="ACX19165" s="60"/>
      <c r="ACY19165" s="60">
        <v>1.05754843406637E-2</v>
      </c>
      <c r="ACZ19165" s="60"/>
      <c r="ADA19165" s="60"/>
      <c r="ADB19165" s="60"/>
      <c r="ADC19165" s="60"/>
      <c r="ADD19165" s="60"/>
      <c r="ADE19165" s="60"/>
    </row>
    <row r="19166" spans="760:785" x14ac:dyDescent="0.25">
      <c r="ACF19166" s="60"/>
      <c r="ACG19166" s="60"/>
      <c r="ACH19166" s="60"/>
      <c r="ACI19166" s="60"/>
      <c r="ACJ19166" s="60"/>
      <c r="ACK19166" s="60"/>
      <c r="ACL19166" s="60"/>
      <c r="ACM19166" s="60"/>
      <c r="ACN19166" s="60"/>
      <c r="ACO19166" s="60"/>
      <c r="ACP19166" s="60"/>
      <c r="ACQ19166" s="60"/>
      <c r="ACR19166" s="60"/>
      <c r="ACS19166" s="60"/>
      <c r="ACT19166" s="60"/>
      <c r="ACU19166" s="60"/>
      <c r="ACV19166" s="60"/>
      <c r="ACW19166" s="60"/>
      <c r="ACX19166" s="60"/>
      <c r="ACY19166" s="60">
        <v>1.05754843406637E-2</v>
      </c>
      <c r="ACZ19166" s="60"/>
      <c r="ADA19166" s="60"/>
      <c r="ADB19166" s="60"/>
      <c r="ADC19166" s="60"/>
      <c r="ADD19166" s="60"/>
      <c r="ADE19166" s="60"/>
    </row>
    <row r="19167" spans="760:785" x14ac:dyDescent="0.25">
      <c r="ACF19167" s="60"/>
      <c r="ACG19167" s="60"/>
      <c r="ACH19167" s="60"/>
      <c r="ACI19167" s="60"/>
      <c r="ACJ19167" s="60"/>
      <c r="ACK19167" s="60"/>
      <c r="ACL19167" s="60"/>
      <c r="ACM19167" s="60"/>
      <c r="ACN19167" s="60"/>
      <c r="ACO19167" s="60"/>
      <c r="ACP19167" s="60"/>
      <c r="ACQ19167" s="60"/>
      <c r="ACR19167" s="60"/>
      <c r="ACS19167" s="60"/>
      <c r="ACT19167" s="60"/>
      <c r="ACU19167" s="60"/>
      <c r="ACV19167" s="60"/>
      <c r="ACW19167" s="60"/>
      <c r="ACX19167" s="60"/>
      <c r="ACY19167" s="60">
        <v>1.05639027833301E-2</v>
      </c>
      <c r="ACZ19167" s="60"/>
      <c r="ADA19167" s="60"/>
      <c r="ADB19167" s="60"/>
      <c r="ADC19167" s="60"/>
      <c r="ADD19167" s="60"/>
      <c r="ADE19167" s="60"/>
    </row>
    <row r="19168" spans="760:785" x14ac:dyDescent="0.25">
      <c r="ACF19168" s="60"/>
      <c r="ACG19168" s="60"/>
      <c r="ACH19168" s="60"/>
      <c r="ACI19168" s="60"/>
      <c r="ACJ19168" s="60"/>
      <c r="ACK19168" s="60"/>
      <c r="ACL19168" s="60"/>
      <c r="ACM19168" s="60"/>
      <c r="ACN19168" s="60"/>
      <c r="ACO19168" s="60"/>
      <c r="ACP19168" s="60"/>
      <c r="ACQ19168" s="60"/>
      <c r="ACR19168" s="60"/>
      <c r="ACS19168" s="60"/>
      <c r="ACT19168" s="60"/>
      <c r="ACU19168" s="60"/>
      <c r="ACV19168" s="60"/>
      <c r="ACW19168" s="60"/>
      <c r="ACX19168" s="60"/>
      <c r="ACY19168" s="60">
        <v>1.05639027833301E-2</v>
      </c>
      <c r="ACZ19168" s="60"/>
      <c r="ADA19168" s="60"/>
      <c r="ADB19168" s="60"/>
      <c r="ADC19168" s="60"/>
      <c r="ADD19168" s="60"/>
      <c r="ADE19168" s="60"/>
    </row>
    <row r="19169" spans="760:785" x14ac:dyDescent="0.25">
      <c r="ACF19169" s="60"/>
      <c r="ACG19169" s="60"/>
      <c r="ACH19169" s="60"/>
      <c r="ACI19169" s="60"/>
      <c r="ACJ19169" s="60"/>
      <c r="ACK19169" s="60"/>
      <c r="ACL19169" s="60"/>
      <c r="ACM19169" s="60"/>
      <c r="ACN19169" s="60"/>
      <c r="ACO19169" s="60"/>
      <c r="ACP19169" s="60"/>
      <c r="ACQ19169" s="60"/>
      <c r="ACR19169" s="60"/>
      <c r="ACS19169" s="60"/>
      <c r="ACT19169" s="60"/>
      <c r="ACU19169" s="60"/>
      <c r="ACV19169" s="60"/>
      <c r="ACW19169" s="60"/>
      <c r="ACX19169" s="60"/>
      <c r="ACY19169" s="60">
        <v>1.05192211893357E-2</v>
      </c>
      <c r="ACZ19169" s="60"/>
      <c r="ADA19169" s="60"/>
      <c r="ADB19169" s="60"/>
      <c r="ADC19169" s="60"/>
      <c r="ADD19169" s="60"/>
      <c r="ADE19169" s="60"/>
    </row>
    <row r="19170" spans="760:785" x14ac:dyDescent="0.25">
      <c r="ACF19170" s="60"/>
      <c r="ACG19170" s="60"/>
      <c r="ACH19170" s="60"/>
      <c r="ACI19170" s="60"/>
      <c r="ACJ19170" s="60"/>
      <c r="ACK19170" s="60"/>
      <c r="ACL19170" s="60"/>
      <c r="ACM19170" s="60"/>
      <c r="ACN19170" s="60"/>
      <c r="ACO19170" s="60"/>
      <c r="ACP19170" s="60"/>
      <c r="ACQ19170" s="60"/>
      <c r="ACR19170" s="60"/>
      <c r="ACS19170" s="60"/>
      <c r="ACT19170" s="60"/>
      <c r="ACU19170" s="60"/>
      <c r="ACV19170" s="60"/>
      <c r="ACW19170" s="60"/>
      <c r="ACX19170" s="60"/>
      <c r="ACY19170" s="60">
        <v>1.05192211893357E-2</v>
      </c>
      <c r="ACZ19170" s="60"/>
      <c r="ADA19170" s="60"/>
      <c r="ADB19170" s="60"/>
      <c r="ADC19170" s="60"/>
      <c r="ADD19170" s="60"/>
      <c r="ADE19170" s="60"/>
    </row>
    <row r="19171" spans="760:785" x14ac:dyDescent="0.25">
      <c r="ACF19171" s="60"/>
      <c r="ACG19171" s="60"/>
      <c r="ACH19171" s="60"/>
      <c r="ACI19171" s="60"/>
      <c r="ACJ19171" s="60"/>
      <c r="ACK19171" s="60"/>
      <c r="ACL19171" s="60"/>
      <c r="ACM19171" s="60"/>
      <c r="ACN19171" s="60"/>
      <c r="ACO19171" s="60"/>
      <c r="ACP19171" s="60"/>
      <c r="ACQ19171" s="60"/>
      <c r="ACR19171" s="60"/>
      <c r="ACS19171" s="60"/>
      <c r="ACT19171" s="60"/>
      <c r="ACU19171" s="60"/>
      <c r="ACV19171" s="60"/>
      <c r="ACW19171" s="60"/>
      <c r="ACX19171" s="60"/>
      <c r="ACY19171" s="60">
        <v>1.04895767022135E-2</v>
      </c>
      <c r="ACZ19171" s="60"/>
      <c r="ADA19171" s="60"/>
      <c r="ADB19171" s="60"/>
      <c r="ADC19171" s="60"/>
      <c r="ADD19171" s="60"/>
      <c r="ADE19171" s="60"/>
    </row>
    <row r="19172" spans="760:785" x14ac:dyDescent="0.25">
      <c r="ACF19172" s="60"/>
      <c r="ACG19172" s="60"/>
      <c r="ACH19172" s="60"/>
      <c r="ACI19172" s="60"/>
      <c r="ACJ19172" s="60"/>
      <c r="ACK19172" s="60"/>
      <c r="ACL19172" s="60"/>
      <c r="ACM19172" s="60"/>
      <c r="ACN19172" s="60"/>
      <c r="ACO19172" s="60"/>
      <c r="ACP19172" s="60"/>
      <c r="ACQ19172" s="60"/>
      <c r="ACR19172" s="60"/>
      <c r="ACS19172" s="60"/>
      <c r="ACT19172" s="60"/>
      <c r="ACU19172" s="60"/>
      <c r="ACV19172" s="60"/>
      <c r="ACW19172" s="60"/>
      <c r="ACX19172" s="60"/>
      <c r="ACY19172" s="60">
        <v>1.04895767022135E-2</v>
      </c>
      <c r="ACZ19172" s="60"/>
      <c r="ADA19172" s="60"/>
      <c r="ADB19172" s="60"/>
      <c r="ADC19172" s="60"/>
      <c r="ADD19172" s="60"/>
      <c r="ADE19172" s="60"/>
    </row>
    <row r="19173" spans="760:785" x14ac:dyDescent="0.25">
      <c r="ACF19173" s="60"/>
      <c r="ACG19173" s="60"/>
      <c r="ACH19173" s="60"/>
      <c r="ACI19173" s="60"/>
      <c r="ACJ19173" s="60"/>
      <c r="ACK19173" s="60"/>
      <c r="ACL19173" s="60"/>
      <c r="ACM19173" s="60"/>
      <c r="ACN19173" s="60"/>
      <c r="ACO19173" s="60"/>
      <c r="ACP19173" s="60"/>
      <c r="ACQ19173" s="60"/>
      <c r="ACR19173" s="60"/>
      <c r="ACS19173" s="60"/>
      <c r="ACT19173" s="60"/>
      <c r="ACU19173" s="60"/>
      <c r="ACV19173" s="60"/>
      <c r="ACW19173" s="60"/>
      <c r="ACX19173" s="60"/>
      <c r="ACY19173" s="60">
        <v>1.04779126913346E-2</v>
      </c>
      <c r="ACZ19173" s="60"/>
      <c r="ADA19173" s="60"/>
      <c r="ADB19173" s="60"/>
      <c r="ADC19173" s="60"/>
      <c r="ADD19173" s="60"/>
      <c r="ADE19173" s="60"/>
    </row>
    <row r="19174" spans="760:785" x14ac:dyDescent="0.25">
      <c r="ACF19174" s="60"/>
      <c r="ACG19174" s="60"/>
      <c r="ACH19174" s="60"/>
      <c r="ACI19174" s="60"/>
      <c r="ACJ19174" s="60"/>
      <c r="ACK19174" s="60"/>
      <c r="ACL19174" s="60"/>
      <c r="ACM19174" s="60"/>
      <c r="ACN19174" s="60"/>
      <c r="ACO19174" s="60"/>
      <c r="ACP19174" s="60"/>
      <c r="ACQ19174" s="60"/>
      <c r="ACR19174" s="60"/>
      <c r="ACS19174" s="60"/>
      <c r="ACT19174" s="60"/>
      <c r="ACU19174" s="60"/>
      <c r="ACV19174" s="60"/>
      <c r="ACW19174" s="60"/>
      <c r="ACX19174" s="60"/>
      <c r="ACY19174" s="60">
        <v>1.04779126913346E-2</v>
      </c>
      <c r="ACZ19174" s="60"/>
      <c r="ADA19174" s="60"/>
      <c r="ADB19174" s="60"/>
      <c r="ADC19174" s="60"/>
      <c r="ADD19174" s="60"/>
      <c r="ADE19174" s="60"/>
    </row>
    <row r="19175" spans="760:785" x14ac:dyDescent="0.25">
      <c r="ACF19175" s="60"/>
      <c r="ACG19175" s="60"/>
      <c r="ACH19175" s="60"/>
      <c r="ACI19175" s="60"/>
      <c r="ACJ19175" s="60"/>
      <c r="ACK19175" s="60"/>
      <c r="ACL19175" s="60"/>
      <c r="ACM19175" s="60"/>
      <c r="ACN19175" s="60"/>
      <c r="ACO19175" s="60"/>
      <c r="ACP19175" s="60"/>
      <c r="ACQ19175" s="60"/>
      <c r="ACR19175" s="60"/>
      <c r="ACS19175" s="60"/>
      <c r="ACT19175" s="60"/>
      <c r="ACU19175" s="60"/>
      <c r="ACV19175" s="60"/>
      <c r="ACW19175" s="60"/>
      <c r="ACX19175" s="60"/>
      <c r="ACY19175" s="60">
        <v>1.0458195241551499E-2</v>
      </c>
      <c r="ACZ19175" s="60"/>
      <c r="ADA19175" s="60"/>
      <c r="ADB19175" s="60"/>
      <c r="ADC19175" s="60"/>
      <c r="ADD19175" s="60"/>
      <c r="ADE19175" s="60"/>
    </row>
    <row r="19176" spans="760:785" x14ac:dyDescent="0.25">
      <c r="ACF19176" s="60"/>
      <c r="ACG19176" s="60"/>
      <c r="ACH19176" s="60"/>
      <c r="ACI19176" s="60"/>
      <c r="ACJ19176" s="60"/>
      <c r="ACK19176" s="60"/>
      <c r="ACL19176" s="60"/>
      <c r="ACM19176" s="60"/>
      <c r="ACN19176" s="60"/>
      <c r="ACO19176" s="60"/>
      <c r="ACP19176" s="60"/>
      <c r="ACQ19176" s="60"/>
      <c r="ACR19176" s="60"/>
      <c r="ACS19176" s="60"/>
      <c r="ACT19176" s="60"/>
      <c r="ACU19176" s="60"/>
      <c r="ACV19176" s="60"/>
      <c r="ACW19176" s="60"/>
      <c r="ACX19176" s="60"/>
      <c r="ACY19176" s="60">
        <v>1.0458195241551499E-2</v>
      </c>
      <c r="ACZ19176" s="60"/>
      <c r="ADA19176" s="60"/>
      <c r="ADB19176" s="60"/>
      <c r="ADC19176" s="60"/>
      <c r="ADD19176" s="60"/>
      <c r="ADE19176" s="60"/>
    </row>
    <row r="19177" spans="760:785" x14ac:dyDescent="0.25">
      <c r="ACF19177" s="60"/>
      <c r="ACG19177" s="60"/>
      <c r="ACH19177" s="60"/>
      <c r="ACI19177" s="60"/>
      <c r="ACJ19177" s="60"/>
      <c r="ACK19177" s="60"/>
      <c r="ACL19177" s="60"/>
      <c r="ACM19177" s="60"/>
      <c r="ACN19177" s="60"/>
      <c r="ACO19177" s="60"/>
      <c r="ACP19177" s="60"/>
      <c r="ACQ19177" s="60"/>
      <c r="ACR19177" s="60"/>
      <c r="ACS19177" s="60"/>
      <c r="ACT19177" s="60"/>
      <c r="ACU19177" s="60"/>
      <c r="ACV19177" s="60"/>
      <c r="ACW19177" s="60"/>
      <c r="ACX19177" s="60"/>
      <c r="ACY19177" s="60">
        <v>1.04417476633854E-2</v>
      </c>
      <c r="ACZ19177" s="60"/>
      <c r="ADA19177" s="60"/>
      <c r="ADB19177" s="60"/>
      <c r="ADC19177" s="60"/>
      <c r="ADD19177" s="60"/>
      <c r="ADE19177" s="60"/>
    </row>
    <row r="19178" spans="760:785" x14ac:dyDescent="0.25">
      <c r="ACF19178" s="60"/>
      <c r="ACG19178" s="60"/>
      <c r="ACH19178" s="60"/>
      <c r="ACI19178" s="60"/>
      <c r="ACJ19178" s="60"/>
      <c r="ACK19178" s="60"/>
      <c r="ACL19178" s="60"/>
      <c r="ACM19178" s="60"/>
      <c r="ACN19178" s="60"/>
      <c r="ACO19178" s="60"/>
      <c r="ACP19178" s="60"/>
      <c r="ACQ19178" s="60"/>
      <c r="ACR19178" s="60"/>
      <c r="ACS19178" s="60"/>
      <c r="ACT19178" s="60"/>
      <c r="ACU19178" s="60"/>
      <c r="ACV19178" s="60"/>
      <c r="ACW19178" s="60"/>
      <c r="ACX19178" s="60"/>
      <c r="ACY19178" s="60">
        <v>1.04417476633854E-2</v>
      </c>
      <c r="ACZ19178" s="60"/>
      <c r="ADA19178" s="60"/>
      <c r="ADB19178" s="60"/>
      <c r="ADC19178" s="60"/>
      <c r="ADD19178" s="60"/>
      <c r="ADE19178" s="60"/>
    </row>
    <row r="19179" spans="760:785" x14ac:dyDescent="0.25">
      <c r="ACF19179" s="60"/>
      <c r="ACG19179" s="60"/>
      <c r="ACH19179" s="60"/>
      <c r="ACI19179" s="60"/>
      <c r="ACJ19179" s="60"/>
      <c r="ACK19179" s="60"/>
      <c r="ACL19179" s="60"/>
      <c r="ACM19179" s="60"/>
      <c r="ACN19179" s="60"/>
      <c r="ACO19179" s="60"/>
      <c r="ACP19179" s="60"/>
      <c r="ACQ19179" s="60"/>
      <c r="ACR19179" s="60"/>
      <c r="ACS19179" s="60"/>
      <c r="ACT19179" s="60"/>
      <c r="ACU19179" s="60"/>
      <c r="ACV19179" s="60"/>
      <c r="ACW19179" s="60"/>
      <c r="ACX19179" s="60"/>
      <c r="ACY19179" s="60">
        <v>1.04274753226081E-2</v>
      </c>
      <c r="ACZ19179" s="60"/>
      <c r="ADA19179" s="60"/>
      <c r="ADB19179" s="60"/>
      <c r="ADC19179" s="60"/>
      <c r="ADD19179" s="60"/>
      <c r="ADE19179" s="60"/>
    </row>
    <row r="19180" spans="760:785" x14ac:dyDescent="0.25">
      <c r="ACF19180" s="60"/>
      <c r="ACG19180" s="60"/>
      <c r="ACH19180" s="60"/>
      <c r="ACI19180" s="60"/>
      <c r="ACJ19180" s="60"/>
      <c r="ACK19180" s="60"/>
      <c r="ACL19180" s="60"/>
      <c r="ACM19180" s="60"/>
      <c r="ACN19180" s="60"/>
      <c r="ACO19180" s="60"/>
      <c r="ACP19180" s="60"/>
      <c r="ACQ19180" s="60"/>
      <c r="ACR19180" s="60"/>
      <c r="ACS19180" s="60"/>
      <c r="ACT19180" s="60"/>
      <c r="ACU19180" s="60"/>
      <c r="ACV19180" s="60"/>
      <c r="ACW19180" s="60"/>
      <c r="ACX19180" s="60"/>
      <c r="ACY19180" s="60">
        <v>1.04274753226081E-2</v>
      </c>
      <c r="ACZ19180" s="60"/>
      <c r="ADA19180" s="60"/>
      <c r="ADB19180" s="60"/>
      <c r="ADC19180" s="60"/>
      <c r="ADD19180" s="60"/>
      <c r="ADE19180" s="60"/>
    </row>
    <row r="19181" spans="760:785" x14ac:dyDescent="0.25">
      <c r="ACF19181" s="60"/>
      <c r="ACG19181" s="60"/>
      <c r="ACH19181" s="60"/>
      <c r="ACI19181" s="60"/>
      <c r="ACJ19181" s="60"/>
      <c r="ACK19181" s="60"/>
      <c r="ACL19181" s="60"/>
      <c r="ACM19181" s="60"/>
      <c r="ACN19181" s="60"/>
      <c r="ACO19181" s="60"/>
      <c r="ACP19181" s="60"/>
      <c r="ACQ19181" s="60"/>
      <c r="ACR19181" s="60"/>
      <c r="ACS19181" s="60"/>
      <c r="ACT19181" s="60"/>
      <c r="ACU19181" s="60"/>
      <c r="ACV19181" s="60"/>
      <c r="ACW19181" s="60"/>
      <c r="ACX19181" s="60"/>
      <c r="ACY19181" s="60">
        <v>1.04260783329787E-2</v>
      </c>
      <c r="ACZ19181" s="60"/>
      <c r="ADA19181" s="60"/>
      <c r="ADB19181" s="60"/>
      <c r="ADC19181" s="60"/>
      <c r="ADD19181" s="60"/>
      <c r="ADE19181" s="60"/>
    </row>
    <row r="19182" spans="760:785" x14ac:dyDescent="0.25">
      <c r="ACF19182" s="60"/>
      <c r="ACG19182" s="60"/>
      <c r="ACH19182" s="60"/>
      <c r="ACI19182" s="60"/>
      <c r="ACJ19182" s="60"/>
      <c r="ACK19182" s="60"/>
      <c r="ACL19182" s="60"/>
      <c r="ACM19182" s="60"/>
      <c r="ACN19182" s="60"/>
      <c r="ACO19182" s="60"/>
      <c r="ACP19182" s="60"/>
      <c r="ACQ19182" s="60"/>
      <c r="ACR19182" s="60"/>
      <c r="ACS19182" s="60"/>
      <c r="ACT19182" s="60"/>
      <c r="ACU19182" s="60"/>
      <c r="ACV19182" s="60"/>
      <c r="ACW19182" s="60"/>
      <c r="ACX19182" s="60"/>
      <c r="ACY19182" s="60">
        <v>1.04260783329787E-2</v>
      </c>
      <c r="ACZ19182" s="60"/>
      <c r="ADA19182" s="60"/>
      <c r="ADB19182" s="60"/>
      <c r="ADC19182" s="60"/>
      <c r="ADD19182" s="60"/>
      <c r="ADE19182" s="60"/>
    </row>
    <row r="19183" spans="760:785" x14ac:dyDescent="0.25">
      <c r="ACF19183" s="60"/>
      <c r="ACG19183" s="60"/>
      <c r="ACH19183" s="60"/>
      <c r="ACI19183" s="60"/>
      <c r="ACJ19183" s="60"/>
      <c r="ACK19183" s="60"/>
      <c r="ACL19183" s="60"/>
      <c r="ACM19183" s="60"/>
      <c r="ACN19183" s="60"/>
      <c r="ACO19183" s="60"/>
      <c r="ACP19183" s="60"/>
      <c r="ACQ19183" s="60"/>
      <c r="ACR19183" s="60"/>
      <c r="ACS19183" s="60"/>
      <c r="ACT19183" s="60"/>
      <c r="ACU19183" s="60"/>
      <c r="ACV19183" s="60"/>
      <c r="ACW19183" s="60"/>
      <c r="ACX19183" s="60"/>
      <c r="ACY19183" s="60">
        <v>1.03984169759864E-2</v>
      </c>
      <c r="ACZ19183" s="60"/>
      <c r="ADA19183" s="60"/>
      <c r="ADB19183" s="60"/>
      <c r="ADC19183" s="60"/>
      <c r="ADD19183" s="60"/>
      <c r="ADE19183" s="60"/>
    </row>
    <row r="19184" spans="760:785" x14ac:dyDescent="0.25">
      <c r="ACF19184" s="60"/>
      <c r="ACG19184" s="60"/>
      <c r="ACH19184" s="60"/>
      <c r="ACI19184" s="60"/>
      <c r="ACJ19184" s="60"/>
      <c r="ACK19184" s="60"/>
      <c r="ACL19184" s="60"/>
      <c r="ACM19184" s="60"/>
      <c r="ACN19184" s="60"/>
      <c r="ACO19184" s="60"/>
      <c r="ACP19184" s="60"/>
      <c r="ACQ19184" s="60"/>
      <c r="ACR19184" s="60"/>
      <c r="ACS19184" s="60"/>
      <c r="ACT19184" s="60"/>
      <c r="ACU19184" s="60"/>
      <c r="ACV19184" s="60"/>
      <c r="ACW19184" s="60"/>
      <c r="ACX19184" s="60"/>
      <c r="ACY19184" s="60">
        <v>1.03984169759864E-2</v>
      </c>
      <c r="ACZ19184" s="60"/>
      <c r="ADA19184" s="60"/>
      <c r="ADB19184" s="60"/>
      <c r="ADC19184" s="60"/>
      <c r="ADD19184" s="60"/>
      <c r="ADE19184" s="60"/>
    </row>
    <row r="19185" spans="760:785" x14ac:dyDescent="0.25">
      <c r="ACF19185" s="60"/>
      <c r="ACG19185" s="60"/>
      <c r="ACH19185" s="60"/>
      <c r="ACI19185" s="60"/>
      <c r="ACJ19185" s="60"/>
      <c r="ACK19185" s="60"/>
      <c r="ACL19185" s="60"/>
      <c r="ACM19185" s="60"/>
      <c r="ACN19185" s="60"/>
      <c r="ACO19185" s="60"/>
      <c r="ACP19185" s="60"/>
      <c r="ACQ19185" s="60"/>
      <c r="ACR19185" s="60"/>
      <c r="ACS19185" s="60"/>
      <c r="ACT19185" s="60"/>
      <c r="ACU19185" s="60"/>
      <c r="ACV19185" s="60"/>
      <c r="ACW19185" s="60"/>
      <c r="ACX19185" s="60"/>
      <c r="ACY19185" s="60">
        <v>1.0364670027557501E-2</v>
      </c>
      <c r="ACZ19185" s="60"/>
      <c r="ADA19185" s="60"/>
      <c r="ADB19185" s="60"/>
      <c r="ADC19185" s="60"/>
      <c r="ADD19185" s="60"/>
      <c r="ADE19185" s="60"/>
    </row>
    <row r="19186" spans="760:785" x14ac:dyDescent="0.25">
      <c r="ACF19186" s="60"/>
      <c r="ACG19186" s="60"/>
      <c r="ACH19186" s="60"/>
      <c r="ACI19186" s="60"/>
      <c r="ACJ19186" s="60"/>
      <c r="ACK19186" s="60"/>
      <c r="ACL19186" s="60"/>
      <c r="ACM19186" s="60"/>
      <c r="ACN19186" s="60"/>
      <c r="ACO19186" s="60"/>
      <c r="ACP19186" s="60"/>
      <c r="ACQ19186" s="60"/>
      <c r="ACR19186" s="60"/>
      <c r="ACS19186" s="60"/>
      <c r="ACT19186" s="60"/>
      <c r="ACU19186" s="60"/>
      <c r="ACV19186" s="60"/>
      <c r="ACW19186" s="60"/>
      <c r="ACX19186" s="60"/>
      <c r="ACY19186" s="60">
        <v>1.0364670027557501E-2</v>
      </c>
      <c r="ACZ19186" s="60"/>
      <c r="ADA19186" s="60"/>
      <c r="ADB19186" s="60"/>
      <c r="ADC19186" s="60"/>
      <c r="ADD19186" s="60"/>
      <c r="ADE19186" s="60"/>
    </row>
    <row r="19187" spans="760:785" x14ac:dyDescent="0.25">
      <c r="ACF19187" s="60"/>
      <c r="ACG19187" s="60"/>
      <c r="ACH19187" s="60"/>
      <c r="ACI19187" s="60"/>
      <c r="ACJ19187" s="60"/>
      <c r="ACK19187" s="60"/>
      <c r="ACL19187" s="60"/>
      <c r="ACM19187" s="60"/>
      <c r="ACN19187" s="60"/>
      <c r="ACO19187" s="60"/>
      <c r="ACP19187" s="60"/>
      <c r="ACQ19187" s="60"/>
      <c r="ACR19187" s="60"/>
      <c r="ACS19187" s="60"/>
      <c r="ACT19187" s="60"/>
      <c r="ACU19187" s="60"/>
      <c r="ACV19187" s="60"/>
      <c r="ACW19187" s="60"/>
      <c r="ACX19187" s="60"/>
      <c r="ACY19187" s="60">
        <v>1.0335331245044399E-2</v>
      </c>
      <c r="ACZ19187" s="60"/>
      <c r="ADA19187" s="60"/>
      <c r="ADB19187" s="60"/>
      <c r="ADC19187" s="60"/>
      <c r="ADD19187" s="60"/>
      <c r="ADE19187" s="60"/>
    </row>
    <row r="19188" spans="760:785" x14ac:dyDescent="0.25">
      <c r="ACF19188" s="60"/>
      <c r="ACG19188" s="60"/>
      <c r="ACH19188" s="60"/>
      <c r="ACI19188" s="60"/>
      <c r="ACJ19188" s="60"/>
      <c r="ACK19188" s="60"/>
      <c r="ACL19188" s="60"/>
      <c r="ACM19188" s="60"/>
      <c r="ACN19188" s="60"/>
      <c r="ACO19188" s="60"/>
      <c r="ACP19188" s="60"/>
      <c r="ACQ19188" s="60"/>
      <c r="ACR19188" s="60"/>
      <c r="ACS19188" s="60"/>
      <c r="ACT19188" s="60"/>
      <c r="ACU19188" s="60"/>
      <c r="ACV19188" s="60"/>
      <c r="ACW19188" s="60"/>
      <c r="ACX19188" s="60"/>
      <c r="ACY19188" s="60">
        <v>1.0335331245044399E-2</v>
      </c>
      <c r="ACZ19188" s="60"/>
      <c r="ADA19188" s="60"/>
      <c r="ADB19188" s="60"/>
      <c r="ADC19188" s="60"/>
      <c r="ADD19188" s="60"/>
      <c r="ADE19188" s="60"/>
    </row>
    <row r="19189" spans="760:785" x14ac:dyDescent="0.25">
      <c r="ACF19189" s="60"/>
      <c r="ACG19189" s="60"/>
      <c r="ACH19189" s="60"/>
      <c r="ACI19189" s="60"/>
      <c r="ACJ19189" s="60"/>
      <c r="ACK19189" s="60"/>
      <c r="ACL19189" s="60"/>
      <c r="ACM19189" s="60"/>
      <c r="ACN19189" s="60"/>
      <c r="ACO19189" s="60"/>
      <c r="ACP19189" s="60"/>
      <c r="ACQ19189" s="60"/>
      <c r="ACR19189" s="60"/>
      <c r="ACS19189" s="60"/>
      <c r="ACT19189" s="60"/>
      <c r="ACU19189" s="60"/>
      <c r="ACV19189" s="60"/>
      <c r="ACW19189" s="60"/>
      <c r="ACX19189" s="60"/>
      <c r="ACY19189" s="60">
        <v>1.03314792192123E-2</v>
      </c>
      <c r="ACZ19189" s="60"/>
      <c r="ADA19189" s="60"/>
      <c r="ADB19189" s="60"/>
      <c r="ADC19189" s="60"/>
      <c r="ADD19189" s="60"/>
      <c r="ADE19189" s="60"/>
    </row>
    <row r="19190" spans="760:785" x14ac:dyDescent="0.25">
      <c r="ACF19190" s="60"/>
      <c r="ACG19190" s="60"/>
      <c r="ACH19190" s="60"/>
      <c r="ACI19190" s="60"/>
      <c r="ACJ19190" s="60"/>
      <c r="ACK19190" s="60"/>
      <c r="ACL19190" s="60"/>
      <c r="ACM19190" s="60"/>
      <c r="ACN19190" s="60"/>
      <c r="ACO19190" s="60"/>
      <c r="ACP19190" s="60"/>
      <c r="ACQ19190" s="60"/>
      <c r="ACR19190" s="60"/>
      <c r="ACS19190" s="60"/>
      <c r="ACT19190" s="60"/>
      <c r="ACU19190" s="60"/>
      <c r="ACV19190" s="60"/>
      <c r="ACW19190" s="60"/>
      <c r="ACX19190" s="60"/>
      <c r="ACY19190" s="60">
        <v>1.03314792192123E-2</v>
      </c>
      <c r="ACZ19190" s="60"/>
      <c r="ADA19190" s="60"/>
      <c r="ADB19190" s="60"/>
      <c r="ADC19190" s="60"/>
      <c r="ADD19190" s="60"/>
      <c r="ADE19190" s="60"/>
    </row>
    <row r="19191" spans="760:785" x14ac:dyDescent="0.25">
      <c r="ACF19191" s="60"/>
      <c r="ACG19191" s="60"/>
      <c r="ACH19191" s="60"/>
      <c r="ACI19191" s="60"/>
      <c r="ACJ19191" s="60"/>
      <c r="ACK19191" s="60"/>
      <c r="ACL19191" s="60"/>
      <c r="ACM19191" s="60"/>
      <c r="ACN19191" s="60"/>
      <c r="ACO19191" s="60"/>
      <c r="ACP19191" s="60"/>
      <c r="ACQ19191" s="60"/>
      <c r="ACR19191" s="60"/>
      <c r="ACS19191" s="60"/>
      <c r="ACT19191" s="60"/>
      <c r="ACU19191" s="60"/>
      <c r="ACV19191" s="60"/>
      <c r="ACW19191" s="60"/>
      <c r="ACX19191" s="60"/>
      <c r="ACY19191" s="60">
        <v>1.02463395231795E-2</v>
      </c>
      <c r="ACZ19191" s="60"/>
      <c r="ADA19191" s="60"/>
      <c r="ADB19191" s="60"/>
      <c r="ADC19191" s="60"/>
      <c r="ADD19191" s="60"/>
      <c r="ADE19191" s="60"/>
    </row>
    <row r="19192" spans="760:785" x14ac:dyDescent="0.25">
      <c r="ACF19192" s="60"/>
      <c r="ACG19192" s="60"/>
      <c r="ACH19192" s="60"/>
      <c r="ACI19192" s="60"/>
      <c r="ACJ19192" s="60"/>
      <c r="ACK19192" s="60"/>
      <c r="ACL19192" s="60"/>
      <c r="ACM19192" s="60"/>
      <c r="ACN19192" s="60"/>
      <c r="ACO19192" s="60"/>
      <c r="ACP19192" s="60"/>
      <c r="ACQ19192" s="60"/>
      <c r="ACR19192" s="60"/>
      <c r="ACS19192" s="60"/>
      <c r="ACT19192" s="60"/>
      <c r="ACU19192" s="60"/>
      <c r="ACV19192" s="60"/>
      <c r="ACW19192" s="60"/>
      <c r="ACX19192" s="60"/>
      <c r="ACY19192" s="60">
        <v>1.02463395231795E-2</v>
      </c>
      <c r="ACZ19192" s="60"/>
      <c r="ADA19192" s="60"/>
      <c r="ADB19192" s="60"/>
      <c r="ADC19192" s="60"/>
      <c r="ADD19192" s="60"/>
      <c r="ADE19192" s="60"/>
    </row>
    <row r="19193" spans="760:785" x14ac:dyDescent="0.25">
      <c r="ACF19193" s="60"/>
      <c r="ACG19193" s="60"/>
      <c r="ACH19193" s="60"/>
      <c r="ACI19193" s="60"/>
      <c r="ACJ19193" s="60"/>
      <c r="ACK19193" s="60"/>
      <c r="ACL19193" s="60"/>
      <c r="ACM19193" s="60"/>
      <c r="ACN19193" s="60"/>
      <c r="ACO19193" s="60"/>
      <c r="ACP19193" s="60"/>
      <c r="ACQ19193" s="60"/>
      <c r="ACR19193" s="60"/>
      <c r="ACS19193" s="60"/>
      <c r="ACT19193" s="60"/>
      <c r="ACU19193" s="60"/>
      <c r="ACV19193" s="60"/>
      <c r="ACW19193" s="60"/>
      <c r="ACX19193" s="60"/>
      <c r="ACY19193" s="60">
        <v>1.0238052796532201E-2</v>
      </c>
      <c r="ACZ19193" s="60"/>
      <c r="ADA19193" s="60"/>
      <c r="ADB19193" s="60"/>
      <c r="ADC19193" s="60"/>
      <c r="ADD19193" s="60"/>
      <c r="ADE19193" s="60"/>
    </row>
    <row r="19194" spans="760:785" x14ac:dyDescent="0.25">
      <c r="ACF19194" s="60"/>
      <c r="ACG19194" s="60"/>
      <c r="ACH19194" s="60"/>
      <c r="ACI19194" s="60"/>
      <c r="ACJ19194" s="60"/>
      <c r="ACK19194" s="60"/>
      <c r="ACL19194" s="60"/>
      <c r="ACM19194" s="60"/>
      <c r="ACN19194" s="60"/>
      <c r="ACO19194" s="60"/>
      <c r="ACP19194" s="60"/>
      <c r="ACQ19194" s="60"/>
      <c r="ACR19194" s="60"/>
      <c r="ACS19194" s="60"/>
      <c r="ACT19194" s="60"/>
      <c r="ACU19194" s="60"/>
      <c r="ACV19194" s="60"/>
      <c r="ACW19194" s="60"/>
      <c r="ACX19194" s="60"/>
      <c r="ACY19194" s="60">
        <v>1.0238052796532201E-2</v>
      </c>
      <c r="ACZ19194" s="60"/>
      <c r="ADA19194" s="60"/>
      <c r="ADB19194" s="60"/>
      <c r="ADC19194" s="60"/>
      <c r="ADD19194" s="60"/>
      <c r="ADE19194" s="60"/>
    </row>
    <row r="19195" spans="760:785" x14ac:dyDescent="0.25">
      <c r="ACF19195" s="60"/>
      <c r="ACG19195" s="60"/>
      <c r="ACH19195" s="60"/>
      <c r="ACI19195" s="60"/>
      <c r="ACJ19195" s="60"/>
      <c r="ACK19195" s="60"/>
      <c r="ACL19195" s="60"/>
      <c r="ACM19195" s="60"/>
      <c r="ACN19195" s="60"/>
      <c r="ACO19195" s="60"/>
      <c r="ACP19195" s="60"/>
      <c r="ACQ19195" s="60"/>
      <c r="ACR19195" s="60"/>
      <c r="ACS19195" s="60"/>
      <c r="ACT19195" s="60"/>
      <c r="ACU19195" s="60"/>
      <c r="ACV19195" s="60"/>
      <c r="ACW19195" s="60"/>
      <c r="ACX19195" s="60"/>
      <c r="ACY19195" s="60">
        <v>1.0221299814191001E-2</v>
      </c>
      <c r="ACZ19195" s="60"/>
      <c r="ADA19195" s="60"/>
      <c r="ADB19195" s="60"/>
      <c r="ADC19195" s="60"/>
      <c r="ADD19195" s="60"/>
      <c r="ADE19195" s="60"/>
    </row>
    <row r="19196" spans="760:785" x14ac:dyDescent="0.25">
      <c r="ACF19196" s="60"/>
      <c r="ACG19196" s="60"/>
      <c r="ACH19196" s="60"/>
      <c r="ACI19196" s="60"/>
      <c r="ACJ19196" s="60"/>
      <c r="ACK19196" s="60"/>
      <c r="ACL19196" s="60"/>
      <c r="ACM19196" s="60"/>
      <c r="ACN19196" s="60"/>
      <c r="ACO19196" s="60"/>
      <c r="ACP19196" s="60"/>
      <c r="ACQ19196" s="60"/>
      <c r="ACR19196" s="60"/>
      <c r="ACS19196" s="60"/>
      <c r="ACT19196" s="60"/>
      <c r="ACU19196" s="60"/>
      <c r="ACV19196" s="60"/>
      <c r="ACW19196" s="60"/>
      <c r="ACX19196" s="60"/>
      <c r="ACY19196" s="60">
        <v>1.0221299814191001E-2</v>
      </c>
      <c r="ACZ19196" s="60"/>
      <c r="ADA19196" s="60"/>
      <c r="ADB19196" s="60"/>
      <c r="ADC19196" s="60"/>
      <c r="ADD19196" s="60"/>
      <c r="ADE19196" s="60"/>
    </row>
    <row r="19197" spans="760:785" x14ac:dyDescent="0.25">
      <c r="ACF19197" s="60"/>
      <c r="ACG19197" s="60"/>
      <c r="ACH19197" s="60"/>
      <c r="ACI19197" s="60"/>
      <c r="ACJ19197" s="60"/>
      <c r="ACK19197" s="60"/>
      <c r="ACL19197" s="60"/>
      <c r="ACM19197" s="60"/>
      <c r="ACN19197" s="60"/>
      <c r="ACO19197" s="60"/>
      <c r="ACP19197" s="60"/>
      <c r="ACQ19197" s="60"/>
      <c r="ACR19197" s="60"/>
      <c r="ACS19197" s="60"/>
      <c r="ACT19197" s="60"/>
      <c r="ACU19197" s="60"/>
      <c r="ACV19197" s="60"/>
      <c r="ACW19197" s="60"/>
      <c r="ACX19197" s="60"/>
      <c r="ACY19197" s="60">
        <v>1.0161563353291299E-2</v>
      </c>
      <c r="ACZ19197" s="60"/>
      <c r="ADA19197" s="60"/>
      <c r="ADB19197" s="60"/>
      <c r="ADC19197" s="60"/>
      <c r="ADD19197" s="60"/>
      <c r="ADE19197" s="60"/>
    </row>
    <row r="19198" spans="760:785" x14ac:dyDescent="0.25">
      <c r="ACF19198" s="60"/>
      <c r="ACG19198" s="60"/>
      <c r="ACH19198" s="60"/>
      <c r="ACI19198" s="60"/>
      <c r="ACJ19198" s="60"/>
      <c r="ACK19198" s="60"/>
      <c r="ACL19198" s="60"/>
      <c r="ACM19198" s="60"/>
      <c r="ACN19198" s="60"/>
      <c r="ACO19198" s="60"/>
      <c r="ACP19198" s="60"/>
      <c r="ACQ19198" s="60"/>
      <c r="ACR19198" s="60"/>
      <c r="ACS19198" s="60"/>
      <c r="ACT19198" s="60"/>
      <c r="ACU19198" s="60"/>
      <c r="ACV19198" s="60"/>
      <c r="ACW19198" s="60"/>
      <c r="ACX19198" s="60"/>
      <c r="ACY19198" s="60">
        <v>1.0161563353291299E-2</v>
      </c>
      <c r="ACZ19198" s="60"/>
      <c r="ADA19198" s="60"/>
      <c r="ADB19198" s="60"/>
      <c r="ADC19198" s="60"/>
      <c r="ADD19198" s="60"/>
      <c r="ADE19198" s="60"/>
    </row>
    <row r="19199" spans="760:785" x14ac:dyDescent="0.25">
      <c r="ACF19199" s="60"/>
      <c r="ACG19199" s="60"/>
      <c r="ACH19199" s="60"/>
      <c r="ACI19199" s="60"/>
      <c r="ACJ19199" s="60"/>
      <c r="ACK19199" s="60"/>
      <c r="ACL19199" s="60"/>
      <c r="ACM19199" s="60"/>
      <c r="ACN19199" s="60"/>
      <c r="ACO19199" s="60"/>
      <c r="ACP19199" s="60"/>
      <c r="ACQ19199" s="60"/>
      <c r="ACR19199" s="60"/>
      <c r="ACS19199" s="60"/>
      <c r="ACT19199" s="60"/>
      <c r="ACU19199" s="60"/>
      <c r="ACV19199" s="60"/>
      <c r="ACW19199" s="60"/>
      <c r="ACX19199" s="60"/>
      <c r="ACY19199" s="60">
        <v>1.01145311148655E-2</v>
      </c>
      <c r="ACZ19199" s="60"/>
      <c r="ADA19199" s="60"/>
      <c r="ADB19199" s="60"/>
      <c r="ADC19199" s="60"/>
      <c r="ADD19199" s="60"/>
      <c r="ADE19199" s="60"/>
    </row>
    <row r="19200" spans="760:785" x14ac:dyDescent="0.25">
      <c r="ACF19200" s="60"/>
      <c r="ACG19200" s="60"/>
      <c r="ACH19200" s="60"/>
      <c r="ACI19200" s="60"/>
      <c r="ACJ19200" s="60"/>
      <c r="ACK19200" s="60"/>
      <c r="ACL19200" s="60"/>
      <c r="ACM19200" s="60"/>
      <c r="ACN19200" s="60"/>
      <c r="ACO19200" s="60"/>
      <c r="ACP19200" s="60"/>
      <c r="ACQ19200" s="60"/>
      <c r="ACR19200" s="60"/>
      <c r="ACS19200" s="60"/>
      <c r="ACT19200" s="60"/>
      <c r="ACU19200" s="60"/>
      <c r="ACV19200" s="60"/>
      <c r="ACW19200" s="60"/>
      <c r="ACX19200" s="60"/>
      <c r="ACY19200" s="60">
        <v>1.01145311148655E-2</v>
      </c>
      <c r="ACZ19200" s="60"/>
      <c r="ADA19200" s="60"/>
      <c r="ADB19200" s="60"/>
      <c r="ADC19200" s="60"/>
      <c r="ADD19200" s="60"/>
      <c r="ADE19200" s="60"/>
    </row>
    <row r="19201" spans="760:785" x14ac:dyDescent="0.25">
      <c r="ACF19201" s="60"/>
      <c r="ACG19201" s="60"/>
      <c r="ACH19201" s="60"/>
      <c r="ACI19201" s="60"/>
      <c r="ACJ19201" s="60"/>
      <c r="ACK19201" s="60"/>
      <c r="ACL19201" s="60"/>
      <c r="ACM19201" s="60"/>
      <c r="ACN19201" s="60"/>
      <c r="ACO19201" s="60"/>
      <c r="ACP19201" s="60"/>
      <c r="ACQ19201" s="60"/>
      <c r="ACR19201" s="60"/>
      <c r="ACS19201" s="60"/>
      <c r="ACT19201" s="60"/>
      <c r="ACU19201" s="60"/>
      <c r="ACV19201" s="60"/>
      <c r="ACW19201" s="60"/>
      <c r="ACX19201" s="60"/>
      <c r="ACY19201" s="60">
        <v>1.0046747840734799E-2</v>
      </c>
      <c r="ACZ19201" s="60"/>
      <c r="ADA19201" s="60"/>
      <c r="ADB19201" s="60"/>
      <c r="ADC19201" s="60"/>
      <c r="ADD19201" s="60"/>
      <c r="ADE19201" s="60"/>
    </row>
    <row r="19202" spans="760:785" x14ac:dyDescent="0.25">
      <c r="ACF19202" s="60"/>
      <c r="ACG19202" s="60"/>
      <c r="ACH19202" s="60"/>
      <c r="ACI19202" s="60"/>
      <c r="ACJ19202" s="60"/>
      <c r="ACK19202" s="60"/>
      <c r="ACL19202" s="60"/>
      <c r="ACM19202" s="60"/>
      <c r="ACN19202" s="60"/>
      <c r="ACO19202" s="60"/>
      <c r="ACP19202" s="60"/>
      <c r="ACQ19202" s="60"/>
      <c r="ACR19202" s="60"/>
      <c r="ACS19202" s="60"/>
      <c r="ACT19202" s="60"/>
      <c r="ACU19202" s="60"/>
      <c r="ACV19202" s="60"/>
      <c r="ACW19202" s="60"/>
      <c r="ACX19202" s="60"/>
      <c r="ACY19202" s="60">
        <v>1.0046747840734799E-2</v>
      </c>
      <c r="ACZ19202" s="60"/>
      <c r="ADA19202" s="60"/>
      <c r="ADB19202" s="60"/>
      <c r="ADC19202" s="60"/>
      <c r="ADD19202" s="60"/>
      <c r="ADE19202" s="60"/>
    </row>
    <row r="19203" spans="760:785" x14ac:dyDescent="0.25">
      <c r="ACF19203" s="60"/>
      <c r="ACG19203" s="60"/>
      <c r="ACH19203" s="60"/>
      <c r="ACI19203" s="60"/>
      <c r="ACJ19203" s="60"/>
      <c r="ACK19203" s="60"/>
      <c r="ACL19203" s="60"/>
      <c r="ACM19203" s="60"/>
      <c r="ACN19203" s="60"/>
      <c r="ACO19203" s="60"/>
      <c r="ACP19203" s="60"/>
      <c r="ACQ19203" s="60"/>
      <c r="ACR19203" s="60"/>
      <c r="ACS19203" s="60"/>
      <c r="ACT19203" s="60"/>
      <c r="ACU19203" s="60"/>
      <c r="ACV19203" s="60"/>
      <c r="ACW19203" s="60"/>
      <c r="ACX19203" s="60"/>
      <c r="ACY19203" s="60">
        <v>1.0038197350000101E-2</v>
      </c>
      <c r="ACZ19203" s="60"/>
      <c r="ADA19203" s="60"/>
      <c r="ADB19203" s="60"/>
      <c r="ADC19203" s="60"/>
      <c r="ADD19203" s="60"/>
      <c r="ADE19203" s="60"/>
    </row>
    <row r="19204" spans="760:785" x14ac:dyDescent="0.25">
      <c r="ACF19204" s="60"/>
      <c r="ACG19204" s="60"/>
      <c r="ACH19204" s="60"/>
      <c r="ACI19204" s="60"/>
      <c r="ACJ19204" s="60"/>
      <c r="ACK19204" s="60"/>
      <c r="ACL19204" s="60"/>
      <c r="ACM19204" s="60"/>
      <c r="ACN19204" s="60"/>
      <c r="ACO19204" s="60"/>
      <c r="ACP19204" s="60"/>
      <c r="ACQ19204" s="60"/>
      <c r="ACR19204" s="60"/>
      <c r="ACS19204" s="60"/>
      <c r="ACT19204" s="60"/>
      <c r="ACU19204" s="60"/>
      <c r="ACV19204" s="60"/>
      <c r="ACW19204" s="60"/>
      <c r="ACX19204" s="60"/>
      <c r="ACY19204" s="60">
        <v>1.0038197350000101E-2</v>
      </c>
      <c r="ACZ19204" s="60"/>
      <c r="ADA19204" s="60"/>
      <c r="ADB19204" s="60"/>
      <c r="ADC19204" s="60"/>
      <c r="ADD19204" s="60"/>
      <c r="ADE19204" s="60"/>
    </row>
    <row r="19205" spans="760:785" x14ac:dyDescent="0.25">
      <c r="ACF19205" s="60"/>
      <c r="ACG19205" s="60"/>
      <c r="ACH19205" s="60"/>
      <c r="ACI19205" s="60"/>
      <c r="ACJ19205" s="60"/>
      <c r="ACK19205" s="60"/>
      <c r="ACL19205" s="60"/>
      <c r="ACM19205" s="60"/>
      <c r="ACN19205" s="60"/>
      <c r="ACO19205" s="60"/>
      <c r="ACP19205" s="60"/>
      <c r="ACQ19205" s="60"/>
      <c r="ACR19205" s="60"/>
      <c r="ACS19205" s="60"/>
      <c r="ACT19205" s="60"/>
      <c r="ACU19205" s="60"/>
      <c r="ACV19205" s="60"/>
      <c r="ACW19205" s="60"/>
      <c r="ACX19205" s="60"/>
      <c r="ACY19205" s="60">
        <v>9.9979663996501798E-3</v>
      </c>
      <c r="ACZ19205" s="60"/>
      <c r="ADA19205" s="60"/>
      <c r="ADB19205" s="60"/>
      <c r="ADC19205" s="60"/>
      <c r="ADD19205" s="60"/>
      <c r="ADE19205" s="60"/>
    </row>
    <row r="19206" spans="760:785" x14ac:dyDescent="0.25">
      <c r="ACF19206" s="60"/>
      <c r="ACG19206" s="60"/>
      <c r="ACH19206" s="60"/>
      <c r="ACI19206" s="60"/>
      <c r="ACJ19206" s="60"/>
      <c r="ACK19206" s="60"/>
      <c r="ACL19206" s="60"/>
      <c r="ACM19206" s="60"/>
      <c r="ACN19206" s="60"/>
      <c r="ACO19206" s="60"/>
      <c r="ACP19206" s="60"/>
      <c r="ACQ19206" s="60"/>
      <c r="ACR19206" s="60"/>
      <c r="ACS19206" s="60"/>
      <c r="ACT19206" s="60"/>
      <c r="ACU19206" s="60"/>
      <c r="ACV19206" s="60"/>
      <c r="ACW19206" s="60"/>
      <c r="ACX19206" s="60"/>
      <c r="ACY19206" s="60">
        <v>9.9979663996501798E-3</v>
      </c>
      <c r="ACZ19206" s="60"/>
      <c r="ADA19206" s="60"/>
      <c r="ADB19206" s="60"/>
      <c r="ADC19206" s="60"/>
      <c r="ADD19206" s="60"/>
      <c r="ADE19206" s="60"/>
    </row>
    <row r="19207" spans="760:785" x14ac:dyDescent="0.25">
      <c r="ACF19207" s="60"/>
      <c r="ACG19207" s="60"/>
      <c r="ACH19207" s="60"/>
      <c r="ACI19207" s="60"/>
      <c r="ACJ19207" s="60"/>
      <c r="ACK19207" s="60"/>
      <c r="ACL19207" s="60"/>
      <c r="ACM19207" s="60"/>
      <c r="ACN19207" s="60"/>
      <c r="ACO19207" s="60"/>
      <c r="ACP19207" s="60"/>
      <c r="ACQ19207" s="60"/>
      <c r="ACR19207" s="60"/>
      <c r="ACS19207" s="60"/>
      <c r="ACT19207" s="60"/>
      <c r="ACU19207" s="60"/>
      <c r="ACV19207" s="60"/>
      <c r="ACW19207" s="60"/>
      <c r="ACX19207" s="60"/>
      <c r="ACY19207" s="60">
        <v>9.9710340592365498E-3</v>
      </c>
      <c r="ACZ19207" s="60"/>
      <c r="ADA19207" s="60"/>
      <c r="ADB19207" s="60"/>
      <c r="ADC19207" s="60"/>
      <c r="ADD19207" s="60"/>
      <c r="ADE19207" s="60"/>
    </row>
    <row r="19208" spans="760:785" x14ac:dyDescent="0.25">
      <c r="ACF19208" s="60"/>
      <c r="ACG19208" s="60"/>
      <c r="ACH19208" s="60"/>
      <c r="ACI19208" s="60"/>
      <c r="ACJ19208" s="60"/>
      <c r="ACK19208" s="60"/>
      <c r="ACL19208" s="60"/>
      <c r="ACM19208" s="60"/>
      <c r="ACN19208" s="60"/>
      <c r="ACO19208" s="60"/>
      <c r="ACP19208" s="60"/>
      <c r="ACQ19208" s="60"/>
      <c r="ACR19208" s="60"/>
      <c r="ACS19208" s="60"/>
      <c r="ACT19208" s="60"/>
      <c r="ACU19208" s="60"/>
      <c r="ACV19208" s="60"/>
      <c r="ACW19208" s="60"/>
      <c r="ACX19208" s="60"/>
      <c r="ACY19208" s="60">
        <v>9.9710340592365498E-3</v>
      </c>
      <c r="ACZ19208" s="60"/>
      <c r="ADA19208" s="60"/>
      <c r="ADB19208" s="60"/>
      <c r="ADC19208" s="60"/>
      <c r="ADD19208" s="60"/>
      <c r="ADE19208" s="60"/>
    </row>
    <row r="19209" spans="760:785" x14ac:dyDescent="0.25">
      <c r="ACF19209" s="60"/>
      <c r="ACG19209" s="60"/>
      <c r="ACH19209" s="60"/>
      <c r="ACI19209" s="60"/>
      <c r="ACJ19209" s="60"/>
      <c r="ACK19209" s="60"/>
      <c r="ACL19209" s="60"/>
      <c r="ACM19209" s="60"/>
      <c r="ACN19209" s="60"/>
      <c r="ACO19209" s="60"/>
      <c r="ACP19209" s="60"/>
      <c r="ACQ19209" s="60"/>
      <c r="ACR19209" s="60"/>
      <c r="ACS19209" s="60"/>
      <c r="ACT19209" s="60"/>
      <c r="ACU19209" s="60"/>
      <c r="ACV19209" s="60"/>
      <c r="ACW19209" s="60"/>
      <c r="ACX19209" s="60"/>
      <c r="ACY19209" s="60">
        <v>9.9674329024275702E-3</v>
      </c>
      <c r="ACZ19209" s="60"/>
      <c r="ADA19209" s="60"/>
      <c r="ADB19209" s="60"/>
      <c r="ADC19209" s="60"/>
      <c r="ADD19209" s="60"/>
      <c r="ADE19209" s="60"/>
    </row>
    <row r="19210" spans="760:785" x14ac:dyDescent="0.25">
      <c r="ACF19210" s="60"/>
      <c r="ACG19210" s="60"/>
      <c r="ACH19210" s="60"/>
      <c r="ACI19210" s="60"/>
      <c r="ACJ19210" s="60"/>
      <c r="ACK19210" s="60"/>
      <c r="ACL19210" s="60"/>
      <c r="ACM19210" s="60"/>
      <c r="ACN19210" s="60"/>
      <c r="ACO19210" s="60"/>
      <c r="ACP19210" s="60"/>
      <c r="ACQ19210" s="60"/>
      <c r="ACR19210" s="60"/>
      <c r="ACS19210" s="60"/>
      <c r="ACT19210" s="60"/>
      <c r="ACU19210" s="60"/>
      <c r="ACV19210" s="60"/>
      <c r="ACW19210" s="60"/>
      <c r="ACX19210" s="60"/>
      <c r="ACY19210" s="60">
        <v>9.9674329024275702E-3</v>
      </c>
      <c r="ACZ19210" s="60"/>
      <c r="ADA19210" s="60"/>
      <c r="ADB19210" s="60"/>
      <c r="ADC19210" s="60"/>
      <c r="ADD19210" s="60"/>
      <c r="ADE19210" s="60"/>
    </row>
    <row r="19211" spans="760:785" x14ac:dyDescent="0.25">
      <c r="ACF19211" s="60"/>
      <c r="ACG19211" s="60"/>
      <c r="ACH19211" s="60"/>
      <c r="ACI19211" s="60"/>
      <c r="ACJ19211" s="60"/>
      <c r="ACK19211" s="60"/>
      <c r="ACL19211" s="60"/>
      <c r="ACM19211" s="60"/>
      <c r="ACN19211" s="60"/>
      <c r="ACO19211" s="60"/>
      <c r="ACP19211" s="60"/>
      <c r="ACQ19211" s="60"/>
      <c r="ACR19211" s="60"/>
      <c r="ACS19211" s="60"/>
      <c r="ACT19211" s="60"/>
      <c r="ACU19211" s="60"/>
      <c r="ACV19211" s="60"/>
      <c r="ACW19211" s="60"/>
      <c r="ACX19211" s="60"/>
      <c r="ACY19211" s="60">
        <v>9.9090150072494096E-3</v>
      </c>
      <c r="ACZ19211" s="60"/>
      <c r="ADA19211" s="60"/>
      <c r="ADB19211" s="60"/>
      <c r="ADC19211" s="60"/>
      <c r="ADD19211" s="60"/>
      <c r="ADE19211" s="60"/>
    </row>
    <row r="19212" spans="760:785" x14ac:dyDescent="0.25">
      <c r="ACF19212" s="60"/>
      <c r="ACG19212" s="60"/>
      <c r="ACH19212" s="60"/>
      <c r="ACI19212" s="60"/>
      <c r="ACJ19212" s="60"/>
      <c r="ACK19212" s="60"/>
      <c r="ACL19212" s="60"/>
      <c r="ACM19212" s="60"/>
      <c r="ACN19212" s="60"/>
      <c r="ACO19212" s="60"/>
      <c r="ACP19212" s="60"/>
      <c r="ACQ19212" s="60"/>
      <c r="ACR19212" s="60"/>
      <c r="ACS19212" s="60"/>
      <c r="ACT19212" s="60"/>
      <c r="ACU19212" s="60"/>
      <c r="ACV19212" s="60"/>
      <c r="ACW19212" s="60"/>
      <c r="ACX19212" s="60"/>
      <c r="ACY19212" s="60">
        <v>9.9090150072494096E-3</v>
      </c>
      <c r="ACZ19212" s="60"/>
      <c r="ADA19212" s="60"/>
      <c r="ADB19212" s="60"/>
      <c r="ADC19212" s="60"/>
      <c r="ADD19212" s="60"/>
      <c r="ADE19212" s="60"/>
    </row>
    <row r="19213" spans="760:785" x14ac:dyDescent="0.25">
      <c r="ACF19213" s="60"/>
      <c r="ACG19213" s="60"/>
      <c r="ACH19213" s="60"/>
      <c r="ACI19213" s="60"/>
      <c r="ACJ19213" s="60"/>
      <c r="ACK19213" s="60"/>
      <c r="ACL19213" s="60"/>
      <c r="ACM19213" s="60"/>
      <c r="ACN19213" s="60"/>
      <c r="ACO19213" s="60"/>
      <c r="ACP19213" s="60"/>
      <c r="ACQ19213" s="60"/>
      <c r="ACR19213" s="60"/>
      <c r="ACS19213" s="60"/>
      <c r="ACT19213" s="60"/>
      <c r="ACU19213" s="60"/>
      <c r="ACV19213" s="60"/>
      <c r="ACW19213" s="60"/>
      <c r="ACX19213" s="60"/>
      <c r="ACY19213" s="60">
        <v>9.9079233029532605E-3</v>
      </c>
      <c r="ACZ19213" s="60"/>
      <c r="ADA19213" s="60"/>
      <c r="ADB19213" s="60"/>
      <c r="ADC19213" s="60"/>
      <c r="ADD19213" s="60"/>
      <c r="ADE19213" s="60"/>
    </row>
    <row r="19214" spans="760:785" x14ac:dyDescent="0.25">
      <c r="ACF19214" s="60"/>
      <c r="ACG19214" s="60"/>
      <c r="ACH19214" s="60"/>
      <c r="ACI19214" s="60"/>
      <c r="ACJ19214" s="60"/>
      <c r="ACK19214" s="60"/>
      <c r="ACL19214" s="60"/>
      <c r="ACM19214" s="60"/>
      <c r="ACN19214" s="60"/>
      <c r="ACO19214" s="60"/>
      <c r="ACP19214" s="60"/>
      <c r="ACQ19214" s="60"/>
      <c r="ACR19214" s="60"/>
      <c r="ACS19214" s="60"/>
      <c r="ACT19214" s="60"/>
      <c r="ACU19214" s="60"/>
      <c r="ACV19214" s="60"/>
      <c r="ACW19214" s="60"/>
      <c r="ACX19214" s="60"/>
      <c r="ACY19214" s="60">
        <v>9.9079233029532605E-3</v>
      </c>
      <c r="ACZ19214" s="60"/>
      <c r="ADA19214" s="60"/>
      <c r="ADB19214" s="60"/>
      <c r="ADC19214" s="60"/>
      <c r="ADD19214" s="60"/>
      <c r="ADE19214" s="60"/>
    </row>
    <row r="19215" spans="760:785" x14ac:dyDescent="0.25">
      <c r="ACF19215" s="60"/>
      <c r="ACG19215" s="60"/>
      <c r="ACH19215" s="60"/>
      <c r="ACI19215" s="60"/>
      <c r="ACJ19215" s="60"/>
      <c r="ACK19215" s="60"/>
      <c r="ACL19215" s="60"/>
      <c r="ACM19215" s="60"/>
      <c r="ACN19215" s="60"/>
      <c r="ACO19215" s="60"/>
      <c r="ACP19215" s="60"/>
      <c r="ACQ19215" s="60"/>
      <c r="ACR19215" s="60"/>
      <c r="ACS19215" s="60"/>
      <c r="ACT19215" s="60"/>
      <c r="ACU19215" s="60"/>
      <c r="ACV19215" s="60"/>
      <c r="ACW19215" s="60"/>
      <c r="ACX19215" s="60"/>
      <c r="ACY19215" s="60">
        <v>9.7875083388563704E-3</v>
      </c>
      <c r="ACZ19215" s="60"/>
      <c r="ADA19215" s="60"/>
      <c r="ADB19215" s="60"/>
      <c r="ADC19215" s="60"/>
      <c r="ADD19215" s="60"/>
      <c r="ADE19215" s="60"/>
    </row>
    <row r="19216" spans="760:785" x14ac:dyDescent="0.25">
      <c r="ACF19216" s="60"/>
      <c r="ACG19216" s="60"/>
      <c r="ACH19216" s="60"/>
      <c r="ACI19216" s="60"/>
      <c r="ACJ19216" s="60"/>
      <c r="ACK19216" s="60"/>
      <c r="ACL19216" s="60"/>
      <c r="ACM19216" s="60"/>
      <c r="ACN19216" s="60"/>
      <c r="ACO19216" s="60"/>
      <c r="ACP19216" s="60"/>
      <c r="ACQ19216" s="60"/>
      <c r="ACR19216" s="60"/>
      <c r="ACS19216" s="60"/>
      <c r="ACT19216" s="60"/>
      <c r="ACU19216" s="60"/>
      <c r="ACV19216" s="60"/>
      <c r="ACW19216" s="60"/>
      <c r="ACX19216" s="60"/>
      <c r="ACY19216" s="60">
        <v>9.7875083388563704E-3</v>
      </c>
      <c r="ACZ19216" s="60"/>
      <c r="ADA19216" s="60"/>
      <c r="ADB19216" s="60"/>
      <c r="ADC19216" s="60"/>
      <c r="ADD19216" s="60"/>
      <c r="ADE19216" s="60"/>
    </row>
    <row r="19217" spans="760:785" x14ac:dyDescent="0.25">
      <c r="ACF19217" s="60"/>
      <c r="ACG19217" s="60"/>
      <c r="ACH19217" s="60"/>
      <c r="ACI19217" s="60"/>
      <c r="ACJ19217" s="60"/>
      <c r="ACK19217" s="60"/>
      <c r="ACL19217" s="60"/>
      <c r="ACM19217" s="60"/>
      <c r="ACN19217" s="60"/>
      <c r="ACO19217" s="60"/>
      <c r="ACP19217" s="60"/>
      <c r="ACQ19217" s="60"/>
      <c r="ACR19217" s="60"/>
      <c r="ACS19217" s="60"/>
      <c r="ACT19217" s="60"/>
      <c r="ACU19217" s="60"/>
      <c r="ACV19217" s="60"/>
      <c r="ACW19217" s="60"/>
      <c r="ACX19217" s="60"/>
      <c r="ACY19217" s="60">
        <v>9.7873242151174204E-3</v>
      </c>
      <c r="ACZ19217" s="60"/>
      <c r="ADA19217" s="60"/>
      <c r="ADB19217" s="60"/>
      <c r="ADC19217" s="60"/>
      <c r="ADD19217" s="60"/>
      <c r="ADE19217" s="60"/>
    </row>
    <row r="19218" spans="760:785" x14ac:dyDescent="0.25">
      <c r="ACF19218" s="60"/>
      <c r="ACG19218" s="60"/>
      <c r="ACH19218" s="60"/>
      <c r="ACI19218" s="60"/>
      <c r="ACJ19218" s="60"/>
      <c r="ACK19218" s="60"/>
      <c r="ACL19218" s="60"/>
      <c r="ACM19218" s="60"/>
      <c r="ACN19218" s="60"/>
      <c r="ACO19218" s="60"/>
      <c r="ACP19218" s="60"/>
      <c r="ACQ19218" s="60"/>
      <c r="ACR19218" s="60"/>
      <c r="ACS19218" s="60"/>
      <c r="ACT19218" s="60"/>
      <c r="ACU19218" s="60"/>
      <c r="ACV19218" s="60"/>
      <c r="ACW19218" s="60"/>
      <c r="ACX19218" s="60"/>
      <c r="ACY19218" s="60">
        <v>9.7873242151174204E-3</v>
      </c>
      <c r="ACZ19218" s="60"/>
      <c r="ADA19218" s="60"/>
      <c r="ADB19218" s="60"/>
      <c r="ADC19218" s="60"/>
      <c r="ADD19218" s="60"/>
      <c r="ADE19218" s="60"/>
    </row>
    <row r="19219" spans="760:785" x14ac:dyDescent="0.25">
      <c r="ACF19219" s="60"/>
      <c r="ACG19219" s="60"/>
      <c r="ACH19219" s="60"/>
      <c r="ACI19219" s="60"/>
      <c r="ACJ19219" s="60"/>
      <c r="ACK19219" s="60"/>
      <c r="ACL19219" s="60"/>
      <c r="ACM19219" s="60"/>
      <c r="ACN19219" s="60"/>
      <c r="ACO19219" s="60"/>
      <c r="ACP19219" s="60"/>
      <c r="ACQ19219" s="60"/>
      <c r="ACR19219" s="60"/>
      <c r="ACS19219" s="60"/>
      <c r="ACT19219" s="60"/>
      <c r="ACU19219" s="60"/>
      <c r="ACV19219" s="60"/>
      <c r="ACW19219" s="60"/>
      <c r="ACX19219" s="60"/>
      <c r="ACY19219" s="60">
        <v>9.7723890138933702E-3</v>
      </c>
      <c r="ACZ19219" s="60"/>
      <c r="ADA19219" s="60"/>
      <c r="ADB19219" s="60"/>
      <c r="ADC19219" s="60"/>
      <c r="ADD19219" s="60"/>
      <c r="ADE19219" s="60"/>
    </row>
    <row r="19220" spans="760:785" x14ac:dyDescent="0.25">
      <c r="ACF19220" s="60"/>
      <c r="ACG19220" s="60"/>
      <c r="ACH19220" s="60"/>
      <c r="ACI19220" s="60"/>
      <c r="ACJ19220" s="60"/>
      <c r="ACK19220" s="60"/>
      <c r="ACL19220" s="60"/>
      <c r="ACM19220" s="60"/>
      <c r="ACN19220" s="60"/>
      <c r="ACO19220" s="60"/>
      <c r="ACP19220" s="60"/>
      <c r="ACQ19220" s="60"/>
      <c r="ACR19220" s="60"/>
      <c r="ACS19220" s="60"/>
      <c r="ACT19220" s="60"/>
      <c r="ACU19220" s="60"/>
      <c r="ACV19220" s="60"/>
      <c r="ACW19220" s="60"/>
      <c r="ACX19220" s="60"/>
      <c r="ACY19220" s="60">
        <v>9.7723890138933702E-3</v>
      </c>
      <c r="ACZ19220" s="60"/>
      <c r="ADA19220" s="60"/>
      <c r="ADB19220" s="60"/>
      <c r="ADC19220" s="60"/>
      <c r="ADD19220" s="60"/>
      <c r="ADE19220" s="60"/>
    </row>
    <row r="19221" spans="760:785" x14ac:dyDescent="0.25">
      <c r="ACF19221" s="60"/>
      <c r="ACG19221" s="60"/>
      <c r="ACH19221" s="60"/>
      <c r="ACI19221" s="60"/>
      <c r="ACJ19221" s="60"/>
      <c r="ACK19221" s="60"/>
      <c r="ACL19221" s="60"/>
      <c r="ACM19221" s="60"/>
      <c r="ACN19221" s="60"/>
      <c r="ACO19221" s="60"/>
      <c r="ACP19221" s="60"/>
      <c r="ACQ19221" s="60"/>
      <c r="ACR19221" s="60"/>
      <c r="ACS19221" s="60"/>
      <c r="ACT19221" s="60"/>
      <c r="ACU19221" s="60"/>
      <c r="ACV19221" s="60"/>
      <c r="ACW19221" s="60"/>
      <c r="ACX19221" s="60"/>
      <c r="ACY19221" s="60">
        <v>9.7706084063744897E-3</v>
      </c>
      <c r="ACZ19221" s="60"/>
      <c r="ADA19221" s="60"/>
      <c r="ADB19221" s="60"/>
      <c r="ADC19221" s="60"/>
      <c r="ADD19221" s="60"/>
      <c r="ADE19221" s="60"/>
    </row>
    <row r="19222" spans="760:785" x14ac:dyDescent="0.25">
      <c r="ACF19222" s="60"/>
      <c r="ACG19222" s="60"/>
      <c r="ACH19222" s="60"/>
      <c r="ACI19222" s="60"/>
      <c r="ACJ19222" s="60"/>
      <c r="ACK19222" s="60"/>
      <c r="ACL19222" s="60"/>
      <c r="ACM19222" s="60"/>
      <c r="ACN19222" s="60"/>
      <c r="ACO19222" s="60"/>
      <c r="ACP19222" s="60"/>
      <c r="ACQ19222" s="60"/>
      <c r="ACR19222" s="60"/>
      <c r="ACS19222" s="60"/>
      <c r="ACT19222" s="60"/>
      <c r="ACU19222" s="60"/>
      <c r="ACV19222" s="60"/>
      <c r="ACW19222" s="60"/>
      <c r="ACX19222" s="60"/>
      <c r="ACY19222" s="60">
        <v>9.7706084063744897E-3</v>
      </c>
      <c r="ACZ19222" s="60"/>
      <c r="ADA19222" s="60"/>
      <c r="ADB19222" s="60"/>
      <c r="ADC19222" s="60"/>
      <c r="ADD19222" s="60"/>
      <c r="ADE19222" s="60"/>
    </row>
    <row r="19223" spans="760:785" x14ac:dyDescent="0.25">
      <c r="ACF19223" s="60"/>
      <c r="ACG19223" s="60"/>
      <c r="ACH19223" s="60"/>
      <c r="ACI19223" s="60"/>
      <c r="ACJ19223" s="60"/>
      <c r="ACK19223" s="60"/>
      <c r="ACL19223" s="60"/>
      <c r="ACM19223" s="60"/>
      <c r="ACN19223" s="60"/>
      <c r="ACO19223" s="60"/>
      <c r="ACP19223" s="60"/>
      <c r="ACQ19223" s="60"/>
      <c r="ACR19223" s="60"/>
      <c r="ACS19223" s="60"/>
      <c r="ACT19223" s="60"/>
      <c r="ACU19223" s="60"/>
      <c r="ACV19223" s="60"/>
      <c r="ACW19223" s="60"/>
      <c r="ACX19223" s="60"/>
      <c r="ACY19223" s="60">
        <v>9.7037213555953902E-3</v>
      </c>
      <c r="ACZ19223" s="60"/>
      <c r="ADA19223" s="60"/>
      <c r="ADB19223" s="60"/>
      <c r="ADC19223" s="60"/>
      <c r="ADD19223" s="60"/>
      <c r="ADE19223" s="60"/>
    </row>
    <row r="19224" spans="760:785" x14ac:dyDescent="0.25">
      <c r="ACF19224" s="60"/>
      <c r="ACG19224" s="60"/>
      <c r="ACH19224" s="60"/>
      <c r="ACI19224" s="60"/>
      <c r="ACJ19224" s="60"/>
      <c r="ACK19224" s="60"/>
      <c r="ACL19224" s="60"/>
      <c r="ACM19224" s="60"/>
      <c r="ACN19224" s="60"/>
      <c r="ACO19224" s="60"/>
      <c r="ACP19224" s="60"/>
      <c r="ACQ19224" s="60"/>
      <c r="ACR19224" s="60"/>
      <c r="ACS19224" s="60"/>
      <c r="ACT19224" s="60"/>
      <c r="ACU19224" s="60"/>
      <c r="ACV19224" s="60"/>
      <c r="ACW19224" s="60"/>
      <c r="ACX19224" s="60"/>
      <c r="ACY19224" s="60">
        <v>9.7037213555953902E-3</v>
      </c>
      <c r="ACZ19224" s="60"/>
      <c r="ADA19224" s="60"/>
      <c r="ADB19224" s="60"/>
      <c r="ADC19224" s="60"/>
      <c r="ADD19224" s="60"/>
      <c r="ADE19224" s="60"/>
    </row>
    <row r="19225" spans="760:785" x14ac:dyDescent="0.25">
      <c r="ACF19225" s="60"/>
      <c r="ACG19225" s="60"/>
      <c r="ACH19225" s="60"/>
      <c r="ACI19225" s="60"/>
      <c r="ACJ19225" s="60"/>
      <c r="ACK19225" s="60"/>
      <c r="ACL19225" s="60"/>
      <c r="ACM19225" s="60"/>
      <c r="ACN19225" s="60"/>
      <c r="ACO19225" s="60"/>
      <c r="ACP19225" s="60"/>
      <c r="ACQ19225" s="60"/>
      <c r="ACR19225" s="60"/>
      <c r="ACS19225" s="60"/>
      <c r="ACT19225" s="60"/>
      <c r="ACU19225" s="60"/>
      <c r="ACV19225" s="60"/>
      <c r="ACW19225" s="60"/>
      <c r="ACX19225" s="60"/>
      <c r="ACY19225" s="60">
        <v>9.7022683899530907E-3</v>
      </c>
      <c r="ACZ19225" s="60"/>
      <c r="ADA19225" s="60"/>
      <c r="ADB19225" s="60"/>
      <c r="ADC19225" s="60"/>
      <c r="ADD19225" s="60"/>
      <c r="ADE19225" s="60"/>
    </row>
    <row r="19226" spans="760:785" x14ac:dyDescent="0.25">
      <c r="ACF19226" s="60"/>
      <c r="ACG19226" s="60"/>
      <c r="ACH19226" s="60"/>
      <c r="ACI19226" s="60"/>
      <c r="ACJ19226" s="60"/>
      <c r="ACK19226" s="60"/>
      <c r="ACL19226" s="60"/>
      <c r="ACM19226" s="60"/>
      <c r="ACN19226" s="60"/>
      <c r="ACO19226" s="60"/>
      <c r="ACP19226" s="60"/>
      <c r="ACQ19226" s="60"/>
      <c r="ACR19226" s="60"/>
      <c r="ACS19226" s="60"/>
      <c r="ACT19226" s="60"/>
      <c r="ACU19226" s="60"/>
      <c r="ACV19226" s="60"/>
      <c r="ACW19226" s="60"/>
      <c r="ACX19226" s="60"/>
      <c r="ACY19226" s="60">
        <v>9.7022683899530907E-3</v>
      </c>
      <c r="ACZ19226" s="60"/>
      <c r="ADA19226" s="60"/>
      <c r="ADB19226" s="60"/>
      <c r="ADC19226" s="60"/>
      <c r="ADD19226" s="60"/>
      <c r="ADE19226" s="60"/>
    </row>
    <row r="19227" spans="760:785" x14ac:dyDescent="0.25">
      <c r="ACF19227" s="60"/>
      <c r="ACG19227" s="60"/>
      <c r="ACH19227" s="60"/>
      <c r="ACI19227" s="60"/>
      <c r="ACJ19227" s="60"/>
      <c r="ACK19227" s="60"/>
      <c r="ACL19227" s="60"/>
      <c r="ACM19227" s="60"/>
      <c r="ACN19227" s="60"/>
      <c r="ACO19227" s="60"/>
      <c r="ACP19227" s="60"/>
      <c r="ACQ19227" s="60"/>
      <c r="ACR19227" s="60"/>
      <c r="ACS19227" s="60"/>
      <c r="ACT19227" s="60"/>
      <c r="ACU19227" s="60"/>
      <c r="ACV19227" s="60"/>
      <c r="ACW19227" s="60"/>
      <c r="ACX19227" s="60"/>
      <c r="ACY19227" s="60">
        <v>9.7017071261843897E-3</v>
      </c>
      <c r="ACZ19227" s="60"/>
      <c r="ADA19227" s="60"/>
      <c r="ADB19227" s="60"/>
      <c r="ADC19227" s="60"/>
      <c r="ADD19227" s="60"/>
      <c r="ADE19227" s="60"/>
    </row>
    <row r="19228" spans="760:785" x14ac:dyDescent="0.25">
      <c r="ACF19228" s="60"/>
      <c r="ACG19228" s="60"/>
      <c r="ACH19228" s="60"/>
      <c r="ACI19228" s="60"/>
      <c r="ACJ19228" s="60"/>
      <c r="ACK19228" s="60"/>
      <c r="ACL19228" s="60"/>
      <c r="ACM19228" s="60"/>
      <c r="ACN19228" s="60"/>
      <c r="ACO19228" s="60"/>
      <c r="ACP19228" s="60"/>
      <c r="ACQ19228" s="60"/>
      <c r="ACR19228" s="60"/>
      <c r="ACS19228" s="60"/>
      <c r="ACT19228" s="60"/>
      <c r="ACU19228" s="60"/>
      <c r="ACV19228" s="60"/>
      <c r="ACW19228" s="60"/>
      <c r="ACX19228" s="60"/>
      <c r="ACY19228" s="60">
        <v>9.7017071261843897E-3</v>
      </c>
      <c r="ACZ19228" s="60"/>
      <c r="ADA19228" s="60"/>
      <c r="ADB19228" s="60"/>
      <c r="ADC19228" s="60"/>
      <c r="ADD19228" s="60"/>
      <c r="ADE19228" s="60"/>
    </row>
    <row r="19229" spans="760:785" x14ac:dyDescent="0.25">
      <c r="ACF19229" s="60"/>
      <c r="ACG19229" s="60"/>
      <c r="ACH19229" s="60"/>
      <c r="ACI19229" s="60"/>
      <c r="ACJ19229" s="60"/>
      <c r="ACK19229" s="60"/>
      <c r="ACL19229" s="60"/>
      <c r="ACM19229" s="60"/>
      <c r="ACN19229" s="60"/>
      <c r="ACO19229" s="60"/>
      <c r="ACP19229" s="60"/>
      <c r="ACQ19229" s="60"/>
      <c r="ACR19229" s="60"/>
      <c r="ACS19229" s="60"/>
      <c r="ACT19229" s="60"/>
      <c r="ACU19229" s="60"/>
      <c r="ACV19229" s="60"/>
      <c r="ACW19229" s="60"/>
      <c r="ACX19229" s="60"/>
      <c r="ACY19229" s="60">
        <v>9.6836608826819208E-3</v>
      </c>
      <c r="ACZ19229" s="60"/>
      <c r="ADA19229" s="60"/>
      <c r="ADB19229" s="60"/>
      <c r="ADC19229" s="60"/>
      <c r="ADD19229" s="60"/>
      <c r="ADE19229" s="60"/>
    </row>
    <row r="19230" spans="760:785" x14ac:dyDescent="0.25">
      <c r="ACF19230" s="60"/>
      <c r="ACG19230" s="60"/>
      <c r="ACH19230" s="60"/>
      <c r="ACI19230" s="60"/>
      <c r="ACJ19230" s="60"/>
      <c r="ACK19230" s="60"/>
      <c r="ACL19230" s="60"/>
      <c r="ACM19230" s="60"/>
      <c r="ACN19230" s="60"/>
      <c r="ACO19230" s="60"/>
      <c r="ACP19230" s="60"/>
      <c r="ACQ19230" s="60"/>
      <c r="ACR19230" s="60"/>
      <c r="ACS19230" s="60"/>
      <c r="ACT19230" s="60"/>
      <c r="ACU19230" s="60"/>
      <c r="ACV19230" s="60"/>
      <c r="ACW19230" s="60"/>
      <c r="ACX19230" s="60"/>
      <c r="ACY19230" s="60">
        <v>9.6836608826819208E-3</v>
      </c>
      <c r="ACZ19230" s="60"/>
      <c r="ADA19230" s="60"/>
      <c r="ADB19230" s="60"/>
      <c r="ADC19230" s="60"/>
      <c r="ADD19230" s="60"/>
      <c r="ADE19230" s="60"/>
    </row>
    <row r="19231" spans="760:785" x14ac:dyDescent="0.25">
      <c r="ACF19231" s="60"/>
      <c r="ACG19231" s="60"/>
      <c r="ACH19231" s="60"/>
      <c r="ACI19231" s="60"/>
      <c r="ACJ19231" s="60"/>
      <c r="ACK19231" s="60"/>
      <c r="ACL19231" s="60"/>
      <c r="ACM19231" s="60"/>
      <c r="ACN19231" s="60"/>
      <c r="ACO19231" s="60"/>
      <c r="ACP19231" s="60"/>
      <c r="ACQ19231" s="60"/>
      <c r="ACR19231" s="60"/>
      <c r="ACS19231" s="60"/>
      <c r="ACT19231" s="60"/>
      <c r="ACU19231" s="60"/>
      <c r="ACV19231" s="60"/>
      <c r="ACW19231" s="60"/>
      <c r="ACX19231" s="60"/>
      <c r="ACY19231" s="60">
        <v>9.61705613235906E-3</v>
      </c>
      <c r="ACZ19231" s="60"/>
      <c r="ADA19231" s="60"/>
      <c r="ADB19231" s="60"/>
      <c r="ADC19231" s="60"/>
      <c r="ADD19231" s="60"/>
      <c r="ADE19231" s="60"/>
    </row>
    <row r="19232" spans="760:785" x14ac:dyDescent="0.25">
      <c r="ACF19232" s="60"/>
      <c r="ACG19232" s="60"/>
      <c r="ACH19232" s="60"/>
      <c r="ACI19232" s="60"/>
      <c r="ACJ19232" s="60"/>
      <c r="ACK19232" s="60"/>
      <c r="ACL19232" s="60"/>
      <c r="ACM19232" s="60"/>
      <c r="ACN19232" s="60"/>
      <c r="ACO19232" s="60"/>
      <c r="ACP19232" s="60"/>
      <c r="ACQ19232" s="60"/>
      <c r="ACR19232" s="60"/>
      <c r="ACS19232" s="60"/>
      <c r="ACT19232" s="60"/>
      <c r="ACU19232" s="60"/>
      <c r="ACV19232" s="60"/>
      <c r="ACW19232" s="60"/>
      <c r="ACX19232" s="60"/>
      <c r="ACY19232" s="60">
        <v>9.61705613235906E-3</v>
      </c>
      <c r="ACZ19232" s="60"/>
      <c r="ADA19232" s="60"/>
      <c r="ADB19232" s="60"/>
      <c r="ADC19232" s="60"/>
      <c r="ADD19232" s="60"/>
      <c r="ADE19232" s="60"/>
    </row>
    <row r="19233" spans="760:785" x14ac:dyDescent="0.25">
      <c r="ACF19233" s="60"/>
      <c r="ACG19233" s="60"/>
      <c r="ACH19233" s="60"/>
      <c r="ACI19233" s="60"/>
      <c r="ACJ19233" s="60"/>
      <c r="ACK19233" s="60"/>
      <c r="ACL19233" s="60"/>
      <c r="ACM19233" s="60"/>
      <c r="ACN19233" s="60"/>
      <c r="ACO19233" s="60"/>
      <c r="ACP19233" s="60"/>
      <c r="ACQ19233" s="60"/>
      <c r="ACR19233" s="60"/>
      <c r="ACS19233" s="60"/>
      <c r="ACT19233" s="60"/>
      <c r="ACU19233" s="60"/>
      <c r="ACV19233" s="60"/>
      <c r="ACW19233" s="60"/>
      <c r="ACX19233" s="60"/>
      <c r="ACY19233" s="60">
        <v>9.5477496600493202E-3</v>
      </c>
      <c r="ACZ19233" s="60"/>
      <c r="ADA19233" s="60"/>
      <c r="ADB19233" s="60"/>
      <c r="ADC19233" s="60"/>
      <c r="ADD19233" s="60"/>
      <c r="ADE19233" s="60"/>
    </row>
    <row r="19234" spans="760:785" x14ac:dyDescent="0.25">
      <c r="ACF19234" s="60"/>
      <c r="ACG19234" s="60"/>
      <c r="ACH19234" s="60"/>
      <c r="ACI19234" s="60"/>
      <c r="ACJ19234" s="60"/>
      <c r="ACK19234" s="60"/>
      <c r="ACL19234" s="60"/>
      <c r="ACM19234" s="60"/>
      <c r="ACN19234" s="60"/>
      <c r="ACO19234" s="60"/>
      <c r="ACP19234" s="60"/>
      <c r="ACQ19234" s="60"/>
      <c r="ACR19234" s="60"/>
      <c r="ACS19234" s="60"/>
      <c r="ACT19234" s="60"/>
      <c r="ACU19234" s="60"/>
      <c r="ACV19234" s="60"/>
      <c r="ACW19234" s="60"/>
      <c r="ACX19234" s="60"/>
      <c r="ACY19234" s="60">
        <v>9.5477496600493202E-3</v>
      </c>
      <c r="ACZ19234" s="60"/>
      <c r="ADA19234" s="60"/>
      <c r="ADB19234" s="60"/>
      <c r="ADC19234" s="60"/>
      <c r="ADD19234" s="60"/>
      <c r="ADE19234" s="60"/>
    </row>
    <row r="19235" spans="760:785" x14ac:dyDescent="0.25">
      <c r="ACF19235" s="60"/>
      <c r="ACG19235" s="60"/>
      <c r="ACH19235" s="60"/>
      <c r="ACI19235" s="60"/>
      <c r="ACJ19235" s="60"/>
      <c r="ACK19235" s="60"/>
      <c r="ACL19235" s="60"/>
      <c r="ACM19235" s="60"/>
      <c r="ACN19235" s="60"/>
      <c r="ACO19235" s="60"/>
      <c r="ACP19235" s="60"/>
      <c r="ACQ19235" s="60"/>
      <c r="ACR19235" s="60"/>
      <c r="ACS19235" s="60"/>
      <c r="ACT19235" s="60"/>
      <c r="ACU19235" s="60"/>
      <c r="ACV19235" s="60"/>
      <c r="ACW19235" s="60"/>
      <c r="ACX19235" s="60"/>
      <c r="ACY19235" s="60">
        <v>9.5254328886475101E-3</v>
      </c>
      <c r="ACZ19235" s="60"/>
      <c r="ADA19235" s="60"/>
      <c r="ADB19235" s="60"/>
      <c r="ADC19235" s="60"/>
      <c r="ADD19235" s="60"/>
      <c r="ADE19235" s="60"/>
    </row>
    <row r="19236" spans="760:785" x14ac:dyDescent="0.25">
      <c r="ACF19236" s="60"/>
      <c r="ACG19236" s="60"/>
      <c r="ACH19236" s="60"/>
      <c r="ACI19236" s="60"/>
      <c r="ACJ19236" s="60"/>
      <c r="ACK19236" s="60"/>
      <c r="ACL19236" s="60"/>
      <c r="ACM19236" s="60"/>
      <c r="ACN19236" s="60"/>
      <c r="ACO19236" s="60"/>
      <c r="ACP19236" s="60"/>
      <c r="ACQ19236" s="60"/>
      <c r="ACR19236" s="60"/>
      <c r="ACS19236" s="60"/>
      <c r="ACT19236" s="60"/>
      <c r="ACU19236" s="60"/>
      <c r="ACV19236" s="60"/>
      <c r="ACW19236" s="60"/>
      <c r="ACX19236" s="60"/>
      <c r="ACY19236" s="60">
        <v>9.5254328886475101E-3</v>
      </c>
      <c r="ACZ19236" s="60"/>
      <c r="ADA19236" s="60"/>
      <c r="ADB19236" s="60"/>
      <c r="ADC19236" s="60"/>
      <c r="ADD19236" s="60"/>
      <c r="ADE19236" s="60"/>
    </row>
    <row r="19237" spans="760:785" x14ac:dyDescent="0.25">
      <c r="ACF19237" s="60"/>
      <c r="ACG19237" s="60"/>
      <c r="ACH19237" s="60"/>
      <c r="ACI19237" s="60"/>
      <c r="ACJ19237" s="60"/>
      <c r="ACK19237" s="60"/>
      <c r="ACL19237" s="60"/>
      <c r="ACM19237" s="60"/>
      <c r="ACN19237" s="60"/>
      <c r="ACO19237" s="60"/>
      <c r="ACP19237" s="60"/>
      <c r="ACQ19237" s="60"/>
      <c r="ACR19237" s="60"/>
      <c r="ACS19237" s="60"/>
      <c r="ACT19237" s="60"/>
      <c r="ACU19237" s="60"/>
      <c r="ACV19237" s="60"/>
      <c r="ACW19237" s="60"/>
      <c r="ACX19237" s="60"/>
      <c r="ACY19237" s="60">
        <v>9.4987793054017895E-3</v>
      </c>
      <c r="ACZ19237" s="60"/>
      <c r="ADA19237" s="60"/>
      <c r="ADB19237" s="60"/>
      <c r="ADC19237" s="60"/>
      <c r="ADD19237" s="60"/>
      <c r="ADE19237" s="60"/>
    </row>
    <row r="19238" spans="760:785" x14ac:dyDescent="0.25">
      <c r="ACF19238" s="60"/>
      <c r="ACG19238" s="60"/>
      <c r="ACH19238" s="60"/>
      <c r="ACI19238" s="60"/>
      <c r="ACJ19238" s="60"/>
      <c r="ACK19238" s="60"/>
      <c r="ACL19238" s="60"/>
      <c r="ACM19238" s="60"/>
      <c r="ACN19238" s="60"/>
      <c r="ACO19238" s="60"/>
      <c r="ACP19238" s="60"/>
      <c r="ACQ19238" s="60"/>
      <c r="ACR19238" s="60"/>
      <c r="ACS19238" s="60"/>
      <c r="ACT19238" s="60"/>
      <c r="ACU19238" s="60"/>
      <c r="ACV19238" s="60"/>
      <c r="ACW19238" s="60"/>
      <c r="ACX19238" s="60"/>
      <c r="ACY19238" s="60">
        <v>9.4987793054017895E-3</v>
      </c>
      <c r="ACZ19238" s="60"/>
      <c r="ADA19238" s="60"/>
      <c r="ADB19238" s="60"/>
      <c r="ADC19238" s="60"/>
      <c r="ADD19238" s="60"/>
      <c r="ADE19238" s="60"/>
    </row>
    <row r="19239" spans="760:785" x14ac:dyDescent="0.25">
      <c r="ACF19239" s="60"/>
      <c r="ACG19239" s="60"/>
      <c r="ACH19239" s="60"/>
      <c r="ACI19239" s="60"/>
      <c r="ACJ19239" s="60"/>
      <c r="ACK19239" s="60"/>
      <c r="ACL19239" s="60"/>
      <c r="ACM19239" s="60"/>
      <c r="ACN19239" s="60"/>
      <c r="ACO19239" s="60"/>
      <c r="ACP19239" s="60"/>
      <c r="ACQ19239" s="60"/>
      <c r="ACR19239" s="60"/>
      <c r="ACS19239" s="60"/>
      <c r="ACT19239" s="60"/>
      <c r="ACU19239" s="60"/>
      <c r="ACV19239" s="60"/>
      <c r="ACW19239" s="60"/>
      <c r="ACX19239" s="60"/>
      <c r="ACY19239" s="60">
        <v>9.4264775262787506E-3</v>
      </c>
      <c r="ACZ19239" s="60"/>
      <c r="ADA19239" s="60"/>
      <c r="ADB19239" s="60"/>
      <c r="ADC19239" s="60"/>
      <c r="ADD19239" s="60"/>
      <c r="ADE19239" s="60"/>
    </row>
    <row r="19240" spans="760:785" x14ac:dyDescent="0.25">
      <c r="ACF19240" s="60"/>
      <c r="ACG19240" s="60"/>
      <c r="ACH19240" s="60"/>
      <c r="ACI19240" s="60"/>
      <c r="ACJ19240" s="60"/>
      <c r="ACK19240" s="60"/>
      <c r="ACL19240" s="60"/>
      <c r="ACM19240" s="60"/>
      <c r="ACN19240" s="60"/>
      <c r="ACO19240" s="60"/>
      <c r="ACP19240" s="60"/>
      <c r="ACQ19240" s="60"/>
      <c r="ACR19240" s="60"/>
      <c r="ACS19240" s="60"/>
      <c r="ACT19240" s="60"/>
      <c r="ACU19240" s="60"/>
      <c r="ACV19240" s="60"/>
      <c r="ACW19240" s="60"/>
      <c r="ACX19240" s="60"/>
      <c r="ACY19240" s="60">
        <v>9.4264775262787506E-3</v>
      </c>
      <c r="ACZ19240" s="60"/>
      <c r="ADA19240" s="60"/>
      <c r="ADB19240" s="60"/>
      <c r="ADC19240" s="60"/>
      <c r="ADD19240" s="60"/>
      <c r="ADE19240" s="60"/>
    </row>
    <row r="19241" spans="760:785" x14ac:dyDescent="0.25">
      <c r="ACF19241" s="60"/>
      <c r="ACG19241" s="60"/>
      <c r="ACH19241" s="60"/>
      <c r="ACI19241" s="60"/>
      <c r="ACJ19241" s="60"/>
      <c r="ACK19241" s="60"/>
      <c r="ACL19241" s="60"/>
      <c r="ACM19241" s="60"/>
      <c r="ACN19241" s="60"/>
      <c r="ACO19241" s="60"/>
      <c r="ACP19241" s="60"/>
      <c r="ACQ19241" s="60"/>
      <c r="ACR19241" s="60"/>
      <c r="ACS19241" s="60"/>
      <c r="ACT19241" s="60"/>
      <c r="ACU19241" s="60"/>
      <c r="ACV19241" s="60"/>
      <c r="ACW19241" s="60"/>
      <c r="ACX19241" s="60"/>
      <c r="ACY19241" s="60">
        <v>9.3945170169568593E-3</v>
      </c>
      <c r="ACZ19241" s="60"/>
      <c r="ADA19241" s="60"/>
      <c r="ADB19241" s="60"/>
      <c r="ADC19241" s="60"/>
      <c r="ADD19241" s="60"/>
      <c r="ADE19241" s="60"/>
    </row>
    <row r="19242" spans="760:785" x14ac:dyDescent="0.25">
      <c r="ACF19242" s="60"/>
      <c r="ACG19242" s="60"/>
      <c r="ACH19242" s="60"/>
      <c r="ACI19242" s="60"/>
      <c r="ACJ19242" s="60"/>
      <c r="ACK19242" s="60"/>
      <c r="ACL19242" s="60"/>
      <c r="ACM19242" s="60"/>
      <c r="ACN19242" s="60"/>
      <c r="ACO19242" s="60"/>
      <c r="ACP19242" s="60"/>
      <c r="ACQ19242" s="60"/>
      <c r="ACR19242" s="60"/>
      <c r="ACS19242" s="60"/>
      <c r="ACT19242" s="60"/>
      <c r="ACU19242" s="60"/>
      <c r="ACV19242" s="60"/>
      <c r="ACW19242" s="60"/>
      <c r="ACX19242" s="60"/>
      <c r="ACY19242" s="60">
        <v>9.3945170169568593E-3</v>
      </c>
      <c r="ACZ19242" s="60"/>
      <c r="ADA19242" s="60"/>
      <c r="ADB19242" s="60"/>
      <c r="ADC19242" s="60"/>
      <c r="ADD19242" s="60"/>
      <c r="ADE19242" s="60"/>
    </row>
    <row r="19243" spans="760:785" x14ac:dyDescent="0.25">
      <c r="ACF19243" s="60"/>
      <c r="ACG19243" s="60"/>
      <c r="ACH19243" s="60"/>
      <c r="ACI19243" s="60"/>
      <c r="ACJ19243" s="60"/>
      <c r="ACK19243" s="60"/>
      <c r="ACL19243" s="60"/>
      <c r="ACM19243" s="60"/>
      <c r="ACN19243" s="60"/>
      <c r="ACO19243" s="60"/>
      <c r="ACP19243" s="60"/>
      <c r="ACQ19243" s="60"/>
      <c r="ACR19243" s="60"/>
      <c r="ACS19243" s="60"/>
      <c r="ACT19243" s="60"/>
      <c r="ACU19243" s="60"/>
      <c r="ACV19243" s="60"/>
      <c r="ACW19243" s="60"/>
      <c r="ACX19243" s="60"/>
      <c r="ACY19243" s="60">
        <v>9.3927203300178501E-3</v>
      </c>
      <c r="ACZ19243" s="60"/>
      <c r="ADA19243" s="60"/>
      <c r="ADB19243" s="60"/>
      <c r="ADC19243" s="60"/>
      <c r="ADD19243" s="60"/>
      <c r="ADE19243" s="60"/>
    </row>
    <row r="19244" spans="760:785" x14ac:dyDescent="0.25">
      <c r="ACF19244" s="60"/>
      <c r="ACG19244" s="60"/>
      <c r="ACH19244" s="60"/>
      <c r="ACI19244" s="60"/>
      <c r="ACJ19244" s="60"/>
      <c r="ACK19244" s="60"/>
      <c r="ACL19244" s="60"/>
      <c r="ACM19244" s="60"/>
      <c r="ACN19244" s="60"/>
      <c r="ACO19244" s="60"/>
      <c r="ACP19244" s="60"/>
      <c r="ACQ19244" s="60"/>
      <c r="ACR19244" s="60"/>
      <c r="ACS19244" s="60"/>
      <c r="ACT19244" s="60"/>
      <c r="ACU19244" s="60"/>
      <c r="ACV19244" s="60"/>
      <c r="ACW19244" s="60"/>
      <c r="ACX19244" s="60"/>
      <c r="ACY19244" s="60">
        <v>9.3927203300178501E-3</v>
      </c>
      <c r="ACZ19244" s="60"/>
      <c r="ADA19244" s="60"/>
      <c r="ADB19244" s="60"/>
      <c r="ADC19244" s="60"/>
      <c r="ADD19244" s="60"/>
      <c r="ADE19244" s="60"/>
    </row>
    <row r="19245" spans="760:785" x14ac:dyDescent="0.25">
      <c r="ACF19245" s="60"/>
      <c r="ACG19245" s="60"/>
      <c r="ACH19245" s="60"/>
      <c r="ACI19245" s="60"/>
      <c r="ACJ19245" s="60"/>
      <c r="ACK19245" s="60"/>
      <c r="ACL19245" s="60"/>
      <c r="ACM19245" s="60"/>
      <c r="ACN19245" s="60"/>
      <c r="ACO19245" s="60"/>
      <c r="ACP19245" s="60"/>
      <c r="ACQ19245" s="60"/>
      <c r="ACR19245" s="60"/>
      <c r="ACS19245" s="60"/>
      <c r="ACT19245" s="60"/>
      <c r="ACU19245" s="60"/>
      <c r="ACV19245" s="60"/>
      <c r="ACW19245" s="60"/>
      <c r="ACX19245" s="60"/>
      <c r="ACY19245" s="60">
        <v>9.3564792659497301E-3</v>
      </c>
      <c r="ACZ19245" s="60"/>
      <c r="ADA19245" s="60"/>
      <c r="ADB19245" s="60"/>
      <c r="ADC19245" s="60"/>
      <c r="ADD19245" s="60"/>
      <c r="ADE19245" s="60"/>
    </row>
    <row r="19246" spans="760:785" x14ac:dyDescent="0.25">
      <c r="ACF19246" s="60"/>
      <c r="ACG19246" s="60"/>
      <c r="ACH19246" s="60"/>
      <c r="ACI19246" s="60"/>
      <c r="ACJ19246" s="60"/>
      <c r="ACK19246" s="60"/>
      <c r="ACL19246" s="60"/>
      <c r="ACM19246" s="60"/>
      <c r="ACN19246" s="60"/>
      <c r="ACO19246" s="60"/>
      <c r="ACP19246" s="60"/>
      <c r="ACQ19246" s="60"/>
      <c r="ACR19246" s="60"/>
      <c r="ACS19246" s="60"/>
      <c r="ACT19246" s="60"/>
      <c r="ACU19246" s="60"/>
      <c r="ACV19246" s="60"/>
      <c r="ACW19246" s="60"/>
      <c r="ACX19246" s="60"/>
      <c r="ACY19246" s="60">
        <v>9.3564792659497301E-3</v>
      </c>
      <c r="ACZ19246" s="60"/>
      <c r="ADA19246" s="60"/>
      <c r="ADB19246" s="60"/>
      <c r="ADC19246" s="60"/>
      <c r="ADD19246" s="60"/>
      <c r="ADE19246" s="60"/>
    </row>
    <row r="19247" spans="760:785" x14ac:dyDescent="0.25">
      <c r="ACF19247" s="60"/>
      <c r="ACG19247" s="60"/>
      <c r="ACH19247" s="60"/>
      <c r="ACI19247" s="60"/>
      <c r="ACJ19247" s="60"/>
      <c r="ACK19247" s="60"/>
      <c r="ACL19247" s="60"/>
      <c r="ACM19247" s="60"/>
      <c r="ACN19247" s="60"/>
      <c r="ACO19247" s="60"/>
      <c r="ACP19247" s="60"/>
      <c r="ACQ19247" s="60"/>
      <c r="ACR19247" s="60"/>
      <c r="ACS19247" s="60"/>
      <c r="ACT19247" s="60"/>
      <c r="ACU19247" s="60"/>
      <c r="ACV19247" s="60"/>
      <c r="ACW19247" s="60"/>
      <c r="ACX19247" s="60"/>
      <c r="ACY19247" s="60">
        <v>9.3348618355845198E-3</v>
      </c>
      <c r="ACZ19247" s="60"/>
      <c r="ADA19247" s="60"/>
      <c r="ADB19247" s="60"/>
      <c r="ADC19247" s="60"/>
      <c r="ADD19247" s="60"/>
      <c r="ADE19247" s="60"/>
    </row>
    <row r="19248" spans="760:785" x14ac:dyDescent="0.25">
      <c r="ACF19248" s="60"/>
      <c r="ACG19248" s="60"/>
      <c r="ACH19248" s="60"/>
      <c r="ACI19248" s="60"/>
      <c r="ACJ19248" s="60"/>
      <c r="ACK19248" s="60"/>
      <c r="ACL19248" s="60"/>
      <c r="ACM19248" s="60"/>
      <c r="ACN19248" s="60"/>
      <c r="ACO19248" s="60"/>
      <c r="ACP19248" s="60"/>
      <c r="ACQ19248" s="60"/>
      <c r="ACR19248" s="60"/>
      <c r="ACS19248" s="60"/>
      <c r="ACT19248" s="60"/>
      <c r="ACU19248" s="60"/>
      <c r="ACV19248" s="60"/>
      <c r="ACW19248" s="60"/>
      <c r="ACX19248" s="60"/>
      <c r="ACY19248" s="60">
        <v>9.3348618355845198E-3</v>
      </c>
      <c r="ACZ19248" s="60"/>
      <c r="ADA19248" s="60"/>
      <c r="ADB19248" s="60"/>
      <c r="ADC19248" s="60"/>
      <c r="ADD19248" s="60"/>
      <c r="ADE19248" s="60"/>
    </row>
    <row r="19249" spans="760:785" x14ac:dyDescent="0.25">
      <c r="ACF19249" s="60"/>
      <c r="ACG19249" s="60"/>
      <c r="ACH19249" s="60"/>
      <c r="ACI19249" s="60"/>
      <c r="ACJ19249" s="60"/>
      <c r="ACK19249" s="60"/>
      <c r="ACL19249" s="60"/>
      <c r="ACM19249" s="60"/>
      <c r="ACN19249" s="60"/>
      <c r="ACO19249" s="60"/>
      <c r="ACP19249" s="60"/>
      <c r="ACQ19249" s="60"/>
      <c r="ACR19249" s="60"/>
      <c r="ACS19249" s="60"/>
      <c r="ACT19249" s="60"/>
      <c r="ACU19249" s="60"/>
      <c r="ACV19249" s="60"/>
      <c r="ACW19249" s="60"/>
      <c r="ACX19249" s="60"/>
      <c r="ACY19249" s="60">
        <v>9.2970150254998891E-3</v>
      </c>
      <c r="ACZ19249" s="60"/>
      <c r="ADA19249" s="60"/>
      <c r="ADB19249" s="60"/>
      <c r="ADC19249" s="60"/>
      <c r="ADD19249" s="60"/>
      <c r="ADE19249" s="60"/>
    </row>
    <row r="19250" spans="760:785" x14ac:dyDescent="0.25">
      <c r="ACF19250" s="60"/>
      <c r="ACG19250" s="60"/>
      <c r="ACH19250" s="60"/>
      <c r="ACI19250" s="60"/>
      <c r="ACJ19250" s="60"/>
      <c r="ACK19250" s="60"/>
      <c r="ACL19250" s="60"/>
      <c r="ACM19250" s="60"/>
      <c r="ACN19250" s="60"/>
      <c r="ACO19250" s="60"/>
      <c r="ACP19250" s="60"/>
      <c r="ACQ19250" s="60"/>
      <c r="ACR19250" s="60"/>
      <c r="ACS19250" s="60"/>
      <c r="ACT19250" s="60"/>
      <c r="ACU19250" s="60"/>
      <c r="ACV19250" s="60"/>
      <c r="ACW19250" s="60"/>
      <c r="ACX19250" s="60"/>
      <c r="ACY19250" s="60">
        <v>9.2970150254998891E-3</v>
      </c>
      <c r="ACZ19250" s="60"/>
      <c r="ADA19250" s="60"/>
      <c r="ADB19250" s="60"/>
      <c r="ADC19250" s="60"/>
      <c r="ADD19250" s="60"/>
      <c r="ADE19250" s="60"/>
    </row>
    <row r="19251" spans="760:785" x14ac:dyDescent="0.25">
      <c r="ACF19251" s="60"/>
      <c r="ACG19251" s="60"/>
      <c r="ACH19251" s="60"/>
      <c r="ACI19251" s="60"/>
      <c r="ACJ19251" s="60"/>
      <c r="ACK19251" s="60"/>
      <c r="ACL19251" s="60"/>
      <c r="ACM19251" s="60"/>
      <c r="ACN19251" s="60"/>
      <c r="ACO19251" s="60"/>
      <c r="ACP19251" s="60"/>
      <c r="ACQ19251" s="60"/>
      <c r="ACR19251" s="60"/>
      <c r="ACS19251" s="60"/>
      <c r="ACT19251" s="60"/>
      <c r="ACU19251" s="60"/>
      <c r="ACV19251" s="60"/>
      <c r="ACW19251" s="60"/>
      <c r="ACX19251" s="60"/>
      <c r="ACY19251" s="60">
        <v>9.2611586427531496E-3</v>
      </c>
      <c r="ACZ19251" s="60"/>
      <c r="ADA19251" s="60"/>
      <c r="ADB19251" s="60"/>
      <c r="ADC19251" s="60"/>
      <c r="ADD19251" s="60"/>
      <c r="ADE19251" s="60"/>
    </row>
    <row r="19252" spans="760:785" x14ac:dyDescent="0.25">
      <c r="ACF19252" s="60"/>
      <c r="ACG19252" s="60"/>
      <c r="ACH19252" s="60"/>
      <c r="ACI19252" s="60"/>
      <c r="ACJ19252" s="60"/>
      <c r="ACK19252" s="60"/>
      <c r="ACL19252" s="60"/>
      <c r="ACM19252" s="60"/>
      <c r="ACN19252" s="60"/>
      <c r="ACO19252" s="60"/>
      <c r="ACP19252" s="60"/>
      <c r="ACQ19252" s="60"/>
      <c r="ACR19252" s="60"/>
      <c r="ACS19252" s="60"/>
      <c r="ACT19252" s="60"/>
      <c r="ACU19252" s="60"/>
      <c r="ACV19252" s="60"/>
      <c r="ACW19252" s="60"/>
      <c r="ACX19252" s="60"/>
      <c r="ACY19252" s="60">
        <v>9.2611586427531496E-3</v>
      </c>
      <c r="ACZ19252" s="60"/>
      <c r="ADA19252" s="60"/>
      <c r="ADB19252" s="60"/>
      <c r="ADC19252" s="60"/>
      <c r="ADD19252" s="60"/>
      <c r="ADE19252" s="60"/>
    </row>
    <row r="19253" spans="760:785" x14ac:dyDescent="0.25">
      <c r="ACF19253" s="60"/>
      <c r="ACG19253" s="60"/>
      <c r="ACH19253" s="60"/>
      <c r="ACI19253" s="60"/>
      <c r="ACJ19253" s="60"/>
      <c r="ACK19253" s="60"/>
      <c r="ACL19253" s="60"/>
      <c r="ACM19253" s="60"/>
      <c r="ACN19253" s="60"/>
      <c r="ACO19253" s="60"/>
      <c r="ACP19253" s="60"/>
      <c r="ACQ19253" s="60"/>
      <c r="ACR19253" s="60"/>
      <c r="ACS19253" s="60"/>
      <c r="ACT19253" s="60"/>
      <c r="ACU19253" s="60"/>
      <c r="ACV19253" s="60"/>
      <c r="ACW19253" s="60"/>
      <c r="ACX19253" s="60"/>
      <c r="ACY19253" s="60">
        <v>9.2515179899668402E-3</v>
      </c>
      <c r="ACZ19253" s="60"/>
      <c r="ADA19253" s="60"/>
      <c r="ADB19253" s="60"/>
      <c r="ADC19253" s="60"/>
      <c r="ADD19253" s="60"/>
      <c r="ADE19253" s="60"/>
    </row>
    <row r="19254" spans="760:785" x14ac:dyDescent="0.25">
      <c r="ACF19254" s="60"/>
      <c r="ACG19254" s="60"/>
      <c r="ACH19254" s="60"/>
      <c r="ACI19254" s="60"/>
      <c r="ACJ19254" s="60"/>
      <c r="ACK19254" s="60"/>
      <c r="ACL19254" s="60"/>
      <c r="ACM19254" s="60"/>
      <c r="ACN19254" s="60"/>
      <c r="ACO19254" s="60"/>
      <c r="ACP19254" s="60"/>
      <c r="ACQ19254" s="60"/>
      <c r="ACR19254" s="60"/>
      <c r="ACS19254" s="60"/>
      <c r="ACT19254" s="60"/>
      <c r="ACU19254" s="60"/>
      <c r="ACV19254" s="60"/>
      <c r="ACW19254" s="60"/>
      <c r="ACX19254" s="60"/>
      <c r="ACY19254" s="60">
        <v>9.2515179899668402E-3</v>
      </c>
      <c r="ACZ19254" s="60"/>
      <c r="ADA19254" s="60"/>
      <c r="ADB19254" s="60"/>
      <c r="ADC19254" s="60"/>
      <c r="ADD19254" s="60"/>
      <c r="ADE19254" s="60"/>
    </row>
    <row r="19255" spans="760:785" x14ac:dyDescent="0.25">
      <c r="ACF19255" s="60"/>
      <c r="ACG19255" s="60"/>
      <c r="ACH19255" s="60"/>
      <c r="ACI19255" s="60"/>
      <c r="ACJ19255" s="60"/>
      <c r="ACK19255" s="60"/>
      <c r="ACL19255" s="60"/>
      <c r="ACM19255" s="60"/>
      <c r="ACN19255" s="60"/>
      <c r="ACO19255" s="60"/>
      <c r="ACP19255" s="60"/>
      <c r="ACQ19255" s="60"/>
      <c r="ACR19255" s="60"/>
      <c r="ACS19255" s="60"/>
      <c r="ACT19255" s="60"/>
      <c r="ACU19255" s="60"/>
      <c r="ACV19255" s="60"/>
      <c r="ACW19255" s="60"/>
      <c r="ACX19255" s="60"/>
      <c r="ACY19255" s="60">
        <v>9.2480811558798507E-3</v>
      </c>
      <c r="ACZ19255" s="60"/>
      <c r="ADA19255" s="60"/>
      <c r="ADB19255" s="60"/>
      <c r="ADC19255" s="60"/>
      <c r="ADD19255" s="60"/>
      <c r="ADE19255" s="60"/>
    </row>
    <row r="19256" spans="760:785" x14ac:dyDescent="0.25">
      <c r="ACF19256" s="60"/>
      <c r="ACG19256" s="60"/>
      <c r="ACH19256" s="60"/>
      <c r="ACI19256" s="60"/>
      <c r="ACJ19256" s="60"/>
      <c r="ACK19256" s="60"/>
      <c r="ACL19256" s="60"/>
      <c r="ACM19256" s="60"/>
      <c r="ACN19256" s="60"/>
      <c r="ACO19256" s="60"/>
      <c r="ACP19256" s="60"/>
      <c r="ACQ19256" s="60"/>
      <c r="ACR19256" s="60"/>
      <c r="ACS19256" s="60"/>
      <c r="ACT19256" s="60"/>
      <c r="ACU19256" s="60"/>
      <c r="ACV19256" s="60"/>
      <c r="ACW19256" s="60"/>
      <c r="ACX19256" s="60"/>
      <c r="ACY19256" s="60">
        <v>9.2480811558798507E-3</v>
      </c>
      <c r="ACZ19256" s="60"/>
      <c r="ADA19256" s="60"/>
      <c r="ADB19256" s="60"/>
      <c r="ADC19256" s="60"/>
      <c r="ADD19256" s="60"/>
      <c r="ADE19256" s="60"/>
    </row>
    <row r="19257" spans="760:785" x14ac:dyDescent="0.25">
      <c r="ACF19257" s="60"/>
      <c r="ACG19257" s="60"/>
      <c r="ACH19257" s="60"/>
      <c r="ACI19257" s="60"/>
      <c r="ACJ19257" s="60"/>
      <c r="ACK19257" s="60"/>
      <c r="ACL19257" s="60"/>
      <c r="ACM19257" s="60"/>
      <c r="ACN19257" s="60"/>
      <c r="ACO19257" s="60"/>
      <c r="ACP19257" s="60"/>
      <c r="ACQ19257" s="60"/>
      <c r="ACR19257" s="60"/>
      <c r="ACS19257" s="60"/>
      <c r="ACT19257" s="60"/>
      <c r="ACU19257" s="60"/>
      <c r="ACV19257" s="60"/>
      <c r="ACW19257" s="60"/>
      <c r="ACX19257" s="60"/>
      <c r="ACY19257" s="60">
        <v>9.24429642039481E-3</v>
      </c>
      <c r="ACZ19257" s="60"/>
      <c r="ADA19257" s="60"/>
      <c r="ADB19257" s="60"/>
      <c r="ADC19257" s="60"/>
      <c r="ADD19257" s="60"/>
      <c r="ADE19257" s="60"/>
    </row>
    <row r="19258" spans="760:785" x14ac:dyDescent="0.25">
      <c r="ACF19258" s="60"/>
      <c r="ACG19258" s="60"/>
      <c r="ACH19258" s="60"/>
      <c r="ACI19258" s="60"/>
      <c r="ACJ19258" s="60"/>
      <c r="ACK19258" s="60"/>
      <c r="ACL19258" s="60"/>
      <c r="ACM19258" s="60"/>
      <c r="ACN19258" s="60"/>
      <c r="ACO19258" s="60"/>
      <c r="ACP19258" s="60"/>
      <c r="ACQ19258" s="60"/>
      <c r="ACR19258" s="60"/>
      <c r="ACS19258" s="60"/>
      <c r="ACT19258" s="60"/>
      <c r="ACU19258" s="60"/>
      <c r="ACV19258" s="60"/>
      <c r="ACW19258" s="60"/>
      <c r="ACX19258" s="60"/>
      <c r="ACY19258" s="60">
        <v>9.24429642039481E-3</v>
      </c>
      <c r="ACZ19258" s="60"/>
      <c r="ADA19258" s="60"/>
      <c r="ADB19258" s="60"/>
      <c r="ADC19258" s="60"/>
      <c r="ADD19258" s="60"/>
      <c r="ADE19258" s="60"/>
    </row>
    <row r="19259" spans="760:785" x14ac:dyDescent="0.25">
      <c r="ACF19259" s="60"/>
      <c r="ACG19259" s="60"/>
      <c r="ACH19259" s="60"/>
      <c r="ACI19259" s="60"/>
      <c r="ACJ19259" s="60"/>
      <c r="ACK19259" s="60"/>
      <c r="ACL19259" s="60"/>
      <c r="ACM19259" s="60"/>
      <c r="ACN19259" s="60"/>
      <c r="ACO19259" s="60"/>
      <c r="ACP19259" s="60"/>
      <c r="ACQ19259" s="60"/>
      <c r="ACR19259" s="60"/>
      <c r="ACS19259" s="60"/>
      <c r="ACT19259" s="60"/>
      <c r="ACU19259" s="60"/>
      <c r="ACV19259" s="60"/>
      <c r="ACW19259" s="60"/>
      <c r="ACX19259" s="60"/>
      <c r="ACY19259" s="60">
        <v>9.2409656019519504E-3</v>
      </c>
      <c r="ACZ19259" s="60"/>
      <c r="ADA19259" s="60"/>
      <c r="ADB19259" s="60"/>
      <c r="ADC19259" s="60"/>
      <c r="ADD19259" s="60"/>
      <c r="ADE19259" s="60"/>
    </row>
    <row r="19260" spans="760:785" x14ac:dyDescent="0.25">
      <c r="ACF19260" s="60"/>
      <c r="ACG19260" s="60"/>
      <c r="ACH19260" s="60"/>
      <c r="ACI19260" s="60"/>
      <c r="ACJ19260" s="60"/>
      <c r="ACK19260" s="60"/>
      <c r="ACL19260" s="60"/>
      <c r="ACM19260" s="60"/>
      <c r="ACN19260" s="60"/>
      <c r="ACO19260" s="60"/>
      <c r="ACP19260" s="60"/>
      <c r="ACQ19260" s="60"/>
      <c r="ACR19260" s="60"/>
      <c r="ACS19260" s="60"/>
      <c r="ACT19260" s="60"/>
      <c r="ACU19260" s="60"/>
      <c r="ACV19260" s="60"/>
      <c r="ACW19260" s="60"/>
      <c r="ACX19260" s="60"/>
      <c r="ACY19260" s="60">
        <v>9.2409656019519504E-3</v>
      </c>
      <c r="ACZ19260" s="60"/>
      <c r="ADA19260" s="60"/>
      <c r="ADB19260" s="60"/>
      <c r="ADC19260" s="60"/>
      <c r="ADD19260" s="60"/>
      <c r="ADE19260" s="60"/>
    </row>
    <row r="19261" spans="760:785" x14ac:dyDescent="0.25">
      <c r="ACF19261" s="60"/>
      <c r="ACG19261" s="60"/>
      <c r="ACH19261" s="60"/>
      <c r="ACI19261" s="60"/>
      <c r="ACJ19261" s="60"/>
      <c r="ACK19261" s="60"/>
      <c r="ACL19261" s="60"/>
      <c r="ACM19261" s="60"/>
      <c r="ACN19261" s="60"/>
      <c r="ACO19261" s="60"/>
      <c r="ACP19261" s="60"/>
      <c r="ACQ19261" s="60"/>
      <c r="ACR19261" s="60"/>
      <c r="ACS19261" s="60"/>
      <c r="ACT19261" s="60"/>
      <c r="ACU19261" s="60"/>
      <c r="ACV19261" s="60"/>
      <c r="ACW19261" s="60"/>
      <c r="ACX19261" s="60"/>
      <c r="ACY19261" s="60">
        <v>9.21839882517261E-3</v>
      </c>
      <c r="ACZ19261" s="60"/>
      <c r="ADA19261" s="60"/>
      <c r="ADB19261" s="60"/>
      <c r="ADC19261" s="60"/>
      <c r="ADD19261" s="60"/>
      <c r="ADE19261" s="60"/>
    </row>
    <row r="19262" spans="760:785" x14ac:dyDescent="0.25">
      <c r="ACF19262" s="60"/>
      <c r="ACG19262" s="60"/>
      <c r="ACH19262" s="60"/>
      <c r="ACI19262" s="60"/>
      <c r="ACJ19262" s="60"/>
      <c r="ACK19262" s="60"/>
      <c r="ACL19262" s="60"/>
      <c r="ACM19262" s="60"/>
      <c r="ACN19262" s="60"/>
      <c r="ACO19262" s="60"/>
      <c r="ACP19262" s="60"/>
      <c r="ACQ19262" s="60"/>
      <c r="ACR19262" s="60"/>
      <c r="ACS19262" s="60"/>
      <c r="ACT19262" s="60"/>
      <c r="ACU19262" s="60"/>
      <c r="ACV19262" s="60"/>
      <c r="ACW19262" s="60"/>
      <c r="ACX19262" s="60"/>
      <c r="ACY19262" s="60">
        <v>9.21839882517261E-3</v>
      </c>
      <c r="ACZ19262" s="60"/>
      <c r="ADA19262" s="60"/>
      <c r="ADB19262" s="60"/>
      <c r="ADC19262" s="60"/>
      <c r="ADD19262" s="60"/>
      <c r="ADE19262" s="60"/>
    </row>
    <row r="19263" spans="760:785" x14ac:dyDescent="0.25">
      <c r="ACF19263" s="60"/>
      <c r="ACG19263" s="60"/>
      <c r="ACH19263" s="60"/>
      <c r="ACI19263" s="60"/>
      <c r="ACJ19263" s="60"/>
      <c r="ACK19263" s="60"/>
      <c r="ACL19263" s="60"/>
      <c r="ACM19263" s="60"/>
      <c r="ACN19263" s="60"/>
      <c r="ACO19263" s="60"/>
      <c r="ACP19263" s="60"/>
      <c r="ACQ19263" s="60"/>
      <c r="ACR19263" s="60"/>
      <c r="ACS19263" s="60"/>
      <c r="ACT19263" s="60"/>
      <c r="ACU19263" s="60"/>
      <c r="ACV19263" s="60"/>
      <c r="ACW19263" s="60"/>
      <c r="ACX19263" s="60"/>
      <c r="ACY19263" s="60">
        <v>9.1844508028969506E-3</v>
      </c>
      <c r="ACZ19263" s="60"/>
      <c r="ADA19263" s="60"/>
      <c r="ADB19263" s="60"/>
      <c r="ADC19263" s="60"/>
      <c r="ADD19263" s="60"/>
      <c r="ADE19263" s="60"/>
    </row>
    <row r="19264" spans="760:785" x14ac:dyDescent="0.25">
      <c r="ACF19264" s="60"/>
      <c r="ACG19264" s="60"/>
      <c r="ACH19264" s="60"/>
      <c r="ACI19264" s="60"/>
      <c r="ACJ19264" s="60"/>
      <c r="ACK19264" s="60"/>
      <c r="ACL19264" s="60"/>
      <c r="ACM19264" s="60"/>
      <c r="ACN19264" s="60"/>
      <c r="ACO19264" s="60"/>
      <c r="ACP19264" s="60"/>
      <c r="ACQ19264" s="60"/>
      <c r="ACR19264" s="60"/>
      <c r="ACS19264" s="60"/>
      <c r="ACT19264" s="60"/>
      <c r="ACU19264" s="60"/>
      <c r="ACV19264" s="60"/>
      <c r="ACW19264" s="60"/>
      <c r="ACX19264" s="60"/>
      <c r="ACY19264" s="60">
        <v>9.1844508028969506E-3</v>
      </c>
      <c r="ACZ19264" s="60"/>
      <c r="ADA19264" s="60"/>
      <c r="ADB19264" s="60"/>
      <c r="ADC19264" s="60"/>
      <c r="ADD19264" s="60"/>
      <c r="ADE19264" s="60"/>
    </row>
    <row r="19265" spans="760:785" x14ac:dyDescent="0.25">
      <c r="ACF19265" s="60"/>
      <c r="ACG19265" s="60"/>
      <c r="ACH19265" s="60"/>
      <c r="ACI19265" s="60"/>
      <c r="ACJ19265" s="60"/>
      <c r="ACK19265" s="60"/>
      <c r="ACL19265" s="60"/>
      <c r="ACM19265" s="60"/>
      <c r="ACN19265" s="60"/>
      <c r="ACO19265" s="60"/>
      <c r="ACP19265" s="60"/>
      <c r="ACQ19265" s="60"/>
      <c r="ACR19265" s="60"/>
      <c r="ACS19265" s="60"/>
      <c r="ACT19265" s="60"/>
      <c r="ACU19265" s="60"/>
      <c r="ACV19265" s="60"/>
      <c r="ACW19265" s="60"/>
      <c r="ACX19265" s="60"/>
      <c r="ACY19265" s="60">
        <v>9.12280515237625E-3</v>
      </c>
      <c r="ACZ19265" s="60"/>
      <c r="ADA19265" s="60"/>
      <c r="ADB19265" s="60"/>
      <c r="ADC19265" s="60"/>
      <c r="ADD19265" s="60"/>
      <c r="ADE19265" s="60"/>
    </row>
    <row r="19266" spans="760:785" x14ac:dyDescent="0.25">
      <c r="ACF19266" s="60"/>
      <c r="ACG19266" s="60"/>
      <c r="ACH19266" s="60"/>
      <c r="ACI19266" s="60"/>
      <c r="ACJ19266" s="60"/>
      <c r="ACK19266" s="60"/>
      <c r="ACL19266" s="60"/>
      <c r="ACM19266" s="60"/>
      <c r="ACN19266" s="60"/>
      <c r="ACO19266" s="60"/>
      <c r="ACP19266" s="60"/>
      <c r="ACQ19266" s="60"/>
      <c r="ACR19266" s="60"/>
      <c r="ACS19266" s="60"/>
      <c r="ACT19266" s="60"/>
      <c r="ACU19266" s="60"/>
      <c r="ACV19266" s="60"/>
      <c r="ACW19266" s="60"/>
      <c r="ACX19266" s="60"/>
      <c r="ACY19266" s="60">
        <v>9.12280515237625E-3</v>
      </c>
      <c r="ACZ19266" s="60"/>
      <c r="ADA19266" s="60"/>
      <c r="ADB19266" s="60"/>
      <c r="ADC19266" s="60"/>
      <c r="ADD19266" s="60"/>
      <c r="ADE19266" s="60"/>
    </row>
    <row r="19267" spans="760:785" x14ac:dyDescent="0.25">
      <c r="ACF19267" s="60"/>
      <c r="ACG19267" s="60"/>
      <c r="ACH19267" s="60"/>
      <c r="ACI19267" s="60"/>
      <c r="ACJ19267" s="60"/>
      <c r="ACK19267" s="60"/>
      <c r="ACL19267" s="60"/>
      <c r="ACM19267" s="60"/>
      <c r="ACN19267" s="60"/>
      <c r="ACO19267" s="60"/>
      <c r="ACP19267" s="60"/>
      <c r="ACQ19267" s="60"/>
      <c r="ACR19267" s="60"/>
      <c r="ACS19267" s="60"/>
      <c r="ACT19267" s="60"/>
      <c r="ACU19267" s="60"/>
      <c r="ACV19267" s="60"/>
      <c r="ACW19267" s="60"/>
      <c r="ACX19267" s="60"/>
      <c r="ACY19267" s="60">
        <v>9.0907956928883305E-3</v>
      </c>
      <c r="ACZ19267" s="60"/>
      <c r="ADA19267" s="60"/>
      <c r="ADB19267" s="60"/>
      <c r="ADC19267" s="60"/>
      <c r="ADD19267" s="60"/>
      <c r="ADE19267" s="60"/>
    </row>
    <row r="19268" spans="760:785" x14ac:dyDescent="0.25">
      <c r="ACF19268" s="60"/>
      <c r="ACG19268" s="60"/>
      <c r="ACH19268" s="60"/>
      <c r="ACI19268" s="60"/>
      <c r="ACJ19268" s="60"/>
      <c r="ACK19268" s="60"/>
      <c r="ACL19268" s="60"/>
      <c r="ACM19268" s="60"/>
      <c r="ACN19268" s="60"/>
      <c r="ACO19268" s="60"/>
      <c r="ACP19268" s="60"/>
      <c r="ACQ19268" s="60"/>
      <c r="ACR19268" s="60"/>
      <c r="ACS19268" s="60"/>
      <c r="ACT19268" s="60"/>
      <c r="ACU19268" s="60"/>
      <c r="ACV19268" s="60"/>
      <c r="ACW19268" s="60"/>
      <c r="ACX19268" s="60"/>
      <c r="ACY19268" s="60">
        <v>9.0907956928883305E-3</v>
      </c>
      <c r="ACZ19268" s="60"/>
      <c r="ADA19268" s="60"/>
      <c r="ADB19268" s="60"/>
      <c r="ADC19268" s="60"/>
      <c r="ADD19268" s="60"/>
      <c r="ADE19268" s="60"/>
    </row>
    <row r="19269" spans="760:785" x14ac:dyDescent="0.25">
      <c r="ACF19269" s="60"/>
      <c r="ACG19269" s="60"/>
      <c r="ACH19269" s="60"/>
      <c r="ACI19269" s="60"/>
      <c r="ACJ19269" s="60"/>
      <c r="ACK19269" s="60"/>
      <c r="ACL19269" s="60"/>
      <c r="ACM19269" s="60"/>
      <c r="ACN19269" s="60"/>
      <c r="ACO19269" s="60"/>
      <c r="ACP19269" s="60"/>
      <c r="ACQ19269" s="60"/>
      <c r="ACR19269" s="60"/>
      <c r="ACS19269" s="60"/>
      <c r="ACT19269" s="60"/>
      <c r="ACU19269" s="60"/>
      <c r="ACV19269" s="60"/>
      <c r="ACW19269" s="60"/>
      <c r="ACX19269" s="60"/>
      <c r="ACY19269" s="60">
        <v>8.9896003507054806E-3</v>
      </c>
      <c r="ACZ19269" s="60"/>
      <c r="ADA19269" s="60"/>
      <c r="ADB19269" s="60"/>
      <c r="ADC19269" s="60"/>
      <c r="ADD19269" s="60"/>
      <c r="ADE19269" s="60"/>
    </row>
    <row r="19270" spans="760:785" x14ac:dyDescent="0.25">
      <c r="ACF19270" s="60"/>
      <c r="ACG19270" s="60"/>
      <c r="ACH19270" s="60"/>
      <c r="ACI19270" s="60"/>
      <c r="ACJ19270" s="60"/>
      <c r="ACK19270" s="60"/>
      <c r="ACL19270" s="60"/>
      <c r="ACM19270" s="60"/>
      <c r="ACN19270" s="60"/>
      <c r="ACO19270" s="60"/>
      <c r="ACP19270" s="60"/>
      <c r="ACQ19270" s="60"/>
      <c r="ACR19270" s="60"/>
      <c r="ACS19270" s="60"/>
      <c r="ACT19270" s="60"/>
      <c r="ACU19270" s="60"/>
      <c r="ACV19270" s="60"/>
      <c r="ACW19270" s="60"/>
      <c r="ACX19270" s="60"/>
      <c r="ACY19270" s="60">
        <v>8.9896003507054806E-3</v>
      </c>
      <c r="ACZ19270" s="60"/>
      <c r="ADA19270" s="60"/>
      <c r="ADB19270" s="60"/>
      <c r="ADC19270" s="60"/>
      <c r="ADD19270" s="60"/>
      <c r="ADE19270" s="60"/>
    </row>
    <row r="19271" spans="760:785" x14ac:dyDescent="0.25">
      <c r="ACF19271" s="60"/>
      <c r="ACG19271" s="60"/>
      <c r="ACH19271" s="60"/>
      <c r="ACI19271" s="60"/>
      <c r="ACJ19271" s="60"/>
      <c r="ACK19271" s="60"/>
      <c r="ACL19271" s="60"/>
      <c r="ACM19271" s="60"/>
      <c r="ACN19271" s="60"/>
      <c r="ACO19271" s="60"/>
      <c r="ACP19271" s="60"/>
      <c r="ACQ19271" s="60"/>
      <c r="ACR19271" s="60"/>
      <c r="ACS19271" s="60"/>
      <c r="ACT19271" s="60"/>
      <c r="ACU19271" s="60"/>
      <c r="ACV19271" s="60"/>
      <c r="ACW19271" s="60"/>
      <c r="ACX19271" s="60"/>
      <c r="ACY19271" s="60">
        <v>8.9591552956311896E-3</v>
      </c>
      <c r="ACZ19271" s="60"/>
      <c r="ADA19271" s="60"/>
      <c r="ADB19271" s="60"/>
      <c r="ADC19271" s="60"/>
      <c r="ADD19271" s="60"/>
      <c r="ADE19271" s="60"/>
    </row>
    <row r="19272" spans="760:785" x14ac:dyDescent="0.25">
      <c r="ACF19272" s="60"/>
      <c r="ACG19272" s="60"/>
      <c r="ACH19272" s="60"/>
      <c r="ACI19272" s="60"/>
      <c r="ACJ19272" s="60"/>
      <c r="ACK19272" s="60"/>
      <c r="ACL19272" s="60"/>
      <c r="ACM19272" s="60"/>
      <c r="ACN19272" s="60"/>
      <c r="ACO19272" s="60"/>
      <c r="ACP19272" s="60"/>
      <c r="ACQ19272" s="60"/>
      <c r="ACR19272" s="60"/>
      <c r="ACS19272" s="60"/>
      <c r="ACT19272" s="60"/>
      <c r="ACU19272" s="60"/>
      <c r="ACV19272" s="60"/>
      <c r="ACW19272" s="60"/>
      <c r="ACX19272" s="60"/>
      <c r="ACY19272" s="60">
        <v>8.9591552956311896E-3</v>
      </c>
      <c r="ACZ19272" s="60"/>
      <c r="ADA19272" s="60"/>
      <c r="ADB19272" s="60"/>
      <c r="ADC19272" s="60"/>
      <c r="ADD19272" s="60"/>
      <c r="ADE19272" s="60"/>
    </row>
    <row r="19273" spans="760:785" x14ac:dyDescent="0.25">
      <c r="ACF19273" s="60"/>
      <c r="ACG19273" s="60"/>
      <c r="ACH19273" s="60"/>
      <c r="ACI19273" s="60"/>
      <c r="ACJ19273" s="60"/>
      <c r="ACK19273" s="60"/>
      <c r="ACL19273" s="60"/>
      <c r="ACM19273" s="60"/>
      <c r="ACN19273" s="60"/>
      <c r="ACO19273" s="60"/>
      <c r="ACP19273" s="60"/>
      <c r="ACQ19273" s="60"/>
      <c r="ACR19273" s="60"/>
      <c r="ACS19273" s="60"/>
      <c r="ACT19273" s="60"/>
      <c r="ACU19273" s="60"/>
      <c r="ACV19273" s="60"/>
      <c r="ACW19273" s="60"/>
      <c r="ACX19273" s="60"/>
      <c r="ACY19273" s="60">
        <v>8.9028216831504199E-3</v>
      </c>
      <c r="ACZ19273" s="60"/>
      <c r="ADA19273" s="60"/>
      <c r="ADB19273" s="60"/>
      <c r="ADC19273" s="60"/>
      <c r="ADD19273" s="60"/>
      <c r="ADE19273" s="60"/>
    </row>
    <row r="19274" spans="760:785" x14ac:dyDescent="0.25">
      <c r="ACF19274" s="60"/>
      <c r="ACG19274" s="60"/>
      <c r="ACH19274" s="60"/>
      <c r="ACI19274" s="60"/>
      <c r="ACJ19274" s="60"/>
      <c r="ACK19274" s="60"/>
      <c r="ACL19274" s="60"/>
      <c r="ACM19274" s="60"/>
      <c r="ACN19274" s="60"/>
      <c r="ACO19274" s="60"/>
      <c r="ACP19274" s="60"/>
      <c r="ACQ19274" s="60"/>
      <c r="ACR19274" s="60"/>
      <c r="ACS19274" s="60"/>
      <c r="ACT19274" s="60"/>
      <c r="ACU19274" s="60"/>
      <c r="ACV19274" s="60"/>
      <c r="ACW19274" s="60"/>
      <c r="ACX19274" s="60"/>
      <c r="ACY19274" s="60">
        <v>8.9028216831504199E-3</v>
      </c>
      <c r="ACZ19274" s="60"/>
      <c r="ADA19274" s="60"/>
      <c r="ADB19274" s="60"/>
      <c r="ADC19274" s="60"/>
      <c r="ADD19274" s="60"/>
      <c r="ADE19274" s="60"/>
    </row>
    <row r="19275" spans="760:785" x14ac:dyDescent="0.25">
      <c r="ACF19275" s="60"/>
      <c r="ACG19275" s="60"/>
      <c r="ACH19275" s="60"/>
      <c r="ACI19275" s="60"/>
      <c r="ACJ19275" s="60"/>
      <c r="ACK19275" s="60"/>
      <c r="ACL19275" s="60"/>
      <c r="ACM19275" s="60"/>
      <c r="ACN19275" s="60"/>
      <c r="ACO19275" s="60"/>
      <c r="ACP19275" s="60"/>
      <c r="ACQ19275" s="60"/>
      <c r="ACR19275" s="60"/>
      <c r="ACS19275" s="60"/>
      <c r="ACT19275" s="60"/>
      <c r="ACU19275" s="60"/>
      <c r="ACV19275" s="60"/>
      <c r="ACW19275" s="60"/>
      <c r="ACX19275" s="60"/>
      <c r="ACY19275" s="60">
        <v>8.8768566343191205E-3</v>
      </c>
      <c r="ACZ19275" s="60"/>
      <c r="ADA19275" s="60"/>
      <c r="ADB19275" s="60"/>
      <c r="ADC19275" s="60"/>
      <c r="ADD19275" s="60"/>
      <c r="ADE19275" s="60"/>
    </row>
    <row r="19276" spans="760:785" x14ac:dyDescent="0.25">
      <c r="ACF19276" s="60"/>
      <c r="ACG19276" s="60"/>
      <c r="ACH19276" s="60"/>
      <c r="ACI19276" s="60"/>
      <c r="ACJ19276" s="60"/>
      <c r="ACK19276" s="60"/>
      <c r="ACL19276" s="60"/>
      <c r="ACM19276" s="60"/>
      <c r="ACN19276" s="60"/>
      <c r="ACO19276" s="60"/>
      <c r="ACP19276" s="60"/>
      <c r="ACQ19276" s="60"/>
      <c r="ACR19276" s="60"/>
      <c r="ACS19276" s="60"/>
      <c r="ACT19276" s="60"/>
      <c r="ACU19276" s="60"/>
      <c r="ACV19276" s="60"/>
      <c r="ACW19276" s="60"/>
      <c r="ACX19276" s="60"/>
      <c r="ACY19276" s="60">
        <v>8.8768566343191205E-3</v>
      </c>
      <c r="ACZ19276" s="60"/>
      <c r="ADA19276" s="60"/>
      <c r="ADB19276" s="60"/>
      <c r="ADC19276" s="60"/>
      <c r="ADD19276" s="60"/>
      <c r="ADE19276" s="60"/>
    </row>
    <row r="19277" spans="760:785" x14ac:dyDescent="0.25">
      <c r="ACF19277" s="60"/>
      <c r="ACG19277" s="60"/>
      <c r="ACH19277" s="60"/>
      <c r="ACI19277" s="60"/>
      <c r="ACJ19277" s="60"/>
      <c r="ACK19277" s="60"/>
      <c r="ACL19277" s="60"/>
      <c r="ACM19277" s="60"/>
      <c r="ACN19277" s="60"/>
      <c r="ACO19277" s="60"/>
      <c r="ACP19277" s="60"/>
      <c r="ACQ19277" s="60"/>
      <c r="ACR19277" s="60"/>
      <c r="ACS19277" s="60"/>
      <c r="ACT19277" s="60"/>
      <c r="ACU19277" s="60"/>
      <c r="ACV19277" s="60"/>
      <c r="ACW19277" s="60"/>
      <c r="ACX19277" s="60"/>
      <c r="ACY19277" s="60">
        <v>8.8575677375519E-3</v>
      </c>
      <c r="ACZ19277" s="60"/>
      <c r="ADA19277" s="60"/>
      <c r="ADB19277" s="60"/>
      <c r="ADC19277" s="60"/>
      <c r="ADD19277" s="60"/>
      <c r="ADE19277" s="60"/>
    </row>
    <row r="19278" spans="760:785" x14ac:dyDescent="0.25">
      <c r="ACF19278" s="60"/>
      <c r="ACG19278" s="60"/>
      <c r="ACH19278" s="60"/>
      <c r="ACI19278" s="60"/>
      <c r="ACJ19278" s="60"/>
      <c r="ACK19278" s="60"/>
      <c r="ACL19278" s="60"/>
      <c r="ACM19278" s="60"/>
      <c r="ACN19278" s="60"/>
      <c r="ACO19278" s="60"/>
      <c r="ACP19278" s="60"/>
      <c r="ACQ19278" s="60"/>
      <c r="ACR19278" s="60"/>
      <c r="ACS19278" s="60"/>
      <c r="ACT19278" s="60"/>
      <c r="ACU19278" s="60"/>
      <c r="ACV19278" s="60"/>
      <c r="ACW19278" s="60"/>
      <c r="ACX19278" s="60"/>
      <c r="ACY19278" s="60">
        <v>8.8575677375519E-3</v>
      </c>
      <c r="ACZ19278" s="60"/>
      <c r="ADA19278" s="60"/>
      <c r="ADB19278" s="60"/>
      <c r="ADC19278" s="60"/>
      <c r="ADD19278" s="60"/>
      <c r="ADE19278" s="60"/>
    </row>
    <row r="19279" spans="760:785" x14ac:dyDescent="0.25">
      <c r="ACF19279" s="60"/>
      <c r="ACG19279" s="60"/>
      <c r="ACH19279" s="60"/>
      <c r="ACI19279" s="60"/>
      <c r="ACJ19279" s="60"/>
      <c r="ACK19279" s="60"/>
      <c r="ACL19279" s="60"/>
      <c r="ACM19279" s="60"/>
      <c r="ACN19279" s="60"/>
      <c r="ACO19279" s="60"/>
      <c r="ACP19279" s="60"/>
      <c r="ACQ19279" s="60"/>
      <c r="ACR19279" s="60"/>
      <c r="ACS19279" s="60"/>
      <c r="ACT19279" s="60"/>
      <c r="ACU19279" s="60"/>
      <c r="ACV19279" s="60"/>
      <c r="ACW19279" s="60"/>
      <c r="ACX19279" s="60"/>
      <c r="ACY19279" s="60">
        <v>8.8323992949821805E-3</v>
      </c>
      <c r="ACZ19279" s="60"/>
      <c r="ADA19279" s="60"/>
      <c r="ADB19279" s="60"/>
      <c r="ADC19279" s="60"/>
      <c r="ADD19279" s="60"/>
      <c r="ADE19279" s="60"/>
    </row>
    <row r="19280" spans="760:785" x14ac:dyDescent="0.25">
      <c r="ACF19280" s="60"/>
      <c r="ACG19280" s="60"/>
      <c r="ACH19280" s="60"/>
      <c r="ACI19280" s="60"/>
      <c r="ACJ19280" s="60"/>
      <c r="ACK19280" s="60"/>
      <c r="ACL19280" s="60"/>
      <c r="ACM19280" s="60"/>
      <c r="ACN19280" s="60"/>
      <c r="ACO19280" s="60"/>
      <c r="ACP19280" s="60"/>
      <c r="ACQ19280" s="60"/>
      <c r="ACR19280" s="60"/>
      <c r="ACS19280" s="60"/>
      <c r="ACT19280" s="60"/>
      <c r="ACU19280" s="60"/>
      <c r="ACV19280" s="60"/>
      <c r="ACW19280" s="60"/>
      <c r="ACX19280" s="60"/>
      <c r="ACY19280" s="60">
        <v>8.8323992949821805E-3</v>
      </c>
      <c r="ACZ19280" s="60"/>
      <c r="ADA19280" s="60"/>
      <c r="ADB19280" s="60"/>
      <c r="ADC19280" s="60"/>
      <c r="ADD19280" s="60"/>
      <c r="ADE19280" s="60"/>
    </row>
    <row r="19281" spans="760:785" x14ac:dyDescent="0.25">
      <c r="ACF19281" s="60"/>
      <c r="ACG19281" s="60"/>
      <c r="ACH19281" s="60"/>
      <c r="ACI19281" s="60"/>
      <c r="ACJ19281" s="60"/>
      <c r="ACK19281" s="60"/>
      <c r="ACL19281" s="60"/>
      <c r="ACM19281" s="60"/>
      <c r="ACN19281" s="60"/>
      <c r="ACO19281" s="60"/>
      <c r="ACP19281" s="60"/>
      <c r="ACQ19281" s="60"/>
      <c r="ACR19281" s="60"/>
      <c r="ACS19281" s="60"/>
      <c r="ACT19281" s="60"/>
      <c r="ACU19281" s="60"/>
      <c r="ACV19281" s="60"/>
      <c r="ACW19281" s="60"/>
      <c r="ACX19281" s="60"/>
      <c r="ACY19281" s="60">
        <v>8.8136329214830791E-3</v>
      </c>
      <c r="ACZ19281" s="60"/>
      <c r="ADA19281" s="60"/>
      <c r="ADB19281" s="60"/>
      <c r="ADC19281" s="60"/>
      <c r="ADD19281" s="60"/>
      <c r="ADE19281" s="60"/>
    </row>
    <row r="19282" spans="760:785" x14ac:dyDescent="0.25">
      <c r="ACF19282" s="60"/>
      <c r="ACG19282" s="60"/>
      <c r="ACH19282" s="60"/>
      <c r="ACI19282" s="60"/>
      <c r="ACJ19282" s="60"/>
      <c r="ACK19282" s="60"/>
      <c r="ACL19282" s="60"/>
      <c r="ACM19282" s="60"/>
      <c r="ACN19282" s="60"/>
      <c r="ACO19282" s="60"/>
      <c r="ACP19282" s="60"/>
      <c r="ACQ19282" s="60"/>
      <c r="ACR19282" s="60"/>
      <c r="ACS19282" s="60"/>
      <c r="ACT19282" s="60"/>
      <c r="ACU19282" s="60"/>
      <c r="ACV19282" s="60"/>
      <c r="ACW19282" s="60"/>
      <c r="ACX19282" s="60"/>
      <c r="ACY19282" s="60">
        <v>8.8136329214830791E-3</v>
      </c>
      <c r="ACZ19282" s="60"/>
      <c r="ADA19282" s="60"/>
      <c r="ADB19282" s="60"/>
      <c r="ADC19282" s="60"/>
      <c r="ADD19282" s="60"/>
      <c r="ADE19282" s="60"/>
    </row>
    <row r="19283" spans="760:785" x14ac:dyDescent="0.25">
      <c r="ACF19283" s="60"/>
      <c r="ACG19283" s="60"/>
      <c r="ACH19283" s="60"/>
      <c r="ACI19283" s="60"/>
      <c r="ACJ19283" s="60"/>
      <c r="ACK19283" s="60"/>
      <c r="ACL19283" s="60"/>
      <c r="ACM19283" s="60"/>
      <c r="ACN19283" s="60"/>
      <c r="ACO19283" s="60"/>
      <c r="ACP19283" s="60"/>
      <c r="ACQ19283" s="60"/>
      <c r="ACR19283" s="60"/>
      <c r="ACS19283" s="60"/>
      <c r="ACT19283" s="60"/>
      <c r="ACU19283" s="60"/>
      <c r="ACV19283" s="60"/>
      <c r="ACW19283" s="60"/>
      <c r="ACX19283" s="60"/>
      <c r="ACY19283" s="60">
        <v>8.7716607894780894E-3</v>
      </c>
      <c r="ACZ19283" s="60"/>
      <c r="ADA19283" s="60"/>
      <c r="ADB19283" s="60"/>
      <c r="ADC19283" s="60"/>
      <c r="ADD19283" s="60"/>
      <c r="ADE19283" s="60"/>
    </row>
    <row r="19284" spans="760:785" x14ac:dyDescent="0.25">
      <c r="ACF19284" s="60"/>
      <c r="ACG19284" s="60"/>
      <c r="ACH19284" s="60"/>
      <c r="ACI19284" s="60"/>
      <c r="ACJ19284" s="60"/>
      <c r="ACK19284" s="60"/>
      <c r="ACL19284" s="60"/>
      <c r="ACM19284" s="60"/>
      <c r="ACN19284" s="60"/>
      <c r="ACO19284" s="60"/>
      <c r="ACP19284" s="60"/>
      <c r="ACQ19284" s="60"/>
      <c r="ACR19284" s="60"/>
      <c r="ACS19284" s="60"/>
      <c r="ACT19284" s="60"/>
      <c r="ACU19284" s="60"/>
      <c r="ACV19284" s="60"/>
      <c r="ACW19284" s="60"/>
      <c r="ACX19284" s="60"/>
      <c r="ACY19284" s="60">
        <v>8.7716607894780894E-3</v>
      </c>
      <c r="ACZ19284" s="60"/>
      <c r="ADA19284" s="60"/>
      <c r="ADB19284" s="60"/>
      <c r="ADC19284" s="60"/>
      <c r="ADD19284" s="60"/>
      <c r="ADE19284" s="60"/>
    </row>
    <row r="19285" spans="760:785" x14ac:dyDescent="0.25">
      <c r="ACF19285" s="60"/>
      <c r="ACG19285" s="60"/>
      <c r="ACH19285" s="60"/>
      <c r="ACI19285" s="60"/>
      <c r="ACJ19285" s="60"/>
      <c r="ACK19285" s="60"/>
      <c r="ACL19285" s="60"/>
      <c r="ACM19285" s="60"/>
      <c r="ACN19285" s="60"/>
      <c r="ACO19285" s="60"/>
      <c r="ACP19285" s="60"/>
      <c r="ACQ19285" s="60"/>
      <c r="ACR19285" s="60"/>
      <c r="ACS19285" s="60"/>
      <c r="ACT19285" s="60"/>
      <c r="ACU19285" s="60"/>
      <c r="ACV19285" s="60"/>
      <c r="ACW19285" s="60"/>
      <c r="ACX19285" s="60"/>
      <c r="ACY19285" s="60">
        <v>8.7448950113633399E-3</v>
      </c>
      <c r="ACZ19285" s="60"/>
      <c r="ADA19285" s="60"/>
      <c r="ADB19285" s="60"/>
      <c r="ADC19285" s="60"/>
      <c r="ADD19285" s="60"/>
      <c r="ADE19285" s="60"/>
    </row>
    <row r="19286" spans="760:785" x14ac:dyDescent="0.25">
      <c r="ACF19286" s="60"/>
      <c r="ACG19286" s="60"/>
      <c r="ACH19286" s="60"/>
      <c r="ACI19286" s="60"/>
      <c r="ACJ19286" s="60"/>
      <c r="ACK19286" s="60"/>
      <c r="ACL19286" s="60"/>
      <c r="ACM19286" s="60"/>
      <c r="ACN19286" s="60"/>
      <c r="ACO19286" s="60"/>
      <c r="ACP19286" s="60"/>
      <c r="ACQ19286" s="60"/>
      <c r="ACR19286" s="60"/>
      <c r="ACS19286" s="60"/>
      <c r="ACT19286" s="60"/>
      <c r="ACU19286" s="60"/>
      <c r="ACV19286" s="60"/>
      <c r="ACW19286" s="60"/>
      <c r="ACX19286" s="60"/>
      <c r="ACY19286" s="60">
        <v>8.7448950113633399E-3</v>
      </c>
      <c r="ACZ19286" s="60"/>
      <c r="ADA19286" s="60"/>
      <c r="ADB19286" s="60"/>
      <c r="ADC19286" s="60"/>
      <c r="ADD19286" s="60"/>
      <c r="ADE19286" s="60"/>
    </row>
    <row r="19287" spans="760:785" x14ac:dyDescent="0.25">
      <c r="ACF19287" s="60"/>
      <c r="ACG19287" s="60"/>
      <c r="ACH19287" s="60"/>
      <c r="ACI19287" s="60"/>
      <c r="ACJ19287" s="60"/>
      <c r="ACK19287" s="60"/>
      <c r="ACL19287" s="60"/>
      <c r="ACM19287" s="60"/>
      <c r="ACN19287" s="60"/>
      <c r="ACO19287" s="60"/>
      <c r="ACP19287" s="60"/>
      <c r="ACQ19287" s="60"/>
      <c r="ACR19287" s="60"/>
      <c r="ACS19287" s="60"/>
      <c r="ACT19287" s="60"/>
      <c r="ACU19287" s="60"/>
      <c r="ACV19287" s="60"/>
      <c r="ACW19287" s="60"/>
      <c r="ACX19287" s="60"/>
      <c r="ACY19287" s="60">
        <v>8.7133400084071205E-3</v>
      </c>
      <c r="ACZ19287" s="60"/>
      <c r="ADA19287" s="60"/>
      <c r="ADB19287" s="60"/>
      <c r="ADC19287" s="60"/>
      <c r="ADD19287" s="60"/>
      <c r="ADE19287" s="60"/>
    </row>
    <row r="19288" spans="760:785" x14ac:dyDescent="0.25">
      <c r="ACF19288" s="60"/>
      <c r="ACG19288" s="60"/>
      <c r="ACH19288" s="60"/>
      <c r="ACI19288" s="60"/>
      <c r="ACJ19288" s="60"/>
      <c r="ACK19288" s="60"/>
      <c r="ACL19288" s="60"/>
      <c r="ACM19288" s="60"/>
      <c r="ACN19288" s="60"/>
      <c r="ACO19288" s="60"/>
      <c r="ACP19288" s="60"/>
      <c r="ACQ19288" s="60"/>
      <c r="ACR19288" s="60"/>
      <c r="ACS19288" s="60"/>
      <c r="ACT19288" s="60"/>
      <c r="ACU19288" s="60"/>
      <c r="ACV19288" s="60"/>
      <c r="ACW19288" s="60"/>
      <c r="ACX19288" s="60"/>
      <c r="ACY19288" s="60">
        <v>8.7133400084071205E-3</v>
      </c>
      <c r="ACZ19288" s="60"/>
      <c r="ADA19288" s="60"/>
      <c r="ADB19288" s="60"/>
      <c r="ADC19288" s="60"/>
      <c r="ADD19288" s="60"/>
      <c r="ADE19288" s="60"/>
    </row>
    <row r="19289" spans="760:785" x14ac:dyDescent="0.25">
      <c r="ACF19289" s="60"/>
      <c r="ACG19289" s="60"/>
      <c r="ACH19289" s="60"/>
      <c r="ACI19289" s="60"/>
      <c r="ACJ19289" s="60"/>
      <c r="ACK19289" s="60"/>
      <c r="ACL19289" s="60"/>
      <c r="ACM19289" s="60"/>
      <c r="ACN19289" s="60"/>
      <c r="ACO19289" s="60"/>
      <c r="ACP19289" s="60"/>
      <c r="ACQ19289" s="60"/>
      <c r="ACR19289" s="60"/>
      <c r="ACS19289" s="60"/>
      <c r="ACT19289" s="60"/>
      <c r="ACU19289" s="60"/>
      <c r="ACV19289" s="60"/>
      <c r="ACW19289" s="60"/>
      <c r="ACX19289" s="60"/>
      <c r="ACY19289" s="60">
        <v>8.7048416324034695E-3</v>
      </c>
      <c r="ACZ19289" s="60"/>
      <c r="ADA19289" s="60"/>
      <c r="ADB19289" s="60"/>
      <c r="ADC19289" s="60"/>
      <c r="ADD19289" s="60"/>
      <c r="ADE19289" s="60"/>
    </row>
    <row r="19290" spans="760:785" x14ac:dyDescent="0.25">
      <c r="ACF19290" s="60"/>
      <c r="ACG19290" s="60"/>
      <c r="ACH19290" s="60"/>
      <c r="ACI19290" s="60"/>
      <c r="ACJ19290" s="60"/>
      <c r="ACK19290" s="60"/>
      <c r="ACL19290" s="60"/>
      <c r="ACM19290" s="60"/>
      <c r="ACN19290" s="60"/>
      <c r="ACO19290" s="60"/>
      <c r="ACP19290" s="60"/>
      <c r="ACQ19290" s="60"/>
      <c r="ACR19290" s="60"/>
      <c r="ACS19290" s="60"/>
      <c r="ACT19290" s="60"/>
      <c r="ACU19290" s="60"/>
      <c r="ACV19290" s="60"/>
      <c r="ACW19290" s="60"/>
      <c r="ACX19290" s="60"/>
      <c r="ACY19290" s="60">
        <v>8.7048416324034695E-3</v>
      </c>
      <c r="ACZ19290" s="60"/>
      <c r="ADA19290" s="60"/>
      <c r="ADB19290" s="60"/>
      <c r="ADC19290" s="60"/>
      <c r="ADD19290" s="60"/>
      <c r="ADE19290" s="60"/>
    </row>
    <row r="19291" spans="760:785" x14ac:dyDescent="0.25">
      <c r="ACF19291" s="60"/>
      <c r="ACG19291" s="60"/>
      <c r="ACH19291" s="60"/>
      <c r="ACI19291" s="60"/>
      <c r="ACJ19291" s="60"/>
      <c r="ACK19291" s="60"/>
      <c r="ACL19291" s="60"/>
      <c r="ACM19291" s="60"/>
      <c r="ACN19291" s="60"/>
      <c r="ACO19291" s="60"/>
      <c r="ACP19291" s="60"/>
      <c r="ACQ19291" s="60"/>
      <c r="ACR19291" s="60"/>
      <c r="ACS19291" s="60"/>
      <c r="ACT19291" s="60"/>
      <c r="ACU19291" s="60"/>
      <c r="ACV19291" s="60"/>
      <c r="ACW19291" s="60"/>
      <c r="ACX19291" s="60"/>
      <c r="ACY19291" s="60">
        <v>8.6902000247712601E-3</v>
      </c>
      <c r="ACZ19291" s="60"/>
      <c r="ADA19291" s="60"/>
      <c r="ADB19291" s="60"/>
      <c r="ADC19291" s="60"/>
      <c r="ADD19291" s="60"/>
      <c r="ADE19291" s="60"/>
    </row>
    <row r="19292" spans="760:785" x14ac:dyDescent="0.25">
      <c r="ACF19292" s="60"/>
      <c r="ACG19292" s="60"/>
      <c r="ACH19292" s="60"/>
      <c r="ACI19292" s="60"/>
      <c r="ACJ19292" s="60"/>
      <c r="ACK19292" s="60"/>
      <c r="ACL19292" s="60"/>
      <c r="ACM19292" s="60"/>
      <c r="ACN19292" s="60"/>
      <c r="ACO19292" s="60"/>
      <c r="ACP19292" s="60"/>
      <c r="ACQ19292" s="60"/>
      <c r="ACR19292" s="60"/>
      <c r="ACS19292" s="60"/>
      <c r="ACT19292" s="60"/>
      <c r="ACU19292" s="60"/>
      <c r="ACV19292" s="60"/>
      <c r="ACW19292" s="60"/>
      <c r="ACX19292" s="60"/>
      <c r="ACY19292" s="60">
        <v>8.6902000247712601E-3</v>
      </c>
      <c r="ACZ19292" s="60"/>
      <c r="ADA19292" s="60"/>
      <c r="ADB19292" s="60"/>
      <c r="ADC19292" s="60"/>
      <c r="ADD19292" s="60"/>
      <c r="ADE19292" s="60"/>
    </row>
    <row r="19293" spans="760:785" x14ac:dyDescent="0.25">
      <c r="ACF19293" s="60"/>
      <c r="ACG19293" s="60"/>
      <c r="ACH19293" s="60"/>
      <c r="ACI19293" s="60"/>
      <c r="ACJ19293" s="60"/>
      <c r="ACK19293" s="60"/>
      <c r="ACL19293" s="60"/>
      <c r="ACM19293" s="60"/>
      <c r="ACN19293" s="60"/>
      <c r="ACO19293" s="60"/>
      <c r="ACP19293" s="60"/>
      <c r="ACQ19293" s="60"/>
      <c r="ACR19293" s="60"/>
      <c r="ACS19293" s="60"/>
      <c r="ACT19293" s="60"/>
      <c r="ACU19293" s="60"/>
      <c r="ACV19293" s="60"/>
      <c r="ACW19293" s="60"/>
      <c r="ACX19293" s="60"/>
      <c r="ACY19293" s="60">
        <v>8.6734264106913903E-3</v>
      </c>
      <c r="ACZ19293" s="60"/>
      <c r="ADA19293" s="60"/>
      <c r="ADB19293" s="60"/>
      <c r="ADC19293" s="60"/>
      <c r="ADD19293" s="60"/>
      <c r="ADE19293" s="60"/>
    </row>
    <row r="19294" spans="760:785" x14ac:dyDescent="0.25">
      <c r="ACF19294" s="60"/>
      <c r="ACG19294" s="60"/>
      <c r="ACH19294" s="60"/>
      <c r="ACI19294" s="60"/>
      <c r="ACJ19294" s="60"/>
      <c r="ACK19294" s="60"/>
      <c r="ACL19294" s="60"/>
      <c r="ACM19294" s="60"/>
      <c r="ACN19294" s="60"/>
      <c r="ACO19294" s="60"/>
      <c r="ACP19294" s="60"/>
      <c r="ACQ19294" s="60"/>
      <c r="ACR19294" s="60"/>
      <c r="ACS19294" s="60"/>
      <c r="ACT19294" s="60"/>
      <c r="ACU19294" s="60"/>
      <c r="ACV19294" s="60"/>
      <c r="ACW19294" s="60"/>
      <c r="ACX19294" s="60"/>
      <c r="ACY19294" s="60">
        <v>8.6734264106913903E-3</v>
      </c>
      <c r="ACZ19294" s="60"/>
      <c r="ADA19294" s="60"/>
      <c r="ADB19294" s="60"/>
      <c r="ADC19294" s="60"/>
      <c r="ADD19294" s="60"/>
      <c r="ADE19294" s="60"/>
    </row>
    <row r="19295" spans="760:785" x14ac:dyDescent="0.25">
      <c r="ACF19295" s="60"/>
      <c r="ACG19295" s="60"/>
      <c r="ACH19295" s="60"/>
      <c r="ACI19295" s="60"/>
      <c r="ACJ19295" s="60"/>
      <c r="ACK19295" s="60"/>
      <c r="ACL19295" s="60"/>
      <c r="ACM19295" s="60"/>
      <c r="ACN19295" s="60"/>
      <c r="ACO19295" s="60"/>
      <c r="ACP19295" s="60"/>
      <c r="ACQ19295" s="60"/>
      <c r="ACR19295" s="60"/>
      <c r="ACS19295" s="60"/>
      <c r="ACT19295" s="60"/>
      <c r="ACU19295" s="60"/>
      <c r="ACV19295" s="60"/>
      <c r="ACW19295" s="60"/>
      <c r="ACX19295" s="60"/>
      <c r="ACY19295" s="60">
        <v>8.5823404379767997E-3</v>
      </c>
      <c r="ACZ19295" s="60"/>
      <c r="ADA19295" s="60"/>
      <c r="ADB19295" s="60"/>
      <c r="ADC19295" s="60"/>
      <c r="ADD19295" s="60"/>
      <c r="ADE19295" s="60"/>
    </row>
    <row r="19296" spans="760:785" x14ac:dyDescent="0.25">
      <c r="ACF19296" s="60"/>
      <c r="ACG19296" s="60"/>
      <c r="ACH19296" s="60"/>
      <c r="ACI19296" s="60"/>
      <c r="ACJ19296" s="60"/>
      <c r="ACK19296" s="60"/>
      <c r="ACL19296" s="60"/>
      <c r="ACM19296" s="60"/>
      <c r="ACN19296" s="60"/>
      <c r="ACO19296" s="60"/>
      <c r="ACP19296" s="60"/>
      <c r="ACQ19296" s="60"/>
      <c r="ACR19296" s="60"/>
      <c r="ACS19296" s="60"/>
      <c r="ACT19296" s="60"/>
      <c r="ACU19296" s="60"/>
      <c r="ACV19296" s="60"/>
      <c r="ACW19296" s="60"/>
      <c r="ACX19296" s="60"/>
      <c r="ACY19296" s="60">
        <v>8.5823404379767997E-3</v>
      </c>
      <c r="ACZ19296" s="60"/>
      <c r="ADA19296" s="60"/>
      <c r="ADB19296" s="60"/>
      <c r="ADC19296" s="60"/>
      <c r="ADD19296" s="60"/>
      <c r="ADE19296" s="60"/>
    </row>
    <row r="19297" spans="760:785" x14ac:dyDescent="0.25">
      <c r="ACF19297" s="60"/>
      <c r="ACG19297" s="60"/>
      <c r="ACH19297" s="60"/>
      <c r="ACI19297" s="60"/>
      <c r="ACJ19297" s="60"/>
      <c r="ACK19297" s="60"/>
      <c r="ACL19297" s="60"/>
      <c r="ACM19297" s="60"/>
      <c r="ACN19297" s="60"/>
      <c r="ACO19297" s="60"/>
      <c r="ACP19297" s="60"/>
      <c r="ACQ19297" s="60"/>
      <c r="ACR19297" s="60"/>
      <c r="ACS19297" s="60"/>
      <c r="ACT19297" s="60"/>
      <c r="ACU19297" s="60"/>
      <c r="ACV19297" s="60"/>
      <c r="ACW19297" s="60"/>
      <c r="ACX19297" s="60"/>
      <c r="ACY19297" s="60">
        <v>8.5409626875257594E-3</v>
      </c>
      <c r="ACZ19297" s="60"/>
      <c r="ADA19297" s="60"/>
      <c r="ADB19297" s="60"/>
      <c r="ADC19297" s="60"/>
      <c r="ADD19297" s="60"/>
      <c r="ADE19297" s="60"/>
    </row>
    <row r="19298" spans="760:785" x14ac:dyDescent="0.25">
      <c r="ACF19298" s="60"/>
      <c r="ACG19298" s="60"/>
      <c r="ACH19298" s="60"/>
      <c r="ACI19298" s="60"/>
      <c r="ACJ19298" s="60"/>
      <c r="ACK19298" s="60"/>
      <c r="ACL19298" s="60"/>
      <c r="ACM19298" s="60"/>
      <c r="ACN19298" s="60"/>
      <c r="ACO19298" s="60"/>
      <c r="ACP19298" s="60"/>
      <c r="ACQ19298" s="60"/>
      <c r="ACR19298" s="60"/>
      <c r="ACS19298" s="60"/>
      <c r="ACT19298" s="60"/>
      <c r="ACU19298" s="60"/>
      <c r="ACV19298" s="60"/>
      <c r="ACW19298" s="60"/>
      <c r="ACX19298" s="60"/>
      <c r="ACY19298" s="60">
        <v>8.5409626875257594E-3</v>
      </c>
      <c r="ACZ19298" s="60"/>
      <c r="ADA19298" s="60"/>
      <c r="ADB19298" s="60"/>
      <c r="ADC19298" s="60"/>
      <c r="ADD19298" s="60"/>
      <c r="ADE19298" s="60"/>
    </row>
    <row r="19299" spans="760:785" x14ac:dyDescent="0.25">
      <c r="ACF19299" s="60"/>
      <c r="ACG19299" s="60"/>
      <c r="ACH19299" s="60"/>
      <c r="ACI19299" s="60"/>
      <c r="ACJ19299" s="60"/>
      <c r="ACK19299" s="60"/>
      <c r="ACL19299" s="60"/>
      <c r="ACM19299" s="60"/>
      <c r="ACN19299" s="60"/>
      <c r="ACO19299" s="60"/>
      <c r="ACP19299" s="60"/>
      <c r="ACQ19299" s="60"/>
      <c r="ACR19299" s="60"/>
      <c r="ACS19299" s="60"/>
      <c r="ACT19299" s="60"/>
      <c r="ACU19299" s="60"/>
      <c r="ACV19299" s="60"/>
      <c r="ACW19299" s="60"/>
      <c r="ACX19299" s="60"/>
      <c r="ACY19299" s="60">
        <v>8.5192601123477308E-3</v>
      </c>
      <c r="ACZ19299" s="60"/>
      <c r="ADA19299" s="60"/>
      <c r="ADB19299" s="60"/>
      <c r="ADC19299" s="60"/>
      <c r="ADD19299" s="60"/>
      <c r="ADE19299" s="60"/>
    </row>
    <row r="19300" spans="760:785" x14ac:dyDescent="0.25">
      <c r="ACF19300" s="60"/>
      <c r="ACG19300" s="60"/>
      <c r="ACH19300" s="60"/>
      <c r="ACI19300" s="60"/>
      <c r="ACJ19300" s="60"/>
      <c r="ACK19300" s="60"/>
      <c r="ACL19300" s="60"/>
      <c r="ACM19300" s="60"/>
      <c r="ACN19300" s="60"/>
      <c r="ACO19300" s="60"/>
      <c r="ACP19300" s="60"/>
      <c r="ACQ19300" s="60"/>
      <c r="ACR19300" s="60"/>
      <c r="ACS19300" s="60"/>
      <c r="ACT19300" s="60"/>
      <c r="ACU19300" s="60"/>
      <c r="ACV19300" s="60"/>
      <c r="ACW19300" s="60"/>
      <c r="ACX19300" s="60"/>
      <c r="ACY19300" s="60">
        <v>8.5192601123477308E-3</v>
      </c>
      <c r="ACZ19300" s="60"/>
      <c r="ADA19300" s="60"/>
      <c r="ADB19300" s="60"/>
      <c r="ADC19300" s="60"/>
      <c r="ADD19300" s="60"/>
      <c r="ADE19300" s="60"/>
    </row>
    <row r="19301" spans="760:785" x14ac:dyDescent="0.25">
      <c r="ACF19301" s="60"/>
      <c r="ACG19301" s="60"/>
      <c r="ACH19301" s="60"/>
      <c r="ACI19301" s="60"/>
      <c r="ACJ19301" s="60"/>
      <c r="ACK19301" s="60"/>
      <c r="ACL19301" s="60"/>
      <c r="ACM19301" s="60"/>
      <c r="ACN19301" s="60"/>
      <c r="ACO19301" s="60"/>
      <c r="ACP19301" s="60"/>
      <c r="ACQ19301" s="60"/>
      <c r="ACR19301" s="60"/>
      <c r="ACS19301" s="60"/>
      <c r="ACT19301" s="60"/>
      <c r="ACU19301" s="60"/>
      <c r="ACV19301" s="60"/>
      <c r="ACW19301" s="60"/>
      <c r="ACX19301" s="60"/>
      <c r="ACY19301" s="60">
        <v>8.5142307197031506E-3</v>
      </c>
      <c r="ACZ19301" s="60"/>
      <c r="ADA19301" s="60"/>
      <c r="ADB19301" s="60"/>
      <c r="ADC19301" s="60"/>
      <c r="ADD19301" s="60"/>
      <c r="ADE19301" s="60"/>
    </row>
    <row r="19302" spans="760:785" x14ac:dyDescent="0.25">
      <c r="ACF19302" s="60"/>
      <c r="ACG19302" s="60"/>
      <c r="ACH19302" s="60"/>
      <c r="ACI19302" s="60"/>
      <c r="ACJ19302" s="60"/>
      <c r="ACK19302" s="60"/>
      <c r="ACL19302" s="60"/>
      <c r="ACM19302" s="60"/>
      <c r="ACN19302" s="60"/>
      <c r="ACO19302" s="60"/>
      <c r="ACP19302" s="60"/>
      <c r="ACQ19302" s="60"/>
      <c r="ACR19302" s="60"/>
      <c r="ACS19302" s="60"/>
      <c r="ACT19302" s="60"/>
      <c r="ACU19302" s="60"/>
      <c r="ACV19302" s="60"/>
      <c r="ACW19302" s="60"/>
      <c r="ACX19302" s="60"/>
      <c r="ACY19302" s="60">
        <v>8.5142307197031506E-3</v>
      </c>
      <c r="ACZ19302" s="60"/>
      <c r="ADA19302" s="60"/>
      <c r="ADB19302" s="60"/>
      <c r="ADC19302" s="60"/>
      <c r="ADD19302" s="60"/>
      <c r="ADE19302" s="60"/>
    </row>
    <row r="19303" spans="760:785" x14ac:dyDescent="0.25">
      <c r="ACF19303" s="60"/>
      <c r="ACG19303" s="60"/>
      <c r="ACH19303" s="60"/>
      <c r="ACI19303" s="60"/>
      <c r="ACJ19303" s="60"/>
      <c r="ACK19303" s="60"/>
      <c r="ACL19303" s="60"/>
      <c r="ACM19303" s="60"/>
      <c r="ACN19303" s="60"/>
      <c r="ACO19303" s="60"/>
      <c r="ACP19303" s="60"/>
      <c r="ACQ19303" s="60"/>
      <c r="ACR19303" s="60"/>
      <c r="ACS19303" s="60"/>
      <c r="ACT19303" s="60"/>
      <c r="ACU19303" s="60"/>
      <c r="ACV19303" s="60"/>
      <c r="ACW19303" s="60"/>
      <c r="ACX19303" s="60"/>
      <c r="ACY19303" s="60">
        <v>8.4958509565811902E-3</v>
      </c>
      <c r="ACZ19303" s="60"/>
      <c r="ADA19303" s="60"/>
      <c r="ADB19303" s="60"/>
      <c r="ADC19303" s="60"/>
      <c r="ADD19303" s="60"/>
      <c r="ADE19303" s="60"/>
    </row>
    <row r="19304" spans="760:785" x14ac:dyDescent="0.25">
      <c r="ACF19304" s="60"/>
      <c r="ACG19304" s="60"/>
      <c r="ACH19304" s="60"/>
      <c r="ACI19304" s="60"/>
      <c r="ACJ19304" s="60"/>
      <c r="ACK19304" s="60"/>
      <c r="ACL19304" s="60"/>
      <c r="ACM19304" s="60"/>
      <c r="ACN19304" s="60"/>
      <c r="ACO19304" s="60"/>
      <c r="ACP19304" s="60"/>
      <c r="ACQ19304" s="60"/>
      <c r="ACR19304" s="60"/>
      <c r="ACS19304" s="60"/>
      <c r="ACT19304" s="60"/>
      <c r="ACU19304" s="60"/>
      <c r="ACV19304" s="60"/>
      <c r="ACW19304" s="60"/>
      <c r="ACX19304" s="60"/>
      <c r="ACY19304" s="60">
        <v>8.4958509565811902E-3</v>
      </c>
      <c r="ACZ19304" s="60"/>
      <c r="ADA19304" s="60"/>
      <c r="ADB19304" s="60"/>
      <c r="ADC19304" s="60"/>
      <c r="ADD19304" s="60"/>
      <c r="ADE19304" s="60"/>
    </row>
    <row r="19305" spans="760:785" x14ac:dyDescent="0.25">
      <c r="ACF19305" s="60"/>
      <c r="ACG19305" s="60"/>
      <c r="ACH19305" s="60"/>
      <c r="ACI19305" s="60"/>
      <c r="ACJ19305" s="60"/>
      <c r="ACK19305" s="60"/>
      <c r="ACL19305" s="60"/>
      <c r="ACM19305" s="60"/>
      <c r="ACN19305" s="60"/>
      <c r="ACO19305" s="60"/>
      <c r="ACP19305" s="60"/>
      <c r="ACQ19305" s="60"/>
      <c r="ACR19305" s="60"/>
      <c r="ACS19305" s="60"/>
      <c r="ACT19305" s="60"/>
      <c r="ACU19305" s="60"/>
      <c r="ACV19305" s="60"/>
      <c r="ACW19305" s="60"/>
      <c r="ACX19305" s="60"/>
      <c r="ACY19305" s="60">
        <v>8.4208523841543398E-3</v>
      </c>
      <c r="ACZ19305" s="60"/>
      <c r="ADA19305" s="60"/>
      <c r="ADB19305" s="60"/>
      <c r="ADC19305" s="60"/>
      <c r="ADD19305" s="60"/>
      <c r="ADE19305" s="60"/>
    </row>
    <row r="19306" spans="760:785" x14ac:dyDescent="0.25">
      <c r="ACF19306" s="60"/>
      <c r="ACG19306" s="60"/>
      <c r="ACH19306" s="60"/>
      <c r="ACI19306" s="60"/>
      <c r="ACJ19306" s="60"/>
      <c r="ACK19306" s="60"/>
      <c r="ACL19306" s="60"/>
      <c r="ACM19306" s="60"/>
      <c r="ACN19306" s="60"/>
      <c r="ACO19306" s="60"/>
      <c r="ACP19306" s="60"/>
      <c r="ACQ19306" s="60"/>
      <c r="ACR19306" s="60"/>
      <c r="ACS19306" s="60"/>
      <c r="ACT19306" s="60"/>
      <c r="ACU19306" s="60"/>
      <c r="ACV19306" s="60"/>
      <c r="ACW19306" s="60"/>
      <c r="ACX19306" s="60"/>
      <c r="ACY19306" s="60">
        <v>8.4208523841543398E-3</v>
      </c>
      <c r="ACZ19306" s="60"/>
      <c r="ADA19306" s="60"/>
      <c r="ADB19306" s="60"/>
      <c r="ADC19306" s="60"/>
      <c r="ADD19306" s="60"/>
      <c r="ADE19306" s="60"/>
    </row>
    <row r="19307" spans="760:785" x14ac:dyDescent="0.25">
      <c r="ACF19307" s="60"/>
      <c r="ACG19307" s="60"/>
      <c r="ACH19307" s="60"/>
      <c r="ACI19307" s="60"/>
      <c r="ACJ19307" s="60"/>
      <c r="ACK19307" s="60"/>
      <c r="ACL19307" s="60"/>
      <c r="ACM19307" s="60"/>
      <c r="ACN19307" s="60"/>
      <c r="ACO19307" s="60"/>
      <c r="ACP19307" s="60"/>
      <c r="ACQ19307" s="60"/>
      <c r="ACR19307" s="60"/>
      <c r="ACS19307" s="60"/>
      <c r="ACT19307" s="60"/>
      <c r="ACU19307" s="60"/>
      <c r="ACV19307" s="60"/>
      <c r="ACW19307" s="60"/>
      <c r="ACX19307" s="60"/>
      <c r="ACY19307" s="60">
        <v>8.41412451617507E-3</v>
      </c>
      <c r="ACZ19307" s="60"/>
      <c r="ADA19307" s="60"/>
      <c r="ADB19307" s="60"/>
      <c r="ADC19307" s="60"/>
      <c r="ADD19307" s="60"/>
      <c r="ADE19307" s="60"/>
    </row>
    <row r="19308" spans="760:785" x14ac:dyDescent="0.25">
      <c r="ACF19308" s="60"/>
      <c r="ACG19308" s="60"/>
      <c r="ACH19308" s="60"/>
      <c r="ACI19308" s="60"/>
      <c r="ACJ19308" s="60"/>
      <c r="ACK19308" s="60"/>
      <c r="ACL19308" s="60"/>
      <c r="ACM19308" s="60"/>
      <c r="ACN19308" s="60"/>
      <c r="ACO19308" s="60"/>
      <c r="ACP19308" s="60"/>
      <c r="ACQ19308" s="60"/>
      <c r="ACR19308" s="60"/>
      <c r="ACS19308" s="60"/>
      <c r="ACT19308" s="60"/>
      <c r="ACU19308" s="60"/>
      <c r="ACV19308" s="60"/>
      <c r="ACW19308" s="60"/>
      <c r="ACX19308" s="60"/>
      <c r="ACY19308" s="60">
        <v>8.41412451617507E-3</v>
      </c>
      <c r="ACZ19308" s="60"/>
      <c r="ADA19308" s="60"/>
      <c r="ADB19308" s="60"/>
      <c r="ADC19308" s="60"/>
      <c r="ADD19308" s="60"/>
      <c r="ADE19308" s="60"/>
    </row>
    <row r="19309" spans="760:785" x14ac:dyDescent="0.25">
      <c r="ACF19309" s="60"/>
      <c r="ACG19309" s="60"/>
      <c r="ACH19309" s="60"/>
      <c r="ACI19309" s="60"/>
      <c r="ACJ19309" s="60"/>
      <c r="ACK19309" s="60"/>
      <c r="ACL19309" s="60"/>
      <c r="ACM19309" s="60"/>
      <c r="ACN19309" s="60"/>
      <c r="ACO19309" s="60"/>
      <c r="ACP19309" s="60"/>
      <c r="ACQ19309" s="60"/>
      <c r="ACR19309" s="60"/>
      <c r="ACS19309" s="60"/>
      <c r="ACT19309" s="60"/>
      <c r="ACU19309" s="60"/>
      <c r="ACV19309" s="60"/>
      <c r="ACW19309" s="60"/>
      <c r="ACX19309" s="60"/>
      <c r="ACY19309" s="60">
        <v>8.4104964508605502E-3</v>
      </c>
      <c r="ACZ19309" s="60"/>
      <c r="ADA19309" s="60"/>
      <c r="ADB19309" s="60"/>
      <c r="ADC19309" s="60"/>
      <c r="ADD19309" s="60"/>
      <c r="ADE19309" s="60"/>
    </row>
    <row r="19310" spans="760:785" x14ac:dyDescent="0.25">
      <c r="ACF19310" s="60"/>
      <c r="ACG19310" s="60"/>
      <c r="ACH19310" s="60"/>
      <c r="ACI19310" s="60"/>
      <c r="ACJ19310" s="60"/>
      <c r="ACK19310" s="60"/>
      <c r="ACL19310" s="60"/>
      <c r="ACM19310" s="60"/>
      <c r="ACN19310" s="60"/>
      <c r="ACO19310" s="60"/>
      <c r="ACP19310" s="60"/>
      <c r="ACQ19310" s="60"/>
      <c r="ACR19310" s="60"/>
      <c r="ACS19310" s="60"/>
      <c r="ACT19310" s="60"/>
      <c r="ACU19310" s="60"/>
      <c r="ACV19310" s="60"/>
      <c r="ACW19310" s="60"/>
      <c r="ACX19310" s="60"/>
      <c r="ACY19310" s="60">
        <v>8.4104964508605502E-3</v>
      </c>
      <c r="ACZ19310" s="60"/>
      <c r="ADA19310" s="60"/>
      <c r="ADB19310" s="60"/>
      <c r="ADC19310" s="60"/>
      <c r="ADD19310" s="60"/>
      <c r="ADE19310" s="60"/>
    </row>
    <row r="19311" spans="760:785" x14ac:dyDescent="0.25">
      <c r="ACF19311" s="60"/>
      <c r="ACG19311" s="60"/>
      <c r="ACH19311" s="60"/>
      <c r="ACI19311" s="60"/>
      <c r="ACJ19311" s="60"/>
      <c r="ACK19311" s="60"/>
      <c r="ACL19311" s="60"/>
      <c r="ACM19311" s="60"/>
      <c r="ACN19311" s="60"/>
      <c r="ACO19311" s="60"/>
      <c r="ACP19311" s="60"/>
      <c r="ACQ19311" s="60"/>
      <c r="ACR19311" s="60"/>
      <c r="ACS19311" s="60"/>
      <c r="ACT19311" s="60"/>
      <c r="ACU19311" s="60"/>
      <c r="ACV19311" s="60"/>
      <c r="ACW19311" s="60"/>
      <c r="ACX19311" s="60"/>
      <c r="ACY19311" s="60">
        <v>8.4058862263789794E-3</v>
      </c>
      <c r="ACZ19311" s="60"/>
      <c r="ADA19311" s="60"/>
      <c r="ADB19311" s="60"/>
      <c r="ADC19311" s="60"/>
      <c r="ADD19311" s="60"/>
      <c r="ADE19311" s="60"/>
    </row>
    <row r="19312" spans="760:785" x14ac:dyDescent="0.25">
      <c r="ACF19312" s="60"/>
      <c r="ACG19312" s="60"/>
      <c r="ACH19312" s="60"/>
      <c r="ACI19312" s="60"/>
      <c r="ACJ19312" s="60"/>
      <c r="ACK19312" s="60"/>
      <c r="ACL19312" s="60"/>
      <c r="ACM19312" s="60"/>
      <c r="ACN19312" s="60"/>
      <c r="ACO19312" s="60"/>
      <c r="ACP19312" s="60"/>
      <c r="ACQ19312" s="60"/>
      <c r="ACR19312" s="60"/>
      <c r="ACS19312" s="60"/>
      <c r="ACT19312" s="60"/>
      <c r="ACU19312" s="60"/>
      <c r="ACV19312" s="60"/>
      <c r="ACW19312" s="60"/>
      <c r="ACX19312" s="60"/>
      <c r="ACY19312" s="60">
        <v>8.4058862263789794E-3</v>
      </c>
      <c r="ACZ19312" s="60"/>
      <c r="ADA19312" s="60"/>
      <c r="ADB19312" s="60"/>
      <c r="ADC19312" s="60"/>
      <c r="ADD19312" s="60"/>
      <c r="ADE19312" s="60"/>
    </row>
    <row r="19313" spans="760:785" x14ac:dyDescent="0.25">
      <c r="ACF19313" s="60"/>
      <c r="ACG19313" s="60"/>
      <c r="ACH19313" s="60"/>
      <c r="ACI19313" s="60"/>
      <c r="ACJ19313" s="60"/>
      <c r="ACK19313" s="60"/>
      <c r="ACL19313" s="60"/>
      <c r="ACM19313" s="60"/>
      <c r="ACN19313" s="60"/>
      <c r="ACO19313" s="60"/>
      <c r="ACP19313" s="60"/>
      <c r="ACQ19313" s="60"/>
      <c r="ACR19313" s="60"/>
      <c r="ACS19313" s="60"/>
      <c r="ACT19313" s="60"/>
      <c r="ACU19313" s="60"/>
      <c r="ACV19313" s="60"/>
      <c r="ACW19313" s="60"/>
      <c r="ACX19313" s="60"/>
      <c r="ACY19313" s="60">
        <v>8.4011003848461704E-3</v>
      </c>
      <c r="ACZ19313" s="60"/>
      <c r="ADA19313" s="60"/>
      <c r="ADB19313" s="60"/>
      <c r="ADC19313" s="60"/>
      <c r="ADD19313" s="60"/>
      <c r="ADE19313" s="60"/>
    </row>
    <row r="19314" spans="760:785" x14ac:dyDescent="0.25">
      <c r="ACF19314" s="60"/>
      <c r="ACG19314" s="60"/>
      <c r="ACH19314" s="60"/>
      <c r="ACI19314" s="60"/>
      <c r="ACJ19314" s="60"/>
      <c r="ACK19314" s="60"/>
      <c r="ACL19314" s="60"/>
      <c r="ACM19314" s="60"/>
      <c r="ACN19314" s="60"/>
      <c r="ACO19314" s="60"/>
      <c r="ACP19314" s="60"/>
      <c r="ACQ19314" s="60"/>
      <c r="ACR19314" s="60"/>
      <c r="ACS19314" s="60"/>
      <c r="ACT19314" s="60"/>
      <c r="ACU19314" s="60"/>
      <c r="ACV19314" s="60"/>
      <c r="ACW19314" s="60"/>
      <c r="ACX19314" s="60"/>
      <c r="ACY19314" s="60">
        <v>8.4011003848461704E-3</v>
      </c>
      <c r="ACZ19314" s="60"/>
      <c r="ADA19314" s="60"/>
      <c r="ADB19314" s="60"/>
      <c r="ADC19314" s="60"/>
      <c r="ADD19314" s="60"/>
      <c r="ADE19314" s="60"/>
    </row>
    <row r="19315" spans="760:785" x14ac:dyDescent="0.25">
      <c r="ACF19315" s="60"/>
      <c r="ACG19315" s="60"/>
      <c r="ACH19315" s="60"/>
      <c r="ACI19315" s="60"/>
      <c r="ACJ19315" s="60"/>
      <c r="ACK19315" s="60"/>
      <c r="ACL19315" s="60"/>
      <c r="ACM19315" s="60"/>
      <c r="ACN19315" s="60"/>
      <c r="ACO19315" s="60"/>
      <c r="ACP19315" s="60"/>
      <c r="ACQ19315" s="60"/>
      <c r="ACR19315" s="60"/>
      <c r="ACS19315" s="60"/>
      <c r="ACT19315" s="60"/>
      <c r="ACU19315" s="60"/>
      <c r="ACV19315" s="60"/>
      <c r="ACW19315" s="60"/>
      <c r="ACX19315" s="60"/>
      <c r="ACY19315" s="60">
        <v>8.3885205126925898E-3</v>
      </c>
      <c r="ACZ19315" s="60"/>
      <c r="ADA19315" s="60"/>
      <c r="ADB19315" s="60"/>
      <c r="ADC19315" s="60"/>
      <c r="ADD19315" s="60"/>
      <c r="ADE19315" s="60"/>
    </row>
    <row r="19316" spans="760:785" x14ac:dyDescent="0.25">
      <c r="ACF19316" s="60"/>
      <c r="ACG19316" s="60"/>
      <c r="ACH19316" s="60"/>
      <c r="ACI19316" s="60"/>
      <c r="ACJ19316" s="60"/>
      <c r="ACK19316" s="60"/>
      <c r="ACL19316" s="60"/>
      <c r="ACM19316" s="60"/>
      <c r="ACN19316" s="60"/>
      <c r="ACO19316" s="60"/>
      <c r="ACP19316" s="60"/>
      <c r="ACQ19316" s="60"/>
      <c r="ACR19316" s="60"/>
      <c r="ACS19316" s="60"/>
      <c r="ACT19316" s="60"/>
      <c r="ACU19316" s="60"/>
      <c r="ACV19316" s="60"/>
      <c r="ACW19316" s="60"/>
      <c r="ACX19316" s="60"/>
      <c r="ACY19316" s="60">
        <v>8.3885205126925898E-3</v>
      </c>
      <c r="ACZ19316" s="60"/>
      <c r="ADA19316" s="60"/>
      <c r="ADB19316" s="60"/>
      <c r="ADC19316" s="60"/>
      <c r="ADD19316" s="60"/>
      <c r="ADE19316" s="60"/>
    </row>
    <row r="19317" spans="760:785" x14ac:dyDescent="0.25">
      <c r="ACF19317" s="60"/>
      <c r="ACG19317" s="60"/>
      <c r="ACH19317" s="60"/>
      <c r="ACI19317" s="60"/>
      <c r="ACJ19317" s="60"/>
      <c r="ACK19317" s="60"/>
      <c r="ACL19317" s="60"/>
      <c r="ACM19317" s="60"/>
      <c r="ACN19317" s="60"/>
      <c r="ACO19317" s="60"/>
      <c r="ACP19317" s="60"/>
      <c r="ACQ19317" s="60"/>
      <c r="ACR19317" s="60"/>
      <c r="ACS19317" s="60"/>
      <c r="ACT19317" s="60"/>
      <c r="ACU19317" s="60"/>
      <c r="ACV19317" s="60"/>
      <c r="ACW19317" s="60"/>
      <c r="ACX19317" s="60"/>
      <c r="ACY19317" s="60">
        <v>8.3691752140017794E-3</v>
      </c>
      <c r="ACZ19317" s="60"/>
      <c r="ADA19317" s="60"/>
      <c r="ADB19317" s="60"/>
      <c r="ADC19317" s="60"/>
      <c r="ADD19317" s="60"/>
      <c r="ADE19317" s="60"/>
    </row>
    <row r="19318" spans="760:785" x14ac:dyDescent="0.25">
      <c r="ACF19318" s="60"/>
      <c r="ACG19318" s="60"/>
      <c r="ACH19318" s="60"/>
      <c r="ACI19318" s="60"/>
      <c r="ACJ19318" s="60"/>
      <c r="ACK19318" s="60"/>
      <c r="ACL19318" s="60"/>
      <c r="ACM19318" s="60"/>
      <c r="ACN19318" s="60"/>
      <c r="ACO19318" s="60"/>
      <c r="ACP19318" s="60"/>
      <c r="ACQ19318" s="60"/>
      <c r="ACR19318" s="60"/>
      <c r="ACS19318" s="60"/>
      <c r="ACT19318" s="60"/>
      <c r="ACU19318" s="60"/>
      <c r="ACV19318" s="60"/>
      <c r="ACW19318" s="60"/>
      <c r="ACX19318" s="60"/>
      <c r="ACY19318" s="60">
        <v>8.3691752140017794E-3</v>
      </c>
      <c r="ACZ19318" s="60"/>
      <c r="ADA19318" s="60"/>
      <c r="ADB19318" s="60"/>
      <c r="ADC19318" s="60"/>
      <c r="ADD19318" s="60"/>
      <c r="ADE19318" s="60"/>
    </row>
    <row r="19319" spans="760:785" x14ac:dyDescent="0.25">
      <c r="ACF19319" s="60"/>
      <c r="ACG19319" s="60"/>
      <c r="ACH19319" s="60"/>
      <c r="ACI19319" s="60"/>
      <c r="ACJ19319" s="60"/>
      <c r="ACK19319" s="60"/>
      <c r="ACL19319" s="60"/>
      <c r="ACM19319" s="60"/>
      <c r="ACN19319" s="60"/>
      <c r="ACO19319" s="60"/>
      <c r="ACP19319" s="60"/>
      <c r="ACQ19319" s="60"/>
      <c r="ACR19319" s="60"/>
      <c r="ACS19319" s="60"/>
      <c r="ACT19319" s="60"/>
      <c r="ACU19319" s="60"/>
      <c r="ACV19319" s="60"/>
      <c r="ACW19319" s="60"/>
      <c r="ACX19319" s="60"/>
      <c r="ACY19319" s="60">
        <v>8.3665414653542203E-3</v>
      </c>
      <c r="ACZ19319" s="60"/>
      <c r="ADA19319" s="60"/>
      <c r="ADB19319" s="60"/>
      <c r="ADC19319" s="60"/>
      <c r="ADD19319" s="60"/>
      <c r="ADE19319" s="60"/>
    </row>
    <row r="19320" spans="760:785" x14ac:dyDescent="0.25">
      <c r="ACF19320" s="60"/>
      <c r="ACG19320" s="60"/>
      <c r="ACH19320" s="60"/>
      <c r="ACI19320" s="60"/>
      <c r="ACJ19320" s="60"/>
      <c r="ACK19320" s="60"/>
      <c r="ACL19320" s="60"/>
      <c r="ACM19320" s="60"/>
      <c r="ACN19320" s="60"/>
      <c r="ACO19320" s="60"/>
      <c r="ACP19320" s="60"/>
      <c r="ACQ19320" s="60"/>
      <c r="ACR19320" s="60"/>
      <c r="ACS19320" s="60"/>
      <c r="ACT19320" s="60"/>
      <c r="ACU19320" s="60"/>
      <c r="ACV19320" s="60"/>
      <c r="ACW19320" s="60"/>
      <c r="ACX19320" s="60"/>
      <c r="ACY19320" s="60">
        <v>8.3665414653542203E-3</v>
      </c>
      <c r="ACZ19320" s="60"/>
      <c r="ADA19320" s="60"/>
      <c r="ADB19320" s="60"/>
      <c r="ADC19320" s="60"/>
      <c r="ADD19320" s="60"/>
      <c r="ADE19320" s="60"/>
    </row>
    <row r="19321" spans="760:785" x14ac:dyDescent="0.25">
      <c r="ACF19321" s="60"/>
      <c r="ACG19321" s="60"/>
      <c r="ACH19321" s="60"/>
      <c r="ACI19321" s="60"/>
      <c r="ACJ19321" s="60"/>
      <c r="ACK19321" s="60"/>
      <c r="ACL19321" s="60"/>
      <c r="ACM19321" s="60"/>
      <c r="ACN19321" s="60"/>
      <c r="ACO19321" s="60"/>
      <c r="ACP19321" s="60"/>
      <c r="ACQ19321" s="60"/>
      <c r="ACR19321" s="60"/>
      <c r="ACS19321" s="60"/>
      <c r="ACT19321" s="60"/>
      <c r="ACU19321" s="60"/>
      <c r="ACV19321" s="60"/>
      <c r="ACW19321" s="60"/>
      <c r="ACX19321" s="60"/>
      <c r="ACY19321" s="60">
        <v>8.3605219573348894E-3</v>
      </c>
      <c r="ACZ19321" s="60"/>
      <c r="ADA19321" s="60"/>
      <c r="ADB19321" s="60"/>
      <c r="ADC19321" s="60"/>
      <c r="ADD19321" s="60"/>
      <c r="ADE19321" s="60"/>
    </row>
    <row r="19322" spans="760:785" x14ac:dyDescent="0.25">
      <c r="ACF19322" s="60"/>
      <c r="ACG19322" s="60"/>
      <c r="ACH19322" s="60"/>
      <c r="ACI19322" s="60"/>
      <c r="ACJ19322" s="60"/>
      <c r="ACK19322" s="60"/>
      <c r="ACL19322" s="60"/>
      <c r="ACM19322" s="60"/>
      <c r="ACN19322" s="60"/>
      <c r="ACO19322" s="60"/>
      <c r="ACP19322" s="60"/>
      <c r="ACQ19322" s="60"/>
      <c r="ACR19322" s="60"/>
      <c r="ACS19322" s="60"/>
      <c r="ACT19322" s="60"/>
      <c r="ACU19322" s="60"/>
      <c r="ACV19322" s="60"/>
      <c r="ACW19322" s="60"/>
      <c r="ACX19322" s="60"/>
      <c r="ACY19322" s="60">
        <v>8.3605219573348894E-3</v>
      </c>
      <c r="ACZ19322" s="60"/>
      <c r="ADA19322" s="60"/>
      <c r="ADB19322" s="60"/>
      <c r="ADC19322" s="60"/>
      <c r="ADD19322" s="60"/>
      <c r="ADE19322" s="60"/>
    </row>
    <row r="19323" spans="760:785" x14ac:dyDescent="0.25">
      <c r="ACF19323" s="60"/>
      <c r="ACG19323" s="60"/>
      <c r="ACH19323" s="60"/>
      <c r="ACI19323" s="60"/>
      <c r="ACJ19323" s="60"/>
      <c r="ACK19323" s="60"/>
      <c r="ACL19323" s="60"/>
      <c r="ACM19323" s="60"/>
      <c r="ACN19323" s="60"/>
      <c r="ACO19323" s="60"/>
      <c r="ACP19323" s="60"/>
      <c r="ACQ19323" s="60"/>
      <c r="ACR19323" s="60"/>
      <c r="ACS19323" s="60"/>
      <c r="ACT19323" s="60"/>
      <c r="ACU19323" s="60"/>
      <c r="ACV19323" s="60"/>
      <c r="ACW19323" s="60"/>
      <c r="ACX19323" s="60"/>
      <c r="ACY19323" s="60">
        <v>8.3536108056367301E-3</v>
      </c>
      <c r="ACZ19323" s="60"/>
      <c r="ADA19323" s="60"/>
      <c r="ADB19323" s="60"/>
      <c r="ADC19323" s="60"/>
      <c r="ADD19323" s="60"/>
      <c r="ADE19323" s="60"/>
    </row>
    <row r="19324" spans="760:785" x14ac:dyDescent="0.25">
      <c r="ACF19324" s="60"/>
      <c r="ACG19324" s="60"/>
      <c r="ACH19324" s="60"/>
      <c r="ACI19324" s="60"/>
      <c r="ACJ19324" s="60"/>
      <c r="ACK19324" s="60"/>
      <c r="ACL19324" s="60"/>
      <c r="ACM19324" s="60"/>
      <c r="ACN19324" s="60"/>
      <c r="ACO19324" s="60"/>
      <c r="ACP19324" s="60"/>
      <c r="ACQ19324" s="60"/>
      <c r="ACR19324" s="60"/>
      <c r="ACS19324" s="60"/>
      <c r="ACT19324" s="60"/>
      <c r="ACU19324" s="60"/>
      <c r="ACV19324" s="60"/>
      <c r="ACW19324" s="60"/>
      <c r="ACX19324" s="60"/>
      <c r="ACY19324" s="60">
        <v>8.3536108056367301E-3</v>
      </c>
      <c r="ACZ19324" s="60"/>
      <c r="ADA19324" s="60"/>
      <c r="ADB19324" s="60"/>
      <c r="ADC19324" s="60"/>
      <c r="ADD19324" s="60"/>
      <c r="ADE19324" s="60"/>
    </row>
    <row r="19325" spans="760:785" x14ac:dyDescent="0.25">
      <c r="ACF19325" s="60"/>
      <c r="ACG19325" s="60"/>
      <c r="ACH19325" s="60"/>
      <c r="ACI19325" s="60"/>
      <c r="ACJ19325" s="60"/>
      <c r="ACK19325" s="60"/>
      <c r="ACL19325" s="60"/>
      <c r="ACM19325" s="60"/>
      <c r="ACN19325" s="60"/>
      <c r="ACO19325" s="60"/>
      <c r="ACP19325" s="60"/>
      <c r="ACQ19325" s="60"/>
      <c r="ACR19325" s="60"/>
      <c r="ACS19325" s="60"/>
      <c r="ACT19325" s="60"/>
      <c r="ACU19325" s="60"/>
      <c r="ACV19325" s="60"/>
      <c r="ACW19325" s="60"/>
      <c r="ACX19325" s="60"/>
      <c r="ACY19325" s="60">
        <v>8.3530102634180592E-3</v>
      </c>
      <c r="ACZ19325" s="60"/>
      <c r="ADA19325" s="60"/>
      <c r="ADB19325" s="60"/>
      <c r="ADC19325" s="60"/>
      <c r="ADD19325" s="60"/>
      <c r="ADE19325" s="60"/>
    </row>
    <row r="19326" spans="760:785" x14ac:dyDescent="0.25">
      <c r="ACF19326" s="60"/>
      <c r="ACG19326" s="60"/>
      <c r="ACH19326" s="60"/>
      <c r="ACI19326" s="60"/>
      <c r="ACJ19326" s="60"/>
      <c r="ACK19326" s="60"/>
      <c r="ACL19326" s="60"/>
      <c r="ACM19326" s="60"/>
      <c r="ACN19326" s="60"/>
      <c r="ACO19326" s="60"/>
      <c r="ACP19326" s="60"/>
      <c r="ACQ19326" s="60"/>
      <c r="ACR19326" s="60"/>
      <c r="ACS19326" s="60"/>
      <c r="ACT19326" s="60"/>
      <c r="ACU19326" s="60"/>
      <c r="ACV19326" s="60"/>
      <c r="ACW19326" s="60"/>
      <c r="ACX19326" s="60"/>
      <c r="ACY19326" s="60">
        <v>8.3530102634180592E-3</v>
      </c>
      <c r="ACZ19326" s="60"/>
      <c r="ADA19326" s="60"/>
      <c r="ADB19326" s="60"/>
      <c r="ADC19326" s="60"/>
      <c r="ADD19326" s="60"/>
      <c r="ADE19326" s="60"/>
    </row>
    <row r="19327" spans="760:785" x14ac:dyDescent="0.25">
      <c r="ACF19327" s="60"/>
      <c r="ACG19327" s="60"/>
      <c r="ACH19327" s="60"/>
      <c r="ACI19327" s="60"/>
      <c r="ACJ19327" s="60"/>
      <c r="ACK19327" s="60"/>
      <c r="ACL19327" s="60"/>
      <c r="ACM19327" s="60"/>
      <c r="ACN19327" s="60"/>
      <c r="ACO19327" s="60"/>
      <c r="ACP19327" s="60"/>
      <c r="ACQ19327" s="60"/>
      <c r="ACR19327" s="60"/>
      <c r="ACS19327" s="60"/>
      <c r="ACT19327" s="60"/>
      <c r="ACU19327" s="60"/>
      <c r="ACV19327" s="60"/>
      <c r="ACW19327" s="60"/>
      <c r="ACX19327" s="60"/>
      <c r="ACY19327" s="60">
        <v>8.3516346558227001E-3</v>
      </c>
      <c r="ACZ19327" s="60"/>
      <c r="ADA19327" s="60"/>
      <c r="ADB19327" s="60"/>
      <c r="ADC19327" s="60"/>
      <c r="ADD19327" s="60"/>
      <c r="ADE19327" s="60"/>
    </row>
    <row r="19328" spans="760:785" x14ac:dyDescent="0.25">
      <c r="ACF19328" s="60"/>
      <c r="ACG19328" s="60"/>
      <c r="ACH19328" s="60"/>
      <c r="ACI19328" s="60"/>
      <c r="ACJ19328" s="60"/>
      <c r="ACK19328" s="60"/>
      <c r="ACL19328" s="60"/>
      <c r="ACM19328" s="60"/>
      <c r="ACN19328" s="60"/>
      <c r="ACO19328" s="60"/>
      <c r="ACP19328" s="60"/>
      <c r="ACQ19328" s="60"/>
      <c r="ACR19328" s="60"/>
      <c r="ACS19328" s="60"/>
      <c r="ACT19328" s="60"/>
      <c r="ACU19328" s="60"/>
      <c r="ACV19328" s="60"/>
      <c r="ACW19328" s="60"/>
      <c r="ACX19328" s="60"/>
      <c r="ACY19328" s="60">
        <v>8.3516346558227001E-3</v>
      </c>
      <c r="ACZ19328" s="60"/>
      <c r="ADA19328" s="60"/>
      <c r="ADB19328" s="60"/>
      <c r="ADC19328" s="60"/>
      <c r="ADD19328" s="60"/>
      <c r="ADE19328" s="60"/>
    </row>
    <row r="19329" spans="760:785" x14ac:dyDescent="0.25">
      <c r="ACF19329" s="60"/>
      <c r="ACG19329" s="60"/>
      <c r="ACH19329" s="60"/>
      <c r="ACI19329" s="60"/>
      <c r="ACJ19329" s="60"/>
      <c r="ACK19329" s="60"/>
      <c r="ACL19329" s="60"/>
      <c r="ACM19329" s="60"/>
      <c r="ACN19329" s="60"/>
      <c r="ACO19329" s="60"/>
      <c r="ACP19329" s="60"/>
      <c r="ACQ19329" s="60"/>
      <c r="ACR19329" s="60"/>
      <c r="ACS19329" s="60"/>
      <c r="ACT19329" s="60"/>
      <c r="ACU19329" s="60"/>
      <c r="ACV19329" s="60"/>
      <c r="ACW19329" s="60"/>
      <c r="ACX19329" s="60"/>
      <c r="ACY19329" s="60">
        <v>8.3392300737993794E-3</v>
      </c>
      <c r="ACZ19329" s="60"/>
      <c r="ADA19329" s="60"/>
      <c r="ADB19329" s="60"/>
      <c r="ADC19329" s="60"/>
      <c r="ADD19329" s="60"/>
      <c r="ADE19329" s="60"/>
    </row>
    <row r="19330" spans="760:785" x14ac:dyDescent="0.25">
      <c r="ACF19330" s="60"/>
      <c r="ACG19330" s="60"/>
      <c r="ACH19330" s="60"/>
      <c r="ACI19330" s="60"/>
      <c r="ACJ19330" s="60"/>
      <c r="ACK19330" s="60"/>
      <c r="ACL19330" s="60"/>
      <c r="ACM19330" s="60"/>
      <c r="ACN19330" s="60"/>
      <c r="ACO19330" s="60"/>
      <c r="ACP19330" s="60"/>
      <c r="ACQ19330" s="60"/>
      <c r="ACR19330" s="60"/>
      <c r="ACS19330" s="60"/>
      <c r="ACT19330" s="60"/>
      <c r="ACU19330" s="60"/>
      <c r="ACV19330" s="60"/>
      <c r="ACW19330" s="60"/>
      <c r="ACX19330" s="60"/>
      <c r="ACY19330" s="60">
        <v>8.3392300737993794E-3</v>
      </c>
      <c r="ACZ19330" s="60"/>
      <c r="ADA19330" s="60"/>
      <c r="ADB19330" s="60"/>
      <c r="ADC19330" s="60"/>
      <c r="ADD19330" s="60"/>
      <c r="ADE19330" s="60"/>
    </row>
    <row r="19331" spans="760:785" x14ac:dyDescent="0.25">
      <c r="ACF19331" s="60"/>
      <c r="ACG19331" s="60"/>
      <c r="ACH19331" s="60"/>
      <c r="ACI19331" s="60"/>
      <c r="ACJ19331" s="60"/>
      <c r="ACK19331" s="60"/>
      <c r="ACL19331" s="60"/>
      <c r="ACM19331" s="60"/>
      <c r="ACN19331" s="60"/>
      <c r="ACO19331" s="60"/>
      <c r="ACP19331" s="60"/>
      <c r="ACQ19331" s="60"/>
      <c r="ACR19331" s="60"/>
      <c r="ACS19331" s="60"/>
      <c r="ACT19331" s="60"/>
      <c r="ACU19331" s="60"/>
      <c r="ACV19331" s="60"/>
      <c r="ACW19331" s="60"/>
      <c r="ACX19331" s="60"/>
      <c r="ACY19331" s="60">
        <v>8.3118960298930906E-3</v>
      </c>
      <c r="ACZ19331" s="60"/>
      <c r="ADA19331" s="60"/>
      <c r="ADB19331" s="60"/>
      <c r="ADC19331" s="60"/>
      <c r="ADD19331" s="60"/>
      <c r="ADE19331" s="60"/>
    </row>
    <row r="19332" spans="760:785" x14ac:dyDescent="0.25">
      <c r="ACF19332" s="60"/>
      <c r="ACG19332" s="60"/>
      <c r="ACH19332" s="60"/>
      <c r="ACI19332" s="60"/>
      <c r="ACJ19332" s="60"/>
      <c r="ACK19332" s="60"/>
      <c r="ACL19332" s="60"/>
      <c r="ACM19332" s="60"/>
      <c r="ACN19332" s="60"/>
      <c r="ACO19332" s="60"/>
      <c r="ACP19332" s="60"/>
      <c r="ACQ19332" s="60"/>
      <c r="ACR19332" s="60"/>
      <c r="ACS19332" s="60"/>
      <c r="ACT19332" s="60"/>
      <c r="ACU19332" s="60"/>
      <c r="ACV19332" s="60"/>
      <c r="ACW19332" s="60"/>
      <c r="ACX19332" s="60"/>
      <c r="ACY19332" s="60">
        <v>8.3118960298930906E-3</v>
      </c>
      <c r="ACZ19332" s="60"/>
      <c r="ADA19332" s="60"/>
      <c r="ADB19332" s="60"/>
      <c r="ADC19332" s="60"/>
      <c r="ADD19332" s="60"/>
      <c r="ADE19332" s="60"/>
    </row>
    <row r="19333" spans="760:785" x14ac:dyDescent="0.25">
      <c r="ACF19333" s="60"/>
      <c r="ACG19333" s="60"/>
      <c r="ACH19333" s="60"/>
      <c r="ACI19333" s="60"/>
      <c r="ACJ19333" s="60"/>
      <c r="ACK19333" s="60"/>
      <c r="ACL19333" s="60"/>
      <c r="ACM19333" s="60"/>
      <c r="ACN19333" s="60"/>
      <c r="ACO19333" s="60"/>
      <c r="ACP19333" s="60"/>
      <c r="ACQ19333" s="60"/>
      <c r="ACR19333" s="60"/>
      <c r="ACS19333" s="60"/>
      <c r="ACT19333" s="60"/>
      <c r="ACU19333" s="60"/>
      <c r="ACV19333" s="60"/>
      <c r="ACW19333" s="60"/>
      <c r="ACX19333" s="60"/>
      <c r="ACY19333" s="60">
        <v>8.2658365580756798E-3</v>
      </c>
      <c r="ACZ19333" s="60"/>
      <c r="ADA19333" s="60"/>
      <c r="ADB19333" s="60"/>
      <c r="ADC19333" s="60"/>
      <c r="ADD19333" s="60"/>
      <c r="ADE19333" s="60"/>
    </row>
    <row r="19334" spans="760:785" x14ac:dyDescent="0.25">
      <c r="ACF19334" s="60"/>
      <c r="ACG19334" s="60"/>
      <c r="ACH19334" s="60"/>
      <c r="ACI19334" s="60"/>
      <c r="ACJ19334" s="60"/>
      <c r="ACK19334" s="60"/>
      <c r="ACL19334" s="60"/>
      <c r="ACM19334" s="60"/>
      <c r="ACN19334" s="60"/>
      <c r="ACO19334" s="60"/>
      <c r="ACP19334" s="60"/>
      <c r="ACQ19334" s="60"/>
      <c r="ACR19334" s="60"/>
      <c r="ACS19334" s="60"/>
      <c r="ACT19334" s="60"/>
      <c r="ACU19334" s="60"/>
      <c r="ACV19334" s="60"/>
      <c r="ACW19334" s="60"/>
      <c r="ACX19334" s="60"/>
      <c r="ACY19334" s="60">
        <v>8.2658365580756798E-3</v>
      </c>
      <c r="ACZ19334" s="60"/>
      <c r="ADA19334" s="60"/>
      <c r="ADB19334" s="60"/>
      <c r="ADC19334" s="60"/>
      <c r="ADD19334" s="60"/>
      <c r="ADE19334" s="60"/>
    </row>
    <row r="19335" spans="760:785" x14ac:dyDescent="0.25">
      <c r="ACF19335" s="60"/>
      <c r="ACG19335" s="60"/>
      <c r="ACH19335" s="60"/>
      <c r="ACI19335" s="60"/>
      <c r="ACJ19335" s="60"/>
      <c r="ACK19335" s="60"/>
      <c r="ACL19335" s="60"/>
      <c r="ACM19335" s="60"/>
      <c r="ACN19335" s="60"/>
      <c r="ACO19335" s="60"/>
      <c r="ACP19335" s="60"/>
      <c r="ACQ19335" s="60"/>
      <c r="ACR19335" s="60"/>
      <c r="ACS19335" s="60"/>
      <c r="ACT19335" s="60"/>
      <c r="ACU19335" s="60"/>
      <c r="ACV19335" s="60"/>
      <c r="ACW19335" s="60"/>
      <c r="ACX19335" s="60"/>
      <c r="ACY19335" s="60">
        <v>8.2546958927733598E-3</v>
      </c>
      <c r="ACZ19335" s="60"/>
      <c r="ADA19335" s="60"/>
      <c r="ADB19335" s="60"/>
      <c r="ADC19335" s="60"/>
      <c r="ADD19335" s="60"/>
      <c r="ADE19335" s="60"/>
    </row>
    <row r="19336" spans="760:785" x14ac:dyDescent="0.25">
      <c r="ACF19336" s="60"/>
      <c r="ACG19336" s="60"/>
      <c r="ACH19336" s="60"/>
      <c r="ACI19336" s="60"/>
      <c r="ACJ19336" s="60"/>
      <c r="ACK19336" s="60"/>
      <c r="ACL19336" s="60"/>
      <c r="ACM19336" s="60"/>
      <c r="ACN19336" s="60"/>
      <c r="ACO19336" s="60"/>
      <c r="ACP19336" s="60"/>
      <c r="ACQ19336" s="60"/>
      <c r="ACR19336" s="60"/>
      <c r="ACS19336" s="60"/>
      <c r="ACT19336" s="60"/>
      <c r="ACU19336" s="60"/>
      <c r="ACV19336" s="60"/>
      <c r="ACW19336" s="60"/>
      <c r="ACX19336" s="60"/>
      <c r="ACY19336" s="60">
        <v>8.2546958927733598E-3</v>
      </c>
      <c r="ACZ19336" s="60"/>
      <c r="ADA19336" s="60"/>
      <c r="ADB19336" s="60"/>
      <c r="ADC19336" s="60"/>
      <c r="ADD19336" s="60"/>
      <c r="ADE19336" s="60"/>
    </row>
    <row r="19337" spans="760:785" x14ac:dyDescent="0.25">
      <c r="ACF19337" s="60"/>
      <c r="ACG19337" s="60"/>
      <c r="ACH19337" s="60"/>
      <c r="ACI19337" s="60"/>
      <c r="ACJ19337" s="60"/>
      <c r="ACK19337" s="60"/>
      <c r="ACL19337" s="60"/>
      <c r="ACM19337" s="60"/>
      <c r="ACN19337" s="60"/>
      <c r="ACO19337" s="60"/>
      <c r="ACP19337" s="60"/>
      <c r="ACQ19337" s="60"/>
      <c r="ACR19337" s="60"/>
      <c r="ACS19337" s="60"/>
      <c r="ACT19337" s="60"/>
      <c r="ACU19337" s="60"/>
      <c r="ACV19337" s="60"/>
      <c r="ACW19337" s="60"/>
      <c r="ACX19337" s="60"/>
      <c r="ACY19337" s="60">
        <v>8.2403752118510899E-3</v>
      </c>
      <c r="ACZ19337" s="60"/>
      <c r="ADA19337" s="60"/>
      <c r="ADB19337" s="60"/>
      <c r="ADC19337" s="60"/>
      <c r="ADD19337" s="60"/>
      <c r="ADE19337" s="60"/>
    </row>
    <row r="19338" spans="760:785" x14ac:dyDescent="0.25">
      <c r="ACF19338" s="60"/>
      <c r="ACG19338" s="60"/>
      <c r="ACH19338" s="60"/>
      <c r="ACI19338" s="60"/>
      <c r="ACJ19338" s="60"/>
      <c r="ACK19338" s="60"/>
      <c r="ACL19338" s="60"/>
      <c r="ACM19338" s="60"/>
      <c r="ACN19338" s="60"/>
      <c r="ACO19338" s="60"/>
      <c r="ACP19338" s="60"/>
      <c r="ACQ19338" s="60"/>
      <c r="ACR19338" s="60"/>
      <c r="ACS19338" s="60"/>
      <c r="ACT19338" s="60"/>
      <c r="ACU19338" s="60"/>
      <c r="ACV19338" s="60"/>
      <c r="ACW19338" s="60"/>
      <c r="ACX19338" s="60"/>
      <c r="ACY19338" s="60">
        <v>8.2403752118510899E-3</v>
      </c>
      <c r="ACZ19338" s="60"/>
      <c r="ADA19338" s="60"/>
      <c r="ADB19338" s="60"/>
      <c r="ADC19338" s="60"/>
      <c r="ADD19338" s="60"/>
      <c r="ADE19338" s="60"/>
    </row>
    <row r="19339" spans="760:785" x14ac:dyDescent="0.25">
      <c r="ACF19339" s="60"/>
      <c r="ACG19339" s="60"/>
      <c r="ACH19339" s="60"/>
      <c r="ACI19339" s="60"/>
      <c r="ACJ19339" s="60"/>
      <c r="ACK19339" s="60"/>
      <c r="ACL19339" s="60"/>
      <c r="ACM19339" s="60"/>
      <c r="ACN19339" s="60"/>
      <c r="ACO19339" s="60"/>
      <c r="ACP19339" s="60"/>
      <c r="ACQ19339" s="60"/>
      <c r="ACR19339" s="60"/>
      <c r="ACS19339" s="60"/>
      <c r="ACT19339" s="60"/>
      <c r="ACU19339" s="60"/>
      <c r="ACV19339" s="60"/>
      <c r="ACW19339" s="60"/>
      <c r="ACX19339" s="60"/>
      <c r="ACY19339" s="60">
        <v>8.2314515484392895E-3</v>
      </c>
      <c r="ACZ19339" s="60"/>
      <c r="ADA19339" s="60"/>
      <c r="ADB19339" s="60"/>
      <c r="ADC19339" s="60"/>
      <c r="ADD19339" s="60"/>
      <c r="ADE19339" s="60"/>
    </row>
    <row r="19340" spans="760:785" x14ac:dyDescent="0.25">
      <c r="ACF19340" s="60"/>
      <c r="ACG19340" s="60"/>
      <c r="ACH19340" s="60"/>
      <c r="ACI19340" s="60"/>
      <c r="ACJ19340" s="60"/>
      <c r="ACK19340" s="60"/>
      <c r="ACL19340" s="60"/>
      <c r="ACM19340" s="60"/>
      <c r="ACN19340" s="60"/>
      <c r="ACO19340" s="60"/>
      <c r="ACP19340" s="60"/>
      <c r="ACQ19340" s="60"/>
      <c r="ACR19340" s="60"/>
      <c r="ACS19340" s="60"/>
      <c r="ACT19340" s="60"/>
      <c r="ACU19340" s="60"/>
      <c r="ACV19340" s="60"/>
      <c r="ACW19340" s="60"/>
      <c r="ACX19340" s="60"/>
      <c r="ACY19340" s="60">
        <v>8.2314515484392895E-3</v>
      </c>
      <c r="ACZ19340" s="60"/>
      <c r="ADA19340" s="60"/>
      <c r="ADB19340" s="60"/>
      <c r="ADC19340" s="60"/>
      <c r="ADD19340" s="60"/>
      <c r="ADE19340" s="60"/>
    </row>
    <row r="19341" spans="760:785" x14ac:dyDescent="0.25">
      <c r="ACF19341" s="60"/>
      <c r="ACG19341" s="60"/>
      <c r="ACH19341" s="60"/>
      <c r="ACI19341" s="60"/>
      <c r="ACJ19341" s="60"/>
      <c r="ACK19341" s="60"/>
      <c r="ACL19341" s="60"/>
      <c r="ACM19341" s="60"/>
      <c r="ACN19341" s="60"/>
      <c r="ACO19341" s="60"/>
      <c r="ACP19341" s="60"/>
      <c r="ACQ19341" s="60"/>
      <c r="ACR19341" s="60"/>
      <c r="ACS19341" s="60"/>
      <c r="ACT19341" s="60"/>
      <c r="ACU19341" s="60"/>
      <c r="ACV19341" s="60"/>
      <c r="ACW19341" s="60"/>
      <c r="ACX19341" s="60"/>
      <c r="ACY19341" s="60">
        <v>8.1644911948282901E-3</v>
      </c>
      <c r="ACZ19341" s="60"/>
      <c r="ADA19341" s="60"/>
      <c r="ADB19341" s="60"/>
      <c r="ADC19341" s="60"/>
      <c r="ADD19341" s="60"/>
      <c r="ADE19341" s="60"/>
    </row>
    <row r="19342" spans="760:785" x14ac:dyDescent="0.25">
      <c r="ACF19342" s="60"/>
      <c r="ACG19342" s="60"/>
      <c r="ACH19342" s="60"/>
      <c r="ACI19342" s="60"/>
      <c r="ACJ19342" s="60"/>
      <c r="ACK19342" s="60"/>
      <c r="ACL19342" s="60"/>
      <c r="ACM19342" s="60"/>
      <c r="ACN19342" s="60"/>
      <c r="ACO19342" s="60"/>
      <c r="ACP19342" s="60"/>
      <c r="ACQ19342" s="60"/>
      <c r="ACR19342" s="60"/>
      <c r="ACS19342" s="60"/>
      <c r="ACT19342" s="60"/>
      <c r="ACU19342" s="60"/>
      <c r="ACV19342" s="60"/>
      <c r="ACW19342" s="60"/>
      <c r="ACX19342" s="60"/>
      <c r="ACY19342" s="60">
        <v>8.1644911948282901E-3</v>
      </c>
      <c r="ACZ19342" s="60"/>
      <c r="ADA19342" s="60"/>
      <c r="ADB19342" s="60"/>
      <c r="ADC19342" s="60"/>
      <c r="ADD19342" s="60"/>
      <c r="ADE19342" s="60"/>
    </row>
    <row r="19343" spans="760:785" x14ac:dyDescent="0.25">
      <c r="ACF19343" s="60"/>
      <c r="ACG19343" s="60"/>
      <c r="ACH19343" s="60"/>
      <c r="ACI19343" s="60"/>
      <c r="ACJ19343" s="60"/>
      <c r="ACK19343" s="60"/>
      <c r="ACL19343" s="60"/>
      <c r="ACM19343" s="60"/>
      <c r="ACN19343" s="60"/>
      <c r="ACO19343" s="60"/>
      <c r="ACP19343" s="60"/>
      <c r="ACQ19343" s="60"/>
      <c r="ACR19343" s="60"/>
      <c r="ACS19343" s="60"/>
      <c r="ACT19343" s="60"/>
      <c r="ACU19343" s="60"/>
      <c r="ACV19343" s="60"/>
      <c r="ACW19343" s="60"/>
      <c r="ACX19343" s="60"/>
      <c r="ACY19343" s="60">
        <v>8.1478592459596107E-3</v>
      </c>
      <c r="ACZ19343" s="60"/>
      <c r="ADA19343" s="60"/>
      <c r="ADB19343" s="60"/>
      <c r="ADC19343" s="60"/>
      <c r="ADD19343" s="60"/>
      <c r="ADE19343" s="60"/>
    </row>
    <row r="19344" spans="760:785" x14ac:dyDescent="0.25">
      <c r="ACF19344" s="60"/>
      <c r="ACG19344" s="60"/>
      <c r="ACH19344" s="60"/>
      <c r="ACI19344" s="60"/>
      <c r="ACJ19344" s="60"/>
      <c r="ACK19344" s="60"/>
      <c r="ACL19344" s="60"/>
      <c r="ACM19344" s="60"/>
      <c r="ACN19344" s="60"/>
      <c r="ACO19344" s="60"/>
      <c r="ACP19344" s="60"/>
      <c r="ACQ19344" s="60"/>
      <c r="ACR19344" s="60"/>
      <c r="ACS19344" s="60"/>
      <c r="ACT19344" s="60"/>
      <c r="ACU19344" s="60"/>
      <c r="ACV19344" s="60"/>
      <c r="ACW19344" s="60"/>
      <c r="ACX19344" s="60"/>
      <c r="ACY19344" s="60">
        <v>8.1478592459596107E-3</v>
      </c>
      <c r="ACZ19344" s="60"/>
      <c r="ADA19344" s="60"/>
      <c r="ADB19344" s="60"/>
      <c r="ADC19344" s="60"/>
      <c r="ADD19344" s="60"/>
      <c r="ADE19344" s="60"/>
    </row>
    <row r="19345" spans="760:785" x14ac:dyDescent="0.25">
      <c r="ACF19345" s="60"/>
      <c r="ACG19345" s="60"/>
      <c r="ACH19345" s="60"/>
      <c r="ACI19345" s="60"/>
      <c r="ACJ19345" s="60"/>
      <c r="ACK19345" s="60"/>
      <c r="ACL19345" s="60"/>
      <c r="ACM19345" s="60"/>
      <c r="ACN19345" s="60"/>
      <c r="ACO19345" s="60"/>
      <c r="ACP19345" s="60"/>
      <c r="ACQ19345" s="60"/>
      <c r="ACR19345" s="60"/>
      <c r="ACS19345" s="60"/>
      <c r="ACT19345" s="60"/>
      <c r="ACU19345" s="60"/>
      <c r="ACV19345" s="60"/>
      <c r="ACW19345" s="60"/>
      <c r="ACX19345" s="60"/>
      <c r="ACY19345" s="60">
        <v>8.0868671079907806E-3</v>
      </c>
      <c r="ACZ19345" s="60"/>
      <c r="ADA19345" s="60"/>
      <c r="ADB19345" s="60"/>
      <c r="ADC19345" s="60"/>
      <c r="ADD19345" s="60"/>
      <c r="ADE19345" s="60"/>
    </row>
    <row r="19346" spans="760:785" x14ac:dyDescent="0.25">
      <c r="ACF19346" s="60"/>
      <c r="ACG19346" s="60"/>
      <c r="ACH19346" s="60"/>
      <c r="ACI19346" s="60"/>
      <c r="ACJ19346" s="60"/>
      <c r="ACK19346" s="60"/>
      <c r="ACL19346" s="60"/>
      <c r="ACM19346" s="60"/>
      <c r="ACN19346" s="60"/>
      <c r="ACO19346" s="60"/>
      <c r="ACP19346" s="60"/>
      <c r="ACQ19346" s="60"/>
      <c r="ACR19346" s="60"/>
      <c r="ACS19346" s="60"/>
      <c r="ACT19346" s="60"/>
      <c r="ACU19346" s="60"/>
      <c r="ACV19346" s="60"/>
      <c r="ACW19346" s="60"/>
      <c r="ACX19346" s="60"/>
      <c r="ACY19346" s="60">
        <v>8.0868671079907806E-3</v>
      </c>
      <c r="ACZ19346" s="60"/>
      <c r="ADA19346" s="60"/>
      <c r="ADB19346" s="60"/>
      <c r="ADC19346" s="60"/>
      <c r="ADD19346" s="60"/>
      <c r="ADE19346" s="60"/>
    </row>
    <row r="19347" spans="760:785" x14ac:dyDescent="0.25">
      <c r="ACF19347" s="60"/>
      <c r="ACG19347" s="60"/>
      <c r="ACH19347" s="60"/>
      <c r="ACI19347" s="60"/>
      <c r="ACJ19347" s="60"/>
      <c r="ACK19347" s="60"/>
      <c r="ACL19347" s="60"/>
      <c r="ACM19347" s="60"/>
      <c r="ACN19347" s="60"/>
      <c r="ACO19347" s="60"/>
      <c r="ACP19347" s="60"/>
      <c r="ACQ19347" s="60"/>
      <c r="ACR19347" s="60"/>
      <c r="ACS19347" s="60"/>
      <c r="ACT19347" s="60"/>
      <c r="ACU19347" s="60"/>
      <c r="ACV19347" s="60"/>
      <c r="ACW19347" s="60"/>
      <c r="ACX19347" s="60"/>
      <c r="ACY19347" s="60">
        <v>8.0575542359633597E-3</v>
      </c>
      <c r="ACZ19347" s="60"/>
      <c r="ADA19347" s="60"/>
      <c r="ADB19347" s="60"/>
      <c r="ADC19347" s="60"/>
      <c r="ADD19347" s="60"/>
      <c r="ADE19347" s="60"/>
    </row>
    <row r="19348" spans="760:785" x14ac:dyDescent="0.25">
      <c r="ACF19348" s="60"/>
      <c r="ACG19348" s="60"/>
      <c r="ACH19348" s="60"/>
      <c r="ACI19348" s="60"/>
      <c r="ACJ19348" s="60"/>
      <c r="ACK19348" s="60"/>
      <c r="ACL19348" s="60"/>
      <c r="ACM19348" s="60"/>
      <c r="ACN19348" s="60"/>
      <c r="ACO19348" s="60"/>
      <c r="ACP19348" s="60"/>
      <c r="ACQ19348" s="60"/>
      <c r="ACR19348" s="60"/>
      <c r="ACS19348" s="60"/>
      <c r="ACT19348" s="60"/>
      <c r="ACU19348" s="60"/>
      <c r="ACV19348" s="60"/>
      <c r="ACW19348" s="60"/>
      <c r="ACX19348" s="60"/>
      <c r="ACY19348" s="60">
        <v>8.0575542359633597E-3</v>
      </c>
      <c r="ACZ19348" s="60"/>
      <c r="ADA19348" s="60"/>
      <c r="ADB19348" s="60"/>
      <c r="ADC19348" s="60"/>
      <c r="ADD19348" s="60"/>
      <c r="ADE19348" s="60"/>
    </row>
    <row r="19349" spans="760:785" x14ac:dyDescent="0.25">
      <c r="ACF19349" s="60"/>
      <c r="ACG19349" s="60"/>
      <c r="ACH19349" s="60"/>
      <c r="ACI19349" s="60"/>
      <c r="ACJ19349" s="60"/>
      <c r="ACK19349" s="60"/>
      <c r="ACL19349" s="60"/>
      <c r="ACM19349" s="60"/>
      <c r="ACN19349" s="60"/>
      <c r="ACO19349" s="60"/>
      <c r="ACP19349" s="60"/>
      <c r="ACQ19349" s="60"/>
      <c r="ACR19349" s="60"/>
      <c r="ACS19349" s="60"/>
      <c r="ACT19349" s="60"/>
      <c r="ACU19349" s="60"/>
      <c r="ACV19349" s="60"/>
      <c r="ACW19349" s="60"/>
      <c r="ACX19349" s="60"/>
      <c r="ACY19349" s="60">
        <v>8.0536954453069298E-3</v>
      </c>
      <c r="ACZ19349" s="60"/>
      <c r="ADA19349" s="60"/>
      <c r="ADB19349" s="60"/>
      <c r="ADC19349" s="60"/>
      <c r="ADD19349" s="60"/>
      <c r="ADE19349" s="60"/>
    </row>
    <row r="19350" spans="760:785" x14ac:dyDescent="0.25">
      <c r="ACF19350" s="60"/>
      <c r="ACG19350" s="60"/>
      <c r="ACH19350" s="60"/>
      <c r="ACI19350" s="60"/>
      <c r="ACJ19350" s="60"/>
      <c r="ACK19350" s="60"/>
      <c r="ACL19350" s="60"/>
      <c r="ACM19350" s="60"/>
      <c r="ACN19350" s="60"/>
      <c r="ACO19350" s="60"/>
      <c r="ACP19350" s="60"/>
      <c r="ACQ19350" s="60"/>
      <c r="ACR19350" s="60"/>
      <c r="ACS19350" s="60"/>
      <c r="ACT19350" s="60"/>
      <c r="ACU19350" s="60"/>
      <c r="ACV19350" s="60"/>
      <c r="ACW19350" s="60"/>
      <c r="ACX19350" s="60"/>
      <c r="ACY19350" s="60">
        <v>8.0536954453069298E-3</v>
      </c>
      <c r="ACZ19350" s="60"/>
      <c r="ADA19350" s="60"/>
      <c r="ADB19350" s="60"/>
      <c r="ADC19350" s="60"/>
      <c r="ADD19350" s="60"/>
      <c r="ADE19350" s="60"/>
    </row>
    <row r="19351" spans="760:785" x14ac:dyDescent="0.25">
      <c r="ACF19351" s="60"/>
      <c r="ACG19351" s="60"/>
      <c r="ACH19351" s="60"/>
      <c r="ACI19351" s="60"/>
      <c r="ACJ19351" s="60"/>
      <c r="ACK19351" s="60"/>
      <c r="ACL19351" s="60"/>
      <c r="ACM19351" s="60"/>
      <c r="ACN19351" s="60"/>
      <c r="ACO19351" s="60"/>
      <c r="ACP19351" s="60"/>
      <c r="ACQ19351" s="60"/>
      <c r="ACR19351" s="60"/>
      <c r="ACS19351" s="60"/>
      <c r="ACT19351" s="60"/>
      <c r="ACU19351" s="60"/>
      <c r="ACV19351" s="60"/>
      <c r="ACW19351" s="60"/>
      <c r="ACX19351" s="60"/>
      <c r="ACY19351" s="60">
        <v>7.9797930110458194E-3</v>
      </c>
      <c r="ACZ19351" s="60"/>
      <c r="ADA19351" s="60"/>
      <c r="ADB19351" s="60"/>
      <c r="ADC19351" s="60"/>
      <c r="ADD19351" s="60"/>
      <c r="ADE19351" s="60"/>
    </row>
    <row r="19352" spans="760:785" x14ac:dyDescent="0.25">
      <c r="ACF19352" s="60"/>
      <c r="ACG19352" s="60"/>
      <c r="ACH19352" s="60"/>
      <c r="ACI19352" s="60"/>
      <c r="ACJ19352" s="60"/>
      <c r="ACK19352" s="60"/>
      <c r="ACL19352" s="60"/>
      <c r="ACM19352" s="60"/>
      <c r="ACN19352" s="60"/>
      <c r="ACO19352" s="60"/>
      <c r="ACP19352" s="60"/>
      <c r="ACQ19352" s="60"/>
      <c r="ACR19352" s="60"/>
      <c r="ACS19352" s="60"/>
      <c r="ACT19352" s="60"/>
      <c r="ACU19352" s="60"/>
      <c r="ACV19352" s="60"/>
      <c r="ACW19352" s="60"/>
      <c r="ACX19352" s="60"/>
      <c r="ACY19352" s="60">
        <v>7.9797930110458194E-3</v>
      </c>
      <c r="ACZ19352" s="60"/>
      <c r="ADA19352" s="60"/>
      <c r="ADB19352" s="60"/>
      <c r="ADC19352" s="60"/>
      <c r="ADD19352" s="60"/>
      <c r="ADE19352" s="60"/>
    </row>
    <row r="19353" spans="760:785" x14ac:dyDescent="0.25">
      <c r="ACF19353" s="60"/>
      <c r="ACG19353" s="60"/>
      <c r="ACH19353" s="60"/>
      <c r="ACI19353" s="60"/>
      <c r="ACJ19353" s="60"/>
      <c r="ACK19353" s="60"/>
      <c r="ACL19353" s="60"/>
      <c r="ACM19353" s="60"/>
      <c r="ACN19353" s="60"/>
      <c r="ACO19353" s="60"/>
      <c r="ACP19353" s="60"/>
      <c r="ACQ19353" s="60"/>
      <c r="ACR19353" s="60"/>
      <c r="ACS19353" s="60"/>
      <c r="ACT19353" s="60"/>
      <c r="ACU19353" s="60"/>
      <c r="ACV19353" s="60"/>
      <c r="ACW19353" s="60"/>
      <c r="ACX19353" s="60"/>
      <c r="ACY19353" s="60">
        <v>7.9665639042452406E-3</v>
      </c>
      <c r="ACZ19353" s="60"/>
      <c r="ADA19353" s="60"/>
      <c r="ADB19353" s="60"/>
      <c r="ADC19353" s="60"/>
      <c r="ADD19353" s="60"/>
      <c r="ADE19353" s="60"/>
    </row>
    <row r="19354" spans="760:785" x14ac:dyDescent="0.25">
      <c r="ACF19354" s="60"/>
      <c r="ACG19354" s="60"/>
      <c r="ACH19354" s="60"/>
      <c r="ACI19354" s="60"/>
      <c r="ACJ19354" s="60"/>
      <c r="ACK19354" s="60"/>
      <c r="ACL19354" s="60"/>
      <c r="ACM19354" s="60"/>
      <c r="ACN19354" s="60"/>
      <c r="ACO19354" s="60"/>
      <c r="ACP19354" s="60"/>
      <c r="ACQ19354" s="60"/>
      <c r="ACR19354" s="60"/>
      <c r="ACS19354" s="60"/>
      <c r="ACT19354" s="60"/>
      <c r="ACU19354" s="60"/>
      <c r="ACV19354" s="60"/>
      <c r="ACW19354" s="60"/>
      <c r="ACX19354" s="60"/>
      <c r="ACY19354" s="60">
        <v>7.9665639042452406E-3</v>
      </c>
      <c r="ACZ19354" s="60"/>
      <c r="ADA19354" s="60"/>
      <c r="ADB19354" s="60"/>
      <c r="ADC19354" s="60"/>
      <c r="ADD19354" s="60"/>
      <c r="ADE19354" s="60"/>
    </row>
    <row r="19355" spans="760:785" x14ac:dyDescent="0.25">
      <c r="ACF19355" s="60"/>
      <c r="ACG19355" s="60"/>
      <c r="ACH19355" s="60"/>
      <c r="ACI19355" s="60"/>
      <c r="ACJ19355" s="60"/>
      <c r="ACK19355" s="60"/>
      <c r="ACL19355" s="60"/>
      <c r="ACM19355" s="60"/>
      <c r="ACN19355" s="60"/>
      <c r="ACO19355" s="60"/>
      <c r="ACP19355" s="60"/>
      <c r="ACQ19355" s="60"/>
      <c r="ACR19355" s="60"/>
      <c r="ACS19355" s="60"/>
      <c r="ACT19355" s="60"/>
      <c r="ACU19355" s="60"/>
      <c r="ACV19355" s="60"/>
      <c r="ACW19355" s="60"/>
      <c r="ACX19355" s="60"/>
      <c r="ACY19355" s="60">
        <v>7.9320639769642608E-3</v>
      </c>
      <c r="ACZ19355" s="60"/>
      <c r="ADA19355" s="60"/>
      <c r="ADB19355" s="60"/>
      <c r="ADC19355" s="60"/>
      <c r="ADD19355" s="60"/>
      <c r="ADE19355" s="60"/>
    </row>
    <row r="19356" spans="760:785" x14ac:dyDescent="0.25">
      <c r="ACF19356" s="60"/>
      <c r="ACG19356" s="60"/>
      <c r="ACH19356" s="60"/>
      <c r="ACI19356" s="60"/>
      <c r="ACJ19356" s="60"/>
      <c r="ACK19356" s="60"/>
      <c r="ACL19356" s="60"/>
      <c r="ACM19356" s="60"/>
      <c r="ACN19356" s="60"/>
      <c r="ACO19356" s="60"/>
      <c r="ACP19356" s="60"/>
      <c r="ACQ19356" s="60"/>
      <c r="ACR19356" s="60"/>
      <c r="ACS19356" s="60"/>
      <c r="ACT19356" s="60"/>
      <c r="ACU19356" s="60"/>
      <c r="ACV19356" s="60"/>
      <c r="ACW19356" s="60"/>
      <c r="ACX19356" s="60"/>
      <c r="ACY19356" s="60">
        <v>7.9320639769642608E-3</v>
      </c>
      <c r="ACZ19356" s="60"/>
      <c r="ADA19356" s="60"/>
      <c r="ADB19356" s="60"/>
      <c r="ADC19356" s="60"/>
      <c r="ADD19356" s="60"/>
      <c r="ADE19356" s="60"/>
    </row>
    <row r="19357" spans="760:785" x14ac:dyDescent="0.25">
      <c r="ACF19357" s="60"/>
      <c r="ACG19357" s="60"/>
      <c r="ACH19357" s="60"/>
      <c r="ACI19357" s="60"/>
      <c r="ACJ19357" s="60"/>
      <c r="ACK19357" s="60"/>
      <c r="ACL19357" s="60"/>
      <c r="ACM19357" s="60"/>
      <c r="ACN19357" s="60"/>
      <c r="ACO19357" s="60"/>
      <c r="ACP19357" s="60"/>
      <c r="ACQ19357" s="60"/>
      <c r="ACR19357" s="60"/>
      <c r="ACS19357" s="60"/>
      <c r="ACT19357" s="60"/>
      <c r="ACU19357" s="60"/>
      <c r="ACV19357" s="60"/>
      <c r="ACW19357" s="60"/>
      <c r="ACX19357" s="60"/>
      <c r="ACY19357" s="60">
        <v>7.9259923492705098E-3</v>
      </c>
      <c r="ACZ19357" s="60"/>
      <c r="ADA19357" s="60"/>
      <c r="ADB19357" s="60"/>
      <c r="ADC19357" s="60"/>
      <c r="ADD19357" s="60"/>
      <c r="ADE19357" s="60"/>
    </row>
    <row r="19358" spans="760:785" x14ac:dyDescent="0.25">
      <c r="ACF19358" s="60"/>
      <c r="ACG19358" s="60"/>
      <c r="ACH19358" s="60"/>
      <c r="ACI19358" s="60"/>
      <c r="ACJ19358" s="60"/>
      <c r="ACK19358" s="60"/>
      <c r="ACL19358" s="60"/>
      <c r="ACM19358" s="60"/>
      <c r="ACN19358" s="60"/>
      <c r="ACO19358" s="60"/>
      <c r="ACP19358" s="60"/>
      <c r="ACQ19358" s="60"/>
      <c r="ACR19358" s="60"/>
      <c r="ACS19358" s="60"/>
      <c r="ACT19358" s="60"/>
      <c r="ACU19358" s="60"/>
      <c r="ACV19358" s="60"/>
      <c r="ACW19358" s="60"/>
      <c r="ACX19358" s="60"/>
      <c r="ACY19358" s="60">
        <v>7.9259923492705098E-3</v>
      </c>
      <c r="ACZ19358" s="60"/>
      <c r="ADA19358" s="60"/>
      <c r="ADB19358" s="60"/>
      <c r="ADC19358" s="60"/>
      <c r="ADD19358" s="60"/>
      <c r="ADE19358" s="60"/>
    </row>
    <row r="19359" spans="760:785" x14ac:dyDescent="0.25">
      <c r="ACF19359" s="60"/>
      <c r="ACG19359" s="60"/>
      <c r="ACH19359" s="60"/>
      <c r="ACI19359" s="60"/>
      <c r="ACJ19359" s="60"/>
      <c r="ACK19359" s="60"/>
      <c r="ACL19359" s="60"/>
      <c r="ACM19359" s="60"/>
      <c r="ACN19359" s="60"/>
      <c r="ACO19359" s="60"/>
      <c r="ACP19359" s="60"/>
      <c r="ACQ19359" s="60"/>
      <c r="ACR19359" s="60"/>
      <c r="ACS19359" s="60"/>
      <c r="ACT19359" s="60"/>
      <c r="ACU19359" s="60"/>
      <c r="ACV19359" s="60"/>
      <c r="ACW19359" s="60"/>
      <c r="ACX19359" s="60"/>
      <c r="ACY19359" s="60">
        <v>7.8746971305454997E-3</v>
      </c>
      <c r="ACZ19359" s="60"/>
      <c r="ADA19359" s="60"/>
      <c r="ADB19359" s="60"/>
      <c r="ADC19359" s="60"/>
      <c r="ADD19359" s="60"/>
      <c r="ADE19359" s="60"/>
    </row>
    <row r="19360" spans="760:785" x14ac:dyDescent="0.25">
      <c r="ACF19360" s="60"/>
      <c r="ACG19360" s="60"/>
      <c r="ACH19360" s="60"/>
      <c r="ACI19360" s="60"/>
      <c r="ACJ19360" s="60"/>
      <c r="ACK19360" s="60"/>
      <c r="ACL19360" s="60"/>
      <c r="ACM19360" s="60"/>
      <c r="ACN19360" s="60"/>
      <c r="ACO19360" s="60"/>
      <c r="ACP19360" s="60"/>
      <c r="ACQ19360" s="60"/>
      <c r="ACR19360" s="60"/>
      <c r="ACS19360" s="60"/>
      <c r="ACT19360" s="60"/>
      <c r="ACU19360" s="60"/>
      <c r="ACV19360" s="60"/>
      <c r="ACW19360" s="60"/>
      <c r="ACX19360" s="60"/>
      <c r="ACY19360" s="60">
        <v>7.8746971305454997E-3</v>
      </c>
      <c r="ACZ19360" s="60"/>
      <c r="ADA19360" s="60"/>
      <c r="ADB19360" s="60"/>
      <c r="ADC19360" s="60"/>
      <c r="ADD19360" s="60"/>
      <c r="ADE19360" s="60"/>
    </row>
    <row r="19361" spans="760:785" x14ac:dyDescent="0.25">
      <c r="ACF19361" s="60"/>
      <c r="ACG19361" s="60"/>
      <c r="ACH19361" s="60"/>
      <c r="ACI19361" s="60"/>
      <c r="ACJ19361" s="60"/>
      <c r="ACK19361" s="60"/>
      <c r="ACL19361" s="60"/>
      <c r="ACM19361" s="60"/>
      <c r="ACN19361" s="60"/>
      <c r="ACO19361" s="60"/>
      <c r="ACP19361" s="60"/>
      <c r="ACQ19361" s="60"/>
      <c r="ACR19361" s="60"/>
      <c r="ACS19361" s="60"/>
      <c r="ACT19361" s="60"/>
      <c r="ACU19361" s="60"/>
      <c r="ACV19361" s="60"/>
      <c r="ACW19361" s="60"/>
      <c r="ACX19361" s="60"/>
      <c r="ACY19361" s="60">
        <v>7.8507466048958006E-3</v>
      </c>
      <c r="ACZ19361" s="60"/>
      <c r="ADA19361" s="60"/>
      <c r="ADB19361" s="60"/>
      <c r="ADC19361" s="60"/>
      <c r="ADD19361" s="60"/>
      <c r="ADE19361" s="60"/>
    </row>
    <row r="19362" spans="760:785" x14ac:dyDescent="0.25">
      <c r="ACF19362" s="60"/>
      <c r="ACG19362" s="60"/>
      <c r="ACH19362" s="60"/>
      <c r="ACI19362" s="60"/>
      <c r="ACJ19362" s="60"/>
      <c r="ACK19362" s="60"/>
      <c r="ACL19362" s="60"/>
      <c r="ACM19362" s="60"/>
      <c r="ACN19362" s="60"/>
      <c r="ACO19362" s="60"/>
      <c r="ACP19362" s="60"/>
      <c r="ACQ19362" s="60"/>
      <c r="ACR19362" s="60"/>
      <c r="ACS19362" s="60"/>
      <c r="ACT19362" s="60"/>
      <c r="ACU19362" s="60"/>
      <c r="ACV19362" s="60"/>
      <c r="ACW19362" s="60"/>
      <c r="ACX19362" s="60"/>
      <c r="ACY19362" s="60">
        <v>7.8507466048958006E-3</v>
      </c>
      <c r="ACZ19362" s="60"/>
      <c r="ADA19362" s="60"/>
      <c r="ADB19362" s="60"/>
      <c r="ADC19362" s="60"/>
      <c r="ADD19362" s="60"/>
      <c r="ADE19362" s="60"/>
    </row>
    <row r="19363" spans="760:785" x14ac:dyDescent="0.25">
      <c r="ACF19363" s="60"/>
      <c r="ACG19363" s="60"/>
      <c r="ACH19363" s="60"/>
      <c r="ACI19363" s="60"/>
      <c r="ACJ19363" s="60"/>
      <c r="ACK19363" s="60"/>
      <c r="ACL19363" s="60"/>
      <c r="ACM19363" s="60"/>
      <c r="ACN19363" s="60"/>
      <c r="ACO19363" s="60"/>
      <c r="ACP19363" s="60"/>
      <c r="ACQ19363" s="60"/>
      <c r="ACR19363" s="60"/>
      <c r="ACS19363" s="60"/>
      <c r="ACT19363" s="60"/>
      <c r="ACU19363" s="60"/>
      <c r="ACV19363" s="60"/>
      <c r="ACW19363" s="60"/>
      <c r="ACX19363" s="60"/>
      <c r="ACY19363" s="60">
        <v>7.8404827437220295E-3</v>
      </c>
      <c r="ACZ19363" s="60"/>
      <c r="ADA19363" s="60"/>
      <c r="ADB19363" s="60"/>
      <c r="ADC19363" s="60"/>
      <c r="ADD19363" s="60"/>
      <c r="ADE19363" s="60"/>
    </row>
    <row r="19364" spans="760:785" x14ac:dyDescent="0.25">
      <c r="ACF19364" s="60"/>
      <c r="ACG19364" s="60"/>
      <c r="ACH19364" s="60"/>
      <c r="ACI19364" s="60"/>
      <c r="ACJ19364" s="60"/>
      <c r="ACK19364" s="60"/>
      <c r="ACL19364" s="60"/>
      <c r="ACM19364" s="60"/>
      <c r="ACN19364" s="60"/>
      <c r="ACO19364" s="60"/>
      <c r="ACP19364" s="60"/>
      <c r="ACQ19364" s="60"/>
      <c r="ACR19364" s="60"/>
      <c r="ACS19364" s="60"/>
      <c r="ACT19364" s="60"/>
      <c r="ACU19364" s="60"/>
      <c r="ACV19364" s="60"/>
      <c r="ACW19364" s="60"/>
      <c r="ACX19364" s="60"/>
      <c r="ACY19364" s="60">
        <v>7.8404827437220295E-3</v>
      </c>
      <c r="ACZ19364" s="60"/>
      <c r="ADA19364" s="60"/>
      <c r="ADB19364" s="60"/>
      <c r="ADC19364" s="60"/>
      <c r="ADD19364" s="60"/>
      <c r="ADE19364" s="60"/>
    </row>
    <row r="19365" spans="760:785" x14ac:dyDescent="0.25">
      <c r="ACF19365" s="60"/>
      <c r="ACG19365" s="60"/>
      <c r="ACH19365" s="60"/>
      <c r="ACI19365" s="60"/>
      <c r="ACJ19365" s="60"/>
      <c r="ACK19365" s="60"/>
      <c r="ACL19365" s="60"/>
      <c r="ACM19365" s="60"/>
      <c r="ACN19365" s="60"/>
      <c r="ACO19365" s="60"/>
      <c r="ACP19365" s="60"/>
      <c r="ACQ19365" s="60"/>
      <c r="ACR19365" s="60"/>
      <c r="ACS19365" s="60"/>
      <c r="ACT19365" s="60"/>
      <c r="ACU19365" s="60"/>
      <c r="ACV19365" s="60"/>
      <c r="ACW19365" s="60"/>
      <c r="ACX19365" s="60"/>
      <c r="ACY19365" s="60">
        <v>7.8294037058982604E-3</v>
      </c>
      <c r="ACZ19365" s="60"/>
      <c r="ADA19365" s="60"/>
      <c r="ADB19365" s="60"/>
      <c r="ADC19365" s="60"/>
      <c r="ADD19365" s="60"/>
      <c r="ADE19365" s="60"/>
    </row>
    <row r="19366" spans="760:785" x14ac:dyDescent="0.25">
      <c r="ACF19366" s="60"/>
      <c r="ACG19366" s="60"/>
      <c r="ACH19366" s="60"/>
      <c r="ACI19366" s="60"/>
      <c r="ACJ19366" s="60"/>
      <c r="ACK19366" s="60"/>
      <c r="ACL19366" s="60"/>
      <c r="ACM19366" s="60"/>
      <c r="ACN19366" s="60"/>
      <c r="ACO19366" s="60"/>
      <c r="ACP19366" s="60"/>
      <c r="ACQ19366" s="60"/>
      <c r="ACR19366" s="60"/>
      <c r="ACS19366" s="60"/>
      <c r="ACT19366" s="60"/>
      <c r="ACU19366" s="60"/>
      <c r="ACV19366" s="60"/>
      <c r="ACW19366" s="60"/>
      <c r="ACX19366" s="60"/>
      <c r="ACY19366" s="60">
        <v>7.8294037058982604E-3</v>
      </c>
      <c r="ACZ19366" s="60"/>
      <c r="ADA19366" s="60"/>
      <c r="ADB19366" s="60"/>
      <c r="ADC19366" s="60"/>
      <c r="ADD19366" s="60"/>
      <c r="ADE19366" s="60"/>
    </row>
    <row r="19367" spans="760:785" x14ac:dyDescent="0.25">
      <c r="ACF19367" s="60"/>
      <c r="ACG19367" s="60"/>
      <c r="ACH19367" s="60"/>
      <c r="ACI19367" s="60"/>
      <c r="ACJ19367" s="60"/>
      <c r="ACK19367" s="60"/>
      <c r="ACL19367" s="60"/>
      <c r="ACM19367" s="60"/>
      <c r="ACN19367" s="60"/>
      <c r="ACO19367" s="60"/>
      <c r="ACP19367" s="60"/>
      <c r="ACQ19367" s="60"/>
      <c r="ACR19367" s="60"/>
      <c r="ACS19367" s="60"/>
      <c r="ACT19367" s="60"/>
      <c r="ACU19367" s="60"/>
      <c r="ACV19367" s="60"/>
      <c r="ACW19367" s="60"/>
      <c r="ACX19367" s="60"/>
      <c r="ACY19367" s="60">
        <v>7.77091857400658E-3</v>
      </c>
      <c r="ACZ19367" s="60"/>
      <c r="ADA19367" s="60"/>
      <c r="ADB19367" s="60"/>
      <c r="ADC19367" s="60"/>
      <c r="ADD19367" s="60"/>
      <c r="ADE19367" s="60"/>
    </row>
    <row r="19368" spans="760:785" x14ac:dyDescent="0.25">
      <c r="ACF19368" s="60"/>
      <c r="ACG19368" s="60"/>
      <c r="ACH19368" s="60"/>
      <c r="ACI19368" s="60"/>
      <c r="ACJ19368" s="60"/>
      <c r="ACK19368" s="60"/>
      <c r="ACL19368" s="60"/>
      <c r="ACM19368" s="60"/>
      <c r="ACN19368" s="60"/>
      <c r="ACO19368" s="60"/>
      <c r="ACP19368" s="60"/>
      <c r="ACQ19368" s="60"/>
      <c r="ACR19368" s="60"/>
      <c r="ACS19368" s="60"/>
      <c r="ACT19368" s="60"/>
      <c r="ACU19368" s="60"/>
      <c r="ACV19368" s="60"/>
      <c r="ACW19368" s="60"/>
      <c r="ACX19368" s="60"/>
      <c r="ACY19368" s="60">
        <v>7.77091857400658E-3</v>
      </c>
      <c r="ACZ19368" s="60"/>
      <c r="ADA19368" s="60"/>
      <c r="ADB19368" s="60"/>
      <c r="ADC19368" s="60"/>
      <c r="ADD19368" s="60"/>
      <c r="ADE19368" s="60"/>
    </row>
    <row r="19369" spans="760:785" x14ac:dyDescent="0.25">
      <c r="ACF19369" s="60"/>
      <c r="ACG19369" s="60"/>
      <c r="ACH19369" s="60"/>
      <c r="ACI19369" s="60"/>
      <c r="ACJ19369" s="60"/>
      <c r="ACK19369" s="60"/>
      <c r="ACL19369" s="60"/>
      <c r="ACM19369" s="60"/>
      <c r="ACN19369" s="60"/>
      <c r="ACO19369" s="60"/>
      <c r="ACP19369" s="60"/>
      <c r="ACQ19369" s="60"/>
      <c r="ACR19369" s="60"/>
      <c r="ACS19369" s="60"/>
      <c r="ACT19369" s="60"/>
      <c r="ACU19369" s="60"/>
      <c r="ACV19369" s="60"/>
      <c r="ACW19369" s="60"/>
      <c r="ACX19369" s="60"/>
      <c r="ACY19369" s="60">
        <v>7.7443066473358198E-3</v>
      </c>
      <c r="ACZ19369" s="60"/>
      <c r="ADA19369" s="60"/>
      <c r="ADB19369" s="60"/>
      <c r="ADC19369" s="60"/>
      <c r="ADD19369" s="60"/>
      <c r="ADE19369" s="60"/>
    </row>
    <row r="19370" spans="760:785" x14ac:dyDescent="0.25">
      <c r="ACF19370" s="60"/>
      <c r="ACG19370" s="60"/>
      <c r="ACH19370" s="60"/>
      <c r="ACI19370" s="60"/>
      <c r="ACJ19370" s="60"/>
      <c r="ACK19370" s="60"/>
      <c r="ACL19370" s="60"/>
      <c r="ACM19370" s="60"/>
      <c r="ACN19370" s="60"/>
      <c r="ACO19370" s="60"/>
      <c r="ACP19370" s="60"/>
      <c r="ACQ19370" s="60"/>
      <c r="ACR19370" s="60"/>
      <c r="ACS19370" s="60"/>
      <c r="ACT19370" s="60"/>
      <c r="ACU19370" s="60"/>
      <c r="ACV19370" s="60"/>
      <c r="ACW19370" s="60"/>
      <c r="ACX19370" s="60"/>
      <c r="ACY19370" s="60">
        <v>7.7443066473358198E-3</v>
      </c>
      <c r="ACZ19370" s="60"/>
      <c r="ADA19370" s="60"/>
      <c r="ADB19370" s="60"/>
      <c r="ADC19370" s="60"/>
      <c r="ADD19370" s="60"/>
      <c r="ADE19370" s="60"/>
    </row>
    <row r="19371" spans="760:785" x14ac:dyDescent="0.25">
      <c r="ACF19371" s="60"/>
      <c r="ACG19371" s="60"/>
      <c r="ACH19371" s="60"/>
      <c r="ACI19371" s="60"/>
      <c r="ACJ19371" s="60"/>
      <c r="ACK19371" s="60"/>
      <c r="ACL19371" s="60"/>
      <c r="ACM19371" s="60"/>
      <c r="ACN19371" s="60"/>
      <c r="ACO19371" s="60"/>
      <c r="ACP19371" s="60"/>
      <c r="ACQ19371" s="60"/>
      <c r="ACR19371" s="60"/>
      <c r="ACS19371" s="60"/>
      <c r="ACT19371" s="60"/>
      <c r="ACU19371" s="60"/>
      <c r="ACV19371" s="60"/>
      <c r="ACW19371" s="60"/>
      <c r="ACX19371" s="60"/>
      <c r="ACY19371" s="60">
        <v>7.73405766813138E-3</v>
      </c>
      <c r="ACZ19371" s="60"/>
      <c r="ADA19371" s="60"/>
      <c r="ADB19371" s="60"/>
      <c r="ADC19371" s="60"/>
      <c r="ADD19371" s="60"/>
      <c r="ADE19371" s="60"/>
    </row>
    <row r="19372" spans="760:785" x14ac:dyDescent="0.25">
      <c r="ACF19372" s="60"/>
      <c r="ACG19372" s="60"/>
      <c r="ACH19372" s="60"/>
      <c r="ACI19372" s="60"/>
      <c r="ACJ19372" s="60"/>
      <c r="ACK19372" s="60"/>
      <c r="ACL19372" s="60"/>
      <c r="ACM19372" s="60"/>
      <c r="ACN19372" s="60"/>
      <c r="ACO19372" s="60"/>
      <c r="ACP19372" s="60"/>
      <c r="ACQ19372" s="60"/>
      <c r="ACR19372" s="60"/>
      <c r="ACS19372" s="60"/>
      <c r="ACT19372" s="60"/>
      <c r="ACU19372" s="60"/>
      <c r="ACV19372" s="60"/>
      <c r="ACW19372" s="60"/>
      <c r="ACX19372" s="60"/>
      <c r="ACY19372" s="60">
        <v>7.73405766813138E-3</v>
      </c>
      <c r="ACZ19372" s="60"/>
      <c r="ADA19372" s="60"/>
      <c r="ADB19372" s="60"/>
      <c r="ADC19372" s="60"/>
      <c r="ADD19372" s="60"/>
      <c r="ADE19372" s="60"/>
    </row>
    <row r="19373" spans="760:785" x14ac:dyDescent="0.25">
      <c r="ACF19373" s="60"/>
      <c r="ACG19373" s="60"/>
      <c r="ACH19373" s="60"/>
      <c r="ACI19373" s="60"/>
      <c r="ACJ19373" s="60"/>
      <c r="ACK19373" s="60"/>
      <c r="ACL19373" s="60"/>
      <c r="ACM19373" s="60"/>
      <c r="ACN19373" s="60"/>
      <c r="ACO19373" s="60"/>
      <c r="ACP19373" s="60"/>
      <c r="ACQ19373" s="60"/>
      <c r="ACR19373" s="60"/>
      <c r="ACS19373" s="60"/>
      <c r="ACT19373" s="60"/>
      <c r="ACU19373" s="60"/>
      <c r="ACV19373" s="60"/>
      <c r="ACW19373" s="60"/>
      <c r="ACX19373" s="60"/>
      <c r="ACY19373" s="60">
        <v>7.6748497728763498E-3</v>
      </c>
      <c r="ACZ19373" s="60"/>
      <c r="ADA19373" s="60"/>
      <c r="ADB19373" s="60"/>
      <c r="ADC19373" s="60"/>
      <c r="ADD19373" s="60"/>
      <c r="ADE19373" s="60"/>
    </row>
    <row r="19374" spans="760:785" x14ac:dyDescent="0.25">
      <c r="ACF19374" s="60"/>
      <c r="ACG19374" s="60"/>
      <c r="ACH19374" s="60"/>
      <c r="ACI19374" s="60"/>
      <c r="ACJ19374" s="60"/>
      <c r="ACK19374" s="60"/>
      <c r="ACL19374" s="60"/>
      <c r="ACM19374" s="60"/>
      <c r="ACN19374" s="60"/>
      <c r="ACO19374" s="60"/>
      <c r="ACP19374" s="60"/>
      <c r="ACQ19374" s="60"/>
      <c r="ACR19374" s="60"/>
      <c r="ACS19374" s="60"/>
      <c r="ACT19374" s="60"/>
      <c r="ACU19374" s="60"/>
      <c r="ACV19374" s="60"/>
      <c r="ACW19374" s="60"/>
      <c r="ACX19374" s="60"/>
      <c r="ACY19374" s="60">
        <v>7.6748497728763498E-3</v>
      </c>
      <c r="ACZ19374" s="60"/>
      <c r="ADA19374" s="60"/>
      <c r="ADB19374" s="60"/>
      <c r="ADC19374" s="60"/>
      <c r="ADD19374" s="60"/>
      <c r="ADE19374" s="60"/>
    </row>
    <row r="19375" spans="760:785" x14ac:dyDescent="0.25">
      <c r="ACF19375" s="60"/>
      <c r="ACG19375" s="60"/>
      <c r="ACH19375" s="60"/>
      <c r="ACI19375" s="60"/>
      <c r="ACJ19375" s="60"/>
      <c r="ACK19375" s="60"/>
      <c r="ACL19375" s="60"/>
      <c r="ACM19375" s="60"/>
      <c r="ACN19375" s="60"/>
      <c r="ACO19375" s="60"/>
      <c r="ACP19375" s="60"/>
      <c r="ACQ19375" s="60"/>
      <c r="ACR19375" s="60"/>
      <c r="ACS19375" s="60"/>
      <c r="ACT19375" s="60"/>
      <c r="ACU19375" s="60"/>
      <c r="ACV19375" s="60"/>
      <c r="ACW19375" s="60"/>
      <c r="ACX19375" s="60"/>
      <c r="ACY19375" s="60">
        <v>7.6727614989088103E-3</v>
      </c>
      <c r="ACZ19375" s="60"/>
      <c r="ADA19375" s="60"/>
      <c r="ADB19375" s="60"/>
      <c r="ADC19375" s="60"/>
      <c r="ADD19375" s="60"/>
      <c r="ADE19375" s="60"/>
    </row>
    <row r="19376" spans="760:785" x14ac:dyDescent="0.25">
      <c r="ACF19376" s="60"/>
      <c r="ACG19376" s="60"/>
      <c r="ACH19376" s="60"/>
      <c r="ACI19376" s="60"/>
      <c r="ACJ19376" s="60"/>
      <c r="ACK19376" s="60"/>
      <c r="ACL19376" s="60"/>
      <c r="ACM19376" s="60"/>
      <c r="ACN19376" s="60"/>
      <c r="ACO19376" s="60"/>
      <c r="ACP19376" s="60"/>
      <c r="ACQ19376" s="60"/>
      <c r="ACR19376" s="60"/>
      <c r="ACS19376" s="60"/>
      <c r="ACT19376" s="60"/>
      <c r="ACU19376" s="60"/>
      <c r="ACV19376" s="60"/>
      <c r="ACW19376" s="60"/>
      <c r="ACX19376" s="60"/>
      <c r="ACY19376" s="60">
        <v>7.6727614989088103E-3</v>
      </c>
      <c r="ACZ19376" s="60"/>
      <c r="ADA19376" s="60"/>
      <c r="ADB19376" s="60"/>
      <c r="ADC19376" s="60"/>
      <c r="ADD19376" s="60"/>
      <c r="ADE19376" s="60"/>
    </row>
    <row r="19377" spans="760:785" x14ac:dyDescent="0.25">
      <c r="ACF19377" s="60"/>
      <c r="ACG19377" s="60"/>
      <c r="ACH19377" s="60"/>
      <c r="ACI19377" s="60"/>
      <c r="ACJ19377" s="60"/>
      <c r="ACK19377" s="60"/>
      <c r="ACL19377" s="60"/>
      <c r="ACM19377" s="60"/>
      <c r="ACN19377" s="60"/>
      <c r="ACO19377" s="60"/>
      <c r="ACP19377" s="60"/>
      <c r="ACQ19377" s="60"/>
      <c r="ACR19377" s="60"/>
      <c r="ACS19377" s="60"/>
      <c r="ACT19377" s="60"/>
      <c r="ACU19377" s="60"/>
      <c r="ACV19377" s="60"/>
      <c r="ACW19377" s="60"/>
      <c r="ACX19377" s="60"/>
      <c r="ACY19377" s="60">
        <v>7.6596463245187296E-3</v>
      </c>
      <c r="ACZ19377" s="60"/>
      <c r="ADA19377" s="60"/>
      <c r="ADB19377" s="60"/>
      <c r="ADC19377" s="60"/>
      <c r="ADD19377" s="60"/>
      <c r="ADE19377" s="60"/>
    </row>
    <row r="19378" spans="760:785" x14ac:dyDescent="0.25">
      <c r="ACF19378" s="60"/>
      <c r="ACG19378" s="60"/>
      <c r="ACH19378" s="60"/>
      <c r="ACI19378" s="60"/>
      <c r="ACJ19378" s="60"/>
      <c r="ACK19378" s="60"/>
      <c r="ACL19378" s="60"/>
      <c r="ACM19378" s="60"/>
      <c r="ACN19378" s="60"/>
      <c r="ACO19378" s="60"/>
      <c r="ACP19378" s="60"/>
      <c r="ACQ19378" s="60"/>
      <c r="ACR19378" s="60"/>
      <c r="ACS19378" s="60"/>
      <c r="ACT19378" s="60"/>
      <c r="ACU19378" s="60"/>
      <c r="ACV19378" s="60"/>
      <c r="ACW19378" s="60"/>
      <c r="ACX19378" s="60"/>
      <c r="ACY19378" s="60">
        <v>7.6596463245187296E-3</v>
      </c>
      <c r="ACZ19378" s="60"/>
      <c r="ADA19378" s="60"/>
      <c r="ADB19378" s="60"/>
      <c r="ADC19378" s="60"/>
      <c r="ADD19378" s="60"/>
      <c r="ADE19378" s="60"/>
    </row>
    <row r="19379" spans="760:785" x14ac:dyDescent="0.25">
      <c r="ACF19379" s="60"/>
      <c r="ACG19379" s="60"/>
      <c r="ACH19379" s="60"/>
      <c r="ACI19379" s="60"/>
      <c r="ACJ19379" s="60"/>
      <c r="ACK19379" s="60"/>
      <c r="ACL19379" s="60"/>
      <c r="ACM19379" s="60"/>
      <c r="ACN19379" s="60"/>
      <c r="ACO19379" s="60"/>
      <c r="ACP19379" s="60"/>
      <c r="ACQ19379" s="60"/>
      <c r="ACR19379" s="60"/>
      <c r="ACS19379" s="60"/>
      <c r="ACT19379" s="60"/>
      <c r="ACU19379" s="60"/>
      <c r="ACV19379" s="60"/>
      <c r="ACW19379" s="60"/>
      <c r="ACX19379" s="60"/>
      <c r="ACY19379" s="60">
        <v>7.6461789388691604E-3</v>
      </c>
      <c r="ACZ19379" s="60"/>
      <c r="ADA19379" s="60"/>
      <c r="ADB19379" s="60"/>
      <c r="ADC19379" s="60"/>
      <c r="ADD19379" s="60"/>
      <c r="ADE19379" s="60"/>
    </row>
    <row r="19380" spans="760:785" x14ac:dyDescent="0.25">
      <c r="ACF19380" s="60"/>
      <c r="ACG19380" s="60"/>
      <c r="ACH19380" s="60"/>
      <c r="ACI19380" s="60"/>
      <c r="ACJ19380" s="60"/>
      <c r="ACK19380" s="60"/>
      <c r="ACL19380" s="60"/>
      <c r="ACM19380" s="60"/>
      <c r="ACN19380" s="60"/>
      <c r="ACO19380" s="60"/>
      <c r="ACP19380" s="60"/>
      <c r="ACQ19380" s="60"/>
      <c r="ACR19380" s="60"/>
      <c r="ACS19380" s="60"/>
      <c r="ACT19380" s="60"/>
      <c r="ACU19380" s="60"/>
      <c r="ACV19380" s="60"/>
      <c r="ACW19380" s="60"/>
      <c r="ACX19380" s="60"/>
      <c r="ACY19380" s="60">
        <v>7.6461789388691604E-3</v>
      </c>
      <c r="ACZ19380" s="60"/>
      <c r="ADA19380" s="60"/>
      <c r="ADB19380" s="60"/>
      <c r="ADC19380" s="60"/>
      <c r="ADD19380" s="60"/>
      <c r="ADE19380" s="60"/>
    </row>
    <row r="19381" spans="760:785" x14ac:dyDescent="0.25">
      <c r="ACF19381" s="60"/>
      <c r="ACG19381" s="60"/>
      <c r="ACH19381" s="60"/>
      <c r="ACI19381" s="60"/>
      <c r="ACJ19381" s="60"/>
      <c r="ACK19381" s="60"/>
      <c r="ACL19381" s="60"/>
      <c r="ACM19381" s="60"/>
      <c r="ACN19381" s="60"/>
      <c r="ACO19381" s="60"/>
      <c r="ACP19381" s="60"/>
      <c r="ACQ19381" s="60"/>
      <c r="ACR19381" s="60"/>
      <c r="ACS19381" s="60"/>
      <c r="ACT19381" s="60"/>
      <c r="ACU19381" s="60"/>
      <c r="ACV19381" s="60"/>
      <c r="ACW19381" s="60"/>
      <c r="ACX19381" s="60"/>
      <c r="ACY19381" s="60">
        <v>7.5333445927395796E-3</v>
      </c>
      <c r="ACZ19381" s="60"/>
      <c r="ADA19381" s="60"/>
      <c r="ADB19381" s="60"/>
      <c r="ADC19381" s="60"/>
      <c r="ADD19381" s="60"/>
      <c r="ADE19381" s="60"/>
    </row>
    <row r="19382" spans="760:785" x14ac:dyDescent="0.25">
      <c r="ACF19382" s="60"/>
      <c r="ACG19382" s="60"/>
      <c r="ACH19382" s="60"/>
      <c r="ACI19382" s="60"/>
      <c r="ACJ19382" s="60"/>
      <c r="ACK19382" s="60"/>
      <c r="ACL19382" s="60"/>
      <c r="ACM19382" s="60"/>
      <c r="ACN19382" s="60"/>
      <c r="ACO19382" s="60"/>
      <c r="ACP19382" s="60"/>
      <c r="ACQ19382" s="60"/>
      <c r="ACR19382" s="60"/>
      <c r="ACS19382" s="60"/>
      <c r="ACT19382" s="60"/>
      <c r="ACU19382" s="60"/>
      <c r="ACV19382" s="60"/>
      <c r="ACW19382" s="60"/>
      <c r="ACX19382" s="60"/>
      <c r="ACY19382" s="60">
        <v>7.5333445927395796E-3</v>
      </c>
      <c r="ACZ19382" s="60"/>
      <c r="ADA19382" s="60"/>
      <c r="ADB19382" s="60"/>
      <c r="ADC19382" s="60"/>
      <c r="ADD19382" s="60"/>
      <c r="ADE19382" s="60"/>
    </row>
    <row r="19383" spans="760:785" x14ac:dyDescent="0.25">
      <c r="ACF19383" s="60"/>
      <c r="ACG19383" s="60"/>
      <c r="ACH19383" s="60"/>
      <c r="ACI19383" s="60"/>
      <c r="ACJ19383" s="60"/>
      <c r="ACK19383" s="60"/>
      <c r="ACL19383" s="60"/>
      <c r="ACM19383" s="60"/>
      <c r="ACN19383" s="60"/>
      <c r="ACO19383" s="60"/>
      <c r="ACP19383" s="60"/>
      <c r="ACQ19383" s="60"/>
      <c r="ACR19383" s="60"/>
      <c r="ACS19383" s="60"/>
      <c r="ACT19383" s="60"/>
      <c r="ACU19383" s="60"/>
      <c r="ACV19383" s="60"/>
      <c r="ACW19383" s="60"/>
      <c r="ACX19383" s="60"/>
      <c r="ACY19383" s="60">
        <v>7.5163555668649098E-3</v>
      </c>
      <c r="ACZ19383" s="60"/>
      <c r="ADA19383" s="60"/>
      <c r="ADB19383" s="60"/>
      <c r="ADC19383" s="60"/>
      <c r="ADD19383" s="60"/>
      <c r="ADE19383" s="60"/>
    </row>
    <row r="19384" spans="760:785" x14ac:dyDescent="0.25">
      <c r="ACF19384" s="60"/>
      <c r="ACG19384" s="60"/>
      <c r="ACH19384" s="60"/>
      <c r="ACI19384" s="60"/>
      <c r="ACJ19384" s="60"/>
      <c r="ACK19384" s="60"/>
      <c r="ACL19384" s="60"/>
      <c r="ACM19384" s="60"/>
      <c r="ACN19384" s="60"/>
      <c r="ACO19384" s="60"/>
      <c r="ACP19384" s="60"/>
      <c r="ACQ19384" s="60"/>
      <c r="ACR19384" s="60"/>
      <c r="ACS19384" s="60"/>
      <c r="ACT19384" s="60"/>
      <c r="ACU19384" s="60"/>
      <c r="ACV19384" s="60"/>
      <c r="ACW19384" s="60"/>
      <c r="ACX19384" s="60"/>
      <c r="ACY19384" s="60">
        <v>7.5163555668649098E-3</v>
      </c>
      <c r="ACZ19384" s="60"/>
      <c r="ADA19384" s="60"/>
      <c r="ADB19384" s="60"/>
      <c r="ADC19384" s="60"/>
      <c r="ADD19384" s="60"/>
      <c r="ADE19384" s="60"/>
    </row>
    <row r="19385" spans="760:785" x14ac:dyDescent="0.25">
      <c r="ACF19385" s="60"/>
      <c r="ACG19385" s="60"/>
      <c r="ACH19385" s="60"/>
      <c r="ACI19385" s="60"/>
      <c r="ACJ19385" s="60"/>
      <c r="ACK19385" s="60"/>
      <c r="ACL19385" s="60"/>
      <c r="ACM19385" s="60"/>
      <c r="ACN19385" s="60"/>
      <c r="ACO19385" s="60"/>
      <c r="ACP19385" s="60"/>
      <c r="ACQ19385" s="60"/>
      <c r="ACR19385" s="60"/>
      <c r="ACS19385" s="60"/>
      <c r="ACT19385" s="60"/>
      <c r="ACU19385" s="60"/>
      <c r="ACV19385" s="60"/>
      <c r="ACW19385" s="60"/>
      <c r="ACX19385" s="60"/>
      <c r="ACY19385" s="60">
        <v>7.5128464762990003E-3</v>
      </c>
      <c r="ACZ19385" s="60"/>
      <c r="ADA19385" s="60"/>
      <c r="ADB19385" s="60"/>
      <c r="ADC19385" s="60"/>
      <c r="ADD19385" s="60"/>
      <c r="ADE19385" s="60"/>
    </row>
    <row r="19386" spans="760:785" x14ac:dyDescent="0.25">
      <c r="ACF19386" s="60"/>
      <c r="ACG19386" s="60"/>
      <c r="ACH19386" s="60"/>
      <c r="ACI19386" s="60"/>
      <c r="ACJ19386" s="60"/>
      <c r="ACK19386" s="60"/>
      <c r="ACL19386" s="60"/>
      <c r="ACM19386" s="60"/>
      <c r="ACN19386" s="60"/>
      <c r="ACO19386" s="60"/>
      <c r="ACP19386" s="60"/>
      <c r="ACQ19386" s="60"/>
      <c r="ACR19386" s="60"/>
      <c r="ACS19386" s="60"/>
      <c r="ACT19386" s="60"/>
      <c r="ACU19386" s="60"/>
      <c r="ACV19386" s="60"/>
      <c r="ACW19386" s="60"/>
      <c r="ACX19386" s="60"/>
      <c r="ACY19386" s="60">
        <v>7.5128464762990003E-3</v>
      </c>
      <c r="ACZ19386" s="60"/>
      <c r="ADA19386" s="60"/>
      <c r="ADB19386" s="60"/>
      <c r="ADC19386" s="60"/>
      <c r="ADD19386" s="60"/>
      <c r="ADE19386" s="60"/>
    </row>
    <row r="19387" spans="760:785" x14ac:dyDescent="0.25">
      <c r="ACF19387" s="60"/>
      <c r="ACG19387" s="60"/>
      <c r="ACH19387" s="60"/>
      <c r="ACI19387" s="60"/>
      <c r="ACJ19387" s="60"/>
      <c r="ACK19387" s="60"/>
      <c r="ACL19387" s="60"/>
      <c r="ACM19387" s="60"/>
      <c r="ACN19387" s="60"/>
      <c r="ACO19387" s="60"/>
      <c r="ACP19387" s="60"/>
      <c r="ACQ19387" s="60"/>
      <c r="ACR19387" s="60"/>
      <c r="ACS19387" s="60"/>
      <c r="ACT19387" s="60"/>
      <c r="ACU19387" s="60"/>
      <c r="ACV19387" s="60"/>
      <c r="ACW19387" s="60"/>
      <c r="ACX19387" s="60"/>
      <c r="ACY19387" s="60">
        <v>7.4930363830697302E-3</v>
      </c>
      <c r="ACZ19387" s="60"/>
      <c r="ADA19387" s="60"/>
      <c r="ADB19387" s="60"/>
      <c r="ADC19387" s="60"/>
      <c r="ADD19387" s="60"/>
      <c r="ADE19387" s="60"/>
    </row>
    <row r="19388" spans="760:785" x14ac:dyDescent="0.25">
      <c r="ACF19388" s="60"/>
      <c r="ACG19388" s="60"/>
      <c r="ACH19388" s="60"/>
      <c r="ACI19388" s="60"/>
      <c r="ACJ19388" s="60"/>
      <c r="ACK19388" s="60"/>
      <c r="ACL19388" s="60"/>
      <c r="ACM19388" s="60"/>
      <c r="ACN19388" s="60"/>
      <c r="ACO19388" s="60"/>
      <c r="ACP19388" s="60"/>
      <c r="ACQ19388" s="60"/>
      <c r="ACR19388" s="60"/>
      <c r="ACS19388" s="60"/>
      <c r="ACT19388" s="60"/>
      <c r="ACU19388" s="60"/>
      <c r="ACV19388" s="60"/>
      <c r="ACW19388" s="60"/>
      <c r="ACX19388" s="60"/>
      <c r="ACY19388" s="60">
        <v>7.4930363830697302E-3</v>
      </c>
      <c r="ACZ19388" s="60"/>
      <c r="ADA19388" s="60"/>
      <c r="ADB19388" s="60"/>
      <c r="ADC19388" s="60"/>
      <c r="ADD19388" s="60"/>
      <c r="ADE19388" s="60"/>
    </row>
    <row r="19389" spans="760:785" x14ac:dyDescent="0.25">
      <c r="ACF19389" s="60"/>
      <c r="ACG19389" s="60"/>
      <c r="ACH19389" s="60"/>
      <c r="ACI19389" s="60"/>
      <c r="ACJ19389" s="60"/>
      <c r="ACK19389" s="60"/>
      <c r="ACL19389" s="60"/>
      <c r="ACM19389" s="60"/>
      <c r="ACN19389" s="60"/>
      <c r="ACO19389" s="60"/>
      <c r="ACP19389" s="60"/>
      <c r="ACQ19389" s="60"/>
      <c r="ACR19389" s="60"/>
      <c r="ACS19389" s="60"/>
      <c r="ACT19389" s="60"/>
      <c r="ACU19389" s="60"/>
      <c r="ACV19389" s="60"/>
      <c r="ACW19389" s="60"/>
      <c r="ACX19389" s="60"/>
      <c r="ACY19389" s="60">
        <v>7.4636825797960802E-3</v>
      </c>
      <c r="ACZ19389" s="60"/>
      <c r="ADA19389" s="60"/>
      <c r="ADB19389" s="60"/>
      <c r="ADC19389" s="60"/>
      <c r="ADD19389" s="60"/>
      <c r="ADE19389" s="60"/>
    </row>
    <row r="19390" spans="760:785" x14ac:dyDescent="0.25">
      <c r="ACF19390" s="60"/>
      <c r="ACG19390" s="60"/>
      <c r="ACH19390" s="60"/>
      <c r="ACI19390" s="60"/>
      <c r="ACJ19390" s="60"/>
      <c r="ACK19390" s="60"/>
      <c r="ACL19390" s="60"/>
      <c r="ACM19390" s="60"/>
      <c r="ACN19390" s="60"/>
      <c r="ACO19390" s="60"/>
      <c r="ACP19390" s="60"/>
      <c r="ACQ19390" s="60"/>
      <c r="ACR19390" s="60"/>
      <c r="ACS19390" s="60"/>
      <c r="ACT19390" s="60"/>
      <c r="ACU19390" s="60"/>
      <c r="ACV19390" s="60"/>
      <c r="ACW19390" s="60"/>
      <c r="ACX19390" s="60"/>
      <c r="ACY19390" s="60">
        <v>7.4636825797960802E-3</v>
      </c>
      <c r="ACZ19390" s="60"/>
      <c r="ADA19390" s="60"/>
      <c r="ADB19390" s="60"/>
      <c r="ADC19390" s="60"/>
      <c r="ADD19390" s="60"/>
      <c r="ADE19390" s="60"/>
    </row>
    <row r="19391" spans="760:785" x14ac:dyDescent="0.25">
      <c r="ACF19391" s="60"/>
      <c r="ACG19391" s="60"/>
      <c r="ACH19391" s="60"/>
      <c r="ACI19391" s="60"/>
      <c r="ACJ19391" s="60"/>
      <c r="ACK19391" s="60"/>
      <c r="ACL19391" s="60"/>
      <c r="ACM19391" s="60"/>
      <c r="ACN19391" s="60"/>
      <c r="ACO19391" s="60"/>
      <c r="ACP19391" s="60"/>
      <c r="ACQ19391" s="60"/>
      <c r="ACR19391" s="60"/>
      <c r="ACS19391" s="60"/>
      <c r="ACT19391" s="60"/>
      <c r="ACU19391" s="60"/>
      <c r="ACV19391" s="60"/>
      <c r="ACW19391" s="60"/>
      <c r="ACX19391" s="60"/>
      <c r="ACY19391" s="60">
        <v>7.46125349426284E-3</v>
      </c>
      <c r="ACZ19391" s="60"/>
      <c r="ADA19391" s="60"/>
      <c r="ADB19391" s="60"/>
      <c r="ADC19391" s="60"/>
      <c r="ADD19391" s="60"/>
      <c r="ADE19391" s="60"/>
    </row>
    <row r="19392" spans="760:785" x14ac:dyDescent="0.25">
      <c r="ACF19392" s="60"/>
      <c r="ACG19392" s="60"/>
      <c r="ACH19392" s="60"/>
      <c r="ACI19392" s="60"/>
      <c r="ACJ19392" s="60"/>
      <c r="ACK19392" s="60"/>
      <c r="ACL19392" s="60"/>
      <c r="ACM19392" s="60"/>
      <c r="ACN19392" s="60"/>
      <c r="ACO19392" s="60"/>
      <c r="ACP19392" s="60"/>
      <c r="ACQ19392" s="60"/>
      <c r="ACR19392" s="60"/>
      <c r="ACS19392" s="60"/>
      <c r="ACT19392" s="60"/>
      <c r="ACU19392" s="60"/>
      <c r="ACV19392" s="60"/>
      <c r="ACW19392" s="60"/>
      <c r="ACX19392" s="60"/>
      <c r="ACY19392" s="60">
        <v>7.46125349426284E-3</v>
      </c>
      <c r="ACZ19392" s="60"/>
      <c r="ADA19392" s="60"/>
      <c r="ADB19392" s="60"/>
      <c r="ADC19392" s="60"/>
      <c r="ADD19392" s="60"/>
      <c r="ADE19392" s="60"/>
    </row>
    <row r="19393" spans="760:785" x14ac:dyDescent="0.25">
      <c r="ACF19393" s="60"/>
      <c r="ACG19393" s="60"/>
      <c r="ACH19393" s="60"/>
      <c r="ACI19393" s="60"/>
      <c r="ACJ19393" s="60"/>
      <c r="ACK19393" s="60"/>
      <c r="ACL19393" s="60"/>
      <c r="ACM19393" s="60"/>
      <c r="ACN19393" s="60"/>
      <c r="ACO19393" s="60"/>
      <c r="ACP19393" s="60"/>
      <c r="ACQ19393" s="60"/>
      <c r="ACR19393" s="60"/>
      <c r="ACS19393" s="60"/>
      <c r="ACT19393" s="60"/>
      <c r="ACU19393" s="60"/>
      <c r="ACV19393" s="60"/>
      <c r="ACW19393" s="60"/>
      <c r="ACX19393" s="60"/>
      <c r="ACY19393" s="60">
        <v>7.4105523983004403E-3</v>
      </c>
      <c r="ACZ19393" s="60"/>
      <c r="ADA19393" s="60"/>
      <c r="ADB19393" s="60"/>
      <c r="ADC19393" s="60"/>
      <c r="ADD19393" s="60"/>
      <c r="ADE19393" s="60"/>
    </row>
    <row r="19394" spans="760:785" x14ac:dyDescent="0.25">
      <c r="ACF19394" s="60"/>
      <c r="ACG19394" s="60"/>
      <c r="ACH19394" s="60"/>
      <c r="ACI19394" s="60"/>
      <c r="ACJ19394" s="60"/>
      <c r="ACK19394" s="60"/>
      <c r="ACL19394" s="60"/>
      <c r="ACM19394" s="60"/>
      <c r="ACN19394" s="60"/>
      <c r="ACO19394" s="60"/>
      <c r="ACP19394" s="60"/>
      <c r="ACQ19394" s="60"/>
      <c r="ACR19394" s="60"/>
      <c r="ACS19394" s="60"/>
      <c r="ACT19394" s="60"/>
      <c r="ACU19394" s="60"/>
      <c r="ACV19394" s="60"/>
      <c r="ACW19394" s="60"/>
      <c r="ACX19394" s="60"/>
      <c r="ACY19394" s="60">
        <v>7.4105523983004403E-3</v>
      </c>
      <c r="ACZ19394" s="60"/>
      <c r="ADA19394" s="60"/>
      <c r="ADB19394" s="60"/>
      <c r="ADC19394" s="60"/>
      <c r="ADD19394" s="60"/>
      <c r="ADE19394" s="60"/>
    </row>
    <row r="19395" spans="760:785" x14ac:dyDescent="0.25">
      <c r="ACF19395" s="60"/>
      <c r="ACG19395" s="60"/>
      <c r="ACH19395" s="60"/>
      <c r="ACI19395" s="60"/>
      <c r="ACJ19395" s="60"/>
      <c r="ACK19395" s="60"/>
      <c r="ACL19395" s="60"/>
      <c r="ACM19395" s="60"/>
      <c r="ACN19395" s="60"/>
      <c r="ACO19395" s="60"/>
      <c r="ACP19395" s="60"/>
      <c r="ACQ19395" s="60"/>
      <c r="ACR19395" s="60"/>
      <c r="ACS19395" s="60"/>
      <c r="ACT19395" s="60"/>
      <c r="ACU19395" s="60"/>
      <c r="ACV19395" s="60"/>
      <c r="ACW19395" s="60"/>
      <c r="ACX19395" s="60"/>
      <c r="ACY19395" s="60">
        <v>7.3831444773954898E-3</v>
      </c>
      <c r="ACZ19395" s="60"/>
      <c r="ADA19395" s="60"/>
      <c r="ADB19395" s="60"/>
      <c r="ADC19395" s="60"/>
      <c r="ADD19395" s="60"/>
      <c r="ADE19395" s="60"/>
    </row>
    <row r="19396" spans="760:785" x14ac:dyDescent="0.25">
      <c r="ACF19396" s="60"/>
      <c r="ACG19396" s="60"/>
      <c r="ACH19396" s="60"/>
      <c r="ACI19396" s="60"/>
      <c r="ACJ19396" s="60"/>
      <c r="ACK19396" s="60"/>
      <c r="ACL19396" s="60"/>
      <c r="ACM19396" s="60"/>
      <c r="ACN19396" s="60"/>
      <c r="ACO19396" s="60"/>
      <c r="ACP19396" s="60"/>
      <c r="ACQ19396" s="60"/>
      <c r="ACR19396" s="60"/>
      <c r="ACS19396" s="60"/>
      <c r="ACT19396" s="60"/>
      <c r="ACU19396" s="60"/>
      <c r="ACV19396" s="60"/>
      <c r="ACW19396" s="60"/>
      <c r="ACX19396" s="60"/>
      <c r="ACY19396" s="60">
        <v>7.3831444773954898E-3</v>
      </c>
      <c r="ACZ19396" s="60"/>
      <c r="ADA19396" s="60"/>
      <c r="ADB19396" s="60"/>
      <c r="ADC19396" s="60"/>
      <c r="ADD19396" s="60"/>
      <c r="ADE19396" s="60"/>
    </row>
    <row r="19397" spans="760:785" x14ac:dyDescent="0.25">
      <c r="ACF19397" s="60"/>
      <c r="ACG19397" s="60"/>
      <c r="ACH19397" s="60"/>
      <c r="ACI19397" s="60"/>
      <c r="ACJ19397" s="60"/>
      <c r="ACK19397" s="60"/>
      <c r="ACL19397" s="60"/>
      <c r="ACM19397" s="60"/>
      <c r="ACN19397" s="60"/>
      <c r="ACO19397" s="60"/>
      <c r="ACP19397" s="60"/>
      <c r="ACQ19397" s="60"/>
      <c r="ACR19397" s="60"/>
      <c r="ACS19397" s="60"/>
      <c r="ACT19397" s="60"/>
      <c r="ACU19397" s="60"/>
      <c r="ACV19397" s="60"/>
      <c r="ACW19397" s="60"/>
      <c r="ACX19397" s="60"/>
      <c r="ACY19397" s="60">
        <v>7.3693049953866699E-3</v>
      </c>
      <c r="ACZ19397" s="60"/>
      <c r="ADA19397" s="60"/>
      <c r="ADB19397" s="60"/>
      <c r="ADC19397" s="60"/>
      <c r="ADD19397" s="60"/>
      <c r="ADE19397" s="60"/>
    </row>
    <row r="19398" spans="760:785" x14ac:dyDescent="0.25">
      <c r="ACF19398" s="60"/>
      <c r="ACG19398" s="60"/>
      <c r="ACH19398" s="60"/>
      <c r="ACI19398" s="60"/>
      <c r="ACJ19398" s="60"/>
      <c r="ACK19398" s="60"/>
      <c r="ACL19398" s="60"/>
      <c r="ACM19398" s="60"/>
      <c r="ACN19398" s="60"/>
      <c r="ACO19398" s="60"/>
      <c r="ACP19398" s="60"/>
      <c r="ACQ19398" s="60"/>
      <c r="ACR19398" s="60"/>
      <c r="ACS19398" s="60"/>
      <c r="ACT19398" s="60"/>
      <c r="ACU19398" s="60"/>
      <c r="ACV19398" s="60"/>
      <c r="ACW19398" s="60"/>
      <c r="ACX19398" s="60"/>
      <c r="ACY19398" s="60">
        <v>7.3693049953866699E-3</v>
      </c>
      <c r="ACZ19398" s="60"/>
      <c r="ADA19398" s="60"/>
      <c r="ADB19398" s="60"/>
      <c r="ADC19398" s="60"/>
      <c r="ADD19398" s="60"/>
      <c r="ADE19398" s="60"/>
    </row>
    <row r="19399" spans="760:785" x14ac:dyDescent="0.25">
      <c r="ACF19399" s="60"/>
      <c r="ACG19399" s="60"/>
      <c r="ACH19399" s="60"/>
      <c r="ACI19399" s="60"/>
      <c r="ACJ19399" s="60"/>
      <c r="ACK19399" s="60"/>
      <c r="ACL19399" s="60"/>
      <c r="ACM19399" s="60"/>
      <c r="ACN19399" s="60"/>
      <c r="ACO19399" s="60"/>
      <c r="ACP19399" s="60"/>
      <c r="ACQ19399" s="60"/>
      <c r="ACR19399" s="60"/>
      <c r="ACS19399" s="60"/>
      <c r="ACT19399" s="60"/>
      <c r="ACU19399" s="60"/>
      <c r="ACV19399" s="60"/>
      <c r="ACW19399" s="60"/>
      <c r="ACX19399" s="60"/>
      <c r="ACY19399" s="60">
        <v>7.3340868875759599E-3</v>
      </c>
      <c r="ACZ19399" s="60"/>
      <c r="ADA19399" s="60"/>
      <c r="ADB19399" s="60"/>
      <c r="ADC19399" s="60"/>
      <c r="ADD19399" s="60"/>
      <c r="ADE19399" s="60"/>
    </row>
    <row r="19400" spans="760:785" x14ac:dyDescent="0.25">
      <c r="ACF19400" s="60"/>
      <c r="ACG19400" s="60"/>
      <c r="ACH19400" s="60"/>
      <c r="ACI19400" s="60"/>
      <c r="ACJ19400" s="60"/>
      <c r="ACK19400" s="60"/>
      <c r="ACL19400" s="60"/>
      <c r="ACM19400" s="60"/>
      <c r="ACN19400" s="60"/>
      <c r="ACO19400" s="60"/>
      <c r="ACP19400" s="60"/>
      <c r="ACQ19400" s="60"/>
      <c r="ACR19400" s="60"/>
      <c r="ACS19400" s="60"/>
      <c r="ACT19400" s="60"/>
      <c r="ACU19400" s="60"/>
      <c r="ACV19400" s="60"/>
      <c r="ACW19400" s="60"/>
      <c r="ACX19400" s="60"/>
      <c r="ACY19400" s="60">
        <v>7.3340868875759599E-3</v>
      </c>
      <c r="ACZ19400" s="60"/>
      <c r="ADA19400" s="60"/>
      <c r="ADB19400" s="60"/>
      <c r="ADC19400" s="60"/>
      <c r="ADD19400" s="60"/>
      <c r="ADE19400" s="60"/>
    </row>
    <row r="19401" spans="760:785" x14ac:dyDescent="0.25">
      <c r="ACF19401" s="60"/>
      <c r="ACG19401" s="60"/>
      <c r="ACH19401" s="60"/>
      <c r="ACI19401" s="60"/>
      <c r="ACJ19401" s="60"/>
      <c r="ACK19401" s="60"/>
      <c r="ACL19401" s="60"/>
      <c r="ACM19401" s="60"/>
      <c r="ACN19401" s="60"/>
      <c r="ACO19401" s="60"/>
      <c r="ACP19401" s="60"/>
      <c r="ACQ19401" s="60"/>
      <c r="ACR19401" s="60"/>
      <c r="ACS19401" s="60"/>
      <c r="ACT19401" s="60"/>
      <c r="ACU19401" s="60"/>
      <c r="ACV19401" s="60"/>
      <c r="ACW19401" s="60"/>
      <c r="ACX19401" s="60"/>
      <c r="ACY19401" s="60">
        <v>7.2959233549704698E-3</v>
      </c>
      <c r="ACZ19401" s="60"/>
      <c r="ADA19401" s="60"/>
      <c r="ADB19401" s="60"/>
      <c r="ADC19401" s="60"/>
      <c r="ADD19401" s="60"/>
      <c r="ADE19401" s="60"/>
    </row>
    <row r="19402" spans="760:785" x14ac:dyDescent="0.25">
      <c r="ACF19402" s="60"/>
      <c r="ACG19402" s="60"/>
      <c r="ACH19402" s="60"/>
      <c r="ACI19402" s="60"/>
      <c r="ACJ19402" s="60"/>
      <c r="ACK19402" s="60"/>
      <c r="ACL19402" s="60"/>
      <c r="ACM19402" s="60"/>
      <c r="ACN19402" s="60"/>
      <c r="ACO19402" s="60"/>
      <c r="ACP19402" s="60"/>
      <c r="ACQ19402" s="60"/>
      <c r="ACR19402" s="60"/>
      <c r="ACS19402" s="60"/>
      <c r="ACT19402" s="60"/>
      <c r="ACU19402" s="60"/>
      <c r="ACV19402" s="60"/>
      <c r="ACW19402" s="60"/>
      <c r="ACX19402" s="60"/>
      <c r="ACY19402" s="60">
        <v>7.2959233549704698E-3</v>
      </c>
      <c r="ACZ19402" s="60"/>
      <c r="ADA19402" s="60"/>
      <c r="ADB19402" s="60"/>
      <c r="ADC19402" s="60"/>
      <c r="ADD19402" s="60"/>
      <c r="ADE19402" s="60"/>
    </row>
    <row r="19403" spans="760:785" x14ac:dyDescent="0.25">
      <c r="ACF19403" s="60"/>
      <c r="ACG19403" s="60"/>
      <c r="ACH19403" s="60"/>
      <c r="ACI19403" s="60"/>
      <c r="ACJ19403" s="60"/>
      <c r="ACK19403" s="60"/>
      <c r="ACL19403" s="60"/>
      <c r="ACM19403" s="60"/>
      <c r="ACN19403" s="60"/>
      <c r="ACO19403" s="60"/>
      <c r="ACP19403" s="60"/>
      <c r="ACQ19403" s="60"/>
      <c r="ACR19403" s="60"/>
      <c r="ACS19403" s="60"/>
      <c r="ACT19403" s="60"/>
      <c r="ACU19403" s="60"/>
      <c r="ACV19403" s="60"/>
      <c r="ACW19403" s="60"/>
      <c r="ACX19403" s="60"/>
      <c r="ACY19403" s="60">
        <v>7.26142983291613E-3</v>
      </c>
      <c r="ACZ19403" s="60"/>
      <c r="ADA19403" s="60"/>
      <c r="ADB19403" s="60"/>
      <c r="ADC19403" s="60"/>
      <c r="ADD19403" s="60"/>
      <c r="ADE19403" s="60"/>
    </row>
    <row r="19404" spans="760:785" x14ac:dyDescent="0.25">
      <c r="ACF19404" s="60"/>
      <c r="ACG19404" s="60"/>
      <c r="ACH19404" s="60"/>
      <c r="ACI19404" s="60"/>
      <c r="ACJ19404" s="60"/>
      <c r="ACK19404" s="60"/>
      <c r="ACL19404" s="60"/>
      <c r="ACM19404" s="60"/>
      <c r="ACN19404" s="60"/>
      <c r="ACO19404" s="60"/>
      <c r="ACP19404" s="60"/>
      <c r="ACQ19404" s="60"/>
      <c r="ACR19404" s="60"/>
      <c r="ACS19404" s="60"/>
      <c r="ACT19404" s="60"/>
      <c r="ACU19404" s="60"/>
      <c r="ACV19404" s="60"/>
      <c r="ACW19404" s="60"/>
      <c r="ACX19404" s="60"/>
      <c r="ACY19404" s="60">
        <v>7.26142983291613E-3</v>
      </c>
      <c r="ACZ19404" s="60"/>
      <c r="ADA19404" s="60"/>
      <c r="ADB19404" s="60"/>
      <c r="ADC19404" s="60"/>
      <c r="ADD19404" s="60"/>
      <c r="ADE19404" s="60"/>
    </row>
    <row r="19405" spans="760:785" x14ac:dyDescent="0.25">
      <c r="ACF19405" s="60"/>
      <c r="ACG19405" s="60"/>
      <c r="ACH19405" s="60"/>
      <c r="ACI19405" s="60"/>
      <c r="ACJ19405" s="60"/>
      <c r="ACK19405" s="60"/>
      <c r="ACL19405" s="60"/>
      <c r="ACM19405" s="60"/>
      <c r="ACN19405" s="60"/>
      <c r="ACO19405" s="60"/>
      <c r="ACP19405" s="60"/>
      <c r="ACQ19405" s="60"/>
      <c r="ACR19405" s="60"/>
      <c r="ACS19405" s="60"/>
      <c r="ACT19405" s="60"/>
      <c r="ACU19405" s="60"/>
      <c r="ACV19405" s="60"/>
      <c r="ACW19405" s="60"/>
      <c r="ACX19405" s="60"/>
      <c r="ACY19405" s="60">
        <v>7.2002399662052397E-3</v>
      </c>
      <c r="ACZ19405" s="60"/>
      <c r="ADA19405" s="60"/>
      <c r="ADB19405" s="60"/>
      <c r="ADC19405" s="60"/>
      <c r="ADD19405" s="60"/>
      <c r="ADE19405" s="60"/>
    </row>
    <row r="19406" spans="760:785" x14ac:dyDescent="0.25">
      <c r="ACF19406" s="60"/>
      <c r="ACG19406" s="60"/>
      <c r="ACH19406" s="60"/>
      <c r="ACI19406" s="60"/>
      <c r="ACJ19406" s="60"/>
      <c r="ACK19406" s="60"/>
      <c r="ACL19406" s="60"/>
      <c r="ACM19406" s="60"/>
      <c r="ACN19406" s="60"/>
      <c r="ACO19406" s="60"/>
      <c r="ACP19406" s="60"/>
      <c r="ACQ19406" s="60"/>
      <c r="ACR19406" s="60"/>
      <c r="ACS19406" s="60"/>
      <c r="ACT19406" s="60"/>
      <c r="ACU19406" s="60"/>
      <c r="ACV19406" s="60"/>
      <c r="ACW19406" s="60"/>
      <c r="ACX19406" s="60"/>
      <c r="ACY19406" s="60">
        <v>7.2002399662052397E-3</v>
      </c>
      <c r="ACZ19406" s="60"/>
      <c r="ADA19406" s="60"/>
      <c r="ADB19406" s="60"/>
      <c r="ADC19406" s="60"/>
      <c r="ADD19406" s="60"/>
      <c r="ADE19406" s="60"/>
    </row>
    <row r="19407" spans="760:785" x14ac:dyDescent="0.25">
      <c r="ACF19407" s="60"/>
      <c r="ACG19407" s="60"/>
      <c r="ACH19407" s="60"/>
      <c r="ACI19407" s="60"/>
      <c r="ACJ19407" s="60"/>
      <c r="ACK19407" s="60"/>
      <c r="ACL19407" s="60"/>
      <c r="ACM19407" s="60"/>
      <c r="ACN19407" s="60"/>
      <c r="ACO19407" s="60"/>
      <c r="ACP19407" s="60"/>
      <c r="ACQ19407" s="60"/>
      <c r="ACR19407" s="60"/>
      <c r="ACS19407" s="60"/>
      <c r="ACT19407" s="60"/>
      <c r="ACU19407" s="60"/>
      <c r="ACV19407" s="60"/>
      <c r="ACW19407" s="60"/>
      <c r="ACX19407" s="60"/>
      <c r="ACY19407" s="60">
        <v>7.1940134565528597E-3</v>
      </c>
      <c r="ACZ19407" s="60"/>
      <c r="ADA19407" s="60"/>
      <c r="ADB19407" s="60"/>
      <c r="ADC19407" s="60"/>
      <c r="ADD19407" s="60"/>
      <c r="ADE19407" s="60"/>
    </row>
    <row r="19408" spans="760:785" x14ac:dyDescent="0.25">
      <c r="ACF19408" s="60"/>
      <c r="ACG19408" s="60"/>
      <c r="ACH19408" s="60"/>
      <c r="ACI19408" s="60"/>
      <c r="ACJ19408" s="60"/>
      <c r="ACK19408" s="60"/>
      <c r="ACL19408" s="60"/>
      <c r="ACM19408" s="60"/>
      <c r="ACN19408" s="60"/>
      <c r="ACO19408" s="60"/>
      <c r="ACP19408" s="60"/>
      <c r="ACQ19408" s="60"/>
      <c r="ACR19408" s="60"/>
      <c r="ACS19408" s="60"/>
      <c r="ACT19408" s="60"/>
      <c r="ACU19408" s="60"/>
      <c r="ACV19408" s="60"/>
      <c r="ACW19408" s="60"/>
      <c r="ACX19408" s="60"/>
      <c r="ACY19408" s="60">
        <v>7.1940134565528597E-3</v>
      </c>
      <c r="ACZ19408" s="60"/>
      <c r="ADA19408" s="60"/>
      <c r="ADB19408" s="60"/>
      <c r="ADC19408" s="60"/>
      <c r="ADD19408" s="60"/>
      <c r="ADE19408" s="60"/>
    </row>
    <row r="19409" spans="760:785" x14ac:dyDescent="0.25">
      <c r="ACF19409" s="60"/>
      <c r="ACG19409" s="60"/>
      <c r="ACH19409" s="60"/>
      <c r="ACI19409" s="60"/>
      <c r="ACJ19409" s="60"/>
      <c r="ACK19409" s="60"/>
      <c r="ACL19409" s="60"/>
      <c r="ACM19409" s="60"/>
      <c r="ACN19409" s="60"/>
      <c r="ACO19409" s="60"/>
      <c r="ACP19409" s="60"/>
      <c r="ACQ19409" s="60"/>
      <c r="ACR19409" s="60"/>
      <c r="ACS19409" s="60"/>
      <c r="ACT19409" s="60"/>
      <c r="ACU19409" s="60"/>
      <c r="ACV19409" s="60"/>
      <c r="ACW19409" s="60"/>
      <c r="ACX19409" s="60"/>
      <c r="ACY19409" s="60">
        <v>7.1359290754984999E-3</v>
      </c>
      <c r="ACZ19409" s="60"/>
      <c r="ADA19409" s="60"/>
      <c r="ADB19409" s="60"/>
      <c r="ADC19409" s="60"/>
      <c r="ADD19409" s="60"/>
      <c r="ADE19409" s="60"/>
    </row>
    <row r="19410" spans="760:785" x14ac:dyDescent="0.25">
      <c r="ACF19410" s="60"/>
      <c r="ACG19410" s="60"/>
      <c r="ACH19410" s="60"/>
      <c r="ACI19410" s="60"/>
      <c r="ACJ19410" s="60"/>
      <c r="ACK19410" s="60"/>
      <c r="ACL19410" s="60"/>
      <c r="ACM19410" s="60"/>
      <c r="ACN19410" s="60"/>
      <c r="ACO19410" s="60"/>
      <c r="ACP19410" s="60"/>
      <c r="ACQ19410" s="60"/>
      <c r="ACR19410" s="60"/>
      <c r="ACS19410" s="60"/>
      <c r="ACT19410" s="60"/>
      <c r="ACU19410" s="60"/>
      <c r="ACV19410" s="60"/>
      <c r="ACW19410" s="60"/>
      <c r="ACX19410" s="60"/>
      <c r="ACY19410" s="60">
        <v>7.1359290754984999E-3</v>
      </c>
      <c r="ACZ19410" s="60"/>
      <c r="ADA19410" s="60"/>
      <c r="ADB19410" s="60"/>
      <c r="ADC19410" s="60"/>
      <c r="ADD19410" s="60"/>
      <c r="ADE19410" s="60"/>
    </row>
    <row r="19411" spans="760:785" x14ac:dyDescent="0.25">
      <c r="ACF19411" s="60"/>
      <c r="ACG19411" s="60"/>
      <c r="ACH19411" s="60"/>
      <c r="ACI19411" s="60"/>
      <c r="ACJ19411" s="60"/>
      <c r="ACK19411" s="60"/>
      <c r="ACL19411" s="60"/>
      <c r="ACM19411" s="60"/>
      <c r="ACN19411" s="60"/>
      <c r="ACO19411" s="60"/>
      <c r="ACP19411" s="60"/>
      <c r="ACQ19411" s="60"/>
      <c r="ACR19411" s="60"/>
      <c r="ACS19411" s="60"/>
      <c r="ACT19411" s="60"/>
      <c r="ACU19411" s="60"/>
      <c r="ACV19411" s="60"/>
      <c r="ACW19411" s="60"/>
      <c r="ACX19411" s="60"/>
      <c r="ACY19411" s="60">
        <v>7.1357660704845201E-3</v>
      </c>
      <c r="ACZ19411" s="60"/>
      <c r="ADA19411" s="60"/>
      <c r="ADB19411" s="60"/>
      <c r="ADC19411" s="60"/>
      <c r="ADD19411" s="60"/>
      <c r="ADE19411" s="60"/>
    </row>
    <row r="19412" spans="760:785" x14ac:dyDescent="0.25">
      <c r="ACF19412" s="60"/>
      <c r="ACG19412" s="60"/>
      <c r="ACH19412" s="60"/>
      <c r="ACI19412" s="60"/>
      <c r="ACJ19412" s="60"/>
      <c r="ACK19412" s="60"/>
      <c r="ACL19412" s="60"/>
      <c r="ACM19412" s="60"/>
      <c r="ACN19412" s="60"/>
      <c r="ACO19412" s="60"/>
      <c r="ACP19412" s="60"/>
      <c r="ACQ19412" s="60"/>
      <c r="ACR19412" s="60"/>
      <c r="ACS19412" s="60"/>
      <c r="ACT19412" s="60"/>
      <c r="ACU19412" s="60"/>
      <c r="ACV19412" s="60"/>
      <c r="ACW19412" s="60"/>
      <c r="ACX19412" s="60"/>
      <c r="ACY19412" s="60">
        <v>7.1357660704845201E-3</v>
      </c>
      <c r="ACZ19412" s="60"/>
      <c r="ADA19412" s="60"/>
      <c r="ADB19412" s="60"/>
      <c r="ADC19412" s="60"/>
      <c r="ADD19412" s="60"/>
      <c r="ADE19412" s="60"/>
    </row>
    <row r="19413" spans="760:785" x14ac:dyDescent="0.25">
      <c r="ACF19413" s="60"/>
      <c r="ACG19413" s="60"/>
      <c r="ACH19413" s="60"/>
      <c r="ACI19413" s="60"/>
      <c r="ACJ19413" s="60"/>
      <c r="ACK19413" s="60"/>
      <c r="ACL19413" s="60"/>
      <c r="ACM19413" s="60"/>
      <c r="ACN19413" s="60"/>
      <c r="ACO19413" s="60"/>
      <c r="ACP19413" s="60"/>
      <c r="ACQ19413" s="60"/>
      <c r="ACR19413" s="60"/>
      <c r="ACS19413" s="60"/>
      <c r="ACT19413" s="60"/>
      <c r="ACU19413" s="60"/>
      <c r="ACV19413" s="60"/>
      <c r="ACW19413" s="60"/>
      <c r="ACX19413" s="60"/>
      <c r="ACY19413" s="60">
        <v>7.0868034346159396E-3</v>
      </c>
      <c r="ACZ19413" s="60"/>
      <c r="ADA19413" s="60"/>
      <c r="ADB19413" s="60"/>
      <c r="ADC19413" s="60"/>
      <c r="ADD19413" s="60"/>
      <c r="ADE19413" s="60"/>
    </row>
    <row r="19414" spans="760:785" x14ac:dyDescent="0.25">
      <c r="ACF19414" s="60"/>
      <c r="ACG19414" s="60"/>
      <c r="ACH19414" s="60"/>
      <c r="ACI19414" s="60"/>
      <c r="ACJ19414" s="60"/>
      <c r="ACK19414" s="60"/>
      <c r="ACL19414" s="60"/>
      <c r="ACM19414" s="60"/>
      <c r="ACN19414" s="60"/>
      <c r="ACO19414" s="60"/>
      <c r="ACP19414" s="60"/>
      <c r="ACQ19414" s="60"/>
      <c r="ACR19414" s="60"/>
      <c r="ACS19414" s="60"/>
      <c r="ACT19414" s="60"/>
      <c r="ACU19414" s="60"/>
      <c r="ACV19414" s="60"/>
      <c r="ACW19414" s="60"/>
      <c r="ACX19414" s="60"/>
      <c r="ACY19414" s="60">
        <v>7.0868034346159396E-3</v>
      </c>
      <c r="ACZ19414" s="60"/>
      <c r="ADA19414" s="60"/>
      <c r="ADB19414" s="60"/>
      <c r="ADC19414" s="60"/>
      <c r="ADD19414" s="60"/>
      <c r="ADE19414" s="60"/>
    </row>
    <row r="19415" spans="760:785" x14ac:dyDescent="0.25">
      <c r="ACF19415" s="60"/>
      <c r="ACG19415" s="60"/>
      <c r="ACH19415" s="60"/>
      <c r="ACI19415" s="60"/>
      <c r="ACJ19415" s="60"/>
      <c r="ACK19415" s="60"/>
      <c r="ACL19415" s="60"/>
      <c r="ACM19415" s="60"/>
      <c r="ACN19415" s="60"/>
      <c r="ACO19415" s="60"/>
      <c r="ACP19415" s="60"/>
      <c r="ACQ19415" s="60"/>
      <c r="ACR19415" s="60"/>
      <c r="ACS19415" s="60"/>
      <c r="ACT19415" s="60"/>
      <c r="ACU19415" s="60"/>
      <c r="ACV19415" s="60"/>
      <c r="ACW19415" s="60"/>
      <c r="ACX19415" s="60"/>
      <c r="ACY19415" s="60">
        <v>6.99511198133905E-3</v>
      </c>
      <c r="ACZ19415" s="60"/>
      <c r="ADA19415" s="60"/>
      <c r="ADB19415" s="60"/>
      <c r="ADC19415" s="60"/>
      <c r="ADD19415" s="60"/>
      <c r="ADE19415" s="60"/>
    </row>
    <row r="19416" spans="760:785" x14ac:dyDescent="0.25">
      <c r="ACF19416" s="60"/>
      <c r="ACG19416" s="60"/>
      <c r="ACH19416" s="60"/>
      <c r="ACI19416" s="60"/>
      <c r="ACJ19416" s="60"/>
      <c r="ACK19416" s="60"/>
      <c r="ACL19416" s="60"/>
      <c r="ACM19416" s="60"/>
      <c r="ACN19416" s="60"/>
      <c r="ACO19416" s="60"/>
      <c r="ACP19416" s="60"/>
      <c r="ACQ19416" s="60"/>
      <c r="ACR19416" s="60"/>
      <c r="ACS19416" s="60"/>
      <c r="ACT19416" s="60"/>
      <c r="ACU19416" s="60"/>
      <c r="ACV19416" s="60"/>
      <c r="ACW19416" s="60"/>
      <c r="ACX19416" s="60"/>
      <c r="ACY19416" s="60">
        <v>6.99511198133905E-3</v>
      </c>
      <c r="ACZ19416" s="60"/>
      <c r="ADA19416" s="60"/>
      <c r="ADB19416" s="60"/>
      <c r="ADC19416" s="60"/>
      <c r="ADD19416" s="60"/>
      <c r="ADE19416" s="60"/>
    </row>
    <row r="19417" spans="760:785" x14ac:dyDescent="0.25">
      <c r="ACF19417" s="60"/>
      <c r="ACG19417" s="60"/>
      <c r="ACH19417" s="60"/>
      <c r="ACI19417" s="60"/>
      <c r="ACJ19417" s="60"/>
      <c r="ACK19417" s="60"/>
      <c r="ACL19417" s="60"/>
      <c r="ACM19417" s="60"/>
      <c r="ACN19417" s="60"/>
      <c r="ACO19417" s="60"/>
      <c r="ACP19417" s="60"/>
      <c r="ACQ19417" s="60"/>
      <c r="ACR19417" s="60"/>
      <c r="ACS19417" s="60"/>
      <c r="ACT19417" s="60"/>
      <c r="ACU19417" s="60"/>
      <c r="ACV19417" s="60"/>
      <c r="ACW19417" s="60"/>
      <c r="ACX19417" s="60"/>
      <c r="ACY19417" s="60">
        <v>6.9614808402146998E-3</v>
      </c>
      <c r="ACZ19417" s="60"/>
      <c r="ADA19417" s="60"/>
      <c r="ADB19417" s="60"/>
      <c r="ADC19417" s="60"/>
      <c r="ADD19417" s="60"/>
      <c r="ADE19417" s="60"/>
    </row>
    <row r="19418" spans="760:785" x14ac:dyDescent="0.25">
      <c r="ACF19418" s="60"/>
      <c r="ACG19418" s="60"/>
      <c r="ACH19418" s="60"/>
      <c r="ACI19418" s="60"/>
      <c r="ACJ19418" s="60"/>
      <c r="ACK19418" s="60"/>
      <c r="ACL19418" s="60"/>
      <c r="ACM19418" s="60"/>
      <c r="ACN19418" s="60"/>
      <c r="ACO19418" s="60"/>
      <c r="ACP19418" s="60"/>
      <c r="ACQ19418" s="60"/>
      <c r="ACR19418" s="60"/>
      <c r="ACS19418" s="60"/>
      <c r="ACT19418" s="60"/>
      <c r="ACU19418" s="60"/>
      <c r="ACV19418" s="60"/>
      <c r="ACW19418" s="60"/>
      <c r="ACX19418" s="60"/>
      <c r="ACY19418" s="60">
        <v>6.9614808402146998E-3</v>
      </c>
      <c r="ACZ19418" s="60"/>
      <c r="ADA19418" s="60"/>
      <c r="ADB19418" s="60"/>
      <c r="ADC19418" s="60"/>
      <c r="ADD19418" s="60"/>
      <c r="ADE19418" s="60"/>
    </row>
    <row r="19419" spans="760:785" x14ac:dyDescent="0.25">
      <c r="ACF19419" s="60"/>
      <c r="ACG19419" s="60"/>
      <c r="ACH19419" s="60"/>
      <c r="ACI19419" s="60"/>
      <c r="ACJ19419" s="60"/>
      <c r="ACK19419" s="60"/>
      <c r="ACL19419" s="60"/>
      <c r="ACM19419" s="60"/>
      <c r="ACN19419" s="60"/>
      <c r="ACO19419" s="60"/>
      <c r="ACP19419" s="60"/>
      <c r="ACQ19419" s="60"/>
      <c r="ACR19419" s="60"/>
      <c r="ACS19419" s="60"/>
      <c r="ACT19419" s="60"/>
      <c r="ACU19419" s="60"/>
      <c r="ACV19419" s="60"/>
      <c r="ACW19419" s="60"/>
      <c r="ACX19419" s="60"/>
      <c r="ACY19419" s="60">
        <v>6.9459287203828797E-3</v>
      </c>
      <c r="ACZ19419" s="60"/>
      <c r="ADA19419" s="60"/>
      <c r="ADB19419" s="60"/>
      <c r="ADC19419" s="60"/>
      <c r="ADD19419" s="60"/>
      <c r="ADE19419" s="60"/>
    </row>
    <row r="19420" spans="760:785" x14ac:dyDescent="0.25">
      <c r="ACF19420" s="60"/>
      <c r="ACG19420" s="60"/>
      <c r="ACH19420" s="60"/>
      <c r="ACI19420" s="60"/>
      <c r="ACJ19420" s="60"/>
      <c r="ACK19420" s="60"/>
      <c r="ACL19420" s="60"/>
      <c r="ACM19420" s="60"/>
      <c r="ACN19420" s="60"/>
      <c r="ACO19420" s="60"/>
      <c r="ACP19420" s="60"/>
      <c r="ACQ19420" s="60"/>
      <c r="ACR19420" s="60"/>
      <c r="ACS19420" s="60"/>
      <c r="ACT19420" s="60"/>
      <c r="ACU19420" s="60"/>
      <c r="ACV19420" s="60"/>
      <c r="ACW19420" s="60"/>
      <c r="ACX19420" s="60"/>
      <c r="ACY19420" s="60">
        <v>6.9459287203828797E-3</v>
      </c>
      <c r="ACZ19420" s="60"/>
      <c r="ADA19420" s="60"/>
      <c r="ADB19420" s="60"/>
      <c r="ADC19420" s="60"/>
      <c r="ADD19420" s="60"/>
      <c r="ADE19420" s="60"/>
    </row>
    <row r="19421" spans="760:785" x14ac:dyDescent="0.25">
      <c r="ACF19421" s="60"/>
      <c r="ACG19421" s="60"/>
      <c r="ACH19421" s="60"/>
      <c r="ACI19421" s="60"/>
      <c r="ACJ19421" s="60"/>
      <c r="ACK19421" s="60"/>
      <c r="ACL19421" s="60"/>
      <c r="ACM19421" s="60"/>
      <c r="ACN19421" s="60"/>
      <c r="ACO19421" s="60"/>
      <c r="ACP19421" s="60"/>
      <c r="ACQ19421" s="60"/>
      <c r="ACR19421" s="60"/>
      <c r="ACS19421" s="60"/>
      <c r="ACT19421" s="60"/>
      <c r="ACU19421" s="60"/>
      <c r="ACV19421" s="60"/>
      <c r="ACW19421" s="60"/>
      <c r="ACX19421" s="60"/>
      <c r="ACY19421" s="60">
        <v>6.93605407457034E-3</v>
      </c>
      <c r="ACZ19421" s="60"/>
      <c r="ADA19421" s="60"/>
      <c r="ADB19421" s="60"/>
      <c r="ADC19421" s="60"/>
      <c r="ADD19421" s="60"/>
      <c r="ADE19421" s="60"/>
    </row>
    <row r="19422" spans="760:785" x14ac:dyDescent="0.25">
      <c r="ACF19422" s="60"/>
      <c r="ACG19422" s="60"/>
      <c r="ACH19422" s="60"/>
      <c r="ACI19422" s="60"/>
      <c r="ACJ19422" s="60"/>
      <c r="ACK19422" s="60"/>
      <c r="ACL19422" s="60"/>
      <c r="ACM19422" s="60"/>
      <c r="ACN19422" s="60"/>
      <c r="ACO19422" s="60"/>
      <c r="ACP19422" s="60"/>
      <c r="ACQ19422" s="60"/>
      <c r="ACR19422" s="60"/>
      <c r="ACS19422" s="60"/>
      <c r="ACT19422" s="60"/>
      <c r="ACU19422" s="60"/>
      <c r="ACV19422" s="60"/>
      <c r="ACW19422" s="60"/>
      <c r="ACX19422" s="60"/>
      <c r="ACY19422" s="60">
        <v>6.93605407457034E-3</v>
      </c>
      <c r="ACZ19422" s="60"/>
      <c r="ADA19422" s="60"/>
      <c r="ADB19422" s="60"/>
      <c r="ADC19422" s="60"/>
      <c r="ADD19422" s="60"/>
      <c r="ADE19422" s="60"/>
    </row>
    <row r="19423" spans="760:785" x14ac:dyDescent="0.25">
      <c r="ACF19423" s="60"/>
      <c r="ACG19423" s="60"/>
      <c r="ACH19423" s="60"/>
      <c r="ACI19423" s="60"/>
      <c r="ACJ19423" s="60"/>
      <c r="ACK19423" s="60"/>
      <c r="ACL19423" s="60"/>
      <c r="ACM19423" s="60"/>
      <c r="ACN19423" s="60"/>
      <c r="ACO19423" s="60"/>
      <c r="ACP19423" s="60"/>
      <c r="ACQ19423" s="60"/>
      <c r="ACR19423" s="60"/>
      <c r="ACS19423" s="60"/>
      <c r="ACT19423" s="60"/>
      <c r="ACU19423" s="60"/>
      <c r="ACV19423" s="60"/>
      <c r="ACW19423" s="60"/>
      <c r="ACX19423" s="60"/>
      <c r="ACY19423" s="60">
        <v>6.8827721512315599E-3</v>
      </c>
      <c r="ACZ19423" s="60"/>
      <c r="ADA19423" s="60"/>
      <c r="ADB19423" s="60"/>
      <c r="ADC19423" s="60"/>
      <c r="ADD19423" s="60"/>
      <c r="ADE19423" s="60"/>
    </row>
    <row r="19424" spans="760:785" x14ac:dyDescent="0.25">
      <c r="ACF19424" s="60"/>
      <c r="ACG19424" s="60"/>
      <c r="ACH19424" s="60"/>
      <c r="ACI19424" s="60"/>
      <c r="ACJ19424" s="60"/>
      <c r="ACK19424" s="60"/>
      <c r="ACL19424" s="60"/>
      <c r="ACM19424" s="60"/>
      <c r="ACN19424" s="60"/>
      <c r="ACO19424" s="60"/>
      <c r="ACP19424" s="60"/>
      <c r="ACQ19424" s="60"/>
      <c r="ACR19424" s="60"/>
      <c r="ACS19424" s="60"/>
      <c r="ACT19424" s="60"/>
      <c r="ACU19424" s="60"/>
      <c r="ACV19424" s="60"/>
      <c r="ACW19424" s="60"/>
      <c r="ACX19424" s="60"/>
      <c r="ACY19424" s="60">
        <v>6.8827721512315599E-3</v>
      </c>
      <c r="ACZ19424" s="60"/>
      <c r="ADA19424" s="60"/>
      <c r="ADB19424" s="60"/>
      <c r="ADC19424" s="60"/>
      <c r="ADD19424" s="60"/>
      <c r="ADE19424" s="60"/>
    </row>
    <row r="19425" spans="760:785" x14ac:dyDescent="0.25">
      <c r="ACF19425" s="60"/>
      <c r="ACG19425" s="60"/>
      <c r="ACH19425" s="60"/>
      <c r="ACI19425" s="60"/>
      <c r="ACJ19425" s="60"/>
      <c r="ACK19425" s="60"/>
      <c r="ACL19425" s="60"/>
      <c r="ACM19425" s="60"/>
      <c r="ACN19425" s="60"/>
      <c r="ACO19425" s="60"/>
      <c r="ACP19425" s="60"/>
      <c r="ACQ19425" s="60"/>
      <c r="ACR19425" s="60"/>
      <c r="ACS19425" s="60"/>
      <c r="ACT19425" s="60"/>
      <c r="ACU19425" s="60"/>
      <c r="ACV19425" s="60"/>
      <c r="ACW19425" s="60"/>
      <c r="ACX19425" s="60"/>
      <c r="ACY19425" s="60">
        <v>6.8616641875289801E-3</v>
      </c>
      <c r="ACZ19425" s="60"/>
      <c r="ADA19425" s="60"/>
      <c r="ADB19425" s="60"/>
      <c r="ADC19425" s="60"/>
      <c r="ADD19425" s="60"/>
      <c r="ADE19425" s="60"/>
    </row>
    <row r="19426" spans="760:785" x14ac:dyDescent="0.25">
      <c r="ACF19426" s="60"/>
      <c r="ACG19426" s="60"/>
      <c r="ACH19426" s="60"/>
      <c r="ACI19426" s="60"/>
      <c r="ACJ19426" s="60"/>
      <c r="ACK19426" s="60"/>
      <c r="ACL19426" s="60"/>
      <c r="ACM19426" s="60"/>
      <c r="ACN19426" s="60"/>
      <c r="ACO19426" s="60"/>
      <c r="ACP19426" s="60"/>
      <c r="ACQ19426" s="60"/>
      <c r="ACR19426" s="60"/>
      <c r="ACS19426" s="60"/>
      <c r="ACT19426" s="60"/>
      <c r="ACU19426" s="60"/>
      <c r="ACV19426" s="60"/>
      <c r="ACW19426" s="60"/>
      <c r="ACX19426" s="60"/>
      <c r="ACY19426" s="60">
        <v>6.8616641875289801E-3</v>
      </c>
      <c r="ACZ19426" s="60"/>
      <c r="ADA19426" s="60"/>
      <c r="ADB19426" s="60"/>
      <c r="ADC19426" s="60"/>
      <c r="ADD19426" s="60"/>
      <c r="ADE19426" s="60"/>
    </row>
    <row r="19427" spans="760:785" x14ac:dyDescent="0.25">
      <c r="ACF19427" s="60"/>
      <c r="ACG19427" s="60"/>
      <c r="ACH19427" s="60"/>
      <c r="ACI19427" s="60"/>
      <c r="ACJ19427" s="60"/>
      <c r="ACK19427" s="60"/>
      <c r="ACL19427" s="60"/>
      <c r="ACM19427" s="60"/>
      <c r="ACN19427" s="60"/>
      <c r="ACO19427" s="60"/>
      <c r="ACP19427" s="60"/>
      <c r="ACQ19427" s="60"/>
      <c r="ACR19427" s="60"/>
      <c r="ACS19427" s="60"/>
      <c r="ACT19427" s="60"/>
      <c r="ACU19427" s="60"/>
      <c r="ACV19427" s="60"/>
      <c r="ACW19427" s="60"/>
      <c r="ACX19427" s="60"/>
      <c r="ACY19427" s="60">
        <v>6.76254956174294E-3</v>
      </c>
      <c r="ACZ19427" s="60"/>
      <c r="ADA19427" s="60"/>
      <c r="ADB19427" s="60"/>
      <c r="ADC19427" s="60"/>
      <c r="ADD19427" s="60"/>
      <c r="ADE19427" s="60"/>
    </row>
    <row r="19428" spans="760:785" x14ac:dyDescent="0.25">
      <c r="ACF19428" s="60"/>
      <c r="ACG19428" s="60"/>
      <c r="ACH19428" s="60"/>
      <c r="ACI19428" s="60"/>
      <c r="ACJ19428" s="60"/>
      <c r="ACK19428" s="60"/>
      <c r="ACL19428" s="60"/>
      <c r="ACM19428" s="60"/>
      <c r="ACN19428" s="60"/>
      <c r="ACO19428" s="60"/>
      <c r="ACP19428" s="60"/>
      <c r="ACQ19428" s="60"/>
      <c r="ACR19428" s="60"/>
      <c r="ACS19428" s="60"/>
      <c r="ACT19428" s="60"/>
      <c r="ACU19428" s="60"/>
      <c r="ACV19428" s="60"/>
      <c r="ACW19428" s="60"/>
      <c r="ACX19428" s="60"/>
      <c r="ACY19428" s="60">
        <v>6.76254956174294E-3</v>
      </c>
      <c r="ACZ19428" s="60"/>
      <c r="ADA19428" s="60"/>
      <c r="ADB19428" s="60"/>
      <c r="ADC19428" s="60"/>
      <c r="ADD19428" s="60"/>
      <c r="ADE19428" s="60"/>
    </row>
    <row r="19429" spans="760:785" x14ac:dyDescent="0.25">
      <c r="ACF19429" s="60"/>
      <c r="ACG19429" s="60"/>
      <c r="ACH19429" s="60"/>
      <c r="ACI19429" s="60"/>
      <c r="ACJ19429" s="60"/>
      <c r="ACK19429" s="60"/>
      <c r="ACL19429" s="60"/>
      <c r="ACM19429" s="60"/>
      <c r="ACN19429" s="60"/>
      <c r="ACO19429" s="60"/>
      <c r="ACP19429" s="60"/>
      <c r="ACQ19429" s="60"/>
      <c r="ACR19429" s="60"/>
      <c r="ACS19429" s="60"/>
      <c r="ACT19429" s="60"/>
      <c r="ACU19429" s="60"/>
      <c r="ACV19429" s="60"/>
      <c r="ACW19429" s="60"/>
      <c r="ACX19429" s="60"/>
      <c r="ACY19429" s="60">
        <v>6.7498611457274E-3</v>
      </c>
      <c r="ACZ19429" s="60"/>
      <c r="ADA19429" s="60"/>
      <c r="ADB19429" s="60"/>
      <c r="ADC19429" s="60"/>
      <c r="ADD19429" s="60"/>
      <c r="ADE19429" s="60"/>
    </row>
    <row r="19430" spans="760:785" x14ac:dyDescent="0.25">
      <c r="ACF19430" s="60"/>
      <c r="ACG19430" s="60"/>
      <c r="ACH19430" s="60"/>
      <c r="ACI19430" s="60"/>
      <c r="ACJ19430" s="60"/>
      <c r="ACK19430" s="60"/>
      <c r="ACL19430" s="60"/>
      <c r="ACM19430" s="60"/>
      <c r="ACN19430" s="60"/>
      <c r="ACO19430" s="60"/>
      <c r="ACP19430" s="60"/>
      <c r="ACQ19430" s="60"/>
      <c r="ACR19430" s="60"/>
      <c r="ACS19430" s="60"/>
      <c r="ACT19430" s="60"/>
      <c r="ACU19430" s="60"/>
      <c r="ACV19430" s="60"/>
      <c r="ACW19430" s="60"/>
      <c r="ACX19430" s="60"/>
      <c r="ACY19430" s="60">
        <v>6.7498611457274E-3</v>
      </c>
      <c r="ACZ19430" s="60"/>
      <c r="ADA19430" s="60"/>
      <c r="ADB19430" s="60"/>
      <c r="ADC19430" s="60"/>
      <c r="ADD19430" s="60"/>
      <c r="ADE19430" s="60"/>
    </row>
    <row r="19431" spans="760:785" x14ac:dyDescent="0.25">
      <c r="ACF19431" s="60"/>
      <c r="ACG19431" s="60"/>
      <c r="ACH19431" s="60"/>
      <c r="ACI19431" s="60"/>
      <c r="ACJ19431" s="60"/>
      <c r="ACK19431" s="60"/>
      <c r="ACL19431" s="60"/>
      <c r="ACM19431" s="60"/>
      <c r="ACN19431" s="60"/>
      <c r="ACO19431" s="60"/>
      <c r="ACP19431" s="60"/>
      <c r="ACQ19431" s="60"/>
      <c r="ACR19431" s="60"/>
      <c r="ACS19431" s="60"/>
      <c r="ACT19431" s="60"/>
      <c r="ACU19431" s="60"/>
      <c r="ACV19431" s="60"/>
      <c r="ACW19431" s="60"/>
      <c r="ACX19431" s="60"/>
      <c r="ACY19431" s="60">
        <v>6.7393356601330896E-3</v>
      </c>
      <c r="ACZ19431" s="60"/>
      <c r="ADA19431" s="60"/>
      <c r="ADB19431" s="60"/>
      <c r="ADC19431" s="60"/>
      <c r="ADD19431" s="60"/>
      <c r="ADE19431" s="60"/>
    </row>
    <row r="19432" spans="760:785" x14ac:dyDescent="0.25">
      <c r="ACF19432" s="60"/>
      <c r="ACG19432" s="60"/>
      <c r="ACH19432" s="60"/>
      <c r="ACI19432" s="60"/>
      <c r="ACJ19432" s="60"/>
      <c r="ACK19432" s="60"/>
      <c r="ACL19432" s="60"/>
      <c r="ACM19432" s="60"/>
      <c r="ACN19432" s="60"/>
      <c r="ACO19432" s="60"/>
      <c r="ACP19432" s="60"/>
      <c r="ACQ19432" s="60"/>
      <c r="ACR19432" s="60"/>
      <c r="ACS19432" s="60"/>
      <c r="ACT19432" s="60"/>
      <c r="ACU19432" s="60"/>
      <c r="ACV19432" s="60"/>
      <c r="ACW19432" s="60"/>
      <c r="ACX19432" s="60"/>
      <c r="ACY19432" s="60">
        <v>6.7393356601330896E-3</v>
      </c>
      <c r="ACZ19432" s="60"/>
      <c r="ADA19432" s="60"/>
      <c r="ADB19432" s="60"/>
      <c r="ADC19432" s="60"/>
      <c r="ADD19432" s="60"/>
      <c r="ADE19432" s="60"/>
    </row>
    <row r="19433" spans="760:785" x14ac:dyDescent="0.25">
      <c r="ACF19433" s="60"/>
      <c r="ACG19433" s="60"/>
      <c r="ACH19433" s="60"/>
      <c r="ACI19433" s="60"/>
      <c r="ACJ19433" s="60"/>
      <c r="ACK19433" s="60"/>
      <c r="ACL19433" s="60"/>
      <c r="ACM19433" s="60"/>
      <c r="ACN19433" s="60"/>
      <c r="ACO19433" s="60"/>
      <c r="ACP19433" s="60"/>
      <c r="ACQ19433" s="60"/>
      <c r="ACR19433" s="60"/>
      <c r="ACS19433" s="60"/>
      <c r="ACT19433" s="60"/>
      <c r="ACU19433" s="60"/>
      <c r="ACV19433" s="60"/>
      <c r="ACW19433" s="60"/>
      <c r="ACX19433" s="60"/>
      <c r="ACY19433" s="60">
        <v>6.7090727728464396E-3</v>
      </c>
      <c r="ACZ19433" s="60"/>
      <c r="ADA19433" s="60"/>
      <c r="ADB19433" s="60"/>
      <c r="ADC19433" s="60"/>
      <c r="ADD19433" s="60"/>
      <c r="ADE19433" s="60"/>
    </row>
    <row r="19434" spans="760:785" x14ac:dyDescent="0.25">
      <c r="ACF19434" s="60"/>
      <c r="ACG19434" s="60"/>
      <c r="ACH19434" s="60"/>
      <c r="ACI19434" s="60"/>
      <c r="ACJ19434" s="60"/>
      <c r="ACK19434" s="60"/>
      <c r="ACL19434" s="60"/>
      <c r="ACM19434" s="60"/>
      <c r="ACN19434" s="60"/>
      <c r="ACO19434" s="60"/>
      <c r="ACP19434" s="60"/>
      <c r="ACQ19434" s="60"/>
      <c r="ACR19434" s="60"/>
      <c r="ACS19434" s="60"/>
      <c r="ACT19434" s="60"/>
      <c r="ACU19434" s="60"/>
      <c r="ACV19434" s="60"/>
      <c r="ACW19434" s="60"/>
      <c r="ACX19434" s="60"/>
      <c r="ACY19434" s="60">
        <v>6.7090727728464396E-3</v>
      </c>
      <c r="ACZ19434" s="60"/>
      <c r="ADA19434" s="60"/>
      <c r="ADB19434" s="60"/>
      <c r="ADC19434" s="60"/>
      <c r="ADD19434" s="60"/>
      <c r="ADE19434" s="60"/>
    </row>
    <row r="19435" spans="760:785" x14ac:dyDescent="0.25">
      <c r="ACF19435" s="60"/>
      <c r="ACG19435" s="60"/>
      <c r="ACH19435" s="60"/>
      <c r="ACI19435" s="60"/>
      <c r="ACJ19435" s="60"/>
      <c r="ACK19435" s="60"/>
      <c r="ACL19435" s="60"/>
      <c r="ACM19435" s="60"/>
      <c r="ACN19435" s="60"/>
      <c r="ACO19435" s="60"/>
      <c r="ACP19435" s="60"/>
      <c r="ACQ19435" s="60"/>
      <c r="ACR19435" s="60"/>
      <c r="ACS19435" s="60"/>
      <c r="ACT19435" s="60"/>
      <c r="ACU19435" s="60"/>
      <c r="ACV19435" s="60"/>
      <c r="ACW19435" s="60"/>
      <c r="ACX19435" s="60"/>
      <c r="ACY19435" s="60">
        <v>6.7016858497030004E-3</v>
      </c>
      <c r="ACZ19435" s="60"/>
      <c r="ADA19435" s="60"/>
      <c r="ADB19435" s="60"/>
      <c r="ADC19435" s="60"/>
      <c r="ADD19435" s="60"/>
      <c r="ADE19435" s="60"/>
    </row>
    <row r="19436" spans="760:785" x14ac:dyDescent="0.25">
      <c r="ACF19436" s="60"/>
      <c r="ACG19436" s="60"/>
      <c r="ACH19436" s="60"/>
      <c r="ACI19436" s="60"/>
      <c r="ACJ19436" s="60"/>
      <c r="ACK19436" s="60"/>
      <c r="ACL19436" s="60"/>
      <c r="ACM19436" s="60"/>
      <c r="ACN19436" s="60"/>
      <c r="ACO19436" s="60"/>
      <c r="ACP19436" s="60"/>
      <c r="ACQ19436" s="60"/>
      <c r="ACR19436" s="60"/>
      <c r="ACS19436" s="60"/>
      <c r="ACT19436" s="60"/>
      <c r="ACU19436" s="60"/>
      <c r="ACV19436" s="60"/>
      <c r="ACW19436" s="60"/>
      <c r="ACX19436" s="60"/>
      <c r="ACY19436" s="60">
        <v>6.7016858497030004E-3</v>
      </c>
      <c r="ACZ19436" s="60"/>
      <c r="ADA19436" s="60"/>
      <c r="ADB19436" s="60"/>
      <c r="ADC19436" s="60"/>
      <c r="ADD19436" s="60"/>
      <c r="ADE19436" s="60"/>
    </row>
    <row r="19437" spans="760:785" x14ac:dyDescent="0.25">
      <c r="ACF19437" s="60"/>
      <c r="ACG19437" s="60"/>
      <c r="ACH19437" s="60"/>
      <c r="ACI19437" s="60"/>
      <c r="ACJ19437" s="60"/>
      <c r="ACK19437" s="60"/>
      <c r="ACL19437" s="60"/>
      <c r="ACM19437" s="60"/>
      <c r="ACN19437" s="60"/>
      <c r="ACO19437" s="60"/>
      <c r="ACP19437" s="60"/>
      <c r="ACQ19437" s="60"/>
      <c r="ACR19437" s="60"/>
      <c r="ACS19437" s="60"/>
      <c r="ACT19437" s="60"/>
      <c r="ACU19437" s="60"/>
      <c r="ACV19437" s="60"/>
      <c r="ACW19437" s="60"/>
      <c r="ACX19437" s="60"/>
      <c r="ACY19437" s="60">
        <v>6.6844595643975003E-3</v>
      </c>
      <c r="ACZ19437" s="60"/>
      <c r="ADA19437" s="60"/>
      <c r="ADB19437" s="60"/>
      <c r="ADC19437" s="60"/>
      <c r="ADD19437" s="60"/>
      <c r="ADE19437" s="60"/>
    </row>
    <row r="19438" spans="760:785" x14ac:dyDescent="0.25">
      <c r="ACF19438" s="60"/>
      <c r="ACG19438" s="60"/>
      <c r="ACH19438" s="60"/>
      <c r="ACI19438" s="60"/>
      <c r="ACJ19438" s="60"/>
      <c r="ACK19438" s="60"/>
      <c r="ACL19438" s="60"/>
      <c r="ACM19438" s="60"/>
      <c r="ACN19438" s="60"/>
      <c r="ACO19438" s="60"/>
      <c r="ACP19438" s="60"/>
      <c r="ACQ19438" s="60"/>
      <c r="ACR19438" s="60"/>
      <c r="ACS19438" s="60"/>
      <c r="ACT19438" s="60"/>
      <c r="ACU19438" s="60"/>
      <c r="ACV19438" s="60"/>
      <c r="ACW19438" s="60"/>
      <c r="ACX19438" s="60"/>
      <c r="ACY19438" s="60">
        <v>6.6844595643975003E-3</v>
      </c>
      <c r="ACZ19438" s="60"/>
      <c r="ADA19438" s="60"/>
      <c r="ADB19438" s="60"/>
      <c r="ADC19438" s="60"/>
      <c r="ADD19438" s="60"/>
      <c r="ADE19438" s="60"/>
    </row>
    <row r="19439" spans="760:785" x14ac:dyDescent="0.25">
      <c r="ACF19439" s="60"/>
      <c r="ACG19439" s="60"/>
      <c r="ACH19439" s="60"/>
      <c r="ACI19439" s="60"/>
      <c r="ACJ19439" s="60"/>
      <c r="ACK19439" s="60"/>
      <c r="ACL19439" s="60"/>
      <c r="ACM19439" s="60"/>
      <c r="ACN19439" s="60"/>
      <c r="ACO19439" s="60"/>
      <c r="ACP19439" s="60"/>
      <c r="ACQ19439" s="60"/>
      <c r="ACR19439" s="60"/>
      <c r="ACS19439" s="60"/>
      <c r="ACT19439" s="60"/>
      <c r="ACU19439" s="60"/>
      <c r="ACV19439" s="60"/>
      <c r="ACW19439" s="60"/>
      <c r="ACX19439" s="60"/>
      <c r="ACY19439" s="60">
        <v>6.68321511701563E-3</v>
      </c>
      <c r="ACZ19439" s="60"/>
      <c r="ADA19439" s="60"/>
      <c r="ADB19439" s="60"/>
      <c r="ADC19439" s="60"/>
      <c r="ADD19439" s="60"/>
      <c r="ADE19439" s="60"/>
    </row>
    <row r="19440" spans="760:785" x14ac:dyDescent="0.25">
      <c r="ACF19440" s="60"/>
      <c r="ACG19440" s="60"/>
      <c r="ACH19440" s="60"/>
      <c r="ACI19440" s="60"/>
      <c r="ACJ19440" s="60"/>
      <c r="ACK19440" s="60"/>
      <c r="ACL19440" s="60"/>
      <c r="ACM19440" s="60"/>
      <c r="ACN19440" s="60"/>
      <c r="ACO19440" s="60"/>
      <c r="ACP19440" s="60"/>
      <c r="ACQ19440" s="60"/>
      <c r="ACR19440" s="60"/>
      <c r="ACS19440" s="60"/>
      <c r="ACT19440" s="60"/>
      <c r="ACU19440" s="60"/>
      <c r="ACV19440" s="60"/>
      <c r="ACW19440" s="60"/>
      <c r="ACX19440" s="60"/>
      <c r="ACY19440" s="60">
        <v>6.68321511701563E-3</v>
      </c>
      <c r="ACZ19440" s="60"/>
      <c r="ADA19440" s="60"/>
      <c r="ADB19440" s="60"/>
      <c r="ADC19440" s="60"/>
      <c r="ADD19440" s="60"/>
      <c r="ADE19440" s="60"/>
    </row>
    <row r="19441" spans="760:785" x14ac:dyDescent="0.25">
      <c r="ACF19441" s="60"/>
      <c r="ACG19441" s="60"/>
      <c r="ACH19441" s="60"/>
      <c r="ACI19441" s="60"/>
      <c r="ACJ19441" s="60"/>
      <c r="ACK19441" s="60"/>
      <c r="ACL19441" s="60"/>
      <c r="ACM19441" s="60"/>
      <c r="ACN19441" s="60"/>
      <c r="ACO19441" s="60"/>
      <c r="ACP19441" s="60"/>
      <c r="ACQ19441" s="60"/>
      <c r="ACR19441" s="60"/>
      <c r="ACS19441" s="60"/>
      <c r="ACT19441" s="60"/>
      <c r="ACU19441" s="60"/>
      <c r="ACV19441" s="60"/>
      <c r="ACW19441" s="60"/>
      <c r="ACX19441" s="60"/>
      <c r="ACY19441" s="60">
        <v>6.6829496974177604E-3</v>
      </c>
      <c r="ACZ19441" s="60"/>
      <c r="ADA19441" s="60"/>
      <c r="ADB19441" s="60"/>
      <c r="ADC19441" s="60"/>
      <c r="ADD19441" s="60"/>
      <c r="ADE19441" s="60"/>
    </row>
    <row r="19442" spans="760:785" x14ac:dyDescent="0.25">
      <c r="ACF19442" s="60"/>
      <c r="ACG19442" s="60"/>
      <c r="ACH19442" s="60"/>
      <c r="ACI19442" s="60"/>
      <c r="ACJ19442" s="60"/>
      <c r="ACK19442" s="60"/>
      <c r="ACL19442" s="60"/>
      <c r="ACM19442" s="60"/>
      <c r="ACN19442" s="60"/>
      <c r="ACO19442" s="60"/>
      <c r="ACP19442" s="60"/>
      <c r="ACQ19442" s="60"/>
      <c r="ACR19442" s="60"/>
      <c r="ACS19442" s="60"/>
      <c r="ACT19442" s="60"/>
      <c r="ACU19442" s="60"/>
      <c r="ACV19442" s="60"/>
      <c r="ACW19442" s="60"/>
      <c r="ACX19442" s="60"/>
      <c r="ACY19442" s="60">
        <v>6.6829496974177604E-3</v>
      </c>
      <c r="ACZ19442" s="60"/>
      <c r="ADA19442" s="60"/>
      <c r="ADB19442" s="60"/>
      <c r="ADC19442" s="60"/>
      <c r="ADD19442" s="60"/>
      <c r="ADE19442" s="60"/>
    </row>
    <row r="19443" spans="760:785" x14ac:dyDescent="0.25">
      <c r="ACF19443" s="60"/>
      <c r="ACG19443" s="60"/>
      <c r="ACH19443" s="60"/>
      <c r="ACI19443" s="60"/>
      <c r="ACJ19443" s="60"/>
      <c r="ACK19443" s="60"/>
      <c r="ACL19443" s="60"/>
      <c r="ACM19443" s="60"/>
      <c r="ACN19443" s="60"/>
      <c r="ACO19443" s="60"/>
      <c r="ACP19443" s="60"/>
      <c r="ACQ19443" s="60"/>
      <c r="ACR19443" s="60"/>
      <c r="ACS19443" s="60"/>
      <c r="ACT19443" s="60"/>
      <c r="ACU19443" s="60"/>
      <c r="ACV19443" s="60"/>
      <c r="ACW19443" s="60"/>
      <c r="ACX19443" s="60"/>
      <c r="ACY19443" s="60">
        <v>6.6549068699221399E-3</v>
      </c>
      <c r="ACZ19443" s="60"/>
      <c r="ADA19443" s="60"/>
      <c r="ADB19443" s="60"/>
      <c r="ADC19443" s="60"/>
      <c r="ADD19443" s="60"/>
      <c r="ADE19443" s="60"/>
    </row>
    <row r="19444" spans="760:785" x14ac:dyDescent="0.25">
      <c r="ACF19444" s="60"/>
      <c r="ACG19444" s="60"/>
      <c r="ACH19444" s="60"/>
      <c r="ACI19444" s="60"/>
      <c r="ACJ19444" s="60"/>
      <c r="ACK19444" s="60"/>
      <c r="ACL19444" s="60"/>
      <c r="ACM19444" s="60"/>
      <c r="ACN19444" s="60"/>
      <c r="ACO19444" s="60"/>
      <c r="ACP19444" s="60"/>
      <c r="ACQ19444" s="60"/>
      <c r="ACR19444" s="60"/>
      <c r="ACS19444" s="60"/>
      <c r="ACT19444" s="60"/>
      <c r="ACU19444" s="60"/>
      <c r="ACV19444" s="60"/>
      <c r="ACW19444" s="60"/>
      <c r="ACX19444" s="60"/>
      <c r="ACY19444" s="60">
        <v>6.6549068699221399E-3</v>
      </c>
      <c r="ACZ19444" s="60"/>
      <c r="ADA19444" s="60"/>
      <c r="ADB19444" s="60"/>
      <c r="ADC19444" s="60"/>
      <c r="ADD19444" s="60"/>
      <c r="ADE19444" s="60"/>
    </row>
    <row r="19445" spans="760:785" x14ac:dyDescent="0.25">
      <c r="ACF19445" s="60"/>
      <c r="ACG19445" s="60"/>
      <c r="ACH19445" s="60"/>
      <c r="ACI19445" s="60"/>
      <c r="ACJ19445" s="60"/>
      <c r="ACK19445" s="60"/>
      <c r="ACL19445" s="60"/>
      <c r="ACM19445" s="60"/>
      <c r="ACN19445" s="60"/>
      <c r="ACO19445" s="60"/>
      <c r="ACP19445" s="60"/>
      <c r="ACQ19445" s="60"/>
      <c r="ACR19445" s="60"/>
      <c r="ACS19445" s="60"/>
      <c r="ACT19445" s="60"/>
      <c r="ACU19445" s="60"/>
      <c r="ACV19445" s="60"/>
      <c r="ACW19445" s="60"/>
      <c r="ACX19445" s="60"/>
      <c r="ACY19445" s="60">
        <v>6.6349589653183503E-3</v>
      </c>
      <c r="ACZ19445" s="60"/>
      <c r="ADA19445" s="60"/>
      <c r="ADB19445" s="60"/>
      <c r="ADC19445" s="60"/>
      <c r="ADD19445" s="60"/>
      <c r="ADE19445" s="60"/>
    </row>
    <row r="19446" spans="760:785" x14ac:dyDescent="0.25">
      <c r="ACF19446" s="60"/>
      <c r="ACG19446" s="60"/>
      <c r="ACH19446" s="60"/>
      <c r="ACI19446" s="60"/>
      <c r="ACJ19446" s="60"/>
      <c r="ACK19446" s="60"/>
      <c r="ACL19446" s="60"/>
      <c r="ACM19446" s="60"/>
      <c r="ACN19446" s="60"/>
      <c r="ACO19446" s="60"/>
      <c r="ACP19446" s="60"/>
      <c r="ACQ19446" s="60"/>
      <c r="ACR19446" s="60"/>
      <c r="ACS19446" s="60"/>
      <c r="ACT19446" s="60"/>
      <c r="ACU19446" s="60"/>
      <c r="ACV19446" s="60"/>
      <c r="ACW19446" s="60"/>
      <c r="ACX19446" s="60"/>
      <c r="ACY19446" s="60">
        <v>6.6349589653183503E-3</v>
      </c>
      <c r="ACZ19446" s="60"/>
      <c r="ADA19446" s="60"/>
      <c r="ADB19446" s="60"/>
      <c r="ADC19446" s="60"/>
      <c r="ADD19446" s="60"/>
      <c r="ADE19446" s="60"/>
    </row>
    <row r="19447" spans="760:785" x14ac:dyDescent="0.25">
      <c r="ACF19447" s="60"/>
      <c r="ACG19447" s="60"/>
      <c r="ACH19447" s="60"/>
      <c r="ACI19447" s="60"/>
      <c r="ACJ19447" s="60"/>
      <c r="ACK19447" s="60"/>
      <c r="ACL19447" s="60"/>
      <c r="ACM19447" s="60"/>
      <c r="ACN19447" s="60"/>
      <c r="ACO19447" s="60"/>
      <c r="ACP19447" s="60"/>
      <c r="ACQ19447" s="60"/>
      <c r="ACR19447" s="60"/>
      <c r="ACS19447" s="60"/>
      <c r="ACT19447" s="60"/>
      <c r="ACU19447" s="60"/>
      <c r="ACV19447" s="60"/>
      <c r="ACW19447" s="60"/>
      <c r="ACX19447" s="60"/>
      <c r="ACY19447" s="60">
        <v>6.6179339287570204E-3</v>
      </c>
      <c r="ACZ19447" s="60"/>
      <c r="ADA19447" s="60"/>
      <c r="ADB19447" s="60"/>
      <c r="ADC19447" s="60"/>
      <c r="ADD19447" s="60"/>
      <c r="ADE19447" s="60"/>
    </row>
    <row r="19448" spans="760:785" x14ac:dyDescent="0.25">
      <c r="ACF19448" s="60"/>
      <c r="ACG19448" s="60"/>
      <c r="ACH19448" s="60"/>
      <c r="ACI19448" s="60"/>
      <c r="ACJ19448" s="60"/>
      <c r="ACK19448" s="60"/>
      <c r="ACL19448" s="60"/>
      <c r="ACM19448" s="60"/>
      <c r="ACN19448" s="60"/>
      <c r="ACO19448" s="60"/>
      <c r="ACP19448" s="60"/>
      <c r="ACQ19448" s="60"/>
      <c r="ACR19448" s="60"/>
      <c r="ACS19448" s="60"/>
      <c r="ACT19448" s="60"/>
      <c r="ACU19448" s="60"/>
      <c r="ACV19448" s="60"/>
      <c r="ACW19448" s="60"/>
      <c r="ACX19448" s="60"/>
      <c r="ACY19448" s="60">
        <v>6.6179339287570204E-3</v>
      </c>
      <c r="ACZ19448" s="60"/>
      <c r="ADA19448" s="60"/>
      <c r="ADB19448" s="60"/>
      <c r="ADC19448" s="60"/>
      <c r="ADD19448" s="60"/>
      <c r="ADE19448" s="60"/>
    </row>
    <row r="19449" spans="760:785" x14ac:dyDescent="0.25">
      <c r="ACF19449" s="60"/>
      <c r="ACG19449" s="60"/>
      <c r="ACH19449" s="60"/>
      <c r="ACI19449" s="60"/>
      <c r="ACJ19449" s="60"/>
      <c r="ACK19449" s="60"/>
      <c r="ACL19449" s="60"/>
      <c r="ACM19449" s="60"/>
      <c r="ACN19449" s="60"/>
      <c r="ACO19449" s="60"/>
      <c r="ACP19449" s="60"/>
      <c r="ACQ19449" s="60"/>
      <c r="ACR19449" s="60"/>
      <c r="ACS19449" s="60"/>
      <c r="ACT19449" s="60"/>
      <c r="ACU19449" s="60"/>
      <c r="ACV19449" s="60"/>
      <c r="ACW19449" s="60"/>
      <c r="ACX19449" s="60"/>
      <c r="ACY19449" s="60">
        <v>6.5602008513151898E-3</v>
      </c>
      <c r="ACZ19449" s="60"/>
      <c r="ADA19449" s="60"/>
      <c r="ADB19449" s="60"/>
      <c r="ADC19449" s="60"/>
      <c r="ADD19449" s="60"/>
      <c r="ADE19449" s="60"/>
    </row>
    <row r="19450" spans="760:785" x14ac:dyDescent="0.25">
      <c r="ACF19450" s="60"/>
      <c r="ACG19450" s="60"/>
      <c r="ACH19450" s="60"/>
      <c r="ACI19450" s="60"/>
      <c r="ACJ19450" s="60"/>
      <c r="ACK19450" s="60"/>
      <c r="ACL19450" s="60"/>
      <c r="ACM19450" s="60"/>
      <c r="ACN19450" s="60"/>
      <c r="ACO19450" s="60"/>
      <c r="ACP19450" s="60"/>
      <c r="ACQ19450" s="60"/>
      <c r="ACR19450" s="60"/>
      <c r="ACS19450" s="60"/>
      <c r="ACT19450" s="60"/>
      <c r="ACU19450" s="60"/>
      <c r="ACV19450" s="60"/>
      <c r="ACW19450" s="60"/>
      <c r="ACX19450" s="60"/>
      <c r="ACY19450" s="60">
        <v>6.5602008513151898E-3</v>
      </c>
      <c r="ACZ19450" s="60"/>
      <c r="ADA19450" s="60"/>
      <c r="ADB19450" s="60"/>
      <c r="ADC19450" s="60"/>
      <c r="ADD19450" s="60"/>
      <c r="ADE19450" s="60"/>
    </row>
    <row r="19451" spans="760:785" x14ac:dyDescent="0.25">
      <c r="ACF19451" s="60"/>
      <c r="ACG19451" s="60"/>
      <c r="ACH19451" s="60"/>
      <c r="ACI19451" s="60"/>
      <c r="ACJ19451" s="60"/>
      <c r="ACK19451" s="60"/>
      <c r="ACL19451" s="60"/>
      <c r="ACM19451" s="60"/>
      <c r="ACN19451" s="60"/>
      <c r="ACO19451" s="60"/>
      <c r="ACP19451" s="60"/>
      <c r="ACQ19451" s="60"/>
      <c r="ACR19451" s="60"/>
      <c r="ACS19451" s="60"/>
      <c r="ACT19451" s="60"/>
      <c r="ACU19451" s="60"/>
      <c r="ACV19451" s="60"/>
      <c r="ACW19451" s="60"/>
      <c r="ACX19451" s="60"/>
      <c r="ACY19451" s="60">
        <v>6.5473239383733598E-3</v>
      </c>
      <c r="ACZ19451" s="60"/>
      <c r="ADA19451" s="60"/>
      <c r="ADB19451" s="60"/>
      <c r="ADC19451" s="60"/>
      <c r="ADD19451" s="60"/>
      <c r="ADE19451" s="60"/>
    </row>
    <row r="19452" spans="760:785" x14ac:dyDescent="0.25">
      <c r="ACF19452" s="60"/>
      <c r="ACG19452" s="60"/>
      <c r="ACH19452" s="60"/>
      <c r="ACI19452" s="60"/>
      <c r="ACJ19452" s="60"/>
      <c r="ACK19452" s="60"/>
      <c r="ACL19452" s="60"/>
      <c r="ACM19452" s="60"/>
      <c r="ACN19452" s="60"/>
      <c r="ACO19452" s="60"/>
      <c r="ACP19452" s="60"/>
      <c r="ACQ19452" s="60"/>
      <c r="ACR19452" s="60"/>
      <c r="ACS19452" s="60"/>
      <c r="ACT19452" s="60"/>
      <c r="ACU19452" s="60"/>
      <c r="ACV19452" s="60"/>
      <c r="ACW19452" s="60"/>
      <c r="ACX19452" s="60"/>
      <c r="ACY19452" s="60">
        <v>6.5473239383733598E-3</v>
      </c>
      <c r="ACZ19452" s="60"/>
      <c r="ADA19452" s="60"/>
      <c r="ADB19452" s="60"/>
      <c r="ADC19452" s="60"/>
      <c r="ADD19452" s="60"/>
      <c r="ADE19452" s="60"/>
    </row>
    <row r="19453" spans="760:785" x14ac:dyDescent="0.25">
      <c r="ACF19453" s="60"/>
      <c r="ACG19453" s="60"/>
      <c r="ACH19453" s="60"/>
      <c r="ACI19453" s="60"/>
      <c r="ACJ19453" s="60"/>
      <c r="ACK19453" s="60"/>
      <c r="ACL19453" s="60"/>
      <c r="ACM19453" s="60"/>
      <c r="ACN19453" s="60"/>
      <c r="ACO19453" s="60"/>
      <c r="ACP19453" s="60"/>
      <c r="ACQ19453" s="60"/>
      <c r="ACR19453" s="60"/>
      <c r="ACS19453" s="60"/>
      <c r="ACT19453" s="60"/>
      <c r="ACU19453" s="60"/>
      <c r="ACV19453" s="60"/>
      <c r="ACW19453" s="60"/>
      <c r="ACX19453" s="60"/>
      <c r="ACY19453" s="60">
        <v>6.52966501973418E-3</v>
      </c>
      <c r="ACZ19453" s="60"/>
      <c r="ADA19453" s="60"/>
      <c r="ADB19453" s="60"/>
      <c r="ADC19453" s="60"/>
      <c r="ADD19453" s="60"/>
      <c r="ADE19453" s="60"/>
    </row>
    <row r="19454" spans="760:785" x14ac:dyDescent="0.25">
      <c r="ACF19454" s="60"/>
      <c r="ACG19454" s="60"/>
      <c r="ACH19454" s="60"/>
      <c r="ACI19454" s="60"/>
      <c r="ACJ19454" s="60"/>
      <c r="ACK19454" s="60"/>
      <c r="ACL19454" s="60"/>
      <c r="ACM19454" s="60"/>
      <c r="ACN19454" s="60"/>
      <c r="ACO19454" s="60"/>
      <c r="ACP19454" s="60"/>
      <c r="ACQ19454" s="60"/>
      <c r="ACR19454" s="60"/>
      <c r="ACS19454" s="60"/>
      <c r="ACT19454" s="60"/>
      <c r="ACU19454" s="60"/>
      <c r="ACV19454" s="60"/>
      <c r="ACW19454" s="60"/>
      <c r="ACX19454" s="60"/>
      <c r="ACY19454" s="60">
        <v>6.52966501973418E-3</v>
      </c>
      <c r="ACZ19454" s="60"/>
      <c r="ADA19454" s="60"/>
      <c r="ADB19454" s="60"/>
      <c r="ADC19454" s="60"/>
      <c r="ADD19454" s="60"/>
      <c r="ADE19454" s="60"/>
    </row>
    <row r="19455" spans="760:785" x14ac:dyDescent="0.25">
      <c r="ACF19455" s="60"/>
      <c r="ACG19455" s="60"/>
      <c r="ACH19455" s="60"/>
      <c r="ACI19455" s="60"/>
      <c r="ACJ19455" s="60"/>
      <c r="ACK19455" s="60"/>
      <c r="ACL19455" s="60"/>
      <c r="ACM19455" s="60"/>
      <c r="ACN19455" s="60"/>
      <c r="ACO19455" s="60"/>
      <c r="ACP19455" s="60"/>
      <c r="ACQ19455" s="60"/>
      <c r="ACR19455" s="60"/>
      <c r="ACS19455" s="60"/>
      <c r="ACT19455" s="60"/>
      <c r="ACU19455" s="60"/>
      <c r="ACV19455" s="60"/>
      <c r="ACW19455" s="60"/>
      <c r="ACX19455" s="60"/>
      <c r="ACY19455" s="60">
        <v>6.4857354517837001E-3</v>
      </c>
      <c r="ACZ19455" s="60"/>
      <c r="ADA19455" s="60"/>
      <c r="ADB19455" s="60"/>
      <c r="ADC19455" s="60"/>
      <c r="ADD19455" s="60"/>
      <c r="ADE19455" s="60"/>
    </row>
    <row r="19456" spans="760:785" x14ac:dyDescent="0.25">
      <c r="ACF19456" s="60"/>
      <c r="ACG19456" s="60"/>
      <c r="ACH19456" s="60"/>
      <c r="ACI19456" s="60"/>
      <c r="ACJ19456" s="60"/>
      <c r="ACK19456" s="60"/>
      <c r="ACL19456" s="60"/>
      <c r="ACM19456" s="60"/>
      <c r="ACN19456" s="60"/>
      <c r="ACO19456" s="60"/>
      <c r="ACP19456" s="60"/>
      <c r="ACQ19456" s="60"/>
      <c r="ACR19456" s="60"/>
      <c r="ACS19456" s="60"/>
      <c r="ACT19456" s="60"/>
      <c r="ACU19456" s="60"/>
      <c r="ACV19456" s="60"/>
      <c r="ACW19456" s="60"/>
      <c r="ACX19456" s="60"/>
      <c r="ACY19456" s="60">
        <v>6.4857354517837001E-3</v>
      </c>
      <c r="ACZ19456" s="60"/>
      <c r="ADA19456" s="60"/>
      <c r="ADB19456" s="60"/>
      <c r="ADC19456" s="60"/>
      <c r="ADD19456" s="60"/>
      <c r="ADE19456" s="60"/>
    </row>
    <row r="19457" spans="760:785" x14ac:dyDescent="0.25">
      <c r="ACF19457" s="60"/>
      <c r="ACG19457" s="60"/>
      <c r="ACH19457" s="60"/>
      <c r="ACI19457" s="60"/>
      <c r="ACJ19457" s="60"/>
      <c r="ACK19457" s="60"/>
      <c r="ACL19457" s="60"/>
      <c r="ACM19457" s="60"/>
      <c r="ACN19457" s="60"/>
      <c r="ACO19457" s="60"/>
      <c r="ACP19457" s="60"/>
      <c r="ACQ19457" s="60"/>
      <c r="ACR19457" s="60"/>
      <c r="ACS19457" s="60"/>
      <c r="ACT19457" s="60"/>
      <c r="ACU19457" s="60"/>
      <c r="ACV19457" s="60"/>
      <c r="ACW19457" s="60"/>
      <c r="ACX19457" s="60"/>
      <c r="ACY19457" s="60">
        <v>6.3874270685698202E-3</v>
      </c>
      <c r="ACZ19457" s="60"/>
      <c r="ADA19457" s="60"/>
      <c r="ADB19457" s="60"/>
      <c r="ADC19457" s="60"/>
      <c r="ADD19457" s="60"/>
      <c r="ADE19457" s="60"/>
    </row>
    <row r="19458" spans="760:785" x14ac:dyDescent="0.25">
      <c r="ACF19458" s="60"/>
      <c r="ACG19458" s="60"/>
      <c r="ACH19458" s="60"/>
      <c r="ACI19458" s="60"/>
      <c r="ACJ19458" s="60"/>
      <c r="ACK19458" s="60"/>
      <c r="ACL19458" s="60"/>
      <c r="ACM19458" s="60"/>
      <c r="ACN19458" s="60"/>
      <c r="ACO19458" s="60"/>
      <c r="ACP19458" s="60"/>
      <c r="ACQ19458" s="60"/>
      <c r="ACR19458" s="60"/>
      <c r="ACS19458" s="60"/>
      <c r="ACT19458" s="60"/>
      <c r="ACU19458" s="60"/>
      <c r="ACV19458" s="60"/>
      <c r="ACW19458" s="60"/>
      <c r="ACX19458" s="60"/>
      <c r="ACY19458" s="60">
        <v>6.3874270685698202E-3</v>
      </c>
      <c r="ACZ19458" s="60"/>
      <c r="ADA19458" s="60"/>
      <c r="ADB19458" s="60"/>
      <c r="ADC19458" s="60"/>
      <c r="ADD19458" s="60"/>
      <c r="ADE19458" s="60"/>
    </row>
    <row r="19459" spans="760:785" x14ac:dyDescent="0.25">
      <c r="ACF19459" s="60"/>
      <c r="ACG19459" s="60"/>
      <c r="ACH19459" s="60"/>
      <c r="ACI19459" s="60"/>
      <c r="ACJ19459" s="60"/>
      <c r="ACK19459" s="60"/>
      <c r="ACL19459" s="60"/>
      <c r="ACM19459" s="60"/>
      <c r="ACN19459" s="60"/>
      <c r="ACO19459" s="60"/>
      <c r="ACP19459" s="60"/>
      <c r="ACQ19459" s="60"/>
      <c r="ACR19459" s="60"/>
      <c r="ACS19459" s="60"/>
      <c r="ACT19459" s="60"/>
      <c r="ACU19459" s="60"/>
      <c r="ACV19459" s="60"/>
      <c r="ACW19459" s="60"/>
      <c r="ACX19459" s="60"/>
      <c r="ACY19459" s="60">
        <v>6.36750542683601E-3</v>
      </c>
      <c r="ACZ19459" s="60"/>
      <c r="ADA19459" s="60"/>
      <c r="ADB19459" s="60"/>
      <c r="ADC19459" s="60"/>
      <c r="ADD19459" s="60"/>
      <c r="ADE19459" s="60"/>
    </row>
    <row r="19460" spans="760:785" x14ac:dyDescent="0.25">
      <c r="ACF19460" s="60"/>
      <c r="ACG19460" s="60"/>
      <c r="ACH19460" s="60"/>
      <c r="ACI19460" s="60"/>
      <c r="ACJ19460" s="60"/>
      <c r="ACK19460" s="60"/>
      <c r="ACL19460" s="60"/>
      <c r="ACM19460" s="60"/>
      <c r="ACN19460" s="60"/>
      <c r="ACO19460" s="60"/>
      <c r="ACP19460" s="60"/>
      <c r="ACQ19460" s="60"/>
      <c r="ACR19460" s="60"/>
      <c r="ACS19460" s="60"/>
      <c r="ACT19460" s="60"/>
      <c r="ACU19460" s="60"/>
      <c r="ACV19460" s="60"/>
      <c r="ACW19460" s="60"/>
      <c r="ACX19460" s="60"/>
      <c r="ACY19460" s="60">
        <v>6.36750542683601E-3</v>
      </c>
      <c r="ACZ19460" s="60"/>
      <c r="ADA19460" s="60"/>
      <c r="ADB19460" s="60"/>
      <c r="ADC19460" s="60"/>
      <c r="ADD19460" s="60"/>
      <c r="ADE19460" s="60"/>
    </row>
    <row r="19461" spans="760:785" x14ac:dyDescent="0.25">
      <c r="ACF19461" s="60"/>
      <c r="ACG19461" s="60"/>
      <c r="ACH19461" s="60"/>
      <c r="ACI19461" s="60"/>
      <c r="ACJ19461" s="60"/>
      <c r="ACK19461" s="60"/>
      <c r="ACL19461" s="60"/>
      <c r="ACM19461" s="60"/>
      <c r="ACN19461" s="60"/>
      <c r="ACO19461" s="60"/>
      <c r="ACP19461" s="60"/>
      <c r="ACQ19461" s="60"/>
      <c r="ACR19461" s="60"/>
      <c r="ACS19461" s="60"/>
      <c r="ACT19461" s="60"/>
      <c r="ACU19461" s="60"/>
      <c r="ACV19461" s="60"/>
      <c r="ACW19461" s="60"/>
      <c r="ACX19461" s="60"/>
      <c r="ACY19461" s="60">
        <v>6.3283876522847501E-3</v>
      </c>
      <c r="ACZ19461" s="60"/>
      <c r="ADA19461" s="60"/>
      <c r="ADB19461" s="60"/>
      <c r="ADC19461" s="60"/>
      <c r="ADD19461" s="60"/>
      <c r="ADE19461" s="60"/>
    </row>
    <row r="19462" spans="760:785" x14ac:dyDescent="0.25">
      <c r="ACF19462" s="60"/>
      <c r="ACG19462" s="60"/>
      <c r="ACH19462" s="60"/>
      <c r="ACI19462" s="60"/>
      <c r="ACJ19462" s="60"/>
      <c r="ACK19462" s="60"/>
      <c r="ACL19462" s="60"/>
      <c r="ACM19462" s="60"/>
      <c r="ACN19462" s="60"/>
      <c r="ACO19462" s="60"/>
      <c r="ACP19462" s="60"/>
      <c r="ACQ19462" s="60"/>
      <c r="ACR19462" s="60"/>
      <c r="ACS19462" s="60"/>
      <c r="ACT19462" s="60"/>
      <c r="ACU19462" s="60"/>
      <c r="ACV19462" s="60"/>
      <c r="ACW19462" s="60"/>
      <c r="ACX19462" s="60"/>
      <c r="ACY19462" s="60">
        <v>6.3283876522847501E-3</v>
      </c>
      <c r="ACZ19462" s="60"/>
      <c r="ADA19462" s="60"/>
      <c r="ADB19462" s="60"/>
      <c r="ADC19462" s="60"/>
      <c r="ADD19462" s="60"/>
      <c r="ADE19462" s="60"/>
    </row>
    <row r="19463" spans="760:785" x14ac:dyDescent="0.25">
      <c r="ACF19463" s="60"/>
      <c r="ACG19463" s="60"/>
      <c r="ACH19463" s="60"/>
      <c r="ACI19463" s="60"/>
      <c r="ACJ19463" s="60"/>
      <c r="ACK19463" s="60"/>
      <c r="ACL19463" s="60"/>
      <c r="ACM19463" s="60"/>
      <c r="ACN19463" s="60"/>
      <c r="ACO19463" s="60"/>
      <c r="ACP19463" s="60"/>
      <c r="ACQ19463" s="60"/>
      <c r="ACR19463" s="60"/>
      <c r="ACS19463" s="60"/>
      <c r="ACT19463" s="60"/>
      <c r="ACU19463" s="60"/>
      <c r="ACV19463" s="60"/>
      <c r="ACW19463" s="60"/>
      <c r="ACX19463" s="60"/>
      <c r="ACY19463" s="60">
        <v>6.2075976407807102E-3</v>
      </c>
      <c r="ACZ19463" s="60"/>
      <c r="ADA19463" s="60"/>
      <c r="ADB19463" s="60"/>
      <c r="ADC19463" s="60"/>
      <c r="ADD19463" s="60"/>
      <c r="ADE19463" s="60"/>
    </row>
    <row r="19464" spans="760:785" x14ac:dyDescent="0.25">
      <c r="ACF19464" s="60"/>
      <c r="ACG19464" s="60"/>
      <c r="ACH19464" s="60"/>
      <c r="ACI19464" s="60"/>
      <c r="ACJ19464" s="60"/>
      <c r="ACK19464" s="60"/>
      <c r="ACL19464" s="60"/>
      <c r="ACM19464" s="60"/>
      <c r="ACN19464" s="60"/>
      <c r="ACO19464" s="60"/>
      <c r="ACP19464" s="60"/>
      <c r="ACQ19464" s="60"/>
      <c r="ACR19464" s="60"/>
      <c r="ACS19464" s="60"/>
      <c r="ACT19464" s="60"/>
      <c r="ACU19464" s="60"/>
      <c r="ACV19464" s="60"/>
      <c r="ACW19464" s="60"/>
      <c r="ACX19464" s="60"/>
      <c r="ACY19464" s="60">
        <v>6.2075976407807102E-3</v>
      </c>
      <c r="ACZ19464" s="60"/>
      <c r="ADA19464" s="60"/>
      <c r="ADB19464" s="60"/>
      <c r="ADC19464" s="60"/>
      <c r="ADD19464" s="60"/>
      <c r="ADE19464" s="60"/>
    </row>
    <row r="19465" spans="760:785" x14ac:dyDescent="0.25">
      <c r="ACF19465" s="60"/>
      <c r="ACG19465" s="60"/>
      <c r="ACH19465" s="60"/>
      <c r="ACI19465" s="60"/>
      <c r="ACJ19465" s="60"/>
      <c r="ACK19465" s="60"/>
      <c r="ACL19465" s="60"/>
      <c r="ACM19465" s="60"/>
      <c r="ACN19465" s="60"/>
      <c r="ACO19465" s="60"/>
      <c r="ACP19465" s="60"/>
      <c r="ACQ19465" s="60"/>
      <c r="ACR19465" s="60"/>
      <c r="ACS19465" s="60"/>
      <c r="ACT19465" s="60"/>
      <c r="ACU19465" s="60"/>
      <c r="ACV19465" s="60"/>
      <c r="ACW19465" s="60"/>
      <c r="ACX19465" s="60"/>
      <c r="ACY19465" s="60">
        <v>6.1651994362369299E-3</v>
      </c>
      <c r="ACZ19465" s="60"/>
      <c r="ADA19465" s="60"/>
      <c r="ADB19465" s="60"/>
      <c r="ADC19465" s="60"/>
      <c r="ADD19465" s="60"/>
      <c r="ADE19465" s="60"/>
    </row>
    <row r="19466" spans="760:785" x14ac:dyDescent="0.25">
      <c r="ACF19466" s="60"/>
      <c r="ACG19466" s="60"/>
      <c r="ACH19466" s="60"/>
      <c r="ACI19466" s="60"/>
      <c r="ACJ19466" s="60"/>
      <c r="ACK19466" s="60"/>
      <c r="ACL19466" s="60"/>
      <c r="ACM19466" s="60"/>
      <c r="ACN19466" s="60"/>
      <c r="ACO19466" s="60"/>
      <c r="ACP19466" s="60"/>
      <c r="ACQ19466" s="60"/>
      <c r="ACR19466" s="60"/>
      <c r="ACS19466" s="60"/>
      <c r="ACT19466" s="60"/>
      <c r="ACU19466" s="60"/>
      <c r="ACV19466" s="60"/>
      <c r="ACW19466" s="60"/>
      <c r="ACX19466" s="60"/>
      <c r="ACY19466" s="60">
        <v>6.1651994362369299E-3</v>
      </c>
      <c r="ACZ19466" s="60"/>
      <c r="ADA19466" s="60"/>
      <c r="ADB19466" s="60"/>
      <c r="ADC19466" s="60"/>
      <c r="ADD19466" s="60"/>
      <c r="ADE19466" s="60"/>
    </row>
    <row r="19467" spans="760:785" x14ac:dyDescent="0.25">
      <c r="ACF19467" s="60"/>
      <c r="ACG19467" s="60"/>
      <c r="ACH19467" s="60"/>
      <c r="ACI19467" s="60"/>
      <c r="ACJ19467" s="60"/>
      <c r="ACK19467" s="60"/>
      <c r="ACL19467" s="60"/>
      <c r="ACM19467" s="60"/>
      <c r="ACN19467" s="60"/>
      <c r="ACO19467" s="60"/>
      <c r="ACP19467" s="60"/>
      <c r="ACQ19467" s="60"/>
      <c r="ACR19467" s="60"/>
      <c r="ACS19467" s="60"/>
      <c r="ACT19467" s="60"/>
      <c r="ACU19467" s="60"/>
      <c r="ACV19467" s="60"/>
      <c r="ACW19467" s="60"/>
      <c r="ACX19467" s="60"/>
      <c r="ACY19467" s="60">
        <v>6.1296206983206597E-3</v>
      </c>
      <c r="ACZ19467" s="60"/>
      <c r="ADA19467" s="60"/>
      <c r="ADB19467" s="60"/>
      <c r="ADC19467" s="60"/>
      <c r="ADD19467" s="60"/>
      <c r="ADE19467" s="60"/>
    </row>
    <row r="19468" spans="760:785" x14ac:dyDescent="0.25">
      <c r="ACF19468" s="60"/>
      <c r="ACG19468" s="60"/>
      <c r="ACH19468" s="60"/>
      <c r="ACI19468" s="60"/>
      <c r="ACJ19468" s="60"/>
      <c r="ACK19468" s="60"/>
      <c r="ACL19468" s="60"/>
      <c r="ACM19468" s="60"/>
      <c r="ACN19468" s="60"/>
      <c r="ACO19468" s="60"/>
      <c r="ACP19468" s="60"/>
      <c r="ACQ19468" s="60"/>
      <c r="ACR19468" s="60"/>
      <c r="ACS19468" s="60"/>
      <c r="ACT19468" s="60"/>
      <c r="ACU19468" s="60"/>
      <c r="ACV19468" s="60"/>
      <c r="ACW19468" s="60"/>
      <c r="ACX19468" s="60"/>
      <c r="ACY19468" s="60">
        <v>6.1296206983206597E-3</v>
      </c>
      <c r="ACZ19468" s="60"/>
      <c r="ADA19468" s="60"/>
      <c r="ADB19468" s="60"/>
      <c r="ADC19468" s="60"/>
      <c r="ADD19468" s="60"/>
      <c r="ADE19468" s="60"/>
    </row>
    <row r="19469" spans="760:785" x14ac:dyDescent="0.25">
      <c r="ACF19469" s="60"/>
      <c r="ACG19469" s="60"/>
      <c r="ACH19469" s="60"/>
      <c r="ACI19469" s="60"/>
      <c r="ACJ19469" s="60"/>
      <c r="ACK19469" s="60"/>
      <c r="ACL19469" s="60"/>
      <c r="ACM19469" s="60"/>
      <c r="ACN19469" s="60"/>
      <c r="ACO19469" s="60"/>
      <c r="ACP19469" s="60"/>
      <c r="ACQ19469" s="60"/>
      <c r="ACR19469" s="60"/>
      <c r="ACS19469" s="60"/>
      <c r="ACT19469" s="60"/>
      <c r="ACU19469" s="60"/>
      <c r="ACV19469" s="60"/>
      <c r="ACW19469" s="60"/>
      <c r="ACX19469" s="60"/>
      <c r="ACY19469" s="60">
        <v>6.0553366622801497E-3</v>
      </c>
      <c r="ACZ19469" s="60"/>
      <c r="ADA19469" s="60"/>
      <c r="ADB19469" s="60"/>
      <c r="ADC19469" s="60"/>
      <c r="ADD19469" s="60"/>
      <c r="ADE19469" s="60"/>
    </row>
    <row r="19470" spans="760:785" x14ac:dyDescent="0.25">
      <c r="ACF19470" s="60"/>
      <c r="ACG19470" s="60"/>
      <c r="ACH19470" s="60"/>
      <c r="ACI19470" s="60"/>
      <c r="ACJ19470" s="60"/>
      <c r="ACK19470" s="60"/>
      <c r="ACL19470" s="60"/>
      <c r="ACM19470" s="60"/>
      <c r="ACN19470" s="60"/>
      <c r="ACO19470" s="60"/>
      <c r="ACP19470" s="60"/>
      <c r="ACQ19470" s="60"/>
      <c r="ACR19470" s="60"/>
      <c r="ACS19470" s="60"/>
      <c r="ACT19470" s="60"/>
      <c r="ACU19470" s="60"/>
      <c r="ACV19470" s="60"/>
      <c r="ACW19470" s="60"/>
      <c r="ACX19470" s="60"/>
      <c r="ACY19470" s="60">
        <v>6.0553366622801497E-3</v>
      </c>
      <c r="ACZ19470" s="60"/>
      <c r="ADA19470" s="60"/>
      <c r="ADB19470" s="60"/>
      <c r="ADC19470" s="60"/>
      <c r="ADD19470" s="60"/>
      <c r="ADE19470" s="60"/>
    </row>
    <row r="19471" spans="760:785" x14ac:dyDescent="0.25">
      <c r="ACF19471" s="60"/>
      <c r="ACG19471" s="60"/>
      <c r="ACH19471" s="60"/>
      <c r="ACI19471" s="60"/>
      <c r="ACJ19471" s="60"/>
      <c r="ACK19471" s="60"/>
      <c r="ACL19471" s="60"/>
      <c r="ACM19471" s="60"/>
      <c r="ACN19471" s="60"/>
      <c r="ACO19471" s="60"/>
      <c r="ACP19471" s="60"/>
      <c r="ACQ19471" s="60"/>
      <c r="ACR19471" s="60"/>
      <c r="ACS19471" s="60"/>
      <c r="ACT19471" s="60"/>
      <c r="ACU19471" s="60"/>
      <c r="ACV19471" s="60"/>
      <c r="ACW19471" s="60"/>
      <c r="ACX19471" s="60"/>
      <c r="ACY19471" s="60">
        <v>6.0502832199388901E-3</v>
      </c>
      <c r="ACZ19471" s="60"/>
      <c r="ADA19471" s="60"/>
      <c r="ADB19471" s="60"/>
      <c r="ADC19471" s="60"/>
      <c r="ADD19471" s="60"/>
      <c r="ADE19471" s="60"/>
    </row>
    <row r="19472" spans="760:785" x14ac:dyDescent="0.25">
      <c r="ACF19472" s="60"/>
      <c r="ACG19472" s="60"/>
      <c r="ACH19472" s="60"/>
      <c r="ACI19472" s="60"/>
      <c r="ACJ19472" s="60"/>
      <c r="ACK19472" s="60"/>
      <c r="ACL19472" s="60"/>
      <c r="ACM19472" s="60"/>
      <c r="ACN19472" s="60"/>
      <c r="ACO19472" s="60"/>
      <c r="ACP19472" s="60"/>
      <c r="ACQ19472" s="60"/>
      <c r="ACR19472" s="60"/>
      <c r="ACS19472" s="60"/>
      <c r="ACT19472" s="60"/>
      <c r="ACU19472" s="60"/>
      <c r="ACV19472" s="60"/>
      <c r="ACW19472" s="60"/>
      <c r="ACX19472" s="60"/>
      <c r="ACY19472" s="60">
        <v>6.0502832199388901E-3</v>
      </c>
      <c r="ACZ19472" s="60"/>
      <c r="ADA19472" s="60"/>
      <c r="ADB19472" s="60"/>
      <c r="ADC19472" s="60"/>
      <c r="ADD19472" s="60"/>
      <c r="ADE19472" s="60"/>
    </row>
    <row r="19473" spans="760:785" x14ac:dyDescent="0.25">
      <c r="ACF19473" s="60"/>
      <c r="ACG19473" s="60"/>
      <c r="ACH19473" s="60"/>
      <c r="ACI19473" s="60"/>
      <c r="ACJ19473" s="60"/>
      <c r="ACK19473" s="60"/>
      <c r="ACL19473" s="60"/>
      <c r="ACM19473" s="60"/>
      <c r="ACN19473" s="60"/>
      <c r="ACO19473" s="60"/>
      <c r="ACP19473" s="60"/>
      <c r="ACQ19473" s="60"/>
      <c r="ACR19473" s="60"/>
      <c r="ACS19473" s="60"/>
      <c r="ACT19473" s="60"/>
      <c r="ACU19473" s="60"/>
      <c r="ACV19473" s="60"/>
      <c r="ACW19473" s="60"/>
      <c r="ACX19473" s="60"/>
      <c r="ACY19473" s="60">
        <v>5.9990484254305596E-3</v>
      </c>
      <c r="ACZ19473" s="60"/>
      <c r="ADA19473" s="60"/>
      <c r="ADB19473" s="60"/>
      <c r="ADC19473" s="60"/>
      <c r="ADD19473" s="60"/>
      <c r="ADE19473" s="60"/>
    </row>
    <row r="19474" spans="760:785" x14ac:dyDescent="0.25">
      <c r="ACF19474" s="60"/>
      <c r="ACG19474" s="60"/>
      <c r="ACH19474" s="60"/>
      <c r="ACI19474" s="60"/>
      <c r="ACJ19474" s="60"/>
      <c r="ACK19474" s="60"/>
      <c r="ACL19474" s="60"/>
      <c r="ACM19474" s="60"/>
      <c r="ACN19474" s="60"/>
      <c r="ACO19474" s="60"/>
      <c r="ACP19474" s="60"/>
      <c r="ACQ19474" s="60"/>
      <c r="ACR19474" s="60"/>
      <c r="ACS19474" s="60"/>
      <c r="ACT19474" s="60"/>
      <c r="ACU19474" s="60"/>
      <c r="ACV19474" s="60"/>
      <c r="ACW19474" s="60"/>
      <c r="ACX19474" s="60"/>
      <c r="ACY19474" s="60">
        <v>5.9990484254305596E-3</v>
      </c>
      <c r="ACZ19474" s="60"/>
      <c r="ADA19474" s="60"/>
      <c r="ADB19474" s="60"/>
      <c r="ADC19474" s="60"/>
      <c r="ADD19474" s="60"/>
      <c r="ADE19474" s="60"/>
    </row>
    <row r="19475" spans="760:785" x14ac:dyDescent="0.25">
      <c r="ACF19475" s="60"/>
      <c r="ACG19475" s="60"/>
      <c r="ACH19475" s="60"/>
      <c r="ACI19475" s="60"/>
      <c r="ACJ19475" s="60"/>
      <c r="ACK19475" s="60"/>
      <c r="ACL19475" s="60"/>
      <c r="ACM19475" s="60"/>
      <c r="ACN19475" s="60"/>
      <c r="ACO19475" s="60"/>
      <c r="ACP19475" s="60"/>
      <c r="ACQ19475" s="60"/>
      <c r="ACR19475" s="60"/>
      <c r="ACS19475" s="60"/>
      <c r="ACT19475" s="60"/>
      <c r="ACU19475" s="60"/>
      <c r="ACV19475" s="60"/>
      <c r="ACW19475" s="60"/>
      <c r="ACX19475" s="60"/>
      <c r="ACY19475" s="60">
        <v>5.9851540058213602E-3</v>
      </c>
      <c r="ACZ19475" s="60"/>
      <c r="ADA19475" s="60"/>
      <c r="ADB19475" s="60"/>
      <c r="ADC19475" s="60"/>
      <c r="ADD19475" s="60"/>
      <c r="ADE19475" s="60"/>
    </row>
    <row r="19476" spans="760:785" x14ac:dyDescent="0.25">
      <c r="ACF19476" s="60"/>
      <c r="ACG19476" s="60"/>
      <c r="ACH19476" s="60"/>
      <c r="ACI19476" s="60"/>
      <c r="ACJ19476" s="60"/>
      <c r="ACK19476" s="60"/>
      <c r="ACL19476" s="60"/>
      <c r="ACM19476" s="60"/>
      <c r="ACN19476" s="60"/>
      <c r="ACO19476" s="60"/>
      <c r="ACP19476" s="60"/>
      <c r="ACQ19476" s="60"/>
      <c r="ACR19476" s="60"/>
      <c r="ACS19476" s="60"/>
      <c r="ACT19476" s="60"/>
      <c r="ACU19476" s="60"/>
      <c r="ACV19476" s="60"/>
      <c r="ACW19476" s="60"/>
      <c r="ACX19476" s="60"/>
      <c r="ACY19476" s="60">
        <v>5.9851540058213602E-3</v>
      </c>
      <c r="ACZ19476" s="60"/>
      <c r="ADA19476" s="60"/>
      <c r="ADB19476" s="60"/>
      <c r="ADC19476" s="60"/>
      <c r="ADD19476" s="60"/>
      <c r="ADE19476" s="60"/>
    </row>
    <row r="19477" spans="760:785" x14ac:dyDescent="0.25">
      <c r="ACF19477" s="60"/>
      <c r="ACG19477" s="60"/>
      <c r="ACH19477" s="60"/>
      <c r="ACI19477" s="60"/>
      <c r="ACJ19477" s="60"/>
      <c r="ACK19477" s="60"/>
      <c r="ACL19477" s="60"/>
      <c r="ACM19477" s="60"/>
      <c r="ACN19477" s="60"/>
      <c r="ACO19477" s="60"/>
      <c r="ACP19477" s="60"/>
      <c r="ACQ19477" s="60"/>
      <c r="ACR19477" s="60"/>
      <c r="ACS19477" s="60"/>
      <c r="ACT19477" s="60"/>
      <c r="ACU19477" s="60"/>
      <c r="ACV19477" s="60"/>
      <c r="ACW19477" s="60"/>
      <c r="ACX19477" s="60"/>
      <c r="ACY19477" s="60">
        <v>5.9765151497499103E-3</v>
      </c>
      <c r="ACZ19477" s="60"/>
      <c r="ADA19477" s="60"/>
      <c r="ADB19477" s="60"/>
      <c r="ADC19477" s="60"/>
      <c r="ADD19477" s="60"/>
      <c r="ADE19477" s="60"/>
    </row>
    <row r="19478" spans="760:785" x14ac:dyDescent="0.25">
      <c r="ACF19478" s="60"/>
      <c r="ACG19478" s="60"/>
      <c r="ACH19478" s="60"/>
      <c r="ACI19478" s="60"/>
      <c r="ACJ19478" s="60"/>
      <c r="ACK19478" s="60"/>
      <c r="ACL19478" s="60"/>
      <c r="ACM19478" s="60"/>
      <c r="ACN19478" s="60"/>
      <c r="ACO19478" s="60"/>
      <c r="ACP19478" s="60"/>
      <c r="ACQ19478" s="60"/>
      <c r="ACR19478" s="60"/>
      <c r="ACS19478" s="60"/>
      <c r="ACT19478" s="60"/>
      <c r="ACU19478" s="60"/>
      <c r="ACV19478" s="60"/>
      <c r="ACW19478" s="60"/>
      <c r="ACX19478" s="60"/>
      <c r="ACY19478" s="60">
        <v>5.9765151497499103E-3</v>
      </c>
      <c r="ACZ19478" s="60"/>
      <c r="ADA19478" s="60"/>
      <c r="ADB19478" s="60"/>
      <c r="ADC19478" s="60"/>
      <c r="ADD19478" s="60"/>
      <c r="ADE19478" s="60"/>
    </row>
    <row r="19479" spans="760:785" x14ac:dyDescent="0.25">
      <c r="ACF19479" s="60"/>
      <c r="ACG19479" s="60"/>
      <c r="ACH19479" s="60"/>
      <c r="ACI19479" s="60"/>
      <c r="ACJ19479" s="60"/>
      <c r="ACK19479" s="60"/>
      <c r="ACL19479" s="60"/>
      <c r="ACM19479" s="60"/>
      <c r="ACN19479" s="60"/>
      <c r="ACO19479" s="60"/>
      <c r="ACP19479" s="60"/>
      <c r="ACQ19479" s="60"/>
      <c r="ACR19479" s="60"/>
      <c r="ACS19479" s="60"/>
      <c r="ACT19479" s="60"/>
      <c r="ACU19479" s="60"/>
      <c r="ACV19479" s="60"/>
      <c r="ACW19479" s="60"/>
      <c r="ACX19479" s="60"/>
      <c r="ACY19479" s="60">
        <v>5.9346900563174397E-3</v>
      </c>
      <c r="ACZ19479" s="60"/>
      <c r="ADA19479" s="60"/>
      <c r="ADB19479" s="60"/>
      <c r="ADC19479" s="60"/>
      <c r="ADD19479" s="60"/>
      <c r="ADE19479" s="60"/>
    </row>
    <row r="19480" spans="760:785" x14ac:dyDescent="0.25">
      <c r="ACF19480" s="60"/>
      <c r="ACG19480" s="60"/>
      <c r="ACH19480" s="60"/>
      <c r="ACI19480" s="60"/>
      <c r="ACJ19480" s="60"/>
      <c r="ACK19480" s="60"/>
      <c r="ACL19480" s="60"/>
      <c r="ACM19480" s="60"/>
      <c r="ACN19480" s="60"/>
      <c r="ACO19480" s="60"/>
      <c r="ACP19480" s="60"/>
      <c r="ACQ19480" s="60"/>
      <c r="ACR19480" s="60"/>
      <c r="ACS19480" s="60"/>
      <c r="ACT19480" s="60"/>
      <c r="ACU19480" s="60"/>
      <c r="ACV19480" s="60"/>
      <c r="ACW19480" s="60"/>
      <c r="ACX19480" s="60"/>
      <c r="ACY19480" s="60">
        <v>5.9346900563174397E-3</v>
      </c>
      <c r="ACZ19480" s="60"/>
      <c r="ADA19480" s="60"/>
      <c r="ADB19480" s="60"/>
      <c r="ADC19480" s="60"/>
      <c r="ADD19480" s="60"/>
      <c r="ADE19480" s="60"/>
    </row>
    <row r="19481" spans="760:785" x14ac:dyDescent="0.25">
      <c r="ACF19481" s="60"/>
      <c r="ACG19481" s="60"/>
      <c r="ACH19481" s="60"/>
      <c r="ACI19481" s="60"/>
      <c r="ACJ19481" s="60"/>
      <c r="ACK19481" s="60"/>
      <c r="ACL19481" s="60"/>
      <c r="ACM19481" s="60"/>
      <c r="ACN19481" s="60"/>
      <c r="ACO19481" s="60"/>
      <c r="ACP19481" s="60"/>
      <c r="ACQ19481" s="60"/>
      <c r="ACR19481" s="60"/>
      <c r="ACS19481" s="60"/>
      <c r="ACT19481" s="60"/>
      <c r="ACU19481" s="60"/>
      <c r="ACV19481" s="60"/>
      <c r="ACW19481" s="60"/>
      <c r="ACX19481" s="60"/>
      <c r="ACY19481" s="60">
        <v>5.9266269932388401E-3</v>
      </c>
      <c r="ACZ19481" s="60"/>
      <c r="ADA19481" s="60"/>
      <c r="ADB19481" s="60"/>
      <c r="ADC19481" s="60"/>
      <c r="ADD19481" s="60"/>
      <c r="ADE19481" s="60"/>
    </row>
    <row r="19482" spans="760:785" x14ac:dyDescent="0.25">
      <c r="ACF19482" s="60"/>
      <c r="ACG19482" s="60"/>
      <c r="ACH19482" s="60"/>
      <c r="ACI19482" s="60"/>
      <c r="ACJ19482" s="60"/>
      <c r="ACK19482" s="60"/>
      <c r="ACL19482" s="60"/>
      <c r="ACM19482" s="60"/>
      <c r="ACN19482" s="60"/>
      <c r="ACO19482" s="60"/>
      <c r="ACP19482" s="60"/>
      <c r="ACQ19482" s="60"/>
      <c r="ACR19482" s="60"/>
      <c r="ACS19482" s="60"/>
      <c r="ACT19482" s="60"/>
      <c r="ACU19482" s="60"/>
      <c r="ACV19482" s="60"/>
      <c r="ACW19482" s="60"/>
      <c r="ACX19482" s="60"/>
      <c r="ACY19482" s="60">
        <v>5.9266269932388401E-3</v>
      </c>
      <c r="ACZ19482" s="60"/>
      <c r="ADA19482" s="60"/>
      <c r="ADB19482" s="60"/>
      <c r="ADC19482" s="60"/>
      <c r="ADD19482" s="60"/>
      <c r="ADE19482" s="60"/>
    </row>
    <row r="19483" spans="760:785" x14ac:dyDescent="0.25">
      <c r="ACF19483" s="60"/>
      <c r="ACG19483" s="60"/>
      <c r="ACH19483" s="60"/>
      <c r="ACI19483" s="60"/>
      <c r="ACJ19483" s="60"/>
      <c r="ACK19483" s="60"/>
      <c r="ACL19483" s="60"/>
      <c r="ACM19483" s="60"/>
      <c r="ACN19483" s="60"/>
      <c r="ACO19483" s="60"/>
      <c r="ACP19483" s="60"/>
      <c r="ACQ19483" s="60"/>
      <c r="ACR19483" s="60"/>
      <c r="ACS19483" s="60"/>
      <c r="ACT19483" s="60"/>
      <c r="ACU19483" s="60"/>
      <c r="ACV19483" s="60"/>
      <c r="ACW19483" s="60"/>
      <c r="ACX19483" s="60"/>
      <c r="ACY19483" s="60">
        <v>5.8799513168645004E-3</v>
      </c>
      <c r="ACZ19483" s="60"/>
      <c r="ADA19483" s="60"/>
      <c r="ADB19483" s="60"/>
      <c r="ADC19483" s="60"/>
      <c r="ADD19483" s="60"/>
      <c r="ADE19483" s="60"/>
    </row>
    <row r="19484" spans="760:785" x14ac:dyDescent="0.25">
      <c r="ACF19484" s="60"/>
      <c r="ACG19484" s="60"/>
      <c r="ACH19484" s="60"/>
      <c r="ACI19484" s="60"/>
      <c r="ACJ19484" s="60"/>
      <c r="ACK19484" s="60"/>
      <c r="ACL19484" s="60"/>
      <c r="ACM19484" s="60"/>
      <c r="ACN19484" s="60"/>
      <c r="ACO19484" s="60"/>
      <c r="ACP19484" s="60"/>
      <c r="ACQ19484" s="60"/>
      <c r="ACR19484" s="60"/>
      <c r="ACS19484" s="60"/>
      <c r="ACT19484" s="60"/>
      <c r="ACU19484" s="60"/>
      <c r="ACV19484" s="60"/>
      <c r="ACW19484" s="60"/>
      <c r="ACX19484" s="60"/>
      <c r="ACY19484" s="60">
        <v>5.8799513168645004E-3</v>
      </c>
      <c r="ACZ19484" s="60"/>
      <c r="ADA19484" s="60"/>
      <c r="ADB19484" s="60"/>
      <c r="ADC19484" s="60"/>
      <c r="ADD19484" s="60"/>
      <c r="ADE19484" s="60"/>
    </row>
    <row r="19485" spans="760:785" x14ac:dyDescent="0.25">
      <c r="ACF19485" s="60"/>
      <c r="ACG19485" s="60"/>
      <c r="ACH19485" s="60"/>
      <c r="ACI19485" s="60"/>
      <c r="ACJ19485" s="60"/>
      <c r="ACK19485" s="60"/>
      <c r="ACL19485" s="60"/>
      <c r="ACM19485" s="60"/>
      <c r="ACN19485" s="60"/>
      <c r="ACO19485" s="60"/>
      <c r="ACP19485" s="60"/>
      <c r="ACQ19485" s="60"/>
      <c r="ACR19485" s="60"/>
      <c r="ACS19485" s="60"/>
      <c r="ACT19485" s="60"/>
      <c r="ACU19485" s="60"/>
      <c r="ACV19485" s="60"/>
      <c r="ACW19485" s="60"/>
      <c r="ACX19485" s="60"/>
      <c r="ACY19485" s="60">
        <v>5.8565799503529298E-3</v>
      </c>
      <c r="ACZ19485" s="60"/>
      <c r="ADA19485" s="60"/>
      <c r="ADB19485" s="60"/>
      <c r="ADC19485" s="60"/>
      <c r="ADD19485" s="60"/>
      <c r="ADE19485" s="60"/>
    </row>
    <row r="19486" spans="760:785" x14ac:dyDescent="0.25">
      <c r="ACF19486" s="60"/>
      <c r="ACG19486" s="60"/>
      <c r="ACH19486" s="60"/>
      <c r="ACI19486" s="60"/>
      <c r="ACJ19486" s="60"/>
      <c r="ACK19486" s="60"/>
      <c r="ACL19486" s="60"/>
      <c r="ACM19486" s="60"/>
      <c r="ACN19486" s="60"/>
      <c r="ACO19486" s="60"/>
      <c r="ACP19486" s="60"/>
      <c r="ACQ19486" s="60"/>
      <c r="ACR19486" s="60"/>
      <c r="ACS19486" s="60"/>
      <c r="ACT19486" s="60"/>
      <c r="ACU19486" s="60"/>
      <c r="ACV19486" s="60"/>
      <c r="ACW19486" s="60"/>
      <c r="ACX19486" s="60"/>
      <c r="ACY19486" s="60">
        <v>5.8565799503529298E-3</v>
      </c>
      <c r="ACZ19486" s="60"/>
      <c r="ADA19486" s="60"/>
      <c r="ADB19486" s="60"/>
      <c r="ADC19486" s="60"/>
      <c r="ADD19486" s="60"/>
      <c r="ADE19486" s="60"/>
    </row>
    <row r="19487" spans="760:785" x14ac:dyDescent="0.25">
      <c r="ACF19487" s="60"/>
      <c r="ACG19487" s="60"/>
      <c r="ACH19487" s="60"/>
      <c r="ACI19487" s="60"/>
      <c r="ACJ19487" s="60"/>
      <c r="ACK19487" s="60"/>
      <c r="ACL19487" s="60"/>
      <c r="ACM19487" s="60"/>
      <c r="ACN19487" s="60"/>
      <c r="ACO19487" s="60"/>
      <c r="ACP19487" s="60"/>
      <c r="ACQ19487" s="60"/>
      <c r="ACR19487" s="60"/>
      <c r="ACS19487" s="60"/>
      <c r="ACT19487" s="60"/>
      <c r="ACU19487" s="60"/>
      <c r="ACV19487" s="60"/>
      <c r="ACW19487" s="60"/>
      <c r="ACX19487" s="60"/>
      <c r="ACY19487" s="60">
        <v>5.78210664699365E-3</v>
      </c>
      <c r="ACZ19487" s="60"/>
      <c r="ADA19487" s="60"/>
      <c r="ADB19487" s="60"/>
      <c r="ADC19487" s="60"/>
      <c r="ADD19487" s="60"/>
      <c r="ADE19487" s="60"/>
    </row>
    <row r="19488" spans="760:785" x14ac:dyDescent="0.25">
      <c r="ACF19488" s="60"/>
      <c r="ACG19488" s="60"/>
      <c r="ACH19488" s="60"/>
      <c r="ACI19488" s="60"/>
      <c r="ACJ19488" s="60"/>
      <c r="ACK19488" s="60"/>
      <c r="ACL19488" s="60"/>
      <c r="ACM19488" s="60"/>
      <c r="ACN19488" s="60"/>
      <c r="ACO19488" s="60"/>
      <c r="ACP19488" s="60"/>
      <c r="ACQ19488" s="60"/>
      <c r="ACR19488" s="60"/>
      <c r="ACS19488" s="60"/>
      <c r="ACT19488" s="60"/>
      <c r="ACU19488" s="60"/>
      <c r="ACV19488" s="60"/>
      <c r="ACW19488" s="60"/>
      <c r="ACX19488" s="60"/>
      <c r="ACY19488" s="60">
        <v>5.78210664699365E-3</v>
      </c>
      <c r="ACZ19488" s="60"/>
      <c r="ADA19488" s="60"/>
      <c r="ADB19488" s="60"/>
      <c r="ADC19488" s="60"/>
      <c r="ADD19488" s="60"/>
      <c r="ADE19488" s="60"/>
    </row>
    <row r="19489" spans="760:785" x14ac:dyDescent="0.25">
      <c r="ACF19489" s="60"/>
      <c r="ACG19489" s="60"/>
      <c r="ACH19489" s="60"/>
      <c r="ACI19489" s="60"/>
      <c r="ACJ19489" s="60"/>
      <c r="ACK19489" s="60"/>
      <c r="ACL19489" s="60"/>
      <c r="ACM19489" s="60"/>
      <c r="ACN19489" s="60"/>
      <c r="ACO19489" s="60"/>
      <c r="ACP19489" s="60"/>
      <c r="ACQ19489" s="60"/>
      <c r="ACR19489" s="60"/>
      <c r="ACS19489" s="60"/>
      <c r="ACT19489" s="60"/>
      <c r="ACU19489" s="60"/>
      <c r="ACV19489" s="60"/>
      <c r="ACW19489" s="60"/>
      <c r="ACX19489" s="60"/>
      <c r="ACY19489" s="60">
        <v>5.6522358928561703E-3</v>
      </c>
      <c r="ACZ19489" s="60"/>
      <c r="ADA19489" s="60"/>
      <c r="ADB19489" s="60"/>
      <c r="ADC19489" s="60"/>
      <c r="ADD19489" s="60"/>
      <c r="ADE19489" s="60"/>
    </row>
    <row r="19490" spans="760:785" x14ac:dyDescent="0.25">
      <c r="ACF19490" s="60"/>
      <c r="ACG19490" s="60"/>
      <c r="ACH19490" s="60"/>
      <c r="ACI19490" s="60"/>
      <c r="ACJ19490" s="60"/>
      <c r="ACK19490" s="60"/>
      <c r="ACL19490" s="60"/>
      <c r="ACM19490" s="60"/>
      <c r="ACN19490" s="60"/>
      <c r="ACO19490" s="60"/>
      <c r="ACP19490" s="60"/>
      <c r="ACQ19490" s="60"/>
      <c r="ACR19490" s="60"/>
      <c r="ACS19490" s="60"/>
      <c r="ACT19490" s="60"/>
      <c r="ACU19490" s="60"/>
      <c r="ACV19490" s="60"/>
      <c r="ACW19490" s="60"/>
      <c r="ACX19490" s="60"/>
      <c r="ACY19490" s="60">
        <v>5.6522358928561703E-3</v>
      </c>
      <c r="ACZ19490" s="60"/>
      <c r="ADA19490" s="60"/>
      <c r="ADB19490" s="60"/>
      <c r="ADC19490" s="60"/>
      <c r="ADD19490" s="60"/>
      <c r="ADE19490" s="60"/>
    </row>
    <row r="19491" spans="760:785" x14ac:dyDescent="0.25">
      <c r="ACF19491" s="60"/>
      <c r="ACG19491" s="60"/>
      <c r="ACH19491" s="60"/>
      <c r="ACI19491" s="60"/>
      <c r="ACJ19491" s="60"/>
      <c r="ACK19491" s="60"/>
      <c r="ACL19491" s="60"/>
      <c r="ACM19491" s="60"/>
      <c r="ACN19491" s="60"/>
      <c r="ACO19491" s="60"/>
      <c r="ACP19491" s="60"/>
      <c r="ACQ19491" s="60"/>
      <c r="ACR19491" s="60"/>
      <c r="ACS19491" s="60"/>
      <c r="ACT19491" s="60"/>
      <c r="ACU19491" s="60"/>
      <c r="ACV19491" s="60"/>
      <c r="ACW19491" s="60"/>
      <c r="ACX19491" s="60"/>
      <c r="ACY19491" s="60">
        <v>5.5535755529965E-3</v>
      </c>
      <c r="ACZ19491" s="60"/>
      <c r="ADA19491" s="60"/>
      <c r="ADB19491" s="60"/>
      <c r="ADC19491" s="60"/>
      <c r="ADD19491" s="60"/>
      <c r="ADE19491" s="60"/>
    </row>
    <row r="19492" spans="760:785" x14ac:dyDescent="0.25">
      <c r="ACF19492" s="60"/>
      <c r="ACG19492" s="60"/>
      <c r="ACH19492" s="60"/>
      <c r="ACI19492" s="60"/>
      <c r="ACJ19492" s="60"/>
      <c r="ACK19492" s="60"/>
      <c r="ACL19492" s="60"/>
      <c r="ACM19492" s="60"/>
      <c r="ACN19492" s="60"/>
      <c r="ACO19492" s="60"/>
      <c r="ACP19492" s="60"/>
      <c r="ACQ19492" s="60"/>
      <c r="ACR19492" s="60"/>
      <c r="ACS19492" s="60"/>
      <c r="ACT19492" s="60"/>
      <c r="ACU19492" s="60"/>
      <c r="ACV19492" s="60"/>
      <c r="ACW19492" s="60"/>
      <c r="ACX19492" s="60"/>
      <c r="ACY19492" s="60">
        <v>5.5535755529965E-3</v>
      </c>
      <c r="ACZ19492" s="60"/>
      <c r="ADA19492" s="60"/>
      <c r="ADB19492" s="60"/>
      <c r="ADC19492" s="60"/>
      <c r="ADD19492" s="60"/>
      <c r="ADE19492" s="60"/>
    </row>
    <row r="19493" spans="760:785" x14ac:dyDescent="0.25">
      <c r="ACF19493" s="60"/>
      <c r="ACG19493" s="60"/>
      <c r="ACH19493" s="60"/>
      <c r="ACI19493" s="60"/>
      <c r="ACJ19493" s="60"/>
      <c r="ACK19493" s="60"/>
      <c r="ACL19493" s="60"/>
      <c r="ACM19493" s="60"/>
      <c r="ACN19493" s="60"/>
      <c r="ACO19493" s="60"/>
      <c r="ACP19493" s="60"/>
      <c r="ACQ19493" s="60"/>
      <c r="ACR19493" s="60"/>
      <c r="ACS19493" s="60"/>
      <c r="ACT19493" s="60"/>
      <c r="ACU19493" s="60"/>
      <c r="ACV19493" s="60"/>
      <c r="ACW19493" s="60"/>
      <c r="ACX19493" s="60"/>
      <c r="ACY19493" s="60">
        <v>5.5495540359972598E-3</v>
      </c>
      <c r="ACZ19493" s="60"/>
      <c r="ADA19493" s="60"/>
      <c r="ADB19493" s="60"/>
      <c r="ADC19493" s="60"/>
      <c r="ADD19493" s="60"/>
      <c r="ADE19493" s="60"/>
    </row>
    <row r="19494" spans="760:785" x14ac:dyDescent="0.25">
      <c r="ACF19494" s="60"/>
      <c r="ACG19494" s="60"/>
      <c r="ACH19494" s="60"/>
      <c r="ACI19494" s="60"/>
      <c r="ACJ19494" s="60"/>
      <c r="ACK19494" s="60"/>
      <c r="ACL19494" s="60"/>
      <c r="ACM19494" s="60"/>
      <c r="ACN19494" s="60"/>
      <c r="ACO19494" s="60"/>
      <c r="ACP19494" s="60"/>
      <c r="ACQ19494" s="60"/>
      <c r="ACR19494" s="60"/>
      <c r="ACS19494" s="60"/>
      <c r="ACT19494" s="60"/>
      <c r="ACU19494" s="60"/>
      <c r="ACV19494" s="60"/>
      <c r="ACW19494" s="60"/>
      <c r="ACX19494" s="60"/>
      <c r="ACY19494" s="60">
        <v>5.5495540359972598E-3</v>
      </c>
      <c r="ACZ19494" s="60"/>
      <c r="ADA19494" s="60"/>
      <c r="ADB19494" s="60"/>
      <c r="ADC19494" s="60"/>
      <c r="ADD19494" s="60"/>
      <c r="ADE19494" s="60"/>
    </row>
    <row r="19495" spans="760:785" x14ac:dyDescent="0.25">
      <c r="ACF19495" s="60"/>
      <c r="ACG19495" s="60"/>
      <c r="ACH19495" s="60"/>
      <c r="ACI19495" s="60"/>
      <c r="ACJ19495" s="60"/>
      <c r="ACK19495" s="60"/>
      <c r="ACL19495" s="60"/>
      <c r="ACM19495" s="60"/>
      <c r="ACN19495" s="60"/>
      <c r="ACO19495" s="60"/>
      <c r="ACP19495" s="60"/>
      <c r="ACQ19495" s="60"/>
      <c r="ACR19495" s="60"/>
      <c r="ACS19495" s="60"/>
      <c r="ACT19495" s="60"/>
      <c r="ACU19495" s="60"/>
      <c r="ACV19495" s="60"/>
      <c r="ACW19495" s="60"/>
      <c r="ACX19495" s="60"/>
      <c r="ACY19495" s="60">
        <v>5.4712954453943604E-3</v>
      </c>
      <c r="ACZ19495" s="60"/>
      <c r="ADA19495" s="60"/>
      <c r="ADB19495" s="60"/>
      <c r="ADC19495" s="60"/>
      <c r="ADD19495" s="60"/>
      <c r="ADE19495" s="60"/>
    </row>
    <row r="19496" spans="760:785" x14ac:dyDescent="0.25">
      <c r="ACF19496" s="60"/>
      <c r="ACG19496" s="60"/>
      <c r="ACH19496" s="60"/>
      <c r="ACI19496" s="60"/>
      <c r="ACJ19496" s="60"/>
      <c r="ACK19496" s="60"/>
      <c r="ACL19496" s="60"/>
      <c r="ACM19496" s="60"/>
      <c r="ACN19496" s="60"/>
      <c r="ACO19496" s="60"/>
      <c r="ACP19496" s="60"/>
      <c r="ACQ19496" s="60"/>
      <c r="ACR19496" s="60"/>
      <c r="ACS19496" s="60"/>
      <c r="ACT19496" s="60"/>
      <c r="ACU19496" s="60"/>
      <c r="ACV19496" s="60"/>
      <c r="ACW19496" s="60"/>
      <c r="ACX19496" s="60"/>
      <c r="ACY19496" s="60">
        <v>5.4712954453943604E-3</v>
      </c>
      <c r="ACZ19496" s="60"/>
      <c r="ADA19496" s="60"/>
      <c r="ADB19496" s="60"/>
      <c r="ADC19496" s="60"/>
      <c r="ADD19496" s="60"/>
      <c r="ADE19496" s="60"/>
    </row>
    <row r="19497" spans="760:785" x14ac:dyDescent="0.25">
      <c r="ACF19497" s="60"/>
      <c r="ACG19497" s="60"/>
      <c r="ACH19497" s="60"/>
      <c r="ACI19497" s="60"/>
      <c r="ACJ19497" s="60"/>
      <c r="ACK19497" s="60"/>
      <c r="ACL19497" s="60"/>
      <c r="ACM19497" s="60"/>
      <c r="ACN19497" s="60"/>
      <c r="ACO19497" s="60"/>
      <c r="ACP19497" s="60"/>
      <c r="ACQ19497" s="60"/>
      <c r="ACR19497" s="60"/>
      <c r="ACS19497" s="60"/>
      <c r="ACT19497" s="60"/>
      <c r="ACU19497" s="60"/>
      <c r="ACV19497" s="60"/>
      <c r="ACW19497" s="60"/>
      <c r="ACX19497" s="60"/>
      <c r="ACY19497" s="60">
        <v>5.4629008699407997E-3</v>
      </c>
      <c r="ACZ19497" s="60"/>
      <c r="ADA19497" s="60"/>
      <c r="ADB19497" s="60"/>
      <c r="ADC19497" s="60"/>
      <c r="ADD19497" s="60"/>
      <c r="ADE19497" s="60"/>
    </row>
    <row r="19498" spans="760:785" x14ac:dyDescent="0.25">
      <c r="ACF19498" s="60"/>
      <c r="ACG19498" s="60"/>
      <c r="ACH19498" s="60"/>
      <c r="ACI19498" s="60"/>
      <c r="ACJ19498" s="60"/>
      <c r="ACK19498" s="60"/>
      <c r="ACL19498" s="60"/>
      <c r="ACM19498" s="60"/>
      <c r="ACN19498" s="60"/>
      <c r="ACO19498" s="60"/>
      <c r="ACP19498" s="60"/>
      <c r="ACQ19498" s="60"/>
      <c r="ACR19498" s="60"/>
      <c r="ACS19498" s="60"/>
      <c r="ACT19498" s="60"/>
      <c r="ACU19498" s="60"/>
      <c r="ACV19498" s="60"/>
      <c r="ACW19498" s="60"/>
      <c r="ACX19498" s="60"/>
      <c r="ACY19498" s="60">
        <v>5.4629008699407997E-3</v>
      </c>
      <c r="ACZ19498" s="60"/>
      <c r="ADA19498" s="60"/>
      <c r="ADB19498" s="60"/>
      <c r="ADC19498" s="60"/>
      <c r="ADD19498" s="60"/>
      <c r="ADE19498" s="60"/>
    </row>
    <row r="19499" spans="760:785" x14ac:dyDescent="0.25">
      <c r="ACF19499" s="60"/>
      <c r="ACG19499" s="60"/>
      <c r="ACH19499" s="60"/>
      <c r="ACI19499" s="60"/>
      <c r="ACJ19499" s="60"/>
      <c r="ACK19499" s="60"/>
      <c r="ACL19499" s="60"/>
      <c r="ACM19499" s="60"/>
      <c r="ACN19499" s="60"/>
      <c r="ACO19499" s="60"/>
      <c r="ACP19499" s="60"/>
      <c r="ACQ19499" s="60"/>
      <c r="ACR19499" s="60"/>
      <c r="ACS19499" s="60"/>
      <c r="ACT19499" s="60"/>
      <c r="ACU19499" s="60"/>
      <c r="ACV19499" s="60"/>
      <c r="ACW19499" s="60"/>
      <c r="ACX19499" s="60"/>
      <c r="ACY19499" s="60">
        <v>5.4284021619746296E-3</v>
      </c>
      <c r="ACZ19499" s="60"/>
      <c r="ADA19499" s="60"/>
      <c r="ADB19499" s="60"/>
      <c r="ADC19499" s="60"/>
      <c r="ADD19499" s="60"/>
      <c r="ADE19499" s="60"/>
    </row>
    <row r="19500" spans="760:785" x14ac:dyDescent="0.25">
      <c r="ACF19500" s="60"/>
      <c r="ACG19500" s="60"/>
      <c r="ACH19500" s="60"/>
      <c r="ACI19500" s="60"/>
      <c r="ACJ19500" s="60"/>
      <c r="ACK19500" s="60"/>
      <c r="ACL19500" s="60"/>
      <c r="ACM19500" s="60"/>
      <c r="ACN19500" s="60"/>
      <c r="ACO19500" s="60"/>
      <c r="ACP19500" s="60"/>
      <c r="ACQ19500" s="60"/>
      <c r="ACR19500" s="60"/>
      <c r="ACS19500" s="60"/>
      <c r="ACT19500" s="60"/>
      <c r="ACU19500" s="60"/>
      <c r="ACV19500" s="60"/>
      <c r="ACW19500" s="60"/>
      <c r="ACX19500" s="60"/>
      <c r="ACY19500" s="60">
        <v>5.4284021619746296E-3</v>
      </c>
      <c r="ACZ19500" s="60"/>
      <c r="ADA19500" s="60"/>
      <c r="ADB19500" s="60"/>
      <c r="ADC19500" s="60"/>
      <c r="ADD19500" s="60"/>
      <c r="ADE19500" s="60"/>
    </row>
    <row r="19501" spans="760:785" x14ac:dyDescent="0.25">
      <c r="ACF19501" s="60"/>
      <c r="ACG19501" s="60"/>
      <c r="ACH19501" s="60"/>
      <c r="ACI19501" s="60"/>
      <c r="ACJ19501" s="60"/>
      <c r="ACK19501" s="60"/>
      <c r="ACL19501" s="60"/>
      <c r="ACM19501" s="60"/>
      <c r="ACN19501" s="60"/>
      <c r="ACO19501" s="60"/>
      <c r="ACP19501" s="60"/>
      <c r="ACQ19501" s="60"/>
      <c r="ACR19501" s="60"/>
      <c r="ACS19501" s="60"/>
      <c r="ACT19501" s="60"/>
      <c r="ACU19501" s="60"/>
      <c r="ACV19501" s="60"/>
      <c r="ACW19501" s="60"/>
      <c r="ACX19501" s="60"/>
      <c r="ACY19501" s="60">
        <v>5.4080449366546704E-3</v>
      </c>
      <c r="ACZ19501" s="60"/>
      <c r="ADA19501" s="60"/>
      <c r="ADB19501" s="60"/>
      <c r="ADC19501" s="60"/>
      <c r="ADD19501" s="60"/>
      <c r="ADE19501" s="60"/>
    </row>
    <row r="19502" spans="760:785" x14ac:dyDescent="0.25">
      <c r="ACF19502" s="60"/>
      <c r="ACG19502" s="60"/>
      <c r="ACH19502" s="60"/>
      <c r="ACI19502" s="60"/>
      <c r="ACJ19502" s="60"/>
      <c r="ACK19502" s="60"/>
      <c r="ACL19502" s="60"/>
      <c r="ACM19502" s="60"/>
      <c r="ACN19502" s="60"/>
      <c r="ACO19502" s="60"/>
      <c r="ACP19502" s="60"/>
      <c r="ACQ19502" s="60"/>
      <c r="ACR19502" s="60"/>
      <c r="ACS19502" s="60"/>
      <c r="ACT19502" s="60"/>
      <c r="ACU19502" s="60"/>
      <c r="ACV19502" s="60"/>
      <c r="ACW19502" s="60"/>
      <c r="ACX19502" s="60"/>
      <c r="ACY19502" s="60">
        <v>5.4080449366546704E-3</v>
      </c>
      <c r="ACZ19502" s="60"/>
      <c r="ADA19502" s="60"/>
      <c r="ADB19502" s="60"/>
      <c r="ADC19502" s="60"/>
      <c r="ADD19502" s="60"/>
      <c r="ADE19502" s="60"/>
    </row>
    <row r="19503" spans="760:785" x14ac:dyDescent="0.25">
      <c r="ACF19503" s="60"/>
      <c r="ACG19503" s="60"/>
      <c r="ACH19503" s="60"/>
      <c r="ACI19503" s="60"/>
      <c r="ACJ19503" s="60"/>
      <c r="ACK19503" s="60"/>
      <c r="ACL19503" s="60"/>
      <c r="ACM19503" s="60"/>
      <c r="ACN19503" s="60"/>
      <c r="ACO19503" s="60"/>
      <c r="ACP19503" s="60"/>
      <c r="ACQ19503" s="60"/>
      <c r="ACR19503" s="60"/>
      <c r="ACS19503" s="60"/>
      <c r="ACT19503" s="60"/>
      <c r="ACU19503" s="60"/>
      <c r="ACV19503" s="60"/>
      <c r="ACW19503" s="60"/>
      <c r="ACX19503" s="60"/>
      <c r="ACY19503" s="60">
        <v>5.3949764409445102E-3</v>
      </c>
      <c r="ACZ19503" s="60"/>
      <c r="ADA19503" s="60"/>
      <c r="ADB19503" s="60"/>
      <c r="ADC19503" s="60"/>
      <c r="ADD19503" s="60"/>
      <c r="ADE19503" s="60"/>
    </row>
    <row r="19504" spans="760:785" x14ac:dyDescent="0.25">
      <c r="ACF19504" s="60"/>
      <c r="ACG19504" s="60"/>
      <c r="ACH19504" s="60"/>
      <c r="ACI19504" s="60"/>
      <c r="ACJ19504" s="60"/>
      <c r="ACK19504" s="60"/>
      <c r="ACL19504" s="60"/>
      <c r="ACM19504" s="60"/>
      <c r="ACN19504" s="60"/>
      <c r="ACO19504" s="60"/>
      <c r="ACP19504" s="60"/>
      <c r="ACQ19504" s="60"/>
      <c r="ACR19504" s="60"/>
      <c r="ACS19504" s="60"/>
      <c r="ACT19504" s="60"/>
      <c r="ACU19504" s="60"/>
      <c r="ACV19504" s="60"/>
      <c r="ACW19504" s="60"/>
      <c r="ACX19504" s="60"/>
      <c r="ACY19504" s="60">
        <v>5.3949764409445102E-3</v>
      </c>
      <c r="ACZ19504" s="60"/>
      <c r="ADA19504" s="60"/>
      <c r="ADB19504" s="60"/>
      <c r="ADC19504" s="60"/>
      <c r="ADD19504" s="60"/>
      <c r="ADE19504" s="60"/>
    </row>
    <row r="19505" spans="760:785" x14ac:dyDescent="0.25">
      <c r="ACF19505" s="60"/>
      <c r="ACG19505" s="60"/>
      <c r="ACH19505" s="60"/>
      <c r="ACI19505" s="60"/>
      <c r="ACJ19505" s="60"/>
      <c r="ACK19505" s="60"/>
      <c r="ACL19505" s="60"/>
      <c r="ACM19505" s="60"/>
      <c r="ACN19505" s="60"/>
      <c r="ACO19505" s="60"/>
      <c r="ACP19505" s="60"/>
      <c r="ACQ19505" s="60"/>
      <c r="ACR19505" s="60"/>
      <c r="ACS19505" s="60"/>
      <c r="ACT19505" s="60"/>
      <c r="ACU19505" s="60"/>
      <c r="ACV19505" s="60"/>
      <c r="ACW19505" s="60"/>
      <c r="ACX19505" s="60"/>
      <c r="ACY19505" s="60">
        <v>5.3700810445150701E-3</v>
      </c>
      <c r="ACZ19505" s="60"/>
      <c r="ADA19505" s="60"/>
      <c r="ADB19505" s="60"/>
      <c r="ADC19505" s="60"/>
      <c r="ADD19505" s="60"/>
      <c r="ADE19505" s="60"/>
    </row>
    <row r="19506" spans="760:785" x14ac:dyDescent="0.25">
      <c r="ACF19506" s="60"/>
      <c r="ACG19506" s="60"/>
      <c r="ACH19506" s="60"/>
      <c r="ACI19506" s="60"/>
      <c r="ACJ19506" s="60"/>
      <c r="ACK19506" s="60"/>
      <c r="ACL19506" s="60"/>
      <c r="ACM19506" s="60"/>
      <c r="ACN19506" s="60"/>
      <c r="ACO19506" s="60"/>
      <c r="ACP19506" s="60"/>
      <c r="ACQ19506" s="60"/>
      <c r="ACR19506" s="60"/>
      <c r="ACS19506" s="60"/>
      <c r="ACT19506" s="60"/>
      <c r="ACU19506" s="60"/>
      <c r="ACV19506" s="60"/>
      <c r="ACW19506" s="60"/>
      <c r="ACX19506" s="60"/>
      <c r="ACY19506" s="60">
        <v>5.3700810445150701E-3</v>
      </c>
      <c r="ACZ19506" s="60"/>
      <c r="ADA19506" s="60"/>
      <c r="ADB19506" s="60"/>
      <c r="ADC19506" s="60"/>
      <c r="ADD19506" s="60"/>
      <c r="ADE19506" s="60"/>
    </row>
    <row r="19507" spans="760:785" x14ac:dyDescent="0.25">
      <c r="ACF19507" s="60"/>
      <c r="ACG19507" s="60"/>
      <c r="ACH19507" s="60"/>
      <c r="ACI19507" s="60"/>
      <c r="ACJ19507" s="60"/>
      <c r="ACK19507" s="60"/>
      <c r="ACL19507" s="60"/>
      <c r="ACM19507" s="60"/>
      <c r="ACN19507" s="60"/>
      <c r="ACO19507" s="60"/>
      <c r="ACP19507" s="60"/>
      <c r="ACQ19507" s="60"/>
      <c r="ACR19507" s="60"/>
      <c r="ACS19507" s="60"/>
      <c r="ACT19507" s="60"/>
      <c r="ACU19507" s="60"/>
      <c r="ACV19507" s="60"/>
      <c r="ACW19507" s="60"/>
      <c r="ACX19507" s="60"/>
      <c r="ACY19507" s="60">
        <v>5.3352341951051997E-3</v>
      </c>
      <c r="ACZ19507" s="60"/>
      <c r="ADA19507" s="60"/>
      <c r="ADB19507" s="60"/>
      <c r="ADC19507" s="60"/>
      <c r="ADD19507" s="60"/>
      <c r="ADE19507" s="60"/>
    </row>
    <row r="19508" spans="760:785" x14ac:dyDescent="0.25">
      <c r="ACF19508" s="60"/>
      <c r="ACG19508" s="60"/>
      <c r="ACH19508" s="60"/>
      <c r="ACI19508" s="60"/>
      <c r="ACJ19508" s="60"/>
      <c r="ACK19508" s="60"/>
      <c r="ACL19508" s="60"/>
      <c r="ACM19508" s="60"/>
      <c r="ACN19508" s="60"/>
      <c r="ACO19508" s="60"/>
      <c r="ACP19508" s="60"/>
      <c r="ACQ19508" s="60"/>
      <c r="ACR19508" s="60"/>
      <c r="ACS19508" s="60"/>
      <c r="ACT19508" s="60"/>
      <c r="ACU19508" s="60"/>
      <c r="ACV19508" s="60"/>
      <c r="ACW19508" s="60"/>
      <c r="ACX19508" s="60"/>
      <c r="ACY19508" s="60">
        <v>5.3352341951051997E-3</v>
      </c>
      <c r="ACZ19508" s="60"/>
      <c r="ADA19508" s="60"/>
      <c r="ADB19508" s="60"/>
      <c r="ADC19508" s="60"/>
      <c r="ADD19508" s="60"/>
      <c r="ADE19508" s="60"/>
    </row>
    <row r="19509" spans="760:785" x14ac:dyDescent="0.25">
      <c r="ACF19509" s="60"/>
      <c r="ACG19509" s="60"/>
      <c r="ACH19509" s="60"/>
      <c r="ACI19509" s="60"/>
      <c r="ACJ19509" s="60"/>
      <c r="ACK19509" s="60"/>
      <c r="ACL19509" s="60"/>
      <c r="ACM19509" s="60"/>
      <c r="ACN19509" s="60"/>
      <c r="ACO19509" s="60"/>
      <c r="ACP19509" s="60"/>
      <c r="ACQ19509" s="60"/>
      <c r="ACR19509" s="60"/>
      <c r="ACS19509" s="60"/>
      <c r="ACT19509" s="60"/>
      <c r="ACU19509" s="60"/>
      <c r="ACV19509" s="60"/>
      <c r="ACW19509" s="60"/>
      <c r="ACX19509" s="60"/>
      <c r="ACY19509" s="60">
        <v>5.3128273672514601E-3</v>
      </c>
      <c r="ACZ19509" s="60"/>
      <c r="ADA19509" s="60"/>
      <c r="ADB19509" s="60"/>
      <c r="ADC19509" s="60"/>
      <c r="ADD19509" s="60"/>
      <c r="ADE19509" s="60"/>
    </row>
    <row r="19510" spans="760:785" x14ac:dyDescent="0.25">
      <c r="ACF19510" s="60"/>
      <c r="ACG19510" s="60"/>
      <c r="ACH19510" s="60"/>
      <c r="ACI19510" s="60"/>
      <c r="ACJ19510" s="60"/>
      <c r="ACK19510" s="60"/>
      <c r="ACL19510" s="60"/>
      <c r="ACM19510" s="60"/>
      <c r="ACN19510" s="60"/>
      <c r="ACO19510" s="60"/>
      <c r="ACP19510" s="60"/>
      <c r="ACQ19510" s="60"/>
      <c r="ACR19510" s="60"/>
      <c r="ACS19510" s="60"/>
      <c r="ACT19510" s="60"/>
      <c r="ACU19510" s="60"/>
      <c r="ACV19510" s="60"/>
      <c r="ACW19510" s="60"/>
      <c r="ACX19510" s="60"/>
      <c r="ACY19510" s="60">
        <v>5.3128273672514601E-3</v>
      </c>
      <c r="ACZ19510" s="60"/>
      <c r="ADA19510" s="60"/>
      <c r="ADB19510" s="60"/>
      <c r="ADC19510" s="60"/>
      <c r="ADD19510" s="60"/>
      <c r="ADE19510" s="60"/>
    </row>
    <row r="19511" spans="760:785" x14ac:dyDescent="0.25">
      <c r="ACF19511" s="60"/>
      <c r="ACG19511" s="60"/>
      <c r="ACH19511" s="60"/>
      <c r="ACI19511" s="60"/>
      <c r="ACJ19511" s="60"/>
      <c r="ACK19511" s="60"/>
      <c r="ACL19511" s="60"/>
      <c r="ACM19511" s="60"/>
      <c r="ACN19511" s="60"/>
      <c r="ACO19511" s="60"/>
      <c r="ACP19511" s="60"/>
      <c r="ACQ19511" s="60"/>
      <c r="ACR19511" s="60"/>
      <c r="ACS19511" s="60"/>
      <c r="ACT19511" s="60"/>
      <c r="ACU19511" s="60"/>
      <c r="ACV19511" s="60"/>
      <c r="ACW19511" s="60"/>
      <c r="ACX19511" s="60"/>
      <c r="ACY19511" s="60">
        <v>5.2925984713241602E-3</v>
      </c>
      <c r="ACZ19511" s="60"/>
      <c r="ADA19511" s="60"/>
      <c r="ADB19511" s="60"/>
      <c r="ADC19511" s="60"/>
      <c r="ADD19511" s="60"/>
      <c r="ADE19511" s="60"/>
    </row>
    <row r="19512" spans="760:785" x14ac:dyDescent="0.25">
      <c r="ACF19512" s="60"/>
      <c r="ACG19512" s="60"/>
      <c r="ACH19512" s="60"/>
      <c r="ACI19512" s="60"/>
      <c r="ACJ19512" s="60"/>
      <c r="ACK19512" s="60"/>
      <c r="ACL19512" s="60"/>
      <c r="ACM19512" s="60"/>
      <c r="ACN19512" s="60"/>
      <c r="ACO19512" s="60"/>
      <c r="ACP19512" s="60"/>
      <c r="ACQ19512" s="60"/>
      <c r="ACR19512" s="60"/>
      <c r="ACS19512" s="60"/>
      <c r="ACT19512" s="60"/>
      <c r="ACU19512" s="60"/>
      <c r="ACV19512" s="60"/>
      <c r="ACW19512" s="60"/>
      <c r="ACX19512" s="60"/>
      <c r="ACY19512" s="60">
        <v>5.2925984713241602E-3</v>
      </c>
      <c r="ACZ19512" s="60"/>
      <c r="ADA19512" s="60"/>
      <c r="ADB19512" s="60"/>
      <c r="ADC19512" s="60"/>
      <c r="ADD19512" s="60"/>
      <c r="ADE19512" s="60"/>
    </row>
    <row r="19513" spans="760:785" x14ac:dyDescent="0.25">
      <c r="ACF19513" s="60"/>
      <c r="ACG19513" s="60"/>
      <c r="ACH19513" s="60"/>
      <c r="ACI19513" s="60"/>
      <c r="ACJ19513" s="60"/>
      <c r="ACK19513" s="60"/>
      <c r="ACL19513" s="60"/>
      <c r="ACM19513" s="60"/>
      <c r="ACN19513" s="60"/>
      <c r="ACO19513" s="60"/>
      <c r="ACP19513" s="60"/>
      <c r="ACQ19513" s="60"/>
      <c r="ACR19513" s="60"/>
      <c r="ACS19513" s="60"/>
      <c r="ACT19513" s="60"/>
      <c r="ACU19513" s="60"/>
      <c r="ACV19513" s="60"/>
      <c r="ACW19513" s="60"/>
      <c r="ACX19513" s="60"/>
      <c r="ACY19513" s="60">
        <v>5.2891651317169804E-3</v>
      </c>
      <c r="ACZ19513" s="60"/>
      <c r="ADA19513" s="60"/>
      <c r="ADB19513" s="60"/>
      <c r="ADC19513" s="60"/>
      <c r="ADD19513" s="60"/>
      <c r="ADE19513" s="60"/>
    </row>
    <row r="19514" spans="760:785" x14ac:dyDescent="0.25">
      <c r="ACF19514" s="60"/>
      <c r="ACG19514" s="60"/>
      <c r="ACH19514" s="60"/>
      <c r="ACI19514" s="60"/>
      <c r="ACJ19514" s="60"/>
      <c r="ACK19514" s="60"/>
      <c r="ACL19514" s="60"/>
      <c r="ACM19514" s="60"/>
      <c r="ACN19514" s="60"/>
      <c r="ACO19514" s="60"/>
      <c r="ACP19514" s="60"/>
      <c r="ACQ19514" s="60"/>
      <c r="ACR19514" s="60"/>
      <c r="ACS19514" s="60"/>
      <c r="ACT19514" s="60"/>
      <c r="ACU19514" s="60"/>
      <c r="ACV19514" s="60"/>
      <c r="ACW19514" s="60"/>
      <c r="ACX19514" s="60"/>
      <c r="ACY19514" s="60">
        <v>5.2891651317169804E-3</v>
      </c>
      <c r="ACZ19514" s="60"/>
      <c r="ADA19514" s="60"/>
      <c r="ADB19514" s="60"/>
      <c r="ADC19514" s="60"/>
      <c r="ADD19514" s="60"/>
      <c r="ADE19514" s="60"/>
    </row>
    <row r="19515" spans="760:785" x14ac:dyDescent="0.25">
      <c r="ACF19515" s="60"/>
      <c r="ACG19515" s="60"/>
      <c r="ACH19515" s="60"/>
      <c r="ACI19515" s="60"/>
      <c r="ACJ19515" s="60"/>
      <c r="ACK19515" s="60"/>
      <c r="ACL19515" s="60"/>
      <c r="ACM19515" s="60"/>
      <c r="ACN19515" s="60"/>
      <c r="ACO19515" s="60"/>
      <c r="ACP19515" s="60"/>
      <c r="ACQ19515" s="60"/>
      <c r="ACR19515" s="60"/>
      <c r="ACS19515" s="60"/>
      <c r="ACT19515" s="60"/>
      <c r="ACU19515" s="60"/>
      <c r="ACV19515" s="60"/>
      <c r="ACW19515" s="60"/>
      <c r="ACX19515" s="60"/>
      <c r="ACY19515" s="60">
        <v>5.2630817623415399E-3</v>
      </c>
      <c r="ACZ19515" s="60"/>
      <c r="ADA19515" s="60"/>
      <c r="ADB19515" s="60"/>
      <c r="ADC19515" s="60"/>
      <c r="ADD19515" s="60"/>
      <c r="ADE19515" s="60"/>
    </row>
    <row r="19516" spans="760:785" x14ac:dyDescent="0.25">
      <c r="ACF19516" s="60"/>
      <c r="ACG19516" s="60"/>
      <c r="ACH19516" s="60"/>
      <c r="ACI19516" s="60"/>
      <c r="ACJ19516" s="60"/>
      <c r="ACK19516" s="60"/>
      <c r="ACL19516" s="60"/>
      <c r="ACM19516" s="60"/>
      <c r="ACN19516" s="60"/>
      <c r="ACO19516" s="60"/>
      <c r="ACP19516" s="60"/>
      <c r="ACQ19516" s="60"/>
      <c r="ACR19516" s="60"/>
      <c r="ACS19516" s="60"/>
      <c r="ACT19516" s="60"/>
      <c r="ACU19516" s="60"/>
      <c r="ACV19516" s="60"/>
      <c r="ACW19516" s="60"/>
      <c r="ACX19516" s="60"/>
      <c r="ACY19516" s="60">
        <v>5.2630817623415399E-3</v>
      </c>
      <c r="ACZ19516" s="60"/>
      <c r="ADA19516" s="60"/>
      <c r="ADB19516" s="60"/>
      <c r="ADC19516" s="60"/>
      <c r="ADD19516" s="60"/>
      <c r="ADE19516" s="60"/>
    </row>
    <row r="19517" spans="760:785" x14ac:dyDescent="0.25">
      <c r="ACF19517" s="60"/>
      <c r="ACG19517" s="60"/>
      <c r="ACH19517" s="60"/>
      <c r="ACI19517" s="60"/>
      <c r="ACJ19517" s="60"/>
      <c r="ACK19517" s="60"/>
      <c r="ACL19517" s="60"/>
      <c r="ACM19517" s="60"/>
      <c r="ACN19517" s="60"/>
      <c r="ACO19517" s="60"/>
      <c r="ACP19517" s="60"/>
      <c r="ACQ19517" s="60"/>
      <c r="ACR19517" s="60"/>
      <c r="ACS19517" s="60"/>
      <c r="ACT19517" s="60"/>
      <c r="ACU19517" s="60"/>
      <c r="ACV19517" s="60"/>
      <c r="ACW19517" s="60"/>
      <c r="ACX19517" s="60"/>
      <c r="ACY19517" s="60">
        <v>5.2103588433790897E-3</v>
      </c>
      <c r="ACZ19517" s="60"/>
      <c r="ADA19517" s="60"/>
      <c r="ADB19517" s="60"/>
      <c r="ADC19517" s="60"/>
      <c r="ADD19517" s="60"/>
      <c r="ADE19517" s="60"/>
    </row>
    <row r="19518" spans="760:785" x14ac:dyDescent="0.25">
      <c r="ACF19518" s="60"/>
      <c r="ACG19518" s="60"/>
      <c r="ACH19518" s="60"/>
      <c r="ACI19518" s="60"/>
      <c r="ACJ19518" s="60"/>
      <c r="ACK19518" s="60"/>
      <c r="ACL19518" s="60"/>
      <c r="ACM19518" s="60"/>
      <c r="ACN19518" s="60"/>
      <c r="ACO19518" s="60"/>
      <c r="ACP19518" s="60"/>
      <c r="ACQ19518" s="60"/>
      <c r="ACR19518" s="60"/>
      <c r="ACS19518" s="60"/>
      <c r="ACT19518" s="60"/>
      <c r="ACU19518" s="60"/>
      <c r="ACV19518" s="60"/>
      <c r="ACW19518" s="60"/>
      <c r="ACX19518" s="60"/>
      <c r="ACY19518" s="60">
        <v>5.2103588433790897E-3</v>
      </c>
      <c r="ACZ19518" s="60"/>
      <c r="ADA19518" s="60"/>
      <c r="ADB19518" s="60"/>
      <c r="ADC19518" s="60"/>
      <c r="ADD19518" s="60"/>
      <c r="ADE19518" s="60"/>
    </row>
    <row r="19519" spans="760:785" x14ac:dyDescent="0.25">
      <c r="ACF19519" s="60"/>
      <c r="ACG19519" s="60"/>
      <c r="ACH19519" s="60"/>
      <c r="ACI19519" s="60"/>
      <c r="ACJ19519" s="60"/>
      <c r="ACK19519" s="60"/>
      <c r="ACL19519" s="60"/>
      <c r="ACM19519" s="60"/>
      <c r="ACN19519" s="60"/>
      <c r="ACO19519" s="60"/>
      <c r="ACP19519" s="60"/>
      <c r="ACQ19519" s="60"/>
      <c r="ACR19519" s="60"/>
      <c r="ACS19519" s="60"/>
      <c r="ACT19519" s="60"/>
      <c r="ACU19519" s="60"/>
      <c r="ACV19519" s="60"/>
      <c r="ACW19519" s="60"/>
      <c r="ACX19519" s="60"/>
      <c r="ACY19519" s="60">
        <v>5.2013483647666099E-3</v>
      </c>
      <c r="ACZ19519" s="60"/>
      <c r="ADA19519" s="60"/>
      <c r="ADB19519" s="60"/>
      <c r="ADC19519" s="60"/>
      <c r="ADD19519" s="60"/>
      <c r="ADE19519" s="60"/>
    </row>
    <row r="19520" spans="760:785" x14ac:dyDescent="0.25">
      <c r="ACF19520" s="60"/>
      <c r="ACG19520" s="60"/>
      <c r="ACH19520" s="60"/>
      <c r="ACI19520" s="60"/>
      <c r="ACJ19520" s="60"/>
      <c r="ACK19520" s="60"/>
      <c r="ACL19520" s="60"/>
      <c r="ACM19520" s="60"/>
      <c r="ACN19520" s="60"/>
      <c r="ACO19520" s="60"/>
      <c r="ACP19520" s="60"/>
      <c r="ACQ19520" s="60"/>
      <c r="ACR19520" s="60"/>
      <c r="ACS19520" s="60"/>
      <c r="ACT19520" s="60"/>
      <c r="ACU19520" s="60"/>
      <c r="ACV19520" s="60"/>
      <c r="ACW19520" s="60"/>
      <c r="ACX19520" s="60"/>
      <c r="ACY19520" s="60">
        <v>5.2013483647666099E-3</v>
      </c>
      <c r="ACZ19520" s="60"/>
      <c r="ADA19520" s="60"/>
      <c r="ADB19520" s="60"/>
      <c r="ADC19520" s="60"/>
      <c r="ADD19520" s="60"/>
      <c r="ADE19520" s="60"/>
    </row>
    <row r="19521" spans="760:785" x14ac:dyDescent="0.25">
      <c r="ACF19521" s="60"/>
      <c r="ACG19521" s="60"/>
      <c r="ACH19521" s="60"/>
      <c r="ACI19521" s="60"/>
      <c r="ACJ19521" s="60"/>
      <c r="ACK19521" s="60"/>
      <c r="ACL19521" s="60"/>
      <c r="ACM19521" s="60"/>
      <c r="ACN19521" s="60"/>
      <c r="ACO19521" s="60"/>
      <c r="ACP19521" s="60"/>
      <c r="ACQ19521" s="60"/>
      <c r="ACR19521" s="60"/>
      <c r="ACS19521" s="60"/>
      <c r="ACT19521" s="60"/>
      <c r="ACU19521" s="60"/>
      <c r="ACV19521" s="60"/>
      <c r="ACW19521" s="60"/>
      <c r="ACX19521" s="60"/>
      <c r="ACY19521" s="60">
        <v>5.1998927819170903E-3</v>
      </c>
      <c r="ACZ19521" s="60"/>
      <c r="ADA19521" s="60"/>
      <c r="ADB19521" s="60"/>
      <c r="ADC19521" s="60"/>
      <c r="ADD19521" s="60"/>
      <c r="ADE19521" s="60"/>
    </row>
    <row r="19522" spans="760:785" x14ac:dyDescent="0.25">
      <c r="ACF19522" s="60"/>
      <c r="ACG19522" s="60"/>
      <c r="ACH19522" s="60"/>
      <c r="ACI19522" s="60"/>
      <c r="ACJ19522" s="60"/>
      <c r="ACK19522" s="60"/>
      <c r="ACL19522" s="60"/>
      <c r="ACM19522" s="60"/>
      <c r="ACN19522" s="60"/>
      <c r="ACO19522" s="60"/>
      <c r="ACP19522" s="60"/>
      <c r="ACQ19522" s="60"/>
      <c r="ACR19522" s="60"/>
      <c r="ACS19522" s="60"/>
      <c r="ACT19522" s="60"/>
      <c r="ACU19522" s="60"/>
      <c r="ACV19522" s="60"/>
      <c r="ACW19522" s="60"/>
      <c r="ACX19522" s="60"/>
      <c r="ACY19522" s="60">
        <v>5.1998927819170903E-3</v>
      </c>
      <c r="ACZ19522" s="60"/>
      <c r="ADA19522" s="60"/>
      <c r="ADB19522" s="60"/>
      <c r="ADC19522" s="60"/>
      <c r="ADD19522" s="60"/>
      <c r="ADE19522" s="60"/>
    </row>
    <row r="19523" spans="760:785" x14ac:dyDescent="0.25">
      <c r="ACF19523" s="60"/>
      <c r="ACG19523" s="60"/>
      <c r="ACH19523" s="60"/>
      <c r="ACI19523" s="60"/>
      <c r="ACJ19523" s="60"/>
      <c r="ACK19523" s="60"/>
      <c r="ACL19523" s="60"/>
      <c r="ACM19523" s="60"/>
      <c r="ACN19523" s="60"/>
      <c r="ACO19523" s="60"/>
      <c r="ACP19523" s="60"/>
      <c r="ACQ19523" s="60"/>
      <c r="ACR19523" s="60"/>
      <c r="ACS19523" s="60"/>
      <c r="ACT19523" s="60"/>
      <c r="ACU19523" s="60"/>
      <c r="ACV19523" s="60"/>
      <c r="ACW19523" s="60"/>
      <c r="ACX19523" s="60"/>
      <c r="ACY19523" s="60">
        <v>5.15236304764466E-3</v>
      </c>
      <c r="ACZ19523" s="60"/>
      <c r="ADA19523" s="60"/>
      <c r="ADB19523" s="60"/>
      <c r="ADC19523" s="60"/>
      <c r="ADD19523" s="60"/>
      <c r="ADE19523" s="60"/>
    </row>
    <row r="19524" spans="760:785" x14ac:dyDescent="0.25">
      <c r="ACF19524" s="60"/>
      <c r="ACG19524" s="60"/>
      <c r="ACH19524" s="60"/>
      <c r="ACI19524" s="60"/>
      <c r="ACJ19524" s="60"/>
      <c r="ACK19524" s="60"/>
      <c r="ACL19524" s="60"/>
      <c r="ACM19524" s="60"/>
      <c r="ACN19524" s="60"/>
      <c r="ACO19524" s="60"/>
      <c r="ACP19524" s="60"/>
      <c r="ACQ19524" s="60"/>
      <c r="ACR19524" s="60"/>
      <c r="ACS19524" s="60"/>
      <c r="ACT19524" s="60"/>
      <c r="ACU19524" s="60"/>
      <c r="ACV19524" s="60"/>
      <c r="ACW19524" s="60"/>
      <c r="ACX19524" s="60"/>
      <c r="ACY19524" s="60">
        <v>5.15236304764466E-3</v>
      </c>
      <c r="ACZ19524" s="60"/>
      <c r="ADA19524" s="60"/>
      <c r="ADB19524" s="60"/>
      <c r="ADC19524" s="60"/>
      <c r="ADD19524" s="60"/>
      <c r="ADE19524" s="60"/>
    </row>
    <row r="19525" spans="760:785" x14ac:dyDescent="0.25">
      <c r="ACF19525" s="60"/>
      <c r="ACG19525" s="60"/>
      <c r="ACH19525" s="60"/>
      <c r="ACI19525" s="60"/>
      <c r="ACJ19525" s="60"/>
      <c r="ACK19525" s="60"/>
      <c r="ACL19525" s="60"/>
      <c r="ACM19525" s="60"/>
      <c r="ACN19525" s="60"/>
      <c r="ACO19525" s="60"/>
      <c r="ACP19525" s="60"/>
      <c r="ACQ19525" s="60"/>
      <c r="ACR19525" s="60"/>
      <c r="ACS19525" s="60"/>
      <c r="ACT19525" s="60"/>
      <c r="ACU19525" s="60"/>
      <c r="ACV19525" s="60"/>
      <c r="ACW19525" s="60"/>
      <c r="ACX19525" s="60"/>
      <c r="ACY19525" s="60">
        <v>5.1518543285172698E-3</v>
      </c>
      <c r="ACZ19525" s="60"/>
      <c r="ADA19525" s="60"/>
      <c r="ADB19525" s="60"/>
      <c r="ADC19525" s="60"/>
      <c r="ADD19525" s="60"/>
      <c r="ADE19525" s="60"/>
    </row>
    <row r="19526" spans="760:785" x14ac:dyDescent="0.25">
      <c r="ACF19526" s="60"/>
      <c r="ACG19526" s="60"/>
      <c r="ACH19526" s="60"/>
      <c r="ACI19526" s="60"/>
      <c r="ACJ19526" s="60"/>
      <c r="ACK19526" s="60"/>
      <c r="ACL19526" s="60"/>
      <c r="ACM19526" s="60"/>
      <c r="ACN19526" s="60"/>
      <c r="ACO19526" s="60"/>
      <c r="ACP19526" s="60"/>
      <c r="ACQ19526" s="60"/>
      <c r="ACR19526" s="60"/>
      <c r="ACS19526" s="60"/>
      <c r="ACT19526" s="60"/>
      <c r="ACU19526" s="60"/>
      <c r="ACV19526" s="60"/>
      <c r="ACW19526" s="60"/>
      <c r="ACX19526" s="60"/>
      <c r="ACY19526" s="60">
        <v>5.1518543285172698E-3</v>
      </c>
      <c r="ACZ19526" s="60"/>
      <c r="ADA19526" s="60"/>
      <c r="ADB19526" s="60"/>
      <c r="ADC19526" s="60"/>
      <c r="ADD19526" s="60"/>
      <c r="ADE19526" s="60"/>
    </row>
    <row r="19527" spans="760:785" x14ac:dyDescent="0.25">
      <c r="ACF19527" s="60"/>
      <c r="ACG19527" s="60"/>
      <c r="ACH19527" s="60"/>
      <c r="ACI19527" s="60"/>
      <c r="ACJ19527" s="60"/>
      <c r="ACK19527" s="60"/>
      <c r="ACL19527" s="60"/>
      <c r="ACM19527" s="60"/>
      <c r="ACN19527" s="60"/>
      <c r="ACO19527" s="60"/>
      <c r="ACP19527" s="60"/>
      <c r="ACQ19527" s="60"/>
      <c r="ACR19527" s="60"/>
      <c r="ACS19527" s="60"/>
      <c r="ACT19527" s="60"/>
      <c r="ACU19527" s="60"/>
      <c r="ACV19527" s="60"/>
      <c r="ACW19527" s="60"/>
      <c r="ACX19527" s="60"/>
      <c r="ACY19527" s="60">
        <v>5.0866183309599602E-3</v>
      </c>
      <c r="ACZ19527" s="60"/>
      <c r="ADA19527" s="60"/>
      <c r="ADB19527" s="60"/>
      <c r="ADC19527" s="60"/>
      <c r="ADD19527" s="60"/>
      <c r="ADE19527" s="60"/>
    </row>
    <row r="19528" spans="760:785" x14ac:dyDescent="0.25">
      <c r="ACF19528" s="60"/>
      <c r="ACG19528" s="60"/>
      <c r="ACH19528" s="60"/>
      <c r="ACI19528" s="60"/>
      <c r="ACJ19528" s="60"/>
      <c r="ACK19528" s="60"/>
      <c r="ACL19528" s="60"/>
      <c r="ACM19528" s="60"/>
      <c r="ACN19528" s="60"/>
      <c r="ACO19528" s="60"/>
      <c r="ACP19528" s="60"/>
      <c r="ACQ19528" s="60"/>
      <c r="ACR19528" s="60"/>
      <c r="ACS19528" s="60"/>
      <c r="ACT19528" s="60"/>
      <c r="ACU19528" s="60"/>
      <c r="ACV19528" s="60"/>
      <c r="ACW19528" s="60"/>
      <c r="ACX19528" s="60"/>
      <c r="ACY19528" s="60">
        <v>5.0866183309599602E-3</v>
      </c>
      <c r="ACZ19528" s="60"/>
      <c r="ADA19528" s="60"/>
      <c r="ADB19528" s="60"/>
      <c r="ADC19528" s="60"/>
      <c r="ADD19528" s="60"/>
      <c r="ADE19528" s="60"/>
    </row>
    <row r="19529" spans="760:785" x14ac:dyDescent="0.25">
      <c r="ACF19529" s="60"/>
      <c r="ACG19529" s="60"/>
      <c r="ACH19529" s="60"/>
      <c r="ACI19529" s="60"/>
      <c r="ACJ19529" s="60"/>
      <c r="ACK19529" s="60"/>
      <c r="ACL19529" s="60"/>
      <c r="ACM19529" s="60"/>
      <c r="ACN19529" s="60"/>
      <c r="ACO19529" s="60"/>
      <c r="ACP19529" s="60"/>
      <c r="ACQ19529" s="60"/>
      <c r="ACR19529" s="60"/>
      <c r="ACS19529" s="60"/>
      <c r="ACT19529" s="60"/>
      <c r="ACU19529" s="60"/>
      <c r="ACV19529" s="60"/>
      <c r="ACW19529" s="60"/>
      <c r="ACX19529" s="60"/>
      <c r="ACY19529" s="60">
        <v>4.9158424284740602E-3</v>
      </c>
      <c r="ACZ19529" s="60"/>
      <c r="ADA19529" s="60"/>
      <c r="ADB19529" s="60"/>
      <c r="ADC19529" s="60"/>
      <c r="ADD19529" s="60"/>
      <c r="ADE19529" s="60"/>
    </row>
    <row r="19530" spans="760:785" x14ac:dyDescent="0.25">
      <c r="ACF19530" s="60"/>
      <c r="ACG19530" s="60"/>
      <c r="ACH19530" s="60"/>
      <c r="ACI19530" s="60"/>
      <c r="ACJ19530" s="60"/>
      <c r="ACK19530" s="60"/>
      <c r="ACL19530" s="60"/>
      <c r="ACM19530" s="60"/>
      <c r="ACN19530" s="60"/>
      <c r="ACO19530" s="60"/>
      <c r="ACP19530" s="60"/>
      <c r="ACQ19530" s="60"/>
      <c r="ACR19530" s="60"/>
      <c r="ACS19530" s="60"/>
      <c r="ACT19530" s="60"/>
      <c r="ACU19530" s="60"/>
      <c r="ACV19530" s="60"/>
      <c r="ACW19530" s="60"/>
      <c r="ACX19530" s="60"/>
      <c r="ACY19530" s="60">
        <v>4.9158424284740602E-3</v>
      </c>
      <c r="ACZ19530" s="60"/>
      <c r="ADA19530" s="60"/>
      <c r="ADB19530" s="60"/>
      <c r="ADC19530" s="60"/>
      <c r="ADD19530" s="60"/>
      <c r="ADE19530" s="60"/>
    </row>
    <row r="19531" spans="760:785" x14ac:dyDescent="0.25">
      <c r="ACF19531" s="60"/>
      <c r="ACG19531" s="60"/>
      <c r="ACH19531" s="60"/>
      <c r="ACI19531" s="60"/>
      <c r="ACJ19531" s="60"/>
      <c r="ACK19531" s="60"/>
      <c r="ACL19531" s="60"/>
      <c r="ACM19531" s="60"/>
      <c r="ACN19531" s="60"/>
      <c r="ACO19531" s="60"/>
      <c r="ACP19531" s="60"/>
      <c r="ACQ19531" s="60"/>
      <c r="ACR19531" s="60"/>
      <c r="ACS19531" s="60"/>
      <c r="ACT19531" s="60"/>
      <c r="ACU19531" s="60"/>
      <c r="ACV19531" s="60"/>
      <c r="ACW19531" s="60"/>
      <c r="ACX19531" s="60"/>
      <c r="ACY19531" s="60">
        <v>4.8824607503182901E-3</v>
      </c>
      <c r="ACZ19531" s="60"/>
      <c r="ADA19531" s="60"/>
      <c r="ADB19531" s="60"/>
      <c r="ADC19531" s="60"/>
      <c r="ADD19531" s="60"/>
      <c r="ADE19531" s="60"/>
    </row>
    <row r="19532" spans="760:785" x14ac:dyDescent="0.25">
      <c r="ACF19532" s="60"/>
      <c r="ACG19532" s="60"/>
      <c r="ACH19532" s="60"/>
      <c r="ACI19532" s="60"/>
      <c r="ACJ19532" s="60"/>
      <c r="ACK19532" s="60"/>
      <c r="ACL19532" s="60"/>
      <c r="ACM19532" s="60"/>
      <c r="ACN19532" s="60"/>
      <c r="ACO19532" s="60"/>
      <c r="ACP19532" s="60"/>
      <c r="ACQ19532" s="60"/>
      <c r="ACR19532" s="60"/>
      <c r="ACS19532" s="60"/>
      <c r="ACT19532" s="60"/>
      <c r="ACU19532" s="60"/>
      <c r="ACV19532" s="60"/>
      <c r="ACW19532" s="60"/>
      <c r="ACX19532" s="60"/>
      <c r="ACY19532" s="60">
        <v>4.8824607503182901E-3</v>
      </c>
      <c r="ACZ19532" s="60"/>
      <c r="ADA19532" s="60"/>
      <c r="ADB19532" s="60"/>
      <c r="ADC19532" s="60"/>
      <c r="ADD19532" s="60"/>
      <c r="ADE19532" s="60"/>
    </row>
    <row r="19533" spans="760:785" x14ac:dyDescent="0.25">
      <c r="ACF19533" s="60"/>
      <c r="ACG19533" s="60"/>
      <c r="ACH19533" s="60"/>
      <c r="ACI19533" s="60"/>
      <c r="ACJ19533" s="60"/>
      <c r="ACK19533" s="60"/>
      <c r="ACL19533" s="60"/>
      <c r="ACM19533" s="60"/>
      <c r="ACN19533" s="60"/>
      <c r="ACO19533" s="60"/>
      <c r="ACP19533" s="60"/>
      <c r="ACQ19533" s="60"/>
      <c r="ACR19533" s="60"/>
      <c r="ACS19533" s="60"/>
      <c r="ACT19533" s="60"/>
      <c r="ACU19533" s="60"/>
      <c r="ACV19533" s="60"/>
      <c r="ACW19533" s="60"/>
      <c r="ACX19533" s="60"/>
      <c r="ACY19533" s="60">
        <v>4.8780624160250797E-3</v>
      </c>
      <c r="ACZ19533" s="60"/>
      <c r="ADA19533" s="60"/>
      <c r="ADB19533" s="60"/>
      <c r="ADC19533" s="60"/>
      <c r="ADD19533" s="60"/>
      <c r="ADE19533" s="60"/>
    </row>
    <row r="19534" spans="760:785" x14ac:dyDescent="0.25">
      <c r="ACF19534" s="60"/>
      <c r="ACG19534" s="60"/>
      <c r="ACH19534" s="60"/>
      <c r="ACI19534" s="60"/>
      <c r="ACJ19534" s="60"/>
      <c r="ACK19534" s="60"/>
      <c r="ACL19534" s="60"/>
      <c r="ACM19534" s="60"/>
      <c r="ACN19534" s="60"/>
      <c r="ACO19534" s="60"/>
      <c r="ACP19534" s="60"/>
      <c r="ACQ19534" s="60"/>
      <c r="ACR19534" s="60"/>
      <c r="ACS19534" s="60"/>
      <c r="ACT19534" s="60"/>
      <c r="ACU19534" s="60"/>
      <c r="ACV19534" s="60"/>
      <c r="ACW19534" s="60"/>
      <c r="ACX19534" s="60"/>
      <c r="ACY19534" s="60">
        <v>4.8780624160250797E-3</v>
      </c>
      <c r="ACZ19534" s="60"/>
      <c r="ADA19534" s="60"/>
      <c r="ADB19534" s="60"/>
      <c r="ADC19534" s="60"/>
      <c r="ADD19534" s="60"/>
      <c r="ADE19534" s="60"/>
    </row>
    <row r="19535" spans="760:785" x14ac:dyDescent="0.25">
      <c r="ACF19535" s="60"/>
      <c r="ACG19535" s="60"/>
      <c r="ACH19535" s="60"/>
      <c r="ACI19535" s="60"/>
      <c r="ACJ19535" s="60"/>
      <c r="ACK19535" s="60"/>
      <c r="ACL19535" s="60"/>
      <c r="ACM19535" s="60"/>
      <c r="ACN19535" s="60"/>
      <c r="ACO19535" s="60"/>
      <c r="ACP19535" s="60"/>
      <c r="ACQ19535" s="60"/>
      <c r="ACR19535" s="60"/>
      <c r="ACS19535" s="60"/>
      <c r="ACT19535" s="60"/>
      <c r="ACU19535" s="60"/>
      <c r="ACV19535" s="60"/>
      <c r="ACW19535" s="60"/>
      <c r="ACX19535" s="60"/>
      <c r="ACY19535" s="60">
        <v>4.82255213812521E-3</v>
      </c>
      <c r="ACZ19535" s="60"/>
      <c r="ADA19535" s="60"/>
      <c r="ADB19535" s="60"/>
      <c r="ADC19535" s="60"/>
      <c r="ADD19535" s="60"/>
      <c r="ADE19535" s="60"/>
    </row>
    <row r="19536" spans="760:785" x14ac:dyDescent="0.25">
      <c r="ACF19536" s="60"/>
      <c r="ACG19536" s="60"/>
      <c r="ACH19536" s="60"/>
      <c r="ACI19536" s="60"/>
      <c r="ACJ19536" s="60"/>
      <c r="ACK19536" s="60"/>
      <c r="ACL19536" s="60"/>
      <c r="ACM19536" s="60"/>
      <c r="ACN19536" s="60"/>
      <c r="ACO19536" s="60"/>
      <c r="ACP19536" s="60"/>
      <c r="ACQ19536" s="60"/>
      <c r="ACR19536" s="60"/>
      <c r="ACS19536" s="60"/>
      <c r="ACT19536" s="60"/>
      <c r="ACU19536" s="60"/>
      <c r="ACV19536" s="60"/>
      <c r="ACW19536" s="60"/>
      <c r="ACX19536" s="60"/>
      <c r="ACY19536" s="60">
        <v>4.82255213812521E-3</v>
      </c>
      <c r="ACZ19536" s="60"/>
      <c r="ADA19536" s="60"/>
      <c r="ADB19536" s="60"/>
      <c r="ADC19536" s="60"/>
      <c r="ADD19536" s="60"/>
      <c r="ADE19536" s="60"/>
    </row>
    <row r="19537" spans="760:785" x14ac:dyDescent="0.25">
      <c r="ACF19537" s="60"/>
      <c r="ACG19537" s="60"/>
      <c r="ACH19537" s="60"/>
      <c r="ACI19537" s="60"/>
      <c r="ACJ19537" s="60"/>
      <c r="ACK19537" s="60"/>
      <c r="ACL19537" s="60"/>
      <c r="ACM19537" s="60"/>
      <c r="ACN19537" s="60"/>
      <c r="ACO19537" s="60"/>
      <c r="ACP19537" s="60"/>
      <c r="ACQ19537" s="60"/>
      <c r="ACR19537" s="60"/>
      <c r="ACS19537" s="60"/>
      <c r="ACT19537" s="60"/>
      <c r="ACU19537" s="60"/>
      <c r="ACV19537" s="60"/>
      <c r="ACW19537" s="60"/>
      <c r="ACX19537" s="60"/>
      <c r="ACY19537" s="60">
        <v>4.8158366819618503E-3</v>
      </c>
      <c r="ACZ19537" s="60"/>
      <c r="ADA19537" s="60"/>
      <c r="ADB19537" s="60"/>
      <c r="ADC19537" s="60"/>
      <c r="ADD19537" s="60"/>
      <c r="ADE19537" s="60"/>
    </row>
    <row r="19538" spans="760:785" x14ac:dyDescent="0.25">
      <c r="ACF19538" s="60"/>
      <c r="ACG19538" s="60"/>
      <c r="ACH19538" s="60"/>
      <c r="ACI19538" s="60"/>
      <c r="ACJ19538" s="60"/>
      <c r="ACK19538" s="60"/>
      <c r="ACL19538" s="60"/>
      <c r="ACM19538" s="60"/>
      <c r="ACN19538" s="60"/>
      <c r="ACO19538" s="60"/>
      <c r="ACP19538" s="60"/>
      <c r="ACQ19538" s="60"/>
      <c r="ACR19538" s="60"/>
      <c r="ACS19538" s="60"/>
      <c r="ACT19538" s="60"/>
      <c r="ACU19538" s="60"/>
      <c r="ACV19538" s="60"/>
      <c r="ACW19538" s="60"/>
      <c r="ACX19538" s="60"/>
      <c r="ACY19538" s="60">
        <v>4.8158366819618503E-3</v>
      </c>
      <c r="ACZ19538" s="60"/>
      <c r="ADA19538" s="60"/>
      <c r="ADB19538" s="60"/>
      <c r="ADC19538" s="60"/>
      <c r="ADD19538" s="60"/>
      <c r="ADE19538" s="60"/>
    </row>
    <row r="19539" spans="760:785" x14ac:dyDescent="0.25">
      <c r="ACF19539" s="60"/>
      <c r="ACG19539" s="60"/>
      <c r="ACH19539" s="60"/>
      <c r="ACI19539" s="60"/>
      <c r="ACJ19539" s="60"/>
      <c r="ACK19539" s="60"/>
      <c r="ACL19539" s="60"/>
      <c r="ACM19539" s="60"/>
      <c r="ACN19539" s="60"/>
      <c r="ACO19539" s="60"/>
      <c r="ACP19539" s="60"/>
      <c r="ACQ19539" s="60"/>
      <c r="ACR19539" s="60"/>
      <c r="ACS19539" s="60"/>
      <c r="ACT19539" s="60"/>
      <c r="ACU19539" s="60"/>
      <c r="ACV19539" s="60"/>
      <c r="ACW19539" s="60"/>
      <c r="ACX19539" s="60"/>
      <c r="ACY19539" s="60">
        <v>4.78981387110799E-3</v>
      </c>
      <c r="ACZ19539" s="60"/>
      <c r="ADA19539" s="60"/>
      <c r="ADB19539" s="60"/>
      <c r="ADC19539" s="60"/>
      <c r="ADD19539" s="60"/>
      <c r="ADE19539" s="60"/>
    </row>
    <row r="19540" spans="760:785" x14ac:dyDescent="0.25">
      <c r="ACF19540" s="60"/>
      <c r="ACG19540" s="60"/>
      <c r="ACH19540" s="60"/>
      <c r="ACI19540" s="60"/>
      <c r="ACJ19540" s="60"/>
      <c r="ACK19540" s="60"/>
      <c r="ACL19540" s="60"/>
      <c r="ACM19540" s="60"/>
      <c r="ACN19540" s="60"/>
      <c r="ACO19540" s="60"/>
      <c r="ACP19540" s="60"/>
      <c r="ACQ19540" s="60"/>
      <c r="ACR19540" s="60"/>
      <c r="ACS19540" s="60"/>
      <c r="ACT19540" s="60"/>
      <c r="ACU19540" s="60"/>
      <c r="ACV19540" s="60"/>
      <c r="ACW19540" s="60"/>
      <c r="ACX19540" s="60"/>
      <c r="ACY19540" s="60">
        <v>4.78981387110799E-3</v>
      </c>
      <c r="ACZ19540" s="60"/>
      <c r="ADA19540" s="60"/>
      <c r="ADB19540" s="60"/>
      <c r="ADC19540" s="60"/>
      <c r="ADD19540" s="60"/>
      <c r="ADE19540" s="60"/>
    </row>
    <row r="19541" spans="760:785" x14ac:dyDescent="0.25">
      <c r="ACF19541" s="60"/>
      <c r="ACG19541" s="60"/>
      <c r="ACH19541" s="60"/>
      <c r="ACI19541" s="60"/>
      <c r="ACJ19541" s="60"/>
      <c r="ACK19541" s="60"/>
      <c r="ACL19541" s="60"/>
      <c r="ACM19541" s="60"/>
      <c r="ACN19541" s="60"/>
      <c r="ACO19541" s="60"/>
      <c r="ACP19541" s="60"/>
      <c r="ACQ19541" s="60"/>
      <c r="ACR19541" s="60"/>
      <c r="ACS19541" s="60"/>
      <c r="ACT19541" s="60"/>
      <c r="ACU19541" s="60"/>
      <c r="ACV19541" s="60"/>
      <c r="ACW19541" s="60"/>
      <c r="ACX19541" s="60"/>
      <c r="ACY19541" s="60">
        <v>4.7168881276513598E-3</v>
      </c>
      <c r="ACZ19541" s="60"/>
      <c r="ADA19541" s="60"/>
      <c r="ADB19541" s="60"/>
      <c r="ADC19541" s="60"/>
      <c r="ADD19541" s="60"/>
      <c r="ADE19541" s="60"/>
    </row>
    <row r="19542" spans="760:785" x14ac:dyDescent="0.25">
      <c r="ACF19542" s="60"/>
      <c r="ACG19542" s="60"/>
      <c r="ACH19542" s="60"/>
      <c r="ACI19542" s="60"/>
      <c r="ACJ19542" s="60"/>
      <c r="ACK19542" s="60"/>
      <c r="ACL19542" s="60"/>
      <c r="ACM19542" s="60"/>
      <c r="ACN19542" s="60"/>
      <c r="ACO19542" s="60"/>
      <c r="ACP19542" s="60"/>
      <c r="ACQ19542" s="60"/>
      <c r="ACR19542" s="60"/>
      <c r="ACS19542" s="60"/>
      <c r="ACT19542" s="60"/>
      <c r="ACU19542" s="60"/>
      <c r="ACV19542" s="60"/>
      <c r="ACW19542" s="60"/>
      <c r="ACX19542" s="60"/>
      <c r="ACY19542" s="60">
        <v>4.7168881276513598E-3</v>
      </c>
      <c r="ACZ19542" s="60"/>
      <c r="ADA19542" s="60"/>
      <c r="ADB19542" s="60"/>
      <c r="ADC19542" s="60"/>
      <c r="ADD19542" s="60"/>
      <c r="ADE19542" s="60"/>
    </row>
    <row r="19543" spans="760:785" x14ac:dyDescent="0.25">
      <c r="ACF19543" s="60"/>
      <c r="ACG19543" s="60"/>
      <c r="ACH19543" s="60"/>
      <c r="ACI19543" s="60"/>
      <c r="ACJ19543" s="60"/>
      <c r="ACK19543" s="60"/>
      <c r="ACL19543" s="60"/>
      <c r="ACM19543" s="60"/>
      <c r="ACN19543" s="60"/>
      <c r="ACO19543" s="60"/>
      <c r="ACP19543" s="60"/>
      <c r="ACQ19543" s="60"/>
      <c r="ACR19543" s="60"/>
      <c r="ACS19543" s="60"/>
      <c r="ACT19543" s="60"/>
      <c r="ACU19543" s="60"/>
      <c r="ACV19543" s="60"/>
      <c r="ACW19543" s="60"/>
      <c r="ACX19543" s="60"/>
      <c r="ACY19543" s="60">
        <v>4.6615687621663904E-3</v>
      </c>
      <c r="ACZ19543" s="60"/>
      <c r="ADA19543" s="60"/>
      <c r="ADB19543" s="60"/>
      <c r="ADC19543" s="60"/>
      <c r="ADD19543" s="60"/>
      <c r="ADE19543" s="60"/>
    </row>
    <row r="19544" spans="760:785" x14ac:dyDescent="0.25">
      <c r="ACF19544" s="60"/>
      <c r="ACG19544" s="60"/>
      <c r="ACH19544" s="60"/>
      <c r="ACI19544" s="60"/>
      <c r="ACJ19544" s="60"/>
      <c r="ACK19544" s="60"/>
      <c r="ACL19544" s="60"/>
      <c r="ACM19544" s="60"/>
      <c r="ACN19544" s="60"/>
      <c r="ACO19544" s="60"/>
      <c r="ACP19544" s="60"/>
      <c r="ACQ19544" s="60"/>
      <c r="ACR19544" s="60"/>
      <c r="ACS19544" s="60"/>
      <c r="ACT19544" s="60"/>
      <c r="ACU19544" s="60"/>
      <c r="ACV19544" s="60"/>
      <c r="ACW19544" s="60"/>
      <c r="ACX19544" s="60"/>
      <c r="ACY19544" s="60">
        <v>4.6615687621663904E-3</v>
      </c>
      <c r="ACZ19544" s="60"/>
      <c r="ADA19544" s="60"/>
      <c r="ADB19544" s="60"/>
      <c r="ADC19544" s="60"/>
      <c r="ADD19544" s="60"/>
      <c r="ADE19544" s="60"/>
    </row>
    <row r="19545" spans="760:785" x14ac:dyDescent="0.25">
      <c r="ACF19545" s="60"/>
      <c r="ACG19545" s="60"/>
      <c r="ACH19545" s="60"/>
      <c r="ACI19545" s="60"/>
      <c r="ACJ19545" s="60"/>
      <c r="ACK19545" s="60"/>
      <c r="ACL19545" s="60"/>
      <c r="ACM19545" s="60"/>
      <c r="ACN19545" s="60"/>
      <c r="ACO19545" s="60"/>
      <c r="ACP19545" s="60"/>
      <c r="ACQ19545" s="60"/>
      <c r="ACR19545" s="60"/>
      <c r="ACS19545" s="60"/>
      <c r="ACT19545" s="60"/>
      <c r="ACU19545" s="60"/>
      <c r="ACV19545" s="60"/>
      <c r="ACW19545" s="60"/>
      <c r="ACX19545" s="60"/>
      <c r="ACY19545" s="60">
        <v>4.6309746256009698E-3</v>
      </c>
      <c r="ACZ19545" s="60"/>
      <c r="ADA19545" s="60"/>
      <c r="ADB19545" s="60"/>
      <c r="ADC19545" s="60"/>
      <c r="ADD19545" s="60"/>
      <c r="ADE19545" s="60"/>
    </row>
    <row r="19546" spans="760:785" x14ac:dyDescent="0.25">
      <c r="ACF19546" s="60"/>
      <c r="ACG19546" s="60"/>
      <c r="ACH19546" s="60"/>
      <c r="ACI19546" s="60"/>
      <c r="ACJ19546" s="60"/>
      <c r="ACK19546" s="60"/>
      <c r="ACL19546" s="60"/>
      <c r="ACM19546" s="60"/>
      <c r="ACN19546" s="60"/>
      <c r="ACO19546" s="60"/>
      <c r="ACP19546" s="60"/>
      <c r="ACQ19546" s="60"/>
      <c r="ACR19546" s="60"/>
      <c r="ACS19546" s="60"/>
      <c r="ACT19546" s="60"/>
      <c r="ACU19546" s="60"/>
      <c r="ACV19546" s="60"/>
      <c r="ACW19546" s="60"/>
      <c r="ACX19546" s="60"/>
      <c r="ACY19546" s="60">
        <v>4.6309746256009698E-3</v>
      </c>
      <c r="ACZ19546" s="60"/>
      <c r="ADA19546" s="60"/>
      <c r="ADB19546" s="60"/>
      <c r="ADC19546" s="60"/>
      <c r="ADD19546" s="60"/>
      <c r="ADE19546" s="60"/>
    </row>
    <row r="19547" spans="760:785" x14ac:dyDescent="0.25">
      <c r="ACF19547" s="60"/>
      <c r="ACG19547" s="60"/>
      <c r="ACH19547" s="60"/>
      <c r="ACI19547" s="60"/>
      <c r="ACJ19547" s="60"/>
      <c r="ACK19547" s="60"/>
      <c r="ACL19547" s="60"/>
      <c r="ACM19547" s="60"/>
      <c r="ACN19547" s="60"/>
      <c r="ACO19547" s="60"/>
      <c r="ACP19547" s="60"/>
      <c r="ACQ19547" s="60"/>
      <c r="ACR19547" s="60"/>
      <c r="ACS19547" s="60"/>
      <c r="ACT19547" s="60"/>
      <c r="ACU19547" s="60"/>
      <c r="ACV19547" s="60"/>
      <c r="ACW19547" s="60"/>
      <c r="ACX19547" s="60"/>
      <c r="ACY19547" s="60">
        <v>4.6246146204462404E-3</v>
      </c>
      <c r="ACZ19547" s="60"/>
      <c r="ADA19547" s="60"/>
      <c r="ADB19547" s="60"/>
      <c r="ADC19547" s="60"/>
      <c r="ADD19547" s="60"/>
      <c r="ADE19547" s="60"/>
    </row>
    <row r="19548" spans="760:785" x14ac:dyDescent="0.25">
      <c r="ACF19548" s="60"/>
      <c r="ACG19548" s="60"/>
      <c r="ACH19548" s="60"/>
      <c r="ACI19548" s="60"/>
      <c r="ACJ19548" s="60"/>
      <c r="ACK19548" s="60"/>
      <c r="ACL19548" s="60"/>
      <c r="ACM19548" s="60"/>
      <c r="ACN19548" s="60"/>
      <c r="ACO19548" s="60"/>
      <c r="ACP19548" s="60"/>
      <c r="ACQ19548" s="60"/>
      <c r="ACR19548" s="60"/>
      <c r="ACS19548" s="60"/>
      <c r="ACT19548" s="60"/>
      <c r="ACU19548" s="60"/>
      <c r="ACV19548" s="60"/>
      <c r="ACW19548" s="60"/>
      <c r="ACX19548" s="60"/>
      <c r="ACY19548" s="60">
        <v>4.6246146204462404E-3</v>
      </c>
      <c r="ACZ19548" s="60"/>
      <c r="ADA19548" s="60"/>
      <c r="ADB19548" s="60"/>
      <c r="ADC19548" s="60"/>
      <c r="ADD19548" s="60"/>
      <c r="ADE19548" s="60"/>
    </row>
    <row r="19549" spans="760:785" x14ac:dyDescent="0.25">
      <c r="ACF19549" s="60"/>
      <c r="ACG19549" s="60"/>
      <c r="ACH19549" s="60"/>
      <c r="ACI19549" s="60"/>
      <c r="ACJ19549" s="60"/>
      <c r="ACK19549" s="60"/>
      <c r="ACL19549" s="60"/>
      <c r="ACM19549" s="60"/>
      <c r="ACN19549" s="60"/>
      <c r="ACO19549" s="60"/>
      <c r="ACP19549" s="60"/>
      <c r="ACQ19549" s="60"/>
      <c r="ACR19549" s="60"/>
      <c r="ACS19549" s="60"/>
      <c r="ACT19549" s="60"/>
      <c r="ACU19549" s="60"/>
      <c r="ACV19549" s="60"/>
      <c r="ACW19549" s="60"/>
      <c r="ACX19549" s="60"/>
      <c r="ACY19549" s="60">
        <v>4.6045527665822799E-3</v>
      </c>
      <c r="ACZ19549" s="60"/>
      <c r="ADA19549" s="60"/>
      <c r="ADB19549" s="60"/>
      <c r="ADC19549" s="60"/>
      <c r="ADD19549" s="60"/>
      <c r="ADE19549" s="60"/>
    </row>
    <row r="19550" spans="760:785" x14ac:dyDescent="0.25">
      <c r="ACF19550" s="60"/>
      <c r="ACG19550" s="60"/>
      <c r="ACH19550" s="60"/>
      <c r="ACI19550" s="60"/>
      <c r="ACJ19550" s="60"/>
      <c r="ACK19550" s="60"/>
      <c r="ACL19550" s="60"/>
      <c r="ACM19550" s="60"/>
      <c r="ACN19550" s="60"/>
      <c r="ACO19550" s="60"/>
      <c r="ACP19550" s="60"/>
      <c r="ACQ19550" s="60"/>
      <c r="ACR19550" s="60"/>
      <c r="ACS19550" s="60"/>
      <c r="ACT19550" s="60"/>
      <c r="ACU19550" s="60"/>
      <c r="ACV19550" s="60"/>
      <c r="ACW19550" s="60"/>
      <c r="ACX19550" s="60"/>
      <c r="ACY19550" s="60">
        <v>4.6045527665822799E-3</v>
      </c>
      <c r="ACZ19550" s="60"/>
      <c r="ADA19550" s="60"/>
      <c r="ADB19550" s="60"/>
      <c r="ADC19550" s="60"/>
      <c r="ADD19550" s="60"/>
      <c r="ADE19550" s="60"/>
    </row>
    <row r="19551" spans="760:785" x14ac:dyDescent="0.25">
      <c r="ACF19551" s="60"/>
      <c r="ACG19551" s="60"/>
      <c r="ACH19551" s="60"/>
      <c r="ACI19551" s="60"/>
      <c r="ACJ19551" s="60"/>
      <c r="ACK19551" s="60"/>
      <c r="ACL19551" s="60"/>
      <c r="ACM19551" s="60"/>
      <c r="ACN19551" s="60"/>
      <c r="ACO19551" s="60"/>
      <c r="ACP19551" s="60"/>
      <c r="ACQ19551" s="60"/>
      <c r="ACR19551" s="60"/>
      <c r="ACS19551" s="60"/>
      <c r="ACT19551" s="60"/>
      <c r="ACU19551" s="60"/>
      <c r="ACV19551" s="60"/>
      <c r="ACW19551" s="60"/>
      <c r="ACX19551" s="60"/>
      <c r="ACY19551" s="60">
        <v>4.5477742304482604E-3</v>
      </c>
      <c r="ACZ19551" s="60"/>
      <c r="ADA19551" s="60"/>
      <c r="ADB19551" s="60"/>
      <c r="ADC19551" s="60"/>
      <c r="ADD19551" s="60"/>
      <c r="ADE19551" s="60"/>
    </row>
    <row r="19552" spans="760:785" x14ac:dyDescent="0.25">
      <c r="ACF19552" s="60"/>
      <c r="ACG19552" s="60"/>
      <c r="ACH19552" s="60"/>
      <c r="ACI19552" s="60"/>
      <c r="ACJ19552" s="60"/>
      <c r="ACK19552" s="60"/>
      <c r="ACL19552" s="60"/>
      <c r="ACM19552" s="60"/>
      <c r="ACN19552" s="60"/>
      <c r="ACO19552" s="60"/>
      <c r="ACP19552" s="60"/>
      <c r="ACQ19552" s="60"/>
      <c r="ACR19552" s="60"/>
      <c r="ACS19552" s="60"/>
      <c r="ACT19552" s="60"/>
      <c r="ACU19552" s="60"/>
      <c r="ACV19552" s="60"/>
      <c r="ACW19552" s="60"/>
      <c r="ACX19552" s="60"/>
      <c r="ACY19552" s="60">
        <v>4.5477742304482604E-3</v>
      </c>
      <c r="ACZ19552" s="60"/>
      <c r="ADA19552" s="60"/>
      <c r="ADB19552" s="60"/>
      <c r="ADC19552" s="60"/>
      <c r="ADD19552" s="60"/>
      <c r="ADE19552" s="60"/>
    </row>
    <row r="19553" spans="760:785" x14ac:dyDescent="0.25">
      <c r="ACF19553" s="60"/>
      <c r="ACG19553" s="60"/>
      <c r="ACH19553" s="60"/>
      <c r="ACI19553" s="60"/>
      <c r="ACJ19553" s="60"/>
      <c r="ACK19553" s="60"/>
      <c r="ACL19553" s="60"/>
      <c r="ACM19553" s="60"/>
      <c r="ACN19553" s="60"/>
      <c r="ACO19553" s="60"/>
      <c r="ACP19553" s="60"/>
      <c r="ACQ19553" s="60"/>
      <c r="ACR19553" s="60"/>
      <c r="ACS19553" s="60"/>
      <c r="ACT19553" s="60"/>
      <c r="ACU19553" s="60"/>
      <c r="ACV19553" s="60"/>
      <c r="ACW19553" s="60"/>
      <c r="ACX19553" s="60"/>
      <c r="ACY19553" s="60">
        <v>4.5376084824871104E-3</v>
      </c>
      <c r="ACZ19553" s="60"/>
      <c r="ADA19553" s="60"/>
      <c r="ADB19553" s="60"/>
      <c r="ADC19553" s="60"/>
      <c r="ADD19553" s="60"/>
      <c r="ADE19553" s="60"/>
    </row>
    <row r="19554" spans="760:785" x14ac:dyDescent="0.25">
      <c r="ACF19554" s="60"/>
      <c r="ACG19554" s="60"/>
      <c r="ACH19554" s="60"/>
      <c r="ACI19554" s="60"/>
      <c r="ACJ19554" s="60"/>
      <c r="ACK19554" s="60"/>
      <c r="ACL19554" s="60"/>
      <c r="ACM19554" s="60"/>
      <c r="ACN19554" s="60"/>
      <c r="ACO19554" s="60"/>
      <c r="ACP19554" s="60"/>
      <c r="ACQ19554" s="60"/>
      <c r="ACR19554" s="60"/>
      <c r="ACS19554" s="60"/>
      <c r="ACT19554" s="60"/>
      <c r="ACU19554" s="60"/>
      <c r="ACV19554" s="60"/>
      <c r="ACW19554" s="60"/>
      <c r="ACX19554" s="60"/>
      <c r="ACY19554" s="60">
        <v>4.5376084824871104E-3</v>
      </c>
      <c r="ACZ19554" s="60"/>
      <c r="ADA19554" s="60"/>
      <c r="ADB19554" s="60"/>
      <c r="ADC19554" s="60"/>
      <c r="ADD19554" s="60"/>
      <c r="ADE19554" s="60"/>
    </row>
    <row r="19555" spans="760:785" x14ac:dyDescent="0.25">
      <c r="ACF19555" s="60"/>
      <c r="ACG19555" s="60"/>
      <c r="ACH19555" s="60"/>
      <c r="ACI19555" s="60"/>
      <c r="ACJ19555" s="60"/>
      <c r="ACK19555" s="60"/>
      <c r="ACL19555" s="60"/>
      <c r="ACM19555" s="60"/>
      <c r="ACN19555" s="60"/>
      <c r="ACO19555" s="60"/>
      <c r="ACP19555" s="60"/>
      <c r="ACQ19555" s="60"/>
      <c r="ACR19555" s="60"/>
      <c r="ACS19555" s="60"/>
      <c r="ACT19555" s="60"/>
      <c r="ACU19555" s="60"/>
      <c r="ACV19555" s="60"/>
      <c r="ACW19555" s="60"/>
      <c r="ACX19555" s="60"/>
      <c r="ACY19555" s="60">
        <v>4.5342581027118297E-3</v>
      </c>
      <c r="ACZ19555" s="60"/>
      <c r="ADA19555" s="60"/>
      <c r="ADB19555" s="60"/>
      <c r="ADC19555" s="60"/>
      <c r="ADD19555" s="60"/>
      <c r="ADE19555" s="60"/>
    </row>
    <row r="19556" spans="760:785" x14ac:dyDescent="0.25">
      <c r="ACF19556" s="60"/>
      <c r="ACG19556" s="60"/>
      <c r="ACH19556" s="60"/>
      <c r="ACI19556" s="60"/>
      <c r="ACJ19556" s="60"/>
      <c r="ACK19556" s="60"/>
      <c r="ACL19556" s="60"/>
      <c r="ACM19556" s="60"/>
      <c r="ACN19556" s="60"/>
      <c r="ACO19556" s="60"/>
      <c r="ACP19556" s="60"/>
      <c r="ACQ19556" s="60"/>
      <c r="ACR19556" s="60"/>
      <c r="ACS19556" s="60"/>
      <c r="ACT19556" s="60"/>
      <c r="ACU19556" s="60"/>
      <c r="ACV19556" s="60"/>
      <c r="ACW19556" s="60"/>
      <c r="ACX19556" s="60"/>
      <c r="ACY19556" s="60">
        <v>4.5342581027118297E-3</v>
      </c>
      <c r="ACZ19556" s="60"/>
      <c r="ADA19556" s="60"/>
      <c r="ADB19556" s="60"/>
      <c r="ADC19556" s="60"/>
      <c r="ADD19556" s="60"/>
      <c r="ADE19556" s="60"/>
    </row>
    <row r="19557" spans="760:785" x14ac:dyDescent="0.25">
      <c r="ACF19557" s="60"/>
      <c r="ACG19557" s="60"/>
      <c r="ACH19557" s="60"/>
      <c r="ACI19557" s="60"/>
      <c r="ACJ19557" s="60"/>
      <c r="ACK19557" s="60"/>
      <c r="ACL19557" s="60"/>
      <c r="ACM19557" s="60"/>
      <c r="ACN19557" s="60"/>
      <c r="ACO19557" s="60"/>
      <c r="ACP19557" s="60"/>
      <c r="ACQ19557" s="60"/>
      <c r="ACR19557" s="60"/>
      <c r="ACS19557" s="60"/>
      <c r="ACT19557" s="60"/>
      <c r="ACU19557" s="60"/>
      <c r="ACV19557" s="60"/>
      <c r="ACW19557" s="60"/>
      <c r="ACX19557" s="60"/>
      <c r="ACY19557" s="60">
        <v>4.50774526111479E-3</v>
      </c>
      <c r="ACZ19557" s="60"/>
      <c r="ADA19557" s="60"/>
      <c r="ADB19557" s="60"/>
      <c r="ADC19557" s="60"/>
      <c r="ADD19557" s="60"/>
      <c r="ADE19557" s="60"/>
    </row>
    <row r="19558" spans="760:785" x14ac:dyDescent="0.25">
      <c r="ACF19558" s="60"/>
      <c r="ACG19558" s="60"/>
      <c r="ACH19558" s="60"/>
      <c r="ACI19558" s="60"/>
      <c r="ACJ19558" s="60"/>
      <c r="ACK19558" s="60"/>
      <c r="ACL19558" s="60"/>
      <c r="ACM19558" s="60"/>
      <c r="ACN19558" s="60"/>
      <c r="ACO19558" s="60"/>
      <c r="ACP19558" s="60"/>
      <c r="ACQ19558" s="60"/>
      <c r="ACR19558" s="60"/>
      <c r="ACS19558" s="60"/>
      <c r="ACT19558" s="60"/>
      <c r="ACU19558" s="60"/>
      <c r="ACV19558" s="60"/>
      <c r="ACW19558" s="60"/>
      <c r="ACX19558" s="60"/>
      <c r="ACY19558" s="60">
        <v>4.50774526111479E-3</v>
      </c>
      <c r="ACZ19558" s="60"/>
      <c r="ADA19558" s="60"/>
      <c r="ADB19558" s="60"/>
      <c r="ADC19558" s="60"/>
      <c r="ADD19558" s="60"/>
      <c r="ADE19558" s="60"/>
    </row>
    <row r="19559" spans="760:785" x14ac:dyDescent="0.25">
      <c r="ACF19559" s="60"/>
      <c r="ACG19559" s="60"/>
      <c r="ACH19559" s="60"/>
      <c r="ACI19559" s="60"/>
      <c r="ACJ19559" s="60"/>
      <c r="ACK19559" s="60"/>
      <c r="ACL19559" s="60"/>
      <c r="ACM19559" s="60"/>
      <c r="ACN19559" s="60"/>
      <c r="ACO19559" s="60"/>
      <c r="ACP19559" s="60"/>
      <c r="ACQ19559" s="60"/>
      <c r="ACR19559" s="60"/>
      <c r="ACS19559" s="60"/>
      <c r="ACT19559" s="60"/>
      <c r="ACU19559" s="60"/>
      <c r="ACV19559" s="60"/>
      <c r="ACW19559" s="60"/>
      <c r="ACX19559" s="60"/>
      <c r="ACY19559" s="60">
        <v>4.3821259020291803E-3</v>
      </c>
      <c r="ACZ19559" s="60"/>
      <c r="ADA19559" s="60"/>
      <c r="ADB19559" s="60"/>
      <c r="ADC19559" s="60"/>
      <c r="ADD19559" s="60"/>
      <c r="ADE19559" s="60"/>
    </row>
    <row r="19560" spans="760:785" x14ac:dyDescent="0.25">
      <c r="ACF19560" s="60"/>
      <c r="ACG19560" s="60"/>
      <c r="ACH19560" s="60"/>
      <c r="ACI19560" s="60"/>
      <c r="ACJ19560" s="60"/>
      <c r="ACK19560" s="60"/>
      <c r="ACL19560" s="60"/>
      <c r="ACM19560" s="60"/>
      <c r="ACN19560" s="60"/>
      <c r="ACO19560" s="60"/>
      <c r="ACP19560" s="60"/>
      <c r="ACQ19560" s="60"/>
      <c r="ACR19560" s="60"/>
      <c r="ACS19560" s="60"/>
      <c r="ACT19560" s="60"/>
      <c r="ACU19560" s="60"/>
      <c r="ACV19560" s="60"/>
      <c r="ACW19560" s="60"/>
      <c r="ACX19560" s="60"/>
      <c r="ACY19560" s="60">
        <v>4.3821259020291803E-3</v>
      </c>
      <c r="ACZ19560" s="60"/>
      <c r="ADA19560" s="60"/>
      <c r="ADB19560" s="60"/>
      <c r="ADC19560" s="60"/>
      <c r="ADD19560" s="60"/>
      <c r="ADE19560" s="60"/>
    </row>
    <row r="19561" spans="760:785" x14ac:dyDescent="0.25">
      <c r="ACF19561" s="60"/>
      <c r="ACG19561" s="60"/>
      <c r="ACH19561" s="60"/>
      <c r="ACI19561" s="60"/>
      <c r="ACJ19561" s="60"/>
      <c r="ACK19561" s="60"/>
      <c r="ACL19561" s="60"/>
      <c r="ACM19561" s="60"/>
      <c r="ACN19561" s="60"/>
      <c r="ACO19561" s="60"/>
      <c r="ACP19561" s="60"/>
      <c r="ACQ19561" s="60"/>
      <c r="ACR19561" s="60"/>
      <c r="ACS19561" s="60"/>
      <c r="ACT19561" s="60"/>
      <c r="ACU19561" s="60"/>
      <c r="ACV19561" s="60"/>
      <c r="ACW19561" s="60"/>
      <c r="ACX19561" s="60"/>
      <c r="ACY19561" s="60">
        <v>4.33595276655951E-3</v>
      </c>
      <c r="ACZ19561" s="60"/>
      <c r="ADA19561" s="60"/>
      <c r="ADB19561" s="60"/>
      <c r="ADC19561" s="60"/>
      <c r="ADD19561" s="60"/>
      <c r="ADE19561" s="60"/>
    </row>
    <row r="19562" spans="760:785" x14ac:dyDescent="0.25">
      <c r="ACF19562" s="60"/>
      <c r="ACG19562" s="60"/>
      <c r="ACH19562" s="60"/>
      <c r="ACI19562" s="60"/>
      <c r="ACJ19562" s="60"/>
      <c r="ACK19562" s="60"/>
      <c r="ACL19562" s="60"/>
      <c r="ACM19562" s="60"/>
      <c r="ACN19562" s="60"/>
      <c r="ACO19562" s="60"/>
      <c r="ACP19562" s="60"/>
      <c r="ACQ19562" s="60"/>
      <c r="ACR19562" s="60"/>
      <c r="ACS19562" s="60"/>
      <c r="ACT19562" s="60"/>
      <c r="ACU19562" s="60"/>
      <c r="ACV19562" s="60"/>
      <c r="ACW19562" s="60"/>
      <c r="ACX19562" s="60"/>
      <c r="ACY19562" s="60">
        <v>4.33595276655951E-3</v>
      </c>
      <c r="ACZ19562" s="60"/>
      <c r="ADA19562" s="60"/>
      <c r="ADB19562" s="60"/>
      <c r="ADC19562" s="60"/>
      <c r="ADD19562" s="60"/>
      <c r="ADE19562" s="60"/>
    </row>
    <row r="19563" spans="760:785" x14ac:dyDescent="0.25">
      <c r="ACF19563" s="60"/>
      <c r="ACG19563" s="60"/>
      <c r="ACH19563" s="60"/>
      <c r="ACI19563" s="60"/>
      <c r="ACJ19563" s="60"/>
      <c r="ACK19563" s="60"/>
      <c r="ACL19563" s="60"/>
      <c r="ACM19563" s="60"/>
      <c r="ACN19563" s="60"/>
      <c r="ACO19563" s="60"/>
      <c r="ACP19563" s="60"/>
      <c r="ACQ19563" s="60"/>
      <c r="ACR19563" s="60"/>
      <c r="ACS19563" s="60"/>
      <c r="ACT19563" s="60"/>
      <c r="ACU19563" s="60"/>
      <c r="ACV19563" s="60"/>
      <c r="ACW19563" s="60"/>
      <c r="ACX19563" s="60"/>
      <c r="ACY19563" s="60">
        <v>4.3025473897527096E-3</v>
      </c>
      <c r="ACZ19563" s="60"/>
      <c r="ADA19563" s="60"/>
      <c r="ADB19563" s="60"/>
      <c r="ADC19563" s="60"/>
      <c r="ADD19563" s="60"/>
      <c r="ADE19563" s="60"/>
    </row>
    <row r="19564" spans="760:785" x14ac:dyDescent="0.25">
      <c r="ACF19564" s="60"/>
      <c r="ACG19564" s="60"/>
      <c r="ACH19564" s="60"/>
      <c r="ACI19564" s="60"/>
      <c r="ACJ19564" s="60"/>
      <c r="ACK19564" s="60"/>
      <c r="ACL19564" s="60"/>
      <c r="ACM19564" s="60"/>
      <c r="ACN19564" s="60"/>
      <c r="ACO19564" s="60"/>
      <c r="ACP19564" s="60"/>
      <c r="ACQ19564" s="60"/>
      <c r="ACR19564" s="60"/>
      <c r="ACS19564" s="60"/>
      <c r="ACT19564" s="60"/>
      <c r="ACU19564" s="60"/>
      <c r="ACV19564" s="60"/>
      <c r="ACW19564" s="60"/>
      <c r="ACX19564" s="60"/>
      <c r="ACY19564" s="60">
        <v>4.3025473897527096E-3</v>
      </c>
      <c r="ACZ19564" s="60"/>
      <c r="ADA19564" s="60"/>
      <c r="ADB19564" s="60"/>
      <c r="ADC19564" s="60"/>
      <c r="ADD19564" s="60"/>
      <c r="ADE19564" s="60"/>
    </row>
    <row r="19565" spans="760:785" x14ac:dyDescent="0.25">
      <c r="ACF19565" s="60"/>
      <c r="ACG19565" s="60"/>
      <c r="ACH19565" s="60"/>
      <c r="ACI19565" s="60"/>
      <c r="ACJ19565" s="60"/>
      <c r="ACK19565" s="60"/>
      <c r="ACL19565" s="60"/>
      <c r="ACM19565" s="60"/>
      <c r="ACN19565" s="60"/>
      <c r="ACO19565" s="60"/>
      <c r="ACP19565" s="60"/>
      <c r="ACQ19565" s="60"/>
      <c r="ACR19565" s="60"/>
      <c r="ACS19565" s="60"/>
      <c r="ACT19565" s="60"/>
      <c r="ACU19565" s="60"/>
      <c r="ACV19565" s="60"/>
      <c r="ACW19565" s="60"/>
      <c r="ACX19565" s="60"/>
      <c r="ACY19565" s="60">
        <v>4.3002096191278004E-3</v>
      </c>
      <c r="ACZ19565" s="60"/>
      <c r="ADA19565" s="60"/>
      <c r="ADB19565" s="60"/>
      <c r="ADC19565" s="60"/>
      <c r="ADD19565" s="60"/>
      <c r="ADE19565" s="60"/>
    </row>
    <row r="19566" spans="760:785" x14ac:dyDescent="0.25">
      <c r="ACF19566" s="60"/>
      <c r="ACG19566" s="60"/>
      <c r="ACH19566" s="60"/>
      <c r="ACI19566" s="60"/>
      <c r="ACJ19566" s="60"/>
      <c r="ACK19566" s="60"/>
      <c r="ACL19566" s="60"/>
      <c r="ACM19566" s="60"/>
      <c r="ACN19566" s="60"/>
      <c r="ACO19566" s="60"/>
      <c r="ACP19566" s="60"/>
      <c r="ACQ19566" s="60"/>
      <c r="ACR19566" s="60"/>
      <c r="ACS19566" s="60"/>
      <c r="ACT19566" s="60"/>
      <c r="ACU19566" s="60"/>
      <c r="ACV19566" s="60"/>
      <c r="ACW19566" s="60"/>
      <c r="ACX19566" s="60"/>
      <c r="ACY19566" s="60">
        <v>4.3002096191278004E-3</v>
      </c>
      <c r="ACZ19566" s="60"/>
      <c r="ADA19566" s="60"/>
      <c r="ADB19566" s="60"/>
      <c r="ADC19566" s="60"/>
      <c r="ADD19566" s="60"/>
      <c r="ADE19566" s="60"/>
    </row>
    <row r="19567" spans="760:785" x14ac:dyDescent="0.25">
      <c r="ACF19567" s="60"/>
      <c r="ACG19567" s="60"/>
      <c r="ACH19567" s="60"/>
      <c r="ACI19567" s="60"/>
      <c r="ACJ19567" s="60"/>
      <c r="ACK19567" s="60"/>
      <c r="ACL19567" s="60"/>
      <c r="ACM19567" s="60"/>
      <c r="ACN19567" s="60"/>
      <c r="ACO19567" s="60"/>
      <c r="ACP19567" s="60"/>
      <c r="ACQ19567" s="60"/>
      <c r="ACR19567" s="60"/>
      <c r="ACS19567" s="60"/>
      <c r="ACT19567" s="60"/>
      <c r="ACU19567" s="60"/>
      <c r="ACV19567" s="60"/>
      <c r="ACW19567" s="60"/>
      <c r="ACX19567" s="60"/>
      <c r="ACY19567" s="60">
        <v>4.2854739809420799E-3</v>
      </c>
      <c r="ACZ19567" s="60"/>
      <c r="ADA19567" s="60"/>
      <c r="ADB19567" s="60"/>
      <c r="ADC19567" s="60"/>
      <c r="ADD19567" s="60"/>
      <c r="ADE19567" s="60"/>
    </row>
    <row r="19568" spans="760:785" x14ac:dyDescent="0.25">
      <c r="ACF19568" s="60"/>
      <c r="ACG19568" s="60"/>
      <c r="ACH19568" s="60"/>
      <c r="ACI19568" s="60"/>
      <c r="ACJ19568" s="60"/>
      <c r="ACK19568" s="60"/>
      <c r="ACL19568" s="60"/>
      <c r="ACM19568" s="60"/>
      <c r="ACN19568" s="60"/>
      <c r="ACO19568" s="60"/>
      <c r="ACP19568" s="60"/>
      <c r="ACQ19568" s="60"/>
      <c r="ACR19568" s="60"/>
      <c r="ACS19568" s="60"/>
      <c r="ACT19568" s="60"/>
      <c r="ACU19568" s="60"/>
      <c r="ACV19568" s="60"/>
      <c r="ACW19568" s="60"/>
      <c r="ACX19568" s="60"/>
      <c r="ACY19568" s="60">
        <v>4.2854739809420799E-3</v>
      </c>
      <c r="ACZ19568" s="60"/>
      <c r="ADA19568" s="60"/>
      <c r="ADB19568" s="60"/>
      <c r="ADC19568" s="60"/>
      <c r="ADD19568" s="60"/>
      <c r="ADE19568" s="60"/>
    </row>
    <row r="19569" spans="760:785" x14ac:dyDescent="0.25">
      <c r="ACF19569" s="60"/>
      <c r="ACG19569" s="60"/>
      <c r="ACH19569" s="60"/>
      <c r="ACI19569" s="60"/>
      <c r="ACJ19569" s="60"/>
      <c r="ACK19569" s="60"/>
      <c r="ACL19569" s="60"/>
      <c r="ACM19569" s="60"/>
      <c r="ACN19569" s="60"/>
      <c r="ACO19569" s="60"/>
      <c r="ACP19569" s="60"/>
      <c r="ACQ19569" s="60"/>
      <c r="ACR19569" s="60"/>
      <c r="ACS19569" s="60"/>
      <c r="ACT19569" s="60"/>
      <c r="ACU19569" s="60"/>
      <c r="ACV19569" s="60"/>
      <c r="ACW19569" s="60"/>
      <c r="ACX19569" s="60"/>
      <c r="ACY19569" s="60">
        <v>4.2430522841951802E-3</v>
      </c>
      <c r="ACZ19569" s="60"/>
      <c r="ADA19569" s="60"/>
      <c r="ADB19569" s="60"/>
      <c r="ADC19569" s="60"/>
      <c r="ADD19569" s="60"/>
      <c r="ADE19569" s="60"/>
    </row>
    <row r="19570" spans="760:785" x14ac:dyDescent="0.25">
      <c r="ACF19570" s="60"/>
      <c r="ACG19570" s="60"/>
      <c r="ACH19570" s="60"/>
      <c r="ACI19570" s="60"/>
      <c r="ACJ19570" s="60"/>
      <c r="ACK19570" s="60"/>
      <c r="ACL19570" s="60"/>
      <c r="ACM19570" s="60"/>
      <c r="ACN19570" s="60"/>
      <c r="ACO19570" s="60"/>
      <c r="ACP19570" s="60"/>
      <c r="ACQ19570" s="60"/>
      <c r="ACR19570" s="60"/>
      <c r="ACS19570" s="60"/>
      <c r="ACT19570" s="60"/>
      <c r="ACU19570" s="60"/>
      <c r="ACV19570" s="60"/>
      <c r="ACW19570" s="60"/>
      <c r="ACX19570" s="60"/>
      <c r="ACY19570" s="60">
        <v>4.2430522841951802E-3</v>
      </c>
      <c r="ACZ19570" s="60"/>
      <c r="ADA19570" s="60"/>
      <c r="ADB19570" s="60"/>
      <c r="ADC19570" s="60"/>
      <c r="ADD19570" s="60"/>
      <c r="ADE19570" s="60"/>
    </row>
    <row r="19571" spans="760:785" x14ac:dyDescent="0.25">
      <c r="ACF19571" s="60"/>
      <c r="ACG19571" s="60"/>
      <c r="ACH19571" s="60"/>
      <c r="ACI19571" s="60"/>
      <c r="ACJ19571" s="60"/>
      <c r="ACK19571" s="60"/>
      <c r="ACL19571" s="60"/>
      <c r="ACM19571" s="60"/>
      <c r="ACN19571" s="60"/>
      <c r="ACO19571" s="60"/>
      <c r="ACP19571" s="60"/>
      <c r="ACQ19571" s="60"/>
      <c r="ACR19571" s="60"/>
      <c r="ACS19571" s="60"/>
      <c r="ACT19571" s="60"/>
      <c r="ACU19571" s="60"/>
      <c r="ACV19571" s="60"/>
      <c r="ACW19571" s="60"/>
      <c r="ACX19571" s="60"/>
      <c r="ACY19571" s="60">
        <v>4.2188040312495199E-3</v>
      </c>
      <c r="ACZ19571" s="60"/>
      <c r="ADA19571" s="60"/>
      <c r="ADB19571" s="60"/>
      <c r="ADC19571" s="60"/>
      <c r="ADD19571" s="60"/>
      <c r="ADE19571" s="60"/>
    </row>
    <row r="19572" spans="760:785" x14ac:dyDescent="0.25">
      <c r="ACF19572" s="60"/>
      <c r="ACG19572" s="60"/>
      <c r="ACH19572" s="60"/>
      <c r="ACI19572" s="60"/>
      <c r="ACJ19572" s="60"/>
      <c r="ACK19572" s="60"/>
      <c r="ACL19572" s="60"/>
      <c r="ACM19572" s="60"/>
      <c r="ACN19572" s="60"/>
      <c r="ACO19572" s="60"/>
      <c r="ACP19572" s="60"/>
      <c r="ACQ19572" s="60"/>
      <c r="ACR19572" s="60"/>
      <c r="ACS19572" s="60"/>
      <c r="ACT19572" s="60"/>
      <c r="ACU19572" s="60"/>
      <c r="ACV19572" s="60"/>
      <c r="ACW19572" s="60"/>
      <c r="ACX19572" s="60"/>
      <c r="ACY19572" s="60">
        <v>4.2188040312495199E-3</v>
      </c>
      <c r="ACZ19572" s="60"/>
      <c r="ADA19572" s="60"/>
      <c r="ADB19572" s="60"/>
      <c r="ADC19572" s="60"/>
      <c r="ADD19572" s="60"/>
      <c r="ADE19572" s="60"/>
    </row>
    <row r="19573" spans="760:785" x14ac:dyDescent="0.25">
      <c r="ACF19573" s="60"/>
      <c r="ACG19573" s="60"/>
      <c r="ACH19573" s="60"/>
      <c r="ACI19573" s="60"/>
      <c r="ACJ19573" s="60"/>
      <c r="ACK19573" s="60"/>
      <c r="ACL19573" s="60"/>
      <c r="ACM19573" s="60"/>
      <c r="ACN19573" s="60"/>
      <c r="ACO19573" s="60"/>
      <c r="ACP19573" s="60"/>
      <c r="ACQ19573" s="60"/>
      <c r="ACR19573" s="60"/>
      <c r="ACS19573" s="60"/>
      <c r="ACT19573" s="60"/>
      <c r="ACU19573" s="60"/>
      <c r="ACV19573" s="60"/>
      <c r="ACW19573" s="60"/>
      <c r="ACX19573" s="60"/>
      <c r="ACY19573" s="60">
        <v>4.20265852301381E-3</v>
      </c>
      <c r="ACZ19573" s="60"/>
      <c r="ADA19573" s="60"/>
      <c r="ADB19573" s="60"/>
      <c r="ADC19573" s="60"/>
      <c r="ADD19573" s="60"/>
      <c r="ADE19573" s="60"/>
    </row>
    <row r="19574" spans="760:785" x14ac:dyDescent="0.25">
      <c r="ACF19574" s="60"/>
      <c r="ACG19574" s="60"/>
      <c r="ACH19574" s="60"/>
      <c r="ACI19574" s="60"/>
      <c r="ACJ19574" s="60"/>
      <c r="ACK19574" s="60"/>
      <c r="ACL19574" s="60"/>
      <c r="ACM19574" s="60"/>
      <c r="ACN19574" s="60"/>
      <c r="ACO19574" s="60"/>
      <c r="ACP19574" s="60"/>
      <c r="ACQ19574" s="60"/>
      <c r="ACR19574" s="60"/>
      <c r="ACS19574" s="60"/>
      <c r="ACT19574" s="60"/>
      <c r="ACU19574" s="60"/>
      <c r="ACV19574" s="60"/>
      <c r="ACW19574" s="60"/>
      <c r="ACX19574" s="60"/>
      <c r="ACY19574" s="60">
        <v>4.20265852301381E-3</v>
      </c>
      <c r="ACZ19574" s="60"/>
      <c r="ADA19574" s="60"/>
      <c r="ADB19574" s="60"/>
      <c r="ADC19574" s="60"/>
      <c r="ADD19574" s="60"/>
      <c r="ADE19574" s="60"/>
    </row>
    <row r="19575" spans="760:785" x14ac:dyDescent="0.25">
      <c r="ACF19575" s="60"/>
      <c r="ACG19575" s="60"/>
      <c r="ACH19575" s="60"/>
      <c r="ACI19575" s="60"/>
      <c r="ACJ19575" s="60"/>
      <c r="ACK19575" s="60"/>
      <c r="ACL19575" s="60"/>
      <c r="ACM19575" s="60"/>
      <c r="ACN19575" s="60"/>
      <c r="ACO19575" s="60"/>
      <c r="ACP19575" s="60"/>
      <c r="ACQ19575" s="60"/>
      <c r="ACR19575" s="60"/>
      <c r="ACS19575" s="60"/>
      <c r="ACT19575" s="60"/>
      <c r="ACU19575" s="60"/>
      <c r="ACV19575" s="60"/>
      <c r="ACW19575" s="60"/>
      <c r="ACX19575" s="60"/>
      <c r="ACY19575" s="60">
        <v>4.1231352320390503E-3</v>
      </c>
      <c r="ACZ19575" s="60"/>
      <c r="ADA19575" s="60"/>
      <c r="ADB19575" s="60"/>
      <c r="ADC19575" s="60"/>
      <c r="ADD19575" s="60"/>
      <c r="ADE19575" s="60"/>
    </row>
    <row r="19576" spans="760:785" x14ac:dyDescent="0.25">
      <c r="ACF19576" s="60"/>
      <c r="ACG19576" s="60"/>
      <c r="ACH19576" s="60"/>
      <c r="ACI19576" s="60"/>
      <c r="ACJ19576" s="60"/>
      <c r="ACK19576" s="60"/>
      <c r="ACL19576" s="60"/>
      <c r="ACM19576" s="60"/>
      <c r="ACN19576" s="60"/>
      <c r="ACO19576" s="60"/>
      <c r="ACP19576" s="60"/>
      <c r="ACQ19576" s="60"/>
      <c r="ACR19576" s="60"/>
      <c r="ACS19576" s="60"/>
      <c r="ACT19576" s="60"/>
      <c r="ACU19576" s="60"/>
      <c r="ACV19576" s="60"/>
      <c r="ACW19576" s="60"/>
      <c r="ACX19576" s="60"/>
      <c r="ACY19576" s="60">
        <v>4.1231352320390503E-3</v>
      </c>
      <c r="ACZ19576" s="60"/>
      <c r="ADA19576" s="60"/>
      <c r="ADB19576" s="60"/>
      <c r="ADC19576" s="60"/>
      <c r="ADD19576" s="60"/>
      <c r="ADE19576" s="60"/>
    </row>
    <row r="19577" spans="760:785" x14ac:dyDescent="0.25">
      <c r="ACF19577" s="60"/>
      <c r="ACG19577" s="60"/>
      <c r="ACH19577" s="60"/>
      <c r="ACI19577" s="60"/>
      <c r="ACJ19577" s="60"/>
      <c r="ACK19577" s="60"/>
      <c r="ACL19577" s="60"/>
      <c r="ACM19577" s="60"/>
      <c r="ACN19577" s="60"/>
      <c r="ACO19577" s="60"/>
      <c r="ACP19577" s="60"/>
      <c r="ACQ19577" s="60"/>
      <c r="ACR19577" s="60"/>
      <c r="ACS19577" s="60"/>
      <c r="ACT19577" s="60"/>
      <c r="ACU19577" s="60"/>
      <c r="ACV19577" s="60"/>
      <c r="ACW19577" s="60"/>
      <c r="ACX19577" s="60"/>
      <c r="ACY19577" s="60">
        <v>4.0623496071587398E-3</v>
      </c>
      <c r="ACZ19577" s="60"/>
      <c r="ADA19577" s="60"/>
      <c r="ADB19577" s="60"/>
      <c r="ADC19577" s="60"/>
      <c r="ADD19577" s="60"/>
      <c r="ADE19577" s="60"/>
    </row>
    <row r="19578" spans="760:785" x14ac:dyDescent="0.25">
      <c r="ACF19578" s="60"/>
      <c r="ACG19578" s="60"/>
      <c r="ACH19578" s="60"/>
      <c r="ACI19578" s="60"/>
      <c r="ACJ19578" s="60"/>
      <c r="ACK19578" s="60"/>
      <c r="ACL19578" s="60"/>
      <c r="ACM19578" s="60"/>
      <c r="ACN19578" s="60"/>
      <c r="ACO19578" s="60"/>
      <c r="ACP19578" s="60"/>
      <c r="ACQ19578" s="60"/>
      <c r="ACR19578" s="60"/>
      <c r="ACS19578" s="60"/>
      <c r="ACT19578" s="60"/>
      <c r="ACU19578" s="60"/>
      <c r="ACV19578" s="60"/>
      <c r="ACW19578" s="60"/>
      <c r="ACX19578" s="60"/>
      <c r="ACY19578" s="60">
        <v>4.0623496071587398E-3</v>
      </c>
      <c r="ACZ19578" s="60"/>
      <c r="ADA19578" s="60"/>
      <c r="ADB19578" s="60"/>
      <c r="ADC19578" s="60"/>
      <c r="ADD19578" s="60"/>
      <c r="ADE19578" s="60"/>
    </row>
    <row r="19579" spans="760:785" x14ac:dyDescent="0.25">
      <c r="ACF19579" s="60"/>
      <c r="ACG19579" s="60"/>
      <c r="ACH19579" s="60"/>
      <c r="ACI19579" s="60"/>
      <c r="ACJ19579" s="60"/>
      <c r="ACK19579" s="60"/>
      <c r="ACL19579" s="60"/>
      <c r="ACM19579" s="60"/>
      <c r="ACN19579" s="60"/>
      <c r="ACO19579" s="60"/>
      <c r="ACP19579" s="60"/>
      <c r="ACQ19579" s="60"/>
      <c r="ACR19579" s="60"/>
      <c r="ACS19579" s="60"/>
      <c r="ACT19579" s="60"/>
      <c r="ACU19579" s="60"/>
      <c r="ACV19579" s="60"/>
      <c r="ACW19579" s="60"/>
      <c r="ACX19579" s="60"/>
      <c r="ACY19579" s="60">
        <v>3.9835500465888697E-3</v>
      </c>
      <c r="ACZ19579" s="60"/>
      <c r="ADA19579" s="60"/>
      <c r="ADB19579" s="60"/>
      <c r="ADC19579" s="60"/>
      <c r="ADD19579" s="60"/>
      <c r="ADE19579" s="60"/>
    </row>
    <row r="19580" spans="760:785" x14ac:dyDescent="0.25">
      <c r="ACF19580" s="60"/>
      <c r="ACG19580" s="60"/>
      <c r="ACH19580" s="60"/>
      <c r="ACI19580" s="60"/>
      <c r="ACJ19580" s="60"/>
      <c r="ACK19580" s="60"/>
      <c r="ACL19580" s="60"/>
      <c r="ACM19580" s="60"/>
      <c r="ACN19580" s="60"/>
      <c r="ACO19580" s="60"/>
      <c r="ACP19580" s="60"/>
      <c r="ACQ19580" s="60"/>
      <c r="ACR19580" s="60"/>
      <c r="ACS19580" s="60"/>
      <c r="ACT19580" s="60"/>
      <c r="ACU19580" s="60"/>
      <c r="ACV19580" s="60"/>
      <c r="ACW19580" s="60"/>
      <c r="ACX19580" s="60"/>
      <c r="ACY19580" s="60">
        <v>3.9835500465888697E-3</v>
      </c>
      <c r="ACZ19580" s="60"/>
      <c r="ADA19580" s="60"/>
      <c r="ADB19580" s="60"/>
      <c r="ADC19580" s="60"/>
      <c r="ADD19580" s="60"/>
      <c r="ADE19580" s="60"/>
    </row>
    <row r="19581" spans="760:785" x14ac:dyDescent="0.25">
      <c r="ACF19581" s="60"/>
      <c r="ACG19581" s="60"/>
      <c r="ACH19581" s="60"/>
      <c r="ACI19581" s="60"/>
      <c r="ACJ19581" s="60"/>
      <c r="ACK19581" s="60"/>
      <c r="ACL19581" s="60"/>
      <c r="ACM19581" s="60"/>
      <c r="ACN19581" s="60"/>
      <c r="ACO19581" s="60"/>
      <c r="ACP19581" s="60"/>
      <c r="ACQ19581" s="60"/>
      <c r="ACR19581" s="60"/>
      <c r="ACS19581" s="60"/>
      <c r="ACT19581" s="60"/>
      <c r="ACU19581" s="60"/>
      <c r="ACV19581" s="60"/>
      <c r="ACW19581" s="60"/>
      <c r="ACX19581" s="60"/>
      <c r="ACY19581" s="60">
        <v>3.9774520884597103E-3</v>
      </c>
      <c r="ACZ19581" s="60"/>
      <c r="ADA19581" s="60"/>
      <c r="ADB19581" s="60"/>
      <c r="ADC19581" s="60"/>
      <c r="ADD19581" s="60"/>
      <c r="ADE19581" s="60"/>
    </row>
    <row r="19582" spans="760:785" x14ac:dyDescent="0.25">
      <c r="ACF19582" s="60"/>
      <c r="ACG19582" s="60"/>
      <c r="ACH19582" s="60"/>
      <c r="ACI19582" s="60"/>
      <c r="ACJ19582" s="60"/>
      <c r="ACK19582" s="60"/>
      <c r="ACL19582" s="60"/>
      <c r="ACM19582" s="60"/>
      <c r="ACN19582" s="60"/>
      <c r="ACO19582" s="60"/>
      <c r="ACP19582" s="60"/>
      <c r="ACQ19582" s="60"/>
      <c r="ACR19582" s="60"/>
      <c r="ACS19582" s="60"/>
      <c r="ACT19582" s="60"/>
      <c r="ACU19582" s="60"/>
      <c r="ACV19582" s="60"/>
      <c r="ACW19582" s="60"/>
      <c r="ACX19582" s="60"/>
      <c r="ACY19582" s="60">
        <v>3.9774520884597103E-3</v>
      </c>
      <c r="ACZ19582" s="60"/>
      <c r="ADA19582" s="60"/>
      <c r="ADB19582" s="60"/>
      <c r="ADC19582" s="60"/>
      <c r="ADD19582" s="60"/>
      <c r="ADE19582" s="60"/>
    </row>
    <row r="19583" spans="760:785" x14ac:dyDescent="0.25">
      <c r="ACF19583" s="60"/>
      <c r="ACG19583" s="60"/>
      <c r="ACH19583" s="60"/>
      <c r="ACI19583" s="60"/>
      <c r="ACJ19583" s="60"/>
      <c r="ACK19583" s="60"/>
      <c r="ACL19583" s="60"/>
      <c r="ACM19583" s="60"/>
      <c r="ACN19583" s="60"/>
      <c r="ACO19583" s="60"/>
      <c r="ACP19583" s="60"/>
      <c r="ACQ19583" s="60"/>
      <c r="ACR19583" s="60"/>
      <c r="ACS19583" s="60"/>
      <c r="ACT19583" s="60"/>
      <c r="ACU19583" s="60"/>
      <c r="ACV19583" s="60"/>
      <c r="ACW19583" s="60"/>
      <c r="ACX19583" s="60"/>
      <c r="ACY19583" s="60">
        <v>3.9196843704159701E-3</v>
      </c>
      <c r="ACZ19583" s="60"/>
      <c r="ADA19583" s="60"/>
      <c r="ADB19583" s="60"/>
      <c r="ADC19583" s="60"/>
      <c r="ADD19583" s="60"/>
      <c r="ADE19583" s="60"/>
    </row>
    <row r="19584" spans="760:785" x14ac:dyDescent="0.25">
      <c r="ACF19584" s="60"/>
      <c r="ACG19584" s="60"/>
      <c r="ACH19584" s="60"/>
      <c r="ACI19584" s="60"/>
      <c r="ACJ19584" s="60"/>
      <c r="ACK19584" s="60"/>
      <c r="ACL19584" s="60"/>
      <c r="ACM19584" s="60"/>
      <c r="ACN19584" s="60"/>
      <c r="ACO19584" s="60"/>
      <c r="ACP19584" s="60"/>
      <c r="ACQ19584" s="60"/>
      <c r="ACR19584" s="60"/>
      <c r="ACS19584" s="60"/>
      <c r="ACT19584" s="60"/>
      <c r="ACU19584" s="60"/>
      <c r="ACV19584" s="60"/>
      <c r="ACW19584" s="60"/>
      <c r="ACX19584" s="60"/>
      <c r="ACY19584" s="60">
        <v>3.9196843704159701E-3</v>
      </c>
      <c r="ACZ19584" s="60"/>
      <c r="ADA19584" s="60"/>
      <c r="ADB19584" s="60"/>
      <c r="ADC19584" s="60"/>
      <c r="ADD19584" s="60"/>
      <c r="ADE19584" s="60"/>
    </row>
    <row r="19585" spans="760:785" x14ac:dyDescent="0.25">
      <c r="ACF19585" s="60"/>
      <c r="ACG19585" s="60"/>
      <c r="ACH19585" s="60"/>
      <c r="ACI19585" s="60"/>
      <c r="ACJ19585" s="60"/>
      <c r="ACK19585" s="60"/>
      <c r="ACL19585" s="60"/>
      <c r="ACM19585" s="60"/>
      <c r="ACN19585" s="60"/>
      <c r="ACO19585" s="60"/>
      <c r="ACP19585" s="60"/>
      <c r="ACQ19585" s="60"/>
      <c r="ACR19585" s="60"/>
      <c r="ACS19585" s="60"/>
      <c r="ACT19585" s="60"/>
      <c r="ACU19585" s="60"/>
      <c r="ACV19585" s="60"/>
      <c r="ACW19585" s="60"/>
      <c r="ACX19585" s="60"/>
      <c r="ACY19585" s="60">
        <v>3.87433919933585E-3</v>
      </c>
      <c r="ACZ19585" s="60"/>
      <c r="ADA19585" s="60"/>
      <c r="ADB19585" s="60"/>
      <c r="ADC19585" s="60"/>
      <c r="ADD19585" s="60"/>
      <c r="ADE19585" s="60"/>
    </row>
    <row r="19586" spans="760:785" x14ac:dyDescent="0.25">
      <c r="ACF19586" s="60"/>
      <c r="ACG19586" s="60"/>
      <c r="ACH19586" s="60"/>
      <c r="ACI19586" s="60"/>
      <c r="ACJ19586" s="60"/>
      <c r="ACK19586" s="60"/>
      <c r="ACL19586" s="60"/>
      <c r="ACM19586" s="60"/>
      <c r="ACN19586" s="60"/>
      <c r="ACO19586" s="60"/>
      <c r="ACP19586" s="60"/>
      <c r="ACQ19586" s="60"/>
      <c r="ACR19586" s="60"/>
      <c r="ACS19586" s="60"/>
      <c r="ACT19586" s="60"/>
      <c r="ACU19586" s="60"/>
      <c r="ACV19586" s="60"/>
      <c r="ACW19586" s="60"/>
      <c r="ACX19586" s="60"/>
      <c r="ACY19586" s="60">
        <v>3.87433919933585E-3</v>
      </c>
      <c r="ACZ19586" s="60"/>
      <c r="ADA19586" s="60"/>
      <c r="ADB19586" s="60"/>
      <c r="ADC19586" s="60"/>
      <c r="ADD19586" s="60"/>
      <c r="ADE19586" s="60"/>
    </row>
    <row r="19587" spans="760:785" x14ac:dyDescent="0.25">
      <c r="ACF19587" s="60"/>
      <c r="ACG19587" s="60"/>
      <c r="ACH19587" s="60"/>
      <c r="ACI19587" s="60"/>
      <c r="ACJ19587" s="60"/>
      <c r="ACK19587" s="60"/>
      <c r="ACL19587" s="60"/>
      <c r="ACM19587" s="60"/>
      <c r="ACN19587" s="60"/>
      <c r="ACO19587" s="60"/>
      <c r="ACP19587" s="60"/>
      <c r="ACQ19587" s="60"/>
      <c r="ACR19587" s="60"/>
      <c r="ACS19587" s="60"/>
      <c r="ACT19587" s="60"/>
      <c r="ACU19587" s="60"/>
      <c r="ACV19587" s="60"/>
      <c r="ACW19587" s="60"/>
      <c r="ACX19587" s="60"/>
      <c r="ACY19587" s="60">
        <v>3.8039985312805199E-3</v>
      </c>
      <c r="ACZ19587" s="60"/>
      <c r="ADA19587" s="60"/>
      <c r="ADB19587" s="60"/>
      <c r="ADC19587" s="60"/>
      <c r="ADD19587" s="60"/>
      <c r="ADE19587" s="60"/>
    </row>
    <row r="19588" spans="760:785" x14ac:dyDescent="0.25">
      <c r="ACF19588" s="60"/>
      <c r="ACG19588" s="60"/>
      <c r="ACH19588" s="60"/>
      <c r="ACI19588" s="60"/>
      <c r="ACJ19588" s="60"/>
      <c r="ACK19588" s="60"/>
      <c r="ACL19588" s="60"/>
      <c r="ACM19588" s="60"/>
      <c r="ACN19588" s="60"/>
      <c r="ACO19588" s="60"/>
      <c r="ACP19588" s="60"/>
      <c r="ACQ19588" s="60"/>
      <c r="ACR19588" s="60"/>
      <c r="ACS19588" s="60"/>
      <c r="ACT19588" s="60"/>
      <c r="ACU19588" s="60"/>
      <c r="ACV19588" s="60"/>
      <c r="ACW19588" s="60"/>
      <c r="ACX19588" s="60"/>
      <c r="ACY19588" s="60">
        <v>3.8039985312805199E-3</v>
      </c>
      <c r="ACZ19588" s="60"/>
      <c r="ADA19588" s="60"/>
      <c r="ADB19588" s="60"/>
      <c r="ADC19588" s="60"/>
      <c r="ADD19588" s="60"/>
      <c r="ADE19588" s="60"/>
    </row>
    <row r="19589" spans="760:785" x14ac:dyDescent="0.25">
      <c r="ACF19589" s="60"/>
      <c r="ACG19589" s="60"/>
      <c r="ACH19589" s="60"/>
      <c r="ACI19589" s="60"/>
      <c r="ACJ19589" s="60"/>
      <c r="ACK19589" s="60"/>
      <c r="ACL19589" s="60"/>
      <c r="ACM19589" s="60"/>
      <c r="ACN19589" s="60"/>
      <c r="ACO19589" s="60"/>
      <c r="ACP19589" s="60"/>
      <c r="ACQ19589" s="60"/>
      <c r="ACR19589" s="60"/>
      <c r="ACS19589" s="60"/>
      <c r="ACT19589" s="60"/>
      <c r="ACU19589" s="60"/>
      <c r="ACV19589" s="60"/>
      <c r="ACW19589" s="60"/>
      <c r="ACX19589" s="60"/>
      <c r="ACY19589" s="60">
        <v>3.8032451944547598E-3</v>
      </c>
      <c r="ACZ19589" s="60"/>
      <c r="ADA19589" s="60"/>
      <c r="ADB19589" s="60"/>
      <c r="ADC19589" s="60"/>
      <c r="ADD19589" s="60"/>
      <c r="ADE19589" s="60"/>
    </row>
    <row r="19590" spans="760:785" x14ac:dyDescent="0.25">
      <c r="ACF19590" s="60"/>
      <c r="ACG19590" s="60"/>
      <c r="ACH19590" s="60"/>
      <c r="ACI19590" s="60"/>
      <c r="ACJ19590" s="60"/>
      <c r="ACK19590" s="60"/>
      <c r="ACL19590" s="60"/>
      <c r="ACM19590" s="60"/>
      <c r="ACN19590" s="60"/>
      <c r="ACO19590" s="60"/>
      <c r="ACP19590" s="60"/>
      <c r="ACQ19590" s="60"/>
      <c r="ACR19590" s="60"/>
      <c r="ACS19590" s="60"/>
      <c r="ACT19590" s="60"/>
      <c r="ACU19590" s="60"/>
      <c r="ACV19590" s="60"/>
      <c r="ACW19590" s="60"/>
      <c r="ACX19590" s="60"/>
      <c r="ACY19590" s="60">
        <v>3.8032451944547598E-3</v>
      </c>
      <c r="ACZ19590" s="60"/>
      <c r="ADA19590" s="60"/>
      <c r="ADB19590" s="60"/>
      <c r="ADC19590" s="60"/>
      <c r="ADD19590" s="60"/>
      <c r="ADE19590" s="60"/>
    </row>
    <row r="19591" spans="760:785" x14ac:dyDescent="0.25">
      <c r="ACF19591" s="60"/>
      <c r="ACG19591" s="60"/>
      <c r="ACH19591" s="60"/>
      <c r="ACI19591" s="60"/>
      <c r="ACJ19591" s="60"/>
      <c r="ACK19591" s="60"/>
      <c r="ACL19591" s="60"/>
      <c r="ACM19591" s="60"/>
      <c r="ACN19591" s="60"/>
      <c r="ACO19591" s="60"/>
      <c r="ACP19591" s="60"/>
      <c r="ACQ19591" s="60"/>
      <c r="ACR19591" s="60"/>
      <c r="ACS19591" s="60"/>
      <c r="ACT19591" s="60"/>
      <c r="ACU19591" s="60"/>
      <c r="ACV19591" s="60"/>
      <c r="ACW19591" s="60"/>
      <c r="ACX19591" s="60"/>
      <c r="ACY19591" s="60">
        <v>3.7479529852171198E-3</v>
      </c>
      <c r="ACZ19591" s="60"/>
      <c r="ADA19591" s="60"/>
      <c r="ADB19591" s="60"/>
      <c r="ADC19591" s="60"/>
      <c r="ADD19591" s="60"/>
      <c r="ADE19591" s="60"/>
    </row>
    <row r="19592" spans="760:785" x14ac:dyDescent="0.25">
      <c r="ACF19592" s="60"/>
      <c r="ACG19592" s="60"/>
      <c r="ACH19592" s="60"/>
      <c r="ACI19592" s="60"/>
      <c r="ACJ19592" s="60"/>
      <c r="ACK19592" s="60"/>
      <c r="ACL19592" s="60"/>
      <c r="ACM19592" s="60"/>
      <c r="ACN19592" s="60"/>
      <c r="ACO19592" s="60"/>
      <c r="ACP19592" s="60"/>
      <c r="ACQ19592" s="60"/>
      <c r="ACR19592" s="60"/>
      <c r="ACS19592" s="60"/>
      <c r="ACT19592" s="60"/>
      <c r="ACU19592" s="60"/>
      <c r="ACV19592" s="60"/>
      <c r="ACW19592" s="60"/>
      <c r="ACX19592" s="60"/>
      <c r="ACY19592" s="60">
        <v>3.7479529852171198E-3</v>
      </c>
      <c r="ACZ19592" s="60"/>
      <c r="ADA19592" s="60"/>
      <c r="ADB19592" s="60"/>
      <c r="ADC19592" s="60"/>
      <c r="ADD19592" s="60"/>
      <c r="ADE19592" s="60"/>
    </row>
    <row r="19593" spans="760:785" x14ac:dyDescent="0.25">
      <c r="ACF19593" s="60"/>
      <c r="ACG19593" s="60"/>
      <c r="ACH19593" s="60"/>
      <c r="ACI19593" s="60"/>
      <c r="ACJ19593" s="60"/>
      <c r="ACK19593" s="60"/>
      <c r="ACL19593" s="60"/>
      <c r="ACM19593" s="60"/>
      <c r="ACN19593" s="60"/>
      <c r="ACO19593" s="60"/>
      <c r="ACP19593" s="60"/>
      <c r="ACQ19593" s="60"/>
      <c r="ACR19593" s="60"/>
      <c r="ACS19593" s="60"/>
      <c r="ACT19593" s="60"/>
      <c r="ACU19593" s="60"/>
      <c r="ACV19593" s="60"/>
      <c r="ACW19593" s="60"/>
      <c r="ACX19593" s="60"/>
      <c r="ACY19593" s="60">
        <v>3.71471361689947E-3</v>
      </c>
      <c r="ACZ19593" s="60"/>
      <c r="ADA19593" s="60"/>
      <c r="ADB19593" s="60"/>
      <c r="ADC19593" s="60"/>
      <c r="ADD19593" s="60"/>
      <c r="ADE19593" s="60"/>
    </row>
    <row r="19594" spans="760:785" x14ac:dyDescent="0.25">
      <c r="ACF19594" s="60"/>
      <c r="ACG19594" s="60"/>
      <c r="ACH19594" s="60"/>
      <c r="ACI19594" s="60"/>
      <c r="ACJ19594" s="60"/>
      <c r="ACK19594" s="60"/>
      <c r="ACL19594" s="60"/>
      <c r="ACM19594" s="60"/>
      <c r="ACN19594" s="60"/>
      <c r="ACO19594" s="60"/>
      <c r="ACP19594" s="60"/>
      <c r="ACQ19594" s="60"/>
      <c r="ACR19594" s="60"/>
      <c r="ACS19594" s="60"/>
      <c r="ACT19594" s="60"/>
      <c r="ACU19594" s="60"/>
      <c r="ACV19594" s="60"/>
      <c r="ACW19594" s="60"/>
      <c r="ACX19594" s="60"/>
      <c r="ACY19594" s="60">
        <v>3.71471361689947E-3</v>
      </c>
      <c r="ACZ19594" s="60"/>
      <c r="ADA19594" s="60"/>
      <c r="ADB19594" s="60"/>
      <c r="ADC19594" s="60"/>
      <c r="ADD19594" s="60"/>
      <c r="ADE19594" s="60"/>
    </row>
    <row r="19595" spans="760:785" x14ac:dyDescent="0.25">
      <c r="ACF19595" s="60"/>
      <c r="ACG19595" s="60"/>
      <c r="ACH19595" s="60"/>
      <c r="ACI19595" s="60"/>
      <c r="ACJ19595" s="60"/>
      <c r="ACK19595" s="60"/>
      <c r="ACL19595" s="60"/>
      <c r="ACM19595" s="60"/>
      <c r="ACN19595" s="60"/>
      <c r="ACO19595" s="60"/>
      <c r="ACP19595" s="60"/>
      <c r="ACQ19595" s="60"/>
      <c r="ACR19595" s="60"/>
      <c r="ACS19595" s="60"/>
      <c r="ACT19595" s="60"/>
      <c r="ACU19595" s="60"/>
      <c r="ACV19595" s="60"/>
      <c r="ACW19595" s="60"/>
      <c r="ACX19595" s="60"/>
      <c r="ACY19595" s="60">
        <v>3.6726906214304099E-3</v>
      </c>
      <c r="ACZ19595" s="60"/>
      <c r="ADA19595" s="60"/>
      <c r="ADB19595" s="60"/>
      <c r="ADC19595" s="60"/>
      <c r="ADD19595" s="60"/>
      <c r="ADE19595" s="60"/>
    </row>
    <row r="19596" spans="760:785" x14ac:dyDescent="0.25">
      <c r="ACF19596" s="60"/>
      <c r="ACG19596" s="60"/>
      <c r="ACH19596" s="60"/>
      <c r="ACI19596" s="60"/>
      <c r="ACJ19596" s="60"/>
      <c r="ACK19596" s="60"/>
      <c r="ACL19596" s="60"/>
      <c r="ACM19596" s="60"/>
      <c r="ACN19596" s="60"/>
      <c r="ACO19596" s="60"/>
      <c r="ACP19596" s="60"/>
      <c r="ACQ19596" s="60"/>
      <c r="ACR19596" s="60"/>
      <c r="ACS19596" s="60"/>
      <c r="ACT19596" s="60"/>
      <c r="ACU19596" s="60"/>
      <c r="ACV19596" s="60"/>
      <c r="ACW19596" s="60"/>
      <c r="ACX19596" s="60"/>
      <c r="ACY19596" s="60">
        <v>3.6726906214304099E-3</v>
      </c>
      <c r="ACZ19596" s="60"/>
      <c r="ADA19596" s="60"/>
      <c r="ADB19596" s="60"/>
      <c r="ADC19596" s="60"/>
      <c r="ADD19596" s="60"/>
      <c r="ADE19596" s="60"/>
    </row>
    <row r="19597" spans="760:785" x14ac:dyDescent="0.25">
      <c r="ACF19597" s="60"/>
      <c r="ACG19597" s="60"/>
      <c r="ACH19597" s="60"/>
      <c r="ACI19597" s="60"/>
      <c r="ACJ19597" s="60"/>
      <c r="ACK19597" s="60"/>
      <c r="ACL19597" s="60"/>
      <c r="ACM19597" s="60"/>
      <c r="ACN19597" s="60"/>
      <c r="ACO19597" s="60"/>
      <c r="ACP19597" s="60"/>
      <c r="ACQ19597" s="60"/>
      <c r="ACR19597" s="60"/>
      <c r="ACS19597" s="60"/>
      <c r="ACT19597" s="60"/>
      <c r="ACU19597" s="60"/>
      <c r="ACV19597" s="60"/>
      <c r="ACW19597" s="60"/>
      <c r="ACX19597" s="60"/>
      <c r="ACY19597" s="60">
        <v>3.66678618859565E-3</v>
      </c>
      <c r="ACZ19597" s="60"/>
      <c r="ADA19597" s="60"/>
      <c r="ADB19597" s="60"/>
      <c r="ADC19597" s="60"/>
      <c r="ADD19597" s="60"/>
      <c r="ADE19597" s="60"/>
    </row>
    <row r="19598" spans="760:785" x14ac:dyDescent="0.25">
      <c r="ACF19598" s="60"/>
      <c r="ACG19598" s="60"/>
      <c r="ACH19598" s="60"/>
      <c r="ACI19598" s="60"/>
      <c r="ACJ19598" s="60"/>
      <c r="ACK19598" s="60"/>
      <c r="ACL19598" s="60"/>
      <c r="ACM19598" s="60"/>
      <c r="ACN19598" s="60"/>
      <c r="ACO19598" s="60"/>
      <c r="ACP19598" s="60"/>
      <c r="ACQ19598" s="60"/>
      <c r="ACR19598" s="60"/>
      <c r="ACS19598" s="60"/>
      <c r="ACT19598" s="60"/>
      <c r="ACU19598" s="60"/>
      <c r="ACV19598" s="60"/>
      <c r="ACW19598" s="60"/>
      <c r="ACX19598" s="60"/>
      <c r="ACY19598" s="60">
        <v>3.66678618859565E-3</v>
      </c>
      <c r="ACZ19598" s="60"/>
      <c r="ADA19598" s="60"/>
      <c r="ADB19598" s="60"/>
      <c r="ADC19598" s="60"/>
      <c r="ADD19598" s="60"/>
      <c r="ADE19598" s="60"/>
    </row>
    <row r="19599" spans="760:785" x14ac:dyDescent="0.25">
      <c r="ACF19599" s="60"/>
      <c r="ACG19599" s="60"/>
      <c r="ACH19599" s="60"/>
      <c r="ACI19599" s="60"/>
      <c r="ACJ19599" s="60"/>
      <c r="ACK19599" s="60"/>
      <c r="ACL19599" s="60"/>
      <c r="ACM19599" s="60"/>
      <c r="ACN19599" s="60"/>
      <c r="ACO19599" s="60"/>
      <c r="ACP19599" s="60"/>
      <c r="ACQ19599" s="60"/>
      <c r="ACR19599" s="60"/>
      <c r="ACS19599" s="60"/>
      <c r="ACT19599" s="60"/>
      <c r="ACU19599" s="60"/>
      <c r="ACV19599" s="60"/>
      <c r="ACW19599" s="60"/>
      <c r="ACX19599" s="60"/>
      <c r="ACY19599" s="60">
        <v>3.65161603284295E-3</v>
      </c>
      <c r="ACZ19599" s="60"/>
      <c r="ADA19599" s="60"/>
      <c r="ADB19599" s="60"/>
      <c r="ADC19599" s="60"/>
      <c r="ADD19599" s="60"/>
      <c r="ADE19599" s="60"/>
    </row>
    <row r="19600" spans="760:785" x14ac:dyDescent="0.25">
      <c r="ACF19600" s="60"/>
      <c r="ACG19600" s="60"/>
      <c r="ACH19600" s="60"/>
      <c r="ACI19600" s="60"/>
      <c r="ACJ19600" s="60"/>
      <c r="ACK19600" s="60"/>
      <c r="ACL19600" s="60"/>
      <c r="ACM19600" s="60"/>
      <c r="ACN19600" s="60"/>
      <c r="ACO19600" s="60"/>
      <c r="ACP19600" s="60"/>
      <c r="ACQ19600" s="60"/>
      <c r="ACR19600" s="60"/>
      <c r="ACS19600" s="60"/>
      <c r="ACT19600" s="60"/>
      <c r="ACU19600" s="60"/>
      <c r="ACV19600" s="60"/>
      <c r="ACW19600" s="60"/>
      <c r="ACX19600" s="60"/>
      <c r="ACY19600" s="60">
        <v>3.65161603284295E-3</v>
      </c>
      <c r="ACZ19600" s="60"/>
      <c r="ADA19600" s="60"/>
      <c r="ADB19600" s="60"/>
      <c r="ADC19600" s="60"/>
      <c r="ADD19600" s="60"/>
      <c r="ADE19600" s="60"/>
    </row>
    <row r="19601" spans="760:785" x14ac:dyDescent="0.25">
      <c r="ACF19601" s="60"/>
      <c r="ACG19601" s="60"/>
      <c r="ACH19601" s="60"/>
      <c r="ACI19601" s="60"/>
      <c r="ACJ19601" s="60"/>
      <c r="ACK19601" s="60"/>
      <c r="ACL19601" s="60"/>
      <c r="ACM19601" s="60"/>
      <c r="ACN19601" s="60"/>
      <c r="ACO19601" s="60"/>
      <c r="ACP19601" s="60"/>
      <c r="ACQ19601" s="60"/>
      <c r="ACR19601" s="60"/>
      <c r="ACS19601" s="60"/>
      <c r="ACT19601" s="60"/>
      <c r="ACU19601" s="60"/>
      <c r="ACV19601" s="60"/>
      <c r="ACW19601" s="60"/>
      <c r="ACX19601" s="60"/>
      <c r="ACY19601" s="60">
        <v>3.6407087350840898E-3</v>
      </c>
      <c r="ACZ19601" s="60"/>
      <c r="ADA19601" s="60"/>
      <c r="ADB19601" s="60"/>
      <c r="ADC19601" s="60"/>
      <c r="ADD19601" s="60"/>
      <c r="ADE19601" s="60"/>
    </row>
    <row r="19602" spans="760:785" x14ac:dyDescent="0.25">
      <c r="ACF19602" s="60"/>
      <c r="ACG19602" s="60"/>
      <c r="ACH19602" s="60"/>
      <c r="ACI19602" s="60"/>
      <c r="ACJ19602" s="60"/>
      <c r="ACK19602" s="60"/>
      <c r="ACL19602" s="60"/>
      <c r="ACM19602" s="60"/>
      <c r="ACN19602" s="60"/>
      <c r="ACO19602" s="60"/>
      <c r="ACP19602" s="60"/>
      <c r="ACQ19602" s="60"/>
      <c r="ACR19602" s="60"/>
      <c r="ACS19602" s="60"/>
      <c r="ACT19602" s="60"/>
      <c r="ACU19602" s="60"/>
      <c r="ACV19602" s="60"/>
      <c r="ACW19602" s="60"/>
      <c r="ACX19602" s="60"/>
      <c r="ACY19602" s="60">
        <v>3.6407087350840898E-3</v>
      </c>
      <c r="ACZ19602" s="60"/>
      <c r="ADA19602" s="60"/>
      <c r="ADB19602" s="60"/>
      <c r="ADC19602" s="60"/>
      <c r="ADD19602" s="60"/>
      <c r="ADE19602" s="60"/>
    </row>
    <row r="19603" spans="760:785" x14ac:dyDescent="0.25">
      <c r="ACF19603" s="60"/>
      <c r="ACG19603" s="60"/>
      <c r="ACH19603" s="60"/>
      <c r="ACI19603" s="60"/>
      <c r="ACJ19603" s="60"/>
      <c r="ACK19603" s="60"/>
      <c r="ACL19603" s="60"/>
      <c r="ACM19603" s="60"/>
      <c r="ACN19603" s="60"/>
      <c r="ACO19603" s="60"/>
      <c r="ACP19603" s="60"/>
      <c r="ACQ19603" s="60"/>
      <c r="ACR19603" s="60"/>
      <c r="ACS19603" s="60"/>
      <c r="ACT19603" s="60"/>
      <c r="ACU19603" s="60"/>
      <c r="ACV19603" s="60"/>
      <c r="ACW19603" s="60"/>
      <c r="ACX19603" s="60"/>
      <c r="ACY19603" s="60">
        <v>3.6134707368808399E-3</v>
      </c>
      <c r="ACZ19603" s="60"/>
      <c r="ADA19603" s="60"/>
      <c r="ADB19603" s="60"/>
      <c r="ADC19603" s="60"/>
      <c r="ADD19603" s="60"/>
      <c r="ADE19603" s="60"/>
    </row>
    <row r="19604" spans="760:785" x14ac:dyDescent="0.25">
      <c r="ACF19604" s="60"/>
      <c r="ACG19604" s="60"/>
      <c r="ACH19604" s="60"/>
      <c r="ACI19604" s="60"/>
      <c r="ACJ19604" s="60"/>
      <c r="ACK19604" s="60"/>
      <c r="ACL19604" s="60"/>
      <c r="ACM19604" s="60"/>
      <c r="ACN19604" s="60"/>
      <c r="ACO19604" s="60"/>
      <c r="ACP19604" s="60"/>
      <c r="ACQ19604" s="60"/>
      <c r="ACR19604" s="60"/>
      <c r="ACS19604" s="60"/>
      <c r="ACT19604" s="60"/>
      <c r="ACU19604" s="60"/>
      <c r="ACV19604" s="60"/>
      <c r="ACW19604" s="60"/>
      <c r="ACX19604" s="60"/>
      <c r="ACY19604" s="60">
        <v>3.6134707368808399E-3</v>
      </c>
      <c r="ACZ19604" s="60"/>
      <c r="ADA19604" s="60"/>
      <c r="ADB19604" s="60"/>
      <c r="ADC19604" s="60"/>
      <c r="ADD19604" s="60"/>
      <c r="ADE19604" s="60"/>
    </row>
    <row r="19605" spans="760:785" x14ac:dyDescent="0.25">
      <c r="ACF19605" s="60"/>
      <c r="ACG19605" s="60"/>
      <c r="ACH19605" s="60"/>
      <c r="ACI19605" s="60"/>
      <c r="ACJ19605" s="60"/>
      <c r="ACK19605" s="60"/>
      <c r="ACL19605" s="60"/>
      <c r="ACM19605" s="60"/>
      <c r="ACN19605" s="60"/>
      <c r="ACO19605" s="60"/>
      <c r="ACP19605" s="60"/>
      <c r="ACQ19605" s="60"/>
      <c r="ACR19605" s="60"/>
      <c r="ACS19605" s="60"/>
      <c r="ACT19605" s="60"/>
      <c r="ACU19605" s="60"/>
      <c r="ACV19605" s="60"/>
      <c r="ACW19605" s="60"/>
      <c r="ACX19605" s="60"/>
      <c r="ACY19605" s="60">
        <v>3.5991653554917802E-3</v>
      </c>
      <c r="ACZ19605" s="60"/>
      <c r="ADA19605" s="60"/>
      <c r="ADB19605" s="60"/>
      <c r="ADC19605" s="60"/>
      <c r="ADD19605" s="60"/>
      <c r="ADE19605" s="60"/>
    </row>
    <row r="19606" spans="760:785" x14ac:dyDescent="0.25">
      <c r="ACF19606" s="60"/>
      <c r="ACG19606" s="60"/>
      <c r="ACH19606" s="60"/>
      <c r="ACI19606" s="60"/>
      <c r="ACJ19606" s="60"/>
      <c r="ACK19606" s="60"/>
      <c r="ACL19606" s="60"/>
      <c r="ACM19606" s="60"/>
      <c r="ACN19606" s="60"/>
      <c r="ACO19606" s="60"/>
      <c r="ACP19606" s="60"/>
      <c r="ACQ19606" s="60"/>
      <c r="ACR19606" s="60"/>
      <c r="ACS19606" s="60"/>
      <c r="ACT19606" s="60"/>
      <c r="ACU19606" s="60"/>
      <c r="ACV19606" s="60"/>
      <c r="ACW19606" s="60"/>
      <c r="ACX19606" s="60"/>
      <c r="ACY19606" s="60">
        <v>3.5991653554917802E-3</v>
      </c>
      <c r="ACZ19606" s="60"/>
      <c r="ADA19606" s="60"/>
      <c r="ADB19606" s="60"/>
      <c r="ADC19606" s="60"/>
      <c r="ADD19606" s="60"/>
      <c r="ADE19606" s="60"/>
    </row>
    <row r="19607" spans="760:785" x14ac:dyDescent="0.25">
      <c r="ACF19607" s="60"/>
      <c r="ACG19607" s="60"/>
      <c r="ACH19607" s="60"/>
      <c r="ACI19607" s="60"/>
      <c r="ACJ19607" s="60"/>
      <c r="ACK19607" s="60"/>
      <c r="ACL19607" s="60"/>
      <c r="ACM19607" s="60"/>
      <c r="ACN19607" s="60"/>
      <c r="ACO19607" s="60"/>
      <c r="ACP19607" s="60"/>
      <c r="ACQ19607" s="60"/>
      <c r="ACR19607" s="60"/>
      <c r="ACS19607" s="60"/>
      <c r="ACT19607" s="60"/>
      <c r="ACU19607" s="60"/>
      <c r="ACV19607" s="60"/>
      <c r="ACW19607" s="60"/>
      <c r="ACX19607" s="60"/>
      <c r="ACY19607" s="60">
        <v>3.5740393862729401E-3</v>
      </c>
      <c r="ACZ19607" s="60"/>
      <c r="ADA19607" s="60"/>
      <c r="ADB19607" s="60"/>
      <c r="ADC19607" s="60"/>
      <c r="ADD19607" s="60"/>
      <c r="ADE19607" s="60"/>
    </row>
    <row r="19608" spans="760:785" x14ac:dyDescent="0.25">
      <c r="ACF19608" s="60"/>
      <c r="ACG19608" s="60"/>
      <c r="ACH19608" s="60"/>
      <c r="ACI19608" s="60"/>
      <c r="ACJ19608" s="60"/>
      <c r="ACK19608" s="60"/>
      <c r="ACL19608" s="60"/>
      <c r="ACM19608" s="60"/>
      <c r="ACN19608" s="60"/>
      <c r="ACO19608" s="60"/>
      <c r="ACP19608" s="60"/>
      <c r="ACQ19608" s="60"/>
      <c r="ACR19608" s="60"/>
      <c r="ACS19608" s="60"/>
      <c r="ACT19608" s="60"/>
      <c r="ACU19608" s="60"/>
      <c r="ACV19608" s="60"/>
      <c r="ACW19608" s="60"/>
      <c r="ACX19608" s="60"/>
      <c r="ACY19608" s="60">
        <v>3.5740393862729401E-3</v>
      </c>
      <c r="ACZ19608" s="60"/>
      <c r="ADA19608" s="60"/>
      <c r="ADB19608" s="60"/>
      <c r="ADC19608" s="60"/>
      <c r="ADD19608" s="60"/>
      <c r="ADE19608" s="60"/>
    </row>
    <row r="19609" spans="760:785" x14ac:dyDescent="0.25">
      <c r="ACF19609" s="60"/>
      <c r="ACG19609" s="60"/>
      <c r="ACH19609" s="60"/>
      <c r="ACI19609" s="60"/>
      <c r="ACJ19609" s="60"/>
      <c r="ACK19609" s="60"/>
      <c r="ACL19609" s="60"/>
      <c r="ACM19609" s="60"/>
      <c r="ACN19609" s="60"/>
      <c r="ACO19609" s="60"/>
      <c r="ACP19609" s="60"/>
      <c r="ACQ19609" s="60"/>
      <c r="ACR19609" s="60"/>
      <c r="ACS19609" s="60"/>
      <c r="ACT19609" s="60"/>
      <c r="ACU19609" s="60"/>
      <c r="ACV19609" s="60"/>
      <c r="ACW19609" s="60"/>
      <c r="ACX19609" s="60"/>
      <c r="ACY19609" s="60">
        <v>3.5637980031029601E-3</v>
      </c>
      <c r="ACZ19609" s="60"/>
      <c r="ADA19609" s="60"/>
      <c r="ADB19609" s="60"/>
      <c r="ADC19609" s="60"/>
      <c r="ADD19609" s="60"/>
      <c r="ADE19609" s="60"/>
    </row>
    <row r="19610" spans="760:785" x14ac:dyDescent="0.25">
      <c r="ACF19610" s="60"/>
      <c r="ACG19610" s="60"/>
      <c r="ACH19610" s="60"/>
      <c r="ACI19610" s="60"/>
      <c r="ACJ19610" s="60"/>
      <c r="ACK19610" s="60"/>
      <c r="ACL19610" s="60"/>
      <c r="ACM19610" s="60"/>
      <c r="ACN19610" s="60"/>
      <c r="ACO19610" s="60"/>
      <c r="ACP19610" s="60"/>
      <c r="ACQ19610" s="60"/>
      <c r="ACR19610" s="60"/>
      <c r="ACS19610" s="60"/>
      <c r="ACT19610" s="60"/>
      <c r="ACU19610" s="60"/>
      <c r="ACV19610" s="60"/>
      <c r="ACW19610" s="60"/>
      <c r="ACX19610" s="60"/>
      <c r="ACY19610" s="60">
        <v>3.5637980031029601E-3</v>
      </c>
      <c r="ACZ19610" s="60"/>
      <c r="ADA19610" s="60"/>
      <c r="ADB19610" s="60"/>
      <c r="ADC19610" s="60"/>
      <c r="ADD19610" s="60"/>
      <c r="ADE19610" s="60"/>
    </row>
    <row r="19611" spans="760:785" x14ac:dyDescent="0.25">
      <c r="ACF19611" s="60"/>
      <c r="ACG19611" s="60"/>
      <c r="ACH19611" s="60"/>
      <c r="ACI19611" s="60"/>
      <c r="ACJ19611" s="60"/>
      <c r="ACK19611" s="60"/>
      <c r="ACL19611" s="60"/>
      <c r="ACM19611" s="60"/>
      <c r="ACN19611" s="60"/>
      <c r="ACO19611" s="60"/>
      <c r="ACP19611" s="60"/>
      <c r="ACQ19611" s="60"/>
      <c r="ACR19611" s="60"/>
      <c r="ACS19611" s="60"/>
      <c r="ACT19611" s="60"/>
      <c r="ACU19611" s="60"/>
      <c r="ACV19611" s="60"/>
      <c r="ACW19611" s="60"/>
      <c r="ACX19611" s="60"/>
      <c r="ACY19611" s="60">
        <v>3.5544849364487702E-3</v>
      </c>
      <c r="ACZ19611" s="60"/>
      <c r="ADA19611" s="60"/>
      <c r="ADB19611" s="60"/>
      <c r="ADC19611" s="60"/>
      <c r="ADD19611" s="60"/>
      <c r="ADE19611" s="60"/>
    </row>
    <row r="19612" spans="760:785" x14ac:dyDescent="0.25">
      <c r="ACF19612" s="60"/>
      <c r="ACG19612" s="60"/>
      <c r="ACH19612" s="60"/>
      <c r="ACI19612" s="60"/>
      <c r="ACJ19612" s="60"/>
      <c r="ACK19612" s="60"/>
      <c r="ACL19612" s="60"/>
      <c r="ACM19612" s="60"/>
      <c r="ACN19612" s="60"/>
      <c r="ACO19612" s="60"/>
      <c r="ACP19612" s="60"/>
      <c r="ACQ19612" s="60"/>
      <c r="ACR19612" s="60"/>
      <c r="ACS19612" s="60"/>
      <c r="ACT19612" s="60"/>
      <c r="ACU19612" s="60"/>
      <c r="ACV19612" s="60"/>
      <c r="ACW19612" s="60"/>
      <c r="ACX19612" s="60"/>
      <c r="ACY19612" s="60">
        <v>3.5544849364487702E-3</v>
      </c>
      <c r="ACZ19612" s="60"/>
      <c r="ADA19612" s="60"/>
      <c r="ADB19612" s="60"/>
      <c r="ADC19612" s="60"/>
      <c r="ADD19612" s="60"/>
      <c r="ADE19612" s="60"/>
    </row>
    <row r="19613" spans="760:785" x14ac:dyDescent="0.25">
      <c r="ACF19613" s="60"/>
      <c r="ACG19613" s="60"/>
      <c r="ACH19613" s="60"/>
      <c r="ACI19613" s="60"/>
      <c r="ACJ19613" s="60"/>
      <c r="ACK19613" s="60"/>
      <c r="ACL19613" s="60"/>
      <c r="ACM19613" s="60"/>
      <c r="ACN19613" s="60"/>
      <c r="ACO19613" s="60"/>
      <c r="ACP19613" s="60"/>
      <c r="ACQ19613" s="60"/>
      <c r="ACR19613" s="60"/>
      <c r="ACS19613" s="60"/>
      <c r="ACT19613" s="60"/>
      <c r="ACU19613" s="60"/>
      <c r="ACV19613" s="60"/>
      <c r="ACW19613" s="60"/>
      <c r="ACX19613" s="60"/>
      <c r="ACY19613" s="60">
        <v>3.4927081658654899E-3</v>
      </c>
      <c r="ACZ19613" s="60"/>
      <c r="ADA19613" s="60"/>
      <c r="ADB19613" s="60"/>
      <c r="ADC19613" s="60"/>
      <c r="ADD19613" s="60"/>
      <c r="ADE19613" s="60"/>
    </row>
    <row r="19614" spans="760:785" x14ac:dyDescent="0.25">
      <c r="ACF19614" s="60"/>
      <c r="ACG19614" s="60"/>
      <c r="ACH19614" s="60"/>
      <c r="ACI19614" s="60"/>
      <c r="ACJ19614" s="60"/>
      <c r="ACK19614" s="60"/>
      <c r="ACL19614" s="60"/>
      <c r="ACM19614" s="60"/>
      <c r="ACN19614" s="60"/>
      <c r="ACO19614" s="60"/>
      <c r="ACP19614" s="60"/>
      <c r="ACQ19614" s="60"/>
      <c r="ACR19614" s="60"/>
      <c r="ACS19614" s="60"/>
      <c r="ACT19614" s="60"/>
      <c r="ACU19614" s="60"/>
      <c r="ACV19614" s="60"/>
      <c r="ACW19614" s="60"/>
      <c r="ACX19614" s="60"/>
      <c r="ACY19614" s="60">
        <v>3.4927081658654899E-3</v>
      </c>
      <c r="ACZ19614" s="60"/>
      <c r="ADA19614" s="60"/>
      <c r="ADB19614" s="60"/>
      <c r="ADC19614" s="60"/>
      <c r="ADD19614" s="60"/>
      <c r="ADE19614" s="60"/>
    </row>
    <row r="19615" spans="760:785" x14ac:dyDescent="0.25">
      <c r="ACF19615" s="60"/>
      <c r="ACG19615" s="60"/>
      <c r="ACH19615" s="60"/>
      <c r="ACI19615" s="60"/>
      <c r="ACJ19615" s="60"/>
      <c r="ACK19615" s="60"/>
      <c r="ACL19615" s="60"/>
      <c r="ACM19615" s="60"/>
      <c r="ACN19615" s="60"/>
      <c r="ACO19615" s="60"/>
      <c r="ACP19615" s="60"/>
      <c r="ACQ19615" s="60"/>
      <c r="ACR19615" s="60"/>
      <c r="ACS19615" s="60"/>
      <c r="ACT19615" s="60"/>
      <c r="ACU19615" s="60"/>
      <c r="ACV19615" s="60"/>
      <c r="ACW19615" s="60"/>
      <c r="ACX19615" s="60"/>
      <c r="ACY19615" s="60">
        <v>3.42218330628315E-3</v>
      </c>
      <c r="ACZ19615" s="60"/>
      <c r="ADA19615" s="60"/>
      <c r="ADB19615" s="60"/>
      <c r="ADC19615" s="60"/>
      <c r="ADD19615" s="60"/>
      <c r="ADE19615" s="60"/>
    </row>
    <row r="19616" spans="760:785" x14ac:dyDescent="0.25">
      <c r="ACF19616" s="60"/>
      <c r="ACG19616" s="60"/>
      <c r="ACH19616" s="60"/>
      <c r="ACI19616" s="60"/>
      <c r="ACJ19616" s="60"/>
      <c r="ACK19616" s="60"/>
      <c r="ACL19616" s="60"/>
      <c r="ACM19616" s="60"/>
      <c r="ACN19616" s="60"/>
      <c r="ACO19616" s="60"/>
      <c r="ACP19616" s="60"/>
      <c r="ACQ19616" s="60"/>
      <c r="ACR19616" s="60"/>
      <c r="ACS19616" s="60"/>
      <c r="ACT19616" s="60"/>
      <c r="ACU19616" s="60"/>
      <c r="ACV19616" s="60"/>
      <c r="ACW19616" s="60"/>
      <c r="ACX19616" s="60"/>
      <c r="ACY19616" s="60">
        <v>3.42218330628315E-3</v>
      </c>
      <c r="ACZ19616" s="60"/>
      <c r="ADA19616" s="60"/>
      <c r="ADB19616" s="60"/>
      <c r="ADC19616" s="60"/>
      <c r="ADD19616" s="60"/>
      <c r="ADE19616" s="60"/>
    </row>
    <row r="19617" spans="760:785" x14ac:dyDescent="0.25">
      <c r="ACF19617" s="60"/>
      <c r="ACG19617" s="60"/>
      <c r="ACH19617" s="60"/>
      <c r="ACI19617" s="60"/>
      <c r="ACJ19617" s="60"/>
      <c r="ACK19617" s="60"/>
      <c r="ACL19617" s="60"/>
      <c r="ACM19617" s="60"/>
      <c r="ACN19617" s="60"/>
      <c r="ACO19617" s="60"/>
      <c r="ACP19617" s="60"/>
      <c r="ACQ19617" s="60"/>
      <c r="ACR19617" s="60"/>
      <c r="ACS19617" s="60"/>
      <c r="ACT19617" s="60"/>
      <c r="ACU19617" s="60"/>
      <c r="ACV19617" s="60"/>
      <c r="ACW19617" s="60"/>
      <c r="ACX19617" s="60"/>
      <c r="ACY19617" s="60">
        <v>3.4109517624444901E-3</v>
      </c>
      <c r="ACZ19617" s="60"/>
      <c r="ADA19617" s="60"/>
      <c r="ADB19617" s="60"/>
      <c r="ADC19617" s="60"/>
      <c r="ADD19617" s="60"/>
      <c r="ADE19617" s="60"/>
    </row>
    <row r="19618" spans="760:785" x14ac:dyDescent="0.25">
      <c r="ACF19618" s="60"/>
      <c r="ACG19618" s="60"/>
      <c r="ACH19618" s="60"/>
      <c r="ACI19618" s="60"/>
      <c r="ACJ19618" s="60"/>
      <c r="ACK19618" s="60"/>
      <c r="ACL19618" s="60"/>
      <c r="ACM19618" s="60"/>
      <c r="ACN19618" s="60"/>
      <c r="ACO19618" s="60"/>
      <c r="ACP19618" s="60"/>
      <c r="ACQ19618" s="60"/>
      <c r="ACR19618" s="60"/>
      <c r="ACS19618" s="60"/>
      <c r="ACT19618" s="60"/>
      <c r="ACU19618" s="60"/>
      <c r="ACV19618" s="60"/>
      <c r="ACW19618" s="60"/>
      <c r="ACX19618" s="60"/>
      <c r="ACY19618" s="60">
        <v>3.4109517624444901E-3</v>
      </c>
      <c r="ACZ19618" s="60"/>
      <c r="ADA19618" s="60"/>
      <c r="ADB19618" s="60"/>
      <c r="ADC19618" s="60"/>
      <c r="ADD19618" s="60"/>
      <c r="ADE19618" s="60"/>
    </row>
    <row r="19619" spans="760:785" x14ac:dyDescent="0.25">
      <c r="ACF19619" s="60"/>
      <c r="ACG19619" s="60"/>
      <c r="ACH19619" s="60"/>
      <c r="ACI19619" s="60"/>
      <c r="ACJ19619" s="60"/>
      <c r="ACK19619" s="60"/>
      <c r="ACL19619" s="60"/>
      <c r="ACM19619" s="60"/>
      <c r="ACN19619" s="60"/>
      <c r="ACO19619" s="60"/>
      <c r="ACP19619" s="60"/>
      <c r="ACQ19619" s="60"/>
      <c r="ACR19619" s="60"/>
      <c r="ACS19619" s="60"/>
      <c r="ACT19619" s="60"/>
      <c r="ACU19619" s="60"/>
      <c r="ACV19619" s="60"/>
      <c r="ACW19619" s="60"/>
      <c r="ACX19619" s="60"/>
      <c r="ACY19619" s="60">
        <v>3.4094285067606299E-3</v>
      </c>
      <c r="ACZ19619" s="60"/>
      <c r="ADA19619" s="60"/>
      <c r="ADB19619" s="60"/>
      <c r="ADC19619" s="60"/>
      <c r="ADD19619" s="60"/>
      <c r="ADE19619" s="60"/>
    </row>
    <row r="19620" spans="760:785" x14ac:dyDescent="0.25">
      <c r="ACF19620" s="60"/>
      <c r="ACG19620" s="60"/>
      <c r="ACH19620" s="60"/>
      <c r="ACI19620" s="60"/>
      <c r="ACJ19620" s="60"/>
      <c r="ACK19620" s="60"/>
      <c r="ACL19620" s="60"/>
      <c r="ACM19620" s="60"/>
      <c r="ACN19620" s="60"/>
      <c r="ACO19620" s="60"/>
      <c r="ACP19620" s="60"/>
      <c r="ACQ19620" s="60"/>
      <c r="ACR19620" s="60"/>
      <c r="ACS19620" s="60"/>
      <c r="ACT19620" s="60"/>
      <c r="ACU19620" s="60"/>
      <c r="ACV19620" s="60"/>
      <c r="ACW19620" s="60"/>
      <c r="ACX19620" s="60"/>
      <c r="ACY19620" s="60">
        <v>3.4094285067606299E-3</v>
      </c>
      <c r="ACZ19620" s="60"/>
      <c r="ADA19620" s="60"/>
      <c r="ADB19620" s="60"/>
      <c r="ADC19620" s="60"/>
      <c r="ADD19620" s="60"/>
      <c r="ADE19620" s="60"/>
    </row>
    <row r="19621" spans="760:785" x14ac:dyDescent="0.25">
      <c r="ACF19621" s="60"/>
      <c r="ACG19621" s="60"/>
      <c r="ACH19621" s="60"/>
      <c r="ACI19621" s="60"/>
      <c r="ACJ19621" s="60"/>
      <c r="ACK19621" s="60"/>
      <c r="ACL19621" s="60"/>
      <c r="ACM19621" s="60"/>
      <c r="ACN19621" s="60"/>
      <c r="ACO19621" s="60"/>
      <c r="ACP19621" s="60"/>
      <c r="ACQ19621" s="60"/>
      <c r="ACR19621" s="60"/>
      <c r="ACS19621" s="60"/>
      <c r="ACT19621" s="60"/>
      <c r="ACU19621" s="60"/>
      <c r="ACV19621" s="60"/>
      <c r="ACW19621" s="60"/>
      <c r="ACX19621" s="60"/>
      <c r="ACY19621" s="60">
        <v>3.4060380142223101E-3</v>
      </c>
      <c r="ACZ19621" s="60"/>
      <c r="ADA19621" s="60"/>
      <c r="ADB19621" s="60"/>
      <c r="ADC19621" s="60"/>
      <c r="ADD19621" s="60"/>
      <c r="ADE19621" s="60"/>
    </row>
    <row r="19622" spans="760:785" x14ac:dyDescent="0.25">
      <c r="ACF19622" s="60"/>
      <c r="ACG19622" s="60"/>
      <c r="ACH19622" s="60"/>
      <c r="ACI19622" s="60"/>
      <c r="ACJ19622" s="60"/>
      <c r="ACK19622" s="60"/>
      <c r="ACL19622" s="60"/>
      <c r="ACM19622" s="60"/>
      <c r="ACN19622" s="60"/>
      <c r="ACO19622" s="60"/>
      <c r="ACP19622" s="60"/>
      <c r="ACQ19622" s="60"/>
      <c r="ACR19622" s="60"/>
      <c r="ACS19622" s="60"/>
      <c r="ACT19622" s="60"/>
      <c r="ACU19622" s="60"/>
      <c r="ACV19622" s="60"/>
      <c r="ACW19622" s="60"/>
      <c r="ACX19622" s="60"/>
      <c r="ACY19622" s="60">
        <v>3.4060380142223101E-3</v>
      </c>
      <c r="ACZ19622" s="60"/>
      <c r="ADA19622" s="60"/>
      <c r="ADB19622" s="60"/>
      <c r="ADC19622" s="60"/>
      <c r="ADD19622" s="60"/>
      <c r="ADE19622" s="60"/>
    </row>
    <row r="19623" spans="760:785" x14ac:dyDescent="0.25">
      <c r="ACF19623" s="60"/>
      <c r="ACG19623" s="60"/>
      <c r="ACH19623" s="60"/>
      <c r="ACI19623" s="60"/>
      <c r="ACJ19623" s="60"/>
      <c r="ACK19623" s="60"/>
      <c r="ACL19623" s="60"/>
      <c r="ACM19623" s="60"/>
      <c r="ACN19623" s="60"/>
      <c r="ACO19623" s="60"/>
      <c r="ACP19623" s="60"/>
      <c r="ACQ19623" s="60"/>
      <c r="ACR19623" s="60"/>
      <c r="ACS19623" s="60"/>
      <c r="ACT19623" s="60"/>
      <c r="ACU19623" s="60"/>
      <c r="ACV19623" s="60"/>
      <c r="ACW19623" s="60"/>
      <c r="ACX19623" s="60"/>
      <c r="ACY19623" s="60">
        <v>3.3949639529532801E-3</v>
      </c>
      <c r="ACZ19623" s="60"/>
      <c r="ADA19623" s="60"/>
      <c r="ADB19623" s="60"/>
      <c r="ADC19623" s="60"/>
      <c r="ADD19623" s="60"/>
      <c r="ADE19623" s="60"/>
    </row>
    <row r="19624" spans="760:785" x14ac:dyDescent="0.25">
      <c r="ACF19624" s="60"/>
      <c r="ACG19624" s="60"/>
      <c r="ACH19624" s="60"/>
      <c r="ACI19624" s="60"/>
      <c r="ACJ19624" s="60"/>
      <c r="ACK19624" s="60"/>
      <c r="ACL19624" s="60"/>
      <c r="ACM19624" s="60"/>
      <c r="ACN19624" s="60"/>
      <c r="ACO19624" s="60"/>
      <c r="ACP19624" s="60"/>
      <c r="ACQ19624" s="60"/>
      <c r="ACR19624" s="60"/>
      <c r="ACS19624" s="60"/>
      <c r="ACT19624" s="60"/>
      <c r="ACU19624" s="60"/>
      <c r="ACV19624" s="60"/>
      <c r="ACW19624" s="60"/>
      <c r="ACX19624" s="60"/>
      <c r="ACY19624" s="60">
        <v>3.3949639529532801E-3</v>
      </c>
      <c r="ACZ19624" s="60"/>
      <c r="ADA19624" s="60"/>
      <c r="ADB19624" s="60"/>
      <c r="ADC19624" s="60"/>
      <c r="ADD19624" s="60"/>
      <c r="ADE19624" s="60"/>
    </row>
    <row r="19625" spans="760:785" x14ac:dyDescent="0.25">
      <c r="ACF19625" s="60"/>
      <c r="ACG19625" s="60"/>
      <c r="ACH19625" s="60"/>
      <c r="ACI19625" s="60"/>
      <c r="ACJ19625" s="60"/>
      <c r="ACK19625" s="60"/>
      <c r="ACL19625" s="60"/>
      <c r="ACM19625" s="60"/>
      <c r="ACN19625" s="60"/>
      <c r="ACO19625" s="60"/>
      <c r="ACP19625" s="60"/>
      <c r="ACQ19625" s="60"/>
      <c r="ACR19625" s="60"/>
      <c r="ACS19625" s="60"/>
      <c r="ACT19625" s="60"/>
      <c r="ACU19625" s="60"/>
      <c r="ACV19625" s="60"/>
      <c r="ACW19625" s="60"/>
      <c r="ACX19625" s="60"/>
      <c r="ACY19625" s="60">
        <v>3.3761099424988801E-3</v>
      </c>
      <c r="ACZ19625" s="60"/>
      <c r="ADA19625" s="60"/>
      <c r="ADB19625" s="60"/>
      <c r="ADC19625" s="60"/>
      <c r="ADD19625" s="60"/>
      <c r="ADE19625" s="60"/>
    </row>
    <row r="19626" spans="760:785" x14ac:dyDescent="0.25">
      <c r="ACF19626" s="60"/>
      <c r="ACG19626" s="60"/>
      <c r="ACH19626" s="60"/>
      <c r="ACI19626" s="60"/>
      <c r="ACJ19626" s="60"/>
      <c r="ACK19626" s="60"/>
      <c r="ACL19626" s="60"/>
      <c r="ACM19626" s="60"/>
      <c r="ACN19626" s="60"/>
      <c r="ACO19626" s="60"/>
      <c r="ACP19626" s="60"/>
      <c r="ACQ19626" s="60"/>
      <c r="ACR19626" s="60"/>
      <c r="ACS19626" s="60"/>
      <c r="ACT19626" s="60"/>
      <c r="ACU19626" s="60"/>
      <c r="ACV19626" s="60"/>
      <c r="ACW19626" s="60"/>
      <c r="ACX19626" s="60"/>
      <c r="ACY19626" s="60">
        <v>3.3761099424988801E-3</v>
      </c>
      <c r="ACZ19626" s="60"/>
      <c r="ADA19626" s="60"/>
      <c r="ADB19626" s="60"/>
      <c r="ADC19626" s="60"/>
      <c r="ADD19626" s="60"/>
      <c r="ADE19626" s="60"/>
    </row>
    <row r="19627" spans="760:785" x14ac:dyDescent="0.25">
      <c r="ACF19627" s="60"/>
      <c r="ACG19627" s="60"/>
      <c r="ACH19627" s="60"/>
      <c r="ACI19627" s="60"/>
      <c r="ACJ19627" s="60"/>
      <c r="ACK19627" s="60"/>
      <c r="ACL19627" s="60"/>
      <c r="ACM19627" s="60"/>
      <c r="ACN19627" s="60"/>
      <c r="ACO19627" s="60"/>
      <c r="ACP19627" s="60"/>
      <c r="ACQ19627" s="60"/>
      <c r="ACR19627" s="60"/>
      <c r="ACS19627" s="60"/>
      <c r="ACT19627" s="60"/>
      <c r="ACU19627" s="60"/>
      <c r="ACV19627" s="60"/>
      <c r="ACW19627" s="60"/>
      <c r="ACX19627" s="60"/>
      <c r="ACY19627" s="60">
        <v>3.3715528340041499E-3</v>
      </c>
      <c r="ACZ19627" s="60"/>
      <c r="ADA19627" s="60"/>
      <c r="ADB19627" s="60"/>
      <c r="ADC19627" s="60"/>
      <c r="ADD19627" s="60"/>
      <c r="ADE19627" s="60"/>
    </row>
    <row r="19628" spans="760:785" x14ac:dyDescent="0.25">
      <c r="ACF19628" s="60"/>
      <c r="ACG19628" s="60"/>
      <c r="ACH19628" s="60"/>
      <c r="ACI19628" s="60"/>
      <c r="ACJ19628" s="60"/>
      <c r="ACK19628" s="60"/>
      <c r="ACL19628" s="60"/>
      <c r="ACM19628" s="60"/>
      <c r="ACN19628" s="60"/>
      <c r="ACO19628" s="60"/>
      <c r="ACP19628" s="60"/>
      <c r="ACQ19628" s="60"/>
      <c r="ACR19628" s="60"/>
      <c r="ACS19628" s="60"/>
      <c r="ACT19628" s="60"/>
      <c r="ACU19628" s="60"/>
      <c r="ACV19628" s="60"/>
      <c r="ACW19628" s="60"/>
      <c r="ACX19628" s="60"/>
      <c r="ACY19628" s="60">
        <v>3.3715528340041499E-3</v>
      </c>
      <c r="ACZ19628" s="60"/>
      <c r="ADA19628" s="60"/>
      <c r="ADB19628" s="60"/>
      <c r="ADC19628" s="60"/>
      <c r="ADD19628" s="60"/>
      <c r="ADE19628" s="60"/>
    </row>
    <row r="19629" spans="760:785" x14ac:dyDescent="0.25">
      <c r="ACF19629" s="60"/>
      <c r="ACG19629" s="60"/>
      <c r="ACH19629" s="60"/>
      <c r="ACI19629" s="60"/>
      <c r="ACJ19629" s="60"/>
      <c r="ACK19629" s="60"/>
      <c r="ACL19629" s="60"/>
      <c r="ACM19629" s="60"/>
      <c r="ACN19629" s="60"/>
      <c r="ACO19629" s="60"/>
      <c r="ACP19629" s="60"/>
      <c r="ACQ19629" s="60"/>
      <c r="ACR19629" s="60"/>
      <c r="ACS19629" s="60"/>
      <c r="ACT19629" s="60"/>
      <c r="ACU19629" s="60"/>
      <c r="ACV19629" s="60"/>
      <c r="ACW19629" s="60"/>
      <c r="ACX19629" s="60"/>
      <c r="ACY19629" s="60">
        <v>3.3094602218276901E-3</v>
      </c>
      <c r="ACZ19629" s="60"/>
      <c r="ADA19629" s="60"/>
      <c r="ADB19629" s="60"/>
      <c r="ADC19629" s="60"/>
      <c r="ADD19629" s="60"/>
      <c r="ADE19629" s="60"/>
    </row>
    <row r="19630" spans="760:785" x14ac:dyDescent="0.25">
      <c r="ACF19630" s="60"/>
      <c r="ACG19630" s="60"/>
      <c r="ACH19630" s="60"/>
      <c r="ACI19630" s="60"/>
      <c r="ACJ19630" s="60"/>
      <c r="ACK19630" s="60"/>
      <c r="ACL19630" s="60"/>
      <c r="ACM19630" s="60"/>
      <c r="ACN19630" s="60"/>
      <c r="ACO19630" s="60"/>
      <c r="ACP19630" s="60"/>
      <c r="ACQ19630" s="60"/>
      <c r="ACR19630" s="60"/>
      <c r="ACS19630" s="60"/>
      <c r="ACT19630" s="60"/>
      <c r="ACU19630" s="60"/>
      <c r="ACV19630" s="60"/>
      <c r="ACW19630" s="60"/>
      <c r="ACX19630" s="60"/>
      <c r="ACY19630" s="60">
        <v>3.3094602218276901E-3</v>
      </c>
      <c r="ACZ19630" s="60"/>
      <c r="ADA19630" s="60"/>
      <c r="ADB19630" s="60"/>
      <c r="ADC19630" s="60"/>
      <c r="ADD19630" s="60"/>
      <c r="ADE19630" s="60"/>
    </row>
    <row r="19631" spans="760:785" x14ac:dyDescent="0.25">
      <c r="ACF19631" s="60"/>
      <c r="ACG19631" s="60"/>
      <c r="ACH19631" s="60"/>
      <c r="ACI19631" s="60"/>
      <c r="ACJ19631" s="60"/>
      <c r="ACK19631" s="60"/>
      <c r="ACL19631" s="60"/>
      <c r="ACM19631" s="60"/>
      <c r="ACN19631" s="60"/>
      <c r="ACO19631" s="60"/>
      <c r="ACP19631" s="60"/>
      <c r="ACQ19631" s="60"/>
      <c r="ACR19631" s="60"/>
      <c r="ACS19631" s="60"/>
      <c r="ACT19631" s="60"/>
      <c r="ACU19631" s="60"/>
      <c r="ACV19631" s="60"/>
      <c r="ACW19631" s="60"/>
      <c r="ACX19631" s="60"/>
      <c r="ACY19631" s="60">
        <v>3.3069627435756799E-3</v>
      </c>
      <c r="ACZ19631" s="60"/>
      <c r="ADA19631" s="60"/>
      <c r="ADB19631" s="60"/>
      <c r="ADC19631" s="60"/>
      <c r="ADD19631" s="60"/>
      <c r="ADE19631" s="60"/>
    </row>
    <row r="19632" spans="760:785" x14ac:dyDescent="0.25">
      <c r="ACF19632" s="60"/>
      <c r="ACG19632" s="60"/>
      <c r="ACH19632" s="60"/>
      <c r="ACI19632" s="60"/>
      <c r="ACJ19632" s="60"/>
      <c r="ACK19632" s="60"/>
      <c r="ACL19632" s="60"/>
      <c r="ACM19632" s="60"/>
      <c r="ACN19632" s="60"/>
      <c r="ACO19632" s="60"/>
      <c r="ACP19632" s="60"/>
      <c r="ACQ19632" s="60"/>
      <c r="ACR19632" s="60"/>
      <c r="ACS19632" s="60"/>
      <c r="ACT19632" s="60"/>
      <c r="ACU19632" s="60"/>
      <c r="ACV19632" s="60"/>
      <c r="ACW19632" s="60"/>
      <c r="ACX19632" s="60"/>
      <c r="ACY19632" s="60">
        <v>3.3069627435756799E-3</v>
      </c>
      <c r="ACZ19632" s="60"/>
      <c r="ADA19632" s="60"/>
      <c r="ADB19632" s="60"/>
      <c r="ADC19632" s="60"/>
      <c r="ADD19632" s="60"/>
      <c r="ADE19632" s="60"/>
    </row>
    <row r="19633" spans="760:785" x14ac:dyDescent="0.25">
      <c r="ACF19633" s="60"/>
      <c r="ACG19633" s="60"/>
      <c r="ACH19633" s="60"/>
      <c r="ACI19633" s="60"/>
      <c r="ACJ19633" s="60"/>
      <c r="ACK19633" s="60"/>
      <c r="ACL19633" s="60"/>
      <c r="ACM19633" s="60"/>
      <c r="ACN19633" s="60"/>
      <c r="ACO19633" s="60"/>
      <c r="ACP19633" s="60"/>
      <c r="ACQ19633" s="60"/>
      <c r="ACR19633" s="60"/>
      <c r="ACS19633" s="60"/>
      <c r="ACT19633" s="60"/>
      <c r="ACU19633" s="60"/>
      <c r="ACV19633" s="60"/>
      <c r="ACW19633" s="60"/>
      <c r="ACX19633" s="60"/>
      <c r="ACY19633" s="60">
        <v>3.17042328588038E-3</v>
      </c>
      <c r="ACZ19633" s="60"/>
      <c r="ADA19633" s="60"/>
      <c r="ADB19633" s="60"/>
      <c r="ADC19633" s="60"/>
      <c r="ADD19633" s="60"/>
      <c r="ADE19633" s="60"/>
    </row>
    <row r="19634" spans="760:785" x14ac:dyDescent="0.25">
      <c r="ACF19634" s="60"/>
      <c r="ACG19634" s="60"/>
      <c r="ACH19634" s="60"/>
      <c r="ACI19634" s="60"/>
      <c r="ACJ19634" s="60"/>
      <c r="ACK19634" s="60"/>
      <c r="ACL19634" s="60"/>
      <c r="ACM19634" s="60"/>
      <c r="ACN19634" s="60"/>
      <c r="ACO19634" s="60"/>
      <c r="ACP19634" s="60"/>
      <c r="ACQ19634" s="60"/>
      <c r="ACR19634" s="60"/>
      <c r="ACS19634" s="60"/>
      <c r="ACT19634" s="60"/>
      <c r="ACU19634" s="60"/>
      <c r="ACV19634" s="60"/>
      <c r="ACW19634" s="60"/>
      <c r="ACX19634" s="60"/>
      <c r="ACY19634" s="60">
        <v>3.17042328588038E-3</v>
      </c>
      <c r="ACZ19634" s="60"/>
      <c r="ADA19634" s="60"/>
      <c r="ADB19634" s="60"/>
      <c r="ADC19634" s="60"/>
      <c r="ADD19634" s="60"/>
      <c r="ADE19634" s="60"/>
    </row>
    <row r="19635" spans="760:785" x14ac:dyDescent="0.25">
      <c r="ACF19635" s="60"/>
      <c r="ACG19635" s="60"/>
      <c r="ACH19635" s="60"/>
      <c r="ACI19635" s="60"/>
      <c r="ACJ19635" s="60"/>
      <c r="ACK19635" s="60"/>
      <c r="ACL19635" s="60"/>
      <c r="ACM19635" s="60"/>
      <c r="ACN19635" s="60"/>
      <c r="ACO19635" s="60"/>
      <c r="ACP19635" s="60"/>
      <c r="ACQ19635" s="60"/>
      <c r="ACR19635" s="60"/>
      <c r="ACS19635" s="60"/>
      <c r="ACT19635" s="60"/>
      <c r="ACU19635" s="60"/>
      <c r="ACV19635" s="60"/>
      <c r="ACW19635" s="60"/>
      <c r="ACX19635" s="60"/>
      <c r="ACY19635" s="60">
        <v>3.1535993974768201E-3</v>
      </c>
      <c r="ACZ19635" s="60"/>
      <c r="ADA19635" s="60"/>
      <c r="ADB19635" s="60"/>
      <c r="ADC19635" s="60"/>
      <c r="ADD19635" s="60"/>
      <c r="ADE19635" s="60"/>
    </row>
    <row r="19636" spans="760:785" x14ac:dyDescent="0.25">
      <c r="ACF19636" s="60"/>
      <c r="ACG19636" s="60"/>
      <c r="ACH19636" s="60"/>
      <c r="ACI19636" s="60"/>
      <c r="ACJ19636" s="60"/>
      <c r="ACK19636" s="60"/>
      <c r="ACL19636" s="60"/>
      <c r="ACM19636" s="60"/>
      <c r="ACN19636" s="60"/>
      <c r="ACO19636" s="60"/>
      <c r="ACP19636" s="60"/>
      <c r="ACQ19636" s="60"/>
      <c r="ACR19636" s="60"/>
      <c r="ACS19636" s="60"/>
      <c r="ACT19636" s="60"/>
      <c r="ACU19636" s="60"/>
      <c r="ACV19636" s="60"/>
      <c r="ACW19636" s="60"/>
      <c r="ACX19636" s="60"/>
      <c r="ACY19636" s="60">
        <v>3.1535993974768201E-3</v>
      </c>
      <c r="ACZ19636" s="60"/>
      <c r="ADA19636" s="60"/>
      <c r="ADB19636" s="60"/>
      <c r="ADC19636" s="60"/>
      <c r="ADD19636" s="60"/>
      <c r="ADE19636" s="60"/>
    </row>
    <row r="19637" spans="760:785" x14ac:dyDescent="0.25">
      <c r="ACF19637" s="60"/>
      <c r="ACG19637" s="60"/>
      <c r="ACH19637" s="60"/>
      <c r="ACI19637" s="60"/>
      <c r="ACJ19637" s="60"/>
      <c r="ACK19637" s="60"/>
      <c r="ACL19637" s="60"/>
      <c r="ACM19637" s="60"/>
      <c r="ACN19637" s="60"/>
      <c r="ACO19637" s="60"/>
      <c r="ACP19637" s="60"/>
      <c r="ACQ19637" s="60"/>
      <c r="ACR19637" s="60"/>
      <c r="ACS19637" s="60"/>
      <c r="ACT19637" s="60"/>
      <c r="ACU19637" s="60"/>
      <c r="ACV19637" s="60"/>
      <c r="ACW19637" s="60"/>
      <c r="ACX19637" s="60"/>
      <c r="ACY19637" s="60">
        <v>3.1451490965647101E-3</v>
      </c>
      <c r="ACZ19637" s="60"/>
      <c r="ADA19637" s="60"/>
      <c r="ADB19637" s="60"/>
      <c r="ADC19637" s="60"/>
      <c r="ADD19637" s="60"/>
      <c r="ADE19637" s="60"/>
    </row>
    <row r="19638" spans="760:785" x14ac:dyDescent="0.25">
      <c r="ACF19638" s="60"/>
      <c r="ACG19638" s="60"/>
      <c r="ACH19638" s="60"/>
      <c r="ACI19638" s="60"/>
      <c r="ACJ19638" s="60"/>
      <c r="ACK19638" s="60"/>
      <c r="ACL19638" s="60"/>
      <c r="ACM19638" s="60"/>
      <c r="ACN19638" s="60"/>
      <c r="ACO19638" s="60"/>
      <c r="ACP19638" s="60"/>
      <c r="ACQ19638" s="60"/>
      <c r="ACR19638" s="60"/>
      <c r="ACS19638" s="60"/>
      <c r="ACT19638" s="60"/>
      <c r="ACU19638" s="60"/>
      <c r="ACV19638" s="60"/>
      <c r="ACW19638" s="60"/>
      <c r="ACX19638" s="60"/>
      <c r="ACY19638" s="60">
        <v>3.1451490965647101E-3</v>
      </c>
      <c r="ACZ19638" s="60"/>
      <c r="ADA19638" s="60"/>
      <c r="ADB19638" s="60"/>
      <c r="ADC19638" s="60"/>
      <c r="ADD19638" s="60"/>
      <c r="ADE19638" s="60"/>
    </row>
    <row r="19639" spans="760:785" x14ac:dyDescent="0.25">
      <c r="ACF19639" s="60"/>
      <c r="ACG19639" s="60"/>
      <c r="ACH19639" s="60"/>
      <c r="ACI19639" s="60"/>
      <c r="ACJ19639" s="60"/>
      <c r="ACK19639" s="60"/>
      <c r="ACL19639" s="60"/>
      <c r="ACM19639" s="60"/>
      <c r="ACN19639" s="60"/>
      <c r="ACO19639" s="60"/>
      <c r="ACP19639" s="60"/>
      <c r="ACQ19639" s="60"/>
      <c r="ACR19639" s="60"/>
      <c r="ACS19639" s="60"/>
      <c r="ACT19639" s="60"/>
      <c r="ACU19639" s="60"/>
      <c r="ACV19639" s="60"/>
      <c r="ACW19639" s="60"/>
      <c r="ACX19639" s="60"/>
      <c r="ACY19639" s="60">
        <v>3.14091164513425E-3</v>
      </c>
      <c r="ACZ19639" s="60"/>
      <c r="ADA19639" s="60"/>
      <c r="ADB19639" s="60"/>
      <c r="ADC19639" s="60"/>
      <c r="ADD19639" s="60"/>
      <c r="ADE19639" s="60"/>
    </row>
    <row r="19640" spans="760:785" x14ac:dyDescent="0.25">
      <c r="ACF19640" s="60"/>
      <c r="ACG19640" s="60"/>
      <c r="ACH19640" s="60"/>
      <c r="ACI19640" s="60"/>
      <c r="ACJ19640" s="60"/>
      <c r="ACK19640" s="60"/>
      <c r="ACL19640" s="60"/>
      <c r="ACM19640" s="60"/>
      <c r="ACN19640" s="60"/>
      <c r="ACO19640" s="60"/>
      <c r="ACP19640" s="60"/>
      <c r="ACQ19640" s="60"/>
      <c r="ACR19640" s="60"/>
      <c r="ACS19640" s="60"/>
      <c r="ACT19640" s="60"/>
      <c r="ACU19640" s="60"/>
      <c r="ACV19640" s="60"/>
      <c r="ACW19640" s="60"/>
      <c r="ACX19640" s="60"/>
      <c r="ACY19640" s="60">
        <v>3.14091164513425E-3</v>
      </c>
      <c r="ACZ19640" s="60"/>
      <c r="ADA19640" s="60"/>
      <c r="ADB19640" s="60"/>
      <c r="ADC19640" s="60"/>
      <c r="ADD19640" s="60"/>
      <c r="ADE19640" s="60"/>
    </row>
    <row r="19641" spans="760:785" x14ac:dyDescent="0.25">
      <c r="ACF19641" s="60"/>
      <c r="ACG19641" s="60"/>
      <c r="ACH19641" s="60"/>
      <c r="ACI19641" s="60"/>
      <c r="ACJ19641" s="60"/>
      <c r="ACK19641" s="60"/>
      <c r="ACL19641" s="60"/>
      <c r="ACM19641" s="60"/>
      <c r="ACN19641" s="60"/>
      <c r="ACO19641" s="60"/>
      <c r="ACP19641" s="60"/>
      <c r="ACQ19641" s="60"/>
      <c r="ACR19641" s="60"/>
      <c r="ACS19641" s="60"/>
      <c r="ACT19641" s="60"/>
      <c r="ACU19641" s="60"/>
      <c r="ACV19641" s="60"/>
      <c r="ACW19641" s="60"/>
      <c r="ACX19641" s="60"/>
      <c r="ACY19641" s="60">
        <v>3.1399979967151499E-3</v>
      </c>
      <c r="ACZ19641" s="60"/>
      <c r="ADA19641" s="60"/>
      <c r="ADB19641" s="60"/>
      <c r="ADC19641" s="60"/>
      <c r="ADD19641" s="60"/>
      <c r="ADE19641" s="60"/>
    </row>
    <row r="19642" spans="760:785" x14ac:dyDescent="0.25">
      <c r="ACF19642" s="60"/>
      <c r="ACG19642" s="60"/>
      <c r="ACH19642" s="60"/>
      <c r="ACI19642" s="60"/>
      <c r="ACJ19642" s="60"/>
      <c r="ACK19642" s="60"/>
      <c r="ACL19642" s="60"/>
      <c r="ACM19642" s="60"/>
      <c r="ACN19642" s="60"/>
      <c r="ACO19642" s="60"/>
      <c r="ACP19642" s="60"/>
      <c r="ACQ19642" s="60"/>
      <c r="ACR19642" s="60"/>
      <c r="ACS19642" s="60"/>
      <c r="ACT19642" s="60"/>
      <c r="ACU19642" s="60"/>
      <c r="ACV19642" s="60"/>
      <c r="ACW19642" s="60"/>
      <c r="ACX19642" s="60"/>
      <c r="ACY19642" s="60">
        <v>3.1399979967151499E-3</v>
      </c>
      <c r="ACZ19642" s="60"/>
      <c r="ADA19642" s="60"/>
      <c r="ADB19642" s="60"/>
      <c r="ADC19642" s="60"/>
      <c r="ADD19642" s="60"/>
      <c r="ADE19642" s="60"/>
    </row>
    <row r="19643" spans="760:785" x14ac:dyDescent="0.25">
      <c r="ACF19643" s="60"/>
      <c r="ACG19643" s="60"/>
      <c r="ACH19643" s="60"/>
      <c r="ACI19643" s="60"/>
      <c r="ACJ19643" s="60"/>
      <c r="ACK19643" s="60"/>
      <c r="ACL19643" s="60"/>
      <c r="ACM19643" s="60"/>
      <c r="ACN19643" s="60"/>
      <c r="ACO19643" s="60"/>
      <c r="ACP19643" s="60"/>
      <c r="ACQ19643" s="60"/>
      <c r="ACR19643" s="60"/>
      <c r="ACS19643" s="60"/>
      <c r="ACT19643" s="60"/>
      <c r="ACU19643" s="60"/>
      <c r="ACV19643" s="60"/>
      <c r="ACW19643" s="60"/>
      <c r="ACX19643" s="60"/>
      <c r="ACY19643" s="60">
        <v>3.1041689335970899E-3</v>
      </c>
      <c r="ACZ19643" s="60"/>
      <c r="ADA19643" s="60"/>
      <c r="ADB19643" s="60"/>
      <c r="ADC19643" s="60"/>
      <c r="ADD19643" s="60"/>
      <c r="ADE19643" s="60"/>
    </row>
    <row r="19644" spans="760:785" x14ac:dyDescent="0.25">
      <c r="ACF19644" s="60"/>
      <c r="ACG19644" s="60"/>
      <c r="ACH19644" s="60"/>
      <c r="ACI19644" s="60"/>
      <c r="ACJ19644" s="60"/>
      <c r="ACK19644" s="60"/>
      <c r="ACL19644" s="60"/>
      <c r="ACM19644" s="60"/>
      <c r="ACN19644" s="60"/>
      <c r="ACO19644" s="60"/>
      <c r="ACP19644" s="60"/>
      <c r="ACQ19644" s="60"/>
      <c r="ACR19644" s="60"/>
      <c r="ACS19644" s="60"/>
      <c r="ACT19644" s="60"/>
      <c r="ACU19644" s="60"/>
      <c r="ACV19644" s="60"/>
      <c r="ACW19644" s="60"/>
      <c r="ACX19644" s="60"/>
      <c r="ACY19644" s="60">
        <v>3.1041689335970899E-3</v>
      </c>
      <c r="ACZ19644" s="60"/>
      <c r="ADA19644" s="60"/>
      <c r="ADB19644" s="60"/>
      <c r="ADC19644" s="60"/>
      <c r="ADD19644" s="60"/>
      <c r="ADE19644" s="60"/>
    </row>
    <row r="19645" spans="760:785" x14ac:dyDescent="0.25">
      <c r="ACF19645" s="60"/>
      <c r="ACG19645" s="60"/>
      <c r="ACH19645" s="60"/>
      <c r="ACI19645" s="60"/>
      <c r="ACJ19645" s="60"/>
      <c r="ACK19645" s="60"/>
      <c r="ACL19645" s="60"/>
      <c r="ACM19645" s="60"/>
      <c r="ACN19645" s="60"/>
      <c r="ACO19645" s="60"/>
      <c r="ACP19645" s="60"/>
      <c r="ACQ19645" s="60"/>
      <c r="ACR19645" s="60"/>
      <c r="ACS19645" s="60"/>
      <c r="ACT19645" s="60"/>
      <c r="ACU19645" s="60"/>
      <c r="ACV19645" s="60"/>
      <c r="ACW19645" s="60"/>
      <c r="ACX19645" s="60"/>
      <c r="ACY19645" s="60">
        <v>3.0802262867381598E-3</v>
      </c>
      <c r="ACZ19645" s="60"/>
      <c r="ADA19645" s="60"/>
      <c r="ADB19645" s="60"/>
      <c r="ADC19645" s="60"/>
      <c r="ADD19645" s="60"/>
      <c r="ADE19645" s="60"/>
    </row>
    <row r="19646" spans="760:785" x14ac:dyDescent="0.25">
      <c r="ACF19646" s="60"/>
      <c r="ACG19646" s="60"/>
      <c r="ACH19646" s="60"/>
      <c r="ACI19646" s="60"/>
      <c r="ACJ19646" s="60"/>
      <c r="ACK19646" s="60"/>
      <c r="ACL19646" s="60"/>
      <c r="ACM19646" s="60"/>
      <c r="ACN19646" s="60"/>
      <c r="ACO19646" s="60"/>
      <c r="ACP19646" s="60"/>
      <c r="ACQ19646" s="60"/>
      <c r="ACR19646" s="60"/>
      <c r="ACS19646" s="60"/>
      <c r="ACT19646" s="60"/>
      <c r="ACU19646" s="60"/>
      <c r="ACV19646" s="60"/>
      <c r="ACW19646" s="60"/>
      <c r="ACX19646" s="60"/>
      <c r="ACY19646" s="60">
        <v>3.0802262867381598E-3</v>
      </c>
      <c r="ACZ19646" s="60"/>
      <c r="ADA19646" s="60"/>
      <c r="ADB19646" s="60"/>
      <c r="ADC19646" s="60"/>
      <c r="ADD19646" s="60"/>
      <c r="ADE19646" s="60"/>
    </row>
    <row r="19647" spans="760:785" x14ac:dyDescent="0.25">
      <c r="ACF19647" s="60"/>
      <c r="ACG19647" s="60"/>
      <c r="ACH19647" s="60"/>
      <c r="ACI19647" s="60"/>
      <c r="ACJ19647" s="60"/>
      <c r="ACK19647" s="60"/>
      <c r="ACL19647" s="60"/>
      <c r="ACM19647" s="60"/>
      <c r="ACN19647" s="60"/>
      <c r="ACO19647" s="60"/>
      <c r="ACP19647" s="60"/>
      <c r="ACQ19647" s="60"/>
      <c r="ACR19647" s="60"/>
      <c r="ACS19647" s="60"/>
      <c r="ACT19647" s="60"/>
      <c r="ACU19647" s="60"/>
      <c r="ACV19647" s="60"/>
      <c r="ACW19647" s="60"/>
      <c r="ACX19647" s="60"/>
      <c r="ACY19647" s="60">
        <v>3.0792909178030399E-3</v>
      </c>
      <c r="ACZ19647" s="60"/>
      <c r="ADA19647" s="60"/>
      <c r="ADB19647" s="60"/>
      <c r="ADC19647" s="60"/>
      <c r="ADD19647" s="60"/>
      <c r="ADE19647" s="60"/>
    </row>
    <row r="19648" spans="760:785" x14ac:dyDescent="0.25">
      <c r="ACF19648" s="60"/>
      <c r="ACG19648" s="60"/>
      <c r="ACH19648" s="60"/>
      <c r="ACI19648" s="60"/>
      <c r="ACJ19648" s="60"/>
      <c r="ACK19648" s="60"/>
      <c r="ACL19648" s="60"/>
      <c r="ACM19648" s="60"/>
      <c r="ACN19648" s="60"/>
      <c r="ACO19648" s="60"/>
      <c r="ACP19648" s="60"/>
      <c r="ACQ19648" s="60"/>
      <c r="ACR19648" s="60"/>
      <c r="ACS19648" s="60"/>
      <c r="ACT19648" s="60"/>
      <c r="ACU19648" s="60"/>
      <c r="ACV19648" s="60"/>
      <c r="ACW19648" s="60"/>
      <c r="ACX19648" s="60"/>
      <c r="ACY19648" s="60">
        <v>3.0792909178030399E-3</v>
      </c>
      <c r="ACZ19648" s="60"/>
      <c r="ADA19648" s="60"/>
      <c r="ADB19648" s="60"/>
      <c r="ADC19648" s="60"/>
      <c r="ADD19648" s="60"/>
      <c r="ADE19648" s="60"/>
    </row>
    <row r="19649" spans="760:785" x14ac:dyDescent="0.25">
      <c r="ACF19649" s="60"/>
      <c r="ACG19649" s="60"/>
      <c r="ACH19649" s="60"/>
      <c r="ACI19649" s="60"/>
      <c r="ACJ19649" s="60"/>
      <c r="ACK19649" s="60"/>
      <c r="ACL19649" s="60"/>
      <c r="ACM19649" s="60"/>
      <c r="ACN19649" s="60"/>
      <c r="ACO19649" s="60"/>
      <c r="ACP19649" s="60"/>
      <c r="ACQ19649" s="60"/>
      <c r="ACR19649" s="60"/>
      <c r="ACS19649" s="60"/>
      <c r="ACT19649" s="60"/>
      <c r="ACU19649" s="60"/>
      <c r="ACV19649" s="60"/>
      <c r="ACW19649" s="60"/>
      <c r="ACX19649" s="60"/>
      <c r="ACY19649" s="60">
        <v>3.0454465419955399E-3</v>
      </c>
      <c r="ACZ19649" s="60"/>
      <c r="ADA19649" s="60"/>
      <c r="ADB19649" s="60"/>
      <c r="ADC19649" s="60"/>
      <c r="ADD19649" s="60"/>
      <c r="ADE19649" s="60"/>
    </row>
    <row r="19650" spans="760:785" x14ac:dyDescent="0.25">
      <c r="ACF19650" s="60"/>
      <c r="ACG19650" s="60"/>
      <c r="ACH19650" s="60"/>
      <c r="ACI19650" s="60"/>
      <c r="ACJ19650" s="60"/>
      <c r="ACK19650" s="60"/>
      <c r="ACL19650" s="60"/>
      <c r="ACM19650" s="60"/>
      <c r="ACN19650" s="60"/>
      <c r="ACO19650" s="60"/>
      <c r="ACP19650" s="60"/>
      <c r="ACQ19650" s="60"/>
      <c r="ACR19650" s="60"/>
      <c r="ACS19650" s="60"/>
      <c r="ACT19650" s="60"/>
      <c r="ACU19650" s="60"/>
      <c r="ACV19650" s="60"/>
      <c r="ACW19650" s="60"/>
      <c r="ACX19650" s="60"/>
      <c r="ACY19650" s="60">
        <v>3.0454465419955399E-3</v>
      </c>
      <c r="ACZ19650" s="60"/>
      <c r="ADA19650" s="60"/>
      <c r="ADB19650" s="60"/>
      <c r="ADC19650" s="60"/>
      <c r="ADD19650" s="60"/>
      <c r="ADE19650" s="60"/>
    </row>
    <row r="19651" spans="760:785" x14ac:dyDescent="0.25">
      <c r="ACF19651" s="60"/>
      <c r="ACG19651" s="60"/>
      <c r="ACH19651" s="60"/>
      <c r="ACI19651" s="60"/>
      <c r="ACJ19651" s="60"/>
      <c r="ACK19651" s="60"/>
      <c r="ACL19651" s="60"/>
      <c r="ACM19651" s="60"/>
      <c r="ACN19651" s="60"/>
      <c r="ACO19651" s="60"/>
      <c r="ACP19651" s="60"/>
      <c r="ACQ19651" s="60"/>
      <c r="ACR19651" s="60"/>
      <c r="ACS19651" s="60"/>
      <c r="ACT19651" s="60"/>
      <c r="ACU19651" s="60"/>
      <c r="ACV19651" s="60"/>
      <c r="ACW19651" s="60"/>
      <c r="ACX19651" s="60"/>
      <c r="ACY19651" s="60">
        <v>3.0399984977953101E-3</v>
      </c>
      <c r="ACZ19651" s="60"/>
      <c r="ADA19651" s="60"/>
      <c r="ADB19651" s="60"/>
      <c r="ADC19651" s="60"/>
      <c r="ADD19651" s="60"/>
      <c r="ADE19651" s="60"/>
    </row>
    <row r="19652" spans="760:785" x14ac:dyDescent="0.25">
      <c r="ACF19652" s="60"/>
      <c r="ACG19652" s="60"/>
      <c r="ACH19652" s="60"/>
      <c r="ACI19652" s="60"/>
      <c r="ACJ19652" s="60"/>
      <c r="ACK19652" s="60"/>
      <c r="ACL19652" s="60"/>
      <c r="ACM19652" s="60"/>
      <c r="ACN19652" s="60"/>
      <c r="ACO19652" s="60"/>
      <c r="ACP19652" s="60"/>
      <c r="ACQ19652" s="60"/>
      <c r="ACR19652" s="60"/>
      <c r="ACS19652" s="60"/>
      <c r="ACT19652" s="60"/>
      <c r="ACU19652" s="60"/>
      <c r="ACV19652" s="60"/>
      <c r="ACW19652" s="60"/>
      <c r="ACX19652" s="60"/>
      <c r="ACY19652" s="60">
        <v>3.0399984977953101E-3</v>
      </c>
      <c r="ACZ19652" s="60"/>
      <c r="ADA19652" s="60"/>
      <c r="ADB19652" s="60"/>
      <c r="ADC19652" s="60"/>
      <c r="ADD19652" s="60"/>
      <c r="ADE19652" s="60"/>
    </row>
    <row r="19653" spans="760:785" x14ac:dyDescent="0.25">
      <c r="ACF19653" s="60"/>
      <c r="ACG19653" s="60"/>
      <c r="ACH19653" s="60"/>
      <c r="ACI19653" s="60"/>
      <c r="ACJ19653" s="60"/>
      <c r="ACK19653" s="60"/>
      <c r="ACL19653" s="60"/>
      <c r="ACM19653" s="60"/>
      <c r="ACN19653" s="60"/>
      <c r="ACO19653" s="60"/>
      <c r="ACP19653" s="60"/>
      <c r="ACQ19653" s="60"/>
      <c r="ACR19653" s="60"/>
      <c r="ACS19653" s="60"/>
      <c r="ACT19653" s="60"/>
      <c r="ACU19653" s="60"/>
      <c r="ACV19653" s="60"/>
      <c r="ACW19653" s="60"/>
      <c r="ACX19653" s="60"/>
      <c r="ACY19653" s="60">
        <v>3.0290009671567301E-3</v>
      </c>
      <c r="ACZ19653" s="60"/>
      <c r="ADA19653" s="60"/>
      <c r="ADB19653" s="60"/>
      <c r="ADC19653" s="60"/>
      <c r="ADD19653" s="60"/>
      <c r="ADE19653" s="60"/>
    </row>
    <row r="19654" spans="760:785" x14ac:dyDescent="0.25">
      <c r="ACF19654" s="60"/>
      <c r="ACG19654" s="60"/>
      <c r="ACH19654" s="60"/>
      <c r="ACI19654" s="60"/>
      <c r="ACJ19654" s="60"/>
      <c r="ACK19654" s="60"/>
      <c r="ACL19654" s="60"/>
      <c r="ACM19654" s="60"/>
      <c r="ACN19654" s="60"/>
      <c r="ACO19654" s="60"/>
      <c r="ACP19654" s="60"/>
      <c r="ACQ19654" s="60"/>
      <c r="ACR19654" s="60"/>
      <c r="ACS19654" s="60"/>
      <c r="ACT19654" s="60"/>
      <c r="ACU19654" s="60"/>
      <c r="ACV19654" s="60"/>
      <c r="ACW19654" s="60"/>
      <c r="ACX19654" s="60"/>
      <c r="ACY19654" s="60">
        <v>3.0290009671567301E-3</v>
      </c>
      <c r="ACZ19654" s="60"/>
      <c r="ADA19654" s="60"/>
      <c r="ADB19654" s="60"/>
      <c r="ADC19654" s="60"/>
      <c r="ADD19654" s="60"/>
      <c r="ADE19654" s="60"/>
    </row>
    <row r="19655" spans="760:785" x14ac:dyDescent="0.25">
      <c r="ACF19655" s="60"/>
      <c r="ACG19655" s="60"/>
      <c r="ACH19655" s="60"/>
      <c r="ACI19655" s="60"/>
      <c r="ACJ19655" s="60"/>
      <c r="ACK19655" s="60"/>
      <c r="ACL19655" s="60"/>
      <c r="ACM19655" s="60"/>
      <c r="ACN19655" s="60"/>
      <c r="ACO19655" s="60"/>
      <c r="ACP19655" s="60"/>
      <c r="ACQ19655" s="60"/>
      <c r="ACR19655" s="60"/>
      <c r="ACS19655" s="60"/>
      <c r="ACT19655" s="60"/>
      <c r="ACU19655" s="60"/>
      <c r="ACV19655" s="60"/>
      <c r="ACW19655" s="60"/>
      <c r="ACX19655" s="60"/>
      <c r="ACY19655" s="60">
        <v>3.0154976313805002E-3</v>
      </c>
      <c r="ACZ19655" s="60"/>
      <c r="ADA19655" s="60"/>
      <c r="ADB19655" s="60"/>
      <c r="ADC19655" s="60"/>
      <c r="ADD19655" s="60"/>
      <c r="ADE19655" s="60"/>
    </row>
    <row r="19656" spans="760:785" x14ac:dyDescent="0.25">
      <c r="ACF19656" s="60"/>
      <c r="ACG19656" s="60"/>
      <c r="ACH19656" s="60"/>
      <c r="ACI19656" s="60"/>
      <c r="ACJ19656" s="60"/>
      <c r="ACK19656" s="60"/>
      <c r="ACL19656" s="60"/>
      <c r="ACM19656" s="60"/>
      <c r="ACN19656" s="60"/>
      <c r="ACO19656" s="60"/>
      <c r="ACP19656" s="60"/>
      <c r="ACQ19656" s="60"/>
      <c r="ACR19656" s="60"/>
      <c r="ACS19656" s="60"/>
      <c r="ACT19656" s="60"/>
      <c r="ACU19656" s="60"/>
      <c r="ACV19656" s="60"/>
      <c r="ACW19656" s="60"/>
      <c r="ACX19656" s="60"/>
      <c r="ACY19656" s="60">
        <v>3.0154976313805002E-3</v>
      </c>
      <c r="ACZ19656" s="60"/>
      <c r="ADA19656" s="60"/>
      <c r="ADB19656" s="60"/>
      <c r="ADC19656" s="60"/>
      <c r="ADD19656" s="60"/>
      <c r="ADE19656" s="60"/>
    </row>
    <row r="19657" spans="760:785" x14ac:dyDescent="0.25">
      <c r="ACF19657" s="60"/>
      <c r="ACG19657" s="60"/>
      <c r="ACH19657" s="60"/>
      <c r="ACI19657" s="60"/>
      <c r="ACJ19657" s="60"/>
      <c r="ACK19657" s="60"/>
      <c r="ACL19657" s="60"/>
      <c r="ACM19657" s="60"/>
      <c r="ACN19657" s="60"/>
      <c r="ACO19657" s="60"/>
      <c r="ACP19657" s="60"/>
      <c r="ACQ19657" s="60"/>
      <c r="ACR19657" s="60"/>
      <c r="ACS19657" s="60"/>
      <c r="ACT19657" s="60"/>
      <c r="ACU19657" s="60"/>
      <c r="ACV19657" s="60"/>
      <c r="ACW19657" s="60"/>
      <c r="ACX19657" s="60"/>
      <c r="ACY19657" s="60">
        <v>3.0145985594691302E-3</v>
      </c>
      <c r="ACZ19657" s="60"/>
      <c r="ADA19657" s="60"/>
      <c r="ADB19657" s="60"/>
      <c r="ADC19657" s="60"/>
      <c r="ADD19657" s="60"/>
      <c r="ADE19657" s="60"/>
    </row>
    <row r="19658" spans="760:785" x14ac:dyDescent="0.25">
      <c r="ACF19658" s="60"/>
      <c r="ACG19658" s="60"/>
      <c r="ACH19658" s="60"/>
      <c r="ACI19658" s="60"/>
      <c r="ACJ19658" s="60"/>
      <c r="ACK19658" s="60"/>
      <c r="ACL19658" s="60"/>
      <c r="ACM19658" s="60"/>
      <c r="ACN19658" s="60"/>
      <c r="ACO19658" s="60"/>
      <c r="ACP19658" s="60"/>
      <c r="ACQ19658" s="60"/>
      <c r="ACR19658" s="60"/>
      <c r="ACS19658" s="60"/>
      <c r="ACT19658" s="60"/>
      <c r="ACU19658" s="60"/>
      <c r="ACV19658" s="60"/>
      <c r="ACW19658" s="60"/>
      <c r="ACX19658" s="60"/>
      <c r="ACY19658" s="60">
        <v>3.0145985594691302E-3</v>
      </c>
      <c r="ACZ19658" s="60"/>
      <c r="ADA19658" s="60"/>
      <c r="ADB19658" s="60"/>
      <c r="ADC19658" s="60"/>
      <c r="ADD19658" s="60"/>
      <c r="ADE19658" s="60"/>
    </row>
    <row r="19659" spans="760:785" x14ac:dyDescent="0.25">
      <c r="ACF19659" s="60"/>
      <c r="ACG19659" s="60"/>
      <c r="ACH19659" s="60"/>
      <c r="ACI19659" s="60"/>
      <c r="ACJ19659" s="60"/>
      <c r="ACK19659" s="60"/>
      <c r="ACL19659" s="60"/>
      <c r="ACM19659" s="60"/>
      <c r="ACN19659" s="60"/>
      <c r="ACO19659" s="60"/>
      <c r="ACP19659" s="60"/>
      <c r="ACQ19659" s="60"/>
      <c r="ACR19659" s="60"/>
      <c r="ACS19659" s="60"/>
      <c r="ACT19659" s="60"/>
      <c r="ACU19659" s="60"/>
      <c r="ACV19659" s="60"/>
      <c r="ACW19659" s="60"/>
      <c r="ACX19659" s="60"/>
      <c r="ACY19659" s="60">
        <v>2.9778528805551401E-3</v>
      </c>
      <c r="ACZ19659" s="60"/>
      <c r="ADA19659" s="60"/>
      <c r="ADB19659" s="60"/>
      <c r="ADC19659" s="60"/>
      <c r="ADD19659" s="60"/>
      <c r="ADE19659" s="60"/>
    </row>
    <row r="19660" spans="760:785" x14ac:dyDescent="0.25">
      <c r="ACF19660" s="60"/>
      <c r="ACG19660" s="60"/>
      <c r="ACH19660" s="60"/>
      <c r="ACI19660" s="60"/>
      <c r="ACJ19660" s="60"/>
      <c r="ACK19660" s="60"/>
      <c r="ACL19660" s="60"/>
      <c r="ACM19660" s="60"/>
      <c r="ACN19660" s="60"/>
      <c r="ACO19660" s="60"/>
      <c r="ACP19660" s="60"/>
      <c r="ACQ19660" s="60"/>
      <c r="ACR19660" s="60"/>
      <c r="ACS19660" s="60"/>
      <c r="ACT19660" s="60"/>
      <c r="ACU19660" s="60"/>
      <c r="ACV19660" s="60"/>
      <c r="ACW19660" s="60"/>
      <c r="ACX19660" s="60"/>
      <c r="ACY19660" s="60">
        <v>2.9778528805551401E-3</v>
      </c>
      <c r="ACZ19660" s="60"/>
      <c r="ADA19660" s="60"/>
      <c r="ADB19660" s="60"/>
      <c r="ADC19660" s="60"/>
      <c r="ADD19660" s="60"/>
      <c r="ADE19660" s="60"/>
    </row>
    <row r="19661" spans="760:785" x14ac:dyDescent="0.25">
      <c r="ACF19661" s="60"/>
      <c r="ACG19661" s="60"/>
      <c r="ACH19661" s="60"/>
      <c r="ACI19661" s="60"/>
      <c r="ACJ19661" s="60"/>
      <c r="ACK19661" s="60"/>
      <c r="ACL19661" s="60"/>
      <c r="ACM19661" s="60"/>
      <c r="ACN19661" s="60"/>
      <c r="ACO19661" s="60"/>
      <c r="ACP19661" s="60"/>
      <c r="ACQ19661" s="60"/>
      <c r="ACR19661" s="60"/>
      <c r="ACS19661" s="60"/>
      <c r="ACT19661" s="60"/>
      <c r="ACU19661" s="60"/>
      <c r="ACV19661" s="60"/>
      <c r="ACW19661" s="60"/>
      <c r="ACX19661" s="60"/>
      <c r="ACY19661" s="60">
        <v>2.9770299858621302E-3</v>
      </c>
      <c r="ACZ19661" s="60"/>
      <c r="ADA19661" s="60"/>
      <c r="ADB19661" s="60"/>
      <c r="ADC19661" s="60"/>
      <c r="ADD19661" s="60"/>
      <c r="ADE19661" s="60"/>
    </row>
    <row r="19662" spans="760:785" x14ac:dyDescent="0.25">
      <c r="ACF19662" s="60"/>
      <c r="ACG19662" s="60"/>
      <c r="ACH19662" s="60"/>
      <c r="ACI19662" s="60"/>
      <c r="ACJ19662" s="60"/>
      <c r="ACK19662" s="60"/>
      <c r="ACL19662" s="60"/>
      <c r="ACM19662" s="60"/>
      <c r="ACN19662" s="60"/>
      <c r="ACO19662" s="60"/>
      <c r="ACP19662" s="60"/>
      <c r="ACQ19662" s="60"/>
      <c r="ACR19662" s="60"/>
      <c r="ACS19662" s="60"/>
      <c r="ACT19662" s="60"/>
      <c r="ACU19662" s="60"/>
      <c r="ACV19662" s="60"/>
      <c r="ACW19662" s="60"/>
      <c r="ACX19662" s="60"/>
      <c r="ACY19662" s="60">
        <v>2.9770299858621302E-3</v>
      </c>
      <c r="ACZ19662" s="60"/>
      <c r="ADA19662" s="60"/>
      <c r="ADB19662" s="60"/>
      <c r="ADC19662" s="60"/>
      <c r="ADD19662" s="60"/>
      <c r="ADE19662" s="60"/>
    </row>
    <row r="19663" spans="760:785" x14ac:dyDescent="0.25">
      <c r="ACF19663" s="60"/>
      <c r="ACG19663" s="60"/>
      <c r="ACH19663" s="60"/>
      <c r="ACI19663" s="60"/>
      <c r="ACJ19663" s="60"/>
      <c r="ACK19663" s="60"/>
      <c r="ACL19663" s="60"/>
      <c r="ACM19663" s="60"/>
      <c r="ACN19663" s="60"/>
      <c r="ACO19663" s="60"/>
      <c r="ACP19663" s="60"/>
      <c r="ACQ19663" s="60"/>
      <c r="ACR19663" s="60"/>
      <c r="ACS19663" s="60"/>
      <c r="ACT19663" s="60"/>
      <c r="ACU19663" s="60"/>
      <c r="ACV19663" s="60"/>
      <c r="ACW19663" s="60"/>
      <c r="ACX19663" s="60"/>
      <c r="ACY19663" s="60">
        <v>2.8008654129306298E-3</v>
      </c>
      <c r="ACZ19663" s="60"/>
      <c r="ADA19663" s="60"/>
      <c r="ADB19663" s="60"/>
      <c r="ADC19663" s="60"/>
      <c r="ADD19663" s="60"/>
      <c r="ADE19663" s="60"/>
    </row>
    <row r="19664" spans="760:785" x14ac:dyDescent="0.25">
      <c r="ACF19664" s="60"/>
      <c r="ACG19664" s="60"/>
      <c r="ACH19664" s="60"/>
      <c r="ACI19664" s="60"/>
      <c r="ACJ19664" s="60"/>
      <c r="ACK19664" s="60"/>
      <c r="ACL19664" s="60"/>
      <c r="ACM19664" s="60"/>
      <c r="ACN19664" s="60"/>
      <c r="ACO19664" s="60"/>
      <c r="ACP19664" s="60"/>
      <c r="ACQ19664" s="60"/>
      <c r="ACR19664" s="60"/>
      <c r="ACS19664" s="60"/>
      <c r="ACT19664" s="60"/>
      <c r="ACU19664" s="60"/>
      <c r="ACV19664" s="60"/>
      <c r="ACW19664" s="60"/>
      <c r="ACX19664" s="60"/>
      <c r="ACY19664" s="60">
        <v>2.8008654129306298E-3</v>
      </c>
      <c r="ACZ19664" s="60"/>
      <c r="ADA19664" s="60"/>
      <c r="ADB19664" s="60"/>
      <c r="ADC19664" s="60"/>
      <c r="ADD19664" s="60"/>
      <c r="ADE19664" s="60"/>
    </row>
    <row r="19665" spans="760:785" x14ac:dyDescent="0.25">
      <c r="ACF19665" s="60"/>
      <c r="ACG19665" s="60"/>
      <c r="ACH19665" s="60"/>
      <c r="ACI19665" s="60"/>
      <c r="ACJ19665" s="60"/>
      <c r="ACK19665" s="60"/>
      <c r="ACL19665" s="60"/>
      <c r="ACM19665" s="60"/>
      <c r="ACN19665" s="60"/>
      <c r="ACO19665" s="60"/>
      <c r="ACP19665" s="60"/>
      <c r="ACQ19665" s="60"/>
      <c r="ACR19665" s="60"/>
      <c r="ACS19665" s="60"/>
      <c r="ACT19665" s="60"/>
      <c r="ACU19665" s="60"/>
      <c r="ACV19665" s="60"/>
      <c r="ACW19665" s="60"/>
      <c r="ACX19665" s="60"/>
      <c r="ACY19665" s="60">
        <v>2.7579203129645602E-3</v>
      </c>
      <c r="ACZ19665" s="60"/>
      <c r="ADA19665" s="60"/>
      <c r="ADB19665" s="60"/>
      <c r="ADC19665" s="60"/>
      <c r="ADD19665" s="60"/>
      <c r="ADE19665" s="60"/>
    </row>
    <row r="19666" spans="760:785" x14ac:dyDescent="0.25">
      <c r="ACF19666" s="60"/>
      <c r="ACG19666" s="60"/>
      <c r="ACH19666" s="60"/>
      <c r="ACI19666" s="60"/>
      <c r="ACJ19666" s="60"/>
      <c r="ACK19666" s="60"/>
      <c r="ACL19666" s="60"/>
      <c r="ACM19666" s="60"/>
      <c r="ACN19666" s="60"/>
      <c r="ACO19666" s="60"/>
      <c r="ACP19666" s="60"/>
      <c r="ACQ19666" s="60"/>
      <c r="ACR19666" s="60"/>
      <c r="ACS19666" s="60"/>
      <c r="ACT19666" s="60"/>
      <c r="ACU19666" s="60"/>
      <c r="ACV19666" s="60"/>
      <c r="ACW19666" s="60"/>
      <c r="ACX19666" s="60"/>
      <c r="ACY19666" s="60">
        <v>2.7579203129645602E-3</v>
      </c>
      <c r="ACZ19666" s="60"/>
      <c r="ADA19666" s="60"/>
      <c r="ADB19666" s="60"/>
      <c r="ADC19666" s="60"/>
      <c r="ADD19666" s="60"/>
      <c r="ADE19666" s="60"/>
    </row>
    <row r="19667" spans="760:785" x14ac:dyDescent="0.25">
      <c r="ACF19667" s="60"/>
      <c r="ACG19667" s="60"/>
      <c r="ACH19667" s="60"/>
      <c r="ACI19667" s="60"/>
      <c r="ACJ19667" s="60"/>
      <c r="ACK19667" s="60"/>
      <c r="ACL19667" s="60"/>
      <c r="ACM19667" s="60"/>
      <c r="ACN19667" s="60"/>
      <c r="ACO19667" s="60"/>
      <c r="ACP19667" s="60"/>
      <c r="ACQ19667" s="60"/>
      <c r="ACR19667" s="60"/>
      <c r="ACS19667" s="60"/>
      <c r="ACT19667" s="60"/>
      <c r="ACU19667" s="60"/>
      <c r="ACV19667" s="60"/>
      <c r="ACW19667" s="60"/>
      <c r="ACX19667" s="60"/>
      <c r="ACY19667" s="60">
        <v>2.6868670852938201E-3</v>
      </c>
      <c r="ACZ19667" s="60"/>
      <c r="ADA19667" s="60"/>
      <c r="ADB19667" s="60"/>
      <c r="ADC19667" s="60"/>
      <c r="ADD19667" s="60"/>
      <c r="ADE19667" s="60"/>
    </row>
    <row r="19668" spans="760:785" x14ac:dyDescent="0.25">
      <c r="ACF19668" s="60"/>
      <c r="ACG19668" s="60"/>
      <c r="ACH19668" s="60"/>
      <c r="ACI19668" s="60"/>
      <c r="ACJ19668" s="60"/>
      <c r="ACK19668" s="60"/>
      <c r="ACL19668" s="60"/>
      <c r="ACM19668" s="60"/>
      <c r="ACN19668" s="60"/>
      <c r="ACO19668" s="60"/>
      <c r="ACP19668" s="60"/>
      <c r="ACQ19668" s="60"/>
      <c r="ACR19668" s="60"/>
      <c r="ACS19668" s="60"/>
      <c r="ACT19668" s="60"/>
      <c r="ACU19668" s="60"/>
      <c r="ACV19668" s="60"/>
      <c r="ACW19668" s="60"/>
      <c r="ACX19668" s="60"/>
      <c r="ACY19668" s="60">
        <v>2.6868670852938201E-3</v>
      </c>
      <c r="ACZ19668" s="60"/>
      <c r="ADA19668" s="60"/>
      <c r="ADB19668" s="60"/>
      <c r="ADC19668" s="60"/>
      <c r="ADD19668" s="60"/>
      <c r="ADE19668" s="60"/>
    </row>
    <row r="19669" spans="760:785" x14ac:dyDescent="0.25">
      <c r="ACF19669" s="60"/>
      <c r="ACG19669" s="60"/>
      <c r="ACH19669" s="60"/>
      <c r="ACI19669" s="60"/>
      <c r="ACJ19669" s="60"/>
      <c r="ACK19669" s="60"/>
      <c r="ACL19669" s="60"/>
      <c r="ACM19669" s="60"/>
      <c r="ACN19669" s="60"/>
      <c r="ACO19669" s="60"/>
      <c r="ACP19669" s="60"/>
      <c r="ACQ19669" s="60"/>
      <c r="ACR19669" s="60"/>
      <c r="ACS19669" s="60"/>
      <c r="ACT19669" s="60"/>
      <c r="ACU19669" s="60"/>
      <c r="ACV19669" s="60"/>
      <c r="ACW19669" s="60"/>
      <c r="ACX19669" s="60"/>
      <c r="ACY19669" s="60">
        <v>2.6596534785017201E-3</v>
      </c>
      <c r="ACZ19669" s="60"/>
      <c r="ADA19669" s="60"/>
      <c r="ADB19669" s="60"/>
      <c r="ADC19669" s="60"/>
      <c r="ADD19669" s="60"/>
      <c r="ADE19669" s="60"/>
    </row>
    <row r="19670" spans="760:785" x14ac:dyDescent="0.25">
      <c r="ACF19670" s="60"/>
      <c r="ACG19670" s="60"/>
      <c r="ACH19670" s="60"/>
      <c r="ACI19670" s="60"/>
      <c r="ACJ19670" s="60"/>
      <c r="ACK19670" s="60"/>
      <c r="ACL19670" s="60"/>
      <c r="ACM19670" s="60"/>
      <c r="ACN19670" s="60"/>
      <c r="ACO19670" s="60"/>
      <c r="ACP19670" s="60"/>
      <c r="ACQ19670" s="60"/>
      <c r="ACR19670" s="60"/>
      <c r="ACS19670" s="60"/>
      <c r="ACT19670" s="60"/>
      <c r="ACU19670" s="60"/>
      <c r="ACV19670" s="60"/>
      <c r="ACW19670" s="60"/>
      <c r="ACX19670" s="60"/>
      <c r="ACY19670" s="60">
        <v>2.6596534785017201E-3</v>
      </c>
      <c r="ACZ19670" s="60"/>
      <c r="ADA19670" s="60"/>
      <c r="ADB19670" s="60"/>
      <c r="ADC19670" s="60"/>
      <c r="ADD19670" s="60"/>
      <c r="ADE19670" s="60"/>
    </row>
    <row r="19671" spans="760:785" x14ac:dyDescent="0.25">
      <c r="ACF19671" s="60"/>
      <c r="ACG19671" s="60"/>
      <c r="ACH19671" s="60"/>
      <c r="ACI19671" s="60"/>
      <c r="ACJ19671" s="60"/>
      <c r="ACK19671" s="60"/>
      <c r="ACL19671" s="60"/>
      <c r="ACM19671" s="60"/>
      <c r="ACN19671" s="60"/>
      <c r="ACO19671" s="60"/>
      <c r="ACP19671" s="60"/>
      <c r="ACQ19671" s="60"/>
      <c r="ACR19671" s="60"/>
      <c r="ACS19671" s="60"/>
      <c r="ACT19671" s="60"/>
      <c r="ACU19671" s="60"/>
      <c r="ACV19671" s="60"/>
      <c r="ACW19671" s="60"/>
      <c r="ACX19671" s="60"/>
      <c r="ACY19671" s="60">
        <v>2.6353911762605599E-3</v>
      </c>
      <c r="ACZ19671" s="60"/>
      <c r="ADA19671" s="60"/>
      <c r="ADB19671" s="60"/>
      <c r="ADC19671" s="60"/>
      <c r="ADD19671" s="60"/>
      <c r="ADE19671" s="60"/>
    </row>
    <row r="19672" spans="760:785" x14ac:dyDescent="0.25">
      <c r="ACF19672" s="60"/>
      <c r="ACG19672" s="60"/>
      <c r="ACH19672" s="60"/>
      <c r="ACI19672" s="60"/>
      <c r="ACJ19672" s="60"/>
      <c r="ACK19672" s="60"/>
      <c r="ACL19672" s="60"/>
      <c r="ACM19672" s="60"/>
      <c r="ACN19672" s="60"/>
      <c r="ACO19672" s="60"/>
      <c r="ACP19672" s="60"/>
      <c r="ACQ19672" s="60"/>
      <c r="ACR19672" s="60"/>
      <c r="ACS19672" s="60"/>
      <c r="ACT19672" s="60"/>
      <c r="ACU19672" s="60"/>
      <c r="ACV19672" s="60"/>
      <c r="ACW19672" s="60"/>
      <c r="ACX19672" s="60"/>
      <c r="ACY19672" s="60">
        <v>2.6353911762605599E-3</v>
      </c>
      <c r="ACZ19672" s="60"/>
      <c r="ADA19672" s="60"/>
      <c r="ADB19672" s="60"/>
      <c r="ADC19672" s="60"/>
      <c r="ADD19672" s="60"/>
      <c r="ADE19672" s="60"/>
    </row>
    <row r="19673" spans="760:785" x14ac:dyDescent="0.25">
      <c r="ACF19673" s="60"/>
      <c r="ACG19673" s="60"/>
      <c r="ACH19673" s="60"/>
      <c r="ACI19673" s="60"/>
      <c r="ACJ19673" s="60"/>
      <c r="ACK19673" s="60"/>
      <c r="ACL19673" s="60"/>
      <c r="ACM19673" s="60"/>
      <c r="ACN19673" s="60"/>
      <c r="ACO19673" s="60"/>
      <c r="ACP19673" s="60"/>
      <c r="ACQ19673" s="60"/>
      <c r="ACR19673" s="60"/>
      <c r="ACS19673" s="60"/>
      <c r="ACT19673" s="60"/>
      <c r="ACU19673" s="60"/>
      <c r="ACV19673" s="60"/>
      <c r="ACW19673" s="60"/>
      <c r="ACX19673" s="60"/>
      <c r="ACY19673" s="60">
        <v>2.5993479548820299E-3</v>
      </c>
      <c r="ACZ19673" s="60"/>
      <c r="ADA19673" s="60"/>
      <c r="ADB19673" s="60"/>
      <c r="ADC19673" s="60"/>
      <c r="ADD19673" s="60"/>
      <c r="ADE19673" s="60"/>
    </row>
    <row r="19674" spans="760:785" x14ac:dyDescent="0.25">
      <c r="ACF19674" s="60"/>
      <c r="ACG19674" s="60"/>
      <c r="ACH19674" s="60"/>
      <c r="ACI19674" s="60"/>
      <c r="ACJ19674" s="60"/>
      <c r="ACK19674" s="60"/>
      <c r="ACL19674" s="60"/>
      <c r="ACM19674" s="60"/>
      <c r="ACN19674" s="60"/>
      <c r="ACO19674" s="60"/>
      <c r="ACP19674" s="60"/>
      <c r="ACQ19674" s="60"/>
      <c r="ACR19674" s="60"/>
      <c r="ACS19674" s="60"/>
      <c r="ACT19674" s="60"/>
      <c r="ACU19674" s="60"/>
      <c r="ACV19674" s="60"/>
      <c r="ACW19674" s="60"/>
      <c r="ACX19674" s="60"/>
      <c r="ACY19674" s="60">
        <v>2.5993479548820299E-3</v>
      </c>
      <c r="ACZ19674" s="60"/>
      <c r="ADA19674" s="60"/>
      <c r="ADB19674" s="60"/>
      <c r="ADC19674" s="60"/>
      <c r="ADD19674" s="60"/>
      <c r="ADE19674" s="60"/>
    </row>
    <row r="19675" spans="760:785" x14ac:dyDescent="0.25">
      <c r="ACF19675" s="60"/>
      <c r="ACG19675" s="60"/>
      <c r="ACH19675" s="60"/>
      <c r="ACI19675" s="60"/>
      <c r="ACJ19675" s="60"/>
      <c r="ACK19675" s="60"/>
      <c r="ACL19675" s="60"/>
      <c r="ACM19675" s="60"/>
      <c r="ACN19675" s="60"/>
      <c r="ACO19675" s="60"/>
      <c r="ACP19675" s="60"/>
      <c r="ACQ19675" s="60"/>
      <c r="ACR19675" s="60"/>
      <c r="ACS19675" s="60"/>
      <c r="ACT19675" s="60"/>
      <c r="ACU19675" s="60"/>
      <c r="ACV19675" s="60"/>
      <c r="ACW19675" s="60"/>
      <c r="ACX19675" s="60"/>
      <c r="ACY19675" s="60">
        <v>2.5397161108138598E-3</v>
      </c>
      <c r="ACZ19675" s="60"/>
      <c r="ADA19675" s="60"/>
      <c r="ADB19675" s="60"/>
      <c r="ADC19675" s="60"/>
      <c r="ADD19675" s="60"/>
      <c r="ADE19675" s="60"/>
    </row>
    <row r="19676" spans="760:785" x14ac:dyDescent="0.25">
      <c r="ACF19676" s="60"/>
      <c r="ACG19676" s="60"/>
      <c r="ACH19676" s="60"/>
      <c r="ACI19676" s="60"/>
      <c r="ACJ19676" s="60"/>
      <c r="ACK19676" s="60"/>
      <c r="ACL19676" s="60"/>
      <c r="ACM19676" s="60"/>
      <c r="ACN19676" s="60"/>
      <c r="ACO19676" s="60"/>
      <c r="ACP19676" s="60"/>
      <c r="ACQ19676" s="60"/>
      <c r="ACR19676" s="60"/>
      <c r="ACS19676" s="60"/>
      <c r="ACT19676" s="60"/>
      <c r="ACU19676" s="60"/>
      <c r="ACV19676" s="60"/>
      <c r="ACW19676" s="60"/>
      <c r="ACX19676" s="60"/>
      <c r="ACY19676" s="60">
        <v>2.5397161108138598E-3</v>
      </c>
      <c r="ACZ19676" s="60"/>
      <c r="ADA19676" s="60"/>
      <c r="ADB19676" s="60"/>
      <c r="ADC19676" s="60"/>
      <c r="ADD19676" s="60"/>
      <c r="ADE19676" s="60"/>
    </row>
    <row r="19677" spans="760:785" x14ac:dyDescent="0.25">
      <c r="ACF19677" s="60"/>
      <c r="ACG19677" s="60"/>
      <c r="ACH19677" s="60"/>
      <c r="ACI19677" s="60"/>
      <c r="ACJ19677" s="60"/>
      <c r="ACK19677" s="60"/>
      <c r="ACL19677" s="60"/>
      <c r="ACM19677" s="60"/>
      <c r="ACN19677" s="60"/>
      <c r="ACO19677" s="60"/>
      <c r="ACP19677" s="60"/>
      <c r="ACQ19677" s="60"/>
      <c r="ACR19677" s="60"/>
      <c r="ACS19677" s="60"/>
      <c r="ACT19677" s="60"/>
      <c r="ACU19677" s="60"/>
      <c r="ACV19677" s="60"/>
      <c r="ACW19677" s="60"/>
      <c r="ACX19677" s="60"/>
      <c r="ACY19677" s="60">
        <v>2.53690525272144E-3</v>
      </c>
      <c r="ACZ19677" s="60"/>
      <c r="ADA19677" s="60"/>
      <c r="ADB19677" s="60"/>
      <c r="ADC19677" s="60"/>
      <c r="ADD19677" s="60"/>
      <c r="ADE19677" s="60"/>
    </row>
    <row r="19678" spans="760:785" x14ac:dyDescent="0.25">
      <c r="ACF19678" s="60"/>
      <c r="ACG19678" s="60"/>
      <c r="ACH19678" s="60"/>
      <c r="ACI19678" s="60"/>
      <c r="ACJ19678" s="60"/>
      <c r="ACK19678" s="60"/>
      <c r="ACL19678" s="60"/>
      <c r="ACM19678" s="60"/>
      <c r="ACN19678" s="60"/>
      <c r="ACO19678" s="60"/>
      <c r="ACP19678" s="60"/>
      <c r="ACQ19678" s="60"/>
      <c r="ACR19678" s="60"/>
      <c r="ACS19678" s="60"/>
      <c r="ACT19678" s="60"/>
      <c r="ACU19678" s="60"/>
      <c r="ACV19678" s="60"/>
      <c r="ACW19678" s="60"/>
      <c r="ACX19678" s="60"/>
      <c r="ACY19678" s="60">
        <v>2.53690525272144E-3</v>
      </c>
      <c r="ACZ19678" s="60"/>
      <c r="ADA19678" s="60"/>
      <c r="ADB19678" s="60"/>
      <c r="ADC19678" s="60"/>
      <c r="ADD19678" s="60"/>
      <c r="ADE19678" s="60"/>
    </row>
    <row r="19679" spans="760:785" x14ac:dyDescent="0.25">
      <c r="ACF19679" s="60"/>
      <c r="ACG19679" s="60"/>
      <c r="ACH19679" s="60"/>
      <c r="ACI19679" s="60"/>
      <c r="ACJ19679" s="60"/>
      <c r="ACK19679" s="60"/>
      <c r="ACL19679" s="60"/>
      <c r="ACM19679" s="60"/>
      <c r="ACN19679" s="60"/>
      <c r="ACO19679" s="60"/>
      <c r="ACP19679" s="60"/>
      <c r="ACQ19679" s="60"/>
      <c r="ACR19679" s="60"/>
      <c r="ACS19679" s="60"/>
      <c r="ACT19679" s="60"/>
      <c r="ACU19679" s="60"/>
      <c r="ACV19679" s="60"/>
      <c r="ACW19679" s="60"/>
      <c r="ACX19679" s="60"/>
      <c r="ACY19679" s="60">
        <v>2.5191248337564798E-3</v>
      </c>
      <c r="ACZ19679" s="60"/>
      <c r="ADA19679" s="60"/>
      <c r="ADB19679" s="60"/>
      <c r="ADC19679" s="60"/>
      <c r="ADD19679" s="60"/>
      <c r="ADE19679" s="60"/>
    </row>
    <row r="19680" spans="760:785" x14ac:dyDescent="0.25">
      <c r="ACF19680" s="60"/>
      <c r="ACG19680" s="60"/>
      <c r="ACH19680" s="60"/>
      <c r="ACI19680" s="60"/>
      <c r="ACJ19680" s="60"/>
      <c r="ACK19680" s="60"/>
      <c r="ACL19680" s="60"/>
      <c r="ACM19680" s="60"/>
      <c r="ACN19680" s="60"/>
      <c r="ACO19680" s="60"/>
      <c r="ACP19680" s="60"/>
      <c r="ACQ19680" s="60"/>
      <c r="ACR19680" s="60"/>
      <c r="ACS19680" s="60"/>
      <c r="ACT19680" s="60"/>
      <c r="ACU19680" s="60"/>
      <c r="ACV19680" s="60"/>
      <c r="ACW19680" s="60"/>
      <c r="ACX19680" s="60"/>
      <c r="ACY19680" s="60">
        <v>2.5191248337564798E-3</v>
      </c>
      <c r="ACZ19680" s="60"/>
      <c r="ADA19680" s="60"/>
      <c r="ADB19680" s="60"/>
      <c r="ADC19680" s="60"/>
      <c r="ADD19680" s="60"/>
      <c r="ADE19680" s="60"/>
    </row>
    <row r="19681" spans="760:785" x14ac:dyDescent="0.25">
      <c r="ACF19681" s="60"/>
      <c r="ACG19681" s="60"/>
      <c r="ACH19681" s="60"/>
      <c r="ACI19681" s="60"/>
      <c r="ACJ19681" s="60"/>
      <c r="ACK19681" s="60"/>
      <c r="ACL19681" s="60"/>
      <c r="ACM19681" s="60"/>
      <c r="ACN19681" s="60"/>
      <c r="ACO19681" s="60"/>
      <c r="ACP19681" s="60"/>
      <c r="ACQ19681" s="60"/>
      <c r="ACR19681" s="60"/>
      <c r="ACS19681" s="60"/>
      <c r="ACT19681" s="60"/>
      <c r="ACU19681" s="60"/>
      <c r="ACV19681" s="60"/>
      <c r="ACW19681" s="60"/>
      <c r="ACX19681" s="60"/>
      <c r="ACY19681" s="60">
        <v>2.4845110581229999E-3</v>
      </c>
      <c r="ACZ19681" s="60"/>
      <c r="ADA19681" s="60"/>
      <c r="ADB19681" s="60"/>
      <c r="ADC19681" s="60"/>
      <c r="ADD19681" s="60"/>
      <c r="ADE19681" s="60"/>
    </row>
    <row r="19682" spans="760:785" x14ac:dyDescent="0.25">
      <c r="ACF19682" s="60"/>
      <c r="ACG19682" s="60"/>
      <c r="ACH19682" s="60"/>
      <c r="ACI19682" s="60"/>
      <c r="ACJ19682" s="60"/>
      <c r="ACK19682" s="60"/>
      <c r="ACL19682" s="60"/>
      <c r="ACM19682" s="60"/>
      <c r="ACN19682" s="60"/>
      <c r="ACO19682" s="60"/>
      <c r="ACP19682" s="60"/>
      <c r="ACQ19682" s="60"/>
      <c r="ACR19682" s="60"/>
      <c r="ACS19682" s="60"/>
      <c r="ACT19682" s="60"/>
      <c r="ACU19682" s="60"/>
      <c r="ACV19682" s="60"/>
      <c r="ACW19682" s="60"/>
      <c r="ACX19682" s="60"/>
      <c r="ACY19682" s="60">
        <v>2.4845110581229999E-3</v>
      </c>
      <c r="ACZ19682" s="60"/>
      <c r="ADA19682" s="60"/>
      <c r="ADB19682" s="60"/>
      <c r="ADC19682" s="60"/>
      <c r="ADD19682" s="60"/>
      <c r="ADE19682" s="60"/>
    </row>
    <row r="19683" spans="760:785" x14ac:dyDescent="0.25">
      <c r="ACF19683" s="60"/>
      <c r="ACG19683" s="60"/>
      <c r="ACH19683" s="60"/>
      <c r="ACI19683" s="60"/>
      <c r="ACJ19683" s="60"/>
      <c r="ACK19683" s="60"/>
      <c r="ACL19683" s="60"/>
      <c r="ACM19683" s="60"/>
      <c r="ACN19683" s="60"/>
      <c r="ACO19683" s="60"/>
      <c r="ACP19683" s="60"/>
      <c r="ACQ19683" s="60"/>
      <c r="ACR19683" s="60"/>
      <c r="ACS19683" s="60"/>
      <c r="ACT19683" s="60"/>
      <c r="ACU19683" s="60"/>
      <c r="ACV19683" s="60"/>
      <c r="ACW19683" s="60"/>
      <c r="ACX19683" s="60"/>
      <c r="ACY19683" s="60">
        <v>2.41866148883798E-3</v>
      </c>
      <c r="ACZ19683" s="60"/>
      <c r="ADA19683" s="60"/>
      <c r="ADB19683" s="60"/>
      <c r="ADC19683" s="60"/>
      <c r="ADD19683" s="60"/>
      <c r="ADE19683" s="60"/>
    </row>
    <row r="19684" spans="760:785" x14ac:dyDescent="0.25">
      <c r="ACF19684" s="60"/>
      <c r="ACG19684" s="60"/>
      <c r="ACH19684" s="60"/>
      <c r="ACI19684" s="60"/>
      <c r="ACJ19684" s="60"/>
      <c r="ACK19684" s="60"/>
      <c r="ACL19684" s="60"/>
      <c r="ACM19684" s="60"/>
      <c r="ACN19684" s="60"/>
      <c r="ACO19684" s="60"/>
      <c r="ACP19684" s="60"/>
      <c r="ACQ19684" s="60"/>
      <c r="ACR19684" s="60"/>
      <c r="ACS19684" s="60"/>
      <c r="ACT19684" s="60"/>
      <c r="ACU19684" s="60"/>
      <c r="ACV19684" s="60"/>
      <c r="ACW19684" s="60"/>
      <c r="ACX19684" s="60"/>
      <c r="ACY19684" s="60">
        <v>2.41866148883798E-3</v>
      </c>
      <c r="ACZ19684" s="60"/>
      <c r="ADA19684" s="60"/>
      <c r="ADB19684" s="60"/>
      <c r="ADC19684" s="60"/>
      <c r="ADD19684" s="60"/>
      <c r="ADE19684" s="60"/>
    </row>
    <row r="19685" spans="760:785" x14ac:dyDescent="0.25">
      <c r="ACF19685" s="60"/>
      <c r="ACG19685" s="60"/>
      <c r="ACH19685" s="60"/>
      <c r="ACI19685" s="60"/>
      <c r="ACJ19685" s="60"/>
      <c r="ACK19685" s="60"/>
      <c r="ACL19685" s="60"/>
      <c r="ACM19685" s="60"/>
      <c r="ACN19685" s="60"/>
      <c r="ACO19685" s="60"/>
      <c r="ACP19685" s="60"/>
      <c r="ACQ19685" s="60"/>
      <c r="ACR19685" s="60"/>
      <c r="ACS19685" s="60"/>
      <c r="ACT19685" s="60"/>
      <c r="ACU19685" s="60"/>
      <c r="ACV19685" s="60"/>
      <c r="ACW19685" s="60"/>
      <c r="ACX19685" s="60"/>
      <c r="ACY19685" s="60">
        <v>2.3459589398334901E-3</v>
      </c>
      <c r="ACZ19685" s="60"/>
      <c r="ADA19685" s="60"/>
      <c r="ADB19685" s="60"/>
      <c r="ADC19685" s="60"/>
      <c r="ADD19685" s="60"/>
      <c r="ADE19685" s="60"/>
    </row>
    <row r="19686" spans="760:785" x14ac:dyDescent="0.25">
      <c r="ACF19686" s="60"/>
      <c r="ACG19686" s="60"/>
      <c r="ACH19686" s="60"/>
      <c r="ACI19686" s="60"/>
      <c r="ACJ19686" s="60"/>
      <c r="ACK19686" s="60"/>
      <c r="ACL19686" s="60"/>
      <c r="ACM19686" s="60"/>
      <c r="ACN19686" s="60"/>
      <c r="ACO19686" s="60"/>
      <c r="ACP19686" s="60"/>
      <c r="ACQ19686" s="60"/>
      <c r="ACR19686" s="60"/>
      <c r="ACS19686" s="60"/>
      <c r="ACT19686" s="60"/>
      <c r="ACU19686" s="60"/>
      <c r="ACV19686" s="60"/>
      <c r="ACW19686" s="60"/>
      <c r="ACX19686" s="60"/>
      <c r="ACY19686" s="60">
        <v>2.3459589398334901E-3</v>
      </c>
      <c r="ACZ19686" s="60"/>
      <c r="ADA19686" s="60"/>
      <c r="ADB19686" s="60"/>
      <c r="ADC19686" s="60"/>
      <c r="ADD19686" s="60"/>
      <c r="ADE19686" s="60"/>
    </row>
    <row r="19687" spans="760:785" x14ac:dyDescent="0.25">
      <c r="ACF19687" s="60"/>
      <c r="ACG19687" s="60"/>
      <c r="ACH19687" s="60"/>
      <c r="ACI19687" s="60"/>
      <c r="ACJ19687" s="60"/>
      <c r="ACK19687" s="60"/>
      <c r="ACL19687" s="60"/>
      <c r="ACM19687" s="60"/>
      <c r="ACN19687" s="60"/>
      <c r="ACO19687" s="60"/>
      <c r="ACP19687" s="60"/>
      <c r="ACQ19687" s="60"/>
      <c r="ACR19687" s="60"/>
      <c r="ACS19687" s="60"/>
      <c r="ACT19687" s="60"/>
      <c r="ACU19687" s="60"/>
      <c r="ACV19687" s="60"/>
      <c r="ACW19687" s="60"/>
      <c r="ACX19687" s="60"/>
      <c r="ACY19687" s="60">
        <v>2.1739360824642E-3</v>
      </c>
      <c r="ACZ19687" s="60"/>
      <c r="ADA19687" s="60"/>
      <c r="ADB19687" s="60"/>
      <c r="ADC19687" s="60"/>
      <c r="ADD19687" s="60"/>
      <c r="ADE19687" s="60"/>
    </row>
    <row r="19688" spans="760:785" x14ac:dyDescent="0.25">
      <c r="ACF19688" s="60"/>
      <c r="ACG19688" s="60"/>
      <c r="ACH19688" s="60"/>
      <c r="ACI19688" s="60"/>
      <c r="ACJ19688" s="60"/>
      <c r="ACK19688" s="60"/>
      <c r="ACL19688" s="60"/>
      <c r="ACM19688" s="60"/>
      <c r="ACN19688" s="60"/>
      <c r="ACO19688" s="60"/>
      <c r="ACP19688" s="60"/>
      <c r="ACQ19688" s="60"/>
      <c r="ACR19688" s="60"/>
      <c r="ACS19688" s="60"/>
      <c r="ACT19688" s="60"/>
      <c r="ACU19688" s="60"/>
      <c r="ACV19688" s="60"/>
      <c r="ACW19688" s="60"/>
      <c r="ACX19688" s="60"/>
      <c r="ACY19688" s="60">
        <v>2.1739360824642E-3</v>
      </c>
      <c r="ACZ19688" s="60"/>
      <c r="ADA19688" s="60"/>
      <c r="ADB19688" s="60"/>
      <c r="ADC19688" s="60"/>
      <c r="ADD19688" s="60"/>
      <c r="ADE19688" s="60"/>
    </row>
    <row r="19689" spans="760:785" x14ac:dyDescent="0.25">
      <c r="ACF19689" s="60"/>
      <c r="ACG19689" s="60"/>
      <c r="ACH19689" s="60"/>
      <c r="ACI19689" s="60"/>
      <c r="ACJ19689" s="60"/>
      <c r="ACK19689" s="60"/>
      <c r="ACL19689" s="60"/>
      <c r="ACM19689" s="60"/>
      <c r="ACN19689" s="60"/>
      <c r="ACO19689" s="60"/>
      <c r="ACP19689" s="60"/>
      <c r="ACQ19689" s="60"/>
      <c r="ACR19689" s="60"/>
      <c r="ACS19689" s="60"/>
      <c r="ACT19689" s="60"/>
      <c r="ACU19689" s="60"/>
      <c r="ACV19689" s="60"/>
      <c r="ACW19689" s="60"/>
      <c r="ACX19689" s="60"/>
      <c r="ACY19689" s="60">
        <v>2.1460421744235701E-3</v>
      </c>
      <c r="ACZ19689" s="60"/>
      <c r="ADA19689" s="60"/>
      <c r="ADB19689" s="60"/>
      <c r="ADC19689" s="60"/>
      <c r="ADD19689" s="60"/>
      <c r="ADE19689" s="60"/>
    </row>
    <row r="19690" spans="760:785" x14ac:dyDescent="0.25">
      <c r="ACF19690" s="60"/>
      <c r="ACG19690" s="60"/>
      <c r="ACH19690" s="60"/>
      <c r="ACI19690" s="60"/>
      <c r="ACJ19690" s="60"/>
      <c r="ACK19690" s="60"/>
      <c r="ACL19690" s="60"/>
      <c r="ACM19690" s="60"/>
      <c r="ACN19690" s="60"/>
      <c r="ACO19690" s="60"/>
      <c r="ACP19690" s="60"/>
      <c r="ACQ19690" s="60"/>
      <c r="ACR19690" s="60"/>
      <c r="ACS19690" s="60"/>
      <c r="ACT19690" s="60"/>
      <c r="ACU19690" s="60"/>
      <c r="ACV19690" s="60"/>
      <c r="ACW19690" s="60"/>
      <c r="ACX19690" s="60"/>
      <c r="ACY19690" s="60">
        <v>2.1460421744235701E-3</v>
      </c>
      <c r="ACZ19690" s="60"/>
      <c r="ADA19690" s="60"/>
      <c r="ADB19690" s="60"/>
      <c r="ADC19690" s="60"/>
      <c r="ADD19690" s="60"/>
      <c r="ADE19690" s="60"/>
    </row>
    <row r="19691" spans="760:785" x14ac:dyDescent="0.25">
      <c r="ACF19691" s="60"/>
      <c r="ACG19691" s="60"/>
      <c r="ACH19691" s="60"/>
      <c r="ACI19691" s="60"/>
      <c r="ACJ19691" s="60"/>
      <c r="ACK19691" s="60"/>
      <c r="ACL19691" s="60"/>
      <c r="ACM19691" s="60"/>
      <c r="ACN19691" s="60"/>
      <c r="ACO19691" s="60"/>
      <c r="ACP19691" s="60"/>
      <c r="ACQ19691" s="60"/>
      <c r="ACR19691" s="60"/>
      <c r="ACS19691" s="60"/>
      <c r="ACT19691" s="60"/>
      <c r="ACU19691" s="60"/>
      <c r="ACV19691" s="60"/>
      <c r="ACW19691" s="60"/>
      <c r="ACX19691" s="60"/>
      <c r="ACY19691" s="60">
        <v>2.1403483913094799E-3</v>
      </c>
      <c r="ACZ19691" s="60"/>
      <c r="ADA19691" s="60"/>
      <c r="ADB19691" s="60"/>
      <c r="ADC19691" s="60"/>
      <c r="ADD19691" s="60"/>
      <c r="ADE19691" s="60"/>
    </row>
    <row r="19692" spans="760:785" x14ac:dyDescent="0.25">
      <c r="ACF19692" s="60"/>
      <c r="ACG19692" s="60"/>
      <c r="ACH19692" s="60"/>
      <c r="ACI19692" s="60"/>
      <c r="ACJ19692" s="60"/>
      <c r="ACK19692" s="60"/>
      <c r="ACL19692" s="60"/>
      <c r="ACM19692" s="60"/>
      <c r="ACN19692" s="60"/>
      <c r="ACO19692" s="60"/>
      <c r="ACP19692" s="60"/>
      <c r="ACQ19692" s="60"/>
      <c r="ACR19692" s="60"/>
      <c r="ACS19692" s="60"/>
      <c r="ACT19692" s="60"/>
      <c r="ACU19692" s="60"/>
      <c r="ACV19692" s="60"/>
      <c r="ACW19692" s="60"/>
      <c r="ACX19692" s="60"/>
      <c r="ACY19692" s="60">
        <v>2.1403483913094799E-3</v>
      </c>
      <c r="ACZ19692" s="60"/>
      <c r="ADA19692" s="60"/>
      <c r="ADB19692" s="60"/>
      <c r="ADC19692" s="60"/>
      <c r="ADD19692" s="60"/>
      <c r="ADE19692" s="60"/>
    </row>
    <row r="19693" spans="760:785" x14ac:dyDescent="0.25">
      <c r="ACF19693" s="60"/>
      <c r="ACG19693" s="60"/>
      <c r="ACH19693" s="60"/>
      <c r="ACI19693" s="60"/>
      <c r="ACJ19693" s="60"/>
      <c r="ACK19693" s="60"/>
      <c r="ACL19693" s="60"/>
      <c r="ACM19693" s="60"/>
      <c r="ACN19693" s="60"/>
      <c r="ACO19693" s="60"/>
      <c r="ACP19693" s="60"/>
      <c r="ACQ19693" s="60"/>
      <c r="ACR19693" s="60"/>
      <c r="ACS19693" s="60"/>
      <c r="ACT19693" s="60"/>
      <c r="ACU19693" s="60"/>
      <c r="ACV19693" s="60"/>
      <c r="ACW19693" s="60"/>
      <c r="ACX19693" s="60"/>
      <c r="ACY19693" s="60">
        <v>2.0169210266774802E-3</v>
      </c>
      <c r="ACZ19693" s="60"/>
      <c r="ADA19693" s="60"/>
      <c r="ADB19693" s="60"/>
      <c r="ADC19693" s="60"/>
      <c r="ADD19693" s="60"/>
      <c r="ADE19693" s="60"/>
    </row>
    <row r="19694" spans="760:785" x14ac:dyDescent="0.25">
      <c r="ACF19694" s="60"/>
      <c r="ACG19694" s="60"/>
      <c r="ACH19694" s="60"/>
      <c r="ACI19694" s="60"/>
      <c r="ACJ19694" s="60"/>
      <c r="ACK19694" s="60"/>
      <c r="ACL19694" s="60"/>
      <c r="ACM19694" s="60"/>
      <c r="ACN19694" s="60"/>
      <c r="ACO19694" s="60"/>
      <c r="ACP19694" s="60"/>
      <c r="ACQ19694" s="60"/>
      <c r="ACR19694" s="60"/>
      <c r="ACS19694" s="60"/>
      <c r="ACT19694" s="60"/>
      <c r="ACU19694" s="60"/>
      <c r="ACV19694" s="60"/>
      <c r="ACW19694" s="60"/>
      <c r="ACX19694" s="60"/>
      <c r="ACY19694" s="60">
        <v>2.0169210266774802E-3</v>
      </c>
      <c r="ACZ19694" s="60"/>
      <c r="ADA19694" s="60"/>
      <c r="ADB19694" s="60"/>
      <c r="ADC19694" s="60"/>
      <c r="ADD19694" s="60"/>
      <c r="ADE19694" s="60"/>
    </row>
    <row r="19695" spans="760:785" x14ac:dyDescent="0.25">
      <c r="ACF19695" s="60"/>
      <c r="ACG19695" s="60"/>
      <c r="ACH19695" s="60"/>
      <c r="ACI19695" s="60"/>
      <c r="ACJ19695" s="60"/>
      <c r="ACK19695" s="60"/>
      <c r="ACL19695" s="60"/>
      <c r="ACM19695" s="60"/>
      <c r="ACN19695" s="60"/>
      <c r="ACO19695" s="60"/>
      <c r="ACP19695" s="60"/>
      <c r="ACQ19695" s="60"/>
      <c r="ACR19695" s="60"/>
      <c r="ACS19695" s="60"/>
      <c r="ACT19695" s="60"/>
      <c r="ACU19695" s="60"/>
      <c r="ACV19695" s="60"/>
      <c r="ACW19695" s="60"/>
      <c r="ACX19695" s="60"/>
      <c r="ACY19695" s="60">
        <v>1.9907417208303302E-3</v>
      </c>
      <c r="ACZ19695" s="60"/>
      <c r="ADA19695" s="60"/>
      <c r="ADB19695" s="60"/>
      <c r="ADC19695" s="60"/>
      <c r="ADD19695" s="60"/>
      <c r="ADE19695" s="60"/>
    </row>
    <row r="19696" spans="760:785" x14ac:dyDescent="0.25">
      <c r="ACF19696" s="60"/>
      <c r="ACG19696" s="60"/>
      <c r="ACH19696" s="60"/>
      <c r="ACI19696" s="60"/>
      <c r="ACJ19696" s="60"/>
      <c r="ACK19696" s="60"/>
      <c r="ACL19696" s="60"/>
      <c r="ACM19696" s="60"/>
      <c r="ACN19696" s="60"/>
      <c r="ACO19696" s="60"/>
      <c r="ACP19696" s="60"/>
      <c r="ACQ19696" s="60"/>
      <c r="ACR19696" s="60"/>
      <c r="ACS19696" s="60"/>
      <c r="ACT19696" s="60"/>
      <c r="ACU19696" s="60"/>
      <c r="ACV19696" s="60"/>
      <c r="ACW19696" s="60"/>
      <c r="ACX19696" s="60"/>
      <c r="ACY19696" s="60">
        <v>1.9907417208303302E-3</v>
      </c>
      <c r="ACZ19696" s="60"/>
      <c r="ADA19696" s="60"/>
      <c r="ADB19696" s="60"/>
      <c r="ADC19696" s="60"/>
      <c r="ADD19696" s="60"/>
      <c r="ADE19696" s="60"/>
    </row>
    <row r="19697" spans="760:785" x14ac:dyDescent="0.25">
      <c r="ACF19697" s="60"/>
      <c r="ACG19697" s="60"/>
      <c r="ACH19697" s="60"/>
      <c r="ACI19697" s="60"/>
      <c r="ACJ19697" s="60"/>
      <c r="ACK19697" s="60"/>
      <c r="ACL19697" s="60"/>
      <c r="ACM19697" s="60"/>
      <c r="ACN19697" s="60"/>
      <c r="ACO19697" s="60"/>
      <c r="ACP19697" s="60"/>
      <c r="ACQ19697" s="60"/>
      <c r="ACR19697" s="60"/>
      <c r="ACS19697" s="60"/>
      <c r="ACT19697" s="60"/>
      <c r="ACU19697" s="60"/>
      <c r="ACV19697" s="60"/>
      <c r="ACW19697" s="60"/>
      <c r="ACX19697" s="60"/>
      <c r="ACY19697" s="60">
        <v>1.7996635532703099E-3</v>
      </c>
      <c r="ACZ19697" s="60"/>
      <c r="ADA19697" s="60"/>
      <c r="ADB19697" s="60"/>
      <c r="ADC19697" s="60"/>
      <c r="ADD19697" s="60"/>
      <c r="ADE19697" s="60"/>
    </row>
    <row r="19698" spans="760:785" x14ac:dyDescent="0.25">
      <c r="ACF19698" s="60"/>
      <c r="ACG19698" s="60"/>
      <c r="ACH19698" s="60"/>
      <c r="ACI19698" s="60"/>
      <c r="ACJ19698" s="60"/>
      <c r="ACK19698" s="60"/>
      <c r="ACL19698" s="60"/>
      <c r="ACM19698" s="60"/>
      <c r="ACN19698" s="60"/>
      <c r="ACO19698" s="60"/>
      <c r="ACP19698" s="60"/>
      <c r="ACQ19698" s="60"/>
      <c r="ACR19698" s="60"/>
      <c r="ACS19698" s="60"/>
      <c r="ACT19698" s="60"/>
      <c r="ACU19698" s="60"/>
      <c r="ACV19698" s="60"/>
      <c r="ACW19698" s="60"/>
      <c r="ACX19698" s="60"/>
      <c r="ACY19698" s="60">
        <v>1.7996635532703099E-3</v>
      </c>
      <c r="ACZ19698" s="60"/>
      <c r="ADA19698" s="60"/>
      <c r="ADB19698" s="60"/>
      <c r="ADC19698" s="60"/>
      <c r="ADD19698" s="60"/>
      <c r="ADE19698" s="60"/>
    </row>
    <row r="19699" spans="760:785" x14ac:dyDescent="0.25">
      <c r="ACF19699" s="60"/>
      <c r="ACG19699" s="60"/>
      <c r="ACH19699" s="60"/>
      <c r="ACI19699" s="60"/>
      <c r="ACJ19699" s="60"/>
      <c r="ACK19699" s="60"/>
      <c r="ACL19699" s="60"/>
      <c r="ACM19699" s="60"/>
      <c r="ACN19699" s="60"/>
      <c r="ACO19699" s="60"/>
      <c r="ACP19699" s="60"/>
      <c r="ACQ19699" s="60"/>
      <c r="ACR19699" s="60"/>
      <c r="ACS19699" s="60"/>
      <c r="ACT19699" s="60"/>
      <c r="ACU19699" s="60"/>
      <c r="ACV19699" s="60"/>
      <c r="ACW19699" s="60"/>
      <c r="ACX19699" s="60"/>
      <c r="ACY19699" s="60">
        <v>1.75985194696975E-3</v>
      </c>
      <c r="ACZ19699" s="60"/>
      <c r="ADA19699" s="60"/>
      <c r="ADB19699" s="60"/>
      <c r="ADC19699" s="60"/>
      <c r="ADD19699" s="60"/>
      <c r="ADE19699" s="60"/>
    </row>
    <row r="19700" spans="760:785" x14ac:dyDescent="0.25">
      <c r="ACF19700" s="60"/>
      <c r="ACG19700" s="60"/>
      <c r="ACH19700" s="60"/>
      <c r="ACI19700" s="60"/>
      <c r="ACJ19700" s="60"/>
      <c r="ACK19700" s="60"/>
      <c r="ACL19700" s="60"/>
      <c r="ACM19700" s="60"/>
      <c r="ACN19700" s="60"/>
      <c r="ACO19700" s="60"/>
      <c r="ACP19700" s="60"/>
      <c r="ACQ19700" s="60"/>
      <c r="ACR19700" s="60"/>
      <c r="ACS19700" s="60"/>
      <c r="ACT19700" s="60"/>
      <c r="ACU19700" s="60"/>
      <c r="ACV19700" s="60"/>
      <c r="ACW19700" s="60"/>
      <c r="ACX19700" s="60"/>
      <c r="ACY19700" s="60">
        <v>1.75985194696975E-3</v>
      </c>
      <c r="ACZ19700" s="60"/>
      <c r="ADA19700" s="60"/>
      <c r="ADB19700" s="60"/>
      <c r="ADC19700" s="60"/>
      <c r="ADD19700" s="60"/>
      <c r="ADE19700" s="60"/>
    </row>
    <row r="19701" spans="760:785" x14ac:dyDescent="0.25">
      <c r="ACF19701" s="60"/>
      <c r="ACG19701" s="60"/>
      <c r="ACH19701" s="60"/>
      <c r="ACI19701" s="60"/>
      <c r="ACJ19701" s="60"/>
      <c r="ACK19701" s="60"/>
      <c r="ACL19701" s="60"/>
      <c r="ACM19701" s="60"/>
      <c r="ACN19701" s="60"/>
      <c r="ACO19701" s="60"/>
      <c r="ACP19701" s="60"/>
      <c r="ACQ19701" s="60"/>
      <c r="ACR19701" s="60"/>
      <c r="ACS19701" s="60"/>
      <c r="ACT19701" s="60"/>
      <c r="ACU19701" s="60"/>
      <c r="ACV19701" s="60"/>
      <c r="ACW19701" s="60"/>
      <c r="ACX19701" s="60"/>
      <c r="ACY19701" s="60">
        <v>1.7109047566378501E-3</v>
      </c>
      <c r="ACZ19701" s="60"/>
      <c r="ADA19701" s="60"/>
      <c r="ADB19701" s="60"/>
      <c r="ADC19701" s="60"/>
      <c r="ADD19701" s="60"/>
      <c r="ADE19701" s="60"/>
    </row>
    <row r="19702" spans="760:785" x14ac:dyDescent="0.25">
      <c r="ACF19702" s="60"/>
      <c r="ACG19702" s="60"/>
      <c r="ACH19702" s="60"/>
      <c r="ACI19702" s="60"/>
      <c r="ACJ19702" s="60"/>
      <c r="ACK19702" s="60"/>
      <c r="ACL19702" s="60"/>
      <c r="ACM19702" s="60"/>
      <c r="ACN19702" s="60"/>
      <c r="ACO19702" s="60"/>
      <c r="ACP19702" s="60"/>
      <c r="ACQ19702" s="60"/>
      <c r="ACR19702" s="60"/>
      <c r="ACS19702" s="60"/>
      <c r="ACT19702" s="60"/>
      <c r="ACU19702" s="60"/>
      <c r="ACV19702" s="60"/>
      <c r="ACW19702" s="60"/>
      <c r="ACX19702" s="60"/>
      <c r="ACY19702" s="60">
        <v>1.7109047566378501E-3</v>
      </c>
      <c r="ACZ19702" s="60"/>
      <c r="ADA19702" s="60"/>
      <c r="ADB19702" s="60"/>
      <c r="ADC19702" s="60"/>
      <c r="ADD19702" s="60"/>
      <c r="ADE19702" s="60"/>
    </row>
    <row r="19703" spans="760:785" x14ac:dyDescent="0.25">
      <c r="ACF19703" s="60"/>
      <c r="ACG19703" s="60"/>
      <c r="ACH19703" s="60"/>
      <c r="ACI19703" s="60"/>
      <c r="ACJ19703" s="60"/>
      <c r="ACK19703" s="60"/>
      <c r="ACL19703" s="60"/>
      <c r="ACM19703" s="60"/>
      <c r="ACN19703" s="60"/>
      <c r="ACO19703" s="60"/>
      <c r="ACP19703" s="60"/>
      <c r="ACQ19703" s="60"/>
      <c r="ACR19703" s="60"/>
      <c r="ACS19703" s="60"/>
      <c r="ACT19703" s="60"/>
      <c r="ACU19703" s="60"/>
      <c r="ACV19703" s="60"/>
      <c r="ACW19703" s="60"/>
      <c r="ACX19703" s="60"/>
      <c r="ACY19703" s="60">
        <v>1.6627591435697899E-3</v>
      </c>
      <c r="ACZ19703" s="60"/>
      <c r="ADA19703" s="60"/>
      <c r="ADB19703" s="60"/>
      <c r="ADC19703" s="60"/>
      <c r="ADD19703" s="60"/>
      <c r="ADE19703" s="60"/>
    </row>
    <row r="19704" spans="760:785" x14ac:dyDescent="0.25">
      <c r="ACF19704" s="60"/>
      <c r="ACG19704" s="60"/>
      <c r="ACH19704" s="60"/>
      <c r="ACI19704" s="60"/>
      <c r="ACJ19704" s="60"/>
      <c r="ACK19704" s="60"/>
      <c r="ACL19704" s="60"/>
      <c r="ACM19704" s="60"/>
      <c r="ACN19704" s="60"/>
      <c r="ACO19704" s="60"/>
      <c r="ACP19704" s="60"/>
      <c r="ACQ19704" s="60"/>
      <c r="ACR19704" s="60"/>
      <c r="ACS19704" s="60"/>
      <c r="ACT19704" s="60"/>
      <c r="ACU19704" s="60"/>
      <c r="ACV19704" s="60"/>
      <c r="ACW19704" s="60"/>
      <c r="ACX19704" s="60"/>
      <c r="ACY19704" s="60">
        <v>1.6627591435697899E-3</v>
      </c>
      <c r="ACZ19704" s="60"/>
      <c r="ADA19704" s="60"/>
      <c r="ADB19704" s="60"/>
      <c r="ADC19704" s="60"/>
      <c r="ADD19704" s="60"/>
      <c r="ADE19704" s="60"/>
    </row>
    <row r="19705" spans="760:785" x14ac:dyDescent="0.25">
      <c r="ACF19705" s="60"/>
      <c r="ACG19705" s="60"/>
      <c r="ACH19705" s="60"/>
      <c r="ACI19705" s="60"/>
      <c r="ACJ19705" s="60"/>
      <c r="ACK19705" s="60"/>
      <c r="ACL19705" s="60"/>
      <c r="ACM19705" s="60"/>
      <c r="ACN19705" s="60"/>
      <c r="ACO19705" s="60"/>
      <c r="ACP19705" s="60"/>
      <c r="ACQ19705" s="60"/>
      <c r="ACR19705" s="60"/>
      <c r="ACS19705" s="60"/>
      <c r="ACT19705" s="60"/>
      <c r="ACU19705" s="60"/>
      <c r="ACV19705" s="60"/>
      <c r="ACW19705" s="60"/>
      <c r="ACX19705" s="60"/>
      <c r="ACY19705" s="60">
        <v>1.65465080349998E-3</v>
      </c>
      <c r="ACZ19705" s="60"/>
      <c r="ADA19705" s="60"/>
      <c r="ADB19705" s="60"/>
      <c r="ADC19705" s="60"/>
      <c r="ADD19705" s="60"/>
      <c r="ADE19705" s="60"/>
    </row>
    <row r="19706" spans="760:785" x14ac:dyDescent="0.25">
      <c r="ACF19706" s="60"/>
      <c r="ACG19706" s="60"/>
      <c r="ACH19706" s="60"/>
      <c r="ACI19706" s="60"/>
      <c r="ACJ19706" s="60"/>
      <c r="ACK19706" s="60"/>
      <c r="ACL19706" s="60"/>
      <c r="ACM19706" s="60"/>
      <c r="ACN19706" s="60"/>
      <c r="ACO19706" s="60"/>
      <c r="ACP19706" s="60"/>
      <c r="ACQ19706" s="60"/>
      <c r="ACR19706" s="60"/>
      <c r="ACS19706" s="60"/>
      <c r="ACT19706" s="60"/>
      <c r="ACU19706" s="60"/>
      <c r="ACV19706" s="60"/>
      <c r="ACW19706" s="60"/>
      <c r="ACX19706" s="60"/>
      <c r="ACY19706" s="60">
        <v>1.65465080349998E-3</v>
      </c>
      <c r="ACZ19706" s="60"/>
      <c r="ADA19706" s="60"/>
      <c r="ADB19706" s="60"/>
      <c r="ADC19706" s="60"/>
      <c r="ADD19706" s="60"/>
      <c r="ADE19706" s="60"/>
    </row>
    <row r="19707" spans="760:785" x14ac:dyDescent="0.25">
      <c r="ACF19707" s="60"/>
      <c r="ACG19707" s="60"/>
      <c r="ACH19707" s="60"/>
      <c r="ACI19707" s="60"/>
      <c r="ACJ19707" s="60"/>
      <c r="ACK19707" s="60"/>
      <c r="ACL19707" s="60"/>
      <c r="ACM19707" s="60"/>
      <c r="ACN19707" s="60"/>
      <c r="ACO19707" s="60"/>
      <c r="ACP19707" s="60"/>
      <c r="ACQ19707" s="60"/>
      <c r="ACR19707" s="60"/>
      <c r="ACS19707" s="60"/>
      <c r="ACT19707" s="60"/>
      <c r="ACU19707" s="60"/>
      <c r="ACV19707" s="60"/>
      <c r="ACW19707" s="60"/>
      <c r="ACX19707" s="60"/>
      <c r="ACY19707" s="60">
        <v>1.5829257428042801E-3</v>
      </c>
      <c r="ACZ19707" s="60"/>
      <c r="ADA19707" s="60"/>
      <c r="ADB19707" s="60"/>
      <c r="ADC19707" s="60"/>
      <c r="ADD19707" s="60"/>
      <c r="ADE19707" s="60"/>
    </row>
    <row r="19708" spans="760:785" x14ac:dyDescent="0.25">
      <c r="ACF19708" s="60"/>
      <c r="ACG19708" s="60"/>
      <c r="ACH19708" s="60"/>
      <c r="ACI19708" s="60"/>
      <c r="ACJ19708" s="60"/>
      <c r="ACK19708" s="60"/>
      <c r="ACL19708" s="60"/>
      <c r="ACM19708" s="60"/>
      <c r="ACN19708" s="60"/>
      <c r="ACO19708" s="60"/>
      <c r="ACP19708" s="60"/>
      <c r="ACQ19708" s="60"/>
      <c r="ACR19708" s="60"/>
      <c r="ACS19708" s="60"/>
      <c r="ACT19708" s="60"/>
      <c r="ACU19708" s="60"/>
      <c r="ACV19708" s="60"/>
      <c r="ACW19708" s="60"/>
      <c r="ACX19708" s="60"/>
      <c r="ACY19708" s="60">
        <v>1.5829257428042801E-3</v>
      </c>
      <c r="ACZ19708" s="60"/>
      <c r="ADA19708" s="60"/>
      <c r="ADB19708" s="60"/>
      <c r="ADC19708" s="60"/>
      <c r="ADD19708" s="60"/>
      <c r="ADE19708" s="60"/>
    </row>
    <row r="19709" spans="760:785" x14ac:dyDescent="0.25">
      <c r="ACF19709" s="60"/>
      <c r="ACG19709" s="60"/>
      <c r="ACH19709" s="60"/>
      <c r="ACI19709" s="60"/>
      <c r="ACJ19709" s="60"/>
      <c r="ACK19709" s="60"/>
      <c r="ACL19709" s="60"/>
      <c r="ACM19709" s="60"/>
      <c r="ACN19709" s="60"/>
      <c r="ACO19709" s="60"/>
      <c r="ACP19709" s="60"/>
      <c r="ACQ19709" s="60"/>
      <c r="ACR19709" s="60"/>
      <c r="ACS19709" s="60"/>
      <c r="ACT19709" s="60"/>
      <c r="ACU19709" s="60"/>
      <c r="ACV19709" s="60"/>
      <c r="ACW19709" s="60"/>
      <c r="ACX19709" s="60"/>
      <c r="ACY19709" s="60">
        <v>1.5812665779194701E-3</v>
      </c>
      <c r="ACZ19709" s="60"/>
      <c r="ADA19709" s="60"/>
      <c r="ADB19709" s="60"/>
      <c r="ADC19709" s="60"/>
      <c r="ADD19709" s="60"/>
      <c r="ADE19709" s="60"/>
    </row>
    <row r="19710" spans="760:785" x14ac:dyDescent="0.25">
      <c r="ACF19710" s="60"/>
      <c r="ACG19710" s="60"/>
      <c r="ACH19710" s="60"/>
      <c r="ACI19710" s="60"/>
      <c r="ACJ19710" s="60"/>
      <c r="ACK19710" s="60"/>
      <c r="ACL19710" s="60"/>
      <c r="ACM19710" s="60"/>
      <c r="ACN19710" s="60"/>
      <c r="ACO19710" s="60"/>
      <c r="ACP19710" s="60"/>
      <c r="ACQ19710" s="60"/>
      <c r="ACR19710" s="60"/>
      <c r="ACS19710" s="60"/>
      <c r="ACT19710" s="60"/>
      <c r="ACU19710" s="60"/>
      <c r="ACV19710" s="60"/>
      <c r="ACW19710" s="60"/>
      <c r="ACX19710" s="60"/>
      <c r="ACY19710" s="60">
        <v>1.5812665779194701E-3</v>
      </c>
      <c r="ACZ19710" s="60"/>
      <c r="ADA19710" s="60"/>
      <c r="ADB19710" s="60"/>
      <c r="ADC19710" s="60"/>
      <c r="ADD19710" s="60"/>
      <c r="ADE19710" s="60"/>
    </row>
    <row r="19711" spans="760:785" x14ac:dyDescent="0.25">
      <c r="ACF19711" s="60"/>
      <c r="ACG19711" s="60"/>
      <c r="ACH19711" s="60"/>
      <c r="ACI19711" s="60"/>
      <c r="ACJ19711" s="60"/>
      <c r="ACK19711" s="60"/>
      <c r="ACL19711" s="60"/>
      <c r="ACM19711" s="60"/>
      <c r="ACN19711" s="60"/>
      <c r="ACO19711" s="60"/>
      <c r="ACP19711" s="60"/>
      <c r="ACQ19711" s="60"/>
      <c r="ACR19711" s="60"/>
      <c r="ACS19711" s="60"/>
      <c r="ACT19711" s="60"/>
      <c r="ACU19711" s="60"/>
      <c r="ACV19711" s="60"/>
      <c r="ACW19711" s="60"/>
      <c r="ACX19711" s="60"/>
      <c r="ACY19711" s="60">
        <v>1.5600407797916301E-3</v>
      </c>
      <c r="ACZ19711" s="60"/>
      <c r="ADA19711" s="60"/>
      <c r="ADB19711" s="60"/>
      <c r="ADC19711" s="60"/>
      <c r="ADD19711" s="60"/>
      <c r="ADE19711" s="60"/>
    </row>
    <row r="19712" spans="760:785" x14ac:dyDescent="0.25">
      <c r="ACF19712" s="60"/>
      <c r="ACG19712" s="60"/>
      <c r="ACH19712" s="60"/>
      <c r="ACI19712" s="60"/>
      <c r="ACJ19712" s="60"/>
      <c r="ACK19712" s="60"/>
      <c r="ACL19712" s="60"/>
      <c r="ACM19712" s="60"/>
      <c r="ACN19712" s="60"/>
      <c r="ACO19712" s="60"/>
      <c r="ACP19712" s="60"/>
      <c r="ACQ19712" s="60"/>
      <c r="ACR19712" s="60"/>
      <c r="ACS19712" s="60"/>
      <c r="ACT19712" s="60"/>
      <c r="ACU19712" s="60"/>
      <c r="ACV19712" s="60"/>
      <c r="ACW19712" s="60"/>
      <c r="ACX19712" s="60"/>
      <c r="ACY19712" s="60">
        <v>1.5600407797916301E-3</v>
      </c>
      <c r="ACZ19712" s="60"/>
      <c r="ADA19712" s="60"/>
      <c r="ADB19712" s="60"/>
      <c r="ADC19712" s="60"/>
      <c r="ADD19712" s="60"/>
      <c r="ADE19712" s="60"/>
    </row>
    <row r="19713" spans="760:785" x14ac:dyDescent="0.25">
      <c r="ACF19713" s="60"/>
      <c r="ACG19713" s="60"/>
      <c r="ACH19713" s="60"/>
      <c r="ACI19713" s="60"/>
      <c r="ACJ19713" s="60"/>
      <c r="ACK19713" s="60"/>
      <c r="ACL19713" s="60"/>
      <c r="ACM19713" s="60"/>
      <c r="ACN19713" s="60"/>
      <c r="ACO19713" s="60"/>
      <c r="ACP19713" s="60"/>
      <c r="ACQ19713" s="60"/>
      <c r="ACR19713" s="60"/>
      <c r="ACS19713" s="60"/>
      <c r="ACT19713" s="60"/>
      <c r="ACU19713" s="60"/>
      <c r="ACV19713" s="60"/>
      <c r="ACW19713" s="60"/>
      <c r="ACX19713" s="60"/>
      <c r="ACY19713" s="60">
        <v>1.52962812060998E-3</v>
      </c>
      <c r="ACZ19713" s="60"/>
      <c r="ADA19713" s="60"/>
      <c r="ADB19713" s="60"/>
      <c r="ADC19713" s="60"/>
      <c r="ADD19713" s="60"/>
      <c r="ADE19713" s="60"/>
    </row>
    <row r="19714" spans="760:785" x14ac:dyDescent="0.25">
      <c r="ACF19714" s="60"/>
      <c r="ACG19714" s="60"/>
      <c r="ACH19714" s="60"/>
      <c r="ACI19714" s="60"/>
      <c r="ACJ19714" s="60"/>
      <c r="ACK19714" s="60"/>
      <c r="ACL19714" s="60"/>
      <c r="ACM19714" s="60"/>
      <c r="ACN19714" s="60"/>
      <c r="ACO19714" s="60"/>
      <c r="ACP19714" s="60"/>
      <c r="ACQ19714" s="60"/>
      <c r="ACR19714" s="60"/>
      <c r="ACS19714" s="60"/>
      <c r="ACT19714" s="60"/>
      <c r="ACU19714" s="60"/>
      <c r="ACV19714" s="60"/>
      <c r="ACW19714" s="60"/>
      <c r="ACX19714" s="60"/>
      <c r="ACY19714" s="60">
        <v>1.52962812060998E-3</v>
      </c>
      <c r="ACZ19714" s="60"/>
      <c r="ADA19714" s="60"/>
      <c r="ADB19714" s="60"/>
      <c r="ADC19714" s="60"/>
      <c r="ADD19714" s="60"/>
      <c r="ADE19714" s="60"/>
    </row>
    <row r="19715" spans="760:785" x14ac:dyDescent="0.25">
      <c r="ACF19715" s="60"/>
      <c r="ACG19715" s="60"/>
      <c r="ACH19715" s="60"/>
      <c r="ACI19715" s="60"/>
      <c r="ACJ19715" s="60"/>
      <c r="ACK19715" s="60"/>
      <c r="ACL19715" s="60"/>
      <c r="ACM19715" s="60"/>
      <c r="ACN19715" s="60"/>
      <c r="ACO19715" s="60"/>
      <c r="ACP19715" s="60"/>
      <c r="ACQ19715" s="60"/>
      <c r="ACR19715" s="60"/>
      <c r="ACS19715" s="60"/>
      <c r="ACT19715" s="60"/>
      <c r="ACU19715" s="60"/>
      <c r="ACV19715" s="60"/>
      <c r="ACW19715" s="60"/>
      <c r="ACX19715" s="60"/>
      <c r="ACY19715" s="60">
        <v>1.4948565840545601E-3</v>
      </c>
      <c r="ACZ19715" s="60"/>
      <c r="ADA19715" s="60"/>
      <c r="ADB19715" s="60"/>
      <c r="ADC19715" s="60"/>
      <c r="ADD19715" s="60"/>
      <c r="ADE19715" s="60"/>
    </row>
    <row r="19716" spans="760:785" x14ac:dyDescent="0.25">
      <c r="ACF19716" s="60"/>
      <c r="ACG19716" s="60"/>
      <c r="ACH19716" s="60"/>
      <c r="ACI19716" s="60"/>
      <c r="ACJ19716" s="60"/>
      <c r="ACK19716" s="60"/>
      <c r="ACL19716" s="60"/>
      <c r="ACM19716" s="60"/>
      <c r="ACN19716" s="60"/>
      <c r="ACO19716" s="60"/>
      <c r="ACP19716" s="60"/>
      <c r="ACQ19716" s="60"/>
      <c r="ACR19716" s="60"/>
      <c r="ACS19716" s="60"/>
      <c r="ACT19716" s="60"/>
      <c r="ACU19716" s="60"/>
      <c r="ACV19716" s="60"/>
      <c r="ACW19716" s="60"/>
      <c r="ACX19716" s="60"/>
      <c r="ACY19716" s="60">
        <v>1.4948565840545601E-3</v>
      </c>
      <c r="ACZ19716" s="60"/>
      <c r="ADA19716" s="60"/>
      <c r="ADB19716" s="60"/>
      <c r="ADC19716" s="60"/>
      <c r="ADD19716" s="60"/>
      <c r="ADE19716" s="60"/>
    </row>
    <row r="19717" spans="760:785" x14ac:dyDescent="0.25">
      <c r="ACF19717" s="60"/>
      <c r="ACG19717" s="60"/>
      <c r="ACH19717" s="60"/>
      <c r="ACI19717" s="60"/>
      <c r="ACJ19717" s="60"/>
      <c r="ACK19717" s="60"/>
      <c r="ACL19717" s="60"/>
      <c r="ACM19717" s="60"/>
      <c r="ACN19717" s="60"/>
      <c r="ACO19717" s="60"/>
      <c r="ACP19717" s="60"/>
      <c r="ACQ19717" s="60"/>
      <c r="ACR19717" s="60"/>
      <c r="ACS19717" s="60"/>
      <c r="ACT19717" s="60"/>
      <c r="ACU19717" s="60"/>
      <c r="ACV19717" s="60"/>
      <c r="ACW19717" s="60"/>
      <c r="ACX19717" s="60"/>
      <c r="ACY19717" s="60">
        <v>1.4842939871393399E-3</v>
      </c>
      <c r="ACZ19717" s="60"/>
      <c r="ADA19717" s="60"/>
      <c r="ADB19717" s="60"/>
      <c r="ADC19717" s="60"/>
      <c r="ADD19717" s="60"/>
      <c r="ADE19717" s="60"/>
    </row>
    <row r="19718" spans="760:785" x14ac:dyDescent="0.25">
      <c r="ACF19718" s="60"/>
      <c r="ACG19718" s="60"/>
      <c r="ACH19718" s="60"/>
      <c r="ACI19718" s="60"/>
      <c r="ACJ19718" s="60"/>
      <c r="ACK19718" s="60"/>
      <c r="ACL19718" s="60"/>
      <c r="ACM19718" s="60"/>
      <c r="ACN19718" s="60"/>
      <c r="ACO19718" s="60"/>
      <c r="ACP19718" s="60"/>
      <c r="ACQ19718" s="60"/>
      <c r="ACR19718" s="60"/>
      <c r="ACS19718" s="60"/>
      <c r="ACT19718" s="60"/>
      <c r="ACU19718" s="60"/>
      <c r="ACV19718" s="60"/>
      <c r="ACW19718" s="60"/>
      <c r="ACX19718" s="60"/>
      <c r="ACY19718" s="60">
        <v>1.4842939871393399E-3</v>
      </c>
      <c r="ACZ19718" s="60"/>
      <c r="ADA19718" s="60"/>
      <c r="ADB19718" s="60"/>
      <c r="ADC19718" s="60"/>
      <c r="ADD19718" s="60"/>
      <c r="ADE19718" s="60"/>
    </row>
    <row r="19719" spans="760:785" x14ac:dyDescent="0.25">
      <c r="ACF19719" s="60"/>
      <c r="ACG19719" s="60"/>
      <c r="ACH19719" s="60"/>
      <c r="ACI19719" s="60"/>
      <c r="ACJ19719" s="60"/>
      <c r="ACK19719" s="60"/>
      <c r="ACL19719" s="60"/>
      <c r="ACM19719" s="60"/>
      <c r="ACN19719" s="60"/>
      <c r="ACO19719" s="60"/>
      <c r="ACP19719" s="60"/>
      <c r="ACQ19719" s="60"/>
      <c r="ACR19719" s="60"/>
      <c r="ACS19719" s="60"/>
      <c r="ACT19719" s="60"/>
      <c r="ACU19719" s="60"/>
      <c r="ACV19719" s="60"/>
      <c r="ACW19719" s="60"/>
      <c r="ACX19719" s="60"/>
      <c r="ACY19719" s="60">
        <v>1.4555287443700001E-3</v>
      </c>
      <c r="ACZ19719" s="60"/>
      <c r="ADA19719" s="60"/>
      <c r="ADB19719" s="60"/>
      <c r="ADC19719" s="60"/>
      <c r="ADD19719" s="60"/>
      <c r="ADE19719" s="60"/>
    </row>
    <row r="19720" spans="760:785" x14ac:dyDescent="0.25">
      <c r="ACF19720" s="60"/>
      <c r="ACG19720" s="60"/>
      <c r="ACH19720" s="60"/>
      <c r="ACI19720" s="60"/>
      <c r="ACJ19720" s="60"/>
      <c r="ACK19720" s="60"/>
      <c r="ACL19720" s="60"/>
      <c r="ACM19720" s="60"/>
      <c r="ACN19720" s="60"/>
      <c r="ACO19720" s="60"/>
      <c r="ACP19720" s="60"/>
      <c r="ACQ19720" s="60"/>
      <c r="ACR19720" s="60"/>
      <c r="ACS19720" s="60"/>
      <c r="ACT19720" s="60"/>
      <c r="ACU19720" s="60"/>
      <c r="ACV19720" s="60"/>
      <c r="ACW19720" s="60"/>
      <c r="ACX19720" s="60"/>
      <c r="ACY19720" s="60">
        <v>1.4555287443700001E-3</v>
      </c>
      <c r="ACZ19720" s="60"/>
      <c r="ADA19720" s="60"/>
      <c r="ADB19720" s="60"/>
      <c r="ADC19720" s="60"/>
      <c r="ADD19720" s="60"/>
      <c r="ADE19720" s="60"/>
    </row>
    <row r="19721" spans="760:785" x14ac:dyDescent="0.25">
      <c r="ACF19721" s="60"/>
      <c r="ACG19721" s="60"/>
      <c r="ACH19721" s="60"/>
      <c r="ACI19721" s="60"/>
      <c r="ACJ19721" s="60"/>
      <c r="ACK19721" s="60"/>
      <c r="ACL19721" s="60"/>
      <c r="ACM19721" s="60"/>
      <c r="ACN19721" s="60"/>
      <c r="ACO19721" s="60"/>
      <c r="ACP19721" s="60"/>
      <c r="ACQ19721" s="60"/>
      <c r="ACR19721" s="60"/>
      <c r="ACS19721" s="60"/>
      <c r="ACT19721" s="60"/>
      <c r="ACU19721" s="60"/>
      <c r="ACV19721" s="60"/>
      <c r="ACW19721" s="60"/>
      <c r="ACX19721" s="60"/>
      <c r="ACY19721" s="60">
        <v>1.38025706258813E-3</v>
      </c>
      <c r="ACZ19721" s="60"/>
      <c r="ADA19721" s="60"/>
      <c r="ADB19721" s="60"/>
      <c r="ADC19721" s="60"/>
      <c r="ADD19721" s="60"/>
      <c r="ADE19721" s="60"/>
    </row>
    <row r="19722" spans="760:785" x14ac:dyDescent="0.25">
      <c r="ACF19722" s="60"/>
      <c r="ACG19722" s="60"/>
      <c r="ACH19722" s="60"/>
      <c r="ACI19722" s="60"/>
      <c r="ACJ19722" s="60"/>
      <c r="ACK19722" s="60"/>
      <c r="ACL19722" s="60"/>
      <c r="ACM19722" s="60"/>
      <c r="ACN19722" s="60"/>
      <c r="ACO19722" s="60"/>
      <c r="ACP19722" s="60"/>
      <c r="ACQ19722" s="60"/>
      <c r="ACR19722" s="60"/>
      <c r="ACS19722" s="60"/>
      <c r="ACT19722" s="60"/>
      <c r="ACU19722" s="60"/>
      <c r="ACV19722" s="60"/>
      <c r="ACW19722" s="60"/>
      <c r="ACX19722" s="60"/>
      <c r="ACY19722" s="60">
        <v>1.38025706258813E-3</v>
      </c>
      <c r="ACZ19722" s="60"/>
      <c r="ADA19722" s="60"/>
      <c r="ADB19722" s="60"/>
      <c r="ADC19722" s="60"/>
      <c r="ADD19722" s="60"/>
      <c r="ADE19722" s="60"/>
    </row>
    <row r="19723" spans="760:785" x14ac:dyDescent="0.25">
      <c r="ACF19723" s="60"/>
      <c r="ACG19723" s="60"/>
      <c r="ACH19723" s="60"/>
      <c r="ACI19723" s="60"/>
      <c r="ACJ19723" s="60"/>
      <c r="ACK19723" s="60"/>
      <c r="ACL19723" s="60"/>
      <c r="ACM19723" s="60"/>
      <c r="ACN19723" s="60"/>
      <c r="ACO19723" s="60"/>
      <c r="ACP19723" s="60"/>
      <c r="ACQ19723" s="60"/>
      <c r="ACR19723" s="60"/>
      <c r="ACS19723" s="60"/>
      <c r="ACT19723" s="60"/>
      <c r="ACU19723" s="60"/>
      <c r="ACV19723" s="60"/>
      <c r="ACW19723" s="60"/>
      <c r="ACX19723" s="60"/>
      <c r="ACY19723" s="60">
        <v>1.2553316980444601E-3</v>
      </c>
      <c r="ACZ19723" s="60"/>
      <c r="ADA19723" s="60"/>
      <c r="ADB19723" s="60"/>
      <c r="ADC19723" s="60"/>
      <c r="ADD19723" s="60"/>
      <c r="ADE19723" s="60"/>
    </row>
    <row r="19724" spans="760:785" x14ac:dyDescent="0.25">
      <c r="ACF19724" s="60"/>
      <c r="ACG19724" s="60"/>
      <c r="ACH19724" s="60"/>
      <c r="ACI19724" s="60"/>
      <c r="ACJ19724" s="60"/>
      <c r="ACK19724" s="60"/>
      <c r="ACL19724" s="60"/>
      <c r="ACM19724" s="60"/>
      <c r="ACN19724" s="60"/>
      <c r="ACO19724" s="60"/>
      <c r="ACP19724" s="60"/>
      <c r="ACQ19724" s="60"/>
      <c r="ACR19724" s="60"/>
      <c r="ACS19724" s="60"/>
      <c r="ACT19724" s="60"/>
      <c r="ACU19724" s="60"/>
      <c r="ACV19724" s="60"/>
      <c r="ACW19724" s="60"/>
      <c r="ACX19724" s="60"/>
      <c r="ACY19724" s="60">
        <v>1.2553316980444601E-3</v>
      </c>
      <c r="ACZ19724" s="60"/>
      <c r="ADA19724" s="60"/>
      <c r="ADB19724" s="60"/>
      <c r="ADC19724" s="60"/>
      <c r="ADD19724" s="60"/>
      <c r="ADE19724" s="60"/>
    </row>
    <row r="19725" spans="760:785" x14ac:dyDescent="0.25">
      <c r="ACF19725" s="60"/>
      <c r="ACG19725" s="60"/>
      <c r="ACH19725" s="60"/>
      <c r="ACI19725" s="60"/>
      <c r="ACJ19725" s="60"/>
      <c r="ACK19725" s="60"/>
      <c r="ACL19725" s="60"/>
      <c r="ACM19725" s="60"/>
      <c r="ACN19725" s="60"/>
      <c r="ACO19725" s="60"/>
      <c r="ACP19725" s="60"/>
      <c r="ACQ19725" s="60"/>
      <c r="ACR19725" s="60"/>
      <c r="ACS19725" s="60"/>
      <c r="ACT19725" s="60"/>
      <c r="ACU19725" s="60"/>
      <c r="ACV19725" s="60"/>
      <c r="ACW19725" s="60"/>
      <c r="ACX19725" s="60"/>
      <c r="ACY19725" s="60">
        <v>1.2075519655191801E-3</v>
      </c>
      <c r="ACZ19725" s="60"/>
      <c r="ADA19725" s="60"/>
      <c r="ADB19725" s="60"/>
      <c r="ADC19725" s="60"/>
      <c r="ADD19725" s="60"/>
      <c r="ADE19725" s="60"/>
    </row>
    <row r="19726" spans="760:785" x14ac:dyDescent="0.25">
      <c r="ACF19726" s="60"/>
      <c r="ACG19726" s="60"/>
      <c r="ACH19726" s="60"/>
      <c r="ACI19726" s="60"/>
      <c r="ACJ19726" s="60"/>
      <c r="ACK19726" s="60"/>
      <c r="ACL19726" s="60"/>
      <c r="ACM19726" s="60"/>
      <c r="ACN19726" s="60"/>
      <c r="ACO19726" s="60"/>
      <c r="ACP19726" s="60"/>
      <c r="ACQ19726" s="60"/>
      <c r="ACR19726" s="60"/>
      <c r="ACS19726" s="60"/>
      <c r="ACT19726" s="60"/>
      <c r="ACU19726" s="60"/>
      <c r="ACV19726" s="60"/>
      <c r="ACW19726" s="60"/>
      <c r="ACX19726" s="60"/>
      <c r="ACY19726" s="60">
        <v>1.2075519655191801E-3</v>
      </c>
      <c r="ACZ19726" s="60"/>
      <c r="ADA19726" s="60"/>
      <c r="ADB19726" s="60"/>
      <c r="ADC19726" s="60"/>
      <c r="ADD19726" s="60"/>
      <c r="ADE19726" s="60"/>
    </row>
    <row r="19727" spans="760:785" x14ac:dyDescent="0.25">
      <c r="ACF19727" s="60"/>
      <c r="ACG19727" s="60"/>
      <c r="ACH19727" s="60"/>
      <c r="ACI19727" s="60"/>
      <c r="ACJ19727" s="60"/>
      <c r="ACK19727" s="60"/>
      <c r="ACL19727" s="60"/>
      <c r="ACM19727" s="60"/>
      <c r="ACN19727" s="60"/>
      <c r="ACO19727" s="60"/>
      <c r="ACP19727" s="60"/>
      <c r="ACQ19727" s="60"/>
      <c r="ACR19727" s="60"/>
      <c r="ACS19727" s="60"/>
      <c r="ACT19727" s="60"/>
      <c r="ACU19727" s="60"/>
      <c r="ACV19727" s="60"/>
      <c r="ACW19727" s="60"/>
      <c r="ACX19727" s="60"/>
      <c r="ACY19727" s="60">
        <v>1.14159909353179E-3</v>
      </c>
      <c r="ACZ19727" s="60"/>
      <c r="ADA19727" s="60"/>
      <c r="ADB19727" s="60"/>
      <c r="ADC19727" s="60"/>
      <c r="ADD19727" s="60"/>
      <c r="ADE19727" s="60"/>
    </row>
    <row r="19728" spans="760:785" x14ac:dyDescent="0.25">
      <c r="ACF19728" s="60"/>
      <c r="ACG19728" s="60"/>
      <c r="ACH19728" s="60"/>
      <c r="ACI19728" s="60"/>
      <c r="ACJ19728" s="60"/>
      <c r="ACK19728" s="60"/>
      <c r="ACL19728" s="60"/>
      <c r="ACM19728" s="60"/>
      <c r="ACN19728" s="60"/>
      <c r="ACO19728" s="60"/>
      <c r="ACP19728" s="60"/>
      <c r="ACQ19728" s="60"/>
      <c r="ACR19728" s="60"/>
      <c r="ACS19728" s="60"/>
      <c r="ACT19728" s="60"/>
      <c r="ACU19728" s="60"/>
      <c r="ACV19728" s="60"/>
      <c r="ACW19728" s="60"/>
      <c r="ACX19728" s="60"/>
      <c r="ACY19728" s="60">
        <v>1.14159909353179E-3</v>
      </c>
      <c r="ACZ19728" s="60"/>
      <c r="ADA19728" s="60"/>
      <c r="ADB19728" s="60"/>
      <c r="ADC19728" s="60"/>
      <c r="ADD19728" s="60"/>
      <c r="ADE19728" s="60"/>
    </row>
    <row r="19729" spans="760:785" x14ac:dyDescent="0.25">
      <c r="ACF19729" s="60"/>
      <c r="ACG19729" s="60"/>
      <c r="ACH19729" s="60"/>
      <c r="ACI19729" s="60"/>
      <c r="ACJ19729" s="60"/>
      <c r="ACK19729" s="60"/>
      <c r="ACL19729" s="60"/>
      <c r="ACM19729" s="60"/>
      <c r="ACN19729" s="60"/>
      <c r="ACO19729" s="60"/>
      <c r="ACP19729" s="60"/>
      <c r="ACQ19729" s="60"/>
      <c r="ACR19729" s="60"/>
      <c r="ACS19729" s="60"/>
      <c r="ACT19729" s="60"/>
      <c r="ACU19729" s="60"/>
      <c r="ACV19729" s="60"/>
      <c r="ACW19729" s="60"/>
      <c r="ACX19729" s="60"/>
      <c r="ACY19729" s="60">
        <v>1.11853453846595E-3</v>
      </c>
      <c r="ACZ19729" s="60"/>
      <c r="ADA19729" s="60"/>
      <c r="ADB19729" s="60"/>
      <c r="ADC19729" s="60"/>
      <c r="ADD19729" s="60"/>
      <c r="ADE19729" s="60"/>
    </row>
    <row r="19730" spans="760:785" x14ac:dyDescent="0.25">
      <c r="ACF19730" s="60"/>
      <c r="ACG19730" s="60"/>
      <c r="ACH19730" s="60"/>
      <c r="ACI19730" s="60"/>
      <c r="ACJ19730" s="60"/>
      <c r="ACK19730" s="60"/>
      <c r="ACL19730" s="60"/>
      <c r="ACM19730" s="60"/>
      <c r="ACN19730" s="60"/>
      <c r="ACO19730" s="60"/>
      <c r="ACP19730" s="60"/>
      <c r="ACQ19730" s="60"/>
      <c r="ACR19730" s="60"/>
      <c r="ACS19730" s="60"/>
      <c r="ACT19730" s="60"/>
      <c r="ACU19730" s="60"/>
      <c r="ACV19730" s="60"/>
      <c r="ACW19730" s="60"/>
      <c r="ACX19730" s="60"/>
      <c r="ACY19730" s="60">
        <v>1.11853453846595E-3</v>
      </c>
      <c r="ACZ19730" s="60"/>
      <c r="ADA19730" s="60"/>
      <c r="ADB19730" s="60"/>
      <c r="ADC19730" s="60"/>
      <c r="ADD19730" s="60"/>
      <c r="ADE19730" s="60"/>
    </row>
    <row r="19731" spans="760:785" x14ac:dyDescent="0.25">
      <c r="ACF19731" s="60"/>
      <c r="ACG19731" s="60"/>
      <c r="ACH19731" s="60"/>
      <c r="ACI19731" s="60"/>
      <c r="ACJ19731" s="60"/>
      <c r="ACK19731" s="60"/>
      <c r="ACL19731" s="60"/>
      <c r="ACM19731" s="60"/>
      <c r="ACN19731" s="60"/>
      <c r="ACO19731" s="60"/>
      <c r="ACP19731" s="60"/>
      <c r="ACQ19731" s="60"/>
      <c r="ACR19731" s="60"/>
      <c r="ACS19731" s="60"/>
      <c r="ACT19731" s="60"/>
      <c r="ACU19731" s="60"/>
      <c r="ACV19731" s="60"/>
      <c r="ACW19731" s="60"/>
      <c r="ACX19731" s="60"/>
      <c r="ACY19731" s="60">
        <v>1.0565486452084E-3</v>
      </c>
      <c r="ACZ19731" s="60"/>
      <c r="ADA19731" s="60"/>
      <c r="ADB19731" s="60"/>
      <c r="ADC19731" s="60"/>
      <c r="ADD19731" s="60"/>
      <c r="ADE19731" s="60"/>
    </row>
    <row r="19732" spans="760:785" x14ac:dyDescent="0.25">
      <c r="ACF19732" s="60"/>
      <c r="ACG19732" s="60"/>
      <c r="ACH19732" s="60"/>
      <c r="ACI19732" s="60"/>
      <c r="ACJ19732" s="60"/>
      <c r="ACK19732" s="60"/>
      <c r="ACL19732" s="60"/>
      <c r="ACM19732" s="60"/>
      <c r="ACN19732" s="60"/>
      <c r="ACO19732" s="60"/>
      <c r="ACP19732" s="60"/>
      <c r="ACQ19732" s="60"/>
      <c r="ACR19732" s="60"/>
      <c r="ACS19732" s="60"/>
      <c r="ACT19732" s="60"/>
      <c r="ACU19732" s="60"/>
      <c r="ACV19732" s="60"/>
      <c r="ACW19732" s="60"/>
      <c r="ACX19732" s="60"/>
      <c r="ACY19732" s="60">
        <v>1.0565486452084E-3</v>
      </c>
      <c r="ACZ19732" s="60"/>
      <c r="ADA19732" s="60"/>
      <c r="ADB19732" s="60"/>
      <c r="ADC19732" s="60"/>
      <c r="ADD19732" s="60"/>
      <c r="ADE19732" s="60"/>
    </row>
    <row r="19733" spans="760:785" x14ac:dyDescent="0.25">
      <c r="ACF19733" s="60"/>
      <c r="ACG19733" s="60"/>
      <c r="ACH19733" s="60"/>
      <c r="ACI19733" s="60"/>
      <c r="ACJ19733" s="60"/>
      <c r="ACK19733" s="60"/>
      <c r="ACL19733" s="60"/>
      <c r="ACM19733" s="60"/>
      <c r="ACN19733" s="60"/>
      <c r="ACO19733" s="60"/>
      <c r="ACP19733" s="60"/>
      <c r="ACQ19733" s="60"/>
      <c r="ACR19733" s="60"/>
      <c r="ACS19733" s="60"/>
      <c r="ACT19733" s="60"/>
      <c r="ACU19733" s="60"/>
      <c r="ACV19733" s="60"/>
      <c r="ACW19733" s="60"/>
      <c r="ACX19733" s="60"/>
      <c r="ACY19733" s="60">
        <v>1.0300782287157001E-3</v>
      </c>
      <c r="ACZ19733" s="60"/>
      <c r="ADA19733" s="60"/>
      <c r="ADB19733" s="60"/>
      <c r="ADC19733" s="60"/>
      <c r="ADD19733" s="60"/>
      <c r="ADE19733" s="60"/>
    </row>
    <row r="19734" spans="760:785" x14ac:dyDescent="0.25">
      <c r="ACF19734" s="60"/>
      <c r="ACG19734" s="60"/>
      <c r="ACH19734" s="60"/>
      <c r="ACI19734" s="60"/>
      <c r="ACJ19734" s="60"/>
      <c r="ACK19734" s="60"/>
      <c r="ACL19734" s="60"/>
      <c r="ACM19734" s="60"/>
      <c r="ACN19734" s="60"/>
      <c r="ACO19734" s="60"/>
      <c r="ACP19734" s="60"/>
      <c r="ACQ19734" s="60"/>
      <c r="ACR19734" s="60"/>
      <c r="ACS19734" s="60"/>
      <c r="ACT19734" s="60"/>
      <c r="ACU19734" s="60"/>
      <c r="ACV19734" s="60"/>
      <c r="ACW19734" s="60"/>
      <c r="ACX19734" s="60"/>
      <c r="ACY19734" s="60">
        <v>1.0300782287157001E-3</v>
      </c>
      <c r="ACZ19734" s="60"/>
      <c r="ADA19734" s="60"/>
      <c r="ADB19734" s="60"/>
      <c r="ADC19734" s="60"/>
      <c r="ADD19734" s="60"/>
      <c r="ADE19734" s="60"/>
    </row>
    <row r="19735" spans="760:785" x14ac:dyDescent="0.25">
      <c r="ACF19735" s="60"/>
      <c r="ACG19735" s="60"/>
      <c r="ACH19735" s="60"/>
      <c r="ACI19735" s="60"/>
      <c r="ACJ19735" s="60"/>
      <c r="ACK19735" s="60"/>
      <c r="ACL19735" s="60"/>
      <c r="ACM19735" s="60"/>
      <c r="ACN19735" s="60"/>
      <c r="ACO19735" s="60"/>
      <c r="ACP19735" s="60"/>
      <c r="ACQ19735" s="60"/>
      <c r="ACR19735" s="60"/>
      <c r="ACS19735" s="60"/>
      <c r="ACT19735" s="60"/>
      <c r="ACU19735" s="60"/>
      <c r="ACV19735" s="60"/>
      <c r="ACW19735" s="60"/>
      <c r="ACX19735" s="60"/>
      <c r="ACY19735" s="60">
        <v>8.7258548868387998E-4</v>
      </c>
      <c r="ACZ19735" s="60"/>
      <c r="ADA19735" s="60"/>
      <c r="ADB19735" s="60"/>
      <c r="ADC19735" s="60"/>
      <c r="ADD19735" s="60"/>
      <c r="ADE19735" s="60"/>
    </row>
    <row r="19736" spans="760:785" x14ac:dyDescent="0.25">
      <c r="ACF19736" s="60"/>
      <c r="ACG19736" s="60"/>
      <c r="ACH19736" s="60"/>
      <c r="ACI19736" s="60"/>
      <c r="ACJ19736" s="60"/>
      <c r="ACK19736" s="60"/>
      <c r="ACL19736" s="60"/>
      <c r="ACM19736" s="60"/>
      <c r="ACN19736" s="60"/>
      <c r="ACO19736" s="60"/>
      <c r="ACP19736" s="60"/>
      <c r="ACQ19736" s="60"/>
      <c r="ACR19736" s="60"/>
      <c r="ACS19736" s="60"/>
      <c r="ACT19736" s="60"/>
      <c r="ACU19736" s="60"/>
      <c r="ACV19736" s="60"/>
      <c r="ACW19736" s="60"/>
      <c r="ACX19736" s="60"/>
      <c r="ACY19736" s="60">
        <v>8.7258548868387998E-4</v>
      </c>
      <c r="ACZ19736" s="60"/>
      <c r="ADA19736" s="60"/>
      <c r="ADB19736" s="60"/>
      <c r="ADC19736" s="60"/>
      <c r="ADD19736" s="60"/>
      <c r="ADE19736" s="60"/>
    </row>
    <row r="19737" spans="760:785" x14ac:dyDescent="0.25">
      <c r="ACF19737" s="60"/>
      <c r="ACG19737" s="60"/>
      <c r="ACH19737" s="60"/>
      <c r="ACI19737" s="60"/>
      <c r="ACJ19737" s="60"/>
      <c r="ACK19737" s="60"/>
      <c r="ACL19737" s="60"/>
      <c r="ACM19737" s="60"/>
      <c r="ACN19737" s="60"/>
      <c r="ACO19737" s="60"/>
      <c r="ACP19737" s="60"/>
      <c r="ACQ19737" s="60"/>
      <c r="ACR19737" s="60"/>
      <c r="ACS19737" s="60"/>
      <c r="ACT19737" s="60"/>
      <c r="ACU19737" s="60"/>
      <c r="ACV19737" s="60"/>
      <c r="ACW19737" s="60"/>
      <c r="ACX19737" s="60"/>
      <c r="ACY19737" s="60">
        <v>8.1638990394718798E-4</v>
      </c>
      <c r="ACZ19737" s="60"/>
      <c r="ADA19737" s="60"/>
      <c r="ADB19737" s="60"/>
      <c r="ADC19737" s="60"/>
      <c r="ADD19737" s="60"/>
      <c r="ADE19737" s="60"/>
    </row>
    <row r="19738" spans="760:785" x14ac:dyDescent="0.25">
      <c r="ACF19738" s="60"/>
      <c r="ACG19738" s="60"/>
      <c r="ACH19738" s="60"/>
      <c r="ACI19738" s="60"/>
      <c r="ACJ19738" s="60"/>
      <c r="ACK19738" s="60"/>
      <c r="ACL19738" s="60"/>
      <c r="ACM19738" s="60"/>
      <c r="ACN19738" s="60"/>
      <c r="ACO19738" s="60"/>
      <c r="ACP19738" s="60"/>
      <c r="ACQ19738" s="60"/>
      <c r="ACR19738" s="60"/>
      <c r="ACS19738" s="60"/>
      <c r="ACT19738" s="60"/>
      <c r="ACU19738" s="60"/>
      <c r="ACV19738" s="60"/>
      <c r="ACW19738" s="60"/>
      <c r="ACX19738" s="60"/>
      <c r="ACY19738" s="60">
        <v>8.1638990394718798E-4</v>
      </c>
      <c r="ACZ19738" s="60"/>
      <c r="ADA19738" s="60"/>
      <c r="ADB19738" s="60"/>
      <c r="ADC19738" s="60"/>
      <c r="ADD19738" s="60"/>
      <c r="ADE19738" s="60"/>
    </row>
    <row r="19739" spans="760:785" x14ac:dyDescent="0.25">
      <c r="ACF19739" s="60"/>
      <c r="ACG19739" s="60"/>
      <c r="ACH19739" s="60"/>
      <c r="ACI19739" s="60"/>
      <c r="ACJ19739" s="60"/>
      <c r="ACK19739" s="60"/>
      <c r="ACL19739" s="60"/>
      <c r="ACM19739" s="60"/>
      <c r="ACN19739" s="60"/>
      <c r="ACO19739" s="60"/>
      <c r="ACP19739" s="60"/>
      <c r="ACQ19739" s="60"/>
      <c r="ACR19739" s="60"/>
      <c r="ACS19739" s="60"/>
      <c r="ACT19739" s="60"/>
      <c r="ACU19739" s="60"/>
      <c r="ACV19739" s="60"/>
      <c r="ACW19739" s="60"/>
      <c r="ACX19739" s="60"/>
      <c r="ACY19739" s="60">
        <v>6.94717316365498E-4</v>
      </c>
      <c r="ACZ19739" s="60"/>
      <c r="ADA19739" s="60"/>
      <c r="ADB19739" s="60"/>
      <c r="ADC19739" s="60"/>
      <c r="ADD19739" s="60"/>
      <c r="ADE19739" s="60"/>
    </row>
    <row r="19740" spans="760:785" x14ac:dyDescent="0.25">
      <c r="ACF19740" s="60"/>
      <c r="ACG19740" s="60"/>
      <c r="ACH19740" s="60"/>
      <c r="ACI19740" s="60"/>
      <c r="ACJ19740" s="60"/>
      <c r="ACK19740" s="60"/>
      <c r="ACL19740" s="60"/>
      <c r="ACM19740" s="60"/>
      <c r="ACN19740" s="60"/>
      <c r="ACO19740" s="60"/>
      <c r="ACP19740" s="60"/>
      <c r="ACQ19740" s="60"/>
      <c r="ACR19740" s="60"/>
      <c r="ACS19740" s="60"/>
      <c r="ACT19740" s="60"/>
      <c r="ACU19740" s="60"/>
      <c r="ACV19740" s="60"/>
      <c r="ACW19740" s="60"/>
      <c r="ACX19740" s="60"/>
      <c r="ACY19740" s="60">
        <v>6.94717316365498E-4</v>
      </c>
      <c r="ACZ19740" s="60"/>
      <c r="ADA19740" s="60"/>
      <c r="ADB19740" s="60"/>
      <c r="ADC19740" s="60"/>
      <c r="ADD19740" s="60"/>
      <c r="ADE19740" s="60"/>
    </row>
    <row r="19741" spans="760:785" x14ac:dyDescent="0.25">
      <c r="ACF19741" s="60"/>
      <c r="ACG19741" s="60"/>
      <c r="ACH19741" s="60"/>
      <c r="ACI19741" s="60"/>
      <c r="ACJ19741" s="60"/>
      <c r="ACK19741" s="60"/>
      <c r="ACL19741" s="60"/>
      <c r="ACM19741" s="60"/>
      <c r="ACN19741" s="60"/>
      <c r="ACO19741" s="60"/>
      <c r="ACP19741" s="60"/>
      <c r="ACQ19741" s="60"/>
      <c r="ACR19741" s="60"/>
      <c r="ACS19741" s="60"/>
      <c r="ACT19741" s="60"/>
      <c r="ACU19741" s="60"/>
      <c r="ACV19741" s="60"/>
      <c r="ACW19741" s="60"/>
      <c r="ACX19741" s="60"/>
      <c r="ACY19741" s="312">
        <v>5.5511151231257802E-17</v>
      </c>
      <c r="ACZ19741" s="60"/>
      <c r="ADA19741" s="60"/>
      <c r="ADB19741" s="60"/>
      <c r="ADC19741" s="60"/>
      <c r="ADD19741" s="60"/>
      <c r="ADE19741" s="60"/>
    </row>
    <row r="19742" spans="760:785" x14ac:dyDescent="0.25">
      <c r="ACF19742" s="60"/>
      <c r="ACG19742" s="60"/>
      <c r="ACH19742" s="60"/>
      <c r="ACI19742" s="60"/>
      <c r="ACJ19742" s="60"/>
      <c r="ACK19742" s="60"/>
      <c r="ACL19742" s="60"/>
      <c r="ACM19742" s="60"/>
      <c r="ACN19742" s="60"/>
      <c r="ACO19742" s="60"/>
      <c r="ACP19742" s="60"/>
      <c r="ACQ19742" s="60"/>
      <c r="ACR19742" s="60"/>
      <c r="ACS19742" s="60"/>
      <c r="ACT19742" s="60"/>
      <c r="ACU19742" s="60"/>
      <c r="ACV19742" s="60"/>
      <c r="ACW19742" s="60"/>
      <c r="ACX19742" s="60"/>
      <c r="ACY19742" s="312">
        <v>5.5511151231257802E-17</v>
      </c>
      <c r="ACZ19742" s="60"/>
      <c r="ADA19742" s="60"/>
      <c r="ADB19742" s="60"/>
      <c r="ADC19742" s="60"/>
      <c r="ADD19742" s="60"/>
      <c r="ADE19742" s="60"/>
    </row>
    <row r="19743" spans="760:785" x14ac:dyDescent="0.25">
      <c r="ACF19743" s="60"/>
      <c r="ACG19743" s="60"/>
      <c r="ACH19743" s="60"/>
      <c r="ACI19743" s="60"/>
      <c r="ACJ19743" s="60"/>
      <c r="ACK19743" s="60"/>
      <c r="ACL19743" s="60"/>
      <c r="ACM19743" s="60"/>
      <c r="ACN19743" s="60"/>
      <c r="ACO19743" s="60"/>
      <c r="ACP19743" s="60"/>
      <c r="ACQ19743" s="60"/>
      <c r="ACR19743" s="60"/>
      <c r="ACS19743" s="60"/>
      <c r="ACT19743" s="60"/>
      <c r="ACU19743" s="60"/>
      <c r="ACV19743" s="60"/>
      <c r="ACW19743" s="60"/>
      <c r="ACX19743" s="60"/>
      <c r="ACY19743" s="312">
        <v>1.38777878078145E-17</v>
      </c>
      <c r="ACZ19743" s="60"/>
      <c r="ADA19743" s="60"/>
      <c r="ADB19743" s="60"/>
      <c r="ADC19743" s="60"/>
      <c r="ADD19743" s="60"/>
      <c r="ADE19743" s="60"/>
    </row>
    <row r="19744" spans="760:785" x14ac:dyDescent="0.25">
      <c r="ACF19744" s="60"/>
      <c r="ACG19744" s="60"/>
      <c r="ACH19744" s="60"/>
      <c r="ACI19744" s="60"/>
      <c r="ACJ19744" s="60"/>
      <c r="ACK19744" s="60"/>
      <c r="ACL19744" s="60"/>
      <c r="ACM19744" s="60"/>
      <c r="ACN19744" s="60"/>
      <c r="ACO19744" s="60"/>
      <c r="ACP19744" s="60"/>
      <c r="ACQ19744" s="60"/>
      <c r="ACR19744" s="60"/>
      <c r="ACS19744" s="60"/>
      <c r="ACT19744" s="60"/>
      <c r="ACU19744" s="60"/>
      <c r="ACV19744" s="60"/>
      <c r="ACW19744" s="60"/>
      <c r="ACX19744" s="60"/>
      <c r="ACY19744" s="312">
        <v>1.38777878078145E-17</v>
      </c>
      <c r="ACZ19744" s="60"/>
      <c r="ADA19744" s="60"/>
      <c r="ADB19744" s="60"/>
      <c r="ADC19744" s="60"/>
      <c r="ADD19744" s="60"/>
      <c r="ADE19744" s="60"/>
    </row>
    <row r="19745" spans="760:785" x14ac:dyDescent="0.25">
      <c r="ACF19745" s="60"/>
      <c r="ACG19745" s="60"/>
      <c r="ACH19745" s="60"/>
      <c r="ACI19745" s="60"/>
      <c r="ACJ19745" s="60"/>
      <c r="ACK19745" s="60"/>
      <c r="ACL19745" s="60"/>
      <c r="ACM19745" s="60"/>
      <c r="ACN19745" s="60"/>
      <c r="ACO19745" s="60"/>
      <c r="ACP19745" s="60"/>
      <c r="ACQ19745" s="60"/>
      <c r="ACR19745" s="60"/>
      <c r="ACS19745" s="60"/>
      <c r="ACT19745" s="60"/>
      <c r="ACU19745" s="60"/>
      <c r="ACV19745" s="60"/>
      <c r="ACW19745" s="60"/>
      <c r="ACX19745" s="60"/>
      <c r="ACY19745" s="312">
        <v>1.7347234759768102E-18</v>
      </c>
      <c r="ACZ19745" s="60"/>
      <c r="ADA19745" s="60"/>
      <c r="ADB19745" s="60"/>
      <c r="ADC19745" s="60"/>
      <c r="ADD19745" s="60"/>
      <c r="ADE19745" s="60"/>
    </row>
    <row r="19746" spans="760:785" x14ac:dyDescent="0.25">
      <c r="ACF19746" s="60"/>
      <c r="ACG19746" s="60"/>
      <c r="ACH19746" s="60"/>
      <c r="ACI19746" s="60"/>
      <c r="ACJ19746" s="60"/>
      <c r="ACK19746" s="60"/>
      <c r="ACL19746" s="60"/>
      <c r="ACM19746" s="60"/>
      <c r="ACN19746" s="60"/>
      <c r="ACO19746" s="60"/>
      <c r="ACP19746" s="60"/>
      <c r="ACQ19746" s="60"/>
      <c r="ACR19746" s="60"/>
      <c r="ACS19746" s="60"/>
      <c r="ACT19746" s="60"/>
      <c r="ACU19746" s="60"/>
      <c r="ACV19746" s="60"/>
      <c r="ACW19746" s="60"/>
      <c r="ACX19746" s="60"/>
      <c r="ACY19746" s="312">
        <v>1.7347234759768102E-18</v>
      </c>
      <c r="ACZ19746" s="60"/>
      <c r="ADA19746" s="60"/>
      <c r="ADB19746" s="60"/>
      <c r="ADC19746" s="60"/>
      <c r="ADD19746" s="60"/>
      <c r="ADE19746" s="60"/>
    </row>
  </sheetData>
  <sortState xmlns:xlrd2="http://schemas.microsoft.com/office/spreadsheetml/2017/richdata2" ref="ADH1:ADH2487">
    <sortCondition descending="1" ref="ADH1:ADH2487"/>
  </sortState>
  <mergeCells count="194">
    <mergeCell ref="SX4:TA4"/>
    <mergeCell ref="RW3:RY3"/>
    <mergeCell ref="RZ3:SC3"/>
    <mergeCell ref="SD3:SG3"/>
    <mergeCell ref="SH3:SK3"/>
    <mergeCell ref="SL3:SO3"/>
    <mergeCell ref="SP3:SS3"/>
    <mergeCell ref="ST3:SW3"/>
    <mergeCell ref="AX4:BA4"/>
    <mergeCell ref="CE4:CH4"/>
    <mergeCell ref="EG4:EJ4"/>
    <mergeCell ref="FN4:FQ4"/>
    <mergeCell ref="HP4:HS4"/>
    <mergeCell ref="IW4:IZ4"/>
    <mergeCell ref="KY4:LB4"/>
    <mergeCell ref="MF4:MI4"/>
    <mergeCell ref="OH4:OK4"/>
    <mergeCell ref="PO4:PR4"/>
    <mergeCell ref="RQ4:RT4"/>
    <mergeCell ref="QG3:QJ3"/>
    <mergeCell ref="QK3:QN3"/>
    <mergeCell ref="QO3:QR3"/>
    <mergeCell ref="QS3:QV3"/>
    <mergeCell ref="QW3:QZ3"/>
    <mergeCell ref="RA3:RD3"/>
    <mergeCell ref="RE3:RH3"/>
    <mergeCell ref="RI3:RL3"/>
    <mergeCell ref="RM3:RP3"/>
    <mergeCell ref="OQ3:OT3"/>
    <mergeCell ref="OU3:OX3"/>
    <mergeCell ref="OY3:PB3"/>
    <mergeCell ref="PC3:PF3"/>
    <mergeCell ref="PG3:PJ3"/>
    <mergeCell ref="PK3:PN3"/>
    <mergeCell ref="PU3:PX3"/>
    <mergeCell ref="PY3:QB3"/>
    <mergeCell ref="QC3:QF3"/>
    <mergeCell ref="MT3:MW3"/>
    <mergeCell ref="MX3:NA3"/>
    <mergeCell ref="HH3:HK3"/>
    <mergeCell ref="HL3:HO3"/>
    <mergeCell ref="ON2:PN2"/>
    <mergeCell ref="PU2:RP2"/>
    <mergeCell ref="RW2:SW2"/>
    <mergeCell ref="AL3:AO3"/>
    <mergeCell ref="AP3:AS3"/>
    <mergeCell ref="AT3:AW3"/>
    <mergeCell ref="BD3:BF3"/>
    <mergeCell ref="BS3:BV3"/>
    <mergeCell ref="BW3:BZ3"/>
    <mergeCell ref="CA3:CD3"/>
    <mergeCell ref="DI3:DL3"/>
    <mergeCell ref="DM3:DP3"/>
    <mergeCell ref="DQ3:DT3"/>
    <mergeCell ref="DU3:DX3"/>
    <mergeCell ref="DY3:EB3"/>
    <mergeCell ref="EC3:EF3"/>
    <mergeCell ref="EM3:EO3"/>
    <mergeCell ref="EP3:ES3"/>
    <mergeCell ref="ET3:EW3"/>
    <mergeCell ref="EX3:FA3"/>
    <mergeCell ref="LX3:MA3"/>
    <mergeCell ref="MB3:ME3"/>
    <mergeCell ref="GJ3:GM3"/>
    <mergeCell ref="GN3:GQ3"/>
    <mergeCell ref="GR3:GU3"/>
    <mergeCell ref="GV3:GY3"/>
    <mergeCell ref="GZ3:HC3"/>
    <mergeCell ref="ML3:MO3"/>
    <mergeCell ref="MP3:MS3"/>
    <mergeCell ref="KI3:KL3"/>
    <mergeCell ref="KM3:KP3"/>
    <mergeCell ref="KQ3:KT3"/>
    <mergeCell ref="KU3:KX3"/>
    <mergeCell ref="LE3:LG3"/>
    <mergeCell ref="LH3:LK3"/>
    <mergeCell ref="LL3:LO3"/>
    <mergeCell ref="LP3:LS3"/>
    <mergeCell ref="LT3:LW3"/>
    <mergeCell ref="ON3:OP3"/>
    <mergeCell ref="HV3:HX3"/>
    <mergeCell ref="HY3:IB3"/>
    <mergeCell ref="IC3:IF3"/>
    <mergeCell ref="IG3:IJ3"/>
    <mergeCell ref="IK3:IN3"/>
    <mergeCell ref="IO3:IR3"/>
    <mergeCell ref="IS3:IV3"/>
    <mergeCell ref="JC3:JF3"/>
    <mergeCell ref="JG3:JJ3"/>
    <mergeCell ref="JK3:JN3"/>
    <mergeCell ref="JO3:JR3"/>
    <mergeCell ref="JS3:JV3"/>
    <mergeCell ref="JW3:JZ3"/>
    <mergeCell ref="KA3:KD3"/>
    <mergeCell ref="KE3:KH3"/>
    <mergeCell ref="NB3:NE3"/>
    <mergeCell ref="NF3:NI3"/>
    <mergeCell ref="NJ3:NM3"/>
    <mergeCell ref="NN3:NQ3"/>
    <mergeCell ref="NR3:NU3"/>
    <mergeCell ref="NV3:NY3"/>
    <mergeCell ref="NZ3:OC3"/>
    <mergeCell ref="OD3:OG3"/>
    <mergeCell ref="TC1:UF1"/>
    <mergeCell ref="A1:CH1"/>
    <mergeCell ref="CJ1:FQ1"/>
    <mergeCell ref="FS1:IZ1"/>
    <mergeCell ref="JB1:MI1"/>
    <mergeCell ref="MK1:PR1"/>
    <mergeCell ref="PT1:TA1"/>
    <mergeCell ref="B2:AW2"/>
    <mergeCell ref="BD2:CD2"/>
    <mergeCell ref="CK2:EF2"/>
    <mergeCell ref="EM2:FM2"/>
    <mergeCell ref="FT2:HO2"/>
    <mergeCell ref="HV2:IV2"/>
    <mergeCell ref="JC2:KX2"/>
    <mergeCell ref="LE2:ME2"/>
    <mergeCell ref="ML2:OG2"/>
    <mergeCell ref="CO3:CR3"/>
    <mergeCell ref="CS3:CV3"/>
    <mergeCell ref="CW3:CZ3"/>
    <mergeCell ref="DA3:DD3"/>
    <mergeCell ref="DE3:DH3"/>
    <mergeCell ref="FX3:GA3"/>
    <mergeCell ref="GB3:GE3"/>
    <mergeCell ref="CK3:CN3"/>
    <mergeCell ref="HD3:HG3"/>
    <mergeCell ref="FT3:FW3"/>
    <mergeCell ref="FB3:FE3"/>
    <mergeCell ref="FF3:FI3"/>
    <mergeCell ref="FJ3:FM3"/>
    <mergeCell ref="GF3:GI3"/>
    <mergeCell ref="N3:Q3"/>
    <mergeCell ref="B3:E3"/>
    <mergeCell ref="F3:I3"/>
    <mergeCell ref="J3:M3"/>
    <mergeCell ref="BG3:BJ3"/>
    <mergeCell ref="AD3:AG3"/>
    <mergeCell ref="AH3:AK3"/>
    <mergeCell ref="R3:U3"/>
    <mergeCell ref="BK3:BN3"/>
    <mergeCell ref="BO3:BR3"/>
    <mergeCell ref="V3:Y3"/>
    <mergeCell ref="Z3:AC3"/>
    <mergeCell ref="UH1:VL1"/>
    <mergeCell ref="UI3:UX3"/>
    <mergeCell ref="VB3:VL3"/>
    <mergeCell ref="VO2:XJ2"/>
    <mergeCell ref="VN1:YV1"/>
    <mergeCell ref="XT3:XW3"/>
    <mergeCell ref="XX3:YA3"/>
    <mergeCell ref="XQ3:XS3"/>
    <mergeCell ref="YB3:YE3"/>
    <mergeCell ref="YF3:YI3"/>
    <mergeCell ref="YJ3:YM3"/>
    <mergeCell ref="YN3:YQ3"/>
    <mergeCell ref="XG3:XJ3"/>
    <mergeCell ref="XC3:XF3"/>
    <mergeCell ref="WY3:XB3"/>
    <mergeCell ref="WU3:WX3"/>
    <mergeCell ref="WQ3:WT3"/>
    <mergeCell ref="WM3:WP3"/>
    <mergeCell ref="WI3:WL3"/>
    <mergeCell ref="WE3:WH3"/>
    <mergeCell ref="WA3:WD3"/>
    <mergeCell ref="VW3:VZ3"/>
    <mergeCell ref="VS3:VV3"/>
    <mergeCell ref="VO3:VR3"/>
    <mergeCell ref="XQ2:YQ2"/>
    <mergeCell ref="YY3:ZB3"/>
    <mergeCell ref="ZC3:ZF3"/>
    <mergeCell ref="ZG3:ZJ3"/>
    <mergeCell ref="ZK3:ZN3"/>
    <mergeCell ref="ZO3:ZR3"/>
    <mergeCell ref="ZS3:ZV3"/>
    <mergeCell ref="ZW3:ZZ3"/>
    <mergeCell ref="AAA3:AAD3"/>
    <mergeCell ref="ACY3:ADI3"/>
    <mergeCell ref="ACF3:ACU3"/>
    <mergeCell ref="ACE1:ADI1"/>
    <mergeCell ref="YX1:ACC1"/>
    <mergeCell ref="AAE3:AAH3"/>
    <mergeCell ref="AAI3:AAL3"/>
    <mergeCell ref="AAM3:AAP3"/>
    <mergeCell ref="AAQ3:AAT3"/>
    <mergeCell ref="ABA2:ABX2"/>
    <mergeCell ref="YY2:AAT2"/>
    <mergeCell ref="ABU3:ABX3"/>
    <mergeCell ref="ABQ3:ABT3"/>
    <mergeCell ref="ABM3:ABP3"/>
    <mergeCell ref="ABI3:ABL3"/>
    <mergeCell ref="ABE3:ABH3"/>
    <mergeCell ref="ABA3:ABD3"/>
  </mergeCells>
  <phoneticPr fontId="2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TA11"/>
  <sheetViews>
    <sheetView topLeftCell="S1" workbookViewId="0">
      <selection activeCell="AC55" sqref="AC55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11.28515625" customWidth="1"/>
    <col min="26" max="26" width="9.140625" customWidth="1"/>
    <col min="56" max="56" width="9.140625" customWidth="1"/>
    <col min="69" max="69" width="9.140625" customWidth="1"/>
    <col min="91" max="91" width="9.140625" customWidth="1"/>
    <col min="111" max="111" width="9.140625" customWidth="1"/>
    <col min="143" max="143" width="9.140625" customWidth="1"/>
    <col min="158" max="158" width="9.140625" customWidth="1"/>
    <col min="168" max="168" width="9.140625" customWidth="1"/>
    <col min="198" max="198" width="9.140625" customWidth="1"/>
  </cols>
  <sheetData>
    <row r="1" spans="1:521" ht="15.75" thickBot="1" x14ac:dyDescent="0.3">
      <c r="A1" s="741" t="s">
        <v>927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2"/>
      <c r="AA1" s="742"/>
      <c r="AB1" s="742"/>
      <c r="AC1" s="742"/>
      <c r="AD1" s="742"/>
      <c r="AE1" s="742"/>
      <c r="AF1" s="742"/>
      <c r="AG1" s="742"/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2"/>
      <c r="AW1" s="742"/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2"/>
      <c r="BI1" s="742"/>
      <c r="BJ1" s="742"/>
      <c r="BK1" s="742"/>
      <c r="BL1" s="742"/>
      <c r="BM1" s="742"/>
      <c r="BN1" s="742"/>
      <c r="BO1" s="742"/>
      <c r="BP1" s="742"/>
      <c r="BQ1" s="742"/>
      <c r="BR1" s="742"/>
      <c r="BS1" s="742"/>
      <c r="BT1" s="742"/>
      <c r="BU1" s="742"/>
      <c r="BV1" s="742"/>
      <c r="BW1" s="742"/>
      <c r="BX1" s="742"/>
      <c r="BY1" s="742"/>
      <c r="BZ1" s="742"/>
      <c r="CA1" s="742"/>
      <c r="CB1" s="742"/>
      <c r="CC1" s="742"/>
      <c r="CD1" s="742"/>
      <c r="CE1" s="742"/>
      <c r="CF1" s="742"/>
      <c r="CG1" s="742"/>
      <c r="CH1" s="743"/>
      <c r="CJ1" s="741" t="s">
        <v>928</v>
      </c>
      <c r="CK1" s="742"/>
      <c r="CL1" s="742"/>
      <c r="CM1" s="742"/>
      <c r="CN1" s="742"/>
      <c r="CO1" s="742"/>
      <c r="CP1" s="742"/>
      <c r="CQ1" s="742"/>
      <c r="CR1" s="742"/>
      <c r="CS1" s="742"/>
      <c r="CT1" s="742"/>
      <c r="CU1" s="742"/>
      <c r="CV1" s="742"/>
      <c r="CW1" s="742"/>
      <c r="CX1" s="742"/>
      <c r="CY1" s="742"/>
      <c r="CZ1" s="742"/>
      <c r="DA1" s="742"/>
      <c r="DB1" s="742"/>
      <c r="DC1" s="742"/>
      <c r="DD1" s="742"/>
      <c r="DE1" s="742"/>
      <c r="DF1" s="742"/>
      <c r="DG1" s="742"/>
      <c r="DH1" s="742"/>
      <c r="DI1" s="742"/>
      <c r="DJ1" s="742"/>
      <c r="DK1" s="742"/>
      <c r="DL1" s="742"/>
      <c r="DM1" s="742"/>
      <c r="DN1" s="742"/>
      <c r="DO1" s="742"/>
      <c r="DP1" s="742"/>
      <c r="DQ1" s="742"/>
      <c r="DR1" s="742"/>
      <c r="DS1" s="742"/>
      <c r="DT1" s="742"/>
      <c r="DU1" s="742"/>
      <c r="DV1" s="742"/>
      <c r="DW1" s="742"/>
      <c r="DX1" s="742"/>
      <c r="DY1" s="742"/>
      <c r="DZ1" s="742"/>
      <c r="EA1" s="742"/>
      <c r="EB1" s="742"/>
      <c r="EC1" s="742"/>
      <c r="ED1" s="742"/>
      <c r="EE1" s="742"/>
      <c r="EF1" s="742"/>
      <c r="EG1" s="742"/>
      <c r="EH1" s="742"/>
      <c r="EI1" s="742"/>
      <c r="EJ1" s="742"/>
      <c r="EK1" s="742"/>
      <c r="EL1" s="742"/>
      <c r="EM1" s="742"/>
      <c r="EN1" s="742"/>
      <c r="EO1" s="742"/>
      <c r="EP1" s="742"/>
      <c r="EQ1" s="742"/>
      <c r="ER1" s="742"/>
      <c r="ES1" s="742"/>
      <c r="ET1" s="742"/>
      <c r="EU1" s="742"/>
      <c r="EV1" s="742"/>
      <c r="EW1" s="742"/>
      <c r="EX1" s="742"/>
      <c r="EY1" s="742"/>
      <c r="EZ1" s="742"/>
      <c r="FA1" s="742"/>
      <c r="FB1" s="742"/>
      <c r="FC1" s="742"/>
      <c r="FD1" s="742"/>
      <c r="FE1" s="742"/>
      <c r="FF1" s="742"/>
      <c r="FG1" s="742"/>
      <c r="FH1" s="742"/>
      <c r="FI1" s="742"/>
      <c r="FJ1" s="742"/>
      <c r="FK1" s="742"/>
      <c r="FL1" s="742"/>
      <c r="FM1" s="742"/>
      <c r="FN1" s="742"/>
      <c r="FO1" s="742"/>
      <c r="FP1" s="742"/>
      <c r="FQ1" s="743"/>
      <c r="FS1" s="741" t="s">
        <v>927</v>
      </c>
      <c r="FT1" s="742"/>
      <c r="FU1" s="742"/>
      <c r="FV1" s="742"/>
      <c r="FW1" s="742"/>
      <c r="FX1" s="742"/>
      <c r="FY1" s="742"/>
      <c r="FZ1" s="742"/>
      <c r="GA1" s="742"/>
      <c r="GB1" s="742"/>
      <c r="GC1" s="742"/>
      <c r="GD1" s="742"/>
      <c r="GE1" s="742"/>
      <c r="GF1" s="742"/>
      <c r="GG1" s="742"/>
      <c r="GH1" s="742"/>
      <c r="GI1" s="742"/>
      <c r="GJ1" s="742"/>
      <c r="GK1" s="742"/>
      <c r="GL1" s="742"/>
      <c r="GM1" s="742"/>
      <c r="GN1" s="742"/>
      <c r="GO1" s="742"/>
      <c r="GP1" s="742"/>
      <c r="GQ1" s="742"/>
      <c r="GR1" s="742"/>
      <c r="GS1" s="742"/>
      <c r="GT1" s="742"/>
      <c r="GU1" s="742"/>
      <c r="GV1" s="742"/>
      <c r="GW1" s="742"/>
      <c r="GX1" s="742"/>
      <c r="GY1" s="742"/>
      <c r="GZ1" s="742"/>
      <c r="HA1" s="742"/>
      <c r="HB1" s="742"/>
      <c r="HC1" s="742"/>
      <c r="HD1" s="742"/>
      <c r="HE1" s="742"/>
      <c r="HF1" s="742"/>
      <c r="HG1" s="742"/>
      <c r="HH1" s="742"/>
      <c r="HI1" s="742"/>
      <c r="HJ1" s="742"/>
      <c r="HK1" s="742"/>
      <c r="HL1" s="742"/>
      <c r="HM1" s="742"/>
      <c r="HN1" s="742"/>
      <c r="HO1" s="742"/>
      <c r="HP1" s="742"/>
      <c r="HQ1" s="742"/>
      <c r="HR1" s="742"/>
      <c r="HS1" s="742"/>
      <c r="HT1" s="742"/>
      <c r="HU1" s="742"/>
      <c r="HV1" s="742"/>
      <c r="HW1" s="742"/>
      <c r="HX1" s="742"/>
      <c r="HY1" s="742"/>
      <c r="HZ1" s="742"/>
      <c r="IA1" s="742"/>
      <c r="IB1" s="742"/>
      <c r="IC1" s="742"/>
      <c r="ID1" s="742"/>
      <c r="IE1" s="742"/>
      <c r="IF1" s="742"/>
      <c r="IG1" s="742"/>
      <c r="IH1" s="742"/>
      <c r="II1" s="742"/>
      <c r="IJ1" s="742"/>
      <c r="IK1" s="742"/>
      <c r="IL1" s="742"/>
      <c r="IM1" s="742"/>
      <c r="IN1" s="742"/>
      <c r="IO1" s="742"/>
      <c r="IP1" s="742"/>
      <c r="IQ1" s="742"/>
      <c r="IR1" s="742"/>
      <c r="IS1" s="742"/>
      <c r="IT1" s="742"/>
      <c r="IU1" s="742"/>
      <c r="IV1" s="742"/>
      <c r="IW1" s="742"/>
      <c r="IX1" s="742"/>
      <c r="IY1" s="742"/>
      <c r="IZ1" s="743"/>
      <c r="JB1" s="741" t="s">
        <v>928</v>
      </c>
      <c r="JC1" s="742"/>
      <c r="JD1" s="742"/>
      <c r="JE1" s="742"/>
      <c r="JF1" s="742"/>
      <c r="JG1" s="742"/>
      <c r="JH1" s="742"/>
      <c r="JI1" s="742"/>
      <c r="JJ1" s="742"/>
      <c r="JK1" s="742"/>
      <c r="JL1" s="742"/>
      <c r="JM1" s="742"/>
      <c r="JN1" s="742"/>
      <c r="JO1" s="742"/>
      <c r="JP1" s="742"/>
      <c r="JQ1" s="742"/>
      <c r="JR1" s="742"/>
      <c r="JS1" s="742"/>
      <c r="JT1" s="742"/>
      <c r="JU1" s="742"/>
      <c r="JV1" s="742"/>
      <c r="JW1" s="742"/>
      <c r="JX1" s="742"/>
      <c r="JY1" s="742"/>
      <c r="JZ1" s="742"/>
      <c r="KA1" s="742"/>
      <c r="KB1" s="742"/>
      <c r="KC1" s="742"/>
      <c r="KD1" s="742"/>
      <c r="KE1" s="742"/>
      <c r="KF1" s="742"/>
      <c r="KG1" s="742"/>
      <c r="KH1" s="742"/>
      <c r="KI1" s="742"/>
      <c r="KJ1" s="742"/>
      <c r="KK1" s="742"/>
      <c r="KL1" s="742"/>
      <c r="KM1" s="742"/>
      <c r="KN1" s="742"/>
      <c r="KO1" s="742"/>
      <c r="KP1" s="742"/>
      <c r="KQ1" s="742"/>
      <c r="KR1" s="742"/>
      <c r="KS1" s="742"/>
      <c r="KT1" s="742"/>
      <c r="KU1" s="742"/>
      <c r="KV1" s="742"/>
      <c r="KW1" s="742"/>
      <c r="KX1" s="742"/>
      <c r="KY1" s="742"/>
      <c r="KZ1" s="742"/>
      <c r="LA1" s="742"/>
      <c r="LB1" s="742"/>
      <c r="LC1" s="742"/>
      <c r="LD1" s="742"/>
      <c r="LE1" s="742"/>
      <c r="LF1" s="742"/>
      <c r="LG1" s="742"/>
      <c r="LH1" s="742"/>
      <c r="LI1" s="742"/>
      <c r="LJ1" s="742"/>
      <c r="LK1" s="742"/>
      <c r="LL1" s="742"/>
      <c r="LM1" s="742"/>
      <c r="LN1" s="742"/>
      <c r="LO1" s="742"/>
      <c r="LP1" s="742"/>
      <c r="LQ1" s="742"/>
      <c r="LR1" s="742"/>
      <c r="LS1" s="742"/>
      <c r="LT1" s="742"/>
      <c r="LU1" s="742"/>
      <c r="LV1" s="742"/>
      <c r="LW1" s="742"/>
      <c r="LX1" s="742"/>
      <c r="LY1" s="742"/>
      <c r="LZ1" s="742"/>
      <c r="MA1" s="742"/>
      <c r="MB1" s="742"/>
      <c r="MC1" s="742"/>
      <c r="MD1" s="742"/>
      <c r="ME1" s="742"/>
      <c r="MF1" s="742"/>
      <c r="MG1" s="742"/>
      <c r="MH1" s="742"/>
      <c r="MI1" s="743"/>
      <c r="MK1" s="741" t="s">
        <v>927</v>
      </c>
      <c r="ML1" s="742"/>
      <c r="MM1" s="742"/>
      <c r="MN1" s="742"/>
      <c r="MO1" s="742"/>
      <c r="MP1" s="742"/>
      <c r="MQ1" s="742"/>
      <c r="MR1" s="742"/>
      <c r="MS1" s="742"/>
      <c r="MT1" s="742"/>
      <c r="MU1" s="742"/>
      <c r="MV1" s="742"/>
      <c r="MW1" s="742"/>
      <c r="MX1" s="742"/>
      <c r="MY1" s="742"/>
      <c r="MZ1" s="742"/>
      <c r="NA1" s="742"/>
      <c r="NB1" s="742"/>
      <c r="NC1" s="742"/>
      <c r="ND1" s="742"/>
      <c r="NE1" s="742"/>
      <c r="NF1" s="742"/>
      <c r="NG1" s="742"/>
      <c r="NH1" s="742"/>
      <c r="NI1" s="742"/>
      <c r="NJ1" s="742"/>
      <c r="NK1" s="742"/>
      <c r="NL1" s="742"/>
      <c r="NM1" s="742"/>
      <c r="NN1" s="742"/>
      <c r="NO1" s="742"/>
      <c r="NP1" s="742"/>
      <c r="NQ1" s="742"/>
      <c r="NR1" s="742"/>
      <c r="NS1" s="742"/>
      <c r="NT1" s="742"/>
      <c r="NU1" s="742"/>
      <c r="NV1" s="742"/>
      <c r="NW1" s="742"/>
      <c r="NX1" s="742"/>
      <c r="NY1" s="742"/>
      <c r="NZ1" s="742"/>
      <c r="OA1" s="742"/>
      <c r="OB1" s="742"/>
      <c r="OC1" s="742"/>
      <c r="OD1" s="742"/>
      <c r="OE1" s="742"/>
      <c r="OF1" s="742"/>
      <c r="OG1" s="742"/>
      <c r="OH1" s="742"/>
      <c r="OI1" s="742"/>
      <c r="OJ1" s="742"/>
      <c r="OK1" s="742"/>
      <c r="OL1" s="742"/>
      <c r="OM1" s="742"/>
      <c r="ON1" s="742"/>
      <c r="OO1" s="742"/>
      <c r="OP1" s="742"/>
      <c r="OQ1" s="742"/>
      <c r="OR1" s="742"/>
      <c r="OS1" s="742"/>
      <c r="OT1" s="742"/>
      <c r="OU1" s="742"/>
      <c r="OV1" s="742"/>
      <c r="OW1" s="742"/>
      <c r="OX1" s="742"/>
      <c r="OY1" s="742"/>
      <c r="OZ1" s="742"/>
      <c r="PA1" s="742"/>
      <c r="PB1" s="742"/>
      <c r="PC1" s="742"/>
      <c r="PD1" s="742"/>
      <c r="PE1" s="742"/>
      <c r="PF1" s="742"/>
      <c r="PG1" s="742"/>
      <c r="PH1" s="742"/>
      <c r="PI1" s="742"/>
      <c r="PJ1" s="742"/>
      <c r="PK1" s="742"/>
      <c r="PL1" s="742"/>
      <c r="PM1" s="742"/>
      <c r="PN1" s="742"/>
      <c r="PO1" s="742"/>
      <c r="PP1" s="742"/>
      <c r="PQ1" s="742"/>
      <c r="PR1" s="743"/>
      <c r="PT1" s="741" t="s">
        <v>928</v>
      </c>
      <c r="PU1" s="742"/>
      <c r="PV1" s="742"/>
      <c r="PW1" s="742"/>
      <c r="PX1" s="742"/>
      <c r="PY1" s="742"/>
      <c r="PZ1" s="742"/>
      <c r="QA1" s="742"/>
      <c r="QB1" s="742"/>
      <c r="QC1" s="742"/>
      <c r="QD1" s="742"/>
      <c r="QE1" s="742"/>
      <c r="QF1" s="742"/>
      <c r="QG1" s="742"/>
      <c r="QH1" s="742"/>
      <c r="QI1" s="742"/>
      <c r="QJ1" s="742"/>
      <c r="QK1" s="742"/>
      <c r="QL1" s="742"/>
      <c r="QM1" s="742"/>
      <c r="QN1" s="742"/>
      <c r="QO1" s="742"/>
      <c r="QP1" s="742"/>
      <c r="QQ1" s="742"/>
      <c r="QR1" s="742"/>
      <c r="QS1" s="742"/>
      <c r="QT1" s="742"/>
      <c r="QU1" s="742"/>
      <c r="QV1" s="742"/>
      <c r="QW1" s="742"/>
      <c r="QX1" s="742"/>
      <c r="QY1" s="742"/>
      <c r="QZ1" s="742"/>
      <c r="RA1" s="742"/>
      <c r="RB1" s="742"/>
      <c r="RC1" s="742"/>
      <c r="RD1" s="742"/>
      <c r="RE1" s="742"/>
      <c r="RF1" s="742"/>
      <c r="RG1" s="742"/>
      <c r="RH1" s="742"/>
      <c r="RI1" s="742"/>
      <c r="RJ1" s="742"/>
      <c r="RK1" s="742"/>
      <c r="RL1" s="742"/>
      <c r="RM1" s="742"/>
      <c r="RN1" s="742"/>
      <c r="RO1" s="742"/>
      <c r="RP1" s="742"/>
      <c r="RQ1" s="742"/>
      <c r="RR1" s="742"/>
      <c r="RS1" s="742"/>
      <c r="RT1" s="742"/>
      <c r="RU1" s="742"/>
      <c r="RV1" s="742"/>
      <c r="RW1" s="742"/>
      <c r="RX1" s="742"/>
      <c r="RY1" s="742"/>
      <c r="RZ1" s="742"/>
      <c r="SA1" s="742"/>
      <c r="SB1" s="742"/>
      <c r="SC1" s="742"/>
      <c r="SD1" s="742"/>
      <c r="SE1" s="742"/>
      <c r="SF1" s="742"/>
      <c r="SG1" s="742"/>
      <c r="SH1" s="742"/>
      <c r="SI1" s="742"/>
      <c r="SJ1" s="742"/>
      <c r="SK1" s="742"/>
      <c r="SL1" s="742"/>
      <c r="SM1" s="742"/>
      <c r="SN1" s="742"/>
      <c r="SO1" s="742"/>
      <c r="SP1" s="742"/>
      <c r="SQ1" s="742"/>
      <c r="SR1" s="742"/>
      <c r="SS1" s="742"/>
      <c r="ST1" s="742"/>
      <c r="SU1" s="742"/>
      <c r="SV1" s="742"/>
      <c r="SW1" s="742"/>
      <c r="SX1" s="742"/>
      <c r="SY1" s="742"/>
      <c r="SZ1" s="742"/>
      <c r="TA1" s="743"/>
    </row>
    <row r="2" spans="1:521" ht="15.75" thickBot="1" x14ac:dyDescent="0.3">
      <c r="A2" s="149"/>
      <c r="B2" s="717" t="s">
        <v>683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  <c r="W2" s="718"/>
      <c r="X2" s="718"/>
      <c r="Y2" s="718"/>
      <c r="Z2" s="718"/>
      <c r="AA2" s="718"/>
      <c r="AB2" s="718"/>
      <c r="AC2" s="718"/>
      <c r="AD2" s="718"/>
      <c r="AE2" s="718"/>
      <c r="AF2" s="718"/>
      <c r="AG2" s="718"/>
      <c r="AH2" s="718"/>
      <c r="AI2" s="718"/>
      <c r="AJ2" s="718"/>
      <c r="AK2" s="718"/>
      <c r="AL2" s="718"/>
      <c r="AM2" s="718"/>
      <c r="AN2" s="718"/>
      <c r="AO2" s="718"/>
      <c r="AP2" s="718"/>
      <c r="AQ2" s="718"/>
      <c r="AR2" s="718"/>
      <c r="AS2" s="718"/>
      <c r="AT2" s="718"/>
      <c r="AU2" s="718"/>
      <c r="AV2" s="718"/>
      <c r="AW2" s="719"/>
      <c r="AX2" s="128"/>
      <c r="AY2" s="128"/>
      <c r="AZ2" s="128"/>
      <c r="BA2" s="128"/>
      <c r="BB2" s="128"/>
      <c r="BC2" s="128"/>
      <c r="BD2" s="717" t="s">
        <v>683</v>
      </c>
      <c r="BE2" s="718"/>
      <c r="BF2" s="718"/>
      <c r="BG2" s="718"/>
      <c r="BH2" s="718"/>
      <c r="BI2" s="718"/>
      <c r="BJ2" s="718"/>
      <c r="BK2" s="718"/>
      <c r="BL2" s="718"/>
      <c r="BM2" s="718"/>
      <c r="BN2" s="718"/>
      <c r="BO2" s="718"/>
      <c r="BP2" s="718"/>
      <c r="BQ2" s="718"/>
      <c r="BR2" s="718"/>
      <c r="BS2" s="718"/>
      <c r="BT2" s="718"/>
      <c r="BU2" s="718"/>
      <c r="BV2" s="718"/>
      <c r="BW2" s="718"/>
      <c r="BX2" s="718"/>
      <c r="BY2" s="718"/>
      <c r="BZ2" s="718"/>
      <c r="CA2" s="718"/>
      <c r="CB2" s="718"/>
      <c r="CC2" s="718"/>
      <c r="CD2" s="719"/>
      <c r="CE2" s="120"/>
      <c r="CF2" s="119"/>
      <c r="CG2" s="119"/>
      <c r="CH2" s="126"/>
      <c r="CJ2" s="149"/>
      <c r="CK2" s="717" t="s">
        <v>683</v>
      </c>
      <c r="CL2" s="718"/>
      <c r="CM2" s="718"/>
      <c r="CN2" s="718"/>
      <c r="CO2" s="718"/>
      <c r="CP2" s="718"/>
      <c r="CQ2" s="718"/>
      <c r="CR2" s="718"/>
      <c r="CS2" s="718"/>
      <c r="CT2" s="718"/>
      <c r="CU2" s="718"/>
      <c r="CV2" s="718"/>
      <c r="CW2" s="718"/>
      <c r="CX2" s="718"/>
      <c r="CY2" s="718"/>
      <c r="CZ2" s="718"/>
      <c r="DA2" s="718"/>
      <c r="DB2" s="718"/>
      <c r="DC2" s="718"/>
      <c r="DD2" s="718"/>
      <c r="DE2" s="718"/>
      <c r="DF2" s="718"/>
      <c r="DG2" s="718"/>
      <c r="DH2" s="718"/>
      <c r="DI2" s="718"/>
      <c r="DJ2" s="718"/>
      <c r="DK2" s="718"/>
      <c r="DL2" s="718"/>
      <c r="DM2" s="718"/>
      <c r="DN2" s="718"/>
      <c r="DO2" s="718"/>
      <c r="DP2" s="718"/>
      <c r="DQ2" s="718"/>
      <c r="DR2" s="718"/>
      <c r="DS2" s="718"/>
      <c r="DT2" s="718"/>
      <c r="DU2" s="718"/>
      <c r="DV2" s="718"/>
      <c r="DW2" s="718"/>
      <c r="DX2" s="718"/>
      <c r="DY2" s="718"/>
      <c r="DZ2" s="718"/>
      <c r="EA2" s="718"/>
      <c r="EB2" s="718"/>
      <c r="EC2" s="718"/>
      <c r="ED2" s="718"/>
      <c r="EE2" s="718"/>
      <c r="EF2" s="719"/>
      <c r="EG2" s="128"/>
      <c r="EH2" s="128"/>
      <c r="EI2" s="128"/>
      <c r="EJ2" s="128"/>
      <c r="EK2" s="128"/>
      <c r="EL2" s="128"/>
      <c r="EM2" s="717" t="s">
        <v>683</v>
      </c>
      <c r="EN2" s="718"/>
      <c r="EO2" s="718"/>
      <c r="EP2" s="718"/>
      <c r="EQ2" s="718"/>
      <c r="ER2" s="718"/>
      <c r="ES2" s="718"/>
      <c r="ET2" s="718"/>
      <c r="EU2" s="718"/>
      <c r="EV2" s="718"/>
      <c r="EW2" s="718"/>
      <c r="EX2" s="718"/>
      <c r="EY2" s="718"/>
      <c r="EZ2" s="718"/>
      <c r="FA2" s="718"/>
      <c r="FB2" s="718"/>
      <c r="FC2" s="718"/>
      <c r="FD2" s="718"/>
      <c r="FE2" s="718"/>
      <c r="FF2" s="718"/>
      <c r="FG2" s="718"/>
      <c r="FH2" s="718"/>
      <c r="FI2" s="718"/>
      <c r="FJ2" s="718"/>
      <c r="FK2" s="718"/>
      <c r="FL2" s="718"/>
      <c r="FM2" s="719"/>
      <c r="FN2" s="120"/>
      <c r="FO2" s="119"/>
      <c r="FP2" s="119"/>
      <c r="FQ2" s="126"/>
      <c r="FS2" s="149"/>
      <c r="FT2" s="717" t="s">
        <v>929</v>
      </c>
      <c r="FU2" s="718"/>
      <c r="FV2" s="718"/>
      <c r="FW2" s="718"/>
      <c r="FX2" s="718"/>
      <c r="FY2" s="718"/>
      <c r="FZ2" s="718"/>
      <c r="GA2" s="718"/>
      <c r="GB2" s="718"/>
      <c r="GC2" s="718"/>
      <c r="GD2" s="718"/>
      <c r="GE2" s="718"/>
      <c r="GF2" s="718"/>
      <c r="GG2" s="718"/>
      <c r="GH2" s="718"/>
      <c r="GI2" s="718"/>
      <c r="GJ2" s="718"/>
      <c r="GK2" s="718"/>
      <c r="GL2" s="718"/>
      <c r="GM2" s="718"/>
      <c r="GN2" s="718"/>
      <c r="GO2" s="718"/>
      <c r="GP2" s="718"/>
      <c r="GQ2" s="718"/>
      <c r="GR2" s="718"/>
      <c r="GS2" s="718"/>
      <c r="GT2" s="718"/>
      <c r="GU2" s="718"/>
      <c r="GV2" s="718"/>
      <c r="GW2" s="718"/>
      <c r="GX2" s="718"/>
      <c r="GY2" s="718"/>
      <c r="GZ2" s="718"/>
      <c r="HA2" s="718"/>
      <c r="HB2" s="718"/>
      <c r="HC2" s="718"/>
      <c r="HD2" s="718"/>
      <c r="HE2" s="718"/>
      <c r="HF2" s="718"/>
      <c r="HG2" s="718"/>
      <c r="HH2" s="718"/>
      <c r="HI2" s="718"/>
      <c r="HJ2" s="718"/>
      <c r="HK2" s="718"/>
      <c r="HL2" s="718"/>
      <c r="HM2" s="718"/>
      <c r="HN2" s="718"/>
      <c r="HO2" s="719"/>
      <c r="HP2" s="128"/>
      <c r="HQ2" s="128"/>
      <c r="HR2" s="128"/>
      <c r="HS2" s="128"/>
      <c r="HT2" s="128"/>
      <c r="HU2" s="128"/>
      <c r="HV2" s="717" t="s">
        <v>929</v>
      </c>
      <c r="HW2" s="718"/>
      <c r="HX2" s="718"/>
      <c r="HY2" s="718"/>
      <c r="HZ2" s="718"/>
      <c r="IA2" s="718"/>
      <c r="IB2" s="718"/>
      <c r="IC2" s="718"/>
      <c r="ID2" s="718"/>
      <c r="IE2" s="718"/>
      <c r="IF2" s="718"/>
      <c r="IG2" s="718"/>
      <c r="IH2" s="718"/>
      <c r="II2" s="718"/>
      <c r="IJ2" s="718"/>
      <c r="IK2" s="718"/>
      <c r="IL2" s="718"/>
      <c r="IM2" s="718"/>
      <c r="IN2" s="718"/>
      <c r="IO2" s="718"/>
      <c r="IP2" s="718"/>
      <c r="IQ2" s="718"/>
      <c r="IR2" s="718"/>
      <c r="IS2" s="718"/>
      <c r="IT2" s="718"/>
      <c r="IU2" s="718"/>
      <c r="IV2" s="719"/>
      <c r="IW2" s="120"/>
      <c r="IX2" s="119"/>
      <c r="IY2" s="119"/>
      <c r="IZ2" s="126"/>
      <c r="JB2" s="149"/>
      <c r="JC2" s="717" t="s">
        <v>929</v>
      </c>
      <c r="JD2" s="718"/>
      <c r="JE2" s="718"/>
      <c r="JF2" s="718"/>
      <c r="JG2" s="718"/>
      <c r="JH2" s="718"/>
      <c r="JI2" s="718"/>
      <c r="JJ2" s="718"/>
      <c r="JK2" s="718"/>
      <c r="JL2" s="718"/>
      <c r="JM2" s="718"/>
      <c r="JN2" s="718"/>
      <c r="JO2" s="718"/>
      <c r="JP2" s="718"/>
      <c r="JQ2" s="718"/>
      <c r="JR2" s="718"/>
      <c r="JS2" s="718"/>
      <c r="JT2" s="718"/>
      <c r="JU2" s="718"/>
      <c r="JV2" s="718"/>
      <c r="JW2" s="718"/>
      <c r="JX2" s="718"/>
      <c r="JY2" s="718"/>
      <c r="JZ2" s="718"/>
      <c r="KA2" s="718"/>
      <c r="KB2" s="718"/>
      <c r="KC2" s="718"/>
      <c r="KD2" s="718"/>
      <c r="KE2" s="718"/>
      <c r="KF2" s="718"/>
      <c r="KG2" s="718"/>
      <c r="KH2" s="718"/>
      <c r="KI2" s="718"/>
      <c r="KJ2" s="718"/>
      <c r="KK2" s="718"/>
      <c r="KL2" s="718"/>
      <c r="KM2" s="718"/>
      <c r="KN2" s="718"/>
      <c r="KO2" s="718"/>
      <c r="KP2" s="718"/>
      <c r="KQ2" s="718"/>
      <c r="KR2" s="718"/>
      <c r="KS2" s="718"/>
      <c r="KT2" s="718"/>
      <c r="KU2" s="718"/>
      <c r="KV2" s="718"/>
      <c r="KW2" s="718"/>
      <c r="KX2" s="719"/>
      <c r="KY2" s="128"/>
      <c r="KZ2" s="128"/>
      <c r="LA2" s="128"/>
      <c r="LB2" s="128"/>
      <c r="LC2" s="128"/>
      <c r="LD2" s="128"/>
      <c r="LE2" s="717" t="s">
        <v>929</v>
      </c>
      <c r="LF2" s="718"/>
      <c r="LG2" s="718"/>
      <c r="LH2" s="718"/>
      <c r="LI2" s="718"/>
      <c r="LJ2" s="718"/>
      <c r="LK2" s="718"/>
      <c r="LL2" s="718"/>
      <c r="LM2" s="718"/>
      <c r="LN2" s="718"/>
      <c r="LO2" s="718"/>
      <c r="LP2" s="718"/>
      <c r="LQ2" s="718"/>
      <c r="LR2" s="718"/>
      <c r="LS2" s="718"/>
      <c r="LT2" s="718"/>
      <c r="LU2" s="718"/>
      <c r="LV2" s="718"/>
      <c r="LW2" s="718"/>
      <c r="LX2" s="718"/>
      <c r="LY2" s="718"/>
      <c r="LZ2" s="718"/>
      <c r="MA2" s="718"/>
      <c r="MB2" s="718"/>
      <c r="MC2" s="718"/>
      <c r="MD2" s="718"/>
      <c r="ME2" s="719"/>
      <c r="MF2" s="120"/>
      <c r="MG2" s="119"/>
      <c r="MH2" s="119"/>
      <c r="MI2" s="126"/>
      <c r="MK2" s="149"/>
      <c r="ML2" s="717" t="s">
        <v>930</v>
      </c>
      <c r="MM2" s="718"/>
      <c r="MN2" s="718"/>
      <c r="MO2" s="718"/>
      <c r="MP2" s="718"/>
      <c r="MQ2" s="718"/>
      <c r="MR2" s="718"/>
      <c r="MS2" s="718"/>
      <c r="MT2" s="718"/>
      <c r="MU2" s="718"/>
      <c r="MV2" s="718"/>
      <c r="MW2" s="718"/>
      <c r="MX2" s="718"/>
      <c r="MY2" s="718"/>
      <c r="MZ2" s="718"/>
      <c r="NA2" s="718"/>
      <c r="NB2" s="718"/>
      <c r="NC2" s="718"/>
      <c r="ND2" s="718"/>
      <c r="NE2" s="718"/>
      <c r="NF2" s="718"/>
      <c r="NG2" s="718"/>
      <c r="NH2" s="718"/>
      <c r="NI2" s="718"/>
      <c r="NJ2" s="718"/>
      <c r="NK2" s="718"/>
      <c r="NL2" s="718"/>
      <c r="NM2" s="718"/>
      <c r="NN2" s="718"/>
      <c r="NO2" s="718"/>
      <c r="NP2" s="718"/>
      <c r="NQ2" s="718"/>
      <c r="NR2" s="718"/>
      <c r="NS2" s="718"/>
      <c r="NT2" s="718"/>
      <c r="NU2" s="718"/>
      <c r="NV2" s="718"/>
      <c r="NW2" s="718"/>
      <c r="NX2" s="718"/>
      <c r="NY2" s="718"/>
      <c r="NZ2" s="718"/>
      <c r="OA2" s="718"/>
      <c r="OB2" s="718"/>
      <c r="OC2" s="718"/>
      <c r="OD2" s="718"/>
      <c r="OE2" s="718"/>
      <c r="OF2" s="718"/>
      <c r="OG2" s="719"/>
      <c r="OH2" s="128"/>
      <c r="OI2" s="128"/>
      <c r="OJ2" s="128"/>
      <c r="OK2" s="128"/>
      <c r="OL2" s="128"/>
      <c r="OM2" s="128"/>
      <c r="ON2" s="717" t="s">
        <v>930</v>
      </c>
      <c r="OO2" s="718"/>
      <c r="OP2" s="718"/>
      <c r="OQ2" s="718"/>
      <c r="OR2" s="718"/>
      <c r="OS2" s="718"/>
      <c r="OT2" s="718"/>
      <c r="OU2" s="718"/>
      <c r="OV2" s="718"/>
      <c r="OW2" s="718"/>
      <c r="OX2" s="718"/>
      <c r="OY2" s="718"/>
      <c r="OZ2" s="718"/>
      <c r="PA2" s="718"/>
      <c r="PB2" s="718"/>
      <c r="PC2" s="718"/>
      <c r="PD2" s="718"/>
      <c r="PE2" s="718"/>
      <c r="PF2" s="718"/>
      <c r="PG2" s="718"/>
      <c r="PH2" s="718"/>
      <c r="PI2" s="718"/>
      <c r="PJ2" s="718"/>
      <c r="PK2" s="718"/>
      <c r="PL2" s="718"/>
      <c r="PM2" s="718"/>
      <c r="PN2" s="719"/>
      <c r="PO2" s="120"/>
      <c r="PP2" s="119"/>
      <c r="PQ2" s="119"/>
      <c r="PR2" s="126"/>
      <c r="PT2" s="149"/>
      <c r="PU2" s="717" t="s">
        <v>930</v>
      </c>
      <c r="PV2" s="718"/>
      <c r="PW2" s="718"/>
      <c r="PX2" s="718"/>
      <c r="PY2" s="718"/>
      <c r="PZ2" s="718"/>
      <c r="QA2" s="718"/>
      <c r="QB2" s="718"/>
      <c r="QC2" s="718"/>
      <c r="QD2" s="718"/>
      <c r="QE2" s="718"/>
      <c r="QF2" s="718"/>
      <c r="QG2" s="718"/>
      <c r="QH2" s="718"/>
      <c r="QI2" s="718"/>
      <c r="QJ2" s="718"/>
      <c r="QK2" s="718"/>
      <c r="QL2" s="718"/>
      <c r="QM2" s="718"/>
      <c r="QN2" s="718"/>
      <c r="QO2" s="718"/>
      <c r="QP2" s="718"/>
      <c r="QQ2" s="718"/>
      <c r="QR2" s="718"/>
      <c r="QS2" s="718"/>
      <c r="QT2" s="718"/>
      <c r="QU2" s="718"/>
      <c r="QV2" s="718"/>
      <c r="QW2" s="718"/>
      <c r="QX2" s="718"/>
      <c r="QY2" s="718"/>
      <c r="QZ2" s="718"/>
      <c r="RA2" s="718"/>
      <c r="RB2" s="718"/>
      <c r="RC2" s="718"/>
      <c r="RD2" s="718"/>
      <c r="RE2" s="718"/>
      <c r="RF2" s="718"/>
      <c r="RG2" s="718"/>
      <c r="RH2" s="718"/>
      <c r="RI2" s="718"/>
      <c r="RJ2" s="718"/>
      <c r="RK2" s="718"/>
      <c r="RL2" s="718"/>
      <c r="RM2" s="718"/>
      <c r="RN2" s="718"/>
      <c r="RO2" s="718"/>
      <c r="RP2" s="719"/>
      <c r="RQ2" s="128"/>
      <c r="RR2" s="128"/>
      <c r="RS2" s="128"/>
      <c r="RT2" s="128"/>
      <c r="RU2" s="128"/>
      <c r="RV2" s="128"/>
      <c r="RW2" s="717" t="s">
        <v>930</v>
      </c>
      <c r="RX2" s="718"/>
      <c r="RY2" s="718"/>
      <c r="RZ2" s="718"/>
      <c r="SA2" s="718"/>
      <c r="SB2" s="718"/>
      <c r="SC2" s="718"/>
      <c r="SD2" s="718"/>
      <c r="SE2" s="718"/>
      <c r="SF2" s="718"/>
      <c r="SG2" s="718"/>
      <c r="SH2" s="718"/>
      <c r="SI2" s="718"/>
      <c r="SJ2" s="718"/>
      <c r="SK2" s="718"/>
      <c r="SL2" s="718"/>
      <c r="SM2" s="718"/>
      <c r="SN2" s="718"/>
      <c r="SO2" s="718"/>
      <c r="SP2" s="718"/>
      <c r="SQ2" s="718"/>
      <c r="SR2" s="718"/>
      <c r="SS2" s="718"/>
      <c r="ST2" s="718"/>
      <c r="SU2" s="718"/>
      <c r="SV2" s="718"/>
      <c r="SW2" s="719"/>
      <c r="SX2" s="120"/>
      <c r="SY2" s="119"/>
      <c r="SZ2" s="119"/>
      <c r="TA2" s="126"/>
    </row>
    <row r="3" spans="1:521" ht="15.75" thickBot="1" x14ac:dyDescent="0.3">
      <c r="A3" s="145" t="s">
        <v>602</v>
      </c>
      <c r="B3" s="745" t="s">
        <v>515</v>
      </c>
      <c r="C3" s="739"/>
      <c r="D3" s="739"/>
      <c r="E3" s="740"/>
      <c r="F3" s="738" t="s">
        <v>523</v>
      </c>
      <c r="G3" s="739"/>
      <c r="H3" s="739"/>
      <c r="I3" s="740"/>
      <c r="J3" s="738" t="s">
        <v>531</v>
      </c>
      <c r="K3" s="739"/>
      <c r="L3" s="739"/>
      <c r="M3" s="740"/>
      <c r="N3" s="738" t="s">
        <v>543</v>
      </c>
      <c r="O3" s="739"/>
      <c r="P3" s="739"/>
      <c r="Q3" s="740"/>
      <c r="R3" s="738" t="s">
        <v>558</v>
      </c>
      <c r="S3" s="739"/>
      <c r="T3" s="739"/>
      <c r="U3" s="740"/>
      <c r="V3" s="738" t="s">
        <v>568</v>
      </c>
      <c r="W3" s="739"/>
      <c r="X3" s="739"/>
      <c r="Y3" s="740"/>
      <c r="Z3" s="738" t="s">
        <v>551</v>
      </c>
      <c r="AA3" s="739"/>
      <c r="AB3" s="739"/>
      <c r="AC3" s="740"/>
      <c r="AD3" s="738" t="s">
        <v>580</v>
      </c>
      <c r="AE3" s="739"/>
      <c r="AF3" s="739"/>
      <c r="AG3" s="740"/>
      <c r="AH3" s="738" t="s">
        <v>588</v>
      </c>
      <c r="AI3" s="739"/>
      <c r="AJ3" s="739"/>
      <c r="AK3" s="739"/>
      <c r="AL3" s="738" t="s">
        <v>959</v>
      </c>
      <c r="AM3" s="739"/>
      <c r="AN3" s="739"/>
      <c r="AO3" s="740"/>
      <c r="AP3" s="738" t="s">
        <v>963</v>
      </c>
      <c r="AQ3" s="739"/>
      <c r="AR3" s="739"/>
      <c r="AS3" s="740"/>
      <c r="AT3" s="739" t="s">
        <v>971</v>
      </c>
      <c r="AU3" s="739"/>
      <c r="AV3" s="739"/>
      <c r="AW3" s="744"/>
      <c r="AX3" s="147" t="s">
        <v>606</v>
      </c>
      <c r="AY3" s="148" t="s">
        <v>605</v>
      </c>
      <c r="AZ3" s="148" t="s">
        <v>609</v>
      </c>
      <c r="BA3" s="146" t="s">
        <v>608</v>
      </c>
      <c r="BB3" s="204"/>
      <c r="BC3" s="145" t="s">
        <v>505</v>
      </c>
      <c r="BD3" s="746" t="s">
        <v>527</v>
      </c>
      <c r="BE3" s="747"/>
      <c r="BF3" s="747"/>
      <c r="BG3" s="746" t="s">
        <v>535</v>
      </c>
      <c r="BH3" s="747"/>
      <c r="BI3" s="747"/>
      <c r="BJ3" s="749"/>
      <c r="BK3" s="746" t="s">
        <v>547</v>
      </c>
      <c r="BL3" s="747"/>
      <c r="BM3" s="747"/>
      <c r="BN3" s="749"/>
      <c r="BO3" s="746" t="s">
        <v>554</v>
      </c>
      <c r="BP3" s="747"/>
      <c r="BQ3" s="747"/>
      <c r="BR3" s="749"/>
      <c r="BS3" s="746" t="s">
        <v>561</v>
      </c>
      <c r="BT3" s="747"/>
      <c r="BU3" s="747"/>
      <c r="BV3" s="749"/>
      <c r="BW3" s="746" t="s">
        <v>565</v>
      </c>
      <c r="BX3" s="747"/>
      <c r="BY3" s="747"/>
      <c r="BZ3" s="749"/>
      <c r="CA3" s="746" t="s">
        <v>584</v>
      </c>
      <c r="CB3" s="747"/>
      <c r="CC3" s="747"/>
      <c r="CD3" s="748"/>
      <c r="CE3" s="85" t="s">
        <v>606</v>
      </c>
      <c r="CF3" s="84" t="s">
        <v>605</v>
      </c>
      <c r="CG3" s="84" t="s">
        <v>609</v>
      </c>
      <c r="CH3" s="83" t="s">
        <v>608</v>
      </c>
      <c r="CJ3" s="145" t="s">
        <v>602</v>
      </c>
      <c r="CK3" s="745" t="s">
        <v>515</v>
      </c>
      <c r="CL3" s="739"/>
      <c r="CM3" s="739"/>
      <c r="CN3" s="740"/>
      <c r="CO3" s="738" t="s">
        <v>523</v>
      </c>
      <c r="CP3" s="739"/>
      <c r="CQ3" s="739"/>
      <c r="CR3" s="740"/>
      <c r="CS3" s="738" t="s">
        <v>531</v>
      </c>
      <c r="CT3" s="739"/>
      <c r="CU3" s="739"/>
      <c r="CV3" s="740"/>
      <c r="CW3" s="738" t="s">
        <v>543</v>
      </c>
      <c r="CX3" s="739"/>
      <c r="CY3" s="739"/>
      <c r="CZ3" s="740"/>
      <c r="DA3" s="738" t="s">
        <v>558</v>
      </c>
      <c r="DB3" s="739"/>
      <c r="DC3" s="739"/>
      <c r="DD3" s="740"/>
      <c r="DE3" s="738" t="s">
        <v>568</v>
      </c>
      <c r="DF3" s="739"/>
      <c r="DG3" s="739"/>
      <c r="DH3" s="740"/>
      <c r="DI3" s="738" t="s">
        <v>551</v>
      </c>
      <c r="DJ3" s="739"/>
      <c r="DK3" s="739"/>
      <c r="DL3" s="740"/>
      <c r="DM3" s="738" t="s">
        <v>580</v>
      </c>
      <c r="DN3" s="739"/>
      <c r="DO3" s="739"/>
      <c r="DP3" s="740"/>
      <c r="DQ3" s="738" t="s">
        <v>588</v>
      </c>
      <c r="DR3" s="739"/>
      <c r="DS3" s="739"/>
      <c r="DT3" s="739"/>
      <c r="DU3" s="738" t="s">
        <v>959</v>
      </c>
      <c r="DV3" s="739"/>
      <c r="DW3" s="739"/>
      <c r="DX3" s="740"/>
      <c r="DY3" s="738" t="s">
        <v>963</v>
      </c>
      <c r="DZ3" s="739"/>
      <c r="EA3" s="739"/>
      <c r="EB3" s="740"/>
      <c r="EC3" s="739" t="s">
        <v>971</v>
      </c>
      <c r="ED3" s="739"/>
      <c r="EE3" s="739"/>
      <c r="EF3" s="744"/>
      <c r="EG3" s="147" t="s">
        <v>606</v>
      </c>
      <c r="EH3" s="148" t="s">
        <v>605</v>
      </c>
      <c r="EI3" s="148" t="s">
        <v>609</v>
      </c>
      <c r="EJ3" s="146" t="s">
        <v>608</v>
      </c>
      <c r="EK3" s="204"/>
      <c r="EL3" s="145" t="s">
        <v>505</v>
      </c>
      <c r="EM3" s="746" t="s">
        <v>527</v>
      </c>
      <c r="EN3" s="747"/>
      <c r="EO3" s="747"/>
      <c r="EP3" s="746" t="s">
        <v>535</v>
      </c>
      <c r="EQ3" s="747"/>
      <c r="ER3" s="747"/>
      <c r="ES3" s="749"/>
      <c r="ET3" s="746" t="s">
        <v>547</v>
      </c>
      <c r="EU3" s="747"/>
      <c r="EV3" s="747"/>
      <c r="EW3" s="749"/>
      <c r="EX3" s="746" t="s">
        <v>554</v>
      </c>
      <c r="EY3" s="747"/>
      <c r="EZ3" s="747"/>
      <c r="FA3" s="749"/>
      <c r="FB3" s="746" t="s">
        <v>561</v>
      </c>
      <c r="FC3" s="747"/>
      <c r="FD3" s="747"/>
      <c r="FE3" s="749"/>
      <c r="FF3" s="746" t="s">
        <v>565</v>
      </c>
      <c r="FG3" s="747"/>
      <c r="FH3" s="747"/>
      <c r="FI3" s="749"/>
      <c r="FJ3" s="746" t="s">
        <v>584</v>
      </c>
      <c r="FK3" s="747"/>
      <c r="FL3" s="747"/>
      <c r="FM3" s="748"/>
      <c r="FN3" s="85" t="s">
        <v>606</v>
      </c>
      <c r="FO3" s="84" t="s">
        <v>605</v>
      </c>
      <c r="FP3" s="84" t="s">
        <v>609</v>
      </c>
      <c r="FQ3" s="83" t="s">
        <v>608</v>
      </c>
      <c r="FS3" s="145" t="s">
        <v>602</v>
      </c>
      <c r="FT3" s="745" t="s">
        <v>515</v>
      </c>
      <c r="FU3" s="739"/>
      <c r="FV3" s="739"/>
      <c r="FW3" s="740"/>
      <c r="FX3" s="738" t="s">
        <v>523</v>
      </c>
      <c r="FY3" s="739"/>
      <c r="FZ3" s="739"/>
      <c r="GA3" s="740"/>
      <c r="GB3" s="738" t="s">
        <v>531</v>
      </c>
      <c r="GC3" s="739"/>
      <c r="GD3" s="739"/>
      <c r="GE3" s="740"/>
      <c r="GF3" s="738" t="s">
        <v>543</v>
      </c>
      <c r="GG3" s="739"/>
      <c r="GH3" s="739"/>
      <c r="GI3" s="740"/>
      <c r="GJ3" s="738" t="s">
        <v>558</v>
      </c>
      <c r="GK3" s="739"/>
      <c r="GL3" s="739"/>
      <c r="GM3" s="740"/>
      <c r="GN3" s="738" t="s">
        <v>568</v>
      </c>
      <c r="GO3" s="739"/>
      <c r="GP3" s="739"/>
      <c r="GQ3" s="740"/>
      <c r="GR3" s="738" t="s">
        <v>551</v>
      </c>
      <c r="GS3" s="739"/>
      <c r="GT3" s="739"/>
      <c r="GU3" s="740"/>
      <c r="GV3" s="738" t="s">
        <v>580</v>
      </c>
      <c r="GW3" s="739"/>
      <c r="GX3" s="739"/>
      <c r="GY3" s="740"/>
      <c r="GZ3" s="738" t="s">
        <v>588</v>
      </c>
      <c r="HA3" s="739"/>
      <c r="HB3" s="739"/>
      <c r="HC3" s="739"/>
      <c r="HD3" s="738" t="s">
        <v>959</v>
      </c>
      <c r="HE3" s="739"/>
      <c r="HF3" s="739"/>
      <c r="HG3" s="740"/>
      <c r="HH3" s="738" t="s">
        <v>963</v>
      </c>
      <c r="HI3" s="739"/>
      <c r="HJ3" s="739"/>
      <c r="HK3" s="740"/>
      <c r="HL3" s="739" t="s">
        <v>971</v>
      </c>
      <c r="HM3" s="739"/>
      <c r="HN3" s="739"/>
      <c r="HO3" s="744"/>
      <c r="HP3" s="147" t="s">
        <v>606</v>
      </c>
      <c r="HQ3" s="148" t="s">
        <v>605</v>
      </c>
      <c r="HR3" s="148" t="s">
        <v>609</v>
      </c>
      <c r="HS3" s="146" t="s">
        <v>608</v>
      </c>
      <c r="HT3" s="204"/>
      <c r="HU3" s="145" t="s">
        <v>505</v>
      </c>
      <c r="HV3" s="746" t="s">
        <v>527</v>
      </c>
      <c r="HW3" s="747"/>
      <c r="HX3" s="747"/>
      <c r="HY3" s="746" t="s">
        <v>535</v>
      </c>
      <c r="HZ3" s="747"/>
      <c r="IA3" s="747"/>
      <c r="IB3" s="749"/>
      <c r="IC3" s="746" t="s">
        <v>547</v>
      </c>
      <c r="ID3" s="747"/>
      <c r="IE3" s="747"/>
      <c r="IF3" s="749"/>
      <c r="IG3" s="746" t="s">
        <v>554</v>
      </c>
      <c r="IH3" s="747"/>
      <c r="II3" s="747"/>
      <c r="IJ3" s="749"/>
      <c r="IK3" s="746" t="s">
        <v>561</v>
      </c>
      <c r="IL3" s="747"/>
      <c r="IM3" s="747"/>
      <c r="IN3" s="749"/>
      <c r="IO3" s="746" t="s">
        <v>565</v>
      </c>
      <c r="IP3" s="747"/>
      <c r="IQ3" s="747"/>
      <c r="IR3" s="749"/>
      <c r="IS3" s="746" t="s">
        <v>584</v>
      </c>
      <c r="IT3" s="747"/>
      <c r="IU3" s="747"/>
      <c r="IV3" s="748"/>
      <c r="IW3" s="85" t="s">
        <v>606</v>
      </c>
      <c r="IX3" s="84" t="s">
        <v>605</v>
      </c>
      <c r="IY3" s="84" t="s">
        <v>609</v>
      </c>
      <c r="IZ3" s="83" t="s">
        <v>608</v>
      </c>
      <c r="JB3" s="145" t="s">
        <v>602</v>
      </c>
      <c r="JC3" s="745" t="s">
        <v>515</v>
      </c>
      <c r="JD3" s="739"/>
      <c r="JE3" s="739"/>
      <c r="JF3" s="740"/>
      <c r="JG3" s="738" t="s">
        <v>523</v>
      </c>
      <c r="JH3" s="739"/>
      <c r="JI3" s="739"/>
      <c r="JJ3" s="740"/>
      <c r="JK3" s="738" t="s">
        <v>531</v>
      </c>
      <c r="JL3" s="739"/>
      <c r="JM3" s="739"/>
      <c r="JN3" s="740"/>
      <c r="JO3" s="738" t="s">
        <v>543</v>
      </c>
      <c r="JP3" s="739"/>
      <c r="JQ3" s="739"/>
      <c r="JR3" s="740"/>
      <c r="JS3" s="738" t="s">
        <v>558</v>
      </c>
      <c r="JT3" s="739"/>
      <c r="JU3" s="739"/>
      <c r="JV3" s="740"/>
      <c r="JW3" s="738" t="s">
        <v>568</v>
      </c>
      <c r="JX3" s="739"/>
      <c r="JY3" s="739"/>
      <c r="JZ3" s="740"/>
      <c r="KA3" s="738" t="s">
        <v>551</v>
      </c>
      <c r="KB3" s="739"/>
      <c r="KC3" s="739"/>
      <c r="KD3" s="740"/>
      <c r="KE3" s="738" t="s">
        <v>580</v>
      </c>
      <c r="KF3" s="739"/>
      <c r="KG3" s="739"/>
      <c r="KH3" s="740"/>
      <c r="KI3" s="738" t="s">
        <v>588</v>
      </c>
      <c r="KJ3" s="739"/>
      <c r="KK3" s="739"/>
      <c r="KL3" s="739"/>
      <c r="KM3" s="738" t="s">
        <v>959</v>
      </c>
      <c r="KN3" s="739"/>
      <c r="KO3" s="739"/>
      <c r="KP3" s="740"/>
      <c r="KQ3" s="738" t="s">
        <v>963</v>
      </c>
      <c r="KR3" s="739"/>
      <c r="KS3" s="739"/>
      <c r="KT3" s="740"/>
      <c r="KU3" s="739" t="s">
        <v>971</v>
      </c>
      <c r="KV3" s="739"/>
      <c r="KW3" s="739"/>
      <c r="KX3" s="744"/>
      <c r="KY3" s="147" t="s">
        <v>606</v>
      </c>
      <c r="KZ3" s="148" t="s">
        <v>605</v>
      </c>
      <c r="LA3" s="148" t="s">
        <v>609</v>
      </c>
      <c r="LB3" s="146" t="s">
        <v>608</v>
      </c>
      <c r="LC3" s="204"/>
      <c r="LD3" s="145" t="s">
        <v>505</v>
      </c>
      <c r="LE3" s="746" t="s">
        <v>527</v>
      </c>
      <c r="LF3" s="747"/>
      <c r="LG3" s="747"/>
      <c r="LH3" s="746" t="s">
        <v>535</v>
      </c>
      <c r="LI3" s="747"/>
      <c r="LJ3" s="747"/>
      <c r="LK3" s="749"/>
      <c r="LL3" s="746" t="s">
        <v>547</v>
      </c>
      <c r="LM3" s="747"/>
      <c r="LN3" s="747"/>
      <c r="LO3" s="749"/>
      <c r="LP3" s="746" t="s">
        <v>554</v>
      </c>
      <c r="LQ3" s="747"/>
      <c r="LR3" s="747"/>
      <c r="LS3" s="749"/>
      <c r="LT3" s="746" t="s">
        <v>561</v>
      </c>
      <c r="LU3" s="747"/>
      <c r="LV3" s="747"/>
      <c r="LW3" s="749"/>
      <c r="LX3" s="746" t="s">
        <v>565</v>
      </c>
      <c r="LY3" s="747"/>
      <c r="LZ3" s="747"/>
      <c r="MA3" s="749"/>
      <c r="MB3" s="746" t="s">
        <v>584</v>
      </c>
      <c r="MC3" s="747"/>
      <c r="MD3" s="747"/>
      <c r="ME3" s="748"/>
      <c r="MF3" s="85" t="s">
        <v>606</v>
      </c>
      <c r="MG3" s="84" t="s">
        <v>605</v>
      </c>
      <c r="MH3" s="84" t="s">
        <v>609</v>
      </c>
      <c r="MI3" s="83" t="s">
        <v>608</v>
      </c>
      <c r="MK3" s="145" t="s">
        <v>602</v>
      </c>
      <c r="ML3" s="745" t="s">
        <v>515</v>
      </c>
      <c r="MM3" s="739"/>
      <c r="MN3" s="739"/>
      <c r="MO3" s="740"/>
      <c r="MP3" s="738" t="s">
        <v>523</v>
      </c>
      <c r="MQ3" s="739"/>
      <c r="MR3" s="739"/>
      <c r="MS3" s="740"/>
      <c r="MT3" s="738" t="s">
        <v>531</v>
      </c>
      <c r="MU3" s="739"/>
      <c r="MV3" s="739"/>
      <c r="MW3" s="740"/>
      <c r="MX3" s="738" t="s">
        <v>543</v>
      </c>
      <c r="MY3" s="739"/>
      <c r="MZ3" s="739"/>
      <c r="NA3" s="740"/>
      <c r="NB3" s="738" t="s">
        <v>558</v>
      </c>
      <c r="NC3" s="739"/>
      <c r="ND3" s="739"/>
      <c r="NE3" s="740"/>
      <c r="NF3" s="738" t="s">
        <v>568</v>
      </c>
      <c r="NG3" s="739"/>
      <c r="NH3" s="739"/>
      <c r="NI3" s="740"/>
      <c r="NJ3" s="738" t="s">
        <v>551</v>
      </c>
      <c r="NK3" s="739"/>
      <c r="NL3" s="739"/>
      <c r="NM3" s="740"/>
      <c r="NN3" s="738" t="s">
        <v>580</v>
      </c>
      <c r="NO3" s="739"/>
      <c r="NP3" s="739"/>
      <c r="NQ3" s="740"/>
      <c r="NR3" s="738" t="s">
        <v>588</v>
      </c>
      <c r="NS3" s="739"/>
      <c r="NT3" s="739"/>
      <c r="NU3" s="739"/>
      <c r="NV3" s="738" t="s">
        <v>959</v>
      </c>
      <c r="NW3" s="739"/>
      <c r="NX3" s="739"/>
      <c r="NY3" s="740"/>
      <c r="NZ3" s="738" t="s">
        <v>963</v>
      </c>
      <c r="OA3" s="739"/>
      <c r="OB3" s="739"/>
      <c r="OC3" s="740"/>
      <c r="OD3" s="739" t="s">
        <v>971</v>
      </c>
      <c r="OE3" s="739"/>
      <c r="OF3" s="739"/>
      <c r="OG3" s="744"/>
      <c r="OH3" s="147" t="s">
        <v>606</v>
      </c>
      <c r="OI3" s="148" t="s">
        <v>605</v>
      </c>
      <c r="OJ3" s="148" t="s">
        <v>609</v>
      </c>
      <c r="OK3" s="146" t="s">
        <v>608</v>
      </c>
      <c r="OL3" s="204"/>
      <c r="OM3" s="145" t="s">
        <v>505</v>
      </c>
      <c r="ON3" s="746" t="s">
        <v>527</v>
      </c>
      <c r="OO3" s="747"/>
      <c r="OP3" s="747"/>
      <c r="OQ3" s="746" t="s">
        <v>535</v>
      </c>
      <c r="OR3" s="747"/>
      <c r="OS3" s="747"/>
      <c r="OT3" s="749"/>
      <c r="OU3" s="746" t="s">
        <v>547</v>
      </c>
      <c r="OV3" s="747"/>
      <c r="OW3" s="747"/>
      <c r="OX3" s="749"/>
      <c r="OY3" s="746" t="s">
        <v>554</v>
      </c>
      <c r="OZ3" s="747"/>
      <c r="PA3" s="747"/>
      <c r="PB3" s="749"/>
      <c r="PC3" s="746" t="s">
        <v>561</v>
      </c>
      <c r="PD3" s="747"/>
      <c r="PE3" s="747"/>
      <c r="PF3" s="749"/>
      <c r="PG3" s="746" t="s">
        <v>565</v>
      </c>
      <c r="PH3" s="747"/>
      <c r="PI3" s="747"/>
      <c r="PJ3" s="749"/>
      <c r="PK3" s="746" t="s">
        <v>584</v>
      </c>
      <c r="PL3" s="747"/>
      <c r="PM3" s="747"/>
      <c r="PN3" s="748"/>
      <c r="PO3" s="85" t="s">
        <v>606</v>
      </c>
      <c r="PP3" s="84" t="s">
        <v>605</v>
      </c>
      <c r="PQ3" s="84" t="s">
        <v>609</v>
      </c>
      <c r="PR3" s="83" t="s">
        <v>608</v>
      </c>
      <c r="PT3" s="145" t="s">
        <v>602</v>
      </c>
      <c r="PU3" s="745" t="s">
        <v>515</v>
      </c>
      <c r="PV3" s="739"/>
      <c r="PW3" s="739"/>
      <c r="PX3" s="740"/>
      <c r="PY3" s="738" t="s">
        <v>523</v>
      </c>
      <c r="PZ3" s="739"/>
      <c r="QA3" s="739"/>
      <c r="QB3" s="740"/>
      <c r="QC3" s="738" t="s">
        <v>531</v>
      </c>
      <c r="QD3" s="739"/>
      <c r="QE3" s="739"/>
      <c r="QF3" s="740"/>
      <c r="QG3" s="738" t="s">
        <v>543</v>
      </c>
      <c r="QH3" s="739"/>
      <c r="QI3" s="739"/>
      <c r="QJ3" s="740"/>
      <c r="QK3" s="738" t="s">
        <v>558</v>
      </c>
      <c r="QL3" s="739"/>
      <c r="QM3" s="739"/>
      <c r="QN3" s="740"/>
      <c r="QO3" s="738" t="s">
        <v>568</v>
      </c>
      <c r="QP3" s="739"/>
      <c r="QQ3" s="739"/>
      <c r="QR3" s="740"/>
      <c r="QS3" s="738" t="s">
        <v>551</v>
      </c>
      <c r="QT3" s="739"/>
      <c r="QU3" s="739"/>
      <c r="QV3" s="740"/>
      <c r="QW3" s="738" t="s">
        <v>580</v>
      </c>
      <c r="QX3" s="739"/>
      <c r="QY3" s="739"/>
      <c r="QZ3" s="740"/>
      <c r="RA3" s="738" t="s">
        <v>588</v>
      </c>
      <c r="RB3" s="739"/>
      <c r="RC3" s="739"/>
      <c r="RD3" s="739"/>
      <c r="RE3" s="738" t="s">
        <v>959</v>
      </c>
      <c r="RF3" s="739"/>
      <c r="RG3" s="739"/>
      <c r="RH3" s="739"/>
      <c r="RI3" s="738" t="s">
        <v>963</v>
      </c>
      <c r="RJ3" s="739"/>
      <c r="RK3" s="739"/>
      <c r="RL3" s="739"/>
      <c r="RM3" s="738" t="s">
        <v>971</v>
      </c>
      <c r="RN3" s="739"/>
      <c r="RO3" s="739"/>
      <c r="RP3" s="744"/>
      <c r="RQ3" s="147" t="s">
        <v>606</v>
      </c>
      <c r="RR3" s="148" t="s">
        <v>605</v>
      </c>
      <c r="RS3" s="148" t="s">
        <v>609</v>
      </c>
      <c r="RT3" s="146" t="s">
        <v>608</v>
      </c>
      <c r="RU3" s="204"/>
      <c r="RV3" s="145" t="s">
        <v>505</v>
      </c>
      <c r="RW3" s="746" t="s">
        <v>527</v>
      </c>
      <c r="RX3" s="747"/>
      <c r="RY3" s="747"/>
      <c r="RZ3" s="746" t="s">
        <v>535</v>
      </c>
      <c r="SA3" s="747"/>
      <c r="SB3" s="747"/>
      <c r="SC3" s="749"/>
      <c r="SD3" s="746" t="s">
        <v>547</v>
      </c>
      <c r="SE3" s="747"/>
      <c r="SF3" s="747"/>
      <c r="SG3" s="749"/>
      <c r="SH3" s="746" t="s">
        <v>554</v>
      </c>
      <c r="SI3" s="747"/>
      <c r="SJ3" s="747"/>
      <c r="SK3" s="749"/>
      <c r="SL3" s="746" t="s">
        <v>561</v>
      </c>
      <c r="SM3" s="747"/>
      <c r="SN3" s="747"/>
      <c r="SO3" s="749"/>
      <c r="SP3" s="746" t="s">
        <v>565</v>
      </c>
      <c r="SQ3" s="747"/>
      <c r="SR3" s="747"/>
      <c r="SS3" s="749"/>
      <c r="ST3" s="746" t="s">
        <v>584</v>
      </c>
      <c r="SU3" s="747"/>
      <c r="SV3" s="747"/>
      <c r="SW3" s="748"/>
      <c r="SX3" s="85" t="s">
        <v>606</v>
      </c>
      <c r="SY3" s="84" t="s">
        <v>605</v>
      </c>
      <c r="SZ3" s="84" t="s">
        <v>609</v>
      </c>
      <c r="TA3" s="83" t="s">
        <v>608</v>
      </c>
    </row>
    <row r="4" spans="1:521" ht="15.75" thickBot="1" x14ac:dyDescent="0.3">
      <c r="A4" s="89"/>
      <c r="B4" s="85" t="s">
        <v>684</v>
      </c>
      <c r="C4" s="84" t="s">
        <v>685</v>
      </c>
      <c r="D4" s="84" t="s">
        <v>931</v>
      </c>
      <c r="E4" s="210" t="s">
        <v>686</v>
      </c>
      <c r="F4" s="85" t="s">
        <v>684</v>
      </c>
      <c r="G4" s="84" t="s">
        <v>685</v>
      </c>
      <c r="H4" s="84" t="s">
        <v>931</v>
      </c>
      <c r="I4" s="210" t="s">
        <v>686</v>
      </c>
      <c r="J4" s="85" t="s">
        <v>684</v>
      </c>
      <c r="K4" s="84" t="s">
        <v>685</v>
      </c>
      <c r="L4" s="84" t="s">
        <v>931</v>
      </c>
      <c r="M4" s="210" t="s">
        <v>686</v>
      </c>
      <c r="N4" s="85" t="s">
        <v>684</v>
      </c>
      <c r="O4" s="84" t="s">
        <v>685</v>
      </c>
      <c r="P4" s="84" t="s">
        <v>931</v>
      </c>
      <c r="Q4" s="210" t="s">
        <v>686</v>
      </c>
      <c r="R4" s="85" t="s">
        <v>684</v>
      </c>
      <c r="S4" s="84" t="s">
        <v>685</v>
      </c>
      <c r="T4" s="84" t="s">
        <v>931</v>
      </c>
      <c r="U4" s="210" t="s">
        <v>686</v>
      </c>
      <c r="V4" s="85" t="s">
        <v>684</v>
      </c>
      <c r="W4" s="84" t="s">
        <v>685</v>
      </c>
      <c r="X4" s="84" t="s">
        <v>931</v>
      </c>
      <c r="Y4" s="210" t="s">
        <v>686</v>
      </c>
      <c r="Z4" s="85" t="s">
        <v>684</v>
      </c>
      <c r="AA4" s="84" t="s">
        <v>685</v>
      </c>
      <c r="AB4" s="84" t="s">
        <v>931</v>
      </c>
      <c r="AC4" s="210" t="s">
        <v>686</v>
      </c>
      <c r="AD4" s="85" t="s">
        <v>684</v>
      </c>
      <c r="AE4" s="84" t="s">
        <v>685</v>
      </c>
      <c r="AF4" s="84" t="s">
        <v>931</v>
      </c>
      <c r="AG4" s="210" t="s">
        <v>686</v>
      </c>
      <c r="AH4" s="85" t="s">
        <v>684</v>
      </c>
      <c r="AI4" s="84" t="s">
        <v>685</v>
      </c>
      <c r="AJ4" s="84" t="s">
        <v>931</v>
      </c>
      <c r="AK4" s="210" t="s">
        <v>686</v>
      </c>
      <c r="AL4" s="85" t="s">
        <v>684</v>
      </c>
      <c r="AM4" s="84" t="s">
        <v>685</v>
      </c>
      <c r="AN4" s="84" t="s">
        <v>931</v>
      </c>
      <c r="AO4" s="210" t="s">
        <v>686</v>
      </c>
      <c r="AP4" s="85" t="s">
        <v>684</v>
      </c>
      <c r="AQ4" s="84" t="s">
        <v>685</v>
      </c>
      <c r="AR4" s="84" t="s">
        <v>931</v>
      </c>
      <c r="AS4" s="210" t="s">
        <v>686</v>
      </c>
      <c r="AT4" s="85" t="s">
        <v>684</v>
      </c>
      <c r="AU4" s="84" t="s">
        <v>685</v>
      </c>
      <c r="AV4" s="84" t="s">
        <v>931</v>
      </c>
      <c r="AW4" s="210" t="s">
        <v>686</v>
      </c>
      <c r="AX4" s="762"/>
      <c r="AY4" s="763"/>
      <c r="AZ4" s="763"/>
      <c r="BA4" s="764"/>
      <c r="BB4" s="204"/>
      <c r="BC4" s="89"/>
      <c r="BD4" s="92" t="s">
        <v>684</v>
      </c>
      <c r="BE4" s="91" t="s">
        <v>685</v>
      </c>
      <c r="BF4" s="84" t="s">
        <v>931</v>
      </c>
      <c r="BG4" s="92" t="s">
        <v>684</v>
      </c>
      <c r="BH4" s="91" t="s">
        <v>685</v>
      </c>
      <c r="BI4" s="84" t="s">
        <v>931</v>
      </c>
      <c r="BJ4" s="150" t="s">
        <v>686</v>
      </c>
      <c r="BK4" s="92" t="s">
        <v>684</v>
      </c>
      <c r="BL4" s="91" t="s">
        <v>685</v>
      </c>
      <c r="BM4" s="84" t="s">
        <v>931</v>
      </c>
      <c r="BN4" s="150" t="s">
        <v>686</v>
      </c>
      <c r="BO4" s="92" t="s">
        <v>684</v>
      </c>
      <c r="BP4" s="91" t="s">
        <v>685</v>
      </c>
      <c r="BQ4" s="84" t="s">
        <v>931</v>
      </c>
      <c r="BR4" s="150" t="s">
        <v>686</v>
      </c>
      <c r="BS4" s="92" t="s">
        <v>684</v>
      </c>
      <c r="BT4" s="91" t="s">
        <v>685</v>
      </c>
      <c r="BU4" s="84" t="s">
        <v>931</v>
      </c>
      <c r="BV4" s="150" t="s">
        <v>686</v>
      </c>
      <c r="BW4" s="92" t="s">
        <v>684</v>
      </c>
      <c r="BX4" s="91" t="s">
        <v>685</v>
      </c>
      <c r="BY4" s="84" t="s">
        <v>931</v>
      </c>
      <c r="BZ4" s="150" t="s">
        <v>686</v>
      </c>
      <c r="CA4" s="92" t="s">
        <v>684</v>
      </c>
      <c r="CB4" s="91" t="s">
        <v>685</v>
      </c>
      <c r="CC4" s="84" t="s">
        <v>931</v>
      </c>
      <c r="CD4" s="150" t="s">
        <v>686</v>
      </c>
      <c r="CE4" s="765"/>
      <c r="CF4" s="766"/>
      <c r="CG4" s="766"/>
      <c r="CH4" s="767"/>
      <c r="CJ4" s="89"/>
      <c r="CK4" s="85" t="s">
        <v>684</v>
      </c>
      <c r="CL4" s="84" t="s">
        <v>685</v>
      </c>
      <c r="CM4" s="84" t="s">
        <v>931</v>
      </c>
      <c r="CN4" s="210" t="s">
        <v>686</v>
      </c>
      <c r="CO4" s="85" t="s">
        <v>684</v>
      </c>
      <c r="CP4" s="84" t="s">
        <v>685</v>
      </c>
      <c r="CQ4" s="84" t="s">
        <v>931</v>
      </c>
      <c r="CR4" s="210" t="s">
        <v>686</v>
      </c>
      <c r="CS4" s="85" t="s">
        <v>684</v>
      </c>
      <c r="CT4" s="84" t="s">
        <v>685</v>
      </c>
      <c r="CU4" s="84" t="s">
        <v>931</v>
      </c>
      <c r="CV4" s="210" t="s">
        <v>686</v>
      </c>
      <c r="CW4" s="85" t="s">
        <v>684</v>
      </c>
      <c r="CX4" s="84" t="s">
        <v>685</v>
      </c>
      <c r="CY4" s="84" t="s">
        <v>931</v>
      </c>
      <c r="CZ4" s="210" t="s">
        <v>686</v>
      </c>
      <c r="DA4" s="85" t="s">
        <v>684</v>
      </c>
      <c r="DB4" s="84" t="s">
        <v>685</v>
      </c>
      <c r="DC4" s="84" t="s">
        <v>931</v>
      </c>
      <c r="DD4" s="210" t="s">
        <v>686</v>
      </c>
      <c r="DE4" s="85" t="s">
        <v>684</v>
      </c>
      <c r="DF4" s="84" t="s">
        <v>685</v>
      </c>
      <c r="DG4" s="84" t="s">
        <v>931</v>
      </c>
      <c r="DH4" s="210" t="s">
        <v>686</v>
      </c>
      <c r="DI4" s="85" t="s">
        <v>684</v>
      </c>
      <c r="DJ4" s="84" t="s">
        <v>685</v>
      </c>
      <c r="DK4" s="84" t="s">
        <v>931</v>
      </c>
      <c r="DL4" s="210" t="s">
        <v>686</v>
      </c>
      <c r="DM4" s="85" t="s">
        <v>684</v>
      </c>
      <c r="DN4" s="84" t="s">
        <v>685</v>
      </c>
      <c r="DO4" s="84" t="s">
        <v>931</v>
      </c>
      <c r="DP4" s="210" t="s">
        <v>686</v>
      </c>
      <c r="DQ4" s="85" t="s">
        <v>684</v>
      </c>
      <c r="DR4" s="84" t="s">
        <v>685</v>
      </c>
      <c r="DS4" s="84" t="s">
        <v>931</v>
      </c>
      <c r="DT4" s="210" t="s">
        <v>686</v>
      </c>
      <c r="DU4" s="85" t="s">
        <v>684</v>
      </c>
      <c r="DV4" s="84" t="s">
        <v>685</v>
      </c>
      <c r="DW4" s="84" t="s">
        <v>931</v>
      </c>
      <c r="DX4" s="210" t="s">
        <v>686</v>
      </c>
      <c r="DY4" s="85" t="s">
        <v>684</v>
      </c>
      <c r="DZ4" s="84" t="s">
        <v>685</v>
      </c>
      <c r="EA4" s="84" t="s">
        <v>931</v>
      </c>
      <c r="EB4" s="210" t="s">
        <v>686</v>
      </c>
      <c r="EC4" s="85" t="s">
        <v>684</v>
      </c>
      <c r="ED4" s="84" t="s">
        <v>685</v>
      </c>
      <c r="EE4" s="84" t="s">
        <v>931</v>
      </c>
      <c r="EF4" s="210" t="s">
        <v>686</v>
      </c>
      <c r="EG4" s="762"/>
      <c r="EH4" s="763"/>
      <c r="EI4" s="763"/>
      <c r="EJ4" s="764"/>
      <c r="EK4" s="204"/>
      <c r="EL4" s="89"/>
      <c r="EM4" s="92" t="s">
        <v>684</v>
      </c>
      <c r="EN4" s="91" t="s">
        <v>685</v>
      </c>
      <c r="EO4" s="84" t="s">
        <v>931</v>
      </c>
      <c r="EP4" s="92" t="s">
        <v>684</v>
      </c>
      <c r="EQ4" s="91" t="s">
        <v>685</v>
      </c>
      <c r="ER4" s="84" t="s">
        <v>931</v>
      </c>
      <c r="ES4" s="150" t="s">
        <v>686</v>
      </c>
      <c r="ET4" s="92" t="s">
        <v>684</v>
      </c>
      <c r="EU4" s="91" t="s">
        <v>685</v>
      </c>
      <c r="EV4" s="84" t="s">
        <v>931</v>
      </c>
      <c r="EW4" s="150" t="s">
        <v>686</v>
      </c>
      <c r="EX4" s="92" t="s">
        <v>684</v>
      </c>
      <c r="EY4" s="91" t="s">
        <v>685</v>
      </c>
      <c r="EZ4" s="84" t="s">
        <v>931</v>
      </c>
      <c r="FA4" s="150" t="s">
        <v>686</v>
      </c>
      <c r="FB4" s="92" t="s">
        <v>684</v>
      </c>
      <c r="FC4" s="91" t="s">
        <v>685</v>
      </c>
      <c r="FD4" s="84" t="s">
        <v>931</v>
      </c>
      <c r="FE4" s="150" t="s">
        <v>686</v>
      </c>
      <c r="FF4" s="92" t="s">
        <v>684</v>
      </c>
      <c r="FG4" s="91" t="s">
        <v>685</v>
      </c>
      <c r="FH4" s="84" t="s">
        <v>931</v>
      </c>
      <c r="FI4" s="150" t="s">
        <v>686</v>
      </c>
      <c r="FJ4" s="92" t="s">
        <v>684</v>
      </c>
      <c r="FK4" s="91" t="s">
        <v>685</v>
      </c>
      <c r="FL4" s="84" t="s">
        <v>931</v>
      </c>
      <c r="FM4" s="150" t="s">
        <v>686</v>
      </c>
      <c r="FN4" s="765"/>
      <c r="FO4" s="766"/>
      <c r="FP4" s="766"/>
      <c r="FQ4" s="767"/>
      <c r="FS4" s="89"/>
      <c r="FT4" s="85" t="s">
        <v>684</v>
      </c>
      <c r="FU4" s="84" t="s">
        <v>685</v>
      </c>
      <c r="FV4" s="84" t="s">
        <v>931</v>
      </c>
      <c r="FW4" s="210" t="s">
        <v>686</v>
      </c>
      <c r="FX4" s="85" t="s">
        <v>684</v>
      </c>
      <c r="FY4" s="84" t="s">
        <v>685</v>
      </c>
      <c r="FZ4" s="84" t="s">
        <v>931</v>
      </c>
      <c r="GA4" s="210" t="s">
        <v>686</v>
      </c>
      <c r="GB4" s="85" t="s">
        <v>684</v>
      </c>
      <c r="GC4" s="84" t="s">
        <v>685</v>
      </c>
      <c r="GD4" s="84" t="s">
        <v>931</v>
      </c>
      <c r="GE4" s="210" t="s">
        <v>686</v>
      </c>
      <c r="GF4" s="85" t="s">
        <v>684</v>
      </c>
      <c r="GG4" s="84" t="s">
        <v>685</v>
      </c>
      <c r="GH4" s="84" t="s">
        <v>931</v>
      </c>
      <c r="GI4" s="210" t="s">
        <v>686</v>
      </c>
      <c r="GJ4" s="85" t="s">
        <v>684</v>
      </c>
      <c r="GK4" s="84" t="s">
        <v>685</v>
      </c>
      <c r="GL4" s="84" t="s">
        <v>931</v>
      </c>
      <c r="GM4" s="210" t="s">
        <v>686</v>
      </c>
      <c r="GN4" s="85" t="s">
        <v>684</v>
      </c>
      <c r="GO4" s="84" t="s">
        <v>685</v>
      </c>
      <c r="GP4" s="84" t="s">
        <v>931</v>
      </c>
      <c r="GQ4" s="210" t="s">
        <v>686</v>
      </c>
      <c r="GR4" s="85" t="s">
        <v>684</v>
      </c>
      <c r="GS4" s="84" t="s">
        <v>685</v>
      </c>
      <c r="GT4" s="84" t="s">
        <v>931</v>
      </c>
      <c r="GU4" s="210" t="s">
        <v>686</v>
      </c>
      <c r="GV4" s="85" t="s">
        <v>684</v>
      </c>
      <c r="GW4" s="84" t="s">
        <v>685</v>
      </c>
      <c r="GX4" s="84" t="s">
        <v>931</v>
      </c>
      <c r="GY4" s="210" t="s">
        <v>686</v>
      </c>
      <c r="GZ4" s="85" t="s">
        <v>684</v>
      </c>
      <c r="HA4" s="84" t="s">
        <v>685</v>
      </c>
      <c r="HB4" s="84" t="s">
        <v>931</v>
      </c>
      <c r="HC4" s="210" t="s">
        <v>686</v>
      </c>
      <c r="HD4" s="85" t="s">
        <v>684</v>
      </c>
      <c r="HE4" s="84" t="s">
        <v>685</v>
      </c>
      <c r="HF4" s="84" t="s">
        <v>931</v>
      </c>
      <c r="HG4" s="210" t="s">
        <v>686</v>
      </c>
      <c r="HH4" s="85" t="s">
        <v>684</v>
      </c>
      <c r="HI4" s="84" t="s">
        <v>685</v>
      </c>
      <c r="HJ4" s="84" t="s">
        <v>931</v>
      </c>
      <c r="HK4" s="210" t="s">
        <v>686</v>
      </c>
      <c r="HL4" s="85" t="s">
        <v>684</v>
      </c>
      <c r="HM4" s="84" t="s">
        <v>685</v>
      </c>
      <c r="HN4" s="84" t="s">
        <v>931</v>
      </c>
      <c r="HO4" s="210" t="s">
        <v>686</v>
      </c>
      <c r="HP4" s="762"/>
      <c r="HQ4" s="763"/>
      <c r="HR4" s="763"/>
      <c r="HS4" s="764"/>
      <c r="HT4" s="204"/>
      <c r="HU4" s="89"/>
      <c r="HV4" s="92" t="s">
        <v>684</v>
      </c>
      <c r="HW4" s="91" t="s">
        <v>685</v>
      </c>
      <c r="HX4" s="84" t="s">
        <v>931</v>
      </c>
      <c r="HY4" s="92" t="s">
        <v>684</v>
      </c>
      <c r="HZ4" s="91" t="s">
        <v>685</v>
      </c>
      <c r="IA4" s="84" t="s">
        <v>931</v>
      </c>
      <c r="IB4" s="150" t="s">
        <v>686</v>
      </c>
      <c r="IC4" s="92" t="s">
        <v>684</v>
      </c>
      <c r="ID4" s="91" t="s">
        <v>685</v>
      </c>
      <c r="IE4" s="84" t="s">
        <v>931</v>
      </c>
      <c r="IF4" s="150" t="s">
        <v>686</v>
      </c>
      <c r="IG4" s="92" t="s">
        <v>684</v>
      </c>
      <c r="IH4" s="91" t="s">
        <v>685</v>
      </c>
      <c r="II4" s="84" t="s">
        <v>931</v>
      </c>
      <c r="IJ4" s="150" t="s">
        <v>686</v>
      </c>
      <c r="IK4" s="92" t="s">
        <v>684</v>
      </c>
      <c r="IL4" s="91" t="s">
        <v>685</v>
      </c>
      <c r="IM4" s="84" t="s">
        <v>931</v>
      </c>
      <c r="IN4" s="150" t="s">
        <v>686</v>
      </c>
      <c r="IO4" s="92" t="s">
        <v>684</v>
      </c>
      <c r="IP4" s="91" t="s">
        <v>685</v>
      </c>
      <c r="IQ4" s="84" t="s">
        <v>931</v>
      </c>
      <c r="IR4" s="150" t="s">
        <v>686</v>
      </c>
      <c r="IS4" s="92" t="s">
        <v>684</v>
      </c>
      <c r="IT4" s="91" t="s">
        <v>685</v>
      </c>
      <c r="IU4" s="84" t="s">
        <v>931</v>
      </c>
      <c r="IV4" s="150" t="s">
        <v>686</v>
      </c>
      <c r="IW4" s="765"/>
      <c r="IX4" s="766"/>
      <c r="IY4" s="766"/>
      <c r="IZ4" s="767"/>
      <c r="JB4" s="89"/>
      <c r="JC4" s="85" t="s">
        <v>684</v>
      </c>
      <c r="JD4" s="84" t="s">
        <v>685</v>
      </c>
      <c r="JE4" s="84" t="s">
        <v>931</v>
      </c>
      <c r="JF4" s="210" t="s">
        <v>686</v>
      </c>
      <c r="JG4" s="85" t="s">
        <v>684</v>
      </c>
      <c r="JH4" s="84" t="s">
        <v>685</v>
      </c>
      <c r="JI4" s="84" t="s">
        <v>931</v>
      </c>
      <c r="JJ4" s="210" t="s">
        <v>686</v>
      </c>
      <c r="JK4" s="85" t="s">
        <v>684</v>
      </c>
      <c r="JL4" s="84" t="s">
        <v>685</v>
      </c>
      <c r="JM4" s="84" t="s">
        <v>931</v>
      </c>
      <c r="JN4" s="210" t="s">
        <v>686</v>
      </c>
      <c r="JO4" s="85" t="s">
        <v>684</v>
      </c>
      <c r="JP4" s="84" t="s">
        <v>685</v>
      </c>
      <c r="JQ4" s="84" t="s">
        <v>931</v>
      </c>
      <c r="JR4" s="210" t="s">
        <v>686</v>
      </c>
      <c r="JS4" s="85" t="s">
        <v>684</v>
      </c>
      <c r="JT4" s="84" t="s">
        <v>685</v>
      </c>
      <c r="JU4" s="84" t="s">
        <v>931</v>
      </c>
      <c r="JV4" s="210" t="s">
        <v>686</v>
      </c>
      <c r="JW4" s="85" t="s">
        <v>684</v>
      </c>
      <c r="JX4" s="84" t="s">
        <v>685</v>
      </c>
      <c r="JY4" s="84" t="s">
        <v>931</v>
      </c>
      <c r="JZ4" s="210" t="s">
        <v>686</v>
      </c>
      <c r="KA4" s="85" t="s">
        <v>684</v>
      </c>
      <c r="KB4" s="84" t="s">
        <v>685</v>
      </c>
      <c r="KC4" s="84" t="s">
        <v>931</v>
      </c>
      <c r="KD4" s="210" t="s">
        <v>686</v>
      </c>
      <c r="KE4" s="85" t="s">
        <v>684</v>
      </c>
      <c r="KF4" s="84" t="s">
        <v>685</v>
      </c>
      <c r="KG4" s="84" t="s">
        <v>931</v>
      </c>
      <c r="KH4" s="210" t="s">
        <v>686</v>
      </c>
      <c r="KI4" s="85" t="s">
        <v>684</v>
      </c>
      <c r="KJ4" s="84" t="s">
        <v>685</v>
      </c>
      <c r="KK4" s="84" t="s">
        <v>931</v>
      </c>
      <c r="KL4" s="210" t="s">
        <v>686</v>
      </c>
      <c r="KM4" s="85" t="s">
        <v>684</v>
      </c>
      <c r="KN4" s="84" t="s">
        <v>685</v>
      </c>
      <c r="KO4" s="84" t="s">
        <v>931</v>
      </c>
      <c r="KP4" s="210" t="s">
        <v>686</v>
      </c>
      <c r="KQ4" s="85" t="s">
        <v>684</v>
      </c>
      <c r="KR4" s="84" t="s">
        <v>685</v>
      </c>
      <c r="KS4" s="84" t="s">
        <v>931</v>
      </c>
      <c r="KT4" s="210" t="s">
        <v>686</v>
      </c>
      <c r="KU4" s="85" t="s">
        <v>684</v>
      </c>
      <c r="KV4" s="84" t="s">
        <v>685</v>
      </c>
      <c r="KW4" s="84" t="s">
        <v>931</v>
      </c>
      <c r="KX4" s="210" t="s">
        <v>686</v>
      </c>
      <c r="KY4" s="762"/>
      <c r="KZ4" s="763"/>
      <c r="LA4" s="763"/>
      <c r="LB4" s="764"/>
      <c r="LC4" s="204"/>
      <c r="LD4" s="89"/>
      <c r="LE4" s="92" t="s">
        <v>684</v>
      </c>
      <c r="LF4" s="91" t="s">
        <v>685</v>
      </c>
      <c r="LG4" s="84" t="s">
        <v>931</v>
      </c>
      <c r="LH4" s="92" t="s">
        <v>684</v>
      </c>
      <c r="LI4" s="91" t="s">
        <v>685</v>
      </c>
      <c r="LJ4" s="84" t="s">
        <v>931</v>
      </c>
      <c r="LK4" s="150" t="s">
        <v>686</v>
      </c>
      <c r="LL4" s="92" t="s">
        <v>684</v>
      </c>
      <c r="LM4" s="91" t="s">
        <v>685</v>
      </c>
      <c r="LN4" s="84" t="s">
        <v>931</v>
      </c>
      <c r="LO4" s="150" t="s">
        <v>686</v>
      </c>
      <c r="LP4" s="92" t="s">
        <v>684</v>
      </c>
      <c r="LQ4" s="91" t="s">
        <v>685</v>
      </c>
      <c r="LR4" s="84" t="s">
        <v>931</v>
      </c>
      <c r="LS4" s="150" t="s">
        <v>686</v>
      </c>
      <c r="LT4" s="92" t="s">
        <v>684</v>
      </c>
      <c r="LU4" s="91" t="s">
        <v>685</v>
      </c>
      <c r="LV4" s="84" t="s">
        <v>931</v>
      </c>
      <c r="LW4" s="150" t="s">
        <v>686</v>
      </c>
      <c r="LX4" s="92" t="s">
        <v>684</v>
      </c>
      <c r="LY4" s="91" t="s">
        <v>685</v>
      </c>
      <c r="LZ4" s="84" t="s">
        <v>931</v>
      </c>
      <c r="MA4" s="150" t="s">
        <v>686</v>
      </c>
      <c r="MB4" s="92" t="s">
        <v>684</v>
      </c>
      <c r="MC4" s="91" t="s">
        <v>685</v>
      </c>
      <c r="MD4" s="84" t="s">
        <v>931</v>
      </c>
      <c r="ME4" s="150" t="s">
        <v>686</v>
      </c>
      <c r="MF4" s="765"/>
      <c r="MG4" s="766"/>
      <c r="MH4" s="766"/>
      <c r="MI4" s="767"/>
      <c r="MK4" s="89"/>
      <c r="ML4" s="85" t="s">
        <v>684</v>
      </c>
      <c r="MM4" s="84" t="s">
        <v>685</v>
      </c>
      <c r="MN4" s="84" t="s">
        <v>931</v>
      </c>
      <c r="MO4" s="210" t="s">
        <v>686</v>
      </c>
      <c r="MP4" s="85" t="s">
        <v>684</v>
      </c>
      <c r="MQ4" s="84" t="s">
        <v>685</v>
      </c>
      <c r="MR4" s="84" t="s">
        <v>931</v>
      </c>
      <c r="MS4" s="210" t="s">
        <v>686</v>
      </c>
      <c r="MT4" s="85" t="s">
        <v>684</v>
      </c>
      <c r="MU4" s="84" t="s">
        <v>685</v>
      </c>
      <c r="MV4" s="84" t="s">
        <v>931</v>
      </c>
      <c r="MW4" s="210" t="s">
        <v>686</v>
      </c>
      <c r="MX4" s="85" t="s">
        <v>684</v>
      </c>
      <c r="MY4" s="84" t="s">
        <v>685</v>
      </c>
      <c r="MZ4" s="84" t="s">
        <v>931</v>
      </c>
      <c r="NA4" s="210" t="s">
        <v>686</v>
      </c>
      <c r="NB4" s="85" t="s">
        <v>684</v>
      </c>
      <c r="NC4" s="84" t="s">
        <v>685</v>
      </c>
      <c r="ND4" s="84" t="s">
        <v>931</v>
      </c>
      <c r="NE4" s="210" t="s">
        <v>686</v>
      </c>
      <c r="NF4" s="85" t="s">
        <v>684</v>
      </c>
      <c r="NG4" s="84" t="s">
        <v>685</v>
      </c>
      <c r="NH4" s="84" t="s">
        <v>931</v>
      </c>
      <c r="NI4" s="210" t="s">
        <v>686</v>
      </c>
      <c r="NJ4" s="85" t="s">
        <v>684</v>
      </c>
      <c r="NK4" s="84" t="s">
        <v>685</v>
      </c>
      <c r="NL4" s="84" t="s">
        <v>931</v>
      </c>
      <c r="NM4" s="210" t="s">
        <v>686</v>
      </c>
      <c r="NN4" s="85" t="s">
        <v>684</v>
      </c>
      <c r="NO4" s="84" t="s">
        <v>685</v>
      </c>
      <c r="NP4" s="84" t="s">
        <v>931</v>
      </c>
      <c r="NQ4" s="210" t="s">
        <v>686</v>
      </c>
      <c r="NR4" s="85" t="s">
        <v>684</v>
      </c>
      <c r="NS4" s="84" t="s">
        <v>685</v>
      </c>
      <c r="NT4" s="84" t="s">
        <v>931</v>
      </c>
      <c r="NU4" s="210" t="s">
        <v>686</v>
      </c>
      <c r="NV4" s="85" t="s">
        <v>684</v>
      </c>
      <c r="NW4" s="84" t="s">
        <v>685</v>
      </c>
      <c r="NX4" s="84" t="s">
        <v>931</v>
      </c>
      <c r="NY4" s="210" t="s">
        <v>686</v>
      </c>
      <c r="NZ4" s="85" t="s">
        <v>684</v>
      </c>
      <c r="OA4" s="84" t="s">
        <v>685</v>
      </c>
      <c r="OB4" s="84" t="s">
        <v>931</v>
      </c>
      <c r="OC4" s="210" t="s">
        <v>686</v>
      </c>
      <c r="OD4" s="85" t="s">
        <v>684</v>
      </c>
      <c r="OE4" s="84" t="s">
        <v>685</v>
      </c>
      <c r="OF4" s="84" t="s">
        <v>931</v>
      </c>
      <c r="OG4" s="210" t="s">
        <v>686</v>
      </c>
      <c r="OH4" s="762"/>
      <c r="OI4" s="763"/>
      <c r="OJ4" s="763"/>
      <c r="OK4" s="764"/>
      <c r="OL4" s="204"/>
      <c r="OM4" s="89"/>
      <c r="ON4" s="92" t="s">
        <v>684</v>
      </c>
      <c r="OO4" s="91" t="s">
        <v>685</v>
      </c>
      <c r="OP4" s="84" t="s">
        <v>931</v>
      </c>
      <c r="OQ4" s="92" t="s">
        <v>684</v>
      </c>
      <c r="OR4" s="91" t="s">
        <v>685</v>
      </c>
      <c r="OS4" s="84" t="s">
        <v>931</v>
      </c>
      <c r="OT4" s="150" t="s">
        <v>686</v>
      </c>
      <c r="OU4" s="92" t="s">
        <v>684</v>
      </c>
      <c r="OV4" s="91" t="s">
        <v>685</v>
      </c>
      <c r="OW4" s="84" t="s">
        <v>931</v>
      </c>
      <c r="OX4" s="150" t="s">
        <v>686</v>
      </c>
      <c r="OY4" s="92" t="s">
        <v>684</v>
      </c>
      <c r="OZ4" s="91" t="s">
        <v>685</v>
      </c>
      <c r="PA4" s="84" t="s">
        <v>931</v>
      </c>
      <c r="PB4" s="150" t="s">
        <v>686</v>
      </c>
      <c r="PC4" s="92" t="s">
        <v>684</v>
      </c>
      <c r="PD4" s="91" t="s">
        <v>685</v>
      </c>
      <c r="PE4" s="84" t="s">
        <v>931</v>
      </c>
      <c r="PF4" s="150" t="s">
        <v>686</v>
      </c>
      <c r="PG4" s="92" t="s">
        <v>684</v>
      </c>
      <c r="PH4" s="91" t="s">
        <v>685</v>
      </c>
      <c r="PI4" s="84" t="s">
        <v>931</v>
      </c>
      <c r="PJ4" s="150" t="s">
        <v>686</v>
      </c>
      <c r="PK4" s="92" t="s">
        <v>684</v>
      </c>
      <c r="PL4" s="91" t="s">
        <v>685</v>
      </c>
      <c r="PM4" s="84" t="s">
        <v>931</v>
      </c>
      <c r="PN4" s="150" t="s">
        <v>686</v>
      </c>
      <c r="PO4" s="765"/>
      <c r="PP4" s="766"/>
      <c r="PQ4" s="766"/>
      <c r="PR4" s="767"/>
      <c r="PT4" s="89"/>
      <c r="PU4" s="85" t="s">
        <v>684</v>
      </c>
      <c r="PV4" s="84" t="s">
        <v>685</v>
      </c>
      <c r="PW4" s="84" t="s">
        <v>931</v>
      </c>
      <c r="PX4" s="210" t="s">
        <v>686</v>
      </c>
      <c r="PY4" s="85" t="s">
        <v>684</v>
      </c>
      <c r="PZ4" s="84" t="s">
        <v>685</v>
      </c>
      <c r="QA4" s="84" t="s">
        <v>931</v>
      </c>
      <c r="QB4" s="210" t="s">
        <v>686</v>
      </c>
      <c r="QC4" s="85" t="s">
        <v>684</v>
      </c>
      <c r="QD4" s="84" t="s">
        <v>685</v>
      </c>
      <c r="QE4" s="84" t="s">
        <v>931</v>
      </c>
      <c r="QF4" s="210" t="s">
        <v>686</v>
      </c>
      <c r="QG4" s="85" t="s">
        <v>684</v>
      </c>
      <c r="QH4" s="84" t="s">
        <v>685</v>
      </c>
      <c r="QI4" s="84" t="s">
        <v>931</v>
      </c>
      <c r="QJ4" s="210" t="s">
        <v>686</v>
      </c>
      <c r="QK4" s="85" t="s">
        <v>684</v>
      </c>
      <c r="QL4" s="84" t="s">
        <v>685</v>
      </c>
      <c r="QM4" s="84" t="s">
        <v>931</v>
      </c>
      <c r="QN4" s="210" t="s">
        <v>686</v>
      </c>
      <c r="QO4" s="85" t="s">
        <v>684</v>
      </c>
      <c r="QP4" s="84" t="s">
        <v>685</v>
      </c>
      <c r="QQ4" s="84" t="s">
        <v>931</v>
      </c>
      <c r="QR4" s="210" t="s">
        <v>686</v>
      </c>
      <c r="QS4" s="85" t="s">
        <v>684</v>
      </c>
      <c r="QT4" s="84" t="s">
        <v>685</v>
      </c>
      <c r="QU4" s="84" t="s">
        <v>931</v>
      </c>
      <c r="QV4" s="210" t="s">
        <v>686</v>
      </c>
      <c r="QW4" s="85" t="s">
        <v>684</v>
      </c>
      <c r="QX4" s="84" t="s">
        <v>685</v>
      </c>
      <c r="QY4" s="84" t="s">
        <v>931</v>
      </c>
      <c r="QZ4" s="210" t="s">
        <v>686</v>
      </c>
      <c r="RA4" s="85" t="s">
        <v>684</v>
      </c>
      <c r="RB4" s="84" t="s">
        <v>685</v>
      </c>
      <c r="RC4" s="84" t="s">
        <v>931</v>
      </c>
      <c r="RD4" s="210" t="s">
        <v>686</v>
      </c>
      <c r="RE4" s="85" t="s">
        <v>684</v>
      </c>
      <c r="RF4" s="84" t="s">
        <v>685</v>
      </c>
      <c r="RG4" s="84" t="s">
        <v>931</v>
      </c>
      <c r="RH4" s="210" t="s">
        <v>686</v>
      </c>
      <c r="RI4" s="85" t="s">
        <v>684</v>
      </c>
      <c r="RJ4" s="84" t="s">
        <v>685</v>
      </c>
      <c r="RK4" s="84" t="s">
        <v>931</v>
      </c>
      <c r="RL4" s="210" t="s">
        <v>686</v>
      </c>
      <c r="RM4" s="85" t="s">
        <v>684</v>
      </c>
      <c r="RN4" s="84" t="s">
        <v>685</v>
      </c>
      <c r="RO4" s="84" t="s">
        <v>931</v>
      </c>
      <c r="RP4" s="210" t="s">
        <v>686</v>
      </c>
      <c r="RQ4" s="762"/>
      <c r="RR4" s="763"/>
      <c r="RS4" s="763"/>
      <c r="RT4" s="764"/>
      <c r="RU4" s="204"/>
      <c r="RV4" s="89"/>
      <c r="RW4" s="92" t="s">
        <v>684</v>
      </c>
      <c r="RX4" s="91" t="s">
        <v>685</v>
      </c>
      <c r="RY4" s="84" t="s">
        <v>931</v>
      </c>
      <c r="RZ4" s="92" t="s">
        <v>684</v>
      </c>
      <c r="SA4" s="91" t="s">
        <v>685</v>
      </c>
      <c r="SB4" s="84" t="s">
        <v>931</v>
      </c>
      <c r="SC4" s="150" t="s">
        <v>686</v>
      </c>
      <c r="SD4" s="92" t="s">
        <v>684</v>
      </c>
      <c r="SE4" s="91" t="s">
        <v>685</v>
      </c>
      <c r="SF4" s="84" t="s">
        <v>931</v>
      </c>
      <c r="SG4" s="150" t="s">
        <v>686</v>
      </c>
      <c r="SH4" s="92" t="s">
        <v>684</v>
      </c>
      <c r="SI4" s="91" t="s">
        <v>685</v>
      </c>
      <c r="SJ4" s="84" t="s">
        <v>931</v>
      </c>
      <c r="SK4" s="150" t="s">
        <v>686</v>
      </c>
      <c r="SL4" s="92" t="s">
        <v>684</v>
      </c>
      <c r="SM4" s="91" t="s">
        <v>685</v>
      </c>
      <c r="SN4" s="84" t="s">
        <v>931</v>
      </c>
      <c r="SO4" s="150" t="s">
        <v>686</v>
      </c>
      <c r="SP4" s="92" t="s">
        <v>684</v>
      </c>
      <c r="SQ4" s="91" t="s">
        <v>685</v>
      </c>
      <c r="SR4" s="84" t="s">
        <v>931</v>
      </c>
      <c r="SS4" s="150" t="s">
        <v>686</v>
      </c>
      <c r="ST4" s="92" t="s">
        <v>684</v>
      </c>
      <c r="SU4" s="91" t="s">
        <v>685</v>
      </c>
      <c r="SV4" s="84" t="s">
        <v>931</v>
      </c>
      <c r="SW4" s="150" t="s">
        <v>686</v>
      </c>
      <c r="SX4" s="765"/>
      <c r="SY4" s="766"/>
      <c r="SZ4" s="766"/>
      <c r="TA4" s="767"/>
    </row>
    <row r="5" spans="1:521" ht="15.75" thickBot="1" x14ac:dyDescent="0.3">
      <c r="A5" s="97" t="s">
        <v>607</v>
      </c>
      <c r="B5" s="356" t="str">
        <f>_xlfn.CONCAT($A$1, " ", $B$2, " ", $B$3, " ",$A5, " ", B$4)</f>
        <v>Right Controller Jerk CHUM-RV-003 Total FingerFollow</v>
      </c>
      <c r="C5" s="356" t="str">
        <f t="shared" ref="C5:E5" si="0">_xlfn.CONCAT($A$1, " ", $B$2, " ", $B$3, " ",$A5, " ", C$4)</f>
        <v>Right Controller Jerk CHUM-RV-003 Total FingerNose</v>
      </c>
      <c r="D5" s="356" t="str">
        <f t="shared" si="0"/>
        <v>Right Controller Jerk CHUM-RV-003 Total EverydayTask</v>
      </c>
      <c r="E5" s="356" t="str">
        <f t="shared" si="0"/>
        <v>Right Controller Jerk CHUM-RV-003 Total Pegboard</v>
      </c>
      <c r="F5" s="356" t="str">
        <f>_xlfn.CONCAT($A$1, " ", $B$2, " ", $F$3, " ",$A5, " ", F$4)</f>
        <v>Right Controller Jerk CHUM-RV-004 Total FingerFollow</v>
      </c>
      <c r="G5" s="356" t="str">
        <f t="shared" ref="G5:I11" si="1">_xlfn.CONCAT($A$1, " ", $B$2, " ", $F$3, " ",$A5, " ", G$4)</f>
        <v>Right Controller Jerk CHUM-RV-004 Total FingerNose</v>
      </c>
      <c r="H5" s="356" t="str">
        <f t="shared" si="1"/>
        <v>Right Controller Jerk CHUM-RV-004 Total EverydayTask</v>
      </c>
      <c r="I5" s="356" t="str">
        <f t="shared" si="1"/>
        <v>Right Controller Jerk CHUM-RV-004 Total Pegboard</v>
      </c>
      <c r="J5" s="356" t="str">
        <f>_xlfn.CONCAT($A$1, " ", $B$2, " ", $J$3, " ",$A5, " ", J$4)</f>
        <v>Right Controller Jerk CHUM-RV-008 Total FingerFollow</v>
      </c>
      <c r="K5" s="356" t="str">
        <f t="shared" ref="K5:M5" si="2">_xlfn.CONCAT($A$1, " ", $B$2, " ", $J$3, " ",$A5, " ", K$4)</f>
        <v>Right Controller Jerk CHUM-RV-008 Total FingerNose</v>
      </c>
      <c r="L5" s="356" t="str">
        <f t="shared" si="2"/>
        <v>Right Controller Jerk CHUM-RV-008 Total EverydayTask</v>
      </c>
      <c r="M5" s="356" t="str">
        <f t="shared" si="2"/>
        <v>Right Controller Jerk CHUM-RV-008 Total Pegboard</v>
      </c>
      <c r="N5" s="356" t="str">
        <f>_xlfn.CONCAT($A$1, " ", $B$2, " ", $N$3, " ",$A5, " ", N$4)</f>
        <v>Right Controller Jerk CHUM-RV-009 Total FingerFollow</v>
      </c>
      <c r="O5" s="356" t="str">
        <f t="shared" ref="O5:Q5" si="3">_xlfn.CONCAT($A$1, " ", $B$2, " ", $N$3, " ",$A5, " ", O$4)</f>
        <v>Right Controller Jerk CHUM-RV-009 Total FingerNose</v>
      </c>
      <c r="P5" s="356" t="str">
        <f t="shared" si="3"/>
        <v>Right Controller Jerk CHUM-RV-009 Total EverydayTask</v>
      </c>
      <c r="Q5" s="356" t="str">
        <f t="shared" si="3"/>
        <v>Right Controller Jerk CHUM-RV-009 Total Pegboard</v>
      </c>
      <c r="R5" s="356" t="str">
        <f>_xlfn.CONCAT($A$1, " ", $B$2, " ", $R$3, " ",$A5, " ", R$4)</f>
        <v>Right Controller Jerk CHUM-RV-014 Total FingerFollow</v>
      </c>
      <c r="S5" s="356" t="str">
        <f t="shared" ref="S5:U11" si="4">_xlfn.CONCAT($A$1, " ", $B$2, " ", $R$3, " ",$A5, " ", S$4)</f>
        <v>Right Controller Jerk CHUM-RV-014 Total FingerNose</v>
      </c>
      <c r="T5" s="356" t="str">
        <f t="shared" si="4"/>
        <v>Right Controller Jerk CHUM-RV-014 Total EverydayTask</v>
      </c>
      <c r="U5" s="356" t="str">
        <f t="shared" si="4"/>
        <v>Right Controller Jerk CHUM-RV-014 Total Pegboard</v>
      </c>
      <c r="V5" s="356" t="str">
        <f>_xlfn.CONCAT($A$1, " ", $B$2, " ", $V$3, " ",$A5, " ", V$4)</f>
        <v>Right Controller Jerk CHUM-RV-015 Total FingerFollow</v>
      </c>
      <c r="W5" s="356" t="str">
        <f t="shared" ref="W5:Y11" si="5">_xlfn.CONCAT($A$1, " ", $B$2, " ", $V$3, " ",$A5, " ", W$4)</f>
        <v>Right Controller Jerk CHUM-RV-015 Total FingerNose</v>
      </c>
      <c r="X5" s="356" t="str">
        <f>_xlfn.CONCAT($A$1, " ", $B$2, " ", $V$3, " ",$A5, " ", X$4)</f>
        <v>Right Controller Jerk CHUM-RV-015 Total EverydayTask</v>
      </c>
      <c r="Y5" s="356" t="str">
        <f t="shared" si="5"/>
        <v>Right Controller Jerk CHUM-RV-015 Total Pegboard</v>
      </c>
      <c r="Z5" s="356" t="str">
        <f>_xlfn.CONCAT($A$1, " ", $B$2, " ", $Z$3, " ",$A5, " ", Z$4)</f>
        <v>Right Controller Jerk CHUM-RV-019 Total FingerFollow</v>
      </c>
      <c r="AA5" s="356" t="str">
        <f t="shared" ref="AA5:AC11" si="6">_xlfn.CONCAT($A$1, " ", $B$2, " ", $Z$3, " ",$A5, " ", AA$4)</f>
        <v>Right Controller Jerk CHUM-RV-019 Total FingerNose</v>
      </c>
      <c r="AB5" s="356" t="str">
        <f t="shared" si="6"/>
        <v>Right Controller Jerk CHUM-RV-019 Total EverydayTask</v>
      </c>
      <c r="AC5" s="356" t="str">
        <f t="shared" si="6"/>
        <v>Right Controller Jerk CHUM-RV-019 Total Pegboard</v>
      </c>
      <c r="AD5" s="356" t="str">
        <f>_xlfn.CONCAT($A$1, " ", $B$2, " ", $AD$3, " ",$A5, " ", AD$4)</f>
        <v>Right Controller Jerk CHUM-RV-020 Total FingerFollow</v>
      </c>
      <c r="AE5" s="356" t="str">
        <f t="shared" ref="AE5:AG11" si="7">_xlfn.CONCAT($A$1, " ", $B$2, " ", $AD$3, " ",$A5, " ", AE$4)</f>
        <v>Right Controller Jerk CHUM-RV-020 Total FingerNose</v>
      </c>
      <c r="AF5" s="356" t="str">
        <f t="shared" si="7"/>
        <v>Right Controller Jerk CHUM-RV-020 Total EverydayTask</v>
      </c>
      <c r="AG5" s="356" t="str">
        <f>_xlfn.CONCAT($A$1, " ", $B$2, " ", $AD$3, " ",$A5, " ", AG$4)</f>
        <v>Right Controller Jerk CHUM-RV-020 Total Pegboard</v>
      </c>
      <c r="AH5" s="356" t="str">
        <f>_xlfn.CONCAT($A$1, " ", $B$2, " ", $AH$3, " ",$A5, " ", AH$4)</f>
        <v>Right Controller Jerk CHUM-RV-021 Total FingerFollow</v>
      </c>
      <c r="AI5" s="356" t="str">
        <f t="shared" ref="AI5:AK11" si="8">_xlfn.CONCAT($A$1, " ", $B$2, " ", $AH$3, " ",$A5, " ", AI$4)</f>
        <v>Right Controller Jerk CHUM-RV-021 Total FingerNose</v>
      </c>
      <c r="AJ5" s="356" t="str">
        <f t="shared" si="8"/>
        <v>Right Controller Jerk CHUM-RV-021 Total EverydayTask</v>
      </c>
      <c r="AK5" s="356" t="str">
        <f t="shared" si="8"/>
        <v>Right Controller Jerk CHUM-RV-021 Total Pegboard</v>
      </c>
      <c r="AL5" s="356" t="str">
        <f>_xlfn.CONCAT($A$1, " ", $B$2, " ", $AL$3, " ",$A5, " ", AL$4)</f>
        <v>Right Controller Jerk CHUM-RV-022 Total FingerFollow</v>
      </c>
      <c r="AM5" s="356" t="str">
        <f>_xlfn.CONCAT($A$1, " ", $B$2, " ", $AL$3, " ",$A5, " ", AM$4)</f>
        <v>Right Controller Jerk CHUM-RV-022 Total FingerNose</v>
      </c>
      <c r="AN5" s="356" t="str">
        <f t="shared" ref="AN5:AO5" si="9">_xlfn.CONCAT($A$1, " ", $B$2, " ", $AL$3, " ",$A5, " ", AN$4)</f>
        <v>Right Controller Jerk CHUM-RV-022 Total EverydayTask</v>
      </c>
      <c r="AO5" s="356" t="str">
        <f t="shared" si="9"/>
        <v>Right Controller Jerk CHUM-RV-022 Total Pegboard</v>
      </c>
      <c r="AP5" s="356" t="str">
        <f>_xlfn.CONCAT($A$1, " ", $B$2, " ", $AP$3, " ",$A5, " ", AP$4)</f>
        <v>Right Controller Jerk CHUM-RV-023 Total FingerFollow</v>
      </c>
      <c r="AQ5" s="356" t="str">
        <f t="shared" ref="AQ5:AS11" si="10">_xlfn.CONCAT($A$1, " ", $B$2, " ", $AP$3, " ",$A5, " ", AQ$4)</f>
        <v>Right Controller Jerk CHUM-RV-023 Total FingerNose</v>
      </c>
      <c r="AR5" s="356" t="str">
        <f t="shared" si="10"/>
        <v>Right Controller Jerk CHUM-RV-023 Total EverydayTask</v>
      </c>
      <c r="AS5" s="356" t="str">
        <f t="shared" si="10"/>
        <v>Right Controller Jerk CHUM-RV-023 Total Pegboard</v>
      </c>
      <c r="AT5" s="356" t="str">
        <f>_xlfn.CONCAT($A$1, " ", $B$2, " ", $AT$3, " ",$A5, " ", AT$4)</f>
        <v>Right Controller Jerk CHUM-RV-024 Total FingerFollow</v>
      </c>
      <c r="AU5" s="356" t="str">
        <f t="shared" ref="AU5:AW11" si="11">_xlfn.CONCAT($A$1, " ", $B$2, " ", $AT$3, " ",$A5, " ", AU$4)</f>
        <v>Right Controller Jerk CHUM-RV-024 Total FingerNose</v>
      </c>
      <c r="AV5" s="356" t="str">
        <f t="shared" si="11"/>
        <v>Right Controller Jerk CHUM-RV-024 Total EverydayTask</v>
      </c>
      <c r="AW5" s="356" t="str">
        <f t="shared" si="11"/>
        <v>Right Controller Jerk CHUM-RV-024 Total Pegboard</v>
      </c>
      <c r="AX5" s="200" t="e">
        <f t="shared" ref="AX5:AX11" si="12">AVERAGE(B5:AK5)</f>
        <v>#DIV/0!</v>
      </c>
      <c r="AY5" s="159" t="e">
        <f t="shared" ref="AY5:AY10" si="13">MEDIAN(B5:AK5)</f>
        <v>#NUM!</v>
      </c>
      <c r="AZ5" s="159">
        <f t="shared" ref="AZ5:AZ11" si="14">MAX(B5:AK5)</f>
        <v>0</v>
      </c>
      <c r="BA5" s="201">
        <f t="shared" ref="BA5:BA11" si="15">MIN(B5:AK5)</f>
        <v>0</v>
      </c>
      <c r="BC5" s="97" t="s">
        <v>607</v>
      </c>
      <c r="BD5" s="356" t="str">
        <f t="shared" ref="BD5:BF11" si="16">_xlfn.CONCAT($A$1, " ", $BD$2, " ", $BD$3, " ",$BC5, " ", BD$4)</f>
        <v>Right Controller Jerk CHUM-RV-005 Total FingerFollow</v>
      </c>
      <c r="BE5" s="356" t="str">
        <f t="shared" si="16"/>
        <v>Right Controller Jerk CHUM-RV-005 Total FingerNose</v>
      </c>
      <c r="BF5" s="356" t="str">
        <f t="shared" si="16"/>
        <v>Right Controller Jerk CHUM-RV-005 Total EverydayTask</v>
      </c>
      <c r="BG5" s="356" t="str">
        <f t="shared" ref="BG5:BJ8" si="17">_xlfn.CONCAT($A$1, " ", $BD$2, " ", $BG$3, " ",$BC5, " ", BG$4)</f>
        <v>Right Controller Jerk CHUM-RV-006 Total FingerFollow</v>
      </c>
      <c r="BH5" s="356" t="str">
        <f t="shared" si="17"/>
        <v>Right Controller Jerk CHUM-RV-006 Total FingerNose</v>
      </c>
      <c r="BI5" s="356" t="str">
        <f t="shared" si="17"/>
        <v>Right Controller Jerk CHUM-RV-006 Total EverydayTask</v>
      </c>
      <c r="BJ5" s="356" t="str">
        <f t="shared" si="17"/>
        <v>Right Controller Jerk CHUM-RV-006 Total Pegboard</v>
      </c>
      <c r="BK5" s="356" t="str">
        <f t="shared" ref="BK5:BN11" si="18">_xlfn.CONCAT($A$1, " ", $BD$2, " ", $BK$3, " ",$BC5, " ", BK$4)</f>
        <v>Right Controller Jerk CHUM-RV-010 Total FingerFollow</v>
      </c>
      <c r="BL5" s="356" t="str">
        <f t="shared" si="18"/>
        <v>Right Controller Jerk CHUM-RV-010 Total FingerNose</v>
      </c>
      <c r="BM5" s="356" t="str">
        <f t="shared" si="18"/>
        <v>Right Controller Jerk CHUM-RV-010 Total EverydayTask</v>
      </c>
      <c r="BN5" s="356" t="str">
        <f t="shared" si="18"/>
        <v>Right Controller Jerk CHUM-RV-010 Total Pegboard</v>
      </c>
      <c r="BO5" s="356" t="str">
        <f t="shared" ref="BO5:BR11" si="19">_xlfn.CONCAT($A$1, " ", $BD$2, " ", $BO$3, " ",$BC5, " ", BO$4)</f>
        <v>Right Controller Jerk CHUM-RV-011 Total FingerFollow</v>
      </c>
      <c r="BP5" s="356" t="str">
        <f t="shared" si="19"/>
        <v>Right Controller Jerk CHUM-RV-011 Total FingerNose</v>
      </c>
      <c r="BQ5" s="356" t="str">
        <f t="shared" si="19"/>
        <v>Right Controller Jerk CHUM-RV-011 Total EverydayTask</v>
      </c>
      <c r="BR5" s="356" t="str">
        <f t="shared" si="19"/>
        <v>Right Controller Jerk CHUM-RV-011 Total Pegboard</v>
      </c>
      <c r="BS5" s="356" t="str">
        <f t="shared" ref="BS5:BV11" si="20">_xlfn.CONCAT($A$1, " ", $BD$2, " ", $BS$3, " ",$BC5, " ", BS$4)</f>
        <v>Right Controller Jerk CHUM-RV-012 Total FingerFollow</v>
      </c>
      <c r="BT5" s="356" t="str">
        <f t="shared" si="20"/>
        <v>Right Controller Jerk CHUM-RV-012 Total FingerNose</v>
      </c>
      <c r="BU5" s="356" t="str">
        <f t="shared" si="20"/>
        <v>Right Controller Jerk CHUM-RV-012 Total EverydayTask</v>
      </c>
      <c r="BV5" s="356" t="str">
        <f t="shared" si="20"/>
        <v>Right Controller Jerk CHUM-RV-012 Total Pegboard</v>
      </c>
      <c r="BW5" s="356" t="str">
        <f t="shared" ref="BW5:BZ11" si="21">_xlfn.CONCAT($A$1, " ", $BD$2, " ", $BW$3, " ",$BC5, " ", BW$4)</f>
        <v>Right Controller Jerk CHUM-RV-013 Total FingerFollow</v>
      </c>
      <c r="BX5" s="356" t="str">
        <f t="shared" si="21"/>
        <v>Right Controller Jerk CHUM-RV-013 Total FingerNose</v>
      </c>
      <c r="BY5" s="356" t="str">
        <f t="shared" si="21"/>
        <v>Right Controller Jerk CHUM-RV-013 Total EverydayTask</v>
      </c>
      <c r="BZ5" s="356" t="str">
        <f t="shared" si="21"/>
        <v>Right Controller Jerk CHUM-RV-013 Total Pegboard</v>
      </c>
      <c r="CA5" s="356" t="str">
        <f t="shared" ref="CA5:CD11" si="22">_xlfn.CONCAT($A$1, " ", $BD$2, " ", $CA$3, " ",$BC5, " ", CA$4)</f>
        <v>Right Controller Jerk CHUM-RV-018 Total FingerFollow</v>
      </c>
      <c r="CB5" s="356" t="str">
        <f t="shared" si="22"/>
        <v>Right Controller Jerk CHUM-RV-018 Total FingerNose</v>
      </c>
      <c r="CC5" s="356" t="str">
        <f t="shared" si="22"/>
        <v>Right Controller Jerk CHUM-RV-018 Total EverydayTask</v>
      </c>
      <c r="CD5" s="356" t="str">
        <f t="shared" si="22"/>
        <v>Right Controller Jerk CHUM-RV-018 Total Pegboard</v>
      </c>
      <c r="CE5" s="165" t="e">
        <f t="shared" ref="CE5:CE11" si="23">AVERAGE(BD5:CD5)</f>
        <v>#DIV/0!</v>
      </c>
      <c r="CF5" s="197" t="e">
        <f t="shared" ref="CF5:CF11" si="24">MEDIAN(BD5:CD5)</f>
        <v>#NUM!</v>
      </c>
      <c r="CG5" s="197">
        <f>MAX(BD5:CD5)</f>
        <v>0</v>
      </c>
      <c r="CH5" s="198">
        <f t="shared" ref="CH5:CH11" si="25">MIN(BD5:CD5)</f>
        <v>0</v>
      </c>
      <c r="CJ5" s="97" t="s">
        <v>607</v>
      </c>
      <c r="CK5" s="356" t="str">
        <f>_xlfn.CONCAT($CJ$1, " ", $CK$2, " ", $CK$3, " ",$CJ5, " ", CK$4)</f>
        <v>Left Controller Jerk CHUM-RV-003 Total FingerFollow</v>
      </c>
      <c r="CL5" s="356" t="str">
        <f t="shared" ref="CL5:CN11" si="26">_xlfn.CONCAT($CJ$1, " ", $CK$2, " ", $CK$3, " ",$CJ5, " ", CL$4)</f>
        <v>Left Controller Jerk CHUM-RV-003 Total FingerNose</v>
      </c>
      <c r="CM5" s="356" t="str">
        <f t="shared" si="26"/>
        <v>Left Controller Jerk CHUM-RV-003 Total EverydayTask</v>
      </c>
      <c r="CN5" s="356" t="str">
        <f>_xlfn.CONCAT($CJ$1, " ", $CK$2, " ", $CK$3, " ",$CJ5, " ", CN$4)</f>
        <v>Left Controller Jerk CHUM-RV-003 Total Pegboard</v>
      </c>
      <c r="CO5" s="356" t="str">
        <f>_xlfn.CONCAT($CJ$1, " ", $CK$2, " ", $CO$3, " ",$CJ5, " ", CO$4)</f>
        <v>Left Controller Jerk CHUM-RV-004 Total FingerFollow</v>
      </c>
      <c r="CP5" s="356" t="str">
        <f t="shared" ref="CP5:CR11" si="27">_xlfn.CONCAT($CJ$1, " ", $CK$2, " ", $CO$3, " ",$CJ5, " ", CP$4)</f>
        <v>Left Controller Jerk CHUM-RV-004 Total FingerNose</v>
      </c>
      <c r="CQ5" s="356" t="str">
        <f t="shared" si="27"/>
        <v>Left Controller Jerk CHUM-RV-004 Total EverydayTask</v>
      </c>
      <c r="CR5" s="356" t="str">
        <f t="shared" si="27"/>
        <v>Left Controller Jerk CHUM-RV-004 Total Pegboard</v>
      </c>
      <c r="CS5" s="356" t="str">
        <f>_xlfn.CONCAT($CJ$1, " ", $CK$2, " ", $CS$3, " ",$CJ5, " ", CS$4)</f>
        <v>Left Controller Jerk CHUM-RV-008 Total FingerFollow</v>
      </c>
      <c r="CT5" s="356" t="str">
        <f t="shared" ref="CT5:CV11" si="28">_xlfn.CONCAT($CJ$1, " ", $CK$2, " ", $CS$3, " ",$CJ5, " ", CT$4)</f>
        <v>Left Controller Jerk CHUM-RV-008 Total FingerNose</v>
      </c>
      <c r="CU5" s="356" t="str">
        <f t="shared" si="28"/>
        <v>Left Controller Jerk CHUM-RV-008 Total EverydayTask</v>
      </c>
      <c r="CV5" s="356" t="str">
        <f t="shared" si="28"/>
        <v>Left Controller Jerk CHUM-RV-008 Total Pegboard</v>
      </c>
      <c r="CW5" s="356" t="str">
        <f>_xlfn.CONCAT($CJ$1, " ", $CK$2, " ", $CW$3, " ",$CJ5, " ", CW$4)</f>
        <v>Left Controller Jerk CHUM-RV-009 Total FingerFollow</v>
      </c>
      <c r="CX5" s="356" t="str">
        <f t="shared" ref="CX5:CZ11" si="29">_xlfn.CONCAT($CJ$1, " ", $CK$2, " ", $CW$3, " ",$CJ5, " ", CX$4)</f>
        <v>Left Controller Jerk CHUM-RV-009 Total FingerNose</v>
      </c>
      <c r="CY5" s="356" t="str">
        <f t="shared" si="29"/>
        <v>Left Controller Jerk CHUM-RV-009 Total EverydayTask</v>
      </c>
      <c r="CZ5" s="356" t="str">
        <f t="shared" si="29"/>
        <v>Left Controller Jerk CHUM-RV-009 Total Pegboard</v>
      </c>
      <c r="DA5" s="356" t="str">
        <f>_xlfn.CONCAT($CJ$1, " ", $CK$2, " ", $DA$3, " ",$CJ5, " ", DA$4)</f>
        <v>Left Controller Jerk CHUM-RV-014 Total FingerFollow</v>
      </c>
      <c r="DB5" s="356" t="str">
        <f t="shared" ref="DB5:DD11" si="30">_xlfn.CONCAT($CJ$1, " ", $CK$2, " ", $DA$3, " ",$CJ5, " ", DB$4)</f>
        <v>Left Controller Jerk CHUM-RV-014 Total FingerNose</v>
      </c>
      <c r="DC5" s="356" t="str">
        <f t="shared" si="30"/>
        <v>Left Controller Jerk CHUM-RV-014 Total EverydayTask</v>
      </c>
      <c r="DD5" s="356" t="str">
        <f t="shared" si="30"/>
        <v>Left Controller Jerk CHUM-RV-014 Total Pegboard</v>
      </c>
      <c r="DE5" s="356" t="str">
        <f>_xlfn.CONCAT($CJ$1, " ", $CK$2, " ", $DE$3, " ",$CJ5, " ", DE$4)</f>
        <v>Left Controller Jerk CHUM-RV-015 Total FingerFollow</v>
      </c>
      <c r="DF5" s="356" t="str">
        <f t="shared" ref="DF5:DH11" si="31">_xlfn.CONCAT($CJ$1, " ", $CK$2, " ", $DE$3, " ",$CJ5, " ", DF$4)</f>
        <v>Left Controller Jerk CHUM-RV-015 Total FingerNose</v>
      </c>
      <c r="DG5" s="356" t="str">
        <f t="shared" si="31"/>
        <v>Left Controller Jerk CHUM-RV-015 Total EverydayTask</v>
      </c>
      <c r="DH5" s="356" t="str">
        <f t="shared" si="31"/>
        <v>Left Controller Jerk CHUM-RV-015 Total Pegboard</v>
      </c>
      <c r="DI5" s="356" t="str">
        <f>_xlfn.CONCAT($CJ$1, " ", $CK$2, " ", $DI$3, " ",$CJ5, " ", DI$4)</f>
        <v>Left Controller Jerk CHUM-RV-019 Total FingerFollow</v>
      </c>
      <c r="DJ5" s="356" t="str">
        <f t="shared" ref="DJ5:DL11" si="32">_xlfn.CONCAT($CJ$1, " ", $CK$2, " ", $DI$3, " ",$CJ5, " ", DJ$4)</f>
        <v>Left Controller Jerk CHUM-RV-019 Total FingerNose</v>
      </c>
      <c r="DK5" s="356" t="str">
        <f t="shared" si="32"/>
        <v>Left Controller Jerk CHUM-RV-019 Total EverydayTask</v>
      </c>
      <c r="DL5" s="356" t="str">
        <f t="shared" si="32"/>
        <v>Left Controller Jerk CHUM-RV-019 Total Pegboard</v>
      </c>
      <c r="DM5" s="356" t="str">
        <f>_xlfn.CONCAT($CJ$1, " ", $CK$2, " ", $DM$3, " ",$CJ5, " ", DM$4)</f>
        <v>Left Controller Jerk CHUM-RV-020 Total FingerFollow</v>
      </c>
      <c r="DN5" s="356" t="str">
        <f t="shared" ref="DN5:DP11" si="33">_xlfn.CONCAT($CJ$1, " ", $CK$2, " ", $DM$3, " ",$CJ5, " ", DN$4)</f>
        <v>Left Controller Jerk CHUM-RV-020 Total FingerNose</v>
      </c>
      <c r="DO5" s="356" t="str">
        <f t="shared" si="33"/>
        <v>Left Controller Jerk CHUM-RV-020 Total EverydayTask</v>
      </c>
      <c r="DP5" s="356" t="str">
        <f t="shared" si="33"/>
        <v>Left Controller Jerk CHUM-RV-020 Total Pegboard</v>
      </c>
      <c r="DQ5" s="356" t="str">
        <f>_xlfn.CONCAT($CJ$1, " ", $CK$2, " ", $DQ$3, " ",$CJ5, " ", DQ$4)</f>
        <v>Left Controller Jerk CHUM-RV-021 Total FingerFollow</v>
      </c>
      <c r="DR5" s="356" t="str">
        <f t="shared" ref="DR5:DT11" si="34">_xlfn.CONCAT($CJ$1, " ", $CK$2, " ", $DQ$3, " ",$CJ5, " ", DR$4)</f>
        <v>Left Controller Jerk CHUM-RV-021 Total FingerNose</v>
      </c>
      <c r="DS5" s="356" t="str">
        <f t="shared" si="34"/>
        <v>Left Controller Jerk CHUM-RV-021 Total EverydayTask</v>
      </c>
      <c r="DT5" s="356" t="str">
        <f t="shared" si="34"/>
        <v>Left Controller Jerk CHUM-RV-021 Total Pegboard</v>
      </c>
      <c r="DU5" s="356" t="str">
        <f>_xlfn.CONCAT($CJ$1, " ", $CK$2, " ", $DU$3, " ",$CJ5, " ", DU$4)</f>
        <v>Left Controller Jerk CHUM-RV-022 Total FingerFollow</v>
      </c>
      <c r="DV5" s="356" t="str">
        <f t="shared" ref="DV5:DX11" si="35">_xlfn.CONCAT($CJ$1, " ", $CK$2, " ", $DU$3, " ",$CJ5, " ", DV$4)</f>
        <v>Left Controller Jerk CHUM-RV-022 Total FingerNose</v>
      </c>
      <c r="DW5" s="356" t="str">
        <f t="shared" si="35"/>
        <v>Left Controller Jerk CHUM-RV-022 Total EverydayTask</v>
      </c>
      <c r="DX5" s="356" t="str">
        <f t="shared" si="35"/>
        <v>Left Controller Jerk CHUM-RV-022 Total Pegboard</v>
      </c>
      <c r="DY5" s="356" t="str">
        <f>_xlfn.CONCAT($CJ$1, " ", $CK$2, " ", $DY$3, " ",$CJ5, " ", DY$4)</f>
        <v>Left Controller Jerk CHUM-RV-023 Total FingerFollow</v>
      </c>
      <c r="DZ5" s="356" t="str">
        <f>_xlfn.CONCAT($CJ$1, " ", $CK$2, " ", $DY$3, " ",$CJ5, " ", DZ$4)</f>
        <v>Left Controller Jerk CHUM-RV-023 Total FingerNose</v>
      </c>
      <c r="EA5" s="356" t="str">
        <f t="shared" ref="DZ5:EB11" si="36">_xlfn.CONCAT($CJ$1, " ", $CK$2, " ", $DY$3, " ",$CJ5, " ", EA$4)</f>
        <v>Left Controller Jerk CHUM-RV-023 Total EverydayTask</v>
      </c>
      <c r="EB5" s="356" t="str">
        <f t="shared" si="36"/>
        <v>Left Controller Jerk CHUM-RV-023 Total Pegboard</v>
      </c>
      <c r="EC5" s="356" t="str">
        <f>_xlfn.CONCAT($CJ$1, " ", $CK$2, " ", $EC$3, " ",$CJ5, " ", EC$4)</f>
        <v>Left Controller Jerk CHUM-RV-024 Total FingerFollow</v>
      </c>
      <c r="ED5" s="356" t="str">
        <f t="shared" ref="ED5:EF11" si="37">_xlfn.CONCAT($CJ$1, " ", $CK$2, " ", $EC$3, " ",$CJ5, " ", ED$4)</f>
        <v>Left Controller Jerk CHUM-RV-024 Total FingerNose</v>
      </c>
      <c r="EE5" s="356" t="str">
        <f t="shared" si="37"/>
        <v>Left Controller Jerk CHUM-RV-024 Total EverydayTask</v>
      </c>
      <c r="EF5" s="356" t="str">
        <f t="shared" si="37"/>
        <v>Left Controller Jerk CHUM-RV-024 Total Pegboard</v>
      </c>
      <c r="EG5" s="200" t="e">
        <f t="shared" ref="EG5:EG11" si="38">AVERAGE(CK5:DT5)</f>
        <v>#DIV/0!</v>
      </c>
      <c r="EH5" s="159" t="e">
        <f t="shared" ref="EH5:EH10" si="39">MEDIAN(CK5:DT5)</f>
        <v>#NUM!</v>
      </c>
      <c r="EI5" s="159">
        <f t="shared" ref="EI5:EI11" si="40">MAX(CK5:DT5)</f>
        <v>0</v>
      </c>
      <c r="EJ5" s="201">
        <f t="shared" ref="EJ5:EJ11" si="41">MIN(CK5:DT5)</f>
        <v>0</v>
      </c>
      <c r="EL5" s="97" t="s">
        <v>607</v>
      </c>
      <c r="EM5" s="356" t="str">
        <f t="shared" ref="EM5:EO7" si="42">_xlfn.CONCAT($CJ$1, " ", $EM$2, " ", $EM$3, " ",$EL5, " ", EM$4)</f>
        <v>Left Controller Jerk CHUM-RV-005 Total FingerFollow</v>
      </c>
      <c r="EN5" s="356" t="str">
        <f t="shared" si="42"/>
        <v>Left Controller Jerk CHUM-RV-005 Total FingerNose</v>
      </c>
      <c r="EO5" s="356" t="str">
        <f t="shared" si="42"/>
        <v>Left Controller Jerk CHUM-RV-005 Total EverydayTask</v>
      </c>
      <c r="EP5" s="356" t="str">
        <f t="shared" ref="EP5:ES7" si="43">_xlfn.CONCAT($CJ$1, " ", $EM$2, " ", $EP$3, " ",$EL5, " ", EP$4)</f>
        <v>Left Controller Jerk CHUM-RV-006 Total FingerFollow</v>
      </c>
      <c r="EQ5" s="356" t="str">
        <f t="shared" si="43"/>
        <v>Left Controller Jerk CHUM-RV-006 Total FingerNose</v>
      </c>
      <c r="ER5" s="356" t="str">
        <f t="shared" si="43"/>
        <v>Left Controller Jerk CHUM-RV-006 Total EverydayTask</v>
      </c>
      <c r="ES5" s="356" t="str">
        <f t="shared" si="43"/>
        <v>Left Controller Jerk CHUM-RV-006 Total Pegboard</v>
      </c>
      <c r="ET5" s="356" t="str">
        <f t="shared" ref="ET5:EW11" si="44">_xlfn.CONCAT($CJ$1, " ", $EM$2, " ", $ET$3, " ",$EL5, " ", ET$4)</f>
        <v>Left Controller Jerk CHUM-RV-010 Total FingerFollow</v>
      </c>
      <c r="EU5" s="356" t="str">
        <f t="shared" si="44"/>
        <v>Left Controller Jerk CHUM-RV-010 Total FingerNose</v>
      </c>
      <c r="EV5" s="356" t="str">
        <f t="shared" si="44"/>
        <v>Left Controller Jerk CHUM-RV-010 Total EverydayTask</v>
      </c>
      <c r="EW5" s="356" t="str">
        <f t="shared" si="44"/>
        <v>Left Controller Jerk CHUM-RV-010 Total Pegboard</v>
      </c>
      <c r="EX5" s="356" t="str">
        <f t="shared" ref="EX5:FA11" si="45">_xlfn.CONCAT($CJ$1, " ", $EM$2, " ", $EX$3, " ",$EL5, " ", EX$4)</f>
        <v>Left Controller Jerk CHUM-RV-011 Total FingerFollow</v>
      </c>
      <c r="EY5" s="356" t="str">
        <f t="shared" si="45"/>
        <v>Left Controller Jerk CHUM-RV-011 Total FingerNose</v>
      </c>
      <c r="EZ5" s="356" t="str">
        <f t="shared" si="45"/>
        <v>Left Controller Jerk CHUM-RV-011 Total EverydayTask</v>
      </c>
      <c r="FA5" s="356" t="str">
        <f t="shared" si="45"/>
        <v>Left Controller Jerk CHUM-RV-011 Total Pegboard</v>
      </c>
      <c r="FB5" s="356" t="str">
        <f t="shared" ref="FB5:FE11" si="46">_xlfn.CONCAT($CJ$1, " ", $EM$2, " ", $FB$3, " ",$EL5, " ", FB$4)</f>
        <v>Left Controller Jerk CHUM-RV-012 Total FingerFollow</v>
      </c>
      <c r="FC5" s="356" t="str">
        <f t="shared" si="46"/>
        <v>Left Controller Jerk CHUM-RV-012 Total FingerNose</v>
      </c>
      <c r="FD5" s="356" t="str">
        <f t="shared" si="46"/>
        <v>Left Controller Jerk CHUM-RV-012 Total EverydayTask</v>
      </c>
      <c r="FE5" s="356" t="str">
        <f t="shared" si="46"/>
        <v>Left Controller Jerk CHUM-RV-012 Total Pegboard</v>
      </c>
      <c r="FF5" s="356" t="str">
        <f t="shared" ref="FF5:FI11" si="47">_xlfn.CONCAT($CJ$1, " ", $EM$2, " ", $FF$3, " ",$EL5, " ", FF$4)</f>
        <v>Left Controller Jerk CHUM-RV-013 Total FingerFollow</v>
      </c>
      <c r="FG5" s="356" t="str">
        <f t="shared" si="47"/>
        <v>Left Controller Jerk CHUM-RV-013 Total FingerNose</v>
      </c>
      <c r="FH5" s="356" t="str">
        <f t="shared" si="47"/>
        <v>Left Controller Jerk CHUM-RV-013 Total EverydayTask</v>
      </c>
      <c r="FI5" s="356" t="str">
        <f t="shared" si="47"/>
        <v>Left Controller Jerk CHUM-RV-013 Total Pegboard</v>
      </c>
      <c r="FJ5" s="356" t="str">
        <f t="shared" ref="FJ5:FM11" si="48">_xlfn.CONCAT($CJ$1, " ", $EM$2, " ", $FJ$3, " ",$EL5, " ", FJ$4)</f>
        <v>Left Controller Jerk CHUM-RV-018 Total FingerFollow</v>
      </c>
      <c r="FK5" s="356" t="str">
        <f t="shared" si="48"/>
        <v>Left Controller Jerk CHUM-RV-018 Total FingerNose</v>
      </c>
      <c r="FL5" s="356" t="str">
        <f t="shared" si="48"/>
        <v>Left Controller Jerk CHUM-RV-018 Total EverydayTask</v>
      </c>
      <c r="FM5" s="356" t="str">
        <f t="shared" si="48"/>
        <v>Left Controller Jerk CHUM-RV-018 Total Pegboard</v>
      </c>
      <c r="FN5" s="165" t="e">
        <f t="shared" ref="FN5:FN11" si="49">AVERAGE(EM5:FM5)</f>
        <v>#DIV/0!</v>
      </c>
      <c r="FO5" s="197" t="e">
        <f t="shared" ref="FO5:FO11" si="50">MEDIAN(EM5:FM5)</f>
        <v>#NUM!</v>
      </c>
      <c r="FP5" s="197">
        <f t="shared" ref="FP5:FP11" si="51">MAX(EM5:FM5)</f>
        <v>0</v>
      </c>
      <c r="FQ5" s="198">
        <f t="shared" ref="FQ5:FQ11" si="52">MIN(EM5:FM5)</f>
        <v>0</v>
      </c>
      <c r="FS5" s="97" t="s">
        <v>607</v>
      </c>
      <c r="FT5" s="356" t="str">
        <f t="shared" ref="FT5:FW8" si="53">_xlfn.CONCAT($FS$1, " ", $FT$2, " ", $FT$3, " ",$FS5, " ", FT$4)</f>
        <v>Right Controller Speed CHUM-RV-003 Total FingerFollow</v>
      </c>
      <c r="FU5" s="356" t="str">
        <f t="shared" si="53"/>
        <v>Right Controller Speed CHUM-RV-003 Total FingerNose</v>
      </c>
      <c r="FV5" s="356" t="str">
        <f t="shared" si="53"/>
        <v>Right Controller Speed CHUM-RV-003 Total EverydayTask</v>
      </c>
      <c r="FW5" s="356" t="str">
        <f t="shared" si="53"/>
        <v>Right Controller Speed CHUM-RV-003 Total Pegboard</v>
      </c>
      <c r="FX5" s="356" t="str">
        <f>_xlfn.CONCAT($FS$1, " ", $FT$2, " ", $FX$3, " ",$FS5, " ", FX$4)</f>
        <v>Right Controller Speed CHUM-RV-004 Total FingerFollow</v>
      </c>
      <c r="FY5" s="356" t="str">
        <f t="shared" ref="FY5:GA5" si="54">_xlfn.CONCAT($FS$1, " ", $FT$2, " ", $FX$3, " ",$FS5, " ", FY$4)</f>
        <v>Right Controller Speed CHUM-RV-004 Total FingerNose</v>
      </c>
      <c r="FZ5" s="356" t="str">
        <f t="shared" si="54"/>
        <v>Right Controller Speed CHUM-RV-004 Total EverydayTask</v>
      </c>
      <c r="GA5" s="356" t="str">
        <f t="shared" si="54"/>
        <v>Right Controller Speed CHUM-RV-004 Total Pegboard</v>
      </c>
      <c r="GB5" s="356" t="str">
        <f t="shared" ref="GB5:GE8" si="55">_xlfn.CONCAT($FS$1, " ", $FT$2, " ", $GB$3, " ",$FS5, " ", GB$4)</f>
        <v>Right Controller Speed CHUM-RV-008 Total FingerFollow</v>
      </c>
      <c r="GC5" s="356" t="str">
        <f t="shared" si="55"/>
        <v>Right Controller Speed CHUM-RV-008 Total FingerNose</v>
      </c>
      <c r="GD5" s="356" t="str">
        <f t="shared" si="55"/>
        <v>Right Controller Speed CHUM-RV-008 Total EverydayTask</v>
      </c>
      <c r="GE5" s="356" t="str">
        <f t="shared" si="55"/>
        <v>Right Controller Speed CHUM-RV-008 Total Pegboard</v>
      </c>
      <c r="GF5" s="356" t="str">
        <f>_xlfn.CONCAT($FS$1, " ", $FT$2, " ", $GF$3, " ",$FS5, " ", GF$4)</f>
        <v>Right Controller Speed CHUM-RV-009 Total FingerFollow</v>
      </c>
      <c r="GG5" s="356" t="str">
        <f t="shared" ref="GG5:GI5" si="56">_xlfn.CONCAT($FS$1, " ", $FT$2, " ", $GF$3, " ",$FS5, " ", GG$4)</f>
        <v>Right Controller Speed CHUM-RV-009 Total FingerNose</v>
      </c>
      <c r="GH5" s="356" t="str">
        <f t="shared" si="56"/>
        <v>Right Controller Speed CHUM-RV-009 Total EverydayTask</v>
      </c>
      <c r="GI5" s="356" t="str">
        <f t="shared" si="56"/>
        <v>Right Controller Speed CHUM-RV-009 Total Pegboard</v>
      </c>
      <c r="GJ5" s="356" t="str">
        <f>_xlfn.CONCAT($FS$1, " ", $FT$2, " ", $GJ$3, " ",$FS5, " ", GJ$4)</f>
        <v>Right Controller Speed CHUM-RV-014 Total FingerFollow</v>
      </c>
      <c r="GK5" s="356" t="str">
        <f t="shared" ref="GK5:GM8" si="57">_xlfn.CONCAT($FS$1, " ", $FT$2, " ", $GJ$3, " ",$FS5, " ", GK$4)</f>
        <v>Right Controller Speed CHUM-RV-014 Total FingerNose</v>
      </c>
      <c r="GL5" s="356" t="str">
        <f t="shared" si="57"/>
        <v>Right Controller Speed CHUM-RV-014 Total EverydayTask</v>
      </c>
      <c r="GM5" s="356" t="str">
        <f t="shared" si="57"/>
        <v>Right Controller Speed CHUM-RV-014 Total Pegboard</v>
      </c>
      <c r="GN5" s="356" t="str">
        <f>_xlfn.CONCAT($FS$1, " ", $FT$2, " ", $GN$3, " ",$FS5, " ", GN$4)</f>
        <v>Right Controller Speed CHUM-RV-015 Total FingerFollow</v>
      </c>
      <c r="GO5" s="356" t="str">
        <f t="shared" ref="GO5:GP5" si="58">_xlfn.CONCAT($FS$1, " ", $FT$2, " ", $GN$3, " ",$FS5, " ", GO$4)</f>
        <v>Right Controller Speed CHUM-RV-015 Total FingerNose</v>
      </c>
      <c r="GP5" s="356" t="str">
        <f t="shared" si="58"/>
        <v>Right Controller Speed CHUM-RV-015 Total EverydayTask</v>
      </c>
      <c r="GQ5" s="356" t="str">
        <f>_xlfn.CONCAT($FS$1, " ", $FT$2, " ", $GN$3, " ",$FS5, " ", GQ$4)</f>
        <v>Right Controller Speed CHUM-RV-015 Total Pegboard</v>
      </c>
      <c r="GR5" s="356" t="str">
        <f>_xlfn.CONCAT($FS$1, " ", $FT$2, " ", $GR$3, " ",$FS5, " ", GR$4)</f>
        <v>Right Controller Speed CHUM-RV-019 Total FingerFollow</v>
      </c>
      <c r="GS5" s="356" t="str">
        <f t="shared" ref="GS5:GU8" si="59">_xlfn.CONCAT($FS$1, " ", $FT$2, " ", $GR$3, " ",$FS5, " ", GS$4)</f>
        <v>Right Controller Speed CHUM-RV-019 Total FingerNose</v>
      </c>
      <c r="GT5" s="356" t="str">
        <f t="shared" si="59"/>
        <v>Right Controller Speed CHUM-RV-019 Total EverydayTask</v>
      </c>
      <c r="GU5" s="356" t="str">
        <f t="shared" si="59"/>
        <v>Right Controller Speed CHUM-RV-019 Total Pegboard</v>
      </c>
      <c r="GV5" s="356" t="str">
        <f>_xlfn.CONCAT($FS$1, " ", $FT$2, " ", $GV$3, " ",$FS5, " ", GV$4)</f>
        <v>Right Controller Speed CHUM-RV-020 Total FingerFollow</v>
      </c>
      <c r="GW5" s="356" t="str">
        <f t="shared" ref="GW5:GY5" si="60">_xlfn.CONCAT($FS$1, " ", $FT$2, " ", $GV$3, " ",$FS5, " ", GW$4)</f>
        <v>Right Controller Speed CHUM-RV-020 Total FingerNose</v>
      </c>
      <c r="GX5" s="356" t="str">
        <f t="shared" si="60"/>
        <v>Right Controller Speed CHUM-RV-020 Total EverydayTask</v>
      </c>
      <c r="GY5" s="356" t="str">
        <f t="shared" si="60"/>
        <v>Right Controller Speed CHUM-RV-020 Total Pegboard</v>
      </c>
      <c r="GZ5" s="356" t="str">
        <f>_xlfn.CONCAT($FS$1, " ", $FT$2, " ", $GZ$3, " ",$FS5, " ", GZ$4)</f>
        <v>Right Controller Speed CHUM-RV-021 Total FingerFollow</v>
      </c>
      <c r="HA5" s="356" t="str">
        <f t="shared" ref="HA5:HC8" si="61">_xlfn.CONCAT($FS$1, " ", $FT$2, " ", $GZ$3, " ",$FS5, " ", HA$4)</f>
        <v>Right Controller Speed CHUM-RV-021 Total FingerNose</v>
      </c>
      <c r="HB5" s="356" t="str">
        <f t="shared" si="61"/>
        <v>Right Controller Speed CHUM-RV-021 Total EverydayTask</v>
      </c>
      <c r="HC5" s="356" t="str">
        <f t="shared" si="61"/>
        <v>Right Controller Speed CHUM-RV-021 Total Pegboard</v>
      </c>
      <c r="HD5" s="356" t="str">
        <f>_xlfn.CONCAT($FS$1, " ", $FT$2, " ", $HD$3, " ",$FS5, " ", HD$4)</f>
        <v>Right Controller Speed CHUM-RV-022 Total FingerFollow</v>
      </c>
      <c r="HE5" s="356" t="str">
        <f t="shared" ref="HE5:HG8" si="62">_xlfn.CONCAT($FS$1, " ", $FT$2, " ", $HD$3, " ",$FS5, " ", HE$4)</f>
        <v>Right Controller Speed CHUM-RV-022 Total FingerNose</v>
      </c>
      <c r="HF5" s="356" t="str">
        <f t="shared" si="62"/>
        <v>Right Controller Speed CHUM-RV-022 Total EverydayTask</v>
      </c>
      <c r="HG5" s="356" t="str">
        <f t="shared" si="62"/>
        <v>Right Controller Speed CHUM-RV-022 Total Pegboard</v>
      </c>
      <c r="HH5" s="356" t="str">
        <f>_xlfn.CONCAT($FS$1, " ", $FT$2, " ", $HH$3, " ",$FS5, " ", HH$4)</f>
        <v>Right Controller Speed CHUM-RV-023 Total FingerFollow</v>
      </c>
      <c r="HI5" s="356" t="str">
        <f t="shared" ref="HI5:HK8" si="63">_xlfn.CONCAT($FS$1, " ", $FT$2, " ", $HH$3, " ",$FS5, " ", HI$4)</f>
        <v>Right Controller Speed CHUM-RV-023 Total FingerNose</v>
      </c>
      <c r="HJ5" s="356" t="str">
        <f t="shared" si="63"/>
        <v>Right Controller Speed CHUM-RV-023 Total EverydayTask</v>
      </c>
      <c r="HK5" s="356" t="str">
        <f>_xlfn.CONCAT($FS$1, " ", $FT$2, " ", $HH$3, " ",$FS5, " ", HK$4)</f>
        <v>Right Controller Speed CHUM-RV-023 Total Pegboard</v>
      </c>
      <c r="HL5" s="356" t="str">
        <f>_xlfn.CONCAT($FS$1, " ", $FT$2, " ", $HL$3, " ",$FS5, " ", HL$4)</f>
        <v>Right Controller Speed CHUM-RV-024 Total FingerFollow</v>
      </c>
      <c r="HM5" s="356" t="str">
        <f>_xlfn.CONCAT($FS$1, " ", $FT$2, " ", $HL$3, " ",$FS5, " ", HM$4)</f>
        <v>Right Controller Speed CHUM-RV-024 Total FingerNose</v>
      </c>
      <c r="HN5" s="356" t="str">
        <f t="shared" ref="HN5:HO8" si="64">_xlfn.CONCAT($FS$1, " ", $FT$2, " ", $HL$3, " ",$FS5, " ", HN$4)</f>
        <v>Right Controller Speed CHUM-RV-024 Total EverydayTask</v>
      </c>
      <c r="HO5" s="356" t="str">
        <f t="shared" si="64"/>
        <v>Right Controller Speed CHUM-RV-024 Total Pegboard</v>
      </c>
      <c r="HP5" s="200" t="e">
        <f>AVERAGE(FT5:HC5)</f>
        <v>#DIV/0!</v>
      </c>
      <c r="HQ5" s="159" t="e">
        <f>MEDIAN(FT5:HC5)</f>
        <v>#NUM!</v>
      </c>
      <c r="HR5" s="159">
        <f>MAX(FT5:HC5)</f>
        <v>0</v>
      </c>
      <c r="HS5" s="201">
        <f>MIN(FT5:HC5)</f>
        <v>0</v>
      </c>
      <c r="HU5" s="97" t="s">
        <v>607</v>
      </c>
      <c r="HV5" s="356" t="str">
        <f t="shared" ref="HV5:HX8" si="65">_xlfn.CONCAT($FS$1, " ", $HV$2, " ", $HV$3, " ",$HU5, " ", HV$4)</f>
        <v>Right Controller Speed CHUM-RV-005 Total FingerFollow</v>
      </c>
      <c r="HW5" s="356" t="str">
        <f t="shared" si="65"/>
        <v>Right Controller Speed CHUM-RV-005 Total FingerNose</v>
      </c>
      <c r="HX5" s="356" t="str">
        <f t="shared" si="65"/>
        <v>Right Controller Speed CHUM-RV-005 Total EverydayTask</v>
      </c>
      <c r="HY5" s="356" t="str">
        <f t="shared" ref="HY5:IB8" si="66">_xlfn.CONCAT($FS$1, " ", $HV$2, " ", $HY$3, " ",$HU5, " ", HY$4)</f>
        <v>Right Controller Speed CHUM-RV-006 Total FingerFollow</v>
      </c>
      <c r="HZ5" s="356" t="str">
        <f t="shared" si="66"/>
        <v>Right Controller Speed CHUM-RV-006 Total FingerNose</v>
      </c>
      <c r="IA5" s="356" t="str">
        <f t="shared" si="66"/>
        <v>Right Controller Speed CHUM-RV-006 Total EverydayTask</v>
      </c>
      <c r="IB5" s="356" t="str">
        <f t="shared" si="66"/>
        <v>Right Controller Speed CHUM-RV-006 Total Pegboard</v>
      </c>
      <c r="IC5" s="356" t="str">
        <f t="shared" ref="IC5:IF8" si="67">_xlfn.CONCAT($FS$1, " ", $HV$2, " ", $IC$3, " ",$HU5, " ", IC$4)</f>
        <v>Right Controller Speed CHUM-RV-010 Total FingerFollow</v>
      </c>
      <c r="ID5" s="356" t="str">
        <f t="shared" si="67"/>
        <v>Right Controller Speed CHUM-RV-010 Total FingerNose</v>
      </c>
      <c r="IE5" s="356" t="str">
        <f t="shared" si="67"/>
        <v>Right Controller Speed CHUM-RV-010 Total EverydayTask</v>
      </c>
      <c r="IF5" s="356" t="str">
        <f t="shared" si="67"/>
        <v>Right Controller Speed CHUM-RV-010 Total Pegboard</v>
      </c>
      <c r="IG5" s="356" t="str">
        <f t="shared" ref="IG5:IJ8" si="68">_xlfn.CONCAT($FS$1, " ", $HV$2, " ", $IG$3, " ",$HU5, " ", IG$4)</f>
        <v>Right Controller Speed CHUM-RV-011 Total FingerFollow</v>
      </c>
      <c r="IH5" s="356" t="str">
        <f t="shared" si="68"/>
        <v>Right Controller Speed CHUM-RV-011 Total FingerNose</v>
      </c>
      <c r="II5" s="356" t="str">
        <f t="shared" si="68"/>
        <v>Right Controller Speed CHUM-RV-011 Total EverydayTask</v>
      </c>
      <c r="IJ5" s="356" t="str">
        <f t="shared" si="68"/>
        <v>Right Controller Speed CHUM-RV-011 Total Pegboard</v>
      </c>
      <c r="IK5" s="356" t="str">
        <f t="shared" ref="IK5:IN8" si="69">_xlfn.CONCAT($FS$1, " ", $HV$2, " ", $IK$3, " ",$HU5, " ", IK$4)</f>
        <v>Right Controller Speed CHUM-RV-012 Total FingerFollow</v>
      </c>
      <c r="IL5" s="356" t="str">
        <f t="shared" si="69"/>
        <v>Right Controller Speed CHUM-RV-012 Total FingerNose</v>
      </c>
      <c r="IM5" s="356" t="str">
        <f t="shared" si="69"/>
        <v>Right Controller Speed CHUM-RV-012 Total EverydayTask</v>
      </c>
      <c r="IN5" s="356" t="str">
        <f t="shared" si="69"/>
        <v>Right Controller Speed CHUM-RV-012 Total Pegboard</v>
      </c>
      <c r="IO5" s="356" t="str">
        <f t="shared" ref="IO5:IR8" si="70">_xlfn.CONCAT($FS$1, " ", $HV$2, " ", $IO$3, " ",$HU5, " ", IO$4)</f>
        <v>Right Controller Speed CHUM-RV-013 Total FingerFollow</v>
      </c>
      <c r="IP5" s="356" t="str">
        <f t="shared" si="70"/>
        <v>Right Controller Speed CHUM-RV-013 Total FingerNose</v>
      </c>
      <c r="IQ5" s="356" t="str">
        <f t="shared" si="70"/>
        <v>Right Controller Speed CHUM-RV-013 Total EverydayTask</v>
      </c>
      <c r="IR5" s="356" t="str">
        <f t="shared" si="70"/>
        <v>Right Controller Speed CHUM-RV-013 Total Pegboard</v>
      </c>
      <c r="IS5" s="356" t="str">
        <f t="shared" ref="IS5:IV8" si="71">_xlfn.CONCAT($FS$1, " ", $HV$2, " ", $IS$3, " ",$HU5, " ", IS$4)</f>
        <v>Right Controller Speed CHUM-RV-018 Total FingerFollow</v>
      </c>
      <c r="IT5" s="356" t="str">
        <f t="shared" si="71"/>
        <v>Right Controller Speed CHUM-RV-018 Total FingerNose</v>
      </c>
      <c r="IU5" s="356" t="str">
        <f t="shared" si="71"/>
        <v>Right Controller Speed CHUM-RV-018 Total EverydayTask</v>
      </c>
      <c r="IV5" s="356" t="str">
        <f t="shared" si="71"/>
        <v>Right Controller Speed CHUM-RV-018 Total Pegboard</v>
      </c>
      <c r="IW5" s="165" t="e">
        <f>AVERAGE(HV5:IV5)</f>
        <v>#DIV/0!</v>
      </c>
      <c r="IX5" s="197" t="e">
        <f>MEDIAN(HV5:IV5)</f>
        <v>#NUM!</v>
      </c>
      <c r="IY5" s="197">
        <f>MAX(HV5:IV5)</f>
        <v>0</v>
      </c>
      <c r="IZ5" s="198">
        <f>MIN(HV5:IV5)</f>
        <v>0</v>
      </c>
      <c r="JB5" s="97" t="s">
        <v>607</v>
      </c>
      <c r="JC5" s="356" t="str">
        <f>_xlfn.CONCAT($JB$1, " ", $JC$2, " ", $JC$3, " ",$JB5, " ", JC$4)</f>
        <v>Left Controller Speed CHUM-RV-003 Total FingerFollow</v>
      </c>
      <c r="JD5" s="356" t="str">
        <f t="shared" ref="JD5:JF5" si="72">_xlfn.CONCAT($JB$1, " ", $JC$2, " ", $JC$3, " ",$JB5, " ", JD$4)</f>
        <v>Left Controller Speed CHUM-RV-003 Total FingerNose</v>
      </c>
      <c r="JE5" s="356" t="str">
        <f t="shared" si="72"/>
        <v>Left Controller Speed CHUM-RV-003 Total EverydayTask</v>
      </c>
      <c r="JF5" s="356" t="str">
        <f t="shared" si="72"/>
        <v>Left Controller Speed CHUM-RV-003 Total Pegboard</v>
      </c>
      <c r="JG5" s="356" t="str">
        <f>_xlfn.CONCAT($JB$1, " ", $JC$2, " ", $JG$3, " ",$JB5, " ", JG$4)</f>
        <v>Left Controller Speed CHUM-RV-004 Total FingerFollow</v>
      </c>
      <c r="JH5" s="356" t="str">
        <f t="shared" ref="JH5:JJ8" si="73">_xlfn.CONCAT($JB$1, " ", $JC$2, " ", $JG$3, " ",$JB5, " ", JH$4)</f>
        <v>Left Controller Speed CHUM-RV-004 Total FingerNose</v>
      </c>
      <c r="JI5" s="356" t="str">
        <f t="shared" si="73"/>
        <v>Left Controller Speed CHUM-RV-004 Total EverydayTask</v>
      </c>
      <c r="JJ5" s="356" t="str">
        <f t="shared" si="73"/>
        <v>Left Controller Speed CHUM-RV-004 Total Pegboard</v>
      </c>
      <c r="JK5" s="356" t="str">
        <f>_xlfn.CONCAT($JB$1, " ", $JC$2, " ", $JK$3, " ",$JB5, " ", JK$4)</f>
        <v>Left Controller Speed CHUM-RV-008 Total FingerFollow</v>
      </c>
      <c r="JL5" s="356" t="str">
        <f t="shared" ref="JL5:JN8" si="74">_xlfn.CONCAT($JB$1, " ", $JC$2, " ", $JK$3, " ",$JB5, " ", JL$4)</f>
        <v>Left Controller Speed CHUM-RV-008 Total FingerNose</v>
      </c>
      <c r="JM5" s="356" t="str">
        <f t="shared" si="74"/>
        <v>Left Controller Speed CHUM-RV-008 Total EverydayTask</v>
      </c>
      <c r="JN5" s="356" t="str">
        <f t="shared" si="74"/>
        <v>Left Controller Speed CHUM-RV-008 Total Pegboard</v>
      </c>
      <c r="JO5" s="356" t="str">
        <f>_xlfn.CONCAT($JB$1, " ", $JC$2, " ", $JO$3, " ",$JB5, " ", JO$4)</f>
        <v>Left Controller Speed CHUM-RV-009 Total FingerFollow</v>
      </c>
      <c r="JP5" s="356" t="str">
        <f t="shared" ref="JP5:JR8" si="75">_xlfn.CONCAT($JB$1, " ", $JC$2, " ", $JO$3, " ",$JB5, " ", JP$4)</f>
        <v>Left Controller Speed CHUM-RV-009 Total FingerNose</v>
      </c>
      <c r="JQ5" s="356" t="str">
        <f t="shared" si="75"/>
        <v>Left Controller Speed CHUM-RV-009 Total EverydayTask</v>
      </c>
      <c r="JR5" s="356" t="str">
        <f t="shared" si="75"/>
        <v>Left Controller Speed CHUM-RV-009 Total Pegboard</v>
      </c>
      <c r="JS5" s="356" t="str">
        <f>_xlfn.CONCAT($JB$1, " ", $JC$2, " ", $JS$3, " ",$JB5, " ", JS$4)</f>
        <v>Left Controller Speed CHUM-RV-014 Total FingerFollow</v>
      </c>
      <c r="JT5" s="356" t="str">
        <f t="shared" ref="JT5:JV8" si="76">_xlfn.CONCAT($JB$1, " ", $JC$2, " ", $JS$3, " ",$JB5, " ", JT$4)</f>
        <v>Left Controller Speed CHUM-RV-014 Total FingerNose</v>
      </c>
      <c r="JU5" s="356" t="str">
        <f t="shared" si="76"/>
        <v>Left Controller Speed CHUM-RV-014 Total EverydayTask</v>
      </c>
      <c r="JV5" s="356" t="str">
        <f t="shared" si="76"/>
        <v>Left Controller Speed CHUM-RV-014 Total Pegboard</v>
      </c>
      <c r="JW5" s="356" t="str">
        <f>_xlfn.CONCAT($JB$1, " ", $JC$2, " ", $JW$3, " ",$JB5, " ", JW$4)</f>
        <v>Left Controller Speed CHUM-RV-015 Total FingerFollow</v>
      </c>
      <c r="JX5" s="356" t="str">
        <f t="shared" ref="JX5:JZ8" si="77">_xlfn.CONCAT($JB$1, " ", $JC$2, " ", $JW$3, " ",$JB5, " ", JX$4)</f>
        <v>Left Controller Speed CHUM-RV-015 Total FingerNose</v>
      </c>
      <c r="JY5" s="356" t="str">
        <f t="shared" si="77"/>
        <v>Left Controller Speed CHUM-RV-015 Total EverydayTask</v>
      </c>
      <c r="JZ5" s="356" t="str">
        <f t="shared" si="77"/>
        <v>Left Controller Speed CHUM-RV-015 Total Pegboard</v>
      </c>
      <c r="KA5" s="356" t="str">
        <f>_xlfn.CONCAT($JB$1, " ", $JC$2, " ", $KA$3, " ",$JB5, " ", KA$4)</f>
        <v>Left Controller Speed CHUM-RV-019 Total FingerFollow</v>
      </c>
      <c r="KB5" s="356" t="str">
        <f t="shared" ref="KB5:KD8" si="78">_xlfn.CONCAT($JB$1, " ", $JC$2, " ", $KA$3, " ",$JB5, " ", KB$4)</f>
        <v>Left Controller Speed CHUM-RV-019 Total FingerNose</v>
      </c>
      <c r="KC5" s="356" t="str">
        <f t="shared" si="78"/>
        <v>Left Controller Speed CHUM-RV-019 Total EverydayTask</v>
      </c>
      <c r="KD5" s="356" t="str">
        <f t="shared" si="78"/>
        <v>Left Controller Speed CHUM-RV-019 Total Pegboard</v>
      </c>
      <c r="KE5" s="356" t="str">
        <f>_xlfn.CONCAT($JB$1, " ", $JC$2, " ", $KE$3, " ",$JB5, " ", KE$4)</f>
        <v>Left Controller Speed CHUM-RV-020 Total FingerFollow</v>
      </c>
      <c r="KF5" s="356" t="str">
        <f t="shared" ref="KF5:KH8" si="79">_xlfn.CONCAT($JB$1, " ", $JC$2, " ", $KE$3, " ",$JB5, " ", KF$4)</f>
        <v>Left Controller Speed CHUM-RV-020 Total FingerNose</v>
      </c>
      <c r="KG5" s="356" t="str">
        <f t="shared" si="79"/>
        <v>Left Controller Speed CHUM-RV-020 Total EverydayTask</v>
      </c>
      <c r="KH5" s="356" t="str">
        <f t="shared" si="79"/>
        <v>Left Controller Speed CHUM-RV-020 Total Pegboard</v>
      </c>
      <c r="KI5" s="356" t="str">
        <f>_xlfn.CONCAT($JB$1, " ", $JC$2, " ", $KI$3, " ",$JB5, " ", KI$4)</f>
        <v>Left Controller Speed CHUM-RV-021 Total FingerFollow</v>
      </c>
      <c r="KJ5" s="356" t="str">
        <f t="shared" ref="KJ5:KL8" si="80">_xlfn.CONCAT($JB$1, " ", $JC$2, " ", $KI$3, " ",$JB5, " ", KJ$4)</f>
        <v>Left Controller Speed CHUM-RV-021 Total FingerNose</v>
      </c>
      <c r="KK5" s="356" t="str">
        <f t="shared" si="80"/>
        <v>Left Controller Speed CHUM-RV-021 Total EverydayTask</v>
      </c>
      <c r="KL5" s="356" t="str">
        <f t="shared" si="80"/>
        <v>Left Controller Speed CHUM-RV-021 Total Pegboard</v>
      </c>
      <c r="KM5" s="356" t="str">
        <f>_xlfn.CONCAT($JB$1, " ", $JC$2, " ", $KM$3, " ",$JB5, " ", KM$4)</f>
        <v>Left Controller Speed CHUM-RV-022 Total FingerFollow</v>
      </c>
      <c r="KN5" s="356" t="str">
        <f t="shared" ref="KN5:KP8" si="81">_xlfn.CONCAT($JB$1, " ", $JC$2, " ", $KM$3, " ",$JB5, " ", KN$4)</f>
        <v>Left Controller Speed CHUM-RV-022 Total FingerNose</v>
      </c>
      <c r="KO5" s="356" t="str">
        <f t="shared" si="81"/>
        <v>Left Controller Speed CHUM-RV-022 Total EverydayTask</v>
      </c>
      <c r="KP5" s="356" t="str">
        <f>_xlfn.CONCAT($JB$1, " ", $JC$2, " ", $KM$3, " ",$JB5, " ", KP$4)</f>
        <v>Left Controller Speed CHUM-RV-022 Total Pegboard</v>
      </c>
      <c r="KQ5" s="356" t="str">
        <f>_xlfn.CONCAT($JB$1, " ", $JC$2, " ", $KQ$3, " ",$JB5, " ", KQ$4)</f>
        <v>Left Controller Speed CHUM-RV-023 Total FingerFollow</v>
      </c>
      <c r="KR5" s="356" t="str">
        <f t="shared" ref="KR5:KT8" si="82">_xlfn.CONCAT($JB$1, " ", $JC$2, " ", $KQ$3, " ",$JB5, " ", KR$4)</f>
        <v>Left Controller Speed CHUM-RV-023 Total FingerNose</v>
      </c>
      <c r="KS5" s="356" t="str">
        <f t="shared" si="82"/>
        <v>Left Controller Speed CHUM-RV-023 Total EverydayTask</v>
      </c>
      <c r="KT5" s="356" t="str">
        <f t="shared" si="82"/>
        <v>Left Controller Speed CHUM-RV-023 Total Pegboard</v>
      </c>
      <c r="KU5" s="356" t="str">
        <f>_xlfn.CONCAT($JB$1, " ", $JC$2, " ", $KU$3, " ",$JB5, " ", KU$4)</f>
        <v>Left Controller Speed CHUM-RV-024 Total FingerFollow</v>
      </c>
      <c r="KV5" s="356" t="str">
        <f t="shared" ref="KV5:KX8" si="83">_xlfn.CONCAT($JB$1, " ", $JC$2, " ", $KU$3, " ",$JB5, " ", KV$4)</f>
        <v>Left Controller Speed CHUM-RV-024 Total FingerNose</v>
      </c>
      <c r="KW5" s="356" t="str">
        <f t="shared" si="83"/>
        <v>Left Controller Speed CHUM-RV-024 Total EverydayTask</v>
      </c>
      <c r="KX5" s="356" t="str">
        <f t="shared" si="83"/>
        <v>Left Controller Speed CHUM-RV-024 Total Pegboard</v>
      </c>
      <c r="KY5" s="200" t="e">
        <f t="shared" ref="KY5:KY8" si="84">AVERAGE(JC5:KL5)</f>
        <v>#DIV/0!</v>
      </c>
      <c r="KZ5" s="159" t="e">
        <f t="shared" ref="KZ5:KZ7" si="85">MEDIAN(JC5:KL5)</f>
        <v>#NUM!</v>
      </c>
      <c r="LA5" s="159">
        <f t="shared" ref="LA5:LA8" si="86">MAX(JC5:KL5)</f>
        <v>0</v>
      </c>
      <c r="LB5" s="201">
        <f t="shared" ref="LB5:LB8" si="87">MIN(JC5:KL5)</f>
        <v>0</v>
      </c>
      <c r="LD5" s="97" t="s">
        <v>607</v>
      </c>
      <c r="LE5" s="356" t="str">
        <f>_xlfn.CONCAT($JB$1, " ", $LE$2, " ", $LE$3, " ",$LD5, " ", LE$4)</f>
        <v>Left Controller Speed CHUM-RV-005 Total FingerFollow</v>
      </c>
      <c r="LF5" s="356" t="str">
        <f>_xlfn.CONCAT($JB$1, " ", $LE$2, " ", $LE$3, " ",$LD5, " ", LF$4)</f>
        <v>Left Controller Speed CHUM-RV-005 Total FingerNose</v>
      </c>
      <c r="LG5" s="356" t="str">
        <f>_xlfn.CONCAT($JB$1, " ", $LE$2, " ", $LE$3, " ",$LD5, " ", LG$4)</f>
        <v>Left Controller Speed CHUM-RV-005 Total EverydayTask</v>
      </c>
      <c r="LH5" s="356" t="str">
        <f>_xlfn.CONCAT($JB$1, " ", $LE$2, " ", $LH$3, " ",$LD5, " ", LH$4)</f>
        <v>Left Controller Speed CHUM-RV-006 Total FingerFollow</v>
      </c>
      <c r="LI5" s="356" t="str">
        <f>_xlfn.CONCAT($JB$1, " ", $LE$2, " ", $LH$3, " ",$LD5, " ", LI$4)</f>
        <v>Left Controller Speed CHUM-RV-006 Total FingerNose</v>
      </c>
      <c r="LJ5" s="356" t="str">
        <f>_xlfn.CONCAT($JB$1, " ", $LE$2, " ", $LH$3, " ",$LD5, " ", LJ$4)</f>
        <v>Left Controller Speed CHUM-RV-006 Total EverydayTask</v>
      </c>
      <c r="LK5" s="356" t="str">
        <f>_xlfn.CONCAT($JB$1, " ", $LE$2, " ", $LH$3, " ",$LD5, " ", LK$4)</f>
        <v>Left Controller Speed CHUM-RV-006 Total Pegboard</v>
      </c>
      <c r="LL5" s="356" t="str">
        <f>_xlfn.CONCAT($JB$1, " ", $LE$2, " ", $LL$3, " ",$LD5, " ", LL$4)</f>
        <v>Left Controller Speed CHUM-RV-010 Total FingerFollow</v>
      </c>
      <c r="LM5" s="356" t="str">
        <f>_xlfn.CONCAT($JB$1, " ", $LE$2, " ", $LL$3, " ",$LD5, " ", LM$4)</f>
        <v>Left Controller Speed CHUM-RV-010 Total FingerNose</v>
      </c>
      <c r="LN5" s="356" t="str">
        <f>_xlfn.CONCAT($JB$1, " ", $LE$2, " ", $LL$3, " ",$LD5, " ", LN$4)</f>
        <v>Left Controller Speed CHUM-RV-010 Total EverydayTask</v>
      </c>
      <c r="LO5" s="356" t="str">
        <f>_xlfn.CONCAT($JB$1, " ", $LE$2, " ", $LL$3, " ",$LD5, " ", LO$4)</f>
        <v>Left Controller Speed CHUM-RV-010 Total Pegboard</v>
      </c>
      <c r="LP5" s="356" t="str">
        <f>_xlfn.CONCAT($JB$1, " ", $LE$2, " ", $LP$3, " ",$LD5, " ", LP$4)</f>
        <v>Left Controller Speed CHUM-RV-011 Total FingerFollow</v>
      </c>
      <c r="LQ5" s="356" t="str">
        <f>_xlfn.CONCAT($JB$1, " ", $LE$2, " ", $LP$3, " ",$LD5, " ", LQ$4)</f>
        <v>Left Controller Speed CHUM-RV-011 Total FingerNose</v>
      </c>
      <c r="LR5" s="356" t="str">
        <f>_xlfn.CONCAT($JB$1, " ", $LE$2, " ", $LP$3, " ",$LD5, " ", LR$4)</f>
        <v>Left Controller Speed CHUM-RV-011 Total EverydayTask</v>
      </c>
      <c r="LS5" s="356" t="str">
        <f>_xlfn.CONCAT($JB$1, " ", $LE$2, " ", $LP$3, " ",$LD5, " ", LS$4)</f>
        <v>Left Controller Speed CHUM-RV-011 Total Pegboard</v>
      </c>
      <c r="LT5" s="356" t="str">
        <f>_xlfn.CONCAT($JB$1, " ", $LE$2, " ", $LT$3, " ",$LD5, " ", LT$4)</f>
        <v>Left Controller Speed CHUM-RV-012 Total FingerFollow</v>
      </c>
      <c r="LU5" s="356" t="str">
        <f>_xlfn.CONCAT($JB$1, " ", $LE$2, " ", $LT$3, " ",$LD5, " ", LU$4)</f>
        <v>Left Controller Speed CHUM-RV-012 Total FingerNose</v>
      </c>
      <c r="LV5" s="356" t="str">
        <f>_xlfn.CONCAT($JB$1, " ", $LE$2, " ", $LT$3, " ",$LD5, " ", LV$4)</f>
        <v>Left Controller Speed CHUM-RV-012 Total EverydayTask</v>
      </c>
      <c r="LW5" s="356" t="str">
        <f>_xlfn.CONCAT($JB$1, " ", $LE$2, " ", $LT$3, " ",$LD5, " ", LW$4)</f>
        <v>Left Controller Speed CHUM-RV-012 Total Pegboard</v>
      </c>
      <c r="LX5" s="356" t="str">
        <f>_xlfn.CONCAT($JB$1, " ", $LE$2, " ", $LX$3, " ",$LD5, " ", LX$4)</f>
        <v>Left Controller Speed CHUM-RV-013 Total FingerFollow</v>
      </c>
      <c r="LY5" s="356" t="str">
        <f>_xlfn.CONCAT($JB$1, " ", $LE$2, " ", $LX$3, " ",$LD5, " ", LY$4)</f>
        <v>Left Controller Speed CHUM-RV-013 Total FingerNose</v>
      </c>
      <c r="LZ5" s="356" t="str">
        <f>_xlfn.CONCAT($JB$1, " ", $LE$2, " ", $LX$3, " ",$LD5, " ", LZ$4)</f>
        <v>Left Controller Speed CHUM-RV-013 Total EverydayTask</v>
      </c>
      <c r="MA5" s="356" t="str">
        <f>_xlfn.CONCAT($JB$1, " ", $LE$2, " ", $LX$3, " ",$LD5, " ", MA$4)</f>
        <v>Left Controller Speed CHUM-RV-013 Total Pegboard</v>
      </c>
      <c r="MB5" s="356" t="str">
        <f>_xlfn.CONCAT($JB$1, " ", $LE$2, " ", $MB$3, " ",$LD5, " ", MB$4)</f>
        <v>Left Controller Speed CHUM-RV-018 Total FingerFollow</v>
      </c>
      <c r="MC5" s="356" t="str">
        <f>_xlfn.CONCAT($JB$1, " ", $LE$2, " ", $MB$3, " ",$LD5, " ", MC$4)</f>
        <v>Left Controller Speed CHUM-RV-018 Total FingerNose</v>
      </c>
      <c r="MD5" s="356" t="str">
        <f>_xlfn.CONCAT($JB$1, " ", $LE$2, " ", $MB$3, " ",$LD5, " ", MD$4)</f>
        <v>Left Controller Speed CHUM-RV-018 Total EverydayTask</v>
      </c>
      <c r="ME5" s="356" t="str">
        <f>_xlfn.CONCAT($JB$1, " ", $LE$2, " ", $MB$3, " ",$LD5, " ", ME$4)</f>
        <v>Left Controller Speed CHUM-RV-018 Total Pegboard</v>
      </c>
      <c r="MF5" s="165" t="e">
        <f>AVERAGE(LE5:ME5)</f>
        <v>#DIV/0!</v>
      </c>
      <c r="MG5" s="197" t="e">
        <f>MEDIAN(LE5:ME5)</f>
        <v>#NUM!</v>
      </c>
      <c r="MH5" s="197">
        <f>MAX(LE5:ME5)</f>
        <v>0</v>
      </c>
      <c r="MI5" s="198">
        <f>MIN(LE5:ME5)</f>
        <v>0</v>
      </c>
      <c r="MK5" s="97" t="s">
        <v>607</v>
      </c>
      <c r="ML5" s="356" t="str">
        <f>_xlfn.CONCAT($MK$1, " ", $ML$2, " ", $ML$3, " ",$MK5, " ", ML$4)</f>
        <v>Right Controller Acceleration CHUM-RV-003 Total FingerFollow</v>
      </c>
      <c r="MM5" s="356" t="str">
        <f>_xlfn.CONCAT($MK$1, " ", $ML$2, " ", $ML$3, " ",$MK5, " ", MM$4)</f>
        <v>Right Controller Acceleration CHUM-RV-003 Total FingerNose</v>
      </c>
      <c r="MN5" s="356" t="str">
        <f t="shared" ref="MM5:MO8" si="88">_xlfn.CONCAT($MK$1, " ", $ML$2, " ", $ML$3, " ",$MK5, " ", MN$4)</f>
        <v>Right Controller Acceleration CHUM-RV-003 Total EverydayTask</v>
      </c>
      <c r="MO5" s="356" t="str">
        <f t="shared" si="88"/>
        <v>Right Controller Acceleration CHUM-RV-003 Total Pegboard</v>
      </c>
      <c r="MP5" s="356" t="str">
        <f>_xlfn.CONCAT($MK$1, " ", $ML$2, " ", $MP$3, " ",$MK5, " ", MP$4)</f>
        <v>Right Controller Acceleration CHUM-RV-004 Total FingerFollow</v>
      </c>
      <c r="MQ5" s="356" t="str">
        <f t="shared" ref="MQ5:MS8" si="89">_xlfn.CONCAT($MK$1, " ", $ML$2, " ", $MP$3, " ",$MK5, " ", MQ$4)</f>
        <v>Right Controller Acceleration CHUM-RV-004 Total FingerNose</v>
      </c>
      <c r="MR5" s="356" t="str">
        <f t="shared" si="89"/>
        <v>Right Controller Acceleration CHUM-RV-004 Total EverydayTask</v>
      </c>
      <c r="MS5" s="356" t="str">
        <f t="shared" si="89"/>
        <v>Right Controller Acceleration CHUM-RV-004 Total Pegboard</v>
      </c>
      <c r="MT5" s="356" t="str">
        <f>_xlfn.CONCAT($MK$1, " ", $ML$2, " ", $MT$3, " ",$MK5, " ", MT$4)</f>
        <v>Right Controller Acceleration CHUM-RV-008 Total FingerFollow</v>
      </c>
      <c r="MU5" s="356" t="str">
        <f t="shared" ref="MU5:MW8" si="90">_xlfn.CONCAT($MK$1, " ", $ML$2, " ", $MT$3, " ",$MK5, " ", MU$4)</f>
        <v>Right Controller Acceleration CHUM-RV-008 Total FingerNose</v>
      </c>
      <c r="MV5" s="356" t="str">
        <f t="shared" si="90"/>
        <v>Right Controller Acceleration CHUM-RV-008 Total EverydayTask</v>
      </c>
      <c r="MW5" s="356" t="str">
        <f t="shared" si="90"/>
        <v>Right Controller Acceleration CHUM-RV-008 Total Pegboard</v>
      </c>
      <c r="MX5" s="356" t="str">
        <f>_xlfn.CONCAT($MK$1, " ", $ML$2, " ", $MX$3, " ",$MK5, " ", MX$4)</f>
        <v>Right Controller Acceleration CHUM-RV-009 Total FingerFollow</v>
      </c>
      <c r="MY5" s="356" t="str">
        <f t="shared" ref="MY5:NA8" si="91">_xlfn.CONCAT($MK$1, " ", $ML$2, " ", $MX$3, " ",$MK5, " ", MY$4)</f>
        <v>Right Controller Acceleration CHUM-RV-009 Total FingerNose</v>
      </c>
      <c r="MZ5" s="356" t="str">
        <f t="shared" si="91"/>
        <v>Right Controller Acceleration CHUM-RV-009 Total EverydayTask</v>
      </c>
      <c r="NA5" s="356" t="str">
        <f t="shared" si="91"/>
        <v>Right Controller Acceleration CHUM-RV-009 Total Pegboard</v>
      </c>
      <c r="NB5" s="356" t="str">
        <f>_xlfn.CONCAT($MK$1, " ", $ML$2, " ", $NB$3, " ",$MK5, " ", NB$4)</f>
        <v>Right Controller Acceleration CHUM-RV-014 Total FingerFollow</v>
      </c>
      <c r="NC5" s="356" t="str">
        <f t="shared" ref="NC5:NE8" si="92">_xlfn.CONCAT($MK$1, " ", $ML$2, " ", $NB$3, " ",$MK5, " ", NC$4)</f>
        <v>Right Controller Acceleration CHUM-RV-014 Total FingerNose</v>
      </c>
      <c r="ND5" s="356" t="str">
        <f t="shared" si="92"/>
        <v>Right Controller Acceleration CHUM-RV-014 Total EverydayTask</v>
      </c>
      <c r="NE5" s="356" t="str">
        <f t="shared" si="92"/>
        <v>Right Controller Acceleration CHUM-RV-014 Total Pegboard</v>
      </c>
      <c r="NF5" s="356" t="str">
        <f>_xlfn.CONCAT($MK$1, " ", $ML$2, " ", $NF$3, " ",$MK5, " ", NF$4)</f>
        <v>Right Controller Acceleration CHUM-RV-015 Total FingerFollow</v>
      </c>
      <c r="NG5" s="356" t="str">
        <f t="shared" ref="NG5:NI8" si="93">_xlfn.CONCAT($MK$1, " ", $ML$2, " ", $NF$3, " ",$MK5, " ", NG$4)</f>
        <v>Right Controller Acceleration CHUM-RV-015 Total FingerNose</v>
      </c>
      <c r="NH5" s="356" t="str">
        <f t="shared" si="93"/>
        <v>Right Controller Acceleration CHUM-RV-015 Total EverydayTask</v>
      </c>
      <c r="NI5" s="356" t="str">
        <f t="shared" si="93"/>
        <v>Right Controller Acceleration CHUM-RV-015 Total Pegboard</v>
      </c>
      <c r="NJ5" s="356" t="str">
        <f>_xlfn.CONCAT($MK$1, " ", $ML$2, " ", $NJ$3, " ",$MK5, " ", NJ$4)</f>
        <v>Right Controller Acceleration CHUM-RV-019 Total FingerFollow</v>
      </c>
      <c r="NK5" s="356" t="str">
        <f t="shared" ref="NK5:NM8" si="94">_xlfn.CONCAT($MK$1, " ", $ML$2, " ", $NJ$3, " ",$MK5, " ", NK$4)</f>
        <v>Right Controller Acceleration CHUM-RV-019 Total FingerNose</v>
      </c>
      <c r="NL5" s="356" t="str">
        <f t="shared" si="94"/>
        <v>Right Controller Acceleration CHUM-RV-019 Total EverydayTask</v>
      </c>
      <c r="NM5" s="356" t="str">
        <f t="shared" si="94"/>
        <v>Right Controller Acceleration CHUM-RV-019 Total Pegboard</v>
      </c>
      <c r="NN5" s="356" t="str">
        <f>_xlfn.CONCAT($MK$1, " ", $ML$2, " ", $NN$3, " ",$MK5, " ", NN$4)</f>
        <v>Right Controller Acceleration CHUM-RV-020 Total FingerFollow</v>
      </c>
      <c r="NO5" s="356" t="str">
        <f t="shared" ref="NO5:NQ8" si="95">_xlfn.CONCAT($MK$1, " ", $ML$2, " ", $NN$3, " ",$MK5, " ", NO$4)</f>
        <v>Right Controller Acceleration CHUM-RV-020 Total FingerNose</v>
      </c>
      <c r="NP5" s="356" t="str">
        <f t="shared" si="95"/>
        <v>Right Controller Acceleration CHUM-RV-020 Total EverydayTask</v>
      </c>
      <c r="NQ5" s="356" t="str">
        <f t="shared" si="95"/>
        <v>Right Controller Acceleration CHUM-RV-020 Total Pegboard</v>
      </c>
      <c r="NR5" s="356" t="str">
        <f>_xlfn.CONCAT($MK$1, " ", $ML$2, " ", $NR$3, " ",$MK5, " ", NR$4)</f>
        <v>Right Controller Acceleration CHUM-RV-021 Total FingerFollow</v>
      </c>
      <c r="NS5" s="356" t="str">
        <f t="shared" ref="NS5:NU8" si="96">_xlfn.CONCAT($MK$1, " ", $ML$2, " ", $NR$3, " ",$MK5, " ", NS$4)</f>
        <v>Right Controller Acceleration CHUM-RV-021 Total FingerNose</v>
      </c>
      <c r="NT5" s="356" t="str">
        <f t="shared" si="96"/>
        <v>Right Controller Acceleration CHUM-RV-021 Total EverydayTask</v>
      </c>
      <c r="NU5" s="356" t="str">
        <f t="shared" si="96"/>
        <v>Right Controller Acceleration CHUM-RV-021 Total Pegboard</v>
      </c>
      <c r="NV5" s="356" t="str">
        <f>_xlfn.CONCAT($MK$1, " ", $ML$2, " ", $NV$3, " ",$MK5, " ", NV$4)</f>
        <v>Right Controller Acceleration CHUM-RV-022 Total FingerFollow</v>
      </c>
      <c r="NW5" s="356" t="str">
        <f t="shared" ref="NW5:NY8" si="97">_xlfn.CONCAT($MK$1, " ", $ML$2, " ", $NV$3, " ",$MK5, " ", NW$4)</f>
        <v>Right Controller Acceleration CHUM-RV-022 Total FingerNose</v>
      </c>
      <c r="NX5" s="356" t="str">
        <f t="shared" si="97"/>
        <v>Right Controller Acceleration CHUM-RV-022 Total EverydayTask</v>
      </c>
      <c r="NY5" s="356" t="str">
        <f>_xlfn.CONCAT($MK$1, " ", $ML$2, " ", $NV$3, " ",$MK5, " ", NY$4)</f>
        <v>Right Controller Acceleration CHUM-RV-022 Total Pegboard</v>
      </c>
      <c r="NZ5" s="356" t="str">
        <f>_xlfn.CONCAT($MK$1, " ", $ML$2, " ", $NZ$3, " ",$MK5, " ", NZ$4)</f>
        <v>Right Controller Acceleration CHUM-RV-023 Total FingerFollow</v>
      </c>
      <c r="OA5" s="356" t="str">
        <f t="shared" ref="OA5:OC8" si="98">_xlfn.CONCAT($MK$1, " ", $ML$2, " ", $NZ$3, " ",$MK5, " ", OA$4)</f>
        <v>Right Controller Acceleration CHUM-RV-023 Total FingerNose</v>
      </c>
      <c r="OB5" s="356" t="str">
        <f t="shared" si="98"/>
        <v>Right Controller Acceleration CHUM-RV-023 Total EverydayTask</v>
      </c>
      <c r="OC5" s="356" t="str">
        <f t="shared" si="98"/>
        <v>Right Controller Acceleration CHUM-RV-023 Total Pegboard</v>
      </c>
      <c r="OD5" s="356" t="str">
        <f>_xlfn.CONCAT($MK$1, " ", $ML$2, " ", $OD$3, " ",$MK5, " ", OD$4)</f>
        <v>Right Controller Acceleration CHUM-RV-024 Total FingerFollow</v>
      </c>
      <c r="OE5" s="356" t="str">
        <f t="shared" ref="OE5:OG8" si="99">_xlfn.CONCAT($MK$1, " ", $ML$2, " ", $OD$3, " ",$MK5, " ", OE$4)</f>
        <v>Right Controller Acceleration CHUM-RV-024 Total FingerNose</v>
      </c>
      <c r="OF5" s="356" t="str">
        <f t="shared" si="99"/>
        <v>Right Controller Acceleration CHUM-RV-024 Total EverydayTask</v>
      </c>
      <c r="OG5" s="356" t="str">
        <f t="shared" si="99"/>
        <v>Right Controller Acceleration CHUM-RV-024 Total Pegboard</v>
      </c>
      <c r="OH5" s="200" t="e">
        <f t="shared" ref="OH5:OH8" si="100">AVERAGE(ML5:NU5)</f>
        <v>#DIV/0!</v>
      </c>
      <c r="OI5" s="159" t="e">
        <f t="shared" ref="OI5:OI7" si="101">MEDIAN(ML5:NU5)</f>
        <v>#NUM!</v>
      </c>
      <c r="OJ5" s="159">
        <f t="shared" ref="OJ5:OJ8" si="102">MAX(ML5:NU5)</f>
        <v>0</v>
      </c>
      <c r="OK5" s="201">
        <f t="shared" ref="OK5:OK8" si="103">MIN(ML5:NU5)</f>
        <v>0</v>
      </c>
      <c r="OM5" s="97" t="s">
        <v>607</v>
      </c>
      <c r="ON5" s="356" t="str">
        <f>_xlfn.CONCAT($MK$1, " ", $ON$2, " ", $ON$3, " ",$OM5, " ", ON$4)</f>
        <v>Right Controller Acceleration CHUM-RV-005 Total FingerFollow</v>
      </c>
      <c r="OO5" s="356" t="str">
        <f>_xlfn.CONCAT($MK$1, " ", $ON$2, " ", $ON$3, " ",$OM5, " ", OO$4)</f>
        <v>Right Controller Acceleration CHUM-RV-005 Total FingerNose</v>
      </c>
      <c r="OP5" s="356" t="str">
        <f>_xlfn.CONCAT($MK$1, " ", $ON$2, " ", $ON$3, " ",$OM5, " ", OP$4)</f>
        <v>Right Controller Acceleration CHUM-RV-005 Total EverydayTask</v>
      </c>
      <c r="OQ5" s="356" t="str">
        <f>_xlfn.CONCAT($MK$1, " ", $ON$2, " ", $OQ$3, " ",$OM5, " ", OQ$4)</f>
        <v>Right Controller Acceleration CHUM-RV-006 Total FingerFollow</v>
      </c>
      <c r="OR5" s="356" t="str">
        <f>_xlfn.CONCAT($MK$1, " ", $ON$2, " ", $OQ$3, " ",$OM5, " ", OR$4)</f>
        <v>Right Controller Acceleration CHUM-RV-006 Total FingerNose</v>
      </c>
      <c r="OS5" s="356" t="str">
        <f>_xlfn.CONCAT($MK$1, " ", $ON$2, " ", $OQ$3, " ",$OM5, " ", OS$4)</f>
        <v>Right Controller Acceleration CHUM-RV-006 Total EverydayTask</v>
      </c>
      <c r="OT5" s="356" t="str">
        <f>_xlfn.CONCAT($MK$1, " ", $ON$2, " ", $OQ$3, " ",$OM5, " ", OT$4)</f>
        <v>Right Controller Acceleration CHUM-RV-006 Total Pegboard</v>
      </c>
      <c r="OU5" s="356" t="str">
        <f>_xlfn.CONCAT($MK$1, " ", $ON$2, " ", $OU$3, " ",$OM5, " ", OU$4)</f>
        <v>Right Controller Acceleration CHUM-RV-010 Total FingerFollow</v>
      </c>
      <c r="OV5" s="356" t="str">
        <f>_xlfn.CONCAT($MK$1, " ", $ON$2, " ", $OU$3, " ",$OM5, " ", OV$4)</f>
        <v>Right Controller Acceleration CHUM-RV-010 Total FingerNose</v>
      </c>
      <c r="OW5" s="356" t="str">
        <f>_xlfn.CONCAT($MK$1, " ", $ON$2, " ", $OU$3, " ",$OM5, " ", OW$4)</f>
        <v>Right Controller Acceleration CHUM-RV-010 Total EverydayTask</v>
      </c>
      <c r="OX5" s="356" t="str">
        <f>_xlfn.CONCAT($MK$1, " ", $ON$2, " ", $OU$3, " ",$OM5, " ", OX$4)</f>
        <v>Right Controller Acceleration CHUM-RV-010 Total Pegboard</v>
      </c>
      <c r="OY5" s="356" t="str">
        <f>_xlfn.CONCAT($MK$1, " ", $ON$2, " ", $OY$3, " ",$OM5, " ", OY$4)</f>
        <v>Right Controller Acceleration CHUM-RV-011 Total FingerFollow</v>
      </c>
      <c r="OZ5" s="356" t="str">
        <f>_xlfn.CONCAT($MK$1, " ", $ON$2, " ", $OY$3, " ",$OM5, " ", OZ$4)</f>
        <v>Right Controller Acceleration CHUM-RV-011 Total FingerNose</v>
      </c>
      <c r="PA5" s="356" t="str">
        <f>_xlfn.CONCAT($MK$1, " ", $ON$2, " ", $OY$3, " ",$OM5, " ", PA$4)</f>
        <v>Right Controller Acceleration CHUM-RV-011 Total EverydayTask</v>
      </c>
      <c r="PB5" s="356" t="str">
        <f>_xlfn.CONCAT($MK$1, " ", $ON$2, " ", $OY$3, " ",$OM5, " ", PB$4)</f>
        <v>Right Controller Acceleration CHUM-RV-011 Total Pegboard</v>
      </c>
      <c r="PC5" s="356" t="str">
        <f>_xlfn.CONCAT($MK$1, " ", $ON$2, " ", $PC$3, " ",$OM5, " ", PC$4)</f>
        <v>Right Controller Acceleration CHUM-RV-012 Total FingerFollow</v>
      </c>
      <c r="PD5" s="356" t="str">
        <f>_xlfn.CONCAT($MK$1, " ", $ON$2, " ", $PC$3, " ",$OM5, " ", PD$4)</f>
        <v>Right Controller Acceleration CHUM-RV-012 Total FingerNose</v>
      </c>
      <c r="PE5" s="356" t="str">
        <f>_xlfn.CONCAT($MK$1, " ", $ON$2, " ", $PC$3, " ",$OM5, " ", PE$4)</f>
        <v>Right Controller Acceleration CHUM-RV-012 Total EverydayTask</v>
      </c>
      <c r="PF5" s="356" t="str">
        <f>_xlfn.CONCAT($MK$1, " ", $ON$2, " ", $PC$3, " ",$OM5, " ", PF$4)</f>
        <v>Right Controller Acceleration CHUM-RV-012 Total Pegboard</v>
      </c>
      <c r="PG5" s="356" t="str">
        <f>_xlfn.CONCAT($MK$1, " ", $ON$2, " ", $PG$3, " ",$OM5, " ", PG$4)</f>
        <v>Right Controller Acceleration CHUM-RV-013 Total FingerFollow</v>
      </c>
      <c r="PH5" s="356" t="str">
        <f>_xlfn.CONCAT($MK$1, " ", $ON$2, " ", $PG$3, " ",$OM5, " ", PH$4)</f>
        <v>Right Controller Acceleration CHUM-RV-013 Total FingerNose</v>
      </c>
      <c r="PI5" s="356" t="str">
        <f>_xlfn.CONCAT($MK$1, " ", $ON$2, " ", $PG$3, " ",$OM5, " ", PI$4)</f>
        <v>Right Controller Acceleration CHUM-RV-013 Total EverydayTask</v>
      </c>
      <c r="PJ5" s="356" t="str">
        <f>_xlfn.CONCAT($MK$1, " ", $ON$2, " ", $PG$3, " ",$OM5, " ", PJ$4)</f>
        <v>Right Controller Acceleration CHUM-RV-013 Total Pegboard</v>
      </c>
      <c r="PK5" s="356" t="str">
        <f>_xlfn.CONCAT($MK$1, " ", $ON$2, " ", $PK$3, " ",$OM5, " ", PK$4)</f>
        <v>Right Controller Acceleration CHUM-RV-018 Total FingerFollow</v>
      </c>
      <c r="PL5" s="356" t="str">
        <f>_xlfn.CONCAT($MK$1, " ", $ON$2, " ", $PK$3, " ",$OM5, " ", PL$4)</f>
        <v>Right Controller Acceleration CHUM-RV-018 Total FingerNose</v>
      </c>
      <c r="PM5" s="356" t="str">
        <f>_xlfn.CONCAT($MK$1, " ", $ON$2, " ", $PK$3, " ",$OM5, " ", PM$4)</f>
        <v>Right Controller Acceleration CHUM-RV-018 Total EverydayTask</v>
      </c>
      <c r="PN5" s="356" t="str">
        <f>_xlfn.CONCAT($MK$1, " ", $ON$2, " ", $PK$3, " ",$OM5, " ", PN$4)</f>
        <v>Right Controller Acceleration CHUM-RV-018 Total Pegboard</v>
      </c>
      <c r="PO5" s="165" t="e">
        <f>AVERAGE(ON5:PN5)</f>
        <v>#DIV/0!</v>
      </c>
      <c r="PP5" s="197" t="e">
        <f>MEDIAN(ON5:PN5)</f>
        <v>#NUM!</v>
      </c>
      <c r="PQ5" s="197">
        <f>MAX(ON5:PN5)</f>
        <v>0</v>
      </c>
      <c r="PR5" s="198">
        <f>MIN(ON5:PN5)</f>
        <v>0</v>
      </c>
      <c r="PT5" s="97" t="s">
        <v>607</v>
      </c>
      <c r="PU5" s="356" t="str">
        <f>_xlfn.CONCAT($PT$1, " ", $PU$2, " ", $PU$3, " ",$PT5, " ", PU$4)</f>
        <v>Left Controller Acceleration CHUM-RV-003 Total FingerFollow</v>
      </c>
      <c r="PV5" s="356" t="str">
        <f t="shared" ref="PV5:PX8" si="104">_xlfn.CONCAT($PT$1, " ", $PU$2, " ", $PU$3, " ",$PT5, " ", PV$4)</f>
        <v>Left Controller Acceleration CHUM-RV-003 Total FingerNose</v>
      </c>
      <c r="PW5" s="356" t="str">
        <f t="shared" si="104"/>
        <v>Left Controller Acceleration CHUM-RV-003 Total EverydayTask</v>
      </c>
      <c r="PX5" s="356" t="str">
        <f t="shared" si="104"/>
        <v>Left Controller Acceleration CHUM-RV-003 Total Pegboard</v>
      </c>
      <c r="PY5" s="356" t="str">
        <f>_xlfn.CONCAT($PT$1, " ", $PU$2, " ", $PY$3, " ",$PT5, " ", PY$4)</f>
        <v>Left Controller Acceleration CHUM-RV-004 Total FingerFollow</v>
      </c>
      <c r="PZ5" s="356" t="str">
        <f t="shared" ref="PZ5:QB8" si="105">_xlfn.CONCAT($PT$1, " ", $PU$2, " ", $PY$3, " ",$PT5, " ", PZ$4)</f>
        <v>Left Controller Acceleration CHUM-RV-004 Total FingerNose</v>
      </c>
      <c r="QA5" s="356" t="str">
        <f t="shared" si="105"/>
        <v>Left Controller Acceleration CHUM-RV-004 Total EverydayTask</v>
      </c>
      <c r="QB5" s="356" t="str">
        <f t="shared" si="105"/>
        <v>Left Controller Acceleration CHUM-RV-004 Total Pegboard</v>
      </c>
      <c r="QC5" s="356" t="str">
        <f>_xlfn.CONCAT($PT$1, " ", $PU$2, " ", $QC$3, " ",$PT5, " ", QC$4)</f>
        <v>Left Controller Acceleration CHUM-RV-008 Total FingerFollow</v>
      </c>
      <c r="QD5" s="356" t="str">
        <f t="shared" ref="QD5:QF8" si="106">_xlfn.CONCAT($PT$1, " ", $PU$2, " ", $QC$3, " ",$PT5, " ", QD$4)</f>
        <v>Left Controller Acceleration CHUM-RV-008 Total FingerNose</v>
      </c>
      <c r="QE5" s="356" t="str">
        <f t="shared" si="106"/>
        <v>Left Controller Acceleration CHUM-RV-008 Total EverydayTask</v>
      </c>
      <c r="QF5" s="356" t="str">
        <f t="shared" si="106"/>
        <v>Left Controller Acceleration CHUM-RV-008 Total Pegboard</v>
      </c>
      <c r="QG5" s="356" t="str">
        <f>_xlfn.CONCAT($PT$1, " ", $PU$2, " ", $QG$3, " ",$PT5, " ", QG$4)</f>
        <v>Left Controller Acceleration CHUM-RV-009 Total FingerFollow</v>
      </c>
      <c r="QH5" s="356" t="str">
        <f t="shared" ref="QH5:QJ8" si="107">_xlfn.CONCAT($PT$1, " ", $PU$2, " ", $QG$3, " ",$PT5, " ", QH$4)</f>
        <v>Left Controller Acceleration CHUM-RV-009 Total FingerNose</v>
      </c>
      <c r="QI5" s="356" t="str">
        <f t="shared" si="107"/>
        <v>Left Controller Acceleration CHUM-RV-009 Total EverydayTask</v>
      </c>
      <c r="QJ5" s="356" t="str">
        <f t="shared" si="107"/>
        <v>Left Controller Acceleration CHUM-RV-009 Total Pegboard</v>
      </c>
      <c r="QK5" s="356" t="str">
        <f>_xlfn.CONCAT($PT$1, " ", $PU$2, " ", $QK$3, " ",$PT5, " ", QK$4)</f>
        <v>Left Controller Acceleration CHUM-RV-014 Total FingerFollow</v>
      </c>
      <c r="QL5" s="356" t="str">
        <f t="shared" ref="QL5:QN8" si="108">_xlfn.CONCAT($PT$1, " ", $PU$2, " ", $QK$3, " ",$PT5, " ", QL$4)</f>
        <v>Left Controller Acceleration CHUM-RV-014 Total FingerNose</v>
      </c>
      <c r="QM5" s="356" t="str">
        <f t="shared" si="108"/>
        <v>Left Controller Acceleration CHUM-RV-014 Total EverydayTask</v>
      </c>
      <c r="QN5" s="356" t="str">
        <f t="shared" si="108"/>
        <v>Left Controller Acceleration CHUM-RV-014 Total Pegboard</v>
      </c>
      <c r="QO5" s="356" t="str">
        <f>_xlfn.CONCAT($PT$1, " ", $PU$2, " ", $QO$3, " ",$PT5, " ", QO$4)</f>
        <v>Left Controller Acceleration CHUM-RV-015 Total FingerFollow</v>
      </c>
      <c r="QP5" s="356" t="str">
        <f t="shared" ref="QP5:QR8" si="109">_xlfn.CONCAT($PT$1, " ", $PU$2, " ", $QO$3, " ",$PT5, " ", QP$4)</f>
        <v>Left Controller Acceleration CHUM-RV-015 Total FingerNose</v>
      </c>
      <c r="QQ5" s="356" t="str">
        <f t="shared" si="109"/>
        <v>Left Controller Acceleration CHUM-RV-015 Total EverydayTask</v>
      </c>
      <c r="QR5" s="356" t="str">
        <f t="shared" si="109"/>
        <v>Left Controller Acceleration CHUM-RV-015 Total Pegboard</v>
      </c>
      <c r="QS5" s="356" t="str">
        <f>_xlfn.CONCAT($PT$1, " ", $PU$2, " ", $QS$3, " ",$PT5, " ", QS$4)</f>
        <v>Left Controller Acceleration CHUM-RV-019 Total FingerFollow</v>
      </c>
      <c r="QT5" s="356" t="str">
        <f t="shared" ref="QT5:QV5" si="110">_xlfn.CONCAT($PT$1, " ", $PU$2, " ", $QS$3, " ",$PT5, " ", QT$4)</f>
        <v>Left Controller Acceleration CHUM-RV-019 Total FingerNose</v>
      </c>
      <c r="QU5" s="356" t="str">
        <f t="shared" si="110"/>
        <v>Left Controller Acceleration CHUM-RV-019 Total EverydayTask</v>
      </c>
      <c r="QV5" s="356" t="str">
        <f t="shared" si="110"/>
        <v>Left Controller Acceleration CHUM-RV-019 Total Pegboard</v>
      </c>
      <c r="QW5" s="356" t="str">
        <f>_xlfn.CONCAT($PT$1, " ", $PU$2, " ", $QW$3, " ",$PT5, " ", QW$4)</f>
        <v>Left Controller Acceleration CHUM-RV-020 Total FingerFollow</v>
      </c>
      <c r="QX5" s="356" t="str">
        <f t="shared" ref="QX5:QZ8" si="111">_xlfn.CONCAT($PT$1, " ", $PU$2, " ", $QW$3, " ",$PT5, " ", QX$4)</f>
        <v>Left Controller Acceleration CHUM-RV-020 Total FingerNose</v>
      </c>
      <c r="QY5" s="356" t="str">
        <f t="shared" si="111"/>
        <v>Left Controller Acceleration CHUM-RV-020 Total EverydayTask</v>
      </c>
      <c r="QZ5" s="356" t="str">
        <f>_xlfn.CONCAT($PT$1, " ", $PU$2, " ", $QW$3, " ",$PT5, " ", QZ$4)</f>
        <v>Left Controller Acceleration CHUM-RV-020 Total Pegboard</v>
      </c>
      <c r="RA5" s="356" t="str">
        <f>_xlfn.CONCAT($PT$1, " ", $PU$2, " ", $RA$3, " ",$PT5, " ", RA$4)</f>
        <v>Left Controller Acceleration CHUM-RV-021 Total FingerFollow</v>
      </c>
      <c r="RB5" s="356" t="str">
        <f t="shared" ref="RB5:RD8" si="112">_xlfn.CONCAT($PT$1, " ", $PU$2, " ", $RA$3, " ",$PT5, " ", RB$4)</f>
        <v>Left Controller Acceleration CHUM-RV-021 Total FingerNose</v>
      </c>
      <c r="RC5" s="356" t="str">
        <f t="shared" si="112"/>
        <v>Left Controller Acceleration CHUM-RV-021 Total EverydayTask</v>
      </c>
      <c r="RD5" s="356" t="str">
        <f t="shared" si="112"/>
        <v>Left Controller Acceleration CHUM-RV-021 Total Pegboard</v>
      </c>
      <c r="RE5" s="356" t="str">
        <f>_xlfn.CONCAT($PT$1, " ", $PU$2, " ", $RE$3, " ",$PT5, " ", RE$4)</f>
        <v>Left Controller Acceleration CHUM-RV-022 Total FingerFollow</v>
      </c>
      <c r="RF5" s="356" t="str">
        <f t="shared" ref="RF5:RH8" si="113">_xlfn.CONCAT($PT$1, " ", $PU$2, " ", $RE$3, " ",$PT5, " ", RF$4)</f>
        <v>Left Controller Acceleration CHUM-RV-022 Total FingerNose</v>
      </c>
      <c r="RG5" s="356" t="str">
        <f t="shared" si="113"/>
        <v>Left Controller Acceleration CHUM-RV-022 Total EverydayTask</v>
      </c>
      <c r="RH5" s="356" t="str">
        <f>_xlfn.CONCAT($PT$1, " ", $PU$2, " ", $RE$3, " ",$PT5, " ", RH$4)</f>
        <v>Left Controller Acceleration CHUM-RV-022 Total Pegboard</v>
      </c>
      <c r="RI5" s="356" t="str">
        <f>_xlfn.CONCAT($PT$1, " ", $PU$2, " ", $RI$3, " ",$PT5, " ", RI$4)</f>
        <v>Left Controller Acceleration CHUM-RV-023 Total FingerFollow</v>
      </c>
      <c r="RJ5" s="356" t="str">
        <f t="shared" ref="RJ5:RL8" si="114">_xlfn.CONCAT($PT$1, " ", $PU$2, " ", $RI$3, " ",$PT5, " ", RJ$4)</f>
        <v>Left Controller Acceleration CHUM-RV-023 Total FingerNose</v>
      </c>
      <c r="RK5" s="356" t="str">
        <f t="shared" si="114"/>
        <v>Left Controller Acceleration CHUM-RV-023 Total EverydayTask</v>
      </c>
      <c r="RL5" s="356" t="str">
        <f t="shared" si="114"/>
        <v>Left Controller Acceleration CHUM-RV-023 Total Pegboard</v>
      </c>
      <c r="RM5" s="356" t="str">
        <f>_xlfn.CONCAT($PT$1, " ", $PU$2, " ", $RM$3, " ",$PT5, " ", RM$4)</f>
        <v>Left Controller Acceleration CHUM-RV-024 Total FingerFollow</v>
      </c>
      <c r="RN5" s="356" t="str">
        <f t="shared" ref="RN5:RP8" si="115">_xlfn.CONCAT($PT$1, " ", $PU$2, " ", $RM$3, " ",$PT5, " ", RN$4)</f>
        <v>Left Controller Acceleration CHUM-RV-024 Total FingerNose</v>
      </c>
      <c r="RO5" s="356" t="str">
        <f t="shared" si="115"/>
        <v>Left Controller Acceleration CHUM-RV-024 Total EverydayTask</v>
      </c>
      <c r="RP5" s="356" t="str">
        <f t="shared" si="115"/>
        <v>Left Controller Acceleration CHUM-RV-024 Total Pegboard</v>
      </c>
      <c r="RQ5" s="200" t="e">
        <f t="shared" ref="RQ5:RQ8" si="116">AVERAGE(PU5:RD5)</f>
        <v>#DIV/0!</v>
      </c>
      <c r="RR5" s="159" t="e">
        <f t="shared" ref="RR5:RR7" si="117">MEDIAN(PU5:RD5)</f>
        <v>#NUM!</v>
      </c>
      <c r="RS5" s="159">
        <f t="shared" ref="RS5:RS8" si="118">MAX(PU5:RD5)</f>
        <v>0</v>
      </c>
      <c r="RT5" s="201">
        <f t="shared" ref="RT5:RT8" si="119">MIN(PU5:RD5)</f>
        <v>0</v>
      </c>
      <c r="RV5" s="97" t="s">
        <v>607</v>
      </c>
      <c r="RW5" s="356" t="str">
        <f>_xlfn.CONCAT($PT$1, " ", $RW$2, " ", $RW$3, " ",$RV5, " ", RW$4)</f>
        <v>Left Controller Acceleration CHUM-RV-005 Total FingerFollow</v>
      </c>
      <c r="RX5" s="356" t="str">
        <f>_xlfn.CONCAT($PT$1, " ", $RW$2, " ", $RW$3, " ",$RV5, " ", RX$4)</f>
        <v>Left Controller Acceleration CHUM-RV-005 Total FingerNose</v>
      </c>
      <c r="RY5" s="356" t="str">
        <f>_xlfn.CONCAT($PT$1, " ", $RW$2, " ", $RW$3, " ",$RV5, " ", RY$4)</f>
        <v>Left Controller Acceleration CHUM-RV-005 Total EverydayTask</v>
      </c>
      <c r="RZ5" s="356" t="str">
        <f>_xlfn.CONCAT($PT$1, " ", $RW$2, " ", $RZ$3, " ",$RV5, " ", RZ$4)</f>
        <v>Left Controller Acceleration CHUM-RV-006 Total FingerFollow</v>
      </c>
      <c r="SA5" s="356" t="str">
        <f>_xlfn.CONCAT($PT$1, " ", $RW$2, " ", $RZ$3, " ",$RV5, " ", SA$4)</f>
        <v>Left Controller Acceleration CHUM-RV-006 Total FingerNose</v>
      </c>
      <c r="SB5" s="356" t="str">
        <f>_xlfn.CONCAT($PT$1, " ", $RW$2, " ", $RZ$3, " ",$RV5, " ", SB$4)</f>
        <v>Left Controller Acceleration CHUM-RV-006 Total EverydayTask</v>
      </c>
      <c r="SC5" s="356" t="str">
        <f>_xlfn.CONCAT($PT$1, " ", $RW$2, " ", $RZ$3, " ",$RV5, " ", SC$4)</f>
        <v>Left Controller Acceleration CHUM-RV-006 Total Pegboard</v>
      </c>
      <c r="SD5" s="356" t="str">
        <f>_xlfn.CONCAT($PT$1, " ", $RW$2, " ", $SD$3, " ",$RV5, " ", SD$4)</f>
        <v>Left Controller Acceleration CHUM-RV-010 Total FingerFollow</v>
      </c>
      <c r="SE5" s="356" t="str">
        <f>_xlfn.CONCAT($PT$1, " ", $RW$2, " ", $SD$3, " ",$RV5, " ", SE$4)</f>
        <v>Left Controller Acceleration CHUM-RV-010 Total FingerNose</v>
      </c>
      <c r="SF5" s="356" t="str">
        <f>_xlfn.CONCAT($PT$1, " ", $RW$2, " ", $SD$3, " ",$RV5, " ", SF$4)</f>
        <v>Left Controller Acceleration CHUM-RV-010 Total EverydayTask</v>
      </c>
      <c r="SG5" s="356" t="str">
        <f>_xlfn.CONCAT($PT$1, " ", $RW$2, " ", $SD$3, " ",$RV5, " ", SG$4)</f>
        <v>Left Controller Acceleration CHUM-RV-010 Total Pegboard</v>
      </c>
      <c r="SH5" s="356" t="str">
        <f>_xlfn.CONCAT($PT$1, " ", $RW$2, " ", $SH$3, " ",$RV5, " ", SH$4)</f>
        <v>Left Controller Acceleration CHUM-RV-011 Total FingerFollow</v>
      </c>
      <c r="SI5" s="356" t="str">
        <f>_xlfn.CONCAT($PT$1, " ", $RW$2, " ", $SH$3, " ",$RV5, " ", SI$4)</f>
        <v>Left Controller Acceleration CHUM-RV-011 Total FingerNose</v>
      </c>
      <c r="SJ5" s="356" t="str">
        <f>_xlfn.CONCAT($PT$1, " ", $RW$2, " ", $SH$3, " ",$RV5, " ", SJ$4)</f>
        <v>Left Controller Acceleration CHUM-RV-011 Total EverydayTask</v>
      </c>
      <c r="SK5" s="356" t="str">
        <f>_xlfn.CONCAT($PT$1, " ", $RW$2, " ", $SH$3, " ",$RV5, " ", SK$4)</f>
        <v>Left Controller Acceleration CHUM-RV-011 Total Pegboard</v>
      </c>
      <c r="SL5" s="356" t="str">
        <f>_xlfn.CONCAT($PT$1, " ", $RW$2, " ", $SL$3, " ",$RV5, " ", SL$4)</f>
        <v>Left Controller Acceleration CHUM-RV-012 Total FingerFollow</v>
      </c>
      <c r="SM5" s="356" t="str">
        <f>_xlfn.CONCAT($PT$1, " ", $RW$2, " ", $SL$3, " ",$RV5, " ", SM$4)</f>
        <v>Left Controller Acceleration CHUM-RV-012 Total FingerNose</v>
      </c>
      <c r="SN5" s="356" t="str">
        <f>_xlfn.CONCAT($PT$1, " ", $RW$2, " ", $SL$3, " ",$RV5, " ", SN$4)</f>
        <v>Left Controller Acceleration CHUM-RV-012 Total EverydayTask</v>
      </c>
      <c r="SO5" s="356" t="str">
        <f>_xlfn.CONCAT($PT$1, " ", $RW$2, " ", $SL$3, " ",$RV5, " ", SO$4)</f>
        <v>Left Controller Acceleration CHUM-RV-012 Total Pegboard</v>
      </c>
      <c r="SP5" s="356" t="str">
        <f>_xlfn.CONCAT($PT$1, " ", $RW$2, " ", $SP$3, " ",$RV5, " ", SP$4)</f>
        <v>Left Controller Acceleration CHUM-RV-013 Total FingerFollow</v>
      </c>
      <c r="SQ5" s="356" t="str">
        <f>_xlfn.CONCAT($PT$1, " ", $RW$2, " ", $SP$3, " ",$RV5, " ", SQ$4)</f>
        <v>Left Controller Acceleration CHUM-RV-013 Total FingerNose</v>
      </c>
      <c r="SR5" s="356" t="str">
        <f>_xlfn.CONCAT($PT$1, " ", $RW$2, " ", $SP$3, " ",$RV5, " ", SR$4)</f>
        <v>Left Controller Acceleration CHUM-RV-013 Total EverydayTask</v>
      </c>
      <c r="SS5" s="356" t="str">
        <f>_xlfn.CONCAT($PT$1, " ", $RW$2, " ", $SP$3, " ",$RV5, " ", SS$4)</f>
        <v>Left Controller Acceleration CHUM-RV-013 Total Pegboard</v>
      </c>
      <c r="ST5" s="356" t="str">
        <f>_xlfn.CONCAT($PT$1, " ", $RW$2, " ", $ST$3, " ",$RV5, " ", ST$4)</f>
        <v>Left Controller Acceleration CHUM-RV-018 Total FingerFollow</v>
      </c>
      <c r="SU5" s="356" t="str">
        <f>_xlfn.CONCAT($PT$1, " ", $RW$2, " ", $ST$3, " ",$RV5, " ", SU$4)</f>
        <v>Left Controller Acceleration CHUM-RV-018 Total FingerNose</v>
      </c>
      <c r="SV5" s="356" t="str">
        <f>_xlfn.CONCAT($PT$1, " ", $RW$2, " ", $ST$3, " ",$RV5, " ", SV$4)</f>
        <v>Left Controller Acceleration CHUM-RV-018 Total EverydayTask</v>
      </c>
      <c r="SW5" s="356" t="str">
        <f>_xlfn.CONCAT($PT$1, " ", $RW$2, " ", $ST$3, " ",$RV5, " ", SW$4)</f>
        <v>Left Controller Acceleration CHUM-RV-018 Total Pegboard</v>
      </c>
      <c r="SX5" s="165" t="e">
        <f>AVERAGE(RW5:SW5)</f>
        <v>#DIV/0!</v>
      </c>
      <c r="SY5" s="197" t="e">
        <f>MEDIAN(RW5:SW5)</f>
        <v>#NUM!</v>
      </c>
      <c r="SZ5" s="197">
        <f>MAX(RW5:SW5)</f>
        <v>0</v>
      </c>
      <c r="TA5" s="198">
        <f>MIN(RW5:SW5)</f>
        <v>0</v>
      </c>
    </row>
    <row r="6" spans="1:521" ht="15.75" thickBot="1" x14ac:dyDescent="0.3">
      <c r="A6" s="97" t="s">
        <v>606</v>
      </c>
      <c r="B6" s="356" t="str">
        <f t="shared" ref="B6:E11" si="120">_xlfn.CONCAT($A$1, " ", $B$2, " ", $B$3, " ",$A6, " ", B$4)</f>
        <v>Right Controller Jerk CHUM-RV-003 Average FingerFollow</v>
      </c>
      <c r="C6" s="356" t="str">
        <f t="shared" si="120"/>
        <v>Right Controller Jerk CHUM-RV-003 Average FingerNose</v>
      </c>
      <c r="D6" s="356" t="str">
        <f t="shared" si="120"/>
        <v>Right Controller Jerk CHUM-RV-003 Average EverydayTask</v>
      </c>
      <c r="E6" s="356" t="str">
        <f t="shared" si="120"/>
        <v>Right Controller Jerk CHUM-RV-003 Average Pegboard</v>
      </c>
      <c r="F6" s="356" t="str">
        <f t="shared" ref="F6:F11" si="121">_xlfn.CONCAT($A$1, " ", $B$2, " ", $F$3, " ",$A6, " ", F$4)</f>
        <v>Right Controller Jerk CHUM-RV-004 Average FingerFollow</v>
      </c>
      <c r="G6" s="356" t="str">
        <f t="shared" si="1"/>
        <v>Right Controller Jerk CHUM-RV-004 Average FingerNose</v>
      </c>
      <c r="H6" s="356" t="str">
        <f t="shared" si="1"/>
        <v>Right Controller Jerk CHUM-RV-004 Average EverydayTask</v>
      </c>
      <c r="I6" s="356" t="str">
        <f t="shared" si="1"/>
        <v>Right Controller Jerk CHUM-RV-004 Average Pegboard</v>
      </c>
      <c r="J6" s="356" t="str">
        <f t="shared" ref="J6:M11" si="122">_xlfn.CONCAT($A$1, " ", $B$2, " ", $J$3, " ",$A6, " ", J$4)</f>
        <v>Right Controller Jerk CHUM-RV-008 Average FingerFollow</v>
      </c>
      <c r="K6" s="356" t="str">
        <f t="shared" si="122"/>
        <v>Right Controller Jerk CHUM-RV-008 Average FingerNose</v>
      </c>
      <c r="L6" s="356" t="str">
        <f t="shared" si="122"/>
        <v>Right Controller Jerk CHUM-RV-008 Average EverydayTask</v>
      </c>
      <c r="M6" s="356" t="str">
        <f t="shared" si="122"/>
        <v>Right Controller Jerk CHUM-RV-008 Average Pegboard</v>
      </c>
      <c r="N6" s="356" t="str">
        <f t="shared" ref="N6:Q11" si="123">_xlfn.CONCAT($A$1, " ", $B$2, " ", $N$3, " ",$A6, " ", N$4)</f>
        <v>Right Controller Jerk CHUM-RV-009 Average FingerFollow</v>
      </c>
      <c r="O6" s="356" t="str">
        <f t="shared" si="123"/>
        <v>Right Controller Jerk CHUM-RV-009 Average FingerNose</v>
      </c>
      <c r="P6" s="356" t="str">
        <f t="shared" si="123"/>
        <v>Right Controller Jerk CHUM-RV-009 Average EverydayTask</v>
      </c>
      <c r="Q6" s="356" t="str">
        <f t="shared" si="123"/>
        <v>Right Controller Jerk CHUM-RV-009 Average Pegboard</v>
      </c>
      <c r="R6" s="356" t="str">
        <f t="shared" ref="R6:R11" si="124">_xlfn.CONCAT($A$1, " ", $B$2, " ", $R$3, " ",$A6, " ", R$4)</f>
        <v>Right Controller Jerk CHUM-RV-014 Average FingerFollow</v>
      </c>
      <c r="S6" s="356" t="str">
        <f t="shared" si="4"/>
        <v>Right Controller Jerk CHUM-RV-014 Average FingerNose</v>
      </c>
      <c r="T6" s="356" t="str">
        <f t="shared" si="4"/>
        <v>Right Controller Jerk CHUM-RV-014 Average EverydayTask</v>
      </c>
      <c r="U6" s="356" t="str">
        <f t="shared" si="4"/>
        <v>Right Controller Jerk CHUM-RV-014 Average Pegboard</v>
      </c>
      <c r="V6" s="356" t="str">
        <f t="shared" ref="V6:V11" si="125">_xlfn.CONCAT($A$1, " ", $B$2, " ", $V$3, " ",$A6, " ", V$4)</f>
        <v>Right Controller Jerk CHUM-RV-015 Average FingerFollow</v>
      </c>
      <c r="W6" s="356" t="str">
        <f t="shared" si="5"/>
        <v>Right Controller Jerk CHUM-RV-015 Average FingerNose</v>
      </c>
      <c r="X6" s="356" t="str">
        <f t="shared" si="5"/>
        <v>Right Controller Jerk CHUM-RV-015 Average EverydayTask</v>
      </c>
      <c r="Y6" s="356" t="str">
        <f t="shared" si="5"/>
        <v>Right Controller Jerk CHUM-RV-015 Average Pegboard</v>
      </c>
      <c r="Z6" s="356" t="str">
        <f t="shared" ref="Z6:Z11" si="126">_xlfn.CONCAT($A$1, " ", $B$2, " ", $Z$3, " ",$A6, " ", Z$4)</f>
        <v>Right Controller Jerk CHUM-RV-019 Average FingerFollow</v>
      </c>
      <c r="AA6" s="356" t="str">
        <f t="shared" si="6"/>
        <v>Right Controller Jerk CHUM-RV-019 Average FingerNose</v>
      </c>
      <c r="AB6" s="356" t="str">
        <f t="shared" si="6"/>
        <v>Right Controller Jerk CHUM-RV-019 Average EverydayTask</v>
      </c>
      <c r="AC6" s="356" t="str">
        <f t="shared" si="6"/>
        <v>Right Controller Jerk CHUM-RV-019 Average Pegboard</v>
      </c>
      <c r="AD6" s="356" t="str">
        <f t="shared" ref="AD6:AD11" si="127">_xlfn.CONCAT($A$1, " ", $B$2, " ", $AD$3, " ",$A6, " ", AD$4)</f>
        <v>Right Controller Jerk CHUM-RV-020 Average FingerFollow</v>
      </c>
      <c r="AE6" s="356" t="str">
        <f t="shared" si="7"/>
        <v>Right Controller Jerk CHUM-RV-020 Average FingerNose</v>
      </c>
      <c r="AF6" s="356" t="str">
        <f t="shared" si="7"/>
        <v>Right Controller Jerk CHUM-RV-020 Average EverydayTask</v>
      </c>
      <c r="AG6" s="356" t="str">
        <f t="shared" si="7"/>
        <v>Right Controller Jerk CHUM-RV-020 Average Pegboard</v>
      </c>
      <c r="AH6" s="356" t="str">
        <f t="shared" ref="AH6:AH11" si="128">_xlfn.CONCAT($A$1, " ", $B$2, " ", $AH$3, " ",$A6, " ", AH$4)</f>
        <v>Right Controller Jerk CHUM-RV-021 Average FingerFollow</v>
      </c>
      <c r="AI6" s="356" t="str">
        <f t="shared" si="8"/>
        <v>Right Controller Jerk CHUM-RV-021 Average FingerNose</v>
      </c>
      <c r="AJ6" s="356" t="str">
        <f t="shared" si="8"/>
        <v>Right Controller Jerk CHUM-RV-021 Average EverydayTask</v>
      </c>
      <c r="AK6" s="356" t="str">
        <f t="shared" si="8"/>
        <v>Right Controller Jerk CHUM-RV-021 Average Pegboard</v>
      </c>
      <c r="AL6" s="356" t="str">
        <f t="shared" ref="AL6:AO11" si="129">_xlfn.CONCAT($A$1, " ", $B$2, " ", $AL$3, " ",$A6, " ", AL$4)</f>
        <v>Right Controller Jerk CHUM-RV-022 Average FingerFollow</v>
      </c>
      <c r="AM6" s="356" t="str">
        <f t="shared" si="129"/>
        <v>Right Controller Jerk CHUM-RV-022 Average FingerNose</v>
      </c>
      <c r="AN6" s="356" t="str">
        <f t="shared" si="129"/>
        <v>Right Controller Jerk CHUM-RV-022 Average EverydayTask</v>
      </c>
      <c r="AO6" s="356" t="str">
        <f t="shared" si="129"/>
        <v>Right Controller Jerk CHUM-RV-022 Average Pegboard</v>
      </c>
      <c r="AP6" s="356" t="str">
        <f t="shared" ref="AP6:AP11" si="130">_xlfn.CONCAT($A$1, " ", $B$2, " ", $AP$3, " ",$A6, " ", AP$4)</f>
        <v>Right Controller Jerk CHUM-RV-023 Average FingerFollow</v>
      </c>
      <c r="AQ6" s="356" t="str">
        <f t="shared" si="10"/>
        <v>Right Controller Jerk CHUM-RV-023 Average FingerNose</v>
      </c>
      <c r="AR6" s="356" t="str">
        <f t="shared" si="10"/>
        <v>Right Controller Jerk CHUM-RV-023 Average EverydayTask</v>
      </c>
      <c r="AS6" s="356" t="str">
        <f t="shared" si="10"/>
        <v>Right Controller Jerk CHUM-RV-023 Average Pegboard</v>
      </c>
      <c r="AT6" s="356" t="str">
        <f t="shared" ref="AT6:AT11" si="131">_xlfn.CONCAT($A$1, " ", $B$2, " ", $AT$3, " ",$A6, " ", AT$4)</f>
        <v>Right Controller Jerk CHUM-RV-024 Average FingerFollow</v>
      </c>
      <c r="AU6" s="356" t="str">
        <f t="shared" si="11"/>
        <v>Right Controller Jerk CHUM-RV-024 Average FingerNose</v>
      </c>
      <c r="AV6" s="356" t="str">
        <f t="shared" si="11"/>
        <v>Right Controller Jerk CHUM-RV-024 Average EverydayTask</v>
      </c>
      <c r="AW6" s="356" t="str">
        <f t="shared" si="11"/>
        <v>Right Controller Jerk CHUM-RV-024 Average Pegboard</v>
      </c>
      <c r="AX6" s="202" t="e">
        <f t="shared" si="12"/>
        <v>#DIV/0!</v>
      </c>
      <c r="AY6" s="125" t="e">
        <f t="shared" si="13"/>
        <v>#NUM!</v>
      </c>
      <c r="AZ6" s="125">
        <f t="shared" si="14"/>
        <v>0</v>
      </c>
      <c r="BA6" s="163">
        <f t="shared" si="15"/>
        <v>0</v>
      </c>
      <c r="BC6" s="97" t="s">
        <v>606</v>
      </c>
      <c r="BD6" s="356" t="str">
        <f t="shared" si="16"/>
        <v>Right Controller Jerk CHUM-RV-005 Average FingerFollow</v>
      </c>
      <c r="BE6" s="356" t="str">
        <f t="shared" si="16"/>
        <v>Right Controller Jerk CHUM-RV-005 Average FingerNose</v>
      </c>
      <c r="BF6" s="356" t="str">
        <f t="shared" si="16"/>
        <v>Right Controller Jerk CHUM-RV-005 Average EverydayTask</v>
      </c>
      <c r="BG6" s="356" t="str">
        <f t="shared" si="17"/>
        <v>Right Controller Jerk CHUM-RV-006 Average FingerFollow</v>
      </c>
      <c r="BH6" s="356" t="str">
        <f t="shared" si="17"/>
        <v>Right Controller Jerk CHUM-RV-006 Average FingerNose</v>
      </c>
      <c r="BI6" s="356" t="str">
        <f t="shared" si="17"/>
        <v>Right Controller Jerk CHUM-RV-006 Average EverydayTask</v>
      </c>
      <c r="BJ6" s="356" t="str">
        <f t="shared" si="17"/>
        <v>Right Controller Jerk CHUM-RV-006 Average Pegboard</v>
      </c>
      <c r="BK6" s="356" t="str">
        <f t="shared" si="18"/>
        <v>Right Controller Jerk CHUM-RV-010 Average FingerFollow</v>
      </c>
      <c r="BL6" s="356" t="str">
        <f t="shared" si="18"/>
        <v>Right Controller Jerk CHUM-RV-010 Average FingerNose</v>
      </c>
      <c r="BM6" s="356" t="str">
        <f t="shared" si="18"/>
        <v>Right Controller Jerk CHUM-RV-010 Average EverydayTask</v>
      </c>
      <c r="BN6" s="356" t="str">
        <f t="shared" si="18"/>
        <v>Right Controller Jerk CHUM-RV-010 Average Pegboard</v>
      </c>
      <c r="BO6" s="356" t="str">
        <f t="shared" si="19"/>
        <v>Right Controller Jerk CHUM-RV-011 Average FingerFollow</v>
      </c>
      <c r="BP6" s="356" t="str">
        <f t="shared" si="19"/>
        <v>Right Controller Jerk CHUM-RV-011 Average FingerNose</v>
      </c>
      <c r="BQ6" s="356" t="str">
        <f t="shared" si="19"/>
        <v>Right Controller Jerk CHUM-RV-011 Average EverydayTask</v>
      </c>
      <c r="BR6" s="356" t="str">
        <f t="shared" si="19"/>
        <v>Right Controller Jerk CHUM-RV-011 Average Pegboard</v>
      </c>
      <c r="BS6" s="356" t="str">
        <f t="shared" si="20"/>
        <v>Right Controller Jerk CHUM-RV-012 Average FingerFollow</v>
      </c>
      <c r="BT6" s="356" t="str">
        <f t="shared" si="20"/>
        <v>Right Controller Jerk CHUM-RV-012 Average FingerNose</v>
      </c>
      <c r="BU6" s="356" t="str">
        <f t="shared" si="20"/>
        <v>Right Controller Jerk CHUM-RV-012 Average EverydayTask</v>
      </c>
      <c r="BV6" s="356" t="str">
        <f t="shared" si="20"/>
        <v>Right Controller Jerk CHUM-RV-012 Average Pegboard</v>
      </c>
      <c r="BW6" s="356" t="str">
        <f t="shared" si="21"/>
        <v>Right Controller Jerk CHUM-RV-013 Average FingerFollow</v>
      </c>
      <c r="BX6" s="356" t="str">
        <f t="shared" si="21"/>
        <v>Right Controller Jerk CHUM-RV-013 Average FingerNose</v>
      </c>
      <c r="BY6" s="356" t="str">
        <f t="shared" si="21"/>
        <v>Right Controller Jerk CHUM-RV-013 Average EverydayTask</v>
      </c>
      <c r="BZ6" s="356" t="str">
        <f t="shared" si="21"/>
        <v>Right Controller Jerk CHUM-RV-013 Average Pegboard</v>
      </c>
      <c r="CA6" s="356" t="str">
        <f t="shared" si="22"/>
        <v>Right Controller Jerk CHUM-RV-018 Average FingerFollow</v>
      </c>
      <c r="CB6" s="356" t="str">
        <f t="shared" si="22"/>
        <v>Right Controller Jerk CHUM-RV-018 Average FingerNose</v>
      </c>
      <c r="CC6" s="356" t="str">
        <f t="shared" si="22"/>
        <v>Right Controller Jerk CHUM-RV-018 Average EverydayTask</v>
      </c>
      <c r="CD6" s="356" t="str">
        <f t="shared" si="22"/>
        <v>Right Controller Jerk CHUM-RV-018 Average Pegboard</v>
      </c>
      <c r="CE6" s="168" t="e">
        <f t="shared" si="23"/>
        <v>#DIV/0!</v>
      </c>
      <c r="CF6" s="169" t="e">
        <f t="shared" si="24"/>
        <v>#NUM!</v>
      </c>
      <c r="CG6" s="169">
        <f>MAX(BD6:CD6)</f>
        <v>0</v>
      </c>
      <c r="CH6" s="199">
        <f t="shared" si="25"/>
        <v>0</v>
      </c>
      <c r="CJ6" s="97" t="s">
        <v>606</v>
      </c>
      <c r="CK6" s="356" t="str">
        <f t="shared" ref="CK6:CN11" si="132">_xlfn.CONCAT($CJ$1, " ", $CK$2, " ", $CK$3, " ",$CJ6, " ", CK$4)</f>
        <v>Left Controller Jerk CHUM-RV-003 Average FingerFollow</v>
      </c>
      <c r="CL6" s="356" t="str">
        <f t="shared" si="26"/>
        <v>Left Controller Jerk CHUM-RV-003 Average FingerNose</v>
      </c>
      <c r="CM6" s="356" t="str">
        <f t="shared" si="26"/>
        <v>Left Controller Jerk CHUM-RV-003 Average EverydayTask</v>
      </c>
      <c r="CN6" s="356" t="str">
        <f t="shared" si="26"/>
        <v>Left Controller Jerk CHUM-RV-003 Average Pegboard</v>
      </c>
      <c r="CO6" s="356" t="str">
        <f t="shared" ref="CO6:CR11" si="133">_xlfn.CONCAT($CJ$1, " ", $CK$2, " ", $CO$3, " ",$CJ6, " ", CO$4)</f>
        <v>Left Controller Jerk CHUM-RV-004 Average FingerFollow</v>
      </c>
      <c r="CP6" s="356" t="str">
        <f t="shared" si="27"/>
        <v>Left Controller Jerk CHUM-RV-004 Average FingerNose</v>
      </c>
      <c r="CQ6" s="356" t="str">
        <f t="shared" si="27"/>
        <v>Left Controller Jerk CHUM-RV-004 Average EverydayTask</v>
      </c>
      <c r="CR6" s="356" t="str">
        <f t="shared" si="27"/>
        <v>Left Controller Jerk CHUM-RV-004 Average Pegboard</v>
      </c>
      <c r="CS6" s="356" t="str">
        <f t="shared" ref="CS6:CV11" si="134">_xlfn.CONCAT($CJ$1, " ", $CK$2, " ", $CS$3, " ",$CJ6, " ", CS$4)</f>
        <v>Left Controller Jerk CHUM-RV-008 Average FingerFollow</v>
      </c>
      <c r="CT6" s="356" t="str">
        <f t="shared" si="28"/>
        <v>Left Controller Jerk CHUM-RV-008 Average FingerNose</v>
      </c>
      <c r="CU6" s="356" t="str">
        <f t="shared" si="28"/>
        <v>Left Controller Jerk CHUM-RV-008 Average EverydayTask</v>
      </c>
      <c r="CV6" s="356" t="str">
        <f t="shared" si="28"/>
        <v>Left Controller Jerk CHUM-RV-008 Average Pegboard</v>
      </c>
      <c r="CW6" s="356" t="str">
        <f t="shared" ref="CW6:CZ11" si="135">_xlfn.CONCAT($CJ$1, " ", $CK$2, " ", $CW$3, " ",$CJ6, " ", CW$4)</f>
        <v>Left Controller Jerk CHUM-RV-009 Average FingerFollow</v>
      </c>
      <c r="CX6" s="356" t="str">
        <f t="shared" si="29"/>
        <v>Left Controller Jerk CHUM-RV-009 Average FingerNose</v>
      </c>
      <c r="CY6" s="356" t="str">
        <f t="shared" si="29"/>
        <v>Left Controller Jerk CHUM-RV-009 Average EverydayTask</v>
      </c>
      <c r="CZ6" s="356" t="str">
        <f t="shared" si="29"/>
        <v>Left Controller Jerk CHUM-RV-009 Average Pegboard</v>
      </c>
      <c r="DA6" s="356" t="str">
        <f t="shared" ref="DA6:DD11" si="136">_xlfn.CONCAT($CJ$1, " ", $CK$2, " ", $DA$3, " ",$CJ6, " ", DA$4)</f>
        <v>Left Controller Jerk CHUM-RV-014 Average FingerFollow</v>
      </c>
      <c r="DB6" s="356" t="str">
        <f t="shared" si="30"/>
        <v>Left Controller Jerk CHUM-RV-014 Average FingerNose</v>
      </c>
      <c r="DC6" s="356" t="str">
        <f t="shared" si="30"/>
        <v>Left Controller Jerk CHUM-RV-014 Average EverydayTask</v>
      </c>
      <c r="DD6" s="356" t="str">
        <f t="shared" si="30"/>
        <v>Left Controller Jerk CHUM-RV-014 Average Pegboard</v>
      </c>
      <c r="DE6" s="356" t="str">
        <f t="shared" ref="DE6:DH11" si="137">_xlfn.CONCAT($CJ$1, " ", $CK$2, " ", $DE$3, " ",$CJ6, " ", DE$4)</f>
        <v>Left Controller Jerk CHUM-RV-015 Average FingerFollow</v>
      </c>
      <c r="DF6" s="356" t="str">
        <f t="shared" si="31"/>
        <v>Left Controller Jerk CHUM-RV-015 Average FingerNose</v>
      </c>
      <c r="DG6" s="356" t="str">
        <f t="shared" si="31"/>
        <v>Left Controller Jerk CHUM-RV-015 Average EverydayTask</v>
      </c>
      <c r="DH6" s="356" t="str">
        <f t="shared" si="31"/>
        <v>Left Controller Jerk CHUM-RV-015 Average Pegboard</v>
      </c>
      <c r="DI6" s="356" t="str">
        <f t="shared" ref="DI6:DL11" si="138">_xlfn.CONCAT($CJ$1, " ", $CK$2, " ", $DI$3, " ",$CJ6, " ", DI$4)</f>
        <v>Left Controller Jerk CHUM-RV-019 Average FingerFollow</v>
      </c>
      <c r="DJ6" s="356" t="str">
        <f t="shared" si="32"/>
        <v>Left Controller Jerk CHUM-RV-019 Average FingerNose</v>
      </c>
      <c r="DK6" s="356" t="str">
        <f t="shared" si="32"/>
        <v>Left Controller Jerk CHUM-RV-019 Average EverydayTask</v>
      </c>
      <c r="DL6" s="356" t="str">
        <f t="shared" si="32"/>
        <v>Left Controller Jerk CHUM-RV-019 Average Pegboard</v>
      </c>
      <c r="DM6" s="356" t="str">
        <f t="shared" ref="DM6:DP11" si="139">_xlfn.CONCAT($CJ$1, " ", $CK$2, " ", $DM$3, " ",$CJ6, " ", DM$4)</f>
        <v>Left Controller Jerk CHUM-RV-020 Average FingerFollow</v>
      </c>
      <c r="DN6" s="356" t="str">
        <f t="shared" si="33"/>
        <v>Left Controller Jerk CHUM-RV-020 Average FingerNose</v>
      </c>
      <c r="DO6" s="356" t="str">
        <f t="shared" si="33"/>
        <v>Left Controller Jerk CHUM-RV-020 Average EverydayTask</v>
      </c>
      <c r="DP6" s="356" t="str">
        <f t="shared" si="33"/>
        <v>Left Controller Jerk CHUM-RV-020 Average Pegboard</v>
      </c>
      <c r="DQ6" s="356" t="str">
        <f t="shared" ref="DQ6:DT11" si="140">_xlfn.CONCAT($CJ$1, " ", $CK$2, " ", $DQ$3, " ",$CJ6, " ", DQ$4)</f>
        <v>Left Controller Jerk CHUM-RV-021 Average FingerFollow</v>
      </c>
      <c r="DR6" s="356" t="str">
        <f t="shared" si="34"/>
        <v>Left Controller Jerk CHUM-RV-021 Average FingerNose</v>
      </c>
      <c r="DS6" s="356" t="str">
        <f t="shared" si="34"/>
        <v>Left Controller Jerk CHUM-RV-021 Average EverydayTask</v>
      </c>
      <c r="DT6" s="356" t="str">
        <f t="shared" si="34"/>
        <v>Left Controller Jerk CHUM-RV-021 Average Pegboard</v>
      </c>
      <c r="DU6" s="356" t="str">
        <f t="shared" ref="DU6:DU11" si="141">_xlfn.CONCAT($CJ$1, " ", $CK$2, " ", $DU$3, " ",$CJ6, " ", DU$4)</f>
        <v>Left Controller Jerk CHUM-RV-022 Average FingerFollow</v>
      </c>
      <c r="DV6" s="356" t="str">
        <f t="shared" si="35"/>
        <v>Left Controller Jerk CHUM-RV-022 Average FingerNose</v>
      </c>
      <c r="DW6" s="356" t="str">
        <f t="shared" si="35"/>
        <v>Left Controller Jerk CHUM-RV-022 Average EverydayTask</v>
      </c>
      <c r="DX6" s="356" t="str">
        <f t="shared" si="35"/>
        <v>Left Controller Jerk CHUM-RV-022 Average Pegboard</v>
      </c>
      <c r="DY6" s="356" t="str">
        <f t="shared" ref="DY6:DY11" si="142">_xlfn.CONCAT($CJ$1, " ", $CK$2, " ", $DY$3, " ",$CJ6, " ", DY$4)</f>
        <v>Left Controller Jerk CHUM-RV-023 Average FingerFollow</v>
      </c>
      <c r="DZ6" s="356" t="str">
        <f t="shared" si="36"/>
        <v>Left Controller Jerk CHUM-RV-023 Average FingerNose</v>
      </c>
      <c r="EA6" s="356" t="str">
        <f t="shared" si="36"/>
        <v>Left Controller Jerk CHUM-RV-023 Average EverydayTask</v>
      </c>
      <c r="EB6" s="356" t="str">
        <f t="shared" si="36"/>
        <v>Left Controller Jerk CHUM-RV-023 Average Pegboard</v>
      </c>
      <c r="EC6" s="356" t="str">
        <f t="shared" ref="EC6:EC11" si="143">_xlfn.CONCAT($CJ$1, " ", $CK$2, " ", $EC$3, " ",$CJ6, " ", EC$4)</f>
        <v>Left Controller Jerk CHUM-RV-024 Average FingerFollow</v>
      </c>
      <c r="ED6" s="356" t="str">
        <f t="shared" si="37"/>
        <v>Left Controller Jerk CHUM-RV-024 Average FingerNose</v>
      </c>
      <c r="EE6" s="356" t="str">
        <f t="shared" si="37"/>
        <v>Left Controller Jerk CHUM-RV-024 Average EverydayTask</v>
      </c>
      <c r="EF6" s="356" t="str">
        <f t="shared" si="37"/>
        <v>Left Controller Jerk CHUM-RV-024 Average Pegboard</v>
      </c>
      <c r="EG6" s="202" t="e">
        <f t="shared" si="38"/>
        <v>#DIV/0!</v>
      </c>
      <c r="EH6" s="125" t="e">
        <f t="shared" si="39"/>
        <v>#NUM!</v>
      </c>
      <c r="EI6" s="125">
        <f t="shared" si="40"/>
        <v>0</v>
      </c>
      <c r="EJ6" s="163">
        <f t="shared" si="41"/>
        <v>0</v>
      </c>
      <c r="EL6" s="97" t="s">
        <v>606</v>
      </c>
      <c r="EM6" s="356" t="str">
        <f t="shared" si="42"/>
        <v>Left Controller Jerk CHUM-RV-005 Average FingerFollow</v>
      </c>
      <c r="EN6" s="356" t="str">
        <f t="shared" si="42"/>
        <v>Left Controller Jerk CHUM-RV-005 Average FingerNose</v>
      </c>
      <c r="EO6" s="356" t="str">
        <f t="shared" si="42"/>
        <v>Left Controller Jerk CHUM-RV-005 Average EverydayTask</v>
      </c>
      <c r="EP6" s="356" t="str">
        <f t="shared" si="43"/>
        <v>Left Controller Jerk CHUM-RV-006 Average FingerFollow</v>
      </c>
      <c r="EQ6" s="356" t="str">
        <f t="shared" si="43"/>
        <v>Left Controller Jerk CHUM-RV-006 Average FingerNose</v>
      </c>
      <c r="ER6" s="356" t="str">
        <f t="shared" si="43"/>
        <v>Left Controller Jerk CHUM-RV-006 Average EverydayTask</v>
      </c>
      <c r="ES6" s="356" t="str">
        <f t="shared" si="43"/>
        <v>Left Controller Jerk CHUM-RV-006 Average Pegboard</v>
      </c>
      <c r="ET6" s="356" t="str">
        <f t="shared" si="44"/>
        <v>Left Controller Jerk CHUM-RV-010 Average FingerFollow</v>
      </c>
      <c r="EU6" s="356" t="str">
        <f t="shared" si="44"/>
        <v>Left Controller Jerk CHUM-RV-010 Average FingerNose</v>
      </c>
      <c r="EV6" s="356" t="str">
        <f t="shared" si="44"/>
        <v>Left Controller Jerk CHUM-RV-010 Average EverydayTask</v>
      </c>
      <c r="EW6" s="356" t="str">
        <f t="shared" si="44"/>
        <v>Left Controller Jerk CHUM-RV-010 Average Pegboard</v>
      </c>
      <c r="EX6" s="356" t="str">
        <f t="shared" si="45"/>
        <v>Left Controller Jerk CHUM-RV-011 Average FingerFollow</v>
      </c>
      <c r="EY6" s="356" t="str">
        <f t="shared" si="45"/>
        <v>Left Controller Jerk CHUM-RV-011 Average FingerNose</v>
      </c>
      <c r="EZ6" s="356" t="str">
        <f t="shared" si="45"/>
        <v>Left Controller Jerk CHUM-RV-011 Average EverydayTask</v>
      </c>
      <c r="FA6" s="356" t="str">
        <f t="shared" si="45"/>
        <v>Left Controller Jerk CHUM-RV-011 Average Pegboard</v>
      </c>
      <c r="FB6" s="356" t="str">
        <f t="shared" si="46"/>
        <v>Left Controller Jerk CHUM-RV-012 Average FingerFollow</v>
      </c>
      <c r="FC6" s="356" t="str">
        <f t="shared" si="46"/>
        <v>Left Controller Jerk CHUM-RV-012 Average FingerNose</v>
      </c>
      <c r="FD6" s="356" t="str">
        <f t="shared" si="46"/>
        <v>Left Controller Jerk CHUM-RV-012 Average EverydayTask</v>
      </c>
      <c r="FE6" s="356" t="str">
        <f t="shared" si="46"/>
        <v>Left Controller Jerk CHUM-RV-012 Average Pegboard</v>
      </c>
      <c r="FF6" s="356" t="str">
        <f t="shared" si="47"/>
        <v>Left Controller Jerk CHUM-RV-013 Average FingerFollow</v>
      </c>
      <c r="FG6" s="356" t="str">
        <f t="shared" si="47"/>
        <v>Left Controller Jerk CHUM-RV-013 Average FingerNose</v>
      </c>
      <c r="FH6" s="356" t="str">
        <f t="shared" si="47"/>
        <v>Left Controller Jerk CHUM-RV-013 Average EverydayTask</v>
      </c>
      <c r="FI6" s="356" t="str">
        <f t="shared" si="47"/>
        <v>Left Controller Jerk CHUM-RV-013 Average Pegboard</v>
      </c>
      <c r="FJ6" s="356" t="str">
        <f t="shared" si="48"/>
        <v>Left Controller Jerk CHUM-RV-018 Average FingerFollow</v>
      </c>
      <c r="FK6" s="356" t="str">
        <f t="shared" si="48"/>
        <v>Left Controller Jerk CHUM-RV-018 Average FingerNose</v>
      </c>
      <c r="FL6" s="356" t="str">
        <f t="shared" si="48"/>
        <v>Left Controller Jerk CHUM-RV-018 Average EverydayTask</v>
      </c>
      <c r="FM6" s="356" t="str">
        <f t="shared" si="48"/>
        <v>Left Controller Jerk CHUM-RV-018 Average Pegboard</v>
      </c>
      <c r="FN6" s="168" t="e">
        <f t="shared" si="49"/>
        <v>#DIV/0!</v>
      </c>
      <c r="FO6" s="169" t="e">
        <f t="shared" si="50"/>
        <v>#NUM!</v>
      </c>
      <c r="FP6" s="169">
        <f t="shared" si="51"/>
        <v>0</v>
      </c>
      <c r="FQ6" s="199">
        <f t="shared" si="52"/>
        <v>0</v>
      </c>
      <c r="FS6" s="97" t="s">
        <v>606</v>
      </c>
      <c r="FT6" s="356" t="str">
        <f>_xlfn.CONCAT($FS$1, " ", $FT$2, " ", $FT$3, " ",$FS6, " ", FT$4)</f>
        <v>Right Controller Speed CHUM-RV-003 Average FingerFollow</v>
      </c>
      <c r="FU6" s="356" t="str">
        <f t="shared" si="53"/>
        <v>Right Controller Speed CHUM-RV-003 Average FingerNose</v>
      </c>
      <c r="FV6" s="356" t="str">
        <f t="shared" si="53"/>
        <v>Right Controller Speed CHUM-RV-003 Average EverydayTask</v>
      </c>
      <c r="FW6" s="356" t="str">
        <f t="shared" si="53"/>
        <v>Right Controller Speed CHUM-RV-003 Average Pegboard</v>
      </c>
      <c r="FX6" s="356" t="str">
        <f t="shared" ref="FX6:GA8" si="144">_xlfn.CONCAT($FS$1, " ", $FT$2, " ", $FX$3, " ",$FS6, " ", FX$4)</f>
        <v>Right Controller Speed CHUM-RV-004 Average FingerFollow</v>
      </c>
      <c r="FY6" s="356" t="str">
        <f t="shared" si="144"/>
        <v>Right Controller Speed CHUM-RV-004 Average FingerNose</v>
      </c>
      <c r="FZ6" s="356" t="str">
        <f t="shared" si="144"/>
        <v>Right Controller Speed CHUM-RV-004 Average EverydayTask</v>
      </c>
      <c r="GA6" s="356" t="str">
        <f t="shared" si="144"/>
        <v>Right Controller Speed CHUM-RV-004 Average Pegboard</v>
      </c>
      <c r="GB6" s="356" t="str">
        <f t="shared" si="55"/>
        <v>Right Controller Speed CHUM-RV-008 Average FingerFollow</v>
      </c>
      <c r="GC6" s="356" t="str">
        <f t="shared" si="55"/>
        <v>Right Controller Speed CHUM-RV-008 Average FingerNose</v>
      </c>
      <c r="GD6" s="356" t="str">
        <f t="shared" si="55"/>
        <v>Right Controller Speed CHUM-RV-008 Average EverydayTask</v>
      </c>
      <c r="GE6" s="356" t="str">
        <f t="shared" si="55"/>
        <v>Right Controller Speed CHUM-RV-008 Average Pegboard</v>
      </c>
      <c r="GF6" s="356" t="str">
        <f t="shared" ref="GF6:GI8" si="145">_xlfn.CONCAT($FS$1, " ", $FT$2, " ", $GF$3, " ",$FS6, " ", GF$4)</f>
        <v>Right Controller Speed CHUM-RV-009 Average FingerFollow</v>
      </c>
      <c r="GG6" s="356" t="str">
        <f t="shared" si="145"/>
        <v>Right Controller Speed CHUM-RV-009 Average FingerNose</v>
      </c>
      <c r="GH6" s="356" t="str">
        <f t="shared" si="145"/>
        <v>Right Controller Speed CHUM-RV-009 Average EverydayTask</v>
      </c>
      <c r="GI6" s="356" t="str">
        <f t="shared" si="145"/>
        <v>Right Controller Speed CHUM-RV-009 Average Pegboard</v>
      </c>
      <c r="GJ6" s="356" t="str">
        <f t="shared" ref="GJ6:GJ8" si="146">_xlfn.CONCAT($FS$1, " ", $FT$2, " ", $GJ$3, " ",$FS6, " ", GJ$4)</f>
        <v>Right Controller Speed CHUM-RV-014 Average FingerFollow</v>
      </c>
      <c r="GK6" s="356" t="str">
        <f t="shared" si="57"/>
        <v>Right Controller Speed CHUM-RV-014 Average FingerNose</v>
      </c>
      <c r="GL6" s="356" t="str">
        <f t="shared" si="57"/>
        <v>Right Controller Speed CHUM-RV-014 Average EverydayTask</v>
      </c>
      <c r="GM6" s="356" t="str">
        <f t="shared" si="57"/>
        <v>Right Controller Speed CHUM-RV-014 Average Pegboard</v>
      </c>
      <c r="GN6" s="356" t="str">
        <f t="shared" ref="GN6:GQ8" si="147">_xlfn.CONCAT($FS$1, " ", $FT$2, " ", $GN$3, " ",$FS6, " ", GN$4)</f>
        <v>Right Controller Speed CHUM-RV-015 Average FingerFollow</v>
      </c>
      <c r="GO6" s="356" t="str">
        <f t="shared" si="147"/>
        <v>Right Controller Speed CHUM-RV-015 Average FingerNose</v>
      </c>
      <c r="GP6" s="356" t="str">
        <f t="shared" si="147"/>
        <v>Right Controller Speed CHUM-RV-015 Average EverydayTask</v>
      </c>
      <c r="GQ6" s="356" t="str">
        <f>_xlfn.CONCAT($FS$1, " ", $FT$2, " ", $GN$3, " ",$FS6, " ", GQ$4)</f>
        <v>Right Controller Speed CHUM-RV-015 Average Pegboard</v>
      </c>
      <c r="GR6" s="356" t="str">
        <f t="shared" ref="GR6:GR8" si="148">_xlfn.CONCAT($FS$1, " ", $FT$2, " ", $GR$3, " ",$FS6, " ", GR$4)</f>
        <v>Right Controller Speed CHUM-RV-019 Average FingerFollow</v>
      </c>
      <c r="GS6" s="356" t="str">
        <f t="shared" si="59"/>
        <v>Right Controller Speed CHUM-RV-019 Average FingerNose</v>
      </c>
      <c r="GT6" s="356" t="str">
        <f t="shared" si="59"/>
        <v>Right Controller Speed CHUM-RV-019 Average EverydayTask</v>
      </c>
      <c r="GU6" s="356" t="str">
        <f t="shared" si="59"/>
        <v>Right Controller Speed CHUM-RV-019 Average Pegboard</v>
      </c>
      <c r="GV6" s="356" t="str">
        <f t="shared" ref="GV6:GY8" si="149">_xlfn.CONCAT($FS$1, " ", $FT$2, " ", $GV$3, " ",$FS6, " ", GV$4)</f>
        <v>Right Controller Speed CHUM-RV-020 Average FingerFollow</v>
      </c>
      <c r="GW6" s="356" t="str">
        <f t="shared" si="149"/>
        <v>Right Controller Speed CHUM-RV-020 Average FingerNose</v>
      </c>
      <c r="GX6" s="356" t="str">
        <f t="shared" si="149"/>
        <v>Right Controller Speed CHUM-RV-020 Average EverydayTask</v>
      </c>
      <c r="GY6" s="356" t="str">
        <f t="shared" si="149"/>
        <v>Right Controller Speed CHUM-RV-020 Average Pegboard</v>
      </c>
      <c r="GZ6" s="356" t="str">
        <f t="shared" ref="GZ6:GZ8" si="150">_xlfn.CONCAT($FS$1, " ", $FT$2, " ", $GZ$3, " ",$FS6, " ", GZ$4)</f>
        <v>Right Controller Speed CHUM-RV-021 Average FingerFollow</v>
      </c>
      <c r="HA6" s="356" t="str">
        <f t="shared" si="61"/>
        <v>Right Controller Speed CHUM-RV-021 Average FingerNose</v>
      </c>
      <c r="HB6" s="356" t="str">
        <f t="shared" si="61"/>
        <v>Right Controller Speed CHUM-RV-021 Average EverydayTask</v>
      </c>
      <c r="HC6" s="356" t="str">
        <f t="shared" si="61"/>
        <v>Right Controller Speed CHUM-RV-021 Average Pegboard</v>
      </c>
      <c r="HD6" s="356" t="str">
        <f t="shared" ref="HD6:HD8" si="151">_xlfn.CONCAT($FS$1, " ", $FT$2, " ", $HD$3, " ",$FS6, " ", HD$4)</f>
        <v>Right Controller Speed CHUM-RV-022 Average FingerFollow</v>
      </c>
      <c r="HE6" s="356" t="str">
        <f t="shared" si="62"/>
        <v>Right Controller Speed CHUM-RV-022 Average FingerNose</v>
      </c>
      <c r="HF6" s="356" t="str">
        <f t="shared" si="62"/>
        <v>Right Controller Speed CHUM-RV-022 Average EverydayTask</v>
      </c>
      <c r="HG6" s="356" t="str">
        <f t="shared" si="62"/>
        <v>Right Controller Speed CHUM-RV-022 Average Pegboard</v>
      </c>
      <c r="HH6" s="356" t="str">
        <f t="shared" ref="HH6:HH8" si="152">_xlfn.CONCAT($FS$1, " ", $FT$2, " ", $HH$3, " ",$FS6, " ", HH$4)</f>
        <v>Right Controller Speed CHUM-RV-023 Average FingerFollow</v>
      </c>
      <c r="HI6" s="356" t="str">
        <f t="shared" si="63"/>
        <v>Right Controller Speed CHUM-RV-023 Average FingerNose</v>
      </c>
      <c r="HJ6" s="356" t="str">
        <f t="shared" si="63"/>
        <v>Right Controller Speed CHUM-RV-023 Average EverydayTask</v>
      </c>
      <c r="HK6" s="356" t="str">
        <f t="shared" si="63"/>
        <v>Right Controller Speed CHUM-RV-023 Average Pegboard</v>
      </c>
      <c r="HL6" s="356" t="str">
        <f t="shared" ref="HL6:HL8" si="153">_xlfn.CONCAT($FS$1, " ", $FT$2, " ", $HL$3, " ",$FS6, " ", HL$4)</f>
        <v>Right Controller Speed CHUM-RV-024 Average FingerFollow</v>
      </c>
      <c r="HM6" s="356" t="str">
        <f t="shared" ref="HM6:HM8" si="154">_xlfn.CONCAT($FS$1, " ", $FT$2, " ", $HL$3, " ",$FS6, " ", HM$4)</f>
        <v>Right Controller Speed CHUM-RV-024 Average FingerNose</v>
      </c>
      <c r="HN6" s="356" t="str">
        <f t="shared" si="64"/>
        <v>Right Controller Speed CHUM-RV-024 Average EverydayTask</v>
      </c>
      <c r="HO6" s="356" t="str">
        <f t="shared" si="64"/>
        <v>Right Controller Speed CHUM-RV-024 Average Pegboard</v>
      </c>
      <c r="HP6" s="202" t="e">
        <f>AVERAGE(FT6:HC6)</f>
        <v>#DIV/0!</v>
      </c>
      <c r="HQ6" s="125" t="e">
        <f>MEDIAN(FT6:HC6)</f>
        <v>#NUM!</v>
      </c>
      <c r="HR6" s="125">
        <f>MAX(FT6:HC6)</f>
        <v>0</v>
      </c>
      <c r="HS6" s="163">
        <f>MIN(FT6:HC6)</f>
        <v>0</v>
      </c>
      <c r="HU6" s="97" t="s">
        <v>606</v>
      </c>
      <c r="HV6" s="356" t="str">
        <f t="shared" si="65"/>
        <v>Right Controller Speed CHUM-RV-005 Average FingerFollow</v>
      </c>
      <c r="HW6" s="356" t="str">
        <f t="shared" si="65"/>
        <v>Right Controller Speed CHUM-RV-005 Average FingerNose</v>
      </c>
      <c r="HX6" s="356" t="str">
        <f t="shared" si="65"/>
        <v>Right Controller Speed CHUM-RV-005 Average EverydayTask</v>
      </c>
      <c r="HY6" s="356" t="str">
        <f t="shared" si="66"/>
        <v>Right Controller Speed CHUM-RV-006 Average FingerFollow</v>
      </c>
      <c r="HZ6" s="356" t="str">
        <f t="shared" si="66"/>
        <v>Right Controller Speed CHUM-RV-006 Average FingerNose</v>
      </c>
      <c r="IA6" s="356" t="str">
        <f t="shared" si="66"/>
        <v>Right Controller Speed CHUM-RV-006 Average EverydayTask</v>
      </c>
      <c r="IB6" s="356" t="str">
        <f t="shared" si="66"/>
        <v>Right Controller Speed CHUM-RV-006 Average Pegboard</v>
      </c>
      <c r="IC6" s="356" t="str">
        <f t="shared" si="67"/>
        <v>Right Controller Speed CHUM-RV-010 Average FingerFollow</v>
      </c>
      <c r="ID6" s="356" t="str">
        <f t="shared" si="67"/>
        <v>Right Controller Speed CHUM-RV-010 Average FingerNose</v>
      </c>
      <c r="IE6" s="356" t="str">
        <f t="shared" si="67"/>
        <v>Right Controller Speed CHUM-RV-010 Average EverydayTask</v>
      </c>
      <c r="IF6" s="356" t="str">
        <f t="shared" si="67"/>
        <v>Right Controller Speed CHUM-RV-010 Average Pegboard</v>
      </c>
      <c r="IG6" s="356" t="str">
        <f t="shared" si="68"/>
        <v>Right Controller Speed CHUM-RV-011 Average FingerFollow</v>
      </c>
      <c r="IH6" s="356" t="str">
        <f t="shared" si="68"/>
        <v>Right Controller Speed CHUM-RV-011 Average FingerNose</v>
      </c>
      <c r="II6" s="356" t="str">
        <f t="shared" si="68"/>
        <v>Right Controller Speed CHUM-RV-011 Average EverydayTask</v>
      </c>
      <c r="IJ6" s="356" t="str">
        <f t="shared" si="68"/>
        <v>Right Controller Speed CHUM-RV-011 Average Pegboard</v>
      </c>
      <c r="IK6" s="356" t="str">
        <f t="shared" si="69"/>
        <v>Right Controller Speed CHUM-RV-012 Average FingerFollow</v>
      </c>
      <c r="IL6" s="356" t="str">
        <f t="shared" si="69"/>
        <v>Right Controller Speed CHUM-RV-012 Average FingerNose</v>
      </c>
      <c r="IM6" s="356" t="str">
        <f t="shared" si="69"/>
        <v>Right Controller Speed CHUM-RV-012 Average EverydayTask</v>
      </c>
      <c r="IN6" s="356" t="str">
        <f t="shared" si="69"/>
        <v>Right Controller Speed CHUM-RV-012 Average Pegboard</v>
      </c>
      <c r="IO6" s="356" t="str">
        <f t="shared" si="70"/>
        <v>Right Controller Speed CHUM-RV-013 Average FingerFollow</v>
      </c>
      <c r="IP6" s="356" t="str">
        <f t="shared" si="70"/>
        <v>Right Controller Speed CHUM-RV-013 Average FingerNose</v>
      </c>
      <c r="IQ6" s="356" t="str">
        <f t="shared" si="70"/>
        <v>Right Controller Speed CHUM-RV-013 Average EverydayTask</v>
      </c>
      <c r="IR6" s="356" t="str">
        <f t="shared" si="70"/>
        <v>Right Controller Speed CHUM-RV-013 Average Pegboard</v>
      </c>
      <c r="IS6" s="356" t="str">
        <f t="shared" si="71"/>
        <v>Right Controller Speed CHUM-RV-018 Average FingerFollow</v>
      </c>
      <c r="IT6" s="356" t="str">
        <f t="shared" si="71"/>
        <v>Right Controller Speed CHUM-RV-018 Average FingerNose</v>
      </c>
      <c r="IU6" s="356" t="str">
        <f t="shared" si="71"/>
        <v>Right Controller Speed CHUM-RV-018 Average EverydayTask</v>
      </c>
      <c r="IV6" s="356" t="str">
        <f t="shared" si="71"/>
        <v>Right Controller Speed CHUM-RV-018 Average Pegboard</v>
      </c>
      <c r="IW6" s="168" t="e">
        <f>AVERAGE(HV6:IV6)</f>
        <v>#DIV/0!</v>
      </c>
      <c r="IX6" s="169" t="e">
        <f>MEDIAN(HV6:IV6)</f>
        <v>#NUM!</v>
      </c>
      <c r="IY6" s="169">
        <f>MAX(HV6:IV6)</f>
        <v>0</v>
      </c>
      <c r="IZ6" s="199">
        <f>MIN(HV6:IV6)</f>
        <v>0</v>
      </c>
      <c r="JB6" s="97" t="s">
        <v>606</v>
      </c>
      <c r="JC6" s="356" t="str">
        <f t="shared" ref="JC6:JF8" si="155">_xlfn.CONCAT($JB$1, " ", $JC$2, " ", $JC$3, " ",$JB6, " ", JC$4)</f>
        <v>Left Controller Speed CHUM-RV-003 Average FingerFollow</v>
      </c>
      <c r="JD6" s="356" t="str">
        <f t="shared" si="155"/>
        <v>Left Controller Speed CHUM-RV-003 Average FingerNose</v>
      </c>
      <c r="JE6" s="356" t="str">
        <f t="shared" si="155"/>
        <v>Left Controller Speed CHUM-RV-003 Average EverydayTask</v>
      </c>
      <c r="JF6" s="356" t="str">
        <f t="shared" si="155"/>
        <v>Left Controller Speed CHUM-RV-003 Average Pegboard</v>
      </c>
      <c r="JG6" s="356" t="str">
        <f t="shared" ref="JG6:JG8" si="156">_xlfn.CONCAT($JB$1, " ", $JC$2, " ", $JG$3, " ",$JB6, " ", JG$4)</f>
        <v>Left Controller Speed CHUM-RV-004 Average FingerFollow</v>
      </c>
      <c r="JH6" s="356" t="str">
        <f t="shared" si="73"/>
        <v>Left Controller Speed CHUM-RV-004 Average FingerNose</v>
      </c>
      <c r="JI6" s="356" t="str">
        <f t="shared" si="73"/>
        <v>Left Controller Speed CHUM-RV-004 Average EverydayTask</v>
      </c>
      <c r="JJ6" s="356" t="str">
        <f t="shared" si="73"/>
        <v>Left Controller Speed CHUM-RV-004 Average Pegboard</v>
      </c>
      <c r="JK6" s="356" t="str">
        <f t="shared" ref="JK6:JK8" si="157">_xlfn.CONCAT($JB$1, " ", $JC$2, " ", $JK$3, " ",$JB6, " ", JK$4)</f>
        <v>Left Controller Speed CHUM-RV-008 Average FingerFollow</v>
      </c>
      <c r="JL6" s="356" t="str">
        <f t="shared" si="74"/>
        <v>Left Controller Speed CHUM-RV-008 Average FingerNose</v>
      </c>
      <c r="JM6" s="356" t="str">
        <f t="shared" si="74"/>
        <v>Left Controller Speed CHUM-RV-008 Average EverydayTask</v>
      </c>
      <c r="JN6" s="356" t="str">
        <f t="shared" si="74"/>
        <v>Left Controller Speed CHUM-RV-008 Average Pegboard</v>
      </c>
      <c r="JO6" s="356" t="str">
        <f t="shared" ref="JO6:JO8" si="158">_xlfn.CONCAT($JB$1, " ", $JC$2, " ", $JO$3, " ",$JB6, " ", JO$4)</f>
        <v>Left Controller Speed CHUM-RV-009 Average FingerFollow</v>
      </c>
      <c r="JP6" s="356" t="str">
        <f t="shared" si="75"/>
        <v>Left Controller Speed CHUM-RV-009 Average FingerNose</v>
      </c>
      <c r="JQ6" s="356" t="str">
        <f t="shared" si="75"/>
        <v>Left Controller Speed CHUM-RV-009 Average EverydayTask</v>
      </c>
      <c r="JR6" s="356" t="str">
        <f t="shared" si="75"/>
        <v>Left Controller Speed CHUM-RV-009 Average Pegboard</v>
      </c>
      <c r="JS6" s="356" t="str">
        <f t="shared" ref="JS6:JS8" si="159">_xlfn.CONCAT($JB$1, " ", $JC$2, " ", $JS$3, " ",$JB6, " ", JS$4)</f>
        <v>Left Controller Speed CHUM-RV-014 Average FingerFollow</v>
      </c>
      <c r="JT6" s="356" t="str">
        <f t="shared" si="76"/>
        <v>Left Controller Speed CHUM-RV-014 Average FingerNose</v>
      </c>
      <c r="JU6" s="356" t="str">
        <f t="shared" si="76"/>
        <v>Left Controller Speed CHUM-RV-014 Average EverydayTask</v>
      </c>
      <c r="JV6" s="356" t="str">
        <f t="shared" si="76"/>
        <v>Left Controller Speed CHUM-RV-014 Average Pegboard</v>
      </c>
      <c r="JW6" s="356" t="str">
        <f t="shared" ref="JW6:JW8" si="160">_xlfn.CONCAT($JB$1, " ", $JC$2, " ", $JW$3, " ",$JB6, " ", JW$4)</f>
        <v>Left Controller Speed CHUM-RV-015 Average FingerFollow</v>
      </c>
      <c r="JX6" s="356" t="str">
        <f t="shared" si="77"/>
        <v>Left Controller Speed CHUM-RV-015 Average FingerNose</v>
      </c>
      <c r="JY6" s="356" t="str">
        <f t="shared" si="77"/>
        <v>Left Controller Speed CHUM-RV-015 Average EverydayTask</v>
      </c>
      <c r="JZ6" s="356" t="str">
        <f t="shared" si="77"/>
        <v>Left Controller Speed CHUM-RV-015 Average Pegboard</v>
      </c>
      <c r="KA6" s="356" t="str">
        <f t="shared" ref="KA6:KA8" si="161">_xlfn.CONCAT($JB$1, " ", $JC$2, " ", $KA$3, " ",$JB6, " ", KA$4)</f>
        <v>Left Controller Speed CHUM-RV-019 Average FingerFollow</v>
      </c>
      <c r="KB6" s="356" t="str">
        <f t="shared" si="78"/>
        <v>Left Controller Speed CHUM-RV-019 Average FingerNose</v>
      </c>
      <c r="KC6" s="356" t="str">
        <f t="shared" si="78"/>
        <v>Left Controller Speed CHUM-RV-019 Average EverydayTask</v>
      </c>
      <c r="KD6" s="356" t="str">
        <f t="shared" si="78"/>
        <v>Left Controller Speed CHUM-RV-019 Average Pegboard</v>
      </c>
      <c r="KE6" s="356" t="str">
        <f t="shared" ref="KE6:KE8" si="162">_xlfn.CONCAT($JB$1, " ", $JC$2, " ", $KE$3, " ",$JB6, " ", KE$4)</f>
        <v>Left Controller Speed CHUM-RV-020 Average FingerFollow</v>
      </c>
      <c r="KF6" s="356" t="str">
        <f t="shared" si="79"/>
        <v>Left Controller Speed CHUM-RV-020 Average FingerNose</v>
      </c>
      <c r="KG6" s="356" t="str">
        <f t="shared" si="79"/>
        <v>Left Controller Speed CHUM-RV-020 Average EverydayTask</v>
      </c>
      <c r="KH6" s="356" t="str">
        <f t="shared" si="79"/>
        <v>Left Controller Speed CHUM-RV-020 Average Pegboard</v>
      </c>
      <c r="KI6" s="356" t="str">
        <f t="shared" ref="KI6:KI8" si="163">_xlfn.CONCAT($JB$1, " ", $JC$2, " ", $KI$3, " ",$JB6, " ", KI$4)</f>
        <v>Left Controller Speed CHUM-RV-021 Average FingerFollow</v>
      </c>
      <c r="KJ6" s="356" t="str">
        <f t="shared" si="80"/>
        <v>Left Controller Speed CHUM-RV-021 Average FingerNose</v>
      </c>
      <c r="KK6" s="356" t="str">
        <f t="shared" si="80"/>
        <v>Left Controller Speed CHUM-RV-021 Average EverydayTask</v>
      </c>
      <c r="KL6" s="356" t="str">
        <f t="shared" si="80"/>
        <v>Left Controller Speed CHUM-RV-021 Average Pegboard</v>
      </c>
      <c r="KM6" s="356" t="str">
        <f t="shared" ref="KM6:KM8" si="164">_xlfn.CONCAT($JB$1, " ", $JC$2, " ", $KM$3, " ",$JB6, " ", KM$4)</f>
        <v>Left Controller Speed CHUM-RV-022 Average FingerFollow</v>
      </c>
      <c r="KN6" s="356" t="str">
        <f t="shared" si="81"/>
        <v>Left Controller Speed CHUM-RV-022 Average FingerNose</v>
      </c>
      <c r="KO6" s="356" t="str">
        <f t="shared" si="81"/>
        <v>Left Controller Speed CHUM-RV-022 Average EverydayTask</v>
      </c>
      <c r="KP6" s="356" t="str">
        <f t="shared" si="81"/>
        <v>Left Controller Speed CHUM-RV-022 Average Pegboard</v>
      </c>
      <c r="KQ6" s="356" t="str">
        <f t="shared" ref="KQ6:KQ8" si="165">_xlfn.CONCAT($JB$1, " ", $JC$2, " ", $KQ$3, " ",$JB6, " ", KQ$4)</f>
        <v>Left Controller Speed CHUM-RV-023 Average FingerFollow</v>
      </c>
      <c r="KR6" s="356" t="str">
        <f t="shared" si="82"/>
        <v>Left Controller Speed CHUM-RV-023 Average FingerNose</v>
      </c>
      <c r="KS6" s="356" t="str">
        <f t="shared" si="82"/>
        <v>Left Controller Speed CHUM-RV-023 Average EverydayTask</v>
      </c>
      <c r="KT6" s="356" t="str">
        <f t="shared" si="82"/>
        <v>Left Controller Speed CHUM-RV-023 Average Pegboard</v>
      </c>
      <c r="KU6" s="356" t="str">
        <f t="shared" ref="KU6:KU8" si="166">_xlfn.CONCAT($JB$1, " ", $JC$2, " ", $KU$3, " ",$JB6, " ", KU$4)</f>
        <v>Left Controller Speed CHUM-RV-024 Average FingerFollow</v>
      </c>
      <c r="KV6" s="356" t="str">
        <f t="shared" si="83"/>
        <v>Left Controller Speed CHUM-RV-024 Average FingerNose</v>
      </c>
      <c r="KW6" s="356" t="str">
        <f t="shared" si="83"/>
        <v>Left Controller Speed CHUM-RV-024 Average EverydayTask</v>
      </c>
      <c r="KX6" s="356" t="str">
        <f t="shared" si="83"/>
        <v>Left Controller Speed CHUM-RV-024 Average Pegboard</v>
      </c>
      <c r="KY6" s="202" t="e">
        <f t="shared" si="84"/>
        <v>#DIV/0!</v>
      </c>
      <c r="KZ6" s="125" t="e">
        <f t="shared" si="85"/>
        <v>#NUM!</v>
      </c>
      <c r="LA6" s="125">
        <f t="shared" si="86"/>
        <v>0</v>
      </c>
      <c r="LB6" s="163">
        <f t="shared" si="87"/>
        <v>0</v>
      </c>
      <c r="LD6" s="97" t="s">
        <v>606</v>
      </c>
      <c r="LE6" s="356" t="str">
        <f t="shared" ref="LE6:LE8" si="167">_xlfn.CONCAT($JB$1, " ", $LE$2, " ", $LE$3, " ",$LD6, " ", LE$4)</f>
        <v>Left Controller Speed CHUM-RV-005 Average FingerFollow</v>
      </c>
      <c r="LF6" s="356" t="str">
        <f t="shared" ref="LF6:LG8" si="168">_xlfn.CONCAT($JB$1, " ", $LE$2, " ", $LE$3, " ",$LD6, " ", LF$4)</f>
        <v>Left Controller Speed CHUM-RV-005 Average FingerNose</v>
      </c>
      <c r="LG6" s="356" t="str">
        <f t="shared" si="168"/>
        <v>Left Controller Speed CHUM-RV-005 Average EverydayTask</v>
      </c>
      <c r="LH6" s="356" t="str">
        <f t="shared" ref="LH6:LH8" si="169">_xlfn.CONCAT($JB$1, " ", $LE$2, " ", $LH$3, " ",$LD6, " ", LH$4)</f>
        <v>Left Controller Speed CHUM-RV-006 Average FingerFollow</v>
      </c>
      <c r="LI6" s="356" t="str">
        <f t="shared" ref="LI6:LK8" si="170">_xlfn.CONCAT($JB$1, " ", $LE$2, " ", $LH$3, " ",$LD6, " ", LI$4)</f>
        <v>Left Controller Speed CHUM-RV-006 Average FingerNose</v>
      </c>
      <c r="LJ6" s="356" t="str">
        <f t="shared" si="170"/>
        <v>Left Controller Speed CHUM-RV-006 Average EverydayTask</v>
      </c>
      <c r="LK6" s="356" t="str">
        <f t="shared" si="170"/>
        <v>Left Controller Speed CHUM-RV-006 Average Pegboard</v>
      </c>
      <c r="LL6" s="356" t="str">
        <f t="shared" ref="LL6:LL8" si="171">_xlfn.CONCAT($JB$1, " ", $LE$2, " ", $LL$3, " ",$LD6, " ", LL$4)</f>
        <v>Left Controller Speed CHUM-RV-010 Average FingerFollow</v>
      </c>
      <c r="LM6" s="356" t="str">
        <f t="shared" ref="LM6:LO8" si="172">_xlfn.CONCAT($JB$1, " ", $LE$2, " ", $LL$3, " ",$LD6, " ", LM$4)</f>
        <v>Left Controller Speed CHUM-RV-010 Average FingerNose</v>
      </c>
      <c r="LN6" s="356" t="str">
        <f t="shared" si="172"/>
        <v>Left Controller Speed CHUM-RV-010 Average EverydayTask</v>
      </c>
      <c r="LO6" s="356" t="str">
        <f t="shared" si="172"/>
        <v>Left Controller Speed CHUM-RV-010 Average Pegboard</v>
      </c>
      <c r="LP6" s="356" t="str">
        <f t="shared" ref="LP6:LP8" si="173">_xlfn.CONCAT($JB$1, " ", $LE$2, " ", $LP$3, " ",$LD6, " ", LP$4)</f>
        <v>Left Controller Speed CHUM-RV-011 Average FingerFollow</v>
      </c>
      <c r="LQ6" s="356" t="str">
        <f t="shared" ref="LQ6:LS8" si="174">_xlfn.CONCAT($JB$1, " ", $LE$2, " ", $LP$3, " ",$LD6, " ", LQ$4)</f>
        <v>Left Controller Speed CHUM-RV-011 Average FingerNose</v>
      </c>
      <c r="LR6" s="356" t="str">
        <f t="shared" si="174"/>
        <v>Left Controller Speed CHUM-RV-011 Average EverydayTask</v>
      </c>
      <c r="LS6" s="356" t="str">
        <f t="shared" si="174"/>
        <v>Left Controller Speed CHUM-RV-011 Average Pegboard</v>
      </c>
      <c r="LT6" s="356" t="str">
        <f t="shared" ref="LT6:LT8" si="175">_xlfn.CONCAT($JB$1, " ", $LE$2, " ", $LT$3, " ",$LD6, " ", LT$4)</f>
        <v>Left Controller Speed CHUM-RV-012 Average FingerFollow</v>
      </c>
      <c r="LU6" s="356" t="str">
        <f t="shared" ref="LU6:LW8" si="176">_xlfn.CONCAT($JB$1, " ", $LE$2, " ", $LT$3, " ",$LD6, " ", LU$4)</f>
        <v>Left Controller Speed CHUM-RV-012 Average FingerNose</v>
      </c>
      <c r="LV6" s="356" t="str">
        <f t="shared" si="176"/>
        <v>Left Controller Speed CHUM-RV-012 Average EverydayTask</v>
      </c>
      <c r="LW6" s="356" t="str">
        <f t="shared" si="176"/>
        <v>Left Controller Speed CHUM-RV-012 Average Pegboard</v>
      </c>
      <c r="LX6" s="356" t="str">
        <f t="shared" ref="LX6:LX8" si="177">_xlfn.CONCAT($JB$1, " ", $LE$2, " ", $LX$3, " ",$LD6, " ", LX$4)</f>
        <v>Left Controller Speed CHUM-RV-013 Average FingerFollow</v>
      </c>
      <c r="LY6" s="356" t="str">
        <f t="shared" ref="LY6:MA8" si="178">_xlfn.CONCAT($JB$1, " ", $LE$2, " ", $LX$3, " ",$LD6, " ", LY$4)</f>
        <v>Left Controller Speed CHUM-RV-013 Average FingerNose</v>
      </c>
      <c r="LZ6" s="356" t="str">
        <f t="shared" si="178"/>
        <v>Left Controller Speed CHUM-RV-013 Average EverydayTask</v>
      </c>
      <c r="MA6" s="356" t="str">
        <f t="shared" si="178"/>
        <v>Left Controller Speed CHUM-RV-013 Average Pegboard</v>
      </c>
      <c r="MB6" s="356" t="str">
        <f t="shared" ref="MB6:MB8" si="179">_xlfn.CONCAT($JB$1, " ", $LE$2, " ", $MB$3, " ",$LD6, " ", MB$4)</f>
        <v>Left Controller Speed CHUM-RV-018 Average FingerFollow</v>
      </c>
      <c r="MC6" s="356" t="str">
        <f t="shared" ref="MC6:ME8" si="180">_xlfn.CONCAT($JB$1, " ", $LE$2, " ", $MB$3, " ",$LD6, " ", MC$4)</f>
        <v>Left Controller Speed CHUM-RV-018 Average FingerNose</v>
      </c>
      <c r="MD6" s="356" t="str">
        <f t="shared" si="180"/>
        <v>Left Controller Speed CHUM-RV-018 Average EverydayTask</v>
      </c>
      <c r="ME6" s="356" t="str">
        <f t="shared" si="180"/>
        <v>Left Controller Speed CHUM-RV-018 Average Pegboard</v>
      </c>
      <c r="MF6" s="168" t="e">
        <f>AVERAGE(LE6:ME6)</f>
        <v>#DIV/0!</v>
      </c>
      <c r="MG6" s="169" t="e">
        <f>MEDIAN(LE6:ME6)</f>
        <v>#NUM!</v>
      </c>
      <c r="MH6" s="169">
        <f>MAX(LE6:ME6)</f>
        <v>0</v>
      </c>
      <c r="MI6" s="199">
        <f>MIN(LE6:ME6)</f>
        <v>0</v>
      </c>
      <c r="MK6" s="97" t="s">
        <v>606</v>
      </c>
      <c r="ML6" s="356" t="str">
        <f t="shared" ref="ML6:ML8" si="181">_xlfn.CONCAT($MK$1, " ", $ML$2, " ", $ML$3, " ",$MK6, " ", ML$4)</f>
        <v>Right Controller Acceleration CHUM-RV-003 Average FingerFollow</v>
      </c>
      <c r="MM6" s="356" t="str">
        <f t="shared" si="88"/>
        <v>Right Controller Acceleration CHUM-RV-003 Average FingerNose</v>
      </c>
      <c r="MN6" s="356" t="str">
        <f t="shared" si="88"/>
        <v>Right Controller Acceleration CHUM-RV-003 Average EverydayTask</v>
      </c>
      <c r="MO6" s="356" t="str">
        <f t="shared" si="88"/>
        <v>Right Controller Acceleration CHUM-RV-003 Average Pegboard</v>
      </c>
      <c r="MP6" s="356" t="str">
        <f t="shared" ref="MP6:MP8" si="182">_xlfn.CONCAT($MK$1, " ", $ML$2, " ", $MP$3, " ",$MK6, " ", MP$4)</f>
        <v>Right Controller Acceleration CHUM-RV-004 Average FingerFollow</v>
      </c>
      <c r="MQ6" s="356" t="str">
        <f t="shared" si="89"/>
        <v>Right Controller Acceleration CHUM-RV-004 Average FingerNose</v>
      </c>
      <c r="MR6" s="356" t="str">
        <f t="shared" si="89"/>
        <v>Right Controller Acceleration CHUM-RV-004 Average EverydayTask</v>
      </c>
      <c r="MS6" s="356" t="str">
        <f t="shared" si="89"/>
        <v>Right Controller Acceleration CHUM-RV-004 Average Pegboard</v>
      </c>
      <c r="MT6" s="356" t="str">
        <f t="shared" ref="MT6:MT8" si="183">_xlfn.CONCAT($MK$1, " ", $ML$2, " ", $MT$3, " ",$MK6, " ", MT$4)</f>
        <v>Right Controller Acceleration CHUM-RV-008 Average FingerFollow</v>
      </c>
      <c r="MU6" s="356" t="str">
        <f t="shared" si="90"/>
        <v>Right Controller Acceleration CHUM-RV-008 Average FingerNose</v>
      </c>
      <c r="MV6" s="356" t="str">
        <f t="shared" si="90"/>
        <v>Right Controller Acceleration CHUM-RV-008 Average EverydayTask</v>
      </c>
      <c r="MW6" s="356" t="str">
        <f t="shared" si="90"/>
        <v>Right Controller Acceleration CHUM-RV-008 Average Pegboard</v>
      </c>
      <c r="MX6" s="356" t="str">
        <f t="shared" ref="MX6:MX8" si="184">_xlfn.CONCAT($MK$1, " ", $ML$2, " ", $MX$3, " ",$MK6, " ", MX$4)</f>
        <v>Right Controller Acceleration CHUM-RV-009 Average FingerFollow</v>
      </c>
      <c r="MY6" s="356" t="str">
        <f t="shared" si="91"/>
        <v>Right Controller Acceleration CHUM-RV-009 Average FingerNose</v>
      </c>
      <c r="MZ6" s="356" t="str">
        <f t="shared" si="91"/>
        <v>Right Controller Acceleration CHUM-RV-009 Average EverydayTask</v>
      </c>
      <c r="NA6" s="356" t="str">
        <f t="shared" si="91"/>
        <v>Right Controller Acceleration CHUM-RV-009 Average Pegboard</v>
      </c>
      <c r="NB6" s="356" t="str">
        <f t="shared" ref="NB6:NB8" si="185">_xlfn.CONCAT($MK$1, " ", $ML$2, " ", $NB$3, " ",$MK6, " ", NB$4)</f>
        <v>Right Controller Acceleration CHUM-RV-014 Average FingerFollow</v>
      </c>
      <c r="NC6" s="356" t="str">
        <f t="shared" si="92"/>
        <v>Right Controller Acceleration CHUM-RV-014 Average FingerNose</v>
      </c>
      <c r="ND6" s="356" t="str">
        <f t="shared" si="92"/>
        <v>Right Controller Acceleration CHUM-RV-014 Average EverydayTask</v>
      </c>
      <c r="NE6" s="356" t="str">
        <f t="shared" si="92"/>
        <v>Right Controller Acceleration CHUM-RV-014 Average Pegboard</v>
      </c>
      <c r="NF6" s="356" t="str">
        <f t="shared" ref="NF6:NF8" si="186">_xlfn.CONCAT($MK$1, " ", $ML$2, " ", $NF$3, " ",$MK6, " ", NF$4)</f>
        <v>Right Controller Acceleration CHUM-RV-015 Average FingerFollow</v>
      </c>
      <c r="NG6" s="356" t="str">
        <f t="shared" si="93"/>
        <v>Right Controller Acceleration CHUM-RV-015 Average FingerNose</v>
      </c>
      <c r="NH6" s="356" t="str">
        <f t="shared" si="93"/>
        <v>Right Controller Acceleration CHUM-RV-015 Average EverydayTask</v>
      </c>
      <c r="NI6" s="356" t="str">
        <f t="shared" si="93"/>
        <v>Right Controller Acceleration CHUM-RV-015 Average Pegboard</v>
      </c>
      <c r="NJ6" s="356" t="str">
        <f t="shared" ref="NJ6:NJ8" si="187">_xlfn.CONCAT($MK$1, " ", $ML$2, " ", $NJ$3, " ",$MK6, " ", NJ$4)</f>
        <v>Right Controller Acceleration CHUM-RV-019 Average FingerFollow</v>
      </c>
      <c r="NK6" s="356" t="str">
        <f t="shared" si="94"/>
        <v>Right Controller Acceleration CHUM-RV-019 Average FingerNose</v>
      </c>
      <c r="NL6" s="356" t="str">
        <f>_xlfn.CONCAT($MK$1, " ", $ML$2, " ", $NJ$3, " ",$MK6, " ", NL$4)</f>
        <v>Right Controller Acceleration CHUM-RV-019 Average EverydayTask</v>
      </c>
      <c r="NM6" s="356" t="str">
        <f t="shared" si="94"/>
        <v>Right Controller Acceleration CHUM-RV-019 Average Pegboard</v>
      </c>
      <c r="NN6" s="356" t="str">
        <f t="shared" ref="NN6:NN8" si="188">_xlfn.CONCAT($MK$1, " ", $ML$2, " ", $NN$3, " ",$MK6, " ", NN$4)</f>
        <v>Right Controller Acceleration CHUM-RV-020 Average FingerFollow</v>
      </c>
      <c r="NO6" s="356" t="str">
        <f t="shared" si="95"/>
        <v>Right Controller Acceleration CHUM-RV-020 Average FingerNose</v>
      </c>
      <c r="NP6" s="356" t="str">
        <f t="shared" si="95"/>
        <v>Right Controller Acceleration CHUM-RV-020 Average EverydayTask</v>
      </c>
      <c r="NQ6" s="356" t="str">
        <f t="shared" si="95"/>
        <v>Right Controller Acceleration CHUM-RV-020 Average Pegboard</v>
      </c>
      <c r="NR6" s="356" t="str">
        <f t="shared" ref="NR6:NR8" si="189">_xlfn.CONCAT($MK$1, " ", $ML$2, " ", $NR$3, " ",$MK6, " ", NR$4)</f>
        <v>Right Controller Acceleration CHUM-RV-021 Average FingerFollow</v>
      </c>
      <c r="NS6" s="356" t="str">
        <f t="shared" si="96"/>
        <v>Right Controller Acceleration CHUM-RV-021 Average FingerNose</v>
      </c>
      <c r="NT6" s="356" t="str">
        <f t="shared" si="96"/>
        <v>Right Controller Acceleration CHUM-RV-021 Average EverydayTask</v>
      </c>
      <c r="NU6" s="356" t="str">
        <f>_xlfn.CONCAT($MK$1, " ", $ML$2, " ", $NR$3, " ",$MK6, " ", NU$4)</f>
        <v>Right Controller Acceleration CHUM-RV-021 Average Pegboard</v>
      </c>
      <c r="NV6" s="356" t="str">
        <f t="shared" ref="NV6:NV8" si="190">_xlfn.CONCAT($MK$1, " ", $ML$2, " ", $NV$3, " ",$MK6, " ", NV$4)</f>
        <v>Right Controller Acceleration CHUM-RV-022 Average FingerFollow</v>
      </c>
      <c r="NW6" s="356" t="str">
        <f t="shared" si="97"/>
        <v>Right Controller Acceleration CHUM-RV-022 Average FingerNose</v>
      </c>
      <c r="NX6" s="356" t="str">
        <f>_xlfn.CONCAT($MK$1, " ", $ML$2, " ", $NV$3, " ",$MK6, " ", NX$4)</f>
        <v>Right Controller Acceleration CHUM-RV-022 Average EverydayTask</v>
      </c>
      <c r="NY6" s="356" t="str">
        <f t="shared" si="97"/>
        <v>Right Controller Acceleration CHUM-RV-022 Average Pegboard</v>
      </c>
      <c r="NZ6" s="356" t="str">
        <f t="shared" ref="NZ6:NZ8" si="191">_xlfn.CONCAT($MK$1, " ", $ML$2, " ", $NZ$3, " ",$MK6, " ", NZ$4)</f>
        <v>Right Controller Acceleration CHUM-RV-023 Average FingerFollow</v>
      </c>
      <c r="OA6" s="356" t="str">
        <f t="shared" si="98"/>
        <v>Right Controller Acceleration CHUM-RV-023 Average FingerNose</v>
      </c>
      <c r="OB6" s="356" t="str">
        <f t="shared" si="98"/>
        <v>Right Controller Acceleration CHUM-RV-023 Average EverydayTask</v>
      </c>
      <c r="OC6" s="356" t="str">
        <f t="shared" si="98"/>
        <v>Right Controller Acceleration CHUM-RV-023 Average Pegboard</v>
      </c>
      <c r="OD6" s="356" t="str">
        <f t="shared" ref="OD6:OD8" si="192">_xlfn.CONCAT($MK$1, " ", $ML$2, " ", $OD$3, " ",$MK6, " ", OD$4)</f>
        <v>Right Controller Acceleration CHUM-RV-024 Average FingerFollow</v>
      </c>
      <c r="OE6" s="356" t="str">
        <f t="shared" si="99"/>
        <v>Right Controller Acceleration CHUM-RV-024 Average FingerNose</v>
      </c>
      <c r="OF6" s="356" t="str">
        <f t="shared" si="99"/>
        <v>Right Controller Acceleration CHUM-RV-024 Average EverydayTask</v>
      </c>
      <c r="OG6" s="356" t="str">
        <f t="shared" si="99"/>
        <v>Right Controller Acceleration CHUM-RV-024 Average Pegboard</v>
      </c>
      <c r="OH6" s="202" t="e">
        <f t="shared" si="100"/>
        <v>#DIV/0!</v>
      </c>
      <c r="OI6" s="125" t="e">
        <f t="shared" si="101"/>
        <v>#NUM!</v>
      </c>
      <c r="OJ6" s="125">
        <f t="shared" si="102"/>
        <v>0</v>
      </c>
      <c r="OK6" s="163">
        <f t="shared" si="103"/>
        <v>0</v>
      </c>
      <c r="OM6" s="97" t="s">
        <v>606</v>
      </c>
      <c r="ON6" s="356" t="str">
        <f t="shared" ref="ON6:ON8" si="193">_xlfn.CONCAT($MK$1, " ", $ON$2, " ", $ON$3, " ",$OM6, " ", ON$4)</f>
        <v>Right Controller Acceleration CHUM-RV-005 Average FingerFollow</v>
      </c>
      <c r="OO6" s="356" t="str">
        <f t="shared" ref="OO6:OP8" si="194">_xlfn.CONCAT($MK$1, " ", $ON$2, " ", $ON$3, " ",$OM6, " ", OO$4)</f>
        <v>Right Controller Acceleration CHUM-RV-005 Average FingerNose</v>
      </c>
      <c r="OP6" s="356" t="str">
        <f t="shared" si="194"/>
        <v>Right Controller Acceleration CHUM-RV-005 Average EverydayTask</v>
      </c>
      <c r="OQ6" s="356" t="str">
        <f t="shared" ref="OQ6:OQ8" si="195">_xlfn.CONCAT($MK$1, " ", $ON$2, " ", $OQ$3, " ",$OM6, " ", OQ$4)</f>
        <v>Right Controller Acceleration CHUM-RV-006 Average FingerFollow</v>
      </c>
      <c r="OR6" s="356" t="str">
        <f t="shared" ref="OR6:OT8" si="196">_xlfn.CONCAT($MK$1, " ", $ON$2, " ", $OQ$3, " ",$OM6, " ", OR$4)</f>
        <v>Right Controller Acceleration CHUM-RV-006 Average FingerNose</v>
      </c>
      <c r="OS6" s="356" t="str">
        <f t="shared" si="196"/>
        <v>Right Controller Acceleration CHUM-RV-006 Average EverydayTask</v>
      </c>
      <c r="OT6" s="356" t="str">
        <f t="shared" si="196"/>
        <v>Right Controller Acceleration CHUM-RV-006 Average Pegboard</v>
      </c>
      <c r="OU6" s="356" t="str">
        <f t="shared" ref="OU6:OU8" si="197">_xlfn.CONCAT($MK$1, " ", $ON$2, " ", $OU$3, " ",$OM6, " ", OU$4)</f>
        <v>Right Controller Acceleration CHUM-RV-010 Average FingerFollow</v>
      </c>
      <c r="OV6" s="356" t="str">
        <f t="shared" ref="OV6:OX8" si="198">_xlfn.CONCAT($MK$1, " ", $ON$2, " ", $OU$3, " ",$OM6, " ", OV$4)</f>
        <v>Right Controller Acceleration CHUM-RV-010 Average FingerNose</v>
      </c>
      <c r="OW6" s="356" t="str">
        <f t="shared" si="198"/>
        <v>Right Controller Acceleration CHUM-RV-010 Average EverydayTask</v>
      </c>
      <c r="OX6" s="356" t="str">
        <f t="shared" si="198"/>
        <v>Right Controller Acceleration CHUM-RV-010 Average Pegboard</v>
      </c>
      <c r="OY6" s="356" t="str">
        <f t="shared" ref="OY6:OY8" si="199">_xlfn.CONCAT($MK$1, " ", $ON$2, " ", $OY$3, " ",$OM6, " ", OY$4)</f>
        <v>Right Controller Acceleration CHUM-RV-011 Average FingerFollow</v>
      </c>
      <c r="OZ6" s="356" t="str">
        <f t="shared" ref="OZ6:PB8" si="200">_xlfn.CONCAT($MK$1, " ", $ON$2, " ", $OY$3, " ",$OM6, " ", OZ$4)</f>
        <v>Right Controller Acceleration CHUM-RV-011 Average FingerNose</v>
      </c>
      <c r="PA6" s="356" t="str">
        <f t="shared" si="200"/>
        <v>Right Controller Acceleration CHUM-RV-011 Average EverydayTask</v>
      </c>
      <c r="PB6" s="356" t="str">
        <f t="shared" si="200"/>
        <v>Right Controller Acceleration CHUM-RV-011 Average Pegboard</v>
      </c>
      <c r="PC6" s="356" t="str">
        <f t="shared" ref="PC6:PC8" si="201">_xlfn.CONCAT($MK$1, " ", $ON$2, " ", $PC$3, " ",$OM6, " ", PC$4)</f>
        <v>Right Controller Acceleration CHUM-RV-012 Average FingerFollow</v>
      </c>
      <c r="PD6" s="356" t="str">
        <f t="shared" ref="PD6:PF8" si="202">_xlfn.CONCAT($MK$1, " ", $ON$2, " ", $PC$3, " ",$OM6, " ", PD$4)</f>
        <v>Right Controller Acceleration CHUM-RV-012 Average FingerNose</v>
      </c>
      <c r="PE6" s="356" t="str">
        <f t="shared" si="202"/>
        <v>Right Controller Acceleration CHUM-RV-012 Average EverydayTask</v>
      </c>
      <c r="PF6" s="356" t="str">
        <f t="shared" si="202"/>
        <v>Right Controller Acceleration CHUM-RV-012 Average Pegboard</v>
      </c>
      <c r="PG6" s="356" t="str">
        <f t="shared" ref="PG6:PG8" si="203">_xlfn.CONCAT($MK$1, " ", $ON$2, " ", $PG$3, " ",$OM6, " ", PG$4)</f>
        <v>Right Controller Acceleration CHUM-RV-013 Average FingerFollow</v>
      </c>
      <c r="PH6" s="356" t="str">
        <f t="shared" ref="PH6:PJ8" si="204">_xlfn.CONCAT($MK$1, " ", $ON$2, " ", $PG$3, " ",$OM6, " ", PH$4)</f>
        <v>Right Controller Acceleration CHUM-RV-013 Average FingerNose</v>
      </c>
      <c r="PI6" s="356" t="str">
        <f t="shared" si="204"/>
        <v>Right Controller Acceleration CHUM-RV-013 Average EverydayTask</v>
      </c>
      <c r="PJ6" s="356" t="str">
        <f t="shared" si="204"/>
        <v>Right Controller Acceleration CHUM-RV-013 Average Pegboard</v>
      </c>
      <c r="PK6" s="356" t="str">
        <f t="shared" ref="PK6:PK8" si="205">_xlfn.CONCAT($MK$1, " ", $ON$2, " ", $PK$3, " ",$OM6, " ", PK$4)</f>
        <v>Right Controller Acceleration CHUM-RV-018 Average FingerFollow</v>
      </c>
      <c r="PL6" s="356" t="str">
        <f t="shared" ref="PL6:PM8" si="206">_xlfn.CONCAT($MK$1, " ", $ON$2, " ", $PK$3, " ",$OM6, " ", PL$4)</f>
        <v>Right Controller Acceleration CHUM-RV-018 Average FingerNose</v>
      </c>
      <c r="PM6" s="356" t="str">
        <f t="shared" si="206"/>
        <v>Right Controller Acceleration CHUM-RV-018 Average EverydayTask</v>
      </c>
      <c r="PN6" s="356" t="str">
        <f t="shared" ref="PN6:PN8" si="207">_xlfn.CONCAT($MK$1, " ", $ON$2, " ", $PK$3, " ",$OM6, " ", PN$4)</f>
        <v>Right Controller Acceleration CHUM-RV-018 Average Pegboard</v>
      </c>
      <c r="PO6" s="168" t="e">
        <f>AVERAGE(ON6:PN6)</f>
        <v>#DIV/0!</v>
      </c>
      <c r="PP6" s="169" t="e">
        <f>MEDIAN(ON6:PN6)</f>
        <v>#NUM!</v>
      </c>
      <c r="PQ6" s="169">
        <f>MAX(ON6:PN6)</f>
        <v>0</v>
      </c>
      <c r="PR6" s="199">
        <f>MIN(ON6:PN6)</f>
        <v>0</v>
      </c>
      <c r="PT6" s="97" t="s">
        <v>606</v>
      </c>
      <c r="PU6" s="356" t="str">
        <f t="shared" ref="PU6:PU8" si="208">_xlfn.CONCAT($PT$1, " ", $PU$2, " ", $PU$3, " ",$PT6, " ", PU$4)</f>
        <v>Left Controller Acceleration CHUM-RV-003 Average FingerFollow</v>
      </c>
      <c r="PV6" s="356" t="str">
        <f t="shared" si="104"/>
        <v>Left Controller Acceleration CHUM-RV-003 Average FingerNose</v>
      </c>
      <c r="PW6" s="356" t="str">
        <f t="shared" si="104"/>
        <v>Left Controller Acceleration CHUM-RV-003 Average EverydayTask</v>
      </c>
      <c r="PX6" s="356" t="str">
        <f t="shared" si="104"/>
        <v>Left Controller Acceleration CHUM-RV-003 Average Pegboard</v>
      </c>
      <c r="PY6" s="356" t="str">
        <f t="shared" ref="PY6:PY8" si="209">_xlfn.CONCAT($PT$1, " ", $PU$2, " ", $PY$3, " ",$PT6, " ", PY$4)</f>
        <v>Left Controller Acceleration CHUM-RV-004 Average FingerFollow</v>
      </c>
      <c r="PZ6" s="356" t="str">
        <f t="shared" si="105"/>
        <v>Left Controller Acceleration CHUM-RV-004 Average FingerNose</v>
      </c>
      <c r="QA6" s="356" t="str">
        <f t="shared" si="105"/>
        <v>Left Controller Acceleration CHUM-RV-004 Average EverydayTask</v>
      </c>
      <c r="QB6" s="356" t="str">
        <f t="shared" si="105"/>
        <v>Left Controller Acceleration CHUM-RV-004 Average Pegboard</v>
      </c>
      <c r="QC6" s="356" t="str">
        <f t="shared" ref="QC6:QC8" si="210">_xlfn.CONCAT($PT$1, " ", $PU$2, " ", $QC$3, " ",$PT6, " ", QC$4)</f>
        <v>Left Controller Acceleration CHUM-RV-008 Average FingerFollow</v>
      </c>
      <c r="QD6" s="356" t="str">
        <f t="shared" si="106"/>
        <v>Left Controller Acceleration CHUM-RV-008 Average FingerNose</v>
      </c>
      <c r="QE6" s="356" t="str">
        <f t="shared" si="106"/>
        <v>Left Controller Acceleration CHUM-RV-008 Average EverydayTask</v>
      </c>
      <c r="QF6" s="356" t="str">
        <f t="shared" si="106"/>
        <v>Left Controller Acceleration CHUM-RV-008 Average Pegboard</v>
      </c>
      <c r="QG6" s="356" t="str">
        <f t="shared" ref="QG6:QG8" si="211">_xlfn.CONCAT($PT$1, " ", $PU$2, " ", $QG$3, " ",$PT6, " ", QG$4)</f>
        <v>Left Controller Acceleration CHUM-RV-009 Average FingerFollow</v>
      </c>
      <c r="QH6" s="356" t="str">
        <f t="shared" si="107"/>
        <v>Left Controller Acceleration CHUM-RV-009 Average FingerNose</v>
      </c>
      <c r="QI6" s="356" t="str">
        <f t="shared" si="107"/>
        <v>Left Controller Acceleration CHUM-RV-009 Average EverydayTask</v>
      </c>
      <c r="QJ6" s="356" t="str">
        <f>_xlfn.CONCAT($PT$1, " ", $PU$2, " ", $QG$3, " ",$PT6, " ", QJ$4)</f>
        <v>Left Controller Acceleration CHUM-RV-009 Average Pegboard</v>
      </c>
      <c r="QK6" s="356" t="str">
        <f t="shared" ref="QK6:QK8" si="212">_xlfn.CONCAT($PT$1, " ", $PU$2, " ", $QK$3, " ",$PT6, " ", QK$4)</f>
        <v>Left Controller Acceleration CHUM-RV-014 Average FingerFollow</v>
      </c>
      <c r="QL6" s="356" t="str">
        <f t="shared" si="108"/>
        <v>Left Controller Acceleration CHUM-RV-014 Average FingerNose</v>
      </c>
      <c r="QM6" s="356" t="str">
        <f t="shared" si="108"/>
        <v>Left Controller Acceleration CHUM-RV-014 Average EverydayTask</v>
      </c>
      <c r="QN6" s="356" t="str">
        <f>_xlfn.CONCAT($PT$1, " ", $PU$2, " ", $QK$3, " ",$PT6, " ", QN$4)</f>
        <v>Left Controller Acceleration CHUM-RV-014 Average Pegboard</v>
      </c>
      <c r="QO6" s="356" t="str">
        <f t="shared" ref="QO6:QO8" si="213">_xlfn.CONCAT($PT$1, " ", $PU$2, " ", $QO$3, " ",$PT6, " ", QO$4)</f>
        <v>Left Controller Acceleration CHUM-RV-015 Average FingerFollow</v>
      </c>
      <c r="QP6" s="356" t="str">
        <f t="shared" si="109"/>
        <v>Left Controller Acceleration CHUM-RV-015 Average FingerNose</v>
      </c>
      <c r="QQ6" s="356" t="str">
        <f t="shared" si="109"/>
        <v>Left Controller Acceleration CHUM-RV-015 Average EverydayTask</v>
      </c>
      <c r="QR6" s="356" t="str">
        <f t="shared" si="109"/>
        <v>Left Controller Acceleration CHUM-RV-015 Average Pegboard</v>
      </c>
      <c r="QS6" s="356" t="str">
        <f t="shared" ref="QS6:QV8" si="214">_xlfn.CONCAT($PT$1, " ", $PU$2, " ", $QS$3, " ",$PT6, " ", QS$4)</f>
        <v>Left Controller Acceleration CHUM-RV-019 Average FingerFollow</v>
      </c>
      <c r="QT6" s="356" t="str">
        <f t="shared" si="214"/>
        <v>Left Controller Acceleration CHUM-RV-019 Average FingerNose</v>
      </c>
      <c r="QU6" s="356" t="str">
        <f t="shared" si="214"/>
        <v>Left Controller Acceleration CHUM-RV-019 Average EverydayTask</v>
      </c>
      <c r="QV6" s="356" t="str">
        <f t="shared" si="214"/>
        <v>Left Controller Acceleration CHUM-RV-019 Average Pegboard</v>
      </c>
      <c r="QW6" s="356" t="str">
        <f t="shared" ref="QW6:QW8" si="215">_xlfn.CONCAT($PT$1, " ", $PU$2, " ", $QW$3, " ",$PT6, " ", QW$4)</f>
        <v>Left Controller Acceleration CHUM-RV-020 Average FingerFollow</v>
      </c>
      <c r="QX6" s="356" t="str">
        <f t="shared" si="111"/>
        <v>Left Controller Acceleration CHUM-RV-020 Average FingerNose</v>
      </c>
      <c r="QY6" s="356" t="str">
        <f t="shared" si="111"/>
        <v>Left Controller Acceleration CHUM-RV-020 Average EverydayTask</v>
      </c>
      <c r="QZ6" s="356" t="str">
        <f t="shared" si="111"/>
        <v>Left Controller Acceleration CHUM-RV-020 Average Pegboard</v>
      </c>
      <c r="RA6" s="356" t="str">
        <f t="shared" ref="RA6:RA8" si="216">_xlfn.CONCAT($PT$1, " ", $PU$2, " ", $RA$3, " ",$PT6, " ", RA$4)</f>
        <v>Left Controller Acceleration CHUM-RV-021 Average FingerFollow</v>
      </c>
      <c r="RB6" s="356" t="str">
        <f t="shared" si="112"/>
        <v>Left Controller Acceleration CHUM-RV-021 Average FingerNose</v>
      </c>
      <c r="RC6" s="356" t="str">
        <f t="shared" si="112"/>
        <v>Left Controller Acceleration CHUM-RV-021 Average EverydayTask</v>
      </c>
      <c r="RD6" s="356" t="str">
        <f t="shared" si="112"/>
        <v>Left Controller Acceleration CHUM-RV-021 Average Pegboard</v>
      </c>
      <c r="RE6" s="356" t="str">
        <f t="shared" ref="RE6:RE8" si="217">_xlfn.CONCAT($PT$1, " ", $PU$2, " ", $RE$3, " ",$PT6, " ", RE$4)</f>
        <v>Left Controller Acceleration CHUM-RV-022 Average FingerFollow</v>
      </c>
      <c r="RF6" s="356" t="str">
        <f t="shared" si="113"/>
        <v>Left Controller Acceleration CHUM-RV-022 Average FingerNose</v>
      </c>
      <c r="RG6" s="356" t="str">
        <f t="shared" si="113"/>
        <v>Left Controller Acceleration CHUM-RV-022 Average EverydayTask</v>
      </c>
      <c r="RH6" s="356" t="str">
        <f t="shared" si="113"/>
        <v>Left Controller Acceleration CHUM-RV-022 Average Pegboard</v>
      </c>
      <c r="RI6" s="356" t="str">
        <f t="shared" ref="RI6:RI8" si="218">_xlfn.CONCAT($PT$1, " ", $PU$2, " ", $RI$3, " ",$PT6, " ", RI$4)</f>
        <v>Left Controller Acceleration CHUM-RV-023 Average FingerFollow</v>
      </c>
      <c r="RJ6" s="356" t="str">
        <f t="shared" si="114"/>
        <v>Left Controller Acceleration CHUM-RV-023 Average FingerNose</v>
      </c>
      <c r="RK6" s="356" t="str">
        <f t="shared" si="114"/>
        <v>Left Controller Acceleration CHUM-RV-023 Average EverydayTask</v>
      </c>
      <c r="RL6" s="356" t="str">
        <f t="shared" si="114"/>
        <v>Left Controller Acceleration CHUM-RV-023 Average Pegboard</v>
      </c>
      <c r="RM6" s="356" t="str">
        <f t="shared" ref="RM6:RM8" si="219">_xlfn.CONCAT($PT$1, " ", $PU$2, " ", $RM$3, " ",$PT6, " ", RM$4)</f>
        <v>Left Controller Acceleration CHUM-RV-024 Average FingerFollow</v>
      </c>
      <c r="RN6" s="356" t="str">
        <f t="shared" si="115"/>
        <v>Left Controller Acceleration CHUM-RV-024 Average FingerNose</v>
      </c>
      <c r="RO6" s="356" t="str">
        <f t="shared" si="115"/>
        <v>Left Controller Acceleration CHUM-RV-024 Average EverydayTask</v>
      </c>
      <c r="RP6" s="356" t="str">
        <f t="shared" si="115"/>
        <v>Left Controller Acceleration CHUM-RV-024 Average Pegboard</v>
      </c>
      <c r="RQ6" s="202" t="e">
        <f t="shared" si="116"/>
        <v>#DIV/0!</v>
      </c>
      <c r="RR6" s="125" t="e">
        <f t="shared" si="117"/>
        <v>#NUM!</v>
      </c>
      <c r="RS6" s="125">
        <f t="shared" si="118"/>
        <v>0</v>
      </c>
      <c r="RT6" s="163">
        <f t="shared" si="119"/>
        <v>0</v>
      </c>
      <c r="RV6" s="97" t="s">
        <v>606</v>
      </c>
      <c r="RW6" s="356" t="str">
        <f t="shared" ref="RW6:RW8" si="220">_xlfn.CONCAT($PT$1, " ", $RW$2, " ", $RW$3, " ",$RV6, " ", RW$4)</f>
        <v>Left Controller Acceleration CHUM-RV-005 Average FingerFollow</v>
      </c>
      <c r="RX6" s="356" t="str">
        <f t="shared" ref="RX6:RY8" si="221">_xlfn.CONCAT($PT$1, " ", $RW$2, " ", $RW$3, " ",$RV6, " ", RX$4)</f>
        <v>Left Controller Acceleration CHUM-RV-005 Average FingerNose</v>
      </c>
      <c r="RY6" s="356" t="str">
        <f t="shared" si="221"/>
        <v>Left Controller Acceleration CHUM-RV-005 Average EverydayTask</v>
      </c>
      <c r="RZ6" s="356" t="str">
        <f t="shared" ref="RZ6:RZ8" si="222">_xlfn.CONCAT($PT$1, " ", $RW$2, " ", $RZ$3, " ",$RV6, " ", RZ$4)</f>
        <v>Left Controller Acceleration CHUM-RV-006 Average FingerFollow</v>
      </c>
      <c r="SA6" s="356" t="str">
        <f t="shared" ref="SA6:SC8" si="223">_xlfn.CONCAT($PT$1, " ", $RW$2, " ", $RZ$3, " ",$RV6, " ", SA$4)</f>
        <v>Left Controller Acceleration CHUM-RV-006 Average FingerNose</v>
      </c>
      <c r="SB6" s="356" t="str">
        <f t="shared" si="223"/>
        <v>Left Controller Acceleration CHUM-RV-006 Average EverydayTask</v>
      </c>
      <c r="SC6" s="356" t="str">
        <f t="shared" si="223"/>
        <v>Left Controller Acceleration CHUM-RV-006 Average Pegboard</v>
      </c>
      <c r="SD6" s="356" t="str">
        <f t="shared" ref="SD6:SD8" si="224">_xlfn.CONCAT($PT$1, " ", $RW$2, " ", $SD$3, " ",$RV6, " ", SD$4)</f>
        <v>Left Controller Acceleration CHUM-RV-010 Average FingerFollow</v>
      </c>
      <c r="SE6" s="356" t="str">
        <f t="shared" ref="SE6:SG8" si="225">_xlfn.CONCAT($PT$1, " ", $RW$2, " ", $SD$3, " ",$RV6, " ", SE$4)</f>
        <v>Left Controller Acceleration CHUM-RV-010 Average FingerNose</v>
      </c>
      <c r="SF6" s="356" t="str">
        <f t="shared" si="225"/>
        <v>Left Controller Acceleration CHUM-RV-010 Average EverydayTask</v>
      </c>
      <c r="SG6" s="356" t="str">
        <f t="shared" si="225"/>
        <v>Left Controller Acceleration CHUM-RV-010 Average Pegboard</v>
      </c>
      <c r="SH6" s="356" t="str">
        <f t="shared" ref="SH6:SH8" si="226">_xlfn.CONCAT($PT$1, " ", $RW$2, " ", $SH$3, " ",$RV6, " ", SH$4)</f>
        <v>Left Controller Acceleration CHUM-RV-011 Average FingerFollow</v>
      </c>
      <c r="SI6" s="356" t="str">
        <f t="shared" ref="SI6:SK8" si="227">_xlfn.CONCAT($PT$1, " ", $RW$2, " ", $SH$3, " ",$RV6, " ", SI$4)</f>
        <v>Left Controller Acceleration CHUM-RV-011 Average FingerNose</v>
      </c>
      <c r="SJ6" s="356" t="str">
        <f t="shared" si="227"/>
        <v>Left Controller Acceleration CHUM-RV-011 Average EverydayTask</v>
      </c>
      <c r="SK6" s="356" t="str">
        <f t="shared" si="227"/>
        <v>Left Controller Acceleration CHUM-RV-011 Average Pegboard</v>
      </c>
      <c r="SL6" s="356" t="str">
        <f t="shared" ref="SL6:SL8" si="228">_xlfn.CONCAT($PT$1, " ", $RW$2, " ", $SL$3, " ",$RV6, " ", SL$4)</f>
        <v>Left Controller Acceleration CHUM-RV-012 Average FingerFollow</v>
      </c>
      <c r="SM6" s="356" t="str">
        <f t="shared" ref="SM6:SO8" si="229">_xlfn.CONCAT($PT$1, " ", $RW$2, " ", $SL$3, " ",$RV6, " ", SM$4)</f>
        <v>Left Controller Acceleration CHUM-RV-012 Average FingerNose</v>
      </c>
      <c r="SN6" s="356" t="str">
        <f t="shared" si="229"/>
        <v>Left Controller Acceleration CHUM-RV-012 Average EverydayTask</v>
      </c>
      <c r="SO6" s="356" t="str">
        <f t="shared" si="229"/>
        <v>Left Controller Acceleration CHUM-RV-012 Average Pegboard</v>
      </c>
      <c r="SP6" s="356" t="str">
        <f t="shared" ref="SP6:SP8" si="230">_xlfn.CONCAT($PT$1, " ", $RW$2, " ", $SP$3, " ",$RV6, " ", SP$4)</f>
        <v>Left Controller Acceleration CHUM-RV-013 Average FingerFollow</v>
      </c>
      <c r="SQ6" s="356" t="str">
        <f t="shared" ref="SQ6:SS8" si="231">_xlfn.CONCAT($PT$1, " ", $RW$2, " ", $SP$3, " ",$RV6, " ", SQ$4)</f>
        <v>Left Controller Acceleration CHUM-RV-013 Average FingerNose</v>
      </c>
      <c r="SR6" s="356" t="str">
        <f t="shared" si="231"/>
        <v>Left Controller Acceleration CHUM-RV-013 Average EverydayTask</v>
      </c>
      <c r="SS6" s="356" t="str">
        <f t="shared" si="231"/>
        <v>Left Controller Acceleration CHUM-RV-013 Average Pegboard</v>
      </c>
      <c r="ST6" s="356" t="str">
        <f t="shared" ref="ST6:ST8" si="232">_xlfn.CONCAT($PT$1, " ", $RW$2, " ", $ST$3, " ",$RV6, " ", ST$4)</f>
        <v>Left Controller Acceleration CHUM-RV-018 Average FingerFollow</v>
      </c>
      <c r="SU6" s="356" t="str">
        <f t="shared" ref="SU6:SW8" si="233">_xlfn.CONCAT($PT$1, " ", $RW$2, " ", $ST$3, " ",$RV6, " ", SU$4)</f>
        <v>Left Controller Acceleration CHUM-RV-018 Average FingerNose</v>
      </c>
      <c r="SV6" s="356" t="str">
        <f t="shared" si="233"/>
        <v>Left Controller Acceleration CHUM-RV-018 Average EverydayTask</v>
      </c>
      <c r="SW6" s="356" t="str">
        <f t="shared" si="233"/>
        <v>Left Controller Acceleration CHUM-RV-018 Average Pegboard</v>
      </c>
      <c r="SX6" s="168" t="e">
        <f>AVERAGE(RW6:SW6)</f>
        <v>#DIV/0!</v>
      </c>
      <c r="SY6" s="169" t="e">
        <f>MEDIAN(RW6:SW6)</f>
        <v>#NUM!</v>
      </c>
      <c r="SZ6" s="169">
        <f>MAX(RW6:SW6)</f>
        <v>0</v>
      </c>
      <c r="TA6" s="199">
        <f>MIN(RW6:SW6)</f>
        <v>0</v>
      </c>
    </row>
    <row r="7" spans="1:521" ht="15.75" thickBot="1" x14ac:dyDescent="0.3">
      <c r="A7" s="97" t="s">
        <v>605</v>
      </c>
      <c r="B7" s="356" t="str">
        <f t="shared" si="120"/>
        <v>Right Controller Jerk CHUM-RV-003 Median FingerFollow</v>
      </c>
      <c r="C7" s="356" t="str">
        <f t="shared" si="120"/>
        <v>Right Controller Jerk CHUM-RV-003 Median FingerNose</v>
      </c>
      <c r="D7" s="356" t="str">
        <f t="shared" si="120"/>
        <v>Right Controller Jerk CHUM-RV-003 Median EverydayTask</v>
      </c>
      <c r="E7" s="356" t="str">
        <f t="shared" si="120"/>
        <v>Right Controller Jerk CHUM-RV-003 Median Pegboard</v>
      </c>
      <c r="F7" s="356" t="str">
        <f t="shared" si="121"/>
        <v>Right Controller Jerk CHUM-RV-004 Median FingerFollow</v>
      </c>
      <c r="G7" s="356" t="str">
        <f t="shared" si="1"/>
        <v>Right Controller Jerk CHUM-RV-004 Median FingerNose</v>
      </c>
      <c r="H7" s="356" t="str">
        <f t="shared" si="1"/>
        <v>Right Controller Jerk CHUM-RV-004 Median EverydayTask</v>
      </c>
      <c r="I7" s="356" t="str">
        <f t="shared" si="1"/>
        <v>Right Controller Jerk CHUM-RV-004 Median Pegboard</v>
      </c>
      <c r="J7" s="356" t="str">
        <f t="shared" si="122"/>
        <v>Right Controller Jerk CHUM-RV-008 Median FingerFollow</v>
      </c>
      <c r="K7" s="356" t="str">
        <f t="shared" si="122"/>
        <v>Right Controller Jerk CHUM-RV-008 Median FingerNose</v>
      </c>
      <c r="L7" s="356" t="str">
        <f t="shared" si="122"/>
        <v>Right Controller Jerk CHUM-RV-008 Median EverydayTask</v>
      </c>
      <c r="M7" s="356" t="str">
        <f t="shared" si="122"/>
        <v>Right Controller Jerk CHUM-RV-008 Median Pegboard</v>
      </c>
      <c r="N7" s="356" t="str">
        <f t="shared" si="123"/>
        <v>Right Controller Jerk CHUM-RV-009 Median FingerFollow</v>
      </c>
      <c r="O7" s="356" t="str">
        <f t="shared" si="123"/>
        <v>Right Controller Jerk CHUM-RV-009 Median FingerNose</v>
      </c>
      <c r="P7" s="356" t="str">
        <f t="shared" si="123"/>
        <v>Right Controller Jerk CHUM-RV-009 Median EverydayTask</v>
      </c>
      <c r="Q7" s="356" t="str">
        <f t="shared" si="123"/>
        <v>Right Controller Jerk CHUM-RV-009 Median Pegboard</v>
      </c>
      <c r="R7" s="356" t="str">
        <f t="shared" si="124"/>
        <v>Right Controller Jerk CHUM-RV-014 Median FingerFollow</v>
      </c>
      <c r="S7" s="356" t="str">
        <f t="shared" si="4"/>
        <v>Right Controller Jerk CHUM-RV-014 Median FingerNose</v>
      </c>
      <c r="T7" s="356" t="str">
        <f t="shared" si="4"/>
        <v>Right Controller Jerk CHUM-RV-014 Median EverydayTask</v>
      </c>
      <c r="U7" s="356" t="str">
        <f t="shared" si="4"/>
        <v>Right Controller Jerk CHUM-RV-014 Median Pegboard</v>
      </c>
      <c r="V7" s="356" t="str">
        <f t="shared" si="125"/>
        <v>Right Controller Jerk CHUM-RV-015 Median FingerFollow</v>
      </c>
      <c r="W7" s="356" t="str">
        <f t="shared" si="5"/>
        <v>Right Controller Jerk CHUM-RV-015 Median FingerNose</v>
      </c>
      <c r="X7" s="356" t="str">
        <f t="shared" si="5"/>
        <v>Right Controller Jerk CHUM-RV-015 Median EverydayTask</v>
      </c>
      <c r="Y7" s="356" t="str">
        <f t="shared" si="5"/>
        <v>Right Controller Jerk CHUM-RV-015 Median Pegboard</v>
      </c>
      <c r="Z7" s="356" t="str">
        <f t="shared" si="126"/>
        <v>Right Controller Jerk CHUM-RV-019 Median FingerFollow</v>
      </c>
      <c r="AA7" s="356" t="str">
        <f t="shared" si="6"/>
        <v>Right Controller Jerk CHUM-RV-019 Median FingerNose</v>
      </c>
      <c r="AB7" s="356" t="str">
        <f t="shared" si="6"/>
        <v>Right Controller Jerk CHUM-RV-019 Median EverydayTask</v>
      </c>
      <c r="AC7" s="356" t="str">
        <f t="shared" si="6"/>
        <v>Right Controller Jerk CHUM-RV-019 Median Pegboard</v>
      </c>
      <c r="AD7" s="356" t="str">
        <f t="shared" si="127"/>
        <v>Right Controller Jerk CHUM-RV-020 Median FingerFollow</v>
      </c>
      <c r="AE7" s="356" t="str">
        <f t="shared" si="7"/>
        <v>Right Controller Jerk CHUM-RV-020 Median FingerNose</v>
      </c>
      <c r="AF7" s="356" t="str">
        <f t="shared" si="7"/>
        <v>Right Controller Jerk CHUM-RV-020 Median EverydayTask</v>
      </c>
      <c r="AG7" s="356" t="str">
        <f t="shared" si="7"/>
        <v>Right Controller Jerk CHUM-RV-020 Median Pegboard</v>
      </c>
      <c r="AH7" s="356" t="str">
        <f t="shared" si="128"/>
        <v>Right Controller Jerk CHUM-RV-021 Median FingerFollow</v>
      </c>
      <c r="AI7" s="356" t="str">
        <f t="shared" si="8"/>
        <v>Right Controller Jerk CHUM-RV-021 Median FingerNose</v>
      </c>
      <c r="AJ7" s="356" t="str">
        <f t="shared" si="8"/>
        <v>Right Controller Jerk CHUM-RV-021 Median EverydayTask</v>
      </c>
      <c r="AK7" s="356" t="str">
        <f t="shared" si="8"/>
        <v>Right Controller Jerk CHUM-RV-021 Median Pegboard</v>
      </c>
      <c r="AL7" s="356" t="str">
        <f t="shared" si="129"/>
        <v>Right Controller Jerk CHUM-RV-022 Median FingerFollow</v>
      </c>
      <c r="AM7" s="356" t="str">
        <f t="shared" si="129"/>
        <v>Right Controller Jerk CHUM-RV-022 Median FingerNose</v>
      </c>
      <c r="AN7" s="356" t="str">
        <f t="shared" si="129"/>
        <v>Right Controller Jerk CHUM-RV-022 Median EverydayTask</v>
      </c>
      <c r="AO7" s="356" t="str">
        <f t="shared" si="129"/>
        <v>Right Controller Jerk CHUM-RV-022 Median Pegboard</v>
      </c>
      <c r="AP7" s="356" t="str">
        <f t="shared" si="130"/>
        <v>Right Controller Jerk CHUM-RV-023 Median FingerFollow</v>
      </c>
      <c r="AQ7" s="356" t="str">
        <f t="shared" si="10"/>
        <v>Right Controller Jerk CHUM-RV-023 Median FingerNose</v>
      </c>
      <c r="AR7" s="356" t="str">
        <f t="shared" si="10"/>
        <v>Right Controller Jerk CHUM-RV-023 Median EverydayTask</v>
      </c>
      <c r="AS7" s="356" t="str">
        <f t="shared" si="10"/>
        <v>Right Controller Jerk CHUM-RV-023 Median Pegboard</v>
      </c>
      <c r="AT7" s="356" t="str">
        <f t="shared" si="131"/>
        <v>Right Controller Jerk CHUM-RV-024 Median FingerFollow</v>
      </c>
      <c r="AU7" s="356" t="str">
        <f t="shared" si="11"/>
        <v>Right Controller Jerk CHUM-RV-024 Median FingerNose</v>
      </c>
      <c r="AV7" s="356" t="str">
        <f t="shared" si="11"/>
        <v>Right Controller Jerk CHUM-RV-024 Median EverydayTask</v>
      </c>
      <c r="AW7" s="356" t="str">
        <f t="shared" si="11"/>
        <v>Right Controller Jerk CHUM-RV-024 Median Pegboard</v>
      </c>
      <c r="AX7" s="168" t="e">
        <f t="shared" si="12"/>
        <v>#DIV/0!</v>
      </c>
      <c r="AY7" s="125" t="e">
        <f t="shared" si="13"/>
        <v>#NUM!</v>
      </c>
      <c r="AZ7" s="169">
        <f t="shared" si="14"/>
        <v>0</v>
      </c>
      <c r="BA7" s="163">
        <f t="shared" si="15"/>
        <v>0</v>
      </c>
      <c r="BC7" s="97" t="s">
        <v>605</v>
      </c>
      <c r="BD7" s="356" t="str">
        <f t="shared" si="16"/>
        <v>Right Controller Jerk CHUM-RV-005 Median FingerFollow</v>
      </c>
      <c r="BE7" s="356" t="str">
        <f t="shared" si="16"/>
        <v>Right Controller Jerk CHUM-RV-005 Median FingerNose</v>
      </c>
      <c r="BF7" s="356" t="str">
        <f t="shared" si="16"/>
        <v>Right Controller Jerk CHUM-RV-005 Median EverydayTask</v>
      </c>
      <c r="BG7" s="356" t="str">
        <f t="shared" si="17"/>
        <v>Right Controller Jerk CHUM-RV-006 Median FingerFollow</v>
      </c>
      <c r="BH7" s="356" t="str">
        <f t="shared" si="17"/>
        <v>Right Controller Jerk CHUM-RV-006 Median FingerNose</v>
      </c>
      <c r="BI7" s="356" t="str">
        <f t="shared" si="17"/>
        <v>Right Controller Jerk CHUM-RV-006 Median EverydayTask</v>
      </c>
      <c r="BJ7" s="356" t="str">
        <f t="shared" si="17"/>
        <v>Right Controller Jerk CHUM-RV-006 Median Pegboard</v>
      </c>
      <c r="BK7" s="356" t="str">
        <f t="shared" si="18"/>
        <v>Right Controller Jerk CHUM-RV-010 Median FingerFollow</v>
      </c>
      <c r="BL7" s="356" t="str">
        <f t="shared" si="18"/>
        <v>Right Controller Jerk CHUM-RV-010 Median FingerNose</v>
      </c>
      <c r="BM7" s="356" t="str">
        <f t="shared" si="18"/>
        <v>Right Controller Jerk CHUM-RV-010 Median EverydayTask</v>
      </c>
      <c r="BN7" s="356" t="str">
        <f t="shared" si="18"/>
        <v>Right Controller Jerk CHUM-RV-010 Median Pegboard</v>
      </c>
      <c r="BO7" s="356" t="str">
        <f t="shared" si="19"/>
        <v>Right Controller Jerk CHUM-RV-011 Median FingerFollow</v>
      </c>
      <c r="BP7" s="356" t="str">
        <f t="shared" si="19"/>
        <v>Right Controller Jerk CHUM-RV-011 Median FingerNose</v>
      </c>
      <c r="BQ7" s="356" t="str">
        <f t="shared" si="19"/>
        <v>Right Controller Jerk CHUM-RV-011 Median EverydayTask</v>
      </c>
      <c r="BR7" s="356" t="str">
        <f t="shared" si="19"/>
        <v>Right Controller Jerk CHUM-RV-011 Median Pegboard</v>
      </c>
      <c r="BS7" s="356" t="str">
        <f t="shared" si="20"/>
        <v>Right Controller Jerk CHUM-RV-012 Median FingerFollow</v>
      </c>
      <c r="BT7" s="356" t="str">
        <f t="shared" si="20"/>
        <v>Right Controller Jerk CHUM-RV-012 Median FingerNose</v>
      </c>
      <c r="BU7" s="356" t="str">
        <f t="shared" si="20"/>
        <v>Right Controller Jerk CHUM-RV-012 Median EverydayTask</v>
      </c>
      <c r="BV7" s="356" t="str">
        <f t="shared" si="20"/>
        <v>Right Controller Jerk CHUM-RV-012 Median Pegboard</v>
      </c>
      <c r="BW7" s="356" t="str">
        <f t="shared" si="21"/>
        <v>Right Controller Jerk CHUM-RV-013 Median FingerFollow</v>
      </c>
      <c r="BX7" s="356" t="str">
        <f t="shared" si="21"/>
        <v>Right Controller Jerk CHUM-RV-013 Median FingerNose</v>
      </c>
      <c r="BY7" s="356" t="str">
        <f t="shared" si="21"/>
        <v>Right Controller Jerk CHUM-RV-013 Median EverydayTask</v>
      </c>
      <c r="BZ7" s="356" t="str">
        <f t="shared" si="21"/>
        <v>Right Controller Jerk CHUM-RV-013 Median Pegboard</v>
      </c>
      <c r="CA7" s="356" t="str">
        <f t="shared" si="22"/>
        <v>Right Controller Jerk CHUM-RV-018 Median FingerFollow</v>
      </c>
      <c r="CB7" s="356" t="str">
        <f t="shared" si="22"/>
        <v>Right Controller Jerk CHUM-RV-018 Median FingerNose</v>
      </c>
      <c r="CC7" s="356" t="str">
        <f t="shared" si="22"/>
        <v>Right Controller Jerk CHUM-RV-018 Median EverydayTask</v>
      </c>
      <c r="CD7" s="356" t="str">
        <f t="shared" si="22"/>
        <v>Right Controller Jerk CHUM-RV-018 Median Pegboard</v>
      </c>
      <c r="CE7" s="202" t="e">
        <f t="shared" si="23"/>
        <v>#DIV/0!</v>
      </c>
      <c r="CF7" s="169" t="e">
        <f t="shared" si="24"/>
        <v>#NUM!</v>
      </c>
      <c r="CG7" s="125">
        <f>MAX(BD7:CD7)</f>
        <v>0</v>
      </c>
      <c r="CH7" s="199">
        <f t="shared" si="25"/>
        <v>0</v>
      </c>
      <c r="CJ7" s="97" t="s">
        <v>605</v>
      </c>
      <c r="CK7" s="356" t="str">
        <f t="shared" si="132"/>
        <v>Left Controller Jerk CHUM-RV-003 Median FingerFollow</v>
      </c>
      <c r="CL7" s="356" t="str">
        <f t="shared" si="26"/>
        <v>Left Controller Jerk CHUM-RV-003 Median FingerNose</v>
      </c>
      <c r="CM7" s="356" t="str">
        <f t="shared" si="26"/>
        <v>Left Controller Jerk CHUM-RV-003 Median EverydayTask</v>
      </c>
      <c r="CN7" s="356" t="str">
        <f t="shared" si="26"/>
        <v>Left Controller Jerk CHUM-RV-003 Median Pegboard</v>
      </c>
      <c r="CO7" s="356" t="str">
        <f t="shared" si="133"/>
        <v>Left Controller Jerk CHUM-RV-004 Median FingerFollow</v>
      </c>
      <c r="CP7" s="356" t="str">
        <f t="shared" si="27"/>
        <v>Left Controller Jerk CHUM-RV-004 Median FingerNose</v>
      </c>
      <c r="CQ7" s="356" t="str">
        <f t="shared" si="27"/>
        <v>Left Controller Jerk CHUM-RV-004 Median EverydayTask</v>
      </c>
      <c r="CR7" s="356" t="str">
        <f t="shared" si="27"/>
        <v>Left Controller Jerk CHUM-RV-004 Median Pegboard</v>
      </c>
      <c r="CS7" s="356" t="str">
        <f t="shared" si="134"/>
        <v>Left Controller Jerk CHUM-RV-008 Median FingerFollow</v>
      </c>
      <c r="CT7" s="356" t="str">
        <f t="shared" si="28"/>
        <v>Left Controller Jerk CHUM-RV-008 Median FingerNose</v>
      </c>
      <c r="CU7" s="356" t="str">
        <f t="shared" si="28"/>
        <v>Left Controller Jerk CHUM-RV-008 Median EverydayTask</v>
      </c>
      <c r="CV7" s="356" t="str">
        <f t="shared" si="28"/>
        <v>Left Controller Jerk CHUM-RV-008 Median Pegboard</v>
      </c>
      <c r="CW7" s="356" t="str">
        <f t="shared" si="135"/>
        <v>Left Controller Jerk CHUM-RV-009 Median FingerFollow</v>
      </c>
      <c r="CX7" s="356" t="str">
        <f t="shared" si="29"/>
        <v>Left Controller Jerk CHUM-RV-009 Median FingerNose</v>
      </c>
      <c r="CY7" s="356" t="str">
        <f t="shared" si="29"/>
        <v>Left Controller Jerk CHUM-RV-009 Median EverydayTask</v>
      </c>
      <c r="CZ7" s="356" t="str">
        <f t="shared" si="29"/>
        <v>Left Controller Jerk CHUM-RV-009 Median Pegboard</v>
      </c>
      <c r="DA7" s="356" t="str">
        <f t="shared" si="136"/>
        <v>Left Controller Jerk CHUM-RV-014 Median FingerFollow</v>
      </c>
      <c r="DB7" s="356" t="str">
        <f t="shared" si="30"/>
        <v>Left Controller Jerk CHUM-RV-014 Median FingerNose</v>
      </c>
      <c r="DC7" s="356" t="str">
        <f t="shared" si="30"/>
        <v>Left Controller Jerk CHUM-RV-014 Median EverydayTask</v>
      </c>
      <c r="DD7" s="356" t="str">
        <f t="shared" si="30"/>
        <v>Left Controller Jerk CHUM-RV-014 Median Pegboard</v>
      </c>
      <c r="DE7" s="356" t="str">
        <f t="shared" si="137"/>
        <v>Left Controller Jerk CHUM-RV-015 Median FingerFollow</v>
      </c>
      <c r="DF7" s="356" t="str">
        <f t="shared" si="31"/>
        <v>Left Controller Jerk CHUM-RV-015 Median FingerNose</v>
      </c>
      <c r="DG7" s="356" t="str">
        <f t="shared" si="31"/>
        <v>Left Controller Jerk CHUM-RV-015 Median EverydayTask</v>
      </c>
      <c r="DH7" s="356" t="str">
        <f t="shared" si="31"/>
        <v>Left Controller Jerk CHUM-RV-015 Median Pegboard</v>
      </c>
      <c r="DI7" s="356" t="str">
        <f t="shared" si="138"/>
        <v>Left Controller Jerk CHUM-RV-019 Median FingerFollow</v>
      </c>
      <c r="DJ7" s="356" t="str">
        <f t="shared" si="32"/>
        <v>Left Controller Jerk CHUM-RV-019 Median FingerNose</v>
      </c>
      <c r="DK7" s="356" t="str">
        <f t="shared" si="32"/>
        <v>Left Controller Jerk CHUM-RV-019 Median EverydayTask</v>
      </c>
      <c r="DL7" s="356" t="str">
        <f t="shared" si="32"/>
        <v>Left Controller Jerk CHUM-RV-019 Median Pegboard</v>
      </c>
      <c r="DM7" s="356" t="str">
        <f t="shared" si="139"/>
        <v>Left Controller Jerk CHUM-RV-020 Median FingerFollow</v>
      </c>
      <c r="DN7" s="356" t="str">
        <f t="shared" si="33"/>
        <v>Left Controller Jerk CHUM-RV-020 Median FingerNose</v>
      </c>
      <c r="DO7" s="356" t="str">
        <f t="shared" si="33"/>
        <v>Left Controller Jerk CHUM-RV-020 Median EverydayTask</v>
      </c>
      <c r="DP7" s="356" t="str">
        <f t="shared" si="33"/>
        <v>Left Controller Jerk CHUM-RV-020 Median Pegboard</v>
      </c>
      <c r="DQ7" s="356" t="str">
        <f t="shared" si="140"/>
        <v>Left Controller Jerk CHUM-RV-021 Median FingerFollow</v>
      </c>
      <c r="DR7" s="356" t="str">
        <f t="shared" si="34"/>
        <v>Left Controller Jerk CHUM-RV-021 Median FingerNose</v>
      </c>
      <c r="DS7" s="356" t="str">
        <f t="shared" si="34"/>
        <v>Left Controller Jerk CHUM-RV-021 Median EverydayTask</v>
      </c>
      <c r="DT7" s="356" t="str">
        <f t="shared" si="34"/>
        <v>Left Controller Jerk CHUM-RV-021 Median Pegboard</v>
      </c>
      <c r="DU7" s="356" t="str">
        <f t="shared" si="141"/>
        <v>Left Controller Jerk CHUM-RV-022 Median FingerFollow</v>
      </c>
      <c r="DV7" s="356" t="str">
        <f t="shared" si="35"/>
        <v>Left Controller Jerk CHUM-RV-022 Median FingerNose</v>
      </c>
      <c r="DW7" s="356" t="str">
        <f t="shared" si="35"/>
        <v>Left Controller Jerk CHUM-RV-022 Median EverydayTask</v>
      </c>
      <c r="DX7" s="356" t="str">
        <f t="shared" si="35"/>
        <v>Left Controller Jerk CHUM-RV-022 Median Pegboard</v>
      </c>
      <c r="DY7" s="356" t="str">
        <f t="shared" si="142"/>
        <v>Left Controller Jerk CHUM-RV-023 Median FingerFollow</v>
      </c>
      <c r="DZ7" s="356" t="str">
        <f t="shared" si="36"/>
        <v>Left Controller Jerk CHUM-RV-023 Median FingerNose</v>
      </c>
      <c r="EA7" s="356" t="str">
        <f t="shared" si="36"/>
        <v>Left Controller Jerk CHUM-RV-023 Median EverydayTask</v>
      </c>
      <c r="EB7" s="356" t="str">
        <f t="shared" si="36"/>
        <v>Left Controller Jerk CHUM-RV-023 Median Pegboard</v>
      </c>
      <c r="EC7" s="356" t="str">
        <f t="shared" si="143"/>
        <v>Left Controller Jerk CHUM-RV-024 Median FingerFollow</v>
      </c>
      <c r="ED7" s="356" t="str">
        <f t="shared" si="37"/>
        <v>Left Controller Jerk CHUM-RV-024 Median FingerNose</v>
      </c>
      <c r="EE7" s="356" t="str">
        <f t="shared" si="37"/>
        <v>Left Controller Jerk CHUM-RV-024 Median EverydayTask</v>
      </c>
      <c r="EF7" s="356" t="str">
        <f t="shared" si="37"/>
        <v>Left Controller Jerk CHUM-RV-024 Median Pegboard</v>
      </c>
      <c r="EG7" s="168" t="e">
        <f t="shared" si="38"/>
        <v>#DIV/0!</v>
      </c>
      <c r="EH7" s="125" t="e">
        <f t="shared" si="39"/>
        <v>#NUM!</v>
      </c>
      <c r="EI7" s="169">
        <f t="shared" si="40"/>
        <v>0</v>
      </c>
      <c r="EJ7" s="163">
        <f t="shared" si="41"/>
        <v>0</v>
      </c>
      <c r="EL7" s="97" t="s">
        <v>605</v>
      </c>
      <c r="EM7" s="356" t="str">
        <f t="shared" si="42"/>
        <v>Left Controller Jerk CHUM-RV-005 Median FingerFollow</v>
      </c>
      <c r="EN7" s="356" t="str">
        <f t="shared" si="42"/>
        <v>Left Controller Jerk CHUM-RV-005 Median FingerNose</v>
      </c>
      <c r="EO7" s="356" t="str">
        <f t="shared" si="42"/>
        <v>Left Controller Jerk CHUM-RV-005 Median EverydayTask</v>
      </c>
      <c r="EP7" s="356" t="str">
        <f t="shared" si="43"/>
        <v>Left Controller Jerk CHUM-RV-006 Median FingerFollow</v>
      </c>
      <c r="EQ7" s="356" t="str">
        <f t="shared" si="43"/>
        <v>Left Controller Jerk CHUM-RV-006 Median FingerNose</v>
      </c>
      <c r="ER7" s="356" t="str">
        <f t="shared" si="43"/>
        <v>Left Controller Jerk CHUM-RV-006 Median EverydayTask</v>
      </c>
      <c r="ES7" s="356" t="str">
        <f t="shared" si="43"/>
        <v>Left Controller Jerk CHUM-RV-006 Median Pegboard</v>
      </c>
      <c r="ET7" s="356" t="str">
        <f t="shared" si="44"/>
        <v>Left Controller Jerk CHUM-RV-010 Median FingerFollow</v>
      </c>
      <c r="EU7" s="356" t="str">
        <f t="shared" si="44"/>
        <v>Left Controller Jerk CHUM-RV-010 Median FingerNose</v>
      </c>
      <c r="EV7" s="356" t="str">
        <f t="shared" si="44"/>
        <v>Left Controller Jerk CHUM-RV-010 Median EverydayTask</v>
      </c>
      <c r="EW7" s="356" t="str">
        <f t="shared" si="44"/>
        <v>Left Controller Jerk CHUM-RV-010 Median Pegboard</v>
      </c>
      <c r="EX7" s="356" t="str">
        <f t="shared" si="45"/>
        <v>Left Controller Jerk CHUM-RV-011 Median FingerFollow</v>
      </c>
      <c r="EY7" s="356" t="str">
        <f t="shared" si="45"/>
        <v>Left Controller Jerk CHUM-RV-011 Median FingerNose</v>
      </c>
      <c r="EZ7" s="356" t="str">
        <f t="shared" si="45"/>
        <v>Left Controller Jerk CHUM-RV-011 Median EverydayTask</v>
      </c>
      <c r="FA7" s="356" t="str">
        <f t="shared" si="45"/>
        <v>Left Controller Jerk CHUM-RV-011 Median Pegboard</v>
      </c>
      <c r="FB7" s="356" t="str">
        <f t="shared" si="46"/>
        <v>Left Controller Jerk CHUM-RV-012 Median FingerFollow</v>
      </c>
      <c r="FC7" s="356" t="str">
        <f t="shared" si="46"/>
        <v>Left Controller Jerk CHUM-RV-012 Median FingerNose</v>
      </c>
      <c r="FD7" s="356" t="str">
        <f t="shared" si="46"/>
        <v>Left Controller Jerk CHUM-RV-012 Median EverydayTask</v>
      </c>
      <c r="FE7" s="356" t="str">
        <f t="shared" si="46"/>
        <v>Left Controller Jerk CHUM-RV-012 Median Pegboard</v>
      </c>
      <c r="FF7" s="356" t="str">
        <f t="shared" si="47"/>
        <v>Left Controller Jerk CHUM-RV-013 Median FingerFollow</v>
      </c>
      <c r="FG7" s="356" t="str">
        <f t="shared" si="47"/>
        <v>Left Controller Jerk CHUM-RV-013 Median FingerNose</v>
      </c>
      <c r="FH7" s="356" t="str">
        <f t="shared" si="47"/>
        <v>Left Controller Jerk CHUM-RV-013 Median EverydayTask</v>
      </c>
      <c r="FI7" s="356" t="str">
        <f t="shared" si="47"/>
        <v>Left Controller Jerk CHUM-RV-013 Median Pegboard</v>
      </c>
      <c r="FJ7" s="356" t="str">
        <f t="shared" si="48"/>
        <v>Left Controller Jerk CHUM-RV-018 Median FingerFollow</v>
      </c>
      <c r="FK7" s="356" t="str">
        <f t="shared" si="48"/>
        <v>Left Controller Jerk CHUM-RV-018 Median FingerNose</v>
      </c>
      <c r="FL7" s="356" t="str">
        <f t="shared" si="48"/>
        <v>Left Controller Jerk CHUM-RV-018 Median EverydayTask</v>
      </c>
      <c r="FM7" s="356" t="str">
        <f t="shared" si="48"/>
        <v>Left Controller Jerk CHUM-RV-018 Median Pegboard</v>
      </c>
      <c r="FN7" s="202" t="e">
        <f t="shared" si="49"/>
        <v>#DIV/0!</v>
      </c>
      <c r="FO7" s="169" t="e">
        <f t="shared" si="50"/>
        <v>#NUM!</v>
      </c>
      <c r="FP7" s="125">
        <f t="shared" si="51"/>
        <v>0</v>
      </c>
      <c r="FQ7" s="199">
        <f t="shared" si="52"/>
        <v>0</v>
      </c>
      <c r="FS7" s="97" t="s">
        <v>605</v>
      </c>
      <c r="FT7" s="356" t="str">
        <f t="shared" si="53"/>
        <v>Right Controller Speed CHUM-RV-003 Median FingerFollow</v>
      </c>
      <c r="FU7" s="356" t="str">
        <f t="shared" si="53"/>
        <v>Right Controller Speed CHUM-RV-003 Median FingerNose</v>
      </c>
      <c r="FV7" s="356" t="str">
        <f t="shared" si="53"/>
        <v>Right Controller Speed CHUM-RV-003 Median EverydayTask</v>
      </c>
      <c r="FW7" s="356" t="str">
        <f t="shared" si="53"/>
        <v>Right Controller Speed CHUM-RV-003 Median Pegboard</v>
      </c>
      <c r="FX7" s="356" t="str">
        <f t="shared" si="144"/>
        <v>Right Controller Speed CHUM-RV-004 Median FingerFollow</v>
      </c>
      <c r="FY7" s="356" t="str">
        <f t="shared" si="144"/>
        <v>Right Controller Speed CHUM-RV-004 Median FingerNose</v>
      </c>
      <c r="FZ7" s="356" t="str">
        <f t="shared" si="144"/>
        <v>Right Controller Speed CHUM-RV-004 Median EverydayTask</v>
      </c>
      <c r="GA7" s="356" t="str">
        <f t="shared" si="144"/>
        <v>Right Controller Speed CHUM-RV-004 Median Pegboard</v>
      </c>
      <c r="GB7" s="356" t="str">
        <f t="shared" si="55"/>
        <v>Right Controller Speed CHUM-RV-008 Median FingerFollow</v>
      </c>
      <c r="GC7" s="356" t="str">
        <f t="shared" si="55"/>
        <v>Right Controller Speed CHUM-RV-008 Median FingerNose</v>
      </c>
      <c r="GD7" s="356" t="str">
        <f t="shared" si="55"/>
        <v>Right Controller Speed CHUM-RV-008 Median EverydayTask</v>
      </c>
      <c r="GE7" s="356" t="str">
        <f t="shared" si="55"/>
        <v>Right Controller Speed CHUM-RV-008 Median Pegboard</v>
      </c>
      <c r="GF7" s="356" t="str">
        <f t="shared" si="145"/>
        <v>Right Controller Speed CHUM-RV-009 Median FingerFollow</v>
      </c>
      <c r="GG7" s="356" t="str">
        <f t="shared" si="145"/>
        <v>Right Controller Speed CHUM-RV-009 Median FingerNose</v>
      </c>
      <c r="GH7" s="356" t="str">
        <f t="shared" si="145"/>
        <v>Right Controller Speed CHUM-RV-009 Median EverydayTask</v>
      </c>
      <c r="GI7" s="356" t="str">
        <f t="shared" si="145"/>
        <v>Right Controller Speed CHUM-RV-009 Median Pegboard</v>
      </c>
      <c r="GJ7" s="356" t="str">
        <f t="shared" si="146"/>
        <v>Right Controller Speed CHUM-RV-014 Median FingerFollow</v>
      </c>
      <c r="GK7" s="356" t="str">
        <f t="shared" si="57"/>
        <v>Right Controller Speed CHUM-RV-014 Median FingerNose</v>
      </c>
      <c r="GL7" s="356" t="str">
        <f t="shared" si="57"/>
        <v>Right Controller Speed CHUM-RV-014 Median EverydayTask</v>
      </c>
      <c r="GM7" s="356" t="str">
        <f t="shared" si="57"/>
        <v>Right Controller Speed CHUM-RV-014 Median Pegboard</v>
      </c>
      <c r="GN7" s="356" t="str">
        <f t="shared" si="147"/>
        <v>Right Controller Speed CHUM-RV-015 Median FingerFollow</v>
      </c>
      <c r="GO7" s="356" t="str">
        <f t="shared" si="147"/>
        <v>Right Controller Speed CHUM-RV-015 Median FingerNose</v>
      </c>
      <c r="GP7" s="356" t="str">
        <f t="shared" si="147"/>
        <v>Right Controller Speed CHUM-RV-015 Median EverydayTask</v>
      </c>
      <c r="GQ7" s="356" t="str">
        <f t="shared" si="147"/>
        <v>Right Controller Speed CHUM-RV-015 Median Pegboard</v>
      </c>
      <c r="GR7" s="356" t="str">
        <f t="shared" si="148"/>
        <v>Right Controller Speed CHUM-RV-019 Median FingerFollow</v>
      </c>
      <c r="GS7" s="356" t="str">
        <f t="shared" si="59"/>
        <v>Right Controller Speed CHUM-RV-019 Median FingerNose</v>
      </c>
      <c r="GT7" s="356" t="str">
        <f t="shared" si="59"/>
        <v>Right Controller Speed CHUM-RV-019 Median EverydayTask</v>
      </c>
      <c r="GU7" s="356" t="str">
        <f t="shared" si="59"/>
        <v>Right Controller Speed CHUM-RV-019 Median Pegboard</v>
      </c>
      <c r="GV7" s="356" t="str">
        <f t="shared" si="149"/>
        <v>Right Controller Speed CHUM-RV-020 Median FingerFollow</v>
      </c>
      <c r="GW7" s="356" t="str">
        <f t="shared" si="149"/>
        <v>Right Controller Speed CHUM-RV-020 Median FingerNose</v>
      </c>
      <c r="GX7" s="356" t="str">
        <f t="shared" si="149"/>
        <v>Right Controller Speed CHUM-RV-020 Median EverydayTask</v>
      </c>
      <c r="GY7" s="356" t="str">
        <f t="shared" si="149"/>
        <v>Right Controller Speed CHUM-RV-020 Median Pegboard</v>
      </c>
      <c r="GZ7" s="356" t="str">
        <f t="shared" si="150"/>
        <v>Right Controller Speed CHUM-RV-021 Median FingerFollow</v>
      </c>
      <c r="HA7" s="356" t="str">
        <f t="shared" si="61"/>
        <v>Right Controller Speed CHUM-RV-021 Median FingerNose</v>
      </c>
      <c r="HB7" s="356" t="str">
        <f t="shared" si="61"/>
        <v>Right Controller Speed CHUM-RV-021 Median EverydayTask</v>
      </c>
      <c r="HC7" s="356" t="str">
        <f t="shared" si="61"/>
        <v>Right Controller Speed CHUM-RV-021 Median Pegboard</v>
      </c>
      <c r="HD7" s="356" t="str">
        <f t="shared" si="151"/>
        <v>Right Controller Speed CHUM-RV-022 Median FingerFollow</v>
      </c>
      <c r="HE7" s="356" t="str">
        <f t="shared" si="62"/>
        <v>Right Controller Speed CHUM-RV-022 Median FingerNose</v>
      </c>
      <c r="HF7" s="356" t="str">
        <f t="shared" si="62"/>
        <v>Right Controller Speed CHUM-RV-022 Median EverydayTask</v>
      </c>
      <c r="HG7" s="356" t="str">
        <f t="shared" si="62"/>
        <v>Right Controller Speed CHUM-RV-022 Median Pegboard</v>
      </c>
      <c r="HH7" s="356" t="str">
        <f t="shared" si="152"/>
        <v>Right Controller Speed CHUM-RV-023 Median FingerFollow</v>
      </c>
      <c r="HI7" s="356" t="str">
        <f t="shared" si="63"/>
        <v>Right Controller Speed CHUM-RV-023 Median FingerNose</v>
      </c>
      <c r="HJ7" s="356" t="str">
        <f t="shared" si="63"/>
        <v>Right Controller Speed CHUM-RV-023 Median EverydayTask</v>
      </c>
      <c r="HK7" s="356" t="str">
        <f>_xlfn.CONCAT($FS$1, " ", $FT$2, " ", $HH$3, " ",$FS7, " ", HK$4)</f>
        <v>Right Controller Speed CHUM-RV-023 Median Pegboard</v>
      </c>
      <c r="HL7" s="356" t="str">
        <f t="shared" si="153"/>
        <v>Right Controller Speed CHUM-RV-024 Median FingerFollow</v>
      </c>
      <c r="HM7" s="356" t="str">
        <f t="shared" si="154"/>
        <v>Right Controller Speed CHUM-RV-024 Median FingerNose</v>
      </c>
      <c r="HN7" s="356" t="str">
        <f>_xlfn.CONCAT($FS$1, " ", $FT$2, " ", $HL$3, " ",$FS7, " ", HN$4)</f>
        <v>Right Controller Speed CHUM-RV-024 Median EverydayTask</v>
      </c>
      <c r="HO7" s="356" t="str">
        <f t="shared" si="64"/>
        <v>Right Controller Speed CHUM-RV-024 Median Pegboard</v>
      </c>
      <c r="HP7" s="168" t="e">
        <f>AVERAGE(FT7:HC7)</f>
        <v>#DIV/0!</v>
      </c>
      <c r="HQ7" s="125" t="e">
        <f>MEDIAN(FT7:HC7)</f>
        <v>#NUM!</v>
      </c>
      <c r="HR7" s="169">
        <f>MAX(FT7:HC7)</f>
        <v>0</v>
      </c>
      <c r="HS7" s="163">
        <f>MIN(FT7:HC7)</f>
        <v>0</v>
      </c>
      <c r="HU7" s="97" t="s">
        <v>605</v>
      </c>
      <c r="HV7" s="356" t="str">
        <f t="shared" si="65"/>
        <v>Right Controller Speed CHUM-RV-005 Median FingerFollow</v>
      </c>
      <c r="HW7" s="356" t="str">
        <f t="shared" si="65"/>
        <v>Right Controller Speed CHUM-RV-005 Median FingerNose</v>
      </c>
      <c r="HX7" s="356" t="str">
        <f t="shared" si="65"/>
        <v>Right Controller Speed CHUM-RV-005 Median EverydayTask</v>
      </c>
      <c r="HY7" s="356" t="str">
        <f t="shared" si="66"/>
        <v>Right Controller Speed CHUM-RV-006 Median FingerFollow</v>
      </c>
      <c r="HZ7" s="356" t="str">
        <f t="shared" si="66"/>
        <v>Right Controller Speed CHUM-RV-006 Median FingerNose</v>
      </c>
      <c r="IA7" s="356" t="str">
        <f t="shared" si="66"/>
        <v>Right Controller Speed CHUM-RV-006 Median EverydayTask</v>
      </c>
      <c r="IB7" s="356" t="str">
        <f t="shared" si="66"/>
        <v>Right Controller Speed CHUM-RV-006 Median Pegboard</v>
      </c>
      <c r="IC7" s="356" t="str">
        <f t="shared" si="67"/>
        <v>Right Controller Speed CHUM-RV-010 Median FingerFollow</v>
      </c>
      <c r="ID7" s="356" t="str">
        <f t="shared" si="67"/>
        <v>Right Controller Speed CHUM-RV-010 Median FingerNose</v>
      </c>
      <c r="IE7" s="356" t="str">
        <f t="shared" si="67"/>
        <v>Right Controller Speed CHUM-RV-010 Median EverydayTask</v>
      </c>
      <c r="IF7" s="356" t="str">
        <f t="shared" si="67"/>
        <v>Right Controller Speed CHUM-RV-010 Median Pegboard</v>
      </c>
      <c r="IG7" s="356" t="str">
        <f t="shared" si="68"/>
        <v>Right Controller Speed CHUM-RV-011 Median FingerFollow</v>
      </c>
      <c r="IH7" s="356" t="str">
        <f t="shared" si="68"/>
        <v>Right Controller Speed CHUM-RV-011 Median FingerNose</v>
      </c>
      <c r="II7" s="356" t="str">
        <f t="shared" si="68"/>
        <v>Right Controller Speed CHUM-RV-011 Median EverydayTask</v>
      </c>
      <c r="IJ7" s="356" t="str">
        <f t="shared" si="68"/>
        <v>Right Controller Speed CHUM-RV-011 Median Pegboard</v>
      </c>
      <c r="IK7" s="356" t="str">
        <f t="shared" si="69"/>
        <v>Right Controller Speed CHUM-RV-012 Median FingerFollow</v>
      </c>
      <c r="IL7" s="356" t="str">
        <f t="shared" si="69"/>
        <v>Right Controller Speed CHUM-RV-012 Median FingerNose</v>
      </c>
      <c r="IM7" s="356" t="str">
        <f t="shared" si="69"/>
        <v>Right Controller Speed CHUM-RV-012 Median EverydayTask</v>
      </c>
      <c r="IN7" s="356" t="str">
        <f t="shared" si="69"/>
        <v>Right Controller Speed CHUM-RV-012 Median Pegboard</v>
      </c>
      <c r="IO7" s="356" t="str">
        <f t="shared" si="70"/>
        <v>Right Controller Speed CHUM-RV-013 Median FingerFollow</v>
      </c>
      <c r="IP7" s="356" t="str">
        <f t="shared" si="70"/>
        <v>Right Controller Speed CHUM-RV-013 Median FingerNose</v>
      </c>
      <c r="IQ7" s="356" t="str">
        <f t="shared" si="70"/>
        <v>Right Controller Speed CHUM-RV-013 Median EverydayTask</v>
      </c>
      <c r="IR7" s="356" t="str">
        <f t="shared" si="70"/>
        <v>Right Controller Speed CHUM-RV-013 Median Pegboard</v>
      </c>
      <c r="IS7" s="356" t="str">
        <f t="shared" si="71"/>
        <v>Right Controller Speed CHUM-RV-018 Median FingerFollow</v>
      </c>
      <c r="IT7" s="356" t="str">
        <f t="shared" si="71"/>
        <v>Right Controller Speed CHUM-RV-018 Median FingerNose</v>
      </c>
      <c r="IU7" s="356" t="str">
        <f t="shared" si="71"/>
        <v>Right Controller Speed CHUM-RV-018 Median EverydayTask</v>
      </c>
      <c r="IV7" s="356" t="str">
        <f t="shared" si="71"/>
        <v>Right Controller Speed CHUM-RV-018 Median Pegboard</v>
      </c>
      <c r="IW7" s="202" t="e">
        <f>AVERAGE(HV7:IV7)</f>
        <v>#DIV/0!</v>
      </c>
      <c r="IX7" s="169" t="e">
        <f>MEDIAN(HV7:IV7)</f>
        <v>#NUM!</v>
      </c>
      <c r="IY7" s="125">
        <f>MAX(HV7:IV7)</f>
        <v>0</v>
      </c>
      <c r="IZ7" s="199">
        <f>MIN(HV7:IV7)</f>
        <v>0</v>
      </c>
      <c r="JB7" s="97" t="s">
        <v>605</v>
      </c>
      <c r="JC7" s="356" t="str">
        <f t="shared" si="155"/>
        <v>Left Controller Speed CHUM-RV-003 Median FingerFollow</v>
      </c>
      <c r="JD7" s="356" t="str">
        <f t="shared" si="155"/>
        <v>Left Controller Speed CHUM-RV-003 Median FingerNose</v>
      </c>
      <c r="JE7" s="356" t="str">
        <f t="shared" si="155"/>
        <v>Left Controller Speed CHUM-RV-003 Median EverydayTask</v>
      </c>
      <c r="JF7" s="356" t="str">
        <f t="shared" si="155"/>
        <v>Left Controller Speed CHUM-RV-003 Median Pegboard</v>
      </c>
      <c r="JG7" s="356" t="str">
        <f t="shared" si="156"/>
        <v>Left Controller Speed CHUM-RV-004 Median FingerFollow</v>
      </c>
      <c r="JH7" s="356" t="str">
        <f t="shared" si="73"/>
        <v>Left Controller Speed CHUM-RV-004 Median FingerNose</v>
      </c>
      <c r="JI7" s="356" t="str">
        <f t="shared" si="73"/>
        <v>Left Controller Speed CHUM-RV-004 Median EverydayTask</v>
      </c>
      <c r="JJ7" s="356" t="str">
        <f t="shared" si="73"/>
        <v>Left Controller Speed CHUM-RV-004 Median Pegboard</v>
      </c>
      <c r="JK7" s="356" t="str">
        <f t="shared" si="157"/>
        <v>Left Controller Speed CHUM-RV-008 Median FingerFollow</v>
      </c>
      <c r="JL7" s="356" t="str">
        <f t="shared" si="74"/>
        <v>Left Controller Speed CHUM-RV-008 Median FingerNose</v>
      </c>
      <c r="JM7" s="356" t="str">
        <f t="shared" si="74"/>
        <v>Left Controller Speed CHUM-RV-008 Median EverydayTask</v>
      </c>
      <c r="JN7" s="356" t="str">
        <f t="shared" si="74"/>
        <v>Left Controller Speed CHUM-RV-008 Median Pegboard</v>
      </c>
      <c r="JO7" s="356" t="str">
        <f t="shared" si="158"/>
        <v>Left Controller Speed CHUM-RV-009 Median FingerFollow</v>
      </c>
      <c r="JP7" s="356" t="str">
        <f t="shared" si="75"/>
        <v>Left Controller Speed CHUM-RV-009 Median FingerNose</v>
      </c>
      <c r="JQ7" s="356" t="str">
        <f t="shared" si="75"/>
        <v>Left Controller Speed CHUM-RV-009 Median EverydayTask</v>
      </c>
      <c r="JR7" s="356" t="str">
        <f t="shared" si="75"/>
        <v>Left Controller Speed CHUM-RV-009 Median Pegboard</v>
      </c>
      <c r="JS7" s="356" t="str">
        <f t="shared" si="159"/>
        <v>Left Controller Speed CHUM-RV-014 Median FingerFollow</v>
      </c>
      <c r="JT7" s="356" t="str">
        <f t="shared" si="76"/>
        <v>Left Controller Speed CHUM-RV-014 Median FingerNose</v>
      </c>
      <c r="JU7" s="356" t="str">
        <f t="shared" si="76"/>
        <v>Left Controller Speed CHUM-RV-014 Median EverydayTask</v>
      </c>
      <c r="JV7" s="356" t="str">
        <f t="shared" si="76"/>
        <v>Left Controller Speed CHUM-RV-014 Median Pegboard</v>
      </c>
      <c r="JW7" s="356" t="str">
        <f t="shared" si="160"/>
        <v>Left Controller Speed CHUM-RV-015 Median FingerFollow</v>
      </c>
      <c r="JX7" s="356" t="str">
        <f t="shared" si="77"/>
        <v>Left Controller Speed CHUM-RV-015 Median FingerNose</v>
      </c>
      <c r="JY7" s="356" t="str">
        <f t="shared" si="77"/>
        <v>Left Controller Speed CHUM-RV-015 Median EverydayTask</v>
      </c>
      <c r="JZ7" s="356" t="str">
        <f t="shared" si="77"/>
        <v>Left Controller Speed CHUM-RV-015 Median Pegboard</v>
      </c>
      <c r="KA7" s="356" t="str">
        <f t="shared" si="161"/>
        <v>Left Controller Speed CHUM-RV-019 Median FingerFollow</v>
      </c>
      <c r="KB7" s="356" t="str">
        <f t="shared" si="78"/>
        <v>Left Controller Speed CHUM-RV-019 Median FingerNose</v>
      </c>
      <c r="KC7" s="356" t="str">
        <f t="shared" si="78"/>
        <v>Left Controller Speed CHUM-RV-019 Median EverydayTask</v>
      </c>
      <c r="KD7" s="356" t="str">
        <f t="shared" si="78"/>
        <v>Left Controller Speed CHUM-RV-019 Median Pegboard</v>
      </c>
      <c r="KE7" s="356" t="str">
        <f t="shared" si="162"/>
        <v>Left Controller Speed CHUM-RV-020 Median FingerFollow</v>
      </c>
      <c r="KF7" s="356" t="str">
        <f t="shared" si="79"/>
        <v>Left Controller Speed CHUM-RV-020 Median FingerNose</v>
      </c>
      <c r="KG7" s="356" t="str">
        <f t="shared" si="79"/>
        <v>Left Controller Speed CHUM-RV-020 Median EverydayTask</v>
      </c>
      <c r="KH7" s="356" t="str">
        <f t="shared" si="79"/>
        <v>Left Controller Speed CHUM-RV-020 Median Pegboard</v>
      </c>
      <c r="KI7" s="356" t="str">
        <f t="shared" si="163"/>
        <v>Left Controller Speed CHUM-RV-021 Median FingerFollow</v>
      </c>
      <c r="KJ7" s="356" t="str">
        <f t="shared" si="80"/>
        <v>Left Controller Speed CHUM-RV-021 Median FingerNose</v>
      </c>
      <c r="KK7" s="356" t="str">
        <f t="shared" si="80"/>
        <v>Left Controller Speed CHUM-RV-021 Median EverydayTask</v>
      </c>
      <c r="KL7" s="356" t="str">
        <f t="shared" si="80"/>
        <v>Left Controller Speed CHUM-RV-021 Median Pegboard</v>
      </c>
      <c r="KM7" s="356" t="str">
        <f t="shared" si="164"/>
        <v>Left Controller Speed CHUM-RV-022 Median FingerFollow</v>
      </c>
      <c r="KN7" s="356" t="str">
        <f t="shared" si="81"/>
        <v>Left Controller Speed CHUM-RV-022 Median FingerNose</v>
      </c>
      <c r="KO7" s="356" t="str">
        <f t="shared" si="81"/>
        <v>Left Controller Speed CHUM-RV-022 Median EverydayTask</v>
      </c>
      <c r="KP7" s="356" t="str">
        <f t="shared" si="81"/>
        <v>Left Controller Speed CHUM-RV-022 Median Pegboard</v>
      </c>
      <c r="KQ7" s="356" t="str">
        <f t="shared" si="165"/>
        <v>Left Controller Speed CHUM-RV-023 Median FingerFollow</v>
      </c>
      <c r="KR7" s="356" t="str">
        <f>_xlfn.CONCAT($JB$1, " ", $JC$2, " ", $KQ$3, " ",$JB7, " ", KR$4)</f>
        <v>Left Controller Speed CHUM-RV-023 Median FingerNose</v>
      </c>
      <c r="KS7" s="356" t="str">
        <f t="shared" si="82"/>
        <v>Left Controller Speed CHUM-RV-023 Median EverydayTask</v>
      </c>
      <c r="KT7" s="356" t="str">
        <f t="shared" si="82"/>
        <v>Left Controller Speed CHUM-RV-023 Median Pegboard</v>
      </c>
      <c r="KU7" s="356" t="str">
        <f t="shared" si="166"/>
        <v>Left Controller Speed CHUM-RV-024 Median FingerFollow</v>
      </c>
      <c r="KV7" s="356" t="str">
        <f t="shared" si="83"/>
        <v>Left Controller Speed CHUM-RV-024 Median FingerNose</v>
      </c>
      <c r="KW7" s="356" t="str">
        <f t="shared" si="83"/>
        <v>Left Controller Speed CHUM-RV-024 Median EverydayTask</v>
      </c>
      <c r="KX7" s="356" t="str">
        <f t="shared" si="83"/>
        <v>Left Controller Speed CHUM-RV-024 Median Pegboard</v>
      </c>
      <c r="KY7" s="168" t="e">
        <f t="shared" si="84"/>
        <v>#DIV/0!</v>
      </c>
      <c r="KZ7" s="125" t="e">
        <f t="shared" si="85"/>
        <v>#NUM!</v>
      </c>
      <c r="LA7" s="169">
        <f t="shared" si="86"/>
        <v>0</v>
      </c>
      <c r="LB7" s="163">
        <f t="shared" si="87"/>
        <v>0</v>
      </c>
      <c r="LD7" s="97" t="s">
        <v>605</v>
      </c>
      <c r="LE7" s="356" t="str">
        <f t="shared" si="167"/>
        <v>Left Controller Speed CHUM-RV-005 Median FingerFollow</v>
      </c>
      <c r="LF7" s="356" t="str">
        <f t="shared" si="168"/>
        <v>Left Controller Speed CHUM-RV-005 Median FingerNose</v>
      </c>
      <c r="LG7" s="356" t="str">
        <f t="shared" si="168"/>
        <v>Left Controller Speed CHUM-RV-005 Median EverydayTask</v>
      </c>
      <c r="LH7" s="356" t="str">
        <f t="shared" si="169"/>
        <v>Left Controller Speed CHUM-RV-006 Median FingerFollow</v>
      </c>
      <c r="LI7" s="356" t="str">
        <f t="shared" si="170"/>
        <v>Left Controller Speed CHUM-RV-006 Median FingerNose</v>
      </c>
      <c r="LJ7" s="356" t="str">
        <f t="shared" si="170"/>
        <v>Left Controller Speed CHUM-RV-006 Median EverydayTask</v>
      </c>
      <c r="LK7" s="356" t="str">
        <f t="shared" si="170"/>
        <v>Left Controller Speed CHUM-RV-006 Median Pegboard</v>
      </c>
      <c r="LL7" s="356" t="str">
        <f t="shared" si="171"/>
        <v>Left Controller Speed CHUM-RV-010 Median FingerFollow</v>
      </c>
      <c r="LM7" s="356" t="str">
        <f t="shared" si="172"/>
        <v>Left Controller Speed CHUM-RV-010 Median FingerNose</v>
      </c>
      <c r="LN7" s="356" t="str">
        <f t="shared" si="172"/>
        <v>Left Controller Speed CHUM-RV-010 Median EverydayTask</v>
      </c>
      <c r="LO7" s="356" t="str">
        <f t="shared" si="172"/>
        <v>Left Controller Speed CHUM-RV-010 Median Pegboard</v>
      </c>
      <c r="LP7" s="356" t="str">
        <f t="shared" si="173"/>
        <v>Left Controller Speed CHUM-RV-011 Median FingerFollow</v>
      </c>
      <c r="LQ7" s="356" t="str">
        <f t="shared" si="174"/>
        <v>Left Controller Speed CHUM-RV-011 Median FingerNose</v>
      </c>
      <c r="LR7" s="356" t="str">
        <f t="shared" si="174"/>
        <v>Left Controller Speed CHUM-RV-011 Median EverydayTask</v>
      </c>
      <c r="LS7" s="356" t="str">
        <f t="shared" si="174"/>
        <v>Left Controller Speed CHUM-RV-011 Median Pegboard</v>
      </c>
      <c r="LT7" s="356" t="str">
        <f t="shared" si="175"/>
        <v>Left Controller Speed CHUM-RV-012 Median FingerFollow</v>
      </c>
      <c r="LU7" s="356" t="str">
        <f t="shared" si="176"/>
        <v>Left Controller Speed CHUM-RV-012 Median FingerNose</v>
      </c>
      <c r="LV7" s="356" t="str">
        <f t="shared" si="176"/>
        <v>Left Controller Speed CHUM-RV-012 Median EverydayTask</v>
      </c>
      <c r="LW7" s="356" t="str">
        <f t="shared" si="176"/>
        <v>Left Controller Speed CHUM-RV-012 Median Pegboard</v>
      </c>
      <c r="LX7" s="356" t="str">
        <f t="shared" si="177"/>
        <v>Left Controller Speed CHUM-RV-013 Median FingerFollow</v>
      </c>
      <c r="LY7" s="356" t="str">
        <f t="shared" si="178"/>
        <v>Left Controller Speed CHUM-RV-013 Median FingerNose</v>
      </c>
      <c r="LZ7" s="356" t="str">
        <f t="shared" si="178"/>
        <v>Left Controller Speed CHUM-RV-013 Median EverydayTask</v>
      </c>
      <c r="MA7" s="356" t="str">
        <f t="shared" si="178"/>
        <v>Left Controller Speed CHUM-RV-013 Median Pegboard</v>
      </c>
      <c r="MB7" s="356" t="str">
        <f t="shared" si="179"/>
        <v>Left Controller Speed CHUM-RV-018 Median FingerFollow</v>
      </c>
      <c r="MC7" s="356" t="str">
        <f t="shared" si="180"/>
        <v>Left Controller Speed CHUM-RV-018 Median FingerNose</v>
      </c>
      <c r="MD7" s="356" t="str">
        <f t="shared" si="180"/>
        <v>Left Controller Speed CHUM-RV-018 Median EverydayTask</v>
      </c>
      <c r="ME7" s="356" t="str">
        <f t="shared" si="180"/>
        <v>Left Controller Speed CHUM-RV-018 Median Pegboard</v>
      </c>
      <c r="MF7" s="202" t="e">
        <f>AVERAGE(LE7:ME7)</f>
        <v>#DIV/0!</v>
      </c>
      <c r="MG7" s="169" t="e">
        <f>MEDIAN(LE7:ME7)</f>
        <v>#NUM!</v>
      </c>
      <c r="MH7" s="125">
        <f>MAX(LE7:ME7)</f>
        <v>0</v>
      </c>
      <c r="MI7" s="199">
        <f>MIN(LE7:ME7)</f>
        <v>0</v>
      </c>
      <c r="MK7" s="97" t="s">
        <v>605</v>
      </c>
      <c r="ML7" s="356" t="str">
        <f t="shared" si="181"/>
        <v>Right Controller Acceleration CHUM-RV-003 Median FingerFollow</v>
      </c>
      <c r="MM7" s="356" t="str">
        <f t="shared" si="88"/>
        <v>Right Controller Acceleration CHUM-RV-003 Median FingerNose</v>
      </c>
      <c r="MN7" s="356" t="str">
        <f t="shared" si="88"/>
        <v>Right Controller Acceleration CHUM-RV-003 Median EverydayTask</v>
      </c>
      <c r="MO7" s="356" t="str">
        <f t="shared" si="88"/>
        <v>Right Controller Acceleration CHUM-RV-003 Median Pegboard</v>
      </c>
      <c r="MP7" s="356" t="str">
        <f t="shared" si="182"/>
        <v>Right Controller Acceleration CHUM-RV-004 Median FingerFollow</v>
      </c>
      <c r="MQ7" s="356" t="str">
        <f t="shared" si="89"/>
        <v>Right Controller Acceleration CHUM-RV-004 Median FingerNose</v>
      </c>
      <c r="MR7" s="356" t="str">
        <f t="shared" si="89"/>
        <v>Right Controller Acceleration CHUM-RV-004 Median EverydayTask</v>
      </c>
      <c r="MS7" s="356" t="str">
        <f t="shared" si="89"/>
        <v>Right Controller Acceleration CHUM-RV-004 Median Pegboard</v>
      </c>
      <c r="MT7" s="356" t="str">
        <f t="shared" si="183"/>
        <v>Right Controller Acceleration CHUM-RV-008 Median FingerFollow</v>
      </c>
      <c r="MU7" s="356" t="str">
        <f t="shared" si="90"/>
        <v>Right Controller Acceleration CHUM-RV-008 Median FingerNose</v>
      </c>
      <c r="MV7" s="356" t="str">
        <f t="shared" si="90"/>
        <v>Right Controller Acceleration CHUM-RV-008 Median EverydayTask</v>
      </c>
      <c r="MW7" s="356" t="str">
        <f>_xlfn.CONCAT($MK$1, " ", $ML$2, " ", $MT$3, " ",$MK7, " ", MW$4)</f>
        <v>Right Controller Acceleration CHUM-RV-008 Median Pegboard</v>
      </c>
      <c r="MX7" s="356" t="str">
        <f t="shared" si="184"/>
        <v>Right Controller Acceleration CHUM-RV-009 Median FingerFollow</v>
      </c>
      <c r="MY7" s="356" t="str">
        <f t="shared" si="91"/>
        <v>Right Controller Acceleration CHUM-RV-009 Median FingerNose</v>
      </c>
      <c r="MZ7" s="356" t="str">
        <f t="shared" si="91"/>
        <v>Right Controller Acceleration CHUM-RV-009 Median EverydayTask</v>
      </c>
      <c r="NA7" s="356" t="str">
        <f t="shared" si="91"/>
        <v>Right Controller Acceleration CHUM-RV-009 Median Pegboard</v>
      </c>
      <c r="NB7" s="356" t="str">
        <f t="shared" si="185"/>
        <v>Right Controller Acceleration CHUM-RV-014 Median FingerFollow</v>
      </c>
      <c r="NC7" s="356" t="str">
        <f t="shared" si="92"/>
        <v>Right Controller Acceleration CHUM-RV-014 Median FingerNose</v>
      </c>
      <c r="ND7" s="356" t="str">
        <f t="shared" si="92"/>
        <v>Right Controller Acceleration CHUM-RV-014 Median EverydayTask</v>
      </c>
      <c r="NE7" s="356" t="str">
        <f t="shared" si="92"/>
        <v>Right Controller Acceleration CHUM-RV-014 Median Pegboard</v>
      </c>
      <c r="NF7" s="356" t="str">
        <f t="shared" si="186"/>
        <v>Right Controller Acceleration CHUM-RV-015 Median FingerFollow</v>
      </c>
      <c r="NG7" s="356" t="str">
        <f t="shared" si="93"/>
        <v>Right Controller Acceleration CHUM-RV-015 Median FingerNose</v>
      </c>
      <c r="NH7" s="356" t="str">
        <f t="shared" si="93"/>
        <v>Right Controller Acceleration CHUM-RV-015 Median EverydayTask</v>
      </c>
      <c r="NI7" s="356" t="str">
        <f t="shared" si="93"/>
        <v>Right Controller Acceleration CHUM-RV-015 Median Pegboard</v>
      </c>
      <c r="NJ7" s="356" t="str">
        <f t="shared" si="187"/>
        <v>Right Controller Acceleration CHUM-RV-019 Median FingerFollow</v>
      </c>
      <c r="NK7" s="356" t="str">
        <f t="shared" si="94"/>
        <v>Right Controller Acceleration CHUM-RV-019 Median FingerNose</v>
      </c>
      <c r="NL7" s="356" t="str">
        <f t="shared" si="94"/>
        <v>Right Controller Acceleration CHUM-RV-019 Median EverydayTask</v>
      </c>
      <c r="NM7" s="356" t="str">
        <f t="shared" si="94"/>
        <v>Right Controller Acceleration CHUM-RV-019 Median Pegboard</v>
      </c>
      <c r="NN7" s="356" t="str">
        <f t="shared" si="188"/>
        <v>Right Controller Acceleration CHUM-RV-020 Median FingerFollow</v>
      </c>
      <c r="NO7" s="356" t="str">
        <f t="shared" si="95"/>
        <v>Right Controller Acceleration CHUM-RV-020 Median FingerNose</v>
      </c>
      <c r="NP7" s="356" t="str">
        <f t="shared" si="95"/>
        <v>Right Controller Acceleration CHUM-RV-020 Median EverydayTask</v>
      </c>
      <c r="NQ7" s="356" t="str">
        <f t="shared" si="95"/>
        <v>Right Controller Acceleration CHUM-RV-020 Median Pegboard</v>
      </c>
      <c r="NR7" s="356" t="str">
        <f t="shared" si="189"/>
        <v>Right Controller Acceleration CHUM-RV-021 Median FingerFollow</v>
      </c>
      <c r="NS7" s="356" t="str">
        <f t="shared" si="96"/>
        <v>Right Controller Acceleration CHUM-RV-021 Median FingerNose</v>
      </c>
      <c r="NT7" s="356" t="str">
        <f t="shared" si="96"/>
        <v>Right Controller Acceleration CHUM-RV-021 Median EverydayTask</v>
      </c>
      <c r="NU7" s="356" t="str">
        <f t="shared" si="96"/>
        <v>Right Controller Acceleration CHUM-RV-021 Median Pegboard</v>
      </c>
      <c r="NV7" s="356" t="str">
        <f t="shared" si="190"/>
        <v>Right Controller Acceleration CHUM-RV-022 Median FingerFollow</v>
      </c>
      <c r="NW7" s="356" t="str">
        <f t="shared" si="97"/>
        <v>Right Controller Acceleration CHUM-RV-022 Median FingerNose</v>
      </c>
      <c r="NX7" s="356" t="str">
        <f t="shared" si="97"/>
        <v>Right Controller Acceleration CHUM-RV-022 Median EverydayTask</v>
      </c>
      <c r="NY7" s="356" t="str">
        <f t="shared" si="97"/>
        <v>Right Controller Acceleration CHUM-RV-022 Median Pegboard</v>
      </c>
      <c r="NZ7" s="356" t="str">
        <f t="shared" si="191"/>
        <v>Right Controller Acceleration CHUM-RV-023 Median FingerFollow</v>
      </c>
      <c r="OA7" s="356" t="str">
        <f t="shared" si="98"/>
        <v>Right Controller Acceleration CHUM-RV-023 Median FingerNose</v>
      </c>
      <c r="OB7" s="356" t="str">
        <f t="shared" si="98"/>
        <v>Right Controller Acceleration CHUM-RV-023 Median EverydayTask</v>
      </c>
      <c r="OC7" s="356" t="str">
        <f t="shared" si="98"/>
        <v>Right Controller Acceleration CHUM-RV-023 Median Pegboard</v>
      </c>
      <c r="OD7" s="356" t="str">
        <f t="shared" si="192"/>
        <v>Right Controller Acceleration CHUM-RV-024 Median FingerFollow</v>
      </c>
      <c r="OE7" s="356" t="str">
        <f>_xlfn.CONCAT($MK$1, " ", $ML$2, " ", $OD$3, " ",$MK7, " ", OE$4)</f>
        <v>Right Controller Acceleration CHUM-RV-024 Median FingerNose</v>
      </c>
      <c r="OF7" s="356" t="str">
        <f t="shared" si="99"/>
        <v>Right Controller Acceleration CHUM-RV-024 Median EverydayTask</v>
      </c>
      <c r="OG7" s="356" t="str">
        <f t="shared" si="99"/>
        <v>Right Controller Acceleration CHUM-RV-024 Median Pegboard</v>
      </c>
      <c r="OH7" s="168" t="e">
        <f t="shared" si="100"/>
        <v>#DIV/0!</v>
      </c>
      <c r="OI7" s="125" t="e">
        <f t="shared" si="101"/>
        <v>#NUM!</v>
      </c>
      <c r="OJ7" s="169">
        <f t="shared" si="102"/>
        <v>0</v>
      </c>
      <c r="OK7" s="163">
        <f t="shared" si="103"/>
        <v>0</v>
      </c>
      <c r="OM7" s="97" t="s">
        <v>605</v>
      </c>
      <c r="ON7" s="356" t="str">
        <f t="shared" si="193"/>
        <v>Right Controller Acceleration CHUM-RV-005 Median FingerFollow</v>
      </c>
      <c r="OO7" s="356" t="str">
        <f t="shared" si="194"/>
        <v>Right Controller Acceleration CHUM-RV-005 Median FingerNose</v>
      </c>
      <c r="OP7" s="356" t="str">
        <f t="shared" si="194"/>
        <v>Right Controller Acceleration CHUM-RV-005 Median EverydayTask</v>
      </c>
      <c r="OQ7" s="356" t="str">
        <f t="shared" si="195"/>
        <v>Right Controller Acceleration CHUM-RV-006 Median FingerFollow</v>
      </c>
      <c r="OR7" s="356" t="str">
        <f t="shared" si="196"/>
        <v>Right Controller Acceleration CHUM-RV-006 Median FingerNose</v>
      </c>
      <c r="OS7" s="356" t="str">
        <f t="shared" si="196"/>
        <v>Right Controller Acceleration CHUM-RV-006 Median EverydayTask</v>
      </c>
      <c r="OT7" s="356" t="str">
        <f t="shared" si="196"/>
        <v>Right Controller Acceleration CHUM-RV-006 Median Pegboard</v>
      </c>
      <c r="OU7" s="356" t="str">
        <f t="shared" si="197"/>
        <v>Right Controller Acceleration CHUM-RV-010 Median FingerFollow</v>
      </c>
      <c r="OV7" s="356" t="str">
        <f t="shared" si="198"/>
        <v>Right Controller Acceleration CHUM-RV-010 Median FingerNose</v>
      </c>
      <c r="OW7" s="356" t="str">
        <f t="shared" si="198"/>
        <v>Right Controller Acceleration CHUM-RV-010 Median EverydayTask</v>
      </c>
      <c r="OX7" s="356" t="str">
        <f t="shared" si="198"/>
        <v>Right Controller Acceleration CHUM-RV-010 Median Pegboard</v>
      </c>
      <c r="OY7" s="356" t="str">
        <f t="shared" si="199"/>
        <v>Right Controller Acceleration CHUM-RV-011 Median FingerFollow</v>
      </c>
      <c r="OZ7" s="356" t="str">
        <f t="shared" si="200"/>
        <v>Right Controller Acceleration CHUM-RV-011 Median FingerNose</v>
      </c>
      <c r="PA7" s="356" t="str">
        <f t="shared" si="200"/>
        <v>Right Controller Acceleration CHUM-RV-011 Median EverydayTask</v>
      </c>
      <c r="PB7" s="356" t="str">
        <f t="shared" si="200"/>
        <v>Right Controller Acceleration CHUM-RV-011 Median Pegboard</v>
      </c>
      <c r="PC7" s="356" t="str">
        <f t="shared" si="201"/>
        <v>Right Controller Acceleration CHUM-RV-012 Median FingerFollow</v>
      </c>
      <c r="PD7" s="356" t="str">
        <f t="shared" si="202"/>
        <v>Right Controller Acceleration CHUM-RV-012 Median FingerNose</v>
      </c>
      <c r="PE7" s="356" t="str">
        <f t="shared" si="202"/>
        <v>Right Controller Acceleration CHUM-RV-012 Median EverydayTask</v>
      </c>
      <c r="PF7" s="356" t="str">
        <f t="shared" si="202"/>
        <v>Right Controller Acceleration CHUM-RV-012 Median Pegboard</v>
      </c>
      <c r="PG7" s="356" t="str">
        <f t="shared" si="203"/>
        <v>Right Controller Acceleration CHUM-RV-013 Median FingerFollow</v>
      </c>
      <c r="PH7" s="356" t="str">
        <f t="shared" si="204"/>
        <v>Right Controller Acceleration CHUM-RV-013 Median FingerNose</v>
      </c>
      <c r="PI7" s="356" t="str">
        <f t="shared" si="204"/>
        <v>Right Controller Acceleration CHUM-RV-013 Median EverydayTask</v>
      </c>
      <c r="PJ7" s="356" t="str">
        <f t="shared" si="204"/>
        <v>Right Controller Acceleration CHUM-RV-013 Median Pegboard</v>
      </c>
      <c r="PK7" s="356" t="str">
        <f t="shared" si="205"/>
        <v>Right Controller Acceleration CHUM-RV-018 Median FingerFollow</v>
      </c>
      <c r="PL7" s="356" t="str">
        <f t="shared" si="206"/>
        <v>Right Controller Acceleration CHUM-RV-018 Median FingerNose</v>
      </c>
      <c r="PM7" s="356" t="str">
        <f t="shared" si="206"/>
        <v>Right Controller Acceleration CHUM-RV-018 Median EverydayTask</v>
      </c>
      <c r="PN7" s="356" t="str">
        <f t="shared" si="207"/>
        <v>Right Controller Acceleration CHUM-RV-018 Median Pegboard</v>
      </c>
      <c r="PO7" s="202" t="e">
        <f>AVERAGE(ON7:PN7)</f>
        <v>#DIV/0!</v>
      </c>
      <c r="PP7" s="169" t="e">
        <f>MEDIAN(ON7:PN7)</f>
        <v>#NUM!</v>
      </c>
      <c r="PQ7" s="125">
        <f>MAX(ON7:PN7)</f>
        <v>0</v>
      </c>
      <c r="PR7" s="199">
        <f>MIN(ON7:PN7)</f>
        <v>0</v>
      </c>
      <c r="PT7" s="97" t="s">
        <v>605</v>
      </c>
      <c r="PU7" s="356" t="str">
        <f t="shared" si="208"/>
        <v>Left Controller Acceleration CHUM-RV-003 Median FingerFollow</v>
      </c>
      <c r="PV7" s="356" t="str">
        <f t="shared" si="104"/>
        <v>Left Controller Acceleration CHUM-RV-003 Median FingerNose</v>
      </c>
      <c r="PW7" s="356" t="str">
        <f t="shared" si="104"/>
        <v>Left Controller Acceleration CHUM-RV-003 Median EverydayTask</v>
      </c>
      <c r="PX7" s="356" t="str">
        <f t="shared" si="104"/>
        <v>Left Controller Acceleration CHUM-RV-003 Median Pegboard</v>
      </c>
      <c r="PY7" s="356" t="str">
        <f t="shared" si="209"/>
        <v>Left Controller Acceleration CHUM-RV-004 Median FingerFollow</v>
      </c>
      <c r="PZ7" s="356" t="str">
        <f t="shared" si="105"/>
        <v>Left Controller Acceleration CHUM-RV-004 Median FingerNose</v>
      </c>
      <c r="QA7" s="356" t="str">
        <f t="shared" si="105"/>
        <v>Left Controller Acceleration CHUM-RV-004 Median EverydayTask</v>
      </c>
      <c r="QB7" s="356" t="str">
        <f t="shared" si="105"/>
        <v>Left Controller Acceleration CHUM-RV-004 Median Pegboard</v>
      </c>
      <c r="QC7" s="356" t="str">
        <f t="shared" si="210"/>
        <v>Left Controller Acceleration CHUM-RV-008 Median FingerFollow</v>
      </c>
      <c r="QD7" s="356" t="str">
        <f t="shared" si="106"/>
        <v>Left Controller Acceleration CHUM-RV-008 Median FingerNose</v>
      </c>
      <c r="QE7" s="356" t="str">
        <f t="shared" si="106"/>
        <v>Left Controller Acceleration CHUM-RV-008 Median EverydayTask</v>
      </c>
      <c r="QF7" s="356" t="str">
        <f t="shared" si="106"/>
        <v>Left Controller Acceleration CHUM-RV-008 Median Pegboard</v>
      </c>
      <c r="QG7" s="356" t="str">
        <f t="shared" si="211"/>
        <v>Left Controller Acceleration CHUM-RV-009 Median FingerFollow</v>
      </c>
      <c r="QH7" s="356" t="str">
        <f t="shared" si="107"/>
        <v>Left Controller Acceleration CHUM-RV-009 Median FingerNose</v>
      </c>
      <c r="QI7" s="356" t="str">
        <f t="shared" si="107"/>
        <v>Left Controller Acceleration CHUM-RV-009 Median EverydayTask</v>
      </c>
      <c r="QJ7" s="356" t="str">
        <f t="shared" si="107"/>
        <v>Left Controller Acceleration CHUM-RV-009 Median Pegboard</v>
      </c>
      <c r="QK7" s="356" t="str">
        <f t="shared" si="212"/>
        <v>Left Controller Acceleration CHUM-RV-014 Median FingerFollow</v>
      </c>
      <c r="QL7" s="356" t="str">
        <f t="shared" si="108"/>
        <v>Left Controller Acceleration CHUM-RV-014 Median FingerNose</v>
      </c>
      <c r="QM7" s="356" t="str">
        <f t="shared" si="108"/>
        <v>Left Controller Acceleration CHUM-RV-014 Median EverydayTask</v>
      </c>
      <c r="QN7" s="356" t="str">
        <f t="shared" si="108"/>
        <v>Left Controller Acceleration CHUM-RV-014 Median Pegboard</v>
      </c>
      <c r="QO7" s="356" t="str">
        <f t="shared" si="213"/>
        <v>Left Controller Acceleration CHUM-RV-015 Median FingerFollow</v>
      </c>
      <c r="QP7" s="356" t="str">
        <f>_xlfn.CONCAT($PT$1, " ", $PU$2, " ", $QO$3, " ",$PT7, " ", QP$4)</f>
        <v>Left Controller Acceleration CHUM-RV-015 Median FingerNose</v>
      </c>
      <c r="QQ7" s="356" t="str">
        <f t="shared" si="109"/>
        <v>Left Controller Acceleration CHUM-RV-015 Median EverydayTask</v>
      </c>
      <c r="QR7" s="356" t="str">
        <f t="shared" si="109"/>
        <v>Left Controller Acceleration CHUM-RV-015 Median Pegboard</v>
      </c>
      <c r="QS7" s="356" t="str">
        <f t="shared" si="214"/>
        <v>Left Controller Acceleration CHUM-RV-019 Median FingerFollow</v>
      </c>
      <c r="QT7" s="356" t="str">
        <f t="shared" si="214"/>
        <v>Left Controller Acceleration CHUM-RV-019 Median FingerNose</v>
      </c>
      <c r="QU7" s="356" t="str">
        <f t="shared" si="214"/>
        <v>Left Controller Acceleration CHUM-RV-019 Median EverydayTask</v>
      </c>
      <c r="QV7" s="356" t="str">
        <f t="shared" si="214"/>
        <v>Left Controller Acceleration CHUM-RV-019 Median Pegboard</v>
      </c>
      <c r="QW7" s="356" t="str">
        <f t="shared" si="215"/>
        <v>Left Controller Acceleration CHUM-RV-020 Median FingerFollow</v>
      </c>
      <c r="QX7" s="356" t="str">
        <f t="shared" si="111"/>
        <v>Left Controller Acceleration CHUM-RV-020 Median FingerNose</v>
      </c>
      <c r="QY7" s="356" t="str">
        <f t="shared" si="111"/>
        <v>Left Controller Acceleration CHUM-RV-020 Median EverydayTask</v>
      </c>
      <c r="QZ7" s="356" t="str">
        <f t="shared" si="111"/>
        <v>Left Controller Acceleration CHUM-RV-020 Median Pegboard</v>
      </c>
      <c r="RA7" s="356" t="str">
        <f t="shared" si="216"/>
        <v>Left Controller Acceleration CHUM-RV-021 Median FingerFollow</v>
      </c>
      <c r="RB7" s="356" t="str">
        <f t="shared" si="112"/>
        <v>Left Controller Acceleration CHUM-RV-021 Median FingerNose</v>
      </c>
      <c r="RC7" s="356" t="str">
        <f t="shared" si="112"/>
        <v>Left Controller Acceleration CHUM-RV-021 Median EverydayTask</v>
      </c>
      <c r="RD7" s="356" t="str">
        <f t="shared" si="112"/>
        <v>Left Controller Acceleration CHUM-RV-021 Median Pegboard</v>
      </c>
      <c r="RE7" s="356" t="str">
        <f t="shared" si="217"/>
        <v>Left Controller Acceleration CHUM-RV-022 Median FingerFollow</v>
      </c>
      <c r="RF7" s="356" t="str">
        <f>_xlfn.CONCAT($PT$1, " ", $PU$2, " ", $RE$3, " ",$PT7, " ", RF$4)</f>
        <v>Left Controller Acceleration CHUM-RV-022 Median FingerNose</v>
      </c>
      <c r="RG7" s="356" t="str">
        <f t="shared" si="113"/>
        <v>Left Controller Acceleration CHUM-RV-022 Median EverydayTask</v>
      </c>
      <c r="RH7" s="356" t="str">
        <f t="shared" si="113"/>
        <v>Left Controller Acceleration CHUM-RV-022 Median Pegboard</v>
      </c>
      <c r="RI7" s="356" t="str">
        <f t="shared" si="218"/>
        <v>Left Controller Acceleration CHUM-RV-023 Median FingerFollow</v>
      </c>
      <c r="RJ7" s="356" t="str">
        <f t="shared" si="114"/>
        <v>Left Controller Acceleration CHUM-RV-023 Median FingerNose</v>
      </c>
      <c r="RK7" s="356" t="str">
        <f t="shared" si="114"/>
        <v>Left Controller Acceleration CHUM-RV-023 Median EverydayTask</v>
      </c>
      <c r="RL7" s="356" t="str">
        <f t="shared" si="114"/>
        <v>Left Controller Acceleration CHUM-RV-023 Median Pegboard</v>
      </c>
      <c r="RM7" s="356" t="str">
        <f t="shared" si="219"/>
        <v>Left Controller Acceleration CHUM-RV-024 Median FingerFollow</v>
      </c>
      <c r="RN7" s="356" t="str">
        <f t="shared" si="115"/>
        <v>Left Controller Acceleration CHUM-RV-024 Median FingerNose</v>
      </c>
      <c r="RO7" s="356" t="str">
        <f t="shared" si="115"/>
        <v>Left Controller Acceleration CHUM-RV-024 Median EverydayTask</v>
      </c>
      <c r="RP7" s="356" t="str">
        <f t="shared" si="115"/>
        <v>Left Controller Acceleration CHUM-RV-024 Median Pegboard</v>
      </c>
      <c r="RQ7" s="168" t="e">
        <f t="shared" si="116"/>
        <v>#DIV/0!</v>
      </c>
      <c r="RR7" s="125" t="e">
        <f t="shared" si="117"/>
        <v>#NUM!</v>
      </c>
      <c r="RS7" s="169">
        <f t="shared" si="118"/>
        <v>0</v>
      </c>
      <c r="RT7" s="163">
        <f t="shared" si="119"/>
        <v>0</v>
      </c>
      <c r="RV7" s="97" t="s">
        <v>605</v>
      </c>
      <c r="RW7" s="356" t="str">
        <f t="shared" si="220"/>
        <v>Left Controller Acceleration CHUM-RV-005 Median FingerFollow</v>
      </c>
      <c r="RX7" s="356" t="str">
        <f t="shared" si="221"/>
        <v>Left Controller Acceleration CHUM-RV-005 Median FingerNose</v>
      </c>
      <c r="RY7" s="356" t="str">
        <f t="shared" si="221"/>
        <v>Left Controller Acceleration CHUM-RV-005 Median EverydayTask</v>
      </c>
      <c r="RZ7" s="356" t="str">
        <f t="shared" si="222"/>
        <v>Left Controller Acceleration CHUM-RV-006 Median FingerFollow</v>
      </c>
      <c r="SA7" s="356" t="str">
        <f t="shared" si="223"/>
        <v>Left Controller Acceleration CHUM-RV-006 Median FingerNose</v>
      </c>
      <c r="SB7" s="356" t="str">
        <f t="shared" si="223"/>
        <v>Left Controller Acceleration CHUM-RV-006 Median EverydayTask</v>
      </c>
      <c r="SC7" s="356" t="str">
        <f t="shared" si="223"/>
        <v>Left Controller Acceleration CHUM-RV-006 Median Pegboard</v>
      </c>
      <c r="SD7" s="356" t="str">
        <f t="shared" si="224"/>
        <v>Left Controller Acceleration CHUM-RV-010 Median FingerFollow</v>
      </c>
      <c r="SE7" s="356" t="str">
        <f t="shared" si="225"/>
        <v>Left Controller Acceleration CHUM-RV-010 Median FingerNose</v>
      </c>
      <c r="SF7" s="356" t="str">
        <f t="shared" si="225"/>
        <v>Left Controller Acceleration CHUM-RV-010 Median EverydayTask</v>
      </c>
      <c r="SG7" s="356" t="str">
        <f t="shared" si="225"/>
        <v>Left Controller Acceleration CHUM-RV-010 Median Pegboard</v>
      </c>
      <c r="SH7" s="356" t="str">
        <f t="shared" si="226"/>
        <v>Left Controller Acceleration CHUM-RV-011 Median FingerFollow</v>
      </c>
      <c r="SI7" s="356" t="str">
        <f t="shared" si="227"/>
        <v>Left Controller Acceleration CHUM-RV-011 Median FingerNose</v>
      </c>
      <c r="SJ7" s="356" t="str">
        <f t="shared" si="227"/>
        <v>Left Controller Acceleration CHUM-RV-011 Median EverydayTask</v>
      </c>
      <c r="SK7" s="356" t="str">
        <f t="shared" si="227"/>
        <v>Left Controller Acceleration CHUM-RV-011 Median Pegboard</v>
      </c>
      <c r="SL7" s="356" t="str">
        <f t="shared" si="228"/>
        <v>Left Controller Acceleration CHUM-RV-012 Median FingerFollow</v>
      </c>
      <c r="SM7" s="356" t="str">
        <f t="shared" si="229"/>
        <v>Left Controller Acceleration CHUM-RV-012 Median FingerNose</v>
      </c>
      <c r="SN7" s="356" t="str">
        <f t="shared" si="229"/>
        <v>Left Controller Acceleration CHUM-RV-012 Median EverydayTask</v>
      </c>
      <c r="SO7" s="356" t="str">
        <f t="shared" si="229"/>
        <v>Left Controller Acceleration CHUM-RV-012 Median Pegboard</v>
      </c>
      <c r="SP7" s="356" t="str">
        <f t="shared" si="230"/>
        <v>Left Controller Acceleration CHUM-RV-013 Median FingerFollow</v>
      </c>
      <c r="SQ7" s="356" t="str">
        <f t="shared" si="231"/>
        <v>Left Controller Acceleration CHUM-RV-013 Median FingerNose</v>
      </c>
      <c r="SR7" s="356" t="str">
        <f t="shared" si="231"/>
        <v>Left Controller Acceleration CHUM-RV-013 Median EverydayTask</v>
      </c>
      <c r="SS7" s="356" t="str">
        <f t="shared" si="231"/>
        <v>Left Controller Acceleration CHUM-RV-013 Median Pegboard</v>
      </c>
      <c r="ST7" s="356" t="str">
        <f t="shared" si="232"/>
        <v>Left Controller Acceleration CHUM-RV-018 Median FingerFollow</v>
      </c>
      <c r="SU7" s="356" t="str">
        <f t="shared" si="233"/>
        <v>Left Controller Acceleration CHUM-RV-018 Median FingerNose</v>
      </c>
      <c r="SV7" s="356" t="str">
        <f t="shared" si="233"/>
        <v>Left Controller Acceleration CHUM-RV-018 Median EverydayTask</v>
      </c>
      <c r="SW7" s="356" t="str">
        <f t="shared" si="233"/>
        <v>Left Controller Acceleration CHUM-RV-018 Median Pegboard</v>
      </c>
      <c r="SX7" s="202" t="e">
        <f>AVERAGE(RW7:SW7)</f>
        <v>#DIV/0!</v>
      </c>
      <c r="SY7" s="169" t="e">
        <f>MEDIAN(RW7:SW7)</f>
        <v>#NUM!</v>
      </c>
      <c r="SZ7" s="125">
        <f>MAX(RW7:SW7)</f>
        <v>0</v>
      </c>
      <c r="TA7" s="199">
        <f>MIN(RW7:SW7)</f>
        <v>0</v>
      </c>
    </row>
    <row r="8" spans="1:521" ht="15.75" thickBot="1" x14ac:dyDescent="0.3">
      <c r="A8" s="97" t="s">
        <v>926</v>
      </c>
      <c r="B8" s="356" t="str">
        <f t="shared" si="120"/>
        <v>Right Controller Jerk CHUM-RV-003 Standard Deviation FingerFollow</v>
      </c>
      <c r="C8" s="356" t="str">
        <f t="shared" si="120"/>
        <v>Right Controller Jerk CHUM-RV-003 Standard Deviation FingerNose</v>
      </c>
      <c r="D8" s="356" t="str">
        <f t="shared" si="120"/>
        <v>Right Controller Jerk CHUM-RV-003 Standard Deviation EverydayTask</v>
      </c>
      <c r="E8" s="356" t="str">
        <f t="shared" si="120"/>
        <v>Right Controller Jerk CHUM-RV-003 Standard Deviation Pegboard</v>
      </c>
      <c r="F8" s="356" t="str">
        <f>_xlfn.CONCAT($A$1, " ", $B$2, " ", $F$3, " ",$A8, " ", F$4)</f>
        <v>Right Controller Jerk CHUM-RV-004 Standard Deviation FingerFollow</v>
      </c>
      <c r="G8" s="356" t="str">
        <f t="shared" si="1"/>
        <v>Right Controller Jerk CHUM-RV-004 Standard Deviation FingerNose</v>
      </c>
      <c r="H8" s="356" t="str">
        <f t="shared" si="1"/>
        <v>Right Controller Jerk CHUM-RV-004 Standard Deviation EverydayTask</v>
      </c>
      <c r="I8" s="356" t="str">
        <f t="shared" si="1"/>
        <v>Right Controller Jerk CHUM-RV-004 Standard Deviation Pegboard</v>
      </c>
      <c r="J8" s="356" t="str">
        <f t="shared" si="122"/>
        <v>Right Controller Jerk CHUM-RV-008 Standard Deviation FingerFollow</v>
      </c>
      <c r="K8" s="356" t="str">
        <f t="shared" si="122"/>
        <v>Right Controller Jerk CHUM-RV-008 Standard Deviation FingerNose</v>
      </c>
      <c r="L8" s="356" t="str">
        <f t="shared" si="122"/>
        <v>Right Controller Jerk CHUM-RV-008 Standard Deviation EverydayTask</v>
      </c>
      <c r="M8" s="356" t="str">
        <f t="shared" si="122"/>
        <v>Right Controller Jerk CHUM-RV-008 Standard Deviation Pegboard</v>
      </c>
      <c r="N8" s="356" t="str">
        <f t="shared" si="123"/>
        <v>Right Controller Jerk CHUM-RV-009 Standard Deviation FingerFollow</v>
      </c>
      <c r="O8" s="356" t="str">
        <f t="shared" si="123"/>
        <v>Right Controller Jerk CHUM-RV-009 Standard Deviation FingerNose</v>
      </c>
      <c r="P8" s="356" t="str">
        <f t="shared" si="123"/>
        <v>Right Controller Jerk CHUM-RV-009 Standard Deviation EverydayTask</v>
      </c>
      <c r="Q8" s="356" t="str">
        <f t="shared" si="123"/>
        <v>Right Controller Jerk CHUM-RV-009 Standard Deviation Pegboard</v>
      </c>
      <c r="R8" s="356" t="str">
        <f t="shared" si="124"/>
        <v>Right Controller Jerk CHUM-RV-014 Standard Deviation FingerFollow</v>
      </c>
      <c r="S8" s="356" t="str">
        <f t="shared" si="4"/>
        <v>Right Controller Jerk CHUM-RV-014 Standard Deviation FingerNose</v>
      </c>
      <c r="T8" s="356" t="str">
        <f t="shared" si="4"/>
        <v>Right Controller Jerk CHUM-RV-014 Standard Deviation EverydayTask</v>
      </c>
      <c r="U8" s="356" t="str">
        <f t="shared" si="4"/>
        <v>Right Controller Jerk CHUM-RV-014 Standard Deviation Pegboard</v>
      </c>
      <c r="V8" s="356" t="str">
        <f t="shared" si="125"/>
        <v>Right Controller Jerk CHUM-RV-015 Standard Deviation FingerFollow</v>
      </c>
      <c r="W8" s="356" t="str">
        <f t="shared" si="5"/>
        <v>Right Controller Jerk CHUM-RV-015 Standard Deviation FingerNose</v>
      </c>
      <c r="X8" s="356" t="str">
        <f t="shared" si="5"/>
        <v>Right Controller Jerk CHUM-RV-015 Standard Deviation EverydayTask</v>
      </c>
      <c r="Y8" s="356" t="str">
        <f t="shared" si="5"/>
        <v>Right Controller Jerk CHUM-RV-015 Standard Deviation Pegboard</v>
      </c>
      <c r="Z8" s="356" t="str">
        <f t="shared" si="126"/>
        <v>Right Controller Jerk CHUM-RV-019 Standard Deviation FingerFollow</v>
      </c>
      <c r="AA8" s="356" t="str">
        <f t="shared" si="6"/>
        <v>Right Controller Jerk CHUM-RV-019 Standard Deviation FingerNose</v>
      </c>
      <c r="AB8" s="356" t="str">
        <f t="shared" si="6"/>
        <v>Right Controller Jerk CHUM-RV-019 Standard Deviation EverydayTask</v>
      </c>
      <c r="AC8" s="356" t="str">
        <f t="shared" si="6"/>
        <v>Right Controller Jerk CHUM-RV-019 Standard Deviation Pegboard</v>
      </c>
      <c r="AD8" s="356" t="str">
        <f t="shared" si="127"/>
        <v>Right Controller Jerk CHUM-RV-020 Standard Deviation FingerFollow</v>
      </c>
      <c r="AE8" s="356" t="str">
        <f t="shared" si="7"/>
        <v>Right Controller Jerk CHUM-RV-020 Standard Deviation FingerNose</v>
      </c>
      <c r="AF8" s="356" t="str">
        <f t="shared" si="7"/>
        <v>Right Controller Jerk CHUM-RV-020 Standard Deviation EverydayTask</v>
      </c>
      <c r="AG8" s="356" t="str">
        <f t="shared" si="7"/>
        <v>Right Controller Jerk CHUM-RV-020 Standard Deviation Pegboard</v>
      </c>
      <c r="AH8" s="356" t="str">
        <f t="shared" si="128"/>
        <v>Right Controller Jerk CHUM-RV-021 Standard Deviation FingerFollow</v>
      </c>
      <c r="AI8" s="356" t="str">
        <f t="shared" si="8"/>
        <v>Right Controller Jerk CHUM-RV-021 Standard Deviation FingerNose</v>
      </c>
      <c r="AJ8" s="356" t="str">
        <f t="shared" si="8"/>
        <v>Right Controller Jerk CHUM-RV-021 Standard Deviation EverydayTask</v>
      </c>
      <c r="AK8" s="356" t="str">
        <f t="shared" si="8"/>
        <v>Right Controller Jerk CHUM-RV-021 Standard Deviation Pegboard</v>
      </c>
      <c r="AL8" s="356" t="str">
        <f>_xlfn.CONCAT($A$1, " ", $B$2, " ", $AL$3, " ",$A8, " ", AL$4)</f>
        <v>Right Controller Jerk CHUM-RV-022 Standard Deviation FingerFollow</v>
      </c>
      <c r="AM8" s="356" t="str">
        <f t="shared" si="129"/>
        <v>Right Controller Jerk CHUM-RV-022 Standard Deviation FingerNose</v>
      </c>
      <c r="AN8" s="356" t="str">
        <f t="shared" si="129"/>
        <v>Right Controller Jerk CHUM-RV-022 Standard Deviation EverydayTask</v>
      </c>
      <c r="AO8" s="356" t="str">
        <f t="shared" si="129"/>
        <v>Right Controller Jerk CHUM-RV-022 Standard Deviation Pegboard</v>
      </c>
      <c r="AP8" s="356" t="str">
        <f>_xlfn.CONCAT($A$1, " ", $B$2, " ", $AP$3, " ",$A8, " ", AP$4)</f>
        <v>Right Controller Jerk CHUM-RV-023 Standard Deviation FingerFollow</v>
      </c>
      <c r="AQ8" s="356" t="str">
        <f t="shared" si="10"/>
        <v>Right Controller Jerk CHUM-RV-023 Standard Deviation FingerNose</v>
      </c>
      <c r="AR8" s="356" t="str">
        <f t="shared" si="10"/>
        <v>Right Controller Jerk CHUM-RV-023 Standard Deviation EverydayTask</v>
      </c>
      <c r="AS8" s="356" t="str">
        <f t="shared" si="10"/>
        <v>Right Controller Jerk CHUM-RV-023 Standard Deviation Pegboard</v>
      </c>
      <c r="AT8" s="356" t="str">
        <f t="shared" si="131"/>
        <v>Right Controller Jerk CHUM-RV-024 Standard Deviation FingerFollow</v>
      </c>
      <c r="AU8" s="356" t="str">
        <f>_xlfn.CONCAT($A$1, " ", $B$2, " ", $AT$3, " ",$A8, " ", AU$4)</f>
        <v>Right Controller Jerk CHUM-RV-024 Standard Deviation FingerNose</v>
      </c>
      <c r="AV8" s="356" t="str">
        <f t="shared" si="11"/>
        <v>Right Controller Jerk CHUM-RV-024 Standard Deviation EverydayTask</v>
      </c>
      <c r="AW8" s="356" t="str">
        <f t="shared" si="11"/>
        <v>Right Controller Jerk CHUM-RV-024 Standard Deviation Pegboard</v>
      </c>
      <c r="AX8" s="168" t="e">
        <f t="shared" si="12"/>
        <v>#DIV/0!</v>
      </c>
      <c r="AY8" s="125" t="e">
        <f t="shared" si="13"/>
        <v>#NUM!</v>
      </c>
      <c r="AZ8" s="169">
        <f t="shared" si="14"/>
        <v>0</v>
      </c>
      <c r="BA8" s="163">
        <f t="shared" si="15"/>
        <v>0</v>
      </c>
      <c r="BC8" s="97" t="s">
        <v>926</v>
      </c>
      <c r="BD8" s="356" t="str">
        <f t="shared" si="16"/>
        <v>Right Controller Jerk CHUM-RV-005 Standard Deviation FingerFollow</v>
      </c>
      <c r="BE8" s="356" t="str">
        <f t="shared" si="16"/>
        <v>Right Controller Jerk CHUM-RV-005 Standard Deviation FingerNose</v>
      </c>
      <c r="BF8" s="356" t="str">
        <f t="shared" si="16"/>
        <v>Right Controller Jerk CHUM-RV-005 Standard Deviation EverydayTask</v>
      </c>
      <c r="BG8" s="356" t="str">
        <f t="shared" si="17"/>
        <v>Right Controller Jerk CHUM-RV-006 Standard Deviation FingerFollow</v>
      </c>
      <c r="BH8" s="356" t="str">
        <f t="shared" si="17"/>
        <v>Right Controller Jerk CHUM-RV-006 Standard Deviation FingerNose</v>
      </c>
      <c r="BI8" s="356" t="str">
        <f t="shared" si="17"/>
        <v>Right Controller Jerk CHUM-RV-006 Standard Deviation EverydayTask</v>
      </c>
      <c r="BJ8" s="356" t="str">
        <f t="shared" si="17"/>
        <v>Right Controller Jerk CHUM-RV-006 Standard Deviation Pegboard</v>
      </c>
      <c r="BK8" s="356" t="str">
        <f t="shared" si="18"/>
        <v>Right Controller Jerk CHUM-RV-010 Standard Deviation FingerFollow</v>
      </c>
      <c r="BL8" s="356" t="str">
        <f t="shared" si="18"/>
        <v>Right Controller Jerk CHUM-RV-010 Standard Deviation FingerNose</v>
      </c>
      <c r="BM8" s="356" t="str">
        <f t="shared" si="18"/>
        <v>Right Controller Jerk CHUM-RV-010 Standard Deviation EverydayTask</v>
      </c>
      <c r="BN8" s="356" t="str">
        <f t="shared" si="18"/>
        <v>Right Controller Jerk CHUM-RV-010 Standard Deviation Pegboard</v>
      </c>
      <c r="BO8" s="356" t="str">
        <f t="shared" si="19"/>
        <v>Right Controller Jerk CHUM-RV-011 Standard Deviation FingerFollow</v>
      </c>
      <c r="BP8" s="356" t="str">
        <f t="shared" si="19"/>
        <v>Right Controller Jerk CHUM-RV-011 Standard Deviation FingerNose</v>
      </c>
      <c r="BQ8" s="356" t="str">
        <f t="shared" si="19"/>
        <v>Right Controller Jerk CHUM-RV-011 Standard Deviation EverydayTask</v>
      </c>
      <c r="BR8" s="356" t="str">
        <f t="shared" si="19"/>
        <v>Right Controller Jerk CHUM-RV-011 Standard Deviation Pegboard</v>
      </c>
      <c r="BS8" s="356" t="str">
        <f t="shared" si="20"/>
        <v>Right Controller Jerk CHUM-RV-012 Standard Deviation FingerFollow</v>
      </c>
      <c r="BT8" s="356" t="str">
        <f t="shared" si="20"/>
        <v>Right Controller Jerk CHUM-RV-012 Standard Deviation FingerNose</v>
      </c>
      <c r="BU8" s="356" t="str">
        <f t="shared" si="20"/>
        <v>Right Controller Jerk CHUM-RV-012 Standard Deviation EverydayTask</v>
      </c>
      <c r="BV8" s="356" t="str">
        <f t="shared" si="20"/>
        <v>Right Controller Jerk CHUM-RV-012 Standard Deviation Pegboard</v>
      </c>
      <c r="BW8" s="356" t="str">
        <f t="shared" si="21"/>
        <v>Right Controller Jerk CHUM-RV-013 Standard Deviation FingerFollow</v>
      </c>
      <c r="BX8" s="356" t="str">
        <f t="shared" si="21"/>
        <v>Right Controller Jerk CHUM-RV-013 Standard Deviation FingerNose</v>
      </c>
      <c r="BY8" s="356" t="str">
        <f t="shared" si="21"/>
        <v>Right Controller Jerk CHUM-RV-013 Standard Deviation EverydayTask</v>
      </c>
      <c r="BZ8" s="356" t="str">
        <f t="shared" si="21"/>
        <v>Right Controller Jerk CHUM-RV-013 Standard Deviation Pegboard</v>
      </c>
      <c r="CA8" s="356" t="str">
        <f t="shared" si="22"/>
        <v>Right Controller Jerk CHUM-RV-018 Standard Deviation FingerFollow</v>
      </c>
      <c r="CB8" s="356" t="str">
        <f t="shared" si="22"/>
        <v>Right Controller Jerk CHUM-RV-018 Standard Deviation FingerNose</v>
      </c>
      <c r="CC8" s="356" t="str">
        <f t="shared" si="22"/>
        <v>Right Controller Jerk CHUM-RV-018 Standard Deviation EverydayTask</v>
      </c>
      <c r="CD8" s="356" t="str">
        <f t="shared" si="22"/>
        <v>Right Controller Jerk CHUM-RV-018 Standard Deviation Pegboard</v>
      </c>
      <c r="CE8" s="202" t="e">
        <f t="shared" si="23"/>
        <v>#DIV/0!</v>
      </c>
      <c r="CF8" s="169" t="e">
        <f t="shared" si="24"/>
        <v>#NUM!</v>
      </c>
      <c r="CG8" s="125">
        <f t="shared" ref="CG8:CG9" si="234">MAX(BD8:CD8)</f>
        <v>0</v>
      </c>
      <c r="CH8" s="199">
        <f t="shared" si="25"/>
        <v>0</v>
      </c>
      <c r="CJ8" s="97" t="s">
        <v>926</v>
      </c>
      <c r="CK8" s="356" t="str">
        <f t="shared" si="132"/>
        <v>Left Controller Jerk CHUM-RV-003 Standard Deviation FingerFollow</v>
      </c>
      <c r="CL8" s="356" t="str">
        <f t="shared" si="132"/>
        <v>Left Controller Jerk CHUM-RV-003 Standard Deviation FingerNose</v>
      </c>
      <c r="CM8" s="356" t="str">
        <f t="shared" si="132"/>
        <v>Left Controller Jerk CHUM-RV-003 Standard Deviation EverydayTask</v>
      </c>
      <c r="CN8" s="356" t="str">
        <f t="shared" si="132"/>
        <v>Left Controller Jerk CHUM-RV-003 Standard Deviation Pegboard</v>
      </c>
      <c r="CO8" s="356" t="str">
        <f t="shared" si="133"/>
        <v>Left Controller Jerk CHUM-RV-004 Standard Deviation FingerFollow</v>
      </c>
      <c r="CP8" s="356" t="str">
        <f t="shared" si="133"/>
        <v>Left Controller Jerk CHUM-RV-004 Standard Deviation FingerNose</v>
      </c>
      <c r="CQ8" s="356" t="str">
        <f t="shared" si="133"/>
        <v>Left Controller Jerk CHUM-RV-004 Standard Deviation EverydayTask</v>
      </c>
      <c r="CR8" s="356" t="str">
        <f t="shared" si="133"/>
        <v>Left Controller Jerk CHUM-RV-004 Standard Deviation Pegboard</v>
      </c>
      <c r="CS8" s="356" t="str">
        <f t="shared" si="134"/>
        <v>Left Controller Jerk CHUM-RV-008 Standard Deviation FingerFollow</v>
      </c>
      <c r="CT8" s="356" t="str">
        <f t="shared" si="134"/>
        <v>Left Controller Jerk CHUM-RV-008 Standard Deviation FingerNose</v>
      </c>
      <c r="CU8" s="356" t="str">
        <f t="shared" si="134"/>
        <v>Left Controller Jerk CHUM-RV-008 Standard Deviation EverydayTask</v>
      </c>
      <c r="CV8" s="356" t="str">
        <f t="shared" si="134"/>
        <v>Left Controller Jerk CHUM-RV-008 Standard Deviation Pegboard</v>
      </c>
      <c r="CW8" s="356" t="str">
        <f t="shared" si="135"/>
        <v>Left Controller Jerk CHUM-RV-009 Standard Deviation FingerFollow</v>
      </c>
      <c r="CX8" s="356" t="str">
        <f t="shared" si="135"/>
        <v>Left Controller Jerk CHUM-RV-009 Standard Deviation FingerNose</v>
      </c>
      <c r="CY8" s="356" t="str">
        <f t="shared" si="135"/>
        <v>Left Controller Jerk CHUM-RV-009 Standard Deviation EverydayTask</v>
      </c>
      <c r="CZ8" s="356" t="str">
        <f t="shared" si="135"/>
        <v>Left Controller Jerk CHUM-RV-009 Standard Deviation Pegboard</v>
      </c>
      <c r="DA8" s="356" t="str">
        <f t="shared" si="136"/>
        <v>Left Controller Jerk CHUM-RV-014 Standard Deviation FingerFollow</v>
      </c>
      <c r="DB8" s="356" t="str">
        <f t="shared" si="136"/>
        <v>Left Controller Jerk CHUM-RV-014 Standard Deviation FingerNose</v>
      </c>
      <c r="DC8" s="356" t="str">
        <f t="shared" si="136"/>
        <v>Left Controller Jerk CHUM-RV-014 Standard Deviation EverydayTask</v>
      </c>
      <c r="DD8" s="356" t="str">
        <f t="shared" si="136"/>
        <v>Left Controller Jerk CHUM-RV-014 Standard Deviation Pegboard</v>
      </c>
      <c r="DE8" s="356" t="str">
        <f t="shared" si="137"/>
        <v>Left Controller Jerk CHUM-RV-015 Standard Deviation FingerFollow</v>
      </c>
      <c r="DF8" s="356" t="str">
        <f t="shared" si="137"/>
        <v>Left Controller Jerk CHUM-RV-015 Standard Deviation FingerNose</v>
      </c>
      <c r="DG8" s="356" t="str">
        <f t="shared" si="137"/>
        <v>Left Controller Jerk CHUM-RV-015 Standard Deviation EverydayTask</v>
      </c>
      <c r="DH8" s="356" t="str">
        <f t="shared" si="137"/>
        <v>Left Controller Jerk CHUM-RV-015 Standard Deviation Pegboard</v>
      </c>
      <c r="DI8" s="356" t="str">
        <f t="shared" si="138"/>
        <v>Left Controller Jerk CHUM-RV-019 Standard Deviation FingerFollow</v>
      </c>
      <c r="DJ8" s="356" t="str">
        <f t="shared" si="138"/>
        <v>Left Controller Jerk CHUM-RV-019 Standard Deviation FingerNose</v>
      </c>
      <c r="DK8" s="356" t="str">
        <f t="shared" si="138"/>
        <v>Left Controller Jerk CHUM-RV-019 Standard Deviation EverydayTask</v>
      </c>
      <c r="DL8" s="356" t="str">
        <f t="shared" si="138"/>
        <v>Left Controller Jerk CHUM-RV-019 Standard Deviation Pegboard</v>
      </c>
      <c r="DM8" s="356" t="str">
        <f t="shared" si="139"/>
        <v>Left Controller Jerk CHUM-RV-020 Standard Deviation FingerFollow</v>
      </c>
      <c r="DN8" s="356" t="str">
        <f t="shared" si="139"/>
        <v>Left Controller Jerk CHUM-RV-020 Standard Deviation FingerNose</v>
      </c>
      <c r="DO8" s="356" t="str">
        <f t="shared" si="139"/>
        <v>Left Controller Jerk CHUM-RV-020 Standard Deviation EverydayTask</v>
      </c>
      <c r="DP8" s="356" t="str">
        <f t="shared" si="139"/>
        <v>Left Controller Jerk CHUM-RV-020 Standard Deviation Pegboard</v>
      </c>
      <c r="DQ8" s="356" t="str">
        <f t="shared" si="140"/>
        <v>Left Controller Jerk CHUM-RV-021 Standard Deviation FingerFollow</v>
      </c>
      <c r="DR8" s="356" t="str">
        <f t="shared" si="140"/>
        <v>Left Controller Jerk CHUM-RV-021 Standard Deviation FingerNose</v>
      </c>
      <c r="DS8" s="356" t="str">
        <f t="shared" si="140"/>
        <v>Left Controller Jerk CHUM-RV-021 Standard Deviation EverydayTask</v>
      </c>
      <c r="DT8" s="356" t="str">
        <f t="shared" si="140"/>
        <v>Left Controller Jerk CHUM-RV-021 Standard Deviation Pegboard</v>
      </c>
      <c r="DU8" s="356" t="str">
        <f t="shared" si="141"/>
        <v>Left Controller Jerk CHUM-RV-022 Standard Deviation FingerFollow</v>
      </c>
      <c r="DV8" s="356" t="str">
        <f t="shared" si="35"/>
        <v>Left Controller Jerk CHUM-RV-022 Standard Deviation FingerNose</v>
      </c>
      <c r="DW8" s="356" t="str">
        <f t="shared" si="35"/>
        <v>Left Controller Jerk CHUM-RV-022 Standard Deviation EverydayTask</v>
      </c>
      <c r="DX8" s="356" t="str">
        <f t="shared" si="35"/>
        <v>Left Controller Jerk CHUM-RV-022 Standard Deviation Pegboard</v>
      </c>
      <c r="DY8" s="356" t="str">
        <f t="shared" si="142"/>
        <v>Left Controller Jerk CHUM-RV-023 Standard Deviation FingerFollow</v>
      </c>
      <c r="DZ8" s="356" t="str">
        <f t="shared" si="36"/>
        <v>Left Controller Jerk CHUM-RV-023 Standard Deviation FingerNose</v>
      </c>
      <c r="EA8" s="356" t="str">
        <f t="shared" si="36"/>
        <v>Left Controller Jerk CHUM-RV-023 Standard Deviation EverydayTask</v>
      </c>
      <c r="EB8" s="356" t="str">
        <f t="shared" si="36"/>
        <v>Left Controller Jerk CHUM-RV-023 Standard Deviation Pegboard</v>
      </c>
      <c r="EC8" s="356" t="str">
        <f t="shared" si="143"/>
        <v>Left Controller Jerk CHUM-RV-024 Standard Deviation FingerFollow</v>
      </c>
      <c r="ED8" s="356" t="str">
        <f>_xlfn.CONCAT($CJ$1, " ", $CK$2, " ", $EC$3, " ",$CJ8, " ", ED$4)</f>
        <v>Left Controller Jerk CHUM-RV-024 Standard Deviation FingerNose</v>
      </c>
      <c r="EE8" s="356" t="str">
        <f t="shared" si="37"/>
        <v>Left Controller Jerk CHUM-RV-024 Standard Deviation EverydayTask</v>
      </c>
      <c r="EF8" s="356" t="str">
        <f t="shared" si="37"/>
        <v>Left Controller Jerk CHUM-RV-024 Standard Deviation Pegboard</v>
      </c>
      <c r="EG8" s="168" t="e">
        <f t="shared" si="38"/>
        <v>#DIV/0!</v>
      </c>
      <c r="EH8" s="125" t="e">
        <f t="shared" si="39"/>
        <v>#NUM!</v>
      </c>
      <c r="EI8" s="169">
        <f t="shared" si="40"/>
        <v>0</v>
      </c>
      <c r="EJ8" s="163">
        <f t="shared" si="41"/>
        <v>0</v>
      </c>
      <c r="EL8" s="97" t="s">
        <v>926</v>
      </c>
      <c r="EM8" s="356" t="str">
        <f>_xlfn.CONCAT($CJ$1, " ", $EM$2, " ", $EM$3, " ",$EL8, " ", EM$4)</f>
        <v>Left Controller Jerk CHUM-RV-005 Standard Deviation FingerFollow</v>
      </c>
      <c r="EN8" s="356" t="str">
        <f t="shared" ref="EN8:EO8" si="235">_xlfn.CONCAT($CJ$1, " ", $EM$2, " ", $EM$3, " ",$EL8, " ", EN$4)</f>
        <v>Left Controller Jerk CHUM-RV-005 Standard Deviation FingerNose</v>
      </c>
      <c r="EO8" s="356" t="str">
        <f t="shared" si="235"/>
        <v>Left Controller Jerk CHUM-RV-005 Standard Deviation EverydayTask</v>
      </c>
      <c r="EP8" s="356" t="str">
        <f>_xlfn.CONCAT($CJ$1, " ", $EM$2, " ", $EP$3, " ",$EL8, " ", EP$4)</f>
        <v>Left Controller Jerk CHUM-RV-006 Standard Deviation FingerFollow</v>
      </c>
      <c r="EQ8" s="356" t="str">
        <f t="shared" ref="EQ8:ES8" si="236">_xlfn.CONCAT($CJ$1, " ", $EM$2, " ", $EP$3, " ",$EL8, " ", EQ$4)</f>
        <v>Left Controller Jerk CHUM-RV-006 Standard Deviation FingerNose</v>
      </c>
      <c r="ER8" s="356" t="str">
        <f t="shared" si="236"/>
        <v>Left Controller Jerk CHUM-RV-006 Standard Deviation EverydayTask</v>
      </c>
      <c r="ES8" s="356" t="str">
        <f t="shared" si="236"/>
        <v>Left Controller Jerk CHUM-RV-006 Standard Deviation Pegboard</v>
      </c>
      <c r="ET8" s="356" t="str">
        <f t="shared" si="44"/>
        <v>Left Controller Jerk CHUM-RV-010 Standard Deviation FingerFollow</v>
      </c>
      <c r="EU8" s="356" t="str">
        <f t="shared" si="44"/>
        <v>Left Controller Jerk CHUM-RV-010 Standard Deviation FingerNose</v>
      </c>
      <c r="EV8" s="356" t="str">
        <f t="shared" si="44"/>
        <v>Left Controller Jerk CHUM-RV-010 Standard Deviation EverydayTask</v>
      </c>
      <c r="EW8" s="356" t="str">
        <f t="shared" si="44"/>
        <v>Left Controller Jerk CHUM-RV-010 Standard Deviation Pegboard</v>
      </c>
      <c r="EX8" s="356" t="str">
        <f t="shared" si="45"/>
        <v>Left Controller Jerk CHUM-RV-011 Standard Deviation FingerFollow</v>
      </c>
      <c r="EY8" s="356" t="str">
        <f t="shared" si="45"/>
        <v>Left Controller Jerk CHUM-RV-011 Standard Deviation FingerNose</v>
      </c>
      <c r="EZ8" s="356" t="str">
        <f t="shared" si="45"/>
        <v>Left Controller Jerk CHUM-RV-011 Standard Deviation EverydayTask</v>
      </c>
      <c r="FA8" s="356" t="str">
        <f t="shared" si="45"/>
        <v>Left Controller Jerk CHUM-RV-011 Standard Deviation Pegboard</v>
      </c>
      <c r="FB8" s="356" t="str">
        <f t="shared" si="46"/>
        <v>Left Controller Jerk CHUM-RV-012 Standard Deviation FingerFollow</v>
      </c>
      <c r="FC8" s="356" t="str">
        <f t="shared" si="46"/>
        <v>Left Controller Jerk CHUM-RV-012 Standard Deviation FingerNose</v>
      </c>
      <c r="FD8" s="356" t="str">
        <f t="shared" si="46"/>
        <v>Left Controller Jerk CHUM-RV-012 Standard Deviation EverydayTask</v>
      </c>
      <c r="FE8" s="356" t="str">
        <f t="shared" si="46"/>
        <v>Left Controller Jerk CHUM-RV-012 Standard Deviation Pegboard</v>
      </c>
      <c r="FF8" s="356" t="str">
        <f t="shared" si="47"/>
        <v>Left Controller Jerk CHUM-RV-013 Standard Deviation FingerFollow</v>
      </c>
      <c r="FG8" s="356" t="str">
        <f t="shared" si="47"/>
        <v>Left Controller Jerk CHUM-RV-013 Standard Deviation FingerNose</v>
      </c>
      <c r="FH8" s="356" t="str">
        <f t="shared" si="47"/>
        <v>Left Controller Jerk CHUM-RV-013 Standard Deviation EverydayTask</v>
      </c>
      <c r="FI8" s="356" t="str">
        <f t="shared" si="47"/>
        <v>Left Controller Jerk CHUM-RV-013 Standard Deviation Pegboard</v>
      </c>
      <c r="FJ8" s="356" t="str">
        <f t="shared" si="48"/>
        <v>Left Controller Jerk CHUM-RV-018 Standard Deviation FingerFollow</v>
      </c>
      <c r="FK8" s="356" t="str">
        <f t="shared" si="48"/>
        <v>Left Controller Jerk CHUM-RV-018 Standard Deviation FingerNose</v>
      </c>
      <c r="FL8" s="356" t="str">
        <f t="shared" si="48"/>
        <v>Left Controller Jerk CHUM-RV-018 Standard Deviation EverydayTask</v>
      </c>
      <c r="FM8" s="356" t="str">
        <f t="shared" si="48"/>
        <v>Left Controller Jerk CHUM-RV-018 Standard Deviation Pegboard</v>
      </c>
      <c r="FN8" s="202" t="e">
        <f t="shared" si="49"/>
        <v>#DIV/0!</v>
      </c>
      <c r="FO8" s="169" t="e">
        <f t="shared" si="50"/>
        <v>#NUM!</v>
      </c>
      <c r="FP8" s="125">
        <f t="shared" si="51"/>
        <v>0</v>
      </c>
      <c r="FQ8" s="199">
        <f t="shared" si="52"/>
        <v>0</v>
      </c>
      <c r="FS8" s="97" t="s">
        <v>926</v>
      </c>
      <c r="FT8" s="356" t="str">
        <f>_xlfn.CONCAT($FS$1, " ", $FT$2, " ", $FT$3, " ",$FS8, " ", FT$4)</f>
        <v>Right Controller Speed CHUM-RV-003 Standard Deviation FingerFollow</v>
      </c>
      <c r="FU8" s="356" t="str">
        <f t="shared" si="53"/>
        <v>Right Controller Speed CHUM-RV-003 Standard Deviation FingerNose</v>
      </c>
      <c r="FV8" s="356" t="str">
        <f t="shared" si="53"/>
        <v>Right Controller Speed CHUM-RV-003 Standard Deviation EverydayTask</v>
      </c>
      <c r="FW8" s="356" t="str">
        <f t="shared" si="53"/>
        <v>Right Controller Speed CHUM-RV-003 Standard Deviation Pegboard</v>
      </c>
      <c r="FX8" s="356" t="str">
        <f t="shared" si="144"/>
        <v>Right Controller Speed CHUM-RV-004 Standard Deviation FingerFollow</v>
      </c>
      <c r="FY8" s="356" t="str">
        <f t="shared" si="144"/>
        <v>Right Controller Speed CHUM-RV-004 Standard Deviation FingerNose</v>
      </c>
      <c r="FZ8" s="356" t="str">
        <f t="shared" si="144"/>
        <v>Right Controller Speed CHUM-RV-004 Standard Deviation EverydayTask</v>
      </c>
      <c r="GA8" s="356" t="str">
        <f>_xlfn.CONCAT($FS$1, " ", $FT$2, " ", $FX$3, " ",$FS8, " ", GA$4)</f>
        <v>Right Controller Speed CHUM-RV-004 Standard Deviation Pegboard</v>
      </c>
      <c r="GB8" s="356" t="str">
        <f>_xlfn.CONCAT($FS$1, " ", $FT$2, " ", $GB$3, " ",$FS8, " ", GB$4)</f>
        <v>Right Controller Speed CHUM-RV-008 Standard Deviation FingerFollow</v>
      </c>
      <c r="GC8" s="356" t="str">
        <f t="shared" si="55"/>
        <v>Right Controller Speed CHUM-RV-008 Standard Deviation FingerNose</v>
      </c>
      <c r="GD8" s="356" t="str">
        <f t="shared" si="55"/>
        <v>Right Controller Speed CHUM-RV-008 Standard Deviation EverydayTask</v>
      </c>
      <c r="GE8" s="356" t="str">
        <f t="shared" si="55"/>
        <v>Right Controller Speed CHUM-RV-008 Standard Deviation Pegboard</v>
      </c>
      <c r="GF8" s="356" t="str">
        <f t="shared" si="145"/>
        <v>Right Controller Speed CHUM-RV-009 Standard Deviation FingerFollow</v>
      </c>
      <c r="GG8" s="356" t="str">
        <f t="shared" si="145"/>
        <v>Right Controller Speed CHUM-RV-009 Standard Deviation FingerNose</v>
      </c>
      <c r="GH8" s="356" t="str">
        <f>_xlfn.CONCAT($FS$1, " ", $FT$2, " ", $GF$3, " ",$FS8, " ", GH$4)</f>
        <v>Right Controller Speed CHUM-RV-009 Standard Deviation EverydayTask</v>
      </c>
      <c r="GI8" s="356" t="str">
        <f t="shared" si="145"/>
        <v>Right Controller Speed CHUM-RV-009 Standard Deviation Pegboard</v>
      </c>
      <c r="GJ8" s="356" t="str">
        <f t="shared" si="146"/>
        <v>Right Controller Speed CHUM-RV-014 Standard Deviation FingerFollow</v>
      </c>
      <c r="GK8" s="356" t="str">
        <f t="shared" si="57"/>
        <v>Right Controller Speed CHUM-RV-014 Standard Deviation FingerNose</v>
      </c>
      <c r="GL8" s="356" t="str">
        <f t="shared" si="57"/>
        <v>Right Controller Speed CHUM-RV-014 Standard Deviation EverydayTask</v>
      </c>
      <c r="GM8" s="356" t="str">
        <f t="shared" si="57"/>
        <v>Right Controller Speed CHUM-RV-014 Standard Deviation Pegboard</v>
      </c>
      <c r="GN8" s="356" t="str">
        <f t="shared" si="147"/>
        <v>Right Controller Speed CHUM-RV-015 Standard Deviation FingerFollow</v>
      </c>
      <c r="GO8" s="356" t="str">
        <f t="shared" si="147"/>
        <v>Right Controller Speed CHUM-RV-015 Standard Deviation FingerNose</v>
      </c>
      <c r="GP8" s="356" t="str">
        <f t="shared" si="147"/>
        <v>Right Controller Speed CHUM-RV-015 Standard Deviation EverydayTask</v>
      </c>
      <c r="GQ8" s="356" t="str">
        <f t="shared" si="147"/>
        <v>Right Controller Speed CHUM-RV-015 Standard Deviation Pegboard</v>
      </c>
      <c r="GR8" s="356" t="str">
        <f t="shared" si="148"/>
        <v>Right Controller Speed CHUM-RV-019 Standard Deviation FingerFollow</v>
      </c>
      <c r="GS8" s="356" t="str">
        <f t="shared" si="59"/>
        <v>Right Controller Speed CHUM-RV-019 Standard Deviation FingerNose</v>
      </c>
      <c r="GT8" s="356" t="str">
        <f t="shared" si="59"/>
        <v>Right Controller Speed CHUM-RV-019 Standard Deviation EverydayTask</v>
      </c>
      <c r="GU8" s="356" t="str">
        <f t="shared" si="59"/>
        <v>Right Controller Speed CHUM-RV-019 Standard Deviation Pegboard</v>
      </c>
      <c r="GV8" s="356" t="str">
        <f t="shared" si="149"/>
        <v>Right Controller Speed CHUM-RV-020 Standard Deviation FingerFollow</v>
      </c>
      <c r="GW8" s="356" t="str">
        <f t="shared" si="149"/>
        <v>Right Controller Speed CHUM-RV-020 Standard Deviation FingerNose</v>
      </c>
      <c r="GX8" s="356" t="str">
        <f t="shared" si="149"/>
        <v>Right Controller Speed CHUM-RV-020 Standard Deviation EverydayTask</v>
      </c>
      <c r="GY8" s="356" t="str">
        <f t="shared" si="149"/>
        <v>Right Controller Speed CHUM-RV-020 Standard Deviation Pegboard</v>
      </c>
      <c r="GZ8" s="356" t="str">
        <f t="shared" si="150"/>
        <v>Right Controller Speed CHUM-RV-021 Standard Deviation FingerFollow</v>
      </c>
      <c r="HA8" s="356" t="str">
        <f t="shared" si="61"/>
        <v>Right Controller Speed CHUM-RV-021 Standard Deviation FingerNose</v>
      </c>
      <c r="HB8" s="356" t="str">
        <f t="shared" si="61"/>
        <v>Right Controller Speed CHUM-RV-021 Standard Deviation EverydayTask</v>
      </c>
      <c r="HC8" s="356" t="str">
        <f t="shared" si="61"/>
        <v>Right Controller Speed CHUM-RV-021 Standard Deviation Pegboard</v>
      </c>
      <c r="HD8" s="356" t="str">
        <f t="shared" si="151"/>
        <v>Right Controller Speed CHUM-RV-022 Standard Deviation FingerFollow</v>
      </c>
      <c r="HE8" s="356" t="str">
        <f t="shared" si="62"/>
        <v>Right Controller Speed CHUM-RV-022 Standard Deviation FingerNose</v>
      </c>
      <c r="HF8" s="356" t="str">
        <f t="shared" si="62"/>
        <v>Right Controller Speed CHUM-RV-022 Standard Deviation EverydayTask</v>
      </c>
      <c r="HG8" s="356" t="str">
        <f t="shared" si="62"/>
        <v>Right Controller Speed CHUM-RV-022 Standard Deviation Pegboard</v>
      </c>
      <c r="HH8" s="356" t="str">
        <f t="shared" si="152"/>
        <v>Right Controller Speed CHUM-RV-023 Standard Deviation FingerFollow</v>
      </c>
      <c r="HI8" s="356" t="str">
        <f t="shared" si="63"/>
        <v>Right Controller Speed CHUM-RV-023 Standard Deviation FingerNose</v>
      </c>
      <c r="HJ8" s="356" t="str">
        <f t="shared" si="63"/>
        <v>Right Controller Speed CHUM-RV-023 Standard Deviation EverydayTask</v>
      </c>
      <c r="HK8" s="356" t="str">
        <f t="shared" si="63"/>
        <v>Right Controller Speed CHUM-RV-023 Standard Deviation Pegboard</v>
      </c>
      <c r="HL8" s="356" t="str">
        <f t="shared" si="153"/>
        <v>Right Controller Speed CHUM-RV-024 Standard Deviation FingerFollow</v>
      </c>
      <c r="HM8" s="356" t="str">
        <f t="shared" si="154"/>
        <v>Right Controller Speed CHUM-RV-024 Standard Deviation FingerNose</v>
      </c>
      <c r="HN8" s="356" t="str">
        <f t="shared" si="64"/>
        <v>Right Controller Speed CHUM-RV-024 Standard Deviation EverydayTask</v>
      </c>
      <c r="HO8" s="356" t="str">
        <f t="shared" si="64"/>
        <v>Right Controller Speed CHUM-RV-024 Standard Deviation Pegboard</v>
      </c>
      <c r="HP8" s="168" t="e">
        <f>AVERAGE(FT8:HC8)</f>
        <v>#DIV/0!</v>
      </c>
      <c r="HQ8" s="125" t="e">
        <f>MEDIAN(FT8:HC8)</f>
        <v>#NUM!</v>
      </c>
      <c r="HR8" s="169">
        <f>MAX(FT8:HC8)</f>
        <v>0</v>
      </c>
      <c r="HS8" s="163">
        <f>MIN(FT8:HC8)</f>
        <v>0</v>
      </c>
      <c r="HU8" s="97" t="s">
        <v>926</v>
      </c>
      <c r="HV8" s="356" t="str">
        <f t="shared" si="65"/>
        <v>Right Controller Speed CHUM-RV-005 Standard Deviation FingerFollow</v>
      </c>
      <c r="HW8" s="356" t="str">
        <f t="shared" si="65"/>
        <v>Right Controller Speed CHUM-RV-005 Standard Deviation FingerNose</v>
      </c>
      <c r="HX8" s="356" t="str">
        <f t="shared" si="65"/>
        <v>Right Controller Speed CHUM-RV-005 Standard Deviation EverydayTask</v>
      </c>
      <c r="HY8" s="356" t="str">
        <f t="shared" si="66"/>
        <v>Right Controller Speed CHUM-RV-006 Standard Deviation FingerFollow</v>
      </c>
      <c r="HZ8" s="356" t="str">
        <f t="shared" si="66"/>
        <v>Right Controller Speed CHUM-RV-006 Standard Deviation FingerNose</v>
      </c>
      <c r="IA8" s="356" t="str">
        <f t="shared" si="66"/>
        <v>Right Controller Speed CHUM-RV-006 Standard Deviation EverydayTask</v>
      </c>
      <c r="IB8" s="356" t="str">
        <f t="shared" si="66"/>
        <v>Right Controller Speed CHUM-RV-006 Standard Deviation Pegboard</v>
      </c>
      <c r="IC8" s="356" t="str">
        <f t="shared" si="67"/>
        <v>Right Controller Speed CHUM-RV-010 Standard Deviation FingerFollow</v>
      </c>
      <c r="ID8" s="356" t="str">
        <f t="shared" si="67"/>
        <v>Right Controller Speed CHUM-RV-010 Standard Deviation FingerNose</v>
      </c>
      <c r="IE8" s="356" t="str">
        <f t="shared" si="67"/>
        <v>Right Controller Speed CHUM-RV-010 Standard Deviation EverydayTask</v>
      </c>
      <c r="IF8" s="356" t="str">
        <f t="shared" si="67"/>
        <v>Right Controller Speed CHUM-RV-010 Standard Deviation Pegboard</v>
      </c>
      <c r="IG8" s="356" t="str">
        <f t="shared" si="68"/>
        <v>Right Controller Speed CHUM-RV-011 Standard Deviation FingerFollow</v>
      </c>
      <c r="IH8" s="356" t="str">
        <f t="shared" si="68"/>
        <v>Right Controller Speed CHUM-RV-011 Standard Deviation FingerNose</v>
      </c>
      <c r="II8" s="356" t="str">
        <f t="shared" si="68"/>
        <v>Right Controller Speed CHUM-RV-011 Standard Deviation EverydayTask</v>
      </c>
      <c r="IJ8" s="356" t="str">
        <f t="shared" si="68"/>
        <v>Right Controller Speed CHUM-RV-011 Standard Deviation Pegboard</v>
      </c>
      <c r="IK8" s="356" t="str">
        <f t="shared" si="69"/>
        <v>Right Controller Speed CHUM-RV-012 Standard Deviation FingerFollow</v>
      </c>
      <c r="IL8" s="356" t="str">
        <f t="shared" si="69"/>
        <v>Right Controller Speed CHUM-RV-012 Standard Deviation FingerNose</v>
      </c>
      <c r="IM8" s="356" t="str">
        <f t="shared" si="69"/>
        <v>Right Controller Speed CHUM-RV-012 Standard Deviation EverydayTask</v>
      </c>
      <c r="IN8" s="356" t="str">
        <f t="shared" si="69"/>
        <v>Right Controller Speed CHUM-RV-012 Standard Deviation Pegboard</v>
      </c>
      <c r="IO8" s="356" t="str">
        <f t="shared" si="70"/>
        <v>Right Controller Speed CHUM-RV-013 Standard Deviation FingerFollow</v>
      </c>
      <c r="IP8" s="356" t="str">
        <f t="shared" si="70"/>
        <v>Right Controller Speed CHUM-RV-013 Standard Deviation FingerNose</v>
      </c>
      <c r="IQ8" s="356" t="str">
        <f t="shared" si="70"/>
        <v>Right Controller Speed CHUM-RV-013 Standard Deviation EverydayTask</v>
      </c>
      <c r="IR8" s="356" t="str">
        <f t="shared" si="70"/>
        <v>Right Controller Speed CHUM-RV-013 Standard Deviation Pegboard</v>
      </c>
      <c r="IS8" s="356" t="str">
        <f t="shared" si="71"/>
        <v>Right Controller Speed CHUM-RV-018 Standard Deviation FingerFollow</v>
      </c>
      <c r="IT8" s="356" t="str">
        <f t="shared" si="71"/>
        <v>Right Controller Speed CHUM-RV-018 Standard Deviation FingerNose</v>
      </c>
      <c r="IU8" s="356" t="str">
        <f t="shared" si="71"/>
        <v>Right Controller Speed CHUM-RV-018 Standard Deviation EverydayTask</v>
      </c>
      <c r="IV8" s="356" t="str">
        <f t="shared" si="71"/>
        <v>Right Controller Speed CHUM-RV-018 Standard Deviation Pegboard</v>
      </c>
      <c r="IW8" s="202" t="e">
        <f>AVERAGE(HV8:IV8)</f>
        <v>#DIV/0!</v>
      </c>
      <c r="IX8" s="169" t="e">
        <f>MEDIAN(HV8:IV8)</f>
        <v>#NUM!</v>
      </c>
      <c r="IY8" s="125">
        <f>MAX(HV8:IV8)</f>
        <v>0</v>
      </c>
      <c r="IZ8" s="199">
        <f>MIN(HV8:IV8)</f>
        <v>0</v>
      </c>
      <c r="JB8" s="97" t="s">
        <v>926</v>
      </c>
      <c r="JC8" s="356" t="str">
        <f t="shared" si="155"/>
        <v>Left Controller Speed CHUM-RV-003 Standard Deviation FingerFollow</v>
      </c>
      <c r="JD8" s="356" t="str">
        <f t="shared" si="155"/>
        <v>Left Controller Speed CHUM-RV-003 Standard Deviation FingerNose</v>
      </c>
      <c r="JE8" s="356" t="str">
        <f t="shared" si="155"/>
        <v>Left Controller Speed CHUM-RV-003 Standard Deviation EverydayTask</v>
      </c>
      <c r="JF8" s="356" t="str">
        <f t="shared" si="155"/>
        <v>Left Controller Speed CHUM-RV-003 Standard Deviation Pegboard</v>
      </c>
      <c r="JG8" s="356" t="str">
        <f t="shared" si="156"/>
        <v>Left Controller Speed CHUM-RV-004 Standard Deviation FingerFollow</v>
      </c>
      <c r="JH8" s="356" t="str">
        <f t="shared" si="73"/>
        <v>Left Controller Speed CHUM-RV-004 Standard Deviation FingerNose</v>
      </c>
      <c r="JI8" s="356" t="str">
        <f t="shared" si="73"/>
        <v>Left Controller Speed CHUM-RV-004 Standard Deviation EverydayTask</v>
      </c>
      <c r="JJ8" s="356" t="str">
        <f t="shared" si="73"/>
        <v>Left Controller Speed CHUM-RV-004 Standard Deviation Pegboard</v>
      </c>
      <c r="JK8" s="356" t="str">
        <f t="shared" si="157"/>
        <v>Left Controller Speed CHUM-RV-008 Standard Deviation FingerFollow</v>
      </c>
      <c r="JL8" s="356" t="str">
        <f t="shared" si="74"/>
        <v>Left Controller Speed CHUM-RV-008 Standard Deviation FingerNose</v>
      </c>
      <c r="JM8" s="356" t="str">
        <f t="shared" si="74"/>
        <v>Left Controller Speed CHUM-RV-008 Standard Deviation EverydayTask</v>
      </c>
      <c r="JN8" s="356" t="str">
        <f t="shared" si="74"/>
        <v>Left Controller Speed CHUM-RV-008 Standard Deviation Pegboard</v>
      </c>
      <c r="JO8" s="356" t="str">
        <f t="shared" si="158"/>
        <v>Left Controller Speed CHUM-RV-009 Standard Deviation FingerFollow</v>
      </c>
      <c r="JP8" s="356" t="str">
        <f t="shared" si="75"/>
        <v>Left Controller Speed CHUM-RV-009 Standard Deviation FingerNose</v>
      </c>
      <c r="JQ8" s="356" t="str">
        <f t="shared" si="75"/>
        <v>Left Controller Speed CHUM-RV-009 Standard Deviation EverydayTask</v>
      </c>
      <c r="JR8" s="356" t="str">
        <f t="shared" si="75"/>
        <v>Left Controller Speed CHUM-RV-009 Standard Deviation Pegboard</v>
      </c>
      <c r="JS8" s="356" t="str">
        <f t="shared" si="159"/>
        <v>Left Controller Speed CHUM-RV-014 Standard Deviation FingerFollow</v>
      </c>
      <c r="JT8" s="356" t="str">
        <f t="shared" si="76"/>
        <v>Left Controller Speed CHUM-RV-014 Standard Deviation FingerNose</v>
      </c>
      <c r="JU8" s="356" t="str">
        <f t="shared" si="76"/>
        <v>Left Controller Speed CHUM-RV-014 Standard Deviation EverydayTask</v>
      </c>
      <c r="JV8" s="356" t="str">
        <f t="shared" si="76"/>
        <v>Left Controller Speed CHUM-RV-014 Standard Deviation Pegboard</v>
      </c>
      <c r="JW8" s="356" t="str">
        <f t="shared" si="160"/>
        <v>Left Controller Speed CHUM-RV-015 Standard Deviation FingerFollow</v>
      </c>
      <c r="JX8" s="356" t="str">
        <f t="shared" si="77"/>
        <v>Left Controller Speed CHUM-RV-015 Standard Deviation FingerNose</v>
      </c>
      <c r="JY8" s="356" t="str">
        <f t="shared" si="77"/>
        <v>Left Controller Speed CHUM-RV-015 Standard Deviation EverydayTask</v>
      </c>
      <c r="JZ8" s="356" t="str">
        <f t="shared" si="77"/>
        <v>Left Controller Speed CHUM-RV-015 Standard Deviation Pegboard</v>
      </c>
      <c r="KA8" s="356" t="str">
        <f t="shared" si="161"/>
        <v>Left Controller Speed CHUM-RV-019 Standard Deviation FingerFollow</v>
      </c>
      <c r="KB8" s="356" t="str">
        <f t="shared" si="78"/>
        <v>Left Controller Speed CHUM-RV-019 Standard Deviation FingerNose</v>
      </c>
      <c r="KC8" s="356" t="str">
        <f t="shared" si="78"/>
        <v>Left Controller Speed CHUM-RV-019 Standard Deviation EverydayTask</v>
      </c>
      <c r="KD8" s="356" t="str">
        <f t="shared" si="78"/>
        <v>Left Controller Speed CHUM-RV-019 Standard Deviation Pegboard</v>
      </c>
      <c r="KE8" s="356" t="str">
        <f t="shared" si="162"/>
        <v>Left Controller Speed CHUM-RV-020 Standard Deviation FingerFollow</v>
      </c>
      <c r="KF8" s="356" t="str">
        <f t="shared" si="79"/>
        <v>Left Controller Speed CHUM-RV-020 Standard Deviation FingerNose</v>
      </c>
      <c r="KG8" s="356" t="str">
        <f t="shared" si="79"/>
        <v>Left Controller Speed CHUM-RV-020 Standard Deviation EverydayTask</v>
      </c>
      <c r="KH8" s="356" t="str">
        <f t="shared" si="79"/>
        <v>Left Controller Speed CHUM-RV-020 Standard Deviation Pegboard</v>
      </c>
      <c r="KI8" s="356" t="str">
        <f t="shared" si="163"/>
        <v>Left Controller Speed CHUM-RV-021 Standard Deviation FingerFollow</v>
      </c>
      <c r="KJ8" s="356" t="str">
        <f t="shared" si="80"/>
        <v>Left Controller Speed CHUM-RV-021 Standard Deviation FingerNose</v>
      </c>
      <c r="KK8" s="356" t="str">
        <f t="shared" si="80"/>
        <v>Left Controller Speed CHUM-RV-021 Standard Deviation EverydayTask</v>
      </c>
      <c r="KL8" s="356" t="str">
        <f t="shared" si="80"/>
        <v>Left Controller Speed CHUM-RV-021 Standard Deviation Pegboard</v>
      </c>
      <c r="KM8" s="356" t="str">
        <f t="shared" si="164"/>
        <v>Left Controller Speed CHUM-RV-022 Standard Deviation FingerFollow</v>
      </c>
      <c r="KN8" s="356" t="str">
        <f t="shared" si="81"/>
        <v>Left Controller Speed CHUM-RV-022 Standard Deviation FingerNose</v>
      </c>
      <c r="KO8" s="356" t="str">
        <f t="shared" si="81"/>
        <v>Left Controller Speed CHUM-RV-022 Standard Deviation EverydayTask</v>
      </c>
      <c r="KP8" s="356" t="str">
        <f t="shared" si="81"/>
        <v>Left Controller Speed CHUM-RV-022 Standard Deviation Pegboard</v>
      </c>
      <c r="KQ8" s="356" t="str">
        <f t="shared" si="165"/>
        <v>Left Controller Speed CHUM-RV-023 Standard Deviation FingerFollow</v>
      </c>
      <c r="KR8" s="356" t="str">
        <f t="shared" si="82"/>
        <v>Left Controller Speed CHUM-RV-023 Standard Deviation FingerNose</v>
      </c>
      <c r="KS8" s="356" t="str">
        <f t="shared" si="82"/>
        <v>Left Controller Speed CHUM-RV-023 Standard Deviation EverydayTask</v>
      </c>
      <c r="KT8" s="356" t="str">
        <f t="shared" si="82"/>
        <v>Left Controller Speed CHUM-RV-023 Standard Deviation Pegboard</v>
      </c>
      <c r="KU8" s="356" t="str">
        <f t="shared" si="166"/>
        <v>Left Controller Speed CHUM-RV-024 Standard Deviation FingerFollow</v>
      </c>
      <c r="KV8" s="356" t="str">
        <f t="shared" si="83"/>
        <v>Left Controller Speed CHUM-RV-024 Standard Deviation FingerNose</v>
      </c>
      <c r="KW8" s="356" t="str">
        <f t="shared" si="83"/>
        <v>Left Controller Speed CHUM-RV-024 Standard Deviation EverydayTask</v>
      </c>
      <c r="KX8" s="356" t="str">
        <f t="shared" si="83"/>
        <v>Left Controller Speed CHUM-RV-024 Standard Deviation Pegboard</v>
      </c>
      <c r="KY8" s="168" t="e">
        <f t="shared" si="84"/>
        <v>#DIV/0!</v>
      </c>
      <c r="KZ8" s="125" t="e">
        <f>MEDIAN(JC8:KL8)</f>
        <v>#NUM!</v>
      </c>
      <c r="LA8" s="169">
        <f t="shared" si="86"/>
        <v>0</v>
      </c>
      <c r="LB8" s="163">
        <f t="shared" si="87"/>
        <v>0</v>
      </c>
      <c r="LD8" s="97" t="s">
        <v>926</v>
      </c>
      <c r="LE8" s="356" t="str">
        <f t="shared" si="167"/>
        <v>Left Controller Speed CHUM-RV-005 Standard Deviation FingerFollow</v>
      </c>
      <c r="LF8" s="356" t="str">
        <f t="shared" si="168"/>
        <v>Left Controller Speed CHUM-RV-005 Standard Deviation FingerNose</v>
      </c>
      <c r="LG8" s="356" t="str">
        <f t="shared" si="168"/>
        <v>Left Controller Speed CHUM-RV-005 Standard Deviation EverydayTask</v>
      </c>
      <c r="LH8" s="356" t="str">
        <f t="shared" si="169"/>
        <v>Left Controller Speed CHUM-RV-006 Standard Deviation FingerFollow</v>
      </c>
      <c r="LI8" s="356" t="str">
        <f t="shared" si="170"/>
        <v>Left Controller Speed CHUM-RV-006 Standard Deviation FingerNose</v>
      </c>
      <c r="LJ8" s="356" t="str">
        <f t="shared" si="170"/>
        <v>Left Controller Speed CHUM-RV-006 Standard Deviation EverydayTask</v>
      </c>
      <c r="LK8" s="356" t="str">
        <f t="shared" si="170"/>
        <v>Left Controller Speed CHUM-RV-006 Standard Deviation Pegboard</v>
      </c>
      <c r="LL8" s="356" t="str">
        <f t="shared" si="171"/>
        <v>Left Controller Speed CHUM-RV-010 Standard Deviation FingerFollow</v>
      </c>
      <c r="LM8" s="356" t="str">
        <f t="shared" si="172"/>
        <v>Left Controller Speed CHUM-RV-010 Standard Deviation FingerNose</v>
      </c>
      <c r="LN8" s="356" t="str">
        <f t="shared" si="172"/>
        <v>Left Controller Speed CHUM-RV-010 Standard Deviation EverydayTask</v>
      </c>
      <c r="LO8" s="356" t="str">
        <f t="shared" si="172"/>
        <v>Left Controller Speed CHUM-RV-010 Standard Deviation Pegboard</v>
      </c>
      <c r="LP8" s="356" t="str">
        <f t="shared" si="173"/>
        <v>Left Controller Speed CHUM-RV-011 Standard Deviation FingerFollow</v>
      </c>
      <c r="LQ8" s="356" t="str">
        <f t="shared" si="174"/>
        <v>Left Controller Speed CHUM-RV-011 Standard Deviation FingerNose</v>
      </c>
      <c r="LR8" s="356" t="str">
        <f t="shared" si="174"/>
        <v>Left Controller Speed CHUM-RV-011 Standard Deviation EverydayTask</v>
      </c>
      <c r="LS8" s="356" t="str">
        <f t="shared" si="174"/>
        <v>Left Controller Speed CHUM-RV-011 Standard Deviation Pegboard</v>
      </c>
      <c r="LT8" s="356" t="str">
        <f t="shared" si="175"/>
        <v>Left Controller Speed CHUM-RV-012 Standard Deviation FingerFollow</v>
      </c>
      <c r="LU8" s="356" t="str">
        <f t="shared" si="176"/>
        <v>Left Controller Speed CHUM-RV-012 Standard Deviation FingerNose</v>
      </c>
      <c r="LV8" s="356" t="str">
        <f t="shared" si="176"/>
        <v>Left Controller Speed CHUM-RV-012 Standard Deviation EverydayTask</v>
      </c>
      <c r="LW8" s="356" t="str">
        <f t="shared" si="176"/>
        <v>Left Controller Speed CHUM-RV-012 Standard Deviation Pegboard</v>
      </c>
      <c r="LX8" s="356" t="str">
        <f t="shared" si="177"/>
        <v>Left Controller Speed CHUM-RV-013 Standard Deviation FingerFollow</v>
      </c>
      <c r="LY8" s="356" t="str">
        <f t="shared" si="178"/>
        <v>Left Controller Speed CHUM-RV-013 Standard Deviation FingerNose</v>
      </c>
      <c r="LZ8" s="356" t="str">
        <f t="shared" si="178"/>
        <v>Left Controller Speed CHUM-RV-013 Standard Deviation EverydayTask</v>
      </c>
      <c r="MA8" s="356" t="str">
        <f t="shared" si="178"/>
        <v>Left Controller Speed CHUM-RV-013 Standard Deviation Pegboard</v>
      </c>
      <c r="MB8" s="356" t="str">
        <f t="shared" si="179"/>
        <v>Left Controller Speed CHUM-RV-018 Standard Deviation FingerFollow</v>
      </c>
      <c r="MC8" s="356" t="str">
        <f t="shared" si="180"/>
        <v>Left Controller Speed CHUM-RV-018 Standard Deviation FingerNose</v>
      </c>
      <c r="MD8" s="356" t="str">
        <f t="shared" si="180"/>
        <v>Left Controller Speed CHUM-RV-018 Standard Deviation EverydayTask</v>
      </c>
      <c r="ME8" s="356" t="str">
        <f t="shared" si="180"/>
        <v>Left Controller Speed CHUM-RV-018 Standard Deviation Pegboard</v>
      </c>
      <c r="MF8" s="202" t="e">
        <f>AVERAGE(LE8:ME8)</f>
        <v>#DIV/0!</v>
      </c>
      <c r="MG8" s="169" t="e">
        <f>MEDIAN(LE8:ME8)</f>
        <v>#NUM!</v>
      </c>
      <c r="MH8" s="125">
        <f>MAX(LE8:ME8)</f>
        <v>0</v>
      </c>
      <c r="MI8" s="199">
        <f>MIN(LE8:ME8)</f>
        <v>0</v>
      </c>
      <c r="MK8" s="97" t="s">
        <v>926</v>
      </c>
      <c r="ML8" s="356" t="str">
        <f t="shared" si="181"/>
        <v>Right Controller Acceleration CHUM-RV-003 Standard Deviation FingerFollow</v>
      </c>
      <c r="MM8" s="356" t="str">
        <f t="shared" si="88"/>
        <v>Right Controller Acceleration CHUM-RV-003 Standard Deviation FingerNose</v>
      </c>
      <c r="MN8" s="356" t="str">
        <f t="shared" si="88"/>
        <v>Right Controller Acceleration CHUM-RV-003 Standard Deviation EverydayTask</v>
      </c>
      <c r="MO8" s="356" t="str">
        <f t="shared" si="88"/>
        <v>Right Controller Acceleration CHUM-RV-003 Standard Deviation Pegboard</v>
      </c>
      <c r="MP8" s="356" t="str">
        <f t="shared" si="182"/>
        <v>Right Controller Acceleration CHUM-RV-004 Standard Deviation FingerFollow</v>
      </c>
      <c r="MQ8" s="356" t="str">
        <f t="shared" si="89"/>
        <v>Right Controller Acceleration CHUM-RV-004 Standard Deviation FingerNose</v>
      </c>
      <c r="MR8" s="356" t="str">
        <f t="shared" si="89"/>
        <v>Right Controller Acceleration CHUM-RV-004 Standard Deviation EverydayTask</v>
      </c>
      <c r="MS8" s="356" t="str">
        <f t="shared" si="89"/>
        <v>Right Controller Acceleration CHUM-RV-004 Standard Deviation Pegboard</v>
      </c>
      <c r="MT8" s="356" t="str">
        <f t="shared" si="183"/>
        <v>Right Controller Acceleration CHUM-RV-008 Standard Deviation FingerFollow</v>
      </c>
      <c r="MU8" s="356" t="str">
        <f t="shared" si="90"/>
        <v>Right Controller Acceleration CHUM-RV-008 Standard Deviation FingerNose</v>
      </c>
      <c r="MV8" s="356" t="str">
        <f t="shared" si="90"/>
        <v>Right Controller Acceleration CHUM-RV-008 Standard Deviation EverydayTask</v>
      </c>
      <c r="MW8" s="356" t="str">
        <f t="shared" si="90"/>
        <v>Right Controller Acceleration CHUM-RV-008 Standard Deviation Pegboard</v>
      </c>
      <c r="MX8" s="356" t="str">
        <f t="shared" si="184"/>
        <v>Right Controller Acceleration CHUM-RV-009 Standard Deviation FingerFollow</v>
      </c>
      <c r="MY8" s="356" t="str">
        <f t="shared" si="91"/>
        <v>Right Controller Acceleration CHUM-RV-009 Standard Deviation FingerNose</v>
      </c>
      <c r="MZ8" s="356" t="str">
        <f t="shared" si="91"/>
        <v>Right Controller Acceleration CHUM-RV-009 Standard Deviation EverydayTask</v>
      </c>
      <c r="NA8" s="356" t="str">
        <f t="shared" si="91"/>
        <v>Right Controller Acceleration CHUM-RV-009 Standard Deviation Pegboard</v>
      </c>
      <c r="NB8" s="356" t="str">
        <f t="shared" si="185"/>
        <v>Right Controller Acceleration CHUM-RV-014 Standard Deviation FingerFollow</v>
      </c>
      <c r="NC8" s="356" t="str">
        <f t="shared" si="92"/>
        <v>Right Controller Acceleration CHUM-RV-014 Standard Deviation FingerNose</v>
      </c>
      <c r="ND8" s="356" t="str">
        <f t="shared" si="92"/>
        <v>Right Controller Acceleration CHUM-RV-014 Standard Deviation EverydayTask</v>
      </c>
      <c r="NE8" s="356" t="str">
        <f t="shared" si="92"/>
        <v>Right Controller Acceleration CHUM-RV-014 Standard Deviation Pegboard</v>
      </c>
      <c r="NF8" s="356" t="str">
        <f t="shared" si="186"/>
        <v>Right Controller Acceleration CHUM-RV-015 Standard Deviation FingerFollow</v>
      </c>
      <c r="NG8" s="356" t="str">
        <f t="shared" si="93"/>
        <v>Right Controller Acceleration CHUM-RV-015 Standard Deviation FingerNose</v>
      </c>
      <c r="NH8" s="356" t="str">
        <f t="shared" si="93"/>
        <v>Right Controller Acceleration CHUM-RV-015 Standard Deviation EverydayTask</v>
      </c>
      <c r="NI8" s="356" t="str">
        <f t="shared" si="93"/>
        <v>Right Controller Acceleration CHUM-RV-015 Standard Deviation Pegboard</v>
      </c>
      <c r="NJ8" s="356" t="str">
        <f t="shared" si="187"/>
        <v>Right Controller Acceleration CHUM-RV-019 Standard Deviation FingerFollow</v>
      </c>
      <c r="NK8" s="356" t="str">
        <f t="shared" si="94"/>
        <v>Right Controller Acceleration CHUM-RV-019 Standard Deviation FingerNose</v>
      </c>
      <c r="NL8" s="356" t="str">
        <f t="shared" si="94"/>
        <v>Right Controller Acceleration CHUM-RV-019 Standard Deviation EverydayTask</v>
      </c>
      <c r="NM8" s="356" t="str">
        <f t="shared" si="94"/>
        <v>Right Controller Acceleration CHUM-RV-019 Standard Deviation Pegboard</v>
      </c>
      <c r="NN8" s="356" t="str">
        <f t="shared" si="188"/>
        <v>Right Controller Acceleration CHUM-RV-020 Standard Deviation FingerFollow</v>
      </c>
      <c r="NO8" s="356" t="str">
        <f t="shared" si="95"/>
        <v>Right Controller Acceleration CHUM-RV-020 Standard Deviation FingerNose</v>
      </c>
      <c r="NP8" s="356" t="str">
        <f t="shared" si="95"/>
        <v>Right Controller Acceleration CHUM-RV-020 Standard Deviation EverydayTask</v>
      </c>
      <c r="NQ8" s="356" t="str">
        <f t="shared" si="95"/>
        <v>Right Controller Acceleration CHUM-RV-020 Standard Deviation Pegboard</v>
      </c>
      <c r="NR8" s="356" t="str">
        <f t="shared" si="189"/>
        <v>Right Controller Acceleration CHUM-RV-021 Standard Deviation FingerFollow</v>
      </c>
      <c r="NS8" s="356" t="str">
        <f t="shared" si="96"/>
        <v>Right Controller Acceleration CHUM-RV-021 Standard Deviation FingerNose</v>
      </c>
      <c r="NT8" s="356" t="str">
        <f t="shared" si="96"/>
        <v>Right Controller Acceleration CHUM-RV-021 Standard Deviation EverydayTask</v>
      </c>
      <c r="NU8" s="356" t="str">
        <f t="shared" si="96"/>
        <v>Right Controller Acceleration CHUM-RV-021 Standard Deviation Pegboard</v>
      </c>
      <c r="NV8" s="356" t="str">
        <f t="shared" si="190"/>
        <v>Right Controller Acceleration CHUM-RV-022 Standard Deviation FingerFollow</v>
      </c>
      <c r="NW8" s="356" t="str">
        <f t="shared" si="97"/>
        <v>Right Controller Acceleration CHUM-RV-022 Standard Deviation FingerNose</v>
      </c>
      <c r="NX8" s="356" t="str">
        <f t="shared" si="97"/>
        <v>Right Controller Acceleration CHUM-RV-022 Standard Deviation EverydayTask</v>
      </c>
      <c r="NY8" s="356" t="str">
        <f t="shared" si="97"/>
        <v>Right Controller Acceleration CHUM-RV-022 Standard Deviation Pegboard</v>
      </c>
      <c r="NZ8" s="356" t="str">
        <f t="shared" si="191"/>
        <v>Right Controller Acceleration CHUM-RV-023 Standard Deviation FingerFollow</v>
      </c>
      <c r="OA8" s="356" t="str">
        <f t="shared" si="98"/>
        <v>Right Controller Acceleration CHUM-RV-023 Standard Deviation FingerNose</v>
      </c>
      <c r="OB8" s="356" t="str">
        <f t="shared" si="98"/>
        <v>Right Controller Acceleration CHUM-RV-023 Standard Deviation EverydayTask</v>
      </c>
      <c r="OC8" s="356" t="str">
        <f t="shared" si="98"/>
        <v>Right Controller Acceleration CHUM-RV-023 Standard Deviation Pegboard</v>
      </c>
      <c r="OD8" s="356" t="str">
        <f t="shared" si="192"/>
        <v>Right Controller Acceleration CHUM-RV-024 Standard Deviation FingerFollow</v>
      </c>
      <c r="OE8" s="356" t="str">
        <f t="shared" si="99"/>
        <v>Right Controller Acceleration CHUM-RV-024 Standard Deviation FingerNose</v>
      </c>
      <c r="OF8" s="356" t="str">
        <f t="shared" si="99"/>
        <v>Right Controller Acceleration CHUM-RV-024 Standard Deviation EverydayTask</v>
      </c>
      <c r="OG8" s="356" t="str">
        <f t="shared" si="99"/>
        <v>Right Controller Acceleration CHUM-RV-024 Standard Deviation Pegboard</v>
      </c>
      <c r="OH8" s="168" t="e">
        <f t="shared" si="100"/>
        <v>#DIV/0!</v>
      </c>
      <c r="OI8" s="125" t="e">
        <f>MEDIAN(ML8:NU8)</f>
        <v>#NUM!</v>
      </c>
      <c r="OJ8" s="169">
        <f t="shared" si="102"/>
        <v>0</v>
      </c>
      <c r="OK8" s="163">
        <f t="shared" si="103"/>
        <v>0</v>
      </c>
      <c r="OM8" s="97" t="s">
        <v>926</v>
      </c>
      <c r="ON8" s="356" t="str">
        <f t="shared" si="193"/>
        <v>Right Controller Acceleration CHUM-RV-005 Standard Deviation FingerFollow</v>
      </c>
      <c r="OO8" s="356" t="str">
        <f t="shared" si="194"/>
        <v>Right Controller Acceleration CHUM-RV-005 Standard Deviation FingerNose</v>
      </c>
      <c r="OP8" s="356" t="str">
        <f t="shared" si="194"/>
        <v>Right Controller Acceleration CHUM-RV-005 Standard Deviation EverydayTask</v>
      </c>
      <c r="OQ8" s="356" t="str">
        <f t="shared" si="195"/>
        <v>Right Controller Acceleration CHUM-RV-006 Standard Deviation FingerFollow</v>
      </c>
      <c r="OR8" s="356" t="str">
        <f t="shared" si="196"/>
        <v>Right Controller Acceleration CHUM-RV-006 Standard Deviation FingerNose</v>
      </c>
      <c r="OS8" s="356" t="str">
        <f t="shared" si="196"/>
        <v>Right Controller Acceleration CHUM-RV-006 Standard Deviation EverydayTask</v>
      </c>
      <c r="OT8" s="356" t="str">
        <f t="shared" si="196"/>
        <v>Right Controller Acceleration CHUM-RV-006 Standard Deviation Pegboard</v>
      </c>
      <c r="OU8" s="356" t="str">
        <f t="shared" si="197"/>
        <v>Right Controller Acceleration CHUM-RV-010 Standard Deviation FingerFollow</v>
      </c>
      <c r="OV8" s="356" t="str">
        <f t="shared" si="198"/>
        <v>Right Controller Acceleration CHUM-RV-010 Standard Deviation FingerNose</v>
      </c>
      <c r="OW8" s="356" t="str">
        <f t="shared" si="198"/>
        <v>Right Controller Acceleration CHUM-RV-010 Standard Deviation EverydayTask</v>
      </c>
      <c r="OX8" s="356" t="str">
        <f t="shared" si="198"/>
        <v>Right Controller Acceleration CHUM-RV-010 Standard Deviation Pegboard</v>
      </c>
      <c r="OY8" s="356" t="str">
        <f t="shared" si="199"/>
        <v>Right Controller Acceleration CHUM-RV-011 Standard Deviation FingerFollow</v>
      </c>
      <c r="OZ8" s="356" t="str">
        <f t="shared" si="200"/>
        <v>Right Controller Acceleration CHUM-RV-011 Standard Deviation FingerNose</v>
      </c>
      <c r="PA8" s="356" t="str">
        <f t="shared" si="200"/>
        <v>Right Controller Acceleration CHUM-RV-011 Standard Deviation EverydayTask</v>
      </c>
      <c r="PB8" s="356" t="str">
        <f t="shared" si="200"/>
        <v>Right Controller Acceleration CHUM-RV-011 Standard Deviation Pegboard</v>
      </c>
      <c r="PC8" s="356" t="str">
        <f t="shared" si="201"/>
        <v>Right Controller Acceleration CHUM-RV-012 Standard Deviation FingerFollow</v>
      </c>
      <c r="PD8" s="356" t="str">
        <f t="shared" si="202"/>
        <v>Right Controller Acceleration CHUM-RV-012 Standard Deviation FingerNose</v>
      </c>
      <c r="PE8" s="356" t="str">
        <f t="shared" si="202"/>
        <v>Right Controller Acceleration CHUM-RV-012 Standard Deviation EverydayTask</v>
      </c>
      <c r="PF8" s="356" t="str">
        <f t="shared" si="202"/>
        <v>Right Controller Acceleration CHUM-RV-012 Standard Deviation Pegboard</v>
      </c>
      <c r="PG8" s="356" t="str">
        <f t="shared" si="203"/>
        <v>Right Controller Acceleration CHUM-RV-013 Standard Deviation FingerFollow</v>
      </c>
      <c r="PH8" s="356" t="str">
        <f t="shared" si="204"/>
        <v>Right Controller Acceleration CHUM-RV-013 Standard Deviation FingerNose</v>
      </c>
      <c r="PI8" s="356" t="str">
        <f t="shared" si="204"/>
        <v>Right Controller Acceleration CHUM-RV-013 Standard Deviation EverydayTask</v>
      </c>
      <c r="PJ8" s="356" t="str">
        <f t="shared" si="204"/>
        <v>Right Controller Acceleration CHUM-RV-013 Standard Deviation Pegboard</v>
      </c>
      <c r="PK8" s="356" t="str">
        <f t="shared" si="205"/>
        <v>Right Controller Acceleration CHUM-RV-018 Standard Deviation FingerFollow</v>
      </c>
      <c r="PL8" s="356" t="str">
        <f t="shared" si="206"/>
        <v>Right Controller Acceleration CHUM-RV-018 Standard Deviation FingerNose</v>
      </c>
      <c r="PM8" s="356" t="str">
        <f t="shared" si="206"/>
        <v>Right Controller Acceleration CHUM-RV-018 Standard Deviation EverydayTask</v>
      </c>
      <c r="PN8" s="356" t="str">
        <f t="shared" si="207"/>
        <v>Right Controller Acceleration CHUM-RV-018 Standard Deviation Pegboard</v>
      </c>
      <c r="PO8" s="202" t="e">
        <f>AVERAGE(ON8:PN8)</f>
        <v>#DIV/0!</v>
      </c>
      <c r="PP8" s="169" t="e">
        <f>MEDIAN(ON8:PN8)</f>
        <v>#NUM!</v>
      </c>
      <c r="PQ8" s="125">
        <f>MAX(ON8:PN8)</f>
        <v>0</v>
      </c>
      <c r="PR8" s="199">
        <f>MIN(ON8:PN8)</f>
        <v>0</v>
      </c>
      <c r="PT8" s="97" t="s">
        <v>926</v>
      </c>
      <c r="PU8" s="356" t="str">
        <f t="shared" si="208"/>
        <v>Left Controller Acceleration CHUM-RV-003 Standard Deviation FingerFollow</v>
      </c>
      <c r="PV8" s="356" t="str">
        <f t="shared" si="104"/>
        <v>Left Controller Acceleration CHUM-RV-003 Standard Deviation FingerNose</v>
      </c>
      <c r="PW8" s="356" t="str">
        <f t="shared" si="104"/>
        <v>Left Controller Acceleration CHUM-RV-003 Standard Deviation EverydayTask</v>
      </c>
      <c r="PX8" s="356" t="str">
        <f t="shared" si="104"/>
        <v>Left Controller Acceleration CHUM-RV-003 Standard Deviation Pegboard</v>
      </c>
      <c r="PY8" s="356" t="str">
        <f t="shared" si="209"/>
        <v>Left Controller Acceleration CHUM-RV-004 Standard Deviation FingerFollow</v>
      </c>
      <c r="PZ8" s="356" t="str">
        <f t="shared" si="105"/>
        <v>Left Controller Acceleration CHUM-RV-004 Standard Deviation FingerNose</v>
      </c>
      <c r="QA8" s="356" t="str">
        <f t="shared" si="105"/>
        <v>Left Controller Acceleration CHUM-RV-004 Standard Deviation EverydayTask</v>
      </c>
      <c r="QB8" s="356" t="str">
        <f t="shared" si="105"/>
        <v>Left Controller Acceleration CHUM-RV-004 Standard Deviation Pegboard</v>
      </c>
      <c r="QC8" s="356" t="str">
        <f t="shared" si="210"/>
        <v>Left Controller Acceleration CHUM-RV-008 Standard Deviation FingerFollow</v>
      </c>
      <c r="QD8" s="356" t="str">
        <f t="shared" si="106"/>
        <v>Left Controller Acceleration CHUM-RV-008 Standard Deviation FingerNose</v>
      </c>
      <c r="QE8" s="356" t="str">
        <f t="shared" si="106"/>
        <v>Left Controller Acceleration CHUM-RV-008 Standard Deviation EverydayTask</v>
      </c>
      <c r="QF8" s="356" t="str">
        <f t="shared" si="106"/>
        <v>Left Controller Acceleration CHUM-RV-008 Standard Deviation Pegboard</v>
      </c>
      <c r="QG8" s="356" t="str">
        <f t="shared" si="211"/>
        <v>Left Controller Acceleration CHUM-RV-009 Standard Deviation FingerFollow</v>
      </c>
      <c r="QH8" s="356" t="str">
        <f t="shared" si="107"/>
        <v>Left Controller Acceleration CHUM-RV-009 Standard Deviation FingerNose</v>
      </c>
      <c r="QI8" s="356" t="str">
        <f t="shared" si="107"/>
        <v>Left Controller Acceleration CHUM-RV-009 Standard Deviation EverydayTask</v>
      </c>
      <c r="QJ8" s="356" t="str">
        <f t="shared" si="107"/>
        <v>Left Controller Acceleration CHUM-RV-009 Standard Deviation Pegboard</v>
      </c>
      <c r="QK8" s="356" t="str">
        <f t="shared" si="212"/>
        <v>Left Controller Acceleration CHUM-RV-014 Standard Deviation FingerFollow</v>
      </c>
      <c r="QL8" s="356" t="str">
        <f t="shared" si="108"/>
        <v>Left Controller Acceleration CHUM-RV-014 Standard Deviation FingerNose</v>
      </c>
      <c r="QM8" s="356" t="str">
        <f t="shared" si="108"/>
        <v>Left Controller Acceleration CHUM-RV-014 Standard Deviation EverydayTask</v>
      </c>
      <c r="QN8" s="356" t="str">
        <f t="shared" si="108"/>
        <v>Left Controller Acceleration CHUM-RV-014 Standard Deviation Pegboard</v>
      </c>
      <c r="QO8" s="356" t="str">
        <f t="shared" si="213"/>
        <v>Left Controller Acceleration CHUM-RV-015 Standard Deviation FingerFollow</v>
      </c>
      <c r="QP8" s="356" t="str">
        <f t="shared" si="109"/>
        <v>Left Controller Acceleration CHUM-RV-015 Standard Deviation FingerNose</v>
      </c>
      <c r="QQ8" s="356" t="str">
        <f t="shared" si="109"/>
        <v>Left Controller Acceleration CHUM-RV-015 Standard Deviation EverydayTask</v>
      </c>
      <c r="QR8" s="356" t="str">
        <f t="shared" si="109"/>
        <v>Left Controller Acceleration CHUM-RV-015 Standard Deviation Pegboard</v>
      </c>
      <c r="QS8" s="356" t="str">
        <f t="shared" si="214"/>
        <v>Left Controller Acceleration CHUM-RV-019 Standard Deviation FingerFollow</v>
      </c>
      <c r="QT8" s="356" t="str">
        <f t="shared" si="214"/>
        <v>Left Controller Acceleration CHUM-RV-019 Standard Deviation FingerNose</v>
      </c>
      <c r="QU8" s="356" t="str">
        <f t="shared" si="214"/>
        <v>Left Controller Acceleration CHUM-RV-019 Standard Deviation EverydayTask</v>
      </c>
      <c r="QV8" s="356" t="str">
        <f t="shared" si="214"/>
        <v>Left Controller Acceleration CHUM-RV-019 Standard Deviation Pegboard</v>
      </c>
      <c r="QW8" s="356" t="str">
        <f t="shared" si="215"/>
        <v>Left Controller Acceleration CHUM-RV-020 Standard Deviation FingerFollow</v>
      </c>
      <c r="QX8" s="356" t="str">
        <f t="shared" si="111"/>
        <v>Left Controller Acceleration CHUM-RV-020 Standard Deviation FingerNose</v>
      </c>
      <c r="QY8" s="356" t="str">
        <f t="shared" si="111"/>
        <v>Left Controller Acceleration CHUM-RV-020 Standard Deviation EverydayTask</v>
      </c>
      <c r="QZ8" s="356" t="str">
        <f t="shared" si="111"/>
        <v>Left Controller Acceleration CHUM-RV-020 Standard Deviation Pegboard</v>
      </c>
      <c r="RA8" s="356" t="str">
        <f t="shared" si="216"/>
        <v>Left Controller Acceleration CHUM-RV-021 Standard Deviation FingerFollow</v>
      </c>
      <c r="RB8" s="356" t="str">
        <f t="shared" si="112"/>
        <v>Left Controller Acceleration CHUM-RV-021 Standard Deviation FingerNose</v>
      </c>
      <c r="RC8" s="356" t="str">
        <f t="shared" si="112"/>
        <v>Left Controller Acceleration CHUM-RV-021 Standard Deviation EverydayTask</v>
      </c>
      <c r="RD8" s="356" t="str">
        <f t="shared" si="112"/>
        <v>Left Controller Acceleration CHUM-RV-021 Standard Deviation Pegboard</v>
      </c>
      <c r="RE8" s="356" t="str">
        <f t="shared" si="217"/>
        <v>Left Controller Acceleration CHUM-RV-022 Standard Deviation FingerFollow</v>
      </c>
      <c r="RF8" s="356" t="str">
        <f t="shared" si="113"/>
        <v>Left Controller Acceleration CHUM-RV-022 Standard Deviation FingerNose</v>
      </c>
      <c r="RG8" s="356" t="str">
        <f t="shared" si="113"/>
        <v>Left Controller Acceleration CHUM-RV-022 Standard Deviation EverydayTask</v>
      </c>
      <c r="RH8" s="356" t="str">
        <f t="shared" si="113"/>
        <v>Left Controller Acceleration CHUM-RV-022 Standard Deviation Pegboard</v>
      </c>
      <c r="RI8" s="356" t="str">
        <f t="shared" si="218"/>
        <v>Left Controller Acceleration CHUM-RV-023 Standard Deviation FingerFollow</v>
      </c>
      <c r="RJ8" s="356" t="str">
        <f t="shared" si="114"/>
        <v>Left Controller Acceleration CHUM-RV-023 Standard Deviation FingerNose</v>
      </c>
      <c r="RK8" s="356" t="str">
        <f t="shared" si="114"/>
        <v>Left Controller Acceleration CHUM-RV-023 Standard Deviation EverydayTask</v>
      </c>
      <c r="RL8" s="356" t="str">
        <f t="shared" si="114"/>
        <v>Left Controller Acceleration CHUM-RV-023 Standard Deviation Pegboard</v>
      </c>
      <c r="RM8" s="356" t="str">
        <f t="shared" si="219"/>
        <v>Left Controller Acceleration CHUM-RV-024 Standard Deviation FingerFollow</v>
      </c>
      <c r="RN8" s="356" t="str">
        <f t="shared" si="115"/>
        <v>Left Controller Acceleration CHUM-RV-024 Standard Deviation FingerNose</v>
      </c>
      <c r="RO8" s="356" t="str">
        <f t="shared" si="115"/>
        <v>Left Controller Acceleration CHUM-RV-024 Standard Deviation EverydayTask</v>
      </c>
      <c r="RP8" s="356" t="str">
        <f t="shared" si="115"/>
        <v>Left Controller Acceleration CHUM-RV-024 Standard Deviation Pegboard</v>
      </c>
      <c r="RQ8" s="168" t="e">
        <f t="shared" si="116"/>
        <v>#DIV/0!</v>
      </c>
      <c r="RR8" s="125" t="e">
        <f>MEDIAN(PU8:RD8)</f>
        <v>#NUM!</v>
      </c>
      <c r="RS8" s="169">
        <f t="shared" si="118"/>
        <v>0</v>
      </c>
      <c r="RT8" s="163">
        <f t="shared" si="119"/>
        <v>0</v>
      </c>
      <c r="RV8" s="97" t="s">
        <v>926</v>
      </c>
      <c r="RW8" s="356" t="str">
        <f t="shared" si="220"/>
        <v>Left Controller Acceleration CHUM-RV-005 Standard Deviation FingerFollow</v>
      </c>
      <c r="RX8" s="356" t="str">
        <f t="shared" si="221"/>
        <v>Left Controller Acceleration CHUM-RV-005 Standard Deviation FingerNose</v>
      </c>
      <c r="RY8" s="356" t="str">
        <f t="shared" si="221"/>
        <v>Left Controller Acceleration CHUM-RV-005 Standard Deviation EverydayTask</v>
      </c>
      <c r="RZ8" s="356" t="str">
        <f t="shared" si="222"/>
        <v>Left Controller Acceleration CHUM-RV-006 Standard Deviation FingerFollow</v>
      </c>
      <c r="SA8" s="356" t="str">
        <f t="shared" si="223"/>
        <v>Left Controller Acceleration CHUM-RV-006 Standard Deviation FingerNose</v>
      </c>
      <c r="SB8" s="356" t="str">
        <f t="shared" si="223"/>
        <v>Left Controller Acceleration CHUM-RV-006 Standard Deviation EverydayTask</v>
      </c>
      <c r="SC8" s="356" t="str">
        <f t="shared" si="223"/>
        <v>Left Controller Acceleration CHUM-RV-006 Standard Deviation Pegboard</v>
      </c>
      <c r="SD8" s="356" t="str">
        <f t="shared" si="224"/>
        <v>Left Controller Acceleration CHUM-RV-010 Standard Deviation FingerFollow</v>
      </c>
      <c r="SE8" s="356" t="str">
        <f t="shared" si="225"/>
        <v>Left Controller Acceleration CHUM-RV-010 Standard Deviation FingerNose</v>
      </c>
      <c r="SF8" s="356" t="str">
        <f t="shared" si="225"/>
        <v>Left Controller Acceleration CHUM-RV-010 Standard Deviation EverydayTask</v>
      </c>
      <c r="SG8" s="356" t="str">
        <f t="shared" si="225"/>
        <v>Left Controller Acceleration CHUM-RV-010 Standard Deviation Pegboard</v>
      </c>
      <c r="SH8" s="356" t="str">
        <f t="shared" si="226"/>
        <v>Left Controller Acceleration CHUM-RV-011 Standard Deviation FingerFollow</v>
      </c>
      <c r="SI8" s="356" t="str">
        <f t="shared" si="227"/>
        <v>Left Controller Acceleration CHUM-RV-011 Standard Deviation FingerNose</v>
      </c>
      <c r="SJ8" s="356" t="str">
        <f t="shared" si="227"/>
        <v>Left Controller Acceleration CHUM-RV-011 Standard Deviation EverydayTask</v>
      </c>
      <c r="SK8" s="356" t="str">
        <f t="shared" si="227"/>
        <v>Left Controller Acceleration CHUM-RV-011 Standard Deviation Pegboard</v>
      </c>
      <c r="SL8" s="356" t="str">
        <f t="shared" si="228"/>
        <v>Left Controller Acceleration CHUM-RV-012 Standard Deviation FingerFollow</v>
      </c>
      <c r="SM8" s="356" t="str">
        <f t="shared" si="229"/>
        <v>Left Controller Acceleration CHUM-RV-012 Standard Deviation FingerNose</v>
      </c>
      <c r="SN8" s="356" t="str">
        <f t="shared" si="229"/>
        <v>Left Controller Acceleration CHUM-RV-012 Standard Deviation EverydayTask</v>
      </c>
      <c r="SO8" s="356" t="str">
        <f t="shared" si="229"/>
        <v>Left Controller Acceleration CHUM-RV-012 Standard Deviation Pegboard</v>
      </c>
      <c r="SP8" s="356" t="str">
        <f t="shared" si="230"/>
        <v>Left Controller Acceleration CHUM-RV-013 Standard Deviation FingerFollow</v>
      </c>
      <c r="SQ8" s="356" t="str">
        <f t="shared" si="231"/>
        <v>Left Controller Acceleration CHUM-RV-013 Standard Deviation FingerNose</v>
      </c>
      <c r="SR8" s="356" t="str">
        <f t="shared" si="231"/>
        <v>Left Controller Acceleration CHUM-RV-013 Standard Deviation EverydayTask</v>
      </c>
      <c r="SS8" s="356" t="str">
        <f t="shared" si="231"/>
        <v>Left Controller Acceleration CHUM-RV-013 Standard Deviation Pegboard</v>
      </c>
      <c r="ST8" s="356" t="str">
        <f t="shared" si="232"/>
        <v>Left Controller Acceleration CHUM-RV-018 Standard Deviation FingerFollow</v>
      </c>
      <c r="SU8" s="356" t="str">
        <f t="shared" si="233"/>
        <v>Left Controller Acceleration CHUM-RV-018 Standard Deviation FingerNose</v>
      </c>
      <c r="SV8" s="356" t="str">
        <f t="shared" si="233"/>
        <v>Left Controller Acceleration CHUM-RV-018 Standard Deviation EverydayTask</v>
      </c>
      <c r="SW8" s="356" t="str">
        <f t="shared" si="233"/>
        <v>Left Controller Acceleration CHUM-RV-018 Standard Deviation Pegboard</v>
      </c>
      <c r="SX8" s="202" t="e">
        <f>AVERAGE(RW8:SW8)</f>
        <v>#DIV/0!</v>
      </c>
      <c r="SY8" s="169" t="e">
        <f>MEDIAN(RW8:SW8)</f>
        <v>#NUM!</v>
      </c>
      <c r="SZ8" s="125">
        <f>MAX(RW8:SW8)</f>
        <v>0</v>
      </c>
      <c r="TA8" s="199">
        <f>MIN(RW8:SW8)</f>
        <v>0</v>
      </c>
    </row>
    <row r="9" spans="1:521" ht="15.75" thickBot="1" x14ac:dyDescent="0.3">
      <c r="A9" s="97" t="s">
        <v>689</v>
      </c>
      <c r="B9" s="356" t="str">
        <f t="shared" si="120"/>
        <v>Right Controller Jerk CHUM-RV-003 High jerks FingerFollow</v>
      </c>
      <c r="C9" s="356" t="str">
        <f t="shared" si="120"/>
        <v>Right Controller Jerk CHUM-RV-003 High jerks FingerNose</v>
      </c>
      <c r="D9" s="356" t="str">
        <f t="shared" si="120"/>
        <v>Right Controller Jerk CHUM-RV-003 High jerks EverydayTask</v>
      </c>
      <c r="E9" s="356" t="str">
        <f>_xlfn.CONCAT($A$1, " ", $B$2, " ", $B$3, " ",$A9, " ", E$4)</f>
        <v>Right Controller Jerk CHUM-RV-003 High jerks Pegboard</v>
      </c>
      <c r="F9" s="356" t="str">
        <f t="shared" si="121"/>
        <v>Right Controller Jerk CHUM-RV-004 High jerks FingerFollow</v>
      </c>
      <c r="G9" s="356" t="str">
        <f t="shared" si="1"/>
        <v>Right Controller Jerk CHUM-RV-004 High jerks FingerNose</v>
      </c>
      <c r="H9" s="356" t="str">
        <f t="shared" si="1"/>
        <v>Right Controller Jerk CHUM-RV-004 High jerks EverydayTask</v>
      </c>
      <c r="I9" s="356" t="str">
        <f t="shared" si="1"/>
        <v>Right Controller Jerk CHUM-RV-004 High jerks Pegboard</v>
      </c>
      <c r="J9" s="356" t="str">
        <f t="shared" si="122"/>
        <v>Right Controller Jerk CHUM-RV-008 High jerks FingerFollow</v>
      </c>
      <c r="K9" s="356" t="str">
        <f t="shared" si="122"/>
        <v>Right Controller Jerk CHUM-RV-008 High jerks FingerNose</v>
      </c>
      <c r="L9" s="356" t="str">
        <f t="shared" si="122"/>
        <v>Right Controller Jerk CHUM-RV-008 High jerks EverydayTask</v>
      </c>
      <c r="M9" s="356" t="str">
        <f t="shared" si="122"/>
        <v>Right Controller Jerk CHUM-RV-008 High jerks Pegboard</v>
      </c>
      <c r="N9" s="356" t="str">
        <f t="shared" si="123"/>
        <v>Right Controller Jerk CHUM-RV-009 High jerks FingerFollow</v>
      </c>
      <c r="O9" s="356" t="str">
        <f t="shared" si="123"/>
        <v>Right Controller Jerk CHUM-RV-009 High jerks FingerNose</v>
      </c>
      <c r="P9" s="356" t="str">
        <f t="shared" si="123"/>
        <v>Right Controller Jerk CHUM-RV-009 High jerks EverydayTask</v>
      </c>
      <c r="Q9" s="356" t="str">
        <f t="shared" si="123"/>
        <v>Right Controller Jerk CHUM-RV-009 High jerks Pegboard</v>
      </c>
      <c r="R9" s="356" t="str">
        <f t="shared" si="124"/>
        <v>Right Controller Jerk CHUM-RV-014 High jerks FingerFollow</v>
      </c>
      <c r="S9" s="356" t="str">
        <f t="shared" si="4"/>
        <v>Right Controller Jerk CHUM-RV-014 High jerks FingerNose</v>
      </c>
      <c r="T9" s="356" t="str">
        <f t="shared" si="4"/>
        <v>Right Controller Jerk CHUM-RV-014 High jerks EverydayTask</v>
      </c>
      <c r="U9" s="356" t="str">
        <f t="shared" si="4"/>
        <v>Right Controller Jerk CHUM-RV-014 High jerks Pegboard</v>
      </c>
      <c r="V9" s="356" t="str">
        <f t="shared" si="125"/>
        <v>Right Controller Jerk CHUM-RV-015 High jerks FingerFollow</v>
      </c>
      <c r="W9" s="356" t="str">
        <f t="shared" si="5"/>
        <v>Right Controller Jerk CHUM-RV-015 High jerks FingerNose</v>
      </c>
      <c r="X9" s="356" t="str">
        <f t="shared" si="5"/>
        <v>Right Controller Jerk CHUM-RV-015 High jerks EverydayTask</v>
      </c>
      <c r="Y9" s="356" t="str">
        <f t="shared" si="5"/>
        <v>Right Controller Jerk CHUM-RV-015 High jerks Pegboard</v>
      </c>
      <c r="Z9" s="356" t="str">
        <f t="shared" si="126"/>
        <v>Right Controller Jerk CHUM-RV-019 High jerks FingerFollow</v>
      </c>
      <c r="AA9" s="356" t="str">
        <f t="shared" si="6"/>
        <v>Right Controller Jerk CHUM-RV-019 High jerks FingerNose</v>
      </c>
      <c r="AB9" s="356" t="str">
        <f t="shared" si="6"/>
        <v>Right Controller Jerk CHUM-RV-019 High jerks EverydayTask</v>
      </c>
      <c r="AC9" s="356" t="str">
        <f t="shared" si="6"/>
        <v>Right Controller Jerk CHUM-RV-019 High jerks Pegboard</v>
      </c>
      <c r="AD9" s="356" t="str">
        <f t="shared" si="127"/>
        <v>Right Controller Jerk CHUM-RV-020 High jerks FingerFollow</v>
      </c>
      <c r="AE9" s="356" t="str">
        <f t="shared" si="7"/>
        <v>Right Controller Jerk CHUM-RV-020 High jerks FingerNose</v>
      </c>
      <c r="AF9" s="356" t="str">
        <f t="shared" si="7"/>
        <v>Right Controller Jerk CHUM-RV-020 High jerks EverydayTask</v>
      </c>
      <c r="AG9" s="356" t="str">
        <f t="shared" si="7"/>
        <v>Right Controller Jerk CHUM-RV-020 High jerks Pegboard</v>
      </c>
      <c r="AH9" s="356" t="str">
        <f t="shared" si="128"/>
        <v>Right Controller Jerk CHUM-RV-021 High jerks FingerFollow</v>
      </c>
      <c r="AI9" s="356" t="str">
        <f t="shared" si="8"/>
        <v>Right Controller Jerk CHUM-RV-021 High jerks FingerNose</v>
      </c>
      <c r="AJ9" s="356" t="str">
        <f t="shared" si="8"/>
        <v>Right Controller Jerk CHUM-RV-021 High jerks EverydayTask</v>
      </c>
      <c r="AK9" s="356" t="str">
        <f t="shared" si="8"/>
        <v>Right Controller Jerk CHUM-RV-021 High jerks Pegboard</v>
      </c>
      <c r="AL9" s="356" t="str">
        <f t="shared" si="129"/>
        <v>Right Controller Jerk CHUM-RV-022 High jerks FingerFollow</v>
      </c>
      <c r="AM9" s="356" t="str">
        <f t="shared" si="129"/>
        <v>Right Controller Jerk CHUM-RV-022 High jerks FingerNose</v>
      </c>
      <c r="AN9" s="356" t="str">
        <f>_xlfn.CONCAT($A$1, " ", $B$2, " ", $AL$3, " ",$A9, " ", AN$4)</f>
        <v>Right Controller Jerk CHUM-RV-022 High jerks EverydayTask</v>
      </c>
      <c r="AO9" s="356" t="str">
        <f t="shared" si="129"/>
        <v>Right Controller Jerk CHUM-RV-022 High jerks Pegboard</v>
      </c>
      <c r="AP9" s="356" t="str">
        <f t="shared" si="130"/>
        <v>Right Controller Jerk CHUM-RV-023 High jerks FingerFollow</v>
      </c>
      <c r="AQ9" s="356" t="str">
        <f t="shared" si="10"/>
        <v>Right Controller Jerk CHUM-RV-023 High jerks FingerNose</v>
      </c>
      <c r="AR9" s="356" t="str">
        <f t="shared" si="10"/>
        <v>Right Controller Jerk CHUM-RV-023 High jerks EverydayTask</v>
      </c>
      <c r="AS9" s="356" t="str">
        <f t="shared" si="10"/>
        <v>Right Controller Jerk CHUM-RV-023 High jerks Pegboard</v>
      </c>
      <c r="AT9" s="356" t="str">
        <f t="shared" si="131"/>
        <v>Right Controller Jerk CHUM-RV-024 High jerks FingerFollow</v>
      </c>
      <c r="AU9" s="356" t="str">
        <f t="shared" si="11"/>
        <v>Right Controller Jerk CHUM-RV-024 High jerks FingerNose</v>
      </c>
      <c r="AV9" s="356" t="str">
        <f>_xlfn.CONCAT($A$1, " ", $B$2, " ", $AT$3, " ",$A9, " ", AV$4)</f>
        <v>Right Controller Jerk CHUM-RV-024 High jerks EverydayTask</v>
      </c>
      <c r="AW9" s="356" t="str">
        <f t="shared" si="11"/>
        <v>Right Controller Jerk CHUM-RV-024 High jerks Pegboard</v>
      </c>
      <c r="AX9" s="202" t="e">
        <f t="shared" si="12"/>
        <v>#DIV/0!</v>
      </c>
      <c r="AY9" s="214" t="e">
        <f t="shared" si="13"/>
        <v>#NUM!</v>
      </c>
      <c r="AZ9" s="125">
        <f t="shared" si="14"/>
        <v>0</v>
      </c>
      <c r="BA9" s="213">
        <f t="shared" si="15"/>
        <v>0</v>
      </c>
      <c r="BC9" s="97" t="s">
        <v>689</v>
      </c>
      <c r="BD9" s="356" t="str">
        <f t="shared" si="16"/>
        <v>Right Controller Jerk CHUM-RV-005 High jerks FingerFollow</v>
      </c>
      <c r="BE9" s="356" t="str">
        <f t="shared" si="16"/>
        <v>Right Controller Jerk CHUM-RV-005 High jerks FingerNose</v>
      </c>
      <c r="BF9" s="356" t="str">
        <f t="shared" si="16"/>
        <v>Right Controller Jerk CHUM-RV-005 High jerks EverydayTask</v>
      </c>
      <c r="BG9" s="356" t="str">
        <f>_xlfn.CONCAT($A$1, " ", $BD$2, " ", $BG$3, " ",$BC9, " ", BG$4)</f>
        <v>Right Controller Jerk CHUM-RV-006 High jerks FingerFollow</v>
      </c>
      <c r="BH9" s="356" t="str">
        <f t="shared" ref="BH9:BI11" si="237">_xlfn.CONCAT($A$1, " ", $BD$2, " ", $BG$3, " ",$BC9, " ", BH$4)</f>
        <v>Right Controller Jerk CHUM-RV-006 High jerks FingerNose</v>
      </c>
      <c r="BI9" s="356" t="str">
        <f t="shared" si="237"/>
        <v>Right Controller Jerk CHUM-RV-006 High jerks EverydayTask</v>
      </c>
      <c r="BJ9" s="356" t="str">
        <f>_xlfn.CONCAT($A$1, " ", $BD$2, " ", $BG$3, " ",$BC9, " ", BJ$4)</f>
        <v>Right Controller Jerk CHUM-RV-006 High jerks Pegboard</v>
      </c>
      <c r="BK9" s="356" t="str">
        <f t="shared" si="18"/>
        <v>Right Controller Jerk CHUM-RV-010 High jerks FingerFollow</v>
      </c>
      <c r="BL9" s="356" t="str">
        <f t="shared" si="18"/>
        <v>Right Controller Jerk CHUM-RV-010 High jerks FingerNose</v>
      </c>
      <c r="BM9" s="356" t="str">
        <f t="shared" si="18"/>
        <v>Right Controller Jerk CHUM-RV-010 High jerks EverydayTask</v>
      </c>
      <c r="BN9" s="356" t="str">
        <f t="shared" si="18"/>
        <v>Right Controller Jerk CHUM-RV-010 High jerks Pegboard</v>
      </c>
      <c r="BO9" s="356" t="str">
        <f t="shared" si="19"/>
        <v>Right Controller Jerk CHUM-RV-011 High jerks FingerFollow</v>
      </c>
      <c r="BP9" s="356" t="str">
        <f t="shared" si="19"/>
        <v>Right Controller Jerk CHUM-RV-011 High jerks FingerNose</v>
      </c>
      <c r="BQ9" s="356" t="str">
        <f t="shared" si="19"/>
        <v>Right Controller Jerk CHUM-RV-011 High jerks EverydayTask</v>
      </c>
      <c r="BR9" s="356" t="str">
        <f t="shared" si="19"/>
        <v>Right Controller Jerk CHUM-RV-011 High jerks Pegboard</v>
      </c>
      <c r="BS9" s="356" t="str">
        <f t="shared" si="20"/>
        <v>Right Controller Jerk CHUM-RV-012 High jerks FingerFollow</v>
      </c>
      <c r="BT9" s="356" t="str">
        <f t="shared" si="20"/>
        <v>Right Controller Jerk CHUM-RV-012 High jerks FingerNose</v>
      </c>
      <c r="BU9" s="356" t="str">
        <f t="shared" si="20"/>
        <v>Right Controller Jerk CHUM-RV-012 High jerks EverydayTask</v>
      </c>
      <c r="BV9" s="356" t="str">
        <f t="shared" si="20"/>
        <v>Right Controller Jerk CHUM-RV-012 High jerks Pegboard</v>
      </c>
      <c r="BW9" s="356" t="str">
        <f t="shared" si="21"/>
        <v>Right Controller Jerk CHUM-RV-013 High jerks FingerFollow</v>
      </c>
      <c r="BX9" s="356" t="str">
        <f t="shared" si="21"/>
        <v>Right Controller Jerk CHUM-RV-013 High jerks FingerNose</v>
      </c>
      <c r="BY9" s="356" t="str">
        <f t="shared" si="21"/>
        <v>Right Controller Jerk CHUM-RV-013 High jerks EverydayTask</v>
      </c>
      <c r="BZ9" s="356" t="str">
        <f t="shared" si="21"/>
        <v>Right Controller Jerk CHUM-RV-013 High jerks Pegboard</v>
      </c>
      <c r="CA9" s="356" t="str">
        <f t="shared" si="22"/>
        <v>Right Controller Jerk CHUM-RV-018 High jerks FingerFollow</v>
      </c>
      <c r="CB9" s="356" t="str">
        <f t="shared" si="22"/>
        <v>Right Controller Jerk CHUM-RV-018 High jerks FingerNose</v>
      </c>
      <c r="CC9" s="356" t="str">
        <f t="shared" si="22"/>
        <v>Right Controller Jerk CHUM-RV-018 High jerks EverydayTask</v>
      </c>
      <c r="CD9" s="356" t="str">
        <f t="shared" si="22"/>
        <v>Right Controller Jerk CHUM-RV-018 High jerks Pegboard</v>
      </c>
      <c r="CE9" s="168" t="e">
        <f t="shared" si="23"/>
        <v>#DIV/0!</v>
      </c>
      <c r="CF9" s="214" t="e">
        <f t="shared" si="24"/>
        <v>#NUM!</v>
      </c>
      <c r="CG9" s="125">
        <f t="shared" si="234"/>
        <v>0</v>
      </c>
      <c r="CH9" s="213">
        <f t="shared" si="25"/>
        <v>0</v>
      </c>
      <c r="CJ9" s="97" t="s">
        <v>689</v>
      </c>
      <c r="CK9" s="356" t="str">
        <f t="shared" si="132"/>
        <v>Left Controller Jerk CHUM-RV-003 High jerks FingerFollow</v>
      </c>
      <c r="CL9" s="356" t="str">
        <f t="shared" si="26"/>
        <v>Left Controller Jerk CHUM-RV-003 High jerks FingerNose</v>
      </c>
      <c r="CM9" s="356" t="str">
        <f t="shared" si="26"/>
        <v>Left Controller Jerk CHUM-RV-003 High jerks EverydayTask</v>
      </c>
      <c r="CN9" s="356" t="str">
        <f>_xlfn.CONCAT($CJ$1, " ", $CK$2, " ", $CK$3, " ",$CJ9, " ", CN$4)</f>
        <v>Left Controller Jerk CHUM-RV-003 High jerks Pegboard</v>
      </c>
      <c r="CO9" s="356" t="str">
        <f t="shared" si="133"/>
        <v>Left Controller Jerk CHUM-RV-004 High jerks FingerFollow</v>
      </c>
      <c r="CP9" s="356" t="str">
        <f t="shared" si="27"/>
        <v>Left Controller Jerk CHUM-RV-004 High jerks FingerNose</v>
      </c>
      <c r="CQ9" s="356" t="str">
        <f t="shared" si="27"/>
        <v>Left Controller Jerk CHUM-RV-004 High jerks EverydayTask</v>
      </c>
      <c r="CR9" s="356" t="str">
        <f t="shared" si="27"/>
        <v>Left Controller Jerk CHUM-RV-004 High jerks Pegboard</v>
      </c>
      <c r="CS9" s="356" t="str">
        <f t="shared" si="134"/>
        <v>Left Controller Jerk CHUM-RV-008 High jerks FingerFollow</v>
      </c>
      <c r="CT9" s="356" t="str">
        <f t="shared" si="28"/>
        <v>Left Controller Jerk CHUM-RV-008 High jerks FingerNose</v>
      </c>
      <c r="CU9" s="356" t="str">
        <f t="shared" si="28"/>
        <v>Left Controller Jerk CHUM-RV-008 High jerks EverydayTask</v>
      </c>
      <c r="CV9" s="356" t="str">
        <f t="shared" si="28"/>
        <v>Left Controller Jerk CHUM-RV-008 High jerks Pegboard</v>
      </c>
      <c r="CW9" s="356" t="str">
        <f t="shared" si="135"/>
        <v>Left Controller Jerk CHUM-RV-009 High jerks FingerFollow</v>
      </c>
      <c r="CX9" s="356" t="str">
        <f t="shared" si="29"/>
        <v>Left Controller Jerk CHUM-RV-009 High jerks FingerNose</v>
      </c>
      <c r="CY9" s="356" t="str">
        <f t="shared" si="29"/>
        <v>Left Controller Jerk CHUM-RV-009 High jerks EverydayTask</v>
      </c>
      <c r="CZ9" s="356" t="str">
        <f t="shared" si="29"/>
        <v>Left Controller Jerk CHUM-RV-009 High jerks Pegboard</v>
      </c>
      <c r="DA9" s="356" t="str">
        <f t="shared" si="136"/>
        <v>Left Controller Jerk CHUM-RV-014 High jerks FingerFollow</v>
      </c>
      <c r="DB9" s="356" t="str">
        <f t="shared" si="30"/>
        <v>Left Controller Jerk CHUM-RV-014 High jerks FingerNose</v>
      </c>
      <c r="DC9" s="356" t="str">
        <f t="shared" si="30"/>
        <v>Left Controller Jerk CHUM-RV-014 High jerks EverydayTask</v>
      </c>
      <c r="DD9" s="356" t="str">
        <f t="shared" si="30"/>
        <v>Left Controller Jerk CHUM-RV-014 High jerks Pegboard</v>
      </c>
      <c r="DE9" s="356" t="str">
        <f t="shared" si="137"/>
        <v>Left Controller Jerk CHUM-RV-015 High jerks FingerFollow</v>
      </c>
      <c r="DF9" s="356" t="str">
        <f t="shared" si="31"/>
        <v>Left Controller Jerk CHUM-RV-015 High jerks FingerNose</v>
      </c>
      <c r="DG9" s="356" t="str">
        <f t="shared" si="31"/>
        <v>Left Controller Jerk CHUM-RV-015 High jerks EverydayTask</v>
      </c>
      <c r="DH9" s="356" t="str">
        <f t="shared" si="31"/>
        <v>Left Controller Jerk CHUM-RV-015 High jerks Pegboard</v>
      </c>
      <c r="DI9" s="356" t="str">
        <f t="shared" si="138"/>
        <v>Left Controller Jerk CHUM-RV-019 High jerks FingerFollow</v>
      </c>
      <c r="DJ9" s="356" t="str">
        <f t="shared" si="32"/>
        <v>Left Controller Jerk CHUM-RV-019 High jerks FingerNose</v>
      </c>
      <c r="DK9" s="356" t="str">
        <f t="shared" si="32"/>
        <v>Left Controller Jerk CHUM-RV-019 High jerks EverydayTask</v>
      </c>
      <c r="DL9" s="356" t="str">
        <f t="shared" si="32"/>
        <v>Left Controller Jerk CHUM-RV-019 High jerks Pegboard</v>
      </c>
      <c r="DM9" s="356" t="str">
        <f t="shared" si="139"/>
        <v>Left Controller Jerk CHUM-RV-020 High jerks FingerFollow</v>
      </c>
      <c r="DN9" s="356" t="str">
        <f t="shared" si="33"/>
        <v>Left Controller Jerk CHUM-RV-020 High jerks FingerNose</v>
      </c>
      <c r="DO9" s="356" t="str">
        <f t="shared" si="33"/>
        <v>Left Controller Jerk CHUM-RV-020 High jerks EverydayTask</v>
      </c>
      <c r="DP9" s="356" t="str">
        <f t="shared" si="33"/>
        <v>Left Controller Jerk CHUM-RV-020 High jerks Pegboard</v>
      </c>
      <c r="DQ9" s="356" t="str">
        <f t="shared" si="140"/>
        <v>Left Controller Jerk CHUM-RV-021 High jerks FingerFollow</v>
      </c>
      <c r="DR9" s="356" t="str">
        <f t="shared" si="34"/>
        <v>Left Controller Jerk CHUM-RV-021 High jerks FingerNose</v>
      </c>
      <c r="DS9" s="356" t="str">
        <f>_xlfn.CONCAT($CJ$1, " ", $CK$2, " ", $DQ$3, " ",$CJ9, " ", DS$4)</f>
        <v>Left Controller Jerk CHUM-RV-021 High jerks EverydayTask</v>
      </c>
      <c r="DT9" s="356" t="str">
        <f t="shared" si="34"/>
        <v>Left Controller Jerk CHUM-RV-021 High jerks Pegboard</v>
      </c>
      <c r="DU9" s="356" t="str">
        <f t="shared" si="141"/>
        <v>Left Controller Jerk CHUM-RV-022 High jerks FingerFollow</v>
      </c>
      <c r="DV9" s="356" t="str">
        <f t="shared" si="35"/>
        <v>Left Controller Jerk CHUM-RV-022 High jerks FingerNose</v>
      </c>
      <c r="DW9" s="356" t="str">
        <f t="shared" si="35"/>
        <v>Left Controller Jerk CHUM-RV-022 High jerks EverydayTask</v>
      </c>
      <c r="DX9" s="356" t="str">
        <f t="shared" si="35"/>
        <v>Left Controller Jerk CHUM-RV-022 High jerks Pegboard</v>
      </c>
      <c r="DY9" s="356" t="str">
        <f t="shared" si="142"/>
        <v>Left Controller Jerk CHUM-RV-023 High jerks FingerFollow</v>
      </c>
      <c r="DZ9" s="356" t="str">
        <f t="shared" si="36"/>
        <v>Left Controller Jerk CHUM-RV-023 High jerks FingerNose</v>
      </c>
      <c r="EA9" s="356" t="str">
        <f t="shared" si="36"/>
        <v>Left Controller Jerk CHUM-RV-023 High jerks EverydayTask</v>
      </c>
      <c r="EB9" s="356" t="str">
        <f t="shared" si="36"/>
        <v>Left Controller Jerk CHUM-RV-023 High jerks Pegboard</v>
      </c>
      <c r="EC9" s="356" t="str">
        <f t="shared" si="143"/>
        <v>Left Controller Jerk CHUM-RV-024 High jerks FingerFollow</v>
      </c>
      <c r="ED9" s="356" t="str">
        <f>_xlfn.CONCAT($CJ$1, " ", $CK$2, " ", $EC$3, " ",$CJ9, " ", ED$4)</f>
        <v>Left Controller Jerk CHUM-RV-024 High jerks FingerNose</v>
      </c>
      <c r="EE9" s="356" t="str">
        <f t="shared" si="37"/>
        <v>Left Controller Jerk CHUM-RV-024 High jerks EverydayTask</v>
      </c>
      <c r="EF9" s="356" t="str">
        <f t="shared" si="37"/>
        <v>Left Controller Jerk CHUM-RV-024 High jerks Pegboard</v>
      </c>
      <c r="EG9" s="202" t="e">
        <f t="shared" si="38"/>
        <v>#DIV/0!</v>
      </c>
      <c r="EH9" s="214" t="e">
        <f t="shared" si="39"/>
        <v>#NUM!</v>
      </c>
      <c r="EI9" s="125">
        <f t="shared" si="40"/>
        <v>0</v>
      </c>
      <c r="EJ9" s="213">
        <f t="shared" si="41"/>
        <v>0</v>
      </c>
      <c r="EL9" s="97" t="s">
        <v>689</v>
      </c>
      <c r="EM9" s="356" t="str">
        <f>_xlfn.CONCAT($CJ$1, " ", $EM$2, " ", $EM$3, " ",$EL9, " ", EM$4)</f>
        <v>Left Controller Jerk CHUM-RV-005 High jerks FingerFollow</v>
      </c>
      <c r="EN9" s="356" t="str">
        <f t="shared" ref="EN9:EO11" si="238">_xlfn.CONCAT($CJ$1, " ", $EM$2, " ", $EM$3, " ",$EL9, " ", EN$4)</f>
        <v>Left Controller Jerk CHUM-RV-005 High jerks FingerNose</v>
      </c>
      <c r="EO9" s="356" t="str">
        <f t="shared" si="238"/>
        <v>Left Controller Jerk CHUM-RV-005 High jerks EverydayTask</v>
      </c>
      <c r="EP9" s="356" t="str">
        <f>_xlfn.CONCAT($CJ$1, " ", $EM$2, " ", $EP$3, " ",$EL9, " ", EP$4)</f>
        <v>Left Controller Jerk CHUM-RV-006 High jerks FingerFollow</v>
      </c>
      <c r="EQ9" s="356" t="str">
        <f t="shared" ref="EQ9:ES11" si="239">_xlfn.CONCAT($CJ$1, " ", $EM$2, " ", $EP$3, " ",$EL9, " ", EQ$4)</f>
        <v>Left Controller Jerk CHUM-RV-006 High jerks FingerNose</v>
      </c>
      <c r="ER9" s="356" t="str">
        <f t="shared" si="239"/>
        <v>Left Controller Jerk CHUM-RV-006 High jerks EverydayTask</v>
      </c>
      <c r="ES9" s="356" t="str">
        <f t="shared" si="239"/>
        <v>Left Controller Jerk CHUM-RV-006 High jerks Pegboard</v>
      </c>
      <c r="ET9" s="356" t="str">
        <f t="shared" si="44"/>
        <v>Left Controller Jerk CHUM-RV-010 High jerks FingerFollow</v>
      </c>
      <c r="EU9" s="356" t="str">
        <f t="shared" si="44"/>
        <v>Left Controller Jerk CHUM-RV-010 High jerks FingerNose</v>
      </c>
      <c r="EV9" s="356" t="str">
        <f t="shared" si="44"/>
        <v>Left Controller Jerk CHUM-RV-010 High jerks EverydayTask</v>
      </c>
      <c r="EW9" s="356" t="str">
        <f t="shared" si="44"/>
        <v>Left Controller Jerk CHUM-RV-010 High jerks Pegboard</v>
      </c>
      <c r="EX9" s="356" t="str">
        <f t="shared" si="45"/>
        <v>Left Controller Jerk CHUM-RV-011 High jerks FingerFollow</v>
      </c>
      <c r="EY9" s="356" t="str">
        <f t="shared" si="45"/>
        <v>Left Controller Jerk CHUM-RV-011 High jerks FingerNose</v>
      </c>
      <c r="EZ9" s="356" t="str">
        <f t="shared" si="45"/>
        <v>Left Controller Jerk CHUM-RV-011 High jerks EverydayTask</v>
      </c>
      <c r="FA9" s="356" t="str">
        <f t="shared" si="45"/>
        <v>Left Controller Jerk CHUM-RV-011 High jerks Pegboard</v>
      </c>
      <c r="FB9" s="356" t="str">
        <f t="shared" si="46"/>
        <v>Left Controller Jerk CHUM-RV-012 High jerks FingerFollow</v>
      </c>
      <c r="FC9" s="356" t="str">
        <f t="shared" si="46"/>
        <v>Left Controller Jerk CHUM-RV-012 High jerks FingerNose</v>
      </c>
      <c r="FD9" s="356" t="str">
        <f t="shared" si="46"/>
        <v>Left Controller Jerk CHUM-RV-012 High jerks EverydayTask</v>
      </c>
      <c r="FE9" s="356" t="str">
        <f t="shared" si="46"/>
        <v>Left Controller Jerk CHUM-RV-012 High jerks Pegboard</v>
      </c>
      <c r="FF9" s="356" t="str">
        <f t="shared" si="47"/>
        <v>Left Controller Jerk CHUM-RV-013 High jerks FingerFollow</v>
      </c>
      <c r="FG9" s="356" t="str">
        <f t="shared" si="47"/>
        <v>Left Controller Jerk CHUM-RV-013 High jerks FingerNose</v>
      </c>
      <c r="FH9" s="356" t="str">
        <f t="shared" si="47"/>
        <v>Left Controller Jerk CHUM-RV-013 High jerks EverydayTask</v>
      </c>
      <c r="FI9" s="356" t="str">
        <f t="shared" si="47"/>
        <v>Left Controller Jerk CHUM-RV-013 High jerks Pegboard</v>
      </c>
      <c r="FJ9" s="356" t="str">
        <f t="shared" si="48"/>
        <v>Left Controller Jerk CHUM-RV-018 High jerks FingerFollow</v>
      </c>
      <c r="FK9" s="356" t="str">
        <f t="shared" si="48"/>
        <v>Left Controller Jerk CHUM-RV-018 High jerks FingerNose</v>
      </c>
      <c r="FL9" s="356" t="str">
        <f t="shared" si="48"/>
        <v>Left Controller Jerk CHUM-RV-018 High jerks EverydayTask</v>
      </c>
      <c r="FM9" s="356" t="str">
        <f t="shared" si="48"/>
        <v>Left Controller Jerk CHUM-RV-018 High jerks Pegboard</v>
      </c>
      <c r="FN9" s="168" t="e">
        <f t="shared" si="49"/>
        <v>#DIV/0!</v>
      </c>
      <c r="FO9" s="214" t="e">
        <f t="shared" si="50"/>
        <v>#NUM!</v>
      </c>
      <c r="FP9" s="169">
        <f t="shared" si="51"/>
        <v>0</v>
      </c>
      <c r="FQ9" s="213">
        <f t="shared" si="52"/>
        <v>0</v>
      </c>
    </row>
    <row r="10" spans="1:521" ht="15.75" thickBot="1" x14ac:dyDescent="0.3">
      <c r="A10" s="97" t="s">
        <v>690</v>
      </c>
      <c r="B10" s="356" t="str">
        <f t="shared" si="120"/>
        <v>Right Controller Jerk CHUM-RV-003 Moderate jerks FingerFollow</v>
      </c>
      <c r="C10" s="356" t="str">
        <f t="shared" si="120"/>
        <v>Right Controller Jerk CHUM-RV-003 Moderate jerks FingerNose</v>
      </c>
      <c r="D10" s="356" t="str">
        <f t="shared" si="120"/>
        <v>Right Controller Jerk CHUM-RV-003 Moderate jerks EverydayTask</v>
      </c>
      <c r="E10" s="356" t="str">
        <f t="shared" si="120"/>
        <v>Right Controller Jerk CHUM-RV-003 Moderate jerks Pegboard</v>
      </c>
      <c r="F10" s="356" t="str">
        <f t="shared" si="121"/>
        <v>Right Controller Jerk CHUM-RV-004 Moderate jerks FingerFollow</v>
      </c>
      <c r="G10" s="356" t="str">
        <f t="shared" si="1"/>
        <v>Right Controller Jerk CHUM-RV-004 Moderate jerks FingerNose</v>
      </c>
      <c r="H10" s="356" t="str">
        <f t="shared" si="1"/>
        <v>Right Controller Jerk CHUM-RV-004 Moderate jerks EverydayTask</v>
      </c>
      <c r="I10" s="356" t="str">
        <f t="shared" si="1"/>
        <v>Right Controller Jerk CHUM-RV-004 Moderate jerks Pegboard</v>
      </c>
      <c r="J10" s="356" t="str">
        <f t="shared" si="122"/>
        <v>Right Controller Jerk CHUM-RV-008 Moderate jerks FingerFollow</v>
      </c>
      <c r="K10" s="356" t="str">
        <f t="shared" si="122"/>
        <v>Right Controller Jerk CHUM-RV-008 Moderate jerks FingerNose</v>
      </c>
      <c r="L10" s="356" t="str">
        <f t="shared" si="122"/>
        <v>Right Controller Jerk CHUM-RV-008 Moderate jerks EverydayTask</v>
      </c>
      <c r="M10" s="356" t="str">
        <f t="shared" si="122"/>
        <v>Right Controller Jerk CHUM-RV-008 Moderate jerks Pegboard</v>
      </c>
      <c r="N10" s="356" t="str">
        <f t="shared" si="123"/>
        <v>Right Controller Jerk CHUM-RV-009 Moderate jerks FingerFollow</v>
      </c>
      <c r="O10" s="356" t="str">
        <f t="shared" si="123"/>
        <v>Right Controller Jerk CHUM-RV-009 Moderate jerks FingerNose</v>
      </c>
      <c r="P10" s="356" t="str">
        <f t="shared" si="123"/>
        <v>Right Controller Jerk CHUM-RV-009 Moderate jerks EverydayTask</v>
      </c>
      <c r="Q10" s="356" t="str">
        <f t="shared" si="123"/>
        <v>Right Controller Jerk CHUM-RV-009 Moderate jerks Pegboard</v>
      </c>
      <c r="R10" s="356" t="str">
        <f t="shared" si="124"/>
        <v>Right Controller Jerk CHUM-RV-014 Moderate jerks FingerFollow</v>
      </c>
      <c r="S10" s="356" t="str">
        <f t="shared" si="4"/>
        <v>Right Controller Jerk CHUM-RV-014 Moderate jerks FingerNose</v>
      </c>
      <c r="T10" s="356" t="str">
        <f t="shared" si="4"/>
        <v>Right Controller Jerk CHUM-RV-014 Moderate jerks EverydayTask</v>
      </c>
      <c r="U10" s="356" t="str">
        <f t="shared" si="4"/>
        <v>Right Controller Jerk CHUM-RV-014 Moderate jerks Pegboard</v>
      </c>
      <c r="V10" s="356" t="str">
        <f t="shared" si="125"/>
        <v>Right Controller Jerk CHUM-RV-015 Moderate jerks FingerFollow</v>
      </c>
      <c r="W10" s="356" t="str">
        <f t="shared" si="5"/>
        <v>Right Controller Jerk CHUM-RV-015 Moderate jerks FingerNose</v>
      </c>
      <c r="X10" s="356" t="str">
        <f t="shared" si="5"/>
        <v>Right Controller Jerk CHUM-RV-015 Moderate jerks EverydayTask</v>
      </c>
      <c r="Y10" s="356" t="str">
        <f t="shared" si="5"/>
        <v>Right Controller Jerk CHUM-RV-015 Moderate jerks Pegboard</v>
      </c>
      <c r="Z10" s="356" t="str">
        <f t="shared" si="126"/>
        <v>Right Controller Jerk CHUM-RV-019 Moderate jerks FingerFollow</v>
      </c>
      <c r="AA10" s="356" t="str">
        <f t="shared" si="6"/>
        <v>Right Controller Jerk CHUM-RV-019 Moderate jerks FingerNose</v>
      </c>
      <c r="AB10" s="356" t="str">
        <f t="shared" si="6"/>
        <v>Right Controller Jerk CHUM-RV-019 Moderate jerks EverydayTask</v>
      </c>
      <c r="AC10" s="356" t="str">
        <f t="shared" si="6"/>
        <v>Right Controller Jerk CHUM-RV-019 Moderate jerks Pegboard</v>
      </c>
      <c r="AD10" s="356" t="str">
        <f t="shared" si="127"/>
        <v>Right Controller Jerk CHUM-RV-020 Moderate jerks FingerFollow</v>
      </c>
      <c r="AE10" s="356" t="str">
        <f t="shared" si="7"/>
        <v>Right Controller Jerk CHUM-RV-020 Moderate jerks FingerNose</v>
      </c>
      <c r="AF10" s="356" t="str">
        <f t="shared" si="7"/>
        <v>Right Controller Jerk CHUM-RV-020 Moderate jerks EverydayTask</v>
      </c>
      <c r="AG10" s="356" t="str">
        <f t="shared" si="7"/>
        <v>Right Controller Jerk CHUM-RV-020 Moderate jerks Pegboard</v>
      </c>
      <c r="AH10" s="356" t="str">
        <f t="shared" si="128"/>
        <v>Right Controller Jerk CHUM-RV-021 Moderate jerks FingerFollow</v>
      </c>
      <c r="AI10" s="356" t="str">
        <f t="shared" si="8"/>
        <v>Right Controller Jerk CHUM-RV-021 Moderate jerks FingerNose</v>
      </c>
      <c r="AJ10" s="356" t="str">
        <f t="shared" si="8"/>
        <v>Right Controller Jerk CHUM-RV-021 Moderate jerks EverydayTask</v>
      </c>
      <c r="AK10" s="356" t="str">
        <f t="shared" si="8"/>
        <v>Right Controller Jerk CHUM-RV-021 Moderate jerks Pegboard</v>
      </c>
      <c r="AL10" s="356" t="str">
        <f t="shared" si="129"/>
        <v>Right Controller Jerk CHUM-RV-022 Moderate jerks FingerFollow</v>
      </c>
      <c r="AM10" s="356" t="str">
        <f t="shared" si="129"/>
        <v>Right Controller Jerk CHUM-RV-022 Moderate jerks FingerNose</v>
      </c>
      <c r="AN10" s="356" t="str">
        <f t="shared" si="129"/>
        <v>Right Controller Jerk CHUM-RV-022 Moderate jerks EverydayTask</v>
      </c>
      <c r="AO10" s="356" t="str">
        <f t="shared" si="129"/>
        <v>Right Controller Jerk CHUM-RV-022 Moderate jerks Pegboard</v>
      </c>
      <c r="AP10" s="356" t="str">
        <f t="shared" si="130"/>
        <v>Right Controller Jerk CHUM-RV-023 Moderate jerks FingerFollow</v>
      </c>
      <c r="AQ10" s="356" t="str">
        <f t="shared" si="10"/>
        <v>Right Controller Jerk CHUM-RV-023 Moderate jerks FingerNose</v>
      </c>
      <c r="AR10" s="356" t="str">
        <f t="shared" si="10"/>
        <v>Right Controller Jerk CHUM-RV-023 Moderate jerks EverydayTask</v>
      </c>
      <c r="AS10" s="356" t="str">
        <f t="shared" si="10"/>
        <v>Right Controller Jerk CHUM-RV-023 Moderate jerks Pegboard</v>
      </c>
      <c r="AT10" s="356" t="str">
        <f t="shared" si="131"/>
        <v>Right Controller Jerk CHUM-RV-024 Moderate jerks FingerFollow</v>
      </c>
      <c r="AU10" s="356" t="str">
        <f t="shared" si="11"/>
        <v>Right Controller Jerk CHUM-RV-024 Moderate jerks FingerNose</v>
      </c>
      <c r="AV10" s="356" t="str">
        <f t="shared" si="11"/>
        <v>Right Controller Jerk CHUM-RV-024 Moderate jerks EverydayTask</v>
      </c>
      <c r="AW10" s="356" t="str">
        <f t="shared" si="11"/>
        <v>Right Controller Jerk CHUM-RV-024 Moderate jerks Pegboard</v>
      </c>
      <c r="AX10" s="202" t="e">
        <f t="shared" si="12"/>
        <v>#DIV/0!</v>
      </c>
      <c r="AY10" s="214" t="e">
        <f t="shared" si="13"/>
        <v>#NUM!</v>
      </c>
      <c r="AZ10" s="125">
        <f t="shared" si="14"/>
        <v>0</v>
      </c>
      <c r="BA10" s="213">
        <f t="shared" si="15"/>
        <v>0</v>
      </c>
      <c r="BC10" s="97" t="s">
        <v>690</v>
      </c>
      <c r="BD10" s="356" t="str">
        <f t="shared" si="16"/>
        <v>Right Controller Jerk CHUM-RV-005 Moderate jerks FingerFollow</v>
      </c>
      <c r="BE10" s="356" t="str">
        <f t="shared" si="16"/>
        <v>Right Controller Jerk CHUM-RV-005 Moderate jerks FingerNose</v>
      </c>
      <c r="BF10" s="356" t="str">
        <f t="shared" si="16"/>
        <v>Right Controller Jerk CHUM-RV-005 Moderate jerks EverydayTask</v>
      </c>
      <c r="BG10" s="356" t="str">
        <f>_xlfn.CONCAT($A$1, " ", $BD$2, " ", $BG$3, " ",$BC10, " ", BG$4)</f>
        <v>Right Controller Jerk CHUM-RV-006 Moderate jerks FingerFollow</v>
      </c>
      <c r="BH10" s="356" t="str">
        <f t="shared" si="237"/>
        <v>Right Controller Jerk CHUM-RV-006 Moderate jerks FingerNose</v>
      </c>
      <c r="BI10" s="356" t="str">
        <f t="shared" si="237"/>
        <v>Right Controller Jerk CHUM-RV-006 Moderate jerks EverydayTask</v>
      </c>
      <c r="BJ10" s="356" t="str">
        <f>_xlfn.CONCAT($A$1, " ", $BD$2, " ", $BG$3, " ",$BC10, " ", BJ$4)</f>
        <v>Right Controller Jerk CHUM-RV-006 Moderate jerks Pegboard</v>
      </c>
      <c r="BK10" s="356" t="str">
        <f t="shared" si="18"/>
        <v>Right Controller Jerk CHUM-RV-010 Moderate jerks FingerFollow</v>
      </c>
      <c r="BL10" s="356" t="str">
        <f t="shared" si="18"/>
        <v>Right Controller Jerk CHUM-RV-010 Moderate jerks FingerNose</v>
      </c>
      <c r="BM10" s="356" t="str">
        <f t="shared" si="18"/>
        <v>Right Controller Jerk CHUM-RV-010 Moderate jerks EverydayTask</v>
      </c>
      <c r="BN10" s="356" t="str">
        <f t="shared" si="18"/>
        <v>Right Controller Jerk CHUM-RV-010 Moderate jerks Pegboard</v>
      </c>
      <c r="BO10" s="356" t="str">
        <f t="shared" si="19"/>
        <v>Right Controller Jerk CHUM-RV-011 Moderate jerks FingerFollow</v>
      </c>
      <c r="BP10" s="356" t="str">
        <f t="shared" si="19"/>
        <v>Right Controller Jerk CHUM-RV-011 Moderate jerks FingerNose</v>
      </c>
      <c r="BQ10" s="356" t="str">
        <f t="shared" si="19"/>
        <v>Right Controller Jerk CHUM-RV-011 Moderate jerks EverydayTask</v>
      </c>
      <c r="BR10" s="356" t="str">
        <f t="shared" si="19"/>
        <v>Right Controller Jerk CHUM-RV-011 Moderate jerks Pegboard</v>
      </c>
      <c r="BS10" s="356" t="str">
        <f t="shared" si="20"/>
        <v>Right Controller Jerk CHUM-RV-012 Moderate jerks FingerFollow</v>
      </c>
      <c r="BT10" s="356" t="str">
        <f t="shared" si="20"/>
        <v>Right Controller Jerk CHUM-RV-012 Moderate jerks FingerNose</v>
      </c>
      <c r="BU10" s="356" t="str">
        <f t="shared" si="20"/>
        <v>Right Controller Jerk CHUM-RV-012 Moderate jerks EverydayTask</v>
      </c>
      <c r="BV10" s="356" t="str">
        <f t="shared" si="20"/>
        <v>Right Controller Jerk CHUM-RV-012 Moderate jerks Pegboard</v>
      </c>
      <c r="BW10" s="356" t="str">
        <f t="shared" si="21"/>
        <v>Right Controller Jerk CHUM-RV-013 Moderate jerks FingerFollow</v>
      </c>
      <c r="BX10" s="356" t="str">
        <f t="shared" si="21"/>
        <v>Right Controller Jerk CHUM-RV-013 Moderate jerks FingerNose</v>
      </c>
      <c r="BY10" s="356" t="str">
        <f t="shared" si="21"/>
        <v>Right Controller Jerk CHUM-RV-013 Moderate jerks EverydayTask</v>
      </c>
      <c r="BZ10" s="356" t="str">
        <f t="shared" si="21"/>
        <v>Right Controller Jerk CHUM-RV-013 Moderate jerks Pegboard</v>
      </c>
      <c r="CA10" s="356" t="str">
        <f t="shared" si="22"/>
        <v>Right Controller Jerk CHUM-RV-018 Moderate jerks FingerFollow</v>
      </c>
      <c r="CB10" s="356" t="str">
        <f t="shared" si="22"/>
        <v>Right Controller Jerk CHUM-RV-018 Moderate jerks FingerNose</v>
      </c>
      <c r="CC10" s="356" t="str">
        <f t="shared" si="22"/>
        <v>Right Controller Jerk CHUM-RV-018 Moderate jerks EverydayTask</v>
      </c>
      <c r="CD10" s="356" t="str">
        <f t="shared" si="22"/>
        <v>Right Controller Jerk CHUM-RV-018 Moderate jerks Pegboard</v>
      </c>
      <c r="CE10" s="168" t="e">
        <f t="shared" si="23"/>
        <v>#DIV/0!</v>
      </c>
      <c r="CF10" s="214" t="e">
        <f t="shared" si="24"/>
        <v>#NUM!</v>
      </c>
      <c r="CG10" s="169">
        <f>MAX(BD10:CD10)</f>
        <v>0</v>
      </c>
      <c r="CH10" s="213">
        <f t="shared" si="25"/>
        <v>0</v>
      </c>
      <c r="CJ10" s="97" t="s">
        <v>690</v>
      </c>
      <c r="CK10" s="356" t="str">
        <f t="shared" si="132"/>
        <v>Left Controller Jerk CHUM-RV-003 Moderate jerks FingerFollow</v>
      </c>
      <c r="CL10" s="356" t="str">
        <f t="shared" si="26"/>
        <v>Left Controller Jerk CHUM-RV-003 Moderate jerks FingerNose</v>
      </c>
      <c r="CM10" s="356" t="str">
        <f t="shared" si="26"/>
        <v>Left Controller Jerk CHUM-RV-003 Moderate jerks EverydayTask</v>
      </c>
      <c r="CN10" s="356" t="str">
        <f t="shared" si="26"/>
        <v>Left Controller Jerk CHUM-RV-003 Moderate jerks Pegboard</v>
      </c>
      <c r="CO10" s="356" t="str">
        <f t="shared" si="133"/>
        <v>Left Controller Jerk CHUM-RV-004 Moderate jerks FingerFollow</v>
      </c>
      <c r="CP10" s="356" t="str">
        <f t="shared" si="27"/>
        <v>Left Controller Jerk CHUM-RV-004 Moderate jerks FingerNose</v>
      </c>
      <c r="CQ10" s="356" t="str">
        <f t="shared" si="27"/>
        <v>Left Controller Jerk CHUM-RV-004 Moderate jerks EverydayTask</v>
      </c>
      <c r="CR10" s="356" t="str">
        <f t="shared" si="27"/>
        <v>Left Controller Jerk CHUM-RV-004 Moderate jerks Pegboard</v>
      </c>
      <c r="CS10" s="356" t="str">
        <f t="shared" si="134"/>
        <v>Left Controller Jerk CHUM-RV-008 Moderate jerks FingerFollow</v>
      </c>
      <c r="CT10" s="356" t="str">
        <f t="shared" si="28"/>
        <v>Left Controller Jerk CHUM-RV-008 Moderate jerks FingerNose</v>
      </c>
      <c r="CU10" s="356" t="str">
        <f t="shared" si="28"/>
        <v>Left Controller Jerk CHUM-RV-008 Moderate jerks EverydayTask</v>
      </c>
      <c r="CV10" s="356" t="str">
        <f t="shared" si="28"/>
        <v>Left Controller Jerk CHUM-RV-008 Moderate jerks Pegboard</v>
      </c>
      <c r="CW10" s="356" t="str">
        <f t="shared" si="135"/>
        <v>Left Controller Jerk CHUM-RV-009 Moderate jerks FingerFollow</v>
      </c>
      <c r="CX10" s="356" t="str">
        <f t="shared" si="29"/>
        <v>Left Controller Jerk CHUM-RV-009 Moderate jerks FingerNose</v>
      </c>
      <c r="CY10" s="356" t="str">
        <f t="shared" si="29"/>
        <v>Left Controller Jerk CHUM-RV-009 Moderate jerks EverydayTask</v>
      </c>
      <c r="CZ10" s="356" t="str">
        <f t="shared" si="29"/>
        <v>Left Controller Jerk CHUM-RV-009 Moderate jerks Pegboard</v>
      </c>
      <c r="DA10" s="356" t="str">
        <f t="shared" si="136"/>
        <v>Left Controller Jerk CHUM-RV-014 Moderate jerks FingerFollow</v>
      </c>
      <c r="DB10" s="356" t="str">
        <f t="shared" si="30"/>
        <v>Left Controller Jerk CHUM-RV-014 Moderate jerks FingerNose</v>
      </c>
      <c r="DC10" s="356" t="str">
        <f>_xlfn.CONCAT($CJ$1, " ", $CK$2, " ", $DA$3, " ",$CJ10, " ", DC$4)</f>
        <v>Left Controller Jerk CHUM-RV-014 Moderate jerks EverydayTask</v>
      </c>
      <c r="DD10" s="356" t="str">
        <f t="shared" si="30"/>
        <v>Left Controller Jerk CHUM-RV-014 Moderate jerks Pegboard</v>
      </c>
      <c r="DE10" s="356" t="str">
        <f t="shared" si="137"/>
        <v>Left Controller Jerk CHUM-RV-015 Moderate jerks FingerFollow</v>
      </c>
      <c r="DF10" s="356" t="str">
        <f t="shared" si="31"/>
        <v>Left Controller Jerk CHUM-RV-015 Moderate jerks FingerNose</v>
      </c>
      <c r="DG10" s="356" t="str">
        <f t="shared" si="31"/>
        <v>Left Controller Jerk CHUM-RV-015 Moderate jerks EverydayTask</v>
      </c>
      <c r="DH10" s="356" t="str">
        <f t="shared" si="31"/>
        <v>Left Controller Jerk CHUM-RV-015 Moderate jerks Pegboard</v>
      </c>
      <c r="DI10" s="356" t="str">
        <f t="shared" si="138"/>
        <v>Left Controller Jerk CHUM-RV-019 Moderate jerks FingerFollow</v>
      </c>
      <c r="DJ10" s="356" t="str">
        <f t="shared" si="32"/>
        <v>Left Controller Jerk CHUM-RV-019 Moderate jerks FingerNose</v>
      </c>
      <c r="DK10" s="356" t="str">
        <f t="shared" si="32"/>
        <v>Left Controller Jerk CHUM-RV-019 Moderate jerks EverydayTask</v>
      </c>
      <c r="DL10" s="356" t="str">
        <f t="shared" si="32"/>
        <v>Left Controller Jerk CHUM-RV-019 Moderate jerks Pegboard</v>
      </c>
      <c r="DM10" s="356" t="str">
        <f t="shared" si="139"/>
        <v>Left Controller Jerk CHUM-RV-020 Moderate jerks FingerFollow</v>
      </c>
      <c r="DN10" s="356" t="str">
        <f t="shared" si="33"/>
        <v>Left Controller Jerk CHUM-RV-020 Moderate jerks FingerNose</v>
      </c>
      <c r="DO10" s="356" t="str">
        <f t="shared" si="33"/>
        <v>Left Controller Jerk CHUM-RV-020 Moderate jerks EverydayTask</v>
      </c>
      <c r="DP10" s="356" t="str">
        <f t="shared" si="33"/>
        <v>Left Controller Jerk CHUM-RV-020 Moderate jerks Pegboard</v>
      </c>
      <c r="DQ10" s="356" t="str">
        <f t="shared" si="140"/>
        <v>Left Controller Jerk CHUM-RV-021 Moderate jerks FingerFollow</v>
      </c>
      <c r="DR10" s="356" t="str">
        <f t="shared" si="34"/>
        <v>Left Controller Jerk CHUM-RV-021 Moderate jerks FingerNose</v>
      </c>
      <c r="DS10" s="356" t="str">
        <f t="shared" si="34"/>
        <v>Left Controller Jerk CHUM-RV-021 Moderate jerks EverydayTask</v>
      </c>
      <c r="DT10" s="356" t="str">
        <f t="shared" si="34"/>
        <v>Left Controller Jerk CHUM-RV-021 Moderate jerks Pegboard</v>
      </c>
      <c r="DU10" s="356" t="str">
        <f t="shared" si="141"/>
        <v>Left Controller Jerk CHUM-RV-022 Moderate jerks FingerFollow</v>
      </c>
      <c r="DV10" s="356" t="str">
        <f t="shared" si="35"/>
        <v>Left Controller Jerk CHUM-RV-022 Moderate jerks FingerNose</v>
      </c>
      <c r="DW10" s="356" t="str">
        <f t="shared" si="35"/>
        <v>Left Controller Jerk CHUM-RV-022 Moderate jerks EverydayTask</v>
      </c>
      <c r="DX10" s="356" t="str">
        <f t="shared" si="35"/>
        <v>Left Controller Jerk CHUM-RV-022 Moderate jerks Pegboard</v>
      </c>
      <c r="DY10" s="356" t="str">
        <f t="shared" si="142"/>
        <v>Left Controller Jerk CHUM-RV-023 Moderate jerks FingerFollow</v>
      </c>
      <c r="DZ10" s="356" t="str">
        <f t="shared" si="36"/>
        <v>Left Controller Jerk CHUM-RV-023 Moderate jerks FingerNose</v>
      </c>
      <c r="EA10" s="356" t="str">
        <f t="shared" si="36"/>
        <v>Left Controller Jerk CHUM-RV-023 Moderate jerks EverydayTask</v>
      </c>
      <c r="EB10" s="356" t="str">
        <f t="shared" si="36"/>
        <v>Left Controller Jerk CHUM-RV-023 Moderate jerks Pegboard</v>
      </c>
      <c r="EC10" s="356" t="str">
        <f t="shared" si="143"/>
        <v>Left Controller Jerk CHUM-RV-024 Moderate jerks FingerFollow</v>
      </c>
      <c r="ED10" s="356" t="str">
        <f t="shared" si="37"/>
        <v>Left Controller Jerk CHUM-RV-024 Moderate jerks FingerNose</v>
      </c>
      <c r="EE10" s="356" t="str">
        <f t="shared" si="37"/>
        <v>Left Controller Jerk CHUM-RV-024 Moderate jerks EverydayTask</v>
      </c>
      <c r="EF10" s="356" t="str">
        <f t="shared" si="37"/>
        <v>Left Controller Jerk CHUM-RV-024 Moderate jerks Pegboard</v>
      </c>
      <c r="EG10" s="202" t="e">
        <f t="shared" si="38"/>
        <v>#DIV/0!</v>
      </c>
      <c r="EH10" s="214" t="e">
        <f t="shared" si="39"/>
        <v>#NUM!</v>
      </c>
      <c r="EI10" s="125">
        <f t="shared" si="40"/>
        <v>0</v>
      </c>
      <c r="EJ10" s="213">
        <f t="shared" si="41"/>
        <v>0</v>
      </c>
      <c r="EL10" s="97" t="s">
        <v>690</v>
      </c>
      <c r="EM10" s="356" t="str">
        <f>_xlfn.CONCAT($CJ$1, " ", $EM$2, " ", $EM$3, " ",$EL10, " ", EM$4)</f>
        <v>Left Controller Jerk CHUM-RV-005 Moderate jerks FingerFollow</v>
      </c>
      <c r="EN10" s="356" t="str">
        <f t="shared" si="238"/>
        <v>Left Controller Jerk CHUM-RV-005 Moderate jerks FingerNose</v>
      </c>
      <c r="EO10" s="356" t="str">
        <f t="shared" si="238"/>
        <v>Left Controller Jerk CHUM-RV-005 Moderate jerks EverydayTask</v>
      </c>
      <c r="EP10" s="356" t="str">
        <f>_xlfn.CONCAT($CJ$1, " ", $EM$2, " ", $EP$3, " ",$EL10, " ", EP$4)</f>
        <v>Left Controller Jerk CHUM-RV-006 Moderate jerks FingerFollow</v>
      </c>
      <c r="EQ10" s="356" t="str">
        <f t="shared" si="239"/>
        <v>Left Controller Jerk CHUM-RV-006 Moderate jerks FingerNose</v>
      </c>
      <c r="ER10" s="356" t="str">
        <f t="shared" si="239"/>
        <v>Left Controller Jerk CHUM-RV-006 Moderate jerks EverydayTask</v>
      </c>
      <c r="ES10" s="356" t="str">
        <f t="shared" si="239"/>
        <v>Left Controller Jerk CHUM-RV-006 Moderate jerks Pegboard</v>
      </c>
      <c r="ET10" s="356" t="str">
        <f t="shared" si="44"/>
        <v>Left Controller Jerk CHUM-RV-010 Moderate jerks FingerFollow</v>
      </c>
      <c r="EU10" s="356" t="str">
        <f t="shared" si="44"/>
        <v>Left Controller Jerk CHUM-RV-010 Moderate jerks FingerNose</v>
      </c>
      <c r="EV10" s="356" t="str">
        <f t="shared" si="44"/>
        <v>Left Controller Jerk CHUM-RV-010 Moderate jerks EverydayTask</v>
      </c>
      <c r="EW10" s="356" t="str">
        <f t="shared" si="44"/>
        <v>Left Controller Jerk CHUM-RV-010 Moderate jerks Pegboard</v>
      </c>
      <c r="EX10" s="356" t="str">
        <f t="shared" si="45"/>
        <v>Left Controller Jerk CHUM-RV-011 Moderate jerks FingerFollow</v>
      </c>
      <c r="EY10" s="356" t="str">
        <f t="shared" si="45"/>
        <v>Left Controller Jerk CHUM-RV-011 Moderate jerks FingerNose</v>
      </c>
      <c r="EZ10" s="356" t="str">
        <f t="shared" si="45"/>
        <v>Left Controller Jerk CHUM-RV-011 Moderate jerks EverydayTask</v>
      </c>
      <c r="FA10" s="356" t="str">
        <f t="shared" si="45"/>
        <v>Left Controller Jerk CHUM-RV-011 Moderate jerks Pegboard</v>
      </c>
      <c r="FB10" s="356" t="str">
        <f t="shared" si="46"/>
        <v>Left Controller Jerk CHUM-RV-012 Moderate jerks FingerFollow</v>
      </c>
      <c r="FC10" s="356" t="str">
        <f t="shared" si="46"/>
        <v>Left Controller Jerk CHUM-RV-012 Moderate jerks FingerNose</v>
      </c>
      <c r="FD10" s="356" t="str">
        <f t="shared" si="46"/>
        <v>Left Controller Jerk CHUM-RV-012 Moderate jerks EverydayTask</v>
      </c>
      <c r="FE10" s="356" t="str">
        <f t="shared" si="46"/>
        <v>Left Controller Jerk CHUM-RV-012 Moderate jerks Pegboard</v>
      </c>
      <c r="FF10" s="356" t="str">
        <f t="shared" si="47"/>
        <v>Left Controller Jerk CHUM-RV-013 Moderate jerks FingerFollow</v>
      </c>
      <c r="FG10" s="356" t="str">
        <f t="shared" si="47"/>
        <v>Left Controller Jerk CHUM-RV-013 Moderate jerks FingerNose</v>
      </c>
      <c r="FH10" s="356" t="str">
        <f t="shared" si="47"/>
        <v>Left Controller Jerk CHUM-RV-013 Moderate jerks EverydayTask</v>
      </c>
      <c r="FI10" s="356" t="str">
        <f t="shared" si="47"/>
        <v>Left Controller Jerk CHUM-RV-013 Moderate jerks Pegboard</v>
      </c>
      <c r="FJ10" s="356" t="str">
        <f t="shared" si="48"/>
        <v>Left Controller Jerk CHUM-RV-018 Moderate jerks FingerFollow</v>
      </c>
      <c r="FK10" s="356" t="str">
        <f t="shared" si="48"/>
        <v>Left Controller Jerk CHUM-RV-018 Moderate jerks FingerNose</v>
      </c>
      <c r="FL10" s="356" t="str">
        <f t="shared" si="48"/>
        <v>Left Controller Jerk CHUM-RV-018 Moderate jerks EverydayTask</v>
      </c>
      <c r="FM10" s="356" t="str">
        <f t="shared" si="48"/>
        <v>Left Controller Jerk CHUM-RV-018 Moderate jerks Pegboard</v>
      </c>
      <c r="FN10" s="168" t="e">
        <f t="shared" si="49"/>
        <v>#DIV/0!</v>
      </c>
      <c r="FO10" s="214" t="e">
        <f t="shared" si="50"/>
        <v>#NUM!</v>
      </c>
      <c r="FP10" s="169">
        <f t="shared" si="51"/>
        <v>0</v>
      </c>
      <c r="FQ10" s="213">
        <f t="shared" si="52"/>
        <v>0</v>
      </c>
    </row>
    <row r="11" spans="1:521" ht="15.75" thickBot="1" x14ac:dyDescent="0.3">
      <c r="A11" s="17" t="s">
        <v>691</v>
      </c>
      <c r="B11" s="356" t="str">
        <f t="shared" si="120"/>
        <v>Right Controller Jerk CHUM-RV-003 Low jerks FingerFollow</v>
      </c>
      <c r="C11" s="356" t="str">
        <f t="shared" si="120"/>
        <v>Right Controller Jerk CHUM-RV-003 Low jerks FingerNose</v>
      </c>
      <c r="D11" s="356" t="str">
        <f t="shared" si="120"/>
        <v>Right Controller Jerk CHUM-RV-003 Low jerks EverydayTask</v>
      </c>
      <c r="E11" s="356" t="str">
        <f t="shared" si="120"/>
        <v>Right Controller Jerk CHUM-RV-003 Low jerks Pegboard</v>
      </c>
      <c r="F11" s="356" t="str">
        <f t="shared" si="121"/>
        <v>Right Controller Jerk CHUM-RV-004 Low jerks FingerFollow</v>
      </c>
      <c r="G11" s="356" t="str">
        <f t="shared" si="1"/>
        <v>Right Controller Jerk CHUM-RV-004 Low jerks FingerNose</v>
      </c>
      <c r="H11" s="356" t="str">
        <f t="shared" si="1"/>
        <v>Right Controller Jerk CHUM-RV-004 Low jerks EverydayTask</v>
      </c>
      <c r="I11" s="356" t="str">
        <f t="shared" si="1"/>
        <v>Right Controller Jerk CHUM-RV-004 Low jerks Pegboard</v>
      </c>
      <c r="J11" s="356" t="str">
        <f t="shared" si="122"/>
        <v>Right Controller Jerk CHUM-RV-008 Low jerks FingerFollow</v>
      </c>
      <c r="K11" s="356" t="str">
        <f t="shared" si="122"/>
        <v>Right Controller Jerk CHUM-RV-008 Low jerks FingerNose</v>
      </c>
      <c r="L11" s="356" t="str">
        <f t="shared" si="122"/>
        <v>Right Controller Jerk CHUM-RV-008 Low jerks EverydayTask</v>
      </c>
      <c r="M11" s="356" t="str">
        <f t="shared" si="122"/>
        <v>Right Controller Jerk CHUM-RV-008 Low jerks Pegboard</v>
      </c>
      <c r="N11" s="356" t="str">
        <f t="shared" si="123"/>
        <v>Right Controller Jerk CHUM-RV-009 Low jerks FingerFollow</v>
      </c>
      <c r="O11" s="356" t="str">
        <f t="shared" si="123"/>
        <v>Right Controller Jerk CHUM-RV-009 Low jerks FingerNose</v>
      </c>
      <c r="P11" s="356" t="str">
        <f t="shared" si="123"/>
        <v>Right Controller Jerk CHUM-RV-009 Low jerks EverydayTask</v>
      </c>
      <c r="Q11" s="356" t="str">
        <f t="shared" si="123"/>
        <v>Right Controller Jerk CHUM-RV-009 Low jerks Pegboard</v>
      </c>
      <c r="R11" s="356" t="str">
        <f t="shared" si="124"/>
        <v>Right Controller Jerk CHUM-RV-014 Low jerks FingerFollow</v>
      </c>
      <c r="S11" s="356" t="str">
        <f t="shared" si="4"/>
        <v>Right Controller Jerk CHUM-RV-014 Low jerks FingerNose</v>
      </c>
      <c r="T11" s="356" t="str">
        <f t="shared" si="4"/>
        <v>Right Controller Jerk CHUM-RV-014 Low jerks EverydayTask</v>
      </c>
      <c r="U11" s="356" t="str">
        <f t="shared" si="4"/>
        <v>Right Controller Jerk CHUM-RV-014 Low jerks Pegboard</v>
      </c>
      <c r="V11" s="356" t="str">
        <f t="shared" si="125"/>
        <v>Right Controller Jerk CHUM-RV-015 Low jerks FingerFollow</v>
      </c>
      <c r="W11" s="356" t="str">
        <f t="shared" si="5"/>
        <v>Right Controller Jerk CHUM-RV-015 Low jerks FingerNose</v>
      </c>
      <c r="X11" s="356" t="str">
        <f t="shared" si="5"/>
        <v>Right Controller Jerk CHUM-RV-015 Low jerks EverydayTask</v>
      </c>
      <c r="Y11" s="356" t="str">
        <f t="shared" si="5"/>
        <v>Right Controller Jerk CHUM-RV-015 Low jerks Pegboard</v>
      </c>
      <c r="Z11" s="356" t="str">
        <f t="shared" si="126"/>
        <v>Right Controller Jerk CHUM-RV-019 Low jerks FingerFollow</v>
      </c>
      <c r="AA11" s="356" t="str">
        <f t="shared" si="6"/>
        <v>Right Controller Jerk CHUM-RV-019 Low jerks FingerNose</v>
      </c>
      <c r="AB11" s="356" t="str">
        <f t="shared" si="6"/>
        <v>Right Controller Jerk CHUM-RV-019 Low jerks EverydayTask</v>
      </c>
      <c r="AC11" s="356" t="str">
        <f t="shared" si="6"/>
        <v>Right Controller Jerk CHUM-RV-019 Low jerks Pegboard</v>
      </c>
      <c r="AD11" s="356" t="str">
        <f t="shared" si="127"/>
        <v>Right Controller Jerk CHUM-RV-020 Low jerks FingerFollow</v>
      </c>
      <c r="AE11" s="356" t="str">
        <f t="shared" si="7"/>
        <v>Right Controller Jerk CHUM-RV-020 Low jerks FingerNose</v>
      </c>
      <c r="AF11" s="356" t="str">
        <f t="shared" si="7"/>
        <v>Right Controller Jerk CHUM-RV-020 Low jerks EverydayTask</v>
      </c>
      <c r="AG11" s="356" t="str">
        <f t="shared" si="7"/>
        <v>Right Controller Jerk CHUM-RV-020 Low jerks Pegboard</v>
      </c>
      <c r="AH11" s="356" t="str">
        <f t="shared" si="128"/>
        <v>Right Controller Jerk CHUM-RV-021 Low jerks FingerFollow</v>
      </c>
      <c r="AI11" s="356" t="str">
        <f t="shared" si="8"/>
        <v>Right Controller Jerk CHUM-RV-021 Low jerks FingerNose</v>
      </c>
      <c r="AJ11" s="356" t="str">
        <f t="shared" si="8"/>
        <v>Right Controller Jerk CHUM-RV-021 Low jerks EverydayTask</v>
      </c>
      <c r="AK11" s="356" t="str">
        <f t="shared" si="8"/>
        <v>Right Controller Jerk CHUM-RV-021 Low jerks Pegboard</v>
      </c>
      <c r="AL11" s="356" t="str">
        <f t="shared" si="129"/>
        <v>Right Controller Jerk CHUM-RV-022 Low jerks FingerFollow</v>
      </c>
      <c r="AM11" s="356" t="str">
        <f t="shared" si="129"/>
        <v>Right Controller Jerk CHUM-RV-022 Low jerks FingerNose</v>
      </c>
      <c r="AN11" s="356" t="str">
        <f t="shared" si="129"/>
        <v>Right Controller Jerk CHUM-RV-022 Low jerks EverydayTask</v>
      </c>
      <c r="AO11" s="356" t="str">
        <f t="shared" si="129"/>
        <v>Right Controller Jerk CHUM-RV-022 Low jerks Pegboard</v>
      </c>
      <c r="AP11" s="356" t="str">
        <f t="shared" si="130"/>
        <v>Right Controller Jerk CHUM-RV-023 Low jerks FingerFollow</v>
      </c>
      <c r="AQ11" s="356" t="str">
        <f t="shared" si="10"/>
        <v>Right Controller Jerk CHUM-RV-023 Low jerks FingerNose</v>
      </c>
      <c r="AR11" s="356" t="str">
        <f t="shared" si="10"/>
        <v>Right Controller Jerk CHUM-RV-023 Low jerks EverydayTask</v>
      </c>
      <c r="AS11" s="356" t="str">
        <f t="shared" si="10"/>
        <v>Right Controller Jerk CHUM-RV-023 Low jerks Pegboard</v>
      </c>
      <c r="AT11" s="356" t="str">
        <f t="shared" si="131"/>
        <v>Right Controller Jerk CHUM-RV-024 Low jerks FingerFollow</v>
      </c>
      <c r="AU11" s="356" t="str">
        <f t="shared" si="11"/>
        <v>Right Controller Jerk CHUM-RV-024 Low jerks FingerNose</v>
      </c>
      <c r="AV11" s="356" t="str">
        <f t="shared" si="11"/>
        <v>Right Controller Jerk CHUM-RV-024 Low jerks EverydayTask</v>
      </c>
      <c r="AW11" s="356" t="str">
        <f t="shared" si="11"/>
        <v>Right Controller Jerk CHUM-RV-024 Low jerks Pegboard</v>
      </c>
      <c r="AX11" s="164" t="e">
        <f t="shared" si="12"/>
        <v>#DIV/0!</v>
      </c>
      <c r="AY11" s="124" t="e">
        <f>MEDIAN(B11:AK11)</f>
        <v>#NUM!</v>
      </c>
      <c r="AZ11" s="124">
        <f t="shared" si="14"/>
        <v>0</v>
      </c>
      <c r="BA11" s="203">
        <f t="shared" si="15"/>
        <v>0</v>
      </c>
      <c r="BB11" s="8"/>
      <c r="BC11" s="97" t="s">
        <v>691</v>
      </c>
      <c r="BD11" s="356" t="str">
        <f t="shared" si="16"/>
        <v>Right Controller Jerk CHUM-RV-005 Low jerks FingerFollow</v>
      </c>
      <c r="BE11" s="356" t="str">
        <f t="shared" si="16"/>
        <v>Right Controller Jerk CHUM-RV-005 Low jerks FingerNose</v>
      </c>
      <c r="BF11" s="356" t="str">
        <f t="shared" si="16"/>
        <v>Right Controller Jerk CHUM-RV-005 Low jerks EverydayTask</v>
      </c>
      <c r="BG11" s="356" t="str">
        <f>_xlfn.CONCAT($A$1, " ", $BD$2, " ", $BG$3, " ",$BC11, " ", BG$4)</f>
        <v>Right Controller Jerk CHUM-RV-006 Low jerks FingerFollow</v>
      </c>
      <c r="BH11" s="356" t="str">
        <f t="shared" si="237"/>
        <v>Right Controller Jerk CHUM-RV-006 Low jerks FingerNose</v>
      </c>
      <c r="BI11" s="356" t="str">
        <f t="shared" si="237"/>
        <v>Right Controller Jerk CHUM-RV-006 Low jerks EverydayTask</v>
      </c>
      <c r="BJ11" s="356" t="str">
        <f>_xlfn.CONCAT($A$1, " ", $BD$2, " ", $BG$3, " ",$BC11, " ", BJ$4)</f>
        <v>Right Controller Jerk CHUM-RV-006 Low jerks Pegboard</v>
      </c>
      <c r="BK11" s="356" t="str">
        <f t="shared" si="18"/>
        <v>Right Controller Jerk CHUM-RV-010 Low jerks FingerFollow</v>
      </c>
      <c r="BL11" s="356" t="str">
        <f t="shared" si="18"/>
        <v>Right Controller Jerk CHUM-RV-010 Low jerks FingerNose</v>
      </c>
      <c r="BM11" s="356" t="str">
        <f t="shared" si="18"/>
        <v>Right Controller Jerk CHUM-RV-010 Low jerks EverydayTask</v>
      </c>
      <c r="BN11" s="356" t="str">
        <f t="shared" si="18"/>
        <v>Right Controller Jerk CHUM-RV-010 Low jerks Pegboard</v>
      </c>
      <c r="BO11" s="356" t="str">
        <f t="shared" si="19"/>
        <v>Right Controller Jerk CHUM-RV-011 Low jerks FingerFollow</v>
      </c>
      <c r="BP11" s="356" t="str">
        <f t="shared" si="19"/>
        <v>Right Controller Jerk CHUM-RV-011 Low jerks FingerNose</v>
      </c>
      <c r="BQ11" s="356" t="str">
        <f t="shared" si="19"/>
        <v>Right Controller Jerk CHUM-RV-011 Low jerks EverydayTask</v>
      </c>
      <c r="BR11" s="356" t="str">
        <f t="shared" si="19"/>
        <v>Right Controller Jerk CHUM-RV-011 Low jerks Pegboard</v>
      </c>
      <c r="BS11" s="356" t="str">
        <f t="shared" si="20"/>
        <v>Right Controller Jerk CHUM-RV-012 Low jerks FingerFollow</v>
      </c>
      <c r="BT11" s="356" t="str">
        <f t="shared" si="20"/>
        <v>Right Controller Jerk CHUM-RV-012 Low jerks FingerNose</v>
      </c>
      <c r="BU11" s="356" t="str">
        <f t="shared" si="20"/>
        <v>Right Controller Jerk CHUM-RV-012 Low jerks EverydayTask</v>
      </c>
      <c r="BV11" s="356" t="str">
        <f t="shared" si="20"/>
        <v>Right Controller Jerk CHUM-RV-012 Low jerks Pegboard</v>
      </c>
      <c r="BW11" s="356" t="str">
        <f t="shared" si="21"/>
        <v>Right Controller Jerk CHUM-RV-013 Low jerks FingerFollow</v>
      </c>
      <c r="BX11" s="356" t="str">
        <f t="shared" si="21"/>
        <v>Right Controller Jerk CHUM-RV-013 Low jerks FingerNose</v>
      </c>
      <c r="BY11" s="356" t="str">
        <f t="shared" si="21"/>
        <v>Right Controller Jerk CHUM-RV-013 Low jerks EverydayTask</v>
      </c>
      <c r="BZ11" s="356" t="str">
        <f t="shared" si="21"/>
        <v>Right Controller Jerk CHUM-RV-013 Low jerks Pegboard</v>
      </c>
      <c r="CA11" s="356" t="str">
        <f t="shared" si="22"/>
        <v>Right Controller Jerk CHUM-RV-018 Low jerks FingerFollow</v>
      </c>
      <c r="CB11" s="356" t="str">
        <f t="shared" si="22"/>
        <v>Right Controller Jerk CHUM-RV-018 Low jerks FingerNose</v>
      </c>
      <c r="CC11" s="356" t="str">
        <f t="shared" si="22"/>
        <v>Right Controller Jerk CHUM-RV-018 Low jerks EverydayTask</v>
      </c>
      <c r="CD11" s="356" t="str">
        <f t="shared" si="22"/>
        <v>Right Controller Jerk CHUM-RV-018 Low jerks Pegboard</v>
      </c>
      <c r="CE11" s="64" t="e">
        <f t="shared" si="23"/>
        <v>#DIV/0!</v>
      </c>
      <c r="CF11" s="63" t="e">
        <f t="shared" si="24"/>
        <v>#NUM!</v>
      </c>
      <c r="CG11" s="63">
        <f>MAX(BD11:CD11)</f>
        <v>0</v>
      </c>
      <c r="CH11" s="62">
        <f t="shared" si="25"/>
        <v>0</v>
      </c>
      <c r="CJ11" s="17" t="s">
        <v>691</v>
      </c>
      <c r="CK11" s="356" t="str">
        <f t="shared" si="132"/>
        <v>Left Controller Jerk CHUM-RV-003 Low jerks FingerFollow</v>
      </c>
      <c r="CL11" s="356" t="str">
        <f t="shared" si="26"/>
        <v>Left Controller Jerk CHUM-RV-003 Low jerks FingerNose</v>
      </c>
      <c r="CM11" s="356" t="str">
        <f t="shared" si="26"/>
        <v>Left Controller Jerk CHUM-RV-003 Low jerks EverydayTask</v>
      </c>
      <c r="CN11" s="356" t="str">
        <f t="shared" si="26"/>
        <v>Left Controller Jerk CHUM-RV-003 Low jerks Pegboard</v>
      </c>
      <c r="CO11" s="356" t="str">
        <f t="shared" si="133"/>
        <v>Left Controller Jerk CHUM-RV-004 Low jerks FingerFollow</v>
      </c>
      <c r="CP11" s="356" t="str">
        <f t="shared" si="27"/>
        <v>Left Controller Jerk CHUM-RV-004 Low jerks FingerNose</v>
      </c>
      <c r="CQ11" s="356" t="str">
        <f t="shared" si="27"/>
        <v>Left Controller Jerk CHUM-RV-004 Low jerks EverydayTask</v>
      </c>
      <c r="CR11" s="356" t="str">
        <f t="shared" si="27"/>
        <v>Left Controller Jerk CHUM-RV-004 Low jerks Pegboard</v>
      </c>
      <c r="CS11" s="356" t="str">
        <f t="shared" si="134"/>
        <v>Left Controller Jerk CHUM-RV-008 Low jerks FingerFollow</v>
      </c>
      <c r="CT11" s="356" t="str">
        <f t="shared" si="28"/>
        <v>Left Controller Jerk CHUM-RV-008 Low jerks FingerNose</v>
      </c>
      <c r="CU11" s="356" t="str">
        <f t="shared" si="28"/>
        <v>Left Controller Jerk CHUM-RV-008 Low jerks EverydayTask</v>
      </c>
      <c r="CV11" s="356" t="str">
        <f t="shared" si="28"/>
        <v>Left Controller Jerk CHUM-RV-008 Low jerks Pegboard</v>
      </c>
      <c r="CW11" s="356" t="str">
        <f t="shared" si="135"/>
        <v>Left Controller Jerk CHUM-RV-009 Low jerks FingerFollow</v>
      </c>
      <c r="CX11" s="356" t="str">
        <f t="shared" si="29"/>
        <v>Left Controller Jerk CHUM-RV-009 Low jerks FingerNose</v>
      </c>
      <c r="CY11" s="356" t="str">
        <f t="shared" si="29"/>
        <v>Left Controller Jerk CHUM-RV-009 Low jerks EverydayTask</v>
      </c>
      <c r="CZ11" s="356" t="str">
        <f t="shared" si="29"/>
        <v>Left Controller Jerk CHUM-RV-009 Low jerks Pegboard</v>
      </c>
      <c r="DA11" s="356" t="str">
        <f t="shared" si="136"/>
        <v>Left Controller Jerk CHUM-RV-014 Low jerks FingerFollow</v>
      </c>
      <c r="DB11" s="356" t="str">
        <f t="shared" si="30"/>
        <v>Left Controller Jerk CHUM-RV-014 Low jerks FingerNose</v>
      </c>
      <c r="DC11" s="356" t="str">
        <f t="shared" si="30"/>
        <v>Left Controller Jerk CHUM-RV-014 Low jerks EverydayTask</v>
      </c>
      <c r="DD11" s="356" t="str">
        <f t="shared" si="30"/>
        <v>Left Controller Jerk CHUM-RV-014 Low jerks Pegboard</v>
      </c>
      <c r="DE11" s="356" t="str">
        <f t="shared" si="137"/>
        <v>Left Controller Jerk CHUM-RV-015 Low jerks FingerFollow</v>
      </c>
      <c r="DF11" s="356" t="str">
        <f t="shared" si="31"/>
        <v>Left Controller Jerk CHUM-RV-015 Low jerks FingerNose</v>
      </c>
      <c r="DG11" s="356" t="str">
        <f t="shared" si="31"/>
        <v>Left Controller Jerk CHUM-RV-015 Low jerks EverydayTask</v>
      </c>
      <c r="DH11" s="356" t="str">
        <f t="shared" si="31"/>
        <v>Left Controller Jerk CHUM-RV-015 Low jerks Pegboard</v>
      </c>
      <c r="DI11" s="356" t="str">
        <f t="shared" si="138"/>
        <v>Left Controller Jerk CHUM-RV-019 Low jerks FingerFollow</v>
      </c>
      <c r="DJ11" s="356" t="str">
        <f t="shared" si="32"/>
        <v>Left Controller Jerk CHUM-RV-019 Low jerks FingerNose</v>
      </c>
      <c r="DK11" s="356" t="str">
        <f t="shared" si="32"/>
        <v>Left Controller Jerk CHUM-RV-019 Low jerks EverydayTask</v>
      </c>
      <c r="DL11" s="356" t="str">
        <f t="shared" si="32"/>
        <v>Left Controller Jerk CHUM-RV-019 Low jerks Pegboard</v>
      </c>
      <c r="DM11" s="356" t="str">
        <f t="shared" si="139"/>
        <v>Left Controller Jerk CHUM-RV-020 Low jerks FingerFollow</v>
      </c>
      <c r="DN11" s="356" t="str">
        <f t="shared" si="33"/>
        <v>Left Controller Jerk CHUM-RV-020 Low jerks FingerNose</v>
      </c>
      <c r="DO11" s="356" t="str">
        <f t="shared" si="33"/>
        <v>Left Controller Jerk CHUM-RV-020 Low jerks EverydayTask</v>
      </c>
      <c r="DP11" s="356" t="str">
        <f t="shared" si="33"/>
        <v>Left Controller Jerk CHUM-RV-020 Low jerks Pegboard</v>
      </c>
      <c r="DQ11" s="356" t="str">
        <f t="shared" si="140"/>
        <v>Left Controller Jerk CHUM-RV-021 Low jerks FingerFollow</v>
      </c>
      <c r="DR11" s="356" t="str">
        <f t="shared" si="34"/>
        <v>Left Controller Jerk CHUM-RV-021 Low jerks FingerNose</v>
      </c>
      <c r="DS11" s="356" t="str">
        <f t="shared" si="34"/>
        <v>Left Controller Jerk CHUM-RV-021 Low jerks EverydayTask</v>
      </c>
      <c r="DT11" s="356" t="str">
        <f t="shared" si="34"/>
        <v>Left Controller Jerk CHUM-RV-021 Low jerks Pegboard</v>
      </c>
      <c r="DU11" s="356" t="str">
        <f t="shared" si="141"/>
        <v>Left Controller Jerk CHUM-RV-022 Low jerks FingerFollow</v>
      </c>
      <c r="DV11" s="356" t="str">
        <f t="shared" si="35"/>
        <v>Left Controller Jerk CHUM-RV-022 Low jerks FingerNose</v>
      </c>
      <c r="DW11" s="356" t="str">
        <f t="shared" si="35"/>
        <v>Left Controller Jerk CHUM-RV-022 Low jerks EverydayTask</v>
      </c>
      <c r="DX11" s="356" t="str">
        <f t="shared" si="35"/>
        <v>Left Controller Jerk CHUM-RV-022 Low jerks Pegboard</v>
      </c>
      <c r="DY11" s="356" t="str">
        <f t="shared" si="142"/>
        <v>Left Controller Jerk CHUM-RV-023 Low jerks FingerFollow</v>
      </c>
      <c r="DZ11" s="356" t="str">
        <f t="shared" si="36"/>
        <v>Left Controller Jerk CHUM-RV-023 Low jerks FingerNose</v>
      </c>
      <c r="EA11" s="356" t="str">
        <f t="shared" si="36"/>
        <v>Left Controller Jerk CHUM-RV-023 Low jerks EverydayTask</v>
      </c>
      <c r="EB11" s="356" t="str">
        <f t="shared" si="36"/>
        <v>Left Controller Jerk CHUM-RV-023 Low jerks Pegboard</v>
      </c>
      <c r="EC11" s="356" t="str">
        <f t="shared" si="143"/>
        <v>Left Controller Jerk CHUM-RV-024 Low jerks FingerFollow</v>
      </c>
      <c r="ED11" s="356" t="str">
        <f t="shared" si="37"/>
        <v>Left Controller Jerk CHUM-RV-024 Low jerks FingerNose</v>
      </c>
      <c r="EE11" s="356" t="str">
        <f t="shared" si="37"/>
        <v>Left Controller Jerk CHUM-RV-024 Low jerks EverydayTask</v>
      </c>
      <c r="EF11" s="356" t="str">
        <f t="shared" si="37"/>
        <v>Left Controller Jerk CHUM-RV-024 Low jerks Pegboard</v>
      </c>
      <c r="EG11" s="164" t="e">
        <f t="shared" si="38"/>
        <v>#DIV/0!</v>
      </c>
      <c r="EH11" s="124" t="e">
        <f>MEDIAN(CK11:DT11)</f>
        <v>#NUM!</v>
      </c>
      <c r="EI11" s="124">
        <f t="shared" si="40"/>
        <v>0</v>
      </c>
      <c r="EJ11" s="203">
        <f t="shared" si="41"/>
        <v>0</v>
      </c>
      <c r="EK11" s="8"/>
      <c r="EL11" s="97" t="s">
        <v>691</v>
      </c>
      <c r="EM11" s="356" t="str">
        <f>_xlfn.CONCAT($CJ$1, " ", $EM$2, " ", $EM$3, " ",$EL11, " ", EM$4)</f>
        <v>Left Controller Jerk CHUM-RV-005 Low jerks FingerFollow</v>
      </c>
      <c r="EN11" s="356" t="str">
        <f t="shared" si="238"/>
        <v>Left Controller Jerk CHUM-RV-005 Low jerks FingerNose</v>
      </c>
      <c r="EO11" s="356" t="str">
        <f t="shared" si="238"/>
        <v>Left Controller Jerk CHUM-RV-005 Low jerks EverydayTask</v>
      </c>
      <c r="EP11" s="356" t="str">
        <f>_xlfn.CONCAT($CJ$1, " ", $EM$2, " ", $EP$3, " ",$EL11, " ", EP$4)</f>
        <v>Left Controller Jerk CHUM-RV-006 Low jerks FingerFollow</v>
      </c>
      <c r="EQ11" s="356" t="str">
        <f t="shared" si="239"/>
        <v>Left Controller Jerk CHUM-RV-006 Low jerks FingerNose</v>
      </c>
      <c r="ER11" s="356" t="str">
        <f t="shared" si="239"/>
        <v>Left Controller Jerk CHUM-RV-006 Low jerks EverydayTask</v>
      </c>
      <c r="ES11" s="356" t="str">
        <f t="shared" si="239"/>
        <v>Left Controller Jerk CHUM-RV-006 Low jerks Pegboard</v>
      </c>
      <c r="ET11" s="356" t="str">
        <f t="shared" si="44"/>
        <v>Left Controller Jerk CHUM-RV-010 Low jerks FingerFollow</v>
      </c>
      <c r="EU11" s="356" t="str">
        <f t="shared" si="44"/>
        <v>Left Controller Jerk CHUM-RV-010 Low jerks FingerNose</v>
      </c>
      <c r="EV11" s="356" t="str">
        <f t="shared" si="44"/>
        <v>Left Controller Jerk CHUM-RV-010 Low jerks EverydayTask</v>
      </c>
      <c r="EW11" s="356" t="str">
        <f t="shared" si="44"/>
        <v>Left Controller Jerk CHUM-RV-010 Low jerks Pegboard</v>
      </c>
      <c r="EX11" s="356" t="str">
        <f t="shared" si="45"/>
        <v>Left Controller Jerk CHUM-RV-011 Low jerks FingerFollow</v>
      </c>
      <c r="EY11" s="356" t="str">
        <f t="shared" si="45"/>
        <v>Left Controller Jerk CHUM-RV-011 Low jerks FingerNose</v>
      </c>
      <c r="EZ11" s="356" t="str">
        <f t="shared" si="45"/>
        <v>Left Controller Jerk CHUM-RV-011 Low jerks EverydayTask</v>
      </c>
      <c r="FA11" s="356" t="str">
        <f t="shared" si="45"/>
        <v>Left Controller Jerk CHUM-RV-011 Low jerks Pegboard</v>
      </c>
      <c r="FB11" s="356" t="str">
        <f t="shared" si="46"/>
        <v>Left Controller Jerk CHUM-RV-012 Low jerks FingerFollow</v>
      </c>
      <c r="FC11" s="356" t="str">
        <f t="shared" si="46"/>
        <v>Left Controller Jerk CHUM-RV-012 Low jerks FingerNose</v>
      </c>
      <c r="FD11" s="356" t="str">
        <f t="shared" si="46"/>
        <v>Left Controller Jerk CHUM-RV-012 Low jerks EverydayTask</v>
      </c>
      <c r="FE11" s="356" t="str">
        <f t="shared" si="46"/>
        <v>Left Controller Jerk CHUM-RV-012 Low jerks Pegboard</v>
      </c>
      <c r="FF11" s="356" t="str">
        <f t="shared" si="47"/>
        <v>Left Controller Jerk CHUM-RV-013 Low jerks FingerFollow</v>
      </c>
      <c r="FG11" s="356" t="str">
        <f t="shared" si="47"/>
        <v>Left Controller Jerk CHUM-RV-013 Low jerks FingerNose</v>
      </c>
      <c r="FH11" s="356" t="str">
        <f t="shared" si="47"/>
        <v>Left Controller Jerk CHUM-RV-013 Low jerks EverydayTask</v>
      </c>
      <c r="FI11" s="356" t="str">
        <f t="shared" si="47"/>
        <v>Left Controller Jerk CHUM-RV-013 Low jerks Pegboard</v>
      </c>
      <c r="FJ11" s="356" t="str">
        <f t="shared" si="48"/>
        <v>Left Controller Jerk CHUM-RV-018 Low jerks FingerFollow</v>
      </c>
      <c r="FK11" s="356" t="str">
        <f t="shared" si="48"/>
        <v>Left Controller Jerk CHUM-RV-018 Low jerks FingerNose</v>
      </c>
      <c r="FL11" s="356" t="str">
        <f t="shared" si="48"/>
        <v>Left Controller Jerk CHUM-RV-018 Low jerks EverydayTask</v>
      </c>
      <c r="FM11" s="356" t="str">
        <f t="shared" si="48"/>
        <v>Left Controller Jerk CHUM-RV-018 Low jerks Pegboard</v>
      </c>
      <c r="FN11" s="64" t="e">
        <f t="shared" si="49"/>
        <v>#DIV/0!</v>
      </c>
      <c r="FO11" s="63" t="e">
        <f t="shared" si="50"/>
        <v>#NUM!</v>
      </c>
      <c r="FP11" s="63">
        <f t="shared" si="51"/>
        <v>0</v>
      </c>
      <c r="FQ11" s="62">
        <f t="shared" si="52"/>
        <v>0</v>
      </c>
    </row>
  </sheetData>
  <mergeCells count="144">
    <mergeCell ref="AX4:BA4"/>
    <mergeCell ref="CE4:CH4"/>
    <mergeCell ref="CJ1:FQ1"/>
    <mergeCell ref="EM2:FM2"/>
    <mergeCell ref="CK3:CN3"/>
    <mergeCell ref="CO3:CR3"/>
    <mergeCell ref="AD3:AG3"/>
    <mergeCell ref="AH3:AK3"/>
    <mergeCell ref="BG3:BJ3"/>
    <mergeCell ref="BD3:BF3"/>
    <mergeCell ref="BK3:BN3"/>
    <mergeCell ref="BO3:BR3"/>
    <mergeCell ref="A1:CH1"/>
    <mergeCell ref="BD2:CD2"/>
    <mergeCell ref="B3:E3"/>
    <mergeCell ref="F3:I3"/>
    <mergeCell ref="J3:M3"/>
    <mergeCell ref="N3:Q3"/>
    <mergeCell ref="R3:U3"/>
    <mergeCell ref="V3:Y3"/>
    <mergeCell ref="Z3:AC3"/>
    <mergeCell ref="CS3:CV3"/>
    <mergeCell ref="AL3:AO3"/>
    <mergeCell ref="AP3:AS3"/>
    <mergeCell ref="FS1:IZ1"/>
    <mergeCell ref="HV2:IV2"/>
    <mergeCell ref="FT3:FW3"/>
    <mergeCell ref="FX3:GA3"/>
    <mergeCell ref="GB3:GE3"/>
    <mergeCell ref="DQ3:DT3"/>
    <mergeCell ref="EP3:ES3"/>
    <mergeCell ref="EM3:EO3"/>
    <mergeCell ref="ET3:EW3"/>
    <mergeCell ref="EX3:FA3"/>
    <mergeCell ref="FB3:FE3"/>
    <mergeCell ref="GF3:GI3"/>
    <mergeCell ref="GJ3:GM3"/>
    <mergeCell ref="GN3:GQ3"/>
    <mergeCell ref="GR3:GU3"/>
    <mergeCell ref="HL3:HO3"/>
    <mergeCell ref="PO4:PR4"/>
    <mergeCell ref="KY4:LB4"/>
    <mergeCell ref="GV3:GY3"/>
    <mergeCell ref="GZ3:HC3"/>
    <mergeCell ref="FF3:FI3"/>
    <mergeCell ref="FJ3:FM3"/>
    <mergeCell ref="EG4:EJ4"/>
    <mergeCell ref="FN4:FQ4"/>
    <mergeCell ref="JS3:JV3"/>
    <mergeCell ref="JW3:JZ3"/>
    <mergeCell ref="KA3:KD3"/>
    <mergeCell ref="IS3:IV3"/>
    <mergeCell ref="HP4:HS4"/>
    <mergeCell ref="IW4:IZ4"/>
    <mergeCell ref="JC3:JF3"/>
    <mergeCell ref="JG3:JJ3"/>
    <mergeCell ref="JK3:JN3"/>
    <mergeCell ref="JO3:JR3"/>
    <mergeCell ref="HV3:HX3"/>
    <mergeCell ref="HY3:IB3"/>
    <mergeCell ref="IC3:IF3"/>
    <mergeCell ref="IG3:IJ3"/>
    <mergeCell ref="IK3:IN3"/>
    <mergeCell ref="IO3:IR3"/>
    <mergeCell ref="JB1:MI1"/>
    <mergeCell ref="LE2:ME2"/>
    <mergeCell ref="KE3:KH3"/>
    <mergeCell ref="KI3:KL3"/>
    <mergeCell ref="LE3:LG3"/>
    <mergeCell ref="MF4:MI4"/>
    <mergeCell ref="MK1:PR1"/>
    <mergeCell ref="ON2:PN2"/>
    <mergeCell ref="ML3:MO3"/>
    <mergeCell ref="MP3:MS3"/>
    <mergeCell ref="MT3:MW3"/>
    <mergeCell ref="MX3:NA3"/>
    <mergeCell ref="NB3:NE3"/>
    <mergeCell ref="OU3:OX3"/>
    <mergeCell ref="OY3:PB3"/>
    <mergeCell ref="PC3:PF3"/>
    <mergeCell ref="PG3:PJ3"/>
    <mergeCell ref="PK3:PN3"/>
    <mergeCell ref="OH4:OK4"/>
    <mergeCell ref="NF3:NI3"/>
    <mergeCell ref="NJ3:NM3"/>
    <mergeCell ref="NN3:NQ3"/>
    <mergeCell ref="NR3:NU3"/>
    <mergeCell ref="ON3:OP3"/>
    <mergeCell ref="RQ4:RT4"/>
    <mergeCell ref="SX4:TA4"/>
    <mergeCell ref="QS3:QV3"/>
    <mergeCell ref="QW3:QZ3"/>
    <mergeCell ref="RA3:RD3"/>
    <mergeCell ref="RW3:RY3"/>
    <mergeCell ref="RZ3:SC3"/>
    <mergeCell ref="SD3:SG3"/>
    <mergeCell ref="PT1:TA1"/>
    <mergeCell ref="RW2:SW2"/>
    <mergeCell ref="PU3:PX3"/>
    <mergeCell ref="PY3:QB3"/>
    <mergeCell ref="QC3:QF3"/>
    <mergeCell ref="QG3:QJ3"/>
    <mergeCell ref="QK3:QN3"/>
    <mergeCell ref="QO3:QR3"/>
    <mergeCell ref="SH3:SK3"/>
    <mergeCell ref="SL3:SO3"/>
    <mergeCell ref="SP3:SS3"/>
    <mergeCell ref="ST3:SW3"/>
    <mergeCell ref="RE3:RH3"/>
    <mergeCell ref="RI3:RL3"/>
    <mergeCell ref="RM3:RP3"/>
    <mergeCell ref="PU2:RP2"/>
    <mergeCell ref="AT3:AW3"/>
    <mergeCell ref="B2:AW2"/>
    <mergeCell ref="DU3:DX3"/>
    <mergeCell ref="DY3:EB3"/>
    <mergeCell ref="EC3:EF3"/>
    <mergeCell ref="CK2:EF2"/>
    <mergeCell ref="HD3:HG3"/>
    <mergeCell ref="CW3:CZ3"/>
    <mergeCell ref="DA3:DD3"/>
    <mergeCell ref="DE3:DH3"/>
    <mergeCell ref="DI3:DL3"/>
    <mergeCell ref="DM3:DP3"/>
    <mergeCell ref="BS3:BV3"/>
    <mergeCell ref="BW3:BZ3"/>
    <mergeCell ref="CA3:CD3"/>
    <mergeCell ref="FT2:HO2"/>
    <mergeCell ref="OQ3:OT3"/>
    <mergeCell ref="HH3:HK3"/>
    <mergeCell ref="KM3:KP3"/>
    <mergeCell ref="KQ3:KT3"/>
    <mergeCell ref="KU3:KX3"/>
    <mergeCell ref="JC2:KX2"/>
    <mergeCell ref="NV3:NY3"/>
    <mergeCell ref="NZ3:OC3"/>
    <mergeCell ref="OD3:OG3"/>
    <mergeCell ref="ML2:OG2"/>
    <mergeCell ref="LH3:LK3"/>
    <mergeCell ref="LL3:LO3"/>
    <mergeCell ref="LP3:LS3"/>
    <mergeCell ref="LT3:LW3"/>
    <mergeCell ref="LX3:MA3"/>
    <mergeCell ref="MB3:M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WT10"/>
  <sheetViews>
    <sheetView topLeftCell="AHR1" workbookViewId="0">
      <selection activeCell="AHY6" sqref="AHY6:AIJ6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294" ht="15.75" thickBot="1" x14ac:dyDescent="0.3">
      <c r="A1" s="741" t="s">
        <v>850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2"/>
      <c r="AA1" s="742"/>
      <c r="AB1" s="742"/>
      <c r="AC1" s="742"/>
      <c r="AD1" s="742"/>
      <c r="AE1" s="742"/>
      <c r="AF1" s="742"/>
      <c r="AG1" s="742"/>
      <c r="AH1" s="742"/>
      <c r="AI1" s="742"/>
      <c r="AJ1" s="743"/>
      <c r="AL1" s="741" t="s">
        <v>854</v>
      </c>
      <c r="AM1" s="742"/>
      <c r="AN1" s="742"/>
      <c r="AO1" s="742"/>
      <c r="AP1" s="742"/>
      <c r="AQ1" s="742"/>
      <c r="AR1" s="742"/>
      <c r="AS1" s="742"/>
      <c r="AT1" s="742"/>
      <c r="AU1" s="742"/>
      <c r="AV1" s="742"/>
      <c r="AW1" s="742"/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2"/>
      <c r="BI1" s="742"/>
      <c r="BJ1" s="742"/>
      <c r="BK1" s="742"/>
      <c r="BL1" s="742"/>
      <c r="BM1" s="742"/>
      <c r="BN1" s="742"/>
      <c r="BO1" s="742"/>
      <c r="BP1" s="742"/>
      <c r="BQ1" s="742"/>
      <c r="BR1" s="742"/>
      <c r="BS1" s="742"/>
      <c r="BT1" s="742"/>
      <c r="BU1" s="743"/>
      <c r="BV1" s="143"/>
      <c r="BW1" s="741" t="s">
        <v>856</v>
      </c>
      <c r="BX1" s="742"/>
      <c r="BY1" s="742"/>
      <c r="BZ1" s="742"/>
      <c r="CA1" s="742"/>
      <c r="CB1" s="742"/>
      <c r="CC1" s="742"/>
      <c r="CD1" s="742"/>
      <c r="CE1" s="742"/>
      <c r="CF1" s="742"/>
      <c r="CG1" s="742"/>
      <c r="CH1" s="742"/>
      <c r="CI1" s="742"/>
      <c r="CJ1" s="742"/>
      <c r="CK1" s="742"/>
      <c r="CL1" s="742"/>
      <c r="CM1" s="742"/>
      <c r="CN1" s="742"/>
      <c r="CO1" s="742"/>
      <c r="CP1" s="742"/>
      <c r="CQ1" s="742"/>
      <c r="CR1" s="742"/>
      <c r="CS1" s="742"/>
      <c r="CT1" s="742"/>
      <c r="CU1" s="742"/>
      <c r="CV1" s="742"/>
      <c r="CW1" s="742"/>
      <c r="CX1" s="742"/>
      <c r="CY1" s="742"/>
      <c r="CZ1" s="742"/>
      <c r="DA1" s="742"/>
      <c r="DB1" s="742"/>
      <c r="DC1" s="742"/>
      <c r="DD1" s="742"/>
      <c r="DE1" s="742"/>
      <c r="DF1" s="743"/>
      <c r="DG1" s="390"/>
      <c r="DH1" s="741" t="s">
        <v>855</v>
      </c>
      <c r="DI1" s="742"/>
      <c r="DJ1" s="742"/>
      <c r="DK1" s="742"/>
      <c r="DL1" s="742"/>
      <c r="DM1" s="742"/>
      <c r="DN1" s="742"/>
      <c r="DO1" s="742"/>
      <c r="DP1" s="742"/>
      <c r="DQ1" s="742"/>
      <c r="DR1" s="742"/>
      <c r="DS1" s="742"/>
      <c r="DT1" s="742"/>
      <c r="DU1" s="742"/>
      <c r="DV1" s="742"/>
      <c r="DW1" s="742"/>
      <c r="DX1" s="742"/>
      <c r="DY1" s="742"/>
      <c r="DZ1" s="742"/>
      <c r="EA1" s="742"/>
      <c r="EB1" s="742"/>
      <c r="EC1" s="742"/>
      <c r="ED1" s="742"/>
      <c r="EE1" s="742"/>
      <c r="EF1" s="742"/>
      <c r="EG1" s="742"/>
      <c r="EH1" s="742"/>
      <c r="EI1" s="742"/>
      <c r="EJ1" s="742"/>
      <c r="EK1" s="742"/>
      <c r="EL1" s="742"/>
      <c r="EM1" s="742"/>
      <c r="EN1" s="742"/>
      <c r="EO1" s="742"/>
      <c r="EP1" s="742"/>
      <c r="EQ1" s="743"/>
      <c r="ER1" s="143"/>
      <c r="ES1" s="741" t="s">
        <v>854</v>
      </c>
      <c r="ET1" s="742"/>
      <c r="EU1" s="742"/>
      <c r="EV1" s="742"/>
      <c r="EW1" s="742"/>
      <c r="EX1" s="742"/>
      <c r="EY1" s="742"/>
      <c r="EZ1" s="742"/>
      <c r="FA1" s="742"/>
      <c r="FB1" s="742"/>
      <c r="FC1" s="742"/>
      <c r="FD1" s="742"/>
      <c r="FE1" s="742"/>
      <c r="FF1" s="742"/>
      <c r="FG1" s="742"/>
      <c r="FH1" s="742"/>
      <c r="FI1" s="742"/>
      <c r="FJ1" s="742"/>
      <c r="FK1" s="742"/>
      <c r="FL1" s="742"/>
      <c r="FM1" s="742"/>
      <c r="FN1" s="742"/>
      <c r="FO1" s="742"/>
      <c r="FP1" s="742"/>
      <c r="FQ1" s="742"/>
      <c r="FR1" s="742"/>
      <c r="FS1" s="742"/>
      <c r="FT1" s="742"/>
      <c r="FU1" s="742"/>
      <c r="FV1" s="742"/>
      <c r="FW1" s="742"/>
      <c r="FX1" s="742"/>
      <c r="FY1" s="742"/>
      <c r="FZ1" s="742"/>
      <c r="GA1" s="742"/>
      <c r="GB1" s="743"/>
      <c r="GC1" s="143"/>
      <c r="GD1" s="741" t="s">
        <v>856</v>
      </c>
      <c r="GE1" s="742"/>
      <c r="GF1" s="742"/>
      <c r="GG1" s="742"/>
      <c r="GH1" s="742"/>
      <c r="GI1" s="742"/>
      <c r="GJ1" s="742"/>
      <c r="GK1" s="742"/>
      <c r="GL1" s="742"/>
      <c r="GM1" s="742"/>
      <c r="GN1" s="742"/>
      <c r="GO1" s="742"/>
      <c r="GP1" s="742"/>
      <c r="GQ1" s="742"/>
      <c r="GR1" s="742"/>
      <c r="GS1" s="742"/>
      <c r="GT1" s="742"/>
      <c r="GU1" s="742"/>
      <c r="GV1" s="742"/>
      <c r="GW1" s="742"/>
      <c r="GX1" s="742"/>
      <c r="GY1" s="742"/>
      <c r="GZ1" s="742"/>
      <c r="HA1" s="742"/>
      <c r="HB1" s="742"/>
      <c r="HC1" s="742"/>
      <c r="HD1" s="742"/>
      <c r="HE1" s="742"/>
      <c r="HF1" s="742"/>
      <c r="HG1" s="742"/>
      <c r="HH1" s="742"/>
      <c r="HI1" s="742"/>
      <c r="HJ1" s="742"/>
      <c r="HK1" s="742"/>
      <c r="HL1" s="742"/>
      <c r="HM1" s="743"/>
      <c r="HN1" s="390"/>
      <c r="HO1" s="741" t="s">
        <v>855</v>
      </c>
      <c r="HP1" s="742"/>
      <c r="HQ1" s="742"/>
      <c r="HR1" s="742"/>
      <c r="HS1" s="742"/>
      <c r="HT1" s="742"/>
      <c r="HU1" s="742"/>
      <c r="HV1" s="742"/>
      <c r="HW1" s="742"/>
      <c r="HX1" s="742"/>
      <c r="HY1" s="742"/>
      <c r="HZ1" s="742"/>
      <c r="IA1" s="742"/>
      <c r="IB1" s="742"/>
      <c r="IC1" s="742"/>
      <c r="ID1" s="742"/>
      <c r="IE1" s="742"/>
      <c r="IF1" s="742"/>
      <c r="IG1" s="742"/>
      <c r="IH1" s="742"/>
      <c r="II1" s="742"/>
      <c r="IJ1" s="742"/>
      <c r="IK1" s="742"/>
      <c r="IL1" s="742"/>
      <c r="IM1" s="742"/>
      <c r="IN1" s="742"/>
      <c r="IO1" s="742"/>
      <c r="IP1" s="742"/>
      <c r="IQ1" s="742"/>
      <c r="IR1" s="742"/>
      <c r="IS1" s="742"/>
      <c r="IT1" s="742"/>
      <c r="IU1" s="742"/>
      <c r="IV1" s="742"/>
      <c r="IW1" s="742"/>
      <c r="IX1" s="743"/>
      <c r="IY1" s="143"/>
      <c r="IZ1" s="741" t="s">
        <v>854</v>
      </c>
      <c r="JA1" s="742"/>
      <c r="JB1" s="742"/>
      <c r="JC1" s="742"/>
      <c r="JD1" s="742"/>
      <c r="JE1" s="742"/>
      <c r="JF1" s="742"/>
      <c r="JG1" s="742"/>
      <c r="JH1" s="742"/>
      <c r="JI1" s="742"/>
      <c r="JJ1" s="742"/>
      <c r="JK1" s="742"/>
      <c r="JL1" s="742"/>
      <c r="JM1" s="742"/>
      <c r="JN1" s="742"/>
      <c r="JO1" s="742"/>
      <c r="JP1" s="742"/>
      <c r="JQ1" s="742"/>
      <c r="JR1" s="742"/>
      <c r="JS1" s="742"/>
      <c r="JT1" s="742"/>
      <c r="JU1" s="742"/>
      <c r="JV1" s="742"/>
      <c r="JW1" s="742"/>
      <c r="JX1" s="742"/>
      <c r="JY1" s="742"/>
      <c r="JZ1" s="742"/>
      <c r="KA1" s="742"/>
      <c r="KB1" s="742"/>
      <c r="KC1" s="742"/>
      <c r="KD1" s="742"/>
      <c r="KE1" s="742"/>
      <c r="KF1" s="742"/>
      <c r="KG1" s="742"/>
      <c r="KH1" s="742"/>
      <c r="KI1" s="743"/>
      <c r="KJ1" s="143"/>
      <c r="KK1" s="741" t="s">
        <v>856</v>
      </c>
      <c r="KL1" s="742"/>
      <c r="KM1" s="742"/>
      <c r="KN1" s="742"/>
      <c r="KO1" s="742"/>
      <c r="KP1" s="742"/>
      <c r="KQ1" s="742"/>
      <c r="KR1" s="742"/>
      <c r="KS1" s="742"/>
      <c r="KT1" s="742"/>
      <c r="KU1" s="742"/>
      <c r="KV1" s="742"/>
      <c r="KW1" s="742"/>
      <c r="KX1" s="742"/>
      <c r="KY1" s="742"/>
      <c r="KZ1" s="742"/>
      <c r="LA1" s="742"/>
      <c r="LB1" s="742"/>
      <c r="LC1" s="742"/>
      <c r="LD1" s="742"/>
      <c r="LE1" s="742"/>
      <c r="LF1" s="742"/>
      <c r="LG1" s="742"/>
      <c r="LH1" s="742"/>
      <c r="LI1" s="742"/>
      <c r="LJ1" s="742"/>
      <c r="LK1" s="742"/>
      <c r="LL1" s="742"/>
      <c r="LM1" s="742"/>
      <c r="LN1" s="742"/>
      <c r="LO1" s="742"/>
      <c r="LP1" s="742"/>
      <c r="LQ1" s="742"/>
      <c r="LR1" s="742"/>
      <c r="LS1" s="742"/>
      <c r="LT1" s="743"/>
      <c r="LU1" s="390"/>
      <c r="LV1" s="741" t="s">
        <v>855</v>
      </c>
      <c r="LW1" s="742"/>
      <c r="LX1" s="742"/>
      <c r="LY1" s="742"/>
      <c r="LZ1" s="742"/>
      <c r="MA1" s="742"/>
      <c r="MB1" s="742"/>
      <c r="MC1" s="742"/>
      <c r="MD1" s="742"/>
      <c r="ME1" s="742"/>
      <c r="MF1" s="742"/>
      <c r="MG1" s="742"/>
      <c r="MH1" s="742"/>
      <c r="MI1" s="742"/>
      <c r="MJ1" s="742"/>
      <c r="MK1" s="742"/>
      <c r="ML1" s="742"/>
      <c r="MM1" s="742"/>
      <c r="MN1" s="742"/>
      <c r="MO1" s="742"/>
      <c r="MP1" s="742"/>
      <c r="MQ1" s="742"/>
      <c r="MR1" s="742"/>
      <c r="MS1" s="742"/>
      <c r="MT1" s="742"/>
      <c r="MU1" s="742"/>
      <c r="MV1" s="742"/>
      <c r="MW1" s="742"/>
      <c r="MX1" s="742"/>
      <c r="MY1" s="742"/>
      <c r="MZ1" s="742"/>
      <c r="NA1" s="742"/>
      <c r="NB1" s="742"/>
      <c r="NC1" s="742"/>
      <c r="ND1" s="742"/>
      <c r="NE1" s="743"/>
      <c r="NF1" s="143"/>
      <c r="NG1" s="741" t="s">
        <v>854</v>
      </c>
      <c r="NH1" s="742"/>
      <c r="NI1" s="742"/>
      <c r="NJ1" s="742"/>
      <c r="NK1" s="742"/>
      <c r="NL1" s="742"/>
      <c r="NM1" s="742"/>
      <c r="NN1" s="742"/>
      <c r="NO1" s="742"/>
      <c r="NP1" s="742"/>
      <c r="NQ1" s="742"/>
      <c r="NR1" s="742"/>
      <c r="NS1" s="742"/>
      <c r="NT1" s="742"/>
      <c r="NU1" s="742"/>
      <c r="NV1" s="742"/>
      <c r="NW1" s="742"/>
      <c r="NX1" s="742"/>
      <c r="NY1" s="742"/>
      <c r="NZ1" s="742"/>
      <c r="OA1" s="742"/>
      <c r="OB1" s="742"/>
      <c r="OC1" s="742"/>
      <c r="OD1" s="742"/>
      <c r="OE1" s="742"/>
      <c r="OF1" s="742"/>
      <c r="OG1" s="742"/>
      <c r="OH1" s="742"/>
      <c r="OI1" s="742"/>
      <c r="OJ1" s="742"/>
      <c r="OK1" s="742"/>
      <c r="OL1" s="742"/>
      <c r="OM1" s="742"/>
      <c r="ON1" s="742"/>
      <c r="OO1" s="742"/>
      <c r="OP1" s="743"/>
      <c r="OQ1" s="143"/>
      <c r="OR1" s="741" t="s">
        <v>856</v>
      </c>
      <c r="OS1" s="742"/>
      <c r="OT1" s="742"/>
      <c r="OU1" s="742"/>
      <c r="OV1" s="742"/>
      <c r="OW1" s="742"/>
      <c r="OX1" s="742"/>
      <c r="OY1" s="742"/>
      <c r="OZ1" s="742"/>
      <c r="PA1" s="742"/>
      <c r="PB1" s="742"/>
      <c r="PC1" s="742"/>
      <c r="PD1" s="742"/>
      <c r="PE1" s="742"/>
      <c r="PF1" s="742"/>
      <c r="PG1" s="742"/>
      <c r="PH1" s="742"/>
      <c r="PI1" s="742"/>
      <c r="PJ1" s="742"/>
      <c r="PK1" s="742"/>
      <c r="PL1" s="742"/>
      <c r="PM1" s="742"/>
      <c r="PN1" s="742"/>
      <c r="PO1" s="742"/>
      <c r="PP1" s="742"/>
      <c r="PQ1" s="742"/>
      <c r="PR1" s="742"/>
      <c r="PS1" s="742"/>
      <c r="PT1" s="742"/>
      <c r="PU1" s="742"/>
      <c r="PV1" s="742"/>
      <c r="PW1" s="742"/>
      <c r="PX1" s="742"/>
      <c r="PY1" s="742"/>
      <c r="PZ1" s="742"/>
      <c r="QA1" s="743"/>
      <c r="QB1" s="390"/>
      <c r="QC1" s="741" t="s">
        <v>855</v>
      </c>
      <c r="QD1" s="742"/>
      <c r="QE1" s="742"/>
      <c r="QF1" s="742"/>
      <c r="QG1" s="742"/>
      <c r="QH1" s="742"/>
      <c r="QI1" s="742"/>
      <c r="QJ1" s="742"/>
      <c r="QK1" s="742"/>
      <c r="QL1" s="742"/>
      <c r="QM1" s="742"/>
      <c r="QN1" s="742"/>
      <c r="QO1" s="742"/>
      <c r="QP1" s="742"/>
      <c r="QQ1" s="742"/>
      <c r="QR1" s="742"/>
      <c r="QS1" s="742"/>
      <c r="QT1" s="742"/>
      <c r="QU1" s="742"/>
      <c r="QV1" s="742"/>
      <c r="QW1" s="742"/>
      <c r="QX1" s="742"/>
      <c r="QY1" s="742"/>
      <c r="QZ1" s="742"/>
      <c r="RA1" s="742"/>
      <c r="RB1" s="742"/>
      <c r="RC1" s="742"/>
      <c r="RD1" s="742"/>
      <c r="RE1" s="742"/>
      <c r="RF1" s="742"/>
      <c r="RG1" s="742"/>
      <c r="RH1" s="742"/>
      <c r="RI1" s="742"/>
      <c r="RJ1" s="742"/>
      <c r="RK1" s="742"/>
      <c r="RL1" s="743"/>
      <c r="RN1" s="741" t="s">
        <v>854</v>
      </c>
      <c r="RO1" s="742"/>
      <c r="RP1" s="742"/>
      <c r="RQ1" s="742"/>
      <c r="RR1" s="742"/>
      <c r="RS1" s="742"/>
      <c r="RT1" s="742"/>
      <c r="RU1" s="742"/>
      <c r="RV1" s="742"/>
      <c r="RW1" s="742"/>
      <c r="RX1" s="742"/>
      <c r="RY1" s="742"/>
      <c r="RZ1" s="742"/>
      <c r="SA1" s="742"/>
      <c r="SB1" s="742"/>
      <c r="SC1" s="742"/>
      <c r="SD1" s="742"/>
      <c r="SE1" s="742"/>
      <c r="SF1" s="742"/>
      <c r="SG1" s="742"/>
      <c r="SH1" s="742"/>
      <c r="SI1" s="742"/>
      <c r="SJ1" s="742"/>
      <c r="SK1" s="742"/>
      <c r="SL1" s="742"/>
      <c r="SM1" s="742"/>
      <c r="SN1" s="742"/>
      <c r="SO1" s="742"/>
      <c r="SP1" s="742"/>
      <c r="SQ1" s="742"/>
      <c r="SR1" s="742"/>
      <c r="SS1" s="742"/>
      <c r="ST1" s="742"/>
      <c r="SU1" s="742"/>
      <c r="SV1" s="742"/>
      <c r="SW1" s="743"/>
      <c r="SX1" s="143"/>
      <c r="SY1" s="741" t="s">
        <v>856</v>
      </c>
      <c r="SZ1" s="742"/>
      <c r="TA1" s="742"/>
      <c r="TB1" s="742"/>
      <c r="TC1" s="742"/>
      <c r="TD1" s="742"/>
      <c r="TE1" s="742"/>
      <c r="TF1" s="742"/>
      <c r="TG1" s="742"/>
      <c r="TH1" s="742"/>
      <c r="TI1" s="742"/>
      <c r="TJ1" s="742"/>
      <c r="TK1" s="742"/>
      <c r="TL1" s="742"/>
      <c r="TM1" s="742"/>
      <c r="TN1" s="742"/>
      <c r="TO1" s="742"/>
      <c r="TP1" s="742"/>
      <c r="TQ1" s="742"/>
      <c r="TR1" s="742"/>
      <c r="TS1" s="742"/>
      <c r="TT1" s="742"/>
      <c r="TU1" s="742"/>
      <c r="TV1" s="742"/>
      <c r="TW1" s="742"/>
      <c r="TX1" s="742"/>
      <c r="TY1" s="742"/>
      <c r="TZ1" s="742"/>
      <c r="UA1" s="742"/>
      <c r="UB1" s="742"/>
      <c r="UC1" s="742"/>
      <c r="UD1" s="742"/>
      <c r="UE1" s="742"/>
      <c r="UF1" s="742"/>
      <c r="UG1" s="742"/>
      <c r="UH1" s="743"/>
      <c r="UI1" s="390"/>
      <c r="UJ1" s="741" t="s">
        <v>855</v>
      </c>
      <c r="UK1" s="742"/>
      <c r="UL1" s="742"/>
      <c r="UM1" s="742"/>
      <c r="UN1" s="742"/>
      <c r="UO1" s="742"/>
      <c r="UP1" s="742"/>
      <c r="UQ1" s="742"/>
      <c r="UR1" s="742"/>
      <c r="US1" s="742"/>
      <c r="UT1" s="742"/>
      <c r="UU1" s="742"/>
      <c r="UV1" s="742"/>
      <c r="UW1" s="742"/>
      <c r="UX1" s="742"/>
      <c r="UY1" s="742"/>
      <c r="UZ1" s="742"/>
      <c r="VA1" s="742"/>
      <c r="VB1" s="742"/>
      <c r="VC1" s="742"/>
      <c r="VD1" s="742"/>
      <c r="VE1" s="742"/>
      <c r="VF1" s="742"/>
      <c r="VG1" s="742"/>
      <c r="VH1" s="742"/>
      <c r="VI1" s="742"/>
      <c r="VJ1" s="742"/>
      <c r="VK1" s="742"/>
      <c r="VL1" s="742"/>
      <c r="VM1" s="742"/>
      <c r="VN1" s="742"/>
      <c r="VO1" s="742"/>
      <c r="VP1" s="742"/>
      <c r="VQ1" s="742"/>
      <c r="VR1" s="742"/>
      <c r="VS1" s="743"/>
      <c r="VT1" s="390"/>
      <c r="VU1" s="741" t="s">
        <v>850</v>
      </c>
      <c r="VV1" s="742"/>
      <c r="VW1" s="742"/>
      <c r="VX1" s="742"/>
      <c r="VY1" s="742"/>
      <c r="VZ1" s="742"/>
      <c r="WA1" s="742"/>
      <c r="WB1" s="742"/>
      <c r="WC1" s="742"/>
      <c r="WD1" s="742"/>
      <c r="WE1" s="742"/>
      <c r="WF1" s="742"/>
      <c r="WG1" s="742"/>
      <c r="WH1" s="742"/>
      <c r="WI1" s="742"/>
      <c r="WJ1" s="742"/>
      <c r="WK1" s="742"/>
      <c r="WL1" s="742"/>
      <c r="WM1" s="742"/>
      <c r="WN1" s="742"/>
      <c r="WO1" s="742"/>
      <c r="WP1" s="742"/>
      <c r="WQ1" s="742"/>
      <c r="WR1" s="742"/>
      <c r="WS1" s="742"/>
      <c r="WT1" s="742"/>
      <c r="WU1" s="742"/>
      <c r="WV1" s="742"/>
      <c r="WW1" s="742"/>
      <c r="WX1" s="742"/>
      <c r="WY1" s="742"/>
      <c r="WZ1" s="742"/>
      <c r="XA1" s="742"/>
      <c r="XB1" s="742"/>
      <c r="XC1" s="742"/>
      <c r="XD1" s="743"/>
      <c r="XF1" s="741" t="s">
        <v>854</v>
      </c>
      <c r="XG1" s="742"/>
      <c r="XH1" s="742"/>
      <c r="XI1" s="742"/>
      <c r="XJ1" s="742"/>
      <c r="XK1" s="742"/>
      <c r="XL1" s="742"/>
      <c r="XM1" s="742"/>
      <c r="XN1" s="742"/>
      <c r="XO1" s="742"/>
      <c r="XP1" s="742"/>
      <c r="XQ1" s="742"/>
      <c r="XR1" s="742"/>
      <c r="XS1" s="742"/>
      <c r="XT1" s="742"/>
      <c r="XU1" s="742"/>
      <c r="XV1" s="742"/>
      <c r="XW1" s="742"/>
      <c r="XX1" s="742"/>
      <c r="XY1" s="742"/>
      <c r="XZ1" s="742"/>
      <c r="YA1" s="742"/>
      <c r="YB1" s="742"/>
      <c r="YC1" s="742"/>
      <c r="YD1" s="742"/>
      <c r="YE1" s="742"/>
      <c r="YF1" s="742"/>
      <c r="YG1" s="742"/>
      <c r="YH1" s="742"/>
      <c r="YI1" s="742"/>
      <c r="YJ1" s="742"/>
      <c r="YK1" s="742"/>
      <c r="YL1" s="742"/>
      <c r="YM1" s="742"/>
      <c r="YN1" s="742"/>
      <c r="YO1" s="743"/>
      <c r="YP1" s="143"/>
      <c r="YQ1" s="741" t="s">
        <v>856</v>
      </c>
      <c r="YR1" s="742"/>
      <c r="YS1" s="742"/>
      <c r="YT1" s="742"/>
      <c r="YU1" s="742"/>
      <c r="YV1" s="742"/>
      <c r="YW1" s="742"/>
      <c r="YX1" s="742"/>
      <c r="YY1" s="742"/>
      <c r="YZ1" s="742"/>
      <c r="ZA1" s="742"/>
      <c r="ZB1" s="742"/>
      <c r="ZC1" s="742"/>
      <c r="ZD1" s="742"/>
      <c r="ZE1" s="742"/>
      <c r="ZF1" s="742"/>
      <c r="ZG1" s="742"/>
      <c r="ZH1" s="742"/>
      <c r="ZI1" s="742"/>
      <c r="ZJ1" s="742"/>
      <c r="ZK1" s="742"/>
      <c r="ZL1" s="742"/>
      <c r="ZM1" s="742"/>
      <c r="ZN1" s="742"/>
      <c r="ZO1" s="742"/>
      <c r="ZP1" s="742"/>
      <c r="ZQ1" s="742"/>
      <c r="ZR1" s="742"/>
      <c r="ZS1" s="742"/>
      <c r="ZT1" s="742"/>
      <c r="ZU1" s="742"/>
      <c r="ZV1" s="742"/>
      <c r="ZW1" s="742"/>
      <c r="ZX1" s="742"/>
      <c r="ZY1" s="742"/>
      <c r="ZZ1" s="743"/>
      <c r="AAA1" s="390"/>
      <c r="AAB1" s="741" t="s">
        <v>855</v>
      </c>
      <c r="AAC1" s="742"/>
      <c r="AAD1" s="742"/>
      <c r="AAE1" s="742"/>
      <c r="AAF1" s="742"/>
      <c r="AAG1" s="742"/>
      <c r="AAH1" s="742"/>
      <c r="AAI1" s="742"/>
      <c r="AAJ1" s="742"/>
      <c r="AAK1" s="742"/>
      <c r="AAL1" s="742"/>
      <c r="AAM1" s="742"/>
      <c r="AAN1" s="742"/>
      <c r="AAO1" s="742"/>
      <c r="AAP1" s="742"/>
      <c r="AAQ1" s="742"/>
      <c r="AAR1" s="742"/>
      <c r="AAS1" s="742"/>
      <c r="AAT1" s="742"/>
      <c r="AAU1" s="742"/>
      <c r="AAV1" s="742"/>
      <c r="AAW1" s="742"/>
      <c r="AAX1" s="742"/>
      <c r="AAY1" s="742"/>
      <c r="AAZ1" s="742"/>
      <c r="ABA1" s="742"/>
      <c r="ABB1" s="742"/>
      <c r="ABC1" s="742"/>
      <c r="ABD1" s="742"/>
      <c r="ABE1" s="742"/>
      <c r="ABF1" s="742"/>
      <c r="ABG1" s="742"/>
      <c r="ABH1" s="742"/>
      <c r="ABI1" s="742"/>
      <c r="ABJ1" s="742"/>
      <c r="ABK1" s="743"/>
      <c r="ABM1" s="741" t="s">
        <v>854</v>
      </c>
      <c r="ABN1" s="742"/>
      <c r="ABO1" s="742"/>
      <c r="ABP1" s="742"/>
      <c r="ABQ1" s="742"/>
      <c r="ABR1" s="742"/>
      <c r="ABS1" s="742"/>
      <c r="ABT1" s="742"/>
      <c r="ABU1" s="742"/>
      <c r="ABV1" s="742"/>
      <c r="ABW1" s="742"/>
      <c r="ABX1" s="742"/>
      <c r="ABY1" s="742"/>
      <c r="ABZ1" s="742"/>
      <c r="ACA1" s="742"/>
      <c r="ACB1" s="742"/>
      <c r="ACC1" s="742"/>
      <c r="ACD1" s="742"/>
      <c r="ACE1" s="742"/>
      <c r="ACF1" s="742"/>
      <c r="ACG1" s="742"/>
      <c r="ACH1" s="742"/>
      <c r="ACI1" s="742"/>
      <c r="ACJ1" s="742"/>
      <c r="ACK1" s="742"/>
      <c r="ACL1" s="742"/>
      <c r="ACM1" s="742"/>
      <c r="ACN1" s="742"/>
      <c r="ACO1" s="742"/>
      <c r="ACP1" s="742"/>
      <c r="ACQ1" s="742"/>
      <c r="ACR1" s="742"/>
      <c r="ACS1" s="742"/>
      <c r="ACT1" s="742"/>
      <c r="ACU1" s="742"/>
      <c r="ACV1" s="743"/>
      <c r="ACX1" s="741" t="s">
        <v>856</v>
      </c>
      <c r="ACY1" s="742"/>
      <c r="ACZ1" s="742"/>
      <c r="ADA1" s="742"/>
      <c r="ADB1" s="742"/>
      <c r="ADC1" s="742"/>
      <c r="ADD1" s="742"/>
      <c r="ADE1" s="742"/>
      <c r="ADF1" s="742"/>
      <c r="ADG1" s="742"/>
      <c r="ADH1" s="742"/>
      <c r="ADI1" s="742"/>
      <c r="ADJ1" s="742"/>
      <c r="ADK1" s="742"/>
      <c r="ADL1" s="742"/>
      <c r="ADM1" s="742"/>
      <c r="ADN1" s="742"/>
      <c r="ADO1" s="742"/>
      <c r="ADP1" s="742"/>
      <c r="ADQ1" s="742"/>
      <c r="ADR1" s="742"/>
      <c r="ADS1" s="742"/>
      <c r="ADT1" s="742"/>
      <c r="ADU1" s="742"/>
      <c r="ADV1" s="742"/>
      <c r="ADW1" s="742"/>
      <c r="ADX1" s="742"/>
      <c r="ADY1" s="742"/>
      <c r="ADZ1" s="742"/>
      <c r="AEA1" s="742"/>
      <c r="AEB1" s="742"/>
      <c r="AEC1" s="742"/>
      <c r="AED1" s="742"/>
      <c r="AEE1" s="742"/>
      <c r="AEF1" s="742"/>
      <c r="AEG1" s="743"/>
      <c r="AEH1" s="390"/>
      <c r="AEI1" s="741" t="s">
        <v>855</v>
      </c>
      <c r="AEJ1" s="742"/>
      <c r="AEK1" s="742"/>
      <c r="AEL1" s="742"/>
      <c r="AEM1" s="742"/>
      <c r="AEN1" s="742"/>
      <c r="AEO1" s="742"/>
      <c r="AEP1" s="742"/>
      <c r="AEQ1" s="742"/>
      <c r="AER1" s="742"/>
      <c r="AES1" s="742"/>
      <c r="AET1" s="742"/>
      <c r="AEU1" s="742"/>
      <c r="AEV1" s="742"/>
      <c r="AEW1" s="742"/>
      <c r="AEX1" s="742"/>
      <c r="AEY1" s="742"/>
      <c r="AEZ1" s="742"/>
      <c r="AFA1" s="742"/>
      <c r="AFB1" s="742"/>
      <c r="AFC1" s="742"/>
      <c r="AFD1" s="742"/>
      <c r="AFE1" s="742"/>
      <c r="AFF1" s="742"/>
      <c r="AFG1" s="742"/>
      <c r="AFH1" s="742"/>
      <c r="AFI1" s="742"/>
      <c r="AFJ1" s="742"/>
      <c r="AFK1" s="742"/>
      <c r="AFL1" s="742"/>
      <c r="AFM1" s="742"/>
      <c r="AFN1" s="742"/>
      <c r="AFO1" s="742"/>
      <c r="AFP1" s="742"/>
      <c r="AFQ1" s="742"/>
      <c r="AFR1" s="743"/>
      <c r="AFT1" s="741" t="s">
        <v>854</v>
      </c>
      <c r="AFU1" s="742"/>
      <c r="AFV1" s="742"/>
      <c r="AFW1" s="742"/>
      <c r="AFX1" s="742"/>
      <c r="AFY1" s="742"/>
      <c r="AFZ1" s="742"/>
      <c r="AGA1" s="742"/>
      <c r="AGB1" s="742"/>
      <c r="AGC1" s="742"/>
      <c r="AGD1" s="742"/>
      <c r="AGE1" s="742"/>
      <c r="AGF1" s="742"/>
      <c r="AGG1" s="742"/>
      <c r="AGH1" s="742"/>
      <c r="AGI1" s="742"/>
      <c r="AGJ1" s="742"/>
      <c r="AGK1" s="742"/>
      <c r="AGL1" s="742"/>
      <c r="AGM1" s="742"/>
      <c r="AGN1" s="742"/>
      <c r="AGO1" s="742"/>
      <c r="AGP1" s="742"/>
      <c r="AGQ1" s="742"/>
      <c r="AGR1" s="742"/>
      <c r="AGS1" s="742"/>
      <c r="AGT1" s="742"/>
      <c r="AGU1" s="742"/>
      <c r="AGV1" s="742"/>
      <c r="AGW1" s="742"/>
      <c r="AGX1" s="742"/>
      <c r="AGY1" s="742"/>
      <c r="AGZ1" s="742"/>
      <c r="AHA1" s="742"/>
      <c r="AHB1" s="742"/>
      <c r="AHC1" s="743"/>
      <c r="AHE1" s="741" t="s">
        <v>856</v>
      </c>
      <c r="AHF1" s="742"/>
      <c r="AHG1" s="742"/>
      <c r="AHH1" s="742"/>
      <c r="AHI1" s="742"/>
      <c r="AHJ1" s="742"/>
      <c r="AHK1" s="742"/>
      <c r="AHL1" s="742"/>
      <c r="AHM1" s="742"/>
      <c r="AHN1" s="742"/>
      <c r="AHO1" s="742"/>
      <c r="AHP1" s="742"/>
      <c r="AHQ1" s="742"/>
      <c r="AHR1" s="742"/>
      <c r="AHS1" s="742"/>
      <c r="AHT1" s="742"/>
      <c r="AHU1" s="742"/>
      <c r="AHV1" s="742"/>
      <c r="AHW1" s="742"/>
      <c r="AHX1" s="742"/>
      <c r="AHY1" s="742"/>
      <c r="AHZ1" s="742"/>
      <c r="AIA1" s="742"/>
      <c r="AIB1" s="742"/>
      <c r="AIC1" s="742"/>
      <c r="AID1" s="742"/>
      <c r="AIE1" s="742"/>
      <c r="AIF1" s="742"/>
      <c r="AIG1" s="742"/>
      <c r="AIH1" s="742"/>
      <c r="AII1" s="742"/>
      <c r="AIJ1" s="742"/>
      <c r="AIK1" s="742"/>
      <c r="AIL1" s="742"/>
      <c r="AIM1" s="742"/>
      <c r="AIN1" s="743"/>
      <c r="AIO1" s="390"/>
      <c r="AIP1" s="741" t="s">
        <v>855</v>
      </c>
      <c r="AIQ1" s="742"/>
      <c r="AIR1" s="742"/>
      <c r="AIS1" s="742"/>
      <c r="AIT1" s="742"/>
      <c r="AIU1" s="742"/>
      <c r="AIV1" s="742"/>
      <c r="AIW1" s="742"/>
      <c r="AIX1" s="742"/>
      <c r="AIY1" s="742"/>
      <c r="AIZ1" s="742"/>
      <c r="AJA1" s="742"/>
      <c r="AJB1" s="742"/>
      <c r="AJC1" s="742"/>
      <c r="AJD1" s="742"/>
      <c r="AJE1" s="742"/>
      <c r="AJF1" s="742"/>
      <c r="AJG1" s="742"/>
      <c r="AJH1" s="742"/>
      <c r="AJI1" s="742"/>
      <c r="AJJ1" s="742"/>
      <c r="AJK1" s="742"/>
      <c r="AJL1" s="742"/>
      <c r="AJM1" s="742"/>
      <c r="AJN1" s="742"/>
      <c r="AJO1" s="742"/>
      <c r="AJP1" s="742"/>
      <c r="AJQ1" s="742"/>
      <c r="AJR1" s="742"/>
      <c r="AJS1" s="742"/>
      <c r="AJT1" s="742"/>
      <c r="AJU1" s="742"/>
      <c r="AJV1" s="742"/>
      <c r="AJW1" s="742"/>
      <c r="AJX1" s="742"/>
      <c r="AJY1" s="743"/>
      <c r="AKA1" s="741" t="s">
        <v>854</v>
      </c>
      <c r="AKB1" s="742"/>
      <c r="AKC1" s="742"/>
      <c r="AKD1" s="742"/>
      <c r="AKE1" s="742"/>
      <c r="AKF1" s="742"/>
      <c r="AKG1" s="742"/>
      <c r="AKH1" s="742"/>
      <c r="AKI1" s="742"/>
      <c r="AKJ1" s="742"/>
      <c r="AKK1" s="742"/>
      <c r="AKL1" s="742"/>
      <c r="AKM1" s="742"/>
      <c r="AKN1" s="742"/>
      <c r="AKO1" s="742"/>
      <c r="AKP1" s="742"/>
      <c r="AKQ1" s="742"/>
      <c r="AKR1" s="742"/>
      <c r="AKS1" s="742"/>
      <c r="AKT1" s="742"/>
      <c r="AKU1" s="742"/>
      <c r="AKV1" s="742"/>
      <c r="AKW1" s="742"/>
      <c r="AKX1" s="742"/>
      <c r="AKY1" s="742"/>
      <c r="AKZ1" s="742"/>
      <c r="ALA1" s="742"/>
      <c r="ALB1" s="742"/>
      <c r="ALC1" s="742"/>
      <c r="ALD1" s="742"/>
      <c r="ALE1" s="742"/>
      <c r="ALF1" s="742"/>
      <c r="ALG1" s="742"/>
      <c r="ALH1" s="742"/>
      <c r="ALI1" s="742"/>
      <c r="ALJ1" s="743"/>
      <c r="ALL1" s="741" t="s">
        <v>856</v>
      </c>
      <c r="ALM1" s="742"/>
      <c r="ALN1" s="742"/>
      <c r="ALO1" s="742"/>
      <c r="ALP1" s="742"/>
      <c r="ALQ1" s="742"/>
      <c r="ALR1" s="742"/>
      <c r="ALS1" s="742"/>
      <c r="ALT1" s="742"/>
      <c r="ALU1" s="742"/>
      <c r="ALV1" s="742"/>
      <c r="ALW1" s="742"/>
      <c r="ALX1" s="742"/>
      <c r="ALY1" s="742"/>
      <c r="ALZ1" s="742"/>
      <c r="AMA1" s="742"/>
      <c r="AMB1" s="742"/>
      <c r="AMC1" s="742"/>
      <c r="AMD1" s="742"/>
      <c r="AME1" s="742"/>
      <c r="AMF1" s="742"/>
      <c r="AMG1" s="742"/>
      <c r="AMH1" s="742"/>
      <c r="AMI1" s="742"/>
      <c r="AMJ1" s="742"/>
      <c r="AMK1" s="742"/>
      <c r="AML1" s="742"/>
      <c r="AMM1" s="742"/>
      <c r="AMN1" s="742"/>
      <c r="AMO1" s="742"/>
      <c r="AMP1" s="742"/>
      <c r="AMQ1" s="742"/>
      <c r="AMR1" s="742"/>
      <c r="AMS1" s="742"/>
      <c r="AMT1" s="742"/>
      <c r="AMU1" s="743"/>
      <c r="AMV1" s="391"/>
      <c r="AMW1" s="741" t="s">
        <v>855</v>
      </c>
      <c r="AMX1" s="742"/>
      <c r="AMY1" s="742"/>
      <c r="AMZ1" s="742"/>
      <c r="ANA1" s="742"/>
      <c r="ANB1" s="742"/>
      <c r="ANC1" s="742"/>
      <c r="AND1" s="742"/>
      <c r="ANE1" s="742"/>
      <c r="ANF1" s="742"/>
      <c r="ANG1" s="742"/>
      <c r="ANH1" s="742"/>
      <c r="ANI1" s="742"/>
      <c r="ANJ1" s="742"/>
      <c r="ANK1" s="742"/>
      <c r="ANL1" s="742"/>
      <c r="ANM1" s="742"/>
      <c r="ANN1" s="742"/>
      <c r="ANO1" s="742"/>
      <c r="ANP1" s="742"/>
      <c r="ANQ1" s="742"/>
      <c r="ANR1" s="742"/>
      <c r="ANS1" s="742"/>
      <c r="ANT1" s="742"/>
      <c r="ANU1" s="742"/>
      <c r="ANV1" s="742"/>
      <c r="ANW1" s="742"/>
      <c r="ANX1" s="742"/>
      <c r="ANY1" s="742"/>
      <c r="ANZ1" s="742"/>
      <c r="AOA1" s="742"/>
      <c r="AOB1" s="742"/>
      <c r="AOC1" s="742"/>
      <c r="AOD1" s="742"/>
      <c r="AOE1" s="742"/>
      <c r="AOF1" s="743"/>
      <c r="AOH1" s="741" t="s">
        <v>856</v>
      </c>
      <c r="AOI1" s="742"/>
      <c r="AOJ1" s="742"/>
      <c r="AOK1" s="742"/>
      <c r="AOL1" s="742"/>
      <c r="AOM1" s="742"/>
      <c r="AON1" s="742"/>
      <c r="AOO1" s="742"/>
      <c r="AOP1" s="742"/>
      <c r="AOQ1" s="742"/>
      <c r="AOR1" s="742"/>
      <c r="AOS1" s="742"/>
      <c r="AOT1" s="742"/>
      <c r="AOU1" s="742"/>
      <c r="AOV1" s="742"/>
      <c r="AOW1" s="742"/>
      <c r="AOX1" s="742"/>
      <c r="AOY1" s="742"/>
      <c r="AOZ1" s="742"/>
      <c r="APA1" s="742"/>
      <c r="APB1" s="742"/>
      <c r="APC1" s="742"/>
      <c r="APD1" s="742"/>
      <c r="APE1" s="742"/>
      <c r="APF1" s="742"/>
      <c r="APG1" s="742"/>
      <c r="APH1" s="742"/>
      <c r="API1" s="742"/>
      <c r="APJ1" s="742"/>
      <c r="APK1" s="742"/>
      <c r="APL1" s="742"/>
      <c r="APM1" s="742"/>
      <c r="APN1" s="742"/>
      <c r="APO1" s="742"/>
      <c r="APP1" s="742"/>
      <c r="APQ1" s="743"/>
      <c r="APS1" s="741" t="s">
        <v>854</v>
      </c>
      <c r="APT1" s="742"/>
      <c r="APU1" s="742"/>
      <c r="APV1" s="742"/>
      <c r="APW1" s="742"/>
      <c r="APX1" s="742"/>
      <c r="APY1" s="742"/>
      <c r="APZ1" s="742"/>
      <c r="AQA1" s="742"/>
      <c r="AQB1" s="742"/>
      <c r="AQC1" s="742"/>
      <c r="AQD1" s="742"/>
      <c r="AQE1" s="742"/>
      <c r="AQF1" s="742"/>
      <c r="AQG1" s="742"/>
      <c r="AQH1" s="742"/>
      <c r="AQI1" s="742"/>
      <c r="AQJ1" s="742"/>
      <c r="AQK1" s="742"/>
      <c r="AQL1" s="742"/>
      <c r="AQM1" s="742"/>
      <c r="AQN1" s="742"/>
      <c r="AQO1" s="742"/>
      <c r="AQP1" s="742"/>
      <c r="AQQ1" s="742"/>
      <c r="AQR1" s="742"/>
      <c r="AQS1" s="742"/>
      <c r="AQT1" s="742"/>
      <c r="AQU1" s="742"/>
      <c r="AQV1" s="742"/>
      <c r="AQW1" s="742"/>
      <c r="AQX1" s="742"/>
      <c r="AQY1" s="742"/>
      <c r="AQZ1" s="742"/>
      <c r="ARA1" s="742"/>
      <c r="ARB1" s="743"/>
      <c r="ARD1" s="741" t="s">
        <v>855</v>
      </c>
      <c r="ARE1" s="742"/>
      <c r="ARF1" s="742"/>
      <c r="ARG1" s="742"/>
      <c r="ARH1" s="742"/>
      <c r="ARI1" s="742"/>
      <c r="ARJ1" s="742"/>
      <c r="ARK1" s="742"/>
      <c r="ARL1" s="742"/>
      <c r="ARM1" s="742"/>
      <c r="ARN1" s="742"/>
      <c r="ARO1" s="742"/>
      <c r="ARP1" s="742"/>
      <c r="ARQ1" s="742"/>
      <c r="ARR1" s="742"/>
      <c r="ARS1" s="742"/>
      <c r="ART1" s="742"/>
      <c r="ARU1" s="742"/>
      <c r="ARV1" s="742"/>
      <c r="ARW1" s="742"/>
      <c r="ARX1" s="742"/>
      <c r="ARY1" s="742"/>
      <c r="ARZ1" s="742"/>
      <c r="ASA1" s="742"/>
      <c r="ASB1" s="742"/>
      <c r="ASC1" s="742"/>
      <c r="ASD1" s="742"/>
      <c r="ASE1" s="742"/>
      <c r="ASF1" s="742"/>
      <c r="ASG1" s="742"/>
      <c r="ASH1" s="742"/>
      <c r="ASI1" s="742"/>
      <c r="ASJ1" s="742"/>
      <c r="ASK1" s="742"/>
      <c r="ASL1" s="742"/>
      <c r="ASM1" s="743"/>
      <c r="ASO1" s="741" t="s">
        <v>854</v>
      </c>
      <c r="ASP1" s="742"/>
      <c r="ASQ1" s="742"/>
      <c r="ASR1" s="742"/>
      <c r="ASS1" s="742"/>
      <c r="AST1" s="742"/>
      <c r="ASU1" s="742"/>
      <c r="ASV1" s="742"/>
      <c r="ASW1" s="742"/>
      <c r="ASX1" s="742"/>
      <c r="ASY1" s="742"/>
      <c r="ASZ1" s="742"/>
      <c r="ATA1" s="742"/>
      <c r="ATB1" s="742"/>
      <c r="ATC1" s="742"/>
      <c r="ATD1" s="742"/>
      <c r="ATE1" s="742"/>
      <c r="ATF1" s="742"/>
      <c r="ATG1" s="742"/>
      <c r="ATH1" s="742"/>
      <c r="ATI1" s="742"/>
      <c r="ATJ1" s="742"/>
      <c r="ATK1" s="742"/>
      <c r="ATL1" s="742"/>
      <c r="ATM1" s="742"/>
      <c r="ATN1" s="742"/>
      <c r="ATO1" s="742"/>
      <c r="ATP1" s="742"/>
      <c r="ATQ1" s="742"/>
      <c r="ATR1" s="742"/>
      <c r="ATS1" s="742"/>
      <c r="ATT1" s="742"/>
      <c r="ATU1" s="742"/>
      <c r="ATV1" s="742"/>
      <c r="ATW1" s="742"/>
      <c r="ATX1" s="743"/>
      <c r="ATZ1" s="741" t="s">
        <v>856</v>
      </c>
      <c r="AUA1" s="742"/>
      <c r="AUB1" s="742"/>
      <c r="AUC1" s="742"/>
      <c r="AUD1" s="742"/>
      <c r="AUE1" s="742"/>
      <c r="AUF1" s="742"/>
      <c r="AUG1" s="742"/>
      <c r="AUH1" s="742"/>
      <c r="AUI1" s="742"/>
      <c r="AUJ1" s="742"/>
      <c r="AUK1" s="742"/>
      <c r="AUL1" s="742"/>
      <c r="AUM1" s="742"/>
      <c r="AUN1" s="742"/>
      <c r="AUO1" s="742"/>
      <c r="AUP1" s="742"/>
      <c r="AUQ1" s="742"/>
      <c r="AUR1" s="742"/>
      <c r="AUS1" s="742"/>
      <c r="AUT1" s="742"/>
      <c r="AUU1" s="742"/>
      <c r="AUV1" s="742"/>
      <c r="AUW1" s="742"/>
      <c r="AUX1" s="742"/>
      <c r="AUY1" s="742"/>
      <c r="AUZ1" s="742"/>
      <c r="AVA1" s="742"/>
      <c r="AVB1" s="742"/>
      <c r="AVC1" s="742"/>
      <c r="AVD1" s="742"/>
      <c r="AVE1" s="742"/>
      <c r="AVF1" s="742"/>
      <c r="AVG1" s="742"/>
      <c r="AVH1" s="742"/>
      <c r="AVI1" s="743"/>
      <c r="AVJ1" s="391"/>
      <c r="AVK1" s="741" t="s">
        <v>855</v>
      </c>
      <c r="AVL1" s="742"/>
      <c r="AVM1" s="742"/>
      <c r="AVN1" s="742"/>
      <c r="AVO1" s="742"/>
      <c r="AVP1" s="742"/>
      <c r="AVQ1" s="742"/>
      <c r="AVR1" s="742"/>
      <c r="AVS1" s="742"/>
      <c r="AVT1" s="742"/>
      <c r="AVU1" s="742"/>
      <c r="AVV1" s="742"/>
      <c r="AVW1" s="742"/>
      <c r="AVX1" s="742"/>
      <c r="AVY1" s="742"/>
      <c r="AVZ1" s="742"/>
      <c r="AWA1" s="742"/>
      <c r="AWB1" s="742"/>
      <c r="AWC1" s="742"/>
      <c r="AWD1" s="742"/>
      <c r="AWE1" s="742"/>
      <c r="AWF1" s="742"/>
      <c r="AWG1" s="742"/>
      <c r="AWH1" s="742"/>
      <c r="AWI1" s="742"/>
      <c r="AWJ1" s="742"/>
      <c r="AWK1" s="742"/>
      <c r="AWL1" s="742"/>
      <c r="AWM1" s="742"/>
      <c r="AWN1" s="742"/>
      <c r="AWO1" s="742"/>
      <c r="AWP1" s="742"/>
      <c r="AWQ1" s="742"/>
      <c r="AWR1" s="742"/>
      <c r="AWS1" s="742"/>
      <c r="AWT1" s="743"/>
    </row>
    <row r="2" spans="1:1294" ht="15.75" thickBot="1" x14ac:dyDescent="0.3">
      <c r="A2" s="13"/>
      <c r="AJ2" s="7"/>
      <c r="AL2" s="13"/>
      <c r="BU2" s="7"/>
      <c r="BW2" s="13"/>
      <c r="DF2" s="7"/>
      <c r="DG2" s="391"/>
      <c r="DH2" s="13"/>
      <c r="EQ2" s="7"/>
      <c r="ES2" s="13"/>
      <c r="GB2" s="7"/>
      <c r="GD2" s="13"/>
      <c r="HM2" s="7"/>
      <c r="HN2" s="391"/>
      <c r="HO2" s="13"/>
      <c r="IX2" s="7"/>
      <c r="IZ2" s="13"/>
      <c r="KI2" s="7"/>
      <c r="KK2" s="13"/>
      <c r="LT2" s="7"/>
      <c r="LU2" s="391"/>
      <c r="LV2" s="13"/>
      <c r="NE2" s="7"/>
      <c r="NG2" s="13"/>
      <c r="OP2" s="7"/>
      <c r="OR2" s="13"/>
      <c r="QA2" s="7"/>
      <c r="QB2" s="391"/>
      <c r="QC2" s="13"/>
      <c r="RL2" s="7"/>
      <c r="RN2" s="13"/>
      <c r="SW2" s="7"/>
      <c r="SY2" s="13"/>
      <c r="UH2" s="7"/>
      <c r="UI2" s="391"/>
      <c r="UJ2" s="13"/>
      <c r="VS2" s="7"/>
      <c r="VT2" s="391"/>
      <c r="VU2" s="13"/>
      <c r="XD2" s="7"/>
      <c r="XF2" s="13"/>
      <c r="YO2" s="7"/>
      <c r="YQ2" s="13"/>
      <c r="ZZ2" s="7"/>
      <c r="AAA2" s="391"/>
      <c r="AAB2" s="13"/>
      <c r="ABK2" s="7"/>
      <c r="ABM2" s="13"/>
      <c r="ACV2" s="7"/>
      <c r="ACX2" s="13"/>
      <c r="AEG2" s="7"/>
      <c r="AEH2" s="391"/>
      <c r="AEI2" s="13"/>
      <c r="AFR2" s="7"/>
      <c r="AFT2" s="13"/>
      <c r="AHC2" s="7"/>
      <c r="AHE2" s="13"/>
      <c r="AIN2" s="7"/>
      <c r="AIO2" s="391"/>
      <c r="AIP2" s="13"/>
      <c r="AJY2" s="7"/>
      <c r="AKA2" s="13"/>
      <c r="ALJ2" s="7"/>
      <c r="ALL2" s="13"/>
      <c r="AMU2" s="7"/>
      <c r="AMV2" s="391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391"/>
      <c r="AVK2" s="13"/>
      <c r="AWT2" s="7"/>
    </row>
    <row r="3" spans="1:1294" ht="15.75" thickBot="1" x14ac:dyDescent="0.3">
      <c r="A3" s="97"/>
      <c r="B3" s="717" t="s">
        <v>867</v>
      </c>
      <c r="C3" s="718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9"/>
      <c r="T3" s="96"/>
      <c r="U3" s="717" t="s">
        <v>867</v>
      </c>
      <c r="V3" s="718"/>
      <c r="W3" s="718"/>
      <c r="X3" s="718"/>
      <c r="Y3" s="718"/>
      <c r="Z3" s="718"/>
      <c r="AA3" s="718"/>
      <c r="AB3" s="718"/>
      <c r="AC3" s="718"/>
      <c r="AD3" s="718"/>
      <c r="AE3" s="718"/>
      <c r="AF3" s="718"/>
      <c r="AG3" s="718"/>
      <c r="AH3" s="718"/>
      <c r="AI3" s="718"/>
      <c r="AJ3" s="719"/>
      <c r="AL3" s="97"/>
      <c r="AM3" s="717" t="s">
        <v>866</v>
      </c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9"/>
      <c r="BE3" s="96"/>
      <c r="BF3" s="717" t="s">
        <v>866</v>
      </c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9"/>
      <c r="BV3" s="144"/>
      <c r="BW3" s="97"/>
      <c r="BX3" s="717" t="s">
        <v>866</v>
      </c>
      <c r="BY3" s="718"/>
      <c r="BZ3" s="718"/>
      <c r="CA3" s="718"/>
      <c r="CB3" s="718"/>
      <c r="CC3" s="718"/>
      <c r="CD3" s="718"/>
      <c r="CE3" s="718"/>
      <c r="CF3" s="718"/>
      <c r="CG3" s="718"/>
      <c r="CH3" s="718"/>
      <c r="CI3" s="718"/>
      <c r="CJ3" s="718"/>
      <c r="CK3" s="718"/>
      <c r="CL3" s="718"/>
      <c r="CM3" s="719"/>
      <c r="CP3" s="96"/>
      <c r="CQ3" s="717" t="s">
        <v>866</v>
      </c>
      <c r="CR3" s="718"/>
      <c r="CS3" s="718"/>
      <c r="CT3" s="718"/>
      <c r="CU3" s="718"/>
      <c r="CV3" s="718"/>
      <c r="CW3" s="718"/>
      <c r="CX3" s="718"/>
      <c r="CY3" s="718"/>
      <c r="CZ3" s="718"/>
      <c r="DA3" s="718"/>
      <c r="DB3" s="718"/>
      <c r="DC3" s="718"/>
      <c r="DD3" s="718"/>
      <c r="DE3" s="718"/>
      <c r="DF3" s="719"/>
      <c r="DG3" s="392"/>
      <c r="DH3" s="97"/>
      <c r="DI3" s="717" t="s">
        <v>866</v>
      </c>
      <c r="DJ3" s="718"/>
      <c r="DK3" s="718"/>
      <c r="DL3" s="718"/>
      <c r="DM3" s="718"/>
      <c r="DN3" s="718"/>
      <c r="DO3" s="718"/>
      <c r="DP3" s="718"/>
      <c r="DQ3" s="718"/>
      <c r="DR3" s="718"/>
      <c r="DS3" s="718"/>
      <c r="DT3" s="718"/>
      <c r="DU3" s="718"/>
      <c r="DV3" s="718"/>
      <c r="DW3" s="718"/>
      <c r="DX3" s="719"/>
      <c r="EA3" s="96"/>
      <c r="EB3" s="717" t="s">
        <v>866</v>
      </c>
      <c r="EC3" s="718"/>
      <c r="ED3" s="718"/>
      <c r="EE3" s="718"/>
      <c r="EF3" s="718"/>
      <c r="EG3" s="718"/>
      <c r="EH3" s="718"/>
      <c r="EI3" s="718"/>
      <c r="EJ3" s="718"/>
      <c r="EK3" s="718"/>
      <c r="EL3" s="718"/>
      <c r="EM3" s="718"/>
      <c r="EN3" s="718"/>
      <c r="EO3" s="718"/>
      <c r="EP3" s="718"/>
      <c r="EQ3" s="719"/>
      <c r="ER3" s="144"/>
      <c r="ES3" s="97"/>
      <c r="ET3" s="765" t="s">
        <v>865</v>
      </c>
      <c r="EU3" s="766"/>
      <c r="EV3" s="766"/>
      <c r="EW3" s="766"/>
      <c r="EX3" s="766"/>
      <c r="EY3" s="766"/>
      <c r="EZ3" s="766"/>
      <c r="FA3" s="766"/>
      <c r="FB3" s="766"/>
      <c r="FC3" s="766"/>
      <c r="FD3" s="766"/>
      <c r="FE3" s="766"/>
      <c r="FF3" s="718"/>
      <c r="FG3" s="718"/>
      <c r="FH3" s="718"/>
      <c r="FI3" s="719"/>
      <c r="FL3" s="96"/>
      <c r="FM3" s="765" t="s">
        <v>865</v>
      </c>
      <c r="FN3" s="766"/>
      <c r="FO3" s="766"/>
      <c r="FP3" s="766"/>
      <c r="FQ3" s="766"/>
      <c r="FR3" s="766"/>
      <c r="FS3" s="766"/>
      <c r="FT3" s="766"/>
      <c r="FU3" s="766"/>
      <c r="FV3" s="766"/>
      <c r="FW3" s="766"/>
      <c r="FX3" s="766"/>
      <c r="FY3" s="718"/>
      <c r="FZ3" s="718"/>
      <c r="GA3" s="718"/>
      <c r="GB3" s="719"/>
      <c r="GC3" s="144"/>
      <c r="GD3" s="97"/>
      <c r="GE3" s="765" t="s">
        <v>865</v>
      </c>
      <c r="GF3" s="766"/>
      <c r="GG3" s="766"/>
      <c r="GH3" s="766"/>
      <c r="GI3" s="766"/>
      <c r="GJ3" s="766"/>
      <c r="GK3" s="766"/>
      <c r="GL3" s="766"/>
      <c r="GM3" s="766"/>
      <c r="GN3" s="766"/>
      <c r="GO3" s="766"/>
      <c r="GP3" s="766"/>
      <c r="GQ3" s="718"/>
      <c r="GR3" s="718"/>
      <c r="GS3" s="718"/>
      <c r="GT3" s="719"/>
      <c r="GW3" s="96"/>
      <c r="GX3" s="765" t="s">
        <v>865</v>
      </c>
      <c r="GY3" s="766"/>
      <c r="GZ3" s="766"/>
      <c r="HA3" s="766"/>
      <c r="HB3" s="766"/>
      <c r="HC3" s="766"/>
      <c r="HD3" s="766"/>
      <c r="HE3" s="766"/>
      <c r="HF3" s="766"/>
      <c r="HG3" s="766"/>
      <c r="HH3" s="766"/>
      <c r="HI3" s="766"/>
      <c r="HJ3" s="718"/>
      <c r="HK3" s="718"/>
      <c r="HL3" s="718"/>
      <c r="HM3" s="719"/>
      <c r="HN3" s="392"/>
      <c r="HO3" s="97"/>
      <c r="HP3" s="765" t="s">
        <v>865</v>
      </c>
      <c r="HQ3" s="766"/>
      <c r="HR3" s="766"/>
      <c r="HS3" s="766"/>
      <c r="HT3" s="766"/>
      <c r="HU3" s="766"/>
      <c r="HV3" s="766"/>
      <c r="HW3" s="766"/>
      <c r="HX3" s="766"/>
      <c r="HY3" s="766"/>
      <c r="HZ3" s="766"/>
      <c r="IA3" s="766"/>
      <c r="IB3" s="718"/>
      <c r="IC3" s="718"/>
      <c r="ID3" s="718"/>
      <c r="IE3" s="719"/>
      <c r="IH3" s="96"/>
      <c r="II3" s="765" t="s">
        <v>865</v>
      </c>
      <c r="IJ3" s="766"/>
      <c r="IK3" s="766"/>
      <c r="IL3" s="766"/>
      <c r="IM3" s="766"/>
      <c r="IN3" s="766"/>
      <c r="IO3" s="766"/>
      <c r="IP3" s="766"/>
      <c r="IQ3" s="766"/>
      <c r="IR3" s="766"/>
      <c r="IS3" s="766"/>
      <c r="IT3" s="766"/>
      <c r="IU3" s="718"/>
      <c r="IV3" s="718"/>
      <c r="IW3" s="718"/>
      <c r="IX3" s="719"/>
      <c r="IY3" s="144"/>
      <c r="IZ3" s="97"/>
      <c r="JA3" s="765" t="s">
        <v>864</v>
      </c>
      <c r="JB3" s="766"/>
      <c r="JC3" s="766"/>
      <c r="JD3" s="766"/>
      <c r="JE3" s="766"/>
      <c r="JF3" s="766"/>
      <c r="JG3" s="766"/>
      <c r="JH3" s="766"/>
      <c r="JI3" s="766"/>
      <c r="JJ3" s="766"/>
      <c r="JK3" s="766"/>
      <c r="JL3" s="766"/>
      <c r="JM3" s="718"/>
      <c r="JN3" s="718"/>
      <c r="JO3" s="718"/>
      <c r="JP3" s="719"/>
      <c r="JS3" s="96"/>
      <c r="JT3" s="765" t="s">
        <v>864</v>
      </c>
      <c r="JU3" s="766"/>
      <c r="JV3" s="766"/>
      <c r="JW3" s="766"/>
      <c r="JX3" s="766"/>
      <c r="JY3" s="766"/>
      <c r="JZ3" s="766"/>
      <c r="KA3" s="766"/>
      <c r="KB3" s="766"/>
      <c r="KC3" s="766"/>
      <c r="KD3" s="766"/>
      <c r="KE3" s="766"/>
      <c r="KF3" s="718"/>
      <c r="KG3" s="718"/>
      <c r="KH3" s="718"/>
      <c r="KI3" s="719"/>
      <c r="KJ3" s="144"/>
      <c r="KK3" s="97"/>
      <c r="KL3" s="765" t="s">
        <v>864</v>
      </c>
      <c r="KM3" s="766"/>
      <c r="KN3" s="766"/>
      <c r="KO3" s="766"/>
      <c r="KP3" s="766"/>
      <c r="KQ3" s="766"/>
      <c r="KR3" s="766"/>
      <c r="KS3" s="766"/>
      <c r="KT3" s="766"/>
      <c r="KU3" s="766"/>
      <c r="KV3" s="766"/>
      <c r="KW3" s="766"/>
      <c r="KX3" s="718"/>
      <c r="KY3" s="718"/>
      <c r="KZ3" s="718"/>
      <c r="LA3" s="719"/>
      <c r="LD3" s="96"/>
      <c r="LE3" s="765" t="s">
        <v>864</v>
      </c>
      <c r="LF3" s="766"/>
      <c r="LG3" s="766"/>
      <c r="LH3" s="766"/>
      <c r="LI3" s="766"/>
      <c r="LJ3" s="766"/>
      <c r="LK3" s="766"/>
      <c r="LL3" s="766"/>
      <c r="LM3" s="766"/>
      <c r="LN3" s="766"/>
      <c r="LO3" s="766"/>
      <c r="LP3" s="766"/>
      <c r="LQ3" s="718"/>
      <c r="LR3" s="718"/>
      <c r="LS3" s="718"/>
      <c r="LT3" s="719"/>
      <c r="LU3" s="392"/>
      <c r="LV3" s="97"/>
      <c r="LW3" s="765" t="s">
        <v>864</v>
      </c>
      <c r="LX3" s="766"/>
      <c r="LY3" s="766"/>
      <c r="LZ3" s="766"/>
      <c r="MA3" s="766"/>
      <c r="MB3" s="766"/>
      <c r="MC3" s="766"/>
      <c r="MD3" s="766"/>
      <c r="ME3" s="766"/>
      <c r="MF3" s="766"/>
      <c r="MG3" s="766"/>
      <c r="MH3" s="766"/>
      <c r="MI3" s="718"/>
      <c r="MJ3" s="718"/>
      <c r="MK3" s="718"/>
      <c r="ML3" s="719"/>
      <c r="MO3" s="96"/>
      <c r="MP3" s="765" t="s">
        <v>864</v>
      </c>
      <c r="MQ3" s="766"/>
      <c r="MR3" s="766"/>
      <c r="MS3" s="766"/>
      <c r="MT3" s="766"/>
      <c r="MU3" s="766"/>
      <c r="MV3" s="766"/>
      <c r="MW3" s="766"/>
      <c r="MX3" s="766"/>
      <c r="MY3" s="766"/>
      <c r="MZ3" s="766"/>
      <c r="NA3" s="766"/>
      <c r="NB3" s="718"/>
      <c r="NC3" s="718"/>
      <c r="ND3" s="718"/>
      <c r="NE3" s="719"/>
      <c r="NF3" s="144"/>
      <c r="NG3" s="97"/>
      <c r="NH3" s="765" t="s">
        <v>863</v>
      </c>
      <c r="NI3" s="766"/>
      <c r="NJ3" s="766"/>
      <c r="NK3" s="766"/>
      <c r="NL3" s="766"/>
      <c r="NM3" s="766"/>
      <c r="NN3" s="766"/>
      <c r="NO3" s="766"/>
      <c r="NP3" s="766"/>
      <c r="NQ3" s="766"/>
      <c r="NR3" s="766"/>
      <c r="NS3" s="766"/>
      <c r="NT3" s="718"/>
      <c r="NU3" s="718"/>
      <c r="NV3" s="718"/>
      <c r="NW3" s="719"/>
      <c r="NZ3" s="96"/>
      <c r="OA3" s="765" t="s">
        <v>863</v>
      </c>
      <c r="OB3" s="766"/>
      <c r="OC3" s="766"/>
      <c r="OD3" s="766"/>
      <c r="OE3" s="766"/>
      <c r="OF3" s="766"/>
      <c r="OG3" s="766"/>
      <c r="OH3" s="766"/>
      <c r="OI3" s="766"/>
      <c r="OJ3" s="766"/>
      <c r="OK3" s="766"/>
      <c r="OL3" s="766"/>
      <c r="OM3" s="718"/>
      <c r="ON3" s="718"/>
      <c r="OO3" s="718"/>
      <c r="OP3" s="719"/>
      <c r="OQ3" s="144"/>
      <c r="OR3" s="97"/>
      <c r="OS3" s="765" t="s">
        <v>863</v>
      </c>
      <c r="OT3" s="766"/>
      <c r="OU3" s="766"/>
      <c r="OV3" s="766"/>
      <c r="OW3" s="766"/>
      <c r="OX3" s="766"/>
      <c r="OY3" s="766"/>
      <c r="OZ3" s="766"/>
      <c r="PA3" s="766"/>
      <c r="PB3" s="766"/>
      <c r="PC3" s="766"/>
      <c r="PD3" s="766"/>
      <c r="PE3" s="718"/>
      <c r="PF3" s="718"/>
      <c r="PG3" s="718"/>
      <c r="PH3" s="719"/>
      <c r="PK3" s="96"/>
      <c r="PL3" s="765" t="s">
        <v>863</v>
      </c>
      <c r="PM3" s="766"/>
      <c r="PN3" s="766"/>
      <c r="PO3" s="766"/>
      <c r="PP3" s="766"/>
      <c r="PQ3" s="766"/>
      <c r="PR3" s="766"/>
      <c r="PS3" s="766"/>
      <c r="PT3" s="766"/>
      <c r="PU3" s="766"/>
      <c r="PV3" s="766"/>
      <c r="PW3" s="766"/>
      <c r="PX3" s="718"/>
      <c r="PY3" s="718"/>
      <c r="PZ3" s="718"/>
      <c r="QA3" s="719"/>
      <c r="QB3" s="392"/>
      <c r="QC3" s="97"/>
      <c r="QD3" s="765" t="s">
        <v>863</v>
      </c>
      <c r="QE3" s="766"/>
      <c r="QF3" s="766"/>
      <c r="QG3" s="766"/>
      <c r="QH3" s="766"/>
      <c r="QI3" s="766"/>
      <c r="QJ3" s="766"/>
      <c r="QK3" s="766"/>
      <c r="QL3" s="766"/>
      <c r="QM3" s="766"/>
      <c r="QN3" s="766"/>
      <c r="QO3" s="766"/>
      <c r="QP3" s="718"/>
      <c r="QQ3" s="718"/>
      <c r="QR3" s="718"/>
      <c r="QS3" s="719"/>
      <c r="QV3" s="96"/>
      <c r="QW3" s="765" t="s">
        <v>863</v>
      </c>
      <c r="QX3" s="766"/>
      <c r="QY3" s="766"/>
      <c r="QZ3" s="766"/>
      <c r="RA3" s="766"/>
      <c r="RB3" s="766"/>
      <c r="RC3" s="766"/>
      <c r="RD3" s="766"/>
      <c r="RE3" s="766"/>
      <c r="RF3" s="766"/>
      <c r="RG3" s="766"/>
      <c r="RH3" s="766"/>
      <c r="RI3" s="718"/>
      <c r="RJ3" s="718"/>
      <c r="RK3" s="718"/>
      <c r="RL3" s="719"/>
      <c r="RN3" s="97"/>
      <c r="RO3" s="765" t="s">
        <v>862</v>
      </c>
      <c r="RP3" s="766"/>
      <c r="RQ3" s="766"/>
      <c r="RR3" s="766"/>
      <c r="RS3" s="766"/>
      <c r="RT3" s="766"/>
      <c r="RU3" s="766"/>
      <c r="RV3" s="766"/>
      <c r="RW3" s="766"/>
      <c r="RX3" s="766"/>
      <c r="RY3" s="766"/>
      <c r="RZ3" s="766"/>
      <c r="SA3" s="718"/>
      <c r="SB3" s="718"/>
      <c r="SC3" s="718"/>
      <c r="SD3" s="719"/>
      <c r="SG3" s="96"/>
      <c r="SH3" s="765" t="s">
        <v>862</v>
      </c>
      <c r="SI3" s="766"/>
      <c r="SJ3" s="766"/>
      <c r="SK3" s="766"/>
      <c r="SL3" s="766"/>
      <c r="SM3" s="766"/>
      <c r="SN3" s="766"/>
      <c r="SO3" s="766"/>
      <c r="SP3" s="766"/>
      <c r="SQ3" s="766"/>
      <c r="SR3" s="766"/>
      <c r="SS3" s="766"/>
      <c r="ST3" s="718"/>
      <c r="SU3" s="718"/>
      <c r="SV3" s="718"/>
      <c r="SW3" s="719"/>
      <c r="SX3" s="144"/>
      <c r="SY3" s="97"/>
      <c r="SZ3" s="765" t="s">
        <v>862</v>
      </c>
      <c r="TA3" s="766"/>
      <c r="TB3" s="766"/>
      <c r="TC3" s="766"/>
      <c r="TD3" s="766"/>
      <c r="TE3" s="766"/>
      <c r="TF3" s="766"/>
      <c r="TG3" s="766"/>
      <c r="TH3" s="766"/>
      <c r="TI3" s="766"/>
      <c r="TJ3" s="766"/>
      <c r="TK3" s="766"/>
      <c r="TL3" s="718"/>
      <c r="TM3" s="718"/>
      <c r="TN3" s="718"/>
      <c r="TO3" s="719"/>
      <c r="TR3" s="96"/>
      <c r="TS3" s="765" t="s">
        <v>862</v>
      </c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718"/>
      <c r="UF3" s="718"/>
      <c r="UG3" s="718"/>
      <c r="UH3" s="719"/>
      <c r="UI3" s="391"/>
      <c r="UJ3" s="97"/>
      <c r="UK3" s="765" t="s">
        <v>862</v>
      </c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718"/>
      <c r="UX3" s="718"/>
      <c r="UY3" s="718"/>
      <c r="UZ3" s="719"/>
      <c r="VC3" s="96"/>
      <c r="VD3" s="765" t="s">
        <v>862</v>
      </c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718"/>
      <c r="VQ3" s="718"/>
      <c r="VR3" s="718"/>
      <c r="VS3" s="719"/>
      <c r="VT3" s="392"/>
      <c r="VU3" s="97"/>
      <c r="VV3" s="765" t="s">
        <v>861</v>
      </c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718"/>
      <c r="WI3" s="718"/>
      <c r="WJ3" s="718"/>
      <c r="WK3" s="719"/>
      <c r="WN3" s="96"/>
      <c r="WO3" s="765" t="s">
        <v>861</v>
      </c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718"/>
      <c r="XB3" s="718"/>
      <c r="XC3" s="718"/>
      <c r="XD3" s="719"/>
      <c r="XF3" s="97"/>
      <c r="XG3" s="765" t="s">
        <v>860</v>
      </c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718"/>
      <c r="XT3" s="718"/>
      <c r="XU3" s="718"/>
      <c r="XV3" s="719"/>
      <c r="XY3" s="96"/>
      <c r="XZ3" s="765" t="s">
        <v>860</v>
      </c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718"/>
      <c r="YM3" s="718"/>
      <c r="YN3" s="718"/>
      <c r="YO3" s="719"/>
      <c r="YP3" s="144"/>
      <c r="YQ3" s="97"/>
      <c r="YR3" s="765" t="s">
        <v>860</v>
      </c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718"/>
      <c r="ZE3" s="718"/>
      <c r="ZF3" s="718"/>
      <c r="ZG3" s="719"/>
      <c r="ZJ3" s="96"/>
      <c r="ZK3" s="765" t="s">
        <v>860</v>
      </c>
      <c r="ZL3" s="766"/>
      <c r="ZM3" s="766"/>
      <c r="ZN3" s="766"/>
      <c r="ZO3" s="766"/>
      <c r="ZP3" s="766"/>
      <c r="ZQ3" s="766"/>
      <c r="ZR3" s="766"/>
      <c r="ZS3" s="766"/>
      <c r="ZT3" s="766"/>
      <c r="ZU3" s="766"/>
      <c r="ZV3" s="766"/>
      <c r="ZW3" s="718"/>
      <c r="ZX3" s="718"/>
      <c r="ZY3" s="718"/>
      <c r="ZZ3" s="719"/>
      <c r="AAA3" s="391"/>
      <c r="AAB3" s="97"/>
      <c r="AAC3" s="765" t="s">
        <v>860</v>
      </c>
      <c r="AAD3" s="766"/>
      <c r="AAE3" s="766"/>
      <c r="AAF3" s="766"/>
      <c r="AAG3" s="766"/>
      <c r="AAH3" s="766"/>
      <c r="AAI3" s="766"/>
      <c r="AAJ3" s="766"/>
      <c r="AAK3" s="766"/>
      <c r="AAL3" s="766"/>
      <c r="AAM3" s="766"/>
      <c r="AAN3" s="766"/>
      <c r="AAO3" s="718"/>
      <c r="AAP3" s="718"/>
      <c r="AAQ3" s="718"/>
      <c r="AAR3" s="719"/>
      <c r="AAU3" s="96"/>
      <c r="AAV3" s="765" t="s">
        <v>860</v>
      </c>
      <c r="AAW3" s="766"/>
      <c r="AAX3" s="766"/>
      <c r="AAY3" s="766"/>
      <c r="AAZ3" s="766"/>
      <c r="ABA3" s="766"/>
      <c r="ABB3" s="766"/>
      <c r="ABC3" s="766"/>
      <c r="ABD3" s="766"/>
      <c r="ABE3" s="766"/>
      <c r="ABF3" s="766"/>
      <c r="ABG3" s="766"/>
      <c r="ABH3" s="718"/>
      <c r="ABI3" s="718"/>
      <c r="ABJ3" s="718"/>
      <c r="ABK3" s="719"/>
      <c r="ABM3" s="97"/>
      <c r="ABN3" s="765" t="s">
        <v>859</v>
      </c>
      <c r="ABO3" s="766"/>
      <c r="ABP3" s="766"/>
      <c r="ABQ3" s="766"/>
      <c r="ABR3" s="766"/>
      <c r="ABS3" s="766"/>
      <c r="ABT3" s="766"/>
      <c r="ABU3" s="766"/>
      <c r="ABV3" s="766"/>
      <c r="ABW3" s="766"/>
      <c r="ABX3" s="766"/>
      <c r="ABY3" s="766"/>
      <c r="ABZ3" s="718"/>
      <c r="ACA3" s="718"/>
      <c r="ACB3" s="718"/>
      <c r="ACC3" s="719"/>
      <c r="ACF3" s="96"/>
      <c r="ACG3" s="765" t="s">
        <v>859</v>
      </c>
      <c r="ACH3" s="766"/>
      <c r="ACI3" s="766"/>
      <c r="ACJ3" s="766"/>
      <c r="ACK3" s="766"/>
      <c r="ACL3" s="766"/>
      <c r="ACM3" s="766"/>
      <c r="ACN3" s="766"/>
      <c r="ACO3" s="766"/>
      <c r="ACP3" s="766"/>
      <c r="ACQ3" s="766"/>
      <c r="ACR3" s="766"/>
      <c r="ACS3" s="718"/>
      <c r="ACT3" s="718"/>
      <c r="ACU3" s="718"/>
      <c r="ACV3" s="719"/>
      <c r="ACX3" s="97"/>
      <c r="ACY3" s="765" t="s">
        <v>859</v>
      </c>
      <c r="ACZ3" s="766"/>
      <c r="ADA3" s="766"/>
      <c r="ADB3" s="766"/>
      <c r="ADC3" s="766"/>
      <c r="ADD3" s="766"/>
      <c r="ADE3" s="766"/>
      <c r="ADF3" s="766"/>
      <c r="ADG3" s="766"/>
      <c r="ADH3" s="766"/>
      <c r="ADI3" s="766"/>
      <c r="ADJ3" s="766"/>
      <c r="ADK3" s="718"/>
      <c r="ADL3" s="718"/>
      <c r="ADM3" s="718"/>
      <c r="ADN3" s="719"/>
      <c r="ADQ3" s="96"/>
      <c r="ADR3" s="765" t="s">
        <v>859</v>
      </c>
      <c r="ADS3" s="766"/>
      <c r="ADT3" s="766"/>
      <c r="ADU3" s="766"/>
      <c r="ADV3" s="766"/>
      <c r="ADW3" s="766"/>
      <c r="ADX3" s="766"/>
      <c r="ADY3" s="766"/>
      <c r="ADZ3" s="766"/>
      <c r="AEA3" s="766"/>
      <c r="AEB3" s="766"/>
      <c r="AEC3" s="766"/>
      <c r="AED3" s="718"/>
      <c r="AEE3" s="718"/>
      <c r="AEF3" s="718"/>
      <c r="AEG3" s="719"/>
      <c r="AEH3" s="391"/>
      <c r="AEI3" s="97"/>
      <c r="AEJ3" s="765" t="s">
        <v>859</v>
      </c>
      <c r="AEK3" s="766"/>
      <c r="AEL3" s="766"/>
      <c r="AEM3" s="766"/>
      <c r="AEN3" s="766"/>
      <c r="AEO3" s="766"/>
      <c r="AEP3" s="766"/>
      <c r="AEQ3" s="766"/>
      <c r="AER3" s="766"/>
      <c r="AES3" s="766"/>
      <c r="AET3" s="766"/>
      <c r="AEU3" s="766"/>
      <c r="AEV3" s="718"/>
      <c r="AEW3" s="718"/>
      <c r="AEX3" s="718"/>
      <c r="AEY3" s="719"/>
      <c r="AFB3" s="96"/>
      <c r="AFC3" s="765" t="s">
        <v>859</v>
      </c>
      <c r="AFD3" s="766"/>
      <c r="AFE3" s="766"/>
      <c r="AFF3" s="766"/>
      <c r="AFG3" s="766"/>
      <c r="AFH3" s="766"/>
      <c r="AFI3" s="766"/>
      <c r="AFJ3" s="766"/>
      <c r="AFK3" s="766"/>
      <c r="AFL3" s="766"/>
      <c r="AFM3" s="766"/>
      <c r="AFN3" s="766"/>
      <c r="AFO3" s="718"/>
      <c r="AFP3" s="718"/>
      <c r="AFQ3" s="718"/>
      <c r="AFR3" s="719"/>
      <c r="AFT3" s="97"/>
      <c r="AFU3" s="765" t="s">
        <v>858</v>
      </c>
      <c r="AFV3" s="766"/>
      <c r="AFW3" s="766"/>
      <c r="AFX3" s="766"/>
      <c r="AFY3" s="766"/>
      <c r="AFZ3" s="766"/>
      <c r="AGA3" s="766"/>
      <c r="AGB3" s="766"/>
      <c r="AGC3" s="766"/>
      <c r="AGD3" s="766"/>
      <c r="AGE3" s="766"/>
      <c r="AGF3" s="766"/>
      <c r="AGG3" s="718"/>
      <c r="AGH3" s="718"/>
      <c r="AGI3" s="718"/>
      <c r="AGJ3" s="719"/>
      <c r="AGM3" s="96"/>
      <c r="AGN3" s="765" t="s">
        <v>858</v>
      </c>
      <c r="AGO3" s="766"/>
      <c r="AGP3" s="766"/>
      <c r="AGQ3" s="766"/>
      <c r="AGR3" s="766"/>
      <c r="AGS3" s="766"/>
      <c r="AGT3" s="766"/>
      <c r="AGU3" s="766"/>
      <c r="AGV3" s="766"/>
      <c r="AGW3" s="766"/>
      <c r="AGX3" s="766"/>
      <c r="AGY3" s="766"/>
      <c r="AGZ3" s="718"/>
      <c r="AHA3" s="718"/>
      <c r="AHB3" s="718"/>
      <c r="AHC3" s="719"/>
      <c r="AHE3" s="97"/>
      <c r="AHF3" s="765" t="s">
        <v>858</v>
      </c>
      <c r="AHG3" s="766"/>
      <c r="AHH3" s="766"/>
      <c r="AHI3" s="766"/>
      <c r="AHJ3" s="766"/>
      <c r="AHK3" s="766"/>
      <c r="AHL3" s="766"/>
      <c r="AHM3" s="766"/>
      <c r="AHN3" s="766"/>
      <c r="AHO3" s="766"/>
      <c r="AHP3" s="766"/>
      <c r="AHQ3" s="766"/>
      <c r="AHR3" s="718"/>
      <c r="AHS3" s="718"/>
      <c r="AHT3" s="718"/>
      <c r="AHU3" s="719"/>
      <c r="AHX3" s="96"/>
      <c r="AHY3" s="765" t="s">
        <v>858</v>
      </c>
      <c r="AHZ3" s="766"/>
      <c r="AIA3" s="766"/>
      <c r="AIB3" s="766"/>
      <c r="AIC3" s="766"/>
      <c r="AID3" s="766"/>
      <c r="AIE3" s="766"/>
      <c r="AIF3" s="766"/>
      <c r="AIG3" s="766"/>
      <c r="AIH3" s="766"/>
      <c r="AII3" s="766"/>
      <c r="AIJ3" s="766"/>
      <c r="AIK3" s="718"/>
      <c r="AIL3" s="718"/>
      <c r="AIM3" s="718"/>
      <c r="AIN3" s="719"/>
      <c r="AIO3" s="392"/>
      <c r="AIP3" s="97"/>
      <c r="AIQ3" s="765" t="s">
        <v>858</v>
      </c>
      <c r="AIR3" s="766"/>
      <c r="AIS3" s="766"/>
      <c r="AIT3" s="766"/>
      <c r="AIU3" s="766"/>
      <c r="AIV3" s="766"/>
      <c r="AIW3" s="766"/>
      <c r="AIX3" s="766"/>
      <c r="AIY3" s="766"/>
      <c r="AIZ3" s="766"/>
      <c r="AJA3" s="766"/>
      <c r="AJB3" s="766"/>
      <c r="AJC3" s="718"/>
      <c r="AJD3" s="718"/>
      <c r="AJE3" s="718"/>
      <c r="AJF3" s="719"/>
      <c r="AJI3" s="96"/>
      <c r="AJJ3" s="765" t="s">
        <v>858</v>
      </c>
      <c r="AJK3" s="766"/>
      <c r="AJL3" s="766"/>
      <c r="AJM3" s="766"/>
      <c r="AJN3" s="766"/>
      <c r="AJO3" s="766"/>
      <c r="AJP3" s="766"/>
      <c r="AJQ3" s="766"/>
      <c r="AJR3" s="766"/>
      <c r="AJS3" s="766"/>
      <c r="AJT3" s="766"/>
      <c r="AJU3" s="766"/>
      <c r="AJV3" s="718"/>
      <c r="AJW3" s="718"/>
      <c r="AJX3" s="718"/>
      <c r="AJY3" s="719"/>
      <c r="AKA3" s="97"/>
      <c r="AKB3" s="765" t="s">
        <v>857</v>
      </c>
      <c r="AKC3" s="766"/>
      <c r="AKD3" s="766"/>
      <c r="AKE3" s="766"/>
      <c r="AKF3" s="766"/>
      <c r="AKG3" s="766"/>
      <c r="AKH3" s="766"/>
      <c r="AKI3" s="766"/>
      <c r="AKJ3" s="766"/>
      <c r="AKK3" s="766"/>
      <c r="AKL3" s="766"/>
      <c r="AKM3" s="766"/>
      <c r="AKN3" s="718"/>
      <c r="AKO3" s="718"/>
      <c r="AKP3" s="718"/>
      <c r="AKQ3" s="719"/>
      <c r="AKT3" s="96"/>
      <c r="AKU3" s="765" t="s">
        <v>857</v>
      </c>
      <c r="AKV3" s="766"/>
      <c r="AKW3" s="766"/>
      <c r="AKX3" s="766"/>
      <c r="AKY3" s="766"/>
      <c r="AKZ3" s="766"/>
      <c r="ALA3" s="766"/>
      <c r="ALB3" s="766"/>
      <c r="ALC3" s="766"/>
      <c r="ALD3" s="766"/>
      <c r="ALE3" s="766"/>
      <c r="ALF3" s="766"/>
      <c r="ALG3" s="718"/>
      <c r="ALH3" s="718"/>
      <c r="ALI3" s="718"/>
      <c r="ALJ3" s="719"/>
      <c r="ALL3" s="97"/>
      <c r="ALM3" s="765" t="s">
        <v>857</v>
      </c>
      <c r="ALN3" s="766"/>
      <c r="ALO3" s="766"/>
      <c r="ALP3" s="766"/>
      <c r="ALQ3" s="766"/>
      <c r="ALR3" s="766"/>
      <c r="ALS3" s="766"/>
      <c r="ALT3" s="766"/>
      <c r="ALU3" s="766"/>
      <c r="ALV3" s="766"/>
      <c r="ALW3" s="766"/>
      <c r="ALX3" s="766"/>
      <c r="ALY3" s="718"/>
      <c r="ALZ3" s="718"/>
      <c r="AMA3" s="718"/>
      <c r="AMB3" s="719"/>
      <c r="AME3" s="96"/>
      <c r="AMF3" s="765" t="s">
        <v>857</v>
      </c>
      <c r="AMG3" s="766"/>
      <c r="AMH3" s="766"/>
      <c r="AMI3" s="766"/>
      <c r="AMJ3" s="766"/>
      <c r="AMK3" s="766"/>
      <c r="AML3" s="766"/>
      <c r="AMM3" s="766"/>
      <c r="AMN3" s="766"/>
      <c r="AMO3" s="766"/>
      <c r="AMP3" s="766"/>
      <c r="AMQ3" s="766"/>
      <c r="AMR3" s="718"/>
      <c r="AMS3" s="718"/>
      <c r="AMT3" s="718"/>
      <c r="AMU3" s="719"/>
      <c r="AMV3" s="391"/>
      <c r="AMW3" s="97"/>
      <c r="AMX3" s="765" t="s">
        <v>857</v>
      </c>
      <c r="AMY3" s="766"/>
      <c r="AMZ3" s="766"/>
      <c r="ANA3" s="766"/>
      <c r="ANB3" s="766"/>
      <c r="ANC3" s="766"/>
      <c r="AND3" s="766"/>
      <c r="ANE3" s="766"/>
      <c r="ANF3" s="766"/>
      <c r="ANG3" s="766"/>
      <c r="ANH3" s="766"/>
      <c r="ANI3" s="766"/>
      <c r="ANJ3" s="718"/>
      <c r="ANK3" s="718"/>
      <c r="ANL3" s="718"/>
      <c r="ANM3" s="719"/>
      <c r="ANP3" s="96"/>
      <c r="ANQ3" s="765" t="s">
        <v>857</v>
      </c>
      <c r="ANR3" s="766"/>
      <c r="ANS3" s="766"/>
      <c r="ANT3" s="766"/>
      <c r="ANU3" s="766"/>
      <c r="ANV3" s="766"/>
      <c r="ANW3" s="766"/>
      <c r="ANX3" s="766"/>
      <c r="ANY3" s="766"/>
      <c r="ANZ3" s="766"/>
      <c r="AOA3" s="766"/>
      <c r="AOB3" s="766"/>
      <c r="AOC3" s="718"/>
      <c r="AOD3" s="718"/>
      <c r="AOE3" s="718"/>
      <c r="AOF3" s="719"/>
      <c r="AOH3" s="97"/>
      <c r="AOI3" s="765" t="s">
        <v>868</v>
      </c>
      <c r="AOJ3" s="766"/>
      <c r="AOK3" s="766"/>
      <c r="AOL3" s="766"/>
      <c r="AOM3" s="766"/>
      <c r="AON3" s="766"/>
      <c r="AOO3" s="766"/>
      <c r="AOP3" s="766"/>
      <c r="AOQ3" s="766"/>
      <c r="AOR3" s="766"/>
      <c r="AOS3" s="766"/>
      <c r="AOT3" s="766"/>
      <c r="AOU3" s="718"/>
      <c r="AOV3" s="718"/>
      <c r="AOW3" s="718"/>
      <c r="AOX3" s="719"/>
      <c r="APA3" s="96"/>
      <c r="APB3" s="765" t="s">
        <v>868</v>
      </c>
      <c r="APC3" s="766"/>
      <c r="APD3" s="766"/>
      <c r="APE3" s="766"/>
      <c r="APF3" s="766"/>
      <c r="APG3" s="766"/>
      <c r="APH3" s="766"/>
      <c r="API3" s="766"/>
      <c r="APJ3" s="766"/>
      <c r="APK3" s="766"/>
      <c r="APL3" s="766"/>
      <c r="APM3" s="766"/>
      <c r="APN3" s="718"/>
      <c r="APO3" s="718"/>
      <c r="APP3" s="718"/>
      <c r="APQ3" s="719"/>
      <c r="APS3" s="97"/>
      <c r="APT3" s="765" t="s">
        <v>868</v>
      </c>
      <c r="APU3" s="766"/>
      <c r="APV3" s="766"/>
      <c r="APW3" s="766"/>
      <c r="APX3" s="766"/>
      <c r="APY3" s="766"/>
      <c r="APZ3" s="766"/>
      <c r="AQA3" s="766"/>
      <c r="AQB3" s="766"/>
      <c r="AQC3" s="766"/>
      <c r="AQD3" s="766"/>
      <c r="AQE3" s="766"/>
      <c r="AQF3" s="718"/>
      <c r="AQG3" s="718"/>
      <c r="AQH3" s="718"/>
      <c r="AQI3" s="719"/>
      <c r="AQL3" s="96"/>
      <c r="AQM3" s="765" t="s">
        <v>868</v>
      </c>
      <c r="AQN3" s="766"/>
      <c r="AQO3" s="766"/>
      <c r="AQP3" s="766"/>
      <c r="AQQ3" s="766"/>
      <c r="AQR3" s="766"/>
      <c r="AQS3" s="766"/>
      <c r="AQT3" s="766"/>
      <c r="AQU3" s="766"/>
      <c r="AQV3" s="766"/>
      <c r="AQW3" s="766"/>
      <c r="AQX3" s="766"/>
      <c r="AQY3" s="718"/>
      <c r="AQZ3" s="718"/>
      <c r="ARA3" s="718"/>
      <c r="ARB3" s="719"/>
      <c r="ARD3" s="97"/>
      <c r="ARE3" s="765" t="s">
        <v>868</v>
      </c>
      <c r="ARF3" s="766"/>
      <c r="ARG3" s="766"/>
      <c r="ARH3" s="766"/>
      <c r="ARI3" s="766"/>
      <c r="ARJ3" s="766"/>
      <c r="ARK3" s="766"/>
      <c r="ARL3" s="766"/>
      <c r="ARM3" s="766"/>
      <c r="ARN3" s="766"/>
      <c r="ARO3" s="766"/>
      <c r="ARP3" s="766"/>
      <c r="ARQ3" s="718"/>
      <c r="ARR3" s="718"/>
      <c r="ARS3" s="718"/>
      <c r="ART3" s="719"/>
      <c r="ARW3" s="96"/>
      <c r="ARX3" s="765" t="s">
        <v>868</v>
      </c>
      <c r="ARY3" s="766"/>
      <c r="ARZ3" s="766"/>
      <c r="ASA3" s="766"/>
      <c r="ASB3" s="766"/>
      <c r="ASC3" s="766"/>
      <c r="ASD3" s="766"/>
      <c r="ASE3" s="766"/>
      <c r="ASF3" s="766"/>
      <c r="ASG3" s="766"/>
      <c r="ASH3" s="766"/>
      <c r="ASI3" s="766"/>
      <c r="ASJ3" s="718"/>
      <c r="ASK3" s="718"/>
      <c r="ASL3" s="718"/>
      <c r="ASM3" s="719"/>
      <c r="ASO3" s="97"/>
      <c r="ASP3" s="765" t="s">
        <v>925</v>
      </c>
      <c r="ASQ3" s="766"/>
      <c r="ASR3" s="766"/>
      <c r="ASS3" s="766"/>
      <c r="AST3" s="766"/>
      <c r="ASU3" s="766"/>
      <c r="ASV3" s="766"/>
      <c r="ASW3" s="766"/>
      <c r="ASX3" s="766"/>
      <c r="ASY3" s="766"/>
      <c r="ASZ3" s="766"/>
      <c r="ATA3" s="766"/>
      <c r="ATB3" s="718"/>
      <c r="ATC3" s="718"/>
      <c r="ATD3" s="718"/>
      <c r="ATE3" s="719"/>
      <c r="ATH3" s="96"/>
      <c r="ATI3" s="765" t="s">
        <v>925</v>
      </c>
      <c r="ATJ3" s="766"/>
      <c r="ATK3" s="766"/>
      <c r="ATL3" s="766"/>
      <c r="ATM3" s="766"/>
      <c r="ATN3" s="766"/>
      <c r="ATO3" s="766"/>
      <c r="ATP3" s="766"/>
      <c r="ATQ3" s="766"/>
      <c r="ATR3" s="766"/>
      <c r="ATS3" s="766"/>
      <c r="ATT3" s="766"/>
      <c r="ATU3" s="718"/>
      <c r="ATV3" s="718"/>
      <c r="ATW3" s="718"/>
      <c r="ATX3" s="719"/>
      <c r="ATZ3" s="97"/>
      <c r="AUA3" s="765" t="s">
        <v>925</v>
      </c>
      <c r="AUB3" s="766"/>
      <c r="AUC3" s="766"/>
      <c r="AUD3" s="766"/>
      <c r="AUE3" s="766"/>
      <c r="AUF3" s="766"/>
      <c r="AUG3" s="766"/>
      <c r="AUH3" s="766"/>
      <c r="AUI3" s="766"/>
      <c r="AUJ3" s="766"/>
      <c r="AUK3" s="766"/>
      <c r="AUL3" s="766"/>
      <c r="AUM3" s="718"/>
      <c r="AUN3" s="718"/>
      <c r="AUO3" s="718"/>
      <c r="AUP3" s="719"/>
      <c r="AUS3" s="96"/>
      <c r="AUT3" s="765" t="s">
        <v>925</v>
      </c>
      <c r="AUU3" s="766"/>
      <c r="AUV3" s="766"/>
      <c r="AUW3" s="766"/>
      <c r="AUX3" s="766"/>
      <c r="AUY3" s="766"/>
      <c r="AUZ3" s="766"/>
      <c r="AVA3" s="766"/>
      <c r="AVB3" s="766"/>
      <c r="AVC3" s="766"/>
      <c r="AVD3" s="766"/>
      <c r="AVE3" s="766"/>
      <c r="AVF3" s="718"/>
      <c r="AVG3" s="718"/>
      <c r="AVH3" s="718"/>
      <c r="AVI3" s="719"/>
      <c r="AVJ3" s="391"/>
      <c r="AVK3" s="97"/>
      <c r="AVL3" s="765" t="s">
        <v>925</v>
      </c>
      <c r="AVM3" s="766"/>
      <c r="AVN3" s="766"/>
      <c r="AVO3" s="766"/>
      <c r="AVP3" s="766"/>
      <c r="AVQ3" s="766"/>
      <c r="AVR3" s="766"/>
      <c r="AVS3" s="766"/>
      <c r="AVT3" s="766"/>
      <c r="AVU3" s="766"/>
      <c r="AVV3" s="766"/>
      <c r="AVW3" s="766"/>
      <c r="AVX3" s="718"/>
      <c r="AVY3" s="718"/>
      <c r="AVZ3" s="718"/>
      <c r="AWA3" s="719"/>
      <c r="AWD3" s="96"/>
      <c r="AWE3" s="765" t="s">
        <v>925</v>
      </c>
      <c r="AWF3" s="766"/>
      <c r="AWG3" s="766"/>
      <c r="AWH3" s="766"/>
      <c r="AWI3" s="766"/>
      <c r="AWJ3" s="766"/>
      <c r="AWK3" s="766"/>
      <c r="AWL3" s="766"/>
      <c r="AWM3" s="766"/>
      <c r="AWN3" s="766"/>
      <c r="AWO3" s="766"/>
      <c r="AWP3" s="766"/>
      <c r="AWQ3" s="718"/>
      <c r="AWR3" s="718"/>
      <c r="AWS3" s="718"/>
      <c r="AWT3" s="719"/>
    </row>
    <row r="4" spans="1:1294" ht="15.75" thickBot="1" x14ac:dyDescent="0.3">
      <c r="A4" s="66" t="s">
        <v>602</v>
      </c>
      <c r="B4" s="553" t="s">
        <v>515</v>
      </c>
      <c r="C4" s="554" t="s">
        <v>523</v>
      </c>
      <c r="D4" s="554" t="s">
        <v>531</v>
      </c>
      <c r="E4" s="554" t="s">
        <v>543</v>
      </c>
      <c r="F4" s="554" t="s">
        <v>558</v>
      </c>
      <c r="G4" s="554" t="s">
        <v>568</v>
      </c>
      <c r="H4" s="554" t="s">
        <v>551</v>
      </c>
      <c r="I4" s="554" t="s">
        <v>580</v>
      </c>
      <c r="J4" s="555" t="s">
        <v>588</v>
      </c>
      <c r="K4" s="555" t="s">
        <v>959</v>
      </c>
      <c r="L4" s="555" t="s">
        <v>963</v>
      </c>
      <c r="M4" s="555" t="s">
        <v>971</v>
      </c>
      <c r="N4" s="346" t="s">
        <v>606</v>
      </c>
      <c r="O4" s="91" t="s">
        <v>605</v>
      </c>
      <c r="P4" s="91" t="s">
        <v>609</v>
      </c>
      <c r="Q4" s="90" t="s">
        <v>608</v>
      </c>
      <c r="T4" s="66" t="s">
        <v>505</v>
      </c>
      <c r="U4" s="556" t="s">
        <v>511</v>
      </c>
      <c r="V4" s="557" t="s">
        <v>519</v>
      </c>
      <c r="W4" s="557" t="s">
        <v>527</v>
      </c>
      <c r="X4" s="557" t="s">
        <v>535</v>
      </c>
      <c r="Y4" s="557" t="s">
        <v>539</v>
      </c>
      <c r="Z4" s="557" t="s">
        <v>547</v>
      </c>
      <c r="AA4" s="557" t="s">
        <v>554</v>
      </c>
      <c r="AB4" s="558" t="s">
        <v>561</v>
      </c>
      <c r="AC4" s="557" t="s">
        <v>565</v>
      </c>
      <c r="AD4" s="559" t="s">
        <v>572</v>
      </c>
      <c r="AE4" s="560" t="s">
        <v>576</v>
      </c>
      <c r="AF4" s="561" t="s">
        <v>584</v>
      </c>
      <c r="AG4" s="345" t="s">
        <v>606</v>
      </c>
      <c r="AH4" s="84" t="s">
        <v>605</v>
      </c>
      <c r="AI4" s="84" t="s">
        <v>609</v>
      </c>
      <c r="AJ4" s="83" t="s">
        <v>608</v>
      </c>
      <c r="AL4" s="66" t="s">
        <v>602</v>
      </c>
      <c r="AM4" s="562" t="s">
        <v>515</v>
      </c>
      <c r="AN4" s="563" t="s">
        <v>523</v>
      </c>
      <c r="AO4" s="563" t="s">
        <v>531</v>
      </c>
      <c r="AP4" s="563" t="s">
        <v>543</v>
      </c>
      <c r="AQ4" s="563" t="s">
        <v>558</v>
      </c>
      <c r="AR4" s="563" t="s">
        <v>568</v>
      </c>
      <c r="AS4" s="563" t="s">
        <v>551</v>
      </c>
      <c r="AT4" s="563" t="s">
        <v>580</v>
      </c>
      <c r="AU4" s="564" t="s">
        <v>588</v>
      </c>
      <c r="AV4" s="555" t="s">
        <v>959</v>
      </c>
      <c r="AW4" s="555" t="s">
        <v>963</v>
      </c>
      <c r="AX4" s="555" t="s">
        <v>971</v>
      </c>
      <c r="AY4" s="346" t="s">
        <v>606</v>
      </c>
      <c r="AZ4" s="91" t="s">
        <v>605</v>
      </c>
      <c r="BA4" s="91" t="s">
        <v>609</v>
      </c>
      <c r="BB4" s="90" t="s">
        <v>608</v>
      </c>
      <c r="BE4" s="66" t="s">
        <v>505</v>
      </c>
      <c r="BF4" s="556" t="s">
        <v>511</v>
      </c>
      <c r="BG4" s="557" t="s">
        <v>519</v>
      </c>
      <c r="BH4" s="557" t="s">
        <v>527</v>
      </c>
      <c r="BI4" s="557" t="s">
        <v>535</v>
      </c>
      <c r="BJ4" s="557" t="s">
        <v>539</v>
      </c>
      <c r="BK4" s="557" t="s">
        <v>547</v>
      </c>
      <c r="BL4" s="557" t="s">
        <v>554</v>
      </c>
      <c r="BM4" s="558" t="s">
        <v>561</v>
      </c>
      <c r="BN4" s="557" t="s">
        <v>565</v>
      </c>
      <c r="BO4" s="559" t="s">
        <v>572</v>
      </c>
      <c r="BP4" s="560" t="s">
        <v>576</v>
      </c>
      <c r="BQ4" s="561" t="s">
        <v>584</v>
      </c>
      <c r="BR4" s="345" t="s">
        <v>606</v>
      </c>
      <c r="BS4" s="84" t="s">
        <v>605</v>
      </c>
      <c r="BT4" s="84" t="s">
        <v>609</v>
      </c>
      <c r="BU4" s="83" t="s">
        <v>608</v>
      </c>
      <c r="BV4" s="99"/>
      <c r="BW4" s="66" t="s">
        <v>602</v>
      </c>
      <c r="BX4" s="562" t="s">
        <v>515</v>
      </c>
      <c r="BY4" s="563" t="s">
        <v>523</v>
      </c>
      <c r="BZ4" s="563" t="s">
        <v>531</v>
      </c>
      <c r="CA4" s="563" t="s">
        <v>543</v>
      </c>
      <c r="CB4" s="563" t="s">
        <v>558</v>
      </c>
      <c r="CC4" s="563" t="s">
        <v>568</v>
      </c>
      <c r="CD4" s="563" t="s">
        <v>551</v>
      </c>
      <c r="CE4" s="563" t="s">
        <v>580</v>
      </c>
      <c r="CF4" s="564" t="s">
        <v>588</v>
      </c>
      <c r="CG4" s="555" t="s">
        <v>959</v>
      </c>
      <c r="CH4" s="555" t="s">
        <v>963</v>
      </c>
      <c r="CI4" s="555" t="s">
        <v>971</v>
      </c>
      <c r="CJ4" s="346" t="s">
        <v>606</v>
      </c>
      <c r="CK4" s="91" t="s">
        <v>605</v>
      </c>
      <c r="CL4" s="91" t="s">
        <v>609</v>
      </c>
      <c r="CM4" s="90" t="s">
        <v>608</v>
      </c>
      <c r="CP4" s="66" t="s">
        <v>505</v>
      </c>
      <c r="CQ4" s="556" t="s">
        <v>511</v>
      </c>
      <c r="CR4" s="557" t="s">
        <v>519</v>
      </c>
      <c r="CS4" s="557" t="s">
        <v>527</v>
      </c>
      <c r="CT4" s="557" t="s">
        <v>535</v>
      </c>
      <c r="CU4" s="557" t="s">
        <v>539</v>
      </c>
      <c r="CV4" s="557" t="s">
        <v>547</v>
      </c>
      <c r="CW4" s="557" t="s">
        <v>554</v>
      </c>
      <c r="CX4" s="558" t="s">
        <v>561</v>
      </c>
      <c r="CY4" s="557" t="s">
        <v>565</v>
      </c>
      <c r="CZ4" s="559" t="s">
        <v>572</v>
      </c>
      <c r="DA4" s="560" t="s">
        <v>576</v>
      </c>
      <c r="DB4" s="561" t="s">
        <v>584</v>
      </c>
      <c r="DC4" s="345" t="s">
        <v>606</v>
      </c>
      <c r="DD4" s="84" t="s">
        <v>605</v>
      </c>
      <c r="DE4" s="84" t="s">
        <v>609</v>
      </c>
      <c r="DF4" s="83" t="s">
        <v>608</v>
      </c>
      <c r="DG4" s="370"/>
      <c r="DH4" s="66" t="s">
        <v>602</v>
      </c>
      <c r="DI4" s="562" t="s">
        <v>515</v>
      </c>
      <c r="DJ4" s="563" t="s">
        <v>523</v>
      </c>
      <c r="DK4" s="563" t="s">
        <v>531</v>
      </c>
      <c r="DL4" s="563" t="s">
        <v>543</v>
      </c>
      <c r="DM4" s="563" t="s">
        <v>558</v>
      </c>
      <c r="DN4" s="563" t="s">
        <v>568</v>
      </c>
      <c r="DO4" s="563" t="s">
        <v>551</v>
      </c>
      <c r="DP4" s="563" t="s">
        <v>580</v>
      </c>
      <c r="DQ4" s="564" t="s">
        <v>588</v>
      </c>
      <c r="DR4" s="564" t="s">
        <v>959</v>
      </c>
      <c r="DS4" s="564" t="s">
        <v>963</v>
      </c>
      <c r="DT4" s="564" t="s">
        <v>971</v>
      </c>
      <c r="DU4" s="346" t="s">
        <v>606</v>
      </c>
      <c r="DV4" s="91" t="s">
        <v>605</v>
      </c>
      <c r="DW4" s="91" t="s">
        <v>609</v>
      </c>
      <c r="DX4" s="90" t="s">
        <v>608</v>
      </c>
      <c r="EA4" s="66" t="s">
        <v>505</v>
      </c>
      <c r="EB4" s="556" t="s">
        <v>511</v>
      </c>
      <c r="EC4" s="557" t="s">
        <v>519</v>
      </c>
      <c r="ED4" s="557" t="s">
        <v>527</v>
      </c>
      <c r="EE4" s="557" t="s">
        <v>535</v>
      </c>
      <c r="EF4" s="557" t="s">
        <v>539</v>
      </c>
      <c r="EG4" s="557" t="s">
        <v>547</v>
      </c>
      <c r="EH4" s="557" t="s">
        <v>554</v>
      </c>
      <c r="EI4" s="558" t="s">
        <v>561</v>
      </c>
      <c r="EJ4" s="557" t="s">
        <v>565</v>
      </c>
      <c r="EK4" s="559" t="s">
        <v>572</v>
      </c>
      <c r="EL4" s="560" t="s">
        <v>576</v>
      </c>
      <c r="EM4" s="561" t="s">
        <v>584</v>
      </c>
      <c r="EN4" s="345" t="s">
        <v>606</v>
      </c>
      <c r="EO4" s="84" t="s">
        <v>605</v>
      </c>
      <c r="EP4" s="84" t="s">
        <v>609</v>
      </c>
      <c r="EQ4" s="83" t="s">
        <v>608</v>
      </c>
      <c r="ER4" s="99"/>
      <c r="ES4" s="66" t="s">
        <v>602</v>
      </c>
      <c r="ET4" s="562" t="s">
        <v>515</v>
      </c>
      <c r="EU4" s="563" t="s">
        <v>523</v>
      </c>
      <c r="EV4" s="563" t="s">
        <v>531</v>
      </c>
      <c r="EW4" s="563" t="s">
        <v>543</v>
      </c>
      <c r="EX4" s="563" t="s">
        <v>558</v>
      </c>
      <c r="EY4" s="563" t="s">
        <v>568</v>
      </c>
      <c r="EZ4" s="563" t="s">
        <v>551</v>
      </c>
      <c r="FA4" s="563" t="s">
        <v>580</v>
      </c>
      <c r="FB4" s="564" t="s">
        <v>588</v>
      </c>
      <c r="FC4" s="564" t="s">
        <v>959</v>
      </c>
      <c r="FD4" s="564" t="s">
        <v>963</v>
      </c>
      <c r="FE4" s="564" t="s">
        <v>971</v>
      </c>
      <c r="FF4" s="346" t="s">
        <v>606</v>
      </c>
      <c r="FG4" s="91" t="s">
        <v>605</v>
      </c>
      <c r="FH4" s="91" t="s">
        <v>609</v>
      </c>
      <c r="FI4" s="90" t="s">
        <v>608</v>
      </c>
      <c r="FL4" s="66" t="s">
        <v>505</v>
      </c>
      <c r="FM4" s="556" t="s">
        <v>511</v>
      </c>
      <c r="FN4" s="557" t="s">
        <v>519</v>
      </c>
      <c r="FO4" s="557" t="s">
        <v>527</v>
      </c>
      <c r="FP4" s="557" t="s">
        <v>535</v>
      </c>
      <c r="FQ4" s="557" t="s">
        <v>539</v>
      </c>
      <c r="FR4" s="557" t="s">
        <v>547</v>
      </c>
      <c r="FS4" s="557" t="s">
        <v>554</v>
      </c>
      <c r="FT4" s="558" t="s">
        <v>561</v>
      </c>
      <c r="FU4" s="557" t="s">
        <v>565</v>
      </c>
      <c r="FV4" s="559" t="s">
        <v>572</v>
      </c>
      <c r="FW4" s="560" t="s">
        <v>576</v>
      </c>
      <c r="FX4" s="561" t="s">
        <v>584</v>
      </c>
      <c r="FY4" s="345" t="s">
        <v>606</v>
      </c>
      <c r="FZ4" s="84" t="s">
        <v>605</v>
      </c>
      <c r="GA4" s="84" t="s">
        <v>609</v>
      </c>
      <c r="GB4" s="83" t="s">
        <v>608</v>
      </c>
      <c r="GC4" s="99"/>
      <c r="GD4" s="66" t="s">
        <v>602</v>
      </c>
      <c r="GE4" s="562" t="s">
        <v>515</v>
      </c>
      <c r="GF4" s="563" t="s">
        <v>523</v>
      </c>
      <c r="GG4" s="563" t="s">
        <v>531</v>
      </c>
      <c r="GH4" s="563" t="s">
        <v>543</v>
      </c>
      <c r="GI4" s="563" t="s">
        <v>558</v>
      </c>
      <c r="GJ4" s="563" t="s">
        <v>568</v>
      </c>
      <c r="GK4" s="563" t="s">
        <v>551</v>
      </c>
      <c r="GL4" s="563" t="s">
        <v>580</v>
      </c>
      <c r="GM4" s="564" t="s">
        <v>588</v>
      </c>
      <c r="GN4" s="564" t="s">
        <v>959</v>
      </c>
      <c r="GO4" s="564" t="s">
        <v>963</v>
      </c>
      <c r="GP4" s="564" t="s">
        <v>971</v>
      </c>
      <c r="GQ4" s="346" t="s">
        <v>606</v>
      </c>
      <c r="GR4" s="91" t="s">
        <v>605</v>
      </c>
      <c r="GS4" s="91" t="s">
        <v>609</v>
      </c>
      <c r="GT4" s="90" t="s">
        <v>608</v>
      </c>
      <c r="GW4" s="66" t="s">
        <v>505</v>
      </c>
      <c r="GX4" s="556" t="s">
        <v>511</v>
      </c>
      <c r="GY4" s="557" t="s">
        <v>519</v>
      </c>
      <c r="GZ4" s="557" t="s">
        <v>527</v>
      </c>
      <c r="HA4" s="557" t="s">
        <v>535</v>
      </c>
      <c r="HB4" s="557" t="s">
        <v>539</v>
      </c>
      <c r="HC4" s="557" t="s">
        <v>547</v>
      </c>
      <c r="HD4" s="557" t="s">
        <v>554</v>
      </c>
      <c r="HE4" s="558" t="s">
        <v>561</v>
      </c>
      <c r="HF4" s="557" t="s">
        <v>565</v>
      </c>
      <c r="HG4" s="559" t="s">
        <v>572</v>
      </c>
      <c r="HH4" s="560" t="s">
        <v>576</v>
      </c>
      <c r="HI4" s="561" t="s">
        <v>584</v>
      </c>
      <c r="HJ4" s="345" t="s">
        <v>606</v>
      </c>
      <c r="HK4" s="84" t="s">
        <v>605</v>
      </c>
      <c r="HL4" s="84" t="s">
        <v>609</v>
      </c>
      <c r="HM4" s="83" t="s">
        <v>608</v>
      </c>
      <c r="HN4" s="370"/>
      <c r="HO4" s="66" t="s">
        <v>602</v>
      </c>
      <c r="HP4" s="562" t="s">
        <v>515</v>
      </c>
      <c r="HQ4" s="563" t="s">
        <v>523</v>
      </c>
      <c r="HR4" s="563" t="s">
        <v>531</v>
      </c>
      <c r="HS4" s="563" t="s">
        <v>543</v>
      </c>
      <c r="HT4" s="563" t="s">
        <v>558</v>
      </c>
      <c r="HU4" s="563" t="s">
        <v>568</v>
      </c>
      <c r="HV4" s="563" t="s">
        <v>551</v>
      </c>
      <c r="HW4" s="563" t="s">
        <v>580</v>
      </c>
      <c r="HX4" s="564" t="s">
        <v>588</v>
      </c>
      <c r="HY4" s="564" t="s">
        <v>959</v>
      </c>
      <c r="HZ4" s="564" t="s">
        <v>963</v>
      </c>
      <c r="IA4" s="564" t="s">
        <v>971</v>
      </c>
      <c r="IB4" s="346" t="s">
        <v>606</v>
      </c>
      <c r="IC4" s="91" t="s">
        <v>605</v>
      </c>
      <c r="ID4" s="91" t="s">
        <v>609</v>
      </c>
      <c r="IE4" s="90" t="s">
        <v>608</v>
      </c>
      <c r="IH4" s="66" t="s">
        <v>505</v>
      </c>
      <c r="II4" s="556" t="s">
        <v>511</v>
      </c>
      <c r="IJ4" s="557" t="s">
        <v>519</v>
      </c>
      <c r="IK4" s="557" t="s">
        <v>527</v>
      </c>
      <c r="IL4" s="557" t="s">
        <v>535</v>
      </c>
      <c r="IM4" s="557" t="s">
        <v>539</v>
      </c>
      <c r="IN4" s="557" t="s">
        <v>547</v>
      </c>
      <c r="IO4" s="557" t="s">
        <v>554</v>
      </c>
      <c r="IP4" s="558" t="s">
        <v>561</v>
      </c>
      <c r="IQ4" s="557" t="s">
        <v>565</v>
      </c>
      <c r="IR4" s="559" t="s">
        <v>572</v>
      </c>
      <c r="IS4" s="560" t="s">
        <v>576</v>
      </c>
      <c r="IT4" s="561" t="s">
        <v>584</v>
      </c>
      <c r="IU4" s="345" t="s">
        <v>606</v>
      </c>
      <c r="IV4" s="84" t="s">
        <v>605</v>
      </c>
      <c r="IW4" s="84" t="s">
        <v>609</v>
      </c>
      <c r="IX4" s="83" t="s">
        <v>608</v>
      </c>
      <c r="IY4" s="99"/>
      <c r="IZ4" s="66" t="s">
        <v>602</v>
      </c>
      <c r="JA4" s="562" t="s">
        <v>515</v>
      </c>
      <c r="JB4" s="563" t="s">
        <v>523</v>
      </c>
      <c r="JC4" s="563" t="s">
        <v>531</v>
      </c>
      <c r="JD4" s="563" t="s">
        <v>543</v>
      </c>
      <c r="JE4" s="563" t="s">
        <v>558</v>
      </c>
      <c r="JF4" s="563" t="s">
        <v>568</v>
      </c>
      <c r="JG4" s="563" t="s">
        <v>551</v>
      </c>
      <c r="JH4" s="563" t="s">
        <v>580</v>
      </c>
      <c r="JI4" s="564" t="s">
        <v>588</v>
      </c>
      <c r="JJ4" s="564" t="s">
        <v>959</v>
      </c>
      <c r="JK4" s="564" t="s">
        <v>963</v>
      </c>
      <c r="JL4" s="564" t="s">
        <v>971</v>
      </c>
      <c r="JM4" s="346" t="s">
        <v>606</v>
      </c>
      <c r="JN4" s="91" t="s">
        <v>605</v>
      </c>
      <c r="JO4" s="91" t="s">
        <v>609</v>
      </c>
      <c r="JP4" s="90" t="s">
        <v>608</v>
      </c>
      <c r="JS4" s="66" t="s">
        <v>505</v>
      </c>
      <c r="JT4" s="556" t="s">
        <v>511</v>
      </c>
      <c r="JU4" s="557" t="s">
        <v>519</v>
      </c>
      <c r="JV4" s="557" t="s">
        <v>527</v>
      </c>
      <c r="JW4" s="557" t="s">
        <v>535</v>
      </c>
      <c r="JX4" s="557" t="s">
        <v>539</v>
      </c>
      <c r="JY4" s="557" t="s">
        <v>547</v>
      </c>
      <c r="JZ4" s="557" t="s">
        <v>554</v>
      </c>
      <c r="KA4" s="558" t="s">
        <v>561</v>
      </c>
      <c r="KB4" s="557" t="s">
        <v>565</v>
      </c>
      <c r="KC4" s="559" t="s">
        <v>572</v>
      </c>
      <c r="KD4" s="560" t="s">
        <v>576</v>
      </c>
      <c r="KE4" s="561" t="s">
        <v>584</v>
      </c>
      <c r="KF4" s="345" t="s">
        <v>606</v>
      </c>
      <c r="KG4" s="84" t="s">
        <v>605</v>
      </c>
      <c r="KH4" s="84" t="s">
        <v>609</v>
      </c>
      <c r="KI4" s="83" t="s">
        <v>608</v>
      </c>
      <c r="KJ4" s="99"/>
      <c r="KK4" s="66" t="s">
        <v>602</v>
      </c>
      <c r="KL4" s="562" t="s">
        <v>515</v>
      </c>
      <c r="KM4" s="563" t="s">
        <v>523</v>
      </c>
      <c r="KN4" s="563" t="s">
        <v>531</v>
      </c>
      <c r="KO4" s="563" t="s">
        <v>543</v>
      </c>
      <c r="KP4" s="563" t="s">
        <v>558</v>
      </c>
      <c r="KQ4" s="563" t="s">
        <v>568</v>
      </c>
      <c r="KR4" s="563" t="s">
        <v>551</v>
      </c>
      <c r="KS4" s="563" t="s">
        <v>580</v>
      </c>
      <c r="KT4" s="564" t="s">
        <v>588</v>
      </c>
      <c r="KU4" s="564" t="s">
        <v>959</v>
      </c>
      <c r="KV4" s="564" t="s">
        <v>963</v>
      </c>
      <c r="KW4" s="564" t="s">
        <v>971</v>
      </c>
      <c r="KX4" s="346" t="s">
        <v>606</v>
      </c>
      <c r="KY4" s="91" t="s">
        <v>605</v>
      </c>
      <c r="KZ4" s="91" t="s">
        <v>609</v>
      </c>
      <c r="LA4" s="90" t="s">
        <v>608</v>
      </c>
      <c r="LD4" s="66" t="s">
        <v>505</v>
      </c>
      <c r="LE4" s="556" t="s">
        <v>511</v>
      </c>
      <c r="LF4" s="557" t="s">
        <v>519</v>
      </c>
      <c r="LG4" s="557" t="s">
        <v>527</v>
      </c>
      <c r="LH4" s="557" t="s">
        <v>535</v>
      </c>
      <c r="LI4" s="557" t="s">
        <v>539</v>
      </c>
      <c r="LJ4" s="557" t="s">
        <v>547</v>
      </c>
      <c r="LK4" s="557" t="s">
        <v>554</v>
      </c>
      <c r="LL4" s="558" t="s">
        <v>561</v>
      </c>
      <c r="LM4" s="557" t="s">
        <v>565</v>
      </c>
      <c r="LN4" s="559" t="s">
        <v>572</v>
      </c>
      <c r="LO4" s="560" t="s">
        <v>576</v>
      </c>
      <c r="LP4" s="561" t="s">
        <v>584</v>
      </c>
      <c r="LQ4" s="345" t="s">
        <v>606</v>
      </c>
      <c r="LR4" s="84" t="s">
        <v>605</v>
      </c>
      <c r="LS4" s="84" t="s">
        <v>609</v>
      </c>
      <c r="LT4" s="83" t="s">
        <v>608</v>
      </c>
      <c r="LU4" s="370"/>
      <c r="LV4" s="66" t="s">
        <v>602</v>
      </c>
      <c r="LW4" s="562" t="s">
        <v>515</v>
      </c>
      <c r="LX4" s="563" t="s">
        <v>523</v>
      </c>
      <c r="LY4" s="563" t="s">
        <v>531</v>
      </c>
      <c r="LZ4" s="563" t="s">
        <v>543</v>
      </c>
      <c r="MA4" s="563" t="s">
        <v>558</v>
      </c>
      <c r="MB4" s="563" t="s">
        <v>568</v>
      </c>
      <c r="MC4" s="563" t="s">
        <v>551</v>
      </c>
      <c r="MD4" s="563" t="s">
        <v>580</v>
      </c>
      <c r="ME4" s="564" t="s">
        <v>588</v>
      </c>
      <c r="MF4" s="564" t="s">
        <v>959</v>
      </c>
      <c r="MG4" s="564" t="s">
        <v>963</v>
      </c>
      <c r="MH4" s="564" t="s">
        <v>971</v>
      </c>
      <c r="MI4" s="346" t="s">
        <v>606</v>
      </c>
      <c r="MJ4" s="91" t="s">
        <v>605</v>
      </c>
      <c r="MK4" s="91" t="s">
        <v>609</v>
      </c>
      <c r="ML4" s="90" t="s">
        <v>608</v>
      </c>
      <c r="MO4" s="66" t="s">
        <v>505</v>
      </c>
      <c r="MP4" s="556" t="s">
        <v>511</v>
      </c>
      <c r="MQ4" s="557" t="s">
        <v>519</v>
      </c>
      <c r="MR4" s="557" t="s">
        <v>527</v>
      </c>
      <c r="MS4" s="557" t="s">
        <v>535</v>
      </c>
      <c r="MT4" s="557" t="s">
        <v>539</v>
      </c>
      <c r="MU4" s="557" t="s">
        <v>547</v>
      </c>
      <c r="MV4" s="557" t="s">
        <v>554</v>
      </c>
      <c r="MW4" s="558" t="s">
        <v>561</v>
      </c>
      <c r="MX4" s="557" t="s">
        <v>565</v>
      </c>
      <c r="MY4" s="559" t="s">
        <v>572</v>
      </c>
      <c r="MZ4" s="560" t="s">
        <v>576</v>
      </c>
      <c r="NA4" s="561" t="s">
        <v>584</v>
      </c>
      <c r="NB4" s="345" t="s">
        <v>606</v>
      </c>
      <c r="NC4" s="84" t="s">
        <v>605</v>
      </c>
      <c r="ND4" s="84" t="s">
        <v>609</v>
      </c>
      <c r="NE4" s="83" t="s">
        <v>608</v>
      </c>
      <c r="NF4" s="99"/>
      <c r="NG4" s="66" t="s">
        <v>602</v>
      </c>
      <c r="NH4" s="562" t="s">
        <v>515</v>
      </c>
      <c r="NI4" s="563" t="s">
        <v>523</v>
      </c>
      <c r="NJ4" s="563" t="s">
        <v>531</v>
      </c>
      <c r="NK4" s="563" t="s">
        <v>543</v>
      </c>
      <c r="NL4" s="563" t="s">
        <v>558</v>
      </c>
      <c r="NM4" s="563" t="s">
        <v>568</v>
      </c>
      <c r="NN4" s="563" t="s">
        <v>551</v>
      </c>
      <c r="NO4" s="563" t="s">
        <v>580</v>
      </c>
      <c r="NP4" s="564" t="s">
        <v>588</v>
      </c>
      <c r="NQ4" s="564" t="s">
        <v>959</v>
      </c>
      <c r="NR4" s="564" t="s">
        <v>963</v>
      </c>
      <c r="NS4" s="564" t="s">
        <v>971</v>
      </c>
      <c r="NT4" s="346" t="s">
        <v>606</v>
      </c>
      <c r="NU4" s="91" t="s">
        <v>605</v>
      </c>
      <c r="NV4" s="91" t="s">
        <v>609</v>
      </c>
      <c r="NW4" s="90" t="s">
        <v>608</v>
      </c>
      <c r="NZ4" s="66" t="s">
        <v>505</v>
      </c>
      <c r="OA4" s="556" t="s">
        <v>511</v>
      </c>
      <c r="OB4" s="557" t="s">
        <v>519</v>
      </c>
      <c r="OC4" s="557" t="s">
        <v>527</v>
      </c>
      <c r="OD4" s="557" t="s">
        <v>535</v>
      </c>
      <c r="OE4" s="557" t="s">
        <v>539</v>
      </c>
      <c r="OF4" s="557" t="s">
        <v>547</v>
      </c>
      <c r="OG4" s="557" t="s">
        <v>554</v>
      </c>
      <c r="OH4" s="558" t="s">
        <v>561</v>
      </c>
      <c r="OI4" s="557" t="s">
        <v>565</v>
      </c>
      <c r="OJ4" s="559" t="s">
        <v>572</v>
      </c>
      <c r="OK4" s="560" t="s">
        <v>576</v>
      </c>
      <c r="OL4" s="561" t="s">
        <v>584</v>
      </c>
      <c r="OM4" s="345" t="s">
        <v>606</v>
      </c>
      <c r="ON4" s="84" t="s">
        <v>605</v>
      </c>
      <c r="OO4" s="84" t="s">
        <v>609</v>
      </c>
      <c r="OP4" s="83" t="s">
        <v>608</v>
      </c>
      <c r="OQ4" s="99"/>
      <c r="OR4" s="66" t="s">
        <v>602</v>
      </c>
      <c r="OS4" s="562" t="s">
        <v>515</v>
      </c>
      <c r="OT4" s="563" t="s">
        <v>523</v>
      </c>
      <c r="OU4" s="563" t="s">
        <v>531</v>
      </c>
      <c r="OV4" s="563" t="s">
        <v>543</v>
      </c>
      <c r="OW4" s="563" t="s">
        <v>558</v>
      </c>
      <c r="OX4" s="563" t="s">
        <v>568</v>
      </c>
      <c r="OY4" s="563" t="s">
        <v>551</v>
      </c>
      <c r="OZ4" s="563" t="s">
        <v>580</v>
      </c>
      <c r="PA4" s="564" t="s">
        <v>588</v>
      </c>
      <c r="PB4" s="564" t="s">
        <v>959</v>
      </c>
      <c r="PC4" s="564" t="s">
        <v>963</v>
      </c>
      <c r="PD4" s="564" t="s">
        <v>971</v>
      </c>
      <c r="PE4" s="346" t="s">
        <v>606</v>
      </c>
      <c r="PF4" s="91" t="s">
        <v>605</v>
      </c>
      <c r="PG4" s="91" t="s">
        <v>609</v>
      </c>
      <c r="PH4" s="90" t="s">
        <v>608</v>
      </c>
      <c r="PK4" s="66" t="s">
        <v>505</v>
      </c>
      <c r="PL4" s="556" t="s">
        <v>511</v>
      </c>
      <c r="PM4" s="557" t="s">
        <v>519</v>
      </c>
      <c r="PN4" s="557" t="s">
        <v>527</v>
      </c>
      <c r="PO4" s="557" t="s">
        <v>535</v>
      </c>
      <c r="PP4" s="557" t="s">
        <v>539</v>
      </c>
      <c r="PQ4" s="557" t="s">
        <v>547</v>
      </c>
      <c r="PR4" s="557" t="s">
        <v>554</v>
      </c>
      <c r="PS4" s="558" t="s">
        <v>561</v>
      </c>
      <c r="PT4" s="557" t="s">
        <v>565</v>
      </c>
      <c r="PU4" s="559" t="s">
        <v>572</v>
      </c>
      <c r="PV4" s="560" t="s">
        <v>576</v>
      </c>
      <c r="PW4" s="561" t="s">
        <v>584</v>
      </c>
      <c r="PX4" s="345" t="s">
        <v>606</v>
      </c>
      <c r="PY4" s="84" t="s">
        <v>605</v>
      </c>
      <c r="PZ4" s="84" t="s">
        <v>609</v>
      </c>
      <c r="QA4" s="83" t="s">
        <v>608</v>
      </c>
      <c r="QB4" s="391"/>
      <c r="QC4" s="66" t="s">
        <v>602</v>
      </c>
      <c r="QD4" s="562" t="s">
        <v>515</v>
      </c>
      <c r="QE4" s="563" t="s">
        <v>523</v>
      </c>
      <c r="QF4" s="563" t="s">
        <v>531</v>
      </c>
      <c r="QG4" s="563" t="s">
        <v>543</v>
      </c>
      <c r="QH4" s="563" t="s">
        <v>558</v>
      </c>
      <c r="QI4" s="563" t="s">
        <v>568</v>
      </c>
      <c r="QJ4" s="563" t="s">
        <v>551</v>
      </c>
      <c r="QK4" s="563" t="s">
        <v>580</v>
      </c>
      <c r="QL4" s="564" t="s">
        <v>588</v>
      </c>
      <c r="QM4" s="564" t="s">
        <v>959</v>
      </c>
      <c r="QN4" s="564" t="s">
        <v>963</v>
      </c>
      <c r="QO4" s="564" t="s">
        <v>971</v>
      </c>
      <c r="QP4" s="346" t="s">
        <v>606</v>
      </c>
      <c r="QQ4" s="91" t="s">
        <v>605</v>
      </c>
      <c r="QR4" s="91" t="s">
        <v>609</v>
      </c>
      <c r="QS4" s="90" t="s">
        <v>608</v>
      </c>
      <c r="QV4" s="66" t="s">
        <v>505</v>
      </c>
      <c r="QW4" s="556" t="s">
        <v>511</v>
      </c>
      <c r="QX4" s="557" t="s">
        <v>519</v>
      </c>
      <c r="QY4" s="557" t="s">
        <v>527</v>
      </c>
      <c r="QZ4" s="557" t="s">
        <v>535</v>
      </c>
      <c r="RA4" s="557" t="s">
        <v>539</v>
      </c>
      <c r="RB4" s="557" t="s">
        <v>547</v>
      </c>
      <c r="RC4" s="557" t="s">
        <v>554</v>
      </c>
      <c r="RD4" s="558" t="s">
        <v>561</v>
      </c>
      <c r="RE4" s="557" t="s">
        <v>565</v>
      </c>
      <c r="RF4" s="559" t="s">
        <v>572</v>
      </c>
      <c r="RG4" s="560" t="s">
        <v>576</v>
      </c>
      <c r="RH4" s="561" t="s">
        <v>584</v>
      </c>
      <c r="RI4" s="345" t="s">
        <v>606</v>
      </c>
      <c r="RJ4" s="84" t="s">
        <v>605</v>
      </c>
      <c r="RK4" s="84" t="s">
        <v>609</v>
      </c>
      <c r="RL4" s="83" t="s">
        <v>608</v>
      </c>
      <c r="RN4" s="66" t="s">
        <v>602</v>
      </c>
      <c r="RO4" s="562" t="s">
        <v>515</v>
      </c>
      <c r="RP4" s="563" t="s">
        <v>523</v>
      </c>
      <c r="RQ4" s="563" t="s">
        <v>531</v>
      </c>
      <c r="RR4" s="563" t="s">
        <v>543</v>
      </c>
      <c r="RS4" s="563" t="s">
        <v>558</v>
      </c>
      <c r="RT4" s="563" t="s">
        <v>568</v>
      </c>
      <c r="RU4" s="563" t="s">
        <v>551</v>
      </c>
      <c r="RV4" s="563" t="s">
        <v>580</v>
      </c>
      <c r="RW4" s="564" t="s">
        <v>588</v>
      </c>
      <c r="RX4" s="564" t="s">
        <v>959</v>
      </c>
      <c r="RY4" s="564" t="s">
        <v>963</v>
      </c>
      <c r="RZ4" s="564" t="s">
        <v>971</v>
      </c>
      <c r="SA4" s="346" t="s">
        <v>606</v>
      </c>
      <c r="SB4" s="91" t="s">
        <v>605</v>
      </c>
      <c r="SC4" s="91" t="s">
        <v>609</v>
      </c>
      <c r="SD4" s="90" t="s">
        <v>608</v>
      </c>
      <c r="SG4" s="66" t="s">
        <v>505</v>
      </c>
      <c r="SH4" s="556" t="s">
        <v>511</v>
      </c>
      <c r="SI4" s="557" t="s">
        <v>519</v>
      </c>
      <c r="SJ4" s="557" t="s">
        <v>527</v>
      </c>
      <c r="SK4" s="557" t="s">
        <v>535</v>
      </c>
      <c r="SL4" s="557" t="s">
        <v>539</v>
      </c>
      <c r="SM4" s="557" t="s">
        <v>547</v>
      </c>
      <c r="SN4" s="557" t="s">
        <v>554</v>
      </c>
      <c r="SO4" s="558" t="s">
        <v>561</v>
      </c>
      <c r="SP4" s="557" t="s">
        <v>565</v>
      </c>
      <c r="SQ4" s="559" t="s">
        <v>572</v>
      </c>
      <c r="SR4" s="560" t="s">
        <v>576</v>
      </c>
      <c r="SS4" s="561" t="s">
        <v>584</v>
      </c>
      <c r="ST4" s="345" t="s">
        <v>606</v>
      </c>
      <c r="SU4" s="84" t="s">
        <v>605</v>
      </c>
      <c r="SV4" s="84" t="s">
        <v>609</v>
      </c>
      <c r="SW4" s="83" t="s">
        <v>608</v>
      </c>
      <c r="SY4" s="66" t="s">
        <v>602</v>
      </c>
      <c r="SZ4" s="562" t="s">
        <v>515</v>
      </c>
      <c r="TA4" s="563" t="s">
        <v>523</v>
      </c>
      <c r="TB4" s="563" t="s">
        <v>531</v>
      </c>
      <c r="TC4" s="563" t="s">
        <v>543</v>
      </c>
      <c r="TD4" s="563" t="s">
        <v>558</v>
      </c>
      <c r="TE4" s="563" t="s">
        <v>568</v>
      </c>
      <c r="TF4" s="563" t="s">
        <v>551</v>
      </c>
      <c r="TG4" s="563" t="s">
        <v>580</v>
      </c>
      <c r="TH4" s="564" t="s">
        <v>588</v>
      </c>
      <c r="TI4" s="564" t="s">
        <v>959</v>
      </c>
      <c r="TJ4" s="564" t="s">
        <v>963</v>
      </c>
      <c r="TK4" s="564" t="s">
        <v>971</v>
      </c>
      <c r="TL4" s="346" t="s">
        <v>606</v>
      </c>
      <c r="TM4" s="91" t="s">
        <v>605</v>
      </c>
      <c r="TN4" s="91" t="s">
        <v>609</v>
      </c>
      <c r="TO4" s="90" t="s">
        <v>608</v>
      </c>
      <c r="TR4" s="66" t="s">
        <v>505</v>
      </c>
      <c r="TS4" s="556" t="s">
        <v>511</v>
      </c>
      <c r="TT4" s="557" t="s">
        <v>519</v>
      </c>
      <c r="TU4" s="557" t="s">
        <v>527</v>
      </c>
      <c r="TV4" s="557" t="s">
        <v>535</v>
      </c>
      <c r="TW4" s="557" t="s">
        <v>539</v>
      </c>
      <c r="TX4" s="557" t="s">
        <v>547</v>
      </c>
      <c r="TY4" s="557" t="s">
        <v>554</v>
      </c>
      <c r="TZ4" s="558" t="s">
        <v>561</v>
      </c>
      <c r="UA4" s="557" t="s">
        <v>565</v>
      </c>
      <c r="UB4" s="559" t="s">
        <v>572</v>
      </c>
      <c r="UC4" s="560" t="s">
        <v>576</v>
      </c>
      <c r="UD4" s="561" t="s">
        <v>584</v>
      </c>
      <c r="UE4" s="345" t="s">
        <v>606</v>
      </c>
      <c r="UF4" s="84" t="s">
        <v>605</v>
      </c>
      <c r="UG4" s="84" t="s">
        <v>609</v>
      </c>
      <c r="UH4" s="83" t="s">
        <v>608</v>
      </c>
      <c r="UI4" s="391"/>
      <c r="UJ4" s="66" t="s">
        <v>602</v>
      </c>
      <c r="UK4" s="562" t="s">
        <v>515</v>
      </c>
      <c r="UL4" s="563" t="s">
        <v>523</v>
      </c>
      <c r="UM4" s="563" t="s">
        <v>531</v>
      </c>
      <c r="UN4" s="563" t="s">
        <v>543</v>
      </c>
      <c r="UO4" s="563" t="s">
        <v>558</v>
      </c>
      <c r="UP4" s="563" t="s">
        <v>568</v>
      </c>
      <c r="UQ4" s="563" t="s">
        <v>551</v>
      </c>
      <c r="UR4" s="563" t="s">
        <v>580</v>
      </c>
      <c r="US4" s="564" t="s">
        <v>588</v>
      </c>
      <c r="UT4" s="564" t="s">
        <v>959</v>
      </c>
      <c r="UU4" s="564" t="s">
        <v>963</v>
      </c>
      <c r="UV4" s="564" t="s">
        <v>971</v>
      </c>
      <c r="UW4" s="346" t="s">
        <v>606</v>
      </c>
      <c r="UX4" s="91" t="s">
        <v>605</v>
      </c>
      <c r="UY4" s="91" t="s">
        <v>609</v>
      </c>
      <c r="UZ4" s="90" t="s">
        <v>608</v>
      </c>
      <c r="VC4" s="66" t="s">
        <v>505</v>
      </c>
      <c r="VD4" s="556" t="s">
        <v>511</v>
      </c>
      <c r="VE4" s="557" t="s">
        <v>519</v>
      </c>
      <c r="VF4" s="557" t="s">
        <v>527</v>
      </c>
      <c r="VG4" s="557" t="s">
        <v>535</v>
      </c>
      <c r="VH4" s="557" t="s">
        <v>539</v>
      </c>
      <c r="VI4" s="557" t="s">
        <v>547</v>
      </c>
      <c r="VJ4" s="557" t="s">
        <v>554</v>
      </c>
      <c r="VK4" s="558" t="s">
        <v>561</v>
      </c>
      <c r="VL4" s="557" t="s">
        <v>565</v>
      </c>
      <c r="VM4" s="559" t="s">
        <v>572</v>
      </c>
      <c r="VN4" s="560" t="s">
        <v>576</v>
      </c>
      <c r="VO4" s="561" t="s">
        <v>584</v>
      </c>
      <c r="VP4" s="345" t="s">
        <v>606</v>
      </c>
      <c r="VQ4" s="84" t="s">
        <v>605</v>
      </c>
      <c r="VR4" s="84" t="s">
        <v>609</v>
      </c>
      <c r="VS4" s="83" t="s">
        <v>608</v>
      </c>
      <c r="VT4" s="391"/>
      <c r="VU4" s="66" t="s">
        <v>602</v>
      </c>
      <c r="VV4" s="553" t="s">
        <v>515</v>
      </c>
      <c r="VW4" s="554" t="s">
        <v>523</v>
      </c>
      <c r="VX4" s="554" t="s">
        <v>531</v>
      </c>
      <c r="VY4" s="554" t="s">
        <v>543</v>
      </c>
      <c r="VZ4" s="554" t="s">
        <v>558</v>
      </c>
      <c r="WA4" s="554" t="s">
        <v>568</v>
      </c>
      <c r="WB4" s="554" t="s">
        <v>551</v>
      </c>
      <c r="WC4" s="554" t="s">
        <v>580</v>
      </c>
      <c r="WD4" s="555" t="s">
        <v>588</v>
      </c>
      <c r="WE4" s="555" t="s">
        <v>959</v>
      </c>
      <c r="WF4" s="555" t="s">
        <v>963</v>
      </c>
      <c r="WG4" s="555" t="s">
        <v>971</v>
      </c>
      <c r="WH4" s="346" t="s">
        <v>606</v>
      </c>
      <c r="WI4" s="91" t="s">
        <v>605</v>
      </c>
      <c r="WJ4" s="91" t="s">
        <v>609</v>
      </c>
      <c r="WK4" s="90" t="s">
        <v>608</v>
      </c>
      <c r="WN4" s="66" t="s">
        <v>505</v>
      </c>
      <c r="WO4" s="556" t="s">
        <v>511</v>
      </c>
      <c r="WP4" s="557" t="s">
        <v>519</v>
      </c>
      <c r="WQ4" s="557" t="s">
        <v>527</v>
      </c>
      <c r="WR4" s="557" t="s">
        <v>535</v>
      </c>
      <c r="WS4" s="557" t="s">
        <v>539</v>
      </c>
      <c r="WT4" s="557" t="s">
        <v>547</v>
      </c>
      <c r="WU4" s="557" t="s">
        <v>554</v>
      </c>
      <c r="WV4" s="558" t="s">
        <v>561</v>
      </c>
      <c r="WW4" s="557" t="s">
        <v>565</v>
      </c>
      <c r="WX4" s="559" t="s">
        <v>572</v>
      </c>
      <c r="WY4" s="560" t="s">
        <v>576</v>
      </c>
      <c r="WZ4" s="561" t="s">
        <v>584</v>
      </c>
      <c r="XA4" s="345" t="s">
        <v>606</v>
      </c>
      <c r="XB4" s="84" t="s">
        <v>605</v>
      </c>
      <c r="XC4" s="84" t="s">
        <v>609</v>
      </c>
      <c r="XD4" s="83" t="s">
        <v>608</v>
      </c>
      <c r="XF4" s="66" t="s">
        <v>602</v>
      </c>
      <c r="XG4" s="562" t="s">
        <v>515</v>
      </c>
      <c r="XH4" s="563" t="s">
        <v>523</v>
      </c>
      <c r="XI4" s="563" t="s">
        <v>531</v>
      </c>
      <c r="XJ4" s="563" t="s">
        <v>543</v>
      </c>
      <c r="XK4" s="563" t="s">
        <v>558</v>
      </c>
      <c r="XL4" s="563" t="s">
        <v>568</v>
      </c>
      <c r="XM4" s="563" t="s">
        <v>551</v>
      </c>
      <c r="XN4" s="563" t="s">
        <v>580</v>
      </c>
      <c r="XO4" s="564" t="s">
        <v>588</v>
      </c>
      <c r="XP4" s="564" t="s">
        <v>959</v>
      </c>
      <c r="XQ4" s="564" t="s">
        <v>963</v>
      </c>
      <c r="XR4" s="564" t="s">
        <v>971</v>
      </c>
      <c r="XS4" s="346" t="s">
        <v>606</v>
      </c>
      <c r="XT4" s="91" t="s">
        <v>605</v>
      </c>
      <c r="XU4" s="91" t="s">
        <v>609</v>
      </c>
      <c r="XV4" s="90" t="s">
        <v>608</v>
      </c>
      <c r="XY4" s="66" t="s">
        <v>505</v>
      </c>
      <c r="XZ4" s="556" t="s">
        <v>511</v>
      </c>
      <c r="YA4" s="557" t="s">
        <v>519</v>
      </c>
      <c r="YB4" s="557" t="s">
        <v>527</v>
      </c>
      <c r="YC4" s="557" t="s">
        <v>535</v>
      </c>
      <c r="YD4" s="557" t="s">
        <v>539</v>
      </c>
      <c r="YE4" s="557" t="s">
        <v>547</v>
      </c>
      <c r="YF4" s="557" t="s">
        <v>554</v>
      </c>
      <c r="YG4" s="558" t="s">
        <v>561</v>
      </c>
      <c r="YH4" s="557" t="s">
        <v>565</v>
      </c>
      <c r="YI4" s="559" t="s">
        <v>572</v>
      </c>
      <c r="YJ4" s="560" t="s">
        <v>576</v>
      </c>
      <c r="YK4" s="561" t="s">
        <v>584</v>
      </c>
      <c r="YL4" s="345" t="s">
        <v>606</v>
      </c>
      <c r="YM4" s="84" t="s">
        <v>605</v>
      </c>
      <c r="YN4" s="84" t="s">
        <v>609</v>
      </c>
      <c r="YO4" s="83" t="s">
        <v>608</v>
      </c>
      <c r="YP4" s="99"/>
      <c r="YQ4" s="66" t="s">
        <v>602</v>
      </c>
      <c r="YR4" s="562" t="s">
        <v>515</v>
      </c>
      <c r="YS4" s="563" t="s">
        <v>523</v>
      </c>
      <c r="YT4" s="563" t="s">
        <v>531</v>
      </c>
      <c r="YU4" s="563" t="s">
        <v>543</v>
      </c>
      <c r="YV4" s="563" t="s">
        <v>558</v>
      </c>
      <c r="YW4" s="563" t="s">
        <v>568</v>
      </c>
      <c r="YX4" s="563" t="s">
        <v>551</v>
      </c>
      <c r="YY4" s="563" t="s">
        <v>580</v>
      </c>
      <c r="YZ4" s="564" t="s">
        <v>588</v>
      </c>
      <c r="ZA4" s="564" t="s">
        <v>959</v>
      </c>
      <c r="ZB4" s="564" t="s">
        <v>963</v>
      </c>
      <c r="ZC4" s="564" t="s">
        <v>971</v>
      </c>
      <c r="ZD4" s="346" t="s">
        <v>606</v>
      </c>
      <c r="ZE4" s="91" t="s">
        <v>605</v>
      </c>
      <c r="ZF4" s="91" t="s">
        <v>609</v>
      </c>
      <c r="ZG4" s="90" t="s">
        <v>608</v>
      </c>
      <c r="ZJ4" s="66" t="s">
        <v>505</v>
      </c>
      <c r="ZK4" s="556" t="s">
        <v>511</v>
      </c>
      <c r="ZL4" s="557" t="s">
        <v>519</v>
      </c>
      <c r="ZM4" s="557" t="s">
        <v>527</v>
      </c>
      <c r="ZN4" s="557" t="s">
        <v>535</v>
      </c>
      <c r="ZO4" s="557" t="s">
        <v>539</v>
      </c>
      <c r="ZP4" s="557" t="s">
        <v>547</v>
      </c>
      <c r="ZQ4" s="557" t="s">
        <v>554</v>
      </c>
      <c r="ZR4" s="558" t="s">
        <v>561</v>
      </c>
      <c r="ZS4" s="557" t="s">
        <v>565</v>
      </c>
      <c r="ZT4" s="559" t="s">
        <v>572</v>
      </c>
      <c r="ZU4" s="560" t="s">
        <v>576</v>
      </c>
      <c r="ZV4" s="561" t="s">
        <v>584</v>
      </c>
      <c r="ZW4" s="345" t="s">
        <v>606</v>
      </c>
      <c r="ZX4" s="84" t="s">
        <v>605</v>
      </c>
      <c r="ZY4" s="84" t="s">
        <v>609</v>
      </c>
      <c r="ZZ4" s="83" t="s">
        <v>608</v>
      </c>
      <c r="AAA4" s="391"/>
      <c r="AAB4" s="66" t="s">
        <v>602</v>
      </c>
      <c r="AAC4" s="562" t="s">
        <v>515</v>
      </c>
      <c r="AAD4" s="563" t="s">
        <v>523</v>
      </c>
      <c r="AAE4" s="563" t="s">
        <v>531</v>
      </c>
      <c r="AAF4" s="563" t="s">
        <v>543</v>
      </c>
      <c r="AAG4" s="563" t="s">
        <v>558</v>
      </c>
      <c r="AAH4" s="563" t="s">
        <v>568</v>
      </c>
      <c r="AAI4" s="563" t="s">
        <v>551</v>
      </c>
      <c r="AAJ4" s="563" t="s">
        <v>580</v>
      </c>
      <c r="AAK4" s="564" t="s">
        <v>588</v>
      </c>
      <c r="AAL4" s="564" t="s">
        <v>959</v>
      </c>
      <c r="AAM4" s="564" t="s">
        <v>963</v>
      </c>
      <c r="AAN4" s="564" t="s">
        <v>971</v>
      </c>
      <c r="AAO4" s="346" t="s">
        <v>606</v>
      </c>
      <c r="AAP4" s="91" t="s">
        <v>605</v>
      </c>
      <c r="AAQ4" s="91" t="s">
        <v>609</v>
      </c>
      <c r="AAR4" s="90" t="s">
        <v>608</v>
      </c>
      <c r="AAU4" s="66" t="s">
        <v>505</v>
      </c>
      <c r="AAV4" s="556" t="s">
        <v>511</v>
      </c>
      <c r="AAW4" s="557" t="s">
        <v>519</v>
      </c>
      <c r="AAX4" s="557" t="s">
        <v>527</v>
      </c>
      <c r="AAY4" s="557" t="s">
        <v>535</v>
      </c>
      <c r="AAZ4" s="557" t="s">
        <v>539</v>
      </c>
      <c r="ABA4" s="557" t="s">
        <v>547</v>
      </c>
      <c r="ABB4" s="557" t="s">
        <v>554</v>
      </c>
      <c r="ABC4" s="558" t="s">
        <v>561</v>
      </c>
      <c r="ABD4" s="557" t="s">
        <v>565</v>
      </c>
      <c r="ABE4" s="559" t="s">
        <v>572</v>
      </c>
      <c r="ABF4" s="560" t="s">
        <v>576</v>
      </c>
      <c r="ABG4" s="561" t="s">
        <v>584</v>
      </c>
      <c r="ABH4" s="345" t="s">
        <v>606</v>
      </c>
      <c r="ABI4" s="84" t="s">
        <v>605</v>
      </c>
      <c r="ABJ4" s="84" t="s">
        <v>609</v>
      </c>
      <c r="ABK4" s="83" t="s">
        <v>608</v>
      </c>
      <c r="ABM4" s="66" t="s">
        <v>602</v>
      </c>
      <c r="ABN4" s="562" t="s">
        <v>515</v>
      </c>
      <c r="ABO4" s="563" t="s">
        <v>523</v>
      </c>
      <c r="ABP4" s="563" t="s">
        <v>531</v>
      </c>
      <c r="ABQ4" s="563" t="s">
        <v>543</v>
      </c>
      <c r="ABR4" s="563" t="s">
        <v>558</v>
      </c>
      <c r="ABS4" s="563" t="s">
        <v>568</v>
      </c>
      <c r="ABT4" s="563" t="s">
        <v>551</v>
      </c>
      <c r="ABU4" s="563" t="s">
        <v>580</v>
      </c>
      <c r="ABV4" s="564" t="s">
        <v>588</v>
      </c>
      <c r="ABW4" s="564" t="s">
        <v>959</v>
      </c>
      <c r="ABX4" s="564" t="s">
        <v>963</v>
      </c>
      <c r="ABY4" s="564" t="s">
        <v>971</v>
      </c>
      <c r="ABZ4" s="346" t="s">
        <v>606</v>
      </c>
      <c r="ACA4" s="91" t="s">
        <v>605</v>
      </c>
      <c r="ACB4" s="91" t="s">
        <v>609</v>
      </c>
      <c r="ACC4" s="90" t="s">
        <v>608</v>
      </c>
      <c r="ACF4" s="66" t="s">
        <v>505</v>
      </c>
      <c r="ACG4" s="556" t="s">
        <v>511</v>
      </c>
      <c r="ACH4" s="557" t="s">
        <v>519</v>
      </c>
      <c r="ACI4" s="557" t="s">
        <v>527</v>
      </c>
      <c r="ACJ4" s="557" t="s">
        <v>535</v>
      </c>
      <c r="ACK4" s="557" t="s">
        <v>539</v>
      </c>
      <c r="ACL4" s="557" t="s">
        <v>547</v>
      </c>
      <c r="ACM4" s="557" t="s">
        <v>554</v>
      </c>
      <c r="ACN4" s="558" t="s">
        <v>561</v>
      </c>
      <c r="ACO4" s="557" t="s">
        <v>565</v>
      </c>
      <c r="ACP4" s="559" t="s">
        <v>572</v>
      </c>
      <c r="ACQ4" s="560" t="s">
        <v>576</v>
      </c>
      <c r="ACR4" s="561" t="s">
        <v>584</v>
      </c>
      <c r="ACS4" s="345" t="s">
        <v>606</v>
      </c>
      <c r="ACT4" s="84" t="s">
        <v>605</v>
      </c>
      <c r="ACU4" s="84" t="s">
        <v>609</v>
      </c>
      <c r="ACV4" s="83" t="s">
        <v>608</v>
      </c>
      <c r="ACX4" s="66" t="s">
        <v>602</v>
      </c>
      <c r="ACY4" s="562" t="s">
        <v>515</v>
      </c>
      <c r="ACZ4" s="563" t="s">
        <v>523</v>
      </c>
      <c r="ADA4" s="563" t="s">
        <v>531</v>
      </c>
      <c r="ADB4" s="563" t="s">
        <v>543</v>
      </c>
      <c r="ADC4" s="563" t="s">
        <v>558</v>
      </c>
      <c r="ADD4" s="563" t="s">
        <v>568</v>
      </c>
      <c r="ADE4" s="563" t="s">
        <v>551</v>
      </c>
      <c r="ADF4" s="563" t="s">
        <v>580</v>
      </c>
      <c r="ADG4" s="564" t="s">
        <v>588</v>
      </c>
      <c r="ADH4" s="564" t="s">
        <v>959</v>
      </c>
      <c r="ADI4" s="564" t="s">
        <v>963</v>
      </c>
      <c r="ADJ4" s="564" t="s">
        <v>971</v>
      </c>
      <c r="ADK4" s="346" t="s">
        <v>606</v>
      </c>
      <c r="ADL4" s="91" t="s">
        <v>605</v>
      </c>
      <c r="ADM4" s="91" t="s">
        <v>609</v>
      </c>
      <c r="ADN4" s="90" t="s">
        <v>608</v>
      </c>
      <c r="ADQ4" s="66" t="s">
        <v>505</v>
      </c>
      <c r="ADR4" s="556" t="s">
        <v>511</v>
      </c>
      <c r="ADS4" s="557" t="s">
        <v>519</v>
      </c>
      <c r="ADT4" s="557" t="s">
        <v>527</v>
      </c>
      <c r="ADU4" s="557" t="s">
        <v>535</v>
      </c>
      <c r="ADV4" s="557" t="s">
        <v>539</v>
      </c>
      <c r="ADW4" s="557" t="s">
        <v>547</v>
      </c>
      <c r="ADX4" s="557" t="s">
        <v>554</v>
      </c>
      <c r="ADY4" s="558" t="s">
        <v>561</v>
      </c>
      <c r="ADZ4" s="557" t="s">
        <v>565</v>
      </c>
      <c r="AEA4" s="559" t="s">
        <v>572</v>
      </c>
      <c r="AEB4" s="560" t="s">
        <v>576</v>
      </c>
      <c r="AEC4" s="561" t="s">
        <v>584</v>
      </c>
      <c r="AED4" s="345" t="s">
        <v>606</v>
      </c>
      <c r="AEE4" s="84" t="s">
        <v>605</v>
      </c>
      <c r="AEF4" s="84" t="s">
        <v>609</v>
      </c>
      <c r="AEG4" s="83" t="s">
        <v>608</v>
      </c>
      <c r="AEH4" s="391"/>
      <c r="AEI4" s="66" t="s">
        <v>602</v>
      </c>
      <c r="AEJ4" s="562" t="s">
        <v>515</v>
      </c>
      <c r="AEK4" s="563" t="s">
        <v>523</v>
      </c>
      <c r="AEL4" s="563" t="s">
        <v>531</v>
      </c>
      <c r="AEM4" s="563" t="s">
        <v>543</v>
      </c>
      <c r="AEN4" s="563" t="s">
        <v>558</v>
      </c>
      <c r="AEO4" s="563" t="s">
        <v>568</v>
      </c>
      <c r="AEP4" s="563" t="s">
        <v>551</v>
      </c>
      <c r="AEQ4" s="563" t="s">
        <v>580</v>
      </c>
      <c r="AER4" s="564" t="s">
        <v>588</v>
      </c>
      <c r="AES4" s="564" t="s">
        <v>959</v>
      </c>
      <c r="AET4" s="564" t="s">
        <v>963</v>
      </c>
      <c r="AEU4" s="564" t="s">
        <v>971</v>
      </c>
      <c r="AEV4" s="346" t="s">
        <v>606</v>
      </c>
      <c r="AEW4" s="91" t="s">
        <v>605</v>
      </c>
      <c r="AEX4" s="91" t="s">
        <v>609</v>
      </c>
      <c r="AEY4" s="90" t="s">
        <v>608</v>
      </c>
      <c r="AFB4" s="66" t="s">
        <v>505</v>
      </c>
      <c r="AFC4" s="556" t="s">
        <v>511</v>
      </c>
      <c r="AFD4" s="557" t="s">
        <v>519</v>
      </c>
      <c r="AFE4" s="557" t="s">
        <v>527</v>
      </c>
      <c r="AFF4" s="557" t="s">
        <v>535</v>
      </c>
      <c r="AFG4" s="557" t="s">
        <v>539</v>
      </c>
      <c r="AFH4" s="557" t="s">
        <v>547</v>
      </c>
      <c r="AFI4" s="557" t="s">
        <v>554</v>
      </c>
      <c r="AFJ4" s="558" t="s">
        <v>561</v>
      </c>
      <c r="AFK4" s="557" t="s">
        <v>565</v>
      </c>
      <c r="AFL4" s="559" t="s">
        <v>572</v>
      </c>
      <c r="AFM4" s="560" t="s">
        <v>576</v>
      </c>
      <c r="AFN4" s="561" t="s">
        <v>584</v>
      </c>
      <c r="AFO4" s="345" t="s">
        <v>606</v>
      </c>
      <c r="AFP4" s="84" t="s">
        <v>605</v>
      </c>
      <c r="AFQ4" s="84" t="s">
        <v>609</v>
      </c>
      <c r="AFR4" s="83" t="s">
        <v>608</v>
      </c>
      <c r="AFT4" s="66" t="s">
        <v>602</v>
      </c>
      <c r="AFU4" s="562" t="s">
        <v>515</v>
      </c>
      <c r="AFV4" s="563" t="s">
        <v>523</v>
      </c>
      <c r="AFW4" s="563" t="s">
        <v>531</v>
      </c>
      <c r="AFX4" s="563" t="s">
        <v>543</v>
      </c>
      <c r="AFY4" s="563" t="s">
        <v>558</v>
      </c>
      <c r="AFZ4" s="563" t="s">
        <v>568</v>
      </c>
      <c r="AGA4" s="563" t="s">
        <v>551</v>
      </c>
      <c r="AGB4" s="563" t="s">
        <v>580</v>
      </c>
      <c r="AGC4" s="564" t="s">
        <v>588</v>
      </c>
      <c r="AGD4" s="564" t="s">
        <v>959</v>
      </c>
      <c r="AGE4" s="564" t="s">
        <v>963</v>
      </c>
      <c r="AGF4" s="564" t="s">
        <v>971</v>
      </c>
      <c r="AGG4" s="346" t="s">
        <v>606</v>
      </c>
      <c r="AGH4" s="91" t="s">
        <v>605</v>
      </c>
      <c r="AGI4" s="91" t="s">
        <v>609</v>
      </c>
      <c r="AGJ4" s="90" t="s">
        <v>608</v>
      </c>
      <c r="AGM4" s="66" t="s">
        <v>505</v>
      </c>
      <c r="AGN4" s="556" t="s">
        <v>511</v>
      </c>
      <c r="AGO4" s="557" t="s">
        <v>519</v>
      </c>
      <c r="AGP4" s="557" t="s">
        <v>527</v>
      </c>
      <c r="AGQ4" s="557" t="s">
        <v>535</v>
      </c>
      <c r="AGR4" s="557" t="s">
        <v>539</v>
      </c>
      <c r="AGS4" s="557" t="s">
        <v>547</v>
      </c>
      <c r="AGT4" s="557" t="s">
        <v>554</v>
      </c>
      <c r="AGU4" s="558" t="s">
        <v>561</v>
      </c>
      <c r="AGV4" s="557" t="s">
        <v>565</v>
      </c>
      <c r="AGW4" s="559" t="s">
        <v>572</v>
      </c>
      <c r="AGX4" s="560" t="s">
        <v>576</v>
      </c>
      <c r="AGY4" s="561" t="s">
        <v>584</v>
      </c>
      <c r="AGZ4" s="345" t="s">
        <v>606</v>
      </c>
      <c r="AHA4" s="84" t="s">
        <v>605</v>
      </c>
      <c r="AHB4" s="84" t="s">
        <v>609</v>
      </c>
      <c r="AHC4" s="83" t="s">
        <v>608</v>
      </c>
      <c r="AHE4" s="66" t="s">
        <v>602</v>
      </c>
      <c r="AHF4" s="562" t="s">
        <v>515</v>
      </c>
      <c r="AHG4" s="563" t="s">
        <v>523</v>
      </c>
      <c r="AHH4" s="563" t="s">
        <v>531</v>
      </c>
      <c r="AHI4" s="563" t="s">
        <v>543</v>
      </c>
      <c r="AHJ4" s="563" t="s">
        <v>558</v>
      </c>
      <c r="AHK4" s="563" t="s">
        <v>568</v>
      </c>
      <c r="AHL4" s="563" t="s">
        <v>551</v>
      </c>
      <c r="AHM4" s="563" t="s">
        <v>580</v>
      </c>
      <c r="AHN4" s="564" t="s">
        <v>588</v>
      </c>
      <c r="AHO4" s="564" t="s">
        <v>959</v>
      </c>
      <c r="AHP4" s="564" t="s">
        <v>963</v>
      </c>
      <c r="AHQ4" s="564" t="s">
        <v>971</v>
      </c>
      <c r="AHR4" s="346" t="s">
        <v>606</v>
      </c>
      <c r="AHS4" s="91" t="s">
        <v>605</v>
      </c>
      <c r="AHT4" s="91" t="s">
        <v>609</v>
      </c>
      <c r="AHU4" s="90" t="s">
        <v>608</v>
      </c>
      <c r="AHX4" s="66" t="s">
        <v>505</v>
      </c>
      <c r="AHY4" s="556" t="s">
        <v>511</v>
      </c>
      <c r="AHZ4" s="557" t="s">
        <v>519</v>
      </c>
      <c r="AIA4" s="557" t="s">
        <v>527</v>
      </c>
      <c r="AIB4" s="557" t="s">
        <v>535</v>
      </c>
      <c r="AIC4" s="557" t="s">
        <v>539</v>
      </c>
      <c r="AID4" s="557" t="s">
        <v>547</v>
      </c>
      <c r="AIE4" s="557" t="s">
        <v>554</v>
      </c>
      <c r="AIF4" s="558" t="s">
        <v>561</v>
      </c>
      <c r="AIG4" s="557" t="s">
        <v>565</v>
      </c>
      <c r="AIH4" s="559" t="s">
        <v>572</v>
      </c>
      <c r="AII4" s="560" t="s">
        <v>576</v>
      </c>
      <c r="AIJ4" s="561" t="s">
        <v>584</v>
      </c>
      <c r="AIK4" s="345" t="s">
        <v>606</v>
      </c>
      <c r="AIL4" s="84" t="s">
        <v>605</v>
      </c>
      <c r="AIM4" s="84" t="s">
        <v>609</v>
      </c>
      <c r="AIN4" s="83" t="s">
        <v>608</v>
      </c>
      <c r="AIO4" s="370"/>
      <c r="AIP4" s="66" t="s">
        <v>602</v>
      </c>
      <c r="AIQ4" s="562" t="s">
        <v>515</v>
      </c>
      <c r="AIR4" s="563" t="s">
        <v>523</v>
      </c>
      <c r="AIS4" s="563" t="s">
        <v>531</v>
      </c>
      <c r="AIT4" s="563" t="s">
        <v>543</v>
      </c>
      <c r="AIU4" s="563" t="s">
        <v>558</v>
      </c>
      <c r="AIV4" s="563" t="s">
        <v>568</v>
      </c>
      <c r="AIW4" s="563" t="s">
        <v>551</v>
      </c>
      <c r="AIX4" s="563" t="s">
        <v>580</v>
      </c>
      <c r="AIY4" s="564" t="s">
        <v>588</v>
      </c>
      <c r="AIZ4" s="564" t="s">
        <v>959</v>
      </c>
      <c r="AJA4" s="564" t="s">
        <v>963</v>
      </c>
      <c r="AJB4" s="564" t="s">
        <v>971</v>
      </c>
      <c r="AJC4" s="346" t="s">
        <v>606</v>
      </c>
      <c r="AJD4" s="91" t="s">
        <v>605</v>
      </c>
      <c r="AJE4" s="91" t="s">
        <v>609</v>
      </c>
      <c r="AJF4" s="90" t="s">
        <v>608</v>
      </c>
      <c r="AJI4" s="66" t="s">
        <v>505</v>
      </c>
      <c r="AJJ4" s="556" t="s">
        <v>511</v>
      </c>
      <c r="AJK4" s="557" t="s">
        <v>519</v>
      </c>
      <c r="AJL4" s="557" t="s">
        <v>527</v>
      </c>
      <c r="AJM4" s="557" t="s">
        <v>535</v>
      </c>
      <c r="AJN4" s="557" t="s">
        <v>539</v>
      </c>
      <c r="AJO4" s="557" t="s">
        <v>547</v>
      </c>
      <c r="AJP4" s="557" t="s">
        <v>554</v>
      </c>
      <c r="AJQ4" s="558" t="s">
        <v>561</v>
      </c>
      <c r="AJR4" s="557" t="s">
        <v>565</v>
      </c>
      <c r="AJS4" s="559" t="s">
        <v>572</v>
      </c>
      <c r="AJT4" s="560" t="s">
        <v>576</v>
      </c>
      <c r="AJU4" s="561" t="s">
        <v>584</v>
      </c>
      <c r="AJV4" s="345" t="s">
        <v>606</v>
      </c>
      <c r="AJW4" s="84" t="s">
        <v>605</v>
      </c>
      <c r="AJX4" s="84" t="s">
        <v>609</v>
      </c>
      <c r="AJY4" s="83" t="s">
        <v>608</v>
      </c>
      <c r="AKA4" s="66" t="s">
        <v>602</v>
      </c>
      <c r="AKB4" s="562" t="s">
        <v>515</v>
      </c>
      <c r="AKC4" s="563" t="s">
        <v>523</v>
      </c>
      <c r="AKD4" s="563" t="s">
        <v>531</v>
      </c>
      <c r="AKE4" s="563" t="s">
        <v>543</v>
      </c>
      <c r="AKF4" s="563" t="s">
        <v>558</v>
      </c>
      <c r="AKG4" s="563" t="s">
        <v>568</v>
      </c>
      <c r="AKH4" s="563" t="s">
        <v>551</v>
      </c>
      <c r="AKI4" s="563" t="s">
        <v>580</v>
      </c>
      <c r="AKJ4" s="564" t="s">
        <v>588</v>
      </c>
      <c r="AKK4" s="564" t="s">
        <v>959</v>
      </c>
      <c r="AKL4" s="564" t="s">
        <v>963</v>
      </c>
      <c r="AKM4" s="564" t="s">
        <v>971</v>
      </c>
      <c r="AKN4" s="346" t="s">
        <v>606</v>
      </c>
      <c r="AKO4" s="91" t="s">
        <v>605</v>
      </c>
      <c r="AKP4" s="91" t="s">
        <v>609</v>
      </c>
      <c r="AKQ4" s="90" t="s">
        <v>608</v>
      </c>
      <c r="AKT4" s="66" t="s">
        <v>505</v>
      </c>
      <c r="AKU4" s="556" t="s">
        <v>511</v>
      </c>
      <c r="AKV4" s="557" t="s">
        <v>519</v>
      </c>
      <c r="AKW4" s="557" t="s">
        <v>527</v>
      </c>
      <c r="AKX4" s="557" t="s">
        <v>535</v>
      </c>
      <c r="AKY4" s="557" t="s">
        <v>539</v>
      </c>
      <c r="AKZ4" s="557" t="s">
        <v>547</v>
      </c>
      <c r="ALA4" s="557" t="s">
        <v>554</v>
      </c>
      <c r="ALB4" s="558" t="s">
        <v>561</v>
      </c>
      <c r="ALC4" s="557" t="s">
        <v>565</v>
      </c>
      <c r="ALD4" s="559" t="s">
        <v>572</v>
      </c>
      <c r="ALE4" s="560" t="s">
        <v>576</v>
      </c>
      <c r="ALF4" s="561" t="s">
        <v>584</v>
      </c>
      <c r="ALG4" s="345" t="s">
        <v>606</v>
      </c>
      <c r="ALH4" s="84" t="s">
        <v>605</v>
      </c>
      <c r="ALI4" s="84" t="s">
        <v>609</v>
      </c>
      <c r="ALJ4" s="83" t="s">
        <v>608</v>
      </c>
      <c r="ALL4" s="66" t="s">
        <v>602</v>
      </c>
      <c r="ALM4" s="562" t="s">
        <v>515</v>
      </c>
      <c r="ALN4" s="563" t="s">
        <v>523</v>
      </c>
      <c r="ALO4" s="563" t="s">
        <v>531</v>
      </c>
      <c r="ALP4" s="563" t="s">
        <v>543</v>
      </c>
      <c r="ALQ4" s="563" t="s">
        <v>558</v>
      </c>
      <c r="ALR4" s="563" t="s">
        <v>568</v>
      </c>
      <c r="ALS4" s="563" t="s">
        <v>551</v>
      </c>
      <c r="ALT4" s="563" t="s">
        <v>580</v>
      </c>
      <c r="ALU4" s="564" t="s">
        <v>588</v>
      </c>
      <c r="ALV4" s="564" t="s">
        <v>959</v>
      </c>
      <c r="ALW4" s="564" t="s">
        <v>963</v>
      </c>
      <c r="ALX4" s="564" t="s">
        <v>971</v>
      </c>
      <c r="ALY4" s="346" t="s">
        <v>606</v>
      </c>
      <c r="ALZ4" s="91" t="s">
        <v>605</v>
      </c>
      <c r="AMA4" s="91" t="s">
        <v>609</v>
      </c>
      <c r="AMB4" s="90" t="s">
        <v>608</v>
      </c>
      <c r="AME4" s="66" t="s">
        <v>505</v>
      </c>
      <c r="AMF4" s="556" t="s">
        <v>511</v>
      </c>
      <c r="AMG4" s="557" t="s">
        <v>519</v>
      </c>
      <c r="AMH4" s="557" t="s">
        <v>527</v>
      </c>
      <c r="AMI4" s="557" t="s">
        <v>535</v>
      </c>
      <c r="AMJ4" s="557" t="s">
        <v>539</v>
      </c>
      <c r="AMK4" s="557" t="s">
        <v>547</v>
      </c>
      <c r="AML4" s="557" t="s">
        <v>554</v>
      </c>
      <c r="AMM4" s="558" t="s">
        <v>561</v>
      </c>
      <c r="AMN4" s="557" t="s">
        <v>565</v>
      </c>
      <c r="AMO4" s="559" t="s">
        <v>572</v>
      </c>
      <c r="AMP4" s="560" t="s">
        <v>576</v>
      </c>
      <c r="AMQ4" s="561" t="s">
        <v>584</v>
      </c>
      <c r="AMR4" s="345" t="s">
        <v>606</v>
      </c>
      <c r="AMS4" s="84" t="s">
        <v>605</v>
      </c>
      <c r="AMT4" s="84" t="s">
        <v>609</v>
      </c>
      <c r="AMU4" s="83" t="s">
        <v>608</v>
      </c>
      <c r="AMV4" s="391"/>
      <c r="AMW4" s="66" t="s">
        <v>602</v>
      </c>
      <c r="AMX4" s="562" t="s">
        <v>515</v>
      </c>
      <c r="AMY4" s="563" t="s">
        <v>523</v>
      </c>
      <c r="AMZ4" s="563" t="s">
        <v>531</v>
      </c>
      <c r="ANA4" s="563" t="s">
        <v>543</v>
      </c>
      <c r="ANB4" s="563" t="s">
        <v>558</v>
      </c>
      <c r="ANC4" s="563" t="s">
        <v>568</v>
      </c>
      <c r="AND4" s="563" t="s">
        <v>551</v>
      </c>
      <c r="ANE4" s="563" t="s">
        <v>580</v>
      </c>
      <c r="ANF4" s="564" t="s">
        <v>588</v>
      </c>
      <c r="ANG4" s="564" t="s">
        <v>959</v>
      </c>
      <c r="ANH4" s="564" t="s">
        <v>963</v>
      </c>
      <c r="ANI4" s="564" t="s">
        <v>971</v>
      </c>
      <c r="ANJ4" s="346" t="s">
        <v>606</v>
      </c>
      <c r="ANK4" s="91" t="s">
        <v>605</v>
      </c>
      <c r="ANL4" s="91" t="s">
        <v>609</v>
      </c>
      <c r="ANM4" s="90" t="s">
        <v>608</v>
      </c>
      <c r="ANP4" s="66" t="s">
        <v>505</v>
      </c>
      <c r="ANQ4" s="556" t="s">
        <v>511</v>
      </c>
      <c r="ANR4" s="557" t="s">
        <v>519</v>
      </c>
      <c r="ANS4" s="557" t="s">
        <v>527</v>
      </c>
      <c r="ANT4" s="557" t="s">
        <v>535</v>
      </c>
      <c r="ANU4" s="557" t="s">
        <v>539</v>
      </c>
      <c r="ANV4" s="557" t="s">
        <v>547</v>
      </c>
      <c r="ANW4" s="557" t="s">
        <v>554</v>
      </c>
      <c r="ANX4" s="558" t="s">
        <v>561</v>
      </c>
      <c r="ANY4" s="557" t="s">
        <v>565</v>
      </c>
      <c r="ANZ4" s="559" t="s">
        <v>572</v>
      </c>
      <c r="AOA4" s="560" t="s">
        <v>576</v>
      </c>
      <c r="AOB4" s="561" t="s">
        <v>584</v>
      </c>
      <c r="AOC4" s="345" t="s">
        <v>606</v>
      </c>
      <c r="AOD4" s="84" t="s">
        <v>605</v>
      </c>
      <c r="AOE4" s="84" t="s">
        <v>609</v>
      </c>
      <c r="AOF4" s="83" t="s">
        <v>608</v>
      </c>
      <c r="AOH4" s="66" t="s">
        <v>602</v>
      </c>
      <c r="AOI4" s="562" t="s">
        <v>515</v>
      </c>
      <c r="AOJ4" s="563" t="s">
        <v>523</v>
      </c>
      <c r="AOK4" s="563" t="s">
        <v>531</v>
      </c>
      <c r="AOL4" s="563" t="s">
        <v>543</v>
      </c>
      <c r="AOM4" s="563" t="s">
        <v>558</v>
      </c>
      <c r="AON4" s="563" t="s">
        <v>568</v>
      </c>
      <c r="AOO4" s="563" t="s">
        <v>551</v>
      </c>
      <c r="AOP4" s="563" t="s">
        <v>580</v>
      </c>
      <c r="AOQ4" s="564" t="s">
        <v>588</v>
      </c>
      <c r="AOR4" s="564" t="s">
        <v>959</v>
      </c>
      <c r="AOS4" s="564" t="s">
        <v>963</v>
      </c>
      <c r="AOT4" s="564" t="s">
        <v>971</v>
      </c>
      <c r="AOU4" s="346" t="s">
        <v>606</v>
      </c>
      <c r="AOV4" s="91" t="s">
        <v>605</v>
      </c>
      <c r="AOW4" s="91" t="s">
        <v>609</v>
      </c>
      <c r="AOX4" s="90" t="s">
        <v>608</v>
      </c>
      <c r="APA4" s="66" t="s">
        <v>505</v>
      </c>
      <c r="APB4" s="556" t="s">
        <v>511</v>
      </c>
      <c r="APC4" s="557" t="s">
        <v>519</v>
      </c>
      <c r="APD4" s="557" t="s">
        <v>527</v>
      </c>
      <c r="APE4" s="557" t="s">
        <v>535</v>
      </c>
      <c r="APF4" s="557" t="s">
        <v>539</v>
      </c>
      <c r="APG4" s="557" t="s">
        <v>547</v>
      </c>
      <c r="APH4" s="557" t="s">
        <v>554</v>
      </c>
      <c r="API4" s="558" t="s">
        <v>561</v>
      </c>
      <c r="APJ4" s="557" t="s">
        <v>565</v>
      </c>
      <c r="APK4" s="559" t="s">
        <v>572</v>
      </c>
      <c r="APL4" s="560" t="s">
        <v>576</v>
      </c>
      <c r="APM4" s="561" t="s">
        <v>584</v>
      </c>
      <c r="APN4" s="345" t="s">
        <v>606</v>
      </c>
      <c r="APO4" s="84" t="s">
        <v>605</v>
      </c>
      <c r="APP4" s="84" t="s">
        <v>609</v>
      </c>
      <c r="APQ4" s="83" t="s">
        <v>608</v>
      </c>
      <c r="APS4" s="66" t="s">
        <v>602</v>
      </c>
      <c r="APT4" s="562" t="s">
        <v>515</v>
      </c>
      <c r="APU4" s="563" t="s">
        <v>523</v>
      </c>
      <c r="APV4" s="563" t="s">
        <v>531</v>
      </c>
      <c r="APW4" s="563" t="s">
        <v>543</v>
      </c>
      <c r="APX4" s="563" t="s">
        <v>558</v>
      </c>
      <c r="APY4" s="563" t="s">
        <v>568</v>
      </c>
      <c r="APZ4" s="563" t="s">
        <v>551</v>
      </c>
      <c r="AQA4" s="563" t="s">
        <v>580</v>
      </c>
      <c r="AQB4" s="564" t="s">
        <v>588</v>
      </c>
      <c r="AQC4" s="564" t="s">
        <v>959</v>
      </c>
      <c r="AQD4" s="564" t="s">
        <v>963</v>
      </c>
      <c r="AQE4" s="564" t="s">
        <v>971</v>
      </c>
      <c r="AQF4" s="346" t="s">
        <v>606</v>
      </c>
      <c r="AQG4" s="91" t="s">
        <v>605</v>
      </c>
      <c r="AQH4" s="91" t="s">
        <v>609</v>
      </c>
      <c r="AQI4" s="90" t="s">
        <v>608</v>
      </c>
      <c r="AQL4" s="66" t="s">
        <v>505</v>
      </c>
      <c r="AQM4" s="556" t="s">
        <v>511</v>
      </c>
      <c r="AQN4" s="557" t="s">
        <v>519</v>
      </c>
      <c r="AQO4" s="557" t="s">
        <v>527</v>
      </c>
      <c r="AQP4" s="557" t="s">
        <v>535</v>
      </c>
      <c r="AQQ4" s="557" t="s">
        <v>539</v>
      </c>
      <c r="AQR4" s="557" t="s">
        <v>547</v>
      </c>
      <c r="AQS4" s="557" t="s">
        <v>554</v>
      </c>
      <c r="AQT4" s="558" t="s">
        <v>561</v>
      </c>
      <c r="AQU4" s="557" t="s">
        <v>565</v>
      </c>
      <c r="AQV4" s="559" t="s">
        <v>572</v>
      </c>
      <c r="AQW4" s="560" t="s">
        <v>576</v>
      </c>
      <c r="AQX4" s="561" t="s">
        <v>584</v>
      </c>
      <c r="AQY4" s="345" t="s">
        <v>606</v>
      </c>
      <c r="AQZ4" s="84" t="s">
        <v>605</v>
      </c>
      <c r="ARA4" s="84" t="s">
        <v>609</v>
      </c>
      <c r="ARB4" s="83" t="s">
        <v>608</v>
      </c>
      <c r="ARD4" s="66" t="s">
        <v>602</v>
      </c>
      <c r="ARE4" s="562" t="s">
        <v>515</v>
      </c>
      <c r="ARF4" s="563" t="s">
        <v>523</v>
      </c>
      <c r="ARG4" s="563" t="s">
        <v>531</v>
      </c>
      <c r="ARH4" s="563" t="s">
        <v>543</v>
      </c>
      <c r="ARI4" s="563" t="s">
        <v>558</v>
      </c>
      <c r="ARJ4" s="563" t="s">
        <v>568</v>
      </c>
      <c r="ARK4" s="563" t="s">
        <v>551</v>
      </c>
      <c r="ARL4" s="563" t="s">
        <v>580</v>
      </c>
      <c r="ARM4" s="564" t="s">
        <v>588</v>
      </c>
      <c r="ARN4" s="564" t="s">
        <v>959</v>
      </c>
      <c r="ARO4" s="564" t="s">
        <v>963</v>
      </c>
      <c r="ARP4" s="564" t="s">
        <v>971</v>
      </c>
      <c r="ARQ4" s="346" t="s">
        <v>606</v>
      </c>
      <c r="ARR4" s="91" t="s">
        <v>605</v>
      </c>
      <c r="ARS4" s="91" t="s">
        <v>609</v>
      </c>
      <c r="ART4" s="90" t="s">
        <v>608</v>
      </c>
      <c r="ARW4" s="66" t="s">
        <v>505</v>
      </c>
      <c r="ARX4" s="556" t="s">
        <v>511</v>
      </c>
      <c r="ARY4" s="557" t="s">
        <v>519</v>
      </c>
      <c r="ARZ4" s="557" t="s">
        <v>527</v>
      </c>
      <c r="ASA4" s="557" t="s">
        <v>535</v>
      </c>
      <c r="ASB4" s="557" t="s">
        <v>539</v>
      </c>
      <c r="ASC4" s="557" t="s">
        <v>547</v>
      </c>
      <c r="ASD4" s="557" t="s">
        <v>554</v>
      </c>
      <c r="ASE4" s="558" t="s">
        <v>561</v>
      </c>
      <c r="ASF4" s="557" t="s">
        <v>565</v>
      </c>
      <c r="ASG4" s="559" t="s">
        <v>572</v>
      </c>
      <c r="ASH4" s="560" t="s">
        <v>576</v>
      </c>
      <c r="ASI4" s="561" t="s">
        <v>584</v>
      </c>
      <c r="ASJ4" s="345" t="s">
        <v>606</v>
      </c>
      <c r="ASK4" s="84" t="s">
        <v>605</v>
      </c>
      <c r="ASL4" s="84" t="s">
        <v>609</v>
      </c>
      <c r="ASM4" s="83" t="s">
        <v>608</v>
      </c>
      <c r="ASO4" s="66" t="s">
        <v>602</v>
      </c>
      <c r="ASP4" s="562" t="s">
        <v>515</v>
      </c>
      <c r="ASQ4" s="563" t="s">
        <v>523</v>
      </c>
      <c r="ASR4" s="563" t="s">
        <v>531</v>
      </c>
      <c r="ASS4" s="563" t="s">
        <v>543</v>
      </c>
      <c r="AST4" s="563" t="s">
        <v>558</v>
      </c>
      <c r="ASU4" s="563" t="s">
        <v>568</v>
      </c>
      <c r="ASV4" s="563" t="s">
        <v>551</v>
      </c>
      <c r="ASW4" s="563" t="s">
        <v>580</v>
      </c>
      <c r="ASX4" s="564" t="s">
        <v>588</v>
      </c>
      <c r="ASY4" s="564" t="s">
        <v>959</v>
      </c>
      <c r="ASZ4" s="564" t="s">
        <v>963</v>
      </c>
      <c r="ATA4" s="564" t="s">
        <v>971</v>
      </c>
      <c r="ATB4" s="346" t="s">
        <v>606</v>
      </c>
      <c r="ATC4" s="91" t="s">
        <v>605</v>
      </c>
      <c r="ATD4" s="91" t="s">
        <v>609</v>
      </c>
      <c r="ATE4" s="90" t="s">
        <v>608</v>
      </c>
      <c r="ATH4" s="66" t="s">
        <v>505</v>
      </c>
      <c r="ATI4" s="556" t="s">
        <v>511</v>
      </c>
      <c r="ATJ4" s="557" t="s">
        <v>519</v>
      </c>
      <c r="ATK4" s="557" t="s">
        <v>527</v>
      </c>
      <c r="ATL4" s="557" t="s">
        <v>535</v>
      </c>
      <c r="ATM4" s="557" t="s">
        <v>539</v>
      </c>
      <c r="ATN4" s="557" t="s">
        <v>547</v>
      </c>
      <c r="ATO4" s="557" t="s">
        <v>554</v>
      </c>
      <c r="ATP4" s="558" t="s">
        <v>561</v>
      </c>
      <c r="ATQ4" s="557" t="s">
        <v>565</v>
      </c>
      <c r="ATR4" s="559" t="s">
        <v>572</v>
      </c>
      <c r="ATS4" s="560" t="s">
        <v>576</v>
      </c>
      <c r="ATT4" s="561" t="s">
        <v>584</v>
      </c>
      <c r="ATU4" s="345" t="s">
        <v>606</v>
      </c>
      <c r="ATV4" s="84" t="s">
        <v>605</v>
      </c>
      <c r="ATW4" s="84" t="s">
        <v>609</v>
      </c>
      <c r="ATX4" s="83" t="s">
        <v>608</v>
      </c>
      <c r="ATZ4" s="66" t="s">
        <v>602</v>
      </c>
      <c r="AUA4" s="562" t="s">
        <v>515</v>
      </c>
      <c r="AUB4" s="563" t="s">
        <v>523</v>
      </c>
      <c r="AUC4" s="563" t="s">
        <v>531</v>
      </c>
      <c r="AUD4" s="563" t="s">
        <v>543</v>
      </c>
      <c r="AUE4" s="563" t="s">
        <v>558</v>
      </c>
      <c r="AUF4" s="563" t="s">
        <v>568</v>
      </c>
      <c r="AUG4" s="563" t="s">
        <v>551</v>
      </c>
      <c r="AUH4" s="563" t="s">
        <v>580</v>
      </c>
      <c r="AUI4" s="564" t="s">
        <v>588</v>
      </c>
      <c r="AUJ4" s="564" t="s">
        <v>959</v>
      </c>
      <c r="AUK4" s="564" t="s">
        <v>963</v>
      </c>
      <c r="AUL4" s="564" t="s">
        <v>971</v>
      </c>
      <c r="AUM4" s="346" t="s">
        <v>606</v>
      </c>
      <c r="AUN4" s="91" t="s">
        <v>605</v>
      </c>
      <c r="AUO4" s="91" t="s">
        <v>609</v>
      </c>
      <c r="AUP4" s="90" t="s">
        <v>608</v>
      </c>
      <c r="AUS4" s="66" t="s">
        <v>505</v>
      </c>
      <c r="AUT4" s="556" t="s">
        <v>511</v>
      </c>
      <c r="AUU4" s="557" t="s">
        <v>519</v>
      </c>
      <c r="AUV4" s="557" t="s">
        <v>527</v>
      </c>
      <c r="AUW4" s="557" t="s">
        <v>535</v>
      </c>
      <c r="AUX4" s="557" t="s">
        <v>539</v>
      </c>
      <c r="AUY4" s="557" t="s">
        <v>547</v>
      </c>
      <c r="AUZ4" s="557" t="s">
        <v>554</v>
      </c>
      <c r="AVA4" s="558" t="s">
        <v>561</v>
      </c>
      <c r="AVB4" s="557" t="s">
        <v>565</v>
      </c>
      <c r="AVC4" s="559" t="s">
        <v>572</v>
      </c>
      <c r="AVD4" s="560" t="s">
        <v>576</v>
      </c>
      <c r="AVE4" s="561" t="s">
        <v>584</v>
      </c>
      <c r="AVF4" s="345" t="s">
        <v>606</v>
      </c>
      <c r="AVG4" s="84" t="s">
        <v>605</v>
      </c>
      <c r="AVH4" s="84" t="s">
        <v>609</v>
      </c>
      <c r="AVI4" s="83" t="s">
        <v>608</v>
      </c>
      <c r="AVJ4" s="391"/>
      <c r="AVK4" s="66" t="s">
        <v>602</v>
      </c>
      <c r="AVL4" s="562" t="s">
        <v>515</v>
      </c>
      <c r="AVM4" s="563" t="s">
        <v>523</v>
      </c>
      <c r="AVN4" s="563" t="s">
        <v>531</v>
      </c>
      <c r="AVO4" s="563" t="s">
        <v>543</v>
      </c>
      <c r="AVP4" s="563" t="s">
        <v>558</v>
      </c>
      <c r="AVQ4" s="563" t="s">
        <v>568</v>
      </c>
      <c r="AVR4" s="563" t="s">
        <v>551</v>
      </c>
      <c r="AVS4" s="563" t="s">
        <v>580</v>
      </c>
      <c r="AVT4" s="564" t="s">
        <v>588</v>
      </c>
      <c r="AVU4" s="564" t="s">
        <v>959</v>
      </c>
      <c r="AVV4" s="564" t="s">
        <v>963</v>
      </c>
      <c r="AVW4" s="564" t="s">
        <v>971</v>
      </c>
      <c r="AVX4" s="346" t="s">
        <v>606</v>
      </c>
      <c r="AVY4" s="91" t="s">
        <v>605</v>
      </c>
      <c r="AVZ4" s="91" t="s">
        <v>609</v>
      </c>
      <c r="AWA4" s="90" t="s">
        <v>608</v>
      </c>
      <c r="AWD4" s="66" t="s">
        <v>505</v>
      </c>
      <c r="AWE4" s="556" t="s">
        <v>511</v>
      </c>
      <c r="AWF4" s="557" t="s">
        <v>519</v>
      </c>
      <c r="AWG4" s="557" t="s">
        <v>527</v>
      </c>
      <c r="AWH4" s="557" t="s">
        <v>535</v>
      </c>
      <c r="AWI4" s="557" t="s">
        <v>539</v>
      </c>
      <c r="AWJ4" s="557" t="s">
        <v>547</v>
      </c>
      <c r="AWK4" s="557" t="s">
        <v>554</v>
      </c>
      <c r="AWL4" s="558" t="s">
        <v>561</v>
      </c>
      <c r="AWM4" s="557" t="s">
        <v>565</v>
      </c>
      <c r="AWN4" s="559" t="s">
        <v>572</v>
      </c>
      <c r="AWO4" s="560" t="s">
        <v>576</v>
      </c>
      <c r="AWP4" s="561" t="s">
        <v>584</v>
      </c>
      <c r="AWQ4" s="345" t="s">
        <v>606</v>
      </c>
      <c r="AWR4" s="84" t="s">
        <v>605</v>
      </c>
      <c r="AWS4" s="84" t="s">
        <v>609</v>
      </c>
      <c r="AWT4" s="83" t="s">
        <v>608</v>
      </c>
    </row>
    <row r="5" spans="1:1294" ht="15.75" thickBot="1" x14ac:dyDescent="0.3">
      <c r="A5" s="344" t="s">
        <v>854</v>
      </c>
      <c r="B5" s="356">
        <v>4</v>
      </c>
      <c r="C5" s="356">
        <v>4</v>
      </c>
      <c r="D5" s="356">
        <v>5</v>
      </c>
      <c r="E5" s="356">
        <v>0</v>
      </c>
      <c r="F5" s="356">
        <v>10</v>
      </c>
      <c r="G5" s="356">
        <v>4</v>
      </c>
      <c r="H5" s="356">
        <v>3</v>
      </c>
      <c r="I5" s="356">
        <v>1</v>
      </c>
      <c r="J5" s="356">
        <v>2</v>
      </c>
      <c r="K5" s="356">
        <v>2</v>
      </c>
      <c r="L5" s="356">
        <v>2</v>
      </c>
      <c r="M5" s="356">
        <v>11</v>
      </c>
      <c r="N5" s="565">
        <f>AVERAGE(B5:J5)</f>
        <v>3.6666666666666665</v>
      </c>
      <c r="O5" s="566">
        <f>MEDIAN(B5:J5)</f>
        <v>4</v>
      </c>
      <c r="P5" s="566">
        <f>MAX(B5:J5)</f>
        <v>10</v>
      </c>
      <c r="Q5" s="567">
        <f>MIN(B5:J5)</f>
        <v>0</v>
      </c>
      <c r="R5" s="13"/>
      <c r="S5" s="7"/>
      <c r="T5" s="344" t="s">
        <v>854</v>
      </c>
      <c r="U5" s="356">
        <v>12</v>
      </c>
      <c r="V5" s="356">
        <v>41</v>
      </c>
      <c r="W5" s="356">
        <v>10</v>
      </c>
      <c r="X5" s="356">
        <v>7</v>
      </c>
      <c r="Y5" s="356">
        <v>8</v>
      </c>
      <c r="Z5" s="356">
        <v>3</v>
      </c>
      <c r="AA5" s="356">
        <v>4</v>
      </c>
      <c r="AB5" s="356">
        <v>2</v>
      </c>
      <c r="AC5" s="356">
        <v>1</v>
      </c>
      <c r="AD5" s="356">
        <v>9</v>
      </c>
      <c r="AE5" s="356">
        <v>20</v>
      </c>
      <c r="AF5" s="356">
        <v>10</v>
      </c>
      <c r="AG5" s="568">
        <f>AVERAGE(U5:AF5)</f>
        <v>10.583333333333334</v>
      </c>
      <c r="AH5" s="569">
        <f>MEDIAN(U5:AF5)</f>
        <v>8.5</v>
      </c>
      <c r="AI5" s="569">
        <f>MAX(U5:AF5)</f>
        <v>41</v>
      </c>
      <c r="AJ5" s="570">
        <f>MIN(U5:AF5)</f>
        <v>1</v>
      </c>
      <c r="AL5" s="66" t="s">
        <v>607</v>
      </c>
      <c r="AM5" s="356">
        <v>3.555968202646429</v>
      </c>
      <c r="AN5" s="356">
        <v>4.2072816470599639</v>
      </c>
      <c r="AO5" s="356">
        <v>4.0410363775200029</v>
      </c>
      <c r="AP5" s="356">
        <v>0</v>
      </c>
      <c r="AQ5" s="356">
        <v>10.441016380085014</v>
      </c>
      <c r="AR5" s="356">
        <v>3.555968202646429</v>
      </c>
      <c r="AS5" s="356">
        <v>1.8907356485315945</v>
      </c>
      <c r="AT5" s="356">
        <v>0.54585484513973648</v>
      </c>
      <c r="AU5" s="356">
        <v>1.2274013881248065</v>
      </c>
      <c r="AV5" s="356">
        <v>2.3790120489780584</v>
      </c>
      <c r="AW5" s="356">
        <v>1.6315740079143799</v>
      </c>
      <c r="AX5" s="356">
        <v>9.0557771339618203</v>
      </c>
      <c r="AY5" s="571">
        <f>AVERAGE(AM5:AU5)</f>
        <v>3.2739180768615532</v>
      </c>
      <c r="AZ5" s="566">
        <f>MEDIAN(AM5:AU5)</f>
        <v>3.555968202646429</v>
      </c>
      <c r="BA5" s="566">
        <f>MAX(AM5:AU5)</f>
        <v>10.441016380085014</v>
      </c>
      <c r="BB5" s="567">
        <f>MIN(AM5:AU5)</f>
        <v>0</v>
      </c>
      <c r="BE5" s="66" t="s">
        <v>607</v>
      </c>
      <c r="BF5" s="356">
        <v>27.794648981330781</v>
      </c>
      <c r="BG5" s="356">
        <v>53.973797358093648</v>
      </c>
      <c r="BH5" s="356">
        <v>13.807485595245645</v>
      </c>
      <c r="BI5" s="356">
        <v>8.1563886853711498</v>
      </c>
      <c r="BJ5" s="356">
        <v>20.182137233984136</v>
      </c>
      <c r="BK5" s="356">
        <v>3.1125184167756608</v>
      </c>
      <c r="BL5" s="356">
        <v>13.670637947165151</v>
      </c>
      <c r="BM5" s="356">
        <v>1.2914541798777357</v>
      </c>
      <c r="BN5" s="356">
        <v>1.0130949700445218</v>
      </c>
      <c r="BO5" s="356">
        <v>45.932693086212659</v>
      </c>
      <c r="BP5" s="356">
        <v>33.15949005029816</v>
      </c>
      <c r="BQ5" s="356">
        <v>22.752983264780458</v>
      </c>
      <c r="BR5" s="568">
        <f>AVERAGE(BF5:BQ5)</f>
        <v>20.403944147431645</v>
      </c>
      <c r="BS5" s="569">
        <f>MEDIAN(BF5:BQ5)</f>
        <v>16.99481141461489</v>
      </c>
      <c r="BT5" s="569">
        <f>MAX(BF5:BQ5)</f>
        <v>53.973797358093648</v>
      </c>
      <c r="BU5" s="570">
        <f>MIN(BF5:BQ5)</f>
        <v>1.0130949700445218</v>
      </c>
      <c r="BW5" s="66" t="s">
        <v>607</v>
      </c>
      <c r="BX5" s="356">
        <v>42.314002105473087</v>
      </c>
      <c r="BY5" s="356">
        <v>22.46552860243769</v>
      </c>
      <c r="BZ5" s="356">
        <v>24.361649745469542</v>
      </c>
      <c r="CA5" s="356">
        <v>13.931993449256792</v>
      </c>
      <c r="CB5" s="356">
        <v>19.281750493776137</v>
      </c>
      <c r="CC5" s="356">
        <v>42.314002105473087</v>
      </c>
      <c r="CD5" s="356">
        <v>6.162590681971567</v>
      </c>
      <c r="CE5" s="356">
        <v>29.770964644159392</v>
      </c>
      <c r="CF5" s="356">
        <v>24.362760746281964</v>
      </c>
      <c r="CG5" s="356">
        <v>10.928965998324728</v>
      </c>
      <c r="CH5" s="356">
        <v>24.977142865416319</v>
      </c>
      <c r="CI5" s="356">
        <v>12.980412746510295</v>
      </c>
      <c r="CJ5" s="571">
        <f>AVERAGE(BX5:CF5)</f>
        <v>24.996138063811031</v>
      </c>
      <c r="CK5" s="566">
        <f>MEDIAN(BX5:CF5)</f>
        <v>24.361649745469542</v>
      </c>
      <c r="CL5" s="566">
        <f>MAX(BX5:CF5)</f>
        <v>42.314002105473087</v>
      </c>
      <c r="CM5" s="567">
        <f>MIN(BX5:CF5)</f>
        <v>6.162590681971567</v>
      </c>
      <c r="CP5" s="66" t="s">
        <v>607</v>
      </c>
      <c r="CQ5" s="356">
        <v>60.66156734600461</v>
      </c>
      <c r="CR5" s="356">
        <v>292.21375677789183</v>
      </c>
      <c r="CS5" s="356">
        <v>63.681290463570505</v>
      </c>
      <c r="CT5" s="356">
        <v>30.487655902461896</v>
      </c>
      <c r="CU5" s="356">
        <v>12.395941055567231</v>
      </c>
      <c r="CV5" s="356">
        <v>29.658126560163765</v>
      </c>
      <c r="CW5" s="356">
        <v>41.440092481712988</v>
      </c>
      <c r="CX5" s="356">
        <v>9.150725476995845</v>
      </c>
      <c r="CY5" s="356">
        <v>17.677580122523089</v>
      </c>
      <c r="CZ5" s="356">
        <v>29.556158330746769</v>
      </c>
      <c r="DA5" s="356">
        <v>106.78066442099011</v>
      </c>
      <c r="DB5" s="356">
        <v>97.788505713805165</v>
      </c>
      <c r="DC5" s="568">
        <f>AVERAGE(CQ5:DB5)</f>
        <v>65.957672054369482</v>
      </c>
      <c r="DD5" s="569">
        <f>MEDIAN(CQ5:DB5)</f>
        <v>35.963874192087445</v>
      </c>
      <c r="DE5" s="569">
        <f>MAX(CQ5:DB5)</f>
        <v>292.21375677789183</v>
      </c>
      <c r="DF5" s="570">
        <f>MIN(CQ5:DB5)</f>
        <v>9.150725476995845</v>
      </c>
      <c r="DG5" s="391"/>
      <c r="DH5" s="66" t="s">
        <v>607</v>
      </c>
      <c r="DI5" s="356">
        <v>12.36891014348158</v>
      </c>
      <c r="DJ5" s="356">
        <v>24.096577053156594</v>
      </c>
      <c r="DK5" s="356">
        <v>12.127464024091957</v>
      </c>
      <c r="DL5" s="356">
        <v>8.6268604364920698</v>
      </c>
      <c r="DM5" s="356">
        <v>6.7837720151175613</v>
      </c>
      <c r="DN5" s="356">
        <v>12.36891014348158</v>
      </c>
      <c r="DO5" s="356">
        <v>14.927630553287916</v>
      </c>
      <c r="DP5" s="356">
        <v>6.5826242684834231</v>
      </c>
      <c r="DQ5" s="356">
        <v>0</v>
      </c>
      <c r="DR5" s="356">
        <v>2.3790120489780584</v>
      </c>
      <c r="DS5" s="356">
        <v>7.5053468546945137</v>
      </c>
      <c r="DT5" s="356">
        <v>11.110839015772616</v>
      </c>
      <c r="DU5" s="571">
        <f>AVERAGE(DI5:DQ5)</f>
        <v>10.87586095973252</v>
      </c>
      <c r="DV5" s="566">
        <f>MEDIAN(DI5:DQ5)</f>
        <v>12.127464024091957</v>
      </c>
      <c r="DW5" s="566">
        <f>MAX(DI5:DQ5)</f>
        <v>24.096577053156594</v>
      </c>
      <c r="DX5" s="567">
        <f>MIN(DI5:DQ5)</f>
        <v>0</v>
      </c>
      <c r="EA5" s="66" t="s">
        <v>607</v>
      </c>
      <c r="EB5" s="356">
        <v>13.917943130673798</v>
      </c>
      <c r="EC5" s="356">
        <v>50.902022743914813</v>
      </c>
      <c r="ED5" s="356">
        <v>8.9947222800774966</v>
      </c>
      <c r="EE5" s="356">
        <v>3.8410171660621719</v>
      </c>
      <c r="EF5" s="356">
        <v>4.4536803528078872</v>
      </c>
      <c r="EG5" s="356">
        <v>1.6213701628832027</v>
      </c>
      <c r="EH5" s="356">
        <v>10.122690842424667</v>
      </c>
      <c r="EI5" s="356">
        <v>0.673313340690882</v>
      </c>
      <c r="EJ5" s="356">
        <v>10.564670551484294</v>
      </c>
      <c r="EK5" s="356">
        <v>34.410367192320884</v>
      </c>
      <c r="EL5" s="356">
        <v>12.896979017164362</v>
      </c>
      <c r="EM5" s="356">
        <v>0.88968668099980697</v>
      </c>
      <c r="EN5" s="568">
        <f>AVERAGE(EB5:EM5)</f>
        <v>12.774038621792023</v>
      </c>
      <c r="EO5" s="569">
        <f>MEDIAN(EB5:EM5)</f>
        <v>9.558706561251082</v>
      </c>
      <c r="EP5" s="569">
        <f>MAX(EB5:EM5)</f>
        <v>50.902022743914813</v>
      </c>
      <c r="EQ5" s="570">
        <f>MIN(EB5:EM5)</f>
        <v>0.673313340690882</v>
      </c>
      <c r="ES5" s="66" t="s">
        <v>607</v>
      </c>
      <c r="ET5" s="356">
        <v>121.9706838254701</v>
      </c>
      <c r="EU5" s="356">
        <v>91.755114428197004</v>
      </c>
      <c r="EV5" s="356">
        <v>113.96026617782766</v>
      </c>
      <c r="EW5" s="356">
        <v>0</v>
      </c>
      <c r="EX5" s="356">
        <v>250.27652881568926</v>
      </c>
      <c r="EY5" s="356">
        <v>121.9706838254701</v>
      </c>
      <c r="EZ5" s="356">
        <v>71.692168695473924</v>
      </c>
      <c r="FA5" s="356">
        <v>21.62916463458895</v>
      </c>
      <c r="FB5" s="356">
        <v>53.755634085216791</v>
      </c>
      <c r="FC5" s="356">
        <v>45.979447847293642</v>
      </c>
      <c r="FD5" s="356">
        <v>58.189846317936315</v>
      </c>
      <c r="FE5" s="356">
        <v>289.13737847273831</v>
      </c>
      <c r="FF5" s="571">
        <f>AVERAGE(ET5:FB5)</f>
        <v>94.112249387548204</v>
      </c>
      <c r="FG5" s="566">
        <f>MEDIAN(ET5:FB5)</f>
        <v>91.755114428197004</v>
      </c>
      <c r="FH5" s="566">
        <f>MAX(ET5:FB5)</f>
        <v>250.27652881568926</v>
      </c>
      <c r="FI5" s="567">
        <f>MIN(ET5:FB5)</f>
        <v>0</v>
      </c>
      <c r="FL5" s="66" t="s">
        <v>607</v>
      </c>
      <c r="FM5" s="356">
        <v>421.49962247890988</v>
      </c>
      <c r="FN5" s="356">
        <v>1543.6244241247325</v>
      </c>
      <c r="FO5" s="356">
        <v>516.40027133007322</v>
      </c>
      <c r="FP5" s="356">
        <v>204.98175373143593</v>
      </c>
      <c r="FQ5" s="356">
        <v>248.97913402972992</v>
      </c>
      <c r="FR5" s="356">
        <v>188.91246080219537</v>
      </c>
      <c r="FS5" s="356">
        <v>271.16032972799172</v>
      </c>
      <c r="FT5" s="356">
        <v>67.513652342912621</v>
      </c>
      <c r="FU5" s="356">
        <v>42.33370182575613</v>
      </c>
      <c r="FV5" s="356">
        <v>653.99923279560414</v>
      </c>
      <c r="FW5" s="356">
        <v>671.56690811541785</v>
      </c>
      <c r="FX5" s="356">
        <v>378.81068314068494</v>
      </c>
      <c r="FY5" s="568">
        <f>AVERAGE(FM5:FX5)</f>
        <v>434.14851453712032</v>
      </c>
      <c r="FZ5" s="569">
        <f>MEDIAN(FM5:FX5)</f>
        <v>324.98550643433833</v>
      </c>
      <c r="GA5" s="569">
        <f>MAX(FM5:FX5)</f>
        <v>1543.6244241247325</v>
      </c>
      <c r="GB5" s="570">
        <f>MIN(FM5:FX5)</f>
        <v>42.33370182575613</v>
      </c>
      <c r="GD5" s="66" t="s">
        <v>607</v>
      </c>
      <c r="GE5" s="356">
        <v>1008.6447436403079</v>
      </c>
      <c r="GF5" s="356">
        <v>548.41163301244387</v>
      </c>
      <c r="GG5" s="356">
        <v>785.7190020113344</v>
      </c>
      <c r="GH5" s="356">
        <v>424.7744879099813</v>
      </c>
      <c r="GI5" s="356">
        <v>638.36492538580796</v>
      </c>
      <c r="GJ5" s="356">
        <v>1008.6447436403079</v>
      </c>
      <c r="GK5" s="356">
        <v>211.14603161877187</v>
      </c>
      <c r="GL5" s="356">
        <v>790.07537137641896</v>
      </c>
      <c r="GM5" s="356">
        <v>682.17707133702299</v>
      </c>
      <c r="GN5" s="356">
        <v>396.52201297673975</v>
      </c>
      <c r="GO5" s="356">
        <v>569.08352999241038</v>
      </c>
      <c r="GP5" s="356">
        <v>328.83057354513767</v>
      </c>
      <c r="GQ5" s="571">
        <f>AVERAGE(GE5:GM5)</f>
        <v>677.55088999248858</v>
      </c>
      <c r="GR5" s="566">
        <f>MEDIAN(GE5:GM5)</f>
        <v>682.17707133702299</v>
      </c>
      <c r="GS5" s="566">
        <f>MAX(GE5:GM5)</f>
        <v>1008.6447436403079</v>
      </c>
      <c r="GT5" s="567">
        <f>MIN(GE5:GM5)</f>
        <v>211.14603161877187</v>
      </c>
      <c r="GW5" s="66" t="s">
        <v>607</v>
      </c>
      <c r="GX5" s="356">
        <v>1283.0033459654089</v>
      </c>
      <c r="GY5" s="356">
        <v>6078.0724592607703</v>
      </c>
      <c r="GZ5" s="356">
        <v>1436.41888504752</v>
      </c>
      <c r="HA5" s="356">
        <v>797.22199581247685</v>
      </c>
      <c r="HB5" s="356">
        <v>419.71133074361478</v>
      </c>
      <c r="HC5" s="356">
        <v>709.36809822745204</v>
      </c>
      <c r="HD5" s="356">
        <v>516.91205053834949</v>
      </c>
      <c r="HE5" s="356">
        <v>239.28116647323523</v>
      </c>
      <c r="HF5" s="356">
        <v>457.84663132955581</v>
      </c>
      <c r="HG5" s="356">
        <v>594.10802148220534</v>
      </c>
      <c r="HH5" s="356">
        <v>2071.5026711865521</v>
      </c>
      <c r="HI5" s="356">
        <v>1473.8458375374582</v>
      </c>
      <c r="HJ5" s="568">
        <f>AVERAGE(GX5:HI5)</f>
        <v>1339.7743744670499</v>
      </c>
      <c r="HK5" s="569">
        <f>MEDIAN(GX5:HI5)</f>
        <v>753.29504701996439</v>
      </c>
      <c r="HL5" s="569">
        <f>MAX(GX5:HI5)</f>
        <v>6078.0724592607703</v>
      </c>
      <c r="HM5" s="570">
        <f>MIN(GX5:HI5)</f>
        <v>239.28116647323523</v>
      </c>
      <c r="HN5" s="391"/>
      <c r="HO5" s="66" t="s">
        <v>607</v>
      </c>
      <c r="HP5" s="356">
        <v>83.018961210289362</v>
      </c>
      <c r="HQ5" s="356">
        <v>544.93749556616137</v>
      </c>
      <c r="HR5" s="356">
        <v>195.24146682318948</v>
      </c>
      <c r="HS5" s="356">
        <v>222.02422581053042</v>
      </c>
      <c r="HT5" s="356">
        <v>153.5308916149524</v>
      </c>
      <c r="HU5" s="356">
        <v>83.018961210289362</v>
      </c>
      <c r="HV5" s="356">
        <v>197.39085419170425</v>
      </c>
      <c r="HW5" s="356">
        <v>132.37876703636681</v>
      </c>
      <c r="HX5" s="356">
        <v>0</v>
      </c>
      <c r="HY5" s="356">
        <v>45.979447847293642</v>
      </c>
      <c r="HZ5" s="356">
        <v>185.02738122907974</v>
      </c>
      <c r="IA5" s="356">
        <v>239.13266420128528</v>
      </c>
      <c r="IB5" s="571">
        <f>AVERAGE(HP5:HX5)</f>
        <v>179.06018038483148</v>
      </c>
      <c r="IC5" s="566">
        <f>MEDIAN(HP5:HX5)</f>
        <v>153.5308916149524</v>
      </c>
      <c r="ID5" s="566">
        <f>MAX(HP5:HX5)</f>
        <v>544.93749556616137</v>
      </c>
      <c r="IE5" s="567">
        <f>MIN(HP5:HX5)</f>
        <v>0</v>
      </c>
      <c r="IH5" s="66" t="s">
        <v>607</v>
      </c>
      <c r="II5" s="356">
        <v>119.87199990460363</v>
      </c>
      <c r="IJ5" s="356">
        <v>1211.524675570839</v>
      </c>
      <c r="IK5" s="356">
        <v>501.80082849788357</v>
      </c>
      <c r="IL5" s="356">
        <v>189.66956371861806</v>
      </c>
      <c r="IM5" s="356">
        <v>76.937862515416043</v>
      </c>
      <c r="IN5" s="356">
        <v>27.441574513816004</v>
      </c>
      <c r="IO5" s="356">
        <v>206.67471729593379</v>
      </c>
      <c r="IP5" s="356">
        <v>69.782692216708853</v>
      </c>
      <c r="IQ5" s="356">
        <v>124.60978606928751</v>
      </c>
      <c r="IR5" s="356">
        <v>276.05363216250379</v>
      </c>
      <c r="IS5" s="356">
        <v>387.64505408858241</v>
      </c>
      <c r="IT5" s="356">
        <v>23.68022109573727</v>
      </c>
      <c r="IU5" s="568">
        <f>AVERAGE(II5:IT5)</f>
        <v>267.97438397082743</v>
      </c>
      <c r="IV5" s="569">
        <f>MEDIAN(II5:IT5)</f>
        <v>157.13967489395279</v>
      </c>
      <c r="IW5" s="569">
        <f>MAX(II5:IT5)</f>
        <v>1211.524675570839</v>
      </c>
      <c r="IX5" s="570">
        <f>MIN(II5:IT5)</f>
        <v>23.68022109573727</v>
      </c>
      <c r="IZ5" s="66" t="s">
        <v>607</v>
      </c>
      <c r="JA5" s="356">
        <v>135.60913714647796</v>
      </c>
      <c r="JB5" s="356">
        <v>123.75547663030173</v>
      </c>
      <c r="JC5" s="356">
        <v>132.17851662888083</v>
      </c>
      <c r="JD5" s="356">
        <v>0</v>
      </c>
      <c r="JE5" s="356">
        <v>291.43158601552659</v>
      </c>
      <c r="JF5" s="356">
        <v>135.60913714647796</v>
      </c>
      <c r="JG5" s="356">
        <v>85.932397398380459</v>
      </c>
      <c r="JH5" s="356">
        <v>21.62916463458895</v>
      </c>
      <c r="JI5" s="356">
        <v>53.755634085216791</v>
      </c>
      <c r="JJ5" s="356">
        <v>69.849895415381752</v>
      </c>
      <c r="JK5" s="356">
        <v>129.10308062432009</v>
      </c>
      <c r="JL5" s="356">
        <v>321.99499067269403</v>
      </c>
      <c r="JM5" s="571">
        <f>AVERAGE(JA5:JI5)</f>
        <v>108.87789440953902</v>
      </c>
      <c r="JN5" s="566">
        <f>MEDIAN(JA5:JI5)</f>
        <v>123.75547663030173</v>
      </c>
      <c r="JO5" s="566">
        <f>MAX(JA5:JI5)</f>
        <v>291.43158601552659</v>
      </c>
      <c r="JP5" s="567">
        <f>MIN(JA5:JI5)</f>
        <v>0</v>
      </c>
      <c r="JS5" s="66" t="s">
        <v>607</v>
      </c>
      <c r="JT5" s="356">
        <v>713.73257476295782</v>
      </c>
      <c r="JU5" s="356">
        <v>2365.3629694329779</v>
      </c>
      <c r="JV5" s="356">
        <v>597.28305289333866</v>
      </c>
      <c r="JW5" s="356">
        <v>461.41905447088675</v>
      </c>
      <c r="JX5" s="356">
        <v>717.05265807977162</v>
      </c>
      <c r="JY5" s="356">
        <v>190.42367033669095</v>
      </c>
      <c r="JZ5" s="356">
        <v>421.30084151949836</v>
      </c>
      <c r="KA5" s="356">
        <v>67.513652342912621</v>
      </c>
      <c r="KB5" s="356">
        <v>42.333701825756165</v>
      </c>
      <c r="KC5" s="356">
        <v>1494.5907013054461</v>
      </c>
      <c r="KD5" s="356">
        <v>1471.6440625827765</v>
      </c>
      <c r="KE5" s="356">
        <v>675.14331449597989</v>
      </c>
      <c r="KF5" s="568">
        <f>AVERAGE(JT5:KE5)</f>
        <v>768.15002117074937</v>
      </c>
      <c r="KG5" s="569">
        <f>MEDIAN(JT5:KE5)</f>
        <v>636.21318369465928</v>
      </c>
      <c r="KH5" s="569">
        <f>MAX(JT5:KE5)</f>
        <v>2365.3629694329779</v>
      </c>
      <c r="KI5" s="570">
        <f>MIN(JT5:KE5)</f>
        <v>42.333701825756165</v>
      </c>
      <c r="KK5" s="66" t="s">
        <v>607</v>
      </c>
      <c r="KL5" s="356">
        <v>1311.5116692057277</v>
      </c>
      <c r="KM5" s="356">
        <v>718.1082473818102</v>
      </c>
      <c r="KN5" s="356">
        <v>911.20700970491907</v>
      </c>
      <c r="KO5" s="356">
        <v>547.5765072049212</v>
      </c>
      <c r="KP5" s="356">
        <v>779.5928514836537</v>
      </c>
      <c r="KQ5" s="356">
        <v>1311.5116692057277</v>
      </c>
      <c r="KR5" s="356">
        <v>243.7325145033858</v>
      </c>
      <c r="KS5" s="356">
        <v>907.58618869688701</v>
      </c>
      <c r="KT5" s="356">
        <v>831.40417175917912</v>
      </c>
      <c r="KU5" s="356">
        <v>457.34450914259213</v>
      </c>
      <c r="KV5" s="356">
        <v>1019.7244267959812</v>
      </c>
      <c r="KW5" s="356">
        <v>419.33900308627938</v>
      </c>
      <c r="KX5" s="571">
        <f>AVERAGE(KL5:KT5)</f>
        <v>840.24786990513462</v>
      </c>
      <c r="KY5" s="566">
        <f>MEDIAN(KL5:KT5)</f>
        <v>831.40417175917912</v>
      </c>
      <c r="KZ5" s="566">
        <f>MAX(KL5:KT5)</f>
        <v>1311.5116692057277</v>
      </c>
      <c r="LA5" s="567">
        <f>MIN(KL5:KT5)</f>
        <v>243.7325145033858</v>
      </c>
      <c r="LD5" s="66" t="s">
        <v>607</v>
      </c>
      <c r="LE5" s="356">
        <v>1802.6449860235382</v>
      </c>
      <c r="LF5" s="356">
        <v>9034.7566723495584</v>
      </c>
      <c r="LG5" s="356">
        <v>2145.7046758900974</v>
      </c>
      <c r="LH5" s="356">
        <v>1077.8749925304371</v>
      </c>
      <c r="LI5" s="356">
        <v>477.60999876254743</v>
      </c>
      <c r="LJ5" s="356">
        <v>1227.8539644145947</v>
      </c>
      <c r="LK5" s="356">
        <v>956.92618224008709</v>
      </c>
      <c r="LL5" s="356">
        <v>428.32498555399138</v>
      </c>
      <c r="LM5" s="356">
        <v>587.09354211338325</v>
      </c>
      <c r="LN5" s="356">
        <v>889.65276997236401</v>
      </c>
      <c r="LO5" s="356">
        <v>3637.0516383329978</v>
      </c>
      <c r="LP5" s="356">
        <v>2876.2951891381331</v>
      </c>
      <c r="LQ5" s="568">
        <f>AVERAGE(LE5:LP5)</f>
        <v>2095.1491331101438</v>
      </c>
      <c r="LR5" s="569">
        <f>MEDIAN(LE5:LP5)</f>
        <v>1152.8644784725159</v>
      </c>
      <c r="LS5" s="569">
        <f>MAX(LE5:LP5)</f>
        <v>9034.7566723495584</v>
      </c>
      <c r="LT5" s="570">
        <f>MIN(LE5:LP5)</f>
        <v>428.32498555399138</v>
      </c>
      <c r="LU5" s="392"/>
      <c r="LV5" s="66" t="s">
        <v>607</v>
      </c>
      <c r="LW5" s="356">
        <v>236.7915056479155</v>
      </c>
      <c r="LX5" s="356">
        <v>688.65261772371639</v>
      </c>
      <c r="LY5" s="356">
        <v>319.26289373107386</v>
      </c>
      <c r="LZ5" s="356">
        <v>302.77317836288501</v>
      </c>
      <c r="MA5" s="356">
        <v>218.00265857893555</v>
      </c>
      <c r="MB5" s="356">
        <v>236.7915056479155</v>
      </c>
      <c r="MC5" s="356">
        <v>375.90168950858748</v>
      </c>
      <c r="MD5" s="356">
        <v>181.49284943416021</v>
      </c>
      <c r="ME5" s="356">
        <v>0</v>
      </c>
      <c r="MF5" s="356">
        <v>69.849895415381752</v>
      </c>
      <c r="MG5" s="356">
        <v>248.11568848971962</v>
      </c>
      <c r="MH5" s="356">
        <v>317.96364498674427</v>
      </c>
      <c r="MI5" s="571">
        <f>AVERAGE(LW5:ME5)</f>
        <v>284.40765540390998</v>
      </c>
      <c r="MJ5" s="566">
        <f>MEDIAN(LW5:ME5)</f>
        <v>236.7915056479155</v>
      </c>
      <c r="MK5" s="566">
        <f>MAX(LW5:ME5)</f>
        <v>688.65261772371639</v>
      </c>
      <c r="ML5" s="567">
        <f>MIN(LW5:ME5)</f>
        <v>0</v>
      </c>
      <c r="MO5" s="66" t="s">
        <v>607</v>
      </c>
      <c r="MP5" s="356">
        <v>319.87131747371677</v>
      </c>
      <c r="MQ5" s="356">
        <v>1725.8088734665735</v>
      </c>
      <c r="MR5" s="356">
        <v>570.26778404790844</v>
      </c>
      <c r="MS5" s="356">
        <v>199.42279585463467</v>
      </c>
      <c r="MT5" s="356">
        <v>109.92830554611317</v>
      </c>
      <c r="MU5" s="356">
        <v>75.464329912993122</v>
      </c>
      <c r="MV5" s="356">
        <v>307.55548372633598</v>
      </c>
      <c r="MW5" s="356">
        <v>69.782692216708853</v>
      </c>
      <c r="MX5" s="356">
        <v>287.39964246099078</v>
      </c>
      <c r="MY5" s="356">
        <v>1105.7441899662952</v>
      </c>
      <c r="MZ5" s="356">
        <v>545.74747740689918</v>
      </c>
      <c r="NA5" s="356">
        <v>26.677103504300526</v>
      </c>
      <c r="NB5" s="568">
        <f>AVERAGE(MP5:NA5)</f>
        <v>445.3058329652892</v>
      </c>
      <c r="NC5" s="569">
        <f>MEDIAN(MP5:NA5)</f>
        <v>297.47756309366338</v>
      </c>
      <c r="ND5" s="569">
        <f>MAX(MP5:NA5)</f>
        <v>1725.8088734665735</v>
      </c>
      <c r="NE5" s="570">
        <f>MIN(MP5:NA5)</f>
        <v>26.677103504300526</v>
      </c>
      <c r="NG5" s="66" t="s">
        <v>607</v>
      </c>
      <c r="NH5" s="356">
        <v>1244</v>
      </c>
      <c r="NI5" s="356">
        <v>1318</v>
      </c>
      <c r="NJ5" s="356">
        <v>940</v>
      </c>
      <c r="NK5" s="356">
        <v>0</v>
      </c>
      <c r="NL5" s="356">
        <v>3374</v>
      </c>
      <c r="NM5" s="356">
        <v>1244</v>
      </c>
      <c r="NN5" s="356">
        <v>787</v>
      </c>
      <c r="NO5" s="356">
        <v>95</v>
      </c>
      <c r="NP5" s="356">
        <v>618</v>
      </c>
      <c r="NQ5" s="356">
        <v>329</v>
      </c>
      <c r="NR5" s="356">
        <v>335</v>
      </c>
      <c r="NS5" s="356">
        <v>2859</v>
      </c>
      <c r="NT5" s="571">
        <f>AVERAGE(NH5:NP5)</f>
        <v>1068.8888888888889</v>
      </c>
      <c r="NU5" s="566">
        <f>MEDIAN(NH5:NP5)</f>
        <v>940</v>
      </c>
      <c r="NV5" s="566">
        <f>MAX(NH5:NP5)</f>
        <v>3374</v>
      </c>
      <c r="NW5" s="567">
        <f>MIN(NH5:NP5)</f>
        <v>0</v>
      </c>
      <c r="NZ5" s="66" t="s">
        <v>607</v>
      </c>
      <c r="OA5" s="356">
        <v>3498.5</v>
      </c>
      <c r="OB5" s="356">
        <v>12315.5</v>
      </c>
      <c r="OC5" s="356">
        <v>2881</v>
      </c>
      <c r="OD5" s="356">
        <v>2245</v>
      </c>
      <c r="OE5" s="356">
        <v>3226</v>
      </c>
      <c r="OF5" s="356">
        <v>860</v>
      </c>
      <c r="OG5" s="356">
        <v>1004</v>
      </c>
      <c r="OH5" s="356">
        <v>516</v>
      </c>
      <c r="OI5" s="356">
        <v>385</v>
      </c>
      <c r="OJ5" s="356">
        <v>3006</v>
      </c>
      <c r="OK5" s="356">
        <v>5628.5</v>
      </c>
      <c r="OL5" s="356">
        <v>2687</v>
      </c>
      <c r="OM5" s="568">
        <f>AVERAGE(OA5:OL5)</f>
        <v>3187.7083333333335</v>
      </c>
      <c r="ON5" s="569">
        <f>MEDIAN(OA5:OL5)</f>
        <v>2784</v>
      </c>
      <c r="OO5" s="569">
        <f>MAX(OA5:OL5)</f>
        <v>12315.5</v>
      </c>
      <c r="OP5" s="570">
        <f>MIN(OA5:OL5)</f>
        <v>385</v>
      </c>
      <c r="OR5" s="66" t="s">
        <v>607</v>
      </c>
      <c r="OS5" s="356">
        <v>10593.5</v>
      </c>
      <c r="OT5" s="356">
        <v>5136</v>
      </c>
      <c r="OU5" s="356">
        <v>5491</v>
      </c>
      <c r="OV5" s="356">
        <v>3587</v>
      </c>
      <c r="OW5" s="356">
        <v>4957</v>
      </c>
      <c r="OX5" s="356">
        <v>10593.5</v>
      </c>
      <c r="OY5" s="356">
        <v>1528</v>
      </c>
      <c r="OZ5" s="356">
        <v>8408.5</v>
      </c>
      <c r="PA5" s="356">
        <v>7475.5</v>
      </c>
      <c r="PB5" s="356">
        <v>2316</v>
      </c>
      <c r="PC5" s="356">
        <v>2813.5</v>
      </c>
      <c r="PD5" s="356">
        <v>3653</v>
      </c>
      <c r="PE5" s="571">
        <f>AVERAGE(OS5:PA5)</f>
        <v>6418.8888888888887</v>
      </c>
      <c r="PF5" s="566">
        <f>MEDIAN(OS5:PA5)</f>
        <v>5491</v>
      </c>
      <c r="PG5" s="566">
        <f>MAX(OS5:PA5)</f>
        <v>10593.5</v>
      </c>
      <c r="PH5" s="567">
        <f>MIN(OS5:PA5)</f>
        <v>1528</v>
      </c>
      <c r="PK5" s="66" t="s">
        <v>607</v>
      </c>
      <c r="PL5" s="356">
        <v>9856.5</v>
      </c>
      <c r="PM5" s="356">
        <v>54697.5</v>
      </c>
      <c r="PN5" s="356">
        <v>8734</v>
      </c>
      <c r="PO5" s="356">
        <v>5799</v>
      </c>
      <c r="PP5" s="356">
        <v>3249</v>
      </c>
      <c r="PQ5" s="356">
        <v>4812.5</v>
      </c>
      <c r="PR5" s="356">
        <v>4068</v>
      </c>
      <c r="PS5" s="356">
        <v>1757</v>
      </c>
      <c r="PT5" s="356">
        <v>3073</v>
      </c>
      <c r="PU5" s="356">
        <v>4454</v>
      </c>
      <c r="PV5" s="356">
        <v>13238</v>
      </c>
      <c r="PW5" s="356">
        <v>10478</v>
      </c>
      <c r="PX5" s="568">
        <f>AVERAGE(PL5:PW5)</f>
        <v>10351.375</v>
      </c>
      <c r="PY5" s="569">
        <f>MEDIAN(PL5:PW5)</f>
        <v>5305.75</v>
      </c>
      <c r="PZ5" s="569">
        <f>MAX(PL5:PW5)</f>
        <v>54697.5</v>
      </c>
      <c r="QA5" s="570">
        <f>MIN(PL5:PW5)</f>
        <v>1757</v>
      </c>
      <c r="QB5" s="391"/>
      <c r="QC5" s="66" t="s">
        <v>607</v>
      </c>
      <c r="QD5" s="356">
        <v>1187.5</v>
      </c>
      <c r="QE5" s="356">
        <v>2144.5</v>
      </c>
      <c r="QF5" s="356">
        <v>1605</v>
      </c>
      <c r="QG5" s="356">
        <v>1164</v>
      </c>
      <c r="QH5" s="356">
        <v>1184</v>
      </c>
      <c r="QI5" s="356">
        <v>1187.5</v>
      </c>
      <c r="QJ5" s="356">
        <v>1732</v>
      </c>
      <c r="QK5" s="356">
        <v>832</v>
      </c>
      <c r="QL5" s="356">
        <v>0</v>
      </c>
      <c r="QM5" s="356">
        <v>329</v>
      </c>
      <c r="QN5" s="356">
        <v>1562</v>
      </c>
      <c r="QO5" s="356">
        <v>2118</v>
      </c>
      <c r="QP5" s="571">
        <f>AVERAGE(QD5:QL5)</f>
        <v>1226.2777777777778</v>
      </c>
      <c r="QQ5" s="566">
        <f>MEDIAN(QD5:QL5)</f>
        <v>1187.5</v>
      </c>
      <c r="QR5" s="566">
        <f>MAX(QD5:QL5)</f>
        <v>2144.5</v>
      </c>
      <c r="QS5" s="567">
        <f>MIN(QD5:QL5)</f>
        <v>0</v>
      </c>
      <c r="QV5" s="66" t="s">
        <v>607</v>
      </c>
      <c r="QW5" s="356">
        <v>1108</v>
      </c>
      <c r="QX5" s="356">
        <v>8550</v>
      </c>
      <c r="QY5" s="356">
        <v>1092</v>
      </c>
      <c r="QZ5" s="356">
        <v>793.5</v>
      </c>
      <c r="RA5" s="356">
        <v>1238</v>
      </c>
      <c r="RB5" s="356">
        <v>471</v>
      </c>
      <c r="RC5" s="356">
        <v>1141.5</v>
      </c>
      <c r="RD5" s="356">
        <v>238</v>
      </c>
      <c r="RE5" s="356">
        <v>879</v>
      </c>
      <c r="RF5" s="356">
        <v>2328</v>
      </c>
      <c r="RG5" s="356">
        <v>1363</v>
      </c>
      <c r="RH5" s="356">
        <v>150</v>
      </c>
      <c r="RI5" s="568">
        <f>AVERAGE(QW5:RH5)</f>
        <v>1612.6666666666667</v>
      </c>
      <c r="RJ5" s="569">
        <f>MEDIAN(QW5:RH5)</f>
        <v>1100</v>
      </c>
      <c r="RK5" s="569">
        <f>MAX(QW5:RH5)</f>
        <v>8550</v>
      </c>
      <c r="RL5" s="570">
        <f>MIN(QW5:RH5)</f>
        <v>150</v>
      </c>
      <c r="RN5" s="66" t="s">
        <v>853</v>
      </c>
      <c r="RO5" s="356">
        <v>28.03</v>
      </c>
      <c r="RP5" s="356">
        <v>28.027999999999999</v>
      </c>
      <c r="RQ5" s="356">
        <v>28.495999999999999</v>
      </c>
      <c r="RR5" s="356">
        <v>28.026</v>
      </c>
      <c r="RS5" s="356">
        <v>28.341000000000001</v>
      </c>
      <c r="RT5" s="356">
        <v>28.03</v>
      </c>
      <c r="RU5" s="356">
        <v>28.084</v>
      </c>
      <c r="RV5" s="356">
        <v>28.497</v>
      </c>
      <c r="RW5" s="356">
        <v>28.181999999999999</v>
      </c>
      <c r="RX5" s="356">
        <v>25.42</v>
      </c>
      <c r="RY5" s="356">
        <v>28.074999999999999</v>
      </c>
      <c r="RZ5" s="356">
        <v>28.129000000000001</v>
      </c>
      <c r="SA5" s="571">
        <f>AVERAGE(RO5:RW5)</f>
        <v>28.190444444444442</v>
      </c>
      <c r="SB5" s="566">
        <f>MEDIAN(RO5:RW5)</f>
        <v>28.084</v>
      </c>
      <c r="SC5" s="566">
        <f>MAX(RO5:RW5)</f>
        <v>28.497</v>
      </c>
      <c r="SD5" s="567">
        <f>MIN(RO5:RW5)</f>
        <v>28.026</v>
      </c>
      <c r="SG5" s="66" t="s">
        <v>853</v>
      </c>
      <c r="SH5" s="356">
        <v>28.027999999999999</v>
      </c>
      <c r="SI5" s="356">
        <v>148.99600000000001</v>
      </c>
      <c r="SJ5" s="356">
        <v>29.719000000000001</v>
      </c>
      <c r="SK5" s="356">
        <v>28.626999999999999</v>
      </c>
      <c r="SL5" s="356">
        <v>28.393000000000001</v>
      </c>
      <c r="SM5" s="356">
        <v>28.382000000000001</v>
      </c>
      <c r="SN5" s="356">
        <v>28.462</v>
      </c>
      <c r="SO5" s="356">
        <v>28.350999999999999</v>
      </c>
      <c r="SP5" s="356">
        <v>29.541</v>
      </c>
      <c r="SQ5" s="356">
        <v>33.436999999999998</v>
      </c>
      <c r="SR5" s="356">
        <v>33.067999999999998</v>
      </c>
      <c r="SS5" s="356">
        <v>28.472000000000001</v>
      </c>
      <c r="ST5" s="568">
        <f>AVERAGE(SH5:SS5)</f>
        <v>39.456333333333333</v>
      </c>
      <c r="SU5" s="569">
        <f>MEDIAN(SH5:SS5)</f>
        <v>28.549500000000002</v>
      </c>
      <c r="SV5" s="569">
        <f>MAX(SH5:SS5)</f>
        <v>148.99600000000001</v>
      </c>
      <c r="SW5" s="570">
        <f>MIN(SH5:SS5)</f>
        <v>28.027999999999999</v>
      </c>
      <c r="SY5" s="66" t="s">
        <v>853</v>
      </c>
      <c r="SZ5" s="356">
        <v>80.772000000000006</v>
      </c>
      <c r="TA5" s="356">
        <v>76.176000000000002</v>
      </c>
      <c r="TB5" s="356">
        <v>77.528999999999996</v>
      </c>
      <c r="TC5" s="356">
        <v>81.504000000000005</v>
      </c>
      <c r="TD5" s="356">
        <v>75.986999999999995</v>
      </c>
      <c r="TE5" s="356">
        <v>80.772000000000006</v>
      </c>
      <c r="TF5" s="356">
        <v>75.23</v>
      </c>
      <c r="TG5" s="356">
        <v>75.399000000000001</v>
      </c>
      <c r="TH5" s="356">
        <v>77.296000000000006</v>
      </c>
      <c r="TI5" s="356">
        <v>75.387</v>
      </c>
      <c r="TJ5" s="356">
        <v>77.983999999999995</v>
      </c>
      <c r="TK5" s="356">
        <v>79.751000000000005</v>
      </c>
      <c r="TL5" s="571">
        <f>AVERAGE(SZ5:TH5)</f>
        <v>77.851666666666659</v>
      </c>
      <c r="TM5" s="566">
        <f>MEDIAN(SZ5:TH5)</f>
        <v>77.296000000000006</v>
      </c>
      <c r="TN5" s="566">
        <f>MAX(SZ5:TH5)</f>
        <v>81.504000000000005</v>
      </c>
      <c r="TO5" s="567">
        <f>MIN(SZ5:TH5)</f>
        <v>75.23</v>
      </c>
      <c r="TR5" s="66" t="s">
        <v>853</v>
      </c>
      <c r="TS5" s="356">
        <v>125.509</v>
      </c>
      <c r="TT5" s="356">
        <v>481.15499999999997</v>
      </c>
      <c r="TU5" s="356">
        <v>97.474999999999994</v>
      </c>
      <c r="TV5" s="356">
        <v>78.739999999999995</v>
      </c>
      <c r="TW5" s="356">
        <v>87.844999999999999</v>
      </c>
      <c r="TX5" s="356">
        <v>77.040000000000006</v>
      </c>
      <c r="TY5" s="356">
        <v>77.12</v>
      </c>
      <c r="TZ5" s="356">
        <v>78.507000000000005</v>
      </c>
      <c r="UA5" s="356">
        <v>78.295000000000002</v>
      </c>
      <c r="UB5" s="356">
        <v>100.03</v>
      </c>
      <c r="UC5" s="356">
        <v>95.876999999999995</v>
      </c>
      <c r="UD5" s="356">
        <v>81.227999999999994</v>
      </c>
      <c r="UE5" s="568">
        <f>AVERAGE(TS5:UD5)</f>
        <v>121.56841666666668</v>
      </c>
      <c r="UF5" s="569">
        <f>MEDIAN(TS5:UD5)</f>
        <v>84.53649999999999</v>
      </c>
      <c r="UG5" s="569">
        <f>MAX(TS5:UD5)</f>
        <v>481.15499999999997</v>
      </c>
      <c r="UH5" s="570">
        <f>MIN(TS5:UD5)</f>
        <v>77.040000000000006</v>
      </c>
      <c r="UI5" s="391"/>
      <c r="UJ5" s="66" t="s">
        <v>853</v>
      </c>
      <c r="UK5" s="356">
        <v>29.341000000000001</v>
      </c>
      <c r="UL5" s="356">
        <v>20.687999999999999</v>
      </c>
      <c r="UM5" s="356">
        <v>23.199000000000002</v>
      </c>
      <c r="UN5" s="356">
        <v>32.052</v>
      </c>
      <c r="UO5" s="356">
        <v>26.263999999999999</v>
      </c>
      <c r="UP5" s="356">
        <v>29.341000000000001</v>
      </c>
      <c r="UQ5" s="356">
        <v>26.486999999999998</v>
      </c>
      <c r="UR5" s="356">
        <v>21.875</v>
      </c>
      <c r="US5" s="356">
        <v>25.042000000000002</v>
      </c>
      <c r="UT5" s="356">
        <v>25.42</v>
      </c>
      <c r="UU5" s="356">
        <v>26.440999999999999</v>
      </c>
      <c r="UV5" s="356">
        <v>25.007999999999999</v>
      </c>
      <c r="UW5" s="571">
        <f>AVERAGE(UK5:US5)</f>
        <v>26.032111111111114</v>
      </c>
      <c r="UX5" s="566">
        <f>MEDIAN(UK5:US5)</f>
        <v>26.263999999999999</v>
      </c>
      <c r="UY5" s="566">
        <f>MAX(UK5:US5)</f>
        <v>32.052</v>
      </c>
      <c r="UZ5" s="567">
        <f>MIN(UK5:US5)</f>
        <v>20.687999999999999</v>
      </c>
      <c r="VC5" s="66" t="s">
        <v>853</v>
      </c>
      <c r="VD5" s="356">
        <v>30.704999999999998</v>
      </c>
      <c r="VE5" s="356">
        <v>102.804</v>
      </c>
      <c r="VF5" s="356">
        <v>27.207000000000001</v>
      </c>
      <c r="VG5" s="356">
        <v>25.297999999999998</v>
      </c>
      <c r="VH5" s="356">
        <v>27.562000000000001</v>
      </c>
      <c r="VI5" s="356">
        <v>25.821000000000002</v>
      </c>
      <c r="VJ5" s="356">
        <v>23.954999999999998</v>
      </c>
      <c r="VK5" s="356">
        <v>25.120999999999999</v>
      </c>
      <c r="VL5" s="356">
        <v>26.574999999999999</v>
      </c>
      <c r="VM5" s="356">
        <v>32.927999999999997</v>
      </c>
      <c r="VN5" s="356">
        <v>30.672000000000001</v>
      </c>
      <c r="VO5" s="356">
        <v>29.271999999999998</v>
      </c>
      <c r="VP5" s="568">
        <f>AVERAGE(VD5:VO5)</f>
        <v>33.993333333333332</v>
      </c>
      <c r="VQ5" s="569">
        <f>MEDIAN(VD5:VO5)</f>
        <v>27.384500000000003</v>
      </c>
      <c r="VR5" s="569">
        <f>MAX(VD5:VO5)</f>
        <v>102.804</v>
      </c>
      <c r="VS5" s="570">
        <f>MIN(VD5:VO5)</f>
        <v>23.954999999999998</v>
      </c>
      <c r="VT5" s="391"/>
      <c r="VU5" s="344" t="s">
        <v>854</v>
      </c>
      <c r="VV5" s="356">
        <v>71</v>
      </c>
      <c r="VW5" s="356">
        <v>51</v>
      </c>
      <c r="VX5" s="356">
        <v>19</v>
      </c>
      <c r="VY5" s="356">
        <v>89</v>
      </c>
      <c r="VZ5" s="356">
        <v>35</v>
      </c>
      <c r="WA5" s="356">
        <v>71</v>
      </c>
      <c r="WB5" s="356">
        <v>44</v>
      </c>
      <c r="WC5" s="356">
        <v>56</v>
      </c>
      <c r="WD5" s="356">
        <v>40</v>
      </c>
      <c r="WE5" s="356">
        <v>6</v>
      </c>
      <c r="WF5" s="356">
        <v>47</v>
      </c>
      <c r="WG5" s="356">
        <v>34</v>
      </c>
      <c r="WH5" s="571">
        <f>AVERAGE(VV5:WD5)</f>
        <v>52.888888888888886</v>
      </c>
      <c r="WI5" s="566">
        <f>MEDIAN(VV5:WD5)</f>
        <v>51</v>
      </c>
      <c r="WJ5" s="566">
        <f>MAX(VV5:WD5)</f>
        <v>89</v>
      </c>
      <c r="WK5" s="567">
        <f>MIN(VV5:WD5)</f>
        <v>19</v>
      </c>
      <c r="WL5" s="13"/>
      <c r="WM5" s="7"/>
      <c r="WN5" s="344" t="s">
        <v>854</v>
      </c>
      <c r="WO5" s="356">
        <v>67</v>
      </c>
      <c r="WP5" s="356">
        <v>496</v>
      </c>
      <c r="WQ5" s="356">
        <v>53</v>
      </c>
      <c r="WR5" s="356">
        <v>45</v>
      </c>
      <c r="WS5" s="356">
        <v>28</v>
      </c>
      <c r="WT5" s="356">
        <v>32</v>
      </c>
      <c r="WU5" s="356">
        <v>47</v>
      </c>
      <c r="WV5" s="356">
        <v>34</v>
      </c>
      <c r="WW5" s="356">
        <v>37</v>
      </c>
      <c r="WX5" s="356">
        <v>100</v>
      </c>
      <c r="WY5" s="356">
        <v>44</v>
      </c>
      <c r="WZ5" s="356">
        <v>120</v>
      </c>
      <c r="XA5" s="568">
        <f>AVERAGE(WO5:WZ5)</f>
        <v>91.916666666666671</v>
      </c>
      <c r="XB5" s="569">
        <f>MEDIAN(WO5:WZ5)</f>
        <v>46</v>
      </c>
      <c r="XC5" s="569">
        <f>MAX(WO5:WZ5)</f>
        <v>496</v>
      </c>
      <c r="XD5" s="570">
        <f>MIN(WO5:WZ5)</f>
        <v>28</v>
      </c>
      <c r="XF5" s="66" t="s">
        <v>607</v>
      </c>
      <c r="XG5" s="356">
        <v>2656.7983724923643</v>
      </c>
      <c r="XH5" s="356">
        <v>1068.7743420004483</v>
      </c>
      <c r="XI5" s="356">
        <v>1784.3313944267832</v>
      </c>
      <c r="XJ5" s="356">
        <v>2510.5450965469367</v>
      </c>
      <c r="XK5" s="356">
        <v>1925.1732615503017</v>
      </c>
      <c r="XL5" s="356">
        <v>2656.7983724923643</v>
      </c>
      <c r="XM5" s="356">
        <v>1707.6775196985357</v>
      </c>
      <c r="XN5" s="356">
        <v>1561.0924230616979</v>
      </c>
      <c r="XO5" s="356">
        <v>1246.9704355353688</v>
      </c>
      <c r="XP5" s="356">
        <v>1422.4939772129001</v>
      </c>
      <c r="XQ5" s="356">
        <v>1916.056597347005</v>
      </c>
      <c r="XR5" s="356">
        <v>830.66185200076461</v>
      </c>
      <c r="XS5" s="571">
        <f>AVERAGE(XG5:XO5)</f>
        <v>1902.0179130894223</v>
      </c>
      <c r="XT5" s="566">
        <f>MEDIAN(XG5:XO5)</f>
        <v>1784.3313944267832</v>
      </c>
      <c r="XU5" s="566">
        <f>MAX(XG5:XO5)</f>
        <v>2656.7983724923643</v>
      </c>
      <c r="XV5" s="567">
        <f>MIN(XG5:XO5)</f>
        <v>1068.7743420004483</v>
      </c>
      <c r="XY5" s="66" t="s">
        <v>607</v>
      </c>
      <c r="XZ5" s="356">
        <v>2407.4712718661713</v>
      </c>
      <c r="YA5" s="356">
        <v>43332.22554193945</v>
      </c>
      <c r="YB5" s="356">
        <v>9255.0910683922066</v>
      </c>
      <c r="YC5" s="356">
        <v>2732.3914472217698</v>
      </c>
      <c r="YD5" s="356">
        <v>956.08369133300528</v>
      </c>
      <c r="YE5" s="356">
        <v>1564.809308360065</v>
      </c>
      <c r="YF5" s="356">
        <v>1981.0826154739386</v>
      </c>
      <c r="YG5" s="356">
        <v>947.56504961210624</v>
      </c>
      <c r="YH5" s="356">
        <v>1555.6615153064536</v>
      </c>
      <c r="YI5" s="356">
        <v>10062.18073425992</v>
      </c>
      <c r="YJ5" s="356">
        <v>12612.239934619873</v>
      </c>
      <c r="YK5" s="356">
        <v>8001.3617886723769</v>
      </c>
      <c r="YL5" s="568">
        <f>AVERAGE(XZ5:YK5)</f>
        <v>7950.6803305881122</v>
      </c>
      <c r="YM5" s="569">
        <f>MEDIAN(XZ5:YK5)</f>
        <v>2569.9313595439708</v>
      </c>
      <c r="YN5" s="569">
        <f>MAX(XZ5:YK5)</f>
        <v>43332.22554193945</v>
      </c>
      <c r="YO5" s="570">
        <f>MIN(XZ5:YK5)</f>
        <v>947.56504961210624</v>
      </c>
      <c r="YQ5" s="66" t="s">
        <v>607</v>
      </c>
      <c r="YR5" s="356">
        <v>15844.549794607938</v>
      </c>
      <c r="YS5" s="356">
        <v>11370.525909417405</v>
      </c>
      <c r="YT5" s="356">
        <v>11865.808550251055</v>
      </c>
      <c r="YU5" s="356">
        <v>15470.615053261108</v>
      </c>
      <c r="YV5" s="356">
        <v>19869.795157374057</v>
      </c>
      <c r="YW5" s="356">
        <v>15844.549794607938</v>
      </c>
      <c r="YX5" s="356">
        <v>13183.655126009473</v>
      </c>
      <c r="YY5" s="356">
        <v>14288.517120893353</v>
      </c>
      <c r="YZ5" s="356">
        <v>12260.536586066952</v>
      </c>
      <c r="ZA5" s="356">
        <v>13185.189029397989</v>
      </c>
      <c r="ZB5" s="356">
        <v>11549.35997121756</v>
      </c>
      <c r="ZC5" s="356">
        <v>12065.128193990897</v>
      </c>
      <c r="ZD5" s="571">
        <f>AVERAGE(YR5:YZ5)</f>
        <v>14444.283676943254</v>
      </c>
      <c r="ZE5" s="566">
        <f>MEDIAN(YR5:YZ5)</f>
        <v>14288.517120893353</v>
      </c>
      <c r="ZF5" s="566">
        <f>MAX(YR5:YZ5)</f>
        <v>19869.795157374057</v>
      </c>
      <c r="ZG5" s="567">
        <f>MIN(YR5:YZ5)</f>
        <v>11370.525909417405</v>
      </c>
      <c r="ZJ5" s="66" t="s">
        <v>607</v>
      </c>
      <c r="ZK5" s="356">
        <v>20042.340453916277</v>
      </c>
      <c r="ZL5" s="356">
        <v>206741.72031382637</v>
      </c>
      <c r="ZM5" s="356">
        <v>44747.471493341414</v>
      </c>
      <c r="ZN5" s="356">
        <v>14605.049621494043</v>
      </c>
      <c r="ZO5" s="356">
        <v>15230.154547377535</v>
      </c>
      <c r="ZP5" s="356">
        <v>12154.049920650114</v>
      </c>
      <c r="ZQ5" s="356">
        <v>12718.591952697911</v>
      </c>
      <c r="ZR5" s="356">
        <v>11810.913159682696</v>
      </c>
      <c r="ZS5" s="356">
        <v>11444.69934618602</v>
      </c>
      <c r="ZT5" s="356">
        <v>38065.180195169749</v>
      </c>
      <c r="ZU5" s="356">
        <v>27410.207052608916</v>
      </c>
      <c r="ZV5" s="356">
        <v>22650.63284561504</v>
      </c>
      <c r="ZW5" s="568">
        <f>AVERAGE(ZK5:ZV5)</f>
        <v>36468.41757521384</v>
      </c>
      <c r="ZX5" s="569">
        <f>MEDIAN(ZK5:ZV5)</f>
        <v>17636.247500646907</v>
      </c>
      <c r="ZY5" s="569">
        <f>MAX(ZK5:ZV5)</f>
        <v>206741.72031382637</v>
      </c>
      <c r="ZZ5" s="570">
        <f>MIN(ZK5:ZV5)</f>
        <v>11444.69934618602</v>
      </c>
      <c r="AAA5" s="391"/>
      <c r="AAB5" s="66" t="s">
        <v>607</v>
      </c>
      <c r="AAC5" s="356">
        <v>2325.0462680091414</v>
      </c>
      <c r="AAD5" s="356">
        <v>4059.3286656661821</v>
      </c>
      <c r="AAE5" s="356">
        <v>1213.5332188920854</v>
      </c>
      <c r="AAF5" s="356">
        <v>4623.4898333547671</v>
      </c>
      <c r="AAG5" s="356">
        <v>4981.8262644504821</v>
      </c>
      <c r="AAH5" s="356">
        <v>2325.0462680091414</v>
      </c>
      <c r="AAI5" s="356">
        <v>3378.4233369984968</v>
      </c>
      <c r="AAJ5" s="356">
        <v>3432.3534554161652</v>
      </c>
      <c r="AAK5" s="356">
        <v>1373.1166399389958</v>
      </c>
      <c r="AAL5" s="356">
        <v>1422.4939772129001</v>
      </c>
      <c r="AAM5" s="356">
        <v>1169.9579183723677</v>
      </c>
      <c r="AAN5" s="356">
        <v>1413.8618051488038</v>
      </c>
      <c r="AAO5" s="571">
        <f>AVERAGE(AAC5:AAK5)</f>
        <v>3079.1293278594953</v>
      </c>
      <c r="AAP5" s="566">
        <f>MEDIAN(AAC5:AAK5)</f>
        <v>3378.4233369984968</v>
      </c>
      <c r="AAQ5" s="566">
        <f>MAX(AAC5:AAK5)</f>
        <v>4981.8262644504821</v>
      </c>
      <c r="AAR5" s="567">
        <f>MIN(AAC5:AAK5)</f>
        <v>1213.5332188920854</v>
      </c>
      <c r="AAU5" s="66" t="s">
        <v>607</v>
      </c>
      <c r="AAV5" s="356">
        <v>7165.9203373808832</v>
      </c>
      <c r="AAW5" s="356">
        <v>44012.074098255354</v>
      </c>
      <c r="AAX5" s="356">
        <v>8393.0505791790674</v>
      </c>
      <c r="AAY5" s="356">
        <v>5548.5021283591468</v>
      </c>
      <c r="AAZ5" s="356">
        <v>5001.409082076103</v>
      </c>
      <c r="ABA5" s="356">
        <v>2211.8505808762256</v>
      </c>
      <c r="ABB5" s="356">
        <v>5747.3707172289205</v>
      </c>
      <c r="ABC5" s="356">
        <v>2678.035501163105</v>
      </c>
      <c r="ABD5" s="356">
        <v>4703.3421603500601</v>
      </c>
      <c r="ABE5" s="356">
        <v>12580.735747372019</v>
      </c>
      <c r="ABF5" s="356">
        <v>7787.1105179797141</v>
      </c>
      <c r="ABG5" s="356">
        <v>5383.4830810221329</v>
      </c>
      <c r="ABH5" s="568">
        <f>AVERAGE(AAV5:ABG5)</f>
        <v>9267.7403776035608</v>
      </c>
      <c r="ABI5" s="569">
        <f>MEDIAN(AAV5:ABG5)</f>
        <v>5647.9364227940332</v>
      </c>
      <c r="ABJ5" s="569">
        <f>MAX(AAV5:ABG5)</f>
        <v>44012.074098255354</v>
      </c>
      <c r="ABK5" s="570">
        <f>MIN(AAV5:ABG5)</f>
        <v>2211.8505808762256</v>
      </c>
      <c r="ABM5" s="66" t="s">
        <v>607</v>
      </c>
      <c r="ABN5" s="356">
        <v>3072.6476581407551</v>
      </c>
      <c r="ABO5" s="356">
        <v>1319.2825236729593</v>
      </c>
      <c r="ABP5" s="356">
        <v>2005.1858990922351</v>
      </c>
      <c r="ABQ5" s="356">
        <v>2916.1109432962385</v>
      </c>
      <c r="ABR5" s="356">
        <v>2002.6471489440075</v>
      </c>
      <c r="ABS5" s="356">
        <v>3072.6476581407551</v>
      </c>
      <c r="ABT5" s="356">
        <v>1984.2710343803903</v>
      </c>
      <c r="ABU5" s="356">
        <v>1819.3856295148844</v>
      </c>
      <c r="ABV5" s="356">
        <v>1505.2223740900149</v>
      </c>
      <c r="ABW5" s="356">
        <v>1641.1598631710749</v>
      </c>
      <c r="ABX5" s="356">
        <v>2291.4468017065451</v>
      </c>
      <c r="ABY5" s="356">
        <v>908.6240279238591</v>
      </c>
      <c r="ABZ5" s="571">
        <f>AVERAGE(ABN5:ABV5)</f>
        <v>2188.6000965858047</v>
      </c>
      <c r="ACA5" s="566">
        <f>MEDIAN(ABN5:ABV5)</f>
        <v>2002.6471489440075</v>
      </c>
      <c r="ACB5" s="566">
        <f>MAX(ABN5:ABV5)</f>
        <v>3072.6476581407551</v>
      </c>
      <c r="ACC5" s="567">
        <f>MIN(ABN5:ABV5)</f>
        <v>1319.2825236729593</v>
      </c>
      <c r="ACF5" s="66" t="s">
        <v>607</v>
      </c>
      <c r="ACG5" s="356">
        <v>2967.6372288344573</v>
      </c>
      <c r="ACH5" s="356">
        <v>57371.314407410282</v>
      </c>
      <c r="ACI5" s="356">
        <v>10833.457599639281</v>
      </c>
      <c r="ACJ5" s="356">
        <v>3667.3969487423265</v>
      </c>
      <c r="ACK5" s="356">
        <v>1413.3028840930008</v>
      </c>
      <c r="ACL5" s="356">
        <v>2342.6884096455192</v>
      </c>
      <c r="ACM5" s="356">
        <v>3216.3250295050784</v>
      </c>
      <c r="ACN5" s="356">
        <v>1103.4636531134252</v>
      </c>
      <c r="ACO5" s="356">
        <v>1650.9761077937321</v>
      </c>
      <c r="ACP5" s="356">
        <v>12561.294474082166</v>
      </c>
      <c r="ACQ5" s="356">
        <v>17562.08461178076</v>
      </c>
      <c r="ACR5" s="356">
        <v>8860.4168543572268</v>
      </c>
      <c r="ACS5" s="568">
        <f>AVERAGE(ACG5:ACR5)</f>
        <v>10295.863184083108</v>
      </c>
      <c r="ACT5" s="569">
        <f>MEDIAN(ACG5:ACR5)</f>
        <v>3441.8609891237024</v>
      </c>
      <c r="ACU5" s="569">
        <f>MAX(ACG5:ACR5)</f>
        <v>57371.314407410282</v>
      </c>
      <c r="ACV5" s="570">
        <f>MIN(ACG5:ACR5)</f>
        <v>1103.4636531134252</v>
      </c>
      <c r="ACX5" s="66" t="s">
        <v>607</v>
      </c>
      <c r="ACY5" s="356">
        <v>19645.889390922308</v>
      </c>
      <c r="ACZ5" s="356">
        <v>14663.342758888055</v>
      </c>
      <c r="ADA5" s="356">
        <v>14905.873402291469</v>
      </c>
      <c r="ADB5" s="356">
        <v>18314.33919096426</v>
      </c>
      <c r="ADC5" s="356">
        <v>24083.321077698576</v>
      </c>
      <c r="ADD5" s="356">
        <v>19645.889390922308</v>
      </c>
      <c r="ADE5" s="356">
        <v>16689.269049761184</v>
      </c>
      <c r="ADF5" s="356">
        <v>18469.571361334245</v>
      </c>
      <c r="ADG5" s="356">
        <v>14980.365798861561</v>
      </c>
      <c r="ADH5" s="356">
        <v>16781.991090525386</v>
      </c>
      <c r="ADI5" s="356">
        <v>13801.153992314916</v>
      </c>
      <c r="ADJ5" s="356">
        <v>15475.940324669788</v>
      </c>
      <c r="ADK5" s="571">
        <f>AVERAGE(ACY5:ADG5)</f>
        <v>17933.095713515999</v>
      </c>
      <c r="ADL5" s="566">
        <f>MEDIAN(ACY5:ADG5)</f>
        <v>18314.33919096426</v>
      </c>
      <c r="ADM5" s="566">
        <f>MAX(ACY5:ADG5)</f>
        <v>24083.321077698576</v>
      </c>
      <c r="ADN5" s="567">
        <f>MIN(ACY5:ADG5)</f>
        <v>14663.342758888055</v>
      </c>
      <c r="ADQ5" s="66" t="s">
        <v>607</v>
      </c>
      <c r="ADR5" s="356">
        <v>24069.395705822822</v>
      </c>
      <c r="ADS5" s="356">
        <v>242091.42920683126</v>
      </c>
      <c r="ADT5" s="356">
        <v>54554.190391469012</v>
      </c>
      <c r="ADU5" s="356">
        <v>17962.843017768391</v>
      </c>
      <c r="ADV5" s="356">
        <v>18206.924360724268</v>
      </c>
      <c r="ADW5" s="356">
        <v>15137.587184799402</v>
      </c>
      <c r="ADX5" s="356">
        <v>17205.795092615001</v>
      </c>
      <c r="ADY5" s="356">
        <v>14772.955683080796</v>
      </c>
      <c r="ADZ5" s="356">
        <v>13165.928869141506</v>
      </c>
      <c r="AEA5" s="356">
        <v>48324.322780652947</v>
      </c>
      <c r="AEB5" s="356">
        <v>30863.791971911687</v>
      </c>
      <c r="AEC5" s="356">
        <v>27291.25478008376</v>
      </c>
      <c r="AED5" s="568">
        <f>AVERAGE(ADR5:AEC5)</f>
        <v>43637.201587075069</v>
      </c>
      <c r="AEE5" s="569">
        <f>MEDIAN(ADR5:AEC5)</f>
        <v>21138.160033273547</v>
      </c>
      <c r="AEF5" s="569">
        <f>MAX(ADR5:AEC5)</f>
        <v>242091.42920683126</v>
      </c>
      <c r="AEG5" s="570">
        <f>MIN(ADR5:AEC5)</f>
        <v>13165.928869141506</v>
      </c>
      <c r="AEH5" s="391"/>
      <c r="AEI5" s="66" t="s">
        <v>607</v>
      </c>
      <c r="AEJ5" s="356">
        <v>2366.663746678073</v>
      </c>
      <c r="AEK5" s="356">
        <v>4298.9514160745921</v>
      </c>
      <c r="AEL5" s="356">
        <v>1295.596785468259</v>
      </c>
      <c r="AEM5" s="356">
        <v>4674.1829577454255</v>
      </c>
      <c r="AEN5" s="356">
        <v>5407.125001984371</v>
      </c>
      <c r="AEO5" s="356">
        <v>2366.663746678073</v>
      </c>
      <c r="AEP5" s="356">
        <v>3780.9750146300639</v>
      </c>
      <c r="AEQ5" s="356">
        <v>3667.1736379382592</v>
      </c>
      <c r="AER5" s="356">
        <v>1411.6992601544837</v>
      </c>
      <c r="AES5" s="356">
        <v>1641.1598631710749</v>
      </c>
      <c r="AET5" s="356">
        <v>1172.1087647550607</v>
      </c>
      <c r="AEU5" s="356">
        <v>1428.562746160414</v>
      </c>
      <c r="AEV5" s="571">
        <f>AVERAGE(AEJ5:AER5)</f>
        <v>3252.1146185946227</v>
      </c>
      <c r="AEW5" s="566">
        <f>MEDIAN(AEJ5:AER5)</f>
        <v>3667.1736379382592</v>
      </c>
      <c r="AEX5" s="566">
        <f>MAX(AEJ5:AER5)</f>
        <v>5407.125001984371</v>
      </c>
      <c r="AEY5" s="567">
        <f>MIN(AEJ5:AER5)</f>
        <v>1295.596785468259</v>
      </c>
      <c r="AFB5" s="66" t="s">
        <v>607</v>
      </c>
      <c r="AFC5" s="356">
        <v>7650.5498367921955</v>
      </c>
      <c r="AFD5" s="356">
        <v>51194.969774379766</v>
      </c>
      <c r="AFE5" s="356">
        <v>9302.5449944460597</v>
      </c>
      <c r="AFF5" s="356">
        <v>5982.5478300220657</v>
      </c>
      <c r="AFG5" s="356">
        <v>6633.9622135333066</v>
      </c>
      <c r="AFH5" s="356">
        <v>2351.0231262067882</v>
      </c>
      <c r="AFI5" s="356">
        <v>6950.4432026467348</v>
      </c>
      <c r="AFJ5" s="356">
        <v>3423.6857617169171</v>
      </c>
      <c r="AFK5" s="356">
        <v>5191.6774516479481</v>
      </c>
      <c r="AFL5" s="356">
        <v>13321.790798828888</v>
      </c>
      <c r="AFM5" s="356">
        <v>9321.3708092660563</v>
      </c>
      <c r="AFN5" s="356">
        <v>6026.0649873792945</v>
      </c>
      <c r="AFO5" s="568">
        <f>AVERAGE(AFC5:AFN5)</f>
        <v>10612.55256557217</v>
      </c>
      <c r="AFP5" s="569">
        <f>MEDIAN(AFC5:AFN5)</f>
        <v>6792.2027080900207</v>
      </c>
      <c r="AFQ5" s="569">
        <f>MAX(AFC5:AFN5)</f>
        <v>51194.969774379766</v>
      </c>
      <c r="AFR5" s="570">
        <f>MIN(AFC5:AFN5)</f>
        <v>2351.0231262067882</v>
      </c>
      <c r="AFT5" s="66" t="s">
        <v>853</v>
      </c>
      <c r="AFU5" s="356">
        <v>28.03</v>
      </c>
      <c r="AFV5" s="356">
        <v>28.027999999999999</v>
      </c>
      <c r="AFW5" s="356">
        <v>28.495999999999999</v>
      </c>
      <c r="AFX5" s="356">
        <v>28.026</v>
      </c>
      <c r="AFY5" s="356">
        <v>28.341000000000001</v>
      </c>
      <c r="AFZ5" s="356">
        <v>28.03</v>
      </c>
      <c r="AGA5" s="356">
        <v>28.084</v>
      </c>
      <c r="AGB5" s="356">
        <v>28.497</v>
      </c>
      <c r="AGC5" s="356">
        <v>28.181999999999999</v>
      </c>
      <c r="AGD5" s="356">
        <v>25.42</v>
      </c>
      <c r="AGE5" s="356">
        <v>28.074999999999999</v>
      </c>
      <c r="AGF5" s="356">
        <v>28.129000000000001</v>
      </c>
      <c r="AGG5" s="571">
        <f>AVERAGE(AFU5:AGC5)</f>
        <v>28.190444444444442</v>
      </c>
      <c r="AGH5" s="566">
        <f>MEDIAN(AFU5:AGC5)</f>
        <v>28.084</v>
      </c>
      <c r="AGI5" s="566">
        <f>MAX(AFU5:AGC5)</f>
        <v>28.497</v>
      </c>
      <c r="AGJ5" s="567">
        <f>MIN(AFU5:AGC5)</f>
        <v>28.026</v>
      </c>
      <c r="AGK5" s="57"/>
      <c r="AGL5" s="57"/>
      <c r="AGM5" s="366" t="s">
        <v>853</v>
      </c>
      <c r="AGN5" s="356">
        <v>28.027999999999999</v>
      </c>
      <c r="AGO5" s="356">
        <v>148.99600000000001</v>
      </c>
      <c r="AGP5" s="356">
        <v>29.719000000000001</v>
      </c>
      <c r="AGQ5" s="356">
        <v>28.626999999999999</v>
      </c>
      <c r="AGR5" s="356">
        <v>28.393000000000001</v>
      </c>
      <c r="AGS5" s="356">
        <v>28.382000000000001</v>
      </c>
      <c r="AGT5" s="356">
        <v>28.462</v>
      </c>
      <c r="AGU5" s="356">
        <v>28.350999999999999</v>
      </c>
      <c r="AGV5" s="356">
        <v>29.541</v>
      </c>
      <c r="AGW5" s="356">
        <v>33.436999999999998</v>
      </c>
      <c r="AGX5" s="356">
        <v>33.067999999999998</v>
      </c>
      <c r="AGY5" s="356">
        <v>28.472000000000001</v>
      </c>
      <c r="AGZ5" s="568">
        <f>AVERAGE(AGN5:AGY5)</f>
        <v>39.456333333333333</v>
      </c>
      <c r="AHA5" s="569">
        <f>MEDIAN(AGN5:AGY5)</f>
        <v>28.549500000000002</v>
      </c>
      <c r="AHB5" s="569">
        <f>MAX(AGN5:AGY5)</f>
        <v>148.99600000000001</v>
      </c>
      <c r="AHC5" s="570">
        <f>MIN(AGN5:AGY5)</f>
        <v>28.027999999999999</v>
      </c>
      <c r="AHE5" s="66" t="s">
        <v>853</v>
      </c>
      <c r="AHF5" s="356">
        <v>80.772000000000006</v>
      </c>
      <c r="AHG5" s="356">
        <v>76.176000000000002</v>
      </c>
      <c r="AHH5" s="356">
        <v>77.528999999999996</v>
      </c>
      <c r="AHI5" s="356">
        <v>81.504000000000005</v>
      </c>
      <c r="AHJ5" s="356">
        <v>75.986999999999995</v>
      </c>
      <c r="AHK5" s="356">
        <v>80.772000000000006</v>
      </c>
      <c r="AHL5" s="356">
        <v>75.23</v>
      </c>
      <c r="AHM5" s="356">
        <v>75.399000000000001</v>
      </c>
      <c r="AHN5" s="356">
        <v>77.296000000000006</v>
      </c>
      <c r="AHO5" s="356">
        <v>75.387</v>
      </c>
      <c r="AHP5" s="356">
        <v>77.983999999999995</v>
      </c>
      <c r="AHQ5" s="356">
        <v>79.751000000000005</v>
      </c>
      <c r="AHR5" s="571">
        <f>AVERAGE(AHF5:AHN5)</f>
        <v>77.851666666666659</v>
      </c>
      <c r="AHS5" s="566">
        <f>MEDIAN(AHF5:AHN5)</f>
        <v>77.296000000000006</v>
      </c>
      <c r="AHT5" s="566">
        <f>MAX(AHF5:AHN5)</f>
        <v>81.504000000000005</v>
      </c>
      <c r="AHU5" s="567">
        <f>MIN(AHF5:AHN5)</f>
        <v>75.23</v>
      </c>
      <c r="AHV5" s="57"/>
      <c r="AHW5" s="57"/>
      <c r="AHX5" s="366" t="s">
        <v>853</v>
      </c>
      <c r="AHY5" s="356">
        <v>125.509</v>
      </c>
      <c r="AHZ5" s="356">
        <v>481.15499999999997</v>
      </c>
      <c r="AIA5" s="356">
        <v>97.474999999999994</v>
      </c>
      <c r="AIB5" s="356">
        <v>78.739999999999995</v>
      </c>
      <c r="AIC5" s="356">
        <v>87.844999999999999</v>
      </c>
      <c r="AID5" s="356">
        <v>77.040000000000006</v>
      </c>
      <c r="AIE5" s="356">
        <v>77.12</v>
      </c>
      <c r="AIF5" s="356">
        <v>78.507000000000005</v>
      </c>
      <c r="AIG5" s="356">
        <v>78.295000000000002</v>
      </c>
      <c r="AIH5" s="356">
        <v>100.03</v>
      </c>
      <c r="AII5" s="356">
        <v>95.876999999999995</v>
      </c>
      <c r="AIJ5" s="356">
        <v>81.227999999999994</v>
      </c>
      <c r="AIK5" s="568">
        <f>AVERAGE(AHY5:AIJ5)</f>
        <v>121.56841666666668</v>
      </c>
      <c r="AIL5" s="569">
        <f>MEDIAN(AHY5:AIJ5)</f>
        <v>84.53649999999999</v>
      </c>
      <c r="AIM5" s="569">
        <f>MAX(AHY5:AIJ5)</f>
        <v>481.15499999999997</v>
      </c>
      <c r="AIN5" s="570">
        <f>MIN(AHY5:AIJ5)</f>
        <v>77.040000000000006</v>
      </c>
      <c r="AIO5" s="391"/>
      <c r="AIP5" s="66" t="s">
        <v>853</v>
      </c>
      <c r="AIQ5" s="356">
        <v>29.341000000000001</v>
      </c>
      <c r="AIR5" s="356">
        <v>20.687999999999999</v>
      </c>
      <c r="AIS5" s="356">
        <v>23.199000000000002</v>
      </c>
      <c r="AIT5" s="356">
        <v>32.052</v>
      </c>
      <c r="AIU5" s="356">
        <v>26.263999999999999</v>
      </c>
      <c r="AIV5" s="356">
        <v>29.341000000000001</v>
      </c>
      <c r="AIW5" s="356">
        <v>26.486999999999998</v>
      </c>
      <c r="AIX5" s="356">
        <v>21.875</v>
      </c>
      <c r="AIY5" s="356">
        <v>25.042000000000002</v>
      </c>
      <c r="AIZ5" s="356">
        <v>25.42</v>
      </c>
      <c r="AJA5" s="356">
        <v>26.440999999999999</v>
      </c>
      <c r="AJB5" s="356">
        <v>25.007999999999999</v>
      </c>
      <c r="AJC5" s="571">
        <f>AVERAGE(AIQ5:AIY5)</f>
        <v>26.032111111111114</v>
      </c>
      <c r="AJD5" s="566">
        <f>MEDIAN(AIQ5:AIY5)</f>
        <v>26.263999999999999</v>
      </c>
      <c r="AJE5" s="566">
        <f>MAX(AIQ5:AIY5)</f>
        <v>32.052</v>
      </c>
      <c r="AJF5" s="567">
        <f>MIN(AIQ5:AIY5)</f>
        <v>20.687999999999999</v>
      </c>
      <c r="AJG5" s="57"/>
      <c r="AJH5" s="57"/>
      <c r="AJI5" s="366" t="s">
        <v>853</v>
      </c>
      <c r="AJJ5" s="356">
        <v>30.704999999999998</v>
      </c>
      <c r="AJK5" s="356">
        <v>102.804</v>
      </c>
      <c r="AJL5" s="356">
        <v>27.207000000000001</v>
      </c>
      <c r="AJM5" s="356">
        <v>25.297999999999998</v>
      </c>
      <c r="AJN5" s="356">
        <v>27.562000000000001</v>
      </c>
      <c r="AJO5" s="356">
        <v>25.821000000000002</v>
      </c>
      <c r="AJP5" s="356">
        <v>23.954999999999998</v>
      </c>
      <c r="AJQ5" s="356">
        <v>25.120999999999999</v>
      </c>
      <c r="AJR5" s="356">
        <v>26.574999999999999</v>
      </c>
      <c r="AJS5" s="356">
        <v>32.927999999999997</v>
      </c>
      <c r="AJT5" s="356">
        <v>30.672000000000001</v>
      </c>
      <c r="AJU5" s="356">
        <v>29.271999999999998</v>
      </c>
      <c r="AJV5" s="568">
        <f>AVERAGE(AJJ5:AJU5)</f>
        <v>33.993333333333332</v>
      </c>
      <c r="AJW5" s="569">
        <f>MEDIAN(AJJ5:AJU5)</f>
        <v>27.384500000000003</v>
      </c>
      <c r="AJX5" s="569">
        <f>MAX(AJJ5:AJU5)</f>
        <v>102.804</v>
      </c>
      <c r="AJY5" s="570">
        <f>MIN(AJJ5:AJU5)</f>
        <v>23.954999999999998</v>
      </c>
      <c r="AKA5" s="66" t="s">
        <v>607</v>
      </c>
      <c r="AKB5" s="356">
        <v>70.798362048365036</v>
      </c>
      <c r="AKC5" s="356">
        <v>29.838432330780456</v>
      </c>
      <c r="AKD5" s="356">
        <v>39.394386559926424</v>
      </c>
      <c r="AKE5" s="356">
        <v>65.515154810856842</v>
      </c>
      <c r="AKF5" s="356">
        <v>34.662319451472023</v>
      </c>
      <c r="AKG5" s="356">
        <v>70.798362048365036</v>
      </c>
      <c r="AKH5" s="356">
        <v>43.04499609661859</v>
      </c>
      <c r="AKI5" s="356">
        <v>36.026550133035123</v>
      </c>
      <c r="AKJ5" s="356">
        <v>30.622311601511729</v>
      </c>
      <c r="AKK5" s="356">
        <v>36.793783626226457</v>
      </c>
      <c r="AKL5" s="356">
        <v>41.120137627206105</v>
      </c>
      <c r="AKM5" s="356">
        <v>20.495025418968996</v>
      </c>
      <c r="AKN5" s="571">
        <f>AVERAGE(AKB5:AKJ5)</f>
        <v>46.744541675659036</v>
      </c>
      <c r="AKO5" s="566">
        <f>MEDIAN(AKB5:AKJ5)</f>
        <v>39.394386559926424</v>
      </c>
      <c r="AKP5" s="566">
        <f>MAX(AKB5:AKJ5)</f>
        <v>70.798362048365036</v>
      </c>
      <c r="AKQ5" s="567">
        <f>MIN(AKB5:AKJ5)</f>
        <v>29.838432330780456</v>
      </c>
      <c r="AKT5" s="66" t="s">
        <v>607</v>
      </c>
      <c r="AKU5" s="356">
        <v>78.269015528919283</v>
      </c>
      <c r="AKV5" s="356">
        <v>1172.7885177916285</v>
      </c>
      <c r="AKW5" s="356">
        <v>217.0857911745494</v>
      </c>
      <c r="AKX5" s="356">
        <v>68.096851709764337</v>
      </c>
      <c r="AKY5" s="356">
        <v>23.542334982555378</v>
      </c>
      <c r="AKZ5" s="356">
        <v>45.362703786935441</v>
      </c>
      <c r="ALA5" s="356">
        <v>106.19760965380013</v>
      </c>
      <c r="ALB5" s="356">
        <v>27.298272156232731</v>
      </c>
      <c r="ALC5" s="356">
        <v>33.036534656403788</v>
      </c>
      <c r="ALD5" s="356">
        <v>305.32030481391212</v>
      </c>
      <c r="ALE5" s="356">
        <v>278.83398243256477</v>
      </c>
      <c r="ALF5" s="356">
        <v>188.4476548558514</v>
      </c>
      <c r="ALG5" s="568">
        <f>AVERAGE(AKU5:ALF5)</f>
        <v>212.02329779525977</v>
      </c>
      <c r="ALH5" s="569">
        <f>MEDIAN(AKU5:ALF5)</f>
        <v>92.233312591359706</v>
      </c>
      <c r="ALI5" s="569">
        <f>MAX(AKU5:ALF5)</f>
        <v>1172.7885177916285</v>
      </c>
      <c r="ALJ5" s="570">
        <f>MIN(AKU5:ALF5)</f>
        <v>23.542334982555378</v>
      </c>
      <c r="ALL5" s="66" t="s">
        <v>607</v>
      </c>
      <c r="ALM5" s="356">
        <v>400.51105991389409</v>
      </c>
      <c r="ALN5" s="356">
        <v>284.08238918063785</v>
      </c>
      <c r="ALO5" s="356">
        <v>280.16310176238358</v>
      </c>
      <c r="ALP5" s="356">
        <v>365.78309274980029</v>
      </c>
      <c r="ALQ5" s="356">
        <v>566.50956067050618</v>
      </c>
      <c r="ALR5" s="356">
        <v>400.51105991389409</v>
      </c>
      <c r="ALS5" s="356">
        <v>333.73215764252308</v>
      </c>
      <c r="ALT5" s="356">
        <v>404.7738051034579</v>
      </c>
      <c r="ALU5" s="356">
        <v>312.92343022883722</v>
      </c>
      <c r="ALV5" s="356">
        <v>335.80333500896489</v>
      </c>
      <c r="ALW5" s="356">
        <v>284.8024868746819</v>
      </c>
      <c r="ALX5" s="356">
        <v>341.15088386827171</v>
      </c>
      <c r="ALY5" s="571">
        <f>AVERAGE(ALM5:ALU5)</f>
        <v>372.10996190732607</v>
      </c>
      <c r="ALZ5" s="566">
        <f>MEDIAN(ALM5:ALU5)</f>
        <v>365.78309274980029</v>
      </c>
      <c r="AMA5" s="566">
        <f>MAX(ALM5:ALU5)</f>
        <v>566.50956067050618</v>
      </c>
      <c r="AMB5" s="567">
        <f>MIN(ALM5:ALU5)</f>
        <v>280.16310176238358</v>
      </c>
      <c r="AME5" s="66" t="s">
        <v>607</v>
      </c>
      <c r="AMF5" s="356">
        <v>599.5952615304933</v>
      </c>
      <c r="AMG5" s="356">
        <v>4854.8879105339029</v>
      </c>
      <c r="AMH5" s="356">
        <v>1214.6052782757392</v>
      </c>
      <c r="AMI5" s="356">
        <v>402.1432077342281</v>
      </c>
      <c r="AMJ5" s="356">
        <v>376.54624478728641</v>
      </c>
      <c r="AMK5" s="356">
        <v>324.46834567121437</v>
      </c>
      <c r="AML5" s="356">
        <v>444.57180578667493</v>
      </c>
      <c r="AMM5" s="356">
        <v>331.91038764130337</v>
      </c>
      <c r="AMN5" s="356">
        <v>258.63949752600666</v>
      </c>
      <c r="AMO5" s="356">
        <v>1034.1025946844074</v>
      </c>
      <c r="AMP5" s="356">
        <v>714.46946290158246</v>
      </c>
      <c r="AMQ5" s="356">
        <v>575.10861304388709</v>
      </c>
      <c r="AMR5" s="568">
        <f>AVERAGE(AMF5:AMQ5)</f>
        <v>927.58738417639381</v>
      </c>
      <c r="AMS5" s="569">
        <f>MEDIAN(AMF5:AMQ5)</f>
        <v>509.84020941528104</v>
      </c>
      <c r="AMT5" s="569">
        <f>MAX(AMF5:AMQ5)</f>
        <v>4854.8879105339029</v>
      </c>
      <c r="AMU5" s="570">
        <f>MIN(AMF5:AMQ5)</f>
        <v>258.63949752600666</v>
      </c>
      <c r="AMV5" s="391"/>
      <c r="AMW5" s="66" t="s">
        <v>607</v>
      </c>
      <c r="AMX5" s="356">
        <v>52.655503213628435</v>
      </c>
      <c r="AMY5" s="356">
        <v>79.719147798857222</v>
      </c>
      <c r="AMZ5" s="356">
        <v>29.269036202860725</v>
      </c>
      <c r="ANA5" s="356">
        <v>61.577661076529225</v>
      </c>
      <c r="ANB5" s="356">
        <v>107.36951000196112</v>
      </c>
      <c r="ANC5" s="356">
        <v>52.655503213628435</v>
      </c>
      <c r="AND5" s="356">
        <v>68.291719046971536</v>
      </c>
      <c r="ANE5" s="356">
        <v>48.531753120475095</v>
      </c>
      <c r="ANF5" s="356">
        <v>19.33355034607094</v>
      </c>
      <c r="ANG5" s="356">
        <v>36.793783626226457</v>
      </c>
      <c r="ANH5" s="356">
        <v>23.897626172073508</v>
      </c>
      <c r="ANI5" s="356">
        <v>24.090231042171553</v>
      </c>
      <c r="ANJ5" s="571">
        <f>AVERAGE(AMX5:ANF5)</f>
        <v>57.71148711344253</v>
      </c>
      <c r="ANK5" s="566">
        <f>MEDIAN(AMX5:ANF5)</f>
        <v>52.655503213628435</v>
      </c>
      <c r="ANL5" s="566">
        <f>MAX(AMX5:ANF5)</f>
        <v>107.36951000196112</v>
      </c>
      <c r="ANM5" s="567">
        <f>MIN(AMX5:ANF5)</f>
        <v>19.33355034607094</v>
      </c>
      <c r="ANP5" s="66" t="s">
        <v>607</v>
      </c>
      <c r="ANQ5" s="356">
        <v>170.71149231217311</v>
      </c>
      <c r="ANR5" s="356">
        <v>1029.6814381714489</v>
      </c>
      <c r="ANS5" s="356">
        <v>200.65951963775925</v>
      </c>
      <c r="ANT5" s="356">
        <v>114.07548100800058</v>
      </c>
      <c r="ANU5" s="356">
        <v>159.60900278206924</v>
      </c>
      <c r="ANV5" s="356">
        <v>54.659156433811518</v>
      </c>
      <c r="ANW5" s="356">
        <v>176.60292443011633</v>
      </c>
      <c r="ANX5" s="356">
        <v>75.206040037114491</v>
      </c>
      <c r="ANY5" s="356">
        <v>106.79889823907303</v>
      </c>
      <c r="ANZ5" s="356">
        <v>257.1460050744746</v>
      </c>
      <c r="AOA5" s="356">
        <v>185.05632319121781</v>
      </c>
      <c r="AOB5" s="356">
        <v>125.9061761510347</v>
      </c>
      <c r="AOC5" s="568">
        <f>AVERAGE(ANQ5:AOB5)</f>
        <v>221.34270478902445</v>
      </c>
      <c r="AOD5" s="569">
        <f>MEDIAN(ANQ5:AOB5)</f>
        <v>165.16024754712117</v>
      </c>
      <c r="AOE5" s="569">
        <f>MAX(ANQ5:AOB5)</f>
        <v>1029.6814381714489</v>
      </c>
      <c r="AOF5" s="570">
        <f>MIN(ANQ5:AOB5)</f>
        <v>54.659156433811518</v>
      </c>
      <c r="AOH5" s="66" t="s">
        <v>606</v>
      </c>
      <c r="AOI5" s="356">
        <v>22.993862156008369</v>
      </c>
      <c r="AOJ5" s="356">
        <v>19.776122638196988</v>
      </c>
      <c r="AOK5" s="356">
        <v>23.813515349296441</v>
      </c>
      <c r="AOL5" s="356">
        <v>22.71055202183237</v>
      </c>
      <c r="AOM5" s="356">
        <v>27.6028597081404</v>
      </c>
      <c r="AON5" s="356">
        <v>22.993862156008369</v>
      </c>
      <c r="AOO5" s="356">
        <v>22.797241238135438</v>
      </c>
      <c r="AOP5" s="356">
        <v>22.88580509494874</v>
      </c>
      <c r="AOQ5" s="356">
        <v>22.452591986557078</v>
      </c>
      <c r="AOR5" s="356">
        <v>20.865001174718802</v>
      </c>
      <c r="AOS5" s="356">
        <v>19.584498901325681</v>
      </c>
      <c r="AOT5" s="356">
        <v>20.995464977575363</v>
      </c>
      <c r="AOU5" s="571">
        <f>AVERAGE(AOI5:AOQ5)</f>
        <v>23.114045816569355</v>
      </c>
      <c r="AOV5" s="566">
        <f>MEDIAN(AOI5:AOQ5)</f>
        <v>22.88580509494874</v>
      </c>
      <c r="AOW5" s="566">
        <f>MAX(AOI5:AOQ5)</f>
        <v>27.6028597081404</v>
      </c>
      <c r="AOX5" s="567">
        <f>MIN(AOI5:AOQ5)</f>
        <v>19.776122638196988</v>
      </c>
      <c r="APA5" s="66" t="s">
        <v>606</v>
      </c>
      <c r="APB5" s="356">
        <v>18.248161638223259</v>
      </c>
      <c r="APC5" s="356">
        <v>32.83967382296899</v>
      </c>
      <c r="APD5" s="356">
        <v>49.626328978205962</v>
      </c>
      <c r="APE5" s="356">
        <v>23.686124241935122</v>
      </c>
      <c r="APF5" s="356">
        <v>24.189964184083532</v>
      </c>
      <c r="APG5" s="356">
        <v>24.951689809418323</v>
      </c>
      <c r="APH5" s="356">
        <v>25.507945129318298</v>
      </c>
      <c r="API5" s="356">
        <v>24.168160421814171</v>
      </c>
      <c r="APJ5" s="356">
        <v>22.764743269756455</v>
      </c>
      <c r="APK5" s="356">
        <v>36.605773150732588</v>
      </c>
      <c r="APL5" s="356">
        <v>33.210702768810428</v>
      </c>
      <c r="APM5" s="356">
        <v>29.079562854330533</v>
      </c>
      <c r="APN5" s="568">
        <f>AVERAGE(APB5:APM5)</f>
        <v>28.739902522466469</v>
      </c>
      <c r="APO5" s="569">
        <f>MEDIAN(APB5:APM5)</f>
        <v>25.22981746936831</v>
      </c>
      <c r="APP5" s="569">
        <f>MAX(APB5:APM5)</f>
        <v>49.626328978205962</v>
      </c>
      <c r="APQ5" s="570">
        <f>MIN(APB5:APM5)</f>
        <v>18.248161638223259</v>
      </c>
      <c r="APS5" s="66" t="s">
        <v>606</v>
      </c>
      <c r="APT5" s="356">
        <v>7.7667231080810533</v>
      </c>
      <c r="APU5" s="356">
        <v>4.5012484467681935</v>
      </c>
      <c r="APV5" s="356">
        <v>9.9961446983249971</v>
      </c>
      <c r="APW5" s="356">
        <v>5.9592774523807908</v>
      </c>
      <c r="APX5" s="356">
        <v>8.415321497013446</v>
      </c>
      <c r="APY5" s="356">
        <v>7.7667231080810533</v>
      </c>
      <c r="APZ5" s="356">
        <v>6.9324755665988089</v>
      </c>
      <c r="AQA5" s="356">
        <v>5.013943934531544</v>
      </c>
      <c r="AQB5" s="356">
        <v>5.0362038752731735</v>
      </c>
      <c r="AQC5" s="356">
        <v>24.016730213942093</v>
      </c>
      <c r="AQD5" s="356">
        <v>6.5151317112073288</v>
      </c>
      <c r="AQE5" s="356">
        <v>5.1839752403143802</v>
      </c>
      <c r="AQF5" s="571">
        <f>AVERAGE(APT5:AQB5)</f>
        <v>6.8208957430058952</v>
      </c>
      <c r="AQG5" s="566">
        <f>MEDIAN(APT5:AQB5)</f>
        <v>6.9324755665988089</v>
      </c>
      <c r="AQH5" s="566">
        <f>MAX(APT5:AQB5)</f>
        <v>9.9961446983249971</v>
      </c>
      <c r="AQI5" s="567">
        <f>MIN(APT5:AQB5)</f>
        <v>4.5012484467681935</v>
      </c>
      <c r="AQL5" s="66" t="s">
        <v>606</v>
      </c>
      <c r="AQM5" s="356">
        <v>8.4551479121388216</v>
      </c>
      <c r="AQN5" s="356">
        <v>21.358767340495927</v>
      </c>
      <c r="AQO5" s="356">
        <v>27.654862523043928</v>
      </c>
      <c r="AQP5" s="356">
        <v>10.114372928584865</v>
      </c>
      <c r="AQQ5" s="356">
        <v>5.2195437226305392</v>
      </c>
      <c r="AQR5" s="356">
        <v>8.3040297008419923</v>
      </c>
      <c r="AQS5" s="356">
        <v>12.163631600608134</v>
      </c>
      <c r="AQT5" s="356">
        <v>4.522924947121548</v>
      </c>
      <c r="AQU5" s="356">
        <v>5.3318421227393005</v>
      </c>
      <c r="AQV5" s="356">
        <v>25.82350664252014</v>
      </c>
      <c r="AQW5" s="356">
        <v>40.56422564074456</v>
      </c>
      <c r="AQX5" s="356">
        <v>15.570600578705452</v>
      </c>
      <c r="AQY5" s="568">
        <f>AVERAGE(AQM5:AQX5)</f>
        <v>15.423621305014601</v>
      </c>
      <c r="AQZ5" s="569">
        <f>MEDIAN(AQM5:AQX5)</f>
        <v>11.139002264596499</v>
      </c>
      <c r="ARA5" s="569">
        <f>MAX(AQM5:AQX5)</f>
        <v>40.56422564074456</v>
      </c>
      <c r="ARB5" s="570">
        <f>MIN(AQM5:AQX5)</f>
        <v>4.522924947121548</v>
      </c>
      <c r="ARD5" s="66" t="s">
        <v>606</v>
      </c>
      <c r="ARE5" s="356">
        <v>23.694041739591459</v>
      </c>
      <c r="ARF5" s="356">
        <v>30.742767252376126</v>
      </c>
      <c r="ARG5" s="356">
        <v>29.826882818273134</v>
      </c>
      <c r="ARH5" s="356">
        <v>35.237298306483034</v>
      </c>
      <c r="ARI5" s="356">
        <v>29.595168144370113</v>
      </c>
      <c r="ARJ5" s="356">
        <v>23.694041739591459</v>
      </c>
      <c r="ARK5" s="356">
        <v>28.225438079838423</v>
      </c>
      <c r="ARL5" s="356">
        <v>29.162456815230179</v>
      </c>
      <c r="ARM5" s="356">
        <v>25.680218764269522</v>
      </c>
      <c r="ARN5" s="356">
        <v>24.016730213942093</v>
      </c>
      <c r="ARO5" s="356">
        <v>24.567298450312425</v>
      </c>
      <c r="ARP5" s="356">
        <v>22.529650008975189</v>
      </c>
      <c r="ARQ5" s="571">
        <f>AVERAGE(ARE5:ARM5)</f>
        <v>28.428701517780382</v>
      </c>
      <c r="ARR5" s="566">
        <f>MEDIAN(ARE5:ARM5)</f>
        <v>29.162456815230179</v>
      </c>
      <c r="ARS5" s="566">
        <f>MAX(ARE5:ARM5)</f>
        <v>35.237298306483034</v>
      </c>
      <c r="ART5" s="567">
        <f>MIN(ARE5:ARM5)</f>
        <v>23.694041739591459</v>
      </c>
      <c r="ARW5" s="66" t="s">
        <v>606</v>
      </c>
      <c r="ARX5" s="356">
        <v>19.385694403265752</v>
      </c>
      <c r="ARY5" s="356">
        <v>30.787677914236145</v>
      </c>
      <c r="ARZ5" s="356">
        <v>41.749858636026261</v>
      </c>
      <c r="ASA5" s="356">
        <v>29.871897122289084</v>
      </c>
      <c r="ASB5" s="356">
        <v>21.59165440298711</v>
      </c>
      <c r="ASC5" s="356">
        <v>26.857959944668444</v>
      </c>
      <c r="ASD5" s="356">
        <v>31.691002290293472</v>
      </c>
      <c r="ASE5" s="356">
        <v>24.884029629916135</v>
      </c>
      <c r="ASF5" s="356">
        <v>27.276812282688319</v>
      </c>
      <c r="ASG5" s="356">
        <v>39.915061819208695</v>
      </c>
      <c r="ASH5" s="356">
        <v>44.845429225928783</v>
      </c>
      <c r="ASI5" s="356">
        <v>34.141331716086185</v>
      </c>
      <c r="ASJ5" s="568">
        <f>AVERAGE(ARX5:ASI5)</f>
        <v>31.083200782299539</v>
      </c>
      <c r="ASK5" s="569">
        <f>MEDIAN(ARX5:ASI5)</f>
        <v>30.329787518262613</v>
      </c>
      <c r="ASL5" s="569">
        <f>MAX(ARX5:ASI5)</f>
        <v>44.845429225928783</v>
      </c>
      <c r="ASM5" s="570">
        <f>MIN(ARX5:ASI5)</f>
        <v>19.385694403265752</v>
      </c>
      <c r="ASO5" s="66" t="s">
        <v>607</v>
      </c>
      <c r="ASP5" s="356">
        <v>2878</v>
      </c>
      <c r="ASQ5" s="356">
        <v>2060</v>
      </c>
      <c r="ASR5" s="356">
        <v>776</v>
      </c>
      <c r="ASS5" s="356">
        <v>3575</v>
      </c>
      <c r="AST5" s="356">
        <v>1305</v>
      </c>
      <c r="ASU5" s="356">
        <v>2878</v>
      </c>
      <c r="ASV5" s="356">
        <v>1790</v>
      </c>
      <c r="ASW5" s="356">
        <v>2207</v>
      </c>
      <c r="ASX5" s="356">
        <v>1608</v>
      </c>
      <c r="ASY5" s="356">
        <v>245</v>
      </c>
      <c r="ASZ5" s="356">
        <v>1806</v>
      </c>
      <c r="ATA5" s="356">
        <v>1301</v>
      </c>
      <c r="ATB5" s="571">
        <f>AVERAGE(ASP5:ASX5)</f>
        <v>2119.6666666666665</v>
      </c>
      <c r="ATC5" s="566">
        <f>MEDIAN(ASP5:ASX5)</f>
        <v>2060</v>
      </c>
      <c r="ATD5" s="566">
        <f>MAX(ASP5:ASX5)</f>
        <v>3575</v>
      </c>
      <c r="ATE5" s="567">
        <f>MIN(ASP5:ASX5)</f>
        <v>776</v>
      </c>
      <c r="ATH5" s="66" t="s">
        <v>607</v>
      </c>
      <c r="ATI5" s="356">
        <v>2963</v>
      </c>
      <c r="ATJ5" s="356">
        <v>20316</v>
      </c>
      <c r="ATK5" s="356">
        <v>2055</v>
      </c>
      <c r="ATL5" s="356">
        <v>1854</v>
      </c>
      <c r="ATM5" s="356">
        <v>1124</v>
      </c>
      <c r="ATN5" s="356">
        <v>1378</v>
      </c>
      <c r="ATO5" s="356">
        <v>2522</v>
      </c>
      <c r="ATP5" s="356">
        <v>1453</v>
      </c>
      <c r="ATQ5" s="356">
        <v>1439</v>
      </c>
      <c r="ATR5" s="356">
        <v>4224</v>
      </c>
      <c r="ATS5" s="356">
        <v>1780</v>
      </c>
      <c r="ATT5" s="356">
        <v>4690</v>
      </c>
      <c r="ATU5" s="568">
        <f>AVERAGE(ATI5:ATT5)</f>
        <v>3816.5</v>
      </c>
      <c r="ATV5" s="569">
        <f>MEDIAN(ATI5:ATT5)</f>
        <v>1954.5</v>
      </c>
      <c r="ATW5" s="569">
        <f>MAX(ATI5:ATT5)</f>
        <v>20316</v>
      </c>
      <c r="ATX5" s="570">
        <f>MIN(ATI5:ATT5)</f>
        <v>1124</v>
      </c>
      <c r="ATZ5" s="66" t="s">
        <v>607</v>
      </c>
      <c r="AUA5" s="356">
        <v>8240</v>
      </c>
      <c r="AUB5" s="356">
        <v>5766</v>
      </c>
      <c r="AUC5" s="356">
        <v>4434</v>
      </c>
      <c r="AUD5" s="356">
        <v>7774</v>
      </c>
      <c r="AUE5" s="356">
        <v>10146</v>
      </c>
      <c r="AUF5" s="356">
        <v>8240</v>
      </c>
      <c r="AUG5" s="356">
        <v>5922</v>
      </c>
      <c r="AUH5" s="356">
        <v>7498</v>
      </c>
      <c r="AUI5" s="356">
        <v>6929</v>
      </c>
      <c r="AUJ5" s="356">
        <v>6631</v>
      </c>
      <c r="AUK5" s="356">
        <v>6287</v>
      </c>
      <c r="AUL5" s="356">
        <v>7134</v>
      </c>
      <c r="AUM5" s="571">
        <f>AVERAGE(AUA5:AUI5)</f>
        <v>7216.5555555555557</v>
      </c>
      <c r="AUN5" s="566">
        <f>MEDIAN(AUA5:AUI5)</f>
        <v>7498</v>
      </c>
      <c r="AUO5" s="566">
        <f>MAX(AUA5:AUI5)</f>
        <v>10146</v>
      </c>
      <c r="AUP5" s="567">
        <f>MIN(AUA5:AUI5)</f>
        <v>4434</v>
      </c>
      <c r="AUS5" s="66" t="s">
        <v>607</v>
      </c>
      <c r="AUT5" s="356">
        <v>9758</v>
      </c>
      <c r="AUU5" s="356">
        <v>55890</v>
      </c>
      <c r="AUV5" s="356">
        <v>7840</v>
      </c>
      <c r="AUW5" s="356">
        <v>7708</v>
      </c>
      <c r="AUX5" s="356">
        <v>6371</v>
      </c>
      <c r="AUY5" s="356">
        <v>4342</v>
      </c>
      <c r="AUZ5" s="356">
        <v>6198</v>
      </c>
      <c r="AVA5" s="356">
        <v>5677</v>
      </c>
      <c r="AVB5" s="356">
        <v>4555</v>
      </c>
      <c r="AVC5" s="356">
        <v>10493</v>
      </c>
      <c r="AVD5" s="356">
        <v>5909</v>
      </c>
      <c r="AVE5" s="356">
        <v>8918</v>
      </c>
      <c r="AVF5" s="568">
        <f>AVERAGE(AUT5:AVE5)</f>
        <v>11138.25</v>
      </c>
      <c r="AVG5" s="569">
        <f>MEDIAN(AUT5:AVE5)</f>
        <v>7039.5</v>
      </c>
      <c r="AVH5" s="569">
        <f>MAX(AUT5:AVE5)</f>
        <v>55890</v>
      </c>
      <c r="AVI5" s="570">
        <f>MIN(AUT5:AVE5)</f>
        <v>4342</v>
      </c>
      <c r="AVJ5" s="391"/>
      <c r="AVK5" s="66" t="s">
        <v>607</v>
      </c>
      <c r="AVL5" s="356">
        <v>453</v>
      </c>
      <c r="AVM5" s="356">
        <v>664</v>
      </c>
      <c r="AVN5" s="356">
        <v>188</v>
      </c>
      <c r="AVO5" s="356">
        <v>488</v>
      </c>
      <c r="AVP5" s="356">
        <v>844</v>
      </c>
      <c r="AVQ5" s="356">
        <v>453</v>
      </c>
      <c r="AVR5" s="356">
        <v>548</v>
      </c>
      <c r="AVS5" s="356">
        <v>441</v>
      </c>
      <c r="AVT5" s="356">
        <v>200</v>
      </c>
      <c r="AVU5" s="356">
        <v>245</v>
      </c>
      <c r="AVV5" s="356">
        <v>229</v>
      </c>
      <c r="AVW5" s="356">
        <v>248</v>
      </c>
      <c r="AVX5" s="571">
        <f>AVERAGE(AVL5:AVT5)</f>
        <v>475.44444444444446</v>
      </c>
      <c r="AVY5" s="566">
        <f>MEDIAN(AVL5:AVT5)</f>
        <v>453</v>
      </c>
      <c r="AVZ5" s="566">
        <f>MAX(AVL5:AVT5)</f>
        <v>844</v>
      </c>
      <c r="AWA5" s="567">
        <f>MIN(AVL5:AVT5)</f>
        <v>188</v>
      </c>
      <c r="AWD5" s="66" t="s">
        <v>607</v>
      </c>
      <c r="AWE5" s="356">
        <v>2479</v>
      </c>
      <c r="AWF5" s="356">
        <v>11885</v>
      </c>
      <c r="AWG5" s="356">
        <v>1242</v>
      </c>
      <c r="AWH5" s="356">
        <v>844</v>
      </c>
      <c r="AWI5" s="356">
        <v>1605</v>
      </c>
      <c r="AWJ5" s="356">
        <v>375</v>
      </c>
      <c r="AWK5" s="356">
        <v>1194</v>
      </c>
      <c r="AWL5" s="356">
        <v>536</v>
      </c>
      <c r="AWM5" s="356">
        <v>897</v>
      </c>
      <c r="AWN5" s="356">
        <v>1714</v>
      </c>
      <c r="AWO5" s="356">
        <v>930</v>
      </c>
      <c r="AWP5" s="356">
        <v>865</v>
      </c>
      <c r="AWQ5" s="568">
        <f>AVERAGE(AWE5:AWP5)</f>
        <v>2047.1666666666667</v>
      </c>
      <c r="AWR5" s="569">
        <f>MEDIAN(AWE5:AWP5)</f>
        <v>1062</v>
      </c>
      <c r="AWS5" s="569">
        <f>MAX(AWE5:AWP5)</f>
        <v>11885</v>
      </c>
      <c r="AWT5" s="570">
        <f>MIN(AWE5:AWP5)</f>
        <v>375</v>
      </c>
    </row>
    <row r="6" spans="1:1294" ht="15.75" thickBot="1" x14ac:dyDescent="0.3">
      <c r="A6" s="347" t="s">
        <v>855</v>
      </c>
      <c r="B6" s="356">
        <v>3</v>
      </c>
      <c r="C6" s="356">
        <v>9</v>
      </c>
      <c r="D6" s="356">
        <v>7</v>
      </c>
      <c r="E6" s="356">
        <v>8</v>
      </c>
      <c r="F6" s="356">
        <v>4</v>
      </c>
      <c r="G6" s="356">
        <v>3</v>
      </c>
      <c r="H6" s="356">
        <v>6</v>
      </c>
      <c r="I6" s="356">
        <v>4</v>
      </c>
      <c r="J6" s="356">
        <v>0</v>
      </c>
      <c r="K6" s="356">
        <v>2</v>
      </c>
      <c r="L6" s="356">
        <v>7</v>
      </c>
      <c r="M6" s="356">
        <v>8</v>
      </c>
      <c r="N6" s="565">
        <f>AVERAGE(B6:J6)</f>
        <v>4.8888888888888893</v>
      </c>
      <c r="O6" s="566">
        <f>MEDIAN(B6:J6)</f>
        <v>4</v>
      </c>
      <c r="P6" s="566">
        <f>MAX(B6:J6)</f>
        <v>9</v>
      </c>
      <c r="Q6" s="567">
        <f>MIN(B6:J6)</f>
        <v>0</v>
      </c>
      <c r="T6" s="347" t="s">
        <v>855</v>
      </c>
      <c r="U6" s="356">
        <v>3</v>
      </c>
      <c r="V6" s="356">
        <v>30</v>
      </c>
      <c r="W6" s="356">
        <v>8</v>
      </c>
      <c r="X6" s="356">
        <v>3</v>
      </c>
      <c r="Y6" s="356">
        <v>3</v>
      </c>
      <c r="Z6" s="356">
        <v>1</v>
      </c>
      <c r="AA6" s="356">
        <v>4</v>
      </c>
      <c r="AB6" s="356">
        <v>1</v>
      </c>
      <c r="AC6" s="356">
        <v>3</v>
      </c>
      <c r="AD6" s="356">
        <v>7</v>
      </c>
      <c r="AE6" s="356">
        <v>6</v>
      </c>
      <c r="AF6" s="356">
        <v>1</v>
      </c>
      <c r="AG6" s="568">
        <f>AVERAGE(U6:AF6)</f>
        <v>5.833333333333333</v>
      </c>
      <c r="AH6" s="569">
        <f>MEDIAN(U6:AF6)</f>
        <v>3</v>
      </c>
      <c r="AI6" s="569">
        <f>MAX(U6:AF6)</f>
        <v>30</v>
      </c>
      <c r="AJ6" s="570">
        <f>MIN(U6:AF6)</f>
        <v>1</v>
      </c>
      <c r="AL6" s="66" t="s">
        <v>606</v>
      </c>
      <c r="AM6" s="356">
        <v>0.88899205066160725</v>
      </c>
      <c r="AN6" s="356">
        <v>1.051820411764991</v>
      </c>
      <c r="AO6" s="356">
        <v>0.80820727550400062</v>
      </c>
      <c r="AP6" s="356"/>
      <c r="AQ6" s="356">
        <v>1.0441016380085013</v>
      </c>
      <c r="AR6" s="356">
        <v>0.88899205066160725</v>
      </c>
      <c r="AS6" s="356">
        <v>0.6302452161771982</v>
      </c>
      <c r="AT6" s="356">
        <v>0.54585484513973648</v>
      </c>
      <c r="AU6" s="356">
        <v>0.61370069406240324</v>
      </c>
      <c r="AV6" s="356">
        <v>1.1895060244890292</v>
      </c>
      <c r="AW6" s="356">
        <v>0.81578700395718995</v>
      </c>
      <c r="AX6" s="356">
        <v>0.82325246672380181</v>
      </c>
      <c r="AY6" s="571">
        <f>AVERAGE(AM6:AU6)</f>
        <v>0.80898927274750565</v>
      </c>
      <c r="AZ6" s="566">
        <f>MEDIAN(AM6:AU6)</f>
        <v>0.84859966308280388</v>
      </c>
      <c r="BA6" s="566">
        <f>MAX(AM6:AU6)</f>
        <v>1.051820411764991</v>
      </c>
      <c r="BB6" s="567">
        <f>MIN(AM6:AU6)</f>
        <v>0.54585484513973648</v>
      </c>
      <c r="BE6" s="66" t="s">
        <v>606</v>
      </c>
      <c r="BF6" s="356">
        <v>2.3162207484442319</v>
      </c>
      <c r="BG6" s="356">
        <v>1.3164340819047231</v>
      </c>
      <c r="BH6" s="356">
        <v>1.3807485595245645</v>
      </c>
      <c r="BI6" s="356">
        <v>1.1651983836244499</v>
      </c>
      <c r="BJ6" s="356">
        <v>2.522767154248017</v>
      </c>
      <c r="BK6" s="356">
        <v>1.0375061389252203</v>
      </c>
      <c r="BL6" s="356">
        <v>3.4176594867912877</v>
      </c>
      <c r="BM6" s="356">
        <v>0.64572708993886785</v>
      </c>
      <c r="BN6" s="356">
        <v>1.0130949700445218</v>
      </c>
      <c r="BO6" s="356">
        <v>5.1036325651347401</v>
      </c>
      <c r="BP6" s="356">
        <v>1.657974502514908</v>
      </c>
      <c r="BQ6" s="356">
        <v>2.2752983264780458</v>
      </c>
      <c r="BR6" s="568">
        <f>AVERAGE(BF6:BQ6)</f>
        <v>1.9876885006311316</v>
      </c>
      <c r="BS6" s="569">
        <f>MEDIAN(BF6:BQ6)</f>
        <v>1.5193615310197361</v>
      </c>
      <c r="BT6" s="569">
        <f>MAX(BF6:BQ6)</f>
        <v>5.1036325651347401</v>
      </c>
      <c r="BU6" s="570">
        <f>MIN(BF6:BQ6)</f>
        <v>0.64572708993886785</v>
      </c>
      <c r="BW6" s="66" t="s">
        <v>606</v>
      </c>
      <c r="BX6" s="356">
        <v>1.2089714887278025</v>
      </c>
      <c r="BY6" s="356">
        <v>1.0697870763065567</v>
      </c>
      <c r="BZ6" s="356">
        <v>0.97446598981878163</v>
      </c>
      <c r="CA6" s="356">
        <v>0.9287995632837861</v>
      </c>
      <c r="CB6" s="356">
        <v>0.91817859494172083</v>
      </c>
      <c r="CC6" s="356">
        <v>1.2089714887278025</v>
      </c>
      <c r="CD6" s="356">
        <v>0.88037009742450956</v>
      </c>
      <c r="CE6" s="356">
        <v>1.1026283201540517</v>
      </c>
      <c r="CF6" s="356">
        <v>0.90232447208451716</v>
      </c>
      <c r="CG6" s="356">
        <v>0.9935423634840661</v>
      </c>
      <c r="CH6" s="356">
        <v>1.7840816332440228</v>
      </c>
      <c r="CI6" s="356">
        <v>0.99849328819309957</v>
      </c>
      <c r="CJ6" s="571">
        <f>AVERAGE(BX6:CF6)</f>
        <v>1.0216107879410588</v>
      </c>
      <c r="CK6" s="566">
        <f>MEDIAN(BX6:CF6)</f>
        <v>0.97446598981878163</v>
      </c>
      <c r="CL6" s="566">
        <f>MAX(BX6:CF6)</f>
        <v>1.2089714887278025</v>
      </c>
      <c r="CM6" s="567">
        <f>MIN(BX6:CF6)</f>
        <v>0.88037009742450956</v>
      </c>
      <c r="CP6" s="66" t="s">
        <v>606</v>
      </c>
      <c r="CQ6" s="356">
        <v>1.5165391836501152</v>
      </c>
      <c r="CR6" s="356">
        <v>1.6416503189769205</v>
      </c>
      <c r="CS6" s="356">
        <v>1.5532022064285489</v>
      </c>
      <c r="CT6" s="356">
        <v>1.325550256628778</v>
      </c>
      <c r="CU6" s="356">
        <v>0.88542436111194511</v>
      </c>
      <c r="CV6" s="356">
        <v>1.3480966618256256</v>
      </c>
      <c r="CW6" s="356">
        <v>2.7626728321141991</v>
      </c>
      <c r="CX6" s="356">
        <v>1.1438406846244806</v>
      </c>
      <c r="CY6" s="356">
        <v>1.1048487576576931</v>
      </c>
      <c r="CZ6" s="356">
        <v>1.738597548867457</v>
      </c>
      <c r="DA6" s="356">
        <v>1.8410459382929329</v>
      </c>
      <c r="DB6" s="356">
        <v>2.3850855052147599</v>
      </c>
      <c r="DC6" s="568">
        <f>AVERAGE(CQ6:DB6)</f>
        <v>1.6038795212827883</v>
      </c>
      <c r="DD6" s="569">
        <f>MEDIAN(CQ6:DB6)</f>
        <v>1.534870695039332</v>
      </c>
      <c r="DE6" s="569">
        <f>MAX(CQ6:DB6)</f>
        <v>2.7626728321141991</v>
      </c>
      <c r="DF6" s="570">
        <f>MIN(CQ6:DB6)</f>
        <v>0.88542436111194511</v>
      </c>
      <c r="DG6" s="392"/>
      <c r="DH6" s="66" t="s">
        <v>606</v>
      </c>
      <c r="DI6" s="356">
        <v>4.1229700478271933</v>
      </c>
      <c r="DJ6" s="356">
        <v>2.6773974503507327</v>
      </c>
      <c r="DK6" s="356">
        <v>1.7324948605845651</v>
      </c>
      <c r="DL6" s="356">
        <v>1.0783575545615087</v>
      </c>
      <c r="DM6" s="356">
        <v>1.6959430037793903</v>
      </c>
      <c r="DN6" s="356">
        <v>4.1229700478271933</v>
      </c>
      <c r="DO6" s="356">
        <v>2.4879384255479859</v>
      </c>
      <c r="DP6" s="356">
        <v>1.6456560671208558</v>
      </c>
      <c r="DQ6" s="356"/>
      <c r="DR6" s="356">
        <v>1.1895060244890292</v>
      </c>
      <c r="DS6" s="356">
        <v>1.0721924078135019</v>
      </c>
      <c r="DT6" s="356">
        <v>1.3888548769715769</v>
      </c>
      <c r="DU6" s="571">
        <f>AVERAGE(DI6:DQ6)</f>
        <v>2.4454659321999284</v>
      </c>
      <c r="DV6" s="566">
        <f>MEDIAN(DI6:DQ6)</f>
        <v>2.1102166430662757</v>
      </c>
      <c r="DW6" s="566">
        <f>MAX(DI6:DQ6)</f>
        <v>4.1229700478271933</v>
      </c>
      <c r="DX6" s="567">
        <f>MIN(DI6:DQ6)</f>
        <v>1.0783575545615087</v>
      </c>
      <c r="EA6" s="66" t="s">
        <v>606</v>
      </c>
      <c r="EB6" s="356">
        <v>4.6393143768912664</v>
      </c>
      <c r="EC6" s="356">
        <v>1.6967340914638271</v>
      </c>
      <c r="ED6" s="356">
        <v>1.1243402850096871</v>
      </c>
      <c r="EE6" s="356">
        <v>1.2803390553540572</v>
      </c>
      <c r="EF6" s="356">
        <v>1.4845601176026291</v>
      </c>
      <c r="EG6" s="356">
        <v>1.6213701628832027</v>
      </c>
      <c r="EH6" s="356">
        <v>2.5306727106061668</v>
      </c>
      <c r="EI6" s="356">
        <v>0.673313340690882</v>
      </c>
      <c r="EJ6" s="356">
        <v>3.5215568504947647</v>
      </c>
      <c r="EK6" s="356">
        <v>4.9157667417601258</v>
      </c>
      <c r="EL6" s="356">
        <v>2.1494965028607269</v>
      </c>
      <c r="EM6" s="356">
        <v>0.88968668099980697</v>
      </c>
      <c r="EN6" s="568">
        <f>AVERAGE(EB6:EM6)</f>
        <v>2.2105959097180956</v>
      </c>
      <c r="EO6" s="569">
        <f>MEDIAN(EB6:EM6)</f>
        <v>1.6590521271735148</v>
      </c>
      <c r="EP6" s="569">
        <f>MAX(EB6:EM6)</f>
        <v>4.9157667417601258</v>
      </c>
      <c r="EQ6" s="570">
        <f>MIN(EB6:EM6)</f>
        <v>0.673313340690882</v>
      </c>
      <c r="ES6" s="66" t="s">
        <v>606</v>
      </c>
      <c r="ET6" s="356">
        <v>30.492670956367526</v>
      </c>
      <c r="EU6" s="356">
        <v>22.938778607049251</v>
      </c>
      <c r="EV6" s="356">
        <v>22.792053235565533</v>
      </c>
      <c r="EW6" s="356"/>
      <c r="EX6" s="356">
        <v>25.027652881568926</v>
      </c>
      <c r="EY6" s="356">
        <v>30.492670956367526</v>
      </c>
      <c r="EZ6" s="356">
        <v>23.897389565157976</v>
      </c>
      <c r="FA6" s="356">
        <v>21.62916463458895</v>
      </c>
      <c r="FB6" s="356">
        <v>26.877817042608395</v>
      </c>
      <c r="FC6" s="356">
        <v>22.989723923646821</v>
      </c>
      <c r="FD6" s="356">
        <v>29.094923158968157</v>
      </c>
      <c r="FE6" s="356">
        <v>26.285216224794393</v>
      </c>
      <c r="FF6" s="571">
        <f>AVERAGE(ET6:FB6)</f>
        <v>25.51852473490926</v>
      </c>
      <c r="FG6" s="566">
        <f>MEDIAN(ET6:FB6)</f>
        <v>24.462521223363453</v>
      </c>
      <c r="FH6" s="566">
        <f>MAX(ET6:FB6)</f>
        <v>30.492670956367526</v>
      </c>
      <c r="FI6" s="567">
        <f>MIN(ET6:FB6)</f>
        <v>21.62916463458895</v>
      </c>
      <c r="FL6" s="66" t="s">
        <v>606</v>
      </c>
      <c r="FM6" s="356">
        <v>35.124968539909155</v>
      </c>
      <c r="FN6" s="356">
        <v>37.649376198164205</v>
      </c>
      <c r="FO6" s="356">
        <v>51.640027133007322</v>
      </c>
      <c r="FP6" s="356">
        <v>29.283107675919418</v>
      </c>
      <c r="FQ6" s="356">
        <v>31.12239175371624</v>
      </c>
      <c r="FR6" s="356">
        <v>62.970820267398459</v>
      </c>
      <c r="FS6" s="356">
        <v>67.790082431997931</v>
      </c>
      <c r="FT6" s="356">
        <v>33.756826171456311</v>
      </c>
      <c r="FU6" s="356">
        <v>42.33370182575613</v>
      </c>
      <c r="FV6" s="356">
        <v>72.666581421733795</v>
      </c>
      <c r="FW6" s="356">
        <v>33.578345405770889</v>
      </c>
      <c r="FX6" s="356">
        <v>37.881068314068493</v>
      </c>
      <c r="FY6" s="568">
        <f>AVERAGE(FM6:FX6)</f>
        <v>44.649774761574861</v>
      </c>
      <c r="FZ6" s="569">
        <f>MEDIAN(FM6:FX6)</f>
        <v>37.765222256116346</v>
      </c>
      <c r="GA6" s="569">
        <f>MAX(FM6:FX6)</f>
        <v>72.666581421733795</v>
      </c>
      <c r="GB6" s="570">
        <f>MIN(FM6:FX6)</f>
        <v>29.283107675919418</v>
      </c>
      <c r="GD6" s="66" t="s">
        <v>606</v>
      </c>
      <c r="GE6" s="356">
        <v>28.818421246865938</v>
      </c>
      <c r="GF6" s="356">
        <v>26.114839667259233</v>
      </c>
      <c r="GG6" s="356">
        <v>31.428760080453376</v>
      </c>
      <c r="GH6" s="356">
        <v>28.318299193998755</v>
      </c>
      <c r="GI6" s="356">
        <v>30.398329780276569</v>
      </c>
      <c r="GJ6" s="356">
        <v>28.818421246865938</v>
      </c>
      <c r="GK6" s="356">
        <v>30.163718802681696</v>
      </c>
      <c r="GL6" s="356">
        <v>29.262050791719222</v>
      </c>
      <c r="GM6" s="356">
        <v>25.265817456926779</v>
      </c>
      <c r="GN6" s="356">
        <v>36.047455725158159</v>
      </c>
      <c r="GO6" s="356">
        <v>40.648823570886456</v>
      </c>
      <c r="GP6" s="356">
        <v>25.294659503472129</v>
      </c>
      <c r="GQ6" s="571">
        <f>AVERAGE(GE6:GM6)</f>
        <v>28.732073140783054</v>
      </c>
      <c r="GR6" s="566">
        <f>MEDIAN(GE6:GM6)</f>
        <v>28.818421246865938</v>
      </c>
      <c r="GS6" s="566">
        <f>MAX(GE6:GM6)</f>
        <v>31.428760080453376</v>
      </c>
      <c r="GT6" s="567">
        <f>MIN(GE6:GM6)</f>
        <v>25.265817456926779</v>
      </c>
      <c r="GW6" s="66" t="s">
        <v>606</v>
      </c>
      <c r="GX6" s="356">
        <v>32.075083649135223</v>
      </c>
      <c r="GY6" s="356">
        <v>34.146474490229046</v>
      </c>
      <c r="GZ6" s="356">
        <v>35.034606952378539</v>
      </c>
      <c r="HA6" s="356">
        <v>34.6618259048903</v>
      </c>
      <c r="HB6" s="356">
        <v>29.979380767401057</v>
      </c>
      <c r="HC6" s="356">
        <v>32.244004464884185</v>
      </c>
      <c r="HD6" s="356">
        <v>34.460803369223299</v>
      </c>
      <c r="HE6" s="356">
        <v>29.910145809154404</v>
      </c>
      <c r="HF6" s="356">
        <v>28.615414458097238</v>
      </c>
      <c r="HG6" s="356">
        <v>34.947530675423842</v>
      </c>
      <c r="HH6" s="356">
        <v>35.715563296319864</v>
      </c>
      <c r="HI6" s="356">
        <v>35.947459452133131</v>
      </c>
      <c r="HJ6" s="568">
        <f>AVERAGE(GX6:HI6)</f>
        <v>33.144857774105844</v>
      </c>
      <c r="HK6" s="569">
        <f>MEDIAN(GX6:HI6)</f>
        <v>34.303638929726176</v>
      </c>
      <c r="HL6" s="569">
        <f>MAX(GX6:HI6)</f>
        <v>35.947459452133131</v>
      </c>
      <c r="HM6" s="570">
        <f>MIN(GX6:HI6)</f>
        <v>28.615414458097238</v>
      </c>
      <c r="HN6" s="391"/>
      <c r="HO6" s="66" t="s">
        <v>606</v>
      </c>
      <c r="HP6" s="356">
        <v>27.672987070096454</v>
      </c>
      <c r="HQ6" s="356">
        <v>60.548610618462376</v>
      </c>
      <c r="HR6" s="356">
        <v>27.891638117598497</v>
      </c>
      <c r="HS6" s="356">
        <v>27.753028226316303</v>
      </c>
      <c r="HT6" s="356">
        <v>38.382722903738099</v>
      </c>
      <c r="HU6" s="356">
        <v>27.672987070096454</v>
      </c>
      <c r="HV6" s="356">
        <v>32.898475698617375</v>
      </c>
      <c r="HW6" s="356">
        <v>33.094691759091702</v>
      </c>
      <c r="HX6" s="356"/>
      <c r="HY6" s="356">
        <v>22.989723923646821</v>
      </c>
      <c r="HZ6" s="356">
        <v>26.432483032725678</v>
      </c>
      <c r="IA6" s="356">
        <v>29.89158302516066</v>
      </c>
      <c r="IB6" s="571">
        <f>AVERAGE(HP6:HX6)</f>
        <v>34.489392683002158</v>
      </c>
      <c r="IC6" s="566">
        <f>MEDIAN(HP6:HX6)</f>
        <v>30.395056908107936</v>
      </c>
      <c r="ID6" s="566">
        <f>MAX(HP6:HX6)</f>
        <v>60.548610618462376</v>
      </c>
      <c r="IE6" s="567">
        <f>MIN(HP6:HX6)</f>
        <v>27.672987070096454</v>
      </c>
      <c r="IH6" s="66" t="s">
        <v>606</v>
      </c>
      <c r="II6" s="356">
        <v>39.95733330153454</v>
      </c>
      <c r="IJ6" s="356">
        <v>40.384155852361303</v>
      </c>
      <c r="IK6" s="356">
        <v>62.725103562235446</v>
      </c>
      <c r="IL6" s="356">
        <v>63.223187906206022</v>
      </c>
      <c r="IM6" s="356">
        <v>25.645954171805347</v>
      </c>
      <c r="IN6" s="356">
        <v>27.441574513816004</v>
      </c>
      <c r="IO6" s="356">
        <v>51.668679323983447</v>
      </c>
      <c r="IP6" s="356">
        <v>69.782692216708853</v>
      </c>
      <c r="IQ6" s="356">
        <v>41.536595356429167</v>
      </c>
      <c r="IR6" s="356">
        <v>39.436233166071972</v>
      </c>
      <c r="IS6" s="356">
        <v>64.607509014763735</v>
      </c>
      <c r="IT6" s="356">
        <v>23.68022109573727</v>
      </c>
      <c r="IU6" s="568">
        <f>AVERAGE(II6:IT6)</f>
        <v>45.840769956804422</v>
      </c>
      <c r="IV6" s="569">
        <f>MEDIAN(II6:IT6)</f>
        <v>40.960375604395239</v>
      </c>
      <c r="IW6" s="569">
        <f>MAX(II6:IT6)</f>
        <v>69.782692216708853</v>
      </c>
      <c r="IX6" s="570">
        <f>MIN(II6:IT6)</f>
        <v>23.68022109573727</v>
      </c>
      <c r="IZ6" s="66" t="s">
        <v>606</v>
      </c>
      <c r="JA6" s="356">
        <v>33.902284286619491</v>
      </c>
      <c r="JB6" s="356">
        <v>30.938869157575432</v>
      </c>
      <c r="JC6" s="356">
        <v>26.435703325776167</v>
      </c>
      <c r="JD6" s="356"/>
      <c r="JE6" s="356">
        <v>29.14315860155266</v>
      </c>
      <c r="JF6" s="356">
        <v>33.902284286619491</v>
      </c>
      <c r="JG6" s="356">
        <v>28.64413246612682</v>
      </c>
      <c r="JH6" s="356">
        <v>21.62916463458895</v>
      </c>
      <c r="JI6" s="356">
        <v>26.877817042608395</v>
      </c>
      <c r="JJ6" s="356">
        <v>34.924947707690876</v>
      </c>
      <c r="JK6" s="356">
        <v>64.551540312160043</v>
      </c>
      <c r="JL6" s="356">
        <v>29.272271879335822</v>
      </c>
      <c r="JM6" s="571">
        <f>AVERAGE(JA6:JI6)</f>
        <v>28.934176725183427</v>
      </c>
      <c r="JN6" s="566">
        <f>MEDIAN(JA6:JI6)</f>
        <v>28.893645533839738</v>
      </c>
      <c r="JO6" s="566">
        <f>MAX(JA6:JI6)</f>
        <v>33.902284286619491</v>
      </c>
      <c r="JP6" s="567">
        <f>MIN(JA6:JI6)</f>
        <v>21.62916463458895</v>
      </c>
      <c r="JS6" s="66" t="s">
        <v>606</v>
      </c>
      <c r="JT6" s="356">
        <v>59.477714563579816</v>
      </c>
      <c r="JU6" s="356">
        <v>57.691779742267755</v>
      </c>
      <c r="JV6" s="356">
        <v>59.728305289333868</v>
      </c>
      <c r="JW6" s="356">
        <v>65.917007781555256</v>
      </c>
      <c r="JX6" s="356">
        <v>89.631582259971452</v>
      </c>
      <c r="JY6" s="356">
        <v>63.474556778896982</v>
      </c>
      <c r="JZ6" s="356">
        <v>105.32521037987459</v>
      </c>
      <c r="KA6" s="356">
        <v>33.756826171456311</v>
      </c>
      <c r="KB6" s="356">
        <v>42.333701825756165</v>
      </c>
      <c r="KC6" s="356">
        <v>166.06563347838289</v>
      </c>
      <c r="KD6" s="356">
        <v>73.582203129138833</v>
      </c>
      <c r="KE6" s="356">
        <v>67.514331449597989</v>
      </c>
      <c r="KF6" s="568">
        <f>AVERAGE(JT6:KE6)</f>
        <v>73.708237737484325</v>
      </c>
      <c r="KG6" s="569">
        <f>MEDIAN(JT6:KE6)</f>
        <v>64.695782280226126</v>
      </c>
      <c r="KH6" s="569">
        <f>MAX(JT6:KE6)</f>
        <v>166.06563347838289</v>
      </c>
      <c r="KI6" s="570">
        <f>MIN(JT6:KE6)</f>
        <v>33.756826171456311</v>
      </c>
      <c r="KK6" s="66" t="s">
        <v>606</v>
      </c>
      <c r="KL6" s="356">
        <v>37.471761977306507</v>
      </c>
      <c r="KM6" s="356">
        <v>34.195630827705244</v>
      </c>
      <c r="KN6" s="356">
        <v>36.448280388196764</v>
      </c>
      <c r="KO6" s="356">
        <v>36.505100480328082</v>
      </c>
      <c r="KP6" s="356">
        <v>37.123469118269227</v>
      </c>
      <c r="KQ6" s="356">
        <v>37.471761977306507</v>
      </c>
      <c r="KR6" s="356">
        <v>34.818930643340828</v>
      </c>
      <c r="KS6" s="356">
        <v>33.614303285069887</v>
      </c>
      <c r="KT6" s="356">
        <v>30.792747102191818</v>
      </c>
      <c r="KU6" s="356">
        <v>41.576773558417464</v>
      </c>
      <c r="KV6" s="356">
        <v>72.837459056855806</v>
      </c>
      <c r="KW6" s="356">
        <v>32.25684639125226</v>
      </c>
      <c r="KX6" s="571">
        <f>AVERAGE(KL6:KT6)</f>
        <v>35.382442866634989</v>
      </c>
      <c r="KY6" s="566">
        <f>MEDIAN(KL6:KT6)</f>
        <v>36.448280388196764</v>
      </c>
      <c r="KZ6" s="566">
        <f>MAX(KL6:KT6)</f>
        <v>37.471761977306507</v>
      </c>
      <c r="LA6" s="567">
        <f>MIN(KL6:KT6)</f>
        <v>30.792747102191818</v>
      </c>
      <c r="LD6" s="66" t="s">
        <v>606</v>
      </c>
      <c r="LE6" s="356">
        <v>45.066124650588456</v>
      </c>
      <c r="LF6" s="356">
        <v>50.75705995701999</v>
      </c>
      <c r="LG6" s="356">
        <v>52.334260387563354</v>
      </c>
      <c r="LH6" s="356">
        <v>46.864130110019005</v>
      </c>
      <c r="LI6" s="356">
        <v>34.114999911610532</v>
      </c>
      <c r="LJ6" s="356">
        <v>55.811543837027031</v>
      </c>
      <c r="LK6" s="356">
        <v>63.795078816005805</v>
      </c>
      <c r="LL6" s="356">
        <v>53.540623194248923</v>
      </c>
      <c r="LM6" s="356">
        <v>36.693346382086453</v>
      </c>
      <c r="LN6" s="356">
        <v>52.332515880727293</v>
      </c>
      <c r="LO6" s="356">
        <v>62.707786867810306</v>
      </c>
      <c r="LP6" s="356">
        <v>70.153541198491055</v>
      </c>
      <c r="LQ6" s="568">
        <f>AVERAGE(LE6:LP6)</f>
        <v>52.014250932766515</v>
      </c>
      <c r="LR6" s="569">
        <f>MEDIAN(LE6:LP6)</f>
        <v>52.333388134145324</v>
      </c>
      <c r="LS6" s="569">
        <f>MAX(LE6:LP6)</f>
        <v>70.153541198491055</v>
      </c>
      <c r="LT6" s="570">
        <f>MIN(LE6:LP6)</f>
        <v>34.114999911610532</v>
      </c>
      <c r="LU6" s="392"/>
      <c r="LV6" s="66" t="s">
        <v>606</v>
      </c>
      <c r="LW6" s="356">
        <v>78.930501882638495</v>
      </c>
      <c r="LX6" s="356">
        <v>76.516957524857375</v>
      </c>
      <c r="LY6" s="356">
        <v>45.608984818724835</v>
      </c>
      <c r="LZ6" s="356">
        <v>37.846647295360626</v>
      </c>
      <c r="MA6" s="356">
        <v>54.500664644733888</v>
      </c>
      <c r="MB6" s="356">
        <v>78.930501882638495</v>
      </c>
      <c r="MC6" s="356">
        <v>62.650281584764578</v>
      </c>
      <c r="MD6" s="356">
        <v>45.373212358540052</v>
      </c>
      <c r="ME6" s="356"/>
      <c r="MF6" s="356">
        <v>34.924947707690876</v>
      </c>
      <c r="MG6" s="356">
        <v>35.445098355674233</v>
      </c>
      <c r="MH6" s="356">
        <v>39.745455623343034</v>
      </c>
      <c r="MI6" s="571">
        <f>AVERAGE(LW6:ME6)</f>
        <v>60.044718999032298</v>
      </c>
      <c r="MJ6" s="566">
        <f>MEDIAN(LW6:ME6)</f>
        <v>58.575473114749229</v>
      </c>
      <c r="MK6" s="566">
        <f>MAX(LW6:ME6)</f>
        <v>78.930501882638495</v>
      </c>
      <c r="ML6" s="567">
        <f>MIN(LW6:ME6)</f>
        <v>37.846647295360626</v>
      </c>
      <c r="MO6" s="66" t="s">
        <v>606</v>
      </c>
      <c r="MP6" s="356">
        <v>106.62377249123892</v>
      </c>
      <c r="MQ6" s="356">
        <v>57.526962448885783</v>
      </c>
      <c r="MR6" s="356">
        <v>71.283473005988554</v>
      </c>
      <c r="MS6" s="356">
        <v>66.474265284878228</v>
      </c>
      <c r="MT6" s="356">
        <v>36.642768515371053</v>
      </c>
      <c r="MU6" s="356">
        <v>75.464329912993122</v>
      </c>
      <c r="MV6" s="356">
        <v>76.888870931583995</v>
      </c>
      <c r="MW6" s="356">
        <v>69.782692216708853</v>
      </c>
      <c r="MX6" s="356">
        <v>95.799880820330259</v>
      </c>
      <c r="MY6" s="356">
        <v>157.96345570947074</v>
      </c>
      <c r="MZ6" s="356">
        <v>90.957912901149868</v>
      </c>
      <c r="NA6" s="356">
        <v>26.677103504300526</v>
      </c>
      <c r="NB6" s="568">
        <f>AVERAGE(MP6:NA6)</f>
        <v>77.673790645241652</v>
      </c>
      <c r="NC6" s="569">
        <f>MEDIAN(MP6:NA6)</f>
        <v>73.373901459490838</v>
      </c>
      <c r="ND6" s="569">
        <f>MAX(MP6:NA6)</f>
        <v>157.96345570947074</v>
      </c>
      <c r="NE6" s="570">
        <f>MIN(MP6:NA6)</f>
        <v>26.677103504300526</v>
      </c>
      <c r="NG6" s="66" t="s">
        <v>606</v>
      </c>
      <c r="NH6" s="356">
        <v>311</v>
      </c>
      <c r="NI6" s="356">
        <v>329.5</v>
      </c>
      <c r="NJ6" s="356">
        <v>188</v>
      </c>
      <c r="NK6" s="356"/>
      <c r="NL6" s="356">
        <v>337.4</v>
      </c>
      <c r="NM6" s="356">
        <v>311</v>
      </c>
      <c r="NN6" s="356">
        <v>262.33333333333331</v>
      </c>
      <c r="NO6" s="356">
        <v>95</v>
      </c>
      <c r="NP6" s="356">
        <v>309</v>
      </c>
      <c r="NQ6" s="356">
        <v>164.5</v>
      </c>
      <c r="NR6" s="356">
        <v>167.5</v>
      </c>
      <c r="NS6" s="356">
        <v>259.90909090909093</v>
      </c>
      <c r="NT6" s="571">
        <f>AVERAGE(NH6:NP6)</f>
        <v>267.9041666666667</v>
      </c>
      <c r="NU6" s="566">
        <f>MEDIAN(NH6:NP6)</f>
        <v>310</v>
      </c>
      <c r="NV6" s="566">
        <f>MAX(NH6:NP6)</f>
        <v>337.4</v>
      </c>
      <c r="NW6" s="567">
        <f>MIN(NH6:NP6)</f>
        <v>95</v>
      </c>
      <c r="NZ6" s="66" t="s">
        <v>606</v>
      </c>
      <c r="OA6" s="356">
        <v>291.54166666666669</v>
      </c>
      <c r="OB6" s="356">
        <v>300.3780487804878</v>
      </c>
      <c r="OC6" s="356">
        <v>288.10000000000002</v>
      </c>
      <c r="OD6" s="356">
        <v>320.71428571428572</v>
      </c>
      <c r="OE6" s="356">
        <v>403.25</v>
      </c>
      <c r="OF6" s="356">
        <v>286.66666666666669</v>
      </c>
      <c r="OG6" s="356">
        <v>251</v>
      </c>
      <c r="OH6" s="356">
        <v>258</v>
      </c>
      <c r="OI6" s="356">
        <v>385</v>
      </c>
      <c r="OJ6" s="356">
        <v>334</v>
      </c>
      <c r="OK6" s="356">
        <v>281.42500000000001</v>
      </c>
      <c r="OL6" s="356">
        <v>268.7</v>
      </c>
      <c r="OM6" s="568">
        <f>AVERAGE(OA6:OL6)</f>
        <v>305.7313056523422</v>
      </c>
      <c r="ON6" s="569">
        <f>MEDIAN(OA6:OL6)</f>
        <v>289.82083333333333</v>
      </c>
      <c r="OO6" s="569">
        <f>MAX(OA6:OL6)</f>
        <v>403.25</v>
      </c>
      <c r="OP6" s="570">
        <f>MIN(OA6:OL6)</f>
        <v>251</v>
      </c>
      <c r="OR6" s="66" t="s">
        <v>606</v>
      </c>
      <c r="OS6" s="356">
        <v>302.67142857142858</v>
      </c>
      <c r="OT6" s="356">
        <v>244.57142857142858</v>
      </c>
      <c r="OU6" s="356">
        <v>219.64</v>
      </c>
      <c r="OV6" s="356">
        <v>239.13333333333333</v>
      </c>
      <c r="OW6" s="356">
        <v>236.04761904761904</v>
      </c>
      <c r="OX6" s="356">
        <v>302.67142857142858</v>
      </c>
      <c r="OY6" s="356">
        <v>218.28571428571428</v>
      </c>
      <c r="OZ6" s="356">
        <v>311.42592592592592</v>
      </c>
      <c r="PA6" s="356">
        <v>276.87037037037038</v>
      </c>
      <c r="PB6" s="356">
        <v>210.54545454545453</v>
      </c>
      <c r="PC6" s="356">
        <v>200.96428571428572</v>
      </c>
      <c r="PD6" s="356">
        <v>281</v>
      </c>
      <c r="PE6" s="571">
        <f>AVERAGE(OS6:PA6)</f>
        <v>261.25747207524984</v>
      </c>
      <c r="PF6" s="566">
        <f>MEDIAN(OS6:PA6)</f>
        <v>244.57142857142858</v>
      </c>
      <c r="PG6" s="566">
        <f>MAX(OS6:PA6)</f>
        <v>311.42592592592592</v>
      </c>
      <c r="PH6" s="567">
        <f>MIN(OS6:PA6)</f>
        <v>218.28571428571428</v>
      </c>
      <c r="PK6" s="66" t="s">
        <v>606</v>
      </c>
      <c r="PL6" s="356">
        <v>246.41249999999999</v>
      </c>
      <c r="PM6" s="356">
        <v>307.28932584269666</v>
      </c>
      <c r="PN6" s="356">
        <v>213.02439024390245</v>
      </c>
      <c r="PO6" s="356">
        <v>252.13043478260869</v>
      </c>
      <c r="PP6" s="356">
        <v>232.07142857142858</v>
      </c>
      <c r="PQ6" s="356">
        <v>218.75</v>
      </c>
      <c r="PR6" s="356">
        <v>271.2</v>
      </c>
      <c r="PS6" s="356">
        <v>219.625</v>
      </c>
      <c r="PT6" s="356">
        <v>192.0625</v>
      </c>
      <c r="PU6" s="356">
        <v>262</v>
      </c>
      <c r="PV6" s="356">
        <v>228.24137931034483</v>
      </c>
      <c r="PW6" s="356">
        <v>255.5609756097561</v>
      </c>
      <c r="PX6" s="568">
        <f>AVERAGE(PL6:PW6)</f>
        <v>241.53066119672812</v>
      </c>
      <c r="PY6" s="569">
        <f>MEDIAN(PL6:PW6)</f>
        <v>239.24196428571429</v>
      </c>
      <c r="PZ6" s="569">
        <f>MAX(PL6:PW6)</f>
        <v>307.28932584269666</v>
      </c>
      <c r="QA6" s="570">
        <f>MIN(PL6:PW6)</f>
        <v>192.0625</v>
      </c>
      <c r="QB6" s="391"/>
      <c r="QC6" s="66" t="s">
        <v>606</v>
      </c>
      <c r="QD6" s="356">
        <v>395.83333333333331</v>
      </c>
      <c r="QE6" s="356">
        <v>238.27777777777777</v>
      </c>
      <c r="QF6" s="356">
        <v>229.28571428571428</v>
      </c>
      <c r="QG6" s="356">
        <v>145.5</v>
      </c>
      <c r="QH6" s="356">
        <v>296</v>
      </c>
      <c r="QI6" s="356">
        <v>395.83333333333331</v>
      </c>
      <c r="QJ6" s="356">
        <v>288.66666666666669</v>
      </c>
      <c r="QK6" s="356">
        <v>208</v>
      </c>
      <c r="QL6" s="356"/>
      <c r="QM6" s="356">
        <v>164.5</v>
      </c>
      <c r="QN6" s="356">
        <v>223.14285714285714</v>
      </c>
      <c r="QO6" s="356">
        <v>264.75</v>
      </c>
      <c r="QP6" s="571">
        <f>AVERAGE(QD6:QL6)</f>
        <v>274.67460317460313</v>
      </c>
      <c r="QQ6" s="566">
        <f>MEDIAN(QD6:QL6)</f>
        <v>263.47222222222223</v>
      </c>
      <c r="QR6" s="566">
        <f>MAX(QD6:QL6)</f>
        <v>395.83333333333331</v>
      </c>
      <c r="QS6" s="567">
        <f>MIN(QD6:QL6)</f>
        <v>145.5</v>
      </c>
      <c r="QV6" s="66" t="s">
        <v>606</v>
      </c>
      <c r="QW6" s="356">
        <v>369.33333333333331</v>
      </c>
      <c r="QX6" s="356">
        <v>285</v>
      </c>
      <c r="QY6" s="356">
        <v>136.5</v>
      </c>
      <c r="QZ6" s="356">
        <v>264.5</v>
      </c>
      <c r="RA6" s="356">
        <v>412.66666666666669</v>
      </c>
      <c r="RB6" s="356">
        <v>471</v>
      </c>
      <c r="RC6" s="356">
        <v>285.375</v>
      </c>
      <c r="RD6" s="356">
        <v>238</v>
      </c>
      <c r="RE6" s="356">
        <v>293</v>
      </c>
      <c r="RF6" s="356">
        <v>332.57142857142856</v>
      </c>
      <c r="RG6" s="356">
        <v>227.16666666666666</v>
      </c>
      <c r="RH6" s="356">
        <v>150</v>
      </c>
      <c r="RI6" s="568">
        <f>AVERAGE(QW6:RH6)</f>
        <v>288.75942460317458</v>
      </c>
      <c r="RJ6" s="569">
        <f>MEDIAN(QW6:RH6)</f>
        <v>285.1875</v>
      </c>
      <c r="RK6" s="569">
        <f>MAX(QW6:RH6)</f>
        <v>471</v>
      </c>
      <c r="RL6" s="570">
        <f>MIN(QW6:RH6)</f>
        <v>136.5</v>
      </c>
      <c r="RN6" s="66" t="s">
        <v>851</v>
      </c>
      <c r="RO6" s="354">
        <f t="shared" ref="RO6:RZ6" si="0">60*B5/RO5</f>
        <v>8.5622547270781304</v>
      </c>
      <c r="RP6" s="354">
        <f t="shared" si="0"/>
        <v>8.5628657057228494</v>
      </c>
      <c r="RQ6" s="354">
        <f t="shared" si="0"/>
        <v>10.527793374508704</v>
      </c>
      <c r="RR6" s="354">
        <f t="shared" si="0"/>
        <v>0</v>
      </c>
      <c r="RS6" s="354">
        <f t="shared" si="0"/>
        <v>21.170742034508308</v>
      </c>
      <c r="RT6" s="354">
        <f t="shared" si="0"/>
        <v>8.5622547270781304</v>
      </c>
      <c r="RU6" s="354">
        <f t="shared" si="0"/>
        <v>6.4093433983762997</v>
      </c>
      <c r="RV6" s="354">
        <f t="shared" si="0"/>
        <v>2.1054847878724074</v>
      </c>
      <c r="RW6" s="354">
        <f t="shared" si="0"/>
        <v>4.2580370449222906</v>
      </c>
      <c r="RX6" s="354">
        <f t="shared" si="0"/>
        <v>4.7206923682140047</v>
      </c>
      <c r="RY6" s="354">
        <f t="shared" si="0"/>
        <v>4.2742653606411398</v>
      </c>
      <c r="RZ6" s="354">
        <f t="shared" si="0"/>
        <v>23.463329659781717</v>
      </c>
      <c r="SA6" s="571">
        <f>AVERAGE(RO6:RW6)</f>
        <v>7.795419533340791</v>
      </c>
      <c r="SB6" s="566">
        <f>MEDIAN(RO6:RW6)</f>
        <v>8.5622547270781304</v>
      </c>
      <c r="SC6" s="566">
        <f>MAX(RO6:RW6)</f>
        <v>21.170742034508308</v>
      </c>
      <c r="SD6" s="572">
        <f>MIN(RO6:RW6)</f>
        <v>0</v>
      </c>
      <c r="SE6" s="8"/>
      <c r="SF6" s="8"/>
      <c r="SG6" s="66" t="s">
        <v>851</v>
      </c>
      <c r="SH6" s="354">
        <f t="shared" ref="SH6:SS6" si="1">60*U5/SH5</f>
        <v>25.688597117168548</v>
      </c>
      <c r="SI6" s="354">
        <f t="shared" si="1"/>
        <v>16.510510349271119</v>
      </c>
      <c r="SJ6" s="354">
        <f t="shared" si="1"/>
        <v>20.189104613210404</v>
      </c>
      <c r="SK6" s="354">
        <f t="shared" si="1"/>
        <v>14.671464002515108</v>
      </c>
      <c r="SL6" s="354">
        <f t="shared" si="1"/>
        <v>16.905575317860034</v>
      </c>
      <c r="SM6" s="354">
        <f t="shared" si="1"/>
        <v>6.3420477767599177</v>
      </c>
      <c r="SN6" s="354">
        <f t="shared" si="1"/>
        <v>8.4322956925022829</v>
      </c>
      <c r="SO6" s="354">
        <f t="shared" si="1"/>
        <v>4.2326549328066028</v>
      </c>
      <c r="SP6" s="354">
        <f t="shared" si="1"/>
        <v>2.0310754544531329</v>
      </c>
      <c r="SQ6" s="354">
        <f t="shared" si="1"/>
        <v>16.149774202231061</v>
      </c>
      <c r="SR6" s="354">
        <f t="shared" si="1"/>
        <v>36.288859320188706</v>
      </c>
      <c r="SS6" s="354">
        <f t="shared" si="1"/>
        <v>21.073335206518685</v>
      </c>
      <c r="ST6" s="568">
        <f>AVERAGE(SH6:SS6)</f>
        <v>15.709607832123801</v>
      </c>
      <c r="SU6" s="569">
        <f>MEDIAN(SH6:SS6)</f>
        <v>16.33014227575109</v>
      </c>
      <c r="SV6" s="569">
        <f>MAX(SH6:SS6)</f>
        <v>36.288859320188706</v>
      </c>
      <c r="SW6" s="572">
        <f>MIN(SH6:SS6)</f>
        <v>2.0310754544531329</v>
      </c>
      <c r="SY6" s="66" t="s">
        <v>851</v>
      </c>
      <c r="SZ6" s="354">
        <f t="shared" ref="SZ6:TK6" si="2">60*B7/SZ5</f>
        <v>25.999108601990788</v>
      </c>
      <c r="TA6" s="354">
        <f t="shared" si="2"/>
        <v>16.540642722117202</v>
      </c>
      <c r="TB6" s="354">
        <f t="shared" si="2"/>
        <v>19.347598962968696</v>
      </c>
      <c r="TC6" s="354">
        <f t="shared" si="2"/>
        <v>11.042402826855122</v>
      </c>
      <c r="TD6" s="354">
        <f t="shared" si="2"/>
        <v>16.581783726163685</v>
      </c>
      <c r="TE6" s="354">
        <f t="shared" si="2"/>
        <v>25.999108601990788</v>
      </c>
      <c r="TF6" s="354">
        <f t="shared" si="2"/>
        <v>5.5828791705436656</v>
      </c>
      <c r="TG6" s="354">
        <f t="shared" si="2"/>
        <v>21.48569609676521</v>
      </c>
      <c r="TH6" s="354">
        <f t="shared" si="2"/>
        <v>20.958393707306975</v>
      </c>
      <c r="TI6" s="354">
        <f t="shared" si="2"/>
        <v>8.7548251024712478</v>
      </c>
      <c r="TJ6" s="354">
        <f t="shared" si="2"/>
        <v>10.77144029544522</v>
      </c>
      <c r="TK6" s="354">
        <f t="shared" si="2"/>
        <v>9.7804416245564312</v>
      </c>
      <c r="TL6" s="571">
        <f>AVERAGE(SZ6:TH6)</f>
        <v>18.170846046300237</v>
      </c>
      <c r="TM6" s="566">
        <f>MEDIAN(SZ6:TH6)</f>
        <v>19.347598962968696</v>
      </c>
      <c r="TN6" s="566">
        <f>MAX(SZ6:TH6)</f>
        <v>25.999108601990788</v>
      </c>
      <c r="TO6" s="572">
        <f>MIN(SZ6:TH6)</f>
        <v>5.5828791705436656</v>
      </c>
      <c r="TP6" s="8"/>
      <c r="TQ6" s="8"/>
      <c r="TR6" s="66" t="s">
        <v>851</v>
      </c>
      <c r="TS6" s="354">
        <f t="shared" ref="TS6:UD6" si="3">60*U7/TS5</f>
        <v>19.122134667633397</v>
      </c>
      <c r="TT6" s="354">
        <f t="shared" si="3"/>
        <v>22.196589456620011</v>
      </c>
      <c r="TU6" s="354">
        <f t="shared" si="3"/>
        <v>25.237240318030267</v>
      </c>
      <c r="TV6" s="354">
        <f t="shared" si="3"/>
        <v>17.526035052070107</v>
      </c>
      <c r="TW6" s="354">
        <f t="shared" si="3"/>
        <v>9.5622972280721719</v>
      </c>
      <c r="TX6" s="354">
        <f t="shared" si="3"/>
        <v>17.133956386292834</v>
      </c>
      <c r="TY6" s="354">
        <f t="shared" si="3"/>
        <v>11.6701244813278</v>
      </c>
      <c r="TZ6" s="354">
        <f t="shared" si="3"/>
        <v>6.1141044747602118</v>
      </c>
      <c r="UA6" s="354">
        <f>60*AC7/UA5</f>
        <v>12.261319369052941</v>
      </c>
      <c r="UB6" s="354">
        <f t="shared" si="3"/>
        <v>10.196940917724682</v>
      </c>
      <c r="UC6" s="354">
        <f t="shared" si="3"/>
        <v>36.296504896899151</v>
      </c>
      <c r="UD6" s="354">
        <f t="shared" si="3"/>
        <v>30.285123356478064</v>
      </c>
      <c r="UE6" s="568">
        <f>AVERAGE(TS6:UD6)</f>
        <v>18.133530883746808</v>
      </c>
      <c r="UF6" s="569">
        <f>MEDIAN(TS6:UD6)</f>
        <v>17.329995719181468</v>
      </c>
      <c r="UG6" s="569">
        <f>MAX(TS6:UD6)</f>
        <v>36.296504896899151</v>
      </c>
      <c r="UH6" s="572">
        <f>MIN(TS6:UD6)</f>
        <v>6.1141044747602118</v>
      </c>
      <c r="UI6" s="391"/>
      <c r="UJ6" s="66" t="s">
        <v>851</v>
      </c>
      <c r="UK6" s="354">
        <f t="shared" ref="UK6:UV6" si="4">60*AM7/UK5</f>
        <v>1.7202077719620348</v>
      </c>
      <c r="UL6" s="354">
        <f t="shared" si="4"/>
        <v>2.9100984642231871</v>
      </c>
      <c r="UM6" s="354">
        <f t="shared" si="4"/>
        <v>1.7778587533685242</v>
      </c>
      <c r="UN6" s="354">
        <f t="shared" si="4"/>
        <v>0</v>
      </c>
      <c r="UO6" s="354">
        <f t="shared" si="4"/>
        <v>1.7603901120798704</v>
      </c>
      <c r="UP6" s="354">
        <f t="shared" si="4"/>
        <v>1.7202077719620348</v>
      </c>
      <c r="UQ6" s="354">
        <f t="shared" si="4"/>
        <v>1.4564142934798148</v>
      </c>
      <c r="UR6" s="354">
        <f t="shared" si="4"/>
        <v>1.4972018609547058</v>
      </c>
      <c r="US6" s="354">
        <f t="shared" si="4"/>
        <v>1.4704113746403717</v>
      </c>
      <c r="UT6" s="354">
        <f t="shared" si="4"/>
        <v>2.8076460058749708</v>
      </c>
      <c r="UU6" s="354">
        <f t="shared" si="4"/>
        <v>1.8511864240169207</v>
      </c>
      <c r="UV6" s="354">
        <f t="shared" si="4"/>
        <v>1.765522320923647</v>
      </c>
      <c r="UW6" s="571">
        <f>AVERAGE(UK6:US6)</f>
        <v>1.5903100447411715</v>
      </c>
      <c r="UX6" s="566">
        <f>MEDIAN(UK6:US6)</f>
        <v>1.7202077719620348</v>
      </c>
      <c r="UY6" s="566">
        <f>MAX(UK6:US6)</f>
        <v>2.9100984642231871</v>
      </c>
      <c r="UZ6" s="572">
        <f>MIN(UK6:US6)</f>
        <v>0</v>
      </c>
      <c r="VA6" s="8"/>
      <c r="VB6" s="8"/>
      <c r="VC6" s="66" t="s">
        <v>851</v>
      </c>
      <c r="VD6" s="354">
        <f t="shared" ref="VD6:VO6" si="5">60*BF7/VD5</f>
        <v>4.2969470777999117</v>
      </c>
      <c r="VE6" s="354">
        <f t="shared" si="5"/>
        <v>0.53125340786997299</v>
      </c>
      <c r="VF6" s="354">
        <f t="shared" si="5"/>
        <v>2.2367916161549837</v>
      </c>
      <c r="VG6" s="354">
        <f t="shared" si="5"/>
        <v>2.9261169281230957</v>
      </c>
      <c r="VH6" s="354">
        <f t="shared" si="5"/>
        <v>4.2151760218574905</v>
      </c>
      <c r="VI6" s="354">
        <f t="shared" si="5"/>
        <v>2.7485435896454837</v>
      </c>
      <c r="VJ6" s="354">
        <f t="shared" si="5"/>
        <v>8.2207682024499764</v>
      </c>
      <c r="VK6" s="354">
        <f t="shared" si="5"/>
        <v>1.5422803788197952</v>
      </c>
      <c r="VL6" s="354">
        <f t="shared" si="5"/>
        <v>2.2873263669866906</v>
      </c>
      <c r="VM6" s="354">
        <f t="shared" si="5"/>
        <v>6.4647189291631895</v>
      </c>
      <c r="VN6" s="354">
        <f t="shared" si="5"/>
        <v>2.2786521021550308</v>
      </c>
      <c r="VO6" s="354">
        <f t="shared" si="5"/>
        <v>4.6685001607814387</v>
      </c>
      <c r="VP6" s="568">
        <f>AVERAGE(VD6:VO6)</f>
        <v>3.534756231817255</v>
      </c>
      <c r="VQ6" s="569">
        <f>MEDIAN(VD6:VO6)</f>
        <v>2.8373302588842897</v>
      </c>
      <c r="VR6" s="569">
        <f>MAX(VD6:VO6)</f>
        <v>8.2207682024499764</v>
      </c>
      <c r="VS6" s="572">
        <f>MIN(VD6:VO6)</f>
        <v>0.53125340786997299</v>
      </c>
      <c r="VT6" s="391"/>
      <c r="VU6" s="347" t="s">
        <v>855</v>
      </c>
      <c r="VV6" s="356">
        <v>12</v>
      </c>
      <c r="VW6" s="356">
        <v>18</v>
      </c>
      <c r="VX6" s="356">
        <v>5</v>
      </c>
      <c r="VY6" s="356">
        <v>14</v>
      </c>
      <c r="VZ6" s="356">
        <v>22</v>
      </c>
      <c r="WA6" s="356">
        <v>12</v>
      </c>
      <c r="WB6" s="356">
        <v>14</v>
      </c>
      <c r="WC6" s="356">
        <v>12</v>
      </c>
      <c r="WD6" s="356">
        <v>6</v>
      </c>
      <c r="WE6" s="356">
        <v>6</v>
      </c>
      <c r="WF6" s="356">
        <v>6</v>
      </c>
      <c r="WG6" s="356">
        <v>7</v>
      </c>
      <c r="WH6" s="571">
        <f>AVERAGE(VV6:WD6)</f>
        <v>12.777777777777779</v>
      </c>
      <c r="WI6" s="566">
        <f>MEDIAN(VV6:WD6)</f>
        <v>12</v>
      </c>
      <c r="WJ6" s="566">
        <f>MAX(VV6:WD6)</f>
        <v>22</v>
      </c>
      <c r="WK6" s="567">
        <f>MIN(VV6:WD6)</f>
        <v>5</v>
      </c>
      <c r="WN6" s="347" t="s">
        <v>855</v>
      </c>
      <c r="WO6" s="356">
        <v>63</v>
      </c>
      <c r="WP6" s="356">
        <v>307</v>
      </c>
      <c r="WQ6" s="356">
        <v>32</v>
      </c>
      <c r="WR6" s="356">
        <v>22</v>
      </c>
      <c r="WS6" s="356">
        <v>39</v>
      </c>
      <c r="WT6" s="356">
        <v>10</v>
      </c>
      <c r="WU6" s="356">
        <v>28</v>
      </c>
      <c r="WV6" s="356">
        <v>14</v>
      </c>
      <c r="WW6" s="356">
        <v>24</v>
      </c>
      <c r="WX6" s="356">
        <v>46</v>
      </c>
      <c r="WY6" s="356">
        <v>24</v>
      </c>
      <c r="WZ6" s="356">
        <v>23</v>
      </c>
      <c r="XA6" s="568">
        <f>AVERAGE(WO6:WZ6)</f>
        <v>52.666666666666664</v>
      </c>
      <c r="XB6" s="569">
        <f>MEDIAN(WO6:WZ6)</f>
        <v>26</v>
      </c>
      <c r="XC6" s="569">
        <f>MAX(WO6:WZ6)</f>
        <v>307</v>
      </c>
      <c r="XD6" s="570">
        <f>MIN(WO6:WZ6)</f>
        <v>10</v>
      </c>
      <c r="XF6" s="66" t="s">
        <v>606</v>
      </c>
      <c r="XG6" s="356">
        <v>37.4196953872164</v>
      </c>
      <c r="XH6" s="356">
        <v>20.956359647067615</v>
      </c>
      <c r="XI6" s="356">
        <v>93.912178654041213</v>
      </c>
      <c r="XJ6" s="356">
        <v>28.208371871313897</v>
      </c>
      <c r="XK6" s="356">
        <v>55.004950330008619</v>
      </c>
      <c r="XL6" s="356">
        <v>37.4196953872164</v>
      </c>
      <c r="XM6" s="356">
        <v>38.810852720421266</v>
      </c>
      <c r="XN6" s="356">
        <v>27.876650411816033</v>
      </c>
      <c r="XO6" s="356">
        <v>31.174260888384218</v>
      </c>
      <c r="XP6" s="356">
        <v>237.08232953548335</v>
      </c>
      <c r="XQ6" s="356">
        <v>40.767161645680957</v>
      </c>
      <c r="XR6" s="356">
        <v>24.431230941198958</v>
      </c>
      <c r="XS6" s="571">
        <f>AVERAGE(XG6:XO6)</f>
        <v>41.198112810831745</v>
      </c>
      <c r="XT6" s="566">
        <f>MEDIAN(XG6:XO6)</f>
        <v>37.4196953872164</v>
      </c>
      <c r="XU6" s="566">
        <f>MAX(XG6:XO6)</f>
        <v>93.912178654041213</v>
      </c>
      <c r="XV6" s="567">
        <f>MIN(XG6:XO6)</f>
        <v>20.956359647067615</v>
      </c>
      <c r="XY6" s="66" t="s">
        <v>606</v>
      </c>
      <c r="XZ6" s="356">
        <v>35.932407042778678</v>
      </c>
      <c r="YA6" s="356">
        <v>87.363357947458567</v>
      </c>
      <c r="YB6" s="356">
        <v>174.62435978098503</v>
      </c>
      <c r="YC6" s="356">
        <v>60.719809938261548</v>
      </c>
      <c r="YD6" s="356">
        <v>34.145846119035902</v>
      </c>
      <c r="YE6" s="356">
        <v>48.90029088625203</v>
      </c>
      <c r="YF6" s="356">
        <v>42.150693946254016</v>
      </c>
      <c r="YG6" s="356">
        <v>27.869560282709006</v>
      </c>
      <c r="YH6" s="356">
        <v>42.044905819093337</v>
      </c>
      <c r="YI6" s="356">
        <v>100.6218073425992</v>
      </c>
      <c r="YJ6" s="356">
        <v>286.64181669590619</v>
      </c>
      <c r="YK6" s="356">
        <v>66.678014905603135</v>
      </c>
      <c r="YL6" s="568">
        <f>AVERAGE(XZ6:YK6)</f>
        <v>83.974405892244718</v>
      </c>
      <c r="YM6" s="569">
        <f>MEDIAN(XZ6:YK6)</f>
        <v>54.810050412256786</v>
      </c>
      <c r="YN6" s="569">
        <f>MAX(XZ6:YK6)</f>
        <v>286.64181669590619</v>
      </c>
      <c r="YO6" s="570">
        <f>MIN(XZ6:YK6)</f>
        <v>27.869560282709006</v>
      </c>
      <c r="YQ6" s="66" t="s">
        <v>606</v>
      </c>
      <c r="YR6" s="356">
        <v>77.669361738274205</v>
      </c>
      <c r="YS6" s="356">
        <v>83.606808157480927</v>
      </c>
      <c r="YT6" s="356">
        <v>108.86062890138582</v>
      </c>
      <c r="YU6" s="356">
        <v>78.931709455413824</v>
      </c>
      <c r="YV6" s="356">
        <v>84.552319818613014</v>
      </c>
      <c r="YW6" s="356">
        <v>77.669361738274205</v>
      </c>
      <c r="YX6" s="356">
        <v>97.656704637107211</v>
      </c>
      <c r="YY6" s="356">
        <v>79.380650671629738</v>
      </c>
      <c r="YZ6" s="356">
        <v>73.858654132933438</v>
      </c>
      <c r="ZA6" s="356">
        <v>90.309513899986229</v>
      </c>
      <c r="ZB6" s="356">
        <v>76.995733141450401</v>
      </c>
      <c r="ZC6" s="356">
        <v>73.121989054490285</v>
      </c>
      <c r="ZD6" s="571">
        <f>AVERAGE(YR6:YZ6)</f>
        <v>84.687355472345814</v>
      </c>
      <c r="ZE6" s="566">
        <f>MEDIAN(YR6:YZ6)</f>
        <v>79.380650671629738</v>
      </c>
      <c r="ZF6" s="566">
        <f>MAX(YR6:YZ6)</f>
        <v>108.86062890138582</v>
      </c>
      <c r="ZG6" s="567">
        <f>MIN(YR6:YZ6)</f>
        <v>73.858654132933438</v>
      </c>
      <c r="ZJ6" s="66" t="s">
        <v>606</v>
      </c>
      <c r="ZK6" s="356">
        <v>84.566837358296524</v>
      </c>
      <c r="ZL6" s="356">
        <v>144.9801685230199</v>
      </c>
      <c r="ZM6" s="356">
        <v>239.29129140824287</v>
      </c>
      <c r="ZN6" s="356">
        <v>80.247525392824414</v>
      </c>
      <c r="ZO6" s="356">
        <v>105.76496213456622</v>
      </c>
      <c r="ZP6" s="356">
        <v>124.02091755765422</v>
      </c>
      <c r="ZQ6" s="356">
        <v>100.14639332833001</v>
      </c>
      <c r="ZR6" s="356">
        <v>92.272759060021059</v>
      </c>
      <c r="ZS6" s="356">
        <v>98.661201260224317</v>
      </c>
      <c r="ZT6" s="356">
        <v>148.11354161544651</v>
      </c>
      <c r="ZU6" s="356">
        <v>180.33030955663762</v>
      </c>
      <c r="ZV6" s="356">
        <v>101.11889663221</v>
      </c>
      <c r="ZW6" s="568">
        <f>AVERAGE(ZK6:ZV6)</f>
        <v>124.9595669856228</v>
      </c>
      <c r="ZX6" s="569">
        <f>MEDIAN(ZK6:ZV6)</f>
        <v>103.4419293833881</v>
      </c>
      <c r="ZY6" s="569">
        <f>MAX(ZK6:ZV6)</f>
        <v>239.29129140824287</v>
      </c>
      <c r="ZZ6" s="570">
        <f>MIN(ZK6:ZV6)</f>
        <v>80.247525392824414</v>
      </c>
      <c r="AAA6" s="391"/>
      <c r="AAB6" s="66" t="s">
        <v>606</v>
      </c>
      <c r="AAC6" s="356">
        <v>193.75385566742844</v>
      </c>
      <c r="AAD6" s="356">
        <v>225.51825920367679</v>
      </c>
      <c r="AAE6" s="356">
        <v>242.70664377841709</v>
      </c>
      <c r="AAF6" s="356">
        <v>330.24927381105482</v>
      </c>
      <c r="AAG6" s="356">
        <v>226.44664838411282</v>
      </c>
      <c r="AAH6" s="356">
        <v>193.75385566742844</v>
      </c>
      <c r="AAI6" s="356">
        <v>241.31595264274978</v>
      </c>
      <c r="AAJ6" s="356">
        <v>286.02945461801374</v>
      </c>
      <c r="AAK6" s="356">
        <v>228.85277332316596</v>
      </c>
      <c r="AAL6" s="356">
        <v>237.08232953548335</v>
      </c>
      <c r="AAM6" s="356">
        <v>194.99298639539461</v>
      </c>
      <c r="AAN6" s="356">
        <v>201.98025787840055</v>
      </c>
      <c r="AAO6" s="571">
        <f>AVERAGE(AAC6:AAK6)</f>
        <v>240.95852412178314</v>
      </c>
      <c r="AAP6" s="566">
        <f>MEDIAN(AAC6:AAK6)</f>
        <v>228.85277332316596</v>
      </c>
      <c r="AAQ6" s="566">
        <f>MAX(AAC6:AAK6)</f>
        <v>330.24927381105482</v>
      </c>
      <c r="AAR6" s="567">
        <f>MIN(AAC6:AAK6)</f>
        <v>193.75385566742844</v>
      </c>
      <c r="AAU6" s="66" t="s">
        <v>606</v>
      </c>
      <c r="AAV6" s="356">
        <v>113.74476726001402</v>
      </c>
      <c r="AAW6" s="356">
        <v>143.36180488031059</v>
      </c>
      <c r="AAX6" s="356">
        <v>262.28283059934586</v>
      </c>
      <c r="AAY6" s="356">
        <v>252.20464219814303</v>
      </c>
      <c r="AAZ6" s="356">
        <v>128.24125851477189</v>
      </c>
      <c r="ABA6" s="356">
        <v>221.18505808762256</v>
      </c>
      <c r="ABB6" s="356">
        <v>205.26323990103288</v>
      </c>
      <c r="ABC6" s="356">
        <v>191.28825008307894</v>
      </c>
      <c r="ABD6" s="356">
        <v>195.97259001458585</v>
      </c>
      <c r="ABE6" s="356">
        <v>273.49425537765256</v>
      </c>
      <c r="ABF6" s="356">
        <v>324.46293824915477</v>
      </c>
      <c r="ABG6" s="356">
        <v>234.06448178357098</v>
      </c>
      <c r="ABH6" s="568">
        <f>AVERAGE(AAV6:ABG6)</f>
        <v>212.13050974577365</v>
      </c>
      <c r="ABI6" s="569">
        <f>MEDIAN(AAV6:ABG6)</f>
        <v>213.22414899432772</v>
      </c>
      <c r="ABJ6" s="569">
        <f>MAX(AAV6:ABG6)</f>
        <v>324.46293824915477</v>
      </c>
      <c r="ABK6" s="570">
        <f>MIN(AAV6:ABG6)</f>
        <v>113.74476726001402</v>
      </c>
      <c r="ABM6" s="66" t="s">
        <v>606</v>
      </c>
      <c r="ABN6" s="356">
        <v>43.276727579447254</v>
      </c>
      <c r="ABO6" s="356">
        <v>25.868284777901163</v>
      </c>
      <c r="ABP6" s="356">
        <v>105.5360999522229</v>
      </c>
      <c r="ABQ6" s="356">
        <v>32.765291497710543</v>
      </c>
      <c r="ABR6" s="356">
        <v>57.218489969828788</v>
      </c>
      <c r="ABS6" s="356">
        <v>43.276727579447254</v>
      </c>
      <c r="ABT6" s="356">
        <v>45.097068963190686</v>
      </c>
      <c r="ABU6" s="356">
        <v>32.489029098480081</v>
      </c>
      <c r="ABV6" s="356">
        <v>37.630559352250373</v>
      </c>
      <c r="ABW6" s="356">
        <v>273.5266438618458</v>
      </c>
      <c r="ABX6" s="356">
        <v>48.754187270352027</v>
      </c>
      <c r="ABY6" s="356">
        <v>26.724236115407621</v>
      </c>
      <c r="ABZ6" s="571">
        <f>AVERAGE(ABN6:ABV6)</f>
        <v>47.017586530053229</v>
      </c>
      <c r="ACA6" s="566">
        <f>MEDIAN(ABN6:ABV6)</f>
        <v>43.276727579447254</v>
      </c>
      <c r="ACB6" s="566">
        <f>MAX(ABN6:ABV6)</f>
        <v>105.5360999522229</v>
      </c>
      <c r="ACC6" s="567">
        <f>MIN(ABN6:ABV6)</f>
        <v>25.868284777901163</v>
      </c>
      <c r="ACF6" s="66" t="s">
        <v>606</v>
      </c>
      <c r="ACG6" s="356">
        <v>44.293092967678469</v>
      </c>
      <c r="ACH6" s="356">
        <v>115.66797259558524</v>
      </c>
      <c r="ACI6" s="356">
        <v>204.40486037055248</v>
      </c>
      <c r="ACJ6" s="356">
        <v>81.497709972051695</v>
      </c>
      <c r="ACK6" s="356">
        <v>50.475103003321458</v>
      </c>
      <c r="ACL6" s="356">
        <v>73.209012801422475</v>
      </c>
      <c r="ACM6" s="356">
        <v>68.432447436278267</v>
      </c>
      <c r="ACN6" s="356">
        <v>32.454813326865448</v>
      </c>
      <c r="ACO6" s="356">
        <v>44.620975886317083</v>
      </c>
      <c r="ACP6" s="356">
        <v>125.61294474082166</v>
      </c>
      <c r="ACQ6" s="356">
        <v>399.13828663138088</v>
      </c>
      <c r="ACR6" s="356">
        <v>73.836807119643552</v>
      </c>
      <c r="ACS6" s="568">
        <f>AVERAGE(ACG6:ACR6)</f>
        <v>109.47033557099321</v>
      </c>
      <c r="ACT6" s="569">
        <f>MEDIAN(ACG6:ACR6)</f>
        <v>73.522909960533013</v>
      </c>
      <c r="ACU6" s="569">
        <f>MAX(ACG6:ACR6)</f>
        <v>399.13828663138088</v>
      </c>
      <c r="ACV6" s="570">
        <f>MIN(ACG6:ACR6)</f>
        <v>32.454813326865448</v>
      </c>
      <c r="ACX6" s="66" t="s">
        <v>606</v>
      </c>
      <c r="ACY6" s="356">
        <v>96.303379367266217</v>
      </c>
      <c r="ACZ6" s="356">
        <v>107.81869675652982</v>
      </c>
      <c r="ADA6" s="356">
        <v>136.75113213111439</v>
      </c>
      <c r="ADB6" s="356">
        <v>93.440506076348257</v>
      </c>
      <c r="ADC6" s="356">
        <v>102.48221735190883</v>
      </c>
      <c r="ADD6" s="356">
        <v>96.303379367266217</v>
      </c>
      <c r="ADE6" s="356">
        <v>123.62421518341618</v>
      </c>
      <c r="ADF6" s="356">
        <v>102.60872978519025</v>
      </c>
      <c r="ADG6" s="356">
        <v>90.24316746302145</v>
      </c>
      <c r="ADH6" s="356">
        <v>114.94514445565332</v>
      </c>
      <c r="ADI6" s="356">
        <v>92.007693282099439</v>
      </c>
      <c r="ADJ6" s="356">
        <v>93.793577725271433</v>
      </c>
      <c r="ADK6" s="571">
        <f>AVERAGE(ACY6:ADG6)</f>
        <v>105.50838038689572</v>
      </c>
      <c r="ADL6" s="566">
        <f>MEDIAN(ACY6:ADG6)</f>
        <v>102.48221735190883</v>
      </c>
      <c r="ADM6" s="566">
        <f>MAX(ACY6:ADG6)</f>
        <v>136.75113213111439</v>
      </c>
      <c r="ADN6" s="567">
        <f>MIN(ACY6:ADG6)</f>
        <v>90.24316746302145</v>
      </c>
      <c r="ADQ6" s="66" t="s">
        <v>606</v>
      </c>
      <c r="ADR6" s="356">
        <v>101.5586316701385</v>
      </c>
      <c r="ADS6" s="356">
        <v>169.76958569904016</v>
      </c>
      <c r="ADT6" s="356">
        <v>291.73363845705353</v>
      </c>
      <c r="ADU6" s="356">
        <v>98.696939658068089</v>
      </c>
      <c r="ADV6" s="356">
        <v>126.43697472725187</v>
      </c>
      <c r="ADW6" s="356">
        <v>154.46517535509594</v>
      </c>
      <c r="ADX6" s="356">
        <v>135.47870151665356</v>
      </c>
      <c r="ADY6" s="356">
        <v>115.41371627406872</v>
      </c>
      <c r="ADZ6" s="356">
        <v>113.49938680294402</v>
      </c>
      <c r="AEA6" s="356">
        <v>188.03238436051731</v>
      </c>
      <c r="AEB6" s="356">
        <v>203.05126297310321</v>
      </c>
      <c r="AEC6" s="356">
        <v>121.83595883965964</v>
      </c>
      <c r="AED6" s="568">
        <f>AVERAGE(ADR6:AEC6)</f>
        <v>151.66436302779954</v>
      </c>
      <c r="AEE6" s="569">
        <f>MEDIAN(ADR6:AEC6)</f>
        <v>130.9578381219527</v>
      </c>
      <c r="AEF6" s="569">
        <f>MAX(ADR6:AEC6)</f>
        <v>291.73363845705353</v>
      </c>
      <c r="AEG6" s="570">
        <f>MIN(ADR6:AEC6)</f>
        <v>98.696939658068089</v>
      </c>
      <c r="AEH6" s="391"/>
      <c r="AEI6" s="66" t="s">
        <v>606</v>
      </c>
      <c r="AEJ6" s="356">
        <v>197.22197888983942</v>
      </c>
      <c r="AEK6" s="356">
        <v>238.83063422636621</v>
      </c>
      <c r="AEL6" s="356">
        <v>259.11935709365179</v>
      </c>
      <c r="AEM6" s="356">
        <v>333.87021126753041</v>
      </c>
      <c r="AEN6" s="356">
        <v>245.77840918110778</v>
      </c>
      <c r="AEO6" s="356">
        <v>197.22197888983942</v>
      </c>
      <c r="AEP6" s="356">
        <v>270.06964390214745</v>
      </c>
      <c r="AEQ6" s="356">
        <v>305.5978031615216</v>
      </c>
      <c r="AER6" s="356">
        <v>235.28321002574728</v>
      </c>
      <c r="AES6" s="356">
        <v>273.5266438618458</v>
      </c>
      <c r="AET6" s="356">
        <v>195.35146079251012</v>
      </c>
      <c r="AEU6" s="356">
        <v>204.08039230863056</v>
      </c>
      <c r="AEV6" s="571">
        <f>AVERAGE(AEJ6:AER6)</f>
        <v>253.66591407086122</v>
      </c>
      <c r="AEW6" s="566">
        <f>MEDIAN(AEJ6:AER6)</f>
        <v>245.77840918110778</v>
      </c>
      <c r="AEX6" s="566">
        <f>MAX(AEJ6:AER6)</f>
        <v>333.87021126753041</v>
      </c>
      <c r="AEY6" s="567">
        <f>MIN(AEJ6:AER6)</f>
        <v>197.22197888983942</v>
      </c>
      <c r="AFB6" s="66" t="s">
        <v>606</v>
      </c>
      <c r="AFC6" s="356">
        <v>121.43729899670151</v>
      </c>
      <c r="AFD6" s="356">
        <v>166.75885919993408</v>
      </c>
      <c r="AFE6" s="356">
        <v>290.70453107643937</v>
      </c>
      <c r="AFF6" s="356">
        <v>271.93399227373027</v>
      </c>
      <c r="AFG6" s="356">
        <v>170.10159521880274</v>
      </c>
      <c r="AFH6" s="356">
        <v>235.10231262067882</v>
      </c>
      <c r="AFI6" s="356">
        <v>248.23011438024054</v>
      </c>
      <c r="AFJ6" s="356">
        <v>244.54898297977979</v>
      </c>
      <c r="AFK6" s="356">
        <v>216.3198938186645</v>
      </c>
      <c r="AFL6" s="356">
        <v>289.60414780062803</v>
      </c>
      <c r="AFM6" s="356">
        <v>388.39045038608566</v>
      </c>
      <c r="AFN6" s="356">
        <v>262.00282553823018</v>
      </c>
      <c r="AFO6" s="568">
        <f>AVERAGE(AFC6:AFN6)</f>
        <v>242.09458369082631</v>
      </c>
      <c r="AFP6" s="569">
        <f>MEDIAN(AFC6:AFN6)</f>
        <v>246.38954868001017</v>
      </c>
      <c r="AFQ6" s="569">
        <f>MAX(AFC6:AFN6)</f>
        <v>388.39045038608566</v>
      </c>
      <c r="AFR6" s="570">
        <f>MIN(AFC6:AFN6)</f>
        <v>121.43729899670151</v>
      </c>
      <c r="AFT6" s="66" t="s">
        <v>852</v>
      </c>
      <c r="AFU6" s="354">
        <f t="shared" ref="AFU6:AGF6" si="6">60*VV5/AFU5</f>
        <v>151.98002140563682</v>
      </c>
      <c r="AFV6" s="354">
        <f t="shared" si="6"/>
        <v>109.17653774796632</v>
      </c>
      <c r="AFW6" s="354">
        <f t="shared" si="6"/>
        <v>40.005614823133072</v>
      </c>
      <c r="AFX6" s="354">
        <f t="shared" si="6"/>
        <v>190.53735816741596</v>
      </c>
      <c r="AFY6" s="354">
        <f t="shared" si="6"/>
        <v>74.097597120779085</v>
      </c>
      <c r="AFZ6" s="354">
        <f t="shared" si="6"/>
        <v>151.98002140563682</v>
      </c>
      <c r="AGA6" s="354">
        <f t="shared" si="6"/>
        <v>94.003703176185724</v>
      </c>
      <c r="AGB6" s="354">
        <f t="shared" si="6"/>
        <v>117.90714812085483</v>
      </c>
      <c r="AGC6" s="354">
        <f t="shared" si="6"/>
        <v>85.160740898445823</v>
      </c>
      <c r="AGD6" s="354">
        <f t="shared" si="6"/>
        <v>14.162077104642012</v>
      </c>
      <c r="AGE6" s="354">
        <f t="shared" si="6"/>
        <v>100.44523597506679</v>
      </c>
      <c r="AGF6" s="354">
        <f t="shared" si="6"/>
        <v>72.523018948416222</v>
      </c>
      <c r="AGG6" s="571">
        <f>AVERAGE(AFU6:AGC6)</f>
        <v>112.76097142956161</v>
      </c>
      <c r="AGH6" s="566">
        <f>MEDIAN(AFU6:AGC6)</f>
        <v>109.17653774796632</v>
      </c>
      <c r="AGI6" s="566">
        <f>MAX(AFU6:AGC6)</f>
        <v>190.53735816741596</v>
      </c>
      <c r="AGJ6" s="567">
        <f>MIN(AFU6:AGC6)</f>
        <v>40.005614823133072</v>
      </c>
      <c r="AGK6" s="367"/>
      <c r="AGL6" s="367"/>
      <c r="AGM6" s="366" t="s">
        <v>851</v>
      </c>
      <c r="AGN6" s="354">
        <f t="shared" ref="AGN6:AGY6" si="7">60*WO5/AGN5</f>
        <v>143.42800057085773</v>
      </c>
      <c r="AGO6" s="354">
        <f t="shared" si="7"/>
        <v>199.73690568874332</v>
      </c>
      <c r="AGP6" s="354">
        <f t="shared" si="7"/>
        <v>107.00225445001514</v>
      </c>
      <c r="AGQ6" s="354">
        <f t="shared" si="7"/>
        <v>94.316554301882846</v>
      </c>
      <c r="AGR6" s="354">
        <f t="shared" si="7"/>
        <v>59.169513612510123</v>
      </c>
      <c r="AGS6" s="354">
        <f t="shared" si="7"/>
        <v>67.648509618772465</v>
      </c>
      <c r="AGT6" s="354">
        <f t="shared" si="7"/>
        <v>99.079474386901836</v>
      </c>
      <c r="AGU6" s="354">
        <f t="shared" si="7"/>
        <v>71.955133857712255</v>
      </c>
      <c r="AGV6" s="354">
        <f t="shared" si="7"/>
        <v>75.149791814765919</v>
      </c>
      <c r="AGW6" s="354">
        <f t="shared" si="7"/>
        <v>179.44193558034513</v>
      </c>
      <c r="AGX6" s="354">
        <f t="shared" si="7"/>
        <v>79.835490504415148</v>
      </c>
      <c r="AGY6" s="354">
        <f t="shared" si="7"/>
        <v>252.88002247822422</v>
      </c>
      <c r="AGZ6" s="568">
        <f>AVERAGE(AGN6:AGY6)</f>
        <v>119.13696557209551</v>
      </c>
      <c r="AHA6" s="569">
        <f>MEDIAN(AGN6:AGY6)</f>
        <v>96.698014344392334</v>
      </c>
      <c r="AHB6" s="569">
        <f>MAX(AGN6:AGY6)</f>
        <v>252.88002247822422</v>
      </c>
      <c r="AHC6" s="570">
        <f>MIN(AGN6:AGY6)</f>
        <v>59.169513612510123</v>
      </c>
      <c r="AHE6" s="66" t="s">
        <v>852</v>
      </c>
      <c r="AHF6" s="354">
        <f t="shared" ref="AHF6:AHQ6" si="8">60*VV7/AHF5</f>
        <v>151.53766156588915</v>
      </c>
      <c r="AHG6" s="354">
        <f t="shared" si="8"/>
        <v>107.12035286704473</v>
      </c>
      <c r="AHH6" s="354">
        <f t="shared" si="8"/>
        <v>84.355531478543512</v>
      </c>
      <c r="AHI6" s="354">
        <f t="shared" si="8"/>
        <v>144.28739693757362</v>
      </c>
      <c r="AHJ6" s="354">
        <f t="shared" si="8"/>
        <v>185.55805598326032</v>
      </c>
      <c r="AHK6" s="354">
        <f t="shared" si="8"/>
        <v>151.53766156588915</v>
      </c>
      <c r="AHL6" s="354">
        <f t="shared" si="8"/>
        <v>107.6698125747707</v>
      </c>
      <c r="AHM6" s="354">
        <f t="shared" si="8"/>
        <v>143.23797397843472</v>
      </c>
      <c r="AHN6" s="354">
        <f t="shared" si="8"/>
        <v>128.85530945973917</v>
      </c>
      <c r="AHO6" s="354">
        <f t="shared" si="8"/>
        <v>116.20040590552748</v>
      </c>
      <c r="AHP6" s="354">
        <f t="shared" si="8"/>
        <v>115.40828887977021</v>
      </c>
      <c r="AHQ6" s="354">
        <f t="shared" si="8"/>
        <v>124.13637446552394</v>
      </c>
      <c r="AHR6" s="571">
        <f>AVERAGE(AHF6:AHN6)</f>
        <v>133.79552849012723</v>
      </c>
      <c r="AHS6" s="566">
        <f>MEDIAN(AHF6:AHN6)</f>
        <v>143.23797397843472</v>
      </c>
      <c r="AHT6" s="566">
        <f>MAX(AHF6:AHN6)</f>
        <v>185.55805598326032</v>
      </c>
      <c r="AHU6" s="567">
        <f>MIN(AHF6:AHN6)</f>
        <v>84.355531478543512</v>
      </c>
      <c r="AHV6" s="367"/>
      <c r="AHW6" s="367"/>
      <c r="AHX6" s="366" t="s">
        <v>851</v>
      </c>
      <c r="AHY6" s="354">
        <f t="shared" ref="AHY6:AIJ6" si="9">60*WO7/AHY5</f>
        <v>113.29864790572788</v>
      </c>
      <c r="AHZ6" s="354">
        <f t="shared" si="9"/>
        <v>177.82211553449514</v>
      </c>
      <c r="AIA6" s="354">
        <f t="shared" si="9"/>
        <v>115.10643754808926</v>
      </c>
      <c r="AIB6" s="354">
        <f t="shared" si="9"/>
        <v>138.68427736855475</v>
      </c>
      <c r="AIC6" s="354">
        <f t="shared" si="9"/>
        <v>98.355057203028068</v>
      </c>
      <c r="AID6" s="354">
        <f t="shared" si="9"/>
        <v>76.323987538940798</v>
      </c>
      <c r="AIE6" s="354">
        <f t="shared" si="9"/>
        <v>98.807053941908705</v>
      </c>
      <c r="AIF6" s="354">
        <f t="shared" si="9"/>
        <v>97.825671596163389</v>
      </c>
      <c r="AIG6" s="354">
        <f t="shared" si="9"/>
        <v>88.894565425633814</v>
      </c>
      <c r="AIH6" s="354">
        <f t="shared" si="9"/>
        <v>154.15375387383784</v>
      </c>
      <c r="AII6" s="354">
        <f t="shared" si="9"/>
        <v>95.121874902218465</v>
      </c>
      <c r="AIJ6" s="354">
        <f t="shared" si="9"/>
        <v>165.46018614270943</v>
      </c>
      <c r="AIK6" s="568">
        <f>AVERAGE(AHY6:AIJ6)</f>
        <v>118.32113574844232</v>
      </c>
      <c r="AIL6" s="569">
        <f>MEDIAN(AHY6:AIJ6)</f>
        <v>106.05285092381828</v>
      </c>
      <c r="AIM6" s="569">
        <f>MAX(AHY6:AIJ6)</f>
        <v>177.82211553449514</v>
      </c>
      <c r="AIN6" s="570">
        <f>MIN(AHY6:AIJ6)</f>
        <v>76.323987538940798</v>
      </c>
      <c r="AIO6" s="391"/>
      <c r="AIP6" s="66" t="s">
        <v>852</v>
      </c>
      <c r="AIQ6" s="354">
        <f t="shared" ref="AIQ6:AJB6" si="10">60*XG7/AIQ5</f>
        <v>69.865904329147568</v>
      </c>
      <c r="AIR6" s="354">
        <f t="shared" si="10"/>
        <v>55.057169192369628</v>
      </c>
      <c r="AIS6" s="354">
        <f t="shared" si="10"/>
        <v>168.53916711679011</v>
      </c>
      <c r="AIT6" s="354">
        <f t="shared" si="10"/>
        <v>50.744798237124613</v>
      </c>
      <c r="AIU6" s="354">
        <f t="shared" si="10"/>
        <v>96.876543922316856</v>
      </c>
      <c r="AIV6" s="354">
        <f t="shared" si="10"/>
        <v>69.865904329147568</v>
      </c>
      <c r="AIW6" s="354">
        <f t="shared" si="10"/>
        <v>70.49478372730573</v>
      </c>
      <c r="AIX6" s="354">
        <f t="shared" si="10"/>
        <v>66.403823930256323</v>
      </c>
      <c r="AIY6" s="354">
        <f t="shared" si="10"/>
        <v>68.058826960360761</v>
      </c>
      <c r="AIZ6" s="354">
        <f t="shared" si="10"/>
        <v>560.96173540296286</v>
      </c>
      <c r="AJA6" s="354">
        <f t="shared" si="10"/>
        <v>73.241799898953346</v>
      </c>
      <c r="AJB6" s="354">
        <f t="shared" si="10"/>
        <v>55.641023728605347</v>
      </c>
      <c r="AJC6" s="571">
        <f>AVERAGE(AIQ6:AIY6)</f>
        <v>79.545213527202122</v>
      </c>
      <c r="AJD6" s="566">
        <f>MEDIAN(AIQ6:AIY6)</f>
        <v>69.865904329147568</v>
      </c>
      <c r="AJE6" s="566">
        <f>MAX(AIQ6:AIY6)</f>
        <v>168.53916711679011</v>
      </c>
      <c r="AJF6" s="567">
        <f>MIN(AIQ6:AIY6)</f>
        <v>50.744798237124613</v>
      </c>
      <c r="AJG6" s="367"/>
      <c r="AJH6" s="367"/>
      <c r="AJI6" s="366" t="s">
        <v>851</v>
      </c>
      <c r="AJJ6" s="354">
        <f t="shared" ref="AJJ6:AJU6" si="11">60*XZ7/AJJ5</f>
        <v>67.688533675661304</v>
      </c>
      <c r="AJK6" s="354">
        <f t="shared" si="11"/>
        <v>45.927678312934653</v>
      </c>
      <c r="AJL6" s="354">
        <f t="shared" si="11"/>
        <v>338.81941351431129</v>
      </c>
      <c r="AJM6" s="354">
        <f t="shared" si="11"/>
        <v>114.07989808912897</v>
      </c>
      <c r="AJN6" s="354">
        <f t="shared" si="11"/>
        <v>69.391782567854932</v>
      </c>
      <c r="AJO6" s="354">
        <f t="shared" si="11"/>
        <v>89.230065253423064</v>
      </c>
      <c r="AJP6" s="354">
        <f t="shared" si="11"/>
        <v>93.935826757483838</v>
      </c>
      <c r="AJQ6" s="354">
        <f t="shared" si="11"/>
        <v>62.679152881883191</v>
      </c>
      <c r="AJR6" s="354">
        <f t="shared" si="11"/>
        <v>58.927391026594577</v>
      </c>
      <c r="AJS6" s="354">
        <f t="shared" si="11"/>
        <v>156.27956623327182</v>
      </c>
      <c r="AJT6" s="354">
        <f t="shared" si="11"/>
        <v>497.37504058096977</v>
      </c>
      <c r="AJU6" s="354">
        <f t="shared" si="11"/>
        <v>129.28635387547368</v>
      </c>
      <c r="AJV6" s="568">
        <f>AVERAGE(AJJ6:AJU6)</f>
        <v>143.63505856408258</v>
      </c>
      <c r="AJW6" s="569">
        <f>MEDIAN(AJJ6:AJU6)</f>
        <v>91.582946005453451</v>
      </c>
      <c r="AJX6" s="569">
        <f>MAX(AJJ6:AJU6)</f>
        <v>497.37504058096977</v>
      </c>
      <c r="AJY6" s="570">
        <f>MIN(AJJ6:AJU6)</f>
        <v>45.927678312934653</v>
      </c>
      <c r="AKA6" s="66" t="s">
        <v>606</v>
      </c>
      <c r="AKB6" s="356">
        <v>0.99716002885021182</v>
      </c>
      <c r="AKC6" s="356">
        <v>0.5850673006035384</v>
      </c>
      <c r="AKD6" s="356">
        <v>2.073388766311917</v>
      </c>
      <c r="AKE6" s="356">
        <v>0.73612533495344767</v>
      </c>
      <c r="AKF6" s="356">
        <v>0.99035198432777205</v>
      </c>
      <c r="AKG6" s="356">
        <v>0.99716002885021182</v>
      </c>
      <c r="AKH6" s="356">
        <v>0.97829536583224064</v>
      </c>
      <c r="AKI6" s="356">
        <v>0.64333125237562716</v>
      </c>
      <c r="AKJ6" s="356">
        <v>0.76555779003779323</v>
      </c>
      <c r="AKK6" s="356">
        <v>6.1322972710377428</v>
      </c>
      <c r="AKL6" s="356">
        <v>0.87489654525970439</v>
      </c>
      <c r="AKM6" s="356">
        <v>0.602794865263794</v>
      </c>
      <c r="AKN6" s="571">
        <f>AVERAGE(AKB6:AKJ6)</f>
        <v>0.9740486502380844</v>
      </c>
      <c r="AKO6" s="566">
        <f>MEDIAN(AKB6:AKJ6)</f>
        <v>0.97829536583224064</v>
      </c>
      <c r="AKP6" s="566">
        <f>MAX(AKB6:AKJ6)</f>
        <v>2.073388766311917</v>
      </c>
      <c r="AKQ6" s="567">
        <f>MIN(AKB6:AKJ6)</f>
        <v>0.5850673006035384</v>
      </c>
      <c r="AKT6" s="66" t="s">
        <v>606</v>
      </c>
      <c r="AKU6" s="356">
        <v>1.1681942616256609</v>
      </c>
      <c r="AKV6" s="356">
        <v>2.3644929794186056</v>
      </c>
      <c r="AKW6" s="356">
        <v>4.0959583240481017</v>
      </c>
      <c r="AKX6" s="356">
        <v>1.5132633713280963</v>
      </c>
      <c r="AKY6" s="356">
        <v>0.84079767794840632</v>
      </c>
      <c r="AKZ6" s="356">
        <v>1.4175844933417325</v>
      </c>
      <c r="ALA6" s="356">
        <v>2.259523609655322</v>
      </c>
      <c r="ALB6" s="356">
        <v>0.80289035753625682</v>
      </c>
      <c r="ALC6" s="356">
        <v>0.89287931503794016</v>
      </c>
      <c r="ALD6" s="356">
        <v>3.053203048139121</v>
      </c>
      <c r="ALE6" s="356">
        <v>6.337135964376472</v>
      </c>
      <c r="ALF6" s="356">
        <v>1.5703971237987617</v>
      </c>
      <c r="ALG6" s="568">
        <f>AVERAGE(AKU6:ALF6)</f>
        <v>2.1930267105212065</v>
      </c>
      <c r="ALH6" s="569">
        <f>MEDIAN(AKU6:ALF6)</f>
        <v>1.5418302475634289</v>
      </c>
      <c r="ALI6" s="569">
        <f>MAX(AKU6:ALF6)</f>
        <v>6.337135964376472</v>
      </c>
      <c r="ALJ6" s="570">
        <f>MIN(AKU6:ALF6)</f>
        <v>0.80289035753625682</v>
      </c>
      <c r="ALL6" s="66" t="s">
        <v>606</v>
      </c>
      <c r="ALM6" s="356">
        <v>1.9632895093818337</v>
      </c>
      <c r="ALN6" s="356">
        <v>2.0888410969164548</v>
      </c>
      <c r="ALO6" s="356">
        <v>2.5703036858934274</v>
      </c>
      <c r="ALP6" s="356">
        <v>1.8662402691316342</v>
      </c>
      <c r="ALQ6" s="356">
        <v>2.4106789815766221</v>
      </c>
      <c r="ALR6" s="356">
        <v>1.9632895093818337</v>
      </c>
      <c r="ALS6" s="356">
        <v>2.472090056611282</v>
      </c>
      <c r="ALT6" s="356">
        <v>2.2487433616858774</v>
      </c>
      <c r="ALU6" s="356">
        <v>1.8850809049929953</v>
      </c>
      <c r="ALV6" s="356">
        <v>2.3000228425271567</v>
      </c>
      <c r="ALW6" s="356">
        <v>1.8986832458312126</v>
      </c>
      <c r="ALX6" s="356">
        <v>2.0675811143531617</v>
      </c>
      <c r="ALY6" s="571">
        <f>AVERAGE(ALM6:ALU6)</f>
        <v>2.163173041730218</v>
      </c>
      <c r="ALZ6" s="566">
        <f>MEDIAN(ALM6:ALU6)</f>
        <v>2.0888410969164548</v>
      </c>
      <c r="AMA6" s="566">
        <f>MAX(ALM6:ALU6)</f>
        <v>2.5703036858934274</v>
      </c>
      <c r="AMB6" s="567">
        <f>MIN(ALM6:ALU6)</f>
        <v>1.8662402691316342</v>
      </c>
      <c r="AME6" s="66" t="s">
        <v>606</v>
      </c>
      <c r="AMF6" s="356">
        <v>2.5299378123649507</v>
      </c>
      <c r="AMG6" s="356">
        <v>3.4045497268821197</v>
      </c>
      <c r="AMH6" s="356">
        <v>6.4952153918488733</v>
      </c>
      <c r="AMI6" s="356">
        <v>2.2095780644737806</v>
      </c>
      <c r="AMJ6" s="356">
        <v>2.614904477689489</v>
      </c>
      <c r="AMK6" s="356">
        <v>3.3109014864409629</v>
      </c>
      <c r="AML6" s="356">
        <v>3.5005653998950783</v>
      </c>
      <c r="AMM6" s="356">
        <v>2.5930499034476826</v>
      </c>
      <c r="AMN6" s="356">
        <v>2.2296508407414368</v>
      </c>
      <c r="AMO6" s="356">
        <v>4.0237455046085895</v>
      </c>
      <c r="AMP6" s="356">
        <v>4.7004569927735691</v>
      </c>
      <c r="AMQ6" s="356">
        <v>2.5674491653744957</v>
      </c>
      <c r="AMR6" s="568">
        <f>AVERAGE(AMF6:AMQ6)</f>
        <v>3.3483337305450855</v>
      </c>
      <c r="AMS6" s="569">
        <f>MEDIAN(AMF6:AMQ6)</f>
        <v>2.9629029820652262</v>
      </c>
      <c r="AMT6" s="569">
        <f>MAX(AMF6:AMQ6)</f>
        <v>6.4952153918488733</v>
      </c>
      <c r="AMU6" s="570">
        <f>MIN(AMF6:AMQ6)</f>
        <v>2.2095780644737806</v>
      </c>
      <c r="AMV6" s="391"/>
      <c r="AMW6" s="66" t="s">
        <v>606</v>
      </c>
      <c r="AMX6" s="356">
        <v>4.3879586011357032</v>
      </c>
      <c r="AMY6" s="356">
        <v>4.4288415443809566</v>
      </c>
      <c r="AMZ6" s="356">
        <v>5.8538072405721451</v>
      </c>
      <c r="ANA6" s="356">
        <v>4.39840436260923</v>
      </c>
      <c r="ANB6" s="356">
        <v>4.8804322728164147</v>
      </c>
      <c r="ANC6" s="356">
        <v>4.3879586011357032</v>
      </c>
      <c r="AND6" s="356">
        <v>4.8779799319265384</v>
      </c>
      <c r="ANE6" s="356">
        <v>4.0443127600395909</v>
      </c>
      <c r="ANF6" s="356">
        <v>3.2222583910118234</v>
      </c>
      <c r="ANG6" s="356">
        <v>6.1322972710377428</v>
      </c>
      <c r="ANH6" s="356">
        <v>3.9829376953455848</v>
      </c>
      <c r="ANI6" s="356">
        <v>3.441461577453079</v>
      </c>
      <c r="ANJ6" s="571">
        <f>AVERAGE(AMX6:ANF6)</f>
        <v>4.4979948561808998</v>
      </c>
      <c r="ANK6" s="566">
        <f>MEDIAN(AMX6:ANF6)</f>
        <v>4.39840436260923</v>
      </c>
      <c r="ANL6" s="566">
        <f>MAX(AMX6:ANF6)</f>
        <v>5.8538072405721451</v>
      </c>
      <c r="ANM6" s="567">
        <f>MIN(AMX6:ANF6)</f>
        <v>3.2222583910118234</v>
      </c>
      <c r="ANP6" s="66" t="s">
        <v>606</v>
      </c>
      <c r="ANQ6" s="356">
        <v>2.7097062271773509</v>
      </c>
      <c r="ANR6" s="356">
        <v>3.3540111992555341</v>
      </c>
      <c r="ANS6" s="356">
        <v>6.2706099886799764</v>
      </c>
      <c r="ANT6" s="356">
        <v>5.1852491367272995</v>
      </c>
      <c r="ANU6" s="356">
        <v>4.0925385328735704</v>
      </c>
      <c r="ANV6" s="356">
        <v>5.4659156433811518</v>
      </c>
      <c r="ANW6" s="356">
        <v>6.3072473010755834</v>
      </c>
      <c r="ANX6" s="356">
        <v>5.3718600026510348</v>
      </c>
      <c r="ANY6" s="356">
        <v>4.4499540932947097</v>
      </c>
      <c r="ANZ6" s="356">
        <v>5.5901305450972743</v>
      </c>
      <c r="AOA6" s="356">
        <v>7.7106801329674086</v>
      </c>
      <c r="AOB6" s="356">
        <v>5.4741815717841176</v>
      </c>
      <c r="AOC6" s="568">
        <f>AVERAGE(ANQ6:AOB6)</f>
        <v>5.1651736979137501</v>
      </c>
      <c r="AOD6" s="569">
        <f>MEDIAN(ANQ6:AOB6)</f>
        <v>5.4188878230160933</v>
      </c>
      <c r="AOE6" s="569">
        <f>MAX(ANQ6:AOB6)</f>
        <v>7.7106801329674086</v>
      </c>
      <c r="AOF6" s="570">
        <f>MIN(ANQ6:AOB6)</f>
        <v>2.7097062271773509</v>
      </c>
      <c r="AOH6" s="66" t="s">
        <v>605</v>
      </c>
      <c r="AOI6" s="356">
        <v>4.0321604715821859</v>
      </c>
      <c r="AOJ6" s="356">
        <v>1.9822139716016056</v>
      </c>
      <c r="AOK6" s="356">
        <v>3.3156887959192081</v>
      </c>
      <c r="AOL6" s="356">
        <v>3.015724370698869</v>
      </c>
      <c r="AOM6" s="356">
        <v>4.0984851794871728</v>
      </c>
      <c r="AON6" s="356">
        <v>4.0321604715821859</v>
      </c>
      <c r="AOO6" s="356">
        <v>2.5766378089173547</v>
      </c>
      <c r="AOP6" s="356">
        <v>3.1759369730500802</v>
      </c>
      <c r="AOQ6" s="356">
        <v>2.155080635349961</v>
      </c>
      <c r="AOR6" s="356">
        <v>2.033499869953431</v>
      </c>
      <c r="AOS6" s="356">
        <v>2.394505927935799</v>
      </c>
      <c r="AOT6" s="356">
        <v>2.6210186178892187</v>
      </c>
      <c r="AOU6" s="571">
        <f>AVERAGE(AOI6:AOQ6)</f>
        <v>3.1537876309098469</v>
      </c>
      <c r="AOV6" s="566">
        <f>MEDIAN(AOI6:AOQ6)</f>
        <v>3.1759369730500802</v>
      </c>
      <c r="AOW6" s="566">
        <f>MAX(AOI6:AOQ6)</f>
        <v>4.0984851794871728</v>
      </c>
      <c r="AOX6" s="567">
        <f>MIN(AOI6:AOQ6)</f>
        <v>1.9822139716016056</v>
      </c>
      <c r="APA6" s="66" t="s">
        <v>605</v>
      </c>
      <c r="APB6" s="356">
        <v>5.973340115579818</v>
      </c>
      <c r="APC6" s="356">
        <v>10.31475631770455</v>
      </c>
      <c r="APD6" s="356">
        <v>15.495515802968038</v>
      </c>
      <c r="APE6" s="356">
        <v>3.2589535961677072</v>
      </c>
      <c r="APF6" s="356">
        <v>4.2444368073196159</v>
      </c>
      <c r="APG6" s="356">
        <v>3.4363840652613926</v>
      </c>
      <c r="APH6" s="356">
        <v>3.4017084860941069</v>
      </c>
      <c r="API6" s="356">
        <v>2.5100005927952074</v>
      </c>
      <c r="APJ6" s="356">
        <v>2.4973682151837453</v>
      </c>
      <c r="APK6" s="356">
        <v>9.3202910356300563</v>
      </c>
      <c r="APL6" s="356">
        <v>13.228815449401715</v>
      </c>
      <c r="APM6" s="356">
        <v>6.5231955772423591</v>
      </c>
      <c r="APN6" s="568">
        <f>AVERAGE(APB6:APM6)</f>
        <v>6.6837305051123588</v>
      </c>
      <c r="APO6" s="569">
        <f>MEDIAN(APB6:APM6)</f>
        <v>5.108888461449717</v>
      </c>
      <c r="APP6" s="569">
        <f>MAX(APB6:APM6)</f>
        <v>15.495515802968038</v>
      </c>
      <c r="APQ6" s="570">
        <f>MIN(APB6:APM6)</f>
        <v>2.4973682151837453</v>
      </c>
      <c r="APS6" s="66" t="s">
        <v>605</v>
      </c>
      <c r="APT6" s="356">
        <v>2.6053995715632148</v>
      </c>
      <c r="APU6" s="356">
        <v>1.5357988978004053</v>
      </c>
      <c r="APV6" s="356">
        <v>5.7114779647537732</v>
      </c>
      <c r="APW6" s="356">
        <v>2.1198902012128484</v>
      </c>
      <c r="APX6" s="356">
        <v>3.3913289882308573</v>
      </c>
      <c r="APY6" s="356">
        <v>2.6053995715632148</v>
      </c>
      <c r="APZ6" s="356">
        <v>2.5729360428637724</v>
      </c>
      <c r="AQA6" s="356">
        <v>1.9090594088373487</v>
      </c>
      <c r="AQB6" s="356">
        <v>1.9233599732148623</v>
      </c>
      <c r="AQC6" s="356">
        <v>17.548962469609286</v>
      </c>
      <c r="AQD6" s="356">
        <v>2.7427908039828455</v>
      </c>
      <c r="AQE6" s="356">
        <v>2.0642921523861197</v>
      </c>
      <c r="AQF6" s="571">
        <f>AVERAGE(APT6:AQB6)</f>
        <v>2.7082945133378105</v>
      </c>
      <c r="AQG6" s="566">
        <f>MEDIAN(APT6:AQB6)</f>
        <v>2.5729360428637724</v>
      </c>
      <c r="AQH6" s="566">
        <f>MAX(APT6:AQB6)</f>
        <v>5.7114779647537732</v>
      </c>
      <c r="AQI6" s="567">
        <f>MIN(APT6:AQB6)</f>
        <v>1.5357988978004053</v>
      </c>
      <c r="AQL6" s="66" t="s">
        <v>605</v>
      </c>
      <c r="AQM6" s="356">
        <v>2.1122264084982114</v>
      </c>
      <c r="AQN6" s="356">
        <v>5.6537014180823615</v>
      </c>
      <c r="AQO6" s="356">
        <v>11.997595445153461</v>
      </c>
      <c r="AQP6" s="356">
        <v>3.6781727045574413</v>
      </c>
      <c r="AQQ6" s="356">
        <v>1.7794761151083893</v>
      </c>
      <c r="AQR6" s="356">
        <v>2.8539100011420491</v>
      </c>
      <c r="AQS6" s="356">
        <v>2.579980828147626</v>
      </c>
      <c r="AQT6" s="356">
        <v>1.9862712626676458</v>
      </c>
      <c r="AQU6" s="356">
        <v>1.8449208993808661</v>
      </c>
      <c r="AQV6" s="356">
        <v>6.2241217889965776</v>
      </c>
      <c r="AQW6" s="356">
        <v>17.442046794814917</v>
      </c>
      <c r="AQX6" s="356">
        <v>4.8104386733102764</v>
      </c>
      <c r="AQY6" s="568">
        <f>AVERAGE(AQM6:AQX6)</f>
        <v>5.2469051949883179</v>
      </c>
      <c r="AQZ6" s="569">
        <f>MEDIAN(AQM6:AQX6)</f>
        <v>3.2660413528497454</v>
      </c>
      <c r="ARA6" s="569">
        <f>MAX(AQM6:AQX6)</f>
        <v>17.442046794814917</v>
      </c>
      <c r="ARB6" s="570">
        <f>MIN(AQM6:AQX6)</f>
        <v>1.7794761151083893</v>
      </c>
      <c r="ARD6" s="66" t="s">
        <v>605</v>
      </c>
      <c r="ARE6" s="356">
        <v>15.740629117765096</v>
      </c>
      <c r="ARF6" s="356">
        <v>18.153773104698299</v>
      </c>
      <c r="ARG6" s="356">
        <v>21.916635370108736</v>
      </c>
      <c r="ARH6" s="356">
        <v>23.597559852957382</v>
      </c>
      <c r="ARI6" s="356">
        <v>16.957550104767151</v>
      </c>
      <c r="ARJ6" s="356">
        <v>15.740629117765096</v>
      </c>
      <c r="ARK6" s="356">
        <v>18.889361490328483</v>
      </c>
      <c r="ARL6" s="356">
        <v>19.003613465720669</v>
      </c>
      <c r="ARM6" s="356">
        <v>18.154382571287073</v>
      </c>
      <c r="ARN6" s="356">
        <v>17.548962469609286</v>
      </c>
      <c r="ARO6" s="356">
        <v>17.028487774507852</v>
      </c>
      <c r="ARP6" s="356">
        <v>16.061038507100605</v>
      </c>
      <c r="ARQ6" s="571">
        <f>AVERAGE(ARE6:ARM6)</f>
        <v>18.683792688377551</v>
      </c>
      <c r="ARR6" s="566">
        <f>MEDIAN(ARE6:ARM6)</f>
        <v>18.154382571287073</v>
      </c>
      <c r="ARS6" s="566">
        <f>MAX(ARE6:ARM6)</f>
        <v>23.597559852957382</v>
      </c>
      <c r="ART6" s="567">
        <f>MIN(ARE6:ARM6)</f>
        <v>15.740629117765096</v>
      </c>
      <c r="ARW6" s="66" t="s">
        <v>605</v>
      </c>
      <c r="ARX6" s="356">
        <v>8.0996867849705403</v>
      </c>
      <c r="ARY6" s="356">
        <v>10.626933917622605</v>
      </c>
      <c r="ARZ6" s="356">
        <v>21.58212069121646</v>
      </c>
      <c r="ASA6" s="356">
        <v>16.382235005303112</v>
      </c>
      <c r="ASB6" s="356">
        <v>9.8998528088449227</v>
      </c>
      <c r="ASC6" s="356">
        <v>18.015416477680848</v>
      </c>
      <c r="ASD6" s="356">
        <v>15.562003669780903</v>
      </c>
      <c r="ASE6" s="356">
        <v>15.263775709661742</v>
      </c>
      <c r="ASF6" s="356">
        <v>16.20783395587026</v>
      </c>
      <c r="ASG6" s="356">
        <v>19.206479075930925</v>
      </c>
      <c r="ASH6" s="356">
        <v>26.17943063109832</v>
      </c>
      <c r="ASI6" s="356">
        <v>18.900580012451979</v>
      </c>
      <c r="ASJ6" s="568">
        <f>AVERAGE(ARX6:ASI6)</f>
        <v>16.327195728369386</v>
      </c>
      <c r="ASK6" s="569">
        <f>MEDIAN(ARX6:ASI6)</f>
        <v>16.295034480586686</v>
      </c>
      <c r="ASL6" s="569">
        <f>MAX(ARX6:ASI6)</f>
        <v>26.17943063109832</v>
      </c>
      <c r="ASM6" s="570">
        <f>MIN(ARX6:ASI6)</f>
        <v>8.0996867849705403</v>
      </c>
      <c r="ASO6" s="66" t="s">
        <v>606</v>
      </c>
      <c r="ASP6" s="356">
        <v>40.535211267605632</v>
      </c>
      <c r="ASQ6" s="356">
        <v>40.392156862745097</v>
      </c>
      <c r="ASR6" s="356">
        <v>40.842105263157897</v>
      </c>
      <c r="ASS6" s="356">
        <v>40.168539325842694</v>
      </c>
      <c r="AST6" s="356">
        <v>37.285714285714285</v>
      </c>
      <c r="ASU6" s="356">
        <v>40.535211267605632</v>
      </c>
      <c r="ASV6" s="356">
        <v>40.68181818181818</v>
      </c>
      <c r="ASW6" s="356">
        <v>39.410714285714285</v>
      </c>
      <c r="ASX6" s="356">
        <v>40.200000000000003</v>
      </c>
      <c r="ASY6" s="356">
        <v>40.833333333333336</v>
      </c>
      <c r="ASZ6" s="356">
        <v>38.425531914893618</v>
      </c>
      <c r="ATA6" s="356">
        <v>38.264705882352942</v>
      </c>
      <c r="ATB6" s="571">
        <f>AVERAGE(ASP6:ASX6)</f>
        <v>40.005718971133746</v>
      </c>
      <c r="ATC6" s="566">
        <f>MEDIAN(ASP6:ASX6)</f>
        <v>40.392156862745097</v>
      </c>
      <c r="ATD6" s="566">
        <f>MAX(ASP6:ASX6)</f>
        <v>40.842105263157897</v>
      </c>
      <c r="ATE6" s="567">
        <f>MIN(ASP6:ASX6)</f>
        <v>37.285714285714285</v>
      </c>
      <c r="ATH6" s="66" t="s">
        <v>606</v>
      </c>
      <c r="ATI6" s="356">
        <v>44.223880597014926</v>
      </c>
      <c r="ATJ6" s="356">
        <v>40.95967741935484</v>
      </c>
      <c r="ATK6" s="356">
        <v>38.773584905660378</v>
      </c>
      <c r="ATL6" s="356">
        <v>41.2</v>
      </c>
      <c r="ATM6" s="356">
        <v>40.142857142857146</v>
      </c>
      <c r="ATN6" s="356">
        <v>43.0625</v>
      </c>
      <c r="ATO6" s="356">
        <v>53.659574468085104</v>
      </c>
      <c r="ATP6" s="356">
        <v>42.735294117647058</v>
      </c>
      <c r="ATQ6" s="356">
        <v>38.891891891891895</v>
      </c>
      <c r="ATR6" s="356">
        <v>42.24</v>
      </c>
      <c r="ATS6" s="356">
        <v>40.454545454545453</v>
      </c>
      <c r="ATT6" s="356">
        <v>39.083333333333336</v>
      </c>
      <c r="ATU6" s="568">
        <f>AVERAGE(ATI6:ATT6)</f>
        <v>42.118928277532511</v>
      </c>
      <c r="ATV6" s="569">
        <f>MEDIAN(ATI6:ATT6)</f>
        <v>41.079838709677418</v>
      </c>
      <c r="ATW6" s="569">
        <f>MAX(ATI6:ATT6)</f>
        <v>53.659574468085104</v>
      </c>
      <c r="ATX6" s="570">
        <f>MIN(ATI6:ATT6)</f>
        <v>38.773584905660378</v>
      </c>
      <c r="ATZ6" s="66" t="s">
        <v>606</v>
      </c>
      <c r="AUA6" s="356">
        <v>40.392156862745097</v>
      </c>
      <c r="AUB6" s="356">
        <v>42.397058823529413</v>
      </c>
      <c r="AUC6" s="356">
        <v>40.678899082568805</v>
      </c>
      <c r="AUD6" s="356">
        <v>39.663265306122447</v>
      </c>
      <c r="AUE6" s="356">
        <v>43.174468085106383</v>
      </c>
      <c r="AUF6" s="356">
        <v>40.392156862745097</v>
      </c>
      <c r="AUG6" s="356">
        <v>43.866666666666667</v>
      </c>
      <c r="AUH6" s="356">
        <v>41.655555555555559</v>
      </c>
      <c r="AUI6" s="356">
        <v>41.74096385542169</v>
      </c>
      <c r="AUJ6" s="356">
        <v>45.417808219178085</v>
      </c>
      <c r="AUK6" s="356">
        <v>41.913333333333334</v>
      </c>
      <c r="AUL6" s="356">
        <v>43.236363636363635</v>
      </c>
      <c r="AUM6" s="571">
        <f>AVERAGE(AUA6:AUI6)</f>
        <v>41.551243455606794</v>
      </c>
      <c r="AUN6" s="566">
        <f>MEDIAN(AUA6:AUI6)</f>
        <v>41.655555555555559</v>
      </c>
      <c r="AUO6" s="566">
        <f>MAX(AUA6:AUI6)</f>
        <v>43.866666666666667</v>
      </c>
      <c r="AUP6" s="567">
        <f>MIN(AUA6:AUI6)</f>
        <v>39.663265306122447</v>
      </c>
      <c r="AUS6" s="66" t="s">
        <v>606</v>
      </c>
      <c r="AUT6" s="356">
        <v>41.172995780590718</v>
      </c>
      <c r="AUU6" s="356">
        <v>39.193548387096776</v>
      </c>
      <c r="AUV6" s="356">
        <v>41.925133689839569</v>
      </c>
      <c r="AUW6" s="356">
        <v>42.35164835164835</v>
      </c>
      <c r="AUX6" s="356">
        <v>44.243055555555557</v>
      </c>
      <c r="AUY6" s="356">
        <v>44.306122448979593</v>
      </c>
      <c r="AUZ6" s="356">
        <v>48.803149606299215</v>
      </c>
      <c r="AVA6" s="356">
        <v>44.3515625</v>
      </c>
      <c r="AVB6" s="356">
        <v>39.267241379310342</v>
      </c>
      <c r="AVC6" s="356">
        <v>40.828793774319067</v>
      </c>
      <c r="AVD6" s="356">
        <v>38.875</v>
      </c>
      <c r="AVE6" s="356">
        <v>39.8125</v>
      </c>
      <c r="AVF6" s="568">
        <f>AVERAGE(AUT6:AVE6)</f>
        <v>42.094229289469929</v>
      </c>
      <c r="AVG6" s="569">
        <f>MEDIAN(AUT6:AVE6)</f>
        <v>41.54906473521514</v>
      </c>
      <c r="AVH6" s="569">
        <f>MAX(AUT6:AVE6)</f>
        <v>48.803149606299215</v>
      </c>
      <c r="AVI6" s="570">
        <f>MIN(AUT6:AVE6)</f>
        <v>38.875</v>
      </c>
      <c r="AVJ6" s="391"/>
      <c r="AVK6" s="66" t="s">
        <v>606</v>
      </c>
      <c r="AVL6" s="356">
        <v>37.75</v>
      </c>
      <c r="AVM6" s="356">
        <v>36.888888888888886</v>
      </c>
      <c r="AVN6" s="356">
        <v>37.6</v>
      </c>
      <c r="AVO6" s="356">
        <v>34.857142857142854</v>
      </c>
      <c r="AVP6" s="356">
        <v>38.363636363636367</v>
      </c>
      <c r="AVQ6" s="356">
        <v>37.75</v>
      </c>
      <c r="AVR6" s="356">
        <v>39.142857142857146</v>
      </c>
      <c r="AVS6" s="356">
        <v>36.75</v>
      </c>
      <c r="AVT6" s="356">
        <v>33.333333333333336</v>
      </c>
      <c r="AVU6" s="356">
        <v>40.833333333333336</v>
      </c>
      <c r="AVV6" s="356">
        <v>38.166666666666664</v>
      </c>
      <c r="AVW6" s="356">
        <v>35.428571428571431</v>
      </c>
      <c r="AVX6" s="571">
        <f>AVERAGE(AVL6:AVT6)</f>
        <v>36.937317620650951</v>
      </c>
      <c r="AVY6" s="566">
        <f>MEDIAN(AVL6:AVT6)</f>
        <v>37.6</v>
      </c>
      <c r="AVZ6" s="566">
        <f>MAX(AVL6:AVT6)</f>
        <v>39.142857142857146</v>
      </c>
      <c r="AWA6" s="567">
        <f>MIN(AVL6:AVT6)</f>
        <v>33.333333333333336</v>
      </c>
      <c r="AWD6" s="66" t="s">
        <v>606</v>
      </c>
      <c r="AWE6" s="356">
        <v>39.349206349206348</v>
      </c>
      <c r="AWF6" s="356">
        <v>38.713355048859938</v>
      </c>
      <c r="AWG6" s="356">
        <v>38.8125</v>
      </c>
      <c r="AWH6" s="356">
        <v>38.363636363636367</v>
      </c>
      <c r="AWI6" s="356">
        <v>41.153846153846153</v>
      </c>
      <c r="AWJ6" s="356">
        <v>37.5</v>
      </c>
      <c r="AWK6" s="356">
        <v>42.642857142857146</v>
      </c>
      <c r="AWL6" s="356">
        <v>38.285714285714285</v>
      </c>
      <c r="AWM6" s="356">
        <v>37.375</v>
      </c>
      <c r="AWN6" s="356">
        <v>37.260869565217391</v>
      </c>
      <c r="AWO6" s="356">
        <v>38.75</v>
      </c>
      <c r="AWP6" s="356">
        <v>37.608695652173914</v>
      </c>
      <c r="AWQ6" s="568">
        <f>AVERAGE(AWE6:AWP6)</f>
        <v>38.817973380125963</v>
      </c>
      <c r="AWR6" s="569">
        <f>MEDIAN(AWE6:AWP6)</f>
        <v>38.538495706248156</v>
      </c>
      <c r="AWS6" s="569">
        <f>MAX(AWE6:AWP6)</f>
        <v>42.642857142857146</v>
      </c>
      <c r="AWT6" s="570">
        <f>MIN(AWE6:AWP6)</f>
        <v>37.260869565217391</v>
      </c>
    </row>
    <row r="7" spans="1:1294" ht="15.75" thickBot="1" x14ac:dyDescent="0.3">
      <c r="A7" s="320" t="s">
        <v>856</v>
      </c>
      <c r="B7" s="356">
        <v>35</v>
      </c>
      <c r="C7" s="356">
        <v>21</v>
      </c>
      <c r="D7" s="356">
        <v>25</v>
      </c>
      <c r="E7" s="356">
        <v>15</v>
      </c>
      <c r="F7" s="356">
        <v>21</v>
      </c>
      <c r="G7" s="356">
        <v>35</v>
      </c>
      <c r="H7" s="356">
        <v>7</v>
      </c>
      <c r="I7" s="356">
        <v>27</v>
      </c>
      <c r="J7" s="356">
        <v>27</v>
      </c>
      <c r="K7" s="356">
        <v>11</v>
      </c>
      <c r="L7" s="356">
        <v>14</v>
      </c>
      <c r="M7" s="356">
        <v>13</v>
      </c>
      <c r="N7" s="565">
        <f>AVERAGE(B7:J7)</f>
        <v>23.666666666666668</v>
      </c>
      <c r="O7" s="566">
        <f>MEDIAN(B7:J7)</f>
        <v>25</v>
      </c>
      <c r="P7" s="566">
        <f>MAX(B7:J7)</f>
        <v>35</v>
      </c>
      <c r="Q7" s="567">
        <f>MIN(B7:J7)</f>
        <v>7</v>
      </c>
      <c r="T7" s="320" t="s">
        <v>856</v>
      </c>
      <c r="U7" s="356">
        <v>40</v>
      </c>
      <c r="V7" s="356">
        <v>178</v>
      </c>
      <c r="W7" s="356">
        <v>41</v>
      </c>
      <c r="X7" s="356">
        <v>23</v>
      </c>
      <c r="Y7" s="356">
        <v>14</v>
      </c>
      <c r="Z7" s="356">
        <v>22</v>
      </c>
      <c r="AA7" s="356">
        <v>15</v>
      </c>
      <c r="AB7" s="356">
        <v>8</v>
      </c>
      <c r="AC7" s="356">
        <v>16</v>
      </c>
      <c r="AD7" s="356">
        <v>17</v>
      </c>
      <c r="AE7" s="356">
        <v>58</v>
      </c>
      <c r="AF7" s="356">
        <v>41</v>
      </c>
      <c r="AG7" s="568">
        <f>AVERAGE(U7:AF7)</f>
        <v>39.416666666666664</v>
      </c>
      <c r="AH7" s="569">
        <f>MEDIAN(U7:AF7)</f>
        <v>22.5</v>
      </c>
      <c r="AI7" s="569">
        <f>MAX(U7:AF7)</f>
        <v>178</v>
      </c>
      <c r="AJ7" s="570">
        <f>MIN(U7:AF7)</f>
        <v>8</v>
      </c>
      <c r="AL7" s="66" t="s">
        <v>605</v>
      </c>
      <c r="AM7" s="356">
        <v>0.84121027061896769</v>
      </c>
      <c r="AN7" s="356">
        <v>1.0034019504641549</v>
      </c>
      <c r="AO7" s="356">
        <v>0.68740908698993985</v>
      </c>
      <c r="AP7" s="356"/>
      <c r="AQ7" s="356">
        <v>0.77058143172776183</v>
      </c>
      <c r="AR7" s="356">
        <v>0.84121027061896769</v>
      </c>
      <c r="AS7" s="356">
        <v>0.64293408985666423</v>
      </c>
      <c r="AT7" s="356">
        <v>0.54585484513973648</v>
      </c>
      <c r="AU7" s="356">
        <v>0.61370069406240324</v>
      </c>
      <c r="AV7" s="356">
        <v>1.1895060244890292</v>
      </c>
      <c r="AW7" s="356">
        <v>0.81578700395718995</v>
      </c>
      <c r="AX7" s="356">
        <v>0.73586970336097601</v>
      </c>
      <c r="AY7" s="571">
        <f>AVERAGE(AM7:AU7)</f>
        <v>0.74328782993482445</v>
      </c>
      <c r="AZ7" s="566">
        <f>MEDIAN(AM7:AU7)</f>
        <v>0.7289952593588509</v>
      </c>
      <c r="BA7" s="566">
        <f>MAX(AM7:AU7)</f>
        <v>1.0034019504641549</v>
      </c>
      <c r="BB7" s="567">
        <f>MIN(AM7:AU7)</f>
        <v>0.54585484513973648</v>
      </c>
      <c r="BC7" s="8"/>
      <c r="BD7" s="8"/>
      <c r="BE7" s="66" t="s">
        <v>605</v>
      </c>
      <c r="BF7" s="356">
        <v>2.1989626670641047</v>
      </c>
      <c r="BG7" s="356">
        <v>0.91024958904441178</v>
      </c>
      <c r="BH7" s="356">
        <v>1.0142731583454774</v>
      </c>
      <c r="BI7" s="356">
        <v>1.2337484341276344</v>
      </c>
      <c r="BJ7" s="356">
        <v>1.9363113585739358</v>
      </c>
      <c r="BK7" s="356">
        <v>1.1828357338039339</v>
      </c>
      <c r="BL7" s="356">
        <v>3.2821417048281534</v>
      </c>
      <c r="BM7" s="356">
        <v>0.64572708993886785</v>
      </c>
      <c r="BN7" s="356">
        <v>1.0130949700445218</v>
      </c>
      <c r="BO7" s="356">
        <v>3.5478377483247581</v>
      </c>
      <c r="BP7" s="356">
        <v>1.1648469546216518</v>
      </c>
      <c r="BQ7" s="356">
        <v>2.2776056117732377</v>
      </c>
      <c r="BR7" s="568">
        <f>AVERAGE(BF7:BQ7)</f>
        <v>1.7006362517075573</v>
      </c>
      <c r="BS7" s="569">
        <f>MEDIAN(BF7:BQ7)</f>
        <v>1.2082920839657842</v>
      </c>
      <c r="BT7" s="569">
        <f>MAX(BF7:BQ7)</f>
        <v>3.5478377483247581</v>
      </c>
      <c r="BU7" s="570">
        <f>MIN(BF7:BQ7)</f>
        <v>0.64572708993886785</v>
      </c>
      <c r="BW7" s="66" t="s">
        <v>605</v>
      </c>
      <c r="BX7" s="356">
        <v>0.99155498727539104</v>
      </c>
      <c r="BY7" s="356">
        <v>0.95763745769880249</v>
      </c>
      <c r="BZ7" s="356">
        <v>0.706430077639566</v>
      </c>
      <c r="CA7" s="356">
        <v>0.67978039141554802</v>
      </c>
      <c r="CB7" s="356">
        <v>0.81409422693515765</v>
      </c>
      <c r="CC7" s="356">
        <v>0.99155498727539104</v>
      </c>
      <c r="CD7" s="356">
        <v>0.8634741705271276</v>
      </c>
      <c r="CE7" s="356">
        <v>0.97368505939949956</v>
      </c>
      <c r="CF7" s="356">
        <v>0.73533113360559799</v>
      </c>
      <c r="CG7" s="356">
        <v>0.84751827634600718</v>
      </c>
      <c r="CH7" s="356">
        <v>0.77617243931500068</v>
      </c>
      <c r="CI7" s="356">
        <v>0.8315930565547891</v>
      </c>
      <c r="CJ7" s="571">
        <f>AVERAGE(BX7:CF7)</f>
        <v>0.85706027686356456</v>
      </c>
      <c r="CK7" s="566">
        <f>MEDIAN(BX7:CF7)</f>
        <v>0.8634741705271276</v>
      </c>
      <c r="CL7" s="566">
        <f>MAX(BX7:CF7)</f>
        <v>0.99155498727539104</v>
      </c>
      <c r="CM7" s="567">
        <f>MIN(BX7:CF7)</f>
        <v>0.67978039141554802</v>
      </c>
      <c r="CN7" s="8"/>
      <c r="CO7" s="8"/>
      <c r="CP7" s="66" t="s">
        <v>605</v>
      </c>
      <c r="CQ7" s="356">
        <v>1.1734941528605118</v>
      </c>
      <c r="CR7" s="356">
        <v>1.3130793854080351</v>
      </c>
      <c r="CS7" s="356">
        <v>0.91036443316205506</v>
      </c>
      <c r="CT7" s="356">
        <v>0.89710926501516219</v>
      </c>
      <c r="CU7" s="356">
        <v>0.70482283317410399</v>
      </c>
      <c r="CV7" s="356">
        <v>1.198369572166389</v>
      </c>
      <c r="CW7" s="356">
        <v>1.0779619647473231</v>
      </c>
      <c r="CX7" s="356">
        <v>0.99057563005045335</v>
      </c>
      <c r="CY7" s="356">
        <v>0.93271640460131744</v>
      </c>
      <c r="CZ7" s="356">
        <v>0.91433218901998181</v>
      </c>
      <c r="DA7" s="356">
        <v>1.4740918345266492</v>
      </c>
      <c r="DB7" s="356">
        <v>2.4169746742602225</v>
      </c>
      <c r="DC7" s="568">
        <f>AVERAGE(CQ7:DB7)</f>
        <v>1.1669910282493503</v>
      </c>
      <c r="DD7" s="569">
        <f>MEDIAN(CQ7:DB7)</f>
        <v>1.0342687973988882</v>
      </c>
      <c r="DE7" s="569">
        <f>MAX(CQ7:DB7)</f>
        <v>2.4169746742602225</v>
      </c>
      <c r="DF7" s="570">
        <f>MIN(CQ7:DB7)</f>
        <v>0.70482283317410399</v>
      </c>
      <c r="DG7" s="370"/>
      <c r="DH7" s="66" t="s">
        <v>605</v>
      </c>
      <c r="DI7" s="356">
        <v>2.0029906349244584</v>
      </c>
      <c r="DJ7" s="356">
        <v>0.90577318002370433</v>
      </c>
      <c r="DK7" s="356">
        <v>0.94271066766864919</v>
      </c>
      <c r="DL7" s="356">
        <v>0.76976183898682216</v>
      </c>
      <c r="DM7" s="356">
        <v>1.4814930931078105</v>
      </c>
      <c r="DN7" s="356">
        <v>2.0029906349244584</v>
      </c>
      <c r="DO7" s="356">
        <v>1.6601299335888751</v>
      </c>
      <c r="DP7" s="356">
        <v>1.0800868163476953</v>
      </c>
      <c r="DQ7" s="356"/>
      <c r="DR7" s="356">
        <v>1.1895060244890292</v>
      </c>
      <c r="DS7" s="356">
        <v>1.1043726016386977</v>
      </c>
      <c r="DT7" s="356">
        <v>0.92646435639213509</v>
      </c>
      <c r="DU7" s="571">
        <f>AVERAGE(DI7:DQ7)</f>
        <v>1.355742099946559</v>
      </c>
      <c r="DV7" s="566">
        <f>MEDIAN(DI7:DQ7)</f>
        <v>1.2807899547277528</v>
      </c>
      <c r="DW7" s="566">
        <f>MAX(DI7:DQ7)</f>
        <v>2.0029906349244584</v>
      </c>
      <c r="DX7" s="567">
        <f>MIN(DI7:DQ7)</f>
        <v>0.76976183898682216</v>
      </c>
      <c r="DY7" s="8"/>
      <c r="DZ7" s="8"/>
      <c r="EA7" s="66" t="s">
        <v>605</v>
      </c>
      <c r="EB7" s="356">
        <v>3.9275371528259067</v>
      </c>
      <c r="EC7" s="356">
        <v>1.6165508759185336</v>
      </c>
      <c r="ED7" s="356">
        <v>0.62135803142506418</v>
      </c>
      <c r="EE7" s="356">
        <v>1.3811958687640074</v>
      </c>
      <c r="EF7" s="356">
        <v>1.523993406505924</v>
      </c>
      <c r="EG7" s="356">
        <v>1.6213701628832027</v>
      </c>
      <c r="EH7" s="356">
        <v>1.9725896363792341</v>
      </c>
      <c r="EI7" s="356">
        <v>0.673313340690882</v>
      </c>
      <c r="EJ7" s="356">
        <v>2.8394356263206175</v>
      </c>
      <c r="EK7" s="356">
        <v>2.890500218156888</v>
      </c>
      <c r="EL7" s="356">
        <v>1.0652777552976689</v>
      </c>
      <c r="EM7" s="356">
        <v>0.88968668099980697</v>
      </c>
      <c r="EN7" s="568">
        <f>AVERAGE(EB7:EM7)</f>
        <v>1.7519007296806446</v>
      </c>
      <c r="EO7" s="569">
        <f>MEDIAN(EB7:EM7)</f>
        <v>1.5702721412122287</v>
      </c>
      <c r="EP7" s="569">
        <f>MAX(EB7:EM7)</f>
        <v>3.9275371528259067</v>
      </c>
      <c r="EQ7" s="570">
        <f>MIN(EB7:EM7)</f>
        <v>0.62135803142506418</v>
      </c>
      <c r="ES7" s="66" t="s">
        <v>605</v>
      </c>
      <c r="ET7" s="356">
        <v>23.668670681763171</v>
      </c>
      <c r="EU7" s="356">
        <v>23.031574015074302</v>
      </c>
      <c r="EV7" s="356">
        <v>21.140030307539348</v>
      </c>
      <c r="EW7" s="356"/>
      <c r="EX7" s="356">
        <v>23.946997454002215</v>
      </c>
      <c r="EY7" s="356">
        <v>23.668670681763171</v>
      </c>
      <c r="EZ7" s="356">
        <v>23.522318240804047</v>
      </c>
      <c r="FA7" s="356">
        <v>21.62916463458895</v>
      </c>
      <c r="FB7" s="356">
        <v>26.877817042608395</v>
      </c>
      <c r="FC7" s="356">
        <v>22.989723923646821</v>
      </c>
      <c r="FD7" s="356">
        <v>29.094923158968157</v>
      </c>
      <c r="FE7" s="356">
        <v>23.624397205604794</v>
      </c>
      <c r="FF7" s="571">
        <f>AVERAGE(ET7:FB7)</f>
        <v>23.435655382267953</v>
      </c>
      <c r="FG7" s="566">
        <f>MEDIAN(ET7:FB7)</f>
        <v>23.595494461283607</v>
      </c>
      <c r="FH7" s="566">
        <f>MAX(ET7:FB7)</f>
        <v>26.877817042608395</v>
      </c>
      <c r="FI7" s="567">
        <f>MIN(ET7:FB7)</f>
        <v>21.140030307539348</v>
      </c>
      <c r="FJ7" s="8"/>
      <c r="FK7" s="8"/>
      <c r="FL7" s="66" t="s">
        <v>605</v>
      </c>
      <c r="FM7" s="356">
        <v>29.490713531137182</v>
      </c>
      <c r="FN7" s="356">
        <v>29.952441780733825</v>
      </c>
      <c r="FO7" s="356">
        <v>38.061059254013415</v>
      </c>
      <c r="FP7" s="356">
        <v>27.514174031479932</v>
      </c>
      <c r="FQ7" s="356">
        <v>25.990191322829098</v>
      </c>
      <c r="FR7" s="356">
        <v>29.614302948399285</v>
      </c>
      <c r="FS7" s="356">
        <v>55.267089634118626</v>
      </c>
      <c r="FT7" s="356">
        <v>33.756826171456311</v>
      </c>
      <c r="FU7" s="356">
        <v>42.33370182575613</v>
      </c>
      <c r="FV7" s="356">
        <v>26.984507262626913</v>
      </c>
      <c r="FW7" s="356">
        <v>26.77751367632689</v>
      </c>
      <c r="FX7" s="356">
        <v>32.838385796290112</v>
      </c>
      <c r="FY7" s="568">
        <f>AVERAGE(FM7:FX7)</f>
        <v>33.215075602930646</v>
      </c>
      <c r="FZ7" s="569">
        <f>MEDIAN(FM7:FX7)</f>
        <v>29.783372364566553</v>
      </c>
      <c r="GA7" s="569">
        <f>MAX(FM7:FX7)</f>
        <v>55.267089634118626</v>
      </c>
      <c r="GB7" s="570">
        <f>MIN(FM7:FX7)</f>
        <v>25.990191322829098</v>
      </c>
      <c r="GD7" s="66" t="s">
        <v>605</v>
      </c>
      <c r="GE7" s="356">
        <v>26.240464104989073</v>
      </c>
      <c r="GF7" s="356">
        <v>23.927534228433039</v>
      </c>
      <c r="GG7" s="356">
        <v>25.084079160926809</v>
      </c>
      <c r="GH7" s="356">
        <v>25.405511195893205</v>
      </c>
      <c r="GI7" s="356">
        <v>25.810364162585486</v>
      </c>
      <c r="GJ7" s="356">
        <v>26.240464104989073</v>
      </c>
      <c r="GK7" s="356">
        <v>27.879150850883178</v>
      </c>
      <c r="GL7" s="356">
        <v>26.571503437343047</v>
      </c>
      <c r="GM7" s="356">
        <v>23.006347794539806</v>
      </c>
      <c r="GN7" s="356">
        <v>29.228121100846689</v>
      </c>
      <c r="GO7" s="356">
        <v>25.886350842582317</v>
      </c>
      <c r="GP7" s="356">
        <v>23.079737070922945</v>
      </c>
      <c r="GQ7" s="571">
        <f>AVERAGE(GE7:GM7)</f>
        <v>25.573935448953634</v>
      </c>
      <c r="GR7" s="566">
        <f>MEDIAN(GE7:GM7)</f>
        <v>25.810364162585486</v>
      </c>
      <c r="GS7" s="566">
        <f>MAX(GE7:GM7)</f>
        <v>27.879150850883178</v>
      </c>
      <c r="GT7" s="567">
        <f>MIN(GE7:GM7)</f>
        <v>23.006347794539806</v>
      </c>
      <c r="GU7" s="8"/>
      <c r="GV7" s="8"/>
      <c r="GW7" s="66" t="s">
        <v>605</v>
      </c>
      <c r="GX7" s="356">
        <v>27.713390648307264</v>
      </c>
      <c r="GY7" s="356">
        <v>30.387780180689489</v>
      </c>
      <c r="GZ7" s="356">
        <v>27.701507327394737</v>
      </c>
      <c r="HA7" s="356">
        <v>31.061539410488749</v>
      </c>
      <c r="HB7" s="356">
        <v>25.21905253224363</v>
      </c>
      <c r="HC7" s="356">
        <v>29.37753833772009</v>
      </c>
      <c r="HD7" s="356">
        <v>25.868516691727006</v>
      </c>
      <c r="HE7" s="356">
        <v>26.083735046749457</v>
      </c>
      <c r="HF7" s="356">
        <v>28.959585974121836</v>
      </c>
      <c r="HG7" s="356">
        <v>25.777918790686805</v>
      </c>
      <c r="HH7" s="356">
        <v>30.972468874166665</v>
      </c>
      <c r="HI7" s="356">
        <v>30.326247583588284</v>
      </c>
      <c r="HJ7" s="568">
        <f>AVERAGE(GX7:HI7)</f>
        <v>28.287440116490334</v>
      </c>
      <c r="HK7" s="569">
        <f>MEDIAN(GX7:HI7)</f>
        <v>28.336488311214552</v>
      </c>
      <c r="HL7" s="569">
        <f>MAX(GX7:HI7)</f>
        <v>31.061539410488749</v>
      </c>
      <c r="HM7" s="570">
        <f>MIN(GX7:HI7)</f>
        <v>25.21905253224363</v>
      </c>
      <c r="HN7" s="391"/>
      <c r="HO7" s="66" t="s">
        <v>605</v>
      </c>
      <c r="HP7" s="356">
        <v>24.683296698542662</v>
      </c>
      <c r="HQ7" s="356">
        <v>29.484162450438944</v>
      </c>
      <c r="HR7" s="356">
        <v>26.552124352178552</v>
      </c>
      <c r="HS7" s="356">
        <v>25.805221589923555</v>
      </c>
      <c r="HT7" s="356">
        <v>37.500637358824648</v>
      </c>
      <c r="HU7" s="356">
        <v>24.683296698542662</v>
      </c>
      <c r="HV7" s="356">
        <v>31.894670473742416</v>
      </c>
      <c r="HW7" s="356">
        <v>23.408054728167166</v>
      </c>
      <c r="HX7" s="356"/>
      <c r="HY7" s="356">
        <v>22.989723923646821</v>
      </c>
      <c r="HZ7" s="356">
        <v>25.085434002760845</v>
      </c>
      <c r="IA7" s="356">
        <v>26.664314511389293</v>
      </c>
      <c r="IB7" s="571">
        <f>AVERAGE(HP7:HX7)</f>
        <v>28.001433043795082</v>
      </c>
      <c r="IC7" s="566">
        <f>MEDIAN(HP7:HX7)</f>
        <v>26.178672971051054</v>
      </c>
      <c r="ID7" s="566">
        <f>MAX(HP7:HX7)</f>
        <v>37.500637358824648</v>
      </c>
      <c r="IE7" s="567">
        <f>MIN(HP7:HX7)</f>
        <v>23.408054728167166</v>
      </c>
      <c r="IF7" s="8"/>
      <c r="IG7" s="8"/>
      <c r="IH7" s="66" t="s">
        <v>605</v>
      </c>
      <c r="II7" s="356">
        <v>42.483377373709445</v>
      </c>
      <c r="IJ7" s="356">
        <v>35.081456091869924</v>
      </c>
      <c r="IK7" s="356">
        <v>60.872177156656946</v>
      </c>
      <c r="IL7" s="356">
        <v>36.125255063920747</v>
      </c>
      <c r="IM7" s="356">
        <v>26.22147801801707</v>
      </c>
      <c r="IN7" s="356">
        <v>27.441574513816004</v>
      </c>
      <c r="IO7" s="356">
        <v>53.142445332888997</v>
      </c>
      <c r="IP7" s="356">
        <v>69.782692216708853</v>
      </c>
      <c r="IQ7" s="356">
        <v>42.675808116295855</v>
      </c>
      <c r="IR7" s="356">
        <v>26.894644862322181</v>
      </c>
      <c r="IS7" s="356">
        <v>55.156988375822991</v>
      </c>
      <c r="IT7" s="356">
        <v>23.68022109573727</v>
      </c>
      <c r="IU7" s="568">
        <f>AVERAGE(II7:IT7)</f>
        <v>41.629843184813858</v>
      </c>
      <c r="IV7" s="569">
        <f>MEDIAN(II7:IT7)</f>
        <v>39.304316218815096</v>
      </c>
      <c r="IW7" s="569">
        <f>MAX(II7:IT7)</f>
        <v>69.782692216708853</v>
      </c>
      <c r="IX7" s="570">
        <f>MIN(II7:IT7)</f>
        <v>23.68022109573727</v>
      </c>
      <c r="IZ7" s="66" t="s">
        <v>605</v>
      </c>
      <c r="JA7" s="356">
        <v>29.634590995796032</v>
      </c>
      <c r="JB7" s="356">
        <v>28.760341774162047</v>
      </c>
      <c r="JC7" s="356">
        <v>24.258601869158404</v>
      </c>
      <c r="JD7" s="356"/>
      <c r="JE7" s="356">
        <v>26.265072602937561</v>
      </c>
      <c r="JF7" s="356">
        <v>29.634590995796032</v>
      </c>
      <c r="JG7" s="356">
        <v>25.477580282860078</v>
      </c>
      <c r="JH7" s="356">
        <v>21.62916463458895</v>
      </c>
      <c r="JI7" s="356">
        <v>26.877817042608395</v>
      </c>
      <c r="JJ7" s="356">
        <v>34.924947707690876</v>
      </c>
      <c r="JK7" s="356">
        <v>64.551540312160043</v>
      </c>
      <c r="JL7" s="356">
        <v>25.740458518966314</v>
      </c>
      <c r="JM7" s="571">
        <f>AVERAGE(JA7:JI7)</f>
        <v>26.567220024738443</v>
      </c>
      <c r="JN7" s="566">
        <f>MEDIAN(JA7:JI7)</f>
        <v>26.571444822772978</v>
      </c>
      <c r="JO7" s="566">
        <f>MAX(JA7:JI7)</f>
        <v>29.634590995796032</v>
      </c>
      <c r="JP7" s="567">
        <f>MIN(JA7:JI7)</f>
        <v>21.62916463458895</v>
      </c>
      <c r="JQ7" s="8"/>
      <c r="JR7" s="8"/>
      <c r="JS7" s="66" t="s">
        <v>605</v>
      </c>
      <c r="JT7" s="356">
        <v>63.572421184834937</v>
      </c>
      <c r="JU7" s="356">
        <v>39.569132606063796</v>
      </c>
      <c r="JV7" s="356">
        <v>38.061059254013415</v>
      </c>
      <c r="JW7" s="356">
        <v>37.142608876140073</v>
      </c>
      <c r="JX7" s="356">
        <v>58.024019208891175</v>
      </c>
      <c r="JY7" s="356">
        <v>29.614302948399285</v>
      </c>
      <c r="JZ7" s="356">
        <v>114.96231573741062</v>
      </c>
      <c r="KA7" s="356">
        <v>33.756826171456311</v>
      </c>
      <c r="KB7" s="356">
        <v>42.333701825756165</v>
      </c>
      <c r="KC7" s="356">
        <v>78.393073104256672</v>
      </c>
      <c r="KD7" s="356">
        <v>51.11909155033338</v>
      </c>
      <c r="KE7" s="356">
        <v>69.543826358088111</v>
      </c>
      <c r="KF7" s="568">
        <f>AVERAGE(JT7:KE7)</f>
        <v>54.674364902137</v>
      </c>
      <c r="KG7" s="569">
        <f>MEDIAN(JT7:KE7)</f>
        <v>46.726396688044773</v>
      </c>
      <c r="KH7" s="569">
        <f>MAX(JT7:KE7)</f>
        <v>114.96231573741062</v>
      </c>
      <c r="KI7" s="570">
        <f>MIN(JT7:KE7)</f>
        <v>29.614302948399285</v>
      </c>
      <c r="KK7" s="66" t="s">
        <v>605</v>
      </c>
      <c r="KL7" s="356">
        <v>32.103864952532476</v>
      </c>
      <c r="KM7" s="356">
        <v>34.466698155142431</v>
      </c>
      <c r="KN7" s="356">
        <v>29.153475139525309</v>
      </c>
      <c r="KO7" s="356">
        <v>31.857674003904268</v>
      </c>
      <c r="KP7" s="356">
        <v>29.318913284850368</v>
      </c>
      <c r="KQ7" s="356">
        <v>32.103864952532476</v>
      </c>
      <c r="KR7" s="356">
        <v>32.051284194171537</v>
      </c>
      <c r="KS7" s="356">
        <v>31.664441495077849</v>
      </c>
      <c r="KT7" s="356">
        <v>30.245223836238733</v>
      </c>
      <c r="KU7" s="356">
        <v>37.772512142536783</v>
      </c>
      <c r="KV7" s="356">
        <v>34.816279168914491</v>
      </c>
      <c r="KW7" s="356">
        <v>27.02702117145169</v>
      </c>
      <c r="KX7" s="571">
        <f>AVERAGE(KL7:KT7)</f>
        <v>31.440604445997266</v>
      </c>
      <c r="KY7" s="566">
        <f>MEDIAN(KL7:KT7)</f>
        <v>31.857674003904268</v>
      </c>
      <c r="KZ7" s="566">
        <f>MAX(KL7:KT7)</f>
        <v>34.466698155142431</v>
      </c>
      <c r="LA7" s="567">
        <f>MIN(KL7:KT7)</f>
        <v>29.153475139525309</v>
      </c>
      <c r="LB7" s="8"/>
      <c r="LC7" s="8"/>
      <c r="LD7" s="66" t="s">
        <v>605</v>
      </c>
      <c r="LE7" s="356">
        <v>34.508335839790675</v>
      </c>
      <c r="LF7" s="356">
        <v>42.633224835169337</v>
      </c>
      <c r="LG7" s="356">
        <v>38.559787939670898</v>
      </c>
      <c r="LH7" s="356">
        <v>40.625417797565163</v>
      </c>
      <c r="LI7" s="356">
        <v>28.992881592433761</v>
      </c>
      <c r="LJ7" s="356">
        <v>47.960549814842253</v>
      </c>
      <c r="LK7" s="356">
        <v>39.802165668294975</v>
      </c>
      <c r="LL7" s="356">
        <v>45.697069089227107</v>
      </c>
      <c r="LM7" s="356">
        <v>32.470186340963693</v>
      </c>
      <c r="LN7" s="356">
        <v>38.85964572783022</v>
      </c>
      <c r="LO7" s="356">
        <v>51.104255913994407</v>
      </c>
      <c r="LP7" s="356">
        <v>70.511947516819617</v>
      </c>
      <c r="LQ7" s="568">
        <f>AVERAGE(LE7:LP7)</f>
        <v>42.643789006383507</v>
      </c>
      <c r="LR7" s="569">
        <f>MEDIAN(LE7:LP7)</f>
        <v>40.213791732930069</v>
      </c>
      <c r="LS7" s="569">
        <f>MAX(LE7:LP7)</f>
        <v>70.511947516819617</v>
      </c>
      <c r="LT7" s="570">
        <f>MIN(LE7:LP7)</f>
        <v>28.992881592433761</v>
      </c>
      <c r="LU7" s="392"/>
      <c r="LV7" s="66" t="s">
        <v>605</v>
      </c>
      <c r="LW7" s="356">
        <v>39.18068389047248</v>
      </c>
      <c r="LX7" s="356">
        <v>67.553016506121111</v>
      </c>
      <c r="LY7" s="356">
        <v>36.698103179089024</v>
      </c>
      <c r="LZ7" s="356">
        <v>31.643798937428969</v>
      </c>
      <c r="MA7" s="356">
        <v>37.500637358824648</v>
      </c>
      <c r="MB7" s="356">
        <v>39.18068389047248</v>
      </c>
      <c r="MC7" s="356">
        <v>56.359951128276137</v>
      </c>
      <c r="MD7" s="356">
        <v>41.547964489073713</v>
      </c>
      <c r="ME7" s="356"/>
      <c r="MF7" s="356">
        <v>34.924947707690876</v>
      </c>
      <c r="MG7" s="356">
        <v>34.638070136475818</v>
      </c>
      <c r="MH7" s="356">
        <v>39.60658093689986</v>
      </c>
      <c r="MI7" s="571">
        <f>AVERAGE(LW7:ME7)</f>
        <v>43.708104922469815</v>
      </c>
      <c r="MJ7" s="566">
        <f>MEDIAN(LW7:ME7)</f>
        <v>39.18068389047248</v>
      </c>
      <c r="MK7" s="566">
        <f>MAX(LW7:ME7)</f>
        <v>67.553016506121111</v>
      </c>
      <c r="ML7" s="567">
        <f>MIN(LW7:ME7)</f>
        <v>31.643798937428969</v>
      </c>
      <c r="MM7" s="8"/>
      <c r="MN7" s="8"/>
      <c r="MO7" s="66" t="s">
        <v>605</v>
      </c>
      <c r="MP7" s="356">
        <v>92.457234323300412</v>
      </c>
      <c r="MQ7" s="356">
        <v>51.268260197248196</v>
      </c>
      <c r="MR7" s="356">
        <v>60.872177156656946</v>
      </c>
      <c r="MS7" s="356">
        <v>45.878487199937368</v>
      </c>
      <c r="MT7" s="356">
        <v>33.442266867318956</v>
      </c>
      <c r="MU7" s="356">
        <v>75.464329912993122</v>
      </c>
      <c r="MV7" s="356">
        <v>72.493038369359908</v>
      </c>
      <c r="MW7" s="356">
        <v>69.782692216708853</v>
      </c>
      <c r="MX7" s="356">
        <v>69.895547993583932</v>
      </c>
      <c r="MY7" s="356">
        <v>111.25999791763874</v>
      </c>
      <c r="MZ7" s="356">
        <v>89.4407798913752</v>
      </c>
      <c r="NA7" s="356">
        <v>26.677103504300526</v>
      </c>
      <c r="NB7" s="568">
        <f>AVERAGE(MP7:NA7)</f>
        <v>66.577659629201847</v>
      </c>
      <c r="NC7" s="569">
        <f>MEDIAN(MP7:NA7)</f>
        <v>69.839120105146392</v>
      </c>
      <c r="ND7" s="569">
        <f>MAX(MP7:NA7)</f>
        <v>111.25999791763874</v>
      </c>
      <c r="NE7" s="570">
        <f>MIN(MP7:NA7)</f>
        <v>26.677103504300526</v>
      </c>
      <c r="NG7" s="66" t="s">
        <v>605</v>
      </c>
      <c r="NH7" s="356">
        <v>311</v>
      </c>
      <c r="NI7" s="356">
        <v>326.5</v>
      </c>
      <c r="NJ7" s="356">
        <v>129</v>
      </c>
      <c r="NK7" s="356"/>
      <c r="NL7" s="356">
        <v>336</v>
      </c>
      <c r="NM7" s="356">
        <v>311</v>
      </c>
      <c r="NN7" s="356">
        <v>249</v>
      </c>
      <c r="NO7" s="356">
        <v>95</v>
      </c>
      <c r="NP7" s="356">
        <v>309</v>
      </c>
      <c r="NQ7" s="356">
        <v>164.5</v>
      </c>
      <c r="NR7" s="356">
        <v>167.5</v>
      </c>
      <c r="NS7" s="356">
        <v>172</v>
      </c>
      <c r="NT7" s="571">
        <f>AVERAGE(NH7:NP7)</f>
        <v>258.3125</v>
      </c>
      <c r="NU7" s="566">
        <f>MEDIAN(NH7:NP7)</f>
        <v>310</v>
      </c>
      <c r="NV7" s="566">
        <f>MAX(NH7:NP7)</f>
        <v>336</v>
      </c>
      <c r="NW7" s="567">
        <f>MIN(NH7:NP7)</f>
        <v>95</v>
      </c>
      <c r="NX7" s="8"/>
      <c r="NY7" s="8"/>
      <c r="NZ7" s="66" t="s">
        <v>605</v>
      </c>
      <c r="OA7" s="356">
        <v>311.5</v>
      </c>
      <c r="OB7" s="356">
        <v>321</v>
      </c>
      <c r="OC7" s="356">
        <v>275</v>
      </c>
      <c r="OD7" s="356">
        <v>360</v>
      </c>
      <c r="OE7" s="356">
        <v>422</v>
      </c>
      <c r="OF7" s="356">
        <v>227</v>
      </c>
      <c r="OG7" s="356">
        <v>226.5</v>
      </c>
      <c r="OH7" s="356">
        <v>258</v>
      </c>
      <c r="OI7" s="356">
        <v>385</v>
      </c>
      <c r="OJ7" s="356">
        <v>413</v>
      </c>
      <c r="OK7" s="356">
        <v>275.5</v>
      </c>
      <c r="OL7" s="356">
        <v>273.75</v>
      </c>
      <c r="OM7" s="568">
        <f>AVERAGE(OA7:OL7)</f>
        <v>312.35416666666669</v>
      </c>
      <c r="ON7" s="569">
        <f>MEDIAN(OA7:OL7)</f>
        <v>293.5</v>
      </c>
      <c r="OO7" s="569">
        <f>MAX(OA7:OL7)</f>
        <v>422</v>
      </c>
      <c r="OP7" s="570">
        <f>MIN(OA7:OL7)</f>
        <v>226.5</v>
      </c>
      <c r="OR7" s="66" t="s">
        <v>605</v>
      </c>
      <c r="OS7" s="356">
        <v>355</v>
      </c>
      <c r="OT7" s="356">
        <v>213.5</v>
      </c>
      <c r="OU7" s="356">
        <v>200</v>
      </c>
      <c r="OV7" s="356">
        <v>222</v>
      </c>
      <c r="OW7" s="356">
        <v>182</v>
      </c>
      <c r="OX7" s="356">
        <v>355</v>
      </c>
      <c r="OY7" s="356">
        <v>205</v>
      </c>
      <c r="OZ7" s="356">
        <v>317</v>
      </c>
      <c r="PA7" s="356">
        <v>294</v>
      </c>
      <c r="PB7" s="356">
        <v>194</v>
      </c>
      <c r="PC7" s="356">
        <v>155.5</v>
      </c>
      <c r="PD7" s="356">
        <v>288</v>
      </c>
      <c r="PE7" s="571">
        <f>AVERAGE(OS7:PA7)</f>
        <v>260.38888888888891</v>
      </c>
      <c r="PF7" s="566">
        <f>MEDIAN(OS7:PA7)</f>
        <v>222</v>
      </c>
      <c r="PG7" s="566">
        <f>MAX(OS7:PA7)</f>
        <v>355</v>
      </c>
      <c r="PH7" s="567">
        <f>MIN(OS7:PA7)</f>
        <v>182</v>
      </c>
      <c r="PI7" s="8"/>
      <c r="PJ7" s="8"/>
      <c r="PK7" s="66" t="s">
        <v>605</v>
      </c>
      <c r="PL7" s="356">
        <v>239</v>
      </c>
      <c r="PM7" s="356">
        <v>314</v>
      </c>
      <c r="PN7" s="356">
        <v>168</v>
      </c>
      <c r="PO7" s="356">
        <v>250</v>
      </c>
      <c r="PP7" s="356">
        <v>189.5</v>
      </c>
      <c r="PQ7" s="356">
        <v>228</v>
      </c>
      <c r="PR7" s="356">
        <v>262</v>
      </c>
      <c r="PS7" s="356">
        <v>208.5</v>
      </c>
      <c r="PT7" s="356">
        <v>133.75</v>
      </c>
      <c r="PU7" s="356">
        <v>271</v>
      </c>
      <c r="PV7" s="356">
        <v>191</v>
      </c>
      <c r="PW7" s="356">
        <v>233</v>
      </c>
      <c r="PX7" s="568">
        <f>AVERAGE(PL7:PW7)</f>
        <v>223.97916666666666</v>
      </c>
      <c r="PY7" s="569">
        <f>MEDIAN(PL7:PW7)</f>
        <v>230.5</v>
      </c>
      <c r="PZ7" s="569">
        <f>MAX(PL7:PW7)</f>
        <v>314</v>
      </c>
      <c r="QA7" s="570">
        <f>MIN(PL7:PW7)</f>
        <v>133.75</v>
      </c>
      <c r="QB7" s="391"/>
      <c r="QC7" s="66" t="s">
        <v>605</v>
      </c>
      <c r="QD7" s="356">
        <v>445</v>
      </c>
      <c r="QE7" s="356">
        <v>130.5</v>
      </c>
      <c r="QF7" s="356">
        <v>195</v>
      </c>
      <c r="QG7" s="356">
        <v>121.5</v>
      </c>
      <c r="QH7" s="356">
        <v>314</v>
      </c>
      <c r="QI7" s="356">
        <v>445</v>
      </c>
      <c r="QJ7" s="356">
        <v>319</v>
      </c>
      <c r="QK7" s="356">
        <v>222</v>
      </c>
      <c r="QL7" s="356"/>
      <c r="QM7" s="356">
        <v>164.5</v>
      </c>
      <c r="QN7" s="356">
        <v>258</v>
      </c>
      <c r="QO7" s="356">
        <v>274.5</v>
      </c>
      <c r="QP7" s="571">
        <f>AVERAGE(QD7:QL7)</f>
        <v>274</v>
      </c>
      <c r="QQ7" s="566">
        <f>MEDIAN(QD7:QL7)</f>
        <v>268</v>
      </c>
      <c r="QR7" s="566">
        <f>MAX(QD7:QL7)</f>
        <v>445</v>
      </c>
      <c r="QS7" s="567">
        <f>MIN(QD7:QL7)</f>
        <v>121.5</v>
      </c>
      <c r="QT7" s="8"/>
      <c r="QU7" s="8"/>
      <c r="QV7" s="66" t="s">
        <v>605</v>
      </c>
      <c r="QW7" s="356">
        <v>399</v>
      </c>
      <c r="QX7" s="356">
        <v>286</v>
      </c>
      <c r="QY7" s="356">
        <v>88.5</v>
      </c>
      <c r="QZ7" s="356">
        <v>261</v>
      </c>
      <c r="RA7" s="356">
        <v>422</v>
      </c>
      <c r="RB7" s="356">
        <v>471</v>
      </c>
      <c r="RC7" s="356">
        <v>300</v>
      </c>
      <c r="RD7" s="356">
        <v>238</v>
      </c>
      <c r="RE7" s="356">
        <v>267</v>
      </c>
      <c r="RF7" s="356">
        <v>389</v>
      </c>
      <c r="RG7" s="356">
        <v>153</v>
      </c>
      <c r="RH7" s="356">
        <v>150</v>
      </c>
      <c r="RI7" s="568">
        <f>AVERAGE(QW7:RH7)</f>
        <v>285.375</v>
      </c>
      <c r="RJ7" s="569">
        <f>MEDIAN(QW7:RH7)</f>
        <v>276.5</v>
      </c>
      <c r="RK7" s="569">
        <f>MAX(QW7:RH7)</f>
        <v>471</v>
      </c>
      <c r="RL7" s="570">
        <f>MIN(QW7:RH7)</f>
        <v>88.5</v>
      </c>
      <c r="UI7" s="391"/>
      <c r="VT7" s="391"/>
      <c r="VU7" s="320" t="s">
        <v>856</v>
      </c>
      <c r="VV7" s="356">
        <v>204</v>
      </c>
      <c r="VW7" s="356">
        <v>136</v>
      </c>
      <c r="VX7" s="356">
        <v>109</v>
      </c>
      <c r="VY7" s="356">
        <v>196</v>
      </c>
      <c r="VZ7" s="356">
        <v>235</v>
      </c>
      <c r="WA7" s="356">
        <v>204</v>
      </c>
      <c r="WB7" s="356">
        <v>135</v>
      </c>
      <c r="WC7" s="356">
        <v>180</v>
      </c>
      <c r="WD7" s="356">
        <v>166</v>
      </c>
      <c r="WE7" s="356">
        <v>146</v>
      </c>
      <c r="WF7" s="356">
        <v>150</v>
      </c>
      <c r="WG7" s="356">
        <v>165</v>
      </c>
      <c r="WH7" s="571">
        <f>AVERAGE(VV7:WD7)</f>
        <v>173.88888888888889</v>
      </c>
      <c r="WI7" s="566">
        <f>MEDIAN(VV7:WD7)</f>
        <v>180</v>
      </c>
      <c r="WJ7" s="566">
        <f>MAX(VV7:WD7)</f>
        <v>235</v>
      </c>
      <c r="WK7" s="567">
        <f>MIN(VV7:WD7)</f>
        <v>109</v>
      </c>
      <c r="WN7" s="320" t="s">
        <v>856</v>
      </c>
      <c r="WO7" s="356">
        <v>237</v>
      </c>
      <c r="WP7" s="356">
        <v>1426</v>
      </c>
      <c r="WQ7" s="356">
        <v>187</v>
      </c>
      <c r="WR7" s="356">
        <v>182</v>
      </c>
      <c r="WS7" s="356">
        <v>144</v>
      </c>
      <c r="WT7" s="356">
        <v>98</v>
      </c>
      <c r="WU7" s="356">
        <v>127</v>
      </c>
      <c r="WV7" s="356">
        <v>128</v>
      </c>
      <c r="WW7" s="356">
        <v>116</v>
      </c>
      <c r="WX7" s="356">
        <v>257</v>
      </c>
      <c r="WY7" s="356">
        <v>152</v>
      </c>
      <c r="WZ7" s="356">
        <v>224</v>
      </c>
      <c r="XA7" s="568">
        <f>AVERAGE(WO7:WZ7)</f>
        <v>273.16666666666669</v>
      </c>
      <c r="XB7" s="569">
        <f>MEDIAN(WO7:WZ7)</f>
        <v>167</v>
      </c>
      <c r="XC7" s="569">
        <f>MAX(WO7:WZ7)</f>
        <v>1426</v>
      </c>
      <c r="XD7" s="570">
        <f>MIN(WO7:WZ7)</f>
        <v>98</v>
      </c>
      <c r="XF7" s="66" t="s">
        <v>605</v>
      </c>
      <c r="XG7" s="356">
        <v>34.165591648691986</v>
      </c>
      <c r="XH7" s="356">
        <v>18.983711937529048</v>
      </c>
      <c r="XI7" s="356">
        <v>65.165668965706899</v>
      </c>
      <c r="XJ7" s="356">
        <v>27.107871218271967</v>
      </c>
      <c r="XK7" s="356">
        <v>42.406092492928828</v>
      </c>
      <c r="XL7" s="356">
        <v>34.165591648691986</v>
      </c>
      <c r="XM7" s="356">
        <v>31.119922276419111</v>
      </c>
      <c r="XN7" s="356">
        <v>24.209727474572617</v>
      </c>
      <c r="XO7" s="356">
        <v>28.405485745689241</v>
      </c>
      <c r="XP7" s="356">
        <v>237.66078856572193</v>
      </c>
      <c r="XQ7" s="356">
        <v>32.276440518803753</v>
      </c>
      <c r="XR7" s="356">
        <v>23.191178690082708</v>
      </c>
      <c r="XS7" s="571">
        <f>AVERAGE(XG7:XO7)</f>
        <v>33.969962600944626</v>
      </c>
      <c r="XT7" s="566">
        <f>MEDIAN(XG7:XO7)</f>
        <v>31.119922276419111</v>
      </c>
      <c r="XU7" s="566">
        <f>MAX(XG7:XO7)</f>
        <v>65.165668965706899</v>
      </c>
      <c r="XV7" s="567">
        <f>MIN(XG7:XO7)</f>
        <v>18.983711937529048</v>
      </c>
      <c r="XW7" s="8"/>
      <c r="XX7" s="8"/>
      <c r="XY7" s="66" t="s">
        <v>605</v>
      </c>
      <c r="XZ7" s="356">
        <v>34.639607108519677</v>
      </c>
      <c r="YA7" s="356">
        <v>78.692484021382228</v>
      </c>
      <c r="YB7" s="356">
        <v>153.63766305806445</v>
      </c>
      <c r="YC7" s="356">
        <v>48.099887697646409</v>
      </c>
      <c r="YD7" s="356">
        <v>31.87627185225363</v>
      </c>
      <c r="YE7" s="356">
        <v>38.400158581810615</v>
      </c>
      <c r="YF7" s="356">
        <v>37.503878832925423</v>
      </c>
      <c r="YG7" s="356">
        <v>26.242716659096459</v>
      </c>
      <c r="YH7" s="356">
        <v>26.099923608862515</v>
      </c>
      <c r="YI7" s="356">
        <v>85.766225948819567</v>
      </c>
      <c r="YJ7" s="356">
        <v>254.25812074499174</v>
      </c>
      <c r="YK7" s="356">
        <v>63.074502510714424</v>
      </c>
      <c r="YL7" s="568">
        <f>AVERAGE(XZ7:YK7)</f>
        <v>73.190953385423924</v>
      </c>
      <c r="YM7" s="569">
        <f>MEDIAN(XZ7:YK7)</f>
        <v>43.250023139728512</v>
      </c>
      <c r="YN7" s="569">
        <f>MAX(XZ7:YK7)</f>
        <v>254.25812074499174</v>
      </c>
      <c r="YO7" s="570">
        <f>MIN(XZ7:YK7)</f>
        <v>26.099923608862515</v>
      </c>
      <c r="YQ7" s="66" t="s">
        <v>605</v>
      </c>
      <c r="YR7" s="356">
        <v>55.408909425143861</v>
      </c>
      <c r="YS7" s="356">
        <v>31.785276469616605</v>
      </c>
      <c r="YT7" s="356">
        <v>55.08863231999775</v>
      </c>
      <c r="YU7" s="356">
        <v>42.607904041038523</v>
      </c>
      <c r="YV7" s="356">
        <v>57.711069885614272</v>
      </c>
      <c r="YW7" s="356">
        <v>55.408909425143861</v>
      </c>
      <c r="YX7" s="356">
        <v>46.909553704170676</v>
      </c>
      <c r="YY7" s="356">
        <v>44.356538135123976</v>
      </c>
      <c r="YZ7" s="356">
        <v>32.144994074988055</v>
      </c>
      <c r="ZA7" s="356">
        <v>35.189887495354071</v>
      </c>
      <c r="ZB7" s="356">
        <v>36.263034058429056</v>
      </c>
      <c r="ZC7" s="356">
        <v>41.335767274013222</v>
      </c>
      <c r="ZD7" s="571">
        <f>AVERAGE(YR7:YZ7)</f>
        <v>46.824643053426399</v>
      </c>
      <c r="ZE7" s="566">
        <f>MEDIAN(YR7:YZ7)</f>
        <v>46.909553704170676</v>
      </c>
      <c r="ZF7" s="566">
        <f>MAX(YR7:YZ7)</f>
        <v>57.711069885614272</v>
      </c>
      <c r="ZG7" s="567">
        <f>MIN(YR7:YZ7)</f>
        <v>31.785276469616605</v>
      </c>
      <c r="ZH7" s="8"/>
      <c r="ZI7" s="8"/>
      <c r="ZJ7" s="66" t="s">
        <v>605</v>
      </c>
      <c r="ZK7" s="356">
        <v>73.230110457929797</v>
      </c>
      <c r="ZL7" s="356">
        <v>128.29821238126209</v>
      </c>
      <c r="ZM7" s="356">
        <v>200.85069092851526</v>
      </c>
      <c r="ZN7" s="356">
        <v>48.634785376498471</v>
      </c>
      <c r="ZO7" s="356">
        <v>63.145527990403203</v>
      </c>
      <c r="ZP7" s="356">
        <v>69.155016066110576</v>
      </c>
      <c r="ZQ7" s="356">
        <v>59.972254745079383</v>
      </c>
      <c r="ZR7" s="356">
        <v>40.292840553671496</v>
      </c>
      <c r="ZS7" s="356">
        <v>38.305580302781841</v>
      </c>
      <c r="ZT7" s="356">
        <v>116.92942176454204</v>
      </c>
      <c r="ZU7" s="356">
        <v>167.92792750894722</v>
      </c>
      <c r="ZV7" s="356">
        <v>82.611548765667777</v>
      </c>
      <c r="ZW7" s="568">
        <f>AVERAGE(ZK7:ZV7)</f>
        <v>90.779493070117439</v>
      </c>
      <c r="ZX7" s="569">
        <f>MEDIAN(ZK7:ZV7)</f>
        <v>71.192563262020187</v>
      </c>
      <c r="ZY7" s="569">
        <f>MAX(ZK7:ZV7)</f>
        <v>200.85069092851526</v>
      </c>
      <c r="ZZ7" s="570">
        <f>MIN(ZK7:ZV7)</f>
        <v>38.305580302781841</v>
      </c>
      <c r="AAA7" s="391"/>
      <c r="AAB7" s="66" t="s">
        <v>605</v>
      </c>
      <c r="AAC7" s="356">
        <v>190.34132432999223</v>
      </c>
      <c r="AAD7" s="356">
        <v>208.64214040689268</v>
      </c>
      <c r="AAE7" s="356">
        <v>244.70732267153602</v>
      </c>
      <c r="AAF7" s="356">
        <v>299.93370784501627</v>
      </c>
      <c r="AAG7" s="356">
        <v>211.19300227865278</v>
      </c>
      <c r="AAH7" s="356">
        <v>190.34132432999223</v>
      </c>
      <c r="AAI7" s="356">
        <v>218.74090718892313</v>
      </c>
      <c r="AAJ7" s="356">
        <v>235.27475757069504</v>
      </c>
      <c r="AAK7" s="356">
        <v>213.20421619772486</v>
      </c>
      <c r="AAL7" s="356">
        <v>237.66078856572193</v>
      </c>
      <c r="AAM7" s="356">
        <v>190.01436453757665</v>
      </c>
      <c r="AAN7" s="356">
        <v>178.33380235672831</v>
      </c>
      <c r="AAO7" s="571">
        <f>AVERAGE(AAC7:AAK7)</f>
        <v>223.59763364660279</v>
      </c>
      <c r="AAP7" s="566">
        <f>MEDIAN(AAC7:AAK7)</f>
        <v>213.20421619772486</v>
      </c>
      <c r="AAQ7" s="566">
        <f>MAX(AAC7:AAK7)</f>
        <v>299.93370784501627</v>
      </c>
      <c r="AAR7" s="567">
        <f>MIN(AAC7:AAK7)</f>
        <v>190.34132432999223</v>
      </c>
      <c r="AAS7" s="8"/>
      <c r="AAT7" s="8"/>
      <c r="AAU7" s="66" t="s">
        <v>605</v>
      </c>
      <c r="AAV7" s="356">
        <v>98.745388773834122</v>
      </c>
      <c r="AAW7" s="356">
        <v>133.39996322237113</v>
      </c>
      <c r="AAX7" s="356">
        <v>248.65980799985999</v>
      </c>
      <c r="AAY7" s="356">
        <v>191.55015004163263</v>
      </c>
      <c r="AAZ7" s="356">
        <v>117.25800958552195</v>
      </c>
      <c r="ABA7" s="356">
        <v>208.55956572243937</v>
      </c>
      <c r="ABB7" s="356">
        <v>198.29590535583696</v>
      </c>
      <c r="ABC7" s="356">
        <v>184.90423436561628</v>
      </c>
      <c r="ABD7" s="356">
        <v>185.5187206761195</v>
      </c>
      <c r="ABE7" s="356">
        <v>226.7619470892395</v>
      </c>
      <c r="ABF7" s="356">
        <v>296.39287941142447</v>
      </c>
      <c r="ABG7" s="356">
        <v>200.76001336789477</v>
      </c>
      <c r="ABH7" s="568">
        <f>AVERAGE(AAV7:ABG7)</f>
        <v>190.90054880098253</v>
      </c>
      <c r="ABI7" s="569">
        <f>MEDIAN(AAV7:ABG7)</f>
        <v>194.92302769873481</v>
      </c>
      <c r="ABJ7" s="569">
        <f>MAX(AAV7:ABG7)</f>
        <v>296.39287941142447</v>
      </c>
      <c r="ABK7" s="570">
        <f>MIN(AAV7:ABG7)</f>
        <v>98.745388773834122</v>
      </c>
      <c r="ABM7" s="66" t="s">
        <v>605</v>
      </c>
      <c r="ABN7" s="356">
        <v>40.548984118383288</v>
      </c>
      <c r="ABO7" s="356">
        <v>22.241909886918808</v>
      </c>
      <c r="ABP7" s="356">
        <v>77.29597038179385</v>
      </c>
      <c r="ABQ7" s="356">
        <v>30.417834942398361</v>
      </c>
      <c r="ABR7" s="356">
        <v>44.848963784846148</v>
      </c>
      <c r="ABS7" s="356">
        <v>40.548984118383288</v>
      </c>
      <c r="ABT7" s="356">
        <v>36.747685207995801</v>
      </c>
      <c r="ABU7" s="356">
        <v>28.340181235183586</v>
      </c>
      <c r="ABV7" s="356">
        <v>32.021697410639263</v>
      </c>
      <c r="ABW7" s="356">
        <v>277.74522914070337</v>
      </c>
      <c r="ABX7" s="356">
        <v>37.4035927934328</v>
      </c>
      <c r="ABY7" s="356">
        <v>24.077488428990286</v>
      </c>
      <c r="ABZ7" s="571">
        <f>AVERAGE(ABN7:ABV7)</f>
        <v>39.223579009615825</v>
      </c>
      <c r="ACA7" s="566">
        <f>MEDIAN(ABN7:ABV7)</f>
        <v>36.747685207995801</v>
      </c>
      <c r="ACB7" s="566">
        <f>MAX(ABN7:ABV7)</f>
        <v>77.29597038179385</v>
      </c>
      <c r="ACC7" s="567">
        <f>MIN(ABN7:ABV7)</f>
        <v>22.241909886918808</v>
      </c>
      <c r="ACD7" s="8"/>
      <c r="ACE7" s="8"/>
      <c r="ACF7" s="66" t="s">
        <v>605</v>
      </c>
      <c r="ACG7" s="356">
        <v>39.681313525330538</v>
      </c>
      <c r="ACH7" s="356">
        <v>98.692091509712029</v>
      </c>
      <c r="ACI7" s="356">
        <v>183.54074652017346</v>
      </c>
      <c r="ACJ7" s="356">
        <v>62.577317981027406</v>
      </c>
      <c r="ACK7" s="356">
        <v>38.280022476685453</v>
      </c>
      <c r="ACL7" s="356">
        <v>54.829092667220237</v>
      </c>
      <c r="ACM7" s="356">
        <v>57.547103302168772</v>
      </c>
      <c r="ACN7" s="356">
        <v>29.850858010616101</v>
      </c>
      <c r="ACO7" s="356">
        <v>27.361308184993494</v>
      </c>
      <c r="ACP7" s="356">
        <v>99.679683643814883</v>
      </c>
      <c r="ACQ7" s="356">
        <v>330.03128330479012</v>
      </c>
      <c r="ACR7" s="356">
        <v>71.294949367485998</v>
      </c>
      <c r="ACS7" s="568">
        <f>AVERAGE(ACG7:ACR7)</f>
        <v>91.113814207834878</v>
      </c>
      <c r="ACT7" s="569">
        <f>MEDIAN(ACG7:ACR7)</f>
        <v>60.062210641598085</v>
      </c>
      <c r="ACU7" s="569">
        <f>MAX(ACG7:ACR7)</f>
        <v>330.03128330479012</v>
      </c>
      <c r="ACV7" s="570">
        <f>MIN(ACG7:ACR7)</f>
        <v>27.361308184993494</v>
      </c>
      <c r="ACX7" s="66" t="s">
        <v>605</v>
      </c>
      <c r="ACY7" s="356">
        <v>66.204444936486169</v>
      </c>
      <c r="ACZ7" s="356">
        <v>41.784322511948631</v>
      </c>
      <c r="ADA7" s="356">
        <v>74.945890175831025</v>
      </c>
      <c r="ADB7" s="356">
        <v>50.768553132498297</v>
      </c>
      <c r="ADC7" s="356">
        <v>75.162167562555325</v>
      </c>
      <c r="ADD7" s="356">
        <v>66.204444936486169</v>
      </c>
      <c r="ADE7" s="356">
        <v>64.442790220304005</v>
      </c>
      <c r="ADF7" s="356">
        <v>55.32530645422851</v>
      </c>
      <c r="ADG7" s="356">
        <v>35.852184482827433</v>
      </c>
      <c r="ADH7" s="356">
        <v>46.687802980515954</v>
      </c>
      <c r="ADI7" s="356">
        <v>43.932811812904404</v>
      </c>
      <c r="ADJ7" s="356">
        <v>52.407977174488693</v>
      </c>
      <c r="ADK7" s="571">
        <f>AVERAGE(ACY7:ADG7)</f>
        <v>58.965567157018398</v>
      </c>
      <c r="ADL7" s="566">
        <f>MEDIAN(ACY7:ADG7)</f>
        <v>64.442790220304005</v>
      </c>
      <c r="ADM7" s="566">
        <f>MAX(ACY7:ADG7)</f>
        <v>75.162167562555325</v>
      </c>
      <c r="ADN7" s="567">
        <f>MIN(ACY7:ADG7)</f>
        <v>35.852184482827433</v>
      </c>
      <c r="ADO7" s="8"/>
      <c r="ADP7" s="8"/>
      <c r="ADQ7" s="66" t="s">
        <v>605</v>
      </c>
      <c r="ADR7" s="356">
        <v>83.357461269654934</v>
      </c>
      <c r="ADS7" s="356">
        <v>146.64938503383894</v>
      </c>
      <c r="ADT7" s="356">
        <v>251.04825405721886</v>
      </c>
      <c r="ADU7" s="356">
        <v>57.966301471953912</v>
      </c>
      <c r="ADV7" s="356">
        <v>77.376272102282599</v>
      </c>
      <c r="ADW7" s="356">
        <v>102.08282672220329</v>
      </c>
      <c r="ADX7" s="356">
        <v>84.734993550280166</v>
      </c>
      <c r="ADY7" s="356">
        <v>52.354857843079301</v>
      </c>
      <c r="ADZ7" s="356">
        <v>43.43297397844664</v>
      </c>
      <c r="AEA7" s="356">
        <v>141.07059604561411</v>
      </c>
      <c r="AEB7" s="356">
        <v>189.72406301353885</v>
      </c>
      <c r="AEC7" s="356">
        <v>97.059056523253702</v>
      </c>
      <c r="AED7" s="568">
        <f>AVERAGE(ADR7:AEC7)</f>
        <v>110.57142013428046</v>
      </c>
      <c r="AEE7" s="569">
        <f>MEDIAN(ADR7:AEC7)</f>
        <v>90.897025036766934</v>
      </c>
      <c r="AEF7" s="569">
        <f>MAX(ADR7:AEC7)</f>
        <v>251.04825405721886</v>
      </c>
      <c r="AEG7" s="570">
        <f>MIN(ADR7:AEC7)</f>
        <v>43.43297397844664</v>
      </c>
      <c r="AEH7" s="391"/>
      <c r="AEI7" s="66" t="s">
        <v>605</v>
      </c>
      <c r="AEJ7" s="356">
        <v>197.73018772701374</v>
      </c>
      <c r="AEK7" s="356">
        <v>219.56852488478205</v>
      </c>
      <c r="AEL7" s="356">
        <v>248.17849740778362</v>
      </c>
      <c r="AEM7" s="356">
        <v>299.93370784501627</v>
      </c>
      <c r="AEN7" s="356">
        <v>227.14329933693926</v>
      </c>
      <c r="AEO7" s="356">
        <v>197.73018772701374</v>
      </c>
      <c r="AEP7" s="356">
        <v>261.34691877657292</v>
      </c>
      <c r="AEQ7" s="356">
        <v>256.88463621855311</v>
      </c>
      <c r="AER7" s="356">
        <v>228.02527024826574</v>
      </c>
      <c r="AES7" s="356">
        <v>277.74522914070337</v>
      </c>
      <c r="AET7" s="356">
        <v>191.08978772892326</v>
      </c>
      <c r="AEU7" s="356">
        <v>193.03474336833847</v>
      </c>
      <c r="AEV7" s="571">
        <f>AVERAGE(AEJ7:AER7)</f>
        <v>237.39347001910448</v>
      </c>
      <c r="AEW7" s="566">
        <f>MEDIAN(AEJ7:AER7)</f>
        <v>228.02527024826574</v>
      </c>
      <c r="AEX7" s="566">
        <f>MAX(AEJ7:AER7)</f>
        <v>299.93370784501627</v>
      </c>
      <c r="AEY7" s="567">
        <f>MIN(AEJ7:AER7)</f>
        <v>197.73018772701374</v>
      </c>
      <c r="AEZ7" s="8"/>
      <c r="AFA7" s="8"/>
      <c r="AFB7" s="66" t="s">
        <v>605</v>
      </c>
      <c r="AFC7" s="356">
        <v>111.14972157406801</v>
      </c>
      <c r="AFD7" s="356">
        <v>150.00056349833849</v>
      </c>
      <c r="AFE7" s="356">
        <v>277.06529759319017</v>
      </c>
      <c r="AFF7" s="356">
        <v>212.75060654113474</v>
      </c>
      <c r="AFG7" s="356">
        <v>154.68802780073844</v>
      </c>
      <c r="AFH7" s="356">
        <v>209.81187450716163</v>
      </c>
      <c r="AFI7" s="356">
        <v>230.49321927841424</v>
      </c>
      <c r="AFJ7" s="356">
        <v>230.22387842727179</v>
      </c>
      <c r="AFK7" s="356">
        <v>201.13017028581845</v>
      </c>
      <c r="AFL7" s="356">
        <v>239.72293247066199</v>
      </c>
      <c r="AFM7" s="356">
        <v>333.37708208615243</v>
      </c>
      <c r="AFN7" s="356">
        <v>239.54449519157691</v>
      </c>
      <c r="AFO7" s="568">
        <f>AVERAGE(AFC7:AFN7)</f>
        <v>215.82982243787728</v>
      </c>
      <c r="AFP7" s="569">
        <f>MEDIAN(AFC7:AFN7)</f>
        <v>221.48724248420325</v>
      </c>
      <c r="AFQ7" s="569">
        <f>MAX(AFC7:AFN7)</f>
        <v>333.37708208615243</v>
      </c>
      <c r="AFR7" s="570">
        <f>MIN(AFC7:AFN7)</f>
        <v>111.14972157406801</v>
      </c>
      <c r="AIO7" s="391"/>
      <c r="AIP7" s="391"/>
      <c r="AIQ7" s="391"/>
      <c r="AIR7" s="391"/>
      <c r="AIS7" s="391"/>
      <c r="AIT7" s="391"/>
      <c r="AIU7" s="391"/>
      <c r="AIV7" s="391"/>
      <c r="AIW7" s="391"/>
      <c r="AIX7" s="391"/>
      <c r="AIY7" s="391"/>
      <c r="AIZ7" s="391"/>
      <c r="AJA7" s="391"/>
      <c r="AJB7" s="391"/>
      <c r="AJC7" s="391"/>
      <c r="AJD7" s="391"/>
      <c r="AJE7" s="391"/>
      <c r="AJF7" s="391"/>
      <c r="AJG7" s="391"/>
      <c r="AJH7" s="391"/>
      <c r="AJI7" s="391"/>
      <c r="AJJ7" s="391"/>
      <c r="AJK7" s="391"/>
      <c r="AJL7" s="391"/>
      <c r="AJM7" s="391"/>
      <c r="AJN7" s="391"/>
      <c r="AJO7" s="391"/>
      <c r="AJP7" s="391"/>
      <c r="AJQ7" s="391"/>
      <c r="AJR7" s="391"/>
      <c r="AJS7" s="391"/>
      <c r="AJT7" s="391"/>
      <c r="AJU7" s="391"/>
      <c r="AJV7" s="391"/>
      <c r="AJW7" s="391"/>
      <c r="AJX7" s="391"/>
      <c r="AJY7" s="391"/>
      <c r="AKA7" s="66" t="s">
        <v>605</v>
      </c>
      <c r="AKB7" s="356">
        <v>0.87346561408733858</v>
      </c>
      <c r="AKC7" s="356">
        <v>0.44619493847794195</v>
      </c>
      <c r="AKD7" s="356">
        <v>1.9736725540051989</v>
      </c>
      <c r="AKE7" s="356">
        <v>0.68581266087730663</v>
      </c>
      <c r="AKF7" s="356">
        <v>0.94862179123178847</v>
      </c>
      <c r="AKG7" s="356">
        <v>0.87346561408733858</v>
      </c>
      <c r="AKH7" s="356">
        <v>0.727021476286557</v>
      </c>
      <c r="AKI7" s="356">
        <v>0.54074064735750316</v>
      </c>
      <c r="AKJ7" s="356">
        <v>0.59403907621205398</v>
      </c>
      <c r="AKK7" s="356">
        <v>5.8793317682580746</v>
      </c>
      <c r="AKL7" s="356">
        <v>0.72729044196161641</v>
      </c>
      <c r="AKM7" s="356">
        <v>0.52223703171951563</v>
      </c>
      <c r="AKN7" s="571">
        <f>AVERAGE(AKB7:AKJ7)</f>
        <v>0.85144826362478065</v>
      </c>
      <c r="AKO7" s="566">
        <f>MEDIAN(AKB7:AKJ7)</f>
        <v>0.727021476286557</v>
      </c>
      <c r="AKP7" s="566">
        <f>MAX(AKB7:AKJ7)</f>
        <v>1.9736725540051989</v>
      </c>
      <c r="AKQ7" s="567">
        <f>MIN(AKB7:AKJ7)</f>
        <v>0.44619493847794195</v>
      </c>
      <c r="AKR7" s="8"/>
      <c r="AKS7" s="8"/>
      <c r="AKT7" s="66" t="s">
        <v>605</v>
      </c>
      <c r="AKU7" s="356">
        <v>1.0305176641279583</v>
      </c>
      <c r="AKV7" s="356">
        <v>1.9858622072278653</v>
      </c>
      <c r="AKW7" s="356">
        <v>3.2996744763180539</v>
      </c>
      <c r="AKX7" s="356">
        <v>1.0742535069674393</v>
      </c>
      <c r="AKY7" s="356">
        <v>0.61860255742082937</v>
      </c>
      <c r="AKZ7" s="356">
        <v>1.2442541535770655</v>
      </c>
      <c r="ALA7" s="356">
        <v>1.4689558466083861</v>
      </c>
      <c r="ALB7" s="356">
        <v>0.69428565661329333</v>
      </c>
      <c r="ALC7" s="356">
        <v>0.50373617992509556</v>
      </c>
      <c r="ALD7" s="356">
        <v>2.6690280583957655</v>
      </c>
      <c r="ALE7" s="356">
        <v>5.225031820673947</v>
      </c>
      <c r="ALF7" s="356">
        <v>1.4330096347101975</v>
      </c>
      <c r="ALG7" s="568">
        <f>AVERAGE(AKU7:ALF7)</f>
        <v>1.7706009802138247</v>
      </c>
      <c r="ALH7" s="569">
        <f>MEDIAN(AKU7:ALF7)</f>
        <v>1.3386318941436315</v>
      </c>
      <c r="ALI7" s="569">
        <f>MAX(AKU7:ALF7)</f>
        <v>5.225031820673947</v>
      </c>
      <c r="ALJ7" s="570">
        <f>MIN(AKU7:ALF7)</f>
        <v>0.50373617992509556</v>
      </c>
      <c r="ALL7" s="66" t="s">
        <v>605</v>
      </c>
      <c r="ALM7" s="356">
        <v>1.5737028462696694</v>
      </c>
      <c r="ALN7" s="356">
        <v>0.8393442671466973</v>
      </c>
      <c r="ALO7" s="356">
        <v>1.6783464426021373</v>
      </c>
      <c r="ALP7" s="356">
        <v>1.1872739240994052</v>
      </c>
      <c r="ALQ7" s="356">
        <v>1.7243653818012716</v>
      </c>
      <c r="ALR7" s="356">
        <v>1.5737028462696694</v>
      </c>
      <c r="ALS7" s="356">
        <v>1.4543625857882037</v>
      </c>
      <c r="ALT7" s="356">
        <v>1.3254292054932253</v>
      </c>
      <c r="ALU7" s="356">
        <v>0.74016253272435883</v>
      </c>
      <c r="ALV7" s="356">
        <v>0.84849729948075259</v>
      </c>
      <c r="ALW7" s="356">
        <v>1.0061070913329611</v>
      </c>
      <c r="ALX7" s="356">
        <v>1.0689118497010224</v>
      </c>
      <c r="ALY7" s="571">
        <f>AVERAGE(ALM7:ALU7)</f>
        <v>1.3440766702438485</v>
      </c>
      <c r="ALZ7" s="566">
        <f>MEDIAN(ALM7:ALU7)</f>
        <v>1.4543625857882037</v>
      </c>
      <c r="AMA7" s="566">
        <f>MAX(ALM7:ALU7)</f>
        <v>1.7243653818012716</v>
      </c>
      <c r="AMB7" s="567">
        <f>MIN(ALM7:ALU7)</f>
        <v>0.74016253272435883</v>
      </c>
      <c r="AMC7" s="8"/>
      <c r="AMD7" s="8"/>
      <c r="AME7" s="66" t="s">
        <v>605</v>
      </c>
      <c r="AMF7" s="356">
        <v>1.9583507779089095</v>
      </c>
      <c r="AMG7" s="356">
        <v>3.0330161353979852</v>
      </c>
      <c r="AMH7" s="356">
        <v>5.2453534596841713</v>
      </c>
      <c r="AMI7" s="356">
        <v>1.4231154497667515</v>
      </c>
      <c r="AMJ7" s="356">
        <v>1.8500141370603034</v>
      </c>
      <c r="AMK7" s="356">
        <v>2.3001315475254938</v>
      </c>
      <c r="AML7" s="356">
        <v>2.3782086814572776</v>
      </c>
      <c r="AMM7" s="356">
        <v>1.2176464082683607</v>
      </c>
      <c r="AMN7" s="356">
        <v>1.0124582417351036</v>
      </c>
      <c r="AMO7" s="356">
        <v>3.1695330118872223</v>
      </c>
      <c r="AMP7" s="356">
        <v>3.9786804849126636</v>
      </c>
      <c r="AMQ7" s="356">
        <v>2.0144310210006378</v>
      </c>
      <c r="AMR7" s="568">
        <f>AVERAGE(AMF7:AMQ7)</f>
        <v>2.4650782797170732</v>
      </c>
      <c r="AMS7" s="569">
        <f>MEDIAN(AMF7:AMQ7)</f>
        <v>2.1572812842630658</v>
      </c>
      <c r="AMT7" s="569">
        <f>MAX(AMF7:AMQ7)</f>
        <v>5.2453534596841713</v>
      </c>
      <c r="AMU7" s="570">
        <f>MIN(AMF7:AMQ7)</f>
        <v>1.0124582417351036</v>
      </c>
      <c r="AMV7" s="391"/>
      <c r="AMW7" s="66" t="s">
        <v>605</v>
      </c>
      <c r="AMX7" s="356">
        <v>3.9312281409042233</v>
      </c>
      <c r="AMY7" s="356">
        <v>4.1782755827535656</v>
      </c>
      <c r="AMZ7" s="356">
        <v>5.3336405598304006</v>
      </c>
      <c r="ANA7" s="356">
        <v>3.8588950162579296</v>
      </c>
      <c r="ANB7" s="356">
        <v>5.2736400365880751</v>
      </c>
      <c r="ANC7" s="356">
        <v>3.9312281409042233</v>
      </c>
      <c r="AND7" s="356">
        <v>4.5266575747964284</v>
      </c>
      <c r="ANE7" s="356">
        <v>3.6649679396249528</v>
      </c>
      <c r="ANF7" s="356">
        <v>2.8833839790537525</v>
      </c>
      <c r="ANG7" s="356">
        <v>5.8793317682580746</v>
      </c>
      <c r="ANH7" s="356">
        <v>3.6466599079188016</v>
      </c>
      <c r="ANI7" s="356">
        <v>2.9365357102987106</v>
      </c>
      <c r="ANJ7" s="571">
        <f>AVERAGE(AMX7:ANF7)</f>
        <v>4.1757685523015056</v>
      </c>
      <c r="ANK7" s="566">
        <f>MEDIAN(AMX7:ANF7)</f>
        <v>3.9312281409042233</v>
      </c>
      <c r="ANL7" s="566">
        <f>MAX(AMX7:ANF7)</f>
        <v>5.3336405598304006</v>
      </c>
      <c r="ANM7" s="567">
        <f>MIN(AMX7:ANF7)</f>
        <v>2.8833839790537525</v>
      </c>
      <c r="ANN7" s="8"/>
      <c r="ANO7" s="8"/>
      <c r="ANP7" s="66" t="s">
        <v>605</v>
      </c>
      <c r="ANQ7" s="356">
        <v>2.5590406842422517</v>
      </c>
      <c r="ANR7" s="356">
        <v>3.1045198228553943</v>
      </c>
      <c r="ANS7" s="356">
        <v>5.2140919040650804</v>
      </c>
      <c r="ANT7" s="356">
        <v>4.6476012749423727</v>
      </c>
      <c r="ANU7" s="356">
        <v>4.1201596822137576</v>
      </c>
      <c r="ANV7" s="356">
        <v>4.588788962630117</v>
      </c>
      <c r="ANW7" s="356">
        <v>5.2263642455538424</v>
      </c>
      <c r="ANX7" s="356">
        <v>5.3008228386260283</v>
      </c>
      <c r="ANY7" s="356">
        <v>4.3446722919243062</v>
      </c>
      <c r="ANZ7" s="356">
        <v>5.0283278011784809</v>
      </c>
      <c r="AOA7" s="356">
        <v>6.4316585289116341</v>
      </c>
      <c r="AOB7" s="356">
        <v>4.6183010500697019</v>
      </c>
      <c r="AOC7" s="568">
        <f>AVERAGE(ANQ7:AOB7)</f>
        <v>4.5986957572677474</v>
      </c>
      <c r="AOD7" s="569">
        <f>MEDIAN(ANQ7:AOB7)</f>
        <v>4.6329511625060373</v>
      </c>
      <c r="AOE7" s="569">
        <f>MAX(ANQ7:AOB7)</f>
        <v>6.4316585289116341</v>
      </c>
      <c r="AOF7" s="570">
        <f>MIN(ANQ7:AOB7)</f>
        <v>2.5590406842422517</v>
      </c>
      <c r="AOH7" s="89" t="s">
        <v>609</v>
      </c>
      <c r="AOI7" s="369">
        <v>1188.792756664807</v>
      </c>
      <c r="AOJ7" s="369">
        <v>885.95020636138372</v>
      </c>
      <c r="AOK7" s="369">
        <v>3101.4533692849504</v>
      </c>
      <c r="AOL7" s="369">
        <v>1290.6532409849617</v>
      </c>
      <c r="AOM7" s="369">
        <v>2025.4146136405652</v>
      </c>
      <c r="AON7" s="369">
        <v>1188.792756664807</v>
      </c>
      <c r="AOO7" s="369">
        <v>919.80726084655328</v>
      </c>
      <c r="AOP7" s="369">
        <v>718.6918412384731</v>
      </c>
      <c r="AOQ7" s="356">
        <v>781.06930733387844</v>
      </c>
      <c r="AOR7" s="356">
        <v>1099.5019896822018</v>
      </c>
      <c r="AOS7" s="356">
        <v>604.6102677333638</v>
      </c>
      <c r="AOT7" s="356">
        <v>826.14049820738478</v>
      </c>
      <c r="AOU7" s="571">
        <f>AVERAGE(AOI7:AOQ7)</f>
        <v>1344.5139281133754</v>
      </c>
      <c r="AOV7" s="566">
        <f>MEDIAN(AOI7:AOQ7)</f>
        <v>1188.792756664807</v>
      </c>
      <c r="AOW7" s="566">
        <f>MAX(AOI7:AOQ7)</f>
        <v>3101.4533692849504</v>
      </c>
      <c r="AOX7" s="567">
        <f>MIN(AOI7:AOQ7)</f>
        <v>718.6918412384731</v>
      </c>
      <c r="AOY7" s="8"/>
      <c r="AOZ7" s="8"/>
      <c r="APA7" s="89" t="s">
        <v>609</v>
      </c>
      <c r="APB7" s="369">
        <v>494.99438237803719</v>
      </c>
      <c r="APC7" s="369">
        <v>1051.1858731387472</v>
      </c>
      <c r="APD7" s="369">
        <v>1037.0403607674959</v>
      </c>
      <c r="APE7" s="369">
        <v>652.38783965171137</v>
      </c>
      <c r="APF7" s="369">
        <v>2210.3634145418628</v>
      </c>
      <c r="APG7" s="369">
        <v>780.1503279588643</v>
      </c>
      <c r="APH7" s="369">
        <v>2031.4114592098827</v>
      </c>
      <c r="API7" s="369">
        <v>873.71579529552446</v>
      </c>
      <c r="APJ7" s="369">
        <v>2587.7267522102093</v>
      </c>
      <c r="APK7" s="369">
        <v>1051.6786591156597</v>
      </c>
      <c r="APL7" s="369">
        <v>575.960599873761</v>
      </c>
      <c r="APM7" s="369">
        <v>1348.9870950632967</v>
      </c>
      <c r="APN7" s="568">
        <f>AVERAGE(APB7:APM7)</f>
        <v>1224.6335466004211</v>
      </c>
      <c r="APO7" s="569">
        <f>MEDIAN(APB7:APM7)</f>
        <v>1044.1131169531216</v>
      </c>
      <c r="APP7" s="569">
        <f>MAX(APB7:APM7)</f>
        <v>2587.7267522102093</v>
      </c>
      <c r="APQ7" s="570">
        <f>MIN(APB7:APM7)</f>
        <v>494.99438237803719</v>
      </c>
      <c r="APS7" s="89" t="s">
        <v>609</v>
      </c>
      <c r="APT7" s="356">
        <v>193.86658528082367</v>
      </c>
      <c r="APU7" s="356">
        <v>141.46904001237769</v>
      </c>
      <c r="APV7" s="356">
        <v>243.05229917605712</v>
      </c>
      <c r="APW7" s="356">
        <v>141.52584482966259</v>
      </c>
      <c r="APX7" s="356">
        <v>284.11848252110707</v>
      </c>
      <c r="APY7" s="356">
        <v>193.86658528082367</v>
      </c>
      <c r="APZ7" s="356">
        <v>275.65581365239507</v>
      </c>
      <c r="AQA7" s="356">
        <v>153.29821157161535</v>
      </c>
      <c r="AQB7" s="356">
        <v>270.03058264255077</v>
      </c>
      <c r="AQC7" s="356">
        <v>312.70124609499038</v>
      </c>
      <c r="AQD7" s="356">
        <v>157.89153415818873</v>
      </c>
      <c r="AQE7" s="356">
        <v>89.604584317300109</v>
      </c>
      <c r="AQF7" s="571">
        <f>AVERAGE(APT7:AQB7)</f>
        <v>210.76482721860145</v>
      </c>
      <c r="AQG7" s="566">
        <f>MEDIAN(APT7:AQB7)</f>
        <v>193.86658528082367</v>
      </c>
      <c r="AQH7" s="566">
        <f>MAX(APT7:AQB7)</f>
        <v>284.11848252110707</v>
      </c>
      <c r="AQI7" s="567">
        <f>MIN(APT7:AQB7)</f>
        <v>141.46904001237769</v>
      </c>
      <c r="AQJ7" s="8"/>
      <c r="AQK7" s="8"/>
      <c r="AQL7" s="89" t="s">
        <v>609</v>
      </c>
      <c r="AQM7" s="356">
        <v>115.83634729444503</v>
      </c>
      <c r="AQN7" s="356">
        <v>639.17372467103053</v>
      </c>
      <c r="AQO7" s="356">
        <v>822.38968918288595</v>
      </c>
      <c r="AQP7" s="356">
        <v>1727.4042528272737</v>
      </c>
      <c r="AQQ7" s="356">
        <v>230.07416536949447</v>
      </c>
      <c r="AQR7" s="356">
        <v>343.74624931184695</v>
      </c>
      <c r="AQS7" s="356">
        <v>454.85911418109595</v>
      </c>
      <c r="AQT7" s="356">
        <v>105.34718135204839</v>
      </c>
      <c r="AQU7" s="356">
        <v>375.31688338633046</v>
      </c>
      <c r="AQV7" s="356">
        <v>2293.9376186806476</v>
      </c>
      <c r="AQW7" s="356">
        <v>852.25970136440139</v>
      </c>
      <c r="AQX7" s="356">
        <v>314.16950125902775</v>
      </c>
      <c r="AQY7" s="568">
        <f>AVERAGE(AQM7:AQX7)</f>
        <v>689.54286907337735</v>
      </c>
      <c r="AQZ7" s="569">
        <f>MEDIAN(AQM7:AQX7)</f>
        <v>415.0879987837132</v>
      </c>
      <c r="ARA7" s="569">
        <f>MAX(AQM7:AQX7)</f>
        <v>2293.9376186806476</v>
      </c>
      <c r="ARB7" s="570">
        <f>MIN(AQM7:AQX7)</f>
        <v>105.34718135204839</v>
      </c>
      <c r="ARD7" s="89" t="s">
        <v>609</v>
      </c>
      <c r="ARE7" s="356">
        <v>262.3393239380224</v>
      </c>
      <c r="ARF7" s="356">
        <v>326.50604012013474</v>
      </c>
      <c r="ARG7" s="356">
        <v>315.54469066594771</v>
      </c>
      <c r="ARH7" s="356">
        <v>565.26629164936787</v>
      </c>
      <c r="ARI7" s="356">
        <v>478.23800137678194</v>
      </c>
      <c r="ARJ7" s="356">
        <v>262.3393239380224</v>
      </c>
      <c r="ARK7" s="356">
        <v>346.28363543789726</v>
      </c>
      <c r="ARL7" s="356">
        <v>587.12908785001866</v>
      </c>
      <c r="ARM7" s="356">
        <v>306.96122632381929</v>
      </c>
      <c r="ARN7" s="356">
        <v>312.70124609499038</v>
      </c>
      <c r="ARO7" s="356">
        <v>230.63828768147289</v>
      </c>
      <c r="ARP7" s="356">
        <v>317.46058544333187</v>
      </c>
      <c r="ARQ7" s="571">
        <f>AVERAGE(ARE7:ARM7)</f>
        <v>383.4008468111125</v>
      </c>
      <c r="ARR7" s="566">
        <f>MEDIAN(ARE7:ARM7)</f>
        <v>326.50604012013474</v>
      </c>
      <c r="ARS7" s="566">
        <f>MAX(ARE7:ARM7)</f>
        <v>587.12908785001866</v>
      </c>
      <c r="ART7" s="567">
        <f>MIN(ARE7:ARM7)</f>
        <v>262.3393239380224</v>
      </c>
      <c r="ARU7" s="8"/>
      <c r="ARV7" s="8"/>
      <c r="ARW7" s="89" t="s">
        <v>609</v>
      </c>
      <c r="ARX7" s="356">
        <v>412.8558806744947</v>
      </c>
      <c r="ARY7" s="356">
        <v>514.09396424149691</v>
      </c>
      <c r="ARZ7" s="356">
        <v>532.17327885455859</v>
      </c>
      <c r="ASA7" s="356">
        <v>981.76291156003163</v>
      </c>
      <c r="ASB7" s="356">
        <v>509.62217245984982</v>
      </c>
      <c r="ASC7" s="356">
        <v>463.4232821179657</v>
      </c>
      <c r="ASD7" s="356">
        <v>496.71077374414938</v>
      </c>
      <c r="ASE7" s="356">
        <v>494.02020205389596</v>
      </c>
      <c r="ASF7" s="356">
        <v>386.19024103372868</v>
      </c>
      <c r="ASG7" s="356">
        <v>1274.1653376844197</v>
      </c>
      <c r="ASH7" s="356">
        <v>615.06472181124423</v>
      </c>
      <c r="ASI7" s="356">
        <v>473.6981504200362</v>
      </c>
      <c r="ASJ7" s="568">
        <f>AVERAGE(ARX7:ASI7)</f>
        <v>596.14840972132276</v>
      </c>
      <c r="ASK7" s="569">
        <f>MEDIAN(ARX7:ASI7)</f>
        <v>503.1664731019996</v>
      </c>
      <c r="ASL7" s="569">
        <f>MAX(ARX7:ASI7)</f>
        <v>1274.1653376844197</v>
      </c>
      <c r="ASM7" s="570">
        <f>MIN(ARX7:ASI7)</f>
        <v>386.19024103372868</v>
      </c>
      <c r="ASO7" s="66" t="s">
        <v>605</v>
      </c>
      <c r="ASP7" s="356">
        <v>34</v>
      </c>
      <c r="ASQ7" s="356">
        <v>34</v>
      </c>
      <c r="ASR7" s="356">
        <v>39</v>
      </c>
      <c r="ASS7" s="356">
        <v>38</v>
      </c>
      <c r="AST7" s="356">
        <v>34</v>
      </c>
      <c r="ASU7" s="356">
        <v>34</v>
      </c>
      <c r="ASV7" s="356">
        <v>35</v>
      </c>
      <c r="ASW7" s="356">
        <v>35.5</v>
      </c>
      <c r="ASX7" s="356">
        <v>35</v>
      </c>
      <c r="ASY7" s="356">
        <v>44.5</v>
      </c>
      <c r="ASZ7" s="356">
        <v>34</v>
      </c>
      <c r="ATA7" s="356">
        <v>34</v>
      </c>
      <c r="ATB7" s="571">
        <f>AVERAGE(ASP7:ASX7)</f>
        <v>35.388888888888886</v>
      </c>
      <c r="ATC7" s="566">
        <f>MEDIAN(ASP7:ASX7)</f>
        <v>35</v>
      </c>
      <c r="ATD7" s="566">
        <f>MAX(ASP7:ASX7)</f>
        <v>39</v>
      </c>
      <c r="ATE7" s="567">
        <f>MIN(ASP7:ASX7)</f>
        <v>34</v>
      </c>
      <c r="ATF7" s="8"/>
      <c r="ATG7" s="8"/>
      <c r="ATH7" s="66" t="s">
        <v>605</v>
      </c>
      <c r="ATI7" s="356">
        <v>44</v>
      </c>
      <c r="ATJ7" s="356">
        <v>35</v>
      </c>
      <c r="ATK7" s="356">
        <v>34</v>
      </c>
      <c r="ATL7" s="356">
        <v>35</v>
      </c>
      <c r="ATM7" s="356">
        <v>34</v>
      </c>
      <c r="ATN7" s="356">
        <v>39</v>
      </c>
      <c r="ATO7" s="356">
        <v>49</v>
      </c>
      <c r="ATP7" s="356">
        <v>37</v>
      </c>
      <c r="ATQ7" s="356">
        <v>34</v>
      </c>
      <c r="ATR7" s="356">
        <v>43.5</v>
      </c>
      <c r="ATS7" s="356">
        <v>34</v>
      </c>
      <c r="ATT7" s="356">
        <v>34</v>
      </c>
      <c r="ATU7" s="568">
        <f>AVERAGE(ATI7:ATT7)</f>
        <v>37.708333333333336</v>
      </c>
      <c r="ATV7" s="569">
        <f>MEDIAN(ATI7:ATT7)</f>
        <v>35</v>
      </c>
      <c r="ATW7" s="569">
        <f>MAX(ATI7:ATT7)</f>
        <v>49</v>
      </c>
      <c r="ATX7" s="570">
        <f>MIN(ATI7:ATT7)</f>
        <v>34</v>
      </c>
      <c r="ATZ7" s="66" t="s">
        <v>605</v>
      </c>
      <c r="AUA7" s="356">
        <v>35</v>
      </c>
      <c r="AUB7" s="356">
        <v>38</v>
      </c>
      <c r="AUC7" s="356">
        <v>34</v>
      </c>
      <c r="AUD7" s="356">
        <v>34</v>
      </c>
      <c r="AUE7" s="356">
        <v>43</v>
      </c>
      <c r="AUF7" s="356">
        <v>35</v>
      </c>
      <c r="AUG7" s="356">
        <v>34</v>
      </c>
      <c r="AUH7" s="356">
        <v>38</v>
      </c>
      <c r="AUI7" s="356">
        <v>35.5</v>
      </c>
      <c r="AUJ7" s="356">
        <v>39.5</v>
      </c>
      <c r="AUK7" s="356">
        <v>34.5</v>
      </c>
      <c r="AUL7" s="356">
        <v>34</v>
      </c>
      <c r="AUM7" s="571">
        <f>AVERAGE(AUA7:AUI7)</f>
        <v>36.277777777777779</v>
      </c>
      <c r="AUN7" s="566">
        <f>MEDIAN(AUA7:AUI7)</f>
        <v>35</v>
      </c>
      <c r="AUO7" s="566">
        <f>MAX(AUA7:AUI7)</f>
        <v>43</v>
      </c>
      <c r="AUP7" s="567">
        <f>MIN(AUA7:AUI7)</f>
        <v>34</v>
      </c>
      <c r="AUQ7" s="8"/>
      <c r="AUR7" s="8"/>
      <c r="AUS7" s="66" t="s">
        <v>605</v>
      </c>
      <c r="AUT7" s="356">
        <v>38</v>
      </c>
      <c r="AUU7" s="356">
        <v>35</v>
      </c>
      <c r="AUV7" s="356">
        <v>38</v>
      </c>
      <c r="AUW7" s="356">
        <v>37</v>
      </c>
      <c r="AUX7" s="356">
        <v>39</v>
      </c>
      <c r="AUY7" s="356">
        <v>39</v>
      </c>
      <c r="AUZ7" s="356">
        <v>44</v>
      </c>
      <c r="AVA7" s="356">
        <v>35</v>
      </c>
      <c r="AVB7" s="356">
        <v>34</v>
      </c>
      <c r="AVC7" s="356">
        <v>34</v>
      </c>
      <c r="AVD7" s="356">
        <v>34</v>
      </c>
      <c r="AVE7" s="356">
        <v>34</v>
      </c>
      <c r="AVF7" s="568">
        <f>AVERAGE(AUT7:AVE7)</f>
        <v>36.75</v>
      </c>
      <c r="AVG7" s="569">
        <f>MEDIAN(AUT7:AVE7)</f>
        <v>36</v>
      </c>
      <c r="AVH7" s="569">
        <f>MAX(AUT7:AVE7)</f>
        <v>44</v>
      </c>
      <c r="AVI7" s="570">
        <f>MIN(AUT7:AVE7)</f>
        <v>34</v>
      </c>
      <c r="AVJ7" s="391"/>
      <c r="AVK7" s="66" t="s">
        <v>605</v>
      </c>
      <c r="AVL7" s="356">
        <v>34</v>
      </c>
      <c r="AVM7" s="356">
        <v>34.5</v>
      </c>
      <c r="AVN7" s="356">
        <v>33</v>
      </c>
      <c r="AVO7" s="356">
        <v>33</v>
      </c>
      <c r="AVP7" s="356">
        <v>39</v>
      </c>
      <c r="AVQ7" s="356">
        <v>34</v>
      </c>
      <c r="AVR7" s="356">
        <v>36.5</v>
      </c>
      <c r="AVS7" s="356">
        <v>34.5</v>
      </c>
      <c r="AVT7" s="356">
        <v>33</v>
      </c>
      <c r="AVU7" s="356">
        <v>44.5</v>
      </c>
      <c r="AVV7" s="356">
        <v>34</v>
      </c>
      <c r="AVW7" s="356">
        <v>33</v>
      </c>
      <c r="AVX7" s="571">
        <f>AVERAGE(AVL7:AVT7)</f>
        <v>34.611111111111114</v>
      </c>
      <c r="AVY7" s="566">
        <f>MEDIAN(AVL7:AVT7)</f>
        <v>34</v>
      </c>
      <c r="AVZ7" s="566">
        <f>MAX(AVL7:AVT7)</f>
        <v>39</v>
      </c>
      <c r="AWA7" s="567">
        <f>MIN(AVL7:AVT7)</f>
        <v>33</v>
      </c>
      <c r="AWB7" s="8"/>
      <c r="AWC7" s="8"/>
      <c r="AWD7" s="66" t="s">
        <v>605</v>
      </c>
      <c r="AWE7" s="356">
        <v>35</v>
      </c>
      <c r="AWF7" s="356">
        <v>34</v>
      </c>
      <c r="AWG7" s="356">
        <v>34.5</v>
      </c>
      <c r="AWH7" s="356">
        <v>34</v>
      </c>
      <c r="AWI7" s="356">
        <v>38</v>
      </c>
      <c r="AWJ7" s="356">
        <v>34</v>
      </c>
      <c r="AWK7" s="356">
        <v>40</v>
      </c>
      <c r="AWL7" s="356">
        <v>37</v>
      </c>
      <c r="AWM7" s="356">
        <v>34</v>
      </c>
      <c r="AWN7" s="356">
        <v>34</v>
      </c>
      <c r="AWO7" s="356">
        <v>35</v>
      </c>
      <c r="AWP7" s="356">
        <v>34</v>
      </c>
      <c r="AWQ7" s="568">
        <f>AVERAGE(AWE7:AWP7)</f>
        <v>35.291666666666664</v>
      </c>
      <c r="AWR7" s="569">
        <f>MEDIAN(AWE7:AWP7)</f>
        <v>34.25</v>
      </c>
      <c r="AWS7" s="569">
        <f>MAX(AWE7:AWP7)</f>
        <v>40</v>
      </c>
      <c r="AWT7" s="570">
        <f>MIN(AWE7:AWP7)</f>
        <v>34</v>
      </c>
    </row>
    <row r="8" spans="1:1294" ht="15.75" thickBot="1" x14ac:dyDescent="0.3">
      <c r="A8" s="66" t="s">
        <v>607</v>
      </c>
      <c r="B8" s="364">
        <f t="shared" ref="B8:M8" si="12">SUM(B5:B7)</f>
        <v>42</v>
      </c>
      <c r="C8" s="364">
        <f t="shared" si="12"/>
        <v>34</v>
      </c>
      <c r="D8" s="364">
        <f t="shared" si="12"/>
        <v>37</v>
      </c>
      <c r="E8" s="364">
        <f t="shared" si="12"/>
        <v>23</v>
      </c>
      <c r="F8" s="364">
        <f t="shared" si="12"/>
        <v>35</v>
      </c>
      <c r="G8" s="364">
        <f t="shared" si="12"/>
        <v>42</v>
      </c>
      <c r="H8" s="364">
        <f t="shared" si="12"/>
        <v>16</v>
      </c>
      <c r="I8" s="364">
        <f t="shared" si="12"/>
        <v>32</v>
      </c>
      <c r="J8" s="364">
        <f t="shared" si="12"/>
        <v>29</v>
      </c>
      <c r="K8" s="364">
        <f t="shared" si="12"/>
        <v>15</v>
      </c>
      <c r="L8" s="364">
        <f t="shared" si="12"/>
        <v>23</v>
      </c>
      <c r="M8" s="364">
        <f t="shared" si="12"/>
        <v>32</v>
      </c>
      <c r="N8" s="565">
        <f>AVERAGE(B8:J8)</f>
        <v>32.222222222222221</v>
      </c>
      <c r="O8" s="566">
        <f>MEDIAN(B8:J8)</f>
        <v>34</v>
      </c>
      <c r="P8" s="566">
        <f>MAX(B8:J8)</f>
        <v>42</v>
      </c>
      <c r="Q8" s="567">
        <f>MIN(B8:J8)</f>
        <v>16</v>
      </c>
      <c r="R8" s="8"/>
      <c r="S8" s="8"/>
      <c r="T8" s="66" t="s">
        <v>607</v>
      </c>
      <c r="U8" s="360">
        <f t="shared" ref="U8:AF8" si="13">SUM(U5:U7)</f>
        <v>55</v>
      </c>
      <c r="V8" s="360">
        <f t="shared" si="13"/>
        <v>249</v>
      </c>
      <c r="W8" s="360">
        <f t="shared" si="13"/>
        <v>59</v>
      </c>
      <c r="X8" s="360">
        <f t="shared" si="13"/>
        <v>33</v>
      </c>
      <c r="Y8" s="360">
        <f t="shared" si="13"/>
        <v>25</v>
      </c>
      <c r="Z8" s="360">
        <f t="shared" si="13"/>
        <v>26</v>
      </c>
      <c r="AA8" s="360">
        <f t="shared" si="13"/>
        <v>23</v>
      </c>
      <c r="AB8" s="360">
        <f t="shared" si="13"/>
        <v>11</v>
      </c>
      <c r="AC8" s="360">
        <f t="shared" si="13"/>
        <v>20</v>
      </c>
      <c r="AD8" s="360">
        <f t="shared" si="13"/>
        <v>33</v>
      </c>
      <c r="AE8" s="360">
        <f t="shared" si="13"/>
        <v>84</v>
      </c>
      <c r="AF8" s="360">
        <f t="shared" si="13"/>
        <v>52</v>
      </c>
      <c r="AG8" s="568">
        <f>AVERAGE(U8:AF8)</f>
        <v>55.833333333333336</v>
      </c>
      <c r="AH8" s="569">
        <f>MEDIAN(U8:AF8)</f>
        <v>33</v>
      </c>
      <c r="AI8" s="569">
        <f>MAX(U8:AF8)</f>
        <v>249</v>
      </c>
      <c r="AJ8" s="570">
        <f>MIN(U8:AF8)</f>
        <v>11</v>
      </c>
      <c r="QB8" s="391"/>
      <c r="UI8" s="391"/>
      <c r="VT8" s="391"/>
      <c r="VU8" s="66" t="s">
        <v>607</v>
      </c>
      <c r="VV8" s="364">
        <f>SUM(VV5:VV7)</f>
        <v>287</v>
      </c>
      <c r="VW8" s="364">
        <f t="shared" ref="VW8:WG8" si="14">SUM(VW5:VW7)</f>
        <v>205</v>
      </c>
      <c r="VX8" s="364">
        <f t="shared" si="14"/>
        <v>133</v>
      </c>
      <c r="VY8" s="364">
        <f t="shared" si="14"/>
        <v>299</v>
      </c>
      <c r="VZ8" s="364">
        <f t="shared" si="14"/>
        <v>292</v>
      </c>
      <c r="WA8" s="364">
        <f t="shared" si="14"/>
        <v>287</v>
      </c>
      <c r="WB8" s="364">
        <f t="shared" si="14"/>
        <v>193</v>
      </c>
      <c r="WC8" s="364">
        <f t="shared" si="14"/>
        <v>248</v>
      </c>
      <c r="WD8" s="364">
        <f t="shared" si="14"/>
        <v>212</v>
      </c>
      <c r="WE8" s="364">
        <f t="shared" si="14"/>
        <v>158</v>
      </c>
      <c r="WF8" s="364">
        <f t="shared" si="14"/>
        <v>203</v>
      </c>
      <c r="WG8" s="364">
        <f t="shared" si="14"/>
        <v>206</v>
      </c>
      <c r="WH8" s="571">
        <f>AVERAGE(VV8:WD8)</f>
        <v>239.55555555555554</v>
      </c>
      <c r="WI8" s="566">
        <f>MEDIAN(VV8:WD8)</f>
        <v>248</v>
      </c>
      <c r="WJ8" s="566">
        <f>MAX(VV8:WD8)</f>
        <v>299</v>
      </c>
      <c r="WK8" s="567">
        <f>MIN(VV8:WD8)</f>
        <v>133</v>
      </c>
      <c r="WL8" s="8"/>
      <c r="WM8" s="8"/>
      <c r="WN8" s="66" t="s">
        <v>607</v>
      </c>
      <c r="WO8" s="360">
        <f>SUM(WO5:WO7)</f>
        <v>367</v>
      </c>
      <c r="WP8" s="360">
        <f t="shared" ref="WP8:WZ8" si="15">SUM(WP5:WP7)</f>
        <v>2229</v>
      </c>
      <c r="WQ8" s="360">
        <f t="shared" si="15"/>
        <v>272</v>
      </c>
      <c r="WR8" s="360">
        <f t="shared" si="15"/>
        <v>249</v>
      </c>
      <c r="WS8" s="360">
        <f t="shared" si="15"/>
        <v>211</v>
      </c>
      <c r="WT8" s="360">
        <f t="shared" si="15"/>
        <v>140</v>
      </c>
      <c r="WU8" s="360">
        <f t="shared" si="15"/>
        <v>202</v>
      </c>
      <c r="WV8" s="360">
        <f t="shared" si="15"/>
        <v>176</v>
      </c>
      <c r="WW8" s="360">
        <f t="shared" si="15"/>
        <v>177</v>
      </c>
      <c r="WX8" s="360">
        <f t="shared" si="15"/>
        <v>403</v>
      </c>
      <c r="WY8" s="360">
        <f t="shared" si="15"/>
        <v>220</v>
      </c>
      <c r="WZ8" s="360">
        <f t="shared" si="15"/>
        <v>367</v>
      </c>
      <c r="XA8" s="568">
        <f>AVERAGE(WO8:WZ8)</f>
        <v>417.75</v>
      </c>
      <c r="XB8" s="569">
        <f>MEDIAN(WO8:WZ8)</f>
        <v>234.5</v>
      </c>
      <c r="XC8" s="569">
        <f>MAX(WO8:WZ8)</f>
        <v>2229</v>
      </c>
      <c r="XD8" s="570">
        <f>MIN(WO8:WZ8)</f>
        <v>140</v>
      </c>
      <c r="AAA8" s="391"/>
      <c r="AEH8" s="391"/>
      <c r="AIO8" s="391"/>
      <c r="AIP8" s="391"/>
      <c r="AIQ8" s="391"/>
      <c r="AIR8" s="391"/>
      <c r="AIS8" s="391"/>
      <c r="AIT8" s="391"/>
      <c r="AIU8" s="391"/>
      <c r="AIV8" s="391"/>
      <c r="AIW8" s="391"/>
      <c r="AIX8" s="391"/>
      <c r="AIY8" s="391"/>
      <c r="AIZ8" s="391"/>
      <c r="AJA8" s="391"/>
      <c r="AJB8" s="391"/>
      <c r="AJC8" s="391"/>
      <c r="AJD8" s="391"/>
      <c r="AJE8" s="391"/>
      <c r="AJF8" s="391"/>
      <c r="AJG8" s="391"/>
      <c r="AJH8" s="391"/>
      <c r="AJI8" s="391"/>
      <c r="AJJ8" s="391"/>
      <c r="AJK8" s="391"/>
      <c r="AJL8" s="391"/>
      <c r="AJM8" s="391"/>
      <c r="AJN8" s="391"/>
      <c r="AJO8" s="391"/>
      <c r="AJP8" s="391"/>
      <c r="AJQ8" s="391"/>
      <c r="AJR8" s="391"/>
      <c r="AJS8" s="391"/>
      <c r="AJT8" s="391"/>
      <c r="AJU8" s="391"/>
      <c r="AJV8" s="391"/>
      <c r="AJW8" s="391"/>
      <c r="AJX8" s="391"/>
      <c r="AJY8" s="391"/>
      <c r="AMV8" s="391"/>
      <c r="AOH8" s="89" t="s">
        <v>926</v>
      </c>
      <c r="AOI8" s="369">
        <v>56.783200025503845</v>
      </c>
      <c r="AOJ8" s="369">
        <v>64.611010668819887</v>
      </c>
      <c r="AOK8" s="369">
        <v>83.494919050444125</v>
      </c>
      <c r="AOL8" s="369">
        <v>66.076823187094519</v>
      </c>
      <c r="AOM8" s="369">
        <v>68.689516747800809</v>
      </c>
      <c r="AON8" s="369">
        <v>56.783200025503845</v>
      </c>
      <c r="AOO8" s="369">
        <v>67.309338651806698</v>
      </c>
      <c r="AOP8" s="369">
        <v>65.333274548139997</v>
      </c>
      <c r="AOQ8" s="356">
        <v>69.995900848316566</v>
      </c>
      <c r="AOR8" s="356">
        <v>64.789099014033738</v>
      </c>
      <c r="AOS8" s="356">
        <v>58.67081321190647</v>
      </c>
      <c r="AOT8" s="356">
        <v>58.592203100286177</v>
      </c>
      <c r="AOU8" s="571">
        <f>AVERAGE(AOI8:AOQ8)</f>
        <v>66.56413152815891</v>
      </c>
      <c r="AOV8" s="566">
        <f>MEDIAN(AOI8:AOQ8)</f>
        <v>66.076823187094519</v>
      </c>
      <c r="AOW8" s="566">
        <f>MAX(AOI8:AOQ8)</f>
        <v>83.494919050444125</v>
      </c>
      <c r="AOX8" s="567">
        <f>MIN(AOI8:AOQ8)</f>
        <v>56.783200025503845</v>
      </c>
      <c r="APA8" s="89" t="s">
        <v>926</v>
      </c>
      <c r="APB8" s="369">
        <v>33.870929201521541</v>
      </c>
      <c r="APC8" s="369">
        <v>53.268007390208467</v>
      </c>
      <c r="APD8" s="369">
        <v>90.678238271247693</v>
      </c>
      <c r="APE8" s="369">
        <v>61.82404480345653</v>
      </c>
      <c r="APF8" s="369">
        <v>68.696820191894105</v>
      </c>
      <c r="APG8" s="369">
        <v>77.73076408346445</v>
      </c>
      <c r="APH8" s="369">
        <v>70.410734847821544</v>
      </c>
      <c r="API8" s="369">
        <v>72.430836050626823</v>
      </c>
      <c r="APJ8" s="369">
        <v>76.770655617488444</v>
      </c>
      <c r="APK8" s="369">
        <v>73.868253254793458</v>
      </c>
      <c r="APL8" s="369">
        <v>52.420650219508815</v>
      </c>
      <c r="APM8" s="369">
        <v>59.452165064323182</v>
      </c>
      <c r="APN8" s="568">
        <f>AVERAGE(APB8:APM8)</f>
        <v>65.951841583029577</v>
      </c>
      <c r="APO8" s="569">
        <f>MEDIAN(APB8:APM8)</f>
        <v>69.553777519857817</v>
      </c>
      <c r="APP8" s="569">
        <f>MAX(APB8:APM8)</f>
        <v>90.678238271247693</v>
      </c>
      <c r="APQ8" s="570">
        <f>MIN(APB8:APM8)</f>
        <v>33.870929201521541</v>
      </c>
      <c r="APS8" s="89" t="s">
        <v>926</v>
      </c>
      <c r="APT8" s="356">
        <v>13.879606658690424</v>
      </c>
      <c r="APU8" s="356">
        <v>9.2068944942485462</v>
      </c>
      <c r="APV8" s="356">
        <v>14.241513930347031</v>
      </c>
      <c r="APW8" s="356">
        <v>9.5661972661443304</v>
      </c>
      <c r="APX8" s="356">
        <v>15.816172111623438</v>
      </c>
      <c r="APY8" s="356">
        <v>13.879606658690424</v>
      </c>
      <c r="APZ8" s="356">
        <v>15.641727905389923</v>
      </c>
      <c r="AQA8" s="356">
        <v>9.7068127992475279</v>
      </c>
      <c r="AQB8" s="356">
        <v>11.103555865861779</v>
      </c>
      <c r="AQC8" s="356">
        <v>25.750676591538564</v>
      </c>
      <c r="AQD8" s="356">
        <v>9.7056632257718967</v>
      </c>
      <c r="AQE8" s="356">
        <v>7.7103262740649221</v>
      </c>
      <c r="AQF8" s="571">
        <f>AVERAGE(APT8:AQB8)</f>
        <v>12.560231965582604</v>
      </c>
      <c r="AQG8" s="566">
        <f>MEDIAN(APT8:AQB8)</f>
        <v>13.879606658690424</v>
      </c>
      <c r="AQH8" s="566">
        <f>MAX(APT8:AQB8)</f>
        <v>15.816172111623438</v>
      </c>
      <c r="AQI8" s="567">
        <f>MIN(APT8:AQB8)</f>
        <v>9.2068944942485462</v>
      </c>
      <c r="AQL8" s="89" t="s">
        <v>926</v>
      </c>
      <c r="AQM8" s="356">
        <v>15.084401434177687</v>
      </c>
      <c r="AQN8" s="356">
        <v>35.76743352695474</v>
      </c>
      <c r="AQO8" s="356">
        <v>48.980767612068419</v>
      </c>
      <c r="AQP8" s="356">
        <v>36.12298393838735</v>
      </c>
      <c r="AQQ8" s="356">
        <v>12.228067847625134</v>
      </c>
      <c r="AQR8" s="356">
        <v>20.891576999435266</v>
      </c>
      <c r="AQS8" s="356">
        <v>29.922376229656955</v>
      </c>
      <c r="AQT8" s="356">
        <v>8.2950748440358826</v>
      </c>
      <c r="AQU8" s="356">
        <v>17.160496691519139</v>
      </c>
      <c r="AQV8" s="356">
        <v>67.241760764332213</v>
      </c>
      <c r="AQW8" s="356">
        <v>74.801898437667575</v>
      </c>
      <c r="AQX8" s="356">
        <v>24.122033666666116</v>
      </c>
      <c r="AQY8" s="568">
        <f>AVERAGE(AQM8:AQX8)</f>
        <v>32.551572666043874</v>
      </c>
      <c r="AQZ8" s="569">
        <f>MEDIAN(AQM8:AQX8)</f>
        <v>27.022204948161537</v>
      </c>
      <c r="ARA8" s="569">
        <f>MAX(AQM8:AQX8)</f>
        <v>74.801898437667575</v>
      </c>
      <c r="ARB8" s="570">
        <f>MIN(AQM8:AQX8)</f>
        <v>8.2950748440358826</v>
      </c>
      <c r="ARD8" s="89" t="s">
        <v>926</v>
      </c>
      <c r="ARE8" s="356">
        <v>27.533485330030622</v>
      </c>
      <c r="ARF8" s="356">
        <v>36.829619336326772</v>
      </c>
      <c r="ARG8" s="356">
        <v>28.509809397446247</v>
      </c>
      <c r="ARH8" s="356">
        <v>39.206225195385109</v>
      </c>
      <c r="ARI8" s="356">
        <v>39.650403750758521</v>
      </c>
      <c r="ARJ8" s="356">
        <v>27.533485330030622</v>
      </c>
      <c r="ARK8" s="356">
        <v>33.101500888690353</v>
      </c>
      <c r="ARL8" s="356">
        <v>35.418059147346732</v>
      </c>
      <c r="ARM8" s="356">
        <v>25.431994506100388</v>
      </c>
      <c r="ARN8" s="356">
        <v>25.750676591538564</v>
      </c>
      <c r="ARO8" s="356">
        <v>24.398343762521556</v>
      </c>
      <c r="ARP8" s="356">
        <v>24.137067081118587</v>
      </c>
      <c r="ARQ8" s="571">
        <f>AVERAGE(ARE8:ARM8)</f>
        <v>32.579398098012831</v>
      </c>
      <c r="ARR8" s="566">
        <f>MEDIAN(ARE8:ARM8)</f>
        <v>33.101500888690353</v>
      </c>
      <c r="ARS8" s="566">
        <f>MAX(ARE8:ARM8)</f>
        <v>39.650403750758521</v>
      </c>
      <c r="ART8" s="567">
        <f>MIN(ARE8:ARM8)</f>
        <v>25.431994506100388</v>
      </c>
      <c r="ARW8" s="89" t="s">
        <v>926</v>
      </c>
      <c r="ARX8" s="356">
        <v>27.475287170091168</v>
      </c>
      <c r="ARY8" s="356">
        <v>45.853510757171286</v>
      </c>
      <c r="ARZ8" s="356">
        <v>53.38907966925467</v>
      </c>
      <c r="ASA8" s="356">
        <v>44.914160114400481</v>
      </c>
      <c r="ASB8" s="356">
        <v>35.779153262825638</v>
      </c>
      <c r="ASC8" s="356">
        <v>33.800202930863222</v>
      </c>
      <c r="ASD8" s="356">
        <v>47.473209763461782</v>
      </c>
      <c r="ASE8" s="356">
        <v>34.613487129640546</v>
      </c>
      <c r="ASF8" s="356">
        <v>34.433306209983471</v>
      </c>
      <c r="ASG8" s="356">
        <v>63.241682350053374</v>
      </c>
      <c r="ASH8" s="356">
        <v>57.051048563423848</v>
      </c>
      <c r="ASI8" s="356">
        <v>42.031704840671402</v>
      </c>
      <c r="ASJ8" s="568">
        <f>AVERAGE(ARX8:ASI8)</f>
        <v>43.337986063486746</v>
      </c>
      <c r="ASK8" s="569">
        <f>MEDIAN(ARX8:ASI8)</f>
        <v>43.472932477535942</v>
      </c>
      <c r="ASL8" s="569">
        <f>MAX(ARX8:ASI8)</f>
        <v>63.241682350053374</v>
      </c>
      <c r="ASM8" s="570">
        <f>MIN(ARX8:ASI8)</f>
        <v>27.475287170091168</v>
      </c>
    </row>
    <row r="9" spans="1:1294" x14ac:dyDescent="0.25">
      <c r="QB9" s="391"/>
      <c r="VT9" s="391"/>
      <c r="AAA9" s="391"/>
      <c r="AEH9" s="391"/>
      <c r="AMV9" s="391"/>
    </row>
    <row r="10" spans="1:1294" x14ac:dyDescent="0.25">
      <c r="AAA10" s="391"/>
      <c r="AEH10" s="391"/>
      <c r="AMV10" s="391"/>
    </row>
  </sheetData>
  <mergeCells count="105">
    <mergeCell ref="AL1:BU1"/>
    <mergeCell ref="BF3:BU3"/>
    <mergeCell ref="EB3:EQ3"/>
    <mergeCell ref="DH1:EQ1"/>
    <mergeCell ref="DI3:DX3"/>
    <mergeCell ref="CQ3:DF3"/>
    <mergeCell ref="BX3:CM3"/>
    <mergeCell ref="BW1:DF1"/>
    <mergeCell ref="ATI3:ATX3"/>
    <mergeCell ref="AFU3:AGJ3"/>
    <mergeCell ref="AGN3:AHC3"/>
    <mergeCell ref="AHF3:AHU3"/>
    <mergeCell ref="AHY3:AIN3"/>
    <mergeCell ref="AIQ3:AJF3"/>
    <mergeCell ref="ACG3:ACV3"/>
    <mergeCell ref="ACY3:ADN3"/>
    <mergeCell ref="ADR3:AEG3"/>
    <mergeCell ref="AEJ3:AEY3"/>
    <mergeCell ref="AFC3:AFR3"/>
    <mergeCell ref="VV3:WK3"/>
    <mergeCell ref="WO3:XD3"/>
    <mergeCell ref="XG3:XV3"/>
    <mergeCell ref="XZ3:YO3"/>
    <mergeCell ref="YR3:ZG3"/>
    <mergeCell ref="QW3:RL3"/>
    <mergeCell ref="RO3:SD3"/>
    <mergeCell ref="AUA3:AUP3"/>
    <mergeCell ref="AUT3:AVI3"/>
    <mergeCell ref="AVL3:AWA3"/>
    <mergeCell ref="AWE3:AWT3"/>
    <mergeCell ref="AJJ3:AJY3"/>
    <mergeCell ref="AKB3:AKQ3"/>
    <mergeCell ref="AKU3:ALJ3"/>
    <mergeCell ref="ALM3:AMB3"/>
    <mergeCell ref="AMF3:AMU3"/>
    <mergeCell ref="KL3:LA3"/>
    <mergeCell ref="LE3:LT3"/>
    <mergeCell ref="LW3:ML3"/>
    <mergeCell ref="MP3:NE3"/>
    <mergeCell ref="NH3:NW3"/>
    <mergeCell ref="GX3:HM3"/>
    <mergeCell ref="HP3:IE3"/>
    <mergeCell ref="II3:IX3"/>
    <mergeCell ref="JA3:JP3"/>
    <mergeCell ref="JT3:KI3"/>
    <mergeCell ref="B3:Q3"/>
    <mergeCell ref="U3:AJ3"/>
    <mergeCell ref="ET3:FI3"/>
    <mergeCell ref="FM3:GB3"/>
    <mergeCell ref="GE3:GT3"/>
    <mergeCell ref="AM3:BB3"/>
    <mergeCell ref="APS1:ARB1"/>
    <mergeCell ref="ARD1:ASM1"/>
    <mergeCell ref="ASO1:ATX1"/>
    <mergeCell ref="AMX3:ANM3"/>
    <mergeCell ref="AHE1:AIN1"/>
    <mergeCell ref="AIP1:AJY1"/>
    <mergeCell ref="AKA1:ALJ1"/>
    <mergeCell ref="ALL1:AMU1"/>
    <mergeCell ref="ABM1:ACV1"/>
    <mergeCell ref="ACX1:AEG1"/>
    <mergeCell ref="AEI1:AFR1"/>
    <mergeCell ref="AFT1:AHC1"/>
    <mergeCell ref="A1:AJ1"/>
    <mergeCell ref="ES1:GB1"/>
    <mergeCell ref="GD1:HM1"/>
    <mergeCell ref="HO1:IX1"/>
    <mergeCell ref="IZ1:KI1"/>
    <mergeCell ref="KK1:LT1"/>
    <mergeCell ref="ATZ1:AVI1"/>
    <mergeCell ref="AVK1:AWT1"/>
    <mergeCell ref="ANQ3:AOF3"/>
    <mergeCell ref="AOI3:AOX3"/>
    <mergeCell ref="APB3:APQ3"/>
    <mergeCell ref="APT3:AQI3"/>
    <mergeCell ref="AQM3:ARB3"/>
    <mergeCell ref="ARE3:ART3"/>
    <mergeCell ref="ARX3:ASM3"/>
    <mergeCell ref="ASP3:ATE3"/>
    <mergeCell ref="AMW1:AOF1"/>
    <mergeCell ref="AOH1:APQ1"/>
    <mergeCell ref="YQ1:ZZ1"/>
    <mergeCell ref="AAB1:ABK1"/>
    <mergeCell ref="OA3:OP3"/>
    <mergeCell ref="ZK3:ZZ3"/>
    <mergeCell ref="AAC3:AAR3"/>
    <mergeCell ref="AAV3:ABK3"/>
    <mergeCell ref="ABN3:ACC3"/>
    <mergeCell ref="LV1:NE1"/>
    <mergeCell ref="NG1:OP1"/>
    <mergeCell ref="OR1:QA1"/>
    <mergeCell ref="QC1:RL1"/>
    <mergeCell ref="RN1:SW1"/>
    <mergeCell ref="SY1:UH1"/>
    <mergeCell ref="UJ1:VS1"/>
    <mergeCell ref="VU1:XD1"/>
    <mergeCell ref="XF1:YO1"/>
    <mergeCell ref="SH3:SW3"/>
    <mergeCell ref="SZ3:TO3"/>
    <mergeCell ref="TS3:UH3"/>
    <mergeCell ref="UK3:UZ3"/>
    <mergeCell ref="VD3:VS3"/>
    <mergeCell ref="OS3:PH3"/>
    <mergeCell ref="PL3:QA3"/>
    <mergeCell ref="QD3:QS3"/>
  </mergeCells>
  <phoneticPr fontId="2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WT10"/>
  <sheetViews>
    <sheetView workbookViewId="0">
      <selection activeCell="AWA26" sqref="AWA26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3" width="12.5703125" customWidth="1"/>
    <col min="42" max="42" width="13" customWidth="1"/>
    <col min="113" max="113" width="11.42578125" customWidth="1"/>
    <col min="132" max="132" width="16" customWidth="1"/>
    <col min="224" max="224" width="16.140625" customWidth="1"/>
    <col min="252" max="252" width="9.140625" customWidth="1"/>
    <col min="342" max="342" width="14.42578125" customWidth="1"/>
    <col min="357" max="357" width="11.7109375" customWidth="1"/>
    <col min="372" max="372" width="15" customWidth="1"/>
    <col min="428" max="428" width="16.85546875" customWidth="1"/>
    <col min="434" max="434" width="15.5703125" customWidth="1"/>
    <col min="446" max="446" width="12.7109375" customWidth="1"/>
    <col min="468" max="468" width="9.140625" customWidth="1"/>
    <col min="473" max="473" width="10" customWidth="1"/>
    <col min="577" max="577" width="12.140625" customWidth="1"/>
    <col min="706" max="706" width="9.140625" customWidth="1"/>
    <col min="712" max="712" width="9.140625" customWidth="1"/>
    <col min="734" max="734" width="9.140625" customWidth="1"/>
    <col min="819" max="819" width="9.140625" customWidth="1"/>
    <col min="824" max="827" width="11.5703125" customWidth="1"/>
    <col min="835" max="835" width="12.85546875" customWidth="1"/>
    <col min="844" max="844" width="11.42578125" customWidth="1"/>
    <col min="853" max="853" width="17" customWidth="1"/>
    <col min="927" max="927" width="9.140625" customWidth="1"/>
    <col min="953" max="953" width="9.140625" customWidth="1"/>
    <col min="964" max="964" width="9.140625" customWidth="1"/>
    <col min="1038" max="1038" width="9.140625" customWidth="1"/>
    <col min="1041" max="1041" width="9.140625" customWidth="1"/>
    <col min="1045" max="1045" width="9.140625" customWidth="1"/>
    <col min="1131" max="1131" width="16.28515625" customWidth="1"/>
    <col min="1149" max="1149" width="9.140625" customWidth="1"/>
    <col min="1157" max="1160" width="14.140625" customWidth="1"/>
    <col min="1168" max="1169" width="9.140625" customWidth="1"/>
    <col min="1174" max="1174" width="9.140625" customWidth="1"/>
    <col min="1186" max="1187" width="9.140625" customWidth="1"/>
    <col min="1213" max="1213" width="9.140625" customWidth="1"/>
  </cols>
  <sheetData>
    <row r="1" spans="1:1294" ht="15.75" thickBot="1" x14ac:dyDescent="0.3">
      <c r="A1" s="741" t="s">
        <v>850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2"/>
      <c r="AA1" s="742"/>
      <c r="AB1" s="742"/>
      <c r="AC1" s="742"/>
      <c r="AD1" s="742"/>
      <c r="AE1" s="742"/>
      <c r="AF1" s="742"/>
      <c r="AG1" s="742"/>
      <c r="AH1" s="742"/>
      <c r="AI1" s="742"/>
      <c r="AJ1" s="743"/>
      <c r="AL1" s="393" t="s">
        <v>854</v>
      </c>
      <c r="AM1" s="394"/>
      <c r="AN1" s="394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395"/>
      <c r="BV1" s="143"/>
      <c r="BW1" s="393" t="s">
        <v>856</v>
      </c>
      <c r="BX1" s="394"/>
      <c r="BY1" s="394"/>
      <c r="BZ1" s="394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5"/>
      <c r="DG1" s="390"/>
      <c r="DH1" s="393" t="s">
        <v>855</v>
      </c>
      <c r="DI1" s="394"/>
      <c r="DJ1" s="394"/>
      <c r="DK1" s="394"/>
      <c r="DL1" s="394"/>
      <c r="DM1" s="394"/>
      <c r="DN1" s="394"/>
      <c r="DO1" s="394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5"/>
      <c r="ER1" s="143"/>
      <c r="ES1" s="741" t="s">
        <v>854</v>
      </c>
      <c r="ET1" s="742"/>
      <c r="EU1" s="742"/>
      <c r="EV1" s="742"/>
      <c r="EW1" s="742"/>
      <c r="EX1" s="742"/>
      <c r="EY1" s="742"/>
      <c r="EZ1" s="742"/>
      <c r="FA1" s="742"/>
      <c r="FB1" s="742"/>
      <c r="FC1" s="742"/>
      <c r="FD1" s="742"/>
      <c r="FE1" s="742"/>
      <c r="FF1" s="742"/>
      <c r="FG1" s="742"/>
      <c r="FH1" s="742"/>
      <c r="FI1" s="742"/>
      <c r="FJ1" s="742"/>
      <c r="FK1" s="742"/>
      <c r="FL1" s="742"/>
      <c r="FM1" s="742"/>
      <c r="FN1" s="742"/>
      <c r="FO1" s="742"/>
      <c r="FP1" s="742"/>
      <c r="FQ1" s="742"/>
      <c r="FR1" s="742"/>
      <c r="FS1" s="742"/>
      <c r="FT1" s="742"/>
      <c r="FU1" s="742"/>
      <c r="FV1" s="742"/>
      <c r="FW1" s="742"/>
      <c r="FX1" s="742"/>
      <c r="FY1" s="742"/>
      <c r="FZ1" s="742"/>
      <c r="GA1" s="742"/>
      <c r="GB1" s="743"/>
      <c r="GC1" s="143"/>
      <c r="GD1" s="741" t="s">
        <v>856</v>
      </c>
      <c r="GE1" s="742"/>
      <c r="GF1" s="742"/>
      <c r="GG1" s="742"/>
      <c r="GH1" s="742"/>
      <c r="GI1" s="742"/>
      <c r="GJ1" s="742"/>
      <c r="GK1" s="742"/>
      <c r="GL1" s="742"/>
      <c r="GM1" s="742"/>
      <c r="GN1" s="742"/>
      <c r="GO1" s="742"/>
      <c r="GP1" s="742"/>
      <c r="GQ1" s="742"/>
      <c r="GR1" s="742"/>
      <c r="GS1" s="742"/>
      <c r="GT1" s="742"/>
      <c r="GU1" s="742"/>
      <c r="GV1" s="742"/>
      <c r="GW1" s="742"/>
      <c r="GX1" s="742"/>
      <c r="GY1" s="742"/>
      <c r="GZ1" s="742"/>
      <c r="HA1" s="742"/>
      <c r="HB1" s="742"/>
      <c r="HC1" s="742"/>
      <c r="HD1" s="742"/>
      <c r="HE1" s="742"/>
      <c r="HF1" s="742"/>
      <c r="HG1" s="742"/>
      <c r="HH1" s="742"/>
      <c r="HI1" s="742"/>
      <c r="HJ1" s="742"/>
      <c r="HK1" s="742"/>
      <c r="HL1" s="742"/>
      <c r="HM1" s="743"/>
      <c r="HN1" s="390"/>
      <c r="HO1" s="741" t="s">
        <v>855</v>
      </c>
      <c r="HP1" s="742"/>
      <c r="HQ1" s="742"/>
      <c r="HR1" s="742"/>
      <c r="HS1" s="742"/>
      <c r="HT1" s="742"/>
      <c r="HU1" s="742"/>
      <c r="HV1" s="742"/>
      <c r="HW1" s="742"/>
      <c r="HX1" s="742"/>
      <c r="HY1" s="742"/>
      <c r="HZ1" s="742"/>
      <c r="IA1" s="742"/>
      <c r="IB1" s="742"/>
      <c r="IC1" s="742"/>
      <c r="ID1" s="742"/>
      <c r="IE1" s="742"/>
      <c r="IF1" s="742"/>
      <c r="IG1" s="742"/>
      <c r="IH1" s="742"/>
      <c r="II1" s="742"/>
      <c r="IJ1" s="742"/>
      <c r="IK1" s="742"/>
      <c r="IL1" s="742"/>
      <c r="IM1" s="742"/>
      <c r="IN1" s="742"/>
      <c r="IO1" s="742"/>
      <c r="IP1" s="742"/>
      <c r="IQ1" s="742"/>
      <c r="IR1" s="742"/>
      <c r="IS1" s="742"/>
      <c r="IT1" s="742"/>
      <c r="IU1" s="742"/>
      <c r="IV1" s="742"/>
      <c r="IW1" s="742"/>
      <c r="IX1" s="743"/>
      <c r="IY1" s="143"/>
      <c r="IZ1" s="741" t="s">
        <v>854</v>
      </c>
      <c r="JA1" s="742"/>
      <c r="JB1" s="742"/>
      <c r="JC1" s="742"/>
      <c r="JD1" s="742"/>
      <c r="JE1" s="742"/>
      <c r="JF1" s="742"/>
      <c r="JG1" s="742"/>
      <c r="JH1" s="742"/>
      <c r="JI1" s="742"/>
      <c r="JJ1" s="742"/>
      <c r="JK1" s="742"/>
      <c r="JL1" s="742"/>
      <c r="JM1" s="742"/>
      <c r="JN1" s="742"/>
      <c r="JO1" s="742"/>
      <c r="JP1" s="742"/>
      <c r="JQ1" s="742"/>
      <c r="JR1" s="742"/>
      <c r="JS1" s="742"/>
      <c r="JT1" s="742"/>
      <c r="JU1" s="742"/>
      <c r="JV1" s="742"/>
      <c r="JW1" s="742"/>
      <c r="JX1" s="742"/>
      <c r="JY1" s="742"/>
      <c r="JZ1" s="742"/>
      <c r="KA1" s="742"/>
      <c r="KB1" s="742"/>
      <c r="KC1" s="742"/>
      <c r="KD1" s="742"/>
      <c r="KE1" s="742"/>
      <c r="KF1" s="742"/>
      <c r="KG1" s="742"/>
      <c r="KH1" s="742"/>
      <c r="KI1" s="743"/>
      <c r="KJ1" s="143"/>
      <c r="KK1" s="741" t="s">
        <v>856</v>
      </c>
      <c r="KL1" s="742"/>
      <c r="KM1" s="742"/>
      <c r="KN1" s="742"/>
      <c r="KO1" s="742"/>
      <c r="KP1" s="742"/>
      <c r="KQ1" s="742"/>
      <c r="KR1" s="742"/>
      <c r="KS1" s="742"/>
      <c r="KT1" s="742"/>
      <c r="KU1" s="742"/>
      <c r="KV1" s="742"/>
      <c r="KW1" s="742"/>
      <c r="KX1" s="742"/>
      <c r="KY1" s="742"/>
      <c r="KZ1" s="742"/>
      <c r="LA1" s="742"/>
      <c r="LB1" s="742"/>
      <c r="LC1" s="742"/>
      <c r="LD1" s="742"/>
      <c r="LE1" s="742"/>
      <c r="LF1" s="742"/>
      <c r="LG1" s="742"/>
      <c r="LH1" s="742"/>
      <c r="LI1" s="742"/>
      <c r="LJ1" s="742"/>
      <c r="LK1" s="742"/>
      <c r="LL1" s="742"/>
      <c r="LM1" s="742"/>
      <c r="LN1" s="742"/>
      <c r="LO1" s="742"/>
      <c r="LP1" s="742"/>
      <c r="LQ1" s="742"/>
      <c r="LR1" s="742"/>
      <c r="LS1" s="742"/>
      <c r="LT1" s="743"/>
      <c r="LU1" s="390"/>
      <c r="LV1" s="741" t="s">
        <v>855</v>
      </c>
      <c r="LW1" s="742"/>
      <c r="LX1" s="742"/>
      <c r="LY1" s="742"/>
      <c r="LZ1" s="742"/>
      <c r="MA1" s="742"/>
      <c r="MB1" s="742"/>
      <c r="MC1" s="742"/>
      <c r="MD1" s="742"/>
      <c r="ME1" s="742"/>
      <c r="MF1" s="742"/>
      <c r="MG1" s="742"/>
      <c r="MH1" s="742"/>
      <c r="MI1" s="742"/>
      <c r="MJ1" s="742"/>
      <c r="MK1" s="742"/>
      <c r="ML1" s="742"/>
      <c r="MM1" s="742"/>
      <c r="MN1" s="742"/>
      <c r="MO1" s="742"/>
      <c r="MP1" s="742"/>
      <c r="MQ1" s="742"/>
      <c r="MR1" s="742"/>
      <c r="MS1" s="742"/>
      <c r="MT1" s="742"/>
      <c r="MU1" s="742"/>
      <c r="MV1" s="742"/>
      <c r="MW1" s="742"/>
      <c r="MX1" s="742"/>
      <c r="MY1" s="742"/>
      <c r="MZ1" s="742"/>
      <c r="NA1" s="742"/>
      <c r="NB1" s="742"/>
      <c r="NC1" s="742"/>
      <c r="ND1" s="742"/>
      <c r="NE1" s="743"/>
      <c r="NF1" s="143"/>
      <c r="NG1" s="741" t="s">
        <v>854</v>
      </c>
      <c r="NH1" s="742"/>
      <c r="NI1" s="742"/>
      <c r="NJ1" s="742"/>
      <c r="NK1" s="742"/>
      <c r="NL1" s="742"/>
      <c r="NM1" s="742"/>
      <c r="NN1" s="742"/>
      <c r="NO1" s="742"/>
      <c r="NP1" s="742"/>
      <c r="NQ1" s="742"/>
      <c r="NR1" s="742"/>
      <c r="NS1" s="742"/>
      <c r="NT1" s="742"/>
      <c r="NU1" s="742"/>
      <c r="NV1" s="742"/>
      <c r="NW1" s="742"/>
      <c r="NX1" s="742"/>
      <c r="NY1" s="742"/>
      <c r="NZ1" s="742"/>
      <c r="OA1" s="742"/>
      <c r="OB1" s="742"/>
      <c r="OC1" s="742"/>
      <c r="OD1" s="742"/>
      <c r="OE1" s="742"/>
      <c r="OF1" s="742"/>
      <c r="OG1" s="742"/>
      <c r="OH1" s="742"/>
      <c r="OI1" s="742"/>
      <c r="OJ1" s="742"/>
      <c r="OK1" s="742"/>
      <c r="OL1" s="742"/>
      <c r="OM1" s="742"/>
      <c r="ON1" s="742"/>
      <c r="OO1" s="742"/>
      <c r="OP1" s="743"/>
      <c r="OQ1" s="143"/>
      <c r="OR1" s="741" t="s">
        <v>856</v>
      </c>
      <c r="OS1" s="742"/>
      <c r="OT1" s="742"/>
      <c r="OU1" s="742"/>
      <c r="OV1" s="742"/>
      <c r="OW1" s="742"/>
      <c r="OX1" s="742"/>
      <c r="OY1" s="742"/>
      <c r="OZ1" s="742"/>
      <c r="PA1" s="742"/>
      <c r="PB1" s="742"/>
      <c r="PC1" s="742"/>
      <c r="PD1" s="742"/>
      <c r="PE1" s="742"/>
      <c r="PF1" s="742"/>
      <c r="PG1" s="742"/>
      <c r="PH1" s="742"/>
      <c r="PI1" s="742"/>
      <c r="PJ1" s="742"/>
      <c r="PK1" s="742"/>
      <c r="PL1" s="742"/>
      <c r="PM1" s="742"/>
      <c r="PN1" s="742"/>
      <c r="PO1" s="742"/>
      <c r="PP1" s="742"/>
      <c r="PQ1" s="742"/>
      <c r="PR1" s="742"/>
      <c r="PS1" s="742"/>
      <c r="PT1" s="742"/>
      <c r="PU1" s="742"/>
      <c r="PV1" s="742"/>
      <c r="PW1" s="742"/>
      <c r="PX1" s="742"/>
      <c r="PY1" s="742"/>
      <c r="PZ1" s="742"/>
      <c r="QA1" s="743"/>
      <c r="QB1" s="390"/>
      <c r="QC1" s="741" t="s">
        <v>855</v>
      </c>
      <c r="QD1" s="742"/>
      <c r="QE1" s="742"/>
      <c r="QF1" s="742"/>
      <c r="QG1" s="742"/>
      <c r="QH1" s="742"/>
      <c r="QI1" s="742"/>
      <c r="QJ1" s="742"/>
      <c r="QK1" s="742"/>
      <c r="QL1" s="742"/>
      <c r="QM1" s="742"/>
      <c r="QN1" s="742"/>
      <c r="QO1" s="742"/>
      <c r="QP1" s="742"/>
      <c r="QQ1" s="742"/>
      <c r="QR1" s="742"/>
      <c r="QS1" s="742"/>
      <c r="QT1" s="742"/>
      <c r="QU1" s="742"/>
      <c r="QV1" s="742"/>
      <c r="QW1" s="742"/>
      <c r="QX1" s="742"/>
      <c r="QY1" s="742"/>
      <c r="QZ1" s="742"/>
      <c r="RA1" s="742"/>
      <c r="RB1" s="742"/>
      <c r="RC1" s="742"/>
      <c r="RD1" s="742"/>
      <c r="RE1" s="742"/>
      <c r="RF1" s="742"/>
      <c r="RG1" s="742"/>
      <c r="RH1" s="742"/>
      <c r="RI1" s="742"/>
      <c r="RJ1" s="742"/>
      <c r="RK1" s="742"/>
      <c r="RL1" s="743"/>
      <c r="RN1" s="741" t="s">
        <v>854</v>
      </c>
      <c r="RO1" s="742"/>
      <c r="RP1" s="742"/>
      <c r="RQ1" s="742"/>
      <c r="RR1" s="742"/>
      <c r="RS1" s="742"/>
      <c r="RT1" s="742"/>
      <c r="RU1" s="742"/>
      <c r="RV1" s="742"/>
      <c r="RW1" s="742"/>
      <c r="RX1" s="742"/>
      <c r="RY1" s="742"/>
      <c r="RZ1" s="742"/>
      <c r="SA1" s="742"/>
      <c r="SB1" s="742"/>
      <c r="SC1" s="742"/>
      <c r="SD1" s="742"/>
      <c r="SE1" s="742"/>
      <c r="SF1" s="742"/>
      <c r="SG1" s="742"/>
      <c r="SH1" s="742"/>
      <c r="SI1" s="742"/>
      <c r="SJ1" s="742"/>
      <c r="SK1" s="742"/>
      <c r="SL1" s="742"/>
      <c r="SM1" s="742"/>
      <c r="SN1" s="742"/>
      <c r="SO1" s="742"/>
      <c r="SP1" s="742"/>
      <c r="SQ1" s="742"/>
      <c r="SR1" s="742"/>
      <c r="SS1" s="742"/>
      <c r="ST1" s="742"/>
      <c r="SU1" s="742"/>
      <c r="SV1" s="742"/>
      <c r="SW1" s="743"/>
      <c r="SX1" s="143"/>
      <c r="SY1" s="741" t="s">
        <v>856</v>
      </c>
      <c r="SZ1" s="742"/>
      <c r="TA1" s="742"/>
      <c r="TB1" s="742"/>
      <c r="TC1" s="742"/>
      <c r="TD1" s="742"/>
      <c r="TE1" s="742"/>
      <c r="TF1" s="742"/>
      <c r="TG1" s="742"/>
      <c r="TH1" s="742"/>
      <c r="TI1" s="742"/>
      <c r="TJ1" s="742"/>
      <c r="TK1" s="742"/>
      <c r="TL1" s="742"/>
      <c r="TM1" s="742"/>
      <c r="TN1" s="742"/>
      <c r="TO1" s="742"/>
      <c r="TP1" s="742"/>
      <c r="TQ1" s="742"/>
      <c r="TR1" s="742"/>
      <c r="TS1" s="742"/>
      <c r="TT1" s="742"/>
      <c r="TU1" s="742"/>
      <c r="TV1" s="742"/>
      <c r="TW1" s="742"/>
      <c r="TX1" s="742"/>
      <c r="TY1" s="742"/>
      <c r="TZ1" s="742"/>
      <c r="UA1" s="742"/>
      <c r="UB1" s="742"/>
      <c r="UC1" s="742"/>
      <c r="UD1" s="742"/>
      <c r="UE1" s="742"/>
      <c r="UF1" s="742"/>
      <c r="UG1" s="742"/>
      <c r="UH1" s="743"/>
      <c r="UI1" s="390"/>
      <c r="UJ1" s="741" t="s">
        <v>855</v>
      </c>
      <c r="UK1" s="742"/>
      <c r="UL1" s="742"/>
      <c r="UM1" s="742"/>
      <c r="UN1" s="742"/>
      <c r="UO1" s="742"/>
      <c r="UP1" s="742"/>
      <c r="UQ1" s="742"/>
      <c r="UR1" s="742"/>
      <c r="US1" s="742"/>
      <c r="UT1" s="742"/>
      <c r="UU1" s="742"/>
      <c r="UV1" s="742"/>
      <c r="UW1" s="742"/>
      <c r="UX1" s="742"/>
      <c r="UY1" s="742"/>
      <c r="UZ1" s="742"/>
      <c r="VA1" s="742"/>
      <c r="VB1" s="742"/>
      <c r="VC1" s="742"/>
      <c r="VD1" s="742"/>
      <c r="VE1" s="742"/>
      <c r="VF1" s="742"/>
      <c r="VG1" s="742"/>
      <c r="VH1" s="742"/>
      <c r="VI1" s="742"/>
      <c r="VJ1" s="742"/>
      <c r="VK1" s="742"/>
      <c r="VL1" s="742"/>
      <c r="VM1" s="742"/>
      <c r="VN1" s="742"/>
      <c r="VO1" s="742"/>
      <c r="VP1" s="742"/>
      <c r="VQ1" s="742"/>
      <c r="VR1" s="742"/>
      <c r="VS1" s="743"/>
      <c r="VT1" s="390"/>
      <c r="VU1" s="741" t="s">
        <v>850</v>
      </c>
      <c r="VV1" s="742"/>
      <c r="VW1" s="742"/>
      <c r="VX1" s="742"/>
      <c r="VY1" s="742"/>
      <c r="VZ1" s="742"/>
      <c r="WA1" s="742"/>
      <c r="WB1" s="742"/>
      <c r="WC1" s="742"/>
      <c r="WD1" s="742"/>
      <c r="WE1" s="742"/>
      <c r="WF1" s="742"/>
      <c r="WG1" s="742"/>
      <c r="WH1" s="742"/>
      <c r="WI1" s="742"/>
      <c r="WJ1" s="742"/>
      <c r="WK1" s="742"/>
      <c r="WL1" s="742"/>
      <c r="WM1" s="742"/>
      <c r="WN1" s="742"/>
      <c r="WO1" s="742"/>
      <c r="WP1" s="742"/>
      <c r="WQ1" s="742"/>
      <c r="WR1" s="742"/>
      <c r="WS1" s="742"/>
      <c r="WT1" s="742"/>
      <c r="WU1" s="742"/>
      <c r="WV1" s="742"/>
      <c r="WW1" s="742"/>
      <c r="WX1" s="742"/>
      <c r="WY1" s="742"/>
      <c r="WZ1" s="742"/>
      <c r="XA1" s="742"/>
      <c r="XB1" s="742"/>
      <c r="XC1" s="742"/>
      <c r="XD1" s="743"/>
      <c r="XF1" s="741" t="s">
        <v>854</v>
      </c>
      <c r="XG1" s="742"/>
      <c r="XH1" s="742"/>
      <c r="XI1" s="742"/>
      <c r="XJ1" s="742"/>
      <c r="XK1" s="742"/>
      <c r="XL1" s="742"/>
      <c r="XM1" s="742"/>
      <c r="XN1" s="742"/>
      <c r="XO1" s="742"/>
      <c r="XP1" s="742"/>
      <c r="XQ1" s="742"/>
      <c r="XR1" s="742"/>
      <c r="XS1" s="742"/>
      <c r="XT1" s="742"/>
      <c r="XU1" s="742"/>
      <c r="XV1" s="742"/>
      <c r="XW1" s="742"/>
      <c r="XX1" s="742"/>
      <c r="XY1" s="742"/>
      <c r="XZ1" s="742"/>
      <c r="YA1" s="742"/>
      <c r="YB1" s="742"/>
      <c r="YC1" s="742"/>
      <c r="YD1" s="742"/>
      <c r="YE1" s="742"/>
      <c r="YF1" s="742"/>
      <c r="YG1" s="742"/>
      <c r="YH1" s="742"/>
      <c r="YI1" s="742"/>
      <c r="YJ1" s="742"/>
      <c r="YK1" s="742"/>
      <c r="YL1" s="742"/>
      <c r="YM1" s="742"/>
      <c r="YN1" s="742"/>
      <c r="YO1" s="743"/>
      <c r="YP1" s="143"/>
      <c r="YQ1" s="741" t="s">
        <v>856</v>
      </c>
      <c r="YR1" s="742"/>
      <c r="YS1" s="742"/>
      <c r="YT1" s="742"/>
      <c r="YU1" s="742"/>
      <c r="YV1" s="742"/>
      <c r="YW1" s="742"/>
      <c r="YX1" s="742"/>
      <c r="YY1" s="742"/>
      <c r="YZ1" s="742"/>
      <c r="ZA1" s="742"/>
      <c r="ZB1" s="742"/>
      <c r="ZC1" s="742"/>
      <c r="ZD1" s="742"/>
      <c r="ZE1" s="742"/>
      <c r="ZF1" s="742"/>
      <c r="ZG1" s="742"/>
      <c r="ZH1" s="742"/>
      <c r="ZI1" s="742"/>
      <c r="ZJ1" s="742"/>
      <c r="ZK1" s="742"/>
      <c r="ZL1" s="742"/>
      <c r="ZM1" s="742"/>
      <c r="ZN1" s="742"/>
      <c r="ZO1" s="742"/>
      <c r="ZP1" s="742"/>
      <c r="ZQ1" s="742"/>
      <c r="ZR1" s="742"/>
      <c r="ZS1" s="742"/>
      <c r="ZT1" s="742"/>
      <c r="ZU1" s="742"/>
      <c r="ZV1" s="742"/>
      <c r="ZW1" s="742"/>
      <c r="ZX1" s="742"/>
      <c r="ZY1" s="742"/>
      <c r="ZZ1" s="743"/>
      <c r="AAA1" s="390"/>
      <c r="AAB1" s="741" t="s">
        <v>855</v>
      </c>
      <c r="AAC1" s="742"/>
      <c r="AAD1" s="742"/>
      <c r="AAE1" s="742"/>
      <c r="AAF1" s="742"/>
      <c r="AAG1" s="742"/>
      <c r="AAH1" s="742"/>
      <c r="AAI1" s="742"/>
      <c r="AAJ1" s="742"/>
      <c r="AAK1" s="742"/>
      <c r="AAL1" s="742"/>
      <c r="AAM1" s="742"/>
      <c r="AAN1" s="742"/>
      <c r="AAO1" s="742"/>
      <c r="AAP1" s="742"/>
      <c r="AAQ1" s="742"/>
      <c r="AAR1" s="742"/>
      <c r="AAS1" s="742"/>
      <c r="AAT1" s="742"/>
      <c r="AAU1" s="742"/>
      <c r="AAV1" s="742"/>
      <c r="AAW1" s="742"/>
      <c r="AAX1" s="742"/>
      <c r="AAY1" s="742"/>
      <c r="AAZ1" s="742"/>
      <c r="ABA1" s="742"/>
      <c r="ABB1" s="742"/>
      <c r="ABC1" s="742"/>
      <c r="ABD1" s="742"/>
      <c r="ABE1" s="742"/>
      <c r="ABF1" s="742"/>
      <c r="ABG1" s="742"/>
      <c r="ABH1" s="742"/>
      <c r="ABI1" s="742"/>
      <c r="ABJ1" s="742"/>
      <c r="ABK1" s="743"/>
      <c r="ABM1" s="741" t="s">
        <v>854</v>
      </c>
      <c r="ABN1" s="742"/>
      <c r="ABO1" s="742"/>
      <c r="ABP1" s="742"/>
      <c r="ABQ1" s="742"/>
      <c r="ABR1" s="742"/>
      <c r="ABS1" s="742"/>
      <c r="ABT1" s="742"/>
      <c r="ABU1" s="742"/>
      <c r="ABV1" s="742"/>
      <c r="ABW1" s="742"/>
      <c r="ABX1" s="742"/>
      <c r="ABY1" s="742"/>
      <c r="ABZ1" s="742"/>
      <c r="ACA1" s="742"/>
      <c r="ACB1" s="742"/>
      <c r="ACC1" s="742"/>
      <c r="ACD1" s="742"/>
      <c r="ACE1" s="742"/>
      <c r="ACF1" s="742"/>
      <c r="ACG1" s="742"/>
      <c r="ACH1" s="742"/>
      <c r="ACI1" s="742"/>
      <c r="ACJ1" s="742"/>
      <c r="ACK1" s="742"/>
      <c r="ACL1" s="742"/>
      <c r="ACM1" s="742"/>
      <c r="ACN1" s="742"/>
      <c r="ACO1" s="742"/>
      <c r="ACP1" s="742"/>
      <c r="ACQ1" s="742"/>
      <c r="ACR1" s="742"/>
      <c r="ACS1" s="742"/>
      <c r="ACT1" s="742"/>
      <c r="ACU1" s="742"/>
      <c r="ACV1" s="743"/>
      <c r="ACX1" s="741" t="s">
        <v>856</v>
      </c>
      <c r="ACY1" s="742"/>
      <c r="ACZ1" s="742"/>
      <c r="ADA1" s="742"/>
      <c r="ADB1" s="742"/>
      <c r="ADC1" s="742"/>
      <c r="ADD1" s="742"/>
      <c r="ADE1" s="742"/>
      <c r="ADF1" s="742"/>
      <c r="ADG1" s="742"/>
      <c r="ADH1" s="742"/>
      <c r="ADI1" s="742"/>
      <c r="ADJ1" s="742"/>
      <c r="ADK1" s="742"/>
      <c r="ADL1" s="742"/>
      <c r="ADM1" s="742"/>
      <c r="ADN1" s="742"/>
      <c r="ADO1" s="742"/>
      <c r="ADP1" s="742"/>
      <c r="ADQ1" s="742"/>
      <c r="ADR1" s="742"/>
      <c r="ADS1" s="742"/>
      <c r="ADT1" s="742"/>
      <c r="ADU1" s="742"/>
      <c r="ADV1" s="742"/>
      <c r="ADW1" s="742"/>
      <c r="ADX1" s="742"/>
      <c r="ADY1" s="742"/>
      <c r="ADZ1" s="742"/>
      <c r="AEA1" s="742"/>
      <c r="AEB1" s="742"/>
      <c r="AEC1" s="742"/>
      <c r="AED1" s="742"/>
      <c r="AEE1" s="742"/>
      <c r="AEF1" s="742"/>
      <c r="AEG1" s="743"/>
      <c r="AEH1" s="390"/>
      <c r="AEI1" s="741" t="s">
        <v>855</v>
      </c>
      <c r="AEJ1" s="742"/>
      <c r="AEK1" s="742"/>
      <c r="AEL1" s="742"/>
      <c r="AEM1" s="742"/>
      <c r="AEN1" s="742"/>
      <c r="AEO1" s="742"/>
      <c r="AEP1" s="742"/>
      <c r="AEQ1" s="742"/>
      <c r="AER1" s="742"/>
      <c r="AES1" s="742"/>
      <c r="AET1" s="742"/>
      <c r="AEU1" s="742"/>
      <c r="AEV1" s="742"/>
      <c r="AEW1" s="742"/>
      <c r="AEX1" s="742"/>
      <c r="AEY1" s="742"/>
      <c r="AEZ1" s="742"/>
      <c r="AFA1" s="742"/>
      <c r="AFB1" s="742"/>
      <c r="AFC1" s="742"/>
      <c r="AFD1" s="742"/>
      <c r="AFE1" s="742"/>
      <c r="AFF1" s="742"/>
      <c r="AFG1" s="742"/>
      <c r="AFH1" s="742"/>
      <c r="AFI1" s="742"/>
      <c r="AFJ1" s="742"/>
      <c r="AFK1" s="742"/>
      <c r="AFL1" s="742"/>
      <c r="AFM1" s="742"/>
      <c r="AFN1" s="742"/>
      <c r="AFO1" s="742"/>
      <c r="AFP1" s="742"/>
      <c r="AFQ1" s="742"/>
      <c r="AFR1" s="743"/>
      <c r="AFT1" s="741" t="s">
        <v>854</v>
      </c>
      <c r="AFU1" s="742"/>
      <c r="AFV1" s="742"/>
      <c r="AFW1" s="742"/>
      <c r="AFX1" s="742"/>
      <c r="AFY1" s="742"/>
      <c r="AFZ1" s="742"/>
      <c r="AGA1" s="742"/>
      <c r="AGB1" s="742"/>
      <c r="AGC1" s="742"/>
      <c r="AGD1" s="742"/>
      <c r="AGE1" s="742"/>
      <c r="AGF1" s="742"/>
      <c r="AGG1" s="742"/>
      <c r="AGH1" s="742"/>
      <c r="AGI1" s="742"/>
      <c r="AGJ1" s="742"/>
      <c r="AGK1" s="742"/>
      <c r="AGL1" s="742"/>
      <c r="AGM1" s="742"/>
      <c r="AGN1" s="742"/>
      <c r="AGO1" s="742"/>
      <c r="AGP1" s="742"/>
      <c r="AGQ1" s="742"/>
      <c r="AGR1" s="742"/>
      <c r="AGS1" s="742"/>
      <c r="AGT1" s="742"/>
      <c r="AGU1" s="742"/>
      <c r="AGV1" s="742"/>
      <c r="AGW1" s="742"/>
      <c r="AGX1" s="742"/>
      <c r="AGY1" s="742"/>
      <c r="AGZ1" s="742"/>
      <c r="AHA1" s="742"/>
      <c r="AHB1" s="742"/>
      <c r="AHC1" s="743"/>
      <c r="AHE1" s="741" t="s">
        <v>856</v>
      </c>
      <c r="AHF1" s="742"/>
      <c r="AHG1" s="742"/>
      <c r="AHH1" s="742"/>
      <c r="AHI1" s="742"/>
      <c r="AHJ1" s="742"/>
      <c r="AHK1" s="742"/>
      <c r="AHL1" s="742"/>
      <c r="AHM1" s="742"/>
      <c r="AHN1" s="742"/>
      <c r="AHO1" s="742"/>
      <c r="AHP1" s="742"/>
      <c r="AHQ1" s="742"/>
      <c r="AHR1" s="742"/>
      <c r="AHS1" s="742"/>
      <c r="AHT1" s="742"/>
      <c r="AHU1" s="742"/>
      <c r="AHV1" s="742"/>
      <c r="AHW1" s="742"/>
      <c r="AHX1" s="742"/>
      <c r="AHY1" s="742"/>
      <c r="AHZ1" s="742"/>
      <c r="AIA1" s="742"/>
      <c r="AIB1" s="742"/>
      <c r="AIC1" s="742"/>
      <c r="AID1" s="742"/>
      <c r="AIE1" s="742"/>
      <c r="AIF1" s="742"/>
      <c r="AIG1" s="742"/>
      <c r="AIH1" s="742"/>
      <c r="AII1" s="742"/>
      <c r="AIJ1" s="742"/>
      <c r="AIK1" s="742"/>
      <c r="AIL1" s="742"/>
      <c r="AIM1" s="742"/>
      <c r="AIN1" s="743"/>
      <c r="AIO1" s="390"/>
      <c r="AIP1" s="741" t="s">
        <v>855</v>
      </c>
      <c r="AIQ1" s="742"/>
      <c r="AIR1" s="742"/>
      <c r="AIS1" s="742"/>
      <c r="AIT1" s="742"/>
      <c r="AIU1" s="742"/>
      <c r="AIV1" s="742"/>
      <c r="AIW1" s="742"/>
      <c r="AIX1" s="742"/>
      <c r="AIY1" s="742"/>
      <c r="AIZ1" s="742"/>
      <c r="AJA1" s="742"/>
      <c r="AJB1" s="742"/>
      <c r="AJC1" s="742"/>
      <c r="AJD1" s="742"/>
      <c r="AJE1" s="742"/>
      <c r="AJF1" s="742"/>
      <c r="AJG1" s="742"/>
      <c r="AJH1" s="742"/>
      <c r="AJI1" s="742"/>
      <c r="AJJ1" s="742"/>
      <c r="AJK1" s="742"/>
      <c r="AJL1" s="742"/>
      <c r="AJM1" s="742"/>
      <c r="AJN1" s="742"/>
      <c r="AJO1" s="742"/>
      <c r="AJP1" s="742"/>
      <c r="AJQ1" s="742"/>
      <c r="AJR1" s="742"/>
      <c r="AJS1" s="742"/>
      <c r="AJT1" s="742"/>
      <c r="AJU1" s="742"/>
      <c r="AJV1" s="742"/>
      <c r="AJW1" s="742"/>
      <c r="AJX1" s="742"/>
      <c r="AJY1" s="743"/>
      <c r="AKA1" s="741" t="s">
        <v>854</v>
      </c>
      <c r="AKB1" s="742"/>
      <c r="AKC1" s="742"/>
      <c r="AKD1" s="742"/>
      <c r="AKE1" s="742"/>
      <c r="AKF1" s="742"/>
      <c r="AKG1" s="742"/>
      <c r="AKH1" s="742"/>
      <c r="AKI1" s="742"/>
      <c r="AKJ1" s="742"/>
      <c r="AKK1" s="742"/>
      <c r="AKL1" s="742"/>
      <c r="AKM1" s="742"/>
      <c r="AKN1" s="742"/>
      <c r="AKO1" s="742"/>
      <c r="AKP1" s="742"/>
      <c r="AKQ1" s="742"/>
      <c r="AKR1" s="742"/>
      <c r="AKS1" s="742"/>
      <c r="AKT1" s="742"/>
      <c r="AKU1" s="742"/>
      <c r="AKV1" s="742"/>
      <c r="AKW1" s="742"/>
      <c r="AKX1" s="742"/>
      <c r="AKY1" s="742"/>
      <c r="AKZ1" s="742"/>
      <c r="ALA1" s="742"/>
      <c r="ALB1" s="742"/>
      <c r="ALC1" s="742"/>
      <c r="ALD1" s="742"/>
      <c r="ALE1" s="742"/>
      <c r="ALF1" s="742"/>
      <c r="ALG1" s="742"/>
      <c r="ALH1" s="742"/>
      <c r="ALI1" s="742"/>
      <c r="ALJ1" s="743"/>
      <c r="ALL1" s="741" t="s">
        <v>856</v>
      </c>
      <c r="ALM1" s="742"/>
      <c r="ALN1" s="742"/>
      <c r="ALO1" s="742"/>
      <c r="ALP1" s="742"/>
      <c r="ALQ1" s="742"/>
      <c r="ALR1" s="742"/>
      <c r="ALS1" s="742"/>
      <c r="ALT1" s="742"/>
      <c r="ALU1" s="742"/>
      <c r="ALV1" s="742"/>
      <c r="ALW1" s="742"/>
      <c r="ALX1" s="742"/>
      <c r="ALY1" s="742"/>
      <c r="ALZ1" s="742"/>
      <c r="AMA1" s="742"/>
      <c r="AMB1" s="742"/>
      <c r="AMC1" s="742"/>
      <c r="AMD1" s="742"/>
      <c r="AME1" s="742"/>
      <c r="AMF1" s="742"/>
      <c r="AMG1" s="742"/>
      <c r="AMH1" s="742"/>
      <c r="AMI1" s="742"/>
      <c r="AMJ1" s="742"/>
      <c r="AMK1" s="742"/>
      <c r="AML1" s="742"/>
      <c r="AMM1" s="742"/>
      <c r="AMN1" s="742"/>
      <c r="AMO1" s="742"/>
      <c r="AMP1" s="742"/>
      <c r="AMQ1" s="742"/>
      <c r="AMR1" s="742"/>
      <c r="AMS1" s="742"/>
      <c r="AMT1" s="742"/>
      <c r="AMU1" s="743"/>
      <c r="AMV1" s="391"/>
      <c r="AMW1" s="741" t="s">
        <v>855</v>
      </c>
      <c r="AMX1" s="742"/>
      <c r="AMY1" s="742"/>
      <c r="AMZ1" s="742"/>
      <c r="ANA1" s="742"/>
      <c r="ANB1" s="742"/>
      <c r="ANC1" s="742"/>
      <c r="AND1" s="742"/>
      <c r="ANE1" s="742"/>
      <c r="ANF1" s="742"/>
      <c r="ANG1" s="742"/>
      <c r="ANH1" s="742"/>
      <c r="ANI1" s="742"/>
      <c r="ANJ1" s="742"/>
      <c r="ANK1" s="742"/>
      <c r="ANL1" s="742"/>
      <c r="ANM1" s="742"/>
      <c r="ANN1" s="742"/>
      <c r="ANO1" s="742"/>
      <c r="ANP1" s="742"/>
      <c r="ANQ1" s="742"/>
      <c r="ANR1" s="742"/>
      <c r="ANS1" s="742"/>
      <c r="ANT1" s="742"/>
      <c r="ANU1" s="742"/>
      <c r="ANV1" s="742"/>
      <c r="ANW1" s="742"/>
      <c r="ANX1" s="742"/>
      <c r="ANY1" s="742"/>
      <c r="ANZ1" s="742"/>
      <c r="AOA1" s="742"/>
      <c r="AOB1" s="742"/>
      <c r="AOC1" s="742"/>
      <c r="AOD1" s="742"/>
      <c r="AOE1" s="742"/>
      <c r="AOF1" s="743"/>
      <c r="AOH1" s="741" t="s">
        <v>856</v>
      </c>
      <c r="AOI1" s="742"/>
      <c r="AOJ1" s="742"/>
      <c r="AOK1" s="742"/>
      <c r="AOL1" s="742"/>
      <c r="AOM1" s="742"/>
      <c r="AON1" s="742"/>
      <c r="AOO1" s="742"/>
      <c r="AOP1" s="742"/>
      <c r="AOQ1" s="742"/>
      <c r="AOR1" s="742"/>
      <c r="AOS1" s="742"/>
      <c r="AOT1" s="742"/>
      <c r="AOU1" s="742"/>
      <c r="AOV1" s="742"/>
      <c r="AOW1" s="742"/>
      <c r="AOX1" s="742"/>
      <c r="AOY1" s="742"/>
      <c r="AOZ1" s="742"/>
      <c r="APA1" s="742"/>
      <c r="APB1" s="742"/>
      <c r="APC1" s="742"/>
      <c r="APD1" s="742"/>
      <c r="APE1" s="742"/>
      <c r="APF1" s="742"/>
      <c r="APG1" s="742"/>
      <c r="APH1" s="742"/>
      <c r="API1" s="742"/>
      <c r="APJ1" s="742"/>
      <c r="APK1" s="742"/>
      <c r="APL1" s="742"/>
      <c r="APM1" s="742"/>
      <c r="APN1" s="742"/>
      <c r="APO1" s="742"/>
      <c r="APP1" s="742"/>
      <c r="APQ1" s="743"/>
      <c r="APS1" s="741" t="s">
        <v>854</v>
      </c>
      <c r="APT1" s="742"/>
      <c r="APU1" s="742"/>
      <c r="APV1" s="742"/>
      <c r="APW1" s="742"/>
      <c r="APX1" s="742"/>
      <c r="APY1" s="742"/>
      <c r="APZ1" s="742"/>
      <c r="AQA1" s="742"/>
      <c r="AQB1" s="742"/>
      <c r="AQC1" s="742"/>
      <c r="AQD1" s="742"/>
      <c r="AQE1" s="742"/>
      <c r="AQF1" s="742"/>
      <c r="AQG1" s="742"/>
      <c r="AQH1" s="742"/>
      <c r="AQI1" s="742"/>
      <c r="AQJ1" s="742"/>
      <c r="AQK1" s="742"/>
      <c r="AQL1" s="742"/>
      <c r="AQM1" s="742"/>
      <c r="AQN1" s="742"/>
      <c r="AQO1" s="742"/>
      <c r="AQP1" s="742"/>
      <c r="AQQ1" s="742"/>
      <c r="AQR1" s="742"/>
      <c r="AQS1" s="742"/>
      <c r="AQT1" s="742"/>
      <c r="AQU1" s="742"/>
      <c r="AQV1" s="742"/>
      <c r="AQW1" s="742"/>
      <c r="AQX1" s="742"/>
      <c r="AQY1" s="742"/>
      <c r="AQZ1" s="742"/>
      <c r="ARA1" s="742"/>
      <c r="ARB1" s="743"/>
      <c r="ARD1" s="741" t="s">
        <v>855</v>
      </c>
      <c r="ARE1" s="742"/>
      <c r="ARF1" s="742"/>
      <c r="ARG1" s="742"/>
      <c r="ARH1" s="742"/>
      <c r="ARI1" s="742"/>
      <c r="ARJ1" s="742"/>
      <c r="ARK1" s="742"/>
      <c r="ARL1" s="742"/>
      <c r="ARM1" s="742"/>
      <c r="ARN1" s="742"/>
      <c r="ARO1" s="742"/>
      <c r="ARP1" s="742"/>
      <c r="ARQ1" s="742"/>
      <c r="ARR1" s="742"/>
      <c r="ARS1" s="742"/>
      <c r="ART1" s="742"/>
      <c r="ARU1" s="742"/>
      <c r="ARV1" s="742"/>
      <c r="ARW1" s="742"/>
      <c r="ARX1" s="742"/>
      <c r="ARY1" s="742"/>
      <c r="ARZ1" s="742"/>
      <c r="ASA1" s="742"/>
      <c r="ASB1" s="742"/>
      <c r="ASC1" s="742"/>
      <c r="ASD1" s="742"/>
      <c r="ASE1" s="742"/>
      <c r="ASF1" s="742"/>
      <c r="ASG1" s="742"/>
      <c r="ASH1" s="742"/>
      <c r="ASI1" s="742"/>
      <c r="ASJ1" s="742"/>
      <c r="ASK1" s="742"/>
      <c r="ASL1" s="742"/>
      <c r="ASM1" s="743"/>
      <c r="ASO1" s="741" t="s">
        <v>854</v>
      </c>
      <c r="ASP1" s="742"/>
      <c r="ASQ1" s="742"/>
      <c r="ASR1" s="742"/>
      <c r="ASS1" s="742"/>
      <c r="AST1" s="742"/>
      <c r="ASU1" s="742"/>
      <c r="ASV1" s="742"/>
      <c r="ASW1" s="742"/>
      <c r="ASX1" s="742"/>
      <c r="ASY1" s="742"/>
      <c r="ASZ1" s="742"/>
      <c r="ATA1" s="742"/>
      <c r="ATB1" s="742"/>
      <c r="ATC1" s="742"/>
      <c r="ATD1" s="742"/>
      <c r="ATE1" s="742"/>
      <c r="ATF1" s="742"/>
      <c r="ATG1" s="742"/>
      <c r="ATH1" s="742"/>
      <c r="ATI1" s="742"/>
      <c r="ATJ1" s="742"/>
      <c r="ATK1" s="742"/>
      <c r="ATL1" s="742"/>
      <c r="ATM1" s="742"/>
      <c r="ATN1" s="742"/>
      <c r="ATO1" s="742"/>
      <c r="ATP1" s="742"/>
      <c r="ATQ1" s="742"/>
      <c r="ATR1" s="742"/>
      <c r="ATS1" s="742"/>
      <c r="ATT1" s="742"/>
      <c r="ATU1" s="742"/>
      <c r="ATV1" s="742"/>
      <c r="ATW1" s="742"/>
      <c r="ATX1" s="743"/>
      <c r="ATZ1" s="741" t="s">
        <v>856</v>
      </c>
      <c r="AUA1" s="742"/>
      <c r="AUB1" s="742"/>
      <c r="AUC1" s="742"/>
      <c r="AUD1" s="742"/>
      <c r="AUE1" s="742"/>
      <c r="AUF1" s="742"/>
      <c r="AUG1" s="742"/>
      <c r="AUH1" s="742"/>
      <c r="AUI1" s="742"/>
      <c r="AUJ1" s="742"/>
      <c r="AUK1" s="742"/>
      <c r="AUL1" s="742"/>
      <c r="AUM1" s="742"/>
      <c r="AUN1" s="742"/>
      <c r="AUO1" s="742"/>
      <c r="AUP1" s="742"/>
      <c r="AUQ1" s="742"/>
      <c r="AUR1" s="742"/>
      <c r="AUS1" s="742"/>
      <c r="AUT1" s="742"/>
      <c r="AUU1" s="742"/>
      <c r="AUV1" s="742"/>
      <c r="AUW1" s="742"/>
      <c r="AUX1" s="742"/>
      <c r="AUY1" s="742"/>
      <c r="AUZ1" s="742"/>
      <c r="AVA1" s="742"/>
      <c r="AVB1" s="742"/>
      <c r="AVC1" s="742"/>
      <c r="AVD1" s="742"/>
      <c r="AVE1" s="742"/>
      <c r="AVF1" s="742"/>
      <c r="AVG1" s="742"/>
      <c r="AVH1" s="742"/>
      <c r="AVI1" s="743"/>
      <c r="AVJ1" s="391"/>
      <c r="AVK1" s="741" t="s">
        <v>855</v>
      </c>
      <c r="AVL1" s="742"/>
      <c r="AVM1" s="742"/>
      <c r="AVN1" s="742"/>
      <c r="AVO1" s="742"/>
      <c r="AVP1" s="742"/>
      <c r="AVQ1" s="742"/>
      <c r="AVR1" s="742"/>
      <c r="AVS1" s="742"/>
      <c r="AVT1" s="742"/>
      <c r="AVU1" s="742"/>
      <c r="AVV1" s="742"/>
      <c r="AVW1" s="742"/>
      <c r="AVX1" s="742"/>
      <c r="AVY1" s="742"/>
      <c r="AVZ1" s="742"/>
      <c r="AWA1" s="742"/>
      <c r="AWB1" s="742"/>
      <c r="AWC1" s="742"/>
      <c r="AWD1" s="742"/>
      <c r="AWE1" s="742"/>
      <c r="AWF1" s="742"/>
      <c r="AWG1" s="742"/>
      <c r="AWH1" s="742"/>
      <c r="AWI1" s="742"/>
      <c r="AWJ1" s="742"/>
      <c r="AWK1" s="742"/>
      <c r="AWL1" s="742"/>
      <c r="AWM1" s="742"/>
      <c r="AWN1" s="742"/>
      <c r="AWO1" s="742"/>
      <c r="AWP1" s="742"/>
      <c r="AWQ1" s="742"/>
      <c r="AWR1" s="742"/>
      <c r="AWS1" s="742"/>
      <c r="AWT1" s="743"/>
    </row>
    <row r="2" spans="1:1294" ht="15.75" thickBot="1" x14ac:dyDescent="0.3">
      <c r="A2" s="13"/>
      <c r="AJ2" s="7"/>
      <c r="AL2" s="13"/>
      <c r="BU2" s="7"/>
      <c r="BW2" s="13"/>
      <c r="DF2" s="7"/>
      <c r="DG2" s="391"/>
      <c r="DH2" s="13"/>
      <c r="EQ2" s="7"/>
      <c r="ES2" s="13"/>
      <c r="GB2" s="7"/>
      <c r="GD2" s="13"/>
      <c r="HM2" s="7"/>
      <c r="HN2" s="391"/>
      <c r="HO2" s="13"/>
      <c r="IX2" s="7"/>
      <c r="IZ2" s="13"/>
      <c r="KI2" s="7"/>
      <c r="KK2" s="13"/>
      <c r="LT2" s="7"/>
      <c r="LU2" s="391"/>
      <c r="LV2" s="13"/>
      <c r="NE2" s="7"/>
      <c r="NG2" s="13"/>
      <c r="OP2" s="7"/>
      <c r="OR2" s="13"/>
      <c r="QA2" s="7"/>
      <c r="QB2" s="391"/>
      <c r="QC2" s="13"/>
      <c r="RL2" s="7"/>
      <c r="RN2" s="13"/>
      <c r="SW2" s="7"/>
      <c r="SY2" s="13"/>
      <c r="UH2" s="7"/>
      <c r="UI2" s="391"/>
      <c r="UJ2" s="13"/>
      <c r="VS2" s="7"/>
      <c r="VT2" s="391"/>
      <c r="VU2" s="13"/>
      <c r="XD2" s="7"/>
      <c r="XF2" s="13"/>
      <c r="YO2" s="7"/>
      <c r="YQ2" s="13"/>
      <c r="ZZ2" s="7"/>
      <c r="AAA2" s="391"/>
      <c r="AAB2" s="13"/>
      <c r="ABK2" s="7"/>
      <c r="ABM2" s="13"/>
      <c r="ACV2" s="7"/>
      <c r="ACX2" s="13"/>
      <c r="AEG2" s="7"/>
      <c r="AEH2" s="391"/>
      <c r="AEI2" s="13"/>
      <c r="AFR2" s="7"/>
      <c r="AFT2" s="13"/>
      <c r="AHC2" s="7"/>
      <c r="AHE2" s="13"/>
      <c r="AIN2" s="7"/>
      <c r="AIO2" s="391"/>
      <c r="AIP2" s="13"/>
      <c r="AJY2" s="7"/>
      <c r="AKA2" s="13"/>
      <c r="ALJ2" s="7"/>
      <c r="ALL2" s="13"/>
      <c r="AMU2" s="7"/>
      <c r="AMV2" s="391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391"/>
      <c r="AVK2" s="13"/>
      <c r="AWT2" s="7"/>
    </row>
    <row r="3" spans="1:1294" ht="15.75" thickBot="1" x14ac:dyDescent="0.3">
      <c r="A3" s="97"/>
      <c r="B3" s="717" t="s">
        <v>867</v>
      </c>
      <c r="C3" s="718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9"/>
      <c r="T3" s="96"/>
      <c r="U3" s="717" t="s">
        <v>867</v>
      </c>
      <c r="V3" s="718"/>
      <c r="W3" s="718"/>
      <c r="X3" s="718"/>
      <c r="Y3" s="718"/>
      <c r="Z3" s="718"/>
      <c r="AA3" s="718"/>
      <c r="AB3" s="718"/>
      <c r="AC3" s="718"/>
      <c r="AD3" s="718"/>
      <c r="AE3" s="718"/>
      <c r="AF3" s="718"/>
      <c r="AG3" s="718"/>
      <c r="AH3" s="718"/>
      <c r="AI3" s="718"/>
      <c r="AJ3" s="719"/>
      <c r="AL3" s="97"/>
      <c r="AM3" s="149" t="s">
        <v>866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19"/>
      <c r="AZ3" s="119"/>
      <c r="BA3" s="119"/>
      <c r="BB3" s="126"/>
      <c r="BE3" s="96"/>
      <c r="BF3" s="149" t="s">
        <v>866</v>
      </c>
      <c r="BG3" s="128"/>
      <c r="BH3" s="128"/>
      <c r="BI3" s="128"/>
      <c r="BJ3" s="128"/>
      <c r="BK3" s="128"/>
      <c r="BL3" s="128"/>
      <c r="BM3" s="128"/>
      <c r="BN3" s="128"/>
      <c r="BO3" s="128"/>
      <c r="BP3" s="128"/>
      <c r="BQ3" s="128"/>
      <c r="BR3" s="119"/>
      <c r="BS3" s="119"/>
      <c r="BT3" s="119"/>
      <c r="BU3" s="126"/>
      <c r="BV3" s="144"/>
      <c r="BW3" s="97"/>
      <c r="BX3" s="149" t="s">
        <v>866</v>
      </c>
      <c r="BY3" s="128"/>
      <c r="BZ3" s="128"/>
      <c r="CA3" s="128"/>
      <c r="CB3" s="128"/>
      <c r="CC3" s="128"/>
      <c r="CD3" s="128"/>
      <c r="CE3" s="128"/>
      <c r="CF3" s="128"/>
      <c r="CG3" s="128"/>
      <c r="CH3" s="128"/>
      <c r="CI3" s="128"/>
      <c r="CJ3" s="119"/>
      <c r="CK3" s="119"/>
      <c r="CL3" s="119"/>
      <c r="CM3" s="126"/>
      <c r="CP3" s="96"/>
      <c r="CQ3" s="149" t="s">
        <v>866</v>
      </c>
      <c r="CR3" s="128"/>
      <c r="CS3" s="128"/>
      <c r="CT3" s="128"/>
      <c r="CU3" s="128"/>
      <c r="CV3" s="128"/>
      <c r="CW3" s="128"/>
      <c r="CX3" s="128"/>
      <c r="CY3" s="128"/>
      <c r="CZ3" s="128"/>
      <c r="DA3" s="128"/>
      <c r="DB3" s="128"/>
      <c r="DC3" s="119"/>
      <c r="DD3" s="119"/>
      <c r="DE3" s="119"/>
      <c r="DF3" s="126"/>
      <c r="DG3" s="392"/>
      <c r="DH3" s="97"/>
      <c r="DI3" s="149" t="s">
        <v>866</v>
      </c>
      <c r="DJ3" s="128"/>
      <c r="DK3" s="128"/>
      <c r="DL3" s="128"/>
      <c r="DM3" s="128"/>
      <c r="DN3" s="128"/>
      <c r="DO3" s="128"/>
      <c r="DP3" s="128"/>
      <c r="DQ3" s="128"/>
      <c r="DR3" s="128"/>
      <c r="DS3" s="128"/>
      <c r="DT3" s="128"/>
      <c r="DU3" s="119"/>
      <c r="DV3" s="119"/>
      <c r="DW3" s="119"/>
      <c r="DX3" s="126"/>
      <c r="EA3" s="96"/>
      <c r="EB3" s="149" t="s">
        <v>866</v>
      </c>
      <c r="EC3" s="128"/>
      <c r="ED3" s="128"/>
      <c r="EE3" s="128"/>
      <c r="EF3" s="128"/>
      <c r="EG3" s="128"/>
      <c r="EH3" s="128"/>
      <c r="EI3" s="128"/>
      <c r="EJ3" s="128"/>
      <c r="EK3" s="128"/>
      <c r="EL3" s="128"/>
      <c r="EM3" s="128"/>
      <c r="EN3" s="119"/>
      <c r="EO3" s="119"/>
      <c r="EP3" s="119"/>
      <c r="EQ3" s="126"/>
      <c r="ER3" s="144"/>
      <c r="ES3" s="97"/>
      <c r="ET3" s="765" t="s">
        <v>865</v>
      </c>
      <c r="EU3" s="766"/>
      <c r="EV3" s="766"/>
      <c r="EW3" s="766"/>
      <c r="EX3" s="766"/>
      <c r="EY3" s="766"/>
      <c r="EZ3" s="766"/>
      <c r="FA3" s="766"/>
      <c r="FB3" s="766"/>
      <c r="FC3" s="766"/>
      <c r="FD3" s="766"/>
      <c r="FE3" s="766"/>
      <c r="FF3" s="718"/>
      <c r="FG3" s="718"/>
      <c r="FH3" s="718"/>
      <c r="FI3" s="719"/>
      <c r="FL3" s="96"/>
      <c r="FM3" s="765" t="s">
        <v>865</v>
      </c>
      <c r="FN3" s="766"/>
      <c r="FO3" s="766"/>
      <c r="FP3" s="766"/>
      <c r="FQ3" s="766"/>
      <c r="FR3" s="766"/>
      <c r="FS3" s="766"/>
      <c r="FT3" s="766"/>
      <c r="FU3" s="766"/>
      <c r="FV3" s="766"/>
      <c r="FW3" s="766"/>
      <c r="FX3" s="766"/>
      <c r="FY3" s="718"/>
      <c r="FZ3" s="718"/>
      <c r="GA3" s="718"/>
      <c r="GB3" s="719"/>
      <c r="GC3" s="144"/>
      <c r="GD3" s="97"/>
      <c r="GE3" s="765" t="s">
        <v>865</v>
      </c>
      <c r="GF3" s="766"/>
      <c r="GG3" s="766"/>
      <c r="GH3" s="766"/>
      <c r="GI3" s="766"/>
      <c r="GJ3" s="766"/>
      <c r="GK3" s="766"/>
      <c r="GL3" s="766"/>
      <c r="GM3" s="766"/>
      <c r="GN3" s="766"/>
      <c r="GO3" s="766"/>
      <c r="GP3" s="766"/>
      <c r="GQ3" s="718"/>
      <c r="GR3" s="718"/>
      <c r="GS3" s="718"/>
      <c r="GT3" s="719"/>
      <c r="GW3" s="96"/>
      <c r="GX3" s="765" t="s">
        <v>865</v>
      </c>
      <c r="GY3" s="766"/>
      <c r="GZ3" s="766"/>
      <c r="HA3" s="766"/>
      <c r="HB3" s="766"/>
      <c r="HC3" s="766"/>
      <c r="HD3" s="766"/>
      <c r="HE3" s="766"/>
      <c r="HF3" s="766"/>
      <c r="HG3" s="766"/>
      <c r="HH3" s="766"/>
      <c r="HI3" s="766"/>
      <c r="HJ3" s="718"/>
      <c r="HK3" s="718"/>
      <c r="HL3" s="718"/>
      <c r="HM3" s="719"/>
      <c r="HN3" s="392"/>
      <c r="HO3" s="97"/>
      <c r="HP3" s="765" t="s">
        <v>865</v>
      </c>
      <c r="HQ3" s="766"/>
      <c r="HR3" s="766"/>
      <c r="HS3" s="766"/>
      <c r="HT3" s="766"/>
      <c r="HU3" s="766"/>
      <c r="HV3" s="766"/>
      <c r="HW3" s="766"/>
      <c r="HX3" s="766"/>
      <c r="HY3" s="766"/>
      <c r="HZ3" s="766"/>
      <c r="IA3" s="766"/>
      <c r="IB3" s="718"/>
      <c r="IC3" s="718"/>
      <c r="ID3" s="718"/>
      <c r="IE3" s="719"/>
      <c r="IH3" s="96"/>
      <c r="II3" s="765" t="s">
        <v>865</v>
      </c>
      <c r="IJ3" s="766"/>
      <c r="IK3" s="766"/>
      <c r="IL3" s="766"/>
      <c r="IM3" s="766"/>
      <c r="IN3" s="766"/>
      <c r="IO3" s="766"/>
      <c r="IP3" s="766"/>
      <c r="IQ3" s="766"/>
      <c r="IR3" s="766"/>
      <c r="IS3" s="766"/>
      <c r="IT3" s="766"/>
      <c r="IU3" s="718"/>
      <c r="IV3" s="718"/>
      <c r="IW3" s="718"/>
      <c r="IX3" s="719"/>
      <c r="IY3" s="144"/>
      <c r="IZ3" s="97"/>
      <c r="JA3" s="765" t="s">
        <v>864</v>
      </c>
      <c r="JB3" s="766"/>
      <c r="JC3" s="766"/>
      <c r="JD3" s="766"/>
      <c r="JE3" s="766"/>
      <c r="JF3" s="766"/>
      <c r="JG3" s="766"/>
      <c r="JH3" s="766"/>
      <c r="JI3" s="766"/>
      <c r="JJ3" s="766"/>
      <c r="JK3" s="766"/>
      <c r="JL3" s="766"/>
      <c r="JM3" s="718"/>
      <c r="JN3" s="718"/>
      <c r="JO3" s="718"/>
      <c r="JP3" s="719"/>
      <c r="JS3" s="96"/>
      <c r="JT3" s="765" t="s">
        <v>864</v>
      </c>
      <c r="JU3" s="766"/>
      <c r="JV3" s="766"/>
      <c r="JW3" s="766"/>
      <c r="JX3" s="766"/>
      <c r="JY3" s="766"/>
      <c r="JZ3" s="766"/>
      <c r="KA3" s="766"/>
      <c r="KB3" s="766"/>
      <c r="KC3" s="766"/>
      <c r="KD3" s="766"/>
      <c r="KE3" s="766"/>
      <c r="KF3" s="718"/>
      <c r="KG3" s="718"/>
      <c r="KH3" s="718"/>
      <c r="KI3" s="719"/>
      <c r="KJ3" s="144"/>
      <c r="KK3" s="97"/>
      <c r="KL3" s="765" t="s">
        <v>864</v>
      </c>
      <c r="KM3" s="766"/>
      <c r="KN3" s="766"/>
      <c r="KO3" s="766"/>
      <c r="KP3" s="766"/>
      <c r="KQ3" s="766"/>
      <c r="KR3" s="766"/>
      <c r="KS3" s="766"/>
      <c r="KT3" s="766"/>
      <c r="KU3" s="766"/>
      <c r="KV3" s="766"/>
      <c r="KW3" s="766"/>
      <c r="KX3" s="718"/>
      <c r="KY3" s="718"/>
      <c r="KZ3" s="718"/>
      <c r="LA3" s="719"/>
      <c r="LD3" s="96"/>
      <c r="LE3" s="765" t="s">
        <v>864</v>
      </c>
      <c r="LF3" s="766"/>
      <c r="LG3" s="766"/>
      <c r="LH3" s="766"/>
      <c r="LI3" s="766"/>
      <c r="LJ3" s="766"/>
      <c r="LK3" s="766"/>
      <c r="LL3" s="766"/>
      <c r="LM3" s="766"/>
      <c r="LN3" s="766"/>
      <c r="LO3" s="766"/>
      <c r="LP3" s="766"/>
      <c r="LQ3" s="718"/>
      <c r="LR3" s="718"/>
      <c r="LS3" s="718"/>
      <c r="LT3" s="719"/>
      <c r="LU3" s="392"/>
      <c r="LV3" s="97"/>
      <c r="LW3" s="765" t="s">
        <v>864</v>
      </c>
      <c r="LX3" s="766"/>
      <c r="LY3" s="766"/>
      <c r="LZ3" s="766"/>
      <c r="MA3" s="766"/>
      <c r="MB3" s="766"/>
      <c r="MC3" s="766"/>
      <c r="MD3" s="766"/>
      <c r="ME3" s="766"/>
      <c r="MF3" s="766"/>
      <c r="MG3" s="766"/>
      <c r="MH3" s="766"/>
      <c r="MI3" s="718"/>
      <c r="MJ3" s="718"/>
      <c r="MK3" s="718"/>
      <c r="ML3" s="719"/>
      <c r="MO3" s="96"/>
      <c r="MP3" s="765" t="s">
        <v>864</v>
      </c>
      <c r="MQ3" s="766"/>
      <c r="MR3" s="766"/>
      <c r="MS3" s="766"/>
      <c r="MT3" s="766"/>
      <c r="MU3" s="766"/>
      <c r="MV3" s="766"/>
      <c r="MW3" s="766"/>
      <c r="MX3" s="766"/>
      <c r="MY3" s="766"/>
      <c r="MZ3" s="766"/>
      <c r="NA3" s="766"/>
      <c r="NB3" s="718"/>
      <c r="NC3" s="718"/>
      <c r="ND3" s="718"/>
      <c r="NE3" s="719"/>
      <c r="NF3" s="144"/>
      <c r="NG3" s="97"/>
      <c r="NH3" s="765" t="s">
        <v>863</v>
      </c>
      <c r="NI3" s="766"/>
      <c r="NJ3" s="766"/>
      <c r="NK3" s="766"/>
      <c r="NL3" s="766"/>
      <c r="NM3" s="766"/>
      <c r="NN3" s="766"/>
      <c r="NO3" s="766"/>
      <c r="NP3" s="766"/>
      <c r="NQ3" s="766"/>
      <c r="NR3" s="766"/>
      <c r="NS3" s="766"/>
      <c r="NT3" s="718"/>
      <c r="NU3" s="718"/>
      <c r="NV3" s="718"/>
      <c r="NW3" s="719"/>
      <c r="NZ3" s="96"/>
      <c r="OA3" s="765" t="s">
        <v>863</v>
      </c>
      <c r="OB3" s="766"/>
      <c r="OC3" s="766"/>
      <c r="OD3" s="766"/>
      <c r="OE3" s="766"/>
      <c r="OF3" s="766"/>
      <c r="OG3" s="766"/>
      <c r="OH3" s="766"/>
      <c r="OI3" s="766"/>
      <c r="OJ3" s="766"/>
      <c r="OK3" s="766"/>
      <c r="OL3" s="766"/>
      <c r="OM3" s="718"/>
      <c r="ON3" s="718"/>
      <c r="OO3" s="718"/>
      <c r="OP3" s="719"/>
      <c r="OQ3" s="144"/>
      <c r="OR3" s="97"/>
      <c r="OS3" s="765" t="s">
        <v>863</v>
      </c>
      <c r="OT3" s="766"/>
      <c r="OU3" s="766"/>
      <c r="OV3" s="766"/>
      <c r="OW3" s="766"/>
      <c r="OX3" s="766"/>
      <c r="OY3" s="766"/>
      <c r="OZ3" s="766"/>
      <c r="PA3" s="766"/>
      <c r="PB3" s="766"/>
      <c r="PC3" s="766"/>
      <c r="PD3" s="766"/>
      <c r="PE3" s="718"/>
      <c r="PF3" s="718"/>
      <c r="PG3" s="718"/>
      <c r="PH3" s="719"/>
      <c r="PK3" s="96"/>
      <c r="PL3" s="765" t="s">
        <v>863</v>
      </c>
      <c r="PM3" s="766"/>
      <c r="PN3" s="766"/>
      <c r="PO3" s="766"/>
      <c r="PP3" s="766"/>
      <c r="PQ3" s="766"/>
      <c r="PR3" s="766"/>
      <c r="PS3" s="766"/>
      <c r="PT3" s="766"/>
      <c r="PU3" s="766"/>
      <c r="PV3" s="766"/>
      <c r="PW3" s="766"/>
      <c r="PX3" s="718"/>
      <c r="PY3" s="718"/>
      <c r="PZ3" s="718"/>
      <c r="QA3" s="719"/>
      <c r="QB3" s="392"/>
      <c r="QC3" s="97"/>
      <c r="QD3" s="765" t="s">
        <v>863</v>
      </c>
      <c r="QE3" s="766"/>
      <c r="QF3" s="766"/>
      <c r="QG3" s="766"/>
      <c r="QH3" s="766"/>
      <c r="QI3" s="766"/>
      <c r="QJ3" s="766"/>
      <c r="QK3" s="766"/>
      <c r="QL3" s="766"/>
      <c r="QM3" s="766"/>
      <c r="QN3" s="766"/>
      <c r="QO3" s="766"/>
      <c r="QP3" s="718"/>
      <c r="QQ3" s="718"/>
      <c r="QR3" s="718"/>
      <c r="QS3" s="719"/>
      <c r="QV3" s="96"/>
      <c r="QW3" s="765" t="s">
        <v>863</v>
      </c>
      <c r="QX3" s="766"/>
      <c r="QY3" s="766"/>
      <c r="QZ3" s="766"/>
      <c r="RA3" s="766"/>
      <c r="RB3" s="766"/>
      <c r="RC3" s="766"/>
      <c r="RD3" s="766"/>
      <c r="RE3" s="766"/>
      <c r="RF3" s="766"/>
      <c r="RG3" s="766"/>
      <c r="RH3" s="766"/>
      <c r="RI3" s="718"/>
      <c r="RJ3" s="718"/>
      <c r="RK3" s="718"/>
      <c r="RL3" s="719"/>
      <c r="RN3" s="97"/>
      <c r="RO3" s="765" t="s">
        <v>862</v>
      </c>
      <c r="RP3" s="766"/>
      <c r="RQ3" s="766"/>
      <c r="RR3" s="766"/>
      <c r="RS3" s="766"/>
      <c r="RT3" s="766"/>
      <c r="RU3" s="766"/>
      <c r="RV3" s="766"/>
      <c r="RW3" s="766"/>
      <c r="RX3" s="766"/>
      <c r="RY3" s="766"/>
      <c r="RZ3" s="766"/>
      <c r="SA3" s="718"/>
      <c r="SB3" s="718"/>
      <c r="SC3" s="718"/>
      <c r="SD3" s="719"/>
      <c r="SG3" s="96"/>
      <c r="SH3" s="765" t="s">
        <v>862</v>
      </c>
      <c r="SI3" s="766"/>
      <c r="SJ3" s="766"/>
      <c r="SK3" s="766"/>
      <c r="SL3" s="766"/>
      <c r="SM3" s="766"/>
      <c r="SN3" s="766"/>
      <c r="SO3" s="766"/>
      <c r="SP3" s="766"/>
      <c r="SQ3" s="766"/>
      <c r="SR3" s="766"/>
      <c r="SS3" s="766"/>
      <c r="ST3" s="718"/>
      <c r="SU3" s="718"/>
      <c r="SV3" s="718"/>
      <c r="SW3" s="719"/>
      <c r="SX3" s="144"/>
      <c r="SY3" s="97"/>
      <c r="SZ3" s="765" t="s">
        <v>862</v>
      </c>
      <c r="TA3" s="766"/>
      <c r="TB3" s="766"/>
      <c r="TC3" s="766"/>
      <c r="TD3" s="766"/>
      <c r="TE3" s="766"/>
      <c r="TF3" s="766"/>
      <c r="TG3" s="766"/>
      <c r="TH3" s="766"/>
      <c r="TI3" s="766"/>
      <c r="TJ3" s="766"/>
      <c r="TK3" s="766"/>
      <c r="TL3" s="718"/>
      <c r="TM3" s="718"/>
      <c r="TN3" s="718"/>
      <c r="TO3" s="719"/>
      <c r="TR3" s="96"/>
      <c r="TS3" s="765" t="s">
        <v>862</v>
      </c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718"/>
      <c r="UF3" s="718"/>
      <c r="UG3" s="718"/>
      <c r="UH3" s="719"/>
      <c r="UI3" s="391"/>
      <c r="UJ3" s="97"/>
      <c r="UK3" s="765" t="s">
        <v>862</v>
      </c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718"/>
      <c r="UX3" s="718"/>
      <c r="UY3" s="718"/>
      <c r="UZ3" s="719"/>
      <c r="VC3" s="96"/>
      <c r="VD3" s="765" t="s">
        <v>862</v>
      </c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718"/>
      <c r="VQ3" s="718"/>
      <c r="VR3" s="718"/>
      <c r="VS3" s="719"/>
      <c r="VT3" s="392"/>
      <c r="VU3" s="97"/>
      <c r="VV3" s="765" t="s">
        <v>861</v>
      </c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718"/>
      <c r="WI3" s="718"/>
      <c r="WJ3" s="718"/>
      <c r="WK3" s="719"/>
      <c r="WN3" s="96"/>
      <c r="WO3" s="765" t="s">
        <v>861</v>
      </c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718"/>
      <c r="XB3" s="718"/>
      <c r="XC3" s="718"/>
      <c r="XD3" s="719"/>
      <c r="XF3" s="97"/>
      <c r="XG3" s="765" t="s">
        <v>860</v>
      </c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718"/>
      <c r="XT3" s="718"/>
      <c r="XU3" s="718"/>
      <c r="XV3" s="719"/>
      <c r="XY3" s="96"/>
      <c r="XZ3" s="765" t="s">
        <v>860</v>
      </c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718"/>
      <c r="YM3" s="718"/>
      <c r="YN3" s="718"/>
      <c r="YO3" s="719"/>
      <c r="YP3" s="144"/>
      <c r="YQ3" s="97"/>
      <c r="YR3" s="765" t="s">
        <v>860</v>
      </c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718"/>
      <c r="ZE3" s="718"/>
      <c r="ZF3" s="718"/>
      <c r="ZG3" s="719"/>
      <c r="ZJ3" s="96"/>
      <c r="ZK3" s="765" t="s">
        <v>860</v>
      </c>
      <c r="ZL3" s="766"/>
      <c r="ZM3" s="766"/>
      <c r="ZN3" s="766"/>
      <c r="ZO3" s="766"/>
      <c r="ZP3" s="766"/>
      <c r="ZQ3" s="766"/>
      <c r="ZR3" s="766"/>
      <c r="ZS3" s="766"/>
      <c r="ZT3" s="766"/>
      <c r="ZU3" s="766"/>
      <c r="ZV3" s="766"/>
      <c r="ZW3" s="718"/>
      <c r="ZX3" s="718"/>
      <c r="ZY3" s="718"/>
      <c r="ZZ3" s="719"/>
      <c r="AAA3" s="391"/>
      <c r="AAB3" s="97"/>
      <c r="AAC3" s="765" t="s">
        <v>860</v>
      </c>
      <c r="AAD3" s="766"/>
      <c r="AAE3" s="766"/>
      <c r="AAF3" s="766"/>
      <c r="AAG3" s="766"/>
      <c r="AAH3" s="766"/>
      <c r="AAI3" s="766"/>
      <c r="AAJ3" s="766"/>
      <c r="AAK3" s="766"/>
      <c r="AAL3" s="766"/>
      <c r="AAM3" s="766"/>
      <c r="AAN3" s="766"/>
      <c r="AAO3" s="718"/>
      <c r="AAP3" s="718"/>
      <c r="AAQ3" s="718"/>
      <c r="AAR3" s="719"/>
      <c r="AAU3" s="96"/>
      <c r="AAV3" s="765" t="s">
        <v>860</v>
      </c>
      <c r="AAW3" s="766"/>
      <c r="AAX3" s="766"/>
      <c r="AAY3" s="766"/>
      <c r="AAZ3" s="766"/>
      <c r="ABA3" s="766"/>
      <c r="ABB3" s="766"/>
      <c r="ABC3" s="766"/>
      <c r="ABD3" s="766"/>
      <c r="ABE3" s="766"/>
      <c r="ABF3" s="766"/>
      <c r="ABG3" s="766"/>
      <c r="ABH3" s="718"/>
      <c r="ABI3" s="718"/>
      <c r="ABJ3" s="718"/>
      <c r="ABK3" s="719"/>
      <c r="ABM3" s="97"/>
      <c r="ABN3" s="765" t="s">
        <v>859</v>
      </c>
      <c r="ABO3" s="766"/>
      <c r="ABP3" s="766"/>
      <c r="ABQ3" s="766"/>
      <c r="ABR3" s="766"/>
      <c r="ABS3" s="766"/>
      <c r="ABT3" s="766"/>
      <c r="ABU3" s="766"/>
      <c r="ABV3" s="766"/>
      <c r="ABW3" s="766"/>
      <c r="ABX3" s="766"/>
      <c r="ABY3" s="766"/>
      <c r="ABZ3" s="718"/>
      <c r="ACA3" s="718"/>
      <c r="ACB3" s="718"/>
      <c r="ACC3" s="719"/>
      <c r="ACF3" s="96"/>
      <c r="ACG3" s="765" t="s">
        <v>859</v>
      </c>
      <c r="ACH3" s="766"/>
      <c r="ACI3" s="766"/>
      <c r="ACJ3" s="766"/>
      <c r="ACK3" s="766"/>
      <c r="ACL3" s="766"/>
      <c r="ACM3" s="766"/>
      <c r="ACN3" s="766"/>
      <c r="ACO3" s="766"/>
      <c r="ACP3" s="766"/>
      <c r="ACQ3" s="766"/>
      <c r="ACR3" s="766"/>
      <c r="ACS3" s="718"/>
      <c r="ACT3" s="718"/>
      <c r="ACU3" s="718"/>
      <c r="ACV3" s="719"/>
      <c r="ACX3" s="97"/>
      <c r="ACY3" s="765" t="s">
        <v>859</v>
      </c>
      <c r="ACZ3" s="766"/>
      <c r="ADA3" s="766"/>
      <c r="ADB3" s="766"/>
      <c r="ADC3" s="766"/>
      <c r="ADD3" s="766"/>
      <c r="ADE3" s="766"/>
      <c r="ADF3" s="766"/>
      <c r="ADG3" s="766"/>
      <c r="ADH3" s="766"/>
      <c r="ADI3" s="766"/>
      <c r="ADJ3" s="766"/>
      <c r="ADK3" s="718"/>
      <c r="ADL3" s="718"/>
      <c r="ADM3" s="718"/>
      <c r="ADN3" s="719"/>
      <c r="ADQ3" s="96"/>
      <c r="ADR3" s="765" t="s">
        <v>859</v>
      </c>
      <c r="ADS3" s="766"/>
      <c r="ADT3" s="766"/>
      <c r="ADU3" s="766"/>
      <c r="ADV3" s="766"/>
      <c r="ADW3" s="766"/>
      <c r="ADX3" s="766"/>
      <c r="ADY3" s="766"/>
      <c r="ADZ3" s="766"/>
      <c r="AEA3" s="766"/>
      <c r="AEB3" s="766"/>
      <c r="AEC3" s="766"/>
      <c r="AED3" s="718"/>
      <c r="AEE3" s="718"/>
      <c r="AEF3" s="718"/>
      <c r="AEG3" s="719"/>
      <c r="AEH3" s="391"/>
      <c r="AEI3" s="97"/>
      <c r="AEJ3" s="765" t="s">
        <v>859</v>
      </c>
      <c r="AEK3" s="766"/>
      <c r="AEL3" s="766"/>
      <c r="AEM3" s="766"/>
      <c r="AEN3" s="766"/>
      <c r="AEO3" s="766"/>
      <c r="AEP3" s="766"/>
      <c r="AEQ3" s="766"/>
      <c r="AER3" s="766"/>
      <c r="AES3" s="766"/>
      <c r="AET3" s="766"/>
      <c r="AEU3" s="766"/>
      <c r="AEV3" s="718"/>
      <c r="AEW3" s="718"/>
      <c r="AEX3" s="718"/>
      <c r="AEY3" s="719"/>
      <c r="AFB3" s="96"/>
      <c r="AFC3" s="765" t="s">
        <v>859</v>
      </c>
      <c r="AFD3" s="766"/>
      <c r="AFE3" s="766"/>
      <c r="AFF3" s="766"/>
      <c r="AFG3" s="766"/>
      <c r="AFH3" s="766"/>
      <c r="AFI3" s="766"/>
      <c r="AFJ3" s="766"/>
      <c r="AFK3" s="766"/>
      <c r="AFL3" s="766"/>
      <c r="AFM3" s="766"/>
      <c r="AFN3" s="766"/>
      <c r="AFO3" s="718"/>
      <c r="AFP3" s="718"/>
      <c r="AFQ3" s="718"/>
      <c r="AFR3" s="719"/>
      <c r="AFT3" s="97"/>
      <c r="AFU3" s="765" t="s">
        <v>858</v>
      </c>
      <c r="AFV3" s="766"/>
      <c r="AFW3" s="766"/>
      <c r="AFX3" s="766"/>
      <c r="AFY3" s="766"/>
      <c r="AFZ3" s="766"/>
      <c r="AGA3" s="766"/>
      <c r="AGB3" s="766"/>
      <c r="AGC3" s="766"/>
      <c r="AGD3" s="766"/>
      <c r="AGE3" s="766"/>
      <c r="AGF3" s="766"/>
      <c r="AGG3" s="718"/>
      <c r="AGH3" s="718"/>
      <c r="AGI3" s="718"/>
      <c r="AGJ3" s="719"/>
      <c r="AGM3" s="96"/>
      <c r="AGN3" s="765" t="s">
        <v>858</v>
      </c>
      <c r="AGO3" s="766"/>
      <c r="AGP3" s="766"/>
      <c r="AGQ3" s="766"/>
      <c r="AGR3" s="766"/>
      <c r="AGS3" s="766"/>
      <c r="AGT3" s="766"/>
      <c r="AGU3" s="766"/>
      <c r="AGV3" s="766"/>
      <c r="AGW3" s="766"/>
      <c r="AGX3" s="766"/>
      <c r="AGY3" s="766"/>
      <c r="AGZ3" s="718"/>
      <c r="AHA3" s="718"/>
      <c r="AHB3" s="718"/>
      <c r="AHC3" s="719"/>
      <c r="AHE3" s="97"/>
      <c r="AHF3" s="765" t="s">
        <v>858</v>
      </c>
      <c r="AHG3" s="766"/>
      <c r="AHH3" s="766"/>
      <c r="AHI3" s="766"/>
      <c r="AHJ3" s="766"/>
      <c r="AHK3" s="766"/>
      <c r="AHL3" s="766"/>
      <c r="AHM3" s="766"/>
      <c r="AHN3" s="766"/>
      <c r="AHO3" s="766"/>
      <c r="AHP3" s="766"/>
      <c r="AHQ3" s="766"/>
      <c r="AHR3" s="718"/>
      <c r="AHS3" s="718"/>
      <c r="AHT3" s="718"/>
      <c r="AHU3" s="719"/>
      <c r="AHX3" s="96"/>
      <c r="AHY3" s="765" t="s">
        <v>858</v>
      </c>
      <c r="AHZ3" s="766"/>
      <c r="AIA3" s="766"/>
      <c r="AIB3" s="766"/>
      <c r="AIC3" s="766"/>
      <c r="AID3" s="766"/>
      <c r="AIE3" s="766"/>
      <c r="AIF3" s="766"/>
      <c r="AIG3" s="766"/>
      <c r="AIH3" s="766"/>
      <c r="AII3" s="766"/>
      <c r="AIJ3" s="766"/>
      <c r="AIK3" s="718"/>
      <c r="AIL3" s="718"/>
      <c r="AIM3" s="718"/>
      <c r="AIN3" s="719"/>
      <c r="AIO3" s="392"/>
      <c r="AIP3" s="97"/>
      <c r="AIQ3" s="765" t="s">
        <v>858</v>
      </c>
      <c r="AIR3" s="766"/>
      <c r="AIS3" s="766"/>
      <c r="AIT3" s="766"/>
      <c r="AIU3" s="766"/>
      <c r="AIV3" s="766"/>
      <c r="AIW3" s="766"/>
      <c r="AIX3" s="766"/>
      <c r="AIY3" s="766"/>
      <c r="AIZ3" s="766"/>
      <c r="AJA3" s="766"/>
      <c r="AJB3" s="766"/>
      <c r="AJC3" s="718"/>
      <c r="AJD3" s="718"/>
      <c r="AJE3" s="718"/>
      <c r="AJF3" s="719"/>
      <c r="AJI3" s="96"/>
      <c r="AJJ3" s="765" t="s">
        <v>858</v>
      </c>
      <c r="AJK3" s="766"/>
      <c r="AJL3" s="766"/>
      <c r="AJM3" s="766"/>
      <c r="AJN3" s="766"/>
      <c r="AJO3" s="766"/>
      <c r="AJP3" s="766"/>
      <c r="AJQ3" s="766"/>
      <c r="AJR3" s="766"/>
      <c r="AJS3" s="766"/>
      <c r="AJT3" s="766"/>
      <c r="AJU3" s="766"/>
      <c r="AJV3" s="718"/>
      <c r="AJW3" s="718"/>
      <c r="AJX3" s="718"/>
      <c r="AJY3" s="719"/>
      <c r="AKA3" s="97"/>
      <c r="AKB3" s="765" t="s">
        <v>857</v>
      </c>
      <c r="AKC3" s="766"/>
      <c r="AKD3" s="766"/>
      <c r="AKE3" s="766"/>
      <c r="AKF3" s="766"/>
      <c r="AKG3" s="766"/>
      <c r="AKH3" s="766"/>
      <c r="AKI3" s="766"/>
      <c r="AKJ3" s="766"/>
      <c r="AKK3" s="766"/>
      <c r="AKL3" s="766"/>
      <c r="AKM3" s="766"/>
      <c r="AKN3" s="718"/>
      <c r="AKO3" s="718"/>
      <c r="AKP3" s="718"/>
      <c r="AKQ3" s="719"/>
      <c r="AKT3" s="96"/>
      <c r="AKU3" s="765" t="s">
        <v>857</v>
      </c>
      <c r="AKV3" s="766"/>
      <c r="AKW3" s="766"/>
      <c r="AKX3" s="766"/>
      <c r="AKY3" s="766"/>
      <c r="AKZ3" s="766"/>
      <c r="ALA3" s="766"/>
      <c r="ALB3" s="766"/>
      <c r="ALC3" s="766"/>
      <c r="ALD3" s="766"/>
      <c r="ALE3" s="766"/>
      <c r="ALF3" s="766"/>
      <c r="ALG3" s="718"/>
      <c r="ALH3" s="718"/>
      <c r="ALI3" s="718"/>
      <c r="ALJ3" s="719"/>
      <c r="ALL3" s="97"/>
      <c r="ALM3" s="765" t="s">
        <v>857</v>
      </c>
      <c r="ALN3" s="766"/>
      <c r="ALO3" s="766"/>
      <c r="ALP3" s="766"/>
      <c r="ALQ3" s="766"/>
      <c r="ALR3" s="766"/>
      <c r="ALS3" s="766"/>
      <c r="ALT3" s="766"/>
      <c r="ALU3" s="766"/>
      <c r="ALV3" s="766"/>
      <c r="ALW3" s="766"/>
      <c r="ALX3" s="766"/>
      <c r="ALY3" s="718"/>
      <c r="ALZ3" s="718"/>
      <c r="AMA3" s="718"/>
      <c r="AMB3" s="719"/>
      <c r="AME3" s="96"/>
      <c r="AMF3" s="765" t="s">
        <v>857</v>
      </c>
      <c r="AMG3" s="766"/>
      <c r="AMH3" s="766"/>
      <c r="AMI3" s="766"/>
      <c r="AMJ3" s="766"/>
      <c r="AMK3" s="766"/>
      <c r="AML3" s="766"/>
      <c r="AMM3" s="766"/>
      <c r="AMN3" s="766"/>
      <c r="AMO3" s="766"/>
      <c r="AMP3" s="766"/>
      <c r="AMQ3" s="766"/>
      <c r="AMR3" s="718"/>
      <c r="AMS3" s="718"/>
      <c r="AMT3" s="718"/>
      <c r="AMU3" s="719"/>
      <c r="AMV3" s="391"/>
      <c r="AMW3" s="97"/>
      <c r="AMX3" s="765" t="s">
        <v>857</v>
      </c>
      <c r="AMY3" s="766"/>
      <c r="AMZ3" s="766"/>
      <c r="ANA3" s="766"/>
      <c r="ANB3" s="766"/>
      <c r="ANC3" s="766"/>
      <c r="AND3" s="766"/>
      <c r="ANE3" s="766"/>
      <c r="ANF3" s="766"/>
      <c r="ANG3" s="766"/>
      <c r="ANH3" s="766"/>
      <c r="ANI3" s="766"/>
      <c r="ANJ3" s="718"/>
      <c r="ANK3" s="718"/>
      <c r="ANL3" s="718"/>
      <c r="ANM3" s="719"/>
      <c r="ANP3" s="96"/>
      <c r="ANQ3" s="765" t="s">
        <v>857</v>
      </c>
      <c r="ANR3" s="766"/>
      <c r="ANS3" s="766"/>
      <c r="ANT3" s="766"/>
      <c r="ANU3" s="766"/>
      <c r="ANV3" s="766"/>
      <c r="ANW3" s="766"/>
      <c r="ANX3" s="766"/>
      <c r="ANY3" s="766"/>
      <c r="ANZ3" s="766"/>
      <c r="AOA3" s="766"/>
      <c r="AOB3" s="766"/>
      <c r="AOC3" s="718"/>
      <c r="AOD3" s="718"/>
      <c r="AOE3" s="718"/>
      <c r="AOF3" s="719"/>
      <c r="AOH3" s="97"/>
      <c r="AOI3" s="765" t="s">
        <v>868</v>
      </c>
      <c r="AOJ3" s="766"/>
      <c r="AOK3" s="766"/>
      <c r="AOL3" s="766"/>
      <c r="AOM3" s="766"/>
      <c r="AON3" s="766"/>
      <c r="AOO3" s="766"/>
      <c r="AOP3" s="766"/>
      <c r="AOQ3" s="766"/>
      <c r="AOR3" s="766"/>
      <c r="AOS3" s="766"/>
      <c r="AOT3" s="766"/>
      <c r="AOU3" s="718"/>
      <c r="AOV3" s="718"/>
      <c r="AOW3" s="718"/>
      <c r="AOX3" s="719"/>
      <c r="APA3" s="96"/>
      <c r="APB3" s="765" t="s">
        <v>868</v>
      </c>
      <c r="APC3" s="766"/>
      <c r="APD3" s="766"/>
      <c r="APE3" s="766"/>
      <c r="APF3" s="766"/>
      <c r="APG3" s="766"/>
      <c r="APH3" s="766"/>
      <c r="API3" s="766"/>
      <c r="APJ3" s="766"/>
      <c r="APK3" s="766"/>
      <c r="APL3" s="766"/>
      <c r="APM3" s="766"/>
      <c r="APN3" s="718"/>
      <c r="APO3" s="718"/>
      <c r="APP3" s="718"/>
      <c r="APQ3" s="719"/>
      <c r="APS3" s="97"/>
      <c r="APT3" s="765" t="s">
        <v>868</v>
      </c>
      <c r="APU3" s="766"/>
      <c r="APV3" s="766"/>
      <c r="APW3" s="766"/>
      <c r="APX3" s="766"/>
      <c r="APY3" s="766"/>
      <c r="APZ3" s="766"/>
      <c r="AQA3" s="766"/>
      <c r="AQB3" s="766"/>
      <c r="AQC3" s="766"/>
      <c r="AQD3" s="766"/>
      <c r="AQE3" s="766"/>
      <c r="AQF3" s="718"/>
      <c r="AQG3" s="718"/>
      <c r="AQH3" s="718"/>
      <c r="AQI3" s="719"/>
      <c r="AQL3" s="96"/>
      <c r="AQM3" s="765" t="s">
        <v>868</v>
      </c>
      <c r="AQN3" s="766"/>
      <c r="AQO3" s="766"/>
      <c r="AQP3" s="766"/>
      <c r="AQQ3" s="766"/>
      <c r="AQR3" s="766"/>
      <c r="AQS3" s="766"/>
      <c r="AQT3" s="766"/>
      <c r="AQU3" s="766"/>
      <c r="AQV3" s="766"/>
      <c r="AQW3" s="766"/>
      <c r="AQX3" s="766"/>
      <c r="AQY3" s="718"/>
      <c r="AQZ3" s="718"/>
      <c r="ARA3" s="718"/>
      <c r="ARB3" s="719"/>
      <c r="ARD3" s="97"/>
      <c r="ARE3" s="765" t="s">
        <v>868</v>
      </c>
      <c r="ARF3" s="766"/>
      <c r="ARG3" s="766"/>
      <c r="ARH3" s="766"/>
      <c r="ARI3" s="766"/>
      <c r="ARJ3" s="766"/>
      <c r="ARK3" s="766"/>
      <c r="ARL3" s="766"/>
      <c r="ARM3" s="766"/>
      <c r="ARN3" s="766"/>
      <c r="ARO3" s="766"/>
      <c r="ARP3" s="766"/>
      <c r="ARQ3" s="718"/>
      <c r="ARR3" s="718"/>
      <c r="ARS3" s="718"/>
      <c r="ART3" s="719"/>
      <c r="ARW3" s="96"/>
      <c r="ARX3" s="765" t="s">
        <v>868</v>
      </c>
      <c r="ARY3" s="766"/>
      <c r="ARZ3" s="766"/>
      <c r="ASA3" s="766"/>
      <c r="ASB3" s="766"/>
      <c r="ASC3" s="766"/>
      <c r="ASD3" s="766"/>
      <c r="ASE3" s="766"/>
      <c r="ASF3" s="766"/>
      <c r="ASG3" s="766"/>
      <c r="ASH3" s="766"/>
      <c r="ASI3" s="766"/>
      <c r="ASJ3" s="718"/>
      <c r="ASK3" s="718"/>
      <c r="ASL3" s="718"/>
      <c r="ASM3" s="719"/>
      <c r="ASO3" s="97"/>
      <c r="ASP3" s="765" t="s">
        <v>925</v>
      </c>
      <c r="ASQ3" s="766"/>
      <c r="ASR3" s="766"/>
      <c r="ASS3" s="766"/>
      <c r="AST3" s="766"/>
      <c r="ASU3" s="766"/>
      <c r="ASV3" s="766"/>
      <c r="ASW3" s="766"/>
      <c r="ASX3" s="766"/>
      <c r="ASY3" s="766"/>
      <c r="ASZ3" s="766"/>
      <c r="ATA3" s="766"/>
      <c r="ATB3" s="718"/>
      <c r="ATC3" s="718"/>
      <c r="ATD3" s="718"/>
      <c r="ATE3" s="719"/>
      <c r="ATH3" s="96"/>
      <c r="ATI3" s="765" t="s">
        <v>925</v>
      </c>
      <c r="ATJ3" s="766"/>
      <c r="ATK3" s="766"/>
      <c r="ATL3" s="766"/>
      <c r="ATM3" s="766"/>
      <c r="ATN3" s="766"/>
      <c r="ATO3" s="766"/>
      <c r="ATP3" s="766"/>
      <c r="ATQ3" s="766"/>
      <c r="ATR3" s="766"/>
      <c r="ATS3" s="766"/>
      <c r="ATT3" s="766"/>
      <c r="ATU3" s="718"/>
      <c r="ATV3" s="718"/>
      <c r="ATW3" s="718"/>
      <c r="ATX3" s="719"/>
      <c r="ATZ3" s="97"/>
      <c r="AUA3" s="765" t="s">
        <v>925</v>
      </c>
      <c r="AUB3" s="766"/>
      <c r="AUC3" s="766"/>
      <c r="AUD3" s="766"/>
      <c r="AUE3" s="766"/>
      <c r="AUF3" s="766"/>
      <c r="AUG3" s="766"/>
      <c r="AUH3" s="766"/>
      <c r="AUI3" s="766"/>
      <c r="AUJ3" s="766"/>
      <c r="AUK3" s="766"/>
      <c r="AUL3" s="766"/>
      <c r="AUM3" s="718"/>
      <c r="AUN3" s="718"/>
      <c r="AUO3" s="718"/>
      <c r="AUP3" s="719"/>
      <c r="AUS3" s="96"/>
      <c r="AUT3" s="765" t="s">
        <v>925</v>
      </c>
      <c r="AUU3" s="766"/>
      <c r="AUV3" s="766"/>
      <c r="AUW3" s="766"/>
      <c r="AUX3" s="766"/>
      <c r="AUY3" s="766"/>
      <c r="AUZ3" s="766"/>
      <c r="AVA3" s="766"/>
      <c r="AVB3" s="766"/>
      <c r="AVC3" s="766"/>
      <c r="AVD3" s="766"/>
      <c r="AVE3" s="766"/>
      <c r="AVF3" s="718"/>
      <c r="AVG3" s="718"/>
      <c r="AVH3" s="718"/>
      <c r="AVI3" s="719"/>
      <c r="AVJ3" s="391"/>
      <c r="AVK3" s="97"/>
      <c r="AVL3" s="765" t="s">
        <v>925</v>
      </c>
      <c r="AVM3" s="766"/>
      <c r="AVN3" s="766"/>
      <c r="AVO3" s="766"/>
      <c r="AVP3" s="766"/>
      <c r="AVQ3" s="766"/>
      <c r="AVR3" s="766"/>
      <c r="AVS3" s="766"/>
      <c r="AVT3" s="766"/>
      <c r="AVU3" s="766"/>
      <c r="AVV3" s="766"/>
      <c r="AVW3" s="766"/>
      <c r="AVX3" s="718"/>
      <c r="AVY3" s="718"/>
      <c r="AVZ3" s="718"/>
      <c r="AWA3" s="719"/>
      <c r="AWD3" s="96"/>
      <c r="AWE3" s="765" t="s">
        <v>925</v>
      </c>
      <c r="AWF3" s="766"/>
      <c r="AWG3" s="766"/>
      <c r="AWH3" s="766"/>
      <c r="AWI3" s="766"/>
      <c r="AWJ3" s="766"/>
      <c r="AWK3" s="766"/>
      <c r="AWL3" s="766"/>
      <c r="AWM3" s="766"/>
      <c r="AWN3" s="766"/>
      <c r="AWO3" s="766"/>
      <c r="AWP3" s="766"/>
      <c r="AWQ3" s="718"/>
      <c r="AWR3" s="718"/>
      <c r="AWS3" s="718"/>
      <c r="AWT3" s="719"/>
    </row>
    <row r="4" spans="1:1294" ht="15.75" thickBot="1" x14ac:dyDescent="0.3">
      <c r="A4" s="66" t="s">
        <v>602</v>
      </c>
      <c r="B4" s="348" t="s">
        <v>515</v>
      </c>
      <c r="C4" s="349" t="s">
        <v>523</v>
      </c>
      <c r="D4" s="349" t="s">
        <v>531</v>
      </c>
      <c r="E4" s="349" t="s">
        <v>543</v>
      </c>
      <c r="F4" s="349" t="s">
        <v>558</v>
      </c>
      <c r="G4" s="349" t="s">
        <v>568</v>
      </c>
      <c r="H4" s="349" t="s">
        <v>551</v>
      </c>
      <c r="I4" s="349" t="s">
        <v>580</v>
      </c>
      <c r="J4" s="350" t="s">
        <v>588</v>
      </c>
      <c r="K4" s="350" t="s">
        <v>959</v>
      </c>
      <c r="L4" s="350" t="s">
        <v>963</v>
      </c>
      <c r="M4" s="350" t="s">
        <v>971</v>
      </c>
      <c r="N4" s="346" t="s">
        <v>606</v>
      </c>
      <c r="O4" s="91" t="s">
        <v>605</v>
      </c>
      <c r="P4" s="91" t="s">
        <v>609</v>
      </c>
      <c r="Q4" s="90" t="s">
        <v>608</v>
      </c>
      <c r="T4" s="66" t="s">
        <v>505</v>
      </c>
      <c r="U4" s="88" t="s">
        <v>511</v>
      </c>
      <c r="V4" s="87" t="s">
        <v>519</v>
      </c>
      <c r="W4" s="87" t="s">
        <v>527</v>
      </c>
      <c r="X4" s="87" t="s">
        <v>535</v>
      </c>
      <c r="Y4" s="87" t="s">
        <v>539</v>
      </c>
      <c r="Z4" s="87" t="s">
        <v>547</v>
      </c>
      <c r="AA4" s="87" t="s">
        <v>554</v>
      </c>
      <c r="AB4" s="86" t="s">
        <v>561</v>
      </c>
      <c r="AC4" s="87" t="s">
        <v>565</v>
      </c>
      <c r="AD4" s="352" t="s">
        <v>572</v>
      </c>
      <c r="AE4" s="351" t="s">
        <v>576</v>
      </c>
      <c r="AF4" s="353" t="s">
        <v>584</v>
      </c>
      <c r="AG4" s="345" t="s">
        <v>606</v>
      </c>
      <c r="AH4" s="84" t="s">
        <v>605</v>
      </c>
      <c r="AI4" s="84" t="s">
        <v>609</v>
      </c>
      <c r="AJ4" s="83" t="s">
        <v>608</v>
      </c>
      <c r="AL4" s="66" t="s">
        <v>602</v>
      </c>
      <c r="AM4" s="95" t="s">
        <v>515</v>
      </c>
      <c r="AN4" s="93" t="s">
        <v>523</v>
      </c>
      <c r="AO4" s="93" t="s">
        <v>531</v>
      </c>
      <c r="AP4" s="93" t="s">
        <v>543</v>
      </c>
      <c r="AQ4" s="93" t="s">
        <v>558</v>
      </c>
      <c r="AR4" s="93" t="s">
        <v>568</v>
      </c>
      <c r="AS4" s="93" t="s">
        <v>551</v>
      </c>
      <c r="AT4" s="93" t="s">
        <v>580</v>
      </c>
      <c r="AU4" s="94" t="s">
        <v>588</v>
      </c>
      <c r="AV4" s="350" t="s">
        <v>959</v>
      </c>
      <c r="AW4" s="350" t="s">
        <v>963</v>
      </c>
      <c r="AX4" s="350" t="s">
        <v>971</v>
      </c>
      <c r="AY4" s="346" t="s">
        <v>606</v>
      </c>
      <c r="AZ4" s="91" t="s">
        <v>605</v>
      </c>
      <c r="BA4" s="91" t="s">
        <v>609</v>
      </c>
      <c r="BB4" s="90" t="s">
        <v>608</v>
      </c>
      <c r="BE4" s="66" t="s">
        <v>505</v>
      </c>
      <c r="BF4" s="88" t="s">
        <v>511</v>
      </c>
      <c r="BG4" s="87" t="s">
        <v>519</v>
      </c>
      <c r="BH4" s="87" t="s">
        <v>527</v>
      </c>
      <c r="BI4" s="87" t="s">
        <v>535</v>
      </c>
      <c r="BJ4" s="87" t="s">
        <v>539</v>
      </c>
      <c r="BK4" s="87" t="s">
        <v>547</v>
      </c>
      <c r="BL4" s="87" t="s">
        <v>554</v>
      </c>
      <c r="BM4" s="86" t="s">
        <v>561</v>
      </c>
      <c r="BN4" s="87" t="s">
        <v>565</v>
      </c>
      <c r="BO4" s="352" t="s">
        <v>572</v>
      </c>
      <c r="BP4" s="351" t="s">
        <v>576</v>
      </c>
      <c r="BQ4" s="353" t="s">
        <v>584</v>
      </c>
      <c r="BR4" s="345" t="s">
        <v>606</v>
      </c>
      <c r="BS4" s="84" t="s">
        <v>605</v>
      </c>
      <c r="BT4" s="84" t="s">
        <v>609</v>
      </c>
      <c r="BU4" s="83" t="s">
        <v>608</v>
      </c>
      <c r="BV4" s="99"/>
      <c r="BW4" s="66" t="s">
        <v>602</v>
      </c>
      <c r="BX4" s="95" t="s">
        <v>515</v>
      </c>
      <c r="BY4" s="93" t="s">
        <v>523</v>
      </c>
      <c r="BZ4" s="93" t="s">
        <v>531</v>
      </c>
      <c r="CA4" s="93" t="s">
        <v>543</v>
      </c>
      <c r="CB4" s="93" t="s">
        <v>558</v>
      </c>
      <c r="CC4" s="93" t="s">
        <v>568</v>
      </c>
      <c r="CD4" s="93" t="s">
        <v>551</v>
      </c>
      <c r="CE4" s="93" t="s">
        <v>580</v>
      </c>
      <c r="CF4" s="94" t="s">
        <v>588</v>
      </c>
      <c r="CG4" s="350" t="s">
        <v>959</v>
      </c>
      <c r="CH4" s="350" t="s">
        <v>963</v>
      </c>
      <c r="CI4" s="350" t="s">
        <v>971</v>
      </c>
      <c r="CJ4" s="346" t="s">
        <v>606</v>
      </c>
      <c r="CK4" s="91" t="s">
        <v>605</v>
      </c>
      <c r="CL4" s="91" t="s">
        <v>609</v>
      </c>
      <c r="CM4" s="90" t="s">
        <v>608</v>
      </c>
      <c r="CP4" s="66" t="s">
        <v>505</v>
      </c>
      <c r="CQ4" s="88" t="s">
        <v>511</v>
      </c>
      <c r="CR4" s="87" t="s">
        <v>519</v>
      </c>
      <c r="CS4" s="87" t="s">
        <v>527</v>
      </c>
      <c r="CT4" s="87" t="s">
        <v>535</v>
      </c>
      <c r="CU4" s="87" t="s">
        <v>539</v>
      </c>
      <c r="CV4" s="87" t="s">
        <v>547</v>
      </c>
      <c r="CW4" s="87" t="s">
        <v>554</v>
      </c>
      <c r="CX4" s="86" t="s">
        <v>561</v>
      </c>
      <c r="CY4" s="87" t="s">
        <v>565</v>
      </c>
      <c r="CZ4" s="352" t="s">
        <v>572</v>
      </c>
      <c r="DA4" s="351" t="s">
        <v>576</v>
      </c>
      <c r="DB4" s="353" t="s">
        <v>584</v>
      </c>
      <c r="DC4" s="345" t="s">
        <v>606</v>
      </c>
      <c r="DD4" s="84" t="s">
        <v>605</v>
      </c>
      <c r="DE4" s="84" t="s">
        <v>609</v>
      </c>
      <c r="DF4" s="83" t="s">
        <v>608</v>
      </c>
      <c r="DG4" s="370"/>
      <c r="DH4" s="66" t="s">
        <v>602</v>
      </c>
      <c r="DI4" s="95" t="s">
        <v>515</v>
      </c>
      <c r="DJ4" s="93" t="s">
        <v>523</v>
      </c>
      <c r="DK4" s="93" t="s">
        <v>531</v>
      </c>
      <c r="DL4" s="93" t="s">
        <v>543</v>
      </c>
      <c r="DM4" s="93" t="s">
        <v>558</v>
      </c>
      <c r="DN4" s="93" t="s">
        <v>568</v>
      </c>
      <c r="DO4" s="93" t="s">
        <v>551</v>
      </c>
      <c r="DP4" s="93" t="s">
        <v>580</v>
      </c>
      <c r="DQ4" s="94" t="s">
        <v>588</v>
      </c>
      <c r="DR4" s="94" t="s">
        <v>959</v>
      </c>
      <c r="DS4" s="94" t="s">
        <v>963</v>
      </c>
      <c r="DT4" s="94" t="s">
        <v>971</v>
      </c>
      <c r="DU4" s="346" t="s">
        <v>606</v>
      </c>
      <c r="DV4" s="91" t="s">
        <v>605</v>
      </c>
      <c r="DW4" s="91" t="s">
        <v>609</v>
      </c>
      <c r="DX4" s="90" t="s">
        <v>608</v>
      </c>
      <c r="EA4" s="66" t="s">
        <v>505</v>
      </c>
      <c r="EB4" s="88" t="s">
        <v>511</v>
      </c>
      <c r="EC4" s="87" t="s">
        <v>519</v>
      </c>
      <c r="ED4" s="87" t="s">
        <v>527</v>
      </c>
      <c r="EE4" s="87" t="s">
        <v>535</v>
      </c>
      <c r="EF4" s="87" t="s">
        <v>539</v>
      </c>
      <c r="EG4" s="87" t="s">
        <v>547</v>
      </c>
      <c r="EH4" s="87" t="s">
        <v>554</v>
      </c>
      <c r="EI4" s="86" t="s">
        <v>561</v>
      </c>
      <c r="EJ4" s="87" t="s">
        <v>565</v>
      </c>
      <c r="EK4" s="352" t="s">
        <v>572</v>
      </c>
      <c r="EL4" s="351" t="s">
        <v>576</v>
      </c>
      <c r="EM4" s="353" t="s">
        <v>584</v>
      </c>
      <c r="EN4" s="345" t="s">
        <v>606</v>
      </c>
      <c r="EO4" s="84" t="s">
        <v>605</v>
      </c>
      <c r="EP4" s="84" t="s">
        <v>609</v>
      </c>
      <c r="EQ4" s="83" t="s">
        <v>608</v>
      </c>
      <c r="ER4" s="99"/>
      <c r="ES4" s="66" t="s">
        <v>602</v>
      </c>
      <c r="ET4" s="95" t="s">
        <v>515</v>
      </c>
      <c r="EU4" s="93" t="s">
        <v>523</v>
      </c>
      <c r="EV4" s="93" t="s">
        <v>531</v>
      </c>
      <c r="EW4" s="93" t="s">
        <v>543</v>
      </c>
      <c r="EX4" s="93" t="s">
        <v>558</v>
      </c>
      <c r="EY4" s="93" t="s">
        <v>568</v>
      </c>
      <c r="EZ4" s="93" t="s">
        <v>551</v>
      </c>
      <c r="FA4" s="93" t="s">
        <v>580</v>
      </c>
      <c r="FB4" s="94" t="s">
        <v>588</v>
      </c>
      <c r="FC4" s="94" t="s">
        <v>959</v>
      </c>
      <c r="FD4" s="94" t="s">
        <v>963</v>
      </c>
      <c r="FE4" s="94" t="s">
        <v>971</v>
      </c>
      <c r="FF4" s="346" t="s">
        <v>606</v>
      </c>
      <c r="FG4" s="91" t="s">
        <v>605</v>
      </c>
      <c r="FH4" s="91" t="s">
        <v>609</v>
      </c>
      <c r="FI4" s="90" t="s">
        <v>608</v>
      </c>
      <c r="FL4" s="66" t="s">
        <v>505</v>
      </c>
      <c r="FM4" s="88" t="s">
        <v>511</v>
      </c>
      <c r="FN4" s="87" t="s">
        <v>519</v>
      </c>
      <c r="FO4" s="87" t="s">
        <v>527</v>
      </c>
      <c r="FP4" s="87" t="s">
        <v>535</v>
      </c>
      <c r="FQ4" s="87" t="s">
        <v>539</v>
      </c>
      <c r="FR4" s="87" t="s">
        <v>547</v>
      </c>
      <c r="FS4" s="87" t="s">
        <v>554</v>
      </c>
      <c r="FT4" s="86" t="s">
        <v>561</v>
      </c>
      <c r="FU4" s="87" t="s">
        <v>565</v>
      </c>
      <c r="FV4" s="352" t="s">
        <v>572</v>
      </c>
      <c r="FW4" s="351" t="s">
        <v>576</v>
      </c>
      <c r="FX4" s="353" t="s">
        <v>584</v>
      </c>
      <c r="FY4" s="345" t="s">
        <v>606</v>
      </c>
      <c r="FZ4" s="84" t="s">
        <v>605</v>
      </c>
      <c r="GA4" s="84" t="s">
        <v>609</v>
      </c>
      <c r="GB4" s="83" t="s">
        <v>608</v>
      </c>
      <c r="GC4" s="99"/>
      <c r="GD4" s="66" t="s">
        <v>602</v>
      </c>
      <c r="GE4" s="95" t="s">
        <v>515</v>
      </c>
      <c r="GF4" s="93" t="s">
        <v>523</v>
      </c>
      <c r="GG4" s="93" t="s">
        <v>531</v>
      </c>
      <c r="GH4" s="93" t="s">
        <v>543</v>
      </c>
      <c r="GI4" s="93" t="s">
        <v>558</v>
      </c>
      <c r="GJ4" s="93" t="s">
        <v>568</v>
      </c>
      <c r="GK4" s="93" t="s">
        <v>551</v>
      </c>
      <c r="GL4" s="93" t="s">
        <v>580</v>
      </c>
      <c r="GM4" s="94" t="s">
        <v>588</v>
      </c>
      <c r="GN4" s="94" t="s">
        <v>959</v>
      </c>
      <c r="GO4" s="94" t="s">
        <v>963</v>
      </c>
      <c r="GP4" s="94" t="s">
        <v>971</v>
      </c>
      <c r="GQ4" s="346" t="s">
        <v>606</v>
      </c>
      <c r="GR4" s="91" t="s">
        <v>605</v>
      </c>
      <c r="GS4" s="91" t="s">
        <v>609</v>
      </c>
      <c r="GT4" s="90" t="s">
        <v>608</v>
      </c>
      <c r="GW4" s="66" t="s">
        <v>505</v>
      </c>
      <c r="GX4" s="88" t="s">
        <v>511</v>
      </c>
      <c r="GY4" s="87" t="s">
        <v>519</v>
      </c>
      <c r="GZ4" s="87" t="s">
        <v>527</v>
      </c>
      <c r="HA4" s="87" t="s">
        <v>535</v>
      </c>
      <c r="HB4" s="87" t="s">
        <v>539</v>
      </c>
      <c r="HC4" s="87" t="s">
        <v>547</v>
      </c>
      <c r="HD4" s="87" t="s">
        <v>554</v>
      </c>
      <c r="HE4" s="86" t="s">
        <v>561</v>
      </c>
      <c r="HF4" s="87" t="s">
        <v>565</v>
      </c>
      <c r="HG4" s="352" t="s">
        <v>572</v>
      </c>
      <c r="HH4" s="351" t="s">
        <v>576</v>
      </c>
      <c r="HI4" s="353" t="s">
        <v>584</v>
      </c>
      <c r="HJ4" s="345" t="s">
        <v>606</v>
      </c>
      <c r="HK4" s="84" t="s">
        <v>605</v>
      </c>
      <c r="HL4" s="84" t="s">
        <v>609</v>
      </c>
      <c r="HM4" s="83" t="s">
        <v>608</v>
      </c>
      <c r="HN4" s="370"/>
      <c r="HO4" s="66" t="s">
        <v>602</v>
      </c>
      <c r="HP4" s="95" t="s">
        <v>515</v>
      </c>
      <c r="HQ4" s="93" t="s">
        <v>523</v>
      </c>
      <c r="HR4" s="93" t="s">
        <v>531</v>
      </c>
      <c r="HS4" s="93" t="s">
        <v>543</v>
      </c>
      <c r="HT4" s="93" t="s">
        <v>558</v>
      </c>
      <c r="HU4" s="93" t="s">
        <v>568</v>
      </c>
      <c r="HV4" s="93" t="s">
        <v>551</v>
      </c>
      <c r="HW4" s="93" t="s">
        <v>580</v>
      </c>
      <c r="HX4" s="94" t="s">
        <v>588</v>
      </c>
      <c r="HY4" s="94" t="s">
        <v>959</v>
      </c>
      <c r="HZ4" s="94" t="s">
        <v>963</v>
      </c>
      <c r="IA4" s="94" t="s">
        <v>971</v>
      </c>
      <c r="IB4" s="346" t="s">
        <v>606</v>
      </c>
      <c r="IC4" s="91" t="s">
        <v>605</v>
      </c>
      <c r="ID4" s="91" t="s">
        <v>609</v>
      </c>
      <c r="IE4" s="90" t="s">
        <v>608</v>
      </c>
      <c r="IH4" s="66" t="s">
        <v>505</v>
      </c>
      <c r="II4" s="88" t="s">
        <v>511</v>
      </c>
      <c r="IJ4" s="87" t="s">
        <v>519</v>
      </c>
      <c r="IK4" s="87" t="s">
        <v>527</v>
      </c>
      <c r="IL4" s="87" t="s">
        <v>535</v>
      </c>
      <c r="IM4" s="87" t="s">
        <v>539</v>
      </c>
      <c r="IN4" s="87" t="s">
        <v>547</v>
      </c>
      <c r="IO4" s="87" t="s">
        <v>554</v>
      </c>
      <c r="IP4" s="86" t="s">
        <v>561</v>
      </c>
      <c r="IQ4" s="87" t="s">
        <v>565</v>
      </c>
      <c r="IR4" s="352" t="s">
        <v>572</v>
      </c>
      <c r="IS4" s="351" t="s">
        <v>576</v>
      </c>
      <c r="IT4" s="353" t="s">
        <v>584</v>
      </c>
      <c r="IU4" s="345" t="s">
        <v>606</v>
      </c>
      <c r="IV4" s="84" t="s">
        <v>605</v>
      </c>
      <c r="IW4" s="84" t="s">
        <v>609</v>
      </c>
      <c r="IX4" s="83" t="s">
        <v>608</v>
      </c>
      <c r="IY4" s="99"/>
      <c r="IZ4" s="66" t="s">
        <v>602</v>
      </c>
      <c r="JA4" s="95" t="s">
        <v>515</v>
      </c>
      <c r="JB4" s="93" t="s">
        <v>523</v>
      </c>
      <c r="JC4" s="93" t="s">
        <v>531</v>
      </c>
      <c r="JD4" s="93" t="s">
        <v>543</v>
      </c>
      <c r="JE4" s="93" t="s">
        <v>558</v>
      </c>
      <c r="JF4" s="93" t="s">
        <v>568</v>
      </c>
      <c r="JG4" s="93" t="s">
        <v>551</v>
      </c>
      <c r="JH4" s="93" t="s">
        <v>580</v>
      </c>
      <c r="JI4" s="94" t="s">
        <v>588</v>
      </c>
      <c r="JJ4" s="94" t="s">
        <v>959</v>
      </c>
      <c r="JK4" s="94" t="s">
        <v>963</v>
      </c>
      <c r="JL4" s="94" t="s">
        <v>971</v>
      </c>
      <c r="JM4" s="346" t="s">
        <v>606</v>
      </c>
      <c r="JN4" s="91" t="s">
        <v>605</v>
      </c>
      <c r="JO4" s="91" t="s">
        <v>609</v>
      </c>
      <c r="JP4" s="90" t="s">
        <v>608</v>
      </c>
      <c r="JS4" s="66" t="s">
        <v>505</v>
      </c>
      <c r="JT4" s="88" t="s">
        <v>511</v>
      </c>
      <c r="JU4" s="87" t="s">
        <v>519</v>
      </c>
      <c r="JV4" s="87" t="s">
        <v>527</v>
      </c>
      <c r="JW4" s="87" t="s">
        <v>535</v>
      </c>
      <c r="JX4" s="87" t="s">
        <v>539</v>
      </c>
      <c r="JY4" s="87" t="s">
        <v>547</v>
      </c>
      <c r="JZ4" s="87" t="s">
        <v>554</v>
      </c>
      <c r="KA4" s="86" t="s">
        <v>561</v>
      </c>
      <c r="KB4" s="87" t="s">
        <v>565</v>
      </c>
      <c r="KC4" s="352" t="s">
        <v>572</v>
      </c>
      <c r="KD4" s="351" t="s">
        <v>576</v>
      </c>
      <c r="KE4" s="353" t="s">
        <v>584</v>
      </c>
      <c r="KF4" s="345" t="s">
        <v>606</v>
      </c>
      <c r="KG4" s="84" t="s">
        <v>605</v>
      </c>
      <c r="KH4" s="84" t="s">
        <v>609</v>
      </c>
      <c r="KI4" s="83" t="s">
        <v>608</v>
      </c>
      <c r="KJ4" s="99"/>
      <c r="KK4" s="66" t="s">
        <v>602</v>
      </c>
      <c r="KL4" s="95" t="s">
        <v>515</v>
      </c>
      <c r="KM4" s="93" t="s">
        <v>523</v>
      </c>
      <c r="KN4" s="93" t="s">
        <v>531</v>
      </c>
      <c r="KO4" s="93" t="s">
        <v>543</v>
      </c>
      <c r="KP4" s="93" t="s">
        <v>558</v>
      </c>
      <c r="KQ4" s="93" t="s">
        <v>568</v>
      </c>
      <c r="KR4" s="93" t="s">
        <v>551</v>
      </c>
      <c r="KS4" s="93" t="s">
        <v>580</v>
      </c>
      <c r="KT4" s="94" t="s">
        <v>588</v>
      </c>
      <c r="KU4" s="94" t="s">
        <v>959</v>
      </c>
      <c r="KV4" s="94" t="s">
        <v>963</v>
      </c>
      <c r="KW4" s="94" t="s">
        <v>971</v>
      </c>
      <c r="KX4" s="346" t="s">
        <v>606</v>
      </c>
      <c r="KY4" s="91" t="s">
        <v>605</v>
      </c>
      <c r="KZ4" s="91" t="s">
        <v>609</v>
      </c>
      <c r="LA4" s="90" t="s">
        <v>608</v>
      </c>
      <c r="LD4" s="66" t="s">
        <v>505</v>
      </c>
      <c r="LE4" s="88" t="s">
        <v>511</v>
      </c>
      <c r="LF4" s="87" t="s">
        <v>519</v>
      </c>
      <c r="LG4" s="87" t="s">
        <v>527</v>
      </c>
      <c r="LH4" s="87" t="s">
        <v>535</v>
      </c>
      <c r="LI4" s="87" t="s">
        <v>539</v>
      </c>
      <c r="LJ4" s="87" t="s">
        <v>547</v>
      </c>
      <c r="LK4" s="87" t="s">
        <v>554</v>
      </c>
      <c r="LL4" s="86" t="s">
        <v>561</v>
      </c>
      <c r="LM4" s="87" t="s">
        <v>565</v>
      </c>
      <c r="LN4" s="352" t="s">
        <v>572</v>
      </c>
      <c r="LO4" s="351" t="s">
        <v>576</v>
      </c>
      <c r="LP4" s="353" t="s">
        <v>584</v>
      </c>
      <c r="LQ4" s="345" t="s">
        <v>606</v>
      </c>
      <c r="LR4" s="84" t="s">
        <v>605</v>
      </c>
      <c r="LS4" s="84" t="s">
        <v>609</v>
      </c>
      <c r="LT4" s="83" t="s">
        <v>608</v>
      </c>
      <c r="LU4" s="370"/>
      <c r="LV4" s="66" t="s">
        <v>602</v>
      </c>
      <c r="LW4" s="95" t="s">
        <v>515</v>
      </c>
      <c r="LX4" s="93" t="s">
        <v>523</v>
      </c>
      <c r="LY4" s="93" t="s">
        <v>531</v>
      </c>
      <c r="LZ4" s="93" t="s">
        <v>543</v>
      </c>
      <c r="MA4" s="93" t="s">
        <v>558</v>
      </c>
      <c r="MB4" s="93" t="s">
        <v>568</v>
      </c>
      <c r="MC4" s="93" t="s">
        <v>551</v>
      </c>
      <c r="MD4" s="93" t="s">
        <v>580</v>
      </c>
      <c r="ME4" s="94" t="s">
        <v>588</v>
      </c>
      <c r="MF4" s="94" t="s">
        <v>959</v>
      </c>
      <c r="MG4" s="94" t="s">
        <v>963</v>
      </c>
      <c r="MH4" s="94" t="s">
        <v>971</v>
      </c>
      <c r="MI4" s="346" t="s">
        <v>606</v>
      </c>
      <c r="MJ4" s="91" t="s">
        <v>605</v>
      </c>
      <c r="MK4" s="91" t="s">
        <v>609</v>
      </c>
      <c r="ML4" s="90" t="s">
        <v>608</v>
      </c>
      <c r="MO4" s="66" t="s">
        <v>505</v>
      </c>
      <c r="MP4" s="88" t="s">
        <v>511</v>
      </c>
      <c r="MQ4" s="87" t="s">
        <v>519</v>
      </c>
      <c r="MR4" s="87" t="s">
        <v>527</v>
      </c>
      <c r="MS4" s="87" t="s">
        <v>535</v>
      </c>
      <c r="MT4" s="87" t="s">
        <v>539</v>
      </c>
      <c r="MU4" s="87" t="s">
        <v>547</v>
      </c>
      <c r="MV4" s="87" t="s">
        <v>554</v>
      </c>
      <c r="MW4" s="86" t="s">
        <v>561</v>
      </c>
      <c r="MX4" s="87" t="s">
        <v>565</v>
      </c>
      <c r="MY4" s="352" t="s">
        <v>572</v>
      </c>
      <c r="MZ4" s="351" t="s">
        <v>576</v>
      </c>
      <c r="NA4" s="353" t="s">
        <v>584</v>
      </c>
      <c r="NB4" s="345" t="s">
        <v>606</v>
      </c>
      <c r="NC4" s="84" t="s">
        <v>605</v>
      </c>
      <c r="ND4" s="84" t="s">
        <v>609</v>
      </c>
      <c r="NE4" s="83" t="s">
        <v>608</v>
      </c>
      <c r="NF4" s="99"/>
      <c r="NG4" s="66" t="s">
        <v>602</v>
      </c>
      <c r="NH4" s="95" t="s">
        <v>515</v>
      </c>
      <c r="NI4" s="93" t="s">
        <v>523</v>
      </c>
      <c r="NJ4" s="93" t="s">
        <v>531</v>
      </c>
      <c r="NK4" s="93" t="s">
        <v>543</v>
      </c>
      <c r="NL4" s="93" t="s">
        <v>558</v>
      </c>
      <c r="NM4" s="93" t="s">
        <v>568</v>
      </c>
      <c r="NN4" s="93" t="s">
        <v>551</v>
      </c>
      <c r="NO4" s="93" t="s">
        <v>580</v>
      </c>
      <c r="NP4" s="94" t="s">
        <v>588</v>
      </c>
      <c r="NQ4" s="94" t="s">
        <v>959</v>
      </c>
      <c r="NR4" s="94" t="s">
        <v>963</v>
      </c>
      <c r="NS4" s="94" t="s">
        <v>971</v>
      </c>
      <c r="NT4" s="346" t="s">
        <v>606</v>
      </c>
      <c r="NU4" s="91" t="s">
        <v>605</v>
      </c>
      <c r="NV4" s="91" t="s">
        <v>609</v>
      </c>
      <c r="NW4" s="90" t="s">
        <v>608</v>
      </c>
      <c r="NZ4" s="66" t="s">
        <v>505</v>
      </c>
      <c r="OA4" s="88" t="s">
        <v>511</v>
      </c>
      <c r="OB4" s="87" t="s">
        <v>519</v>
      </c>
      <c r="OC4" s="87" t="s">
        <v>527</v>
      </c>
      <c r="OD4" s="87" t="s">
        <v>535</v>
      </c>
      <c r="OE4" s="87" t="s">
        <v>539</v>
      </c>
      <c r="OF4" s="87" t="s">
        <v>547</v>
      </c>
      <c r="OG4" s="87" t="s">
        <v>554</v>
      </c>
      <c r="OH4" s="86" t="s">
        <v>561</v>
      </c>
      <c r="OI4" s="87" t="s">
        <v>565</v>
      </c>
      <c r="OJ4" s="352" t="s">
        <v>572</v>
      </c>
      <c r="OK4" s="351" t="s">
        <v>576</v>
      </c>
      <c r="OL4" s="353" t="s">
        <v>584</v>
      </c>
      <c r="OM4" s="345" t="s">
        <v>606</v>
      </c>
      <c r="ON4" s="84" t="s">
        <v>605</v>
      </c>
      <c r="OO4" s="84" t="s">
        <v>609</v>
      </c>
      <c r="OP4" s="83" t="s">
        <v>608</v>
      </c>
      <c r="OQ4" s="99"/>
      <c r="OR4" s="66" t="s">
        <v>602</v>
      </c>
      <c r="OS4" s="95" t="s">
        <v>515</v>
      </c>
      <c r="OT4" s="93" t="s">
        <v>523</v>
      </c>
      <c r="OU4" s="93" t="s">
        <v>531</v>
      </c>
      <c r="OV4" s="93" t="s">
        <v>543</v>
      </c>
      <c r="OW4" s="93" t="s">
        <v>558</v>
      </c>
      <c r="OX4" s="93" t="s">
        <v>568</v>
      </c>
      <c r="OY4" s="93" t="s">
        <v>551</v>
      </c>
      <c r="OZ4" s="93" t="s">
        <v>580</v>
      </c>
      <c r="PA4" s="94" t="s">
        <v>588</v>
      </c>
      <c r="PB4" s="94" t="s">
        <v>959</v>
      </c>
      <c r="PC4" s="94" t="s">
        <v>963</v>
      </c>
      <c r="PD4" s="94" t="s">
        <v>971</v>
      </c>
      <c r="PE4" s="346" t="s">
        <v>606</v>
      </c>
      <c r="PF4" s="91" t="s">
        <v>605</v>
      </c>
      <c r="PG4" s="91" t="s">
        <v>609</v>
      </c>
      <c r="PH4" s="90" t="s">
        <v>608</v>
      </c>
      <c r="PK4" s="66" t="s">
        <v>505</v>
      </c>
      <c r="PL4" s="88" t="s">
        <v>511</v>
      </c>
      <c r="PM4" s="87" t="s">
        <v>519</v>
      </c>
      <c r="PN4" s="87" t="s">
        <v>527</v>
      </c>
      <c r="PO4" s="87" t="s">
        <v>535</v>
      </c>
      <c r="PP4" s="87" t="s">
        <v>539</v>
      </c>
      <c r="PQ4" s="87" t="s">
        <v>547</v>
      </c>
      <c r="PR4" s="87" t="s">
        <v>554</v>
      </c>
      <c r="PS4" s="86" t="s">
        <v>561</v>
      </c>
      <c r="PT4" s="87" t="s">
        <v>565</v>
      </c>
      <c r="PU4" s="352" t="s">
        <v>572</v>
      </c>
      <c r="PV4" s="351" t="s">
        <v>576</v>
      </c>
      <c r="PW4" s="353" t="s">
        <v>584</v>
      </c>
      <c r="PX4" s="345" t="s">
        <v>606</v>
      </c>
      <c r="PY4" s="84" t="s">
        <v>605</v>
      </c>
      <c r="PZ4" s="84" t="s">
        <v>609</v>
      </c>
      <c r="QA4" s="83" t="s">
        <v>608</v>
      </c>
      <c r="QB4" s="391"/>
      <c r="QC4" s="66" t="s">
        <v>602</v>
      </c>
      <c r="QD4" s="95" t="s">
        <v>515</v>
      </c>
      <c r="QE4" s="93" t="s">
        <v>523</v>
      </c>
      <c r="QF4" s="93" t="s">
        <v>531</v>
      </c>
      <c r="QG4" s="93" t="s">
        <v>543</v>
      </c>
      <c r="QH4" s="93" t="s">
        <v>558</v>
      </c>
      <c r="QI4" s="93" t="s">
        <v>568</v>
      </c>
      <c r="QJ4" s="93" t="s">
        <v>551</v>
      </c>
      <c r="QK4" s="93" t="s">
        <v>580</v>
      </c>
      <c r="QL4" s="94" t="s">
        <v>588</v>
      </c>
      <c r="QM4" s="94" t="s">
        <v>959</v>
      </c>
      <c r="QN4" s="94" t="s">
        <v>963</v>
      </c>
      <c r="QO4" s="94" t="s">
        <v>971</v>
      </c>
      <c r="QP4" s="346" t="s">
        <v>606</v>
      </c>
      <c r="QQ4" s="91" t="s">
        <v>605</v>
      </c>
      <c r="QR4" s="91" t="s">
        <v>609</v>
      </c>
      <c r="QS4" s="90" t="s">
        <v>608</v>
      </c>
      <c r="QV4" s="66" t="s">
        <v>505</v>
      </c>
      <c r="QW4" s="88" t="s">
        <v>511</v>
      </c>
      <c r="QX4" s="87" t="s">
        <v>519</v>
      </c>
      <c r="QY4" s="87" t="s">
        <v>527</v>
      </c>
      <c r="QZ4" s="87" t="s">
        <v>535</v>
      </c>
      <c r="RA4" s="87" t="s">
        <v>539</v>
      </c>
      <c r="RB4" s="87" t="s">
        <v>547</v>
      </c>
      <c r="RC4" s="87" t="s">
        <v>554</v>
      </c>
      <c r="RD4" s="86" t="s">
        <v>561</v>
      </c>
      <c r="RE4" s="87" t="s">
        <v>565</v>
      </c>
      <c r="RF4" s="352" t="s">
        <v>572</v>
      </c>
      <c r="RG4" s="351" t="s">
        <v>576</v>
      </c>
      <c r="RH4" s="353" t="s">
        <v>584</v>
      </c>
      <c r="RI4" s="345" t="s">
        <v>606</v>
      </c>
      <c r="RJ4" s="84" t="s">
        <v>605</v>
      </c>
      <c r="RK4" s="84" t="s">
        <v>609</v>
      </c>
      <c r="RL4" s="83" t="s">
        <v>608</v>
      </c>
      <c r="RN4" s="66" t="s">
        <v>602</v>
      </c>
      <c r="RO4" s="95" t="s">
        <v>515</v>
      </c>
      <c r="RP4" s="93" t="s">
        <v>523</v>
      </c>
      <c r="RQ4" s="93" t="s">
        <v>531</v>
      </c>
      <c r="RR4" s="93" t="s">
        <v>543</v>
      </c>
      <c r="RS4" s="93" t="s">
        <v>558</v>
      </c>
      <c r="RT4" s="93" t="s">
        <v>568</v>
      </c>
      <c r="RU4" s="93" t="s">
        <v>551</v>
      </c>
      <c r="RV4" s="93" t="s">
        <v>580</v>
      </c>
      <c r="RW4" s="94" t="s">
        <v>588</v>
      </c>
      <c r="RX4" s="94" t="s">
        <v>959</v>
      </c>
      <c r="RY4" s="94" t="s">
        <v>963</v>
      </c>
      <c r="RZ4" s="94" t="s">
        <v>971</v>
      </c>
      <c r="SA4" s="346" t="s">
        <v>606</v>
      </c>
      <c r="SB4" s="91" t="s">
        <v>605</v>
      </c>
      <c r="SC4" s="91" t="s">
        <v>609</v>
      </c>
      <c r="SD4" s="90" t="s">
        <v>608</v>
      </c>
      <c r="SG4" s="66" t="s">
        <v>505</v>
      </c>
      <c r="SH4" s="88" t="s">
        <v>511</v>
      </c>
      <c r="SI4" s="87" t="s">
        <v>519</v>
      </c>
      <c r="SJ4" s="87" t="s">
        <v>527</v>
      </c>
      <c r="SK4" s="87" t="s">
        <v>535</v>
      </c>
      <c r="SL4" s="87" t="s">
        <v>539</v>
      </c>
      <c r="SM4" s="87" t="s">
        <v>547</v>
      </c>
      <c r="SN4" s="87" t="s">
        <v>554</v>
      </c>
      <c r="SO4" s="86" t="s">
        <v>561</v>
      </c>
      <c r="SP4" s="87" t="s">
        <v>565</v>
      </c>
      <c r="SQ4" s="352" t="s">
        <v>572</v>
      </c>
      <c r="SR4" s="351" t="s">
        <v>576</v>
      </c>
      <c r="SS4" s="353" t="s">
        <v>584</v>
      </c>
      <c r="ST4" s="345" t="s">
        <v>606</v>
      </c>
      <c r="SU4" s="84" t="s">
        <v>605</v>
      </c>
      <c r="SV4" s="84" t="s">
        <v>609</v>
      </c>
      <c r="SW4" s="83" t="s">
        <v>608</v>
      </c>
      <c r="SY4" s="66" t="s">
        <v>602</v>
      </c>
      <c r="SZ4" s="95" t="s">
        <v>515</v>
      </c>
      <c r="TA4" s="93" t="s">
        <v>523</v>
      </c>
      <c r="TB4" s="93" t="s">
        <v>531</v>
      </c>
      <c r="TC4" s="93" t="s">
        <v>543</v>
      </c>
      <c r="TD4" s="93" t="s">
        <v>558</v>
      </c>
      <c r="TE4" s="93" t="s">
        <v>568</v>
      </c>
      <c r="TF4" s="93" t="s">
        <v>551</v>
      </c>
      <c r="TG4" s="93" t="s">
        <v>580</v>
      </c>
      <c r="TH4" s="94" t="s">
        <v>588</v>
      </c>
      <c r="TI4" s="94" t="s">
        <v>959</v>
      </c>
      <c r="TJ4" s="94" t="s">
        <v>963</v>
      </c>
      <c r="TK4" s="94" t="s">
        <v>971</v>
      </c>
      <c r="TL4" s="346" t="s">
        <v>606</v>
      </c>
      <c r="TM4" s="91" t="s">
        <v>605</v>
      </c>
      <c r="TN4" s="91" t="s">
        <v>609</v>
      </c>
      <c r="TO4" s="90" t="s">
        <v>608</v>
      </c>
      <c r="TR4" s="66" t="s">
        <v>505</v>
      </c>
      <c r="TS4" s="88" t="s">
        <v>511</v>
      </c>
      <c r="TT4" s="87" t="s">
        <v>519</v>
      </c>
      <c r="TU4" s="87" t="s">
        <v>527</v>
      </c>
      <c r="TV4" s="87" t="s">
        <v>535</v>
      </c>
      <c r="TW4" s="87" t="s">
        <v>539</v>
      </c>
      <c r="TX4" s="87" t="s">
        <v>547</v>
      </c>
      <c r="TY4" s="87" t="s">
        <v>554</v>
      </c>
      <c r="TZ4" s="86" t="s">
        <v>561</v>
      </c>
      <c r="UA4" s="87" t="s">
        <v>565</v>
      </c>
      <c r="UB4" s="352" t="s">
        <v>572</v>
      </c>
      <c r="UC4" s="351" t="s">
        <v>576</v>
      </c>
      <c r="UD4" s="353" t="s">
        <v>584</v>
      </c>
      <c r="UE4" s="345" t="s">
        <v>606</v>
      </c>
      <c r="UF4" s="84" t="s">
        <v>605</v>
      </c>
      <c r="UG4" s="84" t="s">
        <v>609</v>
      </c>
      <c r="UH4" s="83" t="s">
        <v>608</v>
      </c>
      <c r="UI4" s="391"/>
      <c r="UJ4" s="66" t="s">
        <v>602</v>
      </c>
      <c r="UK4" s="95" t="s">
        <v>515</v>
      </c>
      <c r="UL4" s="93" t="s">
        <v>523</v>
      </c>
      <c r="UM4" s="93" t="s">
        <v>531</v>
      </c>
      <c r="UN4" s="93" t="s">
        <v>543</v>
      </c>
      <c r="UO4" s="93" t="s">
        <v>558</v>
      </c>
      <c r="UP4" s="93" t="s">
        <v>568</v>
      </c>
      <c r="UQ4" s="93" t="s">
        <v>551</v>
      </c>
      <c r="UR4" s="93" t="s">
        <v>580</v>
      </c>
      <c r="US4" s="94" t="s">
        <v>588</v>
      </c>
      <c r="UT4" s="94" t="s">
        <v>959</v>
      </c>
      <c r="UU4" s="94" t="s">
        <v>963</v>
      </c>
      <c r="UV4" s="94" t="s">
        <v>971</v>
      </c>
      <c r="UW4" s="346" t="s">
        <v>606</v>
      </c>
      <c r="UX4" s="91" t="s">
        <v>605</v>
      </c>
      <c r="UY4" s="91" t="s">
        <v>609</v>
      </c>
      <c r="UZ4" s="90" t="s">
        <v>608</v>
      </c>
      <c r="VC4" s="66" t="s">
        <v>505</v>
      </c>
      <c r="VD4" s="88" t="s">
        <v>511</v>
      </c>
      <c r="VE4" s="87" t="s">
        <v>519</v>
      </c>
      <c r="VF4" s="87" t="s">
        <v>527</v>
      </c>
      <c r="VG4" s="87" t="s">
        <v>535</v>
      </c>
      <c r="VH4" s="87" t="s">
        <v>539</v>
      </c>
      <c r="VI4" s="87" t="s">
        <v>547</v>
      </c>
      <c r="VJ4" s="87" t="s">
        <v>554</v>
      </c>
      <c r="VK4" s="86" t="s">
        <v>561</v>
      </c>
      <c r="VL4" s="87" t="s">
        <v>565</v>
      </c>
      <c r="VM4" s="352" t="s">
        <v>572</v>
      </c>
      <c r="VN4" s="351" t="s">
        <v>576</v>
      </c>
      <c r="VO4" s="353" t="s">
        <v>584</v>
      </c>
      <c r="VP4" s="345" t="s">
        <v>606</v>
      </c>
      <c r="VQ4" s="84" t="s">
        <v>605</v>
      </c>
      <c r="VR4" s="84" t="s">
        <v>609</v>
      </c>
      <c r="VS4" s="83" t="s">
        <v>608</v>
      </c>
      <c r="VT4" s="391"/>
      <c r="VU4" s="66" t="s">
        <v>602</v>
      </c>
      <c r="VV4" s="348" t="s">
        <v>515</v>
      </c>
      <c r="VW4" s="349" t="s">
        <v>523</v>
      </c>
      <c r="VX4" s="349" t="s">
        <v>531</v>
      </c>
      <c r="VY4" s="349" t="s">
        <v>543</v>
      </c>
      <c r="VZ4" s="349" t="s">
        <v>558</v>
      </c>
      <c r="WA4" s="349" t="s">
        <v>568</v>
      </c>
      <c r="WB4" s="349" t="s">
        <v>551</v>
      </c>
      <c r="WC4" s="349" t="s">
        <v>580</v>
      </c>
      <c r="WD4" s="350" t="s">
        <v>588</v>
      </c>
      <c r="WE4" s="350" t="s">
        <v>959</v>
      </c>
      <c r="WF4" s="350" t="s">
        <v>963</v>
      </c>
      <c r="WG4" s="350" t="s">
        <v>971</v>
      </c>
      <c r="WH4" s="346" t="s">
        <v>606</v>
      </c>
      <c r="WI4" s="91" t="s">
        <v>605</v>
      </c>
      <c r="WJ4" s="91" t="s">
        <v>609</v>
      </c>
      <c r="WK4" s="90" t="s">
        <v>608</v>
      </c>
      <c r="WN4" s="66" t="s">
        <v>505</v>
      </c>
      <c r="WO4" s="88" t="s">
        <v>511</v>
      </c>
      <c r="WP4" s="87" t="s">
        <v>519</v>
      </c>
      <c r="WQ4" s="87" t="s">
        <v>527</v>
      </c>
      <c r="WR4" s="87" t="s">
        <v>535</v>
      </c>
      <c r="WS4" s="87" t="s">
        <v>539</v>
      </c>
      <c r="WT4" s="87" t="s">
        <v>547</v>
      </c>
      <c r="WU4" s="87" t="s">
        <v>554</v>
      </c>
      <c r="WV4" s="86" t="s">
        <v>561</v>
      </c>
      <c r="WW4" s="87" t="s">
        <v>565</v>
      </c>
      <c r="WX4" s="352" t="s">
        <v>572</v>
      </c>
      <c r="WY4" s="351" t="s">
        <v>576</v>
      </c>
      <c r="WZ4" s="353" t="s">
        <v>584</v>
      </c>
      <c r="XA4" s="345" t="s">
        <v>606</v>
      </c>
      <c r="XB4" s="84" t="s">
        <v>605</v>
      </c>
      <c r="XC4" s="84" t="s">
        <v>609</v>
      </c>
      <c r="XD4" s="83" t="s">
        <v>608</v>
      </c>
      <c r="XF4" s="66" t="s">
        <v>602</v>
      </c>
      <c r="XG4" s="95" t="s">
        <v>515</v>
      </c>
      <c r="XH4" s="93" t="s">
        <v>523</v>
      </c>
      <c r="XI4" s="93" t="s">
        <v>531</v>
      </c>
      <c r="XJ4" s="93" t="s">
        <v>543</v>
      </c>
      <c r="XK4" s="93" t="s">
        <v>558</v>
      </c>
      <c r="XL4" s="93" t="s">
        <v>568</v>
      </c>
      <c r="XM4" s="93" t="s">
        <v>551</v>
      </c>
      <c r="XN4" s="93" t="s">
        <v>580</v>
      </c>
      <c r="XO4" s="94" t="s">
        <v>588</v>
      </c>
      <c r="XP4" s="94" t="s">
        <v>959</v>
      </c>
      <c r="XQ4" s="94" t="s">
        <v>963</v>
      </c>
      <c r="XR4" s="94" t="s">
        <v>971</v>
      </c>
      <c r="XS4" s="346" t="s">
        <v>606</v>
      </c>
      <c r="XT4" s="91" t="s">
        <v>605</v>
      </c>
      <c r="XU4" s="91" t="s">
        <v>609</v>
      </c>
      <c r="XV4" s="90" t="s">
        <v>608</v>
      </c>
      <c r="XY4" s="66" t="s">
        <v>505</v>
      </c>
      <c r="XZ4" s="88" t="s">
        <v>511</v>
      </c>
      <c r="YA4" s="87" t="s">
        <v>519</v>
      </c>
      <c r="YB4" s="87" t="s">
        <v>527</v>
      </c>
      <c r="YC4" s="87" t="s">
        <v>535</v>
      </c>
      <c r="YD4" s="87" t="s">
        <v>539</v>
      </c>
      <c r="YE4" s="87" t="s">
        <v>547</v>
      </c>
      <c r="YF4" s="87" t="s">
        <v>554</v>
      </c>
      <c r="YG4" s="86" t="s">
        <v>561</v>
      </c>
      <c r="YH4" s="87" t="s">
        <v>565</v>
      </c>
      <c r="YI4" s="352" t="s">
        <v>572</v>
      </c>
      <c r="YJ4" s="351" t="s">
        <v>576</v>
      </c>
      <c r="YK4" s="353" t="s">
        <v>584</v>
      </c>
      <c r="YL4" s="345" t="s">
        <v>606</v>
      </c>
      <c r="YM4" s="84" t="s">
        <v>605</v>
      </c>
      <c r="YN4" s="84" t="s">
        <v>609</v>
      </c>
      <c r="YO4" s="83" t="s">
        <v>608</v>
      </c>
      <c r="YP4" s="99"/>
      <c r="YQ4" s="66" t="s">
        <v>602</v>
      </c>
      <c r="YR4" s="95" t="s">
        <v>515</v>
      </c>
      <c r="YS4" s="93" t="s">
        <v>523</v>
      </c>
      <c r="YT4" s="93" t="s">
        <v>531</v>
      </c>
      <c r="YU4" s="93" t="s">
        <v>543</v>
      </c>
      <c r="YV4" s="93" t="s">
        <v>558</v>
      </c>
      <c r="YW4" s="93" t="s">
        <v>568</v>
      </c>
      <c r="YX4" s="93" t="s">
        <v>551</v>
      </c>
      <c r="YY4" s="93" t="s">
        <v>580</v>
      </c>
      <c r="YZ4" s="94" t="s">
        <v>588</v>
      </c>
      <c r="ZA4" s="94" t="s">
        <v>959</v>
      </c>
      <c r="ZB4" s="94" t="s">
        <v>963</v>
      </c>
      <c r="ZC4" s="94" t="s">
        <v>971</v>
      </c>
      <c r="ZD4" s="346" t="s">
        <v>606</v>
      </c>
      <c r="ZE4" s="91" t="s">
        <v>605</v>
      </c>
      <c r="ZF4" s="91" t="s">
        <v>609</v>
      </c>
      <c r="ZG4" s="90" t="s">
        <v>608</v>
      </c>
      <c r="ZJ4" s="66" t="s">
        <v>505</v>
      </c>
      <c r="ZK4" s="88" t="s">
        <v>511</v>
      </c>
      <c r="ZL4" s="87" t="s">
        <v>519</v>
      </c>
      <c r="ZM4" s="87" t="s">
        <v>527</v>
      </c>
      <c r="ZN4" s="87" t="s">
        <v>535</v>
      </c>
      <c r="ZO4" s="87" t="s">
        <v>539</v>
      </c>
      <c r="ZP4" s="87" t="s">
        <v>547</v>
      </c>
      <c r="ZQ4" s="87" t="s">
        <v>554</v>
      </c>
      <c r="ZR4" s="86" t="s">
        <v>561</v>
      </c>
      <c r="ZS4" s="87" t="s">
        <v>565</v>
      </c>
      <c r="ZT4" s="352" t="s">
        <v>572</v>
      </c>
      <c r="ZU4" s="351" t="s">
        <v>576</v>
      </c>
      <c r="ZV4" s="353" t="s">
        <v>584</v>
      </c>
      <c r="ZW4" s="345" t="s">
        <v>606</v>
      </c>
      <c r="ZX4" s="84" t="s">
        <v>605</v>
      </c>
      <c r="ZY4" s="84" t="s">
        <v>609</v>
      </c>
      <c r="ZZ4" s="83" t="s">
        <v>608</v>
      </c>
      <c r="AAA4" s="391"/>
      <c r="AAB4" s="66" t="s">
        <v>602</v>
      </c>
      <c r="AAC4" s="95" t="s">
        <v>515</v>
      </c>
      <c r="AAD4" s="93" t="s">
        <v>523</v>
      </c>
      <c r="AAE4" s="93" t="s">
        <v>531</v>
      </c>
      <c r="AAF4" s="93" t="s">
        <v>543</v>
      </c>
      <c r="AAG4" s="93" t="s">
        <v>558</v>
      </c>
      <c r="AAH4" s="93" t="s">
        <v>568</v>
      </c>
      <c r="AAI4" s="93" t="s">
        <v>551</v>
      </c>
      <c r="AAJ4" s="93" t="s">
        <v>580</v>
      </c>
      <c r="AAK4" s="94" t="s">
        <v>588</v>
      </c>
      <c r="AAL4" s="94" t="s">
        <v>959</v>
      </c>
      <c r="AAM4" s="94" t="s">
        <v>963</v>
      </c>
      <c r="AAN4" s="94" t="s">
        <v>971</v>
      </c>
      <c r="AAO4" s="346" t="s">
        <v>606</v>
      </c>
      <c r="AAP4" s="91" t="s">
        <v>605</v>
      </c>
      <c r="AAQ4" s="91" t="s">
        <v>609</v>
      </c>
      <c r="AAR4" s="90" t="s">
        <v>608</v>
      </c>
      <c r="AAU4" s="66" t="s">
        <v>505</v>
      </c>
      <c r="AAV4" s="88" t="s">
        <v>511</v>
      </c>
      <c r="AAW4" s="87" t="s">
        <v>519</v>
      </c>
      <c r="AAX4" s="87" t="s">
        <v>527</v>
      </c>
      <c r="AAY4" s="87" t="s">
        <v>535</v>
      </c>
      <c r="AAZ4" s="87" t="s">
        <v>539</v>
      </c>
      <c r="ABA4" s="87" t="s">
        <v>547</v>
      </c>
      <c r="ABB4" s="87" t="s">
        <v>554</v>
      </c>
      <c r="ABC4" s="86" t="s">
        <v>561</v>
      </c>
      <c r="ABD4" s="87" t="s">
        <v>565</v>
      </c>
      <c r="ABE4" s="352" t="s">
        <v>572</v>
      </c>
      <c r="ABF4" s="351" t="s">
        <v>576</v>
      </c>
      <c r="ABG4" s="353" t="s">
        <v>584</v>
      </c>
      <c r="ABH4" s="345" t="s">
        <v>606</v>
      </c>
      <c r="ABI4" s="84" t="s">
        <v>605</v>
      </c>
      <c r="ABJ4" s="84" t="s">
        <v>609</v>
      </c>
      <c r="ABK4" s="83" t="s">
        <v>608</v>
      </c>
      <c r="ABM4" s="66" t="s">
        <v>602</v>
      </c>
      <c r="ABN4" s="95" t="s">
        <v>515</v>
      </c>
      <c r="ABO4" s="93" t="s">
        <v>523</v>
      </c>
      <c r="ABP4" s="93" t="s">
        <v>531</v>
      </c>
      <c r="ABQ4" s="93" t="s">
        <v>543</v>
      </c>
      <c r="ABR4" s="93" t="s">
        <v>558</v>
      </c>
      <c r="ABS4" s="93" t="s">
        <v>568</v>
      </c>
      <c r="ABT4" s="93" t="s">
        <v>551</v>
      </c>
      <c r="ABU4" s="93" t="s">
        <v>580</v>
      </c>
      <c r="ABV4" s="94" t="s">
        <v>588</v>
      </c>
      <c r="ABW4" s="94" t="s">
        <v>959</v>
      </c>
      <c r="ABX4" s="94" t="s">
        <v>963</v>
      </c>
      <c r="ABY4" s="94" t="s">
        <v>971</v>
      </c>
      <c r="ABZ4" s="346" t="s">
        <v>606</v>
      </c>
      <c r="ACA4" s="91" t="s">
        <v>605</v>
      </c>
      <c r="ACB4" s="91" t="s">
        <v>609</v>
      </c>
      <c r="ACC4" s="90" t="s">
        <v>608</v>
      </c>
      <c r="ACF4" s="66" t="s">
        <v>505</v>
      </c>
      <c r="ACG4" s="88" t="s">
        <v>511</v>
      </c>
      <c r="ACH4" s="87" t="s">
        <v>519</v>
      </c>
      <c r="ACI4" s="87" t="s">
        <v>527</v>
      </c>
      <c r="ACJ4" s="87" t="s">
        <v>535</v>
      </c>
      <c r="ACK4" s="87" t="s">
        <v>539</v>
      </c>
      <c r="ACL4" s="87" t="s">
        <v>547</v>
      </c>
      <c r="ACM4" s="87" t="s">
        <v>554</v>
      </c>
      <c r="ACN4" s="86" t="s">
        <v>561</v>
      </c>
      <c r="ACO4" s="87" t="s">
        <v>565</v>
      </c>
      <c r="ACP4" s="352" t="s">
        <v>572</v>
      </c>
      <c r="ACQ4" s="351" t="s">
        <v>576</v>
      </c>
      <c r="ACR4" s="353" t="s">
        <v>584</v>
      </c>
      <c r="ACS4" s="345" t="s">
        <v>606</v>
      </c>
      <c r="ACT4" s="84" t="s">
        <v>605</v>
      </c>
      <c r="ACU4" s="84" t="s">
        <v>609</v>
      </c>
      <c r="ACV4" s="83" t="s">
        <v>608</v>
      </c>
      <c r="ACX4" s="66" t="s">
        <v>602</v>
      </c>
      <c r="ACY4" s="95" t="s">
        <v>515</v>
      </c>
      <c r="ACZ4" s="93" t="s">
        <v>523</v>
      </c>
      <c r="ADA4" s="93" t="s">
        <v>531</v>
      </c>
      <c r="ADB4" s="93" t="s">
        <v>543</v>
      </c>
      <c r="ADC4" s="93" t="s">
        <v>558</v>
      </c>
      <c r="ADD4" s="93" t="s">
        <v>568</v>
      </c>
      <c r="ADE4" s="93" t="s">
        <v>551</v>
      </c>
      <c r="ADF4" s="93" t="s">
        <v>580</v>
      </c>
      <c r="ADG4" s="94" t="s">
        <v>588</v>
      </c>
      <c r="ADH4" s="94" t="s">
        <v>959</v>
      </c>
      <c r="ADI4" s="94" t="s">
        <v>963</v>
      </c>
      <c r="ADJ4" s="94" t="s">
        <v>971</v>
      </c>
      <c r="ADK4" s="346" t="s">
        <v>606</v>
      </c>
      <c r="ADL4" s="91" t="s">
        <v>605</v>
      </c>
      <c r="ADM4" s="91" t="s">
        <v>609</v>
      </c>
      <c r="ADN4" s="90" t="s">
        <v>608</v>
      </c>
      <c r="ADQ4" s="66" t="s">
        <v>505</v>
      </c>
      <c r="ADR4" s="88" t="s">
        <v>511</v>
      </c>
      <c r="ADS4" s="87" t="s">
        <v>519</v>
      </c>
      <c r="ADT4" s="87" t="s">
        <v>527</v>
      </c>
      <c r="ADU4" s="87" t="s">
        <v>535</v>
      </c>
      <c r="ADV4" s="87" t="s">
        <v>539</v>
      </c>
      <c r="ADW4" s="87" t="s">
        <v>547</v>
      </c>
      <c r="ADX4" s="87" t="s">
        <v>554</v>
      </c>
      <c r="ADY4" s="86" t="s">
        <v>561</v>
      </c>
      <c r="ADZ4" s="87" t="s">
        <v>565</v>
      </c>
      <c r="AEA4" s="352" t="s">
        <v>572</v>
      </c>
      <c r="AEB4" s="351" t="s">
        <v>576</v>
      </c>
      <c r="AEC4" s="353" t="s">
        <v>584</v>
      </c>
      <c r="AED4" s="345" t="s">
        <v>606</v>
      </c>
      <c r="AEE4" s="84" t="s">
        <v>605</v>
      </c>
      <c r="AEF4" s="84" t="s">
        <v>609</v>
      </c>
      <c r="AEG4" s="83" t="s">
        <v>608</v>
      </c>
      <c r="AEH4" s="391"/>
      <c r="AEI4" s="66" t="s">
        <v>602</v>
      </c>
      <c r="AEJ4" s="95" t="s">
        <v>515</v>
      </c>
      <c r="AEK4" s="93" t="s">
        <v>523</v>
      </c>
      <c r="AEL4" s="93" t="s">
        <v>531</v>
      </c>
      <c r="AEM4" s="93" t="s">
        <v>543</v>
      </c>
      <c r="AEN4" s="93" t="s">
        <v>558</v>
      </c>
      <c r="AEO4" s="93" t="s">
        <v>568</v>
      </c>
      <c r="AEP4" s="93" t="s">
        <v>551</v>
      </c>
      <c r="AEQ4" s="93" t="s">
        <v>580</v>
      </c>
      <c r="AER4" s="94" t="s">
        <v>588</v>
      </c>
      <c r="AES4" s="94" t="s">
        <v>959</v>
      </c>
      <c r="AET4" s="94" t="s">
        <v>963</v>
      </c>
      <c r="AEU4" s="94" t="s">
        <v>971</v>
      </c>
      <c r="AEV4" s="346" t="s">
        <v>606</v>
      </c>
      <c r="AEW4" s="91" t="s">
        <v>605</v>
      </c>
      <c r="AEX4" s="91" t="s">
        <v>609</v>
      </c>
      <c r="AEY4" s="90" t="s">
        <v>608</v>
      </c>
      <c r="AFB4" s="66" t="s">
        <v>505</v>
      </c>
      <c r="AFC4" s="88" t="s">
        <v>511</v>
      </c>
      <c r="AFD4" s="87" t="s">
        <v>519</v>
      </c>
      <c r="AFE4" s="87" t="s">
        <v>527</v>
      </c>
      <c r="AFF4" s="87" t="s">
        <v>535</v>
      </c>
      <c r="AFG4" s="87" t="s">
        <v>539</v>
      </c>
      <c r="AFH4" s="87" t="s">
        <v>547</v>
      </c>
      <c r="AFI4" s="87" t="s">
        <v>554</v>
      </c>
      <c r="AFJ4" s="86" t="s">
        <v>561</v>
      </c>
      <c r="AFK4" s="87" t="s">
        <v>565</v>
      </c>
      <c r="AFL4" s="352" t="s">
        <v>572</v>
      </c>
      <c r="AFM4" s="351" t="s">
        <v>576</v>
      </c>
      <c r="AFN4" s="353" t="s">
        <v>584</v>
      </c>
      <c r="AFO4" s="345" t="s">
        <v>606</v>
      </c>
      <c r="AFP4" s="84" t="s">
        <v>605</v>
      </c>
      <c r="AFQ4" s="84" t="s">
        <v>609</v>
      </c>
      <c r="AFR4" s="83" t="s">
        <v>608</v>
      </c>
      <c r="AFT4" s="66" t="s">
        <v>602</v>
      </c>
      <c r="AFU4" s="95" t="s">
        <v>515</v>
      </c>
      <c r="AFV4" s="93" t="s">
        <v>523</v>
      </c>
      <c r="AFW4" s="93" t="s">
        <v>531</v>
      </c>
      <c r="AFX4" s="93" t="s">
        <v>543</v>
      </c>
      <c r="AFY4" s="93" t="s">
        <v>558</v>
      </c>
      <c r="AFZ4" s="93" t="s">
        <v>568</v>
      </c>
      <c r="AGA4" s="93" t="s">
        <v>551</v>
      </c>
      <c r="AGB4" s="93" t="s">
        <v>580</v>
      </c>
      <c r="AGC4" s="94" t="s">
        <v>588</v>
      </c>
      <c r="AGD4" s="94" t="s">
        <v>959</v>
      </c>
      <c r="AGE4" s="94" t="s">
        <v>963</v>
      </c>
      <c r="AGF4" s="94" t="s">
        <v>971</v>
      </c>
      <c r="AGG4" s="346" t="s">
        <v>606</v>
      </c>
      <c r="AGH4" s="91" t="s">
        <v>605</v>
      </c>
      <c r="AGI4" s="91" t="s">
        <v>609</v>
      </c>
      <c r="AGJ4" s="90" t="s">
        <v>608</v>
      </c>
      <c r="AGM4" s="66" t="s">
        <v>505</v>
      </c>
      <c r="AGN4" s="88" t="s">
        <v>511</v>
      </c>
      <c r="AGO4" s="87" t="s">
        <v>519</v>
      </c>
      <c r="AGP4" s="87" t="s">
        <v>527</v>
      </c>
      <c r="AGQ4" s="87" t="s">
        <v>535</v>
      </c>
      <c r="AGR4" s="87" t="s">
        <v>539</v>
      </c>
      <c r="AGS4" s="87" t="s">
        <v>547</v>
      </c>
      <c r="AGT4" s="87" t="s">
        <v>554</v>
      </c>
      <c r="AGU4" s="86" t="s">
        <v>561</v>
      </c>
      <c r="AGV4" s="87" t="s">
        <v>565</v>
      </c>
      <c r="AGW4" s="352" t="s">
        <v>572</v>
      </c>
      <c r="AGX4" s="351" t="s">
        <v>576</v>
      </c>
      <c r="AGY4" s="353" t="s">
        <v>584</v>
      </c>
      <c r="AGZ4" s="345" t="s">
        <v>606</v>
      </c>
      <c r="AHA4" s="84" t="s">
        <v>605</v>
      </c>
      <c r="AHB4" s="84" t="s">
        <v>609</v>
      </c>
      <c r="AHC4" s="83" t="s">
        <v>608</v>
      </c>
      <c r="AHE4" s="66" t="s">
        <v>602</v>
      </c>
      <c r="AHF4" s="95" t="s">
        <v>515</v>
      </c>
      <c r="AHG4" s="93" t="s">
        <v>523</v>
      </c>
      <c r="AHH4" s="93" t="s">
        <v>531</v>
      </c>
      <c r="AHI4" s="93" t="s">
        <v>543</v>
      </c>
      <c r="AHJ4" s="93" t="s">
        <v>558</v>
      </c>
      <c r="AHK4" s="93" t="s">
        <v>568</v>
      </c>
      <c r="AHL4" s="93" t="s">
        <v>551</v>
      </c>
      <c r="AHM4" s="93" t="s">
        <v>580</v>
      </c>
      <c r="AHN4" s="94" t="s">
        <v>588</v>
      </c>
      <c r="AHO4" s="94" t="s">
        <v>959</v>
      </c>
      <c r="AHP4" s="94" t="s">
        <v>963</v>
      </c>
      <c r="AHQ4" s="94" t="s">
        <v>971</v>
      </c>
      <c r="AHR4" s="346" t="s">
        <v>606</v>
      </c>
      <c r="AHS4" s="91" t="s">
        <v>605</v>
      </c>
      <c r="AHT4" s="91" t="s">
        <v>609</v>
      </c>
      <c r="AHU4" s="90" t="s">
        <v>608</v>
      </c>
      <c r="AHX4" s="66" t="s">
        <v>505</v>
      </c>
      <c r="AHY4" s="88" t="s">
        <v>511</v>
      </c>
      <c r="AHZ4" s="87" t="s">
        <v>519</v>
      </c>
      <c r="AIA4" s="87" t="s">
        <v>527</v>
      </c>
      <c r="AIB4" s="87" t="s">
        <v>535</v>
      </c>
      <c r="AIC4" s="87" t="s">
        <v>539</v>
      </c>
      <c r="AID4" s="87" t="s">
        <v>547</v>
      </c>
      <c r="AIE4" s="87" t="s">
        <v>554</v>
      </c>
      <c r="AIF4" s="86" t="s">
        <v>561</v>
      </c>
      <c r="AIG4" s="87" t="s">
        <v>565</v>
      </c>
      <c r="AIH4" s="352" t="s">
        <v>572</v>
      </c>
      <c r="AII4" s="351" t="s">
        <v>576</v>
      </c>
      <c r="AIJ4" s="353" t="s">
        <v>584</v>
      </c>
      <c r="AIK4" s="345" t="s">
        <v>606</v>
      </c>
      <c r="AIL4" s="84" t="s">
        <v>605</v>
      </c>
      <c r="AIM4" s="84" t="s">
        <v>609</v>
      </c>
      <c r="AIN4" s="83" t="s">
        <v>608</v>
      </c>
      <c r="AIO4" s="370"/>
      <c r="AIP4" s="66" t="s">
        <v>602</v>
      </c>
      <c r="AIQ4" s="95" t="s">
        <v>515</v>
      </c>
      <c r="AIR4" s="93" t="s">
        <v>523</v>
      </c>
      <c r="AIS4" s="93" t="s">
        <v>531</v>
      </c>
      <c r="AIT4" s="93" t="s">
        <v>543</v>
      </c>
      <c r="AIU4" s="93" t="s">
        <v>558</v>
      </c>
      <c r="AIV4" s="93" t="s">
        <v>568</v>
      </c>
      <c r="AIW4" s="93" t="s">
        <v>551</v>
      </c>
      <c r="AIX4" s="93" t="s">
        <v>580</v>
      </c>
      <c r="AIY4" s="94" t="s">
        <v>588</v>
      </c>
      <c r="AIZ4" s="94" t="s">
        <v>959</v>
      </c>
      <c r="AJA4" s="94" t="s">
        <v>963</v>
      </c>
      <c r="AJB4" s="94" t="s">
        <v>971</v>
      </c>
      <c r="AJC4" s="346" t="s">
        <v>606</v>
      </c>
      <c r="AJD4" s="91" t="s">
        <v>605</v>
      </c>
      <c r="AJE4" s="91" t="s">
        <v>609</v>
      </c>
      <c r="AJF4" s="90" t="s">
        <v>608</v>
      </c>
      <c r="AJI4" s="66" t="s">
        <v>505</v>
      </c>
      <c r="AJJ4" s="88" t="s">
        <v>511</v>
      </c>
      <c r="AJK4" s="87" t="s">
        <v>519</v>
      </c>
      <c r="AJL4" s="87" t="s">
        <v>527</v>
      </c>
      <c r="AJM4" s="87" t="s">
        <v>535</v>
      </c>
      <c r="AJN4" s="87" t="s">
        <v>539</v>
      </c>
      <c r="AJO4" s="87" t="s">
        <v>547</v>
      </c>
      <c r="AJP4" s="87" t="s">
        <v>554</v>
      </c>
      <c r="AJQ4" s="86" t="s">
        <v>561</v>
      </c>
      <c r="AJR4" s="87" t="s">
        <v>565</v>
      </c>
      <c r="AJS4" s="352" t="s">
        <v>572</v>
      </c>
      <c r="AJT4" s="351" t="s">
        <v>576</v>
      </c>
      <c r="AJU4" s="353" t="s">
        <v>584</v>
      </c>
      <c r="AJV4" s="345" t="s">
        <v>606</v>
      </c>
      <c r="AJW4" s="84" t="s">
        <v>605</v>
      </c>
      <c r="AJX4" s="84" t="s">
        <v>609</v>
      </c>
      <c r="AJY4" s="83" t="s">
        <v>608</v>
      </c>
      <c r="AKA4" s="66" t="s">
        <v>602</v>
      </c>
      <c r="AKB4" s="95" t="s">
        <v>515</v>
      </c>
      <c r="AKC4" s="93" t="s">
        <v>523</v>
      </c>
      <c r="AKD4" s="93" t="s">
        <v>531</v>
      </c>
      <c r="AKE4" s="93" t="s">
        <v>543</v>
      </c>
      <c r="AKF4" s="93" t="s">
        <v>558</v>
      </c>
      <c r="AKG4" s="93" t="s">
        <v>568</v>
      </c>
      <c r="AKH4" s="93" t="s">
        <v>551</v>
      </c>
      <c r="AKI4" s="93" t="s">
        <v>580</v>
      </c>
      <c r="AKJ4" s="94" t="s">
        <v>588</v>
      </c>
      <c r="AKK4" s="94" t="s">
        <v>959</v>
      </c>
      <c r="AKL4" s="94" t="s">
        <v>963</v>
      </c>
      <c r="AKM4" s="94" t="s">
        <v>971</v>
      </c>
      <c r="AKN4" s="346" t="s">
        <v>606</v>
      </c>
      <c r="AKO4" s="91" t="s">
        <v>605</v>
      </c>
      <c r="AKP4" s="91" t="s">
        <v>609</v>
      </c>
      <c r="AKQ4" s="90" t="s">
        <v>608</v>
      </c>
      <c r="AKT4" s="66" t="s">
        <v>505</v>
      </c>
      <c r="AKU4" s="88" t="s">
        <v>511</v>
      </c>
      <c r="AKV4" s="87" t="s">
        <v>519</v>
      </c>
      <c r="AKW4" s="87" t="s">
        <v>527</v>
      </c>
      <c r="AKX4" s="87" t="s">
        <v>535</v>
      </c>
      <c r="AKY4" s="87" t="s">
        <v>539</v>
      </c>
      <c r="AKZ4" s="87" t="s">
        <v>547</v>
      </c>
      <c r="ALA4" s="87" t="s">
        <v>554</v>
      </c>
      <c r="ALB4" s="86" t="s">
        <v>561</v>
      </c>
      <c r="ALC4" s="87" t="s">
        <v>565</v>
      </c>
      <c r="ALD4" s="352" t="s">
        <v>572</v>
      </c>
      <c r="ALE4" s="351" t="s">
        <v>576</v>
      </c>
      <c r="ALF4" s="353" t="s">
        <v>584</v>
      </c>
      <c r="ALG4" s="345" t="s">
        <v>606</v>
      </c>
      <c r="ALH4" s="84" t="s">
        <v>605</v>
      </c>
      <c r="ALI4" s="84" t="s">
        <v>609</v>
      </c>
      <c r="ALJ4" s="83" t="s">
        <v>608</v>
      </c>
      <c r="ALL4" s="66" t="s">
        <v>602</v>
      </c>
      <c r="ALM4" s="95" t="s">
        <v>515</v>
      </c>
      <c r="ALN4" s="93" t="s">
        <v>523</v>
      </c>
      <c r="ALO4" s="93" t="s">
        <v>531</v>
      </c>
      <c r="ALP4" s="93" t="s">
        <v>543</v>
      </c>
      <c r="ALQ4" s="93" t="s">
        <v>558</v>
      </c>
      <c r="ALR4" s="93" t="s">
        <v>568</v>
      </c>
      <c r="ALS4" s="93" t="s">
        <v>551</v>
      </c>
      <c r="ALT4" s="93" t="s">
        <v>580</v>
      </c>
      <c r="ALU4" s="94" t="s">
        <v>588</v>
      </c>
      <c r="ALV4" s="94" t="s">
        <v>959</v>
      </c>
      <c r="ALW4" s="94" t="s">
        <v>963</v>
      </c>
      <c r="ALX4" s="94" t="s">
        <v>971</v>
      </c>
      <c r="ALY4" s="346" t="s">
        <v>606</v>
      </c>
      <c r="ALZ4" s="91" t="s">
        <v>605</v>
      </c>
      <c r="AMA4" s="91" t="s">
        <v>609</v>
      </c>
      <c r="AMB4" s="90" t="s">
        <v>608</v>
      </c>
      <c r="AME4" s="66" t="s">
        <v>505</v>
      </c>
      <c r="AMF4" s="88" t="s">
        <v>511</v>
      </c>
      <c r="AMG4" s="87" t="s">
        <v>519</v>
      </c>
      <c r="AMH4" s="87" t="s">
        <v>527</v>
      </c>
      <c r="AMI4" s="87" t="s">
        <v>535</v>
      </c>
      <c r="AMJ4" s="87" t="s">
        <v>539</v>
      </c>
      <c r="AMK4" s="87" t="s">
        <v>547</v>
      </c>
      <c r="AML4" s="87" t="s">
        <v>554</v>
      </c>
      <c r="AMM4" s="86" t="s">
        <v>561</v>
      </c>
      <c r="AMN4" s="87" t="s">
        <v>565</v>
      </c>
      <c r="AMO4" s="352" t="s">
        <v>572</v>
      </c>
      <c r="AMP4" s="351" t="s">
        <v>576</v>
      </c>
      <c r="AMQ4" s="353" t="s">
        <v>584</v>
      </c>
      <c r="AMR4" s="345" t="s">
        <v>606</v>
      </c>
      <c r="AMS4" s="84" t="s">
        <v>605</v>
      </c>
      <c r="AMT4" s="84" t="s">
        <v>609</v>
      </c>
      <c r="AMU4" s="83" t="s">
        <v>608</v>
      </c>
      <c r="AMV4" s="391"/>
      <c r="AMW4" s="66" t="s">
        <v>602</v>
      </c>
      <c r="AMX4" s="95" t="s">
        <v>515</v>
      </c>
      <c r="AMY4" s="93" t="s">
        <v>523</v>
      </c>
      <c r="AMZ4" s="93" t="s">
        <v>531</v>
      </c>
      <c r="ANA4" s="93" t="s">
        <v>543</v>
      </c>
      <c r="ANB4" s="93" t="s">
        <v>558</v>
      </c>
      <c r="ANC4" s="93" t="s">
        <v>568</v>
      </c>
      <c r="AND4" s="93" t="s">
        <v>551</v>
      </c>
      <c r="ANE4" s="93" t="s">
        <v>580</v>
      </c>
      <c r="ANF4" s="94" t="s">
        <v>588</v>
      </c>
      <c r="ANG4" s="94" t="s">
        <v>959</v>
      </c>
      <c r="ANH4" s="94" t="s">
        <v>963</v>
      </c>
      <c r="ANI4" s="94" t="s">
        <v>971</v>
      </c>
      <c r="ANJ4" s="346" t="s">
        <v>606</v>
      </c>
      <c r="ANK4" s="91" t="s">
        <v>605</v>
      </c>
      <c r="ANL4" s="91" t="s">
        <v>609</v>
      </c>
      <c r="ANM4" s="90" t="s">
        <v>608</v>
      </c>
      <c r="ANP4" s="66" t="s">
        <v>505</v>
      </c>
      <c r="ANQ4" s="88" t="s">
        <v>511</v>
      </c>
      <c r="ANR4" s="87" t="s">
        <v>519</v>
      </c>
      <c r="ANS4" s="87" t="s">
        <v>527</v>
      </c>
      <c r="ANT4" s="87" t="s">
        <v>535</v>
      </c>
      <c r="ANU4" s="87" t="s">
        <v>539</v>
      </c>
      <c r="ANV4" s="87" t="s">
        <v>547</v>
      </c>
      <c r="ANW4" s="87" t="s">
        <v>554</v>
      </c>
      <c r="ANX4" s="86" t="s">
        <v>561</v>
      </c>
      <c r="ANY4" s="87" t="s">
        <v>565</v>
      </c>
      <c r="ANZ4" s="352" t="s">
        <v>572</v>
      </c>
      <c r="AOA4" s="351" t="s">
        <v>576</v>
      </c>
      <c r="AOB4" s="353" t="s">
        <v>584</v>
      </c>
      <c r="AOC4" s="345" t="s">
        <v>606</v>
      </c>
      <c r="AOD4" s="84" t="s">
        <v>605</v>
      </c>
      <c r="AOE4" s="84" t="s">
        <v>609</v>
      </c>
      <c r="AOF4" s="83" t="s">
        <v>608</v>
      </c>
      <c r="AOH4" s="66" t="s">
        <v>602</v>
      </c>
      <c r="AOI4" s="95" t="s">
        <v>515</v>
      </c>
      <c r="AOJ4" s="93" t="s">
        <v>523</v>
      </c>
      <c r="AOK4" s="93" t="s">
        <v>531</v>
      </c>
      <c r="AOL4" s="93" t="s">
        <v>543</v>
      </c>
      <c r="AOM4" s="93" t="s">
        <v>558</v>
      </c>
      <c r="AON4" s="93" t="s">
        <v>568</v>
      </c>
      <c r="AOO4" s="93" t="s">
        <v>551</v>
      </c>
      <c r="AOP4" s="93" t="s">
        <v>580</v>
      </c>
      <c r="AOQ4" s="94" t="s">
        <v>588</v>
      </c>
      <c r="AOR4" s="94" t="s">
        <v>959</v>
      </c>
      <c r="AOS4" s="94" t="s">
        <v>963</v>
      </c>
      <c r="AOT4" s="94" t="s">
        <v>971</v>
      </c>
      <c r="AOU4" s="346" t="s">
        <v>606</v>
      </c>
      <c r="AOV4" s="91" t="s">
        <v>605</v>
      </c>
      <c r="AOW4" s="91" t="s">
        <v>609</v>
      </c>
      <c r="AOX4" s="90" t="s">
        <v>608</v>
      </c>
      <c r="APA4" s="66" t="s">
        <v>505</v>
      </c>
      <c r="APB4" s="88" t="s">
        <v>511</v>
      </c>
      <c r="APC4" s="87" t="s">
        <v>519</v>
      </c>
      <c r="APD4" s="87" t="s">
        <v>527</v>
      </c>
      <c r="APE4" s="87" t="s">
        <v>535</v>
      </c>
      <c r="APF4" s="87" t="s">
        <v>539</v>
      </c>
      <c r="APG4" s="87" t="s">
        <v>547</v>
      </c>
      <c r="APH4" s="87" t="s">
        <v>554</v>
      </c>
      <c r="API4" s="86" t="s">
        <v>561</v>
      </c>
      <c r="APJ4" s="87" t="s">
        <v>565</v>
      </c>
      <c r="APK4" s="352" t="s">
        <v>572</v>
      </c>
      <c r="APL4" s="351" t="s">
        <v>576</v>
      </c>
      <c r="APM4" s="353" t="s">
        <v>584</v>
      </c>
      <c r="APN4" s="345" t="s">
        <v>606</v>
      </c>
      <c r="APO4" s="84" t="s">
        <v>605</v>
      </c>
      <c r="APP4" s="84" t="s">
        <v>609</v>
      </c>
      <c r="APQ4" s="83" t="s">
        <v>608</v>
      </c>
      <c r="APS4" s="66" t="s">
        <v>602</v>
      </c>
      <c r="APT4" s="95" t="s">
        <v>515</v>
      </c>
      <c r="APU4" s="93" t="s">
        <v>523</v>
      </c>
      <c r="APV4" s="93" t="s">
        <v>531</v>
      </c>
      <c r="APW4" s="93" t="s">
        <v>543</v>
      </c>
      <c r="APX4" s="93" t="s">
        <v>558</v>
      </c>
      <c r="APY4" s="93" t="s">
        <v>568</v>
      </c>
      <c r="APZ4" s="93" t="s">
        <v>551</v>
      </c>
      <c r="AQA4" s="93" t="s">
        <v>580</v>
      </c>
      <c r="AQB4" s="94" t="s">
        <v>588</v>
      </c>
      <c r="AQC4" s="94" t="s">
        <v>959</v>
      </c>
      <c r="AQD4" s="94" t="s">
        <v>963</v>
      </c>
      <c r="AQE4" s="94" t="s">
        <v>971</v>
      </c>
      <c r="AQF4" s="346" t="s">
        <v>606</v>
      </c>
      <c r="AQG4" s="91" t="s">
        <v>605</v>
      </c>
      <c r="AQH4" s="91" t="s">
        <v>609</v>
      </c>
      <c r="AQI4" s="90" t="s">
        <v>608</v>
      </c>
      <c r="AQL4" s="66" t="s">
        <v>505</v>
      </c>
      <c r="AQM4" s="88" t="s">
        <v>511</v>
      </c>
      <c r="AQN4" s="87" t="s">
        <v>519</v>
      </c>
      <c r="AQO4" s="87" t="s">
        <v>527</v>
      </c>
      <c r="AQP4" s="87" t="s">
        <v>535</v>
      </c>
      <c r="AQQ4" s="87" t="s">
        <v>539</v>
      </c>
      <c r="AQR4" s="87" t="s">
        <v>547</v>
      </c>
      <c r="AQS4" s="87" t="s">
        <v>554</v>
      </c>
      <c r="AQT4" s="86" t="s">
        <v>561</v>
      </c>
      <c r="AQU4" s="87" t="s">
        <v>565</v>
      </c>
      <c r="AQV4" s="352" t="s">
        <v>572</v>
      </c>
      <c r="AQW4" s="351" t="s">
        <v>576</v>
      </c>
      <c r="AQX4" s="353" t="s">
        <v>584</v>
      </c>
      <c r="AQY4" s="345" t="s">
        <v>606</v>
      </c>
      <c r="AQZ4" s="84" t="s">
        <v>605</v>
      </c>
      <c r="ARA4" s="84" t="s">
        <v>609</v>
      </c>
      <c r="ARB4" s="83" t="s">
        <v>608</v>
      </c>
      <c r="ARD4" s="66" t="s">
        <v>602</v>
      </c>
      <c r="ARE4" s="95" t="s">
        <v>515</v>
      </c>
      <c r="ARF4" s="93" t="s">
        <v>523</v>
      </c>
      <c r="ARG4" s="93" t="s">
        <v>531</v>
      </c>
      <c r="ARH4" s="93" t="s">
        <v>543</v>
      </c>
      <c r="ARI4" s="93" t="s">
        <v>558</v>
      </c>
      <c r="ARJ4" s="93" t="s">
        <v>568</v>
      </c>
      <c r="ARK4" s="93" t="s">
        <v>551</v>
      </c>
      <c r="ARL4" s="93" t="s">
        <v>580</v>
      </c>
      <c r="ARM4" s="94" t="s">
        <v>588</v>
      </c>
      <c r="ARN4" s="94" t="s">
        <v>959</v>
      </c>
      <c r="ARO4" s="94" t="s">
        <v>963</v>
      </c>
      <c r="ARP4" s="94" t="s">
        <v>971</v>
      </c>
      <c r="ARQ4" s="346" t="s">
        <v>606</v>
      </c>
      <c r="ARR4" s="91" t="s">
        <v>605</v>
      </c>
      <c r="ARS4" s="91" t="s">
        <v>609</v>
      </c>
      <c r="ART4" s="90" t="s">
        <v>608</v>
      </c>
      <c r="ARW4" s="66" t="s">
        <v>505</v>
      </c>
      <c r="ARX4" s="88" t="s">
        <v>511</v>
      </c>
      <c r="ARY4" s="87" t="s">
        <v>519</v>
      </c>
      <c r="ARZ4" s="87" t="s">
        <v>527</v>
      </c>
      <c r="ASA4" s="87" t="s">
        <v>535</v>
      </c>
      <c r="ASB4" s="87" t="s">
        <v>539</v>
      </c>
      <c r="ASC4" s="87" t="s">
        <v>547</v>
      </c>
      <c r="ASD4" s="87" t="s">
        <v>554</v>
      </c>
      <c r="ASE4" s="86" t="s">
        <v>561</v>
      </c>
      <c r="ASF4" s="87" t="s">
        <v>565</v>
      </c>
      <c r="ASG4" s="352" t="s">
        <v>572</v>
      </c>
      <c r="ASH4" s="351" t="s">
        <v>576</v>
      </c>
      <c r="ASI4" s="353" t="s">
        <v>584</v>
      </c>
      <c r="ASJ4" s="345" t="s">
        <v>606</v>
      </c>
      <c r="ASK4" s="84" t="s">
        <v>605</v>
      </c>
      <c r="ASL4" s="84" t="s">
        <v>609</v>
      </c>
      <c r="ASM4" s="83" t="s">
        <v>608</v>
      </c>
      <c r="ASO4" s="66" t="s">
        <v>602</v>
      </c>
      <c r="ASP4" s="95" t="s">
        <v>515</v>
      </c>
      <c r="ASQ4" s="93" t="s">
        <v>523</v>
      </c>
      <c r="ASR4" s="93" t="s">
        <v>531</v>
      </c>
      <c r="ASS4" s="93" t="s">
        <v>543</v>
      </c>
      <c r="AST4" s="93" t="s">
        <v>558</v>
      </c>
      <c r="ASU4" s="93" t="s">
        <v>568</v>
      </c>
      <c r="ASV4" s="93" t="s">
        <v>551</v>
      </c>
      <c r="ASW4" s="93" t="s">
        <v>580</v>
      </c>
      <c r="ASX4" s="94" t="s">
        <v>588</v>
      </c>
      <c r="ASY4" s="94" t="s">
        <v>959</v>
      </c>
      <c r="ASZ4" s="94" t="s">
        <v>963</v>
      </c>
      <c r="ATA4" s="94" t="s">
        <v>971</v>
      </c>
      <c r="ATB4" s="346" t="s">
        <v>606</v>
      </c>
      <c r="ATC4" s="91" t="s">
        <v>605</v>
      </c>
      <c r="ATD4" s="91" t="s">
        <v>609</v>
      </c>
      <c r="ATE4" s="90" t="s">
        <v>608</v>
      </c>
      <c r="ATH4" s="66" t="s">
        <v>505</v>
      </c>
      <c r="ATI4" s="88" t="s">
        <v>511</v>
      </c>
      <c r="ATJ4" s="87" t="s">
        <v>519</v>
      </c>
      <c r="ATK4" s="87" t="s">
        <v>527</v>
      </c>
      <c r="ATL4" s="87" t="s">
        <v>535</v>
      </c>
      <c r="ATM4" s="87" t="s">
        <v>539</v>
      </c>
      <c r="ATN4" s="87" t="s">
        <v>547</v>
      </c>
      <c r="ATO4" s="87" t="s">
        <v>554</v>
      </c>
      <c r="ATP4" s="86" t="s">
        <v>561</v>
      </c>
      <c r="ATQ4" s="87" t="s">
        <v>565</v>
      </c>
      <c r="ATR4" s="352" t="s">
        <v>572</v>
      </c>
      <c r="ATS4" s="351" t="s">
        <v>576</v>
      </c>
      <c r="ATT4" s="353" t="s">
        <v>584</v>
      </c>
      <c r="ATU4" s="345" t="s">
        <v>606</v>
      </c>
      <c r="ATV4" s="84" t="s">
        <v>605</v>
      </c>
      <c r="ATW4" s="84" t="s">
        <v>609</v>
      </c>
      <c r="ATX4" s="83" t="s">
        <v>608</v>
      </c>
      <c r="ATZ4" s="66" t="s">
        <v>602</v>
      </c>
      <c r="AUA4" s="95" t="s">
        <v>515</v>
      </c>
      <c r="AUB4" s="93" t="s">
        <v>523</v>
      </c>
      <c r="AUC4" s="93" t="s">
        <v>531</v>
      </c>
      <c r="AUD4" s="93" t="s">
        <v>543</v>
      </c>
      <c r="AUE4" s="93" t="s">
        <v>558</v>
      </c>
      <c r="AUF4" s="93" t="s">
        <v>568</v>
      </c>
      <c r="AUG4" s="93" t="s">
        <v>551</v>
      </c>
      <c r="AUH4" s="93" t="s">
        <v>580</v>
      </c>
      <c r="AUI4" s="94" t="s">
        <v>588</v>
      </c>
      <c r="AUJ4" s="94" t="s">
        <v>959</v>
      </c>
      <c r="AUK4" s="94" t="s">
        <v>963</v>
      </c>
      <c r="AUL4" s="94" t="s">
        <v>971</v>
      </c>
      <c r="AUM4" s="346" t="s">
        <v>606</v>
      </c>
      <c r="AUN4" s="91" t="s">
        <v>605</v>
      </c>
      <c r="AUO4" s="91" t="s">
        <v>609</v>
      </c>
      <c r="AUP4" s="90" t="s">
        <v>608</v>
      </c>
      <c r="AUS4" s="66" t="s">
        <v>505</v>
      </c>
      <c r="AUT4" s="88" t="s">
        <v>511</v>
      </c>
      <c r="AUU4" s="87" t="s">
        <v>519</v>
      </c>
      <c r="AUV4" s="87" t="s">
        <v>527</v>
      </c>
      <c r="AUW4" s="87" t="s">
        <v>535</v>
      </c>
      <c r="AUX4" s="87" t="s">
        <v>539</v>
      </c>
      <c r="AUY4" s="87" t="s">
        <v>547</v>
      </c>
      <c r="AUZ4" s="87" t="s">
        <v>554</v>
      </c>
      <c r="AVA4" s="86" t="s">
        <v>561</v>
      </c>
      <c r="AVB4" s="87" t="s">
        <v>565</v>
      </c>
      <c r="AVC4" s="352" t="s">
        <v>572</v>
      </c>
      <c r="AVD4" s="351" t="s">
        <v>576</v>
      </c>
      <c r="AVE4" s="353" t="s">
        <v>584</v>
      </c>
      <c r="AVF4" s="345" t="s">
        <v>606</v>
      </c>
      <c r="AVG4" s="84" t="s">
        <v>605</v>
      </c>
      <c r="AVH4" s="84" t="s">
        <v>609</v>
      </c>
      <c r="AVI4" s="83" t="s">
        <v>608</v>
      </c>
      <c r="AVJ4" s="391"/>
      <c r="AVK4" s="66" t="s">
        <v>602</v>
      </c>
      <c r="AVL4" s="95" t="s">
        <v>515</v>
      </c>
      <c r="AVM4" s="93" t="s">
        <v>523</v>
      </c>
      <c r="AVN4" s="93" t="s">
        <v>531</v>
      </c>
      <c r="AVO4" s="93" t="s">
        <v>543</v>
      </c>
      <c r="AVP4" s="93" t="s">
        <v>558</v>
      </c>
      <c r="AVQ4" s="93" t="s">
        <v>568</v>
      </c>
      <c r="AVR4" s="93" t="s">
        <v>551</v>
      </c>
      <c r="AVS4" s="93" t="s">
        <v>580</v>
      </c>
      <c r="AVT4" s="94" t="s">
        <v>588</v>
      </c>
      <c r="AVU4" s="94" t="s">
        <v>959</v>
      </c>
      <c r="AVV4" s="94" t="s">
        <v>963</v>
      </c>
      <c r="AVW4" s="94" t="s">
        <v>971</v>
      </c>
      <c r="AVX4" s="346" t="s">
        <v>606</v>
      </c>
      <c r="AVY4" s="91" t="s">
        <v>605</v>
      </c>
      <c r="AVZ4" s="91" t="s">
        <v>609</v>
      </c>
      <c r="AWA4" s="90" t="s">
        <v>608</v>
      </c>
      <c r="AWD4" s="66" t="s">
        <v>505</v>
      </c>
      <c r="AWE4" s="88" t="s">
        <v>511</v>
      </c>
      <c r="AWF4" s="87" t="s">
        <v>519</v>
      </c>
      <c r="AWG4" s="87" t="s">
        <v>527</v>
      </c>
      <c r="AWH4" s="87" t="s">
        <v>535</v>
      </c>
      <c r="AWI4" s="87" t="s">
        <v>539</v>
      </c>
      <c r="AWJ4" s="87" t="s">
        <v>547</v>
      </c>
      <c r="AWK4" s="87" t="s">
        <v>554</v>
      </c>
      <c r="AWL4" s="86" t="s">
        <v>561</v>
      </c>
      <c r="AWM4" s="87" t="s">
        <v>565</v>
      </c>
      <c r="AWN4" s="352" t="s">
        <v>572</v>
      </c>
      <c r="AWO4" s="351" t="s">
        <v>576</v>
      </c>
      <c r="AWP4" s="353" t="s">
        <v>584</v>
      </c>
      <c r="AWQ4" s="345" t="s">
        <v>606</v>
      </c>
      <c r="AWR4" s="84" t="s">
        <v>605</v>
      </c>
      <c r="AWS4" s="84" t="s">
        <v>609</v>
      </c>
      <c r="AWT4" s="83" t="s">
        <v>608</v>
      </c>
    </row>
    <row r="5" spans="1:1294" ht="15.75" thickBot="1" x14ac:dyDescent="0.3">
      <c r="A5" s="344" t="s">
        <v>854</v>
      </c>
      <c r="B5" s="356" t="str">
        <f t="shared" ref="B5:M7" si="0">_xlfn.CONCAT($B$3, " ",B$4, " ",$A5)</f>
        <v>Square Wave Jerk Instances CHUM-RV-003 EyeTrackingFix</v>
      </c>
      <c r="C5" s="356" t="str">
        <f t="shared" si="0"/>
        <v>Square Wave Jerk Instances CHUM-RV-004 EyeTrackingFix</v>
      </c>
      <c r="D5" s="356" t="str">
        <f t="shared" si="0"/>
        <v>Square Wave Jerk Instances CHUM-RV-008 EyeTrackingFix</v>
      </c>
      <c r="E5" s="356" t="str">
        <f t="shared" si="0"/>
        <v>Square Wave Jerk Instances CHUM-RV-009 EyeTrackingFix</v>
      </c>
      <c r="F5" s="356" t="str">
        <f t="shared" si="0"/>
        <v>Square Wave Jerk Instances CHUM-RV-014 EyeTrackingFix</v>
      </c>
      <c r="G5" s="356" t="str">
        <f t="shared" si="0"/>
        <v>Square Wave Jerk Instances CHUM-RV-015 EyeTrackingFix</v>
      </c>
      <c r="H5" s="356" t="str">
        <f t="shared" si="0"/>
        <v>Square Wave Jerk Instances CHUM-RV-019 EyeTrackingFix</v>
      </c>
      <c r="I5" s="356" t="str">
        <f t="shared" si="0"/>
        <v>Square Wave Jerk Instances CHUM-RV-020 EyeTrackingFix</v>
      </c>
      <c r="J5" s="356" t="str">
        <f t="shared" si="0"/>
        <v>Square Wave Jerk Instances CHUM-RV-021 EyeTrackingFix</v>
      </c>
      <c r="K5" s="356" t="str">
        <f>_xlfn.CONCAT($B$3, " ",K$4, " ",$A5)</f>
        <v>Square Wave Jerk Instances CHUM-RV-022 EyeTrackingFix</v>
      </c>
      <c r="L5" s="356" t="str">
        <f t="shared" si="0"/>
        <v>Square Wave Jerk Instances CHUM-RV-023 EyeTrackingFix</v>
      </c>
      <c r="M5" s="356" t="str">
        <f t="shared" si="0"/>
        <v>Square Wave Jerk Instances CHUM-RV-024 EyeTrackingFix</v>
      </c>
      <c r="N5" s="368" t="e">
        <f>AVERAGE(B5:J5)</f>
        <v>#DIV/0!</v>
      </c>
      <c r="O5" s="362" t="e">
        <f>MEDIAN(B5:J5)</f>
        <v>#NUM!</v>
      </c>
      <c r="P5" s="362">
        <f>MAX(B5:J5)</f>
        <v>0</v>
      </c>
      <c r="Q5" s="363">
        <f>MIN(B5:J5)</f>
        <v>0</v>
      </c>
      <c r="R5" s="13"/>
      <c r="S5" s="7"/>
      <c r="T5" s="344" t="s">
        <v>854</v>
      </c>
      <c r="U5" s="356" t="str">
        <f>_xlfn.CONCAT($U$3, " ",U$4, " ",$T5)</f>
        <v>Square Wave Jerk Instances CHUM-RV-001 EyeTrackingFix</v>
      </c>
      <c r="V5" s="356" t="str">
        <f t="shared" ref="V5:AF5" si="1">_xlfn.CONCAT($U$3, " ",V$4, " ",$T5)</f>
        <v>Square Wave Jerk Instances CHUM-RV-002 EyeTrackingFix</v>
      </c>
      <c r="W5" s="356" t="str">
        <f t="shared" si="1"/>
        <v>Square Wave Jerk Instances CHUM-RV-005 EyeTrackingFix</v>
      </c>
      <c r="X5" s="356" t="str">
        <f t="shared" si="1"/>
        <v>Square Wave Jerk Instances CHUM-RV-006 EyeTrackingFix</v>
      </c>
      <c r="Y5" s="356" t="str">
        <f t="shared" si="1"/>
        <v>Square Wave Jerk Instances CHUM-RV-007 EyeTrackingFix</v>
      </c>
      <c r="Z5" s="356" t="str">
        <f t="shared" si="1"/>
        <v>Square Wave Jerk Instances CHUM-RV-010 EyeTrackingFix</v>
      </c>
      <c r="AA5" s="356" t="str">
        <f t="shared" si="1"/>
        <v>Square Wave Jerk Instances CHUM-RV-011 EyeTrackingFix</v>
      </c>
      <c r="AB5" s="356" t="str">
        <f t="shared" si="1"/>
        <v>Square Wave Jerk Instances CHUM-RV-012 EyeTrackingFix</v>
      </c>
      <c r="AC5" s="356" t="str">
        <f t="shared" si="1"/>
        <v>Square Wave Jerk Instances CHUM-RV-013 EyeTrackingFix</v>
      </c>
      <c r="AD5" s="356" t="str">
        <f t="shared" si="1"/>
        <v>Square Wave Jerk Instances CHUM-RV-016 EyeTrackingFix</v>
      </c>
      <c r="AE5" s="356" t="str">
        <f t="shared" si="1"/>
        <v>Square Wave Jerk Instances CHUM-RV-017 EyeTrackingFix</v>
      </c>
      <c r="AF5" s="356" t="str">
        <f t="shared" si="1"/>
        <v>Square Wave Jerk Instances CHUM-RV-018 EyeTrackingFix</v>
      </c>
      <c r="AG5" s="357" t="e">
        <f>AVERAGE(U5:AF5)</f>
        <v>#DIV/0!</v>
      </c>
      <c r="AH5" s="358" t="e">
        <f>MEDIAN(U5:AF5)</f>
        <v>#NUM!</v>
      </c>
      <c r="AI5" s="358">
        <f>MAX(U5:AF5)</f>
        <v>0</v>
      </c>
      <c r="AJ5" s="359">
        <f>MIN(U5:AF5)</f>
        <v>0</v>
      </c>
      <c r="AL5" s="66" t="s">
        <v>607</v>
      </c>
      <c r="AM5" s="356" t="str">
        <f>_xlfn.CONCAT($AM$3, " ",AM$4, " ",$AL5, " ", $AL$1)</f>
        <v>Square Wave Jerk Amplitude CHUM-RV-003 Total EyeTrackingFix</v>
      </c>
      <c r="AN5" s="356" t="str">
        <f t="shared" ref="AN5:AX5" si="2">_xlfn.CONCAT($AM$3, " ",AN$4, " ",$AL5, " ", $AL$1)</f>
        <v>Square Wave Jerk Amplitude CHUM-RV-004 Total EyeTrackingFix</v>
      </c>
      <c r="AO5" s="356" t="str">
        <f t="shared" si="2"/>
        <v>Square Wave Jerk Amplitude CHUM-RV-008 Total EyeTrackingFix</v>
      </c>
      <c r="AP5" s="356" t="str">
        <f t="shared" si="2"/>
        <v>Square Wave Jerk Amplitude CHUM-RV-009 Total EyeTrackingFix</v>
      </c>
      <c r="AQ5" s="356" t="str">
        <f t="shared" si="2"/>
        <v>Square Wave Jerk Amplitude CHUM-RV-014 Total EyeTrackingFix</v>
      </c>
      <c r="AR5" s="356" t="str">
        <f t="shared" si="2"/>
        <v>Square Wave Jerk Amplitude CHUM-RV-015 Total EyeTrackingFix</v>
      </c>
      <c r="AS5" s="356" t="str">
        <f t="shared" si="2"/>
        <v>Square Wave Jerk Amplitude CHUM-RV-019 Total EyeTrackingFix</v>
      </c>
      <c r="AT5" s="356" t="str">
        <f t="shared" si="2"/>
        <v>Square Wave Jerk Amplitude CHUM-RV-020 Total EyeTrackingFix</v>
      </c>
      <c r="AU5" s="356" t="str">
        <f t="shared" si="2"/>
        <v>Square Wave Jerk Amplitude CHUM-RV-021 Total EyeTrackingFix</v>
      </c>
      <c r="AV5" s="356" t="str">
        <f t="shared" si="2"/>
        <v>Square Wave Jerk Amplitude CHUM-RV-022 Total EyeTrackingFix</v>
      </c>
      <c r="AW5" s="356" t="str">
        <f t="shared" si="2"/>
        <v>Square Wave Jerk Amplitude CHUM-RV-023 Total EyeTrackingFix</v>
      </c>
      <c r="AX5" s="356" t="str">
        <f t="shared" si="2"/>
        <v>Square Wave Jerk Amplitude CHUM-RV-024 Total EyeTrackingFix</v>
      </c>
      <c r="AY5" s="361" t="e">
        <f>AVERAGE(AM5:AU5)</f>
        <v>#DIV/0!</v>
      </c>
      <c r="AZ5" s="362" t="e">
        <f>MEDIAN(AM5:AU5)</f>
        <v>#NUM!</v>
      </c>
      <c r="BA5" s="362">
        <f>MAX(AM5:AU5)</f>
        <v>0</v>
      </c>
      <c r="BB5" s="363">
        <f>MIN(AM5:AU5)</f>
        <v>0</v>
      </c>
      <c r="BE5" s="66" t="s">
        <v>607</v>
      </c>
      <c r="BF5" s="356" t="str">
        <f t="shared" ref="BF5:BQ7" si="3">_xlfn.CONCAT($BF$3, " ",BF$4, " ",$BE5, " ", $AL$1)</f>
        <v>Square Wave Jerk Amplitude CHUM-RV-001 Total EyeTrackingFix</v>
      </c>
      <c r="BG5" s="356" t="str">
        <f t="shared" si="3"/>
        <v>Square Wave Jerk Amplitude CHUM-RV-002 Total EyeTrackingFix</v>
      </c>
      <c r="BH5" s="356" t="str">
        <f t="shared" si="3"/>
        <v>Square Wave Jerk Amplitude CHUM-RV-005 Total EyeTrackingFix</v>
      </c>
      <c r="BI5" s="356" t="str">
        <f t="shared" si="3"/>
        <v>Square Wave Jerk Amplitude CHUM-RV-006 Total EyeTrackingFix</v>
      </c>
      <c r="BJ5" s="356" t="str">
        <f t="shared" si="3"/>
        <v>Square Wave Jerk Amplitude CHUM-RV-007 Total EyeTrackingFix</v>
      </c>
      <c r="BK5" s="356" t="str">
        <f t="shared" si="3"/>
        <v>Square Wave Jerk Amplitude CHUM-RV-010 Total EyeTrackingFix</v>
      </c>
      <c r="BL5" s="356" t="str">
        <f t="shared" si="3"/>
        <v>Square Wave Jerk Amplitude CHUM-RV-011 Total EyeTrackingFix</v>
      </c>
      <c r="BM5" s="356" t="str">
        <f t="shared" si="3"/>
        <v>Square Wave Jerk Amplitude CHUM-RV-012 Total EyeTrackingFix</v>
      </c>
      <c r="BN5" s="356" t="str">
        <f t="shared" si="3"/>
        <v>Square Wave Jerk Amplitude CHUM-RV-013 Total EyeTrackingFix</v>
      </c>
      <c r="BO5" s="356" t="str">
        <f t="shared" si="3"/>
        <v>Square Wave Jerk Amplitude CHUM-RV-016 Total EyeTrackingFix</v>
      </c>
      <c r="BP5" s="356" t="str">
        <f t="shared" si="3"/>
        <v>Square Wave Jerk Amplitude CHUM-RV-017 Total EyeTrackingFix</v>
      </c>
      <c r="BQ5" s="356" t="str">
        <f t="shared" si="3"/>
        <v>Square Wave Jerk Amplitude CHUM-RV-018 Total EyeTrackingFix</v>
      </c>
      <c r="BR5" s="357" t="e">
        <f>AVERAGE(BF5:BQ5)</f>
        <v>#DIV/0!</v>
      </c>
      <c r="BS5" s="358" t="e">
        <f>MEDIAN(BF5:BQ5)</f>
        <v>#NUM!</v>
      </c>
      <c r="BT5" s="358">
        <f>MAX(BF5:BQ5)</f>
        <v>0</v>
      </c>
      <c r="BU5" s="359">
        <f>MIN(BF5:BQ5)</f>
        <v>0</v>
      </c>
      <c r="BW5" s="66" t="s">
        <v>607</v>
      </c>
      <c r="BX5" s="356" t="str">
        <f>_xlfn.CONCAT($BX$3, " ",BX$4, " ",$BW5, " ", $BW$1)</f>
        <v>Square Wave Jerk Amplitude CHUM-RV-003 Total EyeTrackingMultiple</v>
      </c>
      <c r="BY5" s="356" t="str">
        <f t="shared" ref="BY5:CI5" si="4">_xlfn.CONCAT($BX$3, " ",BY$4, " ",$BW5, " ", $BW$1)</f>
        <v>Square Wave Jerk Amplitude CHUM-RV-004 Total EyeTrackingMultiple</v>
      </c>
      <c r="BZ5" s="356" t="str">
        <f t="shared" si="4"/>
        <v>Square Wave Jerk Amplitude CHUM-RV-008 Total EyeTrackingMultiple</v>
      </c>
      <c r="CA5" s="356" t="str">
        <f t="shared" si="4"/>
        <v>Square Wave Jerk Amplitude CHUM-RV-009 Total EyeTrackingMultiple</v>
      </c>
      <c r="CB5" s="356" t="str">
        <f t="shared" si="4"/>
        <v>Square Wave Jerk Amplitude CHUM-RV-014 Total EyeTrackingMultiple</v>
      </c>
      <c r="CC5" s="356" t="str">
        <f t="shared" si="4"/>
        <v>Square Wave Jerk Amplitude CHUM-RV-015 Total EyeTrackingMultiple</v>
      </c>
      <c r="CD5" s="356" t="str">
        <f t="shared" si="4"/>
        <v>Square Wave Jerk Amplitude CHUM-RV-019 Total EyeTrackingMultiple</v>
      </c>
      <c r="CE5" s="356" t="str">
        <f t="shared" si="4"/>
        <v>Square Wave Jerk Amplitude CHUM-RV-020 Total EyeTrackingMultiple</v>
      </c>
      <c r="CF5" s="356" t="str">
        <f t="shared" si="4"/>
        <v>Square Wave Jerk Amplitude CHUM-RV-021 Total EyeTrackingMultiple</v>
      </c>
      <c r="CG5" s="356" t="str">
        <f t="shared" si="4"/>
        <v>Square Wave Jerk Amplitude CHUM-RV-022 Total EyeTrackingMultiple</v>
      </c>
      <c r="CH5" s="356" t="str">
        <f t="shared" si="4"/>
        <v>Square Wave Jerk Amplitude CHUM-RV-023 Total EyeTrackingMultiple</v>
      </c>
      <c r="CI5" s="356" t="str">
        <f t="shared" si="4"/>
        <v>Square Wave Jerk Amplitude CHUM-RV-024 Total EyeTrackingMultiple</v>
      </c>
      <c r="CJ5" s="361" t="e">
        <f>AVERAGE(BX5:CF5)</f>
        <v>#DIV/0!</v>
      </c>
      <c r="CK5" s="362" t="e">
        <f>MEDIAN(BX5:CF5)</f>
        <v>#NUM!</v>
      </c>
      <c r="CL5" s="362">
        <f>MAX(BX5:CF5)</f>
        <v>0</v>
      </c>
      <c r="CM5" s="363">
        <f>MIN(BX5:CF5)</f>
        <v>0</v>
      </c>
      <c r="CP5" s="66" t="s">
        <v>607</v>
      </c>
      <c r="CQ5" s="356" t="str">
        <f t="shared" ref="CQ5:DB7" si="5">_xlfn.CONCAT($CQ$3, " ",CQ$4, " ",$CP5, " ", $BW$1)</f>
        <v>Square Wave Jerk Amplitude CHUM-RV-001 Total EyeTrackingMultiple</v>
      </c>
      <c r="CR5" s="356" t="str">
        <f t="shared" si="5"/>
        <v>Square Wave Jerk Amplitude CHUM-RV-002 Total EyeTrackingMultiple</v>
      </c>
      <c r="CS5" s="356" t="str">
        <f t="shared" si="5"/>
        <v>Square Wave Jerk Amplitude CHUM-RV-005 Total EyeTrackingMultiple</v>
      </c>
      <c r="CT5" s="356" t="str">
        <f t="shared" si="5"/>
        <v>Square Wave Jerk Amplitude CHUM-RV-006 Total EyeTrackingMultiple</v>
      </c>
      <c r="CU5" s="356" t="str">
        <f t="shared" si="5"/>
        <v>Square Wave Jerk Amplitude CHUM-RV-007 Total EyeTrackingMultiple</v>
      </c>
      <c r="CV5" s="356" t="str">
        <f t="shared" si="5"/>
        <v>Square Wave Jerk Amplitude CHUM-RV-010 Total EyeTrackingMultiple</v>
      </c>
      <c r="CW5" s="356" t="str">
        <f t="shared" si="5"/>
        <v>Square Wave Jerk Amplitude CHUM-RV-011 Total EyeTrackingMultiple</v>
      </c>
      <c r="CX5" s="356" t="str">
        <f t="shared" si="5"/>
        <v>Square Wave Jerk Amplitude CHUM-RV-012 Total EyeTrackingMultiple</v>
      </c>
      <c r="CY5" s="356" t="str">
        <f t="shared" si="5"/>
        <v>Square Wave Jerk Amplitude CHUM-RV-013 Total EyeTrackingMultiple</v>
      </c>
      <c r="CZ5" s="356" t="str">
        <f t="shared" si="5"/>
        <v>Square Wave Jerk Amplitude CHUM-RV-016 Total EyeTrackingMultiple</v>
      </c>
      <c r="DA5" s="356" t="str">
        <f t="shared" si="5"/>
        <v>Square Wave Jerk Amplitude CHUM-RV-017 Total EyeTrackingMultiple</v>
      </c>
      <c r="DB5" s="356" t="str">
        <f t="shared" si="5"/>
        <v>Square Wave Jerk Amplitude CHUM-RV-018 Total EyeTrackingMultiple</v>
      </c>
      <c r="DC5" s="357" t="e">
        <f>AVERAGE(CQ5:DB5)</f>
        <v>#DIV/0!</v>
      </c>
      <c r="DD5" s="358" t="e">
        <f>MEDIAN(CQ5:DB5)</f>
        <v>#NUM!</v>
      </c>
      <c r="DE5" s="358">
        <f>MAX(CQ5:DB5)</f>
        <v>0</v>
      </c>
      <c r="DF5" s="359">
        <f>MIN(CQ5:DB5)</f>
        <v>0</v>
      </c>
      <c r="DG5" s="391"/>
      <c r="DH5" s="66" t="s">
        <v>607</v>
      </c>
      <c r="DI5" s="356" t="str">
        <f>_xlfn.CONCAT($DI$3, " ",DI$4, " ",$DH5, " ", $DH$1)</f>
        <v>Square Wave Jerk Amplitude CHUM-RV-003 Total EyeTrackingFollow</v>
      </c>
      <c r="DJ5" s="356" t="str">
        <f t="shared" ref="DJ5:DT5" si="6">_xlfn.CONCAT($DI$3, " ",DJ$4, " ",$DH5, " ", $DH$1)</f>
        <v>Square Wave Jerk Amplitude CHUM-RV-004 Total EyeTrackingFollow</v>
      </c>
      <c r="DK5" s="356" t="str">
        <f t="shared" si="6"/>
        <v>Square Wave Jerk Amplitude CHUM-RV-008 Total EyeTrackingFollow</v>
      </c>
      <c r="DL5" s="356" t="str">
        <f t="shared" si="6"/>
        <v>Square Wave Jerk Amplitude CHUM-RV-009 Total EyeTrackingFollow</v>
      </c>
      <c r="DM5" s="356" t="str">
        <f t="shared" si="6"/>
        <v>Square Wave Jerk Amplitude CHUM-RV-014 Total EyeTrackingFollow</v>
      </c>
      <c r="DN5" s="356" t="str">
        <f t="shared" si="6"/>
        <v>Square Wave Jerk Amplitude CHUM-RV-015 Total EyeTrackingFollow</v>
      </c>
      <c r="DO5" s="356" t="str">
        <f t="shared" si="6"/>
        <v>Square Wave Jerk Amplitude CHUM-RV-019 Total EyeTrackingFollow</v>
      </c>
      <c r="DP5" s="356" t="str">
        <f t="shared" si="6"/>
        <v>Square Wave Jerk Amplitude CHUM-RV-020 Total EyeTrackingFollow</v>
      </c>
      <c r="DQ5" s="356" t="str">
        <f t="shared" si="6"/>
        <v>Square Wave Jerk Amplitude CHUM-RV-021 Total EyeTrackingFollow</v>
      </c>
      <c r="DR5" s="356" t="str">
        <f t="shared" si="6"/>
        <v>Square Wave Jerk Amplitude CHUM-RV-022 Total EyeTrackingFollow</v>
      </c>
      <c r="DS5" s="356" t="str">
        <f t="shared" si="6"/>
        <v>Square Wave Jerk Amplitude CHUM-RV-023 Total EyeTrackingFollow</v>
      </c>
      <c r="DT5" s="356" t="str">
        <f t="shared" si="6"/>
        <v>Square Wave Jerk Amplitude CHUM-RV-024 Total EyeTrackingFollow</v>
      </c>
      <c r="DU5" s="361" t="e">
        <f>AVERAGE(DI5:DQ5)</f>
        <v>#DIV/0!</v>
      </c>
      <c r="DV5" s="362" t="e">
        <f>MEDIAN(DI5:DQ5)</f>
        <v>#NUM!</v>
      </c>
      <c r="DW5" s="362">
        <f>MAX(DI5:DQ5)</f>
        <v>0</v>
      </c>
      <c r="DX5" s="363">
        <f>MIN(DI5:DQ5)</f>
        <v>0</v>
      </c>
      <c r="EA5" s="66" t="s">
        <v>607</v>
      </c>
      <c r="EB5" s="356" t="str">
        <f t="shared" ref="EB5:EM7" si="7">_xlfn.CONCAT($EB$3, " ",EB$4, " ",$EA5, " ", $DH$1)</f>
        <v>Square Wave Jerk Amplitude CHUM-RV-001 Total EyeTrackingFollow</v>
      </c>
      <c r="EC5" s="356" t="str">
        <f t="shared" si="7"/>
        <v>Square Wave Jerk Amplitude CHUM-RV-002 Total EyeTrackingFollow</v>
      </c>
      <c r="ED5" s="356" t="str">
        <f t="shared" si="7"/>
        <v>Square Wave Jerk Amplitude CHUM-RV-005 Total EyeTrackingFollow</v>
      </c>
      <c r="EE5" s="356" t="str">
        <f t="shared" si="7"/>
        <v>Square Wave Jerk Amplitude CHUM-RV-006 Total EyeTrackingFollow</v>
      </c>
      <c r="EF5" s="356" t="str">
        <f t="shared" si="7"/>
        <v>Square Wave Jerk Amplitude CHUM-RV-007 Total EyeTrackingFollow</v>
      </c>
      <c r="EG5" s="356" t="str">
        <f t="shared" si="7"/>
        <v>Square Wave Jerk Amplitude CHUM-RV-010 Total EyeTrackingFollow</v>
      </c>
      <c r="EH5" s="356" t="str">
        <f t="shared" si="7"/>
        <v>Square Wave Jerk Amplitude CHUM-RV-011 Total EyeTrackingFollow</v>
      </c>
      <c r="EI5" s="356" t="str">
        <f t="shared" si="7"/>
        <v>Square Wave Jerk Amplitude CHUM-RV-012 Total EyeTrackingFollow</v>
      </c>
      <c r="EJ5" s="356" t="str">
        <f t="shared" si="7"/>
        <v>Square Wave Jerk Amplitude CHUM-RV-013 Total EyeTrackingFollow</v>
      </c>
      <c r="EK5" s="356" t="str">
        <f t="shared" si="7"/>
        <v>Square Wave Jerk Amplitude CHUM-RV-016 Total EyeTrackingFollow</v>
      </c>
      <c r="EL5" s="356" t="str">
        <f t="shared" si="7"/>
        <v>Square Wave Jerk Amplitude CHUM-RV-017 Total EyeTrackingFollow</v>
      </c>
      <c r="EM5" s="356" t="str">
        <f t="shared" si="7"/>
        <v>Square Wave Jerk Amplitude CHUM-RV-018 Total EyeTrackingFollow</v>
      </c>
      <c r="EN5" s="357" t="e">
        <f>AVERAGE(EB5:EM5)</f>
        <v>#DIV/0!</v>
      </c>
      <c r="EO5" s="358" t="e">
        <f>MEDIAN(EB5:EM5)</f>
        <v>#NUM!</v>
      </c>
      <c r="EP5" s="358">
        <f>MAX(EB5:EM5)</f>
        <v>0</v>
      </c>
      <c r="EQ5" s="359">
        <f>MIN(EB5:EM5)</f>
        <v>0</v>
      </c>
      <c r="ES5" s="66" t="s">
        <v>607</v>
      </c>
      <c r="ET5" s="356" t="str">
        <f>_xlfn.CONCAT($ET$3, " ",ET$4, " ",$ES5, " ", $ES$1)</f>
        <v>Square Wave Jerk Initial Velocity CHUM-RV-003 Total EyeTrackingFix</v>
      </c>
      <c r="EU5" s="356" t="str">
        <f t="shared" ref="EU5:FE5" si="8">_xlfn.CONCAT($ET$3, " ",EU$4, " ",$ES5, " ", $ES$1)</f>
        <v>Square Wave Jerk Initial Velocity CHUM-RV-004 Total EyeTrackingFix</v>
      </c>
      <c r="EV5" s="356" t="str">
        <f t="shared" si="8"/>
        <v>Square Wave Jerk Initial Velocity CHUM-RV-008 Total EyeTrackingFix</v>
      </c>
      <c r="EW5" s="356" t="str">
        <f t="shared" si="8"/>
        <v>Square Wave Jerk Initial Velocity CHUM-RV-009 Total EyeTrackingFix</v>
      </c>
      <c r="EX5" s="356" t="str">
        <f t="shared" si="8"/>
        <v>Square Wave Jerk Initial Velocity CHUM-RV-014 Total EyeTrackingFix</v>
      </c>
      <c r="EY5" s="356" t="str">
        <f t="shared" si="8"/>
        <v>Square Wave Jerk Initial Velocity CHUM-RV-015 Total EyeTrackingFix</v>
      </c>
      <c r="EZ5" s="356" t="str">
        <f t="shared" si="8"/>
        <v>Square Wave Jerk Initial Velocity CHUM-RV-019 Total EyeTrackingFix</v>
      </c>
      <c r="FA5" s="356" t="str">
        <f t="shared" si="8"/>
        <v>Square Wave Jerk Initial Velocity CHUM-RV-020 Total EyeTrackingFix</v>
      </c>
      <c r="FB5" s="356" t="str">
        <f t="shared" si="8"/>
        <v>Square Wave Jerk Initial Velocity CHUM-RV-021 Total EyeTrackingFix</v>
      </c>
      <c r="FC5" s="356" t="str">
        <f t="shared" si="8"/>
        <v>Square Wave Jerk Initial Velocity CHUM-RV-022 Total EyeTrackingFix</v>
      </c>
      <c r="FD5" s="356" t="str">
        <f t="shared" si="8"/>
        <v>Square Wave Jerk Initial Velocity CHUM-RV-023 Total EyeTrackingFix</v>
      </c>
      <c r="FE5" s="356" t="str">
        <f t="shared" si="8"/>
        <v>Square Wave Jerk Initial Velocity CHUM-RV-024 Total EyeTrackingFix</v>
      </c>
      <c r="FF5" s="361" t="e">
        <f>AVERAGE(ET5:FB5)</f>
        <v>#DIV/0!</v>
      </c>
      <c r="FG5" s="362" t="e">
        <f>MEDIAN(ET5:FB5)</f>
        <v>#NUM!</v>
      </c>
      <c r="FH5" s="362">
        <f>MAX(ET5:FB5)</f>
        <v>0</v>
      </c>
      <c r="FI5" s="363">
        <f>MIN(ET5:FB5)</f>
        <v>0</v>
      </c>
      <c r="FL5" s="66" t="s">
        <v>607</v>
      </c>
      <c r="FM5" s="356" t="str">
        <f t="shared" ref="FM5:FX7" si="9">_xlfn.CONCAT($FM$3, " ",FM$4, " ",$FL5, " ", $ES$1)</f>
        <v>Square Wave Jerk Initial Velocity CHUM-RV-001 Total EyeTrackingFix</v>
      </c>
      <c r="FN5" s="356" t="str">
        <f t="shared" si="9"/>
        <v>Square Wave Jerk Initial Velocity CHUM-RV-002 Total EyeTrackingFix</v>
      </c>
      <c r="FO5" s="356" t="str">
        <f t="shared" si="9"/>
        <v>Square Wave Jerk Initial Velocity CHUM-RV-005 Total EyeTrackingFix</v>
      </c>
      <c r="FP5" s="356" t="str">
        <f t="shared" si="9"/>
        <v>Square Wave Jerk Initial Velocity CHUM-RV-006 Total EyeTrackingFix</v>
      </c>
      <c r="FQ5" s="356" t="str">
        <f t="shared" si="9"/>
        <v>Square Wave Jerk Initial Velocity CHUM-RV-007 Total EyeTrackingFix</v>
      </c>
      <c r="FR5" s="356" t="str">
        <f t="shared" si="9"/>
        <v>Square Wave Jerk Initial Velocity CHUM-RV-010 Total EyeTrackingFix</v>
      </c>
      <c r="FS5" s="356" t="str">
        <f t="shared" si="9"/>
        <v>Square Wave Jerk Initial Velocity CHUM-RV-011 Total EyeTrackingFix</v>
      </c>
      <c r="FT5" s="356" t="str">
        <f t="shared" si="9"/>
        <v>Square Wave Jerk Initial Velocity CHUM-RV-012 Total EyeTrackingFix</v>
      </c>
      <c r="FU5" s="356" t="str">
        <f t="shared" si="9"/>
        <v>Square Wave Jerk Initial Velocity CHUM-RV-013 Total EyeTrackingFix</v>
      </c>
      <c r="FV5" s="356" t="str">
        <f t="shared" si="9"/>
        <v>Square Wave Jerk Initial Velocity CHUM-RV-016 Total EyeTrackingFix</v>
      </c>
      <c r="FW5" s="356" t="str">
        <f t="shared" si="9"/>
        <v>Square Wave Jerk Initial Velocity CHUM-RV-017 Total EyeTrackingFix</v>
      </c>
      <c r="FX5" s="356" t="str">
        <f t="shared" si="9"/>
        <v>Square Wave Jerk Initial Velocity CHUM-RV-018 Total EyeTrackingFix</v>
      </c>
      <c r="FY5" s="357" t="e">
        <f>AVERAGE(FM5:FX5)</f>
        <v>#DIV/0!</v>
      </c>
      <c r="FZ5" s="358" t="e">
        <f>MEDIAN(FM5:FX5)</f>
        <v>#NUM!</v>
      </c>
      <c r="GA5" s="358">
        <f>MAX(FM5:FX5)</f>
        <v>0</v>
      </c>
      <c r="GB5" s="359">
        <f>MIN(FM5:FX5)</f>
        <v>0</v>
      </c>
      <c r="GD5" s="66" t="s">
        <v>607</v>
      </c>
      <c r="GE5" s="356" t="str">
        <f>_xlfn.CONCAT($GE$3, " ",GE$4, " ",$GD5, " ", $GD$1)</f>
        <v>Square Wave Jerk Initial Velocity CHUM-RV-003 Total EyeTrackingMultiple</v>
      </c>
      <c r="GF5" s="356" t="str">
        <f t="shared" ref="GF5:GP5" si="10">_xlfn.CONCAT($GE$3, " ",GF$4, " ",$GD5, " ", $GD$1)</f>
        <v>Square Wave Jerk Initial Velocity CHUM-RV-004 Total EyeTrackingMultiple</v>
      </c>
      <c r="GG5" s="356" t="str">
        <f t="shared" si="10"/>
        <v>Square Wave Jerk Initial Velocity CHUM-RV-008 Total EyeTrackingMultiple</v>
      </c>
      <c r="GH5" s="356" t="str">
        <f t="shared" si="10"/>
        <v>Square Wave Jerk Initial Velocity CHUM-RV-009 Total EyeTrackingMultiple</v>
      </c>
      <c r="GI5" s="356" t="str">
        <f t="shared" si="10"/>
        <v>Square Wave Jerk Initial Velocity CHUM-RV-014 Total EyeTrackingMultiple</v>
      </c>
      <c r="GJ5" s="356" t="str">
        <f t="shared" si="10"/>
        <v>Square Wave Jerk Initial Velocity CHUM-RV-015 Total EyeTrackingMultiple</v>
      </c>
      <c r="GK5" s="356" t="str">
        <f t="shared" si="10"/>
        <v>Square Wave Jerk Initial Velocity CHUM-RV-019 Total EyeTrackingMultiple</v>
      </c>
      <c r="GL5" s="356" t="str">
        <f t="shared" si="10"/>
        <v>Square Wave Jerk Initial Velocity CHUM-RV-020 Total EyeTrackingMultiple</v>
      </c>
      <c r="GM5" s="356" t="str">
        <f t="shared" si="10"/>
        <v>Square Wave Jerk Initial Velocity CHUM-RV-021 Total EyeTrackingMultiple</v>
      </c>
      <c r="GN5" s="356" t="str">
        <f t="shared" si="10"/>
        <v>Square Wave Jerk Initial Velocity CHUM-RV-022 Total EyeTrackingMultiple</v>
      </c>
      <c r="GO5" s="356" t="str">
        <f t="shared" si="10"/>
        <v>Square Wave Jerk Initial Velocity CHUM-RV-023 Total EyeTrackingMultiple</v>
      </c>
      <c r="GP5" s="356" t="str">
        <f t="shared" si="10"/>
        <v>Square Wave Jerk Initial Velocity CHUM-RV-024 Total EyeTrackingMultiple</v>
      </c>
      <c r="GQ5" s="361" t="e">
        <f>AVERAGE(GE5:GM5)</f>
        <v>#DIV/0!</v>
      </c>
      <c r="GR5" s="362" t="e">
        <f>MEDIAN(GE5:GM5)</f>
        <v>#NUM!</v>
      </c>
      <c r="GS5" s="362">
        <f>MAX(GE5:GM5)</f>
        <v>0</v>
      </c>
      <c r="GT5" s="363">
        <f>MIN(GE5:GM5)</f>
        <v>0</v>
      </c>
      <c r="GW5" s="66" t="s">
        <v>607</v>
      </c>
      <c r="GX5" s="356" t="str">
        <f t="shared" ref="GX5:HI7" si="11">_xlfn.CONCAT($GX$3, " ",GX$4, " ",$GW5, " ", $GD$1)</f>
        <v>Square Wave Jerk Initial Velocity CHUM-RV-001 Total EyeTrackingMultiple</v>
      </c>
      <c r="GY5" s="356" t="str">
        <f t="shared" si="11"/>
        <v>Square Wave Jerk Initial Velocity CHUM-RV-002 Total EyeTrackingMultiple</v>
      </c>
      <c r="GZ5" s="356" t="str">
        <f t="shared" si="11"/>
        <v>Square Wave Jerk Initial Velocity CHUM-RV-005 Total EyeTrackingMultiple</v>
      </c>
      <c r="HA5" s="356" t="str">
        <f t="shared" si="11"/>
        <v>Square Wave Jerk Initial Velocity CHUM-RV-006 Total EyeTrackingMultiple</v>
      </c>
      <c r="HB5" s="356" t="str">
        <f t="shared" si="11"/>
        <v>Square Wave Jerk Initial Velocity CHUM-RV-007 Total EyeTrackingMultiple</v>
      </c>
      <c r="HC5" s="356" t="str">
        <f t="shared" si="11"/>
        <v>Square Wave Jerk Initial Velocity CHUM-RV-010 Total EyeTrackingMultiple</v>
      </c>
      <c r="HD5" s="356" t="str">
        <f t="shared" si="11"/>
        <v>Square Wave Jerk Initial Velocity CHUM-RV-011 Total EyeTrackingMultiple</v>
      </c>
      <c r="HE5" s="356" t="str">
        <f t="shared" si="11"/>
        <v>Square Wave Jerk Initial Velocity CHUM-RV-012 Total EyeTrackingMultiple</v>
      </c>
      <c r="HF5" s="356" t="str">
        <f t="shared" si="11"/>
        <v>Square Wave Jerk Initial Velocity CHUM-RV-013 Total EyeTrackingMultiple</v>
      </c>
      <c r="HG5" s="356" t="str">
        <f t="shared" si="11"/>
        <v>Square Wave Jerk Initial Velocity CHUM-RV-016 Total EyeTrackingMultiple</v>
      </c>
      <c r="HH5" s="356" t="str">
        <f t="shared" si="11"/>
        <v>Square Wave Jerk Initial Velocity CHUM-RV-017 Total EyeTrackingMultiple</v>
      </c>
      <c r="HI5" s="356" t="str">
        <f t="shared" si="11"/>
        <v>Square Wave Jerk Initial Velocity CHUM-RV-018 Total EyeTrackingMultiple</v>
      </c>
      <c r="HJ5" s="357" t="e">
        <f>AVERAGE(GX5:HI5)</f>
        <v>#DIV/0!</v>
      </c>
      <c r="HK5" s="358" t="e">
        <f>MEDIAN(GX5:HI5)</f>
        <v>#NUM!</v>
      </c>
      <c r="HL5" s="358">
        <f>MAX(GX5:HI5)</f>
        <v>0</v>
      </c>
      <c r="HM5" s="359">
        <f>MIN(GX5:HI5)</f>
        <v>0</v>
      </c>
      <c r="HN5" s="391"/>
      <c r="HO5" s="66" t="s">
        <v>607</v>
      </c>
      <c r="HP5" s="356" t="str">
        <f>_xlfn.CONCAT($HP$3, " ",HP$4, " ",$HO5, " ", $HO$1)</f>
        <v>Square Wave Jerk Initial Velocity CHUM-RV-003 Total EyeTrackingFollow</v>
      </c>
      <c r="HQ5" s="356" t="str">
        <f t="shared" ref="HQ5:IA5" si="12">_xlfn.CONCAT($HP$3, " ",HQ$4, " ",$HO5, " ", $HO$1)</f>
        <v>Square Wave Jerk Initial Velocity CHUM-RV-004 Total EyeTrackingFollow</v>
      </c>
      <c r="HR5" s="356" t="str">
        <f t="shared" si="12"/>
        <v>Square Wave Jerk Initial Velocity CHUM-RV-008 Total EyeTrackingFollow</v>
      </c>
      <c r="HS5" s="356" t="str">
        <f t="shared" si="12"/>
        <v>Square Wave Jerk Initial Velocity CHUM-RV-009 Total EyeTrackingFollow</v>
      </c>
      <c r="HT5" s="356" t="str">
        <f t="shared" si="12"/>
        <v>Square Wave Jerk Initial Velocity CHUM-RV-014 Total EyeTrackingFollow</v>
      </c>
      <c r="HU5" s="356" t="str">
        <f t="shared" si="12"/>
        <v>Square Wave Jerk Initial Velocity CHUM-RV-015 Total EyeTrackingFollow</v>
      </c>
      <c r="HV5" s="356" t="str">
        <f t="shared" si="12"/>
        <v>Square Wave Jerk Initial Velocity CHUM-RV-019 Total EyeTrackingFollow</v>
      </c>
      <c r="HW5" s="356" t="str">
        <f t="shared" si="12"/>
        <v>Square Wave Jerk Initial Velocity CHUM-RV-020 Total EyeTrackingFollow</v>
      </c>
      <c r="HX5" s="356" t="str">
        <f t="shared" si="12"/>
        <v>Square Wave Jerk Initial Velocity CHUM-RV-021 Total EyeTrackingFollow</v>
      </c>
      <c r="HY5" s="356" t="str">
        <f t="shared" si="12"/>
        <v>Square Wave Jerk Initial Velocity CHUM-RV-022 Total EyeTrackingFollow</v>
      </c>
      <c r="HZ5" s="356" t="str">
        <f t="shared" si="12"/>
        <v>Square Wave Jerk Initial Velocity CHUM-RV-023 Total EyeTrackingFollow</v>
      </c>
      <c r="IA5" s="356" t="str">
        <f t="shared" si="12"/>
        <v>Square Wave Jerk Initial Velocity CHUM-RV-024 Total EyeTrackingFollow</v>
      </c>
      <c r="IB5" s="361" t="e">
        <f>AVERAGE(HP5:HX5)</f>
        <v>#DIV/0!</v>
      </c>
      <c r="IC5" s="362" t="e">
        <f>MEDIAN(HP5:HX5)</f>
        <v>#NUM!</v>
      </c>
      <c r="ID5" s="362">
        <f>MAX(HP5:HX5)</f>
        <v>0</v>
      </c>
      <c r="IE5" s="363">
        <f>MIN(HP5:HX5)</f>
        <v>0</v>
      </c>
      <c r="IH5" s="66" t="s">
        <v>607</v>
      </c>
      <c r="II5" s="356" t="str">
        <f t="shared" ref="II5:IT7" si="13">_xlfn.CONCAT($II$3, " ",II$4, " ",$IH5, " ", $HO$1)</f>
        <v>Square Wave Jerk Initial Velocity CHUM-RV-001 Total EyeTrackingFollow</v>
      </c>
      <c r="IJ5" s="356" t="str">
        <f t="shared" si="13"/>
        <v>Square Wave Jerk Initial Velocity CHUM-RV-002 Total EyeTrackingFollow</v>
      </c>
      <c r="IK5" s="356" t="str">
        <f t="shared" si="13"/>
        <v>Square Wave Jerk Initial Velocity CHUM-RV-005 Total EyeTrackingFollow</v>
      </c>
      <c r="IL5" s="356" t="str">
        <f t="shared" si="13"/>
        <v>Square Wave Jerk Initial Velocity CHUM-RV-006 Total EyeTrackingFollow</v>
      </c>
      <c r="IM5" s="356" t="str">
        <f t="shared" si="13"/>
        <v>Square Wave Jerk Initial Velocity CHUM-RV-007 Total EyeTrackingFollow</v>
      </c>
      <c r="IN5" s="356" t="str">
        <f t="shared" si="13"/>
        <v>Square Wave Jerk Initial Velocity CHUM-RV-010 Total EyeTrackingFollow</v>
      </c>
      <c r="IO5" s="356" t="str">
        <f t="shared" si="13"/>
        <v>Square Wave Jerk Initial Velocity CHUM-RV-011 Total EyeTrackingFollow</v>
      </c>
      <c r="IP5" s="356" t="str">
        <f t="shared" si="13"/>
        <v>Square Wave Jerk Initial Velocity CHUM-RV-012 Total EyeTrackingFollow</v>
      </c>
      <c r="IQ5" s="356" t="str">
        <f t="shared" si="13"/>
        <v>Square Wave Jerk Initial Velocity CHUM-RV-013 Total EyeTrackingFollow</v>
      </c>
      <c r="IR5" s="356" t="str">
        <f t="shared" si="13"/>
        <v>Square Wave Jerk Initial Velocity CHUM-RV-016 Total EyeTrackingFollow</v>
      </c>
      <c r="IS5" s="356" t="str">
        <f t="shared" si="13"/>
        <v>Square Wave Jerk Initial Velocity CHUM-RV-017 Total EyeTrackingFollow</v>
      </c>
      <c r="IT5" s="356" t="str">
        <f t="shared" si="13"/>
        <v>Square Wave Jerk Initial Velocity CHUM-RV-018 Total EyeTrackingFollow</v>
      </c>
      <c r="IU5" s="357" t="e">
        <f>AVERAGE(II5:IT5)</f>
        <v>#DIV/0!</v>
      </c>
      <c r="IV5" s="358" t="e">
        <f>MEDIAN(II5:IT5)</f>
        <v>#NUM!</v>
      </c>
      <c r="IW5" s="358">
        <f>MAX(II5:IT5)</f>
        <v>0</v>
      </c>
      <c r="IX5" s="359">
        <f>MIN(II5:IT5)</f>
        <v>0</v>
      </c>
      <c r="IZ5" s="66" t="s">
        <v>607</v>
      </c>
      <c r="JA5" s="356" t="str">
        <f>_xlfn.CONCAT($JA$3, " ",JA$4, " ",$IZ5, " ", $IZ$1)</f>
        <v>Square Wave Jerk Peak Velocity CHUM-RV-003 Total EyeTrackingFix</v>
      </c>
      <c r="JB5" s="356" t="str">
        <f t="shared" ref="JB5:JL5" si="14">_xlfn.CONCAT($JA$3, " ",JB$4, " ",$IZ5, " ", $IZ$1)</f>
        <v>Square Wave Jerk Peak Velocity CHUM-RV-004 Total EyeTrackingFix</v>
      </c>
      <c r="JC5" s="356" t="str">
        <f t="shared" si="14"/>
        <v>Square Wave Jerk Peak Velocity CHUM-RV-008 Total EyeTrackingFix</v>
      </c>
      <c r="JD5" s="356" t="str">
        <f t="shared" si="14"/>
        <v>Square Wave Jerk Peak Velocity CHUM-RV-009 Total EyeTrackingFix</v>
      </c>
      <c r="JE5" s="356" t="str">
        <f t="shared" si="14"/>
        <v>Square Wave Jerk Peak Velocity CHUM-RV-014 Total EyeTrackingFix</v>
      </c>
      <c r="JF5" s="356" t="str">
        <f t="shared" si="14"/>
        <v>Square Wave Jerk Peak Velocity CHUM-RV-015 Total EyeTrackingFix</v>
      </c>
      <c r="JG5" s="356" t="str">
        <f t="shared" si="14"/>
        <v>Square Wave Jerk Peak Velocity CHUM-RV-019 Total EyeTrackingFix</v>
      </c>
      <c r="JH5" s="356" t="str">
        <f t="shared" si="14"/>
        <v>Square Wave Jerk Peak Velocity CHUM-RV-020 Total EyeTrackingFix</v>
      </c>
      <c r="JI5" s="356" t="str">
        <f t="shared" si="14"/>
        <v>Square Wave Jerk Peak Velocity CHUM-RV-021 Total EyeTrackingFix</v>
      </c>
      <c r="JJ5" s="356" t="str">
        <f t="shared" si="14"/>
        <v>Square Wave Jerk Peak Velocity CHUM-RV-022 Total EyeTrackingFix</v>
      </c>
      <c r="JK5" s="356" t="str">
        <f t="shared" si="14"/>
        <v>Square Wave Jerk Peak Velocity CHUM-RV-023 Total EyeTrackingFix</v>
      </c>
      <c r="JL5" s="356" t="str">
        <f t="shared" si="14"/>
        <v>Square Wave Jerk Peak Velocity CHUM-RV-024 Total EyeTrackingFix</v>
      </c>
      <c r="JM5" s="361" t="e">
        <f>AVERAGE(JA5:JI5)</f>
        <v>#DIV/0!</v>
      </c>
      <c r="JN5" s="362" t="e">
        <f>MEDIAN(JA5:JI5)</f>
        <v>#NUM!</v>
      </c>
      <c r="JO5" s="362">
        <f>MAX(JA5:JI5)</f>
        <v>0</v>
      </c>
      <c r="JP5" s="363">
        <f>MIN(JA5:JI5)</f>
        <v>0</v>
      </c>
      <c r="JS5" s="66" t="s">
        <v>607</v>
      </c>
      <c r="JT5" s="356" t="str">
        <f t="shared" ref="JT5:KE7" si="15">_xlfn.CONCAT($JT$3, " ",JT$4, " ",$JS5, " ", $IZ$1)</f>
        <v>Square Wave Jerk Peak Velocity CHUM-RV-001 Total EyeTrackingFix</v>
      </c>
      <c r="JU5" s="356" t="str">
        <f t="shared" si="15"/>
        <v>Square Wave Jerk Peak Velocity CHUM-RV-002 Total EyeTrackingFix</v>
      </c>
      <c r="JV5" s="356" t="str">
        <f t="shared" si="15"/>
        <v>Square Wave Jerk Peak Velocity CHUM-RV-005 Total EyeTrackingFix</v>
      </c>
      <c r="JW5" s="356" t="str">
        <f t="shared" si="15"/>
        <v>Square Wave Jerk Peak Velocity CHUM-RV-006 Total EyeTrackingFix</v>
      </c>
      <c r="JX5" s="356" t="str">
        <f t="shared" si="15"/>
        <v>Square Wave Jerk Peak Velocity CHUM-RV-007 Total EyeTrackingFix</v>
      </c>
      <c r="JY5" s="356" t="str">
        <f t="shared" si="15"/>
        <v>Square Wave Jerk Peak Velocity CHUM-RV-010 Total EyeTrackingFix</v>
      </c>
      <c r="JZ5" s="356" t="str">
        <f t="shared" si="15"/>
        <v>Square Wave Jerk Peak Velocity CHUM-RV-011 Total EyeTrackingFix</v>
      </c>
      <c r="KA5" s="356" t="str">
        <f t="shared" si="15"/>
        <v>Square Wave Jerk Peak Velocity CHUM-RV-012 Total EyeTrackingFix</v>
      </c>
      <c r="KB5" s="356" t="str">
        <f t="shared" si="15"/>
        <v>Square Wave Jerk Peak Velocity CHUM-RV-013 Total EyeTrackingFix</v>
      </c>
      <c r="KC5" s="356" t="str">
        <f t="shared" si="15"/>
        <v>Square Wave Jerk Peak Velocity CHUM-RV-016 Total EyeTrackingFix</v>
      </c>
      <c r="KD5" s="356" t="str">
        <f t="shared" si="15"/>
        <v>Square Wave Jerk Peak Velocity CHUM-RV-017 Total EyeTrackingFix</v>
      </c>
      <c r="KE5" s="356" t="str">
        <f t="shared" si="15"/>
        <v>Square Wave Jerk Peak Velocity CHUM-RV-018 Total EyeTrackingFix</v>
      </c>
      <c r="KF5" s="357" t="e">
        <f>AVERAGE(JT5:KE5)</f>
        <v>#DIV/0!</v>
      </c>
      <c r="KG5" s="358" t="e">
        <f>MEDIAN(JT5:KE5)</f>
        <v>#NUM!</v>
      </c>
      <c r="KH5" s="358">
        <f>MAX(JT5:KE5)</f>
        <v>0</v>
      </c>
      <c r="KI5" s="359">
        <f>MIN(JT5:KE5)</f>
        <v>0</v>
      </c>
      <c r="KK5" s="66" t="s">
        <v>607</v>
      </c>
      <c r="KL5" s="356" t="str">
        <f>_xlfn.CONCAT($KL$3, " ",KL$4, " ",$KK5, " ", $KK$1)</f>
        <v>Square Wave Jerk Peak Velocity CHUM-RV-003 Total EyeTrackingMultiple</v>
      </c>
      <c r="KM5" s="356" t="str">
        <f t="shared" ref="KM5:KW7" si="16">_xlfn.CONCAT($KL$3, " ",KM$4, " ",$KK5, " ", $KK$1)</f>
        <v>Square Wave Jerk Peak Velocity CHUM-RV-004 Total EyeTrackingMultiple</v>
      </c>
      <c r="KN5" s="356" t="str">
        <f t="shared" si="16"/>
        <v>Square Wave Jerk Peak Velocity CHUM-RV-008 Total EyeTrackingMultiple</v>
      </c>
      <c r="KO5" s="356" t="str">
        <f t="shared" si="16"/>
        <v>Square Wave Jerk Peak Velocity CHUM-RV-009 Total EyeTrackingMultiple</v>
      </c>
      <c r="KP5" s="356" t="str">
        <f t="shared" si="16"/>
        <v>Square Wave Jerk Peak Velocity CHUM-RV-014 Total EyeTrackingMultiple</v>
      </c>
      <c r="KQ5" s="356" t="str">
        <f t="shared" si="16"/>
        <v>Square Wave Jerk Peak Velocity CHUM-RV-015 Total EyeTrackingMultiple</v>
      </c>
      <c r="KR5" s="356" t="str">
        <f t="shared" si="16"/>
        <v>Square Wave Jerk Peak Velocity CHUM-RV-019 Total EyeTrackingMultiple</v>
      </c>
      <c r="KS5" s="356" t="str">
        <f t="shared" si="16"/>
        <v>Square Wave Jerk Peak Velocity CHUM-RV-020 Total EyeTrackingMultiple</v>
      </c>
      <c r="KT5" s="356" t="str">
        <f t="shared" si="16"/>
        <v>Square Wave Jerk Peak Velocity CHUM-RV-021 Total EyeTrackingMultiple</v>
      </c>
      <c r="KU5" s="356" t="str">
        <f t="shared" si="16"/>
        <v>Square Wave Jerk Peak Velocity CHUM-RV-022 Total EyeTrackingMultiple</v>
      </c>
      <c r="KV5" s="356" t="str">
        <f t="shared" si="16"/>
        <v>Square Wave Jerk Peak Velocity CHUM-RV-023 Total EyeTrackingMultiple</v>
      </c>
      <c r="KW5" s="356" t="str">
        <f t="shared" si="16"/>
        <v>Square Wave Jerk Peak Velocity CHUM-RV-024 Total EyeTrackingMultiple</v>
      </c>
      <c r="KX5" s="361" t="e">
        <f>AVERAGE(KL5:KT5)</f>
        <v>#DIV/0!</v>
      </c>
      <c r="KY5" s="362" t="e">
        <f>MEDIAN(KL5:KT5)</f>
        <v>#NUM!</v>
      </c>
      <c r="KZ5" s="362">
        <f>MAX(KL5:KT5)</f>
        <v>0</v>
      </c>
      <c r="LA5" s="363">
        <f>MIN(KL5:KT5)</f>
        <v>0</v>
      </c>
      <c r="LD5" s="66" t="s">
        <v>607</v>
      </c>
      <c r="LE5" s="356" t="str">
        <f t="shared" ref="LE5:LP7" si="17">_xlfn.CONCAT($LE$3, " ",LE$4, " ",$LD5, " ", $KK$1)</f>
        <v>Square Wave Jerk Peak Velocity CHUM-RV-001 Total EyeTrackingMultiple</v>
      </c>
      <c r="LF5" s="356" t="str">
        <f t="shared" si="17"/>
        <v>Square Wave Jerk Peak Velocity CHUM-RV-002 Total EyeTrackingMultiple</v>
      </c>
      <c r="LG5" s="356" t="str">
        <f t="shared" si="17"/>
        <v>Square Wave Jerk Peak Velocity CHUM-RV-005 Total EyeTrackingMultiple</v>
      </c>
      <c r="LH5" s="356" t="str">
        <f t="shared" si="17"/>
        <v>Square Wave Jerk Peak Velocity CHUM-RV-006 Total EyeTrackingMultiple</v>
      </c>
      <c r="LI5" s="356" t="str">
        <f t="shared" si="17"/>
        <v>Square Wave Jerk Peak Velocity CHUM-RV-007 Total EyeTrackingMultiple</v>
      </c>
      <c r="LJ5" s="356" t="str">
        <f t="shared" si="17"/>
        <v>Square Wave Jerk Peak Velocity CHUM-RV-010 Total EyeTrackingMultiple</v>
      </c>
      <c r="LK5" s="356" t="str">
        <f t="shared" si="17"/>
        <v>Square Wave Jerk Peak Velocity CHUM-RV-011 Total EyeTrackingMultiple</v>
      </c>
      <c r="LL5" s="356" t="str">
        <f t="shared" si="17"/>
        <v>Square Wave Jerk Peak Velocity CHUM-RV-012 Total EyeTrackingMultiple</v>
      </c>
      <c r="LM5" s="356" t="str">
        <f t="shared" si="17"/>
        <v>Square Wave Jerk Peak Velocity CHUM-RV-013 Total EyeTrackingMultiple</v>
      </c>
      <c r="LN5" s="356" t="str">
        <f t="shared" si="17"/>
        <v>Square Wave Jerk Peak Velocity CHUM-RV-016 Total EyeTrackingMultiple</v>
      </c>
      <c r="LO5" s="356" t="str">
        <f t="shared" si="17"/>
        <v>Square Wave Jerk Peak Velocity CHUM-RV-017 Total EyeTrackingMultiple</v>
      </c>
      <c r="LP5" s="356" t="str">
        <f t="shared" si="17"/>
        <v>Square Wave Jerk Peak Velocity CHUM-RV-018 Total EyeTrackingMultiple</v>
      </c>
      <c r="LQ5" s="357" t="e">
        <f>AVERAGE(LE5:LP5)</f>
        <v>#DIV/0!</v>
      </c>
      <c r="LR5" s="358" t="e">
        <f>MEDIAN(LE5:LP5)</f>
        <v>#NUM!</v>
      </c>
      <c r="LS5" s="358">
        <f>MAX(LE5:LP5)</f>
        <v>0</v>
      </c>
      <c r="LT5" s="359">
        <f>MIN(LE5:LP5)</f>
        <v>0</v>
      </c>
      <c r="LU5" s="392"/>
      <c r="LV5" s="66" t="s">
        <v>607</v>
      </c>
      <c r="LW5" s="356" t="str">
        <f>_xlfn.CONCAT($LW$3, " ",LW$4, " ",$LV5, " ", $LV$1)</f>
        <v>Square Wave Jerk Peak Velocity CHUM-RV-003 Total EyeTrackingFollow</v>
      </c>
      <c r="LX5" s="356" t="str">
        <f t="shared" ref="LX5:MH7" si="18">_xlfn.CONCAT($LW$3, " ",LX$4, " ",$LV5, " ", $LV$1)</f>
        <v>Square Wave Jerk Peak Velocity CHUM-RV-004 Total EyeTrackingFollow</v>
      </c>
      <c r="LY5" s="356" t="str">
        <f t="shared" si="18"/>
        <v>Square Wave Jerk Peak Velocity CHUM-RV-008 Total EyeTrackingFollow</v>
      </c>
      <c r="LZ5" s="356" t="str">
        <f t="shared" si="18"/>
        <v>Square Wave Jerk Peak Velocity CHUM-RV-009 Total EyeTrackingFollow</v>
      </c>
      <c r="MA5" s="356" t="str">
        <f t="shared" si="18"/>
        <v>Square Wave Jerk Peak Velocity CHUM-RV-014 Total EyeTrackingFollow</v>
      </c>
      <c r="MB5" s="356" t="str">
        <f t="shared" si="18"/>
        <v>Square Wave Jerk Peak Velocity CHUM-RV-015 Total EyeTrackingFollow</v>
      </c>
      <c r="MC5" s="356" t="str">
        <f t="shared" si="18"/>
        <v>Square Wave Jerk Peak Velocity CHUM-RV-019 Total EyeTrackingFollow</v>
      </c>
      <c r="MD5" s="356" t="str">
        <f t="shared" si="18"/>
        <v>Square Wave Jerk Peak Velocity CHUM-RV-020 Total EyeTrackingFollow</v>
      </c>
      <c r="ME5" s="356" t="str">
        <f t="shared" si="18"/>
        <v>Square Wave Jerk Peak Velocity CHUM-RV-021 Total EyeTrackingFollow</v>
      </c>
      <c r="MF5" s="356" t="str">
        <f t="shared" si="18"/>
        <v>Square Wave Jerk Peak Velocity CHUM-RV-022 Total EyeTrackingFollow</v>
      </c>
      <c r="MG5" s="356" t="str">
        <f t="shared" si="18"/>
        <v>Square Wave Jerk Peak Velocity CHUM-RV-023 Total EyeTrackingFollow</v>
      </c>
      <c r="MH5" s="356" t="str">
        <f t="shared" si="18"/>
        <v>Square Wave Jerk Peak Velocity CHUM-RV-024 Total EyeTrackingFollow</v>
      </c>
      <c r="MI5" s="361" t="e">
        <f>AVERAGE(LW5:ME5)</f>
        <v>#DIV/0!</v>
      </c>
      <c r="MJ5" s="362" t="e">
        <f>MEDIAN(LW5:ME5)</f>
        <v>#NUM!</v>
      </c>
      <c r="MK5" s="362">
        <f>MAX(LW5:ME5)</f>
        <v>0</v>
      </c>
      <c r="ML5" s="363">
        <f>MIN(LW5:ME5)</f>
        <v>0</v>
      </c>
      <c r="MO5" s="66" t="s">
        <v>607</v>
      </c>
      <c r="MP5" s="356" t="str">
        <f t="shared" ref="MP5:NA7" si="19">_xlfn.CONCAT($MP$3, " ",MP$4, " ",$MO5, " ", $LV$1)</f>
        <v>Square Wave Jerk Peak Velocity CHUM-RV-001 Total EyeTrackingFollow</v>
      </c>
      <c r="MQ5" s="356" t="str">
        <f t="shared" si="19"/>
        <v>Square Wave Jerk Peak Velocity CHUM-RV-002 Total EyeTrackingFollow</v>
      </c>
      <c r="MR5" s="356" t="str">
        <f t="shared" si="19"/>
        <v>Square Wave Jerk Peak Velocity CHUM-RV-005 Total EyeTrackingFollow</v>
      </c>
      <c r="MS5" s="356" t="str">
        <f t="shared" si="19"/>
        <v>Square Wave Jerk Peak Velocity CHUM-RV-006 Total EyeTrackingFollow</v>
      </c>
      <c r="MT5" s="356" t="str">
        <f t="shared" si="19"/>
        <v>Square Wave Jerk Peak Velocity CHUM-RV-007 Total EyeTrackingFollow</v>
      </c>
      <c r="MU5" s="356" t="str">
        <f t="shared" si="19"/>
        <v>Square Wave Jerk Peak Velocity CHUM-RV-010 Total EyeTrackingFollow</v>
      </c>
      <c r="MV5" s="356" t="str">
        <f t="shared" si="19"/>
        <v>Square Wave Jerk Peak Velocity CHUM-RV-011 Total EyeTrackingFollow</v>
      </c>
      <c r="MW5" s="356" t="str">
        <f t="shared" si="19"/>
        <v>Square Wave Jerk Peak Velocity CHUM-RV-012 Total EyeTrackingFollow</v>
      </c>
      <c r="MX5" s="356" t="str">
        <f t="shared" si="19"/>
        <v>Square Wave Jerk Peak Velocity CHUM-RV-013 Total EyeTrackingFollow</v>
      </c>
      <c r="MY5" s="356" t="str">
        <f t="shared" si="19"/>
        <v>Square Wave Jerk Peak Velocity CHUM-RV-016 Total EyeTrackingFollow</v>
      </c>
      <c r="MZ5" s="356" t="str">
        <f t="shared" si="19"/>
        <v>Square Wave Jerk Peak Velocity CHUM-RV-017 Total EyeTrackingFollow</v>
      </c>
      <c r="NA5" s="356" t="str">
        <f t="shared" si="19"/>
        <v>Square Wave Jerk Peak Velocity CHUM-RV-018 Total EyeTrackingFollow</v>
      </c>
      <c r="NB5" s="357" t="e">
        <f>AVERAGE(MP5:NA5)</f>
        <v>#DIV/0!</v>
      </c>
      <c r="NC5" s="358" t="e">
        <f>MEDIAN(MP5:NA5)</f>
        <v>#NUM!</v>
      </c>
      <c r="ND5" s="358">
        <f>MAX(MP5:NA5)</f>
        <v>0</v>
      </c>
      <c r="NE5" s="359">
        <f>MIN(MP5:NA5)</f>
        <v>0</v>
      </c>
      <c r="NG5" s="66" t="s">
        <v>607</v>
      </c>
      <c r="NH5" s="356" t="str">
        <f>_xlfn.CONCAT($NH$3, " ",NH$4, " ",$NG5, " ", $NG$1)</f>
        <v>Square Wave Jerk Time CHUM-RV-003 Total EyeTrackingFix</v>
      </c>
      <c r="NI5" s="356" t="str">
        <f t="shared" ref="NI5:NS7" si="20">_xlfn.CONCAT($NH$3, " ",NI$4, " ",$NG5, " ", $NG$1)</f>
        <v>Square Wave Jerk Time CHUM-RV-004 Total EyeTrackingFix</v>
      </c>
      <c r="NJ5" s="356" t="str">
        <f t="shared" si="20"/>
        <v>Square Wave Jerk Time CHUM-RV-008 Total EyeTrackingFix</v>
      </c>
      <c r="NK5" s="356" t="str">
        <f t="shared" si="20"/>
        <v>Square Wave Jerk Time CHUM-RV-009 Total EyeTrackingFix</v>
      </c>
      <c r="NL5" s="356" t="str">
        <f t="shared" si="20"/>
        <v>Square Wave Jerk Time CHUM-RV-014 Total EyeTrackingFix</v>
      </c>
      <c r="NM5" s="356" t="str">
        <f t="shared" si="20"/>
        <v>Square Wave Jerk Time CHUM-RV-015 Total EyeTrackingFix</v>
      </c>
      <c r="NN5" s="356" t="str">
        <f t="shared" si="20"/>
        <v>Square Wave Jerk Time CHUM-RV-019 Total EyeTrackingFix</v>
      </c>
      <c r="NO5" s="356" t="str">
        <f t="shared" si="20"/>
        <v>Square Wave Jerk Time CHUM-RV-020 Total EyeTrackingFix</v>
      </c>
      <c r="NP5" s="356" t="str">
        <f t="shared" si="20"/>
        <v>Square Wave Jerk Time CHUM-RV-021 Total EyeTrackingFix</v>
      </c>
      <c r="NQ5" s="356" t="str">
        <f t="shared" si="20"/>
        <v>Square Wave Jerk Time CHUM-RV-022 Total EyeTrackingFix</v>
      </c>
      <c r="NR5" s="356" t="str">
        <f t="shared" si="20"/>
        <v>Square Wave Jerk Time CHUM-RV-023 Total EyeTrackingFix</v>
      </c>
      <c r="NS5" s="356" t="str">
        <f t="shared" si="20"/>
        <v>Square Wave Jerk Time CHUM-RV-024 Total EyeTrackingFix</v>
      </c>
      <c r="NT5" s="361" t="e">
        <f>AVERAGE(NH5:NP5)</f>
        <v>#DIV/0!</v>
      </c>
      <c r="NU5" s="362" t="e">
        <f>MEDIAN(NH5:NP5)</f>
        <v>#NUM!</v>
      </c>
      <c r="NV5" s="362">
        <f>MAX(NH5:NP5)</f>
        <v>0</v>
      </c>
      <c r="NW5" s="363">
        <f>MIN(NH5:NP5)</f>
        <v>0</v>
      </c>
      <c r="NZ5" s="66" t="s">
        <v>607</v>
      </c>
      <c r="OA5" s="356" t="str">
        <f t="shared" ref="OA5:OL7" si="21">_xlfn.CONCAT($OA$3, " ",OA$4, " ",$NZ5, " ", $NG$1)</f>
        <v>Square Wave Jerk Time CHUM-RV-001 Total EyeTrackingFix</v>
      </c>
      <c r="OB5" s="356" t="str">
        <f t="shared" si="21"/>
        <v>Square Wave Jerk Time CHUM-RV-002 Total EyeTrackingFix</v>
      </c>
      <c r="OC5" s="356" t="str">
        <f t="shared" si="21"/>
        <v>Square Wave Jerk Time CHUM-RV-005 Total EyeTrackingFix</v>
      </c>
      <c r="OD5" s="356" t="str">
        <f t="shared" si="21"/>
        <v>Square Wave Jerk Time CHUM-RV-006 Total EyeTrackingFix</v>
      </c>
      <c r="OE5" s="356" t="str">
        <f t="shared" si="21"/>
        <v>Square Wave Jerk Time CHUM-RV-007 Total EyeTrackingFix</v>
      </c>
      <c r="OF5" s="356" t="str">
        <f t="shared" si="21"/>
        <v>Square Wave Jerk Time CHUM-RV-010 Total EyeTrackingFix</v>
      </c>
      <c r="OG5" s="356" t="str">
        <f t="shared" si="21"/>
        <v>Square Wave Jerk Time CHUM-RV-011 Total EyeTrackingFix</v>
      </c>
      <c r="OH5" s="356" t="str">
        <f t="shared" si="21"/>
        <v>Square Wave Jerk Time CHUM-RV-012 Total EyeTrackingFix</v>
      </c>
      <c r="OI5" s="356" t="str">
        <f t="shared" si="21"/>
        <v>Square Wave Jerk Time CHUM-RV-013 Total EyeTrackingFix</v>
      </c>
      <c r="OJ5" s="356" t="str">
        <f t="shared" si="21"/>
        <v>Square Wave Jerk Time CHUM-RV-016 Total EyeTrackingFix</v>
      </c>
      <c r="OK5" s="356" t="str">
        <f t="shared" si="21"/>
        <v>Square Wave Jerk Time CHUM-RV-017 Total EyeTrackingFix</v>
      </c>
      <c r="OL5" s="356" t="str">
        <f t="shared" si="21"/>
        <v>Square Wave Jerk Time CHUM-RV-018 Total EyeTrackingFix</v>
      </c>
      <c r="OM5" s="357" t="e">
        <f>AVERAGE(OA5:OL5)</f>
        <v>#DIV/0!</v>
      </c>
      <c r="ON5" s="358" t="e">
        <f>MEDIAN(OA5:OL5)</f>
        <v>#NUM!</v>
      </c>
      <c r="OO5" s="358">
        <f>MAX(OA5:OL5)</f>
        <v>0</v>
      </c>
      <c r="OP5" s="359">
        <f>MIN(OA5:OL5)</f>
        <v>0</v>
      </c>
      <c r="OR5" s="66" t="s">
        <v>607</v>
      </c>
      <c r="OS5" s="356" t="str">
        <f>_xlfn.CONCAT($OS$3, " ",OS$4, " ",$OR5, " ", $OR$1)</f>
        <v>Square Wave Jerk Time CHUM-RV-003 Total EyeTrackingMultiple</v>
      </c>
      <c r="OT5" s="356" t="str">
        <f t="shared" ref="OT5:PD7" si="22">_xlfn.CONCAT($OS$3, " ",OT$4, " ",$OR5, " ", $OR$1)</f>
        <v>Square Wave Jerk Time CHUM-RV-004 Total EyeTrackingMultiple</v>
      </c>
      <c r="OU5" s="356" t="str">
        <f t="shared" si="22"/>
        <v>Square Wave Jerk Time CHUM-RV-008 Total EyeTrackingMultiple</v>
      </c>
      <c r="OV5" s="356" t="str">
        <f t="shared" si="22"/>
        <v>Square Wave Jerk Time CHUM-RV-009 Total EyeTrackingMultiple</v>
      </c>
      <c r="OW5" s="356" t="str">
        <f t="shared" si="22"/>
        <v>Square Wave Jerk Time CHUM-RV-014 Total EyeTrackingMultiple</v>
      </c>
      <c r="OX5" s="356" t="str">
        <f t="shared" si="22"/>
        <v>Square Wave Jerk Time CHUM-RV-015 Total EyeTrackingMultiple</v>
      </c>
      <c r="OY5" s="356" t="str">
        <f t="shared" si="22"/>
        <v>Square Wave Jerk Time CHUM-RV-019 Total EyeTrackingMultiple</v>
      </c>
      <c r="OZ5" s="356" t="str">
        <f t="shared" si="22"/>
        <v>Square Wave Jerk Time CHUM-RV-020 Total EyeTrackingMultiple</v>
      </c>
      <c r="PA5" s="356" t="str">
        <f t="shared" si="22"/>
        <v>Square Wave Jerk Time CHUM-RV-021 Total EyeTrackingMultiple</v>
      </c>
      <c r="PB5" s="356" t="str">
        <f t="shared" si="22"/>
        <v>Square Wave Jerk Time CHUM-RV-022 Total EyeTrackingMultiple</v>
      </c>
      <c r="PC5" s="356" t="str">
        <f t="shared" si="22"/>
        <v>Square Wave Jerk Time CHUM-RV-023 Total EyeTrackingMultiple</v>
      </c>
      <c r="PD5" s="356" t="str">
        <f t="shared" si="22"/>
        <v>Square Wave Jerk Time CHUM-RV-024 Total EyeTrackingMultiple</v>
      </c>
      <c r="PE5" s="361" t="e">
        <f>AVERAGE(OS5:PA5)</f>
        <v>#DIV/0!</v>
      </c>
      <c r="PF5" s="362" t="e">
        <f>MEDIAN(OS5:PA5)</f>
        <v>#NUM!</v>
      </c>
      <c r="PG5" s="362">
        <f>MAX(OS5:PA5)</f>
        <v>0</v>
      </c>
      <c r="PH5" s="363">
        <f>MIN(OS5:PA5)</f>
        <v>0</v>
      </c>
      <c r="PK5" s="66" t="s">
        <v>607</v>
      </c>
      <c r="PL5" s="356" t="str">
        <f t="shared" ref="PL5:PW7" si="23">_xlfn.CONCAT($PL$3, " ",PL$4, " ",$PK5, " ", $OR$1)</f>
        <v>Square Wave Jerk Time CHUM-RV-001 Total EyeTrackingMultiple</v>
      </c>
      <c r="PM5" s="356" t="str">
        <f t="shared" si="23"/>
        <v>Square Wave Jerk Time CHUM-RV-002 Total EyeTrackingMultiple</v>
      </c>
      <c r="PN5" s="356" t="str">
        <f t="shared" si="23"/>
        <v>Square Wave Jerk Time CHUM-RV-005 Total EyeTrackingMultiple</v>
      </c>
      <c r="PO5" s="356" t="str">
        <f t="shared" si="23"/>
        <v>Square Wave Jerk Time CHUM-RV-006 Total EyeTrackingMultiple</v>
      </c>
      <c r="PP5" s="356" t="str">
        <f t="shared" si="23"/>
        <v>Square Wave Jerk Time CHUM-RV-007 Total EyeTrackingMultiple</v>
      </c>
      <c r="PQ5" s="356" t="str">
        <f t="shared" si="23"/>
        <v>Square Wave Jerk Time CHUM-RV-010 Total EyeTrackingMultiple</v>
      </c>
      <c r="PR5" s="356" t="str">
        <f t="shared" si="23"/>
        <v>Square Wave Jerk Time CHUM-RV-011 Total EyeTrackingMultiple</v>
      </c>
      <c r="PS5" s="356" t="str">
        <f t="shared" si="23"/>
        <v>Square Wave Jerk Time CHUM-RV-012 Total EyeTrackingMultiple</v>
      </c>
      <c r="PT5" s="356" t="str">
        <f t="shared" si="23"/>
        <v>Square Wave Jerk Time CHUM-RV-013 Total EyeTrackingMultiple</v>
      </c>
      <c r="PU5" s="356" t="str">
        <f t="shared" si="23"/>
        <v>Square Wave Jerk Time CHUM-RV-016 Total EyeTrackingMultiple</v>
      </c>
      <c r="PV5" s="356" t="str">
        <f t="shared" si="23"/>
        <v>Square Wave Jerk Time CHUM-RV-017 Total EyeTrackingMultiple</v>
      </c>
      <c r="PW5" s="356" t="str">
        <f t="shared" si="23"/>
        <v>Square Wave Jerk Time CHUM-RV-018 Total EyeTrackingMultiple</v>
      </c>
      <c r="PX5" s="357" t="e">
        <f>AVERAGE(PL5:PW5)</f>
        <v>#DIV/0!</v>
      </c>
      <c r="PY5" s="358" t="e">
        <f>MEDIAN(PL5:PW5)</f>
        <v>#NUM!</v>
      </c>
      <c r="PZ5" s="358">
        <f>MAX(PL5:PW5)</f>
        <v>0</v>
      </c>
      <c r="QA5" s="359">
        <f>MIN(PL5:PW5)</f>
        <v>0</v>
      </c>
      <c r="QB5" s="391"/>
      <c r="QC5" s="66" t="s">
        <v>607</v>
      </c>
      <c r="QD5" s="356" t="str">
        <f>_xlfn.CONCAT($QD$3, " ",QD$4, " ",$QC5, " ", $QC$1)</f>
        <v>Square Wave Jerk Time CHUM-RV-003 Total EyeTrackingFollow</v>
      </c>
      <c r="QE5" s="356" t="str">
        <f t="shared" ref="QE5:QO7" si="24">_xlfn.CONCAT($QD$3, " ",QE$4, " ",$QC5, " ", $QC$1)</f>
        <v>Square Wave Jerk Time CHUM-RV-004 Total EyeTrackingFollow</v>
      </c>
      <c r="QF5" s="356" t="str">
        <f t="shared" si="24"/>
        <v>Square Wave Jerk Time CHUM-RV-008 Total EyeTrackingFollow</v>
      </c>
      <c r="QG5" s="356" t="str">
        <f t="shared" si="24"/>
        <v>Square Wave Jerk Time CHUM-RV-009 Total EyeTrackingFollow</v>
      </c>
      <c r="QH5" s="356" t="str">
        <f t="shared" si="24"/>
        <v>Square Wave Jerk Time CHUM-RV-014 Total EyeTrackingFollow</v>
      </c>
      <c r="QI5" s="356" t="str">
        <f t="shared" si="24"/>
        <v>Square Wave Jerk Time CHUM-RV-015 Total EyeTrackingFollow</v>
      </c>
      <c r="QJ5" s="356" t="str">
        <f t="shared" si="24"/>
        <v>Square Wave Jerk Time CHUM-RV-019 Total EyeTrackingFollow</v>
      </c>
      <c r="QK5" s="356" t="str">
        <f t="shared" si="24"/>
        <v>Square Wave Jerk Time CHUM-RV-020 Total EyeTrackingFollow</v>
      </c>
      <c r="QL5" s="356" t="str">
        <f t="shared" si="24"/>
        <v>Square Wave Jerk Time CHUM-RV-021 Total EyeTrackingFollow</v>
      </c>
      <c r="QM5" s="356" t="str">
        <f t="shared" si="24"/>
        <v>Square Wave Jerk Time CHUM-RV-022 Total EyeTrackingFollow</v>
      </c>
      <c r="QN5" s="356" t="str">
        <f t="shared" si="24"/>
        <v>Square Wave Jerk Time CHUM-RV-023 Total EyeTrackingFollow</v>
      </c>
      <c r="QO5" s="356" t="str">
        <f>_xlfn.CONCAT($QD$3, " ",QO$4, " ",$QC5, " ", $QC$1)</f>
        <v>Square Wave Jerk Time CHUM-RV-024 Total EyeTrackingFollow</v>
      </c>
      <c r="QP5" s="361" t="e">
        <f>AVERAGE(QD5:QL5)</f>
        <v>#DIV/0!</v>
      </c>
      <c r="QQ5" s="362" t="e">
        <f>MEDIAN(QD5:QL5)</f>
        <v>#NUM!</v>
      </c>
      <c r="QR5" s="362">
        <f>MAX(QD5:QL5)</f>
        <v>0</v>
      </c>
      <c r="QS5" s="363">
        <f>MIN(QD5:QL5)</f>
        <v>0</v>
      </c>
      <c r="QV5" s="66" t="s">
        <v>607</v>
      </c>
      <c r="QW5" s="356" t="str">
        <f t="shared" ref="QW5:RH7" si="25">_xlfn.CONCAT($QW$3, " ",QW$4, " ",$QV5, " ", $QC$1)</f>
        <v>Square Wave Jerk Time CHUM-RV-001 Total EyeTrackingFollow</v>
      </c>
      <c r="QX5" s="356" t="str">
        <f t="shared" si="25"/>
        <v>Square Wave Jerk Time CHUM-RV-002 Total EyeTrackingFollow</v>
      </c>
      <c r="QY5" s="356" t="str">
        <f t="shared" si="25"/>
        <v>Square Wave Jerk Time CHUM-RV-005 Total EyeTrackingFollow</v>
      </c>
      <c r="QZ5" s="356" t="str">
        <f t="shared" si="25"/>
        <v>Square Wave Jerk Time CHUM-RV-006 Total EyeTrackingFollow</v>
      </c>
      <c r="RA5" s="356" t="str">
        <f t="shared" si="25"/>
        <v>Square Wave Jerk Time CHUM-RV-007 Total EyeTrackingFollow</v>
      </c>
      <c r="RB5" s="356" t="str">
        <f t="shared" si="25"/>
        <v>Square Wave Jerk Time CHUM-RV-010 Total EyeTrackingFollow</v>
      </c>
      <c r="RC5" s="356" t="str">
        <f t="shared" si="25"/>
        <v>Square Wave Jerk Time CHUM-RV-011 Total EyeTrackingFollow</v>
      </c>
      <c r="RD5" s="356" t="str">
        <f t="shared" si="25"/>
        <v>Square Wave Jerk Time CHUM-RV-012 Total EyeTrackingFollow</v>
      </c>
      <c r="RE5" s="356" t="str">
        <f t="shared" si="25"/>
        <v>Square Wave Jerk Time CHUM-RV-013 Total EyeTrackingFollow</v>
      </c>
      <c r="RF5" s="356" t="str">
        <f t="shared" si="25"/>
        <v>Square Wave Jerk Time CHUM-RV-016 Total EyeTrackingFollow</v>
      </c>
      <c r="RG5" s="356" t="str">
        <f t="shared" si="25"/>
        <v>Square Wave Jerk Time CHUM-RV-017 Total EyeTrackingFollow</v>
      </c>
      <c r="RH5" s="356" t="str">
        <f t="shared" si="25"/>
        <v>Square Wave Jerk Time CHUM-RV-018 Total EyeTrackingFollow</v>
      </c>
      <c r="RI5" s="357" t="e">
        <f>AVERAGE(QW5:RH5)</f>
        <v>#DIV/0!</v>
      </c>
      <c r="RJ5" s="358" t="e">
        <f>MEDIAN(QW5:RH5)</f>
        <v>#NUM!</v>
      </c>
      <c r="RK5" s="358">
        <f>MAX(QW5:RH5)</f>
        <v>0</v>
      </c>
      <c r="RL5" s="359">
        <f>MIN(QW5:RH5)</f>
        <v>0</v>
      </c>
      <c r="RN5" s="66" t="s">
        <v>853</v>
      </c>
      <c r="RO5" s="356" t="str">
        <f>_xlfn.CONCAT($RO$3, " ",RO$4, " ",$RN5, " ", $RN$1)</f>
        <v>Square Wave Jerk Rate CHUM-RV-003 Total time (s) EyeTrackingFix</v>
      </c>
      <c r="RP5" s="356" t="str">
        <f t="shared" ref="RP5:RZ5" si="26">_xlfn.CONCAT($RO$3, " ",RP$4, " ",$RN5, " ", $RN$1)</f>
        <v>Square Wave Jerk Rate CHUM-RV-004 Total time (s) EyeTrackingFix</v>
      </c>
      <c r="RQ5" s="356" t="str">
        <f t="shared" si="26"/>
        <v>Square Wave Jerk Rate CHUM-RV-008 Total time (s) EyeTrackingFix</v>
      </c>
      <c r="RR5" s="356" t="str">
        <f t="shared" si="26"/>
        <v>Square Wave Jerk Rate CHUM-RV-009 Total time (s) EyeTrackingFix</v>
      </c>
      <c r="RS5" s="356" t="str">
        <f t="shared" si="26"/>
        <v>Square Wave Jerk Rate CHUM-RV-014 Total time (s) EyeTrackingFix</v>
      </c>
      <c r="RT5" s="356" t="str">
        <f t="shared" si="26"/>
        <v>Square Wave Jerk Rate CHUM-RV-015 Total time (s) EyeTrackingFix</v>
      </c>
      <c r="RU5" s="356" t="str">
        <f t="shared" si="26"/>
        <v>Square Wave Jerk Rate CHUM-RV-019 Total time (s) EyeTrackingFix</v>
      </c>
      <c r="RV5" s="356" t="str">
        <f t="shared" si="26"/>
        <v>Square Wave Jerk Rate CHUM-RV-020 Total time (s) EyeTrackingFix</v>
      </c>
      <c r="RW5" s="356" t="str">
        <f t="shared" si="26"/>
        <v>Square Wave Jerk Rate CHUM-RV-021 Total time (s) EyeTrackingFix</v>
      </c>
      <c r="RX5" s="356" t="str">
        <f t="shared" si="26"/>
        <v>Square Wave Jerk Rate CHUM-RV-022 Total time (s) EyeTrackingFix</v>
      </c>
      <c r="RY5" s="356" t="str">
        <f>_xlfn.CONCAT($RO$3, " ",RY$4, " ",$RN5, " ", $RN$1)</f>
        <v>Square Wave Jerk Rate CHUM-RV-023 Total time (s) EyeTrackingFix</v>
      </c>
      <c r="RZ5" s="356" t="str">
        <f t="shared" si="26"/>
        <v>Square Wave Jerk Rate CHUM-RV-024 Total time (s) EyeTrackingFix</v>
      </c>
      <c r="SA5" s="361" t="e">
        <f>AVERAGE(RO5:RW5)</f>
        <v>#DIV/0!</v>
      </c>
      <c r="SB5" s="362" t="e">
        <f>MEDIAN(RO5:RW5)</f>
        <v>#NUM!</v>
      </c>
      <c r="SC5" s="362">
        <f>MAX(RO5:RW5)</f>
        <v>0</v>
      </c>
      <c r="SD5" s="363">
        <f>MIN(RO5:RW5)</f>
        <v>0</v>
      </c>
      <c r="SG5" s="66" t="s">
        <v>853</v>
      </c>
      <c r="SH5" s="356" t="str">
        <f t="shared" ref="SH5:SS5" si="27">_xlfn.CONCAT($SH$3, " ",SH$4, " ",$SG5, " ", $RN$1)</f>
        <v>Square Wave Jerk Rate CHUM-RV-001 Total time (s) EyeTrackingFix</v>
      </c>
      <c r="SI5" s="356" t="str">
        <f t="shared" si="27"/>
        <v>Square Wave Jerk Rate CHUM-RV-002 Total time (s) EyeTrackingFix</v>
      </c>
      <c r="SJ5" s="356" t="str">
        <f t="shared" si="27"/>
        <v>Square Wave Jerk Rate CHUM-RV-005 Total time (s) EyeTrackingFix</v>
      </c>
      <c r="SK5" s="356" t="str">
        <f t="shared" si="27"/>
        <v>Square Wave Jerk Rate CHUM-RV-006 Total time (s) EyeTrackingFix</v>
      </c>
      <c r="SL5" s="356" t="str">
        <f t="shared" si="27"/>
        <v>Square Wave Jerk Rate CHUM-RV-007 Total time (s) EyeTrackingFix</v>
      </c>
      <c r="SM5" s="356" t="str">
        <f t="shared" si="27"/>
        <v>Square Wave Jerk Rate CHUM-RV-010 Total time (s) EyeTrackingFix</v>
      </c>
      <c r="SN5" s="356" t="str">
        <f t="shared" si="27"/>
        <v>Square Wave Jerk Rate CHUM-RV-011 Total time (s) EyeTrackingFix</v>
      </c>
      <c r="SO5" s="356" t="str">
        <f t="shared" si="27"/>
        <v>Square Wave Jerk Rate CHUM-RV-012 Total time (s) EyeTrackingFix</v>
      </c>
      <c r="SP5" s="356" t="str">
        <f t="shared" si="27"/>
        <v>Square Wave Jerk Rate CHUM-RV-013 Total time (s) EyeTrackingFix</v>
      </c>
      <c r="SQ5" s="356" t="str">
        <f t="shared" si="27"/>
        <v>Square Wave Jerk Rate CHUM-RV-016 Total time (s) EyeTrackingFix</v>
      </c>
      <c r="SR5" s="356" t="str">
        <f t="shared" si="27"/>
        <v>Square Wave Jerk Rate CHUM-RV-017 Total time (s) EyeTrackingFix</v>
      </c>
      <c r="SS5" s="356" t="str">
        <f t="shared" si="27"/>
        <v>Square Wave Jerk Rate CHUM-RV-018 Total time (s) EyeTrackingFix</v>
      </c>
      <c r="ST5" s="357" t="e">
        <f>AVERAGE(SH5:SS5)</f>
        <v>#DIV/0!</v>
      </c>
      <c r="SU5" s="358" t="e">
        <f>MEDIAN(SH5:SS5)</f>
        <v>#NUM!</v>
      </c>
      <c r="SV5" s="358">
        <f>MAX(SH5:SS5)</f>
        <v>0</v>
      </c>
      <c r="SW5" s="359">
        <f>MIN(SH5:SS5)</f>
        <v>0</v>
      </c>
      <c r="SY5" s="66" t="s">
        <v>853</v>
      </c>
      <c r="SZ5" s="356" t="str">
        <f>_xlfn.CONCAT($SZ$3, " ",SZ$4, " ",$SY5, " ", $SY$1)</f>
        <v>Square Wave Jerk Rate CHUM-RV-003 Total time (s) EyeTrackingMultiple</v>
      </c>
      <c r="TA5" s="356" t="str">
        <f t="shared" ref="TA5:TK5" si="28">_xlfn.CONCAT($SZ$3, " ",TA$4, " ",$SY5, " ", $SY$1)</f>
        <v>Square Wave Jerk Rate CHUM-RV-004 Total time (s) EyeTrackingMultiple</v>
      </c>
      <c r="TB5" s="356" t="str">
        <f t="shared" si="28"/>
        <v>Square Wave Jerk Rate CHUM-RV-008 Total time (s) EyeTrackingMultiple</v>
      </c>
      <c r="TC5" s="356" t="str">
        <f t="shared" si="28"/>
        <v>Square Wave Jerk Rate CHUM-RV-009 Total time (s) EyeTrackingMultiple</v>
      </c>
      <c r="TD5" s="356" t="str">
        <f t="shared" si="28"/>
        <v>Square Wave Jerk Rate CHUM-RV-014 Total time (s) EyeTrackingMultiple</v>
      </c>
      <c r="TE5" s="356" t="str">
        <f t="shared" si="28"/>
        <v>Square Wave Jerk Rate CHUM-RV-015 Total time (s) EyeTrackingMultiple</v>
      </c>
      <c r="TF5" s="356" t="str">
        <f t="shared" si="28"/>
        <v>Square Wave Jerk Rate CHUM-RV-019 Total time (s) EyeTrackingMultiple</v>
      </c>
      <c r="TG5" s="356" t="str">
        <f t="shared" si="28"/>
        <v>Square Wave Jerk Rate CHUM-RV-020 Total time (s) EyeTrackingMultiple</v>
      </c>
      <c r="TH5" s="356" t="str">
        <f t="shared" si="28"/>
        <v>Square Wave Jerk Rate CHUM-RV-021 Total time (s) EyeTrackingMultiple</v>
      </c>
      <c r="TI5" s="356" t="str">
        <f t="shared" si="28"/>
        <v>Square Wave Jerk Rate CHUM-RV-022 Total time (s) EyeTrackingMultiple</v>
      </c>
      <c r="TJ5" s="356" t="str">
        <f t="shared" si="28"/>
        <v>Square Wave Jerk Rate CHUM-RV-023 Total time (s) EyeTrackingMultiple</v>
      </c>
      <c r="TK5" s="356" t="str">
        <f t="shared" si="28"/>
        <v>Square Wave Jerk Rate CHUM-RV-024 Total time (s) EyeTrackingMultiple</v>
      </c>
      <c r="TL5" s="361" t="e">
        <f>AVERAGE(SZ5:TH5)</f>
        <v>#DIV/0!</v>
      </c>
      <c r="TM5" s="362" t="e">
        <f>MEDIAN(SZ5:TH5)</f>
        <v>#NUM!</v>
      </c>
      <c r="TN5" s="362">
        <f>MAX(SZ5:TH5)</f>
        <v>0</v>
      </c>
      <c r="TO5" s="363">
        <f>MIN(SZ5:TH5)</f>
        <v>0</v>
      </c>
      <c r="TR5" s="66" t="s">
        <v>853</v>
      </c>
      <c r="TS5" s="356" t="str">
        <f t="shared" ref="TS5:UD5" si="29">_xlfn.CONCAT($TS$3, " ",TS$4, " ",$TR5, " ", $SY$1)</f>
        <v>Square Wave Jerk Rate CHUM-RV-001 Total time (s) EyeTrackingMultiple</v>
      </c>
      <c r="TT5" s="356" t="str">
        <f t="shared" si="29"/>
        <v>Square Wave Jerk Rate CHUM-RV-002 Total time (s) EyeTrackingMultiple</v>
      </c>
      <c r="TU5" s="356" t="str">
        <f t="shared" si="29"/>
        <v>Square Wave Jerk Rate CHUM-RV-005 Total time (s) EyeTrackingMultiple</v>
      </c>
      <c r="TV5" s="356" t="str">
        <f t="shared" si="29"/>
        <v>Square Wave Jerk Rate CHUM-RV-006 Total time (s) EyeTrackingMultiple</v>
      </c>
      <c r="TW5" s="356" t="str">
        <f t="shared" si="29"/>
        <v>Square Wave Jerk Rate CHUM-RV-007 Total time (s) EyeTrackingMultiple</v>
      </c>
      <c r="TX5" s="356" t="str">
        <f t="shared" si="29"/>
        <v>Square Wave Jerk Rate CHUM-RV-010 Total time (s) EyeTrackingMultiple</v>
      </c>
      <c r="TY5" s="356" t="str">
        <f t="shared" si="29"/>
        <v>Square Wave Jerk Rate CHUM-RV-011 Total time (s) EyeTrackingMultiple</v>
      </c>
      <c r="TZ5" s="356" t="str">
        <f t="shared" si="29"/>
        <v>Square Wave Jerk Rate CHUM-RV-012 Total time (s) EyeTrackingMultiple</v>
      </c>
      <c r="UA5" s="356" t="str">
        <f t="shared" si="29"/>
        <v>Square Wave Jerk Rate CHUM-RV-013 Total time (s) EyeTrackingMultiple</v>
      </c>
      <c r="UB5" s="356" t="str">
        <f t="shared" si="29"/>
        <v>Square Wave Jerk Rate CHUM-RV-016 Total time (s) EyeTrackingMultiple</v>
      </c>
      <c r="UC5" s="356" t="str">
        <f t="shared" si="29"/>
        <v>Square Wave Jerk Rate CHUM-RV-017 Total time (s) EyeTrackingMultiple</v>
      </c>
      <c r="UD5" s="356" t="str">
        <f t="shared" si="29"/>
        <v>Square Wave Jerk Rate CHUM-RV-018 Total time (s) EyeTrackingMultiple</v>
      </c>
      <c r="UE5" s="357" t="e">
        <f>AVERAGE(TS5:UD5)</f>
        <v>#DIV/0!</v>
      </c>
      <c r="UF5" s="358" t="e">
        <f>MEDIAN(TS5:UD5)</f>
        <v>#NUM!</v>
      </c>
      <c r="UG5" s="358">
        <f>MAX(TS5:UD5)</f>
        <v>0</v>
      </c>
      <c r="UH5" s="359">
        <f>MIN(TS5:UD5)</f>
        <v>0</v>
      </c>
      <c r="UI5" s="391"/>
      <c r="UJ5" s="66" t="s">
        <v>853</v>
      </c>
      <c r="UK5" s="356" t="str">
        <f>_xlfn.CONCAT($UK$3, " ",UK$4, " ",$UJ5, " ", $UJ$1)</f>
        <v>Square Wave Jerk Rate CHUM-RV-003 Total time (s) EyeTrackingFollow</v>
      </c>
      <c r="UL5" s="356" t="str">
        <f t="shared" ref="UL5:UR5" si="30">_xlfn.CONCAT($UK$3, " ",UL$4, " ",$UJ5, " ", $UJ$1)</f>
        <v>Square Wave Jerk Rate CHUM-RV-004 Total time (s) EyeTrackingFollow</v>
      </c>
      <c r="UM5" s="356" t="str">
        <f t="shared" si="30"/>
        <v>Square Wave Jerk Rate CHUM-RV-008 Total time (s) EyeTrackingFollow</v>
      </c>
      <c r="UN5" s="356" t="str">
        <f t="shared" si="30"/>
        <v>Square Wave Jerk Rate CHUM-RV-009 Total time (s) EyeTrackingFollow</v>
      </c>
      <c r="UO5" s="356" t="str">
        <f t="shared" si="30"/>
        <v>Square Wave Jerk Rate CHUM-RV-014 Total time (s) EyeTrackingFollow</v>
      </c>
      <c r="UP5" s="356" t="str">
        <f t="shared" si="30"/>
        <v>Square Wave Jerk Rate CHUM-RV-015 Total time (s) EyeTrackingFollow</v>
      </c>
      <c r="UQ5" s="356" t="str">
        <f t="shared" si="30"/>
        <v>Square Wave Jerk Rate CHUM-RV-019 Total time (s) EyeTrackingFollow</v>
      </c>
      <c r="UR5" s="356" t="str">
        <f t="shared" si="30"/>
        <v>Square Wave Jerk Rate CHUM-RV-020 Total time (s) EyeTrackingFollow</v>
      </c>
      <c r="US5" s="356" t="str">
        <f>_xlfn.CONCAT($UK$3, " ",US$4, " ",$UJ5, " ", $UJ$1)</f>
        <v>Square Wave Jerk Rate CHUM-RV-021 Total time (s) EyeTrackingFollow</v>
      </c>
      <c r="UT5" s="356" t="str">
        <f t="shared" ref="UT5:UV5" si="31">_xlfn.CONCAT($UK$3, " ",UT$4, " ",$UJ5, " ", $UJ$1)</f>
        <v>Square Wave Jerk Rate CHUM-RV-022 Total time (s) EyeTrackingFollow</v>
      </c>
      <c r="UU5" s="356" t="str">
        <f t="shared" si="31"/>
        <v>Square Wave Jerk Rate CHUM-RV-023 Total time (s) EyeTrackingFollow</v>
      </c>
      <c r="UV5" s="356" t="str">
        <f t="shared" si="31"/>
        <v>Square Wave Jerk Rate CHUM-RV-024 Total time (s) EyeTrackingFollow</v>
      </c>
      <c r="UW5" s="361" t="e">
        <f>AVERAGE(UK5:US5)</f>
        <v>#DIV/0!</v>
      </c>
      <c r="UX5" s="362" t="e">
        <f>MEDIAN(UK5:US5)</f>
        <v>#NUM!</v>
      </c>
      <c r="UY5" s="362">
        <f>MAX(UK5:US5)</f>
        <v>0</v>
      </c>
      <c r="UZ5" s="363">
        <f>MIN(UK5:US5)</f>
        <v>0</v>
      </c>
      <c r="VC5" s="66" t="s">
        <v>853</v>
      </c>
      <c r="VD5" s="356" t="str">
        <f t="shared" ref="VD5:VO5" si="32">_xlfn.CONCAT($VD$3, " ",VD$4, " ",$VC5, " ", $UJ$1)</f>
        <v>Square Wave Jerk Rate CHUM-RV-001 Total time (s) EyeTrackingFollow</v>
      </c>
      <c r="VE5" s="356" t="str">
        <f t="shared" si="32"/>
        <v>Square Wave Jerk Rate CHUM-RV-002 Total time (s) EyeTrackingFollow</v>
      </c>
      <c r="VF5" s="356" t="str">
        <f t="shared" si="32"/>
        <v>Square Wave Jerk Rate CHUM-RV-005 Total time (s) EyeTrackingFollow</v>
      </c>
      <c r="VG5" s="356" t="str">
        <f t="shared" si="32"/>
        <v>Square Wave Jerk Rate CHUM-RV-006 Total time (s) EyeTrackingFollow</v>
      </c>
      <c r="VH5" s="356" t="str">
        <f t="shared" si="32"/>
        <v>Square Wave Jerk Rate CHUM-RV-007 Total time (s) EyeTrackingFollow</v>
      </c>
      <c r="VI5" s="356" t="str">
        <f t="shared" si="32"/>
        <v>Square Wave Jerk Rate CHUM-RV-010 Total time (s) EyeTrackingFollow</v>
      </c>
      <c r="VJ5" s="356" t="str">
        <f t="shared" si="32"/>
        <v>Square Wave Jerk Rate CHUM-RV-011 Total time (s) EyeTrackingFollow</v>
      </c>
      <c r="VK5" s="356" t="str">
        <f t="shared" si="32"/>
        <v>Square Wave Jerk Rate CHUM-RV-012 Total time (s) EyeTrackingFollow</v>
      </c>
      <c r="VL5" s="356" t="str">
        <f t="shared" si="32"/>
        <v>Square Wave Jerk Rate CHUM-RV-013 Total time (s) EyeTrackingFollow</v>
      </c>
      <c r="VM5" s="356" t="str">
        <f t="shared" si="32"/>
        <v>Square Wave Jerk Rate CHUM-RV-016 Total time (s) EyeTrackingFollow</v>
      </c>
      <c r="VN5" s="356" t="str">
        <f t="shared" si="32"/>
        <v>Square Wave Jerk Rate CHUM-RV-017 Total time (s) EyeTrackingFollow</v>
      </c>
      <c r="VO5" s="356" t="str">
        <f t="shared" si="32"/>
        <v>Square Wave Jerk Rate CHUM-RV-018 Total time (s) EyeTrackingFollow</v>
      </c>
      <c r="VP5" s="357" t="e">
        <f>AVERAGE(VD5:VO5)</f>
        <v>#DIV/0!</v>
      </c>
      <c r="VQ5" s="358" t="e">
        <f>MEDIAN(VD5:VO5)</f>
        <v>#NUM!</v>
      </c>
      <c r="VR5" s="358">
        <f>MAX(VD5:VO5)</f>
        <v>0</v>
      </c>
      <c r="VS5" s="359">
        <f>MIN(VD5:VO5)</f>
        <v>0</v>
      </c>
      <c r="VT5" s="391"/>
      <c r="VU5" s="344" t="s">
        <v>854</v>
      </c>
      <c r="VV5" s="356" t="str">
        <f>_xlfn.CONCAT($VV$3, " ",VV$4, " ",$VU5)</f>
        <v>Saccade Instances CHUM-RV-003 EyeTrackingFix</v>
      </c>
      <c r="VW5" s="356" t="str">
        <f t="shared" ref="VW5:WG5" si="33">_xlfn.CONCAT($VV$3, " ",VW$4, " ",$VU5)</f>
        <v>Saccade Instances CHUM-RV-004 EyeTrackingFix</v>
      </c>
      <c r="VX5" s="356" t="str">
        <f t="shared" si="33"/>
        <v>Saccade Instances CHUM-RV-008 EyeTrackingFix</v>
      </c>
      <c r="VY5" s="356" t="str">
        <f t="shared" si="33"/>
        <v>Saccade Instances CHUM-RV-009 EyeTrackingFix</v>
      </c>
      <c r="VZ5" s="356" t="str">
        <f t="shared" si="33"/>
        <v>Saccade Instances CHUM-RV-014 EyeTrackingFix</v>
      </c>
      <c r="WA5" s="356" t="str">
        <f t="shared" si="33"/>
        <v>Saccade Instances CHUM-RV-015 EyeTrackingFix</v>
      </c>
      <c r="WB5" s="356" t="str">
        <f t="shared" si="33"/>
        <v>Saccade Instances CHUM-RV-019 EyeTrackingFix</v>
      </c>
      <c r="WC5" s="356" t="str">
        <f t="shared" si="33"/>
        <v>Saccade Instances CHUM-RV-020 EyeTrackingFix</v>
      </c>
      <c r="WD5" s="356" t="str">
        <f t="shared" si="33"/>
        <v>Saccade Instances CHUM-RV-021 EyeTrackingFix</v>
      </c>
      <c r="WE5" s="356" t="str">
        <f t="shared" si="33"/>
        <v>Saccade Instances CHUM-RV-022 EyeTrackingFix</v>
      </c>
      <c r="WF5" s="356" t="str">
        <f>_xlfn.CONCAT($VV$3, " ",WF$4, " ",$VU5)</f>
        <v>Saccade Instances CHUM-RV-023 EyeTrackingFix</v>
      </c>
      <c r="WG5" s="356" t="str">
        <f t="shared" si="33"/>
        <v>Saccade Instances CHUM-RV-024 EyeTrackingFix</v>
      </c>
      <c r="WH5" s="361" t="e">
        <f>AVERAGE(VV5:WD5)</f>
        <v>#DIV/0!</v>
      </c>
      <c r="WI5" s="362" t="e">
        <f>MEDIAN(VV5:WD5)</f>
        <v>#NUM!</v>
      </c>
      <c r="WJ5" s="362">
        <f>MAX(VV5:WD5)</f>
        <v>0</v>
      </c>
      <c r="WK5" s="363">
        <f>MIN(VV5:WD5)</f>
        <v>0</v>
      </c>
      <c r="WL5" s="13"/>
      <c r="WM5" s="7"/>
      <c r="WN5" s="344" t="s">
        <v>854</v>
      </c>
      <c r="WO5" s="356" t="str">
        <f>_xlfn.CONCAT($WO$3, " ",WO$4, " ",$WN5)</f>
        <v>Saccade Instances CHUM-RV-001 EyeTrackingFix</v>
      </c>
      <c r="WP5" s="356" t="str">
        <f t="shared" ref="WP5:WZ5" si="34">_xlfn.CONCAT($WO$3, " ",WP$4, " ",$WN5)</f>
        <v>Saccade Instances CHUM-RV-002 EyeTrackingFix</v>
      </c>
      <c r="WQ5" s="356" t="str">
        <f t="shared" si="34"/>
        <v>Saccade Instances CHUM-RV-005 EyeTrackingFix</v>
      </c>
      <c r="WR5" s="356" t="str">
        <f t="shared" si="34"/>
        <v>Saccade Instances CHUM-RV-006 EyeTrackingFix</v>
      </c>
      <c r="WS5" s="356" t="str">
        <f t="shared" si="34"/>
        <v>Saccade Instances CHUM-RV-007 EyeTrackingFix</v>
      </c>
      <c r="WT5" s="356" t="str">
        <f t="shared" si="34"/>
        <v>Saccade Instances CHUM-RV-010 EyeTrackingFix</v>
      </c>
      <c r="WU5" s="356" t="str">
        <f t="shared" si="34"/>
        <v>Saccade Instances CHUM-RV-011 EyeTrackingFix</v>
      </c>
      <c r="WV5" s="356" t="str">
        <f t="shared" si="34"/>
        <v>Saccade Instances CHUM-RV-012 EyeTrackingFix</v>
      </c>
      <c r="WW5" s="356" t="str">
        <f t="shared" si="34"/>
        <v>Saccade Instances CHUM-RV-013 EyeTrackingFix</v>
      </c>
      <c r="WX5" s="356" t="str">
        <f t="shared" si="34"/>
        <v>Saccade Instances CHUM-RV-016 EyeTrackingFix</v>
      </c>
      <c r="WY5" s="356" t="str">
        <f t="shared" si="34"/>
        <v>Saccade Instances CHUM-RV-017 EyeTrackingFix</v>
      </c>
      <c r="WZ5" s="356" t="str">
        <f t="shared" si="34"/>
        <v>Saccade Instances CHUM-RV-018 EyeTrackingFix</v>
      </c>
      <c r="XA5" s="357" t="e">
        <f>AVERAGE(WO5:WZ5)</f>
        <v>#DIV/0!</v>
      </c>
      <c r="XB5" s="358" t="e">
        <f>MEDIAN(WO5:WZ5)</f>
        <v>#NUM!</v>
      </c>
      <c r="XC5" s="358">
        <f>MAX(WO5:WZ5)</f>
        <v>0</v>
      </c>
      <c r="XD5" s="359">
        <f>MIN(WO5:WZ5)</f>
        <v>0</v>
      </c>
      <c r="XF5" s="66" t="s">
        <v>607</v>
      </c>
      <c r="XG5" s="356" t="str">
        <f>_xlfn.CONCAT($XG$3, " ",XG$4, " ",$XF5, " ", $XF$1)</f>
        <v>Saccade Initial Velocity CHUM-RV-003 Total EyeTrackingFix</v>
      </c>
      <c r="XH5" s="356" t="str">
        <f t="shared" ref="XH5:XR7" si="35">_xlfn.CONCAT($XG$3, " ",XH$4, " ",$XF5, " ", $XF$1)</f>
        <v>Saccade Initial Velocity CHUM-RV-004 Total EyeTrackingFix</v>
      </c>
      <c r="XI5" s="356" t="str">
        <f t="shared" si="35"/>
        <v>Saccade Initial Velocity CHUM-RV-008 Total EyeTrackingFix</v>
      </c>
      <c r="XJ5" s="356" t="str">
        <f t="shared" si="35"/>
        <v>Saccade Initial Velocity CHUM-RV-009 Total EyeTrackingFix</v>
      </c>
      <c r="XK5" s="356" t="str">
        <f t="shared" si="35"/>
        <v>Saccade Initial Velocity CHUM-RV-014 Total EyeTrackingFix</v>
      </c>
      <c r="XL5" s="356" t="str">
        <f t="shared" si="35"/>
        <v>Saccade Initial Velocity CHUM-RV-015 Total EyeTrackingFix</v>
      </c>
      <c r="XM5" s="356" t="str">
        <f t="shared" si="35"/>
        <v>Saccade Initial Velocity CHUM-RV-019 Total EyeTrackingFix</v>
      </c>
      <c r="XN5" s="356" t="str">
        <f t="shared" si="35"/>
        <v>Saccade Initial Velocity CHUM-RV-020 Total EyeTrackingFix</v>
      </c>
      <c r="XO5" s="356" t="str">
        <f t="shared" si="35"/>
        <v>Saccade Initial Velocity CHUM-RV-021 Total EyeTrackingFix</v>
      </c>
      <c r="XP5" s="356" t="str">
        <f t="shared" si="35"/>
        <v>Saccade Initial Velocity CHUM-RV-022 Total EyeTrackingFix</v>
      </c>
      <c r="XQ5" s="356" t="str">
        <f t="shared" si="35"/>
        <v>Saccade Initial Velocity CHUM-RV-023 Total EyeTrackingFix</v>
      </c>
      <c r="XR5" s="356" t="str">
        <f t="shared" si="35"/>
        <v>Saccade Initial Velocity CHUM-RV-024 Total EyeTrackingFix</v>
      </c>
      <c r="XS5" s="361" t="e">
        <f>AVERAGE(XG5:XO5)</f>
        <v>#DIV/0!</v>
      </c>
      <c r="XT5" s="362" t="e">
        <f>MEDIAN(XG5:XO5)</f>
        <v>#NUM!</v>
      </c>
      <c r="XU5" s="362">
        <f>MAX(XG5:XO5)</f>
        <v>0</v>
      </c>
      <c r="XV5" s="363">
        <f>MIN(XG5:XO5)</f>
        <v>0</v>
      </c>
      <c r="XY5" s="66" t="s">
        <v>607</v>
      </c>
      <c r="XZ5" s="356" t="str">
        <f t="shared" ref="XZ5:YK7" si="36">_xlfn.CONCAT($XZ$3, " ",XZ$4, " ",$XY5, " ", $XF$1)</f>
        <v>Saccade Initial Velocity CHUM-RV-001 Total EyeTrackingFix</v>
      </c>
      <c r="YA5" s="356" t="str">
        <f t="shared" si="36"/>
        <v>Saccade Initial Velocity CHUM-RV-002 Total EyeTrackingFix</v>
      </c>
      <c r="YB5" s="356" t="str">
        <f t="shared" si="36"/>
        <v>Saccade Initial Velocity CHUM-RV-005 Total EyeTrackingFix</v>
      </c>
      <c r="YC5" s="356" t="str">
        <f t="shared" si="36"/>
        <v>Saccade Initial Velocity CHUM-RV-006 Total EyeTrackingFix</v>
      </c>
      <c r="YD5" s="356" t="str">
        <f t="shared" si="36"/>
        <v>Saccade Initial Velocity CHUM-RV-007 Total EyeTrackingFix</v>
      </c>
      <c r="YE5" s="356" t="str">
        <f t="shared" si="36"/>
        <v>Saccade Initial Velocity CHUM-RV-010 Total EyeTrackingFix</v>
      </c>
      <c r="YF5" s="356" t="str">
        <f t="shared" si="36"/>
        <v>Saccade Initial Velocity CHUM-RV-011 Total EyeTrackingFix</v>
      </c>
      <c r="YG5" s="356" t="str">
        <f t="shared" si="36"/>
        <v>Saccade Initial Velocity CHUM-RV-012 Total EyeTrackingFix</v>
      </c>
      <c r="YH5" s="356" t="str">
        <f t="shared" si="36"/>
        <v>Saccade Initial Velocity CHUM-RV-013 Total EyeTrackingFix</v>
      </c>
      <c r="YI5" s="356" t="str">
        <f t="shared" si="36"/>
        <v>Saccade Initial Velocity CHUM-RV-016 Total EyeTrackingFix</v>
      </c>
      <c r="YJ5" s="356" t="str">
        <f t="shared" si="36"/>
        <v>Saccade Initial Velocity CHUM-RV-017 Total EyeTrackingFix</v>
      </c>
      <c r="YK5" s="356" t="str">
        <f t="shared" si="36"/>
        <v>Saccade Initial Velocity CHUM-RV-018 Total EyeTrackingFix</v>
      </c>
      <c r="YL5" s="357" t="e">
        <f>AVERAGE(XZ5:YK5)</f>
        <v>#DIV/0!</v>
      </c>
      <c r="YM5" s="358" t="e">
        <f>MEDIAN(XZ5:YK5)</f>
        <v>#NUM!</v>
      </c>
      <c r="YN5" s="358">
        <f>MAX(XZ5:YK5)</f>
        <v>0</v>
      </c>
      <c r="YO5" s="359">
        <f>MIN(XZ5:YK5)</f>
        <v>0</v>
      </c>
      <c r="YQ5" s="66" t="s">
        <v>607</v>
      </c>
      <c r="YR5" s="356" t="str">
        <f>_xlfn.CONCAT($YR$3, " ",YR$4, " ",$YQ5, " ", $YQ$1)</f>
        <v>Saccade Initial Velocity CHUM-RV-003 Total EyeTrackingMultiple</v>
      </c>
      <c r="YS5" s="356" t="str">
        <f t="shared" ref="YS5:ZC7" si="37">_xlfn.CONCAT($YR$3, " ",YS$4, " ",$YQ5, " ", $YQ$1)</f>
        <v>Saccade Initial Velocity CHUM-RV-004 Total EyeTrackingMultiple</v>
      </c>
      <c r="YT5" s="356" t="str">
        <f t="shared" si="37"/>
        <v>Saccade Initial Velocity CHUM-RV-008 Total EyeTrackingMultiple</v>
      </c>
      <c r="YU5" s="356" t="str">
        <f t="shared" si="37"/>
        <v>Saccade Initial Velocity CHUM-RV-009 Total EyeTrackingMultiple</v>
      </c>
      <c r="YV5" s="356" t="str">
        <f t="shared" si="37"/>
        <v>Saccade Initial Velocity CHUM-RV-014 Total EyeTrackingMultiple</v>
      </c>
      <c r="YW5" s="356" t="str">
        <f t="shared" si="37"/>
        <v>Saccade Initial Velocity CHUM-RV-015 Total EyeTrackingMultiple</v>
      </c>
      <c r="YX5" s="356" t="str">
        <f t="shared" si="37"/>
        <v>Saccade Initial Velocity CHUM-RV-019 Total EyeTrackingMultiple</v>
      </c>
      <c r="YY5" s="356" t="str">
        <f t="shared" si="37"/>
        <v>Saccade Initial Velocity CHUM-RV-020 Total EyeTrackingMultiple</v>
      </c>
      <c r="YZ5" s="356" t="str">
        <f t="shared" si="37"/>
        <v>Saccade Initial Velocity CHUM-RV-021 Total EyeTrackingMultiple</v>
      </c>
      <c r="ZA5" s="356" t="str">
        <f t="shared" si="37"/>
        <v>Saccade Initial Velocity CHUM-RV-022 Total EyeTrackingMultiple</v>
      </c>
      <c r="ZB5" s="356" t="str">
        <f t="shared" si="37"/>
        <v>Saccade Initial Velocity CHUM-RV-023 Total EyeTrackingMultiple</v>
      </c>
      <c r="ZC5" s="356" t="str">
        <f t="shared" si="37"/>
        <v>Saccade Initial Velocity CHUM-RV-024 Total EyeTrackingMultiple</v>
      </c>
      <c r="ZD5" s="361" t="e">
        <f>AVERAGE(YR5:YZ5)</f>
        <v>#DIV/0!</v>
      </c>
      <c r="ZE5" s="362" t="e">
        <f>MEDIAN(YR5:YZ5)</f>
        <v>#NUM!</v>
      </c>
      <c r="ZF5" s="362">
        <f>MAX(YR5:YZ5)</f>
        <v>0</v>
      </c>
      <c r="ZG5" s="363">
        <f>MIN(YR5:YZ5)</f>
        <v>0</v>
      </c>
      <c r="ZJ5" s="66" t="s">
        <v>607</v>
      </c>
      <c r="ZK5" s="356" t="str">
        <f t="shared" ref="ZK5:ZV7" si="38">_xlfn.CONCAT($ZK$3, " ",ZK$4, " ",$ZJ5, " ", $YQ$1)</f>
        <v>Saccade Initial Velocity CHUM-RV-001 Total EyeTrackingMultiple</v>
      </c>
      <c r="ZL5" s="356" t="str">
        <f t="shared" si="38"/>
        <v>Saccade Initial Velocity CHUM-RV-002 Total EyeTrackingMultiple</v>
      </c>
      <c r="ZM5" s="356" t="str">
        <f t="shared" si="38"/>
        <v>Saccade Initial Velocity CHUM-RV-005 Total EyeTrackingMultiple</v>
      </c>
      <c r="ZN5" s="356" t="str">
        <f t="shared" si="38"/>
        <v>Saccade Initial Velocity CHUM-RV-006 Total EyeTrackingMultiple</v>
      </c>
      <c r="ZO5" s="356" t="str">
        <f t="shared" si="38"/>
        <v>Saccade Initial Velocity CHUM-RV-007 Total EyeTrackingMultiple</v>
      </c>
      <c r="ZP5" s="356" t="str">
        <f t="shared" si="38"/>
        <v>Saccade Initial Velocity CHUM-RV-010 Total EyeTrackingMultiple</v>
      </c>
      <c r="ZQ5" s="356" t="str">
        <f t="shared" si="38"/>
        <v>Saccade Initial Velocity CHUM-RV-011 Total EyeTrackingMultiple</v>
      </c>
      <c r="ZR5" s="356" t="str">
        <f t="shared" si="38"/>
        <v>Saccade Initial Velocity CHUM-RV-012 Total EyeTrackingMultiple</v>
      </c>
      <c r="ZS5" s="356" t="str">
        <f t="shared" si="38"/>
        <v>Saccade Initial Velocity CHUM-RV-013 Total EyeTrackingMultiple</v>
      </c>
      <c r="ZT5" s="356" t="str">
        <f t="shared" si="38"/>
        <v>Saccade Initial Velocity CHUM-RV-016 Total EyeTrackingMultiple</v>
      </c>
      <c r="ZU5" s="356" t="str">
        <f t="shared" si="38"/>
        <v>Saccade Initial Velocity CHUM-RV-017 Total EyeTrackingMultiple</v>
      </c>
      <c r="ZV5" s="356" t="str">
        <f t="shared" si="38"/>
        <v>Saccade Initial Velocity CHUM-RV-018 Total EyeTrackingMultiple</v>
      </c>
      <c r="ZW5" s="357" t="e">
        <f>AVERAGE(ZK5:ZV5)</f>
        <v>#DIV/0!</v>
      </c>
      <c r="ZX5" s="358" t="e">
        <f>MEDIAN(ZK5:ZV5)</f>
        <v>#NUM!</v>
      </c>
      <c r="ZY5" s="358">
        <f>MAX(ZK5:ZV5)</f>
        <v>0</v>
      </c>
      <c r="ZZ5" s="359">
        <f>MIN(ZK5:ZV5)</f>
        <v>0</v>
      </c>
      <c r="AAA5" s="391"/>
      <c r="AAB5" s="66" t="s">
        <v>607</v>
      </c>
      <c r="AAC5" s="356" t="str">
        <f>_xlfn.CONCAT($AAC$3, " ",AAC$4, " ",$AAB5, " ", $AAB$1)</f>
        <v>Saccade Initial Velocity CHUM-RV-003 Total EyeTrackingFollow</v>
      </c>
      <c r="AAD5" s="356" t="str">
        <f t="shared" ref="AAD5:AAN7" si="39">_xlfn.CONCAT($AAC$3, " ",AAD$4, " ",$AAB5, " ", $AAB$1)</f>
        <v>Saccade Initial Velocity CHUM-RV-004 Total EyeTrackingFollow</v>
      </c>
      <c r="AAE5" s="356" t="str">
        <f t="shared" si="39"/>
        <v>Saccade Initial Velocity CHUM-RV-008 Total EyeTrackingFollow</v>
      </c>
      <c r="AAF5" s="356" t="str">
        <f t="shared" si="39"/>
        <v>Saccade Initial Velocity CHUM-RV-009 Total EyeTrackingFollow</v>
      </c>
      <c r="AAG5" s="356" t="str">
        <f t="shared" si="39"/>
        <v>Saccade Initial Velocity CHUM-RV-014 Total EyeTrackingFollow</v>
      </c>
      <c r="AAH5" s="356" t="str">
        <f t="shared" si="39"/>
        <v>Saccade Initial Velocity CHUM-RV-015 Total EyeTrackingFollow</v>
      </c>
      <c r="AAI5" s="356" t="str">
        <f t="shared" si="39"/>
        <v>Saccade Initial Velocity CHUM-RV-019 Total EyeTrackingFollow</v>
      </c>
      <c r="AAJ5" s="356" t="str">
        <f t="shared" si="39"/>
        <v>Saccade Initial Velocity CHUM-RV-020 Total EyeTrackingFollow</v>
      </c>
      <c r="AAK5" s="356" t="str">
        <f t="shared" si="39"/>
        <v>Saccade Initial Velocity CHUM-RV-021 Total EyeTrackingFollow</v>
      </c>
      <c r="AAL5" s="356" t="str">
        <f t="shared" si="39"/>
        <v>Saccade Initial Velocity CHUM-RV-022 Total EyeTrackingFollow</v>
      </c>
      <c r="AAM5" s="356" t="str">
        <f t="shared" si="39"/>
        <v>Saccade Initial Velocity CHUM-RV-023 Total EyeTrackingFollow</v>
      </c>
      <c r="AAN5" s="356" t="str">
        <f t="shared" si="39"/>
        <v>Saccade Initial Velocity CHUM-RV-024 Total EyeTrackingFollow</v>
      </c>
      <c r="AAO5" s="361" t="e">
        <f>AVERAGE(AAC5:AAK5)</f>
        <v>#DIV/0!</v>
      </c>
      <c r="AAP5" s="362" t="e">
        <f>MEDIAN(AAC5:AAK5)</f>
        <v>#NUM!</v>
      </c>
      <c r="AAQ5" s="362">
        <f>MAX(AAC5:AAK5)</f>
        <v>0</v>
      </c>
      <c r="AAR5" s="363">
        <f>MIN(AAC5:AAK5)</f>
        <v>0</v>
      </c>
      <c r="AAU5" s="66" t="s">
        <v>607</v>
      </c>
      <c r="AAV5" s="356" t="str">
        <f t="shared" ref="AAV5:ABG7" si="40">_xlfn.CONCAT($AAV$3, " ",AAV$4, " ",$AAU5, " ", $AAB$1)</f>
        <v>Saccade Initial Velocity CHUM-RV-001 Total EyeTrackingFollow</v>
      </c>
      <c r="AAW5" s="356" t="str">
        <f t="shared" si="40"/>
        <v>Saccade Initial Velocity CHUM-RV-002 Total EyeTrackingFollow</v>
      </c>
      <c r="AAX5" s="356" t="str">
        <f t="shared" si="40"/>
        <v>Saccade Initial Velocity CHUM-RV-005 Total EyeTrackingFollow</v>
      </c>
      <c r="AAY5" s="356" t="str">
        <f t="shared" si="40"/>
        <v>Saccade Initial Velocity CHUM-RV-006 Total EyeTrackingFollow</v>
      </c>
      <c r="AAZ5" s="356" t="str">
        <f t="shared" si="40"/>
        <v>Saccade Initial Velocity CHUM-RV-007 Total EyeTrackingFollow</v>
      </c>
      <c r="ABA5" s="356" t="str">
        <f t="shared" si="40"/>
        <v>Saccade Initial Velocity CHUM-RV-010 Total EyeTrackingFollow</v>
      </c>
      <c r="ABB5" s="356" t="str">
        <f t="shared" si="40"/>
        <v>Saccade Initial Velocity CHUM-RV-011 Total EyeTrackingFollow</v>
      </c>
      <c r="ABC5" s="356" t="str">
        <f t="shared" si="40"/>
        <v>Saccade Initial Velocity CHUM-RV-012 Total EyeTrackingFollow</v>
      </c>
      <c r="ABD5" s="356" t="str">
        <f t="shared" si="40"/>
        <v>Saccade Initial Velocity CHUM-RV-013 Total EyeTrackingFollow</v>
      </c>
      <c r="ABE5" s="356" t="str">
        <f t="shared" si="40"/>
        <v>Saccade Initial Velocity CHUM-RV-016 Total EyeTrackingFollow</v>
      </c>
      <c r="ABF5" s="356" t="str">
        <f t="shared" si="40"/>
        <v>Saccade Initial Velocity CHUM-RV-017 Total EyeTrackingFollow</v>
      </c>
      <c r="ABG5" s="356" t="str">
        <f t="shared" si="40"/>
        <v>Saccade Initial Velocity CHUM-RV-018 Total EyeTrackingFollow</v>
      </c>
      <c r="ABH5" s="357" t="e">
        <f>AVERAGE(AAV5:ABG5)</f>
        <v>#DIV/0!</v>
      </c>
      <c r="ABI5" s="358" t="e">
        <f>MEDIAN(AAV5:ABG5)</f>
        <v>#NUM!</v>
      </c>
      <c r="ABJ5" s="358">
        <f>MAX(AAV5:ABG5)</f>
        <v>0</v>
      </c>
      <c r="ABK5" s="359">
        <f>MIN(AAV5:ABG5)</f>
        <v>0</v>
      </c>
      <c r="ABM5" s="66" t="s">
        <v>607</v>
      </c>
      <c r="ABN5" s="356" t="str">
        <f>_xlfn.CONCAT($ABN$3, " ",ABN$4, " ",$ABM5, " ", $ABM$1)</f>
        <v>Saccade Peak Velocity CHUM-RV-003 Total EyeTrackingFix</v>
      </c>
      <c r="ABO5" s="356" t="str">
        <f t="shared" ref="ABO5:ABY7" si="41">_xlfn.CONCAT($ABN$3, " ",ABO$4, " ",$ABM5, " ", $ABM$1)</f>
        <v>Saccade Peak Velocity CHUM-RV-004 Total EyeTrackingFix</v>
      </c>
      <c r="ABP5" s="356" t="str">
        <f t="shared" si="41"/>
        <v>Saccade Peak Velocity CHUM-RV-008 Total EyeTrackingFix</v>
      </c>
      <c r="ABQ5" s="356" t="str">
        <f t="shared" si="41"/>
        <v>Saccade Peak Velocity CHUM-RV-009 Total EyeTrackingFix</v>
      </c>
      <c r="ABR5" s="356" t="str">
        <f t="shared" si="41"/>
        <v>Saccade Peak Velocity CHUM-RV-014 Total EyeTrackingFix</v>
      </c>
      <c r="ABS5" s="356" t="str">
        <f t="shared" si="41"/>
        <v>Saccade Peak Velocity CHUM-RV-015 Total EyeTrackingFix</v>
      </c>
      <c r="ABT5" s="356" t="str">
        <f t="shared" si="41"/>
        <v>Saccade Peak Velocity CHUM-RV-019 Total EyeTrackingFix</v>
      </c>
      <c r="ABU5" s="356" t="str">
        <f t="shared" si="41"/>
        <v>Saccade Peak Velocity CHUM-RV-020 Total EyeTrackingFix</v>
      </c>
      <c r="ABV5" s="356" t="str">
        <f t="shared" si="41"/>
        <v>Saccade Peak Velocity CHUM-RV-021 Total EyeTrackingFix</v>
      </c>
      <c r="ABW5" s="356" t="str">
        <f t="shared" si="41"/>
        <v>Saccade Peak Velocity CHUM-RV-022 Total EyeTrackingFix</v>
      </c>
      <c r="ABX5" s="356" t="str">
        <f t="shared" si="41"/>
        <v>Saccade Peak Velocity CHUM-RV-023 Total EyeTrackingFix</v>
      </c>
      <c r="ABY5" s="356" t="str">
        <f t="shared" si="41"/>
        <v>Saccade Peak Velocity CHUM-RV-024 Total EyeTrackingFix</v>
      </c>
      <c r="ABZ5" s="361" t="e">
        <f>AVERAGE(ABN5:ABV5)</f>
        <v>#DIV/0!</v>
      </c>
      <c r="ACA5" s="362" t="e">
        <f>MEDIAN(ABN5:ABV5)</f>
        <v>#NUM!</v>
      </c>
      <c r="ACB5" s="362">
        <f>MAX(ABN5:ABV5)</f>
        <v>0</v>
      </c>
      <c r="ACC5" s="363">
        <f>MIN(ABN5:ABV5)</f>
        <v>0</v>
      </c>
      <c r="ACF5" s="66" t="s">
        <v>607</v>
      </c>
      <c r="ACG5" s="356" t="str">
        <f t="shared" ref="ACG5:ACR7" si="42">_xlfn.CONCAT($ACG$3, " ",ACG$4, " ",$ACF5, " ", $ABM$1)</f>
        <v>Saccade Peak Velocity CHUM-RV-001 Total EyeTrackingFix</v>
      </c>
      <c r="ACH5" s="356" t="str">
        <f t="shared" si="42"/>
        <v>Saccade Peak Velocity CHUM-RV-002 Total EyeTrackingFix</v>
      </c>
      <c r="ACI5" s="356" t="str">
        <f t="shared" si="42"/>
        <v>Saccade Peak Velocity CHUM-RV-005 Total EyeTrackingFix</v>
      </c>
      <c r="ACJ5" s="356" t="str">
        <f t="shared" si="42"/>
        <v>Saccade Peak Velocity CHUM-RV-006 Total EyeTrackingFix</v>
      </c>
      <c r="ACK5" s="356" t="str">
        <f t="shared" si="42"/>
        <v>Saccade Peak Velocity CHUM-RV-007 Total EyeTrackingFix</v>
      </c>
      <c r="ACL5" s="356" t="str">
        <f t="shared" si="42"/>
        <v>Saccade Peak Velocity CHUM-RV-010 Total EyeTrackingFix</v>
      </c>
      <c r="ACM5" s="356" t="str">
        <f t="shared" si="42"/>
        <v>Saccade Peak Velocity CHUM-RV-011 Total EyeTrackingFix</v>
      </c>
      <c r="ACN5" s="356" t="str">
        <f t="shared" si="42"/>
        <v>Saccade Peak Velocity CHUM-RV-012 Total EyeTrackingFix</v>
      </c>
      <c r="ACO5" s="356" t="str">
        <f t="shared" si="42"/>
        <v>Saccade Peak Velocity CHUM-RV-013 Total EyeTrackingFix</v>
      </c>
      <c r="ACP5" s="356" t="str">
        <f t="shared" si="42"/>
        <v>Saccade Peak Velocity CHUM-RV-016 Total EyeTrackingFix</v>
      </c>
      <c r="ACQ5" s="356" t="str">
        <f t="shared" si="42"/>
        <v>Saccade Peak Velocity CHUM-RV-017 Total EyeTrackingFix</v>
      </c>
      <c r="ACR5" s="356" t="str">
        <f t="shared" si="42"/>
        <v>Saccade Peak Velocity CHUM-RV-018 Total EyeTrackingFix</v>
      </c>
      <c r="ACS5" s="357" t="e">
        <f>AVERAGE(ACG5:ACR5)</f>
        <v>#DIV/0!</v>
      </c>
      <c r="ACT5" s="358" t="e">
        <f>MEDIAN(ACG5:ACR5)</f>
        <v>#NUM!</v>
      </c>
      <c r="ACU5" s="358">
        <f>MAX(ACG5:ACR5)</f>
        <v>0</v>
      </c>
      <c r="ACV5" s="359">
        <f>MIN(ACG5:ACR5)</f>
        <v>0</v>
      </c>
      <c r="ACX5" s="66" t="s">
        <v>607</v>
      </c>
      <c r="ACY5" s="356" t="str">
        <f>_xlfn.CONCAT($ACY$3, " ",ACY$4, " ",$ACX5, " ", $ACX$1)</f>
        <v>Saccade Peak Velocity CHUM-RV-003 Total EyeTrackingMultiple</v>
      </c>
      <c r="ACZ5" s="356" t="str">
        <f t="shared" ref="ACZ5:ADJ7" si="43">_xlfn.CONCAT($ACY$3, " ",ACZ$4, " ",$ACX5, " ", $ACX$1)</f>
        <v>Saccade Peak Velocity CHUM-RV-004 Total EyeTrackingMultiple</v>
      </c>
      <c r="ADA5" s="356" t="str">
        <f t="shared" si="43"/>
        <v>Saccade Peak Velocity CHUM-RV-008 Total EyeTrackingMultiple</v>
      </c>
      <c r="ADB5" s="356" t="str">
        <f t="shared" si="43"/>
        <v>Saccade Peak Velocity CHUM-RV-009 Total EyeTrackingMultiple</v>
      </c>
      <c r="ADC5" s="356" t="str">
        <f t="shared" si="43"/>
        <v>Saccade Peak Velocity CHUM-RV-014 Total EyeTrackingMultiple</v>
      </c>
      <c r="ADD5" s="356" t="str">
        <f t="shared" si="43"/>
        <v>Saccade Peak Velocity CHUM-RV-015 Total EyeTrackingMultiple</v>
      </c>
      <c r="ADE5" s="356" t="str">
        <f t="shared" si="43"/>
        <v>Saccade Peak Velocity CHUM-RV-019 Total EyeTrackingMultiple</v>
      </c>
      <c r="ADF5" s="356" t="str">
        <f t="shared" si="43"/>
        <v>Saccade Peak Velocity CHUM-RV-020 Total EyeTrackingMultiple</v>
      </c>
      <c r="ADG5" s="356" t="str">
        <f t="shared" si="43"/>
        <v>Saccade Peak Velocity CHUM-RV-021 Total EyeTrackingMultiple</v>
      </c>
      <c r="ADH5" s="356" t="str">
        <f t="shared" si="43"/>
        <v>Saccade Peak Velocity CHUM-RV-022 Total EyeTrackingMultiple</v>
      </c>
      <c r="ADI5" s="356" t="str">
        <f t="shared" si="43"/>
        <v>Saccade Peak Velocity CHUM-RV-023 Total EyeTrackingMultiple</v>
      </c>
      <c r="ADJ5" s="356" t="str">
        <f t="shared" si="43"/>
        <v>Saccade Peak Velocity CHUM-RV-024 Total EyeTrackingMultiple</v>
      </c>
      <c r="ADK5" s="361" t="e">
        <f>AVERAGE(ACY5:ADG5)</f>
        <v>#DIV/0!</v>
      </c>
      <c r="ADL5" s="362" t="e">
        <f>MEDIAN(ACY5:ADG5)</f>
        <v>#NUM!</v>
      </c>
      <c r="ADM5" s="362">
        <f>MAX(ACY5:ADG5)</f>
        <v>0</v>
      </c>
      <c r="ADN5" s="363">
        <f>MIN(ACY5:ADG5)</f>
        <v>0</v>
      </c>
      <c r="ADQ5" s="66" t="s">
        <v>607</v>
      </c>
      <c r="ADR5" s="356" t="str">
        <f t="shared" ref="ADR5:AEC7" si="44">_xlfn.CONCAT($ADR$3, " ",ADR$4, " ",$ADQ5, " ", $ACX$1)</f>
        <v>Saccade Peak Velocity CHUM-RV-001 Total EyeTrackingMultiple</v>
      </c>
      <c r="ADS5" s="356" t="str">
        <f t="shared" si="44"/>
        <v>Saccade Peak Velocity CHUM-RV-002 Total EyeTrackingMultiple</v>
      </c>
      <c r="ADT5" s="356" t="str">
        <f t="shared" si="44"/>
        <v>Saccade Peak Velocity CHUM-RV-005 Total EyeTrackingMultiple</v>
      </c>
      <c r="ADU5" s="356" t="str">
        <f t="shared" si="44"/>
        <v>Saccade Peak Velocity CHUM-RV-006 Total EyeTrackingMultiple</v>
      </c>
      <c r="ADV5" s="356" t="str">
        <f t="shared" si="44"/>
        <v>Saccade Peak Velocity CHUM-RV-007 Total EyeTrackingMultiple</v>
      </c>
      <c r="ADW5" s="356" t="str">
        <f t="shared" si="44"/>
        <v>Saccade Peak Velocity CHUM-RV-010 Total EyeTrackingMultiple</v>
      </c>
      <c r="ADX5" s="356" t="str">
        <f t="shared" si="44"/>
        <v>Saccade Peak Velocity CHUM-RV-011 Total EyeTrackingMultiple</v>
      </c>
      <c r="ADY5" s="356" t="str">
        <f t="shared" si="44"/>
        <v>Saccade Peak Velocity CHUM-RV-012 Total EyeTrackingMultiple</v>
      </c>
      <c r="ADZ5" s="356" t="str">
        <f t="shared" si="44"/>
        <v>Saccade Peak Velocity CHUM-RV-013 Total EyeTrackingMultiple</v>
      </c>
      <c r="AEA5" s="356" t="str">
        <f t="shared" si="44"/>
        <v>Saccade Peak Velocity CHUM-RV-016 Total EyeTrackingMultiple</v>
      </c>
      <c r="AEB5" s="356" t="str">
        <f t="shared" si="44"/>
        <v>Saccade Peak Velocity CHUM-RV-017 Total EyeTrackingMultiple</v>
      </c>
      <c r="AEC5" s="356" t="str">
        <f t="shared" si="44"/>
        <v>Saccade Peak Velocity CHUM-RV-018 Total EyeTrackingMultiple</v>
      </c>
      <c r="AED5" s="357" t="e">
        <f>AVERAGE(ADR5:AEC5)</f>
        <v>#DIV/0!</v>
      </c>
      <c r="AEE5" s="358" t="e">
        <f>MEDIAN(ADR5:AEC5)</f>
        <v>#NUM!</v>
      </c>
      <c r="AEF5" s="358">
        <f>MAX(ADR5:AEC5)</f>
        <v>0</v>
      </c>
      <c r="AEG5" s="359">
        <f>MIN(ADR5:AEC5)</f>
        <v>0</v>
      </c>
      <c r="AEH5" s="391"/>
      <c r="AEI5" s="66" t="s">
        <v>607</v>
      </c>
      <c r="AEJ5" s="356" t="str">
        <f>_xlfn.CONCAT($AEJ$3, " ",AEJ$4, " ",$AEI5, " ", $AEI$1)</f>
        <v>Saccade Peak Velocity CHUM-RV-003 Total EyeTrackingFollow</v>
      </c>
      <c r="AEK5" s="356" t="str">
        <f t="shared" ref="AEK5:AEU5" si="45">_xlfn.CONCAT($AEJ$3, " ",AEK$4, " ",$AEI5, " ", $AEI$1)</f>
        <v>Saccade Peak Velocity CHUM-RV-004 Total EyeTrackingFollow</v>
      </c>
      <c r="AEL5" s="356" t="str">
        <f t="shared" si="45"/>
        <v>Saccade Peak Velocity CHUM-RV-008 Total EyeTrackingFollow</v>
      </c>
      <c r="AEM5" s="356" t="str">
        <f t="shared" si="45"/>
        <v>Saccade Peak Velocity CHUM-RV-009 Total EyeTrackingFollow</v>
      </c>
      <c r="AEN5" s="356" t="str">
        <f t="shared" si="45"/>
        <v>Saccade Peak Velocity CHUM-RV-014 Total EyeTrackingFollow</v>
      </c>
      <c r="AEO5" s="356" t="str">
        <f t="shared" si="45"/>
        <v>Saccade Peak Velocity CHUM-RV-015 Total EyeTrackingFollow</v>
      </c>
      <c r="AEP5" s="356" t="str">
        <f t="shared" si="45"/>
        <v>Saccade Peak Velocity CHUM-RV-019 Total EyeTrackingFollow</v>
      </c>
      <c r="AEQ5" s="356" t="str">
        <f t="shared" si="45"/>
        <v>Saccade Peak Velocity CHUM-RV-020 Total EyeTrackingFollow</v>
      </c>
      <c r="AER5" s="356" t="str">
        <f t="shared" si="45"/>
        <v>Saccade Peak Velocity CHUM-RV-021 Total EyeTrackingFollow</v>
      </c>
      <c r="AES5" s="356" t="str">
        <f t="shared" si="45"/>
        <v>Saccade Peak Velocity CHUM-RV-022 Total EyeTrackingFollow</v>
      </c>
      <c r="AET5" s="356" t="str">
        <f t="shared" si="45"/>
        <v>Saccade Peak Velocity CHUM-RV-023 Total EyeTrackingFollow</v>
      </c>
      <c r="AEU5" s="356" t="str">
        <f t="shared" si="45"/>
        <v>Saccade Peak Velocity CHUM-RV-024 Total EyeTrackingFollow</v>
      </c>
      <c r="AEV5" s="361" t="e">
        <f>AVERAGE(AEJ5:AER5)</f>
        <v>#DIV/0!</v>
      </c>
      <c r="AEW5" s="362" t="e">
        <f>MEDIAN(AEJ5:AER5)</f>
        <v>#NUM!</v>
      </c>
      <c r="AEX5" s="362">
        <f>MAX(AEJ5:AER5)</f>
        <v>0</v>
      </c>
      <c r="AEY5" s="363">
        <f>MIN(AEJ5:AER5)</f>
        <v>0</v>
      </c>
      <c r="AFB5" s="66" t="s">
        <v>607</v>
      </c>
      <c r="AFC5" s="356" t="str">
        <f t="shared" ref="AFC5:AFN7" si="46">_xlfn.CONCAT($AFC$3, " ",AFC$4, " ",$AFB5, " ", $AEI$1)</f>
        <v>Saccade Peak Velocity CHUM-RV-001 Total EyeTrackingFollow</v>
      </c>
      <c r="AFD5" s="356" t="str">
        <f t="shared" si="46"/>
        <v>Saccade Peak Velocity CHUM-RV-002 Total EyeTrackingFollow</v>
      </c>
      <c r="AFE5" s="356" t="str">
        <f t="shared" si="46"/>
        <v>Saccade Peak Velocity CHUM-RV-005 Total EyeTrackingFollow</v>
      </c>
      <c r="AFF5" s="356" t="str">
        <f t="shared" si="46"/>
        <v>Saccade Peak Velocity CHUM-RV-006 Total EyeTrackingFollow</v>
      </c>
      <c r="AFG5" s="356" t="str">
        <f t="shared" si="46"/>
        <v>Saccade Peak Velocity CHUM-RV-007 Total EyeTrackingFollow</v>
      </c>
      <c r="AFH5" s="356" t="str">
        <f t="shared" si="46"/>
        <v>Saccade Peak Velocity CHUM-RV-010 Total EyeTrackingFollow</v>
      </c>
      <c r="AFI5" s="356" t="str">
        <f t="shared" si="46"/>
        <v>Saccade Peak Velocity CHUM-RV-011 Total EyeTrackingFollow</v>
      </c>
      <c r="AFJ5" s="356" t="str">
        <f t="shared" si="46"/>
        <v>Saccade Peak Velocity CHUM-RV-012 Total EyeTrackingFollow</v>
      </c>
      <c r="AFK5" s="356" t="str">
        <f t="shared" si="46"/>
        <v>Saccade Peak Velocity CHUM-RV-013 Total EyeTrackingFollow</v>
      </c>
      <c r="AFL5" s="356" t="str">
        <f t="shared" si="46"/>
        <v>Saccade Peak Velocity CHUM-RV-016 Total EyeTrackingFollow</v>
      </c>
      <c r="AFM5" s="356" t="str">
        <f t="shared" si="46"/>
        <v>Saccade Peak Velocity CHUM-RV-017 Total EyeTrackingFollow</v>
      </c>
      <c r="AFN5" s="356" t="str">
        <f t="shared" si="46"/>
        <v>Saccade Peak Velocity CHUM-RV-018 Total EyeTrackingFollow</v>
      </c>
      <c r="AFO5" s="357" t="e">
        <f>AVERAGE(AFC5:AFN5)</f>
        <v>#DIV/0!</v>
      </c>
      <c r="AFP5" s="358" t="e">
        <f>MEDIAN(AFC5:AFN5)</f>
        <v>#NUM!</v>
      </c>
      <c r="AFQ5" s="358">
        <f>MAX(AFC5:AFN5)</f>
        <v>0</v>
      </c>
      <c r="AFR5" s="359">
        <f>MIN(AFC5:AFN5)</f>
        <v>0</v>
      </c>
      <c r="AFT5" s="66" t="s">
        <v>853</v>
      </c>
      <c r="AFU5" s="356" t="str">
        <f>_xlfn.CONCAT($AFU$3, " ",AFU$4, " ",$AFT5, " ", $AFT$1)</f>
        <v>Saccade Rate CHUM-RV-003 Total time (s) EyeTrackingFix</v>
      </c>
      <c r="AFV5" s="356" t="str">
        <f t="shared" ref="AFV5:AGF5" si="47">_xlfn.CONCAT($AFU$3, " ",AFV$4, " ",$AFT5, " ", $AFT$1)</f>
        <v>Saccade Rate CHUM-RV-004 Total time (s) EyeTrackingFix</v>
      </c>
      <c r="AFW5" s="356" t="str">
        <f t="shared" si="47"/>
        <v>Saccade Rate CHUM-RV-008 Total time (s) EyeTrackingFix</v>
      </c>
      <c r="AFX5" s="356" t="str">
        <f t="shared" si="47"/>
        <v>Saccade Rate CHUM-RV-009 Total time (s) EyeTrackingFix</v>
      </c>
      <c r="AFY5" s="356" t="str">
        <f t="shared" si="47"/>
        <v>Saccade Rate CHUM-RV-014 Total time (s) EyeTrackingFix</v>
      </c>
      <c r="AFZ5" s="356" t="str">
        <f t="shared" si="47"/>
        <v>Saccade Rate CHUM-RV-015 Total time (s) EyeTrackingFix</v>
      </c>
      <c r="AGA5" s="356" t="str">
        <f t="shared" si="47"/>
        <v>Saccade Rate CHUM-RV-019 Total time (s) EyeTrackingFix</v>
      </c>
      <c r="AGB5" s="356" t="str">
        <f t="shared" si="47"/>
        <v>Saccade Rate CHUM-RV-020 Total time (s) EyeTrackingFix</v>
      </c>
      <c r="AGC5" s="356" t="str">
        <f t="shared" si="47"/>
        <v>Saccade Rate CHUM-RV-021 Total time (s) EyeTrackingFix</v>
      </c>
      <c r="AGD5" s="356" t="str">
        <f t="shared" si="47"/>
        <v>Saccade Rate CHUM-RV-022 Total time (s) EyeTrackingFix</v>
      </c>
      <c r="AGE5" s="356" t="str">
        <f t="shared" si="47"/>
        <v>Saccade Rate CHUM-RV-023 Total time (s) EyeTrackingFix</v>
      </c>
      <c r="AGF5" s="356" t="str">
        <f t="shared" si="47"/>
        <v>Saccade Rate CHUM-RV-024 Total time (s) EyeTrackingFix</v>
      </c>
      <c r="AGG5" s="361" t="e">
        <f>AVERAGE(AFU5:AGC5)</f>
        <v>#DIV/0!</v>
      </c>
      <c r="AGH5" s="362" t="e">
        <f>MEDIAN(AFU5:AGC5)</f>
        <v>#NUM!</v>
      </c>
      <c r="AGI5" s="362">
        <f>MAX(AFU5:AGC5)</f>
        <v>0</v>
      </c>
      <c r="AGJ5" s="363">
        <f>MIN(AFU5:AGC5)</f>
        <v>0</v>
      </c>
      <c r="AGK5" s="57"/>
      <c r="AGL5" s="57"/>
      <c r="AGM5" s="366" t="s">
        <v>853</v>
      </c>
      <c r="AGN5" s="356" t="str">
        <f t="shared" ref="AGN5:AGY5" si="48">_xlfn.CONCAT($AGN$3, " ",AGN$4, " ",$AGM5, " ", $AFT$1)</f>
        <v>Saccade Rate CHUM-RV-001 Total time (s) EyeTrackingFix</v>
      </c>
      <c r="AGO5" s="356" t="str">
        <f t="shared" si="48"/>
        <v>Saccade Rate CHUM-RV-002 Total time (s) EyeTrackingFix</v>
      </c>
      <c r="AGP5" s="356" t="str">
        <f t="shared" si="48"/>
        <v>Saccade Rate CHUM-RV-005 Total time (s) EyeTrackingFix</v>
      </c>
      <c r="AGQ5" s="356" t="str">
        <f t="shared" si="48"/>
        <v>Saccade Rate CHUM-RV-006 Total time (s) EyeTrackingFix</v>
      </c>
      <c r="AGR5" s="356" t="str">
        <f t="shared" si="48"/>
        <v>Saccade Rate CHUM-RV-007 Total time (s) EyeTrackingFix</v>
      </c>
      <c r="AGS5" s="356" t="str">
        <f t="shared" si="48"/>
        <v>Saccade Rate CHUM-RV-010 Total time (s) EyeTrackingFix</v>
      </c>
      <c r="AGT5" s="356" t="str">
        <f t="shared" si="48"/>
        <v>Saccade Rate CHUM-RV-011 Total time (s) EyeTrackingFix</v>
      </c>
      <c r="AGU5" s="356" t="str">
        <f t="shared" si="48"/>
        <v>Saccade Rate CHUM-RV-012 Total time (s) EyeTrackingFix</v>
      </c>
      <c r="AGV5" s="356" t="str">
        <f t="shared" si="48"/>
        <v>Saccade Rate CHUM-RV-013 Total time (s) EyeTrackingFix</v>
      </c>
      <c r="AGW5" s="356" t="str">
        <f t="shared" si="48"/>
        <v>Saccade Rate CHUM-RV-016 Total time (s) EyeTrackingFix</v>
      </c>
      <c r="AGX5" s="356" t="str">
        <f t="shared" si="48"/>
        <v>Saccade Rate CHUM-RV-017 Total time (s) EyeTrackingFix</v>
      </c>
      <c r="AGY5" s="356" t="str">
        <f t="shared" si="48"/>
        <v>Saccade Rate CHUM-RV-018 Total time (s) EyeTrackingFix</v>
      </c>
      <c r="AGZ5" s="357" t="e">
        <f>AVERAGE(AGN5:AGY5)</f>
        <v>#DIV/0!</v>
      </c>
      <c r="AHA5" s="358" t="e">
        <f>MEDIAN(AGN5:AGY5)</f>
        <v>#NUM!</v>
      </c>
      <c r="AHB5" s="358">
        <f>MAX(AGN5:AGY5)</f>
        <v>0</v>
      </c>
      <c r="AHC5" s="359">
        <f>MIN(AGN5:AGY5)</f>
        <v>0</v>
      </c>
      <c r="AHE5" s="66" t="s">
        <v>853</v>
      </c>
      <c r="AHF5" s="356" t="str">
        <f>_xlfn.CONCAT($AHF$3, " ",AHF$4, " ",$AHE5, " ", $AHE$1)</f>
        <v>Saccade Rate CHUM-RV-003 Total time (s) EyeTrackingMultiple</v>
      </c>
      <c r="AHG5" s="356" t="str">
        <f t="shared" ref="AHG5:AHQ5" si="49">_xlfn.CONCAT($AHF$3, " ",AHG$4, " ",$AHE5, " ", $AHE$1)</f>
        <v>Saccade Rate CHUM-RV-004 Total time (s) EyeTrackingMultiple</v>
      </c>
      <c r="AHH5" s="356" t="str">
        <f t="shared" si="49"/>
        <v>Saccade Rate CHUM-RV-008 Total time (s) EyeTrackingMultiple</v>
      </c>
      <c r="AHI5" s="356" t="str">
        <f t="shared" si="49"/>
        <v>Saccade Rate CHUM-RV-009 Total time (s) EyeTrackingMultiple</v>
      </c>
      <c r="AHJ5" s="356" t="str">
        <f t="shared" si="49"/>
        <v>Saccade Rate CHUM-RV-014 Total time (s) EyeTrackingMultiple</v>
      </c>
      <c r="AHK5" s="356" t="str">
        <f t="shared" si="49"/>
        <v>Saccade Rate CHUM-RV-015 Total time (s) EyeTrackingMultiple</v>
      </c>
      <c r="AHL5" s="356" t="str">
        <f t="shared" si="49"/>
        <v>Saccade Rate CHUM-RV-019 Total time (s) EyeTrackingMultiple</v>
      </c>
      <c r="AHM5" s="356" t="str">
        <f t="shared" si="49"/>
        <v>Saccade Rate CHUM-RV-020 Total time (s) EyeTrackingMultiple</v>
      </c>
      <c r="AHN5" s="356" t="str">
        <f t="shared" si="49"/>
        <v>Saccade Rate CHUM-RV-021 Total time (s) EyeTrackingMultiple</v>
      </c>
      <c r="AHO5" s="356" t="str">
        <f t="shared" si="49"/>
        <v>Saccade Rate CHUM-RV-022 Total time (s) EyeTrackingMultiple</v>
      </c>
      <c r="AHP5" s="356" t="str">
        <f t="shared" si="49"/>
        <v>Saccade Rate CHUM-RV-023 Total time (s) EyeTrackingMultiple</v>
      </c>
      <c r="AHQ5" s="356" t="str">
        <f t="shared" si="49"/>
        <v>Saccade Rate CHUM-RV-024 Total time (s) EyeTrackingMultiple</v>
      </c>
      <c r="AHR5" s="361" t="e">
        <f>AVERAGE(AHF5:AHN5)</f>
        <v>#DIV/0!</v>
      </c>
      <c r="AHS5" s="362" t="e">
        <f>MEDIAN(AHF5:AHN5)</f>
        <v>#NUM!</v>
      </c>
      <c r="AHT5" s="362">
        <f>MAX(AHF5:AHN5)</f>
        <v>0</v>
      </c>
      <c r="AHU5" s="363">
        <f>MIN(AHF5:AHN5)</f>
        <v>0</v>
      </c>
      <c r="AHV5" s="57"/>
      <c r="AHW5" s="57"/>
      <c r="AHX5" s="366" t="s">
        <v>853</v>
      </c>
      <c r="AHY5" s="356" t="str">
        <f t="shared" ref="AHY5:AIJ5" si="50">_xlfn.CONCAT($AHY$3, " ",AHY$4, " ",$AHX5, " ", $AHE$1)</f>
        <v>Saccade Rate CHUM-RV-001 Total time (s) EyeTrackingMultiple</v>
      </c>
      <c r="AHZ5" s="356" t="str">
        <f t="shared" si="50"/>
        <v>Saccade Rate CHUM-RV-002 Total time (s) EyeTrackingMultiple</v>
      </c>
      <c r="AIA5" s="356" t="str">
        <f t="shared" si="50"/>
        <v>Saccade Rate CHUM-RV-005 Total time (s) EyeTrackingMultiple</v>
      </c>
      <c r="AIB5" s="356" t="str">
        <f t="shared" si="50"/>
        <v>Saccade Rate CHUM-RV-006 Total time (s) EyeTrackingMultiple</v>
      </c>
      <c r="AIC5" s="356" t="str">
        <f t="shared" si="50"/>
        <v>Saccade Rate CHUM-RV-007 Total time (s) EyeTrackingMultiple</v>
      </c>
      <c r="AID5" s="356" t="str">
        <f t="shared" si="50"/>
        <v>Saccade Rate CHUM-RV-010 Total time (s) EyeTrackingMultiple</v>
      </c>
      <c r="AIE5" s="356" t="str">
        <f t="shared" si="50"/>
        <v>Saccade Rate CHUM-RV-011 Total time (s) EyeTrackingMultiple</v>
      </c>
      <c r="AIF5" s="356" t="str">
        <f t="shared" si="50"/>
        <v>Saccade Rate CHUM-RV-012 Total time (s) EyeTrackingMultiple</v>
      </c>
      <c r="AIG5" s="356" t="str">
        <f t="shared" si="50"/>
        <v>Saccade Rate CHUM-RV-013 Total time (s) EyeTrackingMultiple</v>
      </c>
      <c r="AIH5" s="356" t="str">
        <f t="shared" si="50"/>
        <v>Saccade Rate CHUM-RV-016 Total time (s) EyeTrackingMultiple</v>
      </c>
      <c r="AII5" s="356" t="str">
        <f t="shared" si="50"/>
        <v>Saccade Rate CHUM-RV-017 Total time (s) EyeTrackingMultiple</v>
      </c>
      <c r="AIJ5" s="356" t="str">
        <f t="shared" si="50"/>
        <v>Saccade Rate CHUM-RV-018 Total time (s) EyeTrackingMultiple</v>
      </c>
      <c r="AIK5" s="357" t="e">
        <f>AVERAGE(AHY5:AIJ5)</f>
        <v>#DIV/0!</v>
      </c>
      <c r="AIL5" s="358" t="e">
        <f>MEDIAN(AHY5:AIJ5)</f>
        <v>#NUM!</v>
      </c>
      <c r="AIM5" s="358">
        <f>MAX(AHY5:AIJ5)</f>
        <v>0</v>
      </c>
      <c r="AIN5" s="359">
        <f>MIN(AHY5:AIJ5)</f>
        <v>0</v>
      </c>
      <c r="AIO5" s="391"/>
      <c r="AIP5" s="66" t="s">
        <v>853</v>
      </c>
      <c r="AIQ5" s="356" t="str">
        <f>_xlfn.CONCAT($AIQ$3, " ",AIQ$4, " ",$AIP5, " ", $AIP$1)</f>
        <v>Saccade Rate CHUM-RV-003 Total time (s) EyeTrackingFollow</v>
      </c>
      <c r="AIR5" s="356" t="str">
        <f t="shared" ref="AIR5:AJB5" si="51">_xlfn.CONCAT($AIQ$3, " ",AIR$4, " ",$AIP5, " ", $AIP$1)</f>
        <v>Saccade Rate CHUM-RV-004 Total time (s) EyeTrackingFollow</v>
      </c>
      <c r="AIS5" s="356" t="str">
        <f t="shared" si="51"/>
        <v>Saccade Rate CHUM-RV-008 Total time (s) EyeTrackingFollow</v>
      </c>
      <c r="AIT5" s="356" t="str">
        <f t="shared" si="51"/>
        <v>Saccade Rate CHUM-RV-009 Total time (s) EyeTrackingFollow</v>
      </c>
      <c r="AIU5" s="356" t="str">
        <f t="shared" si="51"/>
        <v>Saccade Rate CHUM-RV-014 Total time (s) EyeTrackingFollow</v>
      </c>
      <c r="AIV5" s="356" t="str">
        <f t="shared" si="51"/>
        <v>Saccade Rate CHUM-RV-015 Total time (s) EyeTrackingFollow</v>
      </c>
      <c r="AIW5" s="356" t="str">
        <f t="shared" si="51"/>
        <v>Saccade Rate CHUM-RV-019 Total time (s) EyeTrackingFollow</v>
      </c>
      <c r="AIX5" s="356" t="str">
        <f t="shared" si="51"/>
        <v>Saccade Rate CHUM-RV-020 Total time (s) EyeTrackingFollow</v>
      </c>
      <c r="AIY5" s="356" t="str">
        <f t="shared" si="51"/>
        <v>Saccade Rate CHUM-RV-021 Total time (s) EyeTrackingFollow</v>
      </c>
      <c r="AIZ5" s="356" t="str">
        <f t="shared" si="51"/>
        <v>Saccade Rate CHUM-RV-022 Total time (s) EyeTrackingFollow</v>
      </c>
      <c r="AJA5" s="356" t="str">
        <f t="shared" si="51"/>
        <v>Saccade Rate CHUM-RV-023 Total time (s) EyeTrackingFollow</v>
      </c>
      <c r="AJB5" s="356" t="str">
        <f t="shared" si="51"/>
        <v>Saccade Rate CHUM-RV-024 Total time (s) EyeTrackingFollow</v>
      </c>
      <c r="AJC5" s="361" t="e">
        <f>AVERAGE(AIQ5:AIY5)</f>
        <v>#DIV/0!</v>
      </c>
      <c r="AJD5" s="362" t="e">
        <f>MEDIAN(AIQ5:AIY5)</f>
        <v>#NUM!</v>
      </c>
      <c r="AJE5" s="362">
        <f>MAX(AIQ5:AIY5)</f>
        <v>0</v>
      </c>
      <c r="AJF5" s="363">
        <f>MIN(AIQ5:AIY5)</f>
        <v>0</v>
      </c>
      <c r="AJG5" s="57"/>
      <c r="AJH5" s="57"/>
      <c r="AJI5" s="366" t="s">
        <v>853</v>
      </c>
      <c r="AJJ5" s="356" t="str">
        <f t="shared" ref="AJJ5:AJU5" si="52">_xlfn.CONCAT($AJJ$3, " ",AJJ$4, " ",$AJI5, " ", $AIP$1)</f>
        <v>Saccade Rate CHUM-RV-001 Total time (s) EyeTrackingFollow</v>
      </c>
      <c r="AJK5" s="356" t="str">
        <f t="shared" si="52"/>
        <v>Saccade Rate CHUM-RV-002 Total time (s) EyeTrackingFollow</v>
      </c>
      <c r="AJL5" s="356" t="str">
        <f t="shared" si="52"/>
        <v>Saccade Rate CHUM-RV-005 Total time (s) EyeTrackingFollow</v>
      </c>
      <c r="AJM5" s="356" t="str">
        <f t="shared" si="52"/>
        <v>Saccade Rate CHUM-RV-006 Total time (s) EyeTrackingFollow</v>
      </c>
      <c r="AJN5" s="356" t="str">
        <f t="shared" si="52"/>
        <v>Saccade Rate CHUM-RV-007 Total time (s) EyeTrackingFollow</v>
      </c>
      <c r="AJO5" s="356" t="str">
        <f t="shared" si="52"/>
        <v>Saccade Rate CHUM-RV-010 Total time (s) EyeTrackingFollow</v>
      </c>
      <c r="AJP5" s="356" t="str">
        <f t="shared" si="52"/>
        <v>Saccade Rate CHUM-RV-011 Total time (s) EyeTrackingFollow</v>
      </c>
      <c r="AJQ5" s="356" t="str">
        <f t="shared" si="52"/>
        <v>Saccade Rate CHUM-RV-012 Total time (s) EyeTrackingFollow</v>
      </c>
      <c r="AJR5" s="356" t="str">
        <f t="shared" si="52"/>
        <v>Saccade Rate CHUM-RV-013 Total time (s) EyeTrackingFollow</v>
      </c>
      <c r="AJS5" s="356" t="str">
        <f t="shared" si="52"/>
        <v>Saccade Rate CHUM-RV-016 Total time (s) EyeTrackingFollow</v>
      </c>
      <c r="AJT5" s="356" t="str">
        <f t="shared" si="52"/>
        <v>Saccade Rate CHUM-RV-017 Total time (s) EyeTrackingFollow</v>
      </c>
      <c r="AJU5" s="356" t="str">
        <f t="shared" si="52"/>
        <v>Saccade Rate CHUM-RV-018 Total time (s) EyeTrackingFollow</v>
      </c>
      <c r="AJV5" s="357" t="e">
        <f>AVERAGE(AJJ5:AJU5)</f>
        <v>#DIV/0!</v>
      </c>
      <c r="AJW5" s="358" t="e">
        <f>MEDIAN(AJJ5:AJU5)</f>
        <v>#NUM!</v>
      </c>
      <c r="AJX5" s="358">
        <f>MAX(AJJ5:AJU5)</f>
        <v>0</v>
      </c>
      <c r="AJY5" s="359">
        <f>MIN(AJJ5:AJU5)</f>
        <v>0</v>
      </c>
      <c r="AKA5" s="66" t="s">
        <v>607</v>
      </c>
      <c r="AKB5" s="356" t="str">
        <f>_xlfn.CONCAT($AKB$3, " ",AKB$4, " ",$AKA5, " ", $AKA$1)</f>
        <v>Saccade Amplitude CHUM-RV-003 Total EyeTrackingFix</v>
      </c>
      <c r="AKC5" s="356" t="str">
        <f t="shared" ref="AKC5:AKM7" si="53">_xlfn.CONCAT($AKB$3, " ",AKC$4, " ",$AKA5, " ", $AKA$1)</f>
        <v>Saccade Amplitude CHUM-RV-004 Total EyeTrackingFix</v>
      </c>
      <c r="AKD5" s="356" t="str">
        <f t="shared" si="53"/>
        <v>Saccade Amplitude CHUM-RV-008 Total EyeTrackingFix</v>
      </c>
      <c r="AKE5" s="356" t="str">
        <f t="shared" si="53"/>
        <v>Saccade Amplitude CHUM-RV-009 Total EyeTrackingFix</v>
      </c>
      <c r="AKF5" s="356" t="str">
        <f t="shared" si="53"/>
        <v>Saccade Amplitude CHUM-RV-014 Total EyeTrackingFix</v>
      </c>
      <c r="AKG5" s="356" t="str">
        <f t="shared" si="53"/>
        <v>Saccade Amplitude CHUM-RV-015 Total EyeTrackingFix</v>
      </c>
      <c r="AKH5" s="356" t="str">
        <f t="shared" si="53"/>
        <v>Saccade Amplitude CHUM-RV-019 Total EyeTrackingFix</v>
      </c>
      <c r="AKI5" s="356" t="str">
        <f t="shared" si="53"/>
        <v>Saccade Amplitude CHUM-RV-020 Total EyeTrackingFix</v>
      </c>
      <c r="AKJ5" s="356" t="str">
        <f t="shared" si="53"/>
        <v>Saccade Amplitude CHUM-RV-021 Total EyeTrackingFix</v>
      </c>
      <c r="AKK5" s="356" t="str">
        <f t="shared" si="53"/>
        <v>Saccade Amplitude CHUM-RV-022 Total EyeTrackingFix</v>
      </c>
      <c r="AKL5" s="356" t="str">
        <f t="shared" si="53"/>
        <v>Saccade Amplitude CHUM-RV-023 Total EyeTrackingFix</v>
      </c>
      <c r="AKM5" s="356" t="str">
        <f t="shared" si="53"/>
        <v>Saccade Amplitude CHUM-RV-024 Total EyeTrackingFix</v>
      </c>
      <c r="AKN5" s="361" t="e">
        <f>AVERAGE(AKB5:AKJ5)</f>
        <v>#DIV/0!</v>
      </c>
      <c r="AKO5" s="362" t="e">
        <f>MEDIAN(AKB5:AKJ5)</f>
        <v>#NUM!</v>
      </c>
      <c r="AKP5" s="362">
        <f>MAX(AKB5:AKJ5)</f>
        <v>0</v>
      </c>
      <c r="AKQ5" s="363">
        <f>MIN(AKB5:AKJ5)</f>
        <v>0</v>
      </c>
      <c r="AKT5" s="66" t="s">
        <v>607</v>
      </c>
      <c r="AKU5" s="356" t="str">
        <f t="shared" ref="AKU5:ALF7" si="54">_xlfn.CONCAT($AKU$3, " ",AKU$4, " ",$AKT5, " ", $AKA$1)</f>
        <v>Saccade Amplitude CHUM-RV-001 Total EyeTrackingFix</v>
      </c>
      <c r="AKV5" s="356" t="str">
        <f t="shared" si="54"/>
        <v>Saccade Amplitude CHUM-RV-002 Total EyeTrackingFix</v>
      </c>
      <c r="AKW5" s="356" t="str">
        <f t="shared" si="54"/>
        <v>Saccade Amplitude CHUM-RV-005 Total EyeTrackingFix</v>
      </c>
      <c r="AKX5" s="356" t="str">
        <f t="shared" si="54"/>
        <v>Saccade Amplitude CHUM-RV-006 Total EyeTrackingFix</v>
      </c>
      <c r="AKY5" s="356" t="str">
        <f t="shared" si="54"/>
        <v>Saccade Amplitude CHUM-RV-007 Total EyeTrackingFix</v>
      </c>
      <c r="AKZ5" s="356" t="str">
        <f t="shared" si="54"/>
        <v>Saccade Amplitude CHUM-RV-010 Total EyeTrackingFix</v>
      </c>
      <c r="ALA5" s="356" t="str">
        <f t="shared" si="54"/>
        <v>Saccade Amplitude CHUM-RV-011 Total EyeTrackingFix</v>
      </c>
      <c r="ALB5" s="356" t="str">
        <f t="shared" si="54"/>
        <v>Saccade Amplitude CHUM-RV-012 Total EyeTrackingFix</v>
      </c>
      <c r="ALC5" s="356" t="str">
        <f t="shared" si="54"/>
        <v>Saccade Amplitude CHUM-RV-013 Total EyeTrackingFix</v>
      </c>
      <c r="ALD5" s="356" t="str">
        <f t="shared" si="54"/>
        <v>Saccade Amplitude CHUM-RV-016 Total EyeTrackingFix</v>
      </c>
      <c r="ALE5" s="356" t="str">
        <f t="shared" si="54"/>
        <v>Saccade Amplitude CHUM-RV-017 Total EyeTrackingFix</v>
      </c>
      <c r="ALF5" s="356" t="str">
        <f t="shared" si="54"/>
        <v>Saccade Amplitude CHUM-RV-018 Total EyeTrackingFix</v>
      </c>
      <c r="ALG5" s="357" t="e">
        <f>AVERAGE(AKU5:ALF5)</f>
        <v>#DIV/0!</v>
      </c>
      <c r="ALH5" s="358" t="e">
        <f>MEDIAN(AKU5:ALF5)</f>
        <v>#NUM!</v>
      </c>
      <c r="ALI5" s="358">
        <f>MAX(AKU5:ALF5)</f>
        <v>0</v>
      </c>
      <c r="ALJ5" s="359">
        <f>MIN(AKU5:ALF5)</f>
        <v>0</v>
      </c>
      <c r="ALL5" s="66" t="s">
        <v>607</v>
      </c>
      <c r="ALM5" s="356" t="str">
        <f>_xlfn.CONCAT($ALM$3, " ",ALM$4, " ",$ALL5, " ", $ALL$1)</f>
        <v>Saccade Amplitude CHUM-RV-003 Total EyeTrackingMultiple</v>
      </c>
      <c r="ALN5" s="356" t="str">
        <f t="shared" ref="ALN5:ALX7" si="55">_xlfn.CONCAT($ALM$3, " ",ALN$4, " ",$ALL5, " ", $ALL$1)</f>
        <v>Saccade Amplitude CHUM-RV-004 Total EyeTrackingMultiple</v>
      </c>
      <c r="ALO5" s="356" t="str">
        <f t="shared" si="55"/>
        <v>Saccade Amplitude CHUM-RV-008 Total EyeTrackingMultiple</v>
      </c>
      <c r="ALP5" s="356" t="str">
        <f t="shared" si="55"/>
        <v>Saccade Amplitude CHUM-RV-009 Total EyeTrackingMultiple</v>
      </c>
      <c r="ALQ5" s="356" t="str">
        <f t="shared" si="55"/>
        <v>Saccade Amplitude CHUM-RV-014 Total EyeTrackingMultiple</v>
      </c>
      <c r="ALR5" s="356" t="str">
        <f t="shared" si="55"/>
        <v>Saccade Amplitude CHUM-RV-015 Total EyeTrackingMultiple</v>
      </c>
      <c r="ALS5" s="356" t="str">
        <f t="shared" si="55"/>
        <v>Saccade Amplitude CHUM-RV-019 Total EyeTrackingMultiple</v>
      </c>
      <c r="ALT5" s="356" t="str">
        <f t="shared" si="55"/>
        <v>Saccade Amplitude CHUM-RV-020 Total EyeTrackingMultiple</v>
      </c>
      <c r="ALU5" s="356" t="str">
        <f t="shared" si="55"/>
        <v>Saccade Amplitude CHUM-RV-021 Total EyeTrackingMultiple</v>
      </c>
      <c r="ALV5" s="356" t="str">
        <f t="shared" si="55"/>
        <v>Saccade Amplitude CHUM-RV-022 Total EyeTrackingMultiple</v>
      </c>
      <c r="ALW5" s="356" t="str">
        <f t="shared" si="55"/>
        <v>Saccade Amplitude CHUM-RV-023 Total EyeTrackingMultiple</v>
      </c>
      <c r="ALX5" s="356" t="str">
        <f t="shared" si="55"/>
        <v>Saccade Amplitude CHUM-RV-024 Total EyeTrackingMultiple</v>
      </c>
      <c r="ALY5" s="361" t="e">
        <f>AVERAGE(ALM5:ALU5)</f>
        <v>#DIV/0!</v>
      </c>
      <c r="ALZ5" s="362" t="e">
        <f>MEDIAN(ALM5:ALU5)</f>
        <v>#NUM!</v>
      </c>
      <c r="AMA5" s="362">
        <f>MAX(ALM5:ALU5)</f>
        <v>0</v>
      </c>
      <c r="AMB5" s="363">
        <f>MIN(ALM5:ALU5)</f>
        <v>0</v>
      </c>
      <c r="AME5" s="66" t="s">
        <v>607</v>
      </c>
      <c r="AMF5" s="356" t="str">
        <f t="shared" ref="AMF5:AMQ7" si="56">_xlfn.CONCAT($AMF$3, " ",AMF$4, " ",$AME5, " ", $ALL$1)</f>
        <v>Saccade Amplitude CHUM-RV-001 Total EyeTrackingMultiple</v>
      </c>
      <c r="AMG5" s="356" t="str">
        <f t="shared" si="56"/>
        <v>Saccade Amplitude CHUM-RV-002 Total EyeTrackingMultiple</v>
      </c>
      <c r="AMH5" s="356" t="str">
        <f t="shared" si="56"/>
        <v>Saccade Amplitude CHUM-RV-005 Total EyeTrackingMultiple</v>
      </c>
      <c r="AMI5" s="356" t="str">
        <f t="shared" si="56"/>
        <v>Saccade Amplitude CHUM-RV-006 Total EyeTrackingMultiple</v>
      </c>
      <c r="AMJ5" s="356" t="str">
        <f t="shared" si="56"/>
        <v>Saccade Amplitude CHUM-RV-007 Total EyeTrackingMultiple</v>
      </c>
      <c r="AMK5" s="356" t="str">
        <f t="shared" si="56"/>
        <v>Saccade Amplitude CHUM-RV-010 Total EyeTrackingMultiple</v>
      </c>
      <c r="AML5" s="356" t="str">
        <f t="shared" si="56"/>
        <v>Saccade Amplitude CHUM-RV-011 Total EyeTrackingMultiple</v>
      </c>
      <c r="AMM5" s="356" t="str">
        <f t="shared" si="56"/>
        <v>Saccade Amplitude CHUM-RV-012 Total EyeTrackingMultiple</v>
      </c>
      <c r="AMN5" s="356" t="str">
        <f t="shared" si="56"/>
        <v>Saccade Amplitude CHUM-RV-013 Total EyeTrackingMultiple</v>
      </c>
      <c r="AMO5" s="356" t="str">
        <f t="shared" si="56"/>
        <v>Saccade Amplitude CHUM-RV-016 Total EyeTrackingMultiple</v>
      </c>
      <c r="AMP5" s="356" t="str">
        <f t="shared" si="56"/>
        <v>Saccade Amplitude CHUM-RV-017 Total EyeTrackingMultiple</v>
      </c>
      <c r="AMQ5" s="356" t="str">
        <f t="shared" si="56"/>
        <v>Saccade Amplitude CHUM-RV-018 Total EyeTrackingMultiple</v>
      </c>
      <c r="AMR5" s="357" t="e">
        <f>AVERAGE(AMF5:AMQ5)</f>
        <v>#DIV/0!</v>
      </c>
      <c r="AMS5" s="358" t="e">
        <f>MEDIAN(AMF5:AMQ5)</f>
        <v>#NUM!</v>
      </c>
      <c r="AMT5" s="358">
        <f>MAX(AMF5:AMQ5)</f>
        <v>0</v>
      </c>
      <c r="AMU5" s="359">
        <f>MIN(AMF5:AMQ5)</f>
        <v>0</v>
      </c>
      <c r="AMV5" s="391"/>
      <c r="AMW5" s="66" t="s">
        <v>607</v>
      </c>
      <c r="AMX5" s="356" t="str">
        <f>_xlfn.CONCAT($AMX$3, " ",AMX$4, " ",$AMW5, " ", $AMW$1)</f>
        <v>Saccade Amplitude CHUM-RV-003 Total EyeTrackingFollow</v>
      </c>
      <c r="AMY5" s="356" t="str">
        <f t="shared" ref="AMY5:ANI7" si="57">_xlfn.CONCAT($AMX$3, " ",AMY$4, " ",$AMW5, " ", $AMW$1)</f>
        <v>Saccade Amplitude CHUM-RV-004 Total EyeTrackingFollow</v>
      </c>
      <c r="AMZ5" s="356" t="str">
        <f t="shared" si="57"/>
        <v>Saccade Amplitude CHUM-RV-008 Total EyeTrackingFollow</v>
      </c>
      <c r="ANA5" s="356" t="str">
        <f t="shared" si="57"/>
        <v>Saccade Amplitude CHUM-RV-009 Total EyeTrackingFollow</v>
      </c>
      <c r="ANB5" s="356" t="str">
        <f t="shared" si="57"/>
        <v>Saccade Amplitude CHUM-RV-014 Total EyeTrackingFollow</v>
      </c>
      <c r="ANC5" s="356" t="str">
        <f t="shared" si="57"/>
        <v>Saccade Amplitude CHUM-RV-015 Total EyeTrackingFollow</v>
      </c>
      <c r="AND5" s="356" t="str">
        <f t="shared" si="57"/>
        <v>Saccade Amplitude CHUM-RV-019 Total EyeTrackingFollow</v>
      </c>
      <c r="ANE5" s="356" t="str">
        <f t="shared" si="57"/>
        <v>Saccade Amplitude CHUM-RV-020 Total EyeTrackingFollow</v>
      </c>
      <c r="ANF5" s="356" t="str">
        <f t="shared" si="57"/>
        <v>Saccade Amplitude CHUM-RV-021 Total EyeTrackingFollow</v>
      </c>
      <c r="ANG5" s="356" t="str">
        <f t="shared" si="57"/>
        <v>Saccade Amplitude CHUM-RV-022 Total EyeTrackingFollow</v>
      </c>
      <c r="ANH5" s="356" t="str">
        <f t="shared" si="57"/>
        <v>Saccade Amplitude CHUM-RV-023 Total EyeTrackingFollow</v>
      </c>
      <c r="ANI5" s="356" t="str">
        <f t="shared" si="57"/>
        <v>Saccade Amplitude CHUM-RV-024 Total EyeTrackingFollow</v>
      </c>
      <c r="ANJ5" s="361" t="e">
        <f>AVERAGE(AMX5:ANF5)</f>
        <v>#DIV/0!</v>
      </c>
      <c r="ANK5" s="362" t="e">
        <f>MEDIAN(AMX5:ANF5)</f>
        <v>#NUM!</v>
      </c>
      <c r="ANL5" s="362">
        <f>MAX(AMX5:ANF5)</f>
        <v>0</v>
      </c>
      <c r="ANM5" s="363">
        <f>MIN(AMX5:ANF5)</f>
        <v>0</v>
      </c>
      <c r="ANP5" s="66" t="s">
        <v>607</v>
      </c>
      <c r="ANQ5" s="356" t="str">
        <f t="shared" ref="ANQ5:AOB7" si="58">_xlfn.CONCAT($ANQ$3, " ",ANQ$4, " ",$ANP5, " ", $AMW$1)</f>
        <v>Saccade Amplitude CHUM-RV-001 Total EyeTrackingFollow</v>
      </c>
      <c r="ANR5" s="356" t="str">
        <f t="shared" si="58"/>
        <v>Saccade Amplitude CHUM-RV-002 Total EyeTrackingFollow</v>
      </c>
      <c r="ANS5" s="356" t="str">
        <f t="shared" si="58"/>
        <v>Saccade Amplitude CHUM-RV-005 Total EyeTrackingFollow</v>
      </c>
      <c r="ANT5" s="356" t="str">
        <f t="shared" si="58"/>
        <v>Saccade Amplitude CHUM-RV-006 Total EyeTrackingFollow</v>
      </c>
      <c r="ANU5" s="356" t="str">
        <f t="shared" si="58"/>
        <v>Saccade Amplitude CHUM-RV-007 Total EyeTrackingFollow</v>
      </c>
      <c r="ANV5" s="356" t="str">
        <f t="shared" si="58"/>
        <v>Saccade Amplitude CHUM-RV-010 Total EyeTrackingFollow</v>
      </c>
      <c r="ANW5" s="356" t="str">
        <f t="shared" si="58"/>
        <v>Saccade Amplitude CHUM-RV-011 Total EyeTrackingFollow</v>
      </c>
      <c r="ANX5" s="356" t="str">
        <f t="shared" si="58"/>
        <v>Saccade Amplitude CHUM-RV-012 Total EyeTrackingFollow</v>
      </c>
      <c r="ANY5" s="356" t="str">
        <f t="shared" si="58"/>
        <v>Saccade Amplitude CHUM-RV-013 Total EyeTrackingFollow</v>
      </c>
      <c r="ANZ5" s="356" t="str">
        <f t="shared" si="58"/>
        <v>Saccade Amplitude CHUM-RV-016 Total EyeTrackingFollow</v>
      </c>
      <c r="AOA5" s="356" t="str">
        <f t="shared" si="58"/>
        <v>Saccade Amplitude CHUM-RV-017 Total EyeTrackingFollow</v>
      </c>
      <c r="AOB5" s="356" t="str">
        <f t="shared" si="58"/>
        <v>Saccade Amplitude CHUM-RV-018 Total EyeTrackingFollow</v>
      </c>
      <c r="AOC5" s="357" t="e">
        <f>AVERAGE(ANQ5:AOB5)</f>
        <v>#DIV/0!</v>
      </c>
      <c r="AOD5" s="358" t="e">
        <f>MEDIAN(ANQ5:AOB5)</f>
        <v>#NUM!</v>
      </c>
      <c r="AOE5" s="358">
        <f>MAX(ANQ5:AOB5)</f>
        <v>0</v>
      </c>
      <c r="AOF5" s="359">
        <f>MIN(ANQ5:AOB5)</f>
        <v>0</v>
      </c>
      <c r="AOH5" s="66" t="s">
        <v>606</v>
      </c>
      <c r="AOI5" s="356" t="str">
        <f>_xlfn.CONCAT($AOI$3, " ",AOI$4, " ",$AOH5, " ", $AOH$1)</f>
        <v>Velocities CHUM-RV-003 Average EyeTrackingMultiple</v>
      </c>
      <c r="AOJ5" s="356" t="str">
        <f t="shared" ref="AOJ5:AOT8" si="59">_xlfn.CONCAT($AOI$3, " ",AOJ$4, " ",$AOH5, " ", $AOH$1)</f>
        <v>Velocities CHUM-RV-004 Average EyeTrackingMultiple</v>
      </c>
      <c r="AOK5" s="356" t="str">
        <f t="shared" si="59"/>
        <v>Velocities CHUM-RV-008 Average EyeTrackingMultiple</v>
      </c>
      <c r="AOL5" s="356" t="str">
        <f t="shared" si="59"/>
        <v>Velocities CHUM-RV-009 Average EyeTrackingMultiple</v>
      </c>
      <c r="AOM5" s="356" t="str">
        <f t="shared" si="59"/>
        <v>Velocities CHUM-RV-014 Average EyeTrackingMultiple</v>
      </c>
      <c r="AON5" s="356" t="str">
        <f t="shared" si="59"/>
        <v>Velocities CHUM-RV-015 Average EyeTrackingMultiple</v>
      </c>
      <c r="AOO5" s="356" t="str">
        <f t="shared" si="59"/>
        <v>Velocities CHUM-RV-019 Average EyeTrackingMultiple</v>
      </c>
      <c r="AOP5" s="356" t="str">
        <f t="shared" si="59"/>
        <v>Velocities CHUM-RV-020 Average EyeTrackingMultiple</v>
      </c>
      <c r="AOQ5" s="356" t="str">
        <f t="shared" si="59"/>
        <v>Velocities CHUM-RV-021 Average EyeTrackingMultiple</v>
      </c>
      <c r="AOR5" s="356" t="str">
        <f t="shared" si="59"/>
        <v>Velocities CHUM-RV-022 Average EyeTrackingMultiple</v>
      </c>
      <c r="AOS5" s="356" t="str">
        <f t="shared" si="59"/>
        <v>Velocities CHUM-RV-023 Average EyeTrackingMultiple</v>
      </c>
      <c r="AOT5" s="356" t="str">
        <f t="shared" si="59"/>
        <v>Velocities CHUM-RV-024 Average EyeTrackingMultiple</v>
      </c>
      <c r="AOU5" s="361" t="e">
        <f>AVERAGE(AOI5:AOQ5)</f>
        <v>#DIV/0!</v>
      </c>
      <c r="AOV5" s="362" t="e">
        <f>MEDIAN(AOI5:AOQ5)</f>
        <v>#NUM!</v>
      </c>
      <c r="AOW5" s="362">
        <f>MAX(AOI5:AOQ5)</f>
        <v>0</v>
      </c>
      <c r="AOX5" s="363">
        <f>MIN(AOI5:AOQ5)</f>
        <v>0</v>
      </c>
      <c r="APA5" s="66" t="s">
        <v>606</v>
      </c>
      <c r="APB5" s="356" t="str">
        <f t="shared" ref="APB5:APM8" si="60">_xlfn.CONCAT($APB$3, " ",APB$4, " ",$APA5, " ", $AOH$1)</f>
        <v>Velocities CHUM-RV-001 Average EyeTrackingMultiple</v>
      </c>
      <c r="APC5" s="356" t="str">
        <f t="shared" si="60"/>
        <v>Velocities CHUM-RV-002 Average EyeTrackingMultiple</v>
      </c>
      <c r="APD5" s="356" t="str">
        <f t="shared" si="60"/>
        <v>Velocities CHUM-RV-005 Average EyeTrackingMultiple</v>
      </c>
      <c r="APE5" s="356" t="str">
        <f t="shared" si="60"/>
        <v>Velocities CHUM-RV-006 Average EyeTrackingMultiple</v>
      </c>
      <c r="APF5" s="356" t="str">
        <f t="shared" si="60"/>
        <v>Velocities CHUM-RV-007 Average EyeTrackingMultiple</v>
      </c>
      <c r="APG5" s="356" t="str">
        <f t="shared" si="60"/>
        <v>Velocities CHUM-RV-010 Average EyeTrackingMultiple</v>
      </c>
      <c r="APH5" s="356" t="str">
        <f t="shared" si="60"/>
        <v>Velocities CHUM-RV-011 Average EyeTrackingMultiple</v>
      </c>
      <c r="API5" s="356" t="str">
        <f t="shared" si="60"/>
        <v>Velocities CHUM-RV-012 Average EyeTrackingMultiple</v>
      </c>
      <c r="APJ5" s="356" t="str">
        <f t="shared" si="60"/>
        <v>Velocities CHUM-RV-013 Average EyeTrackingMultiple</v>
      </c>
      <c r="APK5" s="356" t="str">
        <f t="shared" si="60"/>
        <v>Velocities CHUM-RV-016 Average EyeTrackingMultiple</v>
      </c>
      <c r="APL5" s="356" t="str">
        <f t="shared" si="60"/>
        <v>Velocities CHUM-RV-017 Average EyeTrackingMultiple</v>
      </c>
      <c r="APM5" s="356" t="str">
        <f t="shared" si="60"/>
        <v>Velocities CHUM-RV-018 Average EyeTrackingMultiple</v>
      </c>
      <c r="APN5" s="357" t="e">
        <f>AVERAGE(APB5:APM5)</f>
        <v>#DIV/0!</v>
      </c>
      <c r="APO5" s="358" t="e">
        <f>MEDIAN(APB5:APM5)</f>
        <v>#NUM!</v>
      </c>
      <c r="APP5" s="358">
        <f>MAX(APB5:APM5)</f>
        <v>0</v>
      </c>
      <c r="APQ5" s="359">
        <f>MIN(APB5:APM5)</f>
        <v>0</v>
      </c>
      <c r="APS5" s="66" t="s">
        <v>606</v>
      </c>
      <c r="APT5" s="356" t="str">
        <f>_xlfn.CONCAT($APT$3, " ",APT$4, " ",$APS5, " ", $APS$1)</f>
        <v>Velocities CHUM-RV-003 Average EyeTrackingFix</v>
      </c>
      <c r="APU5" s="356" t="str">
        <f t="shared" ref="APU5:AQE8" si="61">_xlfn.CONCAT($APT$3, " ",APU$4, " ",$APS5, " ", $APS$1)</f>
        <v>Velocities CHUM-RV-004 Average EyeTrackingFix</v>
      </c>
      <c r="APV5" s="356" t="str">
        <f t="shared" si="61"/>
        <v>Velocities CHUM-RV-008 Average EyeTrackingFix</v>
      </c>
      <c r="APW5" s="356" t="str">
        <f t="shared" si="61"/>
        <v>Velocities CHUM-RV-009 Average EyeTrackingFix</v>
      </c>
      <c r="APX5" s="356" t="str">
        <f t="shared" si="61"/>
        <v>Velocities CHUM-RV-014 Average EyeTrackingFix</v>
      </c>
      <c r="APY5" s="356" t="str">
        <f t="shared" si="61"/>
        <v>Velocities CHUM-RV-015 Average EyeTrackingFix</v>
      </c>
      <c r="APZ5" s="356" t="str">
        <f t="shared" si="61"/>
        <v>Velocities CHUM-RV-019 Average EyeTrackingFix</v>
      </c>
      <c r="AQA5" s="356" t="str">
        <f t="shared" si="61"/>
        <v>Velocities CHUM-RV-020 Average EyeTrackingFix</v>
      </c>
      <c r="AQB5" s="356" t="str">
        <f t="shared" si="61"/>
        <v>Velocities CHUM-RV-021 Average EyeTrackingFix</v>
      </c>
      <c r="AQC5" s="356" t="str">
        <f t="shared" si="61"/>
        <v>Velocities CHUM-RV-022 Average EyeTrackingFix</v>
      </c>
      <c r="AQD5" s="356" t="str">
        <f t="shared" si="61"/>
        <v>Velocities CHUM-RV-023 Average EyeTrackingFix</v>
      </c>
      <c r="AQE5" s="356" t="str">
        <f t="shared" si="61"/>
        <v>Velocities CHUM-RV-024 Average EyeTrackingFix</v>
      </c>
      <c r="AQF5" s="361" t="e">
        <f>AVERAGE(APT5:AQB5)</f>
        <v>#DIV/0!</v>
      </c>
      <c r="AQG5" s="362" t="e">
        <f>MEDIAN(APT5:AQB5)</f>
        <v>#NUM!</v>
      </c>
      <c r="AQH5" s="362">
        <f>MAX(APT5:AQB5)</f>
        <v>0</v>
      </c>
      <c r="AQI5" s="363">
        <f>MIN(APT5:AQB5)</f>
        <v>0</v>
      </c>
      <c r="AQL5" s="66" t="s">
        <v>606</v>
      </c>
      <c r="AQM5" s="356" t="str">
        <f t="shared" ref="AQM5:AQX8" si="62">_xlfn.CONCAT($AQM$3, " ",AQM$4, " ",$AQL5, " ", $APS$1)</f>
        <v>Velocities CHUM-RV-001 Average EyeTrackingFix</v>
      </c>
      <c r="AQN5" s="356" t="str">
        <f t="shared" si="62"/>
        <v>Velocities CHUM-RV-002 Average EyeTrackingFix</v>
      </c>
      <c r="AQO5" s="356" t="str">
        <f t="shared" si="62"/>
        <v>Velocities CHUM-RV-005 Average EyeTrackingFix</v>
      </c>
      <c r="AQP5" s="356" t="str">
        <f t="shared" si="62"/>
        <v>Velocities CHUM-RV-006 Average EyeTrackingFix</v>
      </c>
      <c r="AQQ5" s="356" t="str">
        <f t="shared" si="62"/>
        <v>Velocities CHUM-RV-007 Average EyeTrackingFix</v>
      </c>
      <c r="AQR5" s="356" t="str">
        <f t="shared" si="62"/>
        <v>Velocities CHUM-RV-010 Average EyeTrackingFix</v>
      </c>
      <c r="AQS5" s="356" t="str">
        <f t="shared" si="62"/>
        <v>Velocities CHUM-RV-011 Average EyeTrackingFix</v>
      </c>
      <c r="AQT5" s="356" t="str">
        <f t="shared" si="62"/>
        <v>Velocities CHUM-RV-012 Average EyeTrackingFix</v>
      </c>
      <c r="AQU5" s="356" t="str">
        <f t="shared" si="62"/>
        <v>Velocities CHUM-RV-013 Average EyeTrackingFix</v>
      </c>
      <c r="AQV5" s="356" t="str">
        <f t="shared" si="62"/>
        <v>Velocities CHUM-RV-016 Average EyeTrackingFix</v>
      </c>
      <c r="AQW5" s="356" t="str">
        <f t="shared" si="62"/>
        <v>Velocities CHUM-RV-017 Average EyeTrackingFix</v>
      </c>
      <c r="AQX5" s="356" t="str">
        <f t="shared" si="62"/>
        <v>Velocities CHUM-RV-018 Average EyeTrackingFix</v>
      </c>
      <c r="AQY5" s="357" t="e">
        <f>AVERAGE(AQM5:AQX5)</f>
        <v>#DIV/0!</v>
      </c>
      <c r="AQZ5" s="358" t="e">
        <f>MEDIAN(AQM5:AQX5)</f>
        <v>#NUM!</v>
      </c>
      <c r="ARA5" s="358">
        <f>MAX(AQM5:AQX5)</f>
        <v>0</v>
      </c>
      <c r="ARB5" s="359">
        <f>MIN(AQM5:AQX5)</f>
        <v>0</v>
      </c>
      <c r="ARD5" s="66" t="s">
        <v>606</v>
      </c>
      <c r="ARE5" s="356" t="str">
        <f>_xlfn.CONCAT($ARE$3, " ",ARE$4, " ",$ARD5, " ", $ARD$1)</f>
        <v>Velocities CHUM-RV-003 Average EyeTrackingFollow</v>
      </c>
      <c r="ARF5" s="356" t="str">
        <f t="shared" ref="ARF5:ARP8" si="63">_xlfn.CONCAT($ARE$3, " ",ARF$4, " ",$ARD5, " ", $ARD$1)</f>
        <v>Velocities CHUM-RV-004 Average EyeTrackingFollow</v>
      </c>
      <c r="ARG5" s="356" t="str">
        <f t="shared" si="63"/>
        <v>Velocities CHUM-RV-008 Average EyeTrackingFollow</v>
      </c>
      <c r="ARH5" s="356" t="str">
        <f t="shared" si="63"/>
        <v>Velocities CHUM-RV-009 Average EyeTrackingFollow</v>
      </c>
      <c r="ARI5" s="356" t="str">
        <f t="shared" si="63"/>
        <v>Velocities CHUM-RV-014 Average EyeTrackingFollow</v>
      </c>
      <c r="ARJ5" s="356" t="str">
        <f t="shared" si="63"/>
        <v>Velocities CHUM-RV-015 Average EyeTrackingFollow</v>
      </c>
      <c r="ARK5" s="356" t="str">
        <f t="shared" si="63"/>
        <v>Velocities CHUM-RV-019 Average EyeTrackingFollow</v>
      </c>
      <c r="ARL5" s="356" t="str">
        <f t="shared" si="63"/>
        <v>Velocities CHUM-RV-020 Average EyeTrackingFollow</v>
      </c>
      <c r="ARM5" s="356" t="str">
        <f t="shared" si="63"/>
        <v>Velocities CHUM-RV-021 Average EyeTrackingFollow</v>
      </c>
      <c r="ARN5" s="356" t="str">
        <f t="shared" si="63"/>
        <v>Velocities CHUM-RV-022 Average EyeTrackingFollow</v>
      </c>
      <c r="ARO5" s="356" t="str">
        <f t="shared" si="63"/>
        <v>Velocities CHUM-RV-023 Average EyeTrackingFollow</v>
      </c>
      <c r="ARP5" s="356" t="str">
        <f t="shared" si="63"/>
        <v>Velocities CHUM-RV-024 Average EyeTrackingFollow</v>
      </c>
      <c r="ARQ5" s="361" t="e">
        <f>AVERAGE(ARE5:ARM5)</f>
        <v>#DIV/0!</v>
      </c>
      <c r="ARR5" s="362" t="e">
        <f>MEDIAN(ARE5:ARM5)</f>
        <v>#NUM!</v>
      </c>
      <c r="ARS5" s="362">
        <f>MAX(ARE5:ARM5)</f>
        <v>0</v>
      </c>
      <c r="ART5" s="363">
        <f>MIN(ARE5:ARM5)</f>
        <v>0</v>
      </c>
      <c r="ARW5" s="66" t="s">
        <v>606</v>
      </c>
      <c r="ARX5" s="356" t="str">
        <f t="shared" ref="ARX5:ASI8" si="64">_xlfn.CONCAT($ARX$3, " ",ARX$4, " ",$ARW5, " ", $ARD$1)</f>
        <v>Velocities CHUM-RV-001 Average EyeTrackingFollow</v>
      </c>
      <c r="ARY5" s="356" t="str">
        <f t="shared" si="64"/>
        <v>Velocities CHUM-RV-002 Average EyeTrackingFollow</v>
      </c>
      <c r="ARZ5" s="356" t="str">
        <f t="shared" si="64"/>
        <v>Velocities CHUM-RV-005 Average EyeTrackingFollow</v>
      </c>
      <c r="ASA5" s="356" t="str">
        <f t="shared" si="64"/>
        <v>Velocities CHUM-RV-006 Average EyeTrackingFollow</v>
      </c>
      <c r="ASB5" s="356" t="str">
        <f t="shared" si="64"/>
        <v>Velocities CHUM-RV-007 Average EyeTrackingFollow</v>
      </c>
      <c r="ASC5" s="356" t="str">
        <f t="shared" si="64"/>
        <v>Velocities CHUM-RV-010 Average EyeTrackingFollow</v>
      </c>
      <c r="ASD5" s="356" t="str">
        <f t="shared" si="64"/>
        <v>Velocities CHUM-RV-011 Average EyeTrackingFollow</v>
      </c>
      <c r="ASE5" s="356" t="str">
        <f t="shared" si="64"/>
        <v>Velocities CHUM-RV-012 Average EyeTrackingFollow</v>
      </c>
      <c r="ASF5" s="356" t="str">
        <f t="shared" si="64"/>
        <v>Velocities CHUM-RV-013 Average EyeTrackingFollow</v>
      </c>
      <c r="ASG5" s="356" t="str">
        <f t="shared" si="64"/>
        <v>Velocities CHUM-RV-016 Average EyeTrackingFollow</v>
      </c>
      <c r="ASH5" s="356" t="str">
        <f t="shared" si="64"/>
        <v>Velocities CHUM-RV-017 Average EyeTrackingFollow</v>
      </c>
      <c r="ASI5" s="356" t="str">
        <f t="shared" si="64"/>
        <v>Velocities CHUM-RV-018 Average EyeTrackingFollow</v>
      </c>
      <c r="ASJ5" s="357" t="e">
        <f>AVERAGE(ARX5:ASI5)</f>
        <v>#DIV/0!</v>
      </c>
      <c r="ASK5" s="358" t="e">
        <f>MEDIAN(ARX5:ASI5)</f>
        <v>#NUM!</v>
      </c>
      <c r="ASL5" s="358">
        <f>MAX(ARX5:ASI5)</f>
        <v>0</v>
      </c>
      <c r="ASM5" s="359">
        <f>MIN(ARX5:ASI5)</f>
        <v>0</v>
      </c>
      <c r="ASO5" s="66" t="s">
        <v>607</v>
      </c>
      <c r="ASP5" s="356" t="str">
        <f>_xlfn.CONCAT($ASP$3, " ",ASP$4, " ",$ASO5, " ", $ASO$1)</f>
        <v>Saccade Duration CHUM-RV-003 Total EyeTrackingFix</v>
      </c>
      <c r="ASQ5" s="356" t="str">
        <f t="shared" ref="ASQ5:ATA7" si="65">_xlfn.CONCAT($ASP$3, " ",ASQ$4, " ",$ASO5, " ", $ASO$1)</f>
        <v>Saccade Duration CHUM-RV-004 Total EyeTrackingFix</v>
      </c>
      <c r="ASR5" s="356" t="str">
        <f t="shared" si="65"/>
        <v>Saccade Duration CHUM-RV-008 Total EyeTrackingFix</v>
      </c>
      <c r="ASS5" s="356" t="str">
        <f t="shared" si="65"/>
        <v>Saccade Duration CHUM-RV-009 Total EyeTrackingFix</v>
      </c>
      <c r="AST5" s="356" t="str">
        <f t="shared" si="65"/>
        <v>Saccade Duration CHUM-RV-014 Total EyeTrackingFix</v>
      </c>
      <c r="ASU5" s="356" t="str">
        <f t="shared" si="65"/>
        <v>Saccade Duration CHUM-RV-015 Total EyeTrackingFix</v>
      </c>
      <c r="ASV5" s="356" t="str">
        <f t="shared" si="65"/>
        <v>Saccade Duration CHUM-RV-019 Total EyeTrackingFix</v>
      </c>
      <c r="ASW5" s="356" t="str">
        <f t="shared" si="65"/>
        <v>Saccade Duration CHUM-RV-020 Total EyeTrackingFix</v>
      </c>
      <c r="ASX5" s="356" t="str">
        <f t="shared" si="65"/>
        <v>Saccade Duration CHUM-RV-021 Total EyeTrackingFix</v>
      </c>
      <c r="ASY5" s="356" t="str">
        <f t="shared" si="65"/>
        <v>Saccade Duration CHUM-RV-022 Total EyeTrackingFix</v>
      </c>
      <c r="ASZ5" s="356" t="str">
        <f t="shared" si="65"/>
        <v>Saccade Duration CHUM-RV-023 Total EyeTrackingFix</v>
      </c>
      <c r="ATA5" s="356" t="str">
        <f t="shared" si="65"/>
        <v>Saccade Duration CHUM-RV-024 Total EyeTrackingFix</v>
      </c>
      <c r="ATB5" s="361" t="e">
        <f>AVERAGE(ASP5:ASX5)</f>
        <v>#DIV/0!</v>
      </c>
      <c r="ATC5" s="362" t="e">
        <f>MEDIAN(ASP5:ASX5)</f>
        <v>#NUM!</v>
      </c>
      <c r="ATD5" s="362">
        <f>MAX(ASP5:ASX5)</f>
        <v>0</v>
      </c>
      <c r="ATE5" s="363">
        <f>MIN(ASP5:ASX5)</f>
        <v>0</v>
      </c>
      <c r="ATH5" s="66" t="s">
        <v>607</v>
      </c>
      <c r="ATI5" s="356" t="str">
        <f t="shared" ref="ATI5:ATT7" si="66">_xlfn.CONCAT($ATI$3, " ",ATI$4, " ",$ATH5, " ", $ASO$1)</f>
        <v>Saccade Duration CHUM-RV-001 Total EyeTrackingFix</v>
      </c>
      <c r="ATJ5" s="356" t="str">
        <f t="shared" si="66"/>
        <v>Saccade Duration CHUM-RV-002 Total EyeTrackingFix</v>
      </c>
      <c r="ATK5" s="356" t="str">
        <f t="shared" si="66"/>
        <v>Saccade Duration CHUM-RV-005 Total EyeTrackingFix</v>
      </c>
      <c r="ATL5" s="356" t="str">
        <f t="shared" si="66"/>
        <v>Saccade Duration CHUM-RV-006 Total EyeTrackingFix</v>
      </c>
      <c r="ATM5" s="356" t="str">
        <f t="shared" si="66"/>
        <v>Saccade Duration CHUM-RV-007 Total EyeTrackingFix</v>
      </c>
      <c r="ATN5" s="356" t="str">
        <f t="shared" si="66"/>
        <v>Saccade Duration CHUM-RV-010 Total EyeTrackingFix</v>
      </c>
      <c r="ATO5" s="356" t="str">
        <f t="shared" si="66"/>
        <v>Saccade Duration CHUM-RV-011 Total EyeTrackingFix</v>
      </c>
      <c r="ATP5" s="356" t="str">
        <f t="shared" si="66"/>
        <v>Saccade Duration CHUM-RV-012 Total EyeTrackingFix</v>
      </c>
      <c r="ATQ5" s="356" t="str">
        <f t="shared" si="66"/>
        <v>Saccade Duration CHUM-RV-013 Total EyeTrackingFix</v>
      </c>
      <c r="ATR5" s="356" t="str">
        <f t="shared" si="66"/>
        <v>Saccade Duration CHUM-RV-016 Total EyeTrackingFix</v>
      </c>
      <c r="ATS5" s="356" t="str">
        <f t="shared" si="66"/>
        <v>Saccade Duration CHUM-RV-017 Total EyeTrackingFix</v>
      </c>
      <c r="ATT5" s="356" t="str">
        <f t="shared" si="66"/>
        <v>Saccade Duration CHUM-RV-018 Total EyeTrackingFix</v>
      </c>
      <c r="ATU5" s="357" t="e">
        <f>AVERAGE(ATI5:ATT5)</f>
        <v>#DIV/0!</v>
      </c>
      <c r="ATV5" s="358" t="e">
        <f>MEDIAN(ATI5:ATT5)</f>
        <v>#NUM!</v>
      </c>
      <c r="ATW5" s="358">
        <f>MAX(ATI5:ATT5)</f>
        <v>0</v>
      </c>
      <c r="ATX5" s="359">
        <f>MIN(ATI5:ATT5)</f>
        <v>0</v>
      </c>
      <c r="ATZ5" s="66" t="s">
        <v>607</v>
      </c>
      <c r="AUA5" s="356" t="str">
        <f>_xlfn.CONCAT($AUA$3, " ",AUA$4, " ",$ATZ5, " ", $ATZ$1)</f>
        <v>Saccade Duration CHUM-RV-003 Total EyeTrackingMultiple</v>
      </c>
      <c r="AUB5" s="356" t="str">
        <f t="shared" ref="AUB5:AUL7" si="67">_xlfn.CONCAT($AUA$3, " ",AUB$4, " ",$ATZ5, " ", $ATZ$1)</f>
        <v>Saccade Duration CHUM-RV-004 Total EyeTrackingMultiple</v>
      </c>
      <c r="AUC5" s="356" t="str">
        <f t="shared" si="67"/>
        <v>Saccade Duration CHUM-RV-008 Total EyeTrackingMultiple</v>
      </c>
      <c r="AUD5" s="356" t="str">
        <f t="shared" si="67"/>
        <v>Saccade Duration CHUM-RV-009 Total EyeTrackingMultiple</v>
      </c>
      <c r="AUE5" s="356" t="str">
        <f>_xlfn.CONCAT($AUA$3, " ",AUE$4, " ",$ATZ5, " ", $ATZ$1)</f>
        <v>Saccade Duration CHUM-RV-014 Total EyeTrackingMultiple</v>
      </c>
      <c r="AUF5" s="356" t="str">
        <f t="shared" si="67"/>
        <v>Saccade Duration CHUM-RV-015 Total EyeTrackingMultiple</v>
      </c>
      <c r="AUG5" s="356" t="str">
        <f t="shared" si="67"/>
        <v>Saccade Duration CHUM-RV-019 Total EyeTrackingMultiple</v>
      </c>
      <c r="AUH5" s="356" t="str">
        <f t="shared" si="67"/>
        <v>Saccade Duration CHUM-RV-020 Total EyeTrackingMultiple</v>
      </c>
      <c r="AUI5" s="356" t="str">
        <f t="shared" si="67"/>
        <v>Saccade Duration CHUM-RV-021 Total EyeTrackingMultiple</v>
      </c>
      <c r="AUJ5" s="356" t="str">
        <f t="shared" si="67"/>
        <v>Saccade Duration CHUM-RV-022 Total EyeTrackingMultiple</v>
      </c>
      <c r="AUK5" s="356" t="str">
        <f t="shared" si="67"/>
        <v>Saccade Duration CHUM-RV-023 Total EyeTrackingMultiple</v>
      </c>
      <c r="AUL5" s="356" t="str">
        <f t="shared" si="67"/>
        <v>Saccade Duration CHUM-RV-024 Total EyeTrackingMultiple</v>
      </c>
      <c r="AUM5" s="361" t="e">
        <f>AVERAGE(AUA5:AUI5)</f>
        <v>#DIV/0!</v>
      </c>
      <c r="AUN5" s="362" t="e">
        <f>MEDIAN(AUA5:AUI5)</f>
        <v>#NUM!</v>
      </c>
      <c r="AUO5" s="362">
        <f>MAX(AUA5:AUI5)</f>
        <v>0</v>
      </c>
      <c r="AUP5" s="363">
        <f>MIN(AUA5:AUI5)</f>
        <v>0</v>
      </c>
      <c r="AUS5" s="66" t="s">
        <v>607</v>
      </c>
      <c r="AUT5" s="356" t="str">
        <f t="shared" ref="AUT5:AVE7" si="68">_xlfn.CONCAT($AUT$3, " ",AUT$4, " ",$AUS5, " ", $ATZ$1)</f>
        <v>Saccade Duration CHUM-RV-001 Total EyeTrackingMultiple</v>
      </c>
      <c r="AUU5" s="356" t="str">
        <f t="shared" si="68"/>
        <v>Saccade Duration CHUM-RV-002 Total EyeTrackingMultiple</v>
      </c>
      <c r="AUV5" s="356" t="str">
        <f t="shared" si="68"/>
        <v>Saccade Duration CHUM-RV-005 Total EyeTrackingMultiple</v>
      </c>
      <c r="AUW5" s="356" t="str">
        <f t="shared" si="68"/>
        <v>Saccade Duration CHUM-RV-006 Total EyeTrackingMultiple</v>
      </c>
      <c r="AUX5" s="356" t="str">
        <f t="shared" si="68"/>
        <v>Saccade Duration CHUM-RV-007 Total EyeTrackingMultiple</v>
      </c>
      <c r="AUY5" s="356" t="str">
        <f t="shared" si="68"/>
        <v>Saccade Duration CHUM-RV-010 Total EyeTrackingMultiple</v>
      </c>
      <c r="AUZ5" s="356" t="str">
        <f t="shared" si="68"/>
        <v>Saccade Duration CHUM-RV-011 Total EyeTrackingMultiple</v>
      </c>
      <c r="AVA5" s="356" t="str">
        <f t="shared" si="68"/>
        <v>Saccade Duration CHUM-RV-012 Total EyeTrackingMultiple</v>
      </c>
      <c r="AVB5" s="356" t="str">
        <f t="shared" si="68"/>
        <v>Saccade Duration CHUM-RV-013 Total EyeTrackingMultiple</v>
      </c>
      <c r="AVC5" s="356" t="str">
        <f t="shared" si="68"/>
        <v>Saccade Duration CHUM-RV-016 Total EyeTrackingMultiple</v>
      </c>
      <c r="AVD5" s="356" t="str">
        <f t="shared" si="68"/>
        <v>Saccade Duration CHUM-RV-017 Total EyeTrackingMultiple</v>
      </c>
      <c r="AVE5" s="356" t="str">
        <f t="shared" si="68"/>
        <v>Saccade Duration CHUM-RV-018 Total EyeTrackingMultiple</v>
      </c>
      <c r="AVF5" s="357" t="e">
        <f>AVERAGE(AUT5:AVE5)</f>
        <v>#DIV/0!</v>
      </c>
      <c r="AVG5" s="358" t="e">
        <f>MEDIAN(AUT5:AVE5)</f>
        <v>#NUM!</v>
      </c>
      <c r="AVH5" s="358">
        <f>MAX(AUT5:AVE5)</f>
        <v>0</v>
      </c>
      <c r="AVI5" s="359">
        <f>MIN(AUT5:AVE5)</f>
        <v>0</v>
      </c>
      <c r="AVJ5" s="391"/>
      <c r="AVK5" s="66" t="s">
        <v>607</v>
      </c>
      <c r="AVL5" s="356" t="str">
        <f>_xlfn.CONCAT($AVL$3, " ",AVL$4, " ",$AVK5, " ", $AVK$1)</f>
        <v>Saccade Duration CHUM-RV-003 Total EyeTrackingFollow</v>
      </c>
      <c r="AVM5" s="356" t="str">
        <f t="shared" ref="AVM5:AVW7" si="69">_xlfn.CONCAT($AVL$3, " ",AVM$4, " ",$AVK5, " ", $AVK$1)</f>
        <v>Saccade Duration CHUM-RV-004 Total EyeTrackingFollow</v>
      </c>
      <c r="AVN5" s="356" t="str">
        <f t="shared" si="69"/>
        <v>Saccade Duration CHUM-RV-008 Total EyeTrackingFollow</v>
      </c>
      <c r="AVO5" s="356" t="str">
        <f>_xlfn.CONCAT($AVL$3, " ",AVO$4, " ",$AVK5, " ", $AVK$1)</f>
        <v>Saccade Duration CHUM-RV-009 Total EyeTrackingFollow</v>
      </c>
      <c r="AVP5" s="356" t="str">
        <f t="shared" si="69"/>
        <v>Saccade Duration CHUM-RV-014 Total EyeTrackingFollow</v>
      </c>
      <c r="AVQ5" s="356" t="str">
        <f t="shared" si="69"/>
        <v>Saccade Duration CHUM-RV-015 Total EyeTrackingFollow</v>
      </c>
      <c r="AVR5" s="356" t="str">
        <f t="shared" si="69"/>
        <v>Saccade Duration CHUM-RV-019 Total EyeTrackingFollow</v>
      </c>
      <c r="AVS5" s="356" t="str">
        <f t="shared" si="69"/>
        <v>Saccade Duration CHUM-RV-020 Total EyeTrackingFollow</v>
      </c>
      <c r="AVT5" s="356" t="str">
        <f t="shared" si="69"/>
        <v>Saccade Duration CHUM-RV-021 Total EyeTrackingFollow</v>
      </c>
      <c r="AVU5" s="356" t="str">
        <f t="shared" si="69"/>
        <v>Saccade Duration CHUM-RV-022 Total EyeTrackingFollow</v>
      </c>
      <c r="AVV5" s="356" t="str">
        <f t="shared" si="69"/>
        <v>Saccade Duration CHUM-RV-023 Total EyeTrackingFollow</v>
      </c>
      <c r="AVW5" s="356" t="str">
        <f t="shared" si="69"/>
        <v>Saccade Duration CHUM-RV-024 Total EyeTrackingFollow</v>
      </c>
      <c r="AVX5" s="361" t="e">
        <f>AVERAGE(AVL5:AVT5)</f>
        <v>#DIV/0!</v>
      </c>
      <c r="AVY5" s="362" t="e">
        <f>MEDIAN(AVL5:AVT5)</f>
        <v>#NUM!</v>
      </c>
      <c r="AVZ5" s="362">
        <f>MAX(AVL5:AVT5)</f>
        <v>0</v>
      </c>
      <c r="AWA5" s="363">
        <f>MIN(AVL5:AVT5)</f>
        <v>0</v>
      </c>
      <c r="AWD5" s="66" t="s">
        <v>607</v>
      </c>
      <c r="AWE5" s="356" t="str">
        <f t="shared" ref="AWE5:AWP7" si="70">_xlfn.CONCAT($AWE$3, " ",AWE$4, " ",$AWD5, " ", $AVK$1)</f>
        <v>Saccade Duration CHUM-RV-001 Total EyeTrackingFollow</v>
      </c>
      <c r="AWF5" s="356" t="str">
        <f t="shared" si="70"/>
        <v>Saccade Duration CHUM-RV-002 Total EyeTrackingFollow</v>
      </c>
      <c r="AWG5" s="356" t="str">
        <f t="shared" si="70"/>
        <v>Saccade Duration CHUM-RV-005 Total EyeTrackingFollow</v>
      </c>
      <c r="AWH5" s="356" t="str">
        <f t="shared" si="70"/>
        <v>Saccade Duration CHUM-RV-006 Total EyeTrackingFollow</v>
      </c>
      <c r="AWI5" s="356" t="str">
        <f t="shared" si="70"/>
        <v>Saccade Duration CHUM-RV-007 Total EyeTrackingFollow</v>
      </c>
      <c r="AWJ5" s="356" t="str">
        <f t="shared" si="70"/>
        <v>Saccade Duration CHUM-RV-010 Total EyeTrackingFollow</v>
      </c>
      <c r="AWK5" s="356" t="str">
        <f t="shared" si="70"/>
        <v>Saccade Duration CHUM-RV-011 Total EyeTrackingFollow</v>
      </c>
      <c r="AWL5" s="356" t="str">
        <f t="shared" si="70"/>
        <v>Saccade Duration CHUM-RV-012 Total EyeTrackingFollow</v>
      </c>
      <c r="AWM5" s="356" t="str">
        <f t="shared" si="70"/>
        <v>Saccade Duration CHUM-RV-013 Total EyeTrackingFollow</v>
      </c>
      <c r="AWN5" s="356" t="str">
        <f t="shared" si="70"/>
        <v>Saccade Duration CHUM-RV-016 Total EyeTrackingFollow</v>
      </c>
      <c r="AWO5" s="356" t="str">
        <f t="shared" si="70"/>
        <v>Saccade Duration CHUM-RV-017 Total EyeTrackingFollow</v>
      </c>
      <c r="AWP5" s="356" t="str">
        <f t="shared" si="70"/>
        <v>Saccade Duration CHUM-RV-018 Total EyeTrackingFollow</v>
      </c>
      <c r="AWQ5" s="357" t="e">
        <f>AVERAGE(AWE5:AWP5)</f>
        <v>#DIV/0!</v>
      </c>
      <c r="AWR5" s="358" t="e">
        <f>MEDIAN(AWE5:AWP5)</f>
        <v>#NUM!</v>
      </c>
      <c r="AWS5" s="358">
        <f>MAX(AWE5:AWP5)</f>
        <v>0</v>
      </c>
      <c r="AWT5" s="359">
        <f>MIN(AWE5:AWP5)</f>
        <v>0</v>
      </c>
    </row>
    <row r="6" spans="1:1294" ht="15.75" thickBot="1" x14ac:dyDescent="0.3">
      <c r="A6" s="347" t="s">
        <v>855</v>
      </c>
      <c r="B6" s="356" t="str">
        <f t="shared" si="0"/>
        <v>Square Wave Jerk Instances CHUM-RV-003 EyeTrackingFollow</v>
      </c>
      <c r="C6" s="356" t="str">
        <f t="shared" si="0"/>
        <v>Square Wave Jerk Instances CHUM-RV-004 EyeTrackingFollow</v>
      </c>
      <c r="D6" s="356" t="str">
        <f t="shared" si="0"/>
        <v>Square Wave Jerk Instances CHUM-RV-008 EyeTrackingFollow</v>
      </c>
      <c r="E6" s="356" t="str">
        <f t="shared" si="0"/>
        <v>Square Wave Jerk Instances CHUM-RV-009 EyeTrackingFollow</v>
      </c>
      <c r="F6" s="356" t="str">
        <f t="shared" si="0"/>
        <v>Square Wave Jerk Instances CHUM-RV-014 EyeTrackingFollow</v>
      </c>
      <c r="G6" s="356" t="str">
        <f t="shared" si="0"/>
        <v>Square Wave Jerk Instances CHUM-RV-015 EyeTrackingFollow</v>
      </c>
      <c r="H6" s="356" t="str">
        <f t="shared" si="0"/>
        <v>Square Wave Jerk Instances CHUM-RV-019 EyeTrackingFollow</v>
      </c>
      <c r="I6" s="356" t="str">
        <f t="shared" si="0"/>
        <v>Square Wave Jerk Instances CHUM-RV-020 EyeTrackingFollow</v>
      </c>
      <c r="J6" s="356" t="str">
        <f t="shared" si="0"/>
        <v>Square Wave Jerk Instances CHUM-RV-021 EyeTrackingFollow</v>
      </c>
      <c r="K6" s="356" t="str">
        <f t="shared" si="0"/>
        <v>Square Wave Jerk Instances CHUM-RV-022 EyeTrackingFollow</v>
      </c>
      <c r="L6" s="356" t="str">
        <f t="shared" si="0"/>
        <v>Square Wave Jerk Instances CHUM-RV-023 EyeTrackingFollow</v>
      </c>
      <c r="M6" s="356" t="str">
        <f t="shared" si="0"/>
        <v>Square Wave Jerk Instances CHUM-RV-024 EyeTrackingFollow</v>
      </c>
      <c r="N6" s="368" t="e">
        <f>AVERAGE(B6:J6)</f>
        <v>#DIV/0!</v>
      </c>
      <c r="O6" s="362" t="e">
        <f>MEDIAN(B6:J6)</f>
        <v>#NUM!</v>
      </c>
      <c r="P6" s="362">
        <f>MAX(B6:J6)</f>
        <v>0</v>
      </c>
      <c r="Q6" s="363">
        <f>MIN(B6:J6)</f>
        <v>0</v>
      </c>
      <c r="T6" s="347" t="s">
        <v>855</v>
      </c>
      <c r="U6" s="356" t="str">
        <f t="shared" ref="U6:AF7" si="71">_xlfn.CONCAT($U$3, " ",U$4, " ",$T6)</f>
        <v>Square Wave Jerk Instances CHUM-RV-001 EyeTrackingFollow</v>
      </c>
      <c r="V6" s="356" t="str">
        <f t="shared" si="71"/>
        <v>Square Wave Jerk Instances CHUM-RV-002 EyeTrackingFollow</v>
      </c>
      <c r="W6" s="356" t="str">
        <f t="shared" si="71"/>
        <v>Square Wave Jerk Instances CHUM-RV-005 EyeTrackingFollow</v>
      </c>
      <c r="X6" s="356" t="str">
        <f t="shared" si="71"/>
        <v>Square Wave Jerk Instances CHUM-RV-006 EyeTrackingFollow</v>
      </c>
      <c r="Y6" s="356" t="str">
        <f t="shared" si="71"/>
        <v>Square Wave Jerk Instances CHUM-RV-007 EyeTrackingFollow</v>
      </c>
      <c r="Z6" s="356" t="str">
        <f t="shared" si="71"/>
        <v>Square Wave Jerk Instances CHUM-RV-010 EyeTrackingFollow</v>
      </c>
      <c r="AA6" s="356" t="str">
        <f t="shared" si="71"/>
        <v>Square Wave Jerk Instances CHUM-RV-011 EyeTrackingFollow</v>
      </c>
      <c r="AB6" s="356" t="str">
        <f t="shared" si="71"/>
        <v>Square Wave Jerk Instances CHUM-RV-012 EyeTrackingFollow</v>
      </c>
      <c r="AC6" s="356" t="str">
        <f t="shared" si="71"/>
        <v>Square Wave Jerk Instances CHUM-RV-013 EyeTrackingFollow</v>
      </c>
      <c r="AD6" s="356" t="str">
        <f t="shared" si="71"/>
        <v>Square Wave Jerk Instances CHUM-RV-016 EyeTrackingFollow</v>
      </c>
      <c r="AE6" s="356" t="str">
        <f t="shared" si="71"/>
        <v>Square Wave Jerk Instances CHUM-RV-017 EyeTrackingFollow</v>
      </c>
      <c r="AF6" s="356" t="str">
        <f t="shared" si="71"/>
        <v>Square Wave Jerk Instances CHUM-RV-018 EyeTrackingFollow</v>
      </c>
      <c r="AG6" s="357" t="e">
        <f>AVERAGE(U6:AF6)</f>
        <v>#DIV/0!</v>
      </c>
      <c r="AH6" s="358" t="e">
        <f>MEDIAN(U6:AF6)</f>
        <v>#NUM!</v>
      </c>
      <c r="AI6" s="358">
        <f>MAX(U6:AF6)</f>
        <v>0</v>
      </c>
      <c r="AJ6" s="359">
        <f>MIN(U6:AF6)</f>
        <v>0</v>
      </c>
      <c r="AL6" s="66" t="s">
        <v>606</v>
      </c>
      <c r="AM6" s="356" t="str">
        <f t="shared" ref="AM6:AX7" si="72">_xlfn.CONCAT($AM$3, " ",AM$4, " ",$AL6, " ", $AL$1)</f>
        <v>Square Wave Jerk Amplitude CHUM-RV-003 Average EyeTrackingFix</v>
      </c>
      <c r="AN6" s="356" t="str">
        <f t="shared" si="72"/>
        <v>Square Wave Jerk Amplitude CHUM-RV-004 Average EyeTrackingFix</v>
      </c>
      <c r="AO6" s="356" t="str">
        <f t="shared" si="72"/>
        <v>Square Wave Jerk Amplitude CHUM-RV-008 Average EyeTrackingFix</v>
      </c>
      <c r="AP6" s="356" t="str">
        <f t="shared" si="72"/>
        <v>Square Wave Jerk Amplitude CHUM-RV-009 Average EyeTrackingFix</v>
      </c>
      <c r="AQ6" s="356" t="str">
        <f t="shared" si="72"/>
        <v>Square Wave Jerk Amplitude CHUM-RV-014 Average EyeTrackingFix</v>
      </c>
      <c r="AR6" s="356" t="str">
        <f t="shared" si="72"/>
        <v>Square Wave Jerk Amplitude CHUM-RV-015 Average EyeTrackingFix</v>
      </c>
      <c r="AS6" s="356" t="str">
        <f t="shared" si="72"/>
        <v>Square Wave Jerk Amplitude CHUM-RV-019 Average EyeTrackingFix</v>
      </c>
      <c r="AT6" s="356" t="str">
        <f t="shared" si="72"/>
        <v>Square Wave Jerk Amplitude CHUM-RV-020 Average EyeTrackingFix</v>
      </c>
      <c r="AU6" s="356" t="str">
        <f t="shared" si="72"/>
        <v>Square Wave Jerk Amplitude CHUM-RV-021 Average EyeTrackingFix</v>
      </c>
      <c r="AV6" s="356" t="str">
        <f t="shared" si="72"/>
        <v>Square Wave Jerk Amplitude CHUM-RV-022 Average EyeTrackingFix</v>
      </c>
      <c r="AW6" s="356" t="str">
        <f t="shared" si="72"/>
        <v>Square Wave Jerk Amplitude CHUM-RV-023 Average EyeTrackingFix</v>
      </c>
      <c r="AX6" s="356" t="str">
        <f t="shared" si="72"/>
        <v>Square Wave Jerk Amplitude CHUM-RV-024 Average EyeTrackingFix</v>
      </c>
      <c r="AY6" s="361" t="e">
        <f>AVERAGE(AM6:AU6)</f>
        <v>#DIV/0!</v>
      </c>
      <c r="AZ6" s="362" t="e">
        <f>MEDIAN(AM6:AU6)</f>
        <v>#NUM!</v>
      </c>
      <c r="BA6" s="362">
        <f>MAX(AM6:AU6)</f>
        <v>0</v>
      </c>
      <c r="BB6" s="363">
        <f>MIN(AM6:AU6)</f>
        <v>0</v>
      </c>
      <c r="BE6" s="66" t="s">
        <v>606</v>
      </c>
      <c r="BF6" s="356" t="str">
        <f t="shared" si="3"/>
        <v>Square Wave Jerk Amplitude CHUM-RV-001 Average EyeTrackingFix</v>
      </c>
      <c r="BG6" s="356" t="str">
        <f t="shared" si="3"/>
        <v>Square Wave Jerk Amplitude CHUM-RV-002 Average EyeTrackingFix</v>
      </c>
      <c r="BH6" s="356" t="str">
        <f t="shared" si="3"/>
        <v>Square Wave Jerk Amplitude CHUM-RV-005 Average EyeTrackingFix</v>
      </c>
      <c r="BI6" s="356" t="str">
        <f t="shared" si="3"/>
        <v>Square Wave Jerk Amplitude CHUM-RV-006 Average EyeTrackingFix</v>
      </c>
      <c r="BJ6" s="356" t="str">
        <f t="shared" si="3"/>
        <v>Square Wave Jerk Amplitude CHUM-RV-007 Average EyeTrackingFix</v>
      </c>
      <c r="BK6" s="356" t="str">
        <f t="shared" si="3"/>
        <v>Square Wave Jerk Amplitude CHUM-RV-010 Average EyeTrackingFix</v>
      </c>
      <c r="BL6" s="356" t="str">
        <f t="shared" si="3"/>
        <v>Square Wave Jerk Amplitude CHUM-RV-011 Average EyeTrackingFix</v>
      </c>
      <c r="BM6" s="356" t="str">
        <f t="shared" si="3"/>
        <v>Square Wave Jerk Amplitude CHUM-RV-012 Average EyeTrackingFix</v>
      </c>
      <c r="BN6" s="356" t="str">
        <f t="shared" si="3"/>
        <v>Square Wave Jerk Amplitude CHUM-RV-013 Average EyeTrackingFix</v>
      </c>
      <c r="BO6" s="356" t="str">
        <f t="shared" si="3"/>
        <v>Square Wave Jerk Amplitude CHUM-RV-016 Average EyeTrackingFix</v>
      </c>
      <c r="BP6" s="356" t="str">
        <f t="shared" si="3"/>
        <v>Square Wave Jerk Amplitude CHUM-RV-017 Average EyeTrackingFix</v>
      </c>
      <c r="BQ6" s="356" t="str">
        <f t="shared" si="3"/>
        <v>Square Wave Jerk Amplitude CHUM-RV-018 Average EyeTrackingFix</v>
      </c>
      <c r="BR6" s="357" t="e">
        <f>AVERAGE(BF6:BQ6)</f>
        <v>#DIV/0!</v>
      </c>
      <c r="BS6" s="358" t="e">
        <f>MEDIAN(BF6:BQ6)</f>
        <v>#NUM!</v>
      </c>
      <c r="BT6" s="358">
        <f>MAX(BF6:BQ6)</f>
        <v>0</v>
      </c>
      <c r="BU6" s="359">
        <f>MIN(BF6:BQ6)</f>
        <v>0</v>
      </c>
      <c r="BW6" s="66" t="s">
        <v>606</v>
      </c>
      <c r="BX6" s="356" t="str">
        <f t="shared" ref="BX6:CI7" si="73">_xlfn.CONCAT($BX$3, " ",BX$4, " ",$BW6, " ", $BW$1)</f>
        <v>Square Wave Jerk Amplitude CHUM-RV-003 Average EyeTrackingMultiple</v>
      </c>
      <c r="BY6" s="356" t="str">
        <f t="shared" si="73"/>
        <v>Square Wave Jerk Amplitude CHUM-RV-004 Average EyeTrackingMultiple</v>
      </c>
      <c r="BZ6" s="356" t="str">
        <f t="shared" si="73"/>
        <v>Square Wave Jerk Amplitude CHUM-RV-008 Average EyeTrackingMultiple</v>
      </c>
      <c r="CA6" s="356" t="str">
        <f t="shared" si="73"/>
        <v>Square Wave Jerk Amplitude CHUM-RV-009 Average EyeTrackingMultiple</v>
      </c>
      <c r="CB6" s="356" t="str">
        <f t="shared" si="73"/>
        <v>Square Wave Jerk Amplitude CHUM-RV-014 Average EyeTrackingMultiple</v>
      </c>
      <c r="CC6" s="356" t="str">
        <f t="shared" si="73"/>
        <v>Square Wave Jerk Amplitude CHUM-RV-015 Average EyeTrackingMultiple</v>
      </c>
      <c r="CD6" s="356" t="str">
        <f t="shared" si="73"/>
        <v>Square Wave Jerk Amplitude CHUM-RV-019 Average EyeTrackingMultiple</v>
      </c>
      <c r="CE6" s="356" t="str">
        <f t="shared" si="73"/>
        <v>Square Wave Jerk Amplitude CHUM-RV-020 Average EyeTrackingMultiple</v>
      </c>
      <c r="CF6" s="356" t="str">
        <f t="shared" si="73"/>
        <v>Square Wave Jerk Amplitude CHUM-RV-021 Average EyeTrackingMultiple</v>
      </c>
      <c r="CG6" s="356" t="str">
        <f t="shared" si="73"/>
        <v>Square Wave Jerk Amplitude CHUM-RV-022 Average EyeTrackingMultiple</v>
      </c>
      <c r="CH6" s="356" t="str">
        <f t="shared" si="73"/>
        <v>Square Wave Jerk Amplitude CHUM-RV-023 Average EyeTrackingMultiple</v>
      </c>
      <c r="CI6" s="356" t="str">
        <f t="shared" si="73"/>
        <v>Square Wave Jerk Amplitude CHUM-RV-024 Average EyeTrackingMultiple</v>
      </c>
      <c r="CJ6" s="361" t="e">
        <f>AVERAGE(BX6:CF6)</f>
        <v>#DIV/0!</v>
      </c>
      <c r="CK6" s="362" t="e">
        <f>MEDIAN(BX6:CF6)</f>
        <v>#NUM!</v>
      </c>
      <c r="CL6" s="362">
        <f>MAX(BX6:CF6)</f>
        <v>0</v>
      </c>
      <c r="CM6" s="363">
        <f>MIN(BX6:CF6)</f>
        <v>0</v>
      </c>
      <c r="CP6" s="66" t="s">
        <v>606</v>
      </c>
      <c r="CQ6" s="356" t="str">
        <f t="shared" si="5"/>
        <v>Square Wave Jerk Amplitude CHUM-RV-001 Average EyeTrackingMultiple</v>
      </c>
      <c r="CR6" s="356" t="str">
        <f t="shared" si="5"/>
        <v>Square Wave Jerk Amplitude CHUM-RV-002 Average EyeTrackingMultiple</v>
      </c>
      <c r="CS6" s="356" t="str">
        <f t="shared" si="5"/>
        <v>Square Wave Jerk Amplitude CHUM-RV-005 Average EyeTrackingMultiple</v>
      </c>
      <c r="CT6" s="356" t="str">
        <f t="shared" si="5"/>
        <v>Square Wave Jerk Amplitude CHUM-RV-006 Average EyeTrackingMultiple</v>
      </c>
      <c r="CU6" s="356" t="str">
        <f t="shared" si="5"/>
        <v>Square Wave Jerk Amplitude CHUM-RV-007 Average EyeTrackingMultiple</v>
      </c>
      <c r="CV6" s="356" t="str">
        <f t="shared" si="5"/>
        <v>Square Wave Jerk Amplitude CHUM-RV-010 Average EyeTrackingMultiple</v>
      </c>
      <c r="CW6" s="356" t="str">
        <f t="shared" si="5"/>
        <v>Square Wave Jerk Amplitude CHUM-RV-011 Average EyeTrackingMultiple</v>
      </c>
      <c r="CX6" s="356" t="str">
        <f t="shared" si="5"/>
        <v>Square Wave Jerk Amplitude CHUM-RV-012 Average EyeTrackingMultiple</v>
      </c>
      <c r="CY6" s="356" t="str">
        <f t="shared" si="5"/>
        <v>Square Wave Jerk Amplitude CHUM-RV-013 Average EyeTrackingMultiple</v>
      </c>
      <c r="CZ6" s="356" t="str">
        <f t="shared" si="5"/>
        <v>Square Wave Jerk Amplitude CHUM-RV-016 Average EyeTrackingMultiple</v>
      </c>
      <c r="DA6" s="356" t="str">
        <f t="shared" si="5"/>
        <v>Square Wave Jerk Amplitude CHUM-RV-017 Average EyeTrackingMultiple</v>
      </c>
      <c r="DB6" s="356" t="str">
        <f t="shared" si="5"/>
        <v>Square Wave Jerk Amplitude CHUM-RV-018 Average EyeTrackingMultiple</v>
      </c>
      <c r="DC6" s="357" t="e">
        <f>AVERAGE(CQ6:DB6)</f>
        <v>#DIV/0!</v>
      </c>
      <c r="DD6" s="358" t="e">
        <f>MEDIAN(CQ6:DB6)</f>
        <v>#NUM!</v>
      </c>
      <c r="DE6" s="358">
        <f>MAX(CQ6:DB6)</f>
        <v>0</v>
      </c>
      <c r="DF6" s="359">
        <f>MIN(CQ6:DB6)</f>
        <v>0</v>
      </c>
      <c r="DG6" s="392"/>
      <c r="DH6" s="66" t="s">
        <v>606</v>
      </c>
      <c r="DI6" s="356" t="str">
        <f t="shared" ref="DI6:DT7" si="74">_xlfn.CONCAT($DI$3, " ",DI$4, " ",$DH6, " ", $DH$1)</f>
        <v>Square Wave Jerk Amplitude CHUM-RV-003 Average EyeTrackingFollow</v>
      </c>
      <c r="DJ6" s="356" t="str">
        <f t="shared" si="74"/>
        <v>Square Wave Jerk Amplitude CHUM-RV-004 Average EyeTrackingFollow</v>
      </c>
      <c r="DK6" s="356" t="str">
        <f t="shared" si="74"/>
        <v>Square Wave Jerk Amplitude CHUM-RV-008 Average EyeTrackingFollow</v>
      </c>
      <c r="DL6" s="356" t="str">
        <f t="shared" si="74"/>
        <v>Square Wave Jerk Amplitude CHUM-RV-009 Average EyeTrackingFollow</v>
      </c>
      <c r="DM6" s="356" t="str">
        <f t="shared" si="74"/>
        <v>Square Wave Jerk Amplitude CHUM-RV-014 Average EyeTrackingFollow</v>
      </c>
      <c r="DN6" s="356" t="str">
        <f t="shared" si="74"/>
        <v>Square Wave Jerk Amplitude CHUM-RV-015 Average EyeTrackingFollow</v>
      </c>
      <c r="DO6" s="356" t="str">
        <f t="shared" si="74"/>
        <v>Square Wave Jerk Amplitude CHUM-RV-019 Average EyeTrackingFollow</v>
      </c>
      <c r="DP6" s="356" t="str">
        <f t="shared" si="74"/>
        <v>Square Wave Jerk Amplitude CHUM-RV-020 Average EyeTrackingFollow</v>
      </c>
      <c r="DQ6" s="356" t="str">
        <f t="shared" si="74"/>
        <v>Square Wave Jerk Amplitude CHUM-RV-021 Average EyeTrackingFollow</v>
      </c>
      <c r="DR6" s="356" t="str">
        <f t="shared" si="74"/>
        <v>Square Wave Jerk Amplitude CHUM-RV-022 Average EyeTrackingFollow</v>
      </c>
      <c r="DS6" s="356" t="str">
        <f t="shared" si="74"/>
        <v>Square Wave Jerk Amplitude CHUM-RV-023 Average EyeTrackingFollow</v>
      </c>
      <c r="DT6" s="356" t="str">
        <f t="shared" si="74"/>
        <v>Square Wave Jerk Amplitude CHUM-RV-024 Average EyeTrackingFollow</v>
      </c>
      <c r="DU6" s="361" t="e">
        <f>AVERAGE(DI6:DQ6)</f>
        <v>#DIV/0!</v>
      </c>
      <c r="DV6" s="362" t="e">
        <f>MEDIAN(DI6:DQ6)</f>
        <v>#NUM!</v>
      </c>
      <c r="DW6" s="362">
        <f>MAX(DI6:DQ6)</f>
        <v>0</v>
      </c>
      <c r="DX6" s="363">
        <f>MIN(DI6:DQ6)</f>
        <v>0</v>
      </c>
      <c r="EA6" s="66" t="s">
        <v>606</v>
      </c>
      <c r="EB6" s="356" t="str">
        <f t="shared" si="7"/>
        <v>Square Wave Jerk Amplitude CHUM-RV-001 Average EyeTrackingFollow</v>
      </c>
      <c r="EC6" s="356" t="str">
        <f t="shared" si="7"/>
        <v>Square Wave Jerk Amplitude CHUM-RV-002 Average EyeTrackingFollow</v>
      </c>
      <c r="ED6" s="356" t="str">
        <f t="shared" si="7"/>
        <v>Square Wave Jerk Amplitude CHUM-RV-005 Average EyeTrackingFollow</v>
      </c>
      <c r="EE6" s="356" t="str">
        <f t="shared" si="7"/>
        <v>Square Wave Jerk Amplitude CHUM-RV-006 Average EyeTrackingFollow</v>
      </c>
      <c r="EF6" s="356" t="str">
        <f t="shared" si="7"/>
        <v>Square Wave Jerk Amplitude CHUM-RV-007 Average EyeTrackingFollow</v>
      </c>
      <c r="EG6" s="356" t="str">
        <f t="shared" si="7"/>
        <v>Square Wave Jerk Amplitude CHUM-RV-010 Average EyeTrackingFollow</v>
      </c>
      <c r="EH6" s="356" t="str">
        <f t="shared" si="7"/>
        <v>Square Wave Jerk Amplitude CHUM-RV-011 Average EyeTrackingFollow</v>
      </c>
      <c r="EI6" s="356" t="str">
        <f t="shared" si="7"/>
        <v>Square Wave Jerk Amplitude CHUM-RV-012 Average EyeTrackingFollow</v>
      </c>
      <c r="EJ6" s="356" t="str">
        <f t="shared" si="7"/>
        <v>Square Wave Jerk Amplitude CHUM-RV-013 Average EyeTrackingFollow</v>
      </c>
      <c r="EK6" s="356" t="str">
        <f t="shared" si="7"/>
        <v>Square Wave Jerk Amplitude CHUM-RV-016 Average EyeTrackingFollow</v>
      </c>
      <c r="EL6" s="356" t="str">
        <f t="shared" si="7"/>
        <v>Square Wave Jerk Amplitude CHUM-RV-017 Average EyeTrackingFollow</v>
      </c>
      <c r="EM6" s="356" t="str">
        <f t="shared" si="7"/>
        <v>Square Wave Jerk Amplitude CHUM-RV-018 Average EyeTrackingFollow</v>
      </c>
      <c r="EN6" s="357" t="e">
        <f>AVERAGE(EB6:EM6)</f>
        <v>#DIV/0!</v>
      </c>
      <c r="EO6" s="358" t="e">
        <f>MEDIAN(EB6:EM6)</f>
        <v>#NUM!</v>
      </c>
      <c r="EP6" s="358">
        <f>MAX(EB6:EM6)</f>
        <v>0</v>
      </c>
      <c r="EQ6" s="359">
        <f>MIN(EB6:EM6)</f>
        <v>0</v>
      </c>
      <c r="ES6" s="66" t="s">
        <v>606</v>
      </c>
      <c r="ET6" s="356" t="str">
        <f t="shared" ref="ET6:FE7" si="75">_xlfn.CONCAT($ET$3, " ",ET$4, " ",$ES6, " ", $ES$1)</f>
        <v>Square Wave Jerk Initial Velocity CHUM-RV-003 Average EyeTrackingFix</v>
      </c>
      <c r="EU6" s="356" t="str">
        <f t="shared" si="75"/>
        <v>Square Wave Jerk Initial Velocity CHUM-RV-004 Average EyeTrackingFix</v>
      </c>
      <c r="EV6" s="356" t="str">
        <f t="shared" si="75"/>
        <v>Square Wave Jerk Initial Velocity CHUM-RV-008 Average EyeTrackingFix</v>
      </c>
      <c r="EW6" s="356" t="str">
        <f t="shared" si="75"/>
        <v>Square Wave Jerk Initial Velocity CHUM-RV-009 Average EyeTrackingFix</v>
      </c>
      <c r="EX6" s="356" t="str">
        <f t="shared" si="75"/>
        <v>Square Wave Jerk Initial Velocity CHUM-RV-014 Average EyeTrackingFix</v>
      </c>
      <c r="EY6" s="356" t="str">
        <f t="shared" si="75"/>
        <v>Square Wave Jerk Initial Velocity CHUM-RV-015 Average EyeTrackingFix</v>
      </c>
      <c r="EZ6" s="356" t="str">
        <f t="shared" si="75"/>
        <v>Square Wave Jerk Initial Velocity CHUM-RV-019 Average EyeTrackingFix</v>
      </c>
      <c r="FA6" s="356" t="str">
        <f t="shared" si="75"/>
        <v>Square Wave Jerk Initial Velocity CHUM-RV-020 Average EyeTrackingFix</v>
      </c>
      <c r="FB6" s="356" t="str">
        <f t="shared" si="75"/>
        <v>Square Wave Jerk Initial Velocity CHUM-RV-021 Average EyeTrackingFix</v>
      </c>
      <c r="FC6" s="356" t="str">
        <f t="shared" si="75"/>
        <v>Square Wave Jerk Initial Velocity CHUM-RV-022 Average EyeTrackingFix</v>
      </c>
      <c r="FD6" s="356" t="str">
        <f t="shared" si="75"/>
        <v>Square Wave Jerk Initial Velocity CHUM-RV-023 Average EyeTrackingFix</v>
      </c>
      <c r="FE6" s="356" t="str">
        <f t="shared" si="75"/>
        <v>Square Wave Jerk Initial Velocity CHUM-RV-024 Average EyeTrackingFix</v>
      </c>
      <c r="FF6" s="361" t="e">
        <f>AVERAGE(ET6:FB6)</f>
        <v>#DIV/0!</v>
      </c>
      <c r="FG6" s="362" t="e">
        <f>MEDIAN(ET6:FB6)</f>
        <v>#NUM!</v>
      </c>
      <c r="FH6" s="362">
        <f>MAX(ET6:FB6)</f>
        <v>0</v>
      </c>
      <c r="FI6" s="363">
        <f>MIN(ET6:FB6)</f>
        <v>0</v>
      </c>
      <c r="FL6" s="66" t="s">
        <v>606</v>
      </c>
      <c r="FM6" s="356" t="str">
        <f t="shared" si="9"/>
        <v>Square Wave Jerk Initial Velocity CHUM-RV-001 Average EyeTrackingFix</v>
      </c>
      <c r="FN6" s="356" t="str">
        <f t="shared" si="9"/>
        <v>Square Wave Jerk Initial Velocity CHUM-RV-002 Average EyeTrackingFix</v>
      </c>
      <c r="FO6" s="356" t="str">
        <f t="shared" si="9"/>
        <v>Square Wave Jerk Initial Velocity CHUM-RV-005 Average EyeTrackingFix</v>
      </c>
      <c r="FP6" s="356" t="str">
        <f t="shared" si="9"/>
        <v>Square Wave Jerk Initial Velocity CHUM-RV-006 Average EyeTrackingFix</v>
      </c>
      <c r="FQ6" s="356" t="str">
        <f t="shared" si="9"/>
        <v>Square Wave Jerk Initial Velocity CHUM-RV-007 Average EyeTrackingFix</v>
      </c>
      <c r="FR6" s="356" t="str">
        <f t="shared" si="9"/>
        <v>Square Wave Jerk Initial Velocity CHUM-RV-010 Average EyeTrackingFix</v>
      </c>
      <c r="FS6" s="356" t="str">
        <f t="shared" si="9"/>
        <v>Square Wave Jerk Initial Velocity CHUM-RV-011 Average EyeTrackingFix</v>
      </c>
      <c r="FT6" s="356" t="str">
        <f t="shared" si="9"/>
        <v>Square Wave Jerk Initial Velocity CHUM-RV-012 Average EyeTrackingFix</v>
      </c>
      <c r="FU6" s="356" t="str">
        <f t="shared" si="9"/>
        <v>Square Wave Jerk Initial Velocity CHUM-RV-013 Average EyeTrackingFix</v>
      </c>
      <c r="FV6" s="356" t="str">
        <f t="shared" si="9"/>
        <v>Square Wave Jerk Initial Velocity CHUM-RV-016 Average EyeTrackingFix</v>
      </c>
      <c r="FW6" s="356" t="str">
        <f t="shared" si="9"/>
        <v>Square Wave Jerk Initial Velocity CHUM-RV-017 Average EyeTrackingFix</v>
      </c>
      <c r="FX6" s="356" t="str">
        <f t="shared" si="9"/>
        <v>Square Wave Jerk Initial Velocity CHUM-RV-018 Average EyeTrackingFix</v>
      </c>
      <c r="FY6" s="357" t="e">
        <f>AVERAGE(FM6:FX6)</f>
        <v>#DIV/0!</v>
      </c>
      <c r="FZ6" s="358" t="e">
        <f>MEDIAN(FM6:FX6)</f>
        <v>#NUM!</v>
      </c>
      <c r="GA6" s="358">
        <f>MAX(FM6:FX6)</f>
        <v>0</v>
      </c>
      <c r="GB6" s="359">
        <f>MIN(FM6:FX6)</f>
        <v>0</v>
      </c>
      <c r="GD6" s="66" t="s">
        <v>606</v>
      </c>
      <c r="GE6" s="356" t="str">
        <f t="shared" ref="GE6:GP7" si="76">_xlfn.CONCAT($GE$3, " ",GE$4, " ",$GD6, " ", $GD$1)</f>
        <v>Square Wave Jerk Initial Velocity CHUM-RV-003 Average EyeTrackingMultiple</v>
      </c>
      <c r="GF6" s="356" t="str">
        <f t="shared" si="76"/>
        <v>Square Wave Jerk Initial Velocity CHUM-RV-004 Average EyeTrackingMultiple</v>
      </c>
      <c r="GG6" s="356" t="str">
        <f t="shared" si="76"/>
        <v>Square Wave Jerk Initial Velocity CHUM-RV-008 Average EyeTrackingMultiple</v>
      </c>
      <c r="GH6" s="356" t="str">
        <f t="shared" si="76"/>
        <v>Square Wave Jerk Initial Velocity CHUM-RV-009 Average EyeTrackingMultiple</v>
      </c>
      <c r="GI6" s="356" t="str">
        <f t="shared" si="76"/>
        <v>Square Wave Jerk Initial Velocity CHUM-RV-014 Average EyeTrackingMultiple</v>
      </c>
      <c r="GJ6" s="356" t="str">
        <f t="shared" si="76"/>
        <v>Square Wave Jerk Initial Velocity CHUM-RV-015 Average EyeTrackingMultiple</v>
      </c>
      <c r="GK6" s="356" t="str">
        <f t="shared" si="76"/>
        <v>Square Wave Jerk Initial Velocity CHUM-RV-019 Average EyeTrackingMultiple</v>
      </c>
      <c r="GL6" s="356" t="str">
        <f t="shared" si="76"/>
        <v>Square Wave Jerk Initial Velocity CHUM-RV-020 Average EyeTrackingMultiple</v>
      </c>
      <c r="GM6" s="356" t="str">
        <f t="shared" si="76"/>
        <v>Square Wave Jerk Initial Velocity CHUM-RV-021 Average EyeTrackingMultiple</v>
      </c>
      <c r="GN6" s="356" t="str">
        <f t="shared" si="76"/>
        <v>Square Wave Jerk Initial Velocity CHUM-RV-022 Average EyeTrackingMultiple</v>
      </c>
      <c r="GO6" s="356" t="str">
        <f t="shared" si="76"/>
        <v>Square Wave Jerk Initial Velocity CHUM-RV-023 Average EyeTrackingMultiple</v>
      </c>
      <c r="GP6" s="356" t="str">
        <f t="shared" si="76"/>
        <v>Square Wave Jerk Initial Velocity CHUM-RV-024 Average EyeTrackingMultiple</v>
      </c>
      <c r="GQ6" s="361" t="e">
        <f>AVERAGE(GE6:GM6)</f>
        <v>#DIV/0!</v>
      </c>
      <c r="GR6" s="362" t="e">
        <f>MEDIAN(GE6:GM6)</f>
        <v>#NUM!</v>
      </c>
      <c r="GS6" s="362">
        <f>MAX(GE6:GM6)</f>
        <v>0</v>
      </c>
      <c r="GT6" s="363">
        <f>MIN(GE6:GM6)</f>
        <v>0</v>
      </c>
      <c r="GW6" s="66" t="s">
        <v>606</v>
      </c>
      <c r="GX6" s="356" t="str">
        <f t="shared" si="11"/>
        <v>Square Wave Jerk Initial Velocity CHUM-RV-001 Average EyeTrackingMultiple</v>
      </c>
      <c r="GY6" s="356" t="str">
        <f t="shared" si="11"/>
        <v>Square Wave Jerk Initial Velocity CHUM-RV-002 Average EyeTrackingMultiple</v>
      </c>
      <c r="GZ6" s="356" t="str">
        <f t="shared" si="11"/>
        <v>Square Wave Jerk Initial Velocity CHUM-RV-005 Average EyeTrackingMultiple</v>
      </c>
      <c r="HA6" s="356" t="str">
        <f t="shared" si="11"/>
        <v>Square Wave Jerk Initial Velocity CHUM-RV-006 Average EyeTrackingMultiple</v>
      </c>
      <c r="HB6" s="356" t="str">
        <f t="shared" si="11"/>
        <v>Square Wave Jerk Initial Velocity CHUM-RV-007 Average EyeTrackingMultiple</v>
      </c>
      <c r="HC6" s="356" t="str">
        <f t="shared" si="11"/>
        <v>Square Wave Jerk Initial Velocity CHUM-RV-010 Average EyeTrackingMultiple</v>
      </c>
      <c r="HD6" s="356" t="str">
        <f t="shared" si="11"/>
        <v>Square Wave Jerk Initial Velocity CHUM-RV-011 Average EyeTrackingMultiple</v>
      </c>
      <c r="HE6" s="356" t="str">
        <f t="shared" si="11"/>
        <v>Square Wave Jerk Initial Velocity CHUM-RV-012 Average EyeTrackingMultiple</v>
      </c>
      <c r="HF6" s="356" t="str">
        <f t="shared" si="11"/>
        <v>Square Wave Jerk Initial Velocity CHUM-RV-013 Average EyeTrackingMultiple</v>
      </c>
      <c r="HG6" s="356" t="str">
        <f t="shared" si="11"/>
        <v>Square Wave Jerk Initial Velocity CHUM-RV-016 Average EyeTrackingMultiple</v>
      </c>
      <c r="HH6" s="356" t="str">
        <f t="shared" si="11"/>
        <v>Square Wave Jerk Initial Velocity CHUM-RV-017 Average EyeTrackingMultiple</v>
      </c>
      <c r="HI6" s="356" t="str">
        <f t="shared" si="11"/>
        <v>Square Wave Jerk Initial Velocity CHUM-RV-018 Average EyeTrackingMultiple</v>
      </c>
      <c r="HJ6" s="357" t="e">
        <f>AVERAGE(GX6:HI6)</f>
        <v>#DIV/0!</v>
      </c>
      <c r="HK6" s="358" t="e">
        <f>MEDIAN(GX6:HI6)</f>
        <v>#NUM!</v>
      </c>
      <c r="HL6" s="358">
        <f>MAX(GX6:HI6)</f>
        <v>0</v>
      </c>
      <c r="HM6" s="359">
        <f>MIN(GX6:HI6)</f>
        <v>0</v>
      </c>
      <c r="HN6" s="391"/>
      <c r="HO6" s="66" t="s">
        <v>606</v>
      </c>
      <c r="HP6" s="356" t="str">
        <f t="shared" ref="HP6:IA7" si="77">_xlfn.CONCAT($HP$3, " ",HP$4, " ",$HO6, " ", $HO$1)</f>
        <v>Square Wave Jerk Initial Velocity CHUM-RV-003 Average EyeTrackingFollow</v>
      </c>
      <c r="HQ6" s="356" t="str">
        <f t="shared" si="77"/>
        <v>Square Wave Jerk Initial Velocity CHUM-RV-004 Average EyeTrackingFollow</v>
      </c>
      <c r="HR6" s="356" t="str">
        <f t="shared" si="77"/>
        <v>Square Wave Jerk Initial Velocity CHUM-RV-008 Average EyeTrackingFollow</v>
      </c>
      <c r="HS6" s="356" t="str">
        <f t="shared" si="77"/>
        <v>Square Wave Jerk Initial Velocity CHUM-RV-009 Average EyeTrackingFollow</v>
      </c>
      <c r="HT6" s="356" t="str">
        <f t="shared" si="77"/>
        <v>Square Wave Jerk Initial Velocity CHUM-RV-014 Average EyeTrackingFollow</v>
      </c>
      <c r="HU6" s="356" t="str">
        <f t="shared" si="77"/>
        <v>Square Wave Jerk Initial Velocity CHUM-RV-015 Average EyeTrackingFollow</v>
      </c>
      <c r="HV6" s="356" t="str">
        <f t="shared" si="77"/>
        <v>Square Wave Jerk Initial Velocity CHUM-RV-019 Average EyeTrackingFollow</v>
      </c>
      <c r="HW6" s="356" t="str">
        <f t="shared" si="77"/>
        <v>Square Wave Jerk Initial Velocity CHUM-RV-020 Average EyeTrackingFollow</v>
      </c>
      <c r="HX6" s="356" t="str">
        <f t="shared" si="77"/>
        <v>Square Wave Jerk Initial Velocity CHUM-RV-021 Average EyeTrackingFollow</v>
      </c>
      <c r="HY6" s="356" t="str">
        <f t="shared" si="77"/>
        <v>Square Wave Jerk Initial Velocity CHUM-RV-022 Average EyeTrackingFollow</v>
      </c>
      <c r="HZ6" s="356" t="str">
        <f t="shared" si="77"/>
        <v>Square Wave Jerk Initial Velocity CHUM-RV-023 Average EyeTrackingFollow</v>
      </c>
      <c r="IA6" s="356" t="str">
        <f t="shared" si="77"/>
        <v>Square Wave Jerk Initial Velocity CHUM-RV-024 Average EyeTrackingFollow</v>
      </c>
      <c r="IB6" s="361" t="e">
        <f>AVERAGE(HP6:HX6)</f>
        <v>#DIV/0!</v>
      </c>
      <c r="IC6" s="362" t="e">
        <f>MEDIAN(HP6:HX6)</f>
        <v>#NUM!</v>
      </c>
      <c r="ID6" s="362">
        <f>MAX(HP6:HX6)</f>
        <v>0</v>
      </c>
      <c r="IE6" s="363">
        <f>MIN(HP6:HX6)</f>
        <v>0</v>
      </c>
      <c r="IH6" s="66" t="s">
        <v>606</v>
      </c>
      <c r="II6" s="356" t="str">
        <f t="shared" si="13"/>
        <v>Square Wave Jerk Initial Velocity CHUM-RV-001 Average EyeTrackingFollow</v>
      </c>
      <c r="IJ6" s="356" t="str">
        <f t="shared" si="13"/>
        <v>Square Wave Jerk Initial Velocity CHUM-RV-002 Average EyeTrackingFollow</v>
      </c>
      <c r="IK6" s="356" t="str">
        <f t="shared" si="13"/>
        <v>Square Wave Jerk Initial Velocity CHUM-RV-005 Average EyeTrackingFollow</v>
      </c>
      <c r="IL6" s="356" t="str">
        <f t="shared" si="13"/>
        <v>Square Wave Jerk Initial Velocity CHUM-RV-006 Average EyeTrackingFollow</v>
      </c>
      <c r="IM6" s="356" t="str">
        <f t="shared" si="13"/>
        <v>Square Wave Jerk Initial Velocity CHUM-RV-007 Average EyeTrackingFollow</v>
      </c>
      <c r="IN6" s="356" t="str">
        <f t="shared" si="13"/>
        <v>Square Wave Jerk Initial Velocity CHUM-RV-010 Average EyeTrackingFollow</v>
      </c>
      <c r="IO6" s="356" t="str">
        <f t="shared" si="13"/>
        <v>Square Wave Jerk Initial Velocity CHUM-RV-011 Average EyeTrackingFollow</v>
      </c>
      <c r="IP6" s="356" t="str">
        <f t="shared" si="13"/>
        <v>Square Wave Jerk Initial Velocity CHUM-RV-012 Average EyeTrackingFollow</v>
      </c>
      <c r="IQ6" s="356" t="str">
        <f t="shared" si="13"/>
        <v>Square Wave Jerk Initial Velocity CHUM-RV-013 Average EyeTrackingFollow</v>
      </c>
      <c r="IR6" s="356" t="str">
        <f t="shared" si="13"/>
        <v>Square Wave Jerk Initial Velocity CHUM-RV-016 Average EyeTrackingFollow</v>
      </c>
      <c r="IS6" s="356" t="str">
        <f t="shared" si="13"/>
        <v>Square Wave Jerk Initial Velocity CHUM-RV-017 Average EyeTrackingFollow</v>
      </c>
      <c r="IT6" s="356" t="str">
        <f t="shared" si="13"/>
        <v>Square Wave Jerk Initial Velocity CHUM-RV-018 Average EyeTrackingFollow</v>
      </c>
      <c r="IU6" s="357" t="e">
        <f>AVERAGE(II6:IT6)</f>
        <v>#DIV/0!</v>
      </c>
      <c r="IV6" s="358" t="e">
        <f>MEDIAN(II6:IT6)</f>
        <v>#NUM!</v>
      </c>
      <c r="IW6" s="358">
        <f>MAX(II6:IT6)</f>
        <v>0</v>
      </c>
      <c r="IX6" s="359">
        <f>MIN(II6:IT6)</f>
        <v>0</v>
      </c>
      <c r="IZ6" s="66" t="s">
        <v>606</v>
      </c>
      <c r="JA6" s="356" t="str">
        <f t="shared" ref="JA6:JL7" si="78">_xlfn.CONCAT($JA$3, " ",JA$4, " ",$IZ6, " ", $IZ$1)</f>
        <v>Square Wave Jerk Peak Velocity CHUM-RV-003 Average EyeTrackingFix</v>
      </c>
      <c r="JB6" s="356" t="str">
        <f t="shared" si="78"/>
        <v>Square Wave Jerk Peak Velocity CHUM-RV-004 Average EyeTrackingFix</v>
      </c>
      <c r="JC6" s="356" t="str">
        <f t="shared" si="78"/>
        <v>Square Wave Jerk Peak Velocity CHUM-RV-008 Average EyeTrackingFix</v>
      </c>
      <c r="JD6" s="356" t="str">
        <f t="shared" si="78"/>
        <v>Square Wave Jerk Peak Velocity CHUM-RV-009 Average EyeTrackingFix</v>
      </c>
      <c r="JE6" s="356" t="str">
        <f t="shared" si="78"/>
        <v>Square Wave Jerk Peak Velocity CHUM-RV-014 Average EyeTrackingFix</v>
      </c>
      <c r="JF6" s="356" t="str">
        <f t="shared" si="78"/>
        <v>Square Wave Jerk Peak Velocity CHUM-RV-015 Average EyeTrackingFix</v>
      </c>
      <c r="JG6" s="356" t="str">
        <f t="shared" si="78"/>
        <v>Square Wave Jerk Peak Velocity CHUM-RV-019 Average EyeTrackingFix</v>
      </c>
      <c r="JH6" s="356" t="str">
        <f t="shared" si="78"/>
        <v>Square Wave Jerk Peak Velocity CHUM-RV-020 Average EyeTrackingFix</v>
      </c>
      <c r="JI6" s="356" t="str">
        <f t="shared" si="78"/>
        <v>Square Wave Jerk Peak Velocity CHUM-RV-021 Average EyeTrackingFix</v>
      </c>
      <c r="JJ6" s="356" t="str">
        <f t="shared" si="78"/>
        <v>Square Wave Jerk Peak Velocity CHUM-RV-022 Average EyeTrackingFix</v>
      </c>
      <c r="JK6" s="356" t="str">
        <f t="shared" si="78"/>
        <v>Square Wave Jerk Peak Velocity CHUM-RV-023 Average EyeTrackingFix</v>
      </c>
      <c r="JL6" s="356" t="str">
        <f t="shared" si="78"/>
        <v>Square Wave Jerk Peak Velocity CHUM-RV-024 Average EyeTrackingFix</v>
      </c>
      <c r="JM6" s="361" t="e">
        <f>AVERAGE(JA6:JI6)</f>
        <v>#DIV/0!</v>
      </c>
      <c r="JN6" s="362" t="e">
        <f>MEDIAN(JA6:JI6)</f>
        <v>#NUM!</v>
      </c>
      <c r="JO6" s="362">
        <f>MAX(JA6:JI6)</f>
        <v>0</v>
      </c>
      <c r="JP6" s="363">
        <f>MIN(JA6:JI6)</f>
        <v>0</v>
      </c>
      <c r="JS6" s="66" t="s">
        <v>606</v>
      </c>
      <c r="JT6" s="356" t="str">
        <f t="shared" si="15"/>
        <v>Square Wave Jerk Peak Velocity CHUM-RV-001 Average EyeTrackingFix</v>
      </c>
      <c r="JU6" s="356" t="str">
        <f t="shared" si="15"/>
        <v>Square Wave Jerk Peak Velocity CHUM-RV-002 Average EyeTrackingFix</v>
      </c>
      <c r="JV6" s="356" t="str">
        <f t="shared" si="15"/>
        <v>Square Wave Jerk Peak Velocity CHUM-RV-005 Average EyeTrackingFix</v>
      </c>
      <c r="JW6" s="356" t="str">
        <f t="shared" si="15"/>
        <v>Square Wave Jerk Peak Velocity CHUM-RV-006 Average EyeTrackingFix</v>
      </c>
      <c r="JX6" s="356" t="str">
        <f t="shared" si="15"/>
        <v>Square Wave Jerk Peak Velocity CHUM-RV-007 Average EyeTrackingFix</v>
      </c>
      <c r="JY6" s="356" t="str">
        <f t="shared" si="15"/>
        <v>Square Wave Jerk Peak Velocity CHUM-RV-010 Average EyeTrackingFix</v>
      </c>
      <c r="JZ6" s="356" t="str">
        <f t="shared" si="15"/>
        <v>Square Wave Jerk Peak Velocity CHUM-RV-011 Average EyeTrackingFix</v>
      </c>
      <c r="KA6" s="356" t="str">
        <f t="shared" si="15"/>
        <v>Square Wave Jerk Peak Velocity CHUM-RV-012 Average EyeTrackingFix</v>
      </c>
      <c r="KB6" s="356" t="str">
        <f t="shared" si="15"/>
        <v>Square Wave Jerk Peak Velocity CHUM-RV-013 Average EyeTrackingFix</v>
      </c>
      <c r="KC6" s="356" t="str">
        <f t="shared" si="15"/>
        <v>Square Wave Jerk Peak Velocity CHUM-RV-016 Average EyeTrackingFix</v>
      </c>
      <c r="KD6" s="356" t="str">
        <f t="shared" si="15"/>
        <v>Square Wave Jerk Peak Velocity CHUM-RV-017 Average EyeTrackingFix</v>
      </c>
      <c r="KE6" s="356" t="str">
        <f t="shared" si="15"/>
        <v>Square Wave Jerk Peak Velocity CHUM-RV-018 Average EyeTrackingFix</v>
      </c>
      <c r="KF6" s="357" t="e">
        <f>AVERAGE(JT6:KE6)</f>
        <v>#DIV/0!</v>
      </c>
      <c r="KG6" s="358" t="e">
        <f>MEDIAN(JT6:KE6)</f>
        <v>#NUM!</v>
      </c>
      <c r="KH6" s="358">
        <f>MAX(JT6:KE6)</f>
        <v>0</v>
      </c>
      <c r="KI6" s="359">
        <f>MIN(JT6:KE6)</f>
        <v>0</v>
      </c>
      <c r="KK6" s="66" t="s">
        <v>606</v>
      </c>
      <c r="KL6" s="356" t="str">
        <f t="shared" ref="KL6:KT7" si="79">_xlfn.CONCAT($KL$3, " ",KL$4, " ",$KK6, " ", $KK$1)</f>
        <v>Square Wave Jerk Peak Velocity CHUM-RV-003 Average EyeTrackingMultiple</v>
      </c>
      <c r="KM6" s="356" t="str">
        <f t="shared" si="79"/>
        <v>Square Wave Jerk Peak Velocity CHUM-RV-004 Average EyeTrackingMultiple</v>
      </c>
      <c r="KN6" s="356" t="str">
        <f t="shared" si="79"/>
        <v>Square Wave Jerk Peak Velocity CHUM-RV-008 Average EyeTrackingMultiple</v>
      </c>
      <c r="KO6" s="356" t="str">
        <f t="shared" si="79"/>
        <v>Square Wave Jerk Peak Velocity CHUM-RV-009 Average EyeTrackingMultiple</v>
      </c>
      <c r="KP6" s="356" t="str">
        <f t="shared" si="79"/>
        <v>Square Wave Jerk Peak Velocity CHUM-RV-014 Average EyeTrackingMultiple</v>
      </c>
      <c r="KQ6" s="356" t="str">
        <f t="shared" si="79"/>
        <v>Square Wave Jerk Peak Velocity CHUM-RV-015 Average EyeTrackingMultiple</v>
      </c>
      <c r="KR6" s="356" t="str">
        <f t="shared" si="79"/>
        <v>Square Wave Jerk Peak Velocity CHUM-RV-019 Average EyeTrackingMultiple</v>
      </c>
      <c r="KS6" s="356" t="str">
        <f t="shared" si="79"/>
        <v>Square Wave Jerk Peak Velocity CHUM-RV-020 Average EyeTrackingMultiple</v>
      </c>
      <c r="KT6" s="356" t="str">
        <f t="shared" si="79"/>
        <v>Square Wave Jerk Peak Velocity CHUM-RV-021 Average EyeTrackingMultiple</v>
      </c>
      <c r="KU6" s="356" t="str">
        <f>_xlfn.CONCAT($KL$3, " ",KU$4, " ",$KK6, " ", $KK$1)</f>
        <v>Square Wave Jerk Peak Velocity CHUM-RV-022 Average EyeTrackingMultiple</v>
      </c>
      <c r="KV6" s="356" t="str">
        <f t="shared" si="16"/>
        <v>Square Wave Jerk Peak Velocity CHUM-RV-023 Average EyeTrackingMultiple</v>
      </c>
      <c r="KW6" s="356" t="str">
        <f t="shared" si="16"/>
        <v>Square Wave Jerk Peak Velocity CHUM-RV-024 Average EyeTrackingMultiple</v>
      </c>
      <c r="KX6" s="361" t="e">
        <f>AVERAGE(KL6:KT6)</f>
        <v>#DIV/0!</v>
      </c>
      <c r="KY6" s="362" t="e">
        <f>MEDIAN(KL6:KT6)</f>
        <v>#NUM!</v>
      </c>
      <c r="KZ6" s="362">
        <f>MAX(KL6:KT6)</f>
        <v>0</v>
      </c>
      <c r="LA6" s="363">
        <f>MIN(KL6:KT6)</f>
        <v>0</v>
      </c>
      <c r="LD6" s="66" t="s">
        <v>606</v>
      </c>
      <c r="LE6" s="356" t="str">
        <f t="shared" si="17"/>
        <v>Square Wave Jerk Peak Velocity CHUM-RV-001 Average EyeTrackingMultiple</v>
      </c>
      <c r="LF6" s="356" t="str">
        <f t="shared" si="17"/>
        <v>Square Wave Jerk Peak Velocity CHUM-RV-002 Average EyeTrackingMultiple</v>
      </c>
      <c r="LG6" s="356" t="str">
        <f t="shared" si="17"/>
        <v>Square Wave Jerk Peak Velocity CHUM-RV-005 Average EyeTrackingMultiple</v>
      </c>
      <c r="LH6" s="356" t="str">
        <f t="shared" si="17"/>
        <v>Square Wave Jerk Peak Velocity CHUM-RV-006 Average EyeTrackingMultiple</v>
      </c>
      <c r="LI6" s="356" t="str">
        <f t="shared" si="17"/>
        <v>Square Wave Jerk Peak Velocity CHUM-RV-007 Average EyeTrackingMultiple</v>
      </c>
      <c r="LJ6" s="356" t="str">
        <f t="shared" si="17"/>
        <v>Square Wave Jerk Peak Velocity CHUM-RV-010 Average EyeTrackingMultiple</v>
      </c>
      <c r="LK6" s="356" t="str">
        <f t="shared" si="17"/>
        <v>Square Wave Jerk Peak Velocity CHUM-RV-011 Average EyeTrackingMultiple</v>
      </c>
      <c r="LL6" s="356" t="str">
        <f t="shared" si="17"/>
        <v>Square Wave Jerk Peak Velocity CHUM-RV-012 Average EyeTrackingMultiple</v>
      </c>
      <c r="LM6" s="356" t="str">
        <f t="shared" si="17"/>
        <v>Square Wave Jerk Peak Velocity CHUM-RV-013 Average EyeTrackingMultiple</v>
      </c>
      <c r="LN6" s="356" t="str">
        <f t="shared" si="17"/>
        <v>Square Wave Jerk Peak Velocity CHUM-RV-016 Average EyeTrackingMultiple</v>
      </c>
      <c r="LO6" s="356" t="str">
        <f t="shared" si="17"/>
        <v>Square Wave Jerk Peak Velocity CHUM-RV-017 Average EyeTrackingMultiple</v>
      </c>
      <c r="LP6" s="356" t="str">
        <f t="shared" si="17"/>
        <v>Square Wave Jerk Peak Velocity CHUM-RV-018 Average EyeTrackingMultiple</v>
      </c>
      <c r="LQ6" s="357" t="e">
        <f>AVERAGE(LE6:LP6)</f>
        <v>#DIV/0!</v>
      </c>
      <c r="LR6" s="358" t="e">
        <f>MEDIAN(LE6:LP6)</f>
        <v>#NUM!</v>
      </c>
      <c r="LS6" s="358">
        <f>MAX(LE6:LP6)</f>
        <v>0</v>
      </c>
      <c r="LT6" s="359">
        <f>MIN(LE6:LP6)</f>
        <v>0</v>
      </c>
      <c r="LU6" s="392"/>
      <c r="LV6" s="66" t="s">
        <v>606</v>
      </c>
      <c r="LW6" s="356" t="str">
        <f t="shared" ref="LW6:ME7" si="80">_xlfn.CONCAT($LW$3, " ",LW$4, " ",$LV6, " ", $LV$1)</f>
        <v>Square Wave Jerk Peak Velocity CHUM-RV-003 Average EyeTrackingFollow</v>
      </c>
      <c r="LX6" s="356" t="str">
        <f t="shared" si="80"/>
        <v>Square Wave Jerk Peak Velocity CHUM-RV-004 Average EyeTrackingFollow</v>
      </c>
      <c r="LY6" s="356" t="str">
        <f t="shared" si="80"/>
        <v>Square Wave Jerk Peak Velocity CHUM-RV-008 Average EyeTrackingFollow</v>
      </c>
      <c r="LZ6" s="356" t="str">
        <f t="shared" si="80"/>
        <v>Square Wave Jerk Peak Velocity CHUM-RV-009 Average EyeTrackingFollow</v>
      </c>
      <c r="MA6" s="356" t="str">
        <f t="shared" si="80"/>
        <v>Square Wave Jerk Peak Velocity CHUM-RV-014 Average EyeTrackingFollow</v>
      </c>
      <c r="MB6" s="356" t="str">
        <f t="shared" si="80"/>
        <v>Square Wave Jerk Peak Velocity CHUM-RV-015 Average EyeTrackingFollow</v>
      </c>
      <c r="MC6" s="356" t="str">
        <f t="shared" si="80"/>
        <v>Square Wave Jerk Peak Velocity CHUM-RV-019 Average EyeTrackingFollow</v>
      </c>
      <c r="MD6" s="356" t="str">
        <f t="shared" si="80"/>
        <v>Square Wave Jerk Peak Velocity CHUM-RV-020 Average EyeTrackingFollow</v>
      </c>
      <c r="ME6" s="356" t="str">
        <f t="shared" si="80"/>
        <v>Square Wave Jerk Peak Velocity CHUM-RV-021 Average EyeTrackingFollow</v>
      </c>
      <c r="MF6" s="356" t="str">
        <f>_xlfn.CONCAT($LW$3, " ",MF$4, " ",$LV6, " ", $LV$1)</f>
        <v>Square Wave Jerk Peak Velocity CHUM-RV-022 Average EyeTrackingFollow</v>
      </c>
      <c r="MG6" s="356" t="str">
        <f t="shared" si="18"/>
        <v>Square Wave Jerk Peak Velocity CHUM-RV-023 Average EyeTrackingFollow</v>
      </c>
      <c r="MH6" s="356" t="str">
        <f t="shared" si="18"/>
        <v>Square Wave Jerk Peak Velocity CHUM-RV-024 Average EyeTrackingFollow</v>
      </c>
      <c r="MI6" s="361" t="e">
        <f>AVERAGE(LW6:ME6)</f>
        <v>#DIV/0!</v>
      </c>
      <c r="MJ6" s="362" t="e">
        <f>MEDIAN(LW6:ME6)</f>
        <v>#NUM!</v>
      </c>
      <c r="MK6" s="362">
        <f>MAX(LW6:ME6)</f>
        <v>0</v>
      </c>
      <c r="ML6" s="363">
        <f>MIN(LW6:ME6)</f>
        <v>0</v>
      </c>
      <c r="MO6" s="66" t="s">
        <v>606</v>
      </c>
      <c r="MP6" s="356" t="str">
        <f t="shared" si="19"/>
        <v>Square Wave Jerk Peak Velocity CHUM-RV-001 Average EyeTrackingFollow</v>
      </c>
      <c r="MQ6" s="356" t="str">
        <f t="shared" si="19"/>
        <v>Square Wave Jerk Peak Velocity CHUM-RV-002 Average EyeTrackingFollow</v>
      </c>
      <c r="MR6" s="356" t="str">
        <f t="shared" si="19"/>
        <v>Square Wave Jerk Peak Velocity CHUM-RV-005 Average EyeTrackingFollow</v>
      </c>
      <c r="MS6" s="356" t="str">
        <f t="shared" si="19"/>
        <v>Square Wave Jerk Peak Velocity CHUM-RV-006 Average EyeTrackingFollow</v>
      </c>
      <c r="MT6" s="356" t="str">
        <f t="shared" si="19"/>
        <v>Square Wave Jerk Peak Velocity CHUM-RV-007 Average EyeTrackingFollow</v>
      </c>
      <c r="MU6" s="356" t="str">
        <f t="shared" si="19"/>
        <v>Square Wave Jerk Peak Velocity CHUM-RV-010 Average EyeTrackingFollow</v>
      </c>
      <c r="MV6" s="356" t="str">
        <f t="shared" si="19"/>
        <v>Square Wave Jerk Peak Velocity CHUM-RV-011 Average EyeTrackingFollow</v>
      </c>
      <c r="MW6" s="356" t="str">
        <f t="shared" si="19"/>
        <v>Square Wave Jerk Peak Velocity CHUM-RV-012 Average EyeTrackingFollow</v>
      </c>
      <c r="MX6" s="356" t="str">
        <f t="shared" si="19"/>
        <v>Square Wave Jerk Peak Velocity CHUM-RV-013 Average EyeTrackingFollow</v>
      </c>
      <c r="MY6" s="356" t="str">
        <f t="shared" si="19"/>
        <v>Square Wave Jerk Peak Velocity CHUM-RV-016 Average EyeTrackingFollow</v>
      </c>
      <c r="MZ6" s="356" t="str">
        <f t="shared" si="19"/>
        <v>Square Wave Jerk Peak Velocity CHUM-RV-017 Average EyeTrackingFollow</v>
      </c>
      <c r="NA6" s="356" t="str">
        <f t="shared" si="19"/>
        <v>Square Wave Jerk Peak Velocity CHUM-RV-018 Average EyeTrackingFollow</v>
      </c>
      <c r="NB6" s="357" t="e">
        <f>AVERAGE(MP6:NA6)</f>
        <v>#DIV/0!</v>
      </c>
      <c r="NC6" s="358" t="e">
        <f>MEDIAN(MP6:NA6)</f>
        <v>#NUM!</v>
      </c>
      <c r="ND6" s="358">
        <f>MAX(MP6:NA6)</f>
        <v>0</v>
      </c>
      <c r="NE6" s="359">
        <f>MIN(MP6:NA6)</f>
        <v>0</v>
      </c>
      <c r="NG6" s="66" t="s">
        <v>606</v>
      </c>
      <c r="NH6" s="356" t="str">
        <f t="shared" ref="NH6:NP7" si="81">_xlfn.CONCAT($NH$3, " ",NH$4, " ",$NG6, " ", $NG$1)</f>
        <v>Square Wave Jerk Time CHUM-RV-003 Average EyeTrackingFix</v>
      </c>
      <c r="NI6" s="356" t="str">
        <f>_xlfn.CONCAT($NH$3, " ",NI$4, " ",$NG6, " ", $NG$1)</f>
        <v>Square Wave Jerk Time CHUM-RV-004 Average EyeTrackingFix</v>
      </c>
      <c r="NJ6" s="356" t="str">
        <f t="shared" si="81"/>
        <v>Square Wave Jerk Time CHUM-RV-008 Average EyeTrackingFix</v>
      </c>
      <c r="NK6" s="356" t="str">
        <f t="shared" si="81"/>
        <v>Square Wave Jerk Time CHUM-RV-009 Average EyeTrackingFix</v>
      </c>
      <c r="NL6" s="356" t="str">
        <f t="shared" si="81"/>
        <v>Square Wave Jerk Time CHUM-RV-014 Average EyeTrackingFix</v>
      </c>
      <c r="NM6" s="356" t="str">
        <f t="shared" si="81"/>
        <v>Square Wave Jerk Time CHUM-RV-015 Average EyeTrackingFix</v>
      </c>
      <c r="NN6" s="356" t="str">
        <f t="shared" si="81"/>
        <v>Square Wave Jerk Time CHUM-RV-019 Average EyeTrackingFix</v>
      </c>
      <c r="NO6" s="356" t="str">
        <f t="shared" si="81"/>
        <v>Square Wave Jerk Time CHUM-RV-020 Average EyeTrackingFix</v>
      </c>
      <c r="NP6" s="356" t="str">
        <f t="shared" si="81"/>
        <v>Square Wave Jerk Time CHUM-RV-021 Average EyeTrackingFix</v>
      </c>
      <c r="NQ6" s="356" t="str">
        <f t="shared" si="20"/>
        <v>Square Wave Jerk Time CHUM-RV-022 Average EyeTrackingFix</v>
      </c>
      <c r="NR6" s="356" t="str">
        <f t="shared" si="20"/>
        <v>Square Wave Jerk Time CHUM-RV-023 Average EyeTrackingFix</v>
      </c>
      <c r="NS6" s="356" t="str">
        <f t="shared" si="20"/>
        <v>Square Wave Jerk Time CHUM-RV-024 Average EyeTrackingFix</v>
      </c>
      <c r="NT6" s="361" t="e">
        <f>AVERAGE(NH6:NP6)</f>
        <v>#DIV/0!</v>
      </c>
      <c r="NU6" s="362" t="e">
        <f>MEDIAN(NH6:NP6)</f>
        <v>#NUM!</v>
      </c>
      <c r="NV6" s="362">
        <f>MAX(NH6:NP6)</f>
        <v>0</v>
      </c>
      <c r="NW6" s="363">
        <f>MIN(NH6:NP6)</f>
        <v>0</v>
      </c>
      <c r="NZ6" s="66" t="s">
        <v>606</v>
      </c>
      <c r="OA6" s="356" t="str">
        <f t="shared" si="21"/>
        <v>Square Wave Jerk Time CHUM-RV-001 Average EyeTrackingFix</v>
      </c>
      <c r="OB6" s="356" t="str">
        <f t="shared" si="21"/>
        <v>Square Wave Jerk Time CHUM-RV-002 Average EyeTrackingFix</v>
      </c>
      <c r="OC6" s="356" t="str">
        <f t="shared" si="21"/>
        <v>Square Wave Jerk Time CHUM-RV-005 Average EyeTrackingFix</v>
      </c>
      <c r="OD6" s="356" t="str">
        <f t="shared" si="21"/>
        <v>Square Wave Jerk Time CHUM-RV-006 Average EyeTrackingFix</v>
      </c>
      <c r="OE6" s="356" t="str">
        <f t="shared" si="21"/>
        <v>Square Wave Jerk Time CHUM-RV-007 Average EyeTrackingFix</v>
      </c>
      <c r="OF6" s="356" t="str">
        <f t="shared" si="21"/>
        <v>Square Wave Jerk Time CHUM-RV-010 Average EyeTrackingFix</v>
      </c>
      <c r="OG6" s="356" t="str">
        <f t="shared" si="21"/>
        <v>Square Wave Jerk Time CHUM-RV-011 Average EyeTrackingFix</v>
      </c>
      <c r="OH6" s="356" t="str">
        <f t="shared" si="21"/>
        <v>Square Wave Jerk Time CHUM-RV-012 Average EyeTrackingFix</v>
      </c>
      <c r="OI6" s="356" t="str">
        <f t="shared" si="21"/>
        <v>Square Wave Jerk Time CHUM-RV-013 Average EyeTrackingFix</v>
      </c>
      <c r="OJ6" s="356" t="str">
        <f t="shared" si="21"/>
        <v>Square Wave Jerk Time CHUM-RV-016 Average EyeTrackingFix</v>
      </c>
      <c r="OK6" s="356" t="str">
        <f t="shared" si="21"/>
        <v>Square Wave Jerk Time CHUM-RV-017 Average EyeTrackingFix</v>
      </c>
      <c r="OL6" s="356" t="str">
        <f t="shared" si="21"/>
        <v>Square Wave Jerk Time CHUM-RV-018 Average EyeTrackingFix</v>
      </c>
      <c r="OM6" s="357" t="e">
        <f>AVERAGE(OA6:OL6)</f>
        <v>#DIV/0!</v>
      </c>
      <c r="ON6" s="358" t="e">
        <f>MEDIAN(OA6:OL6)</f>
        <v>#NUM!</v>
      </c>
      <c r="OO6" s="358">
        <f>MAX(OA6:OL6)</f>
        <v>0</v>
      </c>
      <c r="OP6" s="359">
        <f>MIN(OA6:OL6)</f>
        <v>0</v>
      </c>
      <c r="OR6" s="66" t="s">
        <v>606</v>
      </c>
      <c r="OS6" s="356" t="str">
        <f t="shared" ref="OS6:PA7" si="82">_xlfn.CONCAT($OS$3, " ",OS$4, " ",$OR6, " ", $OR$1)</f>
        <v>Square Wave Jerk Time CHUM-RV-003 Average EyeTrackingMultiple</v>
      </c>
      <c r="OT6" s="356" t="str">
        <f t="shared" si="82"/>
        <v>Square Wave Jerk Time CHUM-RV-004 Average EyeTrackingMultiple</v>
      </c>
      <c r="OU6" s="356" t="str">
        <f t="shared" si="82"/>
        <v>Square Wave Jerk Time CHUM-RV-008 Average EyeTrackingMultiple</v>
      </c>
      <c r="OV6" s="356" t="str">
        <f t="shared" si="82"/>
        <v>Square Wave Jerk Time CHUM-RV-009 Average EyeTrackingMultiple</v>
      </c>
      <c r="OW6" s="356" t="str">
        <f t="shared" si="82"/>
        <v>Square Wave Jerk Time CHUM-RV-014 Average EyeTrackingMultiple</v>
      </c>
      <c r="OX6" s="356" t="str">
        <f>_xlfn.CONCAT($OS$3, " ",OX$4, " ",$OR6, " ", $OR$1)</f>
        <v>Square Wave Jerk Time CHUM-RV-015 Average EyeTrackingMultiple</v>
      </c>
      <c r="OY6" s="356" t="str">
        <f t="shared" si="82"/>
        <v>Square Wave Jerk Time CHUM-RV-019 Average EyeTrackingMultiple</v>
      </c>
      <c r="OZ6" s="356" t="str">
        <f t="shared" si="82"/>
        <v>Square Wave Jerk Time CHUM-RV-020 Average EyeTrackingMultiple</v>
      </c>
      <c r="PA6" s="356" t="str">
        <f t="shared" si="82"/>
        <v>Square Wave Jerk Time CHUM-RV-021 Average EyeTrackingMultiple</v>
      </c>
      <c r="PB6" s="356" t="str">
        <f t="shared" si="22"/>
        <v>Square Wave Jerk Time CHUM-RV-022 Average EyeTrackingMultiple</v>
      </c>
      <c r="PC6" s="356" t="str">
        <f t="shared" si="22"/>
        <v>Square Wave Jerk Time CHUM-RV-023 Average EyeTrackingMultiple</v>
      </c>
      <c r="PD6" s="356" t="str">
        <f t="shared" si="22"/>
        <v>Square Wave Jerk Time CHUM-RV-024 Average EyeTrackingMultiple</v>
      </c>
      <c r="PE6" s="361" t="e">
        <f>AVERAGE(OS6:PA6)</f>
        <v>#DIV/0!</v>
      </c>
      <c r="PF6" s="362" t="e">
        <f>MEDIAN(OS6:PA6)</f>
        <v>#NUM!</v>
      </c>
      <c r="PG6" s="362">
        <f>MAX(OS6:PA6)</f>
        <v>0</v>
      </c>
      <c r="PH6" s="363">
        <f>MIN(OS6:PA6)</f>
        <v>0</v>
      </c>
      <c r="PK6" s="66" t="s">
        <v>606</v>
      </c>
      <c r="PL6" s="356" t="str">
        <f t="shared" si="23"/>
        <v>Square Wave Jerk Time CHUM-RV-001 Average EyeTrackingMultiple</v>
      </c>
      <c r="PM6" s="356" t="str">
        <f t="shared" si="23"/>
        <v>Square Wave Jerk Time CHUM-RV-002 Average EyeTrackingMultiple</v>
      </c>
      <c r="PN6" s="356" t="str">
        <f t="shared" si="23"/>
        <v>Square Wave Jerk Time CHUM-RV-005 Average EyeTrackingMultiple</v>
      </c>
      <c r="PO6" s="356" t="str">
        <f t="shared" si="23"/>
        <v>Square Wave Jerk Time CHUM-RV-006 Average EyeTrackingMultiple</v>
      </c>
      <c r="PP6" s="356" t="str">
        <f t="shared" si="23"/>
        <v>Square Wave Jerk Time CHUM-RV-007 Average EyeTrackingMultiple</v>
      </c>
      <c r="PQ6" s="356" t="str">
        <f t="shared" si="23"/>
        <v>Square Wave Jerk Time CHUM-RV-010 Average EyeTrackingMultiple</v>
      </c>
      <c r="PR6" s="356" t="str">
        <f t="shared" si="23"/>
        <v>Square Wave Jerk Time CHUM-RV-011 Average EyeTrackingMultiple</v>
      </c>
      <c r="PS6" s="356" t="str">
        <f t="shared" si="23"/>
        <v>Square Wave Jerk Time CHUM-RV-012 Average EyeTrackingMultiple</v>
      </c>
      <c r="PT6" s="356" t="str">
        <f t="shared" si="23"/>
        <v>Square Wave Jerk Time CHUM-RV-013 Average EyeTrackingMultiple</v>
      </c>
      <c r="PU6" s="356" t="str">
        <f t="shared" si="23"/>
        <v>Square Wave Jerk Time CHUM-RV-016 Average EyeTrackingMultiple</v>
      </c>
      <c r="PV6" s="356" t="str">
        <f t="shared" si="23"/>
        <v>Square Wave Jerk Time CHUM-RV-017 Average EyeTrackingMultiple</v>
      </c>
      <c r="PW6" s="356" t="str">
        <f t="shared" si="23"/>
        <v>Square Wave Jerk Time CHUM-RV-018 Average EyeTrackingMultiple</v>
      </c>
      <c r="PX6" s="357" t="e">
        <f>AVERAGE(PL6:PW6)</f>
        <v>#DIV/0!</v>
      </c>
      <c r="PY6" s="358" t="e">
        <f>MEDIAN(PL6:PW6)</f>
        <v>#NUM!</v>
      </c>
      <c r="PZ6" s="358">
        <f>MAX(PL6:PW6)</f>
        <v>0</v>
      </c>
      <c r="QA6" s="359">
        <f>MIN(PL6:PW6)</f>
        <v>0</v>
      </c>
      <c r="QB6" s="391"/>
      <c r="QC6" s="66" t="s">
        <v>606</v>
      </c>
      <c r="QD6" s="356" t="str">
        <f t="shared" ref="QD6:QL7" si="83">_xlfn.CONCAT($QD$3, " ",QD$4, " ",$QC6, " ", $QC$1)</f>
        <v>Square Wave Jerk Time CHUM-RV-003 Average EyeTrackingFollow</v>
      </c>
      <c r="QE6" s="356" t="str">
        <f t="shared" si="83"/>
        <v>Square Wave Jerk Time CHUM-RV-004 Average EyeTrackingFollow</v>
      </c>
      <c r="QF6" s="356" t="str">
        <f t="shared" si="83"/>
        <v>Square Wave Jerk Time CHUM-RV-008 Average EyeTrackingFollow</v>
      </c>
      <c r="QG6" s="356" t="str">
        <f t="shared" si="83"/>
        <v>Square Wave Jerk Time CHUM-RV-009 Average EyeTrackingFollow</v>
      </c>
      <c r="QH6" s="356" t="str">
        <f t="shared" si="83"/>
        <v>Square Wave Jerk Time CHUM-RV-014 Average EyeTrackingFollow</v>
      </c>
      <c r="QI6" s="356" t="str">
        <f t="shared" si="83"/>
        <v>Square Wave Jerk Time CHUM-RV-015 Average EyeTrackingFollow</v>
      </c>
      <c r="QJ6" s="356" t="str">
        <f t="shared" si="83"/>
        <v>Square Wave Jerk Time CHUM-RV-019 Average EyeTrackingFollow</v>
      </c>
      <c r="QK6" s="356" t="str">
        <f t="shared" si="83"/>
        <v>Square Wave Jerk Time CHUM-RV-020 Average EyeTrackingFollow</v>
      </c>
      <c r="QL6" s="356" t="str">
        <f t="shared" si="83"/>
        <v>Square Wave Jerk Time CHUM-RV-021 Average EyeTrackingFollow</v>
      </c>
      <c r="QM6" s="356" t="str">
        <f t="shared" si="24"/>
        <v>Square Wave Jerk Time CHUM-RV-022 Average EyeTrackingFollow</v>
      </c>
      <c r="QN6" s="356" t="str">
        <f t="shared" si="24"/>
        <v>Square Wave Jerk Time CHUM-RV-023 Average EyeTrackingFollow</v>
      </c>
      <c r="QO6" s="356" t="str">
        <f t="shared" si="24"/>
        <v>Square Wave Jerk Time CHUM-RV-024 Average EyeTrackingFollow</v>
      </c>
      <c r="QP6" s="361" t="e">
        <f>AVERAGE(QD6:QL6)</f>
        <v>#DIV/0!</v>
      </c>
      <c r="QQ6" s="362" t="e">
        <f>MEDIAN(QD6:QL6)</f>
        <v>#NUM!</v>
      </c>
      <c r="QR6" s="362">
        <f>MAX(QD6:QL6)</f>
        <v>0</v>
      </c>
      <c r="QS6" s="363">
        <f>MIN(QD6:QL6)</f>
        <v>0</v>
      </c>
      <c r="QV6" s="66" t="s">
        <v>606</v>
      </c>
      <c r="QW6" s="356" t="str">
        <f t="shared" si="25"/>
        <v>Square Wave Jerk Time CHUM-RV-001 Average EyeTrackingFollow</v>
      </c>
      <c r="QX6" s="356" t="str">
        <f t="shared" si="25"/>
        <v>Square Wave Jerk Time CHUM-RV-002 Average EyeTrackingFollow</v>
      </c>
      <c r="QY6" s="356" t="str">
        <f t="shared" si="25"/>
        <v>Square Wave Jerk Time CHUM-RV-005 Average EyeTrackingFollow</v>
      </c>
      <c r="QZ6" s="356" t="str">
        <f t="shared" si="25"/>
        <v>Square Wave Jerk Time CHUM-RV-006 Average EyeTrackingFollow</v>
      </c>
      <c r="RA6" s="356" t="str">
        <f t="shared" si="25"/>
        <v>Square Wave Jerk Time CHUM-RV-007 Average EyeTrackingFollow</v>
      </c>
      <c r="RB6" s="356" t="str">
        <f t="shared" si="25"/>
        <v>Square Wave Jerk Time CHUM-RV-010 Average EyeTrackingFollow</v>
      </c>
      <c r="RC6" s="356" t="str">
        <f t="shared" si="25"/>
        <v>Square Wave Jerk Time CHUM-RV-011 Average EyeTrackingFollow</v>
      </c>
      <c r="RD6" s="356" t="str">
        <f t="shared" si="25"/>
        <v>Square Wave Jerk Time CHUM-RV-012 Average EyeTrackingFollow</v>
      </c>
      <c r="RE6" s="356" t="str">
        <f t="shared" si="25"/>
        <v>Square Wave Jerk Time CHUM-RV-013 Average EyeTrackingFollow</v>
      </c>
      <c r="RF6" s="356" t="str">
        <f t="shared" si="25"/>
        <v>Square Wave Jerk Time CHUM-RV-016 Average EyeTrackingFollow</v>
      </c>
      <c r="RG6" s="356" t="str">
        <f t="shared" si="25"/>
        <v>Square Wave Jerk Time CHUM-RV-017 Average EyeTrackingFollow</v>
      </c>
      <c r="RH6" s="356" t="str">
        <f t="shared" si="25"/>
        <v>Square Wave Jerk Time CHUM-RV-018 Average EyeTrackingFollow</v>
      </c>
      <c r="RI6" s="357" t="e">
        <f>AVERAGE(QW6:RH6)</f>
        <v>#DIV/0!</v>
      </c>
      <c r="RJ6" s="358" t="e">
        <f>MEDIAN(QW6:RH6)</f>
        <v>#NUM!</v>
      </c>
      <c r="RK6" s="358">
        <f>MAX(QW6:RH6)</f>
        <v>0</v>
      </c>
      <c r="RL6" s="359">
        <f>MIN(QW6:RH6)</f>
        <v>0</v>
      </c>
      <c r="RN6" s="66" t="s">
        <v>851</v>
      </c>
      <c r="RO6" s="354" t="e">
        <f t="shared" ref="RO6:RY6" si="84">60*B5/RO5</f>
        <v>#VALUE!</v>
      </c>
      <c r="RP6" s="354" t="e">
        <f t="shared" si="84"/>
        <v>#VALUE!</v>
      </c>
      <c r="RQ6" s="354" t="e">
        <f t="shared" si="84"/>
        <v>#VALUE!</v>
      </c>
      <c r="RR6" s="354" t="e">
        <f t="shared" si="84"/>
        <v>#VALUE!</v>
      </c>
      <c r="RS6" s="354" t="e">
        <f t="shared" si="84"/>
        <v>#VALUE!</v>
      </c>
      <c r="RT6" s="354" t="e">
        <f t="shared" si="84"/>
        <v>#VALUE!</v>
      </c>
      <c r="RU6" s="354" t="e">
        <f t="shared" si="84"/>
        <v>#VALUE!</v>
      </c>
      <c r="RV6" s="354" t="e">
        <f t="shared" si="84"/>
        <v>#VALUE!</v>
      </c>
      <c r="RW6" s="354" t="e">
        <f t="shared" si="84"/>
        <v>#VALUE!</v>
      </c>
      <c r="RX6" s="354" t="e">
        <f t="shared" si="84"/>
        <v>#VALUE!</v>
      </c>
      <c r="RY6" s="354" t="e">
        <f t="shared" si="84"/>
        <v>#VALUE!</v>
      </c>
      <c r="RZ6" s="354" t="e">
        <f t="shared" ref="RZ6" si="85">60*M5/RZ5</f>
        <v>#VALUE!</v>
      </c>
      <c r="SA6" s="361" t="e">
        <f>AVERAGE(RO6:RW6)</f>
        <v>#VALUE!</v>
      </c>
      <c r="SB6" s="362" t="e">
        <f>MEDIAN(RO6:RW6)</f>
        <v>#VALUE!</v>
      </c>
      <c r="SC6" s="362" t="e">
        <f>MAX(RO6:RW6)</f>
        <v>#VALUE!</v>
      </c>
      <c r="SD6" s="365" t="e">
        <f>MIN(RO6:RW6)</f>
        <v>#VALUE!</v>
      </c>
      <c r="SE6" s="8"/>
      <c r="SF6" s="8"/>
      <c r="SG6" s="66" t="s">
        <v>851</v>
      </c>
      <c r="SH6" s="354" t="e">
        <f t="shared" ref="SH6:SS6" si="86">60*U5/SH5</f>
        <v>#VALUE!</v>
      </c>
      <c r="SI6" s="354" t="e">
        <f t="shared" si="86"/>
        <v>#VALUE!</v>
      </c>
      <c r="SJ6" s="354" t="e">
        <f t="shared" si="86"/>
        <v>#VALUE!</v>
      </c>
      <c r="SK6" s="354" t="e">
        <f t="shared" si="86"/>
        <v>#VALUE!</v>
      </c>
      <c r="SL6" s="354" t="e">
        <f t="shared" si="86"/>
        <v>#VALUE!</v>
      </c>
      <c r="SM6" s="354" t="e">
        <f t="shared" si="86"/>
        <v>#VALUE!</v>
      </c>
      <c r="SN6" s="354" t="e">
        <f t="shared" si="86"/>
        <v>#VALUE!</v>
      </c>
      <c r="SO6" s="354" t="e">
        <f t="shared" si="86"/>
        <v>#VALUE!</v>
      </c>
      <c r="SP6" s="354" t="e">
        <f t="shared" si="86"/>
        <v>#VALUE!</v>
      </c>
      <c r="SQ6" s="354" t="e">
        <f t="shared" si="86"/>
        <v>#VALUE!</v>
      </c>
      <c r="SR6" s="354" t="e">
        <f t="shared" si="86"/>
        <v>#VALUE!</v>
      </c>
      <c r="SS6" s="354" t="e">
        <f t="shared" si="86"/>
        <v>#VALUE!</v>
      </c>
      <c r="ST6" s="357" t="e">
        <f>AVERAGE(SH6:SS6)</f>
        <v>#VALUE!</v>
      </c>
      <c r="SU6" s="358" t="e">
        <f>MEDIAN(SH6:SS6)</f>
        <v>#VALUE!</v>
      </c>
      <c r="SV6" s="358" t="e">
        <f>MAX(SH6:SS6)</f>
        <v>#VALUE!</v>
      </c>
      <c r="SW6" s="365" t="e">
        <f>MIN(SH6:SS6)</f>
        <v>#VALUE!</v>
      </c>
      <c r="SY6" s="66" t="s">
        <v>851</v>
      </c>
      <c r="SZ6" s="354" t="e">
        <f t="shared" ref="SZ6:TH6" si="87">60*B7/SZ5</f>
        <v>#VALUE!</v>
      </c>
      <c r="TA6" s="354" t="e">
        <f t="shared" si="87"/>
        <v>#VALUE!</v>
      </c>
      <c r="TB6" s="354" t="e">
        <f t="shared" si="87"/>
        <v>#VALUE!</v>
      </c>
      <c r="TC6" s="354" t="e">
        <f t="shared" si="87"/>
        <v>#VALUE!</v>
      </c>
      <c r="TD6" s="354" t="e">
        <f t="shared" si="87"/>
        <v>#VALUE!</v>
      </c>
      <c r="TE6" s="354" t="e">
        <f t="shared" si="87"/>
        <v>#VALUE!</v>
      </c>
      <c r="TF6" s="354" t="e">
        <f t="shared" si="87"/>
        <v>#VALUE!</v>
      </c>
      <c r="TG6" s="354" t="e">
        <f t="shared" si="87"/>
        <v>#VALUE!</v>
      </c>
      <c r="TH6" s="354" t="e">
        <f t="shared" si="87"/>
        <v>#VALUE!</v>
      </c>
      <c r="TI6" s="354" t="e">
        <f t="shared" ref="TI6:TK6" si="88">60*K7/TI5</f>
        <v>#VALUE!</v>
      </c>
      <c r="TJ6" s="354" t="e">
        <f t="shared" si="88"/>
        <v>#VALUE!</v>
      </c>
      <c r="TK6" s="354" t="e">
        <f t="shared" si="88"/>
        <v>#VALUE!</v>
      </c>
      <c r="TL6" s="361" t="e">
        <f>AVERAGE(SZ6:TH6)</f>
        <v>#VALUE!</v>
      </c>
      <c r="TM6" s="362" t="e">
        <f>MEDIAN(SZ6:TH6)</f>
        <v>#VALUE!</v>
      </c>
      <c r="TN6" s="362" t="e">
        <f>MAX(SZ6:TH6)</f>
        <v>#VALUE!</v>
      </c>
      <c r="TO6" s="365" t="e">
        <f>MIN(SZ6:TH6)</f>
        <v>#VALUE!</v>
      </c>
      <c r="TP6" s="8"/>
      <c r="TQ6" s="8"/>
      <c r="TR6" s="66" t="s">
        <v>851</v>
      </c>
      <c r="TS6" s="354" t="e">
        <f t="shared" ref="TS6:UD6" si="89">60*U7/TS5</f>
        <v>#VALUE!</v>
      </c>
      <c r="TT6" s="354" t="e">
        <f t="shared" si="89"/>
        <v>#VALUE!</v>
      </c>
      <c r="TU6" s="354" t="e">
        <f t="shared" si="89"/>
        <v>#VALUE!</v>
      </c>
      <c r="TV6" s="354" t="e">
        <f t="shared" si="89"/>
        <v>#VALUE!</v>
      </c>
      <c r="TW6" s="354" t="e">
        <f t="shared" si="89"/>
        <v>#VALUE!</v>
      </c>
      <c r="TX6" s="354" t="e">
        <f t="shared" si="89"/>
        <v>#VALUE!</v>
      </c>
      <c r="TY6" s="354" t="e">
        <f t="shared" si="89"/>
        <v>#VALUE!</v>
      </c>
      <c r="TZ6" s="354" t="e">
        <f t="shared" si="89"/>
        <v>#VALUE!</v>
      </c>
      <c r="UA6" s="354" t="e">
        <f t="shared" si="89"/>
        <v>#VALUE!</v>
      </c>
      <c r="UB6" s="354" t="e">
        <f t="shared" si="89"/>
        <v>#VALUE!</v>
      </c>
      <c r="UC6" s="354" t="e">
        <f t="shared" si="89"/>
        <v>#VALUE!</v>
      </c>
      <c r="UD6" s="354" t="e">
        <f t="shared" si="89"/>
        <v>#VALUE!</v>
      </c>
      <c r="UE6" s="357" t="e">
        <f>AVERAGE(TS6:UD6)</f>
        <v>#VALUE!</v>
      </c>
      <c r="UF6" s="358" t="e">
        <f>MEDIAN(TS6:UD6)</f>
        <v>#VALUE!</v>
      </c>
      <c r="UG6" s="358" t="e">
        <f>MAX(TS6:UD6)</f>
        <v>#VALUE!</v>
      </c>
      <c r="UH6" s="365" t="e">
        <f>MIN(TS6:UD6)</f>
        <v>#VALUE!</v>
      </c>
      <c r="UI6" s="391"/>
      <c r="UJ6" s="66" t="s">
        <v>851</v>
      </c>
      <c r="UK6" s="354" t="e">
        <f t="shared" ref="UK6:US6" si="90">60*AM7/UK5</f>
        <v>#VALUE!</v>
      </c>
      <c r="UL6" s="354" t="e">
        <f t="shared" si="90"/>
        <v>#VALUE!</v>
      </c>
      <c r="UM6" s="354" t="e">
        <f t="shared" si="90"/>
        <v>#VALUE!</v>
      </c>
      <c r="UN6" s="354" t="e">
        <f t="shared" si="90"/>
        <v>#VALUE!</v>
      </c>
      <c r="UO6" s="354" t="e">
        <f t="shared" si="90"/>
        <v>#VALUE!</v>
      </c>
      <c r="UP6" s="354" t="e">
        <f t="shared" si="90"/>
        <v>#VALUE!</v>
      </c>
      <c r="UQ6" s="354" t="e">
        <f t="shared" si="90"/>
        <v>#VALUE!</v>
      </c>
      <c r="UR6" s="354" t="e">
        <f t="shared" si="90"/>
        <v>#VALUE!</v>
      </c>
      <c r="US6" s="354" t="e">
        <f t="shared" si="90"/>
        <v>#VALUE!</v>
      </c>
      <c r="UT6" s="354" t="e">
        <f t="shared" ref="UT6:UV6" si="91">60*AV7/UT5</f>
        <v>#VALUE!</v>
      </c>
      <c r="UU6" s="354" t="e">
        <f t="shared" si="91"/>
        <v>#VALUE!</v>
      </c>
      <c r="UV6" s="354" t="e">
        <f t="shared" si="91"/>
        <v>#VALUE!</v>
      </c>
      <c r="UW6" s="361" t="e">
        <f>AVERAGE(UK6:US6)</f>
        <v>#VALUE!</v>
      </c>
      <c r="UX6" s="362" t="e">
        <f>MEDIAN(UK6:US6)</f>
        <v>#VALUE!</v>
      </c>
      <c r="UY6" s="362" t="e">
        <f>MAX(UK6:US6)</f>
        <v>#VALUE!</v>
      </c>
      <c r="UZ6" s="365" t="e">
        <f>MIN(UK6:US6)</f>
        <v>#VALUE!</v>
      </c>
      <c r="VA6" s="8"/>
      <c r="VB6" s="8"/>
      <c r="VC6" s="66" t="s">
        <v>851</v>
      </c>
      <c r="VD6" s="354" t="e">
        <f t="shared" ref="VD6:VO6" si="92">60*BF7/VD5</f>
        <v>#VALUE!</v>
      </c>
      <c r="VE6" s="354" t="e">
        <f t="shared" si="92"/>
        <v>#VALUE!</v>
      </c>
      <c r="VF6" s="354" t="e">
        <f t="shared" si="92"/>
        <v>#VALUE!</v>
      </c>
      <c r="VG6" s="354" t="e">
        <f t="shared" si="92"/>
        <v>#VALUE!</v>
      </c>
      <c r="VH6" s="354" t="e">
        <f t="shared" si="92"/>
        <v>#VALUE!</v>
      </c>
      <c r="VI6" s="354" t="e">
        <f t="shared" si="92"/>
        <v>#VALUE!</v>
      </c>
      <c r="VJ6" s="354" t="e">
        <f t="shared" si="92"/>
        <v>#VALUE!</v>
      </c>
      <c r="VK6" s="354" t="e">
        <f t="shared" si="92"/>
        <v>#VALUE!</v>
      </c>
      <c r="VL6" s="354" t="e">
        <f t="shared" si="92"/>
        <v>#VALUE!</v>
      </c>
      <c r="VM6" s="354" t="e">
        <f t="shared" si="92"/>
        <v>#VALUE!</v>
      </c>
      <c r="VN6" s="354" t="e">
        <f t="shared" si="92"/>
        <v>#VALUE!</v>
      </c>
      <c r="VO6" s="354" t="e">
        <f t="shared" si="92"/>
        <v>#VALUE!</v>
      </c>
      <c r="VP6" s="357" t="e">
        <f>AVERAGE(VD6:VO6)</f>
        <v>#VALUE!</v>
      </c>
      <c r="VQ6" s="358" t="e">
        <f>MEDIAN(VD6:VO6)</f>
        <v>#VALUE!</v>
      </c>
      <c r="VR6" s="358" t="e">
        <f>MAX(VD6:VO6)</f>
        <v>#VALUE!</v>
      </c>
      <c r="VS6" s="365" t="e">
        <f>MIN(VD6:VO6)</f>
        <v>#VALUE!</v>
      </c>
      <c r="VT6" s="391"/>
      <c r="VU6" s="347" t="s">
        <v>855</v>
      </c>
      <c r="VV6" s="356" t="str">
        <f t="shared" ref="VV6:WG7" si="93">_xlfn.CONCAT($VV$3, " ",VV$4, " ",$VU6)</f>
        <v>Saccade Instances CHUM-RV-003 EyeTrackingFollow</v>
      </c>
      <c r="VW6" s="356" t="str">
        <f t="shared" si="93"/>
        <v>Saccade Instances CHUM-RV-004 EyeTrackingFollow</v>
      </c>
      <c r="VX6" s="356" t="str">
        <f t="shared" si="93"/>
        <v>Saccade Instances CHUM-RV-008 EyeTrackingFollow</v>
      </c>
      <c r="VY6" s="356" t="str">
        <f t="shared" si="93"/>
        <v>Saccade Instances CHUM-RV-009 EyeTrackingFollow</v>
      </c>
      <c r="VZ6" s="356" t="str">
        <f t="shared" si="93"/>
        <v>Saccade Instances CHUM-RV-014 EyeTrackingFollow</v>
      </c>
      <c r="WA6" s="356" t="str">
        <f t="shared" si="93"/>
        <v>Saccade Instances CHUM-RV-015 EyeTrackingFollow</v>
      </c>
      <c r="WB6" s="356" t="str">
        <f t="shared" si="93"/>
        <v>Saccade Instances CHUM-RV-019 EyeTrackingFollow</v>
      </c>
      <c r="WC6" s="356" t="str">
        <f t="shared" si="93"/>
        <v>Saccade Instances CHUM-RV-020 EyeTrackingFollow</v>
      </c>
      <c r="WD6" s="356" t="str">
        <f t="shared" si="93"/>
        <v>Saccade Instances CHUM-RV-021 EyeTrackingFollow</v>
      </c>
      <c r="WE6" s="356" t="str">
        <f t="shared" si="93"/>
        <v>Saccade Instances CHUM-RV-022 EyeTrackingFollow</v>
      </c>
      <c r="WF6" s="356" t="str">
        <f t="shared" si="93"/>
        <v>Saccade Instances CHUM-RV-023 EyeTrackingFollow</v>
      </c>
      <c r="WG6" s="356" t="str">
        <f t="shared" si="93"/>
        <v>Saccade Instances CHUM-RV-024 EyeTrackingFollow</v>
      </c>
      <c r="WH6" s="361" t="e">
        <f>AVERAGE(VV6:WD6)</f>
        <v>#DIV/0!</v>
      </c>
      <c r="WI6" s="362" t="e">
        <f>MEDIAN(VV6:WD6)</f>
        <v>#NUM!</v>
      </c>
      <c r="WJ6" s="362">
        <f>MAX(VV6:WD6)</f>
        <v>0</v>
      </c>
      <c r="WK6" s="363">
        <f>MIN(VV6:WD6)</f>
        <v>0</v>
      </c>
      <c r="WN6" s="347" t="s">
        <v>855</v>
      </c>
      <c r="WO6" s="356" t="str">
        <f t="shared" ref="WO6:WZ7" si="94">_xlfn.CONCAT($WO$3, " ",WO$4, " ",$WN6)</f>
        <v>Saccade Instances CHUM-RV-001 EyeTrackingFollow</v>
      </c>
      <c r="WP6" s="356" t="str">
        <f t="shared" si="94"/>
        <v>Saccade Instances CHUM-RV-002 EyeTrackingFollow</v>
      </c>
      <c r="WQ6" s="356" t="str">
        <f t="shared" si="94"/>
        <v>Saccade Instances CHUM-RV-005 EyeTrackingFollow</v>
      </c>
      <c r="WR6" s="356" t="str">
        <f t="shared" si="94"/>
        <v>Saccade Instances CHUM-RV-006 EyeTrackingFollow</v>
      </c>
      <c r="WS6" s="356" t="str">
        <f t="shared" si="94"/>
        <v>Saccade Instances CHUM-RV-007 EyeTrackingFollow</v>
      </c>
      <c r="WT6" s="356" t="str">
        <f t="shared" si="94"/>
        <v>Saccade Instances CHUM-RV-010 EyeTrackingFollow</v>
      </c>
      <c r="WU6" s="356" t="str">
        <f t="shared" si="94"/>
        <v>Saccade Instances CHUM-RV-011 EyeTrackingFollow</v>
      </c>
      <c r="WV6" s="356" t="str">
        <f t="shared" si="94"/>
        <v>Saccade Instances CHUM-RV-012 EyeTrackingFollow</v>
      </c>
      <c r="WW6" s="356" t="str">
        <f t="shared" si="94"/>
        <v>Saccade Instances CHUM-RV-013 EyeTrackingFollow</v>
      </c>
      <c r="WX6" s="356" t="str">
        <f t="shared" si="94"/>
        <v>Saccade Instances CHUM-RV-016 EyeTrackingFollow</v>
      </c>
      <c r="WY6" s="356" t="str">
        <f t="shared" si="94"/>
        <v>Saccade Instances CHUM-RV-017 EyeTrackingFollow</v>
      </c>
      <c r="WZ6" s="356" t="str">
        <f t="shared" si="94"/>
        <v>Saccade Instances CHUM-RV-018 EyeTrackingFollow</v>
      </c>
      <c r="XA6" s="357" t="e">
        <f>AVERAGE(WO6:WZ6)</f>
        <v>#DIV/0!</v>
      </c>
      <c r="XB6" s="358" t="e">
        <f>MEDIAN(WO6:WZ6)</f>
        <v>#NUM!</v>
      </c>
      <c r="XC6" s="358">
        <f>MAX(WO6:WZ6)</f>
        <v>0</v>
      </c>
      <c r="XD6" s="359">
        <f>MIN(WO6:WZ6)</f>
        <v>0</v>
      </c>
      <c r="XF6" s="66" t="s">
        <v>606</v>
      </c>
      <c r="XG6" s="356" t="str">
        <f t="shared" ref="XG6:XO7" si="95">_xlfn.CONCAT($XG$3, " ",XG$4, " ",$XF6, " ", $XF$1)</f>
        <v>Saccade Initial Velocity CHUM-RV-003 Average EyeTrackingFix</v>
      </c>
      <c r="XH6" s="356" t="str">
        <f t="shared" si="95"/>
        <v>Saccade Initial Velocity CHUM-RV-004 Average EyeTrackingFix</v>
      </c>
      <c r="XI6" s="356" t="str">
        <f t="shared" si="95"/>
        <v>Saccade Initial Velocity CHUM-RV-008 Average EyeTrackingFix</v>
      </c>
      <c r="XJ6" s="356" t="str">
        <f t="shared" si="95"/>
        <v>Saccade Initial Velocity CHUM-RV-009 Average EyeTrackingFix</v>
      </c>
      <c r="XK6" s="356" t="str">
        <f t="shared" si="95"/>
        <v>Saccade Initial Velocity CHUM-RV-014 Average EyeTrackingFix</v>
      </c>
      <c r="XL6" s="356" t="str">
        <f t="shared" si="95"/>
        <v>Saccade Initial Velocity CHUM-RV-015 Average EyeTrackingFix</v>
      </c>
      <c r="XM6" s="356" t="str">
        <f t="shared" si="95"/>
        <v>Saccade Initial Velocity CHUM-RV-019 Average EyeTrackingFix</v>
      </c>
      <c r="XN6" s="356" t="str">
        <f t="shared" si="95"/>
        <v>Saccade Initial Velocity CHUM-RV-020 Average EyeTrackingFix</v>
      </c>
      <c r="XO6" s="356" t="str">
        <f t="shared" si="95"/>
        <v>Saccade Initial Velocity CHUM-RV-021 Average EyeTrackingFix</v>
      </c>
      <c r="XP6" s="356" t="str">
        <f t="shared" si="35"/>
        <v>Saccade Initial Velocity CHUM-RV-022 Average EyeTrackingFix</v>
      </c>
      <c r="XQ6" s="356" t="str">
        <f t="shared" si="35"/>
        <v>Saccade Initial Velocity CHUM-RV-023 Average EyeTrackingFix</v>
      </c>
      <c r="XR6" s="356" t="str">
        <f t="shared" si="35"/>
        <v>Saccade Initial Velocity CHUM-RV-024 Average EyeTrackingFix</v>
      </c>
      <c r="XS6" s="361" t="e">
        <f>AVERAGE(XG6:XO6)</f>
        <v>#DIV/0!</v>
      </c>
      <c r="XT6" s="362" t="e">
        <f>MEDIAN(XG6:XO6)</f>
        <v>#NUM!</v>
      </c>
      <c r="XU6" s="362">
        <f>MAX(XG6:XO6)</f>
        <v>0</v>
      </c>
      <c r="XV6" s="363">
        <f>MIN(XG6:XO6)</f>
        <v>0</v>
      </c>
      <c r="XY6" s="66" t="s">
        <v>606</v>
      </c>
      <c r="XZ6" s="356" t="str">
        <f t="shared" si="36"/>
        <v>Saccade Initial Velocity CHUM-RV-001 Average EyeTrackingFix</v>
      </c>
      <c r="YA6" s="356" t="str">
        <f t="shared" si="36"/>
        <v>Saccade Initial Velocity CHUM-RV-002 Average EyeTrackingFix</v>
      </c>
      <c r="YB6" s="356" t="str">
        <f t="shared" si="36"/>
        <v>Saccade Initial Velocity CHUM-RV-005 Average EyeTrackingFix</v>
      </c>
      <c r="YC6" s="356" t="str">
        <f t="shared" si="36"/>
        <v>Saccade Initial Velocity CHUM-RV-006 Average EyeTrackingFix</v>
      </c>
      <c r="YD6" s="356" t="str">
        <f t="shared" si="36"/>
        <v>Saccade Initial Velocity CHUM-RV-007 Average EyeTrackingFix</v>
      </c>
      <c r="YE6" s="356" t="str">
        <f t="shared" si="36"/>
        <v>Saccade Initial Velocity CHUM-RV-010 Average EyeTrackingFix</v>
      </c>
      <c r="YF6" s="356" t="str">
        <f t="shared" si="36"/>
        <v>Saccade Initial Velocity CHUM-RV-011 Average EyeTrackingFix</v>
      </c>
      <c r="YG6" s="356" t="str">
        <f t="shared" si="36"/>
        <v>Saccade Initial Velocity CHUM-RV-012 Average EyeTrackingFix</v>
      </c>
      <c r="YH6" s="356" t="str">
        <f t="shared" si="36"/>
        <v>Saccade Initial Velocity CHUM-RV-013 Average EyeTrackingFix</v>
      </c>
      <c r="YI6" s="356" t="str">
        <f t="shared" si="36"/>
        <v>Saccade Initial Velocity CHUM-RV-016 Average EyeTrackingFix</v>
      </c>
      <c r="YJ6" s="356" t="str">
        <f t="shared" si="36"/>
        <v>Saccade Initial Velocity CHUM-RV-017 Average EyeTrackingFix</v>
      </c>
      <c r="YK6" s="356" t="str">
        <f t="shared" si="36"/>
        <v>Saccade Initial Velocity CHUM-RV-018 Average EyeTrackingFix</v>
      </c>
      <c r="YL6" s="357" t="e">
        <f>AVERAGE(XZ6:YK6)</f>
        <v>#DIV/0!</v>
      </c>
      <c r="YM6" s="358" t="e">
        <f>MEDIAN(XZ6:YK6)</f>
        <v>#NUM!</v>
      </c>
      <c r="YN6" s="358">
        <f>MAX(XZ6:YK6)</f>
        <v>0</v>
      </c>
      <c r="YO6" s="359">
        <f>MIN(XZ6:YK6)</f>
        <v>0</v>
      </c>
      <c r="YQ6" s="66" t="s">
        <v>606</v>
      </c>
      <c r="YR6" s="356" t="str">
        <f t="shared" ref="YR6:YZ7" si="96">_xlfn.CONCAT($YR$3, " ",YR$4, " ",$YQ6, " ", $YQ$1)</f>
        <v>Saccade Initial Velocity CHUM-RV-003 Average EyeTrackingMultiple</v>
      </c>
      <c r="YS6" s="356" t="str">
        <f>_xlfn.CONCAT($YR$3, " ",YS$4, " ",$YQ6, " ", $YQ$1)</f>
        <v>Saccade Initial Velocity CHUM-RV-004 Average EyeTrackingMultiple</v>
      </c>
      <c r="YT6" s="356" t="str">
        <f t="shared" si="96"/>
        <v>Saccade Initial Velocity CHUM-RV-008 Average EyeTrackingMultiple</v>
      </c>
      <c r="YU6" s="356" t="str">
        <f t="shared" si="96"/>
        <v>Saccade Initial Velocity CHUM-RV-009 Average EyeTrackingMultiple</v>
      </c>
      <c r="YV6" s="356" t="str">
        <f t="shared" si="96"/>
        <v>Saccade Initial Velocity CHUM-RV-014 Average EyeTrackingMultiple</v>
      </c>
      <c r="YW6" s="356" t="str">
        <f t="shared" si="96"/>
        <v>Saccade Initial Velocity CHUM-RV-015 Average EyeTrackingMultiple</v>
      </c>
      <c r="YX6" s="356" t="str">
        <f t="shared" si="96"/>
        <v>Saccade Initial Velocity CHUM-RV-019 Average EyeTrackingMultiple</v>
      </c>
      <c r="YY6" s="356" t="str">
        <f t="shared" si="96"/>
        <v>Saccade Initial Velocity CHUM-RV-020 Average EyeTrackingMultiple</v>
      </c>
      <c r="YZ6" s="356" t="str">
        <f t="shared" si="96"/>
        <v>Saccade Initial Velocity CHUM-RV-021 Average EyeTrackingMultiple</v>
      </c>
      <c r="ZA6" s="356" t="str">
        <f t="shared" si="37"/>
        <v>Saccade Initial Velocity CHUM-RV-022 Average EyeTrackingMultiple</v>
      </c>
      <c r="ZB6" s="356" t="str">
        <f t="shared" si="37"/>
        <v>Saccade Initial Velocity CHUM-RV-023 Average EyeTrackingMultiple</v>
      </c>
      <c r="ZC6" s="356" t="str">
        <f t="shared" si="37"/>
        <v>Saccade Initial Velocity CHUM-RV-024 Average EyeTrackingMultiple</v>
      </c>
      <c r="ZD6" s="361" t="e">
        <f>AVERAGE(YR6:YZ6)</f>
        <v>#DIV/0!</v>
      </c>
      <c r="ZE6" s="362" t="e">
        <f>MEDIAN(YR6:YZ6)</f>
        <v>#NUM!</v>
      </c>
      <c r="ZF6" s="362">
        <f>MAX(YR6:YZ6)</f>
        <v>0</v>
      </c>
      <c r="ZG6" s="363">
        <f>MIN(YR6:YZ6)</f>
        <v>0</v>
      </c>
      <c r="ZJ6" s="66" t="s">
        <v>606</v>
      </c>
      <c r="ZK6" s="356" t="str">
        <f t="shared" si="38"/>
        <v>Saccade Initial Velocity CHUM-RV-001 Average EyeTrackingMultiple</v>
      </c>
      <c r="ZL6" s="356" t="str">
        <f t="shared" si="38"/>
        <v>Saccade Initial Velocity CHUM-RV-002 Average EyeTrackingMultiple</v>
      </c>
      <c r="ZM6" s="356" t="str">
        <f t="shared" si="38"/>
        <v>Saccade Initial Velocity CHUM-RV-005 Average EyeTrackingMultiple</v>
      </c>
      <c r="ZN6" s="356" t="str">
        <f t="shared" si="38"/>
        <v>Saccade Initial Velocity CHUM-RV-006 Average EyeTrackingMultiple</v>
      </c>
      <c r="ZO6" s="356" t="str">
        <f t="shared" si="38"/>
        <v>Saccade Initial Velocity CHUM-RV-007 Average EyeTrackingMultiple</v>
      </c>
      <c r="ZP6" s="356" t="str">
        <f t="shared" si="38"/>
        <v>Saccade Initial Velocity CHUM-RV-010 Average EyeTrackingMultiple</v>
      </c>
      <c r="ZQ6" s="356" t="str">
        <f t="shared" si="38"/>
        <v>Saccade Initial Velocity CHUM-RV-011 Average EyeTrackingMultiple</v>
      </c>
      <c r="ZR6" s="356" t="str">
        <f t="shared" si="38"/>
        <v>Saccade Initial Velocity CHUM-RV-012 Average EyeTrackingMultiple</v>
      </c>
      <c r="ZS6" s="356" t="str">
        <f t="shared" si="38"/>
        <v>Saccade Initial Velocity CHUM-RV-013 Average EyeTrackingMultiple</v>
      </c>
      <c r="ZT6" s="356" t="str">
        <f t="shared" si="38"/>
        <v>Saccade Initial Velocity CHUM-RV-016 Average EyeTrackingMultiple</v>
      </c>
      <c r="ZU6" s="356" t="str">
        <f t="shared" si="38"/>
        <v>Saccade Initial Velocity CHUM-RV-017 Average EyeTrackingMultiple</v>
      </c>
      <c r="ZV6" s="356" t="str">
        <f t="shared" si="38"/>
        <v>Saccade Initial Velocity CHUM-RV-018 Average EyeTrackingMultiple</v>
      </c>
      <c r="ZW6" s="357" t="e">
        <f>AVERAGE(ZK6:ZV6)</f>
        <v>#DIV/0!</v>
      </c>
      <c r="ZX6" s="358" t="e">
        <f>MEDIAN(ZK6:ZV6)</f>
        <v>#NUM!</v>
      </c>
      <c r="ZY6" s="358">
        <f>MAX(ZK6:ZV6)</f>
        <v>0</v>
      </c>
      <c r="ZZ6" s="359">
        <f>MIN(ZK6:ZV6)</f>
        <v>0</v>
      </c>
      <c r="AAA6" s="391"/>
      <c r="AAB6" s="66" t="s">
        <v>606</v>
      </c>
      <c r="AAC6" s="356" t="str">
        <f t="shared" ref="AAC6:AAK7" si="97">_xlfn.CONCAT($AAC$3, " ",AAC$4, " ",$AAB6, " ", $AAB$1)</f>
        <v>Saccade Initial Velocity CHUM-RV-003 Average EyeTrackingFollow</v>
      </c>
      <c r="AAD6" s="356" t="str">
        <f t="shared" si="97"/>
        <v>Saccade Initial Velocity CHUM-RV-004 Average EyeTrackingFollow</v>
      </c>
      <c r="AAE6" s="356" t="str">
        <f t="shared" si="97"/>
        <v>Saccade Initial Velocity CHUM-RV-008 Average EyeTrackingFollow</v>
      </c>
      <c r="AAF6" s="356" t="str">
        <f t="shared" si="97"/>
        <v>Saccade Initial Velocity CHUM-RV-009 Average EyeTrackingFollow</v>
      </c>
      <c r="AAG6" s="356" t="str">
        <f t="shared" si="97"/>
        <v>Saccade Initial Velocity CHUM-RV-014 Average EyeTrackingFollow</v>
      </c>
      <c r="AAH6" s="356" t="str">
        <f t="shared" si="97"/>
        <v>Saccade Initial Velocity CHUM-RV-015 Average EyeTrackingFollow</v>
      </c>
      <c r="AAI6" s="356" t="str">
        <f t="shared" si="97"/>
        <v>Saccade Initial Velocity CHUM-RV-019 Average EyeTrackingFollow</v>
      </c>
      <c r="AAJ6" s="356" t="str">
        <f t="shared" si="97"/>
        <v>Saccade Initial Velocity CHUM-RV-020 Average EyeTrackingFollow</v>
      </c>
      <c r="AAK6" s="356" t="str">
        <f t="shared" si="97"/>
        <v>Saccade Initial Velocity CHUM-RV-021 Average EyeTrackingFollow</v>
      </c>
      <c r="AAL6" s="356" t="str">
        <f t="shared" si="39"/>
        <v>Saccade Initial Velocity CHUM-RV-022 Average EyeTrackingFollow</v>
      </c>
      <c r="AAM6" s="356" t="str">
        <f t="shared" si="39"/>
        <v>Saccade Initial Velocity CHUM-RV-023 Average EyeTrackingFollow</v>
      </c>
      <c r="AAN6" s="356" t="str">
        <f t="shared" si="39"/>
        <v>Saccade Initial Velocity CHUM-RV-024 Average EyeTrackingFollow</v>
      </c>
      <c r="AAO6" s="361" t="e">
        <f>AVERAGE(AAC6:AAK6)</f>
        <v>#DIV/0!</v>
      </c>
      <c r="AAP6" s="362" t="e">
        <f>MEDIAN(AAC6:AAK6)</f>
        <v>#NUM!</v>
      </c>
      <c r="AAQ6" s="362">
        <f>MAX(AAC6:AAK6)</f>
        <v>0</v>
      </c>
      <c r="AAR6" s="363">
        <f>MIN(AAC6:AAK6)</f>
        <v>0</v>
      </c>
      <c r="AAU6" s="66" t="s">
        <v>606</v>
      </c>
      <c r="AAV6" s="356" t="str">
        <f t="shared" si="40"/>
        <v>Saccade Initial Velocity CHUM-RV-001 Average EyeTrackingFollow</v>
      </c>
      <c r="AAW6" s="356" t="str">
        <f t="shared" si="40"/>
        <v>Saccade Initial Velocity CHUM-RV-002 Average EyeTrackingFollow</v>
      </c>
      <c r="AAX6" s="356" t="str">
        <f t="shared" si="40"/>
        <v>Saccade Initial Velocity CHUM-RV-005 Average EyeTrackingFollow</v>
      </c>
      <c r="AAY6" s="356" t="str">
        <f t="shared" si="40"/>
        <v>Saccade Initial Velocity CHUM-RV-006 Average EyeTrackingFollow</v>
      </c>
      <c r="AAZ6" s="356" t="str">
        <f t="shared" si="40"/>
        <v>Saccade Initial Velocity CHUM-RV-007 Average EyeTrackingFollow</v>
      </c>
      <c r="ABA6" s="356" t="str">
        <f t="shared" si="40"/>
        <v>Saccade Initial Velocity CHUM-RV-010 Average EyeTrackingFollow</v>
      </c>
      <c r="ABB6" s="356" t="str">
        <f t="shared" si="40"/>
        <v>Saccade Initial Velocity CHUM-RV-011 Average EyeTrackingFollow</v>
      </c>
      <c r="ABC6" s="356" t="str">
        <f t="shared" si="40"/>
        <v>Saccade Initial Velocity CHUM-RV-012 Average EyeTrackingFollow</v>
      </c>
      <c r="ABD6" s="356" t="str">
        <f t="shared" si="40"/>
        <v>Saccade Initial Velocity CHUM-RV-013 Average EyeTrackingFollow</v>
      </c>
      <c r="ABE6" s="356" t="str">
        <f t="shared" si="40"/>
        <v>Saccade Initial Velocity CHUM-RV-016 Average EyeTrackingFollow</v>
      </c>
      <c r="ABF6" s="356" t="str">
        <f t="shared" si="40"/>
        <v>Saccade Initial Velocity CHUM-RV-017 Average EyeTrackingFollow</v>
      </c>
      <c r="ABG6" s="356" t="str">
        <f t="shared" si="40"/>
        <v>Saccade Initial Velocity CHUM-RV-018 Average EyeTrackingFollow</v>
      </c>
      <c r="ABH6" s="357" t="e">
        <f>AVERAGE(AAV6:ABG6)</f>
        <v>#DIV/0!</v>
      </c>
      <c r="ABI6" s="358" t="e">
        <f>MEDIAN(AAV6:ABG6)</f>
        <v>#NUM!</v>
      </c>
      <c r="ABJ6" s="358">
        <f>MAX(AAV6:ABG6)</f>
        <v>0</v>
      </c>
      <c r="ABK6" s="359">
        <f>MIN(AAV6:ABG6)</f>
        <v>0</v>
      </c>
      <c r="ABM6" s="66" t="s">
        <v>606</v>
      </c>
      <c r="ABN6" s="356" t="str">
        <f t="shared" ref="ABN6:ABV7" si="98">_xlfn.CONCAT($ABN$3, " ",ABN$4, " ",$ABM6, " ", $ABM$1)</f>
        <v>Saccade Peak Velocity CHUM-RV-003 Average EyeTrackingFix</v>
      </c>
      <c r="ABO6" s="356" t="str">
        <f t="shared" si="98"/>
        <v>Saccade Peak Velocity CHUM-RV-004 Average EyeTrackingFix</v>
      </c>
      <c r="ABP6" s="356" t="str">
        <f t="shared" si="98"/>
        <v>Saccade Peak Velocity CHUM-RV-008 Average EyeTrackingFix</v>
      </c>
      <c r="ABQ6" s="356" t="str">
        <f t="shared" si="98"/>
        <v>Saccade Peak Velocity CHUM-RV-009 Average EyeTrackingFix</v>
      </c>
      <c r="ABR6" s="356" t="str">
        <f t="shared" si="98"/>
        <v>Saccade Peak Velocity CHUM-RV-014 Average EyeTrackingFix</v>
      </c>
      <c r="ABS6" s="356" t="str">
        <f t="shared" si="98"/>
        <v>Saccade Peak Velocity CHUM-RV-015 Average EyeTrackingFix</v>
      </c>
      <c r="ABT6" s="356" t="str">
        <f t="shared" si="98"/>
        <v>Saccade Peak Velocity CHUM-RV-019 Average EyeTrackingFix</v>
      </c>
      <c r="ABU6" s="356" t="str">
        <f t="shared" si="98"/>
        <v>Saccade Peak Velocity CHUM-RV-020 Average EyeTrackingFix</v>
      </c>
      <c r="ABV6" s="356" t="str">
        <f t="shared" si="98"/>
        <v>Saccade Peak Velocity CHUM-RV-021 Average EyeTrackingFix</v>
      </c>
      <c r="ABW6" s="356" t="str">
        <f t="shared" si="41"/>
        <v>Saccade Peak Velocity CHUM-RV-022 Average EyeTrackingFix</v>
      </c>
      <c r="ABX6" s="356" t="str">
        <f t="shared" si="41"/>
        <v>Saccade Peak Velocity CHUM-RV-023 Average EyeTrackingFix</v>
      </c>
      <c r="ABY6" s="356" t="str">
        <f t="shared" si="41"/>
        <v>Saccade Peak Velocity CHUM-RV-024 Average EyeTrackingFix</v>
      </c>
      <c r="ABZ6" s="361" t="e">
        <f>AVERAGE(ABN6:ABV6)</f>
        <v>#DIV/0!</v>
      </c>
      <c r="ACA6" s="362" t="e">
        <f>MEDIAN(ABN6:ABV6)</f>
        <v>#NUM!</v>
      </c>
      <c r="ACB6" s="362">
        <f>MAX(ABN6:ABV6)</f>
        <v>0</v>
      </c>
      <c r="ACC6" s="363">
        <f>MIN(ABN6:ABV6)</f>
        <v>0</v>
      </c>
      <c r="ACF6" s="66" t="s">
        <v>606</v>
      </c>
      <c r="ACG6" s="356" t="str">
        <f t="shared" si="42"/>
        <v>Saccade Peak Velocity CHUM-RV-001 Average EyeTrackingFix</v>
      </c>
      <c r="ACH6" s="356" t="str">
        <f t="shared" si="42"/>
        <v>Saccade Peak Velocity CHUM-RV-002 Average EyeTrackingFix</v>
      </c>
      <c r="ACI6" s="356" t="str">
        <f t="shared" si="42"/>
        <v>Saccade Peak Velocity CHUM-RV-005 Average EyeTrackingFix</v>
      </c>
      <c r="ACJ6" s="356" t="str">
        <f t="shared" si="42"/>
        <v>Saccade Peak Velocity CHUM-RV-006 Average EyeTrackingFix</v>
      </c>
      <c r="ACK6" s="356" t="str">
        <f t="shared" si="42"/>
        <v>Saccade Peak Velocity CHUM-RV-007 Average EyeTrackingFix</v>
      </c>
      <c r="ACL6" s="356" t="str">
        <f t="shared" si="42"/>
        <v>Saccade Peak Velocity CHUM-RV-010 Average EyeTrackingFix</v>
      </c>
      <c r="ACM6" s="356" t="str">
        <f t="shared" si="42"/>
        <v>Saccade Peak Velocity CHUM-RV-011 Average EyeTrackingFix</v>
      </c>
      <c r="ACN6" s="356" t="str">
        <f t="shared" si="42"/>
        <v>Saccade Peak Velocity CHUM-RV-012 Average EyeTrackingFix</v>
      </c>
      <c r="ACO6" s="356" t="str">
        <f t="shared" si="42"/>
        <v>Saccade Peak Velocity CHUM-RV-013 Average EyeTrackingFix</v>
      </c>
      <c r="ACP6" s="356" t="str">
        <f t="shared" si="42"/>
        <v>Saccade Peak Velocity CHUM-RV-016 Average EyeTrackingFix</v>
      </c>
      <c r="ACQ6" s="356" t="str">
        <f t="shared" si="42"/>
        <v>Saccade Peak Velocity CHUM-RV-017 Average EyeTrackingFix</v>
      </c>
      <c r="ACR6" s="356" t="str">
        <f t="shared" si="42"/>
        <v>Saccade Peak Velocity CHUM-RV-018 Average EyeTrackingFix</v>
      </c>
      <c r="ACS6" s="357" t="e">
        <f>AVERAGE(ACG6:ACR6)</f>
        <v>#DIV/0!</v>
      </c>
      <c r="ACT6" s="358" t="e">
        <f>MEDIAN(ACG6:ACR6)</f>
        <v>#NUM!</v>
      </c>
      <c r="ACU6" s="358">
        <f>MAX(ACG6:ACR6)</f>
        <v>0</v>
      </c>
      <c r="ACV6" s="359">
        <f>MIN(ACG6:ACR6)</f>
        <v>0</v>
      </c>
      <c r="ACX6" s="66" t="s">
        <v>606</v>
      </c>
      <c r="ACY6" s="356" t="str">
        <f t="shared" ref="ACY6:ADG7" si="99">_xlfn.CONCAT($ACY$3, " ",ACY$4, " ",$ACX6, " ", $ACX$1)</f>
        <v>Saccade Peak Velocity CHUM-RV-003 Average EyeTrackingMultiple</v>
      </c>
      <c r="ACZ6" s="356" t="str">
        <f t="shared" si="99"/>
        <v>Saccade Peak Velocity CHUM-RV-004 Average EyeTrackingMultiple</v>
      </c>
      <c r="ADA6" s="356" t="str">
        <f t="shared" si="99"/>
        <v>Saccade Peak Velocity CHUM-RV-008 Average EyeTrackingMultiple</v>
      </c>
      <c r="ADB6" s="356" t="str">
        <f t="shared" si="99"/>
        <v>Saccade Peak Velocity CHUM-RV-009 Average EyeTrackingMultiple</v>
      </c>
      <c r="ADC6" s="356" t="str">
        <f t="shared" si="99"/>
        <v>Saccade Peak Velocity CHUM-RV-014 Average EyeTrackingMultiple</v>
      </c>
      <c r="ADD6" s="356" t="str">
        <f t="shared" si="99"/>
        <v>Saccade Peak Velocity CHUM-RV-015 Average EyeTrackingMultiple</v>
      </c>
      <c r="ADE6" s="356" t="str">
        <f t="shared" si="99"/>
        <v>Saccade Peak Velocity CHUM-RV-019 Average EyeTrackingMultiple</v>
      </c>
      <c r="ADF6" s="356" t="str">
        <f t="shared" si="99"/>
        <v>Saccade Peak Velocity CHUM-RV-020 Average EyeTrackingMultiple</v>
      </c>
      <c r="ADG6" s="356" t="str">
        <f t="shared" si="99"/>
        <v>Saccade Peak Velocity CHUM-RV-021 Average EyeTrackingMultiple</v>
      </c>
      <c r="ADH6" s="356" t="str">
        <f t="shared" si="43"/>
        <v>Saccade Peak Velocity CHUM-RV-022 Average EyeTrackingMultiple</v>
      </c>
      <c r="ADI6" s="356" t="str">
        <f t="shared" si="43"/>
        <v>Saccade Peak Velocity CHUM-RV-023 Average EyeTrackingMultiple</v>
      </c>
      <c r="ADJ6" s="356" t="str">
        <f t="shared" si="43"/>
        <v>Saccade Peak Velocity CHUM-RV-024 Average EyeTrackingMultiple</v>
      </c>
      <c r="ADK6" s="361" t="e">
        <f>AVERAGE(ACY6:ADG6)</f>
        <v>#DIV/0!</v>
      </c>
      <c r="ADL6" s="362" t="e">
        <f>MEDIAN(ACY6:ADG6)</f>
        <v>#NUM!</v>
      </c>
      <c r="ADM6" s="362">
        <f>MAX(ACY6:ADG6)</f>
        <v>0</v>
      </c>
      <c r="ADN6" s="363">
        <f>MIN(ACY6:ADG6)</f>
        <v>0</v>
      </c>
      <c r="ADQ6" s="66" t="s">
        <v>606</v>
      </c>
      <c r="ADR6" s="356" t="str">
        <f t="shared" si="44"/>
        <v>Saccade Peak Velocity CHUM-RV-001 Average EyeTrackingMultiple</v>
      </c>
      <c r="ADS6" s="356" t="str">
        <f t="shared" si="44"/>
        <v>Saccade Peak Velocity CHUM-RV-002 Average EyeTrackingMultiple</v>
      </c>
      <c r="ADT6" s="356" t="str">
        <f t="shared" si="44"/>
        <v>Saccade Peak Velocity CHUM-RV-005 Average EyeTrackingMultiple</v>
      </c>
      <c r="ADU6" s="356" t="str">
        <f t="shared" si="44"/>
        <v>Saccade Peak Velocity CHUM-RV-006 Average EyeTrackingMultiple</v>
      </c>
      <c r="ADV6" s="356" t="str">
        <f t="shared" si="44"/>
        <v>Saccade Peak Velocity CHUM-RV-007 Average EyeTrackingMultiple</v>
      </c>
      <c r="ADW6" s="356" t="str">
        <f t="shared" si="44"/>
        <v>Saccade Peak Velocity CHUM-RV-010 Average EyeTrackingMultiple</v>
      </c>
      <c r="ADX6" s="356" t="str">
        <f t="shared" si="44"/>
        <v>Saccade Peak Velocity CHUM-RV-011 Average EyeTrackingMultiple</v>
      </c>
      <c r="ADY6" s="356" t="str">
        <f t="shared" si="44"/>
        <v>Saccade Peak Velocity CHUM-RV-012 Average EyeTrackingMultiple</v>
      </c>
      <c r="ADZ6" s="356" t="str">
        <f t="shared" si="44"/>
        <v>Saccade Peak Velocity CHUM-RV-013 Average EyeTrackingMultiple</v>
      </c>
      <c r="AEA6" s="356" t="str">
        <f t="shared" si="44"/>
        <v>Saccade Peak Velocity CHUM-RV-016 Average EyeTrackingMultiple</v>
      </c>
      <c r="AEB6" s="356" t="str">
        <f t="shared" si="44"/>
        <v>Saccade Peak Velocity CHUM-RV-017 Average EyeTrackingMultiple</v>
      </c>
      <c r="AEC6" s="356" t="str">
        <f t="shared" si="44"/>
        <v>Saccade Peak Velocity CHUM-RV-018 Average EyeTrackingMultiple</v>
      </c>
      <c r="AED6" s="357" t="e">
        <f>AVERAGE(ADR6:AEC6)</f>
        <v>#DIV/0!</v>
      </c>
      <c r="AEE6" s="358" t="e">
        <f>MEDIAN(ADR6:AEC6)</f>
        <v>#NUM!</v>
      </c>
      <c r="AEF6" s="358">
        <f>MAX(ADR6:AEC6)</f>
        <v>0</v>
      </c>
      <c r="AEG6" s="359">
        <f>MIN(ADR6:AEC6)</f>
        <v>0</v>
      </c>
      <c r="AEH6" s="391"/>
      <c r="AEI6" s="66" t="s">
        <v>606</v>
      </c>
      <c r="AEJ6" s="356" t="str">
        <f t="shared" ref="AEJ6:AEU7" si="100">_xlfn.CONCAT($AEJ$3, " ",AEJ$4, " ",$AEI6, " ", $AEI$1)</f>
        <v>Saccade Peak Velocity CHUM-RV-003 Average EyeTrackingFollow</v>
      </c>
      <c r="AEK6" s="356" t="str">
        <f t="shared" si="100"/>
        <v>Saccade Peak Velocity CHUM-RV-004 Average EyeTrackingFollow</v>
      </c>
      <c r="AEL6" s="356" t="str">
        <f t="shared" si="100"/>
        <v>Saccade Peak Velocity CHUM-RV-008 Average EyeTrackingFollow</v>
      </c>
      <c r="AEM6" s="356" t="str">
        <f t="shared" si="100"/>
        <v>Saccade Peak Velocity CHUM-RV-009 Average EyeTrackingFollow</v>
      </c>
      <c r="AEN6" s="356" t="str">
        <f t="shared" si="100"/>
        <v>Saccade Peak Velocity CHUM-RV-014 Average EyeTrackingFollow</v>
      </c>
      <c r="AEO6" s="356" t="str">
        <f t="shared" si="100"/>
        <v>Saccade Peak Velocity CHUM-RV-015 Average EyeTrackingFollow</v>
      </c>
      <c r="AEP6" s="356" t="str">
        <f t="shared" si="100"/>
        <v>Saccade Peak Velocity CHUM-RV-019 Average EyeTrackingFollow</v>
      </c>
      <c r="AEQ6" s="356" t="str">
        <f t="shared" si="100"/>
        <v>Saccade Peak Velocity CHUM-RV-020 Average EyeTrackingFollow</v>
      </c>
      <c r="AER6" s="356" t="str">
        <f t="shared" si="100"/>
        <v>Saccade Peak Velocity CHUM-RV-021 Average EyeTrackingFollow</v>
      </c>
      <c r="AES6" s="356" t="str">
        <f t="shared" si="100"/>
        <v>Saccade Peak Velocity CHUM-RV-022 Average EyeTrackingFollow</v>
      </c>
      <c r="AET6" s="356" t="str">
        <f t="shared" si="100"/>
        <v>Saccade Peak Velocity CHUM-RV-023 Average EyeTrackingFollow</v>
      </c>
      <c r="AEU6" s="356" t="str">
        <f t="shared" si="100"/>
        <v>Saccade Peak Velocity CHUM-RV-024 Average EyeTrackingFollow</v>
      </c>
      <c r="AEV6" s="361" t="e">
        <f>AVERAGE(AEJ6:AER6)</f>
        <v>#DIV/0!</v>
      </c>
      <c r="AEW6" s="362" t="e">
        <f>MEDIAN(AEJ6:AER6)</f>
        <v>#NUM!</v>
      </c>
      <c r="AEX6" s="362">
        <f>MAX(AEJ6:AER6)</f>
        <v>0</v>
      </c>
      <c r="AEY6" s="363">
        <f>MIN(AEJ6:AER6)</f>
        <v>0</v>
      </c>
      <c r="AFB6" s="66" t="s">
        <v>606</v>
      </c>
      <c r="AFC6" s="356" t="str">
        <f t="shared" si="46"/>
        <v>Saccade Peak Velocity CHUM-RV-001 Average EyeTrackingFollow</v>
      </c>
      <c r="AFD6" s="356" t="str">
        <f t="shared" si="46"/>
        <v>Saccade Peak Velocity CHUM-RV-002 Average EyeTrackingFollow</v>
      </c>
      <c r="AFE6" s="356" t="str">
        <f t="shared" si="46"/>
        <v>Saccade Peak Velocity CHUM-RV-005 Average EyeTrackingFollow</v>
      </c>
      <c r="AFF6" s="356" t="str">
        <f t="shared" si="46"/>
        <v>Saccade Peak Velocity CHUM-RV-006 Average EyeTrackingFollow</v>
      </c>
      <c r="AFG6" s="356" t="str">
        <f t="shared" si="46"/>
        <v>Saccade Peak Velocity CHUM-RV-007 Average EyeTrackingFollow</v>
      </c>
      <c r="AFH6" s="356" t="str">
        <f t="shared" si="46"/>
        <v>Saccade Peak Velocity CHUM-RV-010 Average EyeTrackingFollow</v>
      </c>
      <c r="AFI6" s="356" t="str">
        <f t="shared" si="46"/>
        <v>Saccade Peak Velocity CHUM-RV-011 Average EyeTrackingFollow</v>
      </c>
      <c r="AFJ6" s="356" t="str">
        <f t="shared" si="46"/>
        <v>Saccade Peak Velocity CHUM-RV-012 Average EyeTrackingFollow</v>
      </c>
      <c r="AFK6" s="356" t="str">
        <f t="shared" si="46"/>
        <v>Saccade Peak Velocity CHUM-RV-013 Average EyeTrackingFollow</v>
      </c>
      <c r="AFL6" s="356" t="str">
        <f t="shared" si="46"/>
        <v>Saccade Peak Velocity CHUM-RV-016 Average EyeTrackingFollow</v>
      </c>
      <c r="AFM6" s="356" t="str">
        <f t="shared" si="46"/>
        <v>Saccade Peak Velocity CHUM-RV-017 Average EyeTrackingFollow</v>
      </c>
      <c r="AFN6" s="356" t="str">
        <f t="shared" si="46"/>
        <v>Saccade Peak Velocity CHUM-RV-018 Average EyeTrackingFollow</v>
      </c>
      <c r="AFO6" s="357" t="e">
        <f>AVERAGE(AFC6:AFN6)</f>
        <v>#DIV/0!</v>
      </c>
      <c r="AFP6" s="358" t="e">
        <f>MEDIAN(AFC6:AFN6)</f>
        <v>#NUM!</v>
      </c>
      <c r="AFQ6" s="358">
        <f>MAX(AFC6:AFN6)</f>
        <v>0</v>
      </c>
      <c r="AFR6" s="359">
        <f>MIN(AFC6:AFN6)</f>
        <v>0</v>
      </c>
      <c r="AFT6" s="66" t="s">
        <v>852</v>
      </c>
      <c r="AFU6" s="354" t="e">
        <f t="shared" ref="AFU6:AGC6" si="101">60*VV5/AFU5</f>
        <v>#VALUE!</v>
      </c>
      <c r="AFV6" s="354" t="e">
        <f t="shared" si="101"/>
        <v>#VALUE!</v>
      </c>
      <c r="AFW6" s="354" t="e">
        <f t="shared" si="101"/>
        <v>#VALUE!</v>
      </c>
      <c r="AFX6" s="354" t="e">
        <f t="shared" si="101"/>
        <v>#VALUE!</v>
      </c>
      <c r="AFY6" s="354" t="e">
        <f t="shared" si="101"/>
        <v>#VALUE!</v>
      </c>
      <c r="AFZ6" s="354" t="e">
        <f t="shared" si="101"/>
        <v>#VALUE!</v>
      </c>
      <c r="AGA6" s="354" t="e">
        <f t="shared" si="101"/>
        <v>#VALUE!</v>
      </c>
      <c r="AGB6" s="354" t="e">
        <f t="shared" si="101"/>
        <v>#VALUE!</v>
      </c>
      <c r="AGC6" s="354" t="e">
        <f t="shared" si="101"/>
        <v>#VALUE!</v>
      </c>
      <c r="AGD6" s="354" t="e">
        <f t="shared" ref="AGD6:AGF6" si="102">60*WE5/AGD5</f>
        <v>#VALUE!</v>
      </c>
      <c r="AGE6" s="354" t="e">
        <f t="shared" si="102"/>
        <v>#VALUE!</v>
      </c>
      <c r="AGF6" s="354" t="e">
        <f t="shared" si="102"/>
        <v>#VALUE!</v>
      </c>
      <c r="AGG6" s="361" t="e">
        <f>AVERAGE(AFU6:AGC6)</f>
        <v>#VALUE!</v>
      </c>
      <c r="AGH6" s="362" t="e">
        <f>MEDIAN(AFU6:AGC6)</f>
        <v>#VALUE!</v>
      </c>
      <c r="AGI6" s="362" t="e">
        <f>MAX(AFU6:AGC6)</f>
        <v>#VALUE!</v>
      </c>
      <c r="AGJ6" s="363" t="e">
        <f>MIN(AFU6:AGC6)</f>
        <v>#VALUE!</v>
      </c>
      <c r="AGK6" s="367"/>
      <c r="AGL6" s="367"/>
      <c r="AGM6" s="366" t="s">
        <v>851</v>
      </c>
      <c r="AGN6" s="354" t="e">
        <f t="shared" ref="AGN6:AGY6" si="103">60*WO5/AGN5</f>
        <v>#VALUE!</v>
      </c>
      <c r="AGO6" s="354" t="e">
        <f t="shared" si="103"/>
        <v>#VALUE!</v>
      </c>
      <c r="AGP6" s="354" t="e">
        <f t="shared" si="103"/>
        <v>#VALUE!</v>
      </c>
      <c r="AGQ6" s="354" t="e">
        <f t="shared" si="103"/>
        <v>#VALUE!</v>
      </c>
      <c r="AGR6" s="354" t="e">
        <f t="shared" si="103"/>
        <v>#VALUE!</v>
      </c>
      <c r="AGS6" s="354" t="e">
        <f t="shared" si="103"/>
        <v>#VALUE!</v>
      </c>
      <c r="AGT6" s="354" t="e">
        <f t="shared" si="103"/>
        <v>#VALUE!</v>
      </c>
      <c r="AGU6" s="354" t="e">
        <f t="shared" si="103"/>
        <v>#VALUE!</v>
      </c>
      <c r="AGV6" s="354" t="e">
        <f t="shared" si="103"/>
        <v>#VALUE!</v>
      </c>
      <c r="AGW6" s="354" t="e">
        <f t="shared" si="103"/>
        <v>#VALUE!</v>
      </c>
      <c r="AGX6" s="354" t="e">
        <f t="shared" si="103"/>
        <v>#VALUE!</v>
      </c>
      <c r="AGY6" s="354" t="e">
        <f t="shared" si="103"/>
        <v>#VALUE!</v>
      </c>
      <c r="AGZ6" s="357" t="e">
        <f>AVERAGE(AGN6:AGY6)</f>
        <v>#VALUE!</v>
      </c>
      <c r="AHA6" s="358" t="e">
        <f>MEDIAN(AGN6:AGY6)</f>
        <v>#VALUE!</v>
      </c>
      <c r="AHB6" s="358" t="e">
        <f>MAX(AGN6:AGY6)</f>
        <v>#VALUE!</v>
      </c>
      <c r="AHC6" s="359" t="e">
        <f>MIN(AGN6:AGY6)</f>
        <v>#VALUE!</v>
      </c>
      <c r="AHE6" s="66" t="s">
        <v>852</v>
      </c>
      <c r="AHF6" s="354" t="e">
        <f t="shared" ref="AHF6:AHN6" si="104">60*VV7/AHF5</f>
        <v>#VALUE!</v>
      </c>
      <c r="AHG6" s="354" t="e">
        <f t="shared" si="104"/>
        <v>#VALUE!</v>
      </c>
      <c r="AHH6" s="354" t="e">
        <f t="shared" si="104"/>
        <v>#VALUE!</v>
      </c>
      <c r="AHI6" s="354" t="e">
        <f t="shared" si="104"/>
        <v>#VALUE!</v>
      </c>
      <c r="AHJ6" s="354" t="e">
        <f t="shared" si="104"/>
        <v>#VALUE!</v>
      </c>
      <c r="AHK6" s="354" t="e">
        <f t="shared" si="104"/>
        <v>#VALUE!</v>
      </c>
      <c r="AHL6" s="354" t="e">
        <f t="shared" si="104"/>
        <v>#VALUE!</v>
      </c>
      <c r="AHM6" s="354" t="e">
        <f t="shared" si="104"/>
        <v>#VALUE!</v>
      </c>
      <c r="AHN6" s="354" t="e">
        <f t="shared" si="104"/>
        <v>#VALUE!</v>
      </c>
      <c r="AHO6" s="354" t="e">
        <f t="shared" ref="AHO6:AHQ6" si="105">60*WE7/AHO5</f>
        <v>#VALUE!</v>
      </c>
      <c r="AHP6" s="354" t="e">
        <f t="shared" si="105"/>
        <v>#VALUE!</v>
      </c>
      <c r="AHQ6" s="354" t="e">
        <f t="shared" si="105"/>
        <v>#VALUE!</v>
      </c>
      <c r="AHR6" s="361" t="e">
        <f>AVERAGE(AHF6:AHN6)</f>
        <v>#VALUE!</v>
      </c>
      <c r="AHS6" s="362" t="e">
        <f>MEDIAN(AHF6:AHN6)</f>
        <v>#VALUE!</v>
      </c>
      <c r="AHT6" s="362" t="e">
        <f>MAX(AHF6:AHN6)</f>
        <v>#VALUE!</v>
      </c>
      <c r="AHU6" s="363" t="e">
        <f>MIN(AHF6:AHN6)</f>
        <v>#VALUE!</v>
      </c>
      <c r="AHV6" s="367"/>
      <c r="AHW6" s="367"/>
      <c r="AHX6" s="366" t="s">
        <v>851</v>
      </c>
      <c r="AHY6" s="354" t="e">
        <f t="shared" ref="AHY6:AIJ6" si="106">60*WO7/AHY5</f>
        <v>#VALUE!</v>
      </c>
      <c r="AHZ6" s="354" t="e">
        <f t="shared" si="106"/>
        <v>#VALUE!</v>
      </c>
      <c r="AIA6" s="354" t="e">
        <f t="shared" si="106"/>
        <v>#VALUE!</v>
      </c>
      <c r="AIB6" s="354" t="e">
        <f t="shared" si="106"/>
        <v>#VALUE!</v>
      </c>
      <c r="AIC6" s="354" t="e">
        <f t="shared" si="106"/>
        <v>#VALUE!</v>
      </c>
      <c r="AID6" s="354" t="e">
        <f t="shared" si="106"/>
        <v>#VALUE!</v>
      </c>
      <c r="AIE6" s="354" t="e">
        <f t="shared" si="106"/>
        <v>#VALUE!</v>
      </c>
      <c r="AIF6" s="354" t="e">
        <f t="shared" si="106"/>
        <v>#VALUE!</v>
      </c>
      <c r="AIG6" s="354" t="e">
        <f t="shared" si="106"/>
        <v>#VALUE!</v>
      </c>
      <c r="AIH6" s="354" t="e">
        <f t="shared" si="106"/>
        <v>#VALUE!</v>
      </c>
      <c r="AII6" s="354" t="e">
        <f t="shared" si="106"/>
        <v>#VALUE!</v>
      </c>
      <c r="AIJ6" s="354" t="e">
        <f t="shared" si="106"/>
        <v>#VALUE!</v>
      </c>
      <c r="AIK6" s="357" t="e">
        <f>AVERAGE(AHY6:AIJ6)</f>
        <v>#VALUE!</v>
      </c>
      <c r="AIL6" s="358" t="e">
        <f>MEDIAN(AHY6:AIJ6)</f>
        <v>#VALUE!</v>
      </c>
      <c r="AIM6" s="358" t="e">
        <f>MAX(AHY6:AIJ6)</f>
        <v>#VALUE!</v>
      </c>
      <c r="AIN6" s="359" t="e">
        <f>MIN(AHY6:AIJ6)</f>
        <v>#VALUE!</v>
      </c>
      <c r="AIO6" s="391"/>
      <c r="AIP6" s="66" t="s">
        <v>852</v>
      </c>
      <c r="AIQ6" s="354" t="e">
        <f t="shared" ref="AIQ6:AIY6" si="107">60*XG7/AIQ5</f>
        <v>#VALUE!</v>
      </c>
      <c r="AIR6" s="354" t="e">
        <f t="shared" si="107"/>
        <v>#VALUE!</v>
      </c>
      <c r="AIS6" s="354" t="e">
        <f t="shared" si="107"/>
        <v>#VALUE!</v>
      </c>
      <c r="AIT6" s="354" t="e">
        <f t="shared" si="107"/>
        <v>#VALUE!</v>
      </c>
      <c r="AIU6" s="354" t="e">
        <f t="shared" si="107"/>
        <v>#VALUE!</v>
      </c>
      <c r="AIV6" s="354" t="e">
        <f t="shared" si="107"/>
        <v>#VALUE!</v>
      </c>
      <c r="AIW6" s="354" t="e">
        <f t="shared" si="107"/>
        <v>#VALUE!</v>
      </c>
      <c r="AIX6" s="354" t="e">
        <f t="shared" si="107"/>
        <v>#VALUE!</v>
      </c>
      <c r="AIY6" s="354" t="e">
        <f t="shared" si="107"/>
        <v>#VALUE!</v>
      </c>
      <c r="AIZ6" s="354" t="e">
        <f t="shared" ref="AIZ6:AJB6" si="108">60*XP7/AIZ5</f>
        <v>#VALUE!</v>
      </c>
      <c r="AJA6" s="354" t="e">
        <f t="shared" si="108"/>
        <v>#VALUE!</v>
      </c>
      <c r="AJB6" s="354" t="e">
        <f t="shared" si="108"/>
        <v>#VALUE!</v>
      </c>
      <c r="AJC6" s="361" t="e">
        <f>AVERAGE(AIQ6:AIY6)</f>
        <v>#VALUE!</v>
      </c>
      <c r="AJD6" s="362" t="e">
        <f>MEDIAN(AIQ6:AIY6)</f>
        <v>#VALUE!</v>
      </c>
      <c r="AJE6" s="362" t="e">
        <f>MAX(AIQ6:AIY6)</f>
        <v>#VALUE!</v>
      </c>
      <c r="AJF6" s="363" t="e">
        <f>MIN(AIQ6:AIY6)</f>
        <v>#VALUE!</v>
      </c>
      <c r="AJG6" s="367"/>
      <c r="AJH6" s="367"/>
      <c r="AJI6" s="366" t="s">
        <v>851</v>
      </c>
      <c r="AJJ6" s="354" t="e">
        <f t="shared" ref="AJJ6:AJU6" si="109">60*XZ7/AJJ5</f>
        <v>#VALUE!</v>
      </c>
      <c r="AJK6" s="354" t="e">
        <f t="shared" si="109"/>
        <v>#VALUE!</v>
      </c>
      <c r="AJL6" s="354" t="e">
        <f t="shared" si="109"/>
        <v>#VALUE!</v>
      </c>
      <c r="AJM6" s="354" t="e">
        <f t="shared" si="109"/>
        <v>#VALUE!</v>
      </c>
      <c r="AJN6" s="354" t="e">
        <f t="shared" si="109"/>
        <v>#VALUE!</v>
      </c>
      <c r="AJO6" s="354" t="e">
        <f t="shared" si="109"/>
        <v>#VALUE!</v>
      </c>
      <c r="AJP6" s="354" t="e">
        <f t="shared" si="109"/>
        <v>#VALUE!</v>
      </c>
      <c r="AJQ6" s="354" t="e">
        <f t="shared" si="109"/>
        <v>#VALUE!</v>
      </c>
      <c r="AJR6" s="354" t="e">
        <f t="shared" si="109"/>
        <v>#VALUE!</v>
      </c>
      <c r="AJS6" s="354" t="e">
        <f t="shared" si="109"/>
        <v>#VALUE!</v>
      </c>
      <c r="AJT6" s="354" t="e">
        <f t="shared" si="109"/>
        <v>#VALUE!</v>
      </c>
      <c r="AJU6" s="354" t="e">
        <f t="shared" si="109"/>
        <v>#VALUE!</v>
      </c>
      <c r="AJV6" s="357" t="e">
        <f>AVERAGE(AJJ6:AJU6)</f>
        <v>#VALUE!</v>
      </c>
      <c r="AJW6" s="358" t="e">
        <f>MEDIAN(AJJ6:AJU6)</f>
        <v>#VALUE!</v>
      </c>
      <c r="AJX6" s="358" t="e">
        <f>MAX(AJJ6:AJU6)</f>
        <v>#VALUE!</v>
      </c>
      <c r="AJY6" s="359" t="e">
        <f>MIN(AJJ6:AJU6)</f>
        <v>#VALUE!</v>
      </c>
      <c r="AKA6" s="66" t="s">
        <v>606</v>
      </c>
      <c r="AKB6" s="356" t="str">
        <f t="shared" ref="AKB6:AKJ7" si="110">_xlfn.CONCAT($AKB$3, " ",AKB$4, " ",$AKA6, " ", $AKA$1)</f>
        <v>Saccade Amplitude CHUM-RV-003 Average EyeTrackingFix</v>
      </c>
      <c r="AKC6" s="356" t="str">
        <f t="shared" si="110"/>
        <v>Saccade Amplitude CHUM-RV-004 Average EyeTrackingFix</v>
      </c>
      <c r="AKD6" s="356" t="str">
        <f t="shared" si="110"/>
        <v>Saccade Amplitude CHUM-RV-008 Average EyeTrackingFix</v>
      </c>
      <c r="AKE6" s="356" t="str">
        <f t="shared" si="110"/>
        <v>Saccade Amplitude CHUM-RV-009 Average EyeTrackingFix</v>
      </c>
      <c r="AKF6" s="356" t="str">
        <f t="shared" si="110"/>
        <v>Saccade Amplitude CHUM-RV-014 Average EyeTrackingFix</v>
      </c>
      <c r="AKG6" s="356" t="str">
        <f t="shared" si="110"/>
        <v>Saccade Amplitude CHUM-RV-015 Average EyeTrackingFix</v>
      </c>
      <c r="AKH6" s="356" t="str">
        <f t="shared" si="110"/>
        <v>Saccade Amplitude CHUM-RV-019 Average EyeTrackingFix</v>
      </c>
      <c r="AKI6" s="356" t="str">
        <f t="shared" si="110"/>
        <v>Saccade Amplitude CHUM-RV-020 Average EyeTrackingFix</v>
      </c>
      <c r="AKJ6" s="356" t="str">
        <f t="shared" si="110"/>
        <v>Saccade Amplitude CHUM-RV-021 Average EyeTrackingFix</v>
      </c>
      <c r="AKK6" s="356" t="str">
        <f t="shared" si="53"/>
        <v>Saccade Amplitude CHUM-RV-022 Average EyeTrackingFix</v>
      </c>
      <c r="AKL6" s="356" t="str">
        <f t="shared" si="53"/>
        <v>Saccade Amplitude CHUM-RV-023 Average EyeTrackingFix</v>
      </c>
      <c r="AKM6" s="356" t="str">
        <f t="shared" si="53"/>
        <v>Saccade Amplitude CHUM-RV-024 Average EyeTrackingFix</v>
      </c>
      <c r="AKN6" s="361" t="e">
        <f>AVERAGE(AKB6:AKJ6)</f>
        <v>#DIV/0!</v>
      </c>
      <c r="AKO6" s="362" t="e">
        <f>MEDIAN(AKB6:AKJ6)</f>
        <v>#NUM!</v>
      </c>
      <c r="AKP6" s="362">
        <f>MAX(AKB6:AKJ6)</f>
        <v>0</v>
      </c>
      <c r="AKQ6" s="363">
        <f>MIN(AKB6:AKJ6)</f>
        <v>0</v>
      </c>
      <c r="AKT6" s="66" t="s">
        <v>606</v>
      </c>
      <c r="AKU6" s="356" t="str">
        <f t="shared" si="54"/>
        <v>Saccade Amplitude CHUM-RV-001 Average EyeTrackingFix</v>
      </c>
      <c r="AKV6" s="356" t="str">
        <f t="shared" si="54"/>
        <v>Saccade Amplitude CHUM-RV-002 Average EyeTrackingFix</v>
      </c>
      <c r="AKW6" s="356" t="str">
        <f t="shared" si="54"/>
        <v>Saccade Amplitude CHUM-RV-005 Average EyeTrackingFix</v>
      </c>
      <c r="AKX6" s="356" t="str">
        <f t="shared" si="54"/>
        <v>Saccade Amplitude CHUM-RV-006 Average EyeTrackingFix</v>
      </c>
      <c r="AKY6" s="356" t="str">
        <f t="shared" si="54"/>
        <v>Saccade Amplitude CHUM-RV-007 Average EyeTrackingFix</v>
      </c>
      <c r="AKZ6" s="356" t="str">
        <f t="shared" si="54"/>
        <v>Saccade Amplitude CHUM-RV-010 Average EyeTrackingFix</v>
      </c>
      <c r="ALA6" s="356" t="str">
        <f t="shared" si="54"/>
        <v>Saccade Amplitude CHUM-RV-011 Average EyeTrackingFix</v>
      </c>
      <c r="ALB6" s="356" t="str">
        <f t="shared" si="54"/>
        <v>Saccade Amplitude CHUM-RV-012 Average EyeTrackingFix</v>
      </c>
      <c r="ALC6" s="356" t="str">
        <f t="shared" si="54"/>
        <v>Saccade Amplitude CHUM-RV-013 Average EyeTrackingFix</v>
      </c>
      <c r="ALD6" s="356" t="str">
        <f t="shared" si="54"/>
        <v>Saccade Amplitude CHUM-RV-016 Average EyeTrackingFix</v>
      </c>
      <c r="ALE6" s="356" t="str">
        <f t="shared" si="54"/>
        <v>Saccade Amplitude CHUM-RV-017 Average EyeTrackingFix</v>
      </c>
      <c r="ALF6" s="356" t="str">
        <f t="shared" si="54"/>
        <v>Saccade Amplitude CHUM-RV-018 Average EyeTrackingFix</v>
      </c>
      <c r="ALG6" s="357" t="e">
        <f>AVERAGE(AKU6:ALF6)</f>
        <v>#DIV/0!</v>
      </c>
      <c r="ALH6" s="358" t="e">
        <f>MEDIAN(AKU6:ALF6)</f>
        <v>#NUM!</v>
      </c>
      <c r="ALI6" s="358">
        <f>MAX(AKU6:ALF6)</f>
        <v>0</v>
      </c>
      <c r="ALJ6" s="359">
        <f>MIN(AKU6:ALF6)</f>
        <v>0</v>
      </c>
      <c r="ALL6" s="66" t="s">
        <v>606</v>
      </c>
      <c r="ALM6" s="356" t="str">
        <f t="shared" ref="ALM6:ALT7" si="111">_xlfn.CONCAT($ALM$3, " ",ALM$4, " ",$ALL6, " ", $ALL$1)</f>
        <v>Saccade Amplitude CHUM-RV-003 Average EyeTrackingMultiple</v>
      </c>
      <c r="ALN6" s="356" t="str">
        <f t="shared" si="111"/>
        <v>Saccade Amplitude CHUM-RV-004 Average EyeTrackingMultiple</v>
      </c>
      <c r="ALO6" s="356" t="str">
        <f t="shared" si="111"/>
        <v>Saccade Amplitude CHUM-RV-008 Average EyeTrackingMultiple</v>
      </c>
      <c r="ALP6" s="356" t="str">
        <f t="shared" si="111"/>
        <v>Saccade Amplitude CHUM-RV-009 Average EyeTrackingMultiple</v>
      </c>
      <c r="ALQ6" s="356" t="str">
        <f t="shared" si="111"/>
        <v>Saccade Amplitude CHUM-RV-014 Average EyeTrackingMultiple</v>
      </c>
      <c r="ALR6" s="356" t="str">
        <f t="shared" si="111"/>
        <v>Saccade Amplitude CHUM-RV-015 Average EyeTrackingMultiple</v>
      </c>
      <c r="ALS6" s="356" t="str">
        <f>_xlfn.CONCAT($ALM$3, " ",ALS$4, " ",$ALL6, " ", $ALL$1)</f>
        <v>Saccade Amplitude CHUM-RV-019 Average EyeTrackingMultiple</v>
      </c>
      <c r="ALT6" s="356" t="str">
        <f t="shared" si="111"/>
        <v>Saccade Amplitude CHUM-RV-020 Average EyeTrackingMultiple</v>
      </c>
      <c r="ALU6" s="356" t="str">
        <f t="shared" si="55"/>
        <v>Saccade Amplitude CHUM-RV-021 Average EyeTrackingMultiple</v>
      </c>
      <c r="ALV6" s="356" t="str">
        <f t="shared" si="55"/>
        <v>Saccade Amplitude CHUM-RV-022 Average EyeTrackingMultiple</v>
      </c>
      <c r="ALW6" s="356" t="str">
        <f t="shared" si="55"/>
        <v>Saccade Amplitude CHUM-RV-023 Average EyeTrackingMultiple</v>
      </c>
      <c r="ALX6" s="356" t="str">
        <f t="shared" si="55"/>
        <v>Saccade Amplitude CHUM-RV-024 Average EyeTrackingMultiple</v>
      </c>
      <c r="ALY6" s="361" t="e">
        <f>AVERAGE(ALM6:ALU6)</f>
        <v>#DIV/0!</v>
      </c>
      <c r="ALZ6" s="362" t="e">
        <f>MEDIAN(ALM6:ALU6)</f>
        <v>#NUM!</v>
      </c>
      <c r="AMA6" s="362">
        <f>MAX(ALM6:ALU6)</f>
        <v>0</v>
      </c>
      <c r="AMB6" s="363">
        <f>MIN(ALM6:ALU6)</f>
        <v>0</v>
      </c>
      <c r="AME6" s="66" t="s">
        <v>606</v>
      </c>
      <c r="AMF6" s="356" t="str">
        <f t="shared" si="56"/>
        <v>Saccade Amplitude CHUM-RV-001 Average EyeTrackingMultiple</v>
      </c>
      <c r="AMG6" s="356" t="str">
        <f t="shared" si="56"/>
        <v>Saccade Amplitude CHUM-RV-002 Average EyeTrackingMultiple</v>
      </c>
      <c r="AMH6" s="356" t="str">
        <f t="shared" si="56"/>
        <v>Saccade Amplitude CHUM-RV-005 Average EyeTrackingMultiple</v>
      </c>
      <c r="AMI6" s="356" t="str">
        <f t="shared" si="56"/>
        <v>Saccade Amplitude CHUM-RV-006 Average EyeTrackingMultiple</v>
      </c>
      <c r="AMJ6" s="356" t="str">
        <f t="shared" si="56"/>
        <v>Saccade Amplitude CHUM-RV-007 Average EyeTrackingMultiple</v>
      </c>
      <c r="AMK6" s="356" t="str">
        <f t="shared" si="56"/>
        <v>Saccade Amplitude CHUM-RV-010 Average EyeTrackingMultiple</v>
      </c>
      <c r="AML6" s="356" t="str">
        <f t="shared" si="56"/>
        <v>Saccade Amplitude CHUM-RV-011 Average EyeTrackingMultiple</v>
      </c>
      <c r="AMM6" s="356" t="str">
        <f t="shared" si="56"/>
        <v>Saccade Amplitude CHUM-RV-012 Average EyeTrackingMultiple</v>
      </c>
      <c r="AMN6" s="356" t="str">
        <f t="shared" si="56"/>
        <v>Saccade Amplitude CHUM-RV-013 Average EyeTrackingMultiple</v>
      </c>
      <c r="AMO6" s="356" t="str">
        <f t="shared" si="56"/>
        <v>Saccade Amplitude CHUM-RV-016 Average EyeTrackingMultiple</v>
      </c>
      <c r="AMP6" s="356" t="str">
        <f t="shared" si="56"/>
        <v>Saccade Amplitude CHUM-RV-017 Average EyeTrackingMultiple</v>
      </c>
      <c r="AMQ6" s="356" t="str">
        <f t="shared" si="56"/>
        <v>Saccade Amplitude CHUM-RV-018 Average EyeTrackingMultiple</v>
      </c>
      <c r="AMR6" s="357" t="e">
        <f>AVERAGE(AMF6:AMQ6)</f>
        <v>#DIV/0!</v>
      </c>
      <c r="AMS6" s="358" t="e">
        <f>MEDIAN(AMF6:AMQ6)</f>
        <v>#NUM!</v>
      </c>
      <c r="AMT6" s="358">
        <f>MAX(AMF6:AMQ6)</f>
        <v>0</v>
      </c>
      <c r="AMU6" s="359">
        <f>MIN(AMF6:AMQ6)</f>
        <v>0</v>
      </c>
      <c r="AMV6" s="391"/>
      <c r="AMW6" s="66" t="s">
        <v>606</v>
      </c>
      <c r="AMX6" s="356" t="str">
        <f t="shared" ref="AMX6:ANE7" si="112">_xlfn.CONCAT($AMX$3, " ",AMX$4, " ",$AMW6, " ", $AMW$1)</f>
        <v>Saccade Amplitude CHUM-RV-003 Average EyeTrackingFollow</v>
      </c>
      <c r="AMY6" s="356" t="str">
        <f t="shared" si="112"/>
        <v>Saccade Amplitude CHUM-RV-004 Average EyeTrackingFollow</v>
      </c>
      <c r="AMZ6" s="356" t="str">
        <f t="shared" si="112"/>
        <v>Saccade Amplitude CHUM-RV-008 Average EyeTrackingFollow</v>
      </c>
      <c r="ANA6" s="356" t="str">
        <f t="shared" si="112"/>
        <v>Saccade Amplitude CHUM-RV-009 Average EyeTrackingFollow</v>
      </c>
      <c r="ANB6" s="356" t="str">
        <f t="shared" si="112"/>
        <v>Saccade Amplitude CHUM-RV-014 Average EyeTrackingFollow</v>
      </c>
      <c r="ANC6" s="356" t="str">
        <f>_xlfn.CONCAT($AMX$3, " ",ANC$4, " ",$AMW6, " ", $AMW$1)</f>
        <v>Saccade Amplitude CHUM-RV-015 Average EyeTrackingFollow</v>
      </c>
      <c r="AND6" s="356" t="str">
        <f t="shared" si="112"/>
        <v>Saccade Amplitude CHUM-RV-019 Average EyeTrackingFollow</v>
      </c>
      <c r="ANE6" s="356" t="str">
        <f t="shared" si="112"/>
        <v>Saccade Amplitude CHUM-RV-020 Average EyeTrackingFollow</v>
      </c>
      <c r="ANF6" s="356" t="str">
        <f t="shared" si="57"/>
        <v>Saccade Amplitude CHUM-RV-021 Average EyeTrackingFollow</v>
      </c>
      <c r="ANG6" s="356" t="str">
        <f t="shared" si="57"/>
        <v>Saccade Amplitude CHUM-RV-022 Average EyeTrackingFollow</v>
      </c>
      <c r="ANH6" s="356" t="str">
        <f t="shared" si="57"/>
        <v>Saccade Amplitude CHUM-RV-023 Average EyeTrackingFollow</v>
      </c>
      <c r="ANI6" s="356" t="str">
        <f t="shared" si="57"/>
        <v>Saccade Amplitude CHUM-RV-024 Average EyeTrackingFollow</v>
      </c>
      <c r="ANJ6" s="361" t="e">
        <f>AVERAGE(AMX6:ANF6)</f>
        <v>#DIV/0!</v>
      </c>
      <c r="ANK6" s="362" t="e">
        <f>MEDIAN(AMX6:ANF6)</f>
        <v>#NUM!</v>
      </c>
      <c r="ANL6" s="362">
        <f>MAX(AMX6:ANF6)</f>
        <v>0</v>
      </c>
      <c r="ANM6" s="363">
        <f>MIN(AMX6:ANF6)</f>
        <v>0</v>
      </c>
      <c r="ANP6" s="66" t="s">
        <v>606</v>
      </c>
      <c r="ANQ6" s="356" t="str">
        <f t="shared" si="58"/>
        <v>Saccade Amplitude CHUM-RV-001 Average EyeTrackingFollow</v>
      </c>
      <c r="ANR6" s="356" t="str">
        <f t="shared" si="58"/>
        <v>Saccade Amplitude CHUM-RV-002 Average EyeTrackingFollow</v>
      </c>
      <c r="ANS6" s="356" t="str">
        <f t="shared" si="58"/>
        <v>Saccade Amplitude CHUM-RV-005 Average EyeTrackingFollow</v>
      </c>
      <c r="ANT6" s="356" t="str">
        <f t="shared" si="58"/>
        <v>Saccade Amplitude CHUM-RV-006 Average EyeTrackingFollow</v>
      </c>
      <c r="ANU6" s="356" t="str">
        <f t="shared" si="58"/>
        <v>Saccade Amplitude CHUM-RV-007 Average EyeTrackingFollow</v>
      </c>
      <c r="ANV6" s="356" t="str">
        <f t="shared" si="58"/>
        <v>Saccade Amplitude CHUM-RV-010 Average EyeTrackingFollow</v>
      </c>
      <c r="ANW6" s="356" t="str">
        <f t="shared" si="58"/>
        <v>Saccade Amplitude CHUM-RV-011 Average EyeTrackingFollow</v>
      </c>
      <c r="ANX6" s="356" t="str">
        <f t="shared" si="58"/>
        <v>Saccade Amplitude CHUM-RV-012 Average EyeTrackingFollow</v>
      </c>
      <c r="ANY6" s="356" t="str">
        <f t="shared" si="58"/>
        <v>Saccade Amplitude CHUM-RV-013 Average EyeTrackingFollow</v>
      </c>
      <c r="ANZ6" s="356" t="str">
        <f t="shared" si="58"/>
        <v>Saccade Amplitude CHUM-RV-016 Average EyeTrackingFollow</v>
      </c>
      <c r="AOA6" s="356" t="str">
        <f t="shared" si="58"/>
        <v>Saccade Amplitude CHUM-RV-017 Average EyeTrackingFollow</v>
      </c>
      <c r="AOB6" s="356" t="str">
        <f t="shared" si="58"/>
        <v>Saccade Amplitude CHUM-RV-018 Average EyeTrackingFollow</v>
      </c>
      <c r="AOC6" s="357" t="e">
        <f>AVERAGE(ANQ6:AOB6)</f>
        <v>#DIV/0!</v>
      </c>
      <c r="AOD6" s="358" t="e">
        <f>MEDIAN(ANQ6:AOB6)</f>
        <v>#NUM!</v>
      </c>
      <c r="AOE6" s="358">
        <f>MAX(ANQ6:AOB6)</f>
        <v>0</v>
      </c>
      <c r="AOF6" s="359">
        <f>MIN(ANQ6:AOB6)</f>
        <v>0</v>
      </c>
      <c r="AOH6" s="66" t="s">
        <v>605</v>
      </c>
      <c r="AOI6" s="356" t="str">
        <f t="shared" ref="AOI6:AOP8" si="113">_xlfn.CONCAT($AOI$3, " ",AOI$4, " ",$AOH6, " ", $AOH$1)</f>
        <v>Velocities CHUM-RV-003 Median EyeTrackingMultiple</v>
      </c>
      <c r="AOJ6" s="356" t="str">
        <f t="shared" si="113"/>
        <v>Velocities CHUM-RV-004 Median EyeTrackingMultiple</v>
      </c>
      <c r="AOK6" s="356" t="str">
        <f t="shared" si="113"/>
        <v>Velocities CHUM-RV-008 Median EyeTrackingMultiple</v>
      </c>
      <c r="AOL6" s="356" t="str">
        <f t="shared" si="113"/>
        <v>Velocities CHUM-RV-009 Median EyeTrackingMultiple</v>
      </c>
      <c r="AOM6" s="356" t="str">
        <f>_xlfn.CONCAT($AOI$3, " ",AOM$4, " ",$AOH6, " ", $AOH$1)</f>
        <v>Velocities CHUM-RV-014 Median EyeTrackingMultiple</v>
      </c>
      <c r="AON6" s="356" t="str">
        <f t="shared" si="113"/>
        <v>Velocities CHUM-RV-015 Median EyeTrackingMultiple</v>
      </c>
      <c r="AOO6" s="356" t="str">
        <f t="shared" si="113"/>
        <v>Velocities CHUM-RV-019 Median EyeTrackingMultiple</v>
      </c>
      <c r="AOP6" s="356" t="str">
        <f t="shared" si="113"/>
        <v>Velocities CHUM-RV-020 Median EyeTrackingMultiple</v>
      </c>
      <c r="AOQ6" s="356" t="str">
        <f t="shared" si="59"/>
        <v>Velocities CHUM-RV-021 Median EyeTrackingMultiple</v>
      </c>
      <c r="AOR6" s="356" t="str">
        <f t="shared" si="59"/>
        <v>Velocities CHUM-RV-022 Median EyeTrackingMultiple</v>
      </c>
      <c r="AOS6" s="356" t="str">
        <f t="shared" si="59"/>
        <v>Velocities CHUM-RV-023 Median EyeTrackingMultiple</v>
      </c>
      <c r="AOT6" s="356" t="str">
        <f t="shared" si="59"/>
        <v>Velocities CHUM-RV-024 Median EyeTrackingMultiple</v>
      </c>
      <c r="AOU6" s="361" t="e">
        <f>AVERAGE(AOI6:AOQ6)</f>
        <v>#DIV/0!</v>
      </c>
      <c r="AOV6" s="362" t="e">
        <f>MEDIAN(AOI6:AOQ6)</f>
        <v>#NUM!</v>
      </c>
      <c r="AOW6" s="362">
        <f>MAX(AOI6:AOQ6)</f>
        <v>0</v>
      </c>
      <c r="AOX6" s="363">
        <f>MIN(AOI6:AOQ6)</f>
        <v>0</v>
      </c>
      <c r="APA6" s="66" t="s">
        <v>605</v>
      </c>
      <c r="APB6" s="356" t="str">
        <f t="shared" si="60"/>
        <v>Velocities CHUM-RV-001 Median EyeTrackingMultiple</v>
      </c>
      <c r="APC6" s="356" t="str">
        <f t="shared" si="60"/>
        <v>Velocities CHUM-RV-002 Median EyeTrackingMultiple</v>
      </c>
      <c r="APD6" s="356" t="str">
        <f t="shared" si="60"/>
        <v>Velocities CHUM-RV-005 Median EyeTrackingMultiple</v>
      </c>
      <c r="APE6" s="356" t="str">
        <f t="shared" si="60"/>
        <v>Velocities CHUM-RV-006 Median EyeTrackingMultiple</v>
      </c>
      <c r="APF6" s="356" t="str">
        <f t="shared" si="60"/>
        <v>Velocities CHUM-RV-007 Median EyeTrackingMultiple</v>
      </c>
      <c r="APG6" s="356" t="str">
        <f t="shared" si="60"/>
        <v>Velocities CHUM-RV-010 Median EyeTrackingMultiple</v>
      </c>
      <c r="APH6" s="356" t="str">
        <f t="shared" si="60"/>
        <v>Velocities CHUM-RV-011 Median EyeTrackingMultiple</v>
      </c>
      <c r="API6" s="356" t="str">
        <f t="shared" si="60"/>
        <v>Velocities CHUM-RV-012 Median EyeTrackingMultiple</v>
      </c>
      <c r="APJ6" s="356" t="str">
        <f t="shared" si="60"/>
        <v>Velocities CHUM-RV-013 Median EyeTrackingMultiple</v>
      </c>
      <c r="APK6" s="356" t="str">
        <f t="shared" si="60"/>
        <v>Velocities CHUM-RV-016 Median EyeTrackingMultiple</v>
      </c>
      <c r="APL6" s="356" t="str">
        <f t="shared" si="60"/>
        <v>Velocities CHUM-RV-017 Median EyeTrackingMultiple</v>
      </c>
      <c r="APM6" s="356" t="str">
        <f t="shared" si="60"/>
        <v>Velocities CHUM-RV-018 Median EyeTrackingMultiple</v>
      </c>
      <c r="APN6" s="357" t="e">
        <f>AVERAGE(APB6:APM6)</f>
        <v>#DIV/0!</v>
      </c>
      <c r="APO6" s="358" t="e">
        <f>MEDIAN(APB6:APM6)</f>
        <v>#NUM!</v>
      </c>
      <c r="APP6" s="358">
        <f>MAX(APB6:APM6)</f>
        <v>0</v>
      </c>
      <c r="APQ6" s="359">
        <f>MIN(APB6:APM6)</f>
        <v>0</v>
      </c>
      <c r="APS6" s="66" t="s">
        <v>605</v>
      </c>
      <c r="APT6" s="356" t="str">
        <f t="shared" ref="APT6:AQA8" si="114">_xlfn.CONCAT($APT$3, " ",APT$4, " ",$APS6, " ", $APS$1)</f>
        <v>Velocities CHUM-RV-003 Median EyeTrackingFix</v>
      </c>
      <c r="APU6" s="356" t="str">
        <f t="shared" si="114"/>
        <v>Velocities CHUM-RV-004 Median EyeTrackingFix</v>
      </c>
      <c r="APV6" s="356" t="str">
        <f t="shared" si="114"/>
        <v>Velocities CHUM-RV-008 Median EyeTrackingFix</v>
      </c>
      <c r="APW6" s="356" t="str">
        <f t="shared" si="114"/>
        <v>Velocities CHUM-RV-009 Median EyeTrackingFix</v>
      </c>
      <c r="APX6" s="356" t="str">
        <f t="shared" si="114"/>
        <v>Velocities CHUM-RV-014 Median EyeTrackingFix</v>
      </c>
      <c r="APY6" s="356" t="str">
        <f t="shared" si="114"/>
        <v>Velocities CHUM-RV-015 Median EyeTrackingFix</v>
      </c>
      <c r="APZ6" s="356" t="str">
        <f t="shared" si="114"/>
        <v>Velocities CHUM-RV-019 Median EyeTrackingFix</v>
      </c>
      <c r="AQA6" s="356" t="str">
        <f t="shared" si="114"/>
        <v>Velocities CHUM-RV-020 Median EyeTrackingFix</v>
      </c>
      <c r="AQB6" s="356" t="str">
        <f t="shared" si="61"/>
        <v>Velocities CHUM-RV-021 Median EyeTrackingFix</v>
      </c>
      <c r="AQC6" s="356" t="str">
        <f t="shared" si="61"/>
        <v>Velocities CHUM-RV-022 Median EyeTrackingFix</v>
      </c>
      <c r="AQD6" s="356" t="str">
        <f t="shared" si="61"/>
        <v>Velocities CHUM-RV-023 Median EyeTrackingFix</v>
      </c>
      <c r="AQE6" s="356" t="str">
        <f t="shared" si="61"/>
        <v>Velocities CHUM-RV-024 Median EyeTrackingFix</v>
      </c>
      <c r="AQF6" s="361" t="e">
        <f>AVERAGE(APT6:AQB6)</f>
        <v>#DIV/0!</v>
      </c>
      <c r="AQG6" s="362" t="e">
        <f>MEDIAN(APT6:AQB6)</f>
        <v>#NUM!</v>
      </c>
      <c r="AQH6" s="362">
        <f>MAX(APT6:AQB6)</f>
        <v>0</v>
      </c>
      <c r="AQI6" s="363">
        <f>MIN(APT6:AQB6)</f>
        <v>0</v>
      </c>
      <c r="AQL6" s="66" t="s">
        <v>605</v>
      </c>
      <c r="AQM6" s="356" t="str">
        <f t="shared" si="62"/>
        <v>Velocities CHUM-RV-001 Median EyeTrackingFix</v>
      </c>
      <c r="AQN6" s="356" t="str">
        <f t="shared" si="62"/>
        <v>Velocities CHUM-RV-002 Median EyeTrackingFix</v>
      </c>
      <c r="AQO6" s="356" t="str">
        <f t="shared" si="62"/>
        <v>Velocities CHUM-RV-005 Median EyeTrackingFix</v>
      </c>
      <c r="AQP6" s="356" t="str">
        <f t="shared" si="62"/>
        <v>Velocities CHUM-RV-006 Median EyeTrackingFix</v>
      </c>
      <c r="AQQ6" s="356" t="str">
        <f t="shared" si="62"/>
        <v>Velocities CHUM-RV-007 Median EyeTrackingFix</v>
      </c>
      <c r="AQR6" s="356" t="str">
        <f t="shared" si="62"/>
        <v>Velocities CHUM-RV-010 Median EyeTrackingFix</v>
      </c>
      <c r="AQS6" s="356" t="str">
        <f t="shared" si="62"/>
        <v>Velocities CHUM-RV-011 Median EyeTrackingFix</v>
      </c>
      <c r="AQT6" s="356" t="str">
        <f t="shared" si="62"/>
        <v>Velocities CHUM-RV-012 Median EyeTrackingFix</v>
      </c>
      <c r="AQU6" s="356" t="str">
        <f t="shared" si="62"/>
        <v>Velocities CHUM-RV-013 Median EyeTrackingFix</v>
      </c>
      <c r="AQV6" s="356" t="str">
        <f t="shared" si="62"/>
        <v>Velocities CHUM-RV-016 Median EyeTrackingFix</v>
      </c>
      <c r="AQW6" s="356" t="str">
        <f t="shared" si="62"/>
        <v>Velocities CHUM-RV-017 Median EyeTrackingFix</v>
      </c>
      <c r="AQX6" s="356" t="str">
        <f t="shared" si="62"/>
        <v>Velocities CHUM-RV-018 Median EyeTrackingFix</v>
      </c>
      <c r="AQY6" s="357" t="e">
        <f>AVERAGE(AQM6:AQX6)</f>
        <v>#DIV/0!</v>
      </c>
      <c r="AQZ6" s="358" t="e">
        <f>MEDIAN(AQM6:AQX6)</f>
        <v>#NUM!</v>
      </c>
      <c r="ARA6" s="358">
        <f>MAX(AQM6:AQX6)</f>
        <v>0</v>
      </c>
      <c r="ARB6" s="359">
        <f>MIN(AQM6:AQX6)</f>
        <v>0</v>
      </c>
      <c r="ARD6" s="66" t="s">
        <v>605</v>
      </c>
      <c r="ARE6" s="356" t="str">
        <f t="shared" ref="ARE6:ARL8" si="115">_xlfn.CONCAT($ARE$3, " ",ARE$4, " ",$ARD6, " ", $ARD$1)</f>
        <v>Velocities CHUM-RV-003 Median EyeTrackingFollow</v>
      </c>
      <c r="ARF6" s="356" t="str">
        <f t="shared" si="115"/>
        <v>Velocities CHUM-RV-004 Median EyeTrackingFollow</v>
      </c>
      <c r="ARG6" s="356" t="str">
        <f t="shared" si="115"/>
        <v>Velocities CHUM-RV-008 Median EyeTrackingFollow</v>
      </c>
      <c r="ARH6" s="356" t="str">
        <f t="shared" si="115"/>
        <v>Velocities CHUM-RV-009 Median EyeTrackingFollow</v>
      </c>
      <c r="ARI6" s="356" t="str">
        <f t="shared" si="115"/>
        <v>Velocities CHUM-RV-014 Median EyeTrackingFollow</v>
      </c>
      <c r="ARJ6" s="356" t="str">
        <f t="shared" si="115"/>
        <v>Velocities CHUM-RV-015 Median EyeTrackingFollow</v>
      </c>
      <c r="ARK6" s="356" t="str">
        <f t="shared" si="115"/>
        <v>Velocities CHUM-RV-019 Median EyeTrackingFollow</v>
      </c>
      <c r="ARL6" s="356" t="str">
        <f t="shared" si="115"/>
        <v>Velocities CHUM-RV-020 Median EyeTrackingFollow</v>
      </c>
      <c r="ARM6" s="356" t="str">
        <f t="shared" si="63"/>
        <v>Velocities CHUM-RV-021 Median EyeTrackingFollow</v>
      </c>
      <c r="ARN6" s="356" t="str">
        <f t="shared" si="63"/>
        <v>Velocities CHUM-RV-022 Median EyeTrackingFollow</v>
      </c>
      <c r="ARO6" s="356" t="str">
        <f t="shared" si="63"/>
        <v>Velocities CHUM-RV-023 Median EyeTrackingFollow</v>
      </c>
      <c r="ARP6" s="356" t="str">
        <f t="shared" si="63"/>
        <v>Velocities CHUM-RV-024 Median EyeTrackingFollow</v>
      </c>
      <c r="ARQ6" s="361" t="e">
        <f>AVERAGE(ARE6:ARM6)</f>
        <v>#DIV/0!</v>
      </c>
      <c r="ARR6" s="362" t="e">
        <f>MEDIAN(ARE6:ARM6)</f>
        <v>#NUM!</v>
      </c>
      <c r="ARS6" s="362">
        <f>MAX(ARE6:ARM6)</f>
        <v>0</v>
      </c>
      <c r="ART6" s="363">
        <f>MIN(ARE6:ARM6)</f>
        <v>0</v>
      </c>
      <c r="ARW6" s="66" t="s">
        <v>605</v>
      </c>
      <c r="ARX6" s="356" t="str">
        <f t="shared" si="64"/>
        <v>Velocities CHUM-RV-001 Median EyeTrackingFollow</v>
      </c>
      <c r="ARY6" s="356" t="str">
        <f t="shared" si="64"/>
        <v>Velocities CHUM-RV-002 Median EyeTrackingFollow</v>
      </c>
      <c r="ARZ6" s="356" t="str">
        <f t="shared" si="64"/>
        <v>Velocities CHUM-RV-005 Median EyeTrackingFollow</v>
      </c>
      <c r="ASA6" s="356" t="str">
        <f t="shared" si="64"/>
        <v>Velocities CHUM-RV-006 Median EyeTrackingFollow</v>
      </c>
      <c r="ASB6" s="356" t="str">
        <f t="shared" si="64"/>
        <v>Velocities CHUM-RV-007 Median EyeTrackingFollow</v>
      </c>
      <c r="ASC6" s="356" t="str">
        <f t="shared" si="64"/>
        <v>Velocities CHUM-RV-010 Median EyeTrackingFollow</v>
      </c>
      <c r="ASD6" s="356" t="str">
        <f t="shared" si="64"/>
        <v>Velocities CHUM-RV-011 Median EyeTrackingFollow</v>
      </c>
      <c r="ASE6" s="356" t="str">
        <f t="shared" si="64"/>
        <v>Velocities CHUM-RV-012 Median EyeTrackingFollow</v>
      </c>
      <c r="ASF6" s="356" t="str">
        <f t="shared" si="64"/>
        <v>Velocities CHUM-RV-013 Median EyeTrackingFollow</v>
      </c>
      <c r="ASG6" s="356" t="str">
        <f t="shared" si="64"/>
        <v>Velocities CHUM-RV-016 Median EyeTrackingFollow</v>
      </c>
      <c r="ASH6" s="356" t="str">
        <f t="shared" si="64"/>
        <v>Velocities CHUM-RV-017 Median EyeTrackingFollow</v>
      </c>
      <c r="ASI6" s="356" t="str">
        <f t="shared" si="64"/>
        <v>Velocities CHUM-RV-018 Median EyeTrackingFollow</v>
      </c>
      <c r="ASJ6" s="357" t="e">
        <f>AVERAGE(ARX6:ASI6)</f>
        <v>#DIV/0!</v>
      </c>
      <c r="ASK6" s="358" t="e">
        <f>MEDIAN(ARX6:ASI6)</f>
        <v>#NUM!</v>
      </c>
      <c r="ASL6" s="358">
        <f>MAX(ARX6:ASI6)</f>
        <v>0</v>
      </c>
      <c r="ASM6" s="359">
        <f>MIN(ARX6:ASI6)</f>
        <v>0</v>
      </c>
      <c r="ASO6" s="66" t="s">
        <v>606</v>
      </c>
      <c r="ASP6" s="356" t="str">
        <f t="shared" ref="ASP6:ASW7" si="116">_xlfn.CONCAT($ASP$3, " ",ASP$4, " ",$ASO6, " ", $ASO$1)</f>
        <v>Saccade Duration CHUM-RV-003 Average EyeTrackingFix</v>
      </c>
      <c r="ASQ6" s="356" t="str">
        <f t="shared" si="116"/>
        <v>Saccade Duration CHUM-RV-004 Average EyeTrackingFix</v>
      </c>
      <c r="ASR6" s="356" t="str">
        <f t="shared" si="116"/>
        <v>Saccade Duration CHUM-RV-008 Average EyeTrackingFix</v>
      </c>
      <c r="ASS6" s="356" t="str">
        <f t="shared" si="116"/>
        <v>Saccade Duration CHUM-RV-009 Average EyeTrackingFix</v>
      </c>
      <c r="AST6" s="356" t="str">
        <f t="shared" si="116"/>
        <v>Saccade Duration CHUM-RV-014 Average EyeTrackingFix</v>
      </c>
      <c r="ASU6" s="356" t="str">
        <f t="shared" si="116"/>
        <v>Saccade Duration CHUM-RV-015 Average EyeTrackingFix</v>
      </c>
      <c r="ASV6" s="356" t="str">
        <f t="shared" si="116"/>
        <v>Saccade Duration CHUM-RV-019 Average EyeTrackingFix</v>
      </c>
      <c r="ASW6" s="356" t="str">
        <f t="shared" si="116"/>
        <v>Saccade Duration CHUM-RV-020 Average EyeTrackingFix</v>
      </c>
      <c r="ASX6" s="356" t="str">
        <f t="shared" si="65"/>
        <v>Saccade Duration CHUM-RV-021 Average EyeTrackingFix</v>
      </c>
      <c r="ASY6" s="356" t="str">
        <f t="shared" si="65"/>
        <v>Saccade Duration CHUM-RV-022 Average EyeTrackingFix</v>
      </c>
      <c r="ASZ6" s="356" t="str">
        <f t="shared" si="65"/>
        <v>Saccade Duration CHUM-RV-023 Average EyeTrackingFix</v>
      </c>
      <c r="ATA6" s="356" t="str">
        <f t="shared" si="65"/>
        <v>Saccade Duration CHUM-RV-024 Average EyeTrackingFix</v>
      </c>
      <c r="ATB6" s="361" t="e">
        <f>AVERAGE(ASP6:ASX6)</f>
        <v>#DIV/0!</v>
      </c>
      <c r="ATC6" s="362" t="e">
        <f>MEDIAN(ASP6:ASX6)</f>
        <v>#NUM!</v>
      </c>
      <c r="ATD6" s="362">
        <f>MAX(ASP6:ASX6)</f>
        <v>0</v>
      </c>
      <c r="ATE6" s="363">
        <f>MIN(ASP6:ASX6)</f>
        <v>0</v>
      </c>
      <c r="ATH6" s="66" t="s">
        <v>606</v>
      </c>
      <c r="ATI6" s="356" t="str">
        <f t="shared" si="66"/>
        <v>Saccade Duration CHUM-RV-001 Average EyeTrackingFix</v>
      </c>
      <c r="ATJ6" s="356" t="str">
        <f t="shared" si="66"/>
        <v>Saccade Duration CHUM-RV-002 Average EyeTrackingFix</v>
      </c>
      <c r="ATK6" s="356" t="str">
        <f t="shared" si="66"/>
        <v>Saccade Duration CHUM-RV-005 Average EyeTrackingFix</v>
      </c>
      <c r="ATL6" s="356" t="str">
        <f t="shared" si="66"/>
        <v>Saccade Duration CHUM-RV-006 Average EyeTrackingFix</v>
      </c>
      <c r="ATM6" s="356" t="str">
        <f t="shared" si="66"/>
        <v>Saccade Duration CHUM-RV-007 Average EyeTrackingFix</v>
      </c>
      <c r="ATN6" s="356" t="str">
        <f t="shared" si="66"/>
        <v>Saccade Duration CHUM-RV-010 Average EyeTrackingFix</v>
      </c>
      <c r="ATO6" s="356" t="str">
        <f t="shared" si="66"/>
        <v>Saccade Duration CHUM-RV-011 Average EyeTrackingFix</v>
      </c>
      <c r="ATP6" s="356" t="str">
        <f t="shared" si="66"/>
        <v>Saccade Duration CHUM-RV-012 Average EyeTrackingFix</v>
      </c>
      <c r="ATQ6" s="356" t="str">
        <f t="shared" si="66"/>
        <v>Saccade Duration CHUM-RV-013 Average EyeTrackingFix</v>
      </c>
      <c r="ATR6" s="356" t="str">
        <f t="shared" si="66"/>
        <v>Saccade Duration CHUM-RV-016 Average EyeTrackingFix</v>
      </c>
      <c r="ATS6" s="356" t="str">
        <f t="shared" si="66"/>
        <v>Saccade Duration CHUM-RV-017 Average EyeTrackingFix</v>
      </c>
      <c r="ATT6" s="356" t="str">
        <f t="shared" si="66"/>
        <v>Saccade Duration CHUM-RV-018 Average EyeTrackingFix</v>
      </c>
      <c r="ATU6" s="357" t="e">
        <f>AVERAGE(ATI6:ATT6)</f>
        <v>#DIV/0!</v>
      </c>
      <c r="ATV6" s="358" t="e">
        <f>MEDIAN(ATI6:ATT6)</f>
        <v>#NUM!</v>
      </c>
      <c r="ATW6" s="358">
        <f>MAX(ATI6:ATT6)</f>
        <v>0</v>
      </c>
      <c r="ATX6" s="359">
        <f>MIN(ATI6:ATT6)</f>
        <v>0</v>
      </c>
      <c r="ATZ6" s="66" t="s">
        <v>606</v>
      </c>
      <c r="AUA6" s="356" t="str">
        <f t="shared" ref="AUA6:AUH7" si="117">_xlfn.CONCAT($AUA$3, " ",AUA$4, " ",$ATZ6, " ", $ATZ$1)</f>
        <v>Saccade Duration CHUM-RV-003 Average EyeTrackingMultiple</v>
      </c>
      <c r="AUB6" s="356" t="str">
        <f t="shared" si="117"/>
        <v>Saccade Duration CHUM-RV-004 Average EyeTrackingMultiple</v>
      </c>
      <c r="AUC6" s="356" t="str">
        <f t="shared" si="117"/>
        <v>Saccade Duration CHUM-RV-008 Average EyeTrackingMultiple</v>
      </c>
      <c r="AUD6" s="356" t="str">
        <f t="shared" si="117"/>
        <v>Saccade Duration CHUM-RV-009 Average EyeTrackingMultiple</v>
      </c>
      <c r="AUE6" s="356" t="str">
        <f t="shared" si="117"/>
        <v>Saccade Duration CHUM-RV-014 Average EyeTrackingMultiple</v>
      </c>
      <c r="AUF6" s="356" t="str">
        <f t="shared" si="117"/>
        <v>Saccade Duration CHUM-RV-015 Average EyeTrackingMultiple</v>
      </c>
      <c r="AUG6" s="356" t="str">
        <f>_xlfn.CONCAT($AUA$3, " ",AUG$4, " ",$ATZ6, " ", $ATZ$1)</f>
        <v>Saccade Duration CHUM-RV-019 Average EyeTrackingMultiple</v>
      </c>
      <c r="AUH6" s="356" t="str">
        <f t="shared" si="117"/>
        <v>Saccade Duration CHUM-RV-020 Average EyeTrackingMultiple</v>
      </c>
      <c r="AUI6" s="356" t="str">
        <f t="shared" si="67"/>
        <v>Saccade Duration CHUM-RV-021 Average EyeTrackingMultiple</v>
      </c>
      <c r="AUJ6" s="356" t="str">
        <f t="shared" si="67"/>
        <v>Saccade Duration CHUM-RV-022 Average EyeTrackingMultiple</v>
      </c>
      <c r="AUK6" s="356" t="str">
        <f t="shared" si="67"/>
        <v>Saccade Duration CHUM-RV-023 Average EyeTrackingMultiple</v>
      </c>
      <c r="AUL6" s="356" t="str">
        <f t="shared" si="67"/>
        <v>Saccade Duration CHUM-RV-024 Average EyeTrackingMultiple</v>
      </c>
      <c r="AUM6" s="361" t="e">
        <f>AVERAGE(AUA6:AUI6)</f>
        <v>#DIV/0!</v>
      </c>
      <c r="AUN6" s="362" t="e">
        <f>MEDIAN(AUA6:AUI6)</f>
        <v>#NUM!</v>
      </c>
      <c r="AUO6" s="362">
        <f>MAX(AUA6:AUI6)</f>
        <v>0</v>
      </c>
      <c r="AUP6" s="363">
        <f>MIN(AUA6:AUI6)</f>
        <v>0</v>
      </c>
      <c r="AUS6" s="66" t="s">
        <v>606</v>
      </c>
      <c r="AUT6" s="356" t="str">
        <f t="shared" si="68"/>
        <v>Saccade Duration CHUM-RV-001 Average EyeTrackingMultiple</v>
      </c>
      <c r="AUU6" s="356" t="str">
        <f t="shared" si="68"/>
        <v>Saccade Duration CHUM-RV-002 Average EyeTrackingMultiple</v>
      </c>
      <c r="AUV6" s="356" t="str">
        <f t="shared" si="68"/>
        <v>Saccade Duration CHUM-RV-005 Average EyeTrackingMultiple</v>
      </c>
      <c r="AUW6" s="356" t="str">
        <f t="shared" si="68"/>
        <v>Saccade Duration CHUM-RV-006 Average EyeTrackingMultiple</v>
      </c>
      <c r="AUX6" s="356" t="str">
        <f t="shared" si="68"/>
        <v>Saccade Duration CHUM-RV-007 Average EyeTrackingMultiple</v>
      </c>
      <c r="AUY6" s="356" t="str">
        <f t="shared" si="68"/>
        <v>Saccade Duration CHUM-RV-010 Average EyeTrackingMultiple</v>
      </c>
      <c r="AUZ6" s="356" t="str">
        <f t="shared" si="68"/>
        <v>Saccade Duration CHUM-RV-011 Average EyeTrackingMultiple</v>
      </c>
      <c r="AVA6" s="356" t="str">
        <f t="shared" si="68"/>
        <v>Saccade Duration CHUM-RV-012 Average EyeTrackingMultiple</v>
      </c>
      <c r="AVB6" s="356" t="str">
        <f t="shared" si="68"/>
        <v>Saccade Duration CHUM-RV-013 Average EyeTrackingMultiple</v>
      </c>
      <c r="AVC6" s="356" t="str">
        <f t="shared" si="68"/>
        <v>Saccade Duration CHUM-RV-016 Average EyeTrackingMultiple</v>
      </c>
      <c r="AVD6" s="356" t="str">
        <f t="shared" si="68"/>
        <v>Saccade Duration CHUM-RV-017 Average EyeTrackingMultiple</v>
      </c>
      <c r="AVE6" s="356" t="str">
        <f t="shared" si="68"/>
        <v>Saccade Duration CHUM-RV-018 Average EyeTrackingMultiple</v>
      </c>
      <c r="AVF6" s="357" t="e">
        <f>AVERAGE(AUT6:AVE6)</f>
        <v>#DIV/0!</v>
      </c>
      <c r="AVG6" s="358" t="e">
        <f>MEDIAN(AUT6:AVE6)</f>
        <v>#NUM!</v>
      </c>
      <c r="AVH6" s="358">
        <f>MAX(AUT6:AVE6)</f>
        <v>0</v>
      </c>
      <c r="AVI6" s="359">
        <f>MIN(AUT6:AVE6)</f>
        <v>0</v>
      </c>
      <c r="AVJ6" s="391"/>
      <c r="AVK6" s="66" t="s">
        <v>606</v>
      </c>
      <c r="AVL6" s="356" t="str">
        <f t="shared" ref="AVL6:AVS7" si="118">_xlfn.CONCAT($AVL$3, " ",AVL$4, " ",$AVK6, " ", $AVK$1)</f>
        <v>Saccade Duration CHUM-RV-003 Average EyeTrackingFollow</v>
      </c>
      <c r="AVM6" s="356" t="str">
        <f t="shared" si="118"/>
        <v>Saccade Duration CHUM-RV-004 Average EyeTrackingFollow</v>
      </c>
      <c r="AVN6" s="356" t="str">
        <f t="shared" si="118"/>
        <v>Saccade Duration CHUM-RV-008 Average EyeTrackingFollow</v>
      </c>
      <c r="AVO6" s="356" t="str">
        <f t="shared" si="118"/>
        <v>Saccade Duration CHUM-RV-009 Average EyeTrackingFollow</v>
      </c>
      <c r="AVP6" s="356" t="str">
        <f t="shared" si="118"/>
        <v>Saccade Duration CHUM-RV-014 Average EyeTrackingFollow</v>
      </c>
      <c r="AVQ6" s="356" t="str">
        <f t="shared" si="118"/>
        <v>Saccade Duration CHUM-RV-015 Average EyeTrackingFollow</v>
      </c>
      <c r="AVR6" s="356" t="str">
        <f>_xlfn.CONCAT($AVL$3, " ",AVR$4, " ",$AVK6, " ", $AVK$1)</f>
        <v>Saccade Duration CHUM-RV-019 Average EyeTrackingFollow</v>
      </c>
      <c r="AVS6" s="356" t="str">
        <f t="shared" si="118"/>
        <v>Saccade Duration CHUM-RV-020 Average EyeTrackingFollow</v>
      </c>
      <c r="AVT6" s="356" t="str">
        <f t="shared" si="69"/>
        <v>Saccade Duration CHUM-RV-021 Average EyeTrackingFollow</v>
      </c>
      <c r="AVU6" s="356" t="str">
        <f t="shared" si="69"/>
        <v>Saccade Duration CHUM-RV-022 Average EyeTrackingFollow</v>
      </c>
      <c r="AVV6" s="356" t="str">
        <f>_xlfn.CONCAT($AVL$3, " ",AVV$4, " ",$AVK6, " ", $AVK$1)</f>
        <v>Saccade Duration CHUM-RV-023 Average EyeTrackingFollow</v>
      </c>
      <c r="AVW6" s="356" t="str">
        <f t="shared" si="69"/>
        <v>Saccade Duration CHUM-RV-024 Average EyeTrackingFollow</v>
      </c>
      <c r="AVX6" s="361" t="e">
        <f>AVERAGE(AVL6:AVT6)</f>
        <v>#DIV/0!</v>
      </c>
      <c r="AVY6" s="362" t="e">
        <f>MEDIAN(AVL6:AVT6)</f>
        <v>#NUM!</v>
      </c>
      <c r="AVZ6" s="362">
        <f>MAX(AVL6:AVT6)</f>
        <v>0</v>
      </c>
      <c r="AWA6" s="363">
        <f>MIN(AVL6:AVT6)</f>
        <v>0</v>
      </c>
      <c r="AWD6" s="66" t="s">
        <v>606</v>
      </c>
      <c r="AWE6" s="356" t="str">
        <f t="shared" si="70"/>
        <v>Saccade Duration CHUM-RV-001 Average EyeTrackingFollow</v>
      </c>
      <c r="AWF6" s="356" t="str">
        <f t="shared" si="70"/>
        <v>Saccade Duration CHUM-RV-002 Average EyeTrackingFollow</v>
      </c>
      <c r="AWG6" s="356" t="str">
        <f t="shared" si="70"/>
        <v>Saccade Duration CHUM-RV-005 Average EyeTrackingFollow</v>
      </c>
      <c r="AWH6" s="356" t="str">
        <f t="shared" si="70"/>
        <v>Saccade Duration CHUM-RV-006 Average EyeTrackingFollow</v>
      </c>
      <c r="AWI6" s="356" t="str">
        <f t="shared" si="70"/>
        <v>Saccade Duration CHUM-RV-007 Average EyeTrackingFollow</v>
      </c>
      <c r="AWJ6" s="356" t="str">
        <f t="shared" si="70"/>
        <v>Saccade Duration CHUM-RV-010 Average EyeTrackingFollow</v>
      </c>
      <c r="AWK6" s="356" t="str">
        <f t="shared" si="70"/>
        <v>Saccade Duration CHUM-RV-011 Average EyeTrackingFollow</v>
      </c>
      <c r="AWL6" s="356" t="str">
        <f t="shared" si="70"/>
        <v>Saccade Duration CHUM-RV-012 Average EyeTrackingFollow</v>
      </c>
      <c r="AWM6" s="356" t="str">
        <f t="shared" si="70"/>
        <v>Saccade Duration CHUM-RV-013 Average EyeTrackingFollow</v>
      </c>
      <c r="AWN6" s="356" t="str">
        <f t="shared" si="70"/>
        <v>Saccade Duration CHUM-RV-016 Average EyeTrackingFollow</v>
      </c>
      <c r="AWO6" s="356" t="str">
        <f t="shared" si="70"/>
        <v>Saccade Duration CHUM-RV-017 Average EyeTrackingFollow</v>
      </c>
      <c r="AWP6" s="356" t="str">
        <f t="shared" si="70"/>
        <v>Saccade Duration CHUM-RV-018 Average EyeTrackingFollow</v>
      </c>
      <c r="AWQ6" s="357" t="e">
        <f>AVERAGE(AWE6:AWP6)</f>
        <v>#DIV/0!</v>
      </c>
      <c r="AWR6" s="358" t="e">
        <f>MEDIAN(AWE6:AWP6)</f>
        <v>#NUM!</v>
      </c>
      <c r="AWS6" s="358">
        <f>MAX(AWE6:AWP6)</f>
        <v>0</v>
      </c>
      <c r="AWT6" s="359">
        <f>MIN(AWE6:AWP6)</f>
        <v>0</v>
      </c>
    </row>
    <row r="7" spans="1:1294" ht="15.75" thickBot="1" x14ac:dyDescent="0.3">
      <c r="A7" s="320" t="s">
        <v>856</v>
      </c>
      <c r="B7" s="356" t="str">
        <f t="shared" si="0"/>
        <v>Square Wave Jerk Instances CHUM-RV-003 EyeTrackingMultiple</v>
      </c>
      <c r="C7" s="356" t="str">
        <f t="shared" si="0"/>
        <v>Square Wave Jerk Instances CHUM-RV-004 EyeTrackingMultiple</v>
      </c>
      <c r="D7" s="356" t="str">
        <f t="shared" si="0"/>
        <v>Square Wave Jerk Instances CHUM-RV-008 EyeTrackingMultiple</v>
      </c>
      <c r="E7" s="356" t="str">
        <f t="shared" si="0"/>
        <v>Square Wave Jerk Instances CHUM-RV-009 EyeTrackingMultiple</v>
      </c>
      <c r="F7" s="356" t="str">
        <f t="shared" si="0"/>
        <v>Square Wave Jerk Instances CHUM-RV-014 EyeTrackingMultiple</v>
      </c>
      <c r="G7" s="356" t="str">
        <f t="shared" si="0"/>
        <v>Square Wave Jerk Instances CHUM-RV-015 EyeTrackingMultiple</v>
      </c>
      <c r="H7" s="356" t="str">
        <f t="shared" si="0"/>
        <v>Square Wave Jerk Instances CHUM-RV-019 EyeTrackingMultiple</v>
      </c>
      <c r="I7" s="356" t="str">
        <f t="shared" si="0"/>
        <v>Square Wave Jerk Instances CHUM-RV-020 EyeTrackingMultiple</v>
      </c>
      <c r="J7" s="356" t="str">
        <f t="shared" si="0"/>
        <v>Square Wave Jerk Instances CHUM-RV-021 EyeTrackingMultiple</v>
      </c>
      <c r="K7" s="356" t="str">
        <f t="shared" si="0"/>
        <v>Square Wave Jerk Instances CHUM-RV-022 EyeTrackingMultiple</v>
      </c>
      <c r="L7" s="356" t="str">
        <f t="shared" si="0"/>
        <v>Square Wave Jerk Instances CHUM-RV-023 EyeTrackingMultiple</v>
      </c>
      <c r="M7" s="356" t="str">
        <f>_xlfn.CONCAT($B$3, " ",M$4, " ",$A7)</f>
        <v>Square Wave Jerk Instances CHUM-RV-024 EyeTrackingMultiple</v>
      </c>
      <c r="N7" s="368" t="e">
        <f>AVERAGE(B7:J7)</f>
        <v>#DIV/0!</v>
      </c>
      <c r="O7" s="362" t="e">
        <f>MEDIAN(B7:J7)</f>
        <v>#NUM!</v>
      </c>
      <c r="P7" s="362">
        <f>MAX(B7:J7)</f>
        <v>0</v>
      </c>
      <c r="Q7" s="363">
        <f>MIN(B7:J7)</f>
        <v>0</v>
      </c>
      <c r="T7" s="320" t="s">
        <v>856</v>
      </c>
      <c r="U7" s="356" t="str">
        <f t="shared" si="71"/>
        <v>Square Wave Jerk Instances CHUM-RV-001 EyeTrackingMultiple</v>
      </c>
      <c r="V7" s="356" t="str">
        <f t="shared" si="71"/>
        <v>Square Wave Jerk Instances CHUM-RV-002 EyeTrackingMultiple</v>
      </c>
      <c r="W7" s="356" t="str">
        <f t="shared" si="71"/>
        <v>Square Wave Jerk Instances CHUM-RV-005 EyeTrackingMultiple</v>
      </c>
      <c r="X7" s="356" t="str">
        <f t="shared" si="71"/>
        <v>Square Wave Jerk Instances CHUM-RV-006 EyeTrackingMultiple</v>
      </c>
      <c r="Y7" s="356" t="str">
        <f t="shared" si="71"/>
        <v>Square Wave Jerk Instances CHUM-RV-007 EyeTrackingMultiple</v>
      </c>
      <c r="Z7" s="356" t="str">
        <f t="shared" si="71"/>
        <v>Square Wave Jerk Instances CHUM-RV-010 EyeTrackingMultiple</v>
      </c>
      <c r="AA7" s="356" t="str">
        <f t="shared" si="71"/>
        <v>Square Wave Jerk Instances CHUM-RV-011 EyeTrackingMultiple</v>
      </c>
      <c r="AB7" s="356" t="str">
        <f t="shared" si="71"/>
        <v>Square Wave Jerk Instances CHUM-RV-012 EyeTrackingMultiple</v>
      </c>
      <c r="AC7" s="356" t="str">
        <f t="shared" si="71"/>
        <v>Square Wave Jerk Instances CHUM-RV-013 EyeTrackingMultiple</v>
      </c>
      <c r="AD7" s="356" t="str">
        <f t="shared" si="71"/>
        <v>Square Wave Jerk Instances CHUM-RV-016 EyeTrackingMultiple</v>
      </c>
      <c r="AE7" s="356" t="str">
        <f t="shared" si="71"/>
        <v>Square Wave Jerk Instances CHUM-RV-017 EyeTrackingMultiple</v>
      </c>
      <c r="AF7" s="356" t="str">
        <f t="shared" si="71"/>
        <v>Square Wave Jerk Instances CHUM-RV-018 EyeTrackingMultiple</v>
      </c>
      <c r="AG7" s="357" t="e">
        <f>AVERAGE(U7:AF7)</f>
        <v>#DIV/0!</v>
      </c>
      <c r="AH7" s="358" t="e">
        <f>MEDIAN(U7:AF7)</f>
        <v>#NUM!</v>
      </c>
      <c r="AI7" s="358">
        <f>MAX(U7:AF7)</f>
        <v>0</v>
      </c>
      <c r="AJ7" s="359">
        <f>MIN(U7:AF7)</f>
        <v>0</v>
      </c>
      <c r="AL7" s="66" t="s">
        <v>605</v>
      </c>
      <c r="AM7" s="356" t="str">
        <f t="shared" si="72"/>
        <v>Square Wave Jerk Amplitude CHUM-RV-003 Median EyeTrackingFix</v>
      </c>
      <c r="AN7" s="356" t="str">
        <f t="shared" si="72"/>
        <v>Square Wave Jerk Amplitude CHUM-RV-004 Median EyeTrackingFix</v>
      </c>
      <c r="AO7" s="356" t="str">
        <f t="shared" si="72"/>
        <v>Square Wave Jerk Amplitude CHUM-RV-008 Median EyeTrackingFix</v>
      </c>
      <c r="AP7" s="356" t="str">
        <f t="shared" si="72"/>
        <v>Square Wave Jerk Amplitude CHUM-RV-009 Median EyeTrackingFix</v>
      </c>
      <c r="AQ7" s="356" t="str">
        <f t="shared" si="72"/>
        <v>Square Wave Jerk Amplitude CHUM-RV-014 Median EyeTrackingFix</v>
      </c>
      <c r="AR7" s="356" t="str">
        <f t="shared" si="72"/>
        <v>Square Wave Jerk Amplitude CHUM-RV-015 Median EyeTrackingFix</v>
      </c>
      <c r="AS7" s="356" t="str">
        <f t="shared" si="72"/>
        <v>Square Wave Jerk Amplitude CHUM-RV-019 Median EyeTrackingFix</v>
      </c>
      <c r="AT7" s="356" t="str">
        <f t="shared" si="72"/>
        <v>Square Wave Jerk Amplitude CHUM-RV-020 Median EyeTrackingFix</v>
      </c>
      <c r="AU7" s="356" t="str">
        <f t="shared" si="72"/>
        <v>Square Wave Jerk Amplitude CHUM-RV-021 Median EyeTrackingFix</v>
      </c>
      <c r="AV7" s="356" t="str">
        <f t="shared" si="72"/>
        <v>Square Wave Jerk Amplitude CHUM-RV-022 Median EyeTrackingFix</v>
      </c>
      <c r="AW7" s="356" t="str">
        <f t="shared" si="72"/>
        <v>Square Wave Jerk Amplitude CHUM-RV-023 Median EyeTrackingFix</v>
      </c>
      <c r="AX7" s="356" t="str">
        <f t="shared" si="72"/>
        <v>Square Wave Jerk Amplitude CHUM-RV-024 Median EyeTrackingFix</v>
      </c>
      <c r="AY7" s="361" t="e">
        <f>AVERAGE(AM7:AU7)</f>
        <v>#DIV/0!</v>
      </c>
      <c r="AZ7" s="362" t="e">
        <f>MEDIAN(AM7:AU7)</f>
        <v>#NUM!</v>
      </c>
      <c r="BA7" s="362">
        <f>MAX(AM7:AU7)</f>
        <v>0</v>
      </c>
      <c r="BB7" s="363">
        <f>MIN(AM7:AU7)</f>
        <v>0</v>
      </c>
      <c r="BC7" s="8"/>
      <c r="BD7" s="8"/>
      <c r="BE7" s="66" t="s">
        <v>605</v>
      </c>
      <c r="BF7" s="356" t="str">
        <f t="shared" si="3"/>
        <v>Square Wave Jerk Amplitude CHUM-RV-001 Median EyeTrackingFix</v>
      </c>
      <c r="BG7" s="356" t="str">
        <f t="shared" si="3"/>
        <v>Square Wave Jerk Amplitude CHUM-RV-002 Median EyeTrackingFix</v>
      </c>
      <c r="BH7" s="356" t="str">
        <f t="shared" si="3"/>
        <v>Square Wave Jerk Amplitude CHUM-RV-005 Median EyeTrackingFix</v>
      </c>
      <c r="BI7" s="356" t="str">
        <f t="shared" si="3"/>
        <v>Square Wave Jerk Amplitude CHUM-RV-006 Median EyeTrackingFix</v>
      </c>
      <c r="BJ7" s="356" t="str">
        <f t="shared" si="3"/>
        <v>Square Wave Jerk Amplitude CHUM-RV-007 Median EyeTrackingFix</v>
      </c>
      <c r="BK7" s="356" t="str">
        <f t="shared" si="3"/>
        <v>Square Wave Jerk Amplitude CHUM-RV-010 Median EyeTrackingFix</v>
      </c>
      <c r="BL7" s="356" t="str">
        <f t="shared" si="3"/>
        <v>Square Wave Jerk Amplitude CHUM-RV-011 Median EyeTrackingFix</v>
      </c>
      <c r="BM7" s="356" t="str">
        <f t="shared" si="3"/>
        <v>Square Wave Jerk Amplitude CHUM-RV-012 Median EyeTrackingFix</v>
      </c>
      <c r="BN7" s="356" t="str">
        <f t="shared" si="3"/>
        <v>Square Wave Jerk Amplitude CHUM-RV-013 Median EyeTrackingFix</v>
      </c>
      <c r="BO7" s="356" t="str">
        <f t="shared" si="3"/>
        <v>Square Wave Jerk Amplitude CHUM-RV-016 Median EyeTrackingFix</v>
      </c>
      <c r="BP7" s="356" t="str">
        <f t="shared" si="3"/>
        <v>Square Wave Jerk Amplitude CHUM-RV-017 Median EyeTrackingFix</v>
      </c>
      <c r="BQ7" s="356" t="str">
        <f t="shared" si="3"/>
        <v>Square Wave Jerk Amplitude CHUM-RV-018 Median EyeTrackingFix</v>
      </c>
      <c r="BR7" s="357" t="e">
        <f>AVERAGE(BF7:BQ7)</f>
        <v>#DIV/0!</v>
      </c>
      <c r="BS7" s="358" t="e">
        <f>MEDIAN(BF7:BQ7)</f>
        <v>#NUM!</v>
      </c>
      <c r="BT7" s="358">
        <f>MAX(BF7:BQ7)</f>
        <v>0</v>
      </c>
      <c r="BU7" s="359">
        <f>MIN(BF7:BQ7)</f>
        <v>0</v>
      </c>
      <c r="BW7" s="66" t="s">
        <v>605</v>
      </c>
      <c r="BX7" s="356" t="str">
        <f>_xlfn.CONCAT($BX$3, " ",BX$4, " ",$BW7, " ", $BW$1)</f>
        <v>Square Wave Jerk Amplitude CHUM-RV-003 Median EyeTrackingMultiple</v>
      </c>
      <c r="BY7" s="356" t="str">
        <f t="shared" si="73"/>
        <v>Square Wave Jerk Amplitude CHUM-RV-004 Median EyeTrackingMultiple</v>
      </c>
      <c r="BZ7" s="356" t="str">
        <f t="shared" si="73"/>
        <v>Square Wave Jerk Amplitude CHUM-RV-008 Median EyeTrackingMultiple</v>
      </c>
      <c r="CA7" s="356" t="str">
        <f t="shared" si="73"/>
        <v>Square Wave Jerk Amplitude CHUM-RV-009 Median EyeTrackingMultiple</v>
      </c>
      <c r="CB7" s="356" t="str">
        <f t="shared" si="73"/>
        <v>Square Wave Jerk Amplitude CHUM-RV-014 Median EyeTrackingMultiple</v>
      </c>
      <c r="CC7" s="356" t="str">
        <f t="shared" si="73"/>
        <v>Square Wave Jerk Amplitude CHUM-RV-015 Median EyeTrackingMultiple</v>
      </c>
      <c r="CD7" s="356" t="str">
        <f t="shared" si="73"/>
        <v>Square Wave Jerk Amplitude CHUM-RV-019 Median EyeTrackingMultiple</v>
      </c>
      <c r="CE7" s="356" t="str">
        <f t="shared" si="73"/>
        <v>Square Wave Jerk Amplitude CHUM-RV-020 Median EyeTrackingMultiple</v>
      </c>
      <c r="CF7" s="356" t="str">
        <f t="shared" si="73"/>
        <v>Square Wave Jerk Amplitude CHUM-RV-021 Median EyeTrackingMultiple</v>
      </c>
      <c r="CG7" s="356" t="str">
        <f t="shared" si="73"/>
        <v>Square Wave Jerk Amplitude CHUM-RV-022 Median EyeTrackingMultiple</v>
      </c>
      <c r="CH7" s="356" t="str">
        <f t="shared" si="73"/>
        <v>Square Wave Jerk Amplitude CHUM-RV-023 Median EyeTrackingMultiple</v>
      </c>
      <c r="CI7" s="356" t="str">
        <f t="shared" si="73"/>
        <v>Square Wave Jerk Amplitude CHUM-RV-024 Median EyeTrackingMultiple</v>
      </c>
      <c r="CJ7" s="361" t="e">
        <f>AVERAGE(BX7:CF7)</f>
        <v>#DIV/0!</v>
      </c>
      <c r="CK7" s="362" t="e">
        <f>MEDIAN(BX7:CF7)</f>
        <v>#NUM!</v>
      </c>
      <c r="CL7" s="362">
        <f>MAX(BX7:CF7)</f>
        <v>0</v>
      </c>
      <c r="CM7" s="363">
        <f>MIN(BX7:CF7)</f>
        <v>0</v>
      </c>
      <c r="CN7" s="8"/>
      <c r="CO7" s="8"/>
      <c r="CP7" s="66" t="s">
        <v>605</v>
      </c>
      <c r="CQ7" s="356" t="str">
        <f t="shared" si="5"/>
        <v>Square Wave Jerk Amplitude CHUM-RV-001 Median EyeTrackingMultiple</v>
      </c>
      <c r="CR7" s="356" t="str">
        <f t="shared" si="5"/>
        <v>Square Wave Jerk Amplitude CHUM-RV-002 Median EyeTrackingMultiple</v>
      </c>
      <c r="CS7" s="356" t="str">
        <f t="shared" si="5"/>
        <v>Square Wave Jerk Amplitude CHUM-RV-005 Median EyeTrackingMultiple</v>
      </c>
      <c r="CT7" s="356" t="str">
        <f t="shared" si="5"/>
        <v>Square Wave Jerk Amplitude CHUM-RV-006 Median EyeTrackingMultiple</v>
      </c>
      <c r="CU7" s="356" t="str">
        <f t="shared" si="5"/>
        <v>Square Wave Jerk Amplitude CHUM-RV-007 Median EyeTrackingMultiple</v>
      </c>
      <c r="CV7" s="356" t="str">
        <f t="shared" si="5"/>
        <v>Square Wave Jerk Amplitude CHUM-RV-010 Median EyeTrackingMultiple</v>
      </c>
      <c r="CW7" s="356" t="str">
        <f t="shared" si="5"/>
        <v>Square Wave Jerk Amplitude CHUM-RV-011 Median EyeTrackingMultiple</v>
      </c>
      <c r="CX7" s="356" t="str">
        <f t="shared" si="5"/>
        <v>Square Wave Jerk Amplitude CHUM-RV-012 Median EyeTrackingMultiple</v>
      </c>
      <c r="CY7" s="356" t="str">
        <f t="shared" si="5"/>
        <v>Square Wave Jerk Amplitude CHUM-RV-013 Median EyeTrackingMultiple</v>
      </c>
      <c r="CZ7" s="356" t="str">
        <f t="shared" si="5"/>
        <v>Square Wave Jerk Amplitude CHUM-RV-016 Median EyeTrackingMultiple</v>
      </c>
      <c r="DA7" s="356" t="str">
        <f t="shared" si="5"/>
        <v>Square Wave Jerk Amplitude CHUM-RV-017 Median EyeTrackingMultiple</v>
      </c>
      <c r="DB7" s="356" t="str">
        <f t="shared" si="5"/>
        <v>Square Wave Jerk Amplitude CHUM-RV-018 Median EyeTrackingMultiple</v>
      </c>
      <c r="DC7" s="357" t="e">
        <f>AVERAGE(CQ7:DB7)</f>
        <v>#DIV/0!</v>
      </c>
      <c r="DD7" s="358" t="e">
        <f>MEDIAN(CQ7:DB7)</f>
        <v>#NUM!</v>
      </c>
      <c r="DE7" s="358">
        <f>MAX(CQ7:DB7)</f>
        <v>0</v>
      </c>
      <c r="DF7" s="359">
        <f>MIN(CQ7:DB7)</f>
        <v>0</v>
      </c>
      <c r="DG7" s="370"/>
      <c r="DH7" s="66" t="s">
        <v>605</v>
      </c>
      <c r="DI7" s="356" t="str">
        <f t="shared" si="74"/>
        <v>Square Wave Jerk Amplitude CHUM-RV-003 Median EyeTrackingFollow</v>
      </c>
      <c r="DJ7" s="356" t="str">
        <f t="shared" si="74"/>
        <v>Square Wave Jerk Amplitude CHUM-RV-004 Median EyeTrackingFollow</v>
      </c>
      <c r="DK7" s="356" t="str">
        <f t="shared" si="74"/>
        <v>Square Wave Jerk Amplitude CHUM-RV-008 Median EyeTrackingFollow</v>
      </c>
      <c r="DL7" s="356" t="str">
        <f t="shared" si="74"/>
        <v>Square Wave Jerk Amplitude CHUM-RV-009 Median EyeTrackingFollow</v>
      </c>
      <c r="DM7" s="356" t="str">
        <f t="shared" si="74"/>
        <v>Square Wave Jerk Amplitude CHUM-RV-014 Median EyeTrackingFollow</v>
      </c>
      <c r="DN7" s="356" t="str">
        <f t="shared" si="74"/>
        <v>Square Wave Jerk Amplitude CHUM-RV-015 Median EyeTrackingFollow</v>
      </c>
      <c r="DO7" s="356" t="str">
        <f t="shared" si="74"/>
        <v>Square Wave Jerk Amplitude CHUM-RV-019 Median EyeTrackingFollow</v>
      </c>
      <c r="DP7" s="356" t="str">
        <f t="shared" si="74"/>
        <v>Square Wave Jerk Amplitude CHUM-RV-020 Median EyeTrackingFollow</v>
      </c>
      <c r="DQ7" s="356" t="str">
        <f t="shared" si="74"/>
        <v>Square Wave Jerk Amplitude CHUM-RV-021 Median EyeTrackingFollow</v>
      </c>
      <c r="DR7" s="356" t="str">
        <f t="shared" si="74"/>
        <v>Square Wave Jerk Amplitude CHUM-RV-022 Median EyeTrackingFollow</v>
      </c>
      <c r="DS7" s="356" t="str">
        <f>_xlfn.CONCAT($DI$3, " ",DS$4, " ",$DH7, " ", $DH$1)</f>
        <v>Square Wave Jerk Amplitude CHUM-RV-023 Median EyeTrackingFollow</v>
      </c>
      <c r="DT7" s="356" t="str">
        <f t="shared" si="74"/>
        <v>Square Wave Jerk Amplitude CHUM-RV-024 Median EyeTrackingFollow</v>
      </c>
      <c r="DU7" s="361" t="e">
        <f>AVERAGE(DI7:DQ7)</f>
        <v>#DIV/0!</v>
      </c>
      <c r="DV7" s="362" t="e">
        <f>MEDIAN(DI7:DQ7)</f>
        <v>#NUM!</v>
      </c>
      <c r="DW7" s="362">
        <f>MAX(DI7:DQ7)</f>
        <v>0</v>
      </c>
      <c r="DX7" s="363">
        <f>MIN(DI7:DQ7)</f>
        <v>0</v>
      </c>
      <c r="DY7" s="8"/>
      <c r="DZ7" s="8"/>
      <c r="EA7" s="66" t="s">
        <v>605</v>
      </c>
      <c r="EB7" s="356" t="str">
        <f t="shared" si="7"/>
        <v>Square Wave Jerk Amplitude CHUM-RV-001 Median EyeTrackingFollow</v>
      </c>
      <c r="EC7" s="356" t="str">
        <f t="shared" si="7"/>
        <v>Square Wave Jerk Amplitude CHUM-RV-002 Median EyeTrackingFollow</v>
      </c>
      <c r="ED7" s="356" t="str">
        <f t="shared" si="7"/>
        <v>Square Wave Jerk Amplitude CHUM-RV-005 Median EyeTrackingFollow</v>
      </c>
      <c r="EE7" s="356" t="str">
        <f t="shared" si="7"/>
        <v>Square Wave Jerk Amplitude CHUM-RV-006 Median EyeTrackingFollow</v>
      </c>
      <c r="EF7" s="356" t="str">
        <f t="shared" si="7"/>
        <v>Square Wave Jerk Amplitude CHUM-RV-007 Median EyeTrackingFollow</v>
      </c>
      <c r="EG7" s="356" t="str">
        <f t="shared" si="7"/>
        <v>Square Wave Jerk Amplitude CHUM-RV-010 Median EyeTrackingFollow</v>
      </c>
      <c r="EH7" s="356" t="str">
        <f t="shared" si="7"/>
        <v>Square Wave Jerk Amplitude CHUM-RV-011 Median EyeTrackingFollow</v>
      </c>
      <c r="EI7" s="356" t="str">
        <f t="shared" si="7"/>
        <v>Square Wave Jerk Amplitude CHUM-RV-012 Median EyeTrackingFollow</v>
      </c>
      <c r="EJ7" s="356" t="str">
        <f t="shared" si="7"/>
        <v>Square Wave Jerk Amplitude CHUM-RV-013 Median EyeTrackingFollow</v>
      </c>
      <c r="EK7" s="356" t="str">
        <f t="shared" si="7"/>
        <v>Square Wave Jerk Amplitude CHUM-RV-016 Median EyeTrackingFollow</v>
      </c>
      <c r="EL7" s="356" t="str">
        <f t="shared" si="7"/>
        <v>Square Wave Jerk Amplitude CHUM-RV-017 Median EyeTrackingFollow</v>
      </c>
      <c r="EM7" s="356" t="str">
        <f t="shared" si="7"/>
        <v>Square Wave Jerk Amplitude CHUM-RV-018 Median EyeTrackingFollow</v>
      </c>
      <c r="EN7" s="357" t="e">
        <f>AVERAGE(EB7:EM7)</f>
        <v>#DIV/0!</v>
      </c>
      <c r="EO7" s="358" t="e">
        <f>MEDIAN(EB7:EM7)</f>
        <v>#NUM!</v>
      </c>
      <c r="EP7" s="358">
        <f>MAX(EB7:EM7)</f>
        <v>0</v>
      </c>
      <c r="EQ7" s="359">
        <f>MIN(EB7:EM7)</f>
        <v>0</v>
      </c>
      <c r="ES7" s="66" t="s">
        <v>605</v>
      </c>
      <c r="ET7" s="356" t="str">
        <f t="shared" si="75"/>
        <v>Square Wave Jerk Initial Velocity CHUM-RV-003 Median EyeTrackingFix</v>
      </c>
      <c r="EU7" s="356" t="str">
        <f t="shared" si="75"/>
        <v>Square Wave Jerk Initial Velocity CHUM-RV-004 Median EyeTrackingFix</v>
      </c>
      <c r="EV7" s="356" t="str">
        <f t="shared" si="75"/>
        <v>Square Wave Jerk Initial Velocity CHUM-RV-008 Median EyeTrackingFix</v>
      </c>
      <c r="EW7" s="356" t="str">
        <f t="shared" si="75"/>
        <v>Square Wave Jerk Initial Velocity CHUM-RV-009 Median EyeTrackingFix</v>
      </c>
      <c r="EX7" s="356" t="str">
        <f t="shared" si="75"/>
        <v>Square Wave Jerk Initial Velocity CHUM-RV-014 Median EyeTrackingFix</v>
      </c>
      <c r="EY7" s="356" t="str">
        <f>_xlfn.CONCAT($ET$3, " ",EY$4, " ",$ES7, " ", $ES$1)</f>
        <v>Square Wave Jerk Initial Velocity CHUM-RV-015 Median EyeTrackingFix</v>
      </c>
      <c r="EZ7" s="356" t="str">
        <f t="shared" si="75"/>
        <v>Square Wave Jerk Initial Velocity CHUM-RV-019 Median EyeTrackingFix</v>
      </c>
      <c r="FA7" s="356" t="str">
        <f t="shared" si="75"/>
        <v>Square Wave Jerk Initial Velocity CHUM-RV-020 Median EyeTrackingFix</v>
      </c>
      <c r="FB7" s="356" t="str">
        <f t="shared" si="75"/>
        <v>Square Wave Jerk Initial Velocity CHUM-RV-021 Median EyeTrackingFix</v>
      </c>
      <c r="FC7" s="356" t="str">
        <f t="shared" si="75"/>
        <v>Square Wave Jerk Initial Velocity CHUM-RV-022 Median EyeTrackingFix</v>
      </c>
      <c r="FD7" s="356" t="str">
        <f t="shared" si="75"/>
        <v>Square Wave Jerk Initial Velocity CHUM-RV-023 Median EyeTrackingFix</v>
      </c>
      <c r="FE7" s="356" t="str">
        <f t="shared" si="75"/>
        <v>Square Wave Jerk Initial Velocity CHUM-RV-024 Median EyeTrackingFix</v>
      </c>
      <c r="FF7" s="361" t="e">
        <f>AVERAGE(ET7:FB7)</f>
        <v>#DIV/0!</v>
      </c>
      <c r="FG7" s="362" t="e">
        <f>MEDIAN(ET7:FB7)</f>
        <v>#NUM!</v>
      </c>
      <c r="FH7" s="362">
        <f>MAX(ET7:FB7)</f>
        <v>0</v>
      </c>
      <c r="FI7" s="363">
        <f>MIN(ET7:FB7)</f>
        <v>0</v>
      </c>
      <c r="FJ7" s="8"/>
      <c r="FK7" s="8"/>
      <c r="FL7" s="66" t="s">
        <v>605</v>
      </c>
      <c r="FM7" s="356" t="str">
        <f t="shared" si="9"/>
        <v>Square Wave Jerk Initial Velocity CHUM-RV-001 Median EyeTrackingFix</v>
      </c>
      <c r="FN7" s="356" t="str">
        <f t="shared" si="9"/>
        <v>Square Wave Jerk Initial Velocity CHUM-RV-002 Median EyeTrackingFix</v>
      </c>
      <c r="FO7" s="356" t="str">
        <f t="shared" si="9"/>
        <v>Square Wave Jerk Initial Velocity CHUM-RV-005 Median EyeTrackingFix</v>
      </c>
      <c r="FP7" s="356" t="str">
        <f t="shared" si="9"/>
        <v>Square Wave Jerk Initial Velocity CHUM-RV-006 Median EyeTrackingFix</v>
      </c>
      <c r="FQ7" s="356" t="str">
        <f t="shared" si="9"/>
        <v>Square Wave Jerk Initial Velocity CHUM-RV-007 Median EyeTrackingFix</v>
      </c>
      <c r="FR7" s="356" t="str">
        <f t="shared" si="9"/>
        <v>Square Wave Jerk Initial Velocity CHUM-RV-010 Median EyeTrackingFix</v>
      </c>
      <c r="FS7" s="356" t="str">
        <f t="shared" si="9"/>
        <v>Square Wave Jerk Initial Velocity CHUM-RV-011 Median EyeTrackingFix</v>
      </c>
      <c r="FT7" s="356" t="str">
        <f t="shared" si="9"/>
        <v>Square Wave Jerk Initial Velocity CHUM-RV-012 Median EyeTrackingFix</v>
      </c>
      <c r="FU7" s="356" t="str">
        <f t="shared" si="9"/>
        <v>Square Wave Jerk Initial Velocity CHUM-RV-013 Median EyeTrackingFix</v>
      </c>
      <c r="FV7" s="356" t="str">
        <f t="shared" si="9"/>
        <v>Square Wave Jerk Initial Velocity CHUM-RV-016 Median EyeTrackingFix</v>
      </c>
      <c r="FW7" s="356" t="str">
        <f t="shared" si="9"/>
        <v>Square Wave Jerk Initial Velocity CHUM-RV-017 Median EyeTrackingFix</v>
      </c>
      <c r="FX7" s="356" t="str">
        <f t="shared" si="9"/>
        <v>Square Wave Jerk Initial Velocity CHUM-RV-018 Median EyeTrackingFix</v>
      </c>
      <c r="FY7" s="357" t="e">
        <f>AVERAGE(FM7:FX7)</f>
        <v>#DIV/0!</v>
      </c>
      <c r="FZ7" s="358" t="e">
        <f>MEDIAN(FM7:FX7)</f>
        <v>#NUM!</v>
      </c>
      <c r="GA7" s="358">
        <f>MAX(FM7:FX7)</f>
        <v>0</v>
      </c>
      <c r="GB7" s="359">
        <f>MIN(FM7:FX7)</f>
        <v>0</v>
      </c>
      <c r="GD7" s="66" t="s">
        <v>605</v>
      </c>
      <c r="GE7" s="356" t="str">
        <f t="shared" si="76"/>
        <v>Square Wave Jerk Initial Velocity CHUM-RV-003 Median EyeTrackingMultiple</v>
      </c>
      <c r="GF7" s="356" t="str">
        <f t="shared" si="76"/>
        <v>Square Wave Jerk Initial Velocity CHUM-RV-004 Median EyeTrackingMultiple</v>
      </c>
      <c r="GG7" s="356" t="str">
        <f t="shared" si="76"/>
        <v>Square Wave Jerk Initial Velocity CHUM-RV-008 Median EyeTrackingMultiple</v>
      </c>
      <c r="GH7" s="356" t="str">
        <f t="shared" si="76"/>
        <v>Square Wave Jerk Initial Velocity CHUM-RV-009 Median EyeTrackingMultiple</v>
      </c>
      <c r="GI7" s="356" t="str">
        <f t="shared" si="76"/>
        <v>Square Wave Jerk Initial Velocity CHUM-RV-014 Median EyeTrackingMultiple</v>
      </c>
      <c r="GJ7" s="356" t="str">
        <f t="shared" si="76"/>
        <v>Square Wave Jerk Initial Velocity CHUM-RV-015 Median EyeTrackingMultiple</v>
      </c>
      <c r="GK7" s="356" t="str">
        <f t="shared" si="76"/>
        <v>Square Wave Jerk Initial Velocity CHUM-RV-019 Median EyeTrackingMultiple</v>
      </c>
      <c r="GL7" s="356" t="str">
        <f t="shared" si="76"/>
        <v>Square Wave Jerk Initial Velocity CHUM-RV-020 Median EyeTrackingMultiple</v>
      </c>
      <c r="GM7" s="356" t="str">
        <f t="shared" si="76"/>
        <v>Square Wave Jerk Initial Velocity CHUM-RV-021 Median EyeTrackingMultiple</v>
      </c>
      <c r="GN7" s="356" t="str">
        <f t="shared" si="76"/>
        <v>Square Wave Jerk Initial Velocity CHUM-RV-022 Median EyeTrackingMultiple</v>
      </c>
      <c r="GO7" s="356" t="str">
        <f t="shared" si="76"/>
        <v>Square Wave Jerk Initial Velocity CHUM-RV-023 Median EyeTrackingMultiple</v>
      </c>
      <c r="GP7" s="356" t="str">
        <f t="shared" si="76"/>
        <v>Square Wave Jerk Initial Velocity CHUM-RV-024 Median EyeTrackingMultiple</v>
      </c>
      <c r="GQ7" s="361" t="e">
        <f>AVERAGE(GE7:GM7)</f>
        <v>#DIV/0!</v>
      </c>
      <c r="GR7" s="362" t="e">
        <f>MEDIAN(GE7:GM7)</f>
        <v>#NUM!</v>
      </c>
      <c r="GS7" s="362">
        <f>MAX(GE7:GM7)</f>
        <v>0</v>
      </c>
      <c r="GT7" s="363">
        <f>MIN(GE7:GM7)</f>
        <v>0</v>
      </c>
      <c r="GU7" s="8"/>
      <c r="GV7" s="8"/>
      <c r="GW7" s="66" t="s">
        <v>605</v>
      </c>
      <c r="GX7" s="356" t="str">
        <f t="shared" si="11"/>
        <v>Square Wave Jerk Initial Velocity CHUM-RV-001 Median EyeTrackingMultiple</v>
      </c>
      <c r="GY7" s="356" t="str">
        <f t="shared" si="11"/>
        <v>Square Wave Jerk Initial Velocity CHUM-RV-002 Median EyeTrackingMultiple</v>
      </c>
      <c r="GZ7" s="356" t="str">
        <f t="shared" si="11"/>
        <v>Square Wave Jerk Initial Velocity CHUM-RV-005 Median EyeTrackingMultiple</v>
      </c>
      <c r="HA7" s="356" t="str">
        <f t="shared" si="11"/>
        <v>Square Wave Jerk Initial Velocity CHUM-RV-006 Median EyeTrackingMultiple</v>
      </c>
      <c r="HB7" s="356" t="str">
        <f t="shared" si="11"/>
        <v>Square Wave Jerk Initial Velocity CHUM-RV-007 Median EyeTrackingMultiple</v>
      </c>
      <c r="HC7" s="356" t="str">
        <f t="shared" si="11"/>
        <v>Square Wave Jerk Initial Velocity CHUM-RV-010 Median EyeTrackingMultiple</v>
      </c>
      <c r="HD7" s="356" t="str">
        <f t="shared" si="11"/>
        <v>Square Wave Jerk Initial Velocity CHUM-RV-011 Median EyeTrackingMultiple</v>
      </c>
      <c r="HE7" s="356" t="str">
        <f t="shared" si="11"/>
        <v>Square Wave Jerk Initial Velocity CHUM-RV-012 Median EyeTrackingMultiple</v>
      </c>
      <c r="HF7" s="356" t="str">
        <f t="shared" si="11"/>
        <v>Square Wave Jerk Initial Velocity CHUM-RV-013 Median EyeTrackingMultiple</v>
      </c>
      <c r="HG7" s="356" t="str">
        <f t="shared" si="11"/>
        <v>Square Wave Jerk Initial Velocity CHUM-RV-016 Median EyeTrackingMultiple</v>
      </c>
      <c r="HH7" s="356" t="str">
        <f t="shared" si="11"/>
        <v>Square Wave Jerk Initial Velocity CHUM-RV-017 Median EyeTrackingMultiple</v>
      </c>
      <c r="HI7" s="356" t="str">
        <f t="shared" si="11"/>
        <v>Square Wave Jerk Initial Velocity CHUM-RV-018 Median EyeTrackingMultiple</v>
      </c>
      <c r="HJ7" s="357" t="e">
        <f>AVERAGE(GX7:HI7)</f>
        <v>#DIV/0!</v>
      </c>
      <c r="HK7" s="358" t="e">
        <f>MEDIAN(GX7:HI7)</f>
        <v>#NUM!</v>
      </c>
      <c r="HL7" s="358">
        <f>MAX(GX7:HI7)</f>
        <v>0</v>
      </c>
      <c r="HM7" s="359">
        <f>MIN(GX7:HI7)</f>
        <v>0</v>
      </c>
      <c r="HN7" s="391"/>
      <c r="HO7" s="66" t="s">
        <v>605</v>
      </c>
      <c r="HP7" s="356" t="str">
        <f t="shared" si="77"/>
        <v>Square Wave Jerk Initial Velocity CHUM-RV-003 Median EyeTrackingFollow</v>
      </c>
      <c r="HQ7" s="356" t="str">
        <f t="shared" si="77"/>
        <v>Square Wave Jerk Initial Velocity CHUM-RV-004 Median EyeTrackingFollow</v>
      </c>
      <c r="HR7" s="356" t="str">
        <f t="shared" si="77"/>
        <v>Square Wave Jerk Initial Velocity CHUM-RV-008 Median EyeTrackingFollow</v>
      </c>
      <c r="HS7" s="356" t="str">
        <f t="shared" si="77"/>
        <v>Square Wave Jerk Initial Velocity CHUM-RV-009 Median EyeTrackingFollow</v>
      </c>
      <c r="HT7" s="356" t="str">
        <f t="shared" si="77"/>
        <v>Square Wave Jerk Initial Velocity CHUM-RV-014 Median EyeTrackingFollow</v>
      </c>
      <c r="HU7" s="356" t="str">
        <f t="shared" si="77"/>
        <v>Square Wave Jerk Initial Velocity CHUM-RV-015 Median EyeTrackingFollow</v>
      </c>
      <c r="HV7" s="356" t="str">
        <f t="shared" si="77"/>
        <v>Square Wave Jerk Initial Velocity CHUM-RV-019 Median EyeTrackingFollow</v>
      </c>
      <c r="HW7" s="356" t="str">
        <f t="shared" si="77"/>
        <v>Square Wave Jerk Initial Velocity CHUM-RV-020 Median EyeTrackingFollow</v>
      </c>
      <c r="HX7" s="356" t="str">
        <f t="shared" si="77"/>
        <v>Square Wave Jerk Initial Velocity CHUM-RV-021 Median EyeTrackingFollow</v>
      </c>
      <c r="HY7" s="356" t="str">
        <f t="shared" si="77"/>
        <v>Square Wave Jerk Initial Velocity CHUM-RV-022 Median EyeTrackingFollow</v>
      </c>
      <c r="HZ7" s="356" t="str">
        <f t="shared" si="77"/>
        <v>Square Wave Jerk Initial Velocity CHUM-RV-023 Median EyeTrackingFollow</v>
      </c>
      <c r="IA7" s="356" t="str">
        <f t="shared" si="77"/>
        <v>Square Wave Jerk Initial Velocity CHUM-RV-024 Median EyeTrackingFollow</v>
      </c>
      <c r="IB7" s="361" t="e">
        <f>AVERAGE(HP7:HX7)</f>
        <v>#DIV/0!</v>
      </c>
      <c r="IC7" s="362" t="e">
        <f>MEDIAN(HP7:HX7)</f>
        <v>#NUM!</v>
      </c>
      <c r="ID7" s="362">
        <f>MAX(HP7:HX7)</f>
        <v>0</v>
      </c>
      <c r="IE7" s="363">
        <f>MIN(HP7:HX7)</f>
        <v>0</v>
      </c>
      <c r="IF7" s="8"/>
      <c r="IG7" s="8"/>
      <c r="IH7" s="66" t="s">
        <v>605</v>
      </c>
      <c r="II7" s="356" t="str">
        <f t="shared" si="13"/>
        <v>Square Wave Jerk Initial Velocity CHUM-RV-001 Median EyeTrackingFollow</v>
      </c>
      <c r="IJ7" s="356" t="str">
        <f t="shared" si="13"/>
        <v>Square Wave Jerk Initial Velocity CHUM-RV-002 Median EyeTrackingFollow</v>
      </c>
      <c r="IK7" s="356" t="str">
        <f t="shared" si="13"/>
        <v>Square Wave Jerk Initial Velocity CHUM-RV-005 Median EyeTrackingFollow</v>
      </c>
      <c r="IL7" s="356" t="str">
        <f t="shared" si="13"/>
        <v>Square Wave Jerk Initial Velocity CHUM-RV-006 Median EyeTrackingFollow</v>
      </c>
      <c r="IM7" s="356" t="str">
        <f t="shared" si="13"/>
        <v>Square Wave Jerk Initial Velocity CHUM-RV-007 Median EyeTrackingFollow</v>
      </c>
      <c r="IN7" s="356" t="str">
        <f t="shared" si="13"/>
        <v>Square Wave Jerk Initial Velocity CHUM-RV-010 Median EyeTrackingFollow</v>
      </c>
      <c r="IO7" s="356" t="str">
        <f t="shared" si="13"/>
        <v>Square Wave Jerk Initial Velocity CHUM-RV-011 Median EyeTrackingFollow</v>
      </c>
      <c r="IP7" s="356" t="str">
        <f t="shared" si="13"/>
        <v>Square Wave Jerk Initial Velocity CHUM-RV-012 Median EyeTrackingFollow</v>
      </c>
      <c r="IQ7" s="356" t="str">
        <f t="shared" si="13"/>
        <v>Square Wave Jerk Initial Velocity CHUM-RV-013 Median EyeTrackingFollow</v>
      </c>
      <c r="IR7" s="356" t="str">
        <f t="shared" si="13"/>
        <v>Square Wave Jerk Initial Velocity CHUM-RV-016 Median EyeTrackingFollow</v>
      </c>
      <c r="IS7" s="356" t="str">
        <f t="shared" si="13"/>
        <v>Square Wave Jerk Initial Velocity CHUM-RV-017 Median EyeTrackingFollow</v>
      </c>
      <c r="IT7" s="356" t="str">
        <f t="shared" si="13"/>
        <v>Square Wave Jerk Initial Velocity CHUM-RV-018 Median EyeTrackingFollow</v>
      </c>
      <c r="IU7" s="357" t="e">
        <f>AVERAGE(II7:IT7)</f>
        <v>#DIV/0!</v>
      </c>
      <c r="IV7" s="358" t="e">
        <f>MEDIAN(II7:IT7)</f>
        <v>#NUM!</v>
      </c>
      <c r="IW7" s="358">
        <f>MAX(II7:IT7)</f>
        <v>0</v>
      </c>
      <c r="IX7" s="359">
        <f>MIN(II7:IT7)</f>
        <v>0</v>
      </c>
      <c r="IZ7" s="66" t="s">
        <v>605</v>
      </c>
      <c r="JA7" s="356" t="str">
        <f t="shared" si="78"/>
        <v>Square Wave Jerk Peak Velocity CHUM-RV-003 Median EyeTrackingFix</v>
      </c>
      <c r="JB7" s="356" t="str">
        <f>_xlfn.CONCAT($JA$3, " ",JB$4, " ",$IZ7, " ", $IZ$1)</f>
        <v>Square Wave Jerk Peak Velocity CHUM-RV-004 Median EyeTrackingFix</v>
      </c>
      <c r="JC7" s="356" t="str">
        <f t="shared" si="78"/>
        <v>Square Wave Jerk Peak Velocity CHUM-RV-008 Median EyeTrackingFix</v>
      </c>
      <c r="JD7" s="356" t="str">
        <f t="shared" si="78"/>
        <v>Square Wave Jerk Peak Velocity CHUM-RV-009 Median EyeTrackingFix</v>
      </c>
      <c r="JE7" s="356" t="str">
        <f t="shared" si="78"/>
        <v>Square Wave Jerk Peak Velocity CHUM-RV-014 Median EyeTrackingFix</v>
      </c>
      <c r="JF7" s="356" t="str">
        <f t="shared" si="78"/>
        <v>Square Wave Jerk Peak Velocity CHUM-RV-015 Median EyeTrackingFix</v>
      </c>
      <c r="JG7" s="356" t="str">
        <f t="shared" si="78"/>
        <v>Square Wave Jerk Peak Velocity CHUM-RV-019 Median EyeTrackingFix</v>
      </c>
      <c r="JH7" s="356" t="str">
        <f t="shared" si="78"/>
        <v>Square Wave Jerk Peak Velocity CHUM-RV-020 Median EyeTrackingFix</v>
      </c>
      <c r="JI7" s="356" t="str">
        <f t="shared" si="78"/>
        <v>Square Wave Jerk Peak Velocity CHUM-RV-021 Median EyeTrackingFix</v>
      </c>
      <c r="JJ7" s="356" t="str">
        <f t="shared" si="78"/>
        <v>Square Wave Jerk Peak Velocity CHUM-RV-022 Median EyeTrackingFix</v>
      </c>
      <c r="JK7" s="356" t="str">
        <f t="shared" si="78"/>
        <v>Square Wave Jerk Peak Velocity CHUM-RV-023 Median EyeTrackingFix</v>
      </c>
      <c r="JL7" s="356" t="str">
        <f t="shared" si="78"/>
        <v>Square Wave Jerk Peak Velocity CHUM-RV-024 Median EyeTrackingFix</v>
      </c>
      <c r="JM7" s="361" t="e">
        <f>AVERAGE(JA7:JI7)</f>
        <v>#DIV/0!</v>
      </c>
      <c r="JN7" s="362" t="e">
        <f>MEDIAN(JA7:JI7)</f>
        <v>#NUM!</v>
      </c>
      <c r="JO7" s="362">
        <f>MAX(JA7:JI7)</f>
        <v>0</v>
      </c>
      <c r="JP7" s="363">
        <f>MIN(JA7:JI7)</f>
        <v>0</v>
      </c>
      <c r="JQ7" s="8"/>
      <c r="JR7" s="8"/>
      <c r="JS7" s="66" t="s">
        <v>605</v>
      </c>
      <c r="JT7" s="356" t="str">
        <f t="shared" si="15"/>
        <v>Square Wave Jerk Peak Velocity CHUM-RV-001 Median EyeTrackingFix</v>
      </c>
      <c r="JU7" s="356" t="str">
        <f t="shared" si="15"/>
        <v>Square Wave Jerk Peak Velocity CHUM-RV-002 Median EyeTrackingFix</v>
      </c>
      <c r="JV7" s="356" t="str">
        <f t="shared" si="15"/>
        <v>Square Wave Jerk Peak Velocity CHUM-RV-005 Median EyeTrackingFix</v>
      </c>
      <c r="JW7" s="356" t="str">
        <f t="shared" si="15"/>
        <v>Square Wave Jerk Peak Velocity CHUM-RV-006 Median EyeTrackingFix</v>
      </c>
      <c r="JX7" s="356" t="str">
        <f t="shared" si="15"/>
        <v>Square Wave Jerk Peak Velocity CHUM-RV-007 Median EyeTrackingFix</v>
      </c>
      <c r="JY7" s="356" t="str">
        <f t="shared" si="15"/>
        <v>Square Wave Jerk Peak Velocity CHUM-RV-010 Median EyeTrackingFix</v>
      </c>
      <c r="JZ7" s="356" t="str">
        <f t="shared" si="15"/>
        <v>Square Wave Jerk Peak Velocity CHUM-RV-011 Median EyeTrackingFix</v>
      </c>
      <c r="KA7" s="356" t="str">
        <f t="shared" si="15"/>
        <v>Square Wave Jerk Peak Velocity CHUM-RV-012 Median EyeTrackingFix</v>
      </c>
      <c r="KB7" s="356" t="str">
        <f t="shared" si="15"/>
        <v>Square Wave Jerk Peak Velocity CHUM-RV-013 Median EyeTrackingFix</v>
      </c>
      <c r="KC7" s="356" t="str">
        <f t="shared" si="15"/>
        <v>Square Wave Jerk Peak Velocity CHUM-RV-016 Median EyeTrackingFix</v>
      </c>
      <c r="KD7" s="356" t="str">
        <f t="shared" si="15"/>
        <v>Square Wave Jerk Peak Velocity CHUM-RV-017 Median EyeTrackingFix</v>
      </c>
      <c r="KE7" s="356" t="str">
        <f t="shared" si="15"/>
        <v>Square Wave Jerk Peak Velocity CHUM-RV-018 Median EyeTrackingFix</v>
      </c>
      <c r="KF7" s="357" t="e">
        <f>AVERAGE(JT7:KE7)</f>
        <v>#DIV/0!</v>
      </c>
      <c r="KG7" s="358" t="e">
        <f>MEDIAN(JT7:KE7)</f>
        <v>#NUM!</v>
      </c>
      <c r="KH7" s="358">
        <f>MAX(JT7:KE7)</f>
        <v>0</v>
      </c>
      <c r="KI7" s="359">
        <f>MIN(JT7:KE7)</f>
        <v>0</v>
      </c>
      <c r="KK7" s="66" t="s">
        <v>605</v>
      </c>
      <c r="KL7" s="356" t="str">
        <f t="shared" si="79"/>
        <v>Square Wave Jerk Peak Velocity CHUM-RV-003 Median EyeTrackingMultiple</v>
      </c>
      <c r="KM7" s="356" t="str">
        <f t="shared" si="79"/>
        <v>Square Wave Jerk Peak Velocity CHUM-RV-004 Median EyeTrackingMultiple</v>
      </c>
      <c r="KN7" s="356" t="str">
        <f t="shared" si="79"/>
        <v>Square Wave Jerk Peak Velocity CHUM-RV-008 Median EyeTrackingMultiple</v>
      </c>
      <c r="KO7" s="356" t="str">
        <f t="shared" si="79"/>
        <v>Square Wave Jerk Peak Velocity CHUM-RV-009 Median EyeTrackingMultiple</v>
      </c>
      <c r="KP7" s="356" t="str">
        <f t="shared" si="79"/>
        <v>Square Wave Jerk Peak Velocity CHUM-RV-014 Median EyeTrackingMultiple</v>
      </c>
      <c r="KQ7" s="356" t="str">
        <f t="shared" si="79"/>
        <v>Square Wave Jerk Peak Velocity CHUM-RV-015 Median EyeTrackingMultiple</v>
      </c>
      <c r="KR7" s="356" t="str">
        <f t="shared" si="79"/>
        <v>Square Wave Jerk Peak Velocity CHUM-RV-019 Median EyeTrackingMultiple</v>
      </c>
      <c r="KS7" s="356" t="str">
        <f>_xlfn.CONCAT($KL$3, " ",KS$4, " ",$KK7, " ", $KK$1)</f>
        <v>Square Wave Jerk Peak Velocity CHUM-RV-020 Median EyeTrackingMultiple</v>
      </c>
      <c r="KT7" s="356" t="str">
        <f t="shared" si="79"/>
        <v>Square Wave Jerk Peak Velocity CHUM-RV-021 Median EyeTrackingMultiple</v>
      </c>
      <c r="KU7" s="356" t="str">
        <f t="shared" si="16"/>
        <v>Square Wave Jerk Peak Velocity CHUM-RV-022 Median EyeTrackingMultiple</v>
      </c>
      <c r="KV7" s="356" t="str">
        <f t="shared" si="16"/>
        <v>Square Wave Jerk Peak Velocity CHUM-RV-023 Median EyeTrackingMultiple</v>
      </c>
      <c r="KW7" s="356" t="str">
        <f t="shared" si="16"/>
        <v>Square Wave Jerk Peak Velocity CHUM-RV-024 Median EyeTrackingMultiple</v>
      </c>
      <c r="KX7" s="361" t="e">
        <f>AVERAGE(KL7:KT7)</f>
        <v>#DIV/0!</v>
      </c>
      <c r="KY7" s="362" t="e">
        <f>MEDIAN(KL7:KT7)</f>
        <v>#NUM!</v>
      </c>
      <c r="KZ7" s="362">
        <f>MAX(KL7:KT7)</f>
        <v>0</v>
      </c>
      <c r="LA7" s="363">
        <f>MIN(KL7:KT7)</f>
        <v>0</v>
      </c>
      <c r="LB7" s="8"/>
      <c r="LC7" s="8"/>
      <c r="LD7" s="66" t="s">
        <v>605</v>
      </c>
      <c r="LE7" s="356" t="str">
        <f t="shared" si="17"/>
        <v>Square Wave Jerk Peak Velocity CHUM-RV-001 Median EyeTrackingMultiple</v>
      </c>
      <c r="LF7" s="356" t="str">
        <f t="shared" si="17"/>
        <v>Square Wave Jerk Peak Velocity CHUM-RV-002 Median EyeTrackingMultiple</v>
      </c>
      <c r="LG7" s="356" t="str">
        <f t="shared" si="17"/>
        <v>Square Wave Jerk Peak Velocity CHUM-RV-005 Median EyeTrackingMultiple</v>
      </c>
      <c r="LH7" s="356" t="str">
        <f t="shared" si="17"/>
        <v>Square Wave Jerk Peak Velocity CHUM-RV-006 Median EyeTrackingMultiple</v>
      </c>
      <c r="LI7" s="356" t="str">
        <f t="shared" si="17"/>
        <v>Square Wave Jerk Peak Velocity CHUM-RV-007 Median EyeTrackingMultiple</v>
      </c>
      <c r="LJ7" s="356" t="str">
        <f t="shared" si="17"/>
        <v>Square Wave Jerk Peak Velocity CHUM-RV-010 Median EyeTrackingMultiple</v>
      </c>
      <c r="LK7" s="356" t="str">
        <f t="shared" si="17"/>
        <v>Square Wave Jerk Peak Velocity CHUM-RV-011 Median EyeTrackingMultiple</v>
      </c>
      <c r="LL7" s="356" t="str">
        <f t="shared" si="17"/>
        <v>Square Wave Jerk Peak Velocity CHUM-RV-012 Median EyeTrackingMultiple</v>
      </c>
      <c r="LM7" s="356" t="str">
        <f t="shared" si="17"/>
        <v>Square Wave Jerk Peak Velocity CHUM-RV-013 Median EyeTrackingMultiple</v>
      </c>
      <c r="LN7" s="356" t="str">
        <f t="shared" si="17"/>
        <v>Square Wave Jerk Peak Velocity CHUM-RV-016 Median EyeTrackingMultiple</v>
      </c>
      <c r="LO7" s="356" t="str">
        <f t="shared" si="17"/>
        <v>Square Wave Jerk Peak Velocity CHUM-RV-017 Median EyeTrackingMultiple</v>
      </c>
      <c r="LP7" s="356" t="str">
        <f t="shared" si="17"/>
        <v>Square Wave Jerk Peak Velocity CHUM-RV-018 Median EyeTrackingMultiple</v>
      </c>
      <c r="LQ7" s="357" t="e">
        <f>AVERAGE(LE7:LP7)</f>
        <v>#DIV/0!</v>
      </c>
      <c r="LR7" s="358" t="e">
        <f>MEDIAN(LE7:LP7)</f>
        <v>#NUM!</v>
      </c>
      <c r="LS7" s="358">
        <f>MAX(LE7:LP7)</f>
        <v>0</v>
      </c>
      <c r="LT7" s="359">
        <f>MIN(LE7:LP7)</f>
        <v>0</v>
      </c>
      <c r="LU7" s="392"/>
      <c r="LV7" s="66" t="s">
        <v>605</v>
      </c>
      <c r="LW7" s="356" t="str">
        <f t="shared" si="80"/>
        <v>Square Wave Jerk Peak Velocity CHUM-RV-003 Median EyeTrackingFollow</v>
      </c>
      <c r="LX7" s="356" t="str">
        <f t="shared" si="80"/>
        <v>Square Wave Jerk Peak Velocity CHUM-RV-004 Median EyeTrackingFollow</v>
      </c>
      <c r="LY7" s="356" t="str">
        <f t="shared" si="80"/>
        <v>Square Wave Jerk Peak Velocity CHUM-RV-008 Median EyeTrackingFollow</v>
      </c>
      <c r="LZ7" s="356" t="str">
        <f t="shared" si="80"/>
        <v>Square Wave Jerk Peak Velocity CHUM-RV-009 Median EyeTrackingFollow</v>
      </c>
      <c r="MA7" s="356" t="str">
        <f t="shared" si="80"/>
        <v>Square Wave Jerk Peak Velocity CHUM-RV-014 Median EyeTrackingFollow</v>
      </c>
      <c r="MB7" s="356" t="str">
        <f t="shared" si="80"/>
        <v>Square Wave Jerk Peak Velocity CHUM-RV-015 Median EyeTrackingFollow</v>
      </c>
      <c r="MC7" s="356" t="str">
        <f t="shared" si="80"/>
        <v>Square Wave Jerk Peak Velocity CHUM-RV-019 Median EyeTrackingFollow</v>
      </c>
      <c r="MD7" s="356" t="str">
        <f t="shared" si="80"/>
        <v>Square Wave Jerk Peak Velocity CHUM-RV-020 Median EyeTrackingFollow</v>
      </c>
      <c r="ME7" s="356" t="str">
        <f t="shared" si="80"/>
        <v>Square Wave Jerk Peak Velocity CHUM-RV-021 Median EyeTrackingFollow</v>
      </c>
      <c r="MF7" s="356" t="str">
        <f t="shared" si="18"/>
        <v>Square Wave Jerk Peak Velocity CHUM-RV-022 Median EyeTrackingFollow</v>
      </c>
      <c r="MG7" s="356" t="str">
        <f t="shared" si="18"/>
        <v>Square Wave Jerk Peak Velocity CHUM-RV-023 Median EyeTrackingFollow</v>
      </c>
      <c r="MH7" s="356" t="str">
        <f t="shared" si="18"/>
        <v>Square Wave Jerk Peak Velocity CHUM-RV-024 Median EyeTrackingFollow</v>
      </c>
      <c r="MI7" s="361" t="e">
        <f>AVERAGE(LW7:ME7)</f>
        <v>#DIV/0!</v>
      </c>
      <c r="MJ7" s="362" t="e">
        <f>MEDIAN(LW7:ME7)</f>
        <v>#NUM!</v>
      </c>
      <c r="MK7" s="362">
        <f>MAX(LW7:ME7)</f>
        <v>0</v>
      </c>
      <c r="ML7" s="363">
        <f>MIN(LW7:ME7)</f>
        <v>0</v>
      </c>
      <c r="MM7" s="8"/>
      <c r="MN7" s="8"/>
      <c r="MO7" s="66" t="s">
        <v>605</v>
      </c>
      <c r="MP7" s="356" t="str">
        <f t="shared" si="19"/>
        <v>Square Wave Jerk Peak Velocity CHUM-RV-001 Median EyeTrackingFollow</v>
      </c>
      <c r="MQ7" s="356" t="str">
        <f t="shared" si="19"/>
        <v>Square Wave Jerk Peak Velocity CHUM-RV-002 Median EyeTrackingFollow</v>
      </c>
      <c r="MR7" s="356" t="str">
        <f t="shared" si="19"/>
        <v>Square Wave Jerk Peak Velocity CHUM-RV-005 Median EyeTrackingFollow</v>
      </c>
      <c r="MS7" s="356" t="str">
        <f t="shared" si="19"/>
        <v>Square Wave Jerk Peak Velocity CHUM-RV-006 Median EyeTrackingFollow</v>
      </c>
      <c r="MT7" s="356" t="str">
        <f t="shared" si="19"/>
        <v>Square Wave Jerk Peak Velocity CHUM-RV-007 Median EyeTrackingFollow</v>
      </c>
      <c r="MU7" s="356" t="str">
        <f t="shared" si="19"/>
        <v>Square Wave Jerk Peak Velocity CHUM-RV-010 Median EyeTrackingFollow</v>
      </c>
      <c r="MV7" s="356" t="str">
        <f t="shared" si="19"/>
        <v>Square Wave Jerk Peak Velocity CHUM-RV-011 Median EyeTrackingFollow</v>
      </c>
      <c r="MW7" s="356" t="str">
        <f t="shared" si="19"/>
        <v>Square Wave Jerk Peak Velocity CHUM-RV-012 Median EyeTrackingFollow</v>
      </c>
      <c r="MX7" s="356" t="str">
        <f t="shared" si="19"/>
        <v>Square Wave Jerk Peak Velocity CHUM-RV-013 Median EyeTrackingFollow</v>
      </c>
      <c r="MY7" s="356" t="str">
        <f t="shared" si="19"/>
        <v>Square Wave Jerk Peak Velocity CHUM-RV-016 Median EyeTrackingFollow</v>
      </c>
      <c r="MZ7" s="356" t="str">
        <f t="shared" si="19"/>
        <v>Square Wave Jerk Peak Velocity CHUM-RV-017 Median EyeTrackingFollow</v>
      </c>
      <c r="NA7" s="356" t="str">
        <f t="shared" si="19"/>
        <v>Square Wave Jerk Peak Velocity CHUM-RV-018 Median EyeTrackingFollow</v>
      </c>
      <c r="NB7" s="357" t="e">
        <f>AVERAGE(MP7:NA7)</f>
        <v>#DIV/0!</v>
      </c>
      <c r="NC7" s="358" t="e">
        <f>MEDIAN(MP7:NA7)</f>
        <v>#NUM!</v>
      </c>
      <c r="ND7" s="358">
        <f>MAX(MP7:NA7)</f>
        <v>0</v>
      </c>
      <c r="NE7" s="359">
        <f>MIN(MP7:NA7)</f>
        <v>0</v>
      </c>
      <c r="NG7" s="66" t="s">
        <v>605</v>
      </c>
      <c r="NH7" s="356" t="str">
        <f t="shared" si="81"/>
        <v>Square Wave Jerk Time CHUM-RV-003 Median EyeTrackingFix</v>
      </c>
      <c r="NI7" s="356" t="str">
        <f t="shared" si="81"/>
        <v>Square Wave Jerk Time CHUM-RV-004 Median EyeTrackingFix</v>
      </c>
      <c r="NJ7" s="356" t="str">
        <f t="shared" si="81"/>
        <v>Square Wave Jerk Time CHUM-RV-008 Median EyeTrackingFix</v>
      </c>
      <c r="NK7" s="356" t="str">
        <f t="shared" si="81"/>
        <v>Square Wave Jerk Time CHUM-RV-009 Median EyeTrackingFix</v>
      </c>
      <c r="NL7" s="356" t="str">
        <f t="shared" si="81"/>
        <v>Square Wave Jerk Time CHUM-RV-014 Median EyeTrackingFix</v>
      </c>
      <c r="NM7" s="356" t="str">
        <f t="shared" si="81"/>
        <v>Square Wave Jerk Time CHUM-RV-015 Median EyeTrackingFix</v>
      </c>
      <c r="NN7" s="356" t="str">
        <f t="shared" si="81"/>
        <v>Square Wave Jerk Time CHUM-RV-019 Median EyeTrackingFix</v>
      </c>
      <c r="NO7" s="356" t="str">
        <f t="shared" si="81"/>
        <v>Square Wave Jerk Time CHUM-RV-020 Median EyeTrackingFix</v>
      </c>
      <c r="NP7" s="356" t="str">
        <f t="shared" si="81"/>
        <v>Square Wave Jerk Time CHUM-RV-021 Median EyeTrackingFix</v>
      </c>
      <c r="NQ7" s="356" t="str">
        <f t="shared" si="20"/>
        <v>Square Wave Jerk Time CHUM-RV-022 Median EyeTrackingFix</v>
      </c>
      <c r="NR7" s="356" t="str">
        <f t="shared" si="20"/>
        <v>Square Wave Jerk Time CHUM-RV-023 Median EyeTrackingFix</v>
      </c>
      <c r="NS7" s="356" t="str">
        <f t="shared" si="20"/>
        <v>Square Wave Jerk Time CHUM-RV-024 Median EyeTrackingFix</v>
      </c>
      <c r="NT7" s="361" t="e">
        <f>AVERAGE(NH7:NP7)</f>
        <v>#DIV/0!</v>
      </c>
      <c r="NU7" s="362" t="e">
        <f>MEDIAN(NH7:NP7)</f>
        <v>#NUM!</v>
      </c>
      <c r="NV7" s="362">
        <f>MAX(NH7:NP7)</f>
        <v>0</v>
      </c>
      <c r="NW7" s="363">
        <f>MIN(NH7:NP7)</f>
        <v>0</v>
      </c>
      <c r="NX7" s="8"/>
      <c r="NY7" s="8"/>
      <c r="NZ7" s="66" t="s">
        <v>605</v>
      </c>
      <c r="OA7" s="356" t="str">
        <f t="shared" si="21"/>
        <v>Square Wave Jerk Time CHUM-RV-001 Median EyeTrackingFix</v>
      </c>
      <c r="OB7" s="356" t="str">
        <f t="shared" si="21"/>
        <v>Square Wave Jerk Time CHUM-RV-002 Median EyeTrackingFix</v>
      </c>
      <c r="OC7" s="356" t="str">
        <f t="shared" si="21"/>
        <v>Square Wave Jerk Time CHUM-RV-005 Median EyeTrackingFix</v>
      </c>
      <c r="OD7" s="356" t="str">
        <f t="shared" si="21"/>
        <v>Square Wave Jerk Time CHUM-RV-006 Median EyeTrackingFix</v>
      </c>
      <c r="OE7" s="356" t="str">
        <f t="shared" si="21"/>
        <v>Square Wave Jerk Time CHUM-RV-007 Median EyeTrackingFix</v>
      </c>
      <c r="OF7" s="356" t="str">
        <f t="shared" si="21"/>
        <v>Square Wave Jerk Time CHUM-RV-010 Median EyeTrackingFix</v>
      </c>
      <c r="OG7" s="356" t="str">
        <f t="shared" si="21"/>
        <v>Square Wave Jerk Time CHUM-RV-011 Median EyeTrackingFix</v>
      </c>
      <c r="OH7" s="356" t="str">
        <f t="shared" si="21"/>
        <v>Square Wave Jerk Time CHUM-RV-012 Median EyeTrackingFix</v>
      </c>
      <c r="OI7" s="356" t="str">
        <f t="shared" si="21"/>
        <v>Square Wave Jerk Time CHUM-RV-013 Median EyeTrackingFix</v>
      </c>
      <c r="OJ7" s="356" t="str">
        <f t="shared" si="21"/>
        <v>Square Wave Jerk Time CHUM-RV-016 Median EyeTrackingFix</v>
      </c>
      <c r="OK7" s="356" t="str">
        <f t="shared" si="21"/>
        <v>Square Wave Jerk Time CHUM-RV-017 Median EyeTrackingFix</v>
      </c>
      <c r="OL7" s="356" t="str">
        <f t="shared" si="21"/>
        <v>Square Wave Jerk Time CHUM-RV-018 Median EyeTrackingFix</v>
      </c>
      <c r="OM7" s="357" t="e">
        <f>AVERAGE(OA7:OL7)</f>
        <v>#DIV/0!</v>
      </c>
      <c r="ON7" s="358" t="e">
        <f>MEDIAN(OA7:OL7)</f>
        <v>#NUM!</v>
      </c>
      <c r="OO7" s="358">
        <f>MAX(OA7:OL7)</f>
        <v>0</v>
      </c>
      <c r="OP7" s="359">
        <f>MIN(OA7:OL7)</f>
        <v>0</v>
      </c>
      <c r="OR7" s="66" t="s">
        <v>605</v>
      </c>
      <c r="OS7" s="356" t="str">
        <f t="shared" si="82"/>
        <v>Square Wave Jerk Time CHUM-RV-003 Median EyeTrackingMultiple</v>
      </c>
      <c r="OT7" s="356" t="str">
        <f t="shared" si="82"/>
        <v>Square Wave Jerk Time CHUM-RV-004 Median EyeTrackingMultiple</v>
      </c>
      <c r="OU7" s="356" t="str">
        <f t="shared" si="82"/>
        <v>Square Wave Jerk Time CHUM-RV-008 Median EyeTrackingMultiple</v>
      </c>
      <c r="OV7" s="356" t="str">
        <f t="shared" si="82"/>
        <v>Square Wave Jerk Time CHUM-RV-009 Median EyeTrackingMultiple</v>
      </c>
      <c r="OW7" s="356" t="str">
        <f t="shared" si="82"/>
        <v>Square Wave Jerk Time CHUM-RV-014 Median EyeTrackingMultiple</v>
      </c>
      <c r="OX7" s="356" t="str">
        <f t="shared" si="82"/>
        <v>Square Wave Jerk Time CHUM-RV-015 Median EyeTrackingMultiple</v>
      </c>
      <c r="OY7" s="356" t="str">
        <f t="shared" si="82"/>
        <v>Square Wave Jerk Time CHUM-RV-019 Median EyeTrackingMultiple</v>
      </c>
      <c r="OZ7" s="356" t="str">
        <f t="shared" si="82"/>
        <v>Square Wave Jerk Time CHUM-RV-020 Median EyeTrackingMultiple</v>
      </c>
      <c r="PA7" s="356" t="str">
        <f t="shared" si="82"/>
        <v>Square Wave Jerk Time CHUM-RV-021 Median EyeTrackingMultiple</v>
      </c>
      <c r="PB7" s="356" t="str">
        <f t="shared" si="22"/>
        <v>Square Wave Jerk Time CHUM-RV-022 Median EyeTrackingMultiple</v>
      </c>
      <c r="PC7" s="356" t="str">
        <f t="shared" si="22"/>
        <v>Square Wave Jerk Time CHUM-RV-023 Median EyeTrackingMultiple</v>
      </c>
      <c r="PD7" s="356" t="str">
        <f t="shared" si="22"/>
        <v>Square Wave Jerk Time CHUM-RV-024 Median EyeTrackingMultiple</v>
      </c>
      <c r="PE7" s="361" t="e">
        <f>AVERAGE(OS7:PA7)</f>
        <v>#DIV/0!</v>
      </c>
      <c r="PF7" s="362" t="e">
        <f>MEDIAN(OS7:PA7)</f>
        <v>#NUM!</v>
      </c>
      <c r="PG7" s="362">
        <f>MAX(OS7:PA7)</f>
        <v>0</v>
      </c>
      <c r="PH7" s="363">
        <f>MIN(OS7:PA7)</f>
        <v>0</v>
      </c>
      <c r="PI7" s="8"/>
      <c r="PJ7" s="8"/>
      <c r="PK7" s="66" t="s">
        <v>605</v>
      </c>
      <c r="PL7" s="356" t="str">
        <f t="shared" si="23"/>
        <v>Square Wave Jerk Time CHUM-RV-001 Median EyeTrackingMultiple</v>
      </c>
      <c r="PM7" s="356" t="str">
        <f t="shared" si="23"/>
        <v>Square Wave Jerk Time CHUM-RV-002 Median EyeTrackingMultiple</v>
      </c>
      <c r="PN7" s="356" t="str">
        <f t="shared" si="23"/>
        <v>Square Wave Jerk Time CHUM-RV-005 Median EyeTrackingMultiple</v>
      </c>
      <c r="PO7" s="356" t="str">
        <f t="shared" si="23"/>
        <v>Square Wave Jerk Time CHUM-RV-006 Median EyeTrackingMultiple</v>
      </c>
      <c r="PP7" s="356" t="str">
        <f t="shared" si="23"/>
        <v>Square Wave Jerk Time CHUM-RV-007 Median EyeTrackingMultiple</v>
      </c>
      <c r="PQ7" s="356" t="str">
        <f t="shared" si="23"/>
        <v>Square Wave Jerk Time CHUM-RV-010 Median EyeTrackingMultiple</v>
      </c>
      <c r="PR7" s="356" t="str">
        <f t="shared" si="23"/>
        <v>Square Wave Jerk Time CHUM-RV-011 Median EyeTrackingMultiple</v>
      </c>
      <c r="PS7" s="356" t="str">
        <f t="shared" si="23"/>
        <v>Square Wave Jerk Time CHUM-RV-012 Median EyeTrackingMultiple</v>
      </c>
      <c r="PT7" s="356" t="str">
        <f t="shared" si="23"/>
        <v>Square Wave Jerk Time CHUM-RV-013 Median EyeTrackingMultiple</v>
      </c>
      <c r="PU7" s="356" t="str">
        <f t="shared" si="23"/>
        <v>Square Wave Jerk Time CHUM-RV-016 Median EyeTrackingMultiple</v>
      </c>
      <c r="PV7" s="356" t="str">
        <f t="shared" si="23"/>
        <v>Square Wave Jerk Time CHUM-RV-017 Median EyeTrackingMultiple</v>
      </c>
      <c r="PW7" s="356" t="str">
        <f t="shared" si="23"/>
        <v>Square Wave Jerk Time CHUM-RV-018 Median EyeTrackingMultiple</v>
      </c>
      <c r="PX7" s="357" t="e">
        <f>AVERAGE(PL7:PW7)</f>
        <v>#DIV/0!</v>
      </c>
      <c r="PY7" s="358" t="e">
        <f>MEDIAN(PL7:PW7)</f>
        <v>#NUM!</v>
      </c>
      <c r="PZ7" s="358">
        <f>MAX(PL7:PW7)</f>
        <v>0</v>
      </c>
      <c r="QA7" s="359">
        <f>MIN(PL7:PW7)</f>
        <v>0</v>
      </c>
      <c r="QB7" s="391"/>
      <c r="QC7" s="66" t="s">
        <v>605</v>
      </c>
      <c r="QD7" s="356" t="str">
        <f t="shared" si="83"/>
        <v>Square Wave Jerk Time CHUM-RV-003 Median EyeTrackingFollow</v>
      </c>
      <c r="QE7" s="356" t="str">
        <f t="shared" si="83"/>
        <v>Square Wave Jerk Time CHUM-RV-004 Median EyeTrackingFollow</v>
      </c>
      <c r="QF7" s="356" t="str">
        <f t="shared" si="83"/>
        <v>Square Wave Jerk Time CHUM-RV-008 Median EyeTrackingFollow</v>
      </c>
      <c r="QG7" s="356" t="str">
        <f t="shared" si="83"/>
        <v>Square Wave Jerk Time CHUM-RV-009 Median EyeTrackingFollow</v>
      </c>
      <c r="QH7" s="356" t="str">
        <f t="shared" si="83"/>
        <v>Square Wave Jerk Time CHUM-RV-014 Median EyeTrackingFollow</v>
      </c>
      <c r="QI7" s="356" t="str">
        <f t="shared" si="83"/>
        <v>Square Wave Jerk Time CHUM-RV-015 Median EyeTrackingFollow</v>
      </c>
      <c r="QJ7" s="356" t="str">
        <f t="shared" si="83"/>
        <v>Square Wave Jerk Time CHUM-RV-019 Median EyeTrackingFollow</v>
      </c>
      <c r="QK7" s="356" t="str">
        <f t="shared" si="83"/>
        <v>Square Wave Jerk Time CHUM-RV-020 Median EyeTrackingFollow</v>
      </c>
      <c r="QL7" s="356" t="str">
        <f t="shared" si="83"/>
        <v>Square Wave Jerk Time CHUM-RV-021 Median EyeTrackingFollow</v>
      </c>
      <c r="QM7" s="356" t="str">
        <f t="shared" si="24"/>
        <v>Square Wave Jerk Time CHUM-RV-022 Median EyeTrackingFollow</v>
      </c>
      <c r="QN7" s="356" t="str">
        <f t="shared" si="24"/>
        <v>Square Wave Jerk Time CHUM-RV-023 Median EyeTrackingFollow</v>
      </c>
      <c r="QO7" s="356" t="str">
        <f t="shared" si="24"/>
        <v>Square Wave Jerk Time CHUM-RV-024 Median EyeTrackingFollow</v>
      </c>
      <c r="QP7" s="361" t="e">
        <f>AVERAGE(QD7:QL7)</f>
        <v>#DIV/0!</v>
      </c>
      <c r="QQ7" s="362" t="e">
        <f>MEDIAN(QD7:QL7)</f>
        <v>#NUM!</v>
      </c>
      <c r="QR7" s="362">
        <f>MAX(QD7:QL7)</f>
        <v>0</v>
      </c>
      <c r="QS7" s="363">
        <f>MIN(QD7:QL7)</f>
        <v>0</v>
      </c>
      <c r="QT7" s="8"/>
      <c r="QU7" s="8"/>
      <c r="QV7" s="66" t="s">
        <v>605</v>
      </c>
      <c r="QW7" s="356" t="str">
        <f t="shared" si="25"/>
        <v>Square Wave Jerk Time CHUM-RV-001 Median EyeTrackingFollow</v>
      </c>
      <c r="QX7" s="356" t="str">
        <f t="shared" si="25"/>
        <v>Square Wave Jerk Time CHUM-RV-002 Median EyeTrackingFollow</v>
      </c>
      <c r="QY7" s="356" t="str">
        <f t="shared" si="25"/>
        <v>Square Wave Jerk Time CHUM-RV-005 Median EyeTrackingFollow</v>
      </c>
      <c r="QZ7" s="356" t="str">
        <f t="shared" si="25"/>
        <v>Square Wave Jerk Time CHUM-RV-006 Median EyeTrackingFollow</v>
      </c>
      <c r="RA7" s="356" t="str">
        <f t="shared" si="25"/>
        <v>Square Wave Jerk Time CHUM-RV-007 Median EyeTrackingFollow</v>
      </c>
      <c r="RB7" s="356" t="str">
        <f t="shared" si="25"/>
        <v>Square Wave Jerk Time CHUM-RV-010 Median EyeTrackingFollow</v>
      </c>
      <c r="RC7" s="356" t="str">
        <f t="shared" si="25"/>
        <v>Square Wave Jerk Time CHUM-RV-011 Median EyeTrackingFollow</v>
      </c>
      <c r="RD7" s="356" t="str">
        <f t="shared" si="25"/>
        <v>Square Wave Jerk Time CHUM-RV-012 Median EyeTrackingFollow</v>
      </c>
      <c r="RE7" s="356" t="str">
        <f t="shared" si="25"/>
        <v>Square Wave Jerk Time CHUM-RV-013 Median EyeTrackingFollow</v>
      </c>
      <c r="RF7" s="356" t="str">
        <f t="shared" si="25"/>
        <v>Square Wave Jerk Time CHUM-RV-016 Median EyeTrackingFollow</v>
      </c>
      <c r="RG7" s="356" t="str">
        <f t="shared" si="25"/>
        <v>Square Wave Jerk Time CHUM-RV-017 Median EyeTrackingFollow</v>
      </c>
      <c r="RH7" s="356" t="str">
        <f t="shared" si="25"/>
        <v>Square Wave Jerk Time CHUM-RV-018 Median EyeTrackingFollow</v>
      </c>
      <c r="RI7" s="357" t="e">
        <f>AVERAGE(QW7:RH7)</f>
        <v>#DIV/0!</v>
      </c>
      <c r="RJ7" s="358" t="e">
        <f>MEDIAN(QW7:RH7)</f>
        <v>#NUM!</v>
      </c>
      <c r="RK7" s="358">
        <f>MAX(QW7:RH7)</f>
        <v>0</v>
      </c>
      <c r="RL7" s="359">
        <f>MIN(QW7:RH7)</f>
        <v>0</v>
      </c>
      <c r="UI7" s="391"/>
      <c r="VT7" s="391"/>
      <c r="VU7" s="320" t="s">
        <v>856</v>
      </c>
      <c r="VV7" s="356" t="str">
        <f t="shared" si="93"/>
        <v>Saccade Instances CHUM-RV-003 EyeTrackingMultiple</v>
      </c>
      <c r="VW7" s="356" t="str">
        <f t="shared" si="93"/>
        <v>Saccade Instances CHUM-RV-004 EyeTrackingMultiple</v>
      </c>
      <c r="VX7" s="356" t="str">
        <f t="shared" si="93"/>
        <v>Saccade Instances CHUM-RV-008 EyeTrackingMultiple</v>
      </c>
      <c r="VY7" s="356" t="str">
        <f t="shared" si="93"/>
        <v>Saccade Instances CHUM-RV-009 EyeTrackingMultiple</v>
      </c>
      <c r="VZ7" s="356" t="str">
        <f t="shared" si="93"/>
        <v>Saccade Instances CHUM-RV-014 EyeTrackingMultiple</v>
      </c>
      <c r="WA7" s="356" t="str">
        <f t="shared" si="93"/>
        <v>Saccade Instances CHUM-RV-015 EyeTrackingMultiple</v>
      </c>
      <c r="WB7" s="356" t="str">
        <f t="shared" si="93"/>
        <v>Saccade Instances CHUM-RV-019 EyeTrackingMultiple</v>
      </c>
      <c r="WC7" s="356" t="str">
        <f t="shared" si="93"/>
        <v>Saccade Instances CHUM-RV-020 EyeTrackingMultiple</v>
      </c>
      <c r="WD7" s="356" t="str">
        <f t="shared" si="93"/>
        <v>Saccade Instances CHUM-RV-021 EyeTrackingMultiple</v>
      </c>
      <c r="WE7" s="356" t="str">
        <f t="shared" si="93"/>
        <v>Saccade Instances CHUM-RV-022 EyeTrackingMultiple</v>
      </c>
      <c r="WF7" s="356" t="str">
        <f t="shared" si="93"/>
        <v>Saccade Instances CHUM-RV-023 EyeTrackingMultiple</v>
      </c>
      <c r="WG7" s="356" t="str">
        <f t="shared" si="93"/>
        <v>Saccade Instances CHUM-RV-024 EyeTrackingMultiple</v>
      </c>
      <c r="WH7" s="361" t="e">
        <f>AVERAGE(VV7:WD7)</f>
        <v>#DIV/0!</v>
      </c>
      <c r="WI7" s="362" t="e">
        <f>MEDIAN(VV7:WD7)</f>
        <v>#NUM!</v>
      </c>
      <c r="WJ7" s="362">
        <f>MAX(VV7:WD7)</f>
        <v>0</v>
      </c>
      <c r="WK7" s="363">
        <f>MIN(VV7:WD7)</f>
        <v>0</v>
      </c>
      <c r="WN7" s="320" t="s">
        <v>856</v>
      </c>
      <c r="WO7" s="356" t="str">
        <f t="shared" si="94"/>
        <v>Saccade Instances CHUM-RV-001 EyeTrackingMultiple</v>
      </c>
      <c r="WP7" s="356" t="str">
        <f t="shared" si="94"/>
        <v>Saccade Instances CHUM-RV-002 EyeTrackingMultiple</v>
      </c>
      <c r="WQ7" s="356" t="str">
        <f t="shared" si="94"/>
        <v>Saccade Instances CHUM-RV-005 EyeTrackingMultiple</v>
      </c>
      <c r="WR7" s="356" t="str">
        <f t="shared" si="94"/>
        <v>Saccade Instances CHUM-RV-006 EyeTrackingMultiple</v>
      </c>
      <c r="WS7" s="356" t="str">
        <f t="shared" si="94"/>
        <v>Saccade Instances CHUM-RV-007 EyeTrackingMultiple</v>
      </c>
      <c r="WT7" s="356" t="str">
        <f t="shared" si="94"/>
        <v>Saccade Instances CHUM-RV-010 EyeTrackingMultiple</v>
      </c>
      <c r="WU7" s="356" t="str">
        <f t="shared" si="94"/>
        <v>Saccade Instances CHUM-RV-011 EyeTrackingMultiple</v>
      </c>
      <c r="WV7" s="356" t="str">
        <f t="shared" si="94"/>
        <v>Saccade Instances CHUM-RV-012 EyeTrackingMultiple</v>
      </c>
      <c r="WW7" s="356" t="str">
        <f t="shared" si="94"/>
        <v>Saccade Instances CHUM-RV-013 EyeTrackingMultiple</v>
      </c>
      <c r="WX7" s="356" t="str">
        <f t="shared" si="94"/>
        <v>Saccade Instances CHUM-RV-016 EyeTrackingMultiple</v>
      </c>
      <c r="WY7" s="356" t="str">
        <f t="shared" si="94"/>
        <v>Saccade Instances CHUM-RV-017 EyeTrackingMultiple</v>
      </c>
      <c r="WZ7" s="356" t="str">
        <f t="shared" si="94"/>
        <v>Saccade Instances CHUM-RV-018 EyeTrackingMultiple</v>
      </c>
      <c r="XA7" s="357" t="e">
        <f>AVERAGE(WO7:WZ7)</f>
        <v>#DIV/0!</v>
      </c>
      <c r="XB7" s="358" t="e">
        <f>MEDIAN(WO7:WZ7)</f>
        <v>#NUM!</v>
      </c>
      <c r="XC7" s="358">
        <f>MAX(WO7:WZ7)</f>
        <v>0</v>
      </c>
      <c r="XD7" s="359">
        <f>MIN(WO7:WZ7)</f>
        <v>0</v>
      </c>
      <c r="XF7" s="66" t="s">
        <v>605</v>
      </c>
      <c r="XG7" s="356" t="str">
        <f t="shared" si="95"/>
        <v>Saccade Initial Velocity CHUM-RV-003 Median EyeTrackingFix</v>
      </c>
      <c r="XH7" s="356" t="str">
        <f t="shared" si="95"/>
        <v>Saccade Initial Velocity CHUM-RV-004 Median EyeTrackingFix</v>
      </c>
      <c r="XI7" s="356" t="str">
        <f t="shared" si="95"/>
        <v>Saccade Initial Velocity CHUM-RV-008 Median EyeTrackingFix</v>
      </c>
      <c r="XJ7" s="356" t="str">
        <f t="shared" si="95"/>
        <v>Saccade Initial Velocity CHUM-RV-009 Median EyeTrackingFix</v>
      </c>
      <c r="XK7" s="356" t="str">
        <f t="shared" si="95"/>
        <v>Saccade Initial Velocity CHUM-RV-014 Median EyeTrackingFix</v>
      </c>
      <c r="XL7" s="356" t="str">
        <f t="shared" si="95"/>
        <v>Saccade Initial Velocity CHUM-RV-015 Median EyeTrackingFix</v>
      </c>
      <c r="XM7" s="356" t="str">
        <f t="shared" si="95"/>
        <v>Saccade Initial Velocity CHUM-RV-019 Median EyeTrackingFix</v>
      </c>
      <c r="XN7" s="356" t="str">
        <f t="shared" si="95"/>
        <v>Saccade Initial Velocity CHUM-RV-020 Median EyeTrackingFix</v>
      </c>
      <c r="XO7" s="356" t="str">
        <f t="shared" si="95"/>
        <v>Saccade Initial Velocity CHUM-RV-021 Median EyeTrackingFix</v>
      </c>
      <c r="XP7" s="356" t="str">
        <f t="shared" si="35"/>
        <v>Saccade Initial Velocity CHUM-RV-022 Median EyeTrackingFix</v>
      </c>
      <c r="XQ7" s="356" t="str">
        <f t="shared" si="35"/>
        <v>Saccade Initial Velocity CHUM-RV-023 Median EyeTrackingFix</v>
      </c>
      <c r="XR7" s="356" t="str">
        <f t="shared" si="35"/>
        <v>Saccade Initial Velocity CHUM-RV-024 Median EyeTrackingFix</v>
      </c>
      <c r="XS7" s="361" t="e">
        <f>AVERAGE(XG7:XO7)</f>
        <v>#DIV/0!</v>
      </c>
      <c r="XT7" s="362" t="e">
        <f>MEDIAN(XG7:XO7)</f>
        <v>#NUM!</v>
      </c>
      <c r="XU7" s="362">
        <f>MAX(XG7:XO7)</f>
        <v>0</v>
      </c>
      <c r="XV7" s="363">
        <f>MIN(XG7:XO7)</f>
        <v>0</v>
      </c>
      <c r="XW7" s="8"/>
      <c r="XX7" s="8"/>
      <c r="XY7" s="66" t="s">
        <v>605</v>
      </c>
      <c r="XZ7" s="356" t="str">
        <f t="shared" si="36"/>
        <v>Saccade Initial Velocity CHUM-RV-001 Median EyeTrackingFix</v>
      </c>
      <c r="YA7" s="356" t="str">
        <f t="shared" si="36"/>
        <v>Saccade Initial Velocity CHUM-RV-002 Median EyeTrackingFix</v>
      </c>
      <c r="YB7" s="356" t="str">
        <f t="shared" si="36"/>
        <v>Saccade Initial Velocity CHUM-RV-005 Median EyeTrackingFix</v>
      </c>
      <c r="YC7" s="356" t="str">
        <f t="shared" si="36"/>
        <v>Saccade Initial Velocity CHUM-RV-006 Median EyeTrackingFix</v>
      </c>
      <c r="YD7" s="356" t="str">
        <f t="shared" si="36"/>
        <v>Saccade Initial Velocity CHUM-RV-007 Median EyeTrackingFix</v>
      </c>
      <c r="YE7" s="356" t="str">
        <f t="shared" si="36"/>
        <v>Saccade Initial Velocity CHUM-RV-010 Median EyeTrackingFix</v>
      </c>
      <c r="YF7" s="356" t="str">
        <f t="shared" si="36"/>
        <v>Saccade Initial Velocity CHUM-RV-011 Median EyeTrackingFix</v>
      </c>
      <c r="YG7" s="356" t="str">
        <f t="shared" si="36"/>
        <v>Saccade Initial Velocity CHUM-RV-012 Median EyeTrackingFix</v>
      </c>
      <c r="YH7" s="356" t="str">
        <f t="shared" si="36"/>
        <v>Saccade Initial Velocity CHUM-RV-013 Median EyeTrackingFix</v>
      </c>
      <c r="YI7" s="356" t="str">
        <f t="shared" si="36"/>
        <v>Saccade Initial Velocity CHUM-RV-016 Median EyeTrackingFix</v>
      </c>
      <c r="YJ7" s="356" t="str">
        <f t="shared" si="36"/>
        <v>Saccade Initial Velocity CHUM-RV-017 Median EyeTrackingFix</v>
      </c>
      <c r="YK7" s="356" t="str">
        <f t="shared" si="36"/>
        <v>Saccade Initial Velocity CHUM-RV-018 Median EyeTrackingFix</v>
      </c>
      <c r="YL7" s="357" t="e">
        <f>AVERAGE(XZ7:YK7)</f>
        <v>#DIV/0!</v>
      </c>
      <c r="YM7" s="358" t="e">
        <f>MEDIAN(XZ7:YK7)</f>
        <v>#NUM!</v>
      </c>
      <c r="YN7" s="358">
        <f>MAX(XZ7:YK7)</f>
        <v>0</v>
      </c>
      <c r="YO7" s="359">
        <f>MIN(XZ7:YK7)</f>
        <v>0</v>
      </c>
      <c r="YQ7" s="66" t="s">
        <v>605</v>
      </c>
      <c r="YR7" s="356" t="str">
        <f t="shared" si="96"/>
        <v>Saccade Initial Velocity CHUM-RV-003 Median EyeTrackingMultiple</v>
      </c>
      <c r="YS7" s="356" t="str">
        <f t="shared" si="96"/>
        <v>Saccade Initial Velocity CHUM-RV-004 Median EyeTrackingMultiple</v>
      </c>
      <c r="YT7" s="356" t="str">
        <f t="shared" si="96"/>
        <v>Saccade Initial Velocity CHUM-RV-008 Median EyeTrackingMultiple</v>
      </c>
      <c r="YU7" s="356" t="str">
        <f t="shared" si="96"/>
        <v>Saccade Initial Velocity CHUM-RV-009 Median EyeTrackingMultiple</v>
      </c>
      <c r="YV7" s="356" t="str">
        <f t="shared" si="96"/>
        <v>Saccade Initial Velocity CHUM-RV-014 Median EyeTrackingMultiple</v>
      </c>
      <c r="YW7" s="356" t="str">
        <f t="shared" si="96"/>
        <v>Saccade Initial Velocity CHUM-RV-015 Median EyeTrackingMultiple</v>
      </c>
      <c r="YX7" s="356" t="str">
        <f t="shared" si="96"/>
        <v>Saccade Initial Velocity CHUM-RV-019 Median EyeTrackingMultiple</v>
      </c>
      <c r="YY7" s="356" t="str">
        <f t="shared" si="96"/>
        <v>Saccade Initial Velocity CHUM-RV-020 Median EyeTrackingMultiple</v>
      </c>
      <c r="YZ7" s="356" t="str">
        <f t="shared" si="96"/>
        <v>Saccade Initial Velocity CHUM-RV-021 Median EyeTrackingMultiple</v>
      </c>
      <c r="ZA7" s="356" t="str">
        <f t="shared" si="37"/>
        <v>Saccade Initial Velocity CHUM-RV-022 Median EyeTrackingMultiple</v>
      </c>
      <c r="ZB7" s="356" t="str">
        <f t="shared" si="37"/>
        <v>Saccade Initial Velocity CHUM-RV-023 Median EyeTrackingMultiple</v>
      </c>
      <c r="ZC7" s="356" t="str">
        <f t="shared" si="37"/>
        <v>Saccade Initial Velocity CHUM-RV-024 Median EyeTrackingMultiple</v>
      </c>
      <c r="ZD7" s="361" t="e">
        <f>AVERAGE(YR7:YZ7)</f>
        <v>#DIV/0!</v>
      </c>
      <c r="ZE7" s="362" t="e">
        <f>MEDIAN(YR7:YZ7)</f>
        <v>#NUM!</v>
      </c>
      <c r="ZF7" s="362">
        <f>MAX(YR7:YZ7)</f>
        <v>0</v>
      </c>
      <c r="ZG7" s="363">
        <f>MIN(YR7:YZ7)</f>
        <v>0</v>
      </c>
      <c r="ZH7" s="8"/>
      <c r="ZI7" s="8"/>
      <c r="ZJ7" s="66" t="s">
        <v>605</v>
      </c>
      <c r="ZK7" s="356" t="str">
        <f t="shared" si="38"/>
        <v>Saccade Initial Velocity CHUM-RV-001 Median EyeTrackingMultiple</v>
      </c>
      <c r="ZL7" s="356" t="str">
        <f t="shared" si="38"/>
        <v>Saccade Initial Velocity CHUM-RV-002 Median EyeTrackingMultiple</v>
      </c>
      <c r="ZM7" s="356" t="str">
        <f t="shared" si="38"/>
        <v>Saccade Initial Velocity CHUM-RV-005 Median EyeTrackingMultiple</v>
      </c>
      <c r="ZN7" s="356" t="str">
        <f t="shared" si="38"/>
        <v>Saccade Initial Velocity CHUM-RV-006 Median EyeTrackingMultiple</v>
      </c>
      <c r="ZO7" s="356" t="str">
        <f t="shared" si="38"/>
        <v>Saccade Initial Velocity CHUM-RV-007 Median EyeTrackingMultiple</v>
      </c>
      <c r="ZP7" s="356" t="str">
        <f t="shared" si="38"/>
        <v>Saccade Initial Velocity CHUM-RV-010 Median EyeTrackingMultiple</v>
      </c>
      <c r="ZQ7" s="356" t="str">
        <f t="shared" si="38"/>
        <v>Saccade Initial Velocity CHUM-RV-011 Median EyeTrackingMultiple</v>
      </c>
      <c r="ZR7" s="356" t="str">
        <f t="shared" si="38"/>
        <v>Saccade Initial Velocity CHUM-RV-012 Median EyeTrackingMultiple</v>
      </c>
      <c r="ZS7" s="356" t="str">
        <f t="shared" si="38"/>
        <v>Saccade Initial Velocity CHUM-RV-013 Median EyeTrackingMultiple</v>
      </c>
      <c r="ZT7" s="356" t="str">
        <f t="shared" si="38"/>
        <v>Saccade Initial Velocity CHUM-RV-016 Median EyeTrackingMultiple</v>
      </c>
      <c r="ZU7" s="356" t="str">
        <f t="shared" si="38"/>
        <v>Saccade Initial Velocity CHUM-RV-017 Median EyeTrackingMultiple</v>
      </c>
      <c r="ZV7" s="356" t="str">
        <f t="shared" si="38"/>
        <v>Saccade Initial Velocity CHUM-RV-018 Median EyeTrackingMultiple</v>
      </c>
      <c r="ZW7" s="357" t="e">
        <f>AVERAGE(ZK7:ZV7)</f>
        <v>#DIV/0!</v>
      </c>
      <c r="ZX7" s="358" t="e">
        <f>MEDIAN(ZK7:ZV7)</f>
        <v>#NUM!</v>
      </c>
      <c r="ZY7" s="358">
        <f>MAX(ZK7:ZV7)</f>
        <v>0</v>
      </c>
      <c r="ZZ7" s="359">
        <f>MIN(ZK7:ZV7)</f>
        <v>0</v>
      </c>
      <c r="AAA7" s="391"/>
      <c r="AAB7" s="66" t="s">
        <v>605</v>
      </c>
      <c r="AAC7" s="356" t="str">
        <f t="shared" si="97"/>
        <v>Saccade Initial Velocity CHUM-RV-003 Median EyeTrackingFollow</v>
      </c>
      <c r="AAD7" s="356" t="str">
        <f t="shared" si="97"/>
        <v>Saccade Initial Velocity CHUM-RV-004 Median EyeTrackingFollow</v>
      </c>
      <c r="AAE7" s="356" t="str">
        <f t="shared" si="97"/>
        <v>Saccade Initial Velocity CHUM-RV-008 Median EyeTrackingFollow</v>
      </c>
      <c r="AAF7" s="356" t="str">
        <f t="shared" si="97"/>
        <v>Saccade Initial Velocity CHUM-RV-009 Median EyeTrackingFollow</v>
      </c>
      <c r="AAG7" s="356" t="str">
        <f t="shared" si="97"/>
        <v>Saccade Initial Velocity CHUM-RV-014 Median EyeTrackingFollow</v>
      </c>
      <c r="AAH7" s="356" t="str">
        <f t="shared" si="97"/>
        <v>Saccade Initial Velocity CHUM-RV-015 Median EyeTrackingFollow</v>
      </c>
      <c r="AAI7" s="356" t="str">
        <f t="shared" si="97"/>
        <v>Saccade Initial Velocity CHUM-RV-019 Median EyeTrackingFollow</v>
      </c>
      <c r="AAJ7" s="356" t="str">
        <f t="shared" si="97"/>
        <v>Saccade Initial Velocity CHUM-RV-020 Median EyeTrackingFollow</v>
      </c>
      <c r="AAK7" s="356" t="str">
        <f t="shared" si="97"/>
        <v>Saccade Initial Velocity CHUM-RV-021 Median EyeTrackingFollow</v>
      </c>
      <c r="AAL7" s="356" t="str">
        <f t="shared" si="39"/>
        <v>Saccade Initial Velocity CHUM-RV-022 Median EyeTrackingFollow</v>
      </c>
      <c r="AAM7" s="356" t="str">
        <f t="shared" si="39"/>
        <v>Saccade Initial Velocity CHUM-RV-023 Median EyeTrackingFollow</v>
      </c>
      <c r="AAN7" s="356" t="str">
        <f t="shared" si="39"/>
        <v>Saccade Initial Velocity CHUM-RV-024 Median EyeTrackingFollow</v>
      </c>
      <c r="AAO7" s="361" t="e">
        <f>AVERAGE(AAC7:AAK7)</f>
        <v>#DIV/0!</v>
      </c>
      <c r="AAP7" s="362" t="e">
        <f>MEDIAN(AAC7:AAK7)</f>
        <v>#NUM!</v>
      </c>
      <c r="AAQ7" s="362">
        <f>MAX(AAC7:AAK7)</f>
        <v>0</v>
      </c>
      <c r="AAR7" s="363">
        <f>MIN(AAC7:AAK7)</f>
        <v>0</v>
      </c>
      <c r="AAS7" s="8"/>
      <c r="AAT7" s="8"/>
      <c r="AAU7" s="66" t="s">
        <v>605</v>
      </c>
      <c r="AAV7" s="356" t="str">
        <f t="shared" si="40"/>
        <v>Saccade Initial Velocity CHUM-RV-001 Median EyeTrackingFollow</v>
      </c>
      <c r="AAW7" s="356" t="str">
        <f t="shared" si="40"/>
        <v>Saccade Initial Velocity CHUM-RV-002 Median EyeTrackingFollow</v>
      </c>
      <c r="AAX7" s="356" t="str">
        <f t="shared" si="40"/>
        <v>Saccade Initial Velocity CHUM-RV-005 Median EyeTrackingFollow</v>
      </c>
      <c r="AAY7" s="356" t="str">
        <f t="shared" si="40"/>
        <v>Saccade Initial Velocity CHUM-RV-006 Median EyeTrackingFollow</v>
      </c>
      <c r="AAZ7" s="356" t="str">
        <f t="shared" si="40"/>
        <v>Saccade Initial Velocity CHUM-RV-007 Median EyeTrackingFollow</v>
      </c>
      <c r="ABA7" s="356" t="str">
        <f t="shared" si="40"/>
        <v>Saccade Initial Velocity CHUM-RV-010 Median EyeTrackingFollow</v>
      </c>
      <c r="ABB7" s="356" t="str">
        <f t="shared" si="40"/>
        <v>Saccade Initial Velocity CHUM-RV-011 Median EyeTrackingFollow</v>
      </c>
      <c r="ABC7" s="356" t="str">
        <f t="shared" si="40"/>
        <v>Saccade Initial Velocity CHUM-RV-012 Median EyeTrackingFollow</v>
      </c>
      <c r="ABD7" s="356" t="str">
        <f t="shared" si="40"/>
        <v>Saccade Initial Velocity CHUM-RV-013 Median EyeTrackingFollow</v>
      </c>
      <c r="ABE7" s="356" t="str">
        <f t="shared" si="40"/>
        <v>Saccade Initial Velocity CHUM-RV-016 Median EyeTrackingFollow</v>
      </c>
      <c r="ABF7" s="356" t="str">
        <f t="shared" si="40"/>
        <v>Saccade Initial Velocity CHUM-RV-017 Median EyeTrackingFollow</v>
      </c>
      <c r="ABG7" s="356" t="str">
        <f t="shared" si="40"/>
        <v>Saccade Initial Velocity CHUM-RV-018 Median EyeTrackingFollow</v>
      </c>
      <c r="ABH7" s="357" t="e">
        <f>AVERAGE(AAV7:ABG7)</f>
        <v>#DIV/0!</v>
      </c>
      <c r="ABI7" s="358" t="e">
        <f>MEDIAN(AAV7:ABG7)</f>
        <v>#NUM!</v>
      </c>
      <c r="ABJ7" s="358">
        <f>MAX(AAV7:ABG7)</f>
        <v>0</v>
      </c>
      <c r="ABK7" s="359">
        <f>MIN(AAV7:ABG7)</f>
        <v>0</v>
      </c>
      <c r="ABM7" s="66" t="s">
        <v>605</v>
      </c>
      <c r="ABN7" s="356" t="str">
        <f t="shared" si="98"/>
        <v>Saccade Peak Velocity CHUM-RV-003 Median EyeTrackingFix</v>
      </c>
      <c r="ABO7" s="356" t="str">
        <f t="shared" si="98"/>
        <v>Saccade Peak Velocity CHUM-RV-004 Median EyeTrackingFix</v>
      </c>
      <c r="ABP7" s="356" t="str">
        <f t="shared" si="98"/>
        <v>Saccade Peak Velocity CHUM-RV-008 Median EyeTrackingFix</v>
      </c>
      <c r="ABQ7" s="356" t="str">
        <f t="shared" si="98"/>
        <v>Saccade Peak Velocity CHUM-RV-009 Median EyeTrackingFix</v>
      </c>
      <c r="ABR7" s="356" t="str">
        <f t="shared" si="98"/>
        <v>Saccade Peak Velocity CHUM-RV-014 Median EyeTrackingFix</v>
      </c>
      <c r="ABS7" s="356" t="str">
        <f t="shared" si="98"/>
        <v>Saccade Peak Velocity CHUM-RV-015 Median EyeTrackingFix</v>
      </c>
      <c r="ABT7" s="356" t="str">
        <f t="shared" si="98"/>
        <v>Saccade Peak Velocity CHUM-RV-019 Median EyeTrackingFix</v>
      </c>
      <c r="ABU7" s="356" t="str">
        <f t="shared" si="98"/>
        <v>Saccade Peak Velocity CHUM-RV-020 Median EyeTrackingFix</v>
      </c>
      <c r="ABV7" s="356" t="str">
        <f t="shared" si="98"/>
        <v>Saccade Peak Velocity CHUM-RV-021 Median EyeTrackingFix</v>
      </c>
      <c r="ABW7" s="356" t="str">
        <f t="shared" si="41"/>
        <v>Saccade Peak Velocity CHUM-RV-022 Median EyeTrackingFix</v>
      </c>
      <c r="ABX7" s="356" t="str">
        <f t="shared" si="41"/>
        <v>Saccade Peak Velocity CHUM-RV-023 Median EyeTrackingFix</v>
      </c>
      <c r="ABY7" s="356" t="str">
        <f t="shared" si="41"/>
        <v>Saccade Peak Velocity CHUM-RV-024 Median EyeTrackingFix</v>
      </c>
      <c r="ABZ7" s="361" t="e">
        <f>AVERAGE(ABN7:ABV7)</f>
        <v>#DIV/0!</v>
      </c>
      <c r="ACA7" s="362" t="e">
        <f>MEDIAN(ABN7:ABV7)</f>
        <v>#NUM!</v>
      </c>
      <c r="ACB7" s="362">
        <f>MAX(ABN7:ABV7)</f>
        <v>0</v>
      </c>
      <c r="ACC7" s="363">
        <f>MIN(ABN7:ABV7)</f>
        <v>0</v>
      </c>
      <c r="ACD7" s="8"/>
      <c r="ACE7" s="8"/>
      <c r="ACF7" s="66" t="s">
        <v>605</v>
      </c>
      <c r="ACG7" s="356" t="str">
        <f t="shared" si="42"/>
        <v>Saccade Peak Velocity CHUM-RV-001 Median EyeTrackingFix</v>
      </c>
      <c r="ACH7" s="356" t="str">
        <f t="shared" si="42"/>
        <v>Saccade Peak Velocity CHUM-RV-002 Median EyeTrackingFix</v>
      </c>
      <c r="ACI7" s="356" t="str">
        <f t="shared" si="42"/>
        <v>Saccade Peak Velocity CHUM-RV-005 Median EyeTrackingFix</v>
      </c>
      <c r="ACJ7" s="356" t="str">
        <f t="shared" si="42"/>
        <v>Saccade Peak Velocity CHUM-RV-006 Median EyeTrackingFix</v>
      </c>
      <c r="ACK7" s="356" t="str">
        <f t="shared" si="42"/>
        <v>Saccade Peak Velocity CHUM-RV-007 Median EyeTrackingFix</v>
      </c>
      <c r="ACL7" s="356" t="str">
        <f t="shared" si="42"/>
        <v>Saccade Peak Velocity CHUM-RV-010 Median EyeTrackingFix</v>
      </c>
      <c r="ACM7" s="356" t="str">
        <f t="shared" si="42"/>
        <v>Saccade Peak Velocity CHUM-RV-011 Median EyeTrackingFix</v>
      </c>
      <c r="ACN7" s="356" t="str">
        <f t="shared" si="42"/>
        <v>Saccade Peak Velocity CHUM-RV-012 Median EyeTrackingFix</v>
      </c>
      <c r="ACO7" s="356" t="str">
        <f t="shared" si="42"/>
        <v>Saccade Peak Velocity CHUM-RV-013 Median EyeTrackingFix</v>
      </c>
      <c r="ACP7" s="356" t="str">
        <f t="shared" si="42"/>
        <v>Saccade Peak Velocity CHUM-RV-016 Median EyeTrackingFix</v>
      </c>
      <c r="ACQ7" s="356" t="str">
        <f t="shared" si="42"/>
        <v>Saccade Peak Velocity CHUM-RV-017 Median EyeTrackingFix</v>
      </c>
      <c r="ACR7" s="356" t="str">
        <f t="shared" si="42"/>
        <v>Saccade Peak Velocity CHUM-RV-018 Median EyeTrackingFix</v>
      </c>
      <c r="ACS7" s="357" t="e">
        <f>AVERAGE(ACG7:ACR7)</f>
        <v>#DIV/0!</v>
      </c>
      <c r="ACT7" s="358" t="e">
        <f>MEDIAN(ACG7:ACR7)</f>
        <v>#NUM!</v>
      </c>
      <c r="ACU7" s="358">
        <f>MAX(ACG7:ACR7)</f>
        <v>0</v>
      </c>
      <c r="ACV7" s="359">
        <f>MIN(ACG7:ACR7)</f>
        <v>0</v>
      </c>
      <c r="ACX7" s="66" t="s">
        <v>605</v>
      </c>
      <c r="ACY7" s="356" t="str">
        <f t="shared" si="99"/>
        <v>Saccade Peak Velocity CHUM-RV-003 Median EyeTrackingMultiple</v>
      </c>
      <c r="ACZ7" s="356" t="str">
        <f t="shared" si="99"/>
        <v>Saccade Peak Velocity CHUM-RV-004 Median EyeTrackingMultiple</v>
      </c>
      <c r="ADA7" s="356" t="str">
        <f t="shared" si="99"/>
        <v>Saccade Peak Velocity CHUM-RV-008 Median EyeTrackingMultiple</v>
      </c>
      <c r="ADB7" s="356" t="str">
        <f t="shared" si="99"/>
        <v>Saccade Peak Velocity CHUM-RV-009 Median EyeTrackingMultiple</v>
      </c>
      <c r="ADC7" s="356" t="str">
        <f t="shared" si="99"/>
        <v>Saccade Peak Velocity CHUM-RV-014 Median EyeTrackingMultiple</v>
      </c>
      <c r="ADD7" s="356" t="str">
        <f t="shared" si="99"/>
        <v>Saccade Peak Velocity CHUM-RV-015 Median EyeTrackingMultiple</v>
      </c>
      <c r="ADE7" s="356" t="str">
        <f t="shared" si="99"/>
        <v>Saccade Peak Velocity CHUM-RV-019 Median EyeTrackingMultiple</v>
      </c>
      <c r="ADF7" s="356" t="str">
        <f t="shared" si="99"/>
        <v>Saccade Peak Velocity CHUM-RV-020 Median EyeTrackingMultiple</v>
      </c>
      <c r="ADG7" s="356" t="str">
        <f t="shared" si="99"/>
        <v>Saccade Peak Velocity CHUM-RV-021 Median EyeTrackingMultiple</v>
      </c>
      <c r="ADH7" s="356" t="str">
        <f t="shared" si="43"/>
        <v>Saccade Peak Velocity CHUM-RV-022 Median EyeTrackingMultiple</v>
      </c>
      <c r="ADI7" s="356" t="str">
        <f t="shared" si="43"/>
        <v>Saccade Peak Velocity CHUM-RV-023 Median EyeTrackingMultiple</v>
      </c>
      <c r="ADJ7" s="356" t="str">
        <f t="shared" si="43"/>
        <v>Saccade Peak Velocity CHUM-RV-024 Median EyeTrackingMultiple</v>
      </c>
      <c r="ADK7" s="361" t="e">
        <f>AVERAGE(ACY7:ADG7)</f>
        <v>#DIV/0!</v>
      </c>
      <c r="ADL7" s="362" t="e">
        <f>MEDIAN(ACY7:ADG7)</f>
        <v>#NUM!</v>
      </c>
      <c r="ADM7" s="362">
        <f>MAX(ACY7:ADG7)</f>
        <v>0</v>
      </c>
      <c r="ADN7" s="363">
        <f>MIN(ACY7:ADG7)</f>
        <v>0</v>
      </c>
      <c r="ADO7" s="8"/>
      <c r="ADP7" s="8"/>
      <c r="ADQ7" s="66" t="s">
        <v>605</v>
      </c>
      <c r="ADR7" s="356" t="str">
        <f t="shared" si="44"/>
        <v>Saccade Peak Velocity CHUM-RV-001 Median EyeTrackingMultiple</v>
      </c>
      <c r="ADS7" s="356" t="str">
        <f t="shared" si="44"/>
        <v>Saccade Peak Velocity CHUM-RV-002 Median EyeTrackingMultiple</v>
      </c>
      <c r="ADT7" s="356" t="str">
        <f t="shared" si="44"/>
        <v>Saccade Peak Velocity CHUM-RV-005 Median EyeTrackingMultiple</v>
      </c>
      <c r="ADU7" s="356" t="str">
        <f t="shared" si="44"/>
        <v>Saccade Peak Velocity CHUM-RV-006 Median EyeTrackingMultiple</v>
      </c>
      <c r="ADV7" s="356" t="str">
        <f t="shared" si="44"/>
        <v>Saccade Peak Velocity CHUM-RV-007 Median EyeTrackingMultiple</v>
      </c>
      <c r="ADW7" s="356" t="str">
        <f t="shared" si="44"/>
        <v>Saccade Peak Velocity CHUM-RV-010 Median EyeTrackingMultiple</v>
      </c>
      <c r="ADX7" s="356" t="str">
        <f t="shared" si="44"/>
        <v>Saccade Peak Velocity CHUM-RV-011 Median EyeTrackingMultiple</v>
      </c>
      <c r="ADY7" s="356" t="str">
        <f t="shared" si="44"/>
        <v>Saccade Peak Velocity CHUM-RV-012 Median EyeTrackingMultiple</v>
      </c>
      <c r="ADZ7" s="356" t="str">
        <f t="shared" si="44"/>
        <v>Saccade Peak Velocity CHUM-RV-013 Median EyeTrackingMultiple</v>
      </c>
      <c r="AEA7" s="356" t="str">
        <f t="shared" si="44"/>
        <v>Saccade Peak Velocity CHUM-RV-016 Median EyeTrackingMultiple</v>
      </c>
      <c r="AEB7" s="356" t="str">
        <f t="shared" si="44"/>
        <v>Saccade Peak Velocity CHUM-RV-017 Median EyeTrackingMultiple</v>
      </c>
      <c r="AEC7" s="356" t="str">
        <f t="shared" si="44"/>
        <v>Saccade Peak Velocity CHUM-RV-018 Median EyeTrackingMultiple</v>
      </c>
      <c r="AED7" s="357" t="e">
        <f>AVERAGE(ADR7:AEC7)</f>
        <v>#DIV/0!</v>
      </c>
      <c r="AEE7" s="358" t="e">
        <f>MEDIAN(ADR7:AEC7)</f>
        <v>#NUM!</v>
      </c>
      <c r="AEF7" s="358">
        <f>MAX(ADR7:AEC7)</f>
        <v>0</v>
      </c>
      <c r="AEG7" s="359">
        <f>MIN(ADR7:AEC7)</f>
        <v>0</v>
      </c>
      <c r="AEH7" s="391"/>
      <c r="AEI7" s="66" t="s">
        <v>605</v>
      </c>
      <c r="AEJ7" s="356" t="str">
        <f t="shared" si="100"/>
        <v>Saccade Peak Velocity CHUM-RV-003 Median EyeTrackingFollow</v>
      </c>
      <c r="AEK7" s="356" t="str">
        <f t="shared" si="100"/>
        <v>Saccade Peak Velocity CHUM-RV-004 Median EyeTrackingFollow</v>
      </c>
      <c r="AEL7" s="356" t="str">
        <f t="shared" si="100"/>
        <v>Saccade Peak Velocity CHUM-RV-008 Median EyeTrackingFollow</v>
      </c>
      <c r="AEM7" s="356" t="str">
        <f t="shared" si="100"/>
        <v>Saccade Peak Velocity CHUM-RV-009 Median EyeTrackingFollow</v>
      </c>
      <c r="AEN7" s="356" t="str">
        <f t="shared" si="100"/>
        <v>Saccade Peak Velocity CHUM-RV-014 Median EyeTrackingFollow</v>
      </c>
      <c r="AEO7" s="356" t="str">
        <f t="shared" si="100"/>
        <v>Saccade Peak Velocity CHUM-RV-015 Median EyeTrackingFollow</v>
      </c>
      <c r="AEP7" s="356" t="str">
        <f t="shared" si="100"/>
        <v>Saccade Peak Velocity CHUM-RV-019 Median EyeTrackingFollow</v>
      </c>
      <c r="AEQ7" s="356" t="str">
        <f t="shared" si="100"/>
        <v>Saccade Peak Velocity CHUM-RV-020 Median EyeTrackingFollow</v>
      </c>
      <c r="AER7" s="356" t="str">
        <f t="shared" si="100"/>
        <v>Saccade Peak Velocity CHUM-RV-021 Median EyeTrackingFollow</v>
      </c>
      <c r="AES7" s="356" t="str">
        <f t="shared" si="100"/>
        <v>Saccade Peak Velocity CHUM-RV-022 Median EyeTrackingFollow</v>
      </c>
      <c r="AET7" s="356" t="str">
        <f t="shared" si="100"/>
        <v>Saccade Peak Velocity CHUM-RV-023 Median EyeTrackingFollow</v>
      </c>
      <c r="AEU7" s="356" t="str">
        <f t="shared" si="100"/>
        <v>Saccade Peak Velocity CHUM-RV-024 Median EyeTrackingFollow</v>
      </c>
      <c r="AEV7" s="361" t="e">
        <f>AVERAGE(AEJ7:AER7)</f>
        <v>#DIV/0!</v>
      </c>
      <c r="AEW7" s="362" t="e">
        <f>MEDIAN(AEJ7:AER7)</f>
        <v>#NUM!</v>
      </c>
      <c r="AEX7" s="362">
        <f>MAX(AEJ7:AER7)</f>
        <v>0</v>
      </c>
      <c r="AEY7" s="363">
        <f>MIN(AEJ7:AER7)</f>
        <v>0</v>
      </c>
      <c r="AEZ7" s="8"/>
      <c r="AFA7" s="8"/>
      <c r="AFB7" s="66" t="s">
        <v>605</v>
      </c>
      <c r="AFC7" s="356" t="str">
        <f t="shared" si="46"/>
        <v>Saccade Peak Velocity CHUM-RV-001 Median EyeTrackingFollow</v>
      </c>
      <c r="AFD7" s="356" t="str">
        <f t="shared" si="46"/>
        <v>Saccade Peak Velocity CHUM-RV-002 Median EyeTrackingFollow</v>
      </c>
      <c r="AFE7" s="356" t="str">
        <f t="shared" si="46"/>
        <v>Saccade Peak Velocity CHUM-RV-005 Median EyeTrackingFollow</v>
      </c>
      <c r="AFF7" s="356" t="str">
        <f t="shared" si="46"/>
        <v>Saccade Peak Velocity CHUM-RV-006 Median EyeTrackingFollow</v>
      </c>
      <c r="AFG7" s="356" t="str">
        <f t="shared" si="46"/>
        <v>Saccade Peak Velocity CHUM-RV-007 Median EyeTrackingFollow</v>
      </c>
      <c r="AFH7" s="356" t="str">
        <f t="shared" si="46"/>
        <v>Saccade Peak Velocity CHUM-RV-010 Median EyeTrackingFollow</v>
      </c>
      <c r="AFI7" s="356" t="str">
        <f t="shared" si="46"/>
        <v>Saccade Peak Velocity CHUM-RV-011 Median EyeTrackingFollow</v>
      </c>
      <c r="AFJ7" s="356" t="str">
        <f t="shared" si="46"/>
        <v>Saccade Peak Velocity CHUM-RV-012 Median EyeTrackingFollow</v>
      </c>
      <c r="AFK7" s="356" t="str">
        <f t="shared" si="46"/>
        <v>Saccade Peak Velocity CHUM-RV-013 Median EyeTrackingFollow</v>
      </c>
      <c r="AFL7" s="356" t="str">
        <f t="shared" si="46"/>
        <v>Saccade Peak Velocity CHUM-RV-016 Median EyeTrackingFollow</v>
      </c>
      <c r="AFM7" s="356" t="str">
        <f t="shared" si="46"/>
        <v>Saccade Peak Velocity CHUM-RV-017 Median EyeTrackingFollow</v>
      </c>
      <c r="AFN7" s="356" t="str">
        <f t="shared" si="46"/>
        <v>Saccade Peak Velocity CHUM-RV-018 Median EyeTrackingFollow</v>
      </c>
      <c r="AFO7" s="357" t="e">
        <f>AVERAGE(AFC7:AFN7)</f>
        <v>#DIV/0!</v>
      </c>
      <c r="AFP7" s="358" t="e">
        <f>MEDIAN(AFC7:AFN7)</f>
        <v>#NUM!</v>
      </c>
      <c r="AFQ7" s="358">
        <f>MAX(AFC7:AFN7)</f>
        <v>0</v>
      </c>
      <c r="AFR7" s="359">
        <f>MIN(AFC7:AFN7)</f>
        <v>0</v>
      </c>
      <c r="AIO7" s="391"/>
      <c r="AIP7" s="391"/>
      <c r="AIQ7" s="391"/>
      <c r="AIR7" s="391"/>
      <c r="AIS7" s="391"/>
      <c r="AIT7" s="391"/>
      <c r="AIU7" s="391"/>
      <c r="AIV7" s="391"/>
      <c r="AIW7" s="391"/>
      <c r="AIX7" s="391"/>
      <c r="AIY7" s="391"/>
      <c r="AIZ7" s="391"/>
      <c r="AJA7" s="391"/>
      <c r="AJB7" s="391"/>
      <c r="AJC7" s="391"/>
      <c r="AJD7" s="391"/>
      <c r="AJE7" s="391"/>
      <c r="AJF7" s="391"/>
      <c r="AJG7" s="391"/>
      <c r="AJH7" s="391"/>
      <c r="AJI7" s="391"/>
      <c r="AJJ7" s="391"/>
      <c r="AJK7" s="391"/>
      <c r="AJL7" s="391"/>
      <c r="AJM7" s="391"/>
      <c r="AJN7" s="391"/>
      <c r="AJO7" s="391"/>
      <c r="AJP7" s="391"/>
      <c r="AJQ7" s="391"/>
      <c r="AJR7" s="391"/>
      <c r="AJS7" s="391"/>
      <c r="AJT7" s="391"/>
      <c r="AJU7" s="391"/>
      <c r="AJV7" s="391"/>
      <c r="AJW7" s="391"/>
      <c r="AJX7" s="391"/>
      <c r="AJY7" s="391"/>
      <c r="AKA7" s="66" t="s">
        <v>605</v>
      </c>
      <c r="AKB7" s="356" t="str">
        <f t="shared" si="110"/>
        <v>Saccade Amplitude CHUM-RV-003 Median EyeTrackingFix</v>
      </c>
      <c r="AKC7" s="356" t="str">
        <f t="shared" si="110"/>
        <v>Saccade Amplitude CHUM-RV-004 Median EyeTrackingFix</v>
      </c>
      <c r="AKD7" s="356" t="str">
        <f t="shared" si="110"/>
        <v>Saccade Amplitude CHUM-RV-008 Median EyeTrackingFix</v>
      </c>
      <c r="AKE7" s="356" t="str">
        <f t="shared" si="110"/>
        <v>Saccade Amplitude CHUM-RV-009 Median EyeTrackingFix</v>
      </c>
      <c r="AKF7" s="356" t="str">
        <f t="shared" si="110"/>
        <v>Saccade Amplitude CHUM-RV-014 Median EyeTrackingFix</v>
      </c>
      <c r="AKG7" s="356" t="str">
        <f t="shared" si="110"/>
        <v>Saccade Amplitude CHUM-RV-015 Median EyeTrackingFix</v>
      </c>
      <c r="AKH7" s="356" t="str">
        <f t="shared" si="110"/>
        <v>Saccade Amplitude CHUM-RV-019 Median EyeTrackingFix</v>
      </c>
      <c r="AKI7" s="356" t="str">
        <f t="shared" si="110"/>
        <v>Saccade Amplitude CHUM-RV-020 Median EyeTrackingFix</v>
      </c>
      <c r="AKJ7" s="356" t="str">
        <f t="shared" si="110"/>
        <v>Saccade Amplitude CHUM-RV-021 Median EyeTrackingFix</v>
      </c>
      <c r="AKK7" s="356" t="str">
        <f t="shared" si="53"/>
        <v>Saccade Amplitude CHUM-RV-022 Median EyeTrackingFix</v>
      </c>
      <c r="AKL7" s="356" t="str">
        <f t="shared" si="53"/>
        <v>Saccade Amplitude CHUM-RV-023 Median EyeTrackingFix</v>
      </c>
      <c r="AKM7" s="356" t="str">
        <f t="shared" si="53"/>
        <v>Saccade Amplitude CHUM-RV-024 Median EyeTrackingFix</v>
      </c>
      <c r="AKN7" s="361" t="e">
        <f>AVERAGE(AKB7:AKJ7)</f>
        <v>#DIV/0!</v>
      </c>
      <c r="AKO7" s="362" t="e">
        <f>MEDIAN(AKB7:AKJ7)</f>
        <v>#NUM!</v>
      </c>
      <c r="AKP7" s="362">
        <f>MAX(AKB7:AKJ7)</f>
        <v>0</v>
      </c>
      <c r="AKQ7" s="363">
        <f>MIN(AKB7:AKJ7)</f>
        <v>0</v>
      </c>
      <c r="AKR7" s="8"/>
      <c r="AKS7" s="8"/>
      <c r="AKT7" s="66" t="s">
        <v>605</v>
      </c>
      <c r="AKU7" s="356" t="str">
        <f t="shared" si="54"/>
        <v>Saccade Amplitude CHUM-RV-001 Median EyeTrackingFix</v>
      </c>
      <c r="AKV7" s="356" t="str">
        <f t="shared" si="54"/>
        <v>Saccade Amplitude CHUM-RV-002 Median EyeTrackingFix</v>
      </c>
      <c r="AKW7" s="356" t="str">
        <f t="shared" si="54"/>
        <v>Saccade Amplitude CHUM-RV-005 Median EyeTrackingFix</v>
      </c>
      <c r="AKX7" s="356" t="str">
        <f t="shared" si="54"/>
        <v>Saccade Amplitude CHUM-RV-006 Median EyeTrackingFix</v>
      </c>
      <c r="AKY7" s="356" t="str">
        <f t="shared" si="54"/>
        <v>Saccade Amplitude CHUM-RV-007 Median EyeTrackingFix</v>
      </c>
      <c r="AKZ7" s="356" t="str">
        <f t="shared" si="54"/>
        <v>Saccade Amplitude CHUM-RV-010 Median EyeTrackingFix</v>
      </c>
      <c r="ALA7" s="356" t="str">
        <f t="shared" si="54"/>
        <v>Saccade Amplitude CHUM-RV-011 Median EyeTrackingFix</v>
      </c>
      <c r="ALB7" s="356" t="str">
        <f t="shared" si="54"/>
        <v>Saccade Amplitude CHUM-RV-012 Median EyeTrackingFix</v>
      </c>
      <c r="ALC7" s="356" t="str">
        <f t="shared" si="54"/>
        <v>Saccade Amplitude CHUM-RV-013 Median EyeTrackingFix</v>
      </c>
      <c r="ALD7" s="356" t="str">
        <f t="shared" si="54"/>
        <v>Saccade Amplitude CHUM-RV-016 Median EyeTrackingFix</v>
      </c>
      <c r="ALE7" s="356" t="str">
        <f t="shared" si="54"/>
        <v>Saccade Amplitude CHUM-RV-017 Median EyeTrackingFix</v>
      </c>
      <c r="ALF7" s="356" t="str">
        <f t="shared" si="54"/>
        <v>Saccade Amplitude CHUM-RV-018 Median EyeTrackingFix</v>
      </c>
      <c r="ALG7" s="357" t="e">
        <f>AVERAGE(AKU7:ALF7)</f>
        <v>#DIV/0!</v>
      </c>
      <c r="ALH7" s="358" t="e">
        <f>MEDIAN(AKU7:ALF7)</f>
        <v>#NUM!</v>
      </c>
      <c r="ALI7" s="358">
        <f>MAX(AKU7:ALF7)</f>
        <v>0</v>
      </c>
      <c r="ALJ7" s="359">
        <f>MIN(AKU7:ALF7)</f>
        <v>0</v>
      </c>
      <c r="ALL7" s="66" t="s">
        <v>605</v>
      </c>
      <c r="ALM7" s="356" t="str">
        <f t="shared" si="111"/>
        <v>Saccade Amplitude CHUM-RV-003 Median EyeTrackingMultiple</v>
      </c>
      <c r="ALN7" s="356" t="str">
        <f t="shared" si="111"/>
        <v>Saccade Amplitude CHUM-RV-004 Median EyeTrackingMultiple</v>
      </c>
      <c r="ALO7" s="356" t="str">
        <f t="shared" si="111"/>
        <v>Saccade Amplitude CHUM-RV-008 Median EyeTrackingMultiple</v>
      </c>
      <c r="ALP7" s="356" t="str">
        <f t="shared" si="111"/>
        <v>Saccade Amplitude CHUM-RV-009 Median EyeTrackingMultiple</v>
      </c>
      <c r="ALQ7" s="356" t="str">
        <f t="shared" si="111"/>
        <v>Saccade Amplitude CHUM-RV-014 Median EyeTrackingMultiple</v>
      </c>
      <c r="ALR7" s="356" t="str">
        <f t="shared" si="111"/>
        <v>Saccade Amplitude CHUM-RV-015 Median EyeTrackingMultiple</v>
      </c>
      <c r="ALS7" s="356" t="str">
        <f t="shared" si="111"/>
        <v>Saccade Amplitude CHUM-RV-019 Median EyeTrackingMultiple</v>
      </c>
      <c r="ALT7" s="356" t="str">
        <f t="shared" si="111"/>
        <v>Saccade Amplitude CHUM-RV-020 Median EyeTrackingMultiple</v>
      </c>
      <c r="ALU7" s="356" t="str">
        <f t="shared" si="55"/>
        <v>Saccade Amplitude CHUM-RV-021 Median EyeTrackingMultiple</v>
      </c>
      <c r="ALV7" s="356" t="str">
        <f>_xlfn.CONCAT($ALM$3, " ",ALV$4, " ",$ALL7, " ", $ALL$1)</f>
        <v>Saccade Amplitude CHUM-RV-022 Median EyeTrackingMultiple</v>
      </c>
      <c r="ALW7" s="356" t="str">
        <f t="shared" si="55"/>
        <v>Saccade Amplitude CHUM-RV-023 Median EyeTrackingMultiple</v>
      </c>
      <c r="ALX7" s="356" t="str">
        <f t="shared" si="55"/>
        <v>Saccade Amplitude CHUM-RV-024 Median EyeTrackingMultiple</v>
      </c>
      <c r="ALY7" s="361" t="e">
        <f>AVERAGE(ALM7:ALU7)</f>
        <v>#DIV/0!</v>
      </c>
      <c r="ALZ7" s="362" t="e">
        <f>MEDIAN(ALM7:ALU7)</f>
        <v>#NUM!</v>
      </c>
      <c r="AMA7" s="362">
        <f>MAX(ALM7:ALU7)</f>
        <v>0</v>
      </c>
      <c r="AMB7" s="363">
        <f>MIN(ALM7:ALU7)</f>
        <v>0</v>
      </c>
      <c r="AMC7" s="8"/>
      <c r="AMD7" s="8"/>
      <c r="AME7" s="66" t="s">
        <v>605</v>
      </c>
      <c r="AMF7" s="356" t="str">
        <f t="shared" si="56"/>
        <v>Saccade Amplitude CHUM-RV-001 Median EyeTrackingMultiple</v>
      </c>
      <c r="AMG7" s="356" t="str">
        <f t="shared" si="56"/>
        <v>Saccade Amplitude CHUM-RV-002 Median EyeTrackingMultiple</v>
      </c>
      <c r="AMH7" s="356" t="str">
        <f t="shared" si="56"/>
        <v>Saccade Amplitude CHUM-RV-005 Median EyeTrackingMultiple</v>
      </c>
      <c r="AMI7" s="356" t="str">
        <f t="shared" si="56"/>
        <v>Saccade Amplitude CHUM-RV-006 Median EyeTrackingMultiple</v>
      </c>
      <c r="AMJ7" s="356" t="str">
        <f t="shared" si="56"/>
        <v>Saccade Amplitude CHUM-RV-007 Median EyeTrackingMultiple</v>
      </c>
      <c r="AMK7" s="356" t="str">
        <f t="shared" si="56"/>
        <v>Saccade Amplitude CHUM-RV-010 Median EyeTrackingMultiple</v>
      </c>
      <c r="AML7" s="356" t="str">
        <f t="shared" si="56"/>
        <v>Saccade Amplitude CHUM-RV-011 Median EyeTrackingMultiple</v>
      </c>
      <c r="AMM7" s="356" t="str">
        <f t="shared" si="56"/>
        <v>Saccade Amplitude CHUM-RV-012 Median EyeTrackingMultiple</v>
      </c>
      <c r="AMN7" s="356" t="str">
        <f t="shared" si="56"/>
        <v>Saccade Amplitude CHUM-RV-013 Median EyeTrackingMultiple</v>
      </c>
      <c r="AMO7" s="356" t="str">
        <f t="shared" si="56"/>
        <v>Saccade Amplitude CHUM-RV-016 Median EyeTrackingMultiple</v>
      </c>
      <c r="AMP7" s="356" t="str">
        <f t="shared" si="56"/>
        <v>Saccade Amplitude CHUM-RV-017 Median EyeTrackingMultiple</v>
      </c>
      <c r="AMQ7" s="356" t="str">
        <f t="shared" si="56"/>
        <v>Saccade Amplitude CHUM-RV-018 Median EyeTrackingMultiple</v>
      </c>
      <c r="AMR7" s="357" t="e">
        <f>AVERAGE(AMF7:AMQ7)</f>
        <v>#DIV/0!</v>
      </c>
      <c r="AMS7" s="358" t="e">
        <f>MEDIAN(AMF7:AMQ7)</f>
        <v>#NUM!</v>
      </c>
      <c r="AMT7" s="358">
        <f>MAX(AMF7:AMQ7)</f>
        <v>0</v>
      </c>
      <c r="AMU7" s="359">
        <f>MIN(AMF7:AMQ7)</f>
        <v>0</v>
      </c>
      <c r="AMV7" s="391"/>
      <c r="AMW7" s="66" t="s">
        <v>605</v>
      </c>
      <c r="AMX7" s="356" t="str">
        <f t="shared" si="112"/>
        <v>Saccade Amplitude CHUM-RV-003 Median EyeTrackingFollow</v>
      </c>
      <c r="AMY7" s="356" t="str">
        <f t="shared" si="112"/>
        <v>Saccade Amplitude CHUM-RV-004 Median EyeTrackingFollow</v>
      </c>
      <c r="AMZ7" s="356" t="str">
        <f t="shared" si="112"/>
        <v>Saccade Amplitude CHUM-RV-008 Median EyeTrackingFollow</v>
      </c>
      <c r="ANA7" s="356" t="str">
        <f t="shared" si="112"/>
        <v>Saccade Amplitude CHUM-RV-009 Median EyeTrackingFollow</v>
      </c>
      <c r="ANB7" s="356" t="str">
        <f t="shared" si="112"/>
        <v>Saccade Amplitude CHUM-RV-014 Median EyeTrackingFollow</v>
      </c>
      <c r="ANC7" s="356" t="str">
        <f t="shared" si="112"/>
        <v>Saccade Amplitude CHUM-RV-015 Median EyeTrackingFollow</v>
      </c>
      <c r="AND7" s="356" t="str">
        <f t="shared" si="112"/>
        <v>Saccade Amplitude CHUM-RV-019 Median EyeTrackingFollow</v>
      </c>
      <c r="ANE7" s="356" t="str">
        <f t="shared" si="112"/>
        <v>Saccade Amplitude CHUM-RV-020 Median EyeTrackingFollow</v>
      </c>
      <c r="ANF7" s="356" t="str">
        <f t="shared" si="57"/>
        <v>Saccade Amplitude CHUM-RV-021 Median EyeTrackingFollow</v>
      </c>
      <c r="ANG7" s="356" t="str">
        <f t="shared" si="57"/>
        <v>Saccade Amplitude CHUM-RV-022 Median EyeTrackingFollow</v>
      </c>
      <c r="ANH7" s="356" t="str">
        <f>_xlfn.CONCAT($AMX$3, " ",ANH$4, " ",$AMW7, " ", $AMW$1)</f>
        <v>Saccade Amplitude CHUM-RV-023 Median EyeTrackingFollow</v>
      </c>
      <c r="ANI7" s="356" t="str">
        <f t="shared" si="57"/>
        <v>Saccade Amplitude CHUM-RV-024 Median EyeTrackingFollow</v>
      </c>
      <c r="ANJ7" s="361" t="e">
        <f>AVERAGE(AMX7:ANF7)</f>
        <v>#DIV/0!</v>
      </c>
      <c r="ANK7" s="362" t="e">
        <f>MEDIAN(AMX7:ANF7)</f>
        <v>#NUM!</v>
      </c>
      <c r="ANL7" s="362">
        <f>MAX(AMX7:ANF7)</f>
        <v>0</v>
      </c>
      <c r="ANM7" s="363">
        <f>MIN(AMX7:ANF7)</f>
        <v>0</v>
      </c>
      <c r="ANN7" s="8"/>
      <c r="ANO7" s="8"/>
      <c r="ANP7" s="66" t="s">
        <v>605</v>
      </c>
      <c r="ANQ7" s="356" t="str">
        <f t="shared" si="58"/>
        <v>Saccade Amplitude CHUM-RV-001 Median EyeTrackingFollow</v>
      </c>
      <c r="ANR7" s="356" t="str">
        <f t="shared" si="58"/>
        <v>Saccade Amplitude CHUM-RV-002 Median EyeTrackingFollow</v>
      </c>
      <c r="ANS7" s="356" t="str">
        <f t="shared" si="58"/>
        <v>Saccade Amplitude CHUM-RV-005 Median EyeTrackingFollow</v>
      </c>
      <c r="ANT7" s="356" t="str">
        <f t="shared" si="58"/>
        <v>Saccade Amplitude CHUM-RV-006 Median EyeTrackingFollow</v>
      </c>
      <c r="ANU7" s="356" t="str">
        <f t="shared" si="58"/>
        <v>Saccade Amplitude CHUM-RV-007 Median EyeTrackingFollow</v>
      </c>
      <c r="ANV7" s="356" t="str">
        <f t="shared" si="58"/>
        <v>Saccade Amplitude CHUM-RV-010 Median EyeTrackingFollow</v>
      </c>
      <c r="ANW7" s="356" t="str">
        <f t="shared" si="58"/>
        <v>Saccade Amplitude CHUM-RV-011 Median EyeTrackingFollow</v>
      </c>
      <c r="ANX7" s="356" t="str">
        <f t="shared" si="58"/>
        <v>Saccade Amplitude CHUM-RV-012 Median EyeTrackingFollow</v>
      </c>
      <c r="ANY7" s="356" t="str">
        <f t="shared" si="58"/>
        <v>Saccade Amplitude CHUM-RV-013 Median EyeTrackingFollow</v>
      </c>
      <c r="ANZ7" s="356" t="str">
        <f t="shared" si="58"/>
        <v>Saccade Amplitude CHUM-RV-016 Median EyeTrackingFollow</v>
      </c>
      <c r="AOA7" s="356" t="str">
        <f t="shared" si="58"/>
        <v>Saccade Amplitude CHUM-RV-017 Median EyeTrackingFollow</v>
      </c>
      <c r="AOB7" s="356" t="str">
        <f t="shared" si="58"/>
        <v>Saccade Amplitude CHUM-RV-018 Median EyeTrackingFollow</v>
      </c>
      <c r="AOC7" s="357" t="e">
        <f>AVERAGE(ANQ7:AOB7)</f>
        <v>#DIV/0!</v>
      </c>
      <c r="AOD7" s="358" t="e">
        <f>MEDIAN(ANQ7:AOB7)</f>
        <v>#NUM!</v>
      </c>
      <c r="AOE7" s="358">
        <f>MAX(ANQ7:AOB7)</f>
        <v>0</v>
      </c>
      <c r="AOF7" s="359">
        <f>MIN(ANQ7:AOB7)</f>
        <v>0</v>
      </c>
      <c r="AOH7" s="89" t="s">
        <v>609</v>
      </c>
      <c r="AOI7" s="369" t="str">
        <f t="shared" si="113"/>
        <v>Velocities CHUM-RV-003 Maximum EyeTrackingMultiple</v>
      </c>
      <c r="AOJ7" s="369" t="str">
        <f t="shared" si="113"/>
        <v>Velocities CHUM-RV-004 Maximum EyeTrackingMultiple</v>
      </c>
      <c r="AOK7" s="369" t="str">
        <f t="shared" si="113"/>
        <v>Velocities CHUM-RV-008 Maximum EyeTrackingMultiple</v>
      </c>
      <c r="AOL7" s="369" t="str">
        <f t="shared" si="113"/>
        <v>Velocities CHUM-RV-009 Maximum EyeTrackingMultiple</v>
      </c>
      <c r="AOM7" s="369" t="str">
        <f t="shared" si="113"/>
        <v>Velocities CHUM-RV-014 Maximum EyeTrackingMultiple</v>
      </c>
      <c r="AON7" s="369" t="str">
        <f t="shared" si="113"/>
        <v>Velocities CHUM-RV-015 Maximum EyeTrackingMultiple</v>
      </c>
      <c r="AOO7" s="369" t="str">
        <f t="shared" si="113"/>
        <v>Velocities CHUM-RV-019 Maximum EyeTrackingMultiple</v>
      </c>
      <c r="AOP7" s="369" t="str">
        <f t="shared" si="113"/>
        <v>Velocities CHUM-RV-020 Maximum EyeTrackingMultiple</v>
      </c>
      <c r="AOQ7" s="356" t="str">
        <f t="shared" si="59"/>
        <v>Velocities CHUM-RV-021 Maximum EyeTrackingMultiple</v>
      </c>
      <c r="AOR7" s="356" t="str">
        <f t="shared" si="59"/>
        <v>Velocities CHUM-RV-022 Maximum EyeTrackingMultiple</v>
      </c>
      <c r="AOS7" s="356" t="str">
        <f t="shared" si="59"/>
        <v>Velocities CHUM-RV-023 Maximum EyeTrackingMultiple</v>
      </c>
      <c r="AOT7" s="356" t="str">
        <f t="shared" si="59"/>
        <v>Velocities CHUM-RV-024 Maximum EyeTrackingMultiple</v>
      </c>
      <c r="AOU7" s="361" t="e">
        <f>AVERAGE(AOI7:AOQ7)</f>
        <v>#DIV/0!</v>
      </c>
      <c r="AOV7" s="362" t="e">
        <f>MEDIAN(AOI7:AOQ7)</f>
        <v>#NUM!</v>
      </c>
      <c r="AOW7" s="362">
        <f>MAX(AOI7:AOQ7)</f>
        <v>0</v>
      </c>
      <c r="AOX7" s="363">
        <f>MIN(AOI7:AOQ7)</f>
        <v>0</v>
      </c>
      <c r="AOY7" s="8"/>
      <c r="AOZ7" s="8"/>
      <c r="APA7" s="89" t="s">
        <v>609</v>
      </c>
      <c r="APB7" s="369" t="str">
        <f t="shared" si="60"/>
        <v>Velocities CHUM-RV-001 Maximum EyeTrackingMultiple</v>
      </c>
      <c r="APC7" s="369" t="str">
        <f t="shared" si="60"/>
        <v>Velocities CHUM-RV-002 Maximum EyeTrackingMultiple</v>
      </c>
      <c r="APD7" s="369" t="str">
        <f t="shared" si="60"/>
        <v>Velocities CHUM-RV-005 Maximum EyeTrackingMultiple</v>
      </c>
      <c r="APE7" s="369" t="str">
        <f t="shared" si="60"/>
        <v>Velocities CHUM-RV-006 Maximum EyeTrackingMultiple</v>
      </c>
      <c r="APF7" s="369" t="str">
        <f t="shared" si="60"/>
        <v>Velocities CHUM-RV-007 Maximum EyeTrackingMultiple</v>
      </c>
      <c r="APG7" s="369" t="str">
        <f t="shared" si="60"/>
        <v>Velocities CHUM-RV-010 Maximum EyeTrackingMultiple</v>
      </c>
      <c r="APH7" s="369" t="str">
        <f t="shared" si="60"/>
        <v>Velocities CHUM-RV-011 Maximum EyeTrackingMultiple</v>
      </c>
      <c r="API7" s="369" t="str">
        <f t="shared" si="60"/>
        <v>Velocities CHUM-RV-012 Maximum EyeTrackingMultiple</v>
      </c>
      <c r="APJ7" s="369" t="str">
        <f t="shared" si="60"/>
        <v>Velocities CHUM-RV-013 Maximum EyeTrackingMultiple</v>
      </c>
      <c r="APK7" s="369" t="str">
        <f t="shared" si="60"/>
        <v>Velocities CHUM-RV-016 Maximum EyeTrackingMultiple</v>
      </c>
      <c r="APL7" s="369" t="str">
        <f t="shared" si="60"/>
        <v>Velocities CHUM-RV-017 Maximum EyeTrackingMultiple</v>
      </c>
      <c r="APM7" s="369" t="str">
        <f t="shared" si="60"/>
        <v>Velocities CHUM-RV-018 Maximum EyeTrackingMultiple</v>
      </c>
      <c r="APN7" s="357" t="e">
        <f>AVERAGE(APB7:APM7)</f>
        <v>#DIV/0!</v>
      </c>
      <c r="APO7" s="358" t="e">
        <f>MEDIAN(APB7:APM7)</f>
        <v>#NUM!</v>
      </c>
      <c r="APP7" s="358">
        <f>MAX(APB7:APM7)</f>
        <v>0</v>
      </c>
      <c r="APQ7" s="359">
        <f>MIN(APB7:APM7)</f>
        <v>0</v>
      </c>
      <c r="APS7" s="89" t="s">
        <v>609</v>
      </c>
      <c r="APT7" s="356" t="str">
        <f t="shared" si="114"/>
        <v>Velocities CHUM-RV-003 Maximum EyeTrackingFix</v>
      </c>
      <c r="APU7" s="356" t="str">
        <f t="shared" si="114"/>
        <v>Velocities CHUM-RV-004 Maximum EyeTrackingFix</v>
      </c>
      <c r="APV7" s="356" t="str">
        <f t="shared" si="114"/>
        <v>Velocities CHUM-RV-008 Maximum EyeTrackingFix</v>
      </c>
      <c r="APW7" s="356" t="str">
        <f t="shared" si="114"/>
        <v>Velocities CHUM-RV-009 Maximum EyeTrackingFix</v>
      </c>
      <c r="APX7" s="356" t="str">
        <f t="shared" si="114"/>
        <v>Velocities CHUM-RV-014 Maximum EyeTrackingFix</v>
      </c>
      <c r="APY7" s="356" t="str">
        <f t="shared" si="114"/>
        <v>Velocities CHUM-RV-015 Maximum EyeTrackingFix</v>
      </c>
      <c r="APZ7" s="356" t="str">
        <f t="shared" si="114"/>
        <v>Velocities CHUM-RV-019 Maximum EyeTrackingFix</v>
      </c>
      <c r="AQA7" s="356" t="str">
        <f t="shared" si="114"/>
        <v>Velocities CHUM-RV-020 Maximum EyeTrackingFix</v>
      </c>
      <c r="AQB7" s="356" t="str">
        <f t="shared" si="61"/>
        <v>Velocities CHUM-RV-021 Maximum EyeTrackingFix</v>
      </c>
      <c r="AQC7" s="356" t="str">
        <f t="shared" si="61"/>
        <v>Velocities CHUM-RV-022 Maximum EyeTrackingFix</v>
      </c>
      <c r="AQD7" s="356" t="str">
        <f t="shared" si="61"/>
        <v>Velocities CHUM-RV-023 Maximum EyeTrackingFix</v>
      </c>
      <c r="AQE7" s="356" t="str">
        <f t="shared" si="61"/>
        <v>Velocities CHUM-RV-024 Maximum EyeTrackingFix</v>
      </c>
      <c r="AQF7" s="361" t="e">
        <f>AVERAGE(APT7:AQB7)</f>
        <v>#DIV/0!</v>
      </c>
      <c r="AQG7" s="362" t="e">
        <f>MEDIAN(APT7:AQB7)</f>
        <v>#NUM!</v>
      </c>
      <c r="AQH7" s="362">
        <f>MAX(APT7:AQB7)</f>
        <v>0</v>
      </c>
      <c r="AQI7" s="363">
        <f>MIN(APT7:AQB7)</f>
        <v>0</v>
      </c>
      <c r="AQJ7" s="8"/>
      <c r="AQK7" s="8"/>
      <c r="AQL7" s="89" t="s">
        <v>609</v>
      </c>
      <c r="AQM7" s="356" t="str">
        <f t="shared" si="62"/>
        <v>Velocities CHUM-RV-001 Maximum EyeTrackingFix</v>
      </c>
      <c r="AQN7" s="356" t="str">
        <f t="shared" si="62"/>
        <v>Velocities CHUM-RV-002 Maximum EyeTrackingFix</v>
      </c>
      <c r="AQO7" s="356" t="str">
        <f t="shared" si="62"/>
        <v>Velocities CHUM-RV-005 Maximum EyeTrackingFix</v>
      </c>
      <c r="AQP7" s="356" t="str">
        <f t="shared" si="62"/>
        <v>Velocities CHUM-RV-006 Maximum EyeTrackingFix</v>
      </c>
      <c r="AQQ7" s="356" t="str">
        <f t="shared" si="62"/>
        <v>Velocities CHUM-RV-007 Maximum EyeTrackingFix</v>
      </c>
      <c r="AQR7" s="356" t="str">
        <f t="shared" si="62"/>
        <v>Velocities CHUM-RV-010 Maximum EyeTrackingFix</v>
      </c>
      <c r="AQS7" s="356" t="str">
        <f t="shared" si="62"/>
        <v>Velocities CHUM-RV-011 Maximum EyeTrackingFix</v>
      </c>
      <c r="AQT7" s="356" t="str">
        <f t="shared" si="62"/>
        <v>Velocities CHUM-RV-012 Maximum EyeTrackingFix</v>
      </c>
      <c r="AQU7" s="356" t="str">
        <f t="shared" si="62"/>
        <v>Velocities CHUM-RV-013 Maximum EyeTrackingFix</v>
      </c>
      <c r="AQV7" s="356" t="str">
        <f t="shared" si="62"/>
        <v>Velocities CHUM-RV-016 Maximum EyeTrackingFix</v>
      </c>
      <c r="AQW7" s="356" t="str">
        <f t="shared" si="62"/>
        <v>Velocities CHUM-RV-017 Maximum EyeTrackingFix</v>
      </c>
      <c r="AQX7" s="356" t="str">
        <f t="shared" si="62"/>
        <v>Velocities CHUM-RV-018 Maximum EyeTrackingFix</v>
      </c>
      <c r="AQY7" s="357" t="e">
        <f>AVERAGE(AQM7:AQX7)</f>
        <v>#DIV/0!</v>
      </c>
      <c r="AQZ7" s="358" t="e">
        <f>MEDIAN(AQM7:AQX7)</f>
        <v>#NUM!</v>
      </c>
      <c r="ARA7" s="358">
        <f>MAX(AQM7:AQX7)</f>
        <v>0</v>
      </c>
      <c r="ARB7" s="359">
        <f>MIN(AQM7:AQX7)</f>
        <v>0</v>
      </c>
      <c r="ARD7" s="89" t="s">
        <v>609</v>
      </c>
      <c r="ARE7" s="356" t="str">
        <f t="shared" si="115"/>
        <v>Velocities CHUM-RV-003 Maximum EyeTrackingFollow</v>
      </c>
      <c r="ARF7" s="356" t="str">
        <f t="shared" si="115"/>
        <v>Velocities CHUM-RV-004 Maximum EyeTrackingFollow</v>
      </c>
      <c r="ARG7" s="356" t="str">
        <f t="shared" si="115"/>
        <v>Velocities CHUM-RV-008 Maximum EyeTrackingFollow</v>
      </c>
      <c r="ARH7" s="356" t="str">
        <f t="shared" si="115"/>
        <v>Velocities CHUM-RV-009 Maximum EyeTrackingFollow</v>
      </c>
      <c r="ARI7" s="356" t="str">
        <f t="shared" si="115"/>
        <v>Velocities CHUM-RV-014 Maximum EyeTrackingFollow</v>
      </c>
      <c r="ARJ7" s="356" t="str">
        <f t="shared" si="115"/>
        <v>Velocities CHUM-RV-015 Maximum EyeTrackingFollow</v>
      </c>
      <c r="ARK7" s="356" t="str">
        <f t="shared" si="115"/>
        <v>Velocities CHUM-RV-019 Maximum EyeTrackingFollow</v>
      </c>
      <c r="ARL7" s="356" t="str">
        <f t="shared" si="115"/>
        <v>Velocities CHUM-RV-020 Maximum EyeTrackingFollow</v>
      </c>
      <c r="ARM7" s="356" t="str">
        <f t="shared" si="63"/>
        <v>Velocities CHUM-RV-021 Maximum EyeTrackingFollow</v>
      </c>
      <c r="ARN7" s="356" t="str">
        <f t="shared" si="63"/>
        <v>Velocities CHUM-RV-022 Maximum EyeTrackingFollow</v>
      </c>
      <c r="ARO7" s="356" t="str">
        <f t="shared" si="63"/>
        <v>Velocities CHUM-RV-023 Maximum EyeTrackingFollow</v>
      </c>
      <c r="ARP7" s="356" t="str">
        <f t="shared" si="63"/>
        <v>Velocities CHUM-RV-024 Maximum EyeTrackingFollow</v>
      </c>
      <c r="ARQ7" s="361" t="e">
        <f>AVERAGE(ARE7:ARM7)</f>
        <v>#DIV/0!</v>
      </c>
      <c r="ARR7" s="362" t="e">
        <f>MEDIAN(ARE7:ARM7)</f>
        <v>#NUM!</v>
      </c>
      <c r="ARS7" s="362">
        <f>MAX(ARE7:ARM7)</f>
        <v>0</v>
      </c>
      <c r="ART7" s="363">
        <f>MIN(ARE7:ARM7)</f>
        <v>0</v>
      </c>
      <c r="ARU7" s="8"/>
      <c r="ARV7" s="8"/>
      <c r="ARW7" s="89" t="s">
        <v>609</v>
      </c>
      <c r="ARX7" s="356" t="str">
        <f t="shared" si="64"/>
        <v>Velocities CHUM-RV-001 Maximum EyeTrackingFollow</v>
      </c>
      <c r="ARY7" s="356" t="str">
        <f t="shared" si="64"/>
        <v>Velocities CHUM-RV-002 Maximum EyeTrackingFollow</v>
      </c>
      <c r="ARZ7" s="356" t="str">
        <f t="shared" si="64"/>
        <v>Velocities CHUM-RV-005 Maximum EyeTrackingFollow</v>
      </c>
      <c r="ASA7" s="356" t="str">
        <f t="shared" si="64"/>
        <v>Velocities CHUM-RV-006 Maximum EyeTrackingFollow</v>
      </c>
      <c r="ASB7" s="356" t="str">
        <f t="shared" si="64"/>
        <v>Velocities CHUM-RV-007 Maximum EyeTrackingFollow</v>
      </c>
      <c r="ASC7" s="356" t="str">
        <f t="shared" si="64"/>
        <v>Velocities CHUM-RV-010 Maximum EyeTrackingFollow</v>
      </c>
      <c r="ASD7" s="356" t="str">
        <f t="shared" si="64"/>
        <v>Velocities CHUM-RV-011 Maximum EyeTrackingFollow</v>
      </c>
      <c r="ASE7" s="356" t="str">
        <f t="shared" si="64"/>
        <v>Velocities CHUM-RV-012 Maximum EyeTrackingFollow</v>
      </c>
      <c r="ASF7" s="356" t="str">
        <f t="shared" si="64"/>
        <v>Velocities CHUM-RV-013 Maximum EyeTrackingFollow</v>
      </c>
      <c r="ASG7" s="356" t="str">
        <f t="shared" si="64"/>
        <v>Velocities CHUM-RV-016 Maximum EyeTrackingFollow</v>
      </c>
      <c r="ASH7" s="356" t="str">
        <f t="shared" si="64"/>
        <v>Velocities CHUM-RV-017 Maximum EyeTrackingFollow</v>
      </c>
      <c r="ASI7" s="356" t="str">
        <f t="shared" si="64"/>
        <v>Velocities CHUM-RV-018 Maximum EyeTrackingFollow</v>
      </c>
      <c r="ASJ7" s="357" t="e">
        <f>AVERAGE(ARX7:ASI7)</f>
        <v>#DIV/0!</v>
      </c>
      <c r="ASK7" s="358" t="e">
        <f>MEDIAN(ARX7:ASI7)</f>
        <v>#NUM!</v>
      </c>
      <c r="ASL7" s="358">
        <f>MAX(ARX7:ASI7)</f>
        <v>0</v>
      </c>
      <c r="ASM7" s="359">
        <f>MIN(ARX7:ASI7)</f>
        <v>0</v>
      </c>
      <c r="ASO7" s="66" t="s">
        <v>605</v>
      </c>
      <c r="ASP7" s="356" t="str">
        <f t="shared" si="116"/>
        <v>Saccade Duration CHUM-RV-003 Median EyeTrackingFix</v>
      </c>
      <c r="ASQ7" s="356" t="str">
        <f t="shared" si="116"/>
        <v>Saccade Duration CHUM-RV-004 Median EyeTrackingFix</v>
      </c>
      <c r="ASR7" s="356" t="str">
        <f t="shared" si="116"/>
        <v>Saccade Duration CHUM-RV-008 Median EyeTrackingFix</v>
      </c>
      <c r="ASS7" s="356" t="str">
        <f t="shared" si="116"/>
        <v>Saccade Duration CHUM-RV-009 Median EyeTrackingFix</v>
      </c>
      <c r="AST7" s="356" t="str">
        <f t="shared" si="116"/>
        <v>Saccade Duration CHUM-RV-014 Median EyeTrackingFix</v>
      </c>
      <c r="ASU7" s="356" t="str">
        <f t="shared" si="116"/>
        <v>Saccade Duration CHUM-RV-015 Median EyeTrackingFix</v>
      </c>
      <c r="ASV7" s="356" t="str">
        <f t="shared" si="116"/>
        <v>Saccade Duration CHUM-RV-019 Median EyeTrackingFix</v>
      </c>
      <c r="ASW7" s="356" t="str">
        <f t="shared" si="116"/>
        <v>Saccade Duration CHUM-RV-020 Median EyeTrackingFix</v>
      </c>
      <c r="ASX7" s="356" t="str">
        <f t="shared" si="65"/>
        <v>Saccade Duration CHUM-RV-021 Median EyeTrackingFix</v>
      </c>
      <c r="ASY7" s="356" t="str">
        <f t="shared" si="65"/>
        <v>Saccade Duration CHUM-RV-022 Median EyeTrackingFix</v>
      </c>
      <c r="ASZ7" s="356" t="str">
        <f t="shared" si="65"/>
        <v>Saccade Duration CHUM-RV-023 Median EyeTrackingFix</v>
      </c>
      <c r="ATA7" s="356" t="str">
        <f t="shared" si="65"/>
        <v>Saccade Duration CHUM-RV-024 Median EyeTrackingFix</v>
      </c>
      <c r="ATB7" s="361" t="e">
        <f>AVERAGE(ASP7:ASX7)</f>
        <v>#DIV/0!</v>
      </c>
      <c r="ATC7" s="362" t="e">
        <f>MEDIAN(ASP7:ASX7)</f>
        <v>#NUM!</v>
      </c>
      <c r="ATD7" s="362">
        <f>MAX(ASP7:ASX7)</f>
        <v>0</v>
      </c>
      <c r="ATE7" s="363">
        <f>MIN(ASP7:ASX7)</f>
        <v>0</v>
      </c>
      <c r="ATF7" s="8"/>
      <c r="ATG7" s="8"/>
      <c r="ATH7" s="66" t="s">
        <v>605</v>
      </c>
      <c r="ATI7" s="356" t="str">
        <f t="shared" si="66"/>
        <v>Saccade Duration CHUM-RV-001 Median EyeTrackingFix</v>
      </c>
      <c r="ATJ7" s="356" t="str">
        <f t="shared" si="66"/>
        <v>Saccade Duration CHUM-RV-002 Median EyeTrackingFix</v>
      </c>
      <c r="ATK7" s="356" t="str">
        <f t="shared" si="66"/>
        <v>Saccade Duration CHUM-RV-005 Median EyeTrackingFix</v>
      </c>
      <c r="ATL7" s="356" t="str">
        <f t="shared" si="66"/>
        <v>Saccade Duration CHUM-RV-006 Median EyeTrackingFix</v>
      </c>
      <c r="ATM7" s="356" t="str">
        <f t="shared" si="66"/>
        <v>Saccade Duration CHUM-RV-007 Median EyeTrackingFix</v>
      </c>
      <c r="ATN7" s="356" t="str">
        <f t="shared" si="66"/>
        <v>Saccade Duration CHUM-RV-010 Median EyeTrackingFix</v>
      </c>
      <c r="ATO7" s="356" t="str">
        <f t="shared" si="66"/>
        <v>Saccade Duration CHUM-RV-011 Median EyeTrackingFix</v>
      </c>
      <c r="ATP7" s="356" t="str">
        <f t="shared" si="66"/>
        <v>Saccade Duration CHUM-RV-012 Median EyeTrackingFix</v>
      </c>
      <c r="ATQ7" s="356" t="str">
        <f t="shared" si="66"/>
        <v>Saccade Duration CHUM-RV-013 Median EyeTrackingFix</v>
      </c>
      <c r="ATR7" s="356" t="str">
        <f t="shared" si="66"/>
        <v>Saccade Duration CHUM-RV-016 Median EyeTrackingFix</v>
      </c>
      <c r="ATS7" s="356" t="str">
        <f t="shared" si="66"/>
        <v>Saccade Duration CHUM-RV-017 Median EyeTrackingFix</v>
      </c>
      <c r="ATT7" s="356" t="str">
        <f t="shared" si="66"/>
        <v>Saccade Duration CHUM-RV-018 Median EyeTrackingFix</v>
      </c>
      <c r="ATU7" s="357" t="e">
        <f>AVERAGE(ATI7:ATT7)</f>
        <v>#DIV/0!</v>
      </c>
      <c r="ATV7" s="358" t="e">
        <f>MEDIAN(ATI7:ATT7)</f>
        <v>#NUM!</v>
      </c>
      <c r="ATW7" s="358">
        <f>MAX(ATI7:ATT7)</f>
        <v>0</v>
      </c>
      <c r="ATX7" s="359">
        <f>MIN(ATI7:ATT7)</f>
        <v>0</v>
      </c>
      <c r="ATZ7" s="66" t="s">
        <v>605</v>
      </c>
      <c r="AUA7" s="356" t="str">
        <f t="shared" si="117"/>
        <v>Saccade Duration CHUM-RV-003 Median EyeTrackingMultiple</v>
      </c>
      <c r="AUB7" s="356" t="str">
        <f t="shared" si="117"/>
        <v>Saccade Duration CHUM-RV-004 Median EyeTrackingMultiple</v>
      </c>
      <c r="AUC7" s="356" t="str">
        <f t="shared" si="117"/>
        <v>Saccade Duration CHUM-RV-008 Median EyeTrackingMultiple</v>
      </c>
      <c r="AUD7" s="356" t="str">
        <f t="shared" si="117"/>
        <v>Saccade Duration CHUM-RV-009 Median EyeTrackingMultiple</v>
      </c>
      <c r="AUE7" s="356" t="str">
        <f t="shared" si="117"/>
        <v>Saccade Duration CHUM-RV-014 Median EyeTrackingMultiple</v>
      </c>
      <c r="AUF7" s="356" t="str">
        <f t="shared" si="117"/>
        <v>Saccade Duration CHUM-RV-015 Median EyeTrackingMultiple</v>
      </c>
      <c r="AUG7" s="356" t="str">
        <f t="shared" si="117"/>
        <v>Saccade Duration CHUM-RV-019 Median EyeTrackingMultiple</v>
      </c>
      <c r="AUH7" s="356" t="str">
        <f t="shared" si="117"/>
        <v>Saccade Duration CHUM-RV-020 Median EyeTrackingMultiple</v>
      </c>
      <c r="AUI7" s="356" t="str">
        <f t="shared" si="67"/>
        <v>Saccade Duration CHUM-RV-021 Median EyeTrackingMultiple</v>
      </c>
      <c r="AUJ7" s="356" t="str">
        <f t="shared" si="67"/>
        <v>Saccade Duration CHUM-RV-022 Median EyeTrackingMultiple</v>
      </c>
      <c r="AUK7" s="356" t="str">
        <f t="shared" si="67"/>
        <v>Saccade Duration CHUM-RV-023 Median EyeTrackingMultiple</v>
      </c>
      <c r="AUL7" s="356" t="str">
        <f t="shared" si="67"/>
        <v>Saccade Duration CHUM-RV-024 Median EyeTrackingMultiple</v>
      </c>
      <c r="AUM7" s="361" t="e">
        <f>AVERAGE(AUA7:AUI7)</f>
        <v>#DIV/0!</v>
      </c>
      <c r="AUN7" s="362" t="e">
        <f>MEDIAN(AUA7:AUI7)</f>
        <v>#NUM!</v>
      </c>
      <c r="AUO7" s="362">
        <f>MAX(AUA7:AUI7)</f>
        <v>0</v>
      </c>
      <c r="AUP7" s="363">
        <f>MIN(AUA7:AUI7)</f>
        <v>0</v>
      </c>
      <c r="AUQ7" s="8"/>
      <c r="AUR7" s="8"/>
      <c r="AUS7" s="66" t="s">
        <v>605</v>
      </c>
      <c r="AUT7" s="356" t="str">
        <f t="shared" si="68"/>
        <v>Saccade Duration CHUM-RV-001 Median EyeTrackingMultiple</v>
      </c>
      <c r="AUU7" s="356" t="str">
        <f t="shared" si="68"/>
        <v>Saccade Duration CHUM-RV-002 Median EyeTrackingMultiple</v>
      </c>
      <c r="AUV7" s="356" t="str">
        <f t="shared" si="68"/>
        <v>Saccade Duration CHUM-RV-005 Median EyeTrackingMultiple</v>
      </c>
      <c r="AUW7" s="356" t="str">
        <f t="shared" si="68"/>
        <v>Saccade Duration CHUM-RV-006 Median EyeTrackingMultiple</v>
      </c>
      <c r="AUX7" s="356" t="str">
        <f t="shared" si="68"/>
        <v>Saccade Duration CHUM-RV-007 Median EyeTrackingMultiple</v>
      </c>
      <c r="AUY7" s="356" t="str">
        <f t="shared" si="68"/>
        <v>Saccade Duration CHUM-RV-010 Median EyeTrackingMultiple</v>
      </c>
      <c r="AUZ7" s="356" t="str">
        <f t="shared" si="68"/>
        <v>Saccade Duration CHUM-RV-011 Median EyeTrackingMultiple</v>
      </c>
      <c r="AVA7" s="356" t="str">
        <f t="shared" si="68"/>
        <v>Saccade Duration CHUM-RV-012 Median EyeTrackingMultiple</v>
      </c>
      <c r="AVB7" s="356" t="str">
        <f t="shared" si="68"/>
        <v>Saccade Duration CHUM-RV-013 Median EyeTrackingMultiple</v>
      </c>
      <c r="AVC7" s="356" t="str">
        <f t="shared" si="68"/>
        <v>Saccade Duration CHUM-RV-016 Median EyeTrackingMultiple</v>
      </c>
      <c r="AVD7" s="356" t="str">
        <f t="shared" si="68"/>
        <v>Saccade Duration CHUM-RV-017 Median EyeTrackingMultiple</v>
      </c>
      <c r="AVE7" s="356" t="str">
        <f t="shared" si="68"/>
        <v>Saccade Duration CHUM-RV-018 Median EyeTrackingMultiple</v>
      </c>
      <c r="AVF7" s="357" t="e">
        <f>AVERAGE(AUT7:AVE7)</f>
        <v>#DIV/0!</v>
      </c>
      <c r="AVG7" s="358" t="e">
        <f>MEDIAN(AUT7:AVE7)</f>
        <v>#NUM!</v>
      </c>
      <c r="AVH7" s="358">
        <f>MAX(AUT7:AVE7)</f>
        <v>0</v>
      </c>
      <c r="AVI7" s="359">
        <f>MIN(AUT7:AVE7)</f>
        <v>0</v>
      </c>
      <c r="AVJ7" s="391"/>
      <c r="AVK7" s="66" t="s">
        <v>605</v>
      </c>
      <c r="AVL7" s="356" t="str">
        <f t="shared" si="118"/>
        <v>Saccade Duration CHUM-RV-003 Median EyeTrackingFollow</v>
      </c>
      <c r="AVM7" s="356" t="str">
        <f t="shared" si="118"/>
        <v>Saccade Duration CHUM-RV-004 Median EyeTrackingFollow</v>
      </c>
      <c r="AVN7" s="356" t="str">
        <f t="shared" si="118"/>
        <v>Saccade Duration CHUM-RV-008 Median EyeTrackingFollow</v>
      </c>
      <c r="AVO7" s="356" t="str">
        <f t="shared" si="118"/>
        <v>Saccade Duration CHUM-RV-009 Median EyeTrackingFollow</v>
      </c>
      <c r="AVP7" s="356" t="str">
        <f t="shared" si="118"/>
        <v>Saccade Duration CHUM-RV-014 Median EyeTrackingFollow</v>
      </c>
      <c r="AVQ7" s="356" t="str">
        <f t="shared" si="118"/>
        <v>Saccade Duration CHUM-RV-015 Median EyeTrackingFollow</v>
      </c>
      <c r="AVR7" s="356" t="str">
        <f t="shared" si="118"/>
        <v>Saccade Duration CHUM-RV-019 Median EyeTrackingFollow</v>
      </c>
      <c r="AVS7" s="356" t="str">
        <f>_xlfn.CONCAT($AVL$3, " ",AVS$4, " ",$AVK7, " ", $AVK$1)</f>
        <v>Saccade Duration CHUM-RV-020 Median EyeTrackingFollow</v>
      </c>
      <c r="AVT7" s="356" t="str">
        <f t="shared" si="69"/>
        <v>Saccade Duration CHUM-RV-021 Median EyeTrackingFollow</v>
      </c>
      <c r="AVU7" s="356" t="str">
        <f t="shared" si="69"/>
        <v>Saccade Duration CHUM-RV-022 Median EyeTrackingFollow</v>
      </c>
      <c r="AVV7" s="356" t="str">
        <f t="shared" si="69"/>
        <v>Saccade Duration CHUM-RV-023 Median EyeTrackingFollow</v>
      </c>
      <c r="AVW7" s="356" t="str">
        <f t="shared" si="69"/>
        <v>Saccade Duration CHUM-RV-024 Median EyeTrackingFollow</v>
      </c>
      <c r="AVX7" s="361" t="e">
        <f>AVERAGE(AVL7:AVT7)</f>
        <v>#DIV/0!</v>
      </c>
      <c r="AVY7" s="362" t="e">
        <f>MEDIAN(AVL7:AVT7)</f>
        <v>#NUM!</v>
      </c>
      <c r="AVZ7" s="362">
        <f>MAX(AVL7:AVT7)</f>
        <v>0</v>
      </c>
      <c r="AWA7" s="363">
        <f>MIN(AVL7:AVT7)</f>
        <v>0</v>
      </c>
      <c r="AWB7" s="8"/>
      <c r="AWC7" s="8"/>
      <c r="AWD7" s="66" t="s">
        <v>605</v>
      </c>
      <c r="AWE7" s="356" t="str">
        <f t="shared" si="70"/>
        <v>Saccade Duration CHUM-RV-001 Median EyeTrackingFollow</v>
      </c>
      <c r="AWF7" s="356" t="str">
        <f t="shared" si="70"/>
        <v>Saccade Duration CHUM-RV-002 Median EyeTrackingFollow</v>
      </c>
      <c r="AWG7" s="356" t="str">
        <f t="shared" si="70"/>
        <v>Saccade Duration CHUM-RV-005 Median EyeTrackingFollow</v>
      </c>
      <c r="AWH7" s="356" t="str">
        <f t="shared" si="70"/>
        <v>Saccade Duration CHUM-RV-006 Median EyeTrackingFollow</v>
      </c>
      <c r="AWI7" s="356" t="str">
        <f t="shared" si="70"/>
        <v>Saccade Duration CHUM-RV-007 Median EyeTrackingFollow</v>
      </c>
      <c r="AWJ7" s="356" t="str">
        <f t="shared" si="70"/>
        <v>Saccade Duration CHUM-RV-010 Median EyeTrackingFollow</v>
      </c>
      <c r="AWK7" s="356" t="str">
        <f t="shared" si="70"/>
        <v>Saccade Duration CHUM-RV-011 Median EyeTrackingFollow</v>
      </c>
      <c r="AWL7" s="356" t="str">
        <f t="shared" si="70"/>
        <v>Saccade Duration CHUM-RV-012 Median EyeTrackingFollow</v>
      </c>
      <c r="AWM7" s="356" t="str">
        <f t="shared" si="70"/>
        <v>Saccade Duration CHUM-RV-013 Median EyeTrackingFollow</v>
      </c>
      <c r="AWN7" s="356" t="str">
        <f t="shared" si="70"/>
        <v>Saccade Duration CHUM-RV-016 Median EyeTrackingFollow</v>
      </c>
      <c r="AWO7" s="356" t="str">
        <f t="shared" si="70"/>
        <v>Saccade Duration CHUM-RV-017 Median EyeTrackingFollow</v>
      </c>
      <c r="AWP7" s="356" t="str">
        <f t="shared" si="70"/>
        <v>Saccade Duration CHUM-RV-018 Median EyeTrackingFollow</v>
      </c>
      <c r="AWQ7" s="357" t="e">
        <f>AVERAGE(AWE7:AWP7)</f>
        <v>#DIV/0!</v>
      </c>
      <c r="AWR7" s="358" t="e">
        <f>MEDIAN(AWE7:AWP7)</f>
        <v>#NUM!</v>
      </c>
      <c r="AWS7" s="358">
        <f>MAX(AWE7:AWP7)</f>
        <v>0</v>
      </c>
      <c r="AWT7" s="359">
        <f>MIN(AWE7:AWP7)</f>
        <v>0</v>
      </c>
    </row>
    <row r="8" spans="1:1294" ht="15.75" thickBot="1" x14ac:dyDescent="0.3">
      <c r="A8" s="66" t="s">
        <v>607</v>
      </c>
      <c r="B8" s="364">
        <f t="shared" ref="B8:M8" si="119">SUM(B5:B7)</f>
        <v>0</v>
      </c>
      <c r="C8" s="364">
        <f t="shared" si="119"/>
        <v>0</v>
      </c>
      <c r="D8" s="364">
        <f t="shared" si="119"/>
        <v>0</v>
      </c>
      <c r="E8" s="364">
        <f t="shared" si="119"/>
        <v>0</v>
      </c>
      <c r="F8" s="364">
        <f t="shared" si="119"/>
        <v>0</v>
      </c>
      <c r="G8" s="364">
        <f t="shared" si="119"/>
        <v>0</v>
      </c>
      <c r="H8" s="364">
        <f t="shared" si="119"/>
        <v>0</v>
      </c>
      <c r="I8" s="364">
        <f t="shared" si="119"/>
        <v>0</v>
      </c>
      <c r="J8" s="364">
        <f t="shared" si="119"/>
        <v>0</v>
      </c>
      <c r="K8" s="364">
        <f t="shared" si="119"/>
        <v>0</v>
      </c>
      <c r="L8" s="364">
        <f t="shared" si="119"/>
        <v>0</v>
      </c>
      <c r="M8" s="364">
        <f t="shared" si="119"/>
        <v>0</v>
      </c>
      <c r="N8" s="368">
        <f>AVERAGE(B8:J8)</f>
        <v>0</v>
      </c>
      <c r="O8" s="362">
        <f>MEDIAN(B8:J8)</f>
        <v>0</v>
      </c>
      <c r="P8" s="362">
        <f>MAX(B8:J8)</f>
        <v>0</v>
      </c>
      <c r="Q8" s="363">
        <f>MIN(B8:J8)</f>
        <v>0</v>
      </c>
      <c r="R8" s="8"/>
      <c r="S8" s="8"/>
      <c r="T8" s="66" t="s">
        <v>607</v>
      </c>
      <c r="U8" s="360">
        <f t="shared" ref="U8:AF8" si="120">SUM(U5:U7)</f>
        <v>0</v>
      </c>
      <c r="V8" s="360">
        <f t="shared" si="120"/>
        <v>0</v>
      </c>
      <c r="W8" s="360">
        <f t="shared" si="120"/>
        <v>0</v>
      </c>
      <c r="X8" s="360">
        <f t="shared" si="120"/>
        <v>0</v>
      </c>
      <c r="Y8" s="360">
        <f t="shared" si="120"/>
        <v>0</v>
      </c>
      <c r="Z8" s="360">
        <f t="shared" si="120"/>
        <v>0</v>
      </c>
      <c r="AA8" s="360">
        <f t="shared" si="120"/>
        <v>0</v>
      </c>
      <c r="AB8" s="360">
        <f t="shared" si="120"/>
        <v>0</v>
      </c>
      <c r="AC8" s="360">
        <f t="shared" si="120"/>
        <v>0</v>
      </c>
      <c r="AD8" s="360">
        <f t="shared" si="120"/>
        <v>0</v>
      </c>
      <c r="AE8" s="360">
        <f t="shared" si="120"/>
        <v>0</v>
      </c>
      <c r="AF8" s="360">
        <f t="shared" si="120"/>
        <v>0</v>
      </c>
      <c r="AG8" s="357">
        <f>AVERAGE(U8:AF8)</f>
        <v>0</v>
      </c>
      <c r="AH8" s="358">
        <f>MEDIAN(U8:AF8)</f>
        <v>0</v>
      </c>
      <c r="AI8" s="358">
        <f>MAX(U8:AF8)</f>
        <v>0</v>
      </c>
      <c r="AJ8" s="359">
        <f>MIN(U8:AF8)</f>
        <v>0</v>
      </c>
      <c r="QB8" s="391"/>
      <c r="UI8" s="391"/>
      <c r="VT8" s="391"/>
      <c r="VU8" s="66" t="s">
        <v>607</v>
      </c>
      <c r="VV8" s="364">
        <f>SUM(VV5:VV7)</f>
        <v>0</v>
      </c>
      <c r="VW8" s="364">
        <f t="shared" ref="VW8:WG8" si="121">SUM(VW5:VW7)</f>
        <v>0</v>
      </c>
      <c r="VX8" s="364">
        <f t="shared" si="121"/>
        <v>0</v>
      </c>
      <c r="VY8" s="364">
        <f t="shared" si="121"/>
        <v>0</v>
      </c>
      <c r="VZ8" s="364">
        <f t="shared" si="121"/>
        <v>0</v>
      </c>
      <c r="WA8" s="364">
        <f t="shared" si="121"/>
        <v>0</v>
      </c>
      <c r="WB8" s="364">
        <f t="shared" si="121"/>
        <v>0</v>
      </c>
      <c r="WC8" s="364">
        <f t="shared" si="121"/>
        <v>0</v>
      </c>
      <c r="WD8" s="364">
        <f t="shared" si="121"/>
        <v>0</v>
      </c>
      <c r="WE8" s="364">
        <f t="shared" si="121"/>
        <v>0</v>
      </c>
      <c r="WF8" s="364">
        <f t="shared" si="121"/>
        <v>0</v>
      </c>
      <c r="WG8" s="364">
        <f t="shared" si="121"/>
        <v>0</v>
      </c>
      <c r="WH8" s="361">
        <f>AVERAGE(VV8:WD8)</f>
        <v>0</v>
      </c>
      <c r="WI8" s="362">
        <f>MEDIAN(VV8:WD8)</f>
        <v>0</v>
      </c>
      <c r="WJ8" s="362">
        <f>MAX(VV8:WD8)</f>
        <v>0</v>
      </c>
      <c r="WK8" s="363">
        <f>MIN(VV8:WD8)</f>
        <v>0</v>
      </c>
      <c r="WL8" s="8"/>
      <c r="WM8" s="8"/>
      <c r="WN8" s="66" t="s">
        <v>607</v>
      </c>
      <c r="WO8" s="360">
        <f>SUM(WO5:WO7)</f>
        <v>0</v>
      </c>
      <c r="WP8" s="360">
        <f t="shared" ref="WP8:WZ8" si="122">SUM(WP5:WP7)</f>
        <v>0</v>
      </c>
      <c r="WQ8" s="360">
        <f t="shared" si="122"/>
        <v>0</v>
      </c>
      <c r="WR8" s="360">
        <f t="shared" si="122"/>
        <v>0</v>
      </c>
      <c r="WS8" s="360">
        <f t="shared" si="122"/>
        <v>0</v>
      </c>
      <c r="WT8" s="360">
        <f t="shared" si="122"/>
        <v>0</v>
      </c>
      <c r="WU8" s="360">
        <f t="shared" si="122"/>
        <v>0</v>
      </c>
      <c r="WV8" s="360">
        <f t="shared" si="122"/>
        <v>0</v>
      </c>
      <c r="WW8" s="360">
        <f t="shared" si="122"/>
        <v>0</v>
      </c>
      <c r="WX8" s="360">
        <f t="shared" si="122"/>
        <v>0</v>
      </c>
      <c r="WY8" s="360">
        <f t="shared" si="122"/>
        <v>0</v>
      </c>
      <c r="WZ8" s="360">
        <f t="shared" si="122"/>
        <v>0</v>
      </c>
      <c r="XA8" s="357">
        <f>AVERAGE(WO8:WZ8)</f>
        <v>0</v>
      </c>
      <c r="XB8" s="358">
        <f>MEDIAN(WO8:WZ8)</f>
        <v>0</v>
      </c>
      <c r="XC8" s="358">
        <f>MAX(WO8:WZ8)</f>
        <v>0</v>
      </c>
      <c r="XD8" s="359">
        <f>MIN(WO8:WZ8)</f>
        <v>0</v>
      </c>
      <c r="AAA8" s="391"/>
      <c r="AEH8" s="391"/>
      <c r="AIO8" s="391"/>
      <c r="AIP8" s="391"/>
      <c r="AIQ8" s="391"/>
      <c r="AIR8" s="391"/>
      <c r="AIS8" s="391"/>
      <c r="AIT8" s="391"/>
      <c r="AIU8" s="391"/>
      <c r="AIV8" s="391"/>
      <c r="AIW8" s="391"/>
      <c r="AIX8" s="391"/>
      <c r="AIY8" s="391"/>
      <c r="AIZ8" s="391"/>
      <c r="AJA8" s="391"/>
      <c r="AJB8" s="391"/>
      <c r="AJC8" s="391"/>
      <c r="AJD8" s="391"/>
      <c r="AJE8" s="391"/>
      <c r="AJF8" s="391"/>
      <c r="AJG8" s="391"/>
      <c r="AJH8" s="391"/>
      <c r="AJI8" s="391"/>
      <c r="AJJ8" s="391"/>
      <c r="AJK8" s="391"/>
      <c r="AJL8" s="391"/>
      <c r="AJM8" s="391"/>
      <c r="AJN8" s="391"/>
      <c r="AJO8" s="391"/>
      <c r="AJP8" s="391"/>
      <c r="AJQ8" s="391"/>
      <c r="AJR8" s="391"/>
      <c r="AJS8" s="391"/>
      <c r="AJT8" s="391"/>
      <c r="AJU8" s="391"/>
      <c r="AJV8" s="391"/>
      <c r="AJW8" s="391"/>
      <c r="AJX8" s="391"/>
      <c r="AJY8" s="391"/>
      <c r="AMV8" s="391"/>
      <c r="AOH8" s="89" t="s">
        <v>926</v>
      </c>
      <c r="AOI8" s="369" t="str">
        <f t="shared" si="113"/>
        <v>Velocities CHUM-RV-003 Standard Deviation EyeTrackingMultiple</v>
      </c>
      <c r="AOJ8" s="369" t="str">
        <f t="shared" si="113"/>
        <v>Velocities CHUM-RV-004 Standard Deviation EyeTrackingMultiple</v>
      </c>
      <c r="AOK8" s="369" t="str">
        <f t="shared" si="113"/>
        <v>Velocities CHUM-RV-008 Standard Deviation EyeTrackingMultiple</v>
      </c>
      <c r="AOL8" s="369" t="str">
        <f t="shared" si="113"/>
        <v>Velocities CHUM-RV-009 Standard Deviation EyeTrackingMultiple</v>
      </c>
      <c r="AOM8" s="369" t="str">
        <f t="shared" si="113"/>
        <v>Velocities CHUM-RV-014 Standard Deviation EyeTrackingMultiple</v>
      </c>
      <c r="AON8" s="369" t="str">
        <f t="shared" si="113"/>
        <v>Velocities CHUM-RV-015 Standard Deviation EyeTrackingMultiple</v>
      </c>
      <c r="AOO8" s="369" t="str">
        <f t="shared" si="113"/>
        <v>Velocities CHUM-RV-019 Standard Deviation EyeTrackingMultiple</v>
      </c>
      <c r="AOP8" s="369" t="str">
        <f t="shared" si="113"/>
        <v>Velocities CHUM-RV-020 Standard Deviation EyeTrackingMultiple</v>
      </c>
      <c r="AOQ8" s="356" t="str">
        <f t="shared" si="59"/>
        <v>Velocities CHUM-RV-021 Standard Deviation EyeTrackingMultiple</v>
      </c>
      <c r="AOR8" s="356" t="str">
        <f t="shared" si="59"/>
        <v>Velocities CHUM-RV-022 Standard Deviation EyeTrackingMultiple</v>
      </c>
      <c r="AOS8" s="356" t="str">
        <f t="shared" si="59"/>
        <v>Velocities CHUM-RV-023 Standard Deviation EyeTrackingMultiple</v>
      </c>
      <c r="AOT8" s="356" t="str">
        <f t="shared" si="59"/>
        <v>Velocities CHUM-RV-024 Standard Deviation EyeTrackingMultiple</v>
      </c>
      <c r="AOU8" s="361" t="e">
        <f>AVERAGE(AOI8:AOQ8)</f>
        <v>#DIV/0!</v>
      </c>
      <c r="AOV8" s="362" t="e">
        <f>MEDIAN(AOI8:AOQ8)</f>
        <v>#NUM!</v>
      </c>
      <c r="AOW8" s="362">
        <f>MAX(AOI8:AOQ8)</f>
        <v>0</v>
      </c>
      <c r="AOX8" s="363">
        <f>MIN(AOI8:AOQ8)</f>
        <v>0</v>
      </c>
      <c r="APA8" s="89" t="s">
        <v>926</v>
      </c>
      <c r="APB8" s="369" t="str">
        <f t="shared" si="60"/>
        <v>Velocities CHUM-RV-001 Standard Deviation EyeTrackingMultiple</v>
      </c>
      <c r="APC8" s="369" t="str">
        <f t="shared" si="60"/>
        <v>Velocities CHUM-RV-002 Standard Deviation EyeTrackingMultiple</v>
      </c>
      <c r="APD8" s="369" t="str">
        <f t="shared" si="60"/>
        <v>Velocities CHUM-RV-005 Standard Deviation EyeTrackingMultiple</v>
      </c>
      <c r="APE8" s="369" t="str">
        <f t="shared" si="60"/>
        <v>Velocities CHUM-RV-006 Standard Deviation EyeTrackingMultiple</v>
      </c>
      <c r="APF8" s="369" t="str">
        <f t="shared" si="60"/>
        <v>Velocities CHUM-RV-007 Standard Deviation EyeTrackingMultiple</v>
      </c>
      <c r="APG8" s="369" t="str">
        <f t="shared" si="60"/>
        <v>Velocities CHUM-RV-010 Standard Deviation EyeTrackingMultiple</v>
      </c>
      <c r="APH8" s="369" t="str">
        <f t="shared" si="60"/>
        <v>Velocities CHUM-RV-011 Standard Deviation EyeTrackingMultiple</v>
      </c>
      <c r="API8" s="369" t="str">
        <f t="shared" si="60"/>
        <v>Velocities CHUM-RV-012 Standard Deviation EyeTrackingMultiple</v>
      </c>
      <c r="APJ8" s="369" t="str">
        <f t="shared" si="60"/>
        <v>Velocities CHUM-RV-013 Standard Deviation EyeTrackingMultiple</v>
      </c>
      <c r="APK8" s="369" t="str">
        <f t="shared" si="60"/>
        <v>Velocities CHUM-RV-016 Standard Deviation EyeTrackingMultiple</v>
      </c>
      <c r="APL8" s="369" t="str">
        <f t="shared" si="60"/>
        <v>Velocities CHUM-RV-017 Standard Deviation EyeTrackingMultiple</v>
      </c>
      <c r="APM8" s="369" t="str">
        <f t="shared" si="60"/>
        <v>Velocities CHUM-RV-018 Standard Deviation EyeTrackingMultiple</v>
      </c>
      <c r="APN8" s="357" t="e">
        <f>AVERAGE(APB8:APM8)</f>
        <v>#DIV/0!</v>
      </c>
      <c r="APO8" s="358" t="e">
        <f>MEDIAN(APB8:APM8)</f>
        <v>#NUM!</v>
      </c>
      <c r="APP8" s="358">
        <f>MAX(APB8:APM8)</f>
        <v>0</v>
      </c>
      <c r="APQ8" s="359">
        <f>MIN(APB8:APM8)</f>
        <v>0</v>
      </c>
      <c r="APS8" s="89" t="s">
        <v>926</v>
      </c>
      <c r="APT8" s="356" t="str">
        <f t="shared" si="114"/>
        <v>Velocities CHUM-RV-003 Standard Deviation EyeTrackingFix</v>
      </c>
      <c r="APU8" s="356" t="str">
        <f t="shared" si="114"/>
        <v>Velocities CHUM-RV-004 Standard Deviation EyeTrackingFix</v>
      </c>
      <c r="APV8" s="356" t="str">
        <f t="shared" si="114"/>
        <v>Velocities CHUM-RV-008 Standard Deviation EyeTrackingFix</v>
      </c>
      <c r="APW8" s="356" t="str">
        <f t="shared" si="114"/>
        <v>Velocities CHUM-RV-009 Standard Deviation EyeTrackingFix</v>
      </c>
      <c r="APX8" s="356" t="str">
        <f t="shared" si="114"/>
        <v>Velocities CHUM-RV-014 Standard Deviation EyeTrackingFix</v>
      </c>
      <c r="APY8" s="356" t="str">
        <f t="shared" si="114"/>
        <v>Velocities CHUM-RV-015 Standard Deviation EyeTrackingFix</v>
      </c>
      <c r="APZ8" s="356" t="str">
        <f t="shared" si="114"/>
        <v>Velocities CHUM-RV-019 Standard Deviation EyeTrackingFix</v>
      </c>
      <c r="AQA8" s="356" t="str">
        <f t="shared" si="114"/>
        <v>Velocities CHUM-RV-020 Standard Deviation EyeTrackingFix</v>
      </c>
      <c r="AQB8" s="356" t="str">
        <f t="shared" si="61"/>
        <v>Velocities CHUM-RV-021 Standard Deviation EyeTrackingFix</v>
      </c>
      <c r="AQC8" s="356" t="str">
        <f t="shared" si="61"/>
        <v>Velocities CHUM-RV-022 Standard Deviation EyeTrackingFix</v>
      </c>
      <c r="AQD8" s="356" t="str">
        <f>_xlfn.CONCAT($APT$3, " ",AQD$4, " ",$APS8, " ", $APS$1)</f>
        <v>Velocities CHUM-RV-023 Standard Deviation EyeTrackingFix</v>
      </c>
      <c r="AQE8" s="356" t="str">
        <f t="shared" si="61"/>
        <v>Velocities CHUM-RV-024 Standard Deviation EyeTrackingFix</v>
      </c>
      <c r="AQF8" s="361" t="e">
        <f>AVERAGE(APT8:AQB8)</f>
        <v>#DIV/0!</v>
      </c>
      <c r="AQG8" s="362" t="e">
        <f>MEDIAN(APT8:AQB8)</f>
        <v>#NUM!</v>
      </c>
      <c r="AQH8" s="362">
        <f>MAX(APT8:AQB8)</f>
        <v>0</v>
      </c>
      <c r="AQI8" s="363">
        <f>MIN(APT8:AQB8)</f>
        <v>0</v>
      </c>
      <c r="AQL8" s="89" t="s">
        <v>926</v>
      </c>
      <c r="AQM8" s="356" t="str">
        <f t="shared" si="62"/>
        <v>Velocities CHUM-RV-001 Standard Deviation EyeTrackingFix</v>
      </c>
      <c r="AQN8" s="356" t="str">
        <f t="shared" si="62"/>
        <v>Velocities CHUM-RV-002 Standard Deviation EyeTrackingFix</v>
      </c>
      <c r="AQO8" s="356" t="str">
        <f t="shared" si="62"/>
        <v>Velocities CHUM-RV-005 Standard Deviation EyeTrackingFix</v>
      </c>
      <c r="AQP8" s="356" t="str">
        <f t="shared" si="62"/>
        <v>Velocities CHUM-RV-006 Standard Deviation EyeTrackingFix</v>
      </c>
      <c r="AQQ8" s="356" t="str">
        <f t="shared" si="62"/>
        <v>Velocities CHUM-RV-007 Standard Deviation EyeTrackingFix</v>
      </c>
      <c r="AQR8" s="356" t="str">
        <f t="shared" si="62"/>
        <v>Velocities CHUM-RV-010 Standard Deviation EyeTrackingFix</v>
      </c>
      <c r="AQS8" s="356" t="str">
        <f t="shared" si="62"/>
        <v>Velocities CHUM-RV-011 Standard Deviation EyeTrackingFix</v>
      </c>
      <c r="AQT8" s="356" t="str">
        <f t="shared" si="62"/>
        <v>Velocities CHUM-RV-012 Standard Deviation EyeTrackingFix</v>
      </c>
      <c r="AQU8" s="356" t="str">
        <f t="shared" si="62"/>
        <v>Velocities CHUM-RV-013 Standard Deviation EyeTrackingFix</v>
      </c>
      <c r="AQV8" s="356" t="str">
        <f t="shared" si="62"/>
        <v>Velocities CHUM-RV-016 Standard Deviation EyeTrackingFix</v>
      </c>
      <c r="AQW8" s="356" t="str">
        <f t="shared" si="62"/>
        <v>Velocities CHUM-RV-017 Standard Deviation EyeTrackingFix</v>
      </c>
      <c r="AQX8" s="356" t="str">
        <f t="shared" si="62"/>
        <v>Velocities CHUM-RV-018 Standard Deviation EyeTrackingFix</v>
      </c>
      <c r="AQY8" s="357" t="e">
        <f>AVERAGE(AQM8:AQX8)</f>
        <v>#DIV/0!</v>
      </c>
      <c r="AQZ8" s="358" t="e">
        <f>MEDIAN(AQM8:AQX8)</f>
        <v>#NUM!</v>
      </c>
      <c r="ARA8" s="358">
        <f>MAX(AQM8:AQX8)</f>
        <v>0</v>
      </c>
      <c r="ARB8" s="359">
        <f>MIN(AQM8:AQX8)</f>
        <v>0</v>
      </c>
      <c r="ARD8" s="89" t="s">
        <v>926</v>
      </c>
      <c r="ARE8" s="356" t="str">
        <f t="shared" si="115"/>
        <v>Velocities CHUM-RV-003 Standard Deviation EyeTrackingFollow</v>
      </c>
      <c r="ARF8" s="356" t="str">
        <f t="shared" si="115"/>
        <v>Velocities CHUM-RV-004 Standard Deviation EyeTrackingFollow</v>
      </c>
      <c r="ARG8" s="356" t="str">
        <f t="shared" si="115"/>
        <v>Velocities CHUM-RV-008 Standard Deviation EyeTrackingFollow</v>
      </c>
      <c r="ARH8" s="356" t="str">
        <f t="shared" si="115"/>
        <v>Velocities CHUM-RV-009 Standard Deviation EyeTrackingFollow</v>
      </c>
      <c r="ARI8" s="356" t="str">
        <f t="shared" si="115"/>
        <v>Velocities CHUM-RV-014 Standard Deviation EyeTrackingFollow</v>
      </c>
      <c r="ARJ8" s="356" t="str">
        <f t="shared" si="115"/>
        <v>Velocities CHUM-RV-015 Standard Deviation EyeTrackingFollow</v>
      </c>
      <c r="ARK8" s="356" t="str">
        <f t="shared" si="115"/>
        <v>Velocities CHUM-RV-019 Standard Deviation EyeTrackingFollow</v>
      </c>
      <c r="ARL8" s="356" t="str">
        <f t="shared" si="115"/>
        <v>Velocities CHUM-RV-020 Standard Deviation EyeTrackingFollow</v>
      </c>
      <c r="ARM8" s="356" t="str">
        <f t="shared" si="63"/>
        <v>Velocities CHUM-RV-021 Standard Deviation EyeTrackingFollow</v>
      </c>
      <c r="ARN8" s="356" t="str">
        <f t="shared" si="63"/>
        <v>Velocities CHUM-RV-022 Standard Deviation EyeTrackingFollow</v>
      </c>
      <c r="ARO8" s="356" t="str">
        <f t="shared" si="63"/>
        <v>Velocities CHUM-RV-023 Standard Deviation EyeTrackingFollow</v>
      </c>
      <c r="ARP8" s="356" t="str">
        <f t="shared" si="63"/>
        <v>Velocities CHUM-RV-024 Standard Deviation EyeTrackingFollow</v>
      </c>
      <c r="ARQ8" s="361" t="e">
        <f>AVERAGE(ARE8:ARM8)</f>
        <v>#DIV/0!</v>
      </c>
      <c r="ARR8" s="362" t="e">
        <f>MEDIAN(ARE8:ARM8)</f>
        <v>#NUM!</v>
      </c>
      <c r="ARS8" s="362">
        <f>MAX(ARE8:ARM8)</f>
        <v>0</v>
      </c>
      <c r="ART8" s="363">
        <f>MIN(ARE8:ARM8)</f>
        <v>0</v>
      </c>
      <c r="ARW8" s="89" t="s">
        <v>926</v>
      </c>
      <c r="ARX8" s="356" t="str">
        <f t="shared" si="64"/>
        <v>Velocities CHUM-RV-001 Standard Deviation EyeTrackingFollow</v>
      </c>
      <c r="ARY8" s="356" t="str">
        <f t="shared" si="64"/>
        <v>Velocities CHUM-RV-002 Standard Deviation EyeTrackingFollow</v>
      </c>
      <c r="ARZ8" s="356" t="str">
        <f t="shared" si="64"/>
        <v>Velocities CHUM-RV-005 Standard Deviation EyeTrackingFollow</v>
      </c>
      <c r="ASA8" s="356" t="str">
        <f t="shared" si="64"/>
        <v>Velocities CHUM-RV-006 Standard Deviation EyeTrackingFollow</v>
      </c>
      <c r="ASB8" s="356" t="str">
        <f t="shared" si="64"/>
        <v>Velocities CHUM-RV-007 Standard Deviation EyeTrackingFollow</v>
      </c>
      <c r="ASC8" s="356" t="str">
        <f t="shared" si="64"/>
        <v>Velocities CHUM-RV-010 Standard Deviation EyeTrackingFollow</v>
      </c>
      <c r="ASD8" s="356" t="str">
        <f t="shared" si="64"/>
        <v>Velocities CHUM-RV-011 Standard Deviation EyeTrackingFollow</v>
      </c>
      <c r="ASE8" s="356" t="str">
        <f t="shared" si="64"/>
        <v>Velocities CHUM-RV-012 Standard Deviation EyeTrackingFollow</v>
      </c>
      <c r="ASF8" s="356" t="str">
        <f t="shared" si="64"/>
        <v>Velocities CHUM-RV-013 Standard Deviation EyeTrackingFollow</v>
      </c>
      <c r="ASG8" s="356" t="str">
        <f t="shared" si="64"/>
        <v>Velocities CHUM-RV-016 Standard Deviation EyeTrackingFollow</v>
      </c>
      <c r="ASH8" s="356" t="str">
        <f t="shared" si="64"/>
        <v>Velocities CHUM-RV-017 Standard Deviation EyeTrackingFollow</v>
      </c>
      <c r="ASI8" s="356" t="str">
        <f t="shared" si="64"/>
        <v>Velocities CHUM-RV-018 Standard Deviation EyeTrackingFollow</v>
      </c>
      <c r="ASJ8" s="357" t="e">
        <f>AVERAGE(ARX8:ASI8)</f>
        <v>#DIV/0!</v>
      </c>
      <c r="ASK8" s="358" t="e">
        <f>MEDIAN(ARX8:ASI8)</f>
        <v>#NUM!</v>
      </c>
      <c r="ASL8" s="358">
        <f>MAX(ARX8:ASI8)</f>
        <v>0</v>
      </c>
      <c r="ASM8" s="359">
        <f>MIN(ARX8:ASI8)</f>
        <v>0</v>
      </c>
    </row>
    <row r="9" spans="1:1294" x14ac:dyDescent="0.25">
      <c r="QB9" s="391"/>
      <c r="VT9" s="391"/>
      <c r="AAA9" s="391"/>
      <c r="AEH9" s="391"/>
      <c r="AMV9" s="391"/>
    </row>
    <row r="10" spans="1:1294" x14ac:dyDescent="0.25">
      <c r="AAA10" s="391"/>
      <c r="AEH10" s="391"/>
      <c r="AMV10" s="391"/>
    </row>
  </sheetData>
  <mergeCells count="96">
    <mergeCell ref="ASO1:ATX1"/>
    <mergeCell ref="ATZ1:AVI1"/>
    <mergeCell ref="AVK1:AWT1"/>
    <mergeCell ref="ASP3:ATE3"/>
    <mergeCell ref="ATI3:ATX3"/>
    <mergeCell ref="AUA3:AUP3"/>
    <mergeCell ref="AUT3:AVI3"/>
    <mergeCell ref="AVL3:AWA3"/>
    <mergeCell ref="AWE3:AWT3"/>
    <mergeCell ref="AQM3:ARB3"/>
    <mergeCell ref="ABM1:ACV1"/>
    <mergeCell ref="ACX1:AEG1"/>
    <mergeCell ref="AFT1:AHC1"/>
    <mergeCell ref="FM3:GB3"/>
    <mergeCell ref="AHE1:AIN1"/>
    <mergeCell ref="KK1:LT1"/>
    <mergeCell ref="NG1:OP1"/>
    <mergeCell ref="OR1:QA1"/>
    <mergeCell ref="RN1:SW1"/>
    <mergeCell ref="SY1:UH1"/>
    <mergeCell ref="VU1:XD1"/>
    <mergeCell ref="QC1:RL1"/>
    <mergeCell ref="AAB1:ABK1"/>
    <mergeCell ref="AEI1:AFR1"/>
    <mergeCell ref="IZ1:KI1"/>
    <mergeCell ref="ES1:GB1"/>
    <mergeCell ref="B3:Q3"/>
    <mergeCell ref="U3:AJ3"/>
    <mergeCell ref="ET3:FI3"/>
    <mergeCell ref="XF1:YO1"/>
    <mergeCell ref="SZ3:TO3"/>
    <mergeCell ref="TS3:UH3"/>
    <mergeCell ref="VV3:WK3"/>
    <mergeCell ref="WO3:XD3"/>
    <mergeCell ref="XZ3:YO3"/>
    <mergeCell ref="HP3:IE3"/>
    <mergeCell ref="II3:IX3"/>
    <mergeCell ref="LV1:NE1"/>
    <mergeCell ref="LW3:ML3"/>
    <mergeCell ref="MP3:NE3"/>
    <mergeCell ref="KL3:LA3"/>
    <mergeCell ref="YQ1:ZZ1"/>
    <mergeCell ref="A1:AJ1"/>
    <mergeCell ref="GD1:HM1"/>
    <mergeCell ref="HO1:IX1"/>
    <mergeCell ref="GE3:GT3"/>
    <mergeCell ref="GX3:HM3"/>
    <mergeCell ref="JA3:JP3"/>
    <mergeCell ref="JT3:KI3"/>
    <mergeCell ref="XG3:XV3"/>
    <mergeCell ref="LE3:LT3"/>
    <mergeCell ref="NH3:NW3"/>
    <mergeCell ref="OA3:OP3"/>
    <mergeCell ref="OS3:PH3"/>
    <mergeCell ref="PL3:QA3"/>
    <mergeCell ref="RO3:SD3"/>
    <mergeCell ref="SH3:SW3"/>
    <mergeCell ref="YR3:ZG3"/>
    <mergeCell ref="ZK3:ZZ3"/>
    <mergeCell ref="ABN3:ACC3"/>
    <mergeCell ref="ACG3:ACV3"/>
    <mergeCell ref="AAC3:AAR3"/>
    <mergeCell ref="AAV3:ABK3"/>
    <mergeCell ref="ACY3:ADN3"/>
    <mergeCell ref="ADR3:AEG3"/>
    <mergeCell ref="AFU3:AGJ3"/>
    <mergeCell ref="AGN3:AHC3"/>
    <mergeCell ref="AHF3:AHU3"/>
    <mergeCell ref="AEJ3:AEY3"/>
    <mergeCell ref="AFC3:AFR3"/>
    <mergeCell ref="AHY3:AIN3"/>
    <mergeCell ref="AKB3:AKQ3"/>
    <mergeCell ref="AKU3:ALJ3"/>
    <mergeCell ref="ALM3:AMB3"/>
    <mergeCell ref="AMF3:AMU3"/>
    <mergeCell ref="QD3:QS3"/>
    <mergeCell ref="QW3:RL3"/>
    <mergeCell ref="UJ1:VS1"/>
    <mergeCell ref="UK3:UZ3"/>
    <mergeCell ref="VD3:VS3"/>
    <mergeCell ref="ARD1:ASM1"/>
    <mergeCell ref="ARE3:ART3"/>
    <mergeCell ref="ARX3:ASM3"/>
    <mergeCell ref="AIP1:AJY1"/>
    <mergeCell ref="AIQ3:AJF3"/>
    <mergeCell ref="AJJ3:AJY3"/>
    <mergeCell ref="AMW1:AOF1"/>
    <mergeCell ref="AMX3:ANM3"/>
    <mergeCell ref="ANQ3:AOF3"/>
    <mergeCell ref="AKA1:ALJ1"/>
    <mergeCell ref="ALL1:AMU1"/>
    <mergeCell ref="AOH1:APQ1"/>
    <mergeCell ref="APS1:ARB1"/>
    <mergeCell ref="AOI3:AOX3"/>
    <mergeCell ref="APB3:APQ3"/>
    <mergeCell ref="APT3:AQI3"/>
  </mergeCells>
  <phoneticPr fontId="2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V297"/>
  <sheetViews>
    <sheetView tabSelected="1" zoomScale="90" zoomScaleNormal="90" workbookViewId="0">
      <pane xSplit="1" topLeftCell="DB1" activePane="topRight" state="frozen"/>
      <selection pane="topRight" activeCell="DI1" sqref="DI1"/>
    </sheetView>
  </sheetViews>
  <sheetFormatPr defaultRowHeight="15" x14ac:dyDescent="0.25"/>
  <cols>
    <col min="1" max="2" width="26.140625" customWidth="1"/>
    <col min="3" max="3" width="27.28515625" bestFit="1" customWidth="1"/>
    <col min="4" max="4" width="29.5703125" customWidth="1"/>
    <col min="5" max="10" width="23.28515625" customWidth="1"/>
    <col min="11" max="11" width="23.140625" customWidth="1"/>
    <col min="12" max="12" width="33.5703125" customWidth="1"/>
    <col min="13" max="13" width="36.140625" customWidth="1"/>
    <col min="14" max="14" width="25" customWidth="1"/>
    <col min="15" max="15" width="28.5703125" bestFit="1" customWidth="1"/>
    <col min="16" max="16" width="26.5703125" bestFit="1" customWidth="1"/>
    <col min="17" max="17" width="20.42578125" customWidth="1"/>
    <col min="18" max="20" width="28.28515625" customWidth="1"/>
    <col min="21" max="21" width="28" customWidth="1"/>
    <col min="22" max="22" width="25.85546875" bestFit="1" customWidth="1"/>
    <col min="23" max="23" width="34.140625" customWidth="1"/>
    <col min="24" max="24" width="29" customWidth="1"/>
    <col min="25" max="25" width="35" customWidth="1"/>
    <col min="26" max="26" width="46.28515625" customWidth="1"/>
    <col min="27" max="27" width="21.7109375" customWidth="1"/>
    <col min="28" max="28" width="23.5703125" customWidth="1"/>
    <col min="29" max="29" width="50.85546875" customWidth="1"/>
    <col min="30" max="30" width="61" customWidth="1"/>
    <col min="31" max="31" width="42.42578125" customWidth="1"/>
    <col min="32" max="32" width="47.140625" customWidth="1"/>
    <col min="33" max="37" width="22.7109375" customWidth="1"/>
    <col min="38" max="38" width="23.28515625" customWidth="1"/>
    <col min="39" max="39" width="22.42578125" customWidth="1"/>
    <col min="40" max="40" width="20.85546875" customWidth="1"/>
    <col min="41" max="41" width="24.28515625" customWidth="1"/>
    <col min="42" max="42" width="13.7109375" customWidth="1"/>
    <col min="43" max="43" width="24" customWidth="1"/>
    <col min="44" max="44" width="23.5703125" customWidth="1"/>
    <col min="45" max="45" width="13.7109375" customWidth="1"/>
    <col min="46" max="46" width="23.85546875" bestFit="1" customWidth="1"/>
    <col min="47" max="47" width="35.5703125" bestFit="1" customWidth="1"/>
    <col min="48" max="48" width="37.42578125" bestFit="1" customWidth="1"/>
    <col min="49" max="49" width="16.42578125" customWidth="1"/>
    <col min="50" max="50" width="32.42578125" customWidth="1"/>
    <col min="51" max="51" width="21.140625" customWidth="1"/>
    <col min="52" max="52" width="24.42578125" customWidth="1"/>
    <col min="53" max="53" width="18.140625" customWidth="1"/>
    <col min="54" max="54" width="16.5703125" customWidth="1"/>
    <col min="55" max="56" width="13.7109375" customWidth="1"/>
    <col min="57" max="57" width="17.28515625" customWidth="1"/>
    <col min="58" max="61" width="13.7109375" customWidth="1"/>
    <col min="62" max="62" width="27.85546875" customWidth="1"/>
    <col min="63" max="63" width="32.5703125" customWidth="1"/>
    <col min="64" max="64" width="26.85546875" customWidth="1"/>
    <col min="65" max="65" width="15.7109375" customWidth="1"/>
    <col min="66" max="66" width="22.7109375" customWidth="1"/>
    <col min="67" max="67" width="17.140625" customWidth="1"/>
    <col min="68" max="69" width="13.7109375" customWidth="1"/>
    <col min="70" max="73" width="23" bestFit="1" customWidth="1"/>
    <col min="74" max="74" width="25.42578125" customWidth="1"/>
    <col min="75" max="75" width="25.7109375" customWidth="1"/>
    <col min="76" max="76" width="26.7109375" customWidth="1"/>
    <col min="77" max="77" width="27.140625" customWidth="1"/>
    <col min="78" max="78" width="26.7109375" customWidth="1"/>
    <col min="79" max="79" width="28.28515625" customWidth="1"/>
    <col min="80" max="80" width="26" customWidth="1"/>
    <col min="81" max="81" width="25.85546875" customWidth="1"/>
    <col min="82" max="82" width="18.85546875" customWidth="1"/>
    <col min="83" max="84" width="13.7109375" customWidth="1"/>
    <col min="85" max="85" width="27.28515625" customWidth="1"/>
    <col min="86" max="86" width="18.85546875" customWidth="1"/>
    <col min="87" max="87" width="35.85546875" customWidth="1"/>
    <col min="88" max="88" width="32.140625" customWidth="1"/>
    <col min="89" max="90" width="35.85546875" customWidth="1"/>
    <col min="91" max="91" width="28.28515625" customWidth="1"/>
    <col min="92" max="96" width="35.85546875" customWidth="1"/>
    <col min="97" max="97" width="30" customWidth="1"/>
    <col min="98" max="98" width="24.140625" customWidth="1"/>
    <col min="99" max="99" width="26" customWidth="1"/>
    <col min="100" max="100" width="19.7109375" customWidth="1"/>
    <col min="101" max="101" width="20.42578125" customWidth="1"/>
    <col min="102" max="102" width="19.42578125" customWidth="1"/>
    <col min="103" max="103" width="25.28515625" customWidth="1"/>
    <col min="104" max="106" width="22.140625" customWidth="1"/>
    <col min="107" max="107" width="20.140625" customWidth="1"/>
    <col min="108" max="108" width="18" customWidth="1"/>
    <col min="109" max="109" width="18.28515625" customWidth="1"/>
    <col min="110" max="110" width="16.85546875" customWidth="1"/>
    <col min="111" max="111" width="18" customWidth="1"/>
    <col min="112" max="112" width="21.5703125" customWidth="1"/>
    <col min="113" max="113" width="21.140625" customWidth="1"/>
    <col min="114" max="114" width="19.7109375" customWidth="1"/>
    <col min="115" max="120" width="21.140625" customWidth="1"/>
    <col min="121" max="121" width="23.85546875" customWidth="1"/>
    <col min="122" max="127" width="21.140625" customWidth="1"/>
    <col min="128" max="128" width="22.28515625" customWidth="1"/>
    <col min="129" max="129" width="24.5703125" customWidth="1"/>
    <col min="130" max="138" width="21.140625" customWidth="1"/>
    <col min="139" max="140" width="24.42578125" customWidth="1"/>
    <col min="141" max="176" width="21.140625" customWidth="1"/>
    <col min="177" max="220" width="22.140625" customWidth="1"/>
    <col min="221" max="221" width="20.7109375" customWidth="1"/>
    <col min="222" max="222" width="22.140625" customWidth="1"/>
    <col min="223" max="223" width="28.140625" customWidth="1"/>
    <col min="224" max="230" width="22.140625" customWidth="1"/>
    <col min="231" max="231" width="26.5703125" customWidth="1"/>
    <col min="232" max="232" width="22.140625" customWidth="1"/>
    <col min="233" max="237" width="18.85546875" customWidth="1"/>
    <col min="238" max="238" width="13.7109375" customWidth="1"/>
    <col min="239" max="239" width="23.5703125" bestFit="1" customWidth="1"/>
    <col min="240" max="240" width="16.42578125" bestFit="1" customWidth="1"/>
    <col min="241" max="254" width="16.42578125" customWidth="1"/>
    <col min="255" max="255" width="24.42578125" customWidth="1"/>
    <col min="256" max="256" width="23.5703125" customWidth="1"/>
    <col min="257" max="257" width="27.85546875" bestFit="1" customWidth="1"/>
    <col min="258" max="258" width="13.28515625" customWidth="1"/>
    <col min="259" max="259" width="17" customWidth="1"/>
    <col min="260" max="260" width="25.85546875" customWidth="1"/>
    <col min="261" max="261" width="22.28515625" customWidth="1"/>
    <col min="262" max="262" width="17.85546875" customWidth="1"/>
    <col min="263" max="263" width="14.140625" customWidth="1"/>
    <col min="264" max="264" width="24.28515625" bestFit="1" customWidth="1"/>
    <col min="265" max="265" width="14.140625" bestFit="1" customWidth="1"/>
    <col min="266" max="266" width="12.140625" customWidth="1"/>
    <col min="268" max="268" width="22.140625" bestFit="1" customWidth="1"/>
    <col min="269" max="269" width="15.5703125" customWidth="1"/>
    <col min="270" max="270" width="16" customWidth="1"/>
    <col min="272" max="272" width="27.7109375" bestFit="1" customWidth="1"/>
    <col min="273" max="273" width="14.140625" bestFit="1" customWidth="1"/>
    <col min="274" max="274" width="12.28515625" bestFit="1" customWidth="1"/>
    <col min="276" max="276" width="22.85546875" bestFit="1" customWidth="1"/>
    <col min="277" max="277" width="14.140625" bestFit="1" customWidth="1"/>
    <col min="278" max="278" width="12.7109375" customWidth="1"/>
    <col min="280" max="280" width="34.140625" customWidth="1"/>
    <col min="281" max="281" width="25.28515625" bestFit="1" customWidth="1"/>
    <col min="282" max="282" width="37.85546875" bestFit="1" customWidth="1"/>
    <col min="283" max="283" width="39.85546875" bestFit="1" customWidth="1"/>
    <col min="284" max="284" width="18.140625" bestFit="1" customWidth="1"/>
    <col min="285" max="285" width="22.42578125" customWidth="1"/>
    <col min="286" max="286" width="38" customWidth="1"/>
    <col min="287" max="287" width="22.5703125" customWidth="1"/>
    <col min="288" max="288" width="23.7109375" bestFit="1" customWidth="1"/>
    <col min="289" max="290" width="13.5703125" customWidth="1"/>
    <col min="291" max="291" width="13" customWidth="1"/>
    <col min="292" max="292" width="18.85546875" bestFit="1" customWidth="1"/>
    <col min="293" max="293" width="12.140625" customWidth="1"/>
    <col min="294" max="294" width="24.7109375" customWidth="1"/>
    <col min="295" max="295" width="23.7109375" bestFit="1" customWidth="1"/>
    <col min="296" max="296" width="22" bestFit="1" customWidth="1"/>
    <col min="297" max="297" width="13.42578125" customWidth="1"/>
    <col min="298" max="298" width="21.7109375" customWidth="1"/>
    <col min="299" max="299" width="15.42578125" customWidth="1"/>
    <col min="300" max="300" width="14.28515625" customWidth="1"/>
    <col min="301" max="302" width="10.7109375" bestFit="1" customWidth="1"/>
    <col min="303" max="303" width="15" customWidth="1"/>
    <col min="304" max="304" width="16.28515625" customWidth="1"/>
    <col min="305" max="305" width="11.7109375" bestFit="1" customWidth="1"/>
    <col min="306" max="306" width="10.7109375" bestFit="1" customWidth="1"/>
    <col min="307" max="307" width="15.140625" customWidth="1"/>
    <col min="308" max="308" width="11.7109375" customWidth="1"/>
    <col min="309" max="310" width="10.7109375" bestFit="1" customWidth="1"/>
    <col min="311" max="311" width="12.85546875" customWidth="1"/>
    <col min="312" max="312" width="12" bestFit="1" customWidth="1"/>
    <col min="313" max="314" width="11.7109375" bestFit="1" customWidth="1"/>
    <col min="315" max="315" width="19.42578125" customWidth="1"/>
    <col min="316" max="316" width="18" customWidth="1"/>
    <col min="317" max="317" width="10.7109375" bestFit="1" customWidth="1"/>
    <col min="318" max="318" width="11.42578125" customWidth="1"/>
    <col min="319" max="320" width="11.7109375" bestFit="1" customWidth="1"/>
    <col min="321" max="321" width="11.7109375" customWidth="1"/>
    <col min="322" max="322" width="10.7109375" bestFit="1" customWidth="1"/>
    <col min="323" max="323" width="18.140625" customWidth="1"/>
    <col min="324" max="324" width="17" customWidth="1"/>
    <col min="325" max="325" width="22.42578125" customWidth="1"/>
    <col min="326" max="326" width="23" customWidth="1"/>
    <col min="327" max="327" width="18.7109375" bestFit="1" customWidth="1"/>
    <col min="328" max="328" width="14.5703125" bestFit="1" customWidth="1"/>
    <col min="329" max="329" width="18.140625" bestFit="1" customWidth="1"/>
    <col min="330" max="330" width="12.85546875" bestFit="1" customWidth="1"/>
    <col min="331" max="331" width="16" bestFit="1" customWidth="1"/>
    <col min="332" max="332" width="17.85546875" customWidth="1"/>
    <col min="333" max="333" width="18.140625" bestFit="1" customWidth="1"/>
    <col min="334" max="334" width="12.85546875" bestFit="1" customWidth="1"/>
    <col min="335" max="335" width="16" bestFit="1" customWidth="1"/>
    <col min="336" max="336" width="14.5703125" customWidth="1"/>
    <col min="337" max="337" width="18.140625" bestFit="1" customWidth="1"/>
    <col min="338" max="338" width="12.85546875" bestFit="1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5703125" customWidth="1"/>
    <col min="346" max="346" width="12.85546875" bestFit="1" customWidth="1"/>
    <col min="347" max="347" width="19" customWidth="1"/>
    <col min="348" max="348" width="22.28515625" customWidth="1"/>
    <col min="349" max="349" width="18.140625" customWidth="1"/>
    <col min="350" max="350" width="12.85546875" bestFit="1" customWidth="1"/>
    <col min="351" max="351" width="18.7109375" bestFit="1" customWidth="1"/>
    <col min="352" max="352" width="14.5703125" bestFit="1" customWidth="1"/>
    <col min="353" max="353" width="18.140625" customWidth="1"/>
    <col min="354" max="354" width="12.85546875" customWidth="1"/>
    <col min="355" max="355" width="16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8.7109375" bestFit="1" customWidth="1"/>
    <col min="360" max="360" width="14.5703125" bestFit="1" customWidth="1"/>
    <col min="361" max="361" width="18.140625" bestFit="1" customWidth="1"/>
    <col min="362" max="362" width="12.85546875" bestFit="1" customWidth="1"/>
    <col min="363" max="363" width="11.140625" bestFit="1" customWidth="1"/>
    <col min="364" max="364" width="10" bestFit="1" customWidth="1"/>
    <col min="365" max="365" width="12" bestFit="1" customWidth="1"/>
    <col min="366" max="366" width="16.28515625" customWidth="1"/>
    <col min="367" max="367" width="14.28515625" bestFit="1" customWidth="1"/>
    <col min="368" max="368" width="14.5703125" bestFit="1" customWidth="1"/>
    <col min="369" max="369" width="18.7109375" bestFit="1" customWidth="1"/>
    <col min="370" max="370" width="14.5703125" bestFit="1" customWidth="1"/>
    <col min="371" max="371" width="18.140625" bestFit="1" customWidth="1"/>
    <col min="372" max="372" width="12.85546875" bestFit="1" customWidth="1"/>
    <col min="373" max="375" width="12.85546875" customWidth="1"/>
    <col min="376" max="376" width="18.7109375" bestFit="1" customWidth="1"/>
    <col min="377" max="377" width="14.5703125" bestFit="1" customWidth="1"/>
    <col min="378" max="378" width="18.140625" bestFit="1" customWidth="1"/>
    <col min="379" max="379" width="12.85546875" bestFit="1" customWidth="1"/>
    <col min="380" max="380" width="18.7109375" bestFit="1" customWidth="1"/>
    <col min="381" max="381" width="14.5703125" bestFit="1" customWidth="1"/>
    <col min="382" max="383" width="18.140625" bestFit="1" customWidth="1"/>
    <col min="384" max="384" width="17.140625" customWidth="1"/>
    <col min="385" max="385" width="18.7109375" bestFit="1" customWidth="1"/>
    <col min="386" max="386" width="14.5703125" bestFit="1" customWidth="1"/>
    <col min="387" max="387" width="18.140625" bestFit="1" customWidth="1"/>
    <col min="388" max="388" width="17" bestFit="1" customWidth="1"/>
    <col min="389" max="389" width="15" bestFit="1" customWidth="1"/>
    <col min="390" max="390" width="18.140625" bestFit="1" customWidth="1"/>
    <col min="391" max="391" width="13.85546875" bestFit="1" customWidth="1"/>
  </cols>
  <sheetData>
    <row r="1" spans="1:386" ht="41.25" customHeight="1" thickBot="1" x14ac:dyDescent="0.3">
      <c r="A1" s="382" t="s">
        <v>624</v>
      </c>
      <c r="B1" s="403" t="s">
        <v>623</v>
      </c>
      <c r="C1" s="404" t="s">
        <v>622</v>
      </c>
      <c r="D1" s="404" t="s">
        <v>1015</v>
      </c>
      <c r="E1" s="404" t="s">
        <v>620</v>
      </c>
      <c r="F1" s="618" t="s">
        <v>636</v>
      </c>
      <c r="G1" s="617" t="s">
        <v>1069</v>
      </c>
      <c r="H1" s="617" t="s">
        <v>1066</v>
      </c>
      <c r="I1" s="604" t="s">
        <v>669</v>
      </c>
      <c r="J1" s="604" t="s">
        <v>1067</v>
      </c>
      <c r="K1" s="415" t="s">
        <v>666</v>
      </c>
      <c r="L1" s="404" t="s">
        <v>996</v>
      </c>
      <c r="M1" s="405" t="s">
        <v>1065</v>
      </c>
      <c r="N1" s="404" t="s">
        <v>173</v>
      </c>
      <c r="O1" s="404" t="s">
        <v>619</v>
      </c>
      <c r="P1" s="404" t="s">
        <v>618</v>
      </c>
      <c r="Q1" s="404" t="s">
        <v>997</v>
      </c>
      <c r="R1" s="404" t="s">
        <v>679</v>
      </c>
      <c r="S1" s="404" t="s">
        <v>999</v>
      </c>
      <c r="T1" s="404" t="s">
        <v>998</v>
      </c>
      <c r="U1" s="404" t="s">
        <v>1002</v>
      </c>
      <c r="V1" s="404" t="s">
        <v>1000</v>
      </c>
      <c r="W1" s="404" t="s">
        <v>1001</v>
      </c>
      <c r="X1" s="404" t="s">
        <v>1014</v>
      </c>
      <c r="Y1" s="404" t="s">
        <v>1013</v>
      </c>
      <c r="Z1" s="404" t="s">
        <v>1012</v>
      </c>
      <c r="AA1" s="404" t="s">
        <v>708</v>
      </c>
      <c r="AB1" s="404" t="s">
        <v>709</v>
      </c>
      <c r="AC1" s="404" t="s">
        <v>1003</v>
      </c>
      <c r="AD1" s="404" t="s">
        <v>1004</v>
      </c>
      <c r="AE1" s="404" t="s">
        <v>1005</v>
      </c>
      <c r="AF1" s="404" t="s">
        <v>1006</v>
      </c>
      <c r="AG1" s="404" t="s">
        <v>1011</v>
      </c>
      <c r="AH1" s="121" t="s">
        <v>1010</v>
      </c>
      <c r="AI1" s="121" t="s">
        <v>1009</v>
      </c>
      <c r="AJ1" s="193" t="s">
        <v>1007</v>
      </c>
      <c r="AK1" s="193" t="s">
        <v>1008</v>
      </c>
      <c r="AL1" s="404" t="s">
        <v>1048</v>
      </c>
      <c r="AM1" s="404" t="s">
        <v>1049</v>
      </c>
      <c r="AN1" s="404" t="s">
        <v>1050</v>
      </c>
      <c r="AO1" s="404" t="s">
        <v>721</v>
      </c>
      <c r="AP1" s="405" t="s">
        <v>1061</v>
      </c>
      <c r="AQ1" s="405" t="s">
        <v>1062</v>
      </c>
      <c r="AR1" s="405" t="s">
        <v>1063</v>
      </c>
      <c r="AS1" s="405" t="s">
        <v>1064</v>
      </c>
      <c r="AT1" s="405" t="s">
        <v>1016</v>
      </c>
      <c r="AU1" s="405" t="s">
        <v>1060</v>
      </c>
      <c r="AV1" s="405" t="s">
        <v>34</v>
      </c>
      <c r="AW1" s="405" t="s">
        <v>1017</v>
      </c>
      <c r="AX1" s="21" t="s">
        <v>1018</v>
      </c>
      <c r="AY1" s="21" t="s">
        <v>1019</v>
      </c>
      <c r="AZ1" s="405" t="s">
        <v>1021</v>
      </c>
      <c r="BA1" s="405" t="s">
        <v>1022</v>
      </c>
      <c r="BB1" s="405" t="s">
        <v>1023</v>
      </c>
      <c r="BC1" s="405" t="s">
        <v>1024</v>
      </c>
      <c r="BD1" s="405" t="s">
        <v>1020</v>
      </c>
      <c r="BE1" s="405" t="s">
        <v>1025</v>
      </c>
      <c r="BF1" s="405" t="s">
        <v>1026</v>
      </c>
      <c r="BG1" s="405" t="s">
        <v>1027</v>
      </c>
      <c r="BH1" s="494" t="s">
        <v>198</v>
      </c>
      <c r="BI1" s="494" t="s">
        <v>199</v>
      </c>
      <c r="BJ1" s="494" t="s">
        <v>200</v>
      </c>
      <c r="BK1" s="494" t="s">
        <v>201</v>
      </c>
      <c r="BL1" s="495" t="s">
        <v>202</v>
      </c>
      <c r="BM1" s="4" t="s">
        <v>1028</v>
      </c>
      <c r="BN1" s="4" t="s">
        <v>1029</v>
      </c>
      <c r="BO1" s="4" t="s">
        <v>1030</v>
      </c>
      <c r="BP1" s="4" t="s">
        <v>1031</v>
      </c>
      <c r="BQ1" s="5" t="s">
        <v>1032</v>
      </c>
      <c r="BR1" s="4" t="s">
        <v>1033</v>
      </c>
      <c r="BS1" s="4" t="s">
        <v>1034</v>
      </c>
      <c r="BT1" s="5" t="s">
        <v>1035</v>
      </c>
      <c r="BU1" s="4" t="s">
        <v>1036</v>
      </c>
      <c r="BV1" s="5" t="s">
        <v>1037</v>
      </c>
      <c r="BW1" s="4" t="s">
        <v>1038</v>
      </c>
      <c r="BX1" s="4" t="s">
        <v>1039</v>
      </c>
      <c r="BY1" s="5" t="s">
        <v>1040</v>
      </c>
      <c r="BZ1" s="5" t="s">
        <v>1041</v>
      </c>
      <c r="CA1" s="5" t="s">
        <v>1042</v>
      </c>
      <c r="CB1" s="5" t="s">
        <v>1043</v>
      </c>
      <c r="CC1" s="4" t="s">
        <v>1044</v>
      </c>
      <c r="CD1" s="5" t="s">
        <v>1045</v>
      </c>
      <c r="CE1" s="5" t="s">
        <v>1046</v>
      </c>
      <c r="CF1" s="4" t="s">
        <v>1047</v>
      </c>
      <c r="CG1" s="491" t="s">
        <v>824</v>
      </c>
      <c r="CH1" s="91" t="s">
        <v>838</v>
      </c>
      <c r="CI1" s="406" t="s">
        <v>844</v>
      </c>
      <c r="CJ1" s="406" t="s">
        <v>937</v>
      </c>
      <c r="CK1" s="406" t="s">
        <v>938</v>
      </c>
      <c r="CL1" s="406" t="s">
        <v>939</v>
      </c>
      <c r="CM1" s="406" t="s">
        <v>940</v>
      </c>
      <c r="CN1" s="406" t="s">
        <v>941</v>
      </c>
      <c r="CO1" s="406" t="s">
        <v>1070</v>
      </c>
      <c r="CP1" s="406" t="s">
        <v>1071</v>
      </c>
      <c r="CQ1" s="406" t="s">
        <v>1072</v>
      </c>
      <c r="CR1" s="406" t="s">
        <v>942</v>
      </c>
      <c r="CS1" s="91" t="s">
        <v>869</v>
      </c>
      <c r="CT1" s="91" t="s">
        <v>870</v>
      </c>
      <c r="CU1" s="91" t="s">
        <v>871</v>
      </c>
      <c r="CV1" s="91" t="s">
        <v>872</v>
      </c>
      <c r="CW1" s="91" t="s">
        <v>873</v>
      </c>
      <c r="CX1" s="91" t="s">
        <v>874</v>
      </c>
      <c r="CY1" s="91" t="s">
        <v>875</v>
      </c>
      <c r="CZ1" s="91" t="s">
        <v>876</v>
      </c>
      <c r="DA1" s="406" t="s">
        <v>877</v>
      </c>
      <c r="DB1" s="91" t="s">
        <v>878</v>
      </c>
      <c r="DC1" s="91" t="s">
        <v>880</v>
      </c>
      <c r="DD1" s="91" t="s">
        <v>881</v>
      </c>
      <c r="DE1" s="91" t="s">
        <v>884</v>
      </c>
      <c r="DF1" s="406" t="s">
        <v>885</v>
      </c>
      <c r="DG1" s="91" t="s">
        <v>886</v>
      </c>
      <c r="DH1" s="406" t="s">
        <v>981</v>
      </c>
      <c r="DI1" s="406" t="s">
        <v>887</v>
      </c>
      <c r="DJ1" s="415" t="s">
        <v>1051</v>
      </c>
      <c r="DK1" s="415" t="s">
        <v>1052</v>
      </c>
      <c r="DL1" s="415" t="s">
        <v>1053</v>
      </c>
      <c r="DM1" s="415" t="s">
        <v>1054</v>
      </c>
      <c r="DN1" s="415" t="s">
        <v>1055</v>
      </c>
      <c r="DO1" s="415" t="s">
        <v>1056</v>
      </c>
      <c r="DP1" s="415" t="s">
        <v>1057</v>
      </c>
      <c r="DQ1" s="415" t="s">
        <v>1058</v>
      </c>
      <c r="DR1" s="416" t="s">
        <v>1059</v>
      </c>
      <c r="DS1" s="24" t="s">
        <v>159</v>
      </c>
      <c r="DT1" s="21" t="s">
        <v>160</v>
      </c>
      <c r="DU1" s="21" t="s">
        <v>161</v>
      </c>
      <c r="DV1" s="21" t="s">
        <v>162</v>
      </c>
      <c r="DW1" s="21" t="s">
        <v>163</v>
      </c>
      <c r="DX1" s="21" t="s">
        <v>164</v>
      </c>
      <c r="DY1" s="21" t="s">
        <v>165</v>
      </c>
      <c r="DZ1" s="21" t="s">
        <v>166</v>
      </c>
      <c r="EA1" s="21" t="s">
        <v>167</v>
      </c>
      <c r="EB1" s="21" t="s">
        <v>168</v>
      </c>
      <c r="EC1" s="21" t="s">
        <v>171</v>
      </c>
      <c r="ED1" s="21" t="s">
        <v>172</v>
      </c>
      <c r="EE1" s="21" t="s">
        <v>174</v>
      </c>
      <c r="EF1" s="21" t="s">
        <v>175</v>
      </c>
      <c r="EG1" s="21" t="s">
        <v>176</v>
      </c>
      <c r="EH1" s="92" t="s">
        <v>894</v>
      </c>
      <c r="EI1" s="488" t="s">
        <v>593</v>
      </c>
      <c r="EJ1" s="406" t="s">
        <v>952</v>
      </c>
      <c r="EK1" s="90" t="s">
        <v>846</v>
      </c>
      <c r="EL1" s="370"/>
      <c r="EM1" s="188"/>
      <c r="EN1" s="406" t="s">
        <v>891</v>
      </c>
      <c r="EO1" s="188"/>
      <c r="EP1" s="370"/>
      <c r="EQ1" s="188"/>
      <c r="ER1" s="188" t="s">
        <v>937</v>
      </c>
      <c r="ES1" s="188"/>
      <c r="ET1" s="370"/>
      <c r="EU1" s="188"/>
      <c r="EV1" s="188" t="s">
        <v>938</v>
      </c>
      <c r="EW1" s="188"/>
      <c r="EX1" s="370"/>
      <c r="EY1" s="188"/>
      <c r="EZ1" s="188" t="s">
        <v>939</v>
      </c>
      <c r="FA1" s="188"/>
      <c r="FB1" s="370"/>
      <c r="FC1" s="188"/>
      <c r="FD1" s="188" t="s">
        <v>940</v>
      </c>
      <c r="FE1" s="188"/>
      <c r="FF1" s="370"/>
      <c r="FG1" s="188"/>
      <c r="FH1" s="188" t="s">
        <v>941</v>
      </c>
      <c r="FI1" s="188"/>
      <c r="FJ1" s="370"/>
      <c r="FK1" s="188"/>
      <c r="FL1" s="188" t="s">
        <v>942</v>
      </c>
      <c r="FM1" s="188"/>
      <c r="FO1" s="188"/>
      <c r="FP1" s="188" t="s">
        <v>887</v>
      </c>
      <c r="FQ1" s="188"/>
      <c r="FR1" s="370"/>
      <c r="FS1" s="188"/>
      <c r="FT1" s="188" t="s">
        <v>886</v>
      </c>
      <c r="FU1" s="188"/>
      <c r="FV1" s="370"/>
      <c r="FW1" s="188"/>
      <c r="FX1" s="84" t="s">
        <v>876</v>
      </c>
      <c r="FY1" s="188"/>
      <c r="FZ1" s="370"/>
      <c r="GA1" s="188"/>
      <c r="GB1" s="304" t="s">
        <v>877</v>
      </c>
      <c r="GC1" s="188"/>
      <c r="GD1" s="370"/>
      <c r="GE1" s="188"/>
      <c r="GF1" s="91" t="s">
        <v>884</v>
      </c>
      <c r="GG1" s="188"/>
      <c r="GH1" s="370"/>
      <c r="GI1" s="188"/>
      <c r="GJ1" s="406" t="s">
        <v>885</v>
      </c>
      <c r="GK1" s="188"/>
      <c r="GL1" s="370"/>
      <c r="GM1" s="188"/>
      <c r="GN1" s="370" t="s">
        <v>880</v>
      </c>
      <c r="GO1" s="188"/>
      <c r="GP1" s="370"/>
      <c r="GQ1" s="188"/>
      <c r="GR1" s="370" t="s">
        <v>881</v>
      </c>
      <c r="GS1" s="188"/>
      <c r="GT1" s="370"/>
      <c r="GU1" s="188"/>
      <c r="GV1" s="370" t="s">
        <v>879</v>
      </c>
      <c r="GW1" s="188"/>
      <c r="GX1" s="370"/>
      <c r="GY1" s="188"/>
      <c r="GZ1" s="370" t="s">
        <v>874</v>
      </c>
      <c r="HA1" s="188"/>
      <c r="HB1" s="370"/>
      <c r="HC1" s="188"/>
      <c r="HD1" s="370" t="s">
        <v>875</v>
      </c>
      <c r="HE1" s="188"/>
      <c r="HF1" s="370"/>
      <c r="HG1" s="188"/>
      <c r="HH1" s="370" t="s">
        <v>872</v>
      </c>
      <c r="HI1" s="188"/>
      <c r="HJ1" s="370"/>
      <c r="HK1" s="188"/>
      <c r="HL1" s="370" t="s">
        <v>873</v>
      </c>
      <c r="HM1" s="188"/>
      <c r="HN1" s="370"/>
      <c r="HO1" s="188"/>
      <c r="HP1" s="89" t="s">
        <v>871</v>
      </c>
      <c r="HQ1" s="188"/>
      <c r="HR1" s="370"/>
      <c r="HS1" s="188"/>
      <c r="HT1" s="89" t="s">
        <v>870</v>
      </c>
      <c r="HU1" s="188"/>
      <c r="HV1" s="99"/>
      <c r="HW1" s="188"/>
      <c r="HX1" s="372" t="s">
        <v>869</v>
      </c>
      <c r="HY1" s="188"/>
      <c r="HZ1" s="99"/>
      <c r="IA1" s="188"/>
      <c r="IB1" s="61" t="s">
        <v>844</v>
      </c>
      <c r="IC1" s="61"/>
      <c r="ID1" s="99"/>
      <c r="IG1" s="196" t="s">
        <v>985</v>
      </c>
      <c r="IH1" s="236"/>
      <c r="II1" s="370"/>
      <c r="IJ1" s="370"/>
      <c r="IK1" s="196" t="s">
        <v>984</v>
      </c>
      <c r="IL1" s="370"/>
      <c r="IM1" s="370"/>
      <c r="IN1" s="370"/>
      <c r="IO1" s="768" t="s">
        <v>982</v>
      </c>
      <c r="IP1" s="769"/>
      <c r="IQ1" s="574"/>
      <c r="IS1" s="768" t="s">
        <v>983</v>
      </c>
      <c r="IT1" s="769"/>
      <c r="IU1" s="99"/>
      <c r="IV1" s="61"/>
      <c r="IW1" s="243" t="s">
        <v>631</v>
      </c>
      <c r="IX1" s="215"/>
      <c r="IZ1" s="61"/>
      <c r="JA1" s="215" t="s">
        <v>669</v>
      </c>
      <c r="JB1" s="215"/>
      <c r="JD1" s="61"/>
      <c r="JE1" s="241" t="s">
        <v>666</v>
      </c>
      <c r="JF1" s="215"/>
      <c r="JG1" s="99"/>
      <c r="JH1" s="61"/>
      <c r="JI1" s="237" t="s">
        <v>664</v>
      </c>
      <c r="JJ1" s="220"/>
      <c r="JK1" s="240"/>
      <c r="JL1" s="237" t="s">
        <v>668</v>
      </c>
      <c r="JM1" s="61"/>
      <c r="JN1" s="216"/>
      <c r="JO1" s="238"/>
      <c r="JQ1" s="188"/>
      <c r="JR1" s="188" t="s">
        <v>667</v>
      </c>
      <c r="JS1" s="188"/>
      <c r="JT1" s="99"/>
      <c r="JU1" s="61"/>
      <c r="JV1" s="188" t="s">
        <v>601</v>
      </c>
      <c r="JW1" s="188" t="s">
        <v>601</v>
      </c>
      <c r="JX1" s="188" t="s">
        <v>601</v>
      </c>
      <c r="JY1" s="188" t="s">
        <v>601</v>
      </c>
      <c r="JZ1" s="188" t="s">
        <v>601</v>
      </c>
      <c r="KA1" s="188" t="s">
        <v>601</v>
      </c>
      <c r="KB1" s="99"/>
      <c r="KC1" s="99"/>
      <c r="KF1" s="188"/>
      <c r="KG1" s="61" t="s">
        <v>678</v>
      </c>
      <c r="KI1" s="61"/>
      <c r="KJ1" s="188" t="s">
        <v>602</v>
      </c>
      <c r="KK1" s="188" t="s">
        <v>957</v>
      </c>
      <c r="KM1" s="61"/>
      <c r="KN1" s="61" t="s">
        <v>957</v>
      </c>
      <c r="KO1" s="188" t="s">
        <v>602</v>
      </c>
      <c r="KQ1" s="61"/>
      <c r="KR1" s="61" t="s">
        <v>957</v>
      </c>
      <c r="KS1" s="188" t="s">
        <v>602</v>
      </c>
      <c r="KU1" s="61"/>
      <c r="KV1" s="61" t="s">
        <v>957</v>
      </c>
      <c r="KW1" s="188" t="s">
        <v>602</v>
      </c>
      <c r="KY1" s="61"/>
      <c r="KZ1" s="61" t="s">
        <v>957</v>
      </c>
      <c r="LA1" s="188" t="s">
        <v>602</v>
      </c>
      <c r="LC1" s="61"/>
      <c r="LD1" s="61" t="s">
        <v>957</v>
      </c>
      <c r="LE1" s="188" t="s">
        <v>602</v>
      </c>
      <c r="LF1" s="99"/>
      <c r="LH1" s="61"/>
      <c r="LI1" s="61" t="s">
        <v>957</v>
      </c>
      <c r="LJ1" s="188" t="s">
        <v>602</v>
      </c>
      <c r="LL1" s="61"/>
      <c r="LM1" s="61" t="s">
        <v>957</v>
      </c>
      <c r="LN1" s="188" t="s">
        <v>602</v>
      </c>
      <c r="LP1" s="61"/>
      <c r="LQ1" s="61" t="s">
        <v>957</v>
      </c>
      <c r="LR1" s="188" t="s">
        <v>602</v>
      </c>
      <c r="LU1" s="61" t="s">
        <v>957</v>
      </c>
      <c r="LV1" s="188" t="s">
        <v>602</v>
      </c>
      <c r="LX1" s="61"/>
      <c r="LY1" s="61" t="s">
        <v>957</v>
      </c>
      <c r="LZ1" s="188" t="s">
        <v>602</v>
      </c>
      <c r="MB1" s="61"/>
      <c r="MC1" s="61" t="s">
        <v>957</v>
      </c>
      <c r="MD1" s="188" t="s">
        <v>602</v>
      </c>
      <c r="MF1" s="61"/>
      <c r="MG1" s="61" t="s">
        <v>957</v>
      </c>
      <c r="MH1" s="188" t="s">
        <v>602</v>
      </c>
      <c r="MJ1" s="61"/>
      <c r="MK1" s="61" t="s">
        <v>957</v>
      </c>
      <c r="ML1" s="188" t="s">
        <v>602</v>
      </c>
      <c r="MN1" s="61"/>
      <c r="MO1" s="61" t="s">
        <v>957</v>
      </c>
      <c r="MP1" s="188" t="s">
        <v>602</v>
      </c>
      <c r="MR1" s="61"/>
      <c r="MS1" s="61" t="s">
        <v>957</v>
      </c>
      <c r="MT1" s="188" t="s">
        <v>602</v>
      </c>
      <c r="MV1" s="61"/>
      <c r="MW1" s="61" t="s">
        <v>957</v>
      </c>
      <c r="MX1" s="188" t="s">
        <v>602</v>
      </c>
      <c r="MZ1" s="61"/>
      <c r="NA1" s="61" t="s">
        <v>957</v>
      </c>
      <c r="NB1" s="188" t="s">
        <v>602</v>
      </c>
      <c r="NE1" s="310"/>
      <c r="NF1" s="309" t="s">
        <v>987</v>
      </c>
      <c r="NG1" s="309" t="s">
        <v>958</v>
      </c>
      <c r="NH1" s="309" t="s">
        <v>822</v>
      </c>
      <c r="NJ1" s="61"/>
      <c r="NK1" s="61" t="s">
        <v>957</v>
      </c>
      <c r="NL1" s="188" t="s">
        <v>602</v>
      </c>
      <c r="NN1" s="61"/>
      <c r="NO1" s="61" t="s">
        <v>957</v>
      </c>
      <c r="NP1" s="61" t="s">
        <v>602</v>
      </c>
      <c r="NQ1" s="61" t="s">
        <v>955</v>
      </c>
      <c r="NS1" s="61"/>
      <c r="NT1" s="188" t="s">
        <v>602</v>
      </c>
      <c r="NU1" s="61" t="s">
        <v>957</v>
      </c>
      <c r="NV1" s="188" t="s">
        <v>955</v>
      </c>
    </row>
    <row r="2" spans="1:386" ht="15" customHeight="1" thickBot="1" x14ac:dyDescent="0.3">
      <c r="A2" s="377" t="s">
        <v>511</v>
      </c>
      <c r="B2" s="151">
        <f>Data!AU6</f>
        <v>18</v>
      </c>
      <c r="C2" s="337">
        <f>Data!BE6</f>
        <v>5</v>
      </c>
      <c r="D2" s="152"/>
      <c r="E2" s="61"/>
      <c r="F2" s="61"/>
      <c r="G2" s="129"/>
      <c r="H2" s="61"/>
      <c r="I2" s="61"/>
      <c r="J2" s="286"/>
      <c r="K2" s="61"/>
      <c r="L2" s="152"/>
      <c r="M2" s="152">
        <f>Data!FJ6</f>
        <v>2</v>
      </c>
      <c r="N2" s="152">
        <f>Data!FN6</f>
        <v>1</v>
      </c>
      <c r="O2" s="152">
        <f>Data!GT6</f>
        <v>0</v>
      </c>
      <c r="P2" s="152"/>
      <c r="Q2" s="152"/>
      <c r="R2" s="152"/>
      <c r="S2" s="152"/>
      <c r="T2" s="152"/>
      <c r="U2" s="152"/>
      <c r="V2" s="152"/>
      <c r="W2" s="520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>
        <f>Data!O6</f>
        <v>1</v>
      </c>
      <c r="AU2" s="152">
        <f>Data!K6</f>
        <v>16</v>
      </c>
      <c r="AV2" s="152">
        <f>Data!N6</f>
        <v>20</v>
      </c>
      <c r="AW2" s="152">
        <f>Data!C6</f>
        <v>71</v>
      </c>
      <c r="AX2" s="152">
        <f>Data!BU6</f>
        <v>2</v>
      </c>
      <c r="AY2" s="152">
        <f>Data!BV6</f>
        <v>2</v>
      </c>
      <c r="AZ2" s="152">
        <f>Data!BW6</f>
        <v>3</v>
      </c>
      <c r="BA2" s="152">
        <f>Data!BX6</f>
        <v>3</v>
      </c>
      <c r="BB2" s="152">
        <f>Data!BY6</f>
        <v>3</v>
      </c>
      <c r="BC2" s="152">
        <f>Data!BZ6</f>
        <v>3</v>
      </c>
      <c r="BD2" s="152">
        <f>Data!CA6</f>
        <v>2.5</v>
      </c>
      <c r="BE2" s="152">
        <f>Data!CB6</f>
        <v>2.5</v>
      </c>
      <c r="BF2" s="152">
        <f>Data!CC6</f>
        <v>3</v>
      </c>
      <c r="BG2" s="152">
        <f>Data!CD6</f>
        <v>3</v>
      </c>
      <c r="BH2" s="152"/>
      <c r="BI2" s="152"/>
      <c r="BJ2" s="152"/>
      <c r="BK2" s="152"/>
      <c r="BL2" s="152"/>
      <c r="BM2" s="152">
        <f>Data!AA6</f>
        <v>0</v>
      </c>
      <c r="BN2" s="152">
        <f>Data!AB6</f>
        <v>3</v>
      </c>
      <c r="BO2" s="152">
        <f>Data!AC6</f>
        <v>1</v>
      </c>
      <c r="BP2" s="152">
        <f>Data!AD6</f>
        <v>0</v>
      </c>
      <c r="BQ2" s="152">
        <f>Data!AE6</f>
        <v>0</v>
      </c>
      <c r="BR2" s="152">
        <f>Data!AF6</f>
        <v>4</v>
      </c>
      <c r="BS2" s="152">
        <f>Data!AG6</f>
        <v>0</v>
      </c>
      <c r="BT2" s="152">
        <f>Data!AH6</f>
        <v>0</v>
      </c>
      <c r="BU2" s="152">
        <f>Data!AI6</f>
        <v>0</v>
      </c>
      <c r="BV2" s="152">
        <f>Data!AJ6</f>
        <v>0</v>
      </c>
      <c r="BW2" s="152">
        <f>Data!AK6</f>
        <v>0</v>
      </c>
      <c r="BX2" s="152">
        <f>Data!AL6</f>
        <v>0</v>
      </c>
      <c r="BY2" s="152">
        <f>Data!AM6</f>
        <v>1</v>
      </c>
      <c r="BZ2" s="152">
        <f>Data!AN6</f>
        <v>0</v>
      </c>
      <c r="CA2" s="152">
        <f>Data!AO6</f>
        <v>0</v>
      </c>
      <c r="CB2" s="152">
        <f>Data!AP6</f>
        <v>2</v>
      </c>
      <c r="CC2" s="152">
        <f>Data!AQ6</f>
        <v>0</v>
      </c>
      <c r="CD2" s="152">
        <f>Data!AR6</f>
        <v>3</v>
      </c>
      <c r="CE2" s="152">
        <f>Data!AS6</f>
        <v>4</v>
      </c>
      <c r="CF2" s="152">
        <f>Data!AT6</f>
        <v>0</v>
      </c>
      <c r="CG2" s="152">
        <f>Data!GS6</f>
        <v>0</v>
      </c>
      <c r="CH2" s="152">
        <f>SUM(Data!CT6:CU6)</f>
        <v>4</v>
      </c>
      <c r="CI2" s="152"/>
      <c r="CJ2" s="152">
        <f>'Metrics EyeTracking'!ZK6</f>
        <v>84.566837358296524</v>
      </c>
      <c r="CK2" s="152">
        <f>'Metrics EyeTracking'!ZK7</f>
        <v>73.230110457929797</v>
      </c>
      <c r="CL2" s="152">
        <f>'Metrics EyeTracking'!ADR6</f>
        <v>101.5586316701385</v>
      </c>
      <c r="CM2" s="152">
        <f>'Metrics EyeTracking'!ADR7</f>
        <v>83.357461269654934</v>
      </c>
      <c r="CN2" s="152">
        <f>'Metrics EyeTracking'!AMF6</f>
        <v>2.5299378123649507</v>
      </c>
      <c r="CO2">
        <f>'Metrics EyeTracking'!AUT6</f>
        <v>41.172995780590718</v>
      </c>
      <c r="CP2" s="57">
        <f>'Metrics EyeTracking'!AUT7</f>
        <v>38</v>
      </c>
      <c r="CQ2">
        <f>'Metrics EyeTracking'!AHY6</f>
        <v>113.29864790572788</v>
      </c>
      <c r="CR2" s="152">
        <f>'Metrics EyeTracking'!AMF7</f>
        <v>1.9583507779089095</v>
      </c>
      <c r="CS2" s="152">
        <f>'Metrics EyeTracking'!SH6</f>
        <v>25.688597117168548</v>
      </c>
      <c r="CT2" s="152">
        <f>'Metrics EyeTracking'!BF6</f>
        <v>2.3162207484442319</v>
      </c>
      <c r="CU2" s="152">
        <f>'Metrics EyeTracking'!BF7</f>
        <v>2.1989626670641047</v>
      </c>
      <c r="CV2" s="152">
        <f>'Metrics EyeTracking'!FM6</f>
        <v>35.124968539909155</v>
      </c>
      <c r="CW2" s="152">
        <f>'Metrics EyeTracking'!FM7</f>
        <v>29.490713531137182</v>
      </c>
      <c r="CX2" s="152">
        <f>'Metrics EyeTracking'!JT6</f>
        <v>59.477714563579816</v>
      </c>
      <c r="CY2" s="152">
        <f>'Metrics EyeTracking'!JT7</f>
        <v>63.572421184834937</v>
      </c>
      <c r="CZ2" s="152">
        <f>'Metrics EyeTracking'!OA6</f>
        <v>291.54166666666669</v>
      </c>
      <c r="DA2" s="152">
        <f>'Metrics EyeTracking'!OA7</f>
        <v>311.5</v>
      </c>
      <c r="DB2" s="152">
        <f>'Metrics EyeTracking'!AGN6</f>
        <v>143.42800057085773</v>
      </c>
      <c r="DC2" s="152">
        <f>'Metrics EyeTracking'!AKU6</f>
        <v>1.1681942616256609</v>
      </c>
      <c r="DD2" s="152">
        <f>'Metrics EyeTracking'!AKU7</f>
        <v>1.0305176641279583</v>
      </c>
      <c r="DE2" s="152">
        <f>'Metrics EyeTracking'!APB5</f>
        <v>18.248161638223259</v>
      </c>
      <c r="DF2" s="152">
        <f>'Metrics EyeTracking'!APB6</f>
        <v>5.973340115579818</v>
      </c>
      <c r="DG2" s="152">
        <f>'Metrics EyeTracking'!AQM7</f>
        <v>115.83634729444503</v>
      </c>
      <c r="DH2" s="152">
        <f>'Metrics EyeTracking'!ARX8</f>
        <v>27.475287170091168</v>
      </c>
      <c r="DI2" s="418">
        <v>0.5496721</v>
      </c>
      <c r="DJ2" s="116">
        <f>Data!BH6</f>
        <v>2</v>
      </c>
      <c r="DK2" s="116">
        <f>Data!BI6</f>
        <v>1</v>
      </c>
      <c r="DL2" s="116">
        <f>Data!BJ6</f>
        <v>3</v>
      </c>
      <c r="DM2" s="116">
        <f>Data!BK6</f>
        <v>3</v>
      </c>
      <c r="DN2" s="116">
        <f>Data!BL6</f>
        <v>4</v>
      </c>
      <c r="DO2" s="116">
        <f>Data!BM6</f>
        <v>4</v>
      </c>
      <c r="DP2" s="116">
        <f>Data!BN6</f>
        <v>4</v>
      </c>
      <c r="DQ2" s="116">
        <f>Data!BO6</f>
        <v>4</v>
      </c>
      <c r="DR2" s="601">
        <f>Data!BP6</f>
        <v>0</v>
      </c>
      <c r="DS2" s="116">
        <f>Data!EY6</f>
        <v>1</v>
      </c>
      <c r="DT2" s="599">
        <f>Data!EZ6</f>
        <v>3</v>
      </c>
      <c r="DU2" s="599">
        <f>Data!FA6</f>
        <v>3</v>
      </c>
      <c r="DV2" s="599">
        <f>Data!FB6</f>
        <v>2</v>
      </c>
      <c r="DW2" s="599">
        <f>Data!FC6</f>
        <v>1</v>
      </c>
      <c r="DX2" s="599"/>
      <c r="DY2" s="599"/>
      <c r="DZ2" s="599"/>
      <c r="EA2" s="599"/>
      <c r="EB2" s="599">
        <f>Data!FH6</f>
        <v>3</v>
      </c>
      <c r="EC2" s="599">
        <f>Data!FK6</f>
        <v>1</v>
      </c>
      <c r="ED2" s="599">
        <f>Data!FL6</f>
        <v>1</v>
      </c>
      <c r="EE2" s="599">
        <f>Data!FO6</f>
        <v>0</v>
      </c>
      <c r="EF2" s="599">
        <f>Data!FP6</f>
        <v>1</v>
      </c>
      <c r="EG2" s="605">
        <f>Data!FQ6</f>
        <v>1</v>
      </c>
      <c r="EH2" s="151">
        <f>Data!EE6</f>
        <v>27</v>
      </c>
      <c r="EI2" s="152">
        <f>Data!EF6</f>
        <v>81</v>
      </c>
      <c r="EJ2" s="116">
        <f>SUM(DJ2:DR2)</f>
        <v>25</v>
      </c>
      <c r="EK2" s="417">
        <f>Data!EG6</f>
        <v>103</v>
      </c>
      <c r="EL2" s="391"/>
      <c r="EM2" s="61"/>
      <c r="EN2" s="188" t="s">
        <v>602</v>
      </c>
      <c r="EO2" s="61" t="s">
        <v>957</v>
      </c>
      <c r="EP2" s="391"/>
      <c r="EQ2" s="61"/>
      <c r="ER2" s="188" t="s">
        <v>602</v>
      </c>
      <c r="ES2" s="61" t="s">
        <v>957</v>
      </c>
      <c r="ET2" s="391"/>
      <c r="EU2" s="61"/>
      <c r="EV2" s="188" t="s">
        <v>602</v>
      </c>
      <c r="EW2" s="61" t="s">
        <v>957</v>
      </c>
      <c r="EX2" s="391"/>
      <c r="EY2" s="61"/>
      <c r="EZ2" s="188" t="s">
        <v>602</v>
      </c>
      <c r="FA2" s="61" t="s">
        <v>957</v>
      </c>
      <c r="FB2" s="391"/>
      <c r="FC2" s="61"/>
      <c r="FD2" s="188" t="s">
        <v>602</v>
      </c>
      <c r="FE2" s="61" t="s">
        <v>957</v>
      </c>
      <c r="FF2" s="391"/>
      <c r="FG2" s="61"/>
      <c r="FH2" s="188" t="s">
        <v>602</v>
      </c>
      <c r="FI2" s="61" t="s">
        <v>957</v>
      </c>
      <c r="FJ2" s="391"/>
      <c r="FK2" s="61"/>
      <c r="FL2" s="188" t="s">
        <v>602</v>
      </c>
      <c r="FM2" s="61" t="s">
        <v>957</v>
      </c>
      <c r="FO2" s="121"/>
      <c r="FP2" s="188" t="s">
        <v>602</v>
      </c>
      <c r="FQ2" s="61" t="s">
        <v>957</v>
      </c>
      <c r="FR2" s="371"/>
      <c r="FS2" s="121"/>
      <c r="FT2" s="188" t="s">
        <v>602</v>
      </c>
      <c r="FU2" s="61" t="s">
        <v>957</v>
      </c>
      <c r="FV2" s="371"/>
      <c r="FW2" s="121"/>
      <c r="FX2" s="188" t="s">
        <v>602</v>
      </c>
      <c r="FY2" s="61" t="s">
        <v>957</v>
      </c>
      <c r="FZ2" s="371"/>
      <c r="GA2" s="121"/>
      <c r="GB2" s="188" t="s">
        <v>602</v>
      </c>
      <c r="GC2" s="61" t="s">
        <v>957</v>
      </c>
      <c r="GD2" s="371"/>
      <c r="GE2" s="121"/>
      <c r="GF2" s="188" t="s">
        <v>602</v>
      </c>
      <c r="GG2" s="61" t="s">
        <v>957</v>
      </c>
      <c r="GH2" s="371"/>
      <c r="GI2" s="121"/>
      <c r="GJ2" s="188" t="s">
        <v>602</v>
      </c>
      <c r="GK2" s="61" t="s">
        <v>957</v>
      </c>
      <c r="GL2" s="371"/>
      <c r="GM2" s="121"/>
      <c r="GN2" s="188" t="s">
        <v>602</v>
      </c>
      <c r="GO2" s="61" t="s">
        <v>957</v>
      </c>
      <c r="GP2" s="371"/>
      <c r="GQ2" s="121"/>
      <c r="GR2" s="188" t="s">
        <v>602</v>
      </c>
      <c r="GS2" s="61" t="s">
        <v>957</v>
      </c>
      <c r="GT2" s="371"/>
      <c r="GU2" s="121"/>
      <c r="GV2" s="188" t="s">
        <v>602</v>
      </c>
      <c r="GW2" s="61" t="s">
        <v>957</v>
      </c>
      <c r="GX2" s="371"/>
      <c r="GY2" s="121"/>
      <c r="GZ2" s="188" t="s">
        <v>602</v>
      </c>
      <c r="HA2" s="61" t="s">
        <v>957</v>
      </c>
      <c r="HB2" s="371"/>
      <c r="HC2" s="121"/>
      <c r="HD2" s="188" t="s">
        <v>602</v>
      </c>
      <c r="HE2" s="61" t="s">
        <v>957</v>
      </c>
      <c r="HF2" s="371"/>
      <c r="HG2" s="121"/>
      <c r="HH2" s="188" t="s">
        <v>602</v>
      </c>
      <c r="HI2" s="61" t="s">
        <v>957</v>
      </c>
      <c r="HJ2" s="371"/>
      <c r="HK2" s="121"/>
      <c r="HL2" s="188" t="s">
        <v>602</v>
      </c>
      <c r="HM2" s="61" t="s">
        <v>957</v>
      </c>
      <c r="HN2" s="371"/>
      <c r="HO2" s="121"/>
      <c r="HP2" s="188" t="s">
        <v>602</v>
      </c>
      <c r="HQ2" s="61" t="s">
        <v>957</v>
      </c>
      <c r="HR2" s="371"/>
      <c r="HS2" s="61"/>
      <c r="HT2" s="188" t="s">
        <v>602</v>
      </c>
      <c r="HU2" s="61" t="s">
        <v>957</v>
      </c>
      <c r="HV2" s="57"/>
      <c r="HW2" s="61"/>
      <c r="HX2" s="188" t="s">
        <v>602</v>
      </c>
      <c r="HY2" s="61" t="s">
        <v>957</v>
      </c>
      <c r="IA2" s="61"/>
      <c r="IB2" s="188" t="s">
        <v>602</v>
      </c>
      <c r="IC2" s="61" t="s">
        <v>957</v>
      </c>
      <c r="IG2" s="188" t="s">
        <v>602</v>
      </c>
      <c r="IH2" s="61" t="s">
        <v>957</v>
      </c>
      <c r="II2" s="391"/>
      <c r="IJ2" s="370"/>
      <c r="IK2" s="188" t="s">
        <v>602</v>
      </c>
      <c r="IL2" s="61" t="s">
        <v>957</v>
      </c>
      <c r="IM2" s="370"/>
      <c r="IN2" s="370"/>
      <c r="IO2" s="188" t="s">
        <v>602</v>
      </c>
      <c r="IP2" s="61" t="s">
        <v>957</v>
      </c>
      <c r="IQ2" s="391"/>
      <c r="IR2" s="402"/>
      <c r="IS2" s="188" t="s">
        <v>602</v>
      </c>
      <c r="IT2" s="61" t="s">
        <v>957</v>
      </c>
      <c r="IU2" s="99"/>
      <c r="IV2" s="61"/>
      <c r="IW2" s="188" t="s">
        <v>602</v>
      </c>
      <c r="IX2" s="188" t="s">
        <v>956</v>
      </c>
      <c r="IZ2" s="61"/>
      <c r="JA2" s="188" t="s">
        <v>602</v>
      </c>
      <c r="JB2" s="61" t="s">
        <v>957</v>
      </c>
      <c r="JD2" s="61"/>
      <c r="JE2" s="215" t="s">
        <v>602</v>
      </c>
      <c r="JF2" s="61" t="s">
        <v>957</v>
      </c>
      <c r="JG2" s="99"/>
      <c r="JH2" s="61"/>
      <c r="JI2" s="215" t="s">
        <v>602</v>
      </c>
      <c r="JJ2" s="61" t="s">
        <v>957</v>
      </c>
      <c r="JK2" s="204"/>
      <c r="JL2" s="61"/>
      <c r="JM2" s="215" t="s">
        <v>602</v>
      </c>
      <c r="JN2" s="61" t="s">
        <v>957</v>
      </c>
      <c r="JQ2" s="188"/>
      <c r="JR2" s="215" t="s">
        <v>602</v>
      </c>
      <c r="JS2" s="61" t="s">
        <v>957</v>
      </c>
      <c r="JU2" s="188" t="s">
        <v>600</v>
      </c>
      <c r="JV2" s="61" t="e">
        <f>#REF!</f>
        <v>#REF!</v>
      </c>
      <c r="JW2" s="61" t="e">
        <f>#REF!</f>
        <v>#REF!</v>
      </c>
      <c r="JX2" s="61" t="e">
        <f>#REF!</f>
        <v>#REF!</v>
      </c>
      <c r="JY2" s="61" t="e">
        <f>#REF!</f>
        <v>#REF!</v>
      </c>
      <c r="KD2" s="61" t="s">
        <v>957</v>
      </c>
      <c r="KE2" s="188" t="s">
        <v>602</v>
      </c>
      <c r="KG2" s="61" t="s">
        <v>707</v>
      </c>
      <c r="KH2" s="129">
        <f>$AA$4</f>
        <v>0.81976432394105569</v>
      </c>
      <c r="KI2" s="129">
        <f>Metrics!$ACY$6 * 100</f>
        <v>73.667242574052409</v>
      </c>
      <c r="KK2" s="61" t="s">
        <v>681</v>
      </c>
      <c r="KL2" s="81">
        <f>$AB$6</f>
        <v>325.13079388718302</v>
      </c>
      <c r="KM2" s="81">
        <f>$AB$4</f>
        <v>98.57786838819527</v>
      </c>
      <c r="KO2" s="61" t="s">
        <v>692</v>
      </c>
      <c r="KP2" s="81">
        <f>$X$6</f>
        <v>19894</v>
      </c>
      <c r="KQ2" s="81">
        <f>X4</f>
        <v>1839</v>
      </c>
      <c r="KS2" s="61" t="s">
        <v>693</v>
      </c>
      <c r="KT2" s="81">
        <f>$Y$6</f>
        <v>49</v>
      </c>
      <c r="KU2" s="81">
        <f>Y4</f>
        <v>0</v>
      </c>
      <c r="KW2" s="61" t="s">
        <v>694</v>
      </c>
      <c r="KX2" s="81">
        <f>Z6</f>
        <v>367</v>
      </c>
      <c r="KY2" s="81">
        <f>Z4</f>
        <v>0</v>
      </c>
      <c r="LA2" s="61" t="s">
        <v>705</v>
      </c>
      <c r="LB2" s="61">
        <f>AM6</f>
        <v>1677.9639123076577</v>
      </c>
      <c r="LC2" s="61">
        <f>AM4</f>
        <v>4.5671953635435019</v>
      </c>
      <c r="LD2" s="141"/>
      <c r="LF2" s="61" t="s">
        <v>695</v>
      </c>
      <c r="LG2" s="61">
        <f>$AG$6</f>
        <v>8316</v>
      </c>
      <c r="LH2" s="61">
        <f>AG4</f>
        <v>1031</v>
      </c>
      <c r="LJ2" s="61" t="s">
        <v>696</v>
      </c>
      <c r="LK2" s="61">
        <f>AH6</f>
        <v>124</v>
      </c>
      <c r="LL2" s="61">
        <f>AH4</f>
        <v>0</v>
      </c>
      <c r="LN2" s="61" t="s">
        <v>697</v>
      </c>
      <c r="LO2" s="61">
        <f>$AI$6</f>
        <v>997</v>
      </c>
      <c r="LP2" s="61">
        <f>AI4</f>
        <v>0</v>
      </c>
      <c r="LR2" s="187" t="s">
        <v>710</v>
      </c>
      <c r="LS2" s="81">
        <f>AL6</f>
        <v>9136.4867544857025</v>
      </c>
      <c r="LT2" s="129">
        <f>AL4</f>
        <v>13.901488464055319</v>
      </c>
      <c r="LV2" s="61" t="s">
        <v>698</v>
      </c>
      <c r="LW2" s="81">
        <f>$AN$6</f>
        <v>3386.7194689555963</v>
      </c>
      <c r="LX2" s="384">
        <f>AN4</f>
        <v>3.949811039734036</v>
      </c>
      <c r="LZ2" s="61" t="s">
        <v>699</v>
      </c>
      <c r="MA2" s="81">
        <f>AD6</f>
        <v>54</v>
      </c>
      <c r="MB2" s="81">
        <f>AD4</f>
        <v>0</v>
      </c>
      <c r="MD2" s="61" t="s">
        <v>700</v>
      </c>
      <c r="ME2" s="81">
        <f>$AE$6</f>
        <v>156</v>
      </c>
      <c r="MF2" s="81">
        <f>AE4</f>
        <v>0</v>
      </c>
      <c r="MH2" s="61" t="s">
        <v>711</v>
      </c>
      <c r="MI2" s="61">
        <f>AN6</f>
        <v>3386.7194689555963</v>
      </c>
      <c r="MJ2" s="61">
        <f>AN4</f>
        <v>3.949811039734036</v>
      </c>
      <c r="ML2" s="61" t="s">
        <v>701</v>
      </c>
      <c r="MM2" s="81">
        <f>$AF$7</f>
        <v>2986</v>
      </c>
      <c r="MN2" s="81">
        <f>AF4</f>
        <v>3163</v>
      </c>
      <c r="MP2" s="61" t="s">
        <v>702</v>
      </c>
      <c r="MQ2" s="129">
        <f>$AJ$7</f>
        <v>0</v>
      </c>
      <c r="MR2" s="61">
        <f>AJ4</f>
        <v>0</v>
      </c>
      <c r="MT2" s="61" t="s">
        <v>704</v>
      </c>
      <c r="MU2" s="61">
        <f>$AK$7</f>
        <v>0</v>
      </c>
      <c r="MV2" s="61">
        <f>AK4</f>
        <v>0</v>
      </c>
      <c r="MX2" s="61" t="s">
        <v>712</v>
      </c>
      <c r="MY2" s="61" t="e">
        <f>#REF!</f>
        <v>#REF!</v>
      </c>
      <c r="MZ2" s="61" t="e">
        <f>#REF!</f>
        <v>#REF!</v>
      </c>
      <c r="NC2" s="311"/>
      <c r="ND2" s="301"/>
      <c r="NE2" s="301"/>
      <c r="NF2" s="301"/>
      <c r="NH2" s="61" t="s">
        <v>835</v>
      </c>
      <c r="NI2" s="61">
        <f>$B$2</f>
        <v>18</v>
      </c>
      <c r="NJ2" s="61">
        <f>B4</f>
        <v>79</v>
      </c>
      <c r="NL2" s="61" t="s">
        <v>824</v>
      </c>
      <c r="NM2" s="61">
        <f>$CG$3</f>
        <v>65</v>
      </c>
      <c r="NN2" s="61">
        <f>$CG$4</f>
        <v>85</v>
      </c>
      <c r="NO2" s="61">
        <f>$CG$6</f>
        <v>79</v>
      </c>
      <c r="NQ2" s="189" t="s">
        <v>604</v>
      </c>
      <c r="NR2" s="81">
        <f>P4</f>
        <v>2</v>
      </c>
      <c r="NS2" s="81">
        <f>$P$3</f>
        <v>3</v>
      </c>
      <c r="NT2" s="81">
        <f>$P$6</f>
        <v>0</v>
      </c>
    </row>
    <row r="3" spans="1:386" ht="17.25" customHeight="1" thickBot="1" x14ac:dyDescent="0.3">
      <c r="A3" s="378" t="s">
        <v>519</v>
      </c>
      <c r="B3" s="381">
        <f>Data!AU7</f>
        <v>28</v>
      </c>
      <c r="C3" s="82">
        <f>Data!BE7</f>
        <v>5</v>
      </c>
      <c r="D3" s="61"/>
      <c r="E3" s="61"/>
      <c r="F3" s="61"/>
      <c r="G3" s="129"/>
      <c r="H3" s="61"/>
      <c r="I3" s="61"/>
      <c r="J3" s="286"/>
      <c r="K3" s="61"/>
      <c r="L3" s="61"/>
      <c r="M3" s="61">
        <f>Data!FJ7</f>
        <v>1</v>
      </c>
      <c r="N3" s="61">
        <f>Data!FN7</f>
        <v>0</v>
      </c>
      <c r="O3" s="61">
        <f>Data!GT7</f>
        <v>0</v>
      </c>
      <c r="P3" s="81">
        <f>Data!HL7</f>
        <v>3</v>
      </c>
      <c r="Q3" s="61"/>
      <c r="R3" s="61"/>
      <c r="S3" s="61"/>
      <c r="T3" s="61"/>
      <c r="U3" s="61"/>
      <c r="V3" s="61"/>
      <c r="W3" s="580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>
        <f>Data!O7</f>
        <v>1</v>
      </c>
      <c r="AU3" s="61">
        <f>Data!K7</f>
        <v>15</v>
      </c>
      <c r="AV3" s="61">
        <f>Data!N7</f>
        <v>49</v>
      </c>
      <c r="AW3" s="61">
        <f>Data!C7</f>
        <v>50</v>
      </c>
      <c r="AX3" s="61">
        <f>Data!BU7</f>
        <v>0</v>
      </c>
      <c r="AY3" s="61">
        <f>Data!BV7</f>
        <v>0</v>
      </c>
      <c r="AZ3" s="61">
        <f>Data!BW7</f>
        <v>2</v>
      </c>
      <c r="BA3" s="61">
        <f>Data!BX7</f>
        <v>3</v>
      </c>
      <c r="BB3" s="61">
        <f>Data!BY7</f>
        <v>3</v>
      </c>
      <c r="BC3" s="61">
        <f>Data!BZ7</f>
        <v>3</v>
      </c>
      <c r="BD3" s="61">
        <f>Data!CA7</f>
        <v>2.5</v>
      </c>
      <c r="BE3" s="61">
        <f>Data!CB7</f>
        <v>2.5</v>
      </c>
      <c r="BF3" s="61">
        <f>Data!CC7</f>
        <v>2</v>
      </c>
      <c r="BG3" s="61">
        <f>Data!CD7</f>
        <v>3</v>
      </c>
      <c r="BH3" s="61">
        <f>Data!GN7</f>
        <v>23</v>
      </c>
      <c r="BI3" s="61">
        <f>Data!GO7</f>
        <v>18</v>
      </c>
      <c r="BJ3" s="61">
        <f>Data!GP7</f>
        <v>8</v>
      </c>
      <c r="BK3" s="61">
        <f>Data!GQ7</f>
        <v>5</v>
      </c>
      <c r="BL3" s="61">
        <f>Data!GR7</f>
        <v>11</v>
      </c>
      <c r="BM3" s="61">
        <f>Data!AA7</f>
        <v>4</v>
      </c>
      <c r="BN3" s="61">
        <f>Data!AB7</f>
        <v>4</v>
      </c>
      <c r="BO3" s="61">
        <f>Data!AC7</f>
        <v>0</v>
      </c>
      <c r="BP3" s="61">
        <f>Data!AD7</f>
        <v>0</v>
      </c>
      <c r="BQ3" s="61">
        <f>Data!AE7</f>
        <v>0</v>
      </c>
      <c r="BR3" s="61">
        <f>Data!AF7</f>
        <v>0</v>
      </c>
      <c r="BS3" s="61">
        <f>Data!AG7</f>
        <v>0</v>
      </c>
      <c r="BT3" s="61">
        <f>Data!AH7</f>
        <v>0</v>
      </c>
      <c r="BU3" s="61">
        <f>Data!AI7</f>
        <v>0</v>
      </c>
      <c r="BV3" s="61">
        <f>Data!AJ7</f>
        <v>4</v>
      </c>
      <c r="BW3" s="61">
        <f>Data!AK7</f>
        <v>2</v>
      </c>
      <c r="BX3" s="61">
        <f>Data!AL7</f>
        <v>2</v>
      </c>
      <c r="BY3" s="61">
        <f>Data!AM7</f>
        <v>2</v>
      </c>
      <c r="BZ3" s="61">
        <f>Data!AN7</f>
        <v>2</v>
      </c>
      <c r="CA3" s="61">
        <f>Data!AO7</f>
        <v>0</v>
      </c>
      <c r="CB3" s="61">
        <f>Data!AP7</f>
        <v>4</v>
      </c>
      <c r="CC3" s="61">
        <f>Data!AQ7</f>
        <v>2</v>
      </c>
      <c r="CD3" s="61">
        <f>Data!AR7</f>
        <v>2</v>
      </c>
      <c r="CE3" s="61">
        <f>Data!AS7</f>
        <v>0</v>
      </c>
      <c r="CF3" s="61">
        <f>Data!AT7</f>
        <v>0</v>
      </c>
      <c r="CG3" s="61">
        <f>Data!GS7</f>
        <v>65</v>
      </c>
      <c r="CH3" s="61">
        <f>SUM(Data!CT7:CU7)</f>
        <v>4</v>
      </c>
      <c r="CI3" s="61"/>
      <c r="CJ3" s="61">
        <f>'Metrics EyeTracking'!ZL6</f>
        <v>144.9801685230199</v>
      </c>
      <c r="CK3" s="61">
        <f>'Metrics EyeTracking'!ZL7</f>
        <v>128.29821238126209</v>
      </c>
      <c r="CL3" s="61">
        <f>'Metrics EyeTracking'!ADS6</f>
        <v>169.76958569904016</v>
      </c>
      <c r="CM3" s="61">
        <f>'Metrics EyeTracking'!ADS7</f>
        <v>146.64938503383894</v>
      </c>
      <c r="CN3" s="61">
        <f>'Metrics EyeTracking'!AMG6</f>
        <v>3.4045497268821197</v>
      </c>
      <c r="CO3">
        <f>'Metrics EyeTracking'!AUU6</f>
        <v>39.193548387096776</v>
      </c>
      <c r="CP3" s="57">
        <f>'Metrics EyeTracking'!AUU7</f>
        <v>35</v>
      </c>
      <c r="CQ3">
        <f>'Metrics EyeTracking'!AHZ6</f>
        <v>177.82211553449514</v>
      </c>
      <c r="CR3" s="61">
        <f>'Metrics EyeTracking'!AMG7</f>
        <v>3.0330161353979852</v>
      </c>
      <c r="CS3" s="61">
        <f>'Metrics EyeTracking'!SI6</f>
        <v>16.510510349271119</v>
      </c>
      <c r="CT3" s="61">
        <f>'Metrics EyeTracking'!BG6</f>
        <v>1.3164340819047231</v>
      </c>
      <c r="CU3" s="61">
        <f>'Metrics EyeTracking'!BG7</f>
        <v>0.91024958904441178</v>
      </c>
      <c r="CV3" s="61">
        <f>'Metrics EyeTracking'!FN6</f>
        <v>37.649376198164205</v>
      </c>
      <c r="CW3" s="61">
        <f>'Metrics EyeTracking'!FN7</f>
        <v>29.952441780733825</v>
      </c>
      <c r="CX3" s="61">
        <f>'Metrics EyeTracking'!JU6</f>
        <v>57.691779742267755</v>
      </c>
      <c r="CY3" s="61">
        <f>'Metrics EyeTracking'!JU7</f>
        <v>39.569132606063796</v>
      </c>
      <c r="CZ3" s="61">
        <f>'Metrics EyeTracking'!OB6</f>
        <v>300.3780487804878</v>
      </c>
      <c r="DA3" s="61">
        <f>'Metrics EyeTracking'!OB7</f>
        <v>321</v>
      </c>
      <c r="DB3" s="61">
        <f>'Metrics EyeTracking'!AGO6</f>
        <v>199.73690568874332</v>
      </c>
      <c r="DC3" s="61">
        <f>'Metrics EyeTracking'!AKV6</f>
        <v>2.3644929794186056</v>
      </c>
      <c r="DD3" s="61">
        <f>'Metrics EyeTracking'!AKV7</f>
        <v>1.9858622072278653</v>
      </c>
      <c r="DE3" s="61">
        <f>'Metrics EyeTracking'!APC5</f>
        <v>32.83967382296899</v>
      </c>
      <c r="DF3" s="61">
        <f>'Metrics EyeTracking'!APC6</f>
        <v>10.31475631770455</v>
      </c>
      <c r="DG3" s="61">
        <f>'Metrics EyeTracking'!AQN7</f>
        <v>639.17372467103053</v>
      </c>
      <c r="DH3" s="61">
        <f>'Metrics EyeTracking'!ARY8</f>
        <v>45.853510757171286</v>
      </c>
      <c r="DI3" s="384">
        <v>0.43515696999999998</v>
      </c>
      <c r="DJ3" s="81">
        <f>Data!BH7</f>
        <v>2</v>
      </c>
      <c r="DK3" s="81">
        <f>Data!BI7</f>
        <v>2</v>
      </c>
      <c r="DL3" s="81">
        <f>Data!BJ7</f>
        <v>3</v>
      </c>
      <c r="DM3" s="81">
        <f>Data!BK7</f>
        <v>3</v>
      </c>
      <c r="DN3" s="81">
        <f>Data!BL7</f>
        <v>3</v>
      </c>
      <c r="DO3" s="81">
        <f>Data!BM7</f>
        <v>4</v>
      </c>
      <c r="DP3" s="81">
        <f>Data!BN7</f>
        <v>4</v>
      </c>
      <c r="DQ3" s="81">
        <f>Data!BO7</f>
        <v>1</v>
      </c>
      <c r="DR3" s="156">
        <f>Data!BP7</f>
        <v>3</v>
      </c>
      <c r="DS3" s="81">
        <f>Data!EY7</f>
        <v>0</v>
      </c>
      <c r="DT3" s="600">
        <f>Data!EZ7</f>
        <v>3</v>
      </c>
      <c r="DU3" s="600">
        <f>Data!FA7</f>
        <v>0</v>
      </c>
      <c r="DV3" s="600">
        <f>Data!FB7</f>
        <v>4</v>
      </c>
      <c r="DW3" s="600">
        <f>Data!FC7</f>
        <v>0</v>
      </c>
      <c r="DX3" s="600">
        <f>Data!FD7</f>
        <v>4</v>
      </c>
      <c r="DY3" s="600">
        <f>Data!FE7</f>
        <v>4</v>
      </c>
      <c r="DZ3" s="600">
        <f>Data!FF7</f>
        <v>4</v>
      </c>
      <c r="EA3" s="600">
        <f>Data!FG7</f>
        <v>3</v>
      </c>
      <c r="EB3" s="600">
        <f>Data!FH7</f>
        <v>0</v>
      </c>
      <c r="EC3" s="600">
        <f>Data!FK7</f>
        <v>0</v>
      </c>
      <c r="ED3" s="600">
        <f>Data!FL7</f>
        <v>0</v>
      </c>
      <c r="EE3" s="600">
        <f>Data!FO7</f>
        <v>4</v>
      </c>
      <c r="EF3" s="600">
        <f>Data!FP7</f>
        <v>0</v>
      </c>
      <c r="EG3" s="606">
        <f>Data!FQ7</f>
        <v>4</v>
      </c>
      <c r="EH3" s="381">
        <f>Data!EE7</f>
        <v>21</v>
      </c>
      <c r="EI3" s="61">
        <f>Data!EF7</f>
        <v>72</v>
      </c>
      <c r="EJ3" s="81">
        <f>SUM(DJ3:DR3)</f>
        <v>25</v>
      </c>
      <c r="EK3" s="413">
        <f>Data!EG7</f>
        <v>88</v>
      </c>
      <c r="EL3" s="391"/>
      <c r="EM3" s="406" t="s">
        <v>891</v>
      </c>
      <c r="EN3" s="61">
        <f>$DH$4</f>
        <v>27.533485330030622</v>
      </c>
      <c r="EO3">
        <f>$DH$2</f>
        <v>27.475287170091168</v>
      </c>
      <c r="EP3" s="391"/>
      <c r="EQ3" s="188" t="s">
        <v>937</v>
      </c>
      <c r="ER3" s="61">
        <f>$CJ$4</f>
        <v>77.669361738274205</v>
      </c>
      <c r="ES3" s="61">
        <f>$CJ$2</f>
        <v>84.566837358296524</v>
      </c>
      <c r="ET3" s="391"/>
      <c r="EU3" s="188" t="s">
        <v>938</v>
      </c>
      <c r="EV3" s="61">
        <f>CK4</f>
        <v>55.408909425143861</v>
      </c>
      <c r="EW3" s="61">
        <f>$CK$2</f>
        <v>73.230110457929797</v>
      </c>
      <c r="EX3" s="391"/>
      <c r="EY3" s="188" t="s">
        <v>939</v>
      </c>
      <c r="EZ3" s="61">
        <f>CL4</f>
        <v>96.303379367266217</v>
      </c>
      <c r="FA3" s="61">
        <f>CL2</f>
        <v>101.5586316701385</v>
      </c>
      <c r="FB3" s="391"/>
      <c r="FC3" s="188" t="s">
        <v>940</v>
      </c>
      <c r="FD3" s="61">
        <f>CM4</f>
        <v>66.204444936486169</v>
      </c>
      <c r="FE3" s="61">
        <f>CM2</f>
        <v>83.357461269654934</v>
      </c>
      <c r="FF3" s="391"/>
      <c r="FG3" s="188" t="s">
        <v>941</v>
      </c>
      <c r="FH3" s="61">
        <f>$CN$4</f>
        <v>1.9632895093818337</v>
      </c>
      <c r="FI3" s="61">
        <f>CN2</f>
        <v>2.5299378123649507</v>
      </c>
      <c r="FJ3" s="391"/>
      <c r="FK3" s="188" t="s">
        <v>942</v>
      </c>
      <c r="FL3" s="61">
        <f>CR4</f>
        <v>1.5737028462696694</v>
      </c>
      <c r="FM3" s="61">
        <f>CR2</f>
        <v>1.9583507779089095</v>
      </c>
      <c r="FO3" s="188" t="s">
        <v>887</v>
      </c>
      <c r="FP3" s="384">
        <f>$DI$4</f>
        <v>0.76083219999999996</v>
      </c>
      <c r="FQ3" s="384">
        <f>DI2</f>
        <v>0.5496721</v>
      </c>
      <c r="FR3" s="371"/>
      <c r="FS3" s="188" t="s">
        <v>886</v>
      </c>
      <c r="FT3" s="82">
        <f>DG4</f>
        <v>193.86658528082367</v>
      </c>
      <c r="FU3" s="82">
        <f>DG2</f>
        <v>115.83634729444503</v>
      </c>
      <c r="FV3" s="371"/>
      <c r="FW3" s="84" t="s">
        <v>876</v>
      </c>
      <c r="FX3" s="82">
        <f>CZ4</f>
        <v>311</v>
      </c>
      <c r="FY3" s="337">
        <f>CZ2</f>
        <v>291.54166666666669</v>
      </c>
      <c r="FZ3" s="371"/>
      <c r="GA3" s="304" t="s">
        <v>877</v>
      </c>
      <c r="GB3" s="187">
        <f>DA4</f>
        <v>311</v>
      </c>
      <c r="GC3" s="155">
        <f>DA2</f>
        <v>311.5</v>
      </c>
      <c r="GD3" s="371"/>
      <c r="GE3" s="91" t="s">
        <v>884</v>
      </c>
      <c r="GF3" s="374">
        <f>DE4</f>
        <v>22.993862156008369</v>
      </c>
      <c r="GG3" s="82">
        <f>DE2</f>
        <v>18.248161638223259</v>
      </c>
      <c r="GH3" s="371"/>
      <c r="GI3" s="406" t="s">
        <v>885</v>
      </c>
      <c r="GJ3" s="374">
        <f>DF4</f>
        <v>4.0321604715821859</v>
      </c>
      <c r="GK3" s="82">
        <f>DF2</f>
        <v>5.973340115579818</v>
      </c>
      <c r="GL3" s="371"/>
      <c r="GM3" s="370" t="s">
        <v>880</v>
      </c>
      <c r="GN3" s="374">
        <f>DC4</f>
        <v>0.99716002885021182</v>
      </c>
      <c r="GO3" s="82">
        <f>DC2</f>
        <v>1.1681942616256609</v>
      </c>
      <c r="GP3" s="371"/>
      <c r="GQ3" s="370" t="s">
        <v>881</v>
      </c>
      <c r="GR3" s="374">
        <f>DD4</f>
        <v>0.87346561408733858</v>
      </c>
      <c r="GS3" s="82">
        <f>DD2</f>
        <v>1.0305176641279583</v>
      </c>
      <c r="GT3" s="371"/>
      <c r="GU3" s="370" t="s">
        <v>879</v>
      </c>
      <c r="GV3" s="374">
        <f>DB4</f>
        <v>151.98002140563682</v>
      </c>
      <c r="GW3" s="82">
        <f>DB2</f>
        <v>143.42800057085773</v>
      </c>
      <c r="GX3" s="371"/>
      <c r="GY3" s="370" t="s">
        <v>874</v>
      </c>
      <c r="GZ3" s="374">
        <f>CX4</f>
        <v>33.902284286619491</v>
      </c>
      <c r="HA3" s="82">
        <f>CX2</f>
        <v>59.477714563579816</v>
      </c>
      <c r="HB3" s="371"/>
      <c r="HC3" s="370" t="s">
        <v>875</v>
      </c>
      <c r="HD3" s="374">
        <f>CY4</f>
        <v>29.634590995796032</v>
      </c>
      <c r="HE3" s="82">
        <f>CY2</f>
        <v>63.572421184834937</v>
      </c>
      <c r="HF3" s="371"/>
      <c r="HG3" s="370" t="s">
        <v>872</v>
      </c>
      <c r="HH3" s="374">
        <f>CV4</f>
        <v>30.492670956367526</v>
      </c>
      <c r="HI3" s="82">
        <f>CV2</f>
        <v>35.124968539909155</v>
      </c>
      <c r="HJ3" s="371"/>
      <c r="HK3" s="370" t="s">
        <v>873</v>
      </c>
      <c r="HL3" s="374">
        <f>CW4</f>
        <v>23.668670681763171</v>
      </c>
      <c r="HM3" s="82">
        <f>CW2</f>
        <v>29.490713531137182</v>
      </c>
      <c r="HN3" s="371"/>
      <c r="HO3" s="61" t="s">
        <v>871</v>
      </c>
      <c r="HP3" s="374">
        <f>CU4</f>
        <v>0.84121027061896769</v>
      </c>
      <c r="HQ3" s="82">
        <f>CU2</f>
        <v>2.1989626670641047</v>
      </c>
      <c r="HR3" s="371"/>
      <c r="HS3" s="61" t="s">
        <v>870</v>
      </c>
      <c r="HT3" s="82">
        <f>CT4</f>
        <v>0.88899205066160725</v>
      </c>
      <c r="HU3" s="82">
        <f>CT2</f>
        <v>2.3162207484442319</v>
      </c>
      <c r="HV3" s="57"/>
      <c r="HW3" s="188" t="s">
        <v>869</v>
      </c>
      <c r="HX3" s="82">
        <f>CS4</f>
        <v>8.5622547270781304</v>
      </c>
      <c r="HY3" s="82">
        <f>CS2</f>
        <v>25.688597117168548</v>
      </c>
      <c r="IA3" s="61"/>
      <c r="IB3" s="61">
        <v>24.65</v>
      </c>
      <c r="IC3" s="61">
        <f>$CI$7</f>
        <v>23</v>
      </c>
      <c r="IF3" s="188" t="s">
        <v>985</v>
      </c>
      <c r="IG3" s="81">
        <f>Metrics!$TD$10</f>
        <v>26450</v>
      </c>
      <c r="IH3" s="81">
        <f>Metrics!$TV$10</f>
        <v>31650</v>
      </c>
      <c r="II3" s="397"/>
      <c r="IJ3" s="188" t="s">
        <v>984</v>
      </c>
      <c r="IK3" s="129">
        <f t="shared" ref="IK3:IL9" si="0">IG3/1000</f>
        <v>26.45</v>
      </c>
      <c r="IL3" s="129">
        <f t="shared" si="0"/>
        <v>31.65</v>
      </c>
      <c r="IM3" s="451"/>
      <c r="IN3" s="188" t="s">
        <v>983</v>
      </c>
      <c r="IO3" s="81">
        <f>Metrics!$TD$7</f>
        <v>70590</v>
      </c>
      <c r="IP3" s="81">
        <f>Metrics!$TV$7</f>
        <v>38009.5</v>
      </c>
      <c r="IQ3" s="397"/>
      <c r="IR3" s="188" t="s">
        <v>983</v>
      </c>
      <c r="IS3" s="129">
        <f t="shared" ref="IS3:IT8" si="1">IO3/1000</f>
        <v>70.59</v>
      </c>
      <c r="IT3" s="129">
        <f t="shared" si="1"/>
        <v>38.009500000000003</v>
      </c>
      <c r="IV3" s="243" t="s">
        <v>631</v>
      </c>
      <c r="IW3" s="302">
        <f>E4</f>
        <v>256</v>
      </c>
      <c r="IX3" s="302">
        <f>E6</f>
        <v>549</v>
      </c>
      <c r="IZ3" s="215" t="s">
        <v>669</v>
      </c>
      <c r="JA3" s="420">
        <f>I4</f>
        <v>0.98221371571222915</v>
      </c>
      <c r="JB3" s="420">
        <f>$I$7</f>
        <v>0.98336390654245986</v>
      </c>
      <c r="JD3" s="241" t="s">
        <v>666</v>
      </c>
      <c r="JE3" s="286">
        <f>K4</f>
        <v>0.46666666666666662</v>
      </c>
      <c r="JF3" s="286">
        <f>$K$6</f>
        <v>0.40000000000000008</v>
      </c>
      <c r="JH3" s="237" t="s">
        <v>664</v>
      </c>
      <c r="JI3" s="183">
        <f>$Q$4</f>
        <v>1.8757037037037037</v>
      </c>
      <c r="JJ3" s="183">
        <f>$Q$6</f>
        <v>7.7601111111111116</v>
      </c>
      <c r="JK3" s="239"/>
      <c r="JL3" s="237" t="s">
        <v>668</v>
      </c>
      <c r="JM3" s="183">
        <f>$U$4</f>
        <v>19.999866485595632</v>
      </c>
      <c r="JN3" s="183">
        <f>$U$6</f>
        <v>17.894343058268166</v>
      </c>
      <c r="JQ3" s="61"/>
      <c r="JR3" s="244">
        <f>$W$4</f>
        <v>0.90333333333333332</v>
      </c>
      <c r="JS3" s="244">
        <f>W6</f>
        <v>1.8333333333333333E-2</v>
      </c>
      <c r="JU3" s="188" t="s">
        <v>599</v>
      </c>
      <c r="JV3" s="61" t="e">
        <f>#REF!</f>
        <v>#REF!</v>
      </c>
      <c r="JW3" s="61" t="e">
        <f>#REF!</f>
        <v>#REF!</v>
      </c>
      <c r="JX3" s="61" t="e">
        <f>#REF!</f>
        <v>#REF!</v>
      </c>
      <c r="JY3" s="61" t="e">
        <f>#REF!</f>
        <v>#REF!</v>
      </c>
      <c r="JZ3" s="61" t="e">
        <f>#REF!</f>
        <v>#REF!</v>
      </c>
      <c r="KA3" s="61" t="e">
        <f>#REF!</f>
        <v>#REF!</v>
      </c>
      <c r="KD3" s="99"/>
      <c r="KE3" s="61" t="s">
        <v>678</v>
      </c>
      <c r="KF3" s="81">
        <f>$R$7</f>
        <v>291.13257575757575</v>
      </c>
      <c r="KG3" s="81">
        <f>R4</f>
        <v>138.61666666666667</v>
      </c>
      <c r="KI3" s="61" t="s">
        <v>707</v>
      </c>
      <c r="KJ3" s="129">
        <f>$AA$5</f>
        <v>0.77387675550471324</v>
      </c>
      <c r="KK3" s="129">
        <f>$AA$7</f>
        <v>0.89971331903666241</v>
      </c>
      <c r="KM3" s="61" t="s">
        <v>681</v>
      </c>
      <c r="KN3" s="81">
        <f>$AB$11</f>
        <v>63.75310296145841</v>
      </c>
      <c r="KO3" s="81">
        <f>$AB$5</f>
        <v>29.385141066307842</v>
      </c>
      <c r="KQ3" s="61" t="s">
        <v>692</v>
      </c>
      <c r="KR3" s="81">
        <f>$X$7</f>
        <v>1437</v>
      </c>
      <c r="KS3" s="81">
        <f>X5</f>
        <v>1410</v>
      </c>
      <c r="KU3" s="61" t="s">
        <v>693</v>
      </c>
      <c r="KV3" s="81">
        <f>$Y$7</f>
        <v>0</v>
      </c>
      <c r="KW3" s="81">
        <f>Y5</f>
        <v>0</v>
      </c>
      <c r="KY3" s="61" t="s">
        <v>694</v>
      </c>
      <c r="KZ3" s="81">
        <f>Z7</f>
        <v>0</v>
      </c>
      <c r="LA3" s="81">
        <f>Z5</f>
        <v>0</v>
      </c>
      <c r="LC3" s="61" t="s">
        <v>705</v>
      </c>
      <c r="LD3" s="61">
        <f>AM7</f>
        <v>5.3989840844503707</v>
      </c>
      <c r="LE3" s="61">
        <f>AM5</f>
        <v>3.8862355175604781</v>
      </c>
      <c r="LF3" s="141"/>
      <c r="LH3" s="61" t="s">
        <v>695</v>
      </c>
      <c r="LI3" s="61">
        <f>$AG$7</f>
        <v>1023</v>
      </c>
      <c r="LJ3" s="61">
        <f>AG5</f>
        <v>665</v>
      </c>
      <c r="LL3" s="61" t="s">
        <v>696</v>
      </c>
      <c r="LM3" s="61">
        <f>AH7</f>
        <v>0</v>
      </c>
      <c r="LN3" s="61">
        <f>AH5</f>
        <v>0</v>
      </c>
      <c r="LP3" s="61" t="s">
        <v>697</v>
      </c>
      <c r="LQ3" s="61">
        <f>$AI$7</f>
        <v>0</v>
      </c>
      <c r="LR3" s="61">
        <f>AI5</f>
        <v>0</v>
      </c>
      <c r="LT3" s="187" t="s">
        <v>710</v>
      </c>
      <c r="LU3" s="81">
        <f>AL7</f>
        <v>11.479777715008652</v>
      </c>
      <c r="LV3" s="129">
        <f>AL5</f>
        <v>23.703452727329729</v>
      </c>
      <c r="LX3" s="61" t="s">
        <v>698</v>
      </c>
      <c r="LY3" s="384">
        <f>$AN$7</f>
        <v>3.4344655367849559</v>
      </c>
      <c r="LZ3" s="384">
        <f>AN5</f>
        <v>3.3507376704038112</v>
      </c>
      <c r="MB3" s="61" t="s">
        <v>699</v>
      </c>
      <c r="MC3" s="81">
        <f>AD7</f>
        <v>0</v>
      </c>
      <c r="MD3" s="81">
        <f>AD5</f>
        <v>0</v>
      </c>
      <c r="MF3" s="61" t="s">
        <v>700</v>
      </c>
      <c r="MG3" s="81">
        <f>$AE$7</f>
        <v>0</v>
      </c>
      <c r="MH3" s="81">
        <f>AE5</f>
        <v>0</v>
      </c>
      <c r="MJ3" s="61" t="s">
        <v>711</v>
      </c>
      <c r="MK3" s="61">
        <f>AN7</f>
        <v>3.4344655367849559</v>
      </c>
      <c r="ML3" s="61">
        <f>AN5</f>
        <v>3.3507376704038112</v>
      </c>
      <c r="MN3" s="61" t="s">
        <v>701</v>
      </c>
      <c r="MO3" s="81">
        <f>AF11</f>
        <v>1850</v>
      </c>
      <c r="MP3" s="81">
        <f>AF5</f>
        <v>3129</v>
      </c>
      <c r="MR3" s="61" t="s">
        <v>702</v>
      </c>
      <c r="MS3" s="61">
        <f>AJ11</f>
        <v>0</v>
      </c>
      <c r="MT3" s="61">
        <f>AJ5</f>
        <v>84</v>
      </c>
      <c r="MV3" s="61" t="s">
        <v>704</v>
      </c>
      <c r="MW3" s="61">
        <f>AK11</f>
        <v>0</v>
      </c>
      <c r="MX3" s="61">
        <f>AK5</f>
        <v>38</v>
      </c>
      <c r="MZ3" s="61" t="s">
        <v>712</v>
      </c>
      <c r="NA3" s="61" t="e">
        <f>#REF!</f>
        <v>#REF!</v>
      </c>
      <c r="NB3" s="61" t="e">
        <f>#REF!</f>
        <v>#REF!</v>
      </c>
      <c r="NE3" s="61" t="s">
        <v>815</v>
      </c>
      <c r="NF3" s="302" t="str">
        <f>CONCATENATE(ROUND(AVERAGE(Data!C8:C9,Data!C13:C14,Data!C19:C20,Data!C24:C29),1),"±",ROUND(STDEV(Data!C8:C9,Data!C13:C14,Data!C19:C20,Data!C24:C29),1))</f>
        <v>31.2±17</v>
      </c>
      <c r="NG3" s="182" t="str">
        <f>CONCATENATE(ROUND(AVERAGE(Data!C6:C7,Data!C10:C12,Data!C15:C18,Data!C21:C23),1),"±",ROUND(_xlfn.STDEV.S(Data!C6:C7,Data!C10:C12,Data!C15:C18,Data!C21:C23),1))</f>
        <v>29.4±16.6</v>
      </c>
      <c r="NH3" s="301" t="s">
        <v>821</v>
      </c>
      <c r="NJ3" s="61" t="s">
        <v>835</v>
      </c>
      <c r="NK3" s="61">
        <f>$B$3</f>
        <v>28</v>
      </c>
      <c r="NL3" s="61">
        <f>B5</f>
        <v>80</v>
      </c>
      <c r="NN3" s="61" t="s">
        <v>824</v>
      </c>
      <c r="NO3" s="61">
        <f>$CG$6</f>
        <v>79</v>
      </c>
      <c r="NP3" s="61">
        <f>$CG$5</f>
        <v>113</v>
      </c>
      <c r="NQ3" s="61">
        <f>$CG$7</f>
        <v>100</v>
      </c>
      <c r="NS3" s="189" t="s">
        <v>604</v>
      </c>
      <c r="NT3" s="81">
        <f>P5</f>
        <v>0</v>
      </c>
      <c r="NU3" s="81">
        <f>P6</f>
        <v>0</v>
      </c>
      <c r="NV3" s="81">
        <f>$P$7</f>
        <v>0</v>
      </c>
    </row>
    <row r="4" spans="1:386" ht="15.75" thickBot="1" x14ac:dyDescent="0.3">
      <c r="A4" s="379" t="s">
        <v>515</v>
      </c>
      <c r="B4" s="381">
        <f>Data!AU8</f>
        <v>79</v>
      </c>
      <c r="C4" s="82"/>
      <c r="D4" s="82">
        <f>Metrics!TD7/1000</f>
        <v>70.59</v>
      </c>
      <c r="E4" s="81">
        <f>Metrics!UI8</f>
        <v>256</v>
      </c>
      <c r="F4" s="129">
        <f>Metrics!$UI$5</f>
        <v>33.428386299870887</v>
      </c>
      <c r="G4" s="129">
        <f>SUM(Data!JB8:KK8)/36</f>
        <v>0.94444444444444442</v>
      </c>
      <c r="H4" s="61">
        <f>AVERAGE(Data!NF8:NT8)</f>
        <v>3.4666668895321556E-3</v>
      </c>
      <c r="I4" s="184">
        <f>AVERAGE(Data!ID8:IO8)</f>
        <v>0.98221371571222915</v>
      </c>
      <c r="J4" s="286">
        <f>AVERAGE(Data!NZ8:OB8)</f>
        <v>0.38148148148148148</v>
      </c>
      <c r="K4" s="242">
        <f>AVERAGE(Data!NV8:NX8)</f>
        <v>0.46666666666666662</v>
      </c>
      <c r="L4" s="82">
        <f>Metrics!TD10/1000</f>
        <v>26.45</v>
      </c>
      <c r="M4" s="61">
        <f>Data!FJ8</f>
        <v>4</v>
      </c>
      <c r="N4" s="61">
        <f>Data!FN8</f>
        <v>1</v>
      </c>
      <c r="O4" s="61">
        <f>Data!GT8</f>
        <v>1</v>
      </c>
      <c r="P4" s="81">
        <f>Data!HL8</f>
        <v>2</v>
      </c>
      <c r="Q4" s="129">
        <f>AVERAGE(Data!OD8:OF8)/1000</f>
        <v>1.8757037037037037</v>
      </c>
      <c r="R4" s="81">
        <f>AVERAGE(Metrics!YZ6:ZB6)</f>
        <v>138.61666666666667</v>
      </c>
      <c r="S4" s="129">
        <f>AVERAGE(Data!OH8:OJ8)/1000</f>
        <v>18.756666666666668</v>
      </c>
      <c r="T4" s="129">
        <f>AVERAGE(Data!HS8:HU8)/1000</f>
        <v>30.707999999999998</v>
      </c>
      <c r="U4" s="82">
        <f>AVERAGE(Data!IA8:IC8)</f>
        <v>19.999866485595632</v>
      </c>
      <c r="V4" s="81">
        <f>Metrics!$TD$7</f>
        <v>70590</v>
      </c>
      <c r="W4" s="580">
        <f>AVERAGE(Data!HW8:HY8)</f>
        <v>0.90333333333333332</v>
      </c>
      <c r="X4" s="61">
        <f>Metrics!$B$11</f>
        <v>1839</v>
      </c>
      <c r="Y4" s="61">
        <f>Metrics!$B$10</f>
        <v>0</v>
      </c>
      <c r="Z4" s="61">
        <f>Metrics!$B$9</f>
        <v>0</v>
      </c>
      <c r="AA4" s="129">
        <f>Metrics!ACF$6*100</f>
        <v>0.81976432394105569</v>
      </c>
      <c r="AB4" s="81">
        <f>AVERAGE(Metrics!YZ8:ZB8)</f>
        <v>98.57786838819527</v>
      </c>
      <c r="AC4" s="61">
        <f>Metrics!$D$11</f>
        <v>1391</v>
      </c>
      <c r="AD4" s="61">
        <f>Metrics!$D$10</f>
        <v>0</v>
      </c>
      <c r="AE4" s="61">
        <f>Metrics!$D$9</f>
        <v>0</v>
      </c>
      <c r="AF4" s="61">
        <f>Metrics!$E$11</f>
        <v>3163</v>
      </c>
      <c r="AG4" s="61">
        <f>Metrics!$C$11</f>
        <v>1031</v>
      </c>
      <c r="AH4" s="391">
        <f>Metrics!$C$10</f>
        <v>0</v>
      </c>
      <c r="AI4" s="391">
        <f>Metrics!$C$9</f>
        <v>0</v>
      </c>
      <c r="AJ4" s="391">
        <f>Metrics!$E$10</f>
        <v>0</v>
      </c>
      <c r="AK4" s="391">
        <f>Metrics!$E$9</f>
        <v>0</v>
      </c>
      <c r="AL4" s="61">
        <f>Metrics!$C$6</f>
        <v>13.901488464055319</v>
      </c>
      <c r="AM4" s="61">
        <f>Metrics!$B$6</f>
        <v>4.5671953635435019</v>
      </c>
      <c r="AN4" s="61">
        <f>Metrics!$D$6</f>
        <v>3.949811039734036</v>
      </c>
      <c r="AO4" s="61">
        <f>Metrics!$E$6</f>
        <v>7.8569351607039035</v>
      </c>
      <c r="AP4" s="61">
        <f>Data!AW8</f>
        <v>26.4</v>
      </c>
      <c r="AQ4" s="61">
        <f>Data!AY8</f>
        <v>26.5</v>
      </c>
      <c r="AR4" s="61">
        <f>Data!BA8</f>
        <v>24.6</v>
      </c>
      <c r="AS4" s="61">
        <f>Data!BC8</f>
        <v>25.7</v>
      </c>
      <c r="AT4" s="61">
        <f>Data!O8</f>
        <v>0</v>
      </c>
      <c r="AU4" s="61"/>
      <c r="AV4" s="61"/>
      <c r="AW4" s="61">
        <f>Data!C8</f>
        <v>75</v>
      </c>
      <c r="AX4" s="61">
        <f>Data!BU8</f>
        <v>0</v>
      </c>
      <c r="AY4" s="61">
        <f>Data!BV8</f>
        <v>0</v>
      </c>
      <c r="AZ4" s="61">
        <f>Data!BW8</f>
        <v>0</v>
      </c>
      <c r="BA4" s="61">
        <f>Data!BX8</f>
        <v>0</v>
      </c>
      <c r="BB4" s="61">
        <f>Data!BY8</f>
        <v>0</v>
      </c>
      <c r="BC4" s="61">
        <f>Data!BZ8</f>
        <v>0</v>
      </c>
      <c r="BD4" s="61">
        <f>Data!CA8</f>
        <v>0</v>
      </c>
      <c r="BE4" s="61">
        <f>Data!CB8</f>
        <v>0</v>
      </c>
      <c r="BF4" s="61">
        <f>Data!CC8</f>
        <v>0</v>
      </c>
      <c r="BG4" s="61">
        <f>Data!CD8</f>
        <v>0</v>
      </c>
      <c r="BH4" s="61">
        <f>Data!GN8</f>
        <v>35</v>
      </c>
      <c r="BI4" s="61">
        <f>Data!GO8</f>
        <v>19</v>
      </c>
      <c r="BJ4" s="61">
        <f>Data!GP8</f>
        <v>5</v>
      </c>
      <c r="BK4" s="61">
        <f>Data!GQ8</f>
        <v>17</v>
      </c>
      <c r="BL4" s="61">
        <f>Data!GR8</f>
        <v>9</v>
      </c>
      <c r="BM4" s="61">
        <f>Data!AA8</f>
        <v>4</v>
      </c>
      <c r="BN4" s="61">
        <f>Data!AB8</f>
        <v>4</v>
      </c>
      <c r="BO4" s="61">
        <f>Data!AC8</f>
        <v>4</v>
      </c>
      <c r="BP4" s="61">
        <f>Data!AD8</f>
        <v>4</v>
      </c>
      <c r="BQ4" s="61">
        <f>Data!AE8</f>
        <v>4</v>
      </c>
      <c r="BR4" s="61">
        <f>Data!AF8</f>
        <v>4</v>
      </c>
      <c r="BS4" s="61">
        <f>Data!AG8</f>
        <v>4</v>
      </c>
      <c r="BT4" s="61">
        <f>Data!AH8</f>
        <v>4</v>
      </c>
      <c r="BU4" s="61">
        <f>Data!AI8</f>
        <v>4</v>
      </c>
      <c r="BV4" s="61">
        <f>Data!AJ8</f>
        <v>4</v>
      </c>
      <c r="BW4" s="61">
        <f>Data!AK8</f>
        <v>3</v>
      </c>
      <c r="BX4" s="61">
        <f>Data!AL8</f>
        <v>4</v>
      </c>
      <c r="BY4" s="61">
        <f>Data!AM8</f>
        <v>4</v>
      </c>
      <c r="BZ4" s="61">
        <f>Data!AN8</f>
        <v>4</v>
      </c>
      <c r="CA4" s="61">
        <f>Data!AO8</f>
        <v>4</v>
      </c>
      <c r="CB4" s="61">
        <f>Data!AP8</f>
        <v>4</v>
      </c>
      <c r="CC4" s="61">
        <f>Data!AQ8</f>
        <v>4</v>
      </c>
      <c r="CD4" s="61">
        <f>Data!AR8</f>
        <v>4</v>
      </c>
      <c r="CE4" s="61">
        <f>Data!AS8</f>
        <v>4</v>
      </c>
      <c r="CF4" s="61">
        <f>Data!AT8</f>
        <v>4</v>
      </c>
      <c r="CG4" s="61">
        <f>Data!GS8</f>
        <v>85</v>
      </c>
      <c r="CH4" s="61">
        <f>SUM(Data!CT8:CU8)</f>
        <v>0</v>
      </c>
      <c r="CI4" s="61">
        <f>ROUND((Data!OL8-Data!OK8)*1440,2)</f>
        <v>24.65</v>
      </c>
      <c r="CJ4" s="61">
        <f>'Metrics EyeTracking'!YR6</f>
        <v>77.669361738274205</v>
      </c>
      <c r="CK4" s="61">
        <f>'Metrics EyeTracking'!YR7</f>
        <v>55.408909425143861</v>
      </c>
      <c r="CL4" s="61">
        <f>'Metrics EyeTracking'!ACY6</f>
        <v>96.303379367266217</v>
      </c>
      <c r="CM4" s="61">
        <f>'Metrics EyeTracking'!ACY7</f>
        <v>66.204444936486169</v>
      </c>
      <c r="CN4" s="61">
        <f>'Metrics EyeTracking'!ALM6</f>
        <v>1.9632895093818337</v>
      </c>
      <c r="CO4">
        <f>'Metrics EyeTracking'!AUA6</f>
        <v>40.392156862745097</v>
      </c>
      <c r="CP4" s="57">
        <f>'Metrics EyeTracking'!AUA7</f>
        <v>35</v>
      </c>
      <c r="CQ4">
        <v>151.53766156588915</v>
      </c>
      <c r="CR4" s="61">
        <f>'Metrics EyeTracking'!ALM7</f>
        <v>1.5737028462696694</v>
      </c>
      <c r="CS4" s="61">
        <f>'Metrics EyeTracking'!RO6</f>
        <v>8.5622547270781304</v>
      </c>
      <c r="CT4" s="61">
        <f>'Metrics EyeTracking'!AM6</f>
        <v>0.88899205066160725</v>
      </c>
      <c r="CU4" s="61">
        <f>'Metrics EyeTracking'!AM7</f>
        <v>0.84121027061896769</v>
      </c>
      <c r="CV4" s="61">
        <f>'Metrics EyeTracking'!ET6</f>
        <v>30.492670956367526</v>
      </c>
      <c r="CW4" s="61">
        <f>'Metrics EyeTracking'!ET7</f>
        <v>23.668670681763171</v>
      </c>
      <c r="CX4" s="61">
        <f>'Metrics EyeTracking'!JA6</f>
        <v>33.902284286619491</v>
      </c>
      <c r="CY4" s="61">
        <f>'Metrics EyeTracking'!JA7</f>
        <v>29.634590995796032</v>
      </c>
      <c r="CZ4" s="61">
        <f>'Metrics EyeTracking'!NH6</f>
        <v>311</v>
      </c>
      <c r="DA4" s="61">
        <f>'Metrics EyeTracking'!NH7</f>
        <v>311</v>
      </c>
      <c r="DB4" s="61">
        <f>'Metrics EyeTracking'!AFU6</f>
        <v>151.98002140563682</v>
      </c>
      <c r="DC4" s="61">
        <f>'Metrics EyeTracking'!AKB6</f>
        <v>0.99716002885021182</v>
      </c>
      <c r="DD4" s="61">
        <f>'Metrics EyeTracking'!AKB7</f>
        <v>0.87346561408733858</v>
      </c>
      <c r="DE4" s="61">
        <f>'Metrics EyeTracking'!AOI5</f>
        <v>22.993862156008369</v>
      </c>
      <c r="DF4" s="61">
        <f>'Metrics EyeTracking'!AOI6</f>
        <v>4.0321604715821859</v>
      </c>
      <c r="DG4" s="61">
        <f>'Metrics EyeTracking'!APT7</f>
        <v>193.86658528082367</v>
      </c>
      <c r="DH4" s="61">
        <f>'Metrics EyeTracking'!ARE8</f>
        <v>27.533485330030622</v>
      </c>
      <c r="DI4" s="384">
        <v>0.76083219999999996</v>
      </c>
      <c r="DJ4" s="81"/>
      <c r="DK4" s="81"/>
      <c r="DL4" s="81"/>
      <c r="DM4" s="81"/>
      <c r="DN4" s="81"/>
      <c r="DO4" s="81"/>
      <c r="DP4" s="81"/>
      <c r="DQ4" s="81"/>
      <c r="DR4" s="156"/>
      <c r="DS4" s="81">
        <f>Data!EY8</f>
        <v>1</v>
      </c>
      <c r="DT4" s="600">
        <f>Data!EZ8</f>
        <v>0</v>
      </c>
      <c r="DU4" s="600">
        <f>Data!FA8</f>
        <v>4</v>
      </c>
      <c r="DV4" s="600">
        <f>Data!FB8</f>
        <v>1</v>
      </c>
      <c r="DW4" s="600">
        <f>Data!FC8</f>
        <v>3</v>
      </c>
      <c r="DX4" s="600">
        <f>Data!FD8</f>
        <v>4</v>
      </c>
      <c r="DY4" s="600">
        <f>Data!FE8</f>
        <v>2</v>
      </c>
      <c r="DZ4" s="600">
        <f>Data!FF8</f>
        <v>4</v>
      </c>
      <c r="EA4" s="600">
        <f>Data!FG8</f>
        <v>4</v>
      </c>
      <c r="EB4" s="600">
        <f>Data!FH8</f>
        <v>4</v>
      </c>
      <c r="EC4" s="600">
        <f>Data!FK8</f>
        <v>4</v>
      </c>
      <c r="ED4" s="600">
        <f>Data!FL8</f>
        <v>4</v>
      </c>
      <c r="EE4" s="600">
        <f>Data!FO8</f>
        <v>3</v>
      </c>
      <c r="EF4" s="600">
        <f>Data!FP8</f>
        <v>1</v>
      </c>
      <c r="EG4" s="606">
        <f>Data!FQ8</f>
        <v>4</v>
      </c>
      <c r="EH4" s="381"/>
      <c r="EI4" s="61"/>
      <c r="EJ4" s="81"/>
      <c r="EK4" s="413"/>
      <c r="EL4" s="391"/>
      <c r="EM4" s="406" t="s">
        <v>891</v>
      </c>
      <c r="EN4" s="61">
        <f>$DH$5</f>
        <v>36.829619336326772</v>
      </c>
      <c r="EO4">
        <f>$DH$3</f>
        <v>45.853510757171286</v>
      </c>
      <c r="EP4" s="391"/>
      <c r="EQ4" s="188" t="s">
        <v>937</v>
      </c>
      <c r="ER4" s="61">
        <f>$CJ$5</f>
        <v>83.606808157480927</v>
      </c>
      <c r="ES4" s="61">
        <f>$CJ$3</f>
        <v>144.9801685230199</v>
      </c>
      <c r="ET4" s="391"/>
      <c r="EU4" s="188" t="s">
        <v>938</v>
      </c>
      <c r="EV4" s="61">
        <f>CK5</f>
        <v>31.785276469616605</v>
      </c>
      <c r="EW4" s="61">
        <f>$CK$3</f>
        <v>128.29821238126209</v>
      </c>
      <c r="EX4" s="391"/>
      <c r="EY4" s="188" t="s">
        <v>939</v>
      </c>
      <c r="EZ4" s="61">
        <f>CL5</f>
        <v>107.81869675652982</v>
      </c>
      <c r="FA4" s="61">
        <f>CL3</f>
        <v>169.76958569904016</v>
      </c>
      <c r="FB4" s="391"/>
      <c r="FC4" s="188" t="s">
        <v>940</v>
      </c>
      <c r="FD4" s="61">
        <f>CM5</f>
        <v>41.784322511948631</v>
      </c>
      <c r="FE4" s="61">
        <f>CM3</f>
        <v>146.64938503383894</v>
      </c>
      <c r="FF4" s="391"/>
      <c r="FG4" s="188" t="s">
        <v>941</v>
      </c>
      <c r="FH4" s="61">
        <f>$CN$5</f>
        <v>2.0888410969164548</v>
      </c>
      <c r="FI4" s="61">
        <f>CN3</f>
        <v>3.4045497268821197</v>
      </c>
      <c r="FJ4" s="391"/>
      <c r="FK4" s="188" t="s">
        <v>942</v>
      </c>
      <c r="FL4" s="61">
        <f>CR5</f>
        <v>0.8393442671466973</v>
      </c>
      <c r="FM4" s="61">
        <f>CR3</f>
        <v>3.0330161353979852</v>
      </c>
      <c r="FO4" s="188" t="s">
        <v>887</v>
      </c>
      <c r="FP4" s="384">
        <f>$DI$5</f>
        <v>0.86000054999999997</v>
      </c>
      <c r="FQ4" s="384">
        <f>DI3</f>
        <v>0.43515696999999998</v>
      </c>
      <c r="FR4" s="371"/>
      <c r="FS4" s="188" t="s">
        <v>886</v>
      </c>
      <c r="FT4" s="82">
        <f>DG5</f>
        <v>141.46904001237769</v>
      </c>
      <c r="FU4" s="82">
        <f>DG3</f>
        <v>639.17372467103053</v>
      </c>
      <c r="FV4" s="371"/>
      <c r="FW4" s="84" t="s">
        <v>876</v>
      </c>
      <c r="FX4" s="82">
        <f>CZ5</f>
        <v>329.5</v>
      </c>
      <c r="FY4" s="82">
        <f>CZ3</f>
        <v>300.3780487804878</v>
      </c>
      <c r="FZ4" s="371"/>
      <c r="GA4" s="304" t="s">
        <v>877</v>
      </c>
      <c r="GB4" s="187">
        <f>DA5</f>
        <v>326.5</v>
      </c>
      <c r="GC4" s="187">
        <f>DA3</f>
        <v>321</v>
      </c>
      <c r="GD4" s="371"/>
      <c r="GE4" s="91" t="s">
        <v>884</v>
      </c>
      <c r="GF4" s="374">
        <f>DE5</f>
        <v>19.776122638196988</v>
      </c>
      <c r="GG4" s="82">
        <f>DE3</f>
        <v>32.83967382296899</v>
      </c>
      <c r="GH4" s="371"/>
      <c r="GI4" s="406" t="s">
        <v>885</v>
      </c>
      <c r="GJ4" s="374">
        <f>DF5</f>
        <v>1.9822139716016056</v>
      </c>
      <c r="GK4" s="82">
        <f>DF3</f>
        <v>10.31475631770455</v>
      </c>
      <c r="GL4" s="371"/>
      <c r="GM4" s="370" t="s">
        <v>880</v>
      </c>
      <c r="GN4" s="374">
        <f>DC5</f>
        <v>0.5850673006035384</v>
      </c>
      <c r="GO4" s="82">
        <f>DC3</f>
        <v>2.3644929794186056</v>
      </c>
      <c r="GP4" s="371"/>
      <c r="GQ4" s="370" t="s">
        <v>881</v>
      </c>
      <c r="GR4" s="374">
        <f>DD5</f>
        <v>0.44619493847794195</v>
      </c>
      <c r="GS4" s="82">
        <f>DD3</f>
        <v>1.9858622072278653</v>
      </c>
      <c r="GT4" s="371"/>
      <c r="GU4" s="370" t="s">
        <v>879</v>
      </c>
      <c r="GV4" s="374">
        <f>DB5</f>
        <v>109.17653774796632</v>
      </c>
      <c r="GW4" s="82">
        <f>DB3</f>
        <v>199.73690568874332</v>
      </c>
      <c r="GX4" s="371"/>
      <c r="GY4" s="370" t="s">
        <v>874</v>
      </c>
      <c r="GZ4" s="374">
        <f>CX5</f>
        <v>30.938869157575432</v>
      </c>
      <c r="HA4" s="82">
        <f>CX3</f>
        <v>57.691779742267755</v>
      </c>
      <c r="HB4" s="371"/>
      <c r="HC4" s="370" t="s">
        <v>875</v>
      </c>
      <c r="HD4" s="374">
        <f>CY5</f>
        <v>28.760341774162047</v>
      </c>
      <c r="HE4" s="82">
        <f>CY3</f>
        <v>39.569132606063796</v>
      </c>
      <c r="HF4" s="371"/>
      <c r="HG4" s="370" t="s">
        <v>872</v>
      </c>
      <c r="HH4" s="374">
        <f>CV5</f>
        <v>22.938778607049251</v>
      </c>
      <c r="HI4" s="82">
        <f>CV3</f>
        <v>37.649376198164205</v>
      </c>
      <c r="HJ4" s="371"/>
      <c r="HK4" s="370" t="s">
        <v>873</v>
      </c>
      <c r="HL4" s="374">
        <f>CW5</f>
        <v>23.031574015074302</v>
      </c>
      <c r="HM4" s="82">
        <f>CW3</f>
        <v>29.952441780733825</v>
      </c>
      <c r="HN4" s="371"/>
      <c r="HO4" s="61" t="s">
        <v>871</v>
      </c>
      <c r="HP4" s="374">
        <f>CU5</f>
        <v>1.0034019504641549</v>
      </c>
      <c r="HQ4" s="82">
        <f>CU3</f>
        <v>0.91024958904441178</v>
      </c>
      <c r="HR4" s="371"/>
      <c r="HS4" s="61" t="s">
        <v>870</v>
      </c>
      <c r="HT4" s="82">
        <f>CT5</f>
        <v>1.051820411764991</v>
      </c>
      <c r="HU4" s="82">
        <f>CT3</f>
        <v>1.3164340819047231</v>
      </c>
      <c r="HW4" s="188" t="s">
        <v>869</v>
      </c>
      <c r="HX4" s="82">
        <f>CS5</f>
        <v>8.5628657057228494</v>
      </c>
      <c r="HY4" s="82">
        <f>CS3</f>
        <v>16.510510349271119</v>
      </c>
      <c r="HZ4" s="338"/>
      <c r="IA4" s="342"/>
      <c r="IB4" s="61">
        <v>20.67</v>
      </c>
      <c r="IC4" s="61">
        <f>CI11</f>
        <v>19.63</v>
      </c>
      <c r="IF4" s="188" t="s">
        <v>985</v>
      </c>
      <c r="IG4" s="81">
        <f>Metrics!$TE$10</f>
        <v>15350</v>
      </c>
      <c r="IH4" s="81">
        <f>Metrics!$TW$10</f>
        <v>39550</v>
      </c>
      <c r="II4" s="397"/>
      <c r="IJ4" s="188" t="s">
        <v>984</v>
      </c>
      <c r="IK4" s="129">
        <f t="shared" si="0"/>
        <v>15.35</v>
      </c>
      <c r="IL4" s="129">
        <f t="shared" si="0"/>
        <v>39.549999999999997</v>
      </c>
      <c r="IM4" s="451"/>
      <c r="IN4" s="188" t="s">
        <v>983</v>
      </c>
      <c r="IO4" s="81">
        <f>Metrics!$TE$7</f>
        <v>39105</v>
      </c>
      <c r="IP4" s="81">
        <f>Metrics!$TW$7</f>
        <v>44444</v>
      </c>
      <c r="IQ4" s="397"/>
      <c r="IR4" s="188" t="s">
        <v>983</v>
      </c>
      <c r="IS4" s="129">
        <f t="shared" si="1"/>
        <v>39.104999999999997</v>
      </c>
      <c r="IT4" s="129">
        <f t="shared" si="1"/>
        <v>44.444000000000003</v>
      </c>
      <c r="IV4" s="243" t="s">
        <v>631</v>
      </c>
      <c r="IW4" s="302">
        <f>E5</f>
        <v>123</v>
      </c>
      <c r="IX4" s="302">
        <f>E7</f>
        <v>224</v>
      </c>
      <c r="IZ4" s="215" t="s">
        <v>669</v>
      </c>
      <c r="JA4" s="420">
        <f>I5</f>
        <v>0.98618937532107009</v>
      </c>
      <c r="JB4" s="420">
        <f>I11</f>
        <v>0.98398067553838064</v>
      </c>
      <c r="JD4" s="241" t="s">
        <v>666</v>
      </c>
      <c r="JE4" s="286">
        <f>K5</f>
        <v>0.93333333333333324</v>
      </c>
      <c r="JF4" s="286">
        <f>K11</f>
        <v>0.8666666666666667</v>
      </c>
      <c r="JH4" s="237" t="s">
        <v>664</v>
      </c>
      <c r="JI4" s="183">
        <f>$Q$5</f>
        <v>1.3431851851851853</v>
      </c>
      <c r="JJ4" s="183">
        <f>$Q$7</f>
        <v>2.0711111111111107</v>
      </c>
      <c r="JK4" s="239"/>
      <c r="JL4" s="237" t="s">
        <v>668</v>
      </c>
      <c r="JM4" s="183">
        <f>$U$5</f>
        <v>16.749916076660099</v>
      </c>
      <c r="JN4" s="183">
        <f>$U$7</f>
        <v>26.199771881103462</v>
      </c>
      <c r="JQ4" s="61"/>
      <c r="JR4" s="244">
        <f>$W$5</f>
        <v>0.96916666666666662</v>
      </c>
      <c r="JS4" s="244">
        <f>W7</f>
        <v>0.97166666666666668</v>
      </c>
      <c r="KE4" s="61" t="s">
        <v>678</v>
      </c>
      <c r="KF4" s="81">
        <f>R11</f>
        <v>45.214285714285715</v>
      </c>
      <c r="KG4" s="81">
        <f>R5</f>
        <v>43.261904761904759</v>
      </c>
      <c r="KI4" s="61" t="s">
        <v>707</v>
      </c>
      <c r="KJ4" s="129">
        <f>$AA$9</f>
        <v>0.76102442424571859</v>
      </c>
      <c r="KK4" s="129">
        <f>AA11</f>
        <v>1.3050041690682921</v>
      </c>
      <c r="KM4" s="61" t="s">
        <v>681</v>
      </c>
      <c r="KN4" s="81">
        <f>$AB$12</f>
        <v>134.52468685913442</v>
      </c>
      <c r="KO4" s="81">
        <f>AB9</f>
        <v>14.784172013784913</v>
      </c>
      <c r="KQ4" s="61" t="s">
        <v>692</v>
      </c>
      <c r="KR4" s="81">
        <f>$X$11</f>
        <v>1706</v>
      </c>
      <c r="KS4" s="81">
        <f>X9</f>
        <v>1320</v>
      </c>
      <c r="KU4" s="61" t="s">
        <v>693</v>
      </c>
      <c r="KV4" s="81">
        <f>Y11</f>
        <v>0</v>
      </c>
      <c r="KW4" s="81">
        <f>Y9</f>
        <v>0</v>
      </c>
      <c r="KY4" s="61" t="s">
        <v>694</v>
      </c>
      <c r="KZ4" s="81">
        <f>Z11</f>
        <v>0</v>
      </c>
      <c r="LA4" s="81">
        <f>Z9</f>
        <v>0</v>
      </c>
      <c r="LC4" s="61" t="s">
        <v>705</v>
      </c>
      <c r="LD4" s="61">
        <f>AM11</f>
        <v>6.8994170914775577</v>
      </c>
      <c r="LE4" s="61">
        <f>AM9</f>
        <v>4.2960212149205699</v>
      </c>
      <c r="LF4" s="141"/>
      <c r="LH4" s="61" t="s">
        <v>695</v>
      </c>
      <c r="LI4" s="61">
        <f>AG11</f>
        <v>831</v>
      </c>
      <c r="LJ4" s="61">
        <f>$AG$9</f>
        <v>660</v>
      </c>
      <c r="LL4" s="61" t="s">
        <v>696</v>
      </c>
      <c r="LM4" s="61">
        <f>AH11</f>
        <v>0</v>
      </c>
      <c r="LN4" s="61">
        <f>AH9</f>
        <v>0</v>
      </c>
      <c r="LP4" s="61" t="s">
        <v>697</v>
      </c>
      <c r="LQ4" s="61">
        <f>AI11</f>
        <v>0</v>
      </c>
      <c r="LR4" s="61">
        <f>AI9</f>
        <v>0</v>
      </c>
      <c r="LT4" s="187" t="s">
        <v>710</v>
      </c>
      <c r="LU4" s="81">
        <f>AL11</f>
        <v>19.988644145710509</v>
      </c>
      <c r="LV4" s="129">
        <f>AL9</f>
        <v>19.96034583345784</v>
      </c>
      <c r="LX4" s="61" t="s">
        <v>698</v>
      </c>
      <c r="LY4" s="384">
        <f>AN11</f>
        <v>6.2603580789997748</v>
      </c>
      <c r="LZ4" s="384">
        <f>AN9</f>
        <v>5.8881970563790924</v>
      </c>
      <c r="MB4" s="61" t="s">
        <v>699</v>
      </c>
      <c r="MC4" s="81">
        <f>AD11</f>
        <v>0</v>
      </c>
      <c r="MD4" s="81">
        <f>$AD$9</f>
        <v>0</v>
      </c>
      <c r="MF4" s="61" t="s">
        <v>700</v>
      </c>
      <c r="MG4" s="81">
        <f>AE11</f>
        <v>0</v>
      </c>
      <c r="MH4" s="81">
        <f>AE9</f>
        <v>0</v>
      </c>
      <c r="MJ4" s="61" t="s">
        <v>711</v>
      </c>
      <c r="MK4" s="61">
        <f>AN11</f>
        <v>6.2603580789997748</v>
      </c>
      <c r="ML4" s="61">
        <f>AN9</f>
        <v>5.8881970563790924</v>
      </c>
      <c r="MN4" s="61" t="s">
        <v>701</v>
      </c>
      <c r="MO4" s="81">
        <f>AF12</f>
        <v>3628</v>
      </c>
      <c r="MP4" s="81">
        <f>AF9</f>
        <v>1164</v>
      </c>
      <c r="MR4" s="61" t="s">
        <v>702</v>
      </c>
      <c r="MS4" s="61">
        <f>AJ12</f>
        <v>0</v>
      </c>
      <c r="MT4" s="61">
        <f>AJ9</f>
        <v>0</v>
      </c>
      <c r="MV4" s="61" t="s">
        <v>704</v>
      </c>
      <c r="MW4" s="61">
        <f>AK12</f>
        <v>0</v>
      </c>
      <c r="MX4" s="61">
        <f>AK9</f>
        <v>0</v>
      </c>
      <c r="MZ4" s="61" t="s">
        <v>712</v>
      </c>
      <c r="NA4" s="61" t="e">
        <f>#REF!</f>
        <v>#REF!</v>
      </c>
      <c r="NB4" s="61" t="e">
        <f>#REF!</f>
        <v>#REF!</v>
      </c>
      <c r="NE4" s="61" t="s">
        <v>816</v>
      </c>
      <c r="NF4" s="303" t="str">
        <f>CONCATENATE(8,"/",4)</f>
        <v>8/4</v>
      </c>
      <c r="NG4" s="182" t="str">
        <f>CONCATENATE(8,"/",4)</f>
        <v>8/4</v>
      </c>
      <c r="NH4" s="301" t="s">
        <v>821</v>
      </c>
      <c r="NJ4" s="61" t="s">
        <v>835</v>
      </c>
      <c r="NK4" s="61">
        <f>$B$6</f>
        <v>34</v>
      </c>
      <c r="NL4" s="61">
        <f>B9</f>
        <v>79</v>
      </c>
      <c r="NN4" s="61" t="s">
        <v>824</v>
      </c>
      <c r="NO4" s="61">
        <f>$CG$7</f>
        <v>100</v>
      </c>
      <c r="NP4" s="61">
        <f>$CG$9</f>
        <v>116</v>
      </c>
      <c r="NQ4" s="61">
        <f>CG11</f>
        <v>91</v>
      </c>
      <c r="NS4" s="189" t="s">
        <v>604</v>
      </c>
      <c r="NT4" s="81">
        <f>P9</f>
        <v>0</v>
      </c>
      <c r="NU4" s="81">
        <f>P7</f>
        <v>0</v>
      </c>
      <c r="NV4" s="81">
        <f>$P$11</f>
        <v>7</v>
      </c>
    </row>
    <row r="5" spans="1:386" ht="15.75" thickBot="1" x14ac:dyDescent="0.3">
      <c r="A5" s="379" t="s">
        <v>523</v>
      </c>
      <c r="B5" s="381">
        <f>Data!AU9</f>
        <v>80</v>
      </c>
      <c r="C5" s="82"/>
      <c r="D5" s="82">
        <f>Metrics!TE7/1000</f>
        <v>39.104999999999997</v>
      </c>
      <c r="E5" s="81">
        <f>Metrics!UJ8</f>
        <v>123</v>
      </c>
      <c r="F5" s="129">
        <f>Metrics!$UJ$5</f>
        <v>20.050710048526501</v>
      </c>
      <c r="G5" s="129">
        <f>SUM(Data!JB9:KK9)/36</f>
        <v>1</v>
      </c>
      <c r="H5" s="61">
        <f>AVERAGE(Data!NF9:NT9)</f>
        <v>4.0000002714805274E-3</v>
      </c>
      <c r="I5" s="184">
        <f>AVERAGE(Data!ID9:IO9)</f>
        <v>0.98618937532107009</v>
      </c>
      <c r="J5" s="286">
        <f>AVERAGE(Data!NZ9:OB9)</f>
        <v>0.91388888888888886</v>
      </c>
      <c r="K5" s="242">
        <f>AVERAGE(Data!NV9:NX9)</f>
        <v>0.93333333333333324</v>
      </c>
      <c r="L5" s="82">
        <f>Metrics!TE10/1000</f>
        <v>15.35</v>
      </c>
      <c r="M5" s="61">
        <f>Data!FJ9</f>
        <v>0</v>
      </c>
      <c r="N5" s="61">
        <f>Data!FN9</f>
        <v>0</v>
      </c>
      <c r="O5" s="61">
        <f>Data!GT9</f>
        <v>0</v>
      </c>
      <c r="P5" s="81">
        <f>Data!HL9</f>
        <v>0</v>
      </c>
      <c r="Q5" s="129">
        <f>AVERAGE(Data!OD9:OF9)/1000</f>
        <v>1.3431851851851853</v>
      </c>
      <c r="R5" s="81">
        <f>AVERAGE(Metrics!ZD6:ZF6)</f>
        <v>43.261904761904759</v>
      </c>
      <c r="S5" s="129">
        <f>AVERAGE(Data!OH9:OJ9)/1000</f>
        <v>13.411333333333333</v>
      </c>
      <c r="T5" s="129">
        <f>AVERAGE(Data!HS9:HU9)/1000</f>
        <v>24.68266666666667</v>
      </c>
      <c r="U5" s="82">
        <f>AVERAGE(Data!IA9:IC9)</f>
        <v>16.749916076660099</v>
      </c>
      <c r="V5" s="81">
        <f>Metrics!$TE$7</f>
        <v>39105</v>
      </c>
      <c r="W5" s="580">
        <f>AVERAGE(Data!HW9:HY9)</f>
        <v>0.96916666666666662</v>
      </c>
      <c r="X5" s="61">
        <f>Metrics!$F$11</f>
        <v>1410</v>
      </c>
      <c r="Y5" s="61">
        <f>Metrics!$F$10</f>
        <v>0</v>
      </c>
      <c r="Z5" s="61">
        <f>Metrics!$F$9</f>
        <v>0</v>
      </c>
      <c r="AA5" s="129">
        <f>Metrics!ACG$6*100</f>
        <v>0.77387675550471324</v>
      </c>
      <c r="AB5" s="81">
        <f>AVERAGE(Metrics!ZD8:ZF8)</f>
        <v>29.385141066307842</v>
      </c>
      <c r="AC5" s="61">
        <f>Metrics!$H$11</f>
        <v>957</v>
      </c>
      <c r="AD5" s="61">
        <f>Metrics!$H$10</f>
        <v>0</v>
      </c>
      <c r="AE5" s="61">
        <f>Metrics!$H$9</f>
        <v>0</v>
      </c>
      <c r="AF5" s="61">
        <f>Metrics!$I$11</f>
        <v>3129</v>
      </c>
      <c r="AG5" s="61">
        <f>Metrics!$G$11</f>
        <v>665</v>
      </c>
      <c r="AH5" s="391">
        <f>Metrics!$G$10</f>
        <v>0</v>
      </c>
      <c r="AI5" s="391">
        <f>Metrics!$G$9</f>
        <v>0</v>
      </c>
      <c r="AJ5" s="391">
        <f>Metrics!$I$10</f>
        <v>84</v>
      </c>
      <c r="AK5" s="391">
        <f>Metrics!$I$9</f>
        <v>38</v>
      </c>
      <c r="AL5" s="61">
        <f>Metrics!$G$6</f>
        <v>23.703452727329729</v>
      </c>
      <c r="AM5" s="61">
        <f>Metrics!$F$6</f>
        <v>3.8862355175604781</v>
      </c>
      <c r="AN5" s="61">
        <f>Metrics!$H$6</f>
        <v>3.3507376704038112</v>
      </c>
      <c r="AO5" s="61">
        <f>Metrics!$I$6</f>
        <v>99.441764152432043</v>
      </c>
      <c r="AP5" s="61">
        <f>Data!AW9</f>
        <v>16.600000000000001</v>
      </c>
      <c r="AQ5" s="61">
        <f>Data!AY9</f>
        <v>14.1</v>
      </c>
      <c r="AR5" s="61">
        <f>Data!BA9</f>
        <v>16.3</v>
      </c>
      <c r="AS5" s="61">
        <f>Data!BC9</f>
        <v>14.5</v>
      </c>
      <c r="AT5" s="61">
        <f>Data!O9</f>
        <v>0</v>
      </c>
      <c r="AU5" s="61"/>
      <c r="AV5" s="61"/>
      <c r="AW5" s="61">
        <f>Data!C9</f>
        <v>51</v>
      </c>
      <c r="AX5" s="61">
        <f>Data!BU9</f>
        <v>0</v>
      </c>
      <c r="AY5" s="61">
        <f>Data!BV9</f>
        <v>0</v>
      </c>
      <c r="AZ5" s="61">
        <f>Data!BW9</f>
        <v>0</v>
      </c>
      <c r="BA5" s="61">
        <f>Data!BX9</f>
        <v>0</v>
      </c>
      <c r="BB5" s="61">
        <f>Data!BY9</f>
        <v>0</v>
      </c>
      <c r="BC5" s="61">
        <f>Data!BZ9</f>
        <v>0</v>
      </c>
      <c r="BD5" s="61">
        <f>Data!CA9</f>
        <v>0</v>
      </c>
      <c r="BE5" s="61">
        <f>Data!CB9</f>
        <v>0</v>
      </c>
      <c r="BF5" s="61">
        <f>Data!CC9</f>
        <v>0</v>
      </c>
      <c r="BG5" s="61">
        <f>Data!CD9</f>
        <v>0</v>
      </c>
      <c r="BH5" s="61">
        <f>Data!GN9</f>
        <v>49</v>
      </c>
      <c r="BI5" s="61">
        <f>Data!GO9</f>
        <v>26</v>
      </c>
      <c r="BJ5" s="61">
        <f>Data!GP9</f>
        <v>3</v>
      </c>
      <c r="BK5" s="61">
        <f>Data!GQ9</f>
        <v>21</v>
      </c>
      <c r="BL5" s="61">
        <f>Data!GR9</f>
        <v>14</v>
      </c>
      <c r="BM5" s="61">
        <f>Data!AA9</f>
        <v>4</v>
      </c>
      <c r="BN5" s="61">
        <f>Data!AB9</f>
        <v>4</v>
      </c>
      <c r="BO5" s="61">
        <f>Data!AC9</f>
        <v>4</v>
      </c>
      <c r="BP5" s="61">
        <f>Data!AD9</f>
        <v>4</v>
      </c>
      <c r="BQ5" s="61">
        <f>Data!AE9</f>
        <v>4</v>
      </c>
      <c r="BR5" s="61">
        <f>Data!AF9</f>
        <v>4</v>
      </c>
      <c r="BS5" s="61">
        <f>Data!AG9</f>
        <v>4</v>
      </c>
      <c r="BT5" s="61">
        <f>Data!AH9</f>
        <v>4</v>
      </c>
      <c r="BU5" s="61">
        <f>Data!AI9</f>
        <v>4</v>
      </c>
      <c r="BV5" s="61">
        <f>Data!AJ9</f>
        <v>4</v>
      </c>
      <c r="BW5" s="61">
        <f>Data!AK9</f>
        <v>4</v>
      </c>
      <c r="BX5" s="61">
        <f>Data!AL9</f>
        <v>4</v>
      </c>
      <c r="BY5" s="61">
        <f>Data!AM9</f>
        <v>4</v>
      </c>
      <c r="BZ5" s="61">
        <f>Data!AN9</f>
        <v>4</v>
      </c>
      <c r="CA5" s="61">
        <f>Data!AO9</f>
        <v>4</v>
      </c>
      <c r="CB5" s="61">
        <f>Data!AP9</f>
        <v>4</v>
      </c>
      <c r="CC5" s="61">
        <f>Data!AQ9</f>
        <v>4</v>
      </c>
      <c r="CD5" s="61">
        <f>Data!AR9</f>
        <v>4</v>
      </c>
      <c r="CE5" s="61">
        <f>Data!AS9</f>
        <v>4</v>
      </c>
      <c r="CF5" s="61">
        <f>Data!AT9</f>
        <v>4</v>
      </c>
      <c r="CG5" s="61">
        <f>Data!GS9</f>
        <v>113</v>
      </c>
      <c r="CH5" s="61">
        <f>SUM(Data!CT9:CU9)</f>
        <v>0</v>
      </c>
      <c r="CI5" s="61">
        <f>ROUND((Data!OL9-Data!OK9)*1440,2)</f>
        <v>20.67</v>
      </c>
      <c r="CJ5" s="61">
        <f>'Metrics EyeTracking'!YS6</f>
        <v>83.606808157480927</v>
      </c>
      <c r="CK5" s="61">
        <f>'Metrics EyeTracking'!YS7</f>
        <v>31.785276469616605</v>
      </c>
      <c r="CL5" s="61">
        <f>'Metrics EyeTracking'!ACZ6</f>
        <v>107.81869675652982</v>
      </c>
      <c r="CM5" s="61">
        <f>'Metrics EyeTracking'!ACZ7</f>
        <v>41.784322511948631</v>
      </c>
      <c r="CN5" s="61">
        <f>'Metrics EyeTracking'!ALN6</f>
        <v>2.0888410969164548</v>
      </c>
      <c r="CO5">
        <f>'Metrics EyeTracking'!AUB6</f>
        <v>42.397058823529413</v>
      </c>
      <c r="CP5" s="57">
        <f>'Metrics EyeTracking'!AUB7</f>
        <v>38</v>
      </c>
      <c r="CQ5">
        <v>107.12035286704473</v>
      </c>
      <c r="CR5" s="61">
        <f>'Metrics EyeTracking'!ALN7</f>
        <v>0.8393442671466973</v>
      </c>
      <c r="CS5" s="61">
        <f>'Metrics EyeTracking'!RP6</f>
        <v>8.5628657057228494</v>
      </c>
      <c r="CT5" s="61">
        <f>'Metrics EyeTracking'!AN6</f>
        <v>1.051820411764991</v>
      </c>
      <c r="CU5" s="61">
        <f>'Metrics EyeTracking'!AN7</f>
        <v>1.0034019504641549</v>
      </c>
      <c r="CV5" s="61">
        <f>'Metrics EyeTracking'!EU6</f>
        <v>22.938778607049251</v>
      </c>
      <c r="CW5" s="61">
        <f>'Metrics EyeTracking'!EU7</f>
        <v>23.031574015074302</v>
      </c>
      <c r="CX5" s="61">
        <f>'Metrics EyeTracking'!JB6</f>
        <v>30.938869157575432</v>
      </c>
      <c r="CY5" s="61">
        <f>'Metrics EyeTracking'!JB7</f>
        <v>28.760341774162047</v>
      </c>
      <c r="CZ5" s="61">
        <f>'Metrics EyeTracking'!NI6</f>
        <v>329.5</v>
      </c>
      <c r="DA5" s="61">
        <f>'Metrics EyeTracking'!NI7</f>
        <v>326.5</v>
      </c>
      <c r="DB5" s="61">
        <f>'Metrics EyeTracking'!AFV6</f>
        <v>109.17653774796632</v>
      </c>
      <c r="DC5" s="61">
        <f>'Metrics EyeTracking'!AKC6</f>
        <v>0.5850673006035384</v>
      </c>
      <c r="DD5" s="61">
        <f>'Metrics EyeTracking'!AKC7</f>
        <v>0.44619493847794195</v>
      </c>
      <c r="DE5" s="61">
        <f>'Metrics EyeTracking'!AOJ5</f>
        <v>19.776122638196988</v>
      </c>
      <c r="DF5" s="61">
        <f>'Metrics EyeTracking'!AOJ6</f>
        <v>1.9822139716016056</v>
      </c>
      <c r="DG5" s="61">
        <f>'Metrics EyeTracking'!APU7</f>
        <v>141.46904001237769</v>
      </c>
      <c r="DH5" s="61">
        <f>'Metrics EyeTracking'!ARF8</f>
        <v>36.829619336326772</v>
      </c>
      <c r="DI5" s="384">
        <v>0.86000054999999997</v>
      </c>
      <c r="DJ5" s="81"/>
      <c r="DK5" s="81"/>
      <c r="DL5" s="81"/>
      <c r="DM5" s="81"/>
      <c r="DN5" s="81"/>
      <c r="DO5" s="81"/>
      <c r="DP5" s="81"/>
      <c r="DQ5" s="81"/>
      <c r="DR5" s="156"/>
      <c r="DS5" s="81">
        <f>Data!EY9</f>
        <v>0</v>
      </c>
      <c r="DT5" s="600">
        <f>Data!EZ9</f>
        <v>0</v>
      </c>
      <c r="DU5" s="600">
        <f>Data!FA9</f>
        <v>4</v>
      </c>
      <c r="DV5" s="600">
        <f>Data!FB9</f>
        <v>4</v>
      </c>
      <c r="DW5" s="600">
        <f>Data!FC9</f>
        <v>4</v>
      </c>
      <c r="DX5" s="600">
        <f>Data!FD9</f>
        <v>4</v>
      </c>
      <c r="DY5" s="600">
        <f>Data!FE9</f>
        <v>4</v>
      </c>
      <c r="DZ5" s="600">
        <f>Data!FF9</f>
        <v>4</v>
      </c>
      <c r="EA5" s="600">
        <f>Data!FG9</f>
        <v>4</v>
      </c>
      <c r="EB5" s="600">
        <f>Data!FH9</f>
        <v>4</v>
      </c>
      <c r="EC5" s="600">
        <f>Data!FK9</f>
        <v>0</v>
      </c>
      <c r="ED5" s="600">
        <f>Data!FL9</f>
        <v>4</v>
      </c>
      <c r="EE5" s="600">
        <f>Data!FO9</f>
        <v>4</v>
      </c>
      <c r="EF5" s="600">
        <f>Data!FP9</f>
        <v>0</v>
      </c>
      <c r="EG5" s="606">
        <f>Data!FQ9</f>
        <v>4</v>
      </c>
      <c r="EH5" s="381"/>
      <c r="EI5" s="61"/>
      <c r="EJ5" s="81"/>
      <c r="EK5" s="413"/>
      <c r="EL5" s="391"/>
      <c r="EM5" s="406" t="s">
        <v>891</v>
      </c>
      <c r="EN5" s="61">
        <f>$DH$9</f>
        <v>28.509809397446247</v>
      </c>
      <c r="EO5">
        <f>$DH$6</f>
        <v>53.38907966925467</v>
      </c>
      <c r="EP5" s="391"/>
      <c r="EQ5" s="188" t="s">
        <v>937</v>
      </c>
      <c r="ER5" s="61">
        <f>$CJ$9</f>
        <v>108.86062890138582</v>
      </c>
      <c r="ES5" s="61">
        <f>CJ6</f>
        <v>239.29129140824287</v>
      </c>
      <c r="ET5" s="391"/>
      <c r="EU5" s="188" t="s">
        <v>938</v>
      </c>
      <c r="EV5" s="61">
        <f>CK9</f>
        <v>55.08863231999775</v>
      </c>
      <c r="EW5" s="61">
        <f>CK6</f>
        <v>200.85069092851526</v>
      </c>
      <c r="EX5" s="391"/>
      <c r="EY5" s="188" t="s">
        <v>939</v>
      </c>
      <c r="EZ5" s="61">
        <f>CL9</f>
        <v>136.75113213111439</v>
      </c>
      <c r="FA5" s="61">
        <f>CL6</f>
        <v>291.73363845705353</v>
      </c>
      <c r="FB5" s="391"/>
      <c r="FC5" s="188" t="s">
        <v>940</v>
      </c>
      <c r="FD5" s="61">
        <f>CM9</f>
        <v>74.945890175831025</v>
      </c>
      <c r="FE5" s="61">
        <f>CM6</f>
        <v>251.04825405721886</v>
      </c>
      <c r="FF5" s="391"/>
      <c r="FG5" s="188" t="s">
        <v>941</v>
      </c>
      <c r="FH5" s="61">
        <f>CN9</f>
        <v>2.5703036858934274</v>
      </c>
      <c r="FI5" s="61">
        <f>CN6</f>
        <v>6.4952153918488733</v>
      </c>
      <c r="FJ5" s="391"/>
      <c r="FK5" s="188" t="s">
        <v>942</v>
      </c>
      <c r="FL5" s="61">
        <f>CR9</f>
        <v>1.6783464426021373</v>
      </c>
      <c r="FM5" s="61">
        <f>CR6</f>
        <v>5.2453534596841713</v>
      </c>
      <c r="FO5" s="188" t="s">
        <v>887</v>
      </c>
      <c r="FP5" s="384">
        <f>$DI$9</f>
        <v>0.80457270000000003</v>
      </c>
      <c r="FQ5" s="384">
        <f>DI6</f>
        <v>0.5518149</v>
      </c>
      <c r="FR5" s="371"/>
      <c r="FS5" s="188" t="s">
        <v>886</v>
      </c>
      <c r="FT5" s="82">
        <f>DG9</f>
        <v>243.05229917605712</v>
      </c>
      <c r="FU5" s="82">
        <f>DG6</f>
        <v>822.38968918288595</v>
      </c>
      <c r="FV5" s="371"/>
      <c r="FW5" s="84" t="s">
        <v>876</v>
      </c>
      <c r="FX5" s="82">
        <f>CZ9</f>
        <v>188</v>
      </c>
      <c r="FY5" s="82">
        <f>CZ6</f>
        <v>288.10000000000002</v>
      </c>
      <c r="FZ5" s="371"/>
      <c r="GA5" s="304" t="s">
        <v>877</v>
      </c>
      <c r="GB5" s="187">
        <f>DA9</f>
        <v>129</v>
      </c>
      <c r="GC5" s="187">
        <f>DA6</f>
        <v>275</v>
      </c>
      <c r="GD5" s="371"/>
      <c r="GE5" s="91" t="s">
        <v>884</v>
      </c>
      <c r="GF5" s="374">
        <f>DE9</f>
        <v>23.813515349296441</v>
      </c>
      <c r="GG5" s="82">
        <f>DE6</f>
        <v>49.626328978205962</v>
      </c>
      <c r="GH5" s="371"/>
      <c r="GI5" s="406" t="s">
        <v>885</v>
      </c>
      <c r="GJ5" s="374">
        <f>DF9</f>
        <v>3.3156887959192081</v>
      </c>
      <c r="GK5" s="82">
        <f>DF6</f>
        <v>15.495515802968038</v>
      </c>
      <c r="GL5" s="371"/>
      <c r="GM5" s="370" t="s">
        <v>880</v>
      </c>
      <c r="GN5" s="374">
        <f>DC9</f>
        <v>2.073388766311917</v>
      </c>
      <c r="GO5" s="82">
        <f>DC6</f>
        <v>4.0959583240481017</v>
      </c>
      <c r="GP5" s="371"/>
      <c r="GQ5" s="370" t="s">
        <v>881</v>
      </c>
      <c r="GR5" s="374">
        <f>DD9</f>
        <v>1.9736725540051989</v>
      </c>
      <c r="GS5" s="82">
        <f>DD6</f>
        <v>3.2996744763180539</v>
      </c>
      <c r="GT5" s="371"/>
      <c r="GU5" s="370" t="s">
        <v>879</v>
      </c>
      <c r="GV5" s="374">
        <f>DB9</f>
        <v>40.005614823133072</v>
      </c>
      <c r="GW5" s="82">
        <f>DB6</f>
        <v>107.00225445001514</v>
      </c>
      <c r="GX5" s="371"/>
      <c r="GY5" s="370" t="s">
        <v>874</v>
      </c>
      <c r="GZ5" s="374">
        <f>CX9</f>
        <v>26.435703325776167</v>
      </c>
      <c r="HA5" s="82">
        <f>CX6</f>
        <v>59.728305289333868</v>
      </c>
      <c r="HB5" s="371"/>
      <c r="HC5" s="370" t="s">
        <v>875</v>
      </c>
      <c r="HD5" s="374">
        <f>CY9</f>
        <v>24.258601869158404</v>
      </c>
      <c r="HE5" s="82">
        <f>CY6</f>
        <v>38.061059254013415</v>
      </c>
      <c r="HF5" s="371"/>
      <c r="HG5" s="370" t="s">
        <v>872</v>
      </c>
      <c r="HH5" s="374">
        <f>CV9</f>
        <v>22.792053235565533</v>
      </c>
      <c r="HI5" s="82">
        <f>CV6</f>
        <v>51.640027133007322</v>
      </c>
      <c r="HJ5" s="371"/>
      <c r="HK5" s="370" t="s">
        <v>873</v>
      </c>
      <c r="HL5" s="374">
        <f>CW9</f>
        <v>21.140030307539348</v>
      </c>
      <c r="HM5" s="82">
        <f>CW6</f>
        <v>38.061059254013415</v>
      </c>
      <c r="HN5" s="371"/>
      <c r="HO5" s="61" t="s">
        <v>871</v>
      </c>
      <c r="HP5" s="374">
        <f>CU9</f>
        <v>0.68740908698993985</v>
      </c>
      <c r="HQ5" s="82">
        <f>CU6</f>
        <v>1.0142731583454774</v>
      </c>
      <c r="HR5" s="371"/>
      <c r="HS5" s="61" t="s">
        <v>870</v>
      </c>
      <c r="HT5" s="82">
        <f>CT9</f>
        <v>0.80820727550400062</v>
      </c>
      <c r="HU5" s="82">
        <f>CT6</f>
        <v>1.3807485595245645</v>
      </c>
      <c r="HW5" s="188" t="s">
        <v>869</v>
      </c>
      <c r="HX5" s="82">
        <f>CS9</f>
        <v>10.527793374508704</v>
      </c>
      <c r="HY5" s="82">
        <f>CS6</f>
        <v>20.189104613210404</v>
      </c>
      <c r="IA5" s="61"/>
      <c r="IB5" s="61">
        <f>CI9</f>
        <v>16.73</v>
      </c>
      <c r="IC5" s="61">
        <f>CI12</f>
        <v>27</v>
      </c>
      <c r="IF5" s="188" t="s">
        <v>985</v>
      </c>
      <c r="IG5" s="81">
        <f>Metrics!$TF$10</f>
        <v>18500</v>
      </c>
      <c r="IH5" s="81">
        <f>Metrics!$TX$10</f>
        <v>41350</v>
      </c>
      <c r="II5" s="397"/>
      <c r="IJ5" s="188" t="s">
        <v>984</v>
      </c>
      <c r="IK5" s="129">
        <f t="shared" si="0"/>
        <v>18.5</v>
      </c>
      <c r="IL5" s="129">
        <f t="shared" si="0"/>
        <v>41.35</v>
      </c>
      <c r="IM5" s="451"/>
      <c r="IN5" s="188" t="s">
        <v>983</v>
      </c>
      <c r="IO5" s="81">
        <f>Metrics!$TF$7</f>
        <v>29952.5</v>
      </c>
      <c r="IP5" s="81">
        <f>Metrics!$TX$7</f>
        <v>100139</v>
      </c>
      <c r="IQ5" s="397"/>
      <c r="IR5" s="188" t="s">
        <v>983</v>
      </c>
      <c r="IS5" s="129">
        <f t="shared" si="1"/>
        <v>29.952500000000001</v>
      </c>
      <c r="IT5" s="129">
        <f t="shared" si="1"/>
        <v>100.139</v>
      </c>
      <c r="IV5" s="243" t="s">
        <v>631</v>
      </c>
      <c r="IW5" s="302">
        <f>E9</f>
        <v>64</v>
      </c>
      <c r="IX5" s="302">
        <f>E11</f>
        <v>186</v>
      </c>
      <c r="IZ5" s="215" t="s">
        <v>669</v>
      </c>
      <c r="JA5" s="420">
        <f>$I$9</f>
        <v>0.98368062575658133</v>
      </c>
      <c r="JB5" s="420">
        <f>I12</f>
        <v>0.97891316811243667</v>
      </c>
      <c r="JD5" s="241" t="s">
        <v>666</v>
      </c>
      <c r="JE5" s="286">
        <f>K9</f>
        <v>1</v>
      </c>
      <c r="JF5" s="286">
        <f>K12</f>
        <v>0.68888888888888877</v>
      </c>
      <c r="JH5" s="237" t="s">
        <v>664</v>
      </c>
      <c r="JI5" s="183">
        <f>$Q$9</f>
        <v>1.3610740740740741</v>
      </c>
      <c r="JJ5" s="183">
        <f>Q11</f>
        <v>1.6417407407407407</v>
      </c>
      <c r="JK5" s="239"/>
      <c r="JL5" s="237" t="s">
        <v>668</v>
      </c>
      <c r="JM5" s="183">
        <f>U9</f>
        <v>15.538823445638</v>
      </c>
      <c r="JN5" s="183">
        <f>U11</f>
        <v>17.127688090006433</v>
      </c>
      <c r="JQ5" s="61"/>
      <c r="JR5" s="244">
        <f>W9</f>
        <v>0.93916666666666659</v>
      </c>
      <c r="JS5" s="244">
        <f>W11</f>
        <v>0.86083333333333334</v>
      </c>
      <c r="KE5" s="61" t="s">
        <v>678</v>
      </c>
      <c r="KF5" s="81">
        <f>R12</f>
        <v>68.138888888888886</v>
      </c>
      <c r="KG5" s="81">
        <f>R9</f>
        <v>23.69047619047619</v>
      </c>
      <c r="KI5" s="61" t="s">
        <v>707</v>
      </c>
      <c r="KJ5" s="129">
        <f>$AA$10</f>
        <v>1.5268331670627875</v>
      </c>
      <c r="KK5" s="129">
        <f>AA12</f>
        <v>1.2262259216588578</v>
      </c>
      <c r="KM5" s="61" t="s">
        <v>681</v>
      </c>
      <c r="KN5" s="81">
        <f>$AB$13</f>
        <v>105.04625195298597</v>
      </c>
      <c r="KO5" s="81">
        <f>AB10</f>
        <v>95.388837068214272</v>
      </c>
      <c r="KQ5" s="61" t="s">
        <v>692</v>
      </c>
      <c r="KR5" s="81">
        <f>$X$12</f>
        <v>2509</v>
      </c>
      <c r="KS5" s="81">
        <f>X10</f>
        <v>1505</v>
      </c>
      <c r="KU5" s="61" t="s">
        <v>693</v>
      </c>
      <c r="KV5" s="81">
        <f>Y12</f>
        <v>0</v>
      </c>
      <c r="KW5" s="81">
        <f>Y10</f>
        <v>0</v>
      </c>
      <c r="KY5" s="61" t="s">
        <v>694</v>
      </c>
      <c r="KZ5" s="81">
        <f>Z12</f>
        <v>0</v>
      </c>
      <c r="LA5" s="81">
        <f>Z10</f>
        <v>0</v>
      </c>
      <c r="LC5" s="61" t="s">
        <v>705</v>
      </c>
      <c r="LD5" s="61">
        <f>AM12</f>
        <v>5.1773841924368522</v>
      </c>
      <c r="LE5" s="61">
        <f>AM10</f>
        <v>5.5592269578004601</v>
      </c>
      <c r="LF5" s="141"/>
      <c r="LH5" s="61" t="s">
        <v>695</v>
      </c>
      <c r="LI5" s="61">
        <f>AG12</f>
        <v>1862</v>
      </c>
      <c r="LJ5" s="61">
        <f>$AG$10</f>
        <v>1004</v>
      </c>
      <c r="LL5" s="61" t="s">
        <v>696</v>
      </c>
      <c r="LM5" s="61">
        <f>AH12</f>
        <v>0</v>
      </c>
      <c r="LN5" s="61">
        <f>AH10</f>
        <v>0</v>
      </c>
      <c r="LP5" s="61" t="s">
        <v>697</v>
      </c>
      <c r="LQ5" s="61">
        <f>AI12</f>
        <v>0</v>
      </c>
      <c r="LR5" s="61">
        <f>AI10</f>
        <v>0</v>
      </c>
      <c r="LT5" s="187" t="s">
        <v>710</v>
      </c>
      <c r="LU5" s="81">
        <f>AL12</f>
        <v>10.118777440098508</v>
      </c>
      <c r="LV5" s="129">
        <f>AL10</f>
        <v>13.113037921015112</v>
      </c>
      <c r="LX5" s="61" t="s">
        <v>698</v>
      </c>
      <c r="LY5" s="384">
        <f>AN12</f>
        <v>4.2820843829886668</v>
      </c>
      <c r="LZ5" s="384">
        <f>AN10</f>
        <v>1.5244817818686249</v>
      </c>
      <c r="MB5" s="61" t="s">
        <v>699</v>
      </c>
      <c r="MC5" s="81">
        <f>AD12</f>
        <v>0</v>
      </c>
      <c r="MD5" s="81">
        <f>$AD$10</f>
        <v>0</v>
      </c>
      <c r="MF5" s="61" t="s">
        <v>700</v>
      </c>
      <c r="MG5" s="81">
        <f>AE12</f>
        <v>0</v>
      </c>
      <c r="MH5" s="81">
        <f>AE10</f>
        <v>0</v>
      </c>
      <c r="MJ5" s="61" t="s">
        <v>711</v>
      </c>
      <c r="MK5" s="61">
        <f>AN12</f>
        <v>4.2820843829886668</v>
      </c>
      <c r="ML5" s="61">
        <f>AN10</f>
        <v>1.5244817818686249</v>
      </c>
      <c r="MN5" s="61" t="s">
        <v>701</v>
      </c>
      <c r="MO5" s="81">
        <f>AF13</f>
        <v>2232</v>
      </c>
      <c r="MP5" s="81">
        <f>AF10</f>
        <v>1640</v>
      </c>
      <c r="MR5" s="61" t="s">
        <v>702</v>
      </c>
      <c r="MS5" s="61">
        <f>AJ13</f>
        <v>0</v>
      </c>
      <c r="MT5" s="61">
        <f>AJ10</f>
        <v>0</v>
      </c>
      <c r="MV5" s="61" t="s">
        <v>704</v>
      </c>
      <c r="MW5" s="61">
        <f>AK13</f>
        <v>0</v>
      </c>
      <c r="MX5" s="61">
        <f>AK10</f>
        <v>0</v>
      </c>
      <c r="MZ5" s="61" t="s">
        <v>712</v>
      </c>
      <c r="NA5" s="61" t="e">
        <f>#REF!</f>
        <v>#REF!</v>
      </c>
      <c r="NB5" s="61" t="e">
        <f>#REF!</f>
        <v>#REF!</v>
      </c>
      <c r="NE5" s="61" t="s">
        <v>817</v>
      </c>
      <c r="NF5" s="182" t="s">
        <v>821</v>
      </c>
      <c r="NG5" s="182" t="str">
        <f>CONCATENATE(ROUND(AVERAGE(Data!K6:K7,Data!K10:K12,Data!K15:K18,Data!K21:K23),1),"±",ROUND(_xlfn.STDEV.S(Data!K6:K7,Data!K10:K12,Data!K15:K18,Data!K21:K23),1))</f>
        <v>12.1±6</v>
      </c>
      <c r="NH5" s="301" t="s">
        <v>821</v>
      </c>
      <c r="NJ5" s="61" t="s">
        <v>835</v>
      </c>
      <c r="NK5" s="61">
        <f>$B$7</f>
        <v>75</v>
      </c>
      <c r="NL5" s="61">
        <f>B10</f>
        <v>79</v>
      </c>
      <c r="NN5" s="61" t="s">
        <v>824</v>
      </c>
      <c r="NO5" s="61">
        <f>$CG$11</f>
        <v>91</v>
      </c>
      <c r="NP5" s="61">
        <f>$CG$10</f>
        <v>101</v>
      </c>
      <c r="NQ5" s="61">
        <f>CG12</f>
        <v>90</v>
      </c>
      <c r="NS5" s="189" t="s">
        <v>604</v>
      </c>
      <c r="NT5" s="81">
        <f>P10</f>
        <v>1</v>
      </c>
      <c r="NU5" s="81">
        <f>P8</f>
        <v>4</v>
      </c>
      <c r="NV5" s="81">
        <f>$P$12</f>
        <v>0</v>
      </c>
    </row>
    <row r="6" spans="1:386" ht="15.75" thickBot="1" x14ac:dyDescent="0.3">
      <c r="A6" s="378" t="s">
        <v>527</v>
      </c>
      <c r="B6" s="381">
        <f>Data!AU10</f>
        <v>34</v>
      </c>
      <c r="C6" s="82">
        <f>Data!BE10</f>
        <v>5</v>
      </c>
      <c r="D6" s="61"/>
      <c r="E6" s="81">
        <f>Metrics!VB8</f>
        <v>549</v>
      </c>
      <c r="F6" s="129">
        <f>Metrics!$VB$5</f>
        <v>284.65165445581044</v>
      </c>
      <c r="G6" s="129">
        <f>SUM(Data!JB10:KK10)/36</f>
        <v>0.97222222222222221</v>
      </c>
      <c r="H6" s="61"/>
      <c r="I6" s="81"/>
      <c r="J6" s="286"/>
      <c r="K6" s="242">
        <f>AVERAGE(Data!NV11:NX11)</f>
        <v>0.40000000000000008</v>
      </c>
      <c r="L6" s="82">
        <f>Metrics!$UB$10/1000</f>
        <v>169.5</v>
      </c>
      <c r="M6" s="61">
        <f>Data!FJ10</f>
        <v>1</v>
      </c>
      <c r="N6" s="61">
        <f>Data!FN10</f>
        <v>1</v>
      </c>
      <c r="O6" s="61">
        <f>Data!GT10</f>
        <v>0</v>
      </c>
      <c r="P6" s="81">
        <f>Data!HL10</f>
        <v>0</v>
      </c>
      <c r="Q6" s="129">
        <f>AVERAGE(Data!OD10:OF10)/1000</f>
        <v>7.7601111111111116</v>
      </c>
      <c r="R6" s="61"/>
      <c r="S6" s="129">
        <f>AVERAGE(Data!OH10:OJ10)/1000</f>
        <v>65.147999999999996</v>
      </c>
      <c r="T6" s="129">
        <f>AVERAGE(Data!HS10:HU10)/1000</f>
        <v>437.09649999999999</v>
      </c>
      <c r="U6" s="82">
        <f>AVERAGE(Data!IA10:IC10)</f>
        <v>17.894343058268166</v>
      </c>
      <c r="V6" s="61"/>
      <c r="W6" s="580">
        <f>AVERAGE(Data!HW10:HY10)</f>
        <v>1.8333333333333333E-2</v>
      </c>
      <c r="X6" s="61">
        <f>Metrics!$BD$11</f>
        <v>19894</v>
      </c>
      <c r="Y6" s="61">
        <f>Metrics!$BD$10</f>
        <v>49</v>
      </c>
      <c r="Z6" s="61">
        <f>Metrics!$BD$9</f>
        <v>367</v>
      </c>
      <c r="AA6" s="129"/>
      <c r="AB6" s="81">
        <f>AVERAGE(Metrics!ABB8:ABD8)</f>
        <v>325.13079388718302</v>
      </c>
      <c r="AC6" s="61">
        <f>Metrics!$BF$11</f>
        <v>1986</v>
      </c>
      <c r="AD6" s="61">
        <f>Metrics!$BF$10</f>
        <v>54</v>
      </c>
      <c r="AE6" s="61">
        <f>Metrics!$BF$9</f>
        <v>156</v>
      </c>
      <c r="AF6" s="61"/>
      <c r="AG6" s="61">
        <f>Metrics!$BE$11</f>
        <v>8316</v>
      </c>
      <c r="AH6" s="391">
        <f>Metrics!$BE$10</f>
        <v>124</v>
      </c>
      <c r="AI6" s="391">
        <f>Metrics!$BE$9</f>
        <v>997</v>
      </c>
      <c r="AJ6" s="391"/>
      <c r="AK6" s="391"/>
      <c r="AL6" s="61">
        <f>Metrics!$BE$6</f>
        <v>9136.4867544857025</v>
      </c>
      <c r="AM6" s="61">
        <f>Metrics!$BD$6</f>
        <v>1677.9639123076577</v>
      </c>
      <c r="AN6" s="61">
        <f>Metrics!$BF$6</f>
        <v>3386.7194689555963</v>
      </c>
      <c r="AO6" s="61"/>
      <c r="AP6" s="61">
        <f>Data!AW10</f>
        <v>178</v>
      </c>
      <c r="AQ6" s="61">
        <f>Data!AY10</f>
        <v>161</v>
      </c>
      <c r="AR6" s="61">
        <f>Data!BA10</f>
        <v>220</v>
      </c>
      <c r="AS6" s="61">
        <f>Data!BC10</f>
        <v>200.3</v>
      </c>
      <c r="AT6" s="61">
        <f>Data!O10</f>
        <v>1</v>
      </c>
      <c r="AU6" s="61">
        <f>Data!K10</f>
        <v>6</v>
      </c>
      <c r="AV6" s="61">
        <f>Data!N10</f>
        <v>8</v>
      </c>
      <c r="AW6" s="61">
        <f>Data!C10</f>
        <v>26</v>
      </c>
      <c r="AX6" s="61">
        <f>Data!BU10</f>
        <v>0</v>
      </c>
      <c r="AY6" s="61">
        <f>Data!BV10</f>
        <v>1</v>
      </c>
      <c r="AZ6" s="61">
        <f>Data!BW10</f>
        <v>2</v>
      </c>
      <c r="BA6" s="61">
        <f>Data!BX10</f>
        <v>2</v>
      </c>
      <c r="BB6" s="61">
        <f>Data!BY10</f>
        <v>1</v>
      </c>
      <c r="BC6" s="61">
        <f>Data!BZ10</f>
        <v>2</v>
      </c>
      <c r="BD6" s="61">
        <f>Data!CA10</f>
        <v>2.5</v>
      </c>
      <c r="BE6" s="61">
        <f>Data!CB10</f>
        <v>2.5</v>
      </c>
      <c r="BF6" s="61">
        <f>Data!CC10</f>
        <v>3</v>
      </c>
      <c r="BG6" s="61">
        <f>Data!CD10</f>
        <v>4</v>
      </c>
      <c r="BH6" s="61">
        <f>Data!GN10</f>
        <v>20</v>
      </c>
      <c r="BI6" s="61">
        <f>Data!GO10</f>
        <v>22</v>
      </c>
      <c r="BJ6" s="61">
        <f>Data!GP10</f>
        <v>11</v>
      </c>
      <c r="BK6" s="61">
        <f>Data!GQ10</f>
        <v>14</v>
      </c>
      <c r="BL6" s="61">
        <f>Data!GR10</f>
        <v>12</v>
      </c>
      <c r="BM6" s="61">
        <f>Data!AA10</f>
        <v>2</v>
      </c>
      <c r="BN6" s="61">
        <f>Data!AB10</f>
        <v>1</v>
      </c>
      <c r="BO6" s="61">
        <f>Data!AC10</f>
        <v>1</v>
      </c>
      <c r="BP6" s="61">
        <f>Data!AD10</f>
        <v>1</v>
      </c>
      <c r="BQ6" s="61">
        <f>Data!AE10</f>
        <v>4</v>
      </c>
      <c r="BR6" s="61">
        <f>Data!AF10</f>
        <v>4</v>
      </c>
      <c r="BS6" s="61">
        <f>Data!AG10</f>
        <v>1</v>
      </c>
      <c r="BT6" s="61">
        <f>Data!AH10</f>
        <v>0</v>
      </c>
      <c r="BU6" s="61">
        <f>Data!AI10</f>
        <v>1</v>
      </c>
      <c r="BV6" s="61">
        <f>Data!AJ10</f>
        <v>2</v>
      </c>
      <c r="BW6" s="61">
        <f>Data!AK10</f>
        <v>0</v>
      </c>
      <c r="BX6" s="61">
        <f>Data!AL10</f>
        <v>1</v>
      </c>
      <c r="BY6" s="61">
        <f>Data!AM10</f>
        <v>4</v>
      </c>
      <c r="BZ6" s="61">
        <f>Data!AN10</f>
        <v>1</v>
      </c>
      <c r="CA6" s="61">
        <f>Data!AO10</f>
        <v>0</v>
      </c>
      <c r="CB6" s="61">
        <f>Data!AP10</f>
        <v>0</v>
      </c>
      <c r="CC6" s="61">
        <f>Data!AQ10</f>
        <v>4</v>
      </c>
      <c r="CD6" s="61">
        <f>Data!AR10</f>
        <v>2</v>
      </c>
      <c r="CE6" s="61">
        <f>Data!AS10</f>
        <v>2</v>
      </c>
      <c r="CF6" s="61">
        <f>Data!AT10</f>
        <v>3</v>
      </c>
      <c r="CG6" s="61">
        <f>Data!GS10</f>
        <v>79</v>
      </c>
      <c r="CH6" s="61">
        <f>SUM(Data!CT10:CU10)</f>
        <v>4</v>
      </c>
      <c r="CI6" s="61"/>
      <c r="CJ6" s="61">
        <f>'Metrics EyeTracking'!ZM6</f>
        <v>239.29129140824287</v>
      </c>
      <c r="CK6" s="61">
        <f>'Metrics EyeTracking'!ZM7</f>
        <v>200.85069092851526</v>
      </c>
      <c r="CL6" s="61">
        <f>'Metrics EyeTracking'!ADT6</f>
        <v>291.73363845705353</v>
      </c>
      <c r="CM6" s="61">
        <f>'Metrics EyeTracking'!ADT7</f>
        <v>251.04825405721886</v>
      </c>
      <c r="CN6" s="61">
        <f>'Metrics EyeTracking'!AMH6</f>
        <v>6.4952153918488733</v>
      </c>
      <c r="CO6">
        <f>'Metrics EyeTracking'!AUV6</f>
        <v>41.925133689839569</v>
      </c>
      <c r="CP6" s="57">
        <f>'Metrics EyeTracking'!AUV7</f>
        <v>38</v>
      </c>
      <c r="CQ6">
        <f>'Metrics EyeTracking'!AIA6</f>
        <v>115.10643754808926</v>
      </c>
      <c r="CR6" s="61">
        <f>'Metrics EyeTracking'!AMH7</f>
        <v>5.2453534596841713</v>
      </c>
      <c r="CS6" s="61">
        <f>'Metrics EyeTracking'!SJ6</f>
        <v>20.189104613210404</v>
      </c>
      <c r="CT6" s="61">
        <f>'Metrics EyeTracking'!BH6</f>
        <v>1.3807485595245645</v>
      </c>
      <c r="CU6" s="61">
        <f>'Metrics EyeTracking'!BH7</f>
        <v>1.0142731583454774</v>
      </c>
      <c r="CV6" s="61">
        <f>'Metrics EyeTracking'!FO6</f>
        <v>51.640027133007322</v>
      </c>
      <c r="CW6" s="61">
        <f>'Metrics EyeTracking'!FO7</f>
        <v>38.061059254013415</v>
      </c>
      <c r="CX6" s="61">
        <f>'Metrics EyeTracking'!JV6</f>
        <v>59.728305289333868</v>
      </c>
      <c r="CY6" s="61">
        <f>'Metrics EyeTracking'!JV7</f>
        <v>38.061059254013415</v>
      </c>
      <c r="CZ6" s="61">
        <f>'Metrics EyeTracking'!OC6</f>
        <v>288.10000000000002</v>
      </c>
      <c r="DA6" s="61">
        <f>'Metrics EyeTracking'!OC7</f>
        <v>275</v>
      </c>
      <c r="DB6" s="61">
        <f>'Metrics EyeTracking'!AGP6</f>
        <v>107.00225445001514</v>
      </c>
      <c r="DC6" s="61">
        <f>'Metrics EyeTracking'!AKW6</f>
        <v>4.0959583240481017</v>
      </c>
      <c r="DD6" s="61">
        <f>'Metrics EyeTracking'!AKW7</f>
        <v>3.2996744763180539</v>
      </c>
      <c r="DE6" s="61">
        <f>'Metrics EyeTracking'!APD5</f>
        <v>49.626328978205962</v>
      </c>
      <c r="DF6" s="61">
        <f>'Metrics EyeTracking'!APD6</f>
        <v>15.495515802968038</v>
      </c>
      <c r="DG6" s="61">
        <f>'Metrics EyeTracking'!AQO7</f>
        <v>822.38968918288595</v>
      </c>
      <c r="DH6" s="61">
        <f>'Metrics EyeTracking'!ARZ8</f>
        <v>53.38907966925467</v>
      </c>
      <c r="DI6" s="384">
        <v>0.5518149</v>
      </c>
      <c r="DJ6" s="81">
        <f>Data!BH10</f>
        <v>1</v>
      </c>
      <c r="DK6" s="81">
        <f>Data!BI10</f>
        <v>1</v>
      </c>
      <c r="DL6" s="81">
        <f>Data!BJ10</f>
        <v>2</v>
      </c>
      <c r="DM6" s="81">
        <f>Data!BK10</f>
        <v>1</v>
      </c>
      <c r="DN6" s="81">
        <f>Data!BL10</f>
        <v>1</v>
      </c>
      <c r="DO6" s="81">
        <f>Data!BM10</f>
        <v>1</v>
      </c>
      <c r="DP6" s="81">
        <f>Data!BN10</f>
        <v>3</v>
      </c>
      <c r="DQ6" s="81">
        <f>Data!BO10</f>
        <v>2</v>
      </c>
      <c r="DR6" s="156">
        <f>Data!BP10</f>
        <v>0</v>
      </c>
      <c r="DS6" s="81">
        <f>Data!EY10</f>
        <v>1</v>
      </c>
      <c r="DT6" s="600">
        <f>Data!EZ10</f>
        <v>1</v>
      </c>
      <c r="DU6" s="600">
        <f>Data!FA10</f>
        <v>0</v>
      </c>
      <c r="DV6" s="600">
        <f>Data!FB10</f>
        <v>1</v>
      </c>
      <c r="DW6" s="600">
        <f>Data!FC10</f>
        <v>1</v>
      </c>
      <c r="DX6" s="600">
        <f>Data!FD10</f>
        <v>1</v>
      </c>
      <c r="DY6" s="600">
        <f>Data!FE10</f>
        <v>1</v>
      </c>
      <c r="DZ6" s="600">
        <f>Data!FF10</f>
        <v>4</v>
      </c>
      <c r="EA6" s="600">
        <f>Data!FG10</f>
        <v>1</v>
      </c>
      <c r="EB6" s="600">
        <f>Data!FH10</f>
        <v>1</v>
      </c>
      <c r="EC6" s="600">
        <f>Data!FK10</f>
        <v>1</v>
      </c>
      <c r="ED6" s="600">
        <f>Data!FL10</f>
        <v>1</v>
      </c>
      <c r="EE6" s="600">
        <f>Data!FO10</f>
        <v>1</v>
      </c>
      <c r="EF6" s="600">
        <f>Data!FP10</f>
        <v>1</v>
      </c>
      <c r="EG6" s="606">
        <f>Data!FQ10</f>
        <v>4</v>
      </c>
      <c r="EH6" s="381">
        <f>Data!EE10</f>
        <v>20</v>
      </c>
      <c r="EI6" s="61">
        <f>Data!EF10</f>
        <v>65</v>
      </c>
      <c r="EJ6" s="81">
        <f>SUM(DJ6:DR6)</f>
        <v>12</v>
      </c>
      <c r="EK6" s="413">
        <f>Data!EG10</f>
        <v>87</v>
      </c>
      <c r="EL6" s="391"/>
      <c r="EM6" s="406" t="s">
        <v>891</v>
      </c>
      <c r="EN6" s="61">
        <f>$DH$10</f>
        <v>39.206225195385109</v>
      </c>
      <c r="EO6">
        <f>$DH$7</f>
        <v>44.914160114400481</v>
      </c>
      <c r="EP6" s="391"/>
      <c r="EQ6" s="188" t="s">
        <v>937</v>
      </c>
      <c r="ER6" s="61">
        <f>$CJ$10</f>
        <v>78.931709455413824</v>
      </c>
      <c r="ES6" s="61">
        <f>CJ7</f>
        <v>80.247525392824414</v>
      </c>
      <c r="ET6" s="391"/>
      <c r="EU6" s="188" t="s">
        <v>938</v>
      </c>
      <c r="EV6" s="61">
        <f>CK10</f>
        <v>42.607904041038523</v>
      </c>
      <c r="EW6" s="61">
        <f>CK7</f>
        <v>48.634785376498471</v>
      </c>
      <c r="EX6" s="391"/>
      <c r="EY6" s="188" t="s">
        <v>939</v>
      </c>
      <c r="EZ6" s="61">
        <f>CL10</f>
        <v>93.440506076348257</v>
      </c>
      <c r="FA6" s="61">
        <f>CL7</f>
        <v>98.696939658068089</v>
      </c>
      <c r="FB6" s="391"/>
      <c r="FC6" s="188" t="s">
        <v>940</v>
      </c>
      <c r="FD6" s="61">
        <f>CM10</f>
        <v>50.768553132498297</v>
      </c>
      <c r="FE6" s="61">
        <f>CM7</f>
        <v>57.966301471953912</v>
      </c>
      <c r="FF6" s="391"/>
      <c r="FG6" s="188" t="s">
        <v>941</v>
      </c>
      <c r="FH6" s="61">
        <f>CN10</f>
        <v>1.8662402691316342</v>
      </c>
      <c r="FI6" s="61">
        <f>CN7</f>
        <v>2.2095780644737806</v>
      </c>
      <c r="FJ6" s="391"/>
      <c r="FK6" s="188" t="s">
        <v>942</v>
      </c>
      <c r="FL6" s="61">
        <f>CR10</f>
        <v>1.1872739240994052</v>
      </c>
      <c r="FM6" s="61">
        <f>CR7</f>
        <v>1.4231154497667515</v>
      </c>
      <c r="FO6" s="188" t="s">
        <v>887</v>
      </c>
      <c r="FP6" s="384">
        <f>$DI$10</f>
        <v>0.80924666000000001</v>
      </c>
      <c r="FQ6" s="384">
        <f>DI7</f>
        <v>0.67117649999999995</v>
      </c>
      <c r="FR6" s="371"/>
      <c r="FS6" s="188" t="s">
        <v>886</v>
      </c>
      <c r="FT6" s="82">
        <f>DG10</f>
        <v>141.52584482966259</v>
      </c>
      <c r="FU6" s="82">
        <f>DG7</f>
        <v>1727.4042528272737</v>
      </c>
      <c r="FV6" s="371"/>
      <c r="FW6" s="84" t="s">
        <v>876</v>
      </c>
      <c r="FX6" s="82">
        <f>CZ10</f>
        <v>0</v>
      </c>
      <c r="FY6" s="82">
        <f>CZ7</f>
        <v>320.71428571428572</v>
      </c>
      <c r="FZ6" s="371"/>
      <c r="GA6" s="304" t="s">
        <v>877</v>
      </c>
      <c r="GB6" s="187">
        <f>DA10</f>
        <v>0</v>
      </c>
      <c r="GC6" s="187">
        <f>DA7</f>
        <v>360</v>
      </c>
      <c r="GD6" s="371"/>
      <c r="GE6" s="91" t="s">
        <v>884</v>
      </c>
      <c r="GF6" s="374">
        <f>DE10</f>
        <v>22.71055202183237</v>
      </c>
      <c r="GG6" s="82">
        <f>DE7</f>
        <v>23.686124241935122</v>
      </c>
      <c r="GH6" s="371"/>
      <c r="GI6" s="406" t="s">
        <v>885</v>
      </c>
      <c r="GJ6" s="374">
        <f>DF10</f>
        <v>3.015724370698869</v>
      </c>
      <c r="GK6" s="82">
        <f>DF7</f>
        <v>3.2589535961677072</v>
      </c>
      <c r="GL6" s="371"/>
      <c r="GM6" s="370" t="s">
        <v>880</v>
      </c>
      <c r="GN6" s="374">
        <f>DC10</f>
        <v>0.73612533495344767</v>
      </c>
      <c r="GO6" s="82">
        <f>DC7</f>
        <v>1.5132633713280963</v>
      </c>
      <c r="GP6" s="371"/>
      <c r="GQ6" s="370" t="s">
        <v>881</v>
      </c>
      <c r="GR6" s="374">
        <f>DD10</f>
        <v>0.68581266087730663</v>
      </c>
      <c r="GS6" s="82">
        <f>DD7</f>
        <v>1.0742535069674393</v>
      </c>
      <c r="GT6" s="371"/>
      <c r="GU6" s="370" t="s">
        <v>879</v>
      </c>
      <c r="GV6" s="374">
        <f>DB10</f>
        <v>190.53735816741596</v>
      </c>
      <c r="GW6" s="82">
        <f>DB7</f>
        <v>94.316554301882846</v>
      </c>
      <c r="GX6" s="371"/>
      <c r="GY6" s="370" t="s">
        <v>874</v>
      </c>
      <c r="GZ6" s="374">
        <f>CX10</f>
        <v>0</v>
      </c>
      <c r="HA6" s="82">
        <f>CX7</f>
        <v>65.917007781555256</v>
      </c>
      <c r="HB6" s="371"/>
      <c r="HC6" s="370" t="s">
        <v>875</v>
      </c>
      <c r="HD6" s="374">
        <f>CY10</f>
        <v>0</v>
      </c>
      <c r="HE6" s="82">
        <f>CY7</f>
        <v>37.142608876140073</v>
      </c>
      <c r="HF6" s="371"/>
      <c r="HG6" s="370" t="s">
        <v>872</v>
      </c>
      <c r="HH6" s="374">
        <f>CV10</f>
        <v>0</v>
      </c>
      <c r="HI6" s="82">
        <f>CV7</f>
        <v>29.283107675919418</v>
      </c>
      <c r="HJ6" s="371"/>
      <c r="HK6" s="370" t="s">
        <v>873</v>
      </c>
      <c r="HL6" s="374">
        <f>CW10</f>
        <v>0</v>
      </c>
      <c r="HM6" s="82">
        <f>CW7</f>
        <v>27.514174031479932</v>
      </c>
      <c r="HN6" s="371"/>
      <c r="HO6" s="61" t="s">
        <v>871</v>
      </c>
      <c r="HP6" s="374">
        <f>CU10</f>
        <v>0</v>
      </c>
      <c r="HQ6" s="82">
        <f>CU7</f>
        <v>1.2337484341276344</v>
      </c>
      <c r="HR6" s="371"/>
      <c r="HS6" s="61" t="s">
        <v>870</v>
      </c>
      <c r="HT6" s="82">
        <f>CT10</f>
        <v>0</v>
      </c>
      <c r="HU6" s="82">
        <f>CT7</f>
        <v>1.1651983836244499</v>
      </c>
      <c r="HV6" s="57"/>
      <c r="HW6" s="188" t="s">
        <v>869</v>
      </c>
      <c r="HX6" s="82">
        <f>CS10</f>
        <v>0</v>
      </c>
      <c r="HY6" s="82">
        <f>CS7</f>
        <v>14.671464002515108</v>
      </c>
      <c r="IA6" s="61"/>
      <c r="IB6" s="61">
        <f>CI10</f>
        <v>21.43</v>
      </c>
      <c r="IC6" s="61">
        <f>CI13</f>
        <v>22.97</v>
      </c>
      <c r="IF6" s="188" t="s">
        <v>985</v>
      </c>
      <c r="IG6" s="81">
        <f>Metrics!$TG$10</f>
        <v>20700</v>
      </c>
      <c r="IH6" s="81">
        <f>Metrics!$TY$10</f>
        <v>36000</v>
      </c>
      <c r="II6" s="397"/>
      <c r="IJ6" s="188" t="s">
        <v>984</v>
      </c>
      <c r="IK6" s="129">
        <f t="shared" si="0"/>
        <v>20.7</v>
      </c>
      <c r="IL6" s="129">
        <f t="shared" si="0"/>
        <v>36</v>
      </c>
      <c r="IM6" s="451"/>
      <c r="IN6" s="188" t="s">
        <v>983</v>
      </c>
      <c r="IO6" s="81">
        <f>Metrics!$TG$7</f>
        <v>42054.5</v>
      </c>
      <c r="IP6" s="81">
        <f>Metrics!$TY$7</f>
        <v>45329.5</v>
      </c>
      <c r="IQ6" s="397"/>
      <c r="IR6" s="188" t="s">
        <v>983</v>
      </c>
      <c r="IS6" s="129">
        <f t="shared" si="1"/>
        <v>42.054499999999997</v>
      </c>
      <c r="IT6" s="129">
        <f t="shared" si="1"/>
        <v>45.329500000000003</v>
      </c>
      <c r="IV6" s="243" t="s">
        <v>631</v>
      </c>
      <c r="IW6" s="302">
        <f>E10</f>
        <v>109</v>
      </c>
      <c r="IX6" s="302">
        <f>E12</f>
        <v>412</v>
      </c>
      <c r="IZ6" s="215" t="s">
        <v>669</v>
      </c>
      <c r="JA6" s="420">
        <f>$I$10</f>
        <v>0.98053010304768851</v>
      </c>
      <c r="JB6" s="420">
        <f>I13</f>
        <v>0.98212203383445706</v>
      </c>
      <c r="JD6" s="241" t="s">
        <v>666</v>
      </c>
      <c r="JE6" s="286">
        <f>K10</f>
        <v>0.55555555555555547</v>
      </c>
      <c r="JF6" s="286">
        <f>K13</f>
        <v>0.68888888888888877</v>
      </c>
      <c r="JH6" s="237" t="s">
        <v>664</v>
      </c>
      <c r="JI6" s="183">
        <f>$Q$10</f>
        <v>1.889148148148148</v>
      </c>
      <c r="JJ6" s="183">
        <f>Q12</f>
        <v>3.3661851851851847</v>
      </c>
      <c r="JK6" s="239"/>
      <c r="JL6" s="237" t="s">
        <v>668</v>
      </c>
      <c r="JM6" s="183">
        <f>U10</f>
        <v>21.227625528971334</v>
      </c>
      <c r="JN6" s="183">
        <f>U12</f>
        <v>26.455323537190704</v>
      </c>
      <c r="JQ6" s="61"/>
      <c r="JR6" s="244">
        <f>W10</f>
        <v>0.73083333333333333</v>
      </c>
      <c r="JS6" s="244">
        <f>W12</f>
        <v>0.80500000000000005</v>
      </c>
      <c r="JU6" s="61"/>
      <c r="JV6" s="61" t="s">
        <v>833</v>
      </c>
      <c r="JW6" s="61" t="s">
        <v>834</v>
      </c>
      <c r="JX6" s="187" t="s">
        <v>832</v>
      </c>
      <c r="JY6" s="61" t="s">
        <v>847</v>
      </c>
      <c r="KE6" s="61" t="s">
        <v>678</v>
      </c>
      <c r="KF6" s="81">
        <f>R13</f>
        <v>73.292463092463095</v>
      </c>
      <c r="KG6" s="81">
        <f>R10</f>
        <v>84.494444444444454</v>
      </c>
      <c r="KI6" s="61" t="s">
        <v>707</v>
      </c>
      <c r="KJ6" s="129">
        <f>$AA$15</f>
        <v>0.91553877578774978</v>
      </c>
      <c r="KK6" s="129">
        <f>AA13</f>
        <v>1.0114498199044597</v>
      </c>
      <c r="KM6" s="61" t="s">
        <v>681</v>
      </c>
      <c r="KN6" s="81">
        <f>$AB$14</f>
        <v>175.59610283726511</v>
      </c>
      <c r="KO6" s="81">
        <f>AB15</f>
        <v>56.715144187101906</v>
      </c>
      <c r="KQ6" s="61" t="s">
        <v>692</v>
      </c>
      <c r="KR6" s="81">
        <f>X13</f>
        <v>1831</v>
      </c>
      <c r="KS6" s="81">
        <f>X15</f>
        <v>1054</v>
      </c>
      <c r="KU6" s="61" t="s">
        <v>693</v>
      </c>
      <c r="KV6" s="81">
        <f>Y13</f>
        <v>0</v>
      </c>
      <c r="KW6" s="81">
        <f>Y15</f>
        <v>0</v>
      </c>
      <c r="KY6" s="61" t="s">
        <v>694</v>
      </c>
      <c r="KZ6" s="81">
        <f>Z13</f>
        <v>0</v>
      </c>
      <c r="LA6" s="81">
        <f>Z15</f>
        <v>0</v>
      </c>
      <c r="LC6" s="61" t="s">
        <v>705</v>
      </c>
      <c r="LD6" s="61">
        <f>AM13</f>
        <v>6.627236068714236</v>
      </c>
      <c r="LE6" s="61">
        <f>AM15</f>
        <v>5.1752287073908247</v>
      </c>
      <c r="LF6" s="141"/>
      <c r="LH6" s="61" t="s">
        <v>695</v>
      </c>
      <c r="LI6" s="61">
        <f>AG13</f>
        <v>1305</v>
      </c>
      <c r="LJ6" s="61">
        <f>AG15</f>
        <v>648</v>
      </c>
      <c r="LL6" s="61" t="s">
        <v>696</v>
      </c>
      <c r="LM6" s="61">
        <f>AH13</f>
        <v>0</v>
      </c>
      <c r="LN6" s="61">
        <f>$AH$15</f>
        <v>0</v>
      </c>
      <c r="LP6" s="61" t="s">
        <v>697</v>
      </c>
      <c r="LQ6" s="61">
        <f>AI13</f>
        <v>0</v>
      </c>
      <c r="LR6" s="61">
        <f>AI15</f>
        <v>0</v>
      </c>
      <c r="LT6" s="187" t="s">
        <v>710</v>
      </c>
      <c r="LU6" s="81">
        <f>AL13</f>
        <v>16.542306081737543</v>
      </c>
      <c r="LV6" s="129">
        <f>AL15</f>
        <v>34.782316505882683</v>
      </c>
      <c r="LX6" s="61" t="s">
        <v>698</v>
      </c>
      <c r="LY6" s="384">
        <f>AN13</f>
        <v>4.6940391814831441</v>
      </c>
      <c r="LZ6" s="384">
        <f>AN15</f>
        <v>4.9578011272678477</v>
      </c>
      <c r="MB6" s="61" t="s">
        <v>699</v>
      </c>
      <c r="MC6" s="81">
        <f>AD13</f>
        <v>0</v>
      </c>
      <c r="MD6" s="81">
        <f>AD15</f>
        <v>0</v>
      </c>
      <c r="MF6" s="61" t="s">
        <v>700</v>
      </c>
      <c r="MG6" s="81">
        <f>AE13</f>
        <v>0</v>
      </c>
      <c r="MH6" s="81">
        <f>AE15</f>
        <v>0</v>
      </c>
      <c r="MJ6" s="61" t="s">
        <v>711</v>
      </c>
      <c r="MK6" s="61">
        <f>AN13</f>
        <v>4.6940391814831441</v>
      </c>
      <c r="ML6" s="61">
        <f>AN15</f>
        <v>4.9578011272678477</v>
      </c>
      <c r="MN6" s="61" t="s">
        <v>701</v>
      </c>
      <c r="MO6" s="81">
        <f>AF14</f>
        <v>2952</v>
      </c>
      <c r="MP6" s="81">
        <f>$AF$15</f>
        <v>2095</v>
      </c>
      <c r="MR6" s="61" t="s">
        <v>702</v>
      </c>
      <c r="MS6" s="61">
        <f>AJ14</f>
        <v>0</v>
      </c>
      <c r="MT6" s="61">
        <f>AJ15</f>
        <v>0</v>
      </c>
      <c r="MV6" s="61" t="s">
        <v>704</v>
      </c>
      <c r="MW6" s="61">
        <f>AK14</f>
        <v>0</v>
      </c>
      <c r="MX6" s="61">
        <f>AK15</f>
        <v>0</v>
      </c>
      <c r="MZ6" s="61" t="s">
        <v>712</v>
      </c>
      <c r="NA6" s="61" t="e">
        <f>#REF!</f>
        <v>#REF!</v>
      </c>
      <c r="NB6" s="61" t="e">
        <f>#REF!</f>
        <v>#REF!</v>
      </c>
      <c r="NE6" s="61" t="s">
        <v>818</v>
      </c>
      <c r="NF6" s="182" t="s">
        <v>821</v>
      </c>
      <c r="NG6" s="182" t="str">
        <f>CONCATENATE(ROUND(AVERAGE(Data!N6:N7,Data!N10:N12,Data!N15:N18,Data!N21:N23),1),"±",ROUND(_xlfn.STDEV.S(Data!N6:N7,Data!N10:N12,Data!N15:N18,Data!N21:N23),1))</f>
        <v>16.8±11.7</v>
      </c>
      <c r="NH6" s="301" t="s">
        <v>821</v>
      </c>
      <c r="NJ6" s="61" t="s">
        <v>835</v>
      </c>
      <c r="NK6" s="61">
        <f>$B$8</f>
        <v>11</v>
      </c>
      <c r="NL6" s="61">
        <f>B15</f>
        <v>80</v>
      </c>
      <c r="NN6" s="61" t="s">
        <v>824</v>
      </c>
      <c r="NO6" s="61">
        <f>$CG$12</f>
        <v>90</v>
      </c>
      <c r="NP6" s="61">
        <f>$CG$15</f>
        <v>95</v>
      </c>
      <c r="NQ6" s="61">
        <f>CG13</f>
        <v>82</v>
      </c>
      <c r="NS6" s="189" t="s">
        <v>604</v>
      </c>
      <c r="NT6" s="81">
        <f>P15</f>
        <v>1</v>
      </c>
      <c r="NU6" s="81">
        <f>P11</f>
        <v>7</v>
      </c>
      <c r="NV6" s="81">
        <f>$P$13</f>
        <v>2</v>
      </c>
    </row>
    <row r="7" spans="1:386" ht="15.75" thickBot="1" x14ac:dyDescent="0.3">
      <c r="A7" s="378" t="s">
        <v>535</v>
      </c>
      <c r="B7" s="381">
        <f>Data!AU11</f>
        <v>75</v>
      </c>
      <c r="C7" s="82">
        <f>Data!BE11</f>
        <v>2</v>
      </c>
      <c r="D7" s="82">
        <f>Metrics!TV7/1000</f>
        <v>38.009500000000003</v>
      </c>
      <c r="E7" s="81">
        <f>Metrics!VC8</f>
        <v>224</v>
      </c>
      <c r="F7" s="129">
        <f>Metrics!$VC$5</f>
        <v>24.394405724480723</v>
      </c>
      <c r="G7" s="129">
        <f>SUM(Data!JB11:KK11)/36</f>
        <v>0.94444444444444442</v>
      </c>
      <c r="H7" s="61">
        <f>AVERAGE(Data!NF11:NT11)</f>
        <v>4.2666669896182863E-3</v>
      </c>
      <c r="I7" s="184">
        <f>AVERAGE(Data!ID11:IO11)</f>
        <v>0.98336390654245986</v>
      </c>
      <c r="J7" s="286">
        <f>AVERAGE(Data!NZ11:OB11)</f>
        <v>0.54629629629629628</v>
      </c>
      <c r="K7" s="61"/>
      <c r="L7" s="82">
        <f>Metrics!TV10/1000</f>
        <v>31.65</v>
      </c>
      <c r="M7" s="61">
        <f>Data!FJ11</f>
        <v>0</v>
      </c>
      <c r="N7" s="61">
        <f>Data!FN11</f>
        <v>0</v>
      </c>
      <c r="O7" s="61">
        <f>Data!GT11</f>
        <v>0</v>
      </c>
      <c r="P7" s="81">
        <f>Data!HL11</f>
        <v>0</v>
      </c>
      <c r="Q7" s="129">
        <f>AVERAGE(Data!OD11:OF11)/1000</f>
        <v>2.0711111111111107</v>
      </c>
      <c r="R7" s="81">
        <f>AVERAGE(Metrics!ABB6:ABD6)</f>
        <v>291.13257575757575</v>
      </c>
      <c r="S7" s="129">
        <f>AVERAGE(Data!OH11:OJ11)/1000</f>
        <v>20.384666666666668</v>
      </c>
      <c r="T7" s="129">
        <f>AVERAGE(Data!HS11:HU11)/1000</f>
        <v>30.175999999999998</v>
      </c>
      <c r="U7" s="82">
        <f>AVERAGE(Data!IA11:IC11)</f>
        <v>26.199771881103462</v>
      </c>
      <c r="V7" s="81">
        <f>Metrics!$TV$7</f>
        <v>38009.5</v>
      </c>
      <c r="W7" s="580">
        <f>AVERAGE(Data!HW11:HY11)</f>
        <v>0.97166666666666668</v>
      </c>
      <c r="X7" s="61">
        <f>Metrics!$BG$11</f>
        <v>1437</v>
      </c>
      <c r="Y7" s="61">
        <f>Metrics!$BG$10</f>
        <v>0</v>
      </c>
      <c r="Z7" s="61">
        <f>Metrics!$BG$9</f>
        <v>0</v>
      </c>
      <c r="AA7" s="129">
        <f>Metrics!ACZ6*100</f>
        <v>0.89971331903666241</v>
      </c>
      <c r="AB7" s="61"/>
      <c r="AC7" s="61">
        <f>Metrics!$BI$11</f>
        <v>1443</v>
      </c>
      <c r="AD7" s="61">
        <f>Metrics!$BI$10</f>
        <v>0</v>
      </c>
      <c r="AE7" s="61">
        <f>Metrics!$BI$9</f>
        <v>0</v>
      </c>
      <c r="AF7" s="61">
        <f>Metrics!$BJ$11</f>
        <v>2986</v>
      </c>
      <c r="AG7" s="61">
        <f>Metrics!$BH$11</f>
        <v>1023</v>
      </c>
      <c r="AH7" s="391">
        <f>Metrics!$BH$10</f>
        <v>0</v>
      </c>
      <c r="AI7" s="391">
        <f>Metrics!$BH$9</f>
        <v>0</v>
      </c>
      <c r="AJ7" s="391">
        <f>Metrics!$BJ$10</f>
        <v>0</v>
      </c>
      <c r="AK7" s="391">
        <f>Metrics!$BJ$9</f>
        <v>0</v>
      </c>
      <c r="AL7" s="61">
        <f>Metrics!$BH$6</f>
        <v>11.479777715008652</v>
      </c>
      <c r="AM7" s="61">
        <f>Metrics!$BG$6</f>
        <v>5.3989840844503707</v>
      </c>
      <c r="AN7" s="61">
        <f>Metrics!$BI$6</f>
        <v>3.4344655367849559</v>
      </c>
      <c r="AO7" s="61">
        <f>Metrics!$BJ$6</f>
        <v>8.804812862255698</v>
      </c>
      <c r="AP7" s="61">
        <f>Data!AW11</f>
        <v>29.6</v>
      </c>
      <c r="AQ7" s="61">
        <f>Data!AY11</f>
        <v>33.700000000000003</v>
      </c>
      <c r="AR7" s="61">
        <f>Data!BA11</f>
        <v>39.9</v>
      </c>
      <c r="AS7" s="61">
        <f>Data!BC11</f>
        <v>33.799999999999997</v>
      </c>
      <c r="AT7" s="61">
        <f>Data!O11</f>
        <v>0</v>
      </c>
      <c r="AU7" s="61">
        <f>Data!K11</f>
        <v>14</v>
      </c>
      <c r="AV7" s="61">
        <f>Data!N11</f>
        <v>16</v>
      </c>
      <c r="AW7" s="61">
        <f>Data!C11</f>
        <v>19</v>
      </c>
      <c r="AX7" s="61">
        <f>Data!BU11</f>
        <v>1</v>
      </c>
      <c r="AY7" s="61">
        <f>Data!BV11</f>
        <v>1</v>
      </c>
      <c r="AZ7" s="61">
        <f>Data!BW11</f>
        <v>1</v>
      </c>
      <c r="BA7" s="61">
        <f>Data!BX11</f>
        <v>1</v>
      </c>
      <c r="BB7" s="61">
        <f>Data!BY11</f>
        <v>1</v>
      </c>
      <c r="BC7" s="61">
        <f>Data!BZ11</f>
        <v>2</v>
      </c>
      <c r="BD7" s="61">
        <f>Data!CA11</f>
        <v>1</v>
      </c>
      <c r="BE7" s="61">
        <f>Data!CB11</f>
        <v>1</v>
      </c>
      <c r="BF7" s="61">
        <f>Data!CC11</f>
        <v>2</v>
      </c>
      <c r="BG7" s="61">
        <f>Data!CD11</f>
        <v>2</v>
      </c>
      <c r="BH7" s="61">
        <f>Data!GN11</f>
        <v>41</v>
      </c>
      <c r="BI7" s="61">
        <f>Data!GO11</f>
        <v>28</v>
      </c>
      <c r="BJ7" s="61">
        <f>Data!GP11</f>
        <v>3</v>
      </c>
      <c r="BK7" s="61">
        <f>Data!GQ11</f>
        <v>14</v>
      </c>
      <c r="BL7" s="61">
        <f>Data!GR11</f>
        <v>14</v>
      </c>
      <c r="BM7" s="61">
        <f>Data!AA11</f>
        <v>3</v>
      </c>
      <c r="BN7" s="61">
        <f>Data!AB11</f>
        <v>4</v>
      </c>
      <c r="BO7" s="61">
        <f>Data!AC11</f>
        <v>4</v>
      </c>
      <c r="BP7" s="61">
        <f>Data!AD11</f>
        <v>2</v>
      </c>
      <c r="BQ7" s="61">
        <f>Data!AE11</f>
        <v>4</v>
      </c>
      <c r="BR7" s="61">
        <f>Data!AF11</f>
        <v>4</v>
      </c>
      <c r="BS7" s="61">
        <f>Data!AG11</f>
        <v>4</v>
      </c>
      <c r="BT7" s="61">
        <f>Data!AH11</f>
        <v>4</v>
      </c>
      <c r="BU7" s="61">
        <f>Data!AI11</f>
        <v>4</v>
      </c>
      <c r="BV7" s="61">
        <f>Data!AJ11</f>
        <v>4</v>
      </c>
      <c r="BW7" s="61">
        <f>Data!AK11</f>
        <v>3</v>
      </c>
      <c r="BX7" s="61">
        <f>Data!AL11</f>
        <v>4</v>
      </c>
      <c r="BY7" s="61">
        <f>Data!AM11</f>
        <v>4</v>
      </c>
      <c r="BZ7" s="61">
        <f>Data!AN11</f>
        <v>4</v>
      </c>
      <c r="CA7" s="61">
        <f>Data!AO11</f>
        <v>3</v>
      </c>
      <c r="CB7" s="61">
        <f>Data!AP11</f>
        <v>4</v>
      </c>
      <c r="CC7" s="61">
        <f>Data!AQ11</f>
        <v>4</v>
      </c>
      <c r="CD7" s="61">
        <f>Data!AR11</f>
        <v>4</v>
      </c>
      <c r="CE7" s="61">
        <f>Data!AS11</f>
        <v>4</v>
      </c>
      <c r="CF7" s="61">
        <f>Data!AT11</f>
        <v>4</v>
      </c>
      <c r="CG7" s="61">
        <f>Data!GS11</f>
        <v>100</v>
      </c>
      <c r="CH7" s="61">
        <f>SUM(Data!CT11:CU11)</f>
        <v>2</v>
      </c>
      <c r="CI7" s="61">
        <f>ROUND((Data!OL11-Data!OK11)*1440,2)</f>
        <v>23</v>
      </c>
      <c r="CJ7" s="61">
        <f>'Metrics EyeTracking'!ZN6</f>
        <v>80.247525392824414</v>
      </c>
      <c r="CK7" s="61">
        <f>'Metrics EyeTracking'!ZN7</f>
        <v>48.634785376498471</v>
      </c>
      <c r="CL7" s="61">
        <f>'Metrics EyeTracking'!ADU6</f>
        <v>98.696939658068089</v>
      </c>
      <c r="CM7" s="61">
        <f>'Metrics EyeTracking'!ADU7</f>
        <v>57.966301471953912</v>
      </c>
      <c r="CN7" s="61">
        <f>'Metrics EyeTracking'!AMI6</f>
        <v>2.2095780644737806</v>
      </c>
      <c r="CO7">
        <f>'Metrics EyeTracking'!AUW6</f>
        <v>42.35164835164835</v>
      </c>
      <c r="CP7" s="57">
        <f>'Metrics EyeTracking'!AUW7</f>
        <v>37</v>
      </c>
      <c r="CQ7">
        <f>'Metrics EyeTracking'!AIB6</f>
        <v>138.68427736855475</v>
      </c>
      <c r="CR7" s="61">
        <f>'Metrics EyeTracking'!AMI7</f>
        <v>1.4231154497667515</v>
      </c>
      <c r="CS7" s="61">
        <f>'Metrics EyeTracking'!SK6</f>
        <v>14.671464002515108</v>
      </c>
      <c r="CT7" s="61">
        <f>'Metrics EyeTracking'!BI6</f>
        <v>1.1651983836244499</v>
      </c>
      <c r="CU7" s="61">
        <f>'Metrics EyeTracking'!BI7</f>
        <v>1.2337484341276344</v>
      </c>
      <c r="CV7" s="61">
        <f>'Metrics EyeTracking'!FP6</f>
        <v>29.283107675919418</v>
      </c>
      <c r="CW7" s="61">
        <f>'Metrics EyeTracking'!FP7</f>
        <v>27.514174031479932</v>
      </c>
      <c r="CX7" s="61">
        <f>'Metrics EyeTracking'!JW6</f>
        <v>65.917007781555256</v>
      </c>
      <c r="CY7" s="61">
        <f>'Metrics EyeTracking'!JW7</f>
        <v>37.142608876140073</v>
      </c>
      <c r="CZ7" s="61">
        <f>'Metrics EyeTracking'!OD6</f>
        <v>320.71428571428572</v>
      </c>
      <c r="DA7" s="61">
        <f>'Metrics EyeTracking'!OD7</f>
        <v>360</v>
      </c>
      <c r="DB7" s="61">
        <f>'Metrics EyeTracking'!AGQ6</f>
        <v>94.316554301882846</v>
      </c>
      <c r="DC7" s="61">
        <f>'Metrics EyeTracking'!AKX6</f>
        <v>1.5132633713280963</v>
      </c>
      <c r="DD7" s="61">
        <f>'Metrics EyeTracking'!AKX7</f>
        <v>1.0742535069674393</v>
      </c>
      <c r="DE7" s="61">
        <f>'Metrics EyeTracking'!APE5</f>
        <v>23.686124241935122</v>
      </c>
      <c r="DF7" s="61">
        <f>'Metrics EyeTracking'!APE6</f>
        <v>3.2589535961677072</v>
      </c>
      <c r="DG7" s="61">
        <f>'Metrics EyeTracking'!AQP7</f>
        <v>1727.4042528272737</v>
      </c>
      <c r="DH7" s="61">
        <f>'Metrics EyeTracking'!ASA8</f>
        <v>44.914160114400481</v>
      </c>
      <c r="DI7" s="384">
        <v>0.67117649999999995</v>
      </c>
      <c r="DJ7" s="81">
        <f>Data!BH11</f>
        <v>1</v>
      </c>
      <c r="DK7" s="81">
        <f>Data!BI11</f>
        <v>0</v>
      </c>
      <c r="DL7" s="81">
        <f>Data!BJ11</f>
        <v>1</v>
      </c>
      <c r="DM7" s="81">
        <f>Data!BK11</f>
        <v>0</v>
      </c>
      <c r="DN7" s="81">
        <f>Data!BL11</f>
        <v>0</v>
      </c>
      <c r="DO7" s="81">
        <f>Data!BM11</f>
        <v>1</v>
      </c>
      <c r="DP7" s="81">
        <f>Data!BN11</f>
        <v>0</v>
      </c>
      <c r="DQ7" s="81">
        <f>Data!BO11</f>
        <v>0</v>
      </c>
      <c r="DR7" s="156">
        <f>Data!BP11</f>
        <v>0</v>
      </c>
      <c r="DS7" s="81">
        <f>Data!EY11</f>
        <v>0</v>
      </c>
      <c r="DT7" s="600">
        <f>Data!EZ11</f>
        <v>0</v>
      </c>
      <c r="DU7" s="600">
        <f>Data!FA11</f>
        <v>3</v>
      </c>
      <c r="DV7" s="600">
        <f>Data!FB11</f>
        <v>4</v>
      </c>
      <c r="DW7" s="600">
        <f>Data!FC11</f>
        <v>4</v>
      </c>
      <c r="DX7" s="600">
        <f>Data!FD11</f>
        <v>4</v>
      </c>
      <c r="DY7" s="600">
        <f>Data!FE11</f>
        <v>1</v>
      </c>
      <c r="DZ7" s="600">
        <f>Data!FF11</f>
        <v>0</v>
      </c>
      <c r="EA7" s="600">
        <f>Data!FG11</f>
        <v>0</v>
      </c>
      <c r="EB7" s="600">
        <f>Data!FH11</f>
        <v>0</v>
      </c>
      <c r="EC7" s="600">
        <f>Data!FK11</f>
        <v>0</v>
      </c>
      <c r="ED7" s="600">
        <f>Data!FL11</f>
        <v>0</v>
      </c>
      <c r="EE7" s="600">
        <f>Data!FO11</f>
        <v>4</v>
      </c>
      <c r="EF7" s="600">
        <f>Data!FP11</f>
        <v>0</v>
      </c>
      <c r="EG7" s="606">
        <f>Data!FQ11</f>
        <v>4</v>
      </c>
      <c r="EH7" s="381">
        <f>Data!EE11</f>
        <v>13</v>
      </c>
      <c r="EI7" s="61">
        <f>Data!EF11</f>
        <v>25</v>
      </c>
      <c r="EJ7" s="81">
        <f>SUM(DJ7:DR7)</f>
        <v>3</v>
      </c>
      <c r="EK7" s="413">
        <f>Data!EG11</f>
        <v>31</v>
      </c>
      <c r="EL7" s="391"/>
      <c r="EM7" s="406" t="s">
        <v>891</v>
      </c>
      <c r="EN7" s="61">
        <f>$DH$15</f>
        <v>39.650403750758521</v>
      </c>
      <c r="EO7">
        <f>$DH$8</f>
        <v>35.779153262825638</v>
      </c>
      <c r="EP7" s="391"/>
      <c r="EQ7" s="188" t="s">
        <v>937</v>
      </c>
      <c r="ER7" s="61">
        <f>CJ15</f>
        <v>84.552319818613014</v>
      </c>
      <c r="ES7" s="61">
        <f>CJ8</f>
        <v>105.76496213456622</v>
      </c>
      <c r="ET7" s="391"/>
      <c r="EU7" s="188" t="s">
        <v>938</v>
      </c>
      <c r="EV7" s="61">
        <f>CK15</f>
        <v>57.711069885614272</v>
      </c>
      <c r="EW7" s="61">
        <f>CK8</f>
        <v>63.145527990403203</v>
      </c>
      <c r="EX7" s="391"/>
      <c r="EY7" s="188" t="s">
        <v>939</v>
      </c>
      <c r="EZ7" s="61">
        <f>CL15</f>
        <v>102.48221735190883</v>
      </c>
      <c r="FA7" s="61">
        <f>CL8</f>
        <v>126.43697472725187</v>
      </c>
      <c r="FB7" s="391"/>
      <c r="FC7" s="188" t="s">
        <v>940</v>
      </c>
      <c r="FD7" s="61">
        <f>CM15</f>
        <v>75.162167562555325</v>
      </c>
      <c r="FE7" s="61">
        <f>CM8</f>
        <v>77.376272102282599</v>
      </c>
      <c r="FF7" s="391"/>
      <c r="FG7" s="188" t="s">
        <v>941</v>
      </c>
      <c r="FH7" s="61">
        <f>$CN$15</f>
        <v>2.4106789815766221</v>
      </c>
      <c r="FI7" s="61">
        <f>CN8</f>
        <v>2.614904477689489</v>
      </c>
      <c r="FJ7" s="391"/>
      <c r="FK7" s="188" t="s">
        <v>942</v>
      </c>
      <c r="FL7" s="61">
        <f>CR15</f>
        <v>1.7243653818012716</v>
      </c>
      <c r="FM7" s="61">
        <f>CR8</f>
        <v>1.8500141370603034</v>
      </c>
      <c r="FO7" s="188" t="s">
        <v>887</v>
      </c>
      <c r="FP7" s="384">
        <f>$DI$15</f>
        <v>0.77402689999999996</v>
      </c>
      <c r="FQ7" s="384">
        <f>$DI$8</f>
        <v>0.62656250000000002</v>
      </c>
      <c r="FR7" s="371"/>
      <c r="FS7" s="188" t="s">
        <v>886</v>
      </c>
      <c r="FT7" s="82">
        <f>DG15</f>
        <v>284.11848252110707</v>
      </c>
      <c r="FU7" s="82">
        <f>DG8</f>
        <v>230.07416536949447</v>
      </c>
      <c r="FV7" s="371"/>
      <c r="FW7" s="84" t="s">
        <v>876</v>
      </c>
      <c r="FX7" s="82">
        <f>CZ15</f>
        <v>337.4</v>
      </c>
      <c r="FY7" s="82">
        <f>CZ8</f>
        <v>403.25</v>
      </c>
      <c r="FZ7" s="371"/>
      <c r="GA7" s="304" t="s">
        <v>877</v>
      </c>
      <c r="GB7" s="187">
        <f>DA15</f>
        <v>336</v>
      </c>
      <c r="GC7" s="187">
        <f>DA8</f>
        <v>422</v>
      </c>
      <c r="GD7" s="371"/>
      <c r="GE7" s="91" t="s">
        <v>884</v>
      </c>
      <c r="GF7" s="374">
        <f>DE15</f>
        <v>27.6028597081404</v>
      </c>
      <c r="GG7" s="82">
        <f>DE8</f>
        <v>24.189964184083532</v>
      </c>
      <c r="GH7" s="371"/>
      <c r="GI7" s="406" t="s">
        <v>885</v>
      </c>
      <c r="GJ7" s="374">
        <f>DF15</f>
        <v>4.0984851794871728</v>
      </c>
      <c r="GK7" s="82">
        <f>DF8</f>
        <v>4.2444368073196159</v>
      </c>
      <c r="GL7" s="371"/>
      <c r="GM7" s="370" t="s">
        <v>880</v>
      </c>
      <c r="GN7" s="374">
        <f>DC15</f>
        <v>0.99035198432777205</v>
      </c>
      <c r="GO7" s="82">
        <f>DC8</f>
        <v>0.84079767794840632</v>
      </c>
      <c r="GP7" s="371"/>
      <c r="GQ7" s="370" t="s">
        <v>881</v>
      </c>
      <c r="GR7" s="374">
        <f>DD15</f>
        <v>0.94862179123178847</v>
      </c>
      <c r="GS7" s="82">
        <f>DD8</f>
        <v>0.61860255742082937</v>
      </c>
      <c r="GT7" s="371"/>
      <c r="GU7" s="370" t="s">
        <v>879</v>
      </c>
      <c r="GV7" s="374">
        <f>DB15</f>
        <v>74.097597120779085</v>
      </c>
      <c r="GW7" s="82">
        <f>DB8</f>
        <v>59.169513612510123</v>
      </c>
      <c r="GX7" s="371"/>
      <c r="GY7" s="370" t="s">
        <v>874</v>
      </c>
      <c r="GZ7" s="374">
        <f>CX15</f>
        <v>29.14315860155266</v>
      </c>
      <c r="HA7" s="82">
        <f>CX8</f>
        <v>89.631582259971452</v>
      </c>
      <c r="HB7" s="371"/>
      <c r="HC7" s="370" t="s">
        <v>875</v>
      </c>
      <c r="HD7" s="374">
        <f>CY15</f>
        <v>26.265072602937561</v>
      </c>
      <c r="HE7" s="82">
        <f>CY8</f>
        <v>58.024019208891175</v>
      </c>
      <c r="HF7" s="371"/>
      <c r="HG7" s="370" t="s">
        <v>872</v>
      </c>
      <c r="HH7" s="374">
        <f>CV15</f>
        <v>25.027652881568926</v>
      </c>
      <c r="HI7" s="82">
        <f>CV8</f>
        <v>31.12239175371624</v>
      </c>
      <c r="HJ7" s="371"/>
      <c r="HK7" s="370" t="s">
        <v>873</v>
      </c>
      <c r="HL7" s="374">
        <f>CW15</f>
        <v>23.946997454002215</v>
      </c>
      <c r="HM7" s="82">
        <f>CW8</f>
        <v>25.990191322829098</v>
      </c>
      <c r="HN7" s="371"/>
      <c r="HO7" s="61" t="s">
        <v>871</v>
      </c>
      <c r="HP7" s="374">
        <f>CU15</f>
        <v>0.77058143172776183</v>
      </c>
      <c r="HQ7" s="82">
        <f>CU8</f>
        <v>1.9363113585739358</v>
      </c>
      <c r="HR7" s="371"/>
      <c r="HS7" s="61" t="s">
        <v>870</v>
      </c>
      <c r="HT7" s="82">
        <f>CT15</f>
        <v>1.0441016380085013</v>
      </c>
      <c r="HU7" s="82">
        <f>CT8</f>
        <v>2.522767154248017</v>
      </c>
      <c r="HV7" s="57"/>
      <c r="HW7" s="188" t="s">
        <v>869</v>
      </c>
      <c r="HX7" s="82">
        <f>CS15</f>
        <v>21.170742034508308</v>
      </c>
      <c r="HY7" s="82">
        <f>CS8</f>
        <v>16.905575317860034</v>
      </c>
      <c r="IA7" s="61"/>
      <c r="IB7" s="61">
        <f>CI15</f>
        <v>18.23</v>
      </c>
      <c r="IC7" s="61">
        <f>CI14</f>
        <v>24.75</v>
      </c>
      <c r="IF7" s="188" t="s">
        <v>985</v>
      </c>
      <c r="IG7" s="81">
        <f>Metrics!$TH$10</f>
        <v>18200</v>
      </c>
      <c r="IH7" s="81">
        <f>Metrics!$TZ$10</f>
        <v>41350</v>
      </c>
      <c r="II7" s="397"/>
      <c r="IJ7" s="188" t="s">
        <v>984</v>
      </c>
      <c r="IK7" s="129">
        <f t="shared" si="0"/>
        <v>18.2</v>
      </c>
      <c r="IL7" s="129">
        <f t="shared" si="0"/>
        <v>41.35</v>
      </c>
      <c r="IM7" s="451"/>
      <c r="IN7" s="188" t="s">
        <v>983</v>
      </c>
      <c r="IO7" s="81">
        <f>Metrics!$TH$7</f>
        <v>47863.5</v>
      </c>
      <c r="IP7" s="81">
        <f>Metrics!$TZ$7</f>
        <v>77377.5</v>
      </c>
      <c r="IQ7" s="397"/>
      <c r="IR7" s="188" t="s">
        <v>983</v>
      </c>
      <c r="IS7" s="129">
        <f t="shared" si="1"/>
        <v>47.863500000000002</v>
      </c>
      <c r="IT7" s="129">
        <f t="shared" si="1"/>
        <v>77.377499999999998</v>
      </c>
      <c r="IV7" s="243" t="s">
        <v>631</v>
      </c>
      <c r="IW7" s="302">
        <f>E15</f>
        <v>83</v>
      </c>
      <c r="IX7" s="302">
        <f>E13</f>
        <v>590</v>
      </c>
      <c r="IZ7" s="215" t="s">
        <v>669</v>
      </c>
      <c r="JA7" s="420">
        <f>I15</f>
        <v>0.98489749431610074</v>
      </c>
      <c r="JB7" s="420">
        <f>I14</f>
        <v>0.98556427160898796</v>
      </c>
      <c r="JD7" s="241" t="s">
        <v>666</v>
      </c>
      <c r="JE7" s="286">
        <f>K15</f>
        <v>0.64444444444444438</v>
      </c>
      <c r="JF7" s="286">
        <f>K14</f>
        <v>0.64444444444444438</v>
      </c>
      <c r="JH7" s="237" t="s">
        <v>664</v>
      </c>
      <c r="JI7" s="183">
        <f>$Q$15</f>
        <v>1.3304814814814816</v>
      </c>
      <c r="JJ7" s="183">
        <f>Q13</f>
        <v>2.5774074074074074</v>
      </c>
      <c r="JK7" s="239"/>
      <c r="JL7" s="237" t="s">
        <v>668</v>
      </c>
      <c r="JM7" s="183">
        <f>U15</f>
        <v>13.294413248697866</v>
      </c>
      <c r="JN7" s="183">
        <f>U13</f>
        <v>24.099803924560501</v>
      </c>
      <c r="JQ7" s="61"/>
      <c r="JR7" s="244">
        <f>W15</f>
        <v>0.98999999999999988</v>
      </c>
      <c r="JS7" s="244">
        <f>W13</f>
        <v>0.99250000000000005</v>
      </c>
      <c r="JU7" s="61" t="s">
        <v>601</v>
      </c>
      <c r="JV7" s="61" t="e">
        <f>#REF!</f>
        <v>#REF!</v>
      </c>
      <c r="JW7" s="61" t="e">
        <f>$JZ$3</f>
        <v>#REF!</v>
      </c>
      <c r="JX7" s="187" t="e">
        <f>$JV$3</f>
        <v>#REF!</v>
      </c>
      <c r="JY7" s="61" t="e">
        <f>$JV$3</f>
        <v>#REF!</v>
      </c>
      <c r="KC7" s="188" t="s">
        <v>632</v>
      </c>
      <c r="KE7" s="61" t="s">
        <v>678</v>
      </c>
      <c r="KF7" s="81">
        <f>R14</f>
        <v>114.20512820512822</v>
      </c>
      <c r="KG7" s="81">
        <f>R15</f>
        <v>122.22222222222221</v>
      </c>
      <c r="KI7" s="61" t="s">
        <v>707</v>
      </c>
      <c r="KJ7" s="129">
        <f>$AA$16</f>
        <v>0.69610901886049537</v>
      </c>
      <c r="KK7" s="129">
        <f>AA14</f>
        <v>1.5187343108860745</v>
      </c>
      <c r="KM7" s="61" t="s">
        <v>681</v>
      </c>
      <c r="KN7" s="81">
        <f>$AB$19</f>
        <v>18.78256978177345</v>
      </c>
      <c r="KO7" s="81">
        <f>AB16</f>
        <v>59.394012396283614</v>
      </c>
      <c r="KQ7" s="61" t="s">
        <v>692</v>
      </c>
      <c r="KR7" s="81">
        <f>X14</f>
        <v>1790</v>
      </c>
      <c r="KS7" s="81">
        <f>X16</f>
        <v>1123</v>
      </c>
      <c r="KU7" s="61" t="s">
        <v>693</v>
      </c>
      <c r="KV7" s="81">
        <f>Y14</f>
        <v>0</v>
      </c>
      <c r="KW7" s="81">
        <f>Y16</f>
        <v>0</v>
      </c>
      <c r="KY7" s="61" t="s">
        <v>694</v>
      </c>
      <c r="KZ7" s="81">
        <f>Z14</f>
        <v>0</v>
      </c>
      <c r="LA7" s="81">
        <f>Z16</f>
        <v>0</v>
      </c>
      <c r="LC7" s="61" t="s">
        <v>705</v>
      </c>
      <c r="LD7" s="61">
        <f>AM14</f>
        <v>8.6001964136089182</v>
      </c>
      <c r="LE7" s="61">
        <f>AM16</f>
        <v>5.5155481649229641</v>
      </c>
      <c r="LF7" s="141"/>
      <c r="LH7" s="61" t="s">
        <v>695</v>
      </c>
      <c r="LI7" s="61">
        <f>AG14</f>
        <v>1194</v>
      </c>
      <c r="LJ7" s="61">
        <f>AG16</f>
        <v>455</v>
      </c>
      <c r="LL7" s="61" t="s">
        <v>696</v>
      </c>
      <c r="LM7" s="61">
        <f>AH14</f>
        <v>0</v>
      </c>
      <c r="LN7" s="61">
        <f>$AH$16</f>
        <v>0</v>
      </c>
      <c r="LP7" s="61" t="s">
        <v>697</v>
      </c>
      <c r="LQ7" s="61">
        <f>AI14</f>
        <v>0</v>
      </c>
      <c r="LR7" s="61">
        <f>AI16</f>
        <v>0</v>
      </c>
      <c r="LT7" s="187" t="s">
        <v>710</v>
      </c>
      <c r="LU7" s="81">
        <f>AL14</f>
        <v>14.20206231267268</v>
      </c>
      <c r="LV7" s="129">
        <f>AL16</f>
        <v>48.370356626998408</v>
      </c>
      <c r="LX7" s="61" t="s">
        <v>698</v>
      </c>
      <c r="LY7" s="384">
        <f>AN14</f>
        <v>6.4709789287890489</v>
      </c>
      <c r="LZ7" s="384">
        <f>AN16</f>
        <v>4.8752525572781158</v>
      </c>
      <c r="MB7" s="61" t="s">
        <v>699</v>
      </c>
      <c r="MC7" s="81">
        <f>AD14</f>
        <v>0</v>
      </c>
      <c r="MD7" s="81">
        <f>AD16</f>
        <v>0</v>
      </c>
      <c r="MF7" s="61" t="s">
        <v>700</v>
      </c>
      <c r="MG7" s="81">
        <f>AE14</f>
        <v>0</v>
      </c>
      <c r="MH7" s="81">
        <f>AE16</f>
        <v>0</v>
      </c>
      <c r="MJ7" s="61" t="s">
        <v>711</v>
      </c>
      <c r="MK7" s="61">
        <f>AN14</f>
        <v>6.4709789287890489</v>
      </c>
      <c r="ML7" s="61">
        <f>AN16</f>
        <v>4.8752525572781158</v>
      </c>
      <c r="MN7" s="61" t="s">
        <v>701</v>
      </c>
      <c r="MO7" s="81">
        <f>$AF$19</f>
        <v>3995</v>
      </c>
      <c r="MP7" s="81">
        <f>$AF$16</f>
        <v>854</v>
      </c>
      <c r="MR7" s="61" t="s">
        <v>702</v>
      </c>
      <c r="MS7" s="61">
        <f>$AJ$19</f>
        <v>0</v>
      </c>
      <c r="MT7" s="61">
        <f>AJ16</f>
        <v>0</v>
      </c>
      <c r="MV7" s="61" t="s">
        <v>704</v>
      </c>
      <c r="MW7" s="61">
        <f>$AK$19</f>
        <v>0</v>
      </c>
      <c r="MX7" s="61">
        <f>AK16</f>
        <v>0</v>
      </c>
      <c r="MZ7" s="61" t="s">
        <v>712</v>
      </c>
      <c r="NA7" s="61" t="e">
        <f>#REF!</f>
        <v>#REF!</v>
      </c>
      <c r="NB7" s="61" t="e">
        <f>#REF!</f>
        <v>#REF!</v>
      </c>
      <c r="NE7" s="61" t="s">
        <v>819</v>
      </c>
      <c r="NF7" s="182" t="str">
        <f>CONCATENATE(ROUND(AVERAGE(Data!AU8:AU9,Data!AU13:AU14,Data!AU19:AU20,Data!AU24:AU29),1),"±",ROUND(STDEV(Data!AU8:AU9,Data!AU13:AU14,Data!AU19:AU20,Data!AU24:AU29),1))</f>
        <v>79.7±0.5</v>
      </c>
      <c r="NG7" s="182" t="str">
        <f>CONCATENATE(ROUND(AVERAGE(Data!AU6:AU7,Data!AU10:AU12,Data!AU15:AU18,Data!AU21:AU23),1),"±",ROUND(STDEV(Data!AU6:AU7,Data!AU10:AU12,Data!AU15:AU18,Data!AU21:AU23),1))</f>
        <v>46.1±24.7</v>
      </c>
      <c r="NH7" s="610">
        <f>$B$27</f>
        <v>2.47574653498953E-5</v>
      </c>
      <c r="NJ7" s="61" t="s">
        <v>835</v>
      </c>
      <c r="NK7" s="61">
        <f>$B$11</f>
        <v>72</v>
      </c>
      <c r="NL7" s="61">
        <f>B16</f>
        <v>80</v>
      </c>
      <c r="NN7" s="61" t="s">
        <v>824</v>
      </c>
      <c r="NO7" s="61">
        <f>$CG$13</f>
        <v>82</v>
      </c>
      <c r="NP7" s="61">
        <f>$CG$16</f>
        <v>111</v>
      </c>
      <c r="NQ7" s="61">
        <f>CG14</f>
        <v>91</v>
      </c>
      <c r="NS7" s="189" t="s">
        <v>604</v>
      </c>
      <c r="NT7" s="81">
        <f>P16</f>
        <v>1</v>
      </c>
      <c r="NU7" s="81">
        <f>P12</f>
        <v>0</v>
      </c>
      <c r="NV7" s="81">
        <f>$P$14</f>
        <v>7</v>
      </c>
    </row>
    <row r="8" spans="1:386" ht="15.75" thickBot="1" x14ac:dyDescent="0.3">
      <c r="A8" s="378" t="s">
        <v>539</v>
      </c>
      <c r="B8" s="381">
        <f>Data!AU12</f>
        <v>11</v>
      </c>
      <c r="C8" s="61">
        <f>Data!BE12</f>
        <v>5.5</v>
      </c>
      <c r="D8" s="61"/>
      <c r="E8" s="61"/>
      <c r="F8" s="61"/>
      <c r="G8" s="129"/>
      <c r="H8" s="61"/>
      <c r="I8" s="61"/>
      <c r="J8" s="286"/>
      <c r="K8" s="61"/>
      <c r="L8" s="61"/>
      <c r="M8" s="61">
        <f>Data!FJ12</f>
        <v>0</v>
      </c>
      <c r="N8" s="61">
        <f>Data!FN12</f>
        <v>0</v>
      </c>
      <c r="O8" s="61">
        <f>Data!GT12</f>
        <v>0</v>
      </c>
      <c r="P8" s="81">
        <f>Data!HL12</f>
        <v>4</v>
      </c>
      <c r="Q8" s="129"/>
      <c r="R8" s="61"/>
      <c r="S8" s="129"/>
      <c r="T8" s="129"/>
      <c r="U8" s="82"/>
      <c r="V8" s="61"/>
      <c r="W8" s="580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391"/>
      <c r="AK8" s="61"/>
      <c r="AL8" s="61"/>
      <c r="AM8" s="61"/>
      <c r="AN8" s="61"/>
      <c r="AO8" s="61"/>
      <c r="AP8" s="61"/>
      <c r="AQ8" s="61"/>
      <c r="AR8" s="61"/>
      <c r="AS8" s="61"/>
      <c r="AT8" s="61">
        <f>Data!O12</f>
        <v>1</v>
      </c>
      <c r="AU8" s="61">
        <f>Data!K12</f>
        <v>4</v>
      </c>
      <c r="AV8" s="61">
        <f>Data!N12</f>
        <v>8</v>
      </c>
      <c r="AW8" s="61">
        <f>Data!C12</f>
        <v>34</v>
      </c>
      <c r="AX8" s="61">
        <f>Data!BU12</f>
        <v>0</v>
      </c>
      <c r="AY8" s="61">
        <f>Data!BV12</f>
        <v>0</v>
      </c>
      <c r="AZ8" s="61">
        <f>Data!BW12</f>
        <v>3</v>
      </c>
      <c r="BA8" s="61">
        <f>Data!BX12</f>
        <v>3</v>
      </c>
      <c r="BB8" s="61">
        <f>Data!BY12</f>
        <v>3</v>
      </c>
      <c r="BC8" s="61">
        <f>Data!BZ12</f>
        <v>3</v>
      </c>
      <c r="BD8" s="61">
        <f>Data!CA12</f>
        <v>2.5</v>
      </c>
      <c r="BE8" s="61">
        <f>Data!CB12</f>
        <v>2.5</v>
      </c>
      <c r="BF8" s="61">
        <f>Data!CC12</f>
        <v>3</v>
      </c>
      <c r="BG8" s="61">
        <f>Data!CD12</f>
        <v>3</v>
      </c>
      <c r="BH8" s="61"/>
      <c r="BI8" s="61"/>
      <c r="BJ8" s="61"/>
      <c r="BK8" s="61"/>
      <c r="BL8" s="61"/>
      <c r="BM8" s="61">
        <f>Data!AA12</f>
        <v>2</v>
      </c>
      <c r="BN8" s="61">
        <f>Data!AB12</f>
        <v>1</v>
      </c>
      <c r="BO8" s="61">
        <f>Data!AC12</f>
        <v>0</v>
      </c>
      <c r="BP8" s="61">
        <f>Data!AD12</f>
        <v>0</v>
      </c>
      <c r="BQ8" s="61">
        <f>Data!AE12</f>
        <v>0</v>
      </c>
      <c r="BR8" s="61">
        <f>Data!AF12</f>
        <v>1</v>
      </c>
      <c r="BS8" s="61">
        <f>Data!AG12</f>
        <v>0</v>
      </c>
      <c r="BT8" s="61">
        <f>Data!AH12</f>
        <v>0</v>
      </c>
      <c r="BU8" s="61">
        <f>Data!AI12</f>
        <v>0</v>
      </c>
      <c r="BV8" s="61">
        <f>Data!AJ12</f>
        <v>0</v>
      </c>
      <c r="BW8" s="61">
        <f>Data!AK12</f>
        <v>0</v>
      </c>
      <c r="BX8" s="61">
        <f>Data!AL12</f>
        <v>0</v>
      </c>
      <c r="BY8" s="61">
        <f>Data!AM12</f>
        <v>0</v>
      </c>
      <c r="BZ8" s="61">
        <f>Data!AN12</f>
        <v>0</v>
      </c>
      <c r="CA8" s="61">
        <f>Data!AO12</f>
        <v>0</v>
      </c>
      <c r="CB8" s="61">
        <f>Data!AP12</f>
        <v>4</v>
      </c>
      <c r="CC8" s="61">
        <f>Data!AQ12</f>
        <v>2</v>
      </c>
      <c r="CD8" s="61">
        <f>Data!AR12</f>
        <v>0</v>
      </c>
      <c r="CE8" s="61">
        <f>Data!AS12</f>
        <v>1</v>
      </c>
      <c r="CF8" s="61">
        <f>Data!AT12</f>
        <v>0</v>
      </c>
      <c r="CG8" s="61">
        <f>Data!GS12</f>
        <v>0</v>
      </c>
      <c r="CH8" s="61">
        <f>SUM(Data!CT12:CU12)</f>
        <v>2</v>
      </c>
      <c r="CI8" s="61"/>
      <c r="CJ8" s="61">
        <f>'Metrics EyeTracking'!ZO6</f>
        <v>105.76496213456622</v>
      </c>
      <c r="CK8" s="61">
        <f>'Metrics EyeTracking'!ZO7</f>
        <v>63.145527990403203</v>
      </c>
      <c r="CL8" s="61">
        <f>'Metrics EyeTracking'!ADV6</f>
        <v>126.43697472725187</v>
      </c>
      <c r="CM8" s="61">
        <f>'Metrics EyeTracking'!ADV7</f>
        <v>77.376272102282599</v>
      </c>
      <c r="CN8" s="61">
        <f>'Metrics EyeTracking'!AMJ6</f>
        <v>2.614904477689489</v>
      </c>
      <c r="CO8">
        <f>'Metrics EyeTracking'!AUX6</f>
        <v>44.243055555555557</v>
      </c>
      <c r="CP8" s="57">
        <f>'Metrics EyeTracking'!AUX7</f>
        <v>39</v>
      </c>
      <c r="CQ8">
        <f>'Metrics EyeTracking'!AIC6</f>
        <v>98.355057203028068</v>
      </c>
      <c r="CR8" s="61">
        <f>'Metrics EyeTracking'!AMJ7</f>
        <v>1.8500141370603034</v>
      </c>
      <c r="CS8" s="61">
        <f>'Metrics EyeTracking'!SL6</f>
        <v>16.905575317860034</v>
      </c>
      <c r="CT8" s="61">
        <f>'Metrics EyeTracking'!BJ6</f>
        <v>2.522767154248017</v>
      </c>
      <c r="CU8" s="61">
        <f>'Metrics EyeTracking'!BJ7</f>
        <v>1.9363113585739358</v>
      </c>
      <c r="CV8" s="61">
        <f>'Metrics EyeTracking'!FQ6</f>
        <v>31.12239175371624</v>
      </c>
      <c r="CW8" s="61">
        <f>'Metrics EyeTracking'!FQ7</f>
        <v>25.990191322829098</v>
      </c>
      <c r="CX8" s="61">
        <f>'Metrics EyeTracking'!JX6</f>
        <v>89.631582259971452</v>
      </c>
      <c r="CY8" s="61">
        <f>'Metrics EyeTracking'!JX7</f>
        <v>58.024019208891175</v>
      </c>
      <c r="CZ8" s="61">
        <f>'Metrics EyeTracking'!OE6</f>
        <v>403.25</v>
      </c>
      <c r="DA8" s="61">
        <f>'Metrics EyeTracking'!OE7</f>
        <v>422</v>
      </c>
      <c r="DB8" s="61">
        <f>'Metrics EyeTracking'!AGR6</f>
        <v>59.169513612510123</v>
      </c>
      <c r="DC8" s="61">
        <f>'Metrics EyeTracking'!AKY6</f>
        <v>0.84079767794840632</v>
      </c>
      <c r="DD8" s="61">
        <f>'Metrics EyeTracking'!AKY7</f>
        <v>0.61860255742082937</v>
      </c>
      <c r="DE8" s="61">
        <f>'Metrics EyeTracking'!APF5</f>
        <v>24.189964184083532</v>
      </c>
      <c r="DF8" s="61">
        <f>'Metrics EyeTracking'!APF6</f>
        <v>4.2444368073196159</v>
      </c>
      <c r="DG8" s="61">
        <f>'Metrics EyeTracking'!AQQ7</f>
        <v>230.07416536949447</v>
      </c>
      <c r="DH8" s="61">
        <f>'Metrics EyeTracking'!ASB8</f>
        <v>35.779153262825638</v>
      </c>
      <c r="DI8" s="384">
        <v>0.62656250000000002</v>
      </c>
      <c r="DJ8" s="81">
        <f>Data!BH12</f>
        <v>2</v>
      </c>
      <c r="DK8" s="81">
        <f>Data!BI12</f>
        <v>2</v>
      </c>
      <c r="DL8" s="81">
        <f>Data!BJ12</f>
        <v>3</v>
      </c>
      <c r="DM8" s="81">
        <f>Data!BK12</f>
        <v>4</v>
      </c>
      <c r="DN8" s="81">
        <f>Data!BL12</f>
        <v>3</v>
      </c>
      <c r="DO8" s="81">
        <f>Data!BM12</f>
        <v>4</v>
      </c>
      <c r="DP8" s="81">
        <f>Data!BN12</f>
        <v>4</v>
      </c>
      <c r="DQ8" s="81">
        <f>Data!BO12</f>
        <v>4</v>
      </c>
      <c r="DR8" s="156">
        <f>Data!BP12</f>
        <v>0</v>
      </c>
      <c r="DS8" s="81">
        <f>Data!EY12</f>
        <v>0</v>
      </c>
      <c r="DT8" s="600">
        <f>Data!EZ12</f>
        <v>0</v>
      </c>
      <c r="DU8" s="600">
        <f>Data!FA12</f>
        <v>3</v>
      </c>
      <c r="DV8" s="600">
        <f>Data!FB12</f>
        <v>0</v>
      </c>
      <c r="DW8" s="600">
        <f>Data!FC12</f>
        <v>0</v>
      </c>
      <c r="DX8" s="600">
        <f>Data!FD12</f>
        <v>0</v>
      </c>
      <c r="DY8" s="600">
        <f>Data!FE12</f>
        <v>4</v>
      </c>
      <c r="DZ8" s="600">
        <f>Data!FF12</f>
        <v>4</v>
      </c>
      <c r="EA8" s="600">
        <f>Data!FG12</f>
        <v>0</v>
      </c>
      <c r="EB8" s="600">
        <f>Data!FH12</f>
        <v>0</v>
      </c>
      <c r="EC8" s="600">
        <f>Data!FK12</f>
        <v>0</v>
      </c>
      <c r="ED8" s="600">
        <f>Data!FL12</f>
        <v>0</v>
      </c>
      <c r="EE8" s="600">
        <f>Data!FO12</f>
        <v>4</v>
      </c>
      <c r="EF8" s="600">
        <f>Data!FP12</f>
        <v>0</v>
      </c>
      <c r="EG8" s="606">
        <f>Data!FQ12</f>
        <v>4</v>
      </c>
      <c r="EH8" s="381">
        <f>Data!EE12</f>
        <v>23</v>
      </c>
      <c r="EI8" s="61">
        <f>Data!EF12</f>
        <v>77</v>
      </c>
      <c r="EJ8" s="81">
        <f>SUM(DJ8:DR8)</f>
        <v>26</v>
      </c>
      <c r="EK8" s="413">
        <f>Data!EG12</f>
        <v>95</v>
      </c>
      <c r="EL8" s="391"/>
      <c r="EM8" s="406" t="s">
        <v>891</v>
      </c>
      <c r="EN8" s="61">
        <f>$DH$16</f>
        <v>27.533485330030622</v>
      </c>
      <c r="EO8">
        <f>$DH$11</f>
        <v>33.800202930863222</v>
      </c>
      <c r="EP8" s="391"/>
      <c r="EQ8" s="188" t="s">
        <v>937</v>
      </c>
      <c r="ER8" s="61">
        <f>CJ16</f>
        <v>77.669361738274205</v>
      </c>
      <c r="ES8" s="61">
        <f>CJ11</f>
        <v>124.02091755765422</v>
      </c>
      <c r="ET8" s="391"/>
      <c r="EU8" s="188" t="s">
        <v>938</v>
      </c>
      <c r="EV8" s="61">
        <f>CK16</f>
        <v>55.408909425143861</v>
      </c>
      <c r="EW8" s="61">
        <f>CK11</f>
        <v>69.155016066110576</v>
      </c>
      <c r="EX8" s="391"/>
      <c r="EY8" s="188" t="s">
        <v>939</v>
      </c>
      <c r="EZ8" s="61">
        <f>CL16</f>
        <v>96.303379367266217</v>
      </c>
      <c r="FA8" s="61">
        <f>CL11</f>
        <v>154.46517535509594</v>
      </c>
      <c r="FB8" s="391"/>
      <c r="FC8" s="188" t="s">
        <v>940</v>
      </c>
      <c r="FD8" s="61">
        <f>CM16</f>
        <v>66.204444936486169</v>
      </c>
      <c r="FE8" s="61">
        <f>CM11</f>
        <v>102.08282672220329</v>
      </c>
      <c r="FF8" s="391"/>
      <c r="FG8" s="188" t="s">
        <v>941</v>
      </c>
      <c r="FH8" s="61">
        <f>$CN$16</f>
        <v>1.9632895093818337</v>
      </c>
      <c r="FI8" s="61">
        <f>CN11</f>
        <v>3.3109014864409629</v>
      </c>
      <c r="FJ8" s="391"/>
      <c r="FK8" s="188" t="s">
        <v>942</v>
      </c>
      <c r="FL8" s="61">
        <f>CR16</f>
        <v>1.5737028462696694</v>
      </c>
      <c r="FM8" s="61">
        <f>CR11</f>
        <v>2.3001315475254938</v>
      </c>
      <c r="FO8" s="188" t="s">
        <v>887</v>
      </c>
      <c r="FP8" s="384">
        <f>$DI$16</f>
        <v>0.76083219999999996</v>
      </c>
      <c r="FQ8" s="384">
        <f>DI11</f>
        <v>0.77100336999999997</v>
      </c>
      <c r="FR8" s="371"/>
      <c r="FS8" s="188" t="s">
        <v>886</v>
      </c>
      <c r="FT8" s="82">
        <f>DG16</f>
        <v>193.86658528082367</v>
      </c>
      <c r="FU8" s="82">
        <f>DG11</f>
        <v>343.74624931184695</v>
      </c>
      <c r="FV8" s="371"/>
      <c r="FW8" s="84" t="s">
        <v>876</v>
      </c>
      <c r="FX8" s="82">
        <f>CZ16</f>
        <v>311</v>
      </c>
      <c r="FY8" s="82">
        <f>CZ11</f>
        <v>286.66666666666669</v>
      </c>
      <c r="FZ8" s="371"/>
      <c r="GA8" s="304" t="s">
        <v>877</v>
      </c>
      <c r="GB8" s="187">
        <f>DA16</f>
        <v>311</v>
      </c>
      <c r="GC8" s="187">
        <f>DA11</f>
        <v>227</v>
      </c>
      <c r="GD8" s="371"/>
      <c r="GE8" s="91" t="s">
        <v>884</v>
      </c>
      <c r="GF8" s="374">
        <f>DE16</f>
        <v>22.993862156008369</v>
      </c>
      <c r="GG8" s="82">
        <f>DE11</f>
        <v>24.951689809418323</v>
      </c>
      <c r="GH8" s="371"/>
      <c r="GI8" s="406" t="s">
        <v>885</v>
      </c>
      <c r="GJ8" s="374">
        <f>DF16</f>
        <v>4.0321604715821859</v>
      </c>
      <c r="GK8" s="82">
        <f>DF11</f>
        <v>3.4363840652613926</v>
      </c>
      <c r="GL8" s="371"/>
      <c r="GM8" s="370" t="s">
        <v>880</v>
      </c>
      <c r="GN8" s="374">
        <f>DC16</f>
        <v>0.99716002885021182</v>
      </c>
      <c r="GO8" s="82">
        <f>DC11</f>
        <v>1.4175844933417325</v>
      </c>
      <c r="GP8" s="371"/>
      <c r="GQ8" s="370" t="s">
        <v>881</v>
      </c>
      <c r="GR8" s="374">
        <f>DD16</f>
        <v>0.87346561408733858</v>
      </c>
      <c r="GS8" s="82">
        <f>DD11</f>
        <v>1.2442541535770655</v>
      </c>
      <c r="GT8" s="371"/>
      <c r="GU8" s="370" t="s">
        <v>879</v>
      </c>
      <c r="GV8" s="374">
        <f>DB16</f>
        <v>151.98002140563682</v>
      </c>
      <c r="GW8" s="82">
        <f>DB11</f>
        <v>67.648509618772465</v>
      </c>
      <c r="GX8" s="371"/>
      <c r="GY8" s="370" t="s">
        <v>874</v>
      </c>
      <c r="GZ8" s="374">
        <f>CX16</f>
        <v>33.902284286619491</v>
      </c>
      <c r="HA8" s="82">
        <f>CX11</f>
        <v>63.474556778896982</v>
      </c>
      <c r="HB8" s="371"/>
      <c r="HC8" s="370" t="s">
        <v>875</v>
      </c>
      <c r="HD8" s="374">
        <f>CY16</f>
        <v>29.634590995796032</v>
      </c>
      <c r="HE8" s="82">
        <f>CY11</f>
        <v>29.614302948399285</v>
      </c>
      <c r="HF8" s="371"/>
      <c r="HG8" s="370" t="s">
        <v>872</v>
      </c>
      <c r="HH8" s="374">
        <f>CV16</f>
        <v>30.492670956367526</v>
      </c>
      <c r="HI8" s="82">
        <f>CV11</f>
        <v>62.970820267398459</v>
      </c>
      <c r="HJ8" s="371"/>
      <c r="HK8" s="370" t="s">
        <v>873</v>
      </c>
      <c r="HL8" s="374">
        <f>CW16</f>
        <v>23.668670681763171</v>
      </c>
      <c r="HM8" s="82">
        <f>CW11</f>
        <v>29.614302948399285</v>
      </c>
      <c r="HN8" s="371"/>
      <c r="HO8" s="61" t="s">
        <v>871</v>
      </c>
      <c r="HP8" s="374">
        <f>CU16</f>
        <v>0.84121027061896769</v>
      </c>
      <c r="HQ8" s="82">
        <f>CU11</f>
        <v>1.1828357338039339</v>
      </c>
      <c r="HR8" s="371"/>
      <c r="HS8" s="61" t="s">
        <v>870</v>
      </c>
      <c r="HT8" s="82">
        <f>CT16</f>
        <v>0.88899205066160725</v>
      </c>
      <c r="HU8" s="82">
        <f>CT11</f>
        <v>1.0375061389252203</v>
      </c>
      <c r="HV8" s="57"/>
      <c r="HW8" s="188" t="s">
        <v>869</v>
      </c>
      <c r="HX8" s="82">
        <f>CS16</f>
        <v>8.5622547270781304</v>
      </c>
      <c r="HY8" s="82">
        <f>CS11</f>
        <v>6.3420477767599177</v>
      </c>
      <c r="IA8" s="61"/>
      <c r="IB8" s="61">
        <f>CI16</f>
        <v>15.25</v>
      </c>
      <c r="IC8" s="61">
        <f>$CI$19</f>
        <v>30.83</v>
      </c>
      <c r="IF8" s="188" t="s">
        <v>985</v>
      </c>
      <c r="IG8" s="81">
        <f>Metrics!$TI$10</f>
        <v>17850</v>
      </c>
      <c r="IH8" s="81">
        <f>Metrics!$UA$10</f>
        <v>44000</v>
      </c>
      <c r="II8" s="397"/>
      <c r="IJ8" s="188" t="s">
        <v>984</v>
      </c>
      <c r="IK8" s="129">
        <f t="shared" si="0"/>
        <v>17.850000000000001</v>
      </c>
      <c r="IL8" s="129">
        <f t="shared" si="0"/>
        <v>44</v>
      </c>
      <c r="IM8" s="451"/>
      <c r="IN8" s="188" t="s">
        <v>983</v>
      </c>
      <c r="IO8" s="81">
        <f>Metrics!$TI$7</f>
        <v>23576.5</v>
      </c>
      <c r="IP8" s="81">
        <f>Metrics!$UA$7</f>
        <v>83635.5</v>
      </c>
      <c r="IQ8" s="397"/>
      <c r="IR8" s="188" t="s">
        <v>983</v>
      </c>
      <c r="IS8" s="129">
        <f t="shared" si="1"/>
        <v>23.576499999999999</v>
      </c>
      <c r="IT8" s="129">
        <f t="shared" si="1"/>
        <v>83.635499999999993</v>
      </c>
      <c r="IV8" s="243" t="s">
        <v>631</v>
      </c>
      <c r="IW8" s="302">
        <f>E16</f>
        <v>52</v>
      </c>
      <c r="IX8" s="302">
        <f>E14</f>
        <v>309</v>
      </c>
      <c r="IZ8" s="215" t="s">
        <v>669</v>
      </c>
      <c r="JA8" s="420">
        <f>I16</f>
        <v>0.98590599497159292</v>
      </c>
      <c r="JB8" s="420">
        <f>$I$19</f>
        <v>0.98316387335459343</v>
      </c>
      <c r="JD8" s="241" t="s">
        <v>666</v>
      </c>
      <c r="JE8" s="286">
        <f>K16</f>
        <v>0.64444444444444438</v>
      </c>
      <c r="JF8" s="286">
        <f>$K$19</f>
        <v>0.9555555555555556</v>
      </c>
      <c r="JH8" s="237" t="s">
        <v>664</v>
      </c>
      <c r="JI8" s="183">
        <f>$Q$16</f>
        <v>0.97196296296296292</v>
      </c>
      <c r="JJ8" s="183">
        <f>Q14</f>
        <v>2.519703703703704</v>
      </c>
      <c r="JK8" s="239"/>
      <c r="JL8" s="237" t="s">
        <v>668</v>
      </c>
      <c r="JM8" s="183">
        <f>U16</f>
        <v>13.599964141845632</v>
      </c>
      <c r="JN8" s="183">
        <f>U14</f>
        <v>15.7999305725097</v>
      </c>
      <c r="JQ8" s="61"/>
      <c r="JR8" s="244">
        <f>W16</f>
        <v>0.98166666666666658</v>
      </c>
      <c r="JS8" s="244">
        <f>W14</f>
        <v>0.63916666666666666</v>
      </c>
      <c r="JU8" s="61" t="s">
        <v>601</v>
      </c>
      <c r="JV8" s="61" t="e">
        <f>#REF!</f>
        <v>#REF!</v>
      </c>
      <c r="JW8" s="61" t="e">
        <f>$KA$3</f>
        <v>#REF!</v>
      </c>
      <c r="JX8" s="187" t="e">
        <f>$JW$3</f>
        <v>#REF!</v>
      </c>
      <c r="JY8" s="61" t="e">
        <f>$JW$3</f>
        <v>#REF!</v>
      </c>
      <c r="KB8" s="188" t="str">
        <f>"Totally agree"</f>
        <v>Totally agree</v>
      </c>
      <c r="KC8" s="61">
        <v>8</v>
      </c>
      <c r="KE8" s="61" t="s">
        <v>678</v>
      </c>
      <c r="KF8" s="81">
        <f>$R$19</f>
        <v>29.186507936507937</v>
      </c>
      <c r="KG8" s="81">
        <f>R16</f>
        <v>68.441269841269843</v>
      </c>
      <c r="KI8" s="61" t="s">
        <v>707</v>
      </c>
      <c r="KJ8" s="129">
        <f>AA20</f>
        <v>0.55825930542566404</v>
      </c>
      <c r="KK8" s="129">
        <f>$AA$19</f>
        <v>1.3288252340574689</v>
      </c>
      <c r="KM8" s="61" t="s">
        <v>681</v>
      </c>
      <c r="KN8" s="81"/>
      <c r="KO8" s="81">
        <f>AB20</f>
        <v>85.149689143784869</v>
      </c>
      <c r="KQ8" s="61" t="s">
        <v>692</v>
      </c>
      <c r="KR8" s="81">
        <f>$X$19</f>
        <v>1486</v>
      </c>
      <c r="KS8" s="81">
        <f>X20</f>
        <v>1171</v>
      </c>
      <c r="KU8" s="61" t="s">
        <v>693</v>
      </c>
      <c r="KV8" s="81">
        <f>$Y$19</f>
        <v>0</v>
      </c>
      <c r="KW8" s="81">
        <f>Y20</f>
        <v>0</v>
      </c>
      <c r="KY8" s="61" t="s">
        <v>694</v>
      </c>
      <c r="KZ8" s="81">
        <f>$Z$19</f>
        <v>0</v>
      </c>
      <c r="LA8" s="81">
        <f>Z20</f>
        <v>0</v>
      </c>
      <c r="LC8" s="61" t="s">
        <v>705</v>
      </c>
      <c r="LD8" s="61">
        <f>$AM$19</f>
        <v>5.4108054997748285</v>
      </c>
      <c r="LE8" s="61">
        <f>AM20</f>
        <v>5.7619174577618093</v>
      </c>
      <c r="LF8" s="141"/>
      <c r="LH8" s="61" t="s">
        <v>695</v>
      </c>
      <c r="LI8" s="61">
        <f>$AG$19</f>
        <v>1793</v>
      </c>
      <c r="LJ8" s="61">
        <f>AG20</f>
        <v>851</v>
      </c>
      <c r="LL8" s="61" t="s">
        <v>696</v>
      </c>
      <c r="LM8" s="61">
        <f>$AH$19</f>
        <v>0</v>
      </c>
      <c r="LN8" s="61">
        <f>AH20</f>
        <v>0</v>
      </c>
      <c r="LP8" s="61" t="s">
        <v>697</v>
      </c>
      <c r="LQ8" s="61">
        <f>$AI$19</f>
        <v>0</v>
      </c>
      <c r="LR8" s="61">
        <f>AI20</f>
        <v>0</v>
      </c>
      <c r="LT8" s="187" t="s">
        <v>710</v>
      </c>
      <c r="LU8" s="81">
        <f>$AL$19</f>
        <v>12.446267097445839</v>
      </c>
      <c r="LV8" s="129">
        <f>AL20</f>
        <v>26.260621819567049</v>
      </c>
      <c r="LX8" s="61" t="s">
        <v>698</v>
      </c>
      <c r="LY8" s="384">
        <f>$AN$19</f>
        <v>2.9544675023141118</v>
      </c>
      <c r="LZ8" s="384">
        <f>AN20</f>
        <v>4.3145855353905951</v>
      </c>
      <c r="MB8" s="61" t="s">
        <v>699</v>
      </c>
      <c r="MC8" s="81">
        <f>$AD$19</f>
        <v>0</v>
      </c>
      <c r="MD8" s="81">
        <f>AD20</f>
        <v>0</v>
      </c>
      <c r="MF8" s="61" t="s">
        <v>700</v>
      </c>
      <c r="MG8" s="81">
        <f>$AE$19</f>
        <v>0</v>
      </c>
      <c r="MH8" s="81">
        <f>$AE$20</f>
        <v>0</v>
      </c>
      <c r="MJ8" s="61" t="s">
        <v>711</v>
      </c>
      <c r="MK8" s="61">
        <f>$AN$19</f>
        <v>2.9544675023141118</v>
      </c>
      <c r="ML8" s="61">
        <f>AN20</f>
        <v>4.3145855353905951</v>
      </c>
      <c r="MN8" s="61" t="s">
        <v>701</v>
      </c>
      <c r="MO8" s="61"/>
      <c r="MP8" s="81">
        <f>AF20</f>
        <v>2057</v>
      </c>
      <c r="MR8" s="61" t="s">
        <v>702</v>
      </c>
      <c r="MS8" s="61"/>
      <c r="MT8" s="61">
        <f>AJ20</f>
        <v>1</v>
      </c>
      <c r="MV8" s="61" t="s">
        <v>704</v>
      </c>
      <c r="MW8" s="61"/>
      <c r="MX8" s="61">
        <f>AK20</f>
        <v>0</v>
      </c>
      <c r="MZ8" s="61" t="s">
        <v>712</v>
      </c>
      <c r="NA8" s="61"/>
      <c r="NB8" s="61" t="e">
        <f>#REF!</f>
        <v>#REF!</v>
      </c>
      <c r="NE8" s="61" t="s">
        <v>820</v>
      </c>
      <c r="NF8" s="182" t="s">
        <v>821</v>
      </c>
      <c r="NG8" s="182" t="str">
        <f>CONCATENATE(ROUND(AVERAGE(Data!EF6:EF7,Data!EF10:EF12,Data!EF15:EF18,Data!EF21:EF22),1),"±",ROUND(STDEV(Data!EF6:EF7,Data!EF10:EF12,Data!EF15:EF18,Data!EF21:EF22),1))</f>
        <v>53.5±23</v>
      </c>
      <c r="NH8" s="301" t="s">
        <v>821</v>
      </c>
      <c r="NJ8" s="61" t="s">
        <v>835</v>
      </c>
      <c r="NK8" s="61">
        <f>$B$12</f>
        <v>61</v>
      </c>
      <c r="NL8" s="61">
        <f t="shared" ref="NL8:NL13" si="2">B20</f>
        <v>79</v>
      </c>
      <c r="NN8" s="61" t="s">
        <v>824</v>
      </c>
      <c r="NO8" s="61">
        <f>$CG$14</f>
        <v>91</v>
      </c>
      <c r="NP8" s="61">
        <f>$CG$20</f>
        <v>93</v>
      </c>
      <c r="NQ8" s="61">
        <f>$CG$19</f>
        <v>105</v>
      </c>
      <c r="NS8" s="189" t="s">
        <v>604</v>
      </c>
      <c r="NT8" s="81">
        <f>P20</f>
        <v>3</v>
      </c>
      <c r="NU8" s="81">
        <f>P13</f>
        <v>2</v>
      </c>
      <c r="NV8" s="81">
        <f>$P$19</f>
        <v>0</v>
      </c>
    </row>
    <row r="9" spans="1:386" ht="15.75" thickBot="1" x14ac:dyDescent="0.3">
      <c r="A9" s="379" t="s">
        <v>531</v>
      </c>
      <c r="B9" s="381">
        <f>Data!AU13</f>
        <v>79</v>
      </c>
      <c r="C9" s="82"/>
      <c r="D9" s="82">
        <f>Metrics!TF7/1000</f>
        <v>29.952500000000001</v>
      </c>
      <c r="E9" s="81">
        <f>Metrics!UK8</f>
        <v>64</v>
      </c>
      <c r="F9" s="129">
        <f>Metrics!$UK$5</f>
        <v>7.0900187576189531</v>
      </c>
      <c r="G9" s="129">
        <f>SUM(Data!JB13:KK13)/36</f>
        <v>0.94444444444444442</v>
      </c>
      <c r="H9" s="61">
        <f>AVERAGE(Data!NF13:NT13)</f>
        <v>4.5666669456598643E-3</v>
      </c>
      <c r="I9" s="184">
        <f>AVERAGE(Data!ID13:IO13)</f>
        <v>0.98368062575658133</v>
      </c>
      <c r="J9" s="286">
        <f>AVERAGE(Data!NZ13:OB13)</f>
        <v>1</v>
      </c>
      <c r="K9" s="242">
        <f>AVERAGE(Data!NV13:NX13)</f>
        <v>1</v>
      </c>
      <c r="L9" s="82">
        <f>Metrics!TF10/1000</f>
        <v>18.5</v>
      </c>
      <c r="M9" s="61">
        <f>Data!FJ13</f>
        <v>0</v>
      </c>
      <c r="N9" s="61">
        <f>Data!FN13</f>
        <v>2</v>
      </c>
      <c r="O9" s="61">
        <f>Data!GT13</f>
        <v>0</v>
      </c>
      <c r="P9" s="81">
        <f>Data!HL13</f>
        <v>0</v>
      </c>
      <c r="Q9" s="129">
        <f>AVERAGE(Data!OD13:OF13)/1000</f>
        <v>1.3610740740740741</v>
      </c>
      <c r="R9" s="81">
        <f>AVERAGE(Metrics!ZH6:ZJ6)</f>
        <v>23.69047619047619</v>
      </c>
      <c r="S9" s="129">
        <f>AVERAGE(Data!OH13:OJ13)/1000</f>
        <v>13.081</v>
      </c>
      <c r="T9" s="129">
        <f>AVERAGE(Data!HS13:HU13)/1000</f>
        <v>23.596666666666668</v>
      </c>
      <c r="U9" s="82">
        <f>AVERAGE(Data!IA13:IC13)</f>
        <v>15.538823445638</v>
      </c>
      <c r="V9" s="81">
        <f>Metrics!$TF$7</f>
        <v>29952.5</v>
      </c>
      <c r="W9" s="580">
        <f>AVERAGE(Data!HW13:HY13)</f>
        <v>0.93916666666666659</v>
      </c>
      <c r="X9" s="61">
        <f>Metrics!$J$11</f>
        <v>1320</v>
      </c>
      <c r="Y9" s="61">
        <f>Metrics!$K$10</f>
        <v>0</v>
      </c>
      <c r="Z9" s="61">
        <f>Metrics!$J$9</f>
        <v>0</v>
      </c>
      <c r="AA9" s="129">
        <f>Metrics!ACH$6*100</f>
        <v>0.76102442424571859</v>
      </c>
      <c r="AB9" s="81">
        <f>AVERAGE(Metrics!ZH8:ZJ8)</f>
        <v>14.784172013784913</v>
      </c>
      <c r="AC9" s="61">
        <f>Metrics!$L$11</f>
        <v>886</v>
      </c>
      <c r="AD9" s="61">
        <f>Metrics!$L$10</f>
        <v>0</v>
      </c>
      <c r="AE9" s="61">
        <f>Metrics!$L$9</f>
        <v>0</v>
      </c>
      <c r="AF9" s="61">
        <f>Metrics!$M$11</f>
        <v>1164</v>
      </c>
      <c r="AG9" s="61">
        <f>Metrics!$K$11</f>
        <v>660</v>
      </c>
      <c r="AH9" s="391">
        <f>Metrics!$K$10</f>
        <v>0</v>
      </c>
      <c r="AI9" s="391">
        <f>Metrics!$K$9</f>
        <v>0</v>
      </c>
      <c r="AJ9" s="391">
        <f>Metrics!$M$10</f>
        <v>0</v>
      </c>
      <c r="AK9" s="391">
        <f>Metrics!$M$9</f>
        <v>0</v>
      </c>
      <c r="AL9" s="61">
        <f>Metrics!$K$6</f>
        <v>19.96034583345784</v>
      </c>
      <c r="AM9" s="61">
        <f>Metrics!$J$6</f>
        <v>4.2960212149205699</v>
      </c>
      <c r="AN9" s="61">
        <f>Metrics!$L$6</f>
        <v>5.8881970563790924</v>
      </c>
      <c r="AO9" s="61">
        <f>Metrics!$M$6</f>
        <v>20.28733757599478</v>
      </c>
      <c r="AP9" s="61">
        <f>Data!AW13</f>
        <v>18.899999999999999</v>
      </c>
      <c r="AQ9" s="61">
        <f>Data!AY13</f>
        <v>18.100000000000001</v>
      </c>
      <c r="AR9" s="61">
        <f>Data!BA13</f>
        <v>20.3</v>
      </c>
      <c r="AS9" s="61">
        <f>Data!BC13</f>
        <v>19.899999999999999</v>
      </c>
      <c r="AT9" s="61">
        <f>Data!O13</f>
        <v>0</v>
      </c>
      <c r="AU9" s="61"/>
      <c r="AV9" s="61"/>
      <c r="AW9" s="61">
        <f>Data!C13</f>
        <v>25</v>
      </c>
      <c r="AX9" s="61">
        <f>Data!BU13</f>
        <v>0</v>
      </c>
      <c r="AY9" s="61">
        <f>Data!BV13</f>
        <v>0</v>
      </c>
      <c r="AZ9" s="61">
        <f>Data!BW13</f>
        <v>0</v>
      </c>
      <c r="BA9" s="61">
        <f>Data!BX13</f>
        <v>0</v>
      </c>
      <c r="BB9" s="61">
        <f>Data!BY13</f>
        <v>0</v>
      </c>
      <c r="BC9" s="61">
        <f>Data!BZ13</f>
        <v>0</v>
      </c>
      <c r="BD9" s="61">
        <f>Data!CA13</f>
        <v>0</v>
      </c>
      <c r="BE9" s="61">
        <f>Data!CB13</f>
        <v>0</v>
      </c>
      <c r="BF9" s="61">
        <f>Data!CC13</f>
        <v>0</v>
      </c>
      <c r="BG9" s="61">
        <f>Data!CD13</f>
        <v>0</v>
      </c>
      <c r="BH9" s="61">
        <f>Data!GN13</f>
        <v>46</v>
      </c>
      <c r="BI9" s="61">
        <f>Data!GO13</f>
        <v>28</v>
      </c>
      <c r="BJ9" s="61">
        <f>Data!GP13</f>
        <v>8</v>
      </c>
      <c r="BK9" s="61">
        <f>Data!GQ13</f>
        <v>20</v>
      </c>
      <c r="BL9" s="61">
        <f>Data!GR13</f>
        <v>14</v>
      </c>
      <c r="BM9" s="61">
        <f>Data!AA13</f>
        <v>4</v>
      </c>
      <c r="BN9" s="61">
        <f>Data!AB13</f>
        <v>4</v>
      </c>
      <c r="BO9" s="61">
        <f>Data!AC13</f>
        <v>4</v>
      </c>
      <c r="BP9" s="61">
        <f>Data!AD13</f>
        <v>4</v>
      </c>
      <c r="BQ9" s="61">
        <f>Data!AE13</f>
        <v>4</v>
      </c>
      <c r="BR9" s="61">
        <f>Data!AF13</f>
        <v>4</v>
      </c>
      <c r="BS9" s="61">
        <f>Data!AG13</f>
        <v>4</v>
      </c>
      <c r="BT9" s="61">
        <f>Data!AH13</f>
        <v>4</v>
      </c>
      <c r="BU9" s="61">
        <f>Data!AI13</f>
        <v>4</v>
      </c>
      <c r="BV9" s="61">
        <f>Data!AJ13</f>
        <v>4</v>
      </c>
      <c r="BW9" s="61">
        <f>Data!AK13</f>
        <v>4</v>
      </c>
      <c r="BX9" s="61">
        <f>Data!AL13</f>
        <v>4</v>
      </c>
      <c r="BY9" s="61">
        <f>Data!AM13</f>
        <v>4</v>
      </c>
      <c r="BZ9" s="61">
        <f>Data!AN13</f>
        <v>4</v>
      </c>
      <c r="CA9" s="61">
        <f>Data!AO13</f>
        <v>4</v>
      </c>
      <c r="CB9" s="61">
        <f>Data!AP13</f>
        <v>3</v>
      </c>
      <c r="CC9" s="61">
        <f>Data!AQ13</f>
        <v>4</v>
      </c>
      <c r="CD9" s="61">
        <f>Data!AR13</f>
        <v>4</v>
      </c>
      <c r="CE9" s="61">
        <f>Data!AS13</f>
        <v>4</v>
      </c>
      <c r="CF9" s="61">
        <f>Data!AT13</f>
        <v>4</v>
      </c>
      <c r="CG9" s="61">
        <f>Data!GS13</f>
        <v>116</v>
      </c>
      <c r="CH9" s="61">
        <f>SUM(Data!CT13:CU13)</f>
        <v>0</v>
      </c>
      <c r="CI9" s="61">
        <f>ROUND((Data!OL13-Data!OK13)*1440,2)</f>
        <v>16.73</v>
      </c>
      <c r="CJ9" s="61">
        <f>'Metrics EyeTracking'!YT6</f>
        <v>108.86062890138582</v>
      </c>
      <c r="CK9" s="61">
        <f>'Metrics EyeTracking'!YT7</f>
        <v>55.08863231999775</v>
      </c>
      <c r="CL9" s="61">
        <f>'Metrics EyeTracking'!ADA6</f>
        <v>136.75113213111439</v>
      </c>
      <c r="CM9" s="61">
        <f>'Metrics EyeTracking'!ADA7</f>
        <v>74.945890175831025</v>
      </c>
      <c r="CN9" s="61">
        <f>'Metrics EyeTracking'!ALO6</f>
        <v>2.5703036858934274</v>
      </c>
      <c r="CO9">
        <f>'Metrics EyeTracking'!AUC6</f>
        <v>40.678899082568805</v>
      </c>
      <c r="CP9" s="57">
        <f>'Metrics EyeTracking'!AUC7</f>
        <v>34</v>
      </c>
      <c r="CQ9">
        <v>84.355531478543512</v>
      </c>
      <c r="CR9" s="61">
        <f>'Metrics EyeTracking'!ALO7</f>
        <v>1.6783464426021373</v>
      </c>
      <c r="CS9" s="61">
        <f>'Metrics EyeTracking'!RQ6</f>
        <v>10.527793374508704</v>
      </c>
      <c r="CT9" s="61">
        <f>'Metrics EyeTracking'!AO6</f>
        <v>0.80820727550400062</v>
      </c>
      <c r="CU9" s="61">
        <f>'Metrics EyeTracking'!AO7</f>
        <v>0.68740908698993985</v>
      </c>
      <c r="CV9" s="61">
        <f>'Metrics EyeTracking'!EV6</f>
        <v>22.792053235565533</v>
      </c>
      <c r="CW9" s="61">
        <f>'Metrics EyeTracking'!EV7</f>
        <v>21.140030307539348</v>
      </c>
      <c r="CX9" s="61">
        <f>'Metrics EyeTracking'!JC6</f>
        <v>26.435703325776167</v>
      </c>
      <c r="CY9" s="61">
        <f>'Metrics EyeTracking'!JC7</f>
        <v>24.258601869158404</v>
      </c>
      <c r="CZ9" s="61">
        <f>'Metrics EyeTracking'!NJ6</f>
        <v>188</v>
      </c>
      <c r="DA9" s="61">
        <f>'Metrics EyeTracking'!NJ7</f>
        <v>129</v>
      </c>
      <c r="DB9" s="61">
        <f>'Metrics EyeTracking'!AFW6</f>
        <v>40.005614823133072</v>
      </c>
      <c r="DC9" s="61">
        <f>'Metrics EyeTracking'!AKD6</f>
        <v>2.073388766311917</v>
      </c>
      <c r="DD9" s="61">
        <f>'Metrics EyeTracking'!AKD7</f>
        <v>1.9736725540051989</v>
      </c>
      <c r="DE9" s="61">
        <f>'Metrics EyeTracking'!AOK5</f>
        <v>23.813515349296441</v>
      </c>
      <c r="DF9" s="61">
        <f>'Metrics EyeTracking'!AOK6</f>
        <v>3.3156887959192081</v>
      </c>
      <c r="DG9" s="61">
        <f>'Metrics EyeTracking'!APV7</f>
        <v>243.05229917605712</v>
      </c>
      <c r="DH9" s="61">
        <f>'Metrics EyeTracking'!ARG8</f>
        <v>28.509809397446247</v>
      </c>
      <c r="DI9" s="384">
        <v>0.80457270000000003</v>
      </c>
      <c r="DJ9" s="81"/>
      <c r="DK9" s="81"/>
      <c r="DL9" s="81"/>
      <c r="DM9" s="81"/>
      <c r="DN9" s="81"/>
      <c r="DO9" s="81"/>
      <c r="DP9" s="81"/>
      <c r="DQ9" s="81"/>
      <c r="DR9" s="156"/>
      <c r="DS9" s="81">
        <f>Data!EY13</f>
        <v>0</v>
      </c>
      <c r="DT9" s="600">
        <f>Data!EZ13</f>
        <v>0</v>
      </c>
      <c r="DU9" s="600">
        <f>Data!FA13</f>
        <v>0</v>
      </c>
      <c r="DV9" s="600">
        <f>Data!FB13</f>
        <v>4</v>
      </c>
      <c r="DW9" s="600">
        <f>Data!FC13</f>
        <v>1</v>
      </c>
      <c r="DX9" s="600">
        <f>Data!FD13</f>
        <v>4</v>
      </c>
      <c r="DY9" s="600">
        <f>Data!FE13</f>
        <v>4</v>
      </c>
      <c r="DZ9" s="600">
        <f>Data!FF13</f>
        <v>4</v>
      </c>
      <c r="EA9" s="600">
        <f>Data!FG13</f>
        <v>0</v>
      </c>
      <c r="EB9" s="600">
        <f>Data!FH13</f>
        <v>0</v>
      </c>
      <c r="EC9" s="600">
        <f>Data!FK13</f>
        <v>0</v>
      </c>
      <c r="ED9" s="600">
        <f>Data!FL13</f>
        <v>0</v>
      </c>
      <c r="EE9" s="600">
        <f>Data!FO13</f>
        <v>2</v>
      </c>
      <c r="EF9" s="600">
        <f>Data!FP13</f>
        <v>0</v>
      </c>
      <c r="EG9" s="606">
        <f>Data!FQ13</f>
        <v>4</v>
      </c>
      <c r="EH9" s="381"/>
      <c r="EI9" s="61"/>
      <c r="EJ9" s="81"/>
      <c r="EK9" s="413"/>
      <c r="EL9" s="391"/>
      <c r="EM9" s="406" t="s">
        <v>891</v>
      </c>
      <c r="EN9" s="61">
        <f t="shared" ref="EN9:EN14" si="3">DH20</f>
        <v>33.101500888690353</v>
      </c>
      <c r="EO9">
        <f>DH12</f>
        <v>47.473209763461782</v>
      </c>
      <c r="EP9" s="391"/>
      <c r="EQ9" s="188" t="s">
        <v>937</v>
      </c>
      <c r="ER9" s="61">
        <f>CJ20</f>
        <v>97.656704637107211</v>
      </c>
      <c r="ES9" s="61">
        <f>CJ12</f>
        <v>100.14639332833001</v>
      </c>
      <c r="ET9" s="391"/>
      <c r="EU9" s="188" t="s">
        <v>938</v>
      </c>
      <c r="EV9" s="61">
        <f>CK20</f>
        <v>46.909553704170676</v>
      </c>
      <c r="EW9" s="61">
        <f>CK12</f>
        <v>59.972254745079383</v>
      </c>
      <c r="EX9" s="391"/>
      <c r="EY9" s="188" t="s">
        <v>939</v>
      </c>
      <c r="EZ9" s="61">
        <f>CL20</f>
        <v>123.62421518341618</v>
      </c>
      <c r="FA9" s="61">
        <f>CL12</f>
        <v>135.47870151665356</v>
      </c>
      <c r="FB9" s="391"/>
      <c r="FC9" s="188" t="s">
        <v>940</v>
      </c>
      <c r="FD9" s="61">
        <f>CM20</f>
        <v>64.442790220304005</v>
      </c>
      <c r="FE9" s="61">
        <f>CM12</f>
        <v>84.734993550280166</v>
      </c>
      <c r="FF9" s="391"/>
      <c r="FG9" s="188" t="s">
        <v>941</v>
      </c>
      <c r="FH9" s="61">
        <f>CN20</f>
        <v>2.472090056611282</v>
      </c>
      <c r="FI9" s="61">
        <f>CN12</f>
        <v>3.5005653998950783</v>
      </c>
      <c r="FJ9" s="391"/>
      <c r="FK9" s="188" t="s">
        <v>942</v>
      </c>
      <c r="FL9" s="61">
        <f>CR20</f>
        <v>1.4543625857882037</v>
      </c>
      <c r="FM9" s="61">
        <f>CR12</f>
        <v>2.3782086814572776</v>
      </c>
      <c r="FO9" s="188" t="s">
        <v>887</v>
      </c>
      <c r="FP9" s="384">
        <f t="shared" ref="FP9:FP14" si="4">DI20</f>
        <v>0.78655059999999999</v>
      </c>
      <c r="FQ9" s="384">
        <f>DI12</f>
        <v>0.72383595000000001</v>
      </c>
      <c r="FR9" s="371"/>
      <c r="FS9" s="188" t="s">
        <v>886</v>
      </c>
      <c r="FT9" s="82">
        <f t="shared" ref="FT9:FT14" si="5">DG20</f>
        <v>275.65581365239507</v>
      </c>
      <c r="FU9" s="82">
        <f>DG12</f>
        <v>454.85911418109595</v>
      </c>
      <c r="FV9" s="371"/>
      <c r="FW9" s="84" t="s">
        <v>876</v>
      </c>
      <c r="FX9" s="82">
        <f>CZ20</f>
        <v>262.33333333333331</v>
      </c>
      <c r="FY9" s="82">
        <f>CZ12</f>
        <v>251</v>
      </c>
      <c r="FZ9" s="371"/>
      <c r="GA9" s="304" t="s">
        <v>877</v>
      </c>
      <c r="GB9" s="187">
        <f>DA20</f>
        <v>249</v>
      </c>
      <c r="GC9" s="187">
        <f>DA12</f>
        <v>226.5</v>
      </c>
      <c r="GD9" s="371"/>
      <c r="GE9" s="91" t="s">
        <v>884</v>
      </c>
      <c r="GF9" s="374">
        <f t="shared" ref="GF9:GF14" si="6">DE20</f>
        <v>22.797241238135438</v>
      </c>
      <c r="GG9" s="82">
        <f>DE12</f>
        <v>25.507945129318298</v>
      </c>
      <c r="GH9" s="371"/>
      <c r="GI9" s="406" t="s">
        <v>885</v>
      </c>
      <c r="GJ9" s="374">
        <f t="shared" ref="GJ9:GJ14" si="7">DF20</f>
        <v>2.5766378089173547</v>
      </c>
      <c r="GK9" s="82">
        <f>DF12</f>
        <v>3.4017084860941069</v>
      </c>
      <c r="GL9" s="371"/>
      <c r="GM9" s="370" t="s">
        <v>880</v>
      </c>
      <c r="GN9" s="374">
        <f>DC20</f>
        <v>0.97829536583224064</v>
      </c>
      <c r="GO9" s="82">
        <f>DC12</f>
        <v>2.259523609655322</v>
      </c>
      <c r="GP9" s="371"/>
      <c r="GQ9" s="370" t="s">
        <v>881</v>
      </c>
      <c r="GR9" s="374">
        <f>DD20</f>
        <v>0.727021476286557</v>
      </c>
      <c r="GS9" s="82">
        <f>DD12</f>
        <v>1.4689558466083861</v>
      </c>
      <c r="GT9" s="371"/>
      <c r="GU9" s="370" t="s">
        <v>879</v>
      </c>
      <c r="GV9" s="374">
        <f>DB20</f>
        <v>94.003703176185724</v>
      </c>
      <c r="GW9" s="82">
        <f>DB12</f>
        <v>99.079474386901836</v>
      </c>
      <c r="GX9" s="371"/>
      <c r="GY9" s="370" t="s">
        <v>874</v>
      </c>
      <c r="GZ9" s="374">
        <f>CX20</f>
        <v>28.64413246612682</v>
      </c>
      <c r="HA9" s="82">
        <f>CX12</f>
        <v>105.32521037987459</v>
      </c>
      <c r="HB9" s="371"/>
      <c r="HC9" s="370" t="s">
        <v>875</v>
      </c>
      <c r="HD9" s="374">
        <f>CY20</f>
        <v>25.477580282860078</v>
      </c>
      <c r="HE9" s="82">
        <f>CY12</f>
        <v>114.96231573741062</v>
      </c>
      <c r="HF9" s="371"/>
      <c r="HG9" s="370" t="s">
        <v>872</v>
      </c>
      <c r="HH9" s="374">
        <f>CV20</f>
        <v>23.897389565157976</v>
      </c>
      <c r="HI9" s="82">
        <f>CV12</f>
        <v>67.790082431997931</v>
      </c>
      <c r="HJ9" s="371"/>
      <c r="HK9" s="370" t="s">
        <v>873</v>
      </c>
      <c r="HL9" s="374">
        <f>CW20</f>
        <v>23.522318240804047</v>
      </c>
      <c r="HM9" s="82">
        <f>CW12</f>
        <v>55.267089634118626</v>
      </c>
      <c r="HN9" s="371"/>
      <c r="HO9" s="61" t="s">
        <v>871</v>
      </c>
      <c r="HP9" s="374">
        <f>CU20</f>
        <v>0.64293408985666423</v>
      </c>
      <c r="HQ9" s="82">
        <f>CU12</f>
        <v>3.2821417048281534</v>
      </c>
      <c r="HR9" s="371"/>
      <c r="HS9" s="61" t="s">
        <v>870</v>
      </c>
      <c r="HT9" s="82">
        <f>CT20</f>
        <v>0.6302452161771982</v>
      </c>
      <c r="HU9" s="82">
        <f>CT12</f>
        <v>3.4176594867912877</v>
      </c>
      <c r="HW9" s="188" t="s">
        <v>869</v>
      </c>
      <c r="HX9" s="82">
        <f>CS20</f>
        <v>6.4093433983762997</v>
      </c>
      <c r="HY9" s="82">
        <f>CS12</f>
        <v>8.4322956925022829</v>
      </c>
      <c r="IA9" s="61"/>
      <c r="IB9" s="61">
        <f>CI20</f>
        <v>18.47</v>
      </c>
      <c r="IC9" s="61"/>
      <c r="IF9" s="188" t="s">
        <v>985</v>
      </c>
      <c r="IG9" s="81">
        <f>Metrics!$TK$10</f>
        <v>21500</v>
      </c>
      <c r="IH9" s="61">
        <f>Metrics!$UB$10</f>
        <v>169500</v>
      </c>
      <c r="IJ9" s="188" t="s">
        <v>984</v>
      </c>
      <c r="IK9" s="129">
        <f t="shared" si="0"/>
        <v>21.5</v>
      </c>
      <c r="IL9" s="129">
        <f t="shared" si="0"/>
        <v>169.5</v>
      </c>
      <c r="IM9" s="451"/>
      <c r="IN9" s="188" t="s">
        <v>983</v>
      </c>
      <c r="IO9" s="81">
        <f>Metrics!$TK$7</f>
        <v>30223.5</v>
      </c>
      <c r="IP9" s="61"/>
      <c r="IR9" s="188" t="s">
        <v>983</v>
      </c>
      <c r="IS9" s="129">
        <f>IO9/1000</f>
        <v>30.223500000000001</v>
      </c>
      <c r="IT9" s="129"/>
      <c r="IV9" s="243" t="s">
        <v>631</v>
      </c>
      <c r="IW9" s="302">
        <f t="shared" ref="IW9:IW14" si="8">E20</f>
        <v>171</v>
      </c>
      <c r="IX9" s="302">
        <f>$E$19</f>
        <v>400</v>
      </c>
      <c r="IZ9" s="215" t="s">
        <v>669</v>
      </c>
      <c r="JA9" s="420">
        <f>I20</f>
        <v>0.98519754409790006</v>
      </c>
      <c r="JB9" s="61"/>
      <c r="JD9" s="241" t="s">
        <v>666</v>
      </c>
      <c r="JE9" s="286">
        <f>K20</f>
        <v>0.71111111111111114</v>
      </c>
      <c r="JF9" s="61"/>
      <c r="JH9" s="237" t="s">
        <v>664</v>
      </c>
      <c r="JI9" s="183">
        <f>$Q$20</f>
        <v>1.7354814814814816</v>
      </c>
      <c r="JJ9" s="183">
        <f>$Q$19</f>
        <v>3.7198518518518515</v>
      </c>
      <c r="JK9" s="239"/>
      <c r="JL9" s="237" t="s">
        <v>668</v>
      </c>
      <c r="JM9" s="183">
        <f>U20</f>
        <v>18.749885559081999</v>
      </c>
      <c r="JN9" s="183">
        <f>$U$19</f>
        <v>21.810949961344367</v>
      </c>
      <c r="JQ9" s="61"/>
      <c r="JR9" s="244">
        <f>W20</f>
        <v>1</v>
      </c>
      <c r="JS9" s="244">
        <f>$W$19</f>
        <v>0.96083333333333332</v>
      </c>
      <c r="JU9" s="61" t="s">
        <v>601</v>
      </c>
      <c r="JV9" s="61" t="e">
        <f>$JV$2</f>
        <v>#REF!</v>
      </c>
      <c r="JW9" s="61"/>
      <c r="JX9" s="187" t="e">
        <f>$JX$3</f>
        <v>#REF!</v>
      </c>
      <c r="JY9" s="61" t="e">
        <f>$JX$3</f>
        <v>#REF!</v>
      </c>
      <c r="KB9" s="188" t="str">
        <f>"Somewhat agree"</f>
        <v>Somewhat agree</v>
      </c>
      <c r="KC9" s="61">
        <v>0</v>
      </c>
      <c r="KE9" s="61" t="s">
        <v>678</v>
      </c>
      <c r="KF9" s="61"/>
      <c r="KG9" s="81">
        <f>R20</f>
        <v>76.003968253968267</v>
      </c>
      <c r="KI9" s="61" t="s">
        <v>707</v>
      </c>
      <c r="KJ9" s="129">
        <f>AA21</f>
        <v>1.1013806206853716</v>
      </c>
      <c r="KK9" s="129"/>
      <c r="KM9" s="61" t="s">
        <v>681</v>
      </c>
      <c r="KN9" s="61"/>
      <c r="KO9" s="81">
        <f>AB21</f>
        <v>21.212577960150796</v>
      </c>
      <c r="KQ9" s="61" t="s">
        <v>692</v>
      </c>
      <c r="KR9" s="61"/>
      <c r="KS9" s="81">
        <f>X21</f>
        <v>1614</v>
      </c>
      <c r="KU9" s="61" t="s">
        <v>693</v>
      </c>
      <c r="KV9" s="61"/>
      <c r="KW9" s="81">
        <f>Y21</f>
        <v>0</v>
      </c>
      <c r="KY9" s="61" t="s">
        <v>694</v>
      </c>
      <c r="KZ9" s="61"/>
      <c r="LA9" s="81">
        <f>Z21</f>
        <v>0</v>
      </c>
      <c r="LC9" s="61" t="s">
        <v>705</v>
      </c>
      <c r="LD9" s="61"/>
      <c r="LE9" s="61">
        <f>AM21</f>
        <v>5.2468943902204632</v>
      </c>
      <c r="LH9" s="61" t="s">
        <v>695</v>
      </c>
      <c r="LI9" s="61"/>
      <c r="LJ9" s="61">
        <f>AG21</f>
        <v>874</v>
      </c>
      <c r="LL9" s="61" t="s">
        <v>696</v>
      </c>
      <c r="LM9" s="61"/>
      <c r="LN9" s="61">
        <f>AH21</f>
        <v>0</v>
      </c>
      <c r="LP9" s="61" t="s">
        <v>697</v>
      </c>
      <c r="LQ9" s="61"/>
      <c r="LR9" s="61">
        <f>AI21</f>
        <v>0</v>
      </c>
      <c r="LT9" s="187" t="s">
        <v>710</v>
      </c>
      <c r="LU9" s="81"/>
      <c r="LV9" s="129">
        <f>AL21</f>
        <v>14.217240817616277</v>
      </c>
      <c r="LX9" s="61" t="s">
        <v>698</v>
      </c>
      <c r="LY9" s="61"/>
      <c r="LZ9" s="384">
        <f>AN21</f>
        <v>4.3620403848639588</v>
      </c>
      <c r="MB9" s="61" t="s">
        <v>699</v>
      </c>
      <c r="MC9" s="61"/>
      <c r="MD9" s="81">
        <f>AD21</f>
        <v>0</v>
      </c>
      <c r="MF9" s="61" t="s">
        <v>700</v>
      </c>
      <c r="MG9" s="61"/>
      <c r="MH9" s="81">
        <f>$AE$21</f>
        <v>0</v>
      </c>
      <c r="MJ9" s="61" t="s">
        <v>711</v>
      </c>
      <c r="MK9" s="61"/>
      <c r="ML9" s="61">
        <f>AN21</f>
        <v>4.3620403848639588</v>
      </c>
      <c r="MN9" s="61" t="s">
        <v>701</v>
      </c>
      <c r="MO9" s="61"/>
      <c r="MP9" s="81">
        <f>AF21</f>
        <v>1194</v>
      </c>
      <c r="MR9" s="61" t="s">
        <v>702</v>
      </c>
      <c r="MS9" s="61"/>
      <c r="MT9" s="61">
        <f>AJ21</f>
        <v>0</v>
      </c>
      <c r="MV9" s="61" t="s">
        <v>704</v>
      </c>
      <c r="MW9" s="61"/>
      <c r="MX9" s="61">
        <f>AK21</f>
        <v>0</v>
      </c>
      <c r="MZ9" s="61" t="s">
        <v>712</v>
      </c>
      <c r="NA9" s="81"/>
      <c r="NB9" s="61" t="e">
        <f>#REF!</f>
        <v>#REF!</v>
      </c>
      <c r="NH9" s="336"/>
      <c r="NJ9" s="61" t="s">
        <v>835</v>
      </c>
      <c r="NK9" s="61">
        <f>$B$13</f>
        <v>61</v>
      </c>
      <c r="NL9" s="61">
        <f t="shared" si="2"/>
        <v>80</v>
      </c>
      <c r="NN9" s="61" t="s">
        <v>824</v>
      </c>
      <c r="NO9" s="61">
        <f>$CG$17</f>
        <v>74</v>
      </c>
      <c r="NP9" s="61">
        <f>$CG$21</f>
        <v>91</v>
      </c>
      <c r="NQ9" s="61"/>
      <c r="NS9" s="189" t="s">
        <v>604</v>
      </c>
      <c r="NT9" s="81">
        <f>P21</f>
        <v>0</v>
      </c>
      <c r="NU9" s="81">
        <f>P14</f>
        <v>7</v>
      </c>
      <c r="NV9" s="61"/>
    </row>
    <row r="10" spans="1:386" ht="15.75" thickBot="1" x14ac:dyDescent="0.3">
      <c r="A10" s="379" t="s">
        <v>543</v>
      </c>
      <c r="B10" s="381">
        <f>Data!AU14</f>
        <v>79</v>
      </c>
      <c r="C10" s="82"/>
      <c r="D10" s="82">
        <f>Metrics!TG7/1000</f>
        <v>42.054499999999997</v>
      </c>
      <c r="E10" s="81">
        <f>Metrics!UL8</f>
        <v>109</v>
      </c>
      <c r="F10" s="129">
        <f>Metrics!$UL$5</f>
        <v>35.686148806475011</v>
      </c>
      <c r="G10" s="129">
        <f>SUM(Data!JB14:KK14)/36</f>
        <v>1</v>
      </c>
      <c r="H10" s="61">
        <f>AVERAGE(Data!NF14:NT14)</f>
        <v>4.0333335908750677E-3</v>
      </c>
      <c r="I10" s="184">
        <f>AVERAGE(Data!ID14:IO14)</f>
        <v>0.98053010304768851</v>
      </c>
      <c r="J10" s="286">
        <f>AVERAGE(Data!NZ14:OB14)</f>
        <v>0.59294871794871795</v>
      </c>
      <c r="K10" s="242">
        <f>AVERAGE(Data!NV14:NX14)</f>
        <v>0.55555555555555547</v>
      </c>
      <c r="L10" s="82">
        <f>Metrics!TG10/1000</f>
        <v>20.7</v>
      </c>
      <c r="M10" s="61">
        <f>Data!FJ14</f>
        <v>0</v>
      </c>
      <c r="N10" s="61">
        <f>Data!FN14</f>
        <v>1</v>
      </c>
      <c r="O10" s="61">
        <f>Data!GT14</f>
        <v>0</v>
      </c>
      <c r="P10" s="81">
        <f>Data!HL14</f>
        <v>1</v>
      </c>
      <c r="Q10" s="129">
        <f>AVERAGE(Data!OD14:OF14)/1000</f>
        <v>1.889148148148148</v>
      </c>
      <c r="R10" s="81">
        <f>AVERAGE(Metrics!ZL6:ZN6)</f>
        <v>84.494444444444454</v>
      </c>
      <c r="S10" s="129">
        <f>AVERAGE(Data!OH14:OJ14)/1000</f>
        <v>18.337666666666667</v>
      </c>
      <c r="T10" s="129">
        <f>AVERAGE(Data!HS14:HU14)/1000</f>
        <v>25.313333333333333</v>
      </c>
      <c r="U10" s="82">
        <f>AVERAGE(Data!IA14:IC14)</f>
        <v>21.227625528971334</v>
      </c>
      <c r="V10" s="81">
        <f>Metrics!$TG$7</f>
        <v>42054.5</v>
      </c>
      <c r="W10" s="580">
        <f>AVERAGE(Data!HW14:HY14)</f>
        <v>0.73083333333333333</v>
      </c>
      <c r="X10" s="61">
        <f>Metrics!$N$11</f>
        <v>1505</v>
      </c>
      <c r="Y10" s="61">
        <f>Metrics!$N$10</f>
        <v>0</v>
      </c>
      <c r="Z10" s="61">
        <f>Metrics!$N$9</f>
        <v>0</v>
      </c>
      <c r="AA10" s="129">
        <f>Metrics!ACI$6*100</f>
        <v>1.5268331670627875</v>
      </c>
      <c r="AB10" s="81">
        <f>AVERAGE(Metrics!ZL8:ZN8)</f>
        <v>95.388837068214272</v>
      </c>
      <c r="AC10" s="61">
        <f>Metrics!$P$11</f>
        <v>1157</v>
      </c>
      <c r="AD10" s="61">
        <f>Metrics!$P$10</f>
        <v>0</v>
      </c>
      <c r="AE10" s="61">
        <f>Metrics!$P$9</f>
        <v>0</v>
      </c>
      <c r="AF10" s="61">
        <f>Metrics!$Q$11</f>
        <v>1640</v>
      </c>
      <c r="AG10" s="61">
        <f>Metrics!$O$11</f>
        <v>1004</v>
      </c>
      <c r="AH10" s="391">
        <f>Metrics!$O$10</f>
        <v>0</v>
      </c>
      <c r="AI10" s="391">
        <f>Metrics!$O$9</f>
        <v>0</v>
      </c>
      <c r="AJ10" s="391">
        <f>Metrics!$Q$10</f>
        <v>0</v>
      </c>
      <c r="AK10" s="391">
        <f>Metrics!$Q$9</f>
        <v>0</v>
      </c>
      <c r="AL10" s="61">
        <f>Metrics!$O$6</f>
        <v>13.113037921015112</v>
      </c>
      <c r="AM10" s="61">
        <f>Metrics!$N$6</f>
        <v>5.5592269578004601</v>
      </c>
      <c r="AN10" s="61">
        <f>Metrics!$P$6</f>
        <v>1.5244817818686249</v>
      </c>
      <c r="AO10" s="61">
        <f>Metrics!$Q$6</f>
        <v>4.335187213474752</v>
      </c>
      <c r="AP10" s="61">
        <f>Data!AW14</f>
        <v>21.2</v>
      </c>
      <c r="AQ10" s="61">
        <f>Data!AY14</f>
        <v>20.2</v>
      </c>
      <c r="AR10" s="61">
        <f>Data!BA14</f>
        <v>18.600000000000001</v>
      </c>
      <c r="AS10" s="61">
        <f>Data!BC14</f>
        <v>17</v>
      </c>
      <c r="AT10" s="61">
        <f>Data!O14</f>
        <v>0</v>
      </c>
      <c r="AU10" s="61"/>
      <c r="AV10" s="61"/>
      <c r="AW10" s="61">
        <f>Data!C14</f>
        <v>32</v>
      </c>
      <c r="AX10" s="61">
        <f>Data!BU14</f>
        <v>0</v>
      </c>
      <c r="AY10" s="61">
        <f>Data!BV14</f>
        <v>0</v>
      </c>
      <c r="AZ10" s="61">
        <f>Data!BW14</f>
        <v>0</v>
      </c>
      <c r="BA10" s="61">
        <f>Data!BX14</f>
        <v>0</v>
      </c>
      <c r="BB10" s="61">
        <f>Data!BY14</f>
        <v>0</v>
      </c>
      <c r="BC10" s="61">
        <f>Data!BZ14</f>
        <v>0</v>
      </c>
      <c r="BD10" s="61">
        <f>Data!CA14</f>
        <v>0</v>
      </c>
      <c r="BE10" s="61">
        <f>Data!CB14</f>
        <v>0</v>
      </c>
      <c r="BF10" s="61">
        <f>Data!CC14</f>
        <v>0</v>
      </c>
      <c r="BG10" s="61">
        <f>Data!CD14</f>
        <v>0</v>
      </c>
      <c r="BH10" s="61">
        <f>Data!GN14</f>
        <v>41</v>
      </c>
      <c r="BI10" s="61">
        <f>Data!GO14</f>
        <v>24</v>
      </c>
      <c r="BJ10" s="61">
        <f>Data!GP14</f>
        <v>6</v>
      </c>
      <c r="BK10" s="61">
        <f>Data!GQ14</f>
        <v>18</v>
      </c>
      <c r="BL10" s="61">
        <f>Data!GR14</f>
        <v>12</v>
      </c>
      <c r="BM10" s="61">
        <f>Data!AA14</f>
        <v>4</v>
      </c>
      <c r="BN10" s="61">
        <f>Data!AB14</f>
        <v>4</v>
      </c>
      <c r="BO10" s="61">
        <f>Data!AC14</f>
        <v>4</v>
      </c>
      <c r="BP10" s="61">
        <f>Data!AD14</f>
        <v>4</v>
      </c>
      <c r="BQ10" s="61">
        <f>Data!AE14</f>
        <v>4</v>
      </c>
      <c r="BR10" s="61">
        <f>Data!AF14</f>
        <v>4</v>
      </c>
      <c r="BS10" s="61">
        <f>Data!AG14</f>
        <v>4</v>
      </c>
      <c r="BT10" s="61">
        <f>Data!AH14</f>
        <v>4</v>
      </c>
      <c r="BU10" s="61">
        <f>Data!AI14</f>
        <v>4</v>
      </c>
      <c r="BV10" s="61">
        <f>Data!AJ14</f>
        <v>4</v>
      </c>
      <c r="BW10" s="61">
        <f>Data!AK14</f>
        <v>4</v>
      </c>
      <c r="BX10" s="61">
        <f>Data!AL14</f>
        <v>4</v>
      </c>
      <c r="BY10" s="61">
        <f>Data!AM14</f>
        <v>4</v>
      </c>
      <c r="BZ10" s="61">
        <f>Data!AN14</f>
        <v>4</v>
      </c>
      <c r="CA10" s="61">
        <f>Data!AO14</f>
        <v>4</v>
      </c>
      <c r="CB10" s="61">
        <f>Data!AP14</f>
        <v>3</v>
      </c>
      <c r="CC10" s="61">
        <f>Data!AQ14</f>
        <v>4</v>
      </c>
      <c r="CD10" s="61">
        <f>Data!AR14</f>
        <v>4</v>
      </c>
      <c r="CE10" s="61">
        <f>Data!AS14</f>
        <v>4</v>
      </c>
      <c r="CF10" s="61">
        <f>Data!AT14</f>
        <v>4</v>
      </c>
      <c r="CG10" s="61">
        <f>Data!GS14</f>
        <v>101</v>
      </c>
      <c r="CH10" s="61">
        <f>SUM(Data!CT14:CU14)</f>
        <v>0</v>
      </c>
      <c r="CI10" s="61">
        <f>ROUND((Data!OL14-Data!OK14)*1440,2)</f>
        <v>21.43</v>
      </c>
      <c r="CJ10" s="61">
        <f>'Metrics EyeTracking'!YU6</f>
        <v>78.931709455413824</v>
      </c>
      <c r="CK10" s="61">
        <f>'Metrics EyeTracking'!YU7</f>
        <v>42.607904041038523</v>
      </c>
      <c r="CL10" s="61">
        <f>'Metrics EyeTracking'!ADB6</f>
        <v>93.440506076348257</v>
      </c>
      <c r="CM10" s="61">
        <f>'Metrics EyeTracking'!ADB7</f>
        <v>50.768553132498297</v>
      </c>
      <c r="CN10" s="61">
        <f>'Metrics EyeTracking'!ALP6</f>
        <v>1.8662402691316342</v>
      </c>
      <c r="CO10">
        <f>'Metrics EyeTracking'!AUD6</f>
        <v>39.663265306122447</v>
      </c>
      <c r="CP10" s="57">
        <f>'Metrics EyeTracking'!AUD7</f>
        <v>34</v>
      </c>
      <c r="CQ10">
        <v>144.28739693757362</v>
      </c>
      <c r="CR10" s="61">
        <f>'Metrics EyeTracking'!ALP7</f>
        <v>1.1872739240994052</v>
      </c>
      <c r="CS10" s="61">
        <f>'Metrics EyeTracking'!RR6</f>
        <v>0</v>
      </c>
      <c r="CT10" s="61">
        <f>'Metrics EyeTracking'!AP6</f>
        <v>0</v>
      </c>
      <c r="CU10" s="61">
        <f>'Metrics EyeTracking'!AP7</f>
        <v>0</v>
      </c>
      <c r="CV10" s="61">
        <f>'Metrics EyeTracking'!EW6</f>
        <v>0</v>
      </c>
      <c r="CW10" s="61">
        <f>'Metrics EyeTracking'!EW7</f>
        <v>0</v>
      </c>
      <c r="CX10" s="61">
        <f>'Metrics EyeTracking'!JD6</f>
        <v>0</v>
      </c>
      <c r="CY10" s="61">
        <f>'Metrics EyeTracking'!JD7</f>
        <v>0</v>
      </c>
      <c r="CZ10" s="61">
        <f>'Metrics EyeTracking'!NK6</f>
        <v>0</v>
      </c>
      <c r="DA10" s="61">
        <f>'Metrics EyeTracking'!NK7</f>
        <v>0</v>
      </c>
      <c r="DB10" s="61">
        <f>'Metrics EyeTracking'!AFX6</f>
        <v>190.53735816741596</v>
      </c>
      <c r="DC10" s="61">
        <f>'Metrics EyeTracking'!AKE6</f>
        <v>0.73612533495344767</v>
      </c>
      <c r="DD10" s="61">
        <f>'Metrics EyeTracking'!AKE7</f>
        <v>0.68581266087730663</v>
      </c>
      <c r="DE10" s="61">
        <f>'Metrics EyeTracking'!AOL5</f>
        <v>22.71055202183237</v>
      </c>
      <c r="DF10" s="61">
        <f>'Metrics EyeTracking'!AOL6</f>
        <v>3.015724370698869</v>
      </c>
      <c r="DG10" s="61">
        <f>'Metrics EyeTracking'!APW7</f>
        <v>141.52584482966259</v>
      </c>
      <c r="DH10" s="61">
        <f>'Metrics EyeTracking'!ARH8</f>
        <v>39.206225195385109</v>
      </c>
      <c r="DI10" s="384">
        <v>0.80924666000000001</v>
      </c>
      <c r="DJ10" s="81"/>
      <c r="DK10" s="81"/>
      <c r="DL10" s="81"/>
      <c r="DM10" s="81"/>
      <c r="DN10" s="81"/>
      <c r="DO10" s="81"/>
      <c r="DP10" s="81"/>
      <c r="DQ10" s="81"/>
      <c r="DR10" s="156"/>
      <c r="DS10" s="81">
        <f>Data!EY14</f>
        <v>1</v>
      </c>
      <c r="DT10" s="600">
        <f>Data!EZ14</f>
        <v>1</v>
      </c>
      <c r="DU10" s="600">
        <f>Data!FA14</f>
        <v>1</v>
      </c>
      <c r="DV10" s="600">
        <f>Data!FB14</f>
        <v>4</v>
      </c>
      <c r="DW10" s="600">
        <f>Data!FC14</f>
        <v>4</v>
      </c>
      <c r="DX10" s="600">
        <f>Data!FD14</f>
        <v>4</v>
      </c>
      <c r="DY10" s="600">
        <f>Data!FE14</f>
        <v>3</v>
      </c>
      <c r="DZ10" s="600">
        <f>Data!FF14</f>
        <v>4</v>
      </c>
      <c r="EA10" s="600">
        <f>Data!FG14</f>
        <v>0</v>
      </c>
      <c r="EB10" s="600">
        <f>Data!FH14</f>
        <v>0</v>
      </c>
      <c r="EC10" s="600">
        <f>Data!FK14</f>
        <v>0</v>
      </c>
      <c r="ED10" s="600">
        <f>Data!FL14</f>
        <v>0</v>
      </c>
      <c r="EE10" s="600">
        <f>Data!FO14</f>
        <v>4</v>
      </c>
      <c r="EF10" s="600">
        <f>Data!FP14</f>
        <v>0</v>
      </c>
      <c r="EG10" s="606">
        <f>Data!FQ14</f>
        <v>4</v>
      </c>
      <c r="EH10" s="381"/>
      <c r="EI10" s="61"/>
      <c r="EJ10" s="81"/>
      <c r="EK10" s="413"/>
      <c r="EL10" s="391"/>
      <c r="EM10" s="406" t="s">
        <v>891</v>
      </c>
      <c r="EN10" s="61">
        <f t="shared" si="3"/>
        <v>35.418059147346732</v>
      </c>
      <c r="EO10">
        <f>DH13</f>
        <v>34.613487129640546</v>
      </c>
      <c r="EP10" s="391"/>
      <c r="EQ10" s="188" t="s">
        <v>937</v>
      </c>
      <c r="ER10" s="61">
        <f>CJ21</f>
        <v>79.380650671629738</v>
      </c>
      <c r="ES10" s="61">
        <f>CJ13</f>
        <v>92.272759060021059</v>
      </c>
      <c r="ET10" s="391"/>
      <c r="EU10" s="188" t="s">
        <v>938</v>
      </c>
      <c r="EV10" s="61">
        <f>CK21</f>
        <v>44.356538135123976</v>
      </c>
      <c r="EW10" s="61">
        <f>CK13</f>
        <v>40.292840553671496</v>
      </c>
      <c r="EX10" s="391"/>
      <c r="EY10" s="188" t="s">
        <v>939</v>
      </c>
      <c r="EZ10" s="61">
        <f>CL21</f>
        <v>102.60872978519025</v>
      </c>
      <c r="FA10" s="61">
        <f>CL13</f>
        <v>115.41371627406872</v>
      </c>
      <c r="FB10" s="391"/>
      <c r="FC10" s="188" t="s">
        <v>940</v>
      </c>
      <c r="FD10" s="61">
        <f>CM21</f>
        <v>55.32530645422851</v>
      </c>
      <c r="FE10" s="61">
        <f>CM13</f>
        <v>52.354857843079301</v>
      </c>
      <c r="FF10" s="391"/>
      <c r="FG10" s="188" t="s">
        <v>941</v>
      </c>
      <c r="FH10" s="61">
        <f>CN21</f>
        <v>2.2487433616858774</v>
      </c>
      <c r="FI10" s="61">
        <f>CN13</f>
        <v>2.5930499034476826</v>
      </c>
      <c r="FJ10" s="391"/>
      <c r="FK10" s="188" t="s">
        <v>942</v>
      </c>
      <c r="FL10" s="61">
        <f>CR21</f>
        <v>1.3254292054932253</v>
      </c>
      <c r="FM10" s="61">
        <f>CR13</f>
        <v>1.2176464082683607</v>
      </c>
      <c r="FO10" s="188" t="s">
        <v>887</v>
      </c>
      <c r="FP10" s="384">
        <f t="shared" si="4"/>
        <v>0.82754433000000005</v>
      </c>
      <c r="FQ10" s="384">
        <f>DI13</f>
        <v>0.75909525</v>
      </c>
      <c r="FR10" s="371"/>
      <c r="FS10" s="188" t="s">
        <v>886</v>
      </c>
      <c r="FT10" s="82">
        <f t="shared" si="5"/>
        <v>153.29821157161535</v>
      </c>
      <c r="FU10" s="82">
        <f>DG13</f>
        <v>105.34718135204839</v>
      </c>
      <c r="FV10" s="371"/>
      <c r="FW10" s="84" t="s">
        <v>876</v>
      </c>
      <c r="FX10" s="246">
        <f>CZ21</f>
        <v>95</v>
      </c>
      <c r="FY10" s="82">
        <f>CZ13</f>
        <v>258</v>
      </c>
      <c r="FZ10" s="371"/>
      <c r="GA10" s="304" t="s">
        <v>877</v>
      </c>
      <c r="GB10" s="157">
        <f>DA21</f>
        <v>95</v>
      </c>
      <c r="GC10" s="187">
        <f>DA13</f>
        <v>258</v>
      </c>
      <c r="GD10" s="371"/>
      <c r="GE10" s="91" t="s">
        <v>884</v>
      </c>
      <c r="GF10" s="374">
        <f t="shared" si="6"/>
        <v>22.88580509494874</v>
      </c>
      <c r="GG10" s="82">
        <f>DE13</f>
        <v>24.168160421814171</v>
      </c>
      <c r="GH10" s="371"/>
      <c r="GI10" s="406" t="s">
        <v>885</v>
      </c>
      <c r="GJ10" s="374">
        <f t="shared" si="7"/>
        <v>3.1759369730500802</v>
      </c>
      <c r="GK10" s="82">
        <f>DF13</f>
        <v>2.5100005927952074</v>
      </c>
      <c r="GL10" s="371"/>
      <c r="GM10" s="370" t="s">
        <v>880</v>
      </c>
      <c r="GN10" s="374">
        <f>DC21</f>
        <v>0.64333125237562716</v>
      </c>
      <c r="GO10" s="82">
        <f>DC13</f>
        <v>0.80289035753625682</v>
      </c>
      <c r="GP10" s="371"/>
      <c r="GQ10" s="370" t="s">
        <v>881</v>
      </c>
      <c r="GR10" s="374">
        <f>DD21</f>
        <v>0.54074064735750316</v>
      </c>
      <c r="GS10" s="82">
        <f>DD13</f>
        <v>0.69428565661329333</v>
      </c>
      <c r="GT10" s="371"/>
      <c r="GU10" s="370" t="s">
        <v>879</v>
      </c>
      <c r="GV10" s="374">
        <f>DB21</f>
        <v>117.90714812085483</v>
      </c>
      <c r="GW10" s="82">
        <f>DB13</f>
        <v>71.955133857712255</v>
      </c>
      <c r="GX10" s="371"/>
      <c r="GY10" s="370" t="s">
        <v>874</v>
      </c>
      <c r="GZ10" s="374">
        <f>CX21</f>
        <v>21.62916463458895</v>
      </c>
      <c r="HA10" s="82">
        <f>CX13</f>
        <v>33.756826171456311</v>
      </c>
      <c r="HB10" s="371"/>
      <c r="HC10" s="370" t="s">
        <v>875</v>
      </c>
      <c r="HD10" s="374">
        <f>CY21</f>
        <v>21.62916463458895</v>
      </c>
      <c r="HE10" s="82">
        <f>CY13</f>
        <v>33.756826171456311</v>
      </c>
      <c r="HF10" s="371"/>
      <c r="HG10" s="370" t="s">
        <v>872</v>
      </c>
      <c r="HH10" s="374">
        <f>CV21</f>
        <v>21.62916463458895</v>
      </c>
      <c r="HI10" s="82">
        <f>CV13</f>
        <v>33.756826171456311</v>
      </c>
      <c r="HJ10" s="371"/>
      <c r="HK10" s="370" t="s">
        <v>873</v>
      </c>
      <c r="HL10" s="374">
        <f>CW21</f>
        <v>21.62916463458895</v>
      </c>
      <c r="HM10" s="82">
        <f>CW13</f>
        <v>33.756826171456311</v>
      </c>
      <c r="HN10" s="371"/>
      <c r="HO10" s="61" t="s">
        <v>871</v>
      </c>
      <c r="HP10" s="374">
        <f>CU21</f>
        <v>0.54585484513973648</v>
      </c>
      <c r="HQ10" s="82">
        <f>CU13</f>
        <v>0.64572708993886785</v>
      </c>
      <c r="HR10" s="371"/>
      <c r="HS10" s="61" t="s">
        <v>870</v>
      </c>
      <c r="HT10" s="82">
        <f>CT21</f>
        <v>0.54585484513973648</v>
      </c>
      <c r="HU10" s="82">
        <f>CT13</f>
        <v>0.64572708993886785</v>
      </c>
      <c r="HW10" s="188" t="s">
        <v>869</v>
      </c>
      <c r="HX10" s="82">
        <f>CS21</f>
        <v>2.1054847878724074</v>
      </c>
      <c r="HY10" s="82">
        <f>CS13</f>
        <v>4.2326549328066028</v>
      </c>
      <c r="IA10" s="61"/>
      <c r="IB10" s="61">
        <f>CI21</f>
        <v>21.7</v>
      </c>
      <c r="IC10" s="61"/>
      <c r="IF10" s="188" t="s">
        <v>985</v>
      </c>
      <c r="IG10" s="81">
        <f>Metrics!$TL$10</f>
        <v>23350</v>
      </c>
      <c r="IH10" s="61"/>
      <c r="IJ10" s="188" t="s">
        <v>984</v>
      </c>
      <c r="IK10" s="129">
        <f>IG10/1000</f>
        <v>23.35</v>
      </c>
      <c r="IL10" s="129"/>
      <c r="IM10" s="451"/>
      <c r="IN10" s="188" t="s">
        <v>983</v>
      </c>
      <c r="IO10" s="81">
        <f>Metrics!$TL$7</f>
        <v>56927</v>
      </c>
      <c r="IP10" s="61"/>
      <c r="IR10" s="188" t="s">
        <v>983</v>
      </c>
      <c r="IS10" s="129">
        <f>IO10/1000</f>
        <v>56.927</v>
      </c>
      <c r="IT10" s="129"/>
      <c r="IV10" s="243" t="s">
        <v>631</v>
      </c>
      <c r="IW10" s="302">
        <f t="shared" si="8"/>
        <v>312</v>
      </c>
      <c r="IX10" s="182"/>
      <c r="IZ10" s="215" t="s">
        <v>669</v>
      </c>
      <c r="JA10" s="420">
        <f>I21</f>
        <v>0.97777131199836698</v>
      </c>
      <c r="JB10" s="61"/>
      <c r="JD10" s="241" t="s">
        <v>666</v>
      </c>
      <c r="JE10" s="286">
        <f>K21</f>
        <v>0.9555555555555556</v>
      </c>
      <c r="JF10" s="61"/>
      <c r="JH10" s="237" t="s">
        <v>664</v>
      </c>
      <c r="JI10" s="183">
        <f>$Q$21</f>
        <v>1.7992962962962964</v>
      </c>
      <c r="JJ10" s="182"/>
      <c r="JK10" s="144"/>
      <c r="JL10" s="237" t="s">
        <v>668</v>
      </c>
      <c r="JM10" s="183">
        <f>U21</f>
        <v>16.011038462320901</v>
      </c>
      <c r="JN10" s="182"/>
      <c r="JQ10" s="61"/>
      <c r="JR10" s="244">
        <f>W21</f>
        <v>0.95000000000000007</v>
      </c>
      <c r="JS10" s="182"/>
      <c r="JU10" s="61" t="s">
        <v>601</v>
      </c>
      <c r="JV10" s="61" t="e">
        <f>$JW$2</f>
        <v>#REF!</v>
      </c>
      <c r="JW10" s="61"/>
      <c r="JX10" s="187" t="e">
        <f>$JY$3</f>
        <v>#REF!</v>
      </c>
      <c r="JY10" s="61" t="e">
        <f>$JY$3</f>
        <v>#REF!</v>
      </c>
      <c r="KB10" s="188" t="str">
        <f>"Indifferent"</f>
        <v>Indifferent</v>
      </c>
      <c r="KC10" s="61">
        <v>0</v>
      </c>
      <c r="KE10" s="61" t="s">
        <v>678</v>
      </c>
      <c r="KF10" s="61"/>
      <c r="KG10" s="81">
        <f>R21</f>
        <v>28.556776556776555</v>
      </c>
      <c r="KI10" s="61" t="s">
        <v>707</v>
      </c>
      <c r="KJ10" s="129">
        <f>AA22</f>
        <v>0.74534248029100691</v>
      </c>
      <c r="KK10" s="129"/>
      <c r="KM10" s="61" t="s">
        <v>681</v>
      </c>
      <c r="KN10" s="61"/>
      <c r="KO10" s="81">
        <f>AB22</f>
        <v>70.107638593456443</v>
      </c>
      <c r="KQ10" s="61" t="s">
        <v>692</v>
      </c>
      <c r="KR10" s="61"/>
      <c r="KS10" s="81">
        <f>X22</f>
        <v>1046</v>
      </c>
      <c r="KU10" s="61" t="s">
        <v>693</v>
      </c>
      <c r="KW10" s="81">
        <f>Y22</f>
        <v>0</v>
      </c>
      <c r="KY10" s="61" t="s">
        <v>694</v>
      </c>
      <c r="KZ10" s="61"/>
      <c r="LA10" s="61">
        <f>Z22</f>
        <v>0</v>
      </c>
      <c r="LC10" s="61" t="s">
        <v>705</v>
      </c>
      <c r="LE10">
        <f>AM22</f>
        <v>7.5232397004213771</v>
      </c>
      <c r="LH10" s="61" t="s">
        <v>695</v>
      </c>
      <c r="LI10" s="61"/>
      <c r="LJ10" s="61">
        <f>AG22</f>
        <v>721</v>
      </c>
      <c r="LL10" s="61" t="s">
        <v>696</v>
      </c>
      <c r="LM10" s="61"/>
      <c r="LN10" s="61">
        <f>AH22</f>
        <v>0</v>
      </c>
      <c r="LP10" s="61" t="s">
        <v>697</v>
      </c>
      <c r="LQ10" s="61"/>
      <c r="LR10" s="61">
        <f>AI22</f>
        <v>0</v>
      </c>
      <c r="LT10" s="187" t="s">
        <v>710</v>
      </c>
      <c r="LU10" s="61"/>
      <c r="LV10" s="129">
        <f>AL22</f>
        <v>20.110765477496443</v>
      </c>
      <c r="LX10" s="61" t="s">
        <v>698</v>
      </c>
      <c r="LY10" s="61"/>
      <c r="LZ10" s="384">
        <f>AN22</f>
        <v>4.3202294293683714</v>
      </c>
      <c r="MB10" s="61" t="s">
        <v>699</v>
      </c>
      <c r="MC10" s="61"/>
      <c r="MD10" s="81">
        <f>AD22</f>
        <v>0</v>
      </c>
      <c r="MF10" s="61" t="s">
        <v>700</v>
      </c>
      <c r="MG10" s="61"/>
      <c r="MH10" s="81">
        <f>AE22</f>
        <v>0</v>
      </c>
      <c r="MJ10" s="61" t="s">
        <v>711</v>
      </c>
      <c r="MK10" s="61"/>
      <c r="ML10" s="61">
        <f>AN22</f>
        <v>4.3202294293683714</v>
      </c>
      <c r="MN10" s="61" t="s">
        <v>701</v>
      </c>
      <c r="MO10" s="61"/>
      <c r="MP10" s="81">
        <f>AF22</f>
        <v>2152</v>
      </c>
      <c r="MR10" s="61" t="s">
        <v>702</v>
      </c>
      <c r="MS10" s="61"/>
      <c r="MT10" s="61">
        <f>AJ22</f>
        <v>0</v>
      </c>
      <c r="MV10" s="61" t="s">
        <v>704</v>
      </c>
      <c r="MW10" s="61"/>
      <c r="MX10" s="61">
        <f>AK22</f>
        <v>0</v>
      </c>
      <c r="MZ10" s="61" t="s">
        <v>712</v>
      </c>
      <c r="NA10" s="61"/>
      <c r="NB10" s="61" t="e">
        <f>#REF!</f>
        <v>#REF!</v>
      </c>
      <c r="NJ10" s="61" t="s">
        <v>835</v>
      </c>
      <c r="NK10" s="61">
        <f>$B$14</f>
        <v>64</v>
      </c>
      <c r="NL10" s="61">
        <f t="shared" si="2"/>
        <v>80</v>
      </c>
      <c r="NN10" s="61" t="s">
        <v>824</v>
      </c>
      <c r="NO10" s="61">
        <f>$CG$19</f>
        <v>105</v>
      </c>
      <c r="NP10" s="61">
        <f>$CG$22</f>
        <v>79</v>
      </c>
      <c r="NQ10" s="61"/>
      <c r="NS10" s="189" t="s">
        <v>604</v>
      </c>
      <c r="NT10" s="81">
        <f>P22</f>
        <v>0</v>
      </c>
      <c r="NU10" s="81">
        <f>P17</f>
        <v>2</v>
      </c>
      <c r="NV10" s="61"/>
    </row>
    <row r="11" spans="1:386" ht="30.75" thickBot="1" x14ac:dyDescent="0.3">
      <c r="A11" s="378" t="s">
        <v>547</v>
      </c>
      <c r="B11" s="381">
        <f>Data!AU15</f>
        <v>72</v>
      </c>
      <c r="C11" s="82">
        <f>Data!BE15</f>
        <v>2</v>
      </c>
      <c r="D11" s="82">
        <f>Metrics!TW7/1000</f>
        <v>44.444000000000003</v>
      </c>
      <c r="E11" s="81">
        <f>Metrics!VD8</f>
        <v>186</v>
      </c>
      <c r="F11" s="129">
        <f>Metrics!$VD$5</f>
        <v>44.889606774000015</v>
      </c>
      <c r="G11" s="129">
        <f>SUM(Data!JB15:KK15)/36</f>
        <v>1</v>
      </c>
      <c r="H11" s="61">
        <f>AVERAGE(Data!NF15:NT15)</f>
        <v>4.1333336305494047E-3</v>
      </c>
      <c r="I11" s="184">
        <f>AVERAGE(Data!ID15:IO15)</f>
        <v>0.98398067553838064</v>
      </c>
      <c r="J11" s="286">
        <f>AVERAGE(Data!NZ15:OB15)</f>
        <v>0.8666666666666667</v>
      </c>
      <c r="K11" s="242">
        <f>AVERAGE(Data!NV15:NX15)</f>
        <v>0.8666666666666667</v>
      </c>
      <c r="L11" s="82">
        <f>Metrics!TW10/1000</f>
        <v>39.549999999999997</v>
      </c>
      <c r="M11" s="61">
        <f>Data!FJ15</f>
        <v>0</v>
      </c>
      <c r="N11" s="61">
        <f>Data!FN15</f>
        <v>0</v>
      </c>
      <c r="O11" s="61">
        <f>Data!GT15</f>
        <v>2</v>
      </c>
      <c r="P11" s="81">
        <f>Data!HL15</f>
        <v>7</v>
      </c>
      <c r="Q11" s="129">
        <f>AVERAGE(Data!OD15:OF15)/1000</f>
        <v>1.6417407407407407</v>
      </c>
      <c r="R11" s="81">
        <f>AVERAGE(Metrics!ABF6:ABH6)</f>
        <v>45.214285714285715</v>
      </c>
      <c r="S11" s="129">
        <f>AVERAGE(Data!OH15:OJ15)/1000</f>
        <v>16.408999999999999</v>
      </c>
      <c r="T11" s="129">
        <f>AVERAGE(Data!HS15:HU15)/1000</f>
        <v>36.465000000000003</v>
      </c>
      <c r="U11" s="82">
        <f>AVERAGE(Data!IA15:IC15)</f>
        <v>17.127688090006433</v>
      </c>
      <c r="V11" s="81">
        <f>Metrics!$TW$7</f>
        <v>44444</v>
      </c>
      <c r="W11" s="580">
        <f>AVERAGE(Data!HW15:HY15)</f>
        <v>0.86083333333333334</v>
      </c>
      <c r="X11" s="61">
        <f>Metrics!$BK$11</f>
        <v>1706</v>
      </c>
      <c r="Y11" s="61">
        <f>Metrics!$BK$10</f>
        <v>0</v>
      </c>
      <c r="Z11" s="61">
        <f>Metrics!$BK$9</f>
        <v>0</v>
      </c>
      <c r="AA11" s="129">
        <f>Metrics!ADA$6*100</f>
        <v>1.3050041690682921</v>
      </c>
      <c r="AB11" s="81">
        <f>AVERAGE(Metrics!ABF8:ABH8)</f>
        <v>63.75310296145841</v>
      </c>
      <c r="AC11" s="61">
        <f>Metrics!$BM$11</f>
        <v>1065</v>
      </c>
      <c r="AD11" s="61">
        <f>Metrics!$BM$10</f>
        <v>0</v>
      </c>
      <c r="AE11" s="61">
        <f>Metrics!$BM$9</f>
        <v>0</v>
      </c>
      <c r="AF11" s="61">
        <f>Metrics!$BN$11</f>
        <v>1850</v>
      </c>
      <c r="AG11" s="61">
        <f>Metrics!$BL$11</f>
        <v>831</v>
      </c>
      <c r="AH11" s="391">
        <f>Metrics!$BL$10</f>
        <v>0</v>
      </c>
      <c r="AI11" s="391">
        <f>Metrics!$BL$9</f>
        <v>0</v>
      </c>
      <c r="AJ11" s="391">
        <f>Metrics!$BN$10</f>
        <v>0</v>
      </c>
      <c r="AK11" s="391">
        <f>Metrics!$BN$9</f>
        <v>0</v>
      </c>
      <c r="AL11" s="61">
        <f>Metrics!$BL$6</f>
        <v>19.988644145710509</v>
      </c>
      <c r="AM11" s="61">
        <f>Metrics!$BK$6</f>
        <v>6.8994170914775577</v>
      </c>
      <c r="AN11" s="61">
        <f>Metrics!$BM$6</f>
        <v>6.2603580789997748</v>
      </c>
      <c r="AO11" s="61">
        <f>Metrics!$BN$6</f>
        <v>16.307738875189916</v>
      </c>
      <c r="AP11" s="61">
        <f>Data!AW15</f>
        <v>37.700000000000003</v>
      </c>
      <c r="AQ11" s="61">
        <f>Data!AY15</f>
        <v>41.4</v>
      </c>
      <c r="AR11" s="61">
        <f>Data!BA15</f>
        <v>45.6</v>
      </c>
      <c r="AS11" s="61">
        <f>Data!BC15</f>
        <v>42.1</v>
      </c>
      <c r="AT11" s="61">
        <f>Data!O15</f>
        <v>0</v>
      </c>
      <c r="AU11" s="61">
        <f>Data!K15</f>
        <v>13</v>
      </c>
      <c r="AV11" s="61">
        <f>Data!N15</f>
        <v>16</v>
      </c>
      <c r="AW11" s="61">
        <f>Data!C15</f>
        <v>19</v>
      </c>
      <c r="AX11" s="61">
        <f>Data!BU15</f>
        <v>1</v>
      </c>
      <c r="AY11" s="61">
        <f>Data!BV15</f>
        <v>1</v>
      </c>
      <c r="AZ11" s="61">
        <f>Data!BW15</f>
        <v>1</v>
      </c>
      <c r="BA11" s="61">
        <f>Data!BX15</f>
        <v>1</v>
      </c>
      <c r="BB11" s="61">
        <f>Data!BY15</f>
        <v>1</v>
      </c>
      <c r="BC11" s="61">
        <f>Data!BZ15</f>
        <v>1</v>
      </c>
      <c r="BD11" s="61">
        <f>Data!CA15</f>
        <v>2</v>
      </c>
      <c r="BE11" s="61">
        <f>Data!CB15</f>
        <v>1</v>
      </c>
      <c r="BF11" s="61">
        <f>Data!CC15</f>
        <v>0</v>
      </c>
      <c r="BG11" s="61">
        <f>Data!CD15</f>
        <v>1</v>
      </c>
      <c r="BH11" s="61">
        <f>Data!GN15</f>
        <v>35</v>
      </c>
      <c r="BI11" s="61">
        <f>Data!GO15</f>
        <v>22</v>
      </c>
      <c r="BJ11" s="61">
        <f>Data!GP15</f>
        <v>6</v>
      </c>
      <c r="BK11" s="61">
        <f>Data!GQ15</f>
        <v>16</v>
      </c>
      <c r="BL11" s="61">
        <f>Data!GR15</f>
        <v>12</v>
      </c>
      <c r="BM11" s="61">
        <f>Data!AA15</f>
        <v>4</v>
      </c>
      <c r="BN11" s="61">
        <f>Data!AB15</f>
        <v>3</v>
      </c>
      <c r="BO11" s="61">
        <f>Data!AC15</f>
        <v>4</v>
      </c>
      <c r="BP11" s="61">
        <f>Data!AD15</f>
        <v>3</v>
      </c>
      <c r="BQ11" s="61">
        <f>Data!AE15</f>
        <v>4</v>
      </c>
      <c r="BR11" s="61">
        <f>Data!AF15</f>
        <v>4</v>
      </c>
      <c r="BS11" s="61">
        <f>Data!AG15</f>
        <v>3</v>
      </c>
      <c r="BT11" s="61">
        <f>Data!AH15</f>
        <v>4</v>
      </c>
      <c r="BU11" s="61">
        <f>Data!AI15</f>
        <v>4</v>
      </c>
      <c r="BV11" s="61">
        <f>Data!AJ15</f>
        <v>3</v>
      </c>
      <c r="BW11" s="61">
        <f>Data!AK15</f>
        <v>3</v>
      </c>
      <c r="BX11" s="61">
        <f>Data!AL15</f>
        <v>4</v>
      </c>
      <c r="BY11" s="61">
        <f>Data!AM15</f>
        <v>4</v>
      </c>
      <c r="BZ11" s="61">
        <f>Data!AN15</f>
        <v>4</v>
      </c>
      <c r="CA11" s="61">
        <f>Data!AO15</f>
        <v>3</v>
      </c>
      <c r="CB11" s="61">
        <f>Data!AP15</f>
        <v>4</v>
      </c>
      <c r="CC11" s="61">
        <f>Data!AQ15</f>
        <v>4</v>
      </c>
      <c r="CD11" s="61">
        <f>Data!AR15</f>
        <v>3</v>
      </c>
      <c r="CE11" s="61">
        <f>Data!AS15</f>
        <v>3</v>
      </c>
      <c r="CF11" s="61">
        <f>Data!AT15</f>
        <v>4</v>
      </c>
      <c r="CG11" s="61">
        <f>Data!GS15</f>
        <v>91</v>
      </c>
      <c r="CH11" s="61">
        <f>SUM(Data!CT15:CU15)</f>
        <v>0</v>
      </c>
      <c r="CI11" s="61">
        <f>ROUND((Data!OL15-Data!OK15)*1440,2)</f>
        <v>19.63</v>
      </c>
      <c r="CJ11" s="61">
        <f>'Metrics EyeTracking'!ZP6</f>
        <v>124.02091755765422</v>
      </c>
      <c r="CK11" s="61">
        <f>'Metrics EyeTracking'!ZP7</f>
        <v>69.155016066110576</v>
      </c>
      <c r="CL11" s="61">
        <f>'Metrics EyeTracking'!ADW6</f>
        <v>154.46517535509594</v>
      </c>
      <c r="CM11" s="61">
        <f>'Metrics EyeTracking'!ADW7</f>
        <v>102.08282672220329</v>
      </c>
      <c r="CN11" s="61">
        <f>'Metrics EyeTracking'!AMK6</f>
        <v>3.3109014864409629</v>
      </c>
      <c r="CO11">
        <f>'Metrics EyeTracking'!AUY6</f>
        <v>44.306122448979593</v>
      </c>
      <c r="CP11" s="57">
        <f>'Metrics EyeTracking'!AUY7</f>
        <v>39</v>
      </c>
      <c r="CQ11">
        <f>'Metrics EyeTracking'!AID6</f>
        <v>76.323987538940798</v>
      </c>
      <c r="CR11" s="61">
        <f>'Metrics EyeTracking'!AMK7</f>
        <v>2.3001315475254938</v>
      </c>
      <c r="CS11" s="61">
        <f>'Metrics EyeTracking'!SM6</f>
        <v>6.3420477767599177</v>
      </c>
      <c r="CT11" s="61">
        <f>'Metrics EyeTracking'!BK6</f>
        <v>1.0375061389252203</v>
      </c>
      <c r="CU11" s="61">
        <f>'Metrics EyeTracking'!BK7</f>
        <v>1.1828357338039339</v>
      </c>
      <c r="CV11" s="61">
        <f>'Metrics EyeTracking'!FR6</f>
        <v>62.970820267398459</v>
      </c>
      <c r="CW11" s="61">
        <f>'Metrics EyeTracking'!FR7</f>
        <v>29.614302948399285</v>
      </c>
      <c r="CX11" s="61">
        <f>'Metrics EyeTracking'!JY6</f>
        <v>63.474556778896982</v>
      </c>
      <c r="CY11" s="61">
        <f>'Metrics EyeTracking'!JY7</f>
        <v>29.614302948399285</v>
      </c>
      <c r="CZ11" s="61">
        <f>'Metrics EyeTracking'!OF6</f>
        <v>286.66666666666669</v>
      </c>
      <c r="DA11" s="61">
        <f>'Metrics EyeTracking'!OF7</f>
        <v>227</v>
      </c>
      <c r="DB11" s="61">
        <f>'Metrics EyeTracking'!AGS6</f>
        <v>67.648509618772465</v>
      </c>
      <c r="DC11" s="61">
        <f>'Metrics EyeTracking'!AKZ6</f>
        <v>1.4175844933417325</v>
      </c>
      <c r="DD11" s="61">
        <f>'Metrics EyeTracking'!AKZ7</f>
        <v>1.2442541535770655</v>
      </c>
      <c r="DE11" s="61">
        <f>'Metrics EyeTracking'!APG5</f>
        <v>24.951689809418323</v>
      </c>
      <c r="DF11" s="61">
        <f>'Metrics EyeTracking'!APG6</f>
        <v>3.4363840652613926</v>
      </c>
      <c r="DG11" s="61">
        <f>'Metrics EyeTracking'!AQR7</f>
        <v>343.74624931184695</v>
      </c>
      <c r="DH11" s="61">
        <f>'Metrics EyeTracking'!ASC8</f>
        <v>33.800202930863222</v>
      </c>
      <c r="DI11" s="384">
        <v>0.77100336999999997</v>
      </c>
      <c r="DJ11" s="81">
        <f>Data!BH15</f>
        <v>1</v>
      </c>
      <c r="DK11" s="81">
        <f>Data!BI15</f>
        <v>1</v>
      </c>
      <c r="DL11" s="81">
        <f>Data!BJ15</f>
        <v>1</v>
      </c>
      <c r="DM11" s="81">
        <f>Data!BK15</f>
        <v>1</v>
      </c>
      <c r="DN11" s="81">
        <f>Data!BL15</f>
        <v>0</v>
      </c>
      <c r="DO11" s="81">
        <f>Data!BM15</f>
        <v>1</v>
      </c>
      <c r="DP11" s="81">
        <f>Data!BN15</f>
        <v>0</v>
      </c>
      <c r="DQ11" s="81">
        <f>Data!BO15</f>
        <v>0</v>
      </c>
      <c r="DR11" s="156">
        <f>Data!BP15</f>
        <v>0</v>
      </c>
      <c r="DS11" s="81">
        <f>Data!EY15</f>
        <v>0</v>
      </c>
      <c r="DT11" s="600">
        <f>Data!EZ15</f>
        <v>0</v>
      </c>
      <c r="DU11" s="600">
        <f>Data!FA15</f>
        <v>4</v>
      </c>
      <c r="DV11" s="600">
        <f>Data!FB15</f>
        <v>4</v>
      </c>
      <c r="DW11" s="600">
        <f>Data!FC15</f>
        <v>3</v>
      </c>
      <c r="DX11" s="600">
        <f>Data!FD15</f>
        <v>4</v>
      </c>
      <c r="DY11" s="600">
        <f>Data!FE15</f>
        <v>4</v>
      </c>
      <c r="DZ11" s="600">
        <f>Data!FF15</f>
        <v>4</v>
      </c>
      <c r="EA11" s="600">
        <f>Data!FG15</f>
        <v>0</v>
      </c>
      <c r="EB11" s="600">
        <f>Data!FH15</f>
        <v>0</v>
      </c>
      <c r="EC11" s="600">
        <f>Data!FK15</f>
        <v>1</v>
      </c>
      <c r="ED11" s="600">
        <f>Data!FL15</f>
        <v>0</v>
      </c>
      <c r="EE11" s="600">
        <f>Data!FO15</f>
        <v>2</v>
      </c>
      <c r="EF11" s="600">
        <f>Data!FP15</f>
        <v>2</v>
      </c>
      <c r="EG11" s="606">
        <f>Data!FQ15</f>
        <v>4</v>
      </c>
      <c r="EH11" s="381">
        <f>Data!EE15</f>
        <v>10</v>
      </c>
      <c r="EI11" s="81">
        <f>Data!EF15</f>
        <v>33.333333333333329</v>
      </c>
      <c r="EJ11" s="81">
        <f>SUM(DJ11:DR11)</f>
        <v>5</v>
      </c>
      <c r="EK11" s="208">
        <f>Data!EG15</f>
        <v>39.333333333333329</v>
      </c>
      <c r="EL11" s="397"/>
      <c r="EM11" s="406" t="s">
        <v>891</v>
      </c>
      <c r="EN11" s="81">
        <f t="shared" si="3"/>
        <v>25.431994506100388</v>
      </c>
      <c r="EO11">
        <f>DH14</f>
        <v>34.433306209983471</v>
      </c>
      <c r="EP11" s="397"/>
      <c r="EQ11" s="188" t="s">
        <v>937</v>
      </c>
      <c r="ER11" s="81">
        <f>CJ22</f>
        <v>73.858654132933438</v>
      </c>
      <c r="ES11" s="81">
        <f>CJ14</f>
        <v>98.661201260224317</v>
      </c>
      <c r="ET11" s="397"/>
      <c r="EU11" s="188" t="s">
        <v>938</v>
      </c>
      <c r="EV11" s="408">
        <f>CK22</f>
        <v>32.144994074988055</v>
      </c>
      <c r="EW11" s="408">
        <f>CK14</f>
        <v>38.305580302781841</v>
      </c>
      <c r="EX11" s="397"/>
      <c r="EY11" s="188" t="s">
        <v>939</v>
      </c>
      <c r="EZ11" s="409">
        <f>CL22</f>
        <v>90.24316746302145</v>
      </c>
      <c r="FA11" s="409">
        <f>CL14</f>
        <v>113.49938680294402</v>
      </c>
      <c r="FB11" s="397"/>
      <c r="FC11" s="188" t="s">
        <v>940</v>
      </c>
      <c r="FD11" s="408">
        <f>CM22</f>
        <v>35.852184482827433</v>
      </c>
      <c r="FE11" s="408">
        <f>CM14</f>
        <v>43.43297397844664</v>
      </c>
      <c r="FF11" s="397"/>
      <c r="FG11" s="188" t="s">
        <v>941</v>
      </c>
      <c r="FH11" s="409">
        <f>CN22</f>
        <v>1.8850809049929953</v>
      </c>
      <c r="FI11" s="409">
        <f>CN14</f>
        <v>2.2296508407414368</v>
      </c>
      <c r="FJ11" s="397"/>
      <c r="FK11" s="188" t="s">
        <v>942</v>
      </c>
      <c r="FL11" s="409">
        <f>CR22</f>
        <v>0.74016253272435883</v>
      </c>
      <c r="FM11" s="408">
        <f>CR14</f>
        <v>1.0124582417351036</v>
      </c>
      <c r="FO11" s="188" t="s">
        <v>887</v>
      </c>
      <c r="FP11" s="384">
        <f t="shared" si="4"/>
        <v>0.87695162999999998</v>
      </c>
      <c r="FQ11" s="384">
        <f>DI14</f>
        <v>0.73368489999999997</v>
      </c>
      <c r="FR11" s="371"/>
      <c r="FS11" s="188" t="s">
        <v>886</v>
      </c>
      <c r="FT11" s="82">
        <f t="shared" si="5"/>
        <v>270.03058264255077</v>
      </c>
      <c r="FU11" s="82">
        <f>DG14</f>
        <v>375.31688338633046</v>
      </c>
      <c r="FV11" s="371"/>
      <c r="FW11" s="84" t="s">
        <v>876</v>
      </c>
      <c r="FX11" s="374">
        <f>CZ22</f>
        <v>309</v>
      </c>
      <c r="FY11" s="82">
        <f>CZ14</f>
        <v>385</v>
      </c>
      <c r="FZ11" s="371"/>
      <c r="GA11" s="304" t="s">
        <v>877</v>
      </c>
      <c r="GB11" s="374">
        <f>DA22</f>
        <v>309</v>
      </c>
      <c r="GC11" s="187">
        <f>DA14</f>
        <v>385</v>
      </c>
      <c r="GD11" s="371"/>
      <c r="GE11" s="91" t="s">
        <v>884</v>
      </c>
      <c r="GF11" s="374">
        <f t="shared" si="6"/>
        <v>22.452591986557078</v>
      </c>
      <c r="GG11" s="82">
        <f>DE14</f>
        <v>22.764743269756455</v>
      </c>
      <c r="GH11" s="371"/>
      <c r="GI11" s="406" t="s">
        <v>885</v>
      </c>
      <c r="GJ11" s="374">
        <f t="shared" si="7"/>
        <v>2.155080635349961</v>
      </c>
      <c r="GK11" s="82">
        <f>DF14</f>
        <v>2.4973682151837453</v>
      </c>
      <c r="GL11" s="371"/>
      <c r="GM11" s="370" t="s">
        <v>880</v>
      </c>
      <c r="GN11" s="374">
        <f>DC22</f>
        <v>0.76555779003779323</v>
      </c>
      <c r="GO11" s="82">
        <f>DC14</f>
        <v>0.89287931503794016</v>
      </c>
      <c r="GP11" s="371"/>
      <c r="GQ11" s="370" t="s">
        <v>881</v>
      </c>
      <c r="GR11" s="374">
        <f>DD22</f>
        <v>0.59403907621205398</v>
      </c>
      <c r="GS11" s="82">
        <f>DD14</f>
        <v>0.50373617992509556</v>
      </c>
      <c r="GT11" s="371"/>
      <c r="GU11" s="370" t="s">
        <v>879</v>
      </c>
      <c r="GV11" s="374">
        <f>DB22</f>
        <v>85.160740898445823</v>
      </c>
      <c r="GW11" s="82">
        <f>DB14</f>
        <v>75.149791814765919</v>
      </c>
      <c r="GX11" s="371"/>
      <c r="GY11" s="370" t="s">
        <v>874</v>
      </c>
      <c r="GZ11" s="374">
        <f>CX22</f>
        <v>26.877817042608395</v>
      </c>
      <c r="HA11" s="82">
        <f>CX14</f>
        <v>42.333701825756165</v>
      </c>
      <c r="HB11" s="371"/>
      <c r="HC11" s="370" t="s">
        <v>875</v>
      </c>
      <c r="HD11" s="374">
        <f>CY22</f>
        <v>26.877817042608395</v>
      </c>
      <c r="HE11" s="82">
        <f>CY14</f>
        <v>42.333701825756165</v>
      </c>
      <c r="HF11" s="371"/>
      <c r="HG11" s="370" t="s">
        <v>872</v>
      </c>
      <c r="HH11" s="374">
        <f>CV22</f>
        <v>26.877817042608395</v>
      </c>
      <c r="HI11" s="82">
        <f>CV14</f>
        <v>42.33370182575613</v>
      </c>
      <c r="HJ11" s="371"/>
      <c r="HK11" s="370" t="s">
        <v>873</v>
      </c>
      <c r="HL11" s="374">
        <f>CW22</f>
        <v>26.877817042608395</v>
      </c>
      <c r="HM11" s="82">
        <f>CW14</f>
        <v>42.33370182575613</v>
      </c>
      <c r="HN11" s="371"/>
      <c r="HO11" s="61" t="s">
        <v>871</v>
      </c>
      <c r="HP11" s="374">
        <f>CU22</f>
        <v>0.61370069406240324</v>
      </c>
      <c r="HQ11" s="82">
        <f>CU14</f>
        <v>1.0130949700445218</v>
      </c>
      <c r="HR11" s="371"/>
      <c r="HS11" s="61" t="s">
        <v>870</v>
      </c>
      <c r="HT11" s="82">
        <f>CT22</f>
        <v>0.61370069406240324</v>
      </c>
      <c r="HU11" s="82">
        <f>CT14</f>
        <v>1.0130949700445218</v>
      </c>
      <c r="HV11" s="57"/>
      <c r="HW11" s="188" t="s">
        <v>869</v>
      </c>
      <c r="HX11" s="82">
        <f>CS22</f>
        <v>4.2580370449222906</v>
      </c>
      <c r="HY11" s="82">
        <f>CS14</f>
        <v>2.0310754544531329</v>
      </c>
      <c r="IA11" s="61"/>
      <c r="IB11" s="61">
        <f>CI22</f>
        <v>17.55</v>
      </c>
      <c r="IC11" s="61"/>
      <c r="IF11" s="188" t="s">
        <v>985</v>
      </c>
      <c r="IG11" s="81">
        <f>Metrics!$TJ$10</f>
        <v>22000</v>
      </c>
      <c r="IH11" s="61"/>
      <c r="IJ11" s="188" t="s">
        <v>984</v>
      </c>
      <c r="IK11" s="129">
        <f>IG11/1000</f>
        <v>22</v>
      </c>
      <c r="IL11" s="129"/>
      <c r="IM11" s="451"/>
      <c r="IN11" s="188" t="s">
        <v>621</v>
      </c>
      <c r="IO11" s="81">
        <f>Metrics!$TJ$7</f>
        <v>48022.5</v>
      </c>
      <c r="IP11" s="61"/>
      <c r="IR11" s="188" t="s">
        <v>983</v>
      </c>
      <c r="IS11" s="129">
        <f>IO11/1000</f>
        <v>48.022500000000001</v>
      </c>
      <c r="IT11" s="129"/>
      <c r="IV11" s="243" t="s">
        <v>631</v>
      </c>
      <c r="IW11" s="302">
        <f t="shared" si="8"/>
        <v>121</v>
      </c>
      <c r="IX11" s="182"/>
      <c r="IZ11" s="215" t="s">
        <v>669</v>
      </c>
      <c r="JA11" s="420">
        <f>I22</f>
        <v>0.98371396462122551</v>
      </c>
      <c r="JB11" s="61"/>
      <c r="JD11" s="241" t="s">
        <v>666</v>
      </c>
      <c r="JE11" s="286">
        <f>K22</f>
        <v>0.44444444444444448</v>
      </c>
      <c r="JF11" s="61"/>
      <c r="JH11" s="237" t="s">
        <v>664</v>
      </c>
      <c r="JI11" s="183">
        <f>$Q$22</f>
        <v>1.465222222222222</v>
      </c>
      <c r="JJ11" s="182"/>
      <c r="JK11" s="144"/>
      <c r="JL11" s="237" t="s">
        <v>668</v>
      </c>
      <c r="JM11" s="183">
        <f>U22</f>
        <v>17.033245086669901</v>
      </c>
      <c r="JN11" s="182"/>
      <c r="JQ11" s="61"/>
      <c r="JR11" s="244">
        <f>W22</f>
        <v>0.99833333333333341</v>
      </c>
      <c r="JS11" s="182"/>
      <c r="JU11" s="61" t="s">
        <v>601</v>
      </c>
      <c r="JV11" s="61" t="e">
        <f>$JX$2</f>
        <v>#REF!</v>
      </c>
      <c r="JW11" s="61"/>
      <c r="JX11" s="187"/>
      <c r="JY11" s="61">
        <v>18</v>
      </c>
      <c r="KB11" s="188" t="str">
        <f>"Totally disagree"</f>
        <v>Totally disagree</v>
      </c>
      <c r="KC11" s="61">
        <v>1</v>
      </c>
      <c r="KE11" s="61" t="s">
        <v>678</v>
      </c>
      <c r="KF11" s="61"/>
      <c r="KG11" s="81">
        <f>R22</f>
        <v>58.90598290598291</v>
      </c>
      <c r="KI11" s="61" t="s">
        <v>707</v>
      </c>
      <c r="KJ11" s="141">
        <f>AA23</f>
        <v>0.6733343874604788</v>
      </c>
      <c r="KM11" s="61" t="s">
        <v>681</v>
      </c>
      <c r="KO11" s="98">
        <f>AB23</f>
        <v>34.537740280255299</v>
      </c>
      <c r="KQ11" s="61" t="s">
        <v>692</v>
      </c>
      <c r="KS11">
        <f>X23</f>
        <v>980</v>
      </c>
      <c r="KU11" s="61" t="s">
        <v>693</v>
      </c>
      <c r="KW11">
        <f>Y23</f>
        <v>0</v>
      </c>
      <c r="KY11" s="61" t="s">
        <v>694</v>
      </c>
      <c r="LA11">
        <f>Z23</f>
        <v>0</v>
      </c>
      <c r="LC11" s="61" t="s">
        <v>705</v>
      </c>
      <c r="LE11">
        <f>AM23</f>
        <v>5.590454436230563</v>
      </c>
      <c r="LH11" s="61" t="s">
        <v>695</v>
      </c>
      <c r="LJ11">
        <f>AG23</f>
        <v>622</v>
      </c>
      <c r="LL11" s="61" t="s">
        <v>696</v>
      </c>
      <c r="LN11" s="61">
        <f>AH23</f>
        <v>0</v>
      </c>
      <c r="LP11" s="61" t="s">
        <v>697</v>
      </c>
      <c r="LR11" s="61">
        <f>AI23</f>
        <v>0</v>
      </c>
      <c r="LT11" s="187" t="s">
        <v>710</v>
      </c>
      <c r="LV11">
        <f>AL23</f>
        <v>28.068884193050931</v>
      </c>
      <c r="LX11" s="61" t="s">
        <v>698</v>
      </c>
      <c r="LZ11" s="313">
        <f>AN23</f>
        <v>4.3992187891075405</v>
      </c>
      <c r="MB11" s="61" t="s">
        <v>699</v>
      </c>
      <c r="MD11">
        <f>AD23</f>
        <v>0</v>
      </c>
      <c r="MF11" s="61" t="s">
        <v>700</v>
      </c>
      <c r="MH11">
        <f>AE23</f>
        <v>0</v>
      </c>
      <c r="MJ11" s="61" t="s">
        <v>711</v>
      </c>
      <c r="ML11">
        <f>AN23</f>
        <v>4.3992187891075405</v>
      </c>
      <c r="MN11" s="61" t="s">
        <v>701</v>
      </c>
      <c r="MP11">
        <f>AF23</f>
        <v>1468</v>
      </c>
      <c r="MR11" s="61" t="s">
        <v>702</v>
      </c>
      <c r="MT11" s="61">
        <f>AJ23</f>
        <v>0</v>
      </c>
      <c r="MV11" s="61" t="s">
        <v>704</v>
      </c>
      <c r="MX11" s="61">
        <f>AK23</f>
        <v>0</v>
      </c>
      <c r="MZ11" s="61" t="s">
        <v>712</v>
      </c>
      <c r="NB11" s="61" t="e">
        <f>#REF!</f>
        <v>#REF!</v>
      </c>
      <c r="NE11" s="61"/>
      <c r="NF11" s="309" t="s">
        <v>987</v>
      </c>
      <c r="NG11" s="309" t="s">
        <v>836</v>
      </c>
      <c r="NH11" s="61" t="s">
        <v>822</v>
      </c>
      <c r="NJ11" s="61" t="s">
        <v>835</v>
      </c>
      <c r="NK11" s="61">
        <f>$B$17</f>
        <v>41</v>
      </c>
      <c r="NL11" s="61">
        <f t="shared" si="2"/>
        <v>80</v>
      </c>
      <c r="NN11" s="61" t="s">
        <v>824</v>
      </c>
      <c r="NO11" s="61"/>
      <c r="NP11" s="61">
        <f>$CG$23</f>
        <v>105</v>
      </c>
      <c r="NQ11" s="61"/>
      <c r="NS11" s="189" t="s">
        <v>604</v>
      </c>
      <c r="NT11" s="81">
        <f>P23</f>
        <v>0</v>
      </c>
      <c r="NU11" s="81">
        <f>P18</f>
        <v>5</v>
      </c>
      <c r="NV11" s="61"/>
    </row>
    <row r="12" spans="1:386" ht="15.75" thickBot="1" x14ac:dyDescent="0.3">
      <c r="A12" s="378" t="s">
        <v>554</v>
      </c>
      <c r="B12" s="381">
        <f>Data!AU16</f>
        <v>61</v>
      </c>
      <c r="C12" s="82">
        <f>Data!BE16</f>
        <v>2</v>
      </c>
      <c r="D12" s="82">
        <f>Metrics!TX7/1000</f>
        <v>100.139</v>
      </c>
      <c r="E12" s="81">
        <f>Metrics!VE8</f>
        <v>412</v>
      </c>
      <c r="F12" s="129">
        <f>Metrics!$VE$5</f>
        <v>91.301850221119665</v>
      </c>
      <c r="G12" s="129">
        <f>SUM(Data!JB16:KK16)/36</f>
        <v>1</v>
      </c>
      <c r="H12" s="61">
        <f>AVERAGE(Data!NF16:NT16)</f>
        <v>6.1333338341986055E-3</v>
      </c>
      <c r="I12" s="184">
        <f>AVERAGE(Data!ID16:IO16)</f>
        <v>0.97891316811243667</v>
      </c>
      <c r="J12" s="286">
        <f>AVERAGE(Data!NZ16:OB16)</f>
        <v>0.76068376068376065</v>
      </c>
      <c r="K12" s="242">
        <f>AVERAGE(Data!NV16:NX16)</f>
        <v>0.68888888888888877</v>
      </c>
      <c r="L12" s="82">
        <f>Metrics!$TX$10/1000</f>
        <v>41.35</v>
      </c>
      <c r="M12" s="61">
        <f>Data!FJ16</f>
        <v>0</v>
      </c>
      <c r="N12" s="61">
        <f>Data!FN16</f>
        <v>0</v>
      </c>
      <c r="O12" s="61">
        <f>Data!GT16</f>
        <v>0</v>
      </c>
      <c r="P12" s="81">
        <f>Data!HL16</f>
        <v>0</v>
      </c>
      <c r="Q12" s="129">
        <f>AVERAGE(Data!OD16:OF16)/1000</f>
        <v>3.3661851851851847</v>
      </c>
      <c r="R12" s="81">
        <f>AVERAGE(Metrics!ABJ6:ABL6)</f>
        <v>68.138888888888886</v>
      </c>
      <c r="S12" s="129">
        <f>AVERAGE(Data!OH16:OJ16)/1000</f>
        <v>33.283999999999999</v>
      </c>
      <c r="T12" s="129">
        <f>AVERAGE(Data!HS16:HU16)/1000</f>
        <v>37.852666666666664</v>
      </c>
      <c r="U12" s="82">
        <f>AVERAGE(Data!IA16:IC16)</f>
        <v>26.455323537190704</v>
      </c>
      <c r="V12" s="81">
        <f>Metrics!$TX$7</f>
        <v>100139</v>
      </c>
      <c r="W12" s="580">
        <f>AVERAGE(Data!HW16:HY16)</f>
        <v>0.80500000000000005</v>
      </c>
      <c r="X12" s="61">
        <f>Metrics!$BO$11</f>
        <v>2509</v>
      </c>
      <c r="Y12" s="61">
        <f>Metrics!$BO$10</f>
        <v>0</v>
      </c>
      <c r="Z12" s="61">
        <f>Metrics!$BO$9</f>
        <v>0</v>
      </c>
      <c r="AA12" s="129">
        <f>Metrics!ADB6*100</f>
        <v>1.2262259216588578</v>
      </c>
      <c r="AB12" s="81">
        <f>AVERAGE(Metrics!ABJ8:ABL8)</f>
        <v>134.52468685913442</v>
      </c>
      <c r="AC12" s="61">
        <f>Metrics!$BQ$11</f>
        <v>1505</v>
      </c>
      <c r="AD12" s="61">
        <f>Metrics!$BQ$10</f>
        <v>0</v>
      </c>
      <c r="AE12" s="61">
        <f>Metrics!$BQ$9</f>
        <v>0</v>
      </c>
      <c r="AF12" s="61">
        <f>Metrics!$BR$11</f>
        <v>3628</v>
      </c>
      <c r="AG12" s="61">
        <f>Metrics!$BP$11</f>
        <v>1862</v>
      </c>
      <c r="AH12" s="391">
        <f>Metrics!$BP$10</f>
        <v>0</v>
      </c>
      <c r="AI12" s="391">
        <f>Metrics!$BP$9</f>
        <v>0</v>
      </c>
      <c r="AJ12" s="391">
        <f>Metrics!$BR$10</f>
        <v>0</v>
      </c>
      <c r="AK12" s="391">
        <f>Metrics!$BR$9</f>
        <v>0</v>
      </c>
      <c r="AL12" s="61">
        <f>Metrics!$BP$6</f>
        <v>10.118777440098508</v>
      </c>
      <c r="AM12" s="61">
        <f>Metrics!$BO$6</f>
        <v>5.1773841924368522</v>
      </c>
      <c r="AN12" s="61">
        <f>Metrics!$BQ$6</f>
        <v>4.2820843829886668</v>
      </c>
      <c r="AO12" s="61">
        <f>Metrics!$BR$6</f>
        <v>8.7147352771304476</v>
      </c>
      <c r="AP12" s="61">
        <f>Data!AW16</f>
        <v>41.6</v>
      </c>
      <c r="AQ12" s="61">
        <f>Data!AY16</f>
        <v>41.1</v>
      </c>
      <c r="AR12" s="61">
        <f>Data!BA16</f>
        <v>60.8</v>
      </c>
      <c r="AS12" s="61">
        <f>Data!BC16</f>
        <v>58.6</v>
      </c>
      <c r="AT12" s="61">
        <f>Data!O16</f>
        <v>0</v>
      </c>
      <c r="AU12" s="61">
        <f>Data!K16</f>
        <v>12</v>
      </c>
      <c r="AV12" s="61">
        <f>Data!N16</f>
        <v>14</v>
      </c>
      <c r="AW12" s="61">
        <f>Data!C16</f>
        <v>17</v>
      </c>
      <c r="AX12" s="61">
        <f>Data!BU16</f>
        <v>1</v>
      </c>
      <c r="AY12" s="61">
        <f>Data!BV16</f>
        <v>1</v>
      </c>
      <c r="AZ12" s="61">
        <f>Data!BW16</f>
        <v>1</v>
      </c>
      <c r="BA12" s="61">
        <f>Data!BX16</f>
        <v>0</v>
      </c>
      <c r="BB12" s="61">
        <f>Data!BY16</f>
        <v>1</v>
      </c>
      <c r="BC12" s="61">
        <f>Data!BZ16</f>
        <v>1</v>
      </c>
      <c r="BD12" s="61">
        <f>Data!CA16</f>
        <v>0</v>
      </c>
      <c r="BE12" s="61">
        <f>Data!CB16</f>
        <v>0</v>
      </c>
      <c r="BF12" s="61">
        <f>Data!CC16</f>
        <v>0</v>
      </c>
      <c r="BG12" s="61">
        <f>Data!CD16</f>
        <v>0</v>
      </c>
      <c r="BH12" s="61">
        <f>Data!GN16</f>
        <v>29</v>
      </c>
      <c r="BI12" s="61">
        <f>Data!GO16</f>
        <v>18</v>
      </c>
      <c r="BJ12" s="61">
        <f>Data!GP16</f>
        <v>14</v>
      </c>
      <c r="BK12" s="61">
        <f>Data!GQ16</f>
        <v>16</v>
      </c>
      <c r="BL12" s="61">
        <f>Data!GR16</f>
        <v>13</v>
      </c>
      <c r="BM12" s="61">
        <f>Data!AA16</f>
        <v>3</v>
      </c>
      <c r="BN12" s="61">
        <f>Data!AB16</f>
        <v>2</v>
      </c>
      <c r="BO12" s="61">
        <f>Data!AC16</f>
        <v>3</v>
      </c>
      <c r="BP12" s="61">
        <f>Data!AD16</f>
        <v>2</v>
      </c>
      <c r="BQ12" s="61">
        <f>Data!AE16</f>
        <v>4</v>
      </c>
      <c r="BR12" s="61">
        <f>Data!AF16</f>
        <v>3</v>
      </c>
      <c r="BS12" s="61">
        <f>Data!AG16</f>
        <v>3</v>
      </c>
      <c r="BT12" s="61">
        <f>Data!AH16</f>
        <v>2</v>
      </c>
      <c r="BU12" s="61">
        <f>Data!AI16</f>
        <v>3</v>
      </c>
      <c r="BV12" s="61">
        <f>Data!AJ16</f>
        <v>3</v>
      </c>
      <c r="BW12" s="61">
        <f>Data!AK16</f>
        <v>2</v>
      </c>
      <c r="BX12" s="61">
        <f>Data!AL16</f>
        <v>4</v>
      </c>
      <c r="BY12" s="61">
        <f>Data!AM16</f>
        <v>4</v>
      </c>
      <c r="BZ12" s="61">
        <f>Data!AN16</f>
        <v>3</v>
      </c>
      <c r="CA12" s="61">
        <f>Data!AO16</f>
        <v>3</v>
      </c>
      <c r="CB12" s="61">
        <f>Data!AP16</f>
        <v>4</v>
      </c>
      <c r="CC12" s="61">
        <f>Data!AQ16</f>
        <v>4</v>
      </c>
      <c r="CD12" s="61">
        <f>Data!AR16</f>
        <v>2</v>
      </c>
      <c r="CE12" s="61">
        <f>Data!AS16</f>
        <v>3</v>
      </c>
      <c r="CF12" s="61">
        <f>Data!AT16</f>
        <v>4</v>
      </c>
      <c r="CG12" s="61">
        <f>Data!GS16</f>
        <v>90</v>
      </c>
      <c r="CH12" s="61">
        <f>SUM(Data!CT16:CU16)</f>
        <v>2</v>
      </c>
      <c r="CI12" s="61">
        <f>ROUND((Data!OL16-Data!OK16)*1440,2)</f>
        <v>27</v>
      </c>
      <c r="CJ12" s="61">
        <f>'Metrics EyeTracking'!ZQ6</f>
        <v>100.14639332833001</v>
      </c>
      <c r="CK12" s="61">
        <f>'Metrics EyeTracking'!ZQ7</f>
        <v>59.972254745079383</v>
      </c>
      <c r="CL12" s="61">
        <f>'Metrics EyeTracking'!ADX6</f>
        <v>135.47870151665356</v>
      </c>
      <c r="CM12" s="61">
        <f>'Metrics EyeTracking'!ADX7</f>
        <v>84.734993550280166</v>
      </c>
      <c r="CN12" s="61">
        <f>'Metrics EyeTracking'!AML6</f>
        <v>3.5005653998950783</v>
      </c>
      <c r="CO12">
        <f>'Metrics EyeTracking'!AUZ6</f>
        <v>48.803149606299215</v>
      </c>
      <c r="CP12" s="57">
        <f>'Metrics EyeTracking'!AUZ7</f>
        <v>44</v>
      </c>
      <c r="CQ12">
        <f>'Metrics EyeTracking'!AIE6</f>
        <v>98.807053941908705</v>
      </c>
      <c r="CR12" s="61">
        <f>'Metrics EyeTracking'!AML7</f>
        <v>2.3782086814572776</v>
      </c>
      <c r="CS12" s="61">
        <f>'Metrics EyeTracking'!SN6</f>
        <v>8.4322956925022829</v>
      </c>
      <c r="CT12" s="61">
        <f>'Metrics EyeTracking'!BL6</f>
        <v>3.4176594867912877</v>
      </c>
      <c r="CU12" s="61">
        <f>'Metrics EyeTracking'!BL7</f>
        <v>3.2821417048281534</v>
      </c>
      <c r="CV12" s="61">
        <f>'Metrics EyeTracking'!FS6</f>
        <v>67.790082431997931</v>
      </c>
      <c r="CW12" s="61">
        <f>'Metrics EyeTracking'!FS7</f>
        <v>55.267089634118626</v>
      </c>
      <c r="CX12" s="61">
        <f>'Metrics EyeTracking'!JZ6</f>
        <v>105.32521037987459</v>
      </c>
      <c r="CY12" s="61">
        <f>'Metrics EyeTracking'!JZ7</f>
        <v>114.96231573741062</v>
      </c>
      <c r="CZ12" s="61">
        <f>'Metrics EyeTracking'!OG6</f>
        <v>251</v>
      </c>
      <c r="DA12" s="61">
        <f>'Metrics EyeTracking'!OG7</f>
        <v>226.5</v>
      </c>
      <c r="DB12" s="61">
        <f>'Metrics EyeTracking'!AGT6</f>
        <v>99.079474386901836</v>
      </c>
      <c r="DC12" s="61">
        <f>'Metrics EyeTracking'!ALA6</f>
        <v>2.259523609655322</v>
      </c>
      <c r="DD12" s="61">
        <f>'Metrics EyeTracking'!ALA7</f>
        <v>1.4689558466083861</v>
      </c>
      <c r="DE12" s="61">
        <f>'Metrics EyeTracking'!APH5</f>
        <v>25.507945129318298</v>
      </c>
      <c r="DF12" s="61">
        <f>'Metrics EyeTracking'!APH6</f>
        <v>3.4017084860941069</v>
      </c>
      <c r="DG12" s="61">
        <f>'Metrics EyeTracking'!AQS7</f>
        <v>454.85911418109595</v>
      </c>
      <c r="DH12" s="61">
        <f>'Metrics EyeTracking'!ASD8</f>
        <v>47.473209763461782</v>
      </c>
      <c r="DI12" s="384">
        <v>0.72383595000000001</v>
      </c>
      <c r="DJ12" s="81">
        <f>Data!BH16</f>
        <v>1</v>
      </c>
      <c r="DK12" s="81">
        <f>Data!BI16</f>
        <v>0</v>
      </c>
      <c r="DL12" s="81">
        <f>Data!BJ16</f>
        <v>1</v>
      </c>
      <c r="DM12" s="81">
        <f>Data!BK16</f>
        <v>2</v>
      </c>
      <c r="DN12" s="81">
        <f>Data!BL16</f>
        <v>1</v>
      </c>
      <c r="DO12" s="81">
        <f>Data!BM16</f>
        <v>2</v>
      </c>
      <c r="DP12" s="81">
        <f>Data!BN16</f>
        <v>2</v>
      </c>
      <c r="DQ12" s="81">
        <f>Data!BO16</f>
        <v>0</v>
      </c>
      <c r="DR12" s="156">
        <f>Data!BP16</f>
        <v>0</v>
      </c>
      <c r="DS12" s="81">
        <f>Data!EY16</f>
        <v>0</v>
      </c>
      <c r="DT12" s="600">
        <f>Data!EZ16</f>
        <v>0</v>
      </c>
      <c r="DU12" s="600">
        <f>Data!FA16</f>
        <v>4</v>
      </c>
      <c r="DV12" s="600">
        <f>Data!FB16</f>
        <v>4</v>
      </c>
      <c r="DW12" s="600">
        <f>Data!FC16</f>
        <v>4</v>
      </c>
      <c r="DX12" s="600">
        <f>Data!FD16</f>
        <v>4</v>
      </c>
      <c r="DY12" s="600">
        <f>Data!FE16</f>
        <v>4</v>
      </c>
      <c r="DZ12" s="600">
        <f>Data!FF16</f>
        <v>4</v>
      </c>
      <c r="EA12" s="600">
        <f>Data!FG16</f>
        <v>0</v>
      </c>
      <c r="EB12" s="600">
        <f>Data!FH16</f>
        <v>0</v>
      </c>
      <c r="EC12" s="600">
        <f>Data!FK16</f>
        <v>0</v>
      </c>
      <c r="ED12" s="600">
        <f>Data!FL16</f>
        <v>0</v>
      </c>
      <c r="EE12" s="600">
        <f>Data!FO16</f>
        <v>1</v>
      </c>
      <c r="EF12" s="600">
        <f>Data!FP16</f>
        <v>0</v>
      </c>
      <c r="EG12" s="606">
        <f>Data!FQ16</f>
        <v>4</v>
      </c>
      <c r="EH12" s="381">
        <f>Data!EE16</f>
        <v>5</v>
      </c>
      <c r="EI12" s="61">
        <f>Data!EF16</f>
        <v>28</v>
      </c>
      <c r="EJ12" s="81">
        <f>SUM(DJ12:DR12)</f>
        <v>9</v>
      </c>
      <c r="EK12" s="413">
        <f>Data!EG16</f>
        <v>38</v>
      </c>
      <c r="EL12" s="391"/>
      <c r="EM12" s="406" t="s">
        <v>891</v>
      </c>
      <c r="EN12" s="61">
        <f t="shared" si="3"/>
        <v>25.750676591538564</v>
      </c>
      <c r="EO12">
        <f>DH17</f>
        <v>63.241682350053374</v>
      </c>
      <c r="EP12" s="391"/>
      <c r="EQ12" s="188" t="s">
        <v>937</v>
      </c>
      <c r="ER12" s="61">
        <f>CJ23</f>
        <v>90.309513899986229</v>
      </c>
      <c r="ES12" s="61">
        <f>CJ17</f>
        <v>148.11354161544651</v>
      </c>
      <c r="ET12" s="391"/>
      <c r="EU12" s="188" t="s">
        <v>938</v>
      </c>
      <c r="EV12" s="61">
        <f>CK23</f>
        <v>35.189887495354071</v>
      </c>
      <c r="EW12" s="61">
        <f>CK17</f>
        <v>116.92942176454204</v>
      </c>
      <c r="EX12" s="391"/>
      <c r="EY12" s="188" t="s">
        <v>939</v>
      </c>
      <c r="EZ12" s="61">
        <f>CL23</f>
        <v>114.94514445565332</v>
      </c>
      <c r="FA12" s="61">
        <f>CL17</f>
        <v>188.03238436051731</v>
      </c>
      <c r="FB12" s="391"/>
      <c r="FC12" s="188" t="s">
        <v>940</v>
      </c>
      <c r="FD12" s="61">
        <f>CM23</f>
        <v>46.687802980515954</v>
      </c>
      <c r="FE12" s="61">
        <f>CM17</f>
        <v>141.07059604561411</v>
      </c>
      <c r="FF12" s="391"/>
      <c r="FG12" s="188" t="s">
        <v>941</v>
      </c>
      <c r="FH12" s="61">
        <f>CN23</f>
        <v>2.3000228425271567</v>
      </c>
      <c r="FI12" s="61">
        <f>$CN$17</f>
        <v>4.0237455046085895</v>
      </c>
      <c r="FJ12" s="391"/>
      <c r="FK12" s="188" t="s">
        <v>942</v>
      </c>
      <c r="FL12" s="61">
        <f>CR23</f>
        <v>0.84849729948075259</v>
      </c>
      <c r="FM12" s="61">
        <f>CR17</f>
        <v>3.1695330118872223</v>
      </c>
      <c r="FO12" s="188" t="s">
        <v>887</v>
      </c>
      <c r="FP12" s="384">
        <f t="shared" si="4"/>
        <v>0.75301664999999995</v>
      </c>
      <c r="FQ12" s="384">
        <f>DI17</f>
        <v>0.51065910000000003</v>
      </c>
      <c r="FR12" s="371"/>
      <c r="FS12" s="188" t="s">
        <v>886</v>
      </c>
      <c r="FT12" s="375">
        <f t="shared" si="5"/>
        <v>312.70124609499038</v>
      </c>
      <c r="FU12" s="82">
        <f>DG17</f>
        <v>2293.9376186806476</v>
      </c>
      <c r="FV12" s="371"/>
      <c r="FW12" s="84" t="s">
        <v>876</v>
      </c>
      <c r="FX12" s="375">
        <f>CZ23</f>
        <v>164.5</v>
      </c>
      <c r="FY12" s="82">
        <f>CZ17</f>
        <v>334</v>
      </c>
      <c r="FZ12" s="371"/>
      <c r="GA12" s="304" t="s">
        <v>877</v>
      </c>
      <c r="GB12" s="375">
        <f>DA23</f>
        <v>164.5</v>
      </c>
      <c r="GC12" s="187">
        <f>DA17</f>
        <v>413</v>
      </c>
      <c r="GD12" s="371"/>
      <c r="GE12" s="91" t="s">
        <v>884</v>
      </c>
      <c r="GF12" s="375">
        <f t="shared" si="6"/>
        <v>20.865001174718802</v>
      </c>
      <c r="GG12" s="82">
        <f>DE17</f>
        <v>36.605773150732588</v>
      </c>
      <c r="GH12" s="371"/>
      <c r="GI12" s="406" t="s">
        <v>885</v>
      </c>
      <c r="GJ12" s="375">
        <f t="shared" si="7"/>
        <v>2.033499869953431</v>
      </c>
      <c r="GK12" s="82">
        <f>$DF$17</f>
        <v>9.3202910356300563</v>
      </c>
      <c r="GL12" s="371"/>
      <c r="GM12" s="370" t="s">
        <v>880</v>
      </c>
      <c r="GN12" s="375">
        <f>DC23</f>
        <v>6.1322972710377428</v>
      </c>
      <c r="GO12" s="82">
        <f>DC17</f>
        <v>3.053203048139121</v>
      </c>
      <c r="GP12" s="371"/>
      <c r="GQ12" s="370" t="s">
        <v>881</v>
      </c>
      <c r="GR12" s="375">
        <f>DD23</f>
        <v>5.8793317682580746</v>
      </c>
      <c r="GS12" s="82">
        <f>DD17</f>
        <v>2.6690280583957655</v>
      </c>
      <c r="GT12" s="371"/>
      <c r="GU12" s="370" t="s">
        <v>879</v>
      </c>
      <c r="GV12" s="375">
        <f>DB23</f>
        <v>14.162077104642012</v>
      </c>
      <c r="GW12" s="82">
        <f>DB17</f>
        <v>179.44193558034513</v>
      </c>
      <c r="GX12" s="371"/>
      <c r="GY12" s="370" t="s">
        <v>874</v>
      </c>
      <c r="GZ12" s="375">
        <f>CX23</f>
        <v>34.924947707690876</v>
      </c>
      <c r="HA12" s="82">
        <f>CX17</f>
        <v>166.06563347838289</v>
      </c>
      <c r="HB12" s="371"/>
      <c r="HC12" s="370" t="s">
        <v>875</v>
      </c>
      <c r="HD12" s="375">
        <f>CY23</f>
        <v>34.924947707690876</v>
      </c>
      <c r="HE12" s="82">
        <f>$CY$17</f>
        <v>78.393073104256672</v>
      </c>
      <c r="HF12" s="371"/>
      <c r="HG12" s="370" t="s">
        <v>872</v>
      </c>
      <c r="HH12" s="375">
        <f>CV23</f>
        <v>22.989723923646821</v>
      </c>
      <c r="HI12" s="82">
        <f>CV17</f>
        <v>72.666581421733795</v>
      </c>
      <c r="HJ12" s="371"/>
      <c r="HK12" s="370" t="s">
        <v>873</v>
      </c>
      <c r="HL12" s="375">
        <f>CW23</f>
        <v>22.989723923646821</v>
      </c>
      <c r="HM12" s="82">
        <f>$CW$17</f>
        <v>26.984507262626913</v>
      </c>
      <c r="HN12" s="371"/>
      <c r="HO12" s="61" t="s">
        <v>871</v>
      </c>
      <c r="HP12" s="375">
        <f>CU23</f>
        <v>1.1895060244890292</v>
      </c>
      <c r="HQ12" s="82">
        <f>$CU$17</f>
        <v>3.5478377483247581</v>
      </c>
      <c r="HR12" s="371"/>
      <c r="HS12" s="61" t="s">
        <v>870</v>
      </c>
      <c r="HT12" s="61">
        <f>CT23</f>
        <v>1.1895060244890292</v>
      </c>
      <c r="HU12" s="82">
        <f>CT17</f>
        <v>5.1036325651347401</v>
      </c>
      <c r="HV12" s="57"/>
      <c r="HW12" s="188" t="s">
        <v>869</v>
      </c>
      <c r="HX12" s="61">
        <f>CS23</f>
        <v>4.7206923682140047</v>
      </c>
      <c r="HY12" s="82">
        <f>$CS$17</f>
        <v>16.149774202231061</v>
      </c>
      <c r="IA12" s="61" t="s">
        <v>626</v>
      </c>
      <c r="IB12" s="129">
        <f>AVERAGE(IB3:IB11)</f>
        <v>19.408888888888889</v>
      </c>
      <c r="IC12" s="129">
        <f>AVERAGE(IC3:IC8)</f>
        <v>24.696666666666669</v>
      </c>
      <c r="IF12" s="188" t="s">
        <v>985</v>
      </c>
      <c r="IG12" s="81">
        <f>Metrics!TM10</f>
        <v>24250</v>
      </c>
      <c r="IH12" s="61"/>
      <c r="IJ12" s="188" t="s">
        <v>984</v>
      </c>
      <c r="IK12" s="129">
        <f>IG12/1000</f>
        <v>24.25</v>
      </c>
      <c r="IL12" s="61"/>
      <c r="IM12" s="451"/>
      <c r="IN12" s="188" t="s">
        <v>621</v>
      </c>
      <c r="IO12" s="81">
        <f>Metrics!TM7</f>
        <v>35917.5</v>
      </c>
      <c r="IP12" s="61"/>
      <c r="IR12" s="188" t="s">
        <v>983</v>
      </c>
      <c r="IS12" s="129">
        <f>IO12/1000</f>
        <v>35.917499999999997</v>
      </c>
      <c r="IT12" s="129"/>
      <c r="IV12" s="243" t="s">
        <v>631</v>
      </c>
      <c r="IW12" s="81">
        <f t="shared" si="8"/>
        <v>73</v>
      </c>
      <c r="IX12" s="61"/>
      <c r="IZ12" s="215" t="s">
        <v>669</v>
      </c>
      <c r="JA12" s="420">
        <f>I23</f>
        <v>0.98531423012415553</v>
      </c>
      <c r="JB12" s="61"/>
      <c r="JD12" s="241" t="s">
        <v>666</v>
      </c>
      <c r="JE12" s="286">
        <f>K23</f>
        <v>0.44444444444444442</v>
      </c>
      <c r="JF12" s="61"/>
      <c r="JH12" s="237" t="s">
        <v>664</v>
      </c>
      <c r="JI12" s="183">
        <f>$Q$23</f>
        <v>1.3035925925925924</v>
      </c>
      <c r="JJ12" s="61"/>
      <c r="JK12" s="239"/>
      <c r="JL12" s="237" t="s">
        <v>668</v>
      </c>
      <c r="JM12" s="183">
        <f>U23</f>
        <v>21.072072347005133</v>
      </c>
      <c r="JN12" s="61"/>
      <c r="JQ12" s="61"/>
      <c r="JR12" s="244">
        <f>W23</f>
        <v>0.98583333333333334</v>
      </c>
      <c r="JS12" s="61"/>
      <c r="JU12" s="61" t="s">
        <v>601</v>
      </c>
      <c r="JV12" s="61" t="e">
        <f>$JY$2</f>
        <v>#REF!</v>
      </c>
      <c r="JW12" s="61"/>
      <c r="JX12" s="187"/>
      <c r="JY12" s="61"/>
      <c r="KB12" s="99"/>
      <c r="KE12" s="61" t="s">
        <v>678</v>
      </c>
      <c r="KF12" s="61"/>
      <c r="KG12" s="81">
        <f>R23</f>
        <v>49.589743589743591</v>
      </c>
      <c r="KI12" s="61" t="s">
        <v>707</v>
      </c>
      <c r="KJ12" s="141">
        <f>AA24</f>
        <v>1.0848303545515614</v>
      </c>
      <c r="KM12" s="61" t="s">
        <v>681</v>
      </c>
      <c r="KO12" s="98">
        <f>AB24</f>
        <v>123.20282664133249</v>
      </c>
      <c r="KQ12" s="61" t="s">
        <v>692</v>
      </c>
      <c r="KS12">
        <f>X24</f>
        <v>1863</v>
      </c>
      <c r="KU12" s="61" t="s">
        <v>693</v>
      </c>
      <c r="KW12">
        <f>Y24</f>
        <v>0</v>
      </c>
      <c r="KY12" s="61" t="s">
        <v>694</v>
      </c>
      <c r="LA12">
        <f>Z24</f>
        <v>0</v>
      </c>
      <c r="LC12" s="61" t="s">
        <v>705</v>
      </c>
      <c r="LE12">
        <f>AM24</f>
        <v>3.2513632310670015</v>
      </c>
      <c r="LH12" s="61" t="s">
        <v>695</v>
      </c>
      <c r="LJ12">
        <f>AG24</f>
        <v>931</v>
      </c>
      <c r="LL12" s="61" t="s">
        <v>696</v>
      </c>
      <c r="LN12" s="61">
        <f>AH24</f>
        <v>0</v>
      </c>
      <c r="LP12" s="61" t="s">
        <v>697</v>
      </c>
      <c r="LR12" s="61">
        <f>AI24</f>
        <v>0</v>
      </c>
      <c r="LT12" s="187" t="s">
        <v>710</v>
      </c>
      <c r="LV12">
        <f>AL24</f>
        <v>15.390946425708318</v>
      </c>
      <c r="LX12" s="61" t="s">
        <v>698</v>
      </c>
      <c r="LZ12" s="313">
        <f>AN24</f>
        <v>3.8913877045291909</v>
      </c>
      <c r="MB12" s="61" t="s">
        <v>699</v>
      </c>
      <c r="MD12">
        <f>AD24</f>
        <v>0</v>
      </c>
      <c r="MF12" s="61" t="s">
        <v>700</v>
      </c>
      <c r="MH12">
        <f>AE24</f>
        <v>0</v>
      </c>
      <c r="MJ12" s="61" t="s">
        <v>711</v>
      </c>
      <c r="ML12">
        <f>AN24</f>
        <v>3.8913877045291909</v>
      </c>
      <c r="MN12" s="61" t="s">
        <v>701</v>
      </c>
      <c r="MP12">
        <f>AF24</f>
        <v>1655</v>
      </c>
      <c r="MR12" s="61" t="s">
        <v>702</v>
      </c>
      <c r="MT12" s="61">
        <f>AJ24</f>
        <v>0</v>
      </c>
      <c r="MV12" s="61" t="s">
        <v>704</v>
      </c>
      <c r="MX12" s="61">
        <f>AK24</f>
        <v>0</v>
      </c>
      <c r="MZ12" s="61" t="s">
        <v>712</v>
      </c>
      <c r="NB12" s="61" t="e">
        <f>#REF!</f>
        <v>#REF!</v>
      </c>
      <c r="NE12" s="61"/>
      <c r="NF12" s="61"/>
      <c r="NG12" s="61"/>
      <c r="NH12" s="61"/>
      <c r="NJ12" s="61" t="s">
        <v>835</v>
      </c>
      <c r="NK12" s="61">
        <f>$B$18</f>
        <v>13</v>
      </c>
      <c r="NL12" s="61">
        <f t="shared" si="2"/>
        <v>80</v>
      </c>
      <c r="NN12" s="61" t="s">
        <v>824</v>
      </c>
      <c r="NO12" s="61"/>
      <c r="NP12" s="61">
        <f>$CG$24</f>
        <v>114</v>
      </c>
      <c r="NQ12" s="61"/>
      <c r="NS12" s="189" t="s">
        <v>604</v>
      </c>
      <c r="NT12" s="81">
        <f>P24</f>
        <v>0</v>
      </c>
      <c r="NU12" s="81">
        <f>P19</f>
        <v>0</v>
      </c>
      <c r="NV12" s="61"/>
    </row>
    <row r="13" spans="1:386" ht="15.75" thickBot="1" x14ac:dyDescent="0.3">
      <c r="A13" s="378" t="s">
        <v>561</v>
      </c>
      <c r="B13" s="381">
        <f>Data!AU17</f>
        <v>61</v>
      </c>
      <c r="C13" s="82">
        <f>Data!BE17</f>
        <v>2</v>
      </c>
      <c r="D13" s="82">
        <f>Metrics!TY7/1000</f>
        <v>45.329500000000003</v>
      </c>
      <c r="E13" s="81">
        <f>Metrics!VF8</f>
        <v>590</v>
      </c>
      <c r="F13" s="129">
        <f>Metrics!$VF$5</f>
        <v>55.738033870235064</v>
      </c>
      <c r="G13" s="129">
        <f>SUM(Data!JB17:KK17)/36</f>
        <v>1</v>
      </c>
      <c r="H13" s="61">
        <f>AVERAGE(Data!NF17:NT17)</f>
        <v>4.5000003301538466E-3</v>
      </c>
      <c r="I13" s="184">
        <f>AVERAGE(Data!ID17:IO17)</f>
        <v>0.98212203383445706</v>
      </c>
      <c r="J13" s="286">
        <f>AVERAGE(Data!NZ17:OB17)</f>
        <v>0.73511904761904756</v>
      </c>
      <c r="K13" s="242">
        <f>AVERAGE(Data!NV17:NX17)</f>
        <v>0.68888888888888877</v>
      </c>
      <c r="L13" s="82">
        <f>Metrics!TY10/1000</f>
        <v>36</v>
      </c>
      <c r="M13" s="61">
        <f>Data!FJ17</f>
        <v>0</v>
      </c>
      <c r="N13" s="61">
        <f>Data!FN17</f>
        <v>0</v>
      </c>
      <c r="O13" s="61">
        <f>Data!GT17</f>
        <v>0</v>
      </c>
      <c r="P13" s="81">
        <f>Data!HL17</f>
        <v>2</v>
      </c>
      <c r="Q13" s="129">
        <f>AVERAGE(Data!OD17:OF17)/1000</f>
        <v>2.5774074074074074</v>
      </c>
      <c r="R13" s="81">
        <f>AVERAGE(Metrics!ABN6:ABP6)</f>
        <v>73.292463092463095</v>
      </c>
      <c r="S13" s="129">
        <f>AVERAGE(Data!OH17:OJ17)/1000</f>
        <v>25.42</v>
      </c>
      <c r="T13" s="129">
        <f>AVERAGE(Data!HS17:HU17)/1000</f>
        <v>41.226666666666667</v>
      </c>
      <c r="U13" s="82">
        <f>AVERAGE(Data!IA17:IC17)</f>
        <v>24.099803924560501</v>
      </c>
      <c r="V13" s="81">
        <f>Metrics!$TY$7</f>
        <v>45329.5</v>
      </c>
      <c r="W13" s="580">
        <f>AVERAGE(Data!HW17:HY17)</f>
        <v>0.99250000000000005</v>
      </c>
      <c r="X13" s="61">
        <f>Metrics!$BS$11</f>
        <v>1831</v>
      </c>
      <c r="Y13" s="61">
        <f>Metrics!$BS$10</f>
        <v>0</v>
      </c>
      <c r="Z13" s="61">
        <f>Metrics!$BS$9</f>
        <v>0</v>
      </c>
      <c r="AA13" s="129">
        <f>Metrics!ADC6*100</f>
        <v>1.0114498199044597</v>
      </c>
      <c r="AB13" s="81">
        <f>AVERAGE(Metrics!ABN8:ABP8)</f>
        <v>105.04625195298597</v>
      </c>
      <c r="AC13" s="61">
        <f>Metrics!$BU$11</f>
        <v>1317</v>
      </c>
      <c r="AD13" s="61">
        <f>Metrics!$BU$10</f>
        <v>0</v>
      </c>
      <c r="AE13" s="61">
        <f>Metrics!$BU$9</f>
        <v>0</v>
      </c>
      <c r="AF13" s="61">
        <f>Metrics!$BV$11</f>
        <v>2232</v>
      </c>
      <c r="AG13" s="61">
        <f>Metrics!$BT$11</f>
        <v>1305</v>
      </c>
      <c r="AH13" s="391">
        <f>Metrics!$BT$10</f>
        <v>0</v>
      </c>
      <c r="AI13" s="391">
        <f>Metrics!$BT$9</f>
        <v>0</v>
      </c>
      <c r="AJ13" s="391">
        <f>Metrics!$BV$10</f>
        <v>0</v>
      </c>
      <c r="AK13" s="391">
        <f>Metrics!$BV$9</f>
        <v>0</v>
      </c>
      <c r="AL13" s="61">
        <f>Metrics!$BT$6</f>
        <v>16.542306081737543</v>
      </c>
      <c r="AM13" s="61">
        <f>Metrics!$BS$6</f>
        <v>6.627236068714236</v>
      </c>
      <c r="AN13" s="61">
        <f>Metrics!$BU$6</f>
        <v>4.6940391814831441</v>
      </c>
      <c r="AO13" s="61">
        <f>Metrics!$BV$6</f>
        <v>11.648646077110399</v>
      </c>
      <c r="AP13" s="61">
        <f>Data!AW17</f>
        <v>38.299999999999997</v>
      </c>
      <c r="AQ13" s="61">
        <f>Data!AY17</f>
        <v>33.700000000000003</v>
      </c>
      <c r="AR13" s="61">
        <f>Data!BA17</f>
        <v>41.6</v>
      </c>
      <c r="AS13" s="61">
        <f>Data!BC17</f>
        <v>40.700000000000003</v>
      </c>
      <c r="AT13" s="61">
        <f>Data!O17</f>
        <v>0</v>
      </c>
      <c r="AU13" s="61">
        <f>Data!K17</f>
        <v>13</v>
      </c>
      <c r="AV13" s="61">
        <f>Data!N17</f>
        <v>13</v>
      </c>
      <c r="AW13" s="61">
        <f>Data!C17</f>
        <v>17</v>
      </c>
      <c r="AX13" s="61">
        <f>Data!BU17</f>
        <v>0</v>
      </c>
      <c r="AY13" s="61">
        <f>Data!BV17</f>
        <v>0</v>
      </c>
      <c r="AZ13" s="61">
        <f>Data!BW17</f>
        <v>1</v>
      </c>
      <c r="BA13" s="61">
        <f>Data!BX17</f>
        <v>1</v>
      </c>
      <c r="BB13" s="61">
        <f>Data!BY17</f>
        <v>1</v>
      </c>
      <c r="BC13" s="61">
        <f>Data!BZ17</f>
        <v>1</v>
      </c>
      <c r="BD13" s="61">
        <f>Data!CA17</f>
        <v>0</v>
      </c>
      <c r="BE13" s="61">
        <f>Data!CB17</f>
        <v>0</v>
      </c>
      <c r="BF13" s="61">
        <f>Data!CC17</f>
        <v>0</v>
      </c>
      <c r="BG13" s="61">
        <f>Data!CD17</f>
        <v>0</v>
      </c>
      <c r="BH13" s="61">
        <f>Data!GN17</f>
        <v>26</v>
      </c>
      <c r="BI13" s="61">
        <f>Data!GO17</f>
        <v>19</v>
      </c>
      <c r="BJ13" s="61">
        <f>Data!GP17</f>
        <v>11</v>
      </c>
      <c r="BK13" s="61">
        <f>Data!GQ17</f>
        <v>16</v>
      </c>
      <c r="BL13" s="61">
        <f>Data!GR17</f>
        <v>10</v>
      </c>
      <c r="BM13" s="61">
        <f>Data!AA17</f>
        <v>3</v>
      </c>
      <c r="BN13" s="61">
        <f>Data!AB17</f>
        <v>3</v>
      </c>
      <c r="BO13" s="61">
        <f>Data!AC17</f>
        <v>3</v>
      </c>
      <c r="BP13" s="61">
        <f>Data!AD17</f>
        <v>2</v>
      </c>
      <c r="BQ13" s="61">
        <f>Data!AE17</f>
        <v>4</v>
      </c>
      <c r="BR13" s="61">
        <f>Data!AF17</f>
        <v>4</v>
      </c>
      <c r="BS13" s="61">
        <f>Data!AG17</f>
        <v>2</v>
      </c>
      <c r="BT13" s="61">
        <f>Data!AH17</f>
        <v>4</v>
      </c>
      <c r="BU13" s="61">
        <f>Data!AI17</f>
        <v>4</v>
      </c>
      <c r="BV13" s="61">
        <f>Data!AJ17</f>
        <v>3</v>
      </c>
      <c r="BW13" s="61">
        <f>Data!AK17</f>
        <v>2</v>
      </c>
      <c r="BX13" s="61">
        <f>Data!AL17</f>
        <v>4</v>
      </c>
      <c r="BY13" s="61">
        <f>Data!AM17</f>
        <v>4</v>
      </c>
      <c r="BZ13" s="61">
        <f>Data!AN17</f>
        <v>2</v>
      </c>
      <c r="CA13" s="61">
        <f>Data!AO17</f>
        <v>3</v>
      </c>
      <c r="CB13" s="61">
        <f>Data!AP17</f>
        <v>4</v>
      </c>
      <c r="CC13" s="61">
        <f>Data!AQ17</f>
        <v>3</v>
      </c>
      <c r="CD13" s="61">
        <f>Data!AR17</f>
        <v>3</v>
      </c>
      <c r="CE13" s="61">
        <f>Data!AS17</f>
        <v>2</v>
      </c>
      <c r="CF13" s="61">
        <f>Data!AT17</f>
        <v>2</v>
      </c>
      <c r="CG13" s="61">
        <f>Data!GS17</f>
        <v>82</v>
      </c>
      <c r="CH13" s="61">
        <f>SUM(Data!CT17:CU17)</f>
        <v>0</v>
      </c>
      <c r="CI13" s="61">
        <f>ROUND((Data!OL17-Data!OK17)*1440,2)</f>
        <v>22.97</v>
      </c>
      <c r="CJ13" s="61">
        <f>'Metrics EyeTracking'!ZR6</f>
        <v>92.272759060021059</v>
      </c>
      <c r="CK13" s="61">
        <f>'Metrics EyeTracking'!ZR7</f>
        <v>40.292840553671496</v>
      </c>
      <c r="CL13" s="61">
        <f>'Metrics EyeTracking'!ADY6</f>
        <v>115.41371627406872</v>
      </c>
      <c r="CM13" s="61">
        <f>'Metrics EyeTracking'!ADY7</f>
        <v>52.354857843079301</v>
      </c>
      <c r="CN13" s="61">
        <f>'Metrics EyeTracking'!AMM6</f>
        <v>2.5930499034476826</v>
      </c>
      <c r="CO13">
        <f>'Metrics EyeTracking'!AVA6</f>
        <v>44.3515625</v>
      </c>
      <c r="CP13" s="57">
        <f>'Metrics EyeTracking'!AVA7</f>
        <v>35</v>
      </c>
      <c r="CQ13">
        <f>'Metrics EyeTracking'!AIF6</f>
        <v>97.825671596163389</v>
      </c>
      <c r="CR13" s="61">
        <f>'Metrics EyeTracking'!AMM7</f>
        <v>1.2176464082683607</v>
      </c>
      <c r="CS13" s="61">
        <f>'Metrics EyeTracking'!SO6</f>
        <v>4.2326549328066028</v>
      </c>
      <c r="CT13" s="61">
        <f>'Metrics EyeTracking'!BM6</f>
        <v>0.64572708993886785</v>
      </c>
      <c r="CU13" s="61">
        <f>'Metrics EyeTracking'!BM7</f>
        <v>0.64572708993886785</v>
      </c>
      <c r="CV13" s="61">
        <f>'Metrics EyeTracking'!FT6</f>
        <v>33.756826171456311</v>
      </c>
      <c r="CW13" s="61">
        <f>'Metrics EyeTracking'!FT7</f>
        <v>33.756826171456311</v>
      </c>
      <c r="CX13" s="61">
        <f>'Metrics EyeTracking'!KA6</f>
        <v>33.756826171456311</v>
      </c>
      <c r="CY13" s="61">
        <f>'Metrics EyeTracking'!KA7</f>
        <v>33.756826171456311</v>
      </c>
      <c r="CZ13" s="61">
        <f>'Metrics EyeTracking'!OH6</f>
        <v>258</v>
      </c>
      <c r="DA13" s="61">
        <f>'Metrics EyeTracking'!OH7</f>
        <v>258</v>
      </c>
      <c r="DB13" s="61">
        <f>'Metrics EyeTracking'!AGU6</f>
        <v>71.955133857712255</v>
      </c>
      <c r="DC13" s="61">
        <f>'Metrics EyeTracking'!ALB6</f>
        <v>0.80289035753625682</v>
      </c>
      <c r="DD13" s="61">
        <f>'Metrics EyeTracking'!ALB7</f>
        <v>0.69428565661329333</v>
      </c>
      <c r="DE13" s="61">
        <f>'Metrics EyeTracking'!API5</f>
        <v>24.168160421814171</v>
      </c>
      <c r="DF13" s="61">
        <f>'Metrics EyeTracking'!API6</f>
        <v>2.5100005927952074</v>
      </c>
      <c r="DG13" s="61">
        <f>'Metrics EyeTracking'!AQT7</f>
        <v>105.34718135204839</v>
      </c>
      <c r="DH13" s="61">
        <f>'Metrics EyeTracking'!ASE8</f>
        <v>34.613487129640546</v>
      </c>
      <c r="DI13" s="384">
        <v>0.75909525</v>
      </c>
      <c r="DJ13" s="81">
        <f>Data!BH17</f>
        <v>1</v>
      </c>
      <c r="DK13" s="81">
        <f>Data!BI17</f>
        <v>2</v>
      </c>
      <c r="DL13" s="81">
        <f>Data!BJ17</f>
        <v>2</v>
      </c>
      <c r="DM13" s="81">
        <f>Data!BK17</f>
        <v>2</v>
      </c>
      <c r="DN13" s="81">
        <f>Data!BL17</f>
        <v>1</v>
      </c>
      <c r="DO13" s="81">
        <f>Data!BM17</f>
        <v>1</v>
      </c>
      <c r="DP13" s="81">
        <f>Data!BN17</f>
        <v>1</v>
      </c>
      <c r="DQ13" s="81">
        <f>Data!BO17</f>
        <v>0</v>
      </c>
      <c r="DR13" s="156">
        <f>Data!BP17</f>
        <v>0</v>
      </c>
      <c r="DS13" s="81">
        <f>Data!EY17</f>
        <v>1</v>
      </c>
      <c r="DT13" s="600">
        <f>Data!EZ17</f>
        <v>1</v>
      </c>
      <c r="DU13" s="600">
        <f>Data!FA17</f>
        <v>1</v>
      </c>
      <c r="DV13" s="600">
        <f>Data!FB17</f>
        <v>4</v>
      </c>
      <c r="DW13" s="600">
        <f>Data!FC17</f>
        <v>4</v>
      </c>
      <c r="DX13" s="600">
        <f>Data!FD17</f>
        <v>4</v>
      </c>
      <c r="DY13" s="600">
        <f>Data!FE17</f>
        <v>2</v>
      </c>
      <c r="DZ13" s="600">
        <f>Data!FF17</f>
        <v>4</v>
      </c>
      <c r="EA13" s="600">
        <f>Data!FG17</f>
        <v>0</v>
      </c>
      <c r="EB13" s="600">
        <f>Data!FH17</f>
        <v>0</v>
      </c>
      <c r="EC13" s="600">
        <f>Data!FK17</f>
        <v>4</v>
      </c>
      <c r="ED13" s="600">
        <f>Data!FL17</f>
        <v>4</v>
      </c>
      <c r="EE13" s="600">
        <f>Data!FO17</f>
        <v>4</v>
      </c>
      <c r="EF13" s="600">
        <f>Data!FP17</f>
        <v>0</v>
      </c>
      <c r="EG13" s="606">
        <f>Data!FQ17</f>
        <v>2</v>
      </c>
      <c r="EH13" s="381">
        <f>Data!EE17</f>
        <v>4</v>
      </c>
      <c r="EI13" s="61">
        <f>Data!EF17</f>
        <v>28</v>
      </c>
      <c r="EJ13" s="81">
        <f>SUM(DJ13:DR13)</f>
        <v>10</v>
      </c>
      <c r="EK13" s="413">
        <f>Data!EG17</f>
        <v>34</v>
      </c>
      <c r="EL13" s="391"/>
      <c r="EM13" s="406" t="s">
        <v>891</v>
      </c>
      <c r="EN13" s="61">
        <f t="shared" si="3"/>
        <v>24.398343762521556</v>
      </c>
      <c r="EO13">
        <f>DH18</f>
        <v>57.051048563423848</v>
      </c>
      <c r="EP13" s="391"/>
      <c r="EQ13" s="188" t="s">
        <v>937</v>
      </c>
      <c r="ER13" s="61">
        <f>CJ24</f>
        <v>76.995733141450401</v>
      </c>
      <c r="ES13" s="61">
        <f>CJ18</f>
        <v>180.33030955663762</v>
      </c>
      <c r="ET13" s="391"/>
      <c r="EU13" s="188" t="s">
        <v>938</v>
      </c>
      <c r="EV13" s="61">
        <f>CK24</f>
        <v>36.263034058429056</v>
      </c>
      <c r="EW13" s="61">
        <f>CK18</f>
        <v>167.92792750894722</v>
      </c>
      <c r="EX13" s="391"/>
      <c r="EY13" s="188" t="s">
        <v>939</v>
      </c>
      <c r="EZ13" s="61">
        <f>CL24</f>
        <v>92.007693282099439</v>
      </c>
      <c r="FA13" s="61">
        <f>CL18</f>
        <v>203.05126297310321</v>
      </c>
      <c r="FB13" s="391"/>
      <c r="FC13" s="188" t="s">
        <v>940</v>
      </c>
      <c r="FD13" s="61">
        <f>CM24</f>
        <v>43.932811812904404</v>
      </c>
      <c r="FE13" s="61">
        <f>CM18</f>
        <v>189.72406301353885</v>
      </c>
      <c r="FF13" s="391"/>
      <c r="FG13" s="188" t="s">
        <v>941</v>
      </c>
      <c r="FH13" s="61">
        <f>CN24</f>
        <v>1.8986832458312126</v>
      </c>
      <c r="FI13" s="61">
        <f>CN18</f>
        <v>4.7004569927735691</v>
      </c>
      <c r="FJ13" s="391"/>
      <c r="FK13" s="188" t="s">
        <v>942</v>
      </c>
      <c r="FL13" s="61">
        <f>CR24</f>
        <v>1.0061070913329611</v>
      </c>
      <c r="FM13" s="61">
        <f>CR18</f>
        <v>3.9786804849126636</v>
      </c>
      <c r="FO13" s="188" t="s">
        <v>887</v>
      </c>
      <c r="FP13" s="384">
        <f t="shared" si="4"/>
        <v>0.81962745999999997</v>
      </c>
      <c r="FQ13" s="384">
        <f>DI18</f>
        <v>0.56713150000000001</v>
      </c>
      <c r="FR13" s="371"/>
      <c r="FS13" s="188" t="s">
        <v>886</v>
      </c>
      <c r="FT13" s="375">
        <f t="shared" si="5"/>
        <v>157.89153415818873</v>
      </c>
      <c r="FU13" s="82">
        <f>DG18</f>
        <v>852.25970136440139</v>
      </c>
      <c r="FV13" s="371"/>
      <c r="FW13" s="84" t="s">
        <v>876</v>
      </c>
      <c r="FX13" s="375">
        <f>CZ24</f>
        <v>167.5</v>
      </c>
      <c r="FY13" s="82">
        <f>CZ18</f>
        <v>281.42500000000001</v>
      </c>
      <c r="FZ13" s="371"/>
      <c r="GA13" s="304" t="s">
        <v>877</v>
      </c>
      <c r="GB13" s="375">
        <f>DA24</f>
        <v>167.5</v>
      </c>
      <c r="GC13" s="187">
        <f>DA18</f>
        <v>275.5</v>
      </c>
      <c r="GD13" s="371"/>
      <c r="GE13" s="91" t="s">
        <v>884</v>
      </c>
      <c r="GF13" s="375">
        <f t="shared" si="6"/>
        <v>19.584498901325681</v>
      </c>
      <c r="GG13" s="82">
        <f>DE18</f>
        <v>33.210702768810428</v>
      </c>
      <c r="GH13" s="371"/>
      <c r="GI13" s="406" t="s">
        <v>885</v>
      </c>
      <c r="GJ13" s="375">
        <f t="shared" si="7"/>
        <v>2.394505927935799</v>
      </c>
      <c r="GK13" s="82">
        <f>DF18</f>
        <v>13.228815449401715</v>
      </c>
      <c r="GL13" s="371"/>
      <c r="GM13" s="370" t="s">
        <v>880</v>
      </c>
      <c r="GN13" s="375">
        <f>DC24</f>
        <v>0.87489654525970439</v>
      </c>
      <c r="GO13" s="82">
        <f>DC18</f>
        <v>6.337135964376472</v>
      </c>
      <c r="GP13" s="371"/>
      <c r="GQ13" s="370" t="s">
        <v>881</v>
      </c>
      <c r="GR13" s="375">
        <f>DD24</f>
        <v>0.72729044196161641</v>
      </c>
      <c r="GS13" s="82">
        <f>DD18</f>
        <v>5.225031820673947</v>
      </c>
      <c r="GT13" s="371"/>
      <c r="GU13" s="370" t="s">
        <v>879</v>
      </c>
      <c r="GV13" s="375">
        <f>DB24</f>
        <v>100.44523597506679</v>
      </c>
      <c r="GW13" s="82">
        <f>DB18</f>
        <v>79.835490504415148</v>
      </c>
      <c r="GX13" s="371"/>
      <c r="GY13" s="370" t="s">
        <v>874</v>
      </c>
      <c r="GZ13" s="375">
        <f>CX24</f>
        <v>64.551540312160043</v>
      </c>
      <c r="HA13" s="82">
        <f>CX18</f>
        <v>73.582203129138833</v>
      </c>
      <c r="HB13" s="371"/>
      <c r="HC13" s="370" t="s">
        <v>875</v>
      </c>
      <c r="HD13" s="375">
        <f>CY24</f>
        <v>64.551540312160043</v>
      </c>
      <c r="HE13" s="82">
        <f>CY18</f>
        <v>51.11909155033338</v>
      </c>
      <c r="HF13" s="371"/>
      <c r="HG13" s="370" t="s">
        <v>872</v>
      </c>
      <c r="HH13" s="375">
        <f>CV24</f>
        <v>29.094923158968157</v>
      </c>
      <c r="HI13" s="82">
        <f>CV18</f>
        <v>33.578345405770889</v>
      </c>
      <c r="HJ13" s="371"/>
      <c r="HK13" s="370" t="s">
        <v>873</v>
      </c>
      <c r="HL13" s="375">
        <f>CW24</f>
        <v>29.094923158968157</v>
      </c>
      <c r="HM13" s="82">
        <f>$CW$18</f>
        <v>26.77751367632689</v>
      </c>
      <c r="HN13" s="371"/>
      <c r="HO13" s="61" t="s">
        <v>871</v>
      </c>
      <c r="HP13" s="375">
        <f>CU24</f>
        <v>0.81578700395718995</v>
      </c>
      <c r="HQ13" s="82">
        <f>CU18</f>
        <v>1.1648469546216518</v>
      </c>
      <c r="HR13" s="371"/>
      <c r="HS13" s="61" t="s">
        <v>870</v>
      </c>
      <c r="HT13" s="61">
        <f>CT24</f>
        <v>0.81578700395718995</v>
      </c>
      <c r="HU13" s="82">
        <f>CT18</f>
        <v>1.657974502514908</v>
      </c>
      <c r="HV13" s="57"/>
      <c r="HW13" s="188" t="s">
        <v>869</v>
      </c>
      <c r="HX13" s="61">
        <f>CS24</f>
        <v>4.2742653606411398</v>
      </c>
      <c r="HY13" s="82">
        <f>CS18</f>
        <v>36.288859320188706</v>
      </c>
      <c r="IA13" s="61" t="s">
        <v>627</v>
      </c>
      <c r="IB13" s="129">
        <f>_xlfn.STDEV.S(IB3:IB11)</f>
        <v>2.9281668516515649</v>
      </c>
      <c r="IC13" s="129">
        <f>_xlfn.STDEV.S(IC3:IC8)</f>
        <v>3.8589411328324994</v>
      </c>
      <c r="IF13" s="188" t="s">
        <v>985</v>
      </c>
      <c r="IG13" s="81">
        <f>Metrics!TN10</f>
        <v>20950</v>
      </c>
      <c r="IH13" s="61"/>
      <c r="IJ13" s="188" t="s">
        <v>984</v>
      </c>
      <c r="IK13" s="129">
        <f t="shared" ref="IK13:IK14" si="9">IG13/1000</f>
        <v>20.95</v>
      </c>
      <c r="IL13" s="61"/>
      <c r="IM13" s="451"/>
      <c r="IN13" s="188" t="s">
        <v>621</v>
      </c>
      <c r="IO13" s="81">
        <f>Metrics!TN7</f>
        <v>37937</v>
      </c>
      <c r="IP13" s="61"/>
      <c r="IR13" s="188" t="s">
        <v>983</v>
      </c>
      <c r="IS13" s="129">
        <f t="shared" ref="IS13:IS14" si="10">IO13/1000</f>
        <v>37.936999999999998</v>
      </c>
      <c r="IT13" s="129"/>
      <c r="IV13" s="243" t="s">
        <v>631</v>
      </c>
      <c r="IW13" s="81">
        <f t="shared" si="8"/>
        <v>289</v>
      </c>
      <c r="IX13" s="61"/>
      <c r="IZ13" s="215" t="s">
        <v>669</v>
      </c>
      <c r="JA13" s="420">
        <f>I24</f>
        <v>0.984914163748423</v>
      </c>
      <c r="JB13" s="61"/>
      <c r="JD13" s="241" t="s">
        <v>666</v>
      </c>
      <c r="JE13" s="286">
        <f>K24</f>
        <v>0.44444444444444448</v>
      </c>
      <c r="JF13" s="61"/>
      <c r="JH13" s="237" t="s">
        <v>664</v>
      </c>
      <c r="JI13" s="183">
        <f>$Q$24</f>
        <v>1.5826666666666667</v>
      </c>
      <c r="JJ13" s="61"/>
      <c r="JK13" s="239"/>
      <c r="JL13" s="237" t="s">
        <v>668</v>
      </c>
      <c r="JM13" s="183">
        <f>U24</f>
        <v>16.755471547444632</v>
      </c>
      <c r="JN13" s="61"/>
      <c r="JQ13" s="61"/>
      <c r="JR13" s="244">
        <f>W24</f>
        <v>0.97499999999999998</v>
      </c>
      <c r="JS13" s="61"/>
      <c r="JU13" s="61" t="s">
        <v>626</v>
      </c>
      <c r="JV13" s="82" t="e">
        <f>AVERAGE(JV7:JV12)</f>
        <v>#REF!</v>
      </c>
      <c r="JW13" s="82" t="e">
        <f>AVERAGE(JW7:JW8)</f>
        <v>#REF!</v>
      </c>
      <c r="JX13" s="343" t="e">
        <f>AVERAGE(JX7:JX12)</f>
        <v>#REF!</v>
      </c>
      <c r="JY13" s="82" t="e">
        <f>AVERAGE(JY7:JY12)</f>
        <v>#REF!</v>
      </c>
      <c r="KB13" s="99"/>
      <c r="KC13" s="188" t="s">
        <v>633</v>
      </c>
      <c r="KE13" s="61" t="s">
        <v>678</v>
      </c>
      <c r="KF13" s="61"/>
      <c r="KG13" s="81">
        <f>R24</f>
        <v>99.327505827505817</v>
      </c>
      <c r="KI13" s="61" t="s">
        <v>707</v>
      </c>
      <c r="KJ13" s="141">
        <f>AA25</f>
        <v>0.9743959848680307</v>
      </c>
      <c r="KM13" s="61" t="s">
        <v>681</v>
      </c>
      <c r="KO13" s="98">
        <f>AB25</f>
        <v>24.565833571352915</v>
      </c>
      <c r="KQ13" s="61" t="s">
        <v>692</v>
      </c>
      <c r="KS13">
        <f>X25</f>
        <v>1569</v>
      </c>
      <c r="KU13" s="61" t="s">
        <v>693</v>
      </c>
      <c r="KW13">
        <f>Y25</f>
        <v>0</v>
      </c>
      <c r="KY13" s="61" t="s">
        <v>694</v>
      </c>
      <c r="LA13">
        <f>$Z$25</f>
        <v>0</v>
      </c>
      <c r="LC13" s="61" t="s">
        <v>705</v>
      </c>
      <c r="LE13">
        <f>AM25</f>
        <v>1.9810203049187132</v>
      </c>
      <c r="LH13" s="61" t="s">
        <v>695</v>
      </c>
      <c r="LJ13">
        <f>AG25</f>
        <v>794</v>
      </c>
      <c r="LL13" s="61" t="s">
        <v>696</v>
      </c>
      <c r="LN13" s="61">
        <f>AH25</f>
        <v>0</v>
      </c>
      <c r="LP13" s="61" t="s">
        <v>697</v>
      </c>
      <c r="LR13" s="61">
        <f>AI25</f>
        <v>0</v>
      </c>
      <c r="LT13" s="187" t="s">
        <v>710</v>
      </c>
      <c r="LV13">
        <f>AL25</f>
        <v>13.124593170264715</v>
      </c>
      <c r="LX13" s="61" t="s">
        <v>698</v>
      </c>
      <c r="LZ13" s="313">
        <f>AN25</f>
        <v>4.7491284286545721</v>
      </c>
      <c r="MB13" s="61" t="s">
        <v>699</v>
      </c>
      <c r="MD13">
        <f>AD25</f>
        <v>0</v>
      </c>
      <c r="MF13" s="61" t="s">
        <v>700</v>
      </c>
      <c r="MH13">
        <f>AE25</f>
        <v>0</v>
      </c>
      <c r="MJ13" s="61" t="s">
        <v>711</v>
      </c>
      <c r="ML13">
        <f>AN25</f>
        <v>4.7491284286545721</v>
      </c>
      <c r="MN13" s="61" t="s">
        <v>701</v>
      </c>
      <c r="MP13">
        <f>AF25</f>
        <v>1240</v>
      </c>
      <c r="MR13" s="61" t="s">
        <v>702</v>
      </c>
      <c r="MT13" s="61">
        <f>AJ25</f>
        <v>0</v>
      </c>
      <c r="MV13" s="61" t="s">
        <v>704</v>
      </c>
      <c r="MX13" s="61">
        <f>AK25</f>
        <v>0</v>
      </c>
      <c r="MZ13" s="61" t="s">
        <v>712</v>
      </c>
      <c r="NB13" s="61" t="e">
        <f>#REF!</f>
        <v>#REF!</v>
      </c>
      <c r="NE13" s="61" t="s">
        <v>815</v>
      </c>
      <c r="NF13" s="302" t="str">
        <f>$NF$3</f>
        <v>31.2±17</v>
      </c>
      <c r="NG13" s="182" t="str">
        <f>CONCATENATE(ROUND(AVERAGE(NG45:NG56),1),"±",ROUND(_xlfn.STDEV.S(NG45:NG56),1))</f>
        <v>29.4±16.6</v>
      </c>
      <c r="NH13" s="182" t="s">
        <v>821</v>
      </c>
      <c r="NJ13" s="61" t="s">
        <v>835</v>
      </c>
      <c r="NK13" s="61">
        <f>$B$19</f>
        <v>75</v>
      </c>
      <c r="NL13" s="61">
        <f t="shared" si="2"/>
        <v>80</v>
      </c>
      <c r="NN13" s="61" t="s">
        <v>824</v>
      </c>
      <c r="NO13" s="61"/>
      <c r="NP13" s="61">
        <f>$CG$25</f>
        <v>100</v>
      </c>
      <c r="NQ13" s="61"/>
      <c r="NS13" s="189" t="s">
        <v>604</v>
      </c>
      <c r="NT13" s="81">
        <f>P25</f>
        <v>0</v>
      </c>
      <c r="NU13" s="61"/>
      <c r="NV13" s="61"/>
    </row>
    <row r="14" spans="1:386" ht="15.75" thickBot="1" x14ac:dyDescent="0.3">
      <c r="A14" s="378" t="s">
        <v>565</v>
      </c>
      <c r="B14" s="381">
        <f>Data!AU18</f>
        <v>64</v>
      </c>
      <c r="C14" s="82">
        <f>Data!BE18</f>
        <v>2</v>
      </c>
      <c r="D14" s="82">
        <f>Metrics!TZ7/1000</f>
        <v>77.377499999999998</v>
      </c>
      <c r="E14" s="81">
        <f>Metrics!VG8</f>
        <v>309</v>
      </c>
      <c r="F14" s="129">
        <f>Metrics!$VG$5</f>
        <v>54.480531787499679</v>
      </c>
      <c r="G14" s="129">
        <f>SUM(Data!JB18:KK18)/36</f>
        <v>1</v>
      </c>
      <c r="H14" s="61">
        <f>AVERAGE(Data!NF18:NT18)</f>
        <v>4.2666670206623738E-3</v>
      </c>
      <c r="I14" s="184">
        <f>AVERAGE(Data!ID18:IO18)</f>
        <v>0.98556427160898796</v>
      </c>
      <c r="J14" s="286">
        <f>AVERAGE(Data!NZ18:OB18)</f>
        <v>0.69047619047619058</v>
      </c>
      <c r="K14" s="242">
        <f>AVERAGE(Data!NV18:NX18)</f>
        <v>0.64444444444444438</v>
      </c>
      <c r="L14" s="82">
        <f>Metrics!TZ10/1000</f>
        <v>41.35</v>
      </c>
      <c r="M14" s="61">
        <f>Data!FJ18</f>
        <v>1</v>
      </c>
      <c r="N14" s="61">
        <f>Data!FN18</f>
        <v>1</v>
      </c>
      <c r="O14" s="61">
        <f>Data!GT18</f>
        <v>0</v>
      </c>
      <c r="P14" s="81">
        <f>Data!HL18</f>
        <v>7</v>
      </c>
      <c r="Q14" s="129">
        <f>AVERAGE(Data!OD18:OF18)/1000</f>
        <v>2.519703703703704</v>
      </c>
      <c r="R14" s="81">
        <f>AVERAGE(Metrics!ABR6:ABT6)</f>
        <v>114.20512820512822</v>
      </c>
      <c r="S14" s="129">
        <f>AVERAGE(Data!OH18:OJ18)/1000</f>
        <v>25.012333333333331</v>
      </c>
      <c r="T14" s="129">
        <f>AVERAGE(Data!HS18:HU18)/1000</f>
        <v>28.411333333333332</v>
      </c>
      <c r="U14" s="82">
        <f>AVERAGE(Data!IA18:IC18)</f>
        <v>15.7999305725097</v>
      </c>
      <c r="V14" s="81">
        <f>Metrics!$TZ$7</f>
        <v>77377.5</v>
      </c>
      <c r="W14" s="580">
        <f>AVERAGE(Data!HW18:HY18)</f>
        <v>0.63916666666666666</v>
      </c>
      <c r="X14" s="61">
        <f>Metrics!$BW$11</f>
        <v>1790</v>
      </c>
      <c r="Y14" s="61">
        <f>Metrics!$BW$10</f>
        <v>0</v>
      </c>
      <c r="Z14" s="61">
        <f>Metrics!$BW$9</f>
        <v>0</v>
      </c>
      <c r="AA14" s="129">
        <f>Metrics!ADD6*100</f>
        <v>1.5187343108860745</v>
      </c>
      <c r="AB14" s="81">
        <f>AVERAGE(Metrics!ABR8:ABT8)</f>
        <v>175.59610283726511</v>
      </c>
      <c r="AC14" s="61">
        <f>Metrics!$BY$11</f>
        <v>1004</v>
      </c>
      <c r="AD14" s="61">
        <f>Metrics!$BY$10</f>
        <v>0</v>
      </c>
      <c r="AE14" s="61">
        <f>Metrics!$BY$9</f>
        <v>0</v>
      </c>
      <c r="AF14" s="61">
        <f>Metrics!$BZ$11</f>
        <v>2952</v>
      </c>
      <c r="AG14" s="61">
        <f>Metrics!$BX$11</f>
        <v>1194</v>
      </c>
      <c r="AH14" s="391">
        <f>Metrics!$BX$10</f>
        <v>0</v>
      </c>
      <c r="AI14" s="391">
        <f>Metrics!$BX$9</f>
        <v>0</v>
      </c>
      <c r="AJ14" s="391">
        <f>Metrics!$BZ$10</f>
        <v>0</v>
      </c>
      <c r="AK14" s="391">
        <f>Metrics!$BZ$9</f>
        <v>0</v>
      </c>
      <c r="AL14" s="61">
        <f>Metrics!$BX$6</f>
        <v>14.20206231267268</v>
      </c>
      <c r="AM14" s="61">
        <f>Metrics!$BW$6</f>
        <v>8.6001964136089182</v>
      </c>
      <c r="AN14" s="61">
        <f>Metrics!$BY$6</f>
        <v>6.4709789287890489</v>
      </c>
      <c r="AO14" s="61">
        <f>Metrics!$BZ$6</f>
        <v>9.8258895906844739</v>
      </c>
      <c r="AP14" s="61">
        <f>Data!AW18</f>
        <v>43.1</v>
      </c>
      <c r="AQ14" s="61">
        <f>Data!AY18</f>
        <v>39.6</v>
      </c>
      <c r="AR14" s="61">
        <f>Data!BA18</f>
        <v>41.9</v>
      </c>
      <c r="AS14" s="61">
        <f>Data!BC18</f>
        <v>35.4</v>
      </c>
      <c r="AT14" s="61">
        <f>Data!O18</f>
        <v>0</v>
      </c>
      <c r="AU14" s="61">
        <f>Data!K18</f>
        <v>13</v>
      </c>
      <c r="AV14" s="61">
        <f>Data!N18</f>
        <v>13</v>
      </c>
      <c r="AW14" s="61">
        <f>Data!C18</f>
        <v>15</v>
      </c>
      <c r="AX14" s="61">
        <f>Data!BU18</f>
        <v>0</v>
      </c>
      <c r="AY14" s="61">
        <f>Data!BV18</f>
        <v>1</v>
      </c>
      <c r="AZ14" s="61">
        <f>Data!BW18</f>
        <v>1</v>
      </c>
      <c r="BA14" s="61">
        <f>Data!BX18</f>
        <v>2</v>
      </c>
      <c r="BB14" s="61">
        <f>Data!BY18</f>
        <v>2</v>
      </c>
      <c r="BC14" s="61">
        <f>Data!BZ18</f>
        <v>2</v>
      </c>
      <c r="BD14" s="61">
        <f>Data!CA18</f>
        <v>1</v>
      </c>
      <c r="BE14" s="61">
        <f>Data!CB18</f>
        <v>1</v>
      </c>
      <c r="BF14" s="61">
        <f>Data!CC18</f>
        <v>0</v>
      </c>
      <c r="BG14" s="61">
        <f>Data!CD18</f>
        <v>0</v>
      </c>
      <c r="BH14" s="61">
        <f>Data!GN18</f>
        <v>35</v>
      </c>
      <c r="BI14" s="61">
        <f>Data!GO18</f>
        <v>19</v>
      </c>
      <c r="BJ14" s="61">
        <f>Data!GP18</f>
        <v>10</v>
      </c>
      <c r="BK14" s="61">
        <f>Data!GQ18</f>
        <v>14</v>
      </c>
      <c r="BL14" s="61">
        <f>Data!GR18</f>
        <v>13</v>
      </c>
      <c r="BM14" s="61">
        <f>Data!AA18</f>
        <v>4</v>
      </c>
      <c r="BN14" s="61">
        <f>Data!AB18</f>
        <v>3</v>
      </c>
      <c r="BO14" s="61">
        <f>Data!AC18</f>
        <v>2</v>
      </c>
      <c r="BP14" s="61">
        <f>Data!AD18</f>
        <v>0</v>
      </c>
      <c r="BQ14" s="61">
        <f>Data!AE18</f>
        <v>4</v>
      </c>
      <c r="BR14" s="61">
        <f>Data!AF18</f>
        <v>3</v>
      </c>
      <c r="BS14" s="61">
        <f>Data!AG18</f>
        <v>3</v>
      </c>
      <c r="BT14" s="61">
        <f>Data!AH18</f>
        <v>4</v>
      </c>
      <c r="BU14" s="61">
        <f>Data!AI18</f>
        <v>4</v>
      </c>
      <c r="BV14" s="61">
        <f>Data!AJ18</f>
        <v>3</v>
      </c>
      <c r="BW14" s="61">
        <f>Data!AK18</f>
        <v>2</v>
      </c>
      <c r="BX14" s="61">
        <f>Data!AL18</f>
        <v>4</v>
      </c>
      <c r="BY14" s="61">
        <f>Data!AM18</f>
        <v>4</v>
      </c>
      <c r="BZ14" s="61">
        <f>Data!AN18</f>
        <v>3</v>
      </c>
      <c r="CA14" s="61">
        <f>Data!AO18</f>
        <v>3</v>
      </c>
      <c r="CB14" s="61">
        <f>Data!AP18</f>
        <v>3</v>
      </c>
      <c r="CC14" s="61">
        <f>Data!AQ18</f>
        <v>4</v>
      </c>
      <c r="CD14" s="61">
        <f>Data!AR18</f>
        <v>4</v>
      </c>
      <c r="CE14" s="61">
        <f>Data!AS18</f>
        <v>4</v>
      </c>
      <c r="CF14" s="61">
        <f>Data!AT18</f>
        <v>3</v>
      </c>
      <c r="CG14" s="61">
        <f>Data!GS18</f>
        <v>91</v>
      </c>
      <c r="CH14" s="61">
        <f>SUM(Data!CT18:CU18)</f>
        <v>0</v>
      </c>
      <c r="CI14" s="61">
        <f>ROUND((Data!OL18-Data!OK18)*1440,2)</f>
        <v>24.75</v>
      </c>
      <c r="CJ14" s="61">
        <f>'Metrics EyeTracking'!ZS6</f>
        <v>98.661201260224317</v>
      </c>
      <c r="CK14" s="61">
        <f>'Metrics EyeTracking'!ZS7</f>
        <v>38.305580302781841</v>
      </c>
      <c r="CL14" s="61">
        <f>'Metrics EyeTracking'!ADZ6</f>
        <v>113.49938680294402</v>
      </c>
      <c r="CM14" s="61">
        <f>'Metrics EyeTracking'!ADZ7</f>
        <v>43.43297397844664</v>
      </c>
      <c r="CN14" s="61">
        <f>'Metrics EyeTracking'!AMN6</f>
        <v>2.2296508407414368</v>
      </c>
      <c r="CO14">
        <f>'Metrics EyeTracking'!AVB6</f>
        <v>39.267241379310342</v>
      </c>
      <c r="CP14" s="57">
        <f>'Metrics EyeTracking'!AVB7</f>
        <v>34</v>
      </c>
      <c r="CQ14">
        <f>'Metrics EyeTracking'!AIG6</f>
        <v>88.894565425633814</v>
      </c>
      <c r="CR14" s="61">
        <f>'Metrics EyeTracking'!AMN7</f>
        <v>1.0124582417351036</v>
      </c>
      <c r="CS14" s="61">
        <f>'Metrics EyeTracking'!SP6</f>
        <v>2.0310754544531329</v>
      </c>
      <c r="CT14" s="61">
        <f>'Metrics EyeTracking'!BN6</f>
        <v>1.0130949700445218</v>
      </c>
      <c r="CU14" s="61">
        <f>'Metrics EyeTracking'!BN7</f>
        <v>1.0130949700445218</v>
      </c>
      <c r="CV14" s="61">
        <f>'Metrics EyeTracking'!FU6</f>
        <v>42.33370182575613</v>
      </c>
      <c r="CW14" s="61">
        <f>'Metrics EyeTracking'!FU7</f>
        <v>42.33370182575613</v>
      </c>
      <c r="CX14" s="61">
        <f>'Metrics EyeTracking'!KB6</f>
        <v>42.333701825756165</v>
      </c>
      <c r="CY14" s="61">
        <f>'Metrics EyeTracking'!KB7</f>
        <v>42.333701825756165</v>
      </c>
      <c r="CZ14" s="61">
        <f>'Metrics EyeTracking'!OI6</f>
        <v>385</v>
      </c>
      <c r="DA14" s="61">
        <f>'Metrics EyeTracking'!OI7</f>
        <v>385</v>
      </c>
      <c r="DB14" s="61">
        <f>'Metrics EyeTracking'!AGV6</f>
        <v>75.149791814765919</v>
      </c>
      <c r="DC14" s="61">
        <f>'Metrics EyeTracking'!ALC6</f>
        <v>0.89287931503794016</v>
      </c>
      <c r="DD14" s="61">
        <f>'Metrics EyeTracking'!ALC7</f>
        <v>0.50373617992509556</v>
      </c>
      <c r="DE14" s="61">
        <f>'Metrics EyeTracking'!APJ5</f>
        <v>22.764743269756455</v>
      </c>
      <c r="DF14" s="61">
        <f>'Metrics EyeTracking'!APJ6</f>
        <v>2.4973682151837453</v>
      </c>
      <c r="DG14" s="61">
        <f>'Metrics EyeTracking'!AQU7</f>
        <v>375.31688338633046</v>
      </c>
      <c r="DH14" s="61">
        <f>'Metrics EyeTracking'!ASF8</f>
        <v>34.433306209983471</v>
      </c>
      <c r="DI14" s="384">
        <v>0.73368489999999997</v>
      </c>
      <c r="DJ14" s="81">
        <f>Data!BH18</f>
        <v>1</v>
      </c>
      <c r="DK14" s="81">
        <f>Data!BI18</f>
        <v>2</v>
      </c>
      <c r="DL14" s="81">
        <f>Data!BJ18</f>
        <v>1</v>
      </c>
      <c r="DM14" s="81">
        <f>Data!BK18</f>
        <v>2</v>
      </c>
      <c r="DN14" s="81">
        <f>Data!BL18</f>
        <v>1</v>
      </c>
      <c r="DO14" s="81">
        <f>Data!BM18</f>
        <v>2</v>
      </c>
      <c r="DP14" s="81">
        <f>Data!BN18</f>
        <v>1</v>
      </c>
      <c r="DQ14" s="81">
        <f>Data!BO18</f>
        <v>0</v>
      </c>
      <c r="DR14" s="156">
        <f>Data!BP18</f>
        <v>0</v>
      </c>
      <c r="DS14" s="81">
        <f>Data!EY18</f>
        <v>1</v>
      </c>
      <c r="DT14" s="600">
        <f>Data!EZ18</f>
        <v>1</v>
      </c>
      <c r="DU14" s="600">
        <f>Data!FA18</f>
        <v>4</v>
      </c>
      <c r="DV14" s="600">
        <f>Data!FB18</f>
        <v>4</v>
      </c>
      <c r="DW14" s="600">
        <f>Data!FC18</f>
        <v>3</v>
      </c>
      <c r="DX14" s="600">
        <f>Data!FD18</f>
        <v>4</v>
      </c>
      <c r="DY14" s="600">
        <f>Data!FE18</f>
        <v>3</v>
      </c>
      <c r="DZ14" s="600">
        <f>Data!FF18</f>
        <v>2</v>
      </c>
      <c r="EA14" s="600">
        <f>Data!FG18</f>
        <v>0</v>
      </c>
      <c r="EB14" s="600">
        <f>Data!FH18</f>
        <v>0</v>
      </c>
      <c r="EC14" s="600">
        <f>Data!FK18</f>
        <v>1</v>
      </c>
      <c r="ED14" s="600">
        <f>Data!FL18</f>
        <v>1</v>
      </c>
      <c r="EE14" s="600">
        <f>Data!FO18</f>
        <v>1</v>
      </c>
      <c r="EF14" s="600">
        <f>Data!FP18</f>
        <v>1</v>
      </c>
      <c r="EG14" s="606">
        <f>Data!FQ18</f>
        <v>4</v>
      </c>
      <c r="EH14" s="381">
        <f>Data!EE18</f>
        <v>10</v>
      </c>
      <c r="EI14" s="61">
        <f>Data!EF18</f>
        <v>36</v>
      </c>
      <c r="EJ14" s="81">
        <f>SUM(DJ14:DR14)</f>
        <v>10</v>
      </c>
      <c r="EK14" s="413">
        <f>Data!EG18</f>
        <v>42</v>
      </c>
      <c r="EL14" s="391"/>
      <c r="EM14" s="406" t="s">
        <v>891</v>
      </c>
      <c r="EN14" s="61">
        <f t="shared" si="3"/>
        <v>24.137067081118587</v>
      </c>
      <c r="EO14">
        <f>DH19</f>
        <v>42.031704840671402</v>
      </c>
      <c r="EP14" s="391"/>
      <c r="EQ14" s="188" t="s">
        <v>937</v>
      </c>
      <c r="ER14" s="61">
        <f>CJ25</f>
        <v>73.121989054490285</v>
      </c>
      <c r="ES14" s="61">
        <f>CJ19</f>
        <v>101.11889663221</v>
      </c>
      <c r="ET14" s="391"/>
      <c r="EU14" s="188" t="s">
        <v>938</v>
      </c>
      <c r="EV14" s="61">
        <f>CK25</f>
        <v>41.335767274013222</v>
      </c>
      <c r="EW14" s="61">
        <f>CK19</f>
        <v>82.611548765667777</v>
      </c>
      <c r="EX14" s="391"/>
      <c r="EY14" s="188" t="s">
        <v>939</v>
      </c>
      <c r="EZ14" s="61">
        <f>CL25</f>
        <v>93.793577725271433</v>
      </c>
      <c r="FA14" s="61">
        <f>CL19</f>
        <v>121.83595883965964</v>
      </c>
      <c r="FB14" s="391"/>
      <c r="FC14" s="188" t="s">
        <v>940</v>
      </c>
      <c r="FD14" s="61">
        <f>CM25</f>
        <v>52.407977174488693</v>
      </c>
      <c r="FE14" s="61">
        <f>CM19</f>
        <v>97.059056523253702</v>
      </c>
      <c r="FF14" s="391"/>
      <c r="FG14" s="188" t="s">
        <v>941</v>
      </c>
      <c r="FH14" s="61">
        <f>CN25</f>
        <v>2.0675811143531617</v>
      </c>
      <c r="FI14" s="61">
        <f>CN19</f>
        <v>2.5674491653744957</v>
      </c>
      <c r="FJ14" s="391"/>
      <c r="FK14" s="188" t="s">
        <v>942</v>
      </c>
      <c r="FL14" s="61">
        <f>CR25</f>
        <v>1.0689118497010224</v>
      </c>
      <c r="FM14" s="61">
        <f>CR19</f>
        <v>2.0144310210006378</v>
      </c>
      <c r="FO14" s="188" t="s">
        <v>887</v>
      </c>
      <c r="FP14" s="384">
        <f t="shared" si="4"/>
        <v>0.76538514999999996</v>
      </c>
      <c r="FQ14" s="384">
        <f>DI19</f>
        <v>0.55130080000000004</v>
      </c>
      <c r="FR14" s="371"/>
      <c r="FS14" s="188" t="s">
        <v>886</v>
      </c>
      <c r="FT14" s="375">
        <f t="shared" si="5"/>
        <v>89.604584317300109</v>
      </c>
      <c r="FU14" s="82">
        <f>DG19</f>
        <v>314.16950125902775</v>
      </c>
      <c r="FV14" s="371"/>
      <c r="FW14" s="84" t="s">
        <v>876</v>
      </c>
      <c r="FX14" s="375">
        <f>CZ25</f>
        <v>259.90909090909093</v>
      </c>
      <c r="FY14" s="82">
        <f>CZ19</f>
        <v>268.7</v>
      </c>
      <c r="FZ14" s="371"/>
      <c r="GA14" s="304" t="s">
        <v>877</v>
      </c>
      <c r="GB14" s="375">
        <f>DA25</f>
        <v>172</v>
      </c>
      <c r="GC14" s="187">
        <f>DA19</f>
        <v>273.75</v>
      </c>
      <c r="GD14" s="371"/>
      <c r="GE14" s="91" t="s">
        <v>884</v>
      </c>
      <c r="GF14" s="375">
        <f t="shared" si="6"/>
        <v>20.995464977575363</v>
      </c>
      <c r="GG14" s="82">
        <f>DE19</f>
        <v>29.079562854330533</v>
      </c>
      <c r="GH14" s="371"/>
      <c r="GI14" s="406" t="s">
        <v>885</v>
      </c>
      <c r="GJ14" s="375">
        <f t="shared" si="7"/>
        <v>2.6210186178892187</v>
      </c>
      <c r="GK14" s="82">
        <f>DF19</f>
        <v>6.5231955772423591</v>
      </c>
      <c r="GL14" s="371"/>
      <c r="GM14" s="370" t="s">
        <v>880</v>
      </c>
      <c r="GN14" s="375">
        <f>DC25</f>
        <v>0.602794865263794</v>
      </c>
      <c r="GO14" s="82">
        <f>DC19</f>
        <v>1.5703971237987617</v>
      </c>
      <c r="GP14" s="371"/>
      <c r="GQ14" s="370" t="s">
        <v>881</v>
      </c>
      <c r="GR14" s="375">
        <f>DD25</f>
        <v>0.52223703171951563</v>
      </c>
      <c r="GS14" s="82">
        <f>DD19</f>
        <v>1.4330096347101975</v>
      </c>
      <c r="GT14" s="371"/>
      <c r="GU14" s="370" t="s">
        <v>879</v>
      </c>
      <c r="GV14" s="375">
        <f>DB25</f>
        <v>72.523018948416222</v>
      </c>
      <c r="GW14" s="82">
        <f>DB19</f>
        <v>252.88002247822422</v>
      </c>
      <c r="GX14" s="371"/>
      <c r="GY14" s="370" t="s">
        <v>874</v>
      </c>
      <c r="GZ14" s="375">
        <f>CX25</f>
        <v>29.272271879335822</v>
      </c>
      <c r="HA14" s="82">
        <f>CX19</f>
        <v>67.514331449597989</v>
      </c>
      <c r="HB14" s="371"/>
      <c r="HC14" s="370" t="s">
        <v>875</v>
      </c>
      <c r="HD14" s="375">
        <f>CY25</f>
        <v>25.740458518966314</v>
      </c>
      <c r="HE14" s="82">
        <f>CY19</f>
        <v>69.543826358088111</v>
      </c>
      <c r="HF14" s="371"/>
      <c r="HG14" s="370" t="s">
        <v>872</v>
      </c>
      <c r="HH14" s="375">
        <f>CV25</f>
        <v>26.285216224794393</v>
      </c>
      <c r="HI14" s="82">
        <f>CV19</f>
        <v>37.881068314068493</v>
      </c>
      <c r="HJ14" s="371"/>
      <c r="HK14" s="370" t="s">
        <v>873</v>
      </c>
      <c r="HL14" s="375">
        <f>CW25</f>
        <v>23.624397205604794</v>
      </c>
      <c r="HM14" s="82">
        <f>$CW$19</f>
        <v>32.838385796290112</v>
      </c>
      <c r="HN14" s="371"/>
      <c r="HO14" s="61" t="s">
        <v>871</v>
      </c>
      <c r="HP14" s="375">
        <f>CU25</f>
        <v>0.73586970336097601</v>
      </c>
      <c r="HQ14" s="82">
        <f>CU19</f>
        <v>2.2776056117732377</v>
      </c>
      <c r="HR14" s="371"/>
      <c r="HS14" s="61" t="s">
        <v>870</v>
      </c>
      <c r="HT14" s="61">
        <f>CT25</f>
        <v>0.82325246672380181</v>
      </c>
      <c r="HU14" s="82">
        <f>CT19</f>
        <v>2.2752983264780458</v>
      </c>
      <c r="HV14" s="57"/>
      <c r="HW14" s="188" t="s">
        <v>869</v>
      </c>
      <c r="HX14" s="61">
        <f>CS25</f>
        <v>23.463329659781717</v>
      </c>
      <c r="HY14" s="82">
        <f>CS19</f>
        <v>21.073335206518685</v>
      </c>
      <c r="IA14" s="61"/>
      <c r="IB14" s="61" t="s">
        <v>665</v>
      </c>
      <c r="IC14" s="235">
        <f>_xlfn.T.TEST(IB3:IB11,IC3:IC8,2,3)</f>
        <v>1.9485858795205147E-2</v>
      </c>
      <c r="IF14" s="188" t="s">
        <v>985</v>
      </c>
      <c r="IG14" s="81">
        <f>Metrics!TO10</f>
        <v>22200</v>
      </c>
      <c r="IH14" s="61"/>
      <c r="IJ14" s="188" t="s">
        <v>984</v>
      </c>
      <c r="IK14" s="129">
        <f t="shared" si="9"/>
        <v>22.2</v>
      </c>
      <c r="IL14" s="61"/>
      <c r="IM14" s="451"/>
      <c r="IN14" s="188" t="s">
        <v>621</v>
      </c>
      <c r="IO14" s="81">
        <f>Metrics!TO7</f>
        <v>32039</v>
      </c>
      <c r="IP14" s="61"/>
      <c r="IR14" s="188" t="s">
        <v>983</v>
      </c>
      <c r="IS14" s="129">
        <f t="shared" si="10"/>
        <v>32.039000000000001</v>
      </c>
      <c r="IT14" s="129"/>
      <c r="IV14" s="243" t="s">
        <v>631</v>
      </c>
      <c r="IW14" s="81">
        <f t="shared" si="8"/>
        <v>600</v>
      </c>
      <c r="IX14" s="61"/>
      <c r="IZ14" s="215" t="s">
        <v>669</v>
      </c>
      <c r="JA14" s="420">
        <f>I25</f>
        <v>0.98571429649988784</v>
      </c>
      <c r="JB14" s="61"/>
      <c r="JD14" s="241" t="s">
        <v>666</v>
      </c>
      <c r="JE14" s="286">
        <f>K25</f>
        <v>0.19999999999999998</v>
      </c>
      <c r="JF14" s="61"/>
      <c r="JH14" s="237" t="s">
        <v>664</v>
      </c>
      <c r="JI14" s="183">
        <f>$Q$25</f>
        <v>1.3176666666666668</v>
      </c>
      <c r="JJ14" s="61"/>
      <c r="JK14" s="239"/>
      <c r="JL14" s="237" t="s">
        <v>668</v>
      </c>
      <c r="JM14" s="183">
        <f>U25</f>
        <v>20.899852752685465</v>
      </c>
      <c r="JN14" s="61"/>
      <c r="JQ14" s="61"/>
      <c r="JR14" s="244">
        <f>W25</f>
        <v>0.91500000000000004</v>
      </c>
      <c r="JS14" s="61"/>
      <c r="JU14" s="61" t="s">
        <v>627</v>
      </c>
      <c r="JV14" s="82" t="e">
        <f>_xlfn.STDEV.S(JV7:JV12)</f>
        <v>#REF!</v>
      </c>
      <c r="JW14" s="82" t="e">
        <f>_xlfn.STDEV.S(JW7:JW8)</f>
        <v>#REF!</v>
      </c>
      <c r="JX14" s="82" t="e">
        <f>_xlfn.STDEV.S(JX7:JX12)</f>
        <v>#REF!</v>
      </c>
      <c r="JY14" s="82" t="e">
        <f>_xlfn.STDEV.S(JY7:JY12)</f>
        <v>#REF!</v>
      </c>
      <c r="JZ14" s="141"/>
      <c r="KB14" s="188" t="str">
        <f>"Totally agree"</f>
        <v>Totally agree</v>
      </c>
      <c r="KC14" s="61">
        <v>7</v>
      </c>
      <c r="KE14" s="61" t="s">
        <v>678</v>
      </c>
      <c r="KF14" s="61"/>
      <c r="KG14" s="81">
        <f>R25</f>
        <v>28.879120879120876</v>
      </c>
      <c r="KI14" s="61" t="s">
        <v>626</v>
      </c>
      <c r="KJ14" s="129">
        <f>AVERAGE(KJ2:KJ13)</f>
        <v>0.89190229770396146</v>
      </c>
      <c r="KK14" s="129">
        <f>AVERAGE(KK3:KK8)</f>
        <v>1.2149921291019692</v>
      </c>
      <c r="KM14" s="61" t="s">
        <v>626</v>
      </c>
      <c r="KN14" s="81">
        <f>AVERAGE(KN2:KN8)</f>
        <v>99.540542878523482</v>
      </c>
      <c r="KO14" s="81">
        <f>AVERAGE(KO2:KO13)</f>
        <v>55.858510265638664</v>
      </c>
      <c r="KQ14" s="61" t="s">
        <v>626</v>
      </c>
      <c r="KR14" s="81">
        <f>AVERAGE(KR2:KR8)</f>
        <v>1793.1666666666667</v>
      </c>
      <c r="KS14" s="81">
        <f>AVERAGE(KS2:KS13)</f>
        <v>1332.2727272727273</v>
      </c>
      <c r="KU14" s="61" t="s">
        <v>626</v>
      </c>
      <c r="KV14" s="81">
        <f>AVERAGE(KV2:KV13)</f>
        <v>0</v>
      </c>
      <c r="KW14" s="81">
        <f>AVERAGE(KW2:KW13)</f>
        <v>0</v>
      </c>
      <c r="KY14" s="61" t="s">
        <v>626</v>
      </c>
      <c r="KZ14" s="81">
        <f>AVERAGE(KZ2:KZ8)</f>
        <v>0</v>
      </c>
      <c r="LA14" s="81">
        <f>AVERAGE(LA2:LA13)</f>
        <v>0</v>
      </c>
      <c r="LC14" s="61" t="s">
        <v>626</v>
      </c>
      <c r="LD14" s="61">
        <f>AVERAGE(LD2:LD13)</f>
        <v>6.3523372250771279</v>
      </c>
      <c r="LE14" s="61">
        <f>AVERAGE(LE2:LE13)</f>
        <v>4.8897409166559305</v>
      </c>
      <c r="LH14" s="61" t="s">
        <v>626</v>
      </c>
      <c r="LI14" s="81">
        <f>AVERAGE(LI2:LI10)</f>
        <v>1334.6666666666667</v>
      </c>
      <c r="LJ14" s="81">
        <f>AVERAGE(LJ2:LJ13)</f>
        <v>747.72727272727275</v>
      </c>
      <c r="LL14" s="61" t="s">
        <v>626</v>
      </c>
      <c r="LM14" s="81">
        <f>AVERAGE(LM2:LM8)</f>
        <v>0</v>
      </c>
      <c r="LN14" s="81">
        <f>AVERAGE(LN2:LN13)</f>
        <v>0</v>
      </c>
      <c r="LP14" s="61" t="s">
        <v>626</v>
      </c>
      <c r="LQ14" s="81">
        <f>AVERAGE(LQ2:LQ8)</f>
        <v>0</v>
      </c>
      <c r="LR14" s="81">
        <f>AVERAGE(LR2:LR13)</f>
        <v>0</v>
      </c>
      <c r="LT14" s="187" t="s">
        <v>626</v>
      </c>
      <c r="LU14" s="81">
        <f>AVERAGE(LU2:LU9)</f>
        <v>14.12963913211229</v>
      </c>
      <c r="LV14" s="81">
        <f>AVERAGE(LV2:LV13)</f>
        <v>23.372960138035225</v>
      </c>
      <c r="LX14" s="61" t="s">
        <v>626</v>
      </c>
      <c r="LY14" s="81">
        <f>AVERAGE(LY2:LY8)</f>
        <v>4.6827322685599508</v>
      </c>
      <c r="LZ14" s="384">
        <f>AVERAGE(LZ2:LZ13)</f>
        <v>4.2393691331919756</v>
      </c>
      <c r="MB14" s="61" t="s">
        <v>626</v>
      </c>
      <c r="MC14" s="81">
        <f>AVERAGE(MC2:MC8)</f>
        <v>0</v>
      </c>
      <c r="MD14" s="81">
        <f>-AVERAGE(MD2:MD13)</f>
        <v>0</v>
      </c>
      <c r="MF14" s="61" t="s">
        <v>626</v>
      </c>
      <c r="MG14" s="81">
        <f>AVERAGE(MG2:MG13)</f>
        <v>0</v>
      </c>
      <c r="MH14" s="81">
        <f>AVERAGE(MH2:MH13)</f>
        <v>0</v>
      </c>
      <c r="MJ14" s="61" t="s">
        <v>626</v>
      </c>
      <c r="MK14" s="81">
        <f>AVERAGE(MK2:MK10)</f>
        <v>4.6827322685599508</v>
      </c>
      <c r="ML14" s="81">
        <f>AVERAGE(ML2:ML10)</f>
        <v>4.1991656928525529</v>
      </c>
      <c r="MN14" s="61" t="s">
        <v>626</v>
      </c>
      <c r="MO14" s="81">
        <f>AVERAGE(MO2:MO7)</f>
        <v>2931.4</v>
      </c>
      <c r="MP14" s="81">
        <f>AVERAGE(MP2:MP13)</f>
        <v>1695.2727272727273</v>
      </c>
      <c r="MR14" s="61" t="s">
        <v>626</v>
      </c>
      <c r="MS14" s="81">
        <f>AVERAGE(MS2:MS7)</f>
        <v>0</v>
      </c>
      <c r="MT14" s="81">
        <f>AVERAGE(MT2:MT13)</f>
        <v>7.7272727272727275</v>
      </c>
      <c r="MV14" s="61" t="s">
        <v>626</v>
      </c>
      <c r="MW14" s="81">
        <f>AVERAGE(MW2:MW13)</f>
        <v>0</v>
      </c>
      <c r="MX14" s="81">
        <f>AVERAGE(MX2:MX13)</f>
        <v>3.4545454545454546</v>
      </c>
      <c r="MZ14" s="61" t="s">
        <v>626</v>
      </c>
      <c r="NA14" s="81" t="e">
        <f>AVERAGE(NA2:NA9)</f>
        <v>#REF!</v>
      </c>
      <c r="NB14" s="129" t="e">
        <f>AVERAGE(NB2:NB13)</f>
        <v>#REF!</v>
      </c>
      <c r="NE14" s="61" t="s">
        <v>816</v>
      </c>
      <c r="NF14" s="182" t="str">
        <f>CONCATENATE(8,"/",4)</f>
        <v>8/4</v>
      </c>
      <c r="NG14" s="182" t="str">
        <f>CONCATENATE(5,"/",2)</f>
        <v>5/2</v>
      </c>
      <c r="NH14" s="182" t="s">
        <v>821</v>
      </c>
      <c r="NJ14" s="61" t="s">
        <v>626</v>
      </c>
      <c r="NK14" s="129">
        <f>AVERAGE(NK2:NK13)</f>
        <v>48.636363636363633</v>
      </c>
      <c r="NL14" s="129">
        <f>AVERAGE(NL2:NL13)</f>
        <v>79.727272727272734</v>
      </c>
      <c r="NN14" s="61" t="s">
        <v>626</v>
      </c>
      <c r="NO14" s="81">
        <f>AVERAGE(NO2:NO10)</f>
        <v>87.888888888888886</v>
      </c>
      <c r="NP14" s="81">
        <f>AVERAGE(NP2:NP13)</f>
        <v>101.63636363636364</v>
      </c>
      <c r="NQ14" s="81">
        <f>AVERAGE(NQ2:NQ8)</f>
        <v>93.166666666666671</v>
      </c>
      <c r="NS14" s="189" t="s">
        <v>626</v>
      </c>
      <c r="NT14" s="129">
        <f>AVERAGE(NT2:NT13)</f>
        <v>0.5</v>
      </c>
      <c r="NU14" s="129">
        <f>AVERAGE(NU2:NU12)</f>
        <v>2.7</v>
      </c>
      <c r="NV14" s="81">
        <f>AVERAGE(NV2:NV8)</f>
        <v>2.6666666666666665</v>
      </c>
    </row>
    <row r="15" spans="1:386" x14ac:dyDescent="0.25">
      <c r="A15" s="379" t="s">
        <v>558</v>
      </c>
      <c r="B15" s="381">
        <f>Data!AU19</f>
        <v>80</v>
      </c>
      <c r="C15" s="82"/>
      <c r="D15" s="82">
        <f>Metrics!TH7/1000</f>
        <v>47.863500000000002</v>
      </c>
      <c r="E15" s="81">
        <f>Metrics!UM8</f>
        <v>83</v>
      </c>
      <c r="F15" s="129">
        <f>Metrics!$UM$5</f>
        <v>8.4528119722381092</v>
      </c>
      <c r="G15" s="129">
        <f>SUM(Data!JB19:KK19)/36</f>
        <v>1</v>
      </c>
      <c r="H15" s="61">
        <f>AVERAGE(Data!NF19:NT19)</f>
        <v>3.7666669076619032E-3</v>
      </c>
      <c r="I15" s="184">
        <f>AVERAGE(Data!ID19:IO19)</f>
        <v>0.98489749431610074</v>
      </c>
      <c r="J15" s="286">
        <f>AVERAGE(Data!NZ19:OB19)</f>
        <v>0.64901960784313728</v>
      </c>
      <c r="K15" s="242">
        <f>AVERAGE(Data!NV19:NX19)</f>
        <v>0.64444444444444438</v>
      </c>
      <c r="L15" s="82">
        <f>Metrics!TH10/1000</f>
        <v>18.2</v>
      </c>
      <c r="M15" s="61">
        <f>Data!FJ19</f>
        <v>0</v>
      </c>
      <c r="N15" s="61">
        <f>Data!FN19</f>
        <v>0</v>
      </c>
      <c r="O15" s="61">
        <f>Data!GT19</f>
        <v>0</v>
      </c>
      <c r="P15" s="81">
        <f>Data!HL19</f>
        <v>1</v>
      </c>
      <c r="Q15" s="129">
        <f>AVERAGE(Data!OD19:OF19)/1000</f>
        <v>1.3304814814814816</v>
      </c>
      <c r="R15" s="81">
        <f>AVERAGE(Metrics!ZP6:ZR6)</f>
        <v>122.22222222222221</v>
      </c>
      <c r="S15" s="129">
        <f>AVERAGE(Data!OH19:OJ19)/1000</f>
        <v>13.223000000000001</v>
      </c>
      <c r="T15" s="129">
        <f>AVERAGE(Data!HS19:HU19)/1000</f>
        <v>23.703333333333333</v>
      </c>
      <c r="U15" s="82">
        <f>AVERAGE(Data!IA19:IC19)</f>
        <v>13.294413248697866</v>
      </c>
      <c r="V15" s="81">
        <f>Metrics!$TH$7</f>
        <v>47863.5</v>
      </c>
      <c r="W15" s="580">
        <f>AVERAGE(Data!HW19:HY19)</f>
        <v>0.98999999999999988</v>
      </c>
      <c r="X15" s="61">
        <f>Metrics!$R$11</f>
        <v>1054</v>
      </c>
      <c r="Y15" s="61">
        <f>Metrics!$R$10</f>
        <v>0</v>
      </c>
      <c r="Z15" s="61">
        <f>Metrics!$R$9</f>
        <v>0</v>
      </c>
      <c r="AA15" s="129">
        <f>Metrics!ACJ6*100</f>
        <v>0.91553877578774978</v>
      </c>
      <c r="AB15" s="81">
        <f>AVERAGE(Metrics!ZP8:ZR8)</f>
        <v>56.715144187101906</v>
      </c>
      <c r="AC15" s="61">
        <f>Metrics!$T$11</f>
        <v>849</v>
      </c>
      <c r="AD15" s="61">
        <f>Metrics!$T$10</f>
        <v>0</v>
      </c>
      <c r="AE15" s="61">
        <f>Metrics!$T$9</f>
        <v>0</v>
      </c>
      <c r="AF15" s="61">
        <f>Metrics!$U$11</f>
        <v>2095</v>
      </c>
      <c r="AG15" s="61">
        <f>Metrics!$S$11</f>
        <v>648</v>
      </c>
      <c r="AH15" s="391">
        <f>Metrics!$S$10</f>
        <v>0</v>
      </c>
      <c r="AI15" s="391">
        <f>Metrics!$S$9</f>
        <v>0</v>
      </c>
      <c r="AJ15" s="391">
        <f>Metrics!$U$10</f>
        <v>0</v>
      </c>
      <c r="AK15" s="391">
        <f>Metrics!$U$9</f>
        <v>0</v>
      </c>
      <c r="AL15" s="61">
        <f>Metrics!$S$6</f>
        <v>34.782316505882683</v>
      </c>
      <c r="AM15" s="61">
        <f>Metrics!$R$6</f>
        <v>5.1752287073908247</v>
      </c>
      <c r="AN15" s="61">
        <f>Metrics!$T$6</f>
        <v>4.9578011272678477</v>
      </c>
      <c r="AO15" s="61">
        <f>Metrics!$U$6</f>
        <v>15.619647325637278</v>
      </c>
      <c r="AP15" s="61">
        <f>Data!AW19</f>
        <v>18.600000000000001</v>
      </c>
      <c r="AQ15" s="61">
        <f>Data!AY19</f>
        <v>17.8</v>
      </c>
      <c r="AR15" s="61">
        <f>Data!BA19</f>
        <v>20.2</v>
      </c>
      <c r="AS15" s="61">
        <f>Data!BC19</f>
        <v>21.5</v>
      </c>
      <c r="AT15" s="61">
        <f>Data!O19</f>
        <v>0</v>
      </c>
      <c r="AU15" s="61"/>
      <c r="AV15" s="61"/>
      <c r="AW15" s="61">
        <f>Data!C19</f>
        <v>17</v>
      </c>
      <c r="AX15" s="61">
        <f>Data!BU19</f>
        <v>0</v>
      </c>
      <c r="AY15" s="61">
        <f>Data!BV19</f>
        <v>0</v>
      </c>
      <c r="AZ15" s="61">
        <f>Data!BW19</f>
        <v>0</v>
      </c>
      <c r="BA15" s="61">
        <f>Data!BX19</f>
        <v>0</v>
      </c>
      <c r="BB15" s="61">
        <f>Data!BY19</f>
        <v>0</v>
      </c>
      <c r="BC15" s="61">
        <f>Data!BZ19</f>
        <v>0</v>
      </c>
      <c r="BD15" s="61">
        <f>Data!CA19</f>
        <v>0</v>
      </c>
      <c r="BE15" s="61">
        <f>Data!CB19</f>
        <v>0</v>
      </c>
      <c r="BF15" s="61">
        <f>Data!CC19</f>
        <v>0</v>
      </c>
      <c r="BG15" s="61">
        <f>Data!CD19</f>
        <v>0</v>
      </c>
      <c r="BH15" s="61">
        <f>Data!GN19</f>
        <v>34</v>
      </c>
      <c r="BI15" s="61">
        <f>Data!GO19</f>
        <v>28</v>
      </c>
      <c r="BJ15" s="61">
        <f>Data!GP19</f>
        <v>3</v>
      </c>
      <c r="BK15" s="61">
        <f>Data!GQ19</f>
        <v>17</v>
      </c>
      <c r="BL15" s="61">
        <f>Data!GR19</f>
        <v>13</v>
      </c>
      <c r="BM15" s="61">
        <f>Data!AA19</f>
        <v>4</v>
      </c>
      <c r="BN15" s="61">
        <f>Data!AB19</f>
        <v>4</v>
      </c>
      <c r="BO15" s="61">
        <f>Data!AC19</f>
        <v>4</v>
      </c>
      <c r="BP15" s="61">
        <f>Data!AD19</f>
        <v>4</v>
      </c>
      <c r="BQ15" s="61">
        <f>Data!AE19</f>
        <v>4</v>
      </c>
      <c r="BR15" s="61">
        <f>Data!AF19</f>
        <v>4</v>
      </c>
      <c r="BS15" s="61">
        <f>Data!AG19</f>
        <v>4</v>
      </c>
      <c r="BT15" s="61">
        <f>Data!AH19</f>
        <v>4</v>
      </c>
      <c r="BU15" s="61">
        <f>Data!AI19</f>
        <v>4</v>
      </c>
      <c r="BV15" s="61">
        <f>Data!AJ19</f>
        <v>4</v>
      </c>
      <c r="BW15" s="61">
        <f>Data!AK19</f>
        <v>4</v>
      </c>
      <c r="BX15" s="61">
        <f>Data!AL19</f>
        <v>4</v>
      </c>
      <c r="BY15" s="61">
        <f>Data!AM19</f>
        <v>4</v>
      </c>
      <c r="BZ15" s="61">
        <f>Data!AN19</f>
        <v>4</v>
      </c>
      <c r="CA15" s="61">
        <f>Data!AO19</f>
        <v>4</v>
      </c>
      <c r="CB15" s="61">
        <f>Data!AP19</f>
        <v>4</v>
      </c>
      <c r="CC15" s="61">
        <f>Data!AQ19</f>
        <v>4</v>
      </c>
      <c r="CD15" s="61">
        <f>Data!AR19</f>
        <v>4</v>
      </c>
      <c r="CE15" s="61">
        <f>Data!AS19</f>
        <v>4</v>
      </c>
      <c r="CF15" s="61">
        <f>Data!AT19</f>
        <v>4</v>
      </c>
      <c r="CG15" s="61">
        <f>Data!GS19</f>
        <v>95</v>
      </c>
      <c r="CH15" s="61">
        <f>SUM(Data!CT19:CU19)</f>
        <v>0</v>
      </c>
      <c r="CI15" s="61">
        <f>ROUND((Data!OL19-Data!OK19)*1440,2)</f>
        <v>18.23</v>
      </c>
      <c r="CJ15" s="61">
        <f>'Metrics EyeTracking'!YV6</f>
        <v>84.552319818613014</v>
      </c>
      <c r="CK15" s="61">
        <f>'Metrics EyeTracking'!YV7</f>
        <v>57.711069885614272</v>
      </c>
      <c r="CL15" s="61">
        <f>'Metrics EyeTracking'!ADC6</f>
        <v>102.48221735190883</v>
      </c>
      <c r="CM15" s="61">
        <f>'Metrics EyeTracking'!ADC7</f>
        <v>75.162167562555325</v>
      </c>
      <c r="CN15" s="61">
        <f>'Metrics EyeTracking'!ALQ6</f>
        <v>2.4106789815766221</v>
      </c>
      <c r="CO15">
        <f>'Metrics EyeTracking'!AUE6</f>
        <v>43.174468085106383</v>
      </c>
      <c r="CP15" s="57">
        <f>'Metrics EyeTracking'!AUE7</f>
        <v>43</v>
      </c>
      <c r="CQ15">
        <v>185.55805598326032</v>
      </c>
      <c r="CR15" s="61">
        <f>'Metrics EyeTracking'!ALQ7</f>
        <v>1.7243653818012716</v>
      </c>
      <c r="CS15" s="61">
        <f>'Metrics EyeTracking'!RS6</f>
        <v>21.170742034508308</v>
      </c>
      <c r="CT15" s="61">
        <f>'Metrics EyeTracking'!AQ6</f>
        <v>1.0441016380085013</v>
      </c>
      <c r="CU15" s="61">
        <f>'Metrics EyeTracking'!AQ7</f>
        <v>0.77058143172776183</v>
      </c>
      <c r="CV15" s="61">
        <f>'Metrics EyeTracking'!EX6</f>
        <v>25.027652881568926</v>
      </c>
      <c r="CW15" s="61">
        <f>'Metrics EyeTracking'!EX7</f>
        <v>23.946997454002215</v>
      </c>
      <c r="CX15" s="61">
        <f>'Metrics EyeTracking'!JE6</f>
        <v>29.14315860155266</v>
      </c>
      <c r="CY15" s="61">
        <f>'Metrics EyeTracking'!JE7</f>
        <v>26.265072602937561</v>
      </c>
      <c r="CZ15" s="61">
        <f>'Metrics EyeTracking'!NL6</f>
        <v>337.4</v>
      </c>
      <c r="DA15" s="61">
        <f>'Metrics EyeTracking'!NL7</f>
        <v>336</v>
      </c>
      <c r="DB15" s="61">
        <f>'Metrics EyeTracking'!AFY6</f>
        <v>74.097597120779085</v>
      </c>
      <c r="DC15" s="61">
        <f>'Metrics EyeTracking'!AKF6</f>
        <v>0.99035198432777205</v>
      </c>
      <c r="DD15" s="61">
        <f>'Metrics EyeTracking'!AKF7</f>
        <v>0.94862179123178847</v>
      </c>
      <c r="DE15" s="61">
        <f>'Metrics EyeTracking'!AOM5</f>
        <v>27.6028597081404</v>
      </c>
      <c r="DF15" s="61">
        <f>'Metrics EyeTracking'!AOM6</f>
        <v>4.0984851794871728</v>
      </c>
      <c r="DG15" s="61">
        <f>'Metrics EyeTracking'!APX7</f>
        <v>284.11848252110707</v>
      </c>
      <c r="DH15" s="61">
        <f>'Metrics EyeTracking'!ARI8</f>
        <v>39.650403750758521</v>
      </c>
      <c r="DI15" s="384">
        <v>0.77402689999999996</v>
      </c>
      <c r="DJ15" s="81"/>
      <c r="DK15" s="81"/>
      <c r="DL15" s="81"/>
      <c r="DM15" s="81"/>
      <c r="DN15" s="81"/>
      <c r="DO15" s="81"/>
      <c r="DP15" s="81"/>
      <c r="DQ15" s="81"/>
      <c r="DR15" s="156"/>
      <c r="DS15" s="81">
        <f>Data!EY19</f>
        <v>0</v>
      </c>
      <c r="DT15" s="600">
        <f>Data!EZ19</f>
        <v>0</v>
      </c>
      <c r="DU15" s="600">
        <f>Data!FA19</f>
        <v>4</v>
      </c>
      <c r="DV15" s="600">
        <f>Data!FB19</f>
        <v>4</v>
      </c>
      <c r="DW15" s="600">
        <f>Data!FC19</f>
        <v>4</v>
      </c>
      <c r="DX15" s="600">
        <f>Data!FD19</f>
        <v>4</v>
      </c>
      <c r="DY15" s="600">
        <f>Data!FE19</f>
        <v>4</v>
      </c>
      <c r="DZ15" s="600">
        <f>Data!FF19</f>
        <v>4</v>
      </c>
      <c r="EA15" s="600">
        <f>Data!FG19</f>
        <v>0</v>
      </c>
      <c r="EB15" s="600">
        <f>Data!FH19</f>
        <v>0</v>
      </c>
      <c r="EC15" s="600">
        <f>Data!FK19</f>
        <v>0</v>
      </c>
      <c r="ED15" s="600">
        <f>Data!FL19</f>
        <v>0</v>
      </c>
      <c r="EE15" s="600">
        <f>Data!FO19</f>
        <v>1</v>
      </c>
      <c r="EF15" s="600">
        <f>Data!FP19</f>
        <v>0</v>
      </c>
      <c r="EG15" s="606">
        <f>Data!FQ19</f>
        <v>4</v>
      </c>
      <c r="EH15" s="381"/>
      <c r="EI15" s="61"/>
      <c r="EJ15" s="81"/>
      <c r="EK15" s="413"/>
      <c r="EL15" s="391"/>
      <c r="EM15" s="61" t="s">
        <v>626</v>
      </c>
      <c r="EN15" s="385">
        <f>AVERAGE(EN3:EN14)</f>
        <v>30.625055859774509</v>
      </c>
      <c r="EO15" s="385">
        <f>AVERAGE(EO3:EO14)</f>
        <v>43.337986063486746</v>
      </c>
      <c r="EP15" s="391"/>
      <c r="EQ15" s="61" t="s">
        <v>626</v>
      </c>
      <c r="ER15" s="385">
        <f>AVERAGE(ER3:ER14)</f>
        <v>83.551119612253274</v>
      </c>
      <c r="ES15" s="385">
        <f>AVERAGE(ES3:ES14)</f>
        <v>124.9595669856228</v>
      </c>
      <c r="ET15" s="391"/>
      <c r="EU15" s="61" t="s">
        <v>626</v>
      </c>
      <c r="EV15" s="385">
        <f>AVERAGE(EV3:EV14)</f>
        <v>44.517539692386158</v>
      </c>
      <c r="EW15" s="385">
        <f>AVERAGE(EW3:EW14)</f>
        <v>90.779493070117439</v>
      </c>
      <c r="EX15" s="391"/>
      <c r="EY15" s="61" t="s">
        <v>626</v>
      </c>
      <c r="EZ15" s="385">
        <f>AVERAGE(EZ3:EZ14)</f>
        <v>104.19348657875713</v>
      </c>
      <c r="FA15" s="385">
        <f>AVERAGE(FA3:FA14)</f>
        <v>151.66436302779954</v>
      </c>
      <c r="FB15" s="391"/>
      <c r="FC15" s="61" t="s">
        <v>626</v>
      </c>
      <c r="FD15" s="385">
        <f>AVERAGE(FD3:FD14)</f>
        <v>56.143224698422891</v>
      </c>
      <c r="FE15" s="385">
        <f>AVERAGE(FE3:FE14)</f>
        <v>110.57142013428046</v>
      </c>
      <c r="FF15" s="391"/>
      <c r="FG15" s="61" t="s">
        <v>626</v>
      </c>
      <c r="FH15" s="385">
        <f>AVERAGE(FH3:FH14)</f>
        <v>2.1445703815236241</v>
      </c>
      <c r="FI15" s="385">
        <f>AVERAGE(FI3:FI14)</f>
        <v>3.3483337305450855</v>
      </c>
      <c r="FJ15" s="391"/>
      <c r="FK15" s="61" t="s">
        <v>626</v>
      </c>
      <c r="FL15" s="385">
        <f>AVERAGE(FL3:FL14)</f>
        <v>1.2516838560591144</v>
      </c>
      <c r="FM15" s="385">
        <f>AVERAGE(FM3:FM14)</f>
        <v>2.4650782797170732</v>
      </c>
      <c r="FO15" s="373" t="s">
        <v>626</v>
      </c>
      <c r="FP15" s="385">
        <f>AVERAGE(FP3:FP14)</f>
        <v>0.79988225249999989</v>
      </c>
      <c r="FQ15" s="385">
        <f>AVERAGE(FQ3:FQ14)</f>
        <v>0.62092448666666666</v>
      </c>
      <c r="FR15" s="371"/>
      <c r="FS15" s="373" t="s">
        <v>626</v>
      </c>
      <c r="FT15" s="82">
        <f>AVERAGE(FT3:FT14)</f>
        <v>204.75673412815766</v>
      </c>
      <c r="FU15" s="82">
        <f>AVERAGE(FU3:FU14)</f>
        <v>689.54286907337735</v>
      </c>
      <c r="FV15" s="371"/>
      <c r="FW15" s="373" t="s">
        <v>626</v>
      </c>
      <c r="FX15" s="82">
        <f>AVERAGE(FX3:FX14)</f>
        <v>227.92853535353538</v>
      </c>
      <c r="FY15" s="82">
        <f>AVERAGE(FY3:FY14)</f>
        <v>305.7313056523422</v>
      </c>
      <c r="FZ15" s="371"/>
      <c r="GA15" s="373" t="s">
        <v>626</v>
      </c>
      <c r="GB15" s="82">
        <f>AVERAGE(GB3:GB14)</f>
        <v>214.20833333333334</v>
      </c>
      <c r="GC15" s="82">
        <f>AVERAGE(GC3:GC14)</f>
        <v>312.35416666666669</v>
      </c>
      <c r="GD15" s="371"/>
      <c r="GE15" s="373" t="s">
        <v>626</v>
      </c>
      <c r="GF15" s="82">
        <f>AVERAGE(GF3:GF14)</f>
        <v>22.455948116895339</v>
      </c>
      <c r="GG15" s="82">
        <f>AVERAGE(GG3:GG14)</f>
        <v>28.739902522466469</v>
      </c>
      <c r="GH15" s="371"/>
      <c r="GI15" s="373" t="s">
        <v>626</v>
      </c>
      <c r="GJ15" s="82">
        <f>AVERAGE(GJ3:GJ14)</f>
        <v>2.9527594244972559</v>
      </c>
      <c r="GK15" s="82">
        <f>AVERAGE(GK3:GK14)</f>
        <v>6.6837305051123588</v>
      </c>
      <c r="GL15" s="371"/>
      <c r="GM15" s="373" t="s">
        <v>626</v>
      </c>
      <c r="GN15" s="82">
        <f>AVERAGE(GN3:GN14)</f>
        <v>1.364702211142</v>
      </c>
      <c r="GO15" s="82">
        <f>AVERAGE(GO3:GO14)</f>
        <v>2.1930267105212065</v>
      </c>
      <c r="GP15" s="371"/>
      <c r="GQ15" s="373" t="s">
        <v>626</v>
      </c>
      <c r="GR15" s="82">
        <f>AVERAGE(GR3:GR14)</f>
        <v>1.2326578012135194</v>
      </c>
      <c r="GS15" s="82">
        <f>AVERAGE(GS3:GS14)</f>
        <v>1.7706009802138247</v>
      </c>
      <c r="GT15" s="371"/>
      <c r="GU15" s="373" t="s">
        <v>626</v>
      </c>
      <c r="GV15" s="82">
        <f>AVERAGE(GV3:GV14)</f>
        <v>100.16492290784828</v>
      </c>
      <c r="GW15" s="82">
        <f>AVERAGE(GW3:GW14)</f>
        <v>119.13696557209551</v>
      </c>
      <c r="GX15" s="371"/>
      <c r="GY15" s="373" t="s">
        <v>626</v>
      </c>
      <c r="GZ15" s="82">
        <f>AVERAGE(GZ3:GZ14)</f>
        <v>30.018514475054516</v>
      </c>
      <c r="HA15" s="82">
        <f>AVERAGE(HA3:HA14)</f>
        <v>73.708237737484325</v>
      </c>
      <c r="HB15" s="371"/>
      <c r="HC15" s="373" t="s">
        <v>626</v>
      </c>
      <c r="HD15" s="82">
        <f>AVERAGE(HD3:HD14)</f>
        <v>28.146225561393731</v>
      </c>
      <c r="HE15" s="82">
        <f>AVERAGE(HE3:HE14)</f>
        <v>54.674364902137</v>
      </c>
      <c r="HF15" s="371"/>
      <c r="HG15" s="373" t="s">
        <v>626</v>
      </c>
      <c r="HH15" s="82">
        <f>AVERAGE(HH3:HH14)</f>
        <v>23.543171765556959</v>
      </c>
      <c r="HI15" s="82">
        <f>AVERAGE(HI3:HI14)</f>
        <v>44.649774761574861</v>
      </c>
      <c r="HJ15" s="371"/>
      <c r="HK15" s="373" t="s">
        <v>626</v>
      </c>
      <c r="HL15" s="82">
        <f>AVERAGE(HL3:HL14)</f>
        <v>21.932857278863612</v>
      </c>
      <c r="HM15" s="82">
        <f>AVERAGE(HM3:HM14)</f>
        <v>33.215075602930646</v>
      </c>
      <c r="HN15" s="371"/>
      <c r="HO15" s="373" t="s">
        <v>626</v>
      </c>
      <c r="HP15" s="82">
        <f>AVERAGE(HP3:HP14)</f>
        <v>0.72395544760714925</v>
      </c>
      <c r="HQ15" s="82">
        <f>AVERAGE(HQ3:HQ14)</f>
        <v>1.7006362517075573</v>
      </c>
      <c r="HR15" s="371"/>
      <c r="HS15" s="61" t="s">
        <v>626</v>
      </c>
      <c r="HT15" s="82">
        <f>AVERAGE(HT3:HT14)</f>
        <v>0.77503830642917215</v>
      </c>
      <c r="HU15" s="82">
        <f>AVERAGE(HU3:HU14)</f>
        <v>1.9876885006311316</v>
      </c>
      <c r="HW15" s="61" t="s">
        <v>626</v>
      </c>
      <c r="HX15" s="82">
        <f>AVERAGE(HX3:HX14)</f>
        <v>8.5514219323919978</v>
      </c>
      <c r="HY15" s="82">
        <f>AVERAGE(HY3:HY14)</f>
        <v>15.709607832123801</v>
      </c>
      <c r="IF15" s="61" t="s">
        <v>626</v>
      </c>
      <c r="IG15" s="81">
        <f>AVERAGE(IG3:IG14)</f>
        <v>20941.666666666668</v>
      </c>
      <c r="IH15" s="81">
        <f>AVERAGE(IH3:IH14)</f>
        <v>57628.571428571428</v>
      </c>
      <c r="IJ15" s="61" t="s">
        <v>626</v>
      </c>
      <c r="IK15" s="81">
        <f>AVERAGE(IK3:IK14)</f>
        <v>20.941666666666666</v>
      </c>
      <c r="IL15" s="81">
        <f>AVERAGE(IL3:IL14)</f>
        <v>57.628571428571426</v>
      </c>
      <c r="IM15" s="451"/>
      <c r="IN15" s="61" t="s">
        <v>626</v>
      </c>
      <c r="IO15" s="81">
        <f>AVERAGE(IO3:IO14)</f>
        <v>41184.041666666664</v>
      </c>
      <c r="IP15" s="81">
        <f>AVERAGE(IP3:IP14)</f>
        <v>64822.5</v>
      </c>
      <c r="IR15" s="61" t="s">
        <v>626</v>
      </c>
      <c r="IS15" s="81">
        <f>AVERAGE(IS3:IS14)</f>
        <v>41.184041666666666</v>
      </c>
      <c r="IT15" s="81">
        <f>AVERAGE(IT3:IT14)</f>
        <v>64.822499999999991</v>
      </c>
      <c r="IV15" s="61" t="s">
        <v>626</v>
      </c>
      <c r="IW15" s="183">
        <f>AVERAGE(IW3:IW14)</f>
        <v>187.75</v>
      </c>
      <c r="IX15" s="183">
        <f>AVERAGE(IX3:IX11)</f>
        <v>381.42857142857144</v>
      </c>
      <c r="IZ15" s="61" t="s">
        <v>626</v>
      </c>
      <c r="JA15" s="184">
        <f>AVERAGE(JA3:JA14)</f>
        <v>0.98383690168460181</v>
      </c>
      <c r="JB15" s="184">
        <f>AVERAGE(JB3:JB14)</f>
        <v>0.9828513214985527</v>
      </c>
      <c r="JD15" s="61" t="s">
        <v>626</v>
      </c>
      <c r="JE15" s="242">
        <f>AVERAGE(JE3:JE14)</f>
        <v>0.62037037037037035</v>
      </c>
      <c r="JF15" s="242">
        <f>AVERAGE(JF3:JF14)</f>
        <v>0.70740740740740737</v>
      </c>
      <c r="JH15" s="61" t="s">
        <v>626</v>
      </c>
      <c r="JI15" s="183">
        <f>AVERAGE(JI3:JI14)</f>
        <v>1.4979567901234567</v>
      </c>
      <c r="JJ15" s="183">
        <f>AVERAGE(JJ3:JJ9)</f>
        <v>3.3794444444444443</v>
      </c>
      <c r="JL15" s="61" t="s">
        <v>626</v>
      </c>
      <c r="JM15" s="183">
        <f>AVERAGE(JM3:JM14)</f>
        <v>17.577681223551384</v>
      </c>
      <c r="JN15" s="183">
        <f>AVERAGE(JN3:JN9)</f>
        <v>21.341115860711906</v>
      </c>
      <c r="JQ15" s="61" t="s">
        <v>626</v>
      </c>
      <c r="JR15" s="244">
        <f>AVERAGE(JR3:JR14)</f>
        <v>0.94486111111111126</v>
      </c>
      <c r="JS15" s="244">
        <f>AVERAGE(JS3:JS9)</f>
        <v>0.74976190476190474</v>
      </c>
      <c r="JU15" s="61"/>
      <c r="JV15" s="61" t="s">
        <v>830</v>
      </c>
      <c r="JW15" s="308" t="e">
        <f>_xlfn.T.TEST(JV7:JV12,JX7:JX12,2,3)</f>
        <v>#REF!</v>
      </c>
      <c r="JX15" s="61"/>
      <c r="JY15" s="61"/>
      <c r="KB15" s="188" t="str">
        <f>"Somewhat agree"</f>
        <v>Somewhat agree</v>
      </c>
      <c r="KC15" s="61">
        <v>4</v>
      </c>
      <c r="KE15" s="61" t="s">
        <v>626</v>
      </c>
      <c r="KF15" s="81">
        <f>AVERAGE(KF3:KF11)</f>
        <v>103.52830826580826</v>
      </c>
      <c r="KG15" s="81">
        <f>AVERAGE(KG3:KG14)</f>
        <v>68.499173511673504</v>
      </c>
      <c r="KI15" s="61" t="s">
        <v>627</v>
      </c>
      <c r="KJ15" s="129">
        <f>_xlfn.STDEV.S(KJ2:KJ13)</f>
        <v>0.27231726266955109</v>
      </c>
      <c r="KK15" s="129">
        <f>_xlfn.STDEV.S(KK3:KK8)</f>
        <v>0.2255109105664467</v>
      </c>
      <c r="KM15" s="61" t="s">
        <v>627</v>
      </c>
      <c r="KN15" s="61">
        <f>_xlfn.STDEV.S(KN2:KN8)</f>
        <v>60.912319028295521</v>
      </c>
      <c r="KO15" s="61">
        <f>_xlfn.STDEV.S(KO2:KO13)</f>
        <v>34.920246437796365</v>
      </c>
      <c r="KQ15" s="61" t="s">
        <v>627</v>
      </c>
      <c r="KR15" s="129">
        <f>_xlfn.STDEV.S(KR2:KR8)</f>
        <v>385.39923023621418</v>
      </c>
      <c r="KS15" s="129">
        <f>_xlfn.STDEV.S(KS2:KS13)</f>
        <v>283.97115730619254</v>
      </c>
      <c r="KU15" s="61" t="s">
        <v>627</v>
      </c>
      <c r="KV15" s="61">
        <f>_xlfn.STDEV.S(KV2:KV13)</f>
        <v>0</v>
      </c>
      <c r="KW15" s="61">
        <f>_xlfn.STDEV.S(KW2:KW13)</f>
        <v>0</v>
      </c>
      <c r="KY15" s="61" t="s">
        <v>627</v>
      </c>
      <c r="KZ15" s="61">
        <f>_xlfn.STDEV.S(KZ2:KZ8)</f>
        <v>0</v>
      </c>
      <c r="LA15" s="61">
        <f>_xlfn.STDEV.S(LA2:LA13)</f>
        <v>0</v>
      </c>
      <c r="LC15" s="61" t="s">
        <v>627</v>
      </c>
      <c r="LD15" s="61">
        <f>_xlfn.STDEV.S(LD2:LD8)</f>
        <v>1.3117633563508848</v>
      </c>
      <c r="LE15" s="61">
        <f>_xlfn.STDEV.S(LE2:LE13)</f>
        <v>1.4744618869640527</v>
      </c>
      <c r="LH15" s="61" t="s">
        <v>627</v>
      </c>
      <c r="LI15" s="61">
        <f>_xlfn.STDEV.S(LI2:LI10)</f>
        <v>414.64040645680785</v>
      </c>
      <c r="LJ15" s="61">
        <f>_xlfn.STDEV.S(LJ2:LJ13)</f>
        <v>159.59704941451193</v>
      </c>
      <c r="LL15" s="61" t="s">
        <v>627</v>
      </c>
      <c r="LM15" s="61">
        <f>_xlfn.STDEV.S(LM2:LM8)</f>
        <v>0</v>
      </c>
      <c r="LN15" s="61">
        <f>_xlfn.STDEV.S(LN2:LN13)</f>
        <v>0</v>
      </c>
      <c r="LP15" s="61" t="s">
        <v>627</v>
      </c>
      <c r="LQ15" s="61">
        <f>_xlfn.STDEV.S(LQ2:LQ8)</f>
        <v>0</v>
      </c>
      <c r="LR15" s="61">
        <f>_xlfn.STDEV.S(LR2:LR13)</f>
        <v>0</v>
      </c>
      <c r="LT15" s="187" t="s">
        <v>627</v>
      </c>
      <c r="LU15" s="61">
        <f>_xlfn.STDEV.S(LU2:LU9)</f>
        <v>3.6358400714465042</v>
      </c>
      <c r="LV15" s="61">
        <f>_xlfn.STDEV.S(LV2:LV13)</f>
        <v>10.796598450449693</v>
      </c>
      <c r="LX15" s="61" t="s">
        <v>627</v>
      </c>
      <c r="LY15" s="61">
        <f>_xlfn.STDEV.S(LY2:LY8)</f>
        <v>1.4416965579470604</v>
      </c>
      <c r="LZ15" s="61">
        <f>_xlfn.STDEV.S(LZ2:LZ13)</f>
        <v>1.1060355619779392</v>
      </c>
      <c r="MB15" s="61" t="s">
        <v>627</v>
      </c>
      <c r="MC15" s="61">
        <f>_xlfn.STDEV.S(MC2:MC8)</f>
        <v>0</v>
      </c>
      <c r="MD15" s="61">
        <f>_xlfn.STDEV.S(MD2:MD13)</f>
        <v>0</v>
      </c>
      <c r="MF15" s="61" t="s">
        <v>627</v>
      </c>
      <c r="MG15" s="61">
        <f>_xlfn.STDEV.S(MG2:MG13)</f>
        <v>0</v>
      </c>
      <c r="MH15" s="61">
        <f>_xlfn.STDEV.S(MH2:MH13)</f>
        <v>0</v>
      </c>
      <c r="MJ15" s="61" t="s">
        <v>627</v>
      </c>
      <c r="MK15" s="61">
        <f>_xlfn.STDEV.S(MK2:MK10,ML2:ML10)</f>
        <v>1.3303524405643128</v>
      </c>
      <c r="ML15" s="61">
        <f>_xlfn.STDEV.S(ML2:ML10,MM2:MM10)</f>
        <v>993.93435429935084</v>
      </c>
      <c r="MN15" s="61" t="s">
        <v>627</v>
      </c>
      <c r="MO15" s="61">
        <f>_xlfn.STDEV.S(MO2:MO7)</f>
        <v>904.91811784271442</v>
      </c>
      <c r="MP15" s="61">
        <f>_xlfn.STDEV.S(MP2:MP13)</f>
        <v>637.15541132585417</v>
      </c>
      <c r="MR15" s="61" t="s">
        <v>703</v>
      </c>
      <c r="MS15" s="61">
        <f>_xlfn.STDEV.S(MS2:MS7)</f>
        <v>0</v>
      </c>
      <c r="MT15" s="61">
        <f>_xlfn.STDEV.S(MT2:MT13)</f>
        <v>25.298580628528981</v>
      </c>
      <c r="MV15" s="61" t="s">
        <v>703</v>
      </c>
      <c r="MW15" s="61">
        <f>_xlfn.STDEV.S(MW2:MW7)</f>
        <v>0</v>
      </c>
      <c r="MX15" s="61">
        <f>_xlfn.STDEV.S(MX2:MX13)</f>
        <v>11.457431093955018</v>
      </c>
      <c r="MZ15" s="61" t="s">
        <v>627</v>
      </c>
      <c r="NA15" s="61" t="e">
        <f>_xlfn.STDEV.S(NA2:NA9)</f>
        <v>#REF!</v>
      </c>
      <c r="NB15" s="61" t="e">
        <f>_xlfn.STDEV.S(NB2:NB13)</f>
        <v>#REF!</v>
      </c>
      <c r="NE15" s="61" t="s">
        <v>817</v>
      </c>
      <c r="NF15" s="182" t="s">
        <v>821</v>
      </c>
      <c r="NG15" s="182" t="str">
        <f>CONCATENATE(ROUND(AVERAGE(NE45:NE56),1),"±",ROUND(_xlfn.STDEV.S(NE45:NE56),1))</f>
        <v>12.1±6</v>
      </c>
      <c r="NH15" s="182" t="s">
        <v>821</v>
      </c>
      <c r="NJ15" s="61" t="s">
        <v>627</v>
      </c>
      <c r="NK15" s="129">
        <f>_xlfn.STDEV.S(NK2:NK13)</f>
        <v>24.212693890902464</v>
      </c>
      <c r="NL15" s="129">
        <f>_xlfn.STDEV.S(NL2:NL13)</f>
        <v>0.46709936649691369</v>
      </c>
      <c r="NN15" s="61" t="s">
        <v>627</v>
      </c>
      <c r="NO15" s="81">
        <f>_xlfn.STDEV.S(NO2:NO10)</f>
        <v>10.301024760241638</v>
      </c>
      <c r="NP15" s="81">
        <f>_xlfn.STDEV.S(NP2:NP13)</f>
        <v>11.552252830272785</v>
      </c>
      <c r="NQ15" s="81">
        <f>_xlfn.STDEV.S(NQ2:NQ8)</f>
        <v>8.1342895612749526</v>
      </c>
      <c r="NS15" s="189" t="s">
        <v>627</v>
      </c>
      <c r="NT15" s="129">
        <f>_xlfn.STDEV.S(NT2:NT13)</f>
        <v>0.90453403373329089</v>
      </c>
      <c r="NU15" s="129">
        <f>_xlfn.STDEV.S(NU2:NU12)</f>
        <v>2.8693785622209789</v>
      </c>
      <c r="NV15" s="61">
        <f>_xlfn.STDEV.S(NV2:NV8)</f>
        <v>3.4448028487370168</v>
      </c>
    </row>
    <row r="16" spans="1:386" x14ac:dyDescent="0.25">
      <c r="A16" s="379" t="s">
        <v>568</v>
      </c>
      <c r="B16" s="381">
        <f>Data!AU20</f>
        <v>80</v>
      </c>
      <c r="C16" s="82"/>
      <c r="D16" s="82">
        <f>Metrics!TI7/1000</f>
        <v>23.576499999999999</v>
      </c>
      <c r="E16" s="81">
        <f>Metrics!UN8</f>
        <v>52</v>
      </c>
      <c r="F16" s="129">
        <f>Metrics!$UN$5</f>
        <v>6.8399046696722392</v>
      </c>
      <c r="G16" s="129">
        <f>SUM(Data!JB20:KK20)/36</f>
        <v>1</v>
      </c>
      <c r="H16" s="61">
        <f>AVERAGE(Data!NF20:NT20)</f>
        <v>4.6333336193735376E-3</v>
      </c>
      <c r="I16" s="184">
        <f>AVERAGE(Data!ID20:IO20)</f>
        <v>0.98590599497159292</v>
      </c>
      <c r="J16" s="286">
        <f>AVERAGE(Data!NZ20:OB20)</f>
        <v>0.6333333333333333</v>
      </c>
      <c r="K16" s="242">
        <f>AVERAGE(Data!NV20:NX20)</f>
        <v>0.64444444444444438</v>
      </c>
      <c r="L16" s="82">
        <f>Metrics!TI10/1000</f>
        <v>17.850000000000001</v>
      </c>
      <c r="M16" s="61">
        <f>Data!FJ20</f>
        <v>0</v>
      </c>
      <c r="N16" s="61">
        <f>Data!FN20</f>
        <v>0</v>
      </c>
      <c r="O16" s="61">
        <f>Data!GT20</f>
        <v>0</v>
      </c>
      <c r="P16" s="81">
        <f>Data!HL20</f>
        <v>1</v>
      </c>
      <c r="Q16" s="129">
        <f>AVERAGE(Data!OD20:OF20)/1000</f>
        <v>0.97196296296296292</v>
      </c>
      <c r="R16" s="81">
        <f>AVERAGE(Metrics!ZT6:ZV6)</f>
        <v>68.441269841269843</v>
      </c>
      <c r="S16" s="129">
        <f>AVERAGE(Data!OH20:OJ20)/1000</f>
        <v>9.7919999999999998</v>
      </c>
      <c r="T16" s="129">
        <f>AVERAGE(Data!HS20:HU20)/1000</f>
        <v>20.474666666666668</v>
      </c>
      <c r="U16" s="82">
        <f>AVERAGE(Data!IA20:IC20)</f>
        <v>13.599964141845632</v>
      </c>
      <c r="V16" s="81">
        <f>Metrics!$TI$7</f>
        <v>23576.5</v>
      </c>
      <c r="W16" s="580">
        <f>AVERAGE(Data!HW20:HY20)</f>
        <v>0.98166666666666658</v>
      </c>
      <c r="X16" s="61">
        <f>Metrics!$V$11</f>
        <v>1123</v>
      </c>
      <c r="Y16" s="61">
        <f>Metrics!$V$10</f>
        <v>0</v>
      </c>
      <c r="Z16" s="61">
        <f>Metrics!$V$9</f>
        <v>0</v>
      </c>
      <c r="AA16" s="129">
        <f>Metrics!ACK6*100</f>
        <v>0.69610901886049537</v>
      </c>
      <c r="AB16" s="81">
        <f>AVERAGE(Metrics!ZT8:ZV8)</f>
        <v>59.394012396283614</v>
      </c>
      <c r="AC16" s="61">
        <f>Metrics!$X$11</f>
        <v>873</v>
      </c>
      <c r="AD16" s="61">
        <f>Metrics!$X$10</f>
        <v>0</v>
      </c>
      <c r="AE16" s="61">
        <f>Metrics!$X$9</f>
        <v>0</v>
      </c>
      <c r="AF16" s="61">
        <f>Metrics!$Y$11</f>
        <v>854</v>
      </c>
      <c r="AG16" s="61">
        <f>Metrics!$W$11</f>
        <v>455</v>
      </c>
      <c r="AH16" s="391">
        <f>Metrics!$W$10</f>
        <v>0</v>
      </c>
      <c r="AI16" s="391">
        <f>Metrics!$W$9</f>
        <v>0</v>
      </c>
      <c r="AJ16" s="391">
        <f>Metrics!$Y$10</f>
        <v>0</v>
      </c>
      <c r="AK16" s="391">
        <f>Metrics!$Y$9</f>
        <v>0</v>
      </c>
      <c r="AL16" s="61">
        <f>Metrics!$W$6</f>
        <v>48.370356626998408</v>
      </c>
      <c r="AM16" s="61">
        <f>Metrics!$V$6</f>
        <v>5.5155481649229641</v>
      </c>
      <c r="AN16" s="61">
        <f>Metrics!$X$6</f>
        <v>4.8752525572781158</v>
      </c>
      <c r="AO16" s="61">
        <f>Metrics!$Y$6</f>
        <v>38.641370556421649</v>
      </c>
      <c r="AP16" s="61">
        <f>Data!AW20</f>
        <v>17.2</v>
      </c>
      <c r="AQ16" s="61">
        <f>Data!AY20</f>
        <v>18.5</v>
      </c>
      <c r="AR16" s="61">
        <f>Data!BA20</f>
        <v>19.600000000000001</v>
      </c>
      <c r="AS16" s="61">
        <f>Data!BC20</f>
        <v>22.3</v>
      </c>
      <c r="AT16" s="61">
        <f>Data!O20</f>
        <v>0</v>
      </c>
      <c r="AU16" s="61"/>
      <c r="AV16" s="61"/>
      <c r="AW16" s="61">
        <f>Data!C20</f>
        <v>17</v>
      </c>
      <c r="AX16" s="61">
        <f>Data!BU20</f>
        <v>0</v>
      </c>
      <c r="AY16" s="61">
        <f>Data!BV20</f>
        <v>0</v>
      </c>
      <c r="AZ16" s="61">
        <f>Data!BW20</f>
        <v>0</v>
      </c>
      <c r="BA16" s="61">
        <f>Data!BX20</f>
        <v>0</v>
      </c>
      <c r="BB16" s="61">
        <f>Data!BY20</f>
        <v>0</v>
      </c>
      <c r="BC16" s="61">
        <f>Data!BZ20</f>
        <v>0</v>
      </c>
      <c r="BD16" s="61">
        <f>Data!CA20</f>
        <v>0</v>
      </c>
      <c r="BE16" s="61">
        <f>Data!CB20</f>
        <v>0</v>
      </c>
      <c r="BF16" s="61">
        <f>Data!CC20</f>
        <v>0</v>
      </c>
      <c r="BG16" s="61">
        <f>Data!CD20</f>
        <v>0</v>
      </c>
      <c r="BH16" s="61">
        <f>Data!GN20</f>
        <v>48</v>
      </c>
      <c r="BI16" s="61">
        <f>Data!GO20</f>
        <v>26</v>
      </c>
      <c r="BJ16" s="61">
        <f>Data!GP20</f>
        <v>6</v>
      </c>
      <c r="BK16" s="61">
        <f>Data!GQ20</f>
        <v>18</v>
      </c>
      <c r="BL16" s="61">
        <f>Data!GR20</f>
        <v>13</v>
      </c>
      <c r="BM16" s="61">
        <f>Data!AA20</f>
        <v>4</v>
      </c>
      <c r="BN16" s="61">
        <f>Data!AB20</f>
        <v>4</v>
      </c>
      <c r="BO16" s="61">
        <f>Data!AC20</f>
        <v>4</v>
      </c>
      <c r="BP16" s="61">
        <f>Data!AD20</f>
        <v>4</v>
      </c>
      <c r="BQ16" s="61">
        <f>Data!AE20</f>
        <v>4</v>
      </c>
      <c r="BR16" s="61">
        <f>Data!AF20</f>
        <v>4</v>
      </c>
      <c r="BS16" s="61">
        <f>Data!AG20</f>
        <v>4</v>
      </c>
      <c r="BT16" s="61">
        <f>Data!AH20</f>
        <v>4</v>
      </c>
      <c r="BU16" s="61">
        <f>Data!AI20</f>
        <v>4</v>
      </c>
      <c r="BV16" s="61">
        <f>Data!AJ20</f>
        <v>4</v>
      </c>
      <c r="BW16" s="61">
        <f>Data!AK20</f>
        <v>4</v>
      </c>
      <c r="BX16" s="61">
        <f>Data!AL20</f>
        <v>4</v>
      </c>
      <c r="BY16" s="61">
        <f>Data!AM20</f>
        <v>4</v>
      </c>
      <c r="BZ16" s="61">
        <f>Data!AN20</f>
        <v>4</v>
      </c>
      <c r="CA16" s="61">
        <f>Data!AO20</f>
        <v>4</v>
      </c>
      <c r="CB16" s="61">
        <f>Data!AP20</f>
        <v>4</v>
      </c>
      <c r="CC16" s="61">
        <f>Data!AQ20</f>
        <v>4</v>
      </c>
      <c r="CD16" s="61">
        <f>Data!AR20</f>
        <v>4</v>
      </c>
      <c r="CE16" s="61">
        <f>Data!AS20</f>
        <v>4</v>
      </c>
      <c r="CF16" s="61">
        <f>Data!AT20</f>
        <v>4</v>
      </c>
      <c r="CG16" s="61">
        <f>Data!GS20</f>
        <v>111</v>
      </c>
      <c r="CH16" s="61">
        <f>SUM(Data!CT20:CU20)</f>
        <v>0</v>
      </c>
      <c r="CI16" s="61">
        <f>ROUND((Data!OL20-Data!OK20)*1440,2)</f>
        <v>15.25</v>
      </c>
      <c r="CJ16" s="61">
        <f>'Metrics EyeTracking'!YW6</f>
        <v>77.669361738274205</v>
      </c>
      <c r="CK16" s="61">
        <f>'Metrics EyeTracking'!YW7</f>
        <v>55.408909425143861</v>
      </c>
      <c r="CL16" s="61">
        <f>'Metrics EyeTracking'!ADD6</f>
        <v>96.303379367266217</v>
      </c>
      <c r="CM16" s="61">
        <f>'Metrics EyeTracking'!ADD7</f>
        <v>66.204444936486169</v>
      </c>
      <c r="CN16" s="61">
        <f>'Metrics EyeTracking'!ALR6</f>
        <v>1.9632895093818337</v>
      </c>
      <c r="CO16">
        <f>'Metrics EyeTracking'!AUF6</f>
        <v>40.392156862745097</v>
      </c>
      <c r="CP16" s="57">
        <f>'Metrics EyeTracking'!AUF7</f>
        <v>35</v>
      </c>
      <c r="CQ16">
        <v>151.53766156588915</v>
      </c>
      <c r="CR16" s="61">
        <f>'Metrics EyeTracking'!ALR7</f>
        <v>1.5737028462696694</v>
      </c>
      <c r="CS16" s="61">
        <f>'Metrics EyeTracking'!RT6</f>
        <v>8.5622547270781304</v>
      </c>
      <c r="CT16" s="61">
        <f>'Metrics EyeTracking'!AR6</f>
        <v>0.88899205066160725</v>
      </c>
      <c r="CU16" s="61">
        <f>'Metrics EyeTracking'!AR7</f>
        <v>0.84121027061896769</v>
      </c>
      <c r="CV16" s="61">
        <f>'Metrics EyeTracking'!EY6</f>
        <v>30.492670956367526</v>
      </c>
      <c r="CW16" s="61">
        <f>'Metrics EyeTracking'!EY7</f>
        <v>23.668670681763171</v>
      </c>
      <c r="CX16" s="61">
        <f>'Metrics EyeTracking'!JF6</f>
        <v>33.902284286619491</v>
      </c>
      <c r="CY16" s="61">
        <f>'Metrics EyeTracking'!JF7</f>
        <v>29.634590995796032</v>
      </c>
      <c r="CZ16" s="61">
        <f>'Metrics EyeTracking'!NM6</f>
        <v>311</v>
      </c>
      <c r="DA16" s="61">
        <f>'Metrics EyeTracking'!NM7</f>
        <v>311</v>
      </c>
      <c r="DB16" s="61">
        <f>'Metrics EyeTracking'!AFZ6</f>
        <v>151.98002140563682</v>
      </c>
      <c r="DC16" s="61">
        <f>'Metrics EyeTracking'!AKG6</f>
        <v>0.99716002885021182</v>
      </c>
      <c r="DD16" s="61">
        <f>'Metrics EyeTracking'!AKG7</f>
        <v>0.87346561408733858</v>
      </c>
      <c r="DE16" s="61">
        <f>'Metrics EyeTracking'!AON5</f>
        <v>22.993862156008369</v>
      </c>
      <c r="DF16" s="61">
        <f>'Metrics EyeTracking'!AON6</f>
        <v>4.0321604715821859</v>
      </c>
      <c r="DG16" s="61">
        <f>'Metrics EyeTracking'!APY7</f>
        <v>193.86658528082367</v>
      </c>
      <c r="DH16" s="61">
        <f>'Metrics EyeTracking'!ARJ8</f>
        <v>27.533485330030622</v>
      </c>
      <c r="DI16" s="384">
        <v>0.76083219999999996</v>
      </c>
      <c r="DJ16" s="81"/>
      <c r="DK16" s="81"/>
      <c r="DL16" s="81"/>
      <c r="DM16" s="81"/>
      <c r="DN16" s="81"/>
      <c r="DO16" s="81"/>
      <c r="DP16" s="81"/>
      <c r="DQ16" s="81"/>
      <c r="DR16" s="156"/>
      <c r="DS16" s="81">
        <f>Data!EY20</f>
        <v>0</v>
      </c>
      <c r="DT16" s="600">
        <f>Data!EZ20</f>
        <v>0</v>
      </c>
      <c r="DU16" s="600">
        <f>Data!FA20</f>
        <v>4</v>
      </c>
      <c r="DV16" s="600">
        <f>Data!FB20</f>
        <v>4</v>
      </c>
      <c r="DW16" s="600">
        <f>Data!FC20</f>
        <v>4</v>
      </c>
      <c r="DX16" s="600">
        <f>Data!FD20</f>
        <v>4</v>
      </c>
      <c r="DY16" s="600">
        <f>Data!FE20</f>
        <v>4</v>
      </c>
      <c r="DZ16" s="600">
        <f>Data!FF20</f>
        <v>4</v>
      </c>
      <c r="EA16" s="600">
        <f>Data!FG20</f>
        <v>0</v>
      </c>
      <c r="EB16" s="600">
        <f>Data!FH20</f>
        <v>1</v>
      </c>
      <c r="EC16" s="600">
        <f>Data!FK20</f>
        <v>0</v>
      </c>
      <c r="ED16" s="600">
        <f>Data!FL20</f>
        <v>0</v>
      </c>
      <c r="EE16" s="600">
        <f>Data!FO20</f>
        <v>3</v>
      </c>
      <c r="EF16" s="600">
        <f>Data!FP20</f>
        <v>0</v>
      </c>
      <c r="EG16" s="606">
        <f>Data!FQ20</f>
        <v>4</v>
      </c>
      <c r="EH16" s="381"/>
      <c r="EI16" s="61"/>
      <c r="EJ16" s="81"/>
      <c r="EK16" s="413"/>
      <c r="EL16" s="391"/>
      <c r="EM16" s="61" t="s">
        <v>627</v>
      </c>
      <c r="EN16" s="129">
        <f>_xlfn.STDEV.S(EN3:EN14)</f>
        <v>5.8611116369990777</v>
      </c>
      <c r="EO16" s="129">
        <f>_xlfn.STDEV.S(EO3:EO14)</f>
        <v>10.736467202898675</v>
      </c>
      <c r="EP16" s="391"/>
      <c r="EQ16" s="61" t="s">
        <v>627</v>
      </c>
      <c r="ER16" s="129">
        <f>_xlfn.STDEV.S(ER3:ER14)</f>
        <v>10.616564422740179</v>
      </c>
      <c r="ES16" s="129">
        <f>_xlfn.STDEV.S(ES3:ES14)</f>
        <v>46.728178339015919</v>
      </c>
      <c r="ET16" s="391"/>
      <c r="EU16" s="61" t="s">
        <v>627</v>
      </c>
      <c r="EV16" s="129">
        <f>_xlfn.STDEV.S(EV3:EV14)</f>
        <v>9.5959817101078642</v>
      </c>
      <c r="EW16" s="129">
        <f>_xlfn.STDEV.S(EW3:EW14)</f>
        <v>52.042507715936786</v>
      </c>
      <c r="EX16" s="391"/>
      <c r="EY16" s="61" t="s">
        <v>627</v>
      </c>
      <c r="EZ16" s="129">
        <f>_xlfn.STDEV.S(EZ3:EZ14)</f>
        <v>14.343610961554347</v>
      </c>
      <c r="FA16" s="129">
        <f>_xlfn.STDEV.S(FA3:FA14)</f>
        <v>55.426634168423654</v>
      </c>
      <c r="FB16" s="391"/>
      <c r="FC16" s="61" t="s">
        <v>627</v>
      </c>
      <c r="FD16" s="129">
        <f>_xlfn.STDEV.S(FD3:FD14)</f>
        <v>13.095839854441056</v>
      </c>
      <c r="FE16" s="129">
        <f>_xlfn.STDEV.S(FE3:FE14)</f>
        <v>61.540391133942819</v>
      </c>
      <c r="FF16" s="391"/>
      <c r="FG16" s="61" t="s">
        <v>627</v>
      </c>
      <c r="FH16" s="129">
        <f>_xlfn.STDEV.S(FH3:FH14)</f>
        <v>0.24760136243820582</v>
      </c>
      <c r="FI16" s="129">
        <f>_xlfn.STDEV.S(FI3:FI14)</f>
        <v>1.2486778116265365</v>
      </c>
      <c r="FJ16" s="391"/>
      <c r="FK16" s="61" t="s">
        <v>627</v>
      </c>
      <c r="FL16" s="129">
        <f>_xlfn.STDEV.S(FL3:FL14)</f>
        <v>0.35051622773047458</v>
      </c>
      <c r="FM16" s="129">
        <f>_xlfn.STDEV.S(FM3:FM14)</f>
        <v>1.2234274782972043</v>
      </c>
      <c r="FO16" s="61" t="s">
        <v>627</v>
      </c>
      <c r="FP16" s="129">
        <f>_xlfn.STDEV.S(FP3:FP14)</f>
        <v>4.0565474582698831E-2</v>
      </c>
      <c r="FQ16" s="129">
        <f>_xlfn.STDEV.S(FQ3:FQ14)</f>
        <v>0.10943647791438881</v>
      </c>
      <c r="FR16" s="371"/>
      <c r="FS16" s="61" t="s">
        <v>627</v>
      </c>
      <c r="FT16" s="82">
        <f>_xlfn.STDEV.S(FT3:FT14)</f>
        <v>70.742312297482755</v>
      </c>
      <c r="FU16" s="82">
        <f>_xlfn.STDEV.S(FU3:FU14)</f>
        <v>673.77707582958408</v>
      </c>
      <c r="FV16" s="371"/>
      <c r="FW16" s="61" t="s">
        <v>627</v>
      </c>
      <c r="FX16" s="82">
        <f>_xlfn.STDEV.S(FX3:FX14)</f>
        <v>106.0754519515896</v>
      </c>
      <c r="FY16" s="82">
        <f>_xlfn.STDEV.S(FY3:FY14)</f>
        <v>47.632365319584963</v>
      </c>
      <c r="FZ16" s="371"/>
      <c r="GA16" s="61" t="s">
        <v>627</v>
      </c>
      <c r="GB16" s="82">
        <f>_xlfn.STDEV.S(GB3:GB14)</f>
        <v>108.78094300292702</v>
      </c>
      <c r="GC16" s="82">
        <f>_xlfn.STDEV.S(GC3:GC14)</f>
        <v>68.509659101118885</v>
      </c>
      <c r="GD16" s="371"/>
      <c r="GE16" s="61" t="s">
        <v>627</v>
      </c>
      <c r="GF16" s="82">
        <f>_xlfn.STDEV.S(GF3:GF14)</f>
        <v>2.1185177395501196</v>
      </c>
      <c r="GG16" s="82">
        <f>_xlfn.STDEV.S(GG3:GG14)</f>
        <v>8.3815000728678211</v>
      </c>
      <c r="GH16" s="371"/>
      <c r="GI16" s="61" t="s">
        <v>627</v>
      </c>
      <c r="GJ16" s="82">
        <f>_xlfn.STDEV.S(GJ3:GJ14)</f>
        <v>0.78710318903748389</v>
      </c>
      <c r="GK16" s="82">
        <f>_xlfn.STDEV.S(GK3:GK14)</f>
        <v>4.4219879483845705</v>
      </c>
      <c r="GL16" s="371"/>
      <c r="GM16" s="61" t="s">
        <v>627</v>
      </c>
      <c r="GN16" s="82">
        <f>_xlfn.STDEV.S(GN3:GN14)</f>
        <v>1.5519642719968338</v>
      </c>
      <c r="GO16" s="82">
        <f>_xlfn.STDEV.S(GO3:GO14)</f>
        <v>1.6382152081646744</v>
      </c>
      <c r="GP16" s="371"/>
      <c r="GQ16" s="61" t="s">
        <v>627</v>
      </c>
      <c r="GR16" s="82">
        <f>_xlfn.STDEV.S(GR3:GR14)</f>
        <v>1.5165542560123664</v>
      </c>
      <c r="GS16" s="82">
        <f>_xlfn.STDEV.S(GS3:GS14)</f>
        <v>1.3727805249388323</v>
      </c>
      <c r="GT16" s="371"/>
      <c r="GU16" s="61" t="s">
        <v>627</v>
      </c>
      <c r="GV16" s="82">
        <f>_xlfn.STDEV.S(GV3:GV14)</f>
        <v>49.22597108548004</v>
      </c>
      <c r="GW16" s="82">
        <f>_xlfn.STDEV.S(GW3:GW14)</f>
        <v>61.591517583963828</v>
      </c>
      <c r="GX16" s="371"/>
      <c r="GY16" s="61" t="s">
        <v>627</v>
      </c>
      <c r="GZ16" s="82">
        <f>_xlfn.STDEV.S(GZ3:GZ14)</f>
        <v>14.286109970954769</v>
      </c>
      <c r="HA16" s="82">
        <f>_xlfn.STDEV.S(HA3:HA14)</f>
        <v>34.669656992129767</v>
      </c>
      <c r="HB16" s="371"/>
      <c r="HC16" s="61" t="s">
        <v>627</v>
      </c>
      <c r="HD16" s="82">
        <f>_xlfn.STDEV.S(HD3:HD14)</f>
        <v>14.282724185825996</v>
      </c>
      <c r="HE16" s="82">
        <f>_xlfn.STDEV.S(HE3:HE14)</f>
        <v>24.403287987008067</v>
      </c>
      <c r="HF16" s="371"/>
      <c r="HG16" s="61" t="s">
        <v>627</v>
      </c>
      <c r="HH16" s="82">
        <f>_xlfn.STDEV.S(HH3:HH14)</f>
        <v>8.020207306568695</v>
      </c>
      <c r="HI16" s="82">
        <f>_xlfn.STDEV.S(HI3:HI14)</f>
        <v>15.244087232017552</v>
      </c>
      <c r="HJ16" s="371"/>
      <c r="HK16" s="61" t="s">
        <v>627</v>
      </c>
      <c r="HL16" s="82">
        <f>_xlfn.STDEV.S(HL3:HL14)</f>
        <v>7.2319590141683223</v>
      </c>
      <c r="HM16" s="82">
        <f>_xlfn.STDEV.S(HM3:HM14)</f>
        <v>8.5056251251117434</v>
      </c>
      <c r="HN16" s="371"/>
      <c r="HO16" s="61" t="s">
        <v>627</v>
      </c>
      <c r="HP16" s="82">
        <f>_xlfn.STDEV.S(HP3:HP14)</f>
        <v>0.28745933523398531</v>
      </c>
      <c r="HQ16" s="82">
        <f>_xlfn.STDEV.S(HQ3:HQ14)</f>
        <v>0.95368195525102206</v>
      </c>
      <c r="HR16" s="371"/>
      <c r="HS16" s="61" t="s">
        <v>627</v>
      </c>
      <c r="HT16" s="82">
        <f>_xlfn.STDEV.S(HT3:HT14)</f>
        <v>0.30925825524667444</v>
      </c>
      <c r="HU16" s="82">
        <f>_xlfn.STDEV.S(HU3:HU14)</f>
        <v>1.2609010431848648</v>
      </c>
      <c r="HW16" s="61" t="s">
        <v>627</v>
      </c>
      <c r="HX16" s="82">
        <f>_xlfn.STDEV.S(HX3:HX14)</f>
        <v>7.1107203058850228</v>
      </c>
      <c r="HY16" s="82">
        <f>_xlfn.STDEV.S(HY3:HY14)</f>
        <v>9.6990988478328557</v>
      </c>
      <c r="IF16" s="61" t="s">
        <v>627</v>
      </c>
      <c r="IG16" s="61">
        <f>_xlfn.STDEV.S(IG3:IG14)</f>
        <v>3081.6785076062774</v>
      </c>
      <c r="IH16" s="61">
        <f>_xlfn.STDEV.S(IH3:IH14)</f>
        <v>49498.239506933118</v>
      </c>
      <c r="IJ16" s="61" t="s">
        <v>627</v>
      </c>
      <c r="IK16" s="61">
        <f>_xlfn.STDEV.S(IK3:IK14)</f>
        <v>3.081678507606286</v>
      </c>
      <c r="IL16" s="61">
        <f>_xlfn.STDEV.S(IL3:IL14)</f>
        <v>49.498239506933125</v>
      </c>
      <c r="IM16" s="451"/>
      <c r="IN16" s="61" t="s">
        <v>627</v>
      </c>
      <c r="IO16" s="61">
        <f>_xlfn.STDEV.S(IO3:IO14)</f>
        <v>13098.330787925779</v>
      </c>
      <c r="IP16" s="61">
        <f>_xlfn.STDEV.S(IP3:IP14)</f>
        <v>25585.188865826258</v>
      </c>
      <c r="IR16" s="61" t="s">
        <v>627</v>
      </c>
      <c r="IS16" s="61">
        <f>_xlfn.STDEV.S(IS3:IS14)</f>
        <v>13.098330787925782</v>
      </c>
      <c r="IT16" s="61">
        <f>_xlfn.STDEV.S(IT3:IT14)</f>
        <v>25.585188865826289</v>
      </c>
      <c r="IV16" s="61" t="s">
        <v>627</v>
      </c>
      <c r="IW16" s="183">
        <f>STDEV(IW3:IW14)</f>
        <v>157.62736552907418</v>
      </c>
      <c r="IX16" s="183">
        <f>STDEV(IX3:IX9)</f>
        <v>153.34259806378782</v>
      </c>
      <c r="IZ16" s="61" t="s">
        <v>627</v>
      </c>
      <c r="JA16" s="184">
        <f>_xlfn.STDEV.S(JA3:JA14)</f>
        <v>2.5236995168946828E-3</v>
      </c>
      <c r="JB16" s="184">
        <f>_xlfn.STDEV.S(JB3:JB14)</f>
        <v>2.2377168511014717E-3</v>
      </c>
      <c r="JD16" s="61" t="s">
        <v>627</v>
      </c>
      <c r="JE16" s="219">
        <f>_xlfn.STDEV.S(JE3:JE14)</f>
        <v>0.24517033330057403</v>
      </c>
      <c r="JF16" s="219">
        <f>_xlfn.STDEV.S(JF3:JF14)</f>
        <v>0.19291994970941886</v>
      </c>
      <c r="JH16" s="61" t="s">
        <v>627</v>
      </c>
      <c r="JI16" s="183">
        <f>STDEV(JI3:JI14)</f>
        <v>0.28105075312917543</v>
      </c>
      <c r="JJ16" s="183">
        <f>STDEV(JJ3:JJ9)</f>
        <v>2.0583189450966883</v>
      </c>
      <c r="JL16" s="61" t="s">
        <v>627</v>
      </c>
      <c r="JM16" s="183">
        <f>STDEV(JM3:JM14)</f>
        <v>2.8001346359941857</v>
      </c>
      <c r="JN16" s="183">
        <f>STDEV(JN3:JN9)</f>
        <v>4.4334093939688088</v>
      </c>
      <c r="JQ16" s="61" t="s">
        <v>627</v>
      </c>
      <c r="JR16" s="219">
        <f>STDEV(JR3:JR14)</f>
        <v>7.4438837795807705E-2</v>
      </c>
      <c r="JS16" s="219">
        <f>STDEV(JS3:JS9)</f>
        <v>0.34528293359620921</v>
      </c>
      <c r="JU16" s="61"/>
      <c r="JV16" s="61"/>
      <c r="JW16" s="61" t="s">
        <v>829</v>
      </c>
      <c r="JX16" s="248" t="e">
        <f>_xlfn.T.TEST(JX7:JX10,JW7:JW8,2,3)</f>
        <v>#REF!</v>
      </c>
      <c r="JY16" s="61"/>
      <c r="KB16" s="188" t="str">
        <f>"Indifferent"</f>
        <v>Indifferent</v>
      </c>
      <c r="KC16" s="61">
        <v>1</v>
      </c>
      <c r="KE16" s="61" t="s">
        <v>627</v>
      </c>
      <c r="KF16" s="129">
        <f>_xlfn.STDEV.S(KF3:KF11)</f>
        <v>96.336079954150449</v>
      </c>
      <c r="KG16" s="129">
        <f>_xlfn.STDEV.S(KG3:KG14)</f>
        <v>37.324945901796902</v>
      </c>
      <c r="KI16" s="61"/>
      <c r="KJ16" s="129" t="s">
        <v>665</v>
      </c>
      <c r="KK16" s="235">
        <f>_xlfn.T.TEST(KK3:KK8,KJ2:KJ13,2,3)</f>
        <v>2.2108961212739812E-2</v>
      </c>
      <c r="KM16" s="61"/>
      <c r="KN16" s="61" t="s">
        <v>665</v>
      </c>
      <c r="KO16" s="247">
        <f>_xlfn.T.TEST(KN2:KN8,KO2:KO13,2,3)</f>
        <v>0.19237415690608725</v>
      </c>
      <c r="KQ16" s="61"/>
      <c r="KR16" s="61" t="s">
        <v>665</v>
      </c>
      <c r="KS16" s="248">
        <f>_xlfn.T.TEST(KR2:KR8,KS2:KS13,2,3)</f>
        <v>3.281706260243366E-2</v>
      </c>
      <c r="KV16" s="61" t="s">
        <v>665</v>
      </c>
      <c r="KW16" s="247" t="e">
        <f>_xlfn.T.TEST(KV2:KV8,KW2:KW13,2,3)</f>
        <v>#DIV/0!</v>
      </c>
      <c r="KY16" s="61"/>
      <c r="KZ16" s="61" t="s">
        <v>665</v>
      </c>
      <c r="LA16" s="248" t="e">
        <f>_xlfn.T.TEST(KZ2:KZ8,LA2:LA13,2,3)</f>
        <v>#DIV/0!</v>
      </c>
      <c r="LC16" s="61"/>
      <c r="LD16" s="61" t="s">
        <v>665</v>
      </c>
      <c r="LE16" s="248">
        <f>_xlfn.T.TEST(LD2:LD8,LE2:LE13,2,3)</f>
        <v>5.8324192301209318E-2</v>
      </c>
      <c r="LH16" s="61"/>
      <c r="LI16" s="61" t="s">
        <v>665</v>
      </c>
      <c r="LJ16" s="248">
        <f>_xlfn.T.TEST(LI2:LI8,LJ2:LJ13,2,3)</f>
        <v>1.6429521438219619E-2</v>
      </c>
      <c r="LL16" s="61"/>
      <c r="LM16" s="61" t="s">
        <v>665</v>
      </c>
      <c r="LN16" s="248" t="e">
        <f>_xlfn.T.TEST(LM2:LM10,LN2:LN13,2,3)</f>
        <v>#DIV/0!</v>
      </c>
      <c r="LP16" s="61"/>
      <c r="LQ16" s="61" t="s">
        <v>665</v>
      </c>
      <c r="LR16" s="248" t="e">
        <f>_xlfn.T.TEST(LQ2:LQ8,LR2:LR13,2,3)</f>
        <v>#DIV/0!</v>
      </c>
      <c r="LU16" s="61" t="s">
        <v>665</v>
      </c>
      <c r="LV16" s="248">
        <f>_xlfn.T.TEST(LU2:LU10,LV2:LV13,2,3)</f>
        <v>2.2233233795993991E-2</v>
      </c>
      <c r="LX16" s="61"/>
      <c r="LY16" s="61" t="s">
        <v>665</v>
      </c>
      <c r="LZ16" s="248">
        <f>_xlfn.T.TEST(LY2:LY8,LZ2:LZ13,2,3)</f>
        <v>0.5299592982731598</v>
      </c>
      <c r="MB16" s="61"/>
      <c r="MC16" s="61" t="s">
        <v>665</v>
      </c>
      <c r="MD16" s="248" t="e">
        <f>_xlfn.T.TEST(MC2:MC8,MD2:MD13,2,3)</f>
        <v>#DIV/0!</v>
      </c>
      <c r="MF16" s="61"/>
      <c r="MG16" s="61" t="s">
        <v>665</v>
      </c>
      <c r="MH16" s="248" t="e">
        <f>_xlfn.T.TEST(MG2:MG8,MH2:MH13,2,3)</f>
        <v>#DIV/0!</v>
      </c>
      <c r="MJ16" s="61"/>
      <c r="MK16" s="61" t="s">
        <v>665</v>
      </c>
      <c r="ML16" s="248">
        <f>_xlfn.T.TEST(MK2:MK10,ML2:ML10,2,3)</f>
        <v>0.53143256466956101</v>
      </c>
      <c r="MN16" s="61"/>
      <c r="MO16" s="61" t="s">
        <v>665</v>
      </c>
      <c r="MP16" s="235">
        <f>_xlfn.T.TEST(MO2:MO7,MP2:MP13,2,3)</f>
        <v>3.3540548983206443E-2</v>
      </c>
      <c r="MR16" s="61"/>
      <c r="MS16" s="61" t="s">
        <v>665</v>
      </c>
      <c r="MT16" s="296">
        <f>_xlfn.T.TEST(MS2:MS7,MT2:MT13,2,3)</f>
        <v>0.33492460742077046</v>
      </c>
      <c r="MV16" s="61"/>
      <c r="MW16" s="61" t="s">
        <v>665</v>
      </c>
      <c r="MX16" s="248">
        <f>_xlfn.T.TEST(MW2:MW7,MX2:MX13,2,3)</f>
        <v>0.34089313230205975</v>
      </c>
      <c r="MZ16" s="61"/>
      <c r="NA16" s="61" t="s">
        <v>665</v>
      </c>
      <c r="NB16" s="248" t="e">
        <f>_xlfn.T.TEST(NA2:NA9,NB2:NB13,2,3)</f>
        <v>#REF!</v>
      </c>
      <c r="NE16" s="61" t="s">
        <v>818</v>
      </c>
      <c r="NF16" s="182" t="s">
        <v>821</v>
      </c>
      <c r="NG16" s="182" t="str">
        <f>CONCATENATE(ROUND(AVERAGE(NF45:NF56),1),"±",ROUND(_xlfn.STDEV.S(NF45:NF56),1))</f>
        <v>16.8±11.7</v>
      </c>
      <c r="NH16" s="182" t="s">
        <v>821</v>
      </c>
      <c r="NJ16" s="61"/>
      <c r="NK16" s="61" t="s">
        <v>665</v>
      </c>
      <c r="NL16" s="285">
        <f>_xlfn.T.TEST(NK2:NK13,NL2:NL13,2,3)</f>
        <v>1.6654946454550637E-3</v>
      </c>
      <c r="NN16" s="61"/>
      <c r="NO16" s="61" t="s">
        <v>665</v>
      </c>
      <c r="NP16" s="235">
        <f>_xlfn.T.TEST(NO2:NO10,NP2:NP13,2,3)</f>
        <v>1.1641443050769026E-2</v>
      </c>
      <c r="NQ16" s="61"/>
      <c r="NS16" s="61"/>
      <c r="NT16" s="61" t="s">
        <v>665</v>
      </c>
      <c r="NU16" s="235">
        <f>_xlfn.T.TEST(NT2:NT13,NU2:NU12,2,3)</f>
        <v>4.0918053942172967E-2</v>
      </c>
      <c r="NV16" s="61"/>
    </row>
    <row r="17" spans="1:386" x14ac:dyDescent="0.25">
      <c r="A17" s="378" t="s">
        <v>572</v>
      </c>
      <c r="B17" s="381">
        <f>Data!AU21</f>
        <v>41</v>
      </c>
      <c r="C17" s="61">
        <f>Data!BE21</f>
        <v>5</v>
      </c>
      <c r="D17" s="61"/>
      <c r="E17" s="61"/>
      <c r="F17" s="61"/>
      <c r="G17" s="129"/>
      <c r="H17" s="61"/>
      <c r="I17" s="61"/>
      <c r="J17" s="286"/>
      <c r="K17" s="61"/>
      <c r="L17" s="61"/>
      <c r="M17" s="61">
        <f>Data!FJ21</f>
        <v>0</v>
      </c>
      <c r="N17" s="61">
        <f>Data!FN21</f>
        <v>0</v>
      </c>
      <c r="O17" s="61">
        <f>Data!GT21</f>
        <v>0</v>
      </c>
      <c r="P17" s="81">
        <f>Data!HL21</f>
        <v>2</v>
      </c>
      <c r="Q17" s="129"/>
      <c r="R17" s="61"/>
      <c r="S17" s="129"/>
      <c r="T17" s="129"/>
      <c r="U17" s="82"/>
      <c r="V17" s="61"/>
      <c r="W17" s="580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391"/>
      <c r="AI17" s="391"/>
      <c r="AJ17" s="391"/>
      <c r="AK17" s="391"/>
      <c r="AL17" s="61"/>
      <c r="AM17" s="81"/>
      <c r="AN17" s="61"/>
      <c r="AO17" s="61"/>
      <c r="AP17" s="61"/>
      <c r="AQ17" s="61"/>
      <c r="AR17" s="61"/>
      <c r="AS17" s="61"/>
      <c r="AT17" s="61">
        <f>Data!O21</f>
        <v>1</v>
      </c>
      <c r="AU17" s="61">
        <f>Data!K21</f>
        <v>5</v>
      </c>
      <c r="AV17" s="61">
        <f>Data!N21</f>
        <v>9</v>
      </c>
      <c r="AW17" s="61">
        <f>Data!C21</f>
        <v>21</v>
      </c>
      <c r="AX17" s="61">
        <f>Data!BU21</f>
        <v>1</v>
      </c>
      <c r="AY17" s="61">
        <f>Data!BV21</f>
        <v>1</v>
      </c>
      <c r="AZ17" s="61">
        <f>Data!BW21</f>
        <v>2</v>
      </c>
      <c r="BA17" s="61">
        <f>Data!BX21</f>
        <v>2</v>
      </c>
      <c r="BB17" s="61">
        <f>Data!BY21</f>
        <v>3</v>
      </c>
      <c r="BC17" s="61">
        <f>Data!BZ21</f>
        <v>2</v>
      </c>
      <c r="BD17" s="61">
        <f>Data!CA21</f>
        <v>2</v>
      </c>
      <c r="BE17" s="61">
        <f>Data!CB21</f>
        <v>2</v>
      </c>
      <c r="BF17" s="61">
        <f>Data!CC21</f>
        <v>2</v>
      </c>
      <c r="BG17" s="61">
        <f>Data!CD21</f>
        <v>1</v>
      </c>
      <c r="BH17" s="61">
        <f>Data!GN21</f>
        <v>34</v>
      </c>
      <c r="BI17" s="61">
        <f>Data!GO21</f>
        <v>16</v>
      </c>
      <c r="BJ17" s="61">
        <f>Data!GP21</f>
        <v>8</v>
      </c>
      <c r="BK17" s="61">
        <f>Data!GQ21</f>
        <v>7</v>
      </c>
      <c r="BL17" s="61">
        <f>Data!GR21</f>
        <v>9</v>
      </c>
      <c r="BM17" s="61">
        <f>Data!AA21</f>
        <v>4</v>
      </c>
      <c r="BN17" s="61">
        <f>Data!AB21</f>
        <v>4</v>
      </c>
      <c r="BO17" s="61">
        <f>Data!AC21</f>
        <v>4</v>
      </c>
      <c r="BP17" s="61">
        <f>Data!AD21</f>
        <v>4</v>
      </c>
      <c r="BQ17" s="61">
        <f>Data!AE21</f>
        <v>1</v>
      </c>
      <c r="BR17" s="61">
        <f>Data!AF21</f>
        <v>4</v>
      </c>
      <c r="BS17" s="61">
        <f>Data!AG21</f>
        <v>0</v>
      </c>
      <c r="BT17" s="61">
        <f>Data!AH21</f>
        <v>0</v>
      </c>
      <c r="BU17" s="61">
        <f>Data!AI21</f>
        <v>0</v>
      </c>
      <c r="BV17" s="61">
        <f>Data!AJ21</f>
        <v>0</v>
      </c>
      <c r="BW17" s="61">
        <f>Data!AK21</f>
        <v>0</v>
      </c>
      <c r="BX17" s="61">
        <f>Data!AL21</f>
        <v>2</v>
      </c>
      <c r="BY17" s="61">
        <f>Data!AM21</f>
        <v>2</v>
      </c>
      <c r="BZ17" s="61">
        <f>Data!AN21</f>
        <v>1</v>
      </c>
      <c r="CA17" s="61">
        <f>Data!AO21</f>
        <v>0</v>
      </c>
      <c r="CB17" s="61">
        <f>Data!AP21</f>
        <v>4</v>
      </c>
      <c r="CC17" s="61">
        <f>Data!AQ21</f>
        <v>4</v>
      </c>
      <c r="CD17" s="61">
        <f>Data!AR21</f>
        <v>3</v>
      </c>
      <c r="CE17" s="61">
        <f>Data!AS21</f>
        <v>0</v>
      </c>
      <c r="CF17" s="61">
        <f>Data!AT21</f>
        <v>4</v>
      </c>
      <c r="CG17" s="61">
        <f>Data!GS21</f>
        <v>74</v>
      </c>
      <c r="CH17" s="61">
        <f>SUM(Data!CT21:CU21)</f>
        <v>4</v>
      </c>
      <c r="CI17" s="61"/>
      <c r="CJ17" s="61">
        <f>'Metrics EyeTracking'!ZT6</f>
        <v>148.11354161544651</v>
      </c>
      <c r="CK17" s="61">
        <f>'Metrics EyeTracking'!ZT7</f>
        <v>116.92942176454204</v>
      </c>
      <c r="CL17" s="61">
        <f>'Metrics EyeTracking'!AEA6</f>
        <v>188.03238436051731</v>
      </c>
      <c r="CM17" s="61">
        <f>'Metrics EyeTracking'!AEA7</f>
        <v>141.07059604561411</v>
      </c>
      <c r="CN17" s="61">
        <f>'Metrics EyeTracking'!AMO6</f>
        <v>4.0237455046085895</v>
      </c>
      <c r="CO17">
        <f>'Metrics EyeTracking'!AVC6</f>
        <v>40.828793774319067</v>
      </c>
      <c r="CP17" s="57">
        <f>'Metrics EyeTracking'!AVC7</f>
        <v>34</v>
      </c>
      <c r="CQ17">
        <f>'Metrics EyeTracking'!AIH6</f>
        <v>154.15375387383784</v>
      </c>
      <c r="CR17" s="61">
        <f>'Metrics EyeTracking'!AMO7</f>
        <v>3.1695330118872223</v>
      </c>
      <c r="CS17" s="61">
        <f>'Metrics EyeTracking'!SQ6</f>
        <v>16.149774202231061</v>
      </c>
      <c r="CT17" s="61">
        <f>'Metrics EyeTracking'!BO6</f>
        <v>5.1036325651347401</v>
      </c>
      <c r="CU17" s="61">
        <f>'Metrics EyeTracking'!BO7</f>
        <v>3.5478377483247581</v>
      </c>
      <c r="CV17" s="61">
        <f>'Metrics EyeTracking'!FV6</f>
        <v>72.666581421733795</v>
      </c>
      <c r="CW17" s="61">
        <f>'Metrics EyeTracking'!FV7</f>
        <v>26.984507262626913</v>
      </c>
      <c r="CX17" s="61">
        <f>'Metrics EyeTracking'!KC6</f>
        <v>166.06563347838289</v>
      </c>
      <c r="CY17" s="61">
        <f>'Metrics EyeTracking'!KC7</f>
        <v>78.393073104256672</v>
      </c>
      <c r="CZ17" s="61">
        <f>'Metrics EyeTracking'!OJ6</f>
        <v>334</v>
      </c>
      <c r="DA17" s="61">
        <f>'Metrics EyeTracking'!OJ7</f>
        <v>413</v>
      </c>
      <c r="DB17" s="61">
        <f>'Metrics EyeTracking'!AGW6</f>
        <v>179.44193558034513</v>
      </c>
      <c r="DC17" s="61">
        <f>'Metrics EyeTracking'!ALD6</f>
        <v>3.053203048139121</v>
      </c>
      <c r="DD17" s="61">
        <f>'Metrics EyeTracking'!ALD7</f>
        <v>2.6690280583957655</v>
      </c>
      <c r="DE17" s="61">
        <f>'Metrics EyeTracking'!APK5</f>
        <v>36.605773150732588</v>
      </c>
      <c r="DF17" s="61">
        <f>'Metrics EyeTracking'!APK6</f>
        <v>9.3202910356300563</v>
      </c>
      <c r="DG17" s="61">
        <f>'Metrics EyeTracking'!AQV7</f>
        <v>2293.9376186806476</v>
      </c>
      <c r="DH17" s="61">
        <f>'Metrics EyeTracking'!ASG8</f>
        <v>63.241682350053374</v>
      </c>
      <c r="DI17" s="384">
        <v>0.51065910000000003</v>
      </c>
      <c r="DJ17" s="81">
        <f>Data!BH21</f>
        <v>3</v>
      </c>
      <c r="DK17" s="81">
        <f>Data!BI21</f>
        <v>2</v>
      </c>
      <c r="DL17" s="81">
        <f>Data!BJ21</f>
        <v>3</v>
      </c>
      <c r="DM17" s="81">
        <f>Data!BK21</f>
        <v>3</v>
      </c>
      <c r="DN17" s="81">
        <f>Data!BL21</f>
        <v>3</v>
      </c>
      <c r="DO17" s="81">
        <f>Data!BM21</f>
        <v>4</v>
      </c>
      <c r="DP17" s="81">
        <f>Data!BN21</f>
        <v>4</v>
      </c>
      <c r="DQ17" s="81">
        <f>Data!BO21</f>
        <v>0</v>
      </c>
      <c r="DR17" s="156">
        <f>Data!BP21</f>
        <v>0</v>
      </c>
      <c r="DS17" s="81">
        <f>Data!EY21</f>
        <v>0</v>
      </c>
      <c r="DT17" s="600">
        <f>Data!EZ21</f>
        <v>0</v>
      </c>
      <c r="DU17" s="600">
        <f>Data!FA21</f>
        <v>2</v>
      </c>
      <c r="DV17" s="600">
        <f>Data!FB21</f>
        <v>4</v>
      </c>
      <c r="DW17" s="600">
        <f>Data!FC21</f>
        <v>4</v>
      </c>
      <c r="DX17" s="600">
        <f>Data!FD21</f>
        <v>4</v>
      </c>
      <c r="DY17" s="600">
        <f>Data!FE21</f>
        <v>1</v>
      </c>
      <c r="DZ17" s="600">
        <f>Data!FF21</f>
        <v>4</v>
      </c>
      <c r="EA17" s="600">
        <f>Data!FG21</f>
        <v>0</v>
      </c>
      <c r="EB17" s="600">
        <f>Data!FH21</f>
        <v>0</v>
      </c>
      <c r="EC17" s="600">
        <f>Data!FK21</f>
        <v>0</v>
      </c>
      <c r="ED17" s="600">
        <f>Data!FL21</f>
        <v>0</v>
      </c>
      <c r="EE17" s="600">
        <f>Data!FO21</f>
        <v>3</v>
      </c>
      <c r="EF17" s="600">
        <f>Data!FP21</f>
        <v>0</v>
      </c>
      <c r="EG17" s="606">
        <f>Data!FQ21</f>
        <v>4</v>
      </c>
      <c r="EH17" s="381">
        <f>Data!EE21</f>
        <v>18</v>
      </c>
      <c r="EI17" s="81">
        <f>Data!EF21</f>
        <v>70.5</v>
      </c>
      <c r="EJ17" s="81">
        <f>SUM(DJ17:DR17)</f>
        <v>22</v>
      </c>
      <c r="EK17" s="413">
        <f>Data!EG21</f>
        <v>88.5</v>
      </c>
      <c r="EL17" s="391"/>
      <c r="EM17" s="61"/>
      <c r="EN17" s="61" t="s">
        <v>665</v>
      </c>
      <c r="EO17" s="308">
        <f>_xlfn.T.TEST(EN3:EN14,EO3:EO14,2,3)</f>
        <v>2.2038497926836135E-3</v>
      </c>
      <c r="EP17" s="391"/>
      <c r="EQ17" s="61"/>
      <c r="ER17" s="61" t="s">
        <v>665</v>
      </c>
      <c r="ES17" s="308">
        <f>_xlfn.T.TEST(ER3:ER14,ES3:ES14,2,3)</f>
        <v>1.1082203501543464E-2</v>
      </c>
      <c r="ET17" s="391"/>
      <c r="EU17" s="61"/>
      <c r="EV17" s="61" t="s">
        <v>665</v>
      </c>
      <c r="EW17" s="308">
        <f>_xlfn.T.TEST(EV3:EV14,EW3:EW14,2,3)</f>
        <v>1.0729777147263076E-2</v>
      </c>
      <c r="EX17" s="391"/>
      <c r="EY17" s="61"/>
      <c r="EZ17" s="61" t="s">
        <v>665</v>
      </c>
      <c r="FA17" s="308">
        <f>_xlfn.T.TEST(EZ3:EZ14,FA3:FA14,2,3)</f>
        <v>1.3567903245762077E-2</v>
      </c>
      <c r="FB17" s="391"/>
      <c r="FC17" s="61"/>
      <c r="FD17" s="61" t="s">
        <v>665</v>
      </c>
      <c r="FE17" s="308">
        <f>_xlfn.T.TEST(FD3:FD14,FE3:FE14,2,3)</f>
        <v>1.1140947192921224E-2</v>
      </c>
      <c r="FF17" s="391"/>
      <c r="FG17" s="61"/>
      <c r="FH17" s="61" t="s">
        <v>665</v>
      </c>
      <c r="FI17" s="308">
        <f>_xlfn.T.TEST(FH3:FH14,FI3:FI14,2,3)</f>
        <v>6.7260585758231531E-3</v>
      </c>
      <c r="FJ17" s="391"/>
      <c r="FK17" s="61"/>
      <c r="FL17" s="61" t="s">
        <v>665</v>
      </c>
      <c r="FM17" s="308">
        <f>_xlfn.T.TEST(FL3:FL14,FM3:FM14,2,3)</f>
        <v>5.8288206910138514E-3</v>
      </c>
      <c r="FO17" s="61"/>
      <c r="FP17" s="61" t="s">
        <v>665</v>
      </c>
      <c r="FQ17" s="308">
        <f>_xlfn.T.TEST(FP3:FP14,FQ3:FQ14,2,3)</f>
        <v>1.1072212862587186E-4</v>
      </c>
      <c r="FR17" s="371"/>
      <c r="FS17" s="61"/>
      <c r="FT17" s="61" t="s">
        <v>665</v>
      </c>
      <c r="FU17" s="285">
        <f>_xlfn.T.TEST(FT3:FT14,FU3:FU14,2,3)</f>
        <v>3.0217372741734128E-2</v>
      </c>
      <c r="FV17" s="371"/>
      <c r="FW17" s="61"/>
      <c r="FX17" s="61" t="s">
        <v>665</v>
      </c>
      <c r="FY17" s="285">
        <f>_xlfn.T.TEST(FX3:FX14,FY3:FY14,2,3)</f>
        <v>3.4728481968374865E-2</v>
      </c>
      <c r="FZ17" s="371"/>
      <c r="GA17" s="61"/>
      <c r="GB17" s="61" t="s">
        <v>665</v>
      </c>
      <c r="GC17" s="308">
        <f>_xlfn.T.TEST(GB3:GB14,GC3:GC14,2,3)</f>
        <v>1.6202039151380073E-2</v>
      </c>
      <c r="GD17" s="371"/>
      <c r="GE17" s="61"/>
      <c r="GF17" s="61" t="s">
        <v>665</v>
      </c>
      <c r="GG17" s="285">
        <f>_xlfn.T.TEST(GF3:GF14,GG3:GG14,2,3)</f>
        <v>2.6458428717671009E-2</v>
      </c>
      <c r="GH17" s="371"/>
      <c r="GI17" s="61"/>
      <c r="GJ17" s="61" t="s">
        <v>665</v>
      </c>
      <c r="GK17" s="308">
        <f>_xlfn.T.TEST(GJ3:GJ14,GK3:GK14,2,3)</f>
        <v>1.4216795386569742E-2</v>
      </c>
      <c r="GL17" s="371"/>
      <c r="GM17" s="61"/>
      <c r="GN17" s="61" t="s">
        <v>665</v>
      </c>
      <c r="GO17" s="376">
        <f>_xlfn.T.TEST(GN3:GN14,GO3:GO14,2,3)</f>
        <v>0.21685135583450049</v>
      </c>
      <c r="GP17" s="371"/>
      <c r="GQ17" s="61"/>
      <c r="GR17" s="61" t="s">
        <v>665</v>
      </c>
      <c r="GS17" s="573">
        <f>_xlfn.T.TEST(GR3:GR14,GS3:GS14,2,3)</f>
        <v>0.37227805417672488</v>
      </c>
      <c r="GT17" s="371"/>
      <c r="GU17" s="61"/>
      <c r="GV17" s="61" t="s">
        <v>665</v>
      </c>
      <c r="GW17" s="376">
        <f>_xlfn.T.TEST(GV3:GV14,GW3:GW14,2,3)</f>
        <v>0.41393179426024707</v>
      </c>
      <c r="GX17" s="371"/>
      <c r="GY17" s="61"/>
      <c r="GZ17" s="61" t="s">
        <v>665</v>
      </c>
      <c r="HA17" s="308">
        <f>_xlfn.T.TEST(GZ3:GZ14,HA3:HA14,2,3)</f>
        <v>1.1284593310556422E-3</v>
      </c>
      <c r="HB17" s="371"/>
      <c r="HC17" s="61"/>
      <c r="HD17" s="61" t="s">
        <v>665</v>
      </c>
      <c r="HE17" s="308">
        <f>_xlfn.T.TEST(HD3:HD14,HE3:HE14,2,3)</f>
        <v>4.5098306626228475E-3</v>
      </c>
      <c r="HF17" s="371"/>
      <c r="HG17" s="61"/>
      <c r="HH17" s="61" t="s">
        <v>665</v>
      </c>
      <c r="HI17" s="285">
        <f>_xlfn.T.TEST(HH3:HH14,HI3:HI14,2,3)</f>
        <v>5.6937307082450769E-4</v>
      </c>
      <c r="HJ17" s="371"/>
      <c r="HK17" s="61"/>
      <c r="HL17" s="61" t="s">
        <v>665</v>
      </c>
      <c r="HM17" s="285">
        <f>_xlfn.T.TEST(HL3:HL14,HM3:HM14,2,3)</f>
        <v>2.0794419359205737E-3</v>
      </c>
      <c r="HN17" s="371"/>
      <c r="HO17" s="61"/>
      <c r="HP17" s="61" t="s">
        <v>665</v>
      </c>
      <c r="HQ17" s="285">
        <f>_xlfn.T.TEST(HP3:HP14,HQ3:HQ14,2,3)</f>
        <v>4.7809211731992636E-3</v>
      </c>
      <c r="HR17" s="371"/>
      <c r="HS17" s="61"/>
      <c r="HT17" s="61" t="s">
        <v>665</v>
      </c>
      <c r="HU17" s="285">
        <f>_xlfn.T.TEST(HT3:HT14,HU3:HU14,2,3)</f>
        <v>6.9262400076097932E-3</v>
      </c>
      <c r="HV17" s="57"/>
      <c r="HW17" s="61"/>
      <c r="HX17" s="61" t="s">
        <v>665</v>
      </c>
      <c r="HY17" s="235">
        <f>_xlfn.T.TEST(HX3:HX14,HY3:HY14,2,3)</f>
        <v>5.2340940872891213E-2</v>
      </c>
      <c r="IF17" s="61"/>
      <c r="IG17" s="61" t="s">
        <v>665</v>
      </c>
      <c r="IH17" s="585">
        <f>_xlfn.T.TEST(IG3:IG14,IH3:IH9,2,3)</f>
        <v>9.7647431117981076E-2</v>
      </c>
      <c r="IJ17" s="61"/>
      <c r="IK17" s="61" t="s">
        <v>665</v>
      </c>
      <c r="IL17" s="585">
        <f>_xlfn.T.TEST(IK3:IK14,IL3:IL9,2,3)</f>
        <v>9.7647431117981118E-2</v>
      </c>
      <c r="IM17" s="451"/>
      <c r="IN17" s="129"/>
      <c r="IO17" s="61" t="s">
        <v>665</v>
      </c>
      <c r="IP17" s="585">
        <f>_xlfn.T.TEST(IO3:IO14,IP3:IP9,2,3)</f>
        <v>7.4919221601189814E-2</v>
      </c>
      <c r="IR17" s="61"/>
      <c r="IS17" s="61" t="s">
        <v>665</v>
      </c>
      <c r="IT17" s="585">
        <f>_xlfn.T.TEST(IS3:IS14,IT3:IT9,2,3)</f>
        <v>7.4919221601189884E-2</v>
      </c>
      <c r="IV17" s="61"/>
      <c r="IW17" s="61" t="s">
        <v>665</v>
      </c>
      <c r="IX17" s="186">
        <f>_xlfn.T.TEST(IW3:IW14,IX3:IX9,2,3)</f>
        <v>2.0865956914432628E-2</v>
      </c>
      <c r="IZ17" s="61"/>
      <c r="JA17" s="61" t="s">
        <v>670</v>
      </c>
      <c r="JB17" s="185">
        <f>_xlfn.T.TEST(JA3:JA14,JB3:JB14,2,3)</f>
        <v>0.41645210912768105</v>
      </c>
      <c r="JD17" s="61"/>
      <c r="JE17" s="182" t="s">
        <v>670</v>
      </c>
      <c r="JF17" s="185">
        <f>_xlfn.T.TEST(JE3:JE14,JF3:JF14,2,3)</f>
        <v>0.42636857484321233</v>
      </c>
      <c r="JH17" s="61"/>
      <c r="JI17" s="182" t="s">
        <v>665</v>
      </c>
      <c r="JJ17" s="186">
        <f>_xlfn.T.TEST(JI3:JI14,JJ3:JJ9,2,3)</f>
        <v>5.2028196335363944E-2</v>
      </c>
      <c r="JL17" s="61"/>
      <c r="JM17" s="182" t="s">
        <v>665</v>
      </c>
      <c r="JN17" s="221">
        <f>TTEST(JM3:JM14,JN3:JN9,2,3)</f>
        <v>7.4291957303952619E-2</v>
      </c>
      <c r="JQ17" s="61"/>
      <c r="JR17" s="182" t="s">
        <v>665</v>
      </c>
      <c r="JS17" s="185">
        <f>TTEST(JR3:JR14,JS3:JS9,2,3)</f>
        <v>0.18813069348983993</v>
      </c>
      <c r="JU17" s="61"/>
      <c r="JV17" s="61" t="s">
        <v>828</v>
      </c>
      <c r="JW17" s="285" t="e">
        <f>_xlfn.T.TEST(JV7:JV12,JW7:JW8,2,3)</f>
        <v>#REF!</v>
      </c>
      <c r="JX17" s="61"/>
      <c r="JY17" s="61"/>
      <c r="KB17" s="188" t="str">
        <f>"Totally disagree"</f>
        <v>Totally disagree</v>
      </c>
      <c r="KC17" s="61">
        <v>0</v>
      </c>
      <c r="KE17" s="61"/>
      <c r="KF17" s="61" t="s">
        <v>665</v>
      </c>
      <c r="KG17" s="296">
        <f>TTEST(KF3:KF11,KG3:KG14,2,3)</f>
        <v>0.42460976741420686</v>
      </c>
      <c r="KS17" t="s">
        <v>986</v>
      </c>
      <c r="NE17" s="61" t="s">
        <v>819</v>
      </c>
      <c r="NF17" s="182" t="str">
        <f>$NF$7</f>
        <v>79.7±0.5</v>
      </c>
      <c r="NG17" s="182" t="str">
        <f>CONCATENATE(ROUND(AVERAGE(NC45:NC55),1),"±",ROUND(STDEV(NC45:NC55),1))</f>
        <v>43.5±24.1</v>
      </c>
      <c r="NH17" s="596">
        <f>_xlfn.T.TEST(NC33:NC44,NC45:NC56,2,3)</f>
        <v>6.4367517966449326E-4</v>
      </c>
      <c r="NN17" s="61"/>
      <c r="NO17" s="61"/>
      <c r="NP17" s="61" t="s">
        <v>665</v>
      </c>
      <c r="NQ17" s="248">
        <f>_xlfn.T.TEST(NQ2:NQ8,NP2:NP13,2,3)</f>
        <v>0.10065240048075116</v>
      </c>
      <c r="NS17" s="61"/>
      <c r="NT17" s="61"/>
      <c r="NU17" s="61" t="s">
        <v>665</v>
      </c>
      <c r="NV17" s="248">
        <f>_xlfn.T.TEST(NV2:NV8,NT2:NT13,2,3)</f>
        <v>0.18651628399978612</v>
      </c>
    </row>
    <row r="18" spans="1:386" x14ac:dyDescent="0.25">
      <c r="A18" s="378" t="s">
        <v>576</v>
      </c>
      <c r="B18" s="381">
        <f>Data!AU22</f>
        <v>13</v>
      </c>
      <c r="C18" s="61">
        <f>Data!BE22</f>
        <v>5</v>
      </c>
      <c r="D18" s="61"/>
      <c r="E18" s="61"/>
      <c r="F18" s="61"/>
      <c r="G18" s="129"/>
      <c r="H18" s="61"/>
      <c r="I18" s="61"/>
      <c r="J18" s="286"/>
      <c r="K18" s="61"/>
      <c r="L18" s="61"/>
      <c r="M18" s="61">
        <f>Data!FJ22</f>
        <v>1</v>
      </c>
      <c r="N18" s="61">
        <f>Data!FN22</f>
        <v>0</v>
      </c>
      <c r="O18" s="61">
        <f>Data!GT22</f>
        <v>2</v>
      </c>
      <c r="P18" s="81">
        <f>Data!HL22</f>
        <v>5</v>
      </c>
      <c r="Q18" s="129"/>
      <c r="R18" s="61"/>
      <c r="S18" s="129"/>
      <c r="T18" s="129"/>
      <c r="U18" s="82"/>
      <c r="V18" s="61"/>
      <c r="W18" s="580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>
        <f>Data!BA22</f>
        <v>309</v>
      </c>
      <c r="AS18" s="61"/>
      <c r="AT18" s="61">
        <f>Data!O22</f>
        <v>1</v>
      </c>
      <c r="AU18" s="61">
        <f>Data!K22</f>
        <v>8</v>
      </c>
      <c r="AV18" s="61">
        <f>Data!N22</f>
        <v>8</v>
      </c>
      <c r="AW18" s="61">
        <f>Data!C22</f>
        <v>29</v>
      </c>
      <c r="AX18" s="61">
        <f>Data!BU22</f>
        <v>0</v>
      </c>
      <c r="AY18" s="61">
        <f>Data!BV22</f>
        <v>0</v>
      </c>
      <c r="AZ18" s="61">
        <f>Data!BW22</f>
        <v>1</v>
      </c>
      <c r="BA18" s="61">
        <f>Data!BX22</f>
        <v>3</v>
      </c>
      <c r="BB18" s="61">
        <f>Data!BY22</f>
        <v>2</v>
      </c>
      <c r="BC18" s="61">
        <f>Data!BZ22</f>
        <v>3</v>
      </c>
      <c r="BD18" s="61">
        <f>Data!CA22</f>
        <v>2.5</v>
      </c>
      <c r="BE18" s="61">
        <f>Data!CB22</f>
        <v>2.5</v>
      </c>
      <c r="BF18" s="61">
        <f>Data!CC22</f>
        <v>3</v>
      </c>
      <c r="BG18" s="61">
        <f>Data!CD22</f>
        <v>3</v>
      </c>
      <c r="BH18" s="61"/>
      <c r="BI18" s="61"/>
      <c r="BJ18" s="61"/>
      <c r="BK18" s="61"/>
      <c r="BL18" s="61"/>
      <c r="BM18" s="61">
        <f>Data!AA22</f>
        <v>2</v>
      </c>
      <c r="BN18" s="61">
        <f>Data!AB22</f>
        <v>2</v>
      </c>
      <c r="BO18" s="61">
        <f>Data!AC22</f>
        <v>1</v>
      </c>
      <c r="BP18" s="61">
        <f>Data!AD22</f>
        <v>0</v>
      </c>
      <c r="BQ18" s="61">
        <f>Data!AE22</f>
        <v>1</v>
      </c>
      <c r="BR18" s="61">
        <f>Data!AF22</f>
        <v>4</v>
      </c>
      <c r="BS18" s="61">
        <f>Data!AG22</f>
        <v>0</v>
      </c>
      <c r="BT18" s="61">
        <f>Data!AH22</f>
        <v>0</v>
      </c>
      <c r="BU18" s="61">
        <f>Data!AI22</f>
        <v>0</v>
      </c>
      <c r="BV18" s="61">
        <f>Data!AJ22</f>
        <v>0</v>
      </c>
      <c r="BW18" s="61">
        <f>Data!AK22</f>
        <v>0</v>
      </c>
      <c r="BX18" s="61">
        <f>Data!AL22</f>
        <v>0</v>
      </c>
      <c r="BY18" s="61">
        <f>Data!AM22</f>
        <v>1</v>
      </c>
      <c r="BZ18" s="61">
        <f>Data!AN22</f>
        <v>0</v>
      </c>
      <c r="CA18" s="61">
        <f>Data!AO22</f>
        <v>0</v>
      </c>
      <c r="CB18" s="61">
        <f>Data!AP22</f>
        <v>1</v>
      </c>
      <c r="CC18" s="61">
        <f>Data!AQ22</f>
        <v>0</v>
      </c>
      <c r="CD18" s="61">
        <f>Data!AR22</f>
        <v>0</v>
      </c>
      <c r="CE18" s="61">
        <f>Data!AS22</f>
        <v>1</v>
      </c>
      <c r="CF18" s="61">
        <f>Data!AT22</f>
        <v>0</v>
      </c>
      <c r="CG18" s="61">
        <f>Data!GS22</f>
        <v>0</v>
      </c>
      <c r="CH18" s="61">
        <f>SUM(Data!CT22:CU22)</f>
        <v>4</v>
      </c>
      <c r="CI18" s="61"/>
      <c r="CJ18" s="61">
        <f>'Metrics EyeTracking'!ZU6</f>
        <v>180.33030955663762</v>
      </c>
      <c r="CK18" s="61">
        <f>'Metrics EyeTracking'!ZU7</f>
        <v>167.92792750894722</v>
      </c>
      <c r="CL18" s="61">
        <f>'Metrics EyeTracking'!AEB6</f>
        <v>203.05126297310321</v>
      </c>
      <c r="CM18" s="61">
        <f>'Metrics EyeTracking'!AEB7</f>
        <v>189.72406301353885</v>
      </c>
      <c r="CN18" s="61">
        <f>'Metrics EyeTracking'!AMP6</f>
        <v>4.7004569927735691</v>
      </c>
      <c r="CO18">
        <f>'Metrics EyeTracking'!AVD6</f>
        <v>38.875</v>
      </c>
      <c r="CP18" s="57">
        <f>'Metrics EyeTracking'!AVD7</f>
        <v>34</v>
      </c>
      <c r="CQ18">
        <f>'Metrics EyeTracking'!AII6</f>
        <v>95.121874902218465</v>
      </c>
      <c r="CR18" s="61">
        <f>'Metrics EyeTracking'!AMP7</f>
        <v>3.9786804849126636</v>
      </c>
      <c r="CS18" s="61">
        <f>'Metrics EyeTracking'!SR6</f>
        <v>36.288859320188706</v>
      </c>
      <c r="CT18" s="61">
        <f>'Metrics EyeTracking'!BP6</f>
        <v>1.657974502514908</v>
      </c>
      <c r="CU18" s="61">
        <f>'Metrics EyeTracking'!BP7</f>
        <v>1.1648469546216518</v>
      </c>
      <c r="CV18" s="61">
        <f>'Metrics EyeTracking'!FW6</f>
        <v>33.578345405770889</v>
      </c>
      <c r="CW18" s="61">
        <f>'Metrics EyeTracking'!FW7</f>
        <v>26.77751367632689</v>
      </c>
      <c r="CX18" s="61">
        <f>'Metrics EyeTracking'!KD6</f>
        <v>73.582203129138833</v>
      </c>
      <c r="CY18" s="61">
        <f>'Metrics EyeTracking'!KD7</f>
        <v>51.11909155033338</v>
      </c>
      <c r="CZ18" s="61">
        <f>'Metrics EyeTracking'!OK6</f>
        <v>281.42500000000001</v>
      </c>
      <c r="DA18" s="61">
        <f>'Metrics EyeTracking'!OK7</f>
        <v>275.5</v>
      </c>
      <c r="DB18" s="61">
        <f>'Metrics EyeTracking'!AGX6</f>
        <v>79.835490504415148</v>
      </c>
      <c r="DC18" s="61">
        <f>'Metrics EyeTracking'!ALE6</f>
        <v>6.337135964376472</v>
      </c>
      <c r="DD18" s="61">
        <f>'Metrics EyeTracking'!ALE7</f>
        <v>5.225031820673947</v>
      </c>
      <c r="DE18" s="61">
        <f>'Metrics EyeTracking'!APL5</f>
        <v>33.210702768810428</v>
      </c>
      <c r="DF18" s="61">
        <f>'Metrics EyeTracking'!APL6</f>
        <v>13.228815449401715</v>
      </c>
      <c r="DG18" s="61">
        <f>'Metrics EyeTracking'!AQW7</f>
        <v>852.25970136440139</v>
      </c>
      <c r="DH18" s="61">
        <f>'Metrics EyeTracking'!ASH8</f>
        <v>57.051048563423848</v>
      </c>
      <c r="DI18" s="384">
        <v>0.56713150000000001</v>
      </c>
      <c r="DJ18" s="81">
        <f>Data!BH22</f>
        <v>2</v>
      </c>
      <c r="DK18" s="81">
        <f>Data!BI22</f>
        <v>2</v>
      </c>
      <c r="DL18" s="81">
        <f>Data!BJ22</f>
        <v>1</v>
      </c>
      <c r="DM18" s="81">
        <f>Data!BK22</f>
        <v>0</v>
      </c>
      <c r="DN18" s="81">
        <f>Data!BL22</f>
        <v>4</v>
      </c>
      <c r="DO18" s="81">
        <f>Data!BM22</f>
        <v>4</v>
      </c>
      <c r="DP18" s="81">
        <f>Data!BN22</f>
        <v>4</v>
      </c>
      <c r="DQ18" s="81">
        <f>Data!BO22</f>
        <v>3</v>
      </c>
      <c r="DR18" s="156">
        <f>Data!BP22</f>
        <v>2</v>
      </c>
      <c r="DS18" s="81">
        <f>Data!EY22</f>
        <v>1</v>
      </c>
      <c r="DT18" s="600">
        <f>Data!EZ22</f>
        <v>1</v>
      </c>
      <c r="DU18" s="600">
        <f>Data!FA22</f>
        <v>4</v>
      </c>
      <c r="DV18" s="600">
        <f>Data!FB22</f>
        <v>1</v>
      </c>
      <c r="DW18" s="600">
        <f>Data!FC22</f>
        <v>2</v>
      </c>
      <c r="DX18" s="600">
        <f>Data!FD22</f>
        <v>2</v>
      </c>
      <c r="DY18" s="600">
        <f>Data!FE22</f>
        <v>3</v>
      </c>
      <c r="DZ18" s="600">
        <f>Data!FF22</f>
        <v>4</v>
      </c>
      <c r="EA18" s="600">
        <f>Data!FG22</f>
        <v>1</v>
      </c>
      <c r="EB18" s="600">
        <f>Data!FH22</f>
        <v>1</v>
      </c>
      <c r="EC18" s="600">
        <f>Data!FK22</f>
        <v>0</v>
      </c>
      <c r="ED18" s="600">
        <f>Data!FL22</f>
        <v>0</v>
      </c>
      <c r="EE18" s="600">
        <f>Data!FO22</f>
        <v>1</v>
      </c>
      <c r="EF18" s="600">
        <f>Data!FP22</f>
        <v>0</v>
      </c>
      <c r="EG18" s="606">
        <f>Data!FQ22</f>
        <v>1</v>
      </c>
      <c r="EH18" s="381">
        <f>Data!EE22</f>
        <v>20</v>
      </c>
      <c r="EI18" s="61">
        <f>Data!EF22</f>
        <v>73</v>
      </c>
      <c r="EJ18" s="81">
        <f>SUM(DJ18:DR18)</f>
        <v>22</v>
      </c>
      <c r="EK18" s="413">
        <f>Data!EG22</f>
        <v>95</v>
      </c>
      <c r="EL18" s="391"/>
      <c r="EM18" s="391"/>
      <c r="EN18" s="391"/>
      <c r="EO18" s="391"/>
      <c r="EP18" s="391"/>
      <c r="ET18" s="391"/>
      <c r="EU18" s="391"/>
      <c r="EV18" s="391"/>
      <c r="EW18" s="391"/>
      <c r="EX18" s="391"/>
      <c r="EY18" s="391"/>
      <c r="EZ18" s="391"/>
      <c r="FA18" s="391"/>
      <c r="FB18" s="391"/>
      <c r="FC18" s="391"/>
      <c r="FD18" s="391"/>
      <c r="FE18" s="391"/>
      <c r="FF18" s="391"/>
      <c r="FG18" s="391"/>
      <c r="FH18" s="391"/>
      <c r="FI18" s="391"/>
      <c r="FJ18" s="391"/>
      <c r="FK18" s="391"/>
      <c r="FL18" s="391"/>
      <c r="FM18" s="391"/>
      <c r="FO18" s="383"/>
      <c r="FP18" s="383"/>
      <c r="FQ18" s="383"/>
      <c r="FR18" s="371"/>
      <c r="FS18" s="371"/>
      <c r="FT18" s="371"/>
      <c r="FU18" s="371"/>
      <c r="FV18" s="371"/>
      <c r="FW18" s="371"/>
      <c r="FX18" s="371"/>
      <c r="FY18" s="371"/>
      <c r="FZ18" s="371"/>
      <c r="GA18" s="371"/>
      <c r="GB18" s="371"/>
      <c r="GC18" s="371"/>
      <c r="GD18" s="371"/>
      <c r="GE18" s="371"/>
      <c r="GF18" s="371"/>
      <c r="GG18" s="371"/>
      <c r="GH18" s="371"/>
      <c r="GI18" s="371"/>
      <c r="GJ18" s="371"/>
      <c r="GK18" s="371"/>
      <c r="GL18" s="371"/>
      <c r="GM18" s="371"/>
      <c r="GN18" s="371"/>
      <c r="GO18" s="371"/>
      <c r="GP18" s="371"/>
      <c r="GQ18" s="371"/>
      <c r="GR18" s="371"/>
      <c r="GS18" s="371"/>
      <c r="GT18" s="371"/>
      <c r="GU18" s="371"/>
      <c r="GV18" s="371"/>
      <c r="GW18" s="371"/>
      <c r="GX18" s="371"/>
      <c r="GY18" s="371"/>
      <c r="GZ18" s="371"/>
      <c r="HA18" s="371"/>
      <c r="HB18" s="371"/>
      <c r="HC18" s="371"/>
      <c r="HD18" s="371"/>
      <c r="HE18" s="371"/>
      <c r="HF18" s="371"/>
      <c r="HG18" s="371"/>
      <c r="HH18" s="371"/>
      <c r="HI18" s="371"/>
      <c r="HJ18" s="371"/>
      <c r="HK18" s="371"/>
      <c r="HL18" s="371"/>
      <c r="HM18" s="371"/>
      <c r="HN18" s="371"/>
      <c r="HO18" s="371"/>
      <c r="HP18" s="371"/>
      <c r="HQ18" s="371"/>
      <c r="HR18" s="371"/>
      <c r="HS18" s="371"/>
      <c r="HT18" s="371"/>
      <c r="HU18" s="371"/>
      <c r="HV18" s="57"/>
      <c r="JU18" s="61"/>
      <c r="JV18" s="61" t="s">
        <v>848</v>
      </c>
      <c r="JW18" s="61"/>
      <c r="JX18" s="61"/>
      <c r="JY18" s="308" t="e">
        <f>_xlfn.T.TEST(JY7:JY11,JV7:JV12,2,3)</f>
        <v>#REF!</v>
      </c>
      <c r="NE18" s="61" t="s">
        <v>820</v>
      </c>
      <c r="NF18" s="182" t="s">
        <v>821</v>
      </c>
      <c r="NG18" s="182" t="str">
        <f>CONCATENATE(ROUND(AVERAGE(NH45:NH55),1),"±",ROUND(STDEV(NH45:NH55),1))</f>
        <v>53.5±23</v>
      </c>
      <c r="NH18" s="182" t="s">
        <v>821</v>
      </c>
    </row>
    <row r="19" spans="1:386" x14ac:dyDescent="0.25">
      <c r="A19" s="378" t="s">
        <v>584</v>
      </c>
      <c r="B19" s="381">
        <f>Data!AU23</f>
        <v>75</v>
      </c>
      <c r="C19" s="82">
        <f>Data!BE23</f>
        <v>3</v>
      </c>
      <c r="D19" s="82">
        <f>Metrics!UA7/1000</f>
        <v>83.635499999999993</v>
      </c>
      <c r="E19" s="81">
        <f>Metrics!VH8</f>
        <v>400</v>
      </c>
      <c r="F19" s="129">
        <f>Metrics!$VH$5</f>
        <v>44.341506849043057</v>
      </c>
      <c r="G19" s="129">
        <f>SUM(Data!JB23:KK23)/36</f>
        <v>1</v>
      </c>
      <c r="H19" s="61">
        <f>AVERAGE(Data!NF23:NT23)</f>
        <v>3.700000249470271E-3</v>
      </c>
      <c r="I19" s="184">
        <f>AVERAGE(Data!ID23:IO23)</f>
        <v>0.98316387335459343</v>
      </c>
      <c r="J19" s="286">
        <f>AVERAGE(Data!NZ23:OB23)</f>
        <v>1</v>
      </c>
      <c r="K19" s="242">
        <f>AVERAGE(Data!NV23:NX23)</f>
        <v>0.9555555555555556</v>
      </c>
      <c r="L19" s="82">
        <f>Metrics!UA10/1000</f>
        <v>44</v>
      </c>
      <c r="M19" s="61">
        <f>Data!FJ23</f>
        <v>0</v>
      </c>
      <c r="N19" s="61">
        <f>Data!FN23</f>
        <v>0</v>
      </c>
      <c r="O19" s="61">
        <f>Data!GT23</f>
        <v>0</v>
      </c>
      <c r="P19" s="81">
        <f>Data!HL23</f>
        <v>0</v>
      </c>
      <c r="Q19" s="129">
        <f>AVERAGE(Data!OD23:OF23)/1000</f>
        <v>3.7198518518518515</v>
      </c>
      <c r="R19" s="81">
        <f>AVERAGE(Metrics!ABV6:ABX6)</f>
        <v>29.186507936507937</v>
      </c>
      <c r="S19" s="129">
        <f>AVERAGE(Data!OH23:OJ23)/1000</f>
        <v>35.687666666666665</v>
      </c>
      <c r="T19" s="129">
        <f>AVERAGE(Data!HS23:HU23)/1000</f>
        <v>35.625333333333337</v>
      </c>
      <c r="U19" s="82">
        <f>AVERAGE(Data!IA23:IC23)</f>
        <v>21.810949961344367</v>
      </c>
      <c r="V19" s="81">
        <f>Metrics!$UA$7</f>
        <v>83635.5</v>
      </c>
      <c r="W19" s="580">
        <f>AVERAGE(Data!HW23:HY23)</f>
        <v>0.96083333333333332</v>
      </c>
      <c r="X19" s="61">
        <f>Metrics!$CA$11</f>
        <v>1486</v>
      </c>
      <c r="Y19" s="61">
        <f>Metrics!$CA$10</f>
        <v>0</v>
      </c>
      <c r="Z19" s="61">
        <f>Metrics!$CA$9</f>
        <v>0</v>
      </c>
      <c r="AA19" s="129">
        <f>Metrics!ADE6*100</f>
        <v>1.3288252340574689</v>
      </c>
      <c r="AB19" s="81">
        <f>AVERAGE(Metrics!ABV8:ABX8)</f>
        <v>18.78256978177345</v>
      </c>
      <c r="AC19" s="61">
        <f>Metrics!$CC$11</f>
        <v>1404</v>
      </c>
      <c r="AD19" s="61">
        <f>Metrics!$CC$10</f>
        <v>0</v>
      </c>
      <c r="AE19" s="61">
        <f>Metrics!$CC$9</f>
        <v>0</v>
      </c>
      <c r="AF19" s="61">
        <f>Metrics!$CD$11</f>
        <v>3995</v>
      </c>
      <c r="AG19" s="61">
        <f>Metrics!$CB$11</f>
        <v>1793</v>
      </c>
      <c r="AH19" s="391">
        <f>Metrics!$CB$10</f>
        <v>0</v>
      </c>
      <c r="AI19" s="391">
        <f>Metrics!$CB$9</f>
        <v>0</v>
      </c>
      <c r="AJ19" s="391">
        <f>Metrics!$CD$10</f>
        <v>0</v>
      </c>
      <c r="AK19" s="391">
        <f>Metrics!$CD$9</f>
        <v>0</v>
      </c>
      <c r="AL19" s="61">
        <f>Metrics!$CB$6</f>
        <v>12.446267097445839</v>
      </c>
      <c r="AM19" s="61">
        <f>Metrics!$CA$6</f>
        <v>5.4108054997748285</v>
      </c>
      <c r="AN19" s="61">
        <f>Metrics!$CC$6</f>
        <v>2.9544675023141118</v>
      </c>
      <c r="AO19" s="61">
        <f>Metrics!$CD$6</f>
        <v>5.7496813362079813</v>
      </c>
      <c r="AP19" s="61">
        <f>Data!AW23</f>
        <v>42</v>
      </c>
      <c r="AQ19" s="61">
        <f>Data!AY23</f>
        <v>46</v>
      </c>
      <c r="AR19" s="61">
        <f>Data!BA23</f>
        <v>52.9</v>
      </c>
      <c r="AS19" s="61">
        <f>Data!BC23</f>
        <v>60</v>
      </c>
      <c r="AT19" s="61">
        <f>Data!O23</f>
        <v>1</v>
      </c>
      <c r="AU19" s="61">
        <f>Data!K23</f>
        <v>26</v>
      </c>
      <c r="AV19" s="61">
        <f>Data!N23</f>
        <v>28</v>
      </c>
      <c r="AW19" s="61">
        <f>Data!C23</f>
        <v>35</v>
      </c>
      <c r="AX19" s="61">
        <f>Data!BU23</f>
        <v>0</v>
      </c>
      <c r="AY19" s="61">
        <f>Data!BV23</f>
        <v>0</v>
      </c>
      <c r="AZ19" s="61">
        <f>Data!BW23</f>
        <v>1</v>
      </c>
      <c r="BA19" s="61">
        <f>Data!BX23</f>
        <v>1</v>
      </c>
      <c r="BB19" s="61">
        <f>Data!BY23</f>
        <v>1</v>
      </c>
      <c r="BC19" s="61">
        <f>Data!BZ23</f>
        <v>1</v>
      </c>
      <c r="BD19" s="61">
        <f>Data!CA23</f>
        <v>0</v>
      </c>
      <c r="BE19" s="61">
        <f>Data!CB23</f>
        <v>0</v>
      </c>
      <c r="BF19" s="61">
        <f>Data!CC23</f>
        <v>1</v>
      </c>
      <c r="BG19" s="61">
        <f>Data!CD23</f>
        <v>2</v>
      </c>
      <c r="BH19" s="61">
        <f>Data!GN23</f>
        <v>43</v>
      </c>
      <c r="BI19" s="61">
        <f>Data!GO23</f>
        <v>28</v>
      </c>
      <c r="BJ19" s="61">
        <f>Data!GP23</f>
        <v>3</v>
      </c>
      <c r="BK19" s="61">
        <f>Data!GQ23</f>
        <v>17</v>
      </c>
      <c r="BL19" s="61">
        <f>Data!GR23</f>
        <v>14</v>
      </c>
      <c r="BM19" s="61">
        <f>Data!AA23</f>
        <v>4</v>
      </c>
      <c r="BN19" s="61">
        <f>Data!AB23</f>
        <v>4</v>
      </c>
      <c r="BO19" s="61">
        <f>Data!AC23</f>
        <v>4</v>
      </c>
      <c r="BP19" s="61">
        <f>Data!AD23</f>
        <v>3</v>
      </c>
      <c r="BQ19" s="61">
        <f>Data!AE23</f>
        <v>4</v>
      </c>
      <c r="BR19" s="61">
        <f>Data!AF23</f>
        <v>4</v>
      </c>
      <c r="BS19" s="61">
        <f>Data!AG23</f>
        <v>4</v>
      </c>
      <c r="BT19" s="61">
        <f>Data!AH23</f>
        <v>4</v>
      </c>
      <c r="BU19" s="61">
        <f>Data!AI23</f>
        <v>4</v>
      </c>
      <c r="BV19" s="61">
        <f>Data!AJ23</f>
        <v>4</v>
      </c>
      <c r="BW19" s="61">
        <f>Data!AK23</f>
        <v>4</v>
      </c>
      <c r="BX19" s="61">
        <f>Data!AL23</f>
        <v>4</v>
      </c>
      <c r="BY19" s="61">
        <f>Data!AM23</f>
        <v>4</v>
      </c>
      <c r="BZ19" s="61">
        <f>Data!AN23</f>
        <v>4</v>
      </c>
      <c r="CA19" s="61">
        <f>Data!AO23</f>
        <v>4</v>
      </c>
      <c r="CB19" s="61">
        <f>Data!AP23</f>
        <v>4</v>
      </c>
      <c r="CC19" s="61">
        <f>Data!AQ23</f>
        <v>4</v>
      </c>
      <c r="CD19" s="61">
        <f>Data!AR23</f>
        <v>4</v>
      </c>
      <c r="CE19" s="61">
        <f>Data!AS23</f>
        <v>4</v>
      </c>
      <c r="CF19" s="61">
        <f>Data!AT23</f>
        <v>0</v>
      </c>
      <c r="CG19" s="61">
        <f>Data!GS23</f>
        <v>105</v>
      </c>
      <c r="CH19" s="61">
        <f>SUM(Data!CT23:CU23)</f>
        <v>0</v>
      </c>
      <c r="CI19" s="61">
        <f>ROUND((Data!OL23-Data!OK23)*1440,2)</f>
        <v>30.83</v>
      </c>
      <c r="CJ19" s="61">
        <f>'Metrics EyeTracking'!ZV6</f>
        <v>101.11889663221</v>
      </c>
      <c r="CK19" s="61">
        <f>'Metrics EyeTracking'!ZV7</f>
        <v>82.611548765667777</v>
      </c>
      <c r="CL19" s="61">
        <f>'Metrics EyeTracking'!AEC6</f>
        <v>121.83595883965964</v>
      </c>
      <c r="CM19" s="61">
        <f>'Metrics EyeTracking'!AEC7</f>
        <v>97.059056523253702</v>
      </c>
      <c r="CN19" s="61">
        <f>'Metrics EyeTracking'!AMQ6</f>
        <v>2.5674491653744957</v>
      </c>
      <c r="CO19">
        <f>'Metrics EyeTracking'!AVE6</f>
        <v>39.8125</v>
      </c>
      <c r="CP19" s="57">
        <f>'Metrics EyeTracking'!AVE7</f>
        <v>34</v>
      </c>
      <c r="CQ19">
        <f>'Metrics EyeTracking'!AIJ6</f>
        <v>165.46018614270943</v>
      </c>
      <c r="CR19" s="61">
        <f>'Metrics EyeTracking'!AMQ7</f>
        <v>2.0144310210006378</v>
      </c>
      <c r="CS19" s="61">
        <f>'Metrics EyeTracking'!SS6</f>
        <v>21.073335206518685</v>
      </c>
      <c r="CT19" s="61">
        <f>'Metrics EyeTracking'!BQ6</f>
        <v>2.2752983264780458</v>
      </c>
      <c r="CU19" s="61">
        <f>'Metrics EyeTracking'!BQ7</f>
        <v>2.2776056117732377</v>
      </c>
      <c r="CV19" s="61">
        <f>'Metrics EyeTracking'!FX6</f>
        <v>37.881068314068493</v>
      </c>
      <c r="CW19" s="61">
        <f>'Metrics EyeTracking'!FX7</f>
        <v>32.838385796290112</v>
      </c>
      <c r="CX19" s="61">
        <f>'Metrics EyeTracking'!KE6</f>
        <v>67.514331449597989</v>
      </c>
      <c r="CY19" s="61">
        <f>'Metrics EyeTracking'!KE7</f>
        <v>69.543826358088111</v>
      </c>
      <c r="CZ19" s="61">
        <f>'Metrics EyeTracking'!OL6</f>
        <v>268.7</v>
      </c>
      <c r="DA19" s="61">
        <f>'Metrics EyeTracking'!OL7</f>
        <v>273.75</v>
      </c>
      <c r="DB19" s="61">
        <f>'Metrics EyeTracking'!AGY6</f>
        <v>252.88002247822422</v>
      </c>
      <c r="DC19" s="61">
        <f>'Metrics EyeTracking'!ALF6</f>
        <v>1.5703971237987617</v>
      </c>
      <c r="DD19" s="61">
        <f>'Metrics EyeTracking'!ALF7</f>
        <v>1.4330096347101975</v>
      </c>
      <c r="DE19" s="61">
        <f>'Metrics EyeTracking'!APM5</f>
        <v>29.079562854330533</v>
      </c>
      <c r="DF19" s="61">
        <f>'Metrics EyeTracking'!APM6</f>
        <v>6.5231955772423591</v>
      </c>
      <c r="DG19" s="61">
        <f>'Metrics EyeTracking'!AQX7</f>
        <v>314.16950125902775</v>
      </c>
      <c r="DH19" s="61">
        <f>'Metrics EyeTracking'!ASI8</f>
        <v>42.031704840671402</v>
      </c>
      <c r="DI19" s="384">
        <v>0.55130080000000004</v>
      </c>
      <c r="DJ19" s="81">
        <f>Data!BH23</f>
        <v>0</v>
      </c>
      <c r="DK19" s="81">
        <f>Data!BI23</f>
        <v>0</v>
      </c>
      <c r="DL19" s="81">
        <f>Data!BJ23</f>
        <v>0</v>
      </c>
      <c r="DM19" s="81">
        <f>Data!BK23</f>
        <v>1</v>
      </c>
      <c r="DN19" s="81">
        <f>Data!BL23</f>
        <v>1</v>
      </c>
      <c r="DO19" s="81">
        <f>Data!BM23</f>
        <v>1</v>
      </c>
      <c r="DP19" s="81">
        <f>Data!BN23</f>
        <v>2</v>
      </c>
      <c r="DQ19" s="81">
        <f>Data!BO23</f>
        <v>0</v>
      </c>
      <c r="DR19" s="156">
        <f>Data!BP23</f>
        <v>0</v>
      </c>
      <c r="DS19" s="81">
        <f>Data!EY23</f>
        <v>0</v>
      </c>
      <c r="DT19" s="600">
        <f>Data!EZ23</f>
        <v>0</v>
      </c>
      <c r="DU19" s="600">
        <f>Data!FA23</f>
        <v>4</v>
      </c>
      <c r="DV19" s="600">
        <f>Data!FB23</f>
        <v>4</v>
      </c>
      <c r="DW19" s="600">
        <f>Data!FC23</f>
        <v>4</v>
      </c>
      <c r="DX19" s="600">
        <f>Data!FD23</f>
        <v>4</v>
      </c>
      <c r="DY19" s="600">
        <f>Data!FE23</f>
        <v>4</v>
      </c>
      <c r="DZ19" s="600">
        <f>Data!FF23</f>
        <v>4</v>
      </c>
      <c r="EA19" s="600">
        <f>Data!FG23</f>
        <v>0</v>
      </c>
      <c r="EB19" s="600">
        <f>Data!FH23</f>
        <v>0</v>
      </c>
      <c r="EC19" s="600">
        <f>Data!FK23</f>
        <v>0</v>
      </c>
      <c r="ED19" s="600">
        <f>Data!FL23</f>
        <v>0</v>
      </c>
      <c r="EE19" s="600">
        <f>Data!FO23</f>
        <v>4</v>
      </c>
      <c r="EF19" s="600">
        <f>Data!FP23</f>
        <v>0</v>
      </c>
      <c r="EG19" s="606">
        <f>Data!FQ23</f>
        <v>4</v>
      </c>
      <c r="EH19" s="381">
        <f>Data!EE23</f>
        <v>7</v>
      </c>
      <c r="EI19" s="61"/>
      <c r="EJ19" s="81">
        <f>SUM(DJ19:DR19)</f>
        <v>5</v>
      </c>
      <c r="EK19" s="413"/>
      <c r="EL19" s="391"/>
      <c r="EM19" s="391"/>
      <c r="EN19" s="391"/>
      <c r="EO19" s="391"/>
      <c r="EP19" s="391"/>
      <c r="ET19" s="391"/>
      <c r="EU19" s="391"/>
      <c r="EV19" s="391"/>
      <c r="EW19" s="391"/>
      <c r="EX19" s="391"/>
      <c r="EY19" s="391"/>
      <c r="EZ19" s="391"/>
      <c r="FA19" s="391"/>
      <c r="FB19" s="391"/>
      <c r="FC19" s="391"/>
      <c r="FD19" s="391"/>
      <c r="FE19" s="391"/>
      <c r="FF19" s="391"/>
      <c r="FG19" s="391"/>
      <c r="FH19" s="391"/>
      <c r="FI19" s="391"/>
      <c r="FJ19" s="391"/>
      <c r="FK19" s="391"/>
      <c r="FL19" s="391"/>
      <c r="FM19" s="391"/>
      <c r="FO19" s="383"/>
      <c r="FP19" s="383"/>
      <c r="FQ19" s="383"/>
      <c r="FR19" s="371"/>
      <c r="FS19" s="371"/>
      <c r="FT19" s="371"/>
      <c r="FU19" s="371"/>
      <c r="FV19" s="371"/>
      <c r="FW19" s="371"/>
      <c r="FX19" s="371"/>
      <c r="FY19" s="371"/>
      <c r="FZ19" s="371"/>
      <c r="GA19" s="371"/>
      <c r="GB19" s="371"/>
      <c r="GC19" s="371"/>
      <c r="GD19" s="371"/>
      <c r="GE19" s="371"/>
      <c r="GF19" s="371"/>
      <c r="GG19" s="371"/>
      <c r="GH19" s="371"/>
      <c r="GI19" s="371"/>
      <c r="GJ19" s="371"/>
      <c r="GK19" s="371"/>
      <c r="GL19" s="371"/>
      <c r="GM19" s="371"/>
      <c r="GN19" s="371"/>
      <c r="GO19" s="371"/>
      <c r="GP19" s="371"/>
      <c r="GQ19" s="371"/>
      <c r="GR19" s="371"/>
      <c r="GS19" s="371"/>
      <c r="GT19" s="371"/>
      <c r="GU19" s="371"/>
      <c r="GV19" s="371"/>
      <c r="GW19" s="371"/>
      <c r="GX19" s="371"/>
      <c r="GY19" s="371"/>
      <c r="GZ19" s="371"/>
      <c r="HA19" s="371"/>
      <c r="HB19" s="371"/>
      <c r="HC19" s="371"/>
      <c r="HD19" s="371"/>
      <c r="HE19" s="371"/>
      <c r="HF19" s="371"/>
      <c r="HG19" s="371"/>
      <c r="HH19" s="371"/>
      <c r="HI19" s="371"/>
      <c r="HJ19" s="371"/>
      <c r="HK19" s="371"/>
      <c r="HL19" s="371"/>
      <c r="HM19" s="371"/>
      <c r="HN19" s="371"/>
      <c r="HO19" s="371"/>
      <c r="HP19" s="371"/>
      <c r="HQ19" s="371"/>
      <c r="HR19" s="371"/>
      <c r="HS19" s="371"/>
      <c r="HT19" s="371"/>
      <c r="HU19" s="371"/>
      <c r="HV19" s="57"/>
    </row>
    <row r="20" spans="1:386" x14ac:dyDescent="0.25">
      <c r="A20" s="379" t="s">
        <v>551</v>
      </c>
      <c r="B20" s="381">
        <f>Data!AU24</f>
        <v>79</v>
      </c>
      <c r="C20" s="82"/>
      <c r="D20" s="82">
        <f>Metrics!TJ7/1000</f>
        <v>48.022500000000001</v>
      </c>
      <c r="E20" s="81">
        <f>Metrics!UO8</f>
        <v>171</v>
      </c>
      <c r="F20" s="129">
        <f>Metrics!$UO$5</f>
        <v>14.230832892470049</v>
      </c>
      <c r="G20" s="129">
        <f>SUM(Data!JB24:KK24)/36</f>
        <v>1</v>
      </c>
      <c r="H20" s="61">
        <f>AVERAGE(Data!NF24:NT24)</f>
        <v>5.00000032285849E-3</v>
      </c>
      <c r="I20" s="184">
        <f>AVERAGE(Data!ID24:IO24)</f>
        <v>0.98519754409790006</v>
      </c>
      <c r="J20" s="286">
        <f>AVERAGE(Data!NZ24:OB24)</f>
        <v>0.72136752136752147</v>
      </c>
      <c r="K20" s="242">
        <f>AVERAGE(Data!NV24:NX24)</f>
        <v>0.71111111111111114</v>
      </c>
      <c r="L20" s="82">
        <f>Metrics!TJ10/1000</f>
        <v>22</v>
      </c>
      <c r="M20" s="61">
        <f>Data!FJ24</f>
        <v>0</v>
      </c>
      <c r="N20" s="61">
        <f>Data!FN24</f>
        <v>1</v>
      </c>
      <c r="O20" s="61">
        <f>Data!GT24</f>
        <v>0</v>
      </c>
      <c r="P20" s="81">
        <f>Data!HL24</f>
        <v>3</v>
      </c>
      <c r="Q20" s="129">
        <f>AVERAGE(Data!OD24:OF24)/1000</f>
        <v>1.7354814814814816</v>
      </c>
      <c r="R20" s="81">
        <f>AVERAGE(Metrics!ZX6:ZZ6)</f>
        <v>76.003968253968267</v>
      </c>
      <c r="S20" s="129">
        <f>AVERAGE(Data!OH24:OJ24)/1000</f>
        <v>17.094666666666669</v>
      </c>
      <c r="T20" s="129">
        <f>AVERAGE(Data!HS24:HU24)/1000</f>
        <v>19.924666666666667</v>
      </c>
      <c r="U20" s="82">
        <f>AVERAGE(Data!IA24:IC24)</f>
        <v>18.749885559081999</v>
      </c>
      <c r="V20" s="81">
        <f>Metrics!$TJ$7</f>
        <v>48022.5</v>
      </c>
      <c r="W20" s="580">
        <f>AVERAGE(Data!HW24:HY24)</f>
        <v>1</v>
      </c>
      <c r="X20" s="61">
        <f>Metrics!$Z$11</f>
        <v>1171</v>
      </c>
      <c r="Y20" s="61">
        <f>Metrics!$Z$10</f>
        <v>0</v>
      </c>
      <c r="Z20" s="61">
        <f>Metrics!$Z$9</f>
        <v>0</v>
      </c>
      <c r="AA20" s="129">
        <f>Metrics!ACL6*100</f>
        <v>0.55825930542566404</v>
      </c>
      <c r="AB20" s="81">
        <f>AVERAGE(Metrics!ZX8:ZZ8)</f>
        <v>85.149689143784869</v>
      </c>
      <c r="AC20" s="61">
        <f>Metrics!$AB$11</f>
        <v>1096</v>
      </c>
      <c r="AD20" s="61">
        <f>Metrics!$AB$10</f>
        <v>0</v>
      </c>
      <c r="AE20" s="61">
        <f>Metrics!$AB$9</f>
        <v>0</v>
      </c>
      <c r="AF20" s="61">
        <f>Metrics!$AC$11</f>
        <v>2057</v>
      </c>
      <c r="AG20" s="61">
        <f>Metrics!$AA$11</f>
        <v>851</v>
      </c>
      <c r="AH20" s="391">
        <f>Metrics!$AA$10</f>
        <v>0</v>
      </c>
      <c r="AI20" s="391">
        <f>Metrics!$AA$9</f>
        <v>0</v>
      </c>
      <c r="AJ20" s="391">
        <f>Metrics!$AC$10</f>
        <v>1</v>
      </c>
      <c r="AK20" s="391">
        <f>Metrics!$AC$9</f>
        <v>0</v>
      </c>
      <c r="AL20" s="61">
        <f>Metrics!$AA$6</f>
        <v>26.260621819567049</v>
      </c>
      <c r="AM20" s="61">
        <f>Metrics!$Z$6</f>
        <v>5.7619174577618093</v>
      </c>
      <c r="AN20" s="61">
        <f>Metrics!$AB$6</f>
        <v>4.3145855353905951</v>
      </c>
      <c r="AO20" s="61">
        <f>Metrics!$AC$6</f>
        <v>11.357458103711636</v>
      </c>
      <c r="AP20" s="61">
        <f>Data!AW24</f>
        <v>23</v>
      </c>
      <c r="AQ20" s="61">
        <f>Data!AY24</f>
        <v>21</v>
      </c>
      <c r="AR20" s="61">
        <f>Data!BA24</f>
        <v>25.8</v>
      </c>
      <c r="AS20" s="61">
        <f>Data!BC24</f>
        <v>20.100000000000001</v>
      </c>
      <c r="AT20" s="61">
        <f>Data!O24</f>
        <v>0</v>
      </c>
      <c r="AU20" s="61"/>
      <c r="AV20" s="61"/>
      <c r="AW20" s="61">
        <f>Data!C24</f>
        <v>23</v>
      </c>
      <c r="AX20" s="61">
        <f>Data!BU24</f>
        <v>0</v>
      </c>
      <c r="AY20" s="61">
        <f>Data!BV24</f>
        <v>0</v>
      </c>
      <c r="AZ20" s="61">
        <f>Data!BW24</f>
        <v>0</v>
      </c>
      <c r="BA20" s="61">
        <f>Data!BX24</f>
        <v>0</v>
      </c>
      <c r="BB20" s="61">
        <f>Data!BY24</f>
        <v>0</v>
      </c>
      <c r="BC20" s="61">
        <f>Data!BZ24</f>
        <v>0</v>
      </c>
      <c r="BD20" s="61">
        <f>Data!CA24</f>
        <v>0</v>
      </c>
      <c r="BE20" s="61">
        <f>Data!CB24</f>
        <v>0</v>
      </c>
      <c r="BF20" s="61">
        <f>Data!CC24</f>
        <v>0</v>
      </c>
      <c r="BG20" s="61">
        <f>Data!CD24</f>
        <v>0</v>
      </c>
      <c r="BH20" s="61">
        <f>Data!GN24</f>
        <v>35</v>
      </c>
      <c r="BI20" s="61">
        <f>Data!GO24</f>
        <v>25</v>
      </c>
      <c r="BJ20" s="61">
        <f>Data!GP24</f>
        <v>3</v>
      </c>
      <c r="BK20" s="61">
        <f>Data!GQ24</f>
        <v>17</v>
      </c>
      <c r="BL20" s="61">
        <f>Data!GR24</f>
        <v>13</v>
      </c>
      <c r="BM20" s="61">
        <f>Data!AA24</f>
        <v>4</v>
      </c>
      <c r="BN20" s="61">
        <f>Data!AB24</f>
        <v>4</v>
      </c>
      <c r="BO20" s="61">
        <f>Data!AC24</f>
        <v>4</v>
      </c>
      <c r="BP20" s="61">
        <f>Data!AD24</f>
        <v>3</v>
      </c>
      <c r="BQ20" s="61">
        <f>Data!AE24</f>
        <v>4</v>
      </c>
      <c r="BR20" s="61">
        <f>Data!AF24</f>
        <v>4</v>
      </c>
      <c r="BS20" s="61">
        <f>Data!AG24</f>
        <v>4</v>
      </c>
      <c r="BT20" s="61">
        <f>Data!AH24</f>
        <v>4</v>
      </c>
      <c r="BU20" s="61">
        <f>Data!AI24</f>
        <v>4</v>
      </c>
      <c r="BV20" s="61">
        <f>Data!AJ24</f>
        <v>4</v>
      </c>
      <c r="BW20" s="61">
        <f>Data!AK24</f>
        <v>4</v>
      </c>
      <c r="BX20" s="61">
        <f>Data!AL24</f>
        <v>4</v>
      </c>
      <c r="BY20" s="61">
        <f>Data!AM24</f>
        <v>4</v>
      </c>
      <c r="BZ20" s="61">
        <f>Data!AN24</f>
        <v>4</v>
      </c>
      <c r="CA20" s="61">
        <f>Data!AO24</f>
        <v>4</v>
      </c>
      <c r="CB20" s="61">
        <f>Data!AP24</f>
        <v>4</v>
      </c>
      <c r="CC20" s="61">
        <f>Data!AQ24</f>
        <v>4</v>
      </c>
      <c r="CD20" s="61">
        <f>Data!AR24</f>
        <v>4</v>
      </c>
      <c r="CE20" s="61">
        <f>Data!AS24</f>
        <v>4</v>
      </c>
      <c r="CF20" s="61">
        <f>Data!AT24</f>
        <v>4</v>
      </c>
      <c r="CG20" s="61">
        <f>Data!GS24</f>
        <v>93</v>
      </c>
      <c r="CH20" s="61">
        <f>SUM(Data!CT24:CU24)</f>
        <v>0</v>
      </c>
      <c r="CI20" s="61">
        <f>ROUND((Data!OL24-Data!OK24)*1440,2)</f>
        <v>18.47</v>
      </c>
      <c r="CJ20" s="61">
        <f>'Metrics EyeTracking'!YX6</f>
        <v>97.656704637107211</v>
      </c>
      <c r="CK20" s="61">
        <f>'Metrics EyeTracking'!YX7</f>
        <v>46.909553704170676</v>
      </c>
      <c r="CL20" s="61">
        <f>'Metrics EyeTracking'!ADE6</f>
        <v>123.62421518341618</v>
      </c>
      <c r="CM20" s="61">
        <f>'Metrics EyeTracking'!ADE7</f>
        <v>64.442790220304005</v>
      </c>
      <c r="CN20" s="61">
        <f>'Metrics EyeTracking'!ALS6</f>
        <v>2.472090056611282</v>
      </c>
      <c r="CO20">
        <f>'Metrics EyeTracking'!AUG6</f>
        <v>43.866666666666667</v>
      </c>
      <c r="CP20" s="57">
        <f>'Metrics EyeTracking'!AUG7</f>
        <v>34</v>
      </c>
      <c r="CQ20">
        <v>107.6698125747707</v>
      </c>
      <c r="CR20" s="61">
        <f>'Metrics EyeTracking'!ALS7</f>
        <v>1.4543625857882037</v>
      </c>
      <c r="CS20" s="61">
        <f>'Metrics EyeTracking'!RU6</f>
        <v>6.4093433983762997</v>
      </c>
      <c r="CT20" s="61">
        <f>'Metrics EyeTracking'!AS6</f>
        <v>0.6302452161771982</v>
      </c>
      <c r="CU20" s="61">
        <f>'Metrics EyeTracking'!AS7</f>
        <v>0.64293408985666423</v>
      </c>
      <c r="CV20" s="61">
        <f>'Metrics EyeTracking'!EZ6</f>
        <v>23.897389565157976</v>
      </c>
      <c r="CW20" s="61">
        <f>'Metrics EyeTracking'!EZ7</f>
        <v>23.522318240804047</v>
      </c>
      <c r="CX20" s="61">
        <f>'Metrics EyeTracking'!JG6</f>
        <v>28.64413246612682</v>
      </c>
      <c r="CY20" s="61">
        <f>'Metrics EyeTracking'!JG7</f>
        <v>25.477580282860078</v>
      </c>
      <c r="CZ20" s="61">
        <f>'Metrics EyeTracking'!NN6</f>
        <v>262.33333333333331</v>
      </c>
      <c r="DA20" s="61">
        <f>'Metrics EyeTracking'!NN7</f>
        <v>249</v>
      </c>
      <c r="DB20" s="61">
        <f>'Metrics EyeTracking'!AGA6</f>
        <v>94.003703176185724</v>
      </c>
      <c r="DC20" s="61">
        <f>'Metrics EyeTracking'!AKH6</f>
        <v>0.97829536583224064</v>
      </c>
      <c r="DD20" s="61">
        <f>'Metrics EyeTracking'!AKH7</f>
        <v>0.727021476286557</v>
      </c>
      <c r="DE20" s="61">
        <f>'Metrics EyeTracking'!AOO5</f>
        <v>22.797241238135438</v>
      </c>
      <c r="DF20" s="61">
        <f>'Metrics EyeTracking'!AOO6</f>
        <v>2.5766378089173547</v>
      </c>
      <c r="DG20" s="61">
        <f>'Metrics EyeTracking'!APZ7</f>
        <v>275.65581365239507</v>
      </c>
      <c r="DH20" s="61">
        <f>'Metrics EyeTracking'!ARK8</f>
        <v>33.101500888690353</v>
      </c>
      <c r="DI20" s="384">
        <v>0.78655059999999999</v>
      </c>
      <c r="DJ20" s="384"/>
      <c r="DK20" s="384"/>
      <c r="DL20" s="384"/>
      <c r="DM20" s="384"/>
      <c r="DN20" s="384"/>
      <c r="DO20" s="384"/>
      <c r="DP20" s="384"/>
      <c r="DQ20" s="384"/>
      <c r="DR20" s="602"/>
      <c r="DS20" s="81">
        <f>Data!EY24</f>
        <v>0</v>
      </c>
      <c r="DT20" s="600">
        <f>Data!EZ24</f>
        <v>0</v>
      </c>
      <c r="DU20" s="600">
        <f>Data!FA24</f>
        <v>3</v>
      </c>
      <c r="DV20" s="600">
        <f>Data!FB24</f>
        <v>4</v>
      </c>
      <c r="DW20" s="600">
        <f>Data!FC24</f>
        <v>4</v>
      </c>
      <c r="DX20" s="600">
        <f>Data!FD24</f>
        <v>4</v>
      </c>
      <c r="DY20" s="600">
        <f>Data!FE24</f>
        <v>3</v>
      </c>
      <c r="DZ20" s="600">
        <f>Data!FF24</f>
        <v>4</v>
      </c>
      <c r="EA20" s="600">
        <f>Data!FG24</f>
        <v>0</v>
      </c>
      <c r="EB20" s="600">
        <f>Data!FH24</f>
        <v>0</v>
      </c>
      <c r="EC20" s="600">
        <f>Data!FK24</f>
        <v>0</v>
      </c>
      <c r="ED20" s="600">
        <f>Data!FL24</f>
        <v>0</v>
      </c>
      <c r="EE20" s="600">
        <f>Data!FO24</f>
        <v>2</v>
      </c>
      <c r="EF20" s="600">
        <f>Data!FP24</f>
        <v>0</v>
      </c>
      <c r="EG20" s="606">
        <f>Data!FQ24</f>
        <v>4</v>
      </c>
      <c r="EH20" s="381"/>
      <c r="EI20" s="61"/>
      <c r="EJ20" s="81"/>
      <c r="EK20" s="413"/>
      <c r="EL20" s="391"/>
      <c r="EM20" s="391"/>
      <c r="EN20" s="391"/>
      <c r="EO20" s="391"/>
      <c r="EP20" s="391"/>
      <c r="ET20" s="391"/>
      <c r="EU20" s="391"/>
      <c r="EV20" s="391"/>
      <c r="EW20" s="391"/>
      <c r="EX20" s="391"/>
      <c r="EY20" s="391"/>
      <c r="EZ20" s="391"/>
      <c r="FA20" s="391"/>
      <c r="FB20" s="391"/>
      <c r="FC20" s="391"/>
      <c r="FD20" s="391"/>
      <c r="FE20" s="391"/>
      <c r="FF20" s="391"/>
      <c r="FG20" s="391"/>
      <c r="FH20" s="391"/>
      <c r="FI20" s="391"/>
      <c r="FJ20" s="391"/>
      <c r="FK20" s="391"/>
      <c r="FL20" s="391"/>
      <c r="FM20" s="391"/>
      <c r="FO20" s="383"/>
      <c r="FP20" s="383"/>
      <c r="FQ20" s="383"/>
      <c r="FR20" s="371"/>
      <c r="FS20" s="371"/>
      <c r="FT20" s="371"/>
      <c r="FU20" s="371"/>
      <c r="FV20" s="371"/>
      <c r="FW20" s="371"/>
      <c r="FX20" s="371"/>
      <c r="FY20" s="371"/>
      <c r="FZ20" s="371"/>
      <c r="GA20" s="371"/>
      <c r="GB20" s="371"/>
      <c r="GC20" s="371"/>
      <c r="GD20" s="371"/>
      <c r="GE20" s="371"/>
      <c r="GF20" s="371"/>
      <c r="GG20" s="371"/>
      <c r="GH20" s="371"/>
      <c r="GI20" s="371"/>
      <c r="GJ20" s="371"/>
      <c r="GK20" s="371"/>
      <c r="GL20" s="371"/>
      <c r="GM20" s="371"/>
      <c r="GN20" s="371"/>
      <c r="GO20" s="371"/>
      <c r="GP20" s="371"/>
      <c r="GQ20" s="371"/>
      <c r="GR20" s="371"/>
      <c r="GS20" s="371"/>
      <c r="GT20" s="371"/>
      <c r="GU20" s="371"/>
      <c r="GV20" s="371"/>
      <c r="GW20" s="371"/>
      <c r="GX20" s="371"/>
      <c r="GY20" s="371"/>
      <c r="GZ20" s="371"/>
      <c r="HA20" s="371"/>
      <c r="HB20" s="371"/>
      <c r="HC20" s="371"/>
      <c r="HD20" s="371"/>
      <c r="HE20" s="371"/>
      <c r="HF20" s="371"/>
      <c r="HG20" s="371"/>
      <c r="HH20" s="371"/>
      <c r="HI20" s="371"/>
      <c r="HJ20" s="371"/>
      <c r="HK20" s="371"/>
      <c r="HL20" s="371"/>
      <c r="HM20" s="371"/>
      <c r="HN20" s="371"/>
      <c r="HO20" s="371"/>
      <c r="HP20" s="371"/>
      <c r="HQ20" s="371"/>
      <c r="HR20" s="371"/>
      <c r="HS20" s="371"/>
      <c r="HT20" s="371"/>
      <c r="HU20" s="371"/>
    </row>
    <row r="21" spans="1:386" x14ac:dyDescent="0.25">
      <c r="A21" s="379" t="s">
        <v>580</v>
      </c>
      <c r="B21" s="381">
        <f>Data!AU25</f>
        <v>80</v>
      </c>
      <c r="C21" s="82"/>
      <c r="D21" s="82">
        <f>Metrics!TK7/1000</f>
        <v>30.223500000000001</v>
      </c>
      <c r="E21" s="81">
        <f>Metrics!UP8</f>
        <v>312</v>
      </c>
      <c r="F21" s="129">
        <f>Metrics!$UP$5</f>
        <v>31.679472689516825</v>
      </c>
      <c r="G21" s="129">
        <f>SUM(Data!JB25:KK25)/36</f>
        <v>1</v>
      </c>
      <c r="H21" s="61">
        <f>AVERAGE(Data!NF25:NT25)</f>
        <v>3.3333335770294038E-3</v>
      </c>
      <c r="I21" s="184">
        <f>AVERAGE(Data!ID25:IO25)</f>
        <v>0.97777131199836698</v>
      </c>
      <c r="J21" s="286">
        <f>AVERAGE(Data!NZ25:OB25)</f>
        <v>0.97619047619047628</v>
      </c>
      <c r="K21" s="242">
        <f>AVERAGE(Data!NV25:NX25)</f>
        <v>0.9555555555555556</v>
      </c>
      <c r="L21" s="82">
        <f>Metrics!TK10/1000</f>
        <v>21.5</v>
      </c>
      <c r="M21" s="61">
        <f>Data!FJ25</f>
        <v>0</v>
      </c>
      <c r="N21" s="61">
        <f>Data!FN25</f>
        <v>0</v>
      </c>
      <c r="O21" s="61">
        <f>Data!GT25</f>
        <v>0</v>
      </c>
      <c r="P21" s="81">
        <f>Data!HL25</f>
        <v>0</v>
      </c>
      <c r="Q21" s="129">
        <f>AVERAGE(Data!OD25:OF25)/1000</f>
        <v>1.7992962962962964</v>
      </c>
      <c r="R21" s="81">
        <f>AVERAGE(Metrics!AAB6:AAD6)</f>
        <v>28.556776556776555</v>
      </c>
      <c r="S21" s="129">
        <f>AVERAGE(Data!OH25:OJ25)/1000</f>
        <v>17.730333333333331</v>
      </c>
      <c r="T21" s="129">
        <f>AVERAGE(Data!HS25:HU25)/1000</f>
        <v>33.805999999999997</v>
      </c>
      <c r="U21" s="82">
        <f>AVERAGE(Data!IA25:IC25)</f>
        <v>16.011038462320901</v>
      </c>
      <c r="V21" s="81">
        <f>Metrics!$TK$7</f>
        <v>30223.5</v>
      </c>
      <c r="W21" s="580">
        <f>AVERAGE(Data!HW25:HY25)</f>
        <v>0.95000000000000007</v>
      </c>
      <c r="X21" s="61">
        <f>Metrics!$AD$11</f>
        <v>1614</v>
      </c>
      <c r="Y21" s="61">
        <f>Metrics!$AD$10</f>
        <v>0</v>
      </c>
      <c r="Z21" s="61">
        <f>Metrics!$AD$9</f>
        <v>0</v>
      </c>
      <c r="AA21" s="129">
        <f>Metrics!ACM$6*100</f>
        <v>1.1013806206853716</v>
      </c>
      <c r="AB21" s="81">
        <f>AVERAGE(Metrics!AAB8:AAD8)</f>
        <v>21.212577960150796</v>
      </c>
      <c r="AC21" s="61">
        <f>Metrics!$AF$11</f>
        <v>946</v>
      </c>
      <c r="AD21" s="61">
        <f>Metrics!$AF$10</f>
        <v>0</v>
      </c>
      <c r="AE21" s="61">
        <f>Metrics!$AF$9</f>
        <v>0</v>
      </c>
      <c r="AF21" s="61">
        <f>Metrics!$AG$11</f>
        <v>1194</v>
      </c>
      <c r="AG21" s="61">
        <f>Metrics!$AE$11</f>
        <v>874</v>
      </c>
      <c r="AH21" s="391">
        <f>Metrics!$AE$10</f>
        <v>0</v>
      </c>
      <c r="AI21" s="391">
        <f>Metrics!$AE$9</f>
        <v>0</v>
      </c>
      <c r="AJ21" s="391">
        <f>Metrics!$AG$10</f>
        <v>0</v>
      </c>
      <c r="AK21" s="391">
        <f>Metrics!$AG$9</f>
        <v>0</v>
      </c>
      <c r="AL21" s="61">
        <f>Metrics!$AE$6</f>
        <v>14.217240817616277</v>
      </c>
      <c r="AM21" s="61">
        <f>Metrics!$AD$6</f>
        <v>5.2468943902204632</v>
      </c>
      <c r="AN21" s="61">
        <f>Metrics!$AF$6</f>
        <v>4.3620403848639588</v>
      </c>
      <c r="AO21" s="61">
        <f>Metrics!$AG$6</f>
        <v>20.326023322916665</v>
      </c>
      <c r="AP21" s="61">
        <f>Data!AW25</f>
        <v>22</v>
      </c>
      <c r="AQ21" s="61">
        <f>Data!AY25</f>
        <v>21</v>
      </c>
      <c r="AR21" s="61">
        <f>Data!BA25</f>
        <v>19.2</v>
      </c>
      <c r="AS21" s="61">
        <f>Data!BC25</f>
        <v>20</v>
      </c>
      <c r="AT21" s="61">
        <f>Data!O25</f>
        <v>0</v>
      </c>
      <c r="AU21" s="61"/>
      <c r="AV21" s="61"/>
      <c r="AW21" s="61">
        <f>Data!C25</f>
        <v>30</v>
      </c>
      <c r="AX21" s="61">
        <f>Data!BU25</f>
        <v>0</v>
      </c>
      <c r="AY21" s="61">
        <f>Data!BV25</f>
        <v>0</v>
      </c>
      <c r="AZ21" s="61">
        <f>Data!BW25</f>
        <v>0</v>
      </c>
      <c r="BA21" s="61">
        <f>Data!BX25</f>
        <v>0</v>
      </c>
      <c r="BB21" s="61">
        <f>Data!BY25</f>
        <v>0</v>
      </c>
      <c r="BC21" s="61">
        <f>Data!BZ25</f>
        <v>0</v>
      </c>
      <c r="BD21" s="61">
        <f>Data!CA25</f>
        <v>0</v>
      </c>
      <c r="BE21" s="61">
        <f>Data!CB25</f>
        <v>0</v>
      </c>
      <c r="BF21" s="61">
        <f>Data!CC25</f>
        <v>0</v>
      </c>
      <c r="BG21" s="61">
        <f>Data!CD25</f>
        <v>0</v>
      </c>
      <c r="BH21" s="61">
        <f>Data!GN25</f>
        <v>31</v>
      </c>
      <c r="BI21" s="61">
        <f>Data!GO25</f>
        <v>24</v>
      </c>
      <c r="BJ21" s="61">
        <f>Data!GP25</f>
        <v>11</v>
      </c>
      <c r="BK21" s="61">
        <f>Data!GQ25</f>
        <v>11</v>
      </c>
      <c r="BL21" s="61">
        <f>Data!GR25</f>
        <v>14</v>
      </c>
      <c r="BM21" s="61">
        <f>Data!AA25</f>
        <v>4</v>
      </c>
      <c r="BN21" s="61">
        <f>Data!AB25</f>
        <v>4</v>
      </c>
      <c r="BO21" s="61">
        <f>Data!AC25</f>
        <v>4</v>
      </c>
      <c r="BP21" s="61">
        <f>Data!AD25</f>
        <v>4</v>
      </c>
      <c r="BQ21" s="61">
        <f>Data!AE25</f>
        <v>4</v>
      </c>
      <c r="BR21" s="61">
        <f>Data!AF25</f>
        <v>4</v>
      </c>
      <c r="BS21" s="61">
        <f>Data!AG25</f>
        <v>4</v>
      </c>
      <c r="BT21" s="61">
        <f>Data!AH25</f>
        <v>4</v>
      </c>
      <c r="BU21" s="61">
        <f>Data!AI25</f>
        <v>4</v>
      </c>
      <c r="BV21" s="61">
        <f>Data!AJ25</f>
        <v>4</v>
      </c>
      <c r="BW21" s="61">
        <f>Data!AK25</f>
        <v>4</v>
      </c>
      <c r="BX21" s="61">
        <f>Data!AL25</f>
        <v>4</v>
      </c>
      <c r="BY21" s="61">
        <f>Data!AM25</f>
        <v>4</v>
      </c>
      <c r="BZ21" s="61">
        <f>Data!AN25</f>
        <v>4</v>
      </c>
      <c r="CA21" s="61">
        <f>Data!AO25</f>
        <v>4</v>
      </c>
      <c r="CB21" s="61">
        <f>Data!AP25</f>
        <v>4</v>
      </c>
      <c r="CC21" s="61">
        <f>Data!AQ25</f>
        <v>4</v>
      </c>
      <c r="CD21" s="61">
        <f>Data!AR25</f>
        <v>4</v>
      </c>
      <c r="CE21" s="61">
        <f>Data!AS25</f>
        <v>4</v>
      </c>
      <c r="CF21" s="61">
        <f>Data!AT25</f>
        <v>4</v>
      </c>
      <c r="CG21" s="61">
        <f>Data!GS25</f>
        <v>91</v>
      </c>
      <c r="CH21" s="61">
        <f>SUM(Data!CT25:CU25)</f>
        <v>0</v>
      </c>
      <c r="CI21" s="61">
        <f>ROUND((Data!OL25-Data!OK25)*1440,2)</f>
        <v>21.7</v>
      </c>
      <c r="CJ21" s="61">
        <f>'Metrics EyeTracking'!YY6</f>
        <v>79.380650671629738</v>
      </c>
      <c r="CK21" s="61">
        <f>'Metrics EyeTracking'!YY7</f>
        <v>44.356538135123976</v>
      </c>
      <c r="CL21" s="61">
        <f>'Metrics EyeTracking'!ADF6</f>
        <v>102.60872978519025</v>
      </c>
      <c r="CM21" s="61">
        <f>'Metrics EyeTracking'!ADF7</f>
        <v>55.32530645422851</v>
      </c>
      <c r="CN21" s="61">
        <f>'Metrics EyeTracking'!ALT6</f>
        <v>2.2487433616858774</v>
      </c>
      <c r="CO21">
        <f>'Metrics EyeTracking'!AUH6</f>
        <v>41.655555555555559</v>
      </c>
      <c r="CP21" s="57">
        <f>'Metrics EyeTracking'!AUH7</f>
        <v>38</v>
      </c>
      <c r="CQ21">
        <v>143.23797397843472</v>
      </c>
      <c r="CR21" s="61">
        <f>'Metrics EyeTracking'!ALT7</f>
        <v>1.3254292054932253</v>
      </c>
      <c r="CS21" s="61">
        <f>'Metrics EyeTracking'!RV6</f>
        <v>2.1054847878724074</v>
      </c>
      <c r="CT21" s="61">
        <f>'Metrics EyeTracking'!AT6</f>
        <v>0.54585484513973648</v>
      </c>
      <c r="CU21" s="61">
        <f>'Metrics EyeTracking'!AT7</f>
        <v>0.54585484513973648</v>
      </c>
      <c r="CV21" s="61">
        <f>'Metrics EyeTracking'!FA6</f>
        <v>21.62916463458895</v>
      </c>
      <c r="CW21" s="61">
        <f>'Metrics EyeTracking'!FA7</f>
        <v>21.62916463458895</v>
      </c>
      <c r="CX21" s="61">
        <f>'Metrics EyeTracking'!JH6</f>
        <v>21.62916463458895</v>
      </c>
      <c r="CY21" s="61">
        <f>'Metrics EyeTracking'!JH7</f>
        <v>21.62916463458895</v>
      </c>
      <c r="CZ21" s="61">
        <f>'Metrics EyeTracking'!NO6</f>
        <v>95</v>
      </c>
      <c r="DA21" s="61">
        <f>'Metrics EyeTracking'!NO7</f>
        <v>95</v>
      </c>
      <c r="DB21" s="61">
        <f>'Metrics EyeTracking'!AGB6</f>
        <v>117.90714812085483</v>
      </c>
      <c r="DC21" s="61">
        <f>'Metrics EyeTracking'!AKI6</f>
        <v>0.64333125237562716</v>
      </c>
      <c r="DD21" s="61">
        <f>'Metrics EyeTracking'!AKI7</f>
        <v>0.54074064735750316</v>
      </c>
      <c r="DE21" s="61">
        <f>'Metrics EyeTracking'!AOP5</f>
        <v>22.88580509494874</v>
      </c>
      <c r="DF21" s="61">
        <f>'Metrics EyeTracking'!AOP6</f>
        <v>3.1759369730500802</v>
      </c>
      <c r="DG21" s="61">
        <f>'Metrics EyeTracking'!AQA7</f>
        <v>153.29821157161535</v>
      </c>
      <c r="DH21" s="61">
        <f>'Metrics EyeTracking'!ARL8</f>
        <v>35.418059147346732</v>
      </c>
      <c r="DI21" s="384">
        <v>0.82754433000000005</v>
      </c>
      <c r="DJ21" s="384"/>
      <c r="DK21" s="384"/>
      <c r="DL21" s="384"/>
      <c r="DM21" s="384"/>
      <c r="DN21" s="384"/>
      <c r="DO21" s="384"/>
      <c r="DP21" s="384"/>
      <c r="DQ21" s="384"/>
      <c r="DR21" s="602"/>
      <c r="DS21" s="81">
        <f>Data!EY25</f>
        <v>0</v>
      </c>
      <c r="DT21" s="600">
        <f>Data!EZ25</f>
        <v>0</v>
      </c>
      <c r="DU21" s="600">
        <f>Data!FA25</f>
        <v>0</v>
      </c>
      <c r="DV21" s="600">
        <f>Data!FB25</f>
        <v>4</v>
      </c>
      <c r="DW21" s="600">
        <f>Data!FC25</f>
        <v>1</v>
      </c>
      <c r="DX21" s="600">
        <f>Data!FD25</f>
        <v>4</v>
      </c>
      <c r="DY21" s="600">
        <f>Data!FE25</f>
        <v>4</v>
      </c>
      <c r="DZ21" s="600">
        <f>Data!FF25</f>
        <v>4</v>
      </c>
      <c r="EA21" s="600">
        <f>Data!FG25</f>
        <v>0</v>
      </c>
      <c r="EB21" s="600">
        <f>Data!FH25</f>
        <v>0</v>
      </c>
      <c r="EC21" s="600">
        <f>Data!FK25</f>
        <v>0</v>
      </c>
      <c r="ED21" s="600">
        <f>Data!FL25</f>
        <v>0</v>
      </c>
      <c r="EE21" s="600">
        <f>Data!FO25</f>
        <v>4</v>
      </c>
      <c r="EF21" s="600">
        <f>Data!FP25</f>
        <v>0</v>
      </c>
      <c r="EG21" s="606">
        <f>Data!FQ25</f>
        <v>4</v>
      </c>
      <c r="EH21" s="381"/>
      <c r="EI21" s="61"/>
      <c r="EJ21" s="81"/>
      <c r="EK21" s="413"/>
      <c r="EL21" s="391"/>
      <c r="EM21" s="391"/>
      <c r="EN21" s="391"/>
      <c r="EO21" s="391"/>
      <c r="EP21" s="391"/>
      <c r="ET21" s="391"/>
      <c r="EX21" s="391"/>
      <c r="EY21" s="391"/>
      <c r="EZ21" s="391"/>
      <c r="FA21" s="391"/>
      <c r="FB21" s="391"/>
      <c r="FC21" s="391"/>
      <c r="FD21" s="391"/>
      <c r="FE21" s="391"/>
      <c r="FF21" s="391"/>
      <c r="FG21" s="391"/>
      <c r="FH21" s="391"/>
      <c r="FI21" s="391"/>
      <c r="FJ21" s="391"/>
      <c r="FK21" s="391"/>
      <c r="FL21" s="391"/>
      <c r="FM21" s="391"/>
      <c r="FO21" s="383"/>
      <c r="FP21" s="383"/>
      <c r="FQ21" s="383"/>
      <c r="FR21" s="371"/>
      <c r="FS21" s="371"/>
      <c r="FT21" s="371"/>
      <c r="FU21" s="371"/>
      <c r="FV21" s="371"/>
      <c r="FW21" s="371"/>
      <c r="FX21" s="371"/>
      <c r="FY21" s="371"/>
      <c r="FZ21" s="371"/>
      <c r="GA21" s="371"/>
      <c r="GB21" s="371"/>
      <c r="GC21" s="371"/>
      <c r="GD21" s="371"/>
      <c r="GE21" s="371"/>
      <c r="GF21" s="371"/>
      <c r="GG21" s="371"/>
      <c r="GH21" s="371"/>
      <c r="GI21" s="371"/>
      <c r="GJ21" s="371"/>
      <c r="GK21" s="371"/>
      <c r="GL21" s="371"/>
      <c r="GM21" s="371"/>
      <c r="GN21" s="371"/>
      <c r="GO21" s="371"/>
      <c r="GP21" s="371"/>
      <c r="GQ21" s="371"/>
      <c r="GR21" s="371"/>
      <c r="GS21" s="371"/>
      <c r="GT21" s="371"/>
      <c r="GU21" s="371"/>
      <c r="GV21" s="371"/>
      <c r="GW21" s="371"/>
      <c r="GX21" s="371"/>
      <c r="GY21" s="371"/>
      <c r="GZ21" s="371"/>
      <c r="HA21" s="371"/>
      <c r="HB21" s="371"/>
      <c r="HC21" s="371"/>
      <c r="HD21" s="371"/>
      <c r="HE21" s="371"/>
      <c r="HF21" s="371"/>
      <c r="HG21" s="371"/>
      <c r="HH21" s="371"/>
      <c r="HI21" s="371"/>
      <c r="HJ21" s="371"/>
      <c r="HK21" s="371"/>
      <c r="HL21" s="371"/>
      <c r="HM21" s="371"/>
      <c r="HN21" s="371"/>
      <c r="HO21" s="371"/>
      <c r="HP21" s="371"/>
      <c r="HQ21" s="371"/>
      <c r="HR21" s="371"/>
      <c r="HS21" s="371"/>
      <c r="HT21" s="371"/>
      <c r="HU21" s="371"/>
    </row>
    <row r="22" spans="1:386" x14ac:dyDescent="0.25">
      <c r="A22" s="379" t="s">
        <v>588</v>
      </c>
      <c r="B22" s="381">
        <f>Data!AU26</f>
        <v>80</v>
      </c>
      <c r="C22" s="82"/>
      <c r="D22" s="82">
        <f>Metrics!TL7/1000</f>
        <v>56.927</v>
      </c>
      <c r="E22" s="81">
        <f>Metrics!UQ8</f>
        <v>121</v>
      </c>
      <c r="F22" s="129">
        <f>Metrics!$UQ$5</f>
        <v>26.036141964606923</v>
      </c>
      <c r="G22" s="129">
        <f>SUM(Data!JB26:KK26)/36</f>
        <v>1</v>
      </c>
      <c r="H22" s="61">
        <f>AVERAGE(Data!NF26:NT26)</f>
        <v>3.200000206318992E-3</v>
      </c>
      <c r="I22" s="184">
        <f>AVERAGE(Data!ID26:IO26)</f>
        <v>0.98371396462122551</v>
      </c>
      <c r="J22" s="286">
        <f>AVERAGE(Data!NZ26:OB26)</f>
        <v>0.48717948717948723</v>
      </c>
      <c r="K22" s="242">
        <f>AVERAGE(Data!NV26:NX26)</f>
        <v>0.44444444444444448</v>
      </c>
      <c r="L22" s="82">
        <f>Metrics!TL10/1000</f>
        <v>23.35</v>
      </c>
      <c r="M22" s="61">
        <f>Data!FJ26</f>
        <v>0</v>
      </c>
      <c r="N22" s="61">
        <f>Data!FN26</f>
        <v>0</v>
      </c>
      <c r="O22" s="61">
        <f>Data!GT26</f>
        <v>0</v>
      </c>
      <c r="P22" s="81">
        <f>Data!HL26</f>
        <v>0</v>
      </c>
      <c r="Q22" s="129">
        <f>AVERAGE(Data!OD26:OF26)/1000</f>
        <v>1.465222222222222</v>
      </c>
      <c r="R22" s="81">
        <f>AVERAGE(Metrics!AAF6:AAH6)</f>
        <v>58.90598290598291</v>
      </c>
      <c r="S22" s="129">
        <f>AVERAGE(Data!OH26:OJ26)/1000</f>
        <v>14.658666666666665</v>
      </c>
      <c r="T22" s="129">
        <f>AVERAGE(Data!HS26:HU26)/1000</f>
        <v>20.998999999999999</v>
      </c>
      <c r="U22" s="82">
        <f>AVERAGE(Data!IA26:IC26)</f>
        <v>17.033245086669901</v>
      </c>
      <c r="V22" s="81">
        <f>Metrics!$TL$7</f>
        <v>56927</v>
      </c>
      <c r="W22" s="580">
        <f>AVERAGE(Data!HW26:HY26)</f>
        <v>0.99833333333333341</v>
      </c>
      <c r="X22" s="61">
        <f>Metrics!$AH$11</f>
        <v>1046</v>
      </c>
      <c r="Y22" s="61">
        <f>Metrics!$AH$10</f>
        <v>0</v>
      </c>
      <c r="Z22" s="61">
        <f>Metrics!$AH$9</f>
        <v>0</v>
      </c>
      <c r="AA22" s="129">
        <f>Metrics!ACN$6*100</f>
        <v>0.74534248029100691</v>
      </c>
      <c r="AB22" s="81">
        <f>AVERAGE(Metrics!AAF8:AAH8)</f>
        <v>70.107638593456443</v>
      </c>
      <c r="AC22" s="61">
        <f>Metrics!$AJ$11</f>
        <v>1062</v>
      </c>
      <c r="AD22" s="61">
        <f>Metrics!$AJ$10</f>
        <v>0</v>
      </c>
      <c r="AE22" s="61">
        <f>Metrics!$AJ$9</f>
        <v>0</v>
      </c>
      <c r="AF22" s="61">
        <f>Metrics!$AK$11</f>
        <v>2152</v>
      </c>
      <c r="AG22" s="61">
        <f>Metrics!$AI$11</f>
        <v>721</v>
      </c>
      <c r="AH22" s="391">
        <f>Metrics!$AI$10</f>
        <v>0</v>
      </c>
      <c r="AI22" s="391">
        <f>Metrics!$AI$9</f>
        <v>0</v>
      </c>
      <c r="AJ22" s="391">
        <f>Metrics!$AK$10</f>
        <v>0</v>
      </c>
      <c r="AK22" s="391">
        <f>Metrics!$AK$9</f>
        <v>0</v>
      </c>
      <c r="AL22" s="61">
        <f>Metrics!$AI$6</f>
        <v>20.110765477496443</v>
      </c>
      <c r="AM22" s="61">
        <f>Metrics!$AH$6</f>
        <v>7.5232397004213771</v>
      </c>
      <c r="AN22" s="61">
        <f>Metrics!$AJ$6</f>
        <v>4.3202294293683714</v>
      </c>
      <c r="AO22" s="61">
        <f>Metrics!$AK$6</f>
        <v>12.47044064080573</v>
      </c>
      <c r="AP22" s="61">
        <f>Data!AW26</f>
        <v>24</v>
      </c>
      <c r="AQ22" s="61">
        <f>Data!AY26</f>
        <v>22.7</v>
      </c>
      <c r="AR22" s="61">
        <f>Data!BA26</f>
        <v>21.7</v>
      </c>
      <c r="AS22" s="61">
        <f>Data!BC26</f>
        <v>20.7</v>
      </c>
      <c r="AT22" s="61">
        <f>Data!O26</f>
        <v>0</v>
      </c>
      <c r="AU22" s="61"/>
      <c r="AV22" s="61"/>
      <c r="AW22" s="61">
        <f>Data!C26</f>
        <v>39</v>
      </c>
      <c r="AX22" s="61">
        <f>Data!BU26</f>
        <v>0</v>
      </c>
      <c r="AY22" s="61">
        <f>Data!BV26</f>
        <v>0</v>
      </c>
      <c r="AZ22" s="61">
        <f>Data!BW26</f>
        <v>0</v>
      </c>
      <c r="BA22" s="61">
        <f>Data!BX26</f>
        <v>0</v>
      </c>
      <c r="BB22" s="61">
        <f>Data!BY26</f>
        <v>0</v>
      </c>
      <c r="BC22" s="61">
        <f>Data!BZ26</f>
        <v>0</v>
      </c>
      <c r="BD22" s="61">
        <f>Data!CA26</f>
        <v>0</v>
      </c>
      <c r="BE22" s="61">
        <f>Data!CB26</f>
        <v>0</v>
      </c>
      <c r="BF22" s="61">
        <f>Data!CC26</f>
        <v>0</v>
      </c>
      <c r="BG22" s="61">
        <f>Data!CD26</f>
        <v>0</v>
      </c>
      <c r="BH22" s="61">
        <f>Data!GN26</f>
        <v>27</v>
      </c>
      <c r="BI22" s="61">
        <f>Data!GO26</f>
        <v>20</v>
      </c>
      <c r="BJ22" s="61">
        <f>Data!GP26</f>
        <v>6</v>
      </c>
      <c r="BK22" s="61">
        <f>Data!GQ26</f>
        <v>14</v>
      </c>
      <c r="BL22" s="61">
        <f>Data!GR26</f>
        <v>12</v>
      </c>
      <c r="BM22" s="61">
        <f>Data!AA26</f>
        <v>4</v>
      </c>
      <c r="BN22" s="61">
        <f>Data!AB26</f>
        <v>4</v>
      </c>
      <c r="BO22" s="61">
        <f>Data!AC26</f>
        <v>4</v>
      </c>
      <c r="BP22" s="61">
        <f>Data!AD26</f>
        <v>4</v>
      </c>
      <c r="BQ22" s="61">
        <f>Data!AE26</f>
        <v>4</v>
      </c>
      <c r="BR22" s="61">
        <f>Data!AF26</f>
        <v>4</v>
      </c>
      <c r="BS22" s="61">
        <f>Data!AG26</f>
        <v>4</v>
      </c>
      <c r="BT22" s="61">
        <f>Data!AH26</f>
        <v>4</v>
      </c>
      <c r="BU22" s="61">
        <f>Data!AI26</f>
        <v>4</v>
      </c>
      <c r="BV22" s="61">
        <f>Data!AJ26</f>
        <v>4</v>
      </c>
      <c r="BW22" s="61">
        <f>Data!AK26</f>
        <v>4</v>
      </c>
      <c r="BX22" s="61">
        <f>Data!AL26</f>
        <v>4</v>
      </c>
      <c r="BY22" s="61">
        <f>Data!AM26</f>
        <v>4</v>
      </c>
      <c r="BZ22" s="61">
        <f>Data!AN26</f>
        <v>4</v>
      </c>
      <c r="CA22" s="61">
        <f>Data!AO26</f>
        <v>4</v>
      </c>
      <c r="CB22" s="61">
        <f>Data!AP26</f>
        <v>4</v>
      </c>
      <c r="CC22" s="61">
        <f>Data!AQ26</f>
        <v>4</v>
      </c>
      <c r="CD22" s="61">
        <f>Data!AR26</f>
        <v>4</v>
      </c>
      <c r="CE22" s="61">
        <f>Data!AS26</f>
        <v>4</v>
      </c>
      <c r="CF22" s="61">
        <f>Data!AT26</f>
        <v>4</v>
      </c>
      <c r="CG22" s="61">
        <f>Data!GS26</f>
        <v>79</v>
      </c>
      <c r="CH22" s="61">
        <f>SUM(Data!CT26:CU26)</f>
        <v>0</v>
      </c>
      <c r="CI22" s="61">
        <f>ROUND((Data!OL26-Data!OK26)*1440,2)</f>
        <v>17.55</v>
      </c>
      <c r="CJ22" s="61">
        <f>'Metrics EyeTracking'!YZ6</f>
        <v>73.858654132933438</v>
      </c>
      <c r="CK22" s="61">
        <f>'Metrics EyeTracking'!YZ7</f>
        <v>32.144994074988055</v>
      </c>
      <c r="CL22" s="61">
        <f>'Metrics EyeTracking'!ADG6</f>
        <v>90.24316746302145</v>
      </c>
      <c r="CM22" s="61">
        <f>'Metrics EyeTracking'!ADG7</f>
        <v>35.852184482827433</v>
      </c>
      <c r="CN22" s="61">
        <f>'Metrics EyeTracking'!ALU6</f>
        <v>1.8850809049929953</v>
      </c>
      <c r="CO22">
        <f>'Metrics EyeTracking'!AUI6</f>
        <v>41.74096385542169</v>
      </c>
      <c r="CP22" s="57">
        <f>'Metrics EyeTracking'!AUI7</f>
        <v>35.5</v>
      </c>
      <c r="CQ22">
        <v>128.85530945973917</v>
      </c>
      <c r="CR22" s="61">
        <f>'Metrics EyeTracking'!ALU7</f>
        <v>0.74016253272435883</v>
      </c>
      <c r="CS22" s="61">
        <f>'Metrics EyeTracking'!RW6</f>
        <v>4.2580370449222906</v>
      </c>
      <c r="CT22" s="61">
        <f>'Metrics EyeTracking'!AU6</f>
        <v>0.61370069406240324</v>
      </c>
      <c r="CU22" s="61">
        <f>'Metrics EyeTracking'!AU7</f>
        <v>0.61370069406240324</v>
      </c>
      <c r="CV22" s="61">
        <f>'Metrics EyeTracking'!FB6</f>
        <v>26.877817042608395</v>
      </c>
      <c r="CW22" s="61">
        <f>'Metrics EyeTracking'!FB7</f>
        <v>26.877817042608395</v>
      </c>
      <c r="CX22" s="61">
        <f>'Metrics EyeTracking'!JI6</f>
        <v>26.877817042608395</v>
      </c>
      <c r="CY22" s="61">
        <f>'Metrics EyeTracking'!JI7</f>
        <v>26.877817042608395</v>
      </c>
      <c r="CZ22" s="61">
        <f>'Metrics EyeTracking'!NP6</f>
        <v>309</v>
      </c>
      <c r="DA22" s="61">
        <f>'Metrics EyeTracking'!NP7</f>
        <v>309</v>
      </c>
      <c r="DB22" s="61">
        <f>'Metrics EyeTracking'!AGC6</f>
        <v>85.160740898445823</v>
      </c>
      <c r="DC22" s="61">
        <f>'Metrics EyeTracking'!AKJ6</f>
        <v>0.76555779003779323</v>
      </c>
      <c r="DD22" s="61">
        <f>'Metrics EyeTracking'!AKJ7</f>
        <v>0.59403907621205398</v>
      </c>
      <c r="DE22" s="61">
        <f>'Metrics EyeTracking'!AOQ5</f>
        <v>22.452591986557078</v>
      </c>
      <c r="DF22" s="61">
        <f>'Metrics EyeTracking'!AOQ6</f>
        <v>2.155080635349961</v>
      </c>
      <c r="DG22" s="61">
        <f>'Metrics EyeTracking'!AQB7</f>
        <v>270.03058264255077</v>
      </c>
      <c r="DH22" s="61">
        <f>'Metrics EyeTracking'!ARM8</f>
        <v>25.431994506100388</v>
      </c>
      <c r="DI22" s="384">
        <v>0.87695162999999998</v>
      </c>
      <c r="DJ22" s="384"/>
      <c r="DK22" s="384"/>
      <c r="DL22" s="384"/>
      <c r="DM22" s="384"/>
      <c r="DN22" s="384"/>
      <c r="DO22" s="384"/>
      <c r="DP22" s="384"/>
      <c r="DQ22" s="384"/>
      <c r="DR22" s="602"/>
      <c r="DS22" s="81">
        <f>Data!EY26</f>
        <v>0</v>
      </c>
      <c r="DT22" s="600">
        <f>Data!EZ26</f>
        <v>1</v>
      </c>
      <c r="DU22" s="600">
        <f>Data!FA26</f>
        <v>4</v>
      </c>
      <c r="DV22" s="600">
        <f>Data!FB26</f>
        <v>4</v>
      </c>
      <c r="DW22" s="600">
        <f>Data!FC26</f>
        <v>4</v>
      </c>
      <c r="DX22" s="600">
        <f>Data!FD26</f>
        <v>4</v>
      </c>
      <c r="DY22" s="600">
        <f>Data!FE26</f>
        <v>4</v>
      </c>
      <c r="DZ22" s="600">
        <f>Data!FF26</f>
        <v>4</v>
      </c>
      <c r="EA22" s="600">
        <f>Data!FG26</f>
        <v>0</v>
      </c>
      <c r="EB22" s="600">
        <f>Data!FH26</f>
        <v>0</v>
      </c>
      <c r="EC22" s="600">
        <f>Data!FK26</f>
        <v>1</v>
      </c>
      <c r="ED22" s="600">
        <f>Data!FL26</f>
        <v>1</v>
      </c>
      <c r="EE22" s="600">
        <f>Data!FO26</f>
        <v>3</v>
      </c>
      <c r="EF22" s="600">
        <f>Data!FP26</f>
        <v>0</v>
      </c>
      <c r="EG22" s="606">
        <f>Data!FQ26</f>
        <v>4</v>
      </c>
      <c r="EH22" s="381"/>
      <c r="EI22" s="61"/>
      <c r="EJ22" s="81"/>
      <c r="EK22" s="413"/>
      <c r="EL22" s="391"/>
      <c r="EM22" s="391"/>
      <c r="EN22" s="391"/>
      <c r="EO22" s="391"/>
      <c r="EP22" s="391"/>
      <c r="ET22" s="391"/>
      <c r="EX22" s="391"/>
      <c r="EY22" s="391"/>
      <c r="EZ22" s="391"/>
      <c r="FA22" s="391"/>
      <c r="FB22" s="391"/>
      <c r="FC22" s="391"/>
      <c r="FD22" s="391"/>
      <c r="FE22" s="391"/>
      <c r="FF22" s="391"/>
      <c r="FG22" s="391"/>
      <c r="FH22" s="391"/>
      <c r="FI22" s="391"/>
      <c r="FJ22" s="391"/>
      <c r="FK22" s="391"/>
      <c r="FL22" s="391"/>
      <c r="FM22" s="391"/>
      <c r="FO22" s="383"/>
      <c r="FP22" s="383"/>
      <c r="FQ22" s="383"/>
      <c r="FR22" s="371"/>
      <c r="FS22" s="371"/>
      <c r="FT22" s="371"/>
      <c r="FU22" s="371"/>
      <c r="FV22" s="371"/>
      <c r="FW22" s="371"/>
      <c r="FX22" s="371"/>
      <c r="FY22" s="371"/>
      <c r="FZ22" s="371"/>
      <c r="GA22" s="371"/>
      <c r="GB22" s="371"/>
      <c r="GC22" s="371"/>
      <c r="GD22" s="371"/>
      <c r="GE22" s="371"/>
      <c r="GF22" s="371"/>
      <c r="GG22" s="371"/>
      <c r="GH22" s="371"/>
      <c r="GI22" s="371"/>
      <c r="GJ22" s="371"/>
      <c r="GK22" s="371"/>
      <c r="GL22" s="371"/>
      <c r="GM22" s="371"/>
      <c r="GN22" s="371"/>
      <c r="GO22" s="371"/>
      <c r="GP22" s="371"/>
      <c r="GQ22" s="371"/>
      <c r="GR22" s="371"/>
      <c r="GS22" s="371"/>
      <c r="GT22" s="371"/>
      <c r="GU22" s="371"/>
      <c r="GV22" s="371"/>
      <c r="GW22" s="371"/>
      <c r="GX22" s="371"/>
      <c r="GY22" s="371"/>
      <c r="GZ22" s="371"/>
      <c r="HA22" s="371"/>
      <c r="HB22" s="371"/>
      <c r="HC22" s="371"/>
      <c r="HD22" s="371"/>
      <c r="HE22" s="371"/>
      <c r="HF22" s="371"/>
      <c r="HG22" s="371"/>
      <c r="HH22" s="371"/>
      <c r="HI22" s="371"/>
      <c r="HJ22" s="371"/>
      <c r="HK22" s="371"/>
      <c r="HL22" s="371"/>
      <c r="HM22" s="371"/>
      <c r="HN22" s="371"/>
      <c r="HO22" s="371"/>
      <c r="HP22" s="371"/>
      <c r="HQ22" s="371"/>
      <c r="HR22" s="371"/>
      <c r="HS22" s="371"/>
      <c r="HT22" s="371"/>
      <c r="HU22" s="371"/>
    </row>
    <row r="23" spans="1:386" x14ac:dyDescent="0.25">
      <c r="A23" s="379" t="s">
        <v>959</v>
      </c>
      <c r="B23" s="381">
        <f>Data!AU27</f>
        <v>80</v>
      </c>
      <c r="C23" s="82"/>
      <c r="D23" s="82">
        <f>Metrics!TM7/1000</f>
        <v>35.917499999999997</v>
      </c>
      <c r="E23" s="81">
        <f>Metrics!UR8</f>
        <v>73</v>
      </c>
      <c r="F23" s="129">
        <f>Metrics!$UR$5</f>
        <v>11.808687836863092</v>
      </c>
      <c r="G23" s="129">
        <f>SUM(Data!JB27:KK27)/36</f>
        <v>0.97222222222222221</v>
      </c>
      <c r="H23" s="61">
        <f>AVERAGE(Data!NF27:NT27)</f>
        <v>4.6666670280198202E-3</v>
      </c>
      <c r="I23" s="184">
        <f>AVERAGE(Data!ID27:IO27)</f>
        <v>0.98531423012415553</v>
      </c>
      <c r="J23" s="286">
        <f>AVERAGE(Data!NZ27:OB27)</f>
        <v>0.47619047619047622</v>
      </c>
      <c r="K23" s="242">
        <f>AVERAGE(Data!NV27:NX27)</f>
        <v>0.44444444444444442</v>
      </c>
      <c r="L23" s="82">
        <f>Metrics!TM10/1000</f>
        <v>24.25</v>
      </c>
      <c r="M23" s="61">
        <f>Data!FJ27</f>
        <v>0</v>
      </c>
      <c r="N23" s="61">
        <f>Data!FN27</f>
        <v>0</v>
      </c>
      <c r="O23" s="61">
        <f>Data!GT27</f>
        <v>0</v>
      </c>
      <c r="P23" s="81">
        <f>Data!HL27</f>
        <v>0</v>
      </c>
      <c r="Q23" s="129">
        <f>AVERAGE(Data!OD27:OF27)/1000</f>
        <v>1.3035925925925924</v>
      </c>
      <c r="R23" s="81">
        <f>AVERAGE(Metrics!AAJ6:AAL6)</f>
        <v>49.589743589743591</v>
      </c>
      <c r="S23" s="129">
        <f>AVERAGE(Data!OH27:OJ27)/1000</f>
        <v>13.356333333333334</v>
      </c>
      <c r="T23" s="129">
        <f>AVERAGE(Data!HS27:HU27)/1000</f>
        <v>18.955333333333332</v>
      </c>
      <c r="U23" s="82">
        <f>AVERAGE(Data!IA27:IC27)</f>
        <v>21.072072347005133</v>
      </c>
      <c r="V23" s="81">
        <f>Metrics!$TM$7</f>
        <v>35917.5</v>
      </c>
      <c r="W23" s="580">
        <f>AVERAGE(Data!HW27:HY27)</f>
        <v>0.98583333333333334</v>
      </c>
      <c r="X23" s="61">
        <f>Metrics!$AL$11</f>
        <v>980</v>
      </c>
      <c r="Y23" s="61">
        <f>Metrics!$AL$10</f>
        <v>0</v>
      </c>
      <c r="Z23" s="61">
        <f>Metrics!$AL$9</f>
        <v>0</v>
      </c>
      <c r="AA23" s="129">
        <f>Metrics!ACO$6*100</f>
        <v>0.6733343874604788</v>
      </c>
      <c r="AB23" s="81">
        <f>AVERAGE(Metrics!AAJ8:AAL8)</f>
        <v>34.537740280255299</v>
      </c>
      <c r="AC23" s="61">
        <f>Metrics!$AN$11</f>
        <v>1169</v>
      </c>
      <c r="AD23" s="61">
        <f>Metrics!$AN$10</f>
        <v>0</v>
      </c>
      <c r="AE23" s="61">
        <f>Metrics!$AN$9</f>
        <v>0</v>
      </c>
      <c r="AF23" s="61">
        <f>Metrics!$AO$11</f>
        <v>1468</v>
      </c>
      <c r="AG23" s="61">
        <f>Metrics!$AM$11</f>
        <v>622</v>
      </c>
      <c r="AH23" s="391">
        <f>Metrics!$AM$10</f>
        <v>0</v>
      </c>
      <c r="AI23" s="391">
        <f>Metrics!$AM$9</f>
        <v>0</v>
      </c>
      <c r="AJ23" s="391">
        <f>Metrics!$AO$10</f>
        <v>0</v>
      </c>
      <c r="AK23" s="391">
        <f>Metrics!$AO$9</f>
        <v>0</v>
      </c>
      <c r="AL23" s="61">
        <f>Metrics!$AM$6</f>
        <v>28.068884193050931</v>
      </c>
      <c r="AM23" s="61">
        <f>Metrics!$AL$6</f>
        <v>5.590454436230563</v>
      </c>
      <c r="AN23" s="61">
        <f>Metrics!$AN$6</f>
        <v>4.3992187891075405</v>
      </c>
      <c r="AO23" s="61">
        <f>Metrics!$AO$6</f>
        <v>14.9215681047427</v>
      </c>
      <c r="AP23" s="61">
        <f>Data!AW27</f>
        <v>25.4</v>
      </c>
      <c r="AQ23" s="61">
        <f>Data!AY27</f>
        <v>23.1</v>
      </c>
      <c r="AR23" s="61">
        <f>Data!BA27</f>
        <v>20.8</v>
      </c>
      <c r="AS23" s="61">
        <f>Data!BC27</f>
        <v>21.95</v>
      </c>
      <c r="AT23" s="61">
        <f>Data!O27</f>
        <v>0</v>
      </c>
      <c r="AU23" s="61"/>
      <c r="AV23" s="61"/>
      <c r="AW23" s="61">
        <f>Data!C27</f>
        <v>21</v>
      </c>
      <c r="AX23" s="61">
        <f>Data!BU27</f>
        <v>0</v>
      </c>
      <c r="AY23" s="61">
        <f>Data!BV27</f>
        <v>0</v>
      </c>
      <c r="AZ23" s="61">
        <f>Data!BW27</f>
        <v>0</v>
      </c>
      <c r="BA23" s="61">
        <f>Data!BX27</f>
        <v>0</v>
      </c>
      <c r="BB23" s="61">
        <f>Data!BY27</f>
        <v>0</v>
      </c>
      <c r="BC23" s="61">
        <f>Data!BZ27</f>
        <v>0</v>
      </c>
      <c r="BD23" s="61">
        <f>Data!CA27</f>
        <v>0</v>
      </c>
      <c r="BE23" s="61">
        <f>Data!CB27</f>
        <v>0</v>
      </c>
      <c r="BF23" s="61">
        <f>Data!CC27</f>
        <v>0</v>
      </c>
      <c r="BG23" s="61">
        <f>Data!CD27</f>
        <v>0</v>
      </c>
      <c r="BH23" s="61">
        <f>Data!GN27</f>
        <v>39</v>
      </c>
      <c r="BI23" s="61">
        <f>Data!GO27</f>
        <v>25</v>
      </c>
      <c r="BJ23" s="61">
        <f>Data!GP27</f>
        <v>6</v>
      </c>
      <c r="BK23" s="61">
        <f>Data!GQ27</f>
        <v>21</v>
      </c>
      <c r="BL23" s="61">
        <f>Data!GR27</f>
        <v>14</v>
      </c>
      <c r="BM23" s="61">
        <f>Data!AA27</f>
        <v>4</v>
      </c>
      <c r="BN23" s="61">
        <f>Data!AB27</f>
        <v>4</v>
      </c>
      <c r="BO23" s="61">
        <f>Data!AC27</f>
        <v>4</v>
      </c>
      <c r="BP23" s="61">
        <f>Data!AD27</f>
        <v>4</v>
      </c>
      <c r="BQ23" s="61">
        <f>Data!AE27</f>
        <v>4</v>
      </c>
      <c r="BR23" s="61">
        <f>Data!AF27</f>
        <v>4</v>
      </c>
      <c r="BS23" s="61">
        <f>Data!AG27</f>
        <v>4</v>
      </c>
      <c r="BT23" s="61">
        <f>Data!AH27</f>
        <v>4</v>
      </c>
      <c r="BU23" s="61">
        <f>Data!AI27</f>
        <v>4</v>
      </c>
      <c r="BV23" s="61">
        <f>Data!AJ27</f>
        <v>4</v>
      </c>
      <c r="BW23" s="61">
        <f>Data!AK27</f>
        <v>4</v>
      </c>
      <c r="BX23" s="61">
        <f>Data!AL27</f>
        <v>4</v>
      </c>
      <c r="BY23" s="61">
        <f>Data!AM27</f>
        <v>4</v>
      </c>
      <c r="BZ23" s="61">
        <f>Data!AN27</f>
        <v>4</v>
      </c>
      <c r="CA23" s="61">
        <f>Data!AO27</f>
        <v>4</v>
      </c>
      <c r="CB23" s="61">
        <f>Data!AP27</f>
        <v>4</v>
      </c>
      <c r="CC23" s="61">
        <f>Data!AQ27</f>
        <v>4</v>
      </c>
      <c r="CD23" s="61">
        <f>Data!AR27</f>
        <v>4</v>
      </c>
      <c r="CE23" s="61">
        <f>Data!AS27</f>
        <v>4</v>
      </c>
      <c r="CF23" s="61">
        <f>Data!AT27</f>
        <v>4</v>
      </c>
      <c r="CG23" s="61">
        <f>Data!GS27</f>
        <v>105</v>
      </c>
      <c r="CH23" s="61">
        <f>SUM(Data!CT27:CU27)</f>
        <v>0</v>
      </c>
      <c r="CI23" s="61">
        <f>ROUND((Data!OL27-Data!OK27)*1440,2)</f>
        <v>16.72</v>
      </c>
      <c r="CJ23" s="61">
        <f>'Metrics EyeTracking'!ZA6</f>
        <v>90.309513899986229</v>
      </c>
      <c r="CK23" s="61">
        <f>'Metrics EyeTracking'!ZA7</f>
        <v>35.189887495354071</v>
      </c>
      <c r="CL23" s="61">
        <f>'Metrics EyeTracking'!ADH6</f>
        <v>114.94514445565332</v>
      </c>
      <c r="CM23" s="61">
        <f>'Metrics EyeTracking'!ADH7</f>
        <v>46.687802980515954</v>
      </c>
      <c r="CN23" s="61">
        <f>'Metrics EyeTracking'!ALV6</f>
        <v>2.3000228425271567</v>
      </c>
      <c r="CO23">
        <f>'Metrics EyeTracking'!AUJ6</f>
        <v>45.417808219178085</v>
      </c>
      <c r="CP23" s="57">
        <f>'Metrics EyeTracking'!AUJ7</f>
        <v>39.5</v>
      </c>
      <c r="CQ23">
        <v>116.20040590552748</v>
      </c>
      <c r="CR23" s="61">
        <f>'Metrics EyeTracking'!ALV7</f>
        <v>0.84849729948075259</v>
      </c>
      <c r="CS23" s="61">
        <f>'Metrics EyeTracking'!RX6</f>
        <v>4.7206923682140047</v>
      </c>
      <c r="CT23" s="61">
        <f>'Metrics EyeTracking'!AV6</f>
        <v>1.1895060244890292</v>
      </c>
      <c r="CU23" s="61">
        <f>'Metrics EyeTracking'!AV7</f>
        <v>1.1895060244890292</v>
      </c>
      <c r="CV23" s="61">
        <f>'Metrics EyeTracking'!FC6</f>
        <v>22.989723923646821</v>
      </c>
      <c r="CW23" s="61">
        <f>'Metrics EyeTracking'!FC7</f>
        <v>22.989723923646821</v>
      </c>
      <c r="CX23" s="61">
        <f>'Metrics EyeTracking'!JJ6</f>
        <v>34.924947707690876</v>
      </c>
      <c r="CY23" s="61">
        <f>'Metrics EyeTracking'!JJ7</f>
        <v>34.924947707690876</v>
      </c>
      <c r="CZ23" s="61">
        <f>'Metrics EyeTracking'!NQ6</f>
        <v>164.5</v>
      </c>
      <c r="DA23" s="61">
        <f>'Metrics EyeTracking'!NQ7</f>
        <v>164.5</v>
      </c>
      <c r="DB23" s="61">
        <f>'Metrics EyeTracking'!AGD6</f>
        <v>14.162077104642012</v>
      </c>
      <c r="DC23" s="61">
        <f>'Metrics EyeTracking'!AKK6</f>
        <v>6.1322972710377428</v>
      </c>
      <c r="DD23" s="61">
        <f>'Metrics EyeTracking'!AKK7</f>
        <v>5.8793317682580746</v>
      </c>
      <c r="DE23" s="61">
        <f>'Metrics EyeTracking'!AOR5</f>
        <v>20.865001174718802</v>
      </c>
      <c r="DF23" s="61">
        <f>'Metrics EyeTracking'!AOR6</f>
        <v>2.033499869953431</v>
      </c>
      <c r="DG23" s="61">
        <f>'Metrics EyeTracking'!AQC7</f>
        <v>312.70124609499038</v>
      </c>
      <c r="DH23" s="61">
        <f>'Metrics EyeTracking'!ARN8</f>
        <v>25.750676591538564</v>
      </c>
      <c r="DI23" s="384">
        <v>0.75301664999999995</v>
      </c>
      <c r="DJ23" s="384"/>
      <c r="DK23" s="384"/>
      <c r="DL23" s="384"/>
      <c r="DM23" s="384"/>
      <c r="DN23" s="384"/>
      <c r="DO23" s="384"/>
      <c r="DP23" s="384"/>
      <c r="DQ23" s="384"/>
      <c r="DR23" s="602"/>
      <c r="DS23" s="81">
        <f>Data!EY27</f>
        <v>0</v>
      </c>
      <c r="DT23" s="600">
        <f>Data!EZ27</f>
        <v>0</v>
      </c>
      <c r="DU23" s="600">
        <f>Data!FA27</f>
        <v>4</v>
      </c>
      <c r="DV23" s="600">
        <f>Data!FB27</f>
        <v>4</v>
      </c>
      <c r="DW23" s="600">
        <f>Data!FC27</f>
        <v>4</v>
      </c>
      <c r="DX23" s="600">
        <f>Data!FD27</f>
        <v>4</v>
      </c>
      <c r="DY23" s="600">
        <f>Data!FE27</f>
        <v>4</v>
      </c>
      <c r="DZ23" s="600">
        <f>Data!FF27</f>
        <v>4</v>
      </c>
      <c r="EA23" s="600">
        <f>Data!FG27</f>
        <v>0</v>
      </c>
      <c r="EB23" s="600">
        <f>Data!FH27</f>
        <v>0</v>
      </c>
      <c r="EC23" s="600">
        <f>Data!FK27</f>
        <v>0</v>
      </c>
      <c r="ED23" s="600">
        <f>Data!FL27</f>
        <v>0</v>
      </c>
      <c r="EE23" s="600">
        <f>Data!FO27</f>
        <v>4</v>
      </c>
      <c r="EF23" s="600">
        <f>Data!FP27</f>
        <v>0</v>
      </c>
      <c r="EG23" s="606">
        <f>Data!FQ27</f>
        <v>4</v>
      </c>
      <c r="EH23" s="381"/>
      <c r="EI23" s="61"/>
      <c r="EJ23" s="81"/>
      <c r="EK23" s="413"/>
      <c r="EL23" s="391"/>
      <c r="EM23" s="391"/>
      <c r="EN23" s="391"/>
      <c r="EO23" s="391"/>
      <c r="EP23" s="391"/>
      <c r="ET23" s="391"/>
      <c r="EX23" s="391"/>
      <c r="EY23" s="391"/>
      <c r="EZ23" s="391"/>
      <c r="FA23" s="391"/>
      <c r="FB23" s="391"/>
      <c r="FC23" s="391"/>
      <c r="FD23" s="391"/>
      <c r="FE23" s="391"/>
      <c r="FF23" s="391"/>
      <c r="FG23" s="391"/>
      <c r="FH23" s="391"/>
      <c r="FI23" s="391"/>
      <c r="FJ23" s="391"/>
      <c r="FK23" s="391"/>
      <c r="FL23" s="391"/>
      <c r="FM23" s="391"/>
      <c r="FO23" s="383"/>
      <c r="FP23" s="383"/>
      <c r="FQ23" s="383"/>
      <c r="FR23" s="371"/>
      <c r="FS23" s="371"/>
      <c r="FT23" s="371"/>
      <c r="FU23" s="371"/>
      <c r="FV23" s="371"/>
      <c r="FW23" s="371"/>
      <c r="FX23" s="371"/>
      <c r="FY23" s="371"/>
      <c r="FZ23" s="371"/>
      <c r="GA23" s="371"/>
      <c r="GB23" s="371"/>
      <c r="GC23" s="371"/>
      <c r="GD23" s="371"/>
      <c r="GE23" s="371"/>
      <c r="GF23" s="371"/>
      <c r="GG23" s="371"/>
      <c r="GH23" s="371"/>
      <c r="GI23" s="371"/>
      <c r="GJ23" s="371"/>
      <c r="GK23" s="371"/>
      <c r="GL23" s="371"/>
      <c r="GM23" s="371"/>
      <c r="GN23" s="371"/>
      <c r="GO23" s="371"/>
      <c r="GP23" s="371"/>
      <c r="GQ23" s="371"/>
      <c r="GR23" s="371"/>
      <c r="GS23" s="371"/>
      <c r="GT23" s="371"/>
      <c r="GU23" s="371"/>
      <c r="GV23" s="371"/>
      <c r="GW23" s="371"/>
      <c r="GX23" s="371"/>
      <c r="GY23" s="371"/>
      <c r="GZ23" s="371"/>
      <c r="HA23" s="371"/>
      <c r="HB23" s="371"/>
      <c r="HC23" s="371"/>
      <c r="HD23" s="371"/>
      <c r="HE23" s="371"/>
      <c r="HF23" s="371"/>
      <c r="HG23" s="371"/>
      <c r="HH23" s="371"/>
      <c r="HI23" s="371"/>
      <c r="HJ23" s="371"/>
      <c r="HK23" s="371"/>
      <c r="HL23" s="371"/>
      <c r="HM23" s="371"/>
      <c r="HN23" s="371"/>
      <c r="HO23" s="371"/>
      <c r="HP23" s="371"/>
      <c r="HQ23" s="371"/>
      <c r="HR23" s="371"/>
      <c r="HS23" s="371"/>
      <c r="HT23" s="371"/>
      <c r="HU23" s="371"/>
      <c r="IO23" s="401"/>
      <c r="IP23" s="401"/>
      <c r="IQ23" s="401"/>
      <c r="IR23" s="401"/>
      <c r="IS23" s="401"/>
    </row>
    <row r="24" spans="1:386" x14ac:dyDescent="0.25">
      <c r="A24" s="379" t="s">
        <v>963</v>
      </c>
      <c r="B24" s="381">
        <f>Data!AU28</f>
        <v>80</v>
      </c>
      <c r="C24" s="82"/>
      <c r="D24" s="82">
        <f>Metrics!TN7/1000</f>
        <v>37.936999999999998</v>
      </c>
      <c r="E24" s="81">
        <f>Metrics!US8</f>
        <v>289</v>
      </c>
      <c r="F24" s="129">
        <f>Metrics!$US$5</f>
        <v>66.916881862096361</v>
      </c>
      <c r="G24" s="129">
        <f>SUM(Data!JB28:KK28)/36</f>
        <v>1</v>
      </c>
      <c r="H24" s="61">
        <f>AVERAGE(Data!NF28:NT28)</f>
        <v>3.9333335977668523E-3</v>
      </c>
      <c r="I24" s="184">
        <f>AVERAGE(Data!ID28:IO28)</f>
        <v>0.984914163748423</v>
      </c>
      <c r="J24" s="286">
        <f>AVERAGE(Data!NZ28:OB28)</f>
        <v>0.48095238095238096</v>
      </c>
      <c r="K24" s="242">
        <f>AVERAGE(Data!NV28:NX28)</f>
        <v>0.44444444444444448</v>
      </c>
      <c r="L24" s="82">
        <f>Metrics!TN10/1000</f>
        <v>20.95</v>
      </c>
      <c r="M24" s="61">
        <f>Data!FJ28</f>
        <v>0</v>
      </c>
      <c r="N24" s="61">
        <f>Data!FN28</f>
        <v>0</v>
      </c>
      <c r="O24" s="61">
        <f>Data!GT28</f>
        <v>0</v>
      </c>
      <c r="P24" s="81">
        <f>Data!HL28</f>
        <v>0</v>
      </c>
      <c r="Q24" s="129">
        <f>AVERAGE(Data!OD28:OF28)/1000</f>
        <v>1.5826666666666667</v>
      </c>
      <c r="R24" s="81">
        <f>AVERAGE(Metrics!AAN6:AAP6)</f>
        <v>99.327505827505817</v>
      </c>
      <c r="S24" s="129">
        <f>AVERAGE(Data!OH28:OJ28)/1000</f>
        <v>18.010999999999999</v>
      </c>
      <c r="T24" s="129">
        <f>AVERAGE(Data!HS28:HU28)/1000</f>
        <v>34.250333333333337</v>
      </c>
      <c r="U24" s="82">
        <f>AVERAGE(Data!IA28:IC28)</f>
        <v>16.755471547444632</v>
      </c>
      <c r="V24" s="81">
        <f>Metrics!$TN$7</f>
        <v>37937</v>
      </c>
      <c r="W24" s="580">
        <f>AVERAGE(Data!HW28:HY28)</f>
        <v>0.97499999999999998</v>
      </c>
      <c r="X24" s="61">
        <f>Metrics!$AP$11</f>
        <v>1863</v>
      </c>
      <c r="Y24" s="61">
        <f>Metrics!$AP$10</f>
        <v>0</v>
      </c>
      <c r="Z24" s="61">
        <f>Metrics!$AP$9</f>
        <v>0</v>
      </c>
      <c r="AA24" s="129">
        <f>Metrics!ACP$6*100</f>
        <v>1.0848303545515614</v>
      </c>
      <c r="AB24" s="81">
        <f>AVERAGE(Metrics!AAN8:AAP8)</f>
        <v>123.20282664133249</v>
      </c>
      <c r="AC24" s="61">
        <f>Metrics!$AR$11</f>
        <v>995</v>
      </c>
      <c r="AD24" s="61">
        <f>Metrics!$AR$10</f>
        <v>0</v>
      </c>
      <c r="AE24" s="61">
        <f>Metrics!$AR$9</f>
        <v>0</v>
      </c>
      <c r="AF24" s="61">
        <f>Metrics!$AS$11</f>
        <v>1655</v>
      </c>
      <c r="AG24" s="61">
        <f>Metrics!$AQ$11</f>
        <v>931</v>
      </c>
      <c r="AH24" s="391">
        <f>Metrics!$AQ$10</f>
        <v>0</v>
      </c>
      <c r="AI24" s="391">
        <f>Metrics!$AQ$9</f>
        <v>0</v>
      </c>
      <c r="AJ24" s="391">
        <f>Metrics!$AS$10</f>
        <v>0</v>
      </c>
      <c r="AK24" s="391">
        <f>Metrics!$AS$9</f>
        <v>0</v>
      </c>
      <c r="AL24" s="61">
        <f>Metrics!$AQ$6</f>
        <v>15.390946425708318</v>
      </c>
      <c r="AM24" s="61">
        <f>Metrics!$AP$6</f>
        <v>3.2513632310670015</v>
      </c>
      <c r="AN24" s="61">
        <f>Metrics!$AR$6</f>
        <v>3.8913877045291909</v>
      </c>
      <c r="AO24" s="61">
        <f>Metrics!$AS$6</f>
        <v>10.359958681664601</v>
      </c>
      <c r="AP24" s="61">
        <f>Data!AW28</f>
        <v>22.5</v>
      </c>
      <c r="AQ24" s="61">
        <f>Data!AY28</f>
        <v>19.399999999999999</v>
      </c>
      <c r="AR24" s="61">
        <f>Data!BA28</f>
        <v>19.2</v>
      </c>
      <c r="AS24" s="61">
        <f>Data!BC28</f>
        <v>26.1</v>
      </c>
      <c r="AT24" s="61">
        <f>Data!O28</f>
        <v>0</v>
      </c>
      <c r="AU24" s="61"/>
      <c r="AV24" s="61"/>
      <c r="AW24" s="61">
        <f>Data!C28</f>
        <v>25</v>
      </c>
      <c r="AX24" s="61">
        <f>Data!BU28</f>
        <v>0</v>
      </c>
      <c r="AY24" s="61">
        <f>Data!BV28</f>
        <v>0</v>
      </c>
      <c r="AZ24" s="61">
        <f>Data!BW28</f>
        <v>0</v>
      </c>
      <c r="BA24" s="61">
        <f>Data!BX28</f>
        <v>0</v>
      </c>
      <c r="BB24" s="61">
        <f>Data!BY28</f>
        <v>0</v>
      </c>
      <c r="BC24" s="61">
        <f>Data!BZ28</f>
        <v>0</v>
      </c>
      <c r="BD24" s="61">
        <f>Data!CA28</f>
        <v>0</v>
      </c>
      <c r="BE24" s="61">
        <f>Data!CB28</f>
        <v>0</v>
      </c>
      <c r="BF24" s="61">
        <f>Data!CC28</f>
        <v>0</v>
      </c>
      <c r="BG24" s="61">
        <f>Data!CD28</f>
        <v>0</v>
      </c>
      <c r="BH24" s="61">
        <f>Data!GN28</f>
        <v>49</v>
      </c>
      <c r="BI24" s="61">
        <f>Data!GO28</f>
        <v>27</v>
      </c>
      <c r="BJ24" s="61">
        <f>Data!GP28</f>
        <v>4</v>
      </c>
      <c r="BK24" s="61">
        <f>Data!GQ28</f>
        <v>21</v>
      </c>
      <c r="BL24" s="61">
        <f>Data!GR28</f>
        <v>13</v>
      </c>
      <c r="BM24" s="61">
        <f>Data!AA28</f>
        <v>4</v>
      </c>
      <c r="BN24" s="61">
        <f>Data!AB28</f>
        <v>3</v>
      </c>
      <c r="BO24" s="61">
        <f>Data!AC28</f>
        <v>4</v>
      </c>
      <c r="BP24" s="61">
        <f>Data!AD28</f>
        <v>4</v>
      </c>
      <c r="BQ24" s="61">
        <f>Data!AE28</f>
        <v>4</v>
      </c>
      <c r="BR24" s="61">
        <f>Data!AF28</f>
        <v>4</v>
      </c>
      <c r="BS24" s="61">
        <f>Data!AG28</f>
        <v>4</v>
      </c>
      <c r="BT24" s="61">
        <f>Data!AH28</f>
        <v>4</v>
      </c>
      <c r="BU24" s="61">
        <f>Data!AI28</f>
        <v>4</v>
      </c>
      <c r="BV24" s="61">
        <f>Data!AJ28</f>
        <v>4</v>
      </c>
      <c r="BW24" s="61">
        <f>Data!AK28</f>
        <v>4</v>
      </c>
      <c r="BX24" s="61">
        <f>Data!AL28</f>
        <v>4</v>
      </c>
      <c r="BY24" s="61">
        <f>Data!AM28</f>
        <v>4</v>
      </c>
      <c r="BZ24" s="61">
        <f>Data!AN28</f>
        <v>4</v>
      </c>
      <c r="CA24" s="61">
        <f>Data!AO28</f>
        <v>4</v>
      </c>
      <c r="CB24" s="61">
        <f>Data!AP28</f>
        <v>4</v>
      </c>
      <c r="CC24" s="61">
        <f>Data!AQ28</f>
        <v>4</v>
      </c>
      <c r="CD24" s="61">
        <f>Data!AR28</f>
        <v>4</v>
      </c>
      <c r="CE24" s="61">
        <f>Data!AS28</f>
        <v>4</v>
      </c>
      <c r="CF24" s="61">
        <f>Data!AT28</f>
        <v>4</v>
      </c>
      <c r="CG24" s="61">
        <f>Data!GS28</f>
        <v>114</v>
      </c>
      <c r="CH24" s="61">
        <f>SUM(Data!CT28:CU28)</f>
        <v>0</v>
      </c>
      <c r="CI24" s="61">
        <f>ROUND((Data!OL28-Data!OK28)*1440,2)</f>
        <v>18.93</v>
      </c>
      <c r="CJ24" s="61">
        <f>'Metrics EyeTracking'!ZB6</f>
        <v>76.995733141450401</v>
      </c>
      <c r="CK24" s="61">
        <f>'Metrics EyeTracking'!ZB7</f>
        <v>36.263034058429056</v>
      </c>
      <c r="CL24" s="61">
        <f>'Metrics EyeTracking'!ADI6</f>
        <v>92.007693282099439</v>
      </c>
      <c r="CM24" s="61">
        <f>'Metrics EyeTracking'!ADI7</f>
        <v>43.932811812904404</v>
      </c>
      <c r="CN24" s="61">
        <f>'Metrics EyeTracking'!ALW6</f>
        <v>1.8986832458312126</v>
      </c>
      <c r="CO24">
        <f>'Metrics EyeTracking'!AUK6</f>
        <v>41.913333333333334</v>
      </c>
      <c r="CP24" s="57">
        <f>'Metrics EyeTracking'!AUK7</f>
        <v>34.5</v>
      </c>
      <c r="CQ24">
        <v>115.40828887977021</v>
      </c>
      <c r="CR24" s="61">
        <f>'Metrics EyeTracking'!ALW7</f>
        <v>1.0061070913329611</v>
      </c>
      <c r="CS24" s="61">
        <f>'Metrics EyeTracking'!RY6</f>
        <v>4.2742653606411398</v>
      </c>
      <c r="CT24" s="61">
        <f>'Metrics EyeTracking'!AW6</f>
        <v>0.81578700395718995</v>
      </c>
      <c r="CU24" s="61">
        <f>'Metrics EyeTracking'!AW7</f>
        <v>0.81578700395718995</v>
      </c>
      <c r="CV24" s="61">
        <f>'Metrics EyeTracking'!FD6</f>
        <v>29.094923158968157</v>
      </c>
      <c r="CW24" s="61">
        <f>'Metrics EyeTracking'!FD7</f>
        <v>29.094923158968157</v>
      </c>
      <c r="CX24" s="61">
        <f>'Metrics EyeTracking'!JK6</f>
        <v>64.551540312160043</v>
      </c>
      <c r="CY24" s="61">
        <f>'Metrics EyeTracking'!JK7</f>
        <v>64.551540312160043</v>
      </c>
      <c r="CZ24" s="61">
        <f>'Metrics EyeTracking'!NR6</f>
        <v>167.5</v>
      </c>
      <c r="DA24" s="61">
        <f>'Metrics EyeTracking'!NR7</f>
        <v>167.5</v>
      </c>
      <c r="DB24" s="61">
        <f>'Metrics EyeTracking'!AGE6</f>
        <v>100.44523597506679</v>
      </c>
      <c r="DC24" s="61">
        <f>'Metrics EyeTracking'!AKL6</f>
        <v>0.87489654525970439</v>
      </c>
      <c r="DD24" s="61">
        <f>'Metrics EyeTracking'!AKL7</f>
        <v>0.72729044196161641</v>
      </c>
      <c r="DE24" s="61">
        <f>'Metrics EyeTracking'!AOS5</f>
        <v>19.584498901325681</v>
      </c>
      <c r="DF24" s="61">
        <f>'Metrics EyeTracking'!AOS6</f>
        <v>2.394505927935799</v>
      </c>
      <c r="DG24" s="61">
        <f>'Metrics EyeTracking'!AQD7</f>
        <v>157.89153415818873</v>
      </c>
      <c r="DH24" s="61">
        <f>'Metrics EyeTracking'!ARO8</f>
        <v>24.398343762521556</v>
      </c>
      <c r="DI24" s="384">
        <v>0.81962745999999997</v>
      </c>
      <c r="DJ24" s="384"/>
      <c r="DK24" s="384"/>
      <c r="DL24" s="384"/>
      <c r="DM24" s="384"/>
      <c r="DN24" s="384"/>
      <c r="DO24" s="384"/>
      <c r="DP24" s="384"/>
      <c r="DQ24" s="384"/>
      <c r="DR24" s="602"/>
      <c r="DS24" s="81">
        <f>Data!EY28</f>
        <v>0</v>
      </c>
      <c r="DT24" s="600">
        <f>Data!EZ28</f>
        <v>0</v>
      </c>
      <c r="DU24" s="600">
        <f>Data!FA28</f>
        <v>4</v>
      </c>
      <c r="DV24" s="600">
        <f>Data!FB28</f>
        <v>4</v>
      </c>
      <c r="DW24" s="600">
        <f>Data!FC28</f>
        <v>4</v>
      </c>
      <c r="DX24" s="600">
        <f>Data!FD28</f>
        <v>4</v>
      </c>
      <c r="DY24" s="600">
        <f>Data!FE28</f>
        <v>4</v>
      </c>
      <c r="DZ24" s="600">
        <f>Data!FF28</f>
        <v>4</v>
      </c>
      <c r="EA24" s="600">
        <f>Data!FG28</f>
        <v>0</v>
      </c>
      <c r="EB24" s="600">
        <f>Data!FH28</f>
        <v>0</v>
      </c>
      <c r="EC24" s="600">
        <f>Data!FK28</f>
        <v>0</v>
      </c>
      <c r="ED24" s="600">
        <f>Data!FL28</f>
        <v>0</v>
      </c>
      <c r="EE24" s="600">
        <f>Data!FO28</f>
        <v>4</v>
      </c>
      <c r="EF24" s="600">
        <f>Data!FP28</f>
        <v>0</v>
      </c>
      <c r="EG24" s="606">
        <f>Data!FQ28</f>
        <v>4</v>
      </c>
      <c r="EH24" s="381"/>
      <c r="EI24" s="61"/>
      <c r="EJ24" s="81"/>
      <c r="EK24" s="413"/>
      <c r="EL24" s="391"/>
      <c r="EM24" s="391"/>
      <c r="EN24" s="391"/>
      <c r="EO24" s="391"/>
      <c r="EP24" s="391"/>
      <c r="ET24" s="391"/>
      <c r="EX24" s="391"/>
      <c r="EY24" s="391"/>
      <c r="EZ24" s="391"/>
      <c r="FA24" s="391"/>
      <c r="FB24" s="391"/>
      <c r="FC24" s="391"/>
      <c r="FD24" s="391"/>
      <c r="FE24" s="391"/>
      <c r="FF24" s="391"/>
      <c r="FG24" s="391"/>
      <c r="FH24" s="391"/>
      <c r="FI24" s="391"/>
      <c r="FJ24" s="391"/>
      <c r="FK24" s="391"/>
      <c r="FL24" s="391"/>
      <c r="FM24" s="391"/>
      <c r="FO24" s="383"/>
      <c r="FP24" s="383"/>
      <c r="FQ24" s="383"/>
      <c r="FR24" s="371"/>
      <c r="FS24" s="371"/>
      <c r="FT24" s="371"/>
      <c r="FU24" s="371"/>
      <c r="FV24" s="371"/>
      <c r="FW24" s="371"/>
      <c r="FX24" s="371"/>
      <c r="FY24" s="371"/>
      <c r="FZ24" s="371"/>
      <c r="GA24" s="371"/>
      <c r="GB24" s="371"/>
      <c r="GC24" s="371"/>
      <c r="GD24" s="371"/>
      <c r="GE24" s="371"/>
      <c r="GF24" s="371"/>
      <c r="GG24" s="371"/>
      <c r="GH24" s="371"/>
      <c r="GI24" s="371"/>
      <c r="GJ24" s="371"/>
      <c r="GK24" s="371"/>
      <c r="GL24" s="371"/>
      <c r="GM24" s="371"/>
      <c r="GN24" s="371"/>
      <c r="GO24" s="371"/>
      <c r="GP24" s="371"/>
      <c r="GQ24" s="371"/>
      <c r="GR24" s="371"/>
      <c r="GS24" s="371"/>
      <c r="GT24" s="371"/>
      <c r="GU24" s="371"/>
      <c r="GV24" s="371"/>
      <c r="GW24" s="371"/>
      <c r="GX24" s="371"/>
      <c r="GY24" s="371"/>
      <c r="GZ24" s="371"/>
      <c r="HA24" s="371"/>
      <c r="HB24" s="371"/>
      <c r="HC24" s="371"/>
      <c r="HD24" s="371"/>
      <c r="HE24" s="371"/>
      <c r="HF24" s="371"/>
      <c r="HG24" s="371"/>
      <c r="HH24" s="371"/>
      <c r="HI24" s="371"/>
      <c r="HJ24" s="371"/>
      <c r="HK24" s="371"/>
      <c r="HL24" s="371"/>
      <c r="HM24" s="371"/>
      <c r="HN24" s="371"/>
      <c r="HO24" s="371"/>
      <c r="HP24" s="371"/>
      <c r="HQ24" s="371"/>
      <c r="HR24" s="371"/>
      <c r="HS24" s="371"/>
      <c r="HT24" s="371"/>
      <c r="HU24" s="371"/>
      <c r="IO24" s="401"/>
      <c r="IP24" s="401"/>
      <c r="IQ24" s="401"/>
      <c r="IR24" s="401"/>
      <c r="IS24" s="401"/>
    </row>
    <row r="25" spans="1:386" ht="15.75" thickBot="1" x14ac:dyDescent="0.3">
      <c r="A25" s="380" t="s">
        <v>971</v>
      </c>
      <c r="B25" s="153">
        <f>Data!AU29</f>
        <v>80</v>
      </c>
      <c r="C25" s="246"/>
      <c r="D25" s="246">
        <f>Metrics!TO7/1000</f>
        <v>32.039000000000001</v>
      </c>
      <c r="E25" s="81">
        <f>Metrics!UT8</f>
        <v>600</v>
      </c>
      <c r="F25" s="129">
        <f>Metrics!$UT$5</f>
        <v>52.433910145424285</v>
      </c>
      <c r="G25" s="129">
        <f>SUM(Data!JB29:KK29)/36</f>
        <v>1</v>
      </c>
      <c r="H25" s="61">
        <f>AVERAGE(Data!NF29:NT29)</f>
        <v>5.2666669944301222E-3</v>
      </c>
      <c r="I25" s="184">
        <f>AVERAGE(Data!ID29:IO29)</f>
        <v>0.98571429649988784</v>
      </c>
      <c r="J25" s="286">
        <f>AVERAGE(Data!NZ29:OB29)</f>
        <v>0.2142857142857143</v>
      </c>
      <c r="K25" s="242">
        <f>AVERAGE(Data!NV29:NX29)</f>
        <v>0.19999999999999998</v>
      </c>
      <c r="L25" s="246">
        <f>Metrics!TO10/1000</f>
        <v>22.2</v>
      </c>
      <c r="M25" s="154">
        <f>Data!FJ29</f>
        <v>0</v>
      </c>
      <c r="N25" s="154">
        <f>Data!FN29</f>
        <v>0</v>
      </c>
      <c r="O25" s="154">
        <f>Data!GT29</f>
        <v>0</v>
      </c>
      <c r="P25" s="108">
        <f>Data!HL29</f>
        <v>0</v>
      </c>
      <c r="Q25" s="581">
        <f>AVERAGE(Data!OD29:OF29)/1000</f>
        <v>1.3176666666666668</v>
      </c>
      <c r="R25" s="108">
        <f>AVERAGE(Metrics!AAR6:AAT6)</f>
        <v>28.879120879120876</v>
      </c>
      <c r="S25" s="581">
        <f>AVERAGE(Data!OH29:OJ29)/1000</f>
        <v>15.132333333333333</v>
      </c>
      <c r="T25" s="581">
        <f>AVERAGE(Data!HS29:HU29)/1000</f>
        <v>32.087666666666671</v>
      </c>
      <c r="U25" s="246">
        <f>AVERAGE(Data!IA29:IC29)</f>
        <v>20.899852752685465</v>
      </c>
      <c r="V25" s="108">
        <f>Metrics!$TO$7</f>
        <v>32039</v>
      </c>
      <c r="W25" s="582">
        <f>AVERAGE(Data!HW29:HY29)</f>
        <v>0.91500000000000004</v>
      </c>
      <c r="X25" s="154">
        <f>Metrics!$AT$11</f>
        <v>1569</v>
      </c>
      <c r="Y25" s="154">
        <f>Metrics!$AT$10</f>
        <v>0</v>
      </c>
      <c r="Z25" s="154">
        <f>Metrics!$AT$9</f>
        <v>0</v>
      </c>
      <c r="AA25" s="581">
        <f>Metrics!ACQ$6*100</f>
        <v>0.9743959848680307</v>
      </c>
      <c r="AB25" s="108">
        <f>AVERAGE(Metrics!AAR8:AAT8)</f>
        <v>24.565833571352915</v>
      </c>
      <c r="AC25" s="154">
        <f>Metrics!$AV$11</f>
        <v>1197</v>
      </c>
      <c r="AD25" s="154">
        <f>Metrics!$AV$10</f>
        <v>0</v>
      </c>
      <c r="AE25" s="154">
        <f>Metrics!$AV$9</f>
        <v>0</v>
      </c>
      <c r="AF25" s="154">
        <f>Metrics!$AW$11</f>
        <v>1240</v>
      </c>
      <c r="AG25" s="154">
        <f>Metrics!$AU$11</f>
        <v>794</v>
      </c>
      <c r="AH25" s="8">
        <f>Metrics!$AU$10</f>
        <v>0</v>
      </c>
      <c r="AI25" s="8">
        <f>Metrics!$AU$9</f>
        <v>0</v>
      </c>
      <c r="AJ25" s="8">
        <f>Metrics!$AW$10</f>
        <v>0</v>
      </c>
      <c r="AK25" s="8">
        <f>Metrics!$AW$9</f>
        <v>0</v>
      </c>
      <c r="AL25" s="154">
        <f>Metrics!$AU$6</f>
        <v>13.124593170264715</v>
      </c>
      <c r="AM25" s="154">
        <f>Metrics!$AT$6</f>
        <v>1.9810203049187132</v>
      </c>
      <c r="AN25" s="154">
        <f>Metrics!$AV$6</f>
        <v>4.7491284286545721</v>
      </c>
      <c r="AO25" s="154">
        <f>Metrics!$AW$6</f>
        <v>22.492910386822441</v>
      </c>
      <c r="AP25" s="154">
        <f>Data!AW29</f>
        <v>22.9</v>
      </c>
      <c r="AQ25" s="154">
        <f>Data!AY29</f>
        <v>21.5</v>
      </c>
      <c r="AR25" s="154">
        <f>Data!BA29</f>
        <v>21.4</v>
      </c>
      <c r="AS25" s="154">
        <f>Data!BC29</f>
        <v>20.2</v>
      </c>
      <c r="AT25" s="154">
        <f>Data!O29</f>
        <v>0</v>
      </c>
      <c r="AU25" s="154"/>
      <c r="AV25" s="154"/>
      <c r="AW25" s="154">
        <f>Data!C29</f>
        <v>19</v>
      </c>
      <c r="AX25" s="154">
        <f>Data!BU29</f>
        <v>0</v>
      </c>
      <c r="AY25" s="154">
        <f>Data!BV29</f>
        <v>0</v>
      </c>
      <c r="AZ25" s="154">
        <f>Data!BW29</f>
        <v>0</v>
      </c>
      <c r="BA25" s="154">
        <f>Data!BX29</f>
        <v>0</v>
      </c>
      <c r="BB25" s="154">
        <f>Data!BY29</f>
        <v>0</v>
      </c>
      <c r="BC25" s="154">
        <f>Data!BZ29</f>
        <v>0</v>
      </c>
      <c r="BD25" s="154">
        <f>Data!CA29</f>
        <v>0</v>
      </c>
      <c r="BE25" s="154">
        <f>Data!CB29</f>
        <v>0</v>
      </c>
      <c r="BF25" s="154">
        <f>Data!CC29</f>
        <v>0</v>
      </c>
      <c r="BG25" s="154">
        <f>Data!CD29</f>
        <v>0</v>
      </c>
      <c r="BH25" s="154">
        <f>Data!GN29</f>
        <v>43</v>
      </c>
      <c r="BI25" s="154">
        <f>Data!GO29</f>
        <v>28</v>
      </c>
      <c r="BJ25" s="154">
        <f>Data!GP29</f>
        <v>4</v>
      </c>
      <c r="BK25" s="154">
        <f>Data!GQ29</f>
        <v>13</v>
      </c>
      <c r="BL25" s="154">
        <f>Data!GR29</f>
        <v>12</v>
      </c>
      <c r="BM25" s="154">
        <f>Data!AA29</f>
        <v>4</v>
      </c>
      <c r="BN25" s="154">
        <f>Data!AB29</f>
        <v>4</v>
      </c>
      <c r="BO25" s="154">
        <f>Data!AC29</f>
        <v>4</v>
      </c>
      <c r="BP25" s="154">
        <f>Data!AD29</f>
        <v>4</v>
      </c>
      <c r="BQ25" s="154">
        <f>Data!AE29</f>
        <v>4</v>
      </c>
      <c r="BR25" s="154">
        <f>Data!AF29</f>
        <v>4</v>
      </c>
      <c r="BS25" s="154">
        <f>Data!AG29</f>
        <v>4</v>
      </c>
      <c r="BT25" s="154">
        <f>Data!AH29</f>
        <v>4</v>
      </c>
      <c r="BU25" s="154">
        <f>Data!AI29</f>
        <v>4</v>
      </c>
      <c r="BV25" s="154">
        <f>Data!AJ29</f>
        <v>4</v>
      </c>
      <c r="BW25" s="154">
        <f>Data!AK29</f>
        <v>4</v>
      </c>
      <c r="BX25" s="154">
        <f>Data!AL29</f>
        <v>4</v>
      </c>
      <c r="BY25" s="154">
        <f>Data!AM29</f>
        <v>4</v>
      </c>
      <c r="BZ25" s="154">
        <f>Data!AN29</f>
        <v>4</v>
      </c>
      <c r="CA25" s="154">
        <f>Data!AO29</f>
        <v>4</v>
      </c>
      <c r="CB25" s="154">
        <f>Data!AP29</f>
        <v>4</v>
      </c>
      <c r="CC25" s="154">
        <f>Data!AQ29</f>
        <v>4</v>
      </c>
      <c r="CD25" s="154">
        <f>Data!AR29</f>
        <v>4</v>
      </c>
      <c r="CE25" s="154">
        <f>Data!AS29</f>
        <v>4</v>
      </c>
      <c r="CF25" s="154">
        <f>Data!AT29</f>
        <v>4</v>
      </c>
      <c r="CG25" s="154">
        <f>Data!GS29</f>
        <v>100</v>
      </c>
      <c r="CH25" s="154">
        <f>SUM(Data!CT29:CU29)</f>
        <v>0</v>
      </c>
      <c r="CI25" s="154">
        <f>ROUND((Data!OL29-Data!OK29)*1440,2)</f>
        <v>17.87</v>
      </c>
      <c r="CJ25" s="154">
        <f>'Metrics EyeTracking'!ZC6</f>
        <v>73.121989054490285</v>
      </c>
      <c r="CK25" s="154">
        <f>'Metrics EyeTracking'!ZC7</f>
        <v>41.335767274013222</v>
      </c>
      <c r="CL25" s="154">
        <f>'Metrics EyeTracking'!ADJ6</f>
        <v>93.793577725271433</v>
      </c>
      <c r="CM25" s="154">
        <f>'Metrics EyeTracking'!ADJ7</f>
        <v>52.407977174488693</v>
      </c>
      <c r="CN25" s="154">
        <f>'Metrics EyeTracking'!ALX6</f>
        <v>2.0675811143531617</v>
      </c>
      <c r="CO25">
        <f>'Metrics EyeTracking'!AUL6</f>
        <v>43.236363636363635</v>
      </c>
      <c r="CP25" s="57">
        <f>'Metrics EyeTracking'!AUL7</f>
        <v>34</v>
      </c>
      <c r="CQ25">
        <v>124.13637446552394</v>
      </c>
      <c r="CR25" s="154">
        <f>'Metrics EyeTracking'!ALX7</f>
        <v>1.0689118497010224</v>
      </c>
      <c r="CS25" s="154">
        <f>'Metrics EyeTracking'!RZ6</f>
        <v>23.463329659781717</v>
      </c>
      <c r="CT25" s="154">
        <f>'Metrics EyeTracking'!AX6</f>
        <v>0.82325246672380181</v>
      </c>
      <c r="CU25" s="154">
        <f>'Metrics EyeTracking'!AX7</f>
        <v>0.73586970336097601</v>
      </c>
      <c r="CV25" s="154">
        <f>'Metrics EyeTracking'!FE6</f>
        <v>26.285216224794393</v>
      </c>
      <c r="CW25" s="154">
        <f>'Metrics EyeTracking'!FE7</f>
        <v>23.624397205604794</v>
      </c>
      <c r="CX25" s="154">
        <f>'Metrics EyeTracking'!JL6</f>
        <v>29.272271879335822</v>
      </c>
      <c r="CY25" s="154">
        <f>'Metrics EyeTracking'!JL7</f>
        <v>25.740458518966314</v>
      </c>
      <c r="CZ25" s="154">
        <f>'Metrics EyeTracking'!NS6</f>
        <v>259.90909090909093</v>
      </c>
      <c r="DA25" s="154">
        <f>'Metrics EyeTracking'!NS7</f>
        <v>172</v>
      </c>
      <c r="DB25" s="154">
        <f>'Metrics EyeTracking'!AGF6</f>
        <v>72.523018948416222</v>
      </c>
      <c r="DC25" s="154">
        <f>'Metrics EyeTracking'!AKM6</f>
        <v>0.602794865263794</v>
      </c>
      <c r="DD25" s="154">
        <f>'Metrics EyeTracking'!AKM7</f>
        <v>0.52223703171951563</v>
      </c>
      <c r="DE25" s="154">
        <f>'Metrics EyeTracking'!AOT5</f>
        <v>20.995464977575363</v>
      </c>
      <c r="DF25" s="154">
        <f>'Metrics EyeTracking'!AOT6</f>
        <v>2.6210186178892187</v>
      </c>
      <c r="DG25" s="154">
        <f>'Metrics EyeTracking'!AQE7</f>
        <v>89.604584317300109</v>
      </c>
      <c r="DH25" s="154">
        <f>'Metrics EyeTracking'!ARP8</f>
        <v>24.137067081118587</v>
      </c>
      <c r="DI25" s="419">
        <v>0.76538514999999996</v>
      </c>
      <c r="DJ25" s="419"/>
      <c r="DK25" s="419"/>
      <c r="DL25" s="419"/>
      <c r="DM25" s="419"/>
      <c r="DN25" s="419"/>
      <c r="DO25" s="419"/>
      <c r="DP25" s="419"/>
      <c r="DQ25" s="419"/>
      <c r="DR25" s="603"/>
      <c r="DS25" s="108">
        <f>Data!EY29</f>
        <v>0</v>
      </c>
      <c r="DT25" s="607">
        <f>Data!EZ29</f>
        <v>0</v>
      </c>
      <c r="DU25" s="607">
        <f>Data!FA29</f>
        <v>4</v>
      </c>
      <c r="DV25" s="607">
        <f>Data!FB29</f>
        <v>4</v>
      </c>
      <c r="DW25" s="607">
        <f>Data!FC29</f>
        <v>4</v>
      </c>
      <c r="DX25" s="607">
        <f>Data!FD29</f>
        <v>4</v>
      </c>
      <c r="DY25" s="607">
        <f>Data!FE29</f>
        <v>4</v>
      </c>
      <c r="DZ25" s="607">
        <f>Data!FF29</f>
        <v>4</v>
      </c>
      <c r="EA25" s="607">
        <f>Data!FG29</f>
        <v>0</v>
      </c>
      <c r="EB25" s="607">
        <f>Data!FH29</f>
        <v>0</v>
      </c>
      <c r="EC25" s="607">
        <f>Data!FK29</f>
        <v>0</v>
      </c>
      <c r="ED25" s="607">
        <f>Data!FL29</f>
        <v>0</v>
      </c>
      <c r="EE25" s="607">
        <f>Data!FO29</f>
        <v>2</v>
      </c>
      <c r="EF25" s="607">
        <f>Data!FP29</f>
        <v>0</v>
      </c>
      <c r="EG25" s="608">
        <f>Data!FQ29</f>
        <v>4</v>
      </c>
      <c r="EH25" s="153"/>
      <c r="EI25" s="154"/>
      <c r="EJ25" s="108"/>
      <c r="EK25" s="414"/>
      <c r="EL25" s="391"/>
      <c r="EM25" s="391"/>
      <c r="EN25" s="391"/>
      <c r="EO25" s="391"/>
      <c r="EP25" s="391"/>
      <c r="ET25" s="391"/>
      <c r="EX25" s="391"/>
      <c r="EY25" s="391"/>
      <c r="EZ25" s="391"/>
      <c r="FA25" s="391"/>
      <c r="FB25" s="391"/>
      <c r="FC25" s="391"/>
      <c r="FD25" s="391"/>
      <c r="FE25" s="391"/>
      <c r="FF25" s="391"/>
      <c r="FG25" s="391"/>
      <c r="FH25" s="391"/>
      <c r="FI25" s="391"/>
      <c r="FJ25" s="391"/>
      <c r="FK25" s="391"/>
      <c r="FL25" s="391"/>
      <c r="FM25" s="391"/>
      <c r="FO25" s="383"/>
      <c r="FP25" s="383"/>
      <c r="FQ25" s="383"/>
      <c r="FR25" s="371"/>
      <c r="FS25" s="371"/>
      <c r="FT25" s="371"/>
      <c r="FU25" s="371"/>
      <c r="FV25" s="371"/>
      <c r="FW25" s="371"/>
      <c r="FX25" s="371"/>
      <c r="FY25" s="371"/>
      <c r="FZ25" s="371"/>
      <c r="GA25" s="371"/>
      <c r="GB25" s="371"/>
      <c r="GC25" s="371"/>
      <c r="GD25" s="371"/>
      <c r="GE25" s="371"/>
      <c r="GF25" s="371"/>
      <c r="GG25" s="371"/>
      <c r="GH25" s="371"/>
      <c r="GI25" s="371"/>
      <c r="GJ25" s="371"/>
      <c r="GK25" s="371"/>
      <c r="GL25" s="371"/>
      <c r="GM25" s="371"/>
      <c r="GN25" s="371"/>
      <c r="GO25" s="371"/>
      <c r="GP25" s="371"/>
      <c r="GQ25" s="371"/>
      <c r="GR25" s="371"/>
      <c r="GS25" s="371"/>
      <c r="GT25" s="371"/>
      <c r="GU25" s="371"/>
      <c r="GV25" s="371"/>
      <c r="GW25" s="371"/>
      <c r="GX25" s="371"/>
      <c r="GY25" s="371"/>
      <c r="GZ25" s="371"/>
      <c r="HA25" s="371"/>
      <c r="HB25" s="371"/>
      <c r="HC25" s="371"/>
      <c r="HD25" s="371"/>
      <c r="HE25" s="371"/>
      <c r="HF25" s="371"/>
      <c r="HG25" s="371"/>
      <c r="HH25" s="371"/>
      <c r="HI25" s="371"/>
      <c r="HJ25" s="371"/>
      <c r="HK25" s="371"/>
      <c r="HL25" s="371"/>
      <c r="HM25" s="371"/>
      <c r="HN25" s="371"/>
      <c r="HO25" s="371"/>
      <c r="HP25" s="371"/>
      <c r="HQ25" s="371"/>
      <c r="HR25" s="371"/>
      <c r="HS25" s="371"/>
      <c r="HT25" s="371"/>
      <c r="HU25" s="371"/>
      <c r="IO25" s="401"/>
      <c r="IP25" s="401"/>
      <c r="IQ25" s="401"/>
      <c r="IR25" s="401"/>
      <c r="IS25" s="401"/>
    </row>
    <row r="26" spans="1:386" ht="15.75" x14ac:dyDescent="0.25">
      <c r="A26" s="598" t="s">
        <v>990</v>
      </c>
      <c r="B26" s="391">
        <v>0</v>
      </c>
      <c r="C26" s="391">
        <v>0</v>
      </c>
      <c r="D26" s="391">
        <v>1</v>
      </c>
      <c r="E26" s="391">
        <v>1</v>
      </c>
      <c r="F26" s="391">
        <v>0</v>
      </c>
      <c r="G26" s="391">
        <v>0</v>
      </c>
      <c r="H26" s="391">
        <v>0</v>
      </c>
      <c r="I26" s="391">
        <v>0</v>
      </c>
      <c r="J26" s="391">
        <v>1</v>
      </c>
      <c r="K26" s="391">
        <v>1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1</v>
      </c>
      <c r="W26" s="391">
        <v>0</v>
      </c>
      <c r="X26" s="391">
        <v>0</v>
      </c>
      <c r="Y26" s="391">
        <v>0</v>
      </c>
      <c r="Z26" s="391">
        <v>0</v>
      </c>
      <c r="AA26" s="391">
        <v>1</v>
      </c>
      <c r="AB26" s="391">
        <v>0</v>
      </c>
      <c r="AC26" s="391">
        <v>0</v>
      </c>
      <c r="AD26" s="391">
        <v>0</v>
      </c>
      <c r="AE26" s="391">
        <v>0</v>
      </c>
      <c r="AF26" s="391">
        <v>1</v>
      </c>
      <c r="AG26" s="391">
        <v>0</v>
      </c>
      <c r="AH26" s="391">
        <v>0</v>
      </c>
      <c r="AI26" s="391">
        <v>0</v>
      </c>
      <c r="AJ26" s="391">
        <v>0</v>
      </c>
      <c r="AK26" s="391">
        <v>0</v>
      </c>
      <c r="AL26" s="391">
        <v>0</v>
      </c>
      <c r="AM26" s="391">
        <v>0</v>
      </c>
      <c r="AN26" s="391">
        <v>0</v>
      </c>
      <c r="AO26" s="391">
        <v>0</v>
      </c>
      <c r="AP26" s="391">
        <v>0</v>
      </c>
      <c r="AQ26" s="391">
        <v>0</v>
      </c>
      <c r="AR26" s="391">
        <v>0</v>
      </c>
      <c r="AS26" s="391">
        <v>0</v>
      </c>
      <c r="AT26" s="391">
        <v>0</v>
      </c>
      <c r="AU26" s="391">
        <v>1</v>
      </c>
      <c r="AV26" s="391">
        <v>0</v>
      </c>
      <c r="AW26" s="391">
        <v>0</v>
      </c>
      <c r="AX26" s="391">
        <v>0</v>
      </c>
      <c r="AY26" s="391">
        <v>0</v>
      </c>
      <c r="AZ26" s="391">
        <v>0</v>
      </c>
      <c r="BA26" s="391">
        <v>0</v>
      </c>
      <c r="BB26" s="391">
        <v>0</v>
      </c>
      <c r="BC26" s="391">
        <v>0</v>
      </c>
      <c r="BD26" s="391">
        <v>0</v>
      </c>
      <c r="BE26" s="391">
        <v>0</v>
      </c>
      <c r="BF26" s="391">
        <v>0</v>
      </c>
      <c r="BG26" s="391">
        <v>0</v>
      </c>
      <c r="BH26" s="391">
        <v>0</v>
      </c>
      <c r="BI26" s="391">
        <v>0</v>
      </c>
      <c r="BJ26" s="391">
        <v>1</v>
      </c>
      <c r="BK26" s="391">
        <v>0</v>
      </c>
      <c r="BL26" s="391">
        <v>0</v>
      </c>
      <c r="BM26" s="391">
        <v>0</v>
      </c>
      <c r="BN26" s="391">
        <v>0</v>
      </c>
      <c r="BO26" s="391">
        <v>0</v>
      </c>
      <c r="BP26" s="391">
        <v>0</v>
      </c>
      <c r="BQ26" s="391">
        <v>0</v>
      </c>
      <c r="BR26" s="391">
        <v>0</v>
      </c>
      <c r="BS26" s="391">
        <v>0</v>
      </c>
      <c r="BT26" s="391">
        <v>0</v>
      </c>
      <c r="BU26" s="391">
        <v>0</v>
      </c>
      <c r="BV26" s="391">
        <v>0</v>
      </c>
      <c r="BW26" s="391">
        <v>0</v>
      </c>
      <c r="BX26" s="391">
        <v>0</v>
      </c>
      <c r="BY26" s="391">
        <v>0</v>
      </c>
      <c r="BZ26" s="391">
        <v>0</v>
      </c>
      <c r="CA26" s="391">
        <v>0</v>
      </c>
      <c r="CB26" s="391">
        <v>0</v>
      </c>
      <c r="CC26" s="391">
        <v>0</v>
      </c>
      <c r="CD26" s="391">
        <v>0</v>
      </c>
      <c r="CE26" s="391">
        <v>0</v>
      </c>
      <c r="CF26" s="391">
        <v>0</v>
      </c>
      <c r="CG26" s="391">
        <v>0</v>
      </c>
      <c r="CH26" s="391">
        <v>0</v>
      </c>
      <c r="CI26" s="391">
        <v>0</v>
      </c>
      <c r="CJ26" s="391">
        <v>0</v>
      </c>
      <c r="CK26" s="391">
        <v>0</v>
      </c>
      <c r="CL26" s="391">
        <v>0</v>
      </c>
      <c r="CM26" s="391">
        <v>0</v>
      </c>
      <c r="CN26" s="391">
        <v>0</v>
      </c>
      <c r="CO26" s="391">
        <v>0</v>
      </c>
      <c r="CP26" s="391">
        <v>0</v>
      </c>
      <c r="CQ26" s="391">
        <v>1</v>
      </c>
      <c r="CR26" s="391">
        <v>0</v>
      </c>
      <c r="CS26" s="391">
        <v>0</v>
      </c>
      <c r="CT26" s="391">
        <v>0</v>
      </c>
      <c r="CU26" s="391">
        <v>0</v>
      </c>
      <c r="CV26" s="391">
        <v>0</v>
      </c>
      <c r="CW26" s="391">
        <v>0</v>
      </c>
      <c r="CX26" s="391">
        <v>0</v>
      </c>
      <c r="CY26" s="391">
        <v>0</v>
      </c>
      <c r="CZ26" s="391">
        <v>0</v>
      </c>
      <c r="DA26" s="391">
        <v>1</v>
      </c>
      <c r="DB26" s="391">
        <v>1</v>
      </c>
      <c r="DC26" s="391">
        <v>0</v>
      </c>
      <c r="DD26" s="391">
        <v>0</v>
      </c>
      <c r="DE26" s="391">
        <v>0</v>
      </c>
      <c r="DF26" s="391">
        <v>0</v>
      </c>
      <c r="DG26" s="391">
        <v>0</v>
      </c>
      <c r="DH26" s="391">
        <v>1</v>
      </c>
      <c r="DI26" s="391">
        <v>1</v>
      </c>
      <c r="DJ26" s="391">
        <v>1</v>
      </c>
      <c r="DK26" s="391">
        <v>0</v>
      </c>
      <c r="DL26" s="391">
        <v>0</v>
      </c>
      <c r="DM26" s="391">
        <v>1</v>
      </c>
      <c r="DN26" s="391">
        <v>0</v>
      </c>
      <c r="DO26" s="391">
        <v>0</v>
      </c>
      <c r="DP26" s="391">
        <v>0</v>
      </c>
      <c r="DQ26" s="391">
        <v>0</v>
      </c>
      <c r="DR26" s="391">
        <v>0</v>
      </c>
      <c r="DS26" s="391">
        <v>0</v>
      </c>
      <c r="DT26" s="391">
        <v>0</v>
      </c>
      <c r="DU26" s="391">
        <v>0</v>
      </c>
      <c r="DV26" s="391">
        <v>0</v>
      </c>
      <c r="DW26" s="391">
        <v>0</v>
      </c>
      <c r="DX26" s="391">
        <v>0</v>
      </c>
      <c r="DY26" s="391">
        <v>0</v>
      </c>
      <c r="DZ26" s="391">
        <v>0</v>
      </c>
      <c r="EA26" s="391">
        <v>0</v>
      </c>
      <c r="EB26" s="391">
        <v>0</v>
      </c>
      <c r="EC26" s="391">
        <v>0</v>
      </c>
      <c r="ED26" s="391">
        <v>0</v>
      </c>
      <c r="EE26" s="391">
        <v>0</v>
      </c>
      <c r="EF26" s="391">
        <v>0</v>
      </c>
      <c r="EG26" s="391">
        <v>0</v>
      </c>
      <c r="EH26" s="391">
        <v>1</v>
      </c>
      <c r="EI26" s="391">
        <v>1</v>
      </c>
      <c r="EJ26" s="391">
        <v>1</v>
      </c>
      <c r="EK26" s="391">
        <v>1</v>
      </c>
      <c r="EL26" s="391"/>
      <c r="EM26" s="391"/>
      <c r="EN26" s="391"/>
      <c r="EO26" s="391"/>
      <c r="ES26" s="391"/>
      <c r="EW26" s="391"/>
      <c r="EX26" s="391"/>
      <c r="EY26" s="391"/>
      <c r="EZ26" s="391"/>
      <c r="FA26" s="391"/>
      <c r="FB26" s="391"/>
      <c r="FC26" s="391"/>
      <c r="FD26" s="391"/>
      <c r="FE26" s="391"/>
      <c r="FF26" s="391"/>
      <c r="FG26" s="391"/>
      <c r="FH26" s="391"/>
      <c r="FI26" s="391"/>
      <c r="FJ26" s="391"/>
      <c r="FK26" s="391"/>
      <c r="FL26" s="391"/>
      <c r="FN26" s="383"/>
      <c r="FO26" s="383"/>
      <c r="FP26" s="383"/>
      <c r="FQ26" s="371"/>
      <c r="FR26" s="371"/>
      <c r="FS26" s="371"/>
      <c r="FT26" s="371"/>
      <c r="FU26" s="371"/>
      <c r="FV26" s="371"/>
      <c r="FW26" s="371"/>
      <c r="FX26" s="371"/>
      <c r="FY26" s="371"/>
      <c r="FZ26" s="371"/>
      <c r="GA26" s="371"/>
      <c r="GB26" s="371"/>
      <c r="GC26" s="371"/>
      <c r="GD26" s="371"/>
      <c r="GE26" s="371"/>
      <c r="GF26" s="371"/>
      <c r="GG26" s="371"/>
      <c r="GH26" s="371"/>
      <c r="GI26" s="371"/>
      <c r="GJ26" s="371"/>
      <c r="GK26" s="371"/>
      <c r="GL26" s="371"/>
      <c r="GM26" s="371"/>
      <c r="GN26" s="371"/>
      <c r="GO26" s="371"/>
      <c r="GP26" s="371"/>
      <c r="GQ26" s="371"/>
      <c r="GR26" s="371"/>
      <c r="GS26" s="371"/>
      <c r="GT26" s="371"/>
      <c r="GU26" s="371"/>
      <c r="GV26" s="371"/>
      <c r="GW26" s="371"/>
      <c r="GX26" s="371"/>
      <c r="GY26" s="371"/>
      <c r="GZ26" s="371"/>
      <c r="HA26" s="371"/>
      <c r="HB26" s="371"/>
      <c r="HC26" s="371"/>
      <c r="HD26" s="371"/>
      <c r="HE26" s="371"/>
      <c r="HF26" s="371"/>
      <c r="HG26" s="371"/>
      <c r="HH26" s="371"/>
      <c r="HI26" s="371"/>
      <c r="HJ26" s="371"/>
      <c r="HK26" s="371"/>
      <c r="HL26" s="371"/>
      <c r="HM26" s="371"/>
      <c r="HN26" s="371"/>
      <c r="HO26" s="371"/>
      <c r="HP26" s="371"/>
      <c r="HQ26" s="371"/>
      <c r="HR26" s="371"/>
      <c r="HS26" s="371"/>
      <c r="HT26" s="371"/>
      <c r="IN26" s="401"/>
      <c r="IO26" s="401"/>
      <c r="IP26" s="401"/>
      <c r="IQ26" s="401"/>
      <c r="IR26" s="401"/>
    </row>
    <row r="27" spans="1:386" ht="15.75" x14ac:dyDescent="0.25">
      <c r="A27" s="598" t="s">
        <v>991</v>
      </c>
      <c r="B27" s="609">
        <v>2.47574653498953E-5</v>
      </c>
      <c r="C27" s="609" t="s">
        <v>1068</v>
      </c>
      <c r="D27" s="609">
        <v>7.4919221601189703E-2</v>
      </c>
      <c r="E27" s="609">
        <v>2.0865956914432601E-2</v>
      </c>
      <c r="F27" s="609">
        <v>1.2659571362704101E-2</v>
      </c>
      <c r="G27" s="609">
        <v>0.95636576467670298</v>
      </c>
      <c r="H27" s="609">
        <v>0.54266975653707095</v>
      </c>
      <c r="I27" s="609">
        <v>0.24170641200776499</v>
      </c>
      <c r="J27" s="609">
        <v>0.16095297328460201</v>
      </c>
      <c r="K27" s="609">
        <v>0.426368574843213</v>
      </c>
      <c r="L27" s="609">
        <v>4.4991414915371102E-4</v>
      </c>
      <c r="M27" s="609">
        <v>0.109638475856593</v>
      </c>
      <c r="N27" s="609">
        <v>0.61062951081911698</v>
      </c>
      <c r="O27" s="609">
        <v>0.513579277257871</v>
      </c>
      <c r="P27" s="609">
        <v>6.7187568522563607E-2</v>
      </c>
      <c r="Q27" s="609">
        <v>1.5279162216223401E-3</v>
      </c>
      <c r="R27" s="609">
        <v>0.60646763299100803</v>
      </c>
      <c r="S27" s="609">
        <v>2.0368014982556902E-3</v>
      </c>
      <c r="T27" s="609">
        <v>4.6364035729045501E-3</v>
      </c>
      <c r="U27" s="609">
        <v>5.7223850877677701E-2</v>
      </c>
      <c r="V27" s="609">
        <v>7.49192216011898E-2</v>
      </c>
      <c r="W27" s="609">
        <v>0.117926722741144</v>
      </c>
      <c r="X27" s="609">
        <v>3.1150618370433401E-2</v>
      </c>
      <c r="Y27" s="609">
        <v>0.23006229802639699</v>
      </c>
      <c r="Z27" s="609">
        <v>0.23006229802639699</v>
      </c>
      <c r="AA27" s="609">
        <v>1.75350325039169E-2</v>
      </c>
      <c r="AB27" s="609">
        <v>8.3151894085594105E-2</v>
      </c>
      <c r="AC27" s="609">
        <v>1.2659571362704101E-2</v>
      </c>
      <c r="AD27" s="609">
        <v>0.23006229802639699</v>
      </c>
      <c r="AE27" s="609">
        <v>0.23006229802639699</v>
      </c>
      <c r="AF27" s="609">
        <v>1.8381881422345699E-2</v>
      </c>
      <c r="AG27" s="609">
        <v>2.69715936634606E-3</v>
      </c>
      <c r="AH27" s="609">
        <v>0.23006229802639699</v>
      </c>
      <c r="AI27" s="609">
        <v>0.23006229802639699</v>
      </c>
      <c r="AJ27" s="609">
        <v>0.34555702343130101</v>
      </c>
      <c r="AK27" s="609">
        <v>0.55568979028279497</v>
      </c>
      <c r="AL27" s="609">
        <v>0.19019952476546501</v>
      </c>
      <c r="AM27" s="609">
        <v>4.7020833768473297E-2</v>
      </c>
      <c r="AN27" s="609">
        <v>0.47252232689305401</v>
      </c>
      <c r="AO27" s="609">
        <v>0.101208017757189</v>
      </c>
      <c r="AP27" s="609">
        <v>4.5252513347692998E-4</v>
      </c>
      <c r="AQ27" s="609">
        <v>4.47313816884169E-4</v>
      </c>
      <c r="AR27" s="609">
        <v>2.46293970482502E-4</v>
      </c>
      <c r="AS27" s="609">
        <v>4.5252513347692998E-4</v>
      </c>
      <c r="AT27" s="609">
        <v>2.35953647191E-3</v>
      </c>
      <c r="AU27" s="609" t="s">
        <v>1068</v>
      </c>
      <c r="AV27" s="609" t="s">
        <v>1068</v>
      </c>
      <c r="AW27" s="609">
        <v>0.64300946462000796</v>
      </c>
      <c r="AX27" s="609">
        <v>1.6010990810517201E-2</v>
      </c>
      <c r="AY27" s="609">
        <v>2.5387785277001299E-3</v>
      </c>
      <c r="AZ27" s="609">
        <v>7.47145095445289E-6</v>
      </c>
      <c r="BA27" s="609">
        <v>3.3592576547822999E-5</v>
      </c>
      <c r="BB27" s="609">
        <v>8.0936851086856697E-6</v>
      </c>
      <c r="BC27" s="609">
        <v>8.8031166831397504E-6</v>
      </c>
      <c r="BD27" s="609">
        <v>3.5166905203560302E-4</v>
      </c>
      <c r="BE27" s="609">
        <v>3.4888153702783198E-4</v>
      </c>
      <c r="BF27" s="609">
        <v>1.0311351984808299E-3</v>
      </c>
      <c r="BG27" s="609">
        <v>3.6584611247874601E-4</v>
      </c>
      <c r="BH27" s="609">
        <v>4.56104776078897E-2</v>
      </c>
      <c r="BI27" s="609">
        <v>4.8494971407631399E-2</v>
      </c>
      <c r="BJ27" s="609">
        <v>7.0057110837873096E-2</v>
      </c>
      <c r="BK27" s="609">
        <v>1.9714720452655599E-2</v>
      </c>
      <c r="BL27" s="609">
        <v>0.30503161935936901</v>
      </c>
      <c r="BM27" s="609">
        <v>2.78116949248973E-3</v>
      </c>
      <c r="BN27" s="609">
        <v>3.6619608914330898E-3</v>
      </c>
      <c r="BO27" s="609">
        <v>1.0613152801221899E-3</v>
      </c>
      <c r="BP27" s="609">
        <v>6.99567688597841E-5</v>
      </c>
      <c r="BQ27" s="609">
        <v>1.6241378917878802E-2</v>
      </c>
      <c r="BR27" s="609">
        <v>3.6590581094100898E-2</v>
      </c>
      <c r="BS27" s="609">
        <v>1.13065828628207E-4</v>
      </c>
      <c r="BT27" s="609">
        <v>2.5387785277001299E-3</v>
      </c>
      <c r="BU27" s="609">
        <v>2.67177478682507E-3</v>
      </c>
      <c r="BV27" s="609">
        <v>3.5447246916523503E-4</v>
      </c>
      <c r="BW27" s="609">
        <v>6.8207588722263898E-5</v>
      </c>
      <c r="BX27" s="609">
        <v>6.9474181510722497E-3</v>
      </c>
      <c r="BY27" s="609">
        <v>1.6380279048104501E-2</v>
      </c>
      <c r="BZ27" s="609">
        <v>3.7308558495802798E-4</v>
      </c>
      <c r="CA27" s="609">
        <v>2.8937042534505998E-5</v>
      </c>
      <c r="CB27" s="609">
        <v>0.27040184117169802</v>
      </c>
      <c r="CC27" s="609">
        <v>1.6380279048104501E-2</v>
      </c>
      <c r="CD27" s="609">
        <v>3.61550896811121E-4</v>
      </c>
      <c r="CE27" s="609">
        <v>1.06895119479056E-3</v>
      </c>
      <c r="CF27" s="609">
        <v>1.0052023261927E-3</v>
      </c>
      <c r="CG27" s="609">
        <v>3.8075682339768001E-3</v>
      </c>
      <c r="CH27" s="609">
        <v>9.9422310323668897E-4</v>
      </c>
      <c r="CI27" s="609">
        <v>5.72853762085974E-3</v>
      </c>
      <c r="CJ27" s="609">
        <v>8.9860875277717302E-4</v>
      </c>
      <c r="CK27" s="609">
        <v>2.9394461679105202E-3</v>
      </c>
      <c r="CL27" s="609">
        <v>3.5426321955853699E-3</v>
      </c>
      <c r="CM27" s="609">
        <v>4.2564197917278803E-3</v>
      </c>
      <c r="CN27" s="609">
        <v>5.90412081944546E-4</v>
      </c>
      <c r="CO27" s="609">
        <v>0.83982561971011804</v>
      </c>
      <c r="CP27" s="609">
        <v>0.74514405279930496</v>
      </c>
      <c r="CQ27" s="609">
        <v>0.35141123635271498</v>
      </c>
      <c r="CR27" s="609">
        <v>2.4314204795819602E-3</v>
      </c>
      <c r="CS27" s="609">
        <v>0.14086881502892701</v>
      </c>
      <c r="CT27" s="609">
        <v>1.1034132697289899E-3</v>
      </c>
      <c r="CU27" s="609">
        <v>8.9860875277717302E-4</v>
      </c>
      <c r="CV27" s="609">
        <v>5.9835917930458802E-5</v>
      </c>
      <c r="CW27" s="609">
        <v>1.5528191705419401E-4</v>
      </c>
      <c r="CX27" s="609">
        <v>3.0711447534775599E-4</v>
      </c>
      <c r="CY27" s="609">
        <v>7.2953091953517504E-4</v>
      </c>
      <c r="CZ27" s="609">
        <v>0.157122521583963</v>
      </c>
      <c r="DA27" s="609">
        <v>1.6202039151380101E-2</v>
      </c>
      <c r="DB27" s="609">
        <v>0.41393179426024701</v>
      </c>
      <c r="DC27" s="609">
        <v>2.2546701705184701E-2</v>
      </c>
      <c r="DD27" s="609">
        <v>6.8903979747934802E-2</v>
      </c>
      <c r="DE27" s="609">
        <v>6.0878803678588601E-3</v>
      </c>
      <c r="DF27" s="609">
        <v>8.6011053226714498E-3</v>
      </c>
      <c r="DG27" s="609">
        <v>1.01766817515518E-2</v>
      </c>
      <c r="DH27" s="609">
        <v>2.20384979268362E-3</v>
      </c>
      <c r="DI27" s="609">
        <v>1.10722128625871E-4</v>
      </c>
      <c r="DJ27" s="609" t="s">
        <v>1068</v>
      </c>
      <c r="DK27" s="609" t="s">
        <v>1068</v>
      </c>
      <c r="DL27" s="609" t="s">
        <v>1068</v>
      </c>
      <c r="DM27" s="609" t="s">
        <v>1068</v>
      </c>
      <c r="DN27" s="609" t="s">
        <v>1068</v>
      </c>
      <c r="DO27" s="609" t="s">
        <v>1068</v>
      </c>
      <c r="DP27" s="609" t="s">
        <v>1068</v>
      </c>
      <c r="DQ27" s="609" t="s">
        <v>1068</v>
      </c>
      <c r="DR27" s="609" t="s">
        <v>1068</v>
      </c>
      <c r="DS27" s="609">
        <v>0.199750273449047</v>
      </c>
      <c r="DT27" s="609">
        <v>7.6054862223934594E-2</v>
      </c>
      <c r="DU27" s="609">
        <v>0.39300169834938697</v>
      </c>
      <c r="DV27" s="609">
        <v>0.154112096113206</v>
      </c>
      <c r="DW27" s="609">
        <v>0.105631096593631</v>
      </c>
      <c r="DX27" s="609">
        <v>6.5865449287885194E-2</v>
      </c>
      <c r="DY27" s="609">
        <v>9.8817324105622106E-2</v>
      </c>
      <c r="DZ27" s="609">
        <v>0.14779436491532399</v>
      </c>
      <c r="EA27" s="609">
        <v>0.76520992867226401</v>
      </c>
      <c r="EB27" s="609">
        <v>0.87912676032394799</v>
      </c>
      <c r="EC27" s="609">
        <v>0.24676333343813001</v>
      </c>
      <c r="ED27" s="609">
        <v>0.828478323282272</v>
      </c>
      <c r="EE27" s="609">
        <v>0.39704305780672</v>
      </c>
      <c r="EF27" s="609">
        <v>0.14164469029513699</v>
      </c>
      <c r="EG27" s="609">
        <v>7.8608736239759405E-2</v>
      </c>
      <c r="EH27" s="609" t="s">
        <v>1068</v>
      </c>
      <c r="EI27" s="609" t="s">
        <v>1068</v>
      </c>
      <c r="EJ27" s="609" t="s">
        <v>1068</v>
      </c>
      <c r="EK27" s="391" t="s">
        <v>1068</v>
      </c>
      <c r="EL27" s="391"/>
      <c r="EM27" s="391"/>
      <c r="EN27" s="391"/>
      <c r="EO27" s="391"/>
      <c r="ES27" s="391"/>
      <c r="EW27" s="391"/>
      <c r="EX27" s="391"/>
      <c r="EY27" s="391"/>
      <c r="EZ27" s="391"/>
      <c r="FA27" s="391"/>
      <c r="FB27" s="391"/>
      <c r="FC27" s="391"/>
      <c r="FD27" s="391"/>
      <c r="FE27" s="391"/>
      <c r="FF27" s="391"/>
      <c r="FG27" s="391"/>
      <c r="FH27" s="391"/>
      <c r="FI27" s="391"/>
      <c r="FJ27" s="391"/>
      <c r="FK27" s="391"/>
      <c r="FL27" s="391"/>
      <c r="FN27" s="383"/>
      <c r="FO27" s="383"/>
      <c r="FP27" s="383"/>
      <c r="FQ27" s="371"/>
      <c r="FR27" s="371"/>
      <c r="FS27" s="371"/>
      <c r="FT27" s="371"/>
      <c r="FU27" s="371"/>
      <c r="FV27" s="371"/>
      <c r="FW27" s="371"/>
      <c r="FX27" s="371"/>
      <c r="FY27" s="371"/>
      <c r="FZ27" s="371"/>
      <c r="GA27" s="371"/>
      <c r="GB27" s="371"/>
      <c r="GC27" s="371"/>
      <c r="GD27" s="371"/>
      <c r="GE27" s="371"/>
      <c r="GF27" s="371"/>
      <c r="GG27" s="371"/>
      <c r="GH27" s="371"/>
      <c r="GI27" s="371"/>
      <c r="GJ27" s="371"/>
      <c r="GK27" s="371"/>
      <c r="GL27" s="371"/>
      <c r="GM27" s="371"/>
      <c r="GN27" s="371"/>
      <c r="GO27" s="371"/>
      <c r="GP27" s="371"/>
      <c r="GQ27" s="371"/>
      <c r="GR27" s="371"/>
      <c r="GS27" s="371"/>
      <c r="GT27" s="371"/>
      <c r="GU27" s="371"/>
      <c r="GV27" s="371"/>
      <c r="GW27" s="371"/>
      <c r="GX27" s="371"/>
      <c r="GY27" s="371"/>
      <c r="GZ27" s="371"/>
      <c r="HA27" s="371"/>
      <c r="HB27" s="371"/>
      <c r="HC27" s="371"/>
      <c r="HD27" s="371"/>
      <c r="HE27" s="371"/>
      <c r="HF27" s="371"/>
      <c r="HG27" s="371"/>
      <c r="HH27" s="371"/>
      <c r="HI27" s="371"/>
      <c r="HJ27" s="371"/>
      <c r="HK27" s="371"/>
      <c r="HL27" s="371"/>
      <c r="HM27" s="371"/>
      <c r="HN27" s="371"/>
      <c r="HO27" s="371"/>
      <c r="HP27" s="371"/>
      <c r="HQ27" s="371"/>
      <c r="HR27" s="371"/>
      <c r="HS27" s="371"/>
      <c r="HT27" s="371"/>
      <c r="IN27" s="401"/>
      <c r="IO27" s="401"/>
      <c r="IP27" s="401"/>
      <c r="IQ27" s="401"/>
      <c r="IR27" s="401"/>
    </row>
    <row r="28" spans="1:386" ht="15.75" x14ac:dyDescent="0.25">
      <c r="A28" s="598" t="s">
        <v>992</v>
      </c>
      <c r="B28" s="609">
        <v>79.6666666666667</v>
      </c>
      <c r="C28" s="609" t="s">
        <v>1068</v>
      </c>
      <c r="D28" s="609">
        <v>41.184041666666701</v>
      </c>
      <c r="E28" s="609">
        <v>187.75</v>
      </c>
      <c r="F28" s="609">
        <v>26.221158995448299</v>
      </c>
      <c r="G28" s="609">
        <v>0.98842592592592604</v>
      </c>
      <c r="H28" s="609">
        <v>4.1555558292505597E-3</v>
      </c>
      <c r="I28" s="609">
        <v>0.98383690168460203</v>
      </c>
      <c r="J28" s="609">
        <v>0.62723650713846801</v>
      </c>
      <c r="K28" s="609">
        <v>0.62037037037037002</v>
      </c>
      <c r="L28" s="609">
        <v>20.941666666666698</v>
      </c>
      <c r="M28" s="609">
        <v>0.33333333333333298</v>
      </c>
      <c r="N28" s="609">
        <v>0.41666666666666702</v>
      </c>
      <c r="O28" s="609">
        <v>8.3333333333333301E-2</v>
      </c>
      <c r="P28" s="609">
        <v>0.66666666666666696</v>
      </c>
      <c r="Q28" s="609">
        <v>1.4979567901234601</v>
      </c>
      <c r="R28" s="609">
        <v>68.499173511673504</v>
      </c>
      <c r="S28" s="609">
        <v>15.2154166666667</v>
      </c>
      <c r="T28" s="609">
        <v>25.708472222222198</v>
      </c>
      <c r="U28" s="609">
        <v>17.577681223551402</v>
      </c>
      <c r="V28" s="609">
        <v>41184.041666666701</v>
      </c>
      <c r="W28" s="609">
        <v>0.94486111111111104</v>
      </c>
      <c r="X28" s="609">
        <v>1374.5</v>
      </c>
      <c r="Y28" s="609">
        <v>0</v>
      </c>
      <c r="Z28" s="609">
        <v>0</v>
      </c>
      <c r="AA28" s="609">
        <v>0.88589079989038599</v>
      </c>
      <c r="AB28" s="609">
        <v>59.418456775851702</v>
      </c>
      <c r="AC28" s="609">
        <v>1048.1666666666699</v>
      </c>
      <c r="AD28" s="609">
        <v>0</v>
      </c>
      <c r="AE28" s="609">
        <v>0</v>
      </c>
      <c r="AF28" s="609">
        <v>1817.5833333333301</v>
      </c>
      <c r="AG28" s="609">
        <v>771.33333333333303</v>
      </c>
      <c r="AH28" s="609">
        <v>0</v>
      </c>
      <c r="AI28" s="609">
        <v>0</v>
      </c>
      <c r="AJ28" s="609">
        <v>7.0833333333333304</v>
      </c>
      <c r="AK28" s="609">
        <v>3.1666666666666701</v>
      </c>
      <c r="AL28" s="609">
        <v>22.583670831870201</v>
      </c>
      <c r="AM28" s="609">
        <v>4.8628621205632303</v>
      </c>
      <c r="AN28" s="609">
        <v>4.2152392920704802</v>
      </c>
      <c r="AO28" s="609">
        <v>23.175883435444</v>
      </c>
      <c r="AP28" s="609">
        <v>21.558333333333302</v>
      </c>
      <c r="AQ28" s="609">
        <v>20.324999999999999</v>
      </c>
      <c r="AR28" s="609">
        <v>20.641666666666701</v>
      </c>
      <c r="AS28" s="609">
        <v>20.829166666666701</v>
      </c>
      <c r="AT28" s="609">
        <v>0</v>
      </c>
      <c r="AU28" s="609" t="s">
        <v>1068</v>
      </c>
      <c r="AV28" s="609" t="s">
        <v>1068</v>
      </c>
      <c r="AW28" s="609">
        <v>31.1666666666667</v>
      </c>
      <c r="AX28" s="609">
        <v>0</v>
      </c>
      <c r="AY28" s="609">
        <v>0</v>
      </c>
      <c r="AZ28" s="609">
        <v>0</v>
      </c>
      <c r="BA28" s="609">
        <v>0</v>
      </c>
      <c r="BB28" s="609">
        <v>0</v>
      </c>
      <c r="BC28" s="609">
        <v>0</v>
      </c>
      <c r="BD28" s="609">
        <v>0</v>
      </c>
      <c r="BE28" s="609">
        <v>0</v>
      </c>
      <c r="BF28" s="609">
        <v>0</v>
      </c>
      <c r="BG28" s="609">
        <v>0</v>
      </c>
      <c r="BH28" s="609">
        <v>39.75</v>
      </c>
      <c r="BI28" s="609">
        <v>25</v>
      </c>
      <c r="BJ28" s="609">
        <v>5.4166666666666696</v>
      </c>
      <c r="BK28" s="609">
        <v>17.3333333333333</v>
      </c>
      <c r="BL28" s="609">
        <v>12.75</v>
      </c>
      <c r="BM28" s="609">
        <v>4</v>
      </c>
      <c r="BN28" s="609">
        <v>3.9166666666666701</v>
      </c>
      <c r="BO28" s="609">
        <v>4</v>
      </c>
      <c r="BP28" s="609">
        <v>3.9166666666666701</v>
      </c>
      <c r="BQ28" s="609">
        <v>4</v>
      </c>
      <c r="BR28" s="609">
        <v>4</v>
      </c>
      <c r="BS28" s="609">
        <v>4</v>
      </c>
      <c r="BT28" s="609">
        <v>4</v>
      </c>
      <c r="BU28" s="609">
        <v>4</v>
      </c>
      <c r="BV28" s="609">
        <v>4</v>
      </c>
      <c r="BW28" s="609">
        <v>3.9166666666666701</v>
      </c>
      <c r="BX28" s="609">
        <v>4</v>
      </c>
      <c r="BY28" s="609">
        <v>4</v>
      </c>
      <c r="BZ28" s="609">
        <v>4</v>
      </c>
      <c r="CA28" s="609">
        <v>4</v>
      </c>
      <c r="CB28" s="609">
        <v>3.8333333333333299</v>
      </c>
      <c r="CC28" s="609">
        <v>4</v>
      </c>
      <c r="CD28" s="609">
        <v>4</v>
      </c>
      <c r="CE28" s="609">
        <v>4</v>
      </c>
      <c r="CF28" s="609">
        <v>4</v>
      </c>
      <c r="CG28" s="609">
        <v>100.25</v>
      </c>
      <c r="CH28" s="609">
        <v>0</v>
      </c>
      <c r="CI28" s="609">
        <v>19.016666666666701</v>
      </c>
      <c r="CJ28" s="609">
        <v>83.551119612253302</v>
      </c>
      <c r="CK28" s="609">
        <v>44.517539692386201</v>
      </c>
      <c r="CL28" s="609">
        <v>104.193486578757</v>
      </c>
      <c r="CM28" s="609">
        <v>56.143224698422898</v>
      </c>
      <c r="CN28" s="609">
        <v>2.1445703815236201</v>
      </c>
      <c r="CO28" s="609">
        <v>42.044058024111401</v>
      </c>
      <c r="CP28" s="609">
        <v>36.2083333333333</v>
      </c>
      <c r="CQ28" s="609">
        <v>129.992068805164</v>
      </c>
      <c r="CR28" s="609">
        <v>1.2516838560591099</v>
      </c>
      <c r="CS28" s="609">
        <v>8.5514219323919995</v>
      </c>
      <c r="CT28" s="609">
        <v>0.77503830642917204</v>
      </c>
      <c r="CU28" s="609">
        <v>0.72395544760714903</v>
      </c>
      <c r="CV28" s="609">
        <v>23.543171765556998</v>
      </c>
      <c r="CW28" s="609">
        <v>21.932857278863601</v>
      </c>
      <c r="CX28" s="609">
        <v>30.018514475054499</v>
      </c>
      <c r="CY28" s="609">
        <v>28.146225561393699</v>
      </c>
      <c r="CZ28" s="609">
        <v>227.92853535353501</v>
      </c>
      <c r="DA28" s="609">
        <v>214.208333333333</v>
      </c>
      <c r="DB28" s="609">
        <v>100.16492290784799</v>
      </c>
      <c r="DC28" s="609">
        <v>1.364702211142</v>
      </c>
      <c r="DD28" s="609">
        <v>1.2326578012135201</v>
      </c>
      <c r="DE28" s="609">
        <v>22.4559481168953</v>
      </c>
      <c r="DF28" s="609">
        <v>2.9527594244972599</v>
      </c>
      <c r="DG28" s="609">
        <v>204.756734128158</v>
      </c>
      <c r="DH28" s="609">
        <v>30.625055859774498</v>
      </c>
      <c r="DI28" s="609">
        <v>0.7998822525</v>
      </c>
      <c r="DJ28" s="609" t="s">
        <v>1068</v>
      </c>
      <c r="DK28" s="609" t="s">
        <v>1068</v>
      </c>
      <c r="DL28" s="609" t="s">
        <v>1068</v>
      </c>
      <c r="DM28" s="609" t="s">
        <v>1068</v>
      </c>
      <c r="DN28" s="609" t="s">
        <v>1068</v>
      </c>
      <c r="DO28" s="609" t="s">
        <v>1068</v>
      </c>
      <c r="DP28" s="609" t="s">
        <v>1068</v>
      </c>
      <c r="DQ28" s="609" t="s">
        <v>1068</v>
      </c>
      <c r="DR28" s="609" t="s">
        <v>1068</v>
      </c>
      <c r="DS28" s="609">
        <v>0.16666666666666699</v>
      </c>
      <c r="DT28" s="609">
        <v>0.16666666666666699</v>
      </c>
      <c r="DU28" s="609">
        <v>3</v>
      </c>
      <c r="DV28" s="609">
        <v>3.75</v>
      </c>
      <c r="DW28" s="609">
        <v>3.4166666666666701</v>
      </c>
      <c r="DX28" s="609">
        <v>4</v>
      </c>
      <c r="DY28" s="609">
        <v>3.6666666666666701</v>
      </c>
      <c r="DZ28" s="609">
        <v>4</v>
      </c>
      <c r="EA28" s="609">
        <v>0.66666666666666696</v>
      </c>
      <c r="EB28" s="609">
        <v>0.75</v>
      </c>
      <c r="EC28" s="609">
        <v>0.41666666666666702</v>
      </c>
      <c r="ED28" s="609">
        <v>0.75</v>
      </c>
      <c r="EE28" s="609">
        <v>3</v>
      </c>
      <c r="EF28" s="609">
        <v>8.3333333333333301E-2</v>
      </c>
      <c r="EG28" s="609">
        <v>4</v>
      </c>
      <c r="EH28" s="609" t="s">
        <v>1068</v>
      </c>
      <c r="EI28" s="609" t="s">
        <v>1068</v>
      </c>
      <c r="EJ28" s="609" t="s">
        <v>1068</v>
      </c>
      <c r="EK28" s="391" t="s">
        <v>1068</v>
      </c>
      <c r="EL28" s="391"/>
      <c r="EM28" s="391"/>
      <c r="EN28" s="391"/>
      <c r="EO28" s="391"/>
      <c r="ES28" s="391"/>
      <c r="EW28" s="391"/>
      <c r="EX28" s="391"/>
      <c r="EY28" s="391"/>
      <c r="EZ28" s="391"/>
      <c r="FA28" s="391"/>
      <c r="FB28" s="391"/>
      <c r="FC28" s="391"/>
      <c r="FD28" s="391"/>
      <c r="FE28" s="391"/>
      <c r="FF28" s="391"/>
      <c r="FG28" s="391"/>
      <c r="FH28" s="391"/>
      <c r="FI28" s="391"/>
      <c r="FJ28" s="391"/>
      <c r="FK28" s="391"/>
      <c r="FL28" s="391"/>
      <c r="FN28" s="383"/>
      <c r="FO28" s="383"/>
      <c r="FP28" s="383"/>
      <c r="FQ28" s="371"/>
      <c r="FR28" s="371"/>
      <c r="FS28" s="371"/>
      <c r="FT28" s="371"/>
      <c r="FU28" s="371"/>
      <c r="FV28" s="371"/>
      <c r="FW28" s="371"/>
      <c r="FX28" s="371"/>
      <c r="FY28" s="371"/>
      <c r="FZ28" s="371"/>
      <c r="GA28" s="371"/>
      <c r="GB28" s="371"/>
      <c r="GC28" s="371"/>
      <c r="GD28" s="371"/>
      <c r="GE28" s="371"/>
      <c r="GF28" s="371"/>
      <c r="GG28" s="371"/>
      <c r="GH28" s="371"/>
      <c r="GI28" s="371"/>
      <c r="GJ28" s="371"/>
      <c r="GK28" s="371"/>
      <c r="GL28" s="371"/>
      <c r="GM28" s="371"/>
      <c r="GN28" s="371"/>
      <c r="GO28" s="371"/>
      <c r="GP28" s="371"/>
      <c r="GQ28" s="371"/>
      <c r="GR28" s="371"/>
      <c r="GS28" s="371"/>
      <c r="GT28" s="371"/>
      <c r="GU28" s="371"/>
      <c r="GV28" s="371"/>
      <c r="GW28" s="371"/>
      <c r="GX28" s="371"/>
      <c r="GY28" s="371"/>
      <c r="GZ28" s="371"/>
      <c r="HA28" s="371"/>
      <c r="HB28" s="371"/>
      <c r="HC28" s="371"/>
      <c r="HD28" s="371"/>
      <c r="HE28" s="371"/>
      <c r="HF28" s="371"/>
      <c r="HG28" s="371"/>
      <c r="HH28" s="371"/>
      <c r="HI28" s="371"/>
      <c r="HJ28" s="371"/>
      <c r="HK28" s="371"/>
      <c r="HL28" s="371"/>
      <c r="HM28" s="371"/>
      <c r="HN28" s="371"/>
      <c r="HO28" s="371"/>
      <c r="HP28" s="371"/>
      <c r="HQ28" s="371"/>
      <c r="HR28" s="371"/>
      <c r="HS28" s="371"/>
      <c r="HT28" s="371"/>
      <c r="IN28" s="401"/>
      <c r="IO28" s="401"/>
      <c r="IP28" s="401"/>
      <c r="IQ28" s="401"/>
      <c r="IR28" s="401"/>
    </row>
    <row r="29" spans="1:386" ht="15.75" x14ac:dyDescent="0.25">
      <c r="A29" s="598" t="s">
        <v>994</v>
      </c>
      <c r="B29" s="609">
        <v>0.49236596391733101</v>
      </c>
      <c r="C29" s="609" t="s">
        <v>1068</v>
      </c>
      <c r="D29" s="609">
        <v>13.0983307879258</v>
      </c>
      <c r="E29" s="609">
        <v>157.62736552907401</v>
      </c>
      <c r="F29" s="609">
        <v>18.9773001884096</v>
      </c>
      <c r="G29" s="609">
        <v>2.2026707252743302E-2</v>
      </c>
      <c r="H29" s="609">
        <v>6.6807935163460503E-4</v>
      </c>
      <c r="I29" s="609">
        <v>2.5236995168946802E-3</v>
      </c>
      <c r="J29" s="609">
        <v>0.24274806712390001</v>
      </c>
      <c r="K29" s="609">
        <v>0.245170333300574</v>
      </c>
      <c r="L29" s="609">
        <v>3.08167850760627</v>
      </c>
      <c r="M29" s="609">
        <v>1.1547005383792499</v>
      </c>
      <c r="N29" s="609">
        <v>0.66855792342152098</v>
      </c>
      <c r="O29" s="609">
        <v>0.28867513459481298</v>
      </c>
      <c r="P29" s="609">
        <v>0.98473192783466201</v>
      </c>
      <c r="Q29" s="609">
        <v>0.28105075312917499</v>
      </c>
      <c r="R29" s="609">
        <v>37.324945901796902</v>
      </c>
      <c r="S29" s="609">
        <v>2.7786075181462699</v>
      </c>
      <c r="T29" s="609">
        <v>5.5803274938440799</v>
      </c>
      <c r="U29" s="609">
        <v>2.8001346359941901</v>
      </c>
      <c r="V29" s="609">
        <v>13098.330787925801</v>
      </c>
      <c r="W29" s="609">
        <v>7.4438837795807705E-2</v>
      </c>
      <c r="X29" s="609">
        <v>307.74413811712901</v>
      </c>
      <c r="Y29" s="609">
        <v>0</v>
      </c>
      <c r="Z29" s="609">
        <v>0</v>
      </c>
      <c r="AA29" s="609">
        <v>0.26047808239072401</v>
      </c>
      <c r="AB29" s="609">
        <v>35.505570678544899</v>
      </c>
      <c r="AC29" s="609">
        <v>161.480555166774</v>
      </c>
      <c r="AD29" s="609">
        <v>0</v>
      </c>
      <c r="AE29" s="609">
        <v>0</v>
      </c>
      <c r="AF29" s="609">
        <v>740.66155420595999</v>
      </c>
      <c r="AG29" s="609">
        <v>172.75012607985599</v>
      </c>
      <c r="AH29" s="609">
        <v>0</v>
      </c>
      <c r="AI29" s="609">
        <v>0</v>
      </c>
      <c r="AJ29" s="609">
        <v>24.224174001616799</v>
      </c>
      <c r="AK29" s="609">
        <v>10.969655114602901</v>
      </c>
      <c r="AL29" s="609">
        <v>10.6510709037662</v>
      </c>
      <c r="AM29" s="609">
        <v>1.40892430143051</v>
      </c>
      <c r="AN29" s="609">
        <v>1.05787108435657</v>
      </c>
      <c r="AO29" s="609">
        <v>25.594743337432099</v>
      </c>
      <c r="AP29" s="609">
        <v>3.14280081610289</v>
      </c>
      <c r="AQ29" s="609">
        <v>3.1340142715925001</v>
      </c>
      <c r="AR29" s="609">
        <v>2.5685009187650598</v>
      </c>
      <c r="AS29" s="609">
        <v>3.1993222530385799</v>
      </c>
      <c r="AT29" s="609">
        <v>0</v>
      </c>
      <c r="AU29" s="609" t="s">
        <v>1068</v>
      </c>
      <c r="AV29" s="609" t="s">
        <v>1068</v>
      </c>
      <c r="AW29" s="609">
        <v>16.985733764402202</v>
      </c>
      <c r="AX29" s="609">
        <v>0</v>
      </c>
      <c r="AY29" s="609">
        <v>0</v>
      </c>
      <c r="AZ29" s="609">
        <v>0</v>
      </c>
      <c r="BA29" s="609">
        <v>0</v>
      </c>
      <c r="BB29" s="609">
        <v>0</v>
      </c>
      <c r="BC29" s="609">
        <v>0</v>
      </c>
      <c r="BD29" s="609">
        <v>0</v>
      </c>
      <c r="BE29" s="609">
        <v>0</v>
      </c>
      <c r="BF29" s="609">
        <v>0</v>
      </c>
      <c r="BG29" s="609">
        <v>0</v>
      </c>
      <c r="BH29" s="609">
        <v>7.43609134864914</v>
      </c>
      <c r="BI29" s="609">
        <v>2.95419578350399</v>
      </c>
      <c r="BJ29" s="609">
        <v>2.3532698077098599</v>
      </c>
      <c r="BK29" s="609">
        <v>3.28449064359739</v>
      </c>
      <c r="BL29" s="609">
        <v>1.42222616792382</v>
      </c>
      <c r="BM29" s="609">
        <v>0</v>
      </c>
      <c r="BN29" s="609">
        <v>0.28867513459481298</v>
      </c>
      <c r="BO29" s="609">
        <v>0</v>
      </c>
      <c r="BP29" s="609">
        <v>0.28867513459481298</v>
      </c>
      <c r="BQ29" s="609">
        <v>0</v>
      </c>
      <c r="BR29" s="609">
        <v>0</v>
      </c>
      <c r="BS29" s="609">
        <v>0</v>
      </c>
      <c r="BT29" s="609">
        <v>0</v>
      </c>
      <c r="BU29" s="609">
        <v>0</v>
      </c>
      <c r="BV29" s="609">
        <v>0</v>
      </c>
      <c r="BW29" s="609">
        <v>0.28867513459481298</v>
      </c>
      <c r="BX29" s="609">
        <v>0</v>
      </c>
      <c r="BY29" s="609">
        <v>0</v>
      </c>
      <c r="BZ29" s="609">
        <v>0</v>
      </c>
      <c r="CA29" s="609">
        <v>0</v>
      </c>
      <c r="CB29" s="609">
        <v>0.38924947208076099</v>
      </c>
      <c r="CC29" s="609">
        <v>0</v>
      </c>
      <c r="CD29" s="609">
        <v>0</v>
      </c>
      <c r="CE29" s="609">
        <v>0</v>
      </c>
      <c r="CF29" s="609">
        <v>0</v>
      </c>
      <c r="CG29" s="609">
        <v>12.0160877009268</v>
      </c>
      <c r="CH29" s="609">
        <v>0</v>
      </c>
      <c r="CI29" s="609">
        <v>2.63843732446907</v>
      </c>
      <c r="CJ29" s="609">
        <v>10.616564422740201</v>
      </c>
      <c r="CK29" s="609">
        <v>9.5959817101078695</v>
      </c>
      <c r="CL29" s="609">
        <v>14.3436109615541</v>
      </c>
      <c r="CM29" s="609">
        <v>13.095839854441</v>
      </c>
      <c r="CN29" s="609">
        <v>0.24760136243820499</v>
      </c>
      <c r="CO29" s="609">
        <v>1.67270599409576</v>
      </c>
      <c r="CP29" s="609">
        <v>2.8481120807023101</v>
      </c>
      <c r="CQ29" s="609">
        <v>26.8639408686923</v>
      </c>
      <c r="CR29" s="609">
        <v>0.35051622773047503</v>
      </c>
      <c r="CS29" s="609">
        <v>7.1107203058850201</v>
      </c>
      <c r="CT29" s="609">
        <v>0.309258255246674</v>
      </c>
      <c r="CU29" s="609">
        <v>0.28745933523398498</v>
      </c>
      <c r="CV29" s="609">
        <v>8.0202073065687092</v>
      </c>
      <c r="CW29" s="609">
        <v>7.2319590141683197</v>
      </c>
      <c r="CX29" s="609">
        <v>14.286109970954801</v>
      </c>
      <c r="CY29" s="609">
        <v>14.282724185826</v>
      </c>
      <c r="CZ29" s="609">
        <v>106.07545195159</v>
      </c>
      <c r="DA29" s="609">
        <v>108.780943002927</v>
      </c>
      <c r="DB29" s="609">
        <v>49.225971085479998</v>
      </c>
      <c r="DC29" s="609">
        <v>1.5519642719968301</v>
      </c>
      <c r="DD29" s="609">
        <v>1.5165542560123699</v>
      </c>
      <c r="DE29" s="609">
        <v>2.11851773955012</v>
      </c>
      <c r="DF29" s="609">
        <v>0.787103189037485</v>
      </c>
      <c r="DG29" s="609">
        <v>70.742312297482698</v>
      </c>
      <c r="DH29" s="609">
        <v>5.8611116369990901</v>
      </c>
      <c r="DI29" s="609">
        <v>4.0565474582698803E-2</v>
      </c>
      <c r="DJ29" s="609" t="s">
        <v>1068</v>
      </c>
      <c r="DK29" s="609" t="s">
        <v>1068</v>
      </c>
      <c r="DL29" s="609" t="s">
        <v>1068</v>
      </c>
      <c r="DM29" s="609" t="s">
        <v>1068</v>
      </c>
      <c r="DN29" s="609" t="s">
        <v>1068</v>
      </c>
      <c r="DO29" s="609" t="s">
        <v>1068</v>
      </c>
      <c r="DP29" s="609" t="s">
        <v>1068</v>
      </c>
      <c r="DQ29" s="609" t="s">
        <v>1068</v>
      </c>
      <c r="DR29" s="609" t="s">
        <v>1068</v>
      </c>
      <c r="DS29" s="609">
        <v>0.38924947208076099</v>
      </c>
      <c r="DT29" s="609">
        <v>0.38924947208076099</v>
      </c>
      <c r="DU29" s="609">
        <v>1.6514456476895401</v>
      </c>
      <c r="DV29" s="609">
        <v>0.86602540378443904</v>
      </c>
      <c r="DW29" s="609">
        <v>1.1645001528813199</v>
      </c>
      <c r="DX29" s="609">
        <v>0</v>
      </c>
      <c r="DY29" s="609">
        <v>0.65133894727893005</v>
      </c>
      <c r="DZ29" s="609">
        <v>0</v>
      </c>
      <c r="EA29" s="609">
        <v>1.55699788832305</v>
      </c>
      <c r="EB29" s="609">
        <v>1.54478595163331</v>
      </c>
      <c r="EC29" s="609">
        <v>1.1645001528813199</v>
      </c>
      <c r="ED29" s="609">
        <v>1.54478595163331</v>
      </c>
      <c r="EE29" s="609">
        <v>1.0444659357341901</v>
      </c>
      <c r="EF29" s="609">
        <v>0.28867513459481298</v>
      </c>
      <c r="EG29" s="609">
        <v>0</v>
      </c>
      <c r="EH29" s="609" t="s">
        <v>1068</v>
      </c>
      <c r="EI29" s="609" t="s">
        <v>1068</v>
      </c>
      <c r="EJ29" s="609" t="s">
        <v>1068</v>
      </c>
      <c r="EK29" s="391" t="s">
        <v>1068</v>
      </c>
      <c r="EL29" s="391"/>
      <c r="EM29" s="391"/>
      <c r="EN29" s="391"/>
      <c r="EO29" s="391"/>
      <c r="ES29" s="391"/>
      <c r="EW29" s="391"/>
      <c r="EX29" s="391"/>
      <c r="EY29" s="391"/>
      <c r="EZ29" s="391"/>
      <c r="FA29" s="391"/>
      <c r="FB29" s="391"/>
      <c r="FC29" s="391"/>
      <c r="FD29" s="391"/>
      <c r="FE29" s="391"/>
      <c r="FF29" s="391"/>
      <c r="FG29" s="391"/>
      <c r="FH29" s="391"/>
      <c r="FI29" s="391"/>
      <c r="FJ29" s="391"/>
      <c r="FK29" s="391"/>
      <c r="FL29" s="391"/>
      <c r="FN29" s="383"/>
      <c r="FO29" s="383"/>
      <c r="FP29" s="383"/>
      <c r="FQ29" s="371"/>
      <c r="FR29" s="371"/>
      <c r="FS29" s="371"/>
      <c r="FT29" s="371"/>
      <c r="FU29" s="371"/>
      <c r="FV29" s="371"/>
      <c r="FW29" s="371"/>
      <c r="FX29" s="371"/>
      <c r="FY29" s="371"/>
      <c r="FZ29" s="371"/>
      <c r="GA29" s="371"/>
      <c r="GB29" s="371"/>
      <c r="GC29" s="371"/>
      <c r="GD29" s="371"/>
      <c r="GE29" s="371"/>
      <c r="GF29" s="371"/>
      <c r="GG29" s="371"/>
      <c r="GH29" s="371"/>
      <c r="GI29" s="371"/>
      <c r="GJ29" s="371"/>
      <c r="GK29" s="371"/>
      <c r="GL29" s="371"/>
      <c r="GM29" s="371"/>
      <c r="GN29" s="371"/>
      <c r="GO29" s="371"/>
      <c r="GP29" s="371"/>
      <c r="GQ29" s="371"/>
      <c r="GR29" s="371"/>
      <c r="GS29" s="371"/>
      <c r="GT29" s="371"/>
      <c r="GU29" s="371"/>
      <c r="GV29" s="371"/>
      <c r="GW29" s="371"/>
      <c r="GX29" s="371"/>
      <c r="GY29" s="371"/>
      <c r="GZ29" s="371"/>
      <c r="HA29" s="371"/>
      <c r="HB29" s="371"/>
      <c r="HC29" s="371"/>
      <c r="HD29" s="371"/>
      <c r="HE29" s="371"/>
      <c r="HF29" s="371"/>
      <c r="HG29" s="371"/>
      <c r="HH29" s="371"/>
      <c r="HI29" s="371"/>
      <c r="HJ29" s="371"/>
      <c r="HK29" s="371"/>
      <c r="HL29" s="371"/>
      <c r="HM29" s="371"/>
      <c r="HN29" s="371"/>
      <c r="HO29" s="371"/>
      <c r="HP29" s="371"/>
      <c r="HQ29" s="371"/>
      <c r="HR29" s="371"/>
      <c r="HS29" s="371"/>
      <c r="HT29" s="371"/>
      <c r="IN29" s="401"/>
      <c r="IO29" s="401"/>
      <c r="IP29" s="401"/>
      <c r="IQ29" s="401"/>
      <c r="IR29" s="401"/>
    </row>
    <row r="30" spans="1:386" ht="15.75" x14ac:dyDescent="0.25">
      <c r="A30" s="598" t="s">
        <v>993</v>
      </c>
      <c r="B30" s="609">
        <v>46.0833333333333</v>
      </c>
      <c r="C30" s="609">
        <v>3.625</v>
      </c>
      <c r="D30" s="609">
        <v>64.822500000000005</v>
      </c>
      <c r="E30" s="609">
        <v>381.42857142857099</v>
      </c>
      <c r="F30" s="609">
        <v>85.6853699545984</v>
      </c>
      <c r="G30" s="609">
        <v>0.98809523809523803</v>
      </c>
      <c r="H30" s="609">
        <v>4.5000003424421299E-3</v>
      </c>
      <c r="I30" s="609">
        <v>0.98285132149855303</v>
      </c>
      <c r="J30" s="609">
        <v>0.76654032695699403</v>
      </c>
      <c r="K30" s="609">
        <v>0.70740740740740704</v>
      </c>
      <c r="L30" s="609">
        <v>57.628571428571398</v>
      </c>
      <c r="M30" s="609">
        <v>0.5</v>
      </c>
      <c r="N30" s="609">
        <v>0.25</v>
      </c>
      <c r="O30" s="609">
        <v>0.33333333333333298</v>
      </c>
      <c r="P30" s="609">
        <v>2.7272727272727302</v>
      </c>
      <c r="Q30" s="609">
        <v>3.3794444444444398</v>
      </c>
      <c r="R30" s="609">
        <v>103.52830826580799</v>
      </c>
      <c r="S30" s="609">
        <v>31.620809523809498</v>
      </c>
      <c r="T30" s="609">
        <v>92.407642857142903</v>
      </c>
      <c r="U30" s="609">
        <v>21.341115860711898</v>
      </c>
      <c r="V30" s="609">
        <v>64822.5</v>
      </c>
      <c r="W30" s="609">
        <v>0.74976190476190496</v>
      </c>
      <c r="X30" s="609">
        <v>4379</v>
      </c>
      <c r="Y30" s="609">
        <v>7</v>
      </c>
      <c r="Z30" s="609">
        <v>52.428571428571402</v>
      </c>
      <c r="AA30" s="609">
        <v>1.2149921291019701</v>
      </c>
      <c r="AB30" s="609">
        <v>137.13891804663299</v>
      </c>
      <c r="AC30" s="609">
        <v>1389.1428571428601</v>
      </c>
      <c r="AD30" s="609">
        <v>7.71428571428571</v>
      </c>
      <c r="AE30" s="609">
        <v>22.285714285714299</v>
      </c>
      <c r="AF30" s="609">
        <v>2940.5</v>
      </c>
      <c r="AG30" s="609">
        <v>2332</v>
      </c>
      <c r="AH30" s="609">
        <v>17.714285714285701</v>
      </c>
      <c r="AI30" s="609">
        <v>142.42857142857099</v>
      </c>
      <c r="AJ30" s="609">
        <v>0</v>
      </c>
      <c r="AK30" s="609">
        <v>0</v>
      </c>
      <c r="AL30" s="609">
        <v>1317.3235127540499</v>
      </c>
      <c r="AM30" s="609">
        <v>245.15399080830301</v>
      </c>
      <c r="AN30" s="609">
        <v>487.83083750956501</v>
      </c>
      <c r="AO30" s="609">
        <v>10.1752506697632</v>
      </c>
      <c r="AP30" s="609">
        <v>58.6142857142857</v>
      </c>
      <c r="AQ30" s="609">
        <v>56.642857142857103</v>
      </c>
      <c r="AR30" s="609">
        <v>101.46250000000001</v>
      </c>
      <c r="AS30" s="609">
        <v>67.271428571428601</v>
      </c>
      <c r="AT30" s="609">
        <v>0.58333333333333304</v>
      </c>
      <c r="AU30" s="609">
        <v>12.0833333333333</v>
      </c>
      <c r="AV30" s="609">
        <v>16.8333333333333</v>
      </c>
      <c r="AW30" s="609">
        <v>29.4166666666667</v>
      </c>
      <c r="AX30" s="609">
        <v>0.5</v>
      </c>
      <c r="AY30" s="609">
        <v>0.66666666666666696</v>
      </c>
      <c r="AZ30" s="609">
        <v>1.5833333333333299</v>
      </c>
      <c r="BA30" s="609">
        <v>1.8333333333333299</v>
      </c>
      <c r="BB30" s="609">
        <v>1.8333333333333299</v>
      </c>
      <c r="BC30" s="609">
        <v>2</v>
      </c>
      <c r="BD30" s="609">
        <v>1.5416666666666701</v>
      </c>
      <c r="BE30" s="609">
        <v>1.4583333333333299</v>
      </c>
      <c r="BF30" s="609">
        <v>1.5833333333333299</v>
      </c>
      <c r="BG30" s="609">
        <v>1.8333333333333299</v>
      </c>
      <c r="BH30" s="609">
        <v>31.7777777777778</v>
      </c>
      <c r="BI30" s="609">
        <v>21.1111111111111</v>
      </c>
      <c r="BJ30" s="609">
        <v>8.2222222222222197</v>
      </c>
      <c r="BK30" s="609">
        <v>13.2222222222222</v>
      </c>
      <c r="BL30" s="609">
        <v>12</v>
      </c>
      <c r="BM30" s="609">
        <v>2.9166666666666701</v>
      </c>
      <c r="BN30" s="609">
        <v>2.8333333333333299</v>
      </c>
      <c r="BO30" s="609">
        <v>2.25</v>
      </c>
      <c r="BP30" s="609">
        <v>1.4166666666666701</v>
      </c>
      <c r="BQ30" s="609">
        <v>2.5</v>
      </c>
      <c r="BR30" s="609">
        <v>3.25</v>
      </c>
      <c r="BS30" s="609">
        <v>1.6666666666666701</v>
      </c>
      <c r="BT30" s="609">
        <v>1.8333333333333299</v>
      </c>
      <c r="BU30" s="609">
        <v>2</v>
      </c>
      <c r="BV30" s="609">
        <v>2.1666666666666701</v>
      </c>
      <c r="BW30" s="609">
        <v>1.5</v>
      </c>
      <c r="BX30" s="609">
        <v>2.4166666666666701</v>
      </c>
      <c r="BY30" s="609">
        <v>2.8333333333333299</v>
      </c>
      <c r="BZ30" s="609">
        <v>2</v>
      </c>
      <c r="CA30" s="609">
        <v>1.5833333333333299</v>
      </c>
      <c r="CB30" s="609">
        <v>3.1666666666666701</v>
      </c>
      <c r="CC30" s="609">
        <v>2.9166666666666701</v>
      </c>
      <c r="CD30" s="609">
        <v>2.5</v>
      </c>
      <c r="CE30" s="609">
        <v>2.3333333333333299</v>
      </c>
      <c r="CF30" s="609">
        <v>2</v>
      </c>
      <c r="CG30" s="609">
        <v>64.75</v>
      </c>
      <c r="CH30" s="609">
        <v>2.1666666666666701</v>
      </c>
      <c r="CI30" s="609">
        <v>24.696666666666701</v>
      </c>
      <c r="CJ30" s="609">
        <v>124.959566985623</v>
      </c>
      <c r="CK30" s="609">
        <v>90.779493070117397</v>
      </c>
      <c r="CL30" s="609">
        <v>151.66436302779999</v>
      </c>
      <c r="CM30" s="609">
        <v>110.57142013428</v>
      </c>
      <c r="CN30" s="609">
        <v>3.34833373054509</v>
      </c>
      <c r="CO30" s="609">
        <v>42.094229289469901</v>
      </c>
      <c r="CP30" s="609">
        <v>36.75</v>
      </c>
      <c r="CQ30" s="609">
        <v>118.321135748442</v>
      </c>
      <c r="CR30" s="609">
        <v>2.4650782797170701</v>
      </c>
      <c r="CS30" s="609">
        <v>15.709607832123799</v>
      </c>
      <c r="CT30" s="609">
        <v>1.98768850063113</v>
      </c>
      <c r="CU30" s="609">
        <v>1.7006362517075599</v>
      </c>
      <c r="CV30" s="609">
        <v>44.649774761574903</v>
      </c>
      <c r="CW30" s="609">
        <v>33.215075602930597</v>
      </c>
      <c r="CX30" s="609">
        <v>73.708237737484296</v>
      </c>
      <c r="CY30" s="609">
        <v>54.674364902137</v>
      </c>
      <c r="CZ30" s="609">
        <v>305.73130565234197</v>
      </c>
      <c r="DA30" s="609">
        <v>312.35416666666703</v>
      </c>
      <c r="DB30" s="609">
        <v>119.136965572096</v>
      </c>
      <c r="DC30" s="609">
        <v>2.19302671052121</v>
      </c>
      <c r="DD30" s="609">
        <v>1.7706009802138201</v>
      </c>
      <c r="DE30" s="609">
        <v>28.739902522466501</v>
      </c>
      <c r="DF30" s="609">
        <v>6.6837305051123597</v>
      </c>
      <c r="DG30" s="609">
        <v>689.54286907337701</v>
      </c>
      <c r="DH30" s="609">
        <v>43.337986063486703</v>
      </c>
      <c r="DI30" s="609">
        <v>0.620924486666667</v>
      </c>
      <c r="DJ30" s="609">
        <v>1.4166666666666701</v>
      </c>
      <c r="DK30" s="609">
        <v>1.25</v>
      </c>
      <c r="DL30" s="609">
        <v>1.75</v>
      </c>
      <c r="DM30" s="609">
        <v>1.8333333333333299</v>
      </c>
      <c r="DN30" s="609">
        <v>1.8333333333333299</v>
      </c>
      <c r="DO30" s="609">
        <v>2.4166666666666701</v>
      </c>
      <c r="DP30" s="609">
        <v>2.4166666666666701</v>
      </c>
      <c r="DQ30" s="609">
        <v>1.1666666666666701</v>
      </c>
      <c r="DR30" s="609">
        <v>0.41666666666666702</v>
      </c>
      <c r="DS30" s="609">
        <v>0.41666666666666702</v>
      </c>
      <c r="DT30" s="609">
        <v>0.83333333333333304</v>
      </c>
      <c r="DU30" s="609">
        <v>2.6666666666666701</v>
      </c>
      <c r="DV30" s="609">
        <v>3</v>
      </c>
      <c r="DW30" s="609">
        <v>2.5</v>
      </c>
      <c r="DX30" s="609">
        <v>3.1818181818181799</v>
      </c>
      <c r="DY30" s="609">
        <v>2.8181818181818201</v>
      </c>
      <c r="DZ30" s="609">
        <v>3.4545454545454501</v>
      </c>
      <c r="EA30" s="609">
        <v>0.45454545454545497</v>
      </c>
      <c r="EB30" s="609">
        <v>0.41666666666666702</v>
      </c>
      <c r="EC30" s="609">
        <v>0.66666666666666696</v>
      </c>
      <c r="ED30" s="609">
        <v>0.58333333333333304</v>
      </c>
      <c r="EE30" s="609">
        <v>2.4166666666666701</v>
      </c>
      <c r="EF30" s="609">
        <v>0.41666666666666702</v>
      </c>
      <c r="EG30" s="609">
        <v>3.3333333333333299</v>
      </c>
      <c r="EH30" s="609">
        <v>14.8333333333333</v>
      </c>
      <c r="EI30" s="609">
        <v>53.530303030303003</v>
      </c>
      <c r="EJ30" s="609">
        <v>14.5</v>
      </c>
      <c r="EK30" s="391">
        <v>67.348484848484802</v>
      </c>
      <c r="EL30" s="391"/>
      <c r="EM30" s="391"/>
      <c r="EN30" s="391"/>
      <c r="EO30" s="391"/>
      <c r="ES30" s="391"/>
      <c r="EW30" s="391"/>
      <c r="EX30" s="391"/>
      <c r="EY30" s="391"/>
      <c r="EZ30" s="391"/>
      <c r="FA30" s="391"/>
      <c r="FB30" s="391"/>
      <c r="FC30" s="391"/>
      <c r="FD30" s="391"/>
      <c r="FE30" s="391"/>
      <c r="FF30" s="391"/>
      <c r="FG30" s="391"/>
      <c r="FH30" s="391"/>
      <c r="FI30" s="391"/>
      <c r="FJ30" s="391"/>
      <c r="FK30" s="391"/>
      <c r="FL30" s="391"/>
      <c r="FN30" s="383"/>
      <c r="FO30" s="383"/>
      <c r="FP30" s="383"/>
      <c r="FQ30" s="371"/>
      <c r="FR30" s="371"/>
      <c r="FS30" s="371"/>
      <c r="FT30" s="371"/>
      <c r="FU30" s="371"/>
      <c r="FV30" s="371"/>
      <c r="FW30" s="371"/>
      <c r="FX30" s="371"/>
      <c r="FY30" s="371"/>
      <c r="FZ30" s="371"/>
      <c r="GA30" s="371"/>
      <c r="GB30" s="371"/>
      <c r="GC30" s="371"/>
      <c r="GD30" s="371"/>
      <c r="GE30" s="371"/>
      <c r="GF30" s="371"/>
      <c r="GG30" s="371"/>
      <c r="GH30" s="371"/>
      <c r="GI30" s="371"/>
      <c r="GJ30" s="371"/>
      <c r="GK30" s="371"/>
      <c r="GL30" s="371"/>
      <c r="GM30" s="371"/>
      <c r="GN30" s="371"/>
      <c r="GO30" s="371"/>
      <c r="GP30" s="371"/>
      <c r="GQ30" s="371"/>
      <c r="GR30" s="371"/>
      <c r="GS30" s="371"/>
      <c r="GT30" s="371"/>
      <c r="GU30" s="371"/>
      <c r="GV30" s="371"/>
      <c r="GW30" s="371"/>
      <c r="GX30" s="371"/>
      <c r="GY30" s="371"/>
      <c r="GZ30" s="371"/>
      <c r="HA30" s="371"/>
      <c r="HB30" s="371"/>
      <c r="HC30" s="371"/>
      <c r="HD30" s="371"/>
      <c r="HE30" s="371"/>
      <c r="HF30" s="371"/>
      <c r="HG30" s="371"/>
      <c r="HH30" s="371"/>
      <c r="HI30" s="371"/>
      <c r="HJ30" s="371"/>
      <c r="HK30" s="371"/>
      <c r="HL30" s="371"/>
      <c r="HM30" s="371"/>
      <c r="HN30" s="371"/>
      <c r="HO30" s="371"/>
      <c r="HP30" s="371"/>
      <c r="HQ30" s="371"/>
      <c r="HR30" s="371"/>
      <c r="HS30" s="371"/>
      <c r="HT30" s="371"/>
      <c r="IN30" s="401"/>
      <c r="IO30" s="401"/>
      <c r="IP30" s="401"/>
      <c r="IQ30" s="401"/>
      <c r="IR30" s="401"/>
    </row>
    <row r="31" spans="1:386" ht="15.75" x14ac:dyDescent="0.25">
      <c r="A31" s="598" t="s">
        <v>995</v>
      </c>
      <c r="B31" s="609">
        <v>24.721938484355199</v>
      </c>
      <c r="C31" s="609">
        <v>1.55395390127015</v>
      </c>
      <c r="D31" s="609">
        <v>25.5851888658263</v>
      </c>
      <c r="E31" s="609">
        <v>153.34259806378799</v>
      </c>
      <c r="F31" s="609">
        <v>90.018427454810606</v>
      </c>
      <c r="G31" s="609">
        <v>2.1855438679706799E-2</v>
      </c>
      <c r="H31" s="609">
        <v>8.4274691506423197E-4</v>
      </c>
      <c r="I31" s="609">
        <v>2.23771685110147E-3</v>
      </c>
      <c r="J31" s="609">
        <v>0.15481827082420899</v>
      </c>
      <c r="K31" s="609">
        <v>0.192919949709419</v>
      </c>
      <c r="L31" s="609">
        <v>49.498239506933103</v>
      </c>
      <c r="M31" s="609">
        <v>0.67419986246324204</v>
      </c>
      <c r="N31" s="609">
        <v>0.452267016866645</v>
      </c>
      <c r="O31" s="609">
        <v>0.77849894416152299</v>
      </c>
      <c r="P31" s="609">
        <v>2.7236339361562201</v>
      </c>
      <c r="Q31" s="609">
        <v>2.0583189450966901</v>
      </c>
      <c r="R31" s="609">
        <v>96.336079954150406</v>
      </c>
      <c r="S31" s="609">
        <v>16.243717156758901</v>
      </c>
      <c r="T31" s="609">
        <v>152.05714986996799</v>
      </c>
      <c r="U31" s="609">
        <v>4.4334093939688204</v>
      </c>
      <c r="V31" s="609">
        <v>25585.188865826301</v>
      </c>
      <c r="W31" s="609">
        <v>0.34528293359620899</v>
      </c>
      <c r="X31" s="609">
        <v>6850.5120489882602</v>
      </c>
      <c r="Y31" s="609">
        <v>18.5202591774521</v>
      </c>
      <c r="Z31" s="609">
        <v>138.712961594386</v>
      </c>
      <c r="AA31" s="609">
        <v>0.22551091056644601</v>
      </c>
      <c r="AB31" s="609">
        <v>107.00502501852699</v>
      </c>
      <c r="AC31" s="609">
        <v>324.39452757993502</v>
      </c>
      <c r="AD31" s="609">
        <v>20.4100815424983</v>
      </c>
      <c r="AE31" s="609">
        <v>58.962457789439398</v>
      </c>
      <c r="AF31" s="609">
        <v>809.69024941640498</v>
      </c>
      <c r="AG31" s="609">
        <v>2665.7060353059701</v>
      </c>
      <c r="AH31" s="609">
        <v>46.867594653144202</v>
      </c>
      <c r="AI31" s="609">
        <v>376.83057959019999</v>
      </c>
      <c r="AJ31" s="609">
        <v>0</v>
      </c>
      <c r="AK31" s="609">
        <v>0</v>
      </c>
      <c r="AL31" s="609">
        <v>3447.92849720396</v>
      </c>
      <c r="AM31" s="609">
        <v>631.81092283570104</v>
      </c>
      <c r="AN31" s="609">
        <v>1278.2904103762801</v>
      </c>
      <c r="AO31" s="609">
        <v>3.5636281428379202</v>
      </c>
      <c r="AP31" s="609">
        <v>52.837910271932202</v>
      </c>
      <c r="AQ31" s="609">
        <v>46.225564973755098</v>
      </c>
      <c r="AR31" s="609">
        <v>103.631544253117</v>
      </c>
      <c r="AS31" s="609">
        <v>59.5824838434282</v>
      </c>
      <c r="AT31" s="609">
        <v>0.51492865054443704</v>
      </c>
      <c r="AU31" s="609">
        <v>5.9765957676336896</v>
      </c>
      <c r="AV31" s="609">
        <v>11.6917479316384</v>
      </c>
      <c r="AW31" s="609">
        <v>16.571927705574499</v>
      </c>
      <c r="AX31" s="609">
        <v>0.67419986246324204</v>
      </c>
      <c r="AY31" s="609">
        <v>0.65133894727893005</v>
      </c>
      <c r="AZ31" s="609">
        <v>0.79296146109875898</v>
      </c>
      <c r="BA31" s="609">
        <v>1.0298573010888701</v>
      </c>
      <c r="BB31" s="609">
        <v>0.93743686656109204</v>
      </c>
      <c r="BC31" s="609">
        <v>0.85280286542244199</v>
      </c>
      <c r="BD31" s="609">
        <v>1.07573090022411</v>
      </c>
      <c r="BE31" s="609">
        <v>1.07573090022411</v>
      </c>
      <c r="BF31" s="609">
        <v>1.31137217055151</v>
      </c>
      <c r="BG31" s="609">
        <v>1.40345893053447</v>
      </c>
      <c r="BH31" s="609">
        <v>7.8545811119654498</v>
      </c>
      <c r="BI31" s="609">
        <v>4.34293807359846</v>
      </c>
      <c r="BJ31" s="609">
        <v>3.7342260837346801</v>
      </c>
      <c r="BK31" s="609">
        <v>4.2654946306899104</v>
      </c>
      <c r="BL31" s="609">
        <v>1.7320508075688801</v>
      </c>
      <c r="BM31" s="609">
        <v>1.2401124093721501</v>
      </c>
      <c r="BN31" s="609">
        <v>1.1146408580454299</v>
      </c>
      <c r="BO31" s="609">
        <v>1.6025547785276499</v>
      </c>
      <c r="BP31" s="609">
        <v>1.4433756729740601</v>
      </c>
      <c r="BQ31" s="609">
        <v>1.8829377433825401</v>
      </c>
      <c r="BR31" s="609">
        <v>1.3568010505999399</v>
      </c>
      <c r="BS31" s="609">
        <v>1.6696942198734399</v>
      </c>
      <c r="BT31" s="609">
        <v>1.99240983979124</v>
      </c>
      <c r="BU31" s="609">
        <v>1.95401684183679</v>
      </c>
      <c r="BV31" s="609">
        <v>1.6966991126266</v>
      </c>
      <c r="BW31" s="609">
        <v>1.4459976109624399</v>
      </c>
      <c r="BX31" s="609">
        <v>1.78164037455442</v>
      </c>
      <c r="BY31" s="609">
        <v>1.5275252316519501</v>
      </c>
      <c r="BZ31" s="609">
        <v>1.5954480704349301</v>
      </c>
      <c r="CA31" s="609">
        <v>1.67648622440092</v>
      </c>
      <c r="CB31" s="609">
        <v>1.40345893053447</v>
      </c>
      <c r="CC31" s="609">
        <v>1.56427928995103</v>
      </c>
      <c r="CD31" s="609">
        <v>1.38169855941551</v>
      </c>
      <c r="CE31" s="609">
        <v>1.55699788832305</v>
      </c>
      <c r="CF31" s="609">
        <v>1.8586407545691701</v>
      </c>
      <c r="CG31" s="609">
        <v>40.499438828884401</v>
      </c>
      <c r="CH31" s="609">
        <v>1.80067327475704</v>
      </c>
      <c r="CI31" s="609">
        <v>3.8589411328325101</v>
      </c>
      <c r="CJ31" s="609">
        <v>46.728178339015898</v>
      </c>
      <c r="CK31" s="609">
        <v>52.0425077159368</v>
      </c>
      <c r="CL31" s="609">
        <v>55.426634168423597</v>
      </c>
      <c r="CM31" s="609">
        <v>61.540391133942897</v>
      </c>
      <c r="CN31" s="609">
        <v>1.24867781162653</v>
      </c>
      <c r="CO31" s="609">
        <v>2.9253668447236598</v>
      </c>
      <c r="CP31" s="609">
        <v>3.0488447886789101</v>
      </c>
      <c r="CQ31" s="609">
        <v>32.841281296481</v>
      </c>
      <c r="CR31" s="609">
        <v>1.2234274782972001</v>
      </c>
      <c r="CS31" s="609">
        <v>9.6990988478328592</v>
      </c>
      <c r="CT31" s="609">
        <v>1.26090104318486</v>
      </c>
      <c r="CU31" s="609">
        <v>0.95368195525102095</v>
      </c>
      <c r="CV31" s="609">
        <v>15.244087232017501</v>
      </c>
      <c r="CW31" s="609">
        <v>8.5056251251117594</v>
      </c>
      <c r="CX31" s="609">
        <v>34.669656992129802</v>
      </c>
      <c r="CY31" s="609">
        <v>24.403287987008099</v>
      </c>
      <c r="CZ31" s="609">
        <v>47.6323653195848</v>
      </c>
      <c r="DA31" s="609">
        <v>68.5096591011188</v>
      </c>
      <c r="DB31" s="609">
        <v>61.5915175839638</v>
      </c>
      <c r="DC31" s="609">
        <v>1.6382152081646699</v>
      </c>
      <c r="DD31" s="609">
        <v>1.3727805249388301</v>
      </c>
      <c r="DE31" s="609">
        <v>8.3815000728678104</v>
      </c>
      <c r="DF31" s="609">
        <v>4.4219879483845697</v>
      </c>
      <c r="DG31" s="609">
        <v>673.77707582958396</v>
      </c>
      <c r="DH31" s="609">
        <v>10.7364672028987</v>
      </c>
      <c r="DI31" s="609">
        <v>0.109436477914388</v>
      </c>
      <c r="DJ31" s="609">
        <v>0.79296146109875898</v>
      </c>
      <c r="DK31" s="609">
        <v>0.86602540378443904</v>
      </c>
      <c r="DL31" s="609">
        <v>1.05528970602217</v>
      </c>
      <c r="DM31" s="609">
        <v>1.26730446462585</v>
      </c>
      <c r="DN31" s="609">
        <v>1.4668044012461801</v>
      </c>
      <c r="DO31" s="609">
        <v>1.4433756729740601</v>
      </c>
      <c r="DP31" s="609">
        <v>1.6213537179739299</v>
      </c>
      <c r="DQ31" s="609">
        <v>1.6422453217986901</v>
      </c>
      <c r="DR31" s="609">
        <v>0.99620491989562199</v>
      </c>
      <c r="DS31" s="609">
        <v>0.51492865054443704</v>
      </c>
      <c r="DT31" s="609">
        <v>1.1146408580454299</v>
      </c>
      <c r="DU31" s="609">
        <v>1.55699788832305</v>
      </c>
      <c r="DV31" s="609">
        <v>1.5374122295716099</v>
      </c>
      <c r="DW31" s="609">
        <v>1.62368828177198</v>
      </c>
      <c r="DX31" s="609">
        <v>1.4709304414677</v>
      </c>
      <c r="DY31" s="609">
        <v>1.3280197150781901</v>
      </c>
      <c r="DZ31" s="609">
        <v>1.29333958136573</v>
      </c>
      <c r="EA31" s="609">
        <v>0.93419873299382705</v>
      </c>
      <c r="EB31" s="609">
        <v>0.90033663737851999</v>
      </c>
      <c r="EC31" s="609">
        <v>1.1547005383792499</v>
      </c>
      <c r="ED31" s="609">
        <v>1.1645001528813199</v>
      </c>
      <c r="EE31" s="609">
        <v>1.56427928995103</v>
      </c>
      <c r="EF31" s="609">
        <v>0.66855792342152098</v>
      </c>
      <c r="EG31" s="609">
        <v>1.2309149097933301</v>
      </c>
      <c r="EH31" s="609">
        <v>7.6376261582597298</v>
      </c>
      <c r="EI31" s="609">
        <v>22.9737553382862</v>
      </c>
      <c r="EJ31" s="609">
        <v>8.8163072046788802</v>
      </c>
      <c r="EK31" s="391">
        <v>29.635044433674398</v>
      </c>
      <c r="EL31" s="391"/>
      <c r="EM31" s="391"/>
      <c r="EN31" s="391"/>
      <c r="EO31" s="391"/>
      <c r="ES31" s="391"/>
      <c r="EW31" s="391"/>
      <c r="EX31" s="391"/>
      <c r="EY31" s="391"/>
      <c r="EZ31" s="391"/>
      <c r="FA31" s="391"/>
      <c r="FB31" s="391"/>
      <c r="FC31" s="391"/>
      <c r="FD31" s="391"/>
      <c r="FE31" s="391"/>
      <c r="FF31" s="391"/>
      <c r="FG31" s="391"/>
      <c r="FH31" s="391"/>
      <c r="FI31" s="391"/>
      <c r="FJ31" s="391"/>
      <c r="FK31" s="391"/>
      <c r="FL31" s="391"/>
      <c r="FN31" s="383"/>
      <c r="FO31" s="383"/>
      <c r="FP31" s="383"/>
      <c r="FQ31" s="371"/>
      <c r="FR31" s="371"/>
      <c r="FS31" s="371"/>
      <c r="FT31" s="371"/>
      <c r="FU31" s="371"/>
      <c r="FV31" s="371"/>
      <c r="FW31" s="371"/>
      <c r="FX31" s="371"/>
      <c r="FY31" s="371"/>
      <c r="FZ31" s="371"/>
      <c r="GA31" s="371"/>
      <c r="GB31" s="371"/>
      <c r="GC31" s="371"/>
      <c r="GD31" s="371"/>
      <c r="GE31" s="371"/>
      <c r="GF31" s="371"/>
      <c r="GG31" s="371"/>
      <c r="GH31" s="371"/>
      <c r="GI31" s="371"/>
      <c r="GJ31" s="371"/>
      <c r="GK31" s="371"/>
      <c r="GL31" s="371"/>
      <c r="GM31" s="371"/>
      <c r="GN31" s="371"/>
      <c r="GO31" s="371"/>
      <c r="GP31" s="371"/>
      <c r="GQ31" s="371"/>
      <c r="GR31" s="371"/>
      <c r="GS31" s="371"/>
      <c r="GT31" s="371"/>
      <c r="GU31" s="371"/>
      <c r="GV31" s="371"/>
      <c r="GW31" s="371"/>
      <c r="GX31" s="371"/>
      <c r="GY31" s="371"/>
      <c r="GZ31" s="371"/>
      <c r="HA31" s="371"/>
      <c r="HB31" s="371"/>
      <c r="HC31" s="371"/>
      <c r="HD31" s="371"/>
      <c r="HE31" s="371"/>
      <c r="HF31" s="371"/>
      <c r="HG31" s="371"/>
      <c r="HH31" s="371"/>
      <c r="HI31" s="371"/>
      <c r="HJ31" s="371"/>
      <c r="HK31" s="371"/>
      <c r="HL31" s="371"/>
      <c r="HM31" s="371"/>
      <c r="HN31" s="371"/>
      <c r="HO31" s="371"/>
      <c r="HP31" s="371"/>
      <c r="HQ31" s="371"/>
      <c r="HR31" s="371"/>
      <c r="HS31" s="371"/>
      <c r="HT31" s="371"/>
      <c r="IN31" s="401"/>
      <c r="IO31" s="401"/>
      <c r="IP31" s="401"/>
      <c r="IQ31" s="401"/>
      <c r="IR31" s="401"/>
    </row>
    <row r="32" spans="1:386" x14ac:dyDescent="0.25">
      <c r="EL32" s="391"/>
      <c r="EM32" s="391"/>
      <c r="EN32" s="391"/>
      <c r="EO32" s="391"/>
      <c r="EP32" s="391"/>
      <c r="ET32" s="391"/>
      <c r="EX32" s="391"/>
      <c r="EY32" s="391"/>
      <c r="EZ32" s="391"/>
      <c r="FA32" s="391"/>
      <c r="FB32" s="391"/>
      <c r="FC32" s="391"/>
      <c r="FD32" s="391"/>
      <c r="FE32" s="391"/>
      <c r="FF32" s="391"/>
      <c r="FG32" s="391"/>
      <c r="FH32" s="391"/>
      <c r="FI32" s="391"/>
      <c r="FJ32" s="391"/>
      <c r="FK32" s="391"/>
      <c r="FL32" s="391"/>
      <c r="FM32" s="391"/>
      <c r="FO32" s="383"/>
      <c r="FP32" s="383"/>
      <c r="FQ32" s="383"/>
      <c r="FR32" s="371"/>
      <c r="FS32" s="371"/>
      <c r="FT32" s="371"/>
      <c r="FU32" s="371"/>
      <c r="FV32" s="371"/>
      <c r="FW32" s="371"/>
      <c r="FX32" s="371"/>
      <c r="FY32" s="371"/>
      <c r="FZ32" s="371"/>
      <c r="GA32" s="371"/>
      <c r="GB32" s="371"/>
      <c r="GC32" s="371"/>
      <c r="GD32" s="371"/>
      <c r="GE32" s="371"/>
      <c r="GF32" s="371"/>
      <c r="GG32" s="371"/>
      <c r="GH32" s="371"/>
      <c r="GI32" s="371"/>
      <c r="GJ32" s="371"/>
      <c r="GK32" s="371"/>
      <c r="GL32" s="371"/>
      <c r="GM32" s="371"/>
      <c r="GN32" s="371"/>
      <c r="GO32" s="371"/>
      <c r="GP32" s="371"/>
      <c r="GQ32" s="371"/>
      <c r="GR32" s="371"/>
      <c r="GS32" s="371"/>
      <c r="GT32" s="371"/>
      <c r="GU32" s="371"/>
      <c r="GV32" s="371"/>
      <c r="GW32" s="371"/>
      <c r="GX32" s="371"/>
      <c r="GY32" s="371"/>
      <c r="GZ32" s="371"/>
      <c r="HA32" s="371"/>
      <c r="HB32" s="371"/>
      <c r="HC32" s="371"/>
      <c r="HD32" s="371"/>
      <c r="HE32" s="371"/>
      <c r="HF32" s="371"/>
      <c r="HG32" s="371"/>
      <c r="HH32" s="371"/>
      <c r="HI32" s="371"/>
      <c r="HJ32" s="371"/>
      <c r="HK32" s="371"/>
      <c r="HL32" s="371"/>
      <c r="HM32" s="371"/>
      <c r="HN32" s="371"/>
      <c r="HO32" s="371"/>
      <c r="HP32" s="371"/>
      <c r="HQ32" s="371"/>
      <c r="HR32" s="371"/>
      <c r="HS32" s="371"/>
      <c r="HT32" s="371"/>
      <c r="HU32" s="371"/>
      <c r="IO32" s="401"/>
      <c r="IP32" s="401"/>
      <c r="IQ32" s="401"/>
      <c r="IR32" s="401"/>
      <c r="IS32" s="401"/>
      <c r="NB32" s="61" t="str">
        <f>A1</f>
        <v>Participant</v>
      </c>
      <c r="NC32" s="61" t="str">
        <f>B1</f>
        <v xml:space="preserve">Mobility upper limb </v>
      </c>
      <c r="ND32" s="61" t="e">
        <f>#REF!</f>
        <v>#REF!</v>
      </c>
      <c r="NE32" s="61" t="str">
        <f>AU1</f>
        <v>Âge au déclenchement</v>
      </c>
      <c r="NF32" s="61" t="str">
        <f>AV1</f>
        <v>Âge au diagnostic</v>
      </c>
      <c r="NG32" s="61" t="str">
        <f>AW1</f>
        <v>Âge</v>
      </c>
      <c r="NH32" s="61" t="str">
        <f>EI1</f>
        <v>mFARS score</v>
      </c>
    </row>
    <row r="33" spans="1:372" x14ac:dyDescent="0.25">
      <c r="A33" s="597"/>
      <c r="IX33" s="143"/>
      <c r="IY33" s="143"/>
      <c r="NB33" s="103" t="str">
        <f>A4</f>
        <v>CHUM-RV-003</v>
      </c>
      <c r="NC33" s="61">
        <f>B4</f>
        <v>79</v>
      </c>
      <c r="ND33" s="61"/>
      <c r="NE33" s="61"/>
      <c r="NF33" s="61"/>
      <c r="NG33" s="61">
        <f>AW4</f>
        <v>75</v>
      </c>
      <c r="NH33" s="61"/>
    </row>
    <row r="34" spans="1:372" x14ac:dyDescent="0.25">
      <c r="I34" s="391"/>
      <c r="J34" s="391"/>
      <c r="K34" s="391"/>
      <c r="FO34" s="217"/>
      <c r="FP34" s="217"/>
      <c r="FQ34" s="217"/>
      <c r="FR34" s="217"/>
      <c r="FS34" s="217"/>
      <c r="FT34" s="217"/>
      <c r="JT34" s="61"/>
      <c r="JU34" s="61" t="s">
        <v>833</v>
      </c>
      <c r="JV34" s="61" t="s">
        <v>834</v>
      </c>
      <c r="JW34" s="61" t="s">
        <v>832</v>
      </c>
      <c r="JX34" s="61" t="s">
        <v>847</v>
      </c>
      <c r="NB34" s="103" t="str">
        <f>A5</f>
        <v>CHUM-RV-004</v>
      </c>
      <c r="NC34" s="61">
        <f>B5</f>
        <v>80</v>
      </c>
      <c r="ND34" s="61"/>
      <c r="NE34" s="61"/>
      <c r="NF34" s="61"/>
      <c r="NG34" s="61">
        <f>AW5</f>
        <v>51</v>
      </c>
      <c r="NH34" s="61"/>
    </row>
    <row r="35" spans="1:372" x14ac:dyDescent="0.25">
      <c r="F35" s="141"/>
      <c r="I35" s="391"/>
      <c r="J35" s="391"/>
      <c r="K35" s="391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1" t="s">
        <v>839</v>
      </c>
      <c r="JU35" s="61">
        <f>$CH$7</f>
        <v>2</v>
      </c>
      <c r="JV35" s="61">
        <f>$CH$6</f>
        <v>4</v>
      </c>
      <c r="JW35" s="61">
        <f>$CH$2</f>
        <v>4</v>
      </c>
      <c r="JX35" s="61">
        <f>$CH$2</f>
        <v>4</v>
      </c>
      <c r="JZ35" s="60"/>
      <c r="KA35" s="60"/>
      <c r="KB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NB35" s="103" t="str">
        <f>A9</f>
        <v>CHUM-RV-008</v>
      </c>
      <c r="NC35" s="61">
        <f>B9</f>
        <v>79</v>
      </c>
      <c r="ND35" s="61"/>
      <c r="NE35" s="61"/>
      <c r="NF35" s="61"/>
      <c r="NG35" s="61">
        <f>AW9</f>
        <v>25</v>
      </c>
      <c r="NH35" s="61"/>
    </row>
    <row r="36" spans="1:372" x14ac:dyDescent="0.25">
      <c r="I36" s="391"/>
      <c r="J36" s="391"/>
      <c r="K36" s="391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1" t="s">
        <v>839</v>
      </c>
      <c r="JU36" s="61">
        <f>CH11</f>
        <v>0</v>
      </c>
      <c r="JV36" s="61">
        <f>$CH$17</f>
        <v>4</v>
      </c>
      <c r="JW36" s="61">
        <f>$CH$3</f>
        <v>4</v>
      </c>
      <c r="JX36" s="61">
        <f>$CH$3</f>
        <v>4</v>
      </c>
      <c r="JZ36" s="60"/>
      <c r="KA36" s="60"/>
      <c r="KB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NB36" s="103" t="str">
        <f>A10</f>
        <v>CHUM-RV-009</v>
      </c>
      <c r="NC36" s="61">
        <f>B10</f>
        <v>79</v>
      </c>
      <c r="ND36" s="61"/>
      <c r="NE36" s="61"/>
      <c r="NF36" s="61"/>
      <c r="NG36" s="61">
        <f>AW10</f>
        <v>32</v>
      </c>
      <c r="NH36" s="61"/>
    </row>
    <row r="37" spans="1:372" x14ac:dyDescent="0.25">
      <c r="I37" s="391"/>
      <c r="J37" s="391"/>
      <c r="K37" s="391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0"/>
      <c r="JO37" s="60"/>
      <c r="JP37" s="60"/>
      <c r="JQ37" s="60"/>
      <c r="JR37" s="60"/>
      <c r="JS37" s="60"/>
      <c r="JT37" s="61" t="s">
        <v>839</v>
      </c>
      <c r="JU37" s="61">
        <f>CH12</f>
        <v>2</v>
      </c>
      <c r="JV37" s="61"/>
      <c r="JW37" s="61">
        <f>$CH$8</f>
        <v>2</v>
      </c>
      <c r="JX37" s="61">
        <f>$CH$8</f>
        <v>2</v>
      </c>
      <c r="JZ37" s="60"/>
      <c r="KA37" s="60"/>
      <c r="KB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NB37" s="103" t="str">
        <f>A15</f>
        <v>CHUM-RV-014</v>
      </c>
      <c r="NC37" s="61">
        <f>B15</f>
        <v>80</v>
      </c>
      <c r="ND37" s="61"/>
      <c r="NE37" s="61"/>
      <c r="NF37" s="61"/>
      <c r="NG37" s="61">
        <f>AW15</f>
        <v>17</v>
      </c>
      <c r="NH37" s="61"/>
    </row>
    <row r="38" spans="1:372" x14ac:dyDescent="0.25">
      <c r="I38" s="391"/>
      <c r="J38" s="391"/>
      <c r="K38" s="391"/>
      <c r="CI38" s="338"/>
      <c r="CJ38" s="338"/>
      <c r="CK38" s="338"/>
      <c r="CL38" s="338"/>
      <c r="CM38" s="338"/>
      <c r="CN38" s="338"/>
      <c r="CO38" s="338"/>
      <c r="CP38" s="338"/>
      <c r="CQ38" s="338"/>
      <c r="CR38" s="338"/>
      <c r="CS38" s="338"/>
      <c r="CT38" s="338"/>
      <c r="CU38" s="338"/>
      <c r="CV38" s="338"/>
      <c r="CW38" s="338"/>
      <c r="CX38" s="338"/>
      <c r="CY38" s="338"/>
      <c r="CZ38" s="338"/>
      <c r="DA38" s="338"/>
      <c r="DB38" s="338"/>
      <c r="DC38" s="338"/>
      <c r="DD38" s="338"/>
      <c r="DE38" s="338"/>
      <c r="DF38" s="338"/>
      <c r="DG38" s="338"/>
      <c r="DH38" s="338"/>
      <c r="DI38" s="338"/>
      <c r="DJ38" s="338"/>
      <c r="DK38" s="338"/>
      <c r="DL38" s="338"/>
      <c r="DM38" s="338"/>
      <c r="DN38" s="338"/>
      <c r="DO38" s="338"/>
      <c r="DP38" s="338"/>
      <c r="DQ38" s="338"/>
      <c r="DR38" s="338"/>
      <c r="DS38" s="338"/>
      <c r="DT38" s="338"/>
      <c r="DU38" s="338"/>
      <c r="DV38" s="338"/>
      <c r="DW38" s="338"/>
      <c r="DX38" s="338"/>
      <c r="DY38" s="338"/>
      <c r="DZ38" s="338"/>
      <c r="EA38" s="338"/>
      <c r="EB38" s="338"/>
      <c r="EC38" s="338"/>
      <c r="ED38" s="338"/>
      <c r="EE38" s="338"/>
      <c r="EF38" s="338"/>
      <c r="EG38" s="338"/>
      <c r="EI38" s="338"/>
      <c r="EJ38" s="338"/>
      <c r="FN38" s="338"/>
      <c r="FO38" s="338"/>
      <c r="FP38" s="338"/>
      <c r="FQ38" s="338"/>
      <c r="FR38" s="338"/>
      <c r="FS38" s="338"/>
      <c r="FT38" s="338"/>
      <c r="FU38" s="338"/>
      <c r="FV38" s="338"/>
      <c r="FW38" s="338"/>
      <c r="FX38" s="338"/>
      <c r="FY38" s="338"/>
      <c r="FZ38" s="338"/>
      <c r="GA38" s="338"/>
      <c r="GB38" s="338"/>
      <c r="GC38" s="338"/>
      <c r="GD38" s="338"/>
      <c r="GE38" s="338"/>
      <c r="GF38" s="338"/>
      <c r="GG38" s="338"/>
      <c r="GH38" s="338"/>
      <c r="GI38" s="338"/>
      <c r="GJ38" s="338"/>
      <c r="GK38" s="338"/>
      <c r="GL38" s="338"/>
      <c r="GM38" s="338"/>
      <c r="GN38" s="338"/>
      <c r="GO38" s="338"/>
      <c r="GP38" s="338"/>
      <c r="GQ38" s="338"/>
      <c r="GR38" s="338"/>
      <c r="GS38" s="338"/>
      <c r="GT38" s="338"/>
      <c r="GU38" s="338"/>
      <c r="GV38" s="338"/>
      <c r="GW38" s="338"/>
      <c r="GX38" s="338"/>
      <c r="GY38" s="338"/>
      <c r="GZ38" s="338"/>
      <c r="HA38" s="338"/>
      <c r="HB38" s="338"/>
      <c r="HC38" s="338"/>
      <c r="HD38" s="338"/>
      <c r="HE38" s="338"/>
      <c r="HF38" s="338"/>
      <c r="HG38" s="338"/>
      <c r="HH38" s="338"/>
      <c r="HI38" s="338"/>
      <c r="HJ38" s="338"/>
      <c r="HK38" s="338"/>
      <c r="HL38" s="338"/>
      <c r="HM38" s="338"/>
      <c r="HN38" s="338"/>
      <c r="HO38" s="338"/>
      <c r="HP38" s="338"/>
      <c r="HQ38" s="338"/>
      <c r="HR38" s="338"/>
      <c r="HS38" s="338"/>
      <c r="HT38" s="338"/>
      <c r="HU38" s="338"/>
      <c r="HV38" s="338"/>
      <c r="HW38" s="338"/>
      <c r="HX38" s="338"/>
      <c r="HY38" s="338"/>
      <c r="HZ38" s="338"/>
      <c r="IA38" s="338"/>
      <c r="IB38" s="338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0"/>
      <c r="JM38" s="60"/>
      <c r="JN38" s="60"/>
      <c r="JO38" s="60"/>
      <c r="JP38" s="60"/>
      <c r="JQ38" s="60"/>
      <c r="JR38" s="60"/>
      <c r="JS38" s="60"/>
      <c r="JT38" s="61" t="s">
        <v>839</v>
      </c>
      <c r="JU38" s="61">
        <f>CH13</f>
        <v>0</v>
      </c>
      <c r="JV38" s="61"/>
      <c r="JW38" s="61">
        <f>$CH$18</f>
        <v>4</v>
      </c>
      <c r="JX38" s="61">
        <f>$CH$18</f>
        <v>4</v>
      </c>
      <c r="JZ38" s="60"/>
      <c r="KA38" s="60"/>
      <c r="KB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/>
      <c r="NB38" s="103" t="str">
        <f>A16</f>
        <v>CHUM-RV-015</v>
      </c>
      <c r="NC38" s="61">
        <f>B16</f>
        <v>80</v>
      </c>
      <c r="ND38" s="61"/>
      <c r="NE38" s="61"/>
      <c r="NF38" s="61"/>
      <c r="NG38" s="61">
        <f>AW16</f>
        <v>17</v>
      </c>
      <c r="NH38" s="61"/>
    </row>
    <row r="39" spans="1:372" x14ac:dyDescent="0.25">
      <c r="F39" s="597"/>
      <c r="G39" s="597"/>
      <c r="H39" s="597"/>
      <c r="I39" s="391"/>
      <c r="J39" s="391"/>
      <c r="K39" s="391"/>
      <c r="AD39" s="391"/>
      <c r="AE39" s="391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0"/>
      <c r="JM39" s="60"/>
      <c r="JN39" s="60"/>
      <c r="JO39" s="60"/>
      <c r="JP39" s="60"/>
      <c r="JQ39" s="60"/>
      <c r="JR39" s="60"/>
      <c r="JS39" s="60"/>
      <c r="JT39" s="61" t="s">
        <v>839</v>
      </c>
      <c r="JU39" s="61">
        <f>CH14</f>
        <v>0</v>
      </c>
      <c r="JV39" s="61"/>
      <c r="JW39" s="61"/>
      <c r="JX39" s="61">
        <f>$CH$17</f>
        <v>4</v>
      </c>
      <c r="JZ39" s="60"/>
      <c r="KA39" s="60"/>
      <c r="KB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KW39" s="60"/>
      <c r="KX39" s="60"/>
      <c r="KY39" s="60"/>
      <c r="KZ39" s="60"/>
      <c r="LA39" s="60"/>
      <c r="LB39" s="60"/>
      <c r="NB39" s="103" t="str">
        <f t="shared" ref="NB39:NC44" si="11">A20</f>
        <v>CHUM-RV-019</v>
      </c>
      <c r="NC39" s="61">
        <f t="shared" si="11"/>
        <v>79</v>
      </c>
      <c r="ND39" s="61"/>
      <c r="NE39" s="61"/>
      <c r="NF39" s="61"/>
      <c r="NG39" s="61">
        <f>AW20</f>
        <v>23</v>
      </c>
      <c r="NH39" s="61"/>
    </row>
    <row r="40" spans="1:372" x14ac:dyDescent="0.25">
      <c r="F40" s="597"/>
      <c r="G40" s="597"/>
      <c r="H40" s="597"/>
      <c r="I40" s="391"/>
      <c r="J40" s="391"/>
      <c r="K40" s="391"/>
      <c r="AD40" s="391"/>
      <c r="AE40" s="391"/>
      <c r="IX40" s="60"/>
      <c r="IY40" s="60"/>
      <c r="IZ40" s="60"/>
      <c r="JA40" s="60"/>
      <c r="JB40" s="60"/>
      <c r="JC40" s="60"/>
      <c r="JD40" s="60"/>
      <c r="JE40" s="60"/>
      <c r="JF40" s="60"/>
      <c r="JG40" s="60"/>
      <c r="JH40" s="60"/>
      <c r="JI40" s="60"/>
      <c r="JJ40" s="60"/>
      <c r="JK40" s="60"/>
      <c r="JL40" s="60"/>
      <c r="JM40" s="60"/>
      <c r="JN40" s="60"/>
      <c r="JO40" s="60"/>
      <c r="JP40" s="60"/>
      <c r="JQ40" s="60"/>
      <c r="JR40" s="60"/>
      <c r="JS40" s="60"/>
      <c r="JT40" s="61" t="s">
        <v>839</v>
      </c>
      <c r="JU40" s="61">
        <f>$CH$19</f>
        <v>0</v>
      </c>
      <c r="JV40" s="61"/>
      <c r="JW40" s="61"/>
      <c r="JX40" s="61"/>
      <c r="JY40" s="60"/>
      <c r="JZ40" s="60"/>
      <c r="KA40" s="60"/>
      <c r="KB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KW40" s="60"/>
      <c r="KX40" s="60"/>
      <c r="KY40" s="60"/>
      <c r="KZ40" s="60"/>
      <c r="LA40" s="60"/>
      <c r="LB40" s="60"/>
      <c r="NB40" s="103" t="str">
        <f t="shared" si="11"/>
        <v>CHUM-RV-020</v>
      </c>
      <c r="NC40" s="61">
        <f t="shared" si="11"/>
        <v>80</v>
      </c>
      <c r="ND40" s="61"/>
      <c r="NE40" s="61"/>
      <c r="NF40" s="61"/>
      <c r="NG40" s="61">
        <f>AW21</f>
        <v>30</v>
      </c>
      <c r="NH40" s="61"/>
    </row>
    <row r="41" spans="1:372" x14ac:dyDescent="0.25">
      <c r="F41" s="597"/>
      <c r="G41" s="597"/>
      <c r="H41" s="597"/>
      <c r="I41" s="391"/>
      <c r="J41" s="391"/>
      <c r="K41" s="391"/>
      <c r="JT41" s="188" t="s">
        <v>626</v>
      </c>
      <c r="JU41" s="82">
        <f>AVERAGE(JU35:JU40)</f>
        <v>0.66666666666666663</v>
      </c>
      <c r="JV41" s="82">
        <f>AVERAGE(JV35:JV36)</f>
        <v>4</v>
      </c>
      <c r="JW41" s="82">
        <f>AVERAGE(JW35:JW40)</f>
        <v>3.5</v>
      </c>
      <c r="JX41" s="82">
        <f>AVERAGE(JX35:JX40)</f>
        <v>3.6</v>
      </c>
      <c r="NB41" s="103" t="str">
        <f t="shared" si="11"/>
        <v>CHUM-RV-021</v>
      </c>
      <c r="NC41" s="61">
        <f t="shared" si="11"/>
        <v>80</v>
      </c>
      <c r="ND41" s="61"/>
      <c r="NE41" s="61"/>
      <c r="NF41" s="61"/>
      <c r="NG41" s="61">
        <f>AW22</f>
        <v>39</v>
      </c>
      <c r="NH41" s="61"/>
    </row>
    <row r="42" spans="1:372" x14ac:dyDescent="0.25">
      <c r="F42" s="597"/>
      <c r="G42" s="597"/>
      <c r="H42" s="597"/>
      <c r="I42" s="391"/>
      <c r="J42" s="391"/>
      <c r="K42" s="391"/>
      <c r="AD42" s="391"/>
      <c r="AE42" s="391"/>
      <c r="AF42" s="391"/>
      <c r="EQ42" s="391"/>
      <c r="ER42" s="391"/>
      <c r="ES42" s="391"/>
      <c r="JT42" s="188" t="s">
        <v>627</v>
      </c>
      <c r="JU42" s="82">
        <f>_xlfn.STDEV.S(JU35:JU40)</f>
        <v>1.0327955589886446</v>
      </c>
      <c r="JV42" s="82">
        <f>_xlfn.STDEV.S(JV35:JV36)</f>
        <v>0</v>
      </c>
      <c r="JW42" s="82">
        <f>_xlfn.STDEV.S(JW35:JW40)</f>
        <v>1</v>
      </c>
      <c r="JX42" s="82">
        <f>_xlfn.STDEV.S(JX35:JX40)</f>
        <v>0.8944271909999163</v>
      </c>
      <c r="NB42" s="103" t="str">
        <f t="shared" si="11"/>
        <v>CHUM-RV-022</v>
      </c>
      <c r="NC42" s="61">
        <f t="shared" si="11"/>
        <v>80</v>
      </c>
      <c r="ND42" s="61"/>
      <c r="NE42" s="61"/>
      <c r="NF42" s="61"/>
      <c r="NG42" s="61">
        <f t="shared" ref="NG42:NG44" si="12">AW23</f>
        <v>21</v>
      </c>
      <c r="NH42" s="61"/>
    </row>
    <row r="43" spans="1:372" x14ac:dyDescent="0.25">
      <c r="F43" s="597"/>
      <c r="G43" s="597"/>
      <c r="H43" s="597"/>
      <c r="I43" s="391"/>
      <c r="J43" s="391"/>
      <c r="K43" s="391"/>
      <c r="AD43" s="397"/>
      <c r="AE43" s="391"/>
      <c r="AF43" s="391"/>
      <c r="CI43" s="338"/>
      <c r="CJ43" s="338"/>
      <c r="CK43" s="338"/>
      <c r="CL43" s="338"/>
      <c r="CM43" s="338"/>
      <c r="CN43" s="338"/>
      <c r="CO43" s="338"/>
      <c r="CP43" s="338"/>
      <c r="CQ43" s="338"/>
      <c r="CR43" s="338"/>
      <c r="CS43" s="338"/>
      <c r="EQ43" s="391"/>
      <c r="ER43" s="391"/>
      <c r="ES43" s="391"/>
      <c r="HV43" s="338"/>
      <c r="HW43" s="338"/>
      <c r="HX43" s="338"/>
      <c r="HY43" s="338"/>
      <c r="HZ43" s="338"/>
      <c r="IA43" s="338"/>
      <c r="IB43" s="338"/>
      <c r="JT43" s="61" t="s">
        <v>830</v>
      </c>
      <c r="JU43" s="285">
        <f>_xlfn.T.TEST(JU35:JU40,JW35:JW40,2,3)</f>
        <v>3.7492157332121336E-3</v>
      </c>
      <c r="JV43" s="61"/>
      <c r="JW43" s="61"/>
      <c r="JX43" s="61"/>
      <c r="NB43" s="103" t="str">
        <f t="shared" si="11"/>
        <v>CHUM-RV-023</v>
      </c>
      <c r="NC43" s="61">
        <f t="shared" si="11"/>
        <v>80</v>
      </c>
      <c r="ND43" s="61"/>
      <c r="NE43" s="61"/>
      <c r="NF43" s="61"/>
      <c r="NG43" s="61">
        <f t="shared" si="12"/>
        <v>25</v>
      </c>
      <c r="NH43" s="61"/>
    </row>
    <row r="44" spans="1:372" x14ac:dyDescent="0.25">
      <c r="F44" s="597"/>
      <c r="G44" s="597"/>
      <c r="H44" s="597"/>
      <c r="AD44" s="391"/>
      <c r="AE44" s="391"/>
      <c r="AF44" s="391"/>
      <c r="EQ44" s="391"/>
      <c r="ER44" s="391"/>
      <c r="ES44" s="391"/>
      <c r="JT44" s="61" t="s">
        <v>829</v>
      </c>
      <c r="JU44" s="376">
        <f>_xlfn.T.TEST(JW35:JW38,JV35:JV36,2,3)</f>
        <v>0.39100221895577059</v>
      </c>
      <c r="JV44" s="61"/>
      <c r="JW44" s="61"/>
      <c r="JX44" s="61"/>
      <c r="NB44" s="103" t="str">
        <f t="shared" si="11"/>
        <v>CHUM-RV-024</v>
      </c>
      <c r="NC44" s="61">
        <f t="shared" si="11"/>
        <v>80</v>
      </c>
      <c r="ND44" s="61"/>
      <c r="NE44" s="61"/>
      <c r="NF44" s="61"/>
      <c r="NG44" s="61">
        <f t="shared" si="12"/>
        <v>19</v>
      </c>
      <c r="NH44" s="61"/>
    </row>
    <row r="45" spans="1:372" x14ac:dyDescent="0.25">
      <c r="AD45" s="391"/>
      <c r="AE45" s="391"/>
      <c r="AF45" s="391"/>
      <c r="EQ45" s="391"/>
      <c r="ER45" s="391"/>
      <c r="ES45" s="391"/>
      <c r="JT45" s="61" t="s">
        <v>828</v>
      </c>
      <c r="JU45" s="285">
        <f>_xlfn.T.TEST(JU35:JU40,JV35:JV36,2,3)</f>
        <v>5.2106698950353005E-4</v>
      </c>
      <c r="JV45" s="61"/>
      <c r="JW45" s="61"/>
      <c r="JX45" s="61"/>
      <c r="NB45" s="299" t="str">
        <f>A6</f>
        <v>CHUM-RV-005</v>
      </c>
      <c r="NC45" s="61">
        <f>B6</f>
        <v>34</v>
      </c>
      <c r="ND45" s="61" t="e">
        <f>#REF!</f>
        <v>#REF!</v>
      </c>
      <c r="NE45" s="61">
        <f t="shared" ref="NE45:NG46" si="13">AU6</f>
        <v>6</v>
      </c>
      <c r="NF45" s="61">
        <f t="shared" si="13"/>
        <v>8</v>
      </c>
      <c r="NG45" s="61">
        <f t="shared" si="13"/>
        <v>26</v>
      </c>
      <c r="NH45" s="61">
        <f>EI6</f>
        <v>65</v>
      </c>
    </row>
    <row r="46" spans="1:372" x14ac:dyDescent="0.25">
      <c r="AD46" s="391"/>
      <c r="AE46" s="391"/>
      <c r="AF46" s="391"/>
      <c r="EQ46" s="391"/>
      <c r="ER46" s="391"/>
      <c r="ES46" s="391"/>
      <c r="JT46" s="61" t="s">
        <v>849</v>
      </c>
      <c r="JU46" s="285">
        <f>_xlfn.T.TEST(JX35:JX39,JU35:JU40,2,3)</f>
        <v>7.0040545023286258E-4</v>
      </c>
      <c r="JV46" s="61"/>
      <c r="JW46" s="61"/>
      <c r="JX46" s="61"/>
      <c r="NB46" s="299" t="str">
        <f>A7</f>
        <v>CHUM-RV-006</v>
      </c>
      <c r="NC46" s="61">
        <f>B7</f>
        <v>75</v>
      </c>
      <c r="ND46" s="61" t="e">
        <f>#REF!</f>
        <v>#REF!</v>
      </c>
      <c r="NE46" s="61">
        <f t="shared" si="13"/>
        <v>14</v>
      </c>
      <c r="NF46" s="61">
        <f t="shared" si="13"/>
        <v>16</v>
      </c>
      <c r="NG46" s="61">
        <f t="shared" si="13"/>
        <v>19</v>
      </c>
      <c r="NH46" s="61">
        <f>EI7</f>
        <v>25</v>
      </c>
    </row>
    <row r="47" spans="1:372" x14ac:dyDescent="0.25">
      <c r="AE47" s="391"/>
      <c r="AF47" s="391"/>
      <c r="NB47" s="299" t="str">
        <f t="shared" ref="NB47:NC50" si="14">A11</f>
        <v>CHUM-RV-010</v>
      </c>
      <c r="NC47" s="61">
        <f t="shared" si="14"/>
        <v>72</v>
      </c>
      <c r="ND47" s="61" t="e">
        <f>#REF!</f>
        <v>#REF!</v>
      </c>
      <c r="NE47" s="61">
        <f t="shared" ref="NE47:NG50" si="15">AU11</f>
        <v>13</v>
      </c>
      <c r="NF47" s="61">
        <f t="shared" si="15"/>
        <v>16</v>
      </c>
      <c r="NG47" s="61">
        <f t="shared" si="15"/>
        <v>19</v>
      </c>
      <c r="NH47" s="81">
        <f>EI11</f>
        <v>33.333333333333329</v>
      </c>
    </row>
    <row r="48" spans="1:372" x14ac:dyDescent="0.25">
      <c r="AE48" s="391"/>
      <c r="AF48" s="391"/>
      <c r="NB48" s="299" t="str">
        <f t="shared" si="14"/>
        <v>CHUM-RV-011</v>
      </c>
      <c r="NC48" s="61">
        <f t="shared" si="14"/>
        <v>61</v>
      </c>
      <c r="ND48" s="61" t="e">
        <f>#REF!</f>
        <v>#REF!</v>
      </c>
      <c r="NE48" s="61">
        <f t="shared" si="15"/>
        <v>12</v>
      </c>
      <c r="NF48" s="61">
        <f t="shared" si="15"/>
        <v>14</v>
      </c>
      <c r="NG48" s="61">
        <f t="shared" si="15"/>
        <v>17</v>
      </c>
      <c r="NH48" s="61">
        <f>EI12</f>
        <v>28</v>
      </c>
    </row>
    <row r="49" spans="2:372" x14ac:dyDescent="0.25">
      <c r="AE49" s="391"/>
      <c r="AF49" s="391"/>
      <c r="JT49" s="61"/>
      <c r="JU49" s="61" t="s">
        <v>833</v>
      </c>
      <c r="JV49" s="61" t="s">
        <v>834</v>
      </c>
      <c r="JW49" s="61" t="s">
        <v>832</v>
      </c>
      <c r="JX49" s="61" t="s">
        <v>847</v>
      </c>
      <c r="JZ49" s="61"/>
      <c r="KA49" s="61" t="s">
        <v>833</v>
      </c>
      <c r="KB49" s="61" t="s">
        <v>834</v>
      </c>
      <c r="KC49" s="61" t="s">
        <v>832</v>
      </c>
      <c r="KD49" s="61" t="s">
        <v>847</v>
      </c>
      <c r="NB49" s="299" t="str">
        <f t="shared" si="14"/>
        <v>CHUM-RV-012</v>
      </c>
      <c r="NC49" s="61">
        <f t="shared" si="14"/>
        <v>61</v>
      </c>
      <c r="ND49" s="61" t="e">
        <f>#REF!</f>
        <v>#REF!</v>
      </c>
      <c r="NE49" s="61">
        <f t="shared" si="15"/>
        <v>13</v>
      </c>
      <c r="NF49" s="61">
        <f t="shared" si="15"/>
        <v>13</v>
      </c>
      <c r="NG49" s="61">
        <f t="shared" si="15"/>
        <v>17</v>
      </c>
      <c r="NH49" s="61">
        <f>EI13</f>
        <v>28</v>
      </c>
    </row>
    <row r="50" spans="2:372" x14ac:dyDescent="0.25">
      <c r="AE50" s="391"/>
      <c r="AF50" s="391"/>
      <c r="JT50" s="61" t="s">
        <v>820</v>
      </c>
      <c r="JU50" s="61">
        <f>$EI$7</f>
        <v>25</v>
      </c>
      <c r="JV50" s="61">
        <f>$EI$6</f>
        <v>65</v>
      </c>
      <c r="JW50" s="61">
        <f>EI2</f>
        <v>81</v>
      </c>
      <c r="JX50" s="61">
        <f>JW50</f>
        <v>81</v>
      </c>
      <c r="JZ50" s="61" t="s">
        <v>932</v>
      </c>
      <c r="KA50" s="61">
        <f>B7</f>
        <v>75</v>
      </c>
      <c r="KB50" s="61">
        <f>B6</f>
        <v>34</v>
      </c>
      <c r="KC50" s="61">
        <f>B2</f>
        <v>18</v>
      </c>
      <c r="KD50" s="61">
        <f>KC50</f>
        <v>18</v>
      </c>
      <c r="NB50" s="299" t="str">
        <f t="shared" si="14"/>
        <v>CHUM-RV-013</v>
      </c>
      <c r="NC50" s="61">
        <f t="shared" si="14"/>
        <v>64</v>
      </c>
      <c r="ND50" s="61" t="e">
        <f>#REF!</f>
        <v>#REF!</v>
      </c>
      <c r="NE50" s="61">
        <f t="shared" si="15"/>
        <v>13</v>
      </c>
      <c r="NF50" s="61">
        <f t="shared" si="15"/>
        <v>13</v>
      </c>
      <c r="NG50" s="61">
        <f t="shared" si="15"/>
        <v>15</v>
      </c>
      <c r="NH50" s="61">
        <f>EI14</f>
        <v>36</v>
      </c>
    </row>
    <row r="51" spans="2:372" x14ac:dyDescent="0.25">
      <c r="AE51" s="391"/>
      <c r="AF51" s="391"/>
      <c r="JT51" s="61" t="s">
        <v>820</v>
      </c>
      <c r="JU51" s="81">
        <f>EI11</f>
        <v>33.333333333333329</v>
      </c>
      <c r="JV51" s="81">
        <f>EI17</f>
        <v>70.5</v>
      </c>
      <c r="JW51" s="61">
        <f>EI3</f>
        <v>72</v>
      </c>
      <c r="JX51" s="61">
        <f>JW51</f>
        <v>72</v>
      </c>
      <c r="JZ51" s="61" t="s">
        <v>932</v>
      </c>
      <c r="KA51" s="81">
        <f>B11</f>
        <v>72</v>
      </c>
      <c r="KB51" s="81">
        <f>B17</f>
        <v>41</v>
      </c>
      <c r="KC51" s="61">
        <f>B3</f>
        <v>28</v>
      </c>
      <c r="KD51" s="61">
        <f>KC51</f>
        <v>28</v>
      </c>
      <c r="NB51" s="595" t="s">
        <v>511</v>
      </c>
      <c r="NC51" s="61">
        <f>B2</f>
        <v>18</v>
      </c>
      <c r="ND51" s="61" t="e">
        <f>#REF!</f>
        <v>#REF!</v>
      </c>
      <c r="NE51" s="61">
        <f t="shared" ref="NE51:NG52" si="16">AU2</f>
        <v>16</v>
      </c>
      <c r="NF51" s="61">
        <f t="shared" si="16"/>
        <v>20</v>
      </c>
      <c r="NG51" s="61">
        <f t="shared" si="16"/>
        <v>71</v>
      </c>
      <c r="NH51" s="61">
        <f>EI2</f>
        <v>81</v>
      </c>
    </row>
    <row r="52" spans="2:372" x14ac:dyDescent="0.25">
      <c r="AE52" s="391"/>
      <c r="AF52" s="391"/>
      <c r="AL52" s="141" t="s">
        <v>688</v>
      </c>
      <c r="AM52" s="141">
        <f>PEARSON(E2:E25,C2:C25)</f>
        <v>0.4996771859676486</v>
      </c>
      <c r="EU52" s="391"/>
      <c r="EV52" s="391"/>
      <c r="EW52" s="391"/>
      <c r="JT52" s="61" t="s">
        <v>820</v>
      </c>
      <c r="JU52" s="81">
        <f>EI12</f>
        <v>28</v>
      </c>
      <c r="JV52" s="61"/>
      <c r="JW52" s="61">
        <f>$EI$8</f>
        <v>77</v>
      </c>
      <c r="JX52" s="61">
        <f>JW52</f>
        <v>77</v>
      </c>
      <c r="JZ52" s="61" t="s">
        <v>932</v>
      </c>
      <c r="KA52" s="81">
        <f>B12</f>
        <v>61</v>
      </c>
      <c r="KB52" s="61"/>
      <c r="KC52" s="61">
        <f>B8</f>
        <v>11</v>
      </c>
      <c r="KD52" s="61">
        <f>KC52</f>
        <v>11</v>
      </c>
      <c r="NB52" s="595" t="s">
        <v>519</v>
      </c>
      <c r="NC52" s="61">
        <f>B3</f>
        <v>28</v>
      </c>
      <c r="ND52" s="61" t="e">
        <f>#REF!</f>
        <v>#REF!</v>
      </c>
      <c r="NE52" s="61">
        <f t="shared" si="16"/>
        <v>15</v>
      </c>
      <c r="NF52" s="61">
        <f t="shared" si="16"/>
        <v>49</v>
      </c>
      <c r="NG52" s="61">
        <f t="shared" si="16"/>
        <v>50</v>
      </c>
      <c r="NH52" s="61">
        <f>EI3</f>
        <v>72</v>
      </c>
    </row>
    <row r="53" spans="2:372" x14ac:dyDescent="0.25">
      <c r="N53" t="s">
        <v>688</v>
      </c>
      <c r="O53" s="141">
        <f>PEARSON(C2:C25,Q2:Q25)</f>
        <v>0.96278937720918412</v>
      </c>
      <c r="AA53" t="s">
        <v>688</v>
      </c>
      <c r="AB53" s="141">
        <f>PEARSON(AA2:AA25,W2:W25)</f>
        <v>-0.77497271510376797</v>
      </c>
      <c r="AE53" s="391"/>
      <c r="AF53" s="391"/>
      <c r="AL53" s="141" t="s">
        <v>665</v>
      </c>
      <c r="AM53" s="279">
        <f>_xlfn.T.TEST(C2:C25,E2:E25,2,3)</f>
        <v>7.461100466027212E-6</v>
      </c>
      <c r="JT53" s="61" t="s">
        <v>820</v>
      </c>
      <c r="JU53" s="81">
        <f>EI13</f>
        <v>28</v>
      </c>
      <c r="JV53" s="61"/>
      <c r="JW53" s="61">
        <f>EI18</f>
        <v>73</v>
      </c>
      <c r="JX53" s="61">
        <f>JW53</f>
        <v>73</v>
      </c>
      <c r="JZ53" s="61" t="s">
        <v>932</v>
      </c>
      <c r="KA53" s="81">
        <f>B13</f>
        <v>61</v>
      </c>
      <c r="KB53" s="61"/>
      <c r="KC53" s="61">
        <f>B18</f>
        <v>13</v>
      </c>
      <c r="KD53" s="61">
        <f>KC53</f>
        <v>13</v>
      </c>
      <c r="NB53" s="595" t="s">
        <v>539</v>
      </c>
      <c r="NC53" s="61">
        <f>B8</f>
        <v>11</v>
      </c>
      <c r="ND53" s="61" t="e">
        <f>#REF!</f>
        <v>#REF!</v>
      </c>
      <c r="NE53" s="61">
        <f>AU8</f>
        <v>4</v>
      </c>
      <c r="NF53" s="61">
        <f>AV8</f>
        <v>8</v>
      </c>
      <c r="NG53" s="61">
        <f>AW8</f>
        <v>34</v>
      </c>
      <c r="NH53" s="61">
        <f>EI8</f>
        <v>77</v>
      </c>
    </row>
    <row r="54" spans="2:372" x14ac:dyDescent="0.25">
      <c r="N54" t="s">
        <v>665</v>
      </c>
      <c r="O54" s="278">
        <f>_xlfn.T.TEST(C2:C25,Q2:Q25,2,3)</f>
        <v>1.9071181190334498E-2</v>
      </c>
      <c r="R54" t="s">
        <v>713</v>
      </c>
      <c r="S54" s="141">
        <f>PEARSON(E2:E25,AF2:AF25)</f>
        <v>0.27394160230556092</v>
      </c>
      <c r="AA54" t="s">
        <v>665</v>
      </c>
      <c r="AB54" s="280">
        <f>_xlfn.T.TEST(AA2:AA25,W2:W25,2,3)</f>
        <v>0.16496584233843911</v>
      </c>
      <c r="AE54" s="391"/>
      <c r="AF54" s="391"/>
      <c r="AR54" t="s">
        <v>688</v>
      </c>
      <c r="AS54" s="141">
        <f>PEARSON(Q2:Q25,L2:L25)</f>
        <v>0.95639365114857366</v>
      </c>
      <c r="AU54" t="s">
        <v>713</v>
      </c>
      <c r="AV54" s="141">
        <f>PEARSON(AF2:AF25,Q2:Q25)</f>
        <v>0.75839008676723052</v>
      </c>
      <c r="JT54" s="61" t="s">
        <v>820</v>
      </c>
      <c r="JU54" s="81">
        <f>EI14</f>
        <v>36</v>
      </c>
      <c r="JV54" s="61"/>
      <c r="JW54" s="61"/>
      <c r="JX54" s="81">
        <f>$JV$51</f>
        <v>70.5</v>
      </c>
      <c r="JZ54" s="61" t="s">
        <v>932</v>
      </c>
      <c r="KA54" s="81">
        <f>B14</f>
        <v>64</v>
      </c>
      <c r="KB54" s="61"/>
      <c r="KC54" s="61"/>
      <c r="KD54" s="81">
        <f>KB51</f>
        <v>41</v>
      </c>
      <c r="NB54" s="595" t="s">
        <v>572</v>
      </c>
      <c r="NC54" s="61">
        <f>B17</f>
        <v>41</v>
      </c>
      <c r="ND54" s="61" t="e">
        <f>#REF!</f>
        <v>#REF!</v>
      </c>
      <c r="NE54" s="61">
        <f t="shared" ref="NE54:NG56" si="17">AU17</f>
        <v>5</v>
      </c>
      <c r="NF54" s="61">
        <f t="shared" si="17"/>
        <v>9</v>
      </c>
      <c r="NG54" s="61">
        <f t="shared" si="17"/>
        <v>21</v>
      </c>
      <c r="NH54" s="81">
        <f>EI17</f>
        <v>70.5</v>
      </c>
    </row>
    <row r="55" spans="2:372" x14ac:dyDescent="0.25">
      <c r="R55" t="s">
        <v>665</v>
      </c>
      <c r="S55" s="281">
        <f>_xlfn.T.TEST(E2:E25,AF2:AF25,2,3)</f>
        <v>5.8741256865310375E-8</v>
      </c>
      <c r="AE55" s="391"/>
      <c r="AF55" s="391"/>
      <c r="AR55" t="s">
        <v>665</v>
      </c>
      <c r="AS55" s="282">
        <f>_xlfn.T.TEST(L2:L25,Q2:Q25,2,3)</f>
        <v>6.1344885525602664E-4</v>
      </c>
      <c r="AU55" t="s">
        <v>665</v>
      </c>
      <c r="AV55" s="281">
        <f>_xlfn.T.TEST(AF2:AF25,Q2:Q25,2,3)</f>
        <v>1.3196484535155874E-8</v>
      </c>
      <c r="JT55" s="61" t="s">
        <v>820</v>
      </c>
      <c r="JU55" s="61"/>
      <c r="JV55" s="61"/>
      <c r="JW55" s="61"/>
      <c r="JX55" s="61"/>
      <c r="JZ55" s="61" t="s">
        <v>932</v>
      </c>
      <c r="KA55" s="61"/>
      <c r="KB55" s="61"/>
      <c r="KC55" s="61"/>
      <c r="KD55" s="61"/>
      <c r="NB55" s="595" t="s">
        <v>576</v>
      </c>
      <c r="NC55" s="61">
        <f>B18</f>
        <v>13</v>
      </c>
      <c r="ND55" s="61" t="e">
        <f>#REF!</f>
        <v>#REF!</v>
      </c>
      <c r="NE55" s="61">
        <f t="shared" si="17"/>
        <v>8</v>
      </c>
      <c r="NF55" s="61">
        <f t="shared" si="17"/>
        <v>8</v>
      </c>
      <c r="NG55" s="61">
        <f t="shared" si="17"/>
        <v>29</v>
      </c>
      <c r="NH55" s="61">
        <f>EI18</f>
        <v>73</v>
      </c>
    </row>
    <row r="56" spans="2:372" x14ac:dyDescent="0.25">
      <c r="AE56" s="391"/>
      <c r="AF56" s="391"/>
      <c r="CH56" t="s">
        <v>688</v>
      </c>
      <c r="CI56">
        <f>PEARSON(EK2:EK25,CS2:CS25)</f>
        <v>0.77983295759689331</v>
      </c>
      <c r="JT56" s="61" t="s">
        <v>626</v>
      </c>
      <c r="JU56" s="82">
        <f>AVERAGE(JU50:JU54)</f>
        <v>30.066666666666663</v>
      </c>
      <c r="JV56" s="82">
        <f>AVERAGE(JV50:JV51)</f>
        <v>67.75</v>
      </c>
      <c r="JW56" s="82">
        <f>AVERAGE(JW50:JW53)</f>
        <v>75.75</v>
      </c>
      <c r="JX56" s="82">
        <f>AVERAGE(JX50:JX54)</f>
        <v>74.7</v>
      </c>
      <c r="JZ56" s="61" t="s">
        <v>626</v>
      </c>
      <c r="KA56" s="82">
        <f>AVERAGE(KA50:KA54)</f>
        <v>66.599999999999994</v>
      </c>
      <c r="KB56" s="82">
        <f>AVERAGE(KB50:KB51)</f>
        <v>37.5</v>
      </c>
      <c r="KC56" s="82">
        <f>AVERAGE(KC50:KC53)</f>
        <v>17.5</v>
      </c>
      <c r="KD56" s="82">
        <f>AVERAGE(KD50:KD54)</f>
        <v>22.2</v>
      </c>
      <c r="NB56" s="299" t="str">
        <f>A19</f>
        <v>CHUM-RV-018</v>
      </c>
      <c r="NC56" s="61">
        <f>B19</f>
        <v>75</v>
      </c>
      <c r="ND56" s="61" t="e">
        <f>#REF!</f>
        <v>#REF!</v>
      </c>
      <c r="NE56" s="61">
        <f t="shared" si="17"/>
        <v>26</v>
      </c>
      <c r="NF56" s="61">
        <f t="shared" si="17"/>
        <v>28</v>
      </c>
      <c r="NG56" s="61">
        <f t="shared" si="17"/>
        <v>35</v>
      </c>
      <c r="NH56" s="61">
        <f>EI19</f>
        <v>0</v>
      </c>
    </row>
    <row r="57" spans="2:372" x14ac:dyDescent="0.25">
      <c r="AE57" s="391"/>
      <c r="AF57" s="391"/>
      <c r="CH57" t="s">
        <v>665</v>
      </c>
      <c r="CI57" s="355">
        <f>_xlfn.T.TEST(EK2:EK25,CS2:CS25,2,3)</f>
        <v>8.7191483243997104E-5</v>
      </c>
      <c r="CJ57" s="355"/>
      <c r="CK57" s="355"/>
      <c r="CL57" s="355"/>
      <c r="CM57" s="355"/>
      <c r="CN57" s="355"/>
      <c r="CO57" s="355"/>
      <c r="CP57" s="355"/>
      <c r="CQ57" s="355"/>
      <c r="CR57" s="355"/>
      <c r="JT57" s="61" t="s">
        <v>627</v>
      </c>
      <c r="JU57" s="82">
        <f>_xlfn.STDEV.S(JU50:JU54)</f>
        <v>4.4746197852133296</v>
      </c>
      <c r="JV57" s="82">
        <f>_xlfn.STDEV.S(JV50:JV51)</f>
        <v>3.8890872965260113</v>
      </c>
      <c r="JW57" s="82">
        <f>_xlfn.STDEV.S(JW50:JW53)</f>
        <v>4.1129875597510219</v>
      </c>
      <c r="JX57" s="82">
        <f>_xlfn.STDEV.S(JX50:JX54)</f>
        <v>4.2661458015403086</v>
      </c>
      <c r="JZ57" s="61" t="s">
        <v>627</v>
      </c>
      <c r="KA57" s="82">
        <f>_xlfn.STDEV.S(KA50:KA54)</f>
        <v>6.5038450166036395</v>
      </c>
      <c r="KB57" s="82">
        <f>_xlfn.STDEV.S(KB50:KB51)</f>
        <v>4.9497474683058327</v>
      </c>
      <c r="KC57" s="82">
        <f>_xlfn.STDEV.S(KC50:KC53)</f>
        <v>7.5938571665963446</v>
      </c>
      <c r="KD57" s="82">
        <f>_xlfn.STDEV.S(KD50:KD54)</f>
        <v>12.397580409095964</v>
      </c>
    </row>
    <row r="58" spans="2:372" x14ac:dyDescent="0.25">
      <c r="AE58" s="391"/>
      <c r="AF58" s="391"/>
      <c r="DM58" t="s">
        <v>688</v>
      </c>
      <c r="DN58" s="141">
        <f>PEARSON(DI2:DI25,B2:B25)</f>
        <v>0.78584145951643292</v>
      </c>
      <c r="JT58" s="61" t="s">
        <v>830</v>
      </c>
      <c r="JU58" s="285">
        <f>_xlfn.T.TEST(JU50:JU54,JW50:JW53,2,3)</f>
        <v>1.2384360847052696E-6</v>
      </c>
      <c r="JV58" s="61"/>
      <c r="JW58" s="61"/>
      <c r="JX58" s="61"/>
      <c r="JZ58" s="61" t="s">
        <v>933</v>
      </c>
      <c r="KA58" s="285">
        <f>_xlfn.T.TEST(KA50:KA54,KC50:KC53,2,3)</f>
        <v>4.968413166246671E-5</v>
      </c>
      <c r="KB58" s="61"/>
      <c r="KC58" s="61"/>
      <c r="KD58" s="61"/>
    </row>
    <row r="59" spans="2:372" x14ac:dyDescent="0.25">
      <c r="AE59" s="391"/>
      <c r="AF59" s="391"/>
      <c r="DM59" t="s">
        <v>665</v>
      </c>
      <c r="DN59" s="407">
        <f>_xlfn.T.TEST(DI2:DI25,B3:B33,2,3)</f>
        <v>5.5713108533891233E-11</v>
      </c>
      <c r="JT59" s="61" t="s">
        <v>829</v>
      </c>
      <c r="JU59" s="247">
        <f>_xlfn.T.TEST(JW50:JW53,JV50:JV51,2,3)</f>
        <v>0.13354635536768078</v>
      </c>
      <c r="JV59" s="61"/>
      <c r="JW59" s="61"/>
      <c r="JX59" s="61"/>
      <c r="JZ59" s="61" t="s">
        <v>934</v>
      </c>
      <c r="KA59" s="285">
        <f>_xlfn.T.TEST(KC50:KC53,KB50:KB51,2,3)</f>
        <v>2.6488332813943447E-2</v>
      </c>
      <c r="KB59" s="61"/>
      <c r="KC59" s="61"/>
      <c r="KD59" s="61"/>
    </row>
    <row r="60" spans="2:372" x14ac:dyDescent="0.25">
      <c r="AE60" s="391"/>
      <c r="AF60" s="391"/>
      <c r="JT60" s="61" t="s">
        <v>828</v>
      </c>
      <c r="JU60" s="285">
        <f>_xlfn.T.TEST(JU50:JU54,JV50:JV51,2,3)</f>
        <v>5.8244580301271285E-3</v>
      </c>
      <c r="JV60" s="61"/>
      <c r="JW60" s="61"/>
      <c r="JX60" s="61"/>
      <c r="JZ60" s="61" t="s">
        <v>935</v>
      </c>
      <c r="KA60" s="285">
        <f>_xlfn.T.TEST(KA50:KA54,KB50:KB51,2,3)</f>
        <v>1.2377595154850374E-2</v>
      </c>
      <c r="KB60" s="61"/>
      <c r="KC60" s="61"/>
      <c r="KD60" s="61"/>
    </row>
    <row r="61" spans="2:372" x14ac:dyDescent="0.25">
      <c r="AE61" s="391"/>
      <c r="AF61" s="391"/>
      <c r="CZ61" t="s">
        <v>688</v>
      </c>
      <c r="DA61" s="141">
        <f>PEARSON(DI2:DI25,EK2:EK25)</f>
        <v>-0.83769504791275884</v>
      </c>
      <c r="DE61" t="s">
        <v>688</v>
      </c>
      <c r="DF61" s="141">
        <f>PEARSON(DF2:DF25,EK2:EK25)</f>
        <v>0.69067204343684596</v>
      </c>
      <c r="EP61" s="391"/>
      <c r="EQ61" s="391"/>
      <c r="ER61" s="391"/>
      <c r="ES61" s="391"/>
      <c r="ET61" s="391"/>
      <c r="EX61" s="391"/>
      <c r="EY61" s="391"/>
      <c r="EZ61" s="391"/>
      <c r="FA61" s="391"/>
      <c r="FB61" s="141"/>
      <c r="FC61" s="141"/>
      <c r="FD61" s="141"/>
      <c r="FE61" s="141"/>
      <c r="FF61" s="141"/>
      <c r="FG61" s="141"/>
      <c r="FH61" s="141"/>
      <c r="FI61" s="141"/>
      <c r="FJ61" s="141"/>
      <c r="FK61" s="141"/>
      <c r="FL61" s="141"/>
      <c r="FM61" s="141"/>
      <c r="JT61" s="61" t="s">
        <v>849</v>
      </c>
      <c r="JU61" s="285">
        <f>_xlfn.T.TEST(JU50:JU54,JX50:JX54,2,3)</f>
        <v>2.2310734624957219E-7</v>
      </c>
      <c r="JV61" s="61"/>
      <c r="JW61" s="61"/>
      <c r="JX61" s="61"/>
      <c r="JZ61" s="61" t="s">
        <v>936</v>
      </c>
      <c r="KA61" s="285">
        <f>_xlfn.T.TEST(KA50:KA54,KD50:KD54,2,3)</f>
        <v>3.8124834529751816E-4</v>
      </c>
      <c r="KB61" s="61"/>
      <c r="KC61" s="61"/>
      <c r="KD61" s="61"/>
    </row>
    <row r="62" spans="2:372" x14ac:dyDescent="0.25">
      <c r="AE62" s="391"/>
      <c r="AF62" s="391"/>
      <c r="CZ62" t="s">
        <v>665</v>
      </c>
      <c r="DA62" s="281">
        <f>_xlfn.T.TEST(DI2:DI25,EK2:EK25,2,3)</f>
        <v>2.1652263681924476E-5</v>
      </c>
      <c r="DE62" t="s">
        <v>665</v>
      </c>
      <c r="DF62" s="281">
        <f>_xlfn.T.TEST(DF2:DF25,EK2:EK25,2,3)</f>
        <v>3.5738765069922544E-5</v>
      </c>
      <c r="DG62" s="217"/>
      <c r="EP62" s="391"/>
      <c r="EQ62" s="391"/>
      <c r="ER62" s="391"/>
      <c r="ES62" s="391"/>
      <c r="ET62" s="391"/>
      <c r="EU62" s="391"/>
      <c r="EV62" s="391"/>
      <c r="EW62" s="391"/>
      <c r="EX62" s="391"/>
      <c r="EY62" s="391"/>
      <c r="EZ62" s="391"/>
      <c r="FA62" s="391"/>
      <c r="FB62" s="391"/>
      <c r="FC62" s="391"/>
      <c r="FD62" s="391"/>
      <c r="FE62" s="391"/>
      <c r="FF62" s="391"/>
      <c r="FG62" s="391"/>
      <c r="FH62" s="391"/>
      <c r="FI62" s="391"/>
      <c r="FJ62" s="391"/>
      <c r="FK62" s="391"/>
      <c r="FL62" s="391"/>
      <c r="FM62" s="391"/>
      <c r="JU62" s="218"/>
    </row>
    <row r="63" spans="2:372" x14ac:dyDescent="0.25">
      <c r="K63" t="s">
        <v>688</v>
      </c>
      <c r="L63" s="141">
        <f>PEARSON(AG2:AG25,AF2:AF25)</f>
        <v>0.73979291575297479</v>
      </c>
      <c r="AE63" s="391"/>
      <c r="AF63" s="391"/>
      <c r="EP63" s="391"/>
      <c r="EQ63" s="391"/>
      <c r="ER63" s="391"/>
      <c r="ES63" s="391"/>
      <c r="ET63" s="391"/>
      <c r="EU63" s="391"/>
      <c r="EV63" s="391"/>
      <c r="EW63" s="391"/>
      <c r="EX63" s="391"/>
      <c r="EY63" s="391"/>
      <c r="EZ63" s="391"/>
      <c r="FA63" s="391"/>
    </row>
    <row r="64" spans="2:372" x14ac:dyDescent="0.25">
      <c r="B64" t="s">
        <v>688</v>
      </c>
      <c r="C64" s="141">
        <f>PEARSON(B2:B25,E2:E25)</f>
        <v>-0.60825215040319991</v>
      </c>
      <c r="K64" t="s">
        <v>665</v>
      </c>
      <c r="L64" s="280">
        <f>_xlfn.T.TEST(AG2:AG25,AF2:AF25,2,3)</f>
        <v>7.1786342627110852E-2</v>
      </c>
      <c r="BL64" t="s">
        <v>673</v>
      </c>
      <c r="BM64" s="141" t="e">
        <f>PEARSON(E2:E25,#REF!)</f>
        <v>#REF!</v>
      </c>
      <c r="EP64" s="391"/>
      <c r="EQ64" s="391"/>
      <c r="ER64" s="391"/>
      <c r="ES64" s="391"/>
      <c r="ET64" s="391"/>
      <c r="EU64" s="391"/>
      <c r="EV64" s="391"/>
      <c r="EW64" s="391"/>
      <c r="EX64" s="391"/>
      <c r="EY64" s="391"/>
      <c r="EZ64" s="391"/>
      <c r="FA64" s="391"/>
      <c r="IX64" s="60"/>
      <c r="IY64" s="60"/>
      <c r="IZ64" s="60"/>
      <c r="JA64" s="60"/>
      <c r="JB64" s="60"/>
      <c r="JC64" s="60"/>
      <c r="JD64" s="60"/>
      <c r="JE64" s="60"/>
      <c r="JF64" s="60"/>
      <c r="JG64" s="60"/>
      <c r="JH64" s="60"/>
      <c r="JI64" s="60"/>
      <c r="JJ64" s="60"/>
      <c r="JK64" s="60"/>
      <c r="JL64" s="60"/>
      <c r="JM64" s="60"/>
      <c r="JN64" s="60"/>
      <c r="JO64" s="60"/>
      <c r="JP64" s="60"/>
      <c r="JQ64" s="60"/>
      <c r="JR64" s="60"/>
      <c r="JS64" s="60"/>
      <c r="JT64" s="60"/>
      <c r="JU64" s="60"/>
      <c r="JV64" s="60"/>
      <c r="JW64" s="60"/>
      <c r="JX64" s="60"/>
      <c r="JY64" s="60"/>
      <c r="JZ64" s="60"/>
      <c r="KA64" s="60"/>
      <c r="KB64" s="60"/>
      <c r="LT64" s="143"/>
      <c r="LU64" s="143"/>
      <c r="LV64" s="143"/>
      <c r="LW64" s="143"/>
      <c r="LX64" s="143"/>
    </row>
    <row r="65" spans="2:261" x14ac:dyDescent="0.25">
      <c r="B65" t="s">
        <v>665</v>
      </c>
      <c r="C65" s="283">
        <f>_xlfn.T.TEST(B2:B25,E2:E25,2,3)</f>
        <v>1.5541526640918443E-4</v>
      </c>
      <c r="BL65" t="s">
        <v>665</v>
      </c>
      <c r="BM65" s="218" t="e">
        <f>_xlfn.T.TEST(E2:E25,#REF!,2,3)</f>
        <v>#REF!</v>
      </c>
      <c r="BQ65" t="s">
        <v>674</v>
      </c>
      <c r="BR65" s="141">
        <f>PEARSON(E2:E25,B2:B25)</f>
        <v>-0.60825215040319991</v>
      </c>
      <c r="EP65" s="391"/>
      <c r="EQ65" s="391"/>
      <c r="ER65" s="391"/>
      <c r="ES65" s="391"/>
      <c r="EX65" s="391"/>
      <c r="EY65" s="391"/>
      <c r="EZ65" s="391"/>
      <c r="FA65" s="391"/>
    </row>
    <row r="66" spans="2:261" x14ac:dyDescent="0.25">
      <c r="BQ66" t="s">
        <v>665</v>
      </c>
      <c r="BR66" s="218">
        <f>_xlfn.T.TEST(E2:E25,B2:B25,2,3)</f>
        <v>1.5541526640918443E-4</v>
      </c>
      <c r="BU66" s="61" t="s">
        <v>675</v>
      </c>
      <c r="BV66" s="129">
        <f>PEARSON(IT3:IT8,IL3:IL8)</f>
        <v>0.79066343854588506</v>
      </c>
      <c r="EX66" s="391"/>
      <c r="EY66" s="391"/>
      <c r="EZ66" s="391"/>
      <c r="FA66" s="391"/>
    </row>
    <row r="67" spans="2:261" x14ac:dyDescent="0.25">
      <c r="BU67" s="61" t="s">
        <v>665</v>
      </c>
      <c r="BV67" s="285">
        <f>_xlfn.T.TEST(IT3:IT8,IL3:IL8,2,3)</f>
        <v>5.6032397637470206E-2</v>
      </c>
      <c r="EX67" s="391"/>
      <c r="EY67" s="391"/>
      <c r="EZ67" s="391"/>
      <c r="FA67" s="391"/>
    </row>
    <row r="68" spans="2:261" x14ac:dyDescent="0.25">
      <c r="BU68" s="61"/>
      <c r="BV68" s="61"/>
      <c r="EX68" s="391"/>
      <c r="EY68" s="391"/>
      <c r="EZ68" s="391"/>
      <c r="FA68" s="391"/>
    </row>
    <row r="69" spans="2:261" x14ac:dyDescent="0.25">
      <c r="BU69" s="61" t="s">
        <v>676</v>
      </c>
      <c r="BV69" s="129">
        <f>PEARSON(IK3:IK14,IS3:IS14)</f>
        <v>0.55632170289282401</v>
      </c>
    </row>
    <row r="70" spans="2:261" x14ac:dyDescent="0.25">
      <c r="BU70" s="61" t="s">
        <v>665</v>
      </c>
      <c r="BV70" s="308">
        <f>_xlfn.T.TEST(IK3:IK14,IS3:IS14,2,3)</f>
        <v>2.0563306717444083E-4</v>
      </c>
    </row>
    <row r="74" spans="2:261" x14ac:dyDescent="0.25">
      <c r="N74" t="s">
        <v>688</v>
      </c>
      <c r="O74" s="141">
        <f>PEARSON(Q2:Q25,E2:E25)</f>
        <v>0.58679654593862107</v>
      </c>
    </row>
    <row r="75" spans="2:261" x14ac:dyDescent="0.25">
      <c r="N75" t="s">
        <v>665</v>
      </c>
      <c r="O75" s="281">
        <f>_xlfn.T.TEST(E2:E25,Q2:Q25,2,3)</f>
        <v>6.9554780130971813E-6</v>
      </c>
    </row>
    <row r="79" spans="2:261" x14ac:dyDescent="0.25">
      <c r="JA79" s="137"/>
    </row>
    <row r="84" spans="2:261" x14ac:dyDescent="0.25">
      <c r="B84" t="s">
        <v>713</v>
      </c>
      <c r="C84" s="141">
        <f>PEARSON(AG2:AG25,D2:D25)</f>
        <v>0.82109711014552456</v>
      </c>
      <c r="K84" t="s">
        <v>713</v>
      </c>
      <c r="L84" s="141">
        <f>PEARSON(Q2:Q25,B2:B25)</f>
        <v>-0.91443493018741562</v>
      </c>
    </row>
    <row r="85" spans="2:261" x14ac:dyDescent="0.25">
      <c r="B85" t="s">
        <v>670</v>
      </c>
      <c r="C85" s="281">
        <f>_xlfn.T.TEST(AL2:AL25,D2:D25,2,3)</f>
        <v>0.36021766004410749</v>
      </c>
      <c r="K85" t="s">
        <v>670</v>
      </c>
      <c r="L85" s="281">
        <f>_xlfn.T.TEST(Q2:Q25,B2:B25,2,3)</f>
        <v>1.2899280656405905E-11</v>
      </c>
      <c r="JA85" s="136"/>
    </row>
    <row r="86" spans="2:261" x14ac:dyDescent="0.25">
      <c r="BL86" t="s">
        <v>673</v>
      </c>
      <c r="BM86" s="141">
        <f>PEARSON(E2:E25,Q2:Q25)</f>
        <v>0.58679654593862107</v>
      </c>
      <c r="BR86" s="141"/>
    </row>
    <row r="87" spans="2:261" x14ac:dyDescent="0.25">
      <c r="BL87" t="s">
        <v>665</v>
      </c>
      <c r="BM87" s="313">
        <f>_xlfn.T.TEST(E2:E25,Q2:Q25,2,3)</f>
        <v>6.9554780130971813E-6</v>
      </c>
      <c r="BR87" s="245"/>
    </row>
    <row r="89" spans="2:261" x14ac:dyDescent="0.25">
      <c r="U89" t="s">
        <v>713</v>
      </c>
      <c r="V89" s="141">
        <f>PEARSON(BL2:BL25,B2:B25)</f>
        <v>0.47776078090599328</v>
      </c>
    </row>
    <row r="90" spans="2:261" x14ac:dyDescent="0.25">
      <c r="U90" t="s">
        <v>665</v>
      </c>
      <c r="V90" s="281">
        <f>_xlfn.T.TEST(BL2:BL25,B2:B25,2,3)</f>
        <v>4.9365685006316119E-10</v>
      </c>
      <c r="AB90" t="s">
        <v>713</v>
      </c>
      <c r="AC90" s="141">
        <f>PEARSON(BH2:BH25,B2:B25)</f>
        <v>0.66833576416619411</v>
      </c>
      <c r="AD90" s="141"/>
      <c r="AE90" s="141"/>
      <c r="DF90" t="s">
        <v>688</v>
      </c>
      <c r="DG90" s="141">
        <f>PEARSON(DI2:DI25,DF2:DF25)</f>
        <v>-0.79323149218176281</v>
      </c>
    </row>
    <row r="91" spans="2:261" x14ac:dyDescent="0.25">
      <c r="AB91" t="s">
        <v>665</v>
      </c>
      <c r="AC91" s="281">
        <f>_xlfn.T.TEST(BH2:BH25,B2:B25,2,3)</f>
        <v>2.2944543917622157E-5</v>
      </c>
      <c r="AD91" s="402"/>
      <c r="AE91" s="402"/>
      <c r="AR91" t="s">
        <v>713</v>
      </c>
      <c r="AS91" s="141">
        <f>PEARSON(L2:L25,AB2:AB25)</f>
        <v>0.83736827952993031</v>
      </c>
      <c r="DF91" t="s">
        <v>665</v>
      </c>
      <c r="DG91" s="279">
        <f>_xlfn.T.TEST(DI2:DI25,DF2:DF25,2,3)</f>
        <v>1.2886619792356322E-5</v>
      </c>
    </row>
    <row r="92" spans="2:261" x14ac:dyDescent="0.25">
      <c r="AR92" t="s">
        <v>665</v>
      </c>
      <c r="AS92" s="278">
        <f>_xlfn.T.TEST(L2:L25,AB2:AB25,2,3)</f>
        <v>1.4599462403442552E-2</v>
      </c>
    </row>
    <row r="93" spans="2:261" x14ac:dyDescent="0.25">
      <c r="AM93" t="s">
        <v>713</v>
      </c>
      <c r="AN93" s="141">
        <f>PEARSON(Q2:Q25,D2:D25)</f>
        <v>0.81181948472129384</v>
      </c>
      <c r="IZ93" s="98"/>
    </row>
    <row r="94" spans="2:261" x14ac:dyDescent="0.25">
      <c r="AM94" t="s">
        <v>665</v>
      </c>
      <c r="AN94" s="281">
        <f>_xlfn.T.TEST(Q2:Q25,D2:D25,2,3)</f>
        <v>2.9374016275497533E-8</v>
      </c>
      <c r="JA94" s="136"/>
    </row>
    <row r="95" spans="2:261" ht="15" customHeight="1" x14ac:dyDescent="0.25">
      <c r="JA95" s="136"/>
    </row>
    <row r="96" spans="2:261" x14ac:dyDescent="0.25">
      <c r="O96" t="s">
        <v>713</v>
      </c>
      <c r="P96" s="141">
        <f>PEARSON(W2:W25,L2:L25)</f>
        <v>-0.9192975316734161</v>
      </c>
      <c r="BU96" t="s">
        <v>687</v>
      </c>
      <c r="BV96">
        <f>PEARSON(D2:D25,B2:B25)</f>
        <v>-0.59623561887154242</v>
      </c>
      <c r="BY96" t="s">
        <v>688</v>
      </c>
      <c r="BZ96" t="e">
        <f>PEARSON(#REF!,D2:D25)</f>
        <v>#REF!</v>
      </c>
    </row>
    <row r="97" spans="2:261" x14ac:dyDescent="0.25">
      <c r="O97" t="s">
        <v>665</v>
      </c>
      <c r="P97" s="282">
        <f>_xlfn.T.TEST(W2:W25,L2:L25,2,3)</f>
        <v>4.2059253697964046E-4</v>
      </c>
      <c r="BU97" t="s">
        <v>665</v>
      </c>
      <c r="BV97">
        <f>_xlfn.T.TEST(D2:D25,B2:B25,2,3)</f>
        <v>5.4650271182144883E-2</v>
      </c>
      <c r="BY97" t="s">
        <v>665</v>
      </c>
      <c r="BZ97" t="e">
        <f>_xlfn.T.TEST(#REF!,D2:D25,2,3)</f>
        <v>#REF!</v>
      </c>
    </row>
    <row r="103" spans="2:261" x14ac:dyDescent="0.25">
      <c r="JA103" s="141"/>
    </row>
    <row r="104" spans="2:261" x14ac:dyDescent="0.25">
      <c r="B104" t="s">
        <v>713</v>
      </c>
      <c r="C104" s="141">
        <f>PEARSON(AC2:AC25,Q2:Q25)</f>
        <v>0.85098646155757796</v>
      </c>
    </row>
    <row r="105" spans="2:261" x14ac:dyDescent="0.25">
      <c r="B105" t="s">
        <v>665</v>
      </c>
      <c r="C105" s="281">
        <f>_xlfn.T.TEST(AR3:AR33,AF3:AF32,2,3)</f>
        <v>1.6450083076078503E-8</v>
      </c>
    </row>
    <row r="106" spans="2:261" x14ac:dyDescent="0.25">
      <c r="BQ106" t="s">
        <v>688</v>
      </c>
      <c r="BR106">
        <f>PEARSON(V2:V25,B2:B25)</f>
        <v>-0.59623561887154242</v>
      </c>
    </row>
    <row r="107" spans="2:261" x14ac:dyDescent="0.25">
      <c r="BQ107" t="s">
        <v>665</v>
      </c>
      <c r="BR107" s="217">
        <f>_xlfn.T.TEST(Q2:Q25,B2:B25,2,3)</f>
        <v>1.2899280656405905E-11</v>
      </c>
    </row>
    <row r="108" spans="2:261" x14ac:dyDescent="0.25">
      <c r="K108" t="s">
        <v>713</v>
      </c>
      <c r="L108" s="141">
        <f>PEARSON(W2:W25,Q2:Q25)</f>
        <v>-0.86674512060861153</v>
      </c>
    </row>
    <row r="109" spans="2:261" x14ac:dyDescent="0.25">
      <c r="K109" t="s">
        <v>665</v>
      </c>
      <c r="L109" s="282">
        <f>_xlfn.T.TEST(W2:W25,Q2:Q25,2,3)</f>
        <v>1.4642873687988089E-3</v>
      </c>
      <c r="U109" t="s">
        <v>713</v>
      </c>
      <c r="V109" s="141">
        <f>PEARSON(BK2:BK25,B2:B25)</f>
        <v>0.69991426884055385</v>
      </c>
    </row>
    <row r="110" spans="2:261" x14ac:dyDescent="0.25">
      <c r="U110" t="s">
        <v>665</v>
      </c>
      <c r="V110" s="281">
        <f>_xlfn.T.TEST(BK2:BK25,B2:B25,2,3)</f>
        <v>1.2779687308984648E-9</v>
      </c>
      <c r="AB110" t="s">
        <v>713</v>
      </c>
      <c r="AC110" s="141">
        <f>PEARSON(BI2:BI25,B2:B25)</f>
        <v>0.64101353388080007</v>
      </c>
      <c r="AD110" s="141"/>
      <c r="AE110" s="141"/>
    </row>
    <row r="111" spans="2:261" x14ac:dyDescent="0.25">
      <c r="AB111" t="s">
        <v>665</v>
      </c>
      <c r="AC111" s="281">
        <f>_xlfn.T.TEST(BI2:BI25,B2:B25,2,3)</f>
        <v>3.6621546326154506E-8</v>
      </c>
      <c r="AD111" s="401"/>
      <c r="AE111" s="401"/>
    </row>
    <row r="112" spans="2:261" x14ac:dyDescent="0.25">
      <c r="BL112" t="s">
        <v>674</v>
      </c>
      <c r="BM112" s="141" t="e">
        <f>PEARSON(#REF!,B2:B25)</f>
        <v>#REF!</v>
      </c>
    </row>
    <row r="113" spans="2:261" x14ac:dyDescent="0.25">
      <c r="BL113" t="s">
        <v>665</v>
      </c>
      <c r="BM113" s="277" t="e">
        <f>_xlfn.T.TEST(#REF!,B2:B25,2,3)</f>
        <v>#REF!</v>
      </c>
      <c r="JA113" s="141"/>
    </row>
    <row r="115" spans="2:261" x14ac:dyDescent="0.25">
      <c r="O115" t="s">
        <v>713</v>
      </c>
      <c r="P115" s="141">
        <f>PEARSON(W2:W25,AR2:AR25)</f>
        <v>-0.90609599343875002</v>
      </c>
    </row>
    <row r="116" spans="2:261" x14ac:dyDescent="0.25">
      <c r="O116" t="s">
        <v>670</v>
      </c>
      <c r="P116" s="282">
        <f>_xlfn.T.TEST(W2:W25,AP2:AP25,2,3)</f>
        <v>5.4607380777709337E-4</v>
      </c>
    </row>
    <row r="117" spans="2:261" x14ac:dyDescent="0.25">
      <c r="AN117" t="s">
        <v>713</v>
      </c>
      <c r="AO117" s="141">
        <f>PEARSON(L2:L25,D2:D25)</f>
        <v>0.7203368258580265</v>
      </c>
    </row>
    <row r="118" spans="2:261" x14ac:dyDescent="0.25">
      <c r="AN118" t="s">
        <v>665</v>
      </c>
      <c r="AO118" s="280">
        <f>_xlfn.T.TEST(L2:L25,D2:D25,2,3)</f>
        <v>0.12328246379433713</v>
      </c>
      <c r="JA118" s="141"/>
    </row>
    <row r="119" spans="2:261" x14ac:dyDescent="0.25">
      <c r="BU119" t="s">
        <v>688</v>
      </c>
      <c r="BV119">
        <f>PEARSON(L2:L25,B2:B25)</f>
        <v>-0.91646133397334661</v>
      </c>
      <c r="BY119" t="s">
        <v>688</v>
      </c>
      <c r="BZ119" t="e">
        <f>PEARSON(L2:L25,#REF!)</f>
        <v>#REF!</v>
      </c>
    </row>
    <row r="120" spans="2:261" x14ac:dyDescent="0.25">
      <c r="BU120" t="s">
        <v>665</v>
      </c>
      <c r="BV120">
        <f>_xlfn.T.TEST(L2:L25,B2:B25,2,3)</f>
        <v>4.2782470434455629E-3</v>
      </c>
      <c r="BY120" t="s">
        <v>665</v>
      </c>
      <c r="BZ120" t="e">
        <f>_xlfn.T.TEST(L2:L25,#REF!,2,3)</f>
        <v>#REF!</v>
      </c>
    </row>
    <row r="124" spans="2:261" x14ac:dyDescent="0.25">
      <c r="B124" t="s">
        <v>713</v>
      </c>
      <c r="C124" s="141">
        <f>PEARSON(AF2:AF25,AC2:AC25)</f>
        <v>0.64140574604134304</v>
      </c>
    </row>
    <row r="125" spans="2:261" x14ac:dyDescent="0.25">
      <c r="B125" t="s">
        <v>665</v>
      </c>
      <c r="C125" s="283">
        <f>_xlfn.T.TEST(AF2:AF25,AC2:AC25,2,3)</f>
        <v>2.1644073096741112E-4</v>
      </c>
    </row>
    <row r="129" spans="11:78" x14ac:dyDescent="0.25">
      <c r="K129" t="s">
        <v>713</v>
      </c>
      <c r="L129" s="141">
        <f>PEARSON(AB2:AB25,Q2:Q25)</f>
        <v>0.80407286018749147</v>
      </c>
    </row>
    <row r="130" spans="11:78" x14ac:dyDescent="0.25">
      <c r="K130" t="s">
        <v>665</v>
      </c>
      <c r="L130" s="283">
        <f>_xlfn.T.TEST(AB2:AB25,Q2:Q25,2,3)</f>
        <v>2.0131268586057237E-4</v>
      </c>
    </row>
    <row r="131" spans="11:78" x14ac:dyDescent="0.25">
      <c r="BQ131" t="s">
        <v>688</v>
      </c>
      <c r="BR131" s="141" t="e">
        <f>PEARSON(Q2:Q25,#REF!)</f>
        <v>#REF!</v>
      </c>
    </row>
    <row r="132" spans="11:78" x14ac:dyDescent="0.25">
      <c r="BQ132" t="s">
        <v>665</v>
      </c>
      <c r="BR132" s="141" t="e">
        <f>_xlfn.T.TEST(Q2:Q25,#REF!,2,3)</f>
        <v>#REF!</v>
      </c>
    </row>
    <row r="134" spans="11:78" x14ac:dyDescent="0.25">
      <c r="V134" t="s">
        <v>713</v>
      </c>
      <c r="W134" s="141">
        <f>PEARSON(Q2:Q25,D2:D25)</f>
        <v>0.81181948472129384</v>
      </c>
    </row>
    <row r="135" spans="11:78" x14ac:dyDescent="0.25">
      <c r="V135" t="s">
        <v>665</v>
      </c>
      <c r="W135" s="284">
        <f>_xlfn.T.TEST(Q2:Q25,D2:D25,2,3)</f>
        <v>2.9374016275497533E-8</v>
      </c>
    </row>
    <row r="136" spans="11:78" x14ac:dyDescent="0.25">
      <c r="AC136" t="s">
        <v>713</v>
      </c>
      <c r="AD136" s="141">
        <f>PEARSON(AP2:AP25,AB2:AB25)</f>
        <v>0.84534465724921248</v>
      </c>
    </row>
    <row r="137" spans="11:78" x14ac:dyDescent="0.25">
      <c r="O137" t="s">
        <v>713</v>
      </c>
      <c r="P137" s="141">
        <f>PEARSON(X2:X25,Q2:Q25)</f>
        <v>0.90532865793842987</v>
      </c>
      <c r="AC137" t="s">
        <v>665</v>
      </c>
      <c r="AD137" s="278">
        <f>_xlfn.T.TEST(AP2:AP25,AB2:AB25,2,3)</f>
        <v>1.6554184025131095E-2</v>
      </c>
    </row>
    <row r="138" spans="11:78" x14ac:dyDescent="0.25">
      <c r="O138" t="s">
        <v>665</v>
      </c>
      <c r="P138" s="278">
        <f>_xlfn.T.TEST(X2:X25,Q2:Q25,2,3)</f>
        <v>1.9975184791513306E-2</v>
      </c>
    </row>
    <row r="141" spans="11:78" x14ac:dyDescent="0.25">
      <c r="BU141" t="s">
        <v>688</v>
      </c>
      <c r="BV141">
        <f>PEARSON(U2:U25,B2:B25)</f>
        <v>-0.21795524394811885</v>
      </c>
      <c r="BY141" t="s">
        <v>688</v>
      </c>
      <c r="BZ141" t="e">
        <f>PEARSON(U2:U25,#REF!)</f>
        <v>#REF!</v>
      </c>
    </row>
    <row r="142" spans="11:78" x14ac:dyDescent="0.25">
      <c r="BU142" t="s">
        <v>665</v>
      </c>
      <c r="BV142">
        <f>_xlfn.T.TEST(U2:U25,B2:B25,2,3)</f>
        <v>5.3893212829291322E-9</v>
      </c>
      <c r="BY142" t="s">
        <v>665</v>
      </c>
      <c r="BZ142" t="e">
        <f>_xlfn.T.TEST(U2:U25,#REF!,2,3)</f>
        <v>#REF!</v>
      </c>
    </row>
    <row r="145" spans="2:70" x14ac:dyDescent="0.25">
      <c r="B145" t="s">
        <v>713</v>
      </c>
      <c r="C145" s="141">
        <f>PEARSON(Q2:Q25,AC2:AC25)</f>
        <v>0.85098646155757796</v>
      </c>
    </row>
    <row r="146" spans="2:70" x14ac:dyDescent="0.25">
      <c r="B146" t="s">
        <v>665</v>
      </c>
      <c r="C146" s="281">
        <f>_xlfn.T.TEST(Q2:Q25,AC2:AC25,2,3)</f>
        <v>5.3298246764130396E-13</v>
      </c>
    </row>
    <row r="149" spans="2:70" x14ac:dyDescent="0.25">
      <c r="K149" t="s">
        <v>713</v>
      </c>
      <c r="L149" s="141">
        <f>PEARSON(AC2:AC25,L2:L25)</f>
        <v>0.79313207559402255</v>
      </c>
    </row>
    <row r="150" spans="2:70" x14ac:dyDescent="0.25">
      <c r="K150" t="s">
        <v>665</v>
      </c>
      <c r="L150" s="282">
        <f>_xlfn.T.TEST(AC2:AC25,L2:L25,2,3)</f>
        <v>5.7956199947282811E-13</v>
      </c>
    </row>
    <row r="152" spans="2:70" x14ac:dyDescent="0.25">
      <c r="BJ152" t="s">
        <v>688</v>
      </c>
      <c r="BK152" s="141">
        <f>PEARSON(W2:W25,B2:B25)</f>
        <v>0.85934718878235739</v>
      </c>
    </row>
    <row r="153" spans="2:70" x14ac:dyDescent="0.25">
      <c r="BJ153" t="s">
        <v>665</v>
      </c>
      <c r="BK153" s="217">
        <f>_xlfn.T.TEST(W2:W25,B2:B25,2,3)</f>
        <v>9.1047586037877861E-12</v>
      </c>
    </row>
    <row r="154" spans="2:70" x14ac:dyDescent="0.25">
      <c r="BQ154" t="s">
        <v>688</v>
      </c>
      <c r="BR154" s="141" t="e">
        <f>PEARSON(W2:W25,#REF!)</f>
        <v>#REF!</v>
      </c>
    </row>
    <row r="155" spans="2:70" x14ac:dyDescent="0.25">
      <c r="BQ155" t="s">
        <v>665</v>
      </c>
      <c r="BR155" s="245" t="e">
        <f>_xlfn.T.TEST(W2:W25,#REF!,2,3)</f>
        <v>#REF!</v>
      </c>
    </row>
    <row r="161" spans="2:78" x14ac:dyDescent="0.25">
      <c r="U161" t="s">
        <v>713</v>
      </c>
      <c r="V161" s="141">
        <f>PEARSON(AZ2:AZ25,AC2:AC25)</f>
        <v>0.75268389326681961</v>
      </c>
      <c r="AA161" t="s">
        <v>713</v>
      </c>
      <c r="AB161" s="141">
        <f>PEARSON(AZ2:AZ25,X2:X25)</f>
        <v>0.66371942469105172</v>
      </c>
      <c r="AL161" t="s">
        <v>713</v>
      </c>
      <c r="AM161" s="141">
        <f>PEARSON(AZ2:AZ25,E2:E25)</f>
        <v>0.5842980946085401</v>
      </c>
    </row>
    <row r="162" spans="2:78" x14ac:dyDescent="0.25">
      <c r="U162" t="s">
        <v>665</v>
      </c>
      <c r="V162" s="281">
        <f>_xlfn.T.TEST(AZ2:AZ25,AC2:AC25,2,3)</f>
        <v>5.2250034153484247E-13</v>
      </c>
      <c r="AA162" t="s">
        <v>665</v>
      </c>
      <c r="AB162" s="278">
        <f>_xlfn.T.TEST(AZ2:AZ25,X2:X25,2,3)</f>
        <v>1.9915061600096939E-2</v>
      </c>
      <c r="AL162" t="s">
        <v>665</v>
      </c>
      <c r="AM162" s="281">
        <f>_xlfn.T.TEST(AZ2:AZ25,E2:E25,2,3)</f>
        <v>6.4961602632259335E-6</v>
      </c>
      <c r="BU162" t="s">
        <v>688</v>
      </c>
      <c r="BV162" t="e">
        <f>PEARSON(AA2:AA25,#REF!)</f>
        <v>#REF!</v>
      </c>
      <c r="BY162" t="s">
        <v>688</v>
      </c>
      <c r="BZ162">
        <f>PEARSON(AA2:AA25,B2:B25)</f>
        <v>-0.4919164918608282</v>
      </c>
    </row>
    <row r="163" spans="2:78" x14ac:dyDescent="0.25">
      <c r="BU163" t="s">
        <v>665</v>
      </c>
      <c r="BV163" t="e">
        <f>_xlfn.T.TEST(AA2:AA25,#REF!,2,3)</f>
        <v>#REF!</v>
      </c>
      <c r="BY163" t="s">
        <v>665</v>
      </c>
      <c r="BZ163">
        <f>_xlfn.T.TEST(AA2:AA25,B2:B25,2,3)</f>
        <v>9.4624265775810698E-12</v>
      </c>
    </row>
    <row r="169" spans="2:78" x14ac:dyDescent="0.25">
      <c r="B169" t="s">
        <v>713</v>
      </c>
      <c r="C169" s="141">
        <f>PEARSON(AQ2:AQ25,AC2:AC25)</f>
        <v>0.80168115268903939</v>
      </c>
      <c r="K169" t="s">
        <v>713</v>
      </c>
      <c r="L169" s="141">
        <f>PEARSON(B2:B25,AC2:AC25)</f>
        <v>-0.7650451849755816</v>
      </c>
    </row>
    <row r="170" spans="2:78" x14ac:dyDescent="0.25">
      <c r="B170" t="s">
        <v>665</v>
      </c>
      <c r="C170" s="281">
        <f>_xlfn.T.TEST(AQ2:AQ25,AC2:AC25,2,3)</f>
        <v>5.947246584972532E-13</v>
      </c>
      <c r="K170" t="s">
        <v>665</v>
      </c>
      <c r="L170" s="281">
        <f>_xlfn.T.TEST(B2:B25,AC2:AC25,2,3)</f>
        <v>1.1312449517531402E-12</v>
      </c>
      <c r="N170" t="s">
        <v>713</v>
      </c>
      <c r="O170" s="141">
        <f>PEARSON(AM2:AM25, B2:B25)</f>
        <v>-0.82617400181958689</v>
      </c>
    </row>
    <row r="171" spans="2:78" x14ac:dyDescent="0.25">
      <c r="N171" t="s">
        <v>665</v>
      </c>
      <c r="O171" s="280">
        <f>_xlfn.T.TEST(AM3:AM25, B3:B25,2,3)</f>
        <v>0.74964129242097888</v>
      </c>
    </row>
    <row r="174" spans="2:78" x14ac:dyDescent="0.25">
      <c r="BI174" t="s">
        <v>688</v>
      </c>
      <c r="BJ174" s="141" t="e">
        <f>PEARSON(#REF!,X2:X25)</f>
        <v>#REF!</v>
      </c>
    </row>
    <row r="175" spans="2:78" x14ac:dyDescent="0.25">
      <c r="BI175" t="s">
        <v>665</v>
      </c>
      <c r="BJ175" s="141" t="e">
        <f>_xlfn.T.TEST(#REF!,X2:X25,2,3)</f>
        <v>#REF!</v>
      </c>
      <c r="BP175" t="s">
        <v>688</v>
      </c>
      <c r="BQ175" s="141">
        <f>PEARSON(B2:B25,X2:X25)</f>
        <v>-0.85599072042125113</v>
      </c>
    </row>
    <row r="176" spans="2:78" x14ac:dyDescent="0.25">
      <c r="BP176" t="s">
        <v>665</v>
      </c>
      <c r="BQ176" s="141">
        <f>_xlfn.T.TEST(B2:B25,X2:X25,2,3)</f>
        <v>2.2754349548366613E-2</v>
      </c>
    </row>
    <row r="184" spans="2:31" x14ac:dyDescent="0.25">
      <c r="U184" t="s">
        <v>713</v>
      </c>
      <c r="V184" s="141">
        <f>PEARSON(B2:B25,AC2:AC25)</f>
        <v>-0.7650451849755816</v>
      </c>
      <c r="AB184" t="s">
        <v>713</v>
      </c>
      <c r="AC184" s="141">
        <f>PEARSON(AG2:AG25,AC2:AC25)</f>
        <v>0.79586288496719759</v>
      </c>
      <c r="AD184" s="401"/>
      <c r="AE184" s="401"/>
    </row>
    <row r="185" spans="2:31" x14ac:dyDescent="0.25">
      <c r="U185" t="s">
        <v>665</v>
      </c>
      <c r="V185" s="281">
        <f>_xlfn.T.TEST(B2:B25,AC2:AC25,2,3)</f>
        <v>1.1312449517531402E-12</v>
      </c>
      <c r="AB185" t="s">
        <v>665</v>
      </c>
      <c r="AC185" s="280">
        <f>_xlfn.T.TEST(AG2:AG25,AC2:AC25,2,3)</f>
        <v>0.67234824723588371</v>
      </c>
      <c r="AD185" s="401"/>
      <c r="AE185" s="401"/>
    </row>
    <row r="189" spans="2:31" x14ac:dyDescent="0.25">
      <c r="B189" t="s">
        <v>713</v>
      </c>
      <c r="C189" s="141">
        <f>PEARSON(Statistics!$X$2:$X$25,Statistics!$BF$2:$BF$25)</f>
        <v>0.7866535808090368</v>
      </c>
      <c r="K189" t="s">
        <v>713</v>
      </c>
      <c r="L189" s="141">
        <f>PEARSON(Statistics!$Q$2:$Q$25,Statistics!$BG$2:$BG$25)</f>
        <v>0.83226298034895341</v>
      </c>
    </row>
    <row r="190" spans="2:31" x14ac:dyDescent="0.25">
      <c r="B190" t="s">
        <v>665</v>
      </c>
      <c r="C190" s="278">
        <f>_xlfn.T.TEST(Statistics!$X$2:$X$25,Statistics!$BF$2:$BF$25,2,3)</f>
        <v>1.9915062352875098E-2</v>
      </c>
      <c r="K190" t="s">
        <v>665</v>
      </c>
      <c r="L190" s="278">
        <f>_xlfn.T.TEST(Statistics!$Q$2:$Q$25,Statistics!$BG$2:$BG$25,2,3)</f>
        <v>6.9635766525280932E-3</v>
      </c>
      <c r="N190" t="s">
        <v>713</v>
      </c>
      <c r="O190" s="141">
        <f>PEARSON(Statistics!$AG$2:$AG$25,Statistics!$BG$2:$BG$25)</f>
        <v>0.82714027675316337</v>
      </c>
    </row>
    <row r="191" spans="2:31" x14ac:dyDescent="0.25">
      <c r="N191" t="s">
        <v>665</v>
      </c>
      <c r="O191" s="278">
        <f>_xlfn.T.TEST(Statistics!$AG$2:$AG$25,Statistics!$BG$2:$BG$25,2,3)</f>
        <v>3.2323006870909323E-3</v>
      </c>
    </row>
    <row r="205" spans="2:31" x14ac:dyDescent="0.25">
      <c r="AB205" t="s">
        <v>713</v>
      </c>
      <c r="AC205" s="141">
        <f>PEARSON(Statistics!$AC$2:$AC$25,Statistics!$BM$2:$BM$25)</f>
        <v>-0.82994344988687596</v>
      </c>
      <c r="AD205" s="401"/>
      <c r="AE205" s="401"/>
    </row>
    <row r="206" spans="2:31" x14ac:dyDescent="0.25">
      <c r="U206" t="s">
        <v>713</v>
      </c>
      <c r="V206" s="141">
        <f>PEARSON(AR2:AR25,AC2:AC25)</f>
        <v>0.80573759721729077</v>
      </c>
      <c r="AB206" t="s">
        <v>665</v>
      </c>
      <c r="AC206" s="281">
        <f>_xlfn.T.TEST(Statistics!$AC$2:$AC$25,Statistics!$BM$2:$BM$25,2,3)</f>
        <v>5.4323539983540245E-13</v>
      </c>
      <c r="AD206" s="401"/>
      <c r="AE206" s="401"/>
    </row>
    <row r="207" spans="2:31" x14ac:dyDescent="0.25">
      <c r="U207" t="s">
        <v>665</v>
      </c>
      <c r="V207" s="281">
        <f>_xlfn.T.TEST(AR2:AR25,AC2:AC25,2,3)</f>
        <v>2.1005926500115382E-13</v>
      </c>
    </row>
    <row r="208" spans="2:31" x14ac:dyDescent="0.25">
      <c r="B208" t="s">
        <v>713</v>
      </c>
      <c r="C208" s="141">
        <f>PEARSON(Statistics!$Q$2:$Q$25,Statistics!$BM$2:$BM$25)</f>
        <v>-0.81471941805954751</v>
      </c>
    </row>
    <row r="209" spans="2:15" x14ac:dyDescent="0.25">
      <c r="B209" t="s">
        <v>665</v>
      </c>
      <c r="C209" s="278">
        <f>_xlfn.T.TEST(Statistics!$Q$2:$Q$25,Statistics!$BM$2:$BM$25,2,3)</f>
        <v>4.0756992921513269E-3</v>
      </c>
      <c r="K209" t="s">
        <v>713</v>
      </c>
      <c r="L209" s="141">
        <f>PEARSON(Statistics!$W$2:$W$25,Statistics!$BN$2:$BN$25)</f>
        <v>0.78544703723009213</v>
      </c>
    </row>
    <row r="210" spans="2:15" x14ac:dyDescent="0.25">
      <c r="K210" t="s">
        <v>665</v>
      </c>
      <c r="L210" s="281">
        <f>_xlfn.T.TEST(Statistics!$W$2:$W$25,Statistics!$BN$2:$BN$25,2,3)</f>
        <v>2.5343164283685129E-12</v>
      </c>
      <c r="N210" t="s">
        <v>713</v>
      </c>
      <c r="O210" s="141">
        <f>PEARSON(Statistics!$Q$2:$Q$25,Statistics!$BZ$2:$BZ$25)</f>
        <v>-0.83171806561298156</v>
      </c>
    </row>
    <row r="211" spans="2:15" x14ac:dyDescent="0.25">
      <c r="N211" t="s">
        <v>665</v>
      </c>
      <c r="O211" s="280">
        <f>_xlfn.T.TEST(Statistics!$Q$2:$Q$25,Statistics!$BZ$2:$BZ$25,2,3)</f>
        <v>9.037423032722601E-2</v>
      </c>
    </row>
    <row r="226" spans="2:21" x14ac:dyDescent="0.25">
      <c r="T226" t="s">
        <v>713</v>
      </c>
      <c r="U226" s="141">
        <f>PEARSON(BF2:BF25,AM2:AM25)</f>
        <v>0.79264628510323087</v>
      </c>
    </row>
    <row r="227" spans="2:21" x14ac:dyDescent="0.25">
      <c r="T227" t="s">
        <v>665</v>
      </c>
      <c r="U227" s="280">
        <f>_xlfn.T.TEST(BF2:BF25,AM2:AM25,2,3)</f>
        <v>0.30677384695647603</v>
      </c>
    </row>
    <row r="230" spans="2:21" x14ac:dyDescent="0.25">
      <c r="B230" t="s">
        <v>713</v>
      </c>
      <c r="C230" s="141">
        <f>PEARSON(Statistics!$AG$2:$AG$25,Statistics!$BN$2:$BN$25)</f>
        <v>-0.79570352127793564</v>
      </c>
      <c r="K230" t="s">
        <v>713</v>
      </c>
      <c r="L230" s="141">
        <f>PEARSON(Statistics!$Q$2:$Q$25,Statistics!$BO$2:$BO$25)</f>
        <v>-0.82918985585502891</v>
      </c>
      <c r="N230" t="s">
        <v>713</v>
      </c>
      <c r="O230" s="141">
        <f>PEARSON(Statistics!$Q$2:$Q$25,Statistics!$BN$2:$BN$25)</f>
        <v>-0.8053734446946742</v>
      </c>
    </row>
    <row r="231" spans="2:21" x14ac:dyDescent="0.25">
      <c r="B231" t="s">
        <v>665</v>
      </c>
      <c r="C231" s="282">
        <f>_xlfn.T.TEST(Statistics!$AG$2:$AG$25,Statistics!$BN$2:$BN$25,2,3)</f>
        <v>3.2769916217983337E-3</v>
      </c>
      <c r="K231" t="s">
        <v>665</v>
      </c>
      <c r="L231" s="280">
        <f>_xlfn.T.TEST(Statistics!$Q$2:$Q$25,Statistics!$BO$2:$BO$25,2,3)</f>
        <v>4.7201881818509671E-2</v>
      </c>
      <c r="N231" t="s">
        <v>665</v>
      </c>
      <c r="O231" s="278">
        <f>_xlfn.T.TEST(Statistics!$Q$2:$Q$25,Statistics!$BN$2:$BN$25,2,3)</f>
        <v>6.3324063802354842E-3</v>
      </c>
    </row>
    <row r="250" spans="2:22" x14ac:dyDescent="0.25">
      <c r="B250" t="s">
        <v>713</v>
      </c>
      <c r="C250" s="141">
        <f>PEARSON(Statistics!$AB$2:$AB$25,Statistics!$BO$2:$BO$25)</f>
        <v>-0.89579794340487962</v>
      </c>
    </row>
    <row r="251" spans="2:22" x14ac:dyDescent="0.25">
      <c r="B251" t="s">
        <v>665</v>
      </c>
      <c r="C251" s="283">
        <f>_xlfn.T.TEST(Statistics!$AB$2:$AB$25,Statistics!$BO$2:$BO$25,2,3)</f>
        <v>2.2526098354316843E-4</v>
      </c>
      <c r="K251" t="s">
        <v>713</v>
      </c>
      <c r="L251" s="141">
        <f>PEARSON(Statistics!$AB$2:$AB$25,Statistics!$BU$2:$BU$25)</f>
        <v>-0.82494370846324572</v>
      </c>
    </row>
    <row r="252" spans="2:22" x14ac:dyDescent="0.25">
      <c r="K252" t="s">
        <v>665</v>
      </c>
      <c r="L252" s="282">
        <f>_xlfn.T.TEST(Statistics!$AB$2:$AB$25,Statistics!$BU$2:$BU$25,2,3)</f>
        <v>2.218933679502276E-4</v>
      </c>
      <c r="N252" t="s">
        <v>713</v>
      </c>
      <c r="O252" s="141">
        <f>PEARSON(Statistics!$X$2:$X$25,Statistics!$BW$2:$BW$25)</f>
        <v>-0.76459053413471323</v>
      </c>
    </row>
    <row r="253" spans="2:22" x14ac:dyDescent="0.25">
      <c r="N253" t="s">
        <v>665</v>
      </c>
      <c r="O253" s="278">
        <f>_xlfn.T.TEST(Statistics!$X$2:$X$25,Statistics!$BW$2:$BW$25,2,3)</f>
        <v>1.9997446104467031E-2</v>
      </c>
      <c r="U253" t="s">
        <v>713</v>
      </c>
      <c r="V253" s="141">
        <f>PEARSON(Statistics!$W$2:$W$25,Statistics!$BO$2:$BO$25)</f>
        <v>0.87002073016824344</v>
      </c>
    </row>
    <row r="254" spans="2:22" x14ac:dyDescent="0.25">
      <c r="U254" t="s">
        <v>665</v>
      </c>
      <c r="V254" s="281">
        <f>_xlfn.T.TEST(Statistics!$W$2:$W$25,Statistics!$BO$2:$BO$25,2,3)</f>
        <v>6.3788394154118004E-8</v>
      </c>
    </row>
    <row r="273" spans="2:15" x14ac:dyDescent="0.25">
      <c r="B273" t="s">
        <v>713</v>
      </c>
      <c r="C273" s="141">
        <f>PEARSON(Statistics!$L$2:$L$25,Statistics!$BV$2:$BV$25)</f>
        <v>-0.81608038030064201</v>
      </c>
      <c r="K273" t="s">
        <v>713</v>
      </c>
      <c r="L273" s="141">
        <f>PEARSON(Statistics!$AB$2:$AB$25,Statistics!$BW$2:$BW$25)</f>
        <v>-0.87669466262170248</v>
      </c>
      <c r="N273" t="s">
        <v>713</v>
      </c>
      <c r="O273" s="141">
        <f>PEARSON(Statistics!$Q$2:$Q$25,Statistics!$BU$2:$BU$25)</f>
        <v>-0.9124439987575117</v>
      </c>
    </row>
    <row r="274" spans="2:15" x14ac:dyDescent="0.25">
      <c r="B274" t="s">
        <v>665</v>
      </c>
      <c r="C274" s="282">
        <f>_xlfn.T.TEST(Statistics!$L$2:$L$25,Statistics!$BV$2:$BV$25,2,3)</f>
        <v>7.9133037324909366E-4</v>
      </c>
      <c r="K274" t="s">
        <v>665</v>
      </c>
      <c r="L274" s="281">
        <f>_xlfn.T.TEST(Statistics!$AB$2:$AB$25,Statistics!$BW$2:$BW$25,2,3)</f>
        <v>2.1423635933237527E-4</v>
      </c>
      <c r="N274" t="s">
        <v>665</v>
      </c>
      <c r="O274" s="280">
        <f>_xlfn.T.TEST(Statistics!$Q$2:$Q$25,Statistics!$BU$2:$BU$25,2,3)</f>
        <v>0.10804991301015003</v>
      </c>
    </row>
    <row r="294" spans="2:21" x14ac:dyDescent="0.25">
      <c r="B294" t="s">
        <v>713</v>
      </c>
      <c r="C294" s="141">
        <f>PEARSON(Statistics!$AB$2:$AB$25,Statistics!$BZ$2:$BZ$25)</f>
        <v>-0.8305695316523366</v>
      </c>
    </row>
    <row r="295" spans="2:21" x14ac:dyDescent="0.25">
      <c r="B295" t="s">
        <v>665</v>
      </c>
      <c r="C295" s="283">
        <f>_xlfn.T.TEST(Statistics!$AB$2:$AB$25,Statistics!$BZ$2:$BZ$25,2,3)</f>
        <v>2.2189419425725979E-4</v>
      </c>
      <c r="K295" t="s">
        <v>713</v>
      </c>
      <c r="L295" s="141">
        <f>PEARSON(Statistics!$AB$2:$AB$25,Statistics!$BN$2:$BN$25)</f>
        <v>-0.86510605165228782</v>
      </c>
    </row>
    <row r="296" spans="2:21" x14ac:dyDescent="0.25">
      <c r="K296" t="s">
        <v>665</v>
      </c>
      <c r="L296" s="283">
        <f>_xlfn.T.TEST(Statistics!$AB$2:$AB$25,Statistics!$BN$2:$BN$25,2,3)</f>
        <v>2.3215147614886352E-4</v>
      </c>
      <c r="N296" t="s">
        <v>713</v>
      </c>
      <c r="O296" s="141">
        <f>PEARSON(Statistics!$AB$2:$AB$25,Statistics!$BV$2:$BV$25)</f>
        <v>-0.81634180637724518</v>
      </c>
      <c r="T296" t="s">
        <v>713</v>
      </c>
      <c r="U296" s="141">
        <f>PEARSON(Statistics!$X$2:$X$25,Statistics!$BU$2:$BU$25)</f>
        <v>-0.96168353735260603</v>
      </c>
    </row>
    <row r="297" spans="2:21" x14ac:dyDescent="0.25">
      <c r="N297" t="s">
        <v>665</v>
      </c>
      <c r="O297" s="283">
        <f>_xlfn.T.TEST(Statistics!$AB$2:$AB$25,Statistics!$BV$2:$BV$25,2,3)</f>
        <v>2.2413281483469076E-4</v>
      </c>
      <c r="T297" t="s">
        <v>665</v>
      </c>
      <c r="U297" s="278">
        <f>_xlfn.T.TEST(Statistics!$X$2:$X$25,Statistics!$BU$2:$BU$25,2,3)</f>
        <v>2.0010011192046481E-2</v>
      </c>
    </row>
  </sheetData>
  <mergeCells count="2">
    <mergeCell ref="IO1:IP1"/>
    <mergeCell ref="IS1:IT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BA25067-08C6-410F-A605-3B0E35456615}">
          <x14:formula1>
            <xm:f>'Choix multiples'!$BS$4:$BS$12</xm:f>
          </x14:formula1>
          <xm:sqref>BF2:BG19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BD2:BE19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BB2:BC19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AZ2:BA19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AX2:AY19</xm:sqref>
        </x14:dataValidation>
        <x14:dataValidation type="list" allowBlank="1" showInputMessage="1" showErrorMessage="1" xr:uid="{67B51CC5-5717-4D8A-840F-DED1F42D6523}">
          <x14:formula1>
            <xm:f>'Choix multiples'!$N$4:$N$5</xm:f>
          </x14:formula1>
          <xm:sqref>AS26:AS31 AT2:AT25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Y26"/>
  <sheetViews>
    <sheetView zoomScale="85" zoomScaleNormal="85" workbookViewId="0">
      <pane xSplit="1" topLeftCell="B1" activePane="topRight" state="frozen"/>
      <selection pane="topRight" activeCell="F39" sqref="F3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4.5703125" bestFit="1" customWidth="1"/>
    <col min="6" max="6" width="29.85546875" bestFit="1" customWidth="1"/>
    <col min="7" max="7" width="14.5703125" bestFit="1" customWidth="1"/>
    <col min="8" max="8" width="47.140625" bestFit="1" customWidth="1"/>
    <col min="9" max="10" width="47.140625" customWidth="1"/>
    <col min="11" max="11" width="44.42578125" bestFit="1" customWidth="1"/>
    <col min="12" max="12" width="28.5703125" bestFit="1" customWidth="1"/>
    <col min="13" max="13" width="20.5703125" bestFit="1" customWidth="1"/>
    <col min="14" max="14" width="15.85546875" bestFit="1" customWidth="1"/>
    <col min="15" max="15" width="16.140625" bestFit="1" customWidth="1"/>
    <col min="16" max="16" width="21.7109375" bestFit="1" customWidth="1"/>
    <col min="17" max="17" width="17.7109375" bestFit="1" customWidth="1"/>
    <col min="18" max="18" width="19.85546875" bestFit="1" customWidth="1"/>
    <col min="19" max="19" width="23.7109375" bestFit="1" customWidth="1"/>
    <col min="20" max="20" width="25.140625" bestFit="1" customWidth="1"/>
    <col min="21" max="21" width="25.5703125" bestFit="1" customWidth="1"/>
    <col min="22" max="22" width="21.5703125" bestFit="1" customWidth="1"/>
    <col min="23" max="23" width="22.42578125" bestFit="1" customWidth="1"/>
    <col min="24" max="24" width="22.85546875" bestFit="1" customWidth="1"/>
    <col min="25" max="25" width="36.42578125" bestFit="1" customWidth="1"/>
    <col min="26" max="26" width="35.85546875" bestFit="1" customWidth="1"/>
    <col min="27" max="27" width="39.140625" bestFit="1" customWidth="1"/>
    <col min="28" max="28" width="30.7109375" bestFit="1" customWidth="1"/>
    <col min="29" max="29" width="40.85546875" bestFit="1" customWidth="1"/>
    <col min="30" max="30" width="40.28515625" bestFit="1" customWidth="1"/>
    <col min="31" max="31" width="36.85546875" bestFit="1" customWidth="1"/>
    <col min="32" max="32" width="36.28515625" bestFit="1" customWidth="1"/>
    <col min="33" max="33" width="40" bestFit="1" customWidth="1"/>
    <col min="34" max="34" width="41" bestFit="1" customWidth="1"/>
    <col min="35" max="35" width="39.85546875" bestFit="1" customWidth="1"/>
    <col min="36" max="36" width="39.5703125" bestFit="1" customWidth="1"/>
    <col min="37" max="37" width="31.85546875" bestFit="1" customWidth="1"/>
    <col min="38" max="38" width="31.7109375" bestFit="1" customWidth="1"/>
    <col min="39" max="39" width="28.5703125" bestFit="1" customWidth="1"/>
    <col min="40" max="40" width="42.140625" bestFit="1" customWidth="1"/>
    <col min="41" max="41" width="42" bestFit="1" customWidth="1"/>
    <col min="42" max="42" width="38.140625" bestFit="1" customWidth="1"/>
    <col min="43" max="43" width="38" bestFit="1" customWidth="1"/>
    <col min="44" max="44" width="34.42578125" bestFit="1" customWidth="1"/>
    <col min="45" max="45" width="37.140625" bestFit="1" customWidth="1"/>
    <col min="46" max="46" width="41.28515625" bestFit="1" customWidth="1"/>
    <col min="47" max="47" width="12.42578125" bestFit="1" customWidth="1"/>
    <col min="48" max="48" width="5.5703125" bestFit="1" customWidth="1"/>
    <col min="49" max="49" width="25.5703125" bestFit="1" customWidth="1"/>
    <col min="50" max="50" width="12.5703125" bestFit="1" customWidth="1"/>
    <col min="51" max="51" width="22.42578125" bestFit="1" customWidth="1"/>
  </cols>
  <sheetData>
    <row r="1" spans="1:51" ht="15.75" thickBot="1" x14ac:dyDescent="0.3">
      <c r="A1" s="85" t="s">
        <v>953</v>
      </c>
      <c r="B1" s="421" t="s">
        <v>821</v>
      </c>
      <c r="C1" s="421">
        <v>300</v>
      </c>
      <c r="D1" s="421">
        <v>1000</v>
      </c>
      <c r="E1" s="421">
        <v>400</v>
      </c>
      <c r="F1" s="421">
        <v>300</v>
      </c>
      <c r="G1" s="421" t="s">
        <v>821</v>
      </c>
      <c r="H1" s="421">
        <v>10</v>
      </c>
      <c r="I1" s="421">
        <v>90</v>
      </c>
      <c r="J1" s="421">
        <v>90</v>
      </c>
      <c r="K1" s="421">
        <v>60</v>
      </c>
      <c r="L1" s="421">
        <v>0</v>
      </c>
      <c r="M1" s="421">
        <v>25000</v>
      </c>
      <c r="N1" s="421">
        <v>2</v>
      </c>
      <c r="O1" s="421">
        <v>600</v>
      </c>
      <c r="P1" s="421">
        <v>2000</v>
      </c>
      <c r="Q1" s="421">
        <v>3800</v>
      </c>
      <c r="R1" s="421">
        <v>10000</v>
      </c>
      <c r="S1" s="421">
        <v>15000</v>
      </c>
      <c r="T1" s="421">
        <v>2000</v>
      </c>
      <c r="U1" s="421">
        <v>4000</v>
      </c>
      <c r="V1" s="421">
        <v>200</v>
      </c>
      <c r="W1" s="421">
        <v>60</v>
      </c>
      <c r="X1" s="421" t="s">
        <v>954</v>
      </c>
      <c r="Y1" s="421" t="s">
        <v>954</v>
      </c>
      <c r="Z1" s="421" t="s">
        <v>954</v>
      </c>
      <c r="AA1" s="421" t="s">
        <v>954</v>
      </c>
      <c r="AB1" s="421" t="s">
        <v>954</v>
      </c>
      <c r="AC1" s="421" t="s">
        <v>954</v>
      </c>
      <c r="AD1" s="421" t="s">
        <v>821</v>
      </c>
      <c r="AE1" s="421" t="s">
        <v>954</v>
      </c>
      <c r="AF1" s="421" t="s">
        <v>954</v>
      </c>
      <c r="AG1" s="421" t="s">
        <v>954</v>
      </c>
      <c r="AH1" s="421" t="s">
        <v>954</v>
      </c>
      <c r="AI1" s="421" t="s">
        <v>954</v>
      </c>
      <c r="AJ1" s="421" t="s">
        <v>954</v>
      </c>
      <c r="AK1" s="421" t="s">
        <v>954</v>
      </c>
      <c r="AL1" s="421" t="s">
        <v>954</v>
      </c>
      <c r="AM1" s="421" t="s">
        <v>954</v>
      </c>
      <c r="AN1" s="421" t="s">
        <v>954</v>
      </c>
      <c r="AO1" s="421" t="s">
        <v>954</v>
      </c>
      <c r="AP1" s="421" t="s">
        <v>954</v>
      </c>
      <c r="AQ1" s="421" t="s">
        <v>954</v>
      </c>
      <c r="AR1" s="421" t="s">
        <v>954</v>
      </c>
      <c r="AS1" s="421" t="s">
        <v>954</v>
      </c>
      <c r="AT1" s="421" t="s">
        <v>954</v>
      </c>
      <c r="AU1" s="421">
        <v>0</v>
      </c>
      <c r="AV1" s="421">
        <v>0</v>
      </c>
      <c r="AW1" s="421">
        <v>0</v>
      </c>
      <c r="AX1" s="421">
        <v>0</v>
      </c>
      <c r="AY1" s="422">
        <v>0</v>
      </c>
    </row>
    <row r="2" spans="1:51" ht="15.75" thickBot="1" x14ac:dyDescent="0.3">
      <c r="A2" s="13"/>
      <c r="B2" s="425" t="str">
        <f>Statistics!B1</f>
        <v xml:space="preserve">Mobility upper limb </v>
      </c>
      <c r="C2" s="426" t="str">
        <f>Statistics!D1</f>
        <v>Average time Pegboard task (s)</v>
      </c>
      <c r="D2" s="426" t="str">
        <f>Statistics!E1</f>
        <v>Instance lost focus</v>
      </c>
      <c r="E2" s="771" t="s">
        <v>636</v>
      </c>
      <c r="F2" s="426" t="str">
        <f>Statistics!L1</f>
        <v>Average time 9HPT (s)</v>
      </c>
      <c r="G2" s="426" t="str">
        <f>Statistics!P1</f>
        <v>SSQ Total score</v>
      </c>
      <c r="H2" s="426" t="str">
        <f>Statistics!Q1</f>
        <v>Delay before completing a cycle finger-nose-finger (s)</v>
      </c>
      <c r="I2" s="426" t="str">
        <f>Statistics!S1</f>
        <v>Average time of completion Finger Nose task (s)</v>
      </c>
      <c r="J2" s="426" t="str">
        <f>Statistics!T1</f>
        <v>Average time of completion Finger Follow task (s)</v>
      </c>
      <c r="K2" s="426" t="str">
        <f>Statistics!U1</f>
        <v>Average time of completion (s) of Pouring task</v>
      </c>
      <c r="L2" s="426" t="str">
        <f>Statistics!W1</f>
        <v>Average score in Pouring task</v>
      </c>
      <c r="M2" s="426" t="str">
        <f>Statistics!X1</f>
        <v>Finger-Follow low jerk instances</v>
      </c>
      <c r="N2" s="426" t="str">
        <f>Statistics!AA1</f>
        <v>Mean RMSE (cm)</v>
      </c>
      <c r="O2" s="426" t="str">
        <f>Statistics!AB1</f>
        <v>Rhythm Variance</v>
      </c>
      <c r="P2" s="426" t="str">
        <f>Statistics!AC1</f>
        <v>Pouring task low jerk instances</v>
      </c>
      <c r="Q2" s="426" t="str">
        <f>Statistics!AF1</f>
        <v>Pegboard low jerk instances</v>
      </c>
      <c r="R2" s="426" t="str">
        <f>Statistics!AG1</f>
        <v>Finger-Nose low jerk instances</v>
      </c>
      <c r="S2" s="426" t="str">
        <f>Statistics!AL1</f>
        <v>Finger-Nose average jerk</v>
      </c>
      <c r="T2" s="426" t="str">
        <f>Statistics!AM1</f>
        <v>Finger-Follow average jerk</v>
      </c>
      <c r="U2" s="426" t="str">
        <f>Statistics!AN1</f>
        <v>Pouring task average jerk</v>
      </c>
      <c r="V2" s="426" t="str">
        <f>Statistics!AO1</f>
        <v>Pegboard average jerk</v>
      </c>
      <c r="W2" s="426" t="str">
        <f>Statistics!CI1</f>
        <v>Time completion (MQ2)</v>
      </c>
      <c r="X2" s="426" t="str">
        <f>Statistics!CJ1</f>
        <v>Saccade Initial Velocity EyeTrackingMultiple Average</v>
      </c>
      <c r="Y2" s="426" t="str">
        <f>Statistics!CK1</f>
        <v>Saccade Initial Velocity EyeTrackingMultiple Median</v>
      </c>
      <c r="Z2" s="426" t="str">
        <f>Statistics!CL1</f>
        <v>Saccade Peak Velocity EyeTrackingMultiple Average</v>
      </c>
      <c r="AA2" s="426" t="str">
        <f>Statistics!CM1</f>
        <v>Saccade Peak Velocity EyeTrackingMultiple Median</v>
      </c>
      <c r="AB2" s="426" t="str">
        <f>Statistics!CN1</f>
        <v>Saccade Amplitude EyeTrackingMultiple Average</v>
      </c>
      <c r="AC2" s="426" t="str">
        <f>Statistics!CR1</f>
        <v>Saccade Amplitude EyeTrackingMultiple Median</v>
      </c>
      <c r="AD2" s="426" t="str">
        <f>Statistics!CS1</f>
        <v>SWJ Rate EyeTrackingFix</v>
      </c>
      <c r="AE2" s="426" t="str">
        <f>Statistics!CT1</f>
        <v>SWJ Average Amplitude EyeTrackingFix</v>
      </c>
      <c r="AF2" s="426" t="str">
        <f>Statistics!CU1</f>
        <v>SWJ Median Amplitude EyeTrackingFix</v>
      </c>
      <c r="AG2" s="426" t="str">
        <f>Statistics!CV1</f>
        <v>SWJ Average Initial Velocity EyeTrackingFix</v>
      </c>
      <c r="AH2" s="426" t="str">
        <f>Statistics!CW1</f>
        <v>SWJ Median Initial Velocity EyeTrackingFix</v>
      </c>
      <c r="AI2" s="426" t="str">
        <f>Statistics!CX1</f>
        <v>SWJ Average Peak Velocity EyeTrackingFix</v>
      </c>
      <c r="AJ2" s="426" t="str">
        <f>Statistics!CY1</f>
        <v>SWJ Median Peak Velocity EyeTrackingFix</v>
      </c>
      <c r="AK2" s="426" t="str">
        <f>Statistics!CZ1</f>
        <v>SWJ Average Time EyeTrackingFix</v>
      </c>
      <c r="AL2" s="426" t="str">
        <f>Statistics!DA1</f>
        <v>SWJ Median Time EyeTrackingFix</v>
      </c>
      <c r="AM2" s="426" t="str">
        <f>Statistics!DB1</f>
        <v>Saccades Rate EyeTrackingFix</v>
      </c>
      <c r="AN2" s="426" t="str">
        <f>Statistics!DC1</f>
        <v>Saccades Average Amplitude EyeTrackingFix</v>
      </c>
      <c r="AO2" s="426" t="str">
        <f>Statistics!DD1</f>
        <v>Saccades Median Amplitude EyeTrackingFix</v>
      </c>
      <c r="AP2" s="426" t="str">
        <f>Statistics!DE1</f>
        <v>Velocities Average EyeTrackingMultiple</v>
      </c>
      <c r="AQ2" s="426" t="str">
        <f>Statistics!DF1</f>
        <v>Velocities Median EyeTrackingMultiple</v>
      </c>
      <c r="AR2" s="426" t="str">
        <f>Statistics!DG1</f>
        <v>Velocities Maximum EyeTrackingFix</v>
      </c>
      <c r="AS2" s="426" t="str">
        <f>Statistics!DH1</f>
        <v>Velocity Standard Deviation EyeTrackingFollow</v>
      </c>
      <c r="AT2" s="426" t="str">
        <f>Statistics!DI1</f>
        <v>Silhouette Coefficient EyeTrackingMultiple</v>
      </c>
      <c r="AU2" s="426" t="str">
        <f>Statistics!C1</f>
        <v>Stage Ataxia</v>
      </c>
      <c r="AV2" s="426" t="str">
        <f>Statistics!EK1</f>
        <v>FARS</v>
      </c>
      <c r="AW2" s="426" t="str">
        <f>Statistics!EH1</f>
        <v>Upper limb FARS subscore</v>
      </c>
      <c r="AX2" s="426" t="str">
        <f>Statistics!EI1</f>
        <v>mFARS score</v>
      </c>
      <c r="AY2" s="427" t="str">
        <f>Statistics!EJ1</f>
        <v>FARS ADL Custom score</v>
      </c>
    </row>
    <row r="3" spans="1:51" x14ac:dyDescent="0.25">
      <c r="A3" s="464" t="str">
        <f>Statistics!A2</f>
        <v>CHUM-RV-001</v>
      </c>
      <c r="B3" s="575">
        <f>Statistics!B2</f>
        <v>18</v>
      </c>
      <c r="C3" s="423">
        <f>C$1</f>
        <v>300</v>
      </c>
      <c r="D3" s="423">
        <f>D$1</f>
        <v>1000</v>
      </c>
      <c r="E3" s="423">
        <v>400</v>
      </c>
      <c r="F3" s="420">
        <f>Statistics!L2</f>
        <v>0</v>
      </c>
      <c r="G3" s="423">
        <f>Statistics!P2</f>
        <v>0</v>
      </c>
      <c r="H3" s="423">
        <f t="shared" ref="H3:L4" si="0">H$1</f>
        <v>10</v>
      </c>
      <c r="I3" s="423">
        <v>90</v>
      </c>
      <c r="J3" s="423">
        <v>600</v>
      </c>
      <c r="K3" s="423">
        <f t="shared" si="0"/>
        <v>60</v>
      </c>
      <c r="L3" s="423">
        <f t="shared" si="0"/>
        <v>0</v>
      </c>
      <c r="M3" s="152">
        <v>25000</v>
      </c>
      <c r="N3" s="152">
        <v>2</v>
      </c>
      <c r="O3" s="423">
        <f t="shared" ref="O3:W4" si="1">O$1</f>
        <v>600</v>
      </c>
      <c r="P3" s="152">
        <v>2000</v>
      </c>
      <c r="Q3" s="152">
        <v>3800</v>
      </c>
      <c r="R3" s="152">
        <v>10000</v>
      </c>
      <c r="S3" s="152">
        <v>15000</v>
      </c>
      <c r="T3" s="152">
        <v>2000</v>
      </c>
      <c r="U3" s="152">
        <v>4000</v>
      </c>
      <c r="V3" s="152">
        <v>200</v>
      </c>
      <c r="W3" s="423">
        <f t="shared" si="1"/>
        <v>60</v>
      </c>
      <c r="X3" s="423">
        <f>Statistics!CJ2</f>
        <v>84.566837358296524</v>
      </c>
      <c r="Y3" s="423">
        <f>Statistics!CK2</f>
        <v>73.230110457929797</v>
      </c>
      <c r="Z3" s="423">
        <f>Statistics!CL2</f>
        <v>101.5586316701385</v>
      </c>
      <c r="AA3" s="423">
        <f>Statistics!CM2</f>
        <v>83.357461269654934</v>
      </c>
      <c r="AB3" s="423">
        <f>Statistics!CN2</f>
        <v>2.5299378123649507</v>
      </c>
      <c r="AC3" s="423">
        <f>Statistics!CR2</f>
        <v>1.9583507779089095</v>
      </c>
      <c r="AD3" s="423">
        <f>Statistics!CS2</f>
        <v>25.688597117168548</v>
      </c>
      <c r="AE3" s="423">
        <f>Statistics!CT2</f>
        <v>2.3162207484442319</v>
      </c>
      <c r="AF3" s="423">
        <f>Statistics!CU2</f>
        <v>2.1989626670641047</v>
      </c>
      <c r="AG3" s="423">
        <f>Statistics!CV2</f>
        <v>35.124968539909155</v>
      </c>
      <c r="AH3" s="152">
        <f>Statistics!CW2</f>
        <v>29.490713531137182</v>
      </c>
      <c r="AI3" s="152">
        <f>Statistics!CX2</f>
        <v>59.477714563579816</v>
      </c>
      <c r="AJ3" s="152">
        <f>Statistics!CY2</f>
        <v>63.572421184834937</v>
      </c>
      <c r="AK3" s="152">
        <f>Statistics!CZ2</f>
        <v>291.54166666666669</v>
      </c>
      <c r="AL3" s="152">
        <f>Statistics!DA2</f>
        <v>311.5</v>
      </c>
      <c r="AM3" s="152">
        <f>Statistics!DB2</f>
        <v>143.42800057085773</v>
      </c>
      <c r="AN3" s="152">
        <f>Statistics!DC2</f>
        <v>1.1681942616256609</v>
      </c>
      <c r="AO3" s="152">
        <f>Statistics!DD2</f>
        <v>1.0305176641279583</v>
      </c>
      <c r="AP3" s="152">
        <f>Statistics!DE2</f>
        <v>18.248161638223259</v>
      </c>
      <c r="AQ3" s="152">
        <f>Statistics!DF2</f>
        <v>5.973340115579818</v>
      </c>
      <c r="AR3" s="152">
        <f>Statistics!DG2</f>
        <v>115.83634729444503</v>
      </c>
      <c r="AS3" s="152">
        <f>Statistics!DH2</f>
        <v>27.475287170091168</v>
      </c>
      <c r="AT3" s="152">
        <f>Statistics!DI2</f>
        <v>0.5496721</v>
      </c>
      <c r="AU3" s="152">
        <f>Statistics!C2</f>
        <v>5</v>
      </c>
      <c r="AV3" s="152">
        <f>Statistics!EK2</f>
        <v>103</v>
      </c>
      <c r="AW3" s="152">
        <f>Statistics!EH2</f>
        <v>27</v>
      </c>
      <c r="AX3" s="152">
        <f>Statistics!EI2</f>
        <v>81</v>
      </c>
      <c r="AY3" s="417">
        <f>Statistics!EJ2</f>
        <v>25</v>
      </c>
    </row>
    <row r="4" spans="1:51" x14ac:dyDescent="0.25">
      <c r="A4" s="465" t="str">
        <f>Statistics!A3</f>
        <v>CHUM-RV-002</v>
      </c>
      <c r="B4" s="576">
        <f>Statistics!B3</f>
        <v>28</v>
      </c>
      <c r="C4" s="420">
        <f>$C$1</f>
        <v>300</v>
      </c>
      <c r="D4" s="420">
        <f>D$1</f>
        <v>1000</v>
      </c>
      <c r="E4" s="420">
        <v>400</v>
      </c>
      <c r="F4" s="420">
        <f>Statistics!L3</f>
        <v>0</v>
      </c>
      <c r="G4" s="420">
        <f>Statistics!P3</f>
        <v>3</v>
      </c>
      <c r="H4" s="420">
        <f t="shared" si="0"/>
        <v>10</v>
      </c>
      <c r="I4" s="420">
        <v>90</v>
      </c>
      <c r="J4" s="420">
        <v>600</v>
      </c>
      <c r="K4" s="420">
        <f t="shared" si="0"/>
        <v>60</v>
      </c>
      <c r="L4" s="420">
        <f t="shared" si="0"/>
        <v>0</v>
      </c>
      <c r="M4" s="61">
        <v>25000</v>
      </c>
      <c r="N4" s="61">
        <v>2</v>
      </c>
      <c r="O4" s="420">
        <f t="shared" si="1"/>
        <v>600</v>
      </c>
      <c r="P4" s="61">
        <v>2000</v>
      </c>
      <c r="Q4" s="61">
        <v>3800</v>
      </c>
      <c r="R4" s="61">
        <v>10000</v>
      </c>
      <c r="S4" s="61">
        <v>15000</v>
      </c>
      <c r="T4" s="61">
        <v>2000</v>
      </c>
      <c r="U4" s="61">
        <v>4000</v>
      </c>
      <c r="V4" s="61">
        <v>200</v>
      </c>
      <c r="W4" s="420">
        <f t="shared" si="1"/>
        <v>60</v>
      </c>
      <c r="X4" s="420">
        <f>Statistics!CJ3</f>
        <v>144.9801685230199</v>
      </c>
      <c r="Y4" s="420">
        <f>Statistics!CK3</f>
        <v>128.29821238126209</v>
      </c>
      <c r="Z4" s="420">
        <f>Statistics!CL3</f>
        <v>169.76958569904016</v>
      </c>
      <c r="AA4" s="420">
        <f>Statistics!CM3</f>
        <v>146.64938503383894</v>
      </c>
      <c r="AB4" s="420">
        <f>Statistics!CN3</f>
        <v>3.4045497268821197</v>
      </c>
      <c r="AC4" s="420">
        <f>Statistics!CR3</f>
        <v>3.0330161353979852</v>
      </c>
      <c r="AD4" s="420">
        <f>Statistics!CS3</f>
        <v>16.510510349271119</v>
      </c>
      <c r="AE4" s="420">
        <f>Statistics!CT3</f>
        <v>1.3164340819047231</v>
      </c>
      <c r="AF4" s="420">
        <f>Statistics!CU3</f>
        <v>0.91024958904441178</v>
      </c>
      <c r="AG4" s="420">
        <f>Statistics!CV3</f>
        <v>37.649376198164205</v>
      </c>
      <c r="AH4" s="61">
        <f>Statistics!CW3</f>
        <v>29.952441780733825</v>
      </c>
      <c r="AI4" s="61">
        <f>Statistics!CX3</f>
        <v>57.691779742267755</v>
      </c>
      <c r="AJ4" s="61">
        <f>Statistics!CY3</f>
        <v>39.569132606063796</v>
      </c>
      <c r="AK4" s="61">
        <f>Statistics!CZ3</f>
        <v>300.3780487804878</v>
      </c>
      <c r="AL4" s="61">
        <f>Statistics!DA3</f>
        <v>321</v>
      </c>
      <c r="AM4" s="61">
        <f>Statistics!DB3</f>
        <v>199.73690568874332</v>
      </c>
      <c r="AN4" s="61">
        <f>Statistics!DC3</f>
        <v>2.3644929794186056</v>
      </c>
      <c r="AO4" s="61">
        <f>Statistics!DD3</f>
        <v>1.9858622072278653</v>
      </c>
      <c r="AP4" s="61">
        <f>Statistics!DE3</f>
        <v>32.83967382296899</v>
      </c>
      <c r="AQ4" s="61">
        <f>Statistics!DF3</f>
        <v>10.31475631770455</v>
      </c>
      <c r="AR4" s="61">
        <f>Statistics!DG3</f>
        <v>639.17372467103053</v>
      </c>
      <c r="AS4" s="61">
        <f>Statistics!DH3</f>
        <v>45.853510757171286</v>
      </c>
      <c r="AT4" s="61">
        <f>Statistics!DI3</f>
        <v>0.43515696999999998</v>
      </c>
      <c r="AU4" s="61">
        <f>Statistics!C3</f>
        <v>5</v>
      </c>
      <c r="AV4" s="61">
        <f>Statistics!EK3</f>
        <v>88</v>
      </c>
      <c r="AW4" s="61">
        <f>Statistics!EH3</f>
        <v>21</v>
      </c>
      <c r="AX4" s="61">
        <f>Statistics!EI3</f>
        <v>72</v>
      </c>
      <c r="AY4" s="413">
        <f>Statistics!EJ3</f>
        <v>25</v>
      </c>
    </row>
    <row r="5" spans="1:51" x14ac:dyDescent="0.25">
      <c r="A5" s="466" t="str">
        <f>Statistics!A4</f>
        <v>CHUM-RV-003</v>
      </c>
      <c r="B5" s="576">
        <f>Statistics!B4</f>
        <v>79</v>
      </c>
      <c r="C5" s="420">
        <f>Statistics!D4</f>
        <v>70.59</v>
      </c>
      <c r="D5" s="420">
        <f>Statistics!E4</f>
        <v>256</v>
      </c>
      <c r="E5" s="420">
        <f>Statistics!F4</f>
        <v>33.428386299870887</v>
      </c>
      <c r="F5" s="420">
        <f>Statistics!L4</f>
        <v>26.45</v>
      </c>
      <c r="G5" s="420">
        <f>Statistics!P4</f>
        <v>2</v>
      </c>
      <c r="H5" s="420">
        <f>Statistics!Q4</f>
        <v>1.8757037037037037</v>
      </c>
      <c r="I5" s="420">
        <f>Statistics!S4</f>
        <v>18.756666666666668</v>
      </c>
      <c r="J5" s="420">
        <f>Statistics!T4</f>
        <v>30.707999999999998</v>
      </c>
      <c r="K5" s="420">
        <f>Statistics!U4</f>
        <v>19.999866485595632</v>
      </c>
      <c r="L5" s="420">
        <f>Statistics!W4</f>
        <v>0.90333333333333332</v>
      </c>
      <c r="M5" s="420">
        <f>Statistics!X4</f>
        <v>1839</v>
      </c>
      <c r="N5" s="420">
        <f>Statistics!AA4</f>
        <v>0.81976432394105569</v>
      </c>
      <c r="O5" s="420">
        <f>Statistics!AB4</f>
        <v>98.57786838819527</v>
      </c>
      <c r="P5" s="61">
        <f>Statistics!AC4</f>
        <v>1391</v>
      </c>
      <c r="Q5" s="61">
        <f>Statistics!AF4</f>
        <v>3163</v>
      </c>
      <c r="R5" s="61">
        <f>Metrics!$C$11</f>
        <v>1031</v>
      </c>
      <c r="S5" s="61">
        <f>Statistics!AG4</f>
        <v>1031</v>
      </c>
      <c r="T5" s="61">
        <f>Statistics!AM4</f>
        <v>4.5671953635435019</v>
      </c>
      <c r="U5" s="420">
        <f>Statistics!AN4</f>
        <v>3.949811039734036</v>
      </c>
      <c r="V5" s="420">
        <f>Statistics!AO4</f>
        <v>7.8569351607039035</v>
      </c>
      <c r="W5" s="420">
        <f>Statistics!CI4</f>
        <v>24.65</v>
      </c>
      <c r="X5" s="420">
        <f>Statistics!CJ4</f>
        <v>77.669361738274205</v>
      </c>
      <c r="Y5" s="420">
        <f>Statistics!CK4</f>
        <v>55.408909425143861</v>
      </c>
      <c r="Z5" s="420">
        <f>Statistics!CL4</f>
        <v>96.303379367266217</v>
      </c>
      <c r="AA5" s="420">
        <f>Statistics!CM4</f>
        <v>66.204444936486169</v>
      </c>
      <c r="AB5" s="420">
        <f>Statistics!CN4</f>
        <v>1.9632895093818337</v>
      </c>
      <c r="AC5" s="420">
        <f>Statistics!CR4</f>
        <v>1.5737028462696694</v>
      </c>
      <c r="AD5" s="420">
        <f>Statistics!CS4</f>
        <v>8.5622547270781304</v>
      </c>
      <c r="AE5" s="420">
        <f>Statistics!CT4</f>
        <v>0.88899205066160725</v>
      </c>
      <c r="AF5" s="420">
        <f>Statistics!CU4</f>
        <v>0.84121027061896769</v>
      </c>
      <c r="AG5" s="420">
        <f>Statistics!CV4</f>
        <v>30.492670956367526</v>
      </c>
      <c r="AH5" s="61">
        <f>Statistics!CW4</f>
        <v>23.668670681763171</v>
      </c>
      <c r="AI5" s="61">
        <f>Statistics!CX4</f>
        <v>33.902284286619491</v>
      </c>
      <c r="AJ5" s="61">
        <f>Statistics!CY4</f>
        <v>29.634590995796032</v>
      </c>
      <c r="AK5" s="61">
        <f>Statistics!CZ4</f>
        <v>311</v>
      </c>
      <c r="AL5" s="61">
        <f>Statistics!DA4</f>
        <v>311</v>
      </c>
      <c r="AM5" s="61">
        <f>Statistics!DB4</f>
        <v>151.98002140563682</v>
      </c>
      <c r="AN5" s="61">
        <f>Statistics!DC4</f>
        <v>0.99716002885021182</v>
      </c>
      <c r="AO5" s="61">
        <f>Statistics!DD4</f>
        <v>0.87346561408733858</v>
      </c>
      <c r="AP5" s="61">
        <f>Statistics!DE4</f>
        <v>22.993862156008369</v>
      </c>
      <c r="AQ5" s="61">
        <f>Statistics!DF4</f>
        <v>4.0321604715821859</v>
      </c>
      <c r="AR5" s="61">
        <f>Statistics!DG4</f>
        <v>193.86658528082367</v>
      </c>
      <c r="AS5" s="61">
        <f>Statistics!DH4</f>
        <v>27.533485330030622</v>
      </c>
      <c r="AT5" s="61">
        <f>Statistics!DI4</f>
        <v>0.76083219999999996</v>
      </c>
      <c r="AU5" s="61">
        <f>Statistics!C4</f>
        <v>0</v>
      </c>
      <c r="AV5" s="61">
        <f>Statistics!EK4</f>
        <v>0</v>
      </c>
      <c r="AW5" s="61">
        <f>Statistics!EH4</f>
        <v>0</v>
      </c>
      <c r="AX5" s="61">
        <f>Statistics!EI4</f>
        <v>0</v>
      </c>
      <c r="AY5" s="413">
        <f>Statistics!EJ4</f>
        <v>0</v>
      </c>
    </row>
    <row r="6" spans="1:51" x14ac:dyDescent="0.25">
      <c r="A6" s="466" t="str">
        <f>Statistics!A5</f>
        <v>CHUM-RV-004</v>
      </c>
      <c r="B6" s="576">
        <f>Statistics!B5</f>
        <v>80</v>
      </c>
      <c r="C6" s="420">
        <f>Statistics!D5</f>
        <v>39.104999999999997</v>
      </c>
      <c r="D6" s="420">
        <f>Statistics!E5</f>
        <v>123</v>
      </c>
      <c r="E6" s="420">
        <f>Statistics!F5</f>
        <v>20.050710048526501</v>
      </c>
      <c r="F6" s="420">
        <f>Statistics!L5</f>
        <v>15.35</v>
      </c>
      <c r="G6" s="420">
        <f>Statistics!P5</f>
        <v>0</v>
      </c>
      <c r="H6" s="420">
        <f>Statistics!Q5</f>
        <v>1.3431851851851853</v>
      </c>
      <c r="I6" s="420">
        <f>Statistics!S5</f>
        <v>13.411333333333333</v>
      </c>
      <c r="J6" s="420">
        <f>Statistics!T5</f>
        <v>24.68266666666667</v>
      </c>
      <c r="K6" s="420">
        <f>Statistics!U5</f>
        <v>16.749916076660099</v>
      </c>
      <c r="L6" s="420">
        <f>Statistics!W5</f>
        <v>0.96916666666666662</v>
      </c>
      <c r="M6" s="420">
        <f>Statistics!X5</f>
        <v>1410</v>
      </c>
      <c r="N6" s="420">
        <f>Statistics!AA5</f>
        <v>0.77387675550471324</v>
      </c>
      <c r="O6" s="420">
        <f>Statistics!AB5</f>
        <v>29.385141066307842</v>
      </c>
      <c r="P6" s="61">
        <f>Statistics!AC5</f>
        <v>957</v>
      </c>
      <c r="Q6" s="61">
        <f>Statistics!AF5</f>
        <v>3129</v>
      </c>
      <c r="R6" s="61">
        <f>Metrics!$G$11</f>
        <v>665</v>
      </c>
      <c r="S6" s="61">
        <f>Statistics!AG5</f>
        <v>665</v>
      </c>
      <c r="T6" s="61">
        <f>Statistics!AM5</f>
        <v>3.8862355175604781</v>
      </c>
      <c r="U6" s="420">
        <f>Statistics!AN5</f>
        <v>3.3507376704038112</v>
      </c>
      <c r="V6" s="420">
        <f>Statistics!AO5</f>
        <v>99.441764152432043</v>
      </c>
      <c r="W6" s="420">
        <f>Statistics!CI5</f>
        <v>20.67</v>
      </c>
      <c r="X6" s="420">
        <f>Statistics!CJ5</f>
        <v>83.606808157480927</v>
      </c>
      <c r="Y6" s="420">
        <f>Statistics!CK5</f>
        <v>31.785276469616605</v>
      </c>
      <c r="Z6" s="420">
        <f>Statistics!CL5</f>
        <v>107.81869675652982</v>
      </c>
      <c r="AA6" s="420">
        <f>Statistics!CM5</f>
        <v>41.784322511948631</v>
      </c>
      <c r="AB6" s="420">
        <f>Statistics!CN5</f>
        <v>2.0888410969164548</v>
      </c>
      <c r="AC6" s="420">
        <f>Statistics!CR5</f>
        <v>0.8393442671466973</v>
      </c>
      <c r="AD6" s="420">
        <f>Statistics!CS5</f>
        <v>8.5628657057228494</v>
      </c>
      <c r="AE6" s="420">
        <f>Statistics!CT5</f>
        <v>1.051820411764991</v>
      </c>
      <c r="AF6" s="420">
        <f>Statistics!CU5</f>
        <v>1.0034019504641549</v>
      </c>
      <c r="AG6" s="420">
        <f>Statistics!CV5</f>
        <v>22.938778607049251</v>
      </c>
      <c r="AH6" s="61">
        <f>Statistics!CW5</f>
        <v>23.031574015074302</v>
      </c>
      <c r="AI6" s="61">
        <f>Statistics!CX5</f>
        <v>30.938869157575432</v>
      </c>
      <c r="AJ6" s="61">
        <f>Statistics!CY5</f>
        <v>28.760341774162047</v>
      </c>
      <c r="AK6" s="61">
        <f>Statistics!CZ5</f>
        <v>329.5</v>
      </c>
      <c r="AL6" s="61">
        <f>Statistics!DA5</f>
        <v>326.5</v>
      </c>
      <c r="AM6" s="61">
        <f>Statistics!DB5</f>
        <v>109.17653774796632</v>
      </c>
      <c r="AN6" s="61">
        <f>Statistics!DC5</f>
        <v>0.5850673006035384</v>
      </c>
      <c r="AO6" s="61">
        <f>Statistics!DD5</f>
        <v>0.44619493847794195</v>
      </c>
      <c r="AP6" s="61">
        <f>Statistics!DE5</f>
        <v>19.776122638196988</v>
      </c>
      <c r="AQ6" s="61">
        <f>Statistics!DF5</f>
        <v>1.9822139716016056</v>
      </c>
      <c r="AR6" s="61">
        <f>Statistics!DG5</f>
        <v>141.46904001237769</v>
      </c>
      <c r="AS6" s="61">
        <f>Statistics!DH5</f>
        <v>36.829619336326772</v>
      </c>
      <c r="AT6" s="61">
        <f>Statistics!DI5</f>
        <v>0.86000054999999997</v>
      </c>
      <c r="AU6" s="61">
        <f>Statistics!C5</f>
        <v>0</v>
      </c>
      <c r="AV6" s="61">
        <f>Statistics!EK5</f>
        <v>0</v>
      </c>
      <c r="AW6" s="61">
        <f>Statistics!EH5</f>
        <v>0</v>
      </c>
      <c r="AX6" s="61">
        <f>Statistics!EI5</f>
        <v>0</v>
      </c>
      <c r="AY6" s="413">
        <f>Statistics!EJ5</f>
        <v>0</v>
      </c>
    </row>
    <row r="7" spans="1:51" x14ac:dyDescent="0.25">
      <c r="A7" s="465" t="str">
        <f>Statistics!A6</f>
        <v>CHUM-RV-005</v>
      </c>
      <c r="B7" s="576">
        <f>Statistics!B6</f>
        <v>34</v>
      </c>
      <c r="C7" s="420">
        <f>C$1</f>
        <v>300</v>
      </c>
      <c r="D7" s="420">
        <f>Statistics!E6</f>
        <v>549</v>
      </c>
      <c r="E7" s="420">
        <f>Statistics!F6</f>
        <v>284.65165445581044</v>
      </c>
      <c r="F7" s="420">
        <f>Statistics!L6</f>
        <v>169.5</v>
      </c>
      <c r="G7" s="420">
        <f>Statistics!P6</f>
        <v>0</v>
      </c>
      <c r="H7" s="420">
        <f>Statistics!Q6</f>
        <v>7.7601111111111116</v>
      </c>
      <c r="I7" s="420">
        <f>Statistics!S6</f>
        <v>65.147999999999996</v>
      </c>
      <c r="J7" s="420">
        <f>Statistics!T6</f>
        <v>437.09649999999999</v>
      </c>
      <c r="K7" s="420">
        <f>Statistics!U6</f>
        <v>17.894343058268166</v>
      </c>
      <c r="L7" s="420">
        <f>Statistics!W6</f>
        <v>1.8333333333333333E-2</v>
      </c>
      <c r="M7" s="420">
        <f>Statistics!X6</f>
        <v>19894</v>
      </c>
      <c r="N7" s="61">
        <v>2</v>
      </c>
      <c r="O7" s="420">
        <f t="shared" ref="O7" si="2">O$1</f>
        <v>600</v>
      </c>
      <c r="P7" s="61">
        <f>Statistics!AC6</f>
        <v>1986</v>
      </c>
      <c r="Q7" s="61">
        <v>3800</v>
      </c>
      <c r="R7" s="61">
        <f>Metrics!$BE$11</f>
        <v>8316</v>
      </c>
      <c r="S7" s="61">
        <f>Statistics!AG6</f>
        <v>8316</v>
      </c>
      <c r="T7" s="61">
        <f>Statistics!AM6</f>
        <v>1677.9639123076577</v>
      </c>
      <c r="U7" s="420">
        <f>Statistics!AN6</f>
        <v>3386.7194689555963</v>
      </c>
      <c r="V7" s="61">
        <v>200</v>
      </c>
      <c r="W7" s="420">
        <f t="shared" ref="W7" si="3">W$1</f>
        <v>60</v>
      </c>
      <c r="X7" s="420">
        <f>Statistics!CJ6</f>
        <v>239.29129140824287</v>
      </c>
      <c r="Y7" s="420">
        <f>Statistics!CK6</f>
        <v>200.85069092851526</v>
      </c>
      <c r="Z7" s="420">
        <f>Statistics!CL6</f>
        <v>291.73363845705353</v>
      </c>
      <c r="AA7" s="420">
        <f>Statistics!CM6</f>
        <v>251.04825405721886</v>
      </c>
      <c r="AB7" s="420">
        <f>Statistics!CN6</f>
        <v>6.4952153918488733</v>
      </c>
      <c r="AC7" s="420">
        <f>Statistics!CR6</f>
        <v>5.2453534596841713</v>
      </c>
      <c r="AD7" s="420">
        <f>Statistics!CS6</f>
        <v>20.189104613210404</v>
      </c>
      <c r="AE7" s="420">
        <f>Statistics!CT6</f>
        <v>1.3807485595245645</v>
      </c>
      <c r="AF7" s="420">
        <f>Statistics!CU6</f>
        <v>1.0142731583454774</v>
      </c>
      <c r="AG7" s="420">
        <f>Statistics!CV6</f>
        <v>51.640027133007322</v>
      </c>
      <c r="AH7" s="61">
        <f>Statistics!CW6</f>
        <v>38.061059254013415</v>
      </c>
      <c r="AI7" s="61">
        <f>Statistics!CX6</f>
        <v>59.728305289333868</v>
      </c>
      <c r="AJ7" s="61">
        <f>Statistics!CY6</f>
        <v>38.061059254013415</v>
      </c>
      <c r="AK7" s="61">
        <f>Statistics!CZ6</f>
        <v>288.10000000000002</v>
      </c>
      <c r="AL7" s="61">
        <f>Statistics!DA6</f>
        <v>275</v>
      </c>
      <c r="AM7" s="61">
        <f>Statistics!DB6</f>
        <v>107.00225445001514</v>
      </c>
      <c r="AN7" s="61">
        <f>Statistics!DC6</f>
        <v>4.0959583240481017</v>
      </c>
      <c r="AO7" s="61">
        <f>Statistics!DD6</f>
        <v>3.2996744763180539</v>
      </c>
      <c r="AP7" s="61">
        <f>Statistics!DE6</f>
        <v>49.626328978205962</v>
      </c>
      <c r="AQ7" s="61">
        <f>Statistics!DF6</f>
        <v>15.495515802968038</v>
      </c>
      <c r="AR7" s="61">
        <f>Statistics!DG6</f>
        <v>822.38968918288595</v>
      </c>
      <c r="AS7" s="61">
        <f>Statistics!DH6</f>
        <v>53.38907966925467</v>
      </c>
      <c r="AT7" s="61">
        <f>Statistics!DI6</f>
        <v>0.5518149</v>
      </c>
      <c r="AU7" s="61">
        <f>Statistics!C6</f>
        <v>5</v>
      </c>
      <c r="AV7" s="61">
        <f>Statistics!EK6</f>
        <v>87</v>
      </c>
      <c r="AW7" s="61">
        <f>Statistics!EH6</f>
        <v>20</v>
      </c>
      <c r="AX7" s="61">
        <f>Statistics!EI6</f>
        <v>65</v>
      </c>
      <c r="AY7" s="413">
        <f>Statistics!EJ6</f>
        <v>12</v>
      </c>
    </row>
    <row r="8" spans="1:51" x14ac:dyDescent="0.25">
      <c r="A8" s="465" t="str">
        <f>Statistics!A7</f>
        <v>CHUM-RV-006</v>
      </c>
      <c r="B8" s="576">
        <f>Statistics!B7</f>
        <v>75</v>
      </c>
      <c r="C8" s="420">
        <f>Statistics!D7</f>
        <v>38.009500000000003</v>
      </c>
      <c r="D8" s="420">
        <f>Statistics!E7</f>
        <v>224</v>
      </c>
      <c r="E8" s="420">
        <f>Statistics!F7</f>
        <v>24.394405724480723</v>
      </c>
      <c r="F8" s="420">
        <f>Statistics!L7</f>
        <v>31.65</v>
      </c>
      <c r="G8" s="420">
        <f>Statistics!P7</f>
        <v>0</v>
      </c>
      <c r="H8" s="420">
        <f>Statistics!Q7</f>
        <v>2.0711111111111107</v>
      </c>
      <c r="I8" s="420">
        <f>Statistics!S7</f>
        <v>20.384666666666668</v>
      </c>
      <c r="J8" s="420">
        <f>Statistics!T7</f>
        <v>30.175999999999998</v>
      </c>
      <c r="K8" s="420">
        <f>Statistics!U7</f>
        <v>26.199771881103462</v>
      </c>
      <c r="L8" s="420">
        <f>Statistics!W7</f>
        <v>0.97166666666666668</v>
      </c>
      <c r="M8" s="420">
        <f>Statistics!X7</f>
        <v>1437</v>
      </c>
      <c r="N8" s="420">
        <f>Statistics!AA7</f>
        <v>0.89971331903666241</v>
      </c>
      <c r="O8" s="420">
        <f>Statistics!AB6</f>
        <v>325.13079388718302</v>
      </c>
      <c r="P8" s="61">
        <f>Statistics!AC7</f>
        <v>1443</v>
      </c>
      <c r="Q8" s="61">
        <f>Statistics!AF7</f>
        <v>2986</v>
      </c>
      <c r="R8" s="61">
        <f>Metrics!$BH$11</f>
        <v>1023</v>
      </c>
      <c r="S8" s="61">
        <f>Statistics!AG7</f>
        <v>1023</v>
      </c>
      <c r="T8" s="61">
        <f>Statistics!AM7</f>
        <v>5.3989840844503707</v>
      </c>
      <c r="U8" s="420">
        <f>Statistics!AN7</f>
        <v>3.4344655367849559</v>
      </c>
      <c r="V8" s="420">
        <f>Statistics!AO7</f>
        <v>8.804812862255698</v>
      </c>
      <c r="W8" s="420">
        <f>Statistics!CI7</f>
        <v>23</v>
      </c>
      <c r="X8" s="420">
        <f>Statistics!CJ7</f>
        <v>80.247525392824414</v>
      </c>
      <c r="Y8" s="420">
        <f>Statistics!CK7</f>
        <v>48.634785376498471</v>
      </c>
      <c r="Z8" s="420">
        <f>Statistics!CL7</f>
        <v>98.696939658068089</v>
      </c>
      <c r="AA8" s="420">
        <f>Statistics!CM7</f>
        <v>57.966301471953912</v>
      </c>
      <c r="AB8" s="420">
        <f>Statistics!CN7</f>
        <v>2.2095780644737806</v>
      </c>
      <c r="AC8" s="420">
        <f>Statistics!CR7</f>
        <v>1.4231154497667515</v>
      </c>
      <c r="AD8" s="420">
        <f>Statistics!CS7</f>
        <v>14.671464002515108</v>
      </c>
      <c r="AE8" s="420">
        <f>Statistics!CT7</f>
        <v>1.1651983836244499</v>
      </c>
      <c r="AF8" s="420">
        <f>Statistics!CU7</f>
        <v>1.2337484341276344</v>
      </c>
      <c r="AG8" s="420">
        <f>Statistics!CV7</f>
        <v>29.283107675919418</v>
      </c>
      <c r="AH8" s="61">
        <f>Statistics!CW7</f>
        <v>27.514174031479932</v>
      </c>
      <c r="AI8" s="61">
        <f>Statistics!CX7</f>
        <v>65.917007781555256</v>
      </c>
      <c r="AJ8" s="61">
        <f>Statistics!CY7</f>
        <v>37.142608876140073</v>
      </c>
      <c r="AK8" s="61">
        <f>Statistics!CZ7</f>
        <v>320.71428571428572</v>
      </c>
      <c r="AL8" s="61">
        <f>Statistics!DA7</f>
        <v>360</v>
      </c>
      <c r="AM8" s="61">
        <f>Statistics!DB7</f>
        <v>94.316554301882846</v>
      </c>
      <c r="AN8" s="61">
        <f>Statistics!DC7</f>
        <v>1.5132633713280963</v>
      </c>
      <c r="AO8" s="61">
        <f>Statistics!DD7</f>
        <v>1.0742535069674393</v>
      </c>
      <c r="AP8" s="61">
        <f>Statistics!DE7</f>
        <v>23.686124241935122</v>
      </c>
      <c r="AQ8" s="61">
        <f>Statistics!DF7</f>
        <v>3.2589535961677072</v>
      </c>
      <c r="AR8" s="61">
        <f>Statistics!DG7</f>
        <v>1727.4042528272737</v>
      </c>
      <c r="AS8" s="61">
        <f>Statistics!DH7</f>
        <v>44.914160114400481</v>
      </c>
      <c r="AT8" s="61">
        <f>Statistics!DI7</f>
        <v>0.67117649999999995</v>
      </c>
      <c r="AU8" s="61">
        <f>Statistics!C7</f>
        <v>2</v>
      </c>
      <c r="AV8" s="61">
        <f>Statistics!EK7</f>
        <v>31</v>
      </c>
      <c r="AW8" s="61">
        <f>Statistics!EH7</f>
        <v>13</v>
      </c>
      <c r="AX8" s="61">
        <f>Statistics!EI7</f>
        <v>25</v>
      </c>
      <c r="AY8" s="413">
        <f>Statistics!EJ7</f>
        <v>3</v>
      </c>
    </row>
    <row r="9" spans="1:51" x14ac:dyDescent="0.25">
      <c r="A9" s="465" t="str">
        <f>Statistics!A8</f>
        <v>CHUM-RV-007</v>
      </c>
      <c r="B9" s="576">
        <f>Statistics!B8</f>
        <v>11</v>
      </c>
      <c r="C9" s="420">
        <f>C$1</f>
        <v>300</v>
      </c>
      <c r="D9" s="420">
        <f>D$1</f>
        <v>1000</v>
      </c>
      <c r="E9" s="420">
        <v>400</v>
      </c>
      <c r="F9" s="420">
        <f>Statistics!L8</f>
        <v>0</v>
      </c>
      <c r="G9" s="420">
        <f>Statistics!P8</f>
        <v>4</v>
      </c>
      <c r="H9" s="420">
        <f>H$1</f>
        <v>10</v>
      </c>
      <c r="I9" s="420">
        <v>90</v>
      </c>
      <c r="J9" s="420">
        <v>600</v>
      </c>
      <c r="K9" s="420">
        <f>K$1</f>
        <v>60</v>
      </c>
      <c r="L9" s="420">
        <f>L$1</f>
        <v>0</v>
      </c>
      <c r="M9" s="61">
        <v>25000</v>
      </c>
      <c r="N9" s="61">
        <v>2</v>
      </c>
      <c r="O9" s="420">
        <f t="shared" ref="O9:W9" si="4">O$1</f>
        <v>600</v>
      </c>
      <c r="P9" s="61">
        <v>2000</v>
      </c>
      <c r="Q9" s="61">
        <v>3800</v>
      </c>
      <c r="R9" s="61">
        <v>10000</v>
      </c>
      <c r="S9" s="61">
        <v>15000</v>
      </c>
      <c r="T9" s="61">
        <v>2000</v>
      </c>
      <c r="U9" s="61">
        <v>4000</v>
      </c>
      <c r="V9" s="61">
        <v>200</v>
      </c>
      <c r="W9" s="420">
        <f t="shared" si="4"/>
        <v>60</v>
      </c>
      <c r="X9" s="420">
        <f>Statistics!CJ8</f>
        <v>105.76496213456622</v>
      </c>
      <c r="Y9" s="420">
        <f>Statistics!CK8</f>
        <v>63.145527990403203</v>
      </c>
      <c r="Z9" s="420">
        <f>Statistics!CL8</f>
        <v>126.43697472725187</v>
      </c>
      <c r="AA9" s="420">
        <f>Statistics!CM8</f>
        <v>77.376272102282599</v>
      </c>
      <c r="AB9" s="420">
        <f>Statistics!CN8</f>
        <v>2.614904477689489</v>
      </c>
      <c r="AC9" s="420">
        <f>Statistics!CR8</f>
        <v>1.8500141370603034</v>
      </c>
      <c r="AD9" s="420">
        <f>Statistics!CS8</f>
        <v>16.905575317860034</v>
      </c>
      <c r="AE9" s="420">
        <f>Statistics!CT8</f>
        <v>2.522767154248017</v>
      </c>
      <c r="AF9" s="420">
        <f>Statistics!CU8</f>
        <v>1.9363113585739358</v>
      </c>
      <c r="AG9" s="420">
        <f>Statistics!CV8</f>
        <v>31.12239175371624</v>
      </c>
      <c r="AH9" s="61">
        <f>Statistics!CW8</f>
        <v>25.990191322829098</v>
      </c>
      <c r="AI9" s="61">
        <f>Statistics!CX8</f>
        <v>89.631582259971452</v>
      </c>
      <c r="AJ9" s="61">
        <f>Statistics!CY8</f>
        <v>58.024019208891175</v>
      </c>
      <c r="AK9" s="61">
        <f>Statistics!CZ8</f>
        <v>403.25</v>
      </c>
      <c r="AL9" s="61">
        <f>Statistics!DA8</f>
        <v>422</v>
      </c>
      <c r="AM9" s="61">
        <f>Statistics!DB8</f>
        <v>59.169513612510123</v>
      </c>
      <c r="AN9" s="61">
        <f>Statistics!DC8</f>
        <v>0.84079767794840632</v>
      </c>
      <c r="AO9" s="61">
        <f>Statistics!DD8</f>
        <v>0.61860255742082937</v>
      </c>
      <c r="AP9" s="61">
        <f>Statistics!DE8</f>
        <v>24.189964184083532</v>
      </c>
      <c r="AQ9" s="61">
        <f>Statistics!DF8</f>
        <v>4.2444368073196159</v>
      </c>
      <c r="AR9" s="61">
        <f>Statistics!DG8</f>
        <v>230.07416536949447</v>
      </c>
      <c r="AS9" s="61">
        <f>Statistics!DH8</f>
        <v>35.779153262825638</v>
      </c>
      <c r="AT9" s="61">
        <f>Statistics!DI8</f>
        <v>0.62656250000000002</v>
      </c>
      <c r="AU9" s="61">
        <f>Statistics!C8</f>
        <v>5.5</v>
      </c>
      <c r="AV9" s="61">
        <f>Statistics!EK8</f>
        <v>95</v>
      </c>
      <c r="AW9" s="61">
        <f>Statistics!EH8</f>
        <v>23</v>
      </c>
      <c r="AX9" s="61">
        <f>Statistics!EI8</f>
        <v>77</v>
      </c>
      <c r="AY9" s="413">
        <f>Statistics!EJ8</f>
        <v>26</v>
      </c>
    </row>
    <row r="10" spans="1:51" x14ac:dyDescent="0.25">
      <c r="A10" s="466" t="str">
        <f>Statistics!A9</f>
        <v>CHUM-RV-008</v>
      </c>
      <c r="B10" s="576">
        <f>Statistics!B9</f>
        <v>79</v>
      </c>
      <c r="C10" s="420">
        <f>Statistics!D9</f>
        <v>29.952500000000001</v>
      </c>
      <c r="D10" s="420">
        <f>Statistics!E9</f>
        <v>64</v>
      </c>
      <c r="E10" s="420">
        <f>Statistics!F9</f>
        <v>7.0900187576189531</v>
      </c>
      <c r="F10" s="420">
        <f>Statistics!L9</f>
        <v>18.5</v>
      </c>
      <c r="G10" s="420">
        <f>Statistics!P9</f>
        <v>0</v>
      </c>
      <c r="H10" s="420">
        <f>Statistics!Q9</f>
        <v>1.3610740740740741</v>
      </c>
      <c r="I10" s="420">
        <f>Statistics!S9</f>
        <v>13.081</v>
      </c>
      <c r="J10" s="420">
        <f>Statistics!T9</f>
        <v>23.596666666666668</v>
      </c>
      <c r="K10" s="420">
        <f>Statistics!U9</f>
        <v>15.538823445638</v>
      </c>
      <c r="L10" s="420">
        <f>Statistics!W9</f>
        <v>0.93916666666666659</v>
      </c>
      <c r="M10" s="420">
        <f>Statistics!X9</f>
        <v>1320</v>
      </c>
      <c r="N10" s="420">
        <f>Statistics!AA9</f>
        <v>0.76102442424571859</v>
      </c>
      <c r="O10" s="420">
        <f>Statistics!AB9</f>
        <v>14.784172013784913</v>
      </c>
      <c r="P10" s="61">
        <f>Statistics!AC9</f>
        <v>886</v>
      </c>
      <c r="Q10" s="61">
        <f>Statistics!AF9</f>
        <v>1164</v>
      </c>
      <c r="R10" s="61">
        <f>Metrics!$K$11</f>
        <v>660</v>
      </c>
      <c r="S10" s="61">
        <f>Statistics!AG9</f>
        <v>660</v>
      </c>
      <c r="T10" s="61">
        <f>Statistics!AM9</f>
        <v>4.2960212149205699</v>
      </c>
      <c r="U10" s="420">
        <f>Statistics!AN9</f>
        <v>5.8881970563790924</v>
      </c>
      <c r="V10" s="420">
        <f>Statistics!AO9</f>
        <v>20.28733757599478</v>
      </c>
      <c r="W10" s="420">
        <f>Statistics!CI9</f>
        <v>16.73</v>
      </c>
      <c r="X10" s="420">
        <f>Statistics!CJ9</f>
        <v>108.86062890138582</v>
      </c>
      <c r="Y10" s="420">
        <f>Statistics!CK9</f>
        <v>55.08863231999775</v>
      </c>
      <c r="Z10" s="420">
        <f>Statistics!CL9</f>
        <v>136.75113213111439</v>
      </c>
      <c r="AA10" s="420">
        <f>Statistics!CM9</f>
        <v>74.945890175831025</v>
      </c>
      <c r="AB10" s="420">
        <f>Statistics!CN9</f>
        <v>2.5703036858934274</v>
      </c>
      <c r="AC10" s="420">
        <f>Statistics!CR9</f>
        <v>1.6783464426021373</v>
      </c>
      <c r="AD10" s="420">
        <f>Statistics!CS9</f>
        <v>10.527793374508704</v>
      </c>
      <c r="AE10" s="420">
        <f>Statistics!CT9</f>
        <v>0.80820727550400062</v>
      </c>
      <c r="AF10" s="420">
        <f>Statistics!CU9</f>
        <v>0.68740908698993985</v>
      </c>
      <c r="AG10" s="420">
        <f>Statistics!CV9</f>
        <v>22.792053235565533</v>
      </c>
      <c r="AH10" s="61">
        <f>Statistics!CW9</f>
        <v>21.140030307539348</v>
      </c>
      <c r="AI10" s="61">
        <f>Statistics!CX9</f>
        <v>26.435703325776167</v>
      </c>
      <c r="AJ10" s="61">
        <f>Statistics!CY9</f>
        <v>24.258601869158404</v>
      </c>
      <c r="AK10" s="61">
        <f>Statistics!CZ9</f>
        <v>188</v>
      </c>
      <c r="AL10" s="61">
        <f>Statistics!DA9</f>
        <v>129</v>
      </c>
      <c r="AM10" s="61">
        <f>Statistics!DB9</f>
        <v>40.005614823133072</v>
      </c>
      <c r="AN10" s="61">
        <f>Statistics!DC9</f>
        <v>2.073388766311917</v>
      </c>
      <c r="AO10" s="61">
        <f>Statistics!DD9</f>
        <v>1.9736725540051989</v>
      </c>
      <c r="AP10" s="61">
        <f>Statistics!DE9</f>
        <v>23.813515349296441</v>
      </c>
      <c r="AQ10" s="61">
        <f>Statistics!DF9</f>
        <v>3.3156887959192081</v>
      </c>
      <c r="AR10" s="61">
        <f>Statistics!DG9</f>
        <v>243.05229917605712</v>
      </c>
      <c r="AS10" s="61">
        <f>Statistics!DH9</f>
        <v>28.509809397446247</v>
      </c>
      <c r="AT10" s="61">
        <f>Statistics!DI9</f>
        <v>0.80457270000000003</v>
      </c>
      <c r="AU10" s="61">
        <f>Statistics!C9</f>
        <v>0</v>
      </c>
      <c r="AV10" s="61">
        <f>Statistics!EK9</f>
        <v>0</v>
      </c>
      <c r="AW10" s="61">
        <f>Statistics!EH9</f>
        <v>0</v>
      </c>
      <c r="AX10" s="61">
        <f>Statistics!EI9</f>
        <v>0</v>
      </c>
      <c r="AY10" s="413">
        <f>Statistics!EJ9</f>
        <v>0</v>
      </c>
    </row>
    <row r="11" spans="1:51" x14ac:dyDescent="0.25">
      <c r="A11" s="466" t="str">
        <f>Statistics!A10</f>
        <v>CHUM-RV-009</v>
      </c>
      <c r="B11" s="576">
        <f>Statistics!B10</f>
        <v>79</v>
      </c>
      <c r="C11" s="420">
        <f>Statistics!D10</f>
        <v>42.054499999999997</v>
      </c>
      <c r="D11" s="420">
        <f>Statistics!E10</f>
        <v>109</v>
      </c>
      <c r="E11" s="420">
        <f>Statistics!F10</f>
        <v>35.686148806475011</v>
      </c>
      <c r="F11" s="420">
        <f>Statistics!L10</f>
        <v>20.7</v>
      </c>
      <c r="G11" s="420">
        <f>Statistics!P10</f>
        <v>1</v>
      </c>
      <c r="H11" s="420">
        <f>Statistics!Q10</f>
        <v>1.889148148148148</v>
      </c>
      <c r="I11" s="420">
        <f>Statistics!S10</f>
        <v>18.337666666666667</v>
      </c>
      <c r="J11" s="420">
        <f>Statistics!T10</f>
        <v>25.313333333333333</v>
      </c>
      <c r="K11" s="420">
        <f>Statistics!U10</f>
        <v>21.227625528971334</v>
      </c>
      <c r="L11" s="420">
        <f>Statistics!W10</f>
        <v>0.73083333333333333</v>
      </c>
      <c r="M11" s="420">
        <f>Statistics!X10</f>
        <v>1505</v>
      </c>
      <c r="N11" s="420">
        <f>Statistics!AA10</f>
        <v>1.5268331670627875</v>
      </c>
      <c r="O11" s="420">
        <f>Statistics!AB10</f>
        <v>95.388837068214272</v>
      </c>
      <c r="P11" s="61">
        <f>Statistics!AC10</f>
        <v>1157</v>
      </c>
      <c r="Q11" s="61">
        <f>Statistics!AF10</f>
        <v>1640</v>
      </c>
      <c r="R11" s="61">
        <f>Metrics!$O$11</f>
        <v>1004</v>
      </c>
      <c r="S11" s="61">
        <f>Statistics!AG10</f>
        <v>1004</v>
      </c>
      <c r="T11" s="61">
        <f>Statistics!AM10</f>
        <v>5.5592269578004601</v>
      </c>
      <c r="U11" s="420">
        <f>Statistics!AN10</f>
        <v>1.5244817818686249</v>
      </c>
      <c r="V11" s="420">
        <f>Statistics!AO10</f>
        <v>4.335187213474752</v>
      </c>
      <c r="W11" s="420">
        <f>Statistics!CI10</f>
        <v>21.43</v>
      </c>
      <c r="X11" s="420">
        <f>Statistics!CJ10</f>
        <v>78.931709455413824</v>
      </c>
      <c r="Y11" s="420">
        <f>Statistics!CK10</f>
        <v>42.607904041038523</v>
      </c>
      <c r="Z11" s="420">
        <f>Statistics!CL10</f>
        <v>93.440506076348257</v>
      </c>
      <c r="AA11" s="420">
        <f>Statistics!CM10</f>
        <v>50.768553132498297</v>
      </c>
      <c r="AB11" s="420">
        <f>Statistics!CN10</f>
        <v>1.8662402691316342</v>
      </c>
      <c r="AC11" s="420">
        <f>Statistics!CR10</f>
        <v>1.1872739240994052</v>
      </c>
      <c r="AD11" s="61">
        <f t="shared" ref="AD11:AE11" si="5">AVERAGE(AD5:AD6,AD9:AD10,AD16:AD17,AD21:AD26)</f>
        <v>9.9602198755470006</v>
      </c>
      <c r="AE11" s="61">
        <f t="shared" si="5"/>
        <v>0.9852689026165069</v>
      </c>
      <c r="AF11" s="61">
        <f t="shared" ref="AF11" si="6">AVERAGE(AF5:AF6,AF9:AF10,AF16:AF17,AF21:AF26)</f>
        <v>0.88531472748831064</v>
      </c>
      <c r="AG11" s="61">
        <f t="shared" ref="AG11" si="7">AVERAGE(AG5:AG6,AG9:AG10,AG16:AG17,AG21:AG26)</f>
        <v>26.136704411699977</v>
      </c>
      <c r="AH11" s="61">
        <f t="shared" ref="AH11:AJ11" si="8">AVERAGE(AH5:AH6,AH9:AH10,AH16:AH17,AH21:AH26)</f>
        <v>24.098706555766043</v>
      </c>
      <c r="AI11" s="61">
        <f t="shared" si="8"/>
        <v>37.487812996718809</v>
      </c>
      <c r="AJ11" s="61">
        <f t="shared" si="8"/>
        <v>32.981560495467996</v>
      </c>
      <c r="AK11" s="61">
        <f>AVERAGE(AK5:AK6,AK9:AK10,AK16:AK17,AK21:AK26)</f>
        <v>261.53270202020207</v>
      </c>
      <c r="AL11" s="61">
        <f>AVERAGE(AL5:AL6,AL9:AL10,AL16:AL17,AL21:AL26)</f>
        <v>249.375</v>
      </c>
      <c r="AM11" s="61">
        <f>Statistics!DB10</f>
        <v>190.53735816741596</v>
      </c>
      <c r="AN11" s="61">
        <f>Statistics!DC10</f>
        <v>0.73612533495344767</v>
      </c>
      <c r="AO11" s="61">
        <f>Statistics!DD10</f>
        <v>0.68581266087730663</v>
      </c>
      <c r="AP11" s="61">
        <f>Statistics!DE10</f>
        <v>22.71055202183237</v>
      </c>
      <c r="AQ11" s="61">
        <f>Statistics!DF10</f>
        <v>3.015724370698869</v>
      </c>
      <c r="AR11" s="61">
        <f>Statistics!DG10</f>
        <v>141.52584482966259</v>
      </c>
      <c r="AS11" s="61">
        <f>Statistics!DH10</f>
        <v>39.206225195385109</v>
      </c>
      <c r="AT11" s="61">
        <f>Statistics!DI10</f>
        <v>0.80924666000000001</v>
      </c>
      <c r="AU11" s="61">
        <f>Statistics!C10</f>
        <v>0</v>
      </c>
      <c r="AV11" s="61">
        <f>Statistics!EK10</f>
        <v>0</v>
      </c>
      <c r="AW11" s="61">
        <f>Statistics!EH10</f>
        <v>0</v>
      </c>
      <c r="AX11" s="61">
        <f>Statistics!EI10</f>
        <v>0</v>
      </c>
      <c r="AY11" s="413">
        <f>Statistics!EJ10</f>
        <v>0</v>
      </c>
    </row>
    <row r="12" spans="1:51" x14ac:dyDescent="0.25">
      <c r="A12" s="465" t="str">
        <f>Statistics!A11</f>
        <v>CHUM-RV-010</v>
      </c>
      <c r="B12" s="576">
        <f>Statistics!B11</f>
        <v>72</v>
      </c>
      <c r="C12" s="420">
        <f>Statistics!D11</f>
        <v>44.444000000000003</v>
      </c>
      <c r="D12" s="420">
        <f>Statistics!E11</f>
        <v>186</v>
      </c>
      <c r="E12" s="420">
        <f>Statistics!F11</f>
        <v>44.889606774000015</v>
      </c>
      <c r="F12" s="420">
        <f>Statistics!L11</f>
        <v>39.549999999999997</v>
      </c>
      <c r="G12" s="420">
        <f>Statistics!P11</f>
        <v>7</v>
      </c>
      <c r="H12" s="420">
        <f>Statistics!Q11</f>
        <v>1.6417407407407407</v>
      </c>
      <c r="I12" s="420">
        <f>Statistics!S11</f>
        <v>16.408999999999999</v>
      </c>
      <c r="J12" s="420">
        <f>Statistics!T11</f>
        <v>36.465000000000003</v>
      </c>
      <c r="K12" s="420">
        <f>Statistics!U11</f>
        <v>17.127688090006433</v>
      </c>
      <c r="L12" s="420">
        <f>Statistics!W11</f>
        <v>0.86083333333333334</v>
      </c>
      <c r="M12" s="420">
        <f>Statistics!X11</f>
        <v>1706</v>
      </c>
      <c r="N12" s="420">
        <f>Statistics!AA11</f>
        <v>1.3050041690682921</v>
      </c>
      <c r="O12" s="420">
        <f>Statistics!AB11</f>
        <v>63.75310296145841</v>
      </c>
      <c r="P12" s="61">
        <f>Statistics!AC11</f>
        <v>1065</v>
      </c>
      <c r="Q12" s="61">
        <f>Statistics!AF11</f>
        <v>1850</v>
      </c>
      <c r="R12" s="61">
        <f>Metrics!$BL$11</f>
        <v>831</v>
      </c>
      <c r="S12" s="61">
        <f>Statistics!AG11</f>
        <v>831</v>
      </c>
      <c r="T12" s="61">
        <f>Statistics!AM11</f>
        <v>6.8994170914775577</v>
      </c>
      <c r="U12" s="420">
        <f>Statistics!AN11</f>
        <v>6.2603580789997748</v>
      </c>
      <c r="V12" s="420">
        <f>Statistics!AO11</f>
        <v>16.307738875189916</v>
      </c>
      <c r="W12" s="420">
        <f>Statistics!CI11</f>
        <v>19.63</v>
      </c>
      <c r="X12" s="420">
        <f>Statistics!CJ11</f>
        <v>124.02091755765422</v>
      </c>
      <c r="Y12" s="420">
        <f>Statistics!CK11</f>
        <v>69.155016066110576</v>
      </c>
      <c r="Z12" s="420">
        <f>Statistics!CL11</f>
        <v>154.46517535509594</v>
      </c>
      <c r="AA12" s="420">
        <f>Statistics!CM11</f>
        <v>102.08282672220329</v>
      </c>
      <c r="AB12" s="420">
        <f>Statistics!CN11</f>
        <v>3.3109014864409629</v>
      </c>
      <c r="AC12" s="420">
        <f>Statistics!CR11</f>
        <v>2.3001315475254938</v>
      </c>
      <c r="AD12" s="420">
        <f>Statistics!CS11</f>
        <v>6.3420477767599177</v>
      </c>
      <c r="AE12" s="420">
        <f>Statistics!CT11</f>
        <v>1.0375061389252203</v>
      </c>
      <c r="AF12" s="420">
        <f>Statistics!CU11</f>
        <v>1.1828357338039339</v>
      </c>
      <c r="AG12" s="420">
        <f>Statistics!CV11</f>
        <v>62.970820267398459</v>
      </c>
      <c r="AH12" s="61">
        <f>Statistics!CW11</f>
        <v>29.614302948399285</v>
      </c>
      <c r="AI12" s="61">
        <f>Statistics!CX11</f>
        <v>63.474556778896982</v>
      </c>
      <c r="AJ12" s="61">
        <f>Statistics!CY11</f>
        <v>29.614302948399285</v>
      </c>
      <c r="AK12" s="61">
        <f>Statistics!CZ11</f>
        <v>286.66666666666669</v>
      </c>
      <c r="AL12" s="61">
        <f>Statistics!DA11</f>
        <v>227</v>
      </c>
      <c r="AM12" s="61">
        <f>Statistics!DB11</f>
        <v>67.648509618772465</v>
      </c>
      <c r="AN12" s="61">
        <f>Statistics!DC11</f>
        <v>1.4175844933417325</v>
      </c>
      <c r="AO12" s="61">
        <f>Statistics!DD11</f>
        <v>1.2442541535770655</v>
      </c>
      <c r="AP12" s="61">
        <f>Statistics!DE11</f>
        <v>24.951689809418323</v>
      </c>
      <c r="AQ12" s="61">
        <f>Statistics!DF11</f>
        <v>3.4363840652613926</v>
      </c>
      <c r="AR12" s="61">
        <f>Statistics!DG11</f>
        <v>343.74624931184695</v>
      </c>
      <c r="AS12" s="61">
        <f>Statistics!DH11</f>
        <v>33.800202930863222</v>
      </c>
      <c r="AT12" s="61">
        <f>Statistics!DI11</f>
        <v>0.77100336999999997</v>
      </c>
      <c r="AU12" s="61">
        <f>Statistics!C11</f>
        <v>2</v>
      </c>
      <c r="AV12" s="81">
        <f>Statistics!EK11</f>
        <v>39.333333333333329</v>
      </c>
      <c r="AW12" s="61">
        <f>Statistics!EH11</f>
        <v>10</v>
      </c>
      <c r="AX12" s="81">
        <f>Statistics!EI11</f>
        <v>33.333333333333329</v>
      </c>
      <c r="AY12" s="208">
        <f>Statistics!EJ11</f>
        <v>5</v>
      </c>
    </row>
    <row r="13" spans="1:51" x14ac:dyDescent="0.25">
      <c r="A13" s="465" t="str">
        <f>Statistics!A12</f>
        <v>CHUM-RV-011</v>
      </c>
      <c r="B13" s="576">
        <f>Statistics!B12</f>
        <v>61</v>
      </c>
      <c r="C13" s="420">
        <f>Statistics!D12</f>
        <v>100.139</v>
      </c>
      <c r="D13" s="420">
        <f>Statistics!E12</f>
        <v>412</v>
      </c>
      <c r="E13" s="420">
        <f>Statistics!F12</f>
        <v>91.301850221119665</v>
      </c>
      <c r="F13" s="420">
        <f>Statistics!L12</f>
        <v>41.35</v>
      </c>
      <c r="G13" s="420">
        <f>Statistics!P12</f>
        <v>0</v>
      </c>
      <c r="H13" s="420">
        <f>Statistics!Q12</f>
        <v>3.3661851851851847</v>
      </c>
      <c r="I13" s="420">
        <f>Statistics!S12</f>
        <v>33.283999999999999</v>
      </c>
      <c r="J13" s="420">
        <f>Statistics!T12</f>
        <v>37.852666666666664</v>
      </c>
      <c r="K13" s="420">
        <f>Statistics!U12</f>
        <v>26.455323537190704</v>
      </c>
      <c r="L13" s="420">
        <f>Statistics!W12</f>
        <v>0.80500000000000005</v>
      </c>
      <c r="M13" s="420">
        <f>Statistics!X12</f>
        <v>2509</v>
      </c>
      <c r="N13" s="420">
        <f>Statistics!AA12</f>
        <v>1.2262259216588578</v>
      </c>
      <c r="O13" s="420">
        <f>Statistics!AB12</f>
        <v>134.52468685913442</v>
      </c>
      <c r="P13" s="61">
        <f>Statistics!AC12</f>
        <v>1505</v>
      </c>
      <c r="Q13" s="61">
        <f>Statistics!AF12</f>
        <v>3628</v>
      </c>
      <c r="R13" s="61">
        <f>Metrics!$BP$11</f>
        <v>1862</v>
      </c>
      <c r="S13" s="61">
        <f>Statistics!AG12</f>
        <v>1862</v>
      </c>
      <c r="T13" s="61">
        <f>Statistics!AM12</f>
        <v>5.1773841924368522</v>
      </c>
      <c r="U13" s="420">
        <f>Statistics!AN12</f>
        <v>4.2820843829886668</v>
      </c>
      <c r="V13" s="420">
        <f>Statistics!AO12</f>
        <v>8.7147352771304476</v>
      </c>
      <c r="W13" s="420">
        <f>Statistics!CI12</f>
        <v>27</v>
      </c>
      <c r="X13" s="420">
        <f>Statistics!CJ12</f>
        <v>100.14639332833001</v>
      </c>
      <c r="Y13" s="420">
        <f>Statistics!CK12</f>
        <v>59.972254745079383</v>
      </c>
      <c r="Z13" s="420">
        <f>Statistics!CL12</f>
        <v>135.47870151665356</v>
      </c>
      <c r="AA13" s="420">
        <f>Statistics!CM12</f>
        <v>84.734993550280166</v>
      </c>
      <c r="AB13" s="420">
        <f>Statistics!CN12</f>
        <v>3.5005653998950783</v>
      </c>
      <c r="AC13" s="420">
        <f>Statistics!CR12</f>
        <v>2.3782086814572776</v>
      </c>
      <c r="AD13" s="420">
        <f>Statistics!CS12</f>
        <v>8.4322956925022829</v>
      </c>
      <c r="AE13" s="420">
        <f>Statistics!CT12</f>
        <v>3.4176594867912877</v>
      </c>
      <c r="AF13" s="420">
        <f>Statistics!CU12</f>
        <v>3.2821417048281534</v>
      </c>
      <c r="AG13" s="420">
        <f>Statistics!CV12</f>
        <v>67.790082431997931</v>
      </c>
      <c r="AH13" s="61">
        <f>Statistics!CW12</f>
        <v>55.267089634118626</v>
      </c>
      <c r="AI13" s="61">
        <f>Statistics!CX12</f>
        <v>105.32521037987459</v>
      </c>
      <c r="AJ13" s="61">
        <f>Statistics!CY12</f>
        <v>114.96231573741062</v>
      </c>
      <c r="AK13" s="61">
        <f>Statistics!CZ12</f>
        <v>251</v>
      </c>
      <c r="AL13" s="61">
        <f>Statistics!DA12</f>
        <v>226.5</v>
      </c>
      <c r="AM13" s="61">
        <f>Statistics!DB12</f>
        <v>99.079474386901836</v>
      </c>
      <c r="AN13" s="61">
        <f>Statistics!DC12</f>
        <v>2.259523609655322</v>
      </c>
      <c r="AO13" s="61">
        <f>Statistics!DD12</f>
        <v>1.4689558466083861</v>
      </c>
      <c r="AP13" s="61">
        <f>Statistics!DE12</f>
        <v>25.507945129318298</v>
      </c>
      <c r="AQ13" s="61">
        <f>Statistics!DF12</f>
        <v>3.4017084860941069</v>
      </c>
      <c r="AR13" s="61">
        <f>Statistics!DG12</f>
        <v>454.85911418109595</v>
      </c>
      <c r="AS13" s="61">
        <f>Statistics!DH12</f>
        <v>47.473209763461782</v>
      </c>
      <c r="AT13" s="61">
        <f>Statistics!DI12</f>
        <v>0.72383595000000001</v>
      </c>
      <c r="AU13" s="61">
        <f>Statistics!C12</f>
        <v>2</v>
      </c>
      <c r="AV13" s="61">
        <f>Statistics!EK12</f>
        <v>38</v>
      </c>
      <c r="AW13" s="61">
        <f>Statistics!EH12</f>
        <v>5</v>
      </c>
      <c r="AX13" s="61">
        <f>Statistics!EI12</f>
        <v>28</v>
      </c>
      <c r="AY13" s="413">
        <f>Statistics!EJ12</f>
        <v>9</v>
      </c>
    </row>
    <row r="14" spans="1:51" x14ac:dyDescent="0.25">
      <c r="A14" s="465" t="str">
        <f>Statistics!A13</f>
        <v>CHUM-RV-012</v>
      </c>
      <c r="B14" s="576">
        <f>Statistics!B13</f>
        <v>61</v>
      </c>
      <c r="C14" s="420">
        <f>Statistics!D13</f>
        <v>45.329500000000003</v>
      </c>
      <c r="D14" s="420">
        <f>Statistics!E13</f>
        <v>590</v>
      </c>
      <c r="E14" s="420">
        <f>Statistics!F13</f>
        <v>55.738033870235064</v>
      </c>
      <c r="F14" s="420">
        <f>Statistics!L13</f>
        <v>36</v>
      </c>
      <c r="G14" s="420">
        <f>Statistics!P13</f>
        <v>2</v>
      </c>
      <c r="H14" s="420">
        <f>Statistics!Q13</f>
        <v>2.5774074074074074</v>
      </c>
      <c r="I14" s="420">
        <f>Statistics!S13</f>
        <v>25.42</v>
      </c>
      <c r="J14" s="420">
        <f>Statistics!T13</f>
        <v>41.226666666666667</v>
      </c>
      <c r="K14" s="420">
        <f>Statistics!U13</f>
        <v>24.099803924560501</v>
      </c>
      <c r="L14" s="420">
        <f>Statistics!W13</f>
        <v>0.99250000000000005</v>
      </c>
      <c r="M14" s="420">
        <f>Statistics!X13</f>
        <v>1831</v>
      </c>
      <c r="N14" s="420">
        <f>Statistics!AA13</f>
        <v>1.0114498199044597</v>
      </c>
      <c r="O14" s="420">
        <f>Statistics!AB13</f>
        <v>105.04625195298597</v>
      </c>
      <c r="P14" s="61">
        <f>Statistics!AC13</f>
        <v>1317</v>
      </c>
      <c r="Q14" s="61">
        <f>Statistics!AF13</f>
        <v>2232</v>
      </c>
      <c r="R14" s="61">
        <f>Metrics!$BT$11</f>
        <v>1305</v>
      </c>
      <c r="S14" s="61">
        <f>Statistics!AG13</f>
        <v>1305</v>
      </c>
      <c r="T14" s="61">
        <f>Statistics!AM13</f>
        <v>6.627236068714236</v>
      </c>
      <c r="U14" s="420">
        <f>Statistics!AN13</f>
        <v>4.6940391814831441</v>
      </c>
      <c r="V14" s="420">
        <f>Statistics!AO13</f>
        <v>11.648646077110399</v>
      </c>
      <c r="W14" s="420">
        <f>Statistics!CI13</f>
        <v>22.97</v>
      </c>
      <c r="X14" s="420">
        <f>Statistics!CJ13</f>
        <v>92.272759060021059</v>
      </c>
      <c r="Y14" s="420">
        <f>Statistics!CK13</f>
        <v>40.292840553671496</v>
      </c>
      <c r="Z14" s="420">
        <f>Statistics!CL13</f>
        <v>115.41371627406872</v>
      </c>
      <c r="AA14" s="420">
        <f>Statistics!CM13</f>
        <v>52.354857843079301</v>
      </c>
      <c r="AB14" s="420">
        <f>Statistics!CN13</f>
        <v>2.5930499034476826</v>
      </c>
      <c r="AC14" s="420">
        <f>Statistics!CR13</f>
        <v>1.2176464082683607</v>
      </c>
      <c r="AD14" s="420">
        <f>Statistics!CS13</f>
        <v>4.2326549328066028</v>
      </c>
      <c r="AE14" s="420">
        <f>Statistics!CT13</f>
        <v>0.64572708993886785</v>
      </c>
      <c r="AF14" s="420">
        <f>Statistics!CU13</f>
        <v>0.64572708993886785</v>
      </c>
      <c r="AG14" s="420">
        <f>Statistics!CV13</f>
        <v>33.756826171456311</v>
      </c>
      <c r="AH14" s="61">
        <f>Statistics!CW13</f>
        <v>33.756826171456311</v>
      </c>
      <c r="AI14" s="61">
        <f>Statistics!CX13</f>
        <v>33.756826171456311</v>
      </c>
      <c r="AJ14" s="61">
        <f>Statistics!CY13</f>
        <v>33.756826171456311</v>
      </c>
      <c r="AK14" s="61">
        <f>Statistics!CZ13</f>
        <v>258</v>
      </c>
      <c r="AL14" s="61">
        <f>Statistics!DA13</f>
        <v>258</v>
      </c>
      <c r="AM14" s="61">
        <f>Statistics!DB13</f>
        <v>71.955133857712255</v>
      </c>
      <c r="AN14" s="61">
        <f>Statistics!DC13</f>
        <v>0.80289035753625682</v>
      </c>
      <c r="AO14" s="61">
        <f>Statistics!DD13</f>
        <v>0.69428565661329333</v>
      </c>
      <c r="AP14" s="61">
        <f>Statistics!DE13</f>
        <v>24.168160421814171</v>
      </c>
      <c r="AQ14" s="61">
        <f>Statistics!DF13</f>
        <v>2.5100005927952074</v>
      </c>
      <c r="AR14" s="61">
        <f>Statistics!DG13</f>
        <v>105.34718135204839</v>
      </c>
      <c r="AS14" s="61">
        <f>Statistics!DH13</f>
        <v>34.613487129640546</v>
      </c>
      <c r="AT14" s="61">
        <f>Statistics!DI13</f>
        <v>0.75909525</v>
      </c>
      <c r="AU14" s="61">
        <f>Statistics!C13</f>
        <v>2</v>
      </c>
      <c r="AV14" s="61">
        <f>Statistics!EK13</f>
        <v>34</v>
      </c>
      <c r="AW14" s="61">
        <f>Statistics!EH13</f>
        <v>4</v>
      </c>
      <c r="AX14" s="61">
        <f>Statistics!EI13</f>
        <v>28</v>
      </c>
      <c r="AY14" s="413">
        <f>Statistics!EJ13</f>
        <v>10</v>
      </c>
    </row>
    <row r="15" spans="1:51" x14ac:dyDescent="0.25">
      <c r="A15" s="465" t="str">
        <f>Statistics!A14</f>
        <v>CHUM-RV-013</v>
      </c>
      <c r="B15" s="576">
        <f>Statistics!B14</f>
        <v>64</v>
      </c>
      <c r="C15" s="420">
        <f>Statistics!D14</f>
        <v>77.377499999999998</v>
      </c>
      <c r="D15" s="420">
        <f>Statistics!E14</f>
        <v>309</v>
      </c>
      <c r="E15" s="420">
        <f>Statistics!F14</f>
        <v>54.480531787499679</v>
      </c>
      <c r="F15" s="420">
        <f>Statistics!L14</f>
        <v>41.35</v>
      </c>
      <c r="G15" s="420">
        <f>Statistics!P14</f>
        <v>7</v>
      </c>
      <c r="H15" s="420">
        <f>Statistics!Q14</f>
        <v>2.519703703703704</v>
      </c>
      <c r="I15" s="420">
        <f>Statistics!S14</f>
        <v>25.012333333333331</v>
      </c>
      <c r="J15" s="420">
        <f>Statistics!T14</f>
        <v>28.411333333333332</v>
      </c>
      <c r="K15" s="420">
        <f>Statistics!U14</f>
        <v>15.7999305725097</v>
      </c>
      <c r="L15" s="420">
        <f>Statistics!W14</f>
        <v>0.63916666666666666</v>
      </c>
      <c r="M15" s="420">
        <f>Statistics!X14</f>
        <v>1790</v>
      </c>
      <c r="N15" s="420">
        <f>Statistics!AA14</f>
        <v>1.5187343108860745</v>
      </c>
      <c r="O15" s="420">
        <f>Statistics!AB14</f>
        <v>175.59610283726511</v>
      </c>
      <c r="P15" s="61">
        <f>Statistics!AC14</f>
        <v>1004</v>
      </c>
      <c r="Q15" s="61">
        <f>Statistics!AF14</f>
        <v>2952</v>
      </c>
      <c r="R15" s="61">
        <f>Metrics!$BX$11</f>
        <v>1194</v>
      </c>
      <c r="S15" s="61">
        <f>Statistics!AG14</f>
        <v>1194</v>
      </c>
      <c r="T15" s="61">
        <f>Statistics!AM14</f>
        <v>8.6001964136089182</v>
      </c>
      <c r="U15" s="420">
        <f>Statistics!AN14</f>
        <v>6.4709789287890489</v>
      </c>
      <c r="V15" s="420">
        <f>Statistics!AO14</f>
        <v>9.8258895906844739</v>
      </c>
      <c r="W15" s="420">
        <f>Statistics!CI14</f>
        <v>24.75</v>
      </c>
      <c r="X15" s="420">
        <f>Statistics!CJ14</f>
        <v>98.661201260224317</v>
      </c>
      <c r="Y15" s="420">
        <f>Statistics!CK14</f>
        <v>38.305580302781841</v>
      </c>
      <c r="Z15" s="420">
        <f>Statistics!CL14</f>
        <v>113.49938680294402</v>
      </c>
      <c r="AA15" s="420">
        <f>Statistics!CM14</f>
        <v>43.43297397844664</v>
      </c>
      <c r="AB15" s="420">
        <f>Statistics!CN14</f>
        <v>2.2296508407414368</v>
      </c>
      <c r="AC15" s="420">
        <f>Statistics!CR14</f>
        <v>1.0124582417351036</v>
      </c>
      <c r="AD15" s="420">
        <f>Statistics!CS14</f>
        <v>2.0310754544531329</v>
      </c>
      <c r="AE15" s="420">
        <f>Statistics!CT14</f>
        <v>1.0130949700445218</v>
      </c>
      <c r="AF15" s="420">
        <f>Statistics!CU14</f>
        <v>1.0130949700445218</v>
      </c>
      <c r="AG15" s="420">
        <f>Statistics!CV14</f>
        <v>42.33370182575613</v>
      </c>
      <c r="AH15" s="61">
        <f>Statistics!CW14</f>
        <v>42.33370182575613</v>
      </c>
      <c r="AI15" s="61">
        <f>Statistics!CX14</f>
        <v>42.333701825756165</v>
      </c>
      <c r="AJ15" s="61">
        <f>Statistics!CY14</f>
        <v>42.333701825756165</v>
      </c>
      <c r="AK15" s="61">
        <f>Statistics!CZ14</f>
        <v>385</v>
      </c>
      <c r="AL15" s="61">
        <f>Statistics!DA14</f>
        <v>385</v>
      </c>
      <c r="AM15" s="61">
        <f>Statistics!DB14</f>
        <v>75.149791814765919</v>
      </c>
      <c r="AN15" s="61">
        <f>Statistics!DC14</f>
        <v>0.89287931503794016</v>
      </c>
      <c r="AO15" s="61">
        <f>Statistics!DD14</f>
        <v>0.50373617992509556</v>
      </c>
      <c r="AP15" s="61">
        <f>Statistics!DE14</f>
        <v>22.764743269756455</v>
      </c>
      <c r="AQ15" s="61">
        <f>Statistics!DF14</f>
        <v>2.4973682151837453</v>
      </c>
      <c r="AR15" s="61">
        <f>Statistics!DG14</f>
        <v>375.31688338633046</v>
      </c>
      <c r="AS15" s="61">
        <f>Statistics!DH14</f>
        <v>34.433306209983471</v>
      </c>
      <c r="AT15" s="61">
        <f>Statistics!DI14</f>
        <v>0.73368489999999997</v>
      </c>
      <c r="AU15" s="61">
        <f>Statistics!C14</f>
        <v>2</v>
      </c>
      <c r="AV15" s="61">
        <f>Statistics!EK14</f>
        <v>42</v>
      </c>
      <c r="AW15" s="61">
        <f>Statistics!EH14</f>
        <v>10</v>
      </c>
      <c r="AX15" s="61">
        <f>Statistics!EI14</f>
        <v>36</v>
      </c>
      <c r="AY15" s="413">
        <f>Statistics!EJ14</f>
        <v>10</v>
      </c>
    </row>
    <row r="16" spans="1:51" x14ac:dyDescent="0.25">
      <c r="A16" s="466" t="str">
        <f>Statistics!A15</f>
        <v>CHUM-RV-014</v>
      </c>
      <c r="B16" s="576">
        <f>Statistics!B15</f>
        <v>80</v>
      </c>
      <c r="C16" s="420">
        <f>Statistics!D15</f>
        <v>47.863500000000002</v>
      </c>
      <c r="D16" s="420">
        <f>Statistics!E15</f>
        <v>83</v>
      </c>
      <c r="E16" s="420">
        <f>Statistics!F15</f>
        <v>8.4528119722381092</v>
      </c>
      <c r="F16" s="420">
        <f>Statistics!L15</f>
        <v>18.2</v>
      </c>
      <c r="G16" s="420">
        <f>Statistics!P15</f>
        <v>1</v>
      </c>
      <c r="H16" s="420">
        <f>Statistics!Q15</f>
        <v>1.3304814814814816</v>
      </c>
      <c r="I16" s="420">
        <f>Statistics!S15</f>
        <v>13.223000000000001</v>
      </c>
      <c r="J16" s="420">
        <f>Statistics!T15</f>
        <v>23.703333333333333</v>
      </c>
      <c r="K16" s="420">
        <f>Statistics!U15</f>
        <v>13.294413248697866</v>
      </c>
      <c r="L16" s="420">
        <f>Statistics!W15</f>
        <v>0.98999999999999988</v>
      </c>
      <c r="M16" s="420">
        <f>Statistics!X15</f>
        <v>1054</v>
      </c>
      <c r="N16" s="420">
        <f>Statistics!AA15</f>
        <v>0.91553877578774978</v>
      </c>
      <c r="O16" s="420">
        <f>Statistics!AB15</f>
        <v>56.715144187101906</v>
      </c>
      <c r="P16" s="61">
        <f>Statistics!AC15</f>
        <v>849</v>
      </c>
      <c r="Q16" s="61">
        <f>Statistics!AF15</f>
        <v>2095</v>
      </c>
      <c r="R16" s="61">
        <f>Metrics!$S$11</f>
        <v>648</v>
      </c>
      <c r="S16" s="61">
        <f>Statistics!AG15</f>
        <v>648</v>
      </c>
      <c r="T16" s="61">
        <f>Statistics!AM15</f>
        <v>5.1752287073908247</v>
      </c>
      <c r="U16" s="420">
        <f>Statistics!AN15</f>
        <v>4.9578011272678477</v>
      </c>
      <c r="V16" s="420">
        <f>Statistics!AO15</f>
        <v>15.619647325637278</v>
      </c>
      <c r="W16" s="420">
        <f>Statistics!CI15</f>
        <v>18.23</v>
      </c>
      <c r="X16" s="420">
        <f>Statistics!CJ15</f>
        <v>84.552319818613014</v>
      </c>
      <c r="Y16" s="420">
        <f>Statistics!CK15</f>
        <v>57.711069885614272</v>
      </c>
      <c r="Z16" s="420">
        <f>Statistics!CL15</f>
        <v>102.48221735190883</v>
      </c>
      <c r="AA16" s="420">
        <f>Statistics!CM15</f>
        <v>75.162167562555325</v>
      </c>
      <c r="AB16" s="420">
        <f>Statistics!CN15</f>
        <v>2.4106789815766221</v>
      </c>
      <c r="AC16" s="420">
        <f>Statistics!CR15</f>
        <v>1.7243653818012716</v>
      </c>
      <c r="AD16" s="420">
        <f>Statistics!CS15</f>
        <v>21.170742034508308</v>
      </c>
      <c r="AE16" s="420">
        <f>Statistics!CT15</f>
        <v>1.0441016380085013</v>
      </c>
      <c r="AF16" s="420">
        <f>Statistics!CU15</f>
        <v>0.77058143172776183</v>
      </c>
      <c r="AG16" s="420">
        <f>Statistics!CV15</f>
        <v>25.027652881568926</v>
      </c>
      <c r="AH16" s="61">
        <f>Statistics!CW15</f>
        <v>23.946997454002215</v>
      </c>
      <c r="AI16" s="61">
        <f>Statistics!CX15</f>
        <v>29.14315860155266</v>
      </c>
      <c r="AJ16" s="61">
        <f>Statistics!CY15</f>
        <v>26.265072602937561</v>
      </c>
      <c r="AK16" s="61">
        <f>Statistics!CZ15</f>
        <v>337.4</v>
      </c>
      <c r="AL16" s="61">
        <f>Statistics!DA15</f>
        <v>336</v>
      </c>
      <c r="AM16" s="61">
        <f>Statistics!DB15</f>
        <v>74.097597120779085</v>
      </c>
      <c r="AN16" s="61">
        <f>Statistics!DC15</f>
        <v>0.99035198432777205</v>
      </c>
      <c r="AO16" s="61">
        <f>Statistics!DD15</f>
        <v>0.94862179123178847</v>
      </c>
      <c r="AP16" s="61">
        <f>Statistics!DE15</f>
        <v>27.6028597081404</v>
      </c>
      <c r="AQ16" s="61">
        <f>Statistics!DF15</f>
        <v>4.0984851794871728</v>
      </c>
      <c r="AR16" s="61">
        <f>Statistics!DG15</f>
        <v>284.11848252110707</v>
      </c>
      <c r="AS16" s="61">
        <f>Statistics!DH15</f>
        <v>39.650403750758521</v>
      </c>
      <c r="AT16" s="61">
        <f>Statistics!DI15</f>
        <v>0.77402689999999996</v>
      </c>
      <c r="AU16" s="61">
        <f>Statistics!C15</f>
        <v>0</v>
      </c>
      <c r="AV16" s="61">
        <f>Statistics!EK15</f>
        <v>0</v>
      </c>
      <c r="AW16" s="61">
        <f>Statistics!EH15</f>
        <v>0</v>
      </c>
      <c r="AX16" s="61">
        <f>Statistics!EI15</f>
        <v>0</v>
      </c>
      <c r="AY16" s="413">
        <f>Statistics!EJ15</f>
        <v>0</v>
      </c>
    </row>
    <row r="17" spans="1:51" x14ac:dyDescent="0.25">
      <c r="A17" s="466" t="str">
        <f>Statistics!A16</f>
        <v>CHUM-RV-015</v>
      </c>
      <c r="B17" s="576">
        <f>Statistics!B16</f>
        <v>80</v>
      </c>
      <c r="C17" s="420">
        <f>Statistics!D16</f>
        <v>23.576499999999999</v>
      </c>
      <c r="D17" s="420">
        <f>Statistics!E16</f>
        <v>52</v>
      </c>
      <c r="E17" s="420">
        <f>Statistics!F16</f>
        <v>6.8399046696722392</v>
      </c>
      <c r="F17" s="420">
        <f>Statistics!L16</f>
        <v>17.850000000000001</v>
      </c>
      <c r="G17" s="420">
        <f>Statistics!P16</f>
        <v>1</v>
      </c>
      <c r="H17" s="420">
        <f>Statistics!Q16</f>
        <v>0.97196296296296292</v>
      </c>
      <c r="I17" s="420">
        <f>Statistics!S16</f>
        <v>9.7919999999999998</v>
      </c>
      <c r="J17" s="420">
        <f>Statistics!T16</f>
        <v>20.474666666666668</v>
      </c>
      <c r="K17" s="420">
        <f>Statistics!U16</f>
        <v>13.599964141845632</v>
      </c>
      <c r="L17" s="420">
        <f>Statistics!W16</f>
        <v>0.98166666666666658</v>
      </c>
      <c r="M17" s="420">
        <f>Statistics!X16</f>
        <v>1123</v>
      </c>
      <c r="N17" s="420">
        <f>Statistics!AA16</f>
        <v>0.69610901886049537</v>
      </c>
      <c r="O17" s="420">
        <f>Statistics!AB16</f>
        <v>59.394012396283614</v>
      </c>
      <c r="P17" s="61">
        <f>Statistics!AC16</f>
        <v>873</v>
      </c>
      <c r="Q17" s="61">
        <f>Statistics!AF16</f>
        <v>854</v>
      </c>
      <c r="R17" s="61">
        <f>Metrics!$W$11</f>
        <v>455</v>
      </c>
      <c r="S17" s="61">
        <f>Statistics!AG16</f>
        <v>455</v>
      </c>
      <c r="T17" s="61">
        <f>Statistics!AM16</f>
        <v>5.5155481649229641</v>
      </c>
      <c r="U17" s="420">
        <f>Statistics!AN16</f>
        <v>4.8752525572781158</v>
      </c>
      <c r="V17" s="420">
        <f>Statistics!AO16</f>
        <v>38.641370556421649</v>
      </c>
      <c r="W17" s="420">
        <f>Statistics!CI16</f>
        <v>15.25</v>
      </c>
      <c r="X17" s="420">
        <f>Statistics!CJ16</f>
        <v>77.669361738274205</v>
      </c>
      <c r="Y17" s="420">
        <f>Statistics!CK16</f>
        <v>55.408909425143861</v>
      </c>
      <c r="Z17" s="420">
        <f>Statistics!CL16</f>
        <v>96.303379367266217</v>
      </c>
      <c r="AA17" s="420">
        <f>Statistics!CM16</f>
        <v>66.204444936486169</v>
      </c>
      <c r="AB17" s="420">
        <f>Statistics!CN16</f>
        <v>1.9632895093818337</v>
      </c>
      <c r="AC17" s="420">
        <f>Statistics!CR16</f>
        <v>1.5737028462696694</v>
      </c>
      <c r="AD17" s="420">
        <f>Statistics!CS16</f>
        <v>8.5622547270781304</v>
      </c>
      <c r="AE17" s="420">
        <f>Statistics!CT16</f>
        <v>0.88899205066160725</v>
      </c>
      <c r="AF17" s="420">
        <f>Statistics!CU16</f>
        <v>0.84121027061896769</v>
      </c>
      <c r="AG17" s="420">
        <f>Statistics!CV16</f>
        <v>30.492670956367526</v>
      </c>
      <c r="AH17" s="61">
        <f>Statistics!CW16</f>
        <v>23.668670681763171</v>
      </c>
      <c r="AI17" s="61">
        <f>Statistics!CX16</f>
        <v>33.902284286619491</v>
      </c>
      <c r="AJ17" s="61">
        <f>Statistics!CY16</f>
        <v>29.634590995796032</v>
      </c>
      <c r="AK17" s="61">
        <f>Statistics!CZ16</f>
        <v>311</v>
      </c>
      <c r="AL17" s="61">
        <f>Statistics!DA16</f>
        <v>311</v>
      </c>
      <c r="AM17" s="61">
        <f>Statistics!DB16</f>
        <v>151.98002140563682</v>
      </c>
      <c r="AN17" s="61">
        <f>Statistics!DC16</f>
        <v>0.99716002885021182</v>
      </c>
      <c r="AO17" s="61">
        <f>Statistics!DD16</f>
        <v>0.87346561408733858</v>
      </c>
      <c r="AP17" s="61">
        <f>Statistics!DE16</f>
        <v>22.993862156008369</v>
      </c>
      <c r="AQ17" s="61">
        <f>Statistics!DF16</f>
        <v>4.0321604715821859</v>
      </c>
      <c r="AR17" s="61">
        <f>Statistics!DG16</f>
        <v>193.86658528082367</v>
      </c>
      <c r="AS17" s="61">
        <f>Statistics!DH16</f>
        <v>27.533485330030622</v>
      </c>
      <c r="AT17" s="61">
        <f>Statistics!DI16</f>
        <v>0.76083219999999996</v>
      </c>
      <c r="AU17" s="61">
        <f>Statistics!C16</f>
        <v>0</v>
      </c>
      <c r="AV17" s="61">
        <f>Statistics!EK16</f>
        <v>0</v>
      </c>
      <c r="AW17" s="61">
        <f>Statistics!EH16</f>
        <v>0</v>
      </c>
      <c r="AX17" s="61">
        <f>Statistics!EI16</f>
        <v>0</v>
      </c>
      <c r="AY17" s="413">
        <f>Statistics!EJ16</f>
        <v>0</v>
      </c>
    </row>
    <row r="18" spans="1:51" x14ac:dyDescent="0.25">
      <c r="A18" s="465" t="str">
        <f>Statistics!A17</f>
        <v>CHUM-RV-016</v>
      </c>
      <c r="B18" s="576">
        <f>Statistics!B17</f>
        <v>41</v>
      </c>
      <c r="C18" s="420">
        <f t="shared" ref="C18:F19" si="9">C$1</f>
        <v>300</v>
      </c>
      <c r="D18" s="420">
        <f t="shared" si="9"/>
        <v>1000</v>
      </c>
      <c r="E18" s="420">
        <v>400</v>
      </c>
      <c r="F18" s="420">
        <f>Statistics!L17</f>
        <v>0</v>
      </c>
      <c r="G18" s="420">
        <f>Statistics!P17</f>
        <v>2</v>
      </c>
      <c r="H18" s="420">
        <f t="shared" ref="H18:L19" si="10">H$1</f>
        <v>10</v>
      </c>
      <c r="I18" s="420">
        <v>90</v>
      </c>
      <c r="J18" s="420">
        <v>600</v>
      </c>
      <c r="K18" s="420">
        <f t="shared" si="10"/>
        <v>60</v>
      </c>
      <c r="L18" s="420">
        <f t="shared" si="10"/>
        <v>0</v>
      </c>
      <c r="M18" s="61">
        <v>25000</v>
      </c>
      <c r="N18" s="61">
        <v>2</v>
      </c>
      <c r="O18" s="420">
        <f t="shared" ref="O18:W19" si="11">O$1</f>
        <v>600</v>
      </c>
      <c r="P18" s="61">
        <v>2000</v>
      </c>
      <c r="Q18" s="61">
        <v>3800</v>
      </c>
      <c r="R18" s="61">
        <v>10000</v>
      </c>
      <c r="S18" s="61">
        <v>15000</v>
      </c>
      <c r="T18" s="61">
        <v>2000</v>
      </c>
      <c r="U18" s="61">
        <v>4000</v>
      </c>
      <c r="V18" s="61">
        <v>200</v>
      </c>
      <c r="W18" s="420">
        <f t="shared" si="11"/>
        <v>60</v>
      </c>
      <c r="X18" s="420">
        <f>Statistics!CJ17</f>
        <v>148.11354161544651</v>
      </c>
      <c r="Y18" s="420">
        <f>Statistics!CK17</f>
        <v>116.92942176454204</v>
      </c>
      <c r="Z18" s="420">
        <f>Statistics!CL17</f>
        <v>188.03238436051731</v>
      </c>
      <c r="AA18" s="420">
        <f>Statistics!CM17</f>
        <v>141.07059604561411</v>
      </c>
      <c r="AB18" s="420">
        <f>Statistics!CN17</f>
        <v>4.0237455046085895</v>
      </c>
      <c r="AC18" s="420">
        <f>Statistics!CR17</f>
        <v>3.1695330118872223</v>
      </c>
      <c r="AD18" s="420">
        <f>Statistics!CS17</f>
        <v>16.149774202231061</v>
      </c>
      <c r="AE18" s="420">
        <f>Statistics!CT17</f>
        <v>5.1036325651347401</v>
      </c>
      <c r="AF18" s="420">
        <f>Statistics!CU17</f>
        <v>3.5478377483247581</v>
      </c>
      <c r="AG18" s="420">
        <f>Statistics!CV17</f>
        <v>72.666581421733795</v>
      </c>
      <c r="AH18" s="61">
        <f>Statistics!CW17</f>
        <v>26.984507262626913</v>
      </c>
      <c r="AI18" s="61">
        <f>Statistics!CX17</f>
        <v>166.06563347838289</v>
      </c>
      <c r="AJ18" s="61">
        <f>Statistics!CY17</f>
        <v>78.393073104256672</v>
      </c>
      <c r="AK18" s="61">
        <f>Statistics!CZ17</f>
        <v>334</v>
      </c>
      <c r="AL18" s="61">
        <f>Statistics!DA17</f>
        <v>413</v>
      </c>
      <c r="AM18" s="61">
        <f>Statistics!DB17</f>
        <v>179.44193558034513</v>
      </c>
      <c r="AN18" s="61">
        <f>Statistics!DC17</f>
        <v>3.053203048139121</v>
      </c>
      <c r="AO18" s="61">
        <f>Statistics!DD17</f>
        <v>2.6690280583957655</v>
      </c>
      <c r="AP18" s="61">
        <f>Statistics!DE17</f>
        <v>36.605773150732588</v>
      </c>
      <c r="AQ18" s="61">
        <f>Statistics!DF17</f>
        <v>9.3202910356300563</v>
      </c>
      <c r="AR18" s="61">
        <f>Statistics!DG17</f>
        <v>2293.9376186806476</v>
      </c>
      <c r="AS18" s="61">
        <f>Statistics!DH17</f>
        <v>63.241682350053374</v>
      </c>
      <c r="AT18" s="61">
        <f>Statistics!DI17</f>
        <v>0.51065910000000003</v>
      </c>
      <c r="AU18" s="61">
        <f>Statistics!C17</f>
        <v>5</v>
      </c>
      <c r="AV18" s="81">
        <f>Statistics!EK17</f>
        <v>88.5</v>
      </c>
      <c r="AW18" s="61">
        <f>Statistics!EH17</f>
        <v>18</v>
      </c>
      <c r="AX18" s="61">
        <f>Statistics!EI17</f>
        <v>70.5</v>
      </c>
      <c r="AY18" s="413">
        <f>Statistics!EJ17</f>
        <v>22</v>
      </c>
    </row>
    <row r="19" spans="1:51" x14ac:dyDescent="0.25">
      <c r="A19" s="465" t="str">
        <f>Statistics!A18</f>
        <v>CHUM-RV-017</v>
      </c>
      <c r="B19" s="576">
        <f>Statistics!B18</f>
        <v>13</v>
      </c>
      <c r="C19" s="420">
        <f t="shared" si="9"/>
        <v>300</v>
      </c>
      <c r="D19" s="420">
        <f t="shared" si="9"/>
        <v>1000</v>
      </c>
      <c r="E19" s="420">
        <v>400</v>
      </c>
      <c r="F19" s="420">
        <f>Statistics!L18</f>
        <v>0</v>
      </c>
      <c r="G19" s="420">
        <f>Statistics!P18</f>
        <v>5</v>
      </c>
      <c r="H19" s="420">
        <f t="shared" si="10"/>
        <v>10</v>
      </c>
      <c r="I19" s="420">
        <v>90</v>
      </c>
      <c r="J19" s="420">
        <v>600</v>
      </c>
      <c r="K19" s="420">
        <f t="shared" si="10"/>
        <v>60</v>
      </c>
      <c r="L19" s="420">
        <f t="shared" si="10"/>
        <v>0</v>
      </c>
      <c r="M19" s="61">
        <v>25000</v>
      </c>
      <c r="N19" s="61">
        <v>2</v>
      </c>
      <c r="O19" s="420">
        <f t="shared" si="11"/>
        <v>600</v>
      </c>
      <c r="P19" s="61">
        <v>2000</v>
      </c>
      <c r="Q19" s="61">
        <v>3800</v>
      </c>
      <c r="R19" s="61">
        <v>10000</v>
      </c>
      <c r="S19" s="61">
        <v>15000</v>
      </c>
      <c r="T19" s="61">
        <v>2000</v>
      </c>
      <c r="U19" s="61">
        <v>4000</v>
      </c>
      <c r="V19" s="61">
        <v>200</v>
      </c>
      <c r="W19" s="420">
        <f t="shared" si="11"/>
        <v>60</v>
      </c>
      <c r="X19" s="420">
        <f>Statistics!CJ18</f>
        <v>180.33030955663762</v>
      </c>
      <c r="Y19" s="420">
        <f>Statistics!CK18</f>
        <v>167.92792750894722</v>
      </c>
      <c r="Z19" s="420">
        <f>Statistics!CL18</f>
        <v>203.05126297310321</v>
      </c>
      <c r="AA19" s="420">
        <f>Statistics!CM18</f>
        <v>189.72406301353885</v>
      </c>
      <c r="AB19" s="420">
        <f>Statistics!CN18</f>
        <v>4.7004569927735691</v>
      </c>
      <c r="AC19" s="420">
        <f>Statistics!CR18</f>
        <v>3.9786804849126636</v>
      </c>
      <c r="AD19" s="420">
        <f>Statistics!CS18</f>
        <v>36.288859320188706</v>
      </c>
      <c r="AE19" s="420">
        <f>Statistics!CT18</f>
        <v>1.657974502514908</v>
      </c>
      <c r="AF19" s="420">
        <f>Statistics!CU18</f>
        <v>1.1648469546216518</v>
      </c>
      <c r="AG19" s="420">
        <f>Statistics!CV18</f>
        <v>33.578345405770889</v>
      </c>
      <c r="AH19" s="61">
        <f>Statistics!CW18</f>
        <v>26.77751367632689</v>
      </c>
      <c r="AI19" s="61">
        <f>Statistics!CX18</f>
        <v>73.582203129138833</v>
      </c>
      <c r="AJ19" s="61">
        <f>Statistics!CY18</f>
        <v>51.11909155033338</v>
      </c>
      <c r="AK19" s="61">
        <f>Statistics!CZ18</f>
        <v>281.42500000000001</v>
      </c>
      <c r="AL19" s="61">
        <f>Statistics!DA18</f>
        <v>275.5</v>
      </c>
      <c r="AM19" s="61">
        <f>Statistics!DB18</f>
        <v>79.835490504415148</v>
      </c>
      <c r="AN19" s="61">
        <f>Statistics!DC18</f>
        <v>6.337135964376472</v>
      </c>
      <c r="AO19" s="61">
        <f>Statistics!DD18</f>
        <v>5.225031820673947</v>
      </c>
      <c r="AP19" s="61">
        <f>Statistics!DE18</f>
        <v>33.210702768810428</v>
      </c>
      <c r="AQ19" s="61">
        <f>Statistics!DF18</f>
        <v>13.228815449401715</v>
      </c>
      <c r="AR19" s="61">
        <f>Statistics!DG18</f>
        <v>852.25970136440139</v>
      </c>
      <c r="AS19" s="61">
        <f>Statistics!DH18</f>
        <v>57.051048563423848</v>
      </c>
      <c r="AT19" s="61">
        <f>Statistics!DI18</f>
        <v>0.56713150000000001</v>
      </c>
      <c r="AU19" s="61">
        <f>Statistics!C18</f>
        <v>5</v>
      </c>
      <c r="AV19" s="61">
        <f>Statistics!EK18</f>
        <v>95</v>
      </c>
      <c r="AW19" s="61">
        <f>Statistics!EH18</f>
        <v>20</v>
      </c>
      <c r="AX19" s="61">
        <f>Statistics!EI18</f>
        <v>73</v>
      </c>
      <c r="AY19" s="413">
        <f>Statistics!EJ18</f>
        <v>22</v>
      </c>
    </row>
    <row r="20" spans="1:51" x14ac:dyDescent="0.25">
      <c r="A20" s="465" t="str">
        <f>Statistics!A19</f>
        <v>CHUM-RV-018</v>
      </c>
      <c r="B20" s="576">
        <f>Statistics!B19</f>
        <v>75</v>
      </c>
      <c r="C20" s="420">
        <f>Statistics!D19</f>
        <v>83.635499999999993</v>
      </c>
      <c r="D20" s="420">
        <f>Statistics!E19</f>
        <v>400</v>
      </c>
      <c r="E20" s="420">
        <f>Statistics!F19</f>
        <v>44.341506849043057</v>
      </c>
      <c r="F20" s="420">
        <f>Statistics!L19</f>
        <v>44</v>
      </c>
      <c r="G20" s="420">
        <f>Statistics!P19</f>
        <v>0</v>
      </c>
      <c r="H20" s="420">
        <f>Statistics!Q19</f>
        <v>3.7198518518518515</v>
      </c>
      <c r="I20" s="420">
        <f>Statistics!S19</f>
        <v>35.687666666666665</v>
      </c>
      <c r="J20" s="420">
        <f>Statistics!T19</f>
        <v>35.625333333333337</v>
      </c>
      <c r="K20" s="420">
        <f>Statistics!U19</f>
        <v>21.810949961344367</v>
      </c>
      <c r="L20" s="420">
        <f>Statistics!W19</f>
        <v>0.96083333333333332</v>
      </c>
      <c r="M20" s="420">
        <f>Statistics!X19</f>
        <v>1486</v>
      </c>
      <c r="N20" s="420">
        <f>Statistics!AA19</f>
        <v>1.3288252340574689</v>
      </c>
      <c r="O20" s="420">
        <f>Statistics!AB19</f>
        <v>18.78256978177345</v>
      </c>
      <c r="P20" s="61">
        <f>Statistics!AC19</f>
        <v>1404</v>
      </c>
      <c r="Q20" s="61">
        <f>Statistics!AF19</f>
        <v>3995</v>
      </c>
      <c r="R20" s="61">
        <f>Metrics!$CB$11</f>
        <v>1793</v>
      </c>
      <c r="S20" s="61">
        <f>Statistics!AG19</f>
        <v>1793</v>
      </c>
      <c r="T20" s="61">
        <f>Statistics!AM19</f>
        <v>5.4108054997748285</v>
      </c>
      <c r="U20" s="420">
        <f>Statistics!AN19</f>
        <v>2.9544675023141118</v>
      </c>
      <c r="V20" s="420">
        <f>Statistics!AO19</f>
        <v>5.7496813362079813</v>
      </c>
      <c r="W20" s="420">
        <f>Statistics!CI19</f>
        <v>30.83</v>
      </c>
      <c r="X20" s="420">
        <f>Statistics!CJ19</f>
        <v>101.11889663221</v>
      </c>
      <c r="Y20" s="420">
        <f>Statistics!CK19</f>
        <v>82.611548765667777</v>
      </c>
      <c r="Z20" s="420">
        <f>Statistics!CL19</f>
        <v>121.83595883965964</v>
      </c>
      <c r="AA20" s="420">
        <f>Statistics!CM19</f>
        <v>97.059056523253702</v>
      </c>
      <c r="AB20" s="420">
        <f>Statistics!CN19</f>
        <v>2.5674491653744957</v>
      </c>
      <c r="AC20" s="420">
        <f>Statistics!CR19</f>
        <v>2.0144310210006378</v>
      </c>
      <c r="AD20" s="420">
        <f>Statistics!CS19</f>
        <v>21.073335206518685</v>
      </c>
      <c r="AE20" s="420">
        <f>Statistics!CT19</f>
        <v>2.2752983264780458</v>
      </c>
      <c r="AF20" s="420">
        <f>Statistics!CU19</f>
        <v>2.2776056117732377</v>
      </c>
      <c r="AG20" s="420">
        <f>Statistics!CV19</f>
        <v>37.881068314068493</v>
      </c>
      <c r="AH20" s="61">
        <f>Statistics!CW19</f>
        <v>32.838385796290112</v>
      </c>
      <c r="AI20" s="61">
        <f>Statistics!CX19</f>
        <v>67.514331449597989</v>
      </c>
      <c r="AJ20" s="61">
        <f>Statistics!CY19</f>
        <v>69.543826358088111</v>
      </c>
      <c r="AK20" s="61">
        <f>Statistics!CZ19</f>
        <v>268.7</v>
      </c>
      <c r="AL20" s="61">
        <f>Statistics!DA19</f>
        <v>273.75</v>
      </c>
      <c r="AM20" s="61">
        <f>Statistics!DB19</f>
        <v>252.88002247822422</v>
      </c>
      <c r="AN20" s="61">
        <f>Statistics!DC19</f>
        <v>1.5703971237987617</v>
      </c>
      <c r="AO20" s="61">
        <f>Statistics!DD19</f>
        <v>1.4330096347101975</v>
      </c>
      <c r="AP20" s="61">
        <f>Statistics!DE19</f>
        <v>29.079562854330533</v>
      </c>
      <c r="AQ20" s="61">
        <f>Statistics!DF19</f>
        <v>6.5231955772423591</v>
      </c>
      <c r="AR20" s="61">
        <f>Statistics!DG19</f>
        <v>314.16950125902775</v>
      </c>
      <c r="AS20" s="61">
        <f>Statistics!DH19</f>
        <v>42.031704840671402</v>
      </c>
      <c r="AT20" s="61">
        <f>Statistics!DI19</f>
        <v>0.55130080000000004</v>
      </c>
      <c r="AU20" s="61">
        <f>Statistics!C19</f>
        <v>3</v>
      </c>
      <c r="AV20" s="61">
        <f>Statistics!EK19</f>
        <v>0</v>
      </c>
      <c r="AW20" s="61">
        <f>Statistics!EH19</f>
        <v>7</v>
      </c>
      <c r="AX20" s="61">
        <f>Statistics!EI19</f>
        <v>0</v>
      </c>
      <c r="AY20" s="413">
        <f>Statistics!EJ19</f>
        <v>5</v>
      </c>
    </row>
    <row r="21" spans="1:51" x14ac:dyDescent="0.25">
      <c r="A21" s="466" t="str">
        <f>Statistics!A20</f>
        <v>CHUM-RV-019</v>
      </c>
      <c r="B21" s="576">
        <f>Statistics!B20</f>
        <v>79</v>
      </c>
      <c r="C21" s="420">
        <f>Statistics!D20</f>
        <v>48.022500000000001</v>
      </c>
      <c r="D21" s="420">
        <f>Statistics!E22</f>
        <v>121</v>
      </c>
      <c r="E21" s="420">
        <f>Statistics!F20</f>
        <v>14.230832892470049</v>
      </c>
      <c r="F21" s="420">
        <f>Statistics!L20</f>
        <v>22</v>
      </c>
      <c r="G21" s="420">
        <f>Statistics!P20</f>
        <v>3</v>
      </c>
      <c r="H21" s="420">
        <f>Statistics!Q20</f>
        <v>1.7354814814814816</v>
      </c>
      <c r="I21" s="420">
        <f>Statistics!S20</f>
        <v>17.094666666666669</v>
      </c>
      <c r="J21" s="420">
        <f>Statistics!T20</f>
        <v>19.924666666666667</v>
      </c>
      <c r="K21" s="420">
        <f>Statistics!U20</f>
        <v>18.749885559081999</v>
      </c>
      <c r="L21" s="420">
        <f>Statistics!W20</f>
        <v>1</v>
      </c>
      <c r="M21" s="420">
        <f>Statistics!X20</f>
        <v>1171</v>
      </c>
      <c r="N21" s="420">
        <f>Statistics!AA20</f>
        <v>0.55825930542566404</v>
      </c>
      <c r="O21" s="420">
        <f>Statistics!AB20</f>
        <v>85.149689143784869</v>
      </c>
      <c r="P21" s="61">
        <f>Statistics!AC20</f>
        <v>1096</v>
      </c>
      <c r="Q21" s="61">
        <f>Statistics!AF20</f>
        <v>2057</v>
      </c>
      <c r="R21" s="61">
        <f>Metrics!$AA$11</f>
        <v>851</v>
      </c>
      <c r="S21" s="61">
        <f>Statistics!AG20</f>
        <v>851</v>
      </c>
      <c r="T21" s="61">
        <f>Statistics!AM20</f>
        <v>5.7619174577618093</v>
      </c>
      <c r="U21" s="420">
        <f>Statistics!AN20</f>
        <v>4.3145855353905951</v>
      </c>
      <c r="V21" s="420">
        <f>Statistics!AO20</f>
        <v>11.357458103711636</v>
      </c>
      <c r="W21" s="420">
        <f>Statistics!CI20</f>
        <v>18.47</v>
      </c>
      <c r="X21" s="420">
        <f>Statistics!CJ20</f>
        <v>97.656704637107211</v>
      </c>
      <c r="Y21" s="420">
        <f>Statistics!CK20</f>
        <v>46.909553704170676</v>
      </c>
      <c r="Z21" s="420">
        <f>Statistics!CL20</f>
        <v>123.62421518341618</v>
      </c>
      <c r="AA21" s="420">
        <f>Statistics!CM20</f>
        <v>64.442790220304005</v>
      </c>
      <c r="AB21" s="420">
        <f>Statistics!CN20</f>
        <v>2.472090056611282</v>
      </c>
      <c r="AC21" s="420">
        <f>Statistics!CR20</f>
        <v>1.4543625857882037</v>
      </c>
      <c r="AD21" s="420">
        <f>Statistics!CS20</f>
        <v>6.4093433983762997</v>
      </c>
      <c r="AE21" s="420">
        <f>Statistics!CT20</f>
        <v>0.6302452161771982</v>
      </c>
      <c r="AF21" s="420">
        <f>Statistics!CU20</f>
        <v>0.64293408985666423</v>
      </c>
      <c r="AG21" s="420">
        <f>Statistics!CV20</f>
        <v>23.897389565157976</v>
      </c>
      <c r="AH21" s="61">
        <f>Statistics!CW20</f>
        <v>23.522318240804047</v>
      </c>
      <c r="AI21" s="61">
        <f>Statistics!CX20</f>
        <v>28.64413246612682</v>
      </c>
      <c r="AJ21" s="61">
        <f>Statistics!CY20</f>
        <v>25.477580282860078</v>
      </c>
      <c r="AK21" s="61">
        <f>Statistics!CZ20</f>
        <v>262.33333333333331</v>
      </c>
      <c r="AL21" s="61">
        <f>Statistics!DA20</f>
        <v>249</v>
      </c>
      <c r="AM21" s="61">
        <f>Statistics!DB20</f>
        <v>94.003703176185724</v>
      </c>
      <c r="AN21" s="61">
        <f>Statistics!DC20</f>
        <v>0.97829536583224064</v>
      </c>
      <c r="AO21" s="61">
        <f>Statistics!DD20</f>
        <v>0.727021476286557</v>
      </c>
      <c r="AP21" s="61">
        <f>Statistics!DE20</f>
        <v>22.797241238135438</v>
      </c>
      <c r="AQ21" s="61">
        <f>Statistics!DF20</f>
        <v>2.5766378089173547</v>
      </c>
      <c r="AR21" s="61">
        <f>Statistics!DG20</f>
        <v>275.65581365239507</v>
      </c>
      <c r="AS21" s="61">
        <f>Statistics!DH20</f>
        <v>33.101500888690353</v>
      </c>
      <c r="AT21" s="61">
        <f>Statistics!DI20</f>
        <v>0.78655059999999999</v>
      </c>
      <c r="AU21" s="61">
        <f>Statistics!C20</f>
        <v>0</v>
      </c>
      <c r="AV21" s="61">
        <f>Statistics!EK20</f>
        <v>0</v>
      </c>
      <c r="AW21" s="61">
        <f>Statistics!EH20</f>
        <v>0</v>
      </c>
      <c r="AX21" s="61">
        <f>Statistics!EI20</f>
        <v>0</v>
      </c>
      <c r="AY21" s="413">
        <f>Statistics!EJ20</f>
        <v>0</v>
      </c>
    </row>
    <row r="22" spans="1:51" x14ac:dyDescent="0.25">
      <c r="A22" s="466" t="str">
        <f>Statistics!A21</f>
        <v>CHUM-RV-020</v>
      </c>
      <c r="B22" s="576">
        <f>Statistics!B21</f>
        <v>80</v>
      </c>
      <c r="C22" s="420">
        <f>Statistics!D21</f>
        <v>30.223500000000001</v>
      </c>
      <c r="D22" s="420">
        <f>Statistics!E20</f>
        <v>171</v>
      </c>
      <c r="E22" s="420">
        <f>Statistics!F21</f>
        <v>31.679472689516825</v>
      </c>
      <c r="F22" s="420">
        <f>Statistics!L21</f>
        <v>21.5</v>
      </c>
      <c r="G22" s="420">
        <f>Statistics!P21</f>
        <v>0</v>
      </c>
      <c r="H22" s="420">
        <f>Statistics!Q21</f>
        <v>1.7992962962962964</v>
      </c>
      <c r="I22" s="420">
        <f>Statistics!S21</f>
        <v>17.730333333333331</v>
      </c>
      <c r="J22" s="420">
        <f>Statistics!T21</f>
        <v>33.805999999999997</v>
      </c>
      <c r="K22" s="420">
        <f>Statistics!U21</f>
        <v>16.011038462320901</v>
      </c>
      <c r="L22" s="420">
        <f>Statistics!W21</f>
        <v>0.95000000000000007</v>
      </c>
      <c r="M22" s="420">
        <f>Statistics!X21</f>
        <v>1614</v>
      </c>
      <c r="N22" s="420">
        <f>Statistics!AA21</f>
        <v>1.1013806206853716</v>
      </c>
      <c r="O22" s="420">
        <f>Statistics!AB21</f>
        <v>21.212577960150796</v>
      </c>
      <c r="P22" s="61">
        <f>Statistics!AC21</f>
        <v>946</v>
      </c>
      <c r="Q22" s="61">
        <f>Statistics!AF21</f>
        <v>1194</v>
      </c>
      <c r="R22" s="61">
        <f>Metrics!$AE$11</f>
        <v>874</v>
      </c>
      <c r="S22" s="61">
        <f>Statistics!AG21</f>
        <v>874</v>
      </c>
      <c r="T22" s="61">
        <f>Statistics!AM21</f>
        <v>5.2468943902204632</v>
      </c>
      <c r="U22" s="420">
        <f>Statistics!AN21</f>
        <v>4.3620403848639588</v>
      </c>
      <c r="V22" s="420">
        <f>Statistics!AO21</f>
        <v>20.326023322916665</v>
      </c>
      <c r="W22" s="420">
        <f>Statistics!CI21</f>
        <v>21.7</v>
      </c>
      <c r="X22" s="420">
        <f>Statistics!CJ21</f>
        <v>79.380650671629738</v>
      </c>
      <c r="Y22" s="420">
        <f>Statistics!CK21</f>
        <v>44.356538135123976</v>
      </c>
      <c r="Z22" s="420">
        <f>Statistics!CL21</f>
        <v>102.60872978519025</v>
      </c>
      <c r="AA22" s="420">
        <f>Statistics!CM21</f>
        <v>55.32530645422851</v>
      </c>
      <c r="AB22" s="420">
        <f>Statistics!CN21</f>
        <v>2.2487433616858774</v>
      </c>
      <c r="AC22" s="420">
        <f>Statistics!CR21</f>
        <v>1.3254292054932253</v>
      </c>
      <c r="AD22" s="420">
        <f>Statistics!CS21</f>
        <v>2.1054847878724074</v>
      </c>
      <c r="AE22" s="420">
        <f>Statistics!CT21</f>
        <v>0.54585484513973648</v>
      </c>
      <c r="AF22" s="420">
        <f>Statistics!CU21</f>
        <v>0.54585484513973648</v>
      </c>
      <c r="AG22" s="420">
        <f>Statistics!CV21</f>
        <v>21.62916463458895</v>
      </c>
      <c r="AH22" s="61">
        <f>Statistics!CW21</f>
        <v>21.62916463458895</v>
      </c>
      <c r="AI22" s="61">
        <f>Statistics!CX21</f>
        <v>21.62916463458895</v>
      </c>
      <c r="AJ22" s="61">
        <f>Statistics!CY21</f>
        <v>21.62916463458895</v>
      </c>
      <c r="AK22" s="61">
        <f>Statistics!CZ21</f>
        <v>95</v>
      </c>
      <c r="AL22" s="61">
        <f>Statistics!DA21</f>
        <v>95</v>
      </c>
      <c r="AM22" s="61">
        <f>Statistics!DB21</f>
        <v>117.90714812085483</v>
      </c>
      <c r="AN22" s="61">
        <f>Statistics!DC21</f>
        <v>0.64333125237562716</v>
      </c>
      <c r="AO22" s="61">
        <f>Statistics!DD21</f>
        <v>0.54074064735750316</v>
      </c>
      <c r="AP22" s="61">
        <f>Statistics!DE21</f>
        <v>22.88580509494874</v>
      </c>
      <c r="AQ22" s="61">
        <f>Statistics!DF21</f>
        <v>3.1759369730500802</v>
      </c>
      <c r="AR22" s="61">
        <f>Statistics!DG21</f>
        <v>153.29821157161535</v>
      </c>
      <c r="AS22" s="61">
        <f>Statistics!DH21</f>
        <v>35.418059147346732</v>
      </c>
      <c r="AT22" s="61">
        <f>Statistics!DI21</f>
        <v>0.82754433000000005</v>
      </c>
      <c r="AU22" s="61">
        <f>Statistics!C21</f>
        <v>0</v>
      </c>
      <c r="AV22" s="61">
        <f>Statistics!EK21</f>
        <v>0</v>
      </c>
      <c r="AW22" s="61">
        <v>0</v>
      </c>
      <c r="AX22" s="61">
        <v>0</v>
      </c>
      <c r="AY22" s="413">
        <v>0</v>
      </c>
    </row>
    <row r="23" spans="1:51" x14ac:dyDescent="0.25">
      <c r="A23" s="466" t="str">
        <f>Statistics!A22</f>
        <v>CHUM-RV-021</v>
      </c>
      <c r="B23" s="576">
        <f>Statistics!B22</f>
        <v>80</v>
      </c>
      <c r="C23" s="420">
        <f>Statistics!D22</f>
        <v>56.927</v>
      </c>
      <c r="D23" s="420">
        <f>Statistics!E21</f>
        <v>312</v>
      </c>
      <c r="E23" s="420">
        <f>Statistics!F22</f>
        <v>26.036141964606923</v>
      </c>
      <c r="F23" s="420">
        <f>Statistics!L22</f>
        <v>23.35</v>
      </c>
      <c r="G23" s="420">
        <f>Statistics!P22</f>
        <v>0</v>
      </c>
      <c r="H23" s="420">
        <f>Statistics!Q22</f>
        <v>1.465222222222222</v>
      </c>
      <c r="I23" s="420">
        <f>Statistics!S22</f>
        <v>14.658666666666665</v>
      </c>
      <c r="J23" s="420">
        <f>Statistics!T22</f>
        <v>20.998999999999999</v>
      </c>
      <c r="K23" s="420">
        <f>Statistics!U22</f>
        <v>17.033245086669901</v>
      </c>
      <c r="L23" s="420">
        <f>Statistics!W22</f>
        <v>0.99833333333333341</v>
      </c>
      <c r="M23" s="420">
        <f>Statistics!X22</f>
        <v>1046</v>
      </c>
      <c r="N23" s="420">
        <f>Statistics!AA22</f>
        <v>0.74534248029100691</v>
      </c>
      <c r="O23" s="420">
        <f>Statistics!AB22</f>
        <v>70.107638593456443</v>
      </c>
      <c r="P23" s="61">
        <f>Statistics!AC22</f>
        <v>1062</v>
      </c>
      <c r="Q23" s="61">
        <f>Statistics!AF22</f>
        <v>2152</v>
      </c>
      <c r="R23" s="61">
        <f>Metrics!$AI$11</f>
        <v>721</v>
      </c>
      <c r="S23" s="61">
        <f>Statistics!AG22</f>
        <v>721</v>
      </c>
      <c r="T23" s="61">
        <f>Statistics!AM22</f>
        <v>7.5232397004213771</v>
      </c>
      <c r="U23" s="420">
        <f>Statistics!AN22</f>
        <v>4.3202294293683714</v>
      </c>
      <c r="V23" s="420">
        <f>Statistics!AO22</f>
        <v>12.47044064080573</v>
      </c>
      <c r="W23" s="420">
        <f>Statistics!CI22</f>
        <v>17.55</v>
      </c>
      <c r="X23" s="420">
        <f>Statistics!CJ22</f>
        <v>73.858654132933438</v>
      </c>
      <c r="Y23" s="420">
        <f>Statistics!CK22</f>
        <v>32.144994074988055</v>
      </c>
      <c r="Z23" s="420">
        <f>Statistics!CL22</f>
        <v>90.24316746302145</v>
      </c>
      <c r="AA23" s="420">
        <f>Statistics!CM22</f>
        <v>35.852184482827433</v>
      </c>
      <c r="AB23" s="420">
        <f>Statistics!CN22</f>
        <v>1.8850809049929953</v>
      </c>
      <c r="AC23" s="420">
        <f>Statistics!CR22</f>
        <v>0.74016253272435883</v>
      </c>
      <c r="AD23" s="420">
        <f>Statistics!CS22</f>
        <v>4.2580370449222906</v>
      </c>
      <c r="AE23" s="420">
        <f>Statistics!CT22</f>
        <v>0.61370069406240324</v>
      </c>
      <c r="AF23" s="420">
        <f>Statistics!CU22</f>
        <v>0.61370069406240324</v>
      </c>
      <c r="AG23" s="420">
        <f>Statistics!CV22</f>
        <v>26.877817042608395</v>
      </c>
      <c r="AH23" s="61">
        <f>Statistics!CW22</f>
        <v>26.877817042608395</v>
      </c>
      <c r="AI23" s="61">
        <f>Statistics!CX22</f>
        <v>26.877817042608395</v>
      </c>
      <c r="AJ23" s="61">
        <f>Statistics!CY22</f>
        <v>26.877817042608395</v>
      </c>
      <c r="AK23" s="61">
        <f>Statistics!CZ22</f>
        <v>309</v>
      </c>
      <c r="AL23" s="61">
        <f>Statistics!DA22</f>
        <v>309</v>
      </c>
      <c r="AM23" s="61">
        <f>Statistics!DB22</f>
        <v>85.160740898445823</v>
      </c>
      <c r="AN23" s="61">
        <f>Statistics!DC22</f>
        <v>0.76555779003779323</v>
      </c>
      <c r="AO23" s="61">
        <f>Statistics!DD22</f>
        <v>0.59403907621205398</v>
      </c>
      <c r="AP23" s="61">
        <f>Statistics!DE22</f>
        <v>22.452591986557078</v>
      </c>
      <c r="AQ23" s="61">
        <f>Statistics!DF22</f>
        <v>2.155080635349961</v>
      </c>
      <c r="AR23" s="61">
        <f>Statistics!DG22</f>
        <v>270.03058264255077</v>
      </c>
      <c r="AS23" s="61">
        <f>Statistics!DH22</f>
        <v>25.431994506100388</v>
      </c>
      <c r="AT23" s="61">
        <f>Statistics!DI22</f>
        <v>0.87695162999999998</v>
      </c>
      <c r="AU23" s="61">
        <f>Statistics!C22</f>
        <v>0</v>
      </c>
      <c r="AV23" s="61">
        <f>Statistics!EK22</f>
        <v>0</v>
      </c>
      <c r="AW23" s="61">
        <v>0</v>
      </c>
      <c r="AX23" s="61">
        <v>0</v>
      </c>
      <c r="AY23" s="413">
        <v>0</v>
      </c>
    </row>
    <row r="24" spans="1:51" x14ac:dyDescent="0.25">
      <c r="A24" s="466" t="str">
        <f>Statistics!A23</f>
        <v>CHUM-RV-022</v>
      </c>
      <c r="B24" s="576">
        <f>Statistics!B23</f>
        <v>80</v>
      </c>
      <c r="C24" s="420">
        <f>Statistics!D23</f>
        <v>35.917499999999997</v>
      </c>
      <c r="D24" s="420">
        <f>Statistics!E22</f>
        <v>121</v>
      </c>
      <c r="E24" s="420">
        <f>Statistics!F23</f>
        <v>11.808687836863092</v>
      </c>
      <c r="F24" s="420">
        <f>Statistics!L23</f>
        <v>24.25</v>
      </c>
      <c r="G24" s="420">
        <f>Statistics!P23</f>
        <v>0</v>
      </c>
      <c r="H24" s="420">
        <f>Statistics!Q23</f>
        <v>1.3035925925925924</v>
      </c>
      <c r="I24" s="420">
        <f>Statistics!S23</f>
        <v>13.356333333333334</v>
      </c>
      <c r="J24" s="420">
        <f>Statistics!T23</f>
        <v>18.955333333333332</v>
      </c>
      <c r="K24" s="420">
        <f>Statistics!U23</f>
        <v>21.072072347005133</v>
      </c>
      <c r="L24" s="420">
        <f>Statistics!W23</f>
        <v>0.98583333333333334</v>
      </c>
      <c r="M24" s="61">
        <f>Statistics!X23</f>
        <v>980</v>
      </c>
      <c r="N24" s="420">
        <f>Statistics!AA23</f>
        <v>0.6733343874604788</v>
      </c>
      <c r="O24" s="420">
        <f>Statistics!AB23</f>
        <v>34.537740280255299</v>
      </c>
      <c r="P24" s="61">
        <f>Statistics!AC23</f>
        <v>1169</v>
      </c>
      <c r="Q24" s="61">
        <f>Statistics!AF23</f>
        <v>1468</v>
      </c>
      <c r="R24" s="61">
        <f>Metrics!$AM$11</f>
        <v>622</v>
      </c>
      <c r="S24" s="61">
        <f>Statistics!AG23</f>
        <v>622</v>
      </c>
      <c r="T24" s="61">
        <f>Statistics!AM23</f>
        <v>5.590454436230563</v>
      </c>
      <c r="U24" s="61">
        <f>Statistics!AN23</f>
        <v>4.3992187891075405</v>
      </c>
      <c r="V24" s="420">
        <f>Statistics!AO23</f>
        <v>14.9215681047427</v>
      </c>
      <c r="W24" s="420">
        <f>Statistics!CI23</f>
        <v>16.72</v>
      </c>
      <c r="X24" s="61">
        <f>Statistics!CJ23</f>
        <v>90.309513899986229</v>
      </c>
      <c r="Y24" s="61">
        <f>Statistics!CK23</f>
        <v>35.189887495354071</v>
      </c>
      <c r="Z24" s="61">
        <f>Statistics!CL23</f>
        <v>114.94514445565332</v>
      </c>
      <c r="AA24" s="61">
        <f>Statistics!CM23</f>
        <v>46.687802980515954</v>
      </c>
      <c r="AB24" s="61">
        <f>Statistics!CN23</f>
        <v>2.3000228425271567</v>
      </c>
      <c r="AC24" s="61">
        <f>Statistics!CR23</f>
        <v>0.84849729948075259</v>
      </c>
      <c r="AD24" s="61">
        <f>Statistics!CS23</f>
        <v>4.7206923682140047</v>
      </c>
      <c r="AE24" s="61">
        <f>Statistics!CT23</f>
        <v>1.1895060244890292</v>
      </c>
      <c r="AF24" s="61">
        <f>Statistics!CU23</f>
        <v>1.1895060244890292</v>
      </c>
      <c r="AG24" s="61">
        <f>Statistics!CV23</f>
        <v>22.989723923646821</v>
      </c>
      <c r="AH24" s="61">
        <f>Statistics!CW23</f>
        <v>22.989723923646821</v>
      </c>
      <c r="AI24" s="61">
        <f>Statistics!CX23</f>
        <v>34.924947707690876</v>
      </c>
      <c r="AJ24" s="61">
        <f>Statistics!CY23</f>
        <v>34.924947707690876</v>
      </c>
      <c r="AK24" s="61">
        <f>Statistics!CZ23</f>
        <v>164.5</v>
      </c>
      <c r="AL24" s="61">
        <f>Statistics!DA23</f>
        <v>164.5</v>
      </c>
      <c r="AM24" s="61">
        <f>Statistics!DB23</f>
        <v>14.162077104642012</v>
      </c>
      <c r="AN24" s="61">
        <f>Statistics!DC23</f>
        <v>6.1322972710377428</v>
      </c>
      <c r="AO24" s="61">
        <f>Statistics!DD23</f>
        <v>5.8793317682580746</v>
      </c>
      <c r="AP24" s="61">
        <f>Statistics!DE23</f>
        <v>20.865001174718802</v>
      </c>
      <c r="AQ24" s="61">
        <f>Statistics!DF23</f>
        <v>2.033499869953431</v>
      </c>
      <c r="AR24" s="61">
        <f>Statistics!DG23</f>
        <v>312.70124609499038</v>
      </c>
      <c r="AS24" s="61">
        <f>Statistics!DH23</f>
        <v>25.750676591538564</v>
      </c>
      <c r="AT24" s="61">
        <f>Statistics!DI23</f>
        <v>0.75301664999999995</v>
      </c>
      <c r="AU24" s="61">
        <f>Statistics!C23</f>
        <v>0</v>
      </c>
      <c r="AV24" s="61">
        <f>Statistics!EK23</f>
        <v>0</v>
      </c>
      <c r="AW24" s="61">
        <v>0</v>
      </c>
      <c r="AX24" s="61">
        <v>0</v>
      </c>
      <c r="AY24" s="413">
        <v>0</v>
      </c>
    </row>
    <row r="25" spans="1:51" x14ac:dyDescent="0.25">
      <c r="A25" s="466" t="str">
        <f>Statistics!A24</f>
        <v>CHUM-RV-023</v>
      </c>
      <c r="B25" s="576">
        <f>Statistics!B24</f>
        <v>80</v>
      </c>
      <c r="C25" s="420">
        <f>Statistics!D24</f>
        <v>37.936999999999998</v>
      </c>
      <c r="D25" s="420">
        <f>Statistics!E23</f>
        <v>73</v>
      </c>
      <c r="E25" s="420">
        <f>Statistics!F24</f>
        <v>66.916881862096361</v>
      </c>
      <c r="F25" s="420">
        <f>Statistics!L24</f>
        <v>20.95</v>
      </c>
      <c r="G25" s="420">
        <f>Statistics!P24</f>
        <v>0</v>
      </c>
      <c r="H25" s="420">
        <f>Statistics!Q24</f>
        <v>1.5826666666666667</v>
      </c>
      <c r="I25" s="420">
        <f>Statistics!S24</f>
        <v>18.010999999999999</v>
      </c>
      <c r="J25" s="420">
        <f>Statistics!T24</f>
        <v>34.250333333333337</v>
      </c>
      <c r="K25" s="420">
        <f>Statistics!U24</f>
        <v>16.755471547444632</v>
      </c>
      <c r="L25" s="420">
        <f>Statistics!W24</f>
        <v>0.97499999999999998</v>
      </c>
      <c r="M25" s="61">
        <f>Statistics!X24</f>
        <v>1863</v>
      </c>
      <c r="N25" s="420">
        <f>Statistics!AA24</f>
        <v>1.0848303545515614</v>
      </c>
      <c r="O25" s="420">
        <f>Statistics!AB24</f>
        <v>123.20282664133249</v>
      </c>
      <c r="P25" s="61">
        <f>Statistics!AC24</f>
        <v>995</v>
      </c>
      <c r="Q25" s="61">
        <f>Statistics!AF24</f>
        <v>1655</v>
      </c>
      <c r="R25" s="61">
        <f>Metrics!$AQ$11</f>
        <v>931</v>
      </c>
      <c r="S25" s="61">
        <f>Statistics!AG24</f>
        <v>931</v>
      </c>
      <c r="T25" s="61">
        <f>Statistics!AM24</f>
        <v>3.2513632310670015</v>
      </c>
      <c r="U25" s="61">
        <f>Statistics!AN24</f>
        <v>3.8913877045291909</v>
      </c>
      <c r="V25" s="420">
        <f>Statistics!AO24</f>
        <v>10.359958681664601</v>
      </c>
      <c r="W25" s="420">
        <f>Statistics!CI24</f>
        <v>18.93</v>
      </c>
      <c r="X25" s="61">
        <f>Statistics!CJ24</f>
        <v>76.995733141450401</v>
      </c>
      <c r="Y25" s="61">
        <f>Statistics!CK24</f>
        <v>36.263034058429056</v>
      </c>
      <c r="Z25" s="61">
        <f>Statistics!CL24</f>
        <v>92.007693282099439</v>
      </c>
      <c r="AA25" s="61">
        <f>Statistics!CM24</f>
        <v>43.932811812904404</v>
      </c>
      <c r="AB25" s="61">
        <f>Statistics!CN24</f>
        <v>1.8986832458312126</v>
      </c>
      <c r="AC25" s="61">
        <f>Statistics!CR24</f>
        <v>1.0061070913329611</v>
      </c>
      <c r="AD25" s="61">
        <f>Statistics!CS24</f>
        <v>4.2742653606411398</v>
      </c>
      <c r="AE25" s="61">
        <f>Statistics!CT24</f>
        <v>0.81578700395718995</v>
      </c>
      <c r="AF25" s="61">
        <f>Statistics!CU24</f>
        <v>0.81578700395718995</v>
      </c>
      <c r="AG25" s="61">
        <f>Statistics!CV24</f>
        <v>29.094923158968157</v>
      </c>
      <c r="AH25" s="61">
        <f>Statistics!CW24</f>
        <v>29.094923158968157</v>
      </c>
      <c r="AI25" s="61">
        <f>Statistics!CX24</f>
        <v>64.551540312160043</v>
      </c>
      <c r="AJ25" s="61">
        <f>Statistics!CY24</f>
        <v>64.551540312160043</v>
      </c>
      <c r="AK25" s="61">
        <f>Statistics!CZ24</f>
        <v>167.5</v>
      </c>
      <c r="AL25" s="61">
        <f>Statistics!DA24</f>
        <v>167.5</v>
      </c>
      <c r="AM25" s="61">
        <f>Statistics!DB24</f>
        <v>100.44523597506679</v>
      </c>
      <c r="AN25" s="61">
        <f>Statistics!DC24</f>
        <v>0.87489654525970439</v>
      </c>
      <c r="AO25" s="61">
        <f>Statistics!DD24</f>
        <v>0.72729044196161641</v>
      </c>
      <c r="AP25" s="61">
        <f>Statistics!DE24</f>
        <v>19.584498901325681</v>
      </c>
      <c r="AQ25" s="61">
        <f>Statistics!DF24</f>
        <v>2.394505927935799</v>
      </c>
      <c r="AR25" s="61">
        <f>Statistics!DG24</f>
        <v>157.89153415818873</v>
      </c>
      <c r="AS25" s="61">
        <f>Statistics!DH24</f>
        <v>24.398343762521556</v>
      </c>
      <c r="AT25" s="61">
        <f>Statistics!DI24</f>
        <v>0.81962745999999997</v>
      </c>
      <c r="AU25" s="61">
        <f>Statistics!C24</f>
        <v>0</v>
      </c>
      <c r="AV25" s="61">
        <f>Statistics!EK24</f>
        <v>0</v>
      </c>
      <c r="AW25" s="61">
        <v>0</v>
      </c>
      <c r="AX25" s="61">
        <v>0</v>
      </c>
      <c r="AY25" s="413">
        <v>0</v>
      </c>
    </row>
    <row r="26" spans="1:51" ht="15.75" thickBot="1" x14ac:dyDescent="0.3">
      <c r="A26" s="467" t="str">
        <f>Statistics!A25</f>
        <v>CHUM-RV-024</v>
      </c>
      <c r="B26" s="577">
        <f>Statistics!B25</f>
        <v>80</v>
      </c>
      <c r="C26" s="424">
        <f>Statistics!D25</f>
        <v>32.039000000000001</v>
      </c>
      <c r="D26" s="424">
        <f>Statistics!E24</f>
        <v>289</v>
      </c>
      <c r="E26" s="424">
        <f>Statistics!F25</f>
        <v>52.433910145424285</v>
      </c>
      <c r="F26" s="420">
        <f>Statistics!L25</f>
        <v>22.2</v>
      </c>
      <c r="G26" s="424">
        <f>Statistics!P25</f>
        <v>0</v>
      </c>
      <c r="H26" s="424">
        <f>Statistics!Q25</f>
        <v>1.3176666666666668</v>
      </c>
      <c r="I26" s="424">
        <f>Statistics!S25</f>
        <v>15.132333333333333</v>
      </c>
      <c r="J26" s="424">
        <f>Statistics!T25</f>
        <v>32.087666666666671</v>
      </c>
      <c r="K26" s="424">
        <f>Statistics!U25</f>
        <v>20.899852752685465</v>
      </c>
      <c r="L26" s="424">
        <f>Statistics!W25</f>
        <v>0.91500000000000004</v>
      </c>
      <c r="M26" s="154">
        <f>Statistics!X25</f>
        <v>1569</v>
      </c>
      <c r="N26" s="424">
        <f>Statistics!AA25</f>
        <v>0.9743959848680307</v>
      </c>
      <c r="O26" s="424">
        <f>Statistics!AB25</f>
        <v>24.565833571352915</v>
      </c>
      <c r="P26" s="154">
        <f>Statistics!AC25</f>
        <v>1197</v>
      </c>
      <c r="Q26" s="154">
        <f>Statistics!AF25</f>
        <v>1240</v>
      </c>
      <c r="R26" s="154">
        <f>Metrics!$AU$11</f>
        <v>794</v>
      </c>
      <c r="S26" s="154">
        <f>Statistics!AG25</f>
        <v>794</v>
      </c>
      <c r="T26" s="154">
        <f>Statistics!AM25</f>
        <v>1.9810203049187132</v>
      </c>
      <c r="U26" s="154">
        <f>Statistics!AN25</f>
        <v>4.7491284286545721</v>
      </c>
      <c r="V26" s="424">
        <f>Statistics!AO25</f>
        <v>22.492910386822441</v>
      </c>
      <c r="W26" s="424">
        <f>Statistics!CI25</f>
        <v>17.87</v>
      </c>
      <c r="X26" s="154">
        <f>Statistics!CJ25</f>
        <v>73.121989054490285</v>
      </c>
      <c r="Y26" s="154">
        <f>Statistics!CK25</f>
        <v>41.335767274013222</v>
      </c>
      <c r="Z26" s="154">
        <f>Statistics!CL25</f>
        <v>93.793577725271433</v>
      </c>
      <c r="AA26" s="154">
        <f>Statistics!CM25</f>
        <v>52.407977174488693</v>
      </c>
      <c r="AB26" s="154">
        <f>Statistics!CN25</f>
        <v>2.0675811143531617</v>
      </c>
      <c r="AC26" s="154">
        <f>Statistics!CR25</f>
        <v>1.0689118497010224</v>
      </c>
      <c r="AD26" s="154">
        <f>Statistics!CS25</f>
        <v>23.463329659781717</v>
      </c>
      <c r="AE26" s="154">
        <f>Statistics!CT25</f>
        <v>0.82325246672380181</v>
      </c>
      <c r="AF26" s="154">
        <f>Statistics!CU25</f>
        <v>0.73586970336097601</v>
      </c>
      <c r="AG26" s="154">
        <f>Statistics!CV25</f>
        <v>26.285216224794393</v>
      </c>
      <c r="AH26" s="154">
        <f>Statistics!CW25</f>
        <v>23.624397205604794</v>
      </c>
      <c r="AI26" s="154">
        <f>Statistics!CX25</f>
        <v>29.272271879335822</v>
      </c>
      <c r="AJ26" s="154">
        <f>Statistics!CY25</f>
        <v>25.740458518966314</v>
      </c>
      <c r="AK26" s="154">
        <f>Statistics!CZ25</f>
        <v>259.90909090909093</v>
      </c>
      <c r="AL26" s="154">
        <f>Statistics!DA25</f>
        <v>172</v>
      </c>
      <c r="AM26" s="154">
        <f>Statistics!DB25</f>
        <v>72.523018948416222</v>
      </c>
      <c r="AN26" s="154">
        <f>Statistics!DC25</f>
        <v>0.602794865263794</v>
      </c>
      <c r="AO26" s="154">
        <f>Statistics!DD25</f>
        <v>0.52223703171951563</v>
      </c>
      <c r="AP26" s="154">
        <f>Statistics!DE25</f>
        <v>20.995464977575363</v>
      </c>
      <c r="AQ26" s="154">
        <f>Statistics!DF25</f>
        <v>2.6210186178892187</v>
      </c>
      <c r="AR26" s="154">
        <f>Statistics!DG25</f>
        <v>89.604584317300109</v>
      </c>
      <c r="AS26" s="154">
        <f>Statistics!DH25</f>
        <v>24.137067081118587</v>
      </c>
      <c r="AT26" s="154">
        <f>Statistics!DI25</f>
        <v>0.76538514999999996</v>
      </c>
      <c r="AU26" s="154">
        <f>Statistics!C25</f>
        <v>0</v>
      </c>
      <c r="AV26" s="154">
        <f>Statistics!EK25</f>
        <v>0</v>
      </c>
      <c r="AW26" s="154">
        <v>0</v>
      </c>
      <c r="AX26" s="154">
        <v>0</v>
      </c>
      <c r="AY26" s="414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EJ296"/>
  <sheetViews>
    <sheetView topLeftCell="A17" zoomScale="90" zoomScaleNormal="90" workbookViewId="0">
      <selection activeCell="C54" sqref="C54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21.28515625" customWidth="1"/>
    <col min="5" max="5" width="17.85546875" customWidth="1"/>
    <col min="6" max="6" width="21" bestFit="1" customWidth="1"/>
    <col min="7" max="7" width="22.85546875" bestFit="1" customWidth="1"/>
  </cols>
  <sheetData>
    <row r="1" spans="1:3" ht="24" thickBot="1" x14ac:dyDescent="0.4">
      <c r="A1" s="293" t="s">
        <v>814</v>
      </c>
      <c r="B1" s="293" t="s">
        <v>715</v>
      </c>
      <c r="C1" s="293" t="s">
        <v>726</v>
      </c>
    </row>
    <row r="2" spans="1:3" ht="18.75" x14ac:dyDescent="0.25">
      <c r="A2" s="589" t="s">
        <v>728</v>
      </c>
      <c r="B2" s="590">
        <f>Statistics!$O$53</f>
        <v>0.96278937720918412</v>
      </c>
      <c r="C2" s="591">
        <f>Statistics!$O$54</f>
        <v>1.9071181190334498E-2</v>
      </c>
    </row>
    <row r="3" spans="1:3" ht="18.75" x14ac:dyDescent="0.25">
      <c r="A3" s="294" t="s">
        <v>729</v>
      </c>
      <c r="B3" s="295">
        <f>Statistics!$AS$54</f>
        <v>0.95639365114857366</v>
      </c>
      <c r="C3" s="306">
        <f>Statistics!$AS$55</f>
        <v>6.1344885525602664E-4</v>
      </c>
    </row>
    <row r="4" spans="1:3" ht="18.75" x14ac:dyDescent="0.25">
      <c r="A4" s="292" t="s">
        <v>730</v>
      </c>
      <c r="B4" s="129">
        <f>Statistics!$P$137</f>
        <v>0.90532865793842987</v>
      </c>
      <c r="C4" s="583">
        <f>Statistics!$P$138</f>
        <v>1.9975184791513306E-2</v>
      </c>
    </row>
    <row r="5" spans="1:3" ht="18.75" x14ac:dyDescent="0.25">
      <c r="A5" s="294" t="s">
        <v>734</v>
      </c>
      <c r="B5" s="295">
        <f>Statistics!$V$253</f>
        <v>0.87002073016824344</v>
      </c>
      <c r="C5" s="306">
        <f>Statistics!$V$254</f>
        <v>6.3788394154118004E-8</v>
      </c>
    </row>
    <row r="6" spans="1:3" ht="18.75" x14ac:dyDescent="0.25">
      <c r="A6" s="294" t="s">
        <v>837</v>
      </c>
      <c r="B6" s="295">
        <f>Statistics!$BK$152</f>
        <v>0.85934718878235739</v>
      </c>
      <c r="C6" s="306">
        <f>Statistics!$BK$153</f>
        <v>9.1047586037877861E-12</v>
      </c>
    </row>
    <row r="7" spans="1:3" ht="18.75" x14ac:dyDescent="0.25">
      <c r="A7" s="292" t="s">
        <v>735</v>
      </c>
      <c r="B7" s="129">
        <f>Statistics!$C$104</f>
        <v>0.85098646155757796</v>
      </c>
      <c r="C7" s="583">
        <f>Statistics!$C$105</f>
        <v>1.6450083076078503E-8</v>
      </c>
    </row>
    <row r="8" spans="1:3" ht="18.75" x14ac:dyDescent="0.25">
      <c r="A8" s="292" t="s">
        <v>736</v>
      </c>
      <c r="B8" s="129">
        <f>Statistics!$C$145</f>
        <v>0.85098646155757796</v>
      </c>
      <c r="C8" s="583">
        <f>Statistics!$C$146</f>
        <v>5.3298246764130396E-13</v>
      </c>
    </row>
    <row r="9" spans="1:3" ht="18.75" x14ac:dyDescent="0.25">
      <c r="A9" s="294" t="s">
        <v>733</v>
      </c>
      <c r="B9" s="295">
        <f>Statistics!$AD$136</f>
        <v>0.84534465724921248</v>
      </c>
      <c r="C9" s="306">
        <f>Statistics!$AD$137</f>
        <v>1.6554184025131095E-2</v>
      </c>
    </row>
    <row r="10" spans="1:3" ht="18.75" x14ac:dyDescent="0.3">
      <c r="A10" s="307" t="s">
        <v>831</v>
      </c>
      <c r="B10" s="295">
        <f>Statistics!$AS$91</f>
        <v>0.83736827952993031</v>
      </c>
      <c r="C10" s="306">
        <f>Statistics!$AS$92</f>
        <v>1.4599462403442552E-2</v>
      </c>
    </row>
    <row r="11" spans="1:3" ht="18.75" x14ac:dyDescent="0.25">
      <c r="A11" s="294" t="s">
        <v>739</v>
      </c>
      <c r="B11" s="295">
        <f>Statistics!$L$189</f>
        <v>0.83226298034895341</v>
      </c>
      <c r="C11" s="306">
        <f>Statistics!$L$190</f>
        <v>6.9635766525280932E-3</v>
      </c>
    </row>
    <row r="12" spans="1:3" ht="18.75" x14ac:dyDescent="0.25">
      <c r="A12" s="294" t="s">
        <v>740</v>
      </c>
      <c r="B12" s="295">
        <f>Statistics!$O$190</f>
        <v>0.82714027675316337</v>
      </c>
      <c r="C12" s="306">
        <f>Statistics!$O$191</f>
        <v>3.2323006870909323E-3</v>
      </c>
    </row>
    <row r="13" spans="1:3" ht="18.75" x14ac:dyDescent="0.25">
      <c r="A13" s="292" t="s">
        <v>741</v>
      </c>
      <c r="B13" s="129">
        <f>Statistics!$C$84</f>
        <v>0.82109711014552456</v>
      </c>
      <c r="C13" s="583">
        <f>Statistics!$C$85</f>
        <v>0.36021766004410749</v>
      </c>
    </row>
    <row r="14" spans="1:3" ht="18.75" x14ac:dyDescent="0.25">
      <c r="A14" s="292" t="s">
        <v>744</v>
      </c>
      <c r="B14" s="129">
        <f>Statistics!$AN$93</f>
        <v>0.81181948472129384</v>
      </c>
      <c r="C14" s="583">
        <f>Statistics!$AN$94</f>
        <v>2.9374016275497533E-8</v>
      </c>
    </row>
    <row r="15" spans="1:3" ht="18.75" x14ac:dyDescent="0.25">
      <c r="A15" s="292" t="s">
        <v>745</v>
      </c>
      <c r="B15" s="129">
        <f>Statistics!$W$134</f>
        <v>0.81181948472129384</v>
      </c>
      <c r="C15" s="583">
        <f>Statistics!$W$135</f>
        <v>2.9374016275497533E-8</v>
      </c>
    </row>
    <row r="16" spans="1:3" ht="18.75" x14ac:dyDescent="0.25">
      <c r="A16" s="294" t="s">
        <v>746</v>
      </c>
      <c r="B16" s="295">
        <f>Statistics!$V$206</f>
        <v>0.80573759721729077</v>
      </c>
      <c r="C16" s="306">
        <f>Statistics!$V$207</f>
        <v>2.1005926500115382E-13</v>
      </c>
    </row>
    <row r="17" spans="1:3" ht="18.75" x14ac:dyDescent="0.25">
      <c r="A17" s="292" t="s">
        <v>742</v>
      </c>
      <c r="B17" s="129">
        <f>Statistics!$L$129</f>
        <v>0.80407286018749147</v>
      </c>
      <c r="C17" s="583">
        <f>Statistics!$L$130</f>
        <v>2.0131268586057237E-4</v>
      </c>
    </row>
    <row r="18" spans="1:3" ht="18.75" x14ac:dyDescent="0.25">
      <c r="A18" s="294" t="s">
        <v>747</v>
      </c>
      <c r="B18" s="295">
        <f>Statistics!$C$169</f>
        <v>0.80168115268903939</v>
      </c>
      <c r="C18" s="306">
        <f>Statistics!$C$170</f>
        <v>5.947246584972532E-13</v>
      </c>
    </row>
    <row r="19" spans="1:3" ht="18.75" x14ac:dyDescent="0.25">
      <c r="A19" s="294" t="s">
        <v>823</v>
      </c>
      <c r="B19" s="295" t="e">
        <f>Statistics!$BJ$174</f>
        <v>#REF!</v>
      </c>
      <c r="C19" s="306" t="e">
        <f>Statistics!$BJ$175</f>
        <v>#REF!</v>
      </c>
    </row>
    <row r="20" spans="1:3" ht="18.75" x14ac:dyDescent="0.25">
      <c r="A20" s="292" t="s">
        <v>770</v>
      </c>
      <c r="B20" s="129" t="e">
        <f>Statistics!$BZ$119</f>
        <v>#REF!</v>
      </c>
      <c r="C20" s="583" t="e">
        <f>Statistics!$BZ$120</f>
        <v>#REF!</v>
      </c>
    </row>
    <row r="21" spans="1:3" ht="18.75" x14ac:dyDescent="0.25">
      <c r="A21" s="292" t="s">
        <v>748</v>
      </c>
      <c r="B21" s="129">
        <f>Statistics!$AC$184</f>
        <v>0.79586288496719759</v>
      </c>
      <c r="C21" s="583">
        <f>Statistics!$AC$185</f>
        <v>0.67234824723588371</v>
      </c>
    </row>
    <row r="22" spans="1:3" ht="18.75" x14ac:dyDescent="0.25">
      <c r="A22" s="294" t="s">
        <v>749</v>
      </c>
      <c r="B22" s="295">
        <f>Statistics!$L$149</f>
        <v>0.79313207559402255</v>
      </c>
      <c r="C22" s="306">
        <f>Statistics!$L$150</f>
        <v>5.7956199947282811E-13</v>
      </c>
    </row>
    <row r="23" spans="1:3" ht="18.75" x14ac:dyDescent="0.25">
      <c r="A23" s="294" t="s">
        <v>750</v>
      </c>
      <c r="B23" s="295">
        <f>Statistics!$U$226</f>
        <v>0.79264628510323087</v>
      </c>
      <c r="C23" s="306">
        <f>Statistics!$U$227</f>
        <v>0.30677384695647603</v>
      </c>
    </row>
    <row r="24" spans="1:3" ht="18.75" x14ac:dyDescent="0.25">
      <c r="A24" s="292" t="s">
        <v>725</v>
      </c>
      <c r="B24" s="129">
        <f>Statistics!$BV$66</f>
        <v>0.79066343854588506</v>
      </c>
      <c r="C24" s="583">
        <f>Statistics!$BV$67</f>
        <v>5.6032397637470206E-2</v>
      </c>
    </row>
    <row r="25" spans="1:3" ht="18.75" x14ac:dyDescent="0.25">
      <c r="A25" s="294" t="s">
        <v>751</v>
      </c>
      <c r="B25" s="295">
        <f>Statistics!$C$189</f>
        <v>0.7866535808090368</v>
      </c>
      <c r="C25" s="306">
        <f>Statistics!$C$190</f>
        <v>1.9915062352875098E-2</v>
      </c>
    </row>
    <row r="26" spans="1:3" ht="18.75" x14ac:dyDescent="0.25">
      <c r="A26" s="294" t="s">
        <v>743</v>
      </c>
      <c r="B26" s="295">
        <f>Statistics!$L$209</f>
        <v>0.78544703723009213</v>
      </c>
      <c r="C26" s="306">
        <f>Statistics!$L$210</f>
        <v>2.5343164283685129E-12</v>
      </c>
    </row>
    <row r="27" spans="1:3" ht="18.75" x14ac:dyDescent="0.3">
      <c r="A27" s="388" t="s">
        <v>889</v>
      </c>
      <c r="B27" s="387">
        <f>Statistics!$CI$56</f>
        <v>0.77983295759689331</v>
      </c>
      <c r="C27" s="389">
        <f>Statistics!$CI$57</f>
        <v>8.7191483243997104E-5</v>
      </c>
    </row>
    <row r="28" spans="1:3" ht="18.75" x14ac:dyDescent="0.25">
      <c r="A28" s="292" t="s">
        <v>755</v>
      </c>
      <c r="B28" s="129">
        <f>Statistics!$AV$54</f>
        <v>0.75839008676723052</v>
      </c>
      <c r="C28" s="583">
        <f>Statistics!$AV$55</f>
        <v>1.3196484535155874E-8</v>
      </c>
    </row>
    <row r="29" spans="1:3" ht="18.75" x14ac:dyDescent="0.25">
      <c r="A29" s="294" t="s">
        <v>753</v>
      </c>
      <c r="B29" s="295">
        <f>Statistics!$V$161</f>
        <v>0.75268389326681961</v>
      </c>
      <c r="C29" s="306">
        <f>Statistics!$V$162</f>
        <v>5.2250034153484247E-13</v>
      </c>
    </row>
    <row r="30" spans="1:3" ht="18.75" x14ac:dyDescent="0.25">
      <c r="A30" s="292" t="s">
        <v>756</v>
      </c>
      <c r="B30" s="129">
        <f>Statistics!$L$63</f>
        <v>0.73979291575297479</v>
      </c>
      <c r="C30" s="583">
        <f>Statistics!$L$64</f>
        <v>7.1786342627110852E-2</v>
      </c>
    </row>
    <row r="31" spans="1:3" ht="18.75" x14ac:dyDescent="0.25">
      <c r="A31" s="292" t="s">
        <v>731</v>
      </c>
      <c r="B31" s="129">
        <f>Statistics!$V$109</f>
        <v>0.69991426884055385</v>
      </c>
      <c r="C31" s="583">
        <f>Statistics!$V$110</f>
        <v>1.2779687308984648E-9</v>
      </c>
    </row>
    <row r="32" spans="1:3" ht="18.75" x14ac:dyDescent="0.3">
      <c r="A32" s="388" t="s">
        <v>890</v>
      </c>
      <c r="B32" s="387">
        <f>Statistics!$DF$61</f>
        <v>0.69067204343684596</v>
      </c>
      <c r="C32" s="389">
        <f>Statistics!$DF$62</f>
        <v>3.5738765069922544E-5</v>
      </c>
    </row>
    <row r="33" spans="1:3" ht="18.75" x14ac:dyDescent="0.25">
      <c r="A33" s="292" t="s">
        <v>732</v>
      </c>
      <c r="B33" s="129">
        <f>Statistics!$AC$90</f>
        <v>0.66833576416619411</v>
      </c>
      <c r="C33" s="583">
        <f>Statistics!$AC$91</f>
        <v>2.2944543917622157E-5</v>
      </c>
    </row>
    <row r="34" spans="1:3" ht="18.75" x14ac:dyDescent="0.25">
      <c r="A34" s="294" t="s">
        <v>758</v>
      </c>
      <c r="B34" s="295">
        <f>Statistics!$AB$161</f>
        <v>0.66371942469105172</v>
      </c>
      <c r="C34" s="306">
        <f>Statistics!$AB$162</f>
        <v>1.9915061600096939E-2</v>
      </c>
    </row>
    <row r="35" spans="1:3" ht="18.75" x14ac:dyDescent="0.25">
      <c r="A35" s="294" t="s">
        <v>759</v>
      </c>
      <c r="B35" s="295" t="e">
        <f>Statistics!$BR$131</f>
        <v>#REF!</v>
      </c>
      <c r="C35" s="306" t="e">
        <f>Statistics!$BR$132</f>
        <v>#REF!</v>
      </c>
    </row>
    <row r="36" spans="1:3" ht="18.75" x14ac:dyDescent="0.25">
      <c r="A36" s="292" t="s">
        <v>757</v>
      </c>
      <c r="B36" s="129">
        <f>Statistics!$C$124</f>
        <v>0.64140574604134304</v>
      </c>
      <c r="C36" s="583">
        <f>Statistics!$C$125</f>
        <v>2.1644073096741112E-4</v>
      </c>
    </row>
    <row r="37" spans="1:3" ht="18.75" x14ac:dyDescent="0.25">
      <c r="A37" s="292" t="s">
        <v>737</v>
      </c>
      <c r="B37" s="129">
        <f>Statistics!$AC$110</f>
        <v>0.64101353388080007</v>
      </c>
      <c r="C37" s="583">
        <f>Statistics!$AC$111</f>
        <v>3.6621546326154506E-8</v>
      </c>
    </row>
    <row r="38" spans="1:3" ht="18.75" x14ac:dyDescent="0.25">
      <c r="A38" s="292" t="s">
        <v>754</v>
      </c>
      <c r="B38" s="129">
        <f>Statistics!$O$74</f>
        <v>0.58679654593862107</v>
      </c>
      <c r="C38" s="583">
        <f>Statistics!$O$75</f>
        <v>6.9554780130971813E-6</v>
      </c>
    </row>
    <row r="39" spans="1:3" ht="18.75" x14ac:dyDescent="0.25">
      <c r="A39" s="292" t="s">
        <v>760</v>
      </c>
      <c r="B39" s="129">
        <f>Statistics!$BM$86</f>
        <v>0.58679654593862107</v>
      </c>
      <c r="C39" s="583">
        <f>Statistics!$BM$87</f>
        <v>6.9554780130971813E-6</v>
      </c>
    </row>
    <row r="40" spans="1:3" ht="18.75" x14ac:dyDescent="0.25">
      <c r="A40" s="294" t="s">
        <v>752</v>
      </c>
      <c r="B40" s="295">
        <f>Statistics!$AM$161</f>
        <v>0.5842980946085401</v>
      </c>
      <c r="C40" s="306">
        <f>Statistics!$AM$162</f>
        <v>6.4961602632259335E-6</v>
      </c>
    </row>
    <row r="41" spans="1:3" ht="18.75" x14ac:dyDescent="0.25">
      <c r="A41" s="292" t="s">
        <v>724</v>
      </c>
      <c r="B41" s="129">
        <f>Statistics!$BV$69</f>
        <v>0.55632170289282401</v>
      </c>
      <c r="C41" s="583">
        <f>Statistics!$BV$70</f>
        <v>2.0563306717444083E-4</v>
      </c>
    </row>
    <row r="42" spans="1:3" ht="18.75" x14ac:dyDescent="0.25">
      <c r="A42" s="294" t="s">
        <v>762</v>
      </c>
      <c r="B42" s="295">
        <f>Statistics!$AM$52</f>
        <v>0.4996771859676486</v>
      </c>
      <c r="C42" s="306">
        <f>Statistics!$AM$53</f>
        <v>7.461100466027212E-6</v>
      </c>
    </row>
    <row r="43" spans="1:3" ht="18.75" x14ac:dyDescent="0.25">
      <c r="A43" s="292" t="s">
        <v>738</v>
      </c>
      <c r="B43" s="129">
        <f>Statistics!$V$89</f>
        <v>0.47776078090599328</v>
      </c>
      <c r="C43" s="583">
        <f>Statistics!$V$90</f>
        <v>4.9365685006316119E-10</v>
      </c>
    </row>
    <row r="44" spans="1:3" ht="18.75" x14ac:dyDescent="0.25">
      <c r="A44" s="292" t="s">
        <v>761</v>
      </c>
      <c r="B44" s="129">
        <f>Statistics!$S$54</f>
        <v>0.27394160230556092</v>
      </c>
      <c r="C44" s="583">
        <f>Statistics!$S$55</f>
        <v>5.8741256865310375E-8</v>
      </c>
    </row>
    <row r="45" spans="1:3" ht="18.75" x14ac:dyDescent="0.25">
      <c r="A45" s="294" t="s">
        <v>763</v>
      </c>
      <c r="B45" s="295" t="e">
        <f>Statistics!$BV$162</f>
        <v>#REF!</v>
      </c>
      <c r="C45" s="306" t="e">
        <f>Statistics!$BV$163</f>
        <v>#REF!</v>
      </c>
    </row>
    <row r="46" spans="1:3" ht="18.75" x14ac:dyDescent="0.25">
      <c r="A46" s="294" t="s">
        <v>764</v>
      </c>
      <c r="B46" s="295" t="e">
        <f>Statistics!$BM$64</f>
        <v>#REF!</v>
      </c>
      <c r="C46" s="306" t="e">
        <f>Statistics!$BM$65</f>
        <v>#REF!</v>
      </c>
    </row>
    <row r="47" spans="1:3" ht="18.75" x14ac:dyDescent="0.25">
      <c r="A47" s="294" t="s">
        <v>768</v>
      </c>
      <c r="B47" s="295">
        <f>Statistics!$BV$141</f>
        <v>-0.21795524394811885</v>
      </c>
      <c r="C47" s="306">
        <f>Statistics!$BV$142</f>
        <v>5.3893212829291322E-9</v>
      </c>
    </row>
    <row r="48" spans="1:3" ht="18.75" x14ac:dyDescent="0.25">
      <c r="A48" s="294" t="s">
        <v>765</v>
      </c>
      <c r="B48" s="295" t="e">
        <f>Statistics!$BZ$141</f>
        <v>#REF!</v>
      </c>
      <c r="C48" s="306" t="e">
        <f>Statistics!$BZ$142</f>
        <v>#REF!</v>
      </c>
    </row>
    <row r="49" spans="1:3" ht="18.75" x14ac:dyDescent="0.25">
      <c r="A49" s="294" t="s">
        <v>771</v>
      </c>
      <c r="B49" s="295" t="e">
        <f>Statistics!$BZ$96</f>
        <v>#REF!</v>
      </c>
      <c r="C49" s="306" t="e">
        <f>Statistics!$BZ$97</f>
        <v>#REF!</v>
      </c>
    </row>
    <row r="50" spans="1:3" ht="18.75" x14ac:dyDescent="0.25">
      <c r="A50" s="294" t="s">
        <v>767</v>
      </c>
      <c r="B50" s="295">
        <f>Statistics!$BZ$162</f>
        <v>-0.4919164918608282</v>
      </c>
      <c r="C50" s="306">
        <f>Statistics!$BZ$163</f>
        <v>9.4624265775810698E-12</v>
      </c>
    </row>
    <row r="51" spans="1:3" ht="18.75" x14ac:dyDescent="0.25">
      <c r="A51" s="294" t="s">
        <v>789</v>
      </c>
      <c r="B51" s="295">
        <f>Statistics!$BR$106</f>
        <v>-0.59623561887154242</v>
      </c>
      <c r="C51" s="306">
        <f>Statistics!$BR$107</f>
        <v>1.2899280656405905E-11</v>
      </c>
    </row>
    <row r="52" spans="1:3" ht="18.75" x14ac:dyDescent="0.25">
      <c r="A52" s="294" t="s">
        <v>769</v>
      </c>
      <c r="B52" s="295">
        <f>Statistics!$BV$96</f>
        <v>-0.59623561887154242</v>
      </c>
      <c r="C52" s="306">
        <f>Statistics!$BV$97</f>
        <v>5.4650271182144883E-2</v>
      </c>
    </row>
    <row r="53" spans="1:3" ht="18.75" x14ac:dyDescent="0.25">
      <c r="A53" s="294" t="s">
        <v>772</v>
      </c>
      <c r="B53" s="295">
        <f>Statistics!$BR$65</f>
        <v>-0.60825215040319991</v>
      </c>
      <c r="C53" s="306">
        <f>Statistics!$BR$66</f>
        <v>1.5541526640918443E-4</v>
      </c>
    </row>
    <row r="54" spans="1:3" ht="18.75" x14ac:dyDescent="0.25">
      <c r="A54" s="294" t="s">
        <v>776</v>
      </c>
      <c r="B54" s="295">
        <f>Statistics!$C$64</f>
        <v>-0.60825215040319991</v>
      </c>
      <c r="C54" s="306">
        <f>Statistics!$C$65</f>
        <v>1.5541526640918443E-4</v>
      </c>
    </row>
    <row r="55" spans="1:3" ht="18.75" x14ac:dyDescent="0.25">
      <c r="A55" s="294" t="s">
        <v>773</v>
      </c>
      <c r="B55" s="295">
        <f>Statistics!$O$252</f>
        <v>-0.76459053413471323</v>
      </c>
      <c r="C55" s="306">
        <f>Statistics!$O$253</f>
        <v>1.9997446104467031E-2</v>
      </c>
    </row>
    <row r="56" spans="1:3" ht="18.75" x14ac:dyDescent="0.25">
      <c r="A56" s="294" t="s">
        <v>774</v>
      </c>
      <c r="B56" s="295">
        <f>Statistics!$V$184</f>
        <v>-0.7650451849755816</v>
      </c>
      <c r="C56" s="306">
        <f>Statistics!$V$185</f>
        <v>1.1312449517531402E-12</v>
      </c>
    </row>
    <row r="57" spans="1:3" ht="18.75" x14ac:dyDescent="0.25">
      <c r="A57" s="294" t="s">
        <v>775</v>
      </c>
      <c r="B57" s="295">
        <f>Statistics!$L$169</f>
        <v>-0.7650451849755816</v>
      </c>
      <c r="C57" s="306">
        <f>Statistics!$L$170</f>
        <v>1.1312449517531402E-12</v>
      </c>
    </row>
    <row r="58" spans="1:3" ht="18.75" x14ac:dyDescent="0.25">
      <c r="A58" s="292" t="s">
        <v>777</v>
      </c>
      <c r="B58" s="129">
        <f>Statistics!$AB$53</f>
        <v>-0.77497271510376797</v>
      </c>
      <c r="C58" s="583">
        <f>Statistics!$AB$54</f>
        <v>0.16496584233843911</v>
      </c>
    </row>
    <row r="59" spans="1:3" ht="18.75" x14ac:dyDescent="0.25">
      <c r="A59" s="294" t="s">
        <v>781</v>
      </c>
      <c r="B59" s="295">
        <f>Statistics!$C$230</f>
        <v>-0.79570352127793564</v>
      </c>
      <c r="C59" s="306">
        <f>Statistics!$C$231</f>
        <v>3.2769916217983337E-3</v>
      </c>
    </row>
    <row r="60" spans="1:3" ht="18.75" x14ac:dyDescent="0.25">
      <c r="A60" s="294" t="s">
        <v>778</v>
      </c>
      <c r="B60" s="295" t="e">
        <f>Statistics!$BR$154</f>
        <v>#REF!</v>
      </c>
      <c r="C60" s="306" t="e">
        <f>Statistics!$BR$155</f>
        <v>#REF!</v>
      </c>
    </row>
    <row r="61" spans="1:3" ht="18.75" x14ac:dyDescent="0.25">
      <c r="A61" s="294" t="s">
        <v>784</v>
      </c>
      <c r="B61" s="295">
        <f>Statistics!$O$230</f>
        <v>-0.8053734446946742</v>
      </c>
      <c r="C61" s="306">
        <f>Statistics!$O$231</f>
        <v>6.3324063802354842E-3</v>
      </c>
    </row>
    <row r="62" spans="1:3" ht="18.75" x14ac:dyDescent="0.25">
      <c r="A62" s="294" t="s">
        <v>779</v>
      </c>
      <c r="B62" s="295">
        <f>Statistics!$C$208</f>
        <v>-0.81471941805954751</v>
      </c>
      <c r="C62" s="306">
        <f>Statistics!$C$209</f>
        <v>4.0756992921513269E-3</v>
      </c>
    </row>
    <row r="63" spans="1:3" ht="18.75" x14ac:dyDescent="0.25">
      <c r="A63" s="292" t="s">
        <v>780</v>
      </c>
      <c r="B63" s="129">
        <f>Statistics!$C$273</f>
        <v>-0.81608038030064201</v>
      </c>
      <c r="C63" s="583">
        <f>Statistics!$C$274</f>
        <v>7.9133037324909366E-4</v>
      </c>
    </row>
    <row r="64" spans="1:3" ht="18.75" x14ac:dyDescent="0.25">
      <c r="A64" s="294" t="s">
        <v>787</v>
      </c>
      <c r="B64" s="295">
        <f>Statistics!$O$296</f>
        <v>-0.81634180637724518</v>
      </c>
      <c r="C64" s="306">
        <f>Statistics!$O$297</f>
        <v>2.2413281483469076E-4</v>
      </c>
    </row>
    <row r="65" spans="1:3" ht="18.75" x14ac:dyDescent="0.25">
      <c r="A65" s="294" t="s">
        <v>788</v>
      </c>
      <c r="B65" s="295">
        <f>Statistics!$L$251</f>
        <v>-0.82494370846324572</v>
      </c>
      <c r="C65" s="306">
        <f>Statistics!$L$252</f>
        <v>2.218933679502276E-4</v>
      </c>
    </row>
    <row r="66" spans="1:3" ht="18.75" x14ac:dyDescent="0.25">
      <c r="A66" s="294" t="s">
        <v>785</v>
      </c>
      <c r="B66" s="295">
        <f>Statistics!$O$170</f>
        <v>-0.82617400181958689</v>
      </c>
      <c r="C66" s="306">
        <f>Statistics!$O$171</f>
        <v>0.74964129242097888</v>
      </c>
    </row>
    <row r="67" spans="1:3" ht="18.75" x14ac:dyDescent="0.25">
      <c r="A67" s="294" t="s">
        <v>782</v>
      </c>
      <c r="B67" s="295">
        <f>Statistics!$L$230</f>
        <v>-0.82918985585502891</v>
      </c>
      <c r="C67" s="306">
        <f>Statistics!$L$231</f>
        <v>4.7201881818509671E-2</v>
      </c>
    </row>
    <row r="68" spans="1:3" ht="18.75" x14ac:dyDescent="0.25">
      <c r="A68" s="294" t="s">
        <v>786</v>
      </c>
      <c r="B68" s="295">
        <f>Statistics!$AC$205</f>
        <v>-0.82994344988687596</v>
      </c>
      <c r="C68" s="306">
        <f>Statistics!$AC$206</f>
        <v>5.4323539983540245E-13</v>
      </c>
    </row>
    <row r="69" spans="1:3" ht="18.75" x14ac:dyDescent="0.25">
      <c r="A69" s="294" t="s">
        <v>790</v>
      </c>
      <c r="B69" s="295">
        <f>Statistics!$C$294</f>
        <v>-0.8305695316523366</v>
      </c>
      <c r="C69" s="306">
        <f>Statistics!$C$295</f>
        <v>2.2189419425725979E-4</v>
      </c>
    </row>
    <row r="70" spans="1:3" ht="18.75" x14ac:dyDescent="0.25">
      <c r="A70" s="294" t="s">
        <v>783</v>
      </c>
      <c r="B70" s="295">
        <f>Statistics!$O$210</f>
        <v>-0.83171806561298156</v>
      </c>
      <c r="C70" s="306">
        <f>Statistics!$O$211</f>
        <v>9.037423032722601E-2</v>
      </c>
    </row>
    <row r="71" spans="1:3" ht="18.75" x14ac:dyDescent="0.3">
      <c r="A71" s="388" t="s">
        <v>888</v>
      </c>
      <c r="B71" s="387">
        <f>Statistics!$DA$61</f>
        <v>-0.83769504791275884</v>
      </c>
      <c r="C71" s="389">
        <f>Statistics!$DA$62</f>
        <v>2.1652263681924476E-5</v>
      </c>
    </row>
    <row r="72" spans="1:3" ht="18.75" x14ac:dyDescent="0.25">
      <c r="A72" s="294" t="s">
        <v>794</v>
      </c>
      <c r="B72" s="295">
        <f>Statistics!$BQ$175</f>
        <v>-0.85599072042125113</v>
      </c>
      <c r="C72" s="306">
        <f>Statistics!$BQ$176</f>
        <v>2.2754349548366613E-2</v>
      </c>
    </row>
    <row r="73" spans="1:3" ht="18.75" x14ac:dyDescent="0.25">
      <c r="A73" s="292" t="s">
        <v>792</v>
      </c>
      <c r="B73" s="129" t="e">
        <f>Statistics!$BM$112</f>
        <v>#REF!</v>
      </c>
      <c r="C73" s="583" t="e">
        <f>Statistics!$BM$113</f>
        <v>#REF!</v>
      </c>
    </row>
    <row r="74" spans="1:3" ht="18.75" x14ac:dyDescent="0.25">
      <c r="A74" s="294" t="s">
        <v>791</v>
      </c>
      <c r="B74" s="295">
        <f>Statistics!$L$295</f>
        <v>-0.86510605165228782</v>
      </c>
      <c r="C74" s="306">
        <f>Statistics!$L$296</f>
        <v>2.3215147614886352E-4</v>
      </c>
    </row>
    <row r="75" spans="1:3" ht="18.75" x14ac:dyDescent="0.25">
      <c r="A75" s="292" t="s">
        <v>793</v>
      </c>
      <c r="B75" s="129">
        <f>Statistics!$L$108</f>
        <v>-0.86674512060861153</v>
      </c>
      <c r="C75" s="583">
        <f>Statistics!$L$109</f>
        <v>1.4642873687988089E-3</v>
      </c>
    </row>
    <row r="76" spans="1:3" ht="18.75" x14ac:dyDescent="0.25">
      <c r="A76" s="294" t="s">
        <v>796</v>
      </c>
      <c r="B76" s="295">
        <f>Statistics!$L$273</f>
        <v>-0.87669466262170248</v>
      </c>
      <c r="C76" s="306">
        <f>Statistics!$L$274</f>
        <v>2.1423635933237527E-4</v>
      </c>
    </row>
    <row r="77" spans="1:3" ht="18.75" x14ac:dyDescent="0.25">
      <c r="A77" s="294" t="s">
        <v>800</v>
      </c>
      <c r="B77" s="295">
        <f>Statistics!$C$250</f>
        <v>-0.89579794340487962</v>
      </c>
      <c r="C77" s="306">
        <f>Statistics!$C$251</f>
        <v>2.2526098354316843E-4</v>
      </c>
    </row>
    <row r="78" spans="1:3" ht="18.75" x14ac:dyDescent="0.25">
      <c r="A78" s="294" t="s">
        <v>795</v>
      </c>
      <c r="B78" s="295">
        <f>Statistics!$P$115</f>
        <v>-0.90609599343875002</v>
      </c>
      <c r="C78" s="306">
        <f>Statistics!$P$116</f>
        <v>5.4607380777709337E-4</v>
      </c>
    </row>
    <row r="79" spans="1:3" ht="18.75" x14ac:dyDescent="0.25">
      <c r="A79" s="294" t="s">
        <v>798</v>
      </c>
      <c r="B79" s="295">
        <f>Statistics!$O$273</f>
        <v>-0.9124439987575117</v>
      </c>
      <c r="C79" s="306">
        <f>Statistics!$O$274</f>
        <v>0.10804991301015003</v>
      </c>
    </row>
    <row r="80" spans="1:3" ht="18.75" x14ac:dyDescent="0.25">
      <c r="A80" s="578" t="s">
        <v>797</v>
      </c>
      <c r="B80" s="579">
        <f>Statistics!$L$84</f>
        <v>-0.91443493018741562</v>
      </c>
      <c r="C80" s="584">
        <f>Statistics!$L$85</f>
        <v>1.2899280656405905E-11</v>
      </c>
    </row>
    <row r="81" spans="1:6" ht="18.75" x14ac:dyDescent="0.25">
      <c r="A81" s="292" t="s">
        <v>766</v>
      </c>
      <c r="B81" s="129">
        <f>Statistics!$BV$119</f>
        <v>-0.91646133397334661</v>
      </c>
      <c r="C81" s="583">
        <f>Statistics!$BV$120</f>
        <v>4.2782470434455629E-3</v>
      </c>
    </row>
    <row r="82" spans="1:6" ht="18.75" x14ac:dyDescent="0.25">
      <c r="A82" s="294" t="s">
        <v>799</v>
      </c>
      <c r="B82" s="295">
        <f>Statistics!$P$96</f>
        <v>-0.9192975316734161</v>
      </c>
      <c r="C82" s="306">
        <f>Statistics!$P$97</f>
        <v>4.2059253697964046E-4</v>
      </c>
    </row>
    <row r="83" spans="1:6" ht="18.75" x14ac:dyDescent="0.25">
      <c r="A83" s="578" t="s">
        <v>801</v>
      </c>
      <c r="B83" s="579">
        <f>Statistics!$U$296</f>
        <v>-0.96168353735260603</v>
      </c>
      <c r="C83" s="584">
        <f>Statistics!$U$297</f>
        <v>2.0010011192046481E-2</v>
      </c>
    </row>
    <row r="84" spans="1:6" ht="18.75" x14ac:dyDescent="0.25">
      <c r="A84" s="592" t="s">
        <v>988</v>
      </c>
      <c r="B84" s="129">
        <f>Statistics!$DN$58</f>
        <v>0.78584145951643292</v>
      </c>
      <c r="C84" s="583">
        <f>Statistics!$DN$59</f>
        <v>5.5713108533891233E-11</v>
      </c>
    </row>
    <row r="85" spans="1:6" ht="19.5" thickBot="1" x14ac:dyDescent="0.3">
      <c r="A85" s="593" t="s">
        <v>989</v>
      </c>
      <c r="B85" s="581">
        <f>Statistics!$DG$90</f>
        <v>-0.79323149218176281</v>
      </c>
      <c r="C85" s="594">
        <f>Statistics!$DG$91</f>
        <v>1.2886619792356322E-5</v>
      </c>
    </row>
    <row r="86" spans="1:6" ht="21" x14ac:dyDescent="0.25">
      <c r="A86" s="586"/>
    </row>
    <row r="89" spans="1:6" ht="23.25" x14ac:dyDescent="0.35">
      <c r="A89" s="291" t="s">
        <v>714</v>
      </c>
      <c r="B89" s="770" t="s">
        <v>606</v>
      </c>
      <c r="C89" s="770"/>
      <c r="D89" s="290" t="s">
        <v>627</v>
      </c>
      <c r="E89" s="290"/>
      <c r="F89" s="290" t="s">
        <v>665</v>
      </c>
    </row>
    <row r="90" spans="1:6" ht="21" x14ac:dyDescent="0.35">
      <c r="A90" s="289"/>
      <c r="B90" s="288" t="s">
        <v>602</v>
      </c>
      <c r="C90" s="288" t="s">
        <v>505</v>
      </c>
      <c r="D90" s="288" t="s">
        <v>602</v>
      </c>
      <c r="E90" s="288" t="s">
        <v>505</v>
      </c>
      <c r="F90" s="61"/>
    </row>
    <row r="91" spans="1:6" ht="18.75" x14ac:dyDescent="0.3">
      <c r="A91" s="386" t="s">
        <v>887</v>
      </c>
      <c r="B91" s="103">
        <f>Statistics!FP15</f>
        <v>0.79988225249999989</v>
      </c>
      <c r="C91" s="299">
        <f>Statistics!FQ15</f>
        <v>0.62092448666666666</v>
      </c>
      <c r="D91" s="129">
        <f>Statistics!FP16</f>
        <v>4.0565474582698831E-2</v>
      </c>
      <c r="E91" s="129">
        <f>Statistics!FQ16</f>
        <v>0.10943647791438881</v>
      </c>
      <c r="F91" s="385">
        <f>Statistics!$FQ$17</f>
        <v>1.1072212862587186E-4</v>
      </c>
    </row>
    <row r="92" spans="1:6" ht="18.75" x14ac:dyDescent="0.3">
      <c r="A92" s="386" t="s">
        <v>872</v>
      </c>
      <c r="B92" s="103">
        <f>Statistics!HH15</f>
        <v>23.543171765556959</v>
      </c>
      <c r="C92" s="299">
        <f>Statistics!HI15</f>
        <v>44.649774761574861</v>
      </c>
      <c r="D92" s="61">
        <f>Statistics!HH16</f>
        <v>8.020207306568695</v>
      </c>
      <c r="E92" s="61">
        <f>Statistics!HI16</f>
        <v>15.244087232017552</v>
      </c>
      <c r="F92" s="254">
        <f>Statistics!$HI$17</f>
        <v>5.6937307082450769E-4</v>
      </c>
    </row>
    <row r="93" spans="1:6" ht="18.75" x14ac:dyDescent="0.3">
      <c r="A93" s="386" t="s">
        <v>874</v>
      </c>
      <c r="B93" s="103">
        <f>Statistics!GZ15</f>
        <v>30.018514475054516</v>
      </c>
      <c r="C93" s="299">
        <f>Statistics!HA15</f>
        <v>73.708237737484325</v>
      </c>
      <c r="D93" s="61">
        <f>Statistics!GZ16</f>
        <v>14.286109970954769</v>
      </c>
      <c r="E93" s="61">
        <f>Statistics!HA16</f>
        <v>34.669656992129767</v>
      </c>
      <c r="F93" s="254">
        <f>Statistics!$HA$17</f>
        <v>1.1284593310556422E-3</v>
      </c>
    </row>
    <row r="94" spans="1:6" ht="18.75" x14ac:dyDescent="0.3">
      <c r="A94" s="386" t="s">
        <v>873</v>
      </c>
      <c r="B94" s="103">
        <f>Statistics!HL15</f>
        <v>21.932857278863612</v>
      </c>
      <c r="C94" s="299">
        <f>Statistics!HM15</f>
        <v>33.215075602930646</v>
      </c>
      <c r="D94" s="61">
        <f>Statistics!HL16</f>
        <v>7.2319590141683223</v>
      </c>
      <c r="E94" s="61">
        <f>Statistics!HM16</f>
        <v>8.5056251251117434</v>
      </c>
      <c r="F94" s="254">
        <f>Statistics!$HM$17</f>
        <v>2.0794419359205737E-3</v>
      </c>
    </row>
    <row r="95" spans="1:6" ht="18.75" x14ac:dyDescent="0.3">
      <c r="A95" s="587" t="s">
        <v>891</v>
      </c>
      <c r="B95" s="103">
        <f>Statistics!EN15</f>
        <v>30.625055859774509</v>
      </c>
      <c r="C95" s="299">
        <f>Statistics!EO15</f>
        <v>43.337986063486746</v>
      </c>
      <c r="D95" s="254">
        <f>Statistics!EN16</f>
        <v>5.8611116369990777</v>
      </c>
      <c r="E95" s="254">
        <f>Statistics!EO16</f>
        <v>10.736467202898675</v>
      </c>
      <c r="F95" s="254">
        <f>Statistics!$EO$17</f>
        <v>2.2038497926836135E-3</v>
      </c>
    </row>
    <row r="96" spans="1:6" ht="18.75" x14ac:dyDescent="0.3">
      <c r="A96" s="386" t="s">
        <v>875</v>
      </c>
      <c r="B96" s="103">
        <f>Statistics!HD15</f>
        <v>28.146225561393731</v>
      </c>
      <c r="C96" s="299">
        <f>Statistics!HE15</f>
        <v>54.674364902137</v>
      </c>
      <c r="D96" s="61">
        <f>Statistics!HD16</f>
        <v>14.282724185825996</v>
      </c>
      <c r="E96" s="61">
        <f>Statistics!HE16</f>
        <v>24.403287987008067</v>
      </c>
      <c r="F96" s="385">
        <f>Statistics!$HE$17</f>
        <v>4.5098306626228475E-3</v>
      </c>
    </row>
    <row r="97" spans="1:6" ht="18.75" x14ac:dyDescent="0.3">
      <c r="A97" s="386" t="s">
        <v>871</v>
      </c>
      <c r="B97" s="103">
        <f>Statistics!HP15</f>
        <v>0.72395544760714925</v>
      </c>
      <c r="C97" s="299">
        <f>Statistics!HQ15</f>
        <v>1.7006362517075573</v>
      </c>
      <c r="D97" s="61">
        <f>Statistics!HP16</f>
        <v>0.28745933523398531</v>
      </c>
      <c r="E97" s="61">
        <f>Statistics!HQ16</f>
        <v>0.95368195525102206</v>
      </c>
      <c r="F97" s="254">
        <f>Statistics!$HQ$17</f>
        <v>4.7809211731992636E-3</v>
      </c>
    </row>
    <row r="98" spans="1:6" ht="18.75" x14ac:dyDescent="0.3">
      <c r="A98" s="587" t="s">
        <v>942</v>
      </c>
      <c r="B98" s="103">
        <f>Statistics!FL15</f>
        <v>1.2516838560591144</v>
      </c>
      <c r="C98" s="299">
        <f>Statistics!FM15</f>
        <v>2.4650782797170732</v>
      </c>
      <c r="D98" s="254">
        <f>Statistics!FL16</f>
        <v>0.35051622773047458</v>
      </c>
      <c r="E98" s="254">
        <f>Statistics!FM16</f>
        <v>1.2234274782972043</v>
      </c>
      <c r="F98" s="254">
        <f>Statistics!$FM$17</f>
        <v>5.8288206910138514E-3</v>
      </c>
    </row>
    <row r="99" spans="1:6" ht="18.75" x14ac:dyDescent="0.3">
      <c r="A99" s="587" t="s">
        <v>941</v>
      </c>
      <c r="B99" s="103">
        <f>Statistics!FH15</f>
        <v>2.1445703815236241</v>
      </c>
      <c r="C99" s="299">
        <f>Statistics!FI15</f>
        <v>3.3483337305450855</v>
      </c>
      <c r="D99" s="254">
        <f>Statistics!FH16</f>
        <v>0.24760136243820582</v>
      </c>
      <c r="E99" s="254">
        <f>Statistics!FI16</f>
        <v>1.2486778116265365</v>
      </c>
      <c r="F99" s="254">
        <f>Statistics!$FI$17</f>
        <v>6.7260585758231531E-3</v>
      </c>
    </row>
    <row r="100" spans="1:6" ht="18.75" x14ac:dyDescent="0.3">
      <c r="A100" s="386" t="s">
        <v>870</v>
      </c>
      <c r="B100" s="103">
        <f>Statistics!HT15</f>
        <v>0.77503830642917215</v>
      </c>
      <c r="C100" s="299">
        <f>Statistics!HU15</f>
        <v>1.9876885006311316</v>
      </c>
      <c r="D100" s="61">
        <f>Statistics!HT16</f>
        <v>0.30925825524667444</v>
      </c>
      <c r="E100" s="61">
        <f>Statistics!HU16</f>
        <v>1.2609010431848648</v>
      </c>
      <c r="F100" s="254">
        <f>Statistics!$HU$17</f>
        <v>6.9262400076097932E-3</v>
      </c>
    </row>
    <row r="101" spans="1:6" ht="18.75" x14ac:dyDescent="0.3">
      <c r="A101" s="386" t="str">
        <f>Statistics!$EV$1</f>
        <v>Saccade Initial Velocity EyeTrackingMultiple Median</v>
      </c>
      <c r="B101" s="103">
        <f>Statistics!EV15</f>
        <v>44.517539692386158</v>
      </c>
      <c r="C101" s="299">
        <f>Statistics!EW15</f>
        <v>90.779493070117439</v>
      </c>
      <c r="D101" s="254">
        <f>Statistics!EV16</f>
        <v>9.5959817101078642</v>
      </c>
      <c r="E101" s="254">
        <f>Statistics!EW16</f>
        <v>52.042507715936786</v>
      </c>
      <c r="F101" s="254">
        <f>Statistics!$EW$17</f>
        <v>1.0729777147263076E-2</v>
      </c>
    </row>
    <row r="102" spans="1:6" ht="18.75" x14ac:dyDescent="0.3">
      <c r="A102" s="587" t="s">
        <v>937</v>
      </c>
      <c r="B102" s="103">
        <f>Statistics!ER15</f>
        <v>83.551119612253274</v>
      </c>
      <c r="C102" s="299">
        <f>Statistics!ES15</f>
        <v>124.9595669856228</v>
      </c>
      <c r="D102" s="254">
        <f>Statistics!ER16</f>
        <v>10.616564422740179</v>
      </c>
      <c r="E102" s="254">
        <f>Statistics!ES16</f>
        <v>46.728178339015919</v>
      </c>
      <c r="F102" s="254">
        <f>Statistics!$ES$17</f>
        <v>1.1082203501543464E-2</v>
      </c>
    </row>
    <row r="103" spans="1:6" ht="18.75" x14ac:dyDescent="0.3">
      <c r="A103" s="587" t="s">
        <v>940</v>
      </c>
      <c r="B103" s="103">
        <f>Statistics!FD15</f>
        <v>56.143224698422891</v>
      </c>
      <c r="C103" s="299">
        <f>Statistics!FE15</f>
        <v>110.57142013428046</v>
      </c>
      <c r="D103" s="254">
        <f>Statistics!FD16</f>
        <v>13.095839854441056</v>
      </c>
      <c r="E103" s="254">
        <f>Statistics!FE16</f>
        <v>61.540391133942819</v>
      </c>
      <c r="F103" s="254">
        <f>Statistics!$FE$17</f>
        <v>1.1140947192921224E-2</v>
      </c>
    </row>
    <row r="104" spans="1:6" ht="18.75" x14ac:dyDescent="0.3">
      <c r="A104" s="587" t="s">
        <v>939</v>
      </c>
      <c r="B104" s="103">
        <f>Statistics!EZ15</f>
        <v>104.19348657875713</v>
      </c>
      <c r="C104" s="299">
        <f>Statistics!FA15</f>
        <v>151.66436302779954</v>
      </c>
      <c r="D104" s="254">
        <f>Statistics!EZ16</f>
        <v>14.343610961554347</v>
      </c>
      <c r="E104" s="254">
        <f>Statistics!FA16</f>
        <v>55.426634168423654</v>
      </c>
      <c r="F104" s="254">
        <f>Statistics!$FA$17</f>
        <v>1.3567903245762077E-2</v>
      </c>
    </row>
    <row r="105" spans="1:6" ht="18.75" x14ac:dyDescent="0.3">
      <c r="A105" s="386" t="s">
        <v>883</v>
      </c>
      <c r="B105" s="103">
        <f>Statistics!GJ15</f>
        <v>2.9527594244972559</v>
      </c>
      <c r="C105" s="299">
        <f>Statistics!GK15</f>
        <v>6.6837305051123588</v>
      </c>
      <c r="D105" s="61">
        <f>Statistics!GJ16</f>
        <v>0.78710318903748389</v>
      </c>
      <c r="E105" s="61">
        <f>Statistics!GK16</f>
        <v>4.4219879483845705</v>
      </c>
      <c r="F105" s="254">
        <f>Statistics!$GK$17</f>
        <v>1.4216795386569742E-2</v>
      </c>
    </row>
    <row r="106" spans="1:6" ht="18.75" x14ac:dyDescent="0.3">
      <c r="A106" s="386" t="s">
        <v>877</v>
      </c>
      <c r="B106" s="103">
        <f>Statistics!GB15</f>
        <v>214.20833333333334</v>
      </c>
      <c r="C106" s="299">
        <f>Statistics!GC15</f>
        <v>312.35416666666669</v>
      </c>
      <c r="D106" s="61">
        <f>Statistics!GB16</f>
        <v>108.78094300292702</v>
      </c>
      <c r="E106" s="61">
        <f>Statistics!GC16</f>
        <v>68.509659101118885</v>
      </c>
      <c r="F106" s="254">
        <f>Statistics!$GC$17</f>
        <v>1.6202039151380073E-2</v>
      </c>
    </row>
    <row r="107" spans="1:6" ht="18.75" x14ac:dyDescent="0.25">
      <c r="A107" s="287" t="s">
        <v>813</v>
      </c>
      <c r="B107" s="235">
        <f>Statistics!$KJ$14</f>
        <v>0.89190229770396146</v>
      </c>
      <c r="C107" s="296">
        <f>Statistics!$KK$14</f>
        <v>1.2149921291019692</v>
      </c>
      <c r="D107" s="129">
        <f>Statistics!$KJ$15</f>
        <v>0.27231726266955109</v>
      </c>
      <c r="E107" s="129">
        <f>Statistics!$KK$15</f>
        <v>0.2255109105664467</v>
      </c>
      <c r="F107" s="254">
        <f>Statistics!$KK$16</f>
        <v>2.2108961212739812E-2</v>
      </c>
    </row>
    <row r="108" spans="1:6" ht="18.75" x14ac:dyDescent="0.25">
      <c r="A108" s="287" t="s">
        <v>802</v>
      </c>
      <c r="B108" s="125">
        <f>Statistics!$MP$14</f>
        <v>1695.2727272727273</v>
      </c>
      <c r="C108" s="169">
        <f>Statistics!$MO$14</f>
        <v>2931.4</v>
      </c>
      <c r="D108" s="129">
        <f>Statistics!$MP$15</f>
        <v>637.15541132585417</v>
      </c>
      <c r="E108" s="129">
        <f>Statistics!$MO$15</f>
        <v>904.91811784271442</v>
      </c>
      <c r="F108" s="254">
        <f>Statistics!$MP$16</f>
        <v>3.3540548983206443E-2</v>
      </c>
    </row>
    <row r="109" spans="1:6" ht="18.75" x14ac:dyDescent="0.3">
      <c r="A109" s="386" t="s">
        <v>845</v>
      </c>
      <c r="B109" s="235">
        <f>Statistics!IB12</f>
        <v>19.408888888888889</v>
      </c>
      <c r="C109" s="296">
        <f>Statistics!IC12</f>
        <v>24.696666666666669</v>
      </c>
      <c r="D109" s="129">
        <f>Statistics!IB13</f>
        <v>2.9281668516515649</v>
      </c>
      <c r="E109" s="129">
        <f>Statistics!IC13</f>
        <v>3.8589411328324994</v>
      </c>
      <c r="F109" s="254">
        <f>Statistics!$IC$14</f>
        <v>1.9485858795205147E-2</v>
      </c>
    </row>
    <row r="110" spans="1:6" ht="18.75" x14ac:dyDescent="0.3">
      <c r="A110" s="305" t="s">
        <v>825</v>
      </c>
      <c r="B110" s="235">
        <f>Statistics!NP14</f>
        <v>101.63636363636364</v>
      </c>
      <c r="C110" s="296">
        <f>Statistics!NO14</f>
        <v>87.888888888888886</v>
      </c>
      <c r="D110" s="129">
        <f>Statistics!NP15</f>
        <v>11.552252830272785</v>
      </c>
      <c r="E110" s="129">
        <f>Statistics!NO15</f>
        <v>10.301024760241638</v>
      </c>
      <c r="F110" s="129">
        <f>Statistics!NP16</f>
        <v>1.1641443050769026E-2</v>
      </c>
    </row>
    <row r="111" spans="1:6" ht="18.75" x14ac:dyDescent="0.25">
      <c r="A111" s="287" t="s">
        <v>727</v>
      </c>
      <c r="B111" s="235">
        <f>Statistics!IW15</f>
        <v>187.75</v>
      </c>
      <c r="C111" s="296">
        <f>Statistics!IX15</f>
        <v>381.42857142857144</v>
      </c>
      <c r="D111" s="129">
        <f>Statistics!IW16</f>
        <v>157.62736552907418</v>
      </c>
      <c r="E111" s="129">
        <f>Statistics!IX16</f>
        <v>153.34259806378782</v>
      </c>
      <c r="F111" s="254">
        <f>Statistics!$IX$17</f>
        <v>2.0865956914432628E-2</v>
      </c>
    </row>
    <row r="112" spans="1:6" ht="18.75" x14ac:dyDescent="0.3">
      <c r="A112" s="386" t="s">
        <v>882</v>
      </c>
      <c r="B112" s="103">
        <f>Statistics!GF15</f>
        <v>22.455948116895339</v>
      </c>
      <c r="C112" s="299">
        <f>Statistics!GG15</f>
        <v>28.739902522466469</v>
      </c>
      <c r="D112" s="61">
        <f>Statistics!GF16</f>
        <v>2.1185177395501196</v>
      </c>
      <c r="E112" s="61">
        <f>Statistics!GG16</f>
        <v>8.3815000728678211</v>
      </c>
      <c r="F112" s="254">
        <f>Statistics!$GG$17</f>
        <v>2.6458428717671009E-2</v>
      </c>
    </row>
    <row r="113" spans="1:6" ht="18.75" x14ac:dyDescent="0.3">
      <c r="A113" s="386" t="s">
        <v>886</v>
      </c>
      <c r="B113" s="103">
        <f>Statistics!FT15</f>
        <v>204.75673412815766</v>
      </c>
      <c r="C113" s="299">
        <f>Statistics!FU15</f>
        <v>689.54286907337735</v>
      </c>
      <c r="D113" s="61">
        <f>Statistics!FT16</f>
        <v>70.742312297482755</v>
      </c>
      <c r="E113" s="61">
        <f>Statistics!FU16</f>
        <v>673.77707582958408</v>
      </c>
      <c r="F113" s="254">
        <f>Statistics!$FU$17</f>
        <v>3.0217372741734128E-2</v>
      </c>
    </row>
    <row r="114" spans="1:6" ht="18.75" x14ac:dyDescent="0.3">
      <c r="A114" s="386" t="s">
        <v>876</v>
      </c>
      <c r="B114" s="103">
        <f>Statistics!FX15</f>
        <v>227.92853535353538</v>
      </c>
      <c r="C114" s="299">
        <f>Statistics!FY15</f>
        <v>305.7313056523422</v>
      </c>
      <c r="D114" s="61">
        <f>Statistics!FX16</f>
        <v>106.0754519515896</v>
      </c>
      <c r="E114" s="61">
        <f>Statistics!FY16</f>
        <v>47.632365319584963</v>
      </c>
      <c r="F114" s="254">
        <f>Statistics!$FY$17</f>
        <v>3.4728481968374865E-2</v>
      </c>
    </row>
    <row r="115" spans="1:6" ht="18.75" x14ac:dyDescent="0.25">
      <c r="A115" s="287" t="s">
        <v>604</v>
      </c>
      <c r="B115" s="235">
        <f>Statistics!NT14</f>
        <v>0.5</v>
      </c>
      <c r="C115" s="296">
        <f>Statistics!NU14</f>
        <v>2.7</v>
      </c>
      <c r="D115" s="129">
        <f>Statistics!NT15</f>
        <v>0.90453403373329089</v>
      </c>
      <c r="E115" s="129">
        <f>Statistics!NU15</f>
        <v>2.8693785622209789</v>
      </c>
      <c r="F115" s="254">
        <f>Statistics!$NU$16</f>
        <v>4.0918053942172967E-2</v>
      </c>
    </row>
    <row r="116" spans="1:6" ht="18.75" x14ac:dyDescent="0.25">
      <c r="A116" s="287" t="s">
        <v>722</v>
      </c>
      <c r="B116" s="235">
        <f>Statistics!$JI$15</f>
        <v>1.4979567901234567</v>
      </c>
      <c r="C116" s="296">
        <f>Statistics!$JJ$15</f>
        <v>3.3794444444444443</v>
      </c>
      <c r="D116" s="129">
        <f>Statistics!$JI$16</f>
        <v>0.28105075312917543</v>
      </c>
      <c r="E116" s="129">
        <f>Statistics!$JJ$16</f>
        <v>2.0583189450966883</v>
      </c>
      <c r="F116" s="254">
        <f>Statistics!$JJ$17</f>
        <v>5.2028196335363944E-2</v>
      </c>
    </row>
    <row r="117" spans="1:6" ht="18.75" x14ac:dyDescent="0.3">
      <c r="A117" s="386" t="s">
        <v>869</v>
      </c>
      <c r="B117" s="125">
        <f>Statistics!HX15</f>
        <v>8.5514219323919978</v>
      </c>
      <c r="C117" s="169">
        <f>Statistics!HY15</f>
        <v>15.709607832123801</v>
      </c>
      <c r="D117" s="81">
        <f>Statistics!HX16</f>
        <v>7.1107203058850228</v>
      </c>
      <c r="E117" s="81">
        <f>Statistics!HY16</f>
        <v>9.6990988478328557</v>
      </c>
      <c r="F117" s="254">
        <f>Statistics!$HY$17</f>
        <v>5.2340940872891213E-2</v>
      </c>
    </row>
    <row r="118" spans="1:6" ht="18.75" x14ac:dyDescent="0.25">
      <c r="A118" s="287" t="s">
        <v>723</v>
      </c>
      <c r="B118" s="235">
        <f>Statistics!$JM$15</f>
        <v>17.577681223551384</v>
      </c>
      <c r="C118" s="296">
        <f>Statistics!$JN$15</f>
        <v>21.341115860711906</v>
      </c>
      <c r="D118" s="129">
        <f>Statistics!JM16</f>
        <v>2.8001346359941857</v>
      </c>
      <c r="E118" s="129">
        <f>Statistics!JN16</f>
        <v>4.4334093939688088</v>
      </c>
      <c r="F118" s="254">
        <f>Statistics!$JN$17</f>
        <v>7.4291957303952619E-2</v>
      </c>
    </row>
    <row r="119" spans="1:6" ht="18.75" x14ac:dyDescent="0.25">
      <c r="A119" s="287" t="s">
        <v>827</v>
      </c>
      <c r="B119" s="235">
        <f>Statistics!IS15</f>
        <v>41.184041666666666</v>
      </c>
      <c r="C119" s="296">
        <f>Statistics!IT15</f>
        <v>64.822499999999991</v>
      </c>
      <c r="D119" s="129">
        <f>Statistics!IS16</f>
        <v>13.098330787925782</v>
      </c>
      <c r="E119" s="129">
        <f>Statistics!IT16</f>
        <v>25.585188865826289</v>
      </c>
      <c r="F119" s="129">
        <f>Statistics!IT17</f>
        <v>7.4919221601189884E-2</v>
      </c>
    </row>
    <row r="120" spans="1:6" ht="18.75" x14ac:dyDescent="0.3">
      <c r="A120" s="305" t="s">
        <v>826</v>
      </c>
      <c r="B120" s="235">
        <f>Statistics!IK15</f>
        <v>20.941666666666666</v>
      </c>
      <c r="C120" s="296">
        <f>Statistics!IL15</f>
        <v>57.628571428571426</v>
      </c>
      <c r="D120" s="129">
        <f>Statistics!IK16</f>
        <v>3.081678507606286</v>
      </c>
      <c r="E120" s="129">
        <f>Statistics!IL16</f>
        <v>49.498239506933125</v>
      </c>
      <c r="F120" s="129">
        <f>Statistics!IL17</f>
        <v>9.7647431117981118E-2</v>
      </c>
    </row>
    <row r="121" spans="1:6" ht="18.75" x14ac:dyDescent="0.25">
      <c r="A121" s="287" t="s">
        <v>721</v>
      </c>
      <c r="B121" s="296" t="e">
        <f>Statistics!$NB$14</f>
        <v>#REF!</v>
      </c>
      <c r="C121" s="125" t="e">
        <f>Statistics!$NA$14</f>
        <v>#REF!</v>
      </c>
      <c r="D121" s="129" t="e">
        <f>Statistics!$NB$15</f>
        <v>#REF!</v>
      </c>
      <c r="E121" s="129" t="e">
        <f>Statistics!$NA$15</f>
        <v>#REF!</v>
      </c>
      <c r="F121" s="254" t="e">
        <f>Statistics!$NB$16</f>
        <v>#REF!</v>
      </c>
    </row>
    <row r="122" spans="1:6" ht="18.75" x14ac:dyDescent="0.25">
      <c r="A122" s="287" t="s">
        <v>709</v>
      </c>
      <c r="B122" s="125">
        <f>Statistics!$KO$14</f>
        <v>55.858510265638664</v>
      </c>
      <c r="C122" s="169">
        <f>Statistics!$KN$14</f>
        <v>99.540542878523482</v>
      </c>
      <c r="D122" s="129">
        <f>Statistics!$KO$15</f>
        <v>34.920246437796365</v>
      </c>
      <c r="E122" s="129">
        <f>Statistics!$KN$15</f>
        <v>60.912319028295521</v>
      </c>
      <c r="F122" s="254">
        <f>Statistics!$KO$16</f>
        <v>0.19237415690608725</v>
      </c>
    </row>
    <row r="123" spans="1:6" ht="18.75" x14ac:dyDescent="0.25">
      <c r="A123" s="287" t="s">
        <v>805</v>
      </c>
      <c r="B123" s="125">
        <f>Statistics!$LJ$14</f>
        <v>747.72727272727275</v>
      </c>
      <c r="C123" s="169">
        <f>Statistics!$LI$14</f>
        <v>1334.6666666666667</v>
      </c>
      <c r="D123" s="129">
        <f>Statistics!$LJ$15</f>
        <v>159.59704941451193</v>
      </c>
      <c r="E123" s="129">
        <f>Statistics!$LI$15</f>
        <v>414.64040645680785</v>
      </c>
      <c r="F123" s="254">
        <f>Statistics!$LJ$16</f>
        <v>1.6429521438219619E-2</v>
      </c>
    </row>
    <row r="124" spans="1:6" ht="18.75" x14ac:dyDescent="0.25">
      <c r="A124" s="287" t="s">
        <v>720</v>
      </c>
      <c r="B124" s="297">
        <f>Statistics!JR15</f>
        <v>0.94486111111111126</v>
      </c>
      <c r="C124" s="298">
        <f>Statistics!JS15</f>
        <v>0.74976190476190474</v>
      </c>
      <c r="D124" s="286">
        <f>Statistics!JR16</f>
        <v>7.4438837795807705E-2</v>
      </c>
      <c r="E124" s="286">
        <f>Statistics!JS16</f>
        <v>0.34528293359620921</v>
      </c>
      <c r="F124" s="254">
        <f>Statistics!$JS$17</f>
        <v>0.18813069348983993</v>
      </c>
    </row>
    <row r="125" spans="1:6" ht="18.75" x14ac:dyDescent="0.3">
      <c r="A125" s="386" t="s">
        <v>880</v>
      </c>
      <c r="B125" s="103">
        <f>Statistics!GN15</f>
        <v>1.364702211142</v>
      </c>
      <c r="C125" s="299">
        <f>Statistics!GO15</f>
        <v>2.1930267105212065</v>
      </c>
      <c r="D125" s="61">
        <f>Statistics!GN16</f>
        <v>1.5519642719968338</v>
      </c>
      <c r="E125" s="61">
        <f>Statistics!GO16</f>
        <v>1.6382152081646744</v>
      </c>
      <c r="F125" s="254">
        <f>Statistics!$GO$17</f>
        <v>0.21685135583450049</v>
      </c>
    </row>
    <row r="126" spans="1:6" ht="18.75" x14ac:dyDescent="0.25">
      <c r="A126" s="287" t="s">
        <v>806</v>
      </c>
      <c r="B126" s="125">
        <f>Statistics!$KS$14</f>
        <v>1332.2727272727273</v>
      </c>
      <c r="C126" s="169">
        <f>Statistics!$KR$14</f>
        <v>1793.1666666666667</v>
      </c>
      <c r="D126" s="129">
        <f>Statistics!$KS$15</f>
        <v>283.97115730619254</v>
      </c>
      <c r="E126" s="129">
        <f>Statistics!$KR$15</f>
        <v>385.39923023621418</v>
      </c>
      <c r="F126" s="254">
        <f>Statistics!$KS$16</f>
        <v>3.281706260243366E-2</v>
      </c>
    </row>
    <row r="127" spans="1:6" ht="18.75" x14ac:dyDescent="0.25">
      <c r="A127" s="287" t="s">
        <v>807</v>
      </c>
      <c r="B127" s="169">
        <f>Statistics!$MT$14</f>
        <v>7.7272727272727275</v>
      </c>
      <c r="C127" s="125">
        <f>Statistics!$MS$14</f>
        <v>0</v>
      </c>
      <c r="D127" s="129">
        <f>Statistics!$MT$15</f>
        <v>25.298580628528981</v>
      </c>
      <c r="E127" s="61">
        <f>Statistics!$MS$15</f>
        <v>0</v>
      </c>
      <c r="F127" s="254">
        <f>Statistics!$MT$16</f>
        <v>0.33492460742077046</v>
      </c>
    </row>
    <row r="128" spans="1:6" ht="18.75" x14ac:dyDescent="0.25">
      <c r="A128" s="287" t="s">
        <v>808</v>
      </c>
      <c r="B128" s="169">
        <f>Statistics!$MX$14</f>
        <v>3.4545454545454546</v>
      </c>
      <c r="C128" s="125">
        <f>Statistics!$MW$14</f>
        <v>0</v>
      </c>
      <c r="D128" s="61">
        <f>Statistics!$MX$15</f>
        <v>11.457431093955018</v>
      </c>
      <c r="E128" s="61">
        <f>Statistics!$MW$15</f>
        <v>0</v>
      </c>
      <c r="F128" s="254">
        <f>Statistics!$MX$16</f>
        <v>0.34089313230205975</v>
      </c>
    </row>
    <row r="129" spans="1:6" ht="18.75" x14ac:dyDescent="0.25">
      <c r="A129" s="287" t="s">
        <v>719</v>
      </c>
      <c r="B129" s="235">
        <f>Statistics!$LV$10</f>
        <v>20.110765477496443</v>
      </c>
      <c r="C129" s="169">
        <f>Statistics!$LD$14</f>
        <v>6.3523372250771279</v>
      </c>
      <c r="D129" s="129">
        <f>Statistics!$LE$15</f>
        <v>1.4744618869640527</v>
      </c>
      <c r="E129" s="129">
        <f>Statistics!$LD$15</f>
        <v>1.3117633563508848</v>
      </c>
      <c r="F129" s="254">
        <f>Statistics!$LE$16</f>
        <v>5.8324192301209318E-2</v>
      </c>
    </row>
    <row r="130" spans="1:6" ht="18.75" x14ac:dyDescent="0.25">
      <c r="A130" s="287" t="s">
        <v>718</v>
      </c>
      <c r="B130" s="235">
        <f>Statistics!$ML$14</f>
        <v>4.1991656928525529</v>
      </c>
      <c r="C130" s="169">
        <f>Statistics!$MK$14</f>
        <v>4.6827322685599508</v>
      </c>
      <c r="D130" s="129">
        <f>Statistics!$ML$15</f>
        <v>993.93435429935084</v>
      </c>
      <c r="E130" s="129">
        <f>Statistics!$MK$15</f>
        <v>1.3303524405643128</v>
      </c>
      <c r="F130" s="254">
        <f>Statistics!$ML$16</f>
        <v>0.53143256466956101</v>
      </c>
    </row>
    <row r="131" spans="1:6" ht="18.75" x14ac:dyDescent="0.25">
      <c r="A131" s="287" t="s">
        <v>803</v>
      </c>
      <c r="B131" s="125">
        <f>Statistics!$LZ$14</f>
        <v>4.2393691331919756</v>
      </c>
      <c r="C131" s="169">
        <f>Statistics!$LY$14</f>
        <v>4.6827322685599508</v>
      </c>
      <c r="D131" s="129">
        <f>Statistics!$LZ$15</f>
        <v>1.1060355619779392</v>
      </c>
      <c r="E131" s="129">
        <f>Statistics!$LY$15</f>
        <v>1.4416965579470604</v>
      </c>
      <c r="F131" s="254">
        <f>Statistics!$LZ$16</f>
        <v>0.5299592982731598</v>
      </c>
    </row>
    <row r="132" spans="1:6" ht="18.75" x14ac:dyDescent="0.25">
      <c r="A132" s="287" t="s">
        <v>812</v>
      </c>
      <c r="B132" s="125">
        <f>Statistics!$LN$14</f>
        <v>0</v>
      </c>
      <c r="C132" s="169">
        <f>Statistics!$LM$14</f>
        <v>0</v>
      </c>
      <c r="D132" s="61">
        <f>Statistics!$LN$15</f>
        <v>0</v>
      </c>
      <c r="E132" s="129">
        <f>Statistics!$LM$15</f>
        <v>0</v>
      </c>
      <c r="F132" s="254" t="e">
        <f>Statistics!$LN$16</f>
        <v>#DIV/0!</v>
      </c>
    </row>
    <row r="133" spans="1:6" ht="18.75" x14ac:dyDescent="0.25">
      <c r="A133" s="287" t="s">
        <v>810</v>
      </c>
      <c r="B133" s="125">
        <f>Statistics!$LR$14</f>
        <v>0</v>
      </c>
      <c r="C133" s="169">
        <f>Statistics!$LQ$14</f>
        <v>0</v>
      </c>
      <c r="D133" s="61">
        <f>Statistics!$LR$15</f>
        <v>0</v>
      </c>
      <c r="E133" s="129">
        <f>Statistics!$LQ$15</f>
        <v>0</v>
      </c>
      <c r="F133" s="254" t="e">
        <f>Statistics!$LR$16</f>
        <v>#DIV/0!</v>
      </c>
    </row>
    <row r="134" spans="1:6" ht="18.75" x14ac:dyDescent="0.25">
      <c r="A134" s="287" t="s">
        <v>804</v>
      </c>
      <c r="B134" s="125">
        <f>Statistics!$KW$14</f>
        <v>0</v>
      </c>
      <c r="C134" s="169">
        <f>Statistics!$KV$14</f>
        <v>0</v>
      </c>
      <c r="D134" s="61">
        <f>Statistics!$KW$15</f>
        <v>0</v>
      </c>
      <c r="E134" s="129">
        <f>Statistics!$KV$15</f>
        <v>0</v>
      </c>
      <c r="F134" s="254" t="e">
        <f>Statistics!$KW$16</f>
        <v>#DIV/0!</v>
      </c>
    </row>
    <row r="135" spans="1:6" ht="18.75" x14ac:dyDescent="0.25">
      <c r="A135" s="287" t="s">
        <v>699</v>
      </c>
      <c r="B135" s="125">
        <f>Statistics!$MD$14</f>
        <v>0</v>
      </c>
      <c r="C135" s="169">
        <f>Statistics!$MC$14</f>
        <v>0</v>
      </c>
      <c r="D135" s="61">
        <f>Statistics!$MD$15</f>
        <v>0</v>
      </c>
      <c r="E135" s="129">
        <f>Statistics!$MC$15</f>
        <v>0</v>
      </c>
      <c r="F135" s="254" t="e">
        <f>Statistics!$MD$16</f>
        <v>#DIV/0!</v>
      </c>
    </row>
    <row r="136" spans="1:6" ht="18.75" x14ac:dyDescent="0.25">
      <c r="A136" s="613" t="s">
        <v>809</v>
      </c>
      <c r="B136" s="614">
        <f>Statistics!$MH$14</f>
        <v>0</v>
      </c>
      <c r="C136" s="615">
        <f>Statistics!$MG$14</f>
        <v>0</v>
      </c>
      <c r="D136" s="121">
        <f>Statistics!$MH$15</f>
        <v>0</v>
      </c>
      <c r="E136" s="616">
        <f>Statistics!$MG$15</f>
        <v>0</v>
      </c>
      <c r="F136" s="588" t="e">
        <f>Statistics!$MH$16</f>
        <v>#DIV/0!</v>
      </c>
    </row>
    <row r="137" spans="1:6" ht="18.75" x14ac:dyDescent="0.25">
      <c r="A137" s="287" t="s">
        <v>811</v>
      </c>
      <c r="B137" s="125">
        <f>Statistics!$LA$14</f>
        <v>0</v>
      </c>
      <c r="C137" s="169">
        <f>Statistics!$KZ$14</f>
        <v>0</v>
      </c>
      <c r="D137" s="61">
        <f>Statistics!$LA$15</f>
        <v>0</v>
      </c>
      <c r="E137" s="129">
        <f>Statistics!$KZ$15</f>
        <v>0</v>
      </c>
      <c r="F137" s="254" t="e">
        <f>Statistics!$LA$16</f>
        <v>#DIV/0!</v>
      </c>
    </row>
    <row r="138" spans="1:6" ht="18.75" x14ac:dyDescent="0.25">
      <c r="A138" s="287" t="s">
        <v>717</v>
      </c>
      <c r="B138" s="235">
        <f>Statistics!$LV$14</f>
        <v>23.372960138035225</v>
      </c>
      <c r="C138" s="169">
        <f>Statistics!$LU$14</f>
        <v>14.12963913211229</v>
      </c>
      <c r="D138" s="129">
        <f>Statistics!$LV$15</f>
        <v>10.796598450449693</v>
      </c>
      <c r="E138" s="129">
        <f>Statistics!$LU$15</f>
        <v>3.6358400714465042</v>
      </c>
      <c r="F138" s="254">
        <f>Statistics!$LV$16</f>
        <v>2.2233233795993991E-2</v>
      </c>
    </row>
    <row r="139" spans="1:6" ht="18.75" x14ac:dyDescent="0.3">
      <c r="A139" s="386" t="s">
        <v>881</v>
      </c>
      <c r="B139" s="103">
        <f>Statistics!GR15</f>
        <v>1.2326578012135194</v>
      </c>
      <c r="C139" s="299">
        <f>Statistics!GS15</f>
        <v>1.7706009802138247</v>
      </c>
      <c r="D139" s="61">
        <f>Statistics!GR16</f>
        <v>1.5165542560123664</v>
      </c>
      <c r="E139" s="61">
        <f>Statistics!GS16</f>
        <v>1.3727805249388323</v>
      </c>
      <c r="F139" s="254">
        <f>Statistics!$GS$17</f>
        <v>0.37227805417672488</v>
      </c>
    </row>
    <row r="140" spans="1:6" ht="18.75" x14ac:dyDescent="0.3">
      <c r="A140" s="386" t="s">
        <v>879</v>
      </c>
      <c r="B140" s="125">
        <f>Statistics!GV15</f>
        <v>100.16492290784828</v>
      </c>
      <c r="C140" s="169">
        <f>Statistics!GW15</f>
        <v>119.13696557209551</v>
      </c>
      <c r="D140" s="81">
        <f>Statistics!GV16</f>
        <v>49.22597108548004</v>
      </c>
      <c r="E140" s="81">
        <f>Statistics!GW16</f>
        <v>61.591517583963828</v>
      </c>
      <c r="F140" s="254">
        <f>Statistics!$GW$17</f>
        <v>0.41393179426024707</v>
      </c>
    </row>
    <row r="141" spans="1:6" ht="18.75" x14ac:dyDescent="0.25">
      <c r="A141" s="287" t="s">
        <v>669</v>
      </c>
      <c r="B141" s="103">
        <f>Statistics!$JA$15</f>
        <v>0.98383690168460181</v>
      </c>
      <c r="C141" s="299">
        <f>Statistics!$JB$15</f>
        <v>0.9828513214985527</v>
      </c>
      <c r="D141" s="61">
        <f>Statistics!$JA$16</f>
        <v>2.5236995168946828E-3</v>
      </c>
      <c r="E141" s="61">
        <f>Statistics!$JB$16</f>
        <v>2.2377168511014717E-3</v>
      </c>
      <c r="F141" s="254">
        <f>Statistics!$JB$17</f>
        <v>0.41645210912768105</v>
      </c>
    </row>
    <row r="142" spans="1:6" ht="18.75" x14ac:dyDescent="0.25">
      <c r="A142" s="287" t="s">
        <v>716</v>
      </c>
      <c r="B142" s="125">
        <f>Statistics!KG15</f>
        <v>68.499173511673504</v>
      </c>
      <c r="C142" s="169">
        <f>Statistics!$KF$15</f>
        <v>103.52830826580826</v>
      </c>
      <c r="D142" s="129">
        <f>Statistics!KG16</f>
        <v>37.324945901796902</v>
      </c>
      <c r="E142" s="129">
        <f>Statistics!$KF$16</f>
        <v>96.336079954150449</v>
      </c>
      <c r="F142" s="254">
        <f>Statistics!$KG$17</f>
        <v>0.42460976741420686</v>
      </c>
    </row>
    <row r="143" spans="1:6" ht="18.75" x14ac:dyDescent="0.25">
      <c r="A143" s="287" t="s">
        <v>666</v>
      </c>
      <c r="B143" s="300">
        <f>Statistics!$JE$15</f>
        <v>0.62037037037037035</v>
      </c>
      <c r="C143" s="300">
        <f>Statistics!$JF$15</f>
        <v>0.70740740740740737</v>
      </c>
      <c r="D143" s="286">
        <f>Statistics!$JE$16</f>
        <v>0.24517033330057403</v>
      </c>
      <c r="E143" s="286">
        <f>Statistics!$JF$16</f>
        <v>0.19291994970941886</v>
      </c>
      <c r="F143" s="254">
        <f>Statistics!$JF$17</f>
        <v>0.42636857484321233</v>
      </c>
    </row>
    <row r="146" spans="1:7" ht="18.75" x14ac:dyDescent="0.3">
      <c r="A146" s="611" t="str" cm="1">
        <f t="array" ref="A146:G285">TRANSPOSE(A290:EJ296)</f>
        <v>Title</v>
      </c>
      <c r="B146" s="611" t="str">
        <v>Normality (1 or 0)</v>
      </c>
      <c r="C146" s="611" t="str">
        <v>p-value between groups</v>
      </c>
      <c r="D146" s="611" t="str">
        <v>Average controls</v>
      </c>
      <c r="E146" s="611" t="str">
        <v>Stdev controls</v>
      </c>
      <c r="F146" s="611" t="str">
        <v>Average patients</v>
      </c>
      <c r="G146" s="611" t="str">
        <v>Stdev patients</v>
      </c>
    </row>
    <row r="147" spans="1:7" ht="18.75" x14ac:dyDescent="0.3">
      <c r="A147" s="612" t="str">
        <v xml:space="preserve">Mobility upper limb </v>
      </c>
      <c r="B147">
        <v>0</v>
      </c>
      <c r="C147" s="218">
        <v>2.47574653498953E-5</v>
      </c>
      <c r="D147">
        <v>79.6666666666667</v>
      </c>
      <c r="E147">
        <v>0.49236596391733101</v>
      </c>
      <c r="F147">
        <v>46.0833333333333</v>
      </c>
      <c r="G147">
        <v>24.721938484355199</v>
      </c>
    </row>
    <row r="148" spans="1:7" ht="18.75" x14ac:dyDescent="0.3">
      <c r="A148" s="612" t="str">
        <v>Stage Ataxia</v>
      </c>
      <c r="B148">
        <v>0</v>
      </c>
      <c r="C148" s="218" t="str">
        <v>NA</v>
      </c>
      <c r="D148" t="str">
        <v>NA</v>
      </c>
      <c r="E148" t="str">
        <v>NA</v>
      </c>
      <c r="F148">
        <v>3.625</v>
      </c>
      <c r="G148">
        <v>1.55395390127015</v>
      </c>
    </row>
    <row r="149" spans="1:7" ht="18.75" x14ac:dyDescent="0.3">
      <c r="A149" s="612" t="str">
        <v>Average time Pegboard task (s)</v>
      </c>
      <c r="B149">
        <v>1</v>
      </c>
      <c r="C149" s="218">
        <v>7.4919221601189703E-2</v>
      </c>
      <c r="D149">
        <v>41.184041666666701</v>
      </c>
      <c r="E149">
        <v>13.0983307879258</v>
      </c>
      <c r="F149">
        <v>64.822500000000005</v>
      </c>
      <c r="G149">
        <v>25.5851888658263</v>
      </c>
    </row>
    <row r="150" spans="1:7" ht="18.75" x14ac:dyDescent="0.3">
      <c r="A150" s="612" t="str">
        <v>Instance lost focus</v>
      </c>
      <c r="B150">
        <v>1</v>
      </c>
      <c r="C150" s="218">
        <v>2.0865956914432601E-2</v>
      </c>
      <c r="D150">
        <v>187.75</v>
      </c>
      <c r="E150">
        <v>157.62736552907401</v>
      </c>
      <c r="F150">
        <v>381.42857142857099</v>
      </c>
      <c r="G150">
        <v>153.34259806378799</v>
      </c>
    </row>
    <row r="151" spans="1:7" ht="18.75" x14ac:dyDescent="0.3">
      <c r="A151" s="612" t="str">
        <v xml:space="preserve">Average contrast </v>
      </c>
      <c r="B151">
        <v>0</v>
      </c>
      <c r="C151" s="218">
        <v>1.2659571362704101E-2</v>
      </c>
      <c r="D151">
        <v>26.221158995448299</v>
      </c>
      <c r="E151">
        <v>18.9773001884096</v>
      </c>
      <c r="F151">
        <v>85.6853699545984</v>
      </c>
      <c r="G151">
        <v>90.018427454810606</v>
      </c>
    </row>
    <row r="152" spans="1:7" ht="18.75" x14ac:dyDescent="0.3">
      <c r="A152" s="612" t="str">
        <v>Average score in rhythm</v>
      </c>
      <c r="B152">
        <v>0</v>
      </c>
      <c r="C152" s="218">
        <v>0.24170641200776499</v>
      </c>
      <c r="D152">
        <v>0.98383690168460203</v>
      </c>
      <c r="E152">
        <v>2.5236995168946802E-3</v>
      </c>
      <c r="F152">
        <v>0.98285132149855303</v>
      </c>
      <c r="G152">
        <v>2.23771685110147E-3</v>
      </c>
    </row>
    <row r="153" spans="1:7" ht="18.75" x14ac:dyDescent="0.3">
      <c r="A153" s="612" t="e">
        <v>#REF!</v>
      </c>
      <c r="B153" t="e">
        <v>#REF!</v>
      </c>
      <c r="C153" s="218" t="e">
        <v>#REF!</v>
      </c>
      <c r="D153" t="e">
        <v>#REF!</v>
      </c>
      <c r="E153" t="e">
        <v>#REF!</v>
      </c>
      <c r="F153" t="e">
        <v>#REF!</v>
      </c>
      <c r="G153" t="e">
        <v>#REF!</v>
      </c>
    </row>
    <row r="154" spans="1:7" ht="18.75" x14ac:dyDescent="0.3">
      <c r="A154" s="612" t="str">
        <v>Average time 9HPT (s)</v>
      </c>
      <c r="B154">
        <v>1</v>
      </c>
      <c r="C154" s="218">
        <v>0.426368574843213</v>
      </c>
      <c r="D154">
        <v>0.62037037037037002</v>
      </c>
      <c r="E154">
        <v>0.245170333300574</v>
      </c>
      <c r="F154">
        <v>0.70740740740740704</v>
      </c>
      <c r="G154">
        <v>0.192919949709419</v>
      </c>
    </row>
    <row r="155" spans="1:7" ht="18.75" x14ac:dyDescent="0.3">
      <c r="A155" s="612" t="str">
        <v>Je suis satisfait du test en réalité virtuelle</v>
      </c>
      <c r="B155">
        <v>0</v>
      </c>
      <c r="C155" s="218">
        <v>4.4991414915371102E-4</v>
      </c>
      <c r="D155">
        <v>20.941666666666698</v>
      </c>
      <c r="E155">
        <v>3.08167850760627</v>
      </c>
      <c r="F155">
        <v>57.628571428571398</v>
      </c>
      <c r="G155">
        <v>49.498239506933103</v>
      </c>
    </row>
    <row r="156" spans="1:7" ht="18.75" x14ac:dyDescent="0.3">
      <c r="A156" s="612" t="str">
        <v>Le test était confortable</v>
      </c>
      <c r="B156">
        <v>0</v>
      </c>
      <c r="C156" s="218">
        <v>0.109638475856593</v>
      </c>
      <c r="D156">
        <v>0.33333333333333298</v>
      </c>
      <c r="E156">
        <v>1.1547005383792499</v>
      </c>
      <c r="F156">
        <v>0.5</v>
      </c>
      <c r="G156">
        <v>0.67419986246324204</v>
      </c>
    </row>
    <row r="157" spans="1:7" ht="18.75" x14ac:dyDescent="0.3">
      <c r="A157" s="612" t="str">
        <v>General discomfort after test</v>
      </c>
      <c r="B157">
        <v>0</v>
      </c>
      <c r="C157" s="218">
        <v>0.61062951081911698</v>
      </c>
      <c r="D157">
        <v>0.41666666666666702</v>
      </c>
      <c r="E157">
        <v>0.66855792342152098</v>
      </c>
      <c r="F157">
        <v>0.25</v>
      </c>
      <c r="G157">
        <v>0.452267016866645</v>
      </c>
    </row>
    <row r="158" spans="1:7" ht="18.75" x14ac:dyDescent="0.3">
      <c r="A158" s="612" t="str">
        <v>SSQ Total score</v>
      </c>
      <c r="B158">
        <v>0</v>
      </c>
      <c r="C158" s="218">
        <v>0.513579277257871</v>
      </c>
      <c r="D158">
        <v>8.3333333333333301E-2</v>
      </c>
      <c r="E158">
        <v>0.28867513459481298</v>
      </c>
      <c r="F158">
        <v>0.33333333333333298</v>
      </c>
      <c r="G158">
        <v>0.77849894416152299</v>
      </c>
    </row>
    <row r="159" spans="1:7" ht="18.75" x14ac:dyDescent="0.3">
      <c r="A159" s="612" t="str">
        <v>Delay before completing a cycle finger-nose-finger (s)</v>
      </c>
      <c r="B159">
        <v>0</v>
      </c>
      <c r="C159" s="218">
        <v>6.7187568522563607E-2</v>
      </c>
      <c r="D159">
        <v>0.66666666666666696</v>
      </c>
      <c r="E159">
        <v>0.98473192783466201</v>
      </c>
      <c r="F159">
        <v>2.7272727272727302</v>
      </c>
      <c r="G159">
        <v>2.7236339361562201</v>
      </c>
    </row>
    <row r="160" spans="1:7" ht="18.75" x14ac:dyDescent="0.3">
      <c r="A160" s="612" t="str">
        <v>Rhythm BPM error</v>
      </c>
      <c r="B160">
        <v>0</v>
      </c>
      <c r="C160" s="218">
        <v>1.5279162216223401E-3</v>
      </c>
      <c r="D160">
        <v>1.4979567901234601</v>
      </c>
      <c r="E160">
        <v>0.28105075312917499</v>
      </c>
      <c r="F160">
        <v>3.3794444444444398</v>
      </c>
      <c r="G160">
        <v>2.0583189450966901</v>
      </c>
    </row>
    <row r="161" spans="1:7" ht="18.75" x14ac:dyDescent="0.3">
      <c r="A161" s="612" t="str">
        <v>Average time of completion Finger Nose task (s)</v>
      </c>
      <c r="B161">
        <v>0</v>
      </c>
      <c r="C161" s="218">
        <v>0.60646763299100803</v>
      </c>
      <c r="D161">
        <v>68.499173511673504</v>
      </c>
      <c r="E161">
        <v>37.324945901796902</v>
      </c>
      <c r="F161">
        <v>103.52830826580799</v>
      </c>
      <c r="G161">
        <v>96.336079954150406</v>
      </c>
    </row>
    <row r="162" spans="1:7" ht="18.75" x14ac:dyDescent="0.3">
      <c r="A162" s="612" t="str">
        <v>Average time of completion Finger Follow task (s)</v>
      </c>
      <c r="B162">
        <v>0</v>
      </c>
      <c r="C162" s="218">
        <v>2.0368014982556902E-3</v>
      </c>
      <c r="D162">
        <v>15.2154166666667</v>
      </c>
      <c r="E162">
        <v>2.7786075181462699</v>
      </c>
      <c r="F162">
        <v>31.620809523809498</v>
      </c>
      <c r="G162">
        <v>16.243717156758901</v>
      </c>
    </row>
    <row r="163" spans="1:7" ht="18.75" x14ac:dyDescent="0.3">
      <c r="A163" s="612" t="str">
        <v>Average time of completion (s) of Pouring task</v>
      </c>
      <c r="B163">
        <v>0</v>
      </c>
      <c r="C163" s="218">
        <v>4.6364035729045501E-3</v>
      </c>
      <c r="D163">
        <v>25.708472222222198</v>
      </c>
      <c r="E163">
        <v>5.5803274938440799</v>
      </c>
      <c r="F163">
        <v>92.407642857142903</v>
      </c>
      <c r="G163">
        <v>152.05714986996799</v>
      </c>
    </row>
    <row r="164" spans="1:7" ht="18.75" x14ac:dyDescent="0.3">
      <c r="A164" s="612" t="str">
        <v>Average time pegboard VR (ms)</v>
      </c>
      <c r="B164">
        <v>0</v>
      </c>
      <c r="C164" s="218">
        <v>5.7223850877677701E-2</v>
      </c>
      <c r="D164">
        <v>17.577681223551402</v>
      </c>
      <c r="E164">
        <v>2.8001346359941901</v>
      </c>
      <c r="F164">
        <v>21.341115860711898</v>
      </c>
      <c r="G164">
        <v>4.4334093939688204</v>
      </c>
    </row>
    <row r="165" spans="1:7" ht="18.75" x14ac:dyDescent="0.3">
      <c r="A165" s="612" t="str">
        <v>Average score in Pouring task</v>
      </c>
      <c r="B165">
        <v>1</v>
      </c>
      <c r="C165" s="218">
        <v>7.49192216011898E-2</v>
      </c>
      <c r="D165" s="136">
        <v>41184.041666666701</v>
      </c>
      <c r="E165">
        <v>13098.330787925801</v>
      </c>
      <c r="F165" s="136">
        <v>64822.5</v>
      </c>
      <c r="G165">
        <v>25585.188865826301</v>
      </c>
    </row>
    <row r="166" spans="1:7" ht="18.75" x14ac:dyDescent="0.3">
      <c r="A166" s="612" t="str">
        <v>Finger-Follow low jerk instances</v>
      </c>
      <c r="B166">
        <v>0</v>
      </c>
      <c r="C166" s="218">
        <v>0.117926722741144</v>
      </c>
      <c r="D166">
        <v>0.94486111111111104</v>
      </c>
      <c r="E166">
        <v>7.4438837795807705E-2</v>
      </c>
      <c r="F166">
        <v>0.74976190476190496</v>
      </c>
      <c r="G166">
        <v>0.34528293359620899</v>
      </c>
    </row>
    <row r="167" spans="1:7" ht="18.75" x14ac:dyDescent="0.3">
      <c r="A167" s="612" t="str">
        <v>Finger-Follow moderate jerk instances</v>
      </c>
      <c r="B167">
        <v>0</v>
      </c>
      <c r="C167" s="218">
        <v>3.1150618370433401E-2</v>
      </c>
      <c r="D167">
        <v>1374.5</v>
      </c>
      <c r="E167">
        <v>307.74413811712901</v>
      </c>
      <c r="F167">
        <v>4379</v>
      </c>
      <c r="G167">
        <v>6850.5120489882602</v>
      </c>
    </row>
    <row r="168" spans="1:7" ht="18.75" x14ac:dyDescent="0.3">
      <c r="A168" s="612" t="str">
        <v>Finger-Follow high jerk instances</v>
      </c>
      <c r="B168">
        <v>0</v>
      </c>
      <c r="C168" s="218">
        <v>0.23006229802639699</v>
      </c>
      <c r="D168">
        <v>0</v>
      </c>
      <c r="E168">
        <v>0</v>
      </c>
      <c r="F168">
        <v>7</v>
      </c>
      <c r="G168">
        <v>18.5202591774521</v>
      </c>
    </row>
    <row r="169" spans="1:7" ht="18.75" x14ac:dyDescent="0.3">
      <c r="A169" s="612" t="str">
        <v>Mean RMSE (cm)</v>
      </c>
      <c r="B169">
        <v>0</v>
      </c>
      <c r="C169" s="218">
        <v>0.23006229802639699</v>
      </c>
      <c r="D169">
        <v>0</v>
      </c>
      <c r="E169">
        <v>0</v>
      </c>
      <c r="F169">
        <v>52.428571428571402</v>
      </c>
      <c r="G169">
        <v>138.712961594386</v>
      </c>
    </row>
    <row r="170" spans="1:7" ht="18.75" x14ac:dyDescent="0.3">
      <c r="A170" s="612" t="str">
        <v>Rhythm Variance</v>
      </c>
      <c r="B170">
        <v>1</v>
      </c>
      <c r="C170" s="218">
        <v>1.75350325039169E-2</v>
      </c>
      <c r="D170">
        <v>0.88589079989038599</v>
      </c>
      <c r="E170">
        <v>0.26047808239072401</v>
      </c>
      <c r="F170">
        <v>1.2149921291019701</v>
      </c>
      <c r="G170">
        <v>0.22551091056644601</v>
      </c>
    </row>
    <row r="171" spans="1:7" ht="18.75" x14ac:dyDescent="0.3">
      <c r="A171" s="612" t="str">
        <v>Pouring task low jerk instances</v>
      </c>
      <c r="B171">
        <v>0</v>
      </c>
      <c r="C171" s="218">
        <v>8.3151894085594105E-2</v>
      </c>
      <c r="D171">
        <v>59.418456775851702</v>
      </c>
      <c r="E171">
        <v>35.505570678544899</v>
      </c>
      <c r="F171">
        <v>137.13891804663299</v>
      </c>
      <c r="G171">
        <v>107.00502501852699</v>
      </c>
    </row>
    <row r="172" spans="1:7" ht="18.75" x14ac:dyDescent="0.3">
      <c r="A172" s="612" t="str">
        <v>Pouring task moderate jerk instances</v>
      </c>
      <c r="B172">
        <v>0</v>
      </c>
      <c r="C172" s="218">
        <v>1.2659571362704101E-2</v>
      </c>
      <c r="D172">
        <v>1048.1666666666699</v>
      </c>
      <c r="E172">
        <v>161.480555166774</v>
      </c>
      <c r="F172">
        <v>1389.1428571428601</v>
      </c>
      <c r="G172">
        <v>324.39452757993502</v>
      </c>
    </row>
    <row r="173" spans="1:7" ht="18.75" x14ac:dyDescent="0.3">
      <c r="A173" s="612" t="str">
        <v>Pouring task high jerk instances</v>
      </c>
      <c r="B173">
        <v>0</v>
      </c>
      <c r="C173" s="218">
        <v>0.23006229802639699</v>
      </c>
      <c r="D173">
        <v>0</v>
      </c>
      <c r="E173">
        <v>0</v>
      </c>
      <c r="F173">
        <v>7.71428571428571</v>
      </c>
      <c r="G173">
        <v>20.4100815424983</v>
      </c>
    </row>
    <row r="174" spans="1:7" ht="18.75" x14ac:dyDescent="0.3">
      <c r="A174" s="612" t="str">
        <v>Pegboard low jerk instances</v>
      </c>
      <c r="B174">
        <v>0</v>
      </c>
      <c r="C174" s="218">
        <v>0.23006229802639699</v>
      </c>
      <c r="D174">
        <v>0</v>
      </c>
      <c r="E174">
        <v>0</v>
      </c>
      <c r="F174">
        <v>22.285714285714299</v>
      </c>
      <c r="G174">
        <v>58.962457789439398</v>
      </c>
    </row>
    <row r="175" spans="1:7" ht="18.75" x14ac:dyDescent="0.3">
      <c r="A175" s="612" t="str">
        <v>Finger-Nose low jerk instances</v>
      </c>
      <c r="B175">
        <v>1</v>
      </c>
      <c r="C175" s="218">
        <v>1.8381881422345699E-2</v>
      </c>
      <c r="D175">
        <v>1817.5833333333301</v>
      </c>
      <c r="E175">
        <v>740.66155420595999</v>
      </c>
      <c r="F175">
        <v>2940.5</v>
      </c>
      <c r="G175">
        <v>809.69024941640498</v>
      </c>
    </row>
    <row r="176" spans="1:7" ht="18.75" x14ac:dyDescent="0.3">
      <c r="A176" s="612" t="str">
        <v>Finger-Nose moderate jerk instances</v>
      </c>
      <c r="B176">
        <v>0</v>
      </c>
      <c r="C176" s="218">
        <v>2.69715936634606E-3</v>
      </c>
      <c r="D176">
        <v>771.33333333333303</v>
      </c>
      <c r="E176">
        <v>172.75012607985599</v>
      </c>
      <c r="F176">
        <v>2332</v>
      </c>
      <c r="G176">
        <v>2665.7060353059701</v>
      </c>
    </row>
    <row r="177" spans="1:7" ht="18.75" x14ac:dyDescent="0.3">
      <c r="A177" s="612" t="str">
        <v>Finger-Nose high jerk instances</v>
      </c>
      <c r="B177">
        <v>0</v>
      </c>
      <c r="C177" s="218">
        <v>0.23006229802639699</v>
      </c>
      <c r="D177">
        <v>0</v>
      </c>
      <c r="E177">
        <v>0</v>
      </c>
      <c r="F177">
        <v>17.714285714285701</v>
      </c>
      <c r="G177">
        <v>46.867594653144202</v>
      </c>
    </row>
    <row r="178" spans="1:7" ht="18.75" x14ac:dyDescent="0.3">
      <c r="A178" s="612" t="str">
        <v>Pegboard moderate jerk instances</v>
      </c>
      <c r="B178">
        <v>0</v>
      </c>
      <c r="C178" s="218">
        <v>0.23006229802639699</v>
      </c>
      <c r="D178">
        <v>0</v>
      </c>
      <c r="E178">
        <v>0</v>
      </c>
      <c r="F178">
        <v>142.42857142857099</v>
      </c>
      <c r="G178">
        <v>376.83057959019999</v>
      </c>
    </row>
    <row r="179" spans="1:7" ht="18.75" x14ac:dyDescent="0.3">
      <c r="A179" s="612" t="str">
        <v>Pegboard high jerk instances</v>
      </c>
      <c r="B179">
        <v>0</v>
      </c>
      <c r="C179" s="218">
        <v>0.34555702343130101</v>
      </c>
      <c r="D179">
        <v>7.0833333333333304</v>
      </c>
      <c r="E179">
        <v>24.224174001616799</v>
      </c>
      <c r="F179">
        <v>0</v>
      </c>
      <c r="G179">
        <v>0</v>
      </c>
    </row>
    <row r="180" spans="1:7" ht="18.75" x14ac:dyDescent="0.3">
      <c r="A180" s="612" t="e">
        <v>#REF!</v>
      </c>
      <c r="B180" t="e">
        <v>#REF!</v>
      </c>
      <c r="C180" s="218" t="e">
        <v>#REF!</v>
      </c>
      <c r="D180" t="e">
        <v>#REF!</v>
      </c>
      <c r="E180" t="e">
        <v>#REF!</v>
      </c>
      <c r="F180" t="e">
        <v>#REF!</v>
      </c>
      <c r="G180" t="e">
        <v>#REF!</v>
      </c>
    </row>
    <row r="181" spans="1:7" ht="18.75" x14ac:dyDescent="0.3">
      <c r="A181" s="612" t="str">
        <v>Finger-Nose average jerk</v>
      </c>
      <c r="B181">
        <v>0</v>
      </c>
      <c r="C181" s="218">
        <v>0.55568979028279497</v>
      </c>
      <c r="D181">
        <v>3.1666666666666701</v>
      </c>
      <c r="E181">
        <v>10.969655114602901</v>
      </c>
      <c r="F181">
        <v>0</v>
      </c>
      <c r="G181">
        <v>0</v>
      </c>
    </row>
    <row r="182" spans="1:7" ht="18.75" x14ac:dyDescent="0.3">
      <c r="A182" s="612" t="str">
        <v>Finger-Follow average jerk</v>
      </c>
      <c r="B182">
        <v>0</v>
      </c>
      <c r="C182" s="218">
        <v>0.19019952476546501</v>
      </c>
      <c r="D182">
        <v>22.583670831870201</v>
      </c>
      <c r="E182">
        <v>10.6510709037662</v>
      </c>
      <c r="F182">
        <v>1317.3235127540499</v>
      </c>
      <c r="G182">
        <v>3447.92849720396</v>
      </c>
    </row>
    <row r="183" spans="1:7" ht="18.75" x14ac:dyDescent="0.3">
      <c r="A183" s="612" t="str">
        <v>Pouring task average jerk</v>
      </c>
      <c r="B183">
        <v>0</v>
      </c>
      <c r="C183" s="218">
        <v>4.7020833768473297E-2</v>
      </c>
      <c r="D183">
        <v>4.8628621205632303</v>
      </c>
      <c r="E183">
        <v>1.40892430143051</v>
      </c>
      <c r="F183">
        <v>245.15399080830301</v>
      </c>
      <c r="G183">
        <v>631.81092283570104</v>
      </c>
    </row>
    <row r="184" spans="1:7" ht="18.75" x14ac:dyDescent="0.3">
      <c r="A184" s="612" t="str">
        <v>Pegboard average jerk</v>
      </c>
      <c r="B184">
        <v>0</v>
      </c>
      <c r="C184" s="218">
        <v>0.47252232689305401</v>
      </c>
      <c r="D184">
        <v>4.2152392920704802</v>
      </c>
      <c r="E184">
        <v>1.05787108435657</v>
      </c>
      <c r="F184">
        <v>487.83083750956501</v>
      </c>
      <c r="G184">
        <v>1278.2904103762801</v>
      </c>
    </row>
    <row r="185" spans="1:7" ht="18.75" x14ac:dyDescent="0.3">
      <c r="A185" s="612" t="str">
        <v>9HPT main dominante essai 1</v>
      </c>
      <c r="B185">
        <v>0</v>
      </c>
      <c r="C185" s="218">
        <v>0.101208017757189</v>
      </c>
      <c r="D185">
        <v>23.175883435444</v>
      </c>
      <c r="E185">
        <v>25.594743337432099</v>
      </c>
      <c r="F185">
        <v>10.1752506697632</v>
      </c>
      <c r="G185">
        <v>3.5636281428379202</v>
      </c>
    </row>
    <row r="186" spans="1:7" ht="18.75" x14ac:dyDescent="0.3">
      <c r="A186" s="612" t="str">
        <v>9HPT main dominante essai 2</v>
      </c>
      <c r="B186">
        <v>0</v>
      </c>
      <c r="C186" s="218">
        <v>4.5252513347692998E-4</v>
      </c>
      <c r="D186">
        <v>21.558333333333302</v>
      </c>
      <c r="E186">
        <v>3.14280081610289</v>
      </c>
      <c r="F186">
        <v>58.6142857142857</v>
      </c>
      <c r="G186">
        <v>52.837910271932202</v>
      </c>
    </row>
    <row r="187" spans="1:7" ht="18.75" x14ac:dyDescent="0.3">
      <c r="A187" s="612" t="str">
        <v>9HPT main non-dominante essai 1</v>
      </c>
      <c r="B187">
        <v>0</v>
      </c>
      <c r="C187" s="218">
        <v>4.47313816884169E-4</v>
      </c>
      <c r="D187">
        <v>20.324999999999999</v>
      </c>
      <c r="E187">
        <v>3.1340142715925001</v>
      </c>
      <c r="F187">
        <v>56.642857142857103</v>
      </c>
      <c r="G187">
        <v>46.225564973755098</v>
      </c>
    </row>
    <row r="188" spans="1:7" ht="18.75" x14ac:dyDescent="0.3">
      <c r="A188" s="612" t="str">
        <v>9HPT main non-dominante essai 2</v>
      </c>
      <c r="B188">
        <v>0</v>
      </c>
      <c r="C188" s="218">
        <v>2.46293970482502E-4</v>
      </c>
      <c r="D188">
        <v>20.641666666666701</v>
      </c>
      <c r="E188">
        <v>2.5685009187650598</v>
      </c>
      <c r="F188">
        <v>101.46250000000001</v>
      </c>
      <c r="G188">
        <v>103.631544253117</v>
      </c>
    </row>
    <row r="189" spans="1:7" ht="18.75" x14ac:dyDescent="0.3">
      <c r="A189" s="612" t="e">
        <v>#REF!</v>
      </c>
      <c r="B189" t="e">
        <v>#REF!</v>
      </c>
      <c r="C189" s="218" t="e">
        <v>#REF!</v>
      </c>
      <c r="D189" t="e">
        <v>#REF!</v>
      </c>
      <c r="E189" t="e">
        <v>#REF!</v>
      </c>
      <c r="F189" t="e">
        <v>#REF!</v>
      </c>
      <c r="G189" t="e">
        <v>#REF!</v>
      </c>
    </row>
    <row r="190" spans="1:7" ht="18.75" x14ac:dyDescent="0.3">
      <c r="A190" s="612" t="str">
        <v>Dispositif d'assistance à la marche</v>
      </c>
      <c r="B190">
        <v>0</v>
      </c>
      <c r="C190" s="218">
        <v>4.5252513347692998E-4</v>
      </c>
      <c r="D190">
        <v>20.829166666666701</v>
      </c>
      <c r="E190">
        <v>3.1993222530385799</v>
      </c>
      <c r="F190">
        <v>67.271428571428601</v>
      </c>
      <c r="G190">
        <v>59.5824838434282</v>
      </c>
    </row>
    <row r="191" spans="1:7" ht="18.75" x14ac:dyDescent="0.3">
      <c r="A191" s="612" t="str">
        <v>Âge au déclenchement</v>
      </c>
      <c r="B191">
        <v>0</v>
      </c>
      <c r="C191" s="218">
        <v>2.35953647191E-3</v>
      </c>
      <c r="D191">
        <v>0</v>
      </c>
      <c r="E191">
        <v>0</v>
      </c>
      <c r="F191">
        <v>0.58333333333333304</v>
      </c>
      <c r="G191">
        <v>0.51492865054443704</v>
      </c>
    </row>
    <row r="192" spans="1:7" ht="18.75" x14ac:dyDescent="0.3">
      <c r="A192" s="612" t="str">
        <v>Âge au diagnostic</v>
      </c>
      <c r="B192">
        <v>1</v>
      </c>
      <c r="C192" s="218" t="str">
        <v>NA</v>
      </c>
      <c r="D192" t="str">
        <v>NA</v>
      </c>
      <c r="E192" t="str">
        <v>NA</v>
      </c>
      <c r="F192">
        <v>12.0833333333333</v>
      </c>
      <c r="G192">
        <v>5.9765957676336896</v>
      </c>
    </row>
    <row r="193" spans="1:7" ht="18.75" x14ac:dyDescent="0.3">
      <c r="A193" s="612" t="str">
        <v>Âge</v>
      </c>
      <c r="B193">
        <v>0</v>
      </c>
      <c r="C193" s="218" t="str">
        <v>NA</v>
      </c>
      <c r="D193" t="str">
        <v>NA</v>
      </c>
      <c r="E193" t="str">
        <v>NA</v>
      </c>
      <c r="F193">
        <v>16.8333333333333</v>
      </c>
      <c r="G193">
        <v>11.6917479316384</v>
      </c>
    </row>
    <row r="194" spans="1:7" ht="18.75" x14ac:dyDescent="0.3">
      <c r="A194" s="612" t="str">
        <v>Finger to Finger test Right hand (FARS)</v>
      </c>
      <c r="B194">
        <v>0</v>
      </c>
      <c r="C194" s="218">
        <v>0.64300946462000796</v>
      </c>
      <c r="D194">
        <v>31.1666666666667</v>
      </c>
      <c r="E194">
        <v>16.985733764402202</v>
      </c>
      <c r="F194">
        <v>29.4166666666667</v>
      </c>
      <c r="G194">
        <v>16.571927705574499</v>
      </c>
    </row>
    <row r="195" spans="1:7" ht="18.75" x14ac:dyDescent="0.3">
      <c r="A195" s="612" t="str">
        <v>Finger to Finger test Left hand (FARS)</v>
      </c>
      <c r="B195">
        <v>0</v>
      </c>
      <c r="C195" s="218">
        <v>1.6010990810517201E-2</v>
      </c>
      <c r="D195">
        <v>0</v>
      </c>
      <c r="E195">
        <v>0</v>
      </c>
      <c r="F195">
        <v>0.5</v>
      </c>
      <c r="G195">
        <v>0.67419986246324204</v>
      </c>
    </row>
    <row r="196" spans="1:7" ht="18.75" x14ac:dyDescent="0.3">
      <c r="A196" s="612" t="str">
        <v>Nose-Finger Test Right (FARS)</v>
      </c>
      <c r="B196">
        <v>0</v>
      </c>
      <c r="C196" s="218">
        <v>2.5387785277001299E-3</v>
      </c>
      <c r="D196">
        <v>0</v>
      </c>
      <c r="E196">
        <v>0</v>
      </c>
      <c r="F196">
        <v>0.66666666666666696</v>
      </c>
      <c r="G196">
        <v>0.65133894727893005</v>
      </c>
    </row>
    <row r="197" spans="1:7" ht="18.75" x14ac:dyDescent="0.3">
      <c r="A197" s="612" t="str">
        <v>Nose-Finger Test Left (FARS)</v>
      </c>
      <c r="B197">
        <v>0</v>
      </c>
      <c r="C197" s="218">
        <v>7.47145095445289E-6</v>
      </c>
      <c r="D197">
        <v>0</v>
      </c>
      <c r="E197">
        <v>0</v>
      </c>
      <c r="F197">
        <v>1.5833333333333299</v>
      </c>
      <c r="G197">
        <v>0.79296146109875898</v>
      </c>
    </row>
    <row r="198" spans="1:7" ht="18.75" x14ac:dyDescent="0.3">
      <c r="A198" s="612" t="str">
        <v>Dysmetria Test Right (FARS)</v>
      </c>
      <c r="B198">
        <v>0</v>
      </c>
      <c r="C198" s="218">
        <v>3.3592576547822999E-5</v>
      </c>
      <c r="D198">
        <v>0</v>
      </c>
      <c r="E198">
        <v>0</v>
      </c>
      <c r="F198">
        <v>1.8333333333333299</v>
      </c>
      <c r="G198">
        <v>1.0298573010888701</v>
      </c>
    </row>
    <row r="199" spans="1:7" ht="18.75" x14ac:dyDescent="0.3">
      <c r="A199" s="612" t="str">
        <v>Dysmetria Test Left (FARS)</v>
      </c>
      <c r="B199">
        <v>0</v>
      </c>
      <c r="C199" s="218">
        <v>8.0936851086856697E-6</v>
      </c>
      <c r="D199">
        <v>0</v>
      </c>
      <c r="E199">
        <v>0</v>
      </c>
      <c r="F199">
        <v>1.8333333333333299</v>
      </c>
      <c r="G199">
        <v>0.93743686656109204</v>
      </c>
    </row>
    <row r="200" spans="1:7" ht="18.75" x14ac:dyDescent="0.3">
      <c r="A200" s="612" t="str">
        <v>Rapid Alternating Movement of Hands Right (FARS)</v>
      </c>
      <c r="B200">
        <v>0</v>
      </c>
      <c r="C200" s="218">
        <v>8.8031166831397504E-6</v>
      </c>
      <c r="D200">
        <v>0</v>
      </c>
      <c r="E200">
        <v>0</v>
      </c>
      <c r="F200">
        <v>2</v>
      </c>
      <c r="G200">
        <v>0.85280286542244199</v>
      </c>
    </row>
    <row r="201" spans="1:7" ht="18.75" x14ac:dyDescent="0.3">
      <c r="A201" s="612" t="str">
        <v>Rapid Alternating Movement of Hands Left (FARS)</v>
      </c>
      <c r="B201">
        <v>0</v>
      </c>
      <c r="C201" s="218">
        <v>3.5166905203560302E-4</v>
      </c>
      <c r="D201">
        <v>0</v>
      </c>
      <c r="E201">
        <v>0</v>
      </c>
      <c r="F201">
        <v>1.5416666666666701</v>
      </c>
      <c r="G201">
        <v>1.07573090022411</v>
      </c>
    </row>
    <row r="202" spans="1:7" ht="18.75" x14ac:dyDescent="0.3">
      <c r="A202" s="612" t="str">
        <v>Finger Taps Right (FARS)</v>
      </c>
      <c r="B202">
        <v>0</v>
      </c>
      <c r="C202" s="218">
        <v>3.4888153702783198E-4</v>
      </c>
      <c r="D202">
        <v>0</v>
      </c>
      <c r="E202">
        <v>0</v>
      </c>
      <c r="F202">
        <v>1.4583333333333299</v>
      </c>
      <c r="G202">
        <v>1.07573090022411</v>
      </c>
    </row>
    <row r="203" spans="1:7" ht="18.75" x14ac:dyDescent="0.3">
      <c r="A203" s="612" t="str">
        <v>Finger Taps Left (FARS)</v>
      </c>
      <c r="B203">
        <v>0</v>
      </c>
      <c r="C203" s="218">
        <v>1.0311351984808299E-3</v>
      </c>
      <c r="D203">
        <v>0</v>
      </c>
      <c r="E203">
        <v>0</v>
      </c>
      <c r="F203">
        <v>1.5833333333333299</v>
      </c>
      <c r="G203">
        <v>1.31137217055151</v>
      </c>
    </row>
    <row r="204" spans="1:7" ht="18.75" x14ac:dyDescent="0.3">
      <c r="A204" s="612" t="str">
        <v>Score Réalisme</v>
      </c>
      <c r="B204">
        <v>0</v>
      </c>
      <c r="C204" s="218">
        <v>3.6584611247874601E-4</v>
      </c>
      <c r="D204">
        <v>0</v>
      </c>
      <c r="E204">
        <v>0</v>
      </c>
      <c r="F204">
        <v>1.8333333333333299</v>
      </c>
      <c r="G204">
        <v>1.40345893053447</v>
      </c>
    </row>
    <row r="205" spans="1:7" ht="18.75" x14ac:dyDescent="0.3">
      <c r="A205" s="612" t="str">
        <v>Score Possibilité d'agir</v>
      </c>
      <c r="B205">
        <v>0</v>
      </c>
      <c r="C205" s="218">
        <v>4.56104776078897E-2</v>
      </c>
      <c r="D205">
        <v>39.75</v>
      </c>
      <c r="E205">
        <v>7.43609134864914</v>
      </c>
      <c r="F205">
        <v>31.7777777777778</v>
      </c>
      <c r="G205">
        <v>7.8545811119654498</v>
      </c>
    </row>
    <row r="206" spans="1:7" ht="18.75" x14ac:dyDescent="0.3">
      <c r="A206" s="612" t="str">
        <v>Score Qualité de l'interface</v>
      </c>
      <c r="B206">
        <v>0</v>
      </c>
      <c r="C206" s="218">
        <v>4.8494971407631399E-2</v>
      </c>
      <c r="D206">
        <v>25</v>
      </c>
      <c r="E206">
        <v>2.95419578350399</v>
      </c>
      <c r="F206">
        <v>21.1111111111111</v>
      </c>
      <c r="G206">
        <v>4.34293807359846</v>
      </c>
    </row>
    <row r="207" spans="1:7" ht="18.75" x14ac:dyDescent="0.3">
      <c r="A207" s="612" t="str">
        <v>Score Possibilité d'examiner</v>
      </c>
      <c r="B207">
        <v>1</v>
      </c>
      <c r="C207" s="218">
        <v>7.0057110837873096E-2</v>
      </c>
      <c r="D207">
        <v>5.4166666666666696</v>
      </c>
      <c r="E207">
        <v>2.3532698077098599</v>
      </c>
      <c r="F207">
        <v>8.2222222222222197</v>
      </c>
      <c r="G207">
        <v>3.7342260837346801</v>
      </c>
    </row>
    <row r="208" spans="1:7" ht="18.75" x14ac:dyDescent="0.3">
      <c r="A208" s="612" t="str">
        <v>Score Auto-évaluation de la performance</v>
      </c>
      <c r="B208">
        <v>0</v>
      </c>
      <c r="C208" s="218">
        <v>1.9714720452655599E-2</v>
      </c>
      <c r="D208">
        <v>17.3333333333333</v>
      </c>
      <c r="E208">
        <v>3.28449064359739</v>
      </c>
      <c r="F208">
        <v>13.2222222222222</v>
      </c>
      <c r="G208">
        <v>4.2654946306899104</v>
      </c>
    </row>
    <row r="209" spans="1:7" ht="18.75" x14ac:dyDescent="0.3">
      <c r="A209" s="612" t="str">
        <v>Travaux habituels, ménager ou activités scolaires (UEFI)</v>
      </c>
      <c r="B209">
        <v>0</v>
      </c>
      <c r="C209" s="218">
        <v>0.30503161935936901</v>
      </c>
      <c r="D209">
        <v>12.75</v>
      </c>
      <c r="E209">
        <v>1.42222616792382</v>
      </c>
      <c r="F209">
        <v>12</v>
      </c>
      <c r="G209">
        <v>1.7320508075688801</v>
      </c>
    </row>
    <row r="210" spans="1:7" ht="18.75" x14ac:dyDescent="0.3">
      <c r="A210" s="612" t="str">
        <v>Passe-temps habituels, activités récréatives ou sportives (UEFI)</v>
      </c>
      <c r="B210">
        <v>0</v>
      </c>
      <c r="C210" s="218">
        <v>2.78116949248973E-3</v>
      </c>
      <c r="D210">
        <v>4</v>
      </c>
      <c r="E210">
        <v>0</v>
      </c>
      <c r="F210">
        <v>2.9166666666666701</v>
      </c>
      <c r="G210">
        <v>1.2401124093721501</v>
      </c>
    </row>
    <row r="211" spans="1:7" ht="18.75" x14ac:dyDescent="0.3">
      <c r="A211" s="612" t="str">
        <v>Soulever un sac d'épicerie au niveau de la taille (UEFI)</v>
      </c>
      <c r="B211">
        <v>0</v>
      </c>
      <c r="C211" s="218">
        <v>3.6619608914330898E-3</v>
      </c>
      <c r="D211">
        <v>3.9166666666666701</v>
      </c>
      <c r="E211">
        <v>0.28867513459481298</v>
      </c>
      <c r="F211">
        <v>2.8333333333333299</v>
      </c>
      <c r="G211">
        <v>1.1146408580454299</v>
      </c>
    </row>
    <row r="212" spans="1:7" ht="18.75" x14ac:dyDescent="0.3">
      <c r="A212" s="612" t="str">
        <v>Soulever un sac d'épicerie au-dessus de la tête (UEFI)</v>
      </c>
      <c r="B212">
        <v>0</v>
      </c>
      <c r="C212" s="218">
        <v>1.0613152801221899E-3</v>
      </c>
      <c r="D212">
        <v>4</v>
      </c>
      <c r="E212">
        <v>0</v>
      </c>
      <c r="F212">
        <v>2.25</v>
      </c>
      <c r="G212">
        <v>1.6025547785276499</v>
      </c>
    </row>
    <row r="213" spans="1:7" ht="18.75" x14ac:dyDescent="0.3">
      <c r="A213" s="612" t="str">
        <v>Laver les cheveux (UEFI)</v>
      </c>
      <c r="B213">
        <v>0</v>
      </c>
      <c r="C213" s="218">
        <v>6.99567688597841E-5</v>
      </c>
      <c r="D213">
        <v>3.9166666666666701</v>
      </c>
      <c r="E213">
        <v>0.28867513459481298</v>
      </c>
      <c r="F213">
        <v>1.4166666666666701</v>
      </c>
      <c r="G213">
        <v>1.4433756729740601</v>
      </c>
    </row>
    <row r="214" spans="1:7" ht="18.75" x14ac:dyDescent="0.3">
      <c r="A214" s="612" t="str">
        <v>Pousser vos mains (depuis une baignoire ou une chaise) (UEFI)</v>
      </c>
      <c r="B214">
        <v>0</v>
      </c>
      <c r="C214" s="218">
        <v>1.6241378917878802E-2</v>
      </c>
      <c r="D214">
        <v>4</v>
      </c>
      <c r="E214">
        <v>0</v>
      </c>
      <c r="F214">
        <v>2.5</v>
      </c>
      <c r="G214">
        <v>1.8829377433825401</v>
      </c>
    </row>
    <row r="215" spans="1:7" ht="18.75" x14ac:dyDescent="0.3">
      <c r="A215" s="612" t="str">
        <v>Préparation des aliments (UEFI)</v>
      </c>
      <c r="B215">
        <v>0</v>
      </c>
      <c r="C215" s="218">
        <v>3.6590581094100898E-2</v>
      </c>
      <c r="D215">
        <v>4</v>
      </c>
      <c r="E215">
        <v>0</v>
      </c>
      <c r="F215">
        <v>3.25</v>
      </c>
      <c r="G215">
        <v>1.3568010505999399</v>
      </c>
    </row>
    <row r="216" spans="1:7" ht="18.75" x14ac:dyDescent="0.3">
      <c r="A216" s="612" t="str">
        <v>Conduire (UEFI)</v>
      </c>
      <c r="B216">
        <v>0</v>
      </c>
      <c r="C216" s="218">
        <v>1.13065828628207E-4</v>
      </c>
      <c r="D216">
        <v>4</v>
      </c>
      <c r="E216">
        <v>0</v>
      </c>
      <c r="F216">
        <v>1.6666666666666701</v>
      </c>
      <c r="G216">
        <v>1.6696942198734399</v>
      </c>
    </row>
    <row r="217" spans="1:7" ht="18.75" x14ac:dyDescent="0.3">
      <c r="A217" s="612" t="str">
        <v>Passer l'aspirateur, balayer ou ratisser (UEFI)</v>
      </c>
      <c r="B217">
        <v>0</v>
      </c>
      <c r="C217" s="218">
        <v>2.5387785277001299E-3</v>
      </c>
      <c r="D217">
        <v>4</v>
      </c>
      <c r="E217">
        <v>0</v>
      </c>
      <c r="F217">
        <v>1.8333333333333299</v>
      </c>
      <c r="G217">
        <v>1.99240983979124</v>
      </c>
    </row>
    <row r="218" spans="1:7" ht="18.75" x14ac:dyDescent="0.3">
      <c r="A218" s="612" t="str">
        <v>S'habiller (UEFI)</v>
      </c>
      <c r="B218">
        <v>0</v>
      </c>
      <c r="C218" s="218">
        <v>2.67177478682507E-3</v>
      </c>
      <c r="D218">
        <v>4</v>
      </c>
      <c r="E218">
        <v>0</v>
      </c>
      <c r="F218">
        <v>2</v>
      </c>
      <c r="G218">
        <v>1.95401684183679</v>
      </c>
    </row>
    <row r="219" spans="1:7" ht="18.75" x14ac:dyDescent="0.3">
      <c r="A219" s="612" t="str">
        <v>Fermer des boutons (UEFI)</v>
      </c>
      <c r="B219">
        <v>0</v>
      </c>
      <c r="C219" s="218">
        <v>3.5447246916523503E-4</v>
      </c>
      <c r="D219">
        <v>4</v>
      </c>
      <c r="E219">
        <v>0</v>
      </c>
      <c r="F219">
        <v>2.1666666666666701</v>
      </c>
      <c r="G219">
        <v>1.6966991126266</v>
      </c>
    </row>
    <row r="220" spans="1:7" ht="18.75" x14ac:dyDescent="0.3">
      <c r="A220" s="612" t="str">
        <v>Utiliser des outils ou des appareils électroménagers (UEFI)</v>
      </c>
      <c r="B220">
        <v>0</v>
      </c>
      <c r="C220" s="218">
        <v>6.8207588722263898E-5</v>
      </c>
      <c r="D220">
        <v>3.9166666666666701</v>
      </c>
      <c r="E220">
        <v>0.28867513459481298</v>
      </c>
      <c r="F220">
        <v>1.5</v>
      </c>
      <c r="G220">
        <v>1.4459976109624399</v>
      </c>
    </row>
    <row r="221" spans="1:7" ht="18.75" x14ac:dyDescent="0.3">
      <c r="A221" s="612" t="str">
        <v>Ouvrir des portes (UEFI)</v>
      </c>
      <c r="B221">
        <v>0</v>
      </c>
      <c r="C221" s="218">
        <v>6.9474181510722497E-3</v>
      </c>
      <c r="D221">
        <v>4</v>
      </c>
      <c r="E221">
        <v>0</v>
      </c>
      <c r="F221">
        <v>2.4166666666666701</v>
      </c>
      <c r="G221">
        <v>1.78164037455442</v>
      </c>
    </row>
    <row r="222" spans="1:7" ht="18.75" x14ac:dyDescent="0.3">
      <c r="A222" s="612" t="str">
        <v>Nettoyer (UEFI)</v>
      </c>
      <c r="B222">
        <v>0</v>
      </c>
      <c r="C222" s="218">
        <v>1.6380279048104501E-2</v>
      </c>
      <c r="D222">
        <v>4</v>
      </c>
      <c r="E222">
        <v>0</v>
      </c>
      <c r="F222">
        <v>2.8333333333333299</v>
      </c>
      <c r="G222">
        <v>1.5275252316519501</v>
      </c>
    </row>
    <row r="223" spans="1:7" ht="18.75" x14ac:dyDescent="0.3">
      <c r="A223" s="612" t="str">
        <v>Faire les lacets (UEFI)</v>
      </c>
      <c r="B223">
        <v>0</v>
      </c>
      <c r="C223" s="218">
        <v>3.7308558495802798E-4</v>
      </c>
      <c r="D223">
        <v>4</v>
      </c>
      <c r="E223">
        <v>0</v>
      </c>
      <c r="F223">
        <v>2</v>
      </c>
      <c r="G223">
        <v>1.5954480704349301</v>
      </c>
    </row>
    <row r="224" spans="1:7" ht="18.75" x14ac:dyDescent="0.3">
      <c r="A224" s="612" t="str">
        <v>Dormir (UEFI)</v>
      </c>
      <c r="B224">
        <v>0</v>
      </c>
      <c r="C224" s="218">
        <v>2.8937042534505998E-5</v>
      </c>
      <c r="D224">
        <v>4</v>
      </c>
      <c r="E224">
        <v>0</v>
      </c>
      <c r="F224">
        <v>1.5833333333333299</v>
      </c>
      <c r="G224">
        <v>1.67648622440092</v>
      </c>
    </row>
    <row r="225" spans="1:7" ht="18.75" x14ac:dyDescent="0.3">
      <c r="A225" s="612" t="str">
        <v>La lessive des vêtements (UEFI)</v>
      </c>
      <c r="B225">
        <v>0</v>
      </c>
      <c r="C225" s="218">
        <v>0.27040184117169802</v>
      </c>
      <c r="D225">
        <v>3.8333333333333299</v>
      </c>
      <c r="E225">
        <v>0.38924947208076099</v>
      </c>
      <c r="F225">
        <v>3.1666666666666701</v>
      </c>
      <c r="G225">
        <v>1.40345893053447</v>
      </c>
    </row>
    <row r="226" spans="1:7" ht="18.75" x14ac:dyDescent="0.3">
      <c r="A226" s="612" t="str">
        <v>Ouvrir un pot (UEFI)</v>
      </c>
      <c r="B226">
        <v>0</v>
      </c>
      <c r="C226" s="218">
        <v>1.6380279048104501E-2</v>
      </c>
      <c r="D226">
        <v>4</v>
      </c>
      <c r="E226">
        <v>0</v>
      </c>
      <c r="F226">
        <v>2.9166666666666701</v>
      </c>
      <c r="G226">
        <v>1.56427928995103</v>
      </c>
    </row>
    <row r="227" spans="1:7" ht="18.75" x14ac:dyDescent="0.3">
      <c r="A227" s="612" t="str">
        <v>Lancer une balle (UEFI)</v>
      </c>
      <c r="B227">
        <v>0</v>
      </c>
      <c r="C227" s="218">
        <v>3.61550896811121E-4</v>
      </c>
      <c r="D227">
        <v>4</v>
      </c>
      <c r="E227">
        <v>0</v>
      </c>
      <c r="F227">
        <v>2.5</v>
      </c>
      <c r="G227">
        <v>1.38169855941551</v>
      </c>
    </row>
    <row r="228" spans="1:7" ht="18.75" x14ac:dyDescent="0.3">
      <c r="A228" s="612" t="str">
        <v>Porter une petite valise avec votre membre affecté (UEFI)</v>
      </c>
      <c r="B228">
        <v>0</v>
      </c>
      <c r="C228" s="218">
        <v>1.06895119479056E-3</v>
      </c>
      <c r="D228">
        <v>4</v>
      </c>
      <c r="E228">
        <v>0</v>
      </c>
      <c r="F228">
        <v>2.3333333333333299</v>
      </c>
      <c r="G228">
        <v>1.55699788832305</v>
      </c>
    </row>
    <row r="229" spans="1:7" ht="18.75" x14ac:dyDescent="0.3">
      <c r="A229" s="612" t="str">
        <v>Score total présence</v>
      </c>
      <c r="B229">
        <v>0</v>
      </c>
      <c r="C229" s="218">
        <v>1.0052023261927E-3</v>
      </c>
      <c r="D229">
        <v>4</v>
      </c>
      <c r="E229">
        <v>0</v>
      </c>
      <c r="F229">
        <v>2</v>
      </c>
      <c r="G229">
        <v>1.8586407545691701</v>
      </c>
    </row>
    <row r="230" spans="1:7" ht="18.75" x14ac:dyDescent="0.3">
      <c r="A230" s="612" t="e">
        <v>#REF!</v>
      </c>
      <c r="B230" t="e">
        <v>#REF!</v>
      </c>
      <c r="C230" s="218" t="e">
        <v>#REF!</v>
      </c>
      <c r="D230" t="e">
        <v>#REF!</v>
      </c>
      <c r="E230" t="e">
        <v>#REF!</v>
      </c>
      <c r="F230" t="e">
        <v>#REF!</v>
      </c>
      <c r="G230" t="e">
        <v>#REF!</v>
      </c>
    </row>
    <row r="231" spans="1:7" ht="18.75" x14ac:dyDescent="0.3">
      <c r="A231" s="612" t="str">
        <v>Proprioception</v>
      </c>
      <c r="B231">
        <v>0</v>
      </c>
      <c r="C231" s="218">
        <v>3.8075682339768001E-3</v>
      </c>
      <c r="D231">
        <v>100.25</v>
      </c>
      <c r="E231">
        <v>12.0160877009268</v>
      </c>
      <c r="F231">
        <v>64.75</v>
      </c>
      <c r="G231">
        <v>40.499438828884401</v>
      </c>
    </row>
    <row r="232" spans="1:7" ht="18.75" x14ac:dyDescent="0.3">
      <c r="A232" s="612" t="str">
        <v>Time completion (MQ2)</v>
      </c>
      <c r="B232">
        <v>0</v>
      </c>
      <c r="C232" s="218">
        <v>9.9422310323668897E-4</v>
      </c>
      <c r="D232">
        <v>0</v>
      </c>
      <c r="E232">
        <v>0</v>
      </c>
      <c r="F232">
        <v>2.1666666666666701</v>
      </c>
      <c r="G232">
        <v>1.80067327475704</v>
      </c>
    </row>
    <row r="233" spans="1:7" ht="18.75" x14ac:dyDescent="0.3">
      <c r="A233" s="612" t="str">
        <v>Saccade Initial Velocity EyeTrackingMultiple Average</v>
      </c>
      <c r="B233">
        <v>0</v>
      </c>
      <c r="C233" s="218">
        <v>5.72853762085974E-3</v>
      </c>
      <c r="D233">
        <v>19.016666666666701</v>
      </c>
      <c r="E233">
        <v>2.63843732446907</v>
      </c>
      <c r="F233">
        <v>24.696666666666701</v>
      </c>
      <c r="G233">
        <v>3.8589411328325101</v>
      </c>
    </row>
    <row r="234" spans="1:7" ht="18.75" x14ac:dyDescent="0.3">
      <c r="A234" s="612" t="str">
        <v>Saccade Initial Velocity EyeTrackingMultiple Median</v>
      </c>
      <c r="B234">
        <v>0</v>
      </c>
      <c r="C234" s="218">
        <v>8.9860875277717302E-4</v>
      </c>
      <c r="D234">
        <v>83.551119612253302</v>
      </c>
      <c r="E234">
        <v>10.616564422740201</v>
      </c>
      <c r="F234">
        <v>124.959566985623</v>
      </c>
      <c r="G234">
        <v>46.728178339015898</v>
      </c>
    </row>
    <row r="235" spans="1:7" ht="18.75" x14ac:dyDescent="0.3">
      <c r="A235" s="612" t="str">
        <v>Saccade Peak Velocity EyeTrackingMultiple Average</v>
      </c>
      <c r="B235">
        <v>0</v>
      </c>
      <c r="C235" s="218">
        <v>2.9394461679105202E-3</v>
      </c>
      <c r="D235">
        <v>44.517539692386201</v>
      </c>
      <c r="E235">
        <v>9.5959817101078695</v>
      </c>
      <c r="F235">
        <v>90.779493070117397</v>
      </c>
      <c r="G235">
        <v>52.0425077159368</v>
      </c>
    </row>
    <row r="236" spans="1:7" ht="18.75" x14ac:dyDescent="0.3">
      <c r="A236" s="612" t="str">
        <v>Saccade Peak Velocity EyeTrackingMultiple Median</v>
      </c>
      <c r="B236">
        <v>0</v>
      </c>
      <c r="C236" s="218">
        <v>3.5426321955853699E-3</v>
      </c>
      <c r="D236">
        <v>104.193486578757</v>
      </c>
      <c r="E236">
        <v>14.3436109615541</v>
      </c>
      <c r="F236">
        <v>151.66436302779999</v>
      </c>
      <c r="G236">
        <v>55.426634168423597</v>
      </c>
    </row>
    <row r="237" spans="1:7" ht="18.75" x14ac:dyDescent="0.3">
      <c r="A237" s="612" t="str">
        <v>Saccade Amplitude EyeTrackingMultiple Average</v>
      </c>
      <c r="B237">
        <v>0</v>
      </c>
      <c r="C237" s="218">
        <v>4.2564197917278803E-3</v>
      </c>
      <c r="D237">
        <v>56.143224698422898</v>
      </c>
      <c r="E237">
        <v>13.095839854441</v>
      </c>
      <c r="F237">
        <v>110.57142013428</v>
      </c>
      <c r="G237">
        <v>61.540391133942897</v>
      </c>
    </row>
    <row r="238" spans="1:7" ht="18.75" x14ac:dyDescent="0.3">
      <c r="A238" s="612" t="str">
        <v>Saccade Amplitude EyeTrackingMultiple Median</v>
      </c>
      <c r="B238">
        <v>0</v>
      </c>
      <c r="C238" s="218">
        <v>5.90412081944546E-4</v>
      </c>
      <c r="D238">
        <v>2.1445703815236201</v>
      </c>
      <c r="E238">
        <v>0.24760136243820499</v>
      </c>
      <c r="F238">
        <v>3.34833373054509</v>
      </c>
      <c r="G238">
        <v>1.24867781162653</v>
      </c>
    </row>
    <row r="239" spans="1:7" ht="18.75" x14ac:dyDescent="0.3">
      <c r="A239" s="612" t="str">
        <v>SWJ Rate EyeTrackingFix</v>
      </c>
      <c r="B239">
        <v>0</v>
      </c>
      <c r="C239" s="218">
        <v>2.4314204795819602E-3</v>
      </c>
      <c r="D239">
        <v>1.2516838560591099</v>
      </c>
      <c r="E239">
        <v>0.35051622773047503</v>
      </c>
      <c r="F239">
        <v>2.4650782797170701</v>
      </c>
      <c r="G239">
        <v>1.2234274782972001</v>
      </c>
    </row>
    <row r="240" spans="1:7" ht="18.75" x14ac:dyDescent="0.3">
      <c r="A240" s="612" t="str">
        <v>SWJ Average Amplitude EyeTrackingFix</v>
      </c>
      <c r="B240">
        <v>0</v>
      </c>
      <c r="C240" s="218">
        <v>0.14086881502892701</v>
      </c>
      <c r="D240">
        <v>8.5514219323919995</v>
      </c>
      <c r="E240">
        <v>7.1107203058850201</v>
      </c>
      <c r="F240">
        <v>15.709607832123799</v>
      </c>
      <c r="G240">
        <v>9.6990988478328592</v>
      </c>
    </row>
    <row r="241" spans="1:7" ht="18.75" x14ac:dyDescent="0.3">
      <c r="A241" s="612" t="str">
        <v>SWJ Median Amplitude EyeTrackingFix</v>
      </c>
      <c r="B241">
        <v>0</v>
      </c>
      <c r="C241" s="218">
        <v>1.1034132697289899E-3</v>
      </c>
      <c r="D241">
        <v>0.77503830642917204</v>
      </c>
      <c r="E241">
        <v>0.309258255246674</v>
      </c>
      <c r="F241">
        <v>1.98768850063113</v>
      </c>
      <c r="G241">
        <v>1.26090104318486</v>
      </c>
    </row>
    <row r="242" spans="1:7" ht="18.75" x14ac:dyDescent="0.3">
      <c r="A242" s="612" t="str">
        <v>SWJ Average Initial Velocity EyeTrackingFix</v>
      </c>
      <c r="B242">
        <v>0</v>
      </c>
      <c r="C242" s="218">
        <v>8.9860875277717302E-4</v>
      </c>
      <c r="D242">
        <v>0.72395544760714903</v>
      </c>
      <c r="E242">
        <v>0.28745933523398498</v>
      </c>
      <c r="F242">
        <v>1.7006362517075599</v>
      </c>
      <c r="G242">
        <v>0.95368195525102095</v>
      </c>
    </row>
    <row r="243" spans="1:7" ht="18.75" x14ac:dyDescent="0.3">
      <c r="A243" s="612" t="str">
        <v>SWJ Median Initial Velocity EyeTrackingFix</v>
      </c>
      <c r="B243">
        <v>0</v>
      </c>
      <c r="C243" s="218">
        <v>5.9835917930458802E-5</v>
      </c>
      <c r="D243">
        <v>23.543171765556998</v>
      </c>
      <c r="E243">
        <v>8.0202073065687092</v>
      </c>
      <c r="F243">
        <v>44.649774761574903</v>
      </c>
      <c r="G243">
        <v>15.244087232017501</v>
      </c>
    </row>
    <row r="244" spans="1:7" ht="18.75" x14ac:dyDescent="0.3">
      <c r="A244" s="612" t="str">
        <v>SWJ Average Peak Velocity EyeTrackingFix</v>
      </c>
      <c r="B244">
        <v>0</v>
      </c>
      <c r="C244" s="218">
        <v>1.5528191705419401E-4</v>
      </c>
      <c r="D244">
        <v>21.932857278863601</v>
      </c>
      <c r="E244">
        <v>7.2319590141683197</v>
      </c>
      <c r="F244">
        <v>33.215075602930597</v>
      </c>
      <c r="G244">
        <v>8.5056251251117594</v>
      </c>
    </row>
    <row r="245" spans="1:7" ht="18.75" x14ac:dyDescent="0.3">
      <c r="A245" s="612" t="str">
        <v>SWJ Median Peak Velocity EyeTrackingFix</v>
      </c>
      <c r="B245">
        <v>0</v>
      </c>
      <c r="C245" s="218">
        <v>3.0711447534775599E-4</v>
      </c>
      <c r="D245">
        <v>30.018514475054499</v>
      </c>
      <c r="E245">
        <v>14.286109970954801</v>
      </c>
      <c r="F245">
        <v>73.708237737484296</v>
      </c>
      <c r="G245">
        <v>34.669656992129802</v>
      </c>
    </row>
    <row r="246" spans="1:7" ht="18.75" x14ac:dyDescent="0.3">
      <c r="A246" s="612" t="str">
        <v>SWJ Average Time EyeTrackingFix</v>
      </c>
      <c r="B246">
        <v>0</v>
      </c>
      <c r="C246" s="218">
        <v>7.2953091953517504E-4</v>
      </c>
      <c r="D246">
        <v>28.146225561393699</v>
      </c>
      <c r="E246">
        <v>14.282724185826</v>
      </c>
      <c r="F246">
        <v>54.674364902137</v>
      </c>
      <c r="G246">
        <v>24.403287987008099</v>
      </c>
    </row>
    <row r="247" spans="1:7" ht="18.75" x14ac:dyDescent="0.3">
      <c r="A247" s="612" t="str">
        <v>SWJ Median Time EyeTrackingFix</v>
      </c>
      <c r="B247">
        <v>0</v>
      </c>
      <c r="C247" s="218">
        <v>0.157122521583963</v>
      </c>
      <c r="D247">
        <v>227.92853535353501</v>
      </c>
      <c r="E247">
        <v>106.07545195159</v>
      </c>
      <c r="F247">
        <v>305.73130565234197</v>
      </c>
      <c r="G247">
        <v>47.6323653195848</v>
      </c>
    </row>
    <row r="248" spans="1:7" ht="18.75" x14ac:dyDescent="0.3">
      <c r="A248" s="612" t="str">
        <v>Saccades Rate EyeTrackingFix</v>
      </c>
      <c r="B248">
        <v>1</v>
      </c>
      <c r="C248" s="218">
        <v>1.6202039151380101E-2</v>
      </c>
      <c r="D248">
        <v>214.208333333333</v>
      </c>
      <c r="E248">
        <v>108.780943002927</v>
      </c>
      <c r="F248">
        <v>312.35416666666703</v>
      </c>
      <c r="G248">
        <v>68.5096591011188</v>
      </c>
    </row>
    <row r="249" spans="1:7" ht="18.75" x14ac:dyDescent="0.3">
      <c r="A249" s="612" t="str">
        <v>Saccades Average Amplitude EyeTrackingFix</v>
      </c>
      <c r="B249">
        <v>1</v>
      </c>
      <c r="C249" s="218">
        <v>0.41393179426024701</v>
      </c>
      <c r="D249">
        <v>100.16492290784799</v>
      </c>
      <c r="E249">
        <v>49.225971085479998</v>
      </c>
      <c r="F249">
        <v>119.136965572096</v>
      </c>
      <c r="G249">
        <v>61.5915175839638</v>
      </c>
    </row>
    <row r="250" spans="1:7" ht="18.75" x14ac:dyDescent="0.3">
      <c r="A250" s="612" t="str">
        <v>Saccades Median Amplitude EyeTrackingFix</v>
      </c>
      <c r="B250">
        <v>0</v>
      </c>
      <c r="C250" s="218">
        <v>2.2546701705184701E-2</v>
      </c>
      <c r="D250">
        <v>1.364702211142</v>
      </c>
      <c r="E250">
        <v>1.5519642719968301</v>
      </c>
      <c r="F250">
        <v>2.19302671052121</v>
      </c>
      <c r="G250">
        <v>1.6382152081646699</v>
      </c>
    </row>
    <row r="251" spans="1:7" ht="18.75" x14ac:dyDescent="0.3">
      <c r="A251" s="612" t="str">
        <v>Velocities Average EyeTrackingMultiple</v>
      </c>
      <c r="B251">
        <v>0</v>
      </c>
      <c r="C251" s="218">
        <v>6.8903979747934802E-2</v>
      </c>
      <c r="D251">
        <v>1.2326578012135201</v>
      </c>
      <c r="E251">
        <v>1.5165542560123699</v>
      </c>
      <c r="F251">
        <v>1.7706009802138201</v>
      </c>
      <c r="G251">
        <v>1.3727805249388301</v>
      </c>
    </row>
    <row r="252" spans="1:7" ht="18.75" x14ac:dyDescent="0.3">
      <c r="A252" s="612" t="str">
        <v>Velocities Median EyeTrackingMultiple</v>
      </c>
      <c r="B252">
        <v>0</v>
      </c>
      <c r="C252" s="218">
        <v>6.0878803678588601E-3</v>
      </c>
      <c r="D252">
        <v>22.4559481168953</v>
      </c>
      <c r="E252">
        <v>2.11851773955012</v>
      </c>
      <c r="F252">
        <v>28.739902522466501</v>
      </c>
      <c r="G252">
        <v>8.3815000728678104</v>
      </c>
    </row>
    <row r="253" spans="1:7" ht="18.75" x14ac:dyDescent="0.3">
      <c r="A253" s="612" t="str">
        <v>Velocities Maximum EyeTrackingFix</v>
      </c>
      <c r="B253">
        <v>0</v>
      </c>
      <c r="C253" s="218">
        <v>8.6011053226714498E-3</v>
      </c>
      <c r="D253">
        <v>2.9527594244972599</v>
      </c>
      <c r="E253">
        <v>0.787103189037485</v>
      </c>
      <c r="F253">
        <v>6.6837305051123597</v>
      </c>
      <c r="G253">
        <v>4.4219879483845697</v>
      </c>
    </row>
    <row r="254" spans="1:7" ht="18.75" x14ac:dyDescent="0.3">
      <c r="A254" s="612" t="str">
        <v>Velocity Standard Deviation EyeTrackingFollow</v>
      </c>
      <c r="B254">
        <v>0</v>
      </c>
      <c r="C254" s="218">
        <v>1.01766817515518E-2</v>
      </c>
      <c r="D254">
        <v>204.756734128158</v>
      </c>
      <c r="E254">
        <v>70.742312297482698</v>
      </c>
      <c r="F254">
        <v>689.54286907337701</v>
      </c>
      <c r="G254">
        <v>673.77707582958396</v>
      </c>
    </row>
    <row r="255" spans="1:7" ht="18.75" x14ac:dyDescent="0.3">
      <c r="A255" s="612" t="str">
        <v>Silhouette Coefficient EyeTrackingMultiple</v>
      </c>
      <c r="B255">
        <v>1</v>
      </c>
      <c r="C255" s="218">
        <v>2.20384979268362E-3</v>
      </c>
      <c r="D255">
        <v>30.625055859774498</v>
      </c>
      <c r="E255">
        <v>5.8611116369990901</v>
      </c>
      <c r="F255">
        <v>43.337986063486703</v>
      </c>
      <c r="G255">
        <v>10.7364672028987</v>
      </c>
    </row>
    <row r="256" spans="1:7" ht="18.75" x14ac:dyDescent="0.3">
      <c r="A256" s="612" t="str">
        <v>Speech (FARS ADL)</v>
      </c>
      <c r="B256">
        <v>1</v>
      </c>
      <c r="C256" s="218">
        <v>1.10722128625871E-4</v>
      </c>
      <c r="D256">
        <v>0.7998822525</v>
      </c>
      <c r="E256">
        <v>4.0565474582698803E-2</v>
      </c>
      <c r="F256">
        <v>0.620924486666667</v>
      </c>
      <c r="G256">
        <v>0.109436477914388</v>
      </c>
    </row>
    <row r="257" spans="1:7" ht="18.75" x14ac:dyDescent="0.3">
      <c r="A257" s="612" t="str">
        <v>Swallowing (FARS ADL)</v>
      </c>
      <c r="B257">
        <v>1</v>
      </c>
      <c r="C257" s="218" t="str">
        <v>NA</v>
      </c>
      <c r="D257" t="str">
        <v>NA</v>
      </c>
      <c r="E257" t="str">
        <v>NA</v>
      </c>
      <c r="F257">
        <v>1.4166666666666701</v>
      </c>
      <c r="G257">
        <v>0.79296146109875898</v>
      </c>
    </row>
    <row r="258" spans="1:7" ht="18.75" x14ac:dyDescent="0.3">
      <c r="A258" s="612" t="str">
        <v>Cutting Food and Handling Ustensils (FARS ADL)</v>
      </c>
      <c r="B258">
        <v>0</v>
      </c>
      <c r="C258" s="218" t="str">
        <v>NA</v>
      </c>
      <c r="D258" t="str">
        <v>NA</v>
      </c>
      <c r="E258" t="str">
        <v>NA</v>
      </c>
      <c r="F258">
        <v>1.25</v>
      </c>
      <c r="G258">
        <v>0.86602540378443904</v>
      </c>
    </row>
    <row r="259" spans="1:7" ht="18.75" x14ac:dyDescent="0.3">
      <c r="A259" s="612" t="str">
        <v>Dressing (FARS ADL)</v>
      </c>
      <c r="B259">
        <v>0</v>
      </c>
      <c r="C259" s="218" t="str">
        <v>NA</v>
      </c>
      <c r="D259" t="str">
        <v>NA</v>
      </c>
      <c r="E259" t="str">
        <v>NA</v>
      </c>
      <c r="F259">
        <v>1.75</v>
      </c>
      <c r="G259">
        <v>1.05528970602217</v>
      </c>
    </row>
    <row r="260" spans="1:7" ht="18.75" x14ac:dyDescent="0.3">
      <c r="A260" s="612" t="str">
        <v>Personal Hygiene (FARS ADL)</v>
      </c>
      <c r="B260">
        <v>1</v>
      </c>
      <c r="C260" s="218" t="str">
        <v>NA</v>
      </c>
      <c r="D260" t="str">
        <v>NA</v>
      </c>
      <c r="E260" t="str">
        <v>NA</v>
      </c>
      <c r="F260">
        <v>1.8333333333333299</v>
      </c>
      <c r="G260">
        <v>1.26730446462585</v>
      </c>
    </row>
    <row r="261" spans="1:7" ht="18.75" x14ac:dyDescent="0.3">
      <c r="A261" s="612" t="str">
        <v>Falling (FARS ADL)</v>
      </c>
      <c r="B261">
        <v>0</v>
      </c>
      <c r="C261" s="218" t="str">
        <v>NA</v>
      </c>
      <c r="D261" t="str">
        <v>NA</v>
      </c>
      <c r="E261" t="str">
        <v>NA</v>
      </c>
      <c r="F261">
        <v>1.8333333333333299</v>
      </c>
      <c r="G261">
        <v>1.4668044012461801</v>
      </c>
    </row>
    <row r="262" spans="1:7" ht="18.75" x14ac:dyDescent="0.3">
      <c r="A262" s="612" t="str">
        <v>Walking (FARS ADL)</v>
      </c>
      <c r="B262">
        <v>0</v>
      </c>
      <c r="C262" s="218" t="str">
        <v>NA</v>
      </c>
      <c r="D262" t="str">
        <v>NA</v>
      </c>
      <c r="E262" t="str">
        <v>NA</v>
      </c>
      <c r="F262">
        <v>2.4166666666666701</v>
      </c>
      <c r="G262">
        <v>1.4433756729740601</v>
      </c>
    </row>
    <row r="263" spans="1:7" ht="18.75" x14ac:dyDescent="0.3">
      <c r="A263" s="612" t="str">
        <v>Quality of Sitting Position (FARS ADL)</v>
      </c>
      <c r="B263">
        <v>0</v>
      </c>
      <c r="C263" s="218" t="str">
        <v>NA</v>
      </c>
      <c r="D263" t="str">
        <v>NA</v>
      </c>
      <c r="E263" t="str">
        <v>NA</v>
      </c>
      <c r="F263">
        <v>2.4166666666666701</v>
      </c>
      <c r="G263">
        <v>1.6213537179739299</v>
      </c>
    </row>
    <row r="264" spans="1:7" ht="18.75" x14ac:dyDescent="0.3">
      <c r="A264" s="612" t="str">
        <v>Bladder Function (FARS ADL)</v>
      </c>
      <c r="B264">
        <v>0</v>
      </c>
      <c r="C264" s="218" t="str">
        <v>NA</v>
      </c>
      <c r="D264" t="str">
        <v>NA</v>
      </c>
      <c r="E264" t="str">
        <v>NA</v>
      </c>
      <c r="F264">
        <v>1.1666666666666701</v>
      </c>
      <c r="G264">
        <v>1.6422453217986901</v>
      </c>
    </row>
    <row r="265" spans="1:7" ht="18.75" x14ac:dyDescent="0.3">
      <c r="A265" s="612" t="str">
        <v>Le test de réalité virtuelle était facile à comprendre</v>
      </c>
      <c r="B265">
        <v>0</v>
      </c>
      <c r="C265" s="218" t="str">
        <v>NA</v>
      </c>
      <c r="D265" t="str">
        <v>NA</v>
      </c>
      <c r="E265" t="str">
        <v>NA</v>
      </c>
      <c r="F265">
        <v>0.41666666666666702</v>
      </c>
      <c r="G265">
        <v>0.99620491989562199</v>
      </c>
    </row>
    <row r="266" spans="1:7" ht="18.75" x14ac:dyDescent="0.3">
      <c r="A266" s="612" t="str">
        <v>Il était facile de s'adapter à la réalité virtuelle</v>
      </c>
      <c r="B266">
        <v>0</v>
      </c>
      <c r="C266" s="218">
        <v>0.199750273449047</v>
      </c>
      <c r="D266">
        <v>0.16666666666666699</v>
      </c>
      <c r="E266">
        <v>0.38924947208076099</v>
      </c>
      <c r="F266">
        <v>0.41666666666666702</v>
      </c>
      <c r="G266">
        <v>0.51492865054443704</v>
      </c>
    </row>
    <row r="267" spans="1:7" ht="18.75" x14ac:dyDescent="0.3">
      <c r="A267" s="612" t="str">
        <v>J'ai rencontré des problème avec la clarté</v>
      </c>
      <c r="B267">
        <v>0</v>
      </c>
      <c r="C267" s="218">
        <v>7.6054862223934594E-2</v>
      </c>
      <c r="D267">
        <v>0.16666666666666699</v>
      </c>
      <c r="E267">
        <v>0.38924947208076099</v>
      </c>
      <c r="F267">
        <v>0.83333333333333304</v>
      </c>
      <c r="G267">
        <v>1.1146408580454299</v>
      </c>
    </row>
    <row r="268" spans="1:7" ht="18.75" x14ac:dyDescent="0.3">
      <c r="A268" s="612" t="str">
        <v>J'ai rencontré des problèmes avec la latence</v>
      </c>
      <c r="B268">
        <v>0</v>
      </c>
      <c r="C268" s="218">
        <v>0.39300169834938697</v>
      </c>
      <c r="D268">
        <v>3</v>
      </c>
      <c r="E268">
        <v>1.6514456476895401</v>
      </c>
      <c r="F268">
        <v>2.6666666666666701</v>
      </c>
      <c r="G268">
        <v>1.55699788832305</v>
      </c>
    </row>
    <row r="269" spans="1:7" ht="18.75" x14ac:dyDescent="0.3">
      <c r="A269" s="612" t="str">
        <v>J'ai rencontré des problème pour suivre des objets en mouvement</v>
      </c>
      <c r="B269">
        <v>0</v>
      </c>
      <c r="C269" s="218">
        <v>0.154112096113206</v>
      </c>
      <c r="D269">
        <v>3.75</v>
      </c>
      <c r="E269">
        <v>0.86602540378443904</v>
      </c>
      <c r="F269">
        <v>3</v>
      </c>
      <c r="G269">
        <v>1.5374122295716099</v>
      </c>
    </row>
    <row r="270" spans="1:7" ht="18.75" x14ac:dyDescent="0.3">
      <c r="A270" s="612" t="str">
        <v>J'ai rencontré des problèmes avec la fluidité des mouvements dans le casque</v>
      </c>
      <c r="B270">
        <v>0</v>
      </c>
      <c r="C270" s="218">
        <v>0.105631096593631</v>
      </c>
      <c r="D270">
        <v>3.4166666666666701</v>
      </c>
      <c r="E270">
        <v>1.1645001528813199</v>
      </c>
      <c r="F270">
        <v>2.5</v>
      </c>
      <c r="G270">
        <v>1.62368828177198</v>
      </c>
    </row>
    <row r="271" spans="1:7" ht="18.75" x14ac:dyDescent="0.3">
      <c r="A271" s="612" t="str">
        <v>J'ai rencontré des problèmes avec la précision</v>
      </c>
      <c r="B271">
        <v>0</v>
      </c>
      <c r="C271" s="218">
        <v>6.5865449287885194E-2</v>
      </c>
      <c r="D271">
        <v>4</v>
      </c>
      <c r="E271">
        <v>0</v>
      </c>
      <c r="F271">
        <v>3.1818181818181799</v>
      </c>
      <c r="G271">
        <v>1.4709304414677</v>
      </c>
    </row>
    <row r="272" spans="1:7" ht="18.75" x14ac:dyDescent="0.3">
      <c r="A272" s="612" t="str">
        <v>L'environnement en réalité virtuelle était anxiogène</v>
      </c>
      <c r="B272">
        <v>0</v>
      </c>
      <c r="C272" s="218">
        <v>9.8817324105622106E-2</v>
      </c>
      <c r="D272">
        <v>3.6666666666666701</v>
      </c>
      <c r="E272">
        <v>0.65133894727893005</v>
      </c>
      <c r="F272">
        <v>2.8181818181818201</v>
      </c>
      <c r="G272">
        <v>1.3280197150781901</v>
      </c>
    </row>
    <row r="273" spans="1:7" ht="18.75" x14ac:dyDescent="0.3">
      <c r="A273" s="612" t="str">
        <v>L'interface était compréhensible</v>
      </c>
      <c r="B273">
        <v>0</v>
      </c>
      <c r="C273" s="218">
        <v>0.14779436491532399</v>
      </c>
      <c r="D273">
        <v>4</v>
      </c>
      <c r="E273">
        <v>0</v>
      </c>
      <c r="F273">
        <v>3.4545454545454501</v>
      </c>
      <c r="G273">
        <v>1.29333958136573</v>
      </c>
    </row>
    <row r="274" spans="1:7" ht="18.75" x14ac:dyDescent="0.3">
      <c r="A274" s="612" t="str">
        <v>Les instructions étaient faciles à suivre</v>
      </c>
      <c r="B274">
        <v>0</v>
      </c>
      <c r="C274" s="218">
        <v>0.76520992867226401</v>
      </c>
      <c r="D274">
        <v>0.66666666666666696</v>
      </c>
      <c r="E274">
        <v>1.55699788832305</v>
      </c>
      <c r="F274">
        <v>0.45454545454545497</v>
      </c>
      <c r="G274">
        <v>0.93419873299382705</v>
      </c>
    </row>
    <row r="275" spans="1:7" ht="18.75" x14ac:dyDescent="0.3">
      <c r="A275" s="612" t="e">
        <v>#REF!</v>
      </c>
      <c r="B275" t="e">
        <v>#REF!</v>
      </c>
      <c r="C275" s="218" t="e">
        <v>#REF!</v>
      </c>
      <c r="D275" t="e">
        <v>#REF!</v>
      </c>
      <c r="E275" t="e">
        <v>#REF!</v>
      </c>
      <c r="F275" t="e">
        <v>#REF!</v>
      </c>
      <c r="G275" t="e">
        <v>#REF!</v>
      </c>
    </row>
    <row r="276" spans="1:7" ht="18.75" x14ac:dyDescent="0.3">
      <c r="A276" s="612" t="str">
        <v>Je voudrais réessayer la réalité virtuelle</v>
      </c>
      <c r="B276">
        <v>0</v>
      </c>
      <c r="C276" s="218">
        <v>0.87912676032394799</v>
      </c>
      <c r="D276">
        <v>0.75</v>
      </c>
      <c r="E276">
        <v>1.54478595163331</v>
      </c>
      <c r="F276">
        <v>0.41666666666666702</v>
      </c>
      <c r="G276">
        <v>0.90033663737851999</v>
      </c>
    </row>
    <row r="277" spans="1:7" ht="18.75" x14ac:dyDescent="0.3">
      <c r="A277" s="612" t="str">
        <v>Je recommanderais la réalité virtuelle à un proche</v>
      </c>
      <c r="B277">
        <v>0</v>
      </c>
      <c r="C277" s="218">
        <v>0.24676333343813001</v>
      </c>
      <c r="D277">
        <v>0.41666666666666702</v>
      </c>
      <c r="E277">
        <v>1.1645001528813199</v>
      </c>
      <c r="F277">
        <v>0.66666666666666696</v>
      </c>
      <c r="G277">
        <v>1.1547005383792499</v>
      </c>
    </row>
    <row r="278" spans="1:7" ht="18.75" x14ac:dyDescent="0.3">
      <c r="A278" s="612" t="e">
        <v>#REF!</v>
      </c>
      <c r="B278" t="e">
        <v>#REF!</v>
      </c>
      <c r="C278" s="218" t="e">
        <v>#REF!</v>
      </c>
      <c r="D278" t="e">
        <v>#REF!</v>
      </c>
      <c r="E278" t="e">
        <v>#REF!</v>
      </c>
      <c r="F278" t="e">
        <v>#REF!</v>
      </c>
      <c r="G278" t="e">
        <v>#REF!</v>
      </c>
    </row>
    <row r="279" spans="1:7" ht="18.75" x14ac:dyDescent="0.3">
      <c r="A279" s="612" t="str">
        <v>Les casques étaient lourds</v>
      </c>
      <c r="B279">
        <v>0</v>
      </c>
      <c r="C279" s="218">
        <v>0.828478323282272</v>
      </c>
      <c r="D279">
        <v>0.75</v>
      </c>
      <c r="E279">
        <v>1.54478595163331</v>
      </c>
      <c r="F279">
        <v>0.58333333333333304</v>
      </c>
      <c r="G279">
        <v>1.1645001528813199</v>
      </c>
    </row>
    <row r="280" spans="1:7" ht="18.75" x14ac:dyDescent="0.3">
      <c r="A280" s="612" t="str">
        <v>Je tolérais la réalité virtuelle</v>
      </c>
      <c r="B280">
        <v>0</v>
      </c>
      <c r="C280" s="218">
        <v>0.39704305780672</v>
      </c>
      <c r="D280">
        <v>3</v>
      </c>
      <c r="E280">
        <v>1.0444659357341901</v>
      </c>
      <c r="F280">
        <v>2.4166666666666701</v>
      </c>
      <c r="G280">
        <v>1.56427928995103</v>
      </c>
    </row>
    <row r="281" spans="1:7" ht="18.75" x14ac:dyDescent="0.3">
      <c r="A281" s="612" t="str">
        <v>Le casque ou les contrôleurs contraignaient mes mouvements</v>
      </c>
      <c r="B281">
        <v>0</v>
      </c>
      <c r="C281" s="218">
        <v>0.14164469029513699</v>
      </c>
      <c r="D281">
        <v>8.3333333333333301E-2</v>
      </c>
      <c r="E281">
        <v>0.28867513459481298</v>
      </c>
      <c r="F281">
        <v>0.41666666666666702</v>
      </c>
      <c r="G281">
        <v>0.66855792342152098</v>
      </c>
    </row>
    <row r="282" spans="1:7" ht="18.75" x14ac:dyDescent="0.3">
      <c r="A282" s="612" t="str">
        <v>Upper limb FARS subscore</v>
      </c>
      <c r="B282">
        <v>0</v>
      </c>
      <c r="C282" s="218">
        <v>7.8608736239759405E-2</v>
      </c>
      <c r="D282">
        <v>4</v>
      </c>
      <c r="E282">
        <v>0</v>
      </c>
      <c r="F282">
        <v>3.3333333333333299</v>
      </c>
      <c r="G282">
        <v>1.2309149097933301</v>
      </c>
    </row>
    <row r="283" spans="1:7" ht="18.75" x14ac:dyDescent="0.3">
      <c r="A283" s="612" t="str">
        <v>mFARS score</v>
      </c>
      <c r="B283">
        <v>1</v>
      </c>
      <c r="C283" s="218" t="str">
        <v>NA</v>
      </c>
      <c r="D283" t="str">
        <v>NA</v>
      </c>
      <c r="E283" t="str">
        <v>NA</v>
      </c>
      <c r="F283">
        <v>14.8333333333333</v>
      </c>
      <c r="G283">
        <v>7.6376261582597298</v>
      </c>
    </row>
    <row r="284" spans="1:7" ht="18.75" x14ac:dyDescent="0.3">
      <c r="A284" s="612" t="str">
        <v>FARS ADL Custom score</v>
      </c>
      <c r="B284">
        <v>1</v>
      </c>
      <c r="C284" s="218" t="str">
        <v>NA</v>
      </c>
      <c r="D284" t="str">
        <v>NA</v>
      </c>
      <c r="E284" t="str">
        <v>NA</v>
      </c>
      <c r="F284">
        <v>53.530303030303003</v>
      </c>
      <c r="G284">
        <v>22.9737553382862</v>
      </c>
    </row>
    <row r="285" spans="1:7" ht="18.75" x14ac:dyDescent="0.3">
      <c r="A285" s="612" t="str">
        <v>FARS</v>
      </c>
      <c r="B285">
        <v>1</v>
      </c>
      <c r="C285" s="218" t="str">
        <v>NA</v>
      </c>
      <c r="D285" t="str">
        <v>NA</v>
      </c>
      <c r="E285" t="str">
        <v>NA</v>
      </c>
      <c r="F285">
        <v>14.5</v>
      </c>
      <c r="G285">
        <v>8.8163072046788802</v>
      </c>
    </row>
    <row r="290" spans="1:140" ht="23.25" x14ac:dyDescent="0.25">
      <c r="A290" s="291" t="s">
        <v>714</v>
      </c>
      <c r="B290" t="str">
        <f>Statistics!B1</f>
        <v xml:space="preserve">Mobility upper limb </v>
      </c>
      <c r="C290" t="str">
        <f>Statistics!C1</f>
        <v>Stage Ataxia</v>
      </c>
      <c r="D290" t="str">
        <f>Statistics!D1</f>
        <v>Average time Pegboard task (s)</v>
      </c>
      <c r="E290" t="str">
        <f>Statistics!E1</f>
        <v>Instance lost focus</v>
      </c>
      <c r="F290" t="str">
        <f>Statistics!I1</f>
        <v xml:space="preserve">Average contrast </v>
      </c>
      <c r="G290" t="str">
        <f>Statistics!K1</f>
        <v>Average score in rhythm</v>
      </c>
      <c r="H290" t="e">
        <f>Statistics!#REF!</f>
        <v>#REF!</v>
      </c>
      <c r="I290" t="str">
        <f>Statistics!L1</f>
        <v>Average time 9HPT (s)</v>
      </c>
      <c r="J290" t="str">
        <f>Statistics!M1</f>
        <v>Je suis satisfait du test en réalité virtuelle</v>
      </c>
      <c r="K290" t="str">
        <f>Statistics!N1</f>
        <v>Le test était confortable</v>
      </c>
      <c r="L290" t="str">
        <f>Statistics!O1</f>
        <v>General discomfort after test</v>
      </c>
      <c r="M290" t="str">
        <f>Statistics!P1</f>
        <v>SSQ Total score</v>
      </c>
      <c r="N290" t="str">
        <f>Statistics!Q1</f>
        <v>Delay before completing a cycle finger-nose-finger (s)</v>
      </c>
      <c r="O290" t="str">
        <f>Statistics!R1</f>
        <v>Rhythm BPM error</v>
      </c>
      <c r="P290" t="str">
        <f>Statistics!S1</f>
        <v>Average time of completion Finger Nose task (s)</v>
      </c>
      <c r="Q290" t="str">
        <f>Statistics!T1</f>
        <v>Average time of completion Finger Follow task (s)</v>
      </c>
      <c r="R290" t="str">
        <f>Statistics!U1</f>
        <v>Average time of completion (s) of Pouring task</v>
      </c>
      <c r="S290" t="str">
        <f>Statistics!V1</f>
        <v>Average time pegboard VR (ms)</v>
      </c>
      <c r="T290" t="str">
        <f>Statistics!W1</f>
        <v>Average score in Pouring task</v>
      </c>
      <c r="U290" t="str">
        <f>Statistics!X1</f>
        <v>Finger-Follow low jerk instances</v>
      </c>
      <c r="V290" t="str">
        <f>Statistics!Y1</f>
        <v>Finger-Follow moderate jerk instances</v>
      </c>
      <c r="W290" t="str">
        <f>Statistics!Z1</f>
        <v>Finger-Follow high jerk instances</v>
      </c>
      <c r="X290" t="str">
        <f>Statistics!AA1</f>
        <v>Mean RMSE (cm)</v>
      </c>
      <c r="Y290" t="str">
        <f>Statistics!AB1</f>
        <v>Rhythm Variance</v>
      </c>
      <c r="Z290" t="str">
        <f>Statistics!AC1</f>
        <v>Pouring task low jerk instances</v>
      </c>
      <c r="AA290" t="str">
        <f>Statistics!AD1</f>
        <v>Pouring task moderate jerk instances</v>
      </c>
      <c r="AB290" t="str">
        <f>Statistics!AE1</f>
        <v>Pouring task high jerk instances</v>
      </c>
      <c r="AC290" t="str">
        <f>Statistics!AF1</f>
        <v>Pegboard low jerk instances</v>
      </c>
      <c r="AD290" t="str">
        <f>Statistics!AG1</f>
        <v>Finger-Nose low jerk instances</v>
      </c>
      <c r="AE290" t="str">
        <f>Statistics!AH1</f>
        <v>Finger-Nose moderate jerk instances</v>
      </c>
      <c r="AF290" t="str">
        <f>Statistics!AI1</f>
        <v>Finger-Nose high jerk instances</v>
      </c>
      <c r="AG290" t="str">
        <f>Statistics!AJ1</f>
        <v>Pegboard moderate jerk instances</v>
      </c>
      <c r="AH290" t="str">
        <f>Statistics!AK1</f>
        <v>Pegboard high jerk instances</v>
      </c>
      <c r="AI290" t="e">
        <f>Statistics!#REF!</f>
        <v>#REF!</v>
      </c>
      <c r="AJ290" t="str">
        <f>Statistics!AL1</f>
        <v>Finger-Nose average jerk</v>
      </c>
      <c r="AK290" t="str">
        <f>Statistics!AM1</f>
        <v>Finger-Follow average jerk</v>
      </c>
      <c r="AL290" t="str">
        <f>Statistics!AN1</f>
        <v>Pouring task average jerk</v>
      </c>
      <c r="AM290" t="str">
        <f>Statistics!AO1</f>
        <v>Pegboard average jerk</v>
      </c>
      <c r="AN290" t="str">
        <f>Statistics!AP1</f>
        <v>9HPT main dominante essai 1</v>
      </c>
      <c r="AO290" t="str">
        <f>Statistics!AQ1</f>
        <v>9HPT main dominante essai 2</v>
      </c>
      <c r="AP290" t="str">
        <f>Statistics!AR1</f>
        <v>9HPT main non-dominante essai 1</v>
      </c>
      <c r="AQ290" t="str">
        <f>Statistics!AS1</f>
        <v>9HPT main non-dominante essai 2</v>
      </c>
      <c r="AR290" t="e">
        <f>Statistics!#REF!</f>
        <v>#REF!</v>
      </c>
      <c r="AS290" t="str">
        <f>Statistics!AT1</f>
        <v>Dispositif d'assistance à la marche</v>
      </c>
      <c r="AT290" t="str">
        <f>Statistics!AU1</f>
        <v>Âge au déclenchement</v>
      </c>
      <c r="AU290" t="str">
        <f>Statistics!AV1</f>
        <v>Âge au diagnostic</v>
      </c>
      <c r="AV290" t="str">
        <f>Statistics!AW1</f>
        <v>Âge</v>
      </c>
      <c r="AW290" t="str">
        <f>Statistics!AX1</f>
        <v>Finger to Finger test Right hand (FARS)</v>
      </c>
      <c r="AX290" t="str">
        <f>Statistics!AY1</f>
        <v>Finger to Finger test Left hand (FARS)</v>
      </c>
      <c r="AY290" t="str">
        <f>Statistics!AZ1</f>
        <v>Nose-Finger Test Right (FARS)</v>
      </c>
      <c r="AZ290" t="str">
        <f>Statistics!BA1</f>
        <v>Nose-Finger Test Left (FARS)</v>
      </c>
      <c r="BA290" t="str">
        <f>Statistics!BB1</f>
        <v>Dysmetria Test Right (FARS)</v>
      </c>
      <c r="BB290" t="str">
        <f>Statistics!BC1</f>
        <v>Dysmetria Test Left (FARS)</v>
      </c>
      <c r="BC290" t="str">
        <f>Statistics!BD1</f>
        <v>Rapid Alternating Movement of Hands Right (FARS)</v>
      </c>
      <c r="BD290" t="str">
        <f>Statistics!BE1</f>
        <v>Rapid Alternating Movement of Hands Left (FARS)</v>
      </c>
      <c r="BE290" t="str">
        <f>Statistics!BF1</f>
        <v>Finger Taps Right (FARS)</v>
      </c>
      <c r="BF290" t="str">
        <f>Statistics!BG1</f>
        <v>Finger Taps Left (FARS)</v>
      </c>
      <c r="BG290" t="str">
        <f>Statistics!BH1</f>
        <v>Score Réalisme</v>
      </c>
      <c r="BH290" t="str">
        <f>Statistics!BI1</f>
        <v>Score Possibilité d'agir</v>
      </c>
      <c r="BI290" t="str">
        <f>Statistics!BJ1</f>
        <v>Score Qualité de l'interface</v>
      </c>
      <c r="BJ290" t="str">
        <f>Statistics!BK1</f>
        <v>Score Possibilité d'examiner</v>
      </c>
      <c r="BK290" t="str">
        <f>Statistics!BL1</f>
        <v>Score Auto-évaluation de la performance</v>
      </c>
      <c r="BL290" t="str">
        <f>Statistics!BM1</f>
        <v>Travaux habituels, ménager ou activités scolaires (UEFI)</v>
      </c>
      <c r="BM290" t="str">
        <f>Statistics!BN1</f>
        <v>Passe-temps habituels, activités récréatives ou sportives (UEFI)</v>
      </c>
      <c r="BN290" t="str">
        <f>Statistics!BO1</f>
        <v>Soulever un sac d'épicerie au niveau de la taille (UEFI)</v>
      </c>
      <c r="BO290" t="str">
        <f>Statistics!BP1</f>
        <v>Soulever un sac d'épicerie au-dessus de la tête (UEFI)</v>
      </c>
      <c r="BP290" t="str">
        <f>Statistics!BQ1</f>
        <v>Laver les cheveux (UEFI)</v>
      </c>
      <c r="BQ290" t="str">
        <f>Statistics!BR1</f>
        <v>Pousser vos mains (depuis une baignoire ou une chaise) (UEFI)</v>
      </c>
      <c r="BR290" t="str">
        <f>Statistics!BS1</f>
        <v>Préparation des aliments (UEFI)</v>
      </c>
      <c r="BS290" t="str">
        <f>Statistics!BT1</f>
        <v>Conduire (UEFI)</v>
      </c>
      <c r="BT290" t="str">
        <f>Statistics!BU1</f>
        <v>Passer l'aspirateur, balayer ou ratisser (UEFI)</v>
      </c>
      <c r="BU290" t="str">
        <f>Statistics!BV1</f>
        <v>S'habiller (UEFI)</v>
      </c>
      <c r="BV290" t="str">
        <f>Statistics!BW1</f>
        <v>Fermer des boutons (UEFI)</v>
      </c>
      <c r="BW290" t="str">
        <f>Statistics!BX1</f>
        <v>Utiliser des outils ou des appareils électroménagers (UEFI)</v>
      </c>
      <c r="BX290" t="str">
        <f>Statistics!BY1</f>
        <v>Ouvrir des portes (UEFI)</v>
      </c>
      <c r="BY290" t="str">
        <f>Statistics!BZ1</f>
        <v>Nettoyer (UEFI)</v>
      </c>
      <c r="BZ290" t="str">
        <f>Statistics!CA1</f>
        <v>Faire les lacets (UEFI)</v>
      </c>
      <c r="CA290" t="str">
        <f>Statistics!CB1</f>
        <v>Dormir (UEFI)</v>
      </c>
      <c r="CB290" t="str">
        <f>Statistics!CC1</f>
        <v>La lessive des vêtements (UEFI)</v>
      </c>
      <c r="CC290" t="str">
        <f>Statistics!CD1</f>
        <v>Ouvrir un pot (UEFI)</v>
      </c>
      <c r="CD290" t="str">
        <f>Statistics!CE1</f>
        <v>Lancer une balle (UEFI)</v>
      </c>
      <c r="CE290" t="str">
        <f>Statistics!CF1</f>
        <v>Porter une petite valise avec votre membre affecté (UEFI)</v>
      </c>
      <c r="CF290" t="str">
        <f>Statistics!CG1</f>
        <v>Score total présence</v>
      </c>
      <c r="CG290" t="e">
        <f>Statistics!#REF!</f>
        <v>#REF!</v>
      </c>
      <c r="CH290" t="str">
        <f>Statistics!CH1</f>
        <v>Proprioception</v>
      </c>
      <c r="CI290" t="str">
        <f>Statistics!CI1</f>
        <v>Time completion (MQ2)</v>
      </c>
      <c r="CJ290" t="str">
        <f>Statistics!CJ1</f>
        <v>Saccade Initial Velocity EyeTrackingMultiple Average</v>
      </c>
      <c r="CK290" t="str">
        <f>Statistics!CK1</f>
        <v>Saccade Initial Velocity EyeTrackingMultiple Median</v>
      </c>
      <c r="CL290" t="str">
        <f>Statistics!CL1</f>
        <v>Saccade Peak Velocity EyeTrackingMultiple Average</v>
      </c>
      <c r="CM290" t="str">
        <f>Statistics!CM1</f>
        <v>Saccade Peak Velocity EyeTrackingMultiple Median</v>
      </c>
      <c r="CN290" t="str">
        <f>Statistics!CN1</f>
        <v>Saccade Amplitude EyeTrackingMultiple Average</v>
      </c>
      <c r="CO290" t="str">
        <f>Statistics!CR1</f>
        <v>Saccade Amplitude EyeTrackingMultiple Median</v>
      </c>
      <c r="CP290" t="str">
        <f>Statistics!CS1</f>
        <v>SWJ Rate EyeTrackingFix</v>
      </c>
      <c r="CQ290" t="str">
        <f>Statistics!CT1</f>
        <v>SWJ Average Amplitude EyeTrackingFix</v>
      </c>
      <c r="CR290" t="str">
        <f>Statistics!CU1</f>
        <v>SWJ Median Amplitude EyeTrackingFix</v>
      </c>
      <c r="CS290" t="str">
        <f>Statistics!CV1</f>
        <v>SWJ Average Initial Velocity EyeTrackingFix</v>
      </c>
      <c r="CT290" t="str">
        <f>Statistics!CW1</f>
        <v>SWJ Median Initial Velocity EyeTrackingFix</v>
      </c>
      <c r="CU290" t="str">
        <f>Statistics!CX1</f>
        <v>SWJ Average Peak Velocity EyeTrackingFix</v>
      </c>
      <c r="CV290" t="str">
        <f>Statistics!CY1</f>
        <v>SWJ Median Peak Velocity EyeTrackingFix</v>
      </c>
      <c r="CW290" t="str">
        <f>Statistics!CZ1</f>
        <v>SWJ Average Time EyeTrackingFix</v>
      </c>
      <c r="CX290" t="str">
        <f>Statistics!DA1</f>
        <v>SWJ Median Time EyeTrackingFix</v>
      </c>
      <c r="CY290" t="str">
        <f>Statistics!DB1</f>
        <v>Saccades Rate EyeTrackingFix</v>
      </c>
      <c r="CZ290" t="str">
        <f>Statistics!DC1</f>
        <v>Saccades Average Amplitude EyeTrackingFix</v>
      </c>
      <c r="DA290" t="str">
        <f>Statistics!DD1</f>
        <v>Saccades Median Amplitude EyeTrackingFix</v>
      </c>
      <c r="DB290" t="str">
        <f>Statistics!DE1</f>
        <v>Velocities Average EyeTrackingMultiple</v>
      </c>
      <c r="DC290" t="str">
        <f>Statistics!DF1</f>
        <v>Velocities Median EyeTrackingMultiple</v>
      </c>
      <c r="DD290" t="str">
        <f>Statistics!DG1</f>
        <v>Velocities Maximum EyeTrackingFix</v>
      </c>
      <c r="DE290" t="str">
        <f>Statistics!DH1</f>
        <v>Velocity Standard Deviation EyeTrackingFollow</v>
      </c>
      <c r="DF290" t="str">
        <f>Statistics!DI1</f>
        <v>Silhouette Coefficient EyeTrackingMultiple</v>
      </c>
      <c r="DG290" t="str">
        <f>Statistics!DJ1</f>
        <v>Speech (FARS ADL)</v>
      </c>
      <c r="DH290" t="str">
        <f>Statistics!DK1</f>
        <v>Swallowing (FARS ADL)</v>
      </c>
      <c r="DI290" t="str">
        <f>Statistics!DL1</f>
        <v>Cutting Food and Handling Ustensils (FARS ADL)</v>
      </c>
      <c r="DJ290" t="str">
        <f>Statistics!DM1</f>
        <v>Dressing (FARS ADL)</v>
      </c>
      <c r="DK290" t="str">
        <f>Statistics!DN1</f>
        <v>Personal Hygiene (FARS ADL)</v>
      </c>
      <c r="DL290" t="str">
        <f>Statistics!DO1</f>
        <v>Falling (FARS ADL)</v>
      </c>
      <c r="DM290" t="str">
        <f>Statistics!DP1</f>
        <v>Walking (FARS ADL)</v>
      </c>
      <c r="DN290" t="str">
        <f>Statistics!DQ1</f>
        <v>Quality of Sitting Position (FARS ADL)</v>
      </c>
      <c r="DO290" t="str">
        <f>Statistics!DR1</f>
        <v>Bladder Function (FARS ADL)</v>
      </c>
      <c r="DP290" t="str">
        <f>Statistics!DS1</f>
        <v>Le test de réalité virtuelle était facile à comprendre</v>
      </c>
      <c r="DQ290" t="str">
        <f>Statistics!DT1</f>
        <v>Il était facile de s'adapter à la réalité virtuelle</v>
      </c>
      <c r="DR290" t="str">
        <f>Statistics!DU1</f>
        <v>J'ai rencontré des problème avec la clarté</v>
      </c>
      <c r="DS290" t="str">
        <f>Statistics!DV1</f>
        <v>J'ai rencontré des problèmes avec la latence</v>
      </c>
      <c r="DT290" t="str">
        <f>Statistics!DW1</f>
        <v>J'ai rencontré des problème pour suivre des objets en mouvement</v>
      </c>
      <c r="DU290" t="str">
        <f>Statistics!DX1</f>
        <v>J'ai rencontré des problèmes avec la fluidité des mouvements dans le casque</v>
      </c>
      <c r="DV290" t="str">
        <f>Statistics!DY1</f>
        <v>J'ai rencontré des problèmes avec la précision</v>
      </c>
      <c r="DW290" t="str">
        <f>Statistics!DZ1</f>
        <v>L'environnement en réalité virtuelle était anxiogène</v>
      </c>
      <c r="DX290" t="str">
        <f>Statistics!EA1</f>
        <v>L'interface était compréhensible</v>
      </c>
      <c r="DY290" t="str">
        <f>Statistics!EB1</f>
        <v>Les instructions étaient faciles à suivre</v>
      </c>
      <c r="DZ290" t="e">
        <f>Statistics!#REF!</f>
        <v>#REF!</v>
      </c>
      <c r="EA290" t="str">
        <f>Statistics!EC1</f>
        <v>Je voudrais réessayer la réalité virtuelle</v>
      </c>
      <c r="EB290" t="str">
        <f>Statistics!ED1</f>
        <v>Je recommanderais la réalité virtuelle à un proche</v>
      </c>
      <c r="EC290" t="e">
        <f>Statistics!#REF!</f>
        <v>#REF!</v>
      </c>
      <c r="ED290" t="str">
        <f>Statistics!EE1</f>
        <v>Les casques étaient lourds</v>
      </c>
      <c r="EE290" t="str">
        <f>Statistics!EF1</f>
        <v>Je tolérais la réalité virtuelle</v>
      </c>
      <c r="EF290" t="str">
        <f>Statistics!EG1</f>
        <v>Le casque ou les contrôleurs contraignaient mes mouvements</v>
      </c>
      <c r="EG290" t="str">
        <f>Statistics!EH1</f>
        <v>Upper limb FARS subscore</v>
      </c>
      <c r="EH290" t="str">
        <f>Statistics!EI1</f>
        <v>mFARS score</v>
      </c>
      <c r="EI290" t="str">
        <f>Statistics!EJ1</f>
        <v>FARS ADL Custom score</v>
      </c>
      <c r="EJ290" t="str">
        <f>Statistics!EK1</f>
        <v>FARS</v>
      </c>
    </row>
    <row r="291" spans="1:140" x14ac:dyDescent="0.25">
      <c r="A291" t="str">
        <f>Statistics!A26</f>
        <v>Normality (1 or 0)</v>
      </c>
      <c r="B291">
        <f>Statistics!B26</f>
        <v>0</v>
      </c>
      <c r="C291">
        <f>Statistics!C26</f>
        <v>0</v>
      </c>
      <c r="D291">
        <f>Statistics!D26</f>
        <v>1</v>
      </c>
      <c r="E291">
        <f>Statistics!E26</f>
        <v>1</v>
      </c>
      <c r="F291">
        <f>Statistics!F26</f>
        <v>0</v>
      </c>
      <c r="G291">
        <f>Statistics!I26</f>
        <v>0</v>
      </c>
      <c r="H291" t="e">
        <f>Statistics!#REF!</f>
        <v>#REF!</v>
      </c>
      <c r="I291">
        <f>Statistics!K26</f>
        <v>1</v>
      </c>
      <c r="J291">
        <f>Statistics!L26</f>
        <v>0</v>
      </c>
      <c r="K291">
        <f>Statistics!M26</f>
        <v>0</v>
      </c>
      <c r="L291">
        <f>Statistics!N26</f>
        <v>0</v>
      </c>
      <c r="M291">
        <f>Statistics!O26</f>
        <v>0</v>
      </c>
      <c r="N291">
        <f>Statistics!P26</f>
        <v>0</v>
      </c>
      <c r="O291">
        <f>Statistics!Q26</f>
        <v>0</v>
      </c>
      <c r="P291">
        <f>Statistics!R26</f>
        <v>0</v>
      </c>
      <c r="Q291">
        <f>Statistics!S26</f>
        <v>0</v>
      </c>
      <c r="R291">
        <f>Statistics!T26</f>
        <v>0</v>
      </c>
      <c r="S291">
        <f>Statistics!U26</f>
        <v>0</v>
      </c>
      <c r="T291">
        <f>Statistics!V26</f>
        <v>1</v>
      </c>
      <c r="U291">
        <f>Statistics!W26</f>
        <v>0</v>
      </c>
      <c r="V291">
        <f>Statistics!X26</f>
        <v>0</v>
      </c>
      <c r="W291">
        <f>Statistics!Y26</f>
        <v>0</v>
      </c>
      <c r="X291">
        <f>Statistics!Z26</f>
        <v>0</v>
      </c>
      <c r="Y291">
        <f>Statistics!AA26</f>
        <v>1</v>
      </c>
      <c r="Z291">
        <f>Statistics!AB26</f>
        <v>0</v>
      </c>
      <c r="AA291">
        <f>Statistics!AC26</f>
        <v>0</v>
      </c>
      <c r="AB291">
        <f>Statistics!AD26</f>
        <v>0</v>
      </c>
      <c r="AC291">
        <f>Statistics!AE26</f>
        <v>0</v>
      </c>
      <c r="AD291">
        <f>Statistics!AF26</f>
        <v>1</v>
      </c>
      <c r="AE291">
        <f>Statistics!AG26</f>
        <v>0</v>
      </c>
      <c r="AF291">
        <f>Statistics!AH26</f>
        <v>0</v>
      </c>
      <c r="AG291">
        <f>Statistics!AI26</f>
        <v>0</v>
      </c>
      <c r="AH291">
        <f>Statistics!AJ26</f>
        <v>0</v>
      </c>
      <c r="AI291" t="e">
        <f>Statistics!#REF!</f>
        <v>#REF!</v>
      </c>
      <c r="AJ291">
        <f>Statistics!AK26</f>
        <v>0</v>
      </c>
      <c r="AK291">
        <f>Statistics!AL26</f>
        <v>0</v>
      </c>
      <c r="AL291">
        <f>Statistics!AM26</f>
        <v>0</v>
      </c>
      <c r="AM291">
        <f>Statistics!AN26</f>
        <v>0</v>
      </c>
      <c r="AN291">
        <f>Statistics!AO26</f>
        <v>0</v>
      </c>
      <c r="AO291">
        <f>Statistics!AP26</f>
        <v>0</v>
      </c>
      <c r="AP291">
        <f>Statistics!AQ26</f>
        <v>0</v>
      </c>
      <c r="AQ291">
        <f>Statistics!AR26</f>
        <v>0</v>
      </c>
      <c r="AR291" t="e">
        <f>Statistics!#REF!</f>
        <v>#REF!</v>
      </c>
      <c r="AS291">
        <f>Statistics!AS26</f>
        <v>0</v>
      </c>
      <c r="AT291">
        <f>Statistics!AT26</f>
        <v>0</v>
      </c>
      <c r="AU291">
        <f>Statistics!AU26</f>
        <v>1</v>
      </c>
      <c r="AV291">
        <f>Statistics!AV26</f>
        <v>0</v>
      </c>
      <c r="AW291">
        <f>Statistics!AW26</f>
        <v>0</v>
      </c>
      <c r="AX291">
        <f>Statistics!AX26</f>
        <v>0</v>
      </c>
      <c r="AY291">
        <f>Statistics!AY26</f>
        <v>0</v>
      </c>
      <c r="AZ291">
        <f>Statistics!AZ26</f>
        <v>0</v>
      </c>
      <c r="BA291">
        <f>Statistics!BA26</f>
        <v>0</v>
      </c>
      <c r="BB291">
        <f>Statistics!BB26</f>
        <v>0</v>
      </c>
      <c r="BC291">
        <f>Statistics!BC26</f>
        <v>0</v>
      </c>
      <c r="BD291">
        <f>Statistics!BD26</f>
        <v>0</v>
      </c>
      <c r="BE291">
        <f>Statistics!BE26</f>
        <v>0</v>
      </c>
      <c r="BF291">
        <f>Statistics!BF26</f>
        <v>0</v>
      </c>
      <c r="BG291">
        <f>Statistics!BG26</f>
        <v>0</v>
      </c>
      <c r="BH291">
        <f>Statistics!BH26</f>
        <v>0</v>
      </c>
      <c r="BI291">
        <f>Statistics!BI26</f>
        <v>0</v>
      </c>
      <c r="BJ291">
        <f>Statistics!BJ26</f>
        <v>1</v>
      </c>
      <c r="BK291">
        <f>Statistics!BK26</f>
        <v>0</v>
      </c>
      <c r="BL291">
        <f>Statistics!BL26</f>
        <v>0</v>
      </c>
      <c r="BM291">
        <f>Statistics!BM26</f>
        <v>0</v>
      </c>
      <c r="BN291">
        <f>Statistics!BN26</f>
        <v>0</v>
      </c>
      <c r="BO291">
        <f>Statistics!BO26</f>
        <v>0</v>
      </c>
      <c r="BP291">
        <f>Statistics!BP26</f>
        <v>0</v>
      </c>
      <c r="BQ291">
        <f>Statistics!BQ26</f>
        <v>0</v>
      </c>
      <c r="BR291">
        <f>Statistics!BR26</f>
        <v>0</v>
      </c>
      <c r="BS291">
        <f>Statistics!BS26</f>
        <v>0</v>
      </c>
      <c r="BT291">
        <f>Statistics!BT26</f>
        <v>0</v>
      </c>
      <c r="BU291">
        <f>Statistics!BU26</f>
        <v>0</v>
      </c>
      <c r="BV291">
        <f>Statistics!BV26</f>
        <v>0</v>
      </c>
      <c r="BW291">
        <f>Statistics!BW26</f>
        <v>0</v>
      </c>
      <c r="BX291">
        <f>Statistics!BX26</f>
        <v>0</v>
      </c>
      <c r="BY291">
        <f>Statistics!BY26</f>
        <v>0</v>
      </c>
      <c r="BZ291">
        <f>Statistics!BZ26</f>
        <v>0</v>
      </c>
      <c r="CA291">
        <f>Statistics!CA26</f>
        <v>0</v>
      </c>
      <c r="CB291">
        <f>Statistics!CB26</f>
        <v>0</v>
      </c>
      <c r="CC291">
        <f>Statistics!CC26</f>
        <v>0</v>
      </c>
      <c r="CD291">
        <f>Statistics!CD26</f>
        <v>0</v>
      </c>
      <c r="CE291">
        <f>Statistics!CE26</f>
        <v>0</v>
      </c>
      <c r="CF291">
        <f>Statistics!CF26</f>
        <v>0</v>
      </c>
      <c r="CG291" t="e">
        <f>Statistics!#REF!</f>
        <v>#REF!</v>
      </c>
      <c r="CH291">
        <f>Statistics!CG26</f>
        <v>0</v>
      </c>
      <c r="CI291">
        <f>Statistics!CH26</f>
        <v>0</v>
      </c>
      <c r="CJ291">
        <f>Statistics!CI26</f>
        <v>0</v>
      </c>
      <c r="CK291">
        <f>Statistics!CJ26</f>
        <v>0</v>
      </c>
      <c r="CL291">
        <f>Statistics!CK26</f>
        <v>0</v>
      </c>
      <c r="CM291">
        <f>Statistics!CL26</f>
        <v>0</v>
      </c>
      <c r="CN291">
        <f>Statistics!CM26</f>
        <v>0</v>
      </c>
      <c r="CO291">
        <f>Statistics!CN26</f>
        <v>0</v>
      </c>
      <c r="CP291">
        <f>Statistics!CR26</f>
        <v>0</v>
      </c>
      <c r="CQ291">
        <f>Statistics!CS26</f>
        <v>0</v>
      </c>
      <c r="CR291">
        <f>Statistics!CT26</f>
        <v>0</v>
      </c>
      <c r="CS291">
        <f>Statistics!CU26</f>
        <v>0</v>
      </c>
      <c r="CT291">
        <f>Statistics!CV26</f>
        <v>0</v>
      </c>
      <c r="CU291">
        <f>Statistics!CW26</f>
        <v>0</v>
      </c>
      <c r="CV291">
        <f>Statistics!CX26</f>
        <v>0</v>
      </c>
      <c r="CW291">
        <f>Statistics!CY26</f>
        <v>0</v>
      </c>
      <c r="CX291">
        <f>Statistics!CZ26</f>
        <v>0</v>
      </c>
      <c r="CY291">
        <f>Statistics!DA26</f>
        <v>1</v>
      </c>
      <c r="CZ291">
        <f>Statistics!DB26</f>
        <v>1</v>
      </c>
      <c r="DA291">
        <f>Statistics!DC26</f>
        <v>0</v>
      </c>
      <c r="DB291">
        <f>Statistics!DD26</f>
        <v>0</v>
      </c>
      <c r="DC291">
        <f>Statistics!DE26</f>
        <v>0</v>
      </c>
      <c r="DD291">
        <f>Statistics!DF26</f>
        <v>0</v>
      </c>
      <c r="DE291">
        <f>Statistics!DG26</f>
        <v>0</v>
      </c>
      <c r="DF291">
        <f>Statistics!DH26</f>
        <v>1</v>
      </c>
      <c r="DG291">
        <f>Statistics!DI26</f>
        <v>1</v>
      </c>
      <c r="DH291">
        <f>Statistics!DJ26</f>
        <v>1</v>
      </c>
      <c r="DI291">
        <f>Statistics!DK26</f>
        <v>0</v>
      </c>
      <c r="DJ291">
        <f>Statistics!DL26</f>
        <v>0</v>
      </c>
      <c r="DK291">
        <f>Statistics!DM26</f>
        <v>1</v>
      </c>
      <c r="DL291">
        <f>Statistics!DN26</f>
        <v>0</v>
      </c>
      <c r="DM291">
        <f>Statistics!DO26</f>
        <v>0</v>
      </c>
      <c r="DN291">
        <f>Statistics!DP26</f>
        <v>0</v>
      </c>
      <c r="DO291">
        <f>Statistics!DQ26</f>
        <v>0</v>
      </c>
      <c r="DP291">
        <f>Statistics!DR26</f>
        <v>0</v>
      </c>
      <c r="DQ291">
        <f>Statistics!DS26</f>
        <v>0</v>
      </c>
      <c r="DR291">
        <f>Statistics!DT26</f>
        <v>0</v>
      </c>
      <c r="DS291">
        <f>Statistics!DU26</f>
        <v>0</v>
      </c>
      <c r="DT291">
        <f>Statistics!DV26</f>
        <v>0</v>
      </c>
      <c r="DU291">
        <f>Statistics!DW26</f>
        <v>0</v>
      </c>
      <c r="DV291">
        <f>Statistics!DX26</f>
        <v>0</v>
      </c>
      <c r="DW291">
        <f>Statistics!DY26</f>
        <v>0</v>
      </c>
      <c r="DX291">
        <f>Statistics!DZ26</f>
        <v>0</v>
      </c>
      <c r="DY291">
        <f>Statistics!EA26</f>
        <v>0</v>
      </c>
      <c r="DZ291" t="e">
        <f>Statistics!#REF!</f>
        <v>#REF!</v>
      </c>
      <c r="EA291">
        <f>Statistics!EB26</f>
        <v>0</v>
      </c>
      <c r="EB291">
        <f>Statistics!EC26</f>
        <v>0</v>
      </c>
      <c r="EC291" t="e">
        <f>Statistics!#REF!</f>
        <v>#REF!</v>
      </c>
      <c r="ED291">
        <f>Statistics!ED26</f>
        <v>0</v>
      </c>
      <c r="EE291">
        <f>Statistics!EE26</f>
        <v>0</v>
      </c>
      <c r="EF291">
        <f>Statistics!EF26</f>
        <v>0</v>
      </c>
      <c r="EG291">
        <f>Statistics!EG26</f>
        <v>0</v>
      </c>
      <c r="EH291">
        <f>Statistics!EH26</f>
        <v>1</v>
      </c>
      <c r="EI291">
        <f>Statistics!EI26</f>
        <v>1</v>
      </c>
      <c r="EJ291">
        <f>Statistics!EJ26</f>
        <v>1</v>
      </c>
    </row>
    <row r="292" spans="1:140" x14ac:dyDescent="0.25">
      <c r="A292" t="str">
        <f>Statistics!A27</f>
        <v>p-value between groups</v>
      </c>
      <c r="B292">
        <f>Statistics!B27</f>
        <v>2.47574653498953E-5</v>
      </c>
      <c r="C292" t="str">
        <f>Statistics!C27</f>
        <v>NA</v>
      </c>
      <c r="D292">
        <f>Statistics!D27</f>
        <v>7.4919221601189703E-2</v>
      </c>
      <c r="E292">
        <f>Statistics!E27</f>
        <v>2.0865956914432601E-2</v>
      </c>
      <c r="F292">
        <f>Statistics!F27</f>
        <v>1.2659571362704101E-2</v>
      </c>
      <c r="G292">
        <f>Statistics!I27</f>
        <v>0.24170641200776499</v>
      </c>
      <c r="H292" t="e">
        <f>Statistics!#REF!</f>
        <v>#REF!</v>
      </c>
      <c r="I292">
        <f>Statistics!K27</f>
        <v>0.426368574843213</v>
      </c>
      <c r="J292">
        <f>Statistics!L27</f>
        <v>4.4991414915371102E-4</v>
      </c>
      <c r="K292">
        <f>Statistics!M27</f>
        <v>0.109638475856593</v>
      </c>
      <c r="L292">
        <f>Statistics!N27</f>
        <v>0.61062951081911698</v>
      </c>
      <c r="M292">
        <f>Statistics!O27</f>
        <v>0.513579277257871</v>
      </c>
      <c r="N292">
        <f>Statistics!P27</f>
        <v>6.7187568522563607E-2</v>
      </c>
      <c r="O292">
        <f>Statistics!Q27</f>
        <v>1.5279162216223401E-3</v>
      </c>
      <c r="P292">
        <f>Statistics!R27</f>
        <v>0.60646763299100803</v>
      </c>
      <c r="Q292">
        <f>Statistics!S27</f>
        <v>2.0368014982556902E-3</v>
      </c>
      <c r="R292">
        <f>Statistics!T27</f>
        <v>4.6364035729045501E-3</v>
      </c>
      <c r="S292">
        <f>Statistics!U27</f>
        <v>5.7223850877677701E-2</v>
      </c>
      <c r="T292">
        <f>Statistics!V27</f>
        <v>7.49192216011898E-2</v>
      </c>
      <c r="U292">
        <f>Statistics!W27</f>
        <v>0.117926722741144</v>
      </c>
      <c r="V292">
        <f>Statistics!X27</f>
        <v>3.1150618370433401E-2</v>
      </c>
      <c r="W292">
        <f>Statistics!Y27</f>
        <v>0.23006229802639699</v>
      </c>
      <c r="X292">
        <f>Statistics!Z27</f>
        <v>0.23006229802639699</v>
      </c>
      <c r="Y292">
        <f>Statistics!AA27</f>
        <v>1.75350325039169E-2</v>
      </c>
      <c r="Z292">
        <f>Statistics!AB27</f>
        <v>8.3151894085594105E-2</v>
      </c>
      <c r="AA292">
        <f>Statistics!AC27</f>
        <v>1.2659571362704101E-2</v>
      </c>
      <c r="AB292">
        <f>Statistics!AD27</f>
        <v>0.23006229802639699</v>
      </c>
      <c r="AC292">
        <f>Statistics!AE27</f>
        <v>0.23006229802639699</v>
      </c>
      <c r="AD292">
        <f>Statistics!AF27</f>
        <v>1.8381881422345699E-2</v>
      </c>
      <c r="AE292">
        <f>Statistics!AG27</f>
        <v>2.69715936634606E-3</v>
      </c>
      <c r="AF292">
        <f>Statistics!AH27</f>
        <v>0.23006229802639699</v>
      </c>
      <c r="AG292">
        <f>Statistics!AI27</f>
        <v>0.23006229802639699</v>
      </c>
      <c r="AH292">
        <f>Statistics!AJ27</f>
        <v>0.34555702343130101</v>
      </c>
      <c r="AI292" t="e">
        <f>Statistics!#REF!</f>
        <v>#REF!</v>
      </c>
      <c r="AJ292">
        <f>Statistics!AK27</f>
        <v>0.55568979028279497</v>
      </c>
      <c r="AK292">
        <f>Statistics!AL27</f>
        <v>0.19019952476546501</v>
      </c>
      <c r="AL292">
        <f>Statistics!AM27</f>
        <v>4.7020833768473297E-2</v>
      </c>
      <c r="AM292">
        <f>Statistics!AN27</f>
        <v>0.47252232689305401</v>
      </c>
      <c r="AN292">
        <f>Statistics!AO27</f>
        <v>0.101208017757189</v>
      </c>
      <c r="AO292">
        <f>Statistics!AP27</f>
        <v>4.5252513347692998E-4</v>
      </c>
      <c r="AP292">
        <f>Statistics!AQ27</f>
        <v>4.47313816884169E-4</v>
      </c>
      <c r="AQ292">
        <f>Statistics!AR27</f>
        <v>2.46293970482502E-4</v>
      </c>
      <c r="AR292" t="e">
        <f>Statistics!#REF!</f>
        <v>#REF!</v>
      </c>
      <c r="AS292">
        <f>Statistics!AS27</f>
        <v>4.5252513347692998E-4</v>
      </c>
      <c r="AT292">
        <f>Statistics!AT27</f>
        <v>2.35953647191E-3</v>
      </c>
      <c r="AU292" t="str">
        <f>Statistics!AU27</f>
        <v>NA</v>
      </c>
      <c r="AV292" t="str">
        <f>Statistics!AV27</f>
        <v>NA</v>
      </c>
      <c r="AW292">
        <f>Statistics!AW27</f>
        <v>0.64300946462000796</v>
      </c>
      <c r="AX292">
        <f>Statistics!AX27</f>
        <v>1.6010990810517201E-2</v>
      </c>
      <c r="AY292">
        <f>Statistics!AY27</f>
        <v>2.5387785277001299E-3</v>
      </c>
      <c r="AZ292">
        <f>Statistics!AZ27</f>
        <v>7.47145095445289E-6</v>
      </c>
      <c r="BA292">
        <f>Statistics!BA27</f>
        <v>3.3592576547822999E-5</v>
      </c>
      <c r="BB292">
        <f>Statistics!BB27</f>
        <v>8.0936851086856697E-6</v>
      </c>
      <c r="BC292">
        <f>Statistics!BC27</f>
        <v>8.8031166831397504E-6</v>
      </c>
      <c r="BD292">
        <f>Statistics!BD27</f>
        <v>3.5166905203560302E-4</v>
      </c>
      <c r="BE292">
        <f>Statistics!BE27</f>
        <v>3.4888153702783198E-4</v>
      </c>
      <c r="BF292">
        <f>Statistics!BF27</f>
        <v>1.0311351984808299E-3</v>
      </c>
      <c r="BG292">
        <f>Statistics!BG27</f>
        <v>3.6584611247874601E-4</v>
      </c>
      <c r="BH292">
        <f>Statistics!BH27</f>
        <v>4.56104776078897E-2</v>
      </c>
      <c r="BI292">
        <f>Statistics!BI27</f>
        <v>4.8494971407631399E-2</v>
      </c>
      <c r="BJ292">
        <f>Statistics!BJ27</f>
        <v>7.0057110837873096E-2</v>
      </c>
      <c r="BK292">
        <f>Statistics!BK27</f>
        <v>1.9714720452655599E-2</v>
      </c>
      <c r="BL292">
        <f>Statistics!BL27</f>
        <v>0.30503161935936901</v>
      </c>
      <c r="BM292">
        <f>Statistics!BM27</f>
        <v>2.78116949248973E-3</v>
      </c>
      <c r="BN292">
        <f>Statistics!BN27</f>
        <v>3.6619608914330898E-3</v>
      </c>
      <c r="BO292">
        <f>Statistics!BO27</f>
        <v>1.0613152801221899E-3</v>
      </c>
      <c r="BP292">
        <f>Statistics!BP27</f>
        <v>6.99567688597841E-5</v>
      </c>
      <c r="BQ292">
        <f>Statistics!BQ27</f>
        <v>1.6241378917878802E-2</v>
      </c>
      <c r="BR292">
        <f>Statistics!BR27</f>
        <v>3.6590581094100898E-2</v>
      </c>
      <c r="BS292">
        <f>Statistics!BS27</f>
        <v>1.13065828628207E-4</v>
      </c>
      <c r="BT292">
        <f>Statistics!BT27</f>
        <v>2.5387785277001299E-3</v>
      </c>
      <c r="BU292">
        <f>Statistics!BU27</f>
        <v>2.67177478682507E-3</v>
      </c>
      <c r="BV292">
        <f>Statistics!BV27</f>
        <v>3.5447246916523503E-4</v>
      </c>
      <c r="BW292">
        <f>Statistics!BW27</f>
        <v>6.8207588722263898E-5</v>
      </c>
      <c r="BX292">
        <f>Statistics!BX27</f>
        <v>6.9474181510722497E-3</v>
      </c>
      <c r="BY292">
        <f>Statistics!BY27</f>
        <v>1.6380279048104501E-2</v>
      </c>
      <c r="BZ292">
        <f>Statistics!BZ27</f>
        <v>3.7308558495802798E-4</v>
      </c>
      <c r="CA292">
        <f>Statistics!CA27</f>
        <v>2.8937042534505998E-5</v>
      </c>
      <c r="CB292">
        <f>Statistics!CB27</f>
        <v>0.27040184117169802</v>
      </c>
      <c r="CC292">
        <f>Statistics!CC27</f>
        <v>1.6380279048104501E-2</v>
      </c>
      <c r="CD292">
        <f>Statistics!CD27</f>
        <v>3.61550896811121E-4</v>
      </c>
      <c r="CE292">
        <f>Statistics!CE27</f>
        <v>1.06895119479056E-3</v>
      </c>
      <c r="CF292">
        <f>Statistics!CF27</f>
        <v>1.0052023261927E-3</v>
      </c>
      <c r="CG292" t="e">
        <f>Statistics!#REF!</f>
        <v>#REF!</v>
      </c>
      <c r="CH292">
        <f>Statistics!CG27</f>
        <v>3.8075682339768001E-3</v>
      </c>
      <c r="CI292">
        <f>Statistics!CH27</f>
        <v>9.9422310323668897E-4</v>
      </c>
      <c r="CJ292">
        <f>Statistics!CI27</f>
        <v>5.72853762085974E-3</v>
      </c>
      <c r="CK292">
        <f>Statistics!CJ27</f>
        <v>8.9860875277717302E-4</v>
      </c>
      <c r="CL292">
        <f>Statistics!CK27</f>
        <v>2.9394461679105202E-3</v>
      </c>
      <c r="CM292">
        <f>Statistics!CL27</f>
        <v>3.5426321955853699E-3</v>
      </c>
      <c r="CN292">
        <f>Statistics!CM27</f>
        <v>4.2564197917278803E-3</v>
      </c>
      <c r="CO292">
        <f>Statistics!CN27</f>
        <v>5.90412081944546E-4</v>
      </c>
      <c r="CP292">
        <f>Statistics!CR27</f>
        <v>2.4314204795819602E-3</v>
      </c>
      <c r="CQ292">
        <f>Statistics!CS27</f>
        <v>0.14086881502892701</v>
      </c>
      <c r="CR292">
        <f>Statistics!CT27</f>
        <v>1.1034132697289899E-3</v>
      </c>
      <c r="CS292">
        <f>Statistics!CU27</f>
        <v>8.9860875277717302E-4</v>
      </c>
      <c r="CT292">
        <f>Statistics!CV27</f>
        <v>5.9835917930458802E-5</v>
      </c>
      <c r="CU292">
        <f>Statistics!CW27</f>
        <v>1.5528191705419401E-4</v>
      </c>
      <c r="CV292">
        <f>Statistics!CX27</f>
        <v>3.0711447534775599E-4</v>
      </c>
      <c r="CW292">
        <f>Statistics!CY27</f>
        <v>7.2953091953517504E-4</v>
      </c>
      <c r="CX292">
        <f>Statistics!CZ27</f>
        <v>0.157122521583963</v>
      </c>
      <c r="CY292">
        <f>Statistics!DA27</f>
        <v>1.6202039151380101E-2</v>
      </c>
      <c r="CZ292">
        <f>Statistics!DB27</f>
        <v>0.41393179426024701</v>
      </c>
      <c r="DA292">
        <f>Statistics!DC27</f>
        <v>2.2546701705184701E-2</v>
      </c>
      <c r="DB292">
        <f>Statistics!DD27</f>
        <v>6.8903979747934802E-2</v>
      </c>
      <c r="DC292">
        <f>Statistics!DE27</f>
        <v>6.0878803678588601E-3</v>
      </c>
      <c r="DD292">
        <f>Statistics!DF27</f>
        <v>8.6011053226714498E-3</v>
      </c>
      <c r="DE292">
        <f>Statistics!DG27</f>
        <v>1.01766817515518E-2</v>
      </c>
      <c r="DF292">
        <f>Statistics!DH27</f>
        <v>2.20384979268362E-3</v>
      </c>
      <c r="DG292">
        <f>Statistics!DI27</f>
        <v>1.10722128625871E-4</v>
      </c>
      <c r="DH292" t="str">
        <f>Statistics!DJ27</f>
        <v>NA</v>
      </c>
      <c r="DI292" t="str">
        <f>Statistics!DK27</f>
        <v>NA</v>
      </c>
      <c r="DJ292" t="str">
        <f>Statistics!DL27</f>
        <v>NA</v>
      </c>
      <c r="DK292" t="str">
        <f>Statistics!DM27</f>
        <v>NA</v>
      </c>
      <c r="DL292" t="str">
        <f>Statistics!DN27</f>
        <v>NA</v>
      </c>
      <c r="DM292" t="str">
        <f>Statistics!DO27</f>
        <v>NA</v>
      </c>
      <c r="DN292" t="str">
        <f>Statistics!DP27</f>
        <v>NA</v>
      </c>
      <c r="DO292" t="str">
        <f>Statistics!DQ27</f>
        <v>NA</v>
      </c>
      <c r="DP292" t="str">
        <f>Statistics!DR27</f>
        <v>NA</v>
      </c>
      <c r="DQ292">
        <f>Statistics!DS27</f>
        <v>0.199750273449047</v>
      </c>
      <c r="DR292">
        <f>Statistics!DT27</f>
        <v>7.6054862223934594E-2</v>
      </c>
      <c r="DS292">
        <f>Statistics!DU27</f>
        <v>0.39300169834938697</v>
      </c>
      <c r="DT292">
        <f>Statistics!DV27</f>
        <v>0.154112096113206</v>
      </c>
      <c r="DU292">
        <f>Statistics!DW27</f>
        <v>0.105631096593631</v>
      </c>
      <c r="DV292">
        <f>Statistics!DX27</f>
        <v>6.5865449287885194E-2</v>
      </c>
      <c r="DW292">
        <f>Statistics!DY27</f>
        <v>9.8817324105622106E-2</v>
      </c>
      <c r="DX292">
        <f>Statistics!DZ27</f>
        <v>0.14779436491532399</v>
      </c>
      <c r="DY292">
        <f>Statistics!EA27</f>
        <v>0.76520992867226401</v>
      </c>
      <c r="DZ292" t="e">
        <f>Statistics!#REF!</f>
        <v>#REF!</v>
      </c>
      <c r="EA292">
        <f>Statistics!EB27</f>
        <v>0.87912676032394799</v>
      </c>
      <c r="EB292">
        <f>Statistics!EC27</f>
        <v>0.24676333343813001</v>
      </c>
      <c r="EC292" t="e">
        <f>Statistics!#REF!</f>
        <v>#REF!</v>
      </c>
      <c r="ED292">
        <f>Statistics!ED27</f>
        <v>0.828478323282272</v>
      </c>
      <c r="EE292">
        <f>Statistics!EE27</f>
        <v>0.39704305780672</v>
      </c>
      <c r="EF292">
        <f>Statistics!EF27</f>
        <v>0.14164469029513699</v>
      </c>
      <c r="EG292">
        <f>Statistics!EG27</f>
        <v>7.8608736239759405E-2</v>
      </c>
      <c r="EH292" t="str">
        <f>Statistics!EH27</f>
        <v>NA</v>
      </c>
      <c r="EI292" t="str">
        <f>Statistics!EI27</f>
        <v>NA</v>
      </c>
      <c r="EJ292" t="str">
        <f>Statistics!EJ27</f>
        <v>NA</v>
      </c>
    </row>
    <row r="293" spans="1:140" x14ac:dyDescent="0.25">
      <c r="A293" t="str">
        <f>Statistics!A28</f>
        <v>Average controls</v>
      </c>
      <c r="B293">
        <f>Statistics!B28</f>
        <v>79.6666666666667</v>
      </c>
      <c r="C293" t="str">
        <f>Statistics!C28</f>
        <v>NA</v>
      </c>
      <c r="D293">
        <f>Statistics!D28</f>
        <v>41.184041666666701</v>
      </c>
      <c r="E293">
        <f>Statistics!E28</f>
        <v>187.75</v>
      </c>
      <c r="F293">
        <f>Statistics!F28</f>
        <v>26.221158995448299</v>
      </c>
      <c r="G293">
        <f>Statistics!I28</f>
        <v>0.98383690168460203</v>
      </c>
      <c r="H293" t="e">
        <f>Statistics!#REF!</f>
        <v>#REF!</v>
      </c>
      <c r="I293">
        <f>Statistics!K28</f>
        <v>0.62037037037037002</v>
      </c>
      <c r="J293">
        <f>Statistics!L28</f>
        <v>20.941666666666698</v>
      </c>
      <c r="K293">
        <f>Statistics!M28</f>
        <v>0.33333333333333298</v>
      </c>
      <c r="L293">
        <f>Statistics!N28</f>
        <v>0.41666666666666702</v>
      </c>
      <c r="M293">
        <f>Statistics!O28</f>
        <v>8.3333333333333301E-2</v>
      </c>
      <c r="N293">
        <f>Statistics!P28</f>
        <v>0.66666666666666696</v>
      </c>
      <c r="O293">
        <f>Statistics!Q28</f>
        <v>1.4979567901234601</v>
      </c>
      <c r="P293">
        <f>Statistics!R28</f>
        <v>68.499173511673504</v>
      </c>
      <c r="Q293">
        <f>Statistics!S28</f>
        <v>15.2154166666667</v>
      </c>
      <c r="R293">
        <f>Statistics!T28</f>
        <v>25.708472222222198</v>
      </c>
      <c r="S293">
        <f>Statistics!U28</f>
        <v>17.577681223551402</v>
      </c>
      <c r="T293">
        <f>Statistics!V28</f>
        <v>41184.041666666701</v>
      </c>
      <c r="U293">
        <f>Statistics!W28</f>
        <v>0.94486111111111104</v>
      </c>
      <c r="V293">
        <f>Statistics!X28</f>
        <v>1374.5</v>
      </c>
      <c r="W293">
        <f>Statistics!Y28</f>
        <v>0</v>
      </c>
      <c r="X293">
        <f>Statistics!Z28</f>
        <v>0</v>
      </c>
      <c r="Y293">
        <f>Statistics!AA28</f>
        <v>0.88589079989038599</v>
      </c>
      <c r="Z293">
        <f>Statistics!AB28</f>
        <v>59.418456775851702</v>
      </c>
      <c r="AA293">
        <f>Statistics!AC28</f>
        <v>1048.1666666666699</v>
      </c>
      <c r="AB293">
        <f>Statistics!AD28</f>
        <v>0</v>
      </c>
      <c r="AC293">
        <f>Statistics!AE28</f>
        <v>0</v>
      </c>
      <c r="AD293">
        <f>Statistics!AF28</f>
        <v>1817.5833333333301</v>
      </c>
      <c r="AE293">
        <f>Statistics!AG28</f>
        <v>771.33333333333303</v>
      </c>
      <c r="AF293">
        <f>Statistics!AH28</f>
        <v>0</v>
      </c>
      <c r="AG293">
        <f>Statistics!AI28</f>
        <v>0</v>
      </c>
      <c r="AH293">
        <f>Statistics!AJ28</f>
        <v>7.0833333333333304</v>
      </c>
      <c r="AI293" t="e">
        <f>Statistics!#REF!</f>
        <v>#REF!</v>
      </c>
      <c r="AJ293">
        <f>Statistics!AK28</f>
        <v>3.1666666666666701</v>
      </c>
      <c r="AK293">
        <f>Statistics!AL28</f>
        <v>22.583670831870201</v>
      </c>
      <c r="AL293">
        <f>Statistics!AM28</f>
        <v>4.8628621205632303</v>
      </c>
      <c r="AM293">
        <f>Statistics!AN28</f>
        <v>4.2152392920704802</v>
      </c>
      <c r="AN293">
        <f>Statistics!AO28</f>
        <v>23.175883435444</v>
      </c>
      <c r="AO293">
        <f>Statistics!AP28</f>
        <v>21.558333333333302</v>
      </c>
      <c r="AP293">
        <f>Statistics!AQ28</f>
        <v>20.324999999999999</v>
      </c>
      <c r="AQ293">
        <f>Statistics!AR28</f>
        <v>20.641666666666701</v>
      </c>
      <c r="AR293" t="e">
        <f>Statistics!#REF!</f>
        <v>#REF!</v>
      </c>
      <c r="AS293">
        <f>Statistics!AS28</f>
        <v>20.829166666666701</v>
      </c>
      <c r="AT293">
        <f>Statistics!AT28</f>
        <v>0</v>
      </c>
      <c r="AU293" t="str">
        <f>Statistics!AU28</f>
        <v>NA</v>
      </c>
      <c r="AV293" t="str">
        <f>Statistics!AV28</f>
        <v>NA</v>
      </c>
      <c r="AW293">
        <f>Statistics!AW28</f>
        <v>31.1666666666667</v>
      </c>
      <c r="AX293">
        <f>Statistics!AX28</f>
        <v>0</v>
      </c>
      <c r="AY293">
        <f>Statistics!AY28</f>
        <v>0</v>
      </c>
      <c r="AZ293">
        <f>Statistics!AZ28</f>
        <v>0</v>
      </c>
      <c r="BA293">
        <f>Statistics!BA28</f>
        <v>0</v>
      </c>
      <c r="BB293">
        <f>Statistics!BB28</f>
        <v>0</v>
      </c>
      <c r="BC293">
        <f>Statistics!BC28</f>
        <v>0</v>
      </c>
      <c r="BD293">
        <f>Statistics!BD28</f>
        <v>0</v>
      </c>
      <c r="BE293">
        <f>Statistics!BE28</f>
        <v>0</v>
      </c>
      <c r="BF293">
        <f>Statistics!BF28</f>
        <v>0</v>
      </c>
      <c r="BG293">
        <f>Statistics!BG28</f>
        <v>0</v>
      </c>
      <c r="BH293">
        <f>Statistics!BH28</f>
        <v>39.75</v>
      </c>
      <c r="BI293">
        <f>Statistics!BI28</f>
        <v>25</v>
      </c>
      <c r="BJ293">
        <f>Statistics!BJ28</f>
        <v>5.4166666666666696</v>
      </c>
      <c r="BK293">
        <f>Statistics!BK28</f>
        <v>17.3333333333333</v>
      </c>
      <c r="BL293">
        <f>Statistics!BL28</f>
        <v>12.75</v>
      </c>
      <c r="BM293">
        <f>Statistics!BM28</f>
        <v>4</v>
      </c>
      <c r="BN293">
        <f>Statistics!BN28</f>
        <v>3.9166666666666701</v>
      </c>
      <c r="BO293">
        <f>Statistics!BO28</f>
        <v>4</v>
      </c>
      <c r="BP293">
        <f>Statistics!BP28</f>
        <v>3.9166666666666701</v>
      </c>
      <c r="BQ293">
        <f>Statistics!BQ28</f>
        <v>4</v>
      </c>
      <c r="BR293">
        <f>Statistics!BR28</f>
        <v>4</v>
      </c>
      <c r="BS293">
        <f>Statistics!BS28</f>
        <v>4</v>
      </c>
      <c r="BT293">
        <f>Statistics!BT28</f>
        <v>4</v>
      </c>
      <c r="BU293">
        <f>Statistics!BU28</f>
        <v>4</v>
      </c>
      <c r="BV293">
        <f>Statistics!BV28</f>
        <v>4</v>
      </c>
      <c r="BW293">
        <f>Statistics!BW28</f>
        <v>3.9166666666666701</v>
      </c>
      <c r="BX293">
        <f>Statistics!BX28</f>
        <v>4</v>
      </c>
      <c r="BY293">
        <f>Statistics!BY28</f>
        <v>4</v>
      </c>
      <c r="BZ293">
        <f>Statistics!BZ28</f>
        <v>4</v>
      </c>
      <c r="CA293">
        <f>Statistics!CA28</f>
        <v>4</v>
      </c>
      <c r="CB293">
        <f>Statistics!CB28</f>
        <v>3.8333333333333299</v>
      </c>
      <c r="CC293">
        <f>Statistics!CC28</f>
        <v>4</v>
      </c>
      <c r="CD293">
        <f>Statistics!CD28</f>
        <v>4</v>
      </c>
      <c r="CE293">
        <f>Statistics!CE28</f>
        <v>4</v>
      </c>
      <c r="CF293">
        <f>Statistics!CF28</f>
        <v>4</v>
      </c>
      <c r="CG293" t="e">
        <f>Statistics!#REF!</f>
        <v>#REF!</v>
      </c>
      <c r="CH293">
        <f>Statistics!CG28</f>
        <v>100.25</v>
      </c>
      <c r="CI293">
        <f>Statistics!CH28</f>
        <v>0</v>
      </c>
      <c r="CJ293">
        <f>Statistics!CI28</f>
        <v>19.016666666666701</v>
      </c>
      <c r="CK293">
        <f>Statistics!CJ28</f>
        <v>83.551119612253302</v>
      </c>
      <c r="CL293">
        <f>Statistics!CK28</f>
        <v>44.517539692386201</v>
      </c>
      <c r="CM293">
        <f>Statistics!CL28</f>
        <v>104.193486578757</v>
      </c>
      <c r="CN293">
        <f>Statistics!CM28</f>
        <v>56.143224698422898</v>
      </c>
      <c r="CO293">
        <f>Statistics!CN28</f>
        <v>2.1445703815236201</v>
      </c>
      <c r="CP293">
        <f>Statistics!CR28</f>
        <v>1.2516838560591099</v>
      </c>
      <c r="CQ293">
        <f>Statistics!CS28</f>
        <v>8.5514219323919995</v>
      </c>
      <c r="CR293">
        <f>Statistics!CT28</f>
        <v>0.77503830642917204</v>
      </c>
      <c r="CS293">
        <f>Statistics!CU28</f>
        <v>0.72395544760714903</v>
      </c>
      <c r="CT293">
        <f>Statistics!CV28</f>
        <v>23.543171765556998</v>
      </c>
      <c r="CU293">
        <f>Statistics!CW28</f>
        <v>21.932857278863601</v>
      </c>
      <c r="CV293">
        <f>Statistics!CX28</f>
        <v>30.018514475054499</v>
      </c>
      <c r="CW293">
        <f>Statistics!CY28</f>
        <v>28.146225561393699</v>
      </c>
      <c r="CX293">
        <f>Statistics!CZ28</f>
        <v>227.92853535353501</v>
      </c>
      <c r="CY293">
        <f>Statistics!DA28</f>
        <v>214.208333333333</v>
      </c>
      <c r="CZ293">
        <f>Statistics!DB28</f>
        <v>100.16492290784799</v>
      </c>
      <c r="DA293">
        <f>Statistics!DC28</f>
        <v>1.364702211142</v>
      </c>
      <c r="DB293">
        <f>Statistics!DD28</f>
        <v>1.2326578012135201</v>
      </c>
      <c r="DC293">
        <f>Statistics!DE28</f>
        <v>22.4559481168953</v>
      </c>
      <c r="DD293">
        <f>Statistics!DF28</f>
        <v>2.9527594244972599</v>
      </c>
      <c r="DE293">
        <f>Statistics!DG28</f>
        <v>204.756734128158</v>
      </c>
      <c r="DF293">
        <f>Statistics!DH28</f>
        <v>30.625055859774498</v>
      </c>
      <c r="DG293">
        <f>Statistics!DI28</f>
        <v>0.7998822525</v>
      </c>
      <c r="DH293" t="str">
        <f>Statistics!DJ28</f>
        <v>NA</v>
      </c>
      <c r="DI293" t="str">
        <f>Statistics!DK28</f>
        <v>NA</v>
      </c>
      <c r="DJ293" t="str">
        <f>Statistics!DL28</f>
        <v>NA</v>
      </c>
      <c r="DK293" t="str">
        <f>Statistics!DM28</f>
        <v>NA</v>
      </c>
      <c r="DL293" t="str">
        <f>Statistics!DN28</f>
        <v>NA</v>
      </c>
      <c r="DM293" t="str">
        <f>Statistics!DO28</f>
        <v>NA</v>
      </c>
      <c r="DN293" t="str">
        <f>Statistics!DP28</f>
        <v>NA</v>
      </c>
      <c r="DO293" t="str">
        <f>Statistics!DQ28</f>
        <v>NA</v>
      </c>
      <c r="DP293" t="str">
        <f>Statistics!DR28</f>
        <v>NA</v>
      </c>
      <c r="DQ293">
        <f>Statistics!DS28</f>
        <v>0.16666666666666699</v>
      </c>
      <c r="DR293">
        <f>Statistics!DT28</f>
        <v>0.16666666666666699</v>
      </c>
      <c r="DS293">
        <f>Statistics!DU28</f>
        <v>3</v>
      </c>
      <c r="DT293">
        <f>Statistics!DV28</f>
        <v>3.75</v>
      </c>
      <c r="DU293">
        <f>Statistics!DW28</f>
        <v>3.4166666666666701</v>
      </c>
      <c r="DV293">
        <f>Statistics!DX28</f>
        <v>4</v>
      </c>
      <c r="DW293">
        <f>Statistics!DY28</f>
        <v>3.6666666666666701</v>
      </c>
      <c r="DX293">
        <f>Statistics!DZ28</f>
        <v>4</v>
      </c>
      <c r="DY293">
        <f>Statistics!EA28</f>
        <v>0.66666666666666696</v>
      </c>
      <c r="DZ293" t="e">
        <f>Statistics!#REF!</f>
        <v>#REF!</v>
      </c>
      <c r="EA293">
        <f>Statistics!EB28</f>
        <v>0.75</v>
      </c>
      <c r="EB293">
        <f>Statistics!EC28</f>
        <v>0.41666666666666702</v>
      </c>
      <c r="EC293" t="e">
        <f>Statistics!#REF!</f>
        <v>#REF!</v>
      </c>
      <c r="ED293">
        <f>Statistics!ED28</f>
        <v>0.75</v>
      </c>
      <c r="EE293">
        <f>Statistics!EE28</f>
        <v>3</v>
      </c>
      <c r="EF293">
        <f>Statistics!EF28</f>
        <v>8.3333333333333301E-2</v>
      </c>
      <c r="EG293">
        <f>Statistics!EG28</f>
        <v>4</v>
      </c>
      <c r="EH293" t="str">
        <f>Statistics!EH28</f>
        <v>NA</v>
      </c>
      <c r="EI293" t="str">
        <f>Statistics!EI28</f>
        <v>NA</v>
      </c>
      <c r="EJ293" t="str">
        <f>Statistics!EJ28</f>
        <v>NA</v>
      </c>
    </row>
    <row r="294" spans="1:140" x14ac:dyDescent="0.25">
      <c r="A294" t="str">
        <f>Statistics!A29</f>
        <v>Stdev controls</v>
      </c>
      <c r="B294">
        <f>Statistics!B29</f>
        <v>0.49236596391733101</v>
      </c>
      <c r="C294" t="str">
        <f>Statistics!C29</f>
        <v>NA</v>
      </c>
      <c r="D294">
        <f>Statistics!D29</f>
        <v>13.0983307879258</v>
      </c>
      <c r="E294">
        <f>Statistics!E29</f>
        <v>157.62736552907401</v>
      </c>
      <c r="F294">
        <f>Statistics!F29</f>
        <v>18.9773001884096</v>
      </c>
      <c r="G294">
        <f>Statistics!I29</f>
        <v>2.5236995168946802E-3</v>
      </c>
      <c r="H294" t="e">
        <f>Statistics!#REF!</f>
        <v>#REF!</v>
      </c>
      <c r="I294">
        <f>Statistics!K29</f>
        <v>0.245170333300574</v>
      </c>
      <c r="J294">
        <f>Statistics!L29</f>
        <v>3.08167850760627</v>
      </c>
      <c r="K294">
        <f>Statistics!M29</f>
        <v>1.1547005383792499</v>
      </c>
      <c r="L294">
        <f>Statistics!N29</f>
        <v>0.66855792342152098</v>
      </c>
      <c r="M294">
        <f>Statistics!O29</f>
        <v>0.28867513459481298</v>
      </c>
      <c r="N294">
        <f>Statistics!P29</f>
        <v>0.98473192783466201</v>
      </c>
      <c r="O294">
        <f>Statistics!Q29</f>
        <v>0.28105075312917499</v>
      </c>
      <c r="P294">
        <f>Statistics!R29</f>
        <v>37.324945901796902</v>
      </c>
      <c r="Q294">
        <f>Statistics!S29</f>
        <v>2.7786075181462699</v>
      </c>
      <c r="R294">
        <f>Statistics!T29</f>
        <v>5.5803274938440799</v>
      </c>
      <c r="S294">
        <f>Statistics!U29</f>
        <v>2.8001346359941901</v>
      </c>
      <c r="T294">
        <f>Statistics!V29</f>
        <v>13098.330787925801</v>
      </c>
      <c r="U294">
        <f>Statistics!W29</f>
        <v>7.4438837795807705E-2</v>
      </c>
      <c r="V294">
        <f>Statistics!X29</f>
        <v>307.74413811712901</v>
      </c>
      <c r="W294">
        <f>Statistics!Y29</f>
        <v>0</v>
      </c>
      <c r="X294">
        <f>Statistics!Z29</f>
        <v>0</v>
      </c>
      <c r="Y294">
        <f>Statistics!AA29</f>
        <v>0.26047808239072401</v>
      </c>
      <c r="Z294">
        <f>Statistics!AB29</f>
        <v>35.505570678544899</v>
      </c>
      <c r="AA294">
        <f>Statistics!AC29</f>
        <v>161.480555166774</v>
      </c>
      <c r="AB294">
        <f>Statistics!AD29</f>
        <v>0</v>
      </c>
      <c r="AC294">
        <f>Statistics!AE29</f>
        <v>0</v>
      </c>
      <c r="AD294">
        <f>Statistics!AF29</f>
        <v>740.66155420595999</v>
      </c>
      <c r="AE294">
        <f>Statistics!AG29</f>
        <v>172.75012607985599</v>
      </c>
      <c r="AF294">
        <f>Statistics!AH29</f>
        <v>0</v>
      </c>
      <c r="AG294">
        <f>Statistics!AI29</f>
        <v>0</v>
      </c>
      <c r="AH294">
        <f>Statistics!AJ29</f>
        <v>24.224174001616799</v>
      </c>
      <c r="AI294" t="e">
        <f>Statistics!#REF!</f>
        <v>#REF!</v>
      </c>
      <c r="AJ294">
        <f>Statistics!AK29</f>
        <v>10.969655114602901</v>
      </c>
      <c r="AK294">
        <f>Statistics!AL29</f>
        <v>10.6510709037662</v>
      </c>
      <c r="AL294">
        <f>Statistics!AM29</f>
        <v>1.40892430143051</v>
      </c>
      <c r="AM294">
        <f>Statistics!AN29</f>
        <v>1.05787108435657</v>
      </c>
      <c r="AN294">
        <f>Statistics!AO29</f>
        <v>25.594743337432099</v>
      </c>
      <c r="AO294">
        <f>Statistics!AP29</f>
        <v>3.14280081610289</v>
      </c>
      <c r="AP294">
        <f>Statistics!AQ29</f>
        <v>3.1340142715925001</v>
      </c>
      <c r="AQ294">
        <f>Statistics!AR29</f>
        <v>2.5685009187650598</v>
      </c>
      <c r="AR294" t="e">
        <f>Statistics!#REF!</f>
        <v>#REF!</v>
      </c>
      <c r="AS294">
        <f>Statistics!AS29</f>
        <v>3.1993222530385799</v>
      </c>
      <c r="AT294">
        <f>Statistics!AT29</f>
        <v>0</v>
      </c>
      <c r="AU294" t="str">
        <f>Statistics!AU29</f>
        <v>NA</v>
      </c>
      <c r="AV294" t="str">
        <f>Statistics!AV29</f>
        <v>NA</v>
      </c>
      <c r="AW294">
        <f>Statistics!AW29</f>
        <v>16.985733764402202</v>
      </c>
      <c r="AX294">
        <f>Statistics!AX29</f>
        <v>0</v>
      </c>
      <c r="AY294">
        <f>Statistics!AY29</f>
        <v>0</v>
      </c>
      <c r="AZ294">
        <f>Statistics!AZ29</f>
        <v>0</v>
      </c>
      <c r="BA294">
        <f>Statistics!BA29</f>
        <v>0</v>
      </c>
      <c r="BB294">
        <f>Statistics!BB29</f>
        <v>0</v>
      </c>
      <c r="BC294">
        <f>Statistics!BC29</f>
        <v>0</v>
      </c>
      <c r="BD294">
        <f>Statistics!BD29</f>
        <v>0</v>
      </c>
      <c r="BE294">
        <f>Statistics!BE29</f>
        <v>0</v>
      </c>
      <c r="BF294">
        <f>Statistics!BF29</f>
        <v>0</v>
      </c>
      <c r="BG294">
        <f>Statistics!BG29</f>
        <v>0</v>
      </c>
      <c r="BH294">
        <f>Statistics!BH29</f>
        <v>7.43609134864914</v>
      </c>
      <c r="BI294">
        <f>Statistics!BI29</f>
        <v>2.95419578350399</v>
      </c>
      <c r="BJ294">
        <f>Statistics!BJ29</f>
        <v>2.3532698077098599</v>
      </c>
      <c r="BK294">
        <f>Statistics!BK29</f>
        <v>3.28449064359739</v>
      </c>
      <c r="BL294">
        <f>Statistics!BL29</f>
        <v>1.42222616792382</v>
      </c>
      <c r="BM294">
        <f>Statistics!BM29</f>
        <v>0</v>
      </c>
      <c r="BN294">
        <f>Statistics!BN29</f>
        <v>0.28867513459481298</v>
      </c>
      <c r="BO294">
        <f>Statistics!BO29</f>
        <v>0</v>
      </c>
      <c r="BP294">
        <f>Statistics!BP29</f>
        <v>0.28867513459481298</v>
      </c>
      <c r="BQ294">
        <f>Statistics!BQ29</f>
        <v>0</v>
      </c>
      <c r="BR294">
        <f>Statistics!BR29</f>
        <v>0</v>
      </c>
      <c r="BS294">
        <f>Statistics!BS29</f>
        <v>0</v>
      </c>
      <c r="BT294">
        <f>Statistics!BT29</f>
        <v>0</v>
      </c>
      <c r="BU294">
        <f>Statistics!BU29</f>
        <v>0</v>
      </c>
      <c r="BV294">
        <f>Statistics!BV29</f>
        <v>0</v>
      </c>
      <c r="BW294">
        <f>Statistics!BW29</f>
        <v>0.28867513459481298</v>
      </c>
      <c r="BX294">
        <f>Statistics!BX29</f>
        <v>0</v>
      </c>
      <c r="BY294">
        <f>Statistics!BY29</f>
        <v>0</v>
      </c>
      <c r="BZ294">
        <f>Statistics!BZ29</f>
        <v>0</v>
      </c>
      <c r="CA294">
        <f>Statistics!CA29</f>
        <v>0</v>
      </c>
      <c r="CB294">
        <f>Statistics!CB29</f>
        <v>0.38924947208076099</v>
      </c>
      <c r="CC294">
        <f>Statistics!CC29</f>
        <v>0</v>
      </c>
      <c r="CD294">
        <f>Statistics!CD29</f>
        <v>0</v>
      </c>
      <c r="CE294">
        <f>Statistics!CE29</f>
        <v>0</v>
      </c>
      <c r="CF294">
        <f>Statistics!CF29</f>
        <v>0</v>
      </c>
      <c r="CG294" t="e">
        <f>Statistics!#REF!</f>
        <v>#REF!</v>
      </c>
      <c r="CH294">
        <f>Statistics!CG29</f>
        <v>12.0160877009268</v>
      </c>
      <c r="CI294">
        <f>Statistics!CH29</f>
        <v>0</v>
      </c>
      <c r="CJ294">
        <f>Statistics!CI29</f>
        <v>2.63843732446907</v>
      </c>
      <c r="CK294">
        <f>Statistics!CJ29</f>
        <v>10.616564422740201</v>
      </c>
      <c r="CL294">
        <f>Statistics!CK29</f>
        <v>9.5959817101078695</v>
      </c>
      <c r="CM294">
        <f>Statistics!CL29</f>
        <v>14.3436109615541</v>
      </c>
      <c r="CN294">
        <f>Statistics!CM29</f>
        <v>13.095839854441</v>
      </c>
      <c r="CO294">
        <f>Statistics!CN29</f>
        <v>0.24760136243820499</v>
      </c>
      <c r="CP294">
        <f>Statistics!CR29</f>
        <v>0.35051622773047503</v>
      </c>
      <c r="CQ294">
        <f>Statistics!CS29</f>
        <v>7.1107203058850201</v>
      </c>
      <c r="CR294">
        <f>Statistics!CT29</f>
        <v>0.309258255246674</v>
      </c>
      <c r="CS294">
        <f>Statistics!CU29</f>
        <v>0.28745933523398498</v>
      </c>
      <c r="CT294">
        <f>Statistics!CV29</f>
        <v>8.0202073065687092</v>
      </c>
      <c r="CU294">
        <f>Statistics!CW29</f>
        <v>7.2319590141683197</v>
      </c>
      <c r="CV294">
        <f>Statistics!CX29</f>
        <v>14.286109970954801</v>
      </c>
      <c r="CW294">
        <f>Statistics!CY29</f>
        <v>14.282724185826</v>
      </c>
      <c r="CX294">
        <f>Statistics!CZ29</f>
        <v>106.07545195159</v>
      </c>
      <c r="CY294">
        <f>Statistics!DA29</f>
        <v>108.780943002927</v>
      </c>
      <c r="CZ294">
        <f>Statistics!DB29</f>
        <v>49.225971085479998</v>
      </c>
      <c r="DA294">
        <f>Statistics!DC29</f>
        <v>1.5519642719968301</v>
      </c>
      <c r="DB294">
        <f>Statistics!DD29</f>
        <v>1.5165542560123699</v>
      </c>
      <c r="DC294">
        <f>Statistics!DE29</f>
        <v>2.11851773955012</v>
      </c>
      <c r="DD294">
        <f>Statistics!DF29</f>
        <v>0.787103189037485</v>
      </c>
      <c r="DE294">
        <f>Statistics!DG29</f>
        <v>70.742312297482698</v>
      </c>
      <c r="DF294">
        <f>Statistics!DH29</f>
        <v>5.8611116369990901</v>
      </c>
      <c r="DG294">
        <f>Statistics!DI29</f>
        <v>4.0565474582698803E-2</v>
      </c>
      <c r="DH294" t="str">
        <f>Statistics!DJ29</f>
        <v>NA</v>
      </c>
      <c r="DI294" t="str">
        <f>Statistics!DK29</f>
        <v>NA</v>
      </c>
      <c r="DJ294" t="str">
        <f>Statistics!DL29</f>
        <v>NA</v>
      </c>
      <c r="DK294" t="str">
        <f>Statistics!DM29</f>
        <v>NA</v>
      </c>
      <c r="DL294" t="str">
        <f>Statistics!DN29</f>
        <v>NA</v>
      </c>
      <c r="DM294" t="str">
        <f>Statistics!DO29</f>
        <v>NA</v>
      </c>
      <c r="DN294" t="str">
        <f>Statistics!DP29</f>
        <v>NA</v>
      </c>
      <c r="DO294" t="str">
        <f>Statistics!DQ29</f>
        <v>NA</v>
      </c>
      <c r="DP294" t="str">
        <f>Statistics!DR29</f>
        <v>NA</v>
      </c>
      <c r="DQ294">
        <f>Statistics!DS29</f>
        <v>0.38924947208076099</v>
      </c>
      <c r="DR294">
        <f>Statistics!DT29</f>
        <v>0.38924947208076099</v>
      </c>
      <c r="DS294">
        <f>Statistics!DU29</f>
        <v>1.6514456476895401</v>
      </c>
      <c r="DT294">
        <f>Statistics!DV29</f>
        <v>0.86602540378443904</v>
      </c>
      <c r="DU294">
        <f>Statistics!DW29</f>
        <v>1.1645001528813199</v>
      </c>
      <c r="DV294">
        <f>Statistics!DX29</f>
        <v>0</v>
      </c>
      <c r="DW294">
        <f>Statistics!DY29</f>
        <v>0.65133894727893005</v>
      </c>
      <c r="DX294">
        <f>Statistics!DZ29</f>
        <v>0</v>
      </c>
      <c r="DY294">
        <f>Statistics!EA29</f>
        <v>1.55699788832305</v>
      </c>
      <c r="DZ294" t="e">
        <f>Statistics!#REF!</f>
        <v>#REF!</v>
      </c>
      <c r="EA294">
        <f>Statistics!EB29</f>
        <v>1.54478595163331</v>
      </c>
      <c r="EB294">
        <f>Statistics!EC29</f>
        <v>1.1645001528813199</v>
      </c>
      <c r="EC294" t="e">
        <f>Statistics!#REF!</f>
        <v>#REF!</v>
      </c>
      <c r="ED294">
        <f>Statistics!ED29</f>
        <v>1.54478595163331</v>
      </c>
      <c r="EE294">
        <f>Statistics!EE29</f>
        <v>1.0444659357341901</v>
      </c>
      <c r="EF294">
        <f>Statistics!EF29</f>
        <v>0.28867513459481298</v>
      </c>
      <c r="EG294">
        <f>Statistics!EG29</f>
        <v>0</v>
      </c>
      <c r="EH294" t="str">
        <f>Statistics!EH29</f>
        <v>NA</v>
      </c>
      <c r="EI294" t="str">
        <f>Statistics!EI29</f>
        <v>NA</v>
      </c>
      <c r="EJ294" t="str">
        <f>Statistics!EJ29</f>
        <v>NA</v>
      </c>
    </row>
    <row r="295" spans="1:140" x14ac:dyDescent="0.25">
      <c r="A295" t="str">
        <f>Statistics!A30</f>
        <v>Average patients</v>
      </c>
      <c r="B295">
        <f>Statistics!B30</f>
        <v>46.0833333333333</v>
      </c>
      <c r="C295">
        <f>Statistics!C30</f>
        <v>3.625</v>
      </c>
      <c r="D295">
        <f>Statistics!D30</f>
        <v>64.822500000000005</v>
      </c>
      <c r="E295">
        <f>Statistics!E30</f>
        <v>381.42857142857099</v>
      </c>
      <c r="F295">
        <f>Statistics!F30</f>
        <v>85.6853699545984</v>
      </c>
      <c r="G295">
        <f>Statistics!I30</f>
        <v>0.98285132149855303</v>
      </c>
      <c r="H295" t="e">
        <f>Statistics!#REF!</f>
        <v>#REF!</v>
      </c>
      <c r="I295">
        <f>Statistics!K30</f>
        <v>0.70740740740740704</v>
      </c>
      <c r="J295">
        <f>Statistics!L30</f>
        <v>57.628571428571398</v>
      </c>
      <c r="K295">
        <f>Statistics!M30</f>
        <v>0.5</v>
      </c>
      <c r="L295">
        <f>Statistics!N30</f>
        <v>0.25</v>
      </c>
      <c r="M295">
        <f>Statistics!O30</f>
        <v>0.33333333333333298</v>
      </c>
      <c r="N295">
        <f>Statistics!P30</f>
        <v>2.7272727272727302</v>
      </c>
      <c r="O295">
        <f>Statistics!Q30</f>
        <v>3.3794444444444398</v>
      </c>
      <c r="P295">
        <f>Statistics!R30</f>
        <v>103.52830826580799</v>
      </c>
      <c r="Q295">
        <f>Statistics!S30</f>
        <v>31.620809523809498</v>
      </c>
      <c r="R295">
        <f>Statistics!T30</f>
        <v>92.407642857142903</v>
      </c>
      <c r="S295">
        <f>Statistics!U30</f>
        <v>21.341115860711898</v>
      </c>
      <c r="T295">
        <f>Statistics!V30</f>
        <v>64822.5</v>
      </c>
      <c r="U295">
        <f>Statistics!W30</f>
        <v>0.74976190476190496</v>
      </c>
      <c r="V295">
        <f>Statistics!X30</f>
        <v>4379</v>
      </c>
      <c r="W295">
        <f>Statistics!Y30</f>
        <v>7</v>
      </c>
      <c r="X295">
        <f>Statistics!Z30</f>
        <v>52.428571428571402</v>
      </c>
      <c r="Y295">
        <f>Statistics!AA30</f>
        <v>1.2149921291019701</v>
      </c>
      <c r="Z295">
        <f>Statistics!AB30</f>
        <v>137.13891804663299</v>
      </c>
      <c r="AA295">
        <f>Statistics!AC30</f>
        <v>1389.1428571428601</v>
      </c>
      <c r="AB295">
        <f>Statistics!AD30</f>
        <v>7.71428571428571</v>
      </c>
      <c r="AC295">
        <f>Statistics!AE30</f>
        <v>22.285714285714299</v>
      </c>
      <c r="AD295">
        <f>Statistics!AF30</f>
        <v>2940.5</v>
      </c>
      <c r="AE295">
        <f>Statistics!AG30</f>
        <v>2332</v>
      </c>
      <c r="AF295">
        <f>Statistics!AH30</f>
        <v>17.714285714285701</v>
      </c>
      <c r="AG295">
        <f>Statistics!AI30</f>
        <v>142.42857142857099</v>
      </c>
      <c r="AH295">
        <f>Statistics!AJ30</f>
        <v>0</v>
      </c>
      <c r="AI295" t="e">
        <f>Statistics!#REF!</f>
        <v>#REF!</v>
      </c>
      <c r="AJ295">
        <f>Statistics!AK30</f>
        <v>0</v>
      </c>
      <c r="AK295">
        <f>Statistics!AL30</f>
        <v>1317.3235127540499</v>
      </c>
      <c r="AL295">
        <f>Statistics!AM30</f>
        <v>245.15399080830301</v>
      </c>
      <c r="AM295">
        <f>Statistics!AN30</f>
        <v>487.83083750956501</v>
      </c>
      <c r="AN295">
        <f>Statistics!AO30</f>
        <v>10.1752506697632</v>
      </c>
      <c r="AO295">
        <f>Statistics!AP30</f>
        <v>58.6142857142857</v>
      </c>
      <c r="AP295">
        <f>Statistics!AQ30</f>
        <v>56.642857142857103</v>
      </c>
      <c r="AQ295">
        <f>Statistics!AR30</f>
        <v>101.46250000000001</v>
      </c>
      <c r="AR295" t="e">
        <f>Statistics!#REF!</f>
        <v>#REF!</v>
      </c>
      <c r="AS295">
        <f>Statistics!AS30</f>
        <v>67.271428571428601</v>
      </c>
      <c r="AT295">
        <f>Statistics!AT30</f>
        <v>0.58333333333333304</v>
      </c>
      <c r="AU295">
        <f>Statistics!AU30</f>
        <v>12.0833333333333</v>
      </c>
      <c r="AV295">
        <f>Statistics!AV30</f>
        <v>16.8333333333333</v>
      </c>
      <c r="AW295">
        <f>Statistics!AW30</f>
        <v>29.4166666666667</v>
      </c>
      <c r="AX295">
        <f>Statistics!AX30</f>
        <v>0.5</v>
      </c>
      <c r="AY295">
        <f>Statistics!AY30</f>
        <v>0.66666666666666696</v>
      </c>
      <c r="AZ295">
        <f>Statistics!AZ30</f>
        <v>1.5833333333333299</v>
      </c>
      <c r="BA295">
        <f>Statistics!BA30</f>
        <v>1.8333333333333299</v>
      </c>
      <c r="BB295">
        <f>Statistics!BB30</f>
        <v>1.8333333333333299</v>
      </c>
      <c r="BC295">
        <f>Statistics!BC30</f>
        <v>2</v>
      </c>
      <c r="BD295">
        <f>Statistics!BD30</f>
        <v>1.5416666666666701</v>
      </c>
      <c r="BE295">
        <f>Statistics!BE30</f>
        <v>1.4583333333333299</v>
      </c>
      <c r="BF295">
        <f>Statistics!BF30</f>
        <v>1.5833333333333299</v>
      </c>
      <c r="BG295">
        <f>Statistics!BG30</f>
        <v>1.8333333333333299</v>
      </c>
      <c r="BH295">
        <f>Statistics!BH30</f>
        <v>31.7777777777778</v>
      </c>
      <c r="BI295">
        <f>Statistics!BI30</f>
        <v>21.1111111111111</v>
      </c>
      <c r="BJ295">
        <f>Statistics!BJ30</f>
        <v>8.2222222222222197</v>
      </c>
      <c r="BK295">
        <f>Statistics!BK30</f>
        <v>13.2222222222222</v>
      </c>
      <c r="BL295">
        <f>Statistics!BL30</f>
        <v>12</v>
      </c>
      <c r="BM295">
        <f>Statistics!BM30</f>
        <v>2.9166666666666701</v>
      </c>
      <c r="BN295">
        <f>Statistics!BN30</f>
        <v>2.8333333333333299</v>
      </c>
      <c r="BO295">
        <f>Statistics!BO30</f>
        <v>2.25</v>
      </c>
      <c r="BP295">
        <f>Statistics!BP30</f>
        <v>1.4166666666666701</v>
      </c>
      <c r="BQ295">
        <f>Statistics!BQ30</f>
        <v>2.5</v>
      </c>
      <c r="BR295">
        <f>Statistics!BR30</f>
        <v>3.25</v>
      </c>
      <c r="BS295">
        <f>Statistics!BS30</f>
        <v>1.6666666666666701</v>
      </c>
      <c r="BT295">
        <f>Statistics!BT30</f>
        <v>1.8333333333333299</v>
      </c>
      <c r="BU295">
        <f>Statistics!BU30</f>
        <v>2</v>
      </c>
      <c r="BV295">
        <f>Statistics!BV30</f>
        <v>2.1666666666666701</v>
      </c>
      <c r="BW295">
        <f>Statistics!BW30</f>
        <v>1.5</v>
      </c>
      <c r="BX295">
        <f>Statistics!BX30</f>
        <v>2.4166666666666701</v>
      </c>
      <c r="BY295">
        <f>Statistics!BY30</f>
        <v>2.8333333333333299</v>
      </c>
      <c r="BZ295">
        <f>Statistics!BZ30</f>
        <v>2</v>
      </c>
      <c r="CA295">
        <f>Statistics!CA30</f>
        <v>1.5833333333333299</v>
      </c>
      <c r="CB295">
        <f>Statistics!CB30</f>
        <v>3.1666666666666701</v>
      </c>
      <c r="CC295">
        <f>Statistics!CC30</f>
        <v>2.9166666666666701</v>
      </c>
      <c r="CD295">
        <f>Statistics!CD30</f>
        <v>2.5</v>
      </c>
      <c r="CE295">
        <f>Statistics!CE30</f>
        <v>2.3333333333333299</v>
      </c>
      <c r="CF295">
        <f>Statistics!CF30</f>
        <v>2</v>
      </c>
      <c r="CG295" t="e">
        <f>Statistics!#REF!</f>
        <v>#REF!</v>
      </c>
      <c r="CH295">
        <f>Statistics!CG30</f>
        <v>64.75</v>
      </c>
      <c r="CI295">
        <f>Statistics!CH30</f>
        <v>2.1666666666666701</v>
      </c>
      <c r="CJ295">
        <f>Statistics!CI30</f>
        <v>24.696666666666701</v>
      </c>
      <c r="CK295">
        <f>Statistics!CJ30</f>
        <v>124.959566985623</v>
      </c>
      <c r="CL295">
        <f>Statistics!CK30</f>
        <v>90.779493070117397</v>
      </c>
      <c r="CM295">
        <f>Statistics!CL30</f>
        <v>151.66436302779999</v>
      </c>
      <c r="CN295">
        <f>Statistics!CM30</f>
        <v>110.57142013428</v>
      </c>
      <c r="CO295">
        <f>Statistics!CN30</f>
        <v>3.34833373054509</v>
      </c>
      <c r="CP295">
        <f>Statistics!CR30</f>
        <v>2.4650782797170701</v>
      </c>
      <c r="CQ295">
        <f>Statistics!CS30</f>
        <v>15.709607832123799</v>
      </c>
      <c r="CR295">
        <f>Statistics!CT30</f>
        <v>1.98768850063113</v>
      </c>
      <c r="CS295">
        <f>Statistics!CU30</f>
        <v>1.7006362517075599</v>
      </c>
      <c r="CT295">
        <f>Statistics!CV30</f>
        <v>44.649774761574903</v>
      </c>
      <c r="CU295">
        <f>Statistics!CW30</f>
        <v>33.215075602930597</v>
      </c>
      <c r="CV295">
        <f>Statistics!CX30</f>
        <v>73.708237737484296</v>
      </c>
      <c r="CW295">
        <f>Statistics!CY30</f>
        <v>54.674364902137</v>
      </c>
      <c r="CX295">
        <f>Statistics!CZ30</f>
        <v>305.73130565234197</v>
      </c>
      <c r="CY295">
        <f>Statistics!DA30</f>
        <v>312.35416666666703</v>
      </c>
      <c r="CZ295">
        <f>Statistics!DB30</f>
        <v>119.136965572096</v>
      </c>
      <c r="DA295">
        <f>Statistics!DC30</f>
        <v>2.19302671052121</v>
      </c>
      <c r="DB295">
        <f>Statistics!DD30</f>
        <v>1.7706009802138201</v>
      </c>
      <c r="DC295">
        <f>Statistics!DE30</f>
        <v>28.739902522466501</v>
      </c>
      <c r="DD295">
        <f>Statistics!DF30</f>
        <v>6.6837305051123597</v>
      </c>
      <c r="DE295">
        <f>Statistics!DG30</f>
        <v>689.54286907337701</v>
      </c>
      <c r="DF295">
        <f>Statistics!DH30</f>
        <v>43.337986063486703</v>
      </c>
      <c r="DG295">
        <f>Statistics!DI30</f>
        <v>0.620924486666667</v>
      </c>
      <c r="DH295">
        <f>Statistics!DJ30</f>
        <v>1.4166666666666701</v>
      </c>
      <c r="DI295">
        <f>Statistics!DK30</f>
        <v>1.25</v>
      </c>
      <c r="DJ295">
        <f>Statistics!DL30</f>
        <v>1.75</v>
      </c>
      <c r="DK295">
        <f>Statistics!DM30</f>
        <v>1.8333333333333299</v>
      </c>
      <c r="DL295">
        <f>Statistics!DN30</f>
        <v>1.8333333333333299</v>
      </c>
      <c r="DM295">
        <f>Statistics!DO30</f>
        <v>2.4166666666666701</v>
      </c>
      <c r="DN295">
        <f>Statistics!DP30</f>
        <v>2.4166666666666701</v>
      </c>
      <c r="DO295">
        <f>Statistics!DQ30</f>
        <v>1.1666666666666701</v>
      </c>
      <c r="DP295">
        <f>Statistics!DR30</f>
        <v>0.41666666666666702</v>
      </c>
      <c r="DQ295">
        <f>Statistics!DS30</f>
        <v>0.41666666666666702</v>
      </c>
      <c r="DR295">
        <f>Statistics!DT30</f>
        <v>0.83333333333333304</v>
      </c>
      <c r="DS295">
        <f>Statistics!DU30</f>
        <v>2.6666666666666701</v>
      </c>
      <c r="DT295">
        <f>Statistics!DV30</f>
        <v>3</v>
      </c>
      <c r="DU295">
        <f>Statistics!DW30</f>
        <v>2.5</v>
      </c>
      <c r="DV295">
        <f>Statistics!DX30</f>
        <v>3.1818181818181799</v>
      </c>
      <c r="DW295">
        <f>Statistics!DY30</f>
        <v>2.8181818181818201</v>
      </c>
      <c r="DX295">
        <f>Statistics!DZ30</f>
        <v>3.4545454545454501</v>
      </c>
      <c r="DY295">
        <f>Statistics!EA30</f>
        <v>0.45454545454545497</v>
      </c>
      <c r="DZ295" t="e">
        <f>Statistics!#REF!</f>
        <v>#REF!</v>
      </c>
      <c r="EA295">
        <f>Statistics!EB30</f>
        <v>0.41666666666666702</v>
      </c>
      <c r="EB295">
        <f>Statistics!EC30</f>
        <v>0.66666666666666696</v>
      </c>
      <c r="EC295" t="e">
        <f>Statistics!#REF!</f>
        <v>#REF!</v>
      </c>
      <c r="ED295">
        <f>Statistics!ED30</f>
        <v>0.58333333333333304</v>
      </c>
      <c r="EE295">
        <f>Statistics!EE30</f>
        <v>2.4166666666666701</v>
      </c>
      <c r="EF295">
        <f>Statistics!EF30</f>
        <v>0.41666666666666702</v>
      </c>
      <c r="EG295">
        <f>Statistics!EG30</f>
        <v>3.3333333333333299</v>
      </c>
      <c r="EH295">
        <f>Statistics!EH30</f>
        <v>14.8333333333333</v>
      </c>
      <c r="EI295">
        <f>Statistics!EI30</f>
        <v>53.530303030303003</v>
      </c>
      <c r="EJ295">
        <f>Statistics!EJ30</f>
        <v>14.5</v>
      </c>
    </row>
    <row r="296" spans="1:140" x14ac:dyDescent="0.25">
      <c r="A296" t="str">
        <f>Statistics!A31</f>
        <v>Stdev patients</v>
      </c>
      <c r="B296">
        <f>Statistics!B31</f>
        <v>24.721938484355199</v>
      </c>
      <c r="C296">
        <f>Statistics!C31</f>
        <v>1.55395390127015</v>
      </c>
      <c r="D296">
        <f>Statistics!D31</f>
        <v>25.5851888658263</v>
      </c>
      <c r="E296">
        <f>Statistics!E31</f>
        <v>153.34259806378799</v>
      </c>
      <c r="F296">
        <f>Statistics!F31</f>
        <v>90.018427454810606</v>
      </c>
      <c r="G296">
        <f>Statistics!I31</f>
        <v>2.23771685110147E-3</v>
      </c>
      <c r="H296" t="e">
        <f>Statistics!#REF!</f>
        <v>#REF!</v>
      </c>
      <c r="I296">
        <f>Statistics!K31</f>
        <v>0.192919949709419</v>
      </c>
      <c r="J296">
        <f>Statistics!L31</f>
        <v>49.498239506933103</v>
      </c>
      <c r="K296">
        <f>Statistics!M31</f>
        <v>0.67419986246324204</v>
      </c>
      <c r="L296">
        <f>Statistics!N31</f>
        <v>0.452267016866645</v>
      </c>
      <c r="M296">
        <f>Statistics!O31</f>
        <v>0.77849894416152299</v>
      </c>
      <c r="N296">
        <f>Statistics!P31</f>
        <v>2.7236339361562201</v>
      </c>
      <c r="O296">
        <f>Statistics!Q31</f>
        <v>2.0583189450966901</v>
      </c>
      <c r="P296">
        <f>Statistics!R31</f>
        <v>96.336079954150406</v>
      </c>
      <c r="Q296">
        <f>Statistics!S31</f>
        <v>16.243717156758901</v>
      </c>
      <c r="R296">
        <f>Statistics!T31</f>
        <v>152.05714986996799</v>
      </c>
      <c r="S296">
        <f>Statistics!U31</f>
        <v>4.4334093939688204</v>
      </c>
      <c r="T296">
        <f>Statistics!V31</f>
        <v>25585.188865826301</v>
      </c>
      <c r="U296">
        <f>Statistics!W31</f>
        <v>0.34528293359620899</v>
      </c>
      <c r="V296">
        <f>Statistics!X31</f>
        <v>6850.5120489882602</v>
      </c>
      <c r="W296">
        <f>Statistics!Y31</f>
        <v>18.5202591774521</v>
      </c>
      <c r="X296">
        <f>Statistics!Z31</f>
        <v>138.712961594386</v>
      </c>
      <c r="Y296">
        <f>Statistics!AA31</f>
        <v>0.22551091056644601</v>
      </c>
      <c r="Z296">
        <f>Statistics!AB31</f>
        <v>107.00502501852699</v>
      </c>
      <c r="AA296">
        <f>Statistics!AC31</f>
        <v>324.39452757993502</v>
      </c>
      <c r="AB296">
        <f>Statistics!AD31</f>
        <v>20.4100815424983</v>
      </c>
      <c r="AC296">
        <f>Statistics!AE31</f>
        <v>58.962457789439398</v>
      </c>
      <c r="AD296">
        <f>Statistics!AF31</f>
        <v>809.69024941640498</v>
      </c>
      <c r="AE296">
        <f>Statistics!AG31</f>
        <v>2665.7060353059701</v>
      </c>
      <c r="AF296">
        <f>Statistics!AH31</f>
        <v>46.867594653144202</v>
      </c>
      <c r="AG296">
        <f>Statistics!AI31</f>
        <v>376.83057959019999</v>
      </c>
      <c r="AH296">
        <f>Statistics!AJ31</f>
        <v>0</v>
      </c>
      <c r="AI296" t="e">
        <f>Statistics!#REF!</f>
        <v>#REF!</v>
      </c>
      <c r="AJ296">
        <f>Statistics!AK31</f>
        <v>0</v>
      </c>
      <c r="AK296">
        <f>Statistics!AL31</f>
        <v>3447.92849720396</v>
      </c>
      <c r="AL296">
        <f>Statistics!AM31</f>
        <v>631.81092283570104</v>
      </c>
      <c r="AM296">
        <f>Statistics!AN31</f>
        <v>1278.2904103762801</v>
      </c>
      <c r="AN296">
        <f>Statistics!AO31</f>
        <v>3.5636281428379202</v>
      </c>
      <c r="AO296">
        <f>Statistics!AP31</f>
        <v>52.837910271932202</v>
      </c>
      <c r="AP296">
        <f>Statistics!AQ31</f>
        <v>46.225564973755098</v>
      </c>
      <c r="AQ296">
        <f>Statistics!AR31</f>
        <v>103.631544253117</v>
      </c>
      <c r="AR296" t="e">
        <f>Statistics!#REF!</f>
        <v>#REF!</v>
      </c>
      <c r="AS296">
        <f>Statistics!AS31</f>
        <v>59.5824838434282</v>
      </c>
      <c r="AT296">
        <f>Statistics!AT31</f>
        <v>0.51492865054443704</v>
      </c>
      <c r="AU296">
        <f>Statistics!AU31</f>
        <v>5.9765957676336896</v>
      </c>
      <c r="AV296">
        <f>Statistics!AV31</f>
        <v>11.6917479316384</v>
      </c>
      <c r="AW296">
        <f>Statistics!AW31</f>
        <v>16.571927705574499</v>
      </c>
      <c r="AX296">
        <f>Statistics!AX31</f>
        <v>0.67419986246324204</v>
      </c>
      <c r="AY296">
        <f>Statistics!AY31</f>
        <v>0.65133894727893005</v>
      </c>
      <c r="AZ296">
        <f>Statistics!AZ31</f>
        <v>0.79296146109875898</v>
      </c>
      <c r="BA296">
        <f>Statistics!BA31</f>
        <v>1.0298573010888701</v>
      </c>
      <c r="BB296">
        <f>Statistics!BB31</f>
        <v>0.93743686656109204</v>
      </c>
      <c r="BC296">
        <f>Statistics!BC31</f>
        <v>0.85280286542244199</v>
      </c>
      <c r="BD296">
        <f>Statistics!BD31</f>
        <v>1.07573090022411</v>
      </c>
      <c r="BE296">
        <f>Statistics!BE31</f>
        <v>1.07573090022411</v>
      </c>
      <c r="BF296">
        <f>Statistics!BF31</f>
        <v>1.31137217055151</v>
      </c>
      <c r="BG296">
        <f>Statistics!BG31</f>
        <v>1.40345893053447</v>
      </c>
      <c r="BH296">
        <f>Statistics!BH31</f>
        <v>7.8545811119654498</v>
      </c>
      <c r="BI296">
        <f>Statistics!BI31</f>
        <v>4.34293807359846</v>
      </c>
      <c r="BJ296">
        <f>Statistics!BJ31</f>
        <v>3.7342260837346801</v>
      </c>
      <c r="BK296">
        <f>Statistics!BK31</f>
        <v>4.2654946306899104</v>
      </c>
      <c r="BL296">
        <f>Statistics!BL31</f>
        <v>1.7320508075688801</v>
      </c>
      <c r="BM296">
        <f>Statistics!BM31</f>
        <v>1.2401124093721501</v>
      </c>
      <c r="BN296">
        <f>Statistics!BN31</f>
        <v>1.1146408580454299</v>
      </c>
      <c r="BO296">
        <f>Statistics!BO31</f>
        <v>1.6025547785276499</v>
      </c>
      <c r="BP296">
        <f>Statistics!BP31</f>
        <v>1.4433756729740601</v>
      </c>
      <c r="BQ296">
        <f>Statistics!BQ31</f>
        <v>1.8829377433825401</v>
      </c>
      <c r="BR296">
        <f>Statistics!BR31</f>
        <v>1.3568010505999399</v>
      </c>
      <c r="BS296">
        <f>Statistics!BS31</f>
        <v>1.6696942198734399</v>
      </c>
      <c r="BT296">
        <f>Statistics!BT31</f>
        <v>1.99240983979124</v>
      </c>
      <c r="BU296">
        <f>Statistics!BU31</f>
        <v>1.95401684183679</v>
      </c>
      <c r="BV296">
        <f>Statistics!BV31</f>
        <v>1.6966991126266</v>
      </c>
      <c r="BW296">
        <f>Statistics!BW31</f>
        <v>1.4459976109624399</v>
      </c>
      <c r="BX296">
        <f>Statistics!BX31</f>
        <v>1.78164037455442</v>
      </c>
      <c r="BY296">
        <f>Statistics!BY31</f>
        <v>1.5275252316519501</v>
      </c>
      <c r="BZ296">
        <f>Statistics!BZ31</f>
        <v>1.5954480704349301</v>
      </c>
      <c r="CA296">
        <f>Statistics!CA31</f>
        <v>1.67648622440092</v>
      </c>
      <c r="CB296">
        <f>Statistics!CB31</f>
        <v>1.40345893053447</v>
      </c>
      <c r="CC296">
        <f>Statistics!CC31</f>
        <v>1.56427928995103</v>
      </c>
      <c r="CD296">
        <f>Statistics!CD31</f>
        <v>1.38169855941551</v>
      </c>
      <c r="CE296">
        <f>Statistics!CE31</f>
        <v>1.55699788832305</v>
      </c>
      <c r="CF296">
        <f>Statistics!CF31</f>
        <v>1.8586407545691701</v>
      </c>
      <c r="CG296" t="e">
        <f>Statistics!#REF!</f>
        <v>#REF!</v>
      </c>
      <c r="CH296">
        <f>Statistics!CG31</f>
        <v>40.499438828884401</v>
      </c>
      <c r="CI296">
        <f>Statistics!CH31</f>
        <v>1.80067327475704</v>
      </c>
      <c r="CJ296">
        <f>Statistics!CI31</f>
        <v>3.8589411328325101</v>
      </c>
      <c r="CK296">
        <f>Statistics!CJ31</f>
        <v>46.728178339015898</v>
      </c>
      <c r="CL296">
        <f>Statistics!CK31</f>
        <v>52.0425077159368</v>
      </c>
      <c r="CM296">
        <f>Statistics!CL31</f>
        <v>55.426634168423597</v>
      </c>
      <c r="CN296">
        <f>Statistics!CM31</f>
        <v>61.540391133942897</v>
      </c>
      <c r="CO296">
        <f>Statistics!CN31</f>
        <v>1.24867781162653</v>
      </c>
      <c r="CP296">
        <f>Statistics!CR31</f>
        <v>1.2234274782972001</v>
      </c>
      <c r="CQ296">
        <f>Statistics!CS31</f>
        <v>9.6990988478328592</v>
      </c>
      <c r="CR296">
        <f>Statistics!CT31</f>
        <v>1.26090104318486</v>
      </c>
      <c r="CS296">
        <f>Statistics!CU31</f>
        <v>0.95368195525102095</v>
      </c>
      <c r="CT296">
        <f>Statistics!CV31</f>
        <v>15.244087232017501</v>
      </c>
      <c r="CU296">
        <f>Statistics!CW31</f>
        <v>8.5056251251117594</v>
      </c>
      <c r="CV296">
        <f>Statistics!CX31</f>
        <v>34.669656992129802</v>
      </c>
      <c r="CW296">
        <f>Statistics!CY31</f>
        <v>24.403287987008099</v>
      </c>
      <c r="CX296">
        <f>Statistics!CZ31</f>
        <v>47.6323653195848</v>
      </c>
      <c r="CY296">
        <f>Statistics!DA31</f>
        <v>68.5096591011188</v>
      </c>
      <c r="CZ296">
        <f>Statistics!DB31</f>
        <v>61.5915175839638</v>
      </c>
      <c r="DA296">
        <f>Statistics!DC31</f>
        <v>1.6382152081646699</v>
      </c>
      <c r="DB296">
        <f>Statistics!DD31</f>
        <v>1.3727805249388301</v>
      </c>
      <c r="DC296">
        <f>Statistics!DE31</f>
        <v>8.3815000728678104</v>
      </c>
      <c r="DD296">
        <f>Statistics!DF31</f>
        <v>4.4219879483845697</v>
      </c>
      <c r="DE296">
        <f>Statistics!DG31</f>
        <v>673.77707582958396</v>
      </c>
      <c r="DF296">
        <f>Statistics!DH31</f>
        <v>10.7364672028987</v>
      </c>
      <c r="DG296">
        <f>Statistics!DI31</f>
        <v>0.109436477914388</v>
      </c>
      <c r="DH296">
        <f>Statistics!DJ31</f>
        <v>0.79296146109875898</v>
      </c>
      <c r="DI296">
        <f>Statistics!DK31</f>
        <v>0.86602540378443904</v>
      </c>
      <c r="DJ296">
        <f>Statistics!DL31</f>
        <v>1.05528970602217</v>
      </c>
      <c r="DK296">
        <f>Statistics!DM31</f>
        <v>1.26730446462585</v>
      </c>
      <c r="DL296">
        <f>Statistics!DN31</f>
        <v>1.4668044012461801</v>
      </c>
      <c r="DM296">
        <f>Statistics!DO31</f>
        <v>1.4433756729740601</v>
      </c>
      <c r="DN296">
        <f>Statistics!DP31</f>
        <v>1.6213537179739299</v>
      </c>
      <c r="DO296">
        <f>Statistics!DQ31</f>
        <v>1.6422453217986901</v>
      </c>
      <c r="DP296">
        <f>Statistics!DR31</f>
        <v>0.99620491989562199</v>
      </c>
      <c r="DQ296">
        <f>Statistics!DS31</f>
        <v>0.51492865054443704</v>
      </c>
      <c r="DR296">
        <f>Statistics!DT31</f>
        <v>1.1146408580454299</v>
      </c>
      <c r="DS296">
        <f>Statistics!DU31</f>
        <v>1.55699788832305</v>
      </c>
      <c r="DT296">
        <f>Statistics!DV31</f>
        <v>1.5374122295716099</v>
      </c>
      <c r="DU296">
        <f>Statistics!DW31</f>
        <v>1.62368828177198</v>
      </c>
      <c r="DV296">
        <f>Statistics!DX31</f>
        <v>1.4709304414677</v>
      </c>
      <c r="DW296">
        <f>Statistics!DY31</f>
        <v>1.3280197150781901</v>
      </c>
      <c r="DX296">
        <f>Statistics!DZ31</f>
        <v>1.29333958136573</v>
      </c>
      <c r="DY296">
        <f>Statistics!EA31</f>
        <v>0.93419873299382705</v>
      </c>
      <c r="DZ296" t="e">
        <f>Statistics!#REF!</f>
        <v>#REF!</v>
      </c>
      <c r="EA296">
        <f>Statistics!EB31</f>
        <v>0.90033663737851999</v>
      </c>
      <c r="EB296">
        <f>Statistics!EC31</f>
        <v>1.1547005383792499</v>
      </c>
      <c r="EC296" t="e">
        <f>Statistics!#REF!</f>
        <v>#REF!</v>
      </c>
      <c r="ED296">
        <f>Statistics!ED31</f>
        <v>1.1645001528813199</v>
      </c>
      <c r="EE296">
        <f>Statistics!EE31</f>
        <v>1.56427928995103</v>
      </c>
      <c r="EF296">
        <f>Statistics!EF31</f>
        <v>0.66855792342152098</v>
      </c>
      <c r="EG296">
        <f>Statistics!EG31</f>
        <v>1.2309149097933301</v>
      </c>
      <c r="EH296">
        <f>Statistics!EH31</f>
        <v>7.6376261582597298</v>
      </c>
      <c r="EI296">
        <f>Statistics!EI31</f>
        <v>22.9737553382862</v>
      </c>
      <c r="EJ296">
        <f>Statistics!EJ31</f>
        <v>8.8163072046788802</v>
      </c>
    </row>
  </sheetData>
  <sortState xmlns:xlrd2="http://schemas.microsoft.com/office/spreadsheetml/2017/richdata2" ref="A91:F143">
    <sortCondition ref="F89:F143"/>
  </sortState>
  <mergeCells count="1">
    <mergeCell ref="B89:C89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Chénier, Kevin</cp:lastModifiedBy>
  <cp:revision/>
  <dcterms:created xsi:type="dcterms:W3CDTF">2022-10-12T12:42:03Z</dcterms:created>
  <dcterms:modified xsi:type="dcterms:W3CDTF">2023-10-15T01:42:03Z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